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/Users/lucakirchhoffneu/Desktop/Schreibtisch - MacBook Air von Luca/Fh Aachen/Master/1. Semester/IP2024/"/>
    </mc:Choice>
  </mc:AlternateContent>
  <xr:revisionPtr revIDLastSave="0" documentId="8_{A7DFEB4B-7A83-C043-ABF2-EC09E0553603}" xr6:coauthVersionLast="47" xr6:coauthVersionMax="47" xr10:uidLastSave="{00000000-0000-0000-0000-000000000000}"/>
  <bookViews>
    <workbookView xWindow="540" yWindow="500" windowWidth="21160" windowHeight="15840" tabRatio="727" activeTab="8" xr2:uid="{291A7DC7-81D9-44F5-87C9-3919FA3B1514}"/>
  </bookViews>
  <sheets>
    <sheet name="Cons_Budget" sheetId="3" r:id="rId1"/>
    <sheet name="Jahr_FH_Budget" sheetId="4" r:id="rId2"/>
    <sheet name="Sample" sheetId="1" r:id="rId3"/>
    <sheet name="Help" sheetId="2" r:id="rId4"/>
    <sheet name="Help2" sheetId="5" r:id="rId5"/>
    <sheet name="Cons_Forecast" sheetId="7" r:id="rId6"/>
    <sheet name="Jahr_FH_Forecast" sheetId="8" r:id="rId7"/>
    <sheet name="Sample_FC" sheetId="12" r:id="rId8"/>
    <sheet name="Help_FC" sheetId="9" r:id="rId9"/>
    <sheet name="Help2_FC" sheetId="6" r:id="rId10"/>
    <sheet name="KS-summary" sheetId="13" r:id="rId11"/>
  </sheets>
  <externalReferences>
    <externalReference r:id="rId12"/>
  </externalReferences>
  <definedNames>
    <definedName name="_xlnm._FilterDatabase" localSheetId="0" hidden="1">Cons_Budget!$B$3:$DK$172</definedName>
    <definedName name="_xlnm._FilterDatabase" localSheetId="5" hidden="1">Cons_Forecast!$B$3:$DK$172</definedName>
    <definedName name="_xlnm._FilterDatabase" localSheetId="3" hidden="1">Help!$E$641:$E$1098</definedName>
    <definedName name="_xlnm._FilterDatabase" localSheetId="2" hidden="1">Sample!$N$2:$N$1100</definedName>
    <definedName name="_xlnm._FilterDatabase" localSheetId="7" hidden="1">Sample_FC!$N$2:$N$1100</definedName>
    <definedName name="DFO_K">#REF!</definedName>
    <definedName name="_xlnm.Print_Area" localSheetId="0">Cons_Budget!$A$1:$DO$172</definedName>
    <definedName name="_xlnm.Print_Area" localSheetId="5">Cons_Forecast!$A$1:$DO$172</definedName>
    <definedName name="_xlnm.Print_Area" localSheetId="1">Jahr_FH_Budget!$R$1:$AH$76</definedName>
    <definedName name="_xlnm.Print_Area" localSheetId="6">Jahr_FH_Forecast!$R$1:$AH$76</definedName>
    <definedName name="_xlnm.Print_Titles" localSheetId="0">Cons_Budget!$1:$1</definedName>
    <definedName name="_xlnm.Print_Titles" localSheetId="5">Cons_Forecast!$1:$1</definedName>
    <definedName name="GW_PbSt">#REF!</definedName>
    <definedName name="PB_11107">#REF!</definedName>
    <definedName name="PB_Menge">#REF!</definedName>
    <definedName name="q">#REF!</definedName>
    <definedName name="RH_Kn">#REF!</definedName>
    <definedName name="x">#REF!</definedName>
    <definedName name="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82" i="13" l="1"/>
  <c r="C582" i="13"/>
  <c r="D582" i="13"/>
  <c r="E582" i="13"/>
  <c r="F582" i="13"/>
  <c r="G582" i="13"/>
  <c r="H582" i="13"/>
  <c r="I582" i="13"/>
  <c r="J582" i="13"/>
  <c r="K582" i="13"/>
  <c r="L582" i="13"/>
  <c r="M582" i="13"/>
  <c r="N582" i="13"/>
  <c r="B583" i="13"/>
  <c r="C583" i="13"/>
  <c r="D583" i="13"/>
  <c r="E583" i="13"/>
  <c r="F583" i="13"/>
  <c r="G583" i="13"/>
  <c r="H583" i="13"/>
  <c r="I583" i="13"/>
  <c r="J583" i="13"/>
  <c r="K583" i="13"/>
  <c r="L583" i="13"/>
  <c r="M583" i="13"/>
  <c r="N583" i="13"/>
  <c r="B584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B585" i="13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B586" i="13"/>
  <c r="C586" i="13"/>
  <c r="D586" i="13"/>
  <c r="E586" i="13"/>
  <c r="F586" i="13"/>
  <c r="G586" i="13"/>
  <c r="H586" i="13"/>
  <c r="I586" i="13"/>
  <c r="J586" i="13"/>
  <c r="K586" i="13"/>
  <c r="L586" i="13"/>
  <c r="M586" i="13"/>
  <c r="N586" i="13"/>
  <c r="B587" i="13"/>
  <c r="C587" i="13"/>
  <c r="D587" i="13"/>
  <c r="E587" i="13"/>
  <c r="F587" i="13"/>
  <c r="G587" i="13"/>
  <c r="H587" i="13"/>
  <c r="I587" i="13"/>
  <c r="J587" i="13"/>
  <c r="K587" i="13"/>
  <c r="L587" i="13"/>
  <c r="M587" i="13"/>
  <c r="N587" i="13"/>
  <c r="B588" i="13"/>
  <c r="C588" i="13"/>
  <c r="D588" i="13"/>
  <c r="E588" i="13"/>
  <c r="F588" i="13"/>
  <c r="G588" i="13"/>
  <c r="H588" i="13"/>
  <c r="I588" i="13"/>
  <c r="J588" i="13"/>
  <c r="K588" i="13"/>
  <c r="L588" i="13"/>
  <c r="M588" i="13"/>
  <c r="N588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N589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N590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N591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N592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N593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N594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N595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N596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N597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N598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N599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B607" i="13"/>
  <c r="C607" i="13"/>
  <c r="D607" i="13"/>
  <c r="E607" i="13"/>
  <c r="F607" i="13"/>
  <c r="G607" i="13"/>
  <c r="H607" i="13"/>
  <c r="I607" i="13"/>
  <c r="J607" i="13"/>
  <c r="K607" i="13"/>
  <c r="L607" i="13"/>
  <c r="M607" i="13"/>
  <c r="N607" i="13"/>
  <c r="B608" i="13"/>
  <c r="C608" i="13"/>
  <c r="D608" i="13"/>
  <c r="E608" i="13"/>
  <c r="F608" i="13"/>
  <c r="G608" i="13"/>
  <c r="H608" i="13"/>
  <c r="I608" i="13"/>
  <c r="J608" i="13"/>
  <c r="K608" i="13"/>
  <c r="L608" i="13"/>
  <c r="M608" i="13"/>
  <c r="N608" i="13"/>
  <c r="B609" i="13"/>
  <c r="C609" i="13"/>
  <c r="D609" i="13"/>
  <c r="E609" i="13"/>
  <c r="F609" i="13"/>
  <c r="G609" i="13"/>
  <c r="H609" i="13"/>
  <c r="I609" i="13"/>
  <c r="J609" i="13"/>
  <c r="K609" i="13"/>
  <c r="L609" i="13"/>
  <c r="M609" i="13"/>
  <c r="N609" i="13"/>
  <c r="B610" i="13"/>
  <c r="C610" i="13"/>
  <c r="D610" i="13"/>
  <c r="E610" i="13"/>
  <c r="F610" i="13"/>
  <c r="G610" i="13"/>
  <c r="H610" i="13"/>
  <c r="I610" i="13"/>
  <c r="J610" i="13"/>
  <c r="K610" i="13"/>
  <c r="L610" i="13"/>
  <c r="M610" i="13"/>
  <c r="N610" i="13"/>
  <c r="B611" i="13"/>
  <c r="C611" i="13"/>
  <c r="D611" i="13"/>
  <c r="E611" i="13"/>
  <c r="F611" i="13"/>
  <c r="G611" i="13"/>
  <c r="H611" i="13"/>
  <c r="I611" i="13"/>
  <c r="J611" i="13"/>
  <c r="K611" i="13"/>
  <c r="L611" i="13"/>
  <c r="M611" i="13"/>
  <c r="N611" i="13"/>
  <c r="B612" i="13"/>
  <c r="C612" i="13"/>
  <c r="D612" i="13"/>
  <c r="E612" i="13"/>
  <c r="F612" i="13"/>
  <c r="G612" i="13"/>
  <c r="H612" i="13"/>
  <c r="I612" i="13"/>
  <c r="J612" i="13"/>
  <c r="K612" i="13"/>
  <c r="L612" i="13"/>
  <c r="M612" i="13"/>
  <c r="N612" i="13"/>
  <c r="B613" i="13"/>
  <c r="C613" i="13"/>
  <c r="D613" i="13"/>
  <c r="E613" i="13"/>
  <c r="F613" i="13"/>
  <c r="G613" i="13"/>
  <c r="H613" i="13"/>
  <c r="I613" i="13"/>
  <c r="J613" i="13"/>
  <c r="K613" i="13"/>
  <c r="L613" i="13"/>
  <c r="M613" i="13"/>
  <c r="N613" i="13"/>
  <c r="B614" i="13"/>
  <c r="C614" i="13"/>
  <c r="D614" i="13"/>
  <c r="E614" i="13"/>
  <c r="F614" i="13"/>
  <c r="G614" i="13"/>
  <c r="H614" i="13"/>
  <c r="I614" i="13"/>
  <c r="J614" i="13"/>
  <c r="K614" i="13"/>
  <c r="L614" i="13"/>
  <c r="M614" i="13"/>
  <c r="N614" i="13"/>
  <c r="B615" i="13"/>
  <c r="C615" i="13"/>
  <c r="D615" i="13"/>
  <c r="E615" i="13"/>
  <c r="F615" i="13"/>
  <c r="G615" i="13"/>
  <c r="H615" i="13"/>
  <c r="I615" i="13"/>
  <c r="J615" i="13"/>
  <c r="K615" i="13"/>
  <c r="L615" i="13"/>
  <c r="M615" i="13"/>
  <c r="N615" i="13"/>
  <c r="B616" i="13"/>
  <c r="C616" i="13"/>
  <c r="D616" i="13"/>
  <c r="E616" i="13"/>
  <c r="F616" i="13"/>
  <c r="G616" i="13"/>
  <c r="H616" i="13"/>
  <c r="I616" i="13"/>
  <c r="J616" i="13"/>
  <c r="K616" i="13"/>
  <c r="L616" i="13"/>
  <c r="M616" i="13"/>
  <c r="N616" i="13"/>
  <c r="B617" i="13"/>
  <c r="C617" i="13"/>
  <c r="D617" i="13"/>
  <c r="E617" i="13"/>
  <c r="F617" i="13"/>
  <c r="G617" i="13"/>
  <c r="H617" i="13"/>
  <c r="I617" i="13"/>
  <c r="J617" i="13"/>
  <c r="K617" i="13"/>
  <c r="L617" i="13"/>
  <c r="M617" i="13"/>
  <c r="N617" i="13"/>
  <c r="B618" i="13"/>
  <c r="C618" i="13"/>
  <c r="D618" i="13"/>
  <c r="E618" i="13"/>
  <c r="F618" i="13"/>
  <c r="G618" i="13"/>
  <c r="H618" i="13"/>
  <c r="I618" i="13"/>
  <c r="J618" i="13"/>
  <c r="K618" i="13"/>
  <c r="L618" i="13"/>
  <c r="M618" i="13"/>
  <c r="N618" i="13"/>
  <c r="B619" i="13"/>
  <c r="C619" i="13"/>
  <c r="D619" i="13"/>
  <c r="E619" i="13"/>
  <c r="F619" i="13"/>
  <c r="G619" i="13"/>
  <c r="H619" i="13"/>
  <c r="I619" i="13"/>
  <c r="J619" i="13"/>
  <c r="K619" i="13"/>
  <c r="L619" i="13"/>
  <c r="M619" i="13"/>
  <c r="N619" i="13"/>
  <c r="B620" i="13"/>
  <c r="C620" i="13"/>
  <c r="D620" i="13"/>
  <c r="E620" i="13"/>
  <c r="F620" i="13"/>
  <c r="G620" i="13"/>
  <c r="H620" i="13"/>
  <c r="I620" i="13"/>
  <c r="J620" i="13"/>
  <c r="K620" i="13"/>
  <c r="L620" i="13"/>
  <c r="M620" i="13"/>
  <c r="N620" i="13"/>
  <c r="B621" i="13"/>
  <c r="C621" i="13"/>
  <c r="D621" i="13"/>
  <c r="E621" i="13"/>
  <c r="F621" i="13"/>
  <c r="G621" i="13"/>
  <c r="H621" i="13"/>
  <c r="I621" i="13"/>
  <c r="J621" i="13"/>
  <c r="K621" i="13"/>
  <c r="L621" i="13"/>
  <c r="M621" i="13"/>
  <c r="N621" i="13"/>
  <c r="B622" i="13"/>
  <c r="C622" i="13"/>
  <c r="D622" i="13"/>
  <c r="E622" i="13"/>
  <c r="F622" i="13"/>
  <c r="G622" i="13"/>
  <c r="H622" i="13"/>
  <c r="I622" i="13"/>
  <c r="J622" i="13"/>
  <c r="K622" i="13"/>
  <c r="L622" i="13"/>
  <c r="M622" i="13"/>
  <c r="N622" i="13"/>
  <c r="B623" i="13"/>
  <c r="C623" i="13"/>
  <c r="D623" i="13"/>
  <c r="E623" i="13"/>
  <c r="F623" i="13"/>
  <c r="G623" i="13"/>
  <c r="H623" i="13"/>
  <c r="I623" i="13"/>
  <c r="J623" i="13"/>
  <c r="K623" i="13"/>
  <c r="L623" i="13"/>
  <c r="M623" i="13"/>
  <c r="N623" i="13"/>
  <c r="B624" i="13"/>
  <c r="C624" i="13"/>
  <c r="D624" i="13"/>
  <c r="E624" i="13"/>
  <c r="F624" i="13"/>
  <c r="G624" i="13"/>
  <c r="H624" i="13"/>
  <c r="I624" i="13"/>
  <c r="J624" i="13"/>
  <c r="K624" i="13"/>
  <c r="L624" i="13"/>
  <c r="M624" i="13"/>
  <c r="N624" i="13"/>
  <c r="B625" i="13"/>
  <c r="C625" i="13"/>
  <c r="D625" i="13"/>
  <c r="E625" i="13"/>
  <c r="F625" i="13"/>
  <c r="G625" i="13"/>
  <c r="H625" i="13"/>
  <c r="I625" i="13"/>
  <c r="J625" i="13"/>
  <c r="K625" i="13"/>
  <c r="L625" i="13"/>
  <c r="M625" i="13"/>
  <c r="N625" i="13"/>
  <c r="B626" i="13"/>
  <c r="C626" i="13"/>
  <c r="D626" i="13"/>
  <c r="E626" i="13"/>
  <c r="F626" i="13"/>
  <c r="G626" i="13"/>
  <c r="H626" i="13"/>
  <c r="I626" i="13"/>
  <c r="J626" i="13"/>
  <c r="K626" i="13"/>
  <c r="L626" i="13"/>
  <c r="M626" i="13"/>
  <c r="N626" i="13"/>
  <c r="B627" i="13"/>
  <c r="C627" i="13"/>
  <c r="D627" i="13"/>
  <c r="E627" i="13"/>
  <c r="F627" i="13"/>
  <c r="G627" i="13"/>
  <c r="H627" i="13"/>
  <c r="I627" i="13"/>
  <c r="J627" i="13"/>
  <c r="K627" i="13"/>
  <c r="L627" i="13"/>
  <c r="M627" i="13"/>
  <c r="N627" i="13"/>
  <c r="B628" i="13"/>
  <c r="C628" i="13"/>
  <c r="D628" i="13"/>
  <c r="E628" i="13"/>
  <c r="F628" i="13"/>
  <c r="G628" i="13"/>
  <c r="H628" i="13"/>
  <c r="I628" i="13"/>
  <c r="J628" i="13"/>
  <c r="K628" i="13"/>
  <c r="L628" i="13"/>
  <c r="M628" i="13"/>
  <c r="N628" i="13"/>
  <c r="B629" i="13"/>
  <c r="C629" i="13"/>
  <c r="D629" i="13"/>
  <c r="E629" i="13"/>
  <c r="F629" i="13"/>
  <c r="G629" i="13"/>
  <c r="H629" i="13"/>
  <c r="I629" i="13"/>
  <c r="J629" i="13"/>
  <c r="K629" i="13"/>
  <c r="L629" i="13"/>
  <c r="M629" i="13"/>
  <c r="N629" i="13"/>
  <c r="B630" i="13"/>
  <c r="C630" i="13"/>
  <c r="D630" i="13"/>
  <c r="E630" i="13"/>
  <c r="F630" i="13"/>
  <c r="G630" i="13"/>
  <c r="H630" i="13"/>
  <c r="I630" i="13"/>
  <c r="J630" i="13"/>
  <c r="K630" i="13"/>
  <c r="L630" i="13"/>
  <c r="M630" i="13"/>
  <c r="N630" i="13"/>
  <c r="B631" i="13"/>
  <c r="C631" i="13"/>
  <c r="D631" i="13"/>
  <c r="E631" i="13"/>
  <c r="F631" i="13"/>
  <c r="G631" i="13"/>
  <c r="H631" i="13"/>
  <c r="I631" i="13"/>
  <c r="J631" i="13"/>
  <c r="K631" i="13"/>
  <c r="L631" i="13"/>
  <c r="M631" i="13"/>
  <c r="N631" i="13"/>
  <c r="B632" i="13"/>
  <c r="C632" i="13"/>
  <c r="D632" i="13"/>
  <c r="E632" i="13"/>
  <c r="F632" i="13"/>
  <c r="G632" i="13"/>
  <c r="H632" i="13"/>
  <c r="I632" i="13"/>
  <c r="J632" i="13"/>
  <c r="K632" i="13"/>
  <c r="L632" i="13"/>
  <c r="M632" i="13"/>
  <c r="N632" i="13"/>
  <c r="B633" i="13"/>
  <c r="C633" i="13"/>
  <c r="D633" i="13"/>
  <c r="E633" i="13"/>
  <c r="F633" i="13"/>
  <c r="G633" i="13"/>
  <c r="H633" i="13"/>
  <c r="I633" i="13"/>
  <c r="J633" i="13"/>
  <c r="K633" i="13"/>
  <c r="L633" i="13"/>
  <c r="M633" i="13"/>
  <c r="N633" i="13"/>
  <c r="B634" i="13"/>
  <c r="C634" i="13"/>
  <c r="D634" i="13"/>
  <c r="E634" i="13"/>
  <c r="F634" i="13"/>
  <c r="G634" i="13"/>
  <c r="H634" i="13"/>
  <c r="I634" i="13"/>
  <c r="J634" i="13"/>
  <c r="K634" i="13"/>
  <c r="L634" i="13"/>
  <c r="M634" i="13"/>
  <c r="N634" i="13"/>
  <c r="B635" i="13"/>
  <c r="C635" i="13"/>
  <c r="D635" i="13"/>
  <c r="E635" i="13"/>
  <c r="F635" i="13"/>
  <c r="G635" i="13"/>
  <c r="H635" i="13"/>
  <c r="I635" i="13"/>
  <c r="J635" i="13"/>
  <c r="K635" i="13"/>
  <c r="L635" i="13"/>
  <c r="M635" i="13"/>
  <c r="N635" i="13"/>
  <c r="B636" i="13"/>
  <c r="C636" i="13"/>
  <c r="D636" i="13"/>
  <c r="E636" i="13"/>
  <c r="F636" i="13"/>
  <c r="G636" i="13"/>
  <c r="H636" i="13"/>
  <c r="I636" i="13"/>
  <c r="J636" i="13"/>
  <c r="K636" i="13"/>
  <c r="L636" i="13"/>
  <c r="M636" i="13"/>
  <c r="N636" i="13"/>
  <c r="B637" i="13"/>
  <c r="C637" i="13"/>
  <c r="D637" i="13"/>
  <c r="E637" i="13"/>
  <c r="F637" i="13"/>
  <c r="G637" i="13"/>
  <c r="H637" i="13"/>
  <c r="I637" i="13"/>
  <c r="J637" i="13"/>
  <c r="K637" i="13"/>
  <c r="L637" i="13"/>
  <c r="M637" i="13"/>
  <c r="N637" i="13"/>
  <c r="B638" i="13"/>
  <c r="C638" i="13"/>
  <c r="D638" i="13"/>
  <c r="E638" i="13"/>
  <c r="F638" i="13"/>
  <c r="G638" i="13"/>
  <c r="H638" i="13"/>
  <c r="I638" i="13"/>
  <c r="J638" i="13"/>
  <c r="K638" i="13"/>
  <c r="L638" i="13"/>
  <c r="M638" i="13"/>
  <c r="N638" i="13"/>
  <c r="B639" i="13"/>
  <c r="C639" i="13"/>
  <c r="D639" i="13"/>
  <c r="E639" i="13"/>
  <c r="F639" i="13"/>
  <c r="G639" i="13"/>
  <c r="H639" i="13"/>
  <c r="I639" i="13"/>
  <c r="J639" i="13"/>
  <c r="K639" i="13"/>
  <c r="L639" i="13"/>
  <c r="M639" i="13"/>
  <c r="N639" i="13"/>
  <c r="B640" i="13"/>
  <c r="C640" i="13"/>
  <c r="D640" i="13"/>
  <c r="E640" i="13"/>
  <c r="F640" i="13"/>
  <c r="G640" i="13"/>
  <c r="H640" i="13"/>
  <c r="I640" i="13"/>
  <c r="J640" i="13"/>
  <c r="K640" i="13"/>
  <c r="L640" i="13"/>
  <c r="M640" i="13"/>
  <c r="N640" i="13"/>
  <c r="B641" i="13"/>
  <c r="C641" i="13"/>
  <c r="D641" i="13"/>
  <c r="E641" i="13"/>
  <c r="F641" i="13"/>
  <c r="G641" i="13"/>
  <c r="H641" i="13"/>
  <c r="I641" i="13"/>
  <c r="J641" i="13"/>
  <c r="K641" i="13"/>
  <c r="L641" i="13"/>
  <c r="M641" i="13"/>
  <c r="N641" i="13"/>
  <c r="B642" i="13"/>
  <c r="C642" i="13"/>
  <c r="D642" i="13"/>
  <c r="E642" i="13"/>
  <c r="F642" i="13"/>
  <c r="G642" i="13"/>
  <c r="H642" i="13"/>
  <c r="I642" i="13"/>
  <c r="J642" i="13"/>
  <c r="K642" i="13"/>
  <c r="L642" i="13"/>
  <c r="M642" i="13"/>
  <c r="N642" i="13"/>
  <c r="B643" i="13"/>
  <c r="C643" i="13"/>
  <c r="D643" i="13"/>
  <c r="E643" i="13"/>
  <c r="F643" i="13"/>
  <c r="G643" i="13"/>
  <c r="H643" i="13"/>
  <c r="I643" i="13"/>
  <c r="J643" i="13"/>
  <c r="K643" i="13"/>
  <c r="L643" i="13"/>
  <c r="M643" i="13"/>
  <c r="N643" i="13"/>
  <c r="B644" i="13"/>
  <c r="C644" i="13"/>
  <c r="D644" i="13"/>
  <c r="E644" i="13"/>
  <c r="F644" i="13"/>
  <c r="G644" i="13"/>
  <c r="H644" i="13"/>
  <c r="I644" i="13"/>
  <c r="J644" i="13"/>
  <c r="K644" i="13"/>
  <c r="L644" i="13"/>
  <c r="M644" i="13"/>
  <c r="N644" i="13"/>
  <c r="B645" i="13"/>
  <c r="C645" i="13"/>
  <c r="D645" i="13"/>
  <c r="E645" i="13"/>
  <c r="F645" i="13"/>
  <c r="G645" i="13"/>
  <c r="H645" i="13"/>
  <c r="I645" i="13"/>
  <c r="J645" i="13"/>
  <c r="K645" i="13"/>
  <c r="L645" i="13"/>
  <c r="M645" i="13"/>
  <c r="N645" i="13"/>
  <c r="B646" i="13"/>
  <c r="C646" i="13"/>
  <c r="D646" i="13"/>
  <c r="E646" i="13"/>
  <c r="F646" i="13"/>
  <c r="G646" i="13"/>
  <c r="H646" i="13"/>
  <c r="I646" i="13"/>
  <c r="J646" i="13"/>
  <c r="K646" i="13"/>
  <c r="L646" i="13"/>
  <c r="M646" i="13"/>
  <c r="N646" i="13"/>
  <c r="B647" i="13"/>
  <c r="C647" i="13"/>
  <c r="D647" i="13"/>
  <c r="E647" i="13"/>
  <c r="F647" i="13"/>
  <c r="G647" i="13"/>
  <c r="H647" i="13"/>
  <c r="I647" i="13"/>
  <c r="J647" i="13"/>
  <c r="K647" i="13"/>
  <c r="L647" i="13"/>
  <c r="M647" i="13"/>
  <c r="N647" i="13"/>
  <c r="B648" i="13"/>
  <c r="C648" i="13"/>
  <c r="D648" i="13"/>
  <c r="E648" i="13"/>
  <c r="F648" i="13"/>
  <c r="G648" i="13"/>
  <c r="H648" i="13"/>
  <c r="I648" i="13"/>
  <c r="J648" i="13"/>
  <c r="K648" i="13"/>
  <c r="L648" i="13"/>
  <c r="M648" i="13"/>
  <c r="N648" i="13"/>
  <c r="B649" i="13"/>
  <c r="C649" i="13"/>
  <c r="D649" i="13"/>
  <c r="E649" i="13"/>
  <c r="F649" i="13"/>
  <c r="G649" i="13"/>
  <c r="H649" i="13"/>
  <c r="I649" i="13"/>
  <c r="J649" i="13"/>
  <c r="K649" i="13"/>
  <c r="L649" i="13"/>
  <c r="M649" i="13"/>
  <c r="N649" i="13"/>
  <c r="B650" i="13"/>
  <c r="C650" i="13"/>
  <c r="D650" i="13"/>
  <c r="E650" i="13"/>
  <c r="F650" i="13"/>
  <c r="G650" i="13"/>
  <c r="H650" i="13"/>
  <c r="I650" i="13"/>
  <c r="J650" i="13"/>
  <c r="K650" i="13"/>
  <c r="L650" i="13"/>
  <c r="M650" i="13"/>
  <c r="N650" i="13"/>
  <c r="B651" i="13"/>
  <c r="C651" i="13"/>
  <c r="D651" i="13"/>
  <c r="E651" i="13"/>
  <c r="F651" i="13"/>
  <c r="G651" i="13"/>
  <c r="H651" i="13"/>
  <c r="I651" i="13"/>
  <c r="J651" i="13"/>
  <c r="K651" i="13"/>
  <c r="L651" i="13"/>
  <c r="M651" i="13"/>
  <c r="N651" i="13"/>
  <c r="B652" i="13"/>
  <c r="C652" i="13"/>
  <c r="D652" i="13"/>
  <c r="E652" i="13"/>
  <c r="F652" i="13"/>
  <c r="G652" i="13"/>
  <c r="H652" i="13"/>
  <c r="I652" i="13"/>
  <c r="J652" i="13"/>
  <c r="K652" i="13"/>
  <c r="L652" i="13"/>
  <c r="M652" i="13"/>
  <c r="N652" i="13"/>
  <c r="B653" i="13"/>
  <c r="C653" i="13"/>
  <c r="D653" i="13"/>
  <c r="E653" i="13"/>
  <c r="F653" i="13"/>
  <c r="G653" i="13"/>
  <c r="H653" i="13"/>
  <c r="I653" i="13"/>
  <c r="J653" i="13"/>
  <c r="K653" i="13"/>
  <c r="L653" i="13"/>
  <c r="M653" i="13"/>
  <c r="N653" i="13"/>
  <c r="B654" i="13"/>
  <c r="C654" i="13"/>
  <c r="D654" i="13"/>
  <c r="E654" i="13"/>
  <c r="F654" i="13"/>
  <c r="G654" i="13"/>
  <c r="H654" i="13"/>
  <c r="I654" i="13"/>
  <c r="J654" i="13"/>
  <c r="K654" i="13"/>
  <c r="L654" i="13"/>
  <c r="M654" i="13"/>
  <c r="N654" i="13"/>
  <c r="B655" i="13"/>
  <c r="C655" i="13"/>
  <c r="D655" i="13"/>
  <c r="E655" i="13"/>
  <c r="F655" i="13"/>
  <c r="G655" i="13"/>
  <c r="H655" i="13"/>
  <c r="I655" i="13"/>
  <c r="J655" i="13"/>
  <c r="K655" i="13"/>
  <c r="L655" i="13"/>
  <c r="M655" i="13"/>
  <c r="N655" i="13"/>
  <c r="B656" i="13"/>
  <c r="C656" i="13"/>
  <c r="D656" i="13"/>
  <c r="E656" i="13"/>
  <c r="F656" i="13"/>
  <c r="G656" i="13"/>
  <c r="H656" i="13"/>
  <c r="I656" i="13"/>
  <c r="J656" i="13"/>
  <c r="K656" i="13"/>
  <c r="L656" i="13"/>
  <c r="M656" i="13"/>
  <c r="N656" i="13"/>
  <c r="B657" i="13"/>
  <c r="C657" i="13"/>
  <c r="D657" i="13"/>
  <c r="E657" i="13"/>
  <c r="F657" i="13"/>
  <c r="G657" i="13"/>
  <c r="H657" i="13"/>
  <c r="I657" i="13"/>
  <c r="J657" i="13"/>
  <c r="K657" i="13"/>
  <c r="L657" i="13"/>
  <c r="M657" i="13"/>
  <c r="N657" i="13"/>
  <c r="B658" i="13"/>
  <c r="C658" i="13"/>
  <c r="D658" i="13"/>
  <c r="E658" i="13"/>
  <c r="F658" i="13"/>
  <c r="G658" i="13"/>
  <c r="H658" i="13"/>
  <c r="I658" i="13"/>
  <c r="J658" i="13"/>
  <c r="K658" i="13"/>
  <c r="L658" i="13"/>
  <c r="M658" i="13"/>
  <c r="N658" i="13"/>
  <c r="B659" i="13"/>
  <c r="C659" i="13"/>
  <c r="D659" i="13"/>
  <c r="E659" i="13"/>
  <c r="F659" i="13"/>
  <c r="G659" i="13"/>
  <c r="H659" i="13"/>
  <c r="I659" i="13"/>
  <c r="J659" i="13"/>
  <c r="K659" i="13"/>
  <c r="L659" i="13"/>
  <c r="M659" i="13"/>
  <c r="N659" i="13"/>
  <c r="B660" i="13"/>
  <c r="C660" i="13"/>
  <c r="D660" i="13"/>
  <c r="E660" i="13"/>
  <c r="F660" i="13"/>
  <c r="G660" i="13"/>
  <c r="H660" i="13"/>
  <c r="I660" i="13"/>
  <c r="J660" i="13"/>
  <c r="K660" i="13"/>
  <c r="L660" i="13"/>
  <c r="M660" i="13"/>
  <c r="N660" i="13"/>
  <c r="B661" i="13"/>
  <c r="C661" i="13"/>
  <c r="D661" i="13"/>
  <c r="E661" i="13"/>
  <c r="F661" i="13"/>
  <c r="G661" i="13"/>
  <c r="H661" i="13"/>
  <c r="I661" i="13"/>
  <c r="J661" i="13"/>
  <c r="K661" i="13"/>
  <c r="L661" i="13"/>
  <c r="M661" i="13"/>
  <c r="N661" i="13"/>
  <c r="B662" i="13"/>
  <c r="C662" i="13"/>
  <c r="D662" i="13"/>
  <c r="E662" i="13"/>
  <c r="F662" i="13"/>
  <c r="G662" i="13"/>
  <c r="H662" i="13"/>
  <c r="I662" i="13"/>
  <c r="J662" i="13"/>
  <c r="K662" i="13"/>
  <c r="L662" i="13"/>
  <c r="M662" i="13"/>
  <c r="N662" i="13"/>
  <c r="B663" i="13"/>
  <c r="C663" i="13"/>
  <c r="D663" i="13"/>
  <c r="E663" i="13"/>
  <c r="F663" i="13"/>
  <c r="G663" i="13"/>
  <c r="H663" i="13"/>
  <c r="I663" i="13"/>
  <c r="J663" i="13"/>
  <c r="K663" i="13"/>
  <c r="L663" i="13"/>
  <c r="M663" i="13"/>
  <c r="N663" i="13"/>
  <c r="B664" i="13"/>
  <c r="C664" i="13"/>
  <c r="D664" i="13"/>
  <c r="E664" i="13"/>
  <c r="F664" i="13"/>
  <c r="G664" i="13"/>
  <c r="H664" i="13"/>
  <c r="I664" i="13"/>
  <c r="J664" i="13"/>
  <c r="K664" i="13"/>
  <c r="L664" i="13"/>
  <c r="M664" i="13"/>
  <c r="N664" i="13"/>
  <c r="B665" i="13"/>
  <c r="C665" i="13"/>
  <c r="D665" i="13"/>
  <c r="E665" i="13"/>
  <c r="F665" i="13"/>
  <c r="G665" i="13"/>
  <c r="H665" i="13"/>
  <c r="I665" i="13"/>
  <c r="J665" i="13"/>
  <c r="K665" i="13"/>
  <c r="L665" i="13"/>
  <c r="M665" i="13"/>
  <c r="N665" i="13"/>
  <c r="B666" i="13"/>
  <c r="C666" i="13"/>
  <c r="D666" i="13"/>
  <c r="E666" i="13"/>
  <c r="F666" i="13"/>
  <c r="G666" i="13"/>
  <c r="H666" i="13"/>
  <c r="I666" i="13"/>
  <c r="J666" i="13"/>
  <c r="K666" i="13"/>
  <c r="L666" i="13"/>
  <c r="M666" i="13"/>
  <c r="N666" i="13"/>
  <c r="B667" i="13"/>
  <c r="C667" i="13"/>
  <c r="D667" i="13"/>
  <c r="E667" i="13"/>
  <c r="F667" i="13"/>
  <c r="G667" i="13"/>
  <c r="H667" i="13"/>
  <c r="I667" i="13"/>
  <c r="J667" i="13"/>
  <c r="K667" i="13"/>
  <c r="L667" i="13"/>
  <c r="M667" i="13"/>
  <c r="N667" i="13"/>
  <c r="B668" i="13"/>
  <c r="C668" i="13"/>
  <c r="D668" i="13"/>
  <c r="E668" i="13"/>
  <c r="F668" i="13"/>
  <c r="G668" i="13"/>
  <c r="H668" i="13"/>
  <c r="I668" i="13"/>
  <c r="J668" i="13"/>
  <c r="K668" i="13"/>
  <c r="L668" i="13"/>
  <c r="M668" i="13"/>
  <c r="N668" i="13"/>
  <c r="N577" i="13"/>
  <c r="N578" i="13"/>
  <c r="N579" i="13"/>
  <c r="N580" i="13"/>
  <c r="N581" i="13"/>
  <c r="A909" i="13"/>
  <c r="B909" i="13"/>
  <c r="C909" i="13"/>
  <c r="D909" i="13"/>
  <c r="E909" i="13"/>
  <c r="F909" i="13"/>
  <c r="G909" i="13"/>
  <c r="H909" i="13"/>
  <c r="I909" i="13"/>
  <c r="J909" i="13"/>
  <c r="K909" i="13"/>
  <c r="L909" i="13"/>
  <c r="M909" i="13"/>
  <c r="N909" i="13"/>
  <c r="O909" i="13"/>
  <c r="P909" i="13"/>
  <c r="Q909" i="13"/>
  <c r="R909" i="13"/>
  <c r="S909" i="13"/>
  <c r="T909" i="13"/>
  <c r="U909" i="13"/>
  <c r="V909" i="13"/>
  <c r="W909" i="13"/>
  <c r="X909" i="13"/>
  <c r="Y909" i="13"/>
  <c r="Z909" i="13"/>
  <c r="AA909" i="13"/>
  <c r="A910" i="13"/>
  <c r="B910" i="13"/>
  <c r="C910" i="13"/>
  <c r="D910" i="13"/>
  <c r="E910" i="13"/>
  <c r="F910" i="13"/>
  <c r="G910" i="13"/>
  <c r="H910" i="13"/>
  <c r="I910" i="13"/>
  <c r="J910" i="13"/>
  <c r="K910" i="13"/>
  <c r="L910" i="13"/>
  <c r="M910" i="13"/>
  <c r="N910" i="13"/>
  <c r="O910" i="13"/>
  <c r="P910" i="13"/>
  <c r="Q910" i="13"/>
  <c r="R910" i="13"/>
  <c r="S910" i="13"/>
  <c r="T910" i="13"/>
  <c r="U910" i="13"/>
  <c r="V910" i="13"/>
  <c r="W910" i="13"/>
  <c r="X910" i="13"/>
  <c r="Y910" i="13"/>
  <c r="Z910" i="13"/>
  <c r="AA910" i="13"/>
  <c r="A911" i="13"/>
  <c r="B911" i="13"/>
  <c r="C911" i="13"/>
  <c r="D911" i="13"/>
  <c r="E911" i="13"/>
  <c r="F911" i="13"/>
  <c r="G911" i="13"/>
  <c r="H911" i="13"/>
  <c r="I911" i="13"/>
  <c r="J911" i="13"/>
  <c r="K911" i="13"/>
  <c r="L911" i="13"/>
  <c r="M911" i="13"/>
  <c r="N911" i="13"/>
  <c r="O911" i="13"/>
  <c r="P911" i="13"/>
  <c r="Q911" i="13"/>
  <c r="R911" i="13"/>
  <c r="S911" i="13"/>
  <c r="T911" i="13"/>
  <c r="U911" i="13"/>
  <c r="V911" i="13"/>
  <c r="W911" i="13"/>
  <c r="X911" i="13"/>
  <c r="Y911" i="13"/>
  <c r="Z911" i="13"/>
  <c r="AA911" i="13"/>
  <c r="A912" i="13"/>
  <c r="B912" i="13"/>
  <c r="C912" i="13"/>
  <c r="D912" i="13"/>
  <c r="E912" i="13"/>
  <c r="F912" i="13"/>
  <c r="G912" i="13"/>
  <c r="H912" i="13"/>
  <c r="I912" i="13"/>
  <c r="J912" i="13"/>
  <c r="K912" i="13"/>
  <c r="L912" i="13"/>
  <c r="M912" i="13"/>
  <c r="N912" i="13"/>
  <c r="O912" i="13"/>
  <c r="P912" i="13"/>
  <c r="Q912" i="13"/>
  <c r="R912" i="13"/>
  <c r="S912" i="13"/>
  <c r="T912" i="13"/>
  <c r="U912" i="13"/>
  <c r="V912" i="13"/>
  <c r="W912" i="13"/>
  <c r="X912" i="13"/>
  <c r="Y912" i="13"/>
  <c r="Z912" i="13"/>
  <c r="AA912" i="13"/>
  <c r="A913" i="13"/>
  <c r="B913" i="13"/>
  <c r="C913" i="13"/>
  <c r="D913" i="13"/>
  <c r="E913" i="13"/>
  <c r="F913" i="13"/>
  <c r="G913" i="13"/>
  <c r="H913" i="13"/>
  <c r="I913" i="13"/>
  <c r="J913" i="13"/>
  <c r="K913" i="13"/>
  <c r="L913" i="13"/>
  <c r="M913" i="13"/>
  <c r="N913" i="13"/>
  <c r="O913" i="13"/>
  <c r="P913" i="13"/>
  <c r="Q913" i="13"/>
  <c r="R913" i="13"/>
  <c r="S913" i="13"/>
  <c r="T913" i="13"/>
  <c r="U913" i="13"/>
  <c r="V913" i="13"/>
  <c r="W913" i="13"/>
  <c r="X913" i="13"/>
  <c r="Y913" i="13"/>
  <c r="Z913" i="13"/>
  <c r="AA913" i="13"/>
  <c r="A914" i="13"/>
  <c r="B914" i="13"/>
  <c r="C914" i="13"/>
  <c r="D914" i="13"/>
  <c r="E914" i="13"/>
  <c r="F914" i="13"/>
  <c r="G914" i="13"/>
  <c r="H914" i="13"/>
  <c r="I914" i="13"/>
  <c r="J914" i="13"/>
  <c r="K914" i="13"/>
  <c r="L914" i="13"/>
  <c r="M914" i="13"/>
  <c r="N914" i="13"/>
  <c r="O914" i="13"/>
  <c r="P914" i="13"/>
  <c r="Q914" i="13"/>
  <c r="R914" i="13"/>
  <c r="S914" i="13"/>
  <c r="T914" i="13"/>
  <c r="U914" i="13"/>
  <c r="V914" i="13"/>
  <c r="W914" i="13"/>
  <c r="X914" i="13"/>
  <c r="Y914" i="13"/>
  <c r="Z914" i="13"/>
  <c r="AA914" i="13"/>
  <c r="A915" i="13"/>
  <c r="B915" i="13"/>
  <c r="C915" i="13"/>
  <c r="D915" i="13"/>
  <c r="E915" i="13"/>
  <c r="F915" i="13"/>
  <c r="G915" i="13"/>
  <c r="H915" i="13"/>
  <c r="I915" i="13"/>
  <c r="J915" i="13"/>
  <c r="K915" i="13"/>
  <c r="L915" i="13"/>
  <c r="M915" i="13"/>
  <c r="N915" i="13"/>
  <c r="O915" i="13"/>
  <c r="P915" i="13"/>
  <c r="Q915" i="13"/>
  <c r="R915" i="13"/>
  <c r="S915" i="13"/>
  <c r="T915" i="13"/>
  <c r="U915" i="13"/>
  <c r="V915" i="13"/>
  <c r="W915" i="13"/>
  <c r="X915" i="13"/>
  <c r="Y915" i="13"/>
  <c r="Z915" i="13"/>
  <c r="AA915" i="13"/>
  <c r="A916" i="13"/>
  <c r="B916" i="13"/>
  <c r="C916" i="13"/>
  <c r="D916" i="13"/>
  <c r="E916" i="13"/>
  <c r="F916" i="13"/>
  <c r="G916" i="13"/>
  <c r="H916" i="13"/>
  <c r="I916" i="13"/>
  <c r="J916" i="13"/>
  <c r="K916" i="13"/>
  <c r="L916" i="13"/>
  <c r="M916" i="13"/>
  <c r="N916" i="13"/>
  <c r="O916" i="13"/>
  <c r="P916" i="13"/>
  <c r="Q916" i="13"/>
  <c r="R916" i="13"/>
  <c r="S916" i="13"/>
  <c r="T916" i="13"/>
  <c r="U916" i="13"/>
  <c r="V916" i="13"/>
  <c r="W916" i="13"/>
  <c r="X916" i="13"/>
  <c r="Y916" i="13"/>
  <c r="Z916" i="13"/>
  <c r="AA916" i="13"/>
  <c r="A917" i="13"/>
  <c r="B917" i="13"/>
  <c r="C917" i="13"/>
  <c r="D917" i="13"/>
  <c r="E917" i="13"/>
  <c r="F917" i="13"/>
  <c r="G917" i="13"/>
  <c r="H917" i="13"/>
  <c r="I917" i="13"/>
  <c r="J917" i="13"/>
  <c r="K917" i="13"/>
  <c r="L917" i="13"/>
  <c r="M917" i="13"/>
  <c r="N917" i="13"/>
  <c r="O917" i="13"/>
  <c r="P917" i="13"/>
  <c r="Q917" i="13"/>
  <c r="R917" i="13"/>
  <c r="S917" i="13"/>
  <c r="T917" i="13"/>
  <c r="U917" i="13"/>
  <c r="V917" i="13"/>
  <c r="W917" i="13"/>
  <c r="X917" i="13"/>
  <c r="Y917" i="13"/>
  <c r="Z917" i="13"/>
  <c r="AA917" i="13"/>
  <c r="A918" i="13"/>
  <c r="B918" i="13"/>
  <c r="C918" i="13"/>
  <c r="D918" i="13"/>
  <c r="E918" i="13"/>
  <c r="F918" i="13"/>
  <c r="G918" i="13"/>
  <c r="H918" i="13"/>
  <c r="I918" i="13"/>
  <c r="J918" i="13"/>
  <c r="K918" i="13"/>
  <c r="L918" i="13"/>
  <c r="M918" i="13"/>
  <c r="N918" i="13"/>
  <c r="O918" i="13"/>
  <c r="P918" i="13"/>
  <c r="Q918" i="13"/>
  <c r="R918" i="13"/>
  <c r="S918" i="13"/>
  <c r="T918" i="13"/>
  <c r="U918" i="13"/>
  <c r="V918" i="13"/>
  <c r="W918" i="13"/>
  <c r="X918" i="13"/>
  <c r="Y918" i="13"/>
  <c r="Z918" i="13"/>
  <c r="AA918" i="13"/>
  <c r="A919" i="13"/>
  <c r="B919" i="13"/>
  <c r="C919" i="13"/>
  <c r="D919" i="13"/>
  <c r="E919" i="13"/>
  <c r="F919" i="13"/>
  <c r="G919" i="13"/>
  <c r="H919" i="13"/>
  <c r="I919" i="13"/>
  <c r="J919" i="13"/>
  <c r="K919" i="13"/>
  <c r="L919" i="13"/>
  <c r="M919" i="13"/>
  <c r="N919" i="13"/>
  <c r="O919" i="13"/>
  <c r="P919" i="13"/>
  <c r="Q919" i="13"/>
  <c r="R919" i="13"/>
  <c r="S919" i="13"/>
  <c r="T919" i="13"/>
  <c r="U919" i="13"/>
  <c r="V919" i="13"/>
  <c r="W919" i="13"/>
  <c r="X919" i="13"/>
  <c r="Y919" i="13"/>
  <c r="Z919" i="13"/>
  <c r="AA919" i="13"/>
  <c r="A920" i="13"/>
  <c r="B920" i="13"/>
  <c r="C920" i="13"/>
  <c r="D920" i="13"/>
  <c r="E920" i="13"/>
  <c r="F920" i="13"/>
  <c r="G920" i="13"/>
  <c r="H920" i="13"/>
  <c r="I920" i="13"/>
  <c r="J920" i="13"/>
  <c r="K920" i="13"/>
  <c r="L920" i="13"/>
  <c r="M920" i="13"/>
  <c r="N920" i="13"/>
  <c r="O920" i="13"/>
  <c r="P920" i="13"/>
  <c r="Q920" i="13"/>
  <c r="R920" i="13"/>
  <c r="S920" i="13"/>
  <c r="T920" i="13"/>
  <c r="U920" i="13"/>
  <c r="V920" i="13"/>
  <c r="W920" i="13"/>
  <c r="X920" i="13"/>
  <c r="Y920" i="13"/>
  <c r="Z920" i="13"/>
  <c r="AA920" i="13"/>
  <c r="A921" i="13"/>
  <c r="B921" i="13"/>
  <c r="C921" i="13"/>
  <c r="D921" i="13"/>
  <c r="E921" i="13"/>
  <c r="F921" i="13"/>
  <c r="G921" i="13"/>
  <c r="H921" i="13"/>
  <c r="I921" i="13"/>
  <c r="J921" i="13"/>
  <c r="K921" i="13"/>
  <c r="L921" i="13"/>
  <c r="M921" i="13"/>
  <c r="N921" i="13"/>
  <c r="O921" i="13"/>
  <c r="P921" i="13"/>
  <c r="Q921" i="13"/>
  <c r="R921" i="13"/>
  <c r="S921" i="13"/>
  <c r="T921" i="13"/>
  <c r="U921" i="13"/>
  <c r="V921" i="13"/>
  <c r="W921" i="13"/>
  <c r="X921" i="13"/>
  <c r="Y921" i="13"/>
  <c r="Z921" i="13"/>
  <c r="AA921" i="13"/>
  <c r="A922" i="13"/>
  <c r="B922" i="13"/>
  <c r="C922" i="13"/>
  <c r="D922" i="13"/>
  <c r="E922" i="13"/>
  <c r="F922" i="13"/>
  <c r="G922" i="13"/>
  <c r="H922" i="13"/>
  <c r="I922" i="13"/>
  <c r="J922" i="13"/>
  <c r="K922" i="13"/>
  <c r="L922" i="13"/>
  <c r="M922" i="13"/>
  <c r="N922" i="13"/>
  <c r="O922" i="13"/>
  <c r="P922" i="13"/>
  <c r="Q922" i="13"/>
  <c r="R922" i="13"/>
  <c r="S922" i="13"/>
  <c r="T922" i="13"/>
  <c r="U922" i="13"/>
  <c r="V922" i="13"/>
  <c r="W922" i="13"/>
  <c r="X922" i="13"/>
  <c r="Y922" i="13"/>
  <c r="Z922" i="13"/>
  <c r="AA922" i="13"/>
  <c r="A923" i="13"/>
  <c r="B923" i="13"/>
  <c r="C923" i="13"/>
  <c r="D923" i="13"/>
  <c r="E923" i="13"/>
  <c r="F923" i="13"/>
  <c r="G923" i="13"/>
  <c r="H923" i="13"/>
  <c r="I923" i="13"/>
  <c r="J923" i="13"/>
  <c r="K923" i="13"/>
  <c r="L923" i="13"/>
  <c r="M923" i="13"/>
  <c r="N923" i="13"/>
  <c r="O923" i="13"/>
  <c r="P923" i="13"/>
  <c r="Q923" i="13"/>
  <c r="R923" i="13"/>
  <c r="S923" i="13"/>
  <c r="T923" i="13"/>
  <c r="U923" i="13"/>
  <c r="V923" i="13"/>
  <c r="W923" i="13"/>
  <c r="X923" i="13"/>
  <c r="Y923" i="13"/>
  <c r="Z923" i="13"/>
  <c r="AA923" i="13"/>
  <c r="A924" i="13"/>
  <c r="B924" i="13"/>
  <c r="C924" i="13"/>
  <c r="D924" i="13"/>
  <c r="E924" i="13"/>
  <c r="F924" i="13"/>
  <c r="G924" i="13"/>
  <c r="H924" i="13"/>
  <c r="I924" i="13"/>
  <c r="J924" i="13"/>
  <c r="K924" i="13"/>
  <c r="L924" i="13"/>
  <c r="M924" i="13"/>
  <c r="N924" i="13"/>
  <c r="O924" i="13"/>
  <c r="P924" i="13"/>
  <c r="Q924" i="13"/>
  <c r="R924" i="13"/>
  <c r="S924" i="13"/>
  <c r="T924" i="13"/>
  <c r="U924" i="13"/>
  <c r="V924" i="13"/>
  <c r="W924" i="13"/>
  <c r="X924" i="13"/>
  <c r="Y924" i="13"/>
  <c r="Z924" i="13"/>
  <c r="AA924" i="13"/>
  <c r="A925" i="13"/>
  <c r="B925" i="13"/>
  <c r="C925" i="13"/>
  <c r="D925" i="13"/>
  <c r="E925" i="13"/>
  <c r="F925" i="13"/>
  <c r="G925" i="13"/>
  <c r="H925" i="13"/>
  <c r="I925" i="13"/>
  <c r="J925" i="13"/>
  <c r="K925" i="13"/>
  <c r="L925" i="13"/>
  <c r="M925" i="13"/>
  <c r="N925" i="13"/>
  <c r="O925" i="13"/>
  <c r="P925" i="13"/>
  <c r="Q925" i="13"/>
  <c r="R925" i="13"/>
  <c r="S925" i="13"/>
  <c r="T925" i="13"/>
  <c r="U925" i="13"/>
  <c r="V925" i="13"/>
  <c r="W925" i="13"/>
  <c r="X925" i="13"/>
  <c r="Y925" i="13"/>
  <c r="Z925" i="13"/>
  <c r="AA925" i="13"/>
  <c r="A926" i="13"/>
  <c r="B926" i="13"/>
  <c r="C926" i="13"/>
  <c r="D926" i="13"/>
  <c r="E926" i="13"/>
  <c r="F926" i="13"/>
  <c r="G926" i="13"/>
  <c r="H926" i="13"/>
  <c r="I926" i="13"/>
  <c r="J926" i="13"/>
  <c r="K926" i="13"/>
  <c r="L926" i="13"/>
  <c r="M926" i="13"/>
  <c r="N926" i="13"/>
  <c r="O926" i="13"/>
  <c r="P926" i="13"/>
  <c r="Q926" i="13"/>
  <c r="R926" i="13"/>
  <c r="S926" i="13"/>
  <c r="T926" i="13"/>
  <c r="U926" i="13"/>
  <c r="V926" i="13"/>
  <c r="W926" i="13"/>
  <c r="X926" i="13"/>
  <c r="Y926" i="13"/>
  <c r="Z926" i="13"/>
  <c r="AA926" i="13"/>
  <c r="A927" i="13"/>
  <c r="B927" i="13"/>
  <c r="C927" i="13"/>
  <c r="D927" i="13"/>
  <c r="E927" i="13"/>
  <c r="F927" i="13"/>
  <c r="G927" i="13"/>
  <c r="H927" i="13"/>
  <c r="I927" i="13"/>
  <c r="J927" i="13"/>
  <c r="K927" i="13"/>
  <c r="L927" i="13"/>
  <c r="M927" i="13"/>
  <c r="N927" i="13"/>
  <c r="O927" i="13"/>
  <c r="P927" i="13"/>
  <c r="Q927" i="13"/>
  <c r="R927" i="13"/>
  <c r="S927" i="13"/>
  <c r="T927" i="13"/>
  <c r="U927" i="13"/>
  <c r="V927" i="13"/>
  <c r="W927" i="13"/>
  <c r="X927" i="13"/>
  <c r="Y927" i="13"/>
  <c r="Z927" i="13"/>
  <c r="AA927" i="13"/>
  <c r="A928" i="13"/>
  <c r="B928" i="13"/>
  <c r="C928" i="13"/>
  <c r="D928" i="13"/>
  <c r="E928" i="13"/>
  <c r="F928" i="13"/>
  <c r="G928" i="13"/>
  <c r="H928" i="13"/>
  <c r="I928" i="13"/>
  <c r="J928" i="13"/>
  <c r="K928" i="13"/>
  <c r="L928" i="13"/>
  <c r="M928" i="13"/>
  <c r="N928" i="13"/>
  <c r="O928" i="13"/>
  <c r="P928" i="13"/>
  <c r="Q928" i="13"/>
  <c r="R928" i="13"/>
  <c r="S928" i="13"/>
  <c r="T928" i="13"/>
  <c r="U928" i="13"/>
  <c r="V928" i="13"/>
  <c r="W928" i="13"/>
  <c r="X928" i="13"/>
  <c r="Y928" i="13"/>
  <c r="Z928" i="13"/>
  <c r="AA928" i="13"/>
  <c r="A929" i="13"/>
  <c r="B929" i="13"/>
  <c r="C929" i="13"/>
  <c r="D929" i="13"/>
  <c r="E929" i="13"/>
  <c r="F929" i="13"/>
  <c r="G929" i="13"/>
  <c r="H929" i="13"/>
  <c r="I929" i="13"/>
  <c r="J929" i="13"/>
  <c r="K929" i="13"/>
  <c r="L929" i="13"/>
  <c r="M929" i="13"/>
  <c r="N929" i="13"/>
  <c r="O929" i="13"/>
  <c r="P929" i="13"/>
  <c r="Q929" i="13"/>
  <c r="R929" i="13"/>
  <c r="S929" i="13"/>
  <c r="T929" i="13"/>
  <c r="U929" i="13"/>
  <c r="V929" i="13"/>
  <c r="W929" i="13"/>
  <c r="X929" i="13"/>
  <c r="Y929" i="13"/>
  <c r="Z929" i="13"/>
  <c r="AA929" i="13"/>
  <c r="A930" i="13"/>
  <c r="B930" i="13"/>
  <c r="C930" i="13"/>
  <c r="D930" i="13"/>
  <c r="E930" i="13"/>
  <c r="F930" i="13"/>
  <c r="G930" i="13"/>
  <c r="H930" i="13"/>
  <c r="I930" i="13"/>
  <c r="J930" i="13"/>
  <c r="K930" i="13"/>
  <c r="L930" i="13"/>
  <c r="M930" i="13"/>
  <c r="N930" i="13"/>
  <c r="O930" i="13"/>
  <c r="P930" i="13"/>
  <c r="Q930" i="13"/>
  <c r="R930" i="13"/>
  <c r="S930" i="13"/>
  <c r="T930" i="13"/>
  <c r="U930" i="13"/>
  <c r="V930" i="13"/>
  <c r="W930" i="13"/>
  <c r="X930" i="13"/>
  <c r="Y930" i="13"/>
  <c r="Z930" i="13"/>
  <c r="AA930" i="13"/>
  <c r="A931" i="13"/>
  <c r="B931" i="13"/>
  <c r="C931" i="13"/>
  <c r="D931" i="13"/>
  <c r="E931" i="13"/>
  <c r="F931" i="13"/>
  <c r="G931" i="13"/>
  <c r="H931" i="13"/>
  <c r="I931" i="13"/>
  <c r="J931" i="13"/>
  <c r="K931" i="13"/>
  <c r="L931" i="13"/>
  <c r="M931" i="13"/>
  <c r="N931" i="13"/>
  <c r="O931" i="13"/>
  <c r="P931" i="13"/>
  <c r="Q931" i="13"/>
  <c r="R931" i="13"/>
  <c r="S931" i="13"/>
  <c r="T931" i="13"/>
  <c r="U931" i="13"/>
  <c r="V931" i="13"/>
  <c r="W931" i="13"/>
  <c r="X931" i="13"/>
  <c r="Y931" i="13"/>
  <c r="Z931" i="13"/>
  <c r="AA931" i="13"/>
  <c r="A932" i="13"/>
  <c r="B932" i="13"/>
  <c r="C932" i="13"/>
  <c r="D932" i="13"/>
  <c r="E932" i="13"/>
  <c r="F932" i="13"/>
  <c r="G932" i="13"/>
  <c r="H932" i="13"/>
  <c r="I932" i="13"/>
  <c r="J932" i="13"/>
  <c r="K932" i="13"/>
  <c r="L932" i="13"/>
  <c r="M932" i="13"/>
  <c r="N932" i="13"/>
  <c r="O932" i="13"/>
  <c r="P932" i="13"/>
  <c r="Q932" i="13"/>
  <c r="R932" i="13"/>
  <c r="S932" i="13"/>
  <c r="T932" i="13"/>
  <c r="U932" i="13"/>
  <c r="V932" i="13"/>
  <c r="W932" i="13"/>
  <c r="X932" i="13"/>
  <c r="Y932" i="13"/>
  <c r="Z932" i="13"/>
  <c r="AA932" i="13"/>
  <c r="A933" i="13"/>
  <c r="B933" i="13"/>
  <c r="C933" i="13"/>
  <c r="D933" i="13"/>
  <c r="E933" i="13"/>
  <c r="F933" i="13"/>
  <c r="G933" i="13"/>
  <c r="H933" i="13"/>
  <c r="I933" i="13"/>
  <c r="J933" i="13"/>
  <c r="K933" i="13"/>
  <c r="L933" i="13"/>
  <c r="M933" i="13"/>
  <c r="N933" i="13"/>
  <c r="O933" i="13"/>
  <c r="P933" i="13"/>
  <c r="Q933" i="13"/>
  <c r="R933" i="13"/>
  <c r="S933" i="13"/>
  <c r="T933" i="13"/>
  <c r="U933" i="13"/>
  <c r="V933" i="13"/>
  <c r="W933" i="13"/>
  <c r="X933" i="13"/>
  <c r="Y933" i="13"/>
  <c r="Z933" i="13"/>
  <c r="AA933" i="13"/>
  <c r="A934" i="13"/>
  <c r="B934" i="13"/>
  <c r="C934" i="13"/>
  <c r="D934" i="13"/>
  <c r="E934" i="13"/>
  <c r="F934" i="13"/>
  <c r="G934" i="13"/>
  <c r="H934" i="13"/>
  <c r="I934" i="13"/>
  <c r="J934" i="13"/>
  <c r="K934" i="13"/>
  <c r="L934" i="13"/>
  <c r="M934" i="13"/>
  <c r="N934" i="13"/>
  <c r="O934" i="13"/>
  <c r="P934" i="13"/>
  <c r="Q934" i="13"/>
  <c r="R934" i="13"/>
  <c r="S934" i="13"/>
  <c r="T934" i="13"/>
  <c r="U934" i="13"/>
  <c r="V934" i="13"/>
  <c r="W934" i="13"/>
  <c r="X934" i="13"/>
  <c r="Y934" i="13"/>
  <c r="Z934" i="13"/>
  <c r="AA934" i="13"/>
  <c r="A935" i="13"/>
  <c r="B935" i="13"/>
  <c r="C935" i="13"/>
  <c r="D935" i="13"/>
  <c r="E935" i="13"/>
  <c r="F935" i="13"/>
  <c r="G935" i="13"/>
  <c r="H935" i="13"/>
  <c r="I935" i="13"/>
  <c r="J935" i="13"/>
  <c r="K935" i="13"/>
  <c r="L935" i="13"/>
  <c r="M935" i="13"/>
  <c r="N935" i="13"/>
  <c r="O935" i="13"/>
  <c r="P935" i="13"/>
  <c r="Q935" i="13"/>
  <c r="R935" i="13"/>
  <c r="S935" i="13"/>
  <c r="T935" i="13"/>
  <c r="U935" i="13"/>
  <c r="V935" i="13"/>
  <c r="W935" i="13"/>
  <c r="X935" i="13"/>
  <c r="Y935" i="13"/>
  <c r="Z935" i="13"/>
  <c r="AA935" i="13"/>
  <c r="A936" i="13"/>
  <c r="B936" i="13"/>
  <c r="C936" i="13"/>
  <c r="D936" i="13"/>
  <c r="E936" i="13"/>
  <c r="F936" i="13"/>
  <c r="G936" i="13"/>
  <c r="H936" i="13"/>
  <c r="I936" i="13"/>
  <c r="J936" i="13"/>
  <c r="K936" i="13"/>
  <c r="L936" i="13"/>
  <c r="M936" i="13"/>
  <c r="N936" i="13"/>
  <c r="O936" i="13"/>
  <c r="P936" i="13"/>
  <c r="Q936" i="13"/>
  <c r="R936" i="13"/>
  <c r="S936" i="13"/>
  <c r="T936" i="13"/>
  <c r="U936" i="13"/>
  <c r="V936" i="13"/>
  <c r="W936" i="13"/>
  <c r="X936" i="13"/>
  <c r="Y936" i="13"/>
  <c r="Z936" i="13"/>
  <c r="AA936" i="13"/>
  <c r="A937" i="13"/>
  <c r="B937" i="13"/>
  <c r="C937" i="13"/>
  <c r="D937" i="13"/>
  <c r="E937" i="13"/>
  <c r="F937" i="13"/>
  <c r="G937" i="13"/>
  <c r="H937" i="13"/>
  <c r="I937" i="13"/>
  <c r="J937" i="13"/>
  <c r="K937" i="13"/>
  <c r="L937" i="13"/>
  <c r="M937" i="13"/>
  <c r="N937" i="13"/>
  <c r="O937" i="13"/>
  <c r="P937" i="13"/>
  <c r="Q937" i="13"/>
  <c r="R937" i="13"/>
  <c r="S937" i="13"/>
  <c r="T937" i="13"/>
  <c r="U937" i="13"/>
  <c r="V937" i="13"/>
  <c r="W937" i="13"/>
  <c r="X937" i="13"/>
  <c r="Y937" i="13"/>
  <c r="Z937" i="13"/>
  <c r="AA937" i="13"/>
  <c r="A938" i="13"/>
  <c r="B938" i="13"/>
  <c r="C938" i="13"/>
  <c r="D938" i="13"/>
  <c r="E938" i="13"/>
  <c r="F938" i="13"/>
  <c r="G938" i="13"/>
  <c r="H938" i="13"/>
  <c r="I938" i="13"/>
  <c r="J938" i="13"/>
  <c r="K938" i="13"/>
  <c r="L938" i="13"/>
  <c r="M938" i="13"/>
  <c r="N938" i="13"/>
  <c r="O938" i="13"/>
  <c r="P938" i="13"/>
  <c r="Q938" i="13"/>
  <c r="R938" i="13"/>
  <c r="S938" i="13"/>
  <c r="T938" i="13"/>
  <c r="U938" i="13"/>
  <c r="V938" i="13"/>
  <c r="W938" i="13"/>
  <c r="X938" i="13"/>
  <c r="Y938" i="13"/>
  <c r="Z938" i="13"/>
  <c r="AA938" i="13"/>
  <c r="A939" i="13"/>
  <c r="B939" i="13"/>
  <c r="C939" i="13"/>
  <c r="D939" i="13"/>
  <c r="E939" i="13"/>
  <c r="F939" i="13"/>
  <c r="G939" i="13"/>
  <c r="H939" i="13"/>
  <c r="I939" i="13"/>
  <c r="J939" i="13"/>
  <c r="K939" i="13"/>
  <c r="L939" i="13"/>
  <c r="M939" i="13"/>
  <c r="N939" i="13"/>
  <c r="O939" i="13"/>
  <c r="P939" i="13"/>
  <c r="Q939" i="13"/>
  <c r="R939" i="13"/>
  <c r="S939" i="13"/>
  <c r="T939" i="13"/>
  <c r="U939" i="13"/>
  <c r="V939" i="13"/>
  <c r="W939" i="13"/>
  <c r="X939" i="13"/>
  <c r="Y939" i="13"/>
  <c r="Z939" i="13"/>
  <c r="AA939" i="13"/>
  <c r="A940" i="13"/>
  <c r="B940" i="13"/>
  <c r="C940" i="13"/>
  <c r="D940" i="13"/>
  <c r="E940" i="13"/>
  <c r="F940" i="13"/>
  <c r="G940" i="13"/>
  <c r="H940" i="13"/>
  <c r="I940" i="13"/>
  <c r="J940" i="13"/>
  <c r="K940" i="13"/>
  <c r="L940" i="13"/>
  <c r="M940" i="13"/>
  <c r="N940" i="13"/>
  <c r="O940" i="13"/>
  <c r="P940" i="13"/>
  <c r="Q940" i="13"/>
  <c r="R940" i="13"/>
  <c r="S940" i="13"/>
  <c r="T940" i="13"/>
  <c r="U940" i="13"/>
  <c r="V940" i="13"/>
  <c r="W940" i="13"/>
  <c r="X940" i="13"/>
  <c r="Y940" i="13"/>
  <c r="Z940" i="13"/>
  <c r="AA940" i="13"/>
  <c r="A941" i="13"/>
  <c r="B941" i="13"/>
  <c r="C941" i="13"/>
  <c r="D941" i="13"/>
  <c r="E941" i="13"/>
  <c r="F941" i="13"/>
  <c r="G941" i="13"/>
  <c r="H941" i="13"/>
  <c r="I941" i="13"/>
  <c r="J941" i="13"/>
  <c r="K941" i="13"/>
  <c r="L941" i="13"/>
  <c r="M941" i="13"/>
  <c r="N941" i="13"/>
  <c r="O941" i="13"/>
  <c r="P941" i="13"/>
  <c r="Q941" i="13"/>
  <c r="R941" i="13"/>
  <c r="S941" i="13"/>
  <c r="T941" i="13"/>
  <c r="U941" i="13"/>
  <c r="V941" i="13"/>
  <c r="W941" i="13"/>
  <c r="X941" i="13"/>
  <c r="Y941" i="13"/>
  <c r="Z941" i="13"/>
  <c r="AA941" i="13"/>
  <c r="A942" i="13"/>
  <c r="B942" i="13"/>
  <c r="C942" i="13"/>
  <c r="D942" i="13"/>
  <c r="E942" i="13"/>
  <c r="F942" i="13"/>
  <c r="G942" i="13"/>
  <c r="H942" i="13"/>
  <c r="I942" i="13"/>
  <c r="J942" i="13"/>
  <c r="K942" i="13"/>
  <c r="L942" i="13"/>
  <c r="M942" i="13"/>
  <c r="N942" i="13"/>
  <c r="O942" i="13"/>
  <c r="P942" i="13"/>
  <c r="Q942" i="13"/>
  <c r="R942" i="13"/>
  <c r="S942" i="13"/>
  <c r="T942" i="13"/>
  <c r="U942" i="13"/>
  <c r="V942" i="13"/>
  <c r="W942" i="13"/>
  <c r="X942" i="13"/>
  <c r="Y942" i="13"/>
  <c r="Z942" i="13"/>
  <c r="AA942" i="13"/>
  <c r="A943" i="13"/>
  <c r="B943" i="13"/>
  <c r="C943" i="13"/>
  <c r="D943" i="13"/>
  <c r="E943" i="13"/>
  <c r="F943" i="13"/>
  <c r="G943" i="13"/>
  <c r="H943" i="13"/>
  <c r="I943" i="13"/>
  <c r="J943" i="13"/>
  <c r="K943" i="13"/>
  <c r="L943" i="13"/>
  <c r="M943" i="13"/>
  <c r="N943" i="13"/>
  <c r="O943" i="13"/>
  <c r="P943" i="13"/>
  <c r="Q943" i="13"/>
  <c r="R943" i="13"/>
  <c r="S943" i="13"/>
  <c r="T943" i="13"/>
  <c r="U943" i="13"/>
  <c r="V943" i="13"/>
  <c r="W943" i="13"/>
  <c r="X943" i="13"/>
  <c r="Y943" i="13"/>
  <c r="Z943" i="13"/>
  <c r="AA943" i="13"/>
  <c r="A944" i="13"/>
  <c r="B944" i="13"/>
  <c r="C944" i="13"/>
  <c r="D944" i="13"/>
  <c r="E944" i="13"/>
  <c r="F944" i="13"/>
  <c r="G944" i="13"/>
  <c r="H944" i="13"/>
  <c r="I944" i="13"/>
  <c r="J944" i="13"/>
  <c r="K944" i="13"/>
  <c r="L944" i="13"/>
  <c r="M944" i="13"/>
  <c r="N944" i="13"/>
  <c r="O944" i="13"/>
  <c r="P944" i="13"/>
  <c r="Q944" i="13"/>
  <c r="R944" i="13"/>
  <c r="S944" i="13"/>
  <c r="T944" i="13"/>
  <c r="U944" i="13"/>
  <c r="V944" i="13"/>
  <c r="W944" i="13"/>
  <c r="X944" i="13"/>
  <c r="Y944" i="13"/>
  <c r="Z944" i="13"/>
  <c r="AA944" i="13"/>
  <c r="A945" i="13"/>
  <c r="B945" i="13"/>
  <c r="C945" i="13"/>
  <c r="D945" i="13"/>
  <c r="E945" i="13"/>
  <c r="F945" i="13"/>
  <c r="G945" i="13"/>
  <c r="H945" i="13"/>
  <c r="I945" i="13"/>
  <c r="J945" i="13"/>
  <c r="K945" i="13"/>
  <c r="L945" i="13"/>
  <c r="M945" i="13"/>
  <c r="N945" i="13"/>
  <c r="O945" i="13"/>
  <c r="P945" i="13"/>
  <c r="Q945" i="13"/>
  <c r="R945" i="13"/>
  <c r="S945" i="13"/>
  <c r="T945" i="13"/>
  <c r="U945" i="13"/>
  <c r="V945" i="13"/>
  <c r="W945" i="13"/>
  <c r="X945" i="13"/>
  <c r="Y945" i="13"/>
  <c r="Z945" i="13"/>
  <c r="AA945" i="13"/>
  <c r="A946" i="13"/>
  <c r="B946" i="13"/>
  <c r="C946" i="13"/>
  <c r="D946" i="13"/>
  <c r="E946" i="13"/>
  <c r="F946" i="13"/>
  <c r="G946" i="13"/>
  <c r="H946" i="13"/>
  <c r="I946" i="13"/>
  <c r="J946" i="13"/>
  <c r="K946" i="13"/>
  <c r="L946" i="13"/>
  <c r="M946" i="13"/>
  <c r="N946" i="13"/>
  <c r="O946" i="13"/>
  <c r="P946" i="13"/>
  <c r="Q946" i="13"/>
  <c r="R946" i="13"/>
  <c r="S946" i="13"/>
  <c r="T946" i="13"/>
  <c r="U946" i="13"/>
  <c r="V946" i="13"/>
  <c r="W946" i="13"/>
  <c r="X946" i="13"/>
  <c r="Y946" i="13"/>
  <c r="Z946" i="13"/>
  <c r="AA946" i="13"/>
  <c r="A947" i="13"/>
  <c r="B947" i="13"/>
  <c r="C947" i="13"/>
  <c r="D947" i="13"/>
  <c r="E947" i="13"/>
  <c r="F947" i="13"/>
  <c r="G947" i="13"/>
  <c r="H947" i="13"/>
  <c r="I947" i="13"/>
  <c r="J947" i="13"/>
  <c r="K947" i="13"/>
  <c r="L947" i="13"/>
  <c r="M947" i="13"/>
  <c r="N947" i="13"/>
  <c r="O947" i="13"/>
  <c r="P947" i="13"/>
  <c r="Q947" i="13"/>
  <c r="R947" i="13"/>
  <c r="S947" i="13"/>
  <c r="T947" i="13"/>
  <c r="U947" i="13"/>
  <c r="V947" i="13"/>
  <c r="W947" i="13"/>
  <c r="X947" i="13"/>
  <c r="Y947" i="13"/>
  <c r="Z947" i="13"/>
  <c r="AA947" i="13"/>
  <c r="A948" i="13"/>
  <c r="B948" i="13"/>
  <c r="C948" i="13"/>
  <c r="D948" i="13"/>
  <c r="E948" i="13"/>
  <c r="F948" i="13"/>
  <c r="G948" i="13"/>
  <c r="H948" i="13"/>
  <c r="I948" i="13"/>
  <c r="J948" i="13"/>
  <c r="K948" i="13"/>
  <c r="L948" i="13"/>
  <c r="M948" i="13"/>
  <c r="N948" i="13"/>
  <c r="O948" i="13"/>
  <c r="P948" i="13"/>
  <c r="Q948" i="13"/>
  <c r="R948" i="13"/>
  <c r="S948" i="13"/>
  <c r="T948" i="13"/>
  <c r="U948" i="13"/>
  <c r="V948" i="13"/>
  <c r="W948" i="13"/>
  <c r="X948" i="13"/>
  <c r="Y948" i="13"/>
  <c r="Z948" i="13"/>
  <c r="AA948" i="13"/>
  <c r="A949" i="13"/>
  <c r="B949" i="13"/>
  <c r="C949" i="13"/>
  <c r="D949" i="13"/>
  <c r="E949" i="13"/>
  <c r="F949" i="13"/>
  <c r="G949" i="13"/>
  <c r="H949" i="13"/>
  <c r="I949" i="13"/>
  <c r="J949" i="13"/>
  <c r="K949" i="13"/>
  <c r="L949" i="13"/>
  <c r="M949" i="13"/>
  <c r="N949" i="13"/>
  <c r="O949" i="13"/>
  <c r="P949" i="13"/>
  <c r="Q949" i="13"/>
  <c r="R949" i="13"/>
  <c r="S949" i="13"/>
  <c r="T949" i="13"/>
  <c r="U949" i="13"/>
  <c r="V949" i="13"/>
  <c r="W949" i="13"/>
  <c r="X949" i="13"/>
  <c r="Y949" i="13"/>
  <c r="Z949" i="13"/>
  <c r="AA949" i="13"/>
  <c r="A950" i="13"/>
  <c r="B950" i="13"/>
  <c r="C950" i="13"/>
  <c r="D950" i="13"/>
  <c r="E950" i="13"/>
  <c r="F950" i="13"/>
  <c r="G950" i="13"/>
  <c r="H950" i="13"/>
  <c r="I950" i="13"/>
  <c r="J950" i="13"/>
  <c r="K950" i="13"/>
  <c r="L950" i="13"/>
  <c r="M950" i="13"/>
  <c r="N950" i="13"/>
  <c r="O950" i="13"/>
  <c r="P950" i="13"/>
  <c r="Q950" i="13"/>
  <c r="R950" i="13"/>
  <c r="S950" i="13"/>
  <c r="T950" i="13"/>
  <c r="U950" i="13"/>
  <c r="V950" i="13"/>
  <c r="W950" i="13"/>
  <c r="X950" i="13"/>
  <c r="Y950" i="13"/>
  <c r="Z950" i="13"/>
  <c r="AA950" i="13"/>
  <c r="A951" i="13"/>
  <c r="B951" i="13"/>
  <c r="C951" i="13"/>
  <c r="D951" i="13"/>
  <c r="E951" i="13"/>
  <c r="F951" i="13"/>
  <c r="G951" i="13"/>
  <c r="H951" i="13"/>
  <c r="I951" i="13"/>
  <c r="J951" i="13"/>
  <c r="K951" i="13"/>
  <c r="L951" i="13"/>
  <c r="M951" i="13"/>
  <c r="N951" i="13"/>
  <c r="O951" i="13"/>
  <c r="P951" i="13"/>
  <c r="Q951" i="13"/>
  <c r="R951" i="13"/>
  <c r="S951" i="13"/>
  <c r="T951" i="13"/>
  <c r="U951" i="13"/>
  <c r="V951" i="13"/>
  <c r="W951" i="13"/>
  <c r="X951" i="13"/>
  <c r="Y951" i="13"/>
  <c r="Z951" i="13"/>
  <c r="AA951" i="13"/>
  <c r="A952" i="13"/>
  <c r="B952" i="13"/>
  <c r="C952" i="13"/>
  <c r="D952" i="13"/>
  <c r="E952" i="13"/>
  <c r="F952" i="13"/>
  <c r="G952" i="13"/>
  <c r="H952" i="13"/>
  <c r="I952" i="13"/>
  <c r="J952" i="13"/>
  <c r="K952" i="13"/>
  <c r="L952" i="13"/>
  <c r="M952" i="13"/>
  <c r="N952" i="13"/>
  <c r="O952" i="13"/>
  <c r="P952" i="13"/>
  <c r="Q952" i="13"/>
  <c r="R952" i="13"/>
  <c r="S952" i="13"/>
  <c r="T952" i="13"/>
  <c r="U952" i="13"/>
  <c r="V952" i="13"/>
  <c r="W952" i="13"/>
  <c r="X952" i="13"/>
  <c r="Y952" i="13"/>
  <c r="Z952" i="13"/>
  <c r="AA952" i="13"/>
  <c r="A953" i="13"/>
  <c r="B953" i="13"/>
  <c r="C953" i="13"/>
  <c r="D953" i="13"/>
  <c r="E953" i="13"/>
  <c r="F953" i="13"/>
  <c r="G953" i="13"/>
  <c r="H953" i="13"/>
  <c r="I953" i="13"/>
  <c r="J953" i="13"/>
  <c r="K953" i="13"/>
  <c r="L953" i="13"/>
  <c r="M953" i="13"/>
  <c r="N953" i="13"/>
  <c r="O953" i="13"/>
  <c r="P953" i="13"/>
  <c r="Q953" i="13"/>
  <c r="R953" i="13"/>
  <c r="S953" i="13"/>
  <c r="T953" i="13"/>
  <c r="U953" i="13"/>
  <c r="V953" i="13"/>
  <c r="W953" i="13"/>
  <c r="X953" i="13"/>
  <c r="Y953" i="13"/>
  <c r="Z953" i="13"/>
  <c r="AA953" i="13"/>
  <c r="A954" i="13"/>
  <c r="B954" i="13"/>
  <c r="C954" i="13"/>
  <c r="D954" i="13"/>
  <c r="E954" i="13"/>
  <c r="F954" i="13"/>
  <c r="G954" i="13"/>
  <c r="H954" i="13"/>
  <c r="I954" i="13"/>
  <c r="J954" i="13"/>
  <c r="K954" i="13"/>
  <c r="L954" i="13"/>
  <c r="M954" i="13"/>
  <c r="N954" i="13"/>
  <c r="O954" i="13"/>
  <c r="P954" i="13"/>
  <c r="Q954" i="13"/>
  <c r="R954" i="13"/>
  <c r="S954" i="13"/>
  <c r="T954" i="13"/>
  <c r="U954" i="13"/>
  <c r="V954" i="13"/>
  <c r="W954" i="13"/>
  <c r="X954" i="13"/>
  <c r="Y954" i="13"/>
  <c r="Z954" i="13"/>
  <c r="AA954" i="13"/>
  <c r="A955" i="13"/>
  <c r="B955" i="13"/>
  <c r="C955" i="13"/>
  <c r="D955" i="13"/>
  <c r="E955" i="13"/>
  <c r="F955" i="13"/>
  <c r="G955" i="13"/>
  <c r="H955" i="13"/>
  <c r="I955" i="13"/>
  <c r="J955" i="13"/>
  <c r="K955" i="13"/>
  <c r="L955" i="13"/>
  <c r="M955" i="13"/>
  <c r="N955" i="13"/>
  <c r="O955" i="13"/>
  <c r="P955" i="13"/>
  <c r="Q955" i="13"/>
  <c r="R955" i="13"/>
  <c r="S955" i="13"/>
  <c r="T955" i="13"/>
  <c r="U955" i="13"/>
  <c r="V955" i="13"/>
  <c r="W955" i="13"/>
  <c r="X955" i="13"/>
  <c r="Y955" i="13"/>
  <c r="Z955" i="13"/>
  <c r="AA955" i="13"/>
  <c r="A956" i="13"/>
  <c r="B956" i="13"/>
  <c r="C956" i="13"/>
  <c r="D956" i="13"/>
  <c r="E956" i="13"/>
  <c r="F956" i="13"/>
  <c r="G956" i="13"/>
  <c r="H956" i="13"/>
  <c r="I956" i="13"/>
  <c r="J956" i="13"/>
  <c r="K956" i="13"/>
  <c r="L956" i="13"/>
  <c r="M956" i="13"/>
  <c r="N956" i="13"/>
  <c r="O956" i="13"/>
  <c r="P956" i="13"/>
  <c r="Q956" i="13"/>
  <c r="R956" i="13"/>
  <c r="S956" i="13"/>
  <c r="T956" i="13"/>
  <c r="U956" i="13"/>
  <c r="V956" i="13"/>
  <c r="W956" i="13"/>
  <c r="X956" i="13"/>
  <c r="Y956" i="13"/>
  <c r="Z956" i="13"/>
  <c r="AA956" i="13"/>
  <c r="A957" i="13"/>
  <c r="B957" i="13"/>
  <c r="C957" i="13"/>
  <c r="D957" i="13"/>
  <c r="E957" i="13"/>
  <c r="F957" i="13"/>
  <c r="G957" i="13"/>
  <c r="H957" i="13"/>
  <c r="I957" i="13"/>
  <c r="J957" i="13"/>
  <c r="K957" i="13"/>
  <c r="L957" i="13"/>
  <c r="M957" i="13"/>
  <c r="N957" i="13"/>
  <c r="O957" i="13"/>
  <c r="P957" i="13"/>
  <c r="Q957" i="13"/>
  <c r="R957" i="13"/>
  <c r="S957" i="13"/>
  <c r="T957" i="13"/>
  <c r="U957" i="13"/>
  <c r="V957" i="13"/>
  <c r="W957" i="13"/>
  <c r="X957" i="13"/>
  <c r="Y957" i="13"/>
  <c r="Z957" i="13"/>
  <c r="AA957" i="13"/>
  <c r="A958" i="13"/>
  <c r="B958" i="13"/>
  <c r="C958" i="13"/>
  <c r="D958" i="13"/>
  <c r="E958" i="13"/>
  <c r="F958" i="13"/>
  <c r="G958" i="13"/>
  <c r="H958" i="13"/>
  <c r="I958" i="13"/>
  <c r="J958" i="13"/>
  <c r="K958" i="13"/>
  <c r="L958" i="13"/>
  <c r="M958" i="13"/>
  <c r="N958" i="13"/>
  <c r="O958" i="13"/>
  <c r="P958" i="13"/>
  <c r="Q958" i="13"/>
  <c r="R958" i="13"/>
  <c r="S958" i="13"/>
  <c r="T958" i="13"/>
  <c r="U958" i="13"/>
  <c r="V958" i="13"/>
  <c r="W958" i="13"/>
  <c r="X958" i="13"/>
  <c r="Y958" i="13"/>
  <c r="Z958" i="13"/>
  <c r="AA958" i="13"/>
  <c r="A722" i="13"/>
  <c r="B722" i="13"/>
  <c r="C722" i="13"/>
  <c r="D722" i="13"/>
  <c r="E722" i="13"/>
  <c r="F722" i="13"/>
  <c r="G722" i="13"/>
  <c r="H722" i="13"/>
  <c r="I722" i="13"/>
  <c r="J722" i="13"/>
  <c r="K722" i="13"/>
  <c r="L722" i="13"/>
  <c r="M722" i="13"/>
  <c r="N722" i="13"/>
  <c r="O722" i="13"/>
  <c r="P722" i="13"/>
  <c r="Q722" i="13"/>
  <c r="R722" i="13"/>
  <c r="S722" i="13"/>
  <c r="T722" i="13"/>
  <c r="U722" i="13"/>
  <c r="V722" i="13"/>
  <c r="W722" i="13"/>
  <c r="X722" i="13"/>
  <c r="Y722" i="13"/>
  <c r="Z722" i="13"/>
  <c r="AA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M723" i="13"/>
  <c r="N723" i="13"/>
  <c r="O723" i="13"/>
  <c r="P723" i="13"/>
  <c r="Q723" i="13"/>
  <c r="R723" i="13"/>
  <c r="S723" i="13"/>
  <c r="T723" i="13"/>
  <c r="U723" i="13"/>
  <c r="V723" i="13"/>
  <c r="W723" i="13"/>
  <c r="X723" i="13"/>
  <c r="Y723" i="13"/>
  <c r="Z723" i="13"/>
  <c r="AA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M724" i="13"/>
  <c r="N724" i="13"/>
  <c r="O724" i="13"/>
  <c r="P724" i="13"/>
  <c r="Q724" i="13"/>
  <c r="R724" i="13"/>
  <c r="S724" i="13"/>
  <c r="T724" i="13"/>
  <c r="U724" i="13"/>
  <c r="V724" i="13"/>
  <c r="W724" i="13"/>
  <c r="X724" i="13"/>
  <c r="Y724" i="13"/>
  <c r="Z724" i="13"/>
  <c r="AA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M725" i="13"/>
  <c r="N725" i="13"/>
  <c r="O725" i="13"/>
  <c r="P725" i="13"/>
  <c r="Q725" i="13"/>
  <c r="R725" i="13"/>
  <c r="S725" i="13"/>
  <c r="T725" i="13"/>
  <c r="U725" i="13"/>
  <c r="V725" i="13"/>
  <c r="W725" i="13"/>
  <c r="X725" i="13"/>
  <c r="Y725" i="13"/>
  <c r="Z725" i="13"/>
  <c r="AA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M726" i="13"/>
  <c r="N726" i="13"/>
  <c r="O726" i="13"/>
  <c r="P726" i="13"/>
  <c r="Q726" i="13"/>
  <c r="R726" i="13"/>
  <c r="S726" i="13"/>
  <c r="T726" i="13"/>
  <c r="U726" i="13"/>
  <c r="V726" i="13"/>
  <c r="W726" i="13"/>
  <c r="X726" i="13"/>
  <c r="Y726" i="13"/>
  <c r="Z726" i="13"/>
  <c r="AA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M727" i="13"/>
  <c r="N727" i="13"/>
  <c r="O727" i="13"/>
  <c r="P727" i="13"/>
  <c r="Q727" i="13"/>
  <c r="R727" i="13"/>
  <c r="S727" i="13"/>
  <c r="T727" i="13"/>
  <c r="U727" i="13"/>
  <c r="V727" i="13"/>
  <c r="W727" i="13"/>
  <c r="X727" i="13"/>
  <c r="Y727" i="13"/>
  <c r="Z727" i="13"/>
  <c r="AA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M728" i="13"/>
  <c r="N728" i="13"/>
  <c r="O728" i="13"/>
  <c r="P728" i="13"/>
  <c r="Q728" i="13"/>
  <c r="R728" i="13"/>
  <c r="S728" i="13"/>
  <c r="T728" i="13"/>
  <c r="U728" i="13"/>
  <c r="V728" i="13"/>
  <c r="W728" i="13"/>
  <c r="X728" i="13"/>
  <c r="Y728" i="13"/>
  <c r="Z728" i="13"/>
  <c r="AA728" i="13"/>
  <c r="A729" i="13"/>
  <c r="B729" i="13"/>
  <c r="C729" i="13"/>
  <c r="D729" i="13"/>
  <c r="E729" i="13"/>
  <c r="F729" i="13"/>
  <c r="G729" i="13"/>
  <c r="H729" i="13"/>
  <c r="I729" i="13"/>
  <c r="J729" i="13"/>
  <c r="K729" i="13"/>
  <c r="L729" i="13"/>
  <c r="M729" i="13"/>
  <c r="N729" i="13"/>
  <c r="O729" i="13"/>
  <c r="P729" i="13"/>
  <c r="Q729" i="13"/>
  <c r="R729" i="13"/>
  <c r="S729" i="13"/>
  <c r="T729" i="13"/>
  <c r="U729" i="13"/>
  <c r="V729" i="13"/>
  <c r="W729" i="13"/>
  <c r="X729" i="13"/>
  <c r="Y729" i="13"/>
  <c r="Z729" i="13"/>
  <c r="AA729" i="13"/>
  <c r="A730" i="13"/>
  <c r="B730" i="13"/>
  <c r="C730" i="13"/>
  <c r="D730" i="13"/>
  <c r="E730" i="13"/>
  <c r="F730" i="13"/>
  <c r="G730" i="13"/>
  <c r="H730" i="13"/>
  <c r="I730" i="13"/>
  <c r="J730" i="13"/>
  <c r="K730" i="13"/>
  <c r="L730" i="13"/>
  <c r="M730" i="13"/>
  <c r="N730" i="13"/>
  <c r="O730" i="13"/>
  <c r="P730" i="13"/>
  <c r="Q730" i="13"/>
  <c r="R730" i="13"/>
  <c r="S730" i="13"/>
  <c r="T730" i="13"/>
  <c r="U730" i="13"/>
  <c r="V730" i="13"/>
  <c r="W730" i="13"/>
  <c r="X730" i="13"/>
  <c r="Y730" i="13"/>
  <c r="Z730" i="13"/>
  <c r="AA730" i="13"/>
  <c r="A731" i="13"/>
  <c r="B731" i="13"/>
  <c r="C731" i="13"/>
  <c r="D731" i="13"/>
  <c r="E731" i="13"/>
  <c r="F731" i="13"/>
  <c r="G731" i="13"/>
  <c r="H731" i="13"/>
  <c r="I731" i="13"/>
  <c r="J731" i="13"/>
  <c r="K731" i="13"/>
  <c r="L731" i="13"/>
  <c r="M731" i="13"/>
  <c r="N731" i="13"/>
  <c r="O731" i="13"/>
  <c r="P731" i="13"/>
  <c r="Q731" i="13"/>
  <c r="R731" i="13"/>
  <c r="S731" i="13"/>
  <c r="T731" i="13"/>
  <c r="U731" i="13"/>
  <c r="V731" i="13"/>
  <c r="W731" i="13"/>
  <c r="X731" i="13"/>
  <c r="Y731" i="13"/>
  <c r="Z731" i="13"/>
  <c r="AA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M732" i="13"/>
  <c r="N732" i="13"/>
  <c r="O732" i="13"/>
  <c r="P732" i="13"/>
  <c r="Q732" i="13"/>
  <c r="R732" i="13"/>
  <c r="S732" i="13"/>
  <c r="T732" i="13"/>
  <c r="U732" i="13"/>
  <c r="V732" i="13"/>
  <c r="W732" i="13"/>
  <c r="X732" i="13"/>
  <c r="Y732" i="13"/>
  <c r="Z732" i="13"/>
  <c r="AA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M733" i="13"/>
  <c r="N733" i="13"/>
  <c r="O733" i="13"/>
  <c r="P733" i="13"/>
  <c r="Q733" i="13"/>
  <c r="R733" i="13"/>
  <c r="S733" i="13"/>
  <c r="T733" i="13"/>
  <c r="U733" i="13"/>
  <c r="V733" i="13"/>
  <c r="W733" i="13"/>
  <c r="X733" i="13"/>
  <c r="Y733" i="13"/>
  <c r="Z733" i="13"/>
  <c r="AA733" i="13"/>
  <c r="A734" i="13"/>
  <c r="B734" i="13"/>
  <c r="C734" i="13"/>
  <c r="D734" i="13"/>
  <c r="E734" i="13"/>
  <c r="F734" i="13"/>
  <c r="G734" i="13"/>
  <c r="H734" i="13"/>
  <c r="I734" i="13"/>
  <c r="J734" i="13"/>
  <c r="K734" i="13"/>
  <c r="L734" i="13"/>
  <c r="M734" i="13"/>
  <c r="N734" i="13"/>
  <c r="O734" i="13"/>
  <c r="P734" i="13"/>
  <c r="Q734" i="13"/>
  <c r="R734" i="13"/>
  <c r="S734" i="13"/>
  <c r="T734" i="13"/>
  <c r="U734" i="13"/>
  <c r="V734" i="13"/>
  <c r="W734" i="13"/>
  <c r="X734" i="13"/>
  <c r="Y734" i="13"/>
  <c r="Z734" i="13"/>
  <c r="AA734" i="13"/>
  <c r="A735" i="13"/>
  <c r="B735" i="13"/>
  <c r="C735" i="13"/>
  <c r="D735" i="13"/>
  <c r="E735" i="13"/>
  <c r="F735" i="13"/>
  <c r="G735" i="13"/>
  <c r="H735" i="13"/>
  <c r="I735" i="13"/>
  <c r="J735" i="13"/>
  <c r="K735" i="13"/>
  <c r="L735" i="13"/>
  <c r="M735" i="13"/>
  <c r="N735" i="13"/>
  <c r="O735" i="13"/>
  <c r="P735" i="13"/>
  <c r="Q735" i="13"/>
  <c r="R735" i="13"/>
  <c r="S735" i="13"/>
  <c r="T735" i="13"/>
  <c r="U735" i="13"/>
  <c r="V735" i="13"/>
  <c r="W735" i="13"/>
  <c r="X735" i="13"/>
  <c r="Y735" i="13"/>
  <c r="Z735" i="13"/>
  <c r="AA735" i="13"/>
  <c r="A736" i="13"/>
  <c r="B736" i="13"/>
  <c r="C736" i="13"/>
  <c r="D736" i="13"/>
  <c r="E736" i="13"/>
  <c r="F736" i="13"/>
  <c r="G736" i="13"/>
  <c r="H736" i="13"/>
  <c r="I736" i="13"/>
  <c r="J736" i="13"/>
  <c r="K736" i="13"/>
  <c r="L736" i="13"/>
  <c r="M736" i="13"/>
  <c r="N736" i="13"/>
  <c r="O736" i="13"/>
  <c r="P736" i="13"/>
  <c r="Q736" i="13"/>
  <c r="R736" i="13"/>
  <c r="S736" i="13"/>
  <c r="T736" i="13"/>
  <c r="U736" i="13"/>
  <c r="V736" i="13"/>
  <c r="W736" i="13"/>
  <c r="X736" i="13"/>
  <c r="Y736" i="13"/>
  <c r="Z736" i="13"/>
  <c r="AA736" i="13"/>
  <c r="A737" i="13"/>
  <c r="B737" i="13"/>
  <c r="C737" i="13"/>
  <c r="D737" i="13"/>
  <c r="E737" i="13"/>
  <c r="F737" i="13"/>
  <c r="G737" i="13"/>
  <c r="H737" i="13"/>
  <c r="I737" i="13"/>
  <c r="J737" i="13"/>
  <c r="K737" i="13"/>
  <c r="L737" i="13"/>
  <c r="M737" i="13"/>
  <c r="N737" i="13"/>
  <c r="O737" i="13"/>
  <c r="P737" i="13"/>
  <c r="Q737" i="13"/>
  <c r="R737" i="13"/>
  <c r="S737" i="13"/>
  <c r="T737" i="13"/>
  <c r="U737" i="13"/>
  <c r="V737" i="13"/>
  <c r="W737" i="13"/>
  <c r="X737" i="13"/>
  <c r="Y737" i="13"/>
  <c r="Z737" i="13"/>
  <c r="AA737" i="13"/>
  <c r="A738" i="13"/>
  <c r="B738" i="13"/>
  <c r="C738" i="13"/>
  <c r="D738" i="13"/>
  <c r="E738" i="13"/>
  <c r="F738" i="13"/>
  <c r="G738" i="13"/>
  <c r="H738" i="13"/>
  <c r="I738" i="13"/>
  <c r="J738" i="13"/>
  <c r="K738" i="13"/>
  <c r="L738" i="13"/>
  <c r="M738" i="13"/>
  <c r="N738" i="13"/>
  <c r="O738" i="13"/>
  <c r="P738" i="13"/>
  <c r="Q738" i="13"/>
  <c r="R738" i="13"/>
  <c r="S738" i="13"/>
  <c r="T738" i="13"/>
  <c r="U738" i="13"/>
  <c r="V738" i="13"/>
  <c r="W738" i="13"/>
  <c r="X738" i="13"/>
  <c r="Y738" i="13"/>
  <c r="Z738" i="13"/>
  <c r="AA738" i="13"/>
  <c r="A739" i="13"/>
  <c r="B739" i="13"/>
  <c r="C739" i="13"/>
  <c r="D739" i="13"/>
  <c r="E739" i="13"/>
  <c r="F739" i="13"/>
  <c r="G739" i="13"/>
  <c r="H739" i="13"/>
  <c r="I739" i="13"/>
  <c r="J739" i="13"/>
  <c r="K739" i="13"/>
  <c r="L739" i="13"/>
  <c r="M739" i="13"/>
  <c r="N739" i="13"/>
  <c r="O739" i="13"/>
  <c r="P739" i="13"/>
  <c r="Q739" i="13"/>
  <c r="R739" i="13"/>
  <c r="S739" i="13"/>
  <c r="T739" i="13"/>
  <c r="U739" i="13"/>
  <c r="V739" i="13"/>
  <c r="W739" i="13"/>
  <c r="X739" i="13"/>
  <c r="Y739" i="13"/>
  <c r="Z739" i="13"/>
  <c r="AA739" i="13"/>
  <c r="A740" i="13"/>
  <c r="B740" i="13"/>
  <c r="C740" i="13"/>
  <c r="D740" i="13"/>
  <c r="E740" i="13"/>
  <c r="F740" i="13"/>
  <c r="G740" i="13"/>
  <c r="H740" i="13"/>
  <c r="I740" i="13"/>
  <c r="J740" i="13"/>
  <c r="K740" i="13"/>
  <c r="L740" i="13"/>
  <c r="M740" i="13"/>
  <c r="N740" i="13"/>
  <c r="O740" i="13"/>
  <c r="P740" i="13"/>
  <c r="Q740" i="13"/>
  <c r="R740" i="13"/>
  <c r="S740" i="13"/>
  <c r="T740" i="13"/>
  <c r="U740" i="13"/>
  <c r="V740" i="13"/>
  <c r="W740" i="13"/>
  <c r="X740" i="13"/>
  <c r="Y740" i="13"/>
  <c r="Z740" i="13"/>
  <c r="AA740" i="13"/>
  <c r="A741" i="13"/>
  <c r="B741" i="13"/>
  <c r="C741" i="13"/>
  <c r="D741" i="13"/>
  <c r="E741" i="13"/>
  <c r="F741" i="13"/>
  <c r="G741" i="13"/>
  <c r="H741" i="13"/>
  <c r="I741" i="13"/>
  <c r="J741" i="13"/>
  <c r="K741" i="13"/>
  <c r="L741" i="13"/>
  <c r="M741" i="13"/>
  <c r="N741" i="13"/>
  <c r="O741" i="13"/>
  <c r="P741" i="13"/>
  <c r="Q741" i="13"/>
  <c r="R741" i="13"/>
  <c r="S741" i="13"/>
  <c r="T741" i="13"/>
  <c r="U741" i="13"/>
  <c r="V741" i="13"/>
  <c r="W741" i="13"/>
  <c r="X741" i="13"/>
  <c r="Y741" i="13"/>
  <c r="Z741" i="13"/>
  <c r="AA741" i="13"/>
  <c r="A742" i="13"/>
  <c r="B742" i="13"/>
  <c r="C742" i="13"/>
  <c r="D742" i="13"/>
  <c r="E742" i="13"/>
  <c r="F742" i="13"/>
  <c r="G742" i="13"/>
  <c r="H742" i="13"/>
  <c r="I742" i="13"/>
  <c r="J742" i="13"/>
  <c r="K742" i="13"/>
  <c r="L742" i="13"/>
  <c r="M742" i="13"/>
  <c r="N742" i="13"/>
  <c r="O742" i="13"/>
  <c r="P742" i="13"/>
  <c r="Q742" i="13"/>
  <c r="R742" i="13"/>
  <c r="S742" i="13"/>
  <c r="T742" i="13"/>
  <c r="U742" i="13"/>
  <c r="V742" i="13"/>
  <c r="W742" i="13"/>
  <c r="X742" i="13"/>
  <c r="Y742" i="13"/>
  <c r="Z742" i="13"/>
  <c r="AA742" i="13"/>
  <c r="A743" i="13"/>
  <c r="B743" i="13"/>
  <c r="C743" i="13"/>
  <c r="D743" i="13"/>
  <c r="E743" i="13"/>
  <c r="F743" i="13"/>
  <c r="G743" i="13"/>
  <c r="H743" i="13"/>
  <c r="I743" i="13"/>
  <c r="J743" i="13"/>
  <c r="K743" i="13"/>
  <c r="L743" i="13"/>
  <c r="M743" i="13"/>
  <c r="N743" i="13"/>
  <c r="O743" i="13"/>
  <c r="P743" i="13"/>
  <c r="Q743" i="13"/>
  <c r="R743" i="13"/>
  <c r="S743" i="13"/>
  <c r="T743" i="13"/>
  <c r="U743" i="13"/>
  <c r="V743" i="13"/>
  <c r="W743" i="13"/>
  <c r="X743" i="13"/>
  <c r="Y743" i="13"/>
  <c r="Z743" i="13"/>
  <c r="AA743" i="13"/>
  <c r="A744" i="13"/>
  <c r="B744" i="13"/>
  <c r="C744" i="13"/>
  <c r="D744" i="13"/>
  <c r="E744" i="13"/>
  <c r="F744" i="13"/>
  <c r="G744" i="13"/>
  <c r="H744" i="13"/>
  <c r="I744" i="13"/>
  <c r="J744" i="13"/>
  <c r="K744" i="13"/>
  <c r="L744" i="13"/>
  <c r="M744" i="13"/>
  <c r="N744" i="13"/>
  <c r="O744" i="13"/>
  <c r="P744" i="13"/>
  <c r="Q744" i="13"/>
  <c r="R744" i="13"/>
  <c r="S744" i="13"/>
  <c r="T744" i="13"/>
  <c r="U744" i="13"/>
  <c r="V744" i="13"/>
  <c r="W744" i="13"/>
  <c r="X744" i="13"/>
  <c r="Y744" i="13"/>
  <c r="Z744" i="13"/>
  <c r="AA744" i="13"/>
  <c r="A745" i="13"/>
  <c r="B745" i="13"/>
  <c r="C745" i="13"/>
  <c r="D745" i="13"/>
  <c r="E745" i="13"/>
  <c r="F745" i="13"/>
  <c r="G745" i="13"/>
  <c r="H745" i="13"/>
  <c r="I745" i="13"/>
  <c r="J745" i="13"/>
  <c r="K745" i="13"/>
  <c r="L745" i="13"/>
  <c r="M745" i="13"/>
  <c r="N745" i="13"/>
  <c r="O745" i="13"/>
  <c r="P745" i="13"/>
  <c r="Q745" i="13"/>
  <c r="R745" i="13"/>
  <c r="S745" i="13"/>
  <c r="T745" i="13"/>
  <c r="U745" i="13"/>
  <c r="V745" i="13"/>
  <c r="W745" i="13"/>
  <c r="X745" i="13"/>
  <c r="Y745" i="13"/>
  <c r="Z745" i="13"/>
  <c r="AA745" i="13"/>
  <c r="A746" i="13"/>
  <c r="B746" i="13"/>
  <c r="C746" i="13"/>
  <c r="D746" i="13"/>
  <c r="E746" i="13"/>
  <c r="F746" i="13"/>
  <c r="G746" i="13"/>
  <c r="H746" i="13"/>
  <c r="I746" i="13"/>
  <c r="J746" i="13"/>
  <c r="K746" i="13"/>
  <c r="L746" i="13"/>
  <c r="M746" i="13"/>
  <c r="N746" i="13"/>
  <c r="O746" i="13"/>
  <c r="P746" i="13"/>
  <c r="Q746" i="13"/>
  <c r="R746" i="13"/>
  <c r="S746" i="13"/>
  <c r="T746" i="13"/>
  <c r="U746" i="13"/>
  <c r="V746" i="13"/>
  <c r="W746" i="13"/>
  <c r="X746" i="13"/>
  <c r="Y746" i="13"/>
  <c r="Z746" i="13"/>
  <c r="AA746" i="13"/>
  <c r="A747" i="13"/>
  <c r="B747" i="13"/>
  <c r="C747" i="13"/>
  <c r="D747" i="13"/>
  <c r="E747" i="13"/>
  <c r="F747" i="13"/>
  <c r="G747" i="13"/>
  <c r="H747" i="13"/>
  <c r="I747" i="13"/>
  <c r="J747" i="13"/>
  <c r="K747" i="13"/>
  <c r="L747" i="13"/>
  <c r="M747" i="13"/>
  <c r="N747" i="13"/>
  <c r="O747" i="13"/>
  <c r="P747" i="13"/>
  <c r="Q747" i="13"/>
  <c r="R747" i="13"/>
  <c r="S747" i="13"/>
  <c r="T747" i="13"/>
  <c r="U747" i="13"/>
  <c r="V747" i="13"/>
  <c r="W747" i="13"/>
  <c r="X747" i="13"/>
  <c r="Y747" i="13"/>
  <c r="Z747" i="13"/>
  <c r="AA747" i="13"/>
  <c r="A748" i="13"/>
  <c r="B748" i="13"/>
  <c r="C748" i="13"/>
  <c r="D748" i="13"/>
  <c r="E748" i="13"/>
  <c r="F748" i="13"/>
  <c r="G748" i="13"/>
  <c r="H748" i="13"/>
  <c r="I748" i="13"/>
  <c r="J748" i="13"/>
  <c r="K748" i="13"/>
  <c r="L748" i="13"/>
  <c r="M748" i="13"/>
  <c r="N748" i="13"/>
  <c r="O748" i="13"/>
  <c r="P748" i="13"/>
  <c r="Q748" i="13"/>
  <c r="R748" i="13"/>
  <c r="S748" i="13"/>
  <c r="T748" i="13"/>
  <c r="U748" i="13"/>
  <c r="V748" i="13"/>
  <c r="W748" i="13"/>
  <c r="X748" i="13"/>
  <c r="Y748" i="13"/>
  <c r="Z748" i="13"/>
  <c r="AA748" i="13"/>
  <c r="A749" i="13"/>
  <c r="B749" i="13"/>
  <c r="C749" i="13"/>
  <c r="D749" i="13"/>
  <c r="E749" i="13"/>
  <c r="F749" i="13"/>
  <c r="G749" i="13"/>
  <c r="H749" i="13"/>
  <c r="I749" i="13"/>
  <c r="J749" i="13"/>
  <c r="K749" i="13"/>
  <c r="L749" i="13"/>
  <c r="M749" i="13"/>
  <c r="N749" i="13"/>
  <c r="O749" i="13"/>
  <c r="P749" i="13"/>
  <c r="Q749" i="13"/>
  <c r="R749" i="13"/>
  <c r="S749" i="13"/>
  <c r="T749" i="13"/>
  <c r="U749" i="13"/>
  <c r="V749" i="13"/>
  <c r="W749" i="13"/>
  <c r="X749" i="13"/>
  <c r="Y749" i="13"/>
  <c r="Z749" i="13"/>
  <c r="AA749" i="13"/>
  <c r="A750" i="13"/>
  <c r="B750" i="13"/>
  <c r="C750" i="13"/>
  <c r="D750" i="13"/>
  <c r="E750" i="13"/>
  <c r="F750" i="13"/>
  <c r="G750" i="13"/>
  <c r="H750" i="13"/>
  <c r="I750" i="13"/>
  <c r="J750" i="13"/>
  <c r="K750" i="13"/>
  <c r="L750" i="13"/>
  <c r="M750" i="13"/>
  <c r="N750" i="13"/>
  <c r="O750" i="13"/>
  <c r="P750" i="13"/>
  <c r="Q750" i="13"/>
  <c r="R750" i="13"/>
  <c r="S750" i="13"/>
  <c r="T750" i="13"/>
  <c r="U750" i="13"/>
  <c r="V750" i="13"/>
  <c r="W750" i="13"/>
  <c r="X750" i="13"/>
  <c r="Y750" i="13"/>
  <c r="Z750" i="13"/>
  <c r="AA750" i="13"/>
  <c r="A751" i="13"/>
  <c r="B751" i="13"/>
  <c r="C751" i="13"/>
  <c r="D751" i="13"/>
  <c r="E751" i="13"/>
  <c r="F751" i="13"/>
  <c r="G751" i="13"/>
  <c r="H751" i="13"/>
  <c r="I751" i="13"/>
  <c r="J751" i="13"/>
  <c r="K751" i="13"/>
  <c r="L751" i="13"/>
  <c r="M751" i="13"/>
  <c r="N751" i="13"/>
  <c r="O751" i="13"/>
  <c r="P751" i="13"/>
  <c r="Q751" i="13"/>
  <c r="R751" i="13"/>
  <c r="S751" i="13"/>
  <c r="T751" i="13"/>
  <c r="U751" i="13"/>
  <c r="V751" i="13"/>
  <c r="W751" i="13"/>
  <c r="X751" i="13"/>
  <c r="Y751" i="13"/>
  <c r="Z751" i="13"/>
  <c r="AA751" i="13"/>
  <c r="A752" i="13"/>
  <c r="B752" i="13"/>
  <c r="C752" i="13"/>
  <c r="D752" i="13"/>
  <c r="E752" i="13"/>
  <c r="F752" i="13"/>
  <c r="G752" i="13"/>
  <c r="H752" i="13"/>
  <c r="I752" i="13"/>
  <c r="J752" i="13"/>
  <c r="K752" i="13"/>
  <c r="L752" i="13"/>
  <c r="M752" i="13"/>
  <c r="N752" i="13"/>
  <c r="O752" i="13"/>
  <c r="P752" i="13"/>
  <c r="Q752" i="13"/>
  <c r="R752" i="13"/>
  <c r="S752" i="13"/>
  <c r="T752" i="13"/>
  <c r="U752" i="13"/>
  <c r="V752" i="13"/>
  <c r="W752" i="13"/>
  <c r="X752" i="13"/>
  <c r="Y752" i="13"/>
  <c r="Z752" i="13"/>
  <c r="AA752" i="13"/>
  <c r="A753" i="13"/>
  <c r="B753" i="13"/>
  <c r="C753" i="13"/>
  <c r="D753" i="13"/>
  <c r="E753" i="13"/>
  <c r="F753" i="13"/>
  <c r="G753" i="13"/>
  <c r="H753" i="13"/>
  <c r="I753" i="13"/>
  <c r="J753" i="13"/>
  <c r="K753" i="13"/>
  <c r="L753" i="13"/>
  <c r="M753" i="13"/>
  <c r="N753" i="13"/>
  <c r="O753" i="13"/>
  <c r="P753" i="13"/>
  <c r="Q753" i="13"/>
  <c r="R753" i="13"/>
  <c r="S753" i="13"/>
  <c r="T753" i="13"/>
  <c r="U753" i="13"/>
  <c r="V753" i="13"/>
  <c r="W753" i="13"/>
  <c r="X753" i="13"/>
  <c r="Y753" i="13"/>
  <c r="Z753" i="13"/>
  <c r="AA753" i="13"/>
  <c r="A754" i="13"/>
  <c r="B754" i="13"/>
  <c r="C754" i="13"/>
  <c r="D754" i="13"/>
  <c r="E754" i="13"/>
  <c r="F754" i="13"/>
  <c r="G754" i="13"/>
  <c r="H754" i="13"/>
  <c r="I754" i="13"/>
  <c r="J754" i="13"/>
  <c r="K754" i="13"/>
  <c r="L754" i="13"/>
  <c r="M754" i="13"/>
  <c r="N754" i="13"/>
  <c r="O754" i="13"/>
  <c r="P754" i="13"/>
  <c r="Q754" i="13"/>
  <c r="R754" i="13"/>
  <c r="S754" i="13"/>
  <c r="T754" i="13"/>
  <c r="U754" i="13"/>
  <c r="V754" i="13"/>
  <c r="W754" i="13"/>
  <c r="X754" i="13"/>
  <c r="Y754" i="13"/>
  <c r="Z754" i="13"/>
  <c r="AA754" i="13"/>
  <c r="A755" i="13"/>
  <c r="B755" i="13"/>
  <c r="C755" i="13"/>
  <c r="D755" i="13"/>
  <c r="E755" i="13"/>
  <c r="F755" i="13"/>
  <c r="G755" i="13"/>
  <c r="H755" i="13"/>
  <c r="I755" i="13"/>
  <c r="J755" i="13"/>
  <c r="K755" i="13"/>
  <c r="L755" i="13"/>
  <c r="M755" i="13"/>
  <c r="N755" i="13"/>
  <c r="O755" i="13"/>
  <c r="P755" i="13"/>
  <c r="Q755" i="13"/>
  <c r="R755" i="13"/>
  <c r="S755" i="13"/>
  <c r="T755" i="13"/>
  <c r="U755" i="13"/>
  <c r="V755" i="13"/>
  <c r="W755" i="13"/>
  <c r="X755" i="13"/>
  <c r="Y755" i="13"/>
  <c r="Z755" i="13"/>
  <c r="AA755" i="13"/>
  <c r="A756" i="13"/>
  <c r="B756" i="13"/>
  <c r="C756" i="13"/>
  <c r="D756" i="13"/>
  <c r="E756" i="13"/>
  <c r="F756" i="13"/>
  <c r="G756" i="13"/>
  <c r="H756" i="13"/>
  <c r="I756" i="13"/>
  <c r="J756" i="13"/>
  <c r="K756" i="13"/>
  <c r="L756" i="13"/>
  <c r="M756" i="13"/>
  <c r="N756" i="13"/>
  <c r="O756" i="13"/>
  <c r="P756" i="13"/>
  <c r="Q756" i="13"/>
  <c r="R756" i="13"/>
  <c r="S756" i="13"/>
  <c r="T756" i="13"/>
  <c r="U756" i="13"/>
  <c r="V756" i="13"/>
  <c r="W756" i="13"/>
  <c r="X756" i="13"/>
  <c r="Y756" i="13"/>
  <c r="Z756" i="13"/>
  <c r="AA756" i="13"/>
  <c r="A757" i="13"/>
  <c r="B757" i="13"/>
  <c r="C757" i="13"/>
  <c r="D757" i="13"/>
  <c r="E757" i="13"/>
  <c r="F757" i="13"/>
  <c r="G757" i="13"/>
  <c r="H757" i="13"/>
  <c r="I757" i="13"/>
  <c r="J757" i="13"/>
  <c r="K757" i="13"/>
  <c r="L757" i="13"/>
  <c r="M757" i="13"/>
  <c r="N757" i="13"/>
  <c r="O757" i="13"/>
  <c r="P757" i="13"/>
  <c r="Q757" i="13"/>
  <c r="R757" i="13"/>
  <c r="S757" i="13"/>
  <c r="T757" i="13"/>
  <c r="U757" i="13"/>
  <c r="V757" i="13"/>
  <c r="W757" i="13"/>
  <c r="X757" i="13"/>
  <c r="Y757" i="13"/>
  <c r="Z757" i="13"/>
  <c r="AA757" i="13"/>
  <c r="A758" i="13"/>
  <c r="B758" i="13"/>
  <c r="C758" i="13"/>
  <c r="D758" i="13"/>
  <c r="E758" i="13"/>
  <c r="F758" i="13"/>
  <c r="G758" i="13"/>
  <c r="H758" i="13"/>
  <c r="I758" i="13"/>
  <c r="J758" i="13"/>
  <c r="K758" i="13"/>
  <c r="L758" i="13"/>
  <c r="M758" i="13"/>
  <c r="N758" i="13"/>
  <c r="O758" i="13"/>
  <c r="P758" i="13"/>
  <c r="Q758" i="13"/>
  <c r="R758" i="13"/>
  <c r="S758" i="13"/>
  <c r="T758" i="13"/>
  <c r="U758" i="13"/>
  <c r="V758" i="13"/>
  <c r="W758" i="13"/>
  <c r="X758" i="13"/>
  <c r="Y758" i="13"/>
  <c r="Z758" i="13"/>
  <c r="AA758" i="13"/>
  <c r="A759" i="13"/>
  <c r="B759" i="13"/>
  <c r="C759" i="13"/>
  <c r="D759" i="13"/>
  <c r="E759" i="13"/>
  <c r="F759" i="13"/>
  <c r="G759" i="13"/>
  <c r="H759" i="13"/>
  <c r="I759" i="13"/>
  <c r="J759" i="13"/>
  <c r="K759" i="13"/>
  <c r="L759" i="13"/>
  <c r="M759" i="13"/>
  <c r="N759" i="13"/>
  <c r="O759" i="13"/>
  <c r="P759" i="13"/>
  <c r="Q759" i="13"/>
  <c r="R759" i="13"/>
  <c r="S759" i="13"/>
  <c r="T759" i="13"/>
  <c r="U759" i="13"/>
  <c r="V759" i="13"/>
  <c r="W759" i="13"/>
  <c r="X759" i="13"/>
  <c r="Y759" i="13"/>
  <c r="Z759" i="13"/>
  <c r="AA759" i="13"/>
  <c r="A760" i="13"/>
  <c r="B760" i="13"/>
  <c r="C760" i="13"/>
  <c r="D760" i="13"/>
  <c r="E760" i="13"/>
  <c r="F760" i="13"/>
  <c r="G760" i="13"/>
  <c r="H760" i="13"/>
  <c r="I760" i="13"/>
  <c r="J760" i="13"/>
  <c r="K760" i="13"/>
  <c r="L760" i="13"/>
  <c r="M760" i="13"/>
  <c r="N760" i="13"/>
  <c r="O760" i="13"/>
  <c r="P760" i="13"/>
  <c r="Q760" i="13"/>
  <c r="R760" i="13"/>
  <c r="S760" i="13"/>
  <c r="T760" i="13"/>
  <c r="U760" i="13"/>
  <c r="V760" i="13"/>
  <c r="W760" i="13"/>
  <c r="X760" i="13"/>
  <c r="Y760" i="13"/>
  <c r="Z760" i="13"/>
  <c r="AA760" i="13"/>
  <c r="A761" i="13"/>
  <c r="B761" i="13"/>
  <c r="C761" i="13"/>
  <c r="D761" i="13"/>
  <c r="E761" i="13"/>
  <c r="F761" i="13"/>
  <c r="G761" i="13"/>
  <c r="H761" i="13"/>
  <c r="I761" i="13"/>
  <c r="J761" i="13"/>
  <c r="K761" i="13"/>
  <c r="L761" i="13"/>
  <c r="M761" i="13"/>
  <c r="N761" i="13"/>
  <c r="O761" i="13"/>
  <c r="P761" i="13"/>
  <c r="Q761" i="13"/>
  <c r="R761" i="13"/>
  <c r="S761" i="13"/>
  <c r="T761" i="13"/>
  <c r="U761" i="13"/>
  <c r="V761" i="13"/>
  <c r="W761" i="13"/>
  <c r="X761" i="13"/>
  <c r="Y761" i="13"/>
  <c r="Z761" i="13"/>
  <c r="AA761" i="13"/>
  <c r="A762" i="13"/>
  <c r="B762" i="13"/>
  <c r="C762" i="13"/>
  <c r="D762" i="13"/>
  <c r="E762" i="13"/>
  <c r="F762" i="13"/>
  <c r="G762" i="13"/>
  <c r="H762" i="13"/>
  <c r="I762" i="13"/>
  <c r="J762" i="13"/>
  <c r="K762" i="13"/>
  <c r="L762" i="13"/>
  <c r="M762" i="13"/>
  <c r="N762" i="13"/>
  <c r="O762" i="13"/>
  <c r="P762" i="13"/>
  <c r="Q762" i="13"/>
  <c r="R762" i="13"/>
  <c r="S762" i="13"/>
  <c r="T762" i="13"/>
  <c r="U762" i="13"/>
  <c r="V762" i="13"/>
  <c r="W762" i="13"/>
  <c r="X762" i="13"/>
  <c r="Y762" i="13"/>
  <c r="Z762" i="13"/>
  <c r="AA762" i="13"/>
  <c r="A763" i="13"/>
  <c r="B763" i="13"/>
  <c r="C763" i="13"/>
  <c r="D763" i="13"/>
  <c r="E763" i="13"/>
  <c r="F763" i="13"/>
  <c r="G763" i="13"/>
  <c r="H763" i="13"/>
  <c r="I763" i="13"/>
  <c r="J763" i="13"/>
  <c r="K763" i="13"/>
  <c r="L763" i="13"/>
  <c r="M763" i="13"/>
  <c r="N763" i="13"/>
  <c r="O763" i="13"/>
  <c r="P763" i="13"/>
  <c r="Q763" i="13"/>
  <c r="R763" i="13"/>
  <c r="S763" i="13"/>
  <c r="T763" i="13"/>
  <c r="U763" i="13"/>
  <c r="V763" i="13"/>
  <c r="W763" i="13"/>
  <c r="X763" i="13"/>
  <c r="Y763" i="13"/>
  <c r="Z763" i="13"/>
  <c r="AA763" i="13"/>
  <c r="A764" i="13"/>
  <c r="B764" i="13"/>
  <c r="C764" i="13"/>
  <c r="D764" i="13"/>
  <c r="E764" i="13"/>
  <c r="F764" i="13"/>
  <c r="G764" i="13"/>
  <c r="H764" i="13"/>
  <c r="I764" i="13"/>
  <c r="J764" i="13"/>
  <c r="K764" i="13"/>
  <c r="L764" i="13"/>
  <c r="M764" i="13"/>
  <c r="N764" i="13"/>
  <c r="O764" i="13"/>
  <c r="P764" i="13"/>
  <c r="Q764" i="13"/>
  <c r="R764" i="13"/>
  <c r="S764" i="13"/>
  <c r="T764" i="13"/>
  <c r="U764" i="13"/>
  <c r="V764" i="13"/>
  <c r="W764" i="13"/>
  <c r="X764" i="13"/>
  <c r="Y764" i="13"/>
  <c r="Z764" i="13"/>
  <c r="AA764" i="13"/>
  <c r="A765" i="13"/>
  <c r="B765" i="13"/>
  <c r="C765" i="13"/>
  <c r="D765" i="13"/>
  <c r="E765" i="13"/>
  <c r="F765" i="13"/>
  <c r="G765" i="13"/>
  <c r="H765" i="13"/>
  <c r="I765" i="13"/>
  <c r="J765" i="13"/>
  <c r="K765" i="13"/>
  <c r="L765" i="13"/>
  <c r="M765" i="13"/>
  <c r="N765" i="13"/>
  <c r="O765" i="13"/>
  <c r="P765" i="13"/>
  <c r="Q765" i="13"/>
  <c r="R765" i="13"/>
  <c r="S765" i="13"/>
  <c r="T765" i="13"/>
  <c r="U765" i="13"/>
  <c r="V765" i="13"/>
  <c r="W765" i="13"/>
  <c r="X765" i="13"/>
  <c r="Y765" i="13"/>
  <c r="Z765" i="13"/>
  <c r="AA765" i="13"/>
  <c r="A766" i="13"/>
  <c r="B766" i="13"/>
  <c r="C766" i="13"/>
  <c r="D766" i="13"/>
  <c r="E766" i="13"/>
  <c r="F766" i="13"/>
  <c r="G766" i="13"/>
  <c r="H766" i="13"/>
  <c r="I766" i="13"/>
  <c r="J766" i="13"/>
  <c r="K766" i="13"/>
  <c r="L766" i="13"/>
  <c r="M766" i="13"/>
  <c r="N766" i="13"/>
  <c r="O766" i="13"/>
  <c r="P766" i="13"/>
  <c r="Q766" i="13"/>
  <c r="R766" i="13"/>
  <c r="S766" i="13"/>
  <c r="T766" i="13"/>
  <c r="U766" i="13"/>
  <c r="V766" i="13"/>
  <c r="W766" i="13"/>
  <c r="X766" i="13"/>
  <c r="Y766" i="13"/>
  <c r="Z766" i="13"/>
  <c r="AA766" i="13"/>
  <c r="A767" i="13"/>
  <c r="B767" i="13"/>
  <c r="C767" i="13"/>
  <c r="D767" i="13"/>
  <c r="E767" i="13"/>
  <c r="F767" i="13"/>
  <c r="G767" i="13"/>
  <c r="H767" i="13"/>
  <c r="I767" i="13"/>
  <c r="J767" i="13"/>
  <c r="K767" i="13"/>
  <c r="L767" i="13"/>
  <c r="M767" i="13"/>
  <c r="N767" i="13"/>
  <c r="O767" i="13"/>
  <c r="P767" i="13"/>
  <c r="Q767" i="13"/>
  <c r="R767" i="13"/>
  <c r="S767" i="13"/>
  <c r="T767" i="13"/>
  <c r="U767" i="13"/>
  <c r="V767" i="13"/>
  <c r="W767" i="13"/>
  <c r="X767" i="13"/>
  <c r="Y767" i="13"/>
  <c r="Z767" i="13"/>
  <c r="AA767" i="13"/>
  <c r="A768" i="13"/>
  <c r="B768" i="13"/>
  <c r="C768" i="13"/>
  <c r="D768" i="13"/>
  <c r="E768" i="13"/>
  <c r="F768" i="13"/>
  <c r="G768" i="13"/>
  <c r="H768" i="13"/>
  <c r="I768" i="13"/>
  <c r="J768" i="13"/>
  <c r="K768" i="13"/>
  <c r="L768" i="13"/>
  <c r="M768" i="13"/>
  <c r="N768" i="13"/>
  <c r="O768" i="13"/>
  <c r="P768" i="13"/>
  <c r="Q768" i="13"/>
  <c r="R768" i="13"/>
  <c r="S768" i="13"/>
  <c r="T768" i="13"/>
  <c r="U768" i="13"/>
  <c r="V768" i="13"/>
  <c r="W768" i="13"/>
  <c r="X768" i="13"/>
  <c r="Y768" i="13"/>
  <c r="Z768" i="13"/>
  <c r="AA768" i="13"/>
  <c r="A769" i="13"/>
  <c r="B769" i="13"/>
  <c r="C769" i="13"/>
  <c r="D769" i="13"/>
  <c r="E769" i="13"/>
  <c r="F769" i="13"/>
  <c r="G769" i="13"/>
  <c r="H769" i="13"/>
  <c r="I769" i="13"/>
  <c r="J769" i="13"/>
  <c r="K769" i="13"/>
  <c r="L769" i="13"/>
  <c r="M769" i="13"/>
  <c r="N769" i="13"/>
  <c r="O769" i="13"/>
  <c r="P769" i="13"/>
  <c r="Q769" i="13"/>
  <c r="R769" i="13"/>
  <c r="S769" i="13"/>
  <c r="T769" i="13"/>
  <c r="U769" i="13"/>
  <c r="V769" i="13"/>
  <c r="W769" i="13"/>
  <c r="X769" i="13"/>
  <c r="Y769" i="13"/>
  <c r="Z769" i="13"/>
  <c r="AA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M770" i="13"/>
  <c r="N770" i="13"/>
  <c r="O770" i="13"/>
  <c r="P770" i="13"/>
  <c r="Q770" i="13"/>
  <c r="R770" i="13"/>
  <c r="S770" i="13"/>
  <c r="T770" i="13"/>
  <c r="U770" i="13"/>
  <c r="V770" i="13"/>
  <c r="W770" i="13"/>
  <c r="X770" i="13"/>
  <c r="Y770" i="13"/>
  <c r="Z770" i="13"/>
  <c r="AA770" i="13"/>
  <c r="A771" i="13"/>
  <c r="B771" i="13"/>
  <c r="C771" i="13"/>
  <c r="D771" i="13"/>
  <c r="E771" i="13"/>
  <c r="F771" i="13"/>
  <c r="G771" i="13"/>
  <c r="H771" i="13"/>
  <c r="I771" i="13"/>
  <c r="J771" i="13"/>
  <c r="K771" i="13"/>
  <c r="L771" i="13"/>
  <c r="M771" i="13"/>
  <c r="N771" i="13"/>
  <c r="O771" i="13"/>
  <c r="P771" i="13"/>
  <c r="Q771" i="13"/>
  <c r="R771" i="13"/>
  <c r="S771" i="13"/>
  <c r="T771" i="13"/>
  <c r="U771" i="13"/>
  <c r="V771" i="13"/>
  <c r="W771" i="13"/>
  <c r="X771" i="13"/>
  <c r="Y771" i="13"/>
  <c r="Z771" i="13"/>
  <c r="AA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M772" i="13"/>
  <c r="N772" i="13"/>
  <c r="O772" i="13"/>
  <c r="P772" i="13"/>
  <c r="Q772" i="13"/>
  <c r="R772" i="13"/>
  <c r="S772" i="13"/>
  <c r="T772" i="13"/>
  <c r="U772" i="13"/>
  <c r="V772" i="13"/>
  <c r="W772" i="13"/>
  <c r="X772" i="13"/>
  <c r="Y772" i="13"/>
  <c r="Z772" i="13"/>
  <c r="AA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M773" i="13"/>
  <c r="N773" i="13"/>
  <c r="O773" i="13"/>
  <c r="P773" i="13"/>
  <c r="Q773" i="13"/>
  <c r="R773" i="13"/>
  <c r="S773" i="13"/>
  <c r="T773" i="13"/>
  <c r="U773" i="13"/>
  <c r="V773" i="13"/>
  <c r="W773" i="13"/>
  <c r="X773" i="13"/>
  <c r="Y773" i="13"/>
  <c r="Z773" i="13"/>
  <c r="AA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M774" i="13"/>
  <c r="N774" i="13"/>
  <c r="O774" i="13"/>
  <c r="P774" i="13"/>
  <c r="Q774" i="13"/>
  <c r="R774" i="13"/>
  <c r="S774" i="13"/>
  <c r="T774" i="13"/>
  <c r="U774" i="13"/>
  <c r="V774" i="13"/>
  <c r="W774" i="13"/>
  <c r="X774" i="13"/>
  <c r="Y774" i="13"/>
  <c r="Z774" i="13"/>
  <c r="AA774" i="13"/>
  <c r="A775" i="13"/>
  <c r="B775" i="13"/>
  <c r="C775" i="13"/>
  <c r="D775" i="13"/>
  <c r="E775" i="13"/>
  <c r="F775" i="13"/>
  <c r="G775" i="13"/>
  <c r="H775" i="13"/>
  <c r="I775" i="13"/>
  <c r="J775" i="13"/>
  <c r="K775" i="13"/>
  <c r="L775" i="13"/>
  <c r="M775" i="13"/>
  <c r="N775" i="13"/>
  <c r="O775" i="13"/>
  <c r="P775" i="13"/>
  <c r="Q775" i="13"/>
  <c r="R775" i="13"/>
  <c r="S775" i="13"/>
  <c r="T775" i="13"/>
  <c r="U775" i="13"/>
  <c r="V775" i="13"/>
  <c r="W775" i="13"/>
  <c r="X775" i="13"/>
  <c r="Y775" i="13"/>
  <c r="Z775" i="13"/>
  <c r="AA775" i="13"/>
  <c r="A776" i="13"/>
  <c r="B776" i="13"/>
  <c r="C776" i="13"/>
  <c r="D776" i="13"/>
  <c r="E776" i="13"/>
  <c r="F776" i="13"/>
  <c r="G776" i="13"/>
  <c r="H776" i="13"/>
  <c r="I776" i="13"/>
  <c r="J776" i="13"/>
  <c r="K776" i="13"/>
  <c r="L776" i="13"/>
  <c r="M776" i="13"/>
  <c r="N776" i="13"/>
  <c r="O776" i="13"/>
  <c r="P776" i="13"/>
  <c r="Q776" i="13"/>
  <c r="R776" i="13"/>
  <c r="S776" i="13"/>
  <c r="T776" i="13"/>
  <c r="U776" i="13"/>
  <c r="V776" i="13"/>
  <c r="W776" i="13"/>
  <c r="X776" i="13"/>
  <c r="Y776" i="13"/>
  <c r="Z776" i="13"/>
  <c r="AA776" i="13"/>
  <c r="A777" i="13"/>
  <c r="B777" i="13"/>
  <c r="C777" i="13"/>
  <c r="D777" i="13"/>
  <c r="E777" i="13"/>
  <c r="F777" i="13"/>
  <c r="G777" i="13"/>
  <c r="H777" i="13"/>
  <c r="I777" i="13"/>
  <c r="J777" i="13"/>
  <c r="K777" i="13"/>
  <c r="L777" i="13"/>
  <c r="M777" i="13"/>
  <c r="N777" i="13"/>
  <c r="O777" i="13"/>
  <c r="P777" i="13"/>
  <c r="Q777" i="13"/>
  <c r="R777" i="13"/>
  <c r="S777" i="13"/>
  <c r="T777" i="13"/>
  <c r="U777" i="13"/>
  <c r="V777" i="13"/>
  <c r="W777" i="13"/>
  <c r="X777" i="13"/>
  <c r="Y777" i="13"/>
  <c r="Z777" i="13"/>
  <c r="AA777" i="13"/>
  <c r="A778" i="13"/>
  <c r="B778" i="13"/>
  <c r="C778" i="13"/>
  <c r="D778" i="13"/>
  <c r="E778" i="13"/>
  <c r="F778" i="13"/>
  <c r="G778" i="13"/>
  <c r="H778" i="13"/>
  <c r="I778" i="13"/>
  <c r="J778" i="13"/>
  <c r="K778" i="13"/>
  <c r="L778" i="13"/>
  <c r="M778" i="13"/>
  <c r="N778" i="13"/>
  <c r="O778" i="13"/>
  <c r="P778" i="13"/>
  <c r="Q778" i="13"/>
  <c r="R778" i="13"/>
  <c r="S778" i="13"/>
  <c r="T778" i="13"/>
  <c r="U778" i="13"/>
  <c r="V778" i="13"/>
  <c r="W778" i="13"/>
  <c r="X778" i="13"/>
  <c r="Y778" i="13"/>
  <c r="Z778" i="13"/>
  <c r="AA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M779" i="13"/>
  <c r="N779" i="13"/>
  <c r="O779" i="13"/>
  <c r="P779" i="13"/>
  <c r="Q779" i="13"/>
  <c r="R779" i="13"/>
  <c r="S779" i="13"/>
  <c r="T779" i="13"/>
  <c r="U779" i="13"/>
  <c r="V779" i="13"/>
  <c r="W779" i="13"/>
  <c r="X779" i="13"/>
  <c r="Y779" i="13"/>
  <c r="Z779" i="13"/>
  <c r="AA779" i="13"/>
  <c r="A780" i="13"/>
  <c r="B780" i="13"/>
  <c r="C780" i="13"/>
  <c r="D780" i="13"/>
  <c r="E780" i="13"/>
  <c r="F780" i="13"/>
  <c r="G780" i="13"/>
  <c r="H780" i="13"/>
  <c r="I780" i="13"/>
  <c r="J780" i="13"/>
  <c r="K780" i="13"/>
  <c r="L780" i="13"/>
  <c r="M780" i="13"/>
  <c r="N780" i="13"/>
  <c r="O780" i="13"/>
  <c r="P780" i="13"/>
  <c r="Q780" i="13"/>
  <c r="R780" i="13"/>
  <c r="S780" i="13"/>
  <c r="T780" i="13"/>
  <c r="U780" i="13"/>
  <c r="V780" i="13"/>
  <c r="W780" i="13"/>
  <c r="X780" i="13"/>
  <c r="Y780" i="13"/>
  <c r="Z780" i="13"/>
  <c r="AA780" i="13"/>
  <c r="A781" i="13"/>
  <c r="B781" i="13"/>
  <c r="C781" i="13"/>
  <c r="D781" i="13"/>
  <c r="E781" i="13"/>
  <c r="F781" i="13"/>
  <c r="G781" i="13"/>
  <c r="H781" i="13"/>
  <c r="I781" i="13"/>
  <c r="J781" i="13"/>
  <c r="K781" i="13"/>
  <c r="L781" i="13"/>
  <c r="M781" i="13"/>
  <c r="N781" i="13"/>
  <c r="O781" i="13"/>
  <c r="P781" i="13"/>
  <c r="Q781" i="13"/>
  <c r="R781" i="13"/>
  <c r="S781" i="13"/>
  <c r="T781" i="13"/>
  <c r="U781" i="13"/>
  <c r="V781" i="13"/>
  <c r="W781" i="13"/>
  <c r="X781" i="13"/>
  <c r="Y781" i="13"/>
  <c r="Z781" i="13"/>
  <c r="AA781" i="13"/>
  <c r="A782" i="13"/>
  <c r="B782" i="13"/>
  <c r="C782" i="13"/>
  <c r="D782" i="13"/>
  <c r="E782" i="13"/>
  <c r="F782" i="13"/>
  <c r="G782" i="13"/>
  <c r="H782" i="13"/>
  <c r="I782" i="13"/>
  <c r="J782" i="13"/>
  <c r="K782" i="13"/>
  <c r="L782" i="13"/>
  <c r="M782" i="13"/>
  <c r="N782" i="13"/>
  <c r="O782" i="13"/>
  <c r="P782" i="13"/>
  <c r="Q782" i="13"/>
  <c r="R782" i="13"/>
  <c r="S782" i="13"/>
  <c r="T782" i="13"/>
  <c r="U782" i="13"/>
  <c r="V782" i="13"/>
  <c r="W782" i="13"/>
  <c r="X782" i="13"/>
  <c r="Y782" i="13"/>
  <c r="Z782" i="13"/>
  <c r="AA782" i="13"/>
  <c r="A783" i="13"/>
  <c r="B783" i="13"/>
  <c r="C783" i="13"/>
  <c r="D783" i="13"/>
  <c r="E783" i="13"/>
  <c r="F783" i="13"/>
  <c r="G783" i="13"/>
  <c r="H783" i="13"/>
  <c r="I783" i="13"/>
  <c r="J783" i="13"/>
  <c r="K783" i="13"/>
  <c r="L783" i="13"/>
  <c r="M783" i="13"/>
  <c r="N783" i="13"/>
  <c r="O783" i="13"/>
  <c r="P783" i="13"/>
  <c r="Q783" i="13"/>
  <c r="R783" i="13"/>
  <c r="S783" i="13"/>
  <c r="T783" i="13"/>
  <c r="U783" i="13"/>
  <c r="V783" i="13"/>
  <c r="W783" i="13"/>
  <c r="X783" i="13"/>
  <c r="Y783" i="13"/>
  <c r="Z783" i="13"/>
  <c r="AA783" i="13"/>
  <c r="A784" i="13"/>
  <c r="B784" i="13"/>
  <c r="C784" i="13"/>
  <c r="D784" i="13"/>
  <c r="E784" i="13"/>
  <c r="F784" i="13"/>
  <c r="G784" i="13"/>
  <c r="H784" i="13"/>
  <c r="I784" i="13"/>
  <c r="J784" i="13"/>
  <c r="K784" i="13"/>
  <c r="L784" i="13"/>
  <c r="M784" i="13"/>
  <c r="N784" i="13"/>
  <c r="O784" i="13"/>
  <c r="P784" i="13"/>
  <c r="Q784" i="13"/>
  <c r="R784" i="13"/>
  <c r="S784" i="13"/>
  <c r="T784" i="13"/>
  <c r="U784" i="13"/>
  <c r="V784" i="13"/>
  <c r="W784" i="13"/>
  <c r="X784" i="13"/>
  <c r="Y784" i="13"/>
  <c r="Z784" i="13"/>
  <c r="AA784" i="13"/>
  <c r="A785" i="13"/>
  <c r="B785" i="13"/>
  <c r="C785" i="13"/>
  <c r="D785" i="13"/>
  <c r="E785" i="13"/>
  <c r="F785" i="13"/>
  <c r="G785" i="13"/>
  <c r="H785" i="13"/>
  <c r="I785" i="13"/>
  <c r="J785" i="13"/>
  <c r="K785" i="13"/>
  <c r="L785" i="13"/>
  <c r="M785" i="13"/>
  <c r="N785" i="13"/>
  <c r="O785" i="13"/>
  <c r="P785" i="13"/>
  <c r="Q785" i="13"/>
  <c r="R785" i="13"/>
  <c r="S785" i="13"/>
  <c r="T785" i="13"/>
  <c r="U785" i="13"/>
  <c r="V785" i="13"/>
  <c r="W785" i="13"/>
  <c r="X785" i="13"/>
  <c r="Y785" i="13"/>
  <c r="Z785" i="13"/>
  <c r="AA785" i="13"/>
  <c r="A786" i="13"/>
  <c r="B786" i="13"/>
  <c r="C786" i="13"/>
  <c r="D786" i="13"/>
  <c r="E786" i="13"/>
  <c r="F786" i="13"/>
  <c r="G786" i="13"/>
  <c r="H786" i="13"/>
  <c r="I786" i="13"/>
  <c r="J786" i="13"/>
  <c r="K786" i="13"/>
  <c r="L786" i="13"/>
  <c r="M786" i="13"/>
  <c r="N786" i="13"/>
  <c r="O786" i="13"/>
  <c r="P786" i="13"/>
  <c r="Q786" i="13"/>
  <c r="R786" i="13"/>
  <c r="S786" i="13"/>
  <c r="T786" i="13"/>
  <c r="U786" i="13"/>
  <c r="V786" i="13"/>
  <c r="W786" i="13"/>
  <c r="X786" i="13"/>
  <c r="Y786" i="13"/>
  <c r="Z786" i="13"/>
  <c r="AA786" i="13"/>
  <c r="A787" i="13"/>
  <c r="B787" i="13"/>
  <c r="C787" i="13"/>
  <c r="D787" i="13"/>
  <c r="E787" i="13"/>
  <c r="F787" i="13"/>
  <c r="G787" i="13"/>
  <c r="H787" i="13"/>
  <c r="I787" i="13"/>
  <c r="J787" i="13"/>
  <c r="K787" i="13"/>
  <c r="L787" i="13"/>
  <c r="M787" i="13"/>
  <c r="N787" i="13"/>
  <c r="O787" i="13"/>
  <c r="P787" i="13"/>
  <c r="Q787" i="13"/>
  <c r="R787" i="13"/>
  <c r="S787" i="13"/>
  <c r="T787" i="13"/>
  <c r="U787" i="13"/>
  <c r="V787" i="13"/>
  <c r="W787" i="13"/>
  <c r="X787" i="13"/>
  <c r="Y787" i="13"/>
  <c r="Z787" i="13"/>
  <c r="AA787" i="13"/>
  <c r="A788" i="13"/>
  <c r="B788" i="13"/>
  <c r="C788" i="13"/>
  <c r="D788" i="13"/>
  <c r="E788" i="13"/>
  <c r="F788" i="13"/>
  <c r="G788" i="13"/>
  <c r="H788" i="13"/>
  <c r="I788" i="13"/>
  <c r="J788" i="13"/>
  <c r="K788" i="13"/>
  <c r="L788" i="13"/>
  <c r="M788" i="13"/>
  <c r="N788" i="13"/>
  <c r="O788" i="13"/>
  <c r="P788" i="13"/>
  <c r="Q788" i="13"/>
  <c r="R788" i="13"/>
  <c r="S788" i="13"/>
  <c r="T788" i="13"/>
  <c r="U788" i="13"/>
  <c r="V788" i="13"/>
  <c r="W788" i="13"/>
  <c r="X788" i="13"/>
  <c r="Y788" i="13"/>
  <c r="Z788" i="13"/>
  <c r="AA788" i="13"/>
  <c r="A789" i="13"/>
  <c r="B789" i="13"/>
  <c r="C789" i="13"/>
  <c r="D789" i="13"/>
  <c r="E789" i="13"/>
  <c r="F789" i="13"/>
  <c r="G789" i="13"/>
  <c r="H789" i="13"/>
  <c r="I789" i="13"/>
  <c r="J789" i="13"/>
  <c r="K789" i="13"/>
  <c r="L789" i="13"/>
  <c r="M789" i="13"/>
  <c r="N789" i="13"/>
  <c r="O789" i="13"/>
  <c r="P789" i="13"/>
  <c r="Q789" i="13"/>
  <c r="R789" i="13"/>
  <c r="S789" i="13"/>
  <c r="T789" i="13"/>
  <c r="U789" i="13"/>
  <c r="V789" i="13"/>
  <c r="W789" i="13"/>
  <c r="X789" i="13"/>
  <c r="Y789" i="13"/>
  <c r="Z789" i="13"/>
  <c r="AA789" i="13"/>
  <c r="A790" i="13"/>
  <c r="B790" i="13"/>
  <c r="C790" i="13"/>
  <c r="D790" i="13"/>
  <c r="E790" i="13"/>
  <c r="F790" i="13"/>
  <c r="G790" i="13"/>
  <c r="H790" i="13"/>
  <c r="I790" i="13"/>
  <c r="J790" i="13"/>
  <c r="K790" i="13"/>
  <c r="L790" i="13"/>
  <c r="M790" i="13"/>
  <c r="N790" i="13"/>
  <c r="O790" i="13"/>
  <c r="P790" i="13"/>
  <c r="Q790" i="13"/>
  <c r="R790" i="13"/>
  <c r="S790" i="13"/>
  <c r="T790" i="13"/>
  <c r="U790" i="13"/>
  <c r="V790" i="13"/>
  <c r="W790" i="13"/>
  <c r="X790" i="13"/>
  <c r="Y790" i="13"/>
  <c r="Z790" i="13"/>
  <c r="AA790" i="13"/>
  <c r="A791" i="13"/>
  <c r="B791" i="13"/>
  <c r="C791" i="13"/>
  <c r="D791" i="13"/>
  <c r="E791" i="13"/>
  <c r="F791" i="13"/>
  <c r="G791" i="13"/>
  <c r="H791" i="13"/>
  <c r="I791" i="13"/>
  <c r="J791" i="13"/>
  <c r="K791" i="13"/>
  <c r="L791" i="13"/>
  <c r="M791" i="13"/>
  <c r="N791" i="13"/>
  <c r="O791" i="13"/>
  <c r="P791" i="13"/>
  <c r="Q791" i="13"/>
  <c r="R791" i="13"/>
  <c r="S791" i="13"/>
  <c r="T791" i="13"/>
  <c r="U791" i="13"/>
  <c r="V791" i="13"/>
  <c r="W791" i="13"/>
  <c r="X791" i="13"/>
  <c r="Y791" i="13"/>
  <c r="Z791" i="13"/>
  <c r="AA791" i="13"/>
  <c r="A792" i="13"/>
  <c r="B792" i="13"/>
  <c r="C792" i="13"/>
  <c r="D792" i="13"/>
  <c r="E792" i="13"/>
  <c r="F792" i="13"/>
  <c r="G792" i="13"/>
  <c r="H792" i="13"/>
  <c r="I792" i="13"/>
  <c r="J792" i="13"/>
  <c r="K792" i="13"/>
  <c r="L792" i="13"/>
  <c r="M792" i="13"/>
  <c r="N792" i="13"/>
  <c r="O792" i="13"/>
  <c r="P792" i="13"/>
  <c r="Q792" i="13"/>
  <c r="R792" i="13"/>
  <c r="S792" i="13"/>
  <c r="T792" i="13"/>
  <c r="U792" i="13"/>
  <c r="V792" i="13"/>
  <c r="W792" i="13"/>
  <c r="X792" i="13"/>
  <c r="Y792" i="13"/>
  <c r="Z792" i="13"/>
  <c r="AA792" i="13"/>
  <c r="A793" i="13"/>
  <c r="B793" i="13"/>
  <c r="C793" i="13"/>
  <c r="D793" i="13"/>
  <c r="E793" i="13"/>
  <c r="F793" i="13"/>
  <c r="G793" i="13"/>
  <c r="H793" i="13"/>
  <c r="I793" i="13"/>
  <c r="J793" i="13"/>
  <c r="K793" i="13"/>
  <c r="L793" i="13"/>
  <c r="M793" i="13"/>
  <c r="N793" i="13"/>
  <c r="O793" i="13"/>
  <c r="P793" i="13"/>
  <c r="Q793" i="13"/>
  <c r="R793" i="13"/>
  <c r="S793" i="13"/>
  <c r="T793" i="13"/>
  <c r="U793" i="13"/>
  <c r="V793" i="13"/>
  <c r="W793" i="13"/>
  <c r="X793" i="13"/>
  <c r="Y793" i="13"/>
  <c r="Z793" i="13"/>
  <c r="AA793" i="13"/>
  <c r="A794" i="13"/>
  <c r="B794" i="13"/>
  <c r="C794" i="13"/>
  <c r="D794" i="13"/>
  <c r="E794" i="13"/>
  <c r="F794" i="13"/>
  <c r="G794" i="13"/>
  <c r="H794" i="13"/>
  <c r="I794" i="13"/>
  <c r="J794" i="13"/>
  <c r="K794" i="13"/>
  <c r="L794" i="13"/>
  <c r="M794" i="13"/>
  <c r="N794" i="13"/>
  <c r="O794" i="13"/>
  <c r="P794" i="13"/>
  <c r="Q794" i="13"/>
  <c r="R794" i="13"/>
  <c r="S794" i="13"/>
  <c r="T794" i="13"/>
  <c r="U794" i="13"/>
  <c r="V794" i="13"/>
  <c r="W794" i="13"/>
  <c r="X794" i="13"/>
  <c r="Y794" i="13"/>
  <c r="Z794" i="13"/>
  <c r="AA794" i="13"/>
  <c r="A795" i="13"/>
  <c r="B795" i="13"/>
  <c r="C795" i="13"/>
  <c r="D795" i="13"/>
  <c r="E795" i="13"/>
  <c r="F795" i="13"/>
  <c r="G795" i="13"/>
  <c r="H795" i="13"/>
  <c r="I795" i="13"/>
  <c r="J795" i="13"/>
  <c r="K795" i="13"/>
  <c r="L795" i="13"/>
  <c r="M795" i="13"/>
  <c r="N795" i="13"/>
  <c r="O795" i="13"/>
  <c r="P795" i="13"/>
  <c r="Q795" i="13"/>
  <c r="R795" i="13"/>
  <c r="S795" i="13"/>
  <c r="T795" i="13"/>
  <c r="U795" i="13"/>
  <c r="V795" i="13"/>
  <c r="W795" i="13"/>
  <c r="X795" i="13"/>
  <c r="Y795" i="13"/>
  <c r="Z795" i="13"/>
  <c r="AA795" i="13"/>
  <c r="A796" i="13"/>
  <c r="B796" i="13"/>
  <c r="C796" i="13"/>
  <c r="D796" i="13"/>
  <c r="E796" i="13"/>
  <c r="F796" i="13"/>
  <c r="G796" i="13"/>
  <c r="H796" i="13"/>
  <c r="I796" i="13"/>
  <c r="J796" i="13"/>
  <c r="K796" i="13"/>
  <c r="L796" i="13"/>
  <c r="M796" i="13"/>
  <c r="N796" i="13"/>
  <c r="O796" i="13"/>
  <c r="P796" i="13"/>
  <c r="Q796" i="13"/>
  <c r="R796" i="13"/>
  <c r="S796" i="13"/>
  <c r="T796" i="13"/>
  <c r="U796" i="13"/>
  <c r="V796" i="13"/>
  <c r="W796" i="13"/>
  <c r="X796" i="13"/>
  <c r="Y796" i="13"/>
  <c r="Z796" i="13"/>
  <c r="AA796" i="13"/>
  <c r="A797" i="13"/>
  <c r="B797" i="13"/>
  <c r="C797" i="13"/>
  <c r="D797" i="13"/>
  <c r="E797" i="13"/>
  <c r="F797" i="13"/>
  <c r="G797" i="13"/>
  <c r="H797" i="13"/>
  <c r="I797" i="13"/>
  <c r="J797" i="13"/>
  <c r="K797" i="13"/>
  <c r="L797" i="13"/>
  <c r="M797" i="13"/>
  <c r="N797" i="13"/>
  <c r="O797" i="13"/>
  <c r="P797" i="13"/>
  <c r="Q797" i="13"/>
  <c r="R797" i="13"/>
  <c r="S797" i="13"/>
  <c r="T797" i="13"/>
  <c r="U797" i="13"/>
  <c r="V797" i="13"/>
  <c r="W797" i="13"/>
  <c r="X797" i="13"/>
  <c r="Y797" i="13"/>
  <c r="Z797" i="13"/>
  <c r="AA797" i="13"/>
  <c r="A798" i="13"/>
  <c r="B798" i="13"/>
  <c r="C798" i="13"/>
  <c r="D798" i="13"/>
  <c r="E798" i="13"/>
  <c r="F798" i="13"/>
  <c r="G798" i="13"/>
  <c r="H798" i="13"/>
  <c r="I798" i="13"/>
  <c r="J798" i="13"/>
  <c r="K798" i="13"/>
  <c r="L798" i="13"/>
  <c r="M798" i="13"/>
  <c r="N798" i="13"/>
  <c r="O798" i="13"/>
  <c r="P798" i="13"/>
  <c r="Q798" i="13"/>
  <c r="R798" i="13"/>
  <c r="S798" i="13"/>
  <c r="T798" i="13"/>
  <c r="U798" i="13"/>
  <c r="V798" i="13"/>
  <c r="W798" i="13"/>
  <c r="X798" i="13"/>
  <c r="Y798" i="13"/>
  <c r="Z798" i="13"/>
  <c r="AA798" i="13"/>
  <c r="A799" i="13"/>
  <c r="B799" i="13"/>
  <c r="C799" i="13"/>
  <c r="D799" i="13"/>
  <c r="E799" i="13"/>
  <c r="F799" i="13"/>
  <c r="G799" i="13"/>
  <c r="H799" i="13"/>
  <c r="I799" i="13"/>
  <c r="J799" i="13"/>
  <c r="K799" i="13"/>
  <c r="L799" i="13"/>
  <c r="M799" i="13"/>
  <c r="N799" i="13"/>
  <c r="O799" i="13"/>
  <c r="P799" i="13"/>
  <c r="Q799" i="13"/>
  <c r="R799" i="13"/>
  <c r="S799" i="13"/>
  <c r="T799" i="13"/>
  <c r="U799" i="13"/>
  <c r="V799" i="13"/>
  <c r="W799" i="13"/>
  <c r="X799" i="13"/>
  <c r="Y799" i="13"/>
  <c r="Z799" i="13"/>
  <c r="AA799" i="13"/>
  <c r="A800" i="13"/>
  <c r="B800" i="13"/>
  <c r="C800" i="13"/>
  <c r="D800" i="13"/>
  <c r="E800" i="13"/>
  <c r="F800" i="13"/>
  <c r="G800" i="13"/>
  <c r="H800" i="13"/>
  <c r="I800" i="13"/>
  <c r="J800" i="13"/>
  <c r="K800" i="13"/>
  <c r="L800" i="13"/>
  <c r="M800" i="13"/>
  <c r="N800" i="13"/>
  <c r="O800" i="13"/>
  <c r="P800" i="13"/>
  <c r="Q800" i="13"/>
  <c r="R800" i="13"/>
  <c r="S800" i="13"/>
  <c r="T800" i="13"/>
  <c r="U800" i="13"/>
  <c r="V800" i="13"/>
  <c r="W800" i="13"/>
  <c r="X800" i="13"/>
  <c r="Y800" i="13"/>
  <c r="Z800" i="13"/>
  <c r="AA800" i="13"/>
  <c r="A801" i="13"/>
  <c r="B801" i="13"/>
  <c r="C801" i="13"/>
  <c r="D801" i="13"/>
  <c r="E801" i="13"/>
  <c r="F801" i="13"/>
  <c r="G801" i="13"/>
  <c r="H801" i="13"/>
  <c r="I801" i="13"/>
  <c r="J801" i="13"/>
  <c r="K801" i="13"/>
  <c r="L801" i="13"/>
  <c r="M801" i="13"/>
  <c r="N801" i="13"/>
  <c r="O801" i="13"/>
  <c r="P801" i="13"/>
  <c r="Q801" i="13"/>
  <c r="R801" i="13"/>
  <c r="S801" i="13"/>
  <c r="T801" i="13"/>
  <c r="U801" i="13"/>
  <c r="V801" i="13"/>
  <c r="W801" i="13"/>
  <c r="X801" i="13"/>
  <c r="Y801" i="13"/>
  <c r="Z801" i="13"/>
  <c r="AA801" i="13"/>
  <c r="A802" i="13"/>
  <c r="B802" i="13"/>
  <c r="C802" i="13"/>
  <c r="D802" i="13"/>
  <c r="E802" i="13"/>
  <c r="F802" i="13"/>
  <c r="G802" i="13"/>
  <c r="H802" i="13"/>
  <c r="I802" i="13"/>
  <c r="J802" i="13"/>
  <c r="K802" i="13"/>
  <c r="L802" i="13"/>
  <c r="M802" i="13"/>
  <c r="N802" i="13"/>
  <c r="O802" i="13"/>
  <c r="P802" i="13"/>
  <c r="Q802" i="13"/>
  <c r="R802" i="13"/>
  <c r="S802" i="13"/>
  <c r="T802" i="13"/>
  <c r="U802" i="13"/>
  <c r="V802" i="13"/>
  <c r="W802" i="13"/>
  <c r="X802" i="13"/>
  <c r="Y802" i="13"/>
  <c r="Z802" i="13"/>
  <c r="AA802" i="13"/>
  <c r="A803" i="13"/>
  <c r="B803" i="13"/>
  <c r="C803" i="13"/>
  <c r="D803" i="13"/>
  <c r="E803" i="13"/>
  <c r="F803" i="13"/>
  <c r="G803" i="13"/>
  <c r="H803" i="13"/>
  <c r="I803" i="13"/>
  <c r="J803" i="13"/>
  <c r="K803" i="13"/>
  <c r="L803" i="13"/>
  <c r="M803" i="13"/>
  <c r="N803" i="13"/>
  <c r="O803" i="13"/>
  <c r="P803" i="13"/>
  <c r="Q803" i="13"/>
  <c r="R803" i="13"/>
  <c r="S803" i="13"/>
  <c r="T803" i="13"/>
  <c r="U803" i="13"/>
  <c r="V803" i="13"/>
  <c r="W803" i="13"/>
  <c r="X803" i="13"/>
  <c r="Y803" i="13"/>
  <c r="Z803" i="13"/>
  <c r="AA803" i="13"/>
  <c r="A804" i="13"/>
  <c r="B804" i="13"/>
  <c r="C804" i="13"/>
  <c r="D804" i="13"/>
  <c r="E804" i="13"/>
  <c r="F804" i="13"/>
  <c r="G804" i="13"/>
  <c r="H804" i="13"/>
  <c r="I804" i="13"/>
  <c r="J804" i="13"/>
  <c r="K804" i="13"/>
  <c r="L804" i="13"/>
  <c r="M804" i="13"/>
  <c r="N804" i="13"/>
  <c r="O804" i="13"/>
  <c r="P804" i="13"/>
  <c r="Q804" i="13"/>
  <c r="R804" i="13"/>
  <c r="S804" i="13"/>
  <c r="T804" i="13"/>
  <c r="U804" i="13"/>
  <c r="V804" i="13"/>
  <c r="W804" i="13"/>
  <c r="X804" i="13"/>
  <c r="Y804" i="13"/>
  <c r="Z804" i="13"/>
  <c r="AA804" i="13"/>
  <c r="A805" i="13"/>
  <c r="B805" i="13"/>
  <c r="C805" i="13"/>
  <c r="D805" i="13"/>
  <c r="E805" i="13"/>
  <c r="F805" i="13"/>
  <c r="G805" i="13"/>
  <c r="H805" i="13"/>
  <c r="I805" i="13"/>
  <c r="J805" i="13"/>
  <c r="K805" i="13"/>
  <c r="L805" i="13"/>
  <c r="M805" i="13"/>
  <c r="N805" i="13"/>
  <c r="O805" i="13"/>
  <c r="P805" i="13"/>
  <c r="Q805" i="13"/>
  <c r="R805" i="13"/>
  <c r="S805" i="13"/>
  <c r="T805" i="13"/>
  <c r="U805" i="13"/>
  <c r="V805" i="13"/>
  <c r="W805" i="13"/>
  <c r="X805" i="13"/>
  <c r="Y805" i="13"/>
  <c r="Z805" i="13"/>
  <c r="AA805" i="13"/>
  <c r="A806" i="13"/>
  <c r="B806" i="13"/>
  <c r="C806" i="13"/>
  <c r="D806" i="13"/>
  <c r="E806" i="13"/>
  <c r="F806" i="13"/>
  <c r="G806" i="13"/>
  <c r="H806" i="13"/>
  <c r="I806" i="13"/>
  <c r="J806" i="13"/>
  <c r="K806" i="13"/>
  <c r="L806" i="13"/>
  <c r="M806" i="13"/>
  <c r="N806" i="13"/>
  <c r="O806" i="13"/>
  <c r="P806" i="13"/>
  <c r="Q806" i="13"/>
  <c r="R806" i="13"/>
  <c r="S806" i="13"/>
  <c r="T806" i="13"/>
  <c r="U806" i="13"/>
  <c r="V806" i="13"/>
  <c r="W806" i="13"/>
  <c r="X806" i="13"/>
  <c r="Y806" i="13"/>
  <c r="Z806" i="13"/>
  <c r="AA806" i="13"/>
  <c r="A807" i="13"/>
  <c r="B807" i="13"/>
  <c r="C807" i="13"/>
  <c r="D807" i="13"/>
  <c r="E807" i="13"/>
  <c r="F807" i="13"/>
  <c r="G807" i="13"/>
  <c r="H807" i="13"/>
  <c r="I807" i="13"/>
  <c r="J807" i="13"/>
  <c r="K807" i="13"/>
  <c r="L807" i="13"/>
  <c r="M807" i="13"/>
  <c r="N807" i="13"/>
  <c r="O807" i="13"/>
  <c r="P807" i="13"/>
  <c r="Q807" i="13"/>
  <c r="R807" i="13"/>
  <c r="S807" i="13"/>
  <c r="T807" i="13"/>
  <c r="U807" i="13"/>
  <c r="V807" i="13"/>
  <c r="W807" i="13"/>
  <c r="X807" i="13"/>
  <c r="Y807" i="13"/>
  <c r="Z807" i="13"/>
  <c r="AA807" i="13"/>
  <c r="A808" i="13"/>
  <c r="B808" i="13"/>
  <c r="C808" i="13"/>
  <c r="D808" i="13"/>
  <c r="E808" i="13"/>
  <c r="F808" i="13"/>
  <c r="G808" i="13"/>
  <c r="H808" i="13"/>
  <c r="I808" i="13"/>
  <c r="J808" i="13"/>
  <c r="K808" i="13"/>
  <c r="L808" i="13"/>
  <c r="M808" i="13"/>
  <c r="N808" i="13"/>
  <c r="O808" i="13"/>
  <c r="P808" i="13"/>
  <c r="Q808" i="13"/>
  <c r="R808" i="13"/>
  <c r="S808" i="13"/>
  <c r="T808" i="13"/>
  <c r="U808" i="13"/>
  <c r="V808" i="13"/>
  <c r="W808" i="13"/>
  <c r="X808" i="13"/>
  <c r="Y808" i="13"/>
  <c r="Z808" i="13"/>
  <c r="AA808" i="13"/>
  <c r="A809" i="13"/>
  <c r="B809" i="13"/>
  <c r="C809" i="13"/>
  <c r="D809" i="13"/>
  <c r="E809" i="13"/>
  <c r="F809" i="13"/>
  <c r="G809" i="13"/>
  <c r="H809" i="13"/>
  <c r="I809" i="13"/>
  <c r="J809" i="13"/>
  <c r="K809" i="13"/>
  <c r="L809" i="13"/>
  <c r="M809" i="13"/>
  <c r="N809" i="13"/>
  <c r="O809" i="13"/>
  <c r="P809" i="13"/>
  <c r="Q809" i="13"/>
  <c r="R809" i="13"/>
  <c r="S809" i="13"/>
  <c r="T809" i="13"/>
  <c r="U809" i="13"/>
  <c r="V809" i="13"/>
  <c r="W809" i="13"/>
  <c r="X809" i="13"/>
  <c r="Y809" i="13"/>
  <c r="Z809" i="13"/>
  <c r="AA809" i="13"/>
  <c r="A810" i="13"/>
  <c r="B810" i="13"/>
  <c r="C810" i="13"/>
  <c r="D810" i="13"/>
  <c r="E810" i="13"/>
  <c r="F810" i="13"/>
  <c r="G810" i="13"/>
  <c r="H810" i="13"/>
  <c r="I810" i="13"/>
  <c r="J810" i="13"/>
  <c r="K810" i="13"/>
  <c r="L810" i="13"/>
  <c r="M810" i="13"/>
  <c r="N810" i="13"/>
  <c r="O810" i="13"/>
  <c r="P810" i="13"/>
  <c r="Q810" i="13"/>
  <c r="R810" i="13"/>
  <c r="S810" i="13"/>
  <c r="T810" i="13"/>
  <c r="U810" i="13"/>
  <c r="V810" i="13"/>
  <c r="W810" i="13"/>
  <c r="X810" i="13"/>
  <c r="Y810" i="13"/>
  <c r="Z810" i="13"/>
  <c r="AA810" i="13"/>
  <c r="A811" i="13"/>
  <c r="B811" i="13"/>
  <c r="C811" i="13"/>
  <c r="D811" i="13"/>
  <c r="E811" i="13"/>
  <c r="F811" i="13"/>
  <c r="G811" i="13"/>
  <c r="H811" i="13"/>
  <c r="I811" i="13"/>
  <c r="J811" i="13"/>
  <c r="K811" i="13"/>
  <c r="L811" i="13"/>
  <c r="M811" i="13"/>
  <c r="N811" i="13"/>
  <c r="O811" i="13"/>
  <c r="P811" i="13"/>
  <c r="Q811" i="13"/>
  <c r="R811" i="13"/>
  <c r="S811" i="13"/>
  <c r="T811" i="13"/>
  <c r="U811" i="13"/>
  <c r="V811" i="13"/>
  <c r="W811" i="13"/>
  <c r="X811" i="13"/>
  <c r="Y811" i="13"/>
  <c r="Z811" i="13"/>
  <c r="AA811" i="13"/>
  <c r="A812" i="13"/>
  <c r="B812" i="13"/>
  <c r="C812" i="13"/>
  <c r="D812" i="13"/>
  <c r="E812" i="13"/>
  <c r="F812" i="13"/>
  <c r="G812" i="13"/>
  <c r="H812" i="13"/>
  <c r="I812" i="13"/>
  <c r="J812" i="13"/>
  <c r="K812" i="13"/>
  <c r="L812" i="13"/>
  <c r="M812" i="13"/>
  <c r="N812" i="13"/>
  <c r="O812" i="13"/>
  <c r="P812" i="13"/>
  <c r="Q812" i="13"/>
  <c r="R812" i="13"/>
  <c r="S812" i="13"/>
  <c r="T812" i="13"/>
  <c r="U812" i="13"/>
  <c r="V812" i="13"/>
  <c r="W812" i="13"/>
  <c r="X812" i="13"/>
  <c r="Y812" i="13"/>
  <c r="Z812" i="13"/>
  <c r="AA812" i="13"/>
  <c r="A813" i="13"/>
  <c r="B813" i="13"/>
  <c r="C813" i="13"/>
  <c r="D813" i="13"/>
  <c r="E813" i="13"/>
  <c r="F813" i="13"/>
  <c r="G813" i="13"/>
  <c r="H813" i="13"/>
  <c r="I813" i="13"/>
  <c r="J813" i="13"/>
  <c r="K813" i="13"/>
  <c r="L813" i="13"/>
  <c r="M813" i="13"/>
  <c r="N813" i="13"/>
  <c r="O813" i="13"/>
  <c r="P813" i="13"/>
  <c r="Q813" i="13"/>
  <c r="R813" i="13"/>
  <c r="S813" i="13"/>
  <c r="T813" i="13"/>
  <c r="U813" i="13"/>
  <c r="V813" i="13"/>
  <c r="W813" i="13"/>
  <c r="X813" i="13"/>
  <c r="Y813" i="13"/>
  <c r="Z813" i="13"/>
  <c r="AA813" i="13"/>
  <c r="A814" i="13"/>
  <c r="B814" i="13"/>
  <c r="C814" i="13"/>
  <c r="D814" i="13"/>
  <c r="E814" i="13"/>
  <c r="F814" i="13"/>
  <c r="G814" i="13"/>
  <c r="H814" i="13"/>
  <c r="I814" i="13"/>
  <c r="J814" i="13"/>
  <c r="K814" i="13"/>
  <c r="L814" i="13"/>
  <c r="M814" i="13"/>
  <c r="N814" i="13"/>
  <c r="O814" i="13"/>
  <c r="P814" i="13"/>
  <c r="Q814" i="13"/>
  <c r="R814" i="13"/>
  <c r="S814" i="13"/>
  <c r="T814" i="13"/>
  <c r="U814" i="13"/>
  <c r="V814" i="13"/>
  <c r="W814" i="13"/>
  <c r="X814" i="13"/>
  <c r="Y814" i="13"/>
  <c r="Z814" i="13"/>
  <c r="AA814" i="13"/>
  <c r="A815" i="13"/>
  <c r="B815" i="13"/>
  <c r="C815" i="13"/>
  <c r="D815" i="13"/>
  <c r="E815" i="13"/>
  <c r="F815" i="13"/>
  <c r="G815" i="13"/>
  <c r="H815" i="13"/>
  <c r="I815" i="13"/>
  <c r="J815" i="13"/>
  <c r="K815" i="13"/>
  <c r="L815" i="13"/>
  <c r="M815" i="13"/>
  <c r="N815" i="13"/>
  <c r="O815" i="13"/>
  <c r="P815" i="13"/>
  <c r="Q815" i="13"/>
  <c r="R815" i="13"/>
  <c r="S815" i="13"/>
  <c r="T815" i="13"/>
  <c r="U815" i="13"/>
  <c r="V815" i="13"/>
  <c r="W815" i="13"/>
  <c r="X815" i="13"/>
  <c r="Y815" i="13"/>
  <c r="Z815" i="13"/>
  <c r="AA815" i="13"/>
  <c r="A816" i="13"/>
  <c r="B816" i="13"/>
  <c r="C816" i="13"/>
  <c r="D816" i="13"/>
  <c r="E816" i="13"/>
  <c r="F816" i="13"/>
  <c r="G816" i="13"/>
  <c r="H816" i="13"/>
  <c r="I816" i="13"/>
  <c r="J816" i="13"/>
  <c r="K816" i="13"/>
  <c r="L816" i="13"/>
  <c r="M816" i="13"/>
  <c r="N816" i="13"/>
  <c r="O816" i="13"/>
  <c r="P816" i="13"/>
  <c r="Q816" i="13"/>
  <c r="R816" i="13"/>
  <c r="S816" i="13"/>
  <c r="T816" i="13"/>
  <c r="U816" i="13"/>
  <c r="V816" i="13"/>
  <c r="W816" i="13"/>
  <c r="X816" i="13"/>
  <c r="Y816" i="13"/>
  <c r="Z816" i="13"/>
  <c r="AA816" i="13"/>
  <c r="A817" i="13"/>
  <c r="B817" i="13"/>
  <c r="C817" i="13"/>
  <c r="D817" i="13"/>
  <c r="E817" i="13"/>
  <c r="F817" i="13"/>
  <c r="G817" i="13"/>
  <c r="H817" i="13"/>
  <c r="I817" i="13"/>
  <c r="J817" i="13"/>
  <c r="K817" i="13"/>
  <c r="L817" i="13"/>
  <c r="M817" i="13"/>
  <c r="N817" i="13"/>
  <c r="O817" i="13"/>
  <c r="P817" i="13"/>
  <c r="Q817" i="13"/>
  <c r="R817" i="13"/>
  <c r="S817" i="13"/>
  <c r="T817" i="13"/>
  <c r="U817" i="13"/>
  <c r="V817" i="13"/>
  <c r="W817" i="13"/>
  <c r="X817" i="13"/>
  <c r="Y817" i="13"/>
  <c r="Z817" i="13"/>
  <c r="AA817" i="13"/>
  <c r="A818" i="13"/>
  <c r="B818" i="13"/>
  <c r="C818" i="13"/>
  <c r="D818" i="13"/>
  <c r="E818" i="13"/>
  <c r="F818" i="13"/>
  <c r="G818" i="13"/>
  <c r="H818" i="13"/>
  <c r="I818" i="13"/>
  <c r="J818" i="13"/>
  <c r="K818" i="13"/>
  <c r="L818" i="13"/>
  <c r="M818" i="13"/>
  <c r="N818" i="13"/>
  <c r="O818" i="13"/>
  <c r="P818" i="13"/>
  <c r="Q818" i="13"/>
  <c r="R818" i="13"/>
  <c r="S818" i="13"/>
  <c r="T818" i="13"/>
  <c r="U818" i="13"/>
  <c r="V818" i="13"/>
  <c r="W818" i="13"/>
  <c r="X818" i="13"/>
  <c r="Y818" i="13"/>
  <c r="Z818" i="13"/>
  <c r="AA818" i="13"/>
  <c r="A819" i="13"/>
  <c r="B819" i="13"/>
  <c r="C819" i="13"/>
  <c r="D819" i="13"/>
  <c r="E819" i="13"/>
  <c r="F819" i="13"/>
  <c r="G819" i="13"/>
  <c r="H819" i="13"/>
  <c r="I819" i="13"/>
  <c r="J819" i="13"/>
  <c r="K819" i="13"/>
  <c r="L819" i="13"/>
  <c r="M819" i="13"/>
  <c r="N819" i="13"/>
  <c r="O819" i="13"/>
  <c r="P819" i="13"/>
  <c r="Q819" i="13"/>
  <c r="R819" i="13"/>
  <c r="S819" i="13"/>
  <c r="T819" i="13"/>
  <c r="U819" i="13"/>
  <c r="V819" i="13"/>
  <c r="W819" i="13"/>
  <c r="X819" i="13"/>
  <c r="Y819" i="13"/>
  <c r="Z819" i="13"/>
  <c r="AA819" i="13"/>
  <c r="A820" i="13"/>
  <c r="B820" i="13"/>
  <c r="C820" i="13"/>
  <c r="D820" i="13"/>
  <c r="E820" i="13"/>
  <c r="F820" i="13"/>
  <c r="G820" i="13"/>
  <c r="H820" i="13"/>
  <c r="I820" i="13"/>
  <c r="J820" i="13"/>
  <c r="K820" i="13"/>
  <c r="L820" i="13"/>
  <c r="M820" i="13"/>
  <c r="N820" i="13"/>
  <c r="O820" i="13"/>
  <c r="P820" i="13"/>
  <c r="Q820" i="13"/>
  <c r="R820" i="13"/>
  <c r="S820" i="13"/>
  <c r="T820" i="13"/>
  <c r="U820" i="13"/>
  <c r="V820" i="13"/>
  <c r="W820" i="13"/>
  <c r="X820" i="13"/>
  <c r="Y820" i="13"/>
  <c r="Z820" i="13"/>
  <c r="AA820" i="13"/>
  <c r="A821" i="13"/>
  <c r="B821" i="13"/>
  <c r="C821" i="13"/>
  <c r="D821" i="13"/>
  <c r="E821" i="13"/>
  <c r="F821" i="13"/>
  <c r="G821" i="13"/>
  <c r="H821" i="13"/>
  <c r="I821" i="13"/>
  <c r="J821" i="13"/>
  <c r="K821" i="13"/>
  <c r="L821" i="13"/>
  <c r="M821" i="13"/>
  <c r="N821" i="13"/>
  <c r="O821" i="13"/>
  <c r="P821" i="13"/>
  <c r="Q821" i="13"/>
  <c r="R821" i="13"/>
  <c r="S821" i="13"/>
  <c r="T821" i="13"/>
  <c r="U821" i="13"/>
  <c r="V821" i="13"/>
  <c r="W821" i="13"/>
  <c r="X821" i="13"/>
  <c r="Y821" i="13"/>
  <c r="Z821" i="13"/>
  <c r="AA821" i="13"/>
  <c r="A822" i="13"/>
  <c r="B822" i="13"/>
  <c r="C822" i="13"/>
  <c r="D822" i="13"/>
  <c r="E822" i="13"/>
  <c r="F822" i="13"/>
  <c r="G822" i="13"/>
  <c r="H822" i="13"/>
  <c r="I822" i="13"/>
  <c r="J822" i="13"/>
  <c r="K822" i="13"/>
  <c r="L822" i="13"/>
  <c r="M822" i="13"/>
  <c r="N822" i="13"/>
  <c r="O822" i="13"/>
  <c r="P822" i="13"/>
  <c r="Q822" i="13"/>
  <c r="R822" i="13"/>
  <c r="S822" i="13"/>
  <c r="T822" i="13"/>
  <c r="U822" i="13"/>
  <c r="V822" i="13"/>
  <c r="W822" i="13"/>
  <c r="X822" i="13"/>
  <c r="Y822" i="13"/>
  <c r="Z822" i="13"/>
  <c r="AA822" i="13"/>
  <c r="A823" i="13"/>
  <c r="B823" i="13"/>
  <c r="C823" i="13"/>
  <c r="D823" i="13"/>
  <c r="E823" i="13"/>
  <c r="F823" i="13"/>
  <c r="G823" i="13"/>
  <c r="H823" i="13"/>
  <c r="I823" i="13"/>
  <c r="J823" i="13"/>
  <c r="K823" i="13"/>
  <c r="L823" i="13"/>
  <c r="M823" i="13"/>
  <c r="N823" i="13"/>
  <c r="O823" i="13"/>
  <c r="P823" i="13"/>
  <c r="Q823" i="13"/>
  <c r="R823" i="13"/>
  <c r="S823" i="13"/>
  <c r="T823" i="13"/>
  <c r="U823" i="13"/>
  <c r="V823" i="13"/>
  <c r="W823" i="13"/>
  <c r="X823" i="13"/>
  <c r="Y823" i="13"/>
  <c r="Z823" i="13"/>
  <c r="AA823" i="13"/>
  <c r="A824" i="13"/>
  <c r="B824" i="13"/>
  <c r="C824" i="13"/>
  <c r="D824" i="13"/>
  <c r="E824" i="13"/>
  <c r="F824" i="13"/>
  <c r="G824" i="13"/>
  <c r="H824" i="13"/>
  <c r="I824" i="13"/>
  <c r="J824" i="13"/>
  <c r="K824" i="13"/>
  <c r="L824" i="13"/>
  <c r="M824" i="13"/>
  <c r="N824" i="13"/>
  <c r="O824" i="13"/>
  <c r="P824" i="13"/>
  <c r="Q824" i="13"/>
  <c r="R824" i="13"/>
  <c r="S824" i="13"/>
  <c r="T824" i="13"/>
  <c r="U824" i="13"/>
  <c r="V824" i="13"/>
  <c r="W824" i="13"/>
  <c r="X824" i="13"/>
  <c r="Y824" i="13"/>
  <c r="Z824" i="13"/>
  <c r="AA824" i="13"/>
  <c r="A825" i="13"/>
  <c r="B825" i="13"/>
  <c r="C825" i="13"/>
  <c r="D825" i="13"/>
  <c r="E825" i="13"/>
  <c r="F825" i="13"/>
  <c r="G825" i="13"/>
  <c r="H825" i="13"/>
  <c r="I825" i="13"/>
  <c r="J825" i="13"/>
  <c r="K825" i="13"/>
  <c r="L825" i="13"/>
  <c r="M825" i="13"/>
  <c r="N825" i="13"/>
  <c r="O825" i="13"/>
  <c r="P825" i="13"/>
  <c r="Q825" i="13"/>
  <c r="R825" i="13"/>
  <c r="S825" i="13"/>
  <c r="T825" i="13"/>
  <c r="U825" i="13"/>
  <c r="V825" i="13"/>
  <c r="W825" i="13"/>
  <c r="X825" i="13"/>
  <c r="Y825" i="13"/>
  <c r="Z825" i="13"/>
  <c r="AA825" i="13"/>
  <c r="A826" i="13"/>
  <c r="B826" i="13"/>
  <c r="C826" i="13"/>
  <c r="D826" i="13"/>
  <c r="E826" i="13"/>
  <c r="F826" i="13"/>
  <c r="G826" i="13"/>
  <c r="H826" i="13"/>
  <c r="I826" i="13"/>
  <c r="J826" i="13"/>
  <c r="K826" i="13"/>
  <c r="L826" i="13"/>
  <c r="M826" i="13"/>
  <c r="N826" i="13"/>
  <c r="O826" i="13"/>
  <c r="P826" i="13"/>
  <c r="Q826" i="13"/>
  <c r="R826" i="13"/>
  <c r="S826" i="13"/>
  <c r="T826" i="13"/>
  <c r="U826" i="13"/>
  <c r="V826" i="13"/>
  <c r="W826" i="13"/>
  <c r="X826" i="13"/>
  <c r="Y826" i="13"/>
  <c r="Z826" i="13"/>
  <c r="AA826" i="13"/>
  <c r="A827" i="13"/>
  <c r="B827" i="13"/>
  <c r="C827" i="13"/>
  <c r="D827" i="13"/>
  <c r="E827" i="13"/>
  <c r="F827" i="13"/>
  <c r="G827" i="13"/>
  <c r="H827" i="13"/>
  <c r="I827" i="13"/>
  <c r="J827" i="13"/>
  <c r="K827" i="13"/>
  <c r="L827" i="13"/>
  <c r="M827" i="13"/>
  <c r="N827" i="13"/>
  <c r="O827" i="13"/>
  <c r="P827" i="13"/>
  <c r="Q827" i="13"/>
  <c r="R827" i="13"/>
  <c r="S827" i="13"/>
  <c r="T827" i="13"/>
  <c r="U827" i="13"/>
  <c r="V827" i="13"/>
  <c r="W827" i="13"/>
  <c r="X827" i="13"/>
  <c r="Y827" i="13"/>
  <c r="Z827" i="13"/>
  <c r="AA827" i="13"/>
  <c r="A828" i="13"/>
  <c r="B828" i="13"/>
  <c r="C828" i="13"/>
  <c r="D828" i="13"/>
  <c r="E828" i="13"/>
  <c r="F828" i="13"/>
  <c r="G828" i="13"/>
  <c r="H828" i="13"/>
  <c r="I828" i="13"/>
  <c r="J828" i="13"/>
  <c r="K828" i="13"/>
  <c r="L828" i="13"/>
  <c r="M828" i="13"/>
  <c r="N828" i="13"/>
  <c r="O828" i="13"/>
  <c r="P828" i="13"/>
  <c r="Q828" i="13"/>
  <c r="R828" i="13"/>
  <c r="S828" i="13"/>
  <c r="T828" i="13"/>
  <c r="U828" i="13"/>
  <c r="V828" i="13"/>
  <c r="W828" i="13"/>
  <c r="X828" i="13"/>
  <c r="Y828" i="13"/>
  <c r="Z828" i="13"/>
  <c r="AA828" i="13"/>
  <c r="A829" i="13"/>
  <c r="B829" i="13"/>
  <c r="C829" i="13"/>
  <c r="D829" i="13"/>
  <c r="E829" i="13"/>
  <c r="F829" i="13"/>
  <c r="G829" i="13"/>
  <c r="H829" i="13"/>
  <c r="I829" i="13"/>
  <c r="J829" i="13"/>
  <c r="K829" i="13"/>
  <c r="L829" i="13"/>
  <c r="M829" i="13"/>
  <c r="N829" i="13"/>
  <c r="O829" i="13"/>
  <c r="P829" i="13"/>
  <c r="Q829" i="13"/>
  <c r="R829" i="13"/>
  <c r="S829" i="13"/>
  <c r="T829" i="13"/>
  <c r="U829" i="13"/>
  <c r="V829" i="13"/>
  <c r="W829" i="13"/>
  <c r="X829" i="13"/>
  <c r="Y829" i="13"/>
  <c r="Z829" i="13"/>
  <c r="AA829" i="13"/>
  <c r="A830" i="13"/>
  <c r="B830" i="13"/>
  <c r="C830" i="13"/>
  <c r="D830" i="13"/>
  <c r="E830" i="13"/>
  <c r="F830" i="13"/>
  <c r="G830" i="13"/>
  <c r="H830" i="13"/>
  <c r="I830" i="13"/>
  <c r="J830" i="13"/>
  <c r="K830" i="13"/>
  <c r="L830" i="13"/>
  <c r="M830" i="13"/>
  <c r="N830" i="13"/>
  <c r="O830" i="13"/>
  <c r="P830" i="13"/>
  <c r="Q830" i="13"/>
  <c r="R830" i="13"/>
  <c r="S830" i="13"/>
  <c r="T830" i="13"/>
  <c r="U830" i="13"/>
  <c r="V830" i="13"/>
  <c r="W830" i="13"/>
  <c r="X830" i="13"/>
  <c r="Y830" i="13"/>
  <c r="Z830" i="13"/>
  <c r="AA830" i="13"/>
  <c r="A831" i="13"/>
  <c r="B831" i="13"/>
  <c r="C831" i="13"/>
  <c r="D831" i="13"/>
  <c r="E831" i="13"/>
  <c r="F831" i="13"/>
  <c r="G831" i="13"/>
  <c r="H831" i="13"/>
  <c r="I831" i="13"/>
  <c r="J831" i="13"/>
  <c r="K831" i="13"/>
  <c r="L831" i="13"/>
  <c r="M831" i="13"/>
  <c r="N831" i="13"/>
  <c r="O831" i="13"/>
  <c r="P831" i="13"/>
  <c r="Q831" i="13"/>
  <c r="R831" i="13"/>
  <c r="S831" i="13"/>
  <c r="T831" i="13"/>
  <c r="U831" i="13"/>
  <c r="V831" i="13"/>
  <c r="W831" i="13"/>
  <c r="X831" i="13"/>
  <c r="Y831" i="13"/>
  <c r="Z831" i="13"/>
  <c r="AA831" i="13"/>
  <c r="A832" i="13"/>
  <c r="B832" i="13"/>
  <c r="C832" i="13"/>
  <c r="D832" i="13"/>
  <c r="E832" i="13"/>
  <c r="F832" i="13"/>
  <c r="G832" i="13"/>
  <c r="H832" i="13"/>
  <c r="I832" i="13"/>
  <c r="J832" i="13"/>
  <c r="K832" i="13"/>
  <c r="L832" i="13"/>
  <c r="M832" i="13"/>
  <c r="N832" i="13"/>
  <c r="O832" i="13"/>
  <c r="P832" i="13"/>
  <c r="Q832" i="13"/>
  <c r="R832" i="13"/>
  <c r="S832" i="13"/>
  <c r="T832" i="13"/>
  <c r="U832" i="13"/>
  <c r="V832" i="13"/>
  <c r="W832" i="13"/>
  <c r="X832" i="13"/>
  <c r="Y832" i="13"/>
  <c r="Z832" i="13"/>
  <c r="AA832" i="13"/>
  <c r="A833" i="13"/>
  <c r="B833" i="13"/>
  <c r="C833" i="13"/>
  <c r="D833" i="13"/>
  <c r="E833" i="13"/>
  <c r="F833" i="13"/>
  <c r="G833" i="13"/>
  <c r="H833" i="13"/>
  <c r="I833" i="13"/>
  <c r="J833" i="13"/>
  <c r="K833" i="13"/>
  <c r="L833" i="13"/>
  <c r="M833" i="13"/>
  <c r="N833" i="13"/>
  <c r="O833" i="13"/>
  <c r="P833" i="13"/>
  <c r="Q833" i="13"/>
  <c r="R833" i="13"/>
  <c r="S833" i="13"/>
  <c r="T833" i="13"/>
  <c r="U833" i="13"/>
  <c r="V833" i="13"/>
  <c r="W833" i="13"/>
  <c r="X833" i="13"/>
  <c r="Y833" i="13"/>
  <c r="Z833" i="13"/>
  <c r="AA833" i="13"/>
  <c r="A834" i="13"/>
  <c r="B834" i="13"/>
  <c r="C834" i="13"/>
  <c r="D834" i="13"/>
  <c r="E834" i="13"/>
  <c r="F834" i="13"/>
  <c r="G834" i="13"/>
  <c r="H834" i="13"/>
  <c r="I834" i="13"/>
  <c r="J834" i="13"/>
  <c r="K834" i="13"/>
  <c r="L834" i="13"/>
  <c r="M834" i="13"/>
  <c r="N834" i="13"/>
  <c r="O834" i="13"/>
  <c r="P834" i="13"/>
  <c r="Q834" i="13"/>
  <c r="R834" i="13"/>
  <c r="S834" i="13"/>
  <c r="T834" i="13"/>
  <c r="U834" i="13"/>
  <c r="V834" i="13"/>
  <c r="W834" i="13"/>
  <c r="X834" i="13"/>
  <c r="Y834" i="13"/>
  <c r="Z834" i="13"/>
  <c r="AA834" i="13"/>
  <c r="A835" i="13"/>
  <c r="B835" i="13"/>
  <c r="C835" i="13"/>
  <c r="D835" i="13"/>
  <c r="E835" i="13"/>
  <c r="F835" i="13"/>
  <c r="G835" i="13"/>
  <c r="H835" i="13"/>
  <c r="I835" i="13"/>
  <c r="J835" i="13"/>
  <c r="K835" i="13"/>
  <c r="L835" i="13"/>
  <c r="M835" i="13"/>
  <c r="N835" i="13"/>
  <c r="O835" i="13"/>
  <c r="P835" i="13"/>
  <c r="Q835" i="13"/>
  <c r="R835" i="13"/>
  <c r="S835" i="13"/>
  <c r="T835" i="13"/>
  <c r="U835" i="13"/>
  <c r="V835" i="13"/>
  <c r="W835" i="13"/>
  <c r="X835" i="13"/>
  <c r="Y835" i="13"/>
  <c r="Z835" i="13"/>
  <c r="AA835" i="13"/>
  <c r="A836" i="13"/>
  <c r="B836" i="13"/>
  <c r="C836" i="13"/>
  <c r="D836" i="13"/>
  <c r="E836" i="13"/>
  <c r="F836" i="13"/>
  <c r="G836" i="13"/>
  <c r="H836" i="13"/>
  <c r="I836" i="13"/>
  <c r="J836" i="13"/>
  <c r="K836" i="13"/>
  <c r="L836" i="13"/>
  <c r="M836" i="13"/>
  <c r="N836" i="13"/>
  <c r="O836" i="13"/>
  <c r="P836" i="13"/>
  <c r="Q836" i="13"/>
  <c r="R836" i="13"/>
  <c r="S836" i="13"/>
  <c r="T836" i="13"/>
  <c r="U836" i="13"/>
  <c r="V836" i="13"/>
  <c r="W836" i="13"/>
  <c r="X836" i="13"/>
  <c r="Y836" i="13"/>
  <c r="Z836" i="13"/>
  <c r="AA836" i="13"/>
  <c r="A837" i="13"/>
  <c r="B837" i="13"/>
  <c r="C837" i="13"/>
  <c r="D837" i="13"/>
  <c r="E837" i="13"/>
  <c r="F837" i="13"/>
  <c r="G837" i="13"/>
  <c r="H837" i="13"/>
  <c r="I837" i="13"/>
  <c r="J837" i="13"/>
  <c r="K837" i="13"/>
  <c r="L837" i="13"/>
  <c r="M837" i="13"/>
  <c r="N837" i="13"/>
  <c r="O837" i="13"/>
  <c r="P837" i="13"/>
  <c r="Q837" i="13"/>
  <c r="R837" i="13"/>
  <c r="S837" i="13"/>
  <c r="T837" i="13"/>
  <c r="U837" i="13"/>
  <c r="V837" i="13"/>
  <c r="W837" i="13"/>
  <c r="X837" i="13"/>
  <c r="Y837" i="13"/>
  <c r="Z837" i="13"/>
  <c r="AA837" i="13"/>
  <c r="A838" i="13"/>
  <c r="B838" i="13"/>
  <c r="C838" i="13"/>
  <c r="D838" i="13"/>
  <c r="E838" i="13"/>
  <c r="F838" i="13"/>
  <c r="G838" i="13"/>
  <c r="H838" i="13"/>
  <c r="I838" i="13"/>
  <c r="J838" i="13"/>
  <c r="K838" i="13"/>
  <c r="L838" i="13"/>
  <c r="M838" i="13"/>
  <c r="N838" i="13"/>
  <c r="O838" i="13"/>
  <c r="P838" i="13"/>
  <c r="Q838" i="13"/>
  <c r="R838" i="13"/>
  <c r="S838" i="13"/>
  <c r="T838" i="13"/>
  <c r="U838" i="13"/>
  <c r="V838" i="13"/>
  <c r="W838" i="13"/>
  <c r="X838" i="13"/>
  <c r="Y838" i="13"/>
  <c r="Z838" i="13"/>
  <c r="AA838" i="13"/>
  <c r="A839" i="13"/>
  <c r="B839" i="13"/>
  <c r="C839" i="13"/>
  <c r="D839" i="13"/>
  <c r="E839" i="13"/>
  <c r="F839" i="13"/>
  <c r="G839" i="13"/>
  <c r="H839" i="13"/>
  <c r="I839" i="13"/>
  <c r="J839" i="13"/>
  <c r="K839" i="13"/>
  <c r="L839" i="13"/>
  <c r="M839" i="13"/>
  <c r="N839" i="13"/>
  <c r="O839" i="13"/>
  <c r="P839" i="13"/>
  <c r="Q839" i="13"/>
  <c r="R839" i="13"/>
  <c r="S839" i="13"/>
  <c r="T839" i="13"/>
  <c r="U839" i="13"/>
  <c r="V839" i="13"/>
  <c r="W839" i="13"/>
  <c r="X839" i="13"/>
  <c r="Y839" i="13"/>
  <c r="Z839" i="13"/>
  <c r="AA839" i="13"/>
  <c r="A840" i="13"/>
  <c r="B840" i="13"/>
  <c r="C840" i="13"/>
  <c r="D840" i="13"/>
  <c r="E840" i="13"/>
  <c r="F840" i="13"/>
  <c r="G840" i="13"/>
  <c r="H840" i="13"/>
  <c r="I840" i="13"/>
  <c r="J840" i="13"/>
  <c r="K840" i="13"/>
  <c r="L840" i="13"/>
  <c r="M840" i="13"/>
  <c r="N840" i="13"/>
  <c r="O840" i="13"/>
  <c r="P840" i="13"/>
  <c r="Q840" i="13"/>
  <c r="R840" i="13"/>
  <c r="S840" i="13"/>
  <c r="T840" i="13"/>
  <c r="U840" i="13"/>
  <c r="V840" i="13"/>
  <c r="W840" i="13"/>
  <c r="X840" i="13"/>
  <c r="Y840" i="13"/>
  <c r="Z840" i="13"/>
  <c r="AA840" i="13"/>
  <c r="A841" i="13"/>
  <c r="B841" i="13"/>
  <c r="C841" i="13"/>
  <c r="D841" i="13"/>
  <c r="E841" i="13"/>
  <c r="F841" i="13"/>
  <c r="G841" i="13"/>
  <c r="H841" i="13"/>
  <c r="I841" i="13"/>
  <c r="J841" i="13"/>
  <c r="K841" i="13"/>
  <c r="L841" i="13"/>
  <c r="M841" i="13"/>
  <c r="N841" i="13"/>
  <c r="O841" i="13"/>
  <c r="P841" i="13"/>
  <c r="Q841" i="13"/>
  <c r="R841" i="13"/>
  <c r="S841" i="13"/>
  <c r="T841" i="13"/>
  <c r="U841" i="13"/>
  <c r="V841" i="13"/>
  <c r="W841" i="13"/>
  <c r="X841" i="13"/>
  <c r="Y841" i="13"/>
  <c r="Z841" i="13"/>
  <c r="AA841" i="13"/>
  <c r="A842" i="13"/>
  <c r="B842" i="13"/>
  <c r="C842" i="13"/>
  <c r="D842" i="13"/>
  <c r="E842" i="13"/>
  <c r="F842" i="13"/>
  <c r="G842" i="13"/>
  <c r="H842" i="13"/>
  <c r="I842" i="13"/>
  <c r="J842" i="13"/>
  <c r="K842" i="13"/>
  <c r="L842" i="13"/>
  <c r="M842" i="13"/>
  <c r="N842" i="13"/>
  <c r="O842" i="13"/>
  <c r="P842" i="13"/>
  <c r="Q842" i="13"/>
  <c r="R842" i="13"/>
  <c r="S842" i="13"/>
  <c r="T842" i="13"/>
  <c r="U842" i="13"/>
  <c r="V842" i="13"/>
  <c r="W842" i="13"/>
  <c r="X842" i="13"/>
  <c r="Y842" i="13"/>
  <c r="Z842" i="13"/>
  <c r="AA842" i="13"/>
  <c r="A843" i="13"/>
  <c r="B843" i="13"/>
  <c r="C843" i="13"/>
  <c r="D843" i="13"/>
  <c r="E843" i="13"/>
  <c r="F843" i="13"/>
  <c r="G843" i="13"/>
  <c r="H843" i="13"/>
  <c r="I843" i="13"/>
  <c r="J843" i="13"/>
  <c r="K843" i="13"/>
  <c r="L843" i="13"/>
  <c r="M843" i="13"/>
  <c r="N843" i="13"/>
  <c r="O843" i="13"/>
  <c r="P843" i="13"/>
  <c r="Q843" i="13"/>
  <c r="R843" i="13"/>
  <c r="S843" i="13"/>
  <c r="T843" i="13"/>
  <c r="U843" i="13"/>
  <c r="V843" i="13"/>
  <c r="W843" i="13"/>
  <c r="X843" i="13"/>
  <c r="Y843" i="13"/>
  <c r="Z843" i="13"/>
  <c r="AA843" i="13"/>
  <c r="A844" i="13"/>
  <c r="B844" i="13"/>
  <c r="C844" i="13"/>
  <c r="D844" i="13"/>
  <c r="E844" i="13"/>
  <c r="F844" i="13"/>
  <c r="G844" i="13"/>
  <c r="H844" i="13"/>
  <c r="I844" i="13"/>
  <c r="J844" i="13"/>
  <c r="K844" i="13"/>
  <c r="L844" i="13"/>
  <c r="M844" i="13"/>
  <c r="N844" i="13"/>
  <c r="O844" i="13"/>
  <c r="P844" i="13"/>
  <c r="Q844" i="13"/>
  <c r="R844" i="13"/>
  <c r="S844" i="13"/>
  <c r="T844" i="13"/>
  <c r="U844" i="13"/>
  <c r="V844" i="13"/>
  <c r="W844" i="13"/>
  <c r="X844" i="13"/>
  <c r="Y844" i="13"/>
  <c r="Z844" i="13"/>
  <c r="AA844" i="13"/>
  <c r="A845" i="13"/>
  <c r="B845" i="13"/>
  <c r="C845" i="13"/>
  <c r="D845" i="13"/>
  <c r="E845" i="13"/>
  <c r="F845" i="13"/>
  <c r="G845" i="13"/>
  <c r="H845" i="13"/>
  <c r="I845" i="13"/>
  <c r="J845" i="13"/>
  <c r="K845" i="13"/>
  <c r="L845" i="13"/>
  <c r="M845" i="13"/>
  <c r="N845" i="13"/>
  <c r="O845" i="13"/>
  <c r="P845" i="13"/>
  <c r="Q845" i="13"/>
  <c r="R845" i="13"/>
  <c r="S845" i="13"/>
  <c r="T845" i="13"/>
  <c r="U845" i="13"/>
  <c r="V845" i="13"/>
  <c r="W845" i="13"/>
  <c r="X845" i="13"/>
  <c r="Y845" i="13"/>
  <c r="Z845" i="13"/>
  <c r="AA845" i="13"/>
  <c r="A846" i="13"/>
  <c r="B846" i="13"/>
  <c r="C846" i="13"/>
  <c r="D846" i="13"/>
  <c r="E846" i="13"/>
  <c r="F846" i="13"/>
  <c r="G846" i="13"/>
  <c r="H846" i="13"/>
  <c r="I846" i="13"/>
  <c r="J846" i="13"/>
  <c r="K846" i="13"/>
  <c r="L846" i="13"/>
  <c r="M846" i="13"/>
  <c r="N846" i="13"/>
  <c r="O846" i="13"/>
  <c r="P846" i="13"/>
  <c r="Q846" i="13"/>
  <c r="R846" i="13"/>
  <c r="S846" i="13"/>
  <c r="T846" i="13"/>
  <c r="U846" i="13"/>
  <c r="V846" i="13"/>
  <c r="W846" i="13"/>
  <c r="X846" i="13"/>
  <c r="Y846" i="13"/>
  <c r="Z846" i="13"/>
  <c r="AA846" i="13"/>
  <c r="A847" i="13"/>
  <c r="B847" i="13"/>
  <c r="C847" i="13"/>
  <c r="D847" i="13"/>
  <c r="E847" i="13"/>
  <c r="F847" i="13"/>
  <c r="G847" i="13"/>
  <c r="H847" i="13"/>
  <c r="I847" i="13"/>
  <c r="J847" i="13"/>
  <c r="K847" i="13"/>
  <c r="L847" i="13"/>
  <c r="M847" i="13"/>
  <c r="N847" i="13"/>
  <c r="O847" i="13"/>
  <c r="P847" i="13"/>
  <c r="Q847" i="13"/>
  <c r="R847" i="13"/>
  <c r="S847" i="13"/>
  <c r="T847" i="13"/>
  <c r="U847" i="13"/>
  <c r="V847" i="13"/>
  <c r="W847" i="13"/>
  <c r="X847" i="13"/>
  <c r="Y847" i="13"/>
  <c r="Z847" i="13"/>
  <c r="AA847" i="13"/>
  <c r="A848" i="13"/>
  <c r="B848" i="13"/>
  <c r="C848" i="13"/>
  <c r="D848" i="13"/>
  <c r="E848" i="13"/>
  <c r="F848" i="13"/>
  <c r="G848" i="13"/>
  <c r="H848" i="13"/>
  <c r="I848" i="13"/>
  <c r="J848" i="13"/>
  <c r="K848" i="13"/>
  <c r="L848" i="13"/>
  <c r="M848" i="13"/>
  <c r="N848" i="13"/>
  <c r="O848" i="13"/>
  <c r="P848" i="13"/>
  <c r="Q848" i="13"/>
  <c r="R848" i="13"/>
  <c r="S848" i="13"/>
  <c r="T848" i="13"/>
  <c r="U848" i="13"/>
  <c r="V848" i="13"/>
  <c r="W848" i="13"/>
  <c r="X848" i="13"/>
  <c r="Y848" i="13"/>
  <c r="Z848" i="13"/>
  <c r="AA848" i="13"/>
  <c r="A849" i="13"/>
  <c r="B849" i="13"/>
  <c r="C849" i="13"/>
  <c r="D849" i="13"/>
  <c r="E849" i="13"/>
  <c r="F849" i="13"/>
  <c r="G849" i="13"/>
  <c r="H849" i="13"/>
  <c r="I849" i="13"/>
  <c r="J849" i="13"/>
  <c r="K849" i="13"/>
  <c r="L849" i="13"/>
  <c r="M849" i="13"/>
  <c r="N849" i="13"/>
  <c r="O849" i="13"/>
  <c r="P849" i="13"/>
  <c r="Q849" i="13"/>
  <c r="R849" i="13"/>
  <c r="S849" i="13"/>
  <c r="T849" i="13"/>
  <c r="U849" i="13"/>
  <c r="V849" i="13"/>
  <c r="W849" i="13"/>
  <c r="X849" i="13"/>
  <c r="Y849" i="13"/>
  <c r="Z849" i="13"/>
  <c r="AA849" i="13"/>
  <c r="A850" i="13"/>
  <c r="B850" i="13"/>
  <c r="C850" i="13"/>
  <c r="D850" i="13"/>
  <c r="E850" i="13"/>
  <c r="F850" i="13"/>
  <c r="G850" i="13"/>
  <c r="H850" i="13"/>
  <c r="I850" i="13"/>
  <c r="J850" i="13"/>
  <c r="K850" i="13"/>
  <c r="L850" i="13"/>
  <c r="M850" i="13"/>
  <c r="N850" i="13"/>
  <c r="O850" i="13"/>
  <c r="P850" i="13"/>
  <c r="Q850" i="13"/>
  <c r="R850" i="13"/>
  <c r="S850" i="13"/>
  <c r="T850" i="13"/>
  <c r="U850" i="13"/>
  <c r="V850" i="13"/>
  <c r="W850" i="13"/>
  <c r="X850" i="13"/>
  <c r="Y850" i="13"/>
  <c r="Z850" i="13"/>
  <c r="AA850" i="13"/>
  <c r="A851" i="13"/>
  <c r="B851" i="13"/>
  <c r="C851" i="13"/>
  <c r="D851" i="13"/>
  <c r="E851" i="13"/>
  <c r="F851" i="13"/>
  <c r="G851" i="13"/>
  <c r="H851" i="13"/>
  <c r="I851" i="13"/>
  <c r="J851" i="13"/>
  <c r="K851" i="13"/>
  <c r="L851" i="13"/>
  <c r="M851" i="13"/>
  <c r="N851" i="13"/>
  <c r="O851" i="13"/>
  <c r="P851" i="13"/>
  <c r="Q851" i="13"/>
  <c r="R851" i="13"/>
  <c r="S851" i="13"/>
  <c r="T851" i="13"/>
  <c r="U851" i="13"/>
  <c r="V851" i="13"/>
  <c r="W851" i="13"/>
  <c r="X851" i="13"/>
  <c r="Y851" i="13"/>
  <c r="Z851" i="13"/>
  <c r="AA851" i="13"/>
  <c r="A852" i="13"/>
  <c r="B852" i="13"/>
  <c r="C852" i="13"/>
  <c r="D852" i="13"/>
  <c r="E852" i="13"/>
  <c r="F852" i="13"/>
  <c r="G852" i="13"/>
  <c r="H852" i="13"/>
  <c r="I852" i="13"/>
  <c r="J852" i="13"/>
  <c r="K852" i="13"/>
  <c r="L852" i="13"/>
  <c r="M852" i="13"/>
  <c r="N852" i="13"/>
  <c r="O852" i="13"/>
  <c r="P852" i="13"/>
  <c r="Q852" i="13"/>
  <c r="R852" i="13"/>
  <c r="S852" i="13"/>
  <c r="T852" i="13"/>
  <c r="U852" i="13"/>
  <c r="V852" i="13"/>
  <c r="W852" i="13"/>
  <c r="X852" i="13"/>
  <c r="Y852" i="13"/>
  <c r="Z852" i="13"/>
  <c r="AA852" i="13"/>
  <c r="A853" i="13"/>
  <c r="B853" i="13"/>
  <c r="C853" i="13"/>
  <c r="D853" i="13"/>
  <c r="E853" i="13"/>
  <c r="F853" i="13"/>
  <c r="G853" i="13"/>
  <c r="H853" i="13"/>
  <c r="I853" i="13"/>
  <c r="J853" i="13"/>
  <c r="K853" i="13"/>
  <c r="L853" i="13"/>
  <c r="M853" i="13"/>
  <c r="N853" i="13"/>
  <c r="O853" i="13"/>
  <c r="P853" i="13"/>
  <c r="Q853" i="13"/>
  <c r="R853" i="13"/>
  <c r="S853" i="13"/>
  <c r="T853" i="13"/>
  <c r="U853" i="13"/>
  <c r="V853" i="13"/>
  <c r="W853" i="13"/>
  <c r="X853" i="13"/>
  <c r="Y853" i="13"/>
  <c r="Z853" i="13"/>
  <c r="AA853" i="13"/>
  <c r="A854" i="13"/>
  <c r="B854" i="13"/>
  <c r="C854" i="13"/>
  <c r="D854" i="13"/>
  <c r="E854" i="13"/>
  <c r="F854" i="13"/>
  <c r="G854" i="13"/>
  <c r="H854" i="13"/>
  <c r="I854" i="13"/>
  <c r="J854" i="13"/>
  <c r="K854" i="13"/>
  <c r="L854" i="13"/>
  <c r="M854" i="13"/>
  <c r="N854" i="13"/>
  <c r="O854" i="13"/>
  <c r="P854" i="13"/>
  <c r="Q854" i="13"/>
  <c r="R854" i="13"/>
  <c r="S854" i="13"/>
  <c r="T854" i="13"/>
  <c r="U854" i="13"/>
  <c r="V854" i="13"/>
  <c r="W854" i="13"/>
  <c r="X854" i="13"/>
  <c r="Y854" i="13"/>
  <c r="Z854" i="13"/>
  <c r="AA854" i="13"/>
  <c r="A855" i="13"/>
  <c r="B855" i="13"/>
  <c r="C855" i="13"/>
  <c r="D855" i="13"/>
  <c r="E855" i="13"/>
  <c r="F855" i="13"/>
  <c r="G855" i="13"/>
  <c r="H855" i="13"/>
  <c r="I855" i="13"/>
  <c r="J855" i="13"/>
  <c r="K855" i="13"/>
  <c r="L855" i="13"/>
  <c r="M855" i="13"/>
  <c r="N855" i="13"/>
  <c r="O855" i="13"/>
  <c r="P855" i="13"/>
  <c r="Q855" i="13"/>
  <c r="R855" i="13"/>
  <c r="S855" i="13"/>
  <c r="T855" i="13"/>
  <c r="U855" i="13"/>
  <c r="V855" i="13"/>
  <c r="W855" i="13"/>
  <c r="X855" i="13"/>
  <c r="Y855" i="13"/>
  <c r="Z855" i="13"/>
  <c r="AA855" i="13"/>
  <c r="A856" i="13"/>
  <c r="B856" i="13"/>
  <c r="C856" i="13"/>
  <c r="D856" i="13"/>
  <c r="E856" i="13"/>
  <c r="F856" i="13"/>
  <c r="G856" i="13"/>
  <c r="H856" i="13"/>
  <c r="I856" i="13"/>
  <c r="J856" i="13"/>
  <c r="K856" i="13"/>
  <c r="L856" i="13"/>
  <c r="M856" i="13"/>
  <c r="N856" i="13"/>
  <c r="O856" i="13"/>
  <c r="P856" i="13"/>
  <c r="Q856" i="13"/>
  <c r="R856" i="13"/>
  <c r="S856" i="13"/>
  <c r="T856" i="13"/>
  <c r="U856" i="13"/>
  <c r="V856" i="13"/>
  <c r="W856" i="13"/>
  <c r="X856" i="13"/>
  <c r="Y856" i="13"/>
  <c r="Z856" i="13"/>
  <c r="AA856" i="13"/>
  <c r="A857" i="13"/>
  <c r="B857" i="13"/>
  <c r="C857" i="13"/>
  <c r="D857" i="13"/>
  <c r="E857" i="13"/>
  <c r="F857" i="13"/>
  <c r="G857" i="13"/>
  <c r="H857" i="13"/>
  <c r="I857" i="13"/>
  <c r="J857" i="13"/>
  <c r="K857" i="13"/>
  <c r="L857" i="13"/>
  <c r="M857" i="13"/>
  <c r="N857" i="13"/>
  <c r="O857" i="13"/>
  <c r="P857" i="13"/>
  <c r="Q857" i="13"/>
  <c r="R857" i="13"/>
  <c r="S857" i="13"/>
  <c r="T857" i="13"/>
  <c r="U857" i="13"/>
  <c r="V857" i="13"/>
  <c r="W857" i="13"/>
  <c r="X857" i="13"/>
  <c r="Y857" i="13"/>
  <c r="Z857" i="13"/>
  <c r="AA857" i="13"/>
  <c r="A858" i="13"/>
  <c r="B858" i="13"/>
  <c r="C858" i="13"/>
  <c r="D858" i="13"/>
  <c r="E858" i="13"/>
  <c r="F858" i="13"/>
  <c r="G858" i="13"/>
  <c r="H858" i="13"/>
  <c r="I858" i="13"/>
  <c r="J858" i="13"/>
  <c r="K858" i="13"/>
  <c r="L858" i="13"/>
  <c r="M858" i="13"/>
  <c r="N858" i="13"/>
  <c r="O858" i="13"/>
  <c r="P858" i="13"/>
  <c r="Q858" i="13"/>
  <c r="R858" i="13"/>
  <c r="S858" i="13"/>
  <c r="T858" i="13"/>
  <c r="U858" i="13"/>
  <c r="V858" i="13"/>
  <c r="W858" i="13"/>
  <c r="X858" i="13"/>
  <c r="Y858" i="13"/>
  <c r="Z858" i="13"/>
  <c r="AA858" i="13"/>
  <c r="A859" i="13"/>
  <c r="B859" i="13"/>
  <c r="C859" i="13"/>
  <c r="D859" i="13"/>
  <c r="E859" i="13"/>
  <c r="F859" i="13"/>
  <c r="G859" i="13"/>
  <c r="H859" i="13"/>
  <c r="I859" i="13"/>
  <c r="J859" i="13"/>
  <c r="K859" i="13"/>
  <c r="L859" i="13"/>
  <c r="M859" i="13"/>
  <c r="N859" i="13"/>
  <c r="O859" i="13"/>
  <c r="P859" i="13"/>
  <c r="Q859" i="13"/>
  <c r="R859" i="13"/>
  <c r="S859" i="13"/>
  <c r="T859" i="13"/>
  <c r="U859" i="13"/>
  <c r="V859" i="13"/>
  <c r="W859" i="13"/>
  <c r="X859" i="13"/>
  <c r="Y859" i="13"/>
  <c r="Z859" i="13"/>
  <c r="AA859" i="13"/>
  <c r="A860" i="13"/>
  <c r="B860" i="13"/>
  <c r="C860" i="13"/>
  <c r="D860" i="13"/>
  <c r="E860" i="13"/>
  <c r="F860" i="13"/>
  <c r="G860" i="13"/>
  <c r="H860" i="13"/>
  <c r="I860" i="13"/>
  <c r="J860" i="13"/>
  <c r="K860" i="13"/>
  <c r="L860" i="13"/>
  <c r="M860" i="13"/>
  <c r="N860" i="13"/>
  <c r="O860" i="13"/>
  <c r="P860" i="13"/>
  <c r="Q860" i="13"/>
  <c r="R860" i="13"/>
  <c r="S860" i="13"/>
  <c r="T860" i="13"/>
  <c r="U860" i="13"/>
  <c r="V860" i="13"/>
  <c r="W860" i="13"/>
  <c r="X860" i="13"/>
  <c r="Y860" i="13"/>
  <c r="Z860" i="13"/>
  <c r="AA860" i="13"/>
  <c r="A861" i="13"/>
  <c r="B861" i="13"/>
  <c r="C861" i="13"/>
  <c r="D861" i="13"/>
  <c r="E861" i="13"/>
  <c r="F861" i="13"/>
  <c r="G861" i="13"/>
  <c r="H861" i="13"/>
  <c r="I861" i="13"/>
  <c r="J861" i="13"/>
  <c r="K861" i="13"/>
  <c r="L861" i="13"/>
  <c r="M861" i="13"/>
  <c r="N861" i="13"/>
  <c r="O861" i="13"/>
  <c r="P861" i="13"/>
  <c r="Q861" i="13"/>
  <c r="R861" i="13"/>
  <c r="S861" i="13"/>
  <c r="T861" i="13"/>
  <c r="U861" i="13"/>
  <c r="V861" i="13"/>
  <c r="W861" i="13"/>
  <c r="X861" i="13"/>
  <c r="Y861" i="13"/>
  <c r="Z861" i="13"/>
  <c r="AA861" i="13"/>
  <c r="A862" i="13"/>
  <c r="B862" i="13"/>
  <c r="C862" i="13"/>
  <c r="D862" i="13"/>
  <c r="E862" i="13"/>
  <c r="F862" i="13"/>
  <c r="G862" i="13"/>
  <c r="H862" i="13"/>
  <c r="I862" i="13"/>
  <c r="J862" i="13"/>
  <c r="K862" i="13"/>
  <c r="L862" i="13"/>
  <c r="M862" i="13"/>
  <c r="N862" i="13"/>
  <c r="O862" i="13"/>
  <c r="P862" i="13"/>
  <c r="Q862" i="13"/>
  <c r="R862" i="13"/>
  <c r="S862" i="13"/>
  <c r="T862" i="13"/>
  <c r="U862" i="13"/>
  <c r="V862" i="13"/>
  <c r="W862" i="13"/>
  <c r="X862" i="13"/>
  <c r="Y862" i="13"/>
  <c r="Z862" i="13"/>
  <c r="AA862" i="13"/>
  <c r="A863" i="13"/>
  <c r="B863" i="13"/>
  <c r="C863" i="13"/>
  <c r="D863" i="13"/>
  <c r="E863" i="13"/>
  <c r="F863" i="13"/>
  <c r="G863" i="13"/>
  <c r="H863" i="13"/>
  <c r="I863" i="13"/>
  <c r="J863" i="13"/>
  <c r="K863" i="13"/>
  <c r="L863" i="13"/>
  <c r="M863" i="13"/>
  <c r="N863" i="13"/>
  <c r="O863" i="13"/>
  <c r="P863" i="13"/>
  <c r="Q863" i="13"/>
  <c r="R863" i="13"/>
  <c r="S863" i="13"/>
  <c r="T863" i="13"/>
  <c r="U863" i="13"/>
  <c r="V863" i="13"/>
  <c r="W863" i="13"/>
  <c r="X863" i="13"/>
  <c r="Y863" i="13"/>
  <c r="Z863" i="13"/>
  <c r="AA863" i="13"/>
  <c r="A864" i="13"/>
  <c r="B864" i="13"/>
  <c r="C864" i="13"/>
  <c r="D864" i="13"/>
  <c r="E864" i="13"/>
  <c r="F864" i="13"/>
  <c r="G864" i="13"/>
  <c r="H864" i="13"/>
  <c r="I864" i="13"/>
  <c r="J864" i="13"/>
  <c r="K864" i="13"/>
  <c r="L864" i="13"/>
  <c r="M864" i="13"/>
  <c r="N864" i="13"/>
  <c r="O864" i="13"/>
  <c r="P864" i="13"/>
  <c r="Q864" i="13"/>
  <c r="R864" i="13"/>
  <c r="S864" i="13"/>
  <c r="T864" i="13"/>
  <c r="U864" i="13"/>
  <c r="V864" i="13"/>
  <c r="W864" i="13"/>
  <c r="X864" i="13"/>
  <c r="Y864" i="13"/>
  <c r="Z864" i="13"/>
  <c r="AA864" i="13"/>
  <c r="A865" i="13"/>
  <c r="B865" i="13"/>
  <c r="C865" i="13"/>
  <c r="D865" i="13"/>
  <c r="E865" i="13"/>
  <c r="F865" i="13"/>
  <c r="G865" i="13"/>
  <c r="H865" i="13"/>
  <c r="I865" i="13"/>
  <c r="J865" i="13"/>
  <c r="K865" i="13"/>
  <c r="L865" i="13"/>
  <c r="M865" i="13"/>
  <c r="N865" i="13"/>
  <c r="O865" i="13"/>
  <c r="P865" i="13"/>
  <c r="Q865" i="13"/>
  <c r="R865" i="13"/>
  <c r="S865" i="13"/>
  <c r="T865" i="13"/>
  <c r="U865" i="13"/>
  <c r="V865" i="13"/>
  <c r="W865" i="13"/>
  <c r="X865" i="13"/>
  <c r="Y865" i="13"/>
  <c r="Z865" i="13"/>
  <c r="AA865" i="13"/>
  <c r="A866" i="13"/>
  <c r="B866" i="13"/>
  <c r="C866" i="13"/>
  <c r="D866" i="13"/>
  <c r="E866" i="13"/>
  <c r="F866" i="13"/>
  <c r="G866" i="13"/>
  <c r="H866" i="13"/>
  <c r="I866" i="13"/>
  <c r="J866" i="13"/>
  <c r="K866" i="13"/>
  <c r="L866" i="13"/>
  <c r="M866" i="13"/>
  <c r="N866" i="13"/>
  <c r="O866" i="13"/>
  <c r="P866" i="13"/>
  <c r="Q866" i="13"/>
  <c r="R866" i="13"/>
  <c r="S866" i="13"/>
  <c r="T866" i="13"/>
  <c r="U866" i="13"/>
  <c r="V866" i="13"/>
  <c r="W866" i="13"/>
  <c r="X866" i="13"/>
  <c r="Y866" i="13"/>
  <c r="Z866" i="13"/>
  <c r="AA866" i="13"/>
  <c r="A867" i="13"/>
  <c r="B867" i="13"/>
  <c r="C867" i="13"/>
  <c r="D867" i="13"/>
  <c r="E867" i="13"/>
  <c r="F867" i="13"/>
  <c r="G867" i="13"/>
  <c r="H867" i="13"/>
  <c r="I867" i="13"/>
  <c r="J867" i="13"/>
  <c r="K867" i="13"/>
  <c r="L867" i="13"/>
  <c r="M867" i="13"/>
  <c r="N867" i="13"/>
  <c r="O867" i="13"/>
  <c r="P867" i="13"/>
  <c r="Q867" i="13"/>
  <c r="R867" i="13"/>
  <c r="S867" i="13"/>
  <c r="T867" i="13"/>
  <c r="U867" i="13"/>
  <c r="V867" i="13"/>
  <c r="W867" i="13"/>
  <c r="X867" i="13"/>
  <c r="Y867" i="13"/>
  <c r="Z867" i="13"/>
  <c r="AA867" i="13"/>
  <c r="A868" i="13"/>
  <c r="B868" i="13"/>
  <c r="C868" i="13"/>
  <c r="D868" i="13"/>
  <c r="E868" i="13"/>
  <c r="F868" i="13"/>
  <c r="G868" i="13"/>
  <c r="H868" i="13"/>
  <c r="I868" i="13"/>
  <c r="J868" i="13"/>
  <c r="K868" i="13"/>
  <c r="L868" i="13"/>
  <c r="M868" i="13"/>
  <c r="N868" i="13"/>
  <c r="O868" i="13"/>
  <c r="P868" i="13"/>
  <c r="Q868" i="13"/>
  <c r="R868" i="13"/>
  <c r="S868" i="13"/>
  <c r="T868" i="13"/>
  <c r="U868" i="13"/>
  <c r="V868" i="13"/>
  <c r="W868" i="13"/>
  <c r="X868" i="13"/>
  <c r="Y868" i="13"/>
  <c r="Z868" i="13"/>
  <c r="AA868" i="13"/>
  <c r="A869" i="13"/>
  <c r="B869" i="13"/>
  <c r="C869" i="13"/>
  <c r="D869" i="13"/>
  <c r="E869" i="13"/>
  <c r="F869" i="13"/>
  <c r="G869" i="13"/>
  <c r="H869" i="13"/>
  <c r="I869" i="13"/>
  <c r="J869" i="13"/>
  <c r="K869" i="13"/>
  <c r="L869" i="13"/>
  <c r="M869" i="13"/>
  <c r="N869" i="13"/>
  <c r="O869" i="13"/>
  <c r="P869" i="13"/>
  <c r="Q869" i="13"/>
  <c r="R869" i="13"/>
  <c r="S869" i="13"/>
  <c r="T869" i="13"/>
  <c r="U869" i="13"/>
  <c r="V869" i="13"/>
  <c r="W869" i="13"/>
  <c r="X869" i="13"/>
  <c r="Y869" i="13"/>
  <c r="Z869" i="13"/>
  <c r="AA869" i="13"/>
  <c r="A870" i="13"/>
  <c r="B870" i="13"/>
  <c r="C870" i="13"/>
  <c r="D870" i="13"/>
  <c r="E870" i="13"/>
  <c r="F870" i="13"/>
  <c r="G870" i="13"/>
  <c r="H870" i="13"/>
  <c r="I870" i="13"/>
  <c r="J870" i="13"/>
  <c r="K870" i="13"/>
  <c r="L870" i="13"/>
  <c r="M870" i="13"/>
  <c r="N870" i="13"/>
  <c r="O870" i="13"/>
  <c r="P870" i="13"/>
  <c r="Q870" i="13"/>
  <c r="R870" i="13"/>
  <c r="S870" i="13"/>
  <c r="T870" i="13"/>
  <c r="U870" i="13"/>
  <c r="V870" i="13"/>
  <c r="W870" i="13"/>
  <c r="X870" i="13"/>
  <c r="Y870" i="13"/>
  <c r="Z870" i="13"/>
  <c r="AA870" i="13"/>
  <c r="A871" i="13"/>
  <c r="B871" i="13"/>
  <c r="C871" i="13"/>
  <c r="D871" i="13"/>
  <c r="E871" i="13"/>
  <c r="F871" i="13"/>
  <c r="G871" i="13"/>
  <c r="H871" i="13"/>
  <c r="I871" i="13"/>
  <c r="J871" i="13"/>
  <c r="K871" i="13"/>
  <c r="L871" i="13"/>
  <c r="M871" i="13"/>
  <c r="N871" i="13"/>
  <c r="O871" i="13"/>
  <c r="P871" i="13"/>
  <c r="Q871" i="13"/>
  <c r="R871" i="13"/>
  <c r="S871" i="13"/>
  <c r="T871" i="13"/>
  <c r="U871" i="13"/>
  <c r="V871" i="13"/>
  <c r="W871" i="13"/>
  <c r="X871" i="13"/>
  <c r="Y871" i="13"/>
  <c r="Z871" i="13"/>
  <c r="AA871" i="13"/>
  <c r="A872" i="13"/>
  <c r="B872" i="13"/>
  <c r="C872" i="13"/>
  <c r="D872" i="13"/>
  <c r="E872" i="13"/>
  <c r="F872" i="13"/>
  <c r="G872" i="13"/>
  <c r="H872" i="13"/>
  <c r="I872" i="13"/>
  <c r="J872" i="13"/>
  <c r="K872" i="13"/>
  <c r="L872" i="13"/>
  <c r="M872" i="13"/>
  <c r="N872" i="13"/>
  <c r="O872" i="13"/>
  <c r="P872" i="13"/>
  <c r="Q872" i="13"/>
  <c r="R872" i="13"/>
  <c r="S872" i="13"/>
  <c r="T872" i="13"/>
  <c r="U872" i="13"/>
  <c r="V872" i="13"/>
  <c r="W872" i="13"/>
  <c r="X872" i="13"/>
  <c r="Y872" i="13"/>
  <c r="Z872" i="13"/>
  <c r="AA872" i="13"/>
  <c r="A873" i="13"/>
  <c r="B873" i="13"/>
  <c r="C873" i="13"/>
  <c r="D873" i="13"/>
  <c r="E873" i="13"/>
  <c r="F873" i="13"/>
  <c r="G873" i="13"/>
  <c r="H873" i="13"/>
  <c r="I873" i="13"/>
  <c r="J873" i="13"/>
  <c r="K873" i="13"/>
  <c r="L873" i="13"/>
  <c r="M873" i="13"/>
  <c r="N873" i="13"/>
  <c r="O873" i="13"/>
  <c r="P873" i="13"/>
  <c r="Q873" i="13"/>
  <c r="R873" i="13"/>
  <c r="S873" i="13"/>
  <c r="T873" i="13"/>
  <c r="U873" i="13"/>
  <c r="V873" i="13"/>
  <c r="W873" i="13"/>
  <c r="X873" i="13"/>
  <c r="Y873" i="13"/>
  <c r="Z873" i="13"/>
  <c r="AA873" i="13"/>
  <c r="A874" i="13"/>
  <c r="B874" i="13"/>
  <c r="C874" i="13"/>
  <c r="D874" i="13"/>
  <c r="E874" i="13"/>
  <c r="F874" i="13"/>
  <c r="G874" i="13"/>
  <c r="H874" i="13"/>
  <c r="I874" i="13"/>
  <c r="J874" i="13"/>
  <c r="K874" i="13"/>
  <c r="L874" i="13"/>
  <c r="M874" i="13"/>
  <c r="N874" i="13"/>
  <c r="O874" i="13"/>
  <c r="P874" i="13"/>
  <c r="Q874" i="13"/>
  <c r="R874" i="13"/>
  <c r="S874" i="13"/>
  <c r="T874" i="13"/>
  <c r="U874" i="13"/>
  <c r="V874" i="13"/>
  <c r="W874" i="13"/>
  <c r="X874" i="13"/>
  <c r="Y874" i="13"/>
  <c r="Z874" i="13"/>
  <c r="AA874" i="13"/>
  <c r="A875" i="13"/>
  <c r="B875" i="13"/>
  <c r="C875" i="13"/>
  <c r="D875" i="13"/>
  <c r="E875" i="13"/>
  <c r="F875" i="13"/>
  <c r="G875" i="13"/>
  <c r="H875" i="13"/>
  <c r="I875" i="13"/>
  <c r="J875" i="13"/>
  <c r="K875" i="13"/>
  <c r="L875" i="13"/>
  <c r="M875" i="13"/>
  <c r="N875" i="13"/>
  <c r="O875" i="13"/>
  <c r="P875" i="13"/>
  <c r="Q875" i="13"/>
  <c r="R875" i="13"/>
  <c r="S875" i="13"/>
  <c r="T875" i="13"/>
  <c r="U875" i="13"/>
  <c r="V875" i="13"/>
  <c r="W875" i="13"/>
  <c r="X875" i="13"/>
  <c r="Y875" i="13"/>
  <c r="Z875" i="13"/>
  <c r="AA875" i="13"/>
  <c r="A876" i="13"/>
  <c r="B876" i="13"/>
  <c r="C876" i="13"/>
  <c r="D876" i="13"/>
  <c r="E876" i="13"/>
  <c r="F876" i="13"/>
  <c r="G876" i="13"/>
  <c r="H876" i="13"/>
  <c r="I876" i="13"/>
  <c r="J876" i="13"/>
  <c r="K876" i="13"/>
  <c r="L876" i="13"/>
  <c r="M876" i="13"/>
  <c r="N876" i="13"/>
  <c r="O876" i="13"/>
  <c r="P876" i="13"/>
  <c r="Q876" i="13"/>
  <c r="R876" i="13"/>
  <c r="S876" i="13"/>
  <c r="T876" i="13"/>
  <c r="U876" i="13"/>
  <c r="V876" i="13"/>
  <c r="W876" i="13"/>
  <c r="X876" i="13"/>
  <c r="Y876" i="13"/>
  <c r="Z876" i="13"/>
  <c r="AA876" i="13"/>
  <c r="A877" i="13"/>
  <c r="B877" i="13"/>
  <c r="C877" i="13"/>
  <c r="D877" i="13"/>
  <c r="E877" i="13"/>
  <c r="F877" i="13"/>
  <c r="G877" i="13"/>
  <c r="H877" i="13"/>
  <c r="I877" i="13"/>
  <c r="J877" i="13"/>
  <c r="K877" i="13"/>
  <c r="L877" i="13"/>
  <c r="M877" i="13"/>
  <c r="N877" i="13"/>
  <c r="O877" i="13"/>
  <c r="P877" i="13"/>
  <c r="Q877" i="13"/>
  <c r="R877" i="13"/>
  <c r="S877" i="13"/>
  <c r="T877" i="13"/>
  <c r="U877" i="13"/>
  <c r="V877" i="13"/>
  <c r="W877" i="13"/>
  <c r="X877" i="13"/>
  <c r="Y877" i="13"/>
  <c r="Z877" i="13"/>
  <c r="AA877" i="13"/>
  <c r="A878" i="13"/>
  <c r="B878" i="13"/>
  <c r="C878" i="13"/>
  <c r="D878" i="13"/>
  <c r="E878" i="13"/>
  <c r="F878" i="13"/>
  <c r="G878" i="13"/>
  <c r="H878" i="13"/>
  <c r="I878" i="13"/>
  <c r="J878" i="13"/>
  <c r="K878" i="13"/>
  <c r="L878" i="13"/>
  <c r="M878" i="13"/>
  <c r="N878" i="13"/>
  <c r="O878" i="13"/>
  <c r="P878" i="13"/>
  <c r="Q878" i="13"/>
  <c r="R878" i="13"/>
  <c r="S878" i="13"/>
  <c r="T878" i="13"/>
  <c r="U878" i="13"/>
  <c r="V878" i="13"/>
  <c r="W878" i="13"/>
  <c r="X878" i="13"/>
  <c r="Y878" i="13"/>
  <c r="Z878" i="13"/>
  <c r="AA878" i="13"/>
  <c r="A879" i="13"/>
  <c r="B879" i="13"/>
  <c r="C879" i="13"/>
  <c r="D879" i="13"/>
  <c r="E879" i="13"/>
  <c r="F879" i="13"/>
  <c r="G879" i="13"/>
  <c r="H879" i="13"/>
  <c r="I879" i="13"/>
  <c r="J879" i="13"/>
  <c r="K879" i="13"/>
  <c r="L879" i="13"/>
  <c r="M879" i="13"/>
  <c r="N879" i="13"/>
  <c r="O879" i="13"/>
  <c r="P879" i="13"/>
  <c r="Q879" i="13"/>
  <c r="R879" i="13"/>
  <c r="S879" i="13"/>
  <c r="T879" i="13"/>
  <c r="U879" i="13"/>
  <c r="V879" i="13"/>
  <c r="W879" i="13"/>
  <c r="X879" i="13"/>
  <c r="Y879" i="13"/>
  <c r="Z879" i="13"/>
  <c r="AA879" i="13"/>
  <c r="A880" i="13"/>
  <c r="B880" i="13"/>
  <c r="C880" i="13"/>
  <c r="D880" i="13"/>
  <c r="E880" i="13"/>
  <c r="F880" i="13"/>
  <c r="G880" i="13"/>
  <c r="H880" i="13"/>
  <c r="I880" i="13"/>
  <c r="J880" i="13"/>
  <c r="K880" i="13"/>
  <c r="L880" i="13"/>
  <c r="M880" i="13"/>
  <c r="N880" i="13"/>
  <c r="O880" i="13"/>
  <c r="P880" i="13"/>
  <c r="Q880" i="13"/>
  <c r="R880" i="13"/>
  <c r="S880" i="13"/>
  <c r="T880" i="13"/>
  <c r="U880" i="13"/>
  <c r="V880" i="13"/>
  <c r="W880" i="13"/>
  <c r="X880" i="13"/>
  <c r="Y880" i="13"/>
  <c r="Z880" i="13"/>
  <c r="AA880" i="13"/>
  <c r="A881" i="13"/>
  <c r="B881" i="13"/>
  <c r="C881" i="13"/>
  <c r="D881" i="13"/>
  <c r="E881" i="13"/>
  <c r="F881" i="13"/>
  <c r="G881" i="13"/>
  <c r="H881" i="13"/>
  <c r="I881" i="13"/>
  <c r="J881" i="13"/>
  <c r="K881" i="13"/>
  <c r="L881" i="13"/>
  <c r="M881" i="13"/>
  <c r="N881" i="13"/>
  <c r="O881" i="13"/>
  <c r="P881" i="13"/>
  <c r="Q881" i="13"/>
  <c r="R881" i="13"/>
  <c r="S881" i="13"/>
  <c r="T881" i="13"/>
  <c r="U881" i="13"/>
  <c r="V881" i="13"/>
  <c r="W881" i="13"/>
  <c r="X881" i="13"/>
  <c r="Y881" i="13"/>
  <c r="Z881" i="13"/>
  <c r="AA881" i="13"/>
  <c r="A882" i="13"/>
  <c r="B882" i="13"/>
  <c r="C882" i="13"/>
  <c r="D882" i="13"/>
  <c r="E882" i="13"/>
  <c r="F882" i="13"/>
  <c r="G882" i="13"/>
  <c r="H882" i="13"/>
  <c r="I882" i="13"/>
  <c r="J882" i="13"/>
  <c r="K882" i="13"/>
  <c r="L882" i="13"/>
  <c r="M882" i="13"/>
  <c r="N882" i="13"/>
  <c r="O882" i="13"/>
  <c r="P882" i="13"/>
  <c r="Q882" i="13"/>
  <c r="R882" i="13"/>
  <c r="S882" i="13"/>
  <c r="T882" i="13"/>
  <c r="U882" i="13"/>
  <c r="V882" i="13"/>
  <c r="W882" i="13"/>
  <c r="X882" i="13"/>
  <c r="Y882" i="13"/>
  <c r="Z882" i="13"/>
  <c r="AA882" i="13"/>
  <c r="A883" i="13"/>
  <c r="B883" i="13"/>
  <c r="C883" i="13"/>
  <c r="D883" i="13"/>
  <c r="E883" i="13"/>
  <c r="F883" i="13"/>
  <c r="G883" i="13"/>
  <c r="H883" i="13"/>
  <c r="I883" i="13"/>
  <c r="J883" i="13"/>
  <c r="K883" i="13"/>
  <c r="L883" i="13"/>
  <c r="M883" i="13"/>
  <c r="N883" i="13"/>
  <c r="O883" i="13"/>
  <c r="P883" i="13"/>
  <c r="Q883" i="13"/>
  <c r="R883" i="13"/>
  <c r="S883" i="13"/>
  <c r="T883" i="13"/>
  <c r="U883" i="13"/>
  <c r="V883" i="13"/>
  <c r="W883" i="13"/>
  <c r="X883" i="13"/>
  <c r="Y883" i="13"/>
  <c r="Z883" i="13"/>
  <c r="AA883" i="13"/>
  <c r="A884" i="13"/>
  <c r="B884" i="13"/>
  <c r="C884" i="13"/>
  <c r="D884" i="13"/>
  <c r="E884" i="13"/>
  <c r="F884" i="13"/>
  <c r="G884" i="13"/>
  <c r="H884" i="13"/>
  <c r="I884" i="13"/>
  <c r="J884" i="13"/>
  <c r="K884" i="13"/>
  <c r="L884" i="13"/>
  <c r="M884" i="13"/>
  <c r="N884" i="13"/>
  <c r="O884" i="13"/>
  <c r="P884" i="13"/>
  <c r="Q884" i="13"/>
  <c r="R884" i="13"/>
  <c r="S884" i="13"/>
  <c r="T884" i="13"/>
  <c r="U884" i="13"/>
  <c r="V884" i="13"/>
  <c r="W884" i="13"/>
  <c r="X884" i="13"/>
  <c r="Y884" i="13"/>
  <c r="Z884" i="13"/>
  <c r="AA884" i="13"/>
  <c r="A885" i="13"/>
  <c r="B885" i="13"/>
  <c r="C885" i="13"/>
  <c r="D885" i="13"/>
  <c r="E885" i="13"/>
  <c r="F885" i="13"/>
  <c r="G885" i="13"/>
  <c r="H885" i="13"/>
  <c r="I885" i="13"/>
  <c r="J885" i="13"/>
  <c r="K885" i="13"/>
  <c r="L885" i="13"/>
  <c r="M885" i="13"/>
  <c r="N885" i="13"/>
  <c r="O885" i="13"/>
  <c r="P885" i="13"/>
  <c r="Q885" i="13"/>
  <c r="R885" i="13"/>
  <c r="S885" i="13"/>
  <c r="T885" i="13"/>
  <c r="U885" i="13"/>
  <c r="V885" i="13"/>
  <c r="W885" i="13"/>
  <c r="X885" i="13"/>
  <c r="Y885" i="13"/>
  <c r="Z885" i="13"/>
  <c r="AA885" i="13"/>
  <c r="A886" i="13"/>
  <c r="B886" i="13"/>
  <c r="C886" i="13"/>
  <c r="D886" i="13"/>
  <c r="E886" i="13"/>
  <c r="F886" i="13"/>
  <c r="G886" i="13"/>
  <c r="H886" i="13"/>
  <c r="I886" i="13"/>
  <c r="J886" i="13"/>
  <c r="K886" i="13"/>
  <c r="L886" i="13"/>
  <c r="M886" i="13"/>
  <c r="N886" i="13"/>
  <c r="O886" i="13"/>
  <c r="P886" i="13"/>
  <c r="Q886" i="13"/>
  <c r="R886" i="13"/>
  <c r="S886" i="13"/>
  <c r="T886" i="13"/>
  <c r="U886" i="13"/>
  <c r="V886" i="13"/>
  <c r="W886" i="13"/>
  <c r="X886" i="13"/>
  <c r="Y886" i="13"/>
  <c r="Z886" i="13"/>
  <c r="AA886" i="13"/>
  <c r="A887" i="13"/>
  <c r="B887" i="13"/>
  <c r="C887" i="13"/>
  <c r="D887" i="13"/>
  <c r="E887" i="13"/>
  <c r="F887" i="13"/>
  <c r="G887" i="13"/>
  <c r="H887" i="13"/>
  <c r="I887" i="13"/>
  <c r="J887" i="13"/>
  <c r="K887" i="13"/>
  <c r="L887" i="13"/>
  <c r="M887" i="13"/>
  <c r="N887" i="13"/>
  <c r="O887" i="13"/>
  <c r="P887" i="13"/>
  <c r="Q887" i="13"/>
  <c r="R887" i="13"/>
  <c r="S887" i="13"/>
  <c r="T887" i="13"/>
  <c r="U887" i="13"/>
  <c r="V887" i="13"/>
  <c r="W887" i="13"/>
  <c r="X887" i="13"/>
  <c r="Y887" i="13"/>
  <c r="Z887" i="13"/>
  <c r="AA887" i="13"/>
  <c r="A888" i="13"/>
  <c r="B888" i="13"/>
  <c r="C888" i="13"/>
  <c r="D888" i="13"/>
  <c r="E888" i="13"/>
  <c r="F888" i="13"/>
  <c r="G888" i="13"/>
  <c r="H888" i="13"/>
  <c r="I888" i="13"/>
  <c r="J888" i="13"/>
  <c r="K888" i="13"/>
  <c r="L888" i="13"/>
  <c r="M888" i="13"/>
  <c r="N888" i="13"/>
  <c r="O888" i="13"/>
  <c r="P888" i="13"/>
  <c r="Q888" i="13"/>
  <c r="R888" i="13"/>
  <c r="S888" i="13"/>
  <c r="T888" i="13"/>
  <c r="U888" i="13"/>
  <c r="V888" i="13"/>
  <c r="W888" i="13"/>
  <c r="X888" i="13"/>
  <c r="Y888" i="13"/>
  <c r="Z888" i="13"/>
  <c r="AA888" i="13"/>
  <c r="A889" i="13"/>
  <c r="B889" i="13"/>
  <c r="C889" i="13"/>
  <c r="D889" i="13"/>
  <c r="E889" i="13"/>
  <c r="F889" i="13"/>
  <c r="G889" i="13"/>
  <c r="H889" i="13"/>
  <c r="I889" i="13"/>
  <c r="J889" i="13"/>
  <c r="K889" i="13"/>
  <c r="L889" i="13"/>
  <c r="M889" i="13"/>
  <c r="N889" i="13"/>
  <c r="O889" i="13"/>
  <c r="P889" i="13"/>
  <c r="Q889" i="13"/>
  <c r="R889" i="13"/>
  <c r="S889" i="13"/>
  <c r="T889" i="13"/>
  <c r="U889" i="13"/>
  <c r="V889" i="13"/>
  <c r="W889" i="13"/>
  <c r="X889" i="13"/>
  <c r="Y889" i="13"/>
  <c r="Z889" i="13"/>
  <c r="AA889" i="13"/>
  <c r="A890" i="13"/>
  <c r="B890" i="13"/>
  <c r="C890" i="13"/>
  <c r="D890" i="13"/>
  <c r="E890" i="13"/>
  <c r="F890" i="13"/>
  <c r="G890" i="13"/>
  <c r="H890" i="13"/>
  <c r="I890" i="13"/>
  <c r="J890" i="13"/>
  <c r="K890" i="13"/>
  <c r="L890" i="13"/>
  <c r="M890" i="13"/>
  <c r="N890" i="13"/>
  <c r="O890" i="13"/>
  <c r="P890" i="13"/>
  <c r="Q890" i="13"/>
  <c r="R890" i="13"/>
  <c r="S890" i="13"/>
  <c r="T890" i="13"/>
  <c r="U890" i="13"/>
  <c r="V890" i="13"/>
  <c r="W890" i="13"/>
  <c r="X890" i="13"/>
  <c r="Y890" i="13"/>
  <c r="Z890" i="13"/>
  <c r="AA890" i="13"/>
  <c r="A891" i="13"/>
  <c r="B891" i="13"/>
  <c r="C891" i="13"/>
  <c r="D891" i="13"/>
  <c r="E891" i="13"/>
  <c r="F891" i="13"/>
  <c r="G891" i="13"/>
  <c r="H891" i="13"/>
  <c r="I891" i="13"/>
  <c r="J891" i="13"/>
  <c r="K891" i="13"/>
  <c r="L891" i="13"/>
  <c r="M891" i="13"/>
  <c r="N891" i="13"/>
  <c r="O891" i="13"/>
  <c r="P891" i="13"/>
  <c r="Q891" i="13"/>
  <c r="R891" i="13"/>
  <c r="S891" i="13"/>
  <c r="T891" i="13"/>
  <c r="U891" i="13"/>
  <c r="V891" i="13"/>
  <c r="W891" i="13"/>
  <c r="X891" i="13"/>
  <c r="Y891" i="13"/>
  <c r="Z891" i="13"/>
  <c r="AA891" i="13"/>
  <c r="A892" i="13"/>
  <c r="B892" i="13"/>
  <c r="C892" i="13"/>
  <c r="D892" i="13"/>
  <c r="E892" i="13"/>
  <c r="F892" i="13"/>
  <c r="G892" i="13"/>
  <c r="H892" i="13"/>
  <c r="I892" i="13"/>
  <c r="J892" i="13"/>
  <c r="K892" i="13"/>
  <c r="L892" i="13"/>
  <c r="M892" i="13"/>
  <c r="N892" i="13"/>
  <c r="O892" i="13"/>
  <c r="P892" i="13"/>
  <c r="Q892" i="13"/>
  <c r="R892" i="13"/>
  <c r="S892" i="13"/>
  <c r="T892" i="13"/>
  <c r="U892" i="13"/>
  <c r="V892" i="13"/>
  <c r="W892" i="13"/>
  <c r="X892" i="13"/>
  <c r="Y892" i="13"/>
  <c r="Z892" i="13"/>
  <c r="AA892" i="13"/>
  <c r="A893" i="13"/>
  <c r="B893" i="13"/>
  <c r="C893" i="13"/>
  <c r="D893" i="13"/>
  <c r="E893" i="13"/>
  <c r="F893" i="13"/>
  <c r="G893" i="13"/>
  <c r="H893" i="13"/>
  <c r="I893" i="13"/>
  <c r="J893" i="13"/>
  <c r="K893" i="13"/>
  <c r="L893" i="13"/>
  <c r="M893" i="13"/>
  <c r="N893" i="13"/>
  <c r="O893" i="13"/>
  <c r="P893" i="13"/>
  <c r="Q893" i="13"/>
  <c r="R893" i="13"/>
  <c r="S893" i="13"/>
  <c r="T893" i="13"/>
  <c r="U893" i="13"/>
  <c r="V893" i="13"/>
  <c r="W893" i="13"/>
  <c r="X893" i="13"/>
  <c r="Y893" i="13"/>
  <c r="Z893" i="13"/>
  <c r="AA893" i="13"/>
  <c r="A894" i="13"/>
  <c r="B894" i="13"/>
  <c r="C894" i="13"/>
  <c r="D894" i="13"/>
  <c r="E894" i="13"/>
  <c r="F894" i="13"/>
  <c r="G894" i="13"/>
  <c r="H894" i="13"/>
  <c r="I894" i="13"/>
  <c r="J894" i="13"/>
  <c r="K894" i="13"/>
  <c r="L894" i="13"/>
  <c r="M894" i="13"/>
  <c r="N894" i="13"/>
  <c r="O894" i="13"/>
  <c r="P894" i="13"/>
  <c r="Q894" i="13"/>
  <c r="R894" i="13"/>
  <c r="S894" i="13"/>
  <c r="T894" i="13"/>
  <c r="U894" i="13"/>
  <c r="V894" i="13"/>
  <c r="W894" i="13"/>
  <c r="X894" i="13"/>
  <c r="Y894" i="13"/>
  <c r="Z894" i="13"/>
  <c r="AA894" i="13"/>
  <c r="A895" i="13"/>
  <c r="B895" i="13"/>
  <c r="C895" i="13"/>
  <c r="D895" i="13"/>
  <c r="E895" i="13"/>
  <c r="F895" i="13"/>
  <c r="G895" i="13"/>
  <c r="H895" i="13"/>
  <c r="I895" i="13"/>
  <c r="J895" i="13"/>
  <c r="K895" i="13"/>
  <c r="L895" i="13"/>
  <c r="M895" i="13"/>
  <c r="N895" i="13"/>
  <c r="O895" i="13"/>
  <c r="P895" i="13"/>
  <c r="Q895" i="13"/>
  <c r="R895" i="13"/>
  <c r="S895" i="13"/>
  <c r="T895" i="13"/>
  <c r="U895" i="13"/>
  <c r="V895" i="13"/>
  <c r="W895" i="13"/>
  <c r="X895" i="13"/>
  <c r="Y895" i="13"/>
  <c r="Z895" i="13"/>
  <c r="AA895" i="13"/>
  <c r="A896" i="13"/>
  <c r="B896" i="13"/>
  <c r="C896" i="13"/>
  <c r="D896" i="13"/>
  <c r="E896" i="13"/>
  <c r="F896" i="13"/>
  <c r="G896" i="13"/>
  <c r="H896" i="13"/>
  <c r="I896" i="13"/>
  <c r="J896" i="13"/>
  <c r="K896" i="13"/>
  <c r="L896" i="13"/>
  <c r="M896" i="13"/>
  <c r="N896" i="13"/>
  <c r="O896" i="13"/>
  <c r="P896" i="13"/>
  <c r="Q896" i="13"/>
  <c r="R896" i="13"/>
  <c r="S896" i="13"/>
  <c r="T896" i="13"/>
  <c r="U896" i="13"/>
  <c r="V896" i="13"/>
  <c r="W896" i="13"/>
  <c r="X896" i="13"/>
  <c r="Y896" i="13"/>
  <c r="Z896" i="13"/>
  <c r="AA896" i="13"/>
  <c r="A897" i="13"/>
  <c r="B897" i="13"/>
  <c r="C897" i="13"/>
  <c r="D897" i="13"/>
  <c r="E897" i="13"/>
  <c r="F897" i="13"/>
  <c r="G897" i="13"/>
  <c r="H897" i="13"/>
  <c r="I897" i="13"/>
  <c r="J897" i="13"/>
  <c r="K897" i="13"/>
  <c r="L897" i="13"/>
  <c r="M897" i="13"/>
  <c r="N897" i="13"/>
  <c r="O897" i="13"/>
  <c r="P897" i="13"/>
  <c r="Q897" i="13"/>
  <c r="R897" i="13"/>
  <c r="S897" i="13"/>
  <c r="T897" i="13"/>
  <c r="U897" i="13"/>
  <c r="V897" i="13"/>
  <c r="W897" i="13"/>
  <c r="X897" i="13"/>
  <c r="Y897" i="13"/>
  <c r="Z897" i="13"/>
  <c r="AA897" i="13"/>
  <c r="A898" i="13"/>
  <c r="B898" i="13"/>
  <c r="C898" i="13"/>
  <c r="D898" i="13"/>
  <c r="E898" i="13"/>
  <c r="F898" i="13"/>
  <c r="G898" i="13"/>
  <c r="H898" i="13"/>
  <c r="I898" i="13"/>
  <c r="J898" i="13"/>
  <c r="K898" i="13"/>
  <c r="L898" i="13"/>
  <c r="M898" i="13"/>
  <c r="N898" i="13"/>
  <c r="O898" i="13"/>
  <c r="P898" i="13"/>
  <c r="Q898" i="13"/>
  <c r="R898" i="13"/>
  <c r="S898" i="13"/>
  <c r="T898" i="13"/>
  <c r="U898" i="13"/>
  <c r="V898" i="13"/>
  <c r="W898" i="13"/>
  <c r="X898" i="13"/>
  <c r="Y898" i="13"/>
  <c r="Z898" i="13"/>
  <c r="AA898" i="13"/>
  <c r="A899" i="13"/>
  <c r="B899" i="13"/>
  <c r="C899" i="13"/>
  <c r="D899" i="13"/>
  <c r="E899" i="13"/>
  <c r="F899" i="13"/>
  <c r="G899" i="13"/>
  <c r="H899" i="13"/>
  <c r="I899" i="13"/>
  <c r="J899" i="13"/>
  <c r="K899" i="13"/>
  <c r="L899" i="13"/>
  <c r="M899" i="13"/>
  <c r="N899" i="13"/>
  <c r="O899" i="13"/>
  <c r="P899" i="13"/>
  <c r="Q899" i="13"/>
  <c r="R899" i="13"/>
  <c r="S899" i="13"/>
  <c r="T899" i="13"/>
  <c r="U899" i="13"/>
  <c r="V899" i="13"/>
  <c r="W899" i="13"/>
  <c r="X899" i="13"/>
  <c r="Y899" i="13"/>
  <c r="Z899" i="13"/>
  <c r="AA899" i="13"/>
  <c r="A900" i="13"/>
  <c r="B900" i="13"/>
  <c r="C900" i="13"/>
  <c r="D900" i="13"/>
  <c r="E900" i="13"/>
  <c r="F900" i="13"/>
  <c r="G900" i="13"/>
  <c r="H900" i="13"/>
  <c r="I900" i="13"/>
  <c r="J900" i="13"/>
  <c r="K900" i="13"/>
  <c r="L900" i="13"/>
  <c r="M900" i="13"/>
  <c r="N900" i="13"/>
  <c r="O900" i="13"/>
  <c r="P900" i="13"/>
  <c r="Q900" i="13"/>
  <c r="R900" i="13"/>
  <c r="S900" i="13"/>
  <c r="T900" i="13"/>
  <c r="U900" i="13"/>
  <c r="V900" i="13"/>
  <c r="W900" i="13"/>
  <c r="X900" i="13"/>
  <c r="Y900" i="13"/>
  <c r="Z900" i="13"/>
  <c r="AA900" i="13"/>
  <c r="A901" i="13"/>
  <c r="B901" i="13"/>
  <c r="C901" i="13"/>
  <c r="D901" i="13"/>
  <c r="E901" i="13"/>
  <c r="F901" i="13"/>
  <c r="G901" i="13"/>
  <c r="H901" i="13"/>
  <c r="I901" i="13"/>
  <c r="J901" i="13"/>
  <c r="K901" i="13"/>
  <c r="L901" i="13"/>
  <c r="M901" i="13"/>
  <c r="N901" i="13"/>
  <c r="O901" i="13"/>
  <c r="P901" i="13"/>
  <c r="Q901" i="13"/>
  <c r="R901" i="13"/>
  <c r="S901" i="13"/>
  <c r="T901" i="13"/>
  <c r="U901" i="13"/>
  <c r="V901" i="13"/>
  <c r="W901" i="13"/>
  <c r="X901" i="13"/>
  <c r="Y901" i="13"/>
  <c r="Z901" i="13"/>
  <c r="AA901" i="13"/>
  <c r="A902" i="13"/>
  <c r="B902" i="13"/>
  <c r="C902" i="13"/>
  <c r="D902" i="13"/>
  <c r="E902" i="13"/>
  <c r="F902" i="13"/>
  <c r="G902" i="13"/>
  <c r="H902" i="13"/>
  <c r="I902" i="13"/>
  <c r="J902" i="13"/>
  <c r="K902" i="13"/>
  <c r="L902" i="13"/>
  <c r="M902" i="13"/>
  <c r="N902" i="13"/>
  <c r="O902" i="13"/>
  <c r="P902" i="13"/>
  <c r="Q902" i="13"/>
  <c r="R902" i="13"/>
  <c r="S902" i="13"/>
  <c r="T902" i="13"/>
  <c r="U902" i="13"/>
  <c r="V902" i="13"/>
  <c r="W902" i="13"/>
  <c r="X902" i="13"/>
  <c r="Y902" i="13"/>
  <c r="Z902" i="13"/>
  <c r="AA902" i="13"/>
  <c r="A903" i="13"/>
  <c r="B903" i="13"/>
  <c r="C903" i="13"/>
  <c r="D903" i="13"/>
  <c r="E903" i="13"/>
  <c r="F903" i="13"/>
  <c r="G903" i="13"/>
  <c r="H903" i="13"/>
  <c r="I903" i="13"/>
  <c r="J903" i="13"/>
  <c r="K903" i="13"/>
  <c r="L903" i="13"/>
  <c r="M903" i="13"/>
  <c r="N903" i="13"/>
  <c r="O903" i="13"/>
  <c r="P903" i="13"/>
  <c r="Q903" i="13"/>
  <c r="R903" i="13"/>
  <c r="S903" i="13"/>
  <c r="T903" i="13"/>
  <c r="U903" i="13"/>
  <c r="V903" i="13"/>
  <c r="W903" i="13"/>
  <c r="X903" i="13"/>
  <c r="Y903" i="13"/>
  <c r="Z903" i="13"/>
  <c r="AA903" i="13"/>
  <c r="A904" i="13"/>
  <c r="B904" i="13"/>
  <c r="C904" i="13"/>
  <c r="D904" i="13"/>
  <c r="E904" i="13"/>
  <c r="F904" i="13"/>
  <c r="G904" i="13"/>
  <c r="H904" i="13"/>
  <c r="I904" i="13"/>
  <c r="J904" i="13"/>
  <c r="K904" i="13"/>
  <c r="L904" i="13"/>
  <c r="M904" i="13"/>
  <c r="N904" i="13"/>
  <c r="O904" i="13"/>
  <c r="P904" i="13"/>
  <c r="Q904" i="13"/>
  <c r="R904" i="13"/>
  <c r="S904" i="13"/>
  <c r="T904" i="13"/>
  <c r="U904" i="13"/>
  <c r="V904" i="13"/>
  <c r="W904" i="13"/>
  <c r="X904" i="13"/>
  <c r="Y904" i="13"/>
  <c r="Z904" i="13"/>
  <c r="AA904" i="13"/>
  <c r="A905" i="13"/>
  <c r="B905" i="13"/>
  <c r="C905" i="13"/>
  <c r="D905" i="13"/>
  <c r="E905" i="13"/>
  <c r="F905" i="13"/>
  <c r="G905" i="13"/>
  <c r="H905" i="13"/>
  <c r="I905" i="13"/>
  <c r="J905" i="13"/>
  <c r="K905" i="13"/>
  <c r="L905" i="13"/>
  <c r="M905" i="13"/>
  <c r="N905" i="13"/>
  <c r="O905" i="13"/>
  <c r="P905" i="13"/>
  <c r="Q905" i="13"/>
  <c r="R905" i="13"/>
  <c r="S905" i="13"/>
  <c r="T905" i="13"/>
  <c r="U905" i="13"/>
  <c r="V905" i="13"/>
  <c r="W905" i="13"/>
  <c r="X905" i="13"/>
  <c r="Y905" i="13"/>
  <c r="Z905" i="13"/>
  <c r="AA905" i="13"/>
  <c r="A906" i="13"/>
  <c r="B906" i="13"/>
  <c r="C906" i="13"/>
  <c r="D906" i="13"/>
  <c r="E906" i="13"/>
  <c r="F906" i="13"/>
  <c r="G906" i="13"/>
  <c r="H906" i="13"/>
  <c r="I906" i="13"/>
  <c r="J906" i="13"/>
  <c r="K906" i="13"/>
  <c r="L906" i="13"/>
  <c r="M906" i="13"/>
  <c r="N906" i="13"/>
  <c r="O906" i="13"/>
  <c r="P906" i="13"/>
  <c r="Q906" i="13"/>
  <c r="R906" i="13"/>
  <c r="S906" i="13"/>
  <c r="T906" i="13"/>
  <c r="U906" i="13"/>
  <c r="V906" i="13"/>
  <c r="W906" i="13"/>
  <c r="X906" i="13"/>
  <c r="Y906" i="13"/>
  <c r="Z906" i="13"/>
  <c r="AA906" i="13"/>
  <c r="A907" i="13"/>
  <c r="B907" i="13"/>
  <c r="C907" i="13"/>
  <c r="D907" i="13"/>
  <c r="E907" i="13"/>
  <c r="F907" i="13"/>
  <c r="G907" i="13"/>
  <c r="H907" i="13"/>
  <c r="I907" i="13"/>
  <c r="J907" i="13"/>
  <c r="K907" i="13"/>
  <c r="L907" i="13"/>
  <c r="M907" i="13"/>
  <c r="N907" i="13"/>
  <c r="O907" i="13"/>
  <c r="P907" i="13"/>
  <c r="Q907" i="13"/>
  <c r="R907" i="13"/>
  <c r="S907" i="13"/>
  <c r="T907" i="13"/>
  <c r="U907" i="13"/>
  <c r="V907" i="13"/>
  <c r="W907" i="13"/>
  <c r="X907" i="13"/>
  <c r="Y907" i="13"/>
  <c r="Z907" i="13"/>
  <c r="AA907" i="13"/>
  <c r="A908" i="13"/>
  <c r="B908" i="13"/>
  <c r="C908" i="13"/>
  <c r="D908" i="13"/>
  <c r="E908" i="13"/>
  <c r="F908" i="13"/>
  <c r="G908" i="13"/>
  <c r="H908" i="13"/>
  <c r="I908" i="13"/>
  <c r="J908" i="13"/>
  <c r="K908" i="13"/>
  <c r="L908" i="13"/>
  <c r="M908" i="13"/>
  <c r="N908" i="13"/>
  <c r="O908" i="13"/>
  <c r="P908" i="13"/>
  <c r="Q908" i="13"/>
  <c r="R908" i="13"/>
  <c r="S908" i="13"/>
  <c r="T908" i="13"/>
  <c r="U908" i="13"/>
  <c r="V908" i="13"/>
  <c r="W908" i="13"/>
  <c r="X908" i="13"/>
  <c r="Y908" i="13"/>
  <c r="Z908" i="13"/>
  <c r="AA908" i="13"/>
  <c r="Q1098" i="9"/>
  <c r="Q1097" i="9"/>
  <c r="Q1096" i="9"/>
  <c r="Q1095" i="9"/>
  <c r="Q1094" i="9"/>
  <c r="Q1093" i="9"/>
  <c r="Q1092" i="9"/>
  <c r="Q1091" i="9"/>
  <c r="Q1090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994" i="9"/>
  <c r="Q993" i="9"/>
  <c r="Q992" i="9"/>
  <c r="Q991" i="9"/>
  <c r="Q990" i="9"/>
  <c r="Q989" i="9"/>
  <c r="Q988" i="9"/>
  <c r="Q987" i="9"/>
  <c r="Q986" i="9"/>
  <c r="Q985" i="9"/>
  <c r="Q984" i="9"/>
  <c r="Q983" i="9"/>
  <c r="Q982" i="9"/>
  <c r="Q981" i="9"/>
  <c r="Q980" i="9"/>
  <c r="Q979" i="9"/>
  <c r="Q978" i="9"/>
  <c r="Q977" i="9"/>
  <c r="Q976" i="9"/>
  <c r="Q975" i="9"/>
  <c r="Q974" i="9"/>
  <c r="Q973" i="9"/>
  <c r="Q972" i="9"/>
  <c r="Q971" i="9"/>
  <c r="Q970" i="9"/>
  <c r="Q969" i="9"/>
  <c r="Q968" i="9"/>
  <c r="Q967" i="9"/>
  <c r="Q966" i="9"/>
  <c r="Q965" i="9"/>
  <c r="Q964" i="9"/>
  <c r="Q963" i="9"/>
  <c r="Q962" i="9"/>
  <c r="Q961" i="9"/>
  <c r="Q960" i="9"/>
  <c r="Q959" i="9"/>
  <c r="Q958" i="9"/>
  <c r="Q957" i="9"/>
  <c r="Q956" i="9"/>
  <c r="Q955" i="9"/>
  <c r="Q954" i="9"/>
  <c r="Q953" i="9"/>
  <c r="Q952" i="9"/>
  <c r="Q951" i="9"/>
  <c r="Q950" i="9"/>
  <c r="Q949" i="9"/>
  <c r="Q948" i="9"/>
  <c r="Q947" i="9"/>
  <c r="Q946" i="9"/>
  <c r="Q945" i="9"/>
  <c r="Q944" i="9"/>
  <c r="Q943" i="9"/>
  <c r="Q942" i="9"/>
  <c r="Q941" i="9"/>
  <c r="Q940" i="9"/>
  <c r="Q939" i="9"/>
  <c r="Q938" i="9"/>
  <c r="Q937" i="9"/>
  <c r="Q936" i="9"/>
  <c r="Q935" i="9"/>
  <c r="Q934" i="9"/>
  <c r="Q933" i="9"/>
  <c r="Q932" i="9"/>
  <c r="Q931" i="9"/>
  <c r="Q930" i="9"/>
  <c r="Q929" i="9"/>
  <c r="Q928" i="9"/>
  <c r="Q927" i="9"/>
  <c r="Q926" i="9"/>
  <c r="Q925" i="9"/>
  <c r="Q924" i="9"/>
  <c r="Q923" i="9"/>
  <c r="Q922" i="9"/>
  <c r="Q921" i="9"/>
  <c r="Q920" i="9"/>
  <c r="Q919" i="9"/>
  <c r="Q918" i="9"/>
  <c r="Q917" i="9"/>
  <c r="Q916" i="9"/>
  <c r="Q915" i="9"/>
  <c r="Q914" i="9"/>
  <c r="Q913" i="9"/>
  <c r="Q912" i="9"/>
  <c r="Q911" i="9"/>
  <c r="Q910" i="9"/>
  <c r="Q909" i="9"/>
  <c r="Q908" i="9"/>
  <c r="Q907" i="9"/>
  <c r="Q906" i="9"/>
  <c r="Q905" i="9"/>
  <c r="Q904" i="9"/>
  <c r="Q903" i="9"/>
  <c r="Q902" i="9"/>
  <c r="Q901" i="9"/>
  <c r="Q900" i="9"/>
  <c r="Q899" i="9"/>
  <c r="Q898" i="9"/>
  <c r="Q897" i="9"/>
  <c r="Q896" i="9"/>
  <c r="Q895" i="9"/>
  <c r="Q894" i="9"/>
  <c r="Q893" i="9"/>
  <c r="Q892" i="9"/>
  <c r="Q891" i="9"/>
  <c r="Q890" i="9"/>
  <c r="Q889" i="9"/>
  <c r="Q888" i="9"/>
  <c r="Q887" i="9"/>
  <c r="Q886" i="9"/>
  <c r="Q885" i="9"/>
  <c r="Q884" i="9"/>
  <c r="Q883" i="9"/>
  <c r="Q882" i="9"/>
  <c r="Q881" i="9"/>
  <c r="Q880" i="9"/>
  <c r="Q879" i="9"/>
  <c r="Q878" i="9"/>
  <c r="Q877" i="9"/>
  <c r="Q876" i="9"/>
  <c r="Q875" i="9"/>
  <c r="Q874" i="9"/>
  <c r="Q873" i="9"/>
  <c r="Q872" i="9"/>
  <c r="Q871" i="9"/>
  <c r="Q870" i="9"/>
  <c r="Q869" i="9"/>
  <c r="Q868" i="9"/>
  <c r="Q867" i="9"/>
  <c r="Q866" i="9"/>
  <c r="Q865" i="9"/>
  <c r="Q864" i="9"/>
  <c r="Q863" i="9"/>
  <c r="Q862" i="9"/>
  <c r="Q861" i="9"/>
  <c r="Q860" i="9"/>
  <c r="Q859" i="9"/>
  <c r="Q858" i="9"/>
  <c r="Q857" i="9"/>
  <c r="Q856" i="9"/>
  <c r="Q855" i="9"/>
  <c r="Q854" i="9"/>
  <c r="Q853" i="9"/>
  <c r="Q852" i="9"/>
  <c r="Q851" i="9"/>
  <c r="Q850" i="9"/>
  <c r="Q849" i="9"/>
  <c r="Q848" i="9"/>
  <c r="Q847" i="9"/>
  <c r="Q846" i="9"/>
  <c r="Q845" i="9"/>
  <c r="Q844" i="9"/>
  <c r="Q843" i="9"/>
  <c r="Q842" i="9"/>
  <c r="Q841" i="9"/>
  <c r="Q840" i="9"/>
  <c r="Q839" i="9"/>
  <c r="Q838" i="9"/>
  <c r="Q837" i="9"/>
  <c r="Q836" i="9"/>
  <c r="Q835" i="9"/>
  <c r="Q834" i="9"/>
  <c r="Q833" i="9"/>
  <c r="Q832" i="9"/>
  <c r="Q831" i="9"/>
  <c r="Q830" i="9"/>
  <c r="Q829" i="9"/>
  <c r="Q828" i="9"/>
  <c r="Q827" i="9"/>
  <c r="Q826" i="9"/>
  <c r="Q825" i="9"/>
  <c r="Q824" i="9"/>
  <c r="Q823" i="9"/>
  <c r="Q822" i="9"/>
  <c r="Q821" i="9"/>
  <c r="Q820" i="9"/>
  <c r="Q819" i="9"/>
  <c r="Q818" i="9"/>
  <c r="Q817" i="9"/>
  <c r="Q816" i="9"/>
  <c r="Q815" i="9"/>
  <c r="Q814" i="9"/>
  <c r="Q813" i="9"/>
  <c r="Q812" i="9"/>
  <c r="Q811" i="9"/>
  <c r="Q810" i="9"/>
  <c r="Q809" i="9"/>
  <c r="Q808" i="9"/>
  <c r="Q807" i="9"/>
  <c r="Q806" i="9"/>
  <c r="Q805" i="9"/>
  <c r="Q804" i="9"/>
  <c r="Q803" i="9"/>
  <c r="Q802" i="9"/>
  <c r="Q801" i="9"/>
  <c r="Q800" i="9"/>
  <c r="Q799" i="9"/>
  <c r="Q798" i="9"/>
  <c r="Q797" i="9"/>
  <c r="Q796" i="9"/>
  <c r="Q795" i="9"/>
  <c r="Q794" i="9"/>
  <c r="Q793" i="9"/>
  <c r="Q792" i="9"/>
  <c r="Q791" i="9"/>
  <c r="Q790" i="9"/>
  <c r="Q789" i="9"/>
  <c r="Q788" i="9"/>
  <c r="Q787" i="9"/>
  <c r="Q786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550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184" i="9"/>
  <c r="S20" i="6"/>
  <c r="S21" i="6"/>
  <c r="S22" i="6"/>
  <c r="U574" i="1" l="1"/>
  <c r="V574" i="1"/>
  <c r="W574" i="1"/>
  <c r="X574" i="1"/>
  <c r="Y574" i="1"/>
  <c r="Z574" i="1"/>
  <c r="U575" i="1"/>
  <c r="V575" i="1"/>
  <c r="W575" i="1"/>
  <c r="X575" i="1"/>
  <c r="Y575" i="1"/>
  <c r="Z575" i="1"/>
  <c r="U576" i="1"/>
  <c r="V576" i="1"/>
  <c r="W576" i="1"/>
  <c r="X576" i="1"/>
  <c r="Y576" i="1"/>
  <c r="Z576" i="1"/>
  <c r="U577" i="1"/>
  <c r="V577" i="1"/>
  <c r="W577" i="1"/>
  <c r="X577" i="1"/>
  <c r="Y577" i="1"/>
  <c r="Z577" i="1"/>
  <c r="U578" i="1"/>
  <c r="V578" i="1"/>
  <c r="W578" i="1"/>
  <c r="X578" i="1"/>
  <c r="Y578" i="1"/>
  <c r="Z578" i="1"/>
  <c r="U579" i="1"/>
  <c r="V579" i="1"/>
  <c r="W579" i="1"/>
  <c r="X579" i="1"/>
  <c r="Y579" i="1"/>
  <c r="Z579" i="1"/>
  <c r="U580" i="1"/>
  <c r="V580" i="1"/>
  <c r="W580" i="1"/>
  <c r="X580" i="1"/>
  <c r="Y580" i="1"/>
  <c r="Z580" i="1"/>
  <c r="U581" i="1"/>
  <c r="V581" i="1"/>
  <c r="W581" i="1"/>
  <c r="X581" i="1"/>
  <c r="Y581" i="1"/>
  <c r="Z581" i="1"/>
  <c r="U582" i="1"/>
  <c r="V582" i="1"/>
  <c r="W582" i="1"/>
  <c r="X582" i="1"/>
  <c r="Y582" i="1"/>
  <c r="Z582" i="1"/>
  <c r="U583" i="1"/>
  <c r="V583" i="1"/>
  <c r="W583" i="1"/>
  <c r="X583" i="1"/>
  <c r="Y583" i="1"/>
  <c r="Z583" i="1"/>
  <c r="U584" i="1"/>
  <c r="V584" i="1"/>
  <c r="W584" i="1"/>
  <c r="X584" i="1"/>
  <c r="Y584" i="1"/>
  <c r="Z584" i="1"/>
  <c r="U585" i="1"/>
  <c r="V585" i="1"/>
  <c r="W585" i="1"/>
  <c r="X585" i="1"/>
  <c r="Y585" i="1"/>
  <c r="Z585" i="1"/>
  <c r="U586" i="1"/>
  <c r="V586" i="1"/>
  <c r="W586" i="1"/>
  <c r="X586" i="1"/>
  <c r="Y586" i="1"/>
  <c r="Z586" i="1"/>
  <c r="U587" i="1"/>
  <c r="V587" i="1"/>
  <c r="W587" i="1"/>
  <c r="X587" i="1"/>
  <c r="Y587" i="1"/>
  <c r="Z587" i="1"/>
  <c r="U588" i="1"/>
  <c r="V588" i="1"/>
  <c r="W588" i="1"/>
  <c r="X588" i="1"/>
  <c r="Y588" i="1"/>
  <c r="Z588" i="1"/>
  <c r="Z573" i="1"/>
  <c r="Y573" i="1"/>
  <c r="X573" i="1"/>
  <c r="W573" i="1"/>
  <c r="V573" i="1"/>
  <c r="U573" i="1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DA160" i="3"/>
  <c r="CZ160" i="3"/>
  <c r="CY160" i="3"/>
  <c r="CX160" i="3"/>
  <c r="CW160" i="3"/>
  <c r="CV160" i="3"/>
  <c r="CU160" i="3"/>
  <c r="CT160" i="3"/>
  <c r="DA159" i="3"/>
  <c r="CZ159" i="3"/>
  <c r="CY159" i="3"/>
  <c r="CX159" i="3"/>
  <c r="CW159" i="3"/>
  <c r="CV159" i="3"/>
  <c r="CU159" i="3"/>
  <c r="CT159" i="3"/>
  <c r="DA158" i="3"/>
  <c r="CZ158" i="3"/>
  <c r="CY158" i="3"/>
  <c r="CX158" i="3"/>
  <c r="CW158" i="3"/>
  <c r="CV158" i="3"/>
  <c r="CU158" i="3"/>
  <c r="CT15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AT1099" i="12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4" i="6"/>
  <c r="G26" i="6"/>
  <c r="G27" i="6"/>
  <c r="G28" i="6"/>
  <c r="G29" i="6"/>
  <c r="G30" i="6"/>
  <c r="G31" i="6"/>
  <c r="G32" i="6"/>
  <c r="G33" i="6"/>
  <c r="G34" i="6"/>
  <c r="G35" i="6"/>
  <c r="G36" i="6"/>
  <c r="G37" i="6"/>
  <c r="G15" i="6"/>
  <c r="G16" i="6"/>
  <c r="G17" i="6"/>
  <c r="G18" i="6"/>
  <c r="G19" i="6"/>
  <c r="G20" i="6"/>
  <c r="G21" i="6"/>
  <c r="G22" i="6"/>
  <c r="G23" i="6"/>
  <c r="G24" i="6"/>
  <c r="G25" i="6"/>
  <c r="G14" i="6"/>
  <c r="CT110" i="7" l="1"/>
  <c r="CU110" i="7"/>
  <c r="CV110" i="7"/>
  <c r="CT111" i="7"/>
  <c r="CU111" i="7"/>
  <c r="CV111" i="7"/>
  <c r="CT112" i="7"/>
  <c r="CU112" i="7"/>
  <c r="CV112" i="7"/>
  <c r="CT113" i="7"/>
  <c r="CU113" i="7"/>
  <c r="CV113" i="7"/>
  <c r="CT114" i="7"/>
  <c r="CU114" i="7"/>
  <c r="CV114" i="7"/>
  <c r="CT115" i="7"/>
  <c r="CU115" i="7"/>
  <c r="CV115" i="7"/>
  <c r="CT116" i="7"/>
  <c r="CU116" i="7"/>
  <c r="CV116" i="7"/>
  <c r="CS114" i="7"/>
  <c r="A5" i="13"/>
  <c r="B5" i="13"/>
  <c r="C5" i="13"/>
  <c r="D5" i="13"/>
  <c r="E5" i="13"/>
  <c r="F5" i="13"/>
  <c r="G5" i="13"/>
  <c r="H5" i="13"/>
  <c r="I5" i="13"/>
  <c r="J5" i="13"/>
  <c r="K5" i="13"/>
  <c r="L5" i="13"/>
  <c r="M5" i="13"/>
  <c r="O5" i="13"/>
  <c r="P5" i="13"/>
  <c r="Q5" i="13"/>
  <c r="R5" i="13"/>
  <c r="S5" i="13"/>
  <c r="T5" i="13"/>
  <c r="U5" i="13"/>
  <c r="V5" i="13"/>
  <c r="W5" i="13"/>
  <c r="X5" i="13"/>
  <c r="Y5" i="13"/>
  <c r="Z5" i="13"/>
  <c r="A6" i="13"/>
  <c r="B6" i="13"/>
  <c r="C6" i="13"/>
  <c r="D6" i="13"/>
  <c r="E6" i="13"/>
  <c r="F6" i="13"/>
  <c r="G6" i="13"/>
  <c r="H6" i="13"/>
  <c r="I6" i="13"/>
  <c r="J6" i="13"/>
  <c r="K6" i="13"/>
  <c r="L6" i="13"/>
  <c r="M6" i="13"/>
  <c r="O6" i="13"/>
  <c r="P6" i="13"/>
  <c r="Q6" i="13"/>
  <c r="R6" i="13"/>
  <c r="S6" i="13"/>
  <c r="T6" i="13"/>
  <c r="U6" i="13"/>
  <c r="V6" i="13"/>
  <c r="W6" i="13"/>
  <c r="X6" i="13"/>
  <c r="Y6" i="13"/>
  <c r="Z6" i="13"/>
  <c r="A7" i="13"/>
  <c r="B7" i="13"/>
  <c r="C7" i="13"/>
  <c r="D7" i="13"/>
  <c r="E7" i="13"/>
  <c r="F7" i="13"/>
  <c r="G7" i="13"/>
  <c r="H7" i="13"/>
  <c r="I7" i="13"/>
  <c r="J7" i="13"/>
  <c r="K7" i="13"/>
  <c r="L7" i="13"/>
  <c r="M7" i="13"/>
  <c r="O7" i="13"/>
  <c r="P7" i="13"/>
  <c r="Q7" i="13"/>
  <c r="R7" i="13"/>
  <c r="S7" i="13"/>
  <c r="T7" i="13"/>
  <c r="U7" i="13"/>
  <c r="V7" i="13"/>
  <c r="W7" i="13"/>
  <c r="X7" i="13"/>
  <c r="Y7" i="13"/>
  <c r="Z7" i="13"/>
  <c r="A8" i="13"/>
  <c r="B8" i="13"/>
  <c r="C8" i="13"/>
  <c r="D8" i="13"/>
  <c r="E8" i="13"/>
  <c r="F8" i="13"/>
  <c r="G8" i="13"/>
  <c r="H8" i="13"/>
  <c r="I8" i="13"/>
  <c r="J8" i="13"/>
  <c r="K8" i="13"/>
  <c r="L8" i="13"/>
  <c r="M8" i="13"/>
  <c r="O8" i="13"/>
  <c r="P8" i="13"/>
  <c r="Q8" i="13"/>
  <c r="R8" i="13"/>
  <c r="S8" i="13"/>
  <c r="T8" i="13"/>
  <c r="U8" i="13"/>
  <c r="V8" i="13"/>
  <c r="W8" i="13"/>
  <c r="X8" i="13"/>
  <c r="Y8" i="13"/>
  <c r="Z8" i="13"/>
  <c r="A9" i="13"/>
  <c r="B9" i="13"/>
  <c r="C9" i="13"/>
  <c r="D9" i="13"/>
  <c r="E9" i="13"/>
  <c r="F9" i="13"/>
  <c r="G9" i="13"/>
  <c r="H9" i="13"/>
  <c r="I9" i="13"/>
  <c r="J9" i="13"/>
  <c r="K9" i="13"/>
  <c r="L9" i="13"/>
  <c r="M9" i="13"/>
  <c r="O9" i="13"/>
  <c r="P9" i="13"/>
  <c r="Q9" i="13"/>
  <c r="R9" i="13"/>
  <c r="S9" i="13"/>
  <c r="T9" i="13"/>
  <c r="U9" i="13"/>
  <c r="V9" i="13"/>
  <c r="W9" i="13"/>
  <c r="X9" i="13"/>
  <c r="Y9" i="13"/>
  <c r="Z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17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24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29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41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48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52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57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64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65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68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B669" i="13"/>
  <c r="C669" i="13"/>
  <c r="D669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Q669" i="13"/>
  <c r="R669" i="13"/>
  <c r="S669" i="13"/>
  <c r="T669" i="13"/>
  <c r="U669" i="13"/>
  <c r="V669" i="13"/>
  <c r="W669" i="13"/>
  <c r="X669" i="13"/>
  <c r="Y669" i="13"/>
  <c r="Z669" i="13"/>
  <c r="AA669" i="13"/>
  <c r="A670" i="13"/>
  <c r="B670" i="13"/>
  <c r="C670" i="13"/>
  <c r="D670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Q670" i="13"/>
  <c r="R670" i="13"/>
  <c r="S670" i="13"/>
  <c r="T670" i="13"/>
  <c r="U670" i="13"/>
  <c r="V670" i="13"/>
  <c r="W670" i="13"/>
  <c r="X670" i="13"/>
  <c r="Y670" i="13"/>
  <c r="Z670" i="13"/>
  <c r="AA670" i="13"/>
  <c r="A671" i="13"/>
  <c r="B671" i="13"/>
  <c r="C671" i="13"/>
  <c r="D671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Q671" i="13"/>
  <c r="R671" i="13"/>
  <c r="S671" i="13"/>
  <c r="T671" i="13"/>
  <c r="U671" i="13"/>
  <c r="V671" i="13"/>
  <c r="W671" i="13"/>
  <c r="X671" i="13"/>
  <c r="Y671" i="13"/>
  <c r="Z671" i="13"/>
  <c r="AA671" i="13"/>
  <c r="A672" i="13"/>
  <c r="B672" i="13"/>
  <c r="C672" i="13"/>
  <c r="D672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Q672" i="13"/>
  <c r="R672" i="13"/>
  <c r="S672" i="13"/>
  <c r="T672" i="13"/>
  <c r="U672" i="13"/>
  <c r="V672" i="13"/>
  <c r="W672" i="13"/>
  <c r="X672" i="13"/>
  <c r="Y672" i="13"/>
  <c r="Z672" i="13"/>
  <c r="AA672" i="13"/>
  <c r="A673" i="13"/>
  <c r="B673" i="13"/>
  <c r="C673" i="13"/>
  <c r="D673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Q673" i="13"/>
  <c r="R673" i="13"/>
  <c r="S673" i="13"/>
  <c r="T673" i="13"/>
  <c r="U673" i="13"/>
  <c r="V673" i="13"/>
  <c r="W673" i="13"/>
  <c r="X673" i="13"/>
  <c r="Y673" i="13"/>
  <c r="Z673" i="13"/>
  <c r="AA673" i="13"/>
  <c r="A674" i="13"/>
  <c r="B674" i="13"/>
  <c r="C674" i="13"/>
  <c r="D674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Q674" i="13"/>
  <c r="R674" i="13"/>
  <c r="S674" i="13"/>
  <c r="T674" i="13"/>
  <c r="U674" i="13"/>
  <c r="V674" i="13"/>
  <c r="W674" i="13"/>
  <c r="X674" i="13"/>
  <c r="Y674" i="13"/>
  <c r="Z674" i="13"/>
  <c r="AA674" i="13"/>
  <c r="A675" i="13"/>
  <c r="B675" i="13"/>
  <c r="C675" i="13"/>
  <c r="D675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Q675" i="13"/>
  <c r="R675" i="13"/>
  <c r="S675" i="13"/>
  <c r="T675" i="13"/>
  <c r="U675" i="13"/>
  <c r="V675" i="13"/>
  <c r="W675" i="13"/>
  <c r="X675" i="13"/>
  <c r="Y675" i="13"/>
  <c r="Z675" i="13"/>
  <c r="AA675" i="13"/>
  <c r="A676" i="13"/>
  <c r="B676" i="13"/>
  <c r="C676" i="13"/>
  <c r="D676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Q676" i="13"/>
  <c r="R676" i="13"/>
  <c r="S676" i="13"/>
  <c r="T676" i="13"/>
  <c r="U676" i="13"/>
  <c r="V676" i="13"/>
  <c r="W676" i="13"/>
  <c r="X676" i="13"/>
  <c r="Y676" i="13"/>
  <c r="Z676" i="13"/>
  <c r="AA676" i="13"/>
  <c r="A677" i="13"/>
  <c r="B677" i="13"/>
  <c r="C677" i="13"/>
  <c r="D677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Q677" i="13"/>
  <c r="R677" i="13"/>
  <c r="S677" i="13"/>
  <c r="T677" i="13"/>
  <c r="U677" i="13"/>
  <c r="V677" i="13"/>
  <c r="W677" i="13"/>
  <c r="X677" i="13"/>
  <c r="Y677" i="13"/>
  <c r="Z677" i="13"/>
  <c r="AA677" i="13"/>
  <c r="A678" i="13"/>
  <c r="B678" i="13"/>
  <c r="C678" i="13"/>
  <c r="D678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Q678" i="13"/>
  <c r="R678" i="13"/>
  <c r="S678" i="13"/>
  <c r="T678" i="13"/>
  <c r="U678" i="13"/>
  <c r="V678" i="13"/>
  <c r="W678" i="13"/>
  <c r="X678" i="13"/>
  <c r="Y678" i="13"/>
  <c r="Z678" i="13"/>
  <c r="AA678" i="13"/>
  <c r="A679" i="13"/>
  <c r="B679" i="13"/>
  <c r="C679" i="13"/>
  <c r="D679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Q679" i="13"/>
  <c r="R679" i="13"/>
  <c r="S679" i="13"/>
  <c r="T679" i="13"/>
  <c r="U679" i="13"/>
  <c r="V679" i="13"/>
  <c r="W679" i="13"/>
  <c r="X679" i="13"/>
  <c r="Y679" i="13"/>
  <c r="Z679" i="13"/>
  <c r="AA679" i="13"/>
  <c r="A680" i="13"/>
  <c r="B680" i="13"/>
  <c r="C680" i="13"/>
  <c r="D680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Q680" i="13"/>
  <c r="R680" i="13"/>
  <c r="S680" i="13"/>
  <c r="T680" i="13"/>
  <c r="U680" i="13"/>
  <c r="V680" i="13"/>
  <c r="W680" i="13"/>
  <c r="X680" i="13"/>
  <c r="Y680" i="13"/>
  <c r="Z680" i="13"/>
  <c r="AA680" i="13"/>
  <c r="A681" i="13"/>
  <c r="B681" i="13"/>
  <c r="C681" i="13"/>
  <c r="D681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Q681" i="13"/>
  <c r="R681" i="13"/>
  <c r="S681" i="13"/>
  <c r="T681" i="13"/>
  <c r="U681" i="13"/>
  <c r="V681" i="13"/>
  <c r="W681" i="13"/>
  <c r="X681" i="13"/>
  <c r="Y681" i="13"/>
  <c r="Z681" i="13"/>
  <c r="AA681" i="13"/>
  <c r="A682" i="13"/>
  <c r="B682" i="13"/>
  <c r="C682" i="13"/>
  <c r="D682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Q682" i="13"/>
  <c r="R682" i="13"/>
  <c r="S682" i="13"/>
  <c r="T682" i="13"/>
  <c r="U682" i="13"/>
  <c r="V682" i="13"/>
  <c r="W682" i="13"/>
  <c r="X682" i="13"/>
  <c r="Y682" i="13"/>
  <c r="Z682" i="13"/>
  <c r="AA682" i="13"/>
  <c r="A683" i="13"/>
  <c r="B683" i="13"/>
  <c r="C683" i="13"/>
  <c r="D683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Q683" i="13"/>
  <c r="R683" i="13"/>
  <c r="S683" i="13"/>
  <c r="T683" i="13"/>
  <c r="U683" i="13"/>
  <c r="V683" i="13"/>
  <c r="W683" i="13"/>
  <c r="X683" i="13"/>
  <c r="Y683" i="13"/>
  <c r="Z683" i="13"/>
  <c r="AA683" i="13"/>
  <c r="A684" i="13"/>
  <c r="B684" i="13"/>
  <c r="C684" i="13"/>
  <c r="D684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Q684" i="13"/>
  <c r="R684" i="13"/>
  <c r="S684" i="13"/>
  <c r="T684" i="13"/>
  <c r="U684" i="13"/>
  <c r="V684" i="13"/>
  <c r="W684" i="13"/>
  <c r="X684" i="13"/>
  <c r="Y684" i="13"/>
  <c r="Z684" i="13"/>
  <c r="AA684" i="13"/>
  <c r="A685" i="13"/>
  <c r="B685" i="13"/>
  <c r="C685" i="13"/>
  <c r="D685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Q685" i="13"/>
  <c r="R685" i="13"/>
  <c r="S685" i="13"/>
  <c r="T685" i="13"/>
  <c r="U685" i="13"/>
  <c r="V685" i="13"/>
  <c r="W685" i="13"/>
  <c r="X685" i="13"/>
  <c r="Y685" i="13"/>
  <c r="Z685" i="13"/>
  <c r="AA685" i="13"/>
  <c r="A686" i="13"/>
  <c r="B686" i="13"/>
  <c r="C686" i="13"/>
  <c r="D686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Q686" i="13"/>
  <c r="R686" i="13"/>
  <c r="S686" i="13"/>
  <c r="T686" i="13"/>
  <c r="U686" i="13"/>
  <c r="V686" i="13"/>
  <c r="W686" i="13"/>
  <c r="X686" i="13"/>
  <c r="Y686" i="13"/>
  <c r="Z686" i="13"/>
  <c r="AA686" i="13"/>
  <c r="A687" i="13"/>
  <c r="B687" i="13"/>
  <c r="C687" i="13"/>
  <c r="D687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Q687" i="13"/>
  <c r="R687" i="13"/>
  <c r="S687" i="13"/>
  <c r="T687" i="13"/>
  <c r="U687" i="13"/>
  <c r="V687" i="13"/>
  <c r="W687" i="13"/>
  <c r="X687" i="13"/>
  <c r="Y687" i="13"/>
  <c r="Z687" i="13"/>
  <c r="AA687" i="13"/>
  <c r="A688" i="13"/>
  <c r="B688" i="13"/>
  <c r="C688" i="13"/>
  <c r="D688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Q688" i="13"/>
  <c r="R688" i="13"/>
  <c r="S688" i="13"/>
  <c r="T688" i="13"/>
  <c r="U688" i="13"/>
  <c r="V688" i="13"/>
  <c r="W688" i="13"/>
  <c r="X688" i="13"/>
  <c r="Y688" i="13"/>
  <c r="Z688" i="13"/>
  <c r="AA688" i="13"/>
  <c r="A689" i="13"/>
  <c r="B689" i="13"/>
  <c r="C689" i="13"/>
  <c r="D689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Q689" i="13"/>
  <c r="R689" i="13"/>
  <c r="S689" i="13"/>
  <c r="T689" i="13"/>
  <c r="U689" i="13"/>
  <c r="V689" i="13"/>
  <c r="W689" i="13"/>
  <c r="X689" i="13"/>
  <c r="Y689" i="13"/>
  <c r="Z689" i="13"/>
  <c r="AA689" i="13"/>
  <c r="A690" i="13"/>
  <c r="B690" i="13"/>
  <c r="C690" i="13"/>
  <c r="D690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Q690" i="13"/>
  <c r="R690" i="13"/>
  <c r="S690" i="13"/>
  <c r="T690" i="13"/>
  <c r="U690" i="13"/>
  <c r="V690" i="13"/>
  <c r="W690" i="13"/>
  <c r="X690" i="13"/>
  <c r="Y690" i="13"/>
  <c r="Z690" i="13"/>
  <c r="AA690" i="13"/>
  <c r="A691" i="13"/>
  <c r="B691" i="13"/>
  <c r="C691" i="13"/>
  <c r="D691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Q691" i="13"/>
  <c r="R691" i="13"/>
  <c r="S691" i="13"/>
  <c r="T691" i="13"/>
  <c r="U691" i="13"/>
  <c r="V691" i="13"/>
  <c r="W691" i="13"/>
  <c r="X691" i="13"/>
  <c r="Y691" i="13"/>
  <c r="Z691" i="13"/>
  <c r="AA691" i="13"/>
  <c r="A692" i="13"/>
  <c r="B692" i="13"/>
  <c r="C692" i="13"/>
  <c r="D692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Q692" i="13"/>
  <c r="R692" i="13"/>
  <c r="S692" i="13"/>
  <c r="T692" i="13"/>
  <c r="U692" i="13"/>
  <c r="V692" i="13"/>
  <c r="W692" i="13"/>
  <c r="X692" i="13"/>
  <c r="Y692" i="13"/>
  <c r="Z692" i="13"/>
  <c r="AA692" i="13"/>
  <c r="A693" i="13"/>
  <c r="B693" i="13"/>
  <c r="C693" i="13"/>
  <c r="D693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Q693" i="13"/>
  <c r="R693" i="13"/>
  <c r="S693" i="13"/>
  <c r="T693" i="13"/>
  <c r="U693" i="13"/>
  <c r="V693" i="13"/>
  <c r="W693" i="13"/>
  <c r="X693" i="13"/>
  <c r="Y693" i="13"/>
  <c r="Z693" i="13"/>
  <c r="AA693" i="13"/>
  <c r="A694" i="13"/>
  <c r="B694" i="13"/>
  <c r="C694" i="13"/>
  <c r="D694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Q694" i="13"/>
  <c r="R694" i="13"/>
  <c r="S694" i="13"/>
  <c r="T694" i="13"/>
  <c r="U694" i="13"/>
  <c r="V694" i="13"/>
  <c r="W694" i="13"/>
  <c r="X694" i="13"/>
  <c r="Y694" i="13"/>
  <c r="Z694" i="13"/>
  <c r="AA694" i="13"/>
  <c r="A695" i="13"/>
  <c r="B695" i="13"/>
  <c r="C695" i="13"/>
  <c r="D695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Q695" i="13"/>
  <c r="R695" i="13"/>
  <c r="S695" i="13"/>
  <c r="T695" i="13"/>
  <c r="U695" i="13"/>
  <c r="V695" i="13"/>
  <c r="W695" i="13"/>
  <c r="X695" i="13"/>
  <c r="Y695" i="13"/>
  <c r="Z695" i="13"/>
  <c r="AA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Q696" i="13"/>
  <c r="R696" i="13"/>
  <c r="S696" i="13"/>
  <c r="T696" i="13"/>
  <c r="U696" i="13"/>
  <c r="V696" i="13"/>
  <c r="W696" i="13"/>
  <c r="X696" i="13"/>
  <c r="Y696" i="13"/>
  <c r="Z696" i="13"/>
  <c r="AA696" i="13"/>
  <c r="A697" i="13"/>
  <c r="B697" i="13"/>
  <c r="C697" i="13"/>
  <c r="D697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Q697" i="13"/>
  <c r="R697" i="13"/>
  <c r="S697" i="13"/>
  <c r="T697" i="13"/>
  <c r="U697" i="13"/>
  <c r="V697" i="13"/>
  <c r="W697" i="13"/>
  <c r="X697" i="13"/>
  <c r="Y697" i="13"/>
  <c r="Z697" i="13"/>
  <c r="AA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Q698" i="13"/>
  <c r="R698" i="13"/>
  <c r="S698" i="13"/>
  <c r="T698" i="13"/>
  <c r="U698" i="13"/>
  <c r="V698" i="13"/>
  <c r="W698" i="13"/>
  <c r="X698" i="13"/>
  <c r="Y698" i="13"/>
  <c r="Z698" i="13"/>
  <c r="AA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Q699" i="13"/>
  <c r="R699" i="13"/>
  <c r="S699" i="13"/>
  <c r="T699" i="13"/>
  <c r="U699" i="13"/>
  <c r="V699" i="13"/>
  <c r="W699" i="13"/>
  <c r="X699" i="13"/>
  <c r="Y699" i="13"/>
  <c r="Z699" i="13"/>
  <c r="AA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Q700" i="13"/>
  <c r="R700" i="13"/>
  <c r="S700" i="13"/>
  <c r="T700" i="13"/>
  <c r="U700" i="13"/>
  <c r="V700" i="13"/>
  <c r="W700" i="13"/>
  <c r="X700" i="13"/>
  <c r="Y700" i="13"/>
  <c r="Z700" i="13"/>
  <c r="AA700" i="13"/>
  <c r="A701" i="13"/>
  <c r="B701" i="13"/>
  <c r="C701" i="13"/>
  <c r="D701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Q701" i="13"/>
  <c r="R701" i="13"/>
  <c r="S701" i="13"/>
  <c r="T701" i="13"/>
  <c r="U701" i="13"/>
  <c r="V701" i="13"/>
  <c r="W701" i="13"/>
  <c r="X701" i="13"/>
  <c r="Y701" i="13"/>
  <c r="Z701" i="13"/>
  <c r="AA701" i="13"/>
  <c r="A702" i="13"/>
  <c r="B702" i="13"/>
  <c r="C702" i="13"/>
  <c r="D702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Q702" i="13"/>
  <c r="R702" i="13"/>
  <c r="S702" i="13"/>
  <c r="T702" i="13"/>
  <c r="U702" i="13"/>
  <c r="V702" i="13"/>
  <c r="W702" i="13"/>
  <c r="X702" i="13"/>
  <c r="Y702" i="13"/>
  <c r="Z702" i="13"/>
  <c r="AA702" i="13"/>
  <c r="A703" i="13"/>
  <c r="B703" i="13"/>
  <c r="C703" i="13"/>
  <c r="D703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Q703" i="13"/>
  <c r="R703" i="13"/>
  <c r="S703" i="13"/>
  <c r="T703" i="13"/>
  <c r="U703" i="13"/>
  <c r="V703" i="13"/>
  <c r="W703" i="13"/>
  <c r="X703" i="13"/>
  <c r="Y703" i="13"/>
  <c r="Z703" i="13"/>
  <c r="AA703" i="13"/>
  <c r="A704" i="13"/>
  <c r="B704" i="13"/>
  <c r="C704" i="13"/>
  <c r="D704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Q704" i="13"/>
  <c r="R704" i="13"/>
  <c r="S704" i="13"/>
  <c r="T704" i="13"/>
  <c r="U704" i="13"/>
  <c r="V704" i="13"/>
  <c r="W704" i="13"/>
  <c r="X704" i="13"/>
  <c r="Y704" i="13"/>
  <c r="Z704" i="13"/>
  <c r="AA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Q705" i="13"/>
  <c r="R705" i="13"/>
  <c r="S705" i="13"/>
  <c r="T705" i="13"/>
  <c r="U705" i="13"/>
  <c r="V705" i="13"/>
  <c r="W705" i="13"/>
  <c r="X705" i="13"/>
  <c r="Y705" i="13"/>
  <c r="Z705" i="13"/>
  <c r="AA705" i="13"/>
  <c r="A706" i="13"/>
  <c r="B706" i="13"/>
  <c r="C706" i="13"/>
  <c r="D706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Q706" i="13"/>
  <c r="R706" i="13"/>
  <c r="S706" i="13"/>
  <c r="T706" i="13"/>
  <c r="U706" i="13"/>
  <c r="V706" i="13"/>
  <c r="W706" i="13"/>
  <c r="X706" i="13"/>
  <c r="Y706" i="13"/>
  <c r="Z706" i="13"/>
  <c r="AA706" i="13"/>
  <c r="A707" i="13"/>
  <c r="B707" i="13"/>
  <c r="C707" i="13"/>
  <c r="D707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Q707" i="13"/>
  <c r="R707" i="13"/>
  <c r="S707" i="13"/>
  <c r="T707" i="13"/>
  <c r="U707" i="13"/>
  <c r="V707" i="13"/>
  <c r="W707" i="13"/>
  <c r="X707" i="13"/>
  <c r="Y707" i="13"/>
  <c r="Z707" i="13"/>
  <c r="AA707" i="13"/>
  <c r="A708" i="13"/>
  <c r="B708" i="13"/>
  <c r="C708" i="13"/>
  <c r="D708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Q708" i="13"/>
  <c r="R708" i="13"/>
  <c r="S708" i="13"/>
  <c r="T708" i="13"/>
  <c r="U708" i="13"/>
  <c r="V708" i="13"/>
  <c r="W708" i="13"/>
  <c r="X708" i="13"/>
  <c r="Y708" i="13"/>
  <c r="Z708" i="13"/>
  <c r="AA708" i="13"/>
  <c r="A709" i="13"/>
  <c r="B709" i="13"/>
  <c r="C709" i="13"/>
  <c r="D709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Q709" i="13"/>
  <c r="R709" i="13"/>
  <c r="S709" i="13"/>
  <c r="T709" i="13"/>
  <c r="U709" i="13"/>
  <c r="V709" i="13"/>
  <c r="W709" i="13"/>
  <c r="X709" i="13"/>
  <c r="Y709" i="13"/>
  <c r="Z709" i="13"/>
  <c r="AA709" i="13"/>
  <c r="A710" i="13"/>
  <c r="B710" i="13"/>
  <c r="C710" i="13"/>
  <c r="D710" i="13"/>
  <c r="E710" i="13"/>
  <c r="F710" i="13"/>
  <c r="G710" i="13"/>
  <c r="H710" i="13"/>
  <c r="I710" i="13"/>
  <c r="J710" i="13"/>
  <c r="K710" i="13"/>
  <c r="L710" i="13"/>
  <c r="M710" i="13"/>
  <c r="N710" i="13"/>
  <c r="O710" i="13"/>
  <c r="P710" i="13"/>
  <c r="Q710" i="13"/>
  <c r="R710" i="13"/>
  <c r="S710" i="13"/>
  <c r="T710" i="13"/>
  <c r="U710" i="13"/>
  <c r="V710" i="13"/>
  <c r="W710" i="13"/>
  <c r="X710" i="13"/>
  <c r="Y710" i="13"/>
  <c r="Z710" i="13"/>
  <c r="AA710" i="13"/>
  <c r="A711" i="13"/>
  <c r="B711" i="13"/>
  <c r="C711" i="13"/>
  <c r="D711" i="13"/>
  <c r="E711" i="13"/>
  <c r="F711" i="13"/>
  <c r="G711" i="13"/>
  <c r="H711" i="13"/>
  <c r="I711" i="13"/>
  <c r="J711" i="13"/>
  <c r="K711" i="13"/>
  <c r="L711" i="13"/>
  <c r="M711" i="13"/>
  <c r="N711" i="13"/>
  <c r="O711" i="13"/>
  <c r="P711" i="13"/>
  <c r="Q711" i="13"/>
  <c r="R711" i="13"/>
  <c r="S711" i="13"/>
  <c r="T711" i="13"/>
  <c r="U711" i="13"/>
  <c r="V711" i="13"/>
  <c r="W711" i="13"/>
  <c r="X711" i="13"/>
  <c r="Y711" i="13"/>
  <c r="Z711" i="13"/>
  <c r="AA711" i="13"/>
  <c r="A712" i="13"/>
  <c r="B712" i="13"/>
  <c r="C712" i="13"/>
  <c r="D712" i="13"/>
  <c r="E712" i="13"/>
  <c r="F712" i="13"/>
  <c r="G712" i="13"/>
  <c r="H712" i="13"/>
  <c r="I712" i="13"/>
  <c r="J712" i="13"/>
  <c r="K712" i="13"/>
  <c r="L712" i="13"/>
  <c r="M712" i="13"/>
  <c r="N712" i="13"/>
  <c r="O712" i="13"/>
  <c r="P712" i="13"/>
  <c r="Q712" i="13"/>
  <c r="R712" i="13"/>
  <c r="S712" i="13"/>
  <c r="T712" i="13"/>
  <c r="U712" i="13"/>
  <c r="V712" i="13"/>
  <c r="W712" i="13"/>
  <c r="X712" i="13"/>
  <c r="Y712" i="13"/>
  <c r="Z712" i="13"/>
  <c r="AA712" i="13"/>
  <c r="A713" i="13"/>
  <c r="B713" i="13"/>
  <c r="C713" i="13"/>
  <c r="D713" i="13"/>
  <c r="E713" i="13"/>
  <c r="F713" i="13"/>
  <c r="G713" i="13"/>
  <c r="H713" i="13"/>
  <c r="I713" i="13"/>
  <c r="J713" i="13"/>
  <c r="K713" i="13"/>
  <c r="L713" i="13"/>
  <c r="M713" i="13"/>
  <c r="N713" i="13"/>
  <c r="O713" i="13"/>
  <c r="P713" i="13"/>
  <c r="Q713" i="13"/>
  <c r="R713" i="13"/>
  <c r="S713" i="13"/>
  <c r="T713" i="13"/>
  <c r="U713" i="13"/>
  <c r="V713" i="13"/>
  <c r="W713" i="13"/>
  <c r="X713" i="13"/>
  <c r="Y713" i="13"/>
  <c r="Z713" i="13"/>
  <c r="AA713" i="13"/>
  <c r="A714" i="13"/>
  <c r="B714" i="13"/>
  <c r="C714" i="13"/>
  <c r="D714" i="13"/>
  <c r="E714" i="13"/>
  <c r="F714" i="13"/>
  <c r="G714" i="13"/>
  <c r="H714" i="13"/>
  <c r="I714" i="13"/>
  <c r="J714" i="13"/>
  <c r="K714" i="13"/>
  <c r="L714" i="13"/>
  <c r="M714" i="13"/>
  <c r="N714" i="13"/>
  <c r="O714" i="13"/>
  <c r="P714" i="13"/>
  <c r="Q714" i="13"/>
  <c r="R714" i="13"/>
  <c r="S714" i="13"/>
  <c r="T714" i="13"/>
  <c r="U714" i="13"/>
  <c r="V714" i="13"/>
  <c r="W714" i="13"/>
  <c r="X714" i="13"/>
  <c r="Y714" i="13"/>
  <c r="Z714" i="13"/>
  <c r="AA714" i="13"/>
  <c r="A715" i="13"/>
  <c r="B715" i="13"/>
  <c r="C715" i="13"/>
  <c r="D715" i="13"/>
  <c r="E715" i="13"/>
  <c r="F715" i="13"/>
  <c r="G715" i="13"/>
  <c r="H715" i="13"/>
  <c r="I715" i="13"/>
  <c r="J715" i="13"/>
  <c r="K715" i="13"/>
  <c r="L715" i="13"/>
  <c r="M715" i="13"/>
  <c r="N715" i="13"/>
  <c r="O715" i="13"/>
  <c r="P715" i="13"/>
  <c r="Q715" i="13"/>
  <c r="R715" i="13"/>
  <c r="S715" i="13"/>
  <c r="T715" i="13"/>
  <c r="U715" i="13"/>
  <c r="V715" i="13"/>
  <c r="W715" i="13"/>
  <c r="X715" i="13"/>
  <c r="Y715" i="13"/>
  <c r="Z715" i="13"/>
  <c r="AA715" i="13"/>
  <c r="A716" i="13"/>
  <c r="B716" i="13"/>
  <c r="C716" i="13"/>
  <c r="D716" i="13"/>
  <c r="E716" i="13"/>
  <c r="F716" i="13"/>
  <c r="G716" i="13"/>
  <c r="H716" i="13"/>
  <c r="I716" i="13"/>
  <c r="J716" i="13"/>
  <c r="K716" i="13"/>
  <c r="L716" i="13"/>
  <c r="M716" i="13"/>
  <c r="N716" i="13"/>
  <c r="O716" i="13"/>
  <c r="P716" i="13"/>
  <c r="Q716" i="13"/>
  <c r="R716" i="13"/>
  <c r="S716" i="13"/>
  <c r="T716" i="13"/>
  <c r="U716" i="13"/>
  <c r="V716" i="13"/>
  <c r="W716" i="13"/>
  <c r="X716" i="13"/>
  <c r="Y716" i="13"/>
  <c r="Z716" i="13"/>
  <c r="AA716" i="13"/>
  <c r="A717" i="13"/>
  <c r="B717" i="13"/>
  <c r="C717" i="13"/>
  <c r="D717" i="13"/>
  <c r="E717" i="13"/>
  <c r="F717" i="13"/>
  <c r="G717" i="13"/>
  <c r="H717" i="13"/>
  <c r="I717" i="13"/>
  <c r="J717" i="13"/>
  <c r="K717" i="13"/>
  <c r="L717" i="13"/>
  <c r="M717" i="13"/>
  <c r="N717" i="13"/>
  <c r="O717" i="13"/>
  <c r="P717" i="13"/>
  <c r="Q717" i="13"/>
  <c r="R717" i="13"/>
  <c r="S717" i="13"/>
  <c r="T717" i="13"/>
  <c r="U717" i="13"/>
  <c r="V717" i="13"/>
  <c r="W717" i="13"/>
  <c r="X717" i="13"/>
  <c r="Y717" i="13"/>
  <c r="Z717" i="13"/>
  <c r="AA717" i="13"/>
  <c r="A718" i="13"/>
  <c r="B718" i="13"/>
  <c r="C718" i="13"/>
  <c r="D718" i="13"/>
  <c r="E718" i="13"/>
  <c r="F718" i="13"/>
  <c r="G718" i="13"/>
  <c r="H718" i="13"/>
  <c r="I718" i="13"/>
  <c r="J718" i="13"/>
  <c r="K718" i="13"/>
  <c r="L718" i="13"/>
  <c r="M718" i="13"/>
  <c r="N718" i="13"/>
  <c r="O718" i="13"/>
  <c r="P718" i="13"/>
  <c r="Q718" i="13"/>
  <c r="R718" i="13"/>
  <c r="S718" i="13"/>
  <c r="T718" i="13"/>
  <c r="U718" i="13"/>
  <c r="V718" i="13"/>
  <c r="W718" i="13"/>
  <c r="X718" i="13"/>
  <c r="Y718" i="13"/>
  <c r="Z718" i="13"/>
  <c r="AA718" i="13"/>
  <c r="A719" i="13"/>
  <c r="B719" i="13"/>
  <c r="C719" i="13"/>
  <c r="D719" i="13"/>
  <c r="E719" i="13"/>
  <c r="F719" i="13"/>
  <c r="G719" i="13"/>
  <c r="H719" i="13"/>
  <c r="I719" i="13"/>
  <c r="J719" i="13"/>
  <c r="K719" i="13"/>
  <c r="L719" i="13"/>
  <c r="M719" i="13"/>
  <c r="N719" i="13"/>
  <c r="O719" i="13"/>
  <c r="P719" i="13"/>
  <c r="Q719" i="13"/>
  <c r="R719" i="13"/>
  <c r="S719" i="13"/>
  <c r="T719" i="13"/>
  <c r="U719" i="13"/>
  <c r="V719" i="13"/>
  <c r="W719" i="13"/>
  <c r="X719" i="13"/>
  <c r="Y719" i="13"/>
  <c r="Z719" i="13"/>
  <c r="AA719" i="13"/>
  <c r="A720" i="13"/>
  <c r="B720" i="13"/>
  <c r="C720" i="13"/>
  <c r="D720" i="13"/>
  <c r="E720" i="13"/>
  <c r="F720" i="13"/>
  <c r="G720" i="13"/>
  <c r="H720" i="13"/>
  <c r="I720" i="13"/>
  <c r="J720" i="13"/>
  <c r="K720" i="13"/>
  <c r="L720" i="13"/>
  <c r="M720" i="13"/>
  <c r="N720" i="13"/>
  <c r="O720" i="13"/>
  <c r="P720" i="13"/>
  <c r="Q720" i="13"/>
  <c r="R720" i="13"/>
  <c r="S720" i="13"/>
  <c r="T720" i="13"/>
  <c r="U720" i="13"/>
  <c r="V720" i="13"/>
  <c r="W720" i="13"/>
  <c r="X720" i="13"/>
  <c r="Y720" i="13"/>
  <c r="Z720" i="13"/>
  <c r="AA720" i="13"/>
  <c r="A721" i="13"/>
  <c r="B721" i="13"/>
  <c r="C721" i="13"/>
  <c r="D721" i="13"/>
  <c r="E721" i="13"/>
  <c r="F721" i="13"/>
  <c r="G721" i="13"/>
  <c r="H721" i="13"/>
  <c r="I721" i="13"/>
  <c r="J721" i="13"/>
  <c r="K721" i="13"/>
  <c r="L721" i="13"/>
  <c r="M721" i="13"/>
  <c r="N721" i="13"/>
  <c r="O721" i="13"/>
  <c r="P721" i="13"/>
  <c r="Q721" i="13"/>
  <c r="R721" i="13"/>
  <c r="S721" i="13"/>
  <c r="T721" i="13"/>
  <c r="U721" i="13"/>
  <c r="V721" i="13"/>
  <c r="W721" i="13"/>
  <c r="X721" i="13"/>
  <c r="Y721" i="13"/>
  <c r="Z721" i="13"/>
  <c r="AA721" i="13"/>
  <c r="Q4" i="13"/>
  <c r="R4" i="13"/>
  <c r="S4" i="13"/>
  <c r="T4" i="13"/>
  <c r="U4" i="13"/>
  <c r="V4" i="13"/>
  <c r="W4" i="13"/>
  <c r="X4" i="13"/>
  <c r="Y4" i="13"/>
  <c r="Z4" i="13"/>
  <c r="P4" i="13"/>
  <c r="O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E216" i="9"/>
  <c r="E181" i="9"/>
  <c r="E216" i="2"/>
  <c r="E181" i="2"/>
  <c r="F355" i="2"/>
  <c r="F356" i="2"/>
  <c r="F357" i="2"/>
  <c r="B69" i="9"/>
  <c r="C69" i="9"/>
  <c r="D69" i="9" s="1"/>
  <c r="F69" i="9"/>
  <c r="Q69" i="9"/>
  <c r="B70" i="9"/>
  <c r="C70" i="9"/>
  <c r="D70" i="9" s="1"/>
  <c r="F70" i="9"/>
  <c r="Q70" i="9"/>
  <c r="AN70" i="9"/>
  <c r="B71" i="9"/>
  <c r="C71" i="9"/>
  <c r="D71" i="9" s="1"/>
  <c r="AN71" i="9" s="1"/>
  <c r="F71" i="9"/>
  <c r="Q71" i="9"/>
  <c r="B72" i="9"/>
  <c r="C72" i="9"/>
  <c r="D72" i="9" s="1"/>
  <c r="F72" i="9"/>
  <c r="P72" i="9"/>
  <c r="Q72" i="9"/>
  <c r="B73" i="9"/>
  <c r="C73" i="9"/>
  <c r="D73" i="9" s="1"/>
  <c r="F73" i="9"/>
  <c r="Q73" i="9"/>
  <c r="B74" i="9"/>
  <c r="C74" i="9"/>
  <c r="D74" i="9"/>
  <c r="F74" i="9"/>
  <c r="P74" i="9"/>
  <c r="Q74" i="9"/>
  <c r="B75" i="9"/>
  <c r="C75" i="9"/>
  <c r="D75" i="9" s="1"/>
  <c r="F75" i="9"/>
  <c r="P75" i="9"/>
  <c r="Q75" i="9"/>
  <c r="B76" i="9"/>
  <c r="C76" i="9"/>
  <c r="D76" i="9"/>
  <c r="F76" i="9"/>
  <c r="P76" i="9"/>
  <c r="Q76" i="9"/>
  <c r="B77" i="9"/>
  <c r="C77" i="9"/>
  <c r="D77" i="9" s="1"/>
  <c r="F77" i="9"/>
  <c r="P77" i="9"/>
  <c r="Q77" i="9"/>
  <c r="B78" i="9"/>
  <c r="C78" i="9"/>
  <c r="D78" i="9"/>
  <c r="F78" i="9"/>
  <c r="P78" i="9"/>
  <c r="Q78" i="9"/>
  <c r="B79" i="9"/>
  <c r="C79" i="9"/>
  <c r="D79" i="9" s="1"/>
  <c r="P79" i="9" s="1"/>
  <c r="F79" i="9"/>
  <c r="Q79" i="9"/>
  <c r="B80" i="9"/>
  <c r="C80" i="9"/>
  <c r="D80" i="9" s="1"/>
  <c r="F80" i="9"/>
  <c r="Q80" i="9"/>
  <c r="B81" i="9"/>
  <c r="C81" i="9"/>
  <c r="D81" i="9" s="1"/>
  <c r="P81" i="9" s="1"/>
  <c r="F81" i="9"/>
  <c r="Q81" i="9"/>
  <c r="B82" i="9"/>
  <c r="C82" i="9"/>
  <c r="D82" i="9" s="1"/>
  <c r="F82" i="9"/>
  <c r="Q82" i="9"/>
  <c r="B83" i="9"/>
  <c r="C83" i="9"/>
  <c r="D83" i="9" s="1"/>
  <c r="P83" i="9" s="1"/>
  <c r="F83" i="9"/>
  <c r="Q83" i="9"/>
  <c r="B84" i="9"/>
  <c r="C84" i="9"/>
  <c r="D84" i="9" s="1"/>
  <c r="F84" i="9"/>
  <c r="Q84" i="9"/>
  <c r="B85" i="9"/>
  <c r="C85" i="9"/>
  <c r="D85" i="9" s="1"/>
  <c r="F85" i="9"/>
  <c r="Q85" i="9"/>
  <c r="B86" i="9"/>
  <c r="C86" i="9"/>
  <c r="D86" i="9" s="1"/>
  <c r="F86" i="9"/>
  <c r="Q86" i="9"/>
  <c r="B87" i="9"/>
  <c r="C87" i="9"/>
  <c r="D87" i="9" s="1"/>
  <c r="F87" i="9"/>
  <c r="Q87" i="9"/>
  <c r="B88" i="9"/>
  <c r="C88" i="9"/>
  <c r="D88" i="9" s="1"/>
  <c r="F88" i="9"/>
  <c r="Q88" i="9"/>
  <c r="B89" i="9"/>
  <c r="C89" i="9"/>
  <c r="D89" i="9" s="1"/>
  <c r="F89" i="9"/>
  <c r="Q89" i="9"/>
  <c r="B90" i="9"/>
  <c r="C90" i="9"/>
  <c r="D90" i="9" s="1"/>
  <c r="F90" i="9"/>
  <c r="Q90" i="9"/>
  <c r="B91" i="9"/>
  <c r="C91" i="9"/>
  <c r="D91" i="9" s="1"/>
  <c r="F91" i="9"/>
  <c r="Q91" i="9"/>
  <c r="B92" i="9"/>
  <c r="C92" i="9"/>
  <c r="D92" i="9" s="1"/>
  <c r="F92" i="9"/>
  <c r="Q92" i="9"/>
  <c r="B93" i="9"/>
  <c r="C93" i="9"/>
  <c r="D93" i="9" s="1"/>
  <c r="F93" i="9"/>
  <c r="Q93" i="9"/>
  <c r="B94" i="9"/>
  <c r="C94" i="9"/>
  <c r="D94" i="9"/>
  <c r="F94" i="9"/>
  <c r="H94" i="9"/>
  <c r="Q94" i="9"/>
  <c r="B95" i="9"/>
  <c r="C95" i="9"/>
  <c r="D95" i="9"/>
  <c r="F95" i="9"/>
  <c r="H95" i="9" s="1"/>
  <c r="Q95" i="9"/>
  <c r="AN95" i="9"/>
  <c r="B96" i="9"/>
  <c r="C96" i="9"/>
  <c r="D96" i="9"/>
  <c r="F96" i="9"/>
  <c r="H96" i="9" s="1"/>
  <c r="Q96" i="9"/>
  <c r="AN96" i="9"/>
  <c r="B97" i="9"/>
  <c r="C97" i="9"/>
  <c r="D97" i="9"/>
  <c r="F97" i="9"/>
  <c r="H97" i="9"/>
  <c r="Q97" i="9"/>
  <c r="B98" i="9"/>
  <c r="C98" i="9"/>
  <c r="D98" i="9" s="1"/>
  <c r="F98" i="9"/>
  <c r="Q98" i="9"/>
  <c r="B99" i="9"/>
  <c r="C99" i="9"/>
  <c r="D99" i="9"/>
  <c r="F99" i="9"/>
  <c r="Q99" i="9"/>
  <c r="B100" i="9"/>
  <c r="C100" i="9"/>
  <c r="D100" i="9"/>
  <c r="F100" i="9"/>
  <c r="Q100" i="9"/>
  <c r="B101" i="9"/>
  <c r="C101" i="9"/>
  <c r="D101" i="9"/>
  <c r="F101" i="9"/>
  <c r="Q101" i="9"/>
  <c r="B102" i="9"/>
  <c r="C102" i="9"/>
  <c r="D102" i="9"/>
  <c r="F102" i="9"/>
  <c r="P102" i="9"/>
  <c r="Q102" i="9"/>
  <c r="B103" i="9"/>
  <c r="C103" i="9"/>
  <c r="D103" i="9" s="1"/>
  <c r="F103" i="9"/>
  <c r="H103" i="9" s="1"/>
  <c r="Q103" i="9"/>
  <c r="B104" i="9"/>
  <c r="C104" i="9"/>
  <c r="D104" i="9" s="1"/>
  <c r="F104" i="9"/>
  <c r="Q104" i="9"/>
  <c r="B105" i="9"/>
  <c r="C105" i="9"/>
  <c r="D105" i="9"/>
  <c r="F105" i="9"/>
  <c r="H105" i="9" s="1"/>
  <c r="Q105" i="9"/>
  <c r="B106" i="9"/>
  <c r="C106" i="9"/>
  <c r="D106" i="9" s="1"/>
  <c r="F106" i="9"/>
  <c r="H106" i="9"/>
  <c r="Q106" i="9"/>
  <c r="B107" i="9"/>
  <c r="C107" i="9"/>
  <c r="D107" i="9" s="1"/>
  <c r="F107" i="9"/>
  <c r="H107" i="9" s="1"/>
  <c r="Q107" i="9"/>
  <c r="B108" i="9"/>
  <c r="C108" i="9"/>
  <c r="D108" i="9" s="1"/>
  <c r="F108" i="9"/>
  <c r="H108" i="9" s="1"/>
  <c r="Q108" i="9"/>
  <c r="B109" i="9"/>
  <c r="C109" i="9"/>
  <c r="D109" i="9"/>
  <c r="F109" i="9"/>
  <c r="H109" i="9" s="1"/>
  <c r="Q109" i="9"/>
  <c r="AN109" i="9"/>
  <c r="B110" i="9"/>
  <c r="C110" i="9"/>
  <c r="D110" i="9" s="1"/>
  <c r="F110" i="9"/>
  <c r="Q110" i="9"/>
  <c r="B111" i="9"/>
  <c r="C111" i="9"/>
  <c r="D111" i="9" s="1"/>
  <c r="F111" i="9"/>
  <c r="H111" i="9" s="1"/>
  <c r="Q111" i="9"/>
  <c r="B112" i="9"/>
  <c r="C112" i="9"/>
  <c r="D112" i="9" s="1"/>
  <c r="F112" i="9"/>
  <c r="H112" i="9" s="1"/>
  <c r="Q112" i="9"/>
  <c r="AN112" i="9"/>
  <c r="B113" i="9"/>
  <c r="C113" i="9"/>
  <c r="D113" i="9" s="1"/>
  <c r="F113" i="9"/>
  <c r="Q113" i="9"/>
  <c r="B114" i="9"/>
  <c r="C114" i="9"/>
  <c r="D114" i="9" s="1"/>
  <c r="F114" i="9"/>
  <c r="H114" i="9" s="1"/>
  <c r="Q114" i="9"/>
  <c r="B115" i="9"/>
  <c r="C115" i="9"/>
  <c r="D115" i="9" s="1"/>
  <c r="F115" i="9"/>
  <c r="H115" i="9" s="1"/>
  <c r="Q115" i="9"/>
  <c r="B116" i="9"/>
  <c r="C116" i="9"/>
  <c r="D116" i="9" s="1"/>
  <c r="F116" i="9"/>
  <c r="Q116" i="9"/>
  <c r="B117" i="9"/>
  <c r="C117" i="9"/>
  <c r="D117" i="9" s="1"/>
  <c r="F117" i="9"/>
  <c r="H117" i="9" s="1"/>
  <c r="Q117" i="9"/>
  <c r="B118" i="9"/>
  <c r="C118" i="9"/>
  <c r="D118" i="9" s="1"/>
  <c r="F118" i="9"/>
  <c r="H118" i="9" s="1"/>
  <c r="Q118" i="9"/>
  <c r="B119" i="9"/>
  <c r="C119" i="9"/>
  <c r="D119" i="9" s="1"/>
  <c r="F119" i="9"/>
  <c r="H119" i="9" s="1"/>
  <c r="P119" i="9"/>
  <c r="G119" i="9" s="1"/>
  <c r="Q119" i="9"/>
  <c r="AN119" i="9"/>
  <c r="B120" i="9"/>
  <c r="C120" i="9"/>
  <c r="D120" i="9" s="1"/>
  <c r="F120" i="9"/>
  <c r="H120" i="9" s="1"/>
  <c r="Q120" i="9"/>
  <c r="B121" i="9"/>
  <c r="C121" i="9"/>
  <c r="D121" i="9" s="1"/>
  <c r="F121" i="9"/>
  <c r="H121" i="9" s="1"/>
  <c r="P121" i="9"/>
  <c r="Q121" i="9"/>
  <c r="AN121" i="9"/>
  <c r="B122" i="9"/>
  <c r="C122" i="9"/>
  <c r="D122" i="9" s="1"/>
  <c r="F122" i="9"/>
  <c r="P122" i="9"/>
  <c r="Q122" i="9"/>
  <c r="AN122" i="9"/>
  <c r="B123" i="9"/>
  <c r="C123" i="9"/>
  <c r="D123" i="9" s="1"/>
  <c r="F123" i="9"/>
  <c r="H123" i="9" s="1"/>
  <c r="P123" i="9"/>
  <c r="Q123" i="9"/>
  <c r="B124" i="9"/>
  <c r="C124" i="9"/>
  <c r="D124" i="9" s="1"/>
  <c r="F124" i="9"/>
  <c r="Q124" i="9"/>
  <c r="B125" i="9"/>
  <c r="C125" i="9"/>
  <c r="D125" i="9" s="1"/>
  <c r="F125" i="9"/>
  <c r="H125" i="9" s="1"/>
  <c r="P125" i="9"/>
  <c r="G125" i="9" s="1"/>
  <c r="Q125" i="9"/>
  <c r="AN125" i="9"/>
  <c r="B126" i="9"/>
  <c r="C126" i="9"/>
  <c r="D126" i="9" s="1"/>
  <c r="F126" i="9"/>
  <c r="H126" i="9" s="1"/>
  <c r="Q126" i="9"/>
  <c r="B127" i="9"/>
  <c r="C127" i="9"/>
  <c r="D127" i="9" s="1"/>
  <c r="F127" i="9"/>
  <c r="H127" i="9" s="1"/>
  <c r="P127" i="9"/>
  <c r="Q127" i="9"/>
  <c r="B128" i="9"/>
  <c r="C128" i="9"/>
  <c r="D128" i="9" s="1"/>
  <c r="F128" i="9"/>
  <c r="Q128" i="9"/>
  <c r="B129" i="9"/>
  <c r="C129" i="9"/>
  <c r="D129" i="9" s="1"/>
  <c r="F129" i="9"/>
  <c r="H129" i="9"/>
  <c r="P129" i="9"/>
  <c r="Q129" i="9"/>
  <c r="AN129" i="9"/>
  <c r="B130" i="9"/>
  <c r="C130" i="9"/>
  <c r="D130" i="9" s="1"/>
  <c r="F130" i="9"/>
  <c r="H130" i="9" s="1"/>
  <c r="P130" i="9"/>
  <c r="Q130" i="9"/>
  <c r="B131" i="9"/>
  <c r="C131" i="9"/>
  <c r="D131" i="9" s="1"/>
  <c r="F131" i="9"/>
  <c r="H131" i="9" s="1"/>
  <c r="P131" i="9"/>
  <c r="Q131" i="9"/>
  <c r="B132" i="9"/>
  <c r="C132" i="9"/>
  <c r="D132" i="9" s="1"/>
  <c r="F132" i="9"/>
  <c r="H132" i="9" s="1"/>
  <c r="Q132" i="9"/>
  <c r="B133" i="9"/>
  <c r="C133" i="9"/>
  <c r="D133" i="9" s="1"/>
  <c r="F133" i="9"/>
  <c r="H133" i="9"/>
  <c r="P133" i="9"/>
  <c r="Q133" i="9"/>
  <c r="AN133" i="9"/>
  <c r="B134" i="9"/>
  <c r="C134" i="9"/>
  <c r="D134" i="9" s="1"/>
  <c r="F134" i="9"/>
  <c r="H134" i="9" s="1"/>
  <c r="Q134" i="9"/>
  <c r="B135" i="9"/>
  <c r="C135" i="9"/>
  <c r="D135" i="9" s="1"/>
  <c r="F135" i="9"/>
  <c r="H135" i="9" s="1"/>
  <c r="P135" i="9"/>
  <c r="G135" i="9" s="1"/>
  <c r="Q135" i="9"/>
  <c r="B136" i="9"/>
  <c r="C136" i="9"/>
  <c r="D136" i="9" s="1"/>
  <c r="F136" i="9"/>
  <c r="H136" i="9" s="1"/>
  <c r="Q136" i="9"/>
  <c r="B137" i="9"/>
  <c r="C137" i="9"/>
  <c r="D137" i="9" s="1"/>
  <c r="F137" i="9"/>
  <c r="H137" i="9" s="1"/>
  <c r="P137" i="9"/>
  <c r="Q137" i="9"/>
  <c r="AN137" i="9"/>
  <c r="B138" i="9"/>
  <c r="C138" i="9"/>
  <c r="D138" i="9" s="1"/>
  <c r="F138" i="9"/>
  <c r="H138" i="9" s="1"/>
  <c r="P138" i="9"/>
  <c r="Q138" i="9"/>
  <c r="B139" i="9"/>
  <c r="C139" i="9"/>
  <c r="D139" i="9" s="1"/>
  <c r="F139" i="9"/>
  <c r="H139" i="9" s="1"/>
  <c r="P139" i="9"/>
  <c r="G139" i="9" s="1"/>
  <c r="Q139" i="9"/>
  <c r="B140" i="9"/>
  <c r="C140" i="9"/>
  <c r="D140" i="9" s="1"/>
  <c r="F140" i="9"/>
  <c r="H140" i="9" s="1"/>
  <c r="Q140" i="9"/>
  <c r="B141" i="9"/>
  <c r="C141" i="9"/>
  <c r="D141" i="9" s="1"/>
  <c r="F141" i="9"/>
  <c r="H141" i="9"/>
  <c r="P141" i="9"/>
  <c r="G141" i="9" s="1"/>
  <c r="Q141" i="9"/>
  <c r="AN141" i="9"/>
  <c r="B142" i="9"/>
  <c r="C142" i="9"/>
  <c r="D142" i="9" s="1"/>
  <c r="F142" i="9"/>
  <c r="H142" i="9" s="1"/>
  <c r="Q142" i="9"/>
  <c r="B143" i="9"/>
  <c r="C143" i="9"/>
  <c r="D143" i="9" s="1"/>
  <c r="F143" i="9"/>
  <c r="H143" i="9" s="1"/>
  <c r="P143" i="9"/>
  <c r="Q143" i="9"/>
  <c r="B144" i="9"/>
  <c r="C144" i="9"/>
  <c r="D144" i="9" s="1"/>
  <c r="F144" i="9"/>
  <c r="H144" i="9" s="1"/>
  <c r="Q144" i="9"/>
  <c r="B145" i="9"/>
  <c r="C145" i="9"/>
  <c r="D145" i="9" s="1"/>
  <c r="F145" i="9"/>
  <c r="H145" i="9" s="1"/>
  <c r="Q145" i="9"/>
  <c r="B146" i="9"/>
  <c r="C146" i="9"/>
  <c r="D146" i="9"/>
  <c r="F146" i="9"/>
  <c r="H146" i="9" s="1"/>
  <c r="Q146" i="9"/>
  <c r="AN146" i="9"/>
  <c r="B147" i="9"/>
  <c r="C147" i="9"/>
  <c r="D147" i="9" s="1"/>
  <c r="F147" i="9"/>
  <c r="H147" i="9" s="1"/>
  <c r="Q147" i="9"/>
  <c r="B148" i="9"/>
  <c r="C148" i="9"/>
  <c r="D148" i="9"/>
  <c r="F148" i="9"/>
  <c r="H148" i="9"/>
  <c r="Q148" i="9"/>
  <c r="AN148" i="9"/>
  <c r="B149" i="9"/>
  <c r="C149" i="9"/>
  <c r="D149" i="9" s="1"/>
  <c r="F149" i="9"/>
  <c r="H149" i="9"/>
  <c r="Q149" i="9"/>
  <c r="B150" i="9"/>
  <c r="C150" i="9"/>
  <c r="D150" i="9" s="1"/>
  <c r="F150" i="9"/>
  <c r="H150" i="9" s="1"/>
  <c r="Q150" i="9"/>
  <c r="B151" i="9"/>
  <c r="C151" i="9"/>
  <c r="D151" i="9"/>
  <c r="F151" i="9"/>
  <c r="H151" i="9" s="1"/>
  <c r="Q151" i="9"/>
  <c r="B152" i="9"/>
  <c r="C152" i="9"/>
  <c r="D152" i="9"/>
  <c r="F152" i="9"/>
  <c r="H152" i="9" s="1"/>
  <c r="Q152" i="9"/>
  <c r="AN152" i="9"/>
  <c r="B153" i="9"/>
  <c r="C153" i="9"/>
  <c r="D153" i="9" s="1"/>
  <c r="F153" i="9"/>
  <c r="H153" i="9"/>
  <c r="Q153" i="9"/>
  <c r="W1" i="9"/>
  <c r="V1" i="9"/>
  <c r="U1" i="9"/>
  <c r="T1" i="9"/>
  <c r="S1" i="9"/>
  <c r="R1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B69" i="2"/>
  <c r="C69" i="2"/>
  <c r="D69" i="2"/>
  <c r="F69" i="2"/>
  <c r="B70" i="2"/>
  <c r="C70" i="2"/>
  <c r="D70" i="2"/>
  <c r="F70" i="2"/>
  <c r="H70" i="2"/>
  <c r="B71" i="2"/>
  <c r="C71" i="2"/>
  <c r="D71" i="2"/>
  <c r="F71" i="2"/>
  <c r="B72" i="2"/>
  <c r="C72" i="2"/>
  <c r="D72" i="2"/>
  <c r="F72" i="2"/>
  <c r="H72" i="2" s="1"/>
  <c r="B73" i="2"/>
  <c r="C73" i="2"/>
  <c r="D73" i="2"/>
  <c r="F73" i="2"/>
  <c r="B74" i="2"/>
  <c r="C74" i="2"/>
  <c r="D74" i="2"/>
  <c r="F74" i="2"/>
  <c r="H74" i="2"/>
  <c r="B75" i="2"/>
  <c r="C75" i="2"/>
  <c r="D75" i="2"/>
  <c r="F75" i="2"/>
  <c r="B76" i="2"/>
  <c r="C76" i="2"/>
  <c r="D76" i="2"/>
  <c r="F76" i="2"/>
  <c r="H76" i="2" s="1"/>
  <c r="B77" i="2"/>
  <c r="C77" i="2"/>
  <c r="D77" i="2"/>
  <c r="F77" i="2"/>
  <c r="B78" i="2"/>
  <c r="C78" i="2"/>
  <c r="D78" i="2"/>
  <c r="F78" i="2"/>
  <c r="H78" i="2"/>
  <c r="B79" i="2"/>
  <c r="C79" i="2"/>
  <c r="D79" i="2"/>
  <c r="F79" i="2"/>
  <c r="B80" i="2"/>
  <c r="C80" i="2"/>
  <c r="D80" i="2"/>
  <c r="F80" i="2"/>
  <c r="H80" i="2" s="1"/>
  <c r="B81" i="2"/>
  <c r="C81" i="2"/>
  <c r="D81" i="2"/>
  <c r="F81" i="2"/>
  <c r="B82" i="2"/>
  <c r="C82" i="2"/>
  <c r="D82" i="2"/>
  <c r="F82" i="2"/>
  <c r="H82" i="2"/>
  <c r="B83" i="2"/>
  <c r="C83" i="2"/>
  <c r="D83" i="2"/>
  <c r="F83" i="2"/>
  <c r="B84" i="2"/>
  <c r="C84" i="2"/>
  <c r="D84" i="2"/>
  <c r="F84" i="2"/>
  <c r="H84" i="2" s="1"/>
  <c r="B85" i="2"/>
  <c r="C85" i="2"/>
  <c r="D85" i="2"/>
  <c r="F85" i="2"/>
  <c r="B86" i="2"/>
  <c r="C86" i="2"/>
  <c r="D86" i="2"/>
  <c r="F86" i="2"/>
  <c r="H86" i="2"/>
  <c r="B87" i="2"/>
  <c r="C87" i="2"/>
  <c r="D87" i="2"/>
  <c r="F87" i="2"/>
  <c r="B88" i="2"/>
  <c r="C88" i="2"/>
  <c r="D88" i="2"/>
  <c r="F88" i="2"/>
  <c r="H88" i="2" s="1"/>
  <c r="B89" i="2"/>
  <c r="C89" i="2"/>
  <c r="D89" i="2"/>
  <c r="F89" i="2"/>
  <c r="B90" i="2"/>
  <c r="C90" i="2"/>
  <c r="D90" i="2"/>
  <c r="F90" i="2"/>
  <c r="H90" i="2"/>
  <c r="B91" i="2"/>
  <c r="C91" i="2"/>
  <c r="D91" i="2"/>
  <c r="F91" i="2"/>
  <c r="B92" i="2"/>
  <c r="C92" i="2"/>
  <c r="D92" i="2"/>
  <c r="F92" i="2"/>
  <c r="H92" i="2" s="1"/>
  <c r="B93" i="2"/>
  <c r="C93" i="2"/>
  <c r="D93" i="2"/>
  <c r="F93" i="2"/>
  <c r="B94" i="2"/>
  <c r="C94" i="2"/>
  <c r="D94" i="2"/>
  <c r="F94" i="2"/>
  <c r="H94" i="2"/>
  <c r="B95" i="2"/>
  <c r="C95" i="2"/>
  <c r="D95" i="2"/>
  <c r="F95" i="2"/>
  <c r="B96" i="2"/>
  <c r="C96" i="2"/>
  <c r="D96" i="2"/>
  <c r="F96" i="2"/>
  <c r="H96" i="2" s="1"/>
  <c r="B97" i="2"/>
  <c r="C97" i="2"/>
  <c r="D97" i="2"/>
  <c r="F97" i="2"/>
  <c r="B98" i="2"/>
  <c r="C98" i="2"/>
  <c r="D98" i="2"/>
  <c r="F98" i="2"/>
  <c r="H98" i="2"/>
  <c r="B99" i="2"/>
  <c r="C99" i="2"/>
  <c r="D99" i="2"/>
  <c r="F99" i="2"/>
  <c r="B100" i="2"/>
  <c r="C100" i="2"/>
  <c r="D100" i="2"/>
  <c r="F100" i="2"/>
  <c r="H100" i="2" s="1"/>
  <c r="B101" i="2"/>
  <c r="C101" i="2"/>
  <c r="D101" i="2"/>
  <c r="F101" i="2"/>
  <c r="B102" i="2"/>
  <c r="C102" i="2"/>
  <c r="D102" i="2"/>
  <c r="F102" i="2"/>
  <c r="H102" i="2"/>
  <c r="B103" i="2"/>
  <c r="C103" i="2"/>
  <c r="D103" i="2"/>
  <c r="F103" i="2"/>
  <c r="B104" i="2"/>
  <c r="C104" i="2"/>
  <c r="D104" i="2"/>
  <c r="F104" i="2"/>
  <c r="H104" i="2" s="1"/>
  <c r="B105" i="2"/>
  <c r="C105" i="2"/>
  <c r="D105" i="2"/>
  <c r="F105" i="2"/>
  <c r="B106" i="2"/>
  <c r="C106" i="2"/>
  <c r="D106" i="2"/>
  <c r="F106" i="2"/>
  <c r="H106" i="2"/>
  <c r="B107" i="2"/>
  <c r="C107" i="2"/>
  <c r="D107" i="2"/>
  <c r="F107" i="2"/>
  <c r="B108" i="2"/>
  <c r="C108" i="2"/>
  <c r="D108" i="2"/>
  <c r="F108" i="2"/>
  <c r="H108" i="2" s="1"/>
  <c r="B109" i="2"/>
  <c r="C109" i="2"/>
  <c r="D109" i="2"/>
  <c r="F109" i="2"/>
  <c r="B110" i="2"/>
  <c r="C110" i="2"/>
  <c r="D110" i="2"/>
  <c r="F110" i="2"/>
  <c r="H110" i="2"/>
  <c r="B111" i="2"/>
  <c r="C111" i="2"/>
  <c r="D111" i="2"/>
  <c r="F111" i="2"/>
  <c r="B112" i="2"/>
  <c r="C112" i="2"/>
  <c r="D112" i="2"/>
  <c r="F112" i="2"/>
  <c r="H112" i="2" s="1"/>
  <c r="B113" i="2"/>
  <c r="C113" i="2"/>
  <c r="D113" i="2"/>
  <c r="AN113" i="2" s="1"/>
  <c r="F113" i="2"/>
  <c r="B114" i="2"/>
  <c r="C114" i="2"/>
  <c r="D114" i="2"/>
  <c r="F114" i="2"/>
  <c r="H114" i="2"/>
  <c r="B115" i="2"/>
  <c r="C115" i="2"/>
  <c r="D115" i="2"/>
  <c r="F115" i="2"/>
  <c r="B116" i="2"/>
  <c r="C116" i="2"/>
  <c r="D116" i="2"/>
  <c r="F116" i="2"/>
  <c r="H116" i="2" s="1"/>
  <c r="B117" i="2"/>
  <c r="C117" i="2"/>
  <c r="D117" i="2"/>
  <c r="F117" i="2"/>
  <c r="B118" i="2"/>
  <c r="C118" i="2"/>
  <c r="D118" i="2"/>
  <c r="F118" i="2"/>
  <c r="H118" i="2"/>
  <c r="B119" i="2"/>
  <c r="C119" i="2"/>
  <c r="D119" i="2"/>
  <c r="F119" i="2"/>
  <c r="B120" i="2"/>
  <c r="C120" i="2"/>
  <c r="D120" i="2"/>
  <c r="F120" i="2"/>
  <c r="H120" i="2" s="1"/>
  <c r="B121" i="2"/>
  <c r="C121" i="2"/>
  <c r="D121" i="2"/>
  <c r="F121" i="2"/>
  <c r="B122" i="2"/>
  <c r="C122" i="2"/>
  <c r="D122" i="2"/>
  <c r="F122" i="2"/>
  <c r="H122" i="2"/>
  <c r="B123" i="2"/>
  <c r="C123" i="2"/>
  <c r="D123" i="2"/>
  <c r="F123" i="2"/>
  <c r="B124" i="2"/>
  <c r="C124" i="2"/>
  <c r="D124" i="2"/>
  <c r="F124" i="2"/>
  <c r="H124" i="2" s="1"/>
  <c r="B125" i="2"/>
  <c r="C125" i="2"/>
  <c r="D125" i="2"/>
  <c r="F125" i="2"/>
  <c r="B126" i="2"/>
  <c r="C126" i="2"/>
  <c r="D126" i="2"/>
  <c r="F126" i="2"/>
  <c r="H126" i="2"/>
  <c r="B127" i="2"/>
  <c r="C127" i="2"/>
  <c r="D127" i="2"/>
  <c r="F127" i="2"/>
  <c r="B128" i="2"/>
  <c r="C128" i="2"/>
  <c r="D128" i="2"/>
  <c r="F128" i="2"/>
  <c r="H128" i="2" s="1"/>
  <c r="B129" i="2"/>
  <c r="C129" i="2"/>
  <c r="D129" i="2"/>
  <c r="AN129" i="2" s="1"/>
  <c r="F129" i="2"/>
  <c r="B130" i="2"/>
  <c r="C130" i="2"/>
  <c r="D130" i="2"/>
  <c r="F130" i="2"/>
  <c r="H130" i="2"/>
  <c r="B131" i="2"/>
  <c r="C131" i="2"/>
  <c r="D131" i="2"/>
  <c r="F131" i="2"/>
  <c r="B132" i="2"/>
  <c r="C132" i="2"/>
  <c r="D132" i="2"/>
  <c r="F132" i="2"/>
  <c r="H132" i="2" s="1"/>
  <c r="B133" i="2"/>
  <c r="C133" i="2"/>
  <c r="D133" i="2"/>
  <c r="AN133" i="2" s="1"/>
  <c r="F133" i="2"/>
  <c r="B134" i="2"/>
  <c r="C134" i="2"/>
  <c r="D134" i="2"/>
  <c r="F134" i="2"/>
  <c r="H134" i="2"/>
  <c r="B135" i="2"/>
  <c r="C135" i="2"/>
  <c r="D135" i="2"/>
  <c r="F135" i="2"/>
  <c r="B136" i="2"/>
  <c r="C136" i="2"/>
  <c r="D136" i="2"/>
  <c r="F136" i="2"/>
  <c r="H136" i="2" s="1"/>
  <c r="B137" i="2"/>
  <c r="C137" i="2"/>
  <c r="D137" i="2"/>
  <c r="F137" i="2"/>
  <c r="B138" i="2"/>
  <c r="C138" i="2"/>
  <c r="D138" i="2"/>
  <c r="F138" i="2"/>
  <c r="H138" i="2"/>
  <c r="B139" i="2"/>
  <c r="C139" i="2"/>
  <c r="D139" i="2"/>
  <c r="AN139" i="2" s="1"/>
  <c r="F139" i="2"/>
  <c r="B140" i="2"/>
  <c r="C140" i="2"/>
  <c r="D140" i="2"/>
  <c r="F140" i="2"/>
  <c r="H140" i="2" s="1"/>
  <c r="B141" i="2"/>
  <c r="C141" i="2"/>
  <c r="D141" i="2"/>
  <c r="F141" i="2"/>
  <c r="B142" i="2"/>
  <c r="C142" i="2"/>
  <c r="D142" i="2"/>
  <c r="F142" i="2"/>
  <c r="H142" i="2"/>
  <c r="B143" i="2"/>
  <c r="C143" i="2"/>
  <c r="D143" i="2"/>
  <c r="F143" i="2"/>
  <c r="B144" i="2"/>
  <c r="C144" i="2"/>
  <c r="D144" i="2"/>
  <c r="F144" i="2"/>
  <c r="H144" i="2" s="1"/>
  <c r="B145" i="2"/>
  <c r="C145" i="2"/>
  <c r="D145" i="2"/>
  <c r="F145" i="2"/>
  <c r="B146" i="2"/>
  <c r="C146" i="2"/>
  <c r="D146" i="2"/>
  <c r="AN146" i="2" s="1"/>
  <c r="F146" i="2"/>
  <c r="H146" i="2" s="1"/>
  <c r="B147" i="2"/>
  <c r="C147" i="2"/>
  <c r="D147" i="2"/>
  <c r="F147" i="2"/>
  <c r="B148" i="2"/>
  <c r="C148" i="2"/>
  <c r="D148" i="2"/>
  <c r="F148" i="2"/>
  <c r="H148" i="2" s="1"/>
  <c r="B149" i="2"/>
  <c r="C149" i="2"/>
  <c r="D149" i="2"/>
  <c r="F149" i="2"/>
  <c r="B150" i="2"/>
  <c r="C150" i="2"/>
  <c r="D150" i="2"/>
  <c r="F150" i="2"/>
  <c r="H150" i="2"/>
  <c r="B151" i="2"/>
  <c r="C151" i="2"/>
  <c r="D151" i="2"/>
  <c r="F151" i="2"/>
  <c r="B152" i="2"/>
  <c r="C152" i="2"/>
  <c r="D152" i="2"/>
  <c r="F152" i="2"/>
  <c r="H152" i="2" s="1"/>
  <c r="B153" i="2"/>
  <c r="C153" i="2"/>
  <c r="D153" i="2"/>
  <c r="F153" i="2"/>
  <c r="AN275" i="2"/>
  <c r="Q275" i="2"/>
  <c r="AN274" i="2"/>
  <c r="Q274" i="2"/>
  <c r="AN273" i="2"/>
  <c r="Q273" i="2"/>
  <c r="AN272" i="2"/>
  <c r="Q272" i="2"/>
  <c r="AN271" i="2"/>
  <c r="Q271" i="2"/>
  <c r="AN270" i="2"/>
  <c r="Q270" i="2"/>
  <c r="AN269" i="2"/>
  <c r="Q269" i="2"/>
  <c r="AN268" i="2"/>
  <c r="Q268" i="2"/>
  <c r="AN267" i="2"/>
  <c r="Q267" i="2"/>
  <c r="AN266" i="2"/>
  <c r="Q266" i="2"/>
  <c r="AN265" i="2"/>
  <c r="Q265" i="2"/>
  <c r="AN264" i="2"/>
  <c r="Q264" i="2"/>
  <c r="AN263" i="2"/>
  <c r="Q263" i="2"/>
  <c r="AN262" i="2"/>
  <c r="Q262" i="2"/>
  <c r="AN261" i="2"/>
  <c r="Q261" i="2"/>
  <c r="AN260" i="2"/>
  <c r="Q260" i="2"/>
  <c r="AN259" i="2"/>
  <c r="Q259" i="2"/>
  <c r="AN258" i="2"/>
  <c r="Q258" i="2"/>
  <c r="AN257" i="2"/>
  <c r="Q257" i="2"/>
  <c r="AN256" i="2"/>
  <c r="Q256" i="2"/>
  <c r="AN255" i="2"/>
  <c r="Q255" i="2"/>
  <c r="AN254" i="2"/>
  <c r="Q254" i="2"/>
  <c r="AN253" i="2"/>
  <c r="Q253" i="2"/>
  <c r="AN252" i="2"/>
  <c r="Q252" i="2"/>
  <c r="AN251" i="2"/>
  <c r="Q251" i="2"/>
  <c r="AN250" i="2"/>
  <c r="Q250" i="2"/>
  <c r="AN249" i="2"/>
  <c r="Q249" i="2"/>
  <c r="AN248" i="2"/>
  <c r="Q248" i="2"/>
  <c r="AN247" i="2"/>
  <c r="Q247" i="2"/>
  <c r="AN246" i="2"/>
  <c r="Q246" i="2"/>
  <c r="AN245" i="2"/>
  <c r="Q245" i="2"/>
  <c r="AN244" i="2"/>
  <c r="Q244" i="2"/>
  <c r="AN243" i="2"/>
  <c r="Q243" i="2"/>
  <c r="AN242" i="2"/>
  <c r="Q242" i="2"/>
  <c r="AN241" i="2"/>
  <c r="Q241" i="2"/>
  <c r="AN240" i="2"/>
  <c r="Q240" i="2"/>
  <c r="AN239" i="2"/>
  <c r="Q239" i="2"/>
  <c r="AN238" i="2"/>
  <c r="Q238" i="2"/>
  <c r="AN237" i="2"/>
  <c r="Q237" i="2"/>
  <c r="AN236" i="2"/>
  <c r="Q236" i="2"/>
  <c r="AN235" i="2"/>
  <c r="Q235" i="2"/>
  <c r="AN234" i="2"/>
  <c r="Q234" i="2"/>
  <c r="AN233" i="2"/>
  <c r="Q233" i="2"/>
  <c r="AN232" i="2"/>
  <c r="Q232" i="2"/>
  <c r="AN231" i="2"/>
  <c r="Q231" i="2"/>
  <c r="AN230" i="2"/>
  <c r="Q230" i="2"/>
  <c r="AN229" i="2"/>
  <c r="Q229" i="2"/>
  <c r="AN228" i="2"/>
  <c r="Q228" i="2"/>
  <c r="AN227" i="2"/>
  <c r="Q227" i="2"/>
  <c r="AN226" i="2"/>
  <c r="Q226" i="2"/>
  <c r="AN225" i="2"/>
  <c r="Q225" i="2"/>
  <c r="AN224" i="2"/>
  <c r="Q224" i="2"/>
  <c r="AN223" i="2"/>
  <c r="Q223" i="2"/>
  <c r="AN222" i="2"/>
  <c r="Q222" i="2"/>
  <c r="AN221" i="2"/>
  <c r="Q221" i="2"/>
  <c r="AN220" i="2"/>
  <c r="Q220" i="2"/>
  <c r="AN219" i="2"/>
  <c r="Q219" i="2"/>
  <c r="AN218" i="2"/>
  <c r="Q218" i="2"/>
  <c r="AN217" i="2"/>
  <c r="Q217" i="2"/>
  <c r="AN216" i="2"/>
  <c r="Q216" i="2"/>
  <c r="AN215" i="2"/>
  <c r="Q215" i="2"/>
  <c r="AN214" i="2"/>
  <c r="Q214" i="2"/>
  <c r="AN213" i="2"/>
  <c r="Q213" i="2"/>
  <c r="AN212" i="2"/>
  <c r="Q212" i="2"/>
  <c r="AN211" i="2"/>
  <c r="Q211" i="2"/>
  <c r="AN210" i="2"/>
  <c r="Q210" i="2"/>
  <c r="AN209" i="2"/>
  <c r="Q209" i="2"/>
  <c r="AN208" i="2"/>
  <c r="Q208" i="2"/>
  <c r="AN207" i="2"/>
  <c r="Q207" i="2"/>
  <c r="AN206" i="2"/>
  <c r="Q206" i="2"/>
  <c r="AN205" i="2"/>
  <c r="Q205" i="2"/>
  <c r="AN204" i="2"/>
  <c r="Q204" i="2"/>
  <c r="AN203" i="2"/>
  <c r="Q203" i="2"/>
  <c r="AN202" i="2"/>
  <c r="Q202" i="2"/>
  <c r="AN201" i="2"/>
  <c r="Q201" i="2"/>
  <c r="AN200" i="2"/>
  <c r="Q200" i="2"/>
  <c r="AN199" i="2"/>
  <c r="Q199" i="2"/>
  <c r="AN198" i="2"/>
  <c r="AE198" i="2"/>
  <c r="Q198" i="2"/>
  <c r="AN197" i="2"/>
  <c r="Q197" i="2"/>
  <c r="AN196" i="2"/>
  <c r="Q196" i="2"/>
  <c r="AN195" i="2"/>
  <c r="Q195" i="2"/>
  <c r="AN194" i="2"/>
  <c r="Q194" i="2"/>
  <c r="AN193" i="2"/>
  <c r="Q193" i="2"/>
  <c r="AN192" i="2"/>
  <c r="Q192" i="2"/>
  <c r="AN191" i="2"/>
  <c r="Q191" i="2"/>
  <c r="AN190" i="2"/>
  <c r="Q190" i="2"/>
  <c r="AN189" i="2"/>
  <c r="Q189" i="2"/>
  <c r="AN188" i="2"/>
  <c r="Q188" i="2"/>
  <c r="AN187" i="2"/>
  <c r="Q187" i="2"/>
  <c r="AN186" i="2"/>
  <c r="Q186" i="2"/>
  <c r="AN185" i="2"/>
  <c r="Q185" i="2"/>
  <c r="AN184" i="2"/>
  <c r="Q184" i="2"/>
  <c r="AN183" i="2"/>
  <c r="Q183" i="2"/>
  <c r="AN182" i="2"/>
  <c r="Q182" i="2"/>
  <c r="AN181" i="2"/>
  <c r="Q181" i="2"/>
  <c r="AN180" i="2"/>
  <c r="Q180" i="2"/>
  <c r="AN179" i="2"/>
  <c r="Q179" i="2"/>
  <c r="AN178" i="2"/>
  <c r="Q178" i="2"/>
  <c r="AN177" i="2"/>
  <c r="Q177" i="2"/>
  <c r="AN176" i="2"/>
  <c r="Q176" i="2"/>
  <c r="AN175" i="2"/>
  <c r="Q175" i="2"/>
  <c r="AN174" i="2"/>
  <c r="Q174" i="2"/>
  <c r="AN173" i="2"/>
  <c r="Q173" i="2"/>
  <c r="AN172" i="2"/>
  <c r="Q172" i="2"/>
  <c r="AN171" i="2"/>
  <c r="Q171" i="2"/>
  <c r="AN170" i="2"/>
  <c r="Q170" i="2"/>
  <c r="AN169" i="2"/>
  <c r="Q169" i="2"/>
  <c r="AN168" i="2"/>
  <c r="Q168" i="2"/>
  <c r="AN167" i="2"/>
  <c r="Q167" i="2"/>
  <c r="AN166" i="2"/>
  <c r="Q166" i="2"/>
  <c r="AN165" i="2"/>
  <c r="Q165" i="2"/>
  <c r="AN164" i="2"/>
  <c r="Q164" i="2"/>
  <c r="AN163" i="2"/>
  <c r="Q163" i="2"/>
  <c r="AN162" i="2"/>
  <c r="Q162" i="2"/>
  <c r="AN161" i="2"/>
  <c r="Q161" i="2"/>
  <c r="AN160" i="2"/>
  <c r="Q160" i="2"/>
  <c r="AN159" i="2"/>
  <c r="Q159" i="2"/>
  <c r="AN158" i="2"/>
  <c r="Q158" i="2"/>
  <c r="AN157" i="2"/>
  <c r="Q157" i="2"/>
  <c r="AN156" i="2"/>
  <c r="Q156" i="2"/>
  <c r="AN155" i="2"/>
  <c r="AF155" i="2"/>
  <c r="Q155" i="2"/>
  <c r="Q154" i="2"/>
  <c r="Q153" i="2"/>
  <c r="AN152" i="2"/>
  <c r="Q152" i="2"/>
  <c r="Q151" i="2"/>
  <c r="P151" i="2"/>
  <c r="AN150" i="2"/>
  <c r="Q150" i="2"/>
  <c r="AN149" i="2"/>
  <c r="Q149" i="2"/>
  <c r="P149" i="2"/>
  <c r="Q148" i="2"/>
  <c r="Q147" i="2"/>
  <c r="P147" i="2"/>
  <c r="Q146" i="2"/>
  <c r="Q145" i="2"/>
  <c r="AN144" i="2"/>
  <c r="AI144" i="2"/>
  <c r="Q144" i="2"/>
  <c r="AN143" i="2"/>
  <c r="Q143" i="2"/>
  <c r="AN142" i="2"/>
  <c r="Q142" i="2"/>
  <c r="Q141" i="2"/>
  <c r="Q140" i="2"/>
  <c r="Q139" i="2"/>
  <c r="P139" i="2"/>
  <c r="Q138" i="2"/>
  <c r="Q137" i="2"/>
  <c r="AN136" i="2"/>
  <c r="Q136" i="2"/>
  <c r="P136" i="2"/>
  <c r="AN135" i="2"/>
  <c r="Q135" i="2"/>
  <c r="P135" i="2"/>
  <c r="Q134" i="2"/>
  <c r="P134" i="2"/>
  <c r="Q133" i="2"/>
  <c r="P133" i="2"/>
  <c r="Q132" i="2"/>
  <c r="Q131" i="2"/>
  <c r="P131" i="2"/>
  <c r="Q130" i="2"/>
  <c r="P130" i="2"/>
  <c r="Q129" i="2"/>
  <c r="Q128" i="2"/>
  <c r="P128" i="2"/>
  <c r="AN127" i="2"/>
  <c r="Q127" i="2"/>
  <c r="P127" i="2"/>
  <c r="Q126" i="2"/>
  <c r="P126" i="2"/>
  <c r="AN125" i="2"/>
  <c r="Q125" i="2"/>
  <c r="P125" i="2"/>
  <c r="Q124" i="2"/>
  <c r="AN123" i="2"/>
  <c r="Q123" i="2"/>
  <c r="P123" i="2"/>
  <c r="Q122" i="2"/>
  <c r="Q121" i="2"/>
  <c r="Q120" i="2"/>
  <c r="P120" i="2"/>
  <c r="AN119" i="2"/>
  <c r="Q119" i="2"/>
  <c r="P119" i="2"/>
  <c r="Q118" i="2"/>
  <c r="P118" i="2"/>
  <c r="AN117" i="2"/>
  <c r="Q117" i="2"/>
  <c r="P117" i="2"/>
  <c r="Q116" i="2"/>
  <c r="AN115" i="2"/>
  <c r="Q115" i="2"/>
  <c r="P115" i="2"/>
  <c r="AN114" i="2"/>
  <c r="Q114" i="2"/>
  <c r="P114" i="2"/>
  <c r="Q113" i="2"/>
  <c r="AN112" i="2"/>
  <c r="Q112" i="2"/>
  <c r="P112" i="2"/>
  <c r="AN111" i="2"/>
  <c r="Q111" i="2"/>
  <c r="P111" i="2"/>
  <c r="AN110" i="2"/>
  <c r="Q110" i="2"/>
  <c r="P110" i="2"/>
  <c r="AN109" i="2"/>
  <c r="Q109" i="2"/>
  <c r="P109" i="2"/>
  <c r="Q108" i="2"/>
  <c r="AN107" i="2"/>
  <c r="Q107" i="2"/>
  <c r="P107" i="2"/>
  <c r="AN106" i="2"/>
  <c r="Q106" i="2"/>
  <c r="P106" i="2"/>
  <c r="Q105" i="2"/>
  <c r="P105" i="2"/>
  <c r="AN104" i="2"/>
  <c r="Q104" i="2"/>
  <c r="P104" i="2"/>
  <c r="AN103" i="2"/>
  <c r="Q103" i="2"/>
  <c r="P103" i="2"/>
  <c r="AN102" i="2"/>
  <c r="Q102" i="2"/>
  <c r="P102" i="2"/>
  <c r="AN101" i="2"/>
  <c r="Q101" i="2"/>
  <c r="P101" i="2"/>
  <c r="Q100" i="2"/>
  <c r="AN99" i="2"/>
  <c r="Q99" i="2"/>
  <c r="P99" i="2"/>
  <c r="AN98" i="2"/>
  <c r="Q98" i="2"/>
  <c r="P98" i="2"/>
  <c r="Q97" i="2"/>
  <c r="AN96" i="2"/>
  <c r="Q96" i="2"/>
  <c r="P96" i="2"/>
  <c r="AN95" i="2"/>
  <c r="Q95" i="2"/>
  <c r="P95" i="2"/>
  <c r="AN94" i="2"/>
  <c r="Q94" i="2"/>
  <c r="P94" i="2"/>
  <c r="AN93" i="2"/>
  <c r="Q93" i="2"/>
  <c r="P93" i="2"/>
  <c r="Q92" i="2"/>
  <c r="AN91" i="2"/>
  <c r="Q91" i="2"/>
  <c r="P91" i="2"/>
  <c r="AN90" i="2"/>
  <c r="Q90" i="2"/>
  <c r="P90" i="2"/>
  <c r="Q89" i="2"/>
  <c r="AN88" i="2"/>
  <c r="Z88" i="2"/>
  <c r="Q88" i="2"/>
  <c r="P88" i="2"/>
  <c r="AN87" i="2"/>
  <c r="Q87" i="2"/>
  <c r="P87" i="2"/>
  <c r="AN86" i="2"/>
  <c r="Q86" i="2"/>
  <c r="P86" i="2"/>
  <c r="M86" i="2"/>
  <c r="AN85" i="2"/>
  <c r="Q85" i="2"/>
  <c r="P85" i="2"/>
  <c r="Q84" i="2"/>
  <c r="AN83" i="2"/>
  <c r="Q83" i="2"/>
  <c r="P83" i="2"/>
  <c r="AN82" i="2"/>
  <c r="Q82" i="2"/>
  <c r="P82" i="2"/>
  <c r="Q81" i="2"/>
  <c r="AN80" i="2"/>
  <c r="Q80" i="2"/>
  <c r="P80" i="2"/>
  <c r="AN79" i="2"/>
  <c r="AB79" i="2"/>
  <c r="Z79" i="2"/>
  <c r="Q79" i="2"/>
  <c r="P79" i="2"/>
  <c r="AN78" i="2"/>
  <c r="Q78" i="2"/>
  <c r="P78" i="2"/>
  <c r="AN77" i="2"/>
  <c r="Q77" i="2"/>
  <c r="P77" i="2"/>
  <c r="J77" i="2"/>
  <c r="Q76" i="2"/>
  <c r="AN75" i="2"/>
  <c r="Q75" i="2"/>
  <c r="P75" i="2"/>
  <c r="AN74" i="2"/>
  <c r="Q74" i="2"/>
  <c r="P74" i="2"/>
  <c r="Q73" i="2"/>
  <c r="AN72" i="2"/>
  <c r="Z72" i="2"/>
  <c r="Q72" i="2"/>
  <c r="P72" i="2"/>
  <c r="AN71" i="2"/>
  <c r="Q71" i="2"/>
  <c r="P71" i="2"/>
  <c r="N71" i="2"/>
  <c r="J71" i="2"/>
  <c r="AN70" i="2"/>
  <c r="Q70" i="2"/>
  <c r="P70" i="2"/>
  <c r="AN69" i="2"/>
  <c r="Q69" i="2"/>
  <c r="P69" i="2"/>
  <c r="H4" i="6"/>
  <c r="I4" i="6"/>
  <c r="J4" i="6"/>
  <c r="K4" i="6"/>
  <c r="L4" i="6"/>
  <c r="M4" i="6"/>
  <c r="N72" i="9" s="1"/>
  <c r="N4" i="6"/>
  <c r="R85" i="9" s="1"/>
  <c r="O4" i="6"/>
  <c r="S74" i="9" s="1"/>
  <c r="P4" i="6"/>
  <c r="Q4" i="6"/>
  <c r="R4" i="6"/>
  <c r="S4" i="6"/>
  <c r="V4" i="6"/>
  <c r="W4" i="6"/>
  <c r="X4" i="6"/>
  <c r="AA4" i="6"/>
  <c r="AB4" i="6"/>
  <c r="AC4" i="6"/>
  <c r="AD4" i="6"/>
  <c r="AE4" i="6"/>
  <c r="AF4" i="6"/>
  <c r="AG4" i="6"/>
  <c r="AH4" i="6"/>
  <c r="AI4" i="6"/>
  <c r="AJ4" i="6"/>
  <c r="AM70" i="9" s="1"/>
  <c r="H5" i="6"/>
  <c r="I5" i="6"/>
  <c r="J5" i="6"/>
  <c r="K5" i="6"/>
  <c r="L5" i="6"/>
  <c r="M5" i="6"/>
  <c r="N5" i="6"/>
  <c r="R93" i="9" s="1"/>
  <c r="O5" i="6"/>
  <c r="S113" i="9" s="1"/>
  <c r="P5" i="6"/>
  <c r="T120" i="9" s="1"/>
  <c r="Q5" i="6"/>
  <c r="U115" i="9" s="1"/>
  <c r="R5" i="6"/>
  <c r="V117" i="9" s="1"/>
  <c r="S5" i="6"/>
  <c r="W100" i="9" s="1"/>
  <c r="V5" i="6"/>
  <c r="W5" i="6"/>
  <c r="X5" i="6"/>
  <c r="AA5" i="6"/>
  <c r="AB5" i="6"/>
  <c r="AC5" i="6"/>
  <c r="AD5" i="6"/>
  <c r="AE5" i="6"/>
  <c r="AF5" i="6"/>
  <c r="AI93" i="9" s="1"/>
  <c r="AG5" i="6"/>
  <c r="AH5" i="6"/>
  <c r="AI5" i="6"/>
  <c r="AL105" i="9" s="1"/>
  <c r="AJ5" i="6"/>
  <c r="AM100" i="9" s="1"/>
  <c r="H6" i="6"/>
  <c r="I6" i="6"/>
  <c r="J6" i="6"/>
  <c r="K6" i="6"/>
  <c r="L6" i="6"/>
  <c r="M6" i="6"/>
  <c r="N6" i="6"/>
  <c r="R146" i="9" s="1"/>
  <c r="O6" i="6"/>
  <c r="S125" i="9" s="1"/>
  <c r="P6" i="6"/>
  <c r="T135" i="9" s="1"/>
  <c r="Q6" i="6"/>
  <c r="U129" i="9" s="1"/>
  <c r="R6" i="6"/>
  <c r="V151" i="9" s="1"/>
  <c r="S6" i="6"/>
  <c r="W139" i="9" s="1"/>
  <c r="V6" i="6"/>
  <c r="W6" i="6"/>
  <c r="X6" i="6"/>
  <c r="AA6" i="6"/>
  <c r="AB6" i="6"/>
  <c r="AC6" i="6"/>
  <c r="AD6" i="6"/>
  <c r="AE6" i="6"/>
  <c r="AF6" i="6"/>
  <c r="AG6" i="6"/>
  <c r="AH6" i="6"/>
  <c r="AI6" i="6"/>
  <c r="AL133" i="9" s="1"/>
  <c r="AJ6" i="6"/>
  <c r="AM133" i="9" s="1"/>
  <c r="H7" i="6"/>
  <c r="I7" i="6"/>
  <c r="J7" i="6"/>
  <c r="K7" i="6"/>
  <c r="L7" i="6"/>
  <c r="M7" i="6"/>
  <c r="N7" i="6"/>
  <c r="O7" i="6"/>
  <c r="P7" i="6"/>
  <c r="Q7" i="6"/>
  <c r="R7" i="6"/>
  <c r="S7" i="6"/>
  <c r="V7" i="6"/>
  <c r="W7" i="6"/>
  <c r="X7" i="6"/>
  <c r="AA7" i="6"/>
  <c r="AB7" i="6"/>
  <c r="AC7" i="6"/>
  <c r="AD7" i="6"/>
  <c r="AE7" i="6"/>
  <c r="AF7" i="6"/>
  <c r="AG7" i="6"/>
  <c r="AH7" i="6"/>
  <c r="AI7" i="6"/>
  <c r="AJ7" i="6"/>
  <c r="H8" i="6"/>
  <c r="I8" i="6"/>
  <c r="J8" i="6"/>
  <c r="K8" i="6"/>
  <c r="L8" i="6"/>
  <c r="M8" i="6"/>
  <c r="N8" i="6"/>
  <c r="O8" i="6"/>
  <c r="P8" i="6"/>
  <c r="Q8" i="6"/>
  <c r="R8" i="6"/>
  <c r="S8" i="6"/>
  <c r="V8" i="6"/>
  <c r="W8" i="6"/>
  <c r="X8" i="6"/>
  <c r="AA8" i="6"/>
  <c r="AB8" i="6"/>
  <c r="AC8" i="6"/>
  <c r="AD8" i="6"/>
  <c r="AE8" i="6"/>
  <c r="AF8" i="6"/>
  <c r="AG8" i="6"/>
  <c r="AH8" i="6"/>
  <c r="AI8" i="6"/>
  <c r="AJ8" i="6"/>
  <c r="H4" i="5"/>
  <c r="I4" i="5"/>
  <c r="J90" i="2" s="1"/>
  <c r="J4" i="5"/>
  <c r="K86" i="2" s="1"/>
  <c r="K4" i="5"/>
  <c r="L90" i="2" s="1"/>
  <c r="L4" i="5"/>
  <c r="M74" i="2" s="1"/>
  <c r="M4" i="5"/>
  <c r="N82" i="2" s="1"/>
  <c r="N4" i="5"/>
  <c r="R83" i="2" s="1"/>
  <c r="O4" i="5"/>
  <c r="S77" i="2" s="1"/>
  <c r="Q4" i="5"/>
  <c r="U86" i="2" s="1"/>
  <c r="R4" i="5"/>
  <c r="S4" i="5"/>
  <c r="W73" i="2" s="1"/>
  <c r="V4" i="5"/>
  <c r="Y90" i="2" s="1"/>
  <c r="W4" i="5"/>
  <c r="Z82" i="2" s="1"/>
  <c r="X4" i="5"/>
  <c r="AA90" i="2" s="1"/>
  <c r="Y4" i="5"/>
  <c r="AB90" i="2" s="1"/>
  <c r="AA4" i="5"/>
  <c r="AD72" i="2" s="1"/>
  <c r="AB4" i="5"/>
  <c r="AE87" i="2" s="1"/>
  <c r="AC4" i="5"/>
  <c r="AF82" i="2" s="1"/>
  <c r="AD4" i="5"/>
  <c r="AG85" i="2" s="1"/>
  <c r="AE4" i="5"/>
  <c r="AH88" i="2" s="1"/>
  <c r="AF4" i="5"/>
  <c r="AI91" i="2" s="1"/>
  <c r="AG4" i="5"/>
  <c r="AJ91" i="2" s="1"/>
  <c r="AH4" i="5"/>
  <c r="AK77" i="2" s="1"/>
  <c r="AI4" i="5"/>
  <c r="AL86" i="2" s="1"/>
  <c r="AJ4" i="5"/>
  <c r="AM79" i="2" s="1"/>
  <c r="H5" i="5"/>
  <c r="I94" i="2" s="1"/>
  <c r="I5" i="5"/>
  <c r="J112" i="2" s="1"/>
  <c r="J5" i="5"/>
  <c r="K96" i="2" s="1"/>
  <c r="K5" i="5"/>
  <c r="L93" i="2" s="1"/>
  <c r="L5" i="5"/>
  <c r="M115" i="2" s="1"/>
  <c r="M5" i="5"/>
  <c r="N115" i="2" s="1"/>
  <c r="N5" i="5"/>
  <c r="R120" i="2" s="1"/>
  <c r="O5" i="5"/>
  <c r="S120" i="2" s="1"/>
  <c r="P5" i="5"/>
  <c r="Q5" i="5"/>
  <c r="U96" i="2" s="1"/>
  <c r="R5" i="5"/>
  <c r="V99" i="2" s="1"/>
  <c r="S5" i="5"/>
  <c r="W101" i="2" s="1"/>
  <c r="V5" i="5"/>
  <c r="Y110" i="2" s="1"/>
  <c r="W5" i="5"/>
  <c r="Z98" i="2" s="1"/>
  <c r="X5" i="5"/>
  <c r="AA102" i="2" s="1"/>
  <c r="Y5" i="5"/>
  <c r="AB109" i="2" s="1"/>
  <c r="AA5" i="5"/>
  <c r="AD102" i="2" s="1"/>
  <c r="AB5" i="5"/>
  <c r="AE111" i="2" s="1"/>
  <c r="AC5" i="5"/>
  <c r="AF119" i="2" s="1"/>
  <c r="AD5" i="5"/>
  <c r="AE5" i="5"/>
  <c r="AH104" i="2" s="1"/>
  <c r="AF5" i="5"/>
  <c r="AI117" i="2" s="1"/>
  <c r="AG5" i="5"/>
  <c r="AJ96" i="2" s="1"/>
  <c r="AH5" i="5"/>
  <c r="AK112" i="2" s="1"/>
  <c r="AI5" i="5"/>
  <c r="AL94" i="2" s="1"/>
  <c r="AJ5" i="5"/>
  <c r="AM107" i="2" s="1"/>
  <c r="H6" i="5"/>
  <c r="I6" i="5"/>
  <c r="J6" i="5"/>
  <c r="K6" i="5"/>
  <c r="L142" i="2" s="1"/>
  <c r="L6" i="5"/>
  <c r="M142" i="2" s="1"/>
  <c r="M6" i="5"/>
  <c r="N6" i="5"/>
  <c r="O6" i="5"/>
  <c r="S136" i="2" s="1"/>
  <c r="P6" i="5"/>
  <c r="T133" i="2" s="1"/>
  <c r="Q6" i="5"/>
  <c r="U138" i="2" s="1"/>
  <c r="R6" i="5"/>
  <c r="S6" i="5"/>
  <c r="V6" i="5"/>
  <c r="W6" i="5"/>
  <c r="X6" i="5"/>
  <c r="Y6" i="5"/>
  <c r="AA6" i="5"/>
  <c r="AB6" i="5"/>
  <c r="AC6" i="5"/>
  <c r="AF147" i="2" s="1"/>
  <c r="AD6" i="5"/>
  <c r="AE6" i="5"/>
  <c r="AH142" i="2" s="1"/>
  <c r="AF6" i="5"/>
  <c r="AI126" i="2" s="1"/>
  <c r="AG6" i="5"/>
  <c r="AJ134" i="2" s="1"/>
  <c r="AH6" i="5"/>
  <c r="AK128" i="2" s="1"/>
  <c r="AI6" i="5"/>
  <c r="AJ6" i="5"/>
  <c r="AM130" i="2" s="1"/>
  <c r="H7" i="5"/>
  <c r="I7" i="5"/>
  <c r="J157" i="2" s="1"/>
  <c r="J7" i="5"/>
  <c r="K168" i="2" s="1"/>
  <c r="K7" i="5"/>
  <c r="L7" i="5"/>
  <c r="M160" i="2" s="1"/>
  <c r="M7" i="5"/>
  <c r="N182" i="2" s="1"/>
  <c r="N7" i="5"/>
  <c r="R175" i="2" s="1"/>
  <c r="O7" i="5"/>
  <c r="S175" i="2" s="1"/>
  <c r="P7" i="5"/>
  <c r="T182" i="2" s="1"/>
  <c r="Q7" i="5"/>
  <c r="U170" i="2" s="1"/>
  <c r="R7" i="5"/>
  <c r="V177" i="2" s="1"/>
  <c r="S7" i="5"/>
  <c r="W177" i="2" s="1"/>
  <c r="V7" i="5"/>
  <c r="Y172" i="2" s="1"/>
  <c r="W7" i="5"/>
  <c r="Z158" i="2" s="1"/>
  <c r="X7" i="5"/>
  <c r="AA183" i="2" s="1"/>
  <c r="Y7" i="5"/>
  <c r="AA7" i="5"/>
  <c r="AB7" i="5"/>
  <c r="AC7" i="5"/>
  <c r="AF174" i="2" s="1"/>
  <c r="AD7" i="5"/>
  <c r="AG164" i="2" s="1"/>
  <c r="AE7" i="5"/>
  <c r="AF7" i="5"/>
  <c r="AI173" i="2" s="1"/>
  <c r="AG7" i="5"/>
  <c r="AH7" i="5"/>
  <c r="AK157" i="2" s="1"/>
  <c r="AI7" i="5"/>
  <c r="AL166" i="2" s="1"/>
  <c r="AJ7" i="5"/>
  <c r="H8" i="5"/>
  <c r="I8" i="5"/>
  <c r="J8" i="5"/>
  <c r="K197" i="2" s="1"/>
  <c r="K8" i="5"/>
  <c r="L8" i="5"/>
  <c r="M8" i="5"/>
  <c r="N8" i="5"/>
  <c r="R211" i="2" s="1"/>
  <c r="O8" i="5"/>
  <c r="S200" i="2" s="1"/>
  <c r="P8" i="5"/>
  <c r="T206" i="2" s="1"/>
  <c r="Q8" i="5"/>
  <c r="U188" i="2" s="1"/>
  <c r="R8" i="5"/>
  <c r="V213" i="2" s="1"/>
  <c r="S8" i="5"/>
  <c r="W202" i="2" s="1"/>
  <c r="V8" i="5"/>
  <c r="W8" i="5"/>
  <c r="X8" i="5"/>
  <c r="Y8" i="5"/>
  <c r="AA8" i="5"/>
  <c r="AD186" i="2" s="1"/>
  <c r="AB8" i="5"/>
  <c r="AE202" i="2" s="1"/>
  <c r="AC8" i="5"/>
  <c r="AD8" i="5"/>
  <c r="AG200" i="2" s="1"/>
  <c r="AE8" i="5"/>
  <c r="AF8" i="5"/>
  <c r="AG8" i="5"/>
  <c r="AH8" i="5"/>
  <c r="AI8" i="5"/>
  <c r="AL209" i="2" s="1"/>
  <c r="AJ8" i="5"/>
  <c r="AM197" i="2" s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I10" i="5"/>
  <c r="AJ10" i="5"/>
  <c r="AI11" i="5"/>
  <c r="AJ11" i="5"/>
  <c r="AI12" i="5"/>
  <c r="AJ12" i="5"/>
  <c r="AI13" i="5"/>
  <c r="AJ13" i="5"/>
  <c r="AI14" i="5"/>
  <c r="AJ14" i="5"/>
  <c r="AI15" i="5"/>
  <c r="AJ15" i="5"/>
  <c r="AI16" i="5"/>
  <c r="AJ16" i="5"/>
  <c r="AI17" i="5"/>
  <c r="AJ17" i="5"/>
  <c r="AI18" i="5"/>
  <c r="AJ18" i="5"/>
  <c r="AI19" i="5"/>
  <c r="AJ19" i="5"/>
  <c r="AI20" i="5"/>
  <c r="AJ20" i="5"/>
  <c r="AI21" i="5"/>
  <c r="AJ21" i="5"/>
  <c r="AI22" i="5"/>
  <c r="AJ22" i="5"/>
  <c r="AI23" i="5"/>
  <c r="AJ23" i="5"/>
  <c r="AI24" i="5"/>
  <c r="AJ24" i="5"/>
  <c r="AJ25" i="5"/>
  <c r="AJ9" i="5"/>
  <c r="AM221" i="2" s="1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9" i="6"/>
  <c r="AM152" i="9" l="1"/>
  <c r="T151" i="9"/>
  <c r="U144" i="9"/>
  <c r="V143" i="9"/>
  <c r="S141" i="9"/>
  <c r="U139" i="9"/>
  <c r="W133" i="9"/>
  <c r="S132" i="9"/>
  <c r="T130" i="9"/>
  <c r="S129" i="9"/>
  <c r="V128" i="9"/>
  <c r="W123" i="9"/>
  <c r="U122" i="9"/>
  <c r="V121" i="9"/>
  <c r="AM118" i="9"/>
  <c r="T115" i="9"/>
  <c r="V112" i="9"/>
  <c r="V105" i="9"/>
  <c r="V103" i="9"/>
  <c r="S100" i="9"/>
  <c r="AM93" i="9"/>
  <c r="AL152" i="9"/>
  <c r="R151" i="9"/>
  <c r="T144" i="9"/>
  <c r="T137" i="9"/>
  <c r="V133" i="9"/>
  <c r="U123" i="9"/>
  <c r="T122" i="9"/>
  <c r="U121" i="9"/>
  <c r="U118" i="9"/>
  <c r="V109" i="9"/>
  <c r="S105" i="9"/>
  <c r="U103" i="9"/>
  <c r="R100" i="9"/>
  <c r="V96" i="9"/>
  <c r="S90" i="9"/>
  <c r="R87" i="9"/>
  <c r="W152" i="9"/>
  <c r="T146" i="9"/>
  <c r="U133" i="9"/>
  <c r="W131" i="9"/>
  <c r="AL127" i="9"/>
  <c r="T123" i="9"/>
  <c r="S122" i="9"/>
  <c r="S121" i="9"/>
  <c r="T118" i="9"/>
  <c r="V113" i="9"/>
  <c r="AM106" i="9"/>
  <c r="R105" i="9"/>
  <c r="R103" i="9"/>
  <c r="U96" i="9"/>
  <c r="AM72" i="9"/>
  <c r="V152" i="9"/>
  <c r="U136" i="9"/>
  <c r="V135" i="9"/>
  <c r="S133" i="9"/>
  <c r="U131" i="9"/>
  <c r="W127" i="9"/>
  <c r="T125" i="9"/>
  <c r="S123" i="9"/>
  <c r="AM119" i="9"/>
  <c r="AS119" i="12" s="1"/>
  <c r="S118" i="9"/>
  <c r="AL115" i="9"/>
  <c r="W106" i="9"/>
  <c r="S96" i="9"/>
  <c r="R89" i="9"/>
  <c r="S82" i="9"/>
  <c r="U152" i="9"/>
  <c r="U151" i="9"/>
  <c r="V144" i="9"/>
  <c r="V139" i="9"/>
  <c r="AM137" i="9"/>
  <c r="T136" i="9"/>
  <c r="V127" i="9"/>
  <c r="W119" i="9"/>
  <c r="AL116" i="9"/>
  <c r="R106" i="9"/>
  <c r="S101" i="9"/>
  <c r="S79" i="9"/>
  <c r="S77" i="9"/>
  <c r="AM71" i="9"/>
  <c r="AM69" i="9"/>
  <c r="R152" i="9"/>
  <c r="AM148" i="9"/>
  <c r="V145" i="9"/>
  <c r="T141" i="9"/>
  <c r="AL137" i="9"/>
  <c r="T129" i="9"/>
  <c r="U127" i="9"/>
  <c r="AL124" i="9"/>
  <c r="T119" i="9"/>
  <c r="U116" i="9"/>
  <c r="AL112" i="9"/>
  <c r="S81" i="9"/>
  <c r="R79" i="9"/>
  <c r="R77" i="9"/>
  <c r="S71" i="9"/>
  <c r="R148" i="9"/>
  <c r="AM146" i="9"/>
  <c r="T145" i="9"/>
  <c r="W143" i="9"/>
  <c r="AM138" i="9"/>
  <c r="W137" i="9"/>
  <c r="T127" i="9"/>
  <c r="AM125" i="9"/>
  <c r="AS125" i="12" s="1"/>
  <c r="W124" i="9"/>
  <c r="V122" i="9"/>
  <c r="T121" i="9"/>
  <c r="S119" i="9"/>
  <c r="S116" i="9"/>
  <c r="W112" i="9"/>
  <c r="R91" i="9"/>
  <c r="S86" i="9"/>
  <c r="S84" i="9"/>
  <c r="R81" i="9"/>
  <c r="AL146" i="9"/>
  <c r="R145" i="9"/>
  <c r="U143" i="9"/>
  <c r="AM141" i="9"/>
  <c r="AS141" i="12" s="1"/>
  <c r="AL138" i="9"/>
  <c r="V137" i="9"/>
  <c r="V136" i="9"/>
  <c r="T134" i="9"/>
  <c r="V131" i="9"/>
  <c r="AM129" i="9"/>
  <c r="U128" i="9"/>
  <c r="S127" i="9"/>
  <c r="AL125" i="9"/>
  <c r="AR125" i="12" s="1"/>
  <c r="T124" i="9"/>
  <c r="U112" i="9"/>
  <c r="AM102" i="9"/>
  <c r="AM99" i="9"/>
  <c r="T152" i="9"/>
  <c r="W146" i="9"/>
  <c r="T143" i="9"/>
  <c r="AL141" i="9"/>
  <c r="AR141" i="12" s="1"/>
  <c r="U138" i="9"/>
  <c r="U137" i="9"/>
  <c r="T133" i="9"/>
  <c r="AL129" i="9"/>
  <c r="T128" i="9"/>
  <c r="W125" i="9"/>
  <c r="U120" i="9"/>
  <c r="AL117" i="9"/>
  <c r="T112" i="9"/>
  <c r="V107" i="9"/>
  <c r="W102" i="9"/>
  <c r="W99" i="9"/>
  <c r="S88" i="9"/>
  <c r="R83" i="9"/>
  <c r="V146" i="9"/>
  <c r="W141" i="9"/>
  <c r="T140" i="9"/>
  <c r="T138" i="9"/>
  <c r="S137" i="9"/>
  <c r="W135" i="9"/>
  <c r="AM130" i="9"/>
  <c r="W129" i="9"/>
  <c r="S128" i="9"/>
  <c r="V125" i="9"/>
  <c r="AM121" i="9"/>
  <c r="W117" i="9"/>
  <c r="V116" i="9"/>
  <c r="AL113" i="9"/>
  <c r="S112" i="9"/>
  <c r="U107" i="9"/>
  <c r="V102" i="9"/>
  <c r="T148" i="9"/>
  <c r="U146" i="9"/>
  <c r="U145" i="9"/>
  <c r="V141" i="9"/>
  <c r="U135" i="9"/>
  <c r="AL130" i="9"/>
  <c r="V129" i="9"/>
  <c r="U125" i="9"/>
  <c r="AM122" i="9"/>
  <c r="AL121" i="9"/>
  <c r="U119" i="9"/>
  <c r="U113" i="9"/>
  <c r="AM105" i="9"/>
  <c r="S72" i="9"/>
  <c r="U141" i="9"/>
  <c r="U130" i="9"/>
  <c r="AL122" i="9"/>
  <c r="W121" i="9"/>
  <c r="U117" i="9"/>
  <c r="S80" i="9"/>
  <c r="S76" i="9"/>
  <c r="R69" i="2"/>
  <c r="W78" i="2"/>
  <c r="W69" i="2"/>
  <c r="U73" i="2"/>
  <c r="W93" i="2"/>
  <c r="AL184" i="2"/>
  <c r="AM209" i="2"/>
  <c r="AM69" i="2"/>
  <c r="S71" i="2"/>
  <c r="AL93" i="2"/>
  <c r="R102" i="2"/>
  <c r="R104" i="2"/>
  <c r="R119" i="2"/>
  <c r="AM184" i="2"/>
  <c r="W71" i="2"/>
  <c r="R79" i="2"/>
  <c r="U82" i="2"/>
  <c r="R88" i="2"/>
  <c r="R99" i="2"/>
  <c r="S102" i="2"/>
  <c r="S104" i="2"/>
  <c r="R107" i="2"/>
  <c r="S110" i="2"/>
  <c r="S119" i="2"/>
  <c r="T143" i="2"/>
  <c r="AL190" i="2"/>
  <c r="U74" i="2"/>
  <c r="U77" i="2"/>
  <c r="AM82" i="2"/>
  <c r="S88" i="2"/>
  <c r="R91" i="2"/>
  <c r="R96" i="2"/>
  <c r="S99" i="2"/>
  <c r="AL102" i="2"/>
  <c r="S107" i="2"/>
  <c r="AM190" i="2"/>
  <c r="W77" i="2"/>
  <c r="W86" i="2"/>
  <c r="S91" i="2"/>
  <c r="S96" i="2"/>
  <c r="AL196" i="2"/>
  <c r="R70" i="2"/>
  <c r="AM77" i="2"/>
  <c r="AM86" i="2"/>
  <c r="AM91" i="2"/>
  <c r="R94" i="2"/>
  <c r="T138" i="2"/>
  <c r="AM196" i="2"/>
  <c r="S70" i="2"/>
  <c r="R72" i="2"/>
  <c r="S94" i="2"/>
  <c r="AM70" i="2"/>
  <c r="S72" i="2"/>
  <c r="W75" i="2"/>
  <c r="AM83" i="2"/>
  <c r="R103" i="2"/>
  <c r="AL202" i="2"/>
  <c r="AM75" i="2"/>
  <c r="U80" i="2"/>
  <c r="R101" i="2"/>
  <c r="S103" i="2"/>
  <c r="R106" i="2"/>
  <c r="R109" i="2"/>
  <c r="AM72" i="2"/>
  <c r="U78" i="2"/>
  <c r="AL80" i="2"/>
  <c r="S87" i="2"/>
  <c r="R90" i="2"/>
  <c r="R98" i="2"/>
  <c r="S101" i="2"/>
  <c r="AL103" i="2"/>
  <c r="S106" i="2"/>
  <c r="S109" i="2"/>
  <c r="AL208" i="2"/>
  <c r="W87" i="2"/>
  <c r="S90" i="2"/>
  <c r="R93" i="2"/>
  <c r="R95" i="2"/>
  <c r="S98" i="2"/>
  <c r="AL106" i="2"/>
  <c r="AM109" i="2"/>
  <c r="U128" i="2"/>
  <c r="U141" i="2"/>
  <c r="AM203" i="2"/>
  <c r="S69" i="2"/>
  <c r="S76" i="2"/>
  <c r="W90" i="2"/>
  <c r="S93" i="2"/>
  <c r="S95" i="2"/>
  <c r="AL160" i="2"/>
  <c r="AL214" i="2"/>
  <c r="R143" i="2"/>
  <c r="R127" i="2"/>
  <c r="R128" i="2"/>
  <c r="R130" i="2"/>
  <c r="R134" i="2"/>
  <c r="R123" i="2"/>
  <c r="R131" i="2"/>
  <c r="R125" i="2"/>
  <c r="T98" i="2"/>
  <c r="T96" i="2"/>
  <c r="T122" i="2"/>
  <c r="T101" i="2"/>
  <c r="T99" i="2"/>
  <c r="T102" i="2"/>
  <c r="T106" i="2"/>
  <c r="T109" i="2"/>
  <c r="T107" i="2"/>
  <c r="T104" i="2"/>
  <c r="T114" i="2"/>
  <c r="T110" i="2"/>
  <c r="T117" i="2"/>
  <c r="T115" i="2"/>
  <c r="T111" i="2"/>
  <c r="T118" i="2"/>
  <c r="T112" i="2"/>
  <c r="T119" i="2"/>
  <c r="T93" i="2"/>
  <c r="V90" i="2"/>
  <c r="V87" i="2"/>
  <c r="V71" i="2"/>
  <c r="V69" i="2"/>
  <c r="V91" i="2"/>
  <c r="V88" i="2"/>
  <c r="V72" i="2"/>
  <c r="V70" i="2"/>
  <c r="V85" i="2"/>
  <c r="AL69" i="2"/>
  <c r="V74" i="2"/>
  <c r="V79" i="2"/>
  <c r="AM80" i="2"/>
  <c r="W85" i="2"/>
  <c r="AL90" i="2"/>
  <c r="R92" i="2"/>
  <c r="U98" i="2"/>
  <c r="U113" i="2"/>
  <c r="AM134" i="2"/>
  <c r="R149" i="2"/>
  <c r="W74" i="2"/>
  <c r="W79" i="2"/>
  <c r="AL85" i="2"/>
  <c r="AM90" i="2"/>
  <c r="T94" i="2"/>
  <c r="V98" i="2"/>
  <c r="AM104" i="2"/>
  <c r="AM113" i="2"/>
  <c r="V122" i="2"/>
  <c r="R126" i="2"/>
  <c r="S149" i="2"/>
  <c r="V159" i="2"/>
  <c r="R163" i="2"/>
  <c r="T170" i="2"/>
  <c r="R181" i="2"/>
  <c r="T188" i="2"/>
  <c r="V195" i="2"/>
  <c r="S206" i="2"/>
  <c r="U213" i="2"/>
  <c r="AM227" i="2"/>
  <c r="W196" i="2"/>
  <c r="W190" i="2"/>
  <c r="W184" i="2"/>
  <c r="W209" i="2"/>
  <c r="W203" i="2"/>
  <c r="W197" i="2"/>
  <c r="W191" i="2"/>
  <c r="W185" i="2"/>
  <c r="W210" i="2"/>
  <c r="W204" i="2"/>
  <c r="W198" i="2"/>
  <c r="W192" i="2"/>
  <c r="W186" i="2"/>
  <c r="W211" i="2"/>
  <c r="W205" i="2"/>
  <c r="W199" i="2"/>
  <c r="W193" i="2"/>
  <c r="W187" i="2"/>
  <c r="W212" i="2"/>
  <c r="W206" i="2"/>
  <c r="W200" i="2"/>
  <c r="W194" i="2"/>
  <c r="W188" i="2"/>
  <c r="W213" i="2"/>
  <c r="W207" i="2"/>
  <c r="W201" i="2"/>
  <c r="AM179" i="2"/>
  <c r="AM173" i="2"/>
  <c r="AM167" i="2"/>
  <c r="AM161" i="2"/>
  <c r="AM155" i="2"/>
  <c r="AM180" i="2"/>
  <c r="AM174" i="2"/>
  <c r="AM168" i="2"/>
  <c r="AM162" i="2"/>
  <c r="AM156" i="2"/>
  <c r="AM181" i="2"/>
  <c r="AM175" i="2"/>
  <c r="AM169" i="2"/>
  <c r="AM163" i="2"/>
  <c r="AM157" i="2"/>
  <c r="AM182" i="2"/>
  <c r="AM176" i="2"/>
  <c r="AM170" i="2"/>
  <c r="AM164" i="2"/>
  <c r="AM158" i="2"/>
  <c r="AM183" i="2"/>
  <c r="AM177" i="2"/>
  <c r="AM171" i="2"/>
  <c r="AM165" i="2"/>
  <c r="AM159" i="2"/>
  <c r="R77" i="2"/>
  <c r="R82" i="2"/>
  <c r="R80" i="2"/>
  <c r="R78" i="2"/>
  <c r="R74" i="2"/>
  <c r="AL74" i="2"/>
  <c r="V83" i="2"/>
  <c r="AM85" i="2"/>
  <c r="W122" i="2"/>
  <c r="W159" i="2"/>
  <c r="S163" i="2"/>
  <c r="AM166" i="2"/>
  <c r="S181" i="2"/>
  <c r="W195" i="2"/>
  <c r="R199" i="2"/>
  <c r="V214" i="2"/>
  <c r="V208" i="2"/>
  <c r="V202" i="2"/>
  <c r="V196" i="2"/>
  <c r="V190" i="2"/>
  <c r="V184" i="2"/>
  <c r="V209" i="2"/>
  <c r="V203" i="2"/>
  <c r="V197" i="2"/>
  <c r="V191" i="2"/>
  <c r="V185" i="2"/>
  <c r="V210" i="2"/>
  <c r="V204" i="2"/>
  <c r="V198" i="2"/>
  <c r="V192" i="2"/>
  <c r="V186" i="2"/>
  <c r="V211" i="2"/>
  <c r="V205" i="2"/>
  <c r="V199" i="2"/>
  <c r="V193" i="2"/>
  <c r="V187" i="2"/>
  <c r="V212" i="2"/>
  <c r="V206" i="2"/>
  <c r="V200" i="2"/>
  <c r="V194" i="2"/>
  <c r="V188" i="2"/>
  <c r="AL179" i="2"/>
  <c r="AL173" i="2"/>
  <c r="AL167" i="2"/>
  <c r="AL161" i="2"/>
  <c r="AL155" i="2"/>
  <c r="AL180" i="2"/>
  <c r="AL174" i="2"/>
  <c r="AL168" i="2"/>
  <c r="AL162" i="2"/>
  <c r="AL156" i="2"/>
  <c r="AL181" i="2"/>
  <c r="AL175" i="2"/>
  <c r="AL169" i="2"/>
  <c r="AL163" i="2"/>
  <c r="AL157" i="2"/>
  <c r="AL182" i="2"/>
  <c r="AL176" i="2"/>
  <c r="AL170" i="2"/>
  <c r="AL164" i="2"/>
  <c r="AL158" i="2"/>
  <c r="AL183" i="2"/>
  <c r="AL177" i="2"/>
  <c r="AL171" i="2"/>
  <c r="AL165" i="2"/>
  <c r="AL159" i="2"/>
  <c r="R71" i="2"/>
  <c r="AL72" i="2"/>
  <c r="AM74" i="2"/>
  <c r="W83" i="2"/>
  <c r="R87" i="2"/>
  <c r="AL88" i="2"/>
  <c r="AM94" i="2"/>
  <c r="V101" i="2"/>
  <c r="AM272" i="2"/>
  <c r="AM266" i="2"/>
  <c r="AM260" i="2"/>
  <c r="AM254" i="2"/>
  <c r="AM248" i="2"/>
  <c r="AM273" i="2"/>
  <c r="AM267" i="2"/>
  <c r="AM261" i="2"/>
  <c r="AM255" i="2"/>
  <c r="AM249" i="2"/>
  <c r="AM274" i="2"/>
  <c r="AM268" i="2"/>
  <c r="AM262" i="2"/>
  <c r="AM256" i="2"/>
  <c r="AM250" i="2"/>
  <c r="AM275" i="2"/>
  <c r="AM269" i="2"/>
  <c r="AM263" i="2"/>
  <c r="AM257" i="2"/>
  <c r="AM251" i="2"/>
  <c r="AM270" i="2"/>
  <c r="AM264" i="2"/>
  <c r="AM258" i="2"/>
  <c r="AM252" i="2"/>
  <c r="AM246" i="2"/>
  <c r="AM259" i="2"/>
  <c r="AM271" i="2"/>
  <c r="AM253" i="2"/>
  <c r="AM265" i="2"/>
  <c r="AM247" i="2"/>
  <c r="U195" i="2"/>
  <c r="U189" i="2"/>
  <c r="U214" i="2"/>
  <c r="U208" i="2"/>
  <c r="U202" i="2"/>
  <c r="U196" i="2"/>
  <c r="U190" i="2"/>
  <c r="U184" i="2"/>
  <c r="U209" i="2"/>
  <c r="U203" i="2"/>
  <c r="U197" i="2"/>
  <c r="U191" i="2"/>
  <c r="U185" i="2"/>
  <c r="U210" i="2"/>
  <c r="U204" i="2"/>
  <c r="U198" i="2"/>
  <c r="U192" i="2"/>
  <c r="U186" i="2"/>
  <c r="U211" i="2"/>
  <c r="U205" i="2"/>
  <c r="U199" i="2"/>
  <c r="U193" i="2"/>
  <c r="U187" i="2"/>
  <c r="U212" i="2"/>
  <c r="U206" i="2"/>
  <c r="U200" i="2"/>
  <c r="W178" i="2"/>
  <c r="W172" i="2"/>
  <c r="W166" i="2"/>
  <c r="W160" i="2"/>
  <c r="W179" i="2"/>
  <c r="W173" i="2"/>
  <c r="W167" i="2"/>
  <c r="W161" i="2"/>
  <c r="W155" i="2"/>
  <c r="W180" i="2"/>
  <c r="W174" i="2"/>
  <c r="W168" i="2"/>
  <c r="W162" i="2"/>
  <c r="W156" i="2"/>
  <c r="W181" i="2"/>
  <c r="W175" i="2"/>
  <c r="W169" i="2"/>
  <c r="W163" i="2"/>
  <c r="W157" i="2"/>
  <c r="W182" i="2"/>
  <c r="W176" i="2"/>
  <c r="W170" i="2"/>
  <c r="W164" i="2"/>
  <c r="W158" i="2"/>
  <c r="AM152" i="2"/>
  <c r="AM150" i="2"/>
  <c r="AM125" i="2"/>
  <c r="AM147" i="2"/>
  <c r="AM142" i="2"/>
  <c r="AM139" i="2"/>
  <c r="AM135" i="2"/>
  <c r="AM126" i="2"/>
  <c r="AM136" i="2"/>
  <c r="AM131" i="2"/>
  <c r="AM127" i="2"/>
  <c r="AM138" i="2"/>
  <c r="AM128" i="2"/>
  <c r="AM151" i="2"/>
  <c r="V78" i="2"/>
  <c r="AL79" i="2"/>
  <c r="AL83" i="2"/>
  <c r="AM88" i="2"/>
  <c r="S127" i="2"/>
  <c r="AL271" i="2"/>
  <c r="AL265" i="2"/>
  <c r="AL259" i="2"/>
  <c r="AL253" i="2"/>
  <c r="AL247" i="2"/>
  <c r="AL272" i="2"/>
  <c r="AL266" i="2"/>
  <c r="AL260" i="2"/>
  <c r="AL254" i="2"/>
  <c r="AL248" i="2"/>
  <c r="AL273" i="2"/>
  <c r="AL267" i="2"/>
  <c r="AL261" i="2"/>
  <c r="AL255" i="2"/>
  <c r="AL249" i="2"/>
  <c r="AL274" i="2"/>
  <c r="AL268" i="2"/>
  <c r="AL262" i="2"/>
  <c r="AL256" i="2"/>
  <c r="AL250" i="2"/>
  <c r="AL275" i="2"/>
  <c r="AL269" i="2"/>
  <c r="AL263" i="2"/>
  <c r="AL257" i="2"/>
  <c r="AL251" i="2"/>
  <c r="AL270" i="2"/>
  <c r="AL264" i="2"/>
  <c r="AL258" i="2"/>
  <c r="AL252" i="2"/>
  <c r="AL246" i="2"/>
  <c r="T213" i="2"/>
  <c r="T207" i="2"/>
  <c r="T201" i="2"/>
  <c r="T195" i="2"/>
  <c r="T189" i="2"/>
  <c r="T214" i="2"/>
  <c r="T208" i="2"/>
  <c r="T202" i="2"/>
  <c r="T196" i="2"/>
  <c r="T190" i="2"/>
  <c r="T184" i="2"/>
  <c r="T209" i="2"/>
  <c r="T203" i="2"/>
  <c r="T197" i="2"/>
  <c r="T191" i="2"/>
  <c r="T185" i="2"/>
  <c r="T210" i="2"/>
  <c r="T204" i="2"/>
  <c r="T198" i="2"/>
  <c r="T192" i="2"/>
  <c r="T186" i="2"/>
  <c r="T211" i="2"/>
  <c r="T205" i="2"/>
  <c r="T199" i="2"/>
  <c r="T193" i="2"/>
  <c r="T187" i="2"/>
  <c r="V178" i="2"/>
  <c r="V172" i="2"/>
  <c r="V166" i="2"/>
  <c r="V160" i="2"/>
  <c r="V179" i="2"/>
  <c r="V173" i="2"/>
  <c r="V167" i="2"/>
  <c r="V161" i="2"/>
  <c r="V155" i="2"/>
  <c r="V180" i="2"/>
  <c r="V174" i="2"/>
  <c r="V168" i="2"/>
  <c r="V162" i="2"/>
  <c r="V156" i="2"/>
  <c r="V181" i="2"/>
  <c r="V175" i="2"/>
  <c r="V169" i="2"/>
  <c r="V163" i="2"/>
  <c r="V157" i="2"/>
  <c r="V182" i="2"/>
  <c r="V176" i="2"/>
  <c r="V170" i="2"/>
  <c r="V164" i="2"/>
  <c r="V158" i="2"/>
  <c r="AL134" i="2"/>
  <c r="AL152" i="2"/>
  <c r="AL150" i="2"/>
  <c r="AL144" i="2"/>
  <c r="AL123" i="2"/>
  <c r="AL125" i="2"/>
  <c r="AL142" i="2"/>
  <c r="AL135" i="2"/>
  <c r="AL126" i="2"/>
  <c r="AL136" i="2"/>
  <c r="AL131" i="2"/>
  <c r="AL127" i="2"/>
  <c r="AL146" i="2"/>
  <c r="AL138" i="2"/>
  <c r="AL128" i="2"/>
  <c r="AL133" i="2"/>
  <c r="V96" i="2"/>
  <c r="T103" i="2"/>
  <c r="T127" i="2"/>
  <c r="R157" i="2"/>
  <c r="T164" i="2"/>
  <c r="V171" i="2"/>
  <c r="AL178" i="2"/>
  <c r="V189" i="2"/>
  <c r="R193" i="2"/>
  <c r="U207" i="2"/>
  <c r="W214" i="2"/>
  <c r="S194" i="2"/>
  <c r="S188" i="2"/>
  <c r="S213" i="2"/>
  <c r="S207" i="2"/>
  <c r="S201" i="2"/>
  <c r="S195" i="2"/>
  <c r="S189" i="2"/>
  <c r="S214" i="2"/>
  <c r="S208" i="2"/>
  <c r="S202" i="2"/>
  <c r="S196" i="2"/>
  <c r="S190" i="2"/>
  <c r="S184" i="2"/>
  <c r="S209" i="2"/>
  <c r="S203" i="2"/>
  <c r="S197" i="2"/>
  <c r="S191" i="2"/>
  <c r="S185" i="2"/>
  <c r="S210" i="2"/>
  <c r="S204" i="2"/>
  <c r="S198" i="2"/>
  <c r="S192" i="2"/>
  <c r="S186" i="2"/>
  <c r="S211" i="2"/>
  <c r="S205" i="2"/>
  <c r="S199" i="2"/>
  <c r="U183" i="2"/>
  <c r="U177" i="2"/>
  <c r="U171" i="2"/>
  <c r="U165" i="2"/>
  <c r="U159" i="2"/>
  <c r="U178" i="2"/>
  <c r="U172" i="2"/>
  <c r="U166" i="2"/>
  <c r="U160" i="2"/>
  <c r="U179" i="2"/>
  <c r="U173" i="2"/>
  <c r="U167" i="2"/>
  <c r="U161" i="2"/>
  <c r="U155" i="2"/>
  <c r="U180" i="2"/>
  <c r="U174" i="2"/>
  <c r="U168" i="2"/>
  <c r="U162" i="2"/>
  <c r="U156" i="2"/>
  <c r="U181" i="2"/>
  <c r="U175" i="2"/>
  <c r="U169" i="2"/>
  <c r="U163" i="2"/>
  <c r="U157" i="2"/>
  <c r="W134" i="2"/>
  <c r="W152" i="2"/>
  <c r="W150" i="2"/>
  <c r="W123" i="2"/>
  <c r="W144" i="2"/>
  <c r="W125" i="2"/>
  <c r="W142" i="2"/>
  <c r="W135" i="2"/>
  <c r="W126" i="2"/>
  <c r="W136" i="2"/>
  <c r="W131" i="2"/>
  <c r="W127" i="2"/>
  <c r="W146" i="2"/>
  <c r="W138" i="2"/>
  <c r="W128" i="2"/>
  <c r="AM114" i="2"/>
  <c r="AM110" i="2"/>
  <c r="AM117" i="2"/>
  <c r="AM115" i="2"/>
  <c r="AM111" i="2"/>
  <c r="AM118" i="2"/>
  <c r="AM112" i="2"/>
  <c r="AM119" i="2"/>
  <c r="AM120" i="2"/>
  <c r="AM95" i="2"/>
  <c r="AM98" i="2"/>
  <c r="AM96" i="2"/>
  <c r="AM101" i="2"/>
  <c r="AM99" i="2"/>
  <c r="AM102" i="2"/>
  <c r="AL71" i="2"/>
  <c r="AL78" i="2"/>
  <c r="V82" i="2"/>
  <c r="AL87" i="2"/>
  <c r="R136" i="2"/>
  <c r="AM141" i="2"/>
  <c r="T146" i="2"/>
  <c r="S157" i="2"/>
  <c r="AM160" i="2"/>
  <c r="U164" i="2"/>
  <c r="W171" i="2"/>
  <c r="AM178" i="2"/>
  <c r="U182" i="2"/>
  <c r="W189" i="2"/>
  <c r="S193" i="2"/>
  <c r="T200" i="2"/>
  <c r="V207" i="2"/>
  <c r="R212" i="2"/>
  <c r="R206" i="2"/>
  <c r="R200" i="2"/>
  <c r="R194" i="2"/>
  <c r="R188" i="2"/>
  <c r="R213" i="2"/>
  <c r="R207" i="2"/>
  <c r="R201" i="2"/>
  <c r="R195" i="2"/>
  <c r="R189" i="2"/>
  <c r="R214" i="2"/>
  <c r="R208" i="2"/>
  <c r="R202" i="2"/>
  <c r="R196" i="2"/>
  <c r="R190" i="2"/>
  <c r="R184" i="2"/>
  <c r="R209" i="2"/>
  <c r="R203" i="2"/>
  <c r="R197" i="2"/>
  <c r="R191" i="2"/>
  <c r="R185" i="2"/>
  <c r="R210" i="2"/>
  <c r="R204" i="2"/>
  <c r="R198" i="2"/>
  <c r="R192" i="2"/>
  <c r="R186" i="2"/>
  <c r="T183" i="2"/>
  <c r="T177" i="2"/>
  <c r="T171" i="2"/>
  <c r="T165" i="2"/>
  <c r="T159" i="2"/>
  <c r="T178" i="2"/>
  <c r="T172" i="2"/>
  <c r="T166" i="2"/>
  <c r="T160" i="2"/>
  <c r="T179" i="2"/>
  <c r="T173" i="2"/>
  <c r="T167" i="2"/>
  <c r="T161" i="2"/>
  <c r="T155" i="2"/>
  <c r="T180" i="2"/>
  <c r="T174" i="2"/>
  <c r="T168" i="2"/>
  <c r="T162" i="2"/>
  <c r="T156" i="2"/>
  <c r="T181" i="2"/>
  <c r="T175" i="2"/>
  <c r="T169" i="2"/>
  <c r="T163" i="2"/>
  <c r="T157" i="2"/>
  <c r="V130" i="2"/>
  <c r="V134" i="2"/>
  <c r="V152" i="2"/>
  <c r="V150" i="2"/>
  <c r="V125" i="2"/>
  <c r="V142" i="2"/>
  <c r="V135" i="2"/>
  <c r="V126" i="2"/>
  <c r="V136" i="2"/>
  <c r="V131" i="2"/>
  <c r="V127" i="2"/>
  <c r="AL109" i="2"/>
  <c r="AL107" i="2"/>
  <c r="AL104" i="2"/>
  <c r="AL114" i="2"/>
  <c r="AL110" i="2"/>
  <c r="AL117" i="2"/>
  <c r="AL115" i="2"/>
  <c r="AL111" i="2"/>
  <c r="AL118" i="2"/>
  <c r="AL112" i="2"/>
  <c r="AL119" i="2"/>
  <c r="AL120" i="2"/>
  <c r="AL95" i="2"/>
  <c r="AL98" i="2"/>
  <c r="AL96" i="2"/>
  <c r="AL122" i="2"/>
  <c r="AL101" i="2"/>
  <c r="AL99" i="2"/>
  <c r="AM71" i="2"/>
  <c r="R75" i="2"/>
  <c r="AM78" i="2"/>
  <c r="W82" i="2"/>
  <c r="R86" i="2"/>
  <c r="AM87" i="2"/>
  <c r="AM93" i="2"/>
  <c r="AM103" i="2"/>
  <c r="AL124" i="2"/>
  <c r="S182" i="2"/>
  <c r="S176" i="2"/>
  <c r="S170" i="2"/>
  <c r="S164" i="2"/>
  <c r="S158" i="2"/>
  <c r="S183" i="2"/>
  <c r="S177" i="2"/>
  <c r="S171" i="2"/>
  <c r="S165" i="2"/>
  <c r="S159" i="2"/>
  <c r="S178" i="2"/>
  <c r="S172" i="2"/>
  <c r="S166" i="2"/>
  <c r="S160" i="2"/>
  <c r="S179" i="2"/>
  <c r="S173" i="2"/>
  <c r="S167" i="2"/>
  <c r="S161" i="2"/>
  <c r="S155" i="2"/>
  <c r="S180" i="2"/>
  <c r="S174" i="2"/>
  <c r="S168" i="2"/>
  <c r="S162" i="2"/>
  <c r="S156" i="2"/>
  <c r="U134" i="2"/>
  <c r="U147" i="2"/>
  <c r="U152" i="2"/>
  <c r="U150" i="2"/>
  <c r="U144" i="2"/>
  <c r="U142" i="2"/>
  <c r="U126" i="2"/>
  <c r="U136" i="2"/>
  <c r="U143" i="2"/>
  <c r="W106" i="2"/>
  <c r="W103" i="2"/>
  <c r="W109" i="2"/>
  <c r="W107" i="2"/>
  <c r="W104" i="2"/>
  <c r="W114" i="2"/>
  <c r="W110" i="2"/>
  <c r="W117" i="2"/>
  <c r="W115" i="2"/>
  <c r="W111" i="2"/>
  <c r="W118" i="2"/>
  <c r="W112" i="2"/>
  <c r="W119" i="2"/>
  <c r="W94" i="2"/>
  <c r="W120" i="2"/>
  <c r="W95" i="2"/>
  <c r="W98" i="2"/>
  <c r="W96" i="2"/>
  <c r="AL70" i="2"/>
  <c r="V75" i="2"/>
  <c r="V77" i="2"/>
  <c r="AL82" i="2"/>
  <c r="V86" i="2"/>
  <c r="AL91" i="2"/>
  <c r="W99" i="2"/>
  <c r="AM242" i="2"/>
  <c r="AM243" i="2"/>
  <c r="AM237" i="2"/>
  <c r="AM244" i="2"/>
  <c r="AM238" i="2"/>
  <c r="AM245" i="2"/>
  <c r="AM239" i="2"/>
  <c r="AM233" i="2"/>
  <c r="AM240" i="2"/>
  <c r="AM234" i="2"/>
  <c r="AM232" i="2"/>
  <c r="AM228" i="2"/>
  <c r="AM222" i="2"/>
  <c r="AM216" i="2"/>
  <c r="AM241" i="2"/>
  <c r="AM229" i="2"/>
  <c r="AM223" i="2"/>
  <c r="AM217" i="2"/>
  <c r="AM236" i="2"/>
  <c r="AM230" i="2"/>
  <c r="AM224" i="2"/>
  <c r="AM218" i="2"/>
  <c r="AM235" i="2"/>
  <c r="AM231" i="2"/>
  <c r="AM225" i="2"/>
  <c r="AM219" i="2"/>
  <c r="AM226" i="2"/>
  <c r="AM220" i="2"/>
  <c r="R182" i="2"/>
  <c r="R176" i="2"/>
  <c r="R170" i="2"/>
  <c r="R164" i="2"/>
  <c r="R158" i="2"/>
  <c r="R183" i="2"/>
  <c r="R177" i="2"/>
  <c r="R171" i="2"/>
  <c r="R165" i="2"/>
  <c r="R159" i="2"/>
  <c r="R178" i="2"/>
  <c r="R172" i="2"/>
  <c r="R166" i="2"/>
  <c r="R160" i="2"/>
  <c r="R179" i="2"/>
  <c r="R173" i="2"/>
  <c r="R167" i="2"/>
  <c r="R161" i="2"/>
  <c r="R155" i="2"/>
  <c r="R180" i="2"/>
  <c r="R174" i="2"/>
  <c r="R168" i="2"/>
  <c r="R162" i="2"/>
  <c r="R156" i="2"/>
  <c r="T141" i="2"/>
  <c r="T128" i="2"/>
  <c r="T130" i="2"/>
  <c r="T134" i="2"/>
  <c r="T123" i="2"/>
  <c r="T147" i="2"/>
  <c r="T152" i="2"/>
  <c r="T150" i="2"/>
  <c r="T144" i="2"/>
  <c r="T125" i="2"/>
  <c r="T135" i="2"/>
  <c r="T142" i="2"/>
  <c r="T126" i="2"/>
  <c r="T149" i="2"/>
  <c r="T136" i="2"/>
  <c r="V102" i="2"/>
  <c r="V106" i="2"/>
  <c r="V103" i="2"/>
  <c r="V109" i="2"/>
  <c r="V107" i="2"/>
  <c r="V104" i="2"/>
  <c r="V114" i="2"/>
  <c r="V110" i="2"/>
  <c r="V117" i="2"/>
  <c r="V115" i="2"/>
  <c r="V111" i="2"/>
  <c r="V118" i="2"/>
  <c r="V112" i="2"/>
  <c r="V93" i="2"/>
  <c r="V119" i="2"/>
  <c r="V94" i="2"/>
  <c r="V120" i="2"/>
  <c r="V95" i="2"/>
  <c r="V80" i="2"/>
  <c r="T95" i="2"/>
  <c r="T120" i="2"/>
  <c r="V133" i="2"/>
  <c r="T158" i="2"/>
  <c r="V165" i="2"/>
  <c r="R169" i="2"/>
  <c r="AL172" i="2"/>
  <c r="T176" i="2"/>
  <c r="V183" i="2"/>
  <c r="R187" i="2"/>
  <c r="T194" i="2"/>
  <c r="U201" i="2"/>
  <c r="W208" i="2"/>
  <c r="S212" i="2"/>
  <c r="AM215" i="2"/>
  <c r="S138" i="2"/>
  <c r="S133" i="2"/>
  <c r="S128" i="2"/>
  <c r="S130" i="2"/>
  <c r="S139" i="2"/>
  <c r="S134" i="2"/>
  <c r="S123" i="2"/>
  <c r="S125" i="2"/>
  <c r="S135" i="2"/>
  <c r="S151" i="2"/>
  <c r="S126" i="2"/>
  <c r="U122" i="2"/>
  <c r="U101" i="2"/>
  <c r="U99" i="2"/>
  <c r="U102" i="2"/>
  <c r="U106" i="2"/>
  <c r="U103" i="2"/>
  <c r="U109" i="2"/>
  <c r="U107" i="2"/>
  <c r="U104" i="2"/>
  <c r="U114" i="2"/>
  <c r="U110" i="2"/>
  <c r="U117" i="2"/>
  <c r="U115" i="2"/>
  <c r="U111" i="2"/>
  <c r="U118" i="2"/>
  <c r="U112" i="2"/>
  <c r="U93" i="2"/>
  <c r="U94" i="2"/>
  <c r="W91" i="2"/>
  <c r="W88" i="2"/>
  <c r="W72" i="2"/>
  <c r="W70" i="2"/>
  <c r="AL75" i="2"/>
  <c r="AL77" i="2"/>
  <c r="W80" i="2"/>
  <c r="R85" i="2"/>
  <c r="U95" i="2"/>
  <c r="W102" i="2"/>
  <c r="AM106" i="2"/>
  <c r="U120" i="2"/>
  <c r="V128" i="2"/>
  <c r="S143" i="2"/>
  <c r="U158" i="2"/>
  <c r="W165" i="2"/>
  <c r="S169" i="2"/>
  <c r="AM172" i="2"/>
  <c r="U176" i="2"/>
  <c r="W183" i="2"/>
  <c r="S187" i="2"/>
  <c r="U194" i="2"/>
  <c r="V201" i="2"/>
  <c r="R205" i="2"/>
  <c r="T212" i="2"/>
  <c r="U70" i="2"/>
  <c r="U72" i="2"/>
  <c r="S75" i="2"/>
  <c r="S79" i="2"/>
  <c r="S83" i="2"/>
  <c r="S85" i="2"/>
  <c r="S86" i="2"/>
  <c r="U88" i="2"/>
  <c r="U91" i="2"/>
  <c r="R112" i="2"/>
  <c r="R118" i="2"/>
  <c r="AL189" i="2"/>
  <c r="AL195" i="2"/>
  <c r="AM202" i="2"/>
  <c r="AM208" i="2"/>
  <c r="AM214" i="2"/>
  <c r="U69" i="2"/>
  <c r="U71" i="2"/>
  <c r="S74" i="2"/>
  <c r="S78" i="2"/>
  <c r="S80" i="2"/>
  <c r="S82" i="2"/>
  <c r="U87" i="2"/>
  <c r="U90" i="2"/>
  <c r="R111" i="2"/>
  <c r="S112" i="2"/>
  <c r="R115" i="2"/>
  <c r="R117" i="2"/>
  <c r="S118" i="2"/>
  <c r="AM189" i="2"/>
  <c r="AM195" i="2"/>
  <c r="AL201" i="2"/>
  <c r="AL207" i="2"/>
  <c r="AL213" i="2"/>
  <c r="U75" i="2"/>
  <c r="U79" i="2"/>
  <c r="U83" i="2"/>
  <c r="U85" i="2"/>
  <c r="R110" i="2"/>
  <c r="S111" i="2"/>
  <c r="R114" i="2"/>
  <c r="S115" i="2"/>
  <c r="S117" i="2"/>
  <c r="AL188" i="2"/>
  <c r="AL194" i="2"/>
  <c r="AM201" i="2"/>
  <c r="AM207" i="2"/>
  <c r="AM213" i="2"/>
  <c r="S114" i="2"/>
  <c r="AM188" i="2"/>
  <c r="AM194" i="2"/>
  <c r="AL200" i="2"/>
  <c r="AL206" i="2"/>
  <c r="AL212" i="2"/>
  <c r="AL187" i="2"/>
  <c r="AL193" i="2"/>
  <c r="AM200" i="2"/>
  <c r="AM206" i="2"/>
  <c r="AM212" i="2"/>
  <c r="AM187" i="2"/>
  <c r="AM193" i="2"/>
  <c r="AL199" i="2"/>
  <c r="AL205" i="2"/>
  <c r="AL211" i="2"/>
  <c r="R122" i="2"/>
  <c r="AL186" i="2"/>
  <c r="AL192" i="2"/>
  <c r="AM199" i="2"/>
  <c r="AM205" i="2"/>
  <c r="AM211" i="2"/>
  <c r="S122" i="2"/>
  <c r="AM186" i="2"/>
  <c r="AM192" i="2"/>
  <c r="AL198" i="2"/>
  <c r="AL204" i="2"/>
  <c r="AL210" i="2"/>
  <c r="AL185" i="2"/>
  <c r="AL191" i="2"/>
  <c r="AL197" i="2"/>
  <c r="AM198" i="2"/>
  <c r="AM204" i="2"/>
  <c r="AM210" i="2"/>
  <c r="AM185" i="2"/>
  <c r="AM191" i="2"/>
  <c r="AL203" i="2"/>
  <c r="AL130" i="2"/>
  <c r="S141" i="2"/>
  <c r="S73" i="2"/>
  <c r="J72" i="2"/>
  <c r="K77" i="2"/>
  <c r="AG88" i="2"/>
  <c r="K72" i="2"/>
  <c r="M79" i="2"/>
  <c r="J87" i="2"/>
  <c r="M106" i="2"/>
  <c r="Z69" i="2"/>
  <c r="L72" i="2"/>
  <c r="AB74" i="2"/>
  <c r="AD82" i="2"/>
  <c r="K87" i="2"/>
  <c r="L88" i="2"/>
  <c r="Z90" i="2"/>
  <c r="AA69" i="2"/>
  <c r="J80" i="2"/>
  <c r="AH91" i="2"/>
  <c r="AK138" i="2"/>
  <c r="K69" i="2"/>
  <c r="Z75" i="2"/>
  <c r="K80" i="2"/>
  <c r="Y96" i="2"/>
  <c r="Z4" i="5"/>
  <c r="AC87" i="2" s="1"/>
  <c r="M69" i="2"/>
  <c r="AB75" i="2"/>
  <c r="J82" i="2"/>
  <c r="Z83" i="2"/>
  <c r="K90" i="2"/>
  <c r="AD94" i="2"/>
  <c r="Z99" i="2"/>
  <c r="Z70" i="2"/>
  <c r="J75" i="2"/>
  <c r="J83" i="2"/>
  <c r="AG83" i="2"/>
  <c r="J91" i="2"/>
  <c r="AD99" i="2"/>
  <c r="Y103" i="2"/>
  <c r="J70" i="2"/>
  <c r="M75" i="2"/>
  <c r="K83" i="2"/>
  <c r="Z85" i="2"/>
  <c r="AK103" i="2"/>
  <c r="AE104" i="2"/>
  <c r="AB111" i="2"/>
  <c r="K70" i="2"/>
  <c r="AE71" i="2"/>
  <c r="M83" i="2"/>
  <c r="Z86" i="2"/>
  <c r="L99" i="2"/>
  <c r="AB115" i="2"/>
  <c r="L70" i="2"/>
  <c r="AE77" i="2"/>
  <c r="Z78" i="2"/>
  <c r="AB86" i="2"/>
  <c r="J103" i="2"/>
  <c r="AB212" i="2"/>
  <c r="AB208" i="2"/>
  <c r="AB200" i="2"/>
  <c r="AB196" i="2"/>
  <c r="AB211" i="2"/>
  <c r="AB203" i="2"/>
  <c r="AB214" i="2"/>
  <c r="AB210" i="2"/>
  <c r="AB206" i="2"/>
  <c r="AB202" i="2"/>
  <c r="AB198" i="2"/>
  <c r="AB201" i="2"/>
  <c r="AB209" i="2"/>
  <c r="AB199" i="2"/>
  <c r="AB190" i="2"/>
  <c r="AB186" i="2"/>
  <c r="AB205" i="2"/>
  <c r="AB193" i="2"/>
  <c r="AB189" i="2"/>
  <c r="AB185" i="2"/>
  <c r="AB192" i="2"/>
  <c r="AB204" i="2"/>
  <c r="AB188" i="2"/>
  <c r="AB184" i="2"/>
  <c r="AB213" i="2"/>
  <c r="AB207" i="2"/>
  <c r="AB197" i="2"/>
  <c r="AB195" i="2"/>
  <c r="AB191" i="2"/>
  <c r="AB187" i="2"/>
  <c r="AB194" i="2"/>
  <c r="AD163" i="2"/>
  <c r="AD159" i="2"/>
  <c r="AD178" i="2"/>
  <c r="AD174" i="2"/>
  <c r="AD170" i="2"/>
  <c r="AD155" i="2"/>
  <c r="AD181" i="2"/>
  <c r="AD166" i="2"/>
  <c r="AD177" i="2"/>
  <c r="AD173" i="2"/>
  <c r="AD169" i="2"/>
  <c r="AD180" i="2"/>
  <c r="AD176" i="2"/>
  <c r="AD172" i="2"/>
  <c r="AD168" i="2"/>
  <c r="AD183" i="2"/>
  <c r="AD179" i="2"/>
  <c r="AD164" i="2"/>
  <c r="AD160" i="2"/>
  <c r="AD156" i="2"/>
  <c r="AD182" i="2"/>
  <c r="AD167" i="2"/>
  <c r="AD162" i="2"/>
  <c r="AD175" i="2"/>
  <c r="AD165" i="2"/>
  <c r="AD158" i="2"/>
  <c r="AD157" i="2"/>
  <c r="AI93" i="2"/>
  <c r="AI107" i="2"/>
  <c r="Z212" i="2"/>
  <c r="Z208" i="2"/>
  <c r="Z211" i="2"/>
  <c r="Z207" i="2"/>
  <c r="Z203" i="2"/>
  <c r="Z214" i="2"/>
  <c r="Z210" i="2"/>
  <c r="Z206" i="2"/>
  <c r="Z202" i="2"/>
  <c r="Z198" i="2"/>
  <c r="Z209" i="2"/>
  <c r="Z194" i="2"/>
  <c r="Z205" i="2"/>
  <c r="Z199" i="2"/>
  <c r="Z190" i="2"/>
  <c r="Z186" i="2"/>
  <c r="Z200" i="2"/>
  <c r="Z193" i="2"/>
  <c r="Z189" i="2"/>
  <c r="Z185" i="2"/>
  <c r="Z204" i="2"/>
  <c r="Z201" i="2"/>
  <c r="Z192" i="2"/>
  <c r="Z213" i="2"/>
  <c r="Z188" i="2"/>
  <c r="Z184" i="2"/>
  <c r="Z196" i="2"/>
  <c r="Z197" i="2"/>
  <c r="Z195" i="2"/>
  <c r="Z191" i="2"/>
  <c r="Z187" i="2"/>
  <c r="J213" i="2"/>
  <c r="J209" i="2"/>
  <c r="J205" i="2"/>
  <c r="J201" i="2"/>
  <c r="J197" i="2"/>
  <c r="J212" i="2"/>
  <c r="J200" i="2"/>
  <c r="J211" i="2"/>
  <c r="J207" i="2"/>
  <c r="J203" i="2"/>
  <c r="J199" i="2"/>
  <c r="J202" i="2"/>
  <c r="J191" i="2"/>
  <c r="J187" i="2"/>
  <c r="J208" i="2"/>
  <c r="J194" i="2"/>
  <c r="J214" i="2"/>
  <c r="J190" i="2"/>
  <c r="J186" i="2"/>
  <c r="J193" i="2"/>
  <c r="J206" i="2"/>
  <c r="J189" i="2"/>
  <c r="J185" i="2"/>
  <c r="J210" i="2"/>
  <c r="J204" i="2"/>
  <c r="J192" i="2"/>
  <c r="J196" i="2"/>
  <c r="J188" i="2"/>
  <c r="J184" i="2"/>
  <c r="J198" i="2"/>
  <c r="AB182" i="2"/>
  <c r="AB167" i="2"/>
  <c r="AB163" i="2"/>
  <c r="AB159" i="2"/>
  <c r="AB178" i="2"/>
  <c r="AB174" i="2"/>
  <c r="AB170" i="2"/>
  <c r="AB181" i="2"/>
  <c r="AB166" i="2"/>
  <c r="AB162" i="2"/>
  <c r="AB158" i="2"/>
  <c r="AB177" i="2"/>
  <c r="AB173" i="2"/>
  <c r="AB169" i="2"/>
  <c r="AB180" i="2"/>
  <c r="AB165" i="2"/>
  <c r="AB161" i="2"/>
  <c r="AB157" i="2"/>
  <c r="AB176" i="2"/>
  <c r="AB172" i="2"/>
  <c r="AB168" i="2"/>
  <c r="AB183" i="2"/>
  <c r="AB160" i="2"/>
  <c r="AB179" i="2"/>
  <c r="AB156" i="2"/>
  <c r="AB175" i="2"/>
  <c r="AB171" i="2"/>
  <c r="L179" i="2"/>
  <c r="L175" i="2"/>
  <c r="L171" i="2"/>
  <c r="L182" i="2"/>
  <c r="L167" i="2"/>
  <c r="L163" i="2"/>
  <c r="L159" i="2"/>
  <c r="L178" i="2"/>
  <c r="L174" i="2"/>
  <c r="L170" i="2"/>
  <c r="L181" i="2"/>
  <c r="L155" i="2"/>
  <c r="L166" i="2"/>
  <c r="L162" i="2"/>
  <c r="L158" i="2"/>
  <c r="L177" i="2"/>
  <c r="L173" i="2"/>
  <c r="L169" i="2"/>
  <c r="L180" i="2"/>
  <c r="L165" i="2"/>
  <c r="L161" i="2"/>
  <c r="L157" i="2"/>
  <c r="L176" i="2"/>
  <c r="L172" i="2"/>
  <c r="L168" i="2"/>
  <c r="L156" i="2"/>
  <c r="L183" i="2"/>
  <c r="L164" i="2"/>
  <c r="L160" i="2"/>
  <c r="AE141" i="2"/>
  <c r="AE151" i="2"/>
  <c r="AE134" i="2"/>
  <c r="AE126" i="2"/>
  <c r="AE135" i="2"/>
  <c r="AE127" i="2"/>
  <c r="AE128" i="2"/>
  <c r="AE136" i="2"/>
  <c r="AE123" i="2"/>
  <c r="N152" i="2"/>
  <c r="N151" i="2"/>
  <c r="N150" i="2"/>
  <c r="N143" i="2"/>
  <c r="N127" i="2"/>
  <c r="N125" i="2"/>
  <c r="N146" i="2"/>
  <c r="N147" i="2"/>
  <c r="N149" i="2"/>
  <c r="N133" i="2"/>
  <c r="N144" i="2"/>
  <c r="N141" i="2"/>
  <c r="N142" i="2"/>
  <c r="N131" i="2"/>
  <c r="N123" i="2"/>
  <c r="AG110" i="2"/>
  <c r="AG94" i="2"/>
  <c r="AG103" i="2"/>
  <c r="AG96" i="2"/>
  <c r="AG112" i="2"/>
  <c r="AG106" i="2"/>
  <c r="AG115" i="2"/>
  <c r="AG109" i="2"/>
  <c r="AG99" i="2"/>
  <c r="AG93" i="2"/>
  <c r="AG120" i="2"/>
  <c r="AG102" i="2"/>
  <c r="AG122" i="2"/>
  <c r="AG119" i="2"/>
  <c r="AG111" i="2"/>
  <c r="AG95" i="2"/>
  <c r="AG101" i="2"/>
  <c r="AG117" i="2"/>
  <c r="AJ83" i="2"/>
  <c r="AJ90" i="2"/>
  <c r="AJ86" i="2"/>
  <c r="AJ79" i="2"/>
  <c r="AJ82" i="2"/>
  <c r="AJ88" i="2"/>
  <c r="AJ85" i="2"/>
  <c r="AJ78" i="2"/>
  <c r="AJ69" i="2"/>
  <c r="AD129" i="9"/>
  <c r="AD133" i="9"/>
  <c r="AD138" i="9"/>
  <c r="AD130" i="9"/>
  <c r="AD139" i="9"/>
  <c r="AJ139" i="12" s="1"/>
  <c r="AD125" i="9"/>
  <c r="AJ125" i="12" s="1"/>
  <c r="AD131" i="9"/>
  <c r="AD137" i="9"/>
  <c r="AD141" i="9"/>
  <c r="AJ141" i="12" s="1"/>
  <c r="AD123" i="9"/>
  <c r="M129" i="9"/>
  <c r="M130" i="9"/>
  <c r="M133" i="9"/>
  <c r="M131" i="9"/>
  <c r="M123" i="9"/>
  <c r="M144" i="9"/>
  <c r="M146" i="9"/>
  <c r="M128" i="9"/>
  <c r="M136" i="9"/>
  <c r="M125" i="9"/>
  <c r="M152" i="9"/>
  <c r="M141" i="9"/>
  <c r="M137" i="9"/>
  <c r="M139" i="9"/>
  <c r="M138" i="9"/>
  <c r="AF105" i="9"/>
  <c r="AF102" i="9"/>
  <c r="AF121" i="9"/>
  <c r="AF107" i="9"/>
  <c r="AF122" i="9"/>
  <c r="AF113" i="9"/>
  <c r="AF119" i="9"/>
  <c r="AL119" i="12" s="1"/>
  <c r="AF116" i="9"/>
  <c r="N69" i="2"/>
  <c r="AB69" i="2"/>
  <c r="Y70" i="2"/>
  <c r="AD71" i="2"/>
  <c r="Y72" i="2"/>
  <c r="AA74" i="2"/>
  <c r="L75" i="2"/>
  <c r="AA75" i="2"/>
  <c r="AG77" i="2"/>
  <c r="L79" i="2"/>
  <c r="AA79" i="2"/>
  <c r="AB82" i="2"/>
  <c r="AK83" i="2"/>
  <c r="N86" i="2"/>
  <c r="AD86" i="2"/>
  <c r="AB99" i="2"/>
  <c r="AI103" i="2"/>
  <c r="AJ107" i="2"/>
  <c r="AA115" i="2"/>
  <c r="AJ138" i="2"/>
  <c r="AB155" i="2"/>
  <c r="AD199" i="2"/>
  <c r="AG152" i="2"/>
  <c r="AG151" i="2"/>
  <c r="AG133" i="2"/>
  <c r="AG125" i="2"/>
  <c r="AG123" i="2"/>
  <c r="AG141" i="2"/>
  <c r="AG135" i="2"/>
  <c r="AG128" i="2"/>
  <c r="AG136" i="2"/>
  <c r="AG130" i="2"/>
  <c r="AG146" i="2"/>
  <c r="AG144" i="2"/>
  <c r="AG142" i="2"/>
  <c r="AG138" i="2"/>
  <c r="AG134" i="2"/>
  <c r="AG139" i="2"/>
  <c r="AG127" i="2"/>
  <c r="AG126" i="2"/>
  <c r="L129" i="9"/>
  <c r="L130" i="9"/>
  <c r="L133" i="9"/>
  <c r="L146" i="9"/>
  <c r="L124" i="9"/>
  <c r="L125" i="9"/>
  <c r="L152" i="9"/>
  <c r="L137" i="9"/>
  <c r="L138" i="9"/>
  <c r="L141" i="9"/>
  <c r="L148" i="9"/>
  <c r="AB143" i="2"/>
  <c r="AB152" i="2"/>
  <c r="AB139" i="2"/>
  <c r="AB151" i="2"/>
  <c r="AB123" i="2"/>
  <c r="AB141" i="2"/>
  <c r="AB131" i="2"/>
  <c r="AB127" i="2"/>
  <c r="AB135" i="2"/>
  <c r="AB133" i="2"/>
  <c r="AB144" i="2"/>
  <c r="L144" i="2"/>
  <c r="L128" i="2"/>
  <c r="L123" i="2"/>
  <c r="L125" i="2"/>
  <c r="L135" i="2"/>
  <c r="L134" i="2"/>
  <c r="L127" i="2"/>
  <c r="L126" i="2"/>
  <c r="L146" i="2"/>
  <c r="L150" i="2"/>
  <c r="L136" i="2"/>
  <c r="L130" i="2"/>
  <c r="L138" i="2"/>
  <c r="AE101" i="2"/>
  <c r="AE117" i="2"/>
  <c r="AE107" i="2"/>
  <c r="AE110" i="2"/>
  <c r="AE94" i="2"/>
  <c r="AE103" i="2"/>
  <c r="AE96" i="2"/>
  <c r="AE112" i="2"/>
  <c r="AE106" i="2"/>
  <c r="AE115" i="2"/>
  <c r="AE109" i="2"/>
  <c r="AE99" i="2"/>
  <c r="AE93" i="2"/>
  <c r="AE114" i="2"/>
  <c r="AE118" i="2"/>
  <c r="AH87" i="2"/>
  <c r="AH80" i="2"/>
  <c r="AH77" i="2"/>
  <c r="AH83" i="2"/>
  <c r="AH86" i="2"/>
  <c r="AH79" i="2"/>
  <c r="AH72" i="2"/>
  <c r="AH82" i="2"/>
  <c r="AH75" i="2"/>
  <c r="AA128" i="9"/>
  <c r="AA148" i="9"/>
  <c r="AA146" i="9"/>
  <c r="AA152" i="9"/>
  <c r="AA125" i="9"/>
  <c r="AG125" i="12" s="1"/>
  <c r="AA137" i="9"/>
  <c r="AA141" i="9"/>
  <c r="AG141" i="12" s="1"/>
  <c r="AA144" i="9"/>
  <c r="AA129" i="9"/>
  <c r="AA133" i="9"/>
  <c r="AA136" i="9"/>
  <c r="K144" i="9"/>
  <c r="K146" i="9"/>
  <c r="K128" i="9"/>
  <c r="K136" i="9"/>
  <c r="K125" i="9"/>
  <c r="K152" i="9"/>
  <c r="K137" i="9"/>
  <c r="K141" i="9"/>
  <c r="K148" i="9"/>
  <c r="K129" i="9"/>
  <c r="K133" i="9"/>
  <c r="AD100" i="9"/>
  <c r="AD121" i="9"/>
  <c r="AD122" i="9"/>
  <c r="AD113" i="9"/>
  <c r="AD119" i="9"/>
  <c r="AJ119" i="12" s="1"/>
  <c r="AD116" i="9"/>
  <c r="AD117" i="9"/>
  <c r="AD99" i="9"/>
  <c r="M106" i="9"/>
  <c r="M116" i="9"/>
  <c r="M121" i="9"/>
  <c r="M122" i="9"/>
  <c r="M99" i="9"/>
  <c r="M105" i="9"/>
  <c r="M102" i="9"/>
  <c r="M119" i="9"/>
  <c r="M113" i="9"/>
  <c r="M95" i="9"/>
  <c r="AF72" i="9"/>
  <c r="AF74" i="9"/>
  <c r="AF76" i="9"/>
  <c r="AD69" i="2"/>
  <c r="M70" i="2"/>
  <c r="AA70" i="2"/>
  <c r="AF71" i="2"/>
  <c r="M72" i="2"/>
  <c r="AA72" i="2"/>
  <c r="AE74" i="2"/>
  <c r="N75" i="2"/>
  <c r="AD75" i="2"/>
  <c r="AJ77" i="2"/>
  <c r="N79" i="2"/>
  <c r="AD79" i="2"/>
  <c r="AE82" i="2"/>
  <c r="AK91" i="2"/>
  <c r="AH94" i="2"/>
  <c r="I96" i="2"/>
  <c r="Z96" i="2"/>
  <c r="N99" i="2"/>
  <c r="AI99" i="2"/>
  <c r="K103" i="2"/>
  <c r="AG104" i="2"/>
  <c r="N111" i="2"/>
  <c r="AE119" i="2"/>
  <c r="AJ144" i="2"/>
  <c r="AG149" i="2"/>
  <c r="J168" i="2"/>
  <c r="AI96" i="2"/>
  <c r="AI112" i="2"/>
  <c r="AI106" i="2"/>
  <c r="AI115" i="2"/>
  <c r="AI109" i="2"/>
  <c r="AI120" i="2"/>
  <c r="AI102" i="2"/>
  <c r="AI122" i="2"/>
  <c r="AI111" i="2"/>
  <c r="AI95" i="2"/>
  <c r="AI119" i="2"/>
  <c r="AI114" i="2"/>
  <c r="AI118" i="2"/>
  <c r="AI104" i="2"/>
  <c r="AI98" i="2"/>
  <c r="AI110" i="2"/>
  <c r="AA212" i="2"/>
  <c r="AA208" i="2"/>
  <c r="AA204" i="2"/>
  <c r="AA211" i="2"/>
  <c r="AA207" i="2"/>
  <c r="AA214" i="2"/>
  <c r="AA210" i="2"/>
  <c r="AA206" i="2"/>
  <c r="AA202" i="2"/>
  <c r="AA198" i="2"/>
  <c r="AA213" i="2"/>
  <c r="AA209" i="2"/>
  <c r="AA205" i="2"/>
  <c r="AA194" i="2"/>
  <c r="AA199" i="2"/>
  <c r="AA190" i="2"/>
  <c r="AA186" i="2"/>
  <c r="AA200" i="2"/>
  <c r="AA193" i="2"/>
  <c r="AA203" i="2"/>
  <c r="AA189" i="2"/>
  <c r="AA185" i="2"/>
  <c r="AA201" i="2"/>
  <c r="AA192" i="2"/>
  <c r="AA188" i="2"/>
  <c r="AA184" i="2"/>
  <c r="AA196" i="2"/>
  <c r="AA191" i="2"/>
  <c r="AA187" i="2"/>
  <c r="AA197" i="2"/>
  <c r="AA195" i="2"/>
  <c r="AG112" i="9"/>
  <c r="AG117" i="9"/>
  <c r="AG96" i="9"/>
  <c r="AG121" i="9"/>
  <c r="AG122" i="9"/>
  <c r="AG113" i="9"/>
  <c r="AG120" i="9"/>
  <c r="AG115" i="9"/>
  <c r="AG116" i="9"/>
  <c r="AG118" i="9"/>
  <c r="AI83" i="2"/>
  <c r="AI90" i="2"/>
  <c r="AI82" i="2"/>
  <c r="AI75" i="2"/>
  <c r="AI84" i="2"/>
  <c r="AI88" i="2"/>
  <c r="AI85" i="2"/>
  <c r="AI78" i="2"/>
  <c r="AI69" i="2"/>
  <c r="N113" i="9"/>
  <c r="N106" i="9"/>
  <c r="N116" i="9"/>
  <c r="N121" i="9"/>
  <c r="N112" i="9"/>
  <c r="N118" i="9"/>
  <c r="N96" i="9"/>
  <c r="N122" i="9"/>
  <c r="N105" i="9"/>
  <c r="N119" i="9"/>
  <c r="N95" i="9"/>
  <c r="AI77" i="2"/>
  <c r="AF149" i="2"/>
  <c r="Z164" i="2"/>
  <c r="Z160" i="2"/>
  <c r="Z156" i="2"/>
  <c r="Z179" i="2"/>
  <c r="Z175" i="2"/>
  <c r="Z171" i="2"/>
  <c r="Z182" i="2"/>
  <c r="Z167" i="2"/>
  <c r="Z178" i="2"/>
  <c r="Z174" i="2"/>
  <c r="Z170" i="2"/>
  <c r="Z181" i="2"/>
  <c r="Z155" i="2"/>
  <c r="Z177" i="2"/>
  <c r="Z173" i="2"/>
  <c r="Z169" i="2"/>
  <c r="Z180" i="2"/>
  <c r="Z165" i="2"/>
  <c r="Z161" i="2"/>
  <c r="Z157" i="2"/>
  <c r="Z163" i="2"/>
  <c r="Z176" i="2"/>
  <c r="Z166" i="2"/>
  <c r="Z162" i="2"/>
  <c r="Z159" i="2"/>
  <c r="Z172" i="2"/>
  <c r="Z183" i="2"/>
  <c r="Z168" i="2"/>
  <c r="Z7" i="5"/>
  <c r="AC169" i="2" s="1"/>
  <c r="I168" i="2"/>
  <c r="I156" i="2"/>
  <c r="Z148" i="9"/>
  <c r="Z146" i="9"/>
  <c r="Z152" i="9"/>
  <c r="Z125" i="9"/>
  <c r="AF125" i="12" s="1"/>
  <c r="Z137" i="9"/>
  <c r="Z141" i="9"/>
  <c r="AF141" i="12" s="1"/>
  <c r="Z133" i="9"/>
  <c r="Z129" i="9"/>
  <c r="J131" i="9"/>
  <c r="J144" i="9"/>
  <c r="J146" i="9"/>
  <c r="J128" i="9"/>
  <c r="J136" i="9"/>
  <c r="J125" i="9"/>
  <c r="J152" i="9"/>
  <c r="J137" i="9"/>
  <c r="J141" i="9"/>
  <c r="J129" i="9"/>
  <c r="J133" i="9"/>
  <c r="J139" i="9"/>
  <c r="L116" i="9"/>
  <c r="L121" i="9"/>
  <c r="L122" i="9"/>
  <c r="L99" i="9"/>
  <c r="L100" i="9"/>
  <c r="L102" i="9"/>
  <c r="L119" i="9"/>
  <c r="L113" i="9"/>
  <c r="AE74" i="9"/>
  <c r="AE76" i="9"/>
  <c r="AE69" i="2"/>
  <c r="N70" i="2"/>
  <c r="AB70" i="2"/>
  <c r="AG71" i="2"/>
  <c r="N72" i="2"/>
  <c r="AB72" i="2"/>
  <c r="N74" i="2"/>
  <c r="AF74" i="2"/>
  <c r="AE75" i="2"/>
  <c r="AI79" i="2"/>
  <c r="AE85" i="2"/>
  <c r="Y87" i="2"/>
  <c r="AI94" i="2"/>
  <c r="AF96" i="2"/>
  <c r="Z109" i="2"/>
  <c r="AJ117" i="2"/>
  <c r="AG118" i="2"/>
  <c r="AI123" i="2"/>
  <c r="AB164" i="2"/>
  <c r="AE178" i="2"/>
  <c r="AE174" i="2"/>
  <c r="AE170" i="2"/>
  <c r="AE155" i="2"/>
  <c r="AE181" i="2"/>
  <c r="AE166" i="2"/>
  <c r="AE162" i="2"/>
  <c r="AE158" i="2"/>
  <c r="AE177" i="2"/>
  <c r="AE173" i="2"/>
  <c r="AE169" i="2"/>
  <c r="AE180" i="2"/>
  <c r="AE165" i="2"/>
  <c r="AE161" i="2"/>
  <c r="AE157" i="2"/>
  <c r="AE176" i="2"/>
  <c r="AE172" i="2"/>
  <c r="AE168" i="2"/>
  <c r="AE183" i="2"/>
  <c r="AE179" i="2"/>
  <c r="AE164" i="2"/>
  <c r="AE160" i="2"/>
  <c r="AE156" i="2"/>
  <c r="AE175" i="2"/>
  <c r="AE171" i="2"/>
  <c r="AE167" i="2"/>
  <c r="AE163" i="2"/>
  <c r="AE159" i="2"/>
  <c r="AE182" i="2"/>
  <c r="AH103" i="2"/>
  <c r="AH96" i="2"/>
  <c r="AH112" i="2"/>
  <c r="AH106" i="2"/>
  <c r="AH115" i="2"/>
  <c r="AH109" i="2"/>
  <c r="AH99" i="2"/>
  <c r="AH93" i="2"/>
  <c r="AH120" i="2"/>
  <c r="AH102" i="2"/>
  <c r="AH122" i="2"/>
  <c r="AH111" i="2"/>
  <c r="AH95" i="2"/>
  <c r="AH114" i="2"/>
  <c r="AH117" i="2"/>
  <c r="AH107" i="2"/>
  <c r="AK90" i="2"/>
  <c r="AK86" i="2"/>
  <c r="AK79" i="2"/>
  <c r="AK72" i="2"/>
  <c r="AK88" i="2"/>
  <c r="AK85" i="2"/>
  <c r="AK78" i="2"/>
  <c r="AK69" i="2"/>
  <c r="AK74" i="2"/>
  <c r="AK71" i="2"/>
  <c r="AF117" i="2"/>
  <c r="AF107" i="2"/>
  <c r="AF110" i="2"/>
  <c r="AF94" i="2"/>
  <c r="AF103" i="2"/>
  <c r="AF112" i="2"/>
  <c r="AF106" i="2"/>
  <c r="AF115" i="2"/>
  <c r="AF109" i="2"/>
  <c r="AF99" i="2"/>
  <c r="AF93" i="2"/>
  <c r="AF120" i="2"/>
  <c r="AF102" i="2"/>
  <c r="AF118" i="2"/>
  <c r="AF104" i="2"/>
  <c r="AF98" i="2"/>
  <c r="K146" i="2"/>
  <c r="K152" i="2"/>
  <c r="K130" i="2"/>
  <c r="K131" i="2"/>
  <c r="K125" i="2"/>
  <c r="K135" i="2"/>
  <c r="K134" i="2"/>
  <c r="K128" i="2"/>
  <c r="K127" i="2"/>
  <c r="K126" i="2"/>
  <c r="K150" i="2"/>
  <c r="K136" i="2"/>
  <c r="AI214" i="2"/>
  <c r="AI210" i="2"/>
  <c r="AI206" i="2"/>
  <c r="AI202" i="2"/>
  <c r="AI198" i="2"/>
  <c r="AI213" i="2"/>
  <c r="AI201" i="2"/>
  <c r="AI212" i="2"/>
  <c r="AI208" i="2"/>
  <c r="AI204" i="2"/>
  <c r="AI200" i="2"/>
  <c r="AI196" i="2"/>
  <c r="AI203" i="2"/>
  <c r="AI188" i="2"/>
  <c r="AI184" i="2"/>
  <c r="AI195" i="2"/>
  <c r="AI191" i="2"/>
  <c r="AI187" i="2"/>
  <c r="AI207" i="2"/>
  <c r="AI197" i="2"/>
  <c r="AI194" i="2"/>
  <c r="AI190" i="2"/>
  <c r="AI186" i="2"/>
  <c r="AI199" i="2"/>
  <c r="AI193" i="2"/>
  <c r="AI189" i="2"/>
  <c r="AI185" i="2"/>
  <c r="AI211" i="2"/>
  <c r="AI209" i="2"/>
  <c r="AI192" i="2"/>
  <c r="AI205" i="2"/>
  <c r="Z150" i="2"/>
  <c r="Z142" i="2"/>
  <c r="Z144" i="2"/>
  <c r="Z152" i="2"/>
  <c r="Z134" i="2"/>
  <c r="Z131" i="2"/>
  <c r="Z126" i="2"/>
  <c r="Z125" i="2"/>
  <c r="Z128" i="2"/>
  <c r="Z127" i="2"/>
  <c r="Z136" i="2"/>
  <c r="Z135" i="2"/>
  <c r="J133" i="2"/>
  <c r="J131" i="2"/>
  <c r="J123" i="2"/>
  <c r="J125" i="2"/>
  <c r="J135" i="2"/>
  <c r="J134" i="2"/>
  <c r="J128" i="2"/>
  <c r="J127" i="2"/>
  <c r="J126" i="2"/>
  <c r="J150" i="2"/>
  <c r="J136" i="2"/>
  <c r="J142" i="2"/>
  <c r="Z5" i="5"/>
  <c r="AC95" i="2" s="1"/>
  <c r="M118" i="2"/>
  <c r="M111" i="2"/>
  <c r="M95" i="2"/>
  <c r="M114" i="2"/>
  <c r="M104" i="2"/>
  <c r="M98" i="2"/>
  <c r="M101" i="2"/>
  <c r="M117" i="2"/>
  <c r="M107" i="2"/>
  <c r="M94" i="2"/>
  <c r="M110" i="2"/>
  <c r="M103" i="2"/>
  <c r="M122" i="2"/>
  <c r="M96" i="2"/>
  <c r="M109" i="2"/>
  <c r="M99" i="2"/>
  <c r="M119" i="2"/>
  <c r="AF91" i="2"/>
  <c r="AF87" i="2"/>
  <c r="AF80" i="2"/>
  <c r="AF77" i="2"/>
  <c r="AF83" i="2"/>
  <c r="AF90" i="2"/>
  <c r="AF70" i="2"/>
  <c r="AF86" i="2"/>
  <c r="AF79" i="2"/>
  <c r="AF72" i="2"/>
  <c r="Y146" i="9"/>
  <c r="Y152" i="9"/>
  <c r="Y125" i="9"/>
  <c r="AE125" i="12" s="1"/>
  <c r="Y139" i="9"/>
  <c r="AE139" i="12" s="1"/>
  <c r="Y137" i="9"/>
  <c r="Y141" i="9"/>
  <c r="AE141" i="12" s="1"/>
  <c r="Y143" i="9"/>
  <c r="Y127" i="9"/>
  <c r="Y131" i="9"/>
  <c r="Y129" i="9"/>
  <c r="Y133" i="9"/>
  <c r="Y135" i="9"/>
  <c r="I129" i="9"/>
  <c r="I146" i="9"/>
  <c r="I137" i="9"/>
  <c r="AA96" i="9"/>
  <c r="AA100" i="9"/>
  <c r="AA121" i="9"/>
  <c r="AA122" i="9"/>
  <c r="AA103" i="9"/>
  <c r="AA107" i="9"/>
  <c r="AA113" i="9"/>
  <c r="AA109" i="9"/>
  <c r="AA119" i="9"/>
  <c r="AA120" i="9"/>
  <c r="AA116" i="9"/>
  <c r="AA117" i="9"/>
  <c r="K106" i="9"/>
  <c r="K121" i="9"/>
  <c r="K122" i="9"/>
  <c r="K105" i="9"/>
  <c r="AD71" i="9"/>
  <c r="AD70" i="9"/>
  <c r="AD69" i="9"/>
  <c r="M75" i="9"/>
  <c r="M83" i="9"/>
  <c r="M79" i="9"/>
  <c r="M81" i="9"/>
  <c r="AF69" i="2"/>
  <c r="AG70" i="2"/>
  <c r="AH71" i="2"/>
  <c r="AG74" i="2"/>
  <c r="AF75" i="2"/>
  <c r="AK82" i="2"/>
  <c r="AF85" i="2"/>
  <c r="J94" i="2"/>
  <c r="AJ94" i="2"/>
  <c r="L96" i="2"/>
  <c r="AF101" i="2"/>
  <c r="Z112" i="2"/>
  <c r="AH118" i="2"/>
  <c r="AD120" i="2"/>
  <c r="AK123" i="2"/>
  <c r="AJ125" i="2"/>
  <c r="AJ127" i="2"/>
  <c r="Z130" i="2"/>
  <c r="N157" i="2"/>
  <c r="AF130" i="2"/>
  <c r="AF126" i="2"/>
  <c r="AF131" i="2"/>
  <c r="AF127" i="2"/>
  <c r="AF141" i="2"/>
  <c r="AF128" i="2"/>
  <c r="AF136" i="2"/>
  <c r="AF123" i="2"/>
  <c r="AF143" i="2"/>
  <c r="AF134" i="2"/>
  <c r="AF125" i="2"/>
  <c r="AD143" i="2"/>
  <c r="AD127" i="2"/>
  <c r="AD139" i="2"/>
  <c r="AD125" i="2"/>
  <c r="AD123" i="2"/>
  <c r="AD134" i="2"/>
  <c r="AD131" i="2"/>
  <c r="AD126" i="2"/>
  <c r="AD135" i="2"/>
  <c r="AD128" i="2"/>
  <c r="AD130" i="2"/>
  <c r="AD149" i="2"/>
  <c r="AD151" i="2"/>
  <c r="AF111" i="2"/>
  <c r="N114" i="2"/>
  <c r="N104" i="2"/>
  <c r="N98" i="2"/>
  <c r="N101" i="2"/>
  <c r="N117" i="2"/>
  <c r="N107" i="2"/>
  <c r="N94" i="2"/>
  <c r="N110" i="2"/>
  <c r="N103" i="2"/>
  <c r="N96" i="2"/>
  <c r="N112" i="2"/>
  <c r="N106" i="2"/>
  <c r="N119" i="2"/>
  <c r="N102" i="2"/>
  <c r="AE91" i="2"/>
  <c r="AE83" i="2"/>
  <c r="AE90" i="2"/>
  <c r="AE70" i="2"/>
  <c r="AE86" i="2"/>
  <c r="AE79" i="2"/>
  <c r="N88" i="2"/>
  <c r="N85" i="2"/>
  <c r="N78" i="2"/>
  <c r="N91" i="2"/>
  <c r="N87" i="2"/>
  <c r="N80" i="2"/>
  <c r="N77" i="2"/>
  <c r="N83" i="2"/>
  <c r="AK127" i="9"/>
  <c r="AK125" i="9"/>
  <c r="AQ125" i="12" s="1"/>
  <c r="AK131" i="9"/>
  <c r="AK135" i="9"/>
  <c r="AQ135" i="12" s="1"/>
  <c r="AK136" i="9"/>
  <c r="AK137" i="9"/>
  <c r="AK141" i="9"/>
  <c r="AK123" i="9"/>
  <c r="AK128" i="9"/>
  <c r="AK129" i="9"/>
  <c r="AK133" i="9"/>
  <c r="AK146" i="9"/>
  <c r="AK152" i="9"/>
  <c r="AK143" i="9"/>
  <c r="AK139" i="9"/>
  <c r="AQ139" i="12" s="1"/>
  <c r="AK144" i="9"/>
  <c r="Z104" i="9"/>
  <c r="Z100" i="9"/>
  <c r="Z105" i="9"/>
  <c r="Z121" i="9"/>
  <c r="Z102" i="9"/>
  <c r="Z122" i="9"/>
  <c r="Z103" i="9"/>
  <c r="Z107" i="9"/>
  <c r="Z119" i="9"/>
  <c r="AF119" i="12" s="1"/>
  <c r="Z117" i="9"/>
  <c r="Z108" i="9"/>
  <c r="J116" i="9"/>
  <c r="J121" i="9"/>
  <c r="J122" i="9"/>
  <c r="J105" i="9"/>
  <c r="J100" i="9"/>
  <c r="J102" i="9"/>
  <c r="J119" i="9"/>
  <c r="J113" i="9"/>
  <c r="AG69" i="2"/>
  <c r="AH70" i="2"/>
  <c r="AI71" i="2"/>
  <c r="AE72" i="2"/>
  <c r="AH74" i="2"/>
  <c r="AJ75" i="2"/>
  <c r="AE78" i="2"/>
  <c r="Y80" i="2"/>
  <c r="L85" i="2"/>
  <c r="AI87" i="2"/>
  <c r="AK94" i="2"/>
  <c r="AH101" i="2"/>
  <c r="L109" i="2"/>
  <c r="AD109" i="2"/>
  <c r="AA112" i="2"/>
  <c r="AE120" i="2"/>
  <c r="AK125" i="2"/>
  <c r="AK127" i="2"/>
  <c r="AJ128" i="2"/>
  <c r="AG147" i="2"/>
  <c r="AD171" i="2"/>
  <c r="N167" i="2"/>
  <c r="N163" i="2"/>
  <c r="N159" i="2"/>
  <c r="N178" i="2"/>
  <c r="N174" i="2"/>
  <c r="N170" i="2"/>
  <c r="N181" i="2"/>
  <c r="N155" i="2"/>
  <c r="N166" i="2"/>
  <c r="N177" i="2"/>
  <c r="N173" i="2"/>
  <c r="N169" i="2"/>
  <c r="N180" i="2"/>
  <c r="N176" i="2"/>
  <c r="N172" i="2"/>
  <c r="N168" i="2"/>
  <c r="N183" i="2"/>
  <c r="N164" i="2"/>
  <c r="N160" i="2"/>
  <c r="N156" i="2"/>
  <c r="N162" i="2"/>
  <c r="N175" i="2"/>
  <c r="N165" i="2"/>
  <c r="N158" i="2"/>
  <c r="N161" i="2"/>
  <c r="N171" i="2"/>
  <c r="N179" i="2"/>
  <c r="M182" i="2"/>
  <c r="M167" i="2"/>
  <c r="M163" i="2"/>
  <c r="M159" i="2"/>
  <c r="M178" i="2"/>
  <c r="M174" i="2"/>
  <c r="M170" i="2"/>
  <c r="M181" i="2"/>
  <c r="M166" i="2"/>
  <c r="M162" i="2"/>
  <c r="M158" i="2"/>
  <c r="M177" i="2"/>
  <c r="M173" i="2"/>
  <c r="M169" i="2"/>
  <c r="M180" i="2"/>
  <c r="M165" i="2"/>
  <c r="M161" i="2"/>
  <c r="M157" i="2"/>
  <c r="M176" i="2"/>
  <c r="M172" i="2"/>
  <c r="M168" i="2"/>
  <c r="M183" i="2"/>
  <c r="M156" i="2"/>
  <c r="M175" i="2"/>
  <c r="M164" i="2"/>
  <c r="M155" i="2"/>
  <c r="M171" i="2"/>
  <c r="M179" i="2"/>
  <c r="Y213" i="2"/>
  <c r="Y209" i="2"/>
  <c r="Y205" i="2"/>
  <c r="Y201" i="2"/>
  <c r="Y197" i="2"/>
  <c r="Y212" i="2"/>
  <c r="Y200" i="2"/>
  <c r="Y211" i="2"/>
  <c r="Y207" i="2"/>
  <c r="Y203" i="2"/>
  <c r="Y199" i="2"/>
  <c r="Y195" i="2"/>
  <c r="Y202" i="2"/>
  <c r="Y191" i="2"/>
  <c r="Y187" i="2"/>
  <c r="Y198" i="2"/>
  <c r="Y194" i="2"/>
  <c r="Y190" i="2"/>
  <c r="Y186" i="2"/>
  <c r="Y208" i="2"/>
  <c r="Y193" i="2"/>
  <c r="Y189" i="2"/>
  <c r="Y185" i="2"/>
  <c r="Y214" i="2"/>
  <c r="Y204" i="2"/>
  <c r="Y192" i="2"/>
  <c r="Y206" i="2"/>
  <c r="Y188" i="2"/>
  <c r="Y184" i="2"/>
  <c r="Y196" i="2"/>
  <c r="Y210" i="2"/>
  <c r="K164" i="2"/>
  <c r="K160" i="2"/>
  <c r="K156" i="2"/>
  <c r="K179" i="2"/>
  <c r="K175" i="2"/>
  <c r="K171" i="2"/>
  <c r="K182" i="2"/>
  <c r="K167" i="2"/>
  <c r="K178" i="2"/>
  <c r="K174" i="2"/>
  <c r="K170" i="2"/>
  <c r="K181" i="2"/>
  <c r="K155" i="2"/>
  <c r="K177" i="2"/>
  <c r="K173" i="2"/>
  <c r="K169" i="2"/>
  <c r="K180" i="2"/>
  <c r="K165" i="2"/>
  <c r="K161" i="2"/>
  <c r="K157" i="2"/>
  <c r="K176" i="2"/>
  <c r="K159" i="2"/>
  <c r="K162" i="2"/>
  <c r="K172" i="2"/>
  <c r="K158" i="2"/>
  <c r="K183" i="2"/>
  <c r="K163" i="2"/>
  <c r="K166" i="2"/>
  <c r="AK213" i="2"/>
  <c r="AK209" i="2"/>
  <c r="AK205" i="2"/>
  <c r="AK212" i="2"/>
  <c r="AK208" i="2"/>
  <c r="AK204" i="2"/>
  <c r="AK211" i="2"/>
  <c r="AK207" i="2"/>
  <c r="AK203" i="2"/>
  <c r="AK199" i="2"/>
  <c r="AK214" i="2"/>
  <c r="AK210" i="2"/>
  <c r="AK206" i="2"/>
  <c r="AK201" i="2"/>
  <c r="AK195" i="2"/>
  <c r="AK191" i="2"/>
  <c r="AK187" i="2"/>
  <c r="AK196" i="2"/>
  <c r="AK197" i="2"/>
  <c r="AK194" i="2"/>
  <c r="AK190" i="2"/>
  <c r="AK186" i="2"/>
  <c r="AK198" i="2"/>
  <c r="AK202" i="2"/>
  <c r="AK193" i="2"/>
  <c r="AK189" i="2"/>
  <c r="AK185" i="2"/>
  <c r="AK200" i="2"/>
  <c r="AK192" i="2"/>
  <c r="AK188" i="2"/>
  <c r="Y183" i="2"/>
  <c r="Y164" i="2"/>
  <c r="Y160" i="2"/>
  <c r="Y156" i="2"/>
  <c r="Y179" i="2"/>
  <c r="Y175" i="2"/>
  <c r="Y171" i="2"/>
  <c r="Y182" i="2"/>
  <c r="Y167" i="2"/>
  <c r="Y163" i="2"/>
  <c r="Y159" i="2"/>
  <c r="Y178" i="2"/>
  <c r="Y174" i="2"/>
  <c r="Y170" i="2"/>
  <c r="Y181" i="2"/>
  <c r="Y166" i="2"/>
  <c r="Y162" i="2"/>
  <c r="Y158" i="2"/>
  <c r="Y177" i="2"/>
  <c r="Y173" i="2"/>
  <c r="Y169" i="2"/>
  <c r="Y180" i="2"/>
  <c r="Y168" i="2"/>
  <c r="Y157" i="2"/>
  <c r="Y176" i="2"/>
  <c r="Y165" i="2"/>
  <c r="Y155" i="2"/>
  <c r="AG91" i="2"/>
  <c r="AG87" i="2"/>
  <c r="AG80" i="2"/>
  <c r="AG90" i="2"/>
  <c r="AG86" i="2"/>
  <c r="AG79" i="2"/>
  <c r="AG72" i="2"/>
  <c r="AG82" i="2"/>
  <c r="AG75" i="2"/>
  <c r="AJ165" i="2"/>
  <c r="AJ161" i="2"/>
  <c r="AJ157" i="2"/>
  <c r="AJ176" i="2"/>
  <c r="AJ172" i="2"/>
  <c r="AJ168" i="2"/>
  <c r="AJ183" i="2"/>
  <c r="AJ179" i="2"/>
  <c r="AJ175" i="2"/>
  <c r="AJ171" i="2"/>
  <c r="AJ182" i="2"/>
  <c r="AJ167" i="2"/>
  <c r="AJ178" i="2"/>
  <c r="AJ174" i="2"/>
  <c r="AJ170" i="2"/>
  <c r="AJ155" i="2"/>
  <c r="AJ181" i="2"/>
  <c r="AJ166" i="2"/>
  <c r="AJ162" i="2"/>
  <c r="AJ158" i="2"/>
  <c r="AJ180" i="2"/>
  <c r="AJ156" i="2"/>
  <c r="AJ159" i="2"/>
  <c r="AJ177" i="2"/>
  <c r="AJ173" i="2"/>
  <c r="AJ164" i="2"/>
  <c r="AJ160" i="2"/>
  <c r="AJ169" i="2"/>
  <c r="AJ163" i="2"/>
  <c r="AB114" i="2"/>
  <c r="AB104" i="2"/>
  <c r="AB98" i="2"/>
  <c r="AB101" i="2"/>
  <c r="AB117" i="2"/>
  <c r="AB107" i="2"/>
  <c r="AB94" i="2"/>
  <c r="AB110" i="2"/>
  <c r="AB103" i="2"/>
  <c r="AB96" i="2"/>
  <c r="AB112" i="2"/>
  <c r="AB106" i="2"/>
  <c r="AB102" i="2"/>
  <c r="AB119" i="2"/>
  <c r="AI180" i="2"/>
  <c r="AI165" i="2"/>
  <c r="AI161" i="2"/>
  <c r="AI157" i="2"/>
  <c r="AI176" i="2"/>
  <c r="AI172" i="2"/>
  <c r="AI168" i="2"/>
  <c r="AI183" i="2"/>
  <c r="AI179" i="2"/>
  <c r="AI164" i="2"/>
  <c r="AI160" i="2"/>
  <c r="AI156" i="2"/>
  <c r="AI175" i="2"/>
  <c r="AI171" i="2"/>
  <c r="AI182" i="2"/>
  <c r="AI167" i="2"/>
  <c r="AI163" i="2"/>
  <c r="AI159" i="2"/>
  <c r="AI178" i="2"/>
  <c r="AI174" i="2"/>
  <c r="AI170" i="2"/>
  <c r="AI155" i="2"/>
  <c r="AI181" i="2"/>
  <c r="AI169" i="2"/>
  <c r="AI166" i="2"/>
  <c r="AI162" i="2"/>
  <c r="AI177" i="2"/>
  <c r="AI158" i="2"/>
  <c r="K109" i="2"/>
  <c r="K99" i="2"/>
  <c r="K93" i="2"/>
  <c r="K119" i="2"/>
  <c r="K102" i="2"/>
  <c r="K118" i="2"/>
  <c r="K111" i="2"/>
  <c r="K95" i="2"/>
  <c r="K114" i="2"/>
  <c r="K104" i="2"/>
  <c r="K98" i="2"/>
  <c r="K101" i="2"/>
  <c r="K117" i="2"/>
  <c r="K107" i="2"/>
  <c r="K94" i="2"/>
  <c r="K112" i="2"/>
  <c r="K106" i="2"/>
  <c r="K120" i="2"/>
  <c r="K115" i="2"/>
  <c r="AD88" i="2"/>
  <c r="AD85" i="2"/>
  <c r="AD78" i="2"/>
  <c r="AD74" i="2"/>
  <c r="AD87" i="2"/>
  <c r="AD80" i="2"/>
  <c r="AD77" i="2"/>
  <c r="AD83" i="2"/>
  <c r="AD90" i="2"/>
  <c r="AD70" i="2"/>
  <c r="M82" i="2"/>
  <c r="M88" i="2"/>
  <c r="M85" i="2"/>
  <c r="M78" i="2"/>
  <c r="M91" i="2"/>
  <c r="M71" i="2"/>
  <c r="M87" i="2"/>
  <c r="M80" i="2"/>
  <c r="M77" i="2"/>
  <c r="AJ125" i="9"/>
  <c r="AJ135" i="9"/>
  <c r="AP135" i="12" s="1"/>
  <c r="AJ124" i="9"/>
  <c r="AJ136" i="9"/>
  <c r="AJ137" i="9"/>
  <c r="AJ141" i="9"/>
  <c r="AP141" i="12" s="1"/>
  <c r="AJ151" i="9"/>
  <c r="AJ128" i="9"/>
  <c r="AJ129" i="9"/>
  <c r="AJ133" i="9"/>
  <c r="AJ146" i="9"/>
  <c r="AJ143" i="9"/>
  <c r="AJ145" i="9"/>
  <c r="AJ127" i="9"/>
  <c r="AJ144" i="9"/>
  <c r="AJ152" i="9"/>
  <c r="Y121" i="9"/>
  <c r="Y101" i="9"/>
  <c r="Y122" i="9"/>
  <c r="Y99" i="9"/>
  <c r="Y104" i="9"/>
  <c r="Y108" i="9"/>
  <c r="I116" i="9"/>
  <c r="I121" i="9"/>
  <c r="I118" i="9"/>
  <c r="AA74" i="9"/>
  <c r="AA71" i="9"/>
  <c r="AA72" i="9"/>
  <c r="AH69" i="2"/>
  <c r="AI70" i="2"/>
  <c r="AJ71" i="2"/>
  <c r="AI72" i="2"/>
  <c r="AI74" i="2"/>
  <c r="AK75" i="2"/>
  <c r="AF78" i="2"/>
  <c r="AE80" i="2"/>
  <c r="AH85" i="2"/>
  <c r="AJ87" i="2"/>
  <c r="AI101" i="2"/>
  <c r="N109" i="2"/>
  <c r="L112" i="2"/>
  <c r="AE122" i="2"/>
  <c r="AJ126" i="2"/>
  <c r="AH134" i="2"/>
  <c r="L152" i="2"/>
  <c r="AF123" i="9"/>
  <c r="AF129" i="9"/>
  <c r="AF133" i="9"/>
  <c r="AF139" i="9"/>
  <c r="AL139" i="12" s="1"/>
  <c r="AF125" i="9"/>
  <c r="AL125" i="12" s="1"/>
  <c r="AF137" i="9"/>
  <c r="AF131" i="9"/>
  <c r="AF141" i="9"/>
  <c r="AL141" i="12" s="1"/>
  <c r="I213" i="2"/>
  <c r="I204" i="2"/>
  <c r="I192" i="2"/>
  <c r="Z102" i="2"/>
  <c r="Z119" i="2"/>
  <c r="Z111" i="2"/>
  <c r="Z95" i="2"/>
  <c r="Z118" i="2"/>
  <c r="Z114" i="2"/>
  <c r="Z104" i="2"/>
  <c r="Z101" i="2"/>
  <c r="Z117" i="2"/>
  <c r="Z107" i="2"/>
  <c r="Z94" i="2"/>
  <c r="Z110" i="2"/>
  <c r="Z103" i="2"/>
  <c r="Z115" i="2"/>
  <c r="Z120" i="2"/>
  <c r="L82" i="2"/>
  <c r="L74" i="2"/>
  <c r="L91" i="2"/>
  <c r="L71" i="2"/>
  <c r="L87" i="2"/>
  <c r="L80" i="2"/>
  <c r="L77" i="2"/>
  <c r="AI124" i="9"/>
  <c r="AI137" i="9"/>
  <c r="AI141" i="9"/>
  <c r="AO141" i="12" s="1"/>
  <c r="AI123" i="9"/>
  <c r="AI128" i="9"/>
  <c r="AI129" i="9"/>
  <c r="AI133" i="9"/>
  <c r="AI146" i="9"/>
  <c r="AI152" i="9"/>
  <c r="AI127" i="9"/>
  <c r="AI125" i="9"/>
  <c r="AO125" i="12" s="1"/>
  <c r="AK100" i="9"/>
  <c r="AK102" i="9"/>
  <c r="AK106" i="9"/>
  <c r="AK121" i="9"/>
  <c r="AJ70" i="2"/>
  <c r="AJ72" i="2"/>
  <c r="AJ74" i="2"/>
  <c r="L78" i="2"/>
  <c r="AG78" i="2"/>
  <c r="AI80" i="2"/>
  <c r="AK87" i="2"/>
  <c r="M90" i="2"/>
  <c r="Z93" i="2"/>
  <c r="AB95" i="2"/>
  <c r="AE98" i="2"/>
  <c r="AG100" i="2"/>
  <c r="M112" i="2"/>
  <c r="M120" i="2"/>
  <c r="AF122" i="2"/>
  <c r="AD133" i="2"/>
  <c r="J144" i="2"/>
  <c r="Y161" i="2"/>
  <c r="Y86" i="2"/>
  <c r="Y79" i="2"/>
  <c r="Y82" i="2"/>
  <c r="Y75" i="2"/>
  <c r="Y88" i="2"/>
  <c r="Y85" i="2"/>
  <c r="Y78" i="2"/>
  <c r="Y74" i="2"/>
  <c r="Y91" i="2"/>
  <c r="Y71" i="2"/>
  <c r="K212" i="2"/>
  <c r="K208" i="2"/>
  <c r="K211" i="2"/>
  <c r="K207" i="2"/>
  <c r="K214" i="2"/>
  <c r="K210" i="2"/>
  <c r="K206" i="2"/>
  <c r="K199" i="2"/>
  <c r="K194" i="2"/>
  <c r="K203" i="2"/>
  <c r="K200" i="2"/>
  <c r="K190" i="2"/>
  <c r="K186" i="2"/>
  <c r="K193" i="2"/>
  <c r="K213" i="2"/>
  <c r="K201" i="2"/>
  <c r="K189" i="2"/>
  <c r="K185" i="2"/>
  <c r="K204" i="2"/>
  <c r="K192" i="2"/>
  <c r="K196" i="2"/>
  <c r="K188" i="2"/>
  <c r="K184" i="2"/>
  <c r="K202" i="2"/>
  <c r="K209" i="2"/>
  <c r="K191" i="2"/>
  <c r="K187" i="2"/>
  <c r="K198" i="2"/>
  <c r="AA179" i="2"/>
  <c r="AA175" i="2"/>
  <c r="AA171" i="2"/>
  <c r="AA182" i="2"/>
  <c r="AA167" i="2"/>
  <c r="AA163" i="2"/>
  <c r="AA159" i="2"/>
  <c r="AA178" i="2"/>
  <c r="AA174" i="2"/>
  <c r="AA170" i="2"/>
  <c r="AA181" i="2"/>
  <c r="AA155" i="2"/>
  <c r="AA166" i="2"/>
  <c r="AA162" i="2"/>
  <c r="AA158" i="2"/>
  <c r="AA177" i="2"/>
  <c r="AA173" i="2"/>
  <c r="AA169" i="2"/>
  <c r="AA180" i="2"/>
  <c r="AA165" i="2"/>
  <c r="AA161" i="2"/>
  <c r="AA157" i="2"/>
  <c r="AA176" i="2"/>
  <c r="AA172" i="2"/>
  <c r="AA168" i="2"/>
  <c r="AA160" i="2"/>
  <c r="AA156" i="2"/>
  <c r="AA164" i="2"/>
  <c r="AI86" i="2"/>
  <c r="J183" i="2"/>
  <c r="J164" i="2"/>
  <c r="J160" i="2"/>
  <c r="J156" i="2"/>
  <c r="J179" i="2"/>
  <c r="J175" i="2"/>
  <c r="J171" i="2"/>
  <c r="J182" i="2"/>
  <c r="J167" i="2"/>
  <c r="J163" i="2"/>
  <c r="J159" i="2"/>
  <c r="J178" i="2"/>
  <c r="J174" i="2"/>
  <c r="J170" i="2"/>
  <c r="J181" i="2"/>
  <c r="J166" i="2"/>
  <c r="J162" i="2"/>
  <c r="J158" i="2"/>
  <c r="J177" i="2"/>
  <c r="J173" i="2"/>
  <c r="J169" i="2"/>
  <c r="J180" i="2"/>
  <c r="J176" i="2"/>
  <c r="J165" i="2"/>
  <c r="J172" i="2"/>
  <c r="J161" i="2"/>
  <c r="J155" i="2"/>
  <c r="AA149" i="2"/>
  <c r="AA128" i="2"/>
  <c r="AA144" i="2"/>
  <c r="AA139" i="2"/>
  <c r="AA134" i="2"/>
  <c r="AA126" i="2"/>
  <c r="AA125" i="2"/>
  <c r="AA123" i="2"/>
  <c r="AA127" i="2"/>
  <c r="AA136" i="2"/>
  <c r="AA135" i="2"/>
  <c r="AA130" i="2"/>
  <c r="AA150" i="2"/>
  <c r="AA147" i="2"/>
  <c r="AA142" i="2"/>
  <c r="AA138" i="2"/>
  <c r="AH214" i="2"/>
  <c r="AH210" i="2"/>
  <c r="AH206" i="2"/>
  <c r="AH213" i="2"/>
  <c r="AH209" i="2"/>
  <c r="AH205" i="2"/>
  <c r="AH212" i="2"/>
  <c r="AH208" i="2"/>
  <c r="AH204" i="2"/>
  <c r="AH200" i="2"/>
  <c r="AH196" i="2"/>
  <c r="AH211" i="2"/>
  <c r="AH207" i="2"/>
  <c r="AH203" i="2"/>
  <c r="AH192" i="2"/>
  <c r="AH188" i="2"/>
  <c r="AH184" i="2"/>
  <c r="AH201" i="2"/>
  <c r="AH195" i="2"/>
  <c r="AH191" i="2"/>
  <c r="AH187" i="2"/>
  <c r="AH197" i="2"/>
  <c r="AH194" i="2"/>
  <c r="AH198" i="2"/>
  <c r="AH190" i="2"/>
  <c r="AH186" i="2"/>
  <c r="AH202" i="2"/>
  <c r="AH199" i="2"/>
  <c r="AH193" i="2"/>
  <c r="AH189" i="2"/>
  <c r="Z6" i="5"/>
  <c r="AC143" i="2" s="1"/>
  <c r="AG214" i="2"/>
  <c r="AG210" i="2"/>
  <c r="AG206" i="2"/>
  <c r="AG213" i="2"/>
  <c r="AG209" i="2"/>
  <c r="AG212" i="2"/>
  <c r="AG208" i="2"/>
  <c r="AG204" i="2"/>
  <c r="AG205" i="2"/>
  <c r="AG203" i="2"/>
  <c r="AG192" i="2"/>
  <c r="AG188" i="2"/>
  <c r="AG184" i="2"/>
  <c r="AG201" i="2"/>
  <c r="AG196" i="2"/>
  <c r="AG195" i="2"/>
  <c r="AG191" i="2"/>
  <c r="AG187" i="2"/>
  <c r="AG207" i="2"/>
  <c r="AG197" i="2"/>
  <c r="AG194" i="2"/>
  <c r="AG198" i="2"/>
  <c r="AG190" i="2"/>
  <c r="AG186" i="2"/>
  <c r="AG202" i="2"/>
  <c r="AG199" i="2"/>
  <c r="AG193" i="2"/>
  <c r="AG211" i="2"/>
  <c r="AG189" i="2"/>
  <c r="AG185" i="2"/>
  <c r="AA119" i="2"/>
  <c r="AA111" i="2"/>
  <c r="AA95" i="2"/>
  <c r="AA118" i="2"/>
  <c r="AA114" i="2"/>
  <c r="AA104" i="2"/>
  <c r="AA98" i="2"/>
  <c r="AA101" i="2"/>
  <c r="AA117" i="2"/>
  <c r="AA107" i="2"/>
  <c r="AA94" i="2"/>
  <c r="AA110" i="2"/>
  <c r="AA103" i="2"/>
  <c r="AA96" i="2"/>
  <c r="AA122" i="2"/>
  <c r="AA121" i="2"/>
  <c r="AA120" i="2"/>
  <c r="AA109" i="2"/>
  <c r="AA99" i="2"/>
  <c r="AF211" i="2"/>
  <c r="AF207" i="2"/>
  <c r="AF203" i="2"/>
  <c r="AF199" i="2"/>
  <c r="AF214" i="2"/>
  <c r="AF210" i="2"/>
  <c r="AF202" i="2"/>
  <c r="AF213" i="2"/>
  <c r="AF209" i="2"/>
  <c r="AF205" i="2"/>
  <c r="AF201" i="2"/>
  <c r="AF197" i="2"/>
  <c r="AF200" i="2"/>
  <c r="AF189" i="2"/>
  <c r="AF185" i="2"/>
  <c r="AF208" i="2"/>
  <c r="AF192" i="2"/>
  <c r="AF188" i="2"/>
  <c r="AF184" i="2"/>
  <c r="AF204" i="2"/>
  <c r="AF196" i="2"/>
  <c r="AF195" i="2"/>
  <c r="AF191" i="2"/>
  <c r="AF187" i="2"/>
  <c r="AF206" i="2"/>
  <c r="AF194" i="2"/>
  <c r="AF212" i="2"/>
  <c r="AF198" i="2"/>
  <c r="AF190" i="2"/>
  <c r="AF186" i="2"/>
  <c r="AF193" i="2"/>
  <c r="AJ142" i="2"/>
  <c r="AJ152" i="2"/>
  <c r="AJ146" i="2"/>
  <c r="AJ136" i="2"/>
  <c r="AJ130" i="2"/>
  <c r="AJ133" i="2"/>
  <c r="AJ135" i="2"/>
  <c r="AJ131" i="2"/>
  <c r="J120" i="2"/>
  <c r="J115" i="2"/>
  <c r="J109" i="2"/>
  <c r="J99" i="2"/>
  <c r="J93" i="2"/>
  <c r="J119" i="2"/>
  <c r="J102" i="2"/>
  <c r="J118" i="2"/>
  <c r="J111" i="2"/>
  <c r="J114" i="2"/>
  <c r="J104" i="2"/>
  <c r="J98" i="2"/>
  <c r="J101" i="2"/>
  <c r="J117" i="2"/>
  <c r="J107" i="2"/>
  <c r="J96" i="2"/>
  <c r="N211" i="2"/>
  <c r="N207" i="2"/>
  <c r="N214" i="2"/>
  <c r="N210" i="2"/>
  <c r="N213" i="2"/>
  <c r="N209" i="2"/>
  <c r="N205" i="2"/>
  <c r="N208" i="2"/>
  <c r="N203" i="2"/>
  <c r="N200" i="2"/>
  <c r="N193" i="2"/>
  <c r="N189" i="2"/>
  <c r="N185" i="2"/>
  <c r="N201" i="2"/>
  <c r="N204" i="2"/>
  <c r="N192" i="2"/>
  <c r="N206" i="2"/>
  <c r="N188" i="2"/>
  <c r="N184" i="2"/>
  <c r="N212" i="2"/>
  <c r="N196" i="2"/>
  <c r="N197" i="2"/>
  <c r="N195" i="2"/>
  <c r="N202" i="2"/>
  <c r="N191" i="2"/>
  <c r="N187" i="2"/>
  <c r="N198" i="2"/>
  <c r="N190" i="2"/>
  <c r="N199" i="2"/>
  <c r="N186" i="2"/>
  <c r="N194" i="2"/>
  <c r="AG166" i="2"/>
  <c r="AG162" i="2"/>
  <c r="AG158" i="2"/>
  <c r="AG177" i="2"/>
  <c r="AG173" i="2"/>
  <c r="AG169" i="2"/>
  <c r="AG180" i="2"/>
  <c r="AG176" i="2"/>
  <c r="AG172" i="2"/>
  <c r="AG168" i="2"/>
  <c r="AG183" i="2"/>
  <c r="AG179" i="2"/>
  <c r="AG175" i="2"/>
  <c r="AG171" i="2"/>
  <c r="AG182" i="2"/>
  <c r="AG167" i="2"/>
  <c r="AG163" i="2"/>
  <c r="AG159" i="2"/>
  <c r="AG181" i="2"/>
  <c r="AG156" i="2"/>
  <c r="AG178" i="2"/>
  <c r="AG165" i="2"/>
  <c r="AG174" i="2"/>
  <c r="AG161" i="2"/>
  <c r="AG155" i="2"/>
  <c r="AG157" i="2"/>
  <c r="AG170" i="2"/>
  <c r="AG160" i="2"/>
  <c r="AI142" i="2"/>
  <c r="AI152" i="2"/>
  <c r="AI150" i="2"/>
  <c r="AI134" i="2"/>
  <c r="AI146" i="2"/>
  <c r="AI133" i="2"/>
  <c r="AI128" i="2"/>
  <c r="AI127" i="2"/>
  <c r="AI125" i="2"/>
  <c r="AI136" i="2"/>
  <c r="AI135" i="2"/>
  <c r="AK115" i="2"/>
  <c r="AK109" i="2"/>
  <c r="AK99" i="2"/>
  <c r="AK93" i="2"/>
  <c r="AK120" i="2"/>
  <c r="AK102" i="2"/>
  <c r="AK122" i="2"/>
  <c r="AK111" i="2"/>
  <c r="AK119" i="2"/>
  <c r="AK114" i="2"/>
  <c r="AK118" i="2"/>
  <c r="AK104" i="2"/>
  <c r="AK98" i="2"/>
  <c r="AK101" i="2"/>
  <c r="AK117" i="2"/>
  <c r="AK107" i="2"/>
  <c r="AK96" i="2"/>
  <c r="Y120" i="2"/>
  <c r="Y109" i="2"/>
  <c r="Y99" i="2"/>
  <c r="Y93" i="2"/>
  <c r="Y102" i="2"/>
  <c r="Y119" i="2"/>
  <c r="Y111" i="2"/>
  <c r="Y95" i="2"/>
  <c r="Y118" i="2"/>
  <c r="Y114" i="2"/>
  <c r="Y104" i="2"/>
  <c r="Y98" i="2"/>
  <c r="Y101" i="2"/>
  <c r="Y117" i="2"/>
  <c r="Y107" i="2"/>
  <c r="Y94" i="2"/>
  <c r="Y112" i="2"/>
  <c r="Y106" i="2"/>
  <c r="Y122" i="2"/>
  <c r="Y115" i="2"/>
  <c r="I115" i="2"/>
  <c r="I109" i="2"/>
  <c r="I93" i="2"/>
  <c r="I111" i="2"/>
  <c r="I95" i="2"/>
  <c r="I101" i="2"/>
  <c r="I103" i="2"/>
  <c r="AA82" i="2"/>
  <c r="AA88" i="2"/>
  <c r="AA85" i="2"/>
  <c r="AA78" i="2"/>
  <c r="AA81" i="2"/>
  <c r="AA91" i="2"/>
  <c r="AA71" i="2"/>
  <c r="AA87" i="2"/>
  <c r="AA80" i="2"/>
  <c r="AA77" i="2"/>
  <c r="AK70" i="2"/>
  <c r="AH78" i="2"/>
  <c r="AJ80" i="2"/>
  <c r="Y83" i="2"/>
  <c r="N90" i="2"/>
  <c r="AA93" i="2"/>
  <c r="AE95" i="2"/>
  <c r="AG98" i="2"/>
  <c r="Z106" i="2"/>
  <c r="AH110" i="2"/>
  <c r="AE133" i="2"/>
  <c r="K144" i="2"/>
  <c r="AD161" i="2"/>
  <c r="I180" i="2"/>
  <c r="K205" i="2"/>
  <c r="L212" i="2"/>
  <c r="L208" i="2"/>
  <c r="L204" i="2"/>
  <c r="L211" i="2"/>
  <c r="L207" i="2"/>
  <c r="L214" i="2"/>
  <c r="L210" i="2"/>
  <c r="L206" i="2"/>
  <c r="L202" i="2"/>
  <c r="L198" i="2"/>
  <c r="L213" i="2"/>
  <c r="L209" i="2"/>
  <c r="L205" i="2"/>
  <c r="L199" i="2"/>
  <c r="L194" i="2"/>
  <c r="L203" i="2"/>
  <c r="L200" i="2"/>
  <c r="L190" i="2"/>
  <c r="L186" i="2"/>
  <c r="L193" i="2"/>
  <c r="L201" i="2"/>
  <c r="L189" i="2"/>
  <c r="L185" i="2"/>
  <c r="L192" i="2"/>
  <c r="L196" i="2"/>
  <c r="L188" i="2"/>
  <c r="L184" i="2"/>
  <c r="L197" i="2"/>
  <c r="L195" i="2"/>
  <c r="L191" i="2"/>
  <c r="L187" i="2"/>
  <c r="N139" i="9"/>
  <c r="N129" i="9"/>
  <c r="N133" i="9"/>
  <c r="N131" i="9"/>
  <c r="N123" i="9"/>
  <c r="N146" i="9"/>
  <c r="N141" i="9"/>
  <c r="N148" i="9"/>
  <c r="N152" i="9"/>
  <c r="N137" i="9"/>
  <c r="N125" i="9"/>
  <c r="M152" i="2"/>
  <c r="M150" i="2"/>
  <c r="M135" i="2"/>
  <c r="M134" i="2"/>
  <c r="M127" i="2"/>
  <c r="M126" i="2"/>
  <c r="M128" i="2"/>
  <c r="M136" i="2"/>
  <c r="M130" i="2"/>
  <c r="M147" i="2"/>
  <c r="M139" i="2"/>
  <c r="M133" i="2"/>
  <c r="M144" i="2"/>
  <c r="M141" i="2"/>
  <c r="M131" i="2"/>
  <c r="M123" i="2"/>
  <c r="AE99" i="9"/>
  <c r="AE102" i="9"/>
  <c r="AE103" i="9"/>
  <c r="AJ213" i="2"/>
  <c r="AJ209" i="2"/>
  <c r="AJ212" i="2"/>
  <c r="AJ208" i="2"/>
  <c r="AJ211" i="2"/>
  <c r="AJ207" i="2"/>
  <c r="AJ201" i="2"/>
  <c r="AJ195" i="2"/>
  <c r="AJ191" i="2"/>
  <c r="AJ187" i="2"/>
  <c r="AJ204" i="2"/>
  <c r="AJ196" i="2"/>
  <c r="AJ197" i="2"/>
  <c r="AJ194" i="2"/>
  <c r="AJ190" i="2"/>
  <c r="AJ186" i="2"/>
  <c r="AJ214" i="2"/>
  <c r="AJ199" i="2"/>
  <c r="AJ198" i="2"/>
  <c r="AJ206" i="2"/>
  <c r="AJ202" i="2"/>
  <c r="AJ193" i="2"/>
  <c r="AJ189" i="2"/>
  <c r="AJ185" i="2"/>
  <c r="AJ192" i="2"/>
  <c r="AJ210" i="2"/>
  <c r="AJ200" i="2"/>
  <c r="AJ188" i="2"/>
  <c r="AJ205" i="2"/>
  <c r="AJ203" i="2"/>
  <c r="AJ184" i="2"/>
  <c r="AD118" i="2"/>
  <c r="AD104" i="2"/>
  <c r="AD98" i="2"/>
  <c r="AD101" i="2"/>
  <c r="AD117" i="2"/>
  <c r="AD107" i="2"/>
  <c r="AD110" i="2"/>
  <c r="AD103" i="2"/>
  <c r="AD96" i="2"/>
  <c r="AD112" i="2"/>
  <c r="AD106" i="2"/>
  <c r="AD115" i="2"/>
  <c r="AD119" i="2"/>
  <c r="AD111" i="2"/>
  <c r="AD95" i="2"/>
  <c r="AD114" i="2"/>
  <c r="AK176" i="2"/>
  <c r="AK172" i="2"/>
  <c r="AK168" i="2"/>
  <c r="AK183" i="2"/>
  <c r="AK179" i="2"/>
  <c r="AK164" i="2"/>
  <c r="AK160" i="2"/>
  <c r="AK156" i="2"/>
  <c r="AK175" i="2"/>
  <c r="AK171" i="2"/>
  <c r="AK182" i="2"/>
  <c r="AK167" i="2"/>
  <c r="AK163" i="2"/>
  <c r="AK159" i="2"/>
  <c r="AK178" i="2"/>
  <c r="AK174" i="2"/>
  <c r="AK170" i="2"/>
  <c r="AK181" i="2"/>
  <c r="AK166" i="2"/>
  <c r="AK162" i="2"/>
  <c r="AK158" i="2"/>
  <c r="AK177" i="2"/>
  <c r="AK173" i="2"/>
  <c r="AK169" i="2"/>
  <c r="AK180" i="2"/>
  <c r="AK165" i="2"/>
  <c r="AK155" i="2"/>
  <c r="AK161" i="2"/>
  <c r="Y144" i="2"/>
  <c r="Y150" i="2"/>
  <c r="Y152" i="2"/>
  <c r="Y138" i="2"/>
  <c r="Y142" i="2"/>
  <c r="Y123" i="2"/>
  <c r="Y134" i="2"/>
  <c r="Y131" i="2"/>
  <c r="Y126" i="2"/>
  <c r="Y125" i="2"/>
  <c r="Y128" i="2"/>
  <c r="Y127" i="2"/>
  <c r="Y136" i="2"/>
  <c r="Y135" i="2"/>
  <c r="Y146" i="2"/>
  <c r="Y133" i="2"/>
  <c r="L119" i="2"/>
  <c r="L102" i="2"/>
  <c r="L118" i="2"/>
  <c r="L111" i="2"/>
  <c r="L95" i="2"/>
  <c r="L114" i="2"/>
  <c r="L104" i="2"/>
  <c r="L101" i="2"/>
  <c r="L117" i="2"/>
  <c r="L107" i="2"/>
  <c r="L94" i="2"/>
  <c r="L110" i="2"/>
  <c r="L103" i="2"/>
  <c r="L120" i="2"/>
  <c r="L115" i="2"/>
  <c r="AK152" i="2"/>
  <c r="AK135" i="2"/>
  <c r="AK150" i="2"/>
  <c r="AK144" i="2"/>
  <c r="AK134" i="2"/>
  <c r="AK126" i="2"/>
  <c r="AK136" i="2"/>
  <c r="AK131" i="2"/>
  <c r="AH177" i="2"/>
  <c r="AH173" i="2"/>
  <c r="AH169" i="2"/>
  <c r="AH180" i="2"/>
  <c r="AH165" i="2"/>
  <c r="AH161" i="2"/>
  <c r="AH157" i="2"/>
  <c r="AH176" i="2"/>
  <c r="AH172" i="2"/>
  <c r="AH168" i="2"/>
  <c r="AH183" i="2"/>
  <c r="AH179" i="2"/>
  <c r="AH164" i="2"/>
  <c r="AH160" i="2"/>
  <c r="AH156" i="2"/>
  <c r="AH175" i="2"/>
  <c r="AH171" i="2"/>
  <c r="AH182" i="2"/>
  <c r="AH167" i="2"/>
  <c r="AH163" i="2"/>
  <c r="AH159" i="2"/>
  <c r="AH178" i="2"/>
  <c r="AH174" i="2"/>
  <c r="AH170" i="2"/>
  <c r="AH181" i="2"/>
  <c r="AH166" i="2"/>
  <c r="AH162" i="2"/>
  <c r="AH158" i="2"/>
  <c r="AH155" i="2"/>
  <c r="AB88" i="2"/>
  <c r="AB85" i="2"/>
  <c r="AB78" i="2"/>
  <c r="AB91" i="2"/>
  <c r="AB87" i="2"/>
  <c r="AB80" i="2"/>
  <c r="AB77" i="2"/>
  <c r="AB83" i="2"/>
  <c r="AE211" i="2"/>
  <c r="AE207" i="2"/>
  <c r="AE214" i="2"/>
  <c r="AE210" i="2"/>
  <c r="AE206" i="2"/>
  <c r="AE213" i="2"/>
  <c r="AE209" i="2"/>
  <c r="AE205" i="2"/>
  <c r="AE201" i="2"/>
  <c r="AE197" i="2"/>
  <c r="AE212" i="2"/>
  <c r="AE208" i="2"/>
  <c r="AE204" i="2"/>
  <c r="AE193" i="2"/>
  <c r="AE200" i="2"/>
  <c r="AE189" i="2"/>
  <c r="AE185" i="2"/>
  <c r="AE203" i="2"/>
  <c r="AE192" i="2"/>
  <c r="AE188" i="2"/>
  <c r="AE184" i="2"/>
  <c r="AE196" i="2"/>
  <c r="AE195" i="2"/>
  <c r="AE191" i="2"/>
  <c r="AE187" i="2"/>
  <c r="AE194" i="2"/>
  <c r="AE190" i="2"/>
  <c r="AE199" i="2"/>
  <c r="AD211" i="2"/>
  <c r="AD207" i="2"/>
  <c r="AD214" i="2"/>
  <c r="AD210" i="2"/>
  <c r="AD206" i="2"/>
  <c r="AD213" i="2"/>
  <c r="AD209" i="2"/>
  <c r="AD205" i="2"/>
  <c r="AD193" i="2"/>
  <c r="AD200" i="2"/>
  <c r="AD189" i="2"/>
  <c r="AD185" i="2"/>
  <c r="AD208" i="2"/>
  <c r="AD203" i="2"/>
  <c r="AD192" i="2"/>
  <c r="AD204" i="2"/>
  <c r="AD201" i="2"/>
  <c r="AD188" i="2"/>
  <c r="AD184" i="2"/>
  <c r="AD196" i="2"/>
  <c r="AD197" i="2"/>
  <c r="AD195" i="2"/>
  <c r="AD191" i="2"/>
  <c r="AD187" i="2"/>
  <c r="AD194" i="2"/>
  <c r="AD212" i="2"/>
  <c r="AD190" i="2"/>
  <c r="AD202" i="2"/>
  <c r="AD198" i="2"/>
  <c r="M212" i="2"/>
  <c r="M208" i="2"/>
  <c r="M200" i="2"/>
  <c r="M196" i="2"/>
  <c r="M211" i="2"/>
  <c r="M203" i="2"/>
  <c r="M214" i="2"/>
  <c r="M210" i="2"/>
  <c r="M206" i="2"/>
  <c r="M202" i="2"/>
  <c r="M198" i="2"/>
  <c r="M201" i="2"/>
  <c r="M190" i="2"/>
  <c r="M186" i="2"/>
  <c r="M193" i="2"/>
  <c r="M207" i="2"/>
  <c r="M189" i="2"/>
  <c r="M185" i="2"/>
  <c r="M213" i="2"/>
  <c r="M204" i="2"/>
  <c r="M192" i="2"/>
  <c r="M188" i="2"/>
  <c r="M184" i="2"/>
  <c r="M197" i="2"/>
  <c r="M195" i="2"/>
  <c r="M209" i="2"/>
  <c r="M191" i="2"/>
  <c r="M187" i="2"/>
  <c r="M199" i="2"/>
  <c r="M205" i="2"/>
  <c r="M194" i="2"/>
  <c r="AF181" i="2"/>
  <c r="AF166" i="2"/>
  <c r="AF162" i="2"/>
  <c r="AF158" i="2"/>
  <c r="AF177" i="2"/>
  <c r="AF173" i="2"/>
  <c r="AF169" i="2"/>
  <c r="AF180" i="2"/>
  <c r="AF165" i="2"/>
  <c r="AF161" i="2"/>
  <c r="AF157" i="2"/>
  <c r="AF176" i="2"/>
  <c r="AF172" i="2"/>
  <c r="AF168" i="2"/>
  <c r="AF183" i="2"/>
  <c r="AF179" i="2"/>
  <c r="AF164" i="2"/>
  <c r="AF160" i="2"/>
  <c r="AF156" i="2"/>
  <c r="AF175" i="2"/>
  <c r="AF171" i="2"/>
  <c r="AF182" i="2"/>
  <c r="AF167" i="2"/>
  <c r="AF170" i="2"/>
  <c r="AF163" i="2"/>
  <c r="AF159" i="2"/>
  <c r="AF178" i="2"/>
  <c r="AH149" i="2"/>
  <c r="AH144" i="2"/>
  <c r="AH150" i="2"/>
  <c r="AH136" i="2"/>
  <c r="AH152" i="2"/>
  <c r="AH130" i="2"/>
  <c r="AH147" i="2"/>
  <c r="AH151" i="2"/>
  <c r="AH139" i="2"/>
  <c r="AH126" i="2"/>
  <c r="AH128" i="2"/>
  <c r="AJ112" i="2"/>
  <c r="AJ106" i="2"/>
  <c r="AJ115" i="2"/>
  <c r="AJ109" i="2"/>
  <c r="AJ99" i="2"/>
  <c r="AJ93" i="2"/>
  <c r="AJ120" i="2"/>
  <c r="AJ102" i="2"/>
  <c r="AJ122" i="2"/>
  <c r="AJ111" i="2"/>
  <c r="AJ95" i="2"/>
  <c r="AJ119" i="2"/>
  <c r="AJ114" i="2"/>
  <c r="AJ118" i="2"/>
  <c r="AJ104" i="2"/>
  <c r="AJ98" i="2"/>
  <c r="AJ101" i="2"/>
  <c r="AJ103" i="2"/>
  <c r="Y69" i="2"/>
  <c r="AK80" i="2"/>
  <c r="AE88" i="2"/>
  <c r="AH90" i="2"/>
  <c r="M93" i="2"/>
  <c r="AB93" i="2"/>
  <c r="J95" i="2"/>
  <c r="AF95" i="2"/>
  <c r="L98" i="2"/>
  <c r="AH98" i="2"/>
  <c r="AE102" i="2"/>
  <c r="J106" i="2"/>
  <c r="AA106" i="2"/>
  <c r="J110" i="2"/>
  <c r="AJ110" i="2"/>
  <c r="AF114" i="2"/>
  <c r="J122" i="2"/>
  <c r="AK142" i="2"/>
  <c r="Z146" i="2"/>
  <c r="AB150" i="2"/>
  <c r="AH185" i="2"/>
  <c r="AE186" i="2"/>
  <c r="J195" i="2"/>
  <c r="AH118" i="9"/>
  <c r="AH112" i="9"/>
  <c r="AH96" i="9"/>
  <c r="AH105" i="9"/>
  <c r="AH122" i="9"/>
  <c r="AH119" i="9"/>
  <c r="AN119" i="12" s="1"/>
  <c r="AH120" i="9"/>
  <c r="L69" i="2"/>
  <c r="I70" i="2"/>
  <c r="AB71" i="2"/>
  <c r="I72" i="2"/>
  <c r="Y77" i="2"/>
  <c r="L83" i="2"/>
  <c r="AA83" i="2"/>
  <c r="L86" i="2"/>
  <c r="AA86" i="2"/>
  <c r="AF88" i="2"/>
  <c r="AD91" i="2"/>
  <c r="N93" i="2"/>
  <c r="AD93" i="2"/>
  <c r="N95" i="2"/>
  <c r="AK95" i="2"/>
  <c r="M102" i="2"/>
  <c r="L106" i="2"/>
  <c r="AK106" i="2"/>
  <c r="AG107" i="2"/>
  <c r="K110" i="2"/>
  <c r="AK110" i="2"/>
  <c r="AG114" i="2"/>
  <c r="L122" i="2"/>
  <c r="AA146" i="2"/>
  <c r="AG150" i="2"/>
  <c r="AK184" i="2"/>
  <c r="K195" i="2"/>
  <c r="AH131" i="9"/>
  <c r="AH151" i="9"/>
  <c r="AH123" i="9"/>
  <c r="AH128" i="9"/>
  <c r="AH143" i="9"/>
  <c r="AH145" i="9"/>
  <c r="AH127" i="9"/>
  <c r="AH139" i="9"/>
  <c r="AN139" i="12" s="1"/>
  <c r="AH135" i="9"/>
  <c r="AN135" i="12" s="1"/>
  <c r="AJ101" i="9"/>
  <c r="AJ118" i="9"/>
  <c r="AJ112" i="9"/>
  <c r="AJ100" i="9"/>
  <c r="AJ102" i="9"/>
  <c r="AJ105" i="9"/>
  <c r="AJ106" i="9"/>
  <c r="AJ121" i="9"/>
  <c r="AJ115" i="9"/>
  <c r="K71" i="2"/>
  <c r="J74" i="2"/>
  <c r="Z77" i="2"/>
  <c r="Z80" i="2"/>
  <c r="Z87" i="2"/>
  <c r="K91" i="2"/>
  <c r="AG136" i="9"/>
  <c r="AG123" i="9"/>
  <c r="AG128" i="9"/>
  <c r="AG129" i="9"/>
  <c r="AG133" i="9"/>
  <c r="AG148" i="9"/>
  <c r="AG138" i="9"/>
  <c r="AG146" i="9"/>
  <c r="AG130" i="9"/>
  <c r="AG143" i="9"/>
  <c r="AG145" i="9"/>
  <c r="AG127" i="9"/>
  <c r="AG139" i="9"/>
  <c r="AM139" i="12" s="1"/>
  <c r="AG152" i="9"/>
  <c r="AG144" i="9"/>
  <c r="AG151" i="9"/>
  <c r="AG137" i="9"/>
  <c r="AG125" i="9"/>
  <c r="AM125" i="12" s="1"/>
  <c r="AG135" i="9"/>
  <c r="AM135" i="12" s="1"/>
  <c r="AG131" i="9"/>
  <c r="AG141" i="9"/>
  <c r="AM141" i="12" s="1"/>
  <c r="AI116" i="9"/>
  <c r="AI95" i="9"/>
  <c r="AI99" i="9"/>
  <c r="AI118" i="9"/>
  <c r="AI112" i="9"/>
  <c r="AI121" i="9"/>
  <c r="AI113" i="9"/>
  <c r="AI122" i="9"/>
  <c r="AI119" i="9"/>
  <c r="AO119" i="12" s="1"/>
  <c r="J69" i="2"/>
  <c r="Z71" i="2"/>
  <c r="K74" i="2"/>
  <c r="Z91" i="2"/>
  <c r="Z74" i="2"/>
  <c r="J78" i="2"/>
  <c r="J85" i="2"/>
  <c r="J88" i="2"/>
  <c r="K78" i="2"/>
  <c r="K85" i="2"/>
  <c r="K88" i="2"/>
  <c r="K75" i="2"/>
  <c r="K82" i="2"/>
  <c r="J79" i="2"/>
  <c r="J86" i="2"/>
  <c r="K79" i="2"/>
  <c r="AA114" i="9"/>
  <c r="M91" i="9"/>
  <c r="K98" i="9"/>
  <c r="Y130" i="9"/>
  <c r="AE107" i="9"/>
  <c r="AI138" i="2"/>
  <c r="Y121" i="2"/>
  <c r="AP125" i="12"/>
  <c r="AF103" i="9"/>
  <c r="AK101" i="9"/>
  <c r="AJ123" i="2"/>
  <c r="AD95" i="9"/>
  <c r="M69" i="9"/>
  <c r="AH142" i="9"/>
  <c r="Y138" i="9"/>
  <c r="M77" i="9"/>
  <c r="M74" i="9"/>
  <c r="AE131" i="2"/>
  <c r="AH126" i="9"/>
  <c r="Y124" i="9"/>
  <c r="Y100" i="9"/>
  <c r="AE96" i="9"/>
  <c r="M85" i="9"/>
  <c r="AE125" i="2"/>
  <c r="AD122" i="2"/>
  <c r="M87" i="9"/>
  <c r="M153" i="2"/>
  <c r="M70" i="9"/>
  <c r="AB147" i="2"/>
  <c r="AI120" i="9"/>
  <c r="M89" i="9"/>
  <c r="G137" i="9"/>
  <c r="AR137" i="12" s="1"/>
  <c r="G133" i="9"/>
  <c r="G131" i="9"/>
  <c r="AJ131" i="12" s="1"/>
  <c r="G121" i="9"/>
  <c r="G123" i="9"/>
  <c r="G129" i="9"/>
  <c r="G127" i="9"/>
  <c r="G143" i="9"/>
  <c r="AG119" i="12"/>
  <c r="AE135" i="12"/>
  <c r="AQ141" i="12"/>
  <c r="I119" i="9"/>
  <c r="I125" i="9"/>
  <c r="I152" i="9"/>
  <c r="I113" i="9"/>
  <c r="I100" i="9"/>
  <c r="I141" i="9"/>
  <c r="I127" i="9"/>
  <c r="I117" i="9"/>
  <c r="I139" i="9"/>
  <c r="I133" i="9"/>
  <c r="I108" i="9"/>
  <c r="I99" i="9"/>
  <c r="I131" i="9"/>
  <c r="I123" i="9"/>
  <c r="S150" i="9"/>
  <c r="AF150" i="9"/>
  <c r="U150" i="9"/>
  <c r="AI150" i="9"/>
  <c r="V150" i="9"/>
  <c r="AJ150" i="9"/>
  <c r="I150" i="9"/>
  <c r="W150" i="9"/>
  <c r="AK150" i="9"/>
  <c r="J150" i="9"/>
  <c r="Y150" i="9"/>
  <c r="AL150" i="9"/>
  <c r="K150" i="9"/>
  <c r="Z150" i="9"/>
  <c r="AM150" i="9"/>
  <c r="L150" i="9"/>
  <c r="AA150" i="9"/>
  <c r="AN150" i="9"/>
  <c r="M150" i="9"/>
  <c r="N150" i="9"/>
  <c r="AE150" i="9"/>
  <c r="P150" i="9"/>
  <c r="G150" i="9" s="1"/>
  <c r="AD150" i="9"/>
  <c r="R150" i="9"/>
  <c r="AG150" i="9"/>
  <c r="T150" i="9"/>
  <c r="AH150" i="9"/>
  <c r="S147" i="9"/>
  <c r="AF147" i="9"/>
  <c r="M147" i="9"/>
  <c r="N147" i="9"/>
  <c r="P147" i="9"/>
  <c r="G147" i="9" s="1"/>
  <c r="AD147" i="9"/>
  <c r="AE147" i="9"/>
  <c r="R147" i="9"/>
  <c r="AG147" i="9"/>
  <c r="T147" i="9"/>
  <c r="AH147" i="9"/>
  <c r="U147" i="9"/>
  <c r="AI147" i="9"/>
  <c r="J147" i="9"/>
  <c r="Y147" i="9"/>
  <c r="AL147" i="9"/>
  <c r="V147" i="9"/>
  <c r="AJ147" i="9"/>
  <c r="I147" i="9"/>
  <c r="W147" i="9"/>
  <c r="AK147" i="9"/>
  <c r="K147" i="9"/>
  <c r="Z147" i="9"/>
  <c r="AM147" i="9"/>
  <c r="L147" i="9"/>
  <c r="AA147" i="9"/>
  <c r="AN147" i="9"/>
  <c r="S153" i="9"/>
  <c r="AF153" i="9"/>
  <c r="M153" i="9"/>
  <c r="N153" i="9"/>
  <c r="P153" i="9"/>
  <c r="G153" i="9" s="1"/>
  <c r="AD153" i="9"/>
  <c r="AE153" i="9"/>
  <c r="R153" i="9"/>
  <c r="AG153" i="9"/>
  <c r="T153" i="9"/>
  <c r="AH153" i="9"/>
  <c r="U153" i="9"/>
  <c r="AI153" i="9"/>
  <c r="AL153" i="9"/>
  <c r="V153" i="9"/>
  <c r="AJ153" i="9"/>
  <c r="J153" i="9"/>
  <c r="Y153" i="9"/>
  <c r="I153" i="9"/>
  <c r="W153" i="9"/>
  <c r="AK153" i="9"/>
  <c r="K153" i="9"/>
  <c r="Z153" i="9"/>
  <c r="AM153" i="9"/>
  <c r="L153" i="9"/>
  <c r="AA153" i="9"/>
  <c r="AN153" i="9"/>
  <c r="T111" i="9"/>
  <c r="AG111" i="9"/>
  <c r="I111" i="9"/>
  <c r="W111" i="9"/>
  <c r="AK111" i="9"/>
  <c r="M111" i="9"/>
  <c r="P111" i="9"/>
  <c r="G111" i="9" s="1"/>
  <c r="AD111" i="9"/>
  <c r="Z111" i="9"/>
  <c r="AA111" i="9"/>
  <c r="K111" i="9"/>
  <c r="AE111" i="9"/>
  <c r="L111" i="9"/>
  <c r="AF111" i="9"/>
  <c r="N111" i="9"/>
  <c r="AH111" i="9"/>
  <c r="AI111" i="9"/>
  <c r="R111" i="9"/>
  <c r="AJ111" i="9"/>
  <c r="J111" i="9"/>
  <c r="S111" i="9"/>
  <c r="U111" i="9"/>
  <c r="V111" i="9"/>
  <c r="Y111" i="9"/>
  <c r="AL111" i="9"/>
  <c r="AN111" i="9"/>
  <c r="AM111" i="9"/>
  <c r="S149" i="9"/>
  <c r="AF149" i="9"/>
  <c r="R149" i="9"/>
  <c r="AG149" i="9"/>
  <c r="T149" i="9"/>
  <c r="AH149" i="9"/>
  <c r="U149" i="9"/>
  <c r="AI149" i="9"/>
  <c r="V149" i="9"/>
  <c r="AJ149" i="9"/>
  <c r="I149" i="9"/>
  <c r="W149" i="9"/>
  <c r="AK149" i="9"/>
  <c r="J149" i="9"/>
  <c r="Y149" i="9"/>
  <c r="AL149" i="9"/>
  <c r="K149" i="9"/>
  <c r="Z149" i="9"/>
  <c r="AM149" i="9"/>
  <c r="N149" i="9"/>
  <c r="L149" i="9"/>
  <c r="AA149" i="9"/>
  <c r="AN149" i="9"/>
  <c r="M149" i="9"/>
  <c r="P149" i="9"/>
  <c r="G149" i="9" s="1"/>
  <c r="AD149" i="9"/>
  <c r="AE149" i="9"/>
  <c r="Z142" i="9"/>
  <c r="AM140" i="9"/>
  <c r="W140" i="9"/>
  <c r="Z134" i="9"/>
  <c r="AM132" i="9"/>
  <c r="W132" i="9"/>
  <c r="Z126" i="9"/>
  <c r="AM114" i="9"/>
  <c r="T110" i="9"/>
  <c r="AG110" i="9"/>
  <c r="S110" i="9"/>
  <c r="AH110" i="9"/>
  <c r="J110" i="9"/>
  <c r="Y110" i="9"/>
  <c r="AL110" i="9"/>
  <c r="L110" i="9"/>
  <c r="AA110" i="9"/>
  <c r="AN110" i="9"/>
  <c r="I110" i="9"/>
  <c r="K110" i="9"/>
  <c r="M110" i="9"/>
  <c r="AE110" i="9"/>
  <c r="N110" i="9"/>
  <c r="AF110" i="9"/>
  <c r="P110" i="9"/>
  <c r="G110" i="9" s="1"/>
  <c r="AI110" i="9"/>
  <c r="AJ110" i="9"/>
  <c r="R110" i="9"/>
  <c r="AK110" i="9"/>
  <c r="H73" i="9"/>
  <c r="AI151" i="9"/>
  <c r="M148" i="9"/>
  <c r="AI145" i="9"/>
  <c r="AF144" i="9"/>
  <c r="L144" i="9"/>
  <c r="AI143" i="9"/>
  <c r="S143" i="9"/>
  <c r="AN142" i="9"/>
  <c r="Y142" i="9"/>
  <c r="AL140" i="9"/>
  <c r="V140" i="9"/>
  <c r="AF138" i="9"/>
  <c r="N138" i="9"/>
  <c r="AF136" i="9"/>
  <c r="L136" i="9"/>
  <c r="AI135" i="9"/>
  <c r="AO135" i="12" s="1"/>
  <c r="S135" i="9"/>
  <c r="AN134" i="9"/>
  <c r="Y134" i="9"/>
  <c r="AL132" i="9"/>
  <c r="V132" i="9"/>
  <c r="AF130" i="9"/>
  <c r="N130" i="9"/>
  <c r="AF128" i="9"/>
  <c r="L128" i="9"/>
  <c r="AN126" i="9"/>
  <c r="Y126" i="9"/>
  <c r="AK124" i="9"/>
  <c r="S124" i="9"/>
  <c r="W120" i="9"/>
  <c r="W115" i="9"/>
  <c r="AL114" i="9"/>
  <c r="H104" i="9"/>
  <c r="S151" i="9"/>
  <c r="AF151" i="9"/>
  <c r="S145" i="9"/>
  <c r="AF145" i="9"/>
  <c r="AL142" i="9"/>
  <c r="T142" i="9"/>
  <c r="AJ140" i="9"/>
  <c r="AL134" i="9"/>
  <c r="AJ132" i="9"/>
  <c r="T132" i="9"/>
  <c r="AL126" i="9"/>
  <c r="T126" i="9"/>
  <c r="N98" i="9"/>
  <c r="AN98" i="9"/>
  <c r="T98" i="9"/>
  <c r="AG98" i="9"/>
  <c r="U98" i="9"/>
  <c r="AH98" i="9"/>
  <c r="S98" i="9"/>
  <c r="AK98" i="9"/>
  <c r="W98" i="9"/>
  <c r="AM98" i="9"/>
  <c r="Y98" i="9"/>
  <c r="I98" i="9"/>
  <c r="Z98" i="9"/>
  <c r="J98" i="9"/>
  <c r="AA98" i="9"/>
  <c r="L98" i="9"/>
  <c r="AD98" i="9"/>
  <c r="M98" i="9"/>
  <c r="AE98" i="9"/>
  <c r="P98" i="9"/>
  <c r="G98" i="9" s="1"/>
  <c r="AF98" i="9"/>
  <c r="R98" i="9"/>
  <c r="V98" i="9"/>
  <c r="AI98" i="9"/>
  <c r="AJ98" i="9"/>
  <c r="AL98" i="9"/>
  <c r="T92" i="9"/>
  <c r="AG92" i="9"/>
  <c r="U92" i="9"/>
  <c r="AH92" i="9"/>
  <c r="I92" i="9"/>
  <c r="V92" i="9"/>
  <c r="AI92" i="9"/>
  <c r="J92" i="9"/>
  <c r="W92" i="9"/>
  <c r="AJ92" i="9"/>
  <c r="K92" i="9"/>
  <c r="Y92" i="9"/>
  <c r="AK92" i="9"/>
  <c r="L92" i="9"/>
  <c r="Z92" i="9"/>
  <c r="AL92" i="9"/>
  <c r="R92" i="9"/>
  <c r="M92" i="9"/>
  <c r="AM92" i="9"/>
  <c r="N92" i="9"/>
  <c r="AN92" i="9"/>
  <c r="AA92" i="9"/>
  <c r="AD92" i="9"/>
  <c r="AE92" i="9"/>
  <c r="AF92" i="9"/>
  <c r="P92" i="9"/>
  <c r="G92" i="9" s="1"/>
  <c r="S92" i="9"/>
  <c r="U142" i="9"/>
  <c r="R140" i="9"/>
  <c r="AE140" i="9"/>
  <c r="N140" i="9"/>
  <c r="P140" i="9"/>
  <c r="G140" i="9" s="1"/>
  <c r="AD140" i="9"/>
  <c r="R134" i="9"/>
  <c r="AE134" i="9"/>
  <c r="V134" i="9"/>
  <c r="AJ134" i="9"/>
  <c r="I134" i="9"/>
  <c r="W134" i="9"/>
  <c r="AK134" i="9"/>
  <c r="AM126" i="9"/>
  <c r="K114" i="9"/>
  <c r="Y114" i="9"/>
  <c r="AK114" i="9"/>
  <c r="P114" i="9"/>
  <c r="G114" i="9" s="1"/>
  <c r="R114" i="9"/>
  <c r="AE114" i="9"/>
  <c r="J114" i="9"/>
  <c r="M114" i="9"/>
  <c r="AF114" i="9"/>
  <c r="N114" i="9"/>
  <c r="AG114" i="9"/>
  <c r="AH114" i="9"/>
  <c r="S114" i="9"/>
  <c r="AI114" i="9"/>
  <c r="T114" i="9"/>
  <c r="AJ114" i="9"/>
  <c r="AH152" i="9"/>
  <c r="AE151" i="9"/>
  <c r="AL148" i="9"/>
  <c r="Y148" i="9"/>
  <c r="J148" i="9"/>
  <c r="AH146" i="9"/>
  <c r="AE145" i="9"/>
  <c r="Z144" i="9"/>
  <c r="I144" i="9"/>
  <c r="AF143" i="9"/>
  <c r="N143" i="9"/>
  <c r="AI142" i="9"/>
  <c r="S142" i="9"/>
  <c r="AI140" i="9"/>
  <c r="S140" i="9"/>
  <c r="AL139" i="9"/>
  <c r="AR139" i="12" s="1"/>
  <c r="K138" i="9"/>
  <c r="Z136" i="9"/>
  <c r="I136" i="9"/>
  <c r="AF135" i="9"/>
  <c r="AL135" i="12" s="1"/>
  <c r="N135" i="9"/>
  <c r="AI134" i="9"/>
  <c r="S134" i="9"/>
  <c r="AI132" i="9"/>
  <c r="AL131" i="9"/>
  <c r="K130" i="9"/>
  <c r="Z128" i="9"/>
  <c r="I128" i="9"/>
  <c r="AF127" i="9"/>
  <c r="N127" i="9"/>
  <c r="AI126" i="9"/>
  <c r="S126" i="9"/>
  <c r="AH124" i="9"/>
  <c r="J124" i="9"/>
  <c r="S120" i="9"/>
  <c r="K118" i="9"/>
  <c r="Y118" i="9"/>
  <c r="AK118" i="9"/>
  <c r="P118" i="9"/>
  <c r="G118" i="9" s="1"/>
  <c r="R118" i="9"/>
  <c r="AE118" i="9"/>
  <c r="V118" i="9"/>
  <c r="AL118" i="9"/>
  <c r="Z118" i="9"/>
  <c r="AN118" i="9"/>
  <c r="J118" i="9"/>
  <c r="L118" i="9"/>
  <c r="M118" i="9"/>
  <c r="AD118" i="9"/>
  <c r="S115" i="9"/>
  <c r="Z114" i="9"/>
  <c r="AM110" i="9"/>
  <c r="Z109" i="9"/>
  <c r="W108" i="9"/>
  <c r="J94" i="9"/>
  <c r="W94" i="9"/>
  <c r="AJ94" i="9"/>
  <c r="K94" i="9"/>
  <c r="Y94" i="9"/>
  <c r="AK94" i="9"/>
  <c r="L94" i="9"/>
  <c r="Z94" i="9"/>
  <c r="AL94" i="9"/>
  <c r="AA94" i="9"/>
  <c r="M94" i="9"/>
  <c r="AD94" i="9"/>
  <c r="S94" i="9"/>
  <c r="AI94" i="9"/>
  <c r="T94" i="9"/>
  <c r="AM94" i="9"/>
  <c r="AF94" i="9"/>
  <c r="AG94" i="9"/>
  <c r="I94" i="9"/>
  <c r="AH94" i="9"/>
  <c r="N94" i="9"/>
  <c r="AN94" i="9"/>
  <c r="P94" i="9"/>
  <c r="G94" i="9" s="1"/>
  <c r="R94" i="9"/>
  <c r="U94" i="9"/>
  <c r="V94" i="9"/>
  <c r="AE94" i="9"/>
  <c r="AM142" i="9"/>
  <c r="R132" i="9"/>
  <c r="AE132" i="9"/>
  <c r="N132" i="9"/>
  <c r="P132" i="9"/>
  <c r="G132" i="9" s="1"/>
  <c r="AD132" i="9"/>
  <c r="U126" i="9"/>
  <c r="AD114" i="9"/>
  <c r="S152" i="9"/>
  <c r="AF152" i="9"/>
  <c r="AD151" i="9"/>
  <c r="P151" i="9"/>
  <c r="G151" i="9" s="1"/>
  <c r="AK148" i="9"/>
  <c r="W148" i="9"/>
  <c r="I148" i="9"/>
  <c r="S146" i="9"/>
  <c r="AF146" i="9"/>
  <c r="AD145" i="9"/>
  <c r="P145" i="9"/>
  <c r="G145" i="9" s="1"/>
  <c r="AN144" i="9"/>
  <c r="Y144" i="9"/>
  <c r="AD143" i="9"/>
  <c r="M143" i="9"/>
  <c r="AH140" i="9"/>
  <c r="R139" i="9"/>
  <c r="AE139" i="9"/>
  <c r="AK139" i="12" s="1"/>
  <c r="K139" i="9"/>
  <c r="Z139" i="9"/>
  <c r="AF139" i="12" s="1"/>
  <c r="AM139" i="9"/>
  <c r="AS139" i="12" s="1"/>
  <c r="L139" i="9"/>
  <c r="AA139" i="9"/>
  <c r="AG139" i="12" s="1"/>
  <c r="AN139" i="9"/>
  <c r="AA138" i="9"/>
  <c r="J138" i="9"/>
  <c r="AN136" i="9"/>
  <c r="Y136" i="9"/>
  <c r="AD135" i="9"/>
  <c r="AJ135" i="12" s="1"/>
  <c r="M135" i="9"/>
  <c r="AH134" i="9"/>
  <c r="AH132" i="9"/>
  <c r="R131" i="9"/>
  <c r="AE131" i="9"/>
  <c r="K131" i="9"/>
  <c r="Z131" i="9"/>
  <c r="AM131" i="9"/>
  <c r="L131" i="9"/>
  <c r="AA131" i="9"/>
  <c r="AN131" i="9"/>
  <c r="AA130" i="9"/>
  <c r="J130" i="9"/>
  <c r="AN128" i="9"/>
  <c r="Y128" i="9"/>
  <c r="H128" i="9"/>
  <c r="AD127" i="9"/>
  <c r="M127" i="9"/>
  <c r="AG124" i="9"/>
  <c r="I124" i="9"/>
  <c r="AN120" i="9"/>
  <c r="AF118" i="9"/>
  <c r="N117" i="9"/>
  <c r="W114" i="9"/>
  <c r="AD110" i="9"/>
  <c r="Y109" i="9"/>
  <c r="G102" i="9"/>
  <c r="H102" i="9"/>
  <c r="R142" i="9"/>
  <c r="AE142" i="9"/>
  <c r="V142" i="9"/>
  <c r="AJ142" i="9"/>
  <c r="I142" i="9"/>
  <c r="W142" i="9"/>
  <c r="AK142" i="9"/>
  <c r="AK140" i="9"/>
  <c r="U140" i="9"/>
  <c r="AM134" i="9"/>
  <c r="U134" i="9"/>
  <c r="AK132" i="9"/>
  <c r="U132" i="9"/>
  <c r="R126" i="9"/>
  <c r="AE126" i="9"/>
  <c r="V126" i="9"/>
  <c r="AJ126" i="9"/>
  <c r="I126" i="9"/>
  <c r="W126" i="9"/>
  <c r="AK126" i="9"/>
  <c r="AE152" i="9"/>
  <c r="N151" i="9"/>
  <c r="AJ148" i="9"/>
  <c r="V148" i="9"/>
  <c r="AE146" i="9"/>
  <c r="N145" i="9"/>
  <c r="AM144" i="9"/>
  <c r="W144" i="9"/>
  <c r="J143" i="9"/>
  <c r="AG142" i="9"/>
  <c r="P142" i="9"/>
  <c r="G142" i="9" s="1"/>
  <c r="AG140" i="9"/>
  <c r="M140" i="9"/>
  <c r="AJ139" i="9"/>
  <c r="AP139" i="12" s="1"/>
  <c r="T139" i="9"/>
  <c r="Z138" i="9"/>
  <c r="G138" i="9"/>
  <c r="AM136" i="9"/>
  <c r="W136" i="9"/>
  <c r="J135" i="9"/>
  <c r="AG134" i="9"/>
  <c r="P134" i="9"/>
  <c r="G134" i="9" s="1"/>
  <c r="AG132" i="9"/>
  <c r="M132" i="9"/>
  <c r="AJ131" i="9"/>
  <c r="T131" i="9"/>
  <c r="Z130" i="9"/>
  <c r="G130" i="9"/>
  <c r="AM128" i="9"/>
  <c r="W128" i="9"/>
  <c r="J127" i="9"/>
  <c r="AG126" i="9"/>
  <c r="P126" i="9"/>
  <c r="G126" i="9" s="1"/>
  <c r="AF124" i="9"/>
  <c r="H124" i="9"/>
  <c r="R123" i="9"/>
  <c r="AE123" i="9"/>
  <c r="V123" i="9"/>
  <c r="AJ123" i="9"/>
  <c r="J123" i="9"/>
  <c r="Y123" i="9"/>
  <c r="AL123" i="9"/>
  <c r="K123" i="9"/>
  <c r="Z123" i="9"/>
  <c r="AM123" i="9"/>
  <c r="L123" i="9"/>
  <c r="AA123" i="9"/>
  <c r="AN123" i="9"/>
  <c r="AL120" i="9"/>
  <c r="P120" i="9"/>
  <c r="G120" i="9" s="1"/>
  <c r="AA118" i="9"/>
  <c r="AN117" i="9"/>
  <c r="L117" i="9"/>
  <c r="N115" i="9"/>
  <c r="V114" i="9"/>
  <c r="Z110" i="9"/>
  <c r="G76" i="9"/>
  <c r="H76" i="9"/>
  <c r="AD152" i="9"/>
  <c r="P152" i="9"/>
  <c r="G152" i="9" s="1"/>
  <c r="M151" i="9"/>
  <c r="AI148" i="9"/>
  <c r="U148" i="9"/>
  <c r="AD146" i="9"/>
  <c r="P146" i="9"/>
  <c r="G146" i="9" s="1"/>
  <c r="M145" i="9"/>
  <c r="AL144" i="9"/>
  <c r="I143" i="9"/>
  <c r="AF142" i="9"/>
  <c r="N142" i="9"/>
  <c r="AF140" i="9"/>
  <c r="L140" i="9"/>
  <c r="AI139" i="9"/>
  <c r="AO139" i="12" s="1"/>
  <c r="S139" i="9"/>
  <c r="AN138" i="9"/>
  <c r="AL136" i="9"/>
  <c r="I135" i="9"/>
  <c r="AF134" i="9"/>
  <c r="N134" i="9"/>
  <c r="AF132" i="9"/>
  <c r="L132" i="9"/>
  <c r="AI131" i="9"/>
  <c r="S131" i="9"/>
  <c r="AN130" i="9"/>
  <c r="AL128" i="9"/>
  <c r="AF126" i="9"/>
  <c r="N126" i="9"/>
  <c r="AA124" i="9"/>
  <c r="G122" i="9"/>
  <c r="H122" i="9"/>
  <c r="AJ120" i="9"/>
  <c r="J120" i="9"/>
  <c r="W118" i="9"/>
  <c r="AM117" i="9"/>
  <c r="AN115" i="9"/>
  <c r="U114" i="9"/>
  <c r="W110" i="9"/>
  <c r="AN151" i="9"/>
  <c r="AA151" i="9"/>
  <c r="L151" i="9"/>
  <c r="AH148" i="9"/>
  <c r="AN145" i="9"/>
  <c r="AA145" i="9"/>
  <c r="L145" i="9"/>
  <c r="R144" i="9"/>
  <c r="AE144" i="9"/>
  <c r="N144" i="9"/>
  <c r="P144" i="9"/>
  <c r="G144" i="9" s="1"/>
  <c r="AD144" i="9"/>
  <c r="AD142" i="9"/>
  <c r="M142" i="9"/>
  <c r="K140" i="9"/>
  <c r="R138" i="9"/>
  <c r="AE138" i="9"/>
  <c r="V138" i="9"/>
  <c r="AJ138" i="9"/>
  <c r="I138" i="9"/>
  <c r="W138" i="9"/>
  <c r="AK138" i="9"/>
  <c r="R136" i="9"/>
  <c r="AE136" i="9"/>
  <c r="N136" i="9"/>
  <c r="P136" i="9"/>
  <c r="G136" i="9" s="1"/>
  <c r="AD136" i="9"/>
  <c r="AD134" i="9"/>
  <c r="M134" i="9"/>
  <c r="K132" i="9"/>
  <c r="R130" i="9"/>
  <c r="AE130" i="9"/>
  <c r="V130" i="9"/>
  <c r="AJ130" i="9"/>
  <c r="I130" i="9"/>
  <c r="W130" i="9"/>
  <c r="AK130" i="9"/>
  <c r="R128" i="9"/>
  <c r="AE128" i="9"/>
  <c r="N128" i="9"/>
  <c r="P128" i="9"/>
  <c r="G128" i="9" s="1"/>
  <c r="AD128" i="9"/>
  <c r="AD126" i="9"/>
  <c r="M126" i="9"/>
  <c r="V110" i="9"/>
  <c r="L97" i="9"/>
  <c r="N97" i="9"/>
  <c r="AN97" i="9"/>
  <c r="T97" i="9"/>
  <c r="AG97" i="9"/>
  <c r="U97" i="9"/>
  <c r="AH97" i="9"/>
  <c r="Y97" i="9"/>
  <c r="I97" i="9"/>
  <c r="AA97" i="9"/>
  <c r="J97" i="9"/>
  <c r="K97" i="9"/>
  <c r="AD97" i="9"/>
  <c r="M97" i="9"/>
  <c r="AE97" i="9"/>
  <c r="AI97" i="9"/>
  <c r="R97" i="9"/>
  <c r="AJ97" i="9"/>
  <c r="S97" i="9"/>
  <c r="AK97" i="9"/>
  <c r="P97" i="9"/>
  <c r="G97" i="9" s="1"/>
  <c r="V97" i="9"/>
  <c r="W97" i="9"/>
  <c r="Z97" i="9"/>
  <c r="AF97" i="9"/>
  <c r="AL97" i="9"/>
  <c r="AM97" i="9"/>
  <c r="AM151" i="9"/>
  <c r="Z151" i="9"/>
  <c r="K151" i="9"/>
  <c r="S148" i="9"/>
  <c r="AF148" i="9"/>
  <c r="AM145" i="9"/>
  <c r="Z145" i="9"/>
  <c r="K145" i="9"/>
  <c r="L142" i="9"/>
  <c r="AA140" i="9"/>
  <c r="J140" i="9"/>
  <c r="L134" i="9"/>
  <c r="AA132" i="9"/>
  <c r="J132" i="9"/>
  <c r="L126" i="9"/>
  <c r="R124" i="9"/>
  <c r="AE124" i="9"/>
  <c r="K124" i="9"/>
  <c r="Z124" i="9"/>
  <c r="AM124" i="9"/>
  <c r="M124" i="9"/>
  <c r="N124" i="9"/>
  <c r="P124" i="9"/>
  <c r="G124" i="9" s="1"/>
  <c r="AD124" i="9"/>
  <c r="K115" i="9"/>
  <c r="Y115" i="9"/>
  <c r="AK115" i="9"/>
  <c r="P115" i="9"/>
  <c r="G115" i="9" s="1"/>
  <c r="R115" i="9"/>
  <c r="AE115" i="9"/>
  <c r="V115" i="9"/>
  <c r="AM115" i="9"/>
  <c r="Z115" i="9"/>
  <c r="I115" i="9"/>
  <c r="AA115" i="9"/>
  <c r="J115" i="9"/>
  <c r="L115" i="9"/>
  <c r="AD115" i="9"/>
  <c r="M115" i="9"/>
  <c r="AF115" i="9"/>
  <c r="L114" i="9"/>
  <c r="U110" i="9"/>
  <c r="T108" i="9"/>
  <c r="AG108" i="9"/>
  <c r="L108" i="9"/>
  <c r="AA108" i="9"/>
  <c r="AN108" i="9"/>
  <c r="M108" i="9"/>
  <c r="AE108" i="9"/>
  <c r="S108" i="9"/>
  <c r="AH108" i="9"/>
  <c r="J108" i="9"/>
  <c r="AD108" i="9"/>
  <c r="K108" i="9"/>
  <c r="AF108" i="9"/>
  <c r="N108" i="9"/>
  <c r="AI108" i="9"/>
  <c r="P108" i="9"/>
  <c r="G108" i="9" s="1"/>
  <c r="AJ108" i="9"/>
  <c r="AK108" i="9"/>
  <c r="R108" i="9"/>
  <c r="AL108" i="9"/>
  <c r="U108" i="9"/>
  <c r="AM108" i="9"/>
  <c r="V108" i="9"/>
  <c r="AL151" i="9"/>
  <c r="Y151" i="9"/>
  <c r="J151" i="9"/>
  <c r="AE148" i="9"/>
  <c r="AL145" i="9"/>
  <c r="Y145" i="9"/>
  <c r="J145" i="9"/>
  <c r="AI144" i="9"/>
  <c r="S144" i="9"/>
  <c r="AL143" i="9"/>
  <c r="K142" i="9"/>
  <c r="Z140" i="9"/>
  <c r="I140" i="9"/>
  <c r="AI138" i="9"/>
  <c r="S138" i="9"/>
  <c r="AI136" i="9"/>
  <c r="S136" i="9"/>
  <c r="AL135" i="9"/>
  <c r="AR135" i="12" s="1"/>
  <c r="K134" i="9"/>
  <c r="Z132" i="9"/>
  <c r="I132" i="9"/>
  <c r="AI130" i="9"/>
  <c r="S130" i="9"/>
  <c r="K126" i="9"/>
  <c r="V124" i="9"/>
  <c r="K120" i="9"/>
  <c r="Y120" i="9"/>
  <c r="R120" i="9"/>
  <c r="AE120" i="9"/>
  <c r="V120" i="9"/>
  <c r="AK120" i="9"/>
  <c r="I120" i="9"/>
  <c r="Z120" i="9"/>
  <c r="AM120" i="9"/>
  <c r="L120" i="9"/>
  <c r="M120" i="9"/>
  <c r="N120" i="9"/>
  <c r="AD120" i="9"/>
  <c r="AI115" i="9"/>
  <c r="I114" i="9"/>
  <c r="T109" i="9"/>
  <c r="AG109" i="9"/>
  <c r="P109" i="9"/>
  <c r="G109" i="9" s="1"/>
  <c r="AD109" i="9"/>
  <c r="U109" i="9"/>
  <c r="AI109" i="9"/>
  <c r="I109" i="9"/>
  <c r="W109" i="9"/>
  <c r="AK109" i="9"/>
  <c r="J109" i="9"/>
  <c r="K109" i="9"/>
  <c r="L109" i="9"/>
  <c r="AE109" i="9"/>
  <c r="M109" i="9"/>
  <c r="AF109" i="9"/>
  <c r="N109" i="9"/>
  <c r="AH109" i="9"/>
  <c r="AJ109" i="9"/>
  <c r="R109" i="9"/>
  <c r="AL109" i="9"/>
  <c r="S109" i="9"/>
  <c r="AM109" i="9"/>
  <c r="AK151" i="9"/>
  <c r="W151" i="9"/>
  <c r="I151" i="9"/>
  <c r="AD148" i="9"/>
  <c r="P148" i="9"/>
  <c r="G148" i="9" s="1"/>
  <c r="AK145" i="9"/>
  <c r="W145" i="9"/>
  <c r="I145" i="9"/>
  <c r="AH144" i="9"/>
  <c r="R143" i="9"/>
  <c r="AE143" i="9"/>
  <c r="K143" i="9"/>
  <c r="Z143" i="9"/>
  <c r="AM143" i="9"/>
  <c r="L143" i="9"/>
  <c r="AA143" i="9"/>
  <c r="AN143" i="9"/>
  <c r="AA142" i="9"/>
  <c r="J142" i="9"/>
  <c r="AN140" i="9"/>
  <c r="Y140" i="9"/>
  <c r="AH138" i="9"/>
  <c r="AH136" i="9"/>
  <c r="R135" i="9"/>
  <c r="AE135" i="9"/>
  <c r="AK135" i="12" s="1"/>
  <c r="K135" i="9"/>
  <c r="Z135" i="9"/>
  <c r="AF135" i="12" s="1"/>
  <c r="AM135" i="9"/>
  <c r="AS135" i="12" s="1"/>
  <c r="L135" i="9"/>
  <c r="AA135" i="9"/>
  <c r="AG135" i="12" s="1"/>
  <c r="AN135" i="9"/>
  <c r="AA134" i="9"/>
  <c r="J134" i="9"/>
  <c r="AN132" i="9"/>
  <c r="Y132" i="9"/>
  <c r="AH130" i="9"/>
  <c r="R127" i="9"/>
  <c r="AE127" i="9"/>
  <c r="K127" i="9"/>
  <c r="Z127" i="9"/>
  <c r="AM127" i="9"/>
  <c r="L127" i="9"/>
  <c r="AA127" i="9"/>
  <c r="AN127" i="9"/>
  <c r="AA126" i="9"/>
  <c r="J126" i="9"/>
  <c r="AN124" i="9"/>
  <c r="U124" i="9"/>
  <c r="AF120" i="9"/>
  <c r="K117" i="9"/>
  <c r="Y117" i="9"/>
  <c r="AK117" i="9"/>
  <c r="P117" i="9"/>
  <c r="G117" i="9" s="1"/>
  <c r="R117" i="9"/>
  <c r="AE117" i="9"/>
  <c r="J117" i="9"/>
  <c r="M117" i="9"/>
  <c r="AF117" i="9"/>
  <c r="AH117" i="9"/>
  <c r="S117" i="9"/>
  <c r="AI117" i="9"/>
  <c r="T117" i="9"/>
  <c r="AJ117" i="9"/>
  <c r="AH115" i="9"/>
  <c r="AN114" i="9"/>
  <c r="H110" i="9"/>
  <c r="T104" i="9"/>
  <c r="AG104" i="9"/>
  <c r="I104" i="9"/>
  <c r="W104" i="9"/>
  <c r="AK104" i="9"/>
  <c r="L104" i="9"/>
  <c r="AA104" i="9"/>
  <c r="AN104" i="9"/>
  <c r="M104" i="9"/>
  <c r="AE104" i="9"/>
  <c r="S104" i="9"/>
  <c r="AH104" i="9"/>
  <c r="V101" i="9"/>
  <c r="H99" i="9"/>
  <c r="T73" i="9"/>
  <c r="AG73" i="9"/>
  <c r="U73" i="9"/>
  <c r="AH73" i="9"/>
  <c r="I73" i="9"/>
  <c r="V73" i="9"/>
  <c r="AI73" i="9"/>
  <c r="J73" i="9"/>
  <c r="W73" i="9"/>
  <c r="AJ73" i="9"/>
  <c r="K73" i="9"/>
  <c r="Y73" i="9"/>
  <c r="AK73" i="9"/>
  <c r="L73" i="9"/>
  <c r="Z73" i="9"/>
  <c r="AL73" i="9"/>
  <c r="AE73" i="9"/>
  <c r="N73" i="9"/>
  <c r="AN73" i="9"/>
  <c r="R73" i="9"/>
  <c r="AA73" i="9"/>
  <c r="M73" i="9"/>
  <c r="P73" i="9"/>
  <c r="G73" i="9" s="1"/>
  <c r="S73" i="9"/>
  <c r="AD73" i="9"/>
  <c r="AF73" i="9"/>
  <c r="AM73" i="9"/>
  <c r="AH141" i="9"/>
  <c r="AN141" i="12" s="1"/>
  <c r="AH137" i="9"/>
  <c r="AH133" i="9"/>
  <c r="AH129" i="9"/>
  <c r="AH125" i="9"/>
  <c r="AN125" i="12" s="1"/>
  <c r="AK122" i="9"/>
  <c r="W122" i="9"/>
  <c r="I122" i="9"/>
  <c r="AH121" i="9"/>
  <c r="AL119" i="9"/>
  <c r="AR119" i="12" s="1"/>
  <c r="V119" i="9"/>
  <c r="Z116" i="9"/>
  <c r="H116" i="9"/>
  <c r="Z113" i="9"/>
  <c r="H113" i="9"/>
  <c r="AF112" i="9"/>
  <c r="M112" i="9"/>
  <c r="R107" i="9"/>
  <c r="AF106" i="9"/>
  <c r="I106" i="9"/>
  <c r="T105" i="9"/>
  <c r="AG105" i="9"/>
  <c r="L105" i="9"/>
  <c r="AA105" i="9"/>
  <c r="AN105" i="9"/>
  <c r="P105" i="9"/>
  <c r="G105" i="9" s="1"/>
  <c r="AD105" i="9"/>
  <c r="AE105" i="9"/>
  <c r="U105" i="9"/>
  <c r="AI105" i="9"/>
  <c r="I105" i="9"/>
  <c r="W105" i="9"/>
  <c r="AK105" i="9"/>
  <c r="V104" i="9"/>
  <c r="AN103" i="9"/>
  <c r="T102" i="9"/>
  <c r="AG102" i="9"/>
  <c r="U102" i="9"/>
  <c r="N102" i="9"/>
  <c r="AD102" i="9"/>
  <c r="R102" i="9"/>
  <c r="AH102" i="9"/>
  <c r="S102" i="9"/>
  <c r="AI102" i="9"/>
  <c r="I102" i="9"/>
  <c r="Y102" i="9"/>
  <c r="AL102" i="9"/>
  <c r="K102" i="9"/>
  <c r="AA102" i="9"/>
  <c r="AN102" i="9"/>
  <c r="R141" i="9"/>
  <c r="AE141" i="9"/>
  <c r="AK141" i="12" s="1"/>
  <c r="R137" i="9"/>
  <c r="AE137" i="9"/>
  <c r="R133" i="9"/>
  <c r="AE133" i="9"/>
  <c r="R129" i="9"/>
  <c r="AE129" i="9"/>
  <c r="R125" i="9"/>
  <c r="AE125" i="9"/>
  <c r="AK125" i="12" s="1"/>
  <c r="AJ122" i="9"/>
  <c r="R121" i="9"/>
  <c r="AE121" i="9"/>
  <c r="AJ119" i="9"/>
  <c r="AP119" i="12" s="1"/>
  <c r="AN116" i="9"/>
  <c r="W116" i="9"/>
  <c r="AN113" i="9"/>
  <c r="W113" i="9"/>
  <c r="AD112" i="9"/>
  <c r="L112" i="9"/>
  <c r="AN107" i="9"/>
  <c r="AE106" i="9"/>
  <c r="Y105" i="9"/>
  <c r="U104" i="9"/>
  <c r="AM103" i="9"/>
  <c r="N103" i="9"/>
  <c r="N101" i="9"/>
  <c r="K119" i="9"/>
  <c r="Y119" i="9"/>
  <c r="AE119" i="12" s="1"/>
  <c r="AK119" i="9"/>
  <c r="AQ119" i="12" s="1"/>
  <c r="R119" i="9"/>
  <c r="AE119" i="9"/>
  <c r="AK119" i="12" s="1"/>
  <c r="AM116" i="9"/>
  <c r="AM113" i="9"/>
  <c r="J112" i="9"/>
  <c r="AM107" i="9"/>
  <c r="N107" i="9"/>
  <c r="R104" i="9"/>
  <c r="AJ103" i="9"/>
  <c r="L103" i="9"/>
  <c r="M101" i="9"/>
  <c r="K116" i="9"/>
  <c r="Y116" i="9"/>
  <c r="AK116" i="9"/>
  <c r="P116" i="9"/>
  <c r="G116" i="9" s="1"/>
  <c r="R116" i="9"/>
  <c r="AE116" i="9"/>
  <c r="K113" i="9"/>
  <c r="Y113" i="9"/>
  <c r="AK113" i="9"/>
  <c r="P113" i="9"/>
  <c r="G113" i="9" s="1"/>
  <c r="R113" i="9"/>
  <c r="AE113" i="9"/>
  <c r="AA112" i="9"/>
  <c r="I112" i="9"/>
  <c r="AJ107" i="9"/>
  <c r="L107" i="9"/>
  <c r="T106" i="9"/>
  <c r="AG106" i="9"/>
  <c r="P106" i="9"/>
  <c r="G106" i="9" s="1"/>
  <c r="AD106" i="9"/>
  <c r="S106" i="9"/>
  <c r="AH106" i="9"/>
  <c r="U106" i="9"/>
  <c r="AI106" i="9"/>
  <c r="J106" i="9"/>
  <c r="Y106" i="9"/>
  <c r="AL106" i="9"/>
  <c r="L106" i="9"/>
  <c r="AA106" i="9"/>
  <c r="AN106" i="9"/>
  <c r="AM104" i="9"/>
  <c r="AI103" i="9"/>
  <c r="K103" i="9"/>
  <c r="AM101" i="9"/>
  <c r="I101" i="9"/>
  <c r="R122" i="9"/>
  <c r="AE122" i="9"/>
  <c r="AG119" i="9"/>
  <c r="AM119" i="12" s="1"/>
  <c r="AJ116" i="9"/>
  <c r="T116" i="9"/>
  <c r="AJ113" i="9"/>
  <c r="T113" i="9"/>
  <c r="Z112" i="9"/>
  <c r="AI107" i="9"/>
  <c r="K107" i="9"/>
  <c r="Z106" i="9"/>
  <c r="AL104" i="9"/>
  <c r="P104" i="9"/>
  <c r="G104" i="9" s="1"/>
  <c r="G74" i="9"/>
  <c r="H74" i="9"/>
  <c r="AJ104" i="9"/>
  <c r="N104" i="9"/>
  <c r="T101" i="9"/>
  <c r="AG101" i="9"/>
  <c r="U101" i="9"/>
  <c r="AH101" i="9"/>
  <c r="W101" i="9"/>
  <c r="AL101" i="9"/>
  <c r="J101" i="9"/>
  <c r="Z101" i="9"/>
  <c r="AN101" i="9"/>
  <c r="K101" i="9"/>
  <c r="AA101" i="9"/>
  <c r="L101" i="9"/>
  <c r="P101" i="9"/>
  <c r="G101" i="9" s="1"/>
  <c r="AE101" i="9"/>
  <c r="R101" i="9"/>
  <c r="AI101" i="9"/>
  <c r="T84" i="9"/>
  <c r="AG84" i="9"/>
  <c r="U84" i="9"/>
  <c r="AH84" i="9"/>
  <c r="I84" i="9"/>
  <c r="V84" i="9"/>
  <c r="AI84" i="9"/>
  <c r="J84" i="9"/>
  <c r="W84" i="9"/>
  <c r="AJ84" i="9"/>
  <c r="K84" i="9"/>
  <c r="Y84" i="9"/>
  <c r="AK84" i="9"/>
  <c r="L84" i="9"/>
  <c r="Z84" i="9"/>
  <c r="AL84" i="9"/>
  <c r="R84" i="9"/>
  <c r="M84" i="9"/>
  <c r="AM84" i="9"/>
  <c r="N84" i="9"/>
  <c r="AN84" i="9"/>
  <c r="AA84" i="9"/>
  <c r="AD84" i="9"/>
  <c r="AE84" i="9"/>
  <c r="AF84" i="9"/>
  <c r="P84" i="9"/>
  <c r="G84" i="9" s="1"/>
  <c r="T82" i="9"/>
  <c r="AG82" i="9"/>
  <c r="U82" i="9"/>
  <c r="AH82" i="9"/>
  <c r="I82" i="9"/>
  <c r="V82" i="9"/>
  <c r="AI82" i="9"/>
  <c r="J82" i="9"/>
  <c r="W82" i="9"/>
  <c r="AJ82" i="9"/>
  <c r="K82" i="9"/>
  <c r="Y82" i="9"/>
  <c r="AK82" i="9"/>
  <c r="L82" i="9"/>
  <c r="Z82" i="9"/>
  <c r="AL82" i="9"/>
  <c r="R82" i="9"/>
  <c r="M82" i="9"/>
  <c r="AM82" i="9"/>
  <c r="N82" i="9"/>
  <c r="AN82" i="9"/>
  <c r="AA82" i="9"/>
  <c r="AD82" i="9"/>
  <c r="AE82" i="9"/>
  <c r="AF82" i="9"/>
  <c r="P82" i="9"/>
  <c r="G82" i="9" s="1"/>
  <c r="AH116" i="9"/>
  <c r="AH113" i="9"/>
  <c r="AM112" i="9"/>
  <c r="V106" i="9"/>
  <c r="AI104" i="9"/>
  <c r="K104" i="9"/>
  <c r="T103" i="9"/>
  <c r="AG103" i="9"/>
  <c r="S103" i="9"/>
  <c r="AH103" i="9"/>
  <c r="I103" i="9"/>
  <c r="W103" i="9"/>
  <c r="AK103" i="9"/>
  <c r="J103" i="9"/>
  <c r="Y103" i="9"/>
  <c r="AL103" i="9"/>
  <c r="M103" i="9"/>
  <c r="P103" i="9"/>
  <c r="G103" i="9" s="1"/>
  <c r="AD103" i="9"/>
  <c r="AF101" i="9"/>
  <c r="T86" i="9"/>
  <c r="AG86" i="9"/>
  <c r="U86" i="9"/>
  <c r="AH86" i="9"/>
  <c r="I86" i="9"/>
  <c r="V86" i="9"/>
  <c r="AI86" i="9"/>
  <c r="J86" i="9"/>
  <c r="W86" i="9"/>
  <c r="AJ86" i="9"/>
  <c r="K86" i="9"/>
  <c r="Y86" i="9"/>
  <c r="AK86" i="9"/>
  <c r="L86" i="9"/>
  <c r="Z86" i="9"/>
  <c r="AL86" i="9"/>
  <c r="R86" i="9"/>
  <c r="M86" i="9"/>
  <c r="AM86" i="9"/>
  <c r="N86" i="9"/>
  <c r="AN86" i="9"/>
  <c r="AA86" i="9"/>
  <c r="AD86" i="9"/>
  <c r="AE86" i="9"/>
  <c r="AF86" i="9"/>
  <c r="P86" i="9"/>
  <c r="G86" i="9" s="1"/>
  <c r="T80" i="9"/>
  <c r="AG80" i="9"/>
  <c r="U80" i="9"/>
  <c r="AH80" i="9"/>
  <c r="I80" i="9"/>
  <c r="V80" i="9"/>
  <c r="AI80" i="9"/>
  <c r="J80" i="9"/>
  <c r="W80" i="9"/>
  <c r="AJ80" i="9"/>
  <c r="K80" i="9"/>
  <c r="Y80" i="9"/>
  <c r="AK80" i="9"/>
  <c r="L80" i="9"/>
  <c r="Z80" i="9"/>
  <c r="AL80" i="9"/>
  <c r="R80" i="9"/>
  <c r="M80" i="9"/>
  <c r="AM80" i="9"/>
  <c r="N80" i="9"/>
  <c r="AN80" i="9"/>
  <c r="AA80" i="9"/>
  <c r="AD80" i="9"/>
  <c r="AE80" i="9"/>
  <c r="AF80" i="9"/>
  <c r="P80" i="9"/>
  <c r="G80" i="9" s="1"/>
  <c r="K112" i="9"/>
  <c r="Y112" i="9"/>
  <c r="AK112" i="9"/>
  <c r="P112" i="9"/>
  <c r="G112" i="9" s="1"/>
  <c r="R112" i="9"/>
  <c r="AE112" i="9"/>
  <c r="T107" i="9"/>
  <c r="AG107" i="9"/>
  <c r="S107" i="9"/>
  <c r="AH107" i="9"/>
  <c r="I107" i="9"/>
  <c r="W107" i="9"/>
  <c r="AK107" i="9"/>
  <c r="J107" i="9"/>
  <c r="Y107" i="9"/>
  <c r="AL107" i="9"/>
  <c r="M107" i="9"/>
  <c r="P107" i="9"/>
  <c r="G107" i="9" s="1"/>
  <c r="AD107" i="9"/>
  <c r="AF104" i="9"/>
  <c r="J104" i="9"/>
  <c r="AD101" i="9"/>
  <c r="T88" i="9"/>
  <c r="AG88" i="9"/>
  <c r="U88" i="9"/>
  <c r="AH88" i="9"/>
  <c r="I88" i="9"/>
  <c r="V88" i="9"/>
  <c r="AI88" i="9"/>
  <c r="J88" i="9"/>
  <c r="W88" i="9"/>
  <c r="AJ88" i="9"/>
  <c r="K88" i="9"/>
  <c r="Y88" i="9"/>
  <c r="AK88" i="9"/>
  <c r="L88" i="9"/>
  <c r="Z88" i="9"/>
  <c r="AL88" i="9"/>
  <c r="R88" i="9"/>
  <c r="M88" i="9"/>
  <c r="AM88" i="9"/>
  <c r="N88" i="9"/>
  <c r="AN88" i="9"/>
  <c r="AA88" i="9"/>
  <c r="AD88" i="9"/>
  <c r="AE88" i="9"/>
  <c r="AF88" i="9"/>
  <c r="P88" i="9"/>
  <c r="G88" i="9" s="1"/>
  <c r="AD104" i="9"/>
  <c r="T90" i="9"/>
  <c r="AG90" i="9"/>
  <c r="U90" i="9"/>
  <c r="AH90" i="9"/>
  <c r="I90" i="9"/>
  <c r="V90" i="9"/>
  <c r="AI90" i="9"/>
  <c r="J90" i="9"/>
  <c r="W90" i="9"/>
  <c r="AJ90" i="9"/>
  <c r="K90" i="9"/>
  <c r="Y90" i="9"/>
  <c r="AK90" i="9"/>
  <c r="L90" i="9"/>
  <c r="Z90" i="9"/>
  <c r="AL90" i="9"/>
  <c r="R90" i="9"/>
  <c r="M90" i="9"/>
  <c r="AM90" i="9"/>
  <c r="N90" i="9"/>
  <c r="AN90" i="9"/>
  <c r="AA90" i="9"/>
  <c r="AD90" i="9"/>
  <c r="AE90" i="9"/>
  <c r="AF90" i="9"/>
  <c r="P90" i="9"/>
  <c r="G90" i="9" s="1"/>
  <c r="H100" i="9"/>
  <c r="K99" i="9"/>
  <c r="R96" i="9"/>
  <c r="AH95" i="9"/>
  <c r="I95" i="9"/>
  <c r="P93" i="9"/>
  <c r="G93" i="9" s="1"/>
  <c r="P91" i="9"/>
  <c r="G91" i="9" s="1"/>
  <c r="P89" i="9"/>
  <c r="G89" i="9" s="1"/>
  <c r="P87" i="9"/>
  <c r="G87" i="9" s="1"/>
  <c r="P85" i="9"/>
  <c r="G85" i="9" s="1"/>
  <c r="G78" i="9"/>
  <c r="H78" i="9"/>
  <c r="T76" i="9"/>
  <c r="AG76" i="9"/>
  <c r="U76" i="9"/>
  <c r="AH76" i="9"/>
  <c r="I76" i="9"/>
  <c r="V76" i="9"/>
  <c r="AI76" i="9"/>
  <c r="J76" i="9"/>
  <c r="W76" i="9"/>
  <c r="AJ76" i="9"/>
  <c r="K76" i="9"/>
  <c r="Y76" i="9"/>
  <c r="AK76" i="9"/>
  <c r="L76" i="9"/>
  <c r="Z76" i="9"/>
  <c r="AL76" i="9"/>
  <c r="R76" i="9"/>
  <c r="AD76" i="9"/>
  <c r="M76" i="9"/>
  <c r="AM76" i="9"/>
  <c r="N76" i="9"/>
  <c r="AN76" i="9"/>
  <c r="G75" i="9"/>
  <c r="H75" i="9"/>
  <c r="N100" i="9"/>
  <c r="AN100" i="9"/>
  <c r="T100" i="9"/>
  <c r="AG100" i="9"/>
  <c r="U100" i="9"/>
  <c r="AH100" i="9"/>
  <c r="AA99" i="9"/>
  <c r="J99" i="9"/>
  <c r="AE95" i="9"/>
  <c r="AN93" i="9"/>
  <c r="M93" i="9"/>
  <c r="H92" i="9"/>
  <c r="H90" i="9"/>
  <c r="H88" i="9"/>
  <c r="H86" i="9"/>
  <c r="H84" i="9"/>
  <c r="H82" i="9"/>
  <c r="H80" i="9"/>
  <c r="T78" i="9"/>
  <c r="AG78" i="9"/>
  <c r="U78" i="9"/>
  <c r="AH78" i="9"/>
  <c r="I78" i="9"/>
  <c r="V78" i="9"/>
  <c r="AI78" i="9"/>
  <c r="J78" i="9"/>
  <c r="W78" i="9"/>
  <c r="AJ78" i="9"/>
  <c r="K78" i="9"/>
  <c r="Y78" i="9"/>
  <c r="AK78" i="9"/>
  <c r="L78" i="9"/>
  <c r="Z78" i="9"/>
  <c r="AL78" i="9"/>
  <c r="R78" i="9"/>
  <c r="AD78" i="9"/>
  <c r="M78" i="9"/>
  <c r="AM78" i="9"/>
  <c r="N78" i="9"/>
  <c r="AN78" i="9"/>
  <c r="G77" i="9"/>
  <c r="H77" i="9"/>
  <c r="T75" i="9"/>
  <c r="AG75" i="9"/>
  <c r="U75" i="9"/>
  <c r="AH75" i="9"/>
  <c r="I75" i="9"/>
  <c r="V75" i="9"/>
  <c r="AI75" i="9"/>
  <c r="J75" i="9"/>
  <c r="W75" i="9"/>
  <c r="AJ75" i="9"/>
  <c r="K75" i="9"/>
  <c r="Y75" i="9"/>
  <c r="AK75" i="9"/>
  <c r="L75" i="9"/>
  <c r="Z75" i="9"/>
  <c r="AL75" i="9"/>
  <c r="AE75" i="9"/>
  <c r="N75" i="9"/>
  <c r="AN75" i="9"/>
  <c r="AA75" i="9"/>
  <c r="AL100" i="9"/>
  <c r="V100" i="9"/>
  <c r="Z99" i="9"/>
  <c r="AI96" i="9"/>
  <c r="P96" i="9"/>
  <c r="G96" i="9" s="1"/>
  <c r="H93" i="9"/>
  <c r="H91" i="9"/>
  <c r="H89" i="9"/>
  <c r="H87" i="9"/>
  <c r="H85" i="9"/>
  <c r="G83" i="9"/>
  <c r="H83" i="9"/>
  <c r="G81" i="9"/>
  <c r="H81" i="9"/>
  <c r="G79" i="9"/>
  <c r="H79" i="9"/>
  <c r="T77" i="9"/>
  <c r="AG77" i="9"/>
  <c r="U77" i="9"/>
  <c r="AH77" i="9"/>
  <c r="I77" i="9"/>
  <c r="V77" i="9"/>
  <c r="AI77" i="9"/>
  <c r="J77" i="9"/>
  <c r="W77" i="9"/>
  <c r="AJ77" i="9"/>
  <c r="K77" i="9"/>
  <c r="Y77" i="9"/>
  <c r="AK77" i="9"/>
  <c r="L77" i="9"/>
  <c r="Z77" i="9"/>
  <c r="AL77" i="9"/>
  <c r="AE77" i="9"/>
  <c r="N77" i="9"/>
  <c r="AN77" i="9"/>
  <c r="AA77" i="9"/>
  <c r="J95" i="9"/>
  <c r="W95" i="9"/>
  <c r="AJ95" i="9"/>
  <c r="K95" i="9"/>
  <c r="Y95" i="9"/>
  <c r="AK95" i="9"/>
  <c r="L95" i="9"/>
  <c r="Z95" i="9"/>
  <c r="AL95" i="9"/>
  <c r="T95" i="9"/>
  <c r="AM95" i="9"/>
  <c r="AA95" i="9"/>
  <c r="P95" i="9"/>
  <c r="G95" i="9" s="1"/>
  <c r="AF95" i="9"/>
  <c r="AG95" i="9"/>
  <c r="T93" i="9"/>
  <c r="I93" i="9"/>
  <c r="V93" i="9"/>
  <c r="J93" i="9"/>
  <c r="W93" i="9"/>
  <c r="AJ93" i="9"/>
  <c r="K93" i="9"/>
  <c r="Y93" i="9"/>
  <c r="AK93" i="9"/>
  <c r="L93" i="9"/>
  <c r="Z93" i="9"/>
  <c r="AL93" i="9"/>
  <c r="AD93" i="9"/>
  <c r="N93" i="9"/>
  <c r="AG93" i="9"/>
  <c r="U93" i="9"/>
  <c r="AA93" i="9"/>
  <c r="T91" i="9"/>
  <c r="AG91" i="9"/>
  <c r="U91" i="9"/>
  <c r="AH91" i="9"/>
  <c r="I91" i="9"/>
  <c r="V91" i="9"/>
  <c r="AI91" i="9"/>
  <c r="J91" i="9"/>
  <c r="W91" i="9"/>
  <c r="AJ91" i="9"/>
  <c r="K91" i="9"/>
  <c r="Y91" i="9"/>
  <c r="AK91" i="9"/>
  <c r="L91" i="9"/>
  <c r="Z91" i="9"/>
  <c r="AL91" i="9"/>
  <c r="AE91" i="9"/>
  <c r="N91" i="9"/>
  <c r="AN91" i="9"/>
  <c r="AA91" i="9"/>
  <c r="T89" i="9"/>
  <c r="AG89" i="9"/>
  <c r="U89" i="9"/>
  <c r="AH89" i="9"/>
  <c r="I89" i="9"/>
  <c r="V89" i="9"/>
  <c r="AI89" i="9"/>
  <c r="J89" i="9"/>
  <c r="W89" i="9"/>
  <c r="AJ89" i="9"/>
  <c r="K89" i="9"/>
  <c r="Y89" i="9"/>
  <c r="AK89" i="9"/>
  <c r="L89" i="9"/>
  <c r="Z89" i="9"/>
  <c r="AL89" i="9"/>
  <c r="AE89" i="9"/>
  <c r="N89" i="9"/>
  <c r="AN89" i="9"/>
  <c r="AA89" i="9"/>
  <c r="T87" i="9"/>
  <c r="AG87" i="9"/>
  <c r="U87" i="9"/>
  <c r="AH87" i="9"/>
  <c r="I87" i="9"/>
  <c r="V87" i="9"/>
  <c r="AI87" i="9"/>
  <c r="J87" i="9"/>
  <c r="W87" i="9"/>
  <c r="AJ87" i="9"/>
  <c r="K87" i="9"/>
  <c r="Y87" i="9"/>
  <c r="AK87" i="9"/>
  <c r="L87" i="9"/>
  <c r="Z87" i="9"/>
  <c r="AL87" i="9"/>
  <c r="AE87" i="9"/>
  <c r="N87" i="9"/>
  <c r="AN87" i="9"/>
  <c r="AA87" i="9"/>
  <c r="T85" i="9"/>
  <c r="AG85" i="9"/>
  <c r="U85" i="9"/>
  <c r="AH85" i="9"/>
  <c r="I85" i="9"/>
  <c r="V85" i="9"/>
  <c r="AI85" i="9"/>
  <c r="J85" i="9"/>
  <c r="W85" i="9"/>
  <c r="AJ85" i="9"/>
  <c r="K85" i="9"/>
  <c r="Y85" i="9"/>
  <c r="AK85" i="9"/>
  <c r="L85" i="9"/>
  <c r="Z85" i="9"/>
  <c r="AL85" i="9"/>
  <c r="AE85" i="9"/>
  <c r="N85" i="9"/>
  <c r="AN85" i="9"/>
  <c r="AA85" i="9"/>
  <c r="T83" i="9"/>
  <c r="AG83" i="9"/>
  <c r="U83" i="9"/>
  <c r="AH83" i="9"/>
  <c r="I83" i="9"/>
  <c r="V83" i="9"/>
  <c r="AI83" i="9"/>
  <c r="J83" i="9"/>
  <c r="W83" i="9"/>
  <c r="AJ83" i="9"/>
  <c r="K83" i="9"/>
  <c r="Y83" i="9"/>
  <c r="AK83" i="9"/>
  <c r="L83" i="9"/>
  <c r="Z83" i="9"/>
  <c r="AL83" i="9"/>
  <c r="AE83" i="9"/>
  <c r="N83" i="9"/>
  <c r="AN83" i="9"/>
  <c r="AA83" i="9"/>
  <c r="T81" i="9"/>
  <c r="AG81" i="9"/>
  <c r="U81" i="9"/>
  <c r="AH81" i="9"/>
  <c r="I81" i="9"/>
  <c r="V81" i="9"/>
  <c r="AI81" i="9"/>
  <c r="J81" i="9"/>
  <c r="W81" i="9"/>
  <c r="AJ81" i="9"/>
  <c r="K81" i="9"/>
  <c r="Y81" i="9"/>
  <c r="AK81" i="9"/>
  <c r="L81" i="9"/>
  <c r="Z81" i="9"/>
  <c r="AL81" i="9"/>
  <c r="AE81" i="9"/>
  <c r="N81" i="9"/>
  <c r="AN81" i="9"/>
  <c r="AA81" i="9"/>
  <c r="T79" i="9"/>
  <c r="AG79" i="9"/>
  <c r="U79" i="9"/>
  <c r="AH79" i="9"/>
  <c r="I79" i="9"/>
  <c r="V79" i="9"/>
  <c r="AI79" i="9"/>
  <c r="J79" i="9"/>
  <c r="W79" i="9"/>
  <c r="AJ79" i="9"/>
  <c r="K79" i="9"/>
  <c r="Y79" i="9"/>
  <c r="AK79" i="9"/>
  <c r="L79" i="9"/>
  <c r="Z79" i="9"/>
  <c r="AL79" i="9"/>
  <c r="AE79" i="9"/>
  <c r="N79" i="9"/>
  <c r="AN79" i="9"/>
  <c r="AA79" i="9"/>
  <c r="AM75" i="9"/>
  <c r="N99" i="9"/>
  <c r="AN99" i="9"/>
  <c r="T99" i="9"/>
  <c r="AG99" i="9"/>
  <c r="U99" i="9"/>
  <c r="AH99" i="9"/>
  <c r="AH93" i="9"/>
  <c r="AM77" i="9"/>
  <c r="AF75" i="9"/>
  <c r="AI100" i="9"/>
  <c r="AL99" i="9"/>
  <c r="V99" i="9"/>
  <c r="AF96" i="9"/>
  <c r="V95" i="9"/>
  <c r="AF93" i="9"/>
  <c r="AM91" i="9"/>
  <c r="AM89" i="9"/>
  <c r="AM87" i="9"/>
  <c r="AM85" i="9"/>
  <c r="AM83" i="9"/>
  <c r="AM81" i="9"/>
  <c r="AM79" i="9"/>
  <c r="AF78" i="9"/>
  <c r="AF77" i="9"/>
  <c r="AD75" i="9"/>
  <c r="AF100" i="9"/>
  <c r="P100" i="9"/>
  <c r="G100" i="9" s="1"/>
  <c r="AK99" i="9"/>
  <c r="S99" i="9"/>
  <c r="H98" i="9"/>
  <c r="U95" i="9"/>
  <c r="AE93" i="9"/>
  <c r="AF91" i="9"/>
  <c r="AF89" i="9"/>
  <c r="AF87" i="9"/>
  <c r="AF85" i="9"/>
  <c r="AF83" i="9"/>
  <c r="AF81" i="9"/>
  <c r="AF79" i="9"/>
  <c r="AE78" i="9"/>
  <c r="AD77" i="9"/>
  <c r="AE100" i="9"/>
  <c r="M100" i="9"/>
  <c r="AJ99" i="9"/>
  <c r="R99" i="9"/>
  <c r="J96" i="9"/>
  <c r="W96" i="9"/>
  <c r="AJ96" i="9"/>
  <c r="K96" i="9"/>
  <c r="Y96" i="9"/>
  <c r="AK96" i="9"/>
  <c r="L96" i="9"/>
  <c r="Z96" i="9"/>
  <c r="AL96" i="9"/>
  <c r="T96" i="9"/>
  <c r="AM96" i="9"/>
  <c r="I96" i="9"/>
  <c r="M96" i="9"/>
  <c r="AD96" i="9"/>
  <c r="S95" i="9"/>
  <c r="AD91" i="9"/>
  <c r="AD89" i="9"/>
  <c r="AD87" i="9"/>
  <c r="AD85" i="9"/>
  <c r="AD83" i="9"/>
  <c r="AD81" i="9"/>
  <c r="AD79" i="9"/>
  <c r="AA76" i="9"/>
  <c r="S75" i="9"/>
  <c r="R95" i="9"/>
  <c r="AA78" i="9"/>
  <c r="R75" i="9"/>
  <c r="H101" i="9"/>
  <c r="K100" i="9"/>
  <c r="AF99" i="9"/>
  <c r="P99" i="9"/>
  <c r="G99" i="9" s="1"/>
  <c r="S93" i="9"/>
  <c r="S91" i="9"/>
  <c r="S89" i="9"/>
  <c r="S87" i="9"/>
  <c r="S85" i="9"/>
  <c r="S83" i="9"/>
  <c r="S78" i="9"/>
  <c r="AN74" i="9"/>
  <c r="N74" i="9"/>
  <c r="AN72" i="9"/>
  <c r="M72" i="9"/>
  <c r="AM74" i="9"/>
  <c r="G72" i="9"/>
  <c r="H72" i="9"/>
  <c r="P71" i="9"/>
  <c r="G71" i="9" s="1"/>
  <c r="AA70" i="9"/>
  <c r="R72" i="9"/>
  <c r="T72" i="9"/>
  <c r="AG72" i="9"/>
  <c r="U72" i="9"/>
  <c r="AH72" i="9"/>
  <c r="I72" i="9"/>
  <c r="V72" i="9"/>
  <c r="AI72" i="9"/>
  <c r="J72" i="9"/>
  <c r="W72" i="9"/>
  <c r="AJ72" i="9"/>
  <c r="K72" i="9"/>
  <c r="Y72" i="9"/>
  <c r="AK72" i="9"/>
  <c r="L72" i="9"/>
  <c r="Z72" i="9"/>
  <c r="AL72" i="9"/>
  <c r="N71" i="9"/>
  <c r="AA69" i="9"/>
  <c r="T74" i="9"/>
  <c r="AG74" i="9"/>
  <c r="U74" i="9"/>
  <c r="AH74" i="9"/>
  <c r="I74" i="9"/>
  <c r="V74" i="9"/>
  <c r="AI74" i="9"/>
  <c r="J74" i="9"/>
  <c r="W74" i="9"/>
  <c r="AJ74" i="9"/>
  <c r="K74" i="9"/>
  <c r="Y74" i="9"/>
  <c r="AK74" i="9"/>
  <c r="L74" i="9"/>
  <c r="Z74" i="9"/>
  <c r="AL74" i="9"/>
  <c r="AE72" i="9"/>
  <c r="M71" i="9"/>
  <c r="P70" i="9"/>
  <c r="G70" i="9" s="1"/>
  <c r="AD74" i="9"/>
  <c r="AD72" i="9"/>
  <c r="H71" i="9"/>
  <c r="N70" i="9"/>
  <c r="P69" i="9"/>
  <c r="G69" i="9" s="1"/>
  <c r="R71" i="9"/>
  <c r="AE71" i="9"/>
  <c r="T71" i="9"/>
  <c r="AG71" i="9"/>
  <c r="U71" i="9"/>
  <c r="AH71" i="9"/>
  <c r="I71" i="9"/>
  <c r="V71" i="9"/>
  <c r="AI71" i="9"/>
  <c r="J71" i="9"/>
  <c r="W71" i="9"/>
  <c r="AJ71" i="9"/>
  <c r="K71" i="9"/>
  <c r="Y71" i="9"/>
  <c r="AK71" i="9"/>
  <c r="L71" i="9"/>
  <c r="Z71" i="9"/>
  <c r="AL71" i="9"/>
  <c r="N69" i="9"/>
  <c r="AF71" i="9"/>
  <c r="R70" i="9"/>
  <c r="AE70" i="9"/>
  <c r="S70" i="9"/>
  <c r="T70" i="9"/>
  <c r="AG70" i="9"/>
  <c r="U70" i="9"/>
  <c r="AH70" i="9"/>
  <c r="I70" i="9"/>
  <c r="V70" i="9"/>
  <c r="AI70" i="9"/>
  <c r="J70" i="9"/>
  <c r="W70" i="9"/>
  <c r="AJ70" i="9"/>
  <c r="K70" i="9"/>
  <c r="Y70" i="9"/>
  <c r="AK70" i="9"/>
  <c r="L70" i="9"/>
  <c r="Z70" i="9"/>
  <c r="AL70" i="9"/>
  <c r="R69" i="9"/>
  <c r="AE69" i="9"/>
  <c r="S69" i="9"/>
  <c r="AF69" i="9"/>
  <c r="T69" i="9"/>
  <c r="AG69" i="9"/>
  <c r="U69" i="9"/>
  <c r="AH69" i="9"/>
  <c r="I69" i="9"/>
  <c r="V69" i="9"/>
  <c r="AI69" i="9"/>
  <c r="J69" i="9"/>
  <c r="W69" i="9"/>
  <c r="AJ69" i="9"/>
  <c r="K69" i="9"/>
  <c r="Y69" i="9"/>
  <c r="AK69" i="9"/>
  <c r="L69" i="9"/>
  <c r="Z69" i="9"/>
  <c r="AL69" i="9"/>
  <c r="R74" i="9"/>
  <c r="AF70" i="9"/>
  <c r="AN69" i="9"/>
  <c r="H70" i="9"/>
  <c r="H69" i="9"/>
  <c r="I91" i="2"/>
  <c r="AC117" i="2"/>
  <c r="I118" i="2"/>
  <c r="I122" i="2"/>
  <c r="I126" i="2"/>
  <c r="I144" i="2"/>
  <c r="I158" i="2"/>
  <c r="I170" i="2"/>
  <c r="I182" i="2"/>
  <c r="I194" i="2"/>
  <c r="I206" i="2"/>
  <c r="I77" i="2"/>
  <c r="I79" i="2"/>
  <c r="I106" i="2"/>
  <c r="AC107" i="2"/>
  <c r="AC122" i="2"/>
  <c r="AC133" i="2"/>
  <c r="I150" i="2"/>
  <c r="I163" i="2"/>
  <c r="I175" i="2"/>
  <c r="I187" i="2"/>
  <c r="I199" i="2"/>
  <c r="I211" i="2"/>
  <c r="I82" i="2"/>
  <c r="AC98" i="2"/>
  <c r="I99" i="2"/>
  <c r="I119" i="2"/>
  <c r="I127" i="2"/>
  <c r="I138" i="2"/>
  <c r="I161" i="2"/>
  <c r="I173" i="2"/>
  <c r="I185" i="2"/>
  <c r="I197" i="2"/>
  <c r="I209" i="2"/>
  <c r="I142" i="2"/>
  <c r="I166" i="2"/>
  <c r="I178" i="2"/>
  <c r="I190" i="2"/>
  <c r="I202" i="2"/>
  <c r="I214" i="2"/>
  <c r="AC93" i="2"/>
  <c r="I75" i="2"/>
  <c r="I85" i="2"/>
  <c r="I87" i="2"/>
  <c r="I102" i="2"/>
  <c r="AC103" i="2"/>
  <c r="I104" i="2"/>
  <c r="I114" i="2"/>
  <c r="AC115" i="2"/>
  <c r="I159" i="2"/>
  <c r="I171" i="2"/>
  <c r="I183" i="2"/>
  <c r="I195" i="2"/>
  <c r="I207" i="2"/>
  <c r="I90" i="2"/>
  <c r="I117" i="2"/>
  <c r="I131" i="2"/>
  <c r="I164" i="2"/>
  <c r="I176" i="2"/>
  <c r="I188" i="2"/>
  <c r="I200" i="2"/>
  <c r="I212" i="2"/>
  <c r="Z8" i="5"/>
  <c r="I78" i="2"/>
  <c r="I80" i="2"/>
  <c r="AC106" i="2"/>
  <c r="I107" i="2"/>
  <c r="I120" i="2"/>
  <c r="I128" i="2"/>
  <c r="I157" i="2"/>
  <c r="AC168" i="2"/>
  <c r="I169" i="2"/>
  <c r="I181" i="2"/>
  <c r="I193" i="2"/>
  <c r="I205" i="2"/>
  <c r="I69" i="2"/>
  <c r="I71" i="2"/>
  <c r="AC94" i="2"/>
  <c r="AC96" i="2"/>
  <c r="I110" i="2"/>
  <c r="AC111" i="2"/>
  <c r="I112" i="2"/>
  <c r="AC119" i="2"/>
  <c r="I134" i="2"/>
  <c r="I162" i="2"/>
  <c r="I174" i="2"/>
  <c r="I186" i="2"/>
  <c r="I198" i="2"/>
  <c r="I210" i="2"/>
  <c r="I83" i="2"/>
  <c r="I98" i="2"/>
  <c r="AC99" i="2"/>
  <c r="I155" i="2"/>
  <c r="I167" i="2"/>
  <c r="I179" i="2"/>
  <c r="I191" i="2"/>
  <c r="I203" i="2"/>
  <c r="I123" i="2"/>
  <c r="I129" i="2"/>
  <c r="I146" i="2"/>
  <c r="I152" i="2"/>
  <c r="I160" i="2"/>
  <c r="I172" i="2"/>
  <c r="I184" i="2"/>
  <c r="I196" i="2"/>
  <c r="I208" i="2"/>
  <c r="I74" i="2"/>
  <c r="I86" i="2"/>
  <c r="I88" i="2"/>
  <c r="AC102" i="2"/>
  <c r="AC104" i="2"/>
  <c r="AC114" i="2"/>
  <c r="I125" i="2"/>
  <c r="I135" i="2"/>
  <c r="I136" i="2"/>
  <c r="I165" i="2"/>
  <c r="I177" i="2"/>
  <c r="I189" i="2"/>
  <c r="I201" i="2"/>
  <c r="H153" i="2"/>
  <c r="AF148" i="2"/>
  <c r="S148" i="2"/>
  <c r="AE148" i="2"/>
  <c r="R148" i="2"/>
  <c r="AD148" i="2"/>
  <c r="P148" i="2"/>
  <c r="G148" i="2" s="1"/>
  <c r="Y148" i="2"/>
  <c r="W148" i="2"/>
  <c r="AM148" i="2"/>
  <c r="U148" i="2"/>
  <c r="AL148" i="2"/>
  <c r="T148" i="2"/>
  <c r="AK148" i="2"/>
  <c r="AJ148" i="2"/>
  <c r="N148" i="2"/>
  <c r="AI148" i="2"/>
  <c r="M148" i="2"/>
  <c r="AH148" i="2"/>
  <c r="L148" i="2"/>
  <c r="AA148" i="2"/>
  <c r="I148" i="2"/>
  <c r="Z148" i="2"/>
  <c r="AN148" i="2"/>
  <c r="AG148" i="2"/>
  <c r="AB148" i="2"/>
  <c r="V148" i="2"/>
  <c r="J148" i="2"/>
  <c r="K148" i="2"/>
  <c r="H145" i="2"/>
  <c r="AF140" i="2"/>
  <c r="S140" i="2"/>
  <c r="AE140" i="2"/>
  <c r="R140" i="2"/>
  <c r="AD140" i="2"/>
  <c r="P140" i="2"/>
  <c r="G140" i="2" s="1"/>
  <c r="AK140" i="2"/>
  <c r="T140" i="2"/>
  <c r="AJ140" i="2"/>
  <c r="N140" i="2"/>
  <c r="AH140" i="2"/>
  <c r="L140" i="2"/>
  <c r="AG140" i="2"/>
  <c r="K140" i="2"/>
  <c r="AB140" i="2"/>
  <c r="J140" i="2"/>
  <c r="AA140" i="2"/>
  <c r="I140" i="2"/>
  <c r="Z140" i="2"/>
  <c r="Y140" i="2"/>
  <c r="AM140" i="2"/>
  <c r="U140" i="2"/>
  <c r="AL140" i="2"/>
  <c r="V140" i="2"/>
  <c r="M140" i="2"/>
  <c r="AI140" i="2"/>
  <c r="W140" i="2"/>
  <c r="AN140" i="2"/>
  <c r="H137" i="2"/>
  <c r="AN132" i="2"/>
  <c r="AB132" i="2"/>
  <c r="N132" i="2"/>
  <c r="AH132" i="2"/>
  <c r="T132" i="2"/>
  <c r="AF132" i="2"/>
  <c r="R132" i="2"/>
  <c r="AE132" i="2"/>
  <c r="AD132" i="2"/>
  <c r="P132" i="2"/>
  <c r="G132" i="2" s="1"/>
  <c r="M132" i="2"/>
  <c r="AA132" i="2"/>
  <c r="L132" i="2"/>
  <c r="AM132" i="2"/>
  <c r="Z132" i="2"/>
  <c r="K132" i="2"/>
  <c r="AJ132" i="2"/>
  <c r="V132" i="2"/>
  <c r="AI132" i="2"/>
  <c r="U132" i="2"/>
  <c r="AG132" i="2"/>
  <c r="Y132" i="2"/>
  <c r="W132" i="2"/>
  <c r="S132" i="2"/>
  <c r="J132" i="2"/>
  <c r="I132" i="2"/>
  <c r="AL132" i="2"/>
  <c r="AK132" i="2"/>
  <c r="H129" i="2"/>
  <c r="AN124" i="2"/>
  <c r="AB124" i="2"/>
  <c r="N124" i="2"/>
  <c r="AI124" i="2"/>
  <c r="U124" i="2"/>
  <c r="AH124" i="2"/>
  <c r="T124" i="2"/>
  <c r="AF124" i="2"/>
  <c r="R124" i="2"/>
  <c r="AA124" i="2"/>
  <c r="L124" i="2"/>
  <c r="AG124" i="2"/>
  <c r="K124" i="2"/>
  <c r="AE124" i="2"/>
  <c r="J124" i="2"/>
  <c r="AD124" i="2"/>
  <c r="I124" i="2"/>
  <c r="Z124" i="2"/>
  <c r="Y124" i="2"/>
  <c r="W124" i="2"/>
  <c r="V124" i="2"/>
  <c r="AK124" i="2"/>
  <c r="P124" i="2"/>
  <c r="G124" i="2" s="1"/>
  <c r="AJ124" i="2"/>
  <c r="M124" i="2"/>
  <c r="AM124" i="2"/>
  <c r="S124" i="2"/>
  <c r="H121" i="2"/>
  <c r="AD116" i="2"/>
  <c r="AC116" i="2"/>
  <c r="P116" i="2"/>
  <c r="G116" i="2" s="1"/>
  <c r="AM116" i="2"/>
  <c r="AA116" i="2"/>
  <c r="M116" i="2"/>
  <c r="AI116" i="2"/>
  <c r="V116" i="2"/>
  <c r="I116" i="2"/>
  <c r="AL116" i="2"/>
  <c r="T116" i="2"/>
  <c r="AK116" i="2"/>
  <c r="S116" i="2"/>
  <c r="AJ116" i="2"/>
  <c r="R116" i="2"/>
  <c r="AH116" i="2"/>
  <c r="AG116" i="2"/>
  <c r="N116" i="2"/>
  <c r="AF116" i="2"/>
  <c r="L116" i="2"/>
  <c r="AE116" i="2"/>
  <c r="K116" i="2"/>
  <c r="AB116" i="2"/>
  <c r="J116" i="2"/>
  <c r="W116" i="2"/>
  <c r="AN116" i="2"/>
  <c r="U116" i="2"/>
  <c r="Z116" i="2"/>
  <c r="Y116" i="2"/>
  <c r="H113" i="2"/>
  <c r="AD108" i="2"/>
  <c r="AC108" i="2"/>
  <c r="P108" i="2"/>
  <c r="G108" i="2" s="1"/>
  <c r="AM108" i="2"/>
  <c r="AA108" i="2"/>
  <c r="M108" i="2"/>
  <c r="AE108" i="2"/>
  <c r="L108" i="2"/>
  <c r="AB108" i="2"/>
  <c r="K108" i="2"/>
  <c r="Z108" i="2"/>
  <c r="J108" i="2"/>
  <c r="Y108" i="2"/>
  <c r="I108" i="2"/>
  <c r="AN108" i="2"/>
  <c r="W108" i="2"/>
  <c r="AL108" i="2"/>
  <c r="V108" i="2"/>
  <c r="AK108" i="2"/>
  <c r="U108" i="2"/>
  <c r="AJ108" i="2"/>
  <c r="T108" i="2"/>
  <c r="AG108" i="2"/>
  <c r="AF108" i="2"/>
  <c r="N108" i="2"/>
  <c r="AI108" i="2"/>
  <c r="AH108" i="2"/>
  <c r="S108" i="2"/>
  <c r="R108" i="2"/>
  <c r="G105" i="2"/>
  <c r="H105" i="2"/>
  <c r="AD100" i="2"/>
  <c r="AC100" i="2"/>
  <c r="P100" i="2"/>
  <c r="G100" i="2" s="1"/>
  <c r="AM100" i="2"/>
  <c r="AA100" i="2"/>
  <c r="M100" i="2"/>
  <c r="Z100" i="2"/>
  <c r="J100" i="2"/>
  <c r="Y100" i="2"/>
  <c r="I100" i="2"/>
  <c r="AN100" i="2"/>
  <c r="W100" i="2"/>
  <c r="AL100" i="2"/>
  <c r="V100" i="2"/>
  <c r="AK100" i="2"/>
  <c r="U100" i="2"/>
  <c r="AJ100" i="2"/>
  <c r="T100" i="2"/>
  <c r="AI100" i="2"/>
  <c r="S100" i="2"/>
  <c r="AH100" i="2"/>
  <c r="R100" i="2"/>
  <c r="AE100" i="2"/>
  <c r="L100" i="2"/>
  <c r="AB100" i="2"/>
  <c r="K100" i="2"/>
  <c r="N100" i="2"/>
  <c r="AF100" i="2"/>
  <c r="H97" i="2"/>
  <c r="AD92" i="2"/>
  <c r="P92" i="2"/>
  <c r="G92" i="2" s="1"/>
  <c r="AM92" i="2"/>
  <c r="AA92" i="2"/>
  <c r="M92" i="2"/>
  <c r="AN92" i="2"/>
  <c r="W92" i="2"/>
  <c r="AL92" i="2"/>
  <c r="V92" i="2"/>
  <c r="AK92" i="2"/>
  <c r="U92" i="2"/>
  <c r="AJ92" i="2"/>
  <c r="AI92" i="2"/>
  <c r="S92" i="2"/>
  <c r="AG92" i="2"/>
  <c r="AF92" i="2"/>
  <c r="N92" i="2"/>
  <c r="Z92" i="2"/>
  <c r="J92" i="2"/>
  <c r="Y92" i="2"/>
  <c r="I92" i="2"/>
  <c r="K92" i="2"/>
  <c r="AB92" i="2"/>
  <c r="AH92" i="2"/>
  <c r="AE92" i="2"/>
  <c r="L92" i="2"/>
  <c r="H89" i="2"/>
  <c r="AM84" i="2"/>
  <c r="AA84" i="2"/>
  <c r="M84" i="2"/>
  <c r="AE84" i="2"/>
  <c r="AD84" i="2"/>
  <c r="P84" i="2"/>
  <c r="G84" i="2" s="1"/>
  <c r="AO84" i="1" s="1"/>
  <c r="N84" i="2"/>
  <c r="AB84" i="2"/>
  <c r="L84" i="2"/>
  <c r="AN84" i="2"/>
  <c r="Z84" i="2"/>
  <c r="K84" i="2"/>
  <c r="AK84" i="2"/>
  <c r="W84" i="2"/>
  <c r="I84" i="2"/>
  <c r="AG84" i="2"/>
  <c r="S84" i="2"/>
  <c r="AF84" i="2"/>
  <c r="R84" i="2"/>
  <c r="V84" i="2"/>
  <c r="U84" i="2"/>
  <c r="J84" i="2"/>
  <c r="AJ84" i="2"/>
  <c r="AL84" i="2"/>
  <c r="AH84" i="2"/>
  <c r="Y84" i="2"/>
  <c r="H81" i="2"/>
  <c r="AM76" i="2"/>
  <c r="AA76" i="2"/>
  <c r="M76" i="2"/>
  <c r="AL76" i="2"/>
  <c r="Y76" i="2"/>
  <c r="J76" i="2"/>
  <c r="AK76" i="2"/>
  <c r="W76" i="2"/>
  <c r="I76" i="2"/>
  <c r="AJ76" i="2"/>
  <c r="V76" i="2"/>
  <c r="AI76" i="2"/>
  <c r="U76" i="2"/>
  <c r="AH76" i="2"/>
  <c r="AF76" i="2"/>
  <c r="R76" i="2"/>
  <c r="AB76" i="2"/>
  <c r="L76" i="2"/>
  <c r="AN76" i="2"/>
  <c r="Z76" i="2"/>
  <c r="K76" i="2"/>
  <c r="N76" i="2"/>
  <c r="AG76" i="2"/>
  <c r="AE76" i="2"/>
  <c r="AD76" i="2"/>
  <c r="P76" i="2"/>
  <c r="G76" i="2" s="1"/>
  <c r="AG89" i="2"/>
  <c r="AN89" i="2"/>
  <c r="AA89" i="2"/>
  <c r="L89" i="2"/>
  <c r="AM89" i="2"/>
  <c r="Z89" i="2"/>
  <c r="K89" i="2"/>
  <c r="AL89" i="2"/>
  <c r="Y89" i="2"/>
  <c r="J89" i="2"/>
  <c r="AK89" i="2"/>
  <c r="W89" i="2"/>
  <c r="I89" i="2"/>
  <c r="AJ89" i="2"/>
  <c r="V89" i="2"/>
  <c r="AH89" i="2"/>
  <c r="S89" i="2"/>
  <c r="AF89" i="2"/>
  <c r="R89" i="2"/>
  <c r="N89" i="2"/>
  <c r="AB89" i="2"/>
  <c r="M89" i="2"/>
  <c r="AI89" i="2"/>
  <c r="AE89" i="2"/>
  <c r="AD89" i="2"/>
  <c r="U89" i="2"/>
  <c r="P89" i="2"/>
  <c r="G89" i="2" s="1"/>
  <c r="AG81" i="2"/>
  <c r="AI81" i="2"/>
  <c r="U81" i="2"/>
  <c r="AH81" i="2"/>
  <c r="S81" i="2"/>
  <c r="AF81" i="2"/>
  <c r="R81" i="2"/>
  <c r="AE81" i="2"/>
  <c r="AD81" i="2"/>
  <c r="P81" i="2"/>
  <c r="G81" i="2" s="1"/>
  <c r="AB81" i="2"/>
  <c r="M81" i="2"/>
  <c r="AK81" i="2"/>
  <c r="W81" i="2"/>
  <c r="I81" i="2"/>
  <c r="AJ81" i="2"/>
  <c r="V81" i="2"/>
  <c r="N81" i="2"/>
  <c r="L81" i="2"/>
  <c r="K81" i="2"/>
  <c r="J81" i="2"/>
  <c r="AN81" i="2"/>
  <c r="AM81" i="2"/>
  <c r="AL81" i="2"/>
  <c r="Z81" i="2"/>
  <c r="Y81" i="2"/>
  <c r="R73" i="2"/>
  <c r="S113" i="2"/>
  <c r="AK137" i="2"/>
  <c r="Y137" i="2"/>
  <c r="AJ137" i="2"/>
  <c r="W137" i="2"/>
  <c r="J137" i="2"/>
  <c r="AI137" i="2"/>
  <c r="V137" i="2"/>
  <c r="AA137" i="2"/>
  <c r="I137" i="2"/>
  <c r="AG137" i="2"/>
  <c r="P137" i="2"/>
  <c r="G137" i="2" s="1"/>
  <c r="AE137" i="2"/>
  <c r="M137" i="2"/>
  <c r="AD137" i="2"/>
  <c r="L137" i="2"/>
  <c r="K137" i="2"/>
  <c r="AB137" i="2"/>
  <c r="Z137" i="2"/>
  <c r="U137" i="2"/>
  <c r="AL137" i="2"/>
  <c r="R137" i="2"/>
  <c r="AH137" i="2"/>
  <c r="AN137" i="2"/>
  <c r="AM137" i="2"/>
  <c r="AF137" i="2"/>
  <c r="T137" i="2"/>
  <c r="N137" i="2"/>
  <c r="AJ97" i="2"/>
  <c r="W97" i="2"/>
  <c r="J97" i="2"/>
  <c r="AI97" i="2"/>
  <c r="V97" i="2"/>
  <c r="I97" i="2"/>
  <c r="AG97" i="2"/>
  <c r="T97" i="2"/>
  <c r="AA97" i="2"/>
  <c r="Z97" i="2"/>
  <c r="AN97" i="2"/>
  <c r="Y97" i="2"/>
  <c r="AM97" i="2"/>
  <c r="U97" i="2"/>
  <c r="AL97" i="2"/>
  <c r="S97" i="2"/>
  <c r="AK97" i="2"/>
  <c r="R97" i="2"/>
  <c r="AH97" i="2"/>
  <c r="AF97" i="2"/>
  <c r="P97" i="2"/>
  <c r="G97" i="2" s="1"/>
  <c r="AC97" i="2"/>
  <c r="L97" i="2"/>
  <c r="AB97" i="2"/>
  <c r="K97" i="2"/>
  <c r="AG73" i="2"/>
  <c r="N73" i="2"/>
  <c r="AB73" i="2"/>
  <c r="M73" i="2"/>
  <c r="AM73" i="2"/>
  <c r="Z73" i="2"/>
  <c r="K73" i="2"/>
  <c r="AL73" i="2"/>
  <c r="Y73" i="2"/>
  <c r="J73" i="2"/>
  <c r="AJ73" i="2"/>
  <c r="V73" i="2"/>
  <c r="AE73" i="2"/>
  <c r="AA73" i="2"/>
  <c r="P153" i="2"/>
  <c r="G153" i="2" s="1"/>
  <c r="AL153" i="2"/>
  <c r="Z153" i="2"/>
  <c r="L153" i="2"/>
  <c r="AK153" i="2"/>
  <c r="Y153" i="2"/>
  <c r="K153" i="2"/>
  <c r="AJ153" i="2"/>
  <c r="W153" i="2"/>
  <c r="J153" i="2"/>
  <c r="AI153" i="2"/>
  <c r="V153" i="2"/>
  <c r="I153" i="2"/>
  <c r="AM153" i="2"/>
  <c r="AB153" i="2"/>
  <c r="AA153" i="2"/>
  <c r="U153" i="2"/>
  <c r="T153" i="2"/>
  <c r="S153" i="2"/>
  <c r="R153" i="2"/>
  <c r="AN153" i="2"/>
  <c r="AH153" i="2"/>
  <c r="N153" i="2"/>
  <c r="AE153" i="2"/>
  <c r="AD153" i="2"/>
  <c r="AG153" i="2"/>
  <c r="AF153" i="2"/>
  <c r="AH121" i="2"/>
  <c r="U121" i="2"/>
  <c r="AG121" i="2"/>
  <c r="S121" i="2"/>
  <c r="AF121" i="2"/>
  <c r="R121" i="2"/>
  <c r="AD121" i="2"/>
  <c r="P121" i="2"/>
  <c r="G121" i="2" s="1"/>
  <c r="AM121" i="2"/>
  <c r="Z121" i="2"/>
  <c r="K121" i="2"/>
  <c r="AN121" i="2"/>
  <c r="T121" i="2"/>
  <c r="AL121" i="2"/>
  <c r="AK121" i="2"/>
  <c r="N121" i="2"/>
  <c r="AJ121" i="2"/>
  <c r="M121" i="2"/>
  <c r="AI121" i="2"/>
  <c r="L121" i="2"/>
  <c r="AE121" i="2"/>
  <c r="J121" i="2"/>
  <c r="AC121" i="2"/>
  <c r="I121" i="2"/>
  <c r="AB121" i="2"/>
  <c r="W121" i="2"/>
  <c r="V121" i="2"/>
  <c r="AJ105" i="2"/>
  <c r="W105" i="2"/>
  <c r="J105" i="2"/>
  <c r="AI105" i="2"/>
  <c r="V105" i="2"/>
  <c r="I105" i="2"/>
  <c r="AG105" i="2"/>
  <c r="T105" i="2"/>
  <c r="AC105" i="2"/>
  <c r="L105" i="2"/>
  <c r="AB105" i="2"/>
  <c r="K105" i="2"/>
  <c r="AA105" i="2"/>
  <c r="Z105" i="2"/>
  <c r="AN105" i="2"/>
  <c r="Y105" i="2"/>
  <c r="AM105" i="2"/>
  <c r="U105" i="2"/>
  <c r="AL105" i="2"/>
  <c r="S105" i="2"/>
  <c r="AK105" i="2"/>
  <c r="R105" i="2"/>
  <c r="AE105" i="2"/>
  <c r="N105" i="2"/>
  <c r="AD105" i="2"/>
  <c r="M105" i="2"/>
  <c r="AD73" i="2"/>
  <c r="AF105" i="2"/>
  <c r="AL145" i="2"/>
  <c r="Z145" i="2"/>
  <c r="L145" i="2"/>
  <c r="AK145" i="2"/>
  <c r="Y145" i="2"/>
  <c r="K145" i="2"/>
  <c r="AJ145" i="2"/>
  <c r="W145" i="2"/>
  <c r="J145" i="2"/>
  <c r="AI145" i="2"/>
  <c r="V145" i="2"/>
  <c r="I145" i="2"/>
  <c r="AN145" i="2"/>
  <c r="R145" i="2"/>
  <c r="AH145" i="2"/>
  <c r="P145" i="2"/>
  <c r="G145" i="2" s="1"/>
  <c r="AG145" i="2"/>
  <c r="N145" i="2"/>
  <c r="AF145" i="2"/>
  <c r="M145" i="2"/>
  <c r="AE145" i="2"/>
  <c r="AD145" i="2"/>
  <c r="AB145" i="2"/>
  <c r="T145" i="2"/>
  <c r="S145" i="2"/>
  <c r="AM145" i="2"/>
  <c r="AA145" i="2"/>
  <c r="U145" i="2"/>
  <c r="AH129" i="2"/>
  <c r="U129" i="2"/>
  <c r="AD129" i="2"/>
  <c r="P129" i="2"/>
  <c r="G129" i="2" s="1"/>
  <c r="N129" i="2"/>
  <c r="AB129" i="2"/>
  <c r="M129" i="2"/>
  <c r="AM129" i="2"/>
  <c r="Z129" i="2"/>
  <c r="K129" i="2"/>
  <c r="AL129" i="2"/>
  <c r="Y129" i="2"/>
  <c r="J129" i="2"/>
  <c r="AI129" i="2"/>
  <c r="T129" i="2"/>
  <c r="AG129" i="2"/>
  <c r="S129" i="2"/>
  <c r="AF129" i="2"/>
  <c r="AE129" i="2"/>
  <c r="AA129" i="2"/>
  <c r="W129" i="2"/>
  <c r="V129" i="2"/>
  <c r="R129" i="2"/>
  <c r="L129" i="2"/>
  <c r="AK129" i="2"/>
  <c r="AJ129" i="2"/>
  <c r="AJ113" i="2"/>
  <c r="W113" i="2"/>
  <c r="J113" i="2"/>
  <c r="AI113" i="2"/>
  <c r="V113" i="2"/>
  <c r="I113" i="2"/>
  <c r="AG113" i="2"/>
  <c r="T113" i="2"/>
  <c r="AC113" i="2"/>
  <c r="P113" i="2"/>
  <c r="G113" i="2" s="1"/>
  <c r="AH113" i="2"/>
  <c r="N113" i="2"/>
  <c r="AF113" i="2"/>
  <c r="M113" i="2"/>
  <c r="AE113" i="2"/>
  <c r="L113" i="2"/>
  <c r="AD113" i="2"/>
  <c r="K113" i="2"/>
  <c r="AB113" i="2"/>
  <c r="AA113" i="2"/>
  <c r="Z113" i="2"/>
  <c r="Y113" i="2"/>
  <c r="AL113" i="2"/>
  <c r="R113" i="2"/>
  <c r="AK113" i="2"/>
  <c r="AF73" i="2"/>
  <c r="M97" i="2"/>
  <c r="AH105" i="2"/>
  <c r="AH73" i="2"/>
  <c r="N97" i="2"/>
  <c r="I73" i="2"/>
  <c r="AI73" i="2"/>
  <c r="L73" i="2"/>
  <c r="AK73" i="2"/>
  <c r="AD97" i="2"/>
  <c r="S137" i="2"/>
  <c r="P73" i="2"/>
  <c r="G73" i="2" s="1"/>
  <c r="AN73" i="2"/>
  <c r="AE97" i="2"/>
  <c r="AL151" i="2"/>
  <c r="Z151" i="2"/>
  <c r="L151" i="2"/>
  <c r="AK151" i="2"/>
  <c r="Y151" i="2"/>
  <c r="K151" i="2"/>
  <c r="AJ151" i="2"/>
  <c r="W151" i="2"/>
  <c r="J151" i="2"/>
  <c r="AI151" i="2"/>
  <c r="V151" i="2"/>
  <c r="I151" i="2"/>
  <c r="U151" i="2"/>
  <c r="AL143" i="2"/>
  <c r="Z143" i="2"/>
  <c r="L143" i="2"/>
  <c r="AK143" i="2"/>
  <c r="Y143" i="2"/>
  <c r="K143" i="2"/>
  <c r="AJ143" i="2"/>
  <c r="W143" i="2"/>
  <c r="J143" i="2"/>
  <c r="AI143" i="2"/>
  <c r="V143" i="2"/>
  <c r="I143" i="2"/>
  <c r="AH143" i="2"/>
  <c r="AH135" i="2"/>
  <c r="U135" i="2"/>
  <c r="AH127" i="2"/>
  <c r="U127" i="2"/>
  <c r="AH119" i="2"/>
  <c r="U119" i="2"/>
  <c r="AE130" i="2"/>
  <c r="L131" i="2"/>
  <c r="AA131" i="2"/>
  <c r="AN131" i="2"/>
  <c r="R133" i="2"/>
  <c r="AF133" i="2"/>
  <c r="V138" i="2"/>
  <c r="AN138" i="2"/>
  <c r="AE139" i="2"/>
  <c r="AD141" i="2"/>
  <c r="AA143" i="2"/>
  <c r="J146" i="2"/>
  <c r="AB146" i="2"/>
  <c r="R147" i="2"/>
  <c r="AM149" i="2"/>
  <c r="M151" i="2"/>
  <c r="AF151" i="2"/>
  <c r="K122" i="2"/>
  <c r="Z122" i="2"/>
  <c r="AM122" i="2"/>
  <c r="V123" i="2"/>
  <c r="M125" i="2"/>
  <c r="AB125" i="2"/>
  <c r="U130" i="2"/>
  <c r="AI130" i="2"/>
  <c r="I133" i="2"/>
  <c r="W133" i="2"/>
  <c r="AK133" i="2"/>
  <c r="N135" i="2"/>
  <c r="K138" i="2"/>
  <c r="AB138" i="2"/>
  <c r="R139" i="2"/>
  <c r="P141" i="2"/>
  <c r="G141" i="2" s="1"/>
  <c r="AH141" i="2"/>
  <c r="M143" i="2"/>
  <c r="AE143" i="2"/>
  <c r="AK146" i="2"/>
  <c r="U149" i="2"/>
  <c r="R151" i="2"/>
  <c r="AN151" i="2"/>
  <c r="AF150" i="2"/>
  <c r="S150" i="2"/>
  <c r="AE150" i="2"/>
  <c r="R150" i="2"/>
  <c r="AD150" i="2"/>
  <c r="P150" i="2"/>
  <c r="G150" i="2" s="1"/>
  <c r="AO150" i="1" s="1"/>
  <c r="AJ150" i="2"/>
  <c r="G147" i="2"/>
  <c r="H147" i="2"/>
  <c r="AF142" i="2"/>
  <c r="S142" i="2"/>
  <c r="AE142" i="2"/>
  <c r="R142" i="2"/>
  <c r="AD142" i="2"/>
  <c r="P142" i="2"/>
  <c r="G142" i="2" s="1"/>
  <c r="AB142" i="2"/>
  <c r="K142" i="2"/>
  <c r="G139" i="2"/>
  <c r="H139" i="2"/>
  <c r="AN134" i="2"/>
  <c r="AB134" i="2"/>
  <c r="N134" i="2"/>
  <c r="G131" i="2"/>
  <c r="AP131" i="1" s="1"/>
  <c r="H131" i="2"/>
  <c r="AN126" i="2"/>
  <c r="AB126" i="2"/>
  <c r="N126" i="2"/>
  <c r="G123" i="2"/>
  <c r="H123" i="2"/>
  <c r="AN118" i="2"/>
  <c r="AB118" i="2"/>
  <c r="N118" i="2"/>
  <c r="AL147" i="2"/>
  <c r="Z147" i="2"/>
  <c r="L147" i="2"/>
  <c r="AK147" i="2"/>
  <c r="Y147" i="2"/>
  <c r="K147" i="2"/>
  <c r="AJ147" i="2"/>
  <c r="W147" i="2"/>
  <c r="J147" i="2"/>
  <c r="AI147" i="2"/>
  <c r="V147" i="2"/>
  <c r="I147" i="2"/>
  <c r="AN147" i="2"/>
  <c r="S147" i="2"/>
  <c r="AL139" i="2"/>
  <c r="Z139" i="2"/>
  <c r="L139" i="2"/>
  <c r="AK139" i="2"/>
  <c r="Y139" i="2"/>
  <c r="K139" i="2"/>
  <c r="AJ139" i="2"/>
  <c r="W139" i="2"/>
  <c r="J139" i="2"/>
  <c r="AI139" i="2"/>
  <c r="V139" i="2"/>
  <c r="I139" i="2"/>
  <c r="AF139" i="2"/>
  <c r="N139" i="2"/>
  <c r="AH131" i="2"/>
  <c r="U131" i="2"/>
  <c r="AH123" i="2"/>
  <c r="U123" i="2"/>
  <c r="I130" i="2"/>
  <c r="W130" i="2"/>
  <c r="AK130" i="2"/>
  <c r="S131" i="2"/>
  <c r="AG131" i="2"/>
  <c r="K133" i="2"/>
  <c r="Z133" i="2"/>
  <c r="AM133" i="2"/>
  <c r="M138" i="2"/>
  <c r="AH138" i="2"/>
  <c r="T139" i="2"/>
  <c r="R141" i="2"/>
  <c r="AN141" i="2"/>
  <c r="P143" i="2"/>
  <c r="G143" i="2" s="1"/>
  <c r="AG143" i="2"/>
  <c r="U146" i="2"/>
  <c r="AM146" i="2"/>
  <c r="AD147" i="2"/>
  <c r="AB149" i="2"/>
  <c r="T151" i="2"/>
  <c r="G136" i="2"/>
  <c r="AE136" i="1" s="1"/>
  <c r="G128" i="2"/>
  <c r="G120" i="2"/>
  <c r="AN120" i="1" s="1"/>
  <c r="G112" i="2"/>
  <c r="G104" i="2"/>
  <c r="AL104" i="1" s="1"/>
  <c r="G96" i="2"/>
  <c r="AL96" i="1" s="1"/>
  <c r="G88" i="2"/>
  <c r="G80" i="2"/>
  <c r="AE80" i="1" s="1"/>
  <c r="G72" i="2"/>
  <c r="AO72" i="1" s="1"/>
  <c r="P122" i="2"/>
  <c r="G122" i="2" s="1"/>
  <c r="AL122" i="1" s="1"/>
  <c r="K123" i="2"/>
  <c r="Z123" i="2"/>
  <c r="AM123" i="2"/>
  <c r="J130" i="2"/>
  <c r="Y130" i="2"/>
  <c r="T131" i="2"/>
  <c r="AI131" i="2"/>
  <c r="L133" i="2"/>
  <c r="AA133" i="2"/>
  <c r="R135" i="2"/>
  <c r="AF135" i="2"/>
  <c r="N138" i="2"/>
  <c r="U139" i="2"/>
  <c r="AM143" i="2"/>
  <c r="V146" i="2"/>
  <c r="AE147" i="2"/>
  <c r="AA151" i="2"/>
  <c r="AF152" i="2"/>
  <c r="S152" i="2"/>
  <c r="AE152" i="2"/>
  <c r="R152" i="2"/>
  <c r="AD152" i="2"/>
  <c r="P152" i="2"/>
  <c r="G152" i="2" s="1"/>
  <c r="AA152" i="2"/>
  <c r="J152" i="2"/>
  <c r="G149" i="2"/>
  <c r="AJ149" i="1" s="1"/>
  <c r="H149" i="2"/>
  <c r="AF144" i="2"/>
  <c r="S144" i="2"/>
  <c r="AE144" i="2"/>
  <c r="R144" i="2"/>
  <c r="AD144" i="2"/>
  <c r="P144" i="2"/>
  <c r="G144" i="2" s="1"/>
  <c r="AM144" i="2"/>
  <c r="V144" i="2"/>
  <c r="H141" i="2"/>
  <c r="AD136" i="2"/>
  <c r="AB136" i="2"/>
  <c r="N136" i="2"/>
  <c r="G133" i="2"/>
  <c r="H133" i="2"/>
  <c r="AN128" i="2"/>
  <c r="AB128" i="2"/>
  <c r="N128" i="2"/>
  <c r="G125" i="2"/>
  <c r="AF125" i="1" s="1"/>
  <c r="H125" i="2"/>
  <c r="AN120" i="2"/>
  <c r="AB120" i="2"/>
  <c r="N120" i="2"/>
  <c r="G117" i="2"/>
  <c r="AR117" i="1" s="1"/>
  <c r="H117" i="2"/>
  <c r="G109" i="2"/>
  <c r="AF109" i="1" s="1"/>
  <c r="H109" i="2"/>
  <c r="G101" i="2"/>
  <c r="AJ101" i="1" s="1"/>
  <c r="H101" i="2"/>
  <c r="AL149" i="2"/>
  <c r="Z149" i="2"/>
  <c r="L149" i="2"/>
  <c r="AK149" i="2"/>
  <c r="Y149" i="2"/>
  <c r="K149" i="2"/>
  <c r="AJ149" i="2"/>
  <c r="W149" i="2"/>
  <c r="J149" i="2"/>
  <c r="AI149" i="2"/>
  <c r="V149" i="2"/>
  <c r="I149" i="2"/>
  <c r="AE149" i="2"/>
  <c r="M149" i="2"/>
  <c r="AL141" i="2"/>
  <c r="Z141" i="2"/>
  <c r="L141" i="2"/>
  <c r="AK141" i="2"/>
  <c r="Y141" i="2"/>
  <c r="K141" i="2"/>
  <c r="AJ141" i="2"/>
  <c r="W141" i="2"/>
  <c r="J141" i="2"/>
  <c r="AI141" i="2"/>
  <c r="V141" i="2"/>
  <c r="I141" i="2"/>
  <c r="AA141" i="2"/>
  <c r="AH133" i="2"/>
  <c r="U133" i="2"/>
  <c r="AH125" i="2"/>
  <c r="U125" i="2"/>
  <c r="G130" i="2"/>
  <c r="AP130" i="1" s="1"/>
  <c r="G114" i="2"/>
  <c r="AJ114" i="1" s="1"/>
  <c r="G106" i="2"/>
  <c r="G98" i="2"/>
  <c r="AJ98" i="1" s="1"/>
  <c r="G90" i="2"/>
  <c r="AP90" i="1" s="1"/>
  <c r="G82" i="2"/>
  <c r="AP82" i="1" s="1"/>
  <c r="G74" i="2"/>
  <c r="AP74" i="1" s="1"/>
  <c r="G151" i="2"/>
  <c r="H151" i="2"/>
  <c r="AF146" i="2"/>
  <c r="S146" i="2"/>
  <c r="AE146" i="2"/>
  <c r="R146" i="2"/>
  <c r="AD146" i="2"/>
  <c r="P146" i="2"/>
  <c r="G146" i="2" s="1"/>
  <c r="AH146" i="2"/>
  <c r="M146" i="2"/>
  <c r="H143" i="2"/>
  <c r="AF138" i="2"/>
  <c r="AE138" i="2"/>
  <c r="R138" i="2"/>
  <c r="AD138" i="2"/>
  <c r="P138" i="2"/>
  <c r="G138" i="2" s="1"/>
  <c r="Z138" i="2"/>
  <c r="J138" i="2"/>
  <c r="G135" i="2"/>
  <c r="AR135" i="1" s="1"/>
  <c r="H135" i="2"/>
  <c r="AN130" i="2"/>
  <c r="AB130" i="2"/>
  <c r="N130" i="2"/>
  <c r="G127" i="2"/>
  <c r="H127" i="2"/>
  <c r="AN122" i="2"/>
  <c r="AB122" i="2"/>
  <c r="N122" i="2"/>
  <c r="G119" i="2"/>
  <c r="H119" i="2"/>
  <c r="G111" i="2"/>
  <c r="AF111" i="1" s="1"/>
  <c r="H111" i="2"/>
  <c r="G103" i="2"/>
  <c r="AF103" i="1" s="1"/>
  <c r="H103" i="2"/>
  <c r="G95" i="2"/>
  <c r="H95" i="2"/>
  <c r="G87" i="2"/>
  <c r="H87" i="2"/>
  <c r="G79" i="2"/>
  <c r="AE79" i="1" s="1"/>
  <c r="H79" i="2"/>
  <c r="G71" i="2"/>
  <c r="AF71" i="1" s="1"/>
  <c r="G134" i="2"/>
  <c r="AP134" i="1" s="1"/>
  <c r="G126" i="2"/>
  <c r="AJ126" i="1" s="1"/>
  <c r="G118" i="2"/>
  <c r="AE118" i="1" s="1"/>
  <c r="G110" i="2"/>
  <c r="G102" i="2"/>
  <c r="AQ102" i="1" s="1"/>
  <c r="G94" i="2"/>
  <c r="AE94" i="1" s="1"/>
  <c r="G86" i="2"/>
  <c r="AP86" i="1" s="1"/>
  <c r="G78" i="2"/>
  <c r="G70" i="2"/>
  <c r="AG70" i="1" s="1"/>
  <c r="G115" i="2"/>
  <c r="AF115" i="1" s="1"/>
  <c r="H115" i="2"/>
  <c r="G107" i="2"/>
  <c r="AH107" i="1" s="1"/>
  <c r="H107" i="2"/>
  <c r="G99" i="2"/>
  <c r="H99" i="2"/>
  <c r="G91" i="2"/>
  <c r="H91" i="2"/>
  <c r="G83" i="2"/>
  <c r="AQ83" i="1" s="1"/>
  <c r="H83" i="2"/>
  <c r="G75" i="2"/>
  <c r="AK75" i="1" s="1"/>
  <c r="G93" i="2"/>
  <c r="H93" i="2"/>
  <c r="G85" i="2"/>
  <c r="H85" i="2"/>
  <c r="G77" i="2"/>
  <c r="AP77" i="1" s="1"/>
  <c r="H77" i="2"/>
  <c r="G69" i="2"/>
  <c r="AR69" i="1" s="1"/>
  <c r="H75" i="2"/>
  <c r="H73" i="2"/>
  <c r="H71" i="2"/>
  <c r="H69" i="2"/>
  <c r="AH22" i="6"/>
  <c r="AG22" i="6"/>
  <c r="AF22" i="6"/>
  <c r="AE22" i="6"/>
  <c r="AD22" i="6"/>
  <c r="AC22" i="6"/>
  <c r="AB22" i="6"/>
  <c r="AH21" i="6"/>
  <c r="AG21" i="6"/>
  <c r="AF21" i="6"/>
  <c r="AE21" i="6"/>
  <c r="AD21" i="6"/>
  <c r="AC21" i="6"/>
  <c r="AB21" i="6"/>
  <c r="AH20" i="6"/>
  <c r="AG20" i="6"/>
  <c r="AF20" i="6"/>
  <c r="AE20" i="6"/>
  <c r="AD20" i="6"/>
  <c r="AC20" i="6"/>
  <c r="AB20" i="6"/>
  <c r="AH19" i="6"/>
  <c r="AG19" i="6"/>
  <c r="AF19" i="6"/>
  <c r="AE19" i="6"/>
  <c r="AD19" i="6"/>
  <c r="AC19" i="6"/>
  <c r="AB19" i="6"/>
  <c r="AH18" i="6"/>
  <c r="AG18" i="6"/>
  <c r="AF18" i="6"/>
  <c r="AE18" i="6"/>
  <c r="AD18" i="6"/>
  <c r="AC18" i="6"/>
  <c r="AB18" i="6"/>
  <c r="AH17" i="6"/>
  <c r="AG17" i="6"/>
  <c r="AF17" i="6"/>
  <c r="AE17" i="6"/>
  <c r="AD17" i="6"/>
  <c r="AC17" i="6"/>
  <c r="AB17" i="6"/>
  <c r="AH16" i="6"/>
  <c r="AG16" i="6"/>
  <c r="AF16" i="6"/>
  <c r="AE16" i="6"/>
  <c r="AD16" i="6"/>
  <c r="AC16" i="6"/>
  <c r="AB16" i="6"/>
  <c r="AH15" i="6"/>
  <c r="AG15" i="6"/>
  <c r="AF15" i="6"/>
  <c r="AE15" i="6"/>
  <c r="AD15" i="6"/>
  <c r="AC15" i="6"/>
  <c r="AB15" i="6"/>
  <c r="AH14" i="6"/>
  <c r="AG14" i="6"/>
  <c r="AF14" i="6"/>
  <c r="AE14" i="6"/>
  <c r="AD14" i="6"/>
  <c r="AC14" i="6"/>
  <c r="AB14" i="6"/>
  <c r="AH13" i="6"/>
  <c r="AG13" i="6"/>
  <c r="AF13" i="6"/>
  <c r="AE13" i="6"/>
  <c r="AD13" i="6"/>
  <c r="AC13" i="6"/>
  <c r="AB13" i="6"/>
  <c r="AH12" i="6"/>
  <c r="AG12" i="6"/>
  <c r="AF12" i="6"/>
  <c r="AE12" i="6"/>
  <c r="AD12" i="6"/>
  <c r="AC12" i="6"/>
  <c r="AB12" i="6"/>
  <c r="AH11" i="6"/>
  <c r="AG11" i="6"/>
  <c r="AF11" i="6"/>
  <c r="AE11" i="6"/>
  <c r="AD11" i="6"/>
  <c r="AC11" i="6"/>
  <c r="AB11" i="6"/>
  <c r="AH10" i="6"/>
  <c r="AG10" i="6"/>
  <c r="AF10" i="6"/>
  <c r="AE10" i="6"/>
  <c r="AD10" i="6"/>
  <c r="AC10" i="6"/>
  <c r="AB10" i="6"/>
  <c r="AH9" i="6"/>
  <c r="AG9" i="6"/>
  <c r="AF9" i="6"/>
  <c r="AE9" i="6"/>
  <c r="AD9" i="6"/>
  <c r="AC9" i="6"/>
  <c r="AB9" i="6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9" i="5"/>
  <c r="AE10" i="5"/>
  <c r="AF10" i="5"/>
  <c r="AG10" i="5"/>
  <c r="AE11" i="5"/>
  <c r="AF11" i="5"/>
  <c r="AG11" i="5"/>
  <c r="AE12" i="5"/>
  <c r="AF12" i="5"/>
  <c r="AG12" i="5"/>
  <c r="AE13" i="5"/>
  <c r="AF13" i="5"/>
  <c r="AG13" i="5"/>
  <c r="AE14" i="5"/>
  <c r="AF14" i="5"/>
  <c r="AG14" i="5"/>
  <c r="AE15" i="5"/>
  <c r="AF15" i="5"/>
  <c r="AG15" i="5"/>
  <c r="AE16" i="5"/>
  <c r="AF16" i="5"/>
  <c r="AG16" i="5"/>
  <c r="AE17" i="5"/>
  <c r="AF17" i="5"/>
  <c r="AG17" i="5"/>
  <c r="AE18" i="5"/>
  <c r="AF18" i="5"/>
  <c r="AG18" i="5"/>
  <c r="AE19" i="5"/>
  <c r="AF19" i="5"/>
  <c r="AG19" i="5"/>
  <c r="AE20" i="5"/>
  <c r="AF20" i="5"/>
  <c r="AG20" i="5"/>
  <c r="AE21" i="5"/>
  <c r="AF21" i="5"/>
  <c r="AG21" i="5"/>
  <c r="AE22" i="5"/>
  <c r="AF22" i="5"/>
  <c r="AG22" i="5"/>
  <c r="AE23" i="5"/>
  <c r="AF23" i="5"/>
  <c r="AG23" i="5"/>
  <c r="AE24" i="5"/>
  <c r="AF24" i="5"/>
  <c r="AG24" i="5"/>
  <c r="AE25" i="5"/>
  <c r="AF25" i="5"/>
  <c r="AG25" i="5"/>
  <c r="AG9" i="5"/>
  <c r="AF9" i="5"/>
  <c r="AE9" i="5"/>
  <c r="AB10" i="5"/>
  <c r="AC10" i="5"/>
  <c r="AD10" i="5"/>
  <c r="AB11" i="5"/>
  <c r="AC11" i="5"/>
  <c r="AD11" i="5"/>
  <c r="AB12" i="5"/>
  <c r="AC12" i="5"/>
  <c r="AD12" i="5"/>
  <c r="AB13" i="5"/>
  <c r="AC13" i="5"/>
  <c r="AD13" i="5"/>
  <c r="AB14" i="5"/>
  <c r="AC14" i="5"/>
  <c r="AD14" i="5"/>
  <c r="AB15" i="5"/>
  <c r="AC15" i="5"/>
  <c r="AD15" i="5"/>
  <c r="AB16" i="5"/>
  <c r="AC16" i="5"/>
  <c r="AD16" i="5"/>
  <c r="AB17" i="5"/>
  <c r="AC17" i="5"/>
  <c r="AD17" i="5"/>
  <c r="AB18" i="5"/>
  <c r="AC18" i="5"/>
  <c r="AD18" i="5"/>
  <c r="AB19" i="5"/>
  <c r="AC19" i="5"/>
  <c r="AD19" i="5"/>
  <c r="AB20" i="5"/>
  <c r="AC20" i="5"/>
  <c r="AD20" i="5"/>
  <c r="AB21" i="5"/>
  <c r="AC21" i="5"/>
  <c r="AD21" i="5"/>
  <c r="AB22" i="5"/>
  <c r="AC22" i="5"/>
  <c r="AD22" i="5"/>
  <c r="AB23" i="5"/>
  <c r="AC23" i="5"/>
  <c r="AD23" i="5"/>
  <c r="AB24" i="5"/>
  <c r="AC24" i="5"/>
  <c r="AD24" i="5"/>
  <c r="AB25" i="5"/>
  <c r="AC25" i="5"/>
  <c r="AD25" i="5"/>
  <c r="AD9" i="5"/>
  <c r="AC9" i="5"/>
  <c r="AB9" i="5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276" i="2"/>
  <c r="H10" i="5"/>
  <c r="I10" i="5"/>
  <c r="J10" i="5"/>
  <c r="K10" i="5"/>
  <c r="L10" i="5"/>
  <c r="M10" i="5"/>
  <c r="N10" i="5"/>
  <c r="O10" i="5"/>
  <c r="P10" i="5"/>
  <c r="Q10" i="5"/>
  <c r="R10" i="5"/>
  <c r="S10" i="5"/>
  <c r="V10" i="5"/>
  <c r="W10" i="5"/>
  <c r="X10" i="5"/>
  <c r="Y10" i="5"/>
  <c r="AA10" i="5"/>
  <c r="I11" i="5"/>
  <c r="J11" i="5"/>
  <c r="K11" i="5"/>
  <c r="L11" i="5"/>
  <c r="M11" i="5"/>
  <c r="N11" i="5"/>
  <c r="O11" i="5"/>
  <c r="P11" i="5"/>
  <c r="Q11" i="5"/>
  <c r="R11" i="5"/>
  <c r="S11" i="5"/>
  <c r="V11" i="5"/>
  <c r="W11" i="5"/>
  <c r="X11" i="5"/>
  <c r="Y11" i="5"/>
  <c r="AA11" i="5"/>
  <c r="I12" i="5"/>
  <c r="J12" i="5"/>
  <c r="K12" i="5"/>
  <c r="L12" i="5"/>
  <c r="M12" i="5"/>
  <c r="N12" i="5"/>
  <c r="O12" i="5"/>
  <c r="P12" i="5"/>
  <c r="Q12" i="5"/>
  <c r="R12" i="5"/>
  <c r="S12" i="5"/>
  <c r="V12" i="5"/>
  <c r="W12" i="5"/>
  <c r="X12" i="5"/>
  <c r="Y12" i="5"/>
  <c r="AA12" i="5"/>
  <c r="I13" i="5"/>
  <c r="J13" i="5"/>
  <c r="K13" i="5"/>
  <c r="L13" i="5"/>
  <c r="M13" i="5"/>
  <c r="N13" i="5"/>
  <c r="O13" i="5"/>
  <c r="P13" i="5"/>
  <c r="Q13" i="5"/>
  <c r="R13" i="5"/>
  <c r="S13" i="5"/>
  <c r="V13" i="5"/>
  <c r="W13" i="5"/>
  <c r="X13" i="5"/>
  <c r="Y13" i="5"/>
  <c r="AA13" i="5"/>
  <c r="I14" i="5"/>
  <c r="J14" i="5"/>
  <c r="K14" i="5"/>
  <c r="L14" i="5"/>
  <c r="M14" i="5"/>
  <c r="N14" i="5"/>
  <c r="O14" i="5"/>
  <c r="P14" i="5"/>
  <c r="Q14" i="5"/>
  <c r="R14" i="5"/>
  <c r="S14" i="5"/>
  <c r="V14" i="5"/>
  <c r="W14" i="5"/>
  <c r="X14" i="5"/>
  <c r="Y14" i="5"/>
  <c r="AA14" i="5"/>
  <c r="I15" i="5"/>
  <c r="J15" i="5"/>
  <c r="K15" i="5"/>
  <c r="L15" i="5"/>
  <c r="M15" i="5"/>
  <c r="N15" i="5"/>
  <c r="O15" i="5"/>
  <c r="P15" i="5"/>
  <c r="Q15" i="5"/>
  <c r="R15" i="5"/>
  <c r="S15" i="5"/>
  <c r="V15" i="5"/>
  <c r="W15" i="5"/>
  <c r="X15" i="5"/>
  <c r="Y15" i="5"/>
  <c r="AA15" i="5"/>
  <c r="I16" i="5"/>
  <c r="J16" i="5"/>
  <c r="K16" i="5"/>
  <c r="L16" i="5"/>
  <c r="M16" i="5"/>
  <c r="N16" i="5"/>
  <c r="O16" i="5"/>
  <c r="P16" i="5"/>
  <c r="Q16" i="5"/>
  <c r="R16" i="5"/>
  <c r="S16" i="5"/>
  <c r="V16" i="5"/>
  <c r="W16" i="5"/>
  <c r="X16" i="5"/>
  <c r="Y16" i="5"/>
  <c r="AA16" i="5"/>
  <c r="I17" i="5"/>
  <c r="J17" i="5"/>
  <c r="K17" i="5"/>
  <c r="L17" i="5"/>
  <c r="M17" i="5"/>
  <c r="N17" i="5"/>
  <c r="O17" i="5"/>
  <c r="P17" i="5"/>
  <c r="Q17" i="5"/>
  <c r="R17" i="5"/>
  <c r="S17" i="5"/>
  <c r="V17" i="5"/>
  <c r="W17" i="5"/>
  <c r="X17" i="5"/>
  <c r="Y17" i="5"/>
  <c r="AA17" i="5"/>
  <c r="I18" i="5"/>
  <c r="J18" i="5"/>
  <c r="K18" i="5"/>
  <c r="L18" i="5"/>
  <c r="M18" i="5"/>
  <c r="N18" i="5"/>
  <c r="O18" i="5"/>
  <c r="P18" i="5"/>
  <c r="Q18" i="5"/>
  <c r="R18" i="5"/>
  <c r="S18" i="5"/>
  <c r="V18" i="5"/>
  <c r="W18" i="5"/>
  <c r="X18" i="5"/>
  <c r="Y18" i="5"/>
  <c r="AA18" i="5"/>
  <c r="I19" i="5"/>
  <c r="J19" i="5"/>
  <c r="K19" i="5"/>
  <c r="L19" i="5"/>
  <c r="M19" i="5"/>
  <c r="N19" i="5"/>
  <c r="O19" i="5"/>
  <c r="P19" i="5"/>
  <c r="Q19" i="5"/>
  <c r="R19" i="5"/>
  <c r="S19" i="5"/>
  <c r="V19" i="5"/>
  <c r="W19" i="5"/>
  <c r="X19" i="5"/>
  <c r="Y19" i="5"/>
  <c r="AA19" i="5"/>
  <c r="I20" i="5"/>
  <c r="J20" i="5"/>
  <c r="K20" i="5"/>
  <c r="L20" i="5"/>
  <c r="M20" i="5"/>
  <c r="N20" i="5"/>
  <c r="O20" i="5"/>
  <c r="P20" i="5"/>
  <c r="Q20" i="5"/>
  <c r="R20" i="5"/>
  <c r="S20" i="5"/>
  <c r="V20" i="5"/>
  <c r="W20" i="5"/>
  <c r="X20" i="5"/>
  <c r="Y20" i="5"/>
  <c r="AA20" i="5"/>
  <c r="I21" i="5"/>
  <c r="J21" i="5"/>
  <c r="K21" i="5"/>
  <c r="L21" i="5"/>
  <c r="M21" i="5"/>
  <c r="N21" i="5"/>
  <c r="O21" i="5"/>
  <c r="P21" i="5"/>
  <c r="Q21" i="5"/>
  <c r="R21" i="5"/>
  <c r="S21" i="5"/>
  <c r="V21" i="5"/>
  <c r="W21" i="5"/>
  <c r="X21" i="5"/>
  <c r="Y21" i="5"/>
  <c r="AA21" i="5"/>
  <c r="I22" i="5"/>
  <c r="J22" i="5"/>
  <c r="K22" i="5"/>
  <c r="L22" i="5"/>
  <c r="M22" i="5"/>
  <c r="N22" i="5"/>
  <c r="O22" i="5"/>
  <c r="P22" i="5"/>
  <c r="Q22" i="5"/>
  <c r="R22" i="5"/>
  <c r="S22" i="5"/>
  <c r="V22" i="5"/>
  <c r="W22" i="5"/>
  <c r="X22" i="5"/>
  <c r="Y22" i="5"/>
  <c r="AA22" i="5"/>
  <c r="I23" i="5"/>
  <c r="J23" i="5"/>
  <c r="K23" i="5"/>
  <c r="L23" i="5"/>
  <c r="M23" i="5"/>
  <c r="N23" i="5"/>
  <c r="O23" i="5"/>
  <c r="P23" i="5"/>
  <c r="Q23" i="5"/>
  <c r="R23" i="5"/>
  <c r="S23" i="5"/>
  <c r="V23" i="5"/>
  <c r="W23" i="5"/>
  <c r="X23" i="5"/>
  <c r="Y23" i="5"/>
  <c r="AA23" i="5"/>
  <c r="I24" i="5"/>
  <c r="J24" i="5"/>
  <c r="K24" i="5"/>
  <c r="L24" i="5"/>
  <c r="M24" i="5"/>
  <c r="N24" i="5"/>
  <c r="O24" i="5"/>
  <c r="P24" i="5"/>
  <c r="Q24" i="5"/>
  <c r="R24" i="5"/>
  <c r="S24" i="5"/>
  <c r="V24" i="5"/>
  <c r="W24" i="5"/>
  <c r="X24" i="5"/>
  <c r="Y24" i="5"/>
  <c r="AA24" i="5"/>
  <c r="I25" i="5"/>
  <c r="J25" i="5"/>
  <c r="K25" i="5"/>
  <c r="L25" i="5"/>
  <c r="M25" i="5"/>
  <c r="N25" i="5"/>
  <c r="P25" i="5"/>
  <c r="Q25" i="5"/>
  <c r="R25" i="5"/>
  <c r="S25" i="5"/>
  <c r="V25" i="5"/>
  <c r="W25" i="5"/>
  <c r="X25" i="5"/>
  <c r="Y25" i="5"/>
  <c r="AA25" i="5"/>
  <c r="AA9" i="5"/>
  <c r="Y9" i="5"/>
  <c r="X9" i="5"/>
  <c r="W9" i="5"/>
  <c r="V9" i="5"/>
  <c r="S9" i="5"/>
  <c r="R9" i="5"/>
  <c r="Q9" i="5"/>
  <c r="P9" i="5"/>
  <c r="N9" i="5"/>
  <c r="M9" i="5"/>
  <c r="L9" i="5"/>
  <c r="K9" i="5"/>
  <c r="J9" i="5"/>
  <c r="I9" i="5"/>
  <c r="H9" i="5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9" i="6"/>
  <c r="Y10" i="6"/>
  <c r="Y12" i="6"/>
  <c r="Y13" i="6"/>
  <c r="Y14" i="6"/>
  <c r="Y15" i="6"/>
  <c r="Y16" i="6"/>
  <c r="Y17" i="6"/>
  <c r="Y18" i="6"/>
  <c r="Y19" i="6"/>
  <c r="Y20" i="6"/>
  <c r="Y21" i="6"/>
  <c r="Y22" i="6"/>
  <c r="W10" i="6"/>
  <c r="X10" i="6"/>
  <c r="W11" i="6"/>
  <c r="X11" i="6"/>
  <c r="W12" i="6"/>
  <c r="X12" i="6"/>
  <c r="W13" i="6"/>
  <c r="X13" i="6"/>
  <c r="W14" i="6"/>
  <c r="X14" i="6"/>
  <c r="W15" i="6"/>
  <c r="X15" i="6"/>
  <c r="W16" i="6"/>
  <c r="X16" i="6"/>
  <c r="W17" i="6"/>
  <c r="X17" i="6"/>
  <c r="W18" i="6"/>
  <c r="X18" i="6"/>
  <c r="W19" i="6"/>
  <c r="X19" i="6"/>
  <c r="W20" i="6"/>
  <c r="X20" i="6"/>
  <c r="W21" i="6"/>
  <c r="X21" i="6"/>
  <c r="W22" i="6"/>
  <c r="X22" i="6"/>
  <c r="X9" i="6"/>
  <c r="W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9" i="6"/>
  <c r="S10" i="6"/>
  <c r="S11" i="6"/>
  <c r="S12" i="6"/>
  <c r="S13" i="6"/>
  <c r="S14" i="6"/>
  <c r="S15" i="6"/>
  <c r="S16" i="6"/>
  <c r="S17" i="6"/>
  <c r="S18" i="6"/>
  <c r="S19" i="6"/>
  <c r="S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9" i="6"/>
  <c r="P16" i="6"/>
  <c r="P17" i="6"/>
  <c r="P18" i="6"/>
  <c r="P19" i="6"/>
  <c r="P20" i="6"/>
  <c r="P21" i="6"/>
  <c r="P22" i="6"/>
  <c r="P10" i="6"/>
  <c r="P11" i="6"/>
  <c r="P12" i="6"/>
  <c r="P13" i="6"/>
  <c r="P14" i="6"/>
  <c r="P15" i="6"/>
  <c r="P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9" i="6"/>
  <c r="N13" i="6"/>
  <c r="N14" i="6"/>
  <c r="N15" i="6"/>
  <c r="N16" i="6"/>
  <c r="N17" i="6"/>
  <c r="N18" i="6"/>
  <c r="N19" i="6"/>
  <c r="N20" i="6"/>
  <c r="N21" i="6"/>
  <c r="N22" i="6"/>
  <c r="N10" i="6"/>
  <c r="N11" i="6"/>
  <c r="N12" i="6"/>
  <c r="N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9" i="6"/>
  <c r="J14" i="6"/>
  <c r="J15" i="6"/>
  <c r="J16" i="6"/>
  <c r="J17" i="6"/>
  <c r="J18" i="6"/>
  <c r="J19" i="6"/>
  <c r="J20" i="6"/>
  <c r="J21" i="6"/>
  <c r="J22" i="6"/>
  <c r="J10" i="6"/>
  <c r="J11" i="6"/>
  <c r="J12" i="6"/>
  <c r="J13" i="6"/>
  <c r="J9" i="6"/>
  <c r="I12" i="6"/>
  <c r="I13" i="6"/>
  <c r="I14" i="6"/>
  <c r="I15" i="6"/>
  <c r="I16" i="6"/>
  <c r="I17" i="6"/>
  <c r="I18" i="6"/>
  <c r="I19" i="6"/>
  <c r="I20" i="6"/>
  <c r="I21" i="6"/>
  <c r="I22" i="6"/>
  <c r="I10" i="6"/>
  <c r="I11" i="6"/>
  <c r="I9" i="6"/>
  <c r="H10" i="6"/>
  <c r="H12" i="6"/>
  <c r="H13" i="6"/>
  <c r="H14" i="6"/>
  <c r="H15" i="6"/>
  <c r="H16" i="6"/>
  <c r="H17" i="6"/>
  <c r="H18" i="6"/>
  <c r="H19" i="6"/>
  <c r="H20" i="6"/>
  <c r="H21" i="6"/>
  <c r="H22" i="6"/>
  <c r="H9" i="6"/>
  <c r="AC118" i="2" l="1"/>
  <c r="AC112" i="2"/>
  <c r="AC109" i="2"/>
  <c r="AC101" i="2"/>
  <c r="AG127" i="12"/>
  <c r="AJ127" i="12"/>
  <c r="AO129" i="12"/>
  <c r="AC73" i="2"/>
  <c r="AC92" i="2"/>
  <c r="AI92" i="1" s="1"/>
  <c r="AC82" i="2"/>
  <c r="AI82" i="1" s="1"/>
  <c r="AC72" i="2"/>
  <c r="AI72" i="1" s="1"/>
  <c r="AC84" i="2"/>
  <c r="AI84" i="1" s="1"/>
  <c r="AC85" i="2"/>
  <c r="AC70" i="2"/>
  <c r="AI70" i="1" s="1"/>
  <c r="AC91" i="2"/>
  <c r="AI91" i="1" s="1"/>
  <c r="AC75" i="2"/>
  <c r="AI75" i="1" s="1"/>
  <c r="AC79" i="2"/>
  <c r="AI79" i="1" s="1"/>
  <c r="AC88" i="2"/>
  <c r="AI88" i="1" s="1"/>
  <c r="AC83" i="2"/>
  <c r="AC76" i="2"/>
  <c r="AC89" i="2"/>
  <c r="AI89" i="1" s="1"/>
  <c r="AC77" i="2"/>
  <c r="AI77" i="1" s="1"/>
  <c r="AC86" i="2"/>
  <c r="AI86" i="1" s="1"/>
  <c r="AC80" i="2"/>
  <c r="AI80" i="1" s="1"/>
  <c r="AC78" i="2"/>
  <c r="AC81" i="2"/>
  <c r="AC74" i="2"/>
  <c r="AC90" i="2"/>
  <c r="AI90" i="1" s="1"/>
  <c r="AC71" i="2"/>
  <c r="AI71" i="1" s="1"/>
  <c r="Z13" i="6"/>
  <c r="AP127" i="12"/>
  <c r="Z12" i="6"/>
  <c r="Z10" i="6"/>
  <c r="AC130" i="2"/>
  <c r="AI130" i="1" s="1"/>
  <c r="AC136" i="2"/>
  <c r="AC140" i="2"/>
  <c r="AI140" i="1" s="1"/>
  <c r="AC126" i="2"/>
  <c r="AI126" i="1" s="1"/>
  <c r="AC146" i="2"/>
  <c r="AI146" i="1" s="1"/>
  <c r="AC128" i="2"/>
  <c r="AI128" i="1" s="1"/>
  <c r="AC127" i="2"/>
  <c r="AI127" i="1" s="1"/>
  <c r="AC138" i="2"/>
  <c r="AI138" i="1" s="1"/>
  <c r="AC124" i="2"/>
  <c r="AI124" i="1" s="1"/>
  <c r="AC150" i="2"/>
  <c r="AI150" i="1" s="1"/>
  <c r="AC151" i="2"/>
  <c r="AI151" i="1" s="1"/>
  <c r="AC142" i="2"/>
  <c r="AI142" i="1" s="1"/>
  <c r="AC132" i="2"/>
  <c r="AI132" i="1" s="1"/>
  <c r="AC134" i="2"/>
  <c r="AC153" i="2"/>
  <c r="AC135" i="2"/>
  <c r="AI135" i="1" s="1"/>
  <c r="AC145" i="2"/>
  <c r="AI145" i="1" s="1"/>
  <c r="AC147" i="2"/>
  <c r="AI147" i="1" s="1"/>
  <c r="AC123" i="2"/>
  <c r="AC149" i="2"/>
  <c r="AI149" i="1" s="1"/>
  <c r="AC131" i="2"/>
  <c r="AC152" i="2"/>
  <c r="AC139" i="2"/>
  <c r="AI139" i="1" s="1"/>
  <c r="AC144" i="2"/>
  <c r="AI144" i="1" s="1"/>
  <c r="AC129" i="2"/>
  <c r="AI129" i="1" s="1"/>
  <c r="AC148" i="2"/>
  <c r="AC137" i="2"/>
  <c r="AI137" i="1" s="1"/>
  <c r="AR110" i="1"/>
  <c r="AS143" i="12"/>
  <c r="AR123" i="12"/>
  <c r="AR119" i="1"/>
  <c r="T245" i="2"/>
  <c r="T239" i="2"/>
  <c r="T240" i="2"/>
  <c r="T234" i="2"/>
  <c r="T241" i="2"/>
  <c r="T235" i="2"/>
  <c r="T242" i="2"/>
  <c r="T236" i="2"/>
  <c r="T243" i="2"/>
  <c r="T237" i="2"/>
  <c r="T244" i="2"/>
  <c r="T238" i="2"/>
  <c r="T232" i="2"/>
  <c r="T231" i="2"/>
  <c r="T225" i="2"/>
  <c r="T219" i="2"/>
  <c r="T226" i="2"/>
  <c r="T220" i="2"/>
  <c r="T227" i="2"/>
  <c r="T221" i="2"/>
  <c r="T215" i="2"/>
  <c r="T228" i="2"/>
  <c r="T222" i="2"/>
  <c r="T216" i="2"/>
  <c r="T233" i="2"/>
  <c r="T229" i="2"/>
  <c r="T223" i="2"/>
  <c r="T217" i="2"/>
  <c r="T230" i="2"/>
  <c r="T218" i="2"/>
  <c r="T224" i="2"/>
  <c r="U240" i="2"/>
  <c r="U241" i="2"/>
  <c r="U235" i="2"/>
  <c r="U242" i="2"/>
  <c r="U236" i="2"/>
  <c r="U243" i="2"/>
  <c r="U237" i="2"/>
  <c r="U244" i="2"/>
  <c r="U238" i="2"/>
  <c r="U232" i="2"/>
  <c r="U234" i="2"/>
  <c r="U226" i="2"/>
  <c r="U220" i="2"/>
  <c r="U227" i="2"/>
  <c r="U221" i="2"/>
  <c r="U215" i="2"/>
  <c r="U245" i="2"/>
  <c r="U228" i="2"/>
  <c r="U222" i="2"/>
  <c r="U216" i="2"/>
  <c r="U233" i="2"/>
  <c r="U229" i="2"/>
  <c r="U223" i="2"/>
  <c r="U217" i="2"/>
  <c r="U239" i="2"/>
  <c r="U230" i="2"/>
  <c r="U224" i="2"/>
  <c r="U218" i="2"/>
  <c r="U219" i="2"/>
  <c r="U225" i="2"/>
  <c r="U231" i="2"/>
  <c r="V240" i="2"/>
  <c r="V234" i="2"/>
  <c r="V241" i="2"/>
  <c r="V235" i="2"/>
  <c r="V242" i="2"/>
  <c r="V236" i="2"/>
  <c r="V243" i="2"/>
  <c r="V237" i="2"/>
  <c r="V244" i="2"/>
  <c r="V238" i="2"/>
  <c r="V232" i="2"/>
  <c r="V245" i="2"/>
  <c r="V239" i="2"/>
  <c r="V233" i="2"/>
  <c r="V226" i="2"/>
  <c r="V220" i="2"/>
  <c r="V227" i="2"/>
  <c r="V221" i="2"/>
  <c r="V215" i="2"/>
  <c r="V228" i="2"/>
  <c r="V222" i="2"/>
  <c r="V216" i="2"/>
  <c r="V229" i="2"/>
  <c r="V223" i="2"/>
  <c r="V217" i="2"/>
  <c r="V230" i="2"/>
  <c r="V224" i="2"/>
  <c r="V218" i="2"/>
  <c r="V231" i="2"/>
  <c r="V219" i="2"/>
  <c r="V225" i="2"/>
  <c r="W241" i="2"/>
  <c r="W242" i="2"/>
  <c r="W236" i="2"/>
  <c r="W243" i="2"/>
  <c r="W237" i="2"/>
  <c r="W244" i="2"/>
  <c r="W238" i="2"/>
  <c r="W245" i="2"/>
  <c r="W239" i="2"/>
  <c r="W233" i="2"/>
  <c r="W234" i="2"/>
  <c r="W227" i="2"/>
  <c r="W221" i="2"/>
  <c r="W215" i="2"/>
  <c r="W232" i="2"/>
  <c r="W228" i="2"/>
  <c r="W222" i="2"/>
  <c r="W216" i="2"/>
  <c r="W240" i="2"/>
  <c r="W229" i="2"/>
  <c r="W223" i="2"/>
  <c r="W217" i="2"/>
  <c r="W230" i="2"/>
  <c r="W224" i="2"/>
  <c r="W218" i="2"/>
  <c r="W235" i="2"/>
  <c r="W231" i="2"/>
  <c r="W225" i="2"/>
  <c r="W219" i="2"/>
  <c r="W226" i="2"/>
  <c r="W220" i="2"/>
  <c r="R244" i="2"/>
  <c r="R238" i="2"/>
  <c r="R245" i="2"/>
  <c r="R239" i="2"/>
  <c r="R240" i="2"/>
  <c r="R241" i="2"/>
  <c r="R235" i="2"/>
  <c r="R242" i="2"/>
  <c r="R236" i="2"/>
  <c r="R243" i="2"/>
  <c r="R237" i="2"/>
  <c r="R230" i="2"/>
  <c r="R224" i="2"/>
  <c r="R218" i="2"/>
  <c r="R231" i="2"/>
  <c r="R225" i="2"/>
  <c r="R219" i="2"/>
  <c r="R234" i="2"/>
  <c r="R232" i="2"/>
  <c r="R226" i="2"/>
  <c r="R220" i="2"/>
  <c r="R227" i="2"/>
  <c r="R221" i="2"/>
  <c r="R215" i="2"/>
  <c r="R228" i="2"/>
  <c r="R222" i="2"/>
  <c r="R216" i="2"/>
  <c r="R233" i="2"/>
  <c r="R229" i="2"/>
  <c r="R223" i="2"/>
  <c r="R217" i="2"/>
  <c r="W271" i="2"/>
  <c r="W265" i="2"/>
  <c r="W259" i="2"/>
  <c r="W253" i="2"/>
  <c r="W247" i="2"/>
  <c r="W272" i="2"/>
  <c r="W266" i="2"/>
  <c r="W260" i="2"/>
  <c r="W254" i="2"/>
  <c r="W248" i="2"/>
  <c r="W273" i="2"/>
  <c r="W267" i="2"/>
  <c r="W261" i="2"/>
  <c r="W255" i="2"/>
  <c r="W249" i="2"/>
  <c r="W274" i="2"/>
  <c r="W268" i="2"/>
  <c r="W262" i="2"/>
  <c r="W256" i="2"/>
  <c r="W250" i="2"/>
  <c r="W275" i="2"/>
  <c r="W269" i="2"/>
  <c r="W263" i="2"/>
  <c r="W257" i="2"/>
  <c r="W251" i="2"/>
  <c r="W264" i="2"/>
  <c r="W246" i="2"/>
  <c r="W258" i="2"/>
  <c r="W270" i="2"/>
  <c r="W252" i="2"/>
  <c r="V270" i="2"/>
  <c r="V264" i="2"/>
  <c r="V258" i="2"/>
  <c r="V252" i="2"/>
  <c r="V246" i="2"/>
  <c r="V271" i="2"/>
  <c r="V265" i="2"/>
  <c r="V259" i="2"/>
  <c r="V253" i="2"/>
  <c r="V247" i="2"/>
  <c r="V272" i="2"/>
  <c r="V266" i="2"/>
  <c r="V260" i="2"/>
  <c r="V254" i="2"/>
  <c r="V248" i="2"/>
  <c r="V273" i="2"/>
  <c r="V267" i="2"/>
  <c r="V261" i="2"/>
  <c r="V255" i="2"/>
  <c r="V249" i="2"/>
  <c r="V274" i="2"/>
  <c r="V268" i="2"/>
  <c r="V262" i="2"/>
  <c r="V256" i="2"/>
  <c r="V250" i="2"/>
  <c r="V275" i="2"/>
  <c r="V269" i="2"/>
  <c r="V263" i="2"/>
  <c r="V257" i="2"/>
  <c r="V251" i="2"/>
  <c r="U270" i="2"/>
  <c r="U264" i="2"/>
  <c r="U258" i="2"/>
  <c r="U252" i="2"/>
  <c r="U246" i="2"/>
  <c r="U271" i="2"/>
  <c r="U265" i="2"/>
  <c r="U259" i="2"/>
  <c r="U253" i="2"/>
  <c r="U247" i="2"/>
  <c r="U272" i="2"/>
  <c r="U266" i="2"/>
  <c r="U260" i="2"/>
  <c r="U254" i="2"/>
  <c r="U248" i="2"/>
  <c r="U273" i="2"/>
  <c r="U267" i="2"/>
  <c r="U261" i="2"/>
  <c r="U255" i="2"/>
  <c r="U249" i="2"/>
  <c r="U274" i="2"/>
  <c r="U268" i="2"/>
  <c r="U262" i="2"/>
  <c r="U256" i="2"/>
  <c r="U250" i="2"/>
  <c r="U269" i="2"/>
  <c r="U251" i="2"/>
  <c r="U263" i="2"/>
  <c r="U275" i="2"/>
  <c r="U257" i="2"/>
  <c r="T275" i="2"/>
  <c r="T269" i="2"/>
  <c r="T263" i="2"/>
  <c r="T257" i="2"/>
  <c r="T251" i="2"/>
  <c r="T270" i="2"/>
  <c r="T264" i="2"/>
  <c r="T258" i="2"/>
  <c r="T252" i="2"/>
  <c r="T246" i="2"/>
  <c r="T271" i="2"/>
  <c r="T265" i="2"/>
  <c r="T259" i="2"/>
  <c r="T253" i="2"/>
  <c r="T247" i="2"/>
  <c r="T272" i="2"/>
  <c r="T266" i="2"/>
  <c r="T260" i="2"/>
  <c r="T254" i="2"/>
  <c r="T248" i="2"/>
  <c r="T273" i="2"/>
  <c r="T267" i="2"/>
  <c r="T261" i="2"/>
  <c r="T255" i="2"/>
  <c r="T249" i="2"/>
  <c r="T274" i="2"/>
  <c r="T268" i="2"/>
  <c r="T262" i="2"/>
  <c r="T256" i="2"/>
  <c r="T250" i="2"/>
  <c r="S275" i="2"/>
  <c r="S269" i="2"/>
  <c r="S263" i="2"/>
  <c r="S257" i="2"/>
  <c r="S251" i="2"/>
  <c r="S270" i="2"/>
  <c r="S264" i="2"/>
  <c r="S258" i="2"/>
  <c r="S252" i="2"/>
  <c r="S246" i="2"/>
  <c r="S271" i="2"/>
  <c r="S265" i="2"/>
  <c r="S259" i="2"/>
  <c r="S253" i="2"/>
  <c r="S247" i="2"/>
  <c r="S272" i="2"/>
  <c r="S266" i="2"/>
  <c r="S260" i="2"/>
  <c r="S254" i="2"/>
  <c r="S248" i="2"/>
  <c r="S273" i="2"/>
  <c r="S267" i="2"/>
  <c r="S261" i="2"/>
  <c r="S255" i="2"/>
  <c r="S249" i="2"/>
  <c r="S268" i="2"/>
  <c r="S250" i="2"/>
  <c r="S262" i="2"/>
  <c r="S274" i="2"/>
  <c r="S256" i="2"/>
  <c r="R274" i="2"/>
  <c r="R268" i="2"/>
  <c r="R262" i="2"/>
  <c r="R256" i="2"/>
  <c r="R250" i="2"/>
  <c r="R275" i="2"/>
  <c r="R269" i="2"/>
  <c r="R263" i="2"/>
  <c r="R257" i="2"/>
  <c r="R251" i="2"/>
  <c r="R270" i="2"/>
  <c r="R264" i="2"/>
  <c r="R258" i="2"/>
  <c r="R252" i="2"/>
  <c r="R246" i="2"/>
  <c r="R271" i="2"/>
  <c r="R265" i="2"/>
  <c r="R259" i="2"/>
  <c r="R253" i="2"/>
  <c r="R247" i="2"/>
  <c r="R272" i="2"/>
  <c r="R266" i="2"/>
  <c r="R260" i="2"/>
  <c r="R254" i="2"/>
  <c r="R248" i="2"/>
  <c r="R273" i="2"/>
  <c r="R267" i="2"/>
  <c r="R261" i="2"/>
  <c r="R255" i="2"/>
  <c r="R249" i="2"/>
  <c r="Z20" i="6"/>
  <c r="Z22" i="6"/>
  <c r="AC69" i="2"/>
  <c r="AI69" i="1" s="1"/>
  <c r="Z18" i="6"/>
  <c r="Z16" i="6"/>
  <c r="AL91" i="1"/>
  <c r="AL121" i="12"/>
  <c r="Z15" i="6"/>
  <c r="AM133" i="12"/>
  <c r="AC183" i="2"/>
  <c r="AC172" i="2"/>
  <c r="AC157" i="2"/>
  <c r="AC178" i="2"/>
  <c r="AC173" i="2"/>
  <c r="AC156" i="2"/>
  <c r="AC177" i="2"/>
  <c r="AC171" i="2"/>
  <c r="AC160" i="2"/>
  <c r="AC166" i="2"/>
  <c r="AC161" i="2"/>
  <c r="AC182" i="2"/>
  <c r="AC165" i="2"/>
  <c r="AC159" i="2"/>
  <c r="AC175" i="2"/>
  <c r="AC170" i="2"/>
  <c r="AC174" i="2"/>
  <c r="AC164" i="2"/>
  <c r="AC163" i="2"/>
  <c r="AC158" i="2"/>
  <c r="AC162" i="2"/>
  <c r="AC181" i="2"/>
  <c r="AC180" i="2"/>
  <c r="AG143" i="12"/>
  <c r="AN123" i="12"/>
  <c r="AF123" i="12"/>
  <c r="AR143" i="12"/>
  <c r="AQ133" i="12"/>
  <c r="AE123" i="12"/>
  <c r="AJ133" i="12"/>
  <c r="AF137" i="12"/>
  <c r="AN133" i="12"/>
  <c r="AO131" i="12"/>
  <c r="AM121" i="12"/>
  <c r="AR133" i="12"/>
  <c r="AR121" i="12"/>
  <c r="AQ121" i="12"/>
  <c r="AK121" i="12"/>
  <c r="AN121" i="12"/>
  <c r="AG133" i="12"/>
  <c r="AK133" i="12"/>
  <c r="AG131" i="12"/>
  <c r="AL133" i="12"/>
  <c r="AJ123" i="12"/>
  <c r="AF121" i="12"/>
  <c r="AR131" i="12"/>
  <c r="AO133" i="12"/>
  <c r="AO121" i="12"/>
  <c r="AG121" i="12"/>
  <c r="AP121" i="12"/>
  <c r="AS133" i="12"/>
  <c r="AS123" i="12"/>
  <c r="AP133" i="12"/>
  <c r="AQ127" i="12"/>
  <c r="AN129" i="12"/>
  <c r="AP129" i="12"/>
  <c r="AJ129" i="12"/>
  <c r="AF127" i="12"/>
  <c r="AM123" i="12"/>
  <c r="AE137" i="12"/>
  <c r="AL137" i="12"/>
  <c r="AP143" i="12"/>
  <c r="AE129" i="12"/>
  <c r="AK137" i="12"/>
  <c r="AO143" i="12"/>
  <c r="AP123" i="12"/>
  <c r="AM127" i="12"/>
  <c r="AG123" i="12"/>
  <c r="AE133" i="12"/>
  <c r="AL129" i="12"/>
  <c r="AM143" i="12"/>
  <c r="AF129" i="12"/>
  <c r="AO127" i="12"/>
  <c r="AM129" i="12"/>
  <c r="AE143" i="12"/>
  <c r="AF133" i="12"/>
  <c r="AG137" i="12"/>
  <c r="AJ137" i="12"/>
  <c r="AL127" i="12"/>
  <c r="AQ129" i="12"/>
  <c r="AK129" i="12"/>
  <c r="AF143" i="12"/>
  <c r="AM137" i="12"/>
  <c r="AQ137" i="12"/>
  <c r="AN143" i="12"/>
  <c r="AL123" i="12"/>
  <c r="AK273" i="2"/>
  <c r="AK269" i="2"/>
  <c r="AK265" i="2"/>
  <c r="AK261" i="2"/>
  <c r="AK257" i="2"/>
  <c r="AK253" i="2"/>
  <c r="AK249" i="2"/>
  <c r="AK272" i="2"/>
  <c r="AK268" i="2"/>
  <c r="AK264" i="2"/>
  <c r="AK260" i="2"/>
  <c r="AK256" i="2"/>
  <c r="AK252" i="2"/>
  <c r="AK248" i="2"/>
  <c r="AK275" i="2"/>
  <c r="AK271" i="2"/>
  <c r="AK267" i="2"/>
  <c r="AK263" i="2"/>
  <c r="AK259" i="2"/>
  <c r="AK255" i="2"/>
  <c r="AK251" i="2"/>
  <c r="AK247" i="2"/>
  <c r="AK266" i="2"/>
  <c r="AK250" i="2"/>
  <c r="AK262" i="2"/>
  <c r="AK246" i="2"/>
  <c r="AK274" i="2"/>
  <c r="AK258" i="2"/>
  <c r="AK270" i="2"/>
  <c r="AK254" i="2"/>
  <c r="AC176" i="2"/>
  <c r="AC167" i="2"/>
  <c r="AC155" i="2"/>
  <c r="AC179" i="2"/>
  <c r="AC120" i="2"/>
  <c r="AI120" i="1" s="1"/>
  <c r="AC110" i="2"/>
  <c r="AI110" i="1" s="1"/>
  <c r="AF275" i="2"/>
  <c r="AF271" i="2"/>
  <c r="AF267" i="2"/>
  <c r="AF263" i="2"/>
  <c r="AF259" i="2"/>
  <c r="AF255" i="2"/>
  <c r="AF251" i="2"/>
  <c r="AF247" i="2"/>
  <c r="AF274" i="2"/>
  <c r="AF270" i="2"/>
  <c r="AF266" i="2"/>
  <c r="AF262" i="2"/>
  <c r="AF258" i="2"/>
  <c r="AF254" i="2"/>
  <c r="AF250" i="2"/>
  <c r="AF273" i="2"/>
  <c r="AF269" i="2"/>
  <c r="AF265" i="2"/>
  <c r="AF261" i="2"/>
  <c r="AF257" i="2"/>
  <c r="AF253" i="2"/>
  <c r="AF249" i="2"/>
  <c r="AF272" i="2"/>
  <c r="AF268" i="2"/>
  <c r="AF264" i="2"/>
  <c r="AF260" i="2"/>
  <c r="AF256" i="2"/>
  <c r="AF252" i="2"/>
  <c r="AF248" i="2"/>
  <c r="AF246" i="2"/>
  <c r="Z19" i="6"/>
  <c r="Z21" i="6"/>
  <c r="K237" i="2"/>
  <c r="K245" i="2"/>
  <c r="K236" i="2"/>
  <c r="K232" i="2"/>
  <c r="K228" i="2"/>
  <c r="K224" i="2"/>
  <c r="K220" i="2"/>
  <c r="K216" i="2"/>
  <c r="K242" i="2"/>
  <c r="K241" i="2"/>
  <c r="K235" i="2"/>
  <c r="K231" i="2"/>
  <c r="K227" i="2"/>
  <c r="K223" i="2"/>
  <c r="K219" i="2"/>
  <c r="K215" i="2"/>
  <c r="K243" i="2"/>
  <c r="K240" i="2"/>
  <c r="K234" i="2"/>
  <c r="K230" i="2"/>
  <c r="K226" i="2"/>
  <c r="K222" i="2"/>
  <c r="K218" i="2"/>
  <c r="K244" i="2"/>
  <c r="K238" i="2"/>
  <c r="K239" i="2"/>
  <c r="K229" i="2"/>
  <c r="K217" i="2"/>
  <c r="K225" i="2"/>
  <c r="K233" i="2"/>
  <c r="K221" i="2"/>
  <c r="AA244" i="2"/>
  <c r="AA243" i="2"/>
  <c r="AA242" i="2"/>
  <c r="AA238" i="2"/>
  <c r="AA236" i="2"/>
  <c r="AA232" i="2"/>
  <c r="AA228" i="2"/>
  <c r="AA224" i="2"/>
  <c r="AA220" i="2"/>
  <c r="AA216" i="2"/>
  <c r="AA245" i="2"/>
  <c r="AA241" i="2"/>
  <c r="AA235" i="2"/>
  <c r="AA231" i="2"/>
  <c r="AA227" i="2"/>
  <c r="AA223" i="2"/>
  <c r="AA219" i="2"/>
  <c r="AA215" i="2"/>
  <c r="AA240" i="2"/>
  <c r="AA234" i="2"/>
  <c r="AA230" i="2"/>
  <c r="AA226" i="2"/>
  <c r="AA222" i="2"/>
  <c r="AA218" i="2"/>
  <c r="AA239" i="2"/>
  <c r="AA233" i="2"/>
  <c r="AA229" i="2"/>
  <c r="AA225" i="2"/>
  <c r="AA221" i="2"/>
  <c r="AA217" i="2"/>
  <c r="AA237" i="2"/>
  <c r="AG244" i="2"/>
  <c r="AG245" i="2"/>
  <c r="AG241" i="2"/>
  <c r="AG240" i="2"/>
  <c r="AG234" i="2"/>
  <c r="AG230" i="2"/>
  <c r="AG226" i="2"/>
  <c r="AG222" i="2"/>
  <c r="AG218" i="2"/>
  <c r="AG242" i="2"/>
  <c r="AG239" i="2"/>
  <c r="AG243" i="2"/>
  <c r="AG233" i="2"/>
  <c r="AG229" i="2"/>
  <c r="AG225" i="2"/>
  <c r="AG221" i="2"/>
  <c r="AG217" i="2"/>
  <c r="AG238" i="2"/>
  <c r="AG237" i="2"/>
  <c r="AG236" i="2"/>
  <c r="AG232" i="2"/>
  <c r="AG228" i="2"/>
  <c r="AG224" i="2"/>
  <c r="AG220" i="2"/>
  <c r="AG216" i="2"/>
  <c r="AG231" i="2"/>
  <c r="AG219" i="2"/>
  <c r="AG227" i="2"/>
  <c r="AG215" i="2"/>
  <c r="AG235" i="2"/>
  <c r="AG223" i="2"/>
  <c r="AE275" i="2"/>
  <c r="AE271" i="2"/>
  <c r="AE267" i="2"/>
  <c r="AE263" i="2"/>
  <c r="AE259" i="2"/>
  <c r="AE255" i="2"/>
  <c r="AE251" i="2"/>
  <c r="AE247" i="2"/>
  <c r="AE274" i="2"/>
  <c r="AE270" i="2"/>
  <c r="AE266" i="2"/>
  <c r="AE262" i="2"/>
  <c r="AE258" i="2"/>
  <c r="AE254" i="2"/>
  <c r="AE250" i="2"/>
  <c r="AE246" i="2"/>
  <c r="AE273" i="2"/>
  <c r="AE269" i="2"/>
  <c r="AE265" i="2"/>
  <c r="AE261" i="2"/>
  <c r="AE257" i="2"/>
  <c r="AE253" i="2"/>
  <c r="AE249" i="2"/>
  <c r="AE268" i="2"/>
  <c r="AE252" i="2"/>
  <c r="AE264" i="2"/>
  <c r="AE248" i="2"/>
  <c r="AE260" i="2"/>
  <c r="AE272" i="2"/>
  <c r="AE256" i="2"/>
  <c r="AE88" i="1"/>
  <c r="Y242" i="2"/>
  <c r="Y244" i="2"/>
  <c r="Y238" i="2"/>
  <c r="Y233" i="2"/>
  <c r="Y229" i="2"/>
  <c r="Y225" i="2"/>
  <c r="Y221" i="2"/>
  <c r="Y217" i="2"/>
  <c r="Y237" i="2"/>
  <c r="Y236" i="2"/>
  <c r="Y232" i="2"/>
  <c r="Y228" i="2"/>
  <c r="Y224" i="2"/>
  <c r="Y220" i="2"/>
  <c r="Y216" i="2"/>
  <c r="Y245" i="2"/>
  <c r="Y241" i="2"/>
  <c r="Y235" i="2"/>
  <c r="Y231" i="2"/>
  <c r="Y227" i="2"/>
  <c r="Y223" i="2"/>
  <c r="Y219" i="2"/>
  <c r="Y215" i="2"/>
  <c r="Y240" i="2"/>
  <c r="Y239" i="2"/>
  <c r="Y230" i="2"/>
  <c r="Y218" i="2"/>
  <c r="Y226" i="2"/>
  <c r="Y243" i="2"/>
  <c r="Y234" i="2"/>
  <c r="Y222" i="2"/>
  <c r="L244" i="2"/>
  <c r="L243" i="2"/>
  <c r="L242" i="2"/>
  <c r="L238" i="2"/>
  <c r="L245" i="2"/>
  <c r="L236" i="2"/>
  <c r="L232" i="2"/>
  <c r="L228" i="2"/>
  <c r="L224" i="2"/>
  <c r="L220" i="2"/>
  <c r="L216" i="2"/>
  <c r="L241" i="2"/>
  <c r="L235" i="2"/>
  <c r="L231" i="2"/>
  <c r="L227" i="2"/>
  <c r="L223" i="2"/>
  <c r="L219" i="2"/>
  <c r="L215" i="2"/>
  <c r="L240" i="2"/>
  <c r="L234" i="2"/>
  <c r="L230" i="2"/>
  <c r="L226" i="2"/>
  <c r="L222" i="2"/>
  <c r="L218" i="2"/>
  <c r="L239" i="2"/>
  <c r="L233" i="2"/>
  <c r="L229" i="2"/>
  <c r="L225" i="2"/>
  <c r="L221" i="2"/>
  <c r="L217" i="2"/>
  <c r="L237" i="2"/>
  <c r="AB245" i="2"/>
  <c r="AB236" i="2"/>
  <c r="AB232" i="2"/>
  <c r="AB228" i="2"/>
  <c r="AB224" i="2"/>
  <c r="AB220" i="2"/>
  <c r="AB216" i="2"/>
  <c r="AB241" i="2"/>
  <c r="AB235" i="2"/>
  <c r="AB231" i="2"/>
  <c r="AB227" i="2"/>
  <c r="AB223" i="2"/>
  <c r="AB219" i="2"/>
  <c r="AB215" i="2"/>
  <c r="AB240" i="2"/>
  <c r="AB242" i="2"/>
  <c r="AB234" i="2"/>
  <c r="AB230" i="2"/>
  <c r="AB226" i="2"/>
  <c r="AB222" i="2"/>
  <c r="AB218" i="2"/>
  <c r="AB243" i="2"/>
  <c r="AB239" i="2"/>
  <c r="AB244" i="2"/>
  <c r="AB238" i="2"/>
  <c r="AB237" i="2"/>
  <c r="AB229" i="2"/>
  <c r="AB217" i="2"/>
  <c r="AB225" i="2"/>
  <c r="AB233" i="2"/>
  <c r="AB221" i="2"/>
  <c r="AH242" i="2"/>
  <c r="AH245" i="2"/>
  <c r="AH244" i="2"/>
  <c r="AH240" i="2"/>
  <c r="AH236" i="2"/>
  <c r="AH234" i="2"/>
  <c r="AH230" i="2"/>
  <c r="AH226" i="2"/>
  <c r="AH222" i="2"/>
  <c r="AH218" i="2"/>
  <c r="AH239" i="2"/>
  <c r="AH243" i="2"/>
  <c r="AH233" i="2"/>
  <c r="AH229" i="2"/>
  <c r="AH225" i="2"/>
  <c r="AH221" i="2"/>
  <c r="AH217" i="2"/>
  <c r="AH238" i="2"/>
  <c r="AH237" i="2"/>
  <c r="AH232" i="2"/>
  <c r="AH228" i="2"/>
  <c r="AH224" i="2"/>
  <c r="AH220" i="2"/>
  <c r="AH216" i="2"/>
  <c r="AH235" i="2"/>
  <c r="AH231" i="2"/>
  <c r="AH227" i="2"/>
  <c r="AH223" i="2"/>
  <c r="AH219" i="2"/>
  <c r="AH215" i="2"/>
  <c r="AH241" i="2"/>
  <c r="AJ273" i="2"/>
  <c r="AJ269" i="2"/>
  <c r="AJ265" i="2"/>
  <c r="AJ261" i="2"/>
  <c r="AJ257" i="2"/>
  <c r="AJ253" i="2"/>
  <c r="AJ249" i="2"/>
  <c r="AJ272" i="2"/>
  <c r="AJ268" i="2"/>
  <c r="AJ264" i="2"/>
  <c r="AJ260" i="2"/>
  <c r="AJ256" i="2"/>
  <c r="AJ252" i="2"/>
  <c r="AJ248" i="2"/>
  <c r="AJ275" i="2"/>
  <c r="AJ271" i="2"/>
  <c r="AJ267" i="2"/>
  <c r="AJ263" i="2"/>
  <c r="AJ259" i="2"/>
  <c r="AJ255" i="2"/>
  <c r="AJ251" i="2"/>
  <c r="AJ247" i="2"/>
  <c r="AJ270" i="2"/>
  <c r="AJ254" i="2"/>
  <c r="AJ266" i="2"/>
  <c r="AJ250" i="2"/>
  <c r="AJ262" i="2"/>
  <c r="AJ246" i="2"/>
  <c r="AJ274" i="2"/>
  <c r="AJ258" i="2"/>
  <c r="AL99" i="1"/>
  <c r="AE243" i="2"/>
  <c r="AE242" i="2"/>
  <c r="AE245" i="2"/>
  <c r="AE241" i="2"/>
  <c r="AE237" i="2"/>
  <c r="AE235" i="2"/>
  <c r="AE231" i="2"/>
  <c r="AE227" i="2"/>
  <c r="AE223" i="2"/>
  <c r="AE219" i="2"/>
  <c r="AE215" i="2"/>
  <c r="AE240" i="2"/>
  <c r="AE234" i="2"/>
  <c r="AE230" i="2"/>
  <c r="AE226" i="2"/>
  <c r="AE222" i="2"/>
  <c r="AE218" i="2"/>
  <c r="AE239" i="2"/>
  <c r="AE233" i="2"/>
  <c r="AE229" i="2"/>
  <c r="AE225" i="2"/>
  <c r="AE221" i="2"/>
  <c r="AE217" i="2"/>
  <c r="AE244" i="2"/>
  <c r="AE238" i="2"/>
  <c r="AE236" i="2"/>
  <c r="AE232" i="2"/>
  <c r="AE228" i="2"/>
  <c r="AE224" i="2"/>
  <c r="AE220" i="2"/>
  <c r="AE216" i="2"/>
  <c r="Z242" i="2"/>
  <c r="Z237" i="2"/>
  <c r="Z236" i="2"/>
  <c r="Z232" i="2"/>
  <c r="Z228" i="2"/>
  <c r="Z224" i="2"/>
  <c r="Z220" i="2"/>
  <c r="Z216" i="2"/>
  <c r="Z245" i="2"/>
  <c r="Z241" i="2"/>
  <c r="Z235" i="2"/>
  <c r="Z231" i="2"/>
  <c r="Z227" i="2"/>
  <c r="Z223" i="2"/>
  <c r="Z219" i="2"/>
  <c r="Z215" i="2"/>
  <c r="Z240" i="2"/>
  <c r="Z243" i="2"/>
  <c r="Z234" i="2"/>
  <c r="Z230" i="2"/>
  <c r="Z226" i="2"/>
  <c r="Z222" i="2"/>
  <c r="Z218" i="2"/>
  <c r="Z233" i="2"/>
  <c r="Z221" i="2"/>
  <c r="Z229" i="2"/>
  <c r="Z217" i="2"/>
  <c r="Z239" i="2"/>
  <c r="Z238" i="2"/>
  <c r="Z244" i="2"/>
  <c r="Z225" i="2"/>
  <c r="AF244" i="2"/>
  <c r="AF235" i="2"/>
  <c r="AF231" i="2"/>
  <c r="AF227" i="2"/>
  <c r="AF223" i="2"/>
  <c r="AF219" i="2"/>
  <c r="AF215" i="2"/>
  <c r="AF245" i="2"/>
  <c r="AF241" i="2"/>
  <c r="AF240" i="2"/>
  <c r="AF234" i="2"/>
  <c r="AF230" i="2"/>
  <c r="AF226" i="2"/>
  <c r="AF222" i="2"/>
  <c r="AF218" i="2"/>
  <c r="AF242" i="2"/>
  <c r="AF239" i="2"/>
  <c r="AF243" i="2"/>
  <c r="AF233" i="2"/>
  <c r="AF229" i="2"/>
  <c r="AF225" i="2"/>
  <c r="AF221" i="2"/>
  <c r="AF217" i="2"/>
  <c r="AF238" i="2"/>
  <c r="AF237" i="2"/>
  <c r="AF232" i="2"/>
  <c r="AF220" i="2"/>
  <c r="AF228" i="2"/>
  <c r="AF216" i="2"/>
  <c r="AF236" i="2"/>
  <c r="AF224" i="2"/>
  <c r="Z17" i="6"/>
  <c r="M245" i="2"/>
  <c r="M236" i="2"/>
  <c r="M232" i="2"/>
  <c r="M228" i="2"/>
  <c r="M224" i="2"/>
  <c r="M220" i="2"/>
  <c r="M216" i="2"/>
  <c r="M242" i="2"/>
  <c r="M241" i="2"/>
  <c r="M235" i="2"/>
  <c r="M231" i="2"/>
  <c r="M227" i="2"/>
  <c r="M223" i="2"/>
  <c r="M219" i="2"/>
  <c r="M215" i="2"/>
  <c r="M240" i="2"/>
  <c r="M243" i="2"/>
  <c r="M234" i="2"/>
  <c r="M230" i="2"/>
  <c r="M226" i="2"/>
  <c r="M222" i="2"/>
  <c r="M218" i="2"/>
  <c r="M239" i="2"/>
  <c r="M237" i="2"/>
  <c r="M229" i="2"/>
  <c r="M217" i="2"/>
  <c r="M238" i="2"/>
  <c r="M244" i="2"/>
  <c r="M225" i="2"/>
  <c r="M233" i="2"/>
  <c r="M221" i="2"/>
  <c r="AD245" i="2"/>
  <c r="AD241" i="2"/>
  <c r="AD235" i="2"/>
  <c r="AD231" i="2"/>
  <c r="AD227" i="2"/>
  <c r="AD223" i="2"/>
  <c r="AD219" i="2"/>
  <c r="AD215" i="2"/>
  <c r="AD240" i="2"/>
  <c r="AD242" i="2"/>
  <c r="AD234" i="2"/>
  <c r="AD230" i="2"/>
  <c r="AD226" i="2"/>
  <c r="AD222" i="2"/>
  <c r="AD218" i="2"/>
  <c r="AD243" i="2"/>
  <c r="AD239" i="2"/>
  <c r="AD233" i="2"/>
  <c r="AD229" i="2"/>
  <c r="AD225" i="2"/>
  <c r="AD221" i="2"/>
  <c r="AD217" i="2"/>
  <c r="AD232" i="2"/>
  <c r="AD220" i="2"/>
  <c r="AD238" i="2"/>
  <c r="AD228" i="2"/>
  <c r="AD216" i="2"/>
  <c r="AD244" i="2"/>
  <c r="AD237" i="2"/>
  <c r="AD236" i="2"/>
  <c r="AD224" i="2"/>
  <c r="N275" i="2"/>
  <c r="N271" i="2"/>
  <c r="N267" i="2"/>
  <c r="N263" i="2"/>
  <c r="N259" i="2"/>
  <c r="N255" i="2"/>
  <c r="N251" i="2"/>
  <c r="N247" i="2"/>
  <c r="N274" i="2"/>
  <c r="N270" i="2"/>
  <c r="N266" i="2"/>
  <c r="N262" i="2"/>
  <c r="N258" i="2"/>
  <c r="N254" i="2"/>
  <c r="N250" i="2"/>
  <c r="N273" i="2"/>
  <c r="N269" i="2"/>
  <c r="N265" i="2"/>
  <c r="N261" i="2"/>
  <c r="N257" i="2"/>
  <c r="N253" i="2"/>
  <c r="N249" i="2"/>
  <c r="N264" i="2"/>
  <c r="N248" i="2"/>
  <c r="N260" i="2"/>
  <c r="N246" i="2"/>
  <c r="N272" i="2"/>
  <c r="N256" i="2"/>
  <c r="N268" i="2"/>
  <c r="N252" i="2"/>
  <c r="AI243" i="2"/>
  <c r="AI240" i="2"/>
  <c r="AI234" i="2"/>
  <c r="AI230" i="2"/>
  <c r="AI226" i="2"/>
  <c r="AI222" i="2"/>
  <c r="AI218" i="2"/>
  <c r="AI239" i="2"/>
  <c r="AI242" i="2"/>
  <c r="AI233" i="2"/>
  <c r="AI229" i="2"/>
  <c r="AI225" i="2"/>
  <c r="AI221" i="2"/>
  <c r="AI217" i="2"/>
  <c r="AI238" i="2"/>
  <c r="AI237" i="2"/>
  <c r="AI232" i="2"/>
  <c r="AI228" i="2"/>
  <c r="AI224" i="2"/>
  <c r="AI220" i="2"/>
  <c r="AI216" i="2"/>
  <c r="AI244" i="2"/>
  <c r="AI236" i="2"/>
  <c r="AI241" i="2"/>
  <c r="AI231" i="2"/>
  <c r="AI219" i="2"/>
  <c r="AI227" i="2"/>
  <c r="AI215" i="2"/>
  <c r="AI245" i="2"/>
  <c r="AI235" i="2"/>
  <c r="AI223" i="2"/>
  <c r="AI274" i="2"/>
  <c r="AI270" i="2"/>
  <c r="AI266" i="2"/>
  <c r="AI262" i="2"/>
  <c r="AI258" i="2"/>
  <c r="AI254" i="2"/>
  <c r="AI250" i="2"/>
  <c r="AI246" i="2"/>
  <c r="AI273" i="2"/>
  <c r="AI269" i="2"/>
  <c r="AI265" i="2"/>
  <c r="AI261" i="2"/>
  <c r="AI257" i="2"/>
  <c r="AI253" i="2"/>
  <c r="AI249" i="2"/>
  <c r="AI272" i="2"/>
  <c r="AI268" i="2"/>
  <c r="AI264" i="2"/>
  <c r="AI260" i="2"/>
  <c r="AI256" i="2"/>
  <c r="AI252" i="2"/>
  <c r="AI248" i="2"/>
  <c r="AI275" i="2"/>
  <c r="AI271" i="2"/>
  <c r="AI267" i="2"/>
  <c r="AI263" i="2"/>
  <c r="AI259" i="2"/>
  <c r="AI255" i="2"/>
  <c r="AI251" i="2"/>
  <c r="AI247" i="2"/>
  <c r="J233" i="2"/>
  <c r="J229" i="2"/>
  <c r="J225" i="2"/>
  <c r="J221" i="2"/>
  <c r="J217" i="2"/>
  <c r="J237" i="2"/>
  <c r="J245" i="2"/>
  <c r="J236" i="2"/>
  <c r="J232" i="2"/>
  <c r="J228" i="2"/>
  <c r="J224" i="2"/>
  <c r="J220" i="2"/>
  <c r="J216" i="2"/>
  <c r="J242" i="2"/>
  <c r="J241" i="2"/>
  <c r="J235" i="2"/>
  <c r="J231" i="2"/>
  <c r="J227" i="2"/>
  <c r="J223" i="2"/>
  <c r="J219" i="2"/>
  <c r="J215" i="2"/>
  <c r="J243" i="2"/>
  <c r="J240" i="2"/>
  <c r="J239" i="2"/>
  <c r="J238" i="2"/>
  <c r="J226" i="2"/>
  <c r="J244" i="2"/>
  <c r="J234" i="2"/>
  <c r="J222" i="2"/>
  <c r="J230" i="2"/>
  <c r="J218" i="2"/>
  <c r="N245" i="2"/>
  <c r="N242" i="2"/>
  <c r="N241" i="2"/>
  <c r="N235" i="2"/>
  <c r="N231" i="2"/>
  <c r="N227" i="2"/>
  <c r="N223" i="2"/>
  <c r="N219" i="2"/>
  <c r="N215" i="2"/>
  <c r="N240" i="2"/>
  <c r="N243" i="2"/>
  <c r="N234" i="2"/>
  <c r="N230" i="2"/>
  <c r="N226" i="2"/>
  <c r="N222" i="2"/>
  <c r="N218" i="2"/>
  <c r="N239" i="2"/>
  <c r="N244" i="2"/>
  <c r="N238" i="2"/>
  <c r="N233" i="2"/>
  <c r="N229" i="2"/>
  <c r="N225" i="2"/>
  <c r="N221" i="2"/>
  <c r="N217" i="2"/>
  <c r="N228" i="2"/>
  <c r="N216" i="2"/>
  <c r="N237" i="2"/>
  <c r="N236" i="2"/>
  <c r="N224" i="2"/>
  <c r="N220" i="2"/>
  <c r="N232" i="2"/>
  <c r="AD275" i="2"/>
  <c r="AD271" i="2"/>
  <c r="AD267" i="2"/>
  <c r="AD263" i="2"/>
  <c r="AD259" i="2"/>
  <c r="AD255" i="2"/>
  <c r="AD251" i="2"/>
  <c r="AD247" i="2"/>
  <c r="AD274" i="2"/>
  <c r="AD270" i="2"/>
  <c r="AD266" i="2"/>
  <c r="AD262" i="2"/>
  <c r="AD258" i="2"/>
  <c r="AD254" i="2"/>
  <c r="AD250" i="2"/>
  <c r="AD273" i="2"/>
  <c r="AD269" i="2"/>
  <c r="AD265" i="2"/>
  <c r="AD261" i="2"/>
  <c r="AD257" i="2"/>
  <c r="AD253" i="2"/>
  <c r="AD249" i="2"/>
  <c r="AD268" i="2"/>
  <c r="AD252" i="2"/>
  <c r="AD264" i="2"/>
  <c r="AD248" i="2"/>
  <c r="AD260" i="2"/>
  <c r="AD246" i="2"/>
  <c r="AD256" i="2"/>
  <c r="AD272" i="2"/>
  <c r="M272" i="2"/>
  <c r="M268" i="2"/>
  <c r="M264" i="2"/>
  <c r="M260" i="2"/>
  <c r="M256" i="2"/>
  <c r="M252" i="2"/>
  <c r="M248" i="2"/>
  <c r="M275" i="2"/>
  <c r="M271" i="2"/>
  <c r="M267" i="2"/>
  <c r="M263" i="2"/>
  <c r="M259" i="2"/>
  <c r="M255" i="2"/>
  <c r="M251" i="2"/>
  <c r="M247" i="2"/>
  <c r="M274" i="2"/>
  <c r="M270" i="2"/>
  <c r="M266" i="2"/>
  <c r="M262" i="2"/>
  <c r="M258" i="2"/>
  <c r="M254" i="2"/>
  <c r="M250" i="2"/>
  <c r="M246" i="2"/>
  <c r="M273" i="2"/>
  <c r="M269" i="2"/>
  <c r="M265" i="2"/>
  <c r="M261" i="2"/>
  <c r="M257" i="2"/>
  <c r="M253" i="2"/>
  <c r="M249" i="2"/>
  <c r="AJ243" i="2"/>
  <c r="AJ239" i="2"/>
  <c r="AJ242" i="2"/>
  <c r="AJ233" i="2"/>
  <c r="AJ229" i="2"/>
  <c r="AJ225" i="2"/>
  <c r="AJ221" i="2"/>
  <c r="AJ217" i="2"/>
  <c r="AJ238" i="2"/>
  <c r="AJ237" i="2"/>
  <c r="AJ232" i="2"/>
  <c r="AJ228" i="2"/>
  <c r="AJ224" i="2"/>
  <c r="AJ220" i="2"/>
  <c r="AJ216" i="2"/>
  <c r="AJ244" i="2"/>
  <c r="AJ236" i="2"/>
  <c r="AJ235" i="2"/>
  <c r="AJ231" i="2"/>
  <c r="AJ227" i="2"/>
  <c r="AJ223" i="2"/>
  <c r="AJ219" i="2"/>
  <c r="AJ215" i="2"/>
  <c r="AJ245" i="2"/>
  <c r="AJ230" i="2"/>
  <c r="AJ218" i="2"/>
  <c r="AJ241" i="2"/>
  <c r="AJ240" i="2"/>
  <c r="AJ226" i="2"/>
  <c r="AJ234" i="2"/>
  <c r="AJ222" i="2"/>
  <c r="AH274" i="2"/>
  <c r="AH270" i="2"/>
  <c r="AH266" i="2"/>
  <c r="AH262" i="2"/>
  <c r="AH258" i="2"/>
  <c r="AH254" i="2"/>
  <c r="AH250" i="2"/>
  <c r="AH246" i="2"/>
  <c r="AH273" i="2"/>
  <c r="AH269" i="2"/>
  <c r="AH265" i="2"/>
  <c r="AH261" i="2"/>
  <c r="AH257" i="2"/>
  <c r="AH253" i="2"/>
  <c r="AH249" i="2"/>
  <c r="AH272" i="2"/>
  <c r="AH268" i="2"/>
  <c r="AH264" i="2"/>
  <c r="AH260" i="2"/>
  <c r="AH256" i="2"/>
  <c r="AH252" i="2"/>
  <c r="AH248" i="2"/>
  <c r="AH267" i="2"/>
  <c r="AH251" i="2"/>
  <c r="AH263" i="2"/>
  <c r="AH247" i="2"/>
  <c r="AH275" i="2"/>
  <c r="AH259" i="2"/>
  <c r="AH271" i="2"/>
  <c r="AH255" i="2"/>
  <c r="AP123" i="1"/>
  <c r="AB272" i="2"/>
  <c r="AB268" i="2"/>
  <c r="AB264" i="2"/>
  <c r="AB260" i="2"/>
  <c r="AB256" i="2"/>
  <c r="AB252" i="2"/>
  <c r="AB248" i="2"/>
  <c r="AB275" i="2"/>
  <c r="AB271" i="2"/>
  <c r="AB267" i="2"/>
  <c r="AB263" i="2"/>
  <c r="AB259" i="2"/>
  <c r="AB255" i="2"/>
  <c r="AB251" i="2"/>
  <c r="AB247" i="2"/>
  <c r="AB274" i="2"/>
  <c r="AB270" i="2"/>
  <c r="AB266" i="2"/>
  <c r="AB262" i="2"/>
  <c r="AB258" i="2"/>
  <c r="AB254" i="2"/>
  <c r="AB250" i="2"/>
  <c r="AB246" i="2"/>
  <c r="AB273" i="2"/>
  <c r="AB269" i="2"/>
  <c r="AB265" i="2"/>
  <c r="AB261" i="2"/>
  <c r="AB257" i="2"/>
  <c r="AB253" i="2"/>
  <c r="AB249" i="2"/>
  <c r="L272" i="2"/>
  <c r="L268" i="2"/>
  <c r="L264" i="2"/>
  <c r="L260" i="2"/>
  <c r="L256" i="2"/>
  <c r="L252" i="2"/>
  <c r="L248" i="2"/>
  <c r="L275" i="2"/>
  <c r="L271" i="2"/>
  <c r="L267" i="2"/>
  <c r="L263" i="2"/>
  <c r="L259" i="2"/>
  <c r="L255" i="2"/>
  <c r="L251" i="2"/>
  <c r="L247" i="2"/>
  <c r="L274" i="2"/>
  <c r="L270" i="2"/>
  <c r="L266" i="2"/>
  <c r="L262" i="2"/>
  <c r="L258" i="2"/>
  <c r="L254" i="2"/>
  <c r="L250" i="2"/>
  <c r="L246" i="2"/>
  <c r="L261" i="2"/>
  <c r="L273" i="2"/>
  <c r="L257" i="2"/>
  <c r="L269" i="2"/>
  <c r="L253" i="2"/>
  <c r="L265" i="2"/>
  <c r="L249" i="2"/>
  <c r="AK245" i="2"/>
  <c r="AK241" i="2"/>
  <c r="AK244" i="2"/>
  <c r="AK243" i="2"/>
  <c r="AK239" i="2"/>
  <c r="AK242" i="2"/>
  <c r="AK233" i="2"/>
  <c r="AK229" i="2"/>
  <c r="AK225" i="2"/>
  <c r="AK221" i="2"/>
  <c r="AK217" i="2"/>
  <c r="AK238" i="2"/>
  <c r="AK237" i="2"/>
  <c r="AK232" i="2"/>
  <c r="AK228" i="2"/>
  <c r="AK224" i="2"/>
  <c r="AK220" i="2"/>
  <c r="AK216" i="2"/>
  <c r="AK236" i="2"/>
  <c r="AK235" i="2"/>
  <c r="AK231" i="2"/>
  <c r="AK227" i="2"/>
  <c r="AK223" i="2"/>
  <c r="AK219" i="2"/>
  <c r="AK215" i="2"/>
  <c r="AK240" i="2"/>
  <c r="AK234" i="2"/>
  <c r="AK230" i="2"/>
  <c r="AK226" i="2"/>
  <c r="AK222" i="2"/>
  <c r="AK218" i="2"/>
  <c r="AJ85" i="1"/>
  <c r="AC141" i="2"/>
  <c r="AI141" i="1" s="1"/>
  <c r="AC125" i="2"/>
  <c r="AI125" i="1" s="1"/>
  <c r="AA272" i="2"/>
  <c r="AA268" i="2"/>
  <c r="AA264" i="2"/>
  <c r="AA260" i="2"/>
  <c r="AA256" i="2"/>
  <c r="AA252" i="2"/>
  <c r="AA248" i="2"/>
  <c r="AA275" i="2"/>
  <c r="AA271" i="2"/>
  <c r="AA267" i="2"/>
  <c r="AA263" i="2"/>
  <c r="AA259" i="2"/>
  <c r="AA255" i="2"/>
  <c r="AA251" i="2"/>
  <c r="AA247" i="2"/>
  <c r="AA274" i="2"/>
  <c r="AA270" i="2"/>
  <c r="AA266" i="2"/>
  <c r="AA262" i="2"/>
  <c r="AA258" i="2"/>
  <c r="AA254" i="2"/>
  <c r="AA250" i="2"/>
  <c r="AA246" i="2"/>
  <c r="AA265" i="2"/>
  <c r="AA249" i="2"/>
  <c r="AA261" i="2"/>
  <c r="AA273" i="2"/>
  <c r="AA257" i="2"/>
  <c r="AA269" i="2"/>
  <c r="AA253" i="2"/>
  <c r="K272" i="2"/>
  <c r="K268" i="2"/>
  <c r="K264" i="2"/>
  <c r="K260" i="2"/>
  <c r="K256" i="2"/>
  <c r="K252" i="2"/>
  <c r="K248" i="2"/>
  <c r="K275" i="2"/>
  <c r="K271" i="2"/>
  <c r="K267" i="2"/>
  <c r="K263" i="2"/>
  <c r="K259" i="2"/>
  <c r="K255" i="2"/>
  <c r="K251" i="2"/>
  <c r="K274" i="2"/>
  <c r="K270" i="2"/>
  <c r="K266" i="2"/>
  <c r="K262" i="2"/>
  <c r="K258" i="2"/>
  <c r="K254" i="2"/>
  <c r="K250" i="2"/>
  <c r="K246" i="2"/>
  <c r="K265" i="2"/>
  <c r="K249" i="2"/>
  <c r="K247" i="2"/>
  <c r="K261" i="2"/>
  <c r="K273" i="2"/>
  <c r="K257" i="2"/>
  <c r="K269" i="2"/>
  <c r="K253" i="2"/>
  <c r="AJ128" i="1"/>
  <c r="AK127" i="12"/>
  <c r="AG274" i="2"/>
  <c r="AG270" i="2"/>
  <c r="AG266" i="2"/>
  <c r="AG262" i="2"/>
  <c r="AG258" i="2"/>
  <c r="AG254" i="2"/>
  <c r="AG250" i="2"/>
  <c r="AG273" i="2"/>
  <c r="AG269" i="2"/>
  <c r="AG265" i="2"/>
  <c r="AG261" i="2"/>
  <c r="AG257" i="2"/>
  <c r="AG253" i="2"/>
  <c r="AG249" i="2"/>
  <c r="AG272" i="2"/>
  <c r="AG268" i="2"/>
  <c r="AG264" i="2"/>
  <c r="AG260" i="2"/>
  <c r="AG256" i="2"/>
  <c r="AG252" i="2"/>
  <c r="AG248" i="2"/>
  <c r="AG271" i="2"/>
  <c r="AG255" i="2"/>
  <c r="AG267" i="2"/>
  <c r="AG251" i="2"/>
  <c r="AG263" i="2"/>
  <c r="AG247" i="2"/>
  <c r="AG246" i="2"/>
  <c r="AG275" i="2"/>
  <c r="AG259" i="2"/>
  <c r="Z272" i="2"/>
  <c r="Z268" i="2"/>
  <c r="Z264" i="2"/>
  <c r="Z260" i="2"/>
  <c r="Z256" i="2"/>
  <c r="Z252" i="2"/>
  <c r="Z248" i="2"/>
  <c r="Z275" i="2"/>
  <c r="Z271" i="2"/>
  <c r="Z267" i="2"/>
  <c r="Z263" i="2"/>
  <c r="Z259" i="2"/>
  <c r="Z255" i="2"/>
  <c r="Z251" i="2"/>
  <c r="Z247" i="2"/>
  <c r="Z274" i="2"/>
  <c r="Z270" i="2"/>
  <c r="Z266" i="2"/>
  <c r="Z262" i="2"/>
  <c r="Z258" i="2"/>
  <c r="Z254" i="2"/>
  <c r="Z250" i="2"/>
  <c r="Z246" i="2"/>
  <c r="Z269" i="2"/>
  <c r="Z253" i="2"/>
  <c r="Z265" i="2"/>
  <c r="Z249" i="2"/>
  <c r="Z261" i="2"/>
  <c r="Z257" i="2"/>
  <c r="Z273" i="2"/>
  <c r="J273" i="2"/>
  <c r="J269" i="2"/>
  <c r="J265" i="2"/>
  <c r="J261" i="2"/>
  <c r="J257" i="2"/>
  <c r="J253" i="2"/>
  <c r="J249" i="2"/>
  <c r="J272" i="2"/>
  <c r="J268" i="2"/>
  <c r="J264" i="2"/>
  <c r="J260" i="2"/>
  <c r="J256" i="2"/>
  <c r="J252" i="2"/>
  <c r="J248" i="2"/>
  <c r="J275" i="2"/>
  <c r="J271" i="2"/>
  <c r="J267" i="2"/>
  <c r="J263" i="2"/>
  <c r="J259" i="2"/>
  <c r="J255" i="2"/>
  <c r="J251" i="2"/>
  <c r="J247" i="2"/>
  <c r="J274" i="2"/>
  <c r="J270" i="2"/>
  <c r="J266" i="2"/>
  <c r="J262" i="2"/>
  <c r="J258" i="2"/>
  <c r="J254" i="2"/>
  <c r="J250" i="2"/>
  <c r="J246" i="2"/>
  <c r="AH93" i="1"/>
  <c r="Z14" i="6"/>
  <c r="Y273" i="2"/>
  <c r="Y269" i="2"/>
  <c r="Y265" i="2"/>
  <c r="Y261" i="2"/>
  <c r="Y257" i="2"/>
  <c r="Y253" i="2"/>
  <c r="Y249" i="2"/>
  <c r="Y272" i="2"/>
  <c r="Y268" i="2"/>
  <c r="Y264" i="2"/>
  <c r="Y260" i="2"/>
  <c r="Y256" i="2"/>
  <c r="Y252" i="2"/>
  <c r="Y248" i="2"/>
  <c r="Y275" i="2"/>
  <c r="Y271" i="2"/>
  <c r="Y267" i="2"/>
  <c r="Y263" i="2"/>
  <c r="Y259" i="2"/>
  <c r="Y255" i="2"/>
  <c r="Y251" i="2"/>
  <c r="Y247" i="2"/>
  <c r="Y274" i="2"/>
  <c r="Y270" i="2"/>
  <c r="Y266" i="2"/>
  <c r="Y262" i="2"/>
  <c r="Y258" i="2"/>
  <c r="Y254" i="2"/>
  <c r="Y250" i="2"/>
  <c r="Y246" i="2"/>
  <c r="AJ78" i="1"/>
  <c r="AE87" i="1"/>
  <c r="AN137" i="12"/>
  <c r="AJ143" i="12"/>
  <c r="AN127" i="12"/>
  <c r="AE131" i="12"/>
  <c r="AQ123" i="12"/>
  <c r="AS121" i="12"/>
  <c r="AR129" i="12"/>
  <c r="AO137" i="12"/>
  <c r="AK143" i="12"/>
  <c r="AR127" i="12"/>
  <c r="AE121" i="12"/>
  <c r="AS131" i="12"/>
  <c r="AG129" i="12"/>
  <c r="AP137" i="12"/>
  <c r="AL143" i="12"/>
  <c r="AS127" i="12"/>
  <c r="AF131" i="12"/>
  <c r="AK123" i="12"/>
  <c r="AJ121" i="12"/>
  <c r="AS129" i="12"/>
  <c r="AK131" i="12"/>
  <c r="AN131" i="12"/>
  <c r="AL131" i="12"/>
  <c r="AP131" i="12"/>
  <c r="AQ131" i="12"/>
  <c r="AS137" i="12"/>
  <c r="AQ143" i="12"/>
  <c r="AE127" i="12"/>
  <c r="AM131" i="12"/>
  <c r="AO123" i="12"/>
  <c r="AR131" i="1"/>
  <c r="AR123" i="1"/>
  <c r="AK131" i="1"/>
  <c r="AP149" i="1"/>
  <c r="AN118" i="1"/>
  <c r="AO114" i="1"/>
  <c r="AP147" i="1"/>
  <c r="AS98" i="12"/>
  <c r="AG98" i="12"/>
  <c r="AR98" i="12"/>
  <c r="AF98" i="12"/>
  <c r="AM98" i="12"/>
  <c r="AK98" i="12"/>
  <c r="AQ98" i="12"/>
  <c r="AP98" i="12"/>
  <c r="AO98" i="12"/>
  <c r="AL98" i="12"/>
  <c r="AJ98" i="12"/>
  <c r="AN98" i="12"/>
  <c r="AE98" i="12"/>
  <c r="AK80" i="12"/>
  <c r="AJ80" i="12"/>
  <c r="AR80" i="12"/>
  <c r="AF80" i="12"/>
  <c r="AQ80" i="12"/>
  <c r="AE80" i="12"/>
  <c r="AP80" i="12"/>
  <c r="AM80" i="12"/>
  <c r="AL80" i="12"/>
  <c r="AS80" i="12"/>
  <c r="AO80" i="12"/>
  <c r="AN80" i="12"/>
  <c r="AG80" i="12"/>
  <c r="AK101" i="12"/>
  <c r="AJ101" i="12"/>
  <c r="AP101" i="12"/>
  <c r="AN101" i="12"/>
  <c r="AM101" i="12"/>
  <c r="AL101" i="12"/>
  <c r="AG101" i="12"/>
  <c r="AE101" i="12"/>
  <c r="AQ101" i="12"/>
  <c r="AO101" i="12"/>
  <c r="AR101" i="12"/>
  <c r="AS101" i="12"/>
  <c r="AF101" i="12"/>
  <c r="AP117" i="1"/>
  <c r="AO136" i="1"/>
  <c r="AP85" i="12"/>
  <c r="AG85" i="12"/>
  <c r="AS85" i="12"/>
  <c r="AF85" i="12"/>
  <c r="AR85" i="12"/>
  <c r="AE85" i="12"/>
  <c r="AO85" i="12"/>
  <c r="AN85" i="12"/>
  <c r="AM85" i="12"/>
  <c r="AJ85" i="12"/>
  <c r="AK85" i="12"/>
  <c r="AQ85" i="12"/>
  <c r="AL85" i="12"/>
  <c r="AQ107" i="12"/>
  <c r="AE107" i="12"/>
  <c r="AP107" i="12"/>
  <c r="AO107" i="12"/>
  <c r="AG107" i="12"/>
  <c r="AF107" i="12"/>
  <c r="AS107" i="12"/>
  <c r="AR107" i="12"/>
  <c r="AN107" i="12"/>
  <c r="AK107" i="12"/>
  <c r="AJ107" i="12"/>
  <c r="AL107" i="12"/>
  <c r="AM107" i="12"/>
  <c r="AS86" i="12"/>
  <c r="AG86" i="12"/>
  <c r="AR86" i="12"/>
  <c r="AF86" i="12"/>
  <c r="AP86" i="12"/>
  <c r="AN86" i="12"/>
  <c r="AE86" i="12"/>
  <c r="AQ86" i="12"/>
  <c r="AO86" i="12"/>
  <c r="AK86" i="12"/>
  <c r="AJ86" i="12"/>
  <c r="AL86" i="12"/>
  <c r="AM86" i="12"/>
  <c r="AN120" i="12"/>
  <c r="AM120" i="12"/>
  <c r="AL120" i="12"/>
  <c r="AS120" i="12"/>
  <c r="AR120" i="12"/>
  <c r="AQ120" i="12"/>
  <c r="AF120" i="12"/>
  <c r="AE120" i="12"/>
  <c r="AP120" i="12"/>
  <c r="AO120" i="12"/>
  <c r="AK120" i="12"/>
  <c r="AG120" i="12"/>
  <c r="AJ120" i="12"/>
  <c r="AM144" i="12"/>
  <c r="AL144" i="12"/>
  <c r="AK144" i="12"/>
  <c r="AO144" i="12"/>
  <c r="AN144" i="12"/>
  <c r="AJ144" i="12"/>
  <c r="AG144" i="12"/>
  <c r="AP144" i="12"/>
  <c r="AF144" i="12"/>
  <c r="AR144" i="12"/>
  <c r="AQ144" i="12"/>
  <c r="AE144" i="12"/>
  <c r="AS144" i="12"/>
  <c r="AL146" i="12"/>
  <c r="AG146" i="12"/>
  <c r="AS146" i="12"/>
  <c r="AF146" i="12"/>
  <c r="AQ146" i="12"/>
  <c r="AP146" i="12"/>
  <c r="AO146" i="12"/>
  <c r="AM146" i="12"/>
  <c r="AK146" i="12"/>
  <c r="AJ146" i="12"/>
  <c r="AE146" i="12"/>
  <c r="AN146" i="12"/>
  <c r="AR146" i="12"/>
  <c r="AS110" i="12"/>
  <c r="AG110" i="12"/>
  <c r="AR110" i="12"/>
  <c r="AF110" i="12"/>
  <c r="AJ110" i="12"/>
  <c r="AE110" i="12"/>
  <c r="AP110" i="12"/>
  <c r="AO110" i="12"/>
  <c r="AN110" i="12"/>
  <c r="AK110" i="12"/>
  <c r="AQ110" i="12"/>
  <c r="AM110" i="12"/>
  <c r="AL110" i="12"/>
  <c r="AN83" i="12"/>
  <c r="AM83" i="12"/>
  <c r="AL83" i="12"/>
  <c r="AK83" i="12"/>
  <c r="AS83" i="12"/>
  <c r="AG83" i="12"/>
  <c r="AP83" i="12"/>
  <c r="AO83" i="12"/>
  <c r="AR83" i="12"/>
  <c r="AQ83" i="12"/>
  <c r="AE83" i="12"/>
  <c r="AJ83" i="12"/>
  <c r="AF83" i="12"/>
  <c r="AQ87" i="12"/>
  <c r="AE87" i="12"/>
  <c r="AP87" i="12"/>
  <c r="AO87" i="12"/>
  <c r="AS87" i="12"/>
  <c r="AN87" i="12"/>
  <c r="AK87" i="12"/>
  <c r="AJ87" i="12"/>
  <c r="AF87" i="12"/>
  <c r="AM87" i="12"/>
  <c r="AL87" i="12"/>
  <c r="AR87" i="12"/>
  <c r="AG87" i="12"/>
  <c r="AQ111" i="12"/>
  <c r="AE111" i="12"/>
  <c r="AP111" i="12"/>
  <c r="AO111" i="12"/>
  <c r="AJ111" i="12"/>
  <c r="AL111" i="12"/>
  <c r="AK111" i="12"/>
  <c r="AG111" i="12"/>
  <c r="AF111" i="12"/>
  <c r="AN111" i="12"/>
  <c r="AM111" i="12"/>
  <c r="AR111" i="12"/>
  <c r="AS111" i="12"/>
  <c r="AQ82" i="12"/>
  <c r="AE82" i="12"/>
  <c r="AP82" i="12"/>
  <c r="AO82" i="12"/>
  <c r="AN82" i="12"/>
  <c r="AL82" i="12"/>
  <c r="AK82" i="12"/>
  <c r="AJ82" i="12"/>
  <c r="AS82" i="12"/>
  <c r="AG82" i="12"/>
  <c r="AR82" i="12"/>
  <c r="AF82" i="12"/>
  <c r="AM82" i="12"/>
  <c r="AK105" i="12"/>
  <c r="AJ105" i="12"/>
  <c r="AS105" i="12"/>
  <c r="AR105" i="12"/>
  <c r="AQ105" i="12"/>
  <c r="AO105" i="12"/>
  <c r="AN105" i="12"/>
  <c r="AM105" i="12"/>
  <c r="AL105" i="12"/>
  <c r="AG105" i="12"/>
  <c r="AF105" i="12"/>
  <c r="AE105" i="12"/>
  <c r="AP105" i="12"/>
  <c r="AN92" i="12"/>
  <c r="AM92" i="12"/>
  <c r="AL92" i="12"/>
  <c r="AG92" i="12"/>
  <c r="AE92" i="12"/>
  <c r="AO92" i="12"/>
  <c r="AK92" i="12"/>
  <c r="AJ92" i="12"/>
  <c r="AF92" i="12"/>
  <c r="AQ92" i="12"/>
  <c r="AP92" i="12"/>
  <c r="AS92" i="12"/>
  <c r="AR92" i="12"/>
  <c r="AK89" i="12"/>
  <c r="AJ89" i="12"/>
  <c r="AS89" i="12"/>
  <c r="AQ89" i="12"/>
  <c r="AR89" i="12"/>
  <c r="AP89" i="12"/>
  <c r="AO89" i="12"/>
  <c r="AM89" i="12"/>
  <c r="AL89" i="12"/>
  <c r="AE89" i="12"/>
  <c r="AN89" i="12"/>
  <c r="AG89" i="12"/>
  <c r="AF89" i="12"/>
  <c r="AN116" i="12"/>
  <c r="AM116" i="12"/>
  <c r="AL116" i="12"/>
  <c r="AP116" i="12"/>
  <c r="AO116" i="12"/>
  <c r="AK116" i="12"/>
  <c r="AS116" i="12"/>
  <c r="AR116" i="12"/>
  <c r="AJ116" i="12"/>
  <c r="AE116" i="12"/>
  <c r="AQ116" i="12"/>
  <c r="AG116" i="12"/>
  <c r="AF116" i="12"/>
  <c r="AK117" i="12"/>
  <c r="AJ117" i="12"/>
  <c r="AP117" i="12"/>
  <c r="AO117" i="12"/>
  <c r="AN117" i="12"/>
  <c r="AF117" i="12"/>
  <c r="AE117" i="12"/>
  <c r="AS117" i="12"/>
  <c r="AR117" i="12"/>
  <c r="AQ117" i="12"/>
  <c r="AG117" i="12"/>
  <c r="AL117" i="12"/>
  <c r="AM117" i="12"/>
  <c r="AN128" i="12"/>
  <c r="AM128" i="12"/>
  <c r="AL128" i="12"/>
  <c r="AJ128" i="12"/>
  <c r="AK128" i="12"/>
  <c r="AG128" i="12"/>
  <c r="AE128" i="12"/>
  <c r="AS128" i="12"/>
  <c r="AR128" i="12"/>
  <c r="AO128" i="12"/>
  <c r="AF128" i="12"/>
  <c r="AQ128" i="12"/>
  <c r="AP128" i="12"/>
  <c r="AK84" i="12"/>
  <c r="AJ84" i="12"/>
  <c r="AR84" i="12"/>
  <c r="AF84" i="12"/>
  <c r="AQ84" i="12"/>
  <c r="AE84" i="12"/>
  <c r="AP84" i="12"/>
  <c r="AM84" i="12"/>
  <c r="AL84" i="12"/>
  <c r="AS84" i="12"/>
  <c r="AO84" i="12"/>
  <c r="AN84" i="12"/>
  <c r="AG84" i="12"/>
  <c r="AQ91" i="12"/>
  <c r="AE91" i="12"/>
  <c r="AP91" i="12"/>
  <c r="AO91" i="12"/>
  <c r="AG91" i="12"/>
  <c r="AJ91" i="12"/>
  <c r="AF91" i="12"/>
  <c r="AS91" i="12"/>
  <c r="AR91" i="12"/>
  <c r="AL91" i="12"/>
  <c r="AK91" i="12"/>
  <c r="AM91" i="12"/>
  <c r="AN91" i="12"/>
  <c r="AQ74" i="12"/>
  <c r="AE74" i="12"/>
  <c r="AP74" i="12"/>
  <c r="AO74" i="12"/>
  <c r="AN74" i="12"/>
  <c r="AL74" i="12"/>
  <c r="AK74" i="12"/>
  <c r="AJ74" i="12"/>
  <c r="AS74" i="12"/>
  <c r="AG74" i="12"/>
  <c r="AR74" i="12"/>
  <c r="AF74" i="12"/>
  <c r="AM74" i="12"/>
  <c r="AS130" i="12"/>
  <c r="AG130" i="12"/>
  <c r="AR130" i="12"/>
  <c r="AF130" i="12"/>
  <c r="AP130" i="12"/>
  <c r="AO130" i="12"/>
  <c r="AE130" i="12"/>
  <c r="AQ130" i="12"/>
  <c r="AN130" i="12"/>
  <c r="AM130" i="12"/>
  <c r="AJ130" i="12"/>
  <c r="AK130" i="12"/>
  <c r="AL130" i="12"/>
  <c r="AS138" i="12"/>
  <c r="AG138" i="12"/>
  <c r="AQ138" i="12"/>
  <c r="AE138" i="12"/>
  <c r="AO138" i="12"/>
  <c r="AN138" i="12"/>
  <c r="AM138" i="12"/>
  <c r="AK138" i="12"/>
  <c r="AJ138" i="12"/>
  <c r="AL138" i="12"/>
  <c r="AF138" i="12"/>
  <c r="AR138" i="12"/>
  <c r="AP138" i="12"/>
  <c r="AS147" i="12"/>
  <c r="AF147" i="12"/>
  <c r="AR147" i="12"/>
  <c r="AE147" i="12"/>
  <c r="AQ147" i="12"/>
  <c r="AP147" i="12"/>
  <c r="AN147" i="12"/>
  <c r="AM147" i="12"/>
  <c r="AK147" i="12"/>
  <c r="AL147" i="12"/>
  <c r="AJ147" i="12"/>
  <c r="AO147" i="12"/>
  <c r="AG147" i="12"/>
  <c r="AL150" i="12"/>
  <c r="AN150" i="12"/>
  <c r="AM150" i="12"/>
  <c r="AK150" i="12"/>
  <c r="AG150" i="12"/>
  <c r="AE150" i="12"/>
  <c r="AO150" i="12"/>
  <c r="AJ150" i="12"/>
  <c r="AF150" i="12"/>
  <c r="AS150" i="12"/>
  <c r="AQ150" i="12"/>
  <c r="AP150" i="12"/>
  <c r="AR150" i="12"/>
  <c r="AR148" i="12"/>
  <c r="AF148" i="12"/>
  <c r="AQ148" i="12"/>
  <c r="AP148" i="12"/>
  <c r="AO148" i="12"/>
  <c r="AG148" i="12"/>
  <c r="AE148" i="12"/>
  <c r="AS148" i="12"/>
  <c r="AN148" i="12"/>
  <c r="AK148" i="12"/>
  <c r="AJ148" i="12"/>
  <c r="AM148" i="12"/>
  <c r="AL148" i="12"/>
  <c r="AN104" i="12"/>
  <c r="AM104" i="12"/>
  <c r="AL104" i="12"/>
  <c r="AS104" i="12"/>
  <c r="AR104" i="12"/>
  <c r="AQ104" i="12"/>
  <c r="AG104" i="12"/>
  <c r="AF104" i="12"/>
  <c r="AK104" i="12"/>
  <c r="AJ104" i="12"/>
  <c r="AP104" i="12"/>
  <c r="AO104" i="12"/>
  <c r="AE104" i="12"/>
  <c r="AK109" i="12"/>
  <c r="AJ109" i="12"/>
  <c r="AG109" i="12"/>
  <c r="AF109" i="12"/>
  <c r="AE109" i="12"/>
  <c r="AR109" i="12"/>
  <c r="AQ109" i="12"/>
  <c r="AP109" i="12"/>
  <c r="AO109" i="12"/>
  <c r="AM109" i="12"/>
  <c r="AL109" i="12"/>
  <c r="AS109" i="12"/>
  <c r="AN109" i="12"/>
  <c r="AO145" i="12"/>
  <c r="AJ145" i="12"/>
  <c r="AP145" i="12"/>
  <c r="AN145" i="12"/>
  <c r="AM145" i="12"/>
  <c r="AK145" i="12"/>
  <c r="AG145" i="12"/>
  <c r="AL145" i="12"/>
  <c r="AR145" i="12"/>
  <c r="AQ145" i="12"/>
  <c r="AF145" i="12"/>
  <c r="AE145" i="12"/>
  <c r="AS145" i="12"/>
  <c r="AN124" i="12"/>
  <c r="AM124" i="12"/>
  <c r="AL124" i="12"/>
  <c r="AJ124" i="12"/>
  <c r="AG124" i="12"/>
  <c r="AF124" i="12"/>
  <c r="AO124" i="12"/>
  <c r="AK124" i="12"/>
  <c r="AE124" i="12"/>
  <c r="AQ124" i="12"/>
  <c r="AP124" i="12"/>
  <c r="AR124" i="12"/>
  <c r="AS124" i="12"/>
  <c r="AS71" i="1"/>
  <c r="AS69" i="12"/>
  <c r="AG69" i="12"/>
  <c r="AR69" i="12"/>
  <c r="AF69" i="12"/>
  <c r="AQ69" i="12"/>
  <c r="AE69" i="12"/>
  <c r="AO69" i="12"/>
  <c r="AN69" i="12"/>
  <c r="AM69" i="12"/>
  <c r="AJ69" i="12"/>
  <c r="AK69" i="12"/>
  <c r="AP69" i="12"/>
  <c r="AL69" i="12"/>
  <c r="AK72" i="12"/>
  <c r="AJ72" i="12"/>
  <c r="AR72" i="12"/>
  <c r="AF72" i="12"/>
  <c r="AQ72" i="12"/>
  <c r="AE72" i="12"/>
  <c r="AP72" i="12"/>
  <c r="AM72" i="12"/>
  <c r="AL72" i="12"/>
  <c r="AN72" i="12"/>
  <c r="AG72" i="12"/>
  <c r="AS72" i="12"/>
  <c r="AO72" i="12"/>
  <c r="AN112" i="12"/>
  <c r="AM112" i="12"/>
  <c r="AL112" i="12"/>
  <c r="AJ112" i="12"/>
  <c r="AR112" i="12"/>
  <c r="AQ112" i="12"/>
  <c r="AP112" i="12"/>
  <c r="AO112" i="12"/>
  <c r="AG112" i="12"/>
  <c r="AF112" i="12"/>
  <c r="AE112" i="12"/>
  <c r="AS112" i="12"/>
  <c r="AK112" i="12"/>
  <c r="AS114" i="12"/>
  <c r="AG114" i="12"/>
  <c r="AR114" i="12"/>
  <c r="AF114" i="12"/>
  <c r="AM114" i="12"/>
  <c r="AL114" i="12"/>
  <c r="AK114" i="12"/>
  <c r="AE114" i="12"/>
  <c r="AQ114" i="12"/>
  <c r="AN114" i="12"/>
  <c r="AJ114" i="12"/>
  <c r="AP114" i="12"/>
  <c r="AO114" i="12"/>
  <c r="AO149" i="12"/>
  <c r="AP149" i="12"/>
  <c r="AN149" i="12"/>
  <c r="AM149" i="12"/>
  <c r="AG149" i="12"/>
  <c r="AF149" i="12"/>
  <c r="AS149" i="12"/>
  <c r="AK149" i="12"/>
  <c r="AE149" i="12"/>
  <c r="AR149" i="12"/>
  <c r="AJ149" i="12"/>
  <c r="AL149" i="12"/>
  <c r="AQ149" i="12"/>
  <c r="AP119" i="1"/>
  <c r="AN100" i="12"/>
  <c r="AM100" i="12"/>
  <c r="AL100" i="12"/>
  <c r="AP100" i="12"/>
  <c r="AK100" i="12"/>
  <c r="AG100" i="12"/>
  <c r="AF100" i="12"/>
  <c r="AE100" i="12"/>
  <c r="AS100" i="12"/>
  <c r="AR100" i="12"/>
  <c r="AJ100" i="12"/>
  <c r="AO100" i="12"/>
  <c r="AQ100" i="12"/>
  <c r="AN88" i="12"/>
  <c r="AM88" i="12"/>
  <c r="AL88" i="12"/>
  <c r="AS88" i="12"/>
  <c r="AQ88" i="12"/>
  <c r="AP88" i="12"/>
  <c r="AO88" i="12"/>
  <c r="AK88" i="12"/>
  <c r="AJ88" i="12"/>
  <c r="AG88" i="12"/>
  <c r="AF88" i="12"/>
  <c r="AR88" i="12"/>
  <c r="AE88" i="12"/>
  <c r="AQ103" i="12"/>
  <c r="AE103" i="12"/>
  <c r="AP103" i="12"/>
  <c r="AO103" i="12"/>
  <c r="AS103" i="12"/>
  <c r="AR103" i="12"/>
  <c r="AN103" i="12"/>
  <c r="AF103" i="12"/>
  <c r="AM103" i="12"/>
  <c r="AL103" i="12"/>
  <c r="AK103" i="12"/>
  <c r="AG103" i="12"/>
  <c r="AJ103" i="12"/>
  <c r="AR152" i="12"/>
  <c r="AF152" i="12"/>
  <c r="AJ152" i="12"/>
  <c r="AO152" i="12"/>
  <c r="AN152" i="12"/>
  <c r="AM152" i="12"/>
  <c r="AK152" i="12"/>
  <c r="AG152" i="12"/>
  <c r="AL152" i="12"/>
  <c r="AE152" i="12"/>
  <c r="AP152" i="12"/>
  <c r="AQ152" i="12"/>
  <c r="AS152" i="12"/>
  <c r="AM132" i="12"/>
  <c r="AK132" i="12"/>
  <c r="AS132" i="12"/>
  <c r="AE132" i="12"/>
  <c r="AR132" i="12"/>
  <c r="AQ132" i="12"/>
  <c r="AO132" i="12"/>
  <c r="AN132" i="12"/>
  <c r="AP132" i="12"/>
  <c r="AL132" i="12"/>
  <c r="AF132" i="12"/>
  <c r="AG132" i="12"/>
  <c r="AJ132" i="12"/>
  <c r="AM140" i="12"/>
  <c r="AK140" i="12"/>
  <c r="AO140" i="12"/>
  <c r="AN140" i="12"/>
  <c r="AL140" i="12"/>
  <c r="AS140" i="12"/>
  <c r="AR140" i="12"/>
  <c r="AP140" i="12"/>
  <c r="AJ140" i="12"/>
  <c r="AG140" i="12"/>
  <c r="AF140" i="12"/>
  <c r="AQ140" i="12"/>
  <c r="AE140" i="12"/>
  <c r="AK123" i="1"/>
  <c r="AE78" i="1"/>
  <c r="AS94" i="12"/>
  <c r="AG94" i="12"/>
  <c r="AR94" i="12"/>
  <c r="AF94" i="12"/>
  <c r="AJ94" i="12"/>
  <c r="AE94" i="12"/>
  <c r="AQ94" i="12"/>
  <c r="AP94" i="12"/>
  <c r="AN94" i="12"/>
  <c r="AM94" i="12"/>
  <c r="AL94" i="12"/>
  <c r="AO94" i="12"/>
  <c r="AK94" i="12"/>
  <c r="AK93" i="12"/>
  <c r="AJ93" i="12"/>
  <c r="AG93" i="12"/>
  <c r="AE93" i="12"/>
  <c r="AQ93" i="12"/>
  <c r="AP93" i="12"/>
  <c r="AO93" i="12"/>
  <c r="AN93" i="12"/>
  <c r="AL93" i="12"/>
  <c r="AF93" i="12"/>
  <c r="AS93" i="12"/>
  <c r="AR93" i="12"/>
  <c r="AM93" i="12"/>
  <c r="AK113" i="12"/>
  <c r="AJ113" i="12"/>
  <c r="AM113" i="12"/>
  <c r="AL113" i="12"/>
  <c r="AS113" i="12"/>
  <c r="AR113" i="12"/>
  <c r="AP113" i="12"/>
  <c r="AO113" i="12"/>
  <c r="AN113" i="12"/>
  <c r="AE113" i="12"/>
  <c r="AF113" i="12"/>
  <c r="AQ113" i="12"/>
  <c r="AG113" i="12"/>
  <c r="AM136" i="12"/>
  <c r="AK136" i="12"/>
  <c r="AQ136" i="12"/>
  <c r="AP136" i="12"/>
  <c r="AO136" i="12"/>
  <c r="AL136" i="12"/>
  <c r="AJ136" i="12"/>
  <c r="AG136" i="12"/>
  <c r="AF136" i="12"/>
  <c r="AE136" i="12"/>
  <c r="AR136" i="12"/>
  <c r="AN136" i="12"/>
  <c r="AS136" i="12"/>
  <c r="AS102" i="12"/>
  <c r="AG102" i="12"/>
  <c r="AR102" i="12"/>
  <c r="AF102" i="12"/>
  <c r="AP102" i="12"/>
  <c r="AO102" i="12"/>
  <c r="AN102" i="12"/>
  <c r="AQ102" i="12"/>
  <c r="AM102" i="12"/>
  <c r="AL102" i="12"/>
  <c r="AJ102" i="12"/>
  <c r="AE102" i="12"/>
  <c r="AK102" i="12"/>
  <c r="AN71" i="12"/>
  <c r="AM71" i="12"/>
  <c r="AL71" i="12"/>
  <c r="AK71" i="12"/>
  <c r="AS71" i="12"/>
  <c r="AG71" i="12"/>
  <c r="AP71" i="12"/>
  <c r="AO71" i="12"/>
  <c r="AR71" i="12"/>
  <c r="AQ71" i="12"/>
  <c r="AJ71" i="12"/>
  <c r="AF71" i="12"/>
  <c r="AE71" i="12"/>
  <c r="AQ99" i="12"/>
  <c r="AE99" i="12"/>
  <c r="AP99" i="12"/>
  <c r="AO99" i="12"/>
  <c r="AM99" i="12"/>
  <c r="AK99" i="12"/>
  <c r="AF99" i="12"/>
  <c r="AR99" i="12"/>
  <c r="AN99" i="12"/>
  <c r="AL99" i="12"/>
  <c r="AG99" i="12"/>
  <c r="AS99" i="12"/>
  <c r="AJ99" i="12"/>
  <c r="AN96" i="12"/>
  <c r="AM96" i="12"/>
  <c r="AL96" i="12"/>
  <c r="AJ96" i="12"/>
  <c r="AK96" i="12"/>
  <c r="AG96" i="12"/>
  <c r="AF96" i="12"/>
  <c r="AS96" i="12"/>
  <c r="AP96" i="12"/>
  <c r="AO96" i="12"/>
  <c r="AQ96" i="12"/>
  <c r="AR96" i="12"/>
  <c r="AE96" i="12"/>
  <c r="AS73" i="12"/>
  <c r="AG73" i="12"/>
  <c r="AR73" i="12"/>
  <c r="AF73" i="12"/>
  <c r="AQ73" i="12"/>
  <c r="AE73" i="12"/>
  <c r="AO73" i="12"/>
  <c r="AN73" i="12"/>
  <c r="AM73" i="12"/>
  <c r="AJ73" i="12"/>
  <c r="AK73" i="12"/>
  <c r="AP73" i="12"/>
  <c r="AL73" i="12"/>
  <c r="AQ115" i="12"/>
  <c r="AE115" i="12"/>
  <c r="AP115" i="12"/>
  <c r="AO115" i="12"/>
  <c r="AM115" i="12"/>
  <c r="AL115" i="12"/>
  <c r="AK115" i="12"/>
  <c r="AR115" i="12"/>
  <c r="AN115" i="12"/>
  <c r="AJ115" i="12"/>
  <c r="AG115" i="12"/>
  <c r="AF115" i="12"/>
  <c r="AS115" i="12"/>
  <c r="AS122" i="12"/>
  <c r="AG122" i="12"/>
  <c r="AR122" i="12"/>
  <c r="AF122" i="12"/>
  <c r="AQ122" i="12"/>
  <c r="AO122" i="12"/>
  <c r="AN122" i="12"/>
  <c r="AM122" i="12"/>
  <c r="AL122" i="12"/>
  <c r="AJ122" i="12"/>
  <c r="AE122" i="12"/>
  <c r="AP122" i="12"/>
  <c r="AK122" i="12"/>
  <c r="AN79" i="12"/>
  <c r="AM79" i="12"/>
  <c r="AL79" i="12"/>
  <c r="AK79" i="12"/>
  <c r="AS79" i="12"/>
  <c r="AG79" i="12"/>
  <c r="AP79" i="12"/>
  <c r="AO79" i="12"/>
  <c r="AE79" i="12"/>
  <c r="AQ79" i="12"/>
  <c r="AR79" i="12"/>
  <c r="AJ79" i="12"/>
  <c r="AF79" i="12"/>
  <c r="AS106" i="12"/>
  <c r="AG106" i="12"/>
  <c r="AR106" i="12"/>
  <c r="AF106" i="12"/>
  <c r="AQ106" i="12"/>
  <c r="AP106" i="12"/>
  <c r="AO106" i="12"/>
  <c r="AM106" i="12"/>
  <c r="AL106" i="12"/>
  <c r="AK106" i="12"/>
  <c r="AE106" i="12"/>
  <c r="AN106" i="12"/>
  <c r="AJ106" i="12"/>
  <c r="AK76" i="12"/>
  <c r="AJ76" i="12"/>
  <c r="AR76" i="12"/>
  <c r="AF76" i="12"/>
  <c r="AQ76" i="12"/>
  <c r="AE76" i="12"/>
  <c r="AP76" i="12"/>
  <c r="AM76" i="12"/>
  <c r="AL76" i="12"/>
  <c r="AS76" i="12"/>
  <c r="AN76" i="12"/>
  <c r="AO76" i="12"/>
  <c r="AG76" i="12"/>
  <c r="AS126" i="12"/>
  <c r="AG126" i="12"/>
  <c r="AR126" i="12"/>
  <c r="AF126" i="12"/>
  <c r="AP126" i="12"/>
  <c r="AO126" i="12"/>
  <c r="AQ126" i="12"/>
  <c r="AJ126" i="12"/>
  <c r="AE126" i="12"/>
  <c r="AL126" i="12"/>
  <c r="AK126" i="12"/>
  <c r="AN126" i="12"/>
  <c r="AM126" i="12"/>
  <c r="AS134" i="12"/>
  <c r="AG134" i="12"/>
  <c r="AQ134" i="12"/>
  <c r="AE134" i="12"/>
  <c r="AR134" i="12"/>
  <c r="AP134" i="12"/>
  <c r="AO134" i="12"/>
  <c r="AM134" i="12"/>
  <c r="AL134" i="12"/>
  <c r="AK134" i="12"/>
  <c r="AJ134" i="12"/>
  <c r="AF134" i="12"/>
  <c r="AN134" i="12"/>
  <c r="AS142" i="12"/>
  <c r="AG142" i="12"/>
  <c r="AQ142" i="12"/>
  <c r="AE142" i="12"/>
  <c r="AM142" i="12"/>
  <c r="AL142" i="12"/>
  <c r="AK142" i="12"/>
  <c r="AP142" i="12"/>
  <c r="AO142" i="12"/>
  <c r="AN142" i="12"/>
  <c r="AR142" i="12"/>
  <c r="AJ142" i="12"/>
  <c r="AF142" i="12"/>
  <c r="AJ151" i="1"/>
  <c r="AQ95" i="12"/>
  <c r="AE95" i="12"/>
  <c r="AP95" i="12"/>
  <c r="AO95" i="12"/>
  <c r="AJ95" i="12"/>
  <c r="AG95" i="12"/>
  <c r="AF95" i="12"/>
  <c r="AS95" i="12"/>
  <c r="AR95" i="12"/>
  <c r="AN95" i="12"/>
  <c r="AK95" i="12"/>
  <c r="AL95" i="12"/>
  <c r="AM95" i="12"/>
  <c r="AN75" i="12"/>
  <c r="AM75" i="12"/>
  <c r="AL75" i="12"/>
  <c r="AK75" i="12"/>
  <c r="AS75" i="12"/>
  <c r="AG75" i="12"/>
  <c r="AP75" i="12"/>
  <c r="AO75" i="12"/>
  <c r="AQ75" i="12"/>
  <c r="AJ75" i="12"/>
  <c r="AF75" i="12"/>
  <c r="AE75" i="12"/>
  <c r="AR75" i="12"/>
  <c r="AS118" i="12"/>
  <c r="AG118" i="12"/>
  <c r="AR118" i="12"/>
  <c r="AF118" i="12"/>
  <c r="AP118" i="12"/>
  <c r="AO118" i="12"/>
  <c r="AN118" i="12"/>
  <c r="AL118" i="12"/>
  <c r="AK118" i="12"/>
  <c r="AJ118" i="12"/>
  <c r="AQ118" i="12"/>
  <c r="AM118" i="12"/>
  <c r="AE118" i="12"/>
  <c r="AK82" i="1"/>
  <c r="AQ70" i="12"/>
  <c r="AE70" i="12"/>
  <c r="AP70" i="12"/>
  <c r="AO70" i="12"/>
  <c r="AN70" i="12"/>
  <c r="AL70" i="12"/>
  <c r="AK70" i="12"/>
  <c r="AJ70" i="12"/>
  <c r="AS70" i="12"/>
  <c r="AG70" i="12"/>
  <c r="AR70" i="12"/>
  <c r="AF70" i="12"/>
  <c r="AM70" i="12"/>
  <c r="AS81" i="12"/>
  <c r="AG81" i="12"/>
  <c r="AR81" i="12"/>
  <c r="AF81" i="12"/>
  <c r="AQ81" i="12"/>
  <c r="AE81" i="12"/>
  <c r="AO81" i="12"/>
  <c r="AN81" i="12"/>
  <c r="AM81" i="12"/>
  <c r="AJ81" i="12"/>
  <c r="AP81" i="12"/>
  <c r="AL81" i="12"/>
  <c r="AK81" i="12"/>
  <c r="AS77" i="12"/>
  <c r="AG77" i="12"/>
  <c r="AR77" i="12"/>
  <c r="AF77" i="12"/>
  <c r="AQ77" i="12"/>
  <c r="AE77" i="12"/>
  <c r="AO77" i="12"/>
  <c r="AN77" i="12"/>
  <c r="AM77" i="12"/>
  <c r="AJ77" i="12"/>
  <c r="AP77" i="12"/>
  <c r="AL77" i="12"/>
  <c r="AK77" i="12"/>
  <c r="AQ78" i="12"/>
  <c r="AE78" i="12"/>
  <c r="AP78" i="12"/>
  <c r="AO78" i="12"/>
  <c r="AN78" i="12"/>
  <c r="AL78" i="12"/>
  <c r="AK78" i="12"/>
  <c r="AJ78" i="12"/>
  <c r="AS78" i="12"/>
  <c r="AG78" i="12"/>
  <c r="AR78" i="12"/>
  <c r="AF78" i="12"/>
  <c r="AM78" i="12"/>
  <c r="AS90" i="12"/>
  <c r="AG90" i="12"/>
  <c r="AR90" i="12"/>
  <c r="AF90" i="12"/>
  <c r="AQ90" i="12"/>
  <c r="AE90" i="12"/>
  <c r="AO90" i="12"/>
  <c r="AN90" i="12"/>
  <c r="AM90" i="12"/>
  <c r="AJ90" i="12"/>
  <c r="AK90" i="12"/>
  <c r="AP90" i="12"/>
  <c r="AL90" i="12"/>
  <c r="AN108" i="12"/>
  <c r="AM108" i="12"/>
  <c r="AL108" i="12"/>
  <c r="AG108" i="12"/>
  <c r="AF108" i="12"/>
  <c r="AE108" i="12"/>
  <c r="AO108" i="12"/>
  <c r="AK108" i="12"/>
  <c r="AJ108" i="12"/>
  <c r="AQ108" i="12"/>
  <c r="AP108" i="12"/>
  <c r="AS108" i="12"/>
  <c r="AR108" i="12"/>
  <c r="AK97" i="12"/>
  <c r="AJ97" i="12"/>
  <c r="AM97" i="12"/>
  <c r="AP97" i="12"/>
  <c r="AO97" i="12"/>
  <c r="AN97" i="12"/>
  <c r="AL97" i="12"/>
  <c r="AF97" i="12"/>
  <c r="AE97" i="12"/>
  <c r="AR97" i="12"/>
  <c r="AQ97" i="12"/>
  <c r="AS97" i="12"/>
  <c r="AG97" i="12"/>
  <c r="AL151" i="12"/>
  <c r="AK151" i="12"/>
  <c r="AJ151" i="12"/>
  <c r="AN151" i="12"/>
  <c r="AM151" i="12"/>
  <c r="AF151" i="12"/>
  <c r="AE151" i="12"/>
  <c r="AO151" i="12"/>
  <c r="AS151" i="12"/>
  <c r="AQ151" i="12"/>
  <c r="AP151" i="12"/>
  <c r="AG151" i="12"/>
  <c r="AR151" i="12"/>
  <c r="AO153" i="12"/>
  <c r="AG153" i="12"/>
  <c r="AS153" i="12"/>
  <c r="AF153" i="12"/>
  <c r="AQ153" i="12"/>
  <c r="AP153" i="12"/>
  <c r="AN153" i="12"/>
  <c r="AL153" i="12"/>
  <c r="AK153" i="12"/>
  <c r="AJ153" i="12"/>
  <c r="AM153" i="12"/>
  <c r="AE153" i="12"/>
  <c r="AR153" i="12"/>
  <c r="AI117" i="1"/>
  <c r="AI123" i="1"/>
  <c r="AJ148" i="1"/>
  <c r="AI87" i="1"/>
  <c r="AP107" i="1"/>
  <c r="AQ94" i="1"/>
  <c r="AO148" i="1"/>
  <c r="AP101" i="1"/>
  <c r="AR139" i="1"/>
  <c r="AE71" i="1"/>
  <c r="AL80" i="1"/>
  <c r="AP116" i="1"/>
  <c r="AS72" i="1"/>
  <c r="AK101" i="1"/>
  <c r="AL92" i="1"/>
  <c r="AL87" i="1"/>
  <c r="AP139" i="1"/>
  <c r="AR151" i="1"/>
  <c r="AK107" i="1"/>
  <c r="AL102" i="1"/>
  <c r="AJ125" i="1"/>
  <c r="AO74" i="1"/>
  <c r="AJ77" i="1"/>
  <c r="AO118" i="1"/>
  <c r="AR77" i="1"/>
  <c r="AO69" i="1"/>
  <c r="AI105" i="1"/>
  <c r="AQ108" i="1"/>
  <c r="AJ104" i="1"/>
  <c r="AO130" i="1"/>
  <c r="AS69" i="1"/>
  <c r="AK70" i="1"/>
  <c r="AR107" i="1"/>
  <c r="AJ71" i="1"/>
  <c r="AH76" i="1"/>
  <c r="AE130" i="1"/>
  <c r="AJ102" i="1"/>
  <c r="AO134" i="1"/>
  <c r="AP94" i="1"/>
  <c r="AP102" i="1"/>
  <c r="AJ134" i="1"/>
  <c r="AN69" i="1"/>
  <c r="AJ93" i="1"/>
  <c r="AH74" i="1"/>
  <c r="AH69" i="1"/>
  <c r="AR141" i="1"/>
  <c r="AF133" i="1"/>
  <c r="AF143" i="1"/>
  <c r="AH99" i="1"/>
  <c r="AL74" i="1"/>
  <c r="AH70" i="1"/>
  <c r="AK99" i="1"/>
  <c r="AE77" i="1"/>
  <c r="AF149" i="1"/>
  <c r="AF139" i="1"/>
  <c r="AQ80" i="1"/>
  <c r="AJ72" i="1"/>
  <c r="AL136" i="1"/>
  <c r="AO88" i="1"/>
  <c r="AF72" i="1"/>
  <c r="AE72" i="1"/>
  <c r="AR125" i="1"/>
  <c r="AK139" i="1"/>
  <c r="AJ120" i="1"/>
  <c r="AL126" i="1"/>
  <c r="AK77" i="1"/>
  <c r="AE104" i="1"/>
  <c r="AR71" i="1"/>
  <c r="AJ70" i="1"/>
  <c r="AQ120" i="1"/>
  <c r="AQ118" i="1"/>
  <c r="AR87" i="1"/>
  <c r="AE134" i="1"/>
  <c r="AK103" i="1"/>
  <c r="AO104" i="1"/>
  <c r="AL118" i="1"/>
  <c r="AO128" i="1"/>
  <c r="AK105" i="1"/>
  <c r="AL124" i="1"/>
  <c r="Z10" i="5"/>
  <c r="I273" i="2"/>
  <c r="I261" i="2"/>
  <c r="I249" i="2"/>
  <c r="I268" i="2"/>
  <c r="I256" i="2"/>
  <c r="I275" i="2"/>
  <c r="I263" i="2"/>
  <c r="I251" i="2"/>
  <c r="I270" i="2"/>
  <c r="I258" i="2"/>
  <c r="I246" i="2"/>
  <c r="I265" i="2"/>
  <c r="I253" i="2"/>
  <c r="I272" i="2"/>
  <c r="I260" i="2"/>
  <c r="I248" i="2"/>
  <c r="I267" i="2"/>
  <c r="I255" i="2"/>
  <c r="I252" i="2"/>
  <c r="I274" i="2"/>
  <c r="I262" i="2"/>
  <c r="I250" i="2"/>
  <c r="I269" i="2"/>
  <c r="I257" i="2"/>
  <c r="I264" i="2"/>
  <c r="I271" i="2"/>
  <c r="I259" i="2"/>
  <c r="I247" i="2"/>
  <c r="I266" i="2"/>
  <c r="I254" i="2"/>
  <c r="AC212" i="2"/>
  <c r="AC200" i="2"/>
  <c r="AC188" i="2"/>
  <c r="AC207" i="2"/>
  <c r="AC195" i="2"/>
  <c r="AC214" i="2"/>
  <c r="AC202" i="2"/>
  <c r="AC190" i="2"/>
  <c r="AC209" i="2"/>
  <c r="AC197" i="2"/>
  <c r="AC185" i="2"/>
  <c r="AC204" i="2"/>
  <c r="AC192" i="2"/>
  <c r="AC211" i="2"/>
  <c r="AC199" i="2"/>
  <c r="AC187" i="2"/>
  <c r="AC203" i="2"/>
  <c r="AC191" i="2"/>
  <c r="AC206" i="2"/>
  <c r="AC194" i="2"/>
  <c r="AC213" i="2"/>
  <c r="AC201" i="2"/>
  <c r="AC189" i="2"/>
  <c r="AC208" i="2"/>
  <c r="AC196" i="2"/>
  <c r="AC184" i="2"/>
  <c r="AC210" i="2"/>
  <c r="AC198" i="2"/>
  <c r="AC186" i="2"/>
  <c r="AC205" i="2"/>
  <c r="AC193" i="2"/>
  <c r="Z9" i="5"/>
  <c r="I237" i="2"/>
  <c r="I225" i="2"/>
  <c r="I244" i="2"/>
  <c r="I232" i="2"/>
  <c r="I220" i="2"/>
  <c r="I239" i="2"/>
  <c r="I227" i="2"/>
  <c r="I215" i="2"/>
  <c r="I234" i="2"/>
  <c r="I222" i="2"/>
  <c r="I241" i="2"/>
  <c r="I229" i="2"/>
  <c r="I217" i="2"/>
  <c r="I236" i="2"/>
  <c r="I224" i="2"/>
  <c r="I243" i="2"/>
  <c r="I231" i="2"/>
  <c r="I219" i="2"/>
  <c r="I228" i="2"/>
  <c r="I238" i="2"/>
  <c r="I226" i="2"/>
  <c r="I245" i="2"/>
  <c r="I233" i="2"/>
  <c r="I221" i="2"/>
  <c r="I240" i="2"/>
  <c r="I216" i="2"/>
  <c r="I235" i="2"/>
  <c r="I223" i="2"/>
  <c r="I242" i="2"/>
  <c r="I230" i="2"/>
  <c r="I218" i="2"/>
  <c r="AS73" i="1"/>
  <c r="AQ73" i="1"/>
  <c r="AM73" i="1"/>
  <c r="AH73" i="1"/>
  <c r="AG73" i="1"/>
  <c r="AS97" i="1"/>
  <c r="AQ97" i="1"/>
  <c r="AO97" i="1"/>
  <c r="AN97" i="1"/>
  <c r="AM97" i="1"/>
  <c r="AH97" i="1"/>
  <c r="AL97" i="1"/>
  <c r="AE97" i="1"/>
  <c r="AG97" i="1"/>
  <c r="AN146" i="1"/>
  <c r="AF146" i="1"/>
  <c r="AS146" i="1"/>
  <c r="AR146" i="1"/>
  <c r="AM146" i="1"/>
  <c r="AH146" i="1"/>
  <c r="AG146" i="1"/>
  <c r="AK146" i="1"/>
  <c r="AO146" i="1"/>
  <c r="AP146" i="1"/>
  <c r="AE146" i="1"/>
  <c r="AG121" i="1"/>
  <c r="AS121" i="1"/>
  <c r="AN121" i="1"/>
  <c r="AQ121" i="1"/>
  <c r="AO121" i="1"/>
  <c r="AL121" i="1"/>
  <c r="AE121" i="1"/>
  <c r="AM121" i="1"/>
  <c r="AQ137" i="1"/>
  <c r="AO137" i="1"/>
  <c r="AN137" i="1"/>
  <c r="AM137" i="1"/>
  <c r="AL137" i="1"/>
  <c r="AH137" i="1"/>
  <c r="AG137" i="1"/>
  <c r="AE137" i="1"/>
  <c r="AS137" i="1"/>
  <c r="AS138" i="1"/>
  <c r="AR138" i="1"/>
  <c r="AN138" i="1"/>
  <c r="AM138" i="1"/>
  <c r="AK138" i="1"/>
  <c r="AJ138" i="1"/>
  <c r="AH138" i="1"/>
  <c r="AF138" i="1"/>
  <c r="AG138" i="1"/>
  <c r="AE138" i="1"/>
  <c r="AP138" i="1"/>
  <c r="AQ138" i="1"/>
  <c r="AO138" i="1"/>
  <c r="AS142" i="1"/>
  <c r="AR142" i="1"/>
  <c r="AN142" i="1"/>
  <c r="AM142" i="1"/>
  <c r="AK142" i="1"/>
  <c r="AG142" i="1"/>
  <c r="AF142" i="1"/>
  <c r="AH142" i="1"/>
  <c r="AE142" i="1"/>
  <c r="AQ142" i="1"/>
  <c r="AP142" i="1"/>
  <c r="AO142" i="1"/>
  <c r="AL129" i="1"/>
  <c r="AH129" i="1"/>
  <c r="AG129" i="1"/>
  <c r="AE129" i="1"/>
  <c r="AS129" i="1"/>
  <c r="AQ129" i="1"/>
  <c r="AN129" i="1"/>
  <c r="AM129" i="1"/>
  <c r="AO129" i="1"/>
  <c r="AH144" i="1"/>
  <c r="AP144" i="1"/>
  <c r="AN144" i="1"/>
  <c r="AM144" i="1"/>
  <c r="AK144" i="1"/>
  <c r="AG144" i="1"/>
  <c r="AF144" i="1"/>
  <c r="AR144" i="1"/>
  <c r="AQ144" i="1"/>
  <c r="AS144" i="1"/>
  <c r="AE144" i="1"/>
  <c r="AO144" i="1"/>
  <c r="AG113" i="1"/>
  <c r="AO113" i="1"/>
  <c r="AN113" i="1"/>
  <c r="AM113" i="1"/>
  <c r="AL113" i="1"/>
  <c r="AH113" i="1"/>
  <c r="AE113" i="1"/>
  <c r="AS113" i="1"/>
  <c r="AQ113" i="1"/>
  <c r="AL145" i="1"/>
  <c r="AS145" i="1"/>
  <c r="AQ145" i="1"/>
  <c r="AO145" i="1"/>
  <c r="AN145" i="1"/>
  <c r="AM145" i="1"/>
  <c r="AH145" i="1"/>
  <c r="AE145" i="1"/>
  <c r="AG145" i="1"/>
  <c r="AS81" i="1"/>
  <c r="AO81" i="1"/>
  <c r="AN81" i="1"/>
  <c r="AM81" i="1"/>
  <c r="AL81" i="1"/>
  <c r="AH81" i="1"/>
  <c r="AG81" i="1"/>
  <c r="AE81" i="1"/>
  <c r="AL88" i="1"/>
  <c r="AQ88" i="1"/>
  <c r="AO73" i="1"/>
  <c r="AO83" i="1"/>
  <c r="AN83" i="1"/>
  <c r="AM83" i="1"/>
  <c r="AG83" i="1"/>
  <c r="AE83" i="1"/>
  <c r="AS83" i="1"/>
  <c r="AL95" i="1"/>
  <c r="AG95" i="1"/>
  <c r="AE95" i="1"/>
  <c r="AS95" i="1"/>
  <c r="AQ95" i="1"/>
  <c r="AN95" i="1"/>
  <c r="AM95" i="1"/>
  <c r="AO95" i="1"/>
  <c r="AL138" i="1"/>
  <c r="AK106" i="1"/>
  <c r="AI106" i="1"/>
  <c r="AH106" i="1"/>
  <c r="AG106" i="1"/>
  <c r="AF106" i="1"/>
  <c r="AR106" i="1"/>
  <c r="AS106" i="1"/>
  <c r="AN106" i="1"/>
  <c r="AM106" i="1"/>
  <c r="AQ106" i="1"/>
  <c r="AQ146" i="1"/>
  <c r="AJ122" i="1"/>
  <c r="AF127" i="1"/>
  <c r="AR91" i="1"/>
  <c r="AI83" i="1"/>
  <c r="AR103" i="1"/>
  <c r="AQ98" i="1"/>
  <c r="AR121" i="1"/>
  <c r="AR73" i="1"/>
  <c r="AE76" i="1"/>
  <c r="AS89" i="1"/>
  <c r="AQ89" i="1"/>
  <c r="AM89" i="1"/>
  <c r="AO89" i="1"/>
  <c r="AN89" i="1"/>
  <c r="AG89" i="1"/>
  <c r="AL89" i="1"/>
  <c r="AG105" i="1"/>
  <c r="AE105" i="1"/>
  <c r="AS105" i="1"/>
  <c r="AN105" i="1"/>
  <c r="AQ105" i="1"/>
  <c r="AO105" i="1"/>
  <c r="AL105" i="1"/>
  <c r="AH105" i="1"/>
  <c r="AM105" i="1"/>
  <c r="AJ116" i="1"/>
  <c r="AE140" i="1"/>
  <c r="AF113" i="1"/>
  <c r="AS94" i="1"/>
  <c r="AR94" i="1"/>
  <c r="AN94" i="1"/>
  <c r="AI94" i="1"/>
  <c r="AM94" i="1"/>
  <c r="AK94" i="1"/>
  <c r="AG94" i="1"/>
  <c r="AF94" i="1"/>
  <c r="AH94" i="1"/>
  <c r="AS108" i="1"/>
  <c r="AR108" i="1"/>
  <c r="AN108" i="1"/>
  <c r="AM108" i="1"/>
  <c r="AK108" i="1"/>
  <c r="AI108" i="1"/>
  <c r="AH108" i="1"/>
  <c r="AF108" i="1"/>
  <c r="AG108" i="1"/>
  <c r="AR96" i="1"/>
  <c r="AM96" i="1"/>
  <c r="AK96" i="1"/>
  <c r="AI96" i="1"/>
  <c r="AH96" i="1"/>
  <c r="AG96" i="1"/>
  <c r="AF96" i="1"/>
  <c r="AS96" i="1"/>
  <c r="AM147" i="1"/>
  <c r="AL147" i="1"/>
  <c r="AH147" i="1"/>
  <c r="AG147" i="1"/>
  <c r="AE147" i="1"/>
  <c r="AS147" i="1"/>
  <c r="AO147" i="1"/>
  <c r="AN147" i="1"/>
  <c r="AQ147" i="1"/>
  <c r="AK102" i="1"/>
  <c r="AI102" i="1"/>
  <c r="AH102" i="1"/>
  <c r="AG102" i="1"/>
  <c r="AF102" i="1"/>
  <c r="AS102" i="1"/>
  <c r="AN102" i="1"/>
  <c r="AM102" i="1"/>
  <c r="AR102" i="1"/>
  <c r="AK116" i="1"/>
  <c r="AI116" i="1"/>
  <c r="AH116" i="1"/>
  <c r="AG116" i="1"/>
  <c r="AF116" i="1"/>
  <c r="AS116" i="1"/>
  <c r="AN116" i="1"/>
  <c r="AM116" i="1"/>
  <c r="AR116" i="1"/>
  <c r="AO151" i="1"/>
  <c r="AM151" i="1"/>
  <c r="AL151" i="1"/>
  <c r="AH151" i="1"/>
  <c r="AG151" i="1"/>
  <c r="AE151" i="1"/>
  <c r="AQ151" i="1"/>
  <c r="AN151" i="1"/>
  <c r="AS151" i="1"/>
  <c r="AI114" i="1"/>
  <c r="AS114" i="1"/>
  <c r="AR114" i="1"/>
  <c r="AN114" i="1"/>
  <c r="AM114" i="1"/>
  <c r="AK114" i="1"/>
  <c r="AH114" i="1"/>
  <c r="AF114" i="1"/>
  <c r="AG114" i="1"/>
  <c r="AE114" i="1"/>
  <c r="AR149" i="1"/>
  <c r="AE117" i="1"/>
  <c r="AS117" i="1"/>
  <c r="AQ117" i="1"/>
  <c r="AO117" i="1"/>
  <c r="AN117" i="1"/>
  <c r="AM117" i="1"/>
  <c r="AL117" i="1"/>
  <c r="AH117" i="1"/>
  <c r="AG117" i="1"/>
  <c r="AL144" i="1"/>
  <c r="AP115" i="1"/>
  <c r="AP99" i="1"/>
  <c r="AS104" i="1"/>
  <c r="AR104" i="1"/>
  <c r="AP104" i="1"/>
  <c r="AN104" i="1"/>
  <c r="AM104" i="1"/>
  <c r="AI104" i="1"/>
  <c r="AK104" i="1"/>
  <c r="AG104" i="1"/>
  <c r="AF104" i="1"/>
  <c r="AH104" i="1"/>
  <c r="AE139" i="1"/>
  <c r="AG139" i="1"/>
  <c r="AS139" i="1"/>
  <c r="AQ139" i="1"/>
  <c r="AN139" i="1"/>
  <c r="AO139" i="1"/>
  <c r="AL139" i="1"/>
  <c r="AH139" i="1"/>
  <c r="AM139" i="1"/>
  <c r="AP150" i="1"/>
  <c r="AK143" i="1"/>
  <c r="AI115" i="1"/>
  <c r="AR143" i="1"/>
  <c r="AF151" i="1"/>
  <c r="AF87" i="1"/>
  <c r="AM70" i="1"/>
  <c r="AF91" i="1"/>
  <c r="AN74" i="1"/>
  <c r="AK93" i="1"/>
  <c r="AE150" i="1"/>
  <c r="AN87" i="1"/>
  <c r="AE102" i="1"/>
  <c r="AF107" i="1"/>
  <c r="AO82" i="1"/>
  <c r="AF117" i="1"/>
  <c r="AK87" i="1"/>
  <c r="AP72" i="1"/>
  <c r="AE98" i="1"/>
  <c r="AO86" i="1"/>
  <c r="AR79" i="1"/>
  <c r="AR95" i="1"/>
  <c r="AP71" i="1"/>
  <c r="AF129" i="1"/>
  <c r="AH121" i="1"/>
  <c r="AQ72" i="1"/>
  <c r="AP137" i="1"/>
  <c r="AO94" i="1"/>
  <c r="AH89" i="1"/>
  <c r="AL76" i="1"/>
  <c r="AQ116" i="1"/>
  <c r="AQ140" i="1"/>
  <c r="AL146" i="1"/>
  <c r="AN133" i="1"/>
  <c r="AM133" i="1"/>
  <c r="AL133" i="1"/>
  <c r="AH133" i="1"/>
  <c r="AG133" i="1"/>
  <c r="AE133" i="1"/>
  <c r="AQ133" i="1"/>
  <c r="AO133" i="1"/>
  <c r="AS133" i="1"/>
  <c r="AE73" i="1"/>
  <c r="AS91" i="1"/>
  <c r="AQ91" i="1"/>
  <c r="AO91" i="1"/>
  <c r="AM91" i="1"/>
  <c r="AG91" i="1"/>
  <c r="AE91" i="1"/>
  <c r="AN110" i="1"/>
  <c r="AM110" i="1"/>
  <c r="AK110" i="1"/>
  <c r="AH110" i="1"/>
  <c r="AG110" i="1"/>
  <c r="AF110" i="1"/>
  <c r="AS110" i="1"/>
  <c r="AS124" i="1"/>
  <c r="AR124" i="1"/>
  <c r="AP124" i="1"/>
  <c r="AN124" i="1"/>
  <c r="AM124" i="1"/>
  <c r="AK124" i="1"/>
  <c r="AH124" i="1"/>
  <c r="AF124" i="1"/>
  <c r="AE124" i="1"/>
  <c r="AG124" i="1"/>
  <c r="AS103" i="1"/>
  <c r="AQ103" i="1"/>
  <c r="AO103" i="1"/>
  <c r="AN103" i="1"/>
  <c r="AM103" i="1"/>
  <c r="AL103" i="1"/>
  <c r="AG103" i="1"/>
  <c r="AE103" i="1"/>
  <c r="AL143" i="1"/>
  <c r="AH143" i="1"/>
  <c r="AG143" i="1"/>
  <c r="AE143" i="1"/>
  <c r="AS143" i="1"/>
  <c r="AQ143" i="1"/>
  <c r="AN143" i="1"/>
  <c r="AM143" i="1"/>
  <c r="AO143" i="1"/>
  <c r="AM122" i="1"/>
  <c r="AK122" i="1"/>
  <c r="AI122" i="1"/>
  <c r="AH122" i="1"/>
  <c r="AG122" i="1"/>
  <c r="AF122" i="1"/>
  <c r="AR122" i="1"/>
  <c r="AN122" i="1"/>
  <c r="AS122" i="1"/>
  <c r="AQ150" i="1"/>
  <c r="AI112" i="1"/>
  <c r="AH112" i="1"/>
  <c r="AG112" i="1"/>
  <c r="AS112" i="1"/>
  <c r="AR112" i="1"/>
  <c r="AP112" i="1"/>
  <c r="AM112" i="1"/>
  <c r="AK112" i="1"/>
  <c r="AN112" i="1"/>
  <c r="AE122" i="1"/>
  <c r="AL86" i="1"/>
  <c r="AL90" i="1"/>
  <c r="AL83" i="1"/>
  <c r="AK83" i="1"/>
  <c r="AL106" i="1"/>
  <c r="AS79" i="1"/>
  <c r="AQ112" i="1"/>
  <c r="AQ86" i="1"/>
  <c r="AI85" i="1"/>
  <c r="AF79" i="1"/>
  <c r="AF95" i="1"/>
  <c r="AF145" i="1"/>
  <c r="AF73" i="1"/>
  <c r="AI97" i="1"/>
  <c r="AF97" i="1"/>
  <c r="AJ137" i="1"/>
  <c r="AI93" i="1"/>
  <c r="AR90" i="1"/>
  <c r="AP81" i="1"/>
  <c r="AE89" i="1"/>
  <c r="AJ76" i="1"/>
  <c r="AO92" i="1"/>
  <c r="AN100" i="1"/>
  <c r="AE100" i="1"/>
  <c r="AQ148" i="1"/>
  <c r="AR88" i="1"/>
  <c r="AM88" i="1"/>
  <c r="AH88" i="1"/>
  <c r="AG88" i="1"/>
  <c r="AS88" i="1"/>
  <c r="AJ97" i="1"/>
  <c r="AP97" i="1"/>
  <c r="AM69" i="1"/>
  <c r="AG69" i="1"/>
  <c r="AI118" i="1"/>
  <c r="AS118" i="1"/>
  <c r="AR118" i="1"/>
  <c r="AK118" i="1"/>
  <c r="AM118" i="1"/>
  <c r="AG118" i="1"/>
  <c r="AF118" i="1"/>
  <c r="AH118" i="1"/>
  <c r="AP132" i="1"/>
  <c r="AH132" i="1"/>
  <c r="AG132" i="1"/>
  <c r="AF132" i="1"/>
  <c r="AS132" i="1"/>
  <c r="AN132" i="1"/>
  <c r="AR132" i="1"/>
  <c r="AK132" i="1"/>
  <c r="AM132" i="1"/>
  <c r="AG130" i="1"/>
  <c r="AR130" i="1"/>
  <c r="AN130" i="1"/>
  <c r="AM130" i="1"/>
  <c r="AK130" i="1"/>
  <c r="AH130" i="1"/>
  <c r="AF130" i="1"/>
  <c r="AS130" i="1"/>
  <c r="AH149" i="1"/>
  <c r="AS149" i="1"/>
  <c r="AQ149" i="1"/>
  <c r="AO149" i="1"/>
  <c r="AN149" i="1"/>
  <c r="AM149" i="1"/>
  <c r="AL149" i="1"/>
  <c r="AK149" i="1"/>
  <c r="AE149" i="1"/>
  <c r="AG149" i="1"/>
  <c r="AK147" i="1"/>
  <c r="AJ112" i="1"/>
  <c r="AJ96" i="1"/>
  <c r="AS120" i="1"/>
  <c r="AR120" i="1"/>
  <c r="AP120" i="1"/>
  <c r="AM120" i="1"/>
  <c r="AK120" i="1"/>
  <c r="AH120" i="1"/>
  <c r="AG120" i="1"/>
  <c r="AF120" i="1"/>
  <c r="AQ130" i="1"/>
  <c r="AQ123" i="1"/>
  <c r="AS123" i="1"/>
  <c r="AO123" i="1"/>
  <c r="AN123" i="1"/>
  <c r="AM123" i="1"/>
  <c r="AL123" i="1"/>
  <c r="AH123" i="1"/>
  <c r="AG123" i="1"/>
  <c r="AE123" i="1"/>
  <c r="AF123" i="1"/>
  <c r="AG72" i="1"/>
  <c r="AO112" i="1"/>
  <c r="AK151" i="1"/>
  <c r="AL112" i="1"/>
  <c r="AR85" i="1"/>
  <c r="AE106" i="1"/>
  <c r="AK125" i="1"/>
  <c r="AJ88" i="1"/>
  <c r="AQ122" i="1"/>
  <c r="AF82" i="1"/>
  <c r="AQ82" i="1"/>
  <c r="AO96" i="1"/>
  <c r="AJ103" i="1"/>
  <c r="AP75" i="1"/>
  <c r="AE112" i="1"/>
  <c r="AE86" i="1"/>
  <c r="AR101" i="1"/>
  <c r="AP70" i="1"/>
  <c r="AO90" i="1"/>
  <c r="AL72" i="1"/>
  <c r="AL78" i="1"/>
  <c r="AL94" i="1"/>
  <c r="AP69" i="1"/>
  <c r="AJ111" i="1"/>
  <c r="AH83" i="1"/>
  <c r="AJ113" i="1"/>
  <c r="AK129" i="1"/>
  <c r="AR145" i="1"/>
  <c r="AI121" i="1"/>
  <c r="AK71" i="1"/>
  <c r="AP88" i="1"/>
  <c r="AR89" i="1"/>
  <c r="AN92" i="1"/>
  <c r="AJ124" i="1"/>
  <c r="AO124" i="1"/>
  <c r="AE132" i="1"/>
  <c r="AL148" i="1"/>
  <c r="AH98" i="1"/>
  <c r="AG98" i="1"/>
  <c r="AN98" i="1"/>
  <c r="AS98" i="1"/>
  <c r="AR98" i="1"/>
  <c r="AK98" i="1"/>
  <c r="AI98" i="1"/>
  <c r="AM98" i="1"/>
  <c r="AH126" i="1"/>
  <c r="AM126" i="1"/>
  <c r="AK126" i="1"/>
  <c r="AG126" i="1"/>
  <c r="AF126" i="1"/>
  <c r="AR126" i="1"/>
  <c r="AN126" i="1"/>
  <c r="AS126" i="1"/>
  <c r="AM140" i="1"/>
  <c r="AK140" i="1"/>
  <c r="AH140" i="1"/>
  <c r="AG140" i="1"/>
  <c r="AF140" i="1"/>
  <c r="AS140" i="1"/>
  <c r="AP140" i="1"/>
  <c r="AN140" i="1"/>
  <c r="AR140" i="1"/>
  <c r="AL135" i="1"/>
  <c r="AE135" i="1"/>
  <c r="AS135" i="1"/>
  <c r="AQ135" i="1"/>
  <c r="AN135" i="1"/>
  <c r="AO135" i="1"/>
  <c r="AH135" i="1"/>
  <c r="AG135" i="1"/>
  <c r="AM135" i="1"/>
  <c r="AN141" i="1"/>
  <c r="AS141" i="1"/>
  <c r="AQ141" i="1"/>
  <c r="AO141" i="1"/>
  <c r="AM141" i="1"/>
  <c r="AL141" i="1"/>
  <c r="AH141" i="1"/>
  <c r="AG141" i="1"/>
  <c r="AE141" i="1"/>
  <c r="AP111" i="1"/>
  <c r="AP95" i="1"/>
  <c r="AF147" i="1"/>
  <c r="AJ150" i="1"/>
  <c r="AI111" i="1"/>
  <c r="AR111" i="1"/>
  <c r="AJ75" i="1"/>
  <c r="AI99" i="1"/>
  <c r="AP87" i="1"/>
  <c r="AP80" i="1"/>
  <c r="AP122" i="1"/>
  <c r="AE82" i="1"/>
  <c r="AI143" i="1"/>
  <c r="AI95" i="1"/>
  <c r="AJ74" i="1"/>
  <c r="AQ110" i="1"/>
  <c r="AK85" i="1"/>
  <c r="AF101" i="1"/>
  <c r="AP83" i="1"/>
  <c r="AR93" i="1"/>
  <c r="AH103" i="1"/>
  <c r="AP110" i="1"/>
  <c r="AL73" i="1"/>
  <c r="AR105" i="1"/>
  <c r="AF121" i="1"/>
  <c r="AQ70" i="1"/>
  <c r="AK137" i="1"/>
  <c r="AJ87" i="1"/>
  <c r="AF81" i="1"/>
  <c r="AL84" i="1"/>
  <c r="AP92" i="1"/>
  <c r="AJ92" i="1"/>
  <c r="AO100" i="1"/>
  <c r="AO108" i="1"/>
  <c r="AJ140" i="1"/>
  <c r="AS77" i="1"/>
  <c r="AO77" i="1"/>
  <c r="AM77" i="1"/>
  <c r="AG77" i="1"/>
  <c r="AF134" i="1"/>
  <c r="AS134" i="1"/>
  <c r="AR134" i="1"/>
  <c r="AN134" i="1"/>
  <c r="AM134" i="1"/>
  <c r="AK134" i="1"/>
  <c r="AI134" i="1"/>
  <c r="AH134" i="1"/>
  <c r="AG134" i="1"/>
  <c r="AF148" i="1"/>
  <c r="AR148" i="1"/>
  <c r="AP148" i="1"/>
  <c r="AN148" i="1"/>
  <c r="AM148" i="1"/>
  <c r="AK148" i="1"/>
  <c r="AI148" i="1"/>
  <c r="AH148" i="1"/>
  <c r="AG148" i="1"/>
  <c r="AS148" i="1"/>
  <c r="AP135" i="1"/>
  <c r="AP141" i="1"/>
  <c r="AQ134" i="1"/>
  <c r="AJ110" i="1"/>
  <c r="AJ94" i="1"/>
  <c r="AM136" i="1"/>
  <c r="AJ136" i="1"/>
  <c r="AI136" i="1"/>
  <c r="AH136" i="1"/>
  <c r="AG136" i="1"/>
  <c r="AF136" i="1"/>
  <c r="AR136" i="1"/>
  <c r="AS136" i="1"/>
  <c r="AN136" i="1"/>
  <c r="AK136" i="1"/>
  <c r="AP136" i="1"/>
  <c r="AR147" i="1"/>
  <c r="AQ126" i="1"/>
  <c r="AJ143" i="1"/>
  <c r="AO110" i="1"/>
  <c r="AO98" i="1"/>
  <c r="AQ136" i="1"/>
  <c r="AJ86" i="1"/>
  <c r="AJ117" i="1"/>
  <c r="AJ79" i="1"/>
  <c r="AO80" i="1"/>
  <c r="AE126" i="1"/>
  <c r="AH72" i="1"/>
  <c r="AE110" i="1"/>
  <c r="AJ123" i="1"/>
  <c r="AI133" i="1"/>
  <c r="AJ82" i="1"/>
  <c r="AF77" i="1"/>
  <c r="AF93" i="1"/>
  <c r="AJ83" i="1"/>
  <c r="AJ109" i="1"/>
  <c r="AS70" i="1"/>
  <c r="AK113" i="1"/>
  <c r="AJ145" i="1"/>
  <c r="AK121" i="1"/>
  <c r="AE70" i="1"/>
  <c r="AK91" i="1"/>
  <c r="AI81" i="1"/>
  <c r="AQ81" i="1"/>
  <c r="AF89" i="1"/>
  <c r="AO76" i="1"/>
  <c r="AE108" i="1"/>
  <c r="AJ108" i="1"/>
  <c r="AJ132" i="1"/>
  <c r="AN86" i="1"/>
  <c r="AM86" i="1"/>
  <c r="AK86" i="1"/>
  <c r="AH86" i="1"/>
  <c r="AG86" i="1"/>
  <c r="AF86" i="1"/>
  <c r="AS86" i="1"/>
  <c r="AR86" i="1"/>
  <c r="AQ99" i="1"/>
  <c r="AO99" i="1"/>
  <c r="AN99" i="1"/>
  <c r="AM99" i="1"/>
  <c r="AG99" i="1"/>
  <c r="AE99" i="1"/>
  <c r="AS99" i="1"/>
  <c r="AQ111" i="1"/>
  <c r="AS111" i="1"/>
  <c r="AO111" i="1"/>
  <c r="AN111" i="1"/>
  <c r="AK111" i="1"/>
  <c r="AM111" i="1"/>
  <c r="AL111" i="1"/>
  <c r="AE111" i="1"/>
  <c r="AG111" i="1"/>
  <c r="AR128" i="1"/>
  <c r="AF128" i="1"/>
  <c r="AS128" i="1"/>
  <c r="AP128" i="1"/>
  <c r="AN128" i="1"/>
  <c r="AK128" i="1"/>
  <c r="AM128" i="1"/>
  <c r="AH128" i="1"/>
  <c r="AG128" i="1"/>
  <c r="AQ107" i="1"/>
  <c r="AO107" i="1"/>
  <c r="AN107" i="1"/>
  <c r="AM107" i="1"/>
  <c r="AL107" i="1"/>
  <c r="AG107" i="1"/>
  <c r="AE107" i="1"/>
  <c r="AS107" i="1"/>
  <c r="AG71" i="1"/>
  <c r="AM71" i="1"/>
  <c r="AL71" i="1"/>
  <c r="AO71" i="1"/>
  <c r="AQ119" i="1"/>
  <c r="AM119" i="1"/>
  <c r="AL119" i="1"/>
  <c r="AH119" i="1"/>
  <c r="AG119" i="1"/>
  <c r="AE119" i="1"/>
  <c r="AO119" i="1"/>
  <c r="AN119" i="1"/>
  <c r="AS119" i="1"/>
  <c r="AJ133" i="1"/>
  <c r="AG125" i="1"/>
  <c r="AE125" i="1"/>
  <c r="AS125" i="1"/>
  <c r="AN125" i="1"/>
  <c r="AQ125" i="1"/>
  <c r="AO125" i="1"/>
  <c r="AL125" i="1"/>
  <c r="AH125" i="1"/>
  <c r="AM125" i="1"/>
  <c r="AP109" i="1"/>
  <c r="AP93" i="1"/>
  <c r="AL128" i="1"/>
  <c r="AJ142" i="1"/>
  <c r="AL134" i="1"/>
  <c r="AJ141" i="1"/>
  <c r="AE128" i="1"/>
  <c r="AI109" i="1"/>
  <c r="AJ139" i="1"/>
  <c r="AL110" i="1"/>
  <c r="AN72" i="1"/>
  <c r="AK88" i="1"/>
  <c r="AL120" i="1"/>
  <c r="AP85" i="1"/>
  <c r="AI107" i="1"/>
  <c r="AP78" i="1"/>
  <c r="AR99" i="1"/>
  <c r="AP118" i="1"/>
  <c r="AK119" i="1"/>
  <c r="AN96" i="1"/>
  <c r="AN71" i="1"/>
  <c r="AK109" i="1"/>
  <c r="AR115" i="1"/>
  <c r="AF98" i="1"/>
  <c r="AP125" i="1"/>
  <c r="AH80" i="1"/>
  <c r="AL70" i="1"/>
  <c r="AK80" i="1"/>
  <c r="AK145" i="1"/>
  <c r="AJ73" i="1"/>
  <c r="AO126" i="1"/>
  <c r="AK69" i="1"/>
  <c r="AQ90" i="1"/>
  <c r="AR81" i="1"/>
  <c r="AJ84" i="1"/>
  <c r="AQ92" i="1"/>
  <c r="AL108" i="1"/>
  <c r="AL116" i="1"/>
  <c r="AO116" i="1"/>
  <c r="AO132" i="1"/>
  <c r="AO140" i="1"/>
  <c r="AK97" i="1"/>
  <c r="AH85" i="1"/>
  <c r="AG85" i="1"/>
  <c r="AF85" i="1"/>
  <c r="AE85" i="1"/>
  <c r="AO85" i="1"/>
  <c r="AS85" i="1"/>
  <c r="AM85" i="1"/>
  <c r="AL85" i="1"/>
  <c r="AN85" i="1"/>
  <c r="AK150" i="1"/>
  <c r="AG150" i="1"/>
  <c r="AF150" i="1"/>
  <c r="AS150" i="1"/>
  <c r="AM150" i="1"/>
  <c r="AR150" i="1"/>
  <c r="AN150" i="1"/>
  <c r="AH150" i="1"/>
  <c r="AL150" i="1"/>
  <c r="AR127" i="1"/>
  <c r="AP91" i="1"/>
  <c r="AP133" i="1"/>
  <c r="AP143" i="1"/>
  <c r="AK133" i="1"/>
  <c r="AO106" i="1"/>
  <c r="AF99" i="1"/>
  <c r="AO78" i="1"/>
  <c r="AK115" i="1"/>
  <c r="AH95" i="1"/>
  <c r="AJ91" i="1"/>
  <c r="AN79" i="1"/>
  <c r="AJ80" i="1"/>
  <c r="AQ75" i="1"/>
  <c r="AP113" i="1"/>
  <c r="AJ121" i="1"/>
  <c r="AJ69" i="1"/>
  <c r="AK73" i="1"/>
  <c r="AI73" i="1"/>
  <c r="AR137" i="1"/>
  <c r="AE90" i="1"/>
  <c r="AN80" i="1"/>
  <c r="AP76" i="1"/>
  <c r="AE84" i="1"/>
  <c r="AE92" i="1"/>
  <c r="AL100" i="1"/>
  <c r="AN127" i="1"/>
  <c r="AS127" i="1"/>
  <c r="AQ127" i="1"/>
  <c r="AO127" i="1"/>
  <c r="AM127" i="1"/>
  <c r="AL127" i="1"/>
  <c r="AH127" i="1"/>
  <c r="AG127" i="1"/>
  <c r="AE127" i="1"/>
  <c r="AE109" i="1"/>
  <c r="AL109" i="1"/>
  <c r="AG109" i="1"/>
  <c r="AS109" i="1"/>
  <c r="AQ109" i="1"/>
  <c r="AR109" i="1"/>
  <c r="AN109" i="1"/>
  <c r="AM109" i="1"/>
  <c r="AO109" i="1"/>
  <c r="AR129" i="1"/>
  <c r="AJ146" i="1"/>
  <c r="AO115" i="1"/>
  <c r="AE115" i="1"/>
  <c r="AS115" i="1"/>
  <c r="AQ115" i="1"/>
  <c r="AN115" i="1"/>
  <c r="AM115" i="1"/>
  <c r="AH115" i="1"/>
  <c r="AG115" i="1"/>
  <c r="AL115" i="1"/>
  <c r="AI76" i="1"/>
  <c r="AG76" i="1"/>
  <c r="AS76" i="1"/>
  <c r="AM76" i="1"/>
  <c r="AK76" i="1"/>
  <c r="AR76" i="1"/>
  <c r="AN76" i="1"/>
  <c r="AQ79" i="1"/>
  <c r="AO79" i="1"/>
  <c r="AM79" i="1"/>
  <c r="AL79" i="1"/>
  <c r="AG79" i="1"/>
  <c r="AG74" i="1"/>
  <c r="AF74" i="1"/>
  <c r="AR74" i="1"/>
  <c r="AI74" i="1"/>
  <c r="AS74" i="1"/>
  <c r="AJ106" i="1"/>
  <c r="AJ90" i="1"/>
  <c r="AK135" i="1"/>
  <c r="AJ135" i="1"/>
  <c r="AM131" i="1"/>
  <c r="AS131" i="1"/>
  <c r="AQ131" i="1"/>
  <c r="AO131" i="1"/>
  <c r="AH131" i="1"/>
  <c r="AN131" i="1"/>
  <c r="AL131" i="1"/>
  <c r="AE131" i="1"/>
  <c r="AG131" i="1"/>
  <c r="AJ131" i="1"/>
  <c r="AP151" i="1"/>
  <c r="AF131" i="1"/>
  <c r="AJ99" i="1"/>
  <c r="AK141" i="1"/>
  <c r="AQ85" i="1"/>
  <c r="AK117" i="1"/>
  <c r="AQ96" i="1"/>
  <c r="AM74" i="1"/>
  <c r="AL98" i="1"/>
  <c r="AQ114" i="1"/>
  <c r="AJ115" i="1"/>
  <c r="AI103" i="1"/>
  <c r="AL114" i="1"/>
  <c r="AO120" i="1"/>
  <c r="AN77" i="1"/>
  <c r="AF69" i="1"/>
  <c r="AQ69" i="1"/>
  <c r="AK78" i="1"/>
  <c r="AP79" i="1"/>
  <c r="AE75" i="1"/>
  <c r="AP129" i="1"/>
  <c r="AJ129" i="1"/>
  <c r="AL69" i="1"/>
  <c r="AR83" i="1"/>
  <c r="AE74" i="1"/>
  <c r="AH79" i="1"/>
  <c r="AF76" i="1"/>
  <c r="AN84" i="1"/>
  <c r="AR92" i="1"/>
  <c r="AQ100" i="1"/>
  <c r="AE116" i="1"/>
  <c r="AQ124" i="1"/>
  <c r="AL132" i="1"/>
  <c r="AL140" i="1"/>
  <c r="AE148" i="1"/>
  <c r="AS100" i="1"/>
  <c r="AR100" i="1"/>
  <c r="AP100" i="1"/>
  <c r="AM100" i="1"/>
  <c r="AK100" i="1"/>
  <c r="AH100" i="1"/>
  <c r="AI100" i="1"/>
  <c r="AF100" i="1"/>
  <c r="AG100" i="1"/>
  <c r="AP127" i="1"/>
  <c r="AS93" i="1"/>
  <c r="AQ93" i="1"/>
  <c r="AO93" i="1"/>
  <c r="AN93" i="1"/>
  <c r="AM93" i="1"/>
  <c r="AL93" i="1"/>
  <c r="AG93" i="1"/>
  <c r="AE93" i="1"/>
  <c r="AR70" i="1"/>
  <c r="AF70" i="1"/>
  <c r="AS84" i="1"/>
  <c r="AM84" i="1"/>
  <c r="AH84" i="1"/>
  <c r="AK84" i="1"/>
  <c r="AF84" i="1"/>
  <c r="AG84" i="1"/>
  <c r="AS82" i="1"/>
  <c r="AR82" i="1"/>
  <c r="AN82" i="1"/>
  <c r="AM82" i="1"/>
  <c r="AH82" i="1"/>
  <c r="AG82" i="1"/>
  <c r="AG101" i="1"/>
  <c r="AE101" i="1"/>
  <c r="AS101" i="1"/>
  <c r="AN101" i="1"/>
  <c r="AQ101" i="1"/>
  <c r="AO101" i="1"/>
  <c r="AL101" i="1"/>
  <c r="AH101" i="1"/>
  <c r="AM101" i="1"/>
  <c r="AJ144" i="1"/>
  <c r="AR72" i="1"/>
  <c r="AM72" i="1"/>
  <c r="AR133" i="1"/>
  <c r="AP126" i="1"/>
  <c r="AO122" i="1"/>
  <c r="AJ130" i="1"/>
  <c r="AP98" i="1"/>
  <c r="AF135" i="1"/>
  <c r="AL77" i="1"/>
  <c r="AJ107" i="1"/>
  <c r="AK79" i="1"/>
  <c r="AE96" i="1"/>
  <c r="AK72" i="1"/>
  <c r="AP96" i="1"/>
  <c r="AR75" i="1"/>
  <c r="AQ104" i="1"/>
  <c r="AP114" i="1"/>
  <c r="AN91" i="1"/>
  <c r="AL130" i="1"/>
  <c r="AO102" i="1"/>
  <c r="AH111" i="1"/>
  <c r="AN88" i="1"/>
  <c r="AF119" i="1"/>
  <c r="AE120" i="1"/>
  <c r="AE69" i="1"/>
  <c r="AQ77" i="1"/>
  <c r="AK74" i="1"/>
  <c r="AR113" i="1"/>
  <c r="AP145" i="1"/>
  <c r="AF105" i="1"/>
  <c r="AP121" i="1"/>
  <c r="AF83" i="1"/>
  <c r="AP73" i="1"/>
  <c r="AR97" i="1"/>
  <c r="AF137" i="1"/>
  <c r="AH71" i="1"/>
  <c r="AH77" i="1"/>
  <c r="AJ81" i="1"/>
  <c r="AJ89" i="1"/>
  <c r="AP89" i="1"/>
  <c r="AR84" i="1"/>
  <c r="AQ84" i="1"/>
  <c r="AF92" i="1"/>
  <c r="AP108" i="1"/>
  <c r="AQ132" i="1"/>
  <c r="AO70" i="1"/>
  <c r="AI113" i="1"/>
  <c r="AJ127" i="1"/>
  <c r="AS75" i="1"/>
  <c r="AO75" i="1"/>
  <c r="AN75" i="1"/>
  <c r="AM75" i="1"/>
  <c r="AL75" i="1"/>
  <c r="AH75" i="1"/>
  <c r="AG75" i="1"/>
  <c r="AH78" i="1"/>
  <c r="AG78" i="1"/>
  <c r="AF78" i="1"/>
  <c r="AR78" i="1"/>
  <c r="AS78" i="1"/>
  <c r="AM78" i="1"/>
  <c r="AI78" i="1"/>
  <c r="AN78" i="1"/>
  <c r="AH92" i="1"/>
  <c r="AG92" i="1"/>
  <c r="AS92" i="1"/>
  <c r="AK92" i="1"/>
  <c r="AM92" i="1"/>
  <c r="AS87" i="1"/>
  <c r="AQ87" i="1"/>
  <c r="AO87" i="1"/>
  <c r="AM87" i="1"/>
  <c r="AG87" i="1"/>
  <c r="AH90" i="1"/>
  <c r="AG90" i="1"/>
  <c r="AF90" i="1"/>
  <c r="AS90" i="1"/>
  <c r="AM90" i="1"/>
  <c r="AK90" i="1"/>
  <c r="AN90" i="1"/>
  <c r="AF141" i="1"/>
  <c r="AP103" i="1"/>
  <c r="AG80" i="1"/>
  <c r="AF80" i="1"/>
  <c r="AM80" i="1"/>
  <c r="AS80" i="1"/>
  <c r="AR80" i="1"/>
  <c r="AJ147" i="1"/>
  <c r="AL142" i="1"/>
  <c r="AQ128" i="1"/>
  <c r="AH91" i="1"/>
  <c r="AI131" i="1"/>
  <c r="AP106" i="1"/>
  <c r="AQ78" i="1"/>
  <c r="AK95" i="1"/>
  <c r="AQ71" i="1"/>
  <c r="AJ95" i="1"/>
  <c r="AF75" i="1"/>
  <c r="AF112" i="1"/>
  <c r="AF88" i="1"/>
  <c r="AJ119" i="1"/>
  <c r="AI101" i="1"/>
  <c r="AH109" i="1"/>
  <c r="AH87" i="1"/>
  <c r="AJ118" i="1"/>
  <c r="AQ74" i="1"/>
  <c r="AI119" i="1"/>
  <c r="AN73" i="1"/>
  <c r="AJ105" i="1"/>
  <c r="AP105" i="1"/>
  <c r="AL82" i="1"/>
  <c r="AK127" i="1"/>
  <c r="AN70" i="1"/>
  <c r="AK81" i="1"/>
  <c r="AK89" i="1"/>
  <c r="AQ76" i="1"/>
  <c r="AP84" i="1"/>
  <c r="AJ100" i="1"/>
  <c r="W609" i="9"/>
  <c r="M609" i="12" s="1"/>
  <c r="W435" i="9"/>
  <c r="U611" i="9"/>
  <c r="S584" i="9"/>
  <c r="AC641" i="12"/>
  <c r="AC640" i="12"/>
  <c r="AC639" i="12"/>
  <c r="AC638" i="12"/>
  <c r="AC637" i="12"/>
  <c r="AC636" i="12"/>
  <c r="AC635" i="12"/>
  <c r="AC634" i="12"/>
  <c r="AC633" i="12"/>
  <c r="AC632" i="12"/>
  <c r="AC631" i="12"/>
  <c r="AC630" i="12"/>
  <c r="AC629" i="12"/>
  <c r="AC628" i="12"/>
  <c r="AC627" i="12"/>
  <c r="AC626" i="12"/>
  <c r="AC625" i="12"/>
  <c r="AC624" i="12"/>
  <c r="AC623" i="12"/>
  <c r="AC622" i="12"/>
  <c r="AC621" i="12"/>
  <c r="AC620" i="12"/>
  <c r="AC619" i="12"/>
  <c r="AC618" i="12"/>
  <c r="AC617" i="12"/>
  <c r="AC616" i="12"/>
  <c r="AC615" i="12"/>
  <c r="AC614" i="12"/>
  <c r="AC613" i="12"/>
  <c r="AC612" i="12"/>
  <c r="AC611" i="12"/>
  <c r="AC610" i="12"/>
  <c r="AC609" i="12"/>
  <c r="AC608" i="12"/>
  <c r="AC607" i="12"/>
  <c r="AC606" i="12"/>
  <c r="AC605" i="12"/>
  <c r="AC604" i="12"/>
  <c r="AC603" i="12"/>
  <c r="AC602" i="12"/>
  <c r="AC601" i="12"/>
  <c r="AC600" i="12"/>
  <c r="AC599" i="12"/>
  <c r="AC598" i="12"/>
  <c r="AC597" i="12"/>
  <c r="AC596" i="12"/>
  <c r="AC595" i="12"/>
  <c r="AC594" i="12"/>
  <c r="AC593" i="12"/>
  <c r="AC592" i="12"/>
  <c r="AC591" i="12"/>
  <c r="AC590" i="12"/>
  <c r="AC589" i="12"/>
  <c r="AC588" i="12"/>
  <c r="AC587" i="12"/>
  <c r="AC586" i="12"/>
  <c r="AC585" i="12"/>
  <c r="AC584" i="12"/>
  <c r="AC583" i="12"/>
  <c r="AC582" i="12"/>
  <c r="AC581" i="12"/>
  <c r="AC580" i="12"/>
  <c r="AC579" i="12"/>
  <c r="AC578" i="12"/>
  <c r="AC577" i="12"/>
  <c r="AC576" i="12"/>
  <c r="AC575" i="12"/>
  <c r="AC574" i="12"/>
  <c r="AC573" i="12"/>
  <c r="AC572" i="12"/>
  <c r="AC571" i="12"/>
  <c r="AC570" i="12"/>
  <c r="AC569" i="12"/>
  <c r="AC568" i="12"/>
  <c r="AC567" i="12"/>
  <c r="AC566" i="12"/>
  <c r="AC565" i="12"/>
  <c r="AC564" i="12"/>
  <c r="AC563" i="12"/>
  <c r="AC562" i="12"/>
  <c r="AC561" i="12"/>
  <c r="AC560" i="12"/>
  <c r="AC559" i="12"/>
  <c r="AC558" i="12"/>
  <c r="AC557" i="12"/>
  <c r="AC556" i="12"/>
  <c r="AC555" i="12"/>
  <c r="AC554" i="12"/>
  <c r="AC553" i="12"/>
  <c r="AC552" i="12"/>
  <c r="AC551" i="12"/>
  <c r="AC550" i="12"/>
  <c r="AC549" i="12"/>
  <c r="AC548" i="12"/>
  <c r="AC547" i="12"/>
  <c r="AC546" i="12"/>
  <c r="AC545" i="12"/>
  <c r="AC544" i="12"/>
  <c r="AC543" i="12"/>
  <c r="AC542" i="12"/>
  <c r="AC541" i="12"/>
  <c r="AC540" i="12"/>
  <c r="AC539" i="12"/>
  <c r="AC538" i="12"/>
  <c r="AC537" i="12"/>
  <c r="AC536" i="12"/>
  <c r="AC535" i="12"/>
  <c r="AC534" i="12"/>
  <c r="AC533" i="12"/>
  <c r="AC532" i="12"/>
  <c r="AC531" i="12"/>
  <c r="AC530" i="12"/>
  <c r="AC529" i="12"/>
  <c r="AC528" i="12"/>
  <c r="AC527" i="12"/>
  <c r="AC526" i="12"/>
  <c r="AC525" i="12"/>
  <c r="AC524" i="12"/>
  <c r="AC523" i="12"/>
  <c r="AC522" i="12"/>
  <c r="AC521" i="12"/>
  <c r="AC520" i="12"/>
  <c r="AC519" i="12"/>
  <c r="AC518" i="12"/>
  <c r="AC517" i="12"/>
  <c r="AC516" i="12"/>
  <c r="AC515" i="12"/>
  <c r="AC514" i="12"/>
  <c r="AC513" i="12"/>
  <c r="AC512" i="12"/>
  <c r="AC511" i="12"/>
  <c r="AC510" i="12"/>
  <c r="AC509" i="12"/>
  <c r="AC508" i="12"/>
  <c r="AC507" i="12"/>
  <c r="AC506" i="12"/>
  <c r="AC505" i="12"/>
  <c r="AC504" i="12"/>
  <c r="AC503" i="12"/>
  <c r="AC502" i="12"/>
  <c r="AC501" i="12"/>
  <c r="AC500" i="12"/>
  <c r="AC499" i="12"/>
  <c r="AC498" i="12"/>
  <c r="AC497" i="12"/>
  <c r="AC496" i="12"/>
  <c r="AC495" i="12"/>
  <c r="AC494" i="12"/>
  <c r="AC493" i="12"/>
  <c r="AC492" i="12"/>
  <c r="AC491" i="12"/>
  <c r="AC490" i="12"/>
  <c r="AC489" i="12"/>
  <c r="AC488" i="12"/>
  <c r="AC487" i="12"/>
  <c r="AC486" i="12"/>
  <c r="AC485" i="12"/>
  <c r="AC484" i="12"/>
  <c r="AC483" i="12"/>
  <c r="AC482" i="12"/>
  <c r="AC481" i="12"/>
  <c r="AC480" i="12"/>
  <c r="AC479" i="12"/>
  <c r="AC478" i="12"/>
  <c r="AC477" i="12"/>
  <c r="AC476" i="12"/>
  <c r="AC475" i="12"/>
  <c r="AC474" i="12"/>
  <c r="AC473" i="12"/>
  <c r="AC472" i="12"/>
  <c r="AC471" i="12"/>
  <c r="AC470" i="12"/>
  <c r="AC469" i="12"/>
  <c r="AC468" i="12"/>
  <c r="AC467" i="12"/>
  <c r="AC466" i="12"/>
  <c r="AC465" i="12"/>
  <c r="AC464" i="12"/>
  <c r="AC463" i="12"/>
  <c r="AC462" i="12"/>
  <c r="AC461" i="12"/>
  <c r="AC460" i="12"/>
  <c r="AC459" i="12"/>
  <c r="AC458" i="12"/>
  <c r="AC457" i="12"/>
  <c r="AC456" i="12"/>
  <c r="AC455" i="12"/>
  <c r="AC454" i="12"/>
  <c r="AC453" i="12"/>
  <c r="AC452" i="12"/>
  <c r="AC451" i="12"/>
  <c r="AC450" i="12"/>
  <c r="AC449" i="12"/>
  <c r="AC448" i="12"/>
  <c r="AC447" i="12"/>
  <c r="AC446" i="12"/>
  <c r="AC445" i="12"/>
  <c r="AC444" i="12"/>
  <c r="AC443" i="12"/>
  <c r="AC442" i="12"/>
  <c r="AC441" i="12"/>
  <c r="AC440" i="12"/>
  <c r="AC439" i="12"/>
  <c r="AC438" i="12"/>
  <c r="AC437" i="12"/>
  <c r="AC436" i="12"/>
  <c r="AC435" i="12"/>
  <c r="AC434" i="12"/>
  <c r="AC433" i="12"/>
  <c r="AC432" i="12"/>
  <c r="AC431" i="12"/>
  <c r="AC430" i="12"/>
  <c r="AC429" i="12"/>
  <c r="AC428" i="12"/>
  <c r="AC427" i="12"/>
  <c r="AC426" i="12"/>
  <c r="AC425" i="12"/>
  <c r="AC424" i="12"/>
  <c r="AC423" i="12"/>
  <c r="AC422" i="12"/>
  <c r="AC421" i="12"/>
  <c r="AC420" i="12"/>
  <c r="AC419" i="12"/>
  <c r="AC418" i="12"/>
  <c r="AC417" i="12"/>
  <c r="AC416" i="12"/>
  <c r="AC415" i="12"/>
  <c r="AC414" i="12"/>
  <c r="AC413" i="12"/>
  <c r="AC412" i="12"/>
  <c r="AC411" i="12"/>
  <c r="AC410" i="12"/>
  <c r="AC409" i="12"/>
  <c r="AC408" i="12"/>
  <c r="AC407" i="12"/>
  <c r="AC406" i="12"/>
  <c r="AC405" i="12"/>
  <c r="AC404" i="12"/>
  <c r="AC403" i="12"/>
  <c r="AC402" i="12"/>
  <c r="AC401" i="12"/>
  <c r="AC400" i="12"/>
  <c r="AC399" i="12"/>
  <c r="AC398" i="12"/>
  <c r="AC397" i="12"/>
  <c r="AC396" i="12"/>
  <c r="AC395" i="12"/>
  <c r="AC394" i="12"/>
  <c r="AC393" i="12"/>
  <c r="AC392" i="12"/>
  <c r="AC391" i="12"/>
  <c r="AC390" i="12"/>
  <c r="AC389" i="12"/>
  <c r="AC388" i="12"/>
  <c r="AC387" i="12"/>
  <c r="AC386" i="12"/>
  <c r="AC385" i="12"/>
  <c r="AC384" i="12"/>
  <c r="AC383" i="12"/>
  <c r="AC382" i="12"/>
  <c r="AC381" i="12"/>
  <c r="AC380" i="12"/>
  <c r="AC379" i="12"/>
  <c r="AC378" i="12"/>
  <c r="AC377" i="12"/>
  <c r="AC376" i="12"/>
  <c r="AC375" i="12"/>
  <c r="AC374" i="12"/>
  <c r="AC373" i="12"/>
  <c r="AC372" i="12"/>
  <c r="AC371" i="12"/>
  <c r="AC370" i="12"/>
  <c r="AC369" i="12"/>
  <c r="F1098" i="9"/>
  <c r="H1098" i="9" s="1"/>
  <c r="D1098" i="9"/>
  <c r="C1098" i="9"/>
  <c r="B1098" i="9"/>
  <c r="N1097" i="9"/>
  <c r="L1097" i="9"/>
  <c r="F1097" i="9"/>
  <c r="H1097" i="9" s="1"/>
  <c r="D1097" i="9"/>
  <c r="M1097" i="9" s="1"/>
  <c r="C1097" i="9"/>
  <c r="B1097" i="9"/>
  <c r="F1096" i="9"/>
  <c r="H1096" i="9" s="1"/>
  <c r="D1096" i="9"/>
  <c r="C1096" i="9"/>
  <c r="B1096" i="9"/>
  <c r="K1095" i="9"/>
  <c r="F1095" i="9"/>
  <c r="H1095" i="9" s="1"/>
  <c r="D1095" i="9"/>
  <c r="C1095" i="9"/>
  <c r="B1095" i="9"/>
  <c r="F1094" i="9"/>
  <c r="H1094" i="9" s="1"/>
  <c r="D1094" i="9"/>
  <c r="C1094" i="9"/>
  <c r="B1094" i="9"/>
  <c r="F1093" i="9"/>
  <c r="H1093" i="9" s="1"/>
  <c r="D1093" i="9"/>
  <c r="C1093" i="9"/>
  <c r="B1093" i="9"/>
  <c r="K1092" i="9"/>
  <c r="F1092" i="9"/>
  <c r="H1092" i="9" s="1"/>
  <c r="D1092" i="9"/>
  <c r="C1092" i="9"/>
  <c r="B1092" i="9"/>
  <c r="H1091" i="9"/>
  <c r="F1091" i="9"/>
  <c r="D1091" i="9"/>
  <c r="C1091" i="9"/>
  <c r="B1091" i="9"/>
  <c r="F1090" i="9"/>
  <c r="D1090" i="9"/>
  <c r="C1090" i="9"/>
  <c r="B1090" i="9"/>
  <c r="F1089" i="9"/>
  <c r="H1089" i="9" s="1"/>
  <c r="D1089" i="9"/>
  <c r="C1089" i="9"/>
  <c r="B1089" i="9"/>
  <c r="F1088" i="9"/>
  <c r="H1088" i="9" s="1"/>
  <c r="D1088" i="9"/>
  <c r="C1088" i="9"/>
  <c r="B1088" i="9"/>
  <c r="L1087" i="9"/>
  <c r="J1087" i="9"/>
  <c r="H1087" i="9"/>
  <c r="F1087" i="9"/>
  <c r="D1087" i="9"/>
  <c r="M1087" i="9" s="1"/>
  <c r="C1087" i="9"/>
  <c r="B1087" i="9"/>
  <c r="F1086" i="9"/>
  <c r="H1086" i="9" s="1"/>
  <c r="D1086" i="9"/>
  <c r="C1086" i="9"/>
  <c r="B1086" i="9"/>
  <c r="F1085" i="9"/>
  <c r="H1085" i="9" s="1"/>
  <c r="D1085" i="9"/>
  <c r="C1085" i="9"/>
  <c r="B1085" i="9"/>
  <c r="N1084" i="9"/>
  <c r="F1084" i="9"/>
  <c r="D1084" i="9"/>
  <c r="C1084" i="9"/>
  <c r="B1084" i="9"/>
  <c r="F1083" i="9"/>
  <c r="D1083" i="9"/>
  <c r="C1083" i="9"/>
  <c r="B1083" i="9"/>
  <c r="M1082" i="9"/>
  <c r="F1082" i="9"/>
  <c r="H1082" i="9" s="1"/>
  <c r="D1082" i="9"/>
  <c r="C1082" i="9"/>
  <c r="B1082" i="9"/>
  <c r="L1081" i="9"/>
  <c r="J1081" i="9"/>
  <c r="H1081" i="9"/>
  <c r="F1081" i="9"/>
  <c r="D1081" i="9"/>
  <c r="M1081" i="9" s="1"/>
  <c r="C1081" i="9"/>
  <c r="B1081" i="9"/>
  <c r="N1080" i="9"/>
  <c r="L1080" i="9"/>
  <c r="F1080" i="9"/>
  <c r="H1080" i="9" s="1"/>
  <c r="D1080" i="9"/>
  <c r="M1080" i="9" s="1"/>
  <c r="C1080" i="9"/>
  <c r="B1080" i="9"/>
  <c r="N1079" i="9"/>
  <c r="L1079" i="9"/>
  <c r="K1079" i="9"/>
  <c r="F1079" i="9"/>
  <c r="H1079" i="9" s="1"/>
  <c r="D1079" i="9"/>
  <c r="C1079" i="9"/>
  <c r="B1079" i="9"/>
  <c r="M1078" i="9"/>
  <c r="I1078" i="9"/>
  <c r="F1078" i="9"/>
  <c r="D1078" i="9"/>
  <c r="C1078" i="9"/>
  <c r="B1078" i="9"/>
  <c r="F1077" i="9"/>
  <c r="H1077" i="9" s="1"/>
  <c r="D1077" i="9"/>
  <c r="C1077" i="9"/>
  <c r="B1077" i="9"/>
  <c r="F1076" i="9"/>
  <c r="H1076" i="9" s="1"/>
  <c r="D1076" i="9"/>
  <c r="C1076" i="9"/>
  <c r="B1076" i="9"/>
  <c r="M1075" i="9"/>
  <c r="K1075" i="9"/>
  <c r="F1075" i="9"/>
  <c r="H1075" i="9" s="1"/>
  <c r="D1075" i="9"/>
  <c r="L1075" i="9" s="1"/>
  <c r="C1075" i="9"/>
  <c r="B1075" i="9"/>
  <c r="F1074" i="9"/>
  <c r="H1074" i="9" s="1"/>
  <c r="D1074" i="9"/>
  <c r="C1074" i="9"/>
  <c r="B1074" i="9"/>
  <c r="F1073" i="9"/>
  <c r="H1073" i="9" s="1"/>
  <c r="D1073" i="9"/>
  <c r="C1073" i="9"/>
  <c r="B1073" i="9"/>
  <c r="F1072" i="9"/>
  <c r="D1072" i="9"/>
  <c r="C1072" i="9"/>
  <c r="B1072" i="9"/>
  <c r="K1071" i="9"/>
  <c r="F1071" i="9"/>
  <c r="H1071" i="9" s="1"/>
  <c r="D1071" i="9"/>
  <c r="C1071" i="9"/>
  <c r="B1071" i="9"/>
  <c r="M1070" i="9"/>
  <c r="J1070" i="9"/>
  <c r="H1070" i="9"/>
  <c r="F1070" i="9"/>
  <c r="D1070" i="9"/>
  <c r="K1070" i="9" s="1"/>
  <c r="C1070" i="9"/>
  <c r="B1070" i="9"/>
  <c r="M1069" i="9"/>
  <c r="K1069" i="9"/>
  <c r="I1069" i="9"/>
  <c r="F1069" i="9"/>
  <c r="H1069" i="9" s="1"/>
  <c r="D1069" i="9"/>
  <c r="L1069" i="9" s="1"/>
  <c r="C1069" i="9"/>
  <c r="B1069" i="9"/>
  <c r="N1068" i="9"/>
  <c r="M1068" i="9"/>
  <c r="L1068" i="9"/>
  <c r="F1068" i="9"/>
  <c r="H1068" i="9" s="1"/>
  <c r="D1068" i="9"/>
  <c r="C1068" i="9"/>
  <c r="B1068" i="9"/>
  <c r="N1067" i="9"/>
  <c r="M1067" i="9"/>
  <c r="L1067" i="9"/>
  <c r="K1067" i="9"/>
  <c r="F1067" i="9"/>
  <c r="H1067" i="9" s="1"/>
  <c r="D1067" i="9"/>
  <c r="C1067" i="9"/>
  <c r="B1067" i="9"/>
  <c r="F1066" i="9"/>
  <c r="H1066" i="9" s="1"/>
  <c r="D1066" i="9"/>
  <c r="C1066" i="9"/>
  <c r="B1066" i="9"/>
  <c r="I1065" i="9"/>
  <c r="F1065" i="9"/>
  <c r="H1065" i="9" s="1"/>
  <c r="D1065" i="9"/>
  <c r="C1065" i="9"/>
  <c r="B1065" i="9"/>
  <c r="K1064" i="9"/>
  <c r="F1064" i="9"/>
  <c r="H1064" i="9" s="1"/>
  <c r="D1064" i="9"/>
  <c r="C1064" i="9"/>
  <c r="B1064" i="9"/>
  <c r="M1063" i="9"/>
  <c r="K1063" i="9"/>
  <c r="F1063" i="9"/>
  <c r="H1063" i="9" s="1"/>
  <c r="D1063" i="9"/>
  <c r="L1063" i="9" s="1"/>
  <c r="C1063" i="9"/>
  <c r="B1063" i="9"/>
  <c r="K1062" i="9"/>
  <c r="F1062" i="9"/>
  <c r="H1062" i="9" s="1"/>
  <c r="D1062" i="9"/>
  <c r="C1062" i="9"/>
  <c r="B1062" i="9"/>
  <c r="K1061" i="9"/>
  <c r="H1061" i="9"/>
  <c r="F1061" i="9"/>
  <c r="D1061" i="9"/>
  <c r="C1061" i="9"/>
  <c r="B1061" i="9"/>
  <c r="F1060" i="9"/>
  <c r="H1060" i="9" s="1"/>
  <c r="D1060" i="9"/>
  <c r="N1060" i="9" s="1"/>
  <c r="C1060" i="9"/>
  <c r="B1060" i="9"/>
  <c r="F1059" i="9"/>
  <c r="H1059" i="9" s="1"/>
  <c r="D1059" i="9"/>
  <c r="C1059" i="9"/>
  <c r="B1059" i="9"/>
  <c r="M1058" i="9"/>
  <c r="F1058" i="9"/>
  <c r="H1058" i="9" s="1"/>
  <c r="D1058" i="9"/>
  <c r="C1058" i="9"/>
  <c r="B1058" i="9"/>
  <c r="L1057" i="9"/>
  <c r="J1057" i="9"/>
  <c r="H1057" i="9"/>
  <c r="F1057" i="9"/>
  <c r="D1057" i="9"/>
  <c r="M1057" i="9" s="1"/>
  <c r="C1057" i="9"/>
  <c r="B1057" i="9"/>
  <c r="F1056" i="9"/>
  <c r="H1056" i="9" s="1"/>
  <c r="D1056" i="9"/>
  <c r="C1056" i="9"/>
  <c r="B1056" i="9"/>
  <c r="F1055" i="9"/>
  <c r="H1055" i="9" s="1"/>
  <c r="D1055" i="9"/>
  <c r="C1055" i="9"/>
  <c r="B1055" i="9"/>
  <c r="M1054" i="9"/>
  <c r="F1054" i="9"/>
  <c r="H1054" i="9" s="1"/>
  <c r="D1054" i="9"/>
  <c r="C1054" i="9"/>
  <c r="B1054" i="9"/>
  <c r="F1053" i="9"/>
  <c r="H1053" i="9" s="1"/>
  <c r="D1053" i="9"/>
  <c r="C1053" i="9"/>
  <c r="B1053" i="9"/>
  <c r="K1052" i="9"/>
  <c r="I1052" i="9"/>
  <c r="F1052" i="9"/>
  <c r="D1052" i="9"/>
  <c r="M1052" i="9" s="1"/>
  <c r="C1052" i="9"/>
  <c r="B1052" i="9"/>
  <c r="M1051" i="9"/>
  <c r="L1051" i="9"/>
  <c r="K1051" i="9"/>
  <c r="I1051" i="9"/>
  <c r="F1051" i="9"/>
  <c r="H1051" i="9" s="1"/>
  <c r="D1051" i="9"/>
  <c r="J1051" i="9" s="1"/>
  <c r="C1051" i="9"/>
  <c r="B1051" i="9"/>
  <c r="N1050" i="9"/>
  <c r="M1050" i="9"/>
  <c r="L1050" i="9"/>
  <c r="K1050" i="9"/>
  <c r="I1050" i="9"/>
  <c r="F1050" i="9"/>
  <c r="H1050" i="9" s="1"/>
  <c r="D1050" i="9"/>
  <c r="C1050" i="9"/>
  <c r="B1050" i="9"/>
  <c r="N1049" i="9"/>
  <c r="M1049" i="9"/>
  <c r="L1049" i="9"/>
  <c r="K1049" i="9"/>
  <c r="F1049" i="9"/>
  <c r="H1049" i="9" s="1"/>
  <c r="D1049" i="9"/>
  <c r="C1049" i="9"/>
  <c r="B1049" i="9"/>
  <c r="F1048" i="9"/>
  <c r="H1048" i="9" s="1"/>
  <c r="D1048" i="9"/>
  <c r="C1048" i="9"/>
  <c r="B1048" i="9"/>
  <c r="H1047" i="9"/>
  <c r="F1047" i="9"/>
  <c r="D1047" i="9"/>
  <c r="C1047" i="9"/>
  <c r="B1047" i="9"/>
  <c r="F1046" i="9"/>
  <c r="H1046" i="9" s="1"/>
  <c r="D1046" i="9"/>
  <c r="C1046" i="9"/>
  <c r="B1046" i="9"/>
  <c r="M1045" i="9"/>
  <c r="K1045" i="9"/>
  <c r="I1045" i="9"/>
  <c r="F1045" i="9"/>
  <c r="H1045" i="9" s="1"/>
  <c r="D1045" i="9"/>
  <c r="L1045" i="9" s="1"/>
  <c r="C1045" i="9"/>
  <c r="B1045" i="9"/>
  <c r="N1044" i="9"/>
  <c r="K1044" i="9"/>
  <c r="J1044" i="9"/>
  <c r="F1044" i="9"/>
  <c r="H1044" i="9" s="1"/>
  <c r="D1044" i="9"/>
  <c r="C1044" i="9"/>
  <c r="B1044" i="9"/>
  <c r="K1043" i="9"/>
  <c r="H1043" i="9"/>
  <c r="F1043" i="9"/>
  <c r="D1043" i="9"/>
  <c r="C1043" i="9"/>
  <c r="B1043" i="9"/>
  <c r="F1042" i="9"/>
  <c r="H1042" i="9" s="1"/>
  <c r="D1042" i="9"/>
  <c r="C1042" i="9"/>
  <c r="B1042" i="9"/>
  <c r="I1041" i="9"/>
  <c r="H1041" i="9"/>
  <c r="F1041" i="9"/>
  <c r="D1041" i="9"/>
  <c r="C1041" i="9"/>
  <c r="B1041" i="9"/>
  <c r="K1040" i="9"/>
  <c r="H1040" i="9"/>
  <c r="F1040" i="9"/>
  <c r="D1040" i="9"/>
  <c r="M1040" i="9" s="1"/>
  <c r="C1040" i="9"/>
  <c r="B1040" i="9"/>
  <c r="M1039" i="9"/>
  <c r="K1039" i="9"/>
  <c r="I1039" i="9"/>
  <c r="F1039" i="9"/>
  <c r="H1039" i="9" s="1"/>
  <c r="D1039" i="9"/>
  <c r="L1039" i="9" s="1"/>
  <c r="C1039" i="9"/>
  <c r="B1039" i="9"/>
  <c r="F1038" i="9"/>
  <c r="H1038" i="9" s="1"/>
  <c r="D1038" i="9"/>
  <c r="C1038" i="9"/>
  <c r="B1038" i="9"/>
  <c r="F1037" i="9"/>
  <c r="H1037" i="9" s="1"/>
  <c r="D1037" i="9"/>
  <c r="C1037" i="9"/>
  <c r="B1037" i="9"/>
  <c r="F1036" i="9"/>
  <c r="D1036" i="9"/>
  <c r="C1036" i="9"/>
  <c r="B1036" i="9"/>
  <c r="K1035" i="9"/>
  <c r="F1035" i="9"/>
  <c r="H1035" i="9" s="1"/>
  <c r="D1035" i="9"/>
  <c r="C1035" i="9"/>
  <c r="B1035" i="9"/>
  <c r="M1034" i="9"/>
  <c r="J1034" i="9"/>
  <c r="F1034" i="9"/>
  <c r="D1034" i="9"/>
  <c r="K1034" i="9" s="1"/>
  <c r="C1034" i="9"/>
  <c r="B1034" i="9"/>
  <c r="F1033" i="9"/>
  <c r="H1033" i="9" s="1"/>
  <c r="D1033" i="9"/>
  <c r="C1033" i="9"/>
  <c r="B1033" i="9"/>
  <c r="F1032" i="9"/>
  <c r="H1032" i="9" s="1"/>
  <c r="D1032" i="9"/>
  <c r="C1032" i="9"/>
  <c r="B1032" i="9"/>
  <c r="F1031" i="9"/>
  <c r="H1031" i="9" s="1"/>
  <c r="D1031" i="9"/>
  <c r="C1031" i="9"/>
  <c r="B1031" i="9"/>
  <c r="M1030" i="9"/>
  <c r="F1030" i="9"/>
  <c r="D1030" i="9"/>
  <c r="C1030" i="9"/>
  <c r="B1030" i="9"/>
  <c r="H1029" i="9"/>
  <c r="F1029" i="9"/>
  <c r="D1029" i="9"/>
  <c r="C1029" i="9"/>
  <c r="B1029" i="9"/>
  <c r="F1028" i="9"/>
  <c r="H1028" i="9" s="1"/>
  <c r="D1028" i="9"/>
  <c r="C1028" i="9"/>
  <c r="B1028" i="9"/>
  <c r="F1027" i="9"/>
  <c r="H1027" i="9" s="1"/>
  <c r="D1027" i="9"/>
  <c r="C1027" i="9"/>
  <c r="B1027" i="9"/>
  <c r="N1026" i="9"/>
  <c r="M1026" i="9"/>
  <c r="L1026" i="9"/>
  <c r="J1026" i="9"/>
  <c r="F1026" i="9"/>
  <c r="H1026" i="9" s="1"/>
  <c r="D1026" i="9"/>
  <c r="C1026" i="9"/>
  <c r="B1026" i="9"/>
  <c r="F1025" i="9"/>
  <c r="H1025" i="9" s="1"/>
  <c r="D1025" i="9"/>
  <c r="C1025" i="9"/>
  <c r="B1025" i="9"/>
  <c r="N1024" i="9"/>
  <c r="F1024" i="9"/>
  <c r="H1024" i="9" s="1"/>
  <c r="D1024" i="9"/>
  <c r="K1024" i="9" s="1"/>
  <c r="C1024" i="9"/>
  <c r="B1024" i="9"/>
  <c r="F1023" i="9"/>
  <c r="H1023" i="9" s="1"/>
  <c r="D1023" i="9"/>
  <c r="C1023" i="9"/>
  <c r="B1023" i="9"/>
  <c r="F1022" i="9"/>
  <c r="D1022" i="9"/>
  <c r="J1022" i="9" s="1"/>
  <c r="C1022" i="9"/>
  <c r="B1022" i="9"/>
  <c r="F1021" i="9"/>
  <c r="H1021" i="9" s="1"/>
  <c r="D1021" i="9"/>
  <c r="C1021" i="9"/>
  <c r="B1021" i="9"/>
  <c r="N1020" i="9"/>
  <c r="F1020" i="9"/>
  <c r="H1020" i="9" s="1"/>
  <c r="D1020" i="9"/>
  <c r="C1020" i="9"/>
  <c r="B1020" i="9"/>
  <c r="H1019" i="9"/>
  <c r="F1019" i="9"/>
  <c r="D1019" i="9"/>
  <c r="C1019" i="9"/>
  <c r="B1019" i="9"/>
  <c r="M1018" i="9"/>
  <c r="I1018" i="9"/>
  <c r="F1018" i="9"/>
  <c r="D1018" i="9"/>
  <c r="C1018" i="9"/>
  <c r="B1018" i="9"/>
  <c r="I1017" i="9"/>
  <c r="F1017" i="9"/>
  <c r="H1017" i="9" s="1"/>
  <c r="D1017" i="9"/>
  <c r="M1017" i="9" s="1"/>
  <c r="C1017" i="9"/>
  <c r="B1017" i="9"/>
  <c r="F1016" i="9"/>
  <c r="H1016" i="9" s="1"/>
  <c r="D1016" i="9"/>
  <c r="C1016" i="9"/>
  <c r="B1016" i="9"/>
  <c r="L1015" i="9"/>
  <c r="F1015" i="9"/>
  <c r="H1015" i="9" s="1"/>
  <c r="D1015" i="9"/>
  <c r="M1015" i="9" s="1"/>
  <c r="C1015" i="9"/>
  <c r="B1015" i="9"/>
  <c r="N1014" i="9"/>
  <c r="F1014" i="9"/>
  <c r="H1014" i="9" s="1"/>
  <c r="D1014" i="9"/>
  <c r="C1014" i="9"/>
  <c r="B1014" i="9"/>
  <c r="F1013" i="9"/>
  <c r="H1013" i="9" s="1"/>
  <c r="D1013" i="9"/>
  <c r="C1013" i="9"/>
  <c r="B1013" i="9"/>
  <c r="F1012" i="9"/>
  <c r="H1012" i="9" s="1"/>
  <c r="D1012" i="9"/>
  <c r="C1012" i="9"/>
  <c r="B1012" i="9"/>
  <c r="F1011" i="9"/>
  <c r="H1011" i="9" s="1"/>
  <c r="D1011" i="9"/>
  <c r="C1011" i="9"/>
  <c r="B1011" i="9"/>
  <c r="M1010" i="9"/>
  <c r="I1010" i="9"/>
  <c r="F1010" i="9"/>
  <c r="H1010" i="9" s="1"/>
  <c r="D1010" i="9"/>
  <c r="J1010" i="9" s="1"/>
  <c r="C1010" i="9"/>
  <c r="B1010" i="9"/>
  <c r="M1009" i="9"/>
  <c r="K1009" i="9"/>
  <c r="J1009" i="9"/>
  <c r="I1009" i="9"/>
  <c r="F1009" i="9"/>
  <c r="H1009" i="9" s="1"/>
  <c r="D1009" i="9"/>
  <c r="C1009" i="9"/>
  <c r="B1009" i="9"/>
  <c r="M1008" i="9"/>
  <c r="L1008" i="9"/>
  <c r="K1008" i="9"/>
  <c r="J1008" i="9"/>
  <c r="I1008" i="9"/>
  <c r="F1008" i="9"/>
  <c r="H1008" i="9" s="1"/>
  <c r="D1008" i="9"/>
  <c r="C1008" i="9"/>
  <c r="B1008" i="9"/>
  <c r="F1007" i="9"/>
  <c r="H1007" i="9" s="1"/>
  <c r="D1007" i="9"/>
  <c r="C1007" i="9"/>
  <c r="B1007" i="9"/>
  <c r="N1006" i="9"/>
  <c r="I1006" i="9"/>
  <c r="F1006" i="9"/>
  <c r="H1006" i="9" s="1"/>
  <c r="D1006" i="9"/>
  <c r="C1006" i="9"/>
  <c r="B1006" i="9"/>
  <c r="F1005" i="9"/>
  <c r="H1005" i="9" s="1"/>
  <c r="D1005" i="9"/>
  <c r="I1005" i="9" s="1"/>
  <c r="C1005" i="9"/>
  <c r="B1005" i="9"/>
  <c r="N1004" i="9"/>
  <c r="M1004" i="9"/>
  <c r="K1004" i="9"/>
  <c r="F1004" i="9"/>
  <c r="H1004" i="9" s="1"/>
  <c r="D1004" i="9"/>
  <c r="C1004" i="9"/>
  <c r="B1004" i="9"/>
  <c r="H1003" i="9"/>
  <c r="F1003" i="9"/>
  <c r="D1003" i="9"/>
  <c r="C1003" i="9"/>
  <c r="B1003" i="9"/>
  <c r="F1002" i="9"/>
  <c r="H1002" i="9" s="1"/>
  <c r="D1002" i="9"/>
  <c r="C1002" i="9"/>
  <c r="B1002" i="9"/>
  <c r="N1001" i="9"/>
  <c r="L1001" i="9"/>
  <c r="F1001" i="9"/>
  <c r="D1001" i="9"/>
  <c r="C1001" i="9"/>
  <c r="B1001" i="9"/>
  <c r="F1000" i="9"/>
  <c r="H1000" i="9" s="1"/>
  <c r="D1000" i="9"/>
  <c r="C1000" i="9"/>
  <c r="B1000" i="9"/>
  <c r="F999" i="9"/>
  <c r="H999" i="9" s="1"/>
  <c r="D999" i="9"/>
  <c r="C999" i="9"/>
  <c r="B999" i="9"/>
  <c r="F998" i="9"/>
  <c r="H998" i="9" s="1"/>
  <c r="D998" i="9"/>
  <c r="C998" i="9"/>
  <c r="B998" i="9"/>
  <c r="N997" i="9"/>
  <c r="K997" i="9"/>
  <c r="F997" i="9"/>
  <c r="H997" i="9" s="1"/>
  <c r="D997" i="9"/>
  <c r="C997" i="9"/>
  <c r="B997" i="9"/>
  <c r="F996" i="9"/>
  <c r="D996" i="9"/>
  <c r="C996" i="9"/>
  <c r="B996" i="9"/>
  <c r="F995" i="9"/>
  <c r="H995" i="9" s="1"/>
  <c r="D995" i="9"/>
  <c r="C995" i="9"/>
  <c r="B995" i="9"/>
  <c r="F994" i="9"/>
  <c r="H994" i="9" s="1"/>
  <c r="D994" i="9"/>
  <c r="C994" i="9"/>
  <c r="B994" i="9"/>
  <c r="F993" i="9"/>
  <c r="D993" i="9"/>
  <c r="C993" i="9"/>
  <c r="B993" i="9"/>
  <c r="N992" i="9"/>
  <c r="F992" i="9"/>
  <c r="D992" i="9"/>
  <c r="C992" i="9"/>
  <c r="B992" i="9"/>
  <c r="M991" i="9"/>
  <c r="J991" i="9"/>
  <c r="F991" i="9"/>
  <c r="H991" i="9" s="1"/>
  <c r="D991" i="9"/>
  <c r="K991" i="9" s="1"/>
  <c r="C991" i="9"/>
  <c r="B991" i="9"/>
  <c r="F990" i="9"/>
  <c r="D990" i="9"/>
  <c r="C990" i="9"/>
  <c r="B990" i="9"/>
  <c r="L989" i="9"/>
  <c r="K989" i="9"/>
  <c r="F989" i="9"/>
  <c r="D989" i="9"/>
  <c r="C989" i="9"/>
  <c r="B989" i="9"/>
  <c r="M988" i="9"/>
  <c r="F988" i="9"/>
  <c r="H988" i="9" s="1"/>
  <c r="D988" i="9"/>
  <c r="N988" i="9" s="1"/>
  <c r="C988" i="9"/>
  <c r="B988" i="9"/>
  <c r="L987" i="9"/>
  <c r="F987" i="9"/>
  <c r="H987" i="9" s="1"/>
  <c r="D987" i="9"/>
  <c r="C987" i="9"/>
  <c r="B987" i="9"/>
  <c r="F986" i="9"/>
  <c r="H986" i="9" s="1"/>
  <c r="D986" i="9"/>
  <c r="C986" i="9"/>
  <c r="B986" i="9"/>
  <c r="L985" i="9"/>
  <c r="F985" i="9"/>
  <c r="H985" i="9" s="1"/>
  <c r="D985" i="9"/>
  <c r="C985" i="9"/>
  <c r="B985" i="9"/>
  <c r="L984" i="9"/>
  <c r="I984" i="9"/>
  <c r="F984" i="9"/>
  <c r="H984" i="9" s="1"/>
  <c r="D984" i="9"/>
  <c r="N984" i="9" s="1"/>
  <c r="C984" i="9"/>
  <c r="B984" i="9"/>
  <c r="N983" i="9"/>
  <c r="L983" i="9"/>
  <c r="I983" i="9"/>
  <c r="F983" i="9"/>
  <c r="H983" i="9" s="1"/>
  <c r="D983" i="9"/>
  <c r="C983" i="9"/>
  <c r="B983" i="9"/>
  <c r="F982" i="9"/>
  <c r="H982" i="9" s="1"/>
  <c r="D982" i="9"/>
  <c r="C982" i="9"/>
  <c r="B982" i="9"/>
  <c r="M981" i="9"/>
  <c r="F981" i="9"/>
  <c r="H981" i="9" s="1"/>
  <c r="D981" i="9"/>
  <c r="C981" i="9"/>
  <c r="B981" i="9"/>
  <c r="F980" i="9"/>
  <c r="H980" i="9" s="1"/>
  <c r="D980" i="9"/>
  <c r="C980" i="9"/>
  <c r="B980" i="9"/>
  <c r="F979" i="9"/>
  <c r="H979" i="9" s="1"/>
  <c r="D979" i="9"/>
  <c r="C979" i="9"/>
  <c r="B979" i="9"/>
  <c r="N978" i="9"/>
  <c r="M978" i="9"/>
  <c r="L978" i="9"/>
  <c r="K978" i="9"/>
  <c r="J978" i="9"/>
  <c r="I978" i="9"/>
  <c r="F978" i="9"/>
  <c r="H978" i="9" s="1"/>
  <c r="D978" i="9"/>
  <c r="C978" i="9"/>
  <c r="B978" i="9"/>
  <c r="F977" i="9"/>
  <c r="H977" i="9" s="1"/>
  <c r="D977" i="9"/>
  <c r="C977" i="9"/>
  <c r="B977" i="9"/>
  <c r="J976" i="9"/>
  <c r="F976" i="9"/>
  <c r="H976" i="9" s="1"/>
  <c r="D976" i="9"/>
  <c r="C976" i="9"/>
  <c r="B976" i="9"/>
  <c r="F975" i="9"/>
  <c r="H975" i="9" s="1"/>
  <c r="D975" i="9"/>
  <c r="C975" i="9"/>
  <c r="B975" i="9"/>
  <c r="M974" i="9"/>
  <c r="K974" i="9"/>
  <c r="F974" i="9"/>
  <c r="D974" i="9"/>
  <c r="N974" i="9" s="1"/>
  <c r="C974" i="9"/>
  <c r="B974" i="9"/>
  <c r="K973" i="9"/>
  <c r="F973" i="9"/>
  <c r="H973" i="9" s="1"/>
  <c r="D973" i="9"/>
  <c r="C973" i="9"/>
  <c r="B973" i="9"/>
  <c r="L972" i="9"/>
  <c r="F972" i="9"/>
  <c r="H972" i="9" s="1"/>
  <c r="D972" i="9"/>
  <c r="C972" i="9"/>
  <c r="B972" i="9"/>
  <c r="F971" i="9"/>
  <c r="H971" i="9" s="1"/>
  <c r="D971" i="9"/>
  <c r="C971" i="9"/>
  <c r="B971" i="9"/>
  <c r="H970" i="9"/>
  <c r="F970" i="9"/>
  <c r="D970" i="9"/>
  <c r="C970" i="9"/>
  <c r="B970" i="9"/>
  <c r="I969" i="9"/>
  <c r="F969" i="9"/>
  <c r="D969" i="9"/>
  <c r="C969" i="9"/>
  <c r="B969" i="9"/>
  <c r="M968" i="9"/>
  <c r="J968" i="9"/>
  <c r="F968" i="9"/>
  <c r="H968" i="9" s="1"/>
  <c r="D968" i="9"/>
  <c r="K968" i="9" s="1"/>
  <c r="C968" i="9"/>
  <c r="B968" i="9"/>
  <c r="F967" i="9"/>
  <c r="H967" i="9" s="1"/>
  <c r="D967" i="9"/>
  <c r="C967" i="9"/>
  <c r="B967" i="9"/>
  <c r="F966" i="9"/>
  <c r="D966" i="9"/>
  <c r="C966" i="9"/>
  <c r="B966" i="9"/>
  <c r="M965" i="9"/>
  <c r="I965" i="9"/>
  <c r="H965" i="9"/>
  <c r="F965" i="9"/>
  <c r="D965" i="9"/>
  <c r="C965" i="9"/>
  <c r="B965" i="9"/>
  <c r="M964" i="9"/>
  <c r="I964" i="9"/>
  <c r="F964" i="9"/>
  <c r="H964" i="9" s="1"/>
  <c r="D964" i="9"/>
  <c r="N964" i="9" s="1"/>
  <c r="C964" i="9"/>
  <c r="B964" i="9"/>
  <c r="N963" i="9"/>
  <c r="L963" i="9"/>
  <c r="F963" i="9"/>
  <c r="D963" i="9"/>
  <c r="M963" i="9" s="1"/>
  <c r="C963" i="9"/>
  <c r="B963" i="9"/>
  <c r="F962" i="9"/>
  <c r="H962" i="9" s="1"/>
  <c r="D962" i="9"/>
  <c r="C962" i="9"/>
  <c r="B962" i="9"/>
  <c r="F961" i="9"/>
  <c r="D961" i="9"/>
  <c r="C961" i="9"/>
  <c r="B961" i="9"/>
  <c r="F960" i="9"/>
  <c r="H960" i="9" s="1"/>
  <c r="D960" i="9"/>
  <c r="C960" i="9"/>
  <c r="B960" i="9"/>
  <c r="F959" i="9"/>
  <c r="H959" i="9" s="1"/>
  <c r="D959" i="9"/>
  <c r="C959" i="9"/>
  <c r="B959" i="9"/>
  <c r="N958" i="9"/>
  <c r="L958" i="9"/>
  <c r="J958" i="9"/>
  <c r="H958" i="9"/>
  <c r="F958" i="9"/>
  <c r="D958" i="9"/>
  <c r="M958" i="9" s="1"/>
  <c r="C958" i="9"/>
  <c r="B958" i="9"/>
  <c r="N957" i="9"/>
  <c r="K957" i="9"/>
  <c r="I957" i="9"/>
  <c r="F957" i="9"/>
  <c r="H957" i="9" s="1"/>
  <c r="D957" i="9"/>
  <c r="L957" i="9" s="1"/>
  <c r="C957" i="9"/>
  <c r="B957" i="9"/>
  <c r="N956" i="9"/>
  <c r="M956" i="9"/>
  <c r="K956" i="9"/>
  <c r="F956" i="9"/>
  <c r="D956" i="9"/>
  <c r="L956" i="9" s="1"/>
  <c r="C956" i="9"/>
  <c r="B956" i="9"/>
  <c r="F955" i="9"/>
  <c r="H955" i="9" s="1"/>
  <c r="D955" i="9"/>
  <c r="C955" i="9"/>
  <c r="B955" i="9"/>
  <c r="N954" i="9"/>
  <c r="L954" i="9"/>
  <c r="K954" i="9"/>
  <c r="J954" i="9"/>
  <c r="I954" i="9"/>
  <c r="F954" i="9"/>
  <c r="H954" i="9" s="1"/>
  <c r="D954" i="9"/>
  <c r="C954" i="9"/>
  <c r="B954" i="9"/>
  <c r="F953" i="9"/>
  <c r="H953" i="9" s="1"/>
  <c r="D953" i="9"/>
  <c r="C953" i="9"/>
  <c r="B953" i="9"/>
  <c r="M952" i="9"/>
  <c r="K952" i="9"/>
  <c r="F952" i="9"/>
  <c r="H952" i="9" s="1"/>
  <c r="D952" i="9"/>
  <c r="N952" i="9" s="1"/>
  <c r="C952" i="9"/>
  <c r="B952" i="9"/>
  <c r="M951" i="9"/>
  <c r="F951" i="9"/>
  <c r="D951" i="9"/>
  <c r="C951" i="9"/>
  <c r="B951" i="9"/>
  <c r="J950" i="9"/>
  <c r="F950" i="9"/>
  <c r="H950" i="9" s="1"/>
  <c r="D950" i="9"/>
  <c r="C950" i="9"/>
  <c r="B950" i="9"/>
  <c r="F949" i="9"/>
  <c r="H949" i="9" s="1"/>
  <c r="D949" i="9"/>
  <c r="C949" i="9"/>
  <c r="B949" i="9"/>
  <c r="F948" i="9"/>
  <c r="H948" i="9" s="1"/>
  <c r="D948" i="9"/>
  <c r="C948" i="9"/>
  <c r="B948" i="9"/>
  <c r="L947" i="9"/>
  <c r="F947" i="9"/>
  <c r="D947" i="9"/>
  <c r="C947" i="9"/>
  <c r="B947" i="9"/>
  <c r="N946" i="9"/>
  <c r="L946" i="9"/>
  <c r="J946" i="9"/>
  <c r="H946" i="9"/>
  <c r="F946" i="9"/>
  <c r="D946" i="9"/>
  <c r="M946" i="9" s="1"/>
  <c r="C946" i="9"/>
  <c r="B946" i="9"/>
  <c r="N945" i="9"/>
  <c r="L945" i="9"/>
  <c r="J945" i="9"/>
  <c r="H945" i="9"/>
  <c r="F945" i="9"/>
  <c r="D945" i="9"/>
  <c r="M945" i="9" s="1"/>
  <c r="C945" i="9"/>
  <c r="B945" i="9"/>
  <c r="N944" i="9"/>
  <c r="L944" i="9"/>
  <c r="J944" i="9"/>
  <c r="H944" i="9"/>
  <c r="F944" i="9"/>
  <c r="D944" i="9"/>
  <c r="M944" i="9" s="1"/>
  <c r="C944" i="9"/>
  <c r="B944" i="9"/>
  <c r="N943" i="9"/>
  <c r="M943" i="9"/>
  <c r="K943" i="9"/>
  <c r="F943" i="9"/>
  <c r="D943" i="9"/>
  <c r="L943" i="9" s="1"/>
  <c r="C943" i="9"/>
  <c r="B943" i="9"/>
  <c r="N942" i="9"/>
  <c r="L942" i="9"/>
  <c r="F942" i="9"/>
  <c r="H942" i="9" s="1"/>
  <c r="D942" i="9"/>
  <c r="C942" i="9"/>
  <c r="B942" i="9"/>
  <c r="F941" i="9"/>
  <c r="H941" i="9" s="1"/>
  <c r="D941" i="9"/>
  <c r="C941" i="9"/>
  <c r="B941" i="9"/>
  <c r="F940" i="9"/>
  <c r="H940" i="9" s="1"/>
  <c r="D940" i="9"/>
  <c r="C940" i="9"/>
  <c r="B940" i="9"/>
  <c r="N939" i="9"/>
  <c r="M939" i="9"/>
  <c r="L939" i="9"/>
  <c r="K939" i="9"/>
  <c r="J939" i="9"/>
  <c r="F939" i="9"/>
  <c r="D939" i="9"/>
  <c r="C939" i="9"/>
  <c r="B939" i="9"/>
  <c r="N938" i="9"/>
  <c r="M938" i="9"/>
  <c r="L938" i="9"/>
  <c r="K938" i="9"/>
  <c r="J938" i="9"/>
  <c r="I938" i="9"/>
  <c r="F938" i="9"/>
  <c r="H938" i="9" s="1"/>
  <c r="D938" i="9"/>
  <c r="C938" i="9"/>
  <c r="B938" i="9"/>
  <c r="N937" i="9"/>
  <c r="M937" i="9"/>
  <c r="L937" i="9"/>
  <c r="K937" i="9"/>
  <c r="J937" i="9"/>
  <c r="F937" i="9"/>
  <c r="D937" i="9"/>
  <c r="C937" i="9"/>
  <c r="B937" i="9"/>
  <c r="F936" i="9"/>
  <c r="D936" i="9"/>
  <c r="C936" i="9"/>
  <c r="B936" i="9"/>
  <c r="F935" i="9"/>
  <c r="D935" i="9"/>
  <c r="C935" i="9"/>
  <c r="B935" i="9"/>
  <c r="H934" i="9"/>
  <c r="F934" i="9"/>
  <c r="D934" i="9"/>
  <c r="C934" i="9"/>
  <c r="B934" i="9"/>
  <c r="N933" i="9"/>
  <c r="L933" i="9"/>
  <c r="F933" i="9"/>
  <c r="D933" i="9"/>
  <c r="M933" i="9" s="1"/>
  <c r="C933" i="9"/>
  <c r="B933" i="9"/>
  <c r="M932" i="9"/>
  <c r="K932" i="9"/>
  <c r="F932" i="9"/>
  <c r="H932" i="9" s="1"/>
  <c r="D932" i="9"/>
  <c r="N932" i="9" s="1"/>
  <c r="C932" i="9"/>
  <c r="B932" i="9"/>
  <c r="M931" i="9"/>
  <c r="K931" i="9"/>
  <c r="F931" i="9"/>
  <c r="D931" i="9"/>
  <c r="N931" i="9" s="1"/>
  <c r="C931" i="9"/>
  <c r="B931" i="9"/>
  <c r="H930" i="9"/>
  <c r="F930" i="9"/>
  <c r="D930" i="9"/>
  <c r="C930" i="9"/>
  <c r="B930" i="9"/>
  <c r="J929" i="9"/>
  <c r="F929" i="9"/>
  <c r="H929" i="9" s="1"/>
  <c r="D929" i="9"/>
  <c r="C929" i="9"/>
  <c r="B929" i="9"/>
  <c r="F928" i="9"/>
  <c r="H928" i="9" s="1"/>
  <c r="D928" i="9"/>
  <c r="L928" i="9" s="1"/>
  <c r="C928" i="9"/>
  <c r="B928" i="9"/>
  <c r="N927" i="9"/>
  <c r="M927" i="9"/>
  <c r="L927" i="9"/>
  <c r="K927" i="9"/>
  <c r="I927" i="9"/>
  <c r="F927" i="9"/>
  <c r="H927" i="9" s="1"/>
  <c r="D927" i="9"/>
  <c r="J927" i="9" s="1"/>
  <c r="C927" i="9"/>
  <c r="B927" i="9"/>
  <c r="N926" i="9"/>
  <c r="M926" i="9"/>
  <c r="L926" i="9"/>
  <c r="K926" i="9"/>
  <c r="I926" i="9"/>
  <c r="F926" i="9"/>
  <c r="H926" i="9" s="1"/>
  <c r="D926" i="9"/>
  <c r="J926" i="9" s="1"/>
  <c r="C926" i="9"/>
  <c r="B926" i="9"/>
  <c r="N925" i="9"/>
  <c r="M925" i="9"/>
  <c r="L925" i="9"/>
  <c r="K925" i="9"/>
  <c r="F925" i="9"/>
  <c r="D925" i="9"/>
  <c r="C925" i="9"/>
  <c r="B925" i="9"/>
  <c r="F924" i="9"/>
  <c r="D924" i="9"/>
  <c r="C924" i="9"/>
  <c r="B924" i="9"/>
  <c r="N923" i="9"/>
  <c r="F923" i="9"/>
  <c r="H923" i="9" s="1"/>
  <c r="D923" i="9"/>
  <c r="C923" i="9"/>
  <c r="B923" i="9"/>
  <c r="F922" i="9"/>
  <c r="H922" i="9" s="1"/>
  <c r="D922" i="9"/>
  <c r="C922" i="9"/>
  <c r="B922" i="9"/>
  <c r="M921" i="9"/>
  <c r="K921" i="9"/>
  <c r="F921" i="9"/>
  <c r="H921" i="9" s="1"/>
  <c r="D921" i="9"/>
  <c r="N921" i="9" s="1"/>
  <c r="C921" i="9"/>
  <c r="B921" i="9"/>
  <c r="L920" i="9"/>
  <c r="J920" i="9"/>
  <c r="F920" i="9"/>
  <c r="H920" i="9" s="1"/>
  <c r="D920" i="9"/>
  <c r="N920" i="9" s="1"/>
  <c r="C920" i="9"/>
  <c r="B920" i="9"/>
  <c r="N919" i="9"/>
  <c r="L919" i="9"/>
  <c r="J919" i="9"/>
  <c r="F919" i="9"/>
  <c r="D919" i="9"/>
  <c r="M919" i="9" s="1"/>
  <c r="C919" i="9"/>
  <c r="B919" i="9"/>
  <c r="L918" i="9"/>
  <c r="F918" i="9"/>
  <c r="H918" i="9" s="1"/>
  <c r="D918" i="9"/>
  <c r="C918" i="9"/>
  <c r="B918" i="9"/>
  <c r="F917" i="9"/>
  <c r="D917" i="9"/>
  <c r="C917" i="9"/>
  <c r="B917" i="9"/>
  <c r="L916" i="9"/>
  <c r="J916" i="9"/>
  <c r="I916" i="9"/>
  <c r="F916" i="9"/>
  <c r="H916" i="9" s="1"/>
  <c r="D916" i="9"/>
  <c r="C916" i="9"/>
  <c r="B916" i="9"/>
  <c r="F915" i="9"/>
  <c r="D915" i="9"/>
  <c r="C915" i="9"/>
  <c r="B915" i="9"/>
  <c r="F914" i="9"/>
  <c r="H914" i="9" s="1"/>
  <c r="D914" i="9"/>
  <c r="C914" i="9"/>
  <c r="B914" i="9"/>
  <c r="L913" i="9"/>
  <c r="F913" i="9"/>
  <c r="D913" i="9"/>
  <c r="C913" i="9"/>
  <c r="B913" i="9"/>
  <c r="F912" i="9"/>
  <c r="H912" i="9" s="1"/>
  <c r="D912" i="9"/>
  <c r="C912" i="9"/>
  <c r="B912" i="9"/>
  <c r="F911" i="9"/>
  <c r="H911" i="9" s="1"/>
  <c r="D911" i="9"/>
  <c r="C911" i="9"/>
  <c r="B911" i="9"/>
  <c r="J910" i="9"/>
  <c r="F910" i="9"/>
  <c r="H910" i="9" s="1"/>
  <c r="D910" i="9"/>
  <c r="C910" i="9"/>
  <c r="B910" i="9"/>
  <c r="N909" i="9"/>
  <c r="J909" i="9"/>
  <c r="I909" i="9"/>
  <c r="F909" i="9"/>
  <c r="H909" i="9" s="1"/>
  <c r="D909" i="9"/>
  <c r="C909" i="9"/>
  <c r="B909" i="9"/>
  <c r="M908" i="9"/>
  <c r="I908" i="9"/>
  <c r="F908" i="9"/>
  <c r="H908" i="9" s="1"/>
  <c r="D908" i="9"/>
  <c r="N908" i="9" s="1"/>
  <c r="C908" i="9"/>
  <c r="B908" i="9"/>
  <c r="F907" i="9"/>
  <c r="D907" i="9"/>
  <c r="C907" i="9"/>
  <c r="B907" i="9"/>
  <c r="F906" i="9"/>
  <c r="D906" i="9"/>
  <c r="C906" i="9"/>
  <c r="B906" i="9"/>
  <c r="F905" i="9"/>
  <c r="D905" i="9"/>
  <c r="C905" i="9"/>
  <c r="B905" i="9"/>
  <c r="F904" i="9"/>
  <c r="D904" i="9"/>
  <c r="C904" i="9"/>
  <c r="B904" i="9"/>
  <c r="N903" i="9"/>
  <c r="M903" i="9"/>
  <c r="K903" i="9"/>
  <c r="I903" i="9"/>
  <c r="F903" i="9"/>
  <c r="H903" i="9" s="1"/>
  <c r="D903" i="9"/>
  <c r="L903" i="9" s="1"/>
  <c r="C903" i="9"/>
  <c r="B903" i="9"/>
  <c r="N902" i="9"/>
  <c r="K902" i="9"/>
  <c r="I902" i="9"/>
  <c r="F902" i="9"/>
  <c r="H902" i="9" s="1"/>
  <c r="D902" i="9"/>
  <c r="J902" i="9" s="1"/>
  <c r="C902" i="9"/>
  <c r="B902" i="9"/>
  <c r="L901" i="9"/>
  <c r="K901" i="9"/>
  <c r="J901" i="9"/>
  <c r="F901" i="9"/>
  <c r="H901" i="9" s="1"/>
  <c r="D901" i="9"/>
  <c r="C901" i="9"/>
  <c r="B901" i="9"/>
  <c r="F900" i="9"/>
  <c r="H900" i="9" s="1"/>
  <c r="D900" i="9"/>
  <c r="C900" i="9"/>
  <c r="B900" i="9"/>
  <c r="I899" i="9"/>
  <c r="F899" i="9"/>
  <c r="H899" i="9" s="1"/>
  <c r="D899" i="9"/>
  <c r="J899" i="9" s="1"/>
  <c r="C899" i="9"/>
  <c r="B899" i="9"/>
  <c r="M898" i="9"/>
  <c r="I898" i="9"/>
  <c r="F898" i="9"/>
  <c r="H898" i="9" s="1"/>
  <c r="D898" i="9"/>
  <c r="C898" i="9"/>
  <c r="B898" i="9"/>
  <c r="K897" i="9"/>
  <c r="F897" i="9"/>
  <c r="H897" i="9" s="1"/>
  <c r="D897" i="9"/>
  <c r="C897" i="9"/>
  <c r="B897" i="9"/>
  <c r="M896" i="9"/>
  <c r="F896" i="9"/>
  <c r="H896" i="9" s="1"/>
  <c r="D896" i="9"/>
  <c r="C896" i="9"/>
  <c r="B896" i="9"/>
  <c r="M895" i="9"/>
  <c r="F895" i="9"/>
  <c r="H895" i="9" s="1"/>
  <c r="D895" i="9"/>
  <c r="N895" i="9" s="1"/>
  <c r="C895" i="9"/>
  <c r="B895" i="9"/>
  <c r="F894" i="9"/>
  <c r="H894" i="9" s="1"/>
  <c r="D894" i="9"/>
  <c r="C894" i="9"/>
  <c r="B894" i="9"/>
  <c r="N893" i="9"/>
  <c r="K893" i="9"/>
  <c r="F893" i="9"/>
  <c r="H893" i="9" s="1"/>
  <c r="D893" i="9"/>
  <c r="C893" i="9"/>
  <c r="B893" i="9"/>
  <c r="F892" i="9"/>
  <c r="H892" i="9" s="1"/>
  <c r="D892" i="9"/>
  <c r="C892" i="9"/>
  <c r="B892" i="9"/>
  <c r="F891" i="9"/>
  <c r="H891" i="9" s="1"/>
  <c r="D891" i="9"/>
  <c r="C891" i="9"/>
  <c r="B891" i="9"/>
  <c r="M890" i="9"/>
  <c r="L890" i="9"/>
  <c r="K890" i="9"/>
  <c r="J890" i="9"/>
  <c r="I890" i="9"/>
  <c r="F890" i="9"/>
  <c r="H890" i="9" s="1"/>
  <c r="D890" i="9"/>
  <c r="C890" i="9"/>
  <c r="B890" i="9"/>
  <c r="J889" i="9"/>
  <c r="F889" i="9"/>
  <c r="H889" i="9" s="1"/>
  <c r="D889" i="9"/>
  <c r="C889" i="9"/>
  <c r="B889" i="9"/>
  <c r="F888" i="9"/>
  <c r="H888" i="9" s="1"/>
  <c r="D888" i="9"/>
  <c r="C888" i="9"/>
  <c r="B888" i="9"/>
  <c r="F887" i="9"/>
  <c r="D887" i="9"/>
  <c r="C887" i="9"/>
  <c r="B887" i="9"/>
  <c r="M886" i="9"/>
  <c r="K886" i="9"/>
  <c r="J886" i="9"/>
  <c r="F886" i="9"/>
  <c r="H886" i="9" s="1"/>
  <c r="D886" i="9"/>
  <c r="N886" i="9" s="1"/>
  <c r="C886" i="9"/>
  <c r="B886" i="9"/>
  <c r="N885" i="9"/>
  <c r="M885" i="9"/>
  <c r="K885" i="9"/>
  <c r="I885" i="9"/>
  <c r="F885" i="9"/>
  <c r="H885" i="9" s="1"/>
  <c r="D885" i="9"/>
  <c r="L885" i="9" s="1"/>
  <c r="C885" i="9"/>
  <c r="B885" i="9"/>
  <c r="K884" i="9"/>
  <c r="J884" i="9"/>
  <c r="F884" i="9"/>
  <c r="H884" i="9" s="1"/>
  <c r="D884" i="9"/>
  <c r="C884" i="9"/>
  <c r="B884" i="9"/>
  <c r="K883" i="9"/>
  <c r="F883" i="9"/>
  <c r="H883" i="9" s="1"/>
  <c r="D883" i="9"/>
  <c r="C883" i="9"/>
  <c r="B883" i="9"/>
  <c r="M882" i="9"/>
  <c r="F882" i="9"/>
  <c r="H882" i="9" s="1"/>
  <c r="D882" i="9"/>
  <c r="L882" i="9" s="1"/>
  <c r="C882" i="9"/>
  <c r="B882" i="9"/>
  <c r="F881" i="9"/>
  <c r="H881" i="9" s="1"/>
  <c r="D881" i="9"/>
  <c r="C881" i="9"/>
  <c r="B881" i="9"/>
  <c r="N880" i="9"/>
  <c r="M880" i="9"/>
  <c r="K880" i="9"/>
  <c r="J880" i="9"/>
  <c r="I880" i="9"/>
  <c r="F880" i="9"/>
  <c r="H880" i="9" s="1"/>
  <c r="D880" i="9"/>
  <c r="C880" i="9"/>
  <c r="B880" i="9"/>
  <c r="H879" i="9"/>
  <c r="F879" i="9"/>
  <c r="D879" i="9"/>
  <c r="C879" i="9"/>
  <c r="B879" i="9"/>
  <c r="F878" i="9"/>
  <c r="D878" i="9"/>
  <c r="C878" i="9"/>
  <c r="B878" i="9"/>
  <c r="F877" i="9"/>
  <c r="D877" i="9"/>
  <c r="C877" i="9"/>
  <c r="B877" i="9"/>
  <c r="P876" i="9"/>
  <c r="N876" i="9"/>
  <c r="J876" i="9"/>
  <c r="F876" i="9"/>
  <c r="H876" i="9" s="1"/>
  <c r="D876" i="9"/>
  <c r="C876" i="9"/>
  <c r="B876" i="9"/>
  <c r="P875" i="9"/>
  <c r="G875" i="9" s="1"/>
  <c r="F875" i="9"/>
  <c r="H875" i="9" s="1"/>
  <c r="D875" i="9"/>
  <c r="N875" i="9" s="1"/>
  <c r="C875" i="9"/>
  <c r="B875" i="9"/>
  <c r="N874" i="9"/>
  <c r="M874" i="9"/>
  <c r="I874" i="9"/>
  <c r="F874" i="9"/>
  <c r="H874" i="9" s="1"/>
  <c r="D874" i="9"/>
  <c r="C874" i="9"/>
  <c r="B874" i="9"/>
  <c r="P873" i="9"/>
  <c r="N873" i="9"/>
  <c r="M873" i="9"/>
  <c r="L873" i="9"/>
  <c r="K873" i="9"/>
  <c r="J873" i="9"/>
  <c r="F873" i="9"/>
  <c r="D873" i="9"/>
  <c r="C873" i="9"/>
  <c r="B873" i="9"/>
  <c r="L872" i="9"/>
  <c r="H872" i="9"/>
  <c r="F872" i="9"/>
  <c r="D872" i="9"/>
  <c r="C872" i="9"/>
  <c r="B872" i="9"/>
  <c r="M871" i="9"/>
  <c r="F871" i="9"/>
  <c r="H871" i="9" s="1"/>
  <c r="D871" i="9"/>
  <c r="N871" i="9" s="1"/>
  <c r="C871" i="9"/>
  <c r="B871" i="9"/>
  <c r="P870" i="9"/>
  <c r="L870" i="9"/>
  <c r="I870" i="9"/>
  <c r="H870" i="9"/>
  <c r="F870" i="9"/>
  <c r="D870" i="9"/>
  <c r="N870" i="9" s="1"/>
  <c r="C870" i="9"/>
  <c r="B870" i="9"/>
  <c r="P869" i="9"/>
  <c r="N869" i="9"/>
  <c r="K869" i="9"/>
  <c r="I869" i="9"/>
  <c r="F869" i="9"/>
  <c r="H869" i="9" s="1"/>
  <c r="D869" i="9"/>
  <c r="L869" i="9" s="1"/>
  <c r="C869" i="9"/>
  <c r="B869" i="9"/>
  <c r="M868" i="9"/>
  <c r="K868" i="9"/>
  <c r="I868" i="9"/>
  <c r="F868" i="9"/>
  <c r="H868" i="9" s="1"/>
  <c r="D868" i="9"/>
  <c r="J868" i="9" s="1"/>
  <c r="C868" i="9"/>
  <c r="B868" i="9"/>
  <c r="P867" i="9"/>
  <c r="M867" i="9"/>
  <c r="L867" i="9"/>
  <c r="J867" i="9"/>
  <c r="F867" i="9"/>
  <c r="D867" i="9"/>
  <c r="N867" i="9" s="1"/>
  <c r="C867" i="9"/>
  <c r="B867" i="9"/>
  <c r="F866" i="9"/>
  <c r="D866" i="9"/>
  <c r="C866" i="9"/>
  <c r="B866" i="9"/>
  <c r="N865" i="9"/>
  <c r="H865" i="9"/>
  <c r="F865" i="9"/>
  <c r="D865" i="9"/>
  <c r="C865" i="9"/>
  <c r="B865" i="9"/>
  <c r="N864" i="9"/>
  <c r="F864" i="9"/>
  <c r="H864" i="9" s="1"/>
  <c r="D864" i="9"/>
  <c r="P864" i="9" s="1"/>
  <c r="C864" i="9"/>
  <c r="B864" i="9"/>
  <c r="F863" i="9"/>
  <c r="H863" i="9" s="1"/>
  <c r="D863" i="9"/>
  <c r="C863" i="9"/>
  <c r="B863" i="9"/>
  <c r="F862" i="9"/>
  <c r="D862" i="9"/>
  <c r="C862" i="9"/>
  <c r="B862" i="9"/>
  <c r="P861" i="9"/>
  <c r="M861" i="9"/>
  <c r="K861" i="9"/>
  <c r="F861" i="9"/>
  <c r="H861" i="9" s="1"/>
  <c r="D861" i="9"/>
  <c r="N861" i="9" s="1"/>
  <c r="C861" i="9"/>
  <c r="B861" i="9"/>
  <c r="N860" i="9"/>
  <c r="K860" i="9"/>
  <c r="F860" i="9"/>
  <c r="H860" i="9" s="1"/>
  <c r="D860" i="9"/>
  <c r="P860" i="9" s="1"/>
  <c r="C860" i="9"/>
  <c r="B860" i="9"/>
  <c r="N859" i="9"/>
  <c r="L859" i="9"/>
  <c r="F859" i="9"/>
  <c r="H859" i="9" s="1"/>
  <c r="D859" i="9"/>
  <c r="P859" i="9" s="1"/>
  <c r="C859" i="9"/>
  <c r="B859" i="9"/>
  <c r="L858" i="9"/>
  <c r="I858" i="9"/>
  <c r="F858" i="9"/>
  <c r="H858" i="9" s="1"/>
  <c r="D858" i="9"/>
  <c r="N858" i="9" s="1"/>
  <c r="C858" i="9"/>
  <c r="B858" i="9"/>
  <c r="F857" i="9"/>
  <c r="H857" i="9" s="1"/>
  <c r="D857" i="9"/>
  <c r="C857" i="9"/>
  <c r="B857" i="9"/>
  <c r="F856" i="9"/>
  <c r="D856" i="9"/>
  <c r="C856" i="9"/>
  <c r="B856" i="9"/>
  <c r="P855" i="9"/>
  <c r="M855" i="9"/>
  <c r="K855" i="9"/>
  <c r="F855" i="9"/>
  <c r="H855" i="9" s="1"/>
  <c r="D855" i="9"/>
  <c r="N855" i="9" s="1"/>
  <c r="C855" i="9"/>
  <c r="B855" i="9"/>
  <c r="N854" i="9"/>
  <c r="I854" i="9"/>
  <c r="F854" i="9"/>
  <c r="D854" i="9"/>
  <c r="P854" i="9" s="1"/>
  <c r="C854" i="9"/>
  <c r="B854" i="9"/>
  <c r="K853" i="9"/>
  <c r="J853" i="9"/>
  <c r="F853" i="9"/>
  <c r="H853" i="9" s="1"/>
  <c r="D853" i="9"/>
  <c r="C853" i="9"/>
  <c r="B853" i="9"/>
  <c r="F852" i="9"/>
  <c r="D852" i="9"/>
  <c r="C852" i="9"/>
  <c r="B852" i="9"/>
  <c r="L851" i="9"/>
  <c r="K851" i="9"/>
  <c r="F851" i="9"/>
  <c r="H851" i="9" s="1"/>
  <c r="D851" i="9"/>
  <c r="C851" i="9"/>
  <c r="B851" i="9"/>
  <c r="H850" i="9"/>
  <c r="F850" i="9"/>
  <c r="D850" i="9"/>
  <c r="C850" i="9"/>
  <c r="B850" i="9"/>
  <c r="P849" i="9"/>
  <c r="M849" i="9"/>
  <c r="I849" i="9"/>
  <c r="H849" i="9"/>
  <c r="F849" i="9"/>
  <c r="D849" i="9"/>
  <c r="N849" i="9" s="1"/>
  <c r="C849" i="9"/>
  <c r="B849" i="9"/>
  <c r="L848" i="9"/>
  <c r="F848" i="9"/>
  <c r="H848" i="9" s="1"/>
  <c r="D848" i="9"/>
  <c r="N848" i="9" s="1"/>
  <c r="C848" i="9"/>
  <c r="B848" i="9"/>
  <c r="M847" i="9"/>
  <c r="F847" i="9"/>
  <c r="H847" i="9" s="1"/>
  <c r="D847" i="9"/>
  <c r="L847" i="9" s="1"/>
  <c r="C847" i="9"/>
  <c r="B847" i="9"/>
  <c r="F846" i="9"/>
  <c r="D846" i="9"/>
  <c r="C846" i="9"/>
  <c r="B846" i="9"/>
  <c r="P845" i="9"/>
  <c r="G845" i="9" s="1"/>
  <c r="L845" i="9"/>
  <c r="F845" i="9"/>
  <c r="H845" i="9" s="1"/>
  <c r="D845" i="9"/>
  <c r="N845" i="9" s="1"/>
  <c r="C845" i="9"/>
  <c r="B845" i="9"/>
  <c r="H844" i="9"/>
  <c r="F844" i="9"/>
  <c r="D844" i="9"/>
  <c r="C844" i="9"/>
  <c r="B844" i="9"/>
  <c r="F843" i="9"/>
  <c r="H843" i="9" s="1"/>
  <c r="D843" i="9"/>
  <c r="M843" i="9" s="1"/>
  <c r="C843" i="9"/>
  <c r="B843" i="9"/>
  <c r="L842" i="9"/>
  <c r="F842" i="9"/>
  <c r="D842" i="9"/>
  <c r="C842" i="9"/>
  <c r="B842" i="9"/>
  <c r="M841" i="9"/>
  <c r="F841" i="9"/>
  <c r="D841" i="9"/>
  <c r="J841" i="9" s="1"/>
  <c r="C841" i="9"/>
  <c r="B841" i="9"/>
  <c r="H840" i="9"/>
  <c r="F840" i="9"/>
  <c r="D840" i="9"/>
  <c r="C840" i="9"/>
  <c r="B840" i="9"/>
  <c r="P839" i="9"/>
  <c r="N839" i="9"/>
  <c r="K839" i="9"/>
  <c r="J839" i="9"/>
  <c r="I839" i="9"/>
  <c r="F839" i="9"/>
  <c r="H839" i="9" s="1"/>
  <c r="D839" i="9"/>
  <c r="C839" i="9"/>
  <c r="B839" i="9"/>
  <c r="N838" i="9"/>
  <c r="M838" i="9"/>
  <c r="L838" i="9"/>
  <c r="K838" i="9"/>
  <c r="J838" i="9"/>
  <c r="I838" i="9"/>
  <c r="F838" i="9"/>
  <c r="H838" i="9" s="1"/>
  <c r="D838" i="9"/>
  <c r="C838" i="9"/>
  <c r="B838" i="9"/>
  <c r="P837" i="9"/>
  <c r="N837" i="9"/>
  <c r="M837" i="9"/>
  <c r="L837" i="9"/>
  <c r="K837" i="9"/>
  <c r="J837" i="9"/>
  <c r="I837" i="9"/>
  <c r="F837" i="9"/>
  <c r="H837" i="9" s="1"/>
  <c r="D837" i="9"/>
  <c r="C837" i="9"/>
  <c r="B837" i="9"/>
  <c r="N836" i="9"/>
  <c r="F836" i="9"/>
  <c r="D836" i="9"/>
  <c r="C836" i="9"/>
  <c r="B836" i="9"/>
  <c r="P835" i="9"/>
  <c r="N835" i="9"/>
  <c r="L835" i="9"/>
  <c r="F835" i="9"/>
  <c r="H835" i="9" s="1"/>
  <c r="D835" i="9"/>
  <c r="M835" i="9" s="1"/>
  <c r="C835" i="9"/>
  <c r="B835" i="9"/>
  <c r="P834" i="9"/>
  <c r="N834" i="9"/>
  <c r="F834" i="9"/>
  <c r="H834" i="9" s="1"/>
  <c r="D834" i="9"/>
  <c r="C834" i="9"/>
  <c r="B834" i="9"/>
  <c r="H833" i="9"/>
  <c r="F833" i="9"/>
  <c r="D833" i="9"/>
  <c r="C833" i="9"/>
  <c r="B833" i="9"/>
  <c r="J832" i="9"/>
  <c r="F832" i="9"/>
  <c r="H832" i="9" s="1"/>
  <c r="D832" i="9"/>
  <c r="I832" i="9" s="1"/>
  <c r="C832" i="9"/>
  <c r="B832" i="9"/>
  <c r="P831" i="9"/>
  <c r="M831" i="9"/>
  <c r="L831" i="9"/>
  <c r="J831" i="9"/>
  <c r="F831" i="9"/>
  <c r="H831" i="9" s="1"/>
  <c r="D831" i="9"/>
  <c r="N831" i="9" s="1"/>
  <c r="C831" i="9"/>
  <c r="B831" i="9"/>
  <c r="F830" i="9"/>
  <c r="D830" i="9"/>
  <c r="C830" i="9"/>
  <c r="B830" i="9"/>
  <c r="P829" i="9"/>
  <c r="N829" i="9"/>
  <c r="L829" i="9"/>
  <c r="K829" i="9"/>
  <c r="J829" i="9"/>
  <c r="F829" i="9"/>
  <c r="H829" i="9" s="1"/>
  <c r="D829" i="9"/>
  <c r="C829" i="9"/>
  <c r="B829" i="9"/>
  <c r="L828" i="9"/>
  <c r="F828" i="9"/>
  <c r="H828" i="9" s="1"/>
  <c r="D828" i="9"/>
  <c r="C828" i="9"/>
  <c r="B828" i="9"/>
  <c r="I827" i="9"/>
  <c r="F827" i="9"/>
  <c r="H827" i="9" s="1"/>
  <c r="D827" i="9"/>
  <c r="C827" i="9"/>
  <c r="B827" i="9"/>
  <c r="K826" i="9"/>
  <c r="F826" i="9"/>
  <c r="H826" i="9" s="1"/>
  <c r="D826" i="9"/>
  <c r="L826" i="9" s="1"/>
  <c r="C826" i="9"/>
  <c r="B826" i="9"/>
  <c r="P825" i="9"/>
  <c r="N825" i="9"/>
  <c r="M825" i="9"/>
  <c r="L825" i="9"/>
  <c r="K825" i="9"/>
  <c r="I825" i="9"/>
  <c r="F825" i="9"/>
  <c r="H825" i="9" s="1"/>
  <c r="D825" i="9"/>
  <c r="J825" i="9" s="1"/>
  <c r="C825" i="9"/>
  <c r="B825" i="9"/>
  <c r="H824" i="9"/>
  <c r="F824" i="9"/>
  <c r="D824" i="9"/>
  <c r="C824" i="9"/>
  <c r="B824" i="9"/>
  <c r="J823" i="9"/>
  <c r="H823" i="9"/>
  <c r="F823" i="9"/>
  <c r="D823" i="9"/>
  <c r="C823" i="9"/>
  <c r="B823" i="9"/>
  <c r="I822" i="9"/>
  <c r="F822" i="9"/>
  <c r="H822" i="9" s="1"/>
  <c r="D822" i="9"/>
  <c r="J822" i="9" s="1"/>
  <c r="C822" i="9"/>
  <c r="B822" i="9"/>
  <c r="F821" i="9"/>
  <c r="H821" i="9" s="1"/>
  <c r="D821" i="9"/>
  <c r="C821" i="9"/>
  <c r="B821" i="9"/>
  <c r="F820" i="9"/>
  <c r="H820" i="9" s="1"/>
  <c r="D820" i="9"/>
  <c r="C820" i="9"/>
  <c r="B820" i="9"/>
  <c r="P819" i="9"/>
  <c r="N819" i="9"/>
  <c r="M819" i="9"/>
  <c r="L819" i="9"/>
  <c r="K819" i="9"/>
  <c r="I819" i="9"/>
  <c r="F819" i="9"/>
  <c r="H819" i="9" s="1"/>
  <c r="D819" i="9"/>
  <c r="J819" i="9" s="1"/>
  <c r="C819" i="9"/>
  <c r="B819" i="9"/>
  <c r="L818" i="9"/>
  <c r="J818" i="9"/>
  <c r="F818" i="9"/>
  <c r="H818" i="9" s="1"/>
  <c r="D818" i="9"/>
  <c r="P818" i="9" s="1"/>
  <c r="C818" i="9"/>
  <c r="B818" i="9"/>
  <c r="N817" i="9"/>
  <c r="L817" i="9"/>
  <c r="K817" i="9"/>
  <c r="H817" i="9"/>
  <c r="F817" i="9"/>
  <c r="D817" i="9"/>
  <c r="J817" i="9" s="1"/>
  <c r="C817" i="9"/>
  <c r="B817" i="9"/>
  <c r="P816" i="9"/>
  <c r="M816" i="9"/>
  <c r="L816" i="9"/>
  <c r="J816" i="9"/>
  <c r="F816" i="9"/>
  <c r="H816" i="9" s="1"/>
  <c r="D816" i="9"/>
  <c r="C816" i="9"/>
  <c r="B816" i="9"/>
  <c r="K815" i="9"/>
  <c r="F815" i="9"/>
  <c r="D815" i="9"/>
  <c r="C815" i="9"/>
  <c r="B815" i="9"/>
  <c r="N814" i="9"/>
  <c r="L814" i="9"/>
  <c r="F814" i="9"/>
  <c r="H814" i="9" s="1"/>
  <c r="D814" i="9"/>
  <c r="M814" i="9" s="1"/>
  <c r="C814" i="9"/>
  <c r="B814" i="9"/>
  <c r="M813" i="9"/>
  <c r="K813" i="9"/>
  <c r="F813" i="9"/>
  <c r="D813" i="9"/>
  <c r="P813" i="9" s="1"/>
  <c r="C813" i="9"/>
  <c r="B813" i="9"/>
  <c r="J812" i="9"/>
  <c r="F812" i="9"/>
  <c r="H812" i="9" s="1"/>
  <c r="D812" i="9"/>
  <c r="C812" i="9"/>
  <c r="B812" i="9"/>
  <c r="K811" i="9"/>
  <c r="F811" i="9"/>
  <c r="H811" i="9" s="1"/>
  <c r="D811" i="9"/>
  <c r="C811" i="9"/>
  <c r="B811" i="9"/>
  <c r="L810" i="9"/>
  <c r="I810" i="9"/>
  <c r="F810" i="9"/>
  <c r="H810" i="9" s="1"/>
  <c r="D810" i="9"/>
  <c r="M810" i="9" s="1"/>
  <c r="C810" i="9"/>
  <c r="B810" i="9"/>
  <c r="F809" i="9"/>
  <c r="D809" i="9"/>
  <c r="C809" i="9"/>
  <c r="B809" i="9"/>
  <c r="P808" i="9"/>
  <c r="N808" i="9"/>
  <c r="M808" i="9"/>
  <c r="L808" i="9"/>
  <c r="K808" i="9"/>
  <c r="J808" i="9"/>
  <c r="I808" i="9"/>
  <c r="F808" i="9"/>
  <c r="H808" i="9" s="1"/>
  <c r="D808" i="9"/>
  <c r="C808" i="9"/>
  <c r="B808" i="9"/>
  <c r="L807" i="9"/>
  <c r="F807" i="9"/>
  <c r="H807" i="9" s="1"/>
  <c r="D807" i="9"/>
  <c r="C807" i="9"/>
  <c r="B807" i="9"/>
  <c r="P806" i="9"/>
  <c r="K806" i="9"/>
  <c r="F806" i="9"/>
  <c r="D806" i="9"/>
  <c r="C806" i="9"/>
  <c r="B806" i="9"/>
  <c r="N805" i="9"/>
  <c r="F805" i="9"/>
  <c r="D805" i="9"/>
  <c r="P805" i="9" s="1"/>
  <c r="C805" i="9"/>
  <c r="B805" i="9"/>
  <c r="P804" i="9"/>
  <c r="K804" i="9"/>
  <c r="F804" i="9"/>
  <c r="H804" i="9" s="1"/>
  <c r="D804" i="9"/>
  <c r="C804" i="9"/>
  <c r="B804" i="9"/>
  <c r="F803" i="9"/>
  <c r="D803" i="9"/>
  <c r="C803" i="9"/>
  <c r="B803" i="9"/>
  <c r="P802" i="9"/>
  <c r="N802" i="9"/>
  <c r="M802" i="9"/>
  <c r="K802" i="9"/>
  <c r="F802" i="9"/>
  <c r="H802" i="9" s="1"/>
  <c r="D802" i="9"/>
  <c r="L802" i="9" s="1"/>
  <c r="C802" i="9"/>
  <c r="B802" i="9"/>
  <c r="N801" i="9"/>
  <c r="M801" i="9"/>
  <c r="J801" i="9"/>
  <c r="I801" i="9"/>
  <c r="F801" i="9"/>
  <c r="H801" i="9" s="1"/>
  <c r="D801" i="9"/>
  <c r="L801" i="9" s="1"/>
  <c r="C801" i="9"/>
  <c r="B801" i="9"/>
  <c r="P800" i="9"/>
  <c r="G800" i="9" s="1"/>
  <c r="N800" i="9"/>
  <c r="M800" i="9"/>
  <c r="L800" i="9"/>
  <c r="J800" i="9"/>
  <c r="F800" i="9"/>
  <c r="H800" i="9" s="1"/>
  <c r="D800" i="9"/>
  <c r="K800" i="9" s="1"/>
  <c r="C800" i="9"/>
  <c r="B800" i="9"/>
  <c r="F799" i="9"/>
  <c r="D799" i="9"/>
  <c r="C799" i="9"/>
  <c r="B799" i="9"/>
  <c r="F798" i="9"/>
  <c r="D798" i="9"/>
  <c r="C798" i="9"/>
  <c r="B798" i="9"/>
  <c r="F797" i="9"/>
  <c r="D797" i="9"/>
  <c r="C797" i="9"/>
  <c r="B797" i="9"/>
  <c r="P796" i="9"/>
  <c r="N796" i="9"/>
  <c r="M796" i="9"/>
  <c r="L796" i="9"/>
  <c r="K796" i="9"/>
  <c r="J796" i="9"/>
  <c r="I796" i="9"/>
  <c r="F796" i="9"/>
  <c r="H796" i="9" s="1"/>
  <c r="D796" i="9"/>
  <c r="C796" i="9"/>
  <c r="B796" i="9"/>
  <c r="M795" i="9"/>
  <c r="F795" i="9"/>
  <c r="D795" i="9"/>
  <c r="C795" i="9"/>
  <c r="B795" i="9"/>
  <c r="L794" i="9"/>
  <c r="F794" i="9"/>
  <c r="H794" i="9" s="1"/>
  <c r="D794" i="9"/>
  <c r="C794" i="9"/>
  <c r="B794" i="9"/>
  <c r="H793" i="9"/>
  <c r="F793" i="9"/>
  <c r="D793" i="9"/>
  <c r="C793" i="9"/>
  <c r="B793" i="9"/>
  <c r="F792" i="9"/>
  <c r="D792" i="9"/>
  <c r="C792" i="9"/>
  <c r="B792" i="9"/>
  <c r="F791" i="9"/>
  <c r="D791" i="9"/>
  <c r="C791" i="9"/>
  <c r="B791" i="9"/>
  <c r="P790" i="9"/>
  <c r="N790" i="9"/>
  <c r="L790" i="9"/>
  <c r="F790" i="9"/>
  <c r="H790" i="9" s="1"/>
  <c r="D790" i="9"/>
  <c r="M790" i="9" s="1"/>
  <c r="C790" i="9"/>
  <c r="B790" i="9"/>
  <c r="N789" i="9"/>
  <c r="L789" i="9"/>
  <c r="I789" i="9"/>
  <c r="F789" i="9"/>
  <c r="D789" i="9"/>
  <c r="M789" i="9" s="1"/>
  <c r="C789" i="9"/>
  <c r="B789" i="9"/>
  <c r="P788" i="9"/>
  <c r="N788" i="9"/>
  <c r="M788" i="9"/>
  <c r="L788" i="9"/>
  <c r="F788" i="9"/>
  <c r="H788" i="9" s="1"/>
  <c r="D788" i="9"/>
  <c r="K788" i="9" s="1"/>
  <c r="C788" i="9"/>
  <c r="B788" i="9"/>
  <c r="F787" i="9"/>
  <c r="D787" i="9"/>
  <c r="C787" i="9"/>
  <c r="B787" i="9"/>
  <c r="H786" i="9"/>
  <c r="F786" i="9"/>
  <c r="D786" i="9"/>
  <c r="C786" i="9"/>
  <c r="B786" i="9"/>
  <c r="F785" i="9"/>
  <c r="H785" i="9" s="1"/>
  <c r="D785" i="9"/>
  <c r="C785" i="9"/>
  <c r="B785" i="9"/>
  <c r="P784" i="9"/>
  <c r="G784" i="9" s="1"/>
  <c r="M784" i="9"/>
  <c r="I784" i="9"/>
  <c r="H784" i="9"/>
  <c r="F784" i="9"/>
  <c r="D784" i="9"/>
  <c r="N784" i="9" s="1"/>
  <c r="C784" i="9"/>
  <c r="B784" i="9"/>
  <c r="M783" i="9"/>
  <c r="F783" i="9"/>
  <c r="D783" i="9"/>
  <c r="N783" i="9" s="1"/>
  <c r="C783" i="9"/>
  <c r="B783" i="9"/>
  <c r="F782" i="9"/>
  <c r="H782" i="9" s="1"/>
  <c r="D782" i="9"/>
  <c r="L782" i="9" s="1"/>
  <c r="C782" i="9"/>
  <c r="B782" i="9"/>
  <c r="N781" i="9"/>
  <c r="F781" i="9"/>
  <c r="D781" i="9"/>
  <c r="C781" i="9"/>
  <c r="B781" i="9"/>
  <c r="K780" i="9"/>
  <c r="J780" i="9"/>
  <c r="F780" i="9"/>
  <c r="H780" i="9" s="1"/>
  <c r="D780" i="9"/>
  <c r="C780" i="9"/>
  <c r="B780" i="9"/>
  <c r="F779" i="9"/>
  <c r="H779" i="9" s="1"/>
  <c r="D779" i="9"/>
  <c r="C779" i="9"/>
  <c r="B779" i="9"/>
  <c r="L778" i="9"/>
  <c r="F778" i="9"/>
  <c r="H778" i="9" s="1"/>
  <c r="D778" i="9"/>
  <c r="C778" i="9"/>
  <c r="B778" i="9"/>
  <c r="J777" i="9"/>
  <c r="F777" i="9"/>
  <c r="H777" i="9" s="1"/>
  <c r="D777" i="9"/>
  <c r="C777" i="9"/>
  <c r="B777" i="9"/>
  <c r="M776" i="9"/>
  <c r="F776" i="9"/>
  <c r="H776" i="9" s="1"/>
  <c r="D776" i="9"/>
  <c r="C776" i="9"/>
  <c r="B776" i="9"/>
  <c r="N775" i="9"/>
  <c r="M775" i="9"/>
  <c r="I775" i="9"/>
  <c r="F775" i="9"/>
  <c r="H775" i="9" s="1"/>
  <c r="D775" i="9"/>
  <c r="J775" i="9" s="1"/>
  <c r="C775" i="9"/>
  <c r="B775" i="9"/>
  <c r="F774" i="9"/>
  <c r="H774" i="9" s="1"/>
  <c r="D774" i="9"/>
  <c r="C774" i="9"/>
  <c r="B774" i="9"/>
  <c r="N773" i="9"/>
  <c r="J773" i="9"/>
  <c r="F773" i="9"/>
  <c r="D773" i="9"/>
  <c r="C773" i="9"/>
  <c r="B773" i="9"/>
  <c r="N772" i="9"/>
  <c r="J772" i="9"/>
  <c r="F772" i="9"/>
  <c r="H772" i="9" s="1"/>
  <c r="D772" i="9"/>
  <c r="P772" i="9" s="1"/>
  <c r="C772" i="9"/>
  <c r="B772" i="9"/>
  <c r="P771" i="9"/>
  <c r="F771" i="9"/>
  <c r="D771" i="9"/>
  <c r="C771" i="9"/>
  <c r="B771" i="9"/>
  <c r="F770" i="9"/>
  <c r="H770" i="9" s="1"/>
  <c r="D770" i="9"/>
  <c r="C770" i="9"/>
  <c r="B770" i="9"/>
  <c r="L769" i="9"/>
  <c r="F769" i="9"/>
  <c r="H769" i="9" s="1"/>
  <c r="D769" i="9"/>
  <c r="C769" i="9"/>
  <c r="B769" i="9"/>
  <c r="F768" i="9"/>
  <c r="H768" i="9" s="1"/>
  <c r="D768" i="9"/>
  <c r="C768" i="9"/>
  <c r="B768" i="9"/>
  <c r="F767" i="9"/>
  <c r="H767" i="9" s="1"/>
  <c r="D767" i="9"/>
  <c r="C767" i="9"/>
  <c r="B767" i="9"/>
  <c r="P766" i="9"/>
  <c r="K766" i="9"/>
  <c r="F766" i="9"/>
  <c r="H766" i="9" s="1"/>
  <c r="D766" i="9"/>
  <c r="C766" i="9"/>
  <c r="B766" i="9"/>
  <c r="F765" i="9"/>
  <c r="D765" i="9"/>
  <c r="C765" i="9"/>
  <c r="B765" i="9"/>
  <c r="N764" i="9"/>
  <c r="L764" i="9"/>
  <c r="K764" i="9"/>
  <c r="J764" i="9"/>
  <c r="F764" i="9"/>
  <c r="D764" i="9"/>
  <c r="C764" i="9"/>
  <c r="B764" i="9"/>
  <c r="F763" i="9"/>
  <c r="H763" i="9" s="1"/>
  <c r="D763" i="9"/>
  <c r="C763" i="9"/>
  <c r="B763" i="9"/>
  <c r="F762" i="9"/>
  <c r="H762" i="9" s="1"/>
  <c r="D762" i="9"/>
  <c r="C762" i="9"/>
  <c r="B762" i="9"/>
  <c r="F761" i="9"/>
  <c r="H761" i="9" s="1"/>
  <c r="D761" i="9"/>
  <c r="C761" i="9"/>
  <c r="B761" i="9"/>
  <c r="P760" i="9"/>
  <c r="M760" i="9"/>
  <c r="I760" i="9"/>
  <c r="F760" i="9"/>
  <c r="H760" i="9" s="1"/>
  <c r="D760" i="9"/>
  <c r="N760" i="9" s="1"/>
  <c r="C760" i="9"/>
  <c r="B760" i="9"/>
  <c r="F759" i="9"/>
  <c r="D759" i="9"/>
  <c r="C759" i="9"/>
  <c r="B759" i="9"/>
  <c r="M758" i="9"/>
  <c r="F758" i="9"/>
  <c r="H758" i="9" s="1"/>
  <c r="D758" i="9"/>
  <c r="C758" i="9"/>
  <c r="B758" i="9"/>
  <c r="P757" i="9"/>
  <c r="G757" i="9" s="1"/>
  <c r="H757" i="9"/>
  <c r="F757" i="9"/>
  <c r="D757" i="9"/>
  <c r="C757" i="9"/>
  <c r="B757" i="9"/>
  <c r="F756" i="9"/>
  <c r="H756" i="9" s="1"/>
  <c r="D756" i="9"/>
  <c r="C756" i="9"/>
  <c r="B756" i="9"/>
  <c r="F755" i="9"/>
  <c r="H755" i="9" s="1"/>
  <c r="D755" i="9"/>
  <c r="C755" i="9"/>
  <c r="B755" i="9"/>
  <c r="P754" i="9"/>
  <c r="M754" i="9"/>
  <c r="I754" i="9"/>
  <c r="F754" i="9"/>
  <c r="H754" i="9" s="1"/>
  <c r="D754" i="9"/>
  <c r="N754" i="9" s="1"/>
  <c r="C754" i="9"/>
  <c r="B754" i="9"/>
  <c r="P753" i="9"/>
  <c r="M753" i="9"/>
  <c r="I753" i="9"/>
  <c r="F753" i="9"/>
  <c r="H753" i="9" s="1"/>
  <c r="D753" i="9"/>
  <c r="N753" i="9" s="1"/>
  <c r="C753" i="9"/>
  <c r="B753" i="9"/>
  <c r="N752" i="9"/>
  <c r="J752" i="9"/>
  <c r="F752" i="9"/>
  <c r="H752" i="9" s="1"/>
  <c r="D752" i="9"/>
  <c r="P752" i="9" s="1"/>
  <c r="C752" i="9"/>
  <c r="B752" i="9"/>
  <c r="N751" i="9"/>
  <c r="I751" i="9"/>
  <c r="F751" i="9"/>
  <c r="H751" i="9" s="1"/>
  <c r="D751" i="9"/>
  <c r="P751" i="9" s="1"/>
  <c r="C751" i="9"/>
  <c r="B751" i="9"/>
  <c r="L750" i="9"/>
  <c r="F750" i="9"/>
  <c r="D750" i="9"/>
  <c r="P750" i="9" s="1"/>
  <c r="C750" i="9"/>
  <c r="B750" i="9"/>
  <c r="N749" i="9"/>
  <c r="M749" i="9"/>
  <c r="L749" i="9"/>
  <c r="K749" i="9"/>
  <c r="F749" i="9"/>
  <c r="H749" i="9" s="1"/>
  <c r="D749" i="9"/>
  <c r="C749" i="9"/>
  <c r="B749" i="9"/>
  <c r="P748" i="9"/>
  <c r="N748" i="9"/>
  <c r="M748" i="9"/>
  <c r="L748" i="9"/>
  <c r="K748" i="9"/>
  <c r="J748" i="9"/>
  <c r="I748" i="9"/>
  <c r="F748" i="9"/>
  <c r="D748" i="9"/>
  <c r="C748" i="9"/>
  <c r="B748" i="9"/>
  <c r="I747" i="9"/>
  <c r="F747" i="9"/>
  <c r="H747" i="9" s="1"/>
  <c r="D747" i="9"/>
  <c r="C747" i="9"/>
  <c r="B747" i="9"/>
  <c r="L746" i="9"/>
  <c r="F746" i="9"/>
  <c r="H746" i="9" s="1"/>
  <c r="D746" i="9"/>
  <c r="P746" i="9" s="1"/>
  <c r="C746" i="9"/>
  <c r="B746" i="9"/>
  <c r="L745" i="9"/>
  <c r="F745" i="9"/>
  <c r="H745" i="9" s="1"/>
  <c r="D745" i="9"/>
  <c r="C745" i="9"/>
  <c r="B745" i="9"/>
  <c r="F744" i="9"/>
  <c r="H744" i="9" s="1"/>
  <c r="D744" i="9"/>
  <c r="C744" i="9"/>
  <c r="B744" i="9"/>
  <c r="N743" i="9"/>
  <c r="L743" i="9"/>
  <c r="F743" i="9"/>
  <c r="H743" i="9" s="1"/>
  <c r="D743" i="9"/>
  <c r="M743" i="9" s="1"/>
  <c r="C743" i="9"/>
  <c r="B743" i="9"/>
  <c r="P742" i="9"/>
  <c r="G742" i="9" s="1"/>
  <c r="N742" i="9"/>
  <c r="L742" i="9"/>
  <c r="F742" i="9"/>
  <c r="H742" i="9" s="1"/>
  <c r="D742" i="9"/>
  <c r="M742" i="9" s="1"/>
  <c r="C742" i="9"/>
  <c r="B742" i="9"/>
  <c r="P741" i="9"/>
  <c r="M741" i="9"/>
  <c r="I741" i="9"/>
  <c r="F741" i="9"/>
  <c r="D741" i="9"/>
  <c r="N741" i="9" s="1"/>
  <c r="C741" i="9"/>
  <c r="B741" i="9"/>
  <c r="F740" i="9"/>
  <c r="D740" i="9"/>
  <c r="C740" i="9"/>
  <c r="B740" i="9"/>
  <c r="N739" i="9"/>
  <c r="F739" i="9"/>
  <c r="D739" i="9"/>
  <c r="C739" i="9"/>
  <c r="B739" i="9"/>
  <c r="F738" i="9"/>
  <c r="D738" i="9"/>
  <c r="N738" i="9" s="1"/>
  <c r="C738" i="9"/>
  <c r="B738" i="9"/>
  <c r="F737" i="9"/>
  <c r="H737" i="9" s="1"/>
  <c r="D737" i="9"/>
  <c r="C737" i="9"/>
  <c r="B737" i="9"/>
  <c r="P736" i="9"/>
  <c r="K736" i="9"/>
  <c r="F736" i="9"/>
  <c r="H736" i="9" s="1"/>
  <c r="D736" i="9"/>
  <c r="C736" i="9"/>
  <c r="B736" i="9"/>
  <c r="L735" i="9"/>
  <c r="F735" i="9"/>
  <c r="D735" i="9"/>
  <c r="C735" i="9"/>
  <c r="B735" i="9"/>
  <c r="F734" i="9"/>
  <c r="D734" i="9"/>
  <c r="C734" i="9"/>
  <c r="B734" i="9"/>
  <c r="F733" i="9"/>
  <c r="H733" i="9" s="1"/>
  <c r="N733" i="12" s="1"/>
  <c r="D733" i="9"/>
  <c r="C733" i="9"/>
  <c r="B733" i="9"/>
  <c r="F732" i="9"/>
  <c r="D732" i="9"/>
  <c r="C732" i="9"/>
  <c r="B732" i="9"/>
  <c r="F731" i="9"/>
  <c r="D731" i="9"/>
  <c r="C731" i="9"/>
  <c r="B731" i="9"/>
  <c r="F730" i="9"/>
  <c r="H730" i="9" s="1"/>
  <c r="N730" i="12" s="1"/>
  <c r="D730" i="9"/>
  <c r="C730" i="9"/>
  <c r="B730" i="9"/>
  <c r="F729" i="9"/>
  <c r="H729" i="9" s="1"/>
  <c r="N729" i="12" s="1"/>
  <c r="D729" i="9"/>
  <c r="C729" i="9"/>
  <c r="B729" i="9"/>
  <c r="F728" i="9"/>
  <c r="H728" i="9" s="1"/>
  <c r="N728" i="12" s="1"/>
  <c r="D728" i="9"/>
  <c r="C728" i="9"/>
  <c r="B728" i="9"/>
  <c r="F727" i="9"/>
  <c r="D727" i="9"/>
  <c r="C727" i="9"/>
  <c r="B727" i="9"/>
  <c r="F726" i="9"/>
  <c r="H726" i="9" s="1"/>
  <c r="N726" i="12" s="1"/>
  <c r="D726" i="9"/>
  <c r="C726" i="9"/>
  <c r="B726" i="9"/>
  <c r="F725" i="9"/>
  <c r="H725" i="9" s="1"/>
  <c r="N725" i="12" s="1"/>
  <c r="D725" i="9"/>
  <c r="C725" i="9"/>
  <c r="B725" i="9"/>
  <c r="F724" i="9"/>
  <c r="D724" i="9"/>
  <c r="C724" i="9"/>
  <c r="B724" i="9"/>
  <c r="F723" i="9"/>
  <c r="D723" i="9"/>
  <c r="C723" i="9"/>
  <c r="B723" i="9"/>
  <c r="F722" i="9"/>
  <c r="D722" i="9"/>
  <c r="C722" i="9"/>
  <c r="B722" i="9"/>
  <c r="F721" i="9"/>
  <c r="H721" i="9" s="1"/>
  <c r="N721" i="12" s="1"/>
  <c r="D721" i="9"/>
  <c r="C721" i="9"/>
  <c r="B721" i="9"/>
  <c r="F720" i="9"/>
  <c r="H720" i="9" s="1"/>
  <c r="N720" i="12" s="1"/>
  <c r="D720" i="9"/>
  <c r="C720" i="9"/>
  <c r="B720" i="9"/>
  <c r="F719" i="9"/>
  <c r="D719" i="9"/>
  <c r="C719" i="9"/>
  <c r="B719" i="9"/>
  <c r="F718" i="9"/>
  <c r="H718" i="9" s="1"/>
  <c r="N718" i="12" s="1"/>
  <c r="D718" i="9"/>
  <c r="C718" i="9"/>
  <c r="B718" i="9"/>
  <c r="F717" i="9"/>
  <c r="H717" i="9" s="1"/>
  <c r="N717" i="12" s="1"/>
  <c r="D717" i="9"/>
  <c r="C717" i="9"/>
  <c r="B717" i="9"/>
  <c r="F716" i="9"/>
  <c r="H716" i="9" s="1"/>
  <c r="N716" i="12" s="1"/>
  <c r="D716" i="9"/>
  <c r="C716" i="9"/>
  <c r="B716" i="9"/>
  <c r="F715" i="9"/>
  <c r="D715" i="9"/>
  <c r="C715" i="9"/>
  <c r="B715" i="9"/>
  <c r="F714" i="9"/>
  <c r="H714" i="9" s="1"/>
  <c r="N714" i="12" s="1"/>
  <c r="D714" i="9"/>
  <c r="C714" i="9"/>
  <c r="B714" i="9"/>
  <c r="F713" i="9"/>
  <c r="H713" i="9" s="1"/>
  <c r="N713" i="12" s="1"/>
  <c r="D713" i="9"/>
  <c r="C713" i="9"/>
  <c r="B713" i="9"/>
  <c r="F712" i="9"/>
  <c r="H712" i="9" s="1"/>
  <c r="N712" i="12" s="1"/>
  <c r="D712" i="9"/>
  <c r="C712" i="9"/>
  <c r="B712" i="9"/>
  <c r="F711" i="9"/>
  <c r="H711" i="9" s="1"/>
  <c r="N711" i="12" s="1"/>
  <c r="D711" i="9"/>
  <c r="C711" i="9"/>
  <c r="B711" i="9"/>
  <c r="F710" i="9"/>
  <c r="H710" i="9" s="1"/>
  <c r="N710" i="12" s="1"/>
  <c r="D710" i="9"/>
  <c r="C710" i="9"/>
  <c r="B710" i="9"/>
  <c r="F709" i="9"/>
  <c r="H709" i="9" s="1"/>
  <c r="N709" i="12" s="1"/>
  <c r="D709" i="9"/>
  <c r="C709" i="9"/>
  <c r="B709" i="9"/>
  <c r="F708" i="9"/>
  <c r="H708" i="9" s="1"/>
  <c r="N708" i="12" s="1"/>
  <c r="D708" i="9"/>
  <c r="C708" i="9"/>
  <c r="B708" i="9"/>
  <c r="F707" i="9"/>
  <c r="H707" i="9" s="1"/>
  <c r="N707" i="12" s="1"/>
  <c r="D707" i="9"/>
  <c r="C707" i="9"/>
  <c r="B707" i="9"/>
  <c r="F706" i="9"/>
  <c r="H706" i="9" s="1"/>
  <c r="N706" i="12" s="1"/>
  <c r="D706" i="9"/>
  <c r="C706" i="9"/>
  <c r="B706" i="9"/>
  <c r="F705" i="9"/>
  <c r="H705" i="9" s="1"/>
  <c r="N705" i="12" s="1"/>
  <c r="D705" i="9"/>
  <c r="C705" i="9"/>
  <c r="B705" i="9"/>
  <c r="F704" i="9"/>
  <c r="H704" i="9" s="1"/>
  <c r="N704" i="12" s="1"/>
  <c r="D704" i="9"/>
  <c r="C704" i="9"/>
  <c r="B704" i="9"/>
  <c r="F703" i="9"/>
  <c r="H703" i="9" s="1"/>
  <c r="N703" i="12" s="1"/>
  <c r="D703" i="9"/>
  <c r="C703" i="9"/>
  <c r="B703" i="9"/>
  <c r="F702" i="9"/>
  <c r="D702" i="9"/>
  <c r="C702" i="9"/>
  <c r="B702" i="9"/>
  <c r="F701" i="9"/>
  <c r="H701" i="9" s="1"/>
  <c r="N701" i="12" s="1"/>
  <c r="D701" i="9"/>
  <c r="C701" i="9"/>
  <c r="B701" i="9"/>
  <c r="F700" i="9"/>
  <c r="D700" i="9"/>
  <c r="C700" i="9"/>
  <c r="B700" i="9"/>
  <c r="F699" i="9"/>
  <c r="D699" i="9"/>
  <c r="C699" i="9"/>
  <c r="B699" i="9"/>
  <c r="F698" i="9"/>
  <c r="H698" i="9" s="1"/>
  <c r="N698" i="12" s="1"/>
  <c r="D698" i="9"/>
  <c r="C698" i="9"/>
  <c r="B698" i="9"/>
  <c r="F697" i="9"/>
  <c r="H697" i="9" s="1"/>
  <c r="N697" i="12" s="1"/>
  <c r="D697" i="9"/>
  <c r="C697" i="9"/>
  <c r="B697" i="9"/>
  <c r="F696" i="9"/>
  <c r="H696" i="9" s="1"/>
  <c r="N696" i="12" s="1"/>
  <c r="D696" i="9"/>
  <c r="C696" i="9"/>
  <c r="B696" i="9"/>
  <c r="F695" i="9"/>
  <c r="H695" i="9" s="1"/>
  <c r="N695" i="12" s="1"/>
  <c r="D695" i="9"/>
  <c r="C695" i="9"/>
  <c r="B695" i="9"/>
  <c r="F694" i="9"/>
  <c r="H694" i="9" s="1"/>
  <c r="N694" i="12" s="1"/>
  <c r="D694" i="9"/>
  <c r="C694" i="9"/>
  <c r="B694" i="9"/>
  <c r="F693" i="9"/>
  <c r="D693" i="9"/>
  <c r="C693" i="9"/>
  <c r="B693" i="9"/>
  <c r="F692" i="9"/>
  <c r="H692" i="9" s="1"/>
  <c r="N692" i="12" s="1"/>
  <c r="D692" i="9"/>
  <c r="C692" i="9"/>
  <c r="B692" i="9"/>
  <c r="F691" i="9"/>
  <c r="H691" i="9" s="1"/>
  <c r="N691" i="12" s="1"/>
  <c r="D691" i="9"/>
  <c r="C691" i="9"/>
  <c r="B691" i="9"/>
  <c r="F690" i="9"/>
  <c r="H690" i="9" s="1"/>
  <c r="N690" i="12" s="1"/>
  <c r="D690" i="9"/>
  <c r="C690" i="9"/>
  <c r="B690" i="9"/>
  <c r="F689" i="9"/>
  <c r="H689" i="9" s="1"/>
  <c r="N689" i="12" s="1"/>
  <c r="D689" i="9"/>
  <c r="C689" i="9"/>
  <c r="B689" i="9"/>
  <c r="F688" i="9"/>
  <c r="H688" i="9" s="1"/>
  <c r="N688" i="12" s="1"/>
  <c r="D688" i="9"/>
  <c r="C688" i="9"/>
  <c r="B688" i="9"/>
  <c r="F687" i="9"/>
  <c r="H687" i="9" s="1"/>
  <c r="N687" i="12" s="1"/>
  <c r="D687" i="9"/>
  <c r="C687" i="9"/>
  <c r="B687" i="9"/>
  <c r="F686" i="9"/>
  <c r="H686" i="9" s="1"/>
  <c r="N686" i="12" s="1"/>
  <c r="D686" i="9"/>
  <c r="C686" i="9"/>
  <c r="B686" i="9"/>
  <c r="F685" i="9"/>
  <c r="H685" i="9" s="1"/>
  <c r="N685" i="12" s="1"/>
  <c r="D685" i="9"/>
  <c r="C685" i="9"/>
  <c r="B685" i="9"/>
  <c r="F684" i="9"/>
  <c r="D684" i="9"/>
  <c r="C684" i="9"/>
  <c r="B684" i="9"/>
  <c r="F683" i="9"/>
  <c r="H683" i="9" s="1"/>
  <c r="N683" i="12" s="1"/>
  <c r="D683" i="9"/>
  <c r="C683" i="9"/>
  <c r="B683" i="9"/>
  <c r="F682" i="9"/>
  <c r="H682" i="9" s="1"/>
  <c r="N682" i="12" s="1"/>
  <c r="D682" i="9"/>
  <c r="C682" i="9"/>
  <c r="B682" i="9"/>
  <c r="F681" i="9"/>
  <c r="D681" i="9"/>
  <c r="C681" i="9"/>
  <c r="B681" i="9"/>
  <c r="F680" i="9"/>
  <c r="H680" i="9" s="1"/>
  <c r="N680" i="12" s="1"/>
  <c r="D680" i="9"/>
  <c r="C680" i="9"/>
  <c r="B680" i="9"/>
  <c r="F679" i="9"/>
  <c r="D679" i="9"/>
  <c r="C679" i="9"/>
  <c r="B679" i="9"/>
  <c r="F678" i="9"/>
  <c r="H678" i="9" s="1"/>
  <c r="N678" i="12" s="1"/>
  <c r="D678" i="9"/>
  <c r="C678" i="9"/>
  <c r="B678" i="9"/>
  <c r="F677" i="9"/>
  <c r="H677" i="9" s="1"/>
  <c r="N677" i="12" s="1"/>
  <c r="D677" i="9"/>
  <c r="C677" i="9"/>
  <c r="B677" i="9"/>
  <c r="F676" i="9"/>
  <c r="H676" i="9" s="1"/>
  <c r="N676" i="12" s="1"/>
  <c r="D676" i="9"/>
  <c r="C676" i="9"/>
  <c r="B676" i="9"/>
  <c r="F675" i="9"/>
  <c r="D675" i="9"/>
  <c r="C675" i="9"/>
  <c r="B675" i="9"/>
  <c r="F674" i="9"/>
  <c r="H674" i="9" s="1"/>
  <c r="N674" i="12" s="1"/>
  <c r="D674" i="9"/>
  <c r="C674" i="9"/>
  <c r="B674" i="9"/>
  <c r="F673" i="9"/>
  <c r="H673" i="9" s="1"/>
  <c r="N673" i="12" s="1"/>
  <c r="D673" i="9"/>
  <c r="C673" i="9"/>
  <c r="B673" i="9"/>
  <c r="F672" i="9"/>
  <c r="H672" i="9" s="1"/>
  <c r="N672" i="12" s="1"/>
  <c r="D672" i="9"/>
  <c r="C672" i="9"/>
  <c r="B672" i="9"/>
  <c r="F671" i="9"/>
  <c r="H671" i="9" s="1"/>
  <c r="N671" i="12" s="1"/>
  <c r="D671" i="9"/>
  <c r="C671" i="9"/>
  <c r="B671" i="9"/>
  <c r="F670" i="9"/>
  <c r="D670" i="9"/>
  <c r="C670" i="9"/>
  <c r="B670" i="9"/>
  <c r="H669" i="9"/>
  <c r="N669" i="12" s="1"/>
  <c r="F669" i="9"/>
  <c r="D669" i="9"/>
  <c r="C669" i="9"/>
  <c r="B669" i="9"/>
  <c r="F668" i="9"/>
  <c r="H668" i="9" s="1"/>
  <c r="N668" i="12" s="1"/>
  <c r="D668" i="9"/>
  <c r="C668" i="9"/>
  <c r="B668" i="9"/>
  <c r="F667" i="9"/>
  <c r="D667" i="9"/>
  <c r="C667" i="9"/>
  <c r="B667" i="9"/>
  <c r="F666" i="9"/>
  <c r="H666" i="9" s="1"/>
  <c r="N666" i="12" s="1"/>
  <c r="D666" i="9"/>
  <c r="C666" i="9"/>
  <c r="B666" i="9"/>
  <c r="F665" i="9"/>
  <c r="H665" i="9" s="1"/>
  <c r="N665" i="12" s="1"/>
  <c r="D665" i="9"/>
  <c r="C665" i="9"/>
  <c r="B665" i="9"/>
  <c r="F664" i="9"/>
  <c r="H664" i="9" s="1"/>
  <c r="N664" i="12" s="1"/>
  <c r="D664" i="9"/>
  <c r="C664" i="9"/>
  <c r="B664" i="9"/>
  <c r="F663" i="9"/>
  <c r="H663" i="9" s="1"/>
  <c r="N663" i="12" s="1"/>
  <c r="D663" i="9"/>
  <c r="C663" i="9"/>
  <c r="B663" i="9"/>
  <c r="F662" i="9"/>
  <c r="H662" i="9" s="1"/>
  <c r="N662" i="12" s="1"/>
  <c r="D662" i="9"/>
  <c r="C662" i="9"/>
  <c r="B662" i="9"/>
  <c r="F661" i="9"/>
  <c r="H661" i="9" s="1"/>
  <c r="N661" i="12" s="1"/>
  <c r="D661" i="9"/>
  <c r="C661" i="9"/>
  <c r="B661" i="9"/>
  <c r="F660" i="9"/>
  <c r="H660" i="9" s="1"/>
  <c r="N660" i="12" s="1"/>
  <c r="D660" i="9"/>
  <c r="C660" i="9"/>
  <c r="B660" i="9"/>
  <c r="F659" i="9"/>
  <c r="H659" i="9" s="1"/>
  <c r="N659" i="12" s="1"/>
  <c r="D659" i="9"/>
  <c r="C659" i="9"/>
  <c r="B659" i="9"/>
  <c r="F658" i="9"/>
  <c r="H658" i="9" s="1"/>
  <c r="N658" i="12" s="1"/>
  <c r="D658" i="9"/>
  <c r="C658" i="9"/>
  <c r="B658" i="9"/>
  <c r="F657" i="9"/>
  <c r="H657" i="9" s="1"/>
  <c r="N657" i="12" s="1"/>
  <c r="D657" i="9"/>
  <c r="C657" i="9"/>
  <c r="B657" i="9"/>
  <c r="F656" i="9"/>
  <c r="H656" i="9" s="1"/>
  <c r="N656" i="12" s="1"/>
  <c r="D656" i="9"/>
  <c r="C656" i="9"/>
  <c r="B656" i="9"/>
  <c r="F655" i="9"/>
  <c r="H655" i="9" s="1"/>
  <c r="N655" i="12" s="1"/>
  <c r="D655" i="9"/>
  <c r="C655" i="9"/>
  <c r="B655" i="9"/>
  <c r="F654" i="9"/>
  <c r="H654" i="9" s="1"/>
  <c r="N654" i="12" s="1"/>
  <c r="D654" i="9"/>
  <c r="C654" i="9"/>
  <c r="B654" i="9"/>
  <c r="F653" i="9"/>
  <c r="H653" i="9" s="1"/>
  <c r="N653" i="12" s="1"/>
  <c r="D653" i="9"/>
  <c r="C653" i="9"/>
  <c r="B653" i="9"/>
  <c r="F652" i="9"/>
  <c r="H652" i="9" s="1"/>
  <c r="N652" i="12" s="1"/>
  <c r="D652" i="9"/>
  <c r="C652" i="9"/>
  <c r="B652" i="9"/>
  <c r="F651" i="9"/>
  <c r="H651" i="9" s="1"/>
  <c r="N651" i="12" s="1"/>
  <c r="D651" i="9"/>
  <c r="C651" i="9"/>
  <c r="B651" i="9"/>
  <c r="F650" i="9"/>
  <c r="H650" i="9" s="1"/>
  <c r="N650" i="12" s="1"/>
  <c r="D650" i="9"/>
  <c r="C650" i="9"/>
  <c r="B650" i="9"/>
  <c r="F649" i="9"/>
  <c r="H649" i="9" s="1"/>
  <c r="N649" i="12" s="1"/>
  <c r="D649" i="9"/>
  <c r="C649" i="9"/>
  <c r="B649" i="9"/>
  <c r="F648" i="9"/>
  <c r="H648" i="9" s="1"/>
  <c r="N648" i="12" s="1"/>
  <c r="D648" i="9"/>
  <c r="C648" i="9"/>
  <c r="B648" i="9"/>
  <c r="F647" i="9"/>
  <c r="H647" i="9" s="1"/>
  <c r="N647" i="12" s="1"/>
  <c r="D647" i="9"/>
  <c r="C647" i="9"/>
  <c r="B647" i="9"/>
  <c r="F646" i="9"/>
  <c r="H646" i="9" s="1"/>
  <c r="N646" i="12" s="1"/>
  <c r="D646" i="9"/>
  <c r="C646" i="9"/>
  <c r="B646" i="9"/>
  <c r="F645" i="9"/>
  <c r="D645" i="9"/>
  <c r="C645" i="9"/>
  <c r="B645" i="9"/>
  <c r="F644" i="9"/>
  <c r="H644" i="9" s="1"/>
  <c r="N644" i="12" s="1"/>
  <c r="D644" i="9"/>
  <c r="C644" i="9"/>
  <c r="B644" i="9"/>
  <c r="F643" i="9"/>
  <c r="D643" i="9"/>
  <c r="C643" i="9"/>
  <c r="B643" i="9"/>
  <c r="F642" i="9"/>
  <c r="H642" i="9" s="1"/>
  <c r="N642" i="12" s="1"/>
  <c r="D642" i="9"/>
  <c r="C642" i="9"/>
  <c r="B642" i="9"/>
  <c r="F641" i="9"/>
  <c r="H641" i="9" s="1"/>
  <c r="N641" i="12" s="1"/>
  <c r="D641" i="9"/>
  <c r="C641" i="9"/>
  <c r="B641" i="9"/>
  <c r="F640" i="9"/>
  <c r="D640" i="9"/>
  <c r="C640" i="9"/>
  <c r="B640" i="9"/>
  <c r="F639" i="9"/>
  <c r="H639" i="9" s="1"/>
  <c r="N639" i="12" s="1"/>
  <c r="D639" i="9"/>
  <c r="C639" i="9"/>
  <c r="B639" i="9"/>
  <c r="F638" i="9"/>
  <c r="H638" i="9" s="1"/>
  <c r="N638" i="12" s="1"/>
  <c r="D638" i="9"/>
  <c r="C638" i="9"/>
  <c r="B638" i="9"/>
  <c r="F637" i="9"/>
  <c r="H637" i="9" s="1"/>
  <c r="N637" i="12" s="1"/>
  <c r="D637" i="9"/>
  <c r="C637" i="9"/>
  <c r="B637" i="9"/>
  <c r="F636" i="9"/>
  <c r="H636" i="9" s="1"/>
  <c r="N636" i="12" s="1"/>
  <c r="D636" i="9"/>
  <c r="C636" i="9"/>
  <c r="B636" i="9"/>
  <c r="F635" i="9"/>
  <c r="H635" i="9" s="1"/>
  <c r="N635" i="12" s="1"/>
  <c r="D635" i="9"/>
  <c r="C635" i="9"/>
  <c r="B635" i="9"/>
  <c r="F634" i="9"/>
  <c r="H634" i="9" s="1"/>
  <c r="N634" i="12" s="1"/>
  <c r="D634" i="9"/>
  <c r="C634" i="9"/>
  <c r="B634" i="9"/>
  <c r="F633" i="9"/>
  <c r="H633" i="9" s="1"/>
  <c r="N633" i="12" s="1"/>
  <c r="D633" i="9"/>
  <c r="C633" i="9"/>
  <c r="B633" i="9"/>
  <c r="F632" i="9"/>
  <c r="H632" i="9" s="1"/>
  <c r="N632" i="12" s="1"/>
  <c r="D632" i="9"/>
  <c r="C632" i="9"/>
  <c r="B632" i="9"/>
  <c r="F631" i="9"/>
  <c r="H631" i="9" s="1"/>
  <c r="N631" i="12" s="1"/>
  <c r="D631" i="9"/>
  <c r="C631" i="9"/>
  <c r="B631" i="9"/>
  <c r="F630" i="9"/>
  <c r="H630" i="9" s="1"/>
  <c r="N630" i="12" s="1"/>
  <c r="D630" i="9"/>
  <c r="C630" i="9"/>
  <c r="B630" i="9"/>
  <c r="F629" i="9"/>
  <c r="H629" i="9" s="1"/>
  <c r="N629" i="12" s="1"/>
  <c r="D629" i="9"/>
  <c r="C629" i="9"/>
  <c r="B629" i="9"/>
  <c r="F628" i="9"/>
  <c r="H628" i="9" s="1"/>
  <c r="N628" i="12" s="1"/>
  <c r="D628" i="9"/>
  <c r="C628" i="9"/>
  <c r="B628" i="9"/>
  <c r="F627" i="9"/>
  <c r="H627" i="9" s="1"/>
  <c r="N627" i="12" s="1"/>
  <c r="D627" i="9"/>
  <c r="C627" i="9"/>
  <c r="B627" i="9"/>
  <c r="F626" i="9"/>
  <c r="H626" i="9" s="1"/>
  <c r="N626" i="12" s="1"/>
  <c r="D626" i="9"/>
  <c r="C626" i="9"/>
  <c r="B626" i="9"/>
  <c r="F625" i="9"/>
  <c r="H625" i="9" s="1"/>
  <c r="N625" i="12" s="1"/>
  <c r="D625" i="9"/>
  <c r="C625" i="9"/>
  <c r="B625" i="9"/>
  <c r="F624" i="9"/>
  <c r="H624" i="9" s="1"/>
  <c r="N624" i="12" s="1"/>
  <c r="D624" i="9"/>
  <c r="C624" i="9"/>
  <c r="B624" i="9"/>
  <c r="F623" i="9"/>
  <c r="H623" i="9" s="1"/>
  <c r="N623" i="12" s="1"/>
  <c r="D623" i="9"/>
  <c r="C623" i="9"/>
  <c r="B623" i="9"/>
  <c r="F622" i="9"/>
  <c r="H622" i="9" s="1"/>
  <c r="N622" i="12" s="1"/>
  <c r="D622" i="9"/>
  <c r="C622" i="9"/>
  <c r="B622" i="9"/>
  <c r="F621" i="9"/>
  <c r="H621" i="9" s="1"/>
  <c r="N621" i="12" s="1"/>
  <c r="D621" i="9"/>
  <c r="C621" i="9"/>
  <c r="B621" i="9"/>
  <c r="F620" i="9"/>
  <c r="H620" i="9" s="1"/>
  <c r="N620" i="12" s="1"/>
  <c r="D620" i="9"/>
  <c r="C620" i="9"/>
  <c r="B620" i="9"/>
  <c r="F619" i="9"/>
  <c r="H619" i="9" s="1"/>
  <c r="N619" i="12" s="1"/>
  <c r="D619" i="9"/>
  <c r="C619" i="9"/>
  <c r="B619" i="9"/>
  <c r="F618" i="9"/>
  <c r="H618" i="9" s="1"/>
  <c r="N618" i="12" s="1"/>
  <c r="D618" i="9"/>
  <c r="C618" i="9"/>
  <c r="B618" i="9"/>
  <c r="F617" i="9"/>
  <c r="H617" i="9" s="1"/>
  <c r="N617" i="12" s="1"/>
  <c r="D617" i="9"/>
  <c r="C617" i="9"/>
  <c r="B617" i="9"/>
  <c r="F616" i="9"/>
  <c r="D616" i="9"/>
  <c r="C616" i="9"/>
  <c r="B616" i="9"/>
  <c r="F615" i="9"/>
  <c r="H615" i="9" s="1"/>
  <c r="N615" i="12" s="1"/>
  <c r="D615" i="9"/>
  <c r="C615" i="9"/>
  <c r="B615" i="9"/>
  <c r="F614" i="9"/>
  <c r="H614" i="9" s="1"/>
  <c r="N614" i="12" s="1"/>
  <c r="D614" i="9"/>
  <c r="C614" i="9"/>
  <c r="B614" i="9"/>
  <c r="F613" i="9"/>
  <c r="D613" i="9"/>
  <c r="C613" i="9"/>
  <c r="B613" i="9"/>
  <c r="F612" i="9"/>
  <c r="D612" i="9"/>
  <c r="C612" i="9"/>
  <c r="B612" i="9"/>
  <c r="F611" i="9"/>
  <c r="H611" i="9" s="1"/>
  <c r="N611" i="12" s="1"/>
  <c r="D611" i="9"/>
  <c r="C611" i="9"/>
  <c r="B611" i="9"/>
  <c r="F610" i="9"/>
  <c r="H610" i="9" s="1"/>
  <c r="N610" i="12" s="1"/>
  <c r="D610" i="9"/>
  <c r="C610" i="9"/>
  <c r="B610" i="9"/>
  <c r="F609" i="9"/>
  <c r="H609" i="9" s="1"/>
  <c r="N609" i="12" s="1"/>
  <c r="D609" i="9"/>
  <c r="C609" i="9"/>
  <c r="B609" i="9"/>
  <c r="F608" i="9"/>
  <c r="H608" i="9" s="1"/>
  <c r="N608" i="12" s="1"/>
  <c r="D608" i="9"/>
  <c r="C608" i="9"/>
  <c r="B608" i="9"/>
  <c r="F607" i="9"/>
  <c r="H607" i="9" s="1"/>
  <c r="N607" i="12" s="1"/>
  <c r="D607" i="9"/>
  <c r="C607" i="9"/>
  <c r="B607" i="9"/>
  <c r="F606" i="9"/>
  <c r="H606" i="9" s="1"/>
  <c r="N606" i="12" s="1"/>
  <c r="D606" i="9"/>
  <c r="C606" i="9"/>
  <c r="B606" i="9"/>
  <c r="F605" i="9"/>
  <c r="H605" i="9" s="1"/>
  <c r="N605" i="12" s="1"/>
  <c r="D605" i="9"/>
  <c r="W605" i="9" s="1"/>
  <c r="M605" i="12" s="1"/>
  <c r="C605" i="9"/>
  <c r="B605" i="9"/>
  <c r="F604" i="9"/>
  <c r="H604" i="9" s="1"/>
  <c r="N604" i="12" s="1"/>
  <c r="D604" i="9"/>
  <c r="C604" i="9"/>
  <c r="B604" i="9"/>
  <c r="F603" i="9"/>
  <c r="H603" i="9" s="1"/>
  <c r="N603" i="12" s="1"/>
  <c r="D603" i="9"/>
  <c r="C603" i="9"/>
  <c r="B603" i="9"/>
  <c r="F602" i="9"/>
  <c r="H602" i="9" s="1"/>
  <c r="N602" i="12" s="1"/>
  <c r="D602" i="9"/>
  <c r="C602" i="9"/>
  <c r="B602" i="9"/>
  <c r="F601" i="9"/>
  <c r="D601" i="9"/>
  <c r="C601" i="9"/>
  <c r="B601" i="9"/>
  <c r="F600" i="9"/>
  <c r="H600" i="9" s="1"/>
  <c r="N600" i="12" s="1"/>
  <c r="D600" i="9"/>
  <c r="C600" i="9"/>
  <c r="B600" i="9"/>
  <c r="F599" i="9"/>
  <c r="H599" i="9" s="1"/>
  <c r="N599" i="12" s="1"/>
  <c r="D599" i="9"/>
  <c r="C599" i="9"/>
  <c r="B599" i="9"/>
  <c r="F598" i="9"/>
  <c r="H598" i="9" s="1"/>
  <c r="N598" i="12" s="1"/>
  <c r="D598" i="9"/>
  <c r="C598" i="9"/>
  <c r="B598" i="9"/>
  <c r="F597" i="9"/>
  <c r="H597" i="9" s="1"/>
  <c r="N597" i="12" s="1"/>
  <c r="D597" i="9"/>
  <c r="C597" i="9"/>
  <c r="B597" i="9"/>
  <c r="F596" i="9"/>
  <c r="H596" i="9" s="1"/>
  <c r="N596" i="12" s="1"/>
  <c r="D596" i="9"/>
  <c r="C596" i="9"/>
  <c r="B596" i="9"/>
  <c r="F595" i="9"/>
  <c r="H595" i="9" s="1"/>
  <c r="N595" i="12" s="1"/>
  <c r="D595" i="9"/>
  <c r="C595" i="9"/>
  <c r="B595" i="9"/>
  <c r="F594" i="9"/>
  <c r="H594" i="9" s="1"/>
  <c r="N594" i="12" s="1"/>
  <c r="D594" i="9"/>
  <c r="C594" i="9"/>
  <c r="B594" i="9"/>
  <c r="F593" i="9"/>
  <c r="H593" i="9" s="1"/>
  <c r="N593" i="12" s="1"/>
  <c r="D593" i="9"/>
  <c r="C593" i="9"/>
  <c r="B593" i="9"/>
  <c r="F592" i="9"/>
  <c r="D592" i="9"/>
  <c r="C592" i="9"/>
  <c r="B592" i="9"/>
  <c r="F591" i="9"/>
  <c r="H591" i="9" s="1"/>
  <c r="N591" i="12" s="1"/>
  <c r="D591" i="9"/>
  <c r="C591" i="9"/>
  <c r="B591" i="9"/>
  <c r="F590" i="9"/>
  <c r="H590" i="9" s="1"/>
  <c r="N590" i="12" s="1"/>
  <c r="D590" i="9"/>
  <c r="C590" i="9"/>
  <c r="B590" i="9"/>
  <c r="F589" i="9"/>
  <c r="H589" i="9" s="1"/>
  <c r="N589" i="12" s="1"/>
  <c r="D589" i="9"/>
  <c r="C589" i="9"/>
  <c r="B589" i="9"/>
  <c r="F588" i="9"/>
  <c r="H588" i="9" s="1"/>
  <c r="N588" i="12" s="1"/>
  <c r="D588" i="9"/>
  <c r="C588" i="9"/>
  <c r="B588" i="9"/>
  <c r="F587" i="9"/>
  <c r="H587" i="9" s="1"/>
  <c r="N587" i="12" s="1"/>
  <c r="D587" i="9"/>
  <c r="C587" i="9"/>
  <c r="B587" i="9"/>
  <c r="F586" i="9"/>
  <c r="D586" i="9"/>
  <c r="S586" i="9" s="1"/>
  <c r="C586" i="9"/>
  <c r="B586" i="9"/>
  <c r="F585" i="9"/>
  <c r="D585" i="9"/>
  <c r="C585" i="9"/>
  <c r="B585" i="9"/>
  <c r="F584" i="9"/>
  <c r="H584" i="9" s="1"/>
  <c r="N584" i="12" s="1"/>
  <c r="D584" i="9"/>
  <c r="C584" i="9"/>
  <c r="B584" i="9"/>
  <c r="F583" i="9"/>
  <c r="H583" i="9" s="1"/>
  <c r="N583" i="12" s="1"/>
  <c r="D583" i="9"/>
  <c r="C583" i="9"/>
  <c r="B583" i="9"/>
  <c r="F582" i="9"/>
  <c r="H582" i="9" s="1"/>
  <c r="N582" i="12" s="1"/>
  <c r="D582" i="9"/>
  <c r="W582" i="9" s="1"/>
  <c r="C582" i="9"/>
  <c r="B582" i="9"/>
  <c r="F581" i="9"/>
  <c r="H581" i="9" s="1"/>
  <c r="N581" i="12" s="1"/>
  <c r="D581" i="9"/>
  <c r="C581" i="9"/>
  <c r="B581" i="9"/>
  <c r="F580" i="9"/>
  <c r="H580" i="9" s="1"/>
  <c r="N580" i="12" s="1"/>
  <c r="D580" i="9"/>
  <c r="V580" i="9" s="1"/>
  <c r="C580" i="9"/>
  <c r="B580" i="9"/>
  <c r="F579" i="9"/>
  <c r="D579" i="9"/>
  <c r="C579" i="9"/>
  <c r="B579" i="9"/>
  <c r="F578" i="9"/>
  <c r="H578" i="9" s="1"/>
  <c r="N578" i="12" s="1"/>
  <c r="D578" i="9"/>
  <c r="S578" i="9" s="1"/>
  <c r="C578" i="9"/>
  <c r="B578" i="9"/>
  <c r="F577" i="9"/>
  <c r="H577" i="9" s="1"/>
  <c r="N577" i="12" s="1"/>
  <c r="D577" i="9"/>
  <c r="C577" i="9"/>
  <c r="B577" i="9"/>
  <c r="H576" i="9"/>
  <c r="N576" i="12" s="1"/>
  <c r="F576" i="9"/>
  <c r="D576" i="9"/>
  <c r="C576" i="9"/>
  <c r="B576" i="9"/>
  <c r="F575" i="9"/>
  <c r="H575" i="9" s="1"/>
  <c r="N575" i="12" s="1"/>
  <c r="D575" i="9"/>
  <c r="V575" i="9" s="1"/>
  <c r="L575" i="12" s="1"/>
  <c r="C575" i="9"/>
  <c r="B575" i="9"/>
  <c r="F574" i="9"/>
  <c r="H574" i="9" s="1"/>
  <c r="N574" i="12" s="1"/>
  <c r="D574" i="9"/>
  <c r="C574" i="9"/>
  <c r="B574" i="9"/>
  <c r="F573" i="9"/>
  <c r="D573" i="9"/>
  <c r="C573" i="9"/>
  <c r="B573" i="9"/>
  <c r="F572" i="9"/>
  <c r="H572" i="9" s="1"/>
  <c r="N572" i="12" s="1"/>
  <c r="D572" i="9"/>
  <c r="V572" i="9" s="1"/>
  <c r="L572" i="12" s="1"/>
  <c r="C572" i="9"/>
  <c r="B572" i="9"/>
  <c r="F571" i="9"/>
  <c r="H571" i="9" s="1"/>
  <c r="N571" i="12" s="1"/>
  <c r="D571" i="9"/>
  <c r="C571" i="9"/>
  <c r="B571" i="9"/>
  <c r="F570" i="9"/>
  <c r="H570" i="9" s="1"/>
  <c r="N570" i="12" s="1"/>
  <c r="D570" i="9"/>
  <c r="W570" i="9" s="1"/>
  <c r="M570" i="12" s="1"/>
  <c r="C570" i="9"/>
  <c r="B570" i="9"/>
  <c r="F569" i="9"/>
  <c r="H569" i="9" s="1"/>
  <c r="N569" i="12" s="1"/>
  <c r="D569" i="9"/>
  <c r="C569" i="9"/>
  <c r="B569" i="9"/>
  <c r="F568" i="9"/>
  <c r="H568" i="9" s="1"/>
  <c r="N568" i="12" s="1"/>
  <c r="D568" i="9"/>
  <c r="C568" i="9"/>
  <c r="B568" i="9"/>
  <c r="F567" i="9"/>
  <c r="H567" i="9" s="1"/>
  <c r="N567" i="12" s="1"/>
  <c r="D567" i="9"/>
  <c r="V567" i="9" s="1"/>
  <c r="L567" i="12" s="1"/>
  <c r="C567" i="9"/>
  <c r="B567" i="9"/>
  <c r="F566" i="9"/>
  <c r="H566" i="9" s="1"/>
  <c r="N566" i="12" s="1"/>
  <c r="D566" i="9"/>
  <c r="C566" i="9"/>
  <c r="B566" i="9"/>
  <c r="F565" i="9"/>
  <c r="H565" i="9" s="1"/>
  <c r="N565" i="12" s="1"/>
  <c r="D565" i="9"/>
  <c r="C565" i="9"/>
  <c r="B565" i="9"/>
  <c r="F564" i="9"/>
  <c r="H564" i="9" s="1"/>
  <c r="N564" i="12" s="1"/>
  <c r="D564" i="9"/>
  <c r="C564" i="9"/>
  <c r="B564" i="9"/>
  <c r="F563" i="9"/>
  <c r="H563" i="9" s="1"/>
  <c r="N563" i="12" s="1"/>
  <c r="D563" i="9"/>
  <c r="C563" i="9"/>
  <c r="B563" i="9"/>
  <c r="F562" i="9"/>
  <c r="H562" i="9" s="1"/>
  <c r="N562" i="12" s="1"/>
  <c r="D562" i="9"/>
  <c r="C562" i="9"/>
  <c r="B562" i="9"/>
  <c r="F561" i="9"/>
  <c r="H561" i="9" s="1"/>
  <c r="N561" i="12" s="1"/>
  <c r="D561" i="9"/>
  <c r="C561" i="9"/>
  <c r="B561" i="9"/>
  <c r="H560" i="9"/>
  <c r="N560" i="12" s="1"/>
  <c r="F560" i="9"/>
  <c r="D560" i="9"/>
  <c r="C560" i="9"/>
  <c r="B560" i="9"/>
  <c r="F559" i="9"/>
  <c r="H559" i="9" s="1"/>
  <c r="N559" i="12" s="1"/>
  <c r="D559" i="9"/>
  <c r="C559" i="9"/>
  <c r="B559" i="9"/>
  <c r="F558" i="9"/>
  <c r="H558" i="9" s="1"/>
  <c r="N558" i="12" s="1"/>
  <c r="D558" i="9"/>
  <c r="C558" i="9"/>
  <c r="B558" i="9"/>
  <c r="F557" i="9"/>
  <c r="H557" i="9" s="1"/>
  <c r="N557" i="12" s="1"/>
  <c r="D557" i="9"/>
  <c r="C557" i="9"/>
  <c r="B557" i="9"/>
  <c r="F556" i="9"/>
  <c r="H556" i="9" s="1"/>
  <c r="N556" i="12" s="1"/>
  <c r="D556" i="9"/>
  <c r="C556" i="9"/>
  <c r="B556" i="9"/>
  <c r="F555" i="9"/>
  <c r="H555" i="9" s="1"/>
  <c r="N555" i="12" s="1"/>
  <c r="D555" i="9"/>
  <c r="C555" i="9"/>
  <c r="B555" i="9"/>
  <c r="F554" i="9"/>
  <c r="H554" i="9" s="1"/>
  <c r="N554" i="12" s="1"/>
  <c r="D554" i="9"/>
  <c r="V554" i="9" s="1"/>
  <c r="L554" i="12" s="1"/>
  <c r="C554" i="9"/>
  <c r="B554" i="9"/>
  <c r="F553" i="9"/>
  <c r="H553" i="9" s="1"/>
  <c r="N553" i="12" s="1"/>
  <c r="D553" i="9"/>
  <c r="C553" i="9"/>
  <c r="B553" i="9"/>
  <c r="F552" i="9"/>
  <c r="D552" i="9"/>
  <c r="C552" i="9"/>
  <c r="B552" i="9"/>
  <c r="F551" i="9"/>
  <c r="H551" i="9" s="1"/>
  <c r="N551" i="12" s="1"/>
  <c r="D551" i="9"/>
  <c r="C551" i="9"/>
  <c r="B551" i="9"/>
  <c r="F550" i="9"/>
  <c r="D550" i="9"/>
  <c r="C550" i="9"/>
  <c r="B550" i="9"/>
  <c r="Q549" i="9"/>
  <c r="F549" i="9"/>
  <c r="H549" i="9" s="1"/>
  <c r="N549" i="12" s="1"/>
  <c r="D549" i="9"/>
  <c r="C549" i="9"/>
  <c r="B549" i="9"/>
  <c r="Q548" i="9"/>
  <c r="F548" i="9"/>
  <c r="H548" i="9" s="1"/>
  <c r="N548" i="12" s="1"/>
  <c r="D548" i="9"/>
  <c r="C548" i="9"/>
  <c r="B548" i="9"/>
  <c r="Q547" i="9"/>
  <c r="F547" i="9"/>
  <c r="D547" i="9"/>
  <c r="C547" i="9"/>
  <c r="B547" i="9"/>
  <c r="Q546" i="9"/>
  <c r="F546" i="9"/>
  <c r="H546" i="9" s="1"/>
  <c r="N546" i="12" s="1"/>
  <c r="D546" i="9"/>
  <c r="C546" i="9"/>
  <c r="B546" i="9"/>
  <c r="Q545" i="9"/>
  <c r="F545" i="9"/>
  <c r="H545" i="9" s="1"/>
  <c r="N545" i="12" s="1"/>
  <c r="D545" i="9"/>
  <c r="C545" i="9"/>
  <c r="B545" i="9"/>
  <c r="Q544" i="9"/>
  <c r="H544" i="9"/>
  <c r="N544" i="12" s="1"/>
  <c r="F544" i="9"/>
  <c r="D544" i="9"/>
  <c r="V544" i="9" s="1"/>
  <c r="C544" i="9"/>
  <c r="B544" i="9"/>
  <c r="Q543" i="9"/>
  <c r="F543" i="9"/>
  <c r="D543" i="9"/>
  <c r="S543" i="9" s="1"/>
  <c r="C543" i="9"/>
  <c r="B543" i="9"/>
  <c r="Q542" i="9"/>
  <c r="F542" i="9"/>
  <c r="H542" i="9" s="1"/>
  <c r="N542" i="12" s="1"/>
  <c r="D542" i="9"/>
  <c r="C542" i="9"/>
  <c r="B542" i="9"/>
  <c r="Q541" i="9"/>
  <c r="F541" i="9"/>
  <c r="H541" i="9" s="1"/>
  <c r="N541" i="12" s="1"/>
  <c r="D541" i="9"/>
  <c r="S541" i="9" s="1"/>
  <c r="C541" i="9"/>
  <c r="B541" i="9"/>
  <c r="Q540" i="9"/>
  <c r="F540" i="9"/>
  <c r="H540" i="9" s="1"/>
  <c r="N540" i="12" s="1"/>
  <c r="D540" i="9"/>
  <c r="C540" i="9"/>
  <c r="B540" i="9"/>
  <c r="Q539" i="9"/>
  <c r="F539" i="9"/>
  <c r="H539" i="9" s="1"/>
  <c r="N539" i="12" s="1"/>
  <c r="D539" i="9"/>
  <c r="C539" i="9"/>
  <c r="B539" i="9"/>
  <c r="Q538" i="9"/>
  <c r="F538" i="9"/>
  <c r="H538" i="9" s="1"/>
  <c r="N538" i="12" s="1"/>
  <c r="D538" i="9"/>
  <c r="C538" i="9"/>
  <c r="B538" i="9"/>
  <c r="Q537" i="9"/>
  <c r="F537" i="9"/>
  <c r="D537" i="9"/>
  <c r="C537" i="9"/>
  <c r="B537" i="9"/>
  <c r="Q536" i="9"/>
  <c r="F536" i="9"/>
  <c r="H536" i="9" s="1"/>
  <c r="N536" i="12" s="1"/>
  <c r="D536" i="9"/>
  <c r="C536" i="9"/>
  <c r="B536" i="9"/>
  <c r="Q535" i="9"/>
  <c r="F535" i="9"/>
  <c r="H535" i="9" s="1"/>
  <c r="N535" i="12" s="1"/>
  <c r="D535" i="9"/>
  <c r="C535" i="9"/>
  <c r="B535" i="9"/>
  <c r="Q534" i="9"/>
  <c r="F534" i="9"/>
  <c r="H534" i="9" s="1"/>
  <c r="N534" i="12" s="1"/>
  <c r="D534" i="9"/>
  <c r="C534" i="9"/>
  <c r="B534" i="9"/>
  <c r="Q533" i="9"/>
  <c r="F533" i="9"/>
  <c r="H533" i="9" s="1"/>
  <c r="N533" i="12" s="1"/>
  <c r="D533" i="9"/>
  <c r="W533" i="9" s="1"/>
  <c r="M533" i="12" s="1"/>
  <c r="C533" i="9"/>
  <c r="B533" i="9"/>
  <c r="Q532" i="9"/>
  <c r="F532" i="9"/>
  <c r="H532" i="9" s="1"/>
  <c r="N532" i="12" s="1"/>
  <c r="D532" i="9"/>
  <c r="C532" i="9"/>
  <c r="B532" i="9"/>
  <c r="Q531" i="9"/>
  <c r="H531" i="9"/>
  <c r="N531" i="12" s="1"/>
  <c r="F531" i="9"/>
  <c r="D531" i="9"/>
  <c r="C531" i="9"/>
  <c r="B531" i="9"/>
  <c r="Q530" i="9"/>
  <c r="F530" i="9"/>
  <c r="H530" i="9" s="1"/>
  <c r="N530" i="12" s="1"/>
  <c r="D530" i="9"/>
  <c r="C530" i="9"/>
  <c r="B530" i="9"/>
  <c r="Q529" i="9"/>
  <c r="F529" i="9"/>
  <c r="H529" i="9" s="1"/>
  <c r="N529" i="12" s="1"/>
  <c r="D529" i="9"/>
  <c r="C529" i="9"/>
  <c r="B529" i="9"/>
  <c r="Q528" i="9"/>
  <c r="H528" i="9"/>
  <c r="N528" i="12" s="1"/>
  <c r="F528" i="9"/>
  <c r="D528" i="9"/>
  <c r="C528" i="9"/>
  <c r="B528" i="9"/>
  <c r="Q527" i="9"/>
  <c r="F527" i="9"/>
  <c r="H527" i="9" s="1"/>
  <c r="N527" i="12" s="1"/>
  <c r="D527" i="9"/>
  <c r="C527" i="9"/>
  <c r="B527" i="9"/>
  <c r="Q526" i="9"/>
  <c r="F526" i="9"/>
  <c r="H526" i="9" s="1"/>
  <c r="N526" i="12" s="1"/>
  <c r="D526" i="9"/>
  <c r="C526" i="9"/>
  <c r="B526" i="9"/>
  <c r="Q525" i="9"/>
  <c r="F525" i="9"/>
  <c r="D525" i="9"/>
  <c r="C525" i="9"/>
  <c r="B525" i="9"/>
  <c r="Q524" i="9"/>
  <c r="F524" i="9"/>
  <c r="H524" i="9" s="1"/>
  <c r="N524" i="12" s="1"/>
  <c r="D524" i="9"/>
  <c r="C524" i="9"/>
  <c r="B524" i="9"/>
  <c r="Q523" i="9"/>
  <c r="F523" i="9"/>
  <c r="H523" i="9" s="1"/>
  <c r="N523" i="12" s="1"/>
  <c r="D523" i="9"/>
  <c r="C523" i="9"/>
  <c r="B523" i="9"/>
  <c r="Q522" i="9"/>
  <c r="F522" i="9"/>
  <c r="H522" i="9" s="1"/>
  <c r="N522" i="12" s="1"/>
  <c r="D522" i="9"/>
  <c r="C522" i="9"/>
  <c r="B522" i="9"/>
  <c r="Q521" i="9"/>
  <c r="F521" i="9"/>
  <c r="H521" i="9" s="1"/>
  <c r="N521" i="12" s="1"/>
  <c r="D521" i="9"/>
  <c r="C521" i="9"/>
  <c r="B521" i="9"/>
  <c r="Q520" i="9"/>
  <c r="F520" i="9"/>
  <c r="H520" i="9" s="1"/>
  <c r="N520" i="12" s="1"/>
  <c r="D520" i="9"/>
  <c r="C520" i="9"/>
  <c r="B520" i="9"/>
  <c r="Q519" i="9"/>
  <c r="F519" i="9"/>
  <c r="H519" i="9" s="1"/>
  <c r="N519" i="12" s="1"/>
  <c r="D519" i="9"/>
  <c r="C519" i="9"/>
  <c r="B519" i="9"/>
  <c r="Q518" i="9"/>
  <c r="H518" i="9"/>
  <c r="N518" i="12" s="1"/>
  <c r="F518" i="9"/>
  <c r="D518" i="9"/>
  <c r="C518" i="9"/>
  <c r="B518" i="9"/>
  <c r="Q517" i="9"/>
  <c r="F517" i="9"/>
  <c r="H517" i="9" s="1"/>
  <c r="N517" i="12" s="1"/>
  <c r="D517" i="9"/>
  <c r="C517" i="9"/>
  <c r="B517" i="9"/>
  <c r="Q516" i="9"/>
  <c r="F516" i="9"/>
  <c r="H516" i="9" s="1"/>
  <c r="N516" i="12" s="1"/>
  <c r="D516" i="9"/>
  <c r="C516" i="9"/>
  <c r="B516" i="9"/>
  <c r="Q515" i="9"/>
  <c r="F515" i="9"/>
  <c r="H515" i="9" s="1"/>
  <c r="N515" i="12" s="1"/>
  <c r="D515" i="9"/>
  <c r="C515" i="9"/>
  <c r="B515" i="9"/>
  <c r="Q514" i="9"/>
  <c r="F514" i="9"/>
  <c r="H514" i="9" s="1"/>
  <c r="N514" i="12" s="1"/>
  <c r="D514" i="9"/>
  <c r="C514" i="9"/>
  <c r="B514" i="9"/>
  <c r="Q513" i="9"/>
  <c r="F513" i="9"/>
  <c r="H513" i="9" s="1"/>
  <c r="N513" i="12" s="1"/>
  <c r="D513" i="9"/>
  <c r="C513" i="9"/>
  <c r="B513" i="9"/>
  <c r="Q512" i="9"/>
  <c r="F512" i="9"/>
  <c r="H512" i="9" s="1"/>
  <c r="N512" i="12" s="1"/>
  <c r="D512" i="9"/>
  <c r="C512" i="9"/>
  <c r="B512" i="9"/>
  <c r="Q511" i="9"/>
  <c r="F511" i="9"/>
  <c r="D511" i="9"/>
  <c r="C511" i="9"/>
  <c r="B511" i="9"/>
  <c r="Q510" i="9"/>
  <c r="F510" i="9"/>
  <c r="D510" i="9"/>
  <c r="C510" i="9"/>
  <c r="B510" i="9"/>
  <c r="Q509" i="9"/>
  <c r="F509" i="9"/>
  <c r="H509" i="9" s="1"/>
  <c r="N509" i="12" s="1"/>
  <c r="D509" i="9"/>
  <c r="C509" i="9"/>
  <c r="B509" i="9"/>
  <c r="Q508" i="9"/>
  <c r="F508" i="9"/>
  <c r="H508" i="9" s="1"/>
  <c r="N508" i="12" s="1"/>
  <c r="D508" i="9"/>
  <c r="C508" i="9"/>
  <c r="B508" i="9"/>
  <c r="Q507" i="9"/>
  <c r="F507" i="9"/>
  <c r="H507" i="9" s="1"/>
  <c r="N507" i="12" s="1"/>
  <c r="D507" i="9"/>
  <c r="C507" i="9"/>
  <c r="B507" i="9"/>
  <c r="Q506" i="9"/>
  <c r="F506" i="9"/>
  <c r="H506" i="9" s="1"/>
  <c r="N506" i="12" s="1"/>
  <c r="D506" i="9"/>
  <c r="C506" i="9"/>
  <c r="B506" i="9"/>
  <c r="Q505" i="9"/>
  <c r="F505" i="9"/>
  <c r="H505" i="9" s="1"/>
  <c r="N505" i="12" s="1"/>
  <c r="D505" i="9"/>
  <c r="W505" i="9" s="1"/>
  <c r="M505" i="12" s="1"/>
  <c r="C505" i="9"/>
  <c r="B505" i="9"/>
  <c r="Q504" i="9"/>
  <c r="F504" i="9"/>
  <c r="H504" i="9" s="1"/>
  <c r="N504" i="12" s="1"/>
  <c r="D504" i="9"/>
  <c r="C504" i="9"/>
  <c r="B504" i="9"/>
  <c r="Q503" i="9"/>
  <c r="F503" i="9"/>
  <c r="H503" i="9" s="1"/>
  <c r="N503" i="12" s="1"/>
  <c r="D503" i="9"/>
  <c r="C503" i="9"/>
  <c r="B503" i="9"/>
  <c r="Q502" i="9"/>
  <c r="F502" i="9"/>
  <c r="H502" i="9" s="1"/>
  <c r="N502" i="12" s="1"/>
  <c r="D502" i="9"/>
  <c r="C502" i="9"/>
  <c r="B502" i="9"/>
  <c r="Q501" i="9"/>
  <c r="F501" i="9"/>
  <c r="H501" i="9" s="1"/>
  <c r="N501" i="12" s="1"/>
  <c r="D501" i="9"/>
  <c r="C501" i="9"/>
  <c r="B501" i="9"/>
  <c r="Q500" i="9"/>
  <c r="F500" i="9"/>
  <c r="H500" i="9" s="1"/>
  <c r="N500" i="12" s="1"/>
  <c r="D500" i="9"/>
  <c r="C500" i="9"/>
  <c r="B500" i="9"/>
  <c r="Q499" i="9"/>
  <c r="F499" i="9"/>
  <c r="H499" i="9" s="1"/>
  <c r="N499" i="12" s="1"/>
  <c r="D499" i="9"/>
  <c r="C499" i="9"/>
  <c r="B499" i="9"/>
  <c r="Q498" i="9"/>
  <c r="F498" i="9"/>
  <c r="H498" i="9" s="1"/>
  <c r="N498" i="12" s="1"/>
  <c r="D498" i="9"/>
  <c r="C498" i="9"/>
  <c r="B498" i="9"/>
  <c r="Q497" i="9"/>
  <c r="H497" i="9"/>
  <c r="N497" i="12" s="1"/>
  <c r="F497" i="9"/>
  <c r="D497" i="9"/>
  <c r="C497" i="9"/>
  <c r="B497" i="9"/>
  <c r="Q496" i="9"/>
  <c r="F496" i="9"/>
  <c r="H496" i="9" s="1"/>
  <c r="N496" i="12" s="1"/>
  <c r="D496" i="9"/>
  <c r="C496" i="9"/>
  <c r="B496" i="9"/>
  <c r="Q495" i="9"/>
  <c r="F495" i="9"/>
  <c r="H495" i="9" s="1"/>
  <c r="N495" i="12" s="1"/>
  <c r="D495" i="9"/>
  <c r="C495" i="9"/>
  <c r="B495" i="9"/>
  <c r="Q494" i="9"/>
  <c r="F494" i="9"/>
  <c r="H494" i="9" s="1"/>
  <c r="N494" i="12" s="1"/>
  <c r="D494" i="9"/>
  <c r="C494" i="9"/>
  <c r="B494" i="9"/>
  <c r="Q493" i="9"/>
  <c r="F493" i="9"/>
  <c r="H493" i="9" s="1"/>
  <c r="N493" i="12" s="1"/>
  <c r="D493" i="9"/>
  <c r="C493" i="9"/>
  <c r="B493" i="9"/>
  <c r="Q492" i="9"/>
  <c r="F492" i="9"/>
  <c r="H492" i="9" s="1"/>
  <c r="N492" i="12" s="1"/>
  <c r="D492" i="9"/>
  <c r="C492" i="9"/>
  <c r="B492" i="9"/>
  <c r="Q491" i="9"/>
  <c r="F491" i="9"/>
  <c r="H491" i="9" s="1"/>
  <c r="N491" i="12" s="1"/>
  <c r="D491" i="9"/>
  <c r="C491" i="9"/>
  <c r="B491" i="9"/>
  <c r="Q490" i="9"/>
  <c r="F490" i="9"/>
  <c r="H490" i="9" s="1"/>
  <c r="N490" i="12" s="1"/>
  <c r="D490" i="9"/>
  <c r="C490" i="9"/>
  <c r="B490" i="9"/>
  <c r="Q489" i="9"/>
  <c r="F489" i="9"/>
  <c r="H489" i="9" s="1"/>
  <c r="N489" i="12" s="1"/>
  <c r="D489" i="9"/>
  <c r="C489" i="9"/>
  <c r="B489" i="9"/>
  <c r="Q488" i="9"/>
  <c r="F488" i="9"/>
  <c r="H488" i="9" s="1"/>
  <c r="N488" i="12" s="1"/>
  <c r="D488" i="9"/>
  <c r="C488" i="9"/>
  <c r="B488" i="9"/>
  <c r="Q487" i="9"/>
  <c r="F487" i="9"/>
  <c r="H487" i="9" s="1"/>
  <c r="N487" i="12" s="1"/>
  <c r="D487" i="9"/>
  <c r="C487" i="9"/>
  <c r="B487" i="9"/>
  <c r="Q486" i="9"/>
  <c r="F486" i="9"/>
  <c r="H486" i="9" s="1"/>
  <c r="N486" i="12" s="1"/>
  <c r="D486" i="9"/>
  <c r="C486" i="9"/>
  <c r="B486" i="9"/>
  <c r="Q485" i="9"/>
  <c r="F485" i="9"/>
  <c r="H485" i="9" s="1"/>
  <c r="N485" i="12" s="1"/>
  <c r="D485" i="9"/>
  <c r="C485" i="9"/>
  <c r="B485" i="9"/>
  <c r="Q484" i="9"/>
  <c r="F484" i="9"/>
  <c r="H484" i="9" s="1"/>
  <c r="N484" i="12" s="1"/>
  <c r="D484" i="9"/>
  <c r="C484" i="9"/>
  <c r="B484" i="9"/>
  <c r="Q483" i="9"/>
  <c r="F483" i="9"/>
  <c r="H483" i="9" s="1"/>
  <c r="N483" i="12" s="1"/>
  <c r="D483" i="9"/>
  <c r="C483" i="9"/>
  <c r="B483" i="9"/>
  <c r="Q482" i="9"/>
  <c r="F482" i="9"/>
  <c r="H482" i="9" s="1"/>
  <c r="N482" i="12" s="1"/>
  <c r="D482" i="9"/>
  <c r="C482" i="9"/>
  <c r="B482" i="9"/>
  <c r="Q481" i="9"/>
  <c r="F481" i="9"/>
  <c r="H481" i="9" s="1"/>
  <c r="N481" i="12" s="1"/>
  <c r="D481" i="9"/>
  <c r="C481" i="9"/>
  <c r="B481" i="9"/>
  <c r="Q480" i="9"/>
  <c r="F480" i="9"/>
  <c r="D480" i="9"/>
  <c r="C480" i="9"/>
  <c r="B480" i="9"/>
  <c r="Q479" i="9"/>
  <c r="F479" i="9"/>
  <c r="H479" i="9" s="1"/>
  <c r="N479" i="12" s="1"/>
  <c r="D479" i="9"/>
  <c r="C479" i="9"/>
  <c r="B479" i="9"/>
  <c r="Q478" i="9"/>
  <c r="F478" i="9"/>
  <c r="D478" i="9"/>
  <c r="C478" i="9"/>
  <c r="B478" i="9"/>
  <c r="Q477" i="9"/>
  <c r="F477" i="9"/>
  <c r="H477" i="9" s="1"/>
  <c r="N477" i="12" s="1"/>
  <c r="D477" i="9"/>
  <c r="C477" i="9"/>
  <c r="B477" i="9"/>
  <c r="Q476" i="9"/>
  <c r="H476" i="9"/>
  <c r="N476" i="12" s="1"/>
  <c r="F476" i="9"/>
  <c r="D476" i="9"/>
  <c r="C476" i="9"/>
  <c r="B476" i="9"/>
  <c r="Q475" i="9"/>
  <c r="F475" i="9"/>
  <c r="H475" i="9" s="1"/>
  <c r="N475" i="12" s="1"/>
  <c r="D475" i="9"/>
  <c r="C475" i="9"/>
  <c r="B475" i="9"/>
  <c r="Q474" i="9"/>
  <c r="F474" i="9"/>
  <c r="H474" i="9" s="1"/>
  <c r="N474" i="12" s="1"/>
  <c r="D474" i="9"/>
  <c r="C474" i="9"/>
  <c r="B474" i="9"/>
  <c r="Q473" i="9"/>
  <c r="F473" i="9"/>
  <c r="H473" i="9" s="1"/>
  <c r="N473" i="12" s="1"/>
  <c r="D473" i="9"/>
  <c r="C473" i="9"/>
  <c r="B473" i="9"/>
  <c r="Q472" i="9"/>
  <c r="H472" i="9"/>
  <c r="N472" i="12" s="1"/>
  <c r="F472" i="9"/>
  <c r="D472" i="9"/>
  <c r="C472" i="9"/>
  <c r="B472" i="9"/>
  <c r="Q471" i="9"/>
  <c r="F471" i="9"/>
  <c r="H471" i="9" s="1"/>
  <c r="N471" i="12" s="1"/>
  <c r="D471" i="9"/>
  <c r="C471" i="9"/>
  <c r="B471" i="9"/>
  <c r="Q470" i="9"/>
  <c r="F470" i="9"/>
  <c r="H470" i="9" s="1"/>
  <c r="N470" i="12" s="1"/>
  <c r="D470" i="9"/>
  <c r="C470" i="9"/>
  <c r="B470" i="9"/>
  <c r="Q469" i="9"/>
  <c r="F469" i="9"/>
  <c r="H469" i="9" s="1"/>
  <c r="N469" i="12" s="1"/>
  <c r="D469" i="9"/>
  <c r="C469" i="9"/>
  <c r="B469" i="9"/>
  <c r="Q468" i="9"/>
  <c r="F468" i="9"/>
  <c r="H468" i="9" s="1"/>
  <c r="N468" i="12" s="1"/>
  <c r="D468" i="9"/>
  <c r="C468" i="9"/>
  <c r="B468" i="9"/>
  <c r="Q467" i="9"/>
  <c r="F467" i="9"/>
  <c r="H467" i="9" s="1"/>
  <c r="N467" i="12" s="1"/>
  <c r="D467" i="9"/>
  <c r="C467" i="9"/>
  <c r="B467" i="9"/>
  <c r="Q466" i="9"/>
  <c r="F466" i="9"/>
  <c r="H466" i="9" s="1"/>
  <c r="N466" i="12" s="1"/>
  <c r="D466" i="9"/>
  <c r="C466" i="9"/>
  <c r="B466" i="9"/>
  <c r="Q465" i="9"/>
  <c r="H465" i="9"/>
  <c r="N465" i="12" s="1"/>
  <c r="F465" i="9"/>
  <c r="D465" i="9"/>
  <c r="C465" i="9"/>
  <c r="B465" i="9"/>
  <c r="Q464" i="9"/>
  <c r="F464" i="9"/>
  <c r="H464" i="9" s="1"/>
  <c r="N464" i="12" s="1"/>
  <c r="D464" i="9"/>
  <c r="C464" i="9"/>
  <c r="B464" i="9"/>
  <c r="Q463" i="9"/>
  <c r="F463" i="9"/>
  <c r="H463" i="9" s="1"/>
  <c r="N463" i="12" s="1"/>
  <c r="D463" i="9"/>
  <c r="C463" i="9"/>
  <c r="B463" i="9"/>
  <c r="Q462" i="9"/>
  <c r="F462" i="9"/>
  <c r="H462" i="9" s="1"/>
  <c r="N462" i="12" s="1"/>
  <c r="D462" i="9"/>
  <c r="W462" i="9" s="1"/>
  <c r="C462" i="9"/>
  <c r="B462" i="9"/>
  <c r="Q461" i="9"/>
  <c r="F461" i="9"/>
  <c r="H461" i="9" s="1"/>
  <c r="N461" i="12" s="1"/>
  <c r="D461" i="9"/>
  <c r="W461" i="9" s="1"/>
  <c r="M461" i="12" s="1"/>
  <c r="C461" i="9"/>
  <c r="B461" i="9"/>
  <c r="Q460" i="9"/>
  <c r="F460" i="9"/>
  <c r="H460" i="9" s="1"/>
  <c r="N460" i="12" s="1"/>
  <c r="D460" i="9"/>
  <c r="C460" i="9"/>
  <c r="B460" i="9"/>
  <c r="Q459" i="9"/>
  <c r="F459" i="9"/>
  <c r="H459" i="9" s="1"/>
  <c r="N459" i="12" s="1"/>
  <c r="D459" i="9"/>
  <c r="C459" i="9"/>
  <c r="B459" i="9"/>
  <c r="Q458" i="9"/>
  <c r="H458" i="9"/>
  <c r="N458" i="12" s="1"/>
  <c r="F458" i="9"/>
  <c r="D458" i="9"/>
  <c r="C458" i="9"/>
  <c r="B458" i="9"/>
  <c r="Q457" i="9"/>
  <c r="F457" i="9"/>
  <c r="H457" i="9" s="1"/>
  <c r="N457" i="12" s="1"/>
  <c r="D457" i="9"/>
  <c r="W457" i="9" s="1"/>
  <c r="C457" i="9"/>
  <c r="B457" i="9"/>
  <c r="Q456" i="9"/>
  <c r="F456" i="9"/>
  <c r="H456" i="9" s="1"/>
  <c r="N456" i="12" s="1"/>
  <c r="D456" i="9"/>
  <c r="C456" i="9"/>
  <c r="B456" i="9"/>
  <c r="Q455" i="9"/>
  <c r="F455" i="9"/>
  <c r="H455" i="9" s="1"/>
  <c r="N455" i="12" s="1"/>
  <c r="D455" i="9"/>
  <c r="C455" i="9"/>
  <c r="B455" i="9"/>
  <c r="Q454" i="9"/>
  <c r="F454" i="9"/>
  <c r="H454" i="9" s="1"/>
  <c r="N454" i="12" s="1"/>
  <c r="D454" i="9"/>
  <c r="C454" i="9"/>
  <c r="B454" i="9"/>
  <c r="Q453" i="9"/>
  <c r="F453" i="9"/>
  <c r="H453" i="9" s="1"/>
  <c r="N453" i="12" s="1"/>
  <c r="D453" i="9"/>
  <c r="C453" i="9"/>
  <c r="B453" i="9"/>
  <c r="Q452" i="9"/>
  <c r="F452" i="9"/>
  <c r="H452" i="9" s="1"/>
  <c r="N452" i="12" s="1"/>
  <c r="D452" i="9"/>
  <c r="C452" i="9"/>
  <c r="B452" i="9"/>
  <c r="Q451" i="9"/>
  <c r="F451" i="9"/>
  <c r="H451" i="9" s="1"/>
  <c r="N451" i="12" s="1"/>
  <c r="D451" i="9"/>
  <c r="C451" i="9"/>
  <c r="B451" i="9"/>
  <c r="Q450" i="9"/>
  <c r="F450" i="9"/>
  <c r="D450" i="9"/>
  <c r="C450" i="9"/>
  <c r="B450" i="9"/>
  <c r="Q449" i="9"/>
  <c r="H449" i="9"/>
  <c r="N449" i="12" s="1"/>
  <c r="F449" i="9"/>
  <c r="D449" i="9"/>
  <c r="C449" i="9"/>
  <c r="B449" i="9"/>
  <c r="Q448" i="9"/>
  <c r="F448" i="9"/>
  <c r="H448" i="9" s="1"/>
  <c r="N448" i="12" s="1"/>
  <c r="D448" i="9"/>
  <c r="C448" i="9"/>
  <c r="B448" i="9"/>
  <c r="Q447" i="9"/>
  <c r="F447" i="9"/>
  <c r="H447" i="9" s="1"/>
  <c r="N447" i="12" s="1"/>
  <c r="D447" i="9"/>
  <c r="C447" i="9"/>
  <c r="B447" i="9"/>
  <c r="Q446" i="9"/>
  <c r="F446" i="9"/>
  <c r="H446" i="9" s="1"/>
  <c r="N446" i="12" s="1"/>
  <c r="D446" i="9"/>
  <c r="C446" i="9"/>
  <c r="B446" i="9"/>
  <c r="Q445" i="9"/>
  <c r="F445" i="9"/>
  <c r="H445" i="9" s="1"/>
  <c r="N445" i="12" s="1"/>
  <c r="D445" i="9"/>
  <c r="C445" i="9"/>
  <c r="B445" i="9"/>
  <c r="Q444" i="9"/>
  <c r="F444" i="9"/>
  <c r="H444" i="9" s="1"/>
  <c r="N444" i="12" s="1"/>
  <c r="D444" i="9"/>
  <c r="C444" i="9"/>
  <c r="B444" i="9"/>
  <c r="Q443" i="9"/>
  <c r="F443" i="9"/>
  <c r="H443" i="9" s="1"/>
  <c r="N443" i="12" s="1"/>
  <c r="D443" i="9"/>
  <c r="C443" i="9"/>
  <c r="B443" i="9"/>
  <c r="Q442" i="9"/>
  <c r="F442" i="9"/>
  <c r="H442" i="9" s="1"/>
  <c r="N442" i="12" s="1"/>
  <c r="D442" i="9"/>
  <c r="C442" i="9"/>
  <c r="B442" i="9"/>
  <c r="Q441" i="9"/>
  <c r="F441" i="9"/>
  <c r="H441" i="9" s="1"/>
  <c r="N441" i="12" s="1"/>
  <c r="D441" i="9"/>
  <c r="C441" i="9"/>
  <c r="B441" i="9"/>
  <c r="Q440" i="9"/>
  <c r="F440" i="9"/>
  <c r="H440" i="9" s="1"/>
  <c r="N440" i="12" s="1"/>
  <c r="D440" i="9"/>
  <c r="C440" i="9"/>
  <c r="B440" i="9"/>
  <c r="Q439" i="9"/>
  <c r="F439" i="9"/>
  <c r="H439" i="9" s="1"/>
  <c r="N439" i="12" s="1"/>
  <c r="D439" i="9"/>
  <c r="C439" i="9"/>
  <c r="B439" i="9"/>
  <c r="Q438" i="9"/>
  <c r="F438" i="9"/>
  <c r="H438" i="9" s="1"/>
  <c r="N438" i="12" s="1"/>
  <c r="D438" i="9"/>
  <c r="C438" i="9"/>
  <c r="B438" i="9"/>
  <c r="Q437" i="9"/>
  <c r="F437" i="9"/>
  <c r="H437" i="9" s="1"/>
  <c r="N437" i="12" s="1"/>
  <c r="D437" i="9"/>
  <c r="C437" i="9"/>
  <c r="B437" i="9"/>
  <c r="Q436" i="9"/>
  <c r="H436" i="9"/>
  <c r="N436" i="12" s="1"/>
  <c r="F436" i="9"/>
  <c r="D436" i="9"/>
  <c r="C436" i="9"/>
  <c r="B436" i="9"/>
  <c r="Q435" i="9"/>
  <c r="F435" i="9"/>
  <c r="H435" i="9" s="1"/>
  <c r="N435" i="12" s="1"/>
  <c r="D435" i="9"/>
  <c r="C435" i="9"/>
  <c r="B435" i="9"/>
  <c r="Q434" i="9"/>
  <c r="F434" i="9"/>
  <c r="H434" i="9" s="1"/>
  <c r="N434" i="12" s="1"/>
  <c r="D434" i="9"/>
  <c r="C434" i="9"/>
  <c r="B434" i="9"/>
  <c r="Q433" i="9"/>
  <c r="F433" i="9"/>
  <c r="H433" i="9" s="1"/>
  <c r="N433" i="12" s="1"/>
  <c r="D433" i="9"/>
  <c r="C433" i="9"/>
  <c r="B433" i="9"/>
  <c r="Q432" i="9"/>
  <c r="H432" i="9"/>
  <c r="N432" i="12" s="1"/>
  <c r="F432" i="9"/>
  <c r="D432" i="9"/>
  <c r="C432" i="9"/>
  <c r="B432" i="9"/>
  <c r="Q431" i="9"/>
  <c r="F431" i="9"/>
  <c r="H431" i="9" s="1"/>
  <c r="N431" i="12" s="1"/>
  <c r="D431" i="9"/>
  <c r="C431" i="9"/>
  <c r="B431" i="9"/>
  <c r="Q430" i="9"/>
  <c r="F430" i="9"/>
  <c r="H430" i="9" s="1"/>
  <c r="N430" i="12" s="1"/>
  <c r="D430" i="9"/>
  <c r="C430" i="9"/>
  <c r="B430" i="9"/>
  <c r="Q429" i="9"/>
  <c r="F429" i="9"/>
  <c r="H429" i="9" s="1"/>
  <c r="N429" i="12" s="1"/>
  <c r="D429" i="9"/>
  <c r="C429" i="9"/>
  <c r="B429" i="9"/>
  <c r="Q428" i="9"/>
  <c r="F428" i="9"/>
  <c r="H428" i="9" s="1"/>
  <c r="N428" i="12" s="1"/>
  <c r="D428" i="9"/>
  <c r="C428" i="9"/>
  <c r="B428" i="9"/>
  <c r="Q427" i="9"/>
  <c r="F427" i="9"/>
  <c r="H427" i="9" s="1"/>
  <c r="N427" i="12" s="1"/>
  <c r="D427" i="9"/>
  <c r="C427" i="9"/>
  <c r="B427" i="9"/>
  <c r="Q426" i="9"/>
  <c r="F426" i="9"/>
  <c r="H426" i="9" s="1"/>
  <c r="N426" i="12" s="1"/>
  <c r="D426" i="9"/>
  <c r="C426" i="9"/>
  <c r="B426" i="9"/>
  <c r="Q425" i="9"/>
  <c r="H425" i="9"/>
  <c r="N425" i="12" s="1"/>
  <c r="F425" i="9"/>
  <c r="D425" i="9"/>
  <c r="W425" i="9" s="1"/>
  <c r="C425" i="9"/>
  <c r="B425" i="9"/>
  <c r="Q424" i="9"/>
  <c r="H424" i="9"/>
  <c r="N424" i="12" s="1"/>
  <c r="F424" i="9"/>
  <c r="D424" i="9"/>
  <c r="C424" i="9"/>
  <c r="B424" i="9"/>
  <c r="Q423" i="9"/>
  <c r="F423" i="9"/>
  <c r="D423" i="9"/>
  <c r="C423" i="9"/>
  <c r="B423" i="9"/>
  <c r="Q422" i="9"/>
  <c r="H422" i="9"/>
  <c r="N422" i="12" s="1"/>
  <c r="F422" i="9"/>
  <c r="D422" i="9"/>
  <c r="C422" i="9"/>
  <c r="B422" i="9"/>
  <c r="Q421" i="9"/>
  <c r="F421" i="9"/>
  <c r="H421" i="9" s="1"/>
  <c r="N421" i="12" s="1"/>
  <c r="D421" i="9"/>
  <c r="C421" i="9"/>
  <c r="B421" i="9"/>
  <c r="Q420" i="9"/>
  <c r="F420" i="9"/>
  <c r="H420" i="9" s="1"/>
  <c r="N420" i="12" s="1"/>
  <c r="D420" i="9"/>
  <c r="C420" i="9"/>
  <c r="B420" i="9"/>
  <c r="Q419" i="9"/>
  <c r="F419" i="9"/>
  <c r="H419" i="9" s="1"/>
  <c r="N419" i="12" s="1"/>
  <c r="D419" i="9"/>
  <c r="C419" i="9"/>
  <c r="B419" i="9"/>
  <c r="Q418" i="9"/>
  <c r="F418" i="9"/>
  <c r="H418" i="9" s="1"/>
  <c r="N418" i="12" s="1"/>
  <c r="D418" i="9"/>
  <c r="C418" i="9"/>
  <c r="B418" i="9"/>
  <c r="Q417" i="9"/>
  <c r="F417" i="9"/>
  <c r="H417" i="9" s="1"/>
  <c r="N417" i="12" s="1"/>
  <c r="D417" i="9"/>
  <c r="C417" i="9"/>
  <c r="B417" i="9"/>
  <c r="Q416" i="9"/>
  <c r="F416" i="9"/>
  <c r="H416" i="9" s="1"/>
  <c r="N416" i="12" s="1"/>
  <c r="D416" i="9"/>
  <c r="C416" i="9"/>
  <c r="B416" i="9"/>
  <c r="Q415" i="9"/>
  <c r="F415" i="9"/>
  <c r="H415" i="9" s="1"/>
  <c r="N415" i="12" s="1"/>
  <c r="D415" i="9"/>
  <c r="C415" i="9"/>
  <c r="B415" i="9"/>
  <c r="Q414" i="9"/>
  <c r="F414" i="9"/>
  <c r="D414" i="9"/>
  <c r="C414" i="9"/>
  <c r="B414" i="9"/>
  <c r="Q413" i="9"/>
  <c r="H413" i="9"/>
  <c r="N413" i="12" s="1"/>
  <c r="F413" i="9"/>
  <c r="D413" i="9"/>
  <c r="C413" i="9"/>
  <c r="B413" i="9"/>
  <c r="Q412" i="9"/>
  <c r="F412" i="9"/>
  <c r="H412" i="9" s="1"/>
  <c r="N412" i="12" s="1"/>
  <c r="D412" i="9"/>
  <c r="C412" i="9"/>
  <c r="B412" i="9"/>
  <c r="Q411" i="9"/>
  <c r="F411" i="9"/>
  <c r="H411" i="9" s="1"/>
  <c r="N411" i="12" s="1"/>
  <c r="D411" i="9"/>
  <c r="C411" i="9"/>
  <c r="B411" i="9"/>
  <c r="Q410" i="9"/>
  <c r="F410" i="9"/>
  <c r="H410" i="9" s="1"/>
  <c r="N410" i="12" s="1"/>
  <c r="D410" i="9"/>
  <c r="V410" i="9" s="1"/>
  <c r="L410" i="12" s="1"/>
  <c r="L345" i="13" s="1"/>
  <c r="C410" i="9"/>
  <c r="B410" i="9"/>
  <c r="Q409" i="9"/>
  <c r="H409" i="9"/>
  <c r="N409" i="12" s="1"/>
  <c r="F409" i="9"/>
  <c r="D409" i="9"/>
  <c r="C409" i="9"/>
  <c r="B409" i="9"/>
  <c r="Q408" i="9"/>
  <c r="F408" i="9"/>
  <c r="H408" i="9" s="1"/>
  <c r="N408" i="12" s="1"/>
  <c r="D408" i="9"/>
  <c r="C408" i="9"/>
  <c r="B408" i="9"/>
  <c r="Q407" i="9"/>
  <c r="F407" i="9"/>
  <c r="H407" i="9" s="1"/>
  <c r="N407" i="12" s="1"/>
  <c r="D407" i="9"/>
  <c r="C407" i="9"/>
  <c r="B407" i="9"/>
  <c r="Q406" i="9"/>
  <c r="H406" i="9"/>
  <c r="N406" i="12" s="1"/>
  <c r="F406" i="9"/>
  <c r="D406" i="9"/>
  <c r="C406" i="9"/>
  <c r="B406" i="9"/>
  <c r="Q405" i="9"/>
  <c r="F405" i="9"/>
  <c r="D405" i="9"/>
  <c r="C405" i="9"/>
  <c r="B405" i="9"/>
  <c r="Q404" i="9"/>
  <c r="F404" i="9"/>
  <c r="H404" i="9" s="1"/>
  <c r="N404" i="12" s="1"/>
  <c r="D404" i="9"/>
  <c r="V404" i="9" s="1"/>
  <c r="L404" i="12" s="1"/>
  <c r="C404" i="9"/>
  <c r="B404" i="9"/>
  <c r="Q403" i="9"/>
  <c r="F403" i="9"/>
  <c r="H403" i="9" s="1"/>
  <c r="N403" i="12" s="1"/>
  <c r="D403" i="9"/>
  <c r="C403" i="9"/>
  <c r="B403" i="9"/>
  <c r="Q402" i="9"/>
  <c r="F402" i="9"/>
  <c r="H402" i="9" s="1"/>
  <c r="N402" i="12" s="1"/>
  <c r="D402" i="9"/>
  <c r="C402" i="9"/>
  <c r="B402" i="9"/>
  <c r="Q401" i="9"/>
  <c r="F401" i="9"/>
  <c r="H401" i="9" s="1"/>
  <c r="N401" i="12" s="1"/>
  <c r="D401" i="9"/>
  <c r="C401" i="9"/>
  <c r="B401" i="9"/>
  <c r="Q400" i="9"/>
  <c r="F400" i="9"/>
  <c r="H400" i="9" s="1"/>
  <c r="N400" i="12" s="1"/>
  <c r="D400" i="9"/>
  <c r="C400" i="9"/>
  <c r="B400" i="9"/>
  <c r="Q399" i="9"/>
  <c r="F399" i="9"/>
  <c r="H399" i="9" s="1"/>
  <c r="N399" i="12" s="1"/>
  <c r="D399" i="9"/>
  <c r="C399" i="9"/>
  <c r="B399" i="9"/>
  <c r="Q398" i="9"/>
  <c r="F398" i="9"/>
  <c r="H398" i="9" s="1"/>
  <c r="N398" i="12" s="1"/>
  <c r="D398" i="9"/>
  <c r="C398" i="9"/>
  <c r="B398" i="9"/>
  <c r="Q397" i="9"/>
  <c r="H397" i="9"/>
  <c r="N397" i="12" s="1"/>
  <c r="F397" i="9"/>
  <c r="D397" i="9"/>
  <c r="C397" i="9"/>
  <c r="B397" i="9"/>
  <c r="Q396" i="9"/>
  <c r="F396" i="9"/>
  <c r="D396" i="9"/>
  <c r="C396" i="9"/>
  <c r="B396" i="9"/>
  <c r="Q395" i="9"/>
  <c r="F395" i="9"/>
  <c r="H395" i="9" s="1"/>
  <c r="N395" i="12" s="1"/>
  <c r="D395" i="9"/>
  <c r="C395" i="9"/>
  <c r="B395" i="9"/>
  <c r="Q394" i="9"/>
  <c r="F394" i="9"/>
  <c r="H394" i="9" s="1"/>
  <c r="N394" i="12" s="1"/>
  <c r="D394" i="9"/>
  <c r="C394" i="9"/>
  <c r="B394" i="9"/>
  <c r="Q393" i="9"/>
  <c r="F393" i="9"/>
  <c r="D393" i="9"/>
  <c r="W393" i="9" s="1"/>
  <c r="M393" i="12" s="1"/>
  <c r="C393" i="9"/>
  <c r="B393" i="9"/>
  <c r="Q392" i="9"/>
  <c r="F392" i="9"/>
  <c r="H392" i="9" s="1"/>
  <c r="N392" i="12" s="1"/>
  <c r="D392" i="9"/>
  <c r="C392" i="9"/>
  <c r="B392" i="9"/>
  <c r="Q391" i="9"/>
  <c r="F391" i="9"/>
  <c r="H391" i="9" s="1"/>
  <c r="N391" i="12" s="1"/>
  <c r="D391" i="9"/>
  <c r="W391" i="9" s="1"/>
  <c r="M391" i="12" s="1"/>
  <c r="C391" i="9"/>
  <c r="B391" i="9"/>
  <c r="Q390" i="9"/>
  <c r="F390" i="9"/>
  <c r="D390" i="9"/>
  <c r="C390" i="9"/>
  <c r="B390" i="9"/>
  <c r="Q389" i="9"/>
  <c r="F389" i="9"/>
  <c r="D389" i="9"/>
  <c r="C389" i="9"/>
  <c r="B389" i="9"/>
  <c r="Q388" i="9"/>
  <c r="F388" i="9"/>
  <c r="H388" i="9" s="1"/>
  <c r="N388" i="12" s="1"/>
  <c r="D388" i="9"/>
  <c r="C388" i="9"/>
  <c r="B388" i="9"/>
  <c r="Q387" i="9"/>
  <c r="F387" i="9"/>
  <c r="D387" i="9"/>
  <c r="C387" i="9"/>
  <c r="B387" i="9"/>
  <c r="Q386" i="9"/>
  <c r="F386" i="9"/>
  <c r="D386" i="9"/>
  <c r="C386" i="9"/>
  <c r="B386" i="9"/>
  <c r="Q385" i="9"/>
  <c r="F385" i="9"/>
  <c r="H385" i="9" s="1"/>
  <c r="N385" i="12" s="1"/>
  <c r="D385" i="9"/>
  <c r="C385" i="9"/>
  <c r="B385" i="9"/>
  <c r="Q384" i="9"/>
  <c r="F384" i="9"/>
  <c r="D384" i="9"/>
  <c r="C384" i="9"/>
  <c r="B384" i="9"/>
  <c r="Q383" i="9"/>
  <c r="F383" i="9"/>
  <c r="D383" i="9"/>
  <c r="C383" i="9"/>
  <c r="B383" i="9"/>
  <c r="Q382" i="9"/>
  <c r="F382" i="9"/>
  <c r="H382" i="9" s="1"/>
  <c r="N382" i="12" s="1"/>
  <c r="D382" i="9"/>
  <c r="C382" i="9"/>
  <c r="B382" i="9"/>
  <c r="Q381" i="9"/>
  <c r="F381" i="9"/>
  <c r="H381" i="9" s="1"/>
  <c r="N381" i="12" s="1"/>
  <c r="D381" i="9"/>
  <c r="C381" i="9"/>
  <c r="B381" i="9"/>
  <c r="Q380" i="9"/>
  <c r="F380" i="9"/>
  <c r="D380" i="9"/>
  <c r="C380" i="9"/>
  <c r="B380" i="9"/>
  <c r="Q379" i="9"/>
  <c r="F379" i="9"/>
  <c r="H379" i="9" s="1"/>
  <c r="N379" i="12" s="1"/>
  <c r="D379" i="9"/>
  <c r="C379" i="9"/>
  <c r="B379" i="9"/>
  <c r="Q378" i="9"/>
  <c r="H378" i="9"/>
  <c r="N378" i="12" s="1"/>
  <c r="F378" i="9"/>
  <c r="D378" i="9"/>
  <c r="C378" i="9"/>
  <c r="B378" i="9"/>
  <c r="Q377" i="9"/>
  <c r="F377" i="9"/>
  <c r="D377" i="9"/>
  <c r="C377" i="9"/>
  <c r="B377" i="9"/>
  <c r="Q376" i="9"/>
  <c r="F376" i="9"/>
  <c r="H376" i="9" s="1"/>
  <c r="N376" i="12" s="1"/>
  <c r="D376" i="9"/>
  <c r="C376" i="9"/>
  <c r="B376" i="9"/>
  <c r="Q375" i="9"/>
  <c r="F375" i="9"/>
  <c r="D375" i="9"/>
  <c r="C375" i="9"/>
  <c r="B375" i="9"/>
  <c r="Q374" i="9"/>
  <c r="F374" i="9"/>
  <c r="D374" i="9"/>
  <c r="C374" i="9"/>
  <c r="B374" i="9"/>
  <c r="Q373" i="9"/>
  <c r="F373" i="9"/>
  <c r="D373" i="9"/>
  <c r="C373" i="9"/>
  <c r="B373" i="9"/>
  <c r="Q372" i="9"/>
  <c r="F372" i="9"/>
  <c r="D372" i="9"/>
  <c r="C372" i="9"/>
  <c r="B372" i="9"/>
  <c r="Q371" i="9"/>
  <c r="F371" i="9"/>
  <c r="D371" i="9"/>
  <c r="C371" i="9"/>
  <c r="B371" i="9"/>
  <c r="Q370" i="9"/>
  <c r="F370" i="9"/>
  <c r="H370" i="9" s="1"/>
  <c r="N370" i="12" s="1"/>
  <c r="D370" i="9"/>
  <c r="C370" i="9"/>
  <c r="B370" i="9"/>
  <c r="Q369" i="9"/>
  <c r="F369" i="9"/>
  <c r="D369" i="9"/>
  <c r="C369" i="9"/>
  <c r="B369" i="9"/>
  <c r="Q368" i="9"/>
  <c r="F368" i="9"/>
  <c r="D368" i="9"/>
  <c r="C368" i="9"/>
  <c r="B368" i="9"/>
  <c r="Q367" i="9"/>
  <c r="F367" i="9"/>
  <c r="H367" i="9" s="1"/>
  <c r="N367" i="12" s="1"/>
  <c r="D367" i="9"/>
  <c r="C367" i="9"/>
  <c r="B367" i="9"/>
  <c r="Q366" i="9"/>
  <c r="F366" i="9"/>
  <c r="D366" i="9"/>
  <c r="C366" i="9"/>
  <c r="B366" i="9"/>
  <c r="Q365" i="9"/>
  <c r="F365" i="9"/>
  <c r="D365" i="9"/>
  <c r="C365" i="9"/>
  <c r="B365" i="9"/>
  <c r="Q364" i="9"/>
  <c r="F364" i="9"/>
  <c r="H364" i="9" s="1"/>
  <c r="N364" i="12" s="1"/>
  <c r="D364" i="9"/>
  <c r="C364" i="9"/>
  <c r="B364" i="9"/>
  <c r="Q363" i="9"/>
  <c r="F363" i="9"/>
  <c r="H363" i="9" s="1"/>
  <c r="N363" i="12" s="1"/>
  <c r="D363" i="9"/>
  <c r="C363" i="9"/>
  <c r="B363" i="9"/>
  <c r="Q362" i="9"/>
  <c r="H362" i="9"/>
  <c r="N362" i="12" s="1"/>
  <c r="F362" i="9"/>
  <c r="D362" i="9"/>
  <c r="C362" i="9"/>
  <c r="B362" i="9"/>
  <c r="Q361" i="9"/>
  <c r="F361" i="9"/>
  <c r="D361" i="9"/>
  <c r="C361" i="9"/>
  <c r="B361" i="9"/>
  <c r="Q360" i="9"/>
  <c r="F360" i="9"/>
  <c r="D360" i="9"/>
  <c r="C360" i="9"/>
  <c r="B360" i="9"/>
  <c r="Q359" i="9"/>
  <c r="F359" i="9"/>
  <c r="D359" i="9"/>
  <c r="C359" i="9"/>
  <c r="B359" i="9"/>
  <c r="Q358" i="9"/>
  <c r="F358" i="9"/>
  <c r="H358" i="9" s="1"/>
  <c r="N358" i="12" s="1"/>
  <c r="D358" i="9"/>
  <c r="C358" i="9"/>
  <c r="B358" i="9"/>
  <c r="Q357" i="9"/>
  <c r="F357" i="9"/>
  <c r="D357" i="9"/>
  <c r="C357" i="9"/>
  <c r="B357" i="9"/>
  <c r="Q356" i="9"/>
  <c r="F356" i="9"/>
  <c r="D356" i="9"/>
  <c r="C356" i="9"/>
  <c r="B356" i="9"/>
  <c r="Q355" i="9"/>
  <c r="F355" i="9"/>
  <c r="D355" i="9"/>
  <c r="C355" i="9"/>
  <c r="B355" i="9"/>
  <c r="Q354" i="9"/>
  <c r="F354" i="9"/>
  <c r="D354" i="9"/>
  <c r="C354" i="9"/>
  <c r="B354" i="9"/>
  <c r="Q353" i="9"/>
  <c r="F353" i="9"/>
  <c r="H353" i="9" s="1"/>
  <c r="N353" i="12" s="1"/>
  <c r="D353" i="9"/>
  <c r="C353" i="9"/>
  <c r="B353" i="9"/>
  <c r="Q352" i="9"/>
  <c r="F352" i="9"/>
  <c r="H352" i="9" s="1"/>
  <c r="N352" i="12" s="1"/>
  <c r="D352" i="9"/>
  <c r="C352" i="9"/>
  <c r="B352" i="9"/>
  <c r="Q351" i="9"/>
  <c r="F351" i="9"/>
  <c r="H351" i="9" s="1"/>
  <c r="N351" i="12" s="1"/>
  <c r="D351" i="9"/>
  <c r="C351" i="9"/>
  <c r="B351" i="9"/>
  <c r="Q350" i="9"/>
  <c r="F350" i="9"/>
  <c r="D350" i="9"/>
  <c r="C350" i="9"/>
  <c r="B350" i="9"/>
  <c r="Q349" i="9"/>
  <c r="F349" i="9"/>
  <c r="H349" i="9" s="1"/>
  <c r="N349" i="12" s="1"/>
  <c r="D349" i="9"/>
  <c r="C349" i="9"/>
  <c r="B349" i="9"/>
  <c r="Q348" i="9"/>
  <c r="F348" i="9"/>
  <c r="H348" i="9" s="1"/>
  <c r="N348" i="12" s="1"/>
  <c r="D348" i="9"/>
  <c r="C348" i="9"/>
  <c r="B348" i="9"/>
  <c r="Q347" i="9"/>
  <c r="F347" i="9"/>
  <c r="H347" i="9" s="1"/>
  <c r="N347" i="12" s="1"/>
  <c r="D347" i="9"/>
  <c r="C347" i="9"/>
  <c r="B347" i="9"/>
  <c r="Q346" i="9"/>
  <c r="F346" i="9"/>
  <c r="H346" i="9" s="1"/>
  <c r="N346" i="12" s="1"/>
  <c r="D346" i="9"/>
  <c r="C346" i="9"/>
  <c r="B346" i="9"/>
  <c r="Q345" i="9"/>
  <c r="F345" i="9"/>
  <c r="H345" i="9" s="1"/>
  <c r="N345" i="12" s="1"/>
  <c r="D345" i="9"/>
  <c r="C345" i="9"/>
  <c r="B345" i="9"/>
  <c r="Q344" i="9"/>
  <c r="F344" i="9"/>
  <c r="H344" i="9" s="1"/>
  <c r="N344" i="12" s="1"/>
  <c r="D344" i="9"/>
  <c r="C344" i="9"/>
  <c r="B344" i="9"/>
  <c r="Q343" i="9"/>
  <c r="F343" i="9"/>
  <c r="H343" i="9" s="1"/>
  <c r="N343" i="12" s="1"/>
  <c r="D343" i="9"/>
  <c r="W343" i="9" s="1"/>
  <c r="M343" i="12" s="1"/>
  <c r="C343" i="9"/>
  <c r="B343" i="9"/>
  <c r="Q342" i="9"/>
  <c r="F342" i="9"/>
  <c r="H342" i="9" s="1"/>
  <c r="N342" i="12" s="1"/>
  <c r="D342" i="9"/>
  <c r="C342" i="9"/>
  <c r="B342" i="9"/>
  <c r="Q341" i="9"/>
  <c r="F341" i="9"/>
  <c r="D341" i="9"/>
  <c r="C341" i="9"/>
  <c r="B341" i="9"/>
  <c r="Q340" i="9"/>
  <c r="F340" i="9"/>
  <c r="H340" i="9" s="1"/>
  <c r="N340" i="12" s="1"/>
  <c r="D340" i="9"/>
  <c r="C340" i="9"/>
  <c r="B340" i="9"/>
  <c r="Q339" i="9"/>
  <c r="F339" i="9"/>
  <c r="D339" i="9"/>
  <c r="C339" i="9"/>
  <c r="B339" i="9"/>
  <c r="Q338" i="9"/>
  <c r="F338" i="9"/>
  <c r="H338" i="9" s="1"/>
  <c r="N338" i="12" s="1"/>
  <c r="D338" i="9"/>
  <c r="C338" i="9"/>
  <c r="B338" i="9"/>
  <c r="Q337" i="9"/>
  <c r="F337" i="9"/>
  <c r="H337" i="9" s="1"/>
  <c r="N337" i="12" s="1"/>
  <c r="D337" i="9"/>
  <c r="C337" i="9"/>
  <c r="B337" i="9"/>
  <c r="Q336" i="9"/>
  <c r="H336" i="9"/>
  <c r="N336" i="12" s="1"/>
  <c r="F336" i="9"/>
  <c r="D336" i="9"/>
  <c r="C336" i="9"/>
  <c r="B336" i="9"/>
  <c r="Q335" i="9"/>
  <c r="F335" i="9"/>
  <c r="D335" i="9"/>
  <c r="C335" i="9"/>
  <c r="B335" i="9"/>
  <c r="Q334" i="9"/>
  <c r="F334" i="9"/>
  <c r="H334" i="9" s="1"/>
  <c r="N334" i="12" s="1"/>
  <c r="C334" i="9"/>
  <c r="D334" i="9" s="1"/>
  <c r="B334" i="9"/>
  <c r="Q333" i="9"/>
  <c r="F333" i="9"/>
  <c r="C333" i="9"/>
  <c r="D333" i="9" s="1"/>
  <c r="B333" i="9"/>
  <c r="Q332" i="9"/>
  <c r="H332" i="9"/>
  <c r="N332" i="12" s="1"/>
  <c r="F332" i="9"/>
  <c r="C332" i="9"/>
  <c r="D332" i="9" s="1"/>
  <c r="B332" i="9"/>
  <c r="Q331" i="9"/>
  <c r="H331" i="9"/>
  <c r="N331" i="12" s="1"/>
  <c r="F331" i="9"/>
  <c r="C331" i="9"/>
  <c r="D331" i="9" s="1"/>
  <c r="B331" i="9"/>
  <c r="Q330" i="9"/>
  <c r="H330" i="9"/>
  <c r="N330" i="12" s="1"/>
  <c r="F330" i="9"/>
  <c r="D330" i="9"/>
  <c r="C330" i="9"/>
  <c r="B330" i="9"/>
  <c r="Q329" i="9"/>
  <c r="F329" i="9"/>
  <c r="D329" i="9"/>
  <c r="C329" i="9"/>
  <c r="B329" i="9"/>
  <c r="Q328" i="9"/>
  <c r="F328" i="9"/>
  <c r="H328" i="9" s="1"/>
  <c r="N328" i="12" s="1"/>
  <c r="D328" i="9"/>
  <c r="C328" i="9"/>
  <c r="B328" i="9"/>
  <c r="Q327" i="9"/>
  <c r="F327" i="9"/>
  <c r="H327" i="9" s="1"/>
  <c r="N327" i="12" s="1"/>
  <c r="C327" i="9"/>
  <c r="D327" i="9" s="1"/>
  <c r="B327" i="9"/>
  <c r="Q326" i="9"/>
  <c r="F326" i="9"/>
  <c r="H326" i="9" s="1"/>
  <c r="N326" i="12" s="1"/>
  <c r="C326" i="9"/>
  <c r="D326" i="9" s="1"/>
  <c r="B326" i="9"/>
  <c r="Q325" i="9"/>
  <c r="H325" i="9"/>
  <c r="N325" i="12" s="1"/>
  <c r="F325" i="9"/>
  <c r="C325" i="9"/>
  <c r="D325" i="9" s="1"/>
  <c r="B325" i="9"/>
  <c r="Q324" i="9"/>
  <c r="F324" i="9"/>
  <c r="H324" i="9" s="1"/>
  <c r="N324" i="12" s="1"/>
  <c r="C324" i="9"/>
  <c r="D324" i="9" s="1"/>
  <c r="B324" i="9"/>
  <c r="Q323" i="9"/>
  <c r="F323" i="9"/>
  <c r="C323" i="9"/>
  <c r="D323" i="9" s="1"/>
  <c r="B323" i="9"/>
  <c r="Q322" i="9"/>
  <c r="F322" i="9"/>
  <c r="H322" i="9" s="1"/>
  <c r="N322" i="12" s="1"/>
  <c r="C322" i="9"/>
  <c r="D322" i="9" s="1"/>
  <c r="B322" i="9"/>
  <c r="Q321" i="9"/>
  <c r="F321" i="9"/>
  <c r="H321" i="9" s="1"/>
  <c r="N321" i="12" s="1"/>
  <c r="C321" i="9"/>
  <c r="D321" i="9" s="1"/>
  <c r="B321" i="9"/>
  <c r="Q320" i="9"/>
  <c r="F320" i="9"/>
  <c r="C320" i="9"/>
  <c r="D320" i="9" s="1"/>
  <c r="B320" i="9"/>
  <c r="Q319" i="9"/>
  <c r="F319" i="9"/>
  <c r="H319" i="9" s="1"/>
  <c r="N319" i="12" s="1"/>
  <c r="D319" i="9"/>
  <c r="C319" i="9"/>
  <c r="B319" i="9"/>
  <c r="Q318" i="9"/>
  <c r="F318" i="9"/>
  <c r="H318" i="9" s="1"/>
  <c r="N318" i="12" s="1"/>
  <c r="C318" i="9"/>
  <c r="D318" i="9" s="1"/>
  <c r="B318" i="9"/>
  <c r="Q317" i="9"/>
  <c r="F317" i="9"/>
  <c r="D317" i="9"/>
  <c r="C317" i="9"/>
  <c r="B317" i="9"/>
  <c r="Q316" i="9"/>
  <c r="F316" i="9"/>
  <c r="H316" i="9" s="1"/>
  <c r="N316" i="12" s="1"/>
  <c r="D316" i="9"/>
  <c r="C316" i="9"/>
  <c r="B316" i="9"/>
  <c r="Q315" i="9"/>
  <c r="F315" i="9"/>
  <c r="H315" i="9" s="1"/>
  <c r="N315" i="12" s="1"/>
  <c r="C315" i="9"/>
  <c r="D315" i="9" s="1"/>
  <c r="B315" i="9"/>
  <c r="Q314" i="9"/>
  <c r="F314" i="9"/>
  <c r="C314" i="9"/>
  <c r="D314" i="9" s="1"/>
  <c r="B314" i="9"/>
  <c r="Q313" i="9"/>
  <c r="F313" i="9"/>
  <c r="H313" i="9" s="1"/>
  <c r="N313" i="12" s="1"/>
  <c r="C313" i="9"/>
  <c r="D313" i="9" s="1"/>
  <c r="B313" i="9"/>
  <c r="Q312" i="9"/>
  <c r="H312" i="9"/>
  <c r="N312" i="12" s="1"/>
  <c r="F312" i="9"/>
  <c r="D312" i="9"/>
  <c r="C312" i="9"/>
  <c r="B312" i="9"/>
  <c r="Q311" i="9"/>
  <c r="F311" i="9"/>
  <c r="D311" i="9"/>
  <c r="C311" i="9"/>
  <c r="B311" i="9"/>
  <c r="Q310" i="9"/>
  <c r="F310" i="9"/>
  <c r="H310" i="9" s="1"/>
  <c r="N310" i="12" s="1"/>
  <c r="C310" i="9"/>
  <c r="D310" i="9" s="1"/>
  <c r="B310" i="9"/>
  <c r="Q309" i="9"/>
  <c r="H309" i="9"/>
  <c r="N309" i="12" s="1"/>
  <c r="F309" i="9"/>
  <c r="C309" i="9"/>
  <c r="D309" i="9" s="1"/>
  <c r="B309" i="9"/>
  <c r="Q308" i="9"/>
  <c r="F308" i="9"/>
  <c r="D308" i="9"/>
  <c r="C308" i="9"/>
  <c r="B308" i="9"/>
  <c r="Q307" i="9"/>
  <c r="F307" i="9"/>
  <c r="H307" i="9" s="1"/>
  <c r="N307" i="12" s="1"/>
  <c r="C307" i="9"/>
  <c r="D307" i="9" s="1"/>
  <c r="B307" i="9"/>
  <c r="Q306" i="9"/>
  <c r="F306" i="9"/>
  <c r="H306" i="9" s="1"/>
  <c r="N306" i="12" s="1"/>
  <c r="C306" i="9"/>
  <c r="D306" i="9" s="1"/>
  <c r="B306" i="9"/>
  <c r="Q305" i="9"/>
  <c r="F305" i="9"/>
  <c r="C305" i="9"/>
  <c r="D305" i="9" s="1"/>
  <c r="B305" i="9"/>
  <c r="Q304" i="9"/>
  <c r="H304" i="9"/>
  <c r="N304" i="12" s="1"/>
  <c r="F304" i="9"/>
  <c r="D304" i="9"/>
  <c r="C304" i="9"/>
  <c r="B304" i="9"/>
  <c r="Q303" i="9"/>
  <c r="F303" i="9"/>
  <c r="H303" i="9" s="1"/>
  <c r="N303" i="12" s="1"/>
  <c r="C303" i="9"/>
  <c r="D303" i="9" s="1"/>
  <c r="B303" i="9"/>
  <c r="Q302" i="9"/>
  <c r="F302" i="9"/>
  <c r="C302" i="9"/>
  <c r="D302" i="9" s="1"/>
  <c r="B302" i="9"/>
  <c r="Q301" i="9"/>
  <c r="H301" i="9"/>
  <c r="N301" i="12" s="1"/>
  <c r="F301" i="9"/>
  <c r="C301" i="9"/>
  <c r="D301" i="9" s="1"/>
  <c r="B301" i="9"/>
  <c r="Q300" i="9"/>
  <c r="H300" i="9"/>
  <c r="N300" i="12" s="1"/>
  <c r="F300" i="9"/>
  <c r="D300" i="9"/>
  <c r="C300" i="9"/>
  <c r="B300" i="9"/>
  <c r="Q299" i="9"/>
  <c r="F299" i="9"/>
  <c r="D299" i="9"/>
  <c r="C299" i="9"/>
  <c r="B299" i="9"/>
  <c r="Q298" i="9"/>
  <c r="F298" i="9"/>
  <c r="H298" i="9" s="1"/>
  <c r="C298" i="9"/>
  <c r="D298" i="9" s="1"/>
  <c r="B298" i="9"/>
  <c r="Q297" i="9"/>
  <c r="F297" i="9"/>
  <c r="H297" i="9" s="1"/>
  <c r="C297" i="9"/>
  <c r="D297" i="9" s="1"/>
  <c r="B297" i="9"/>
  <c r="Q296" i="9"/>
  <c r="F296" i="9"/>
  <c r="H296" i="9" s="1"/>
  <c r="N211" i="12" s="1"/>
  <c r="N146" i="13" s="1"/>
  <c r="C296" i="9"/>
  <c r="D296" i="9" s="1"/>
  <c r="B296" i="9"/>
  <c r="Q295" i="9"/>
  <c r="F295" i="9"/>
  <c r="H295" i="9" s="1"/>
  <c r="C295" i="9"/>
  <c r="D295" i="9" s="1"/>
  <c r="B295" i="9"/>
  <c r="Q294" i="9"/>
  <c r="H294" i="9"/>
  <c r="N209" i="12" s="1"/>
  <c r="N144" i="13" s="1"/>
  <c r="F294" i="9"/>
  <c r="C294" i="9"/>
  <c r="D294" i="9" s="1"/>
  <c r="B294" i="9"/>
  <c r="Q293" i="9"/>
  <c r="F293" i="9"/>
  <c r="D293" i="9"/>
  <c r="C293" i="9"/>
  <c r="B293" i="9"/>
  <c r="Q292" i="9"/>
  <c r="F292" i="9"/>
  <c r="H292" i="9" s="1"/>
  <c r="C292" i="9"/>
  <c r="D292" i="9" s="1"/>
  <c r="B292" i="9"/>
  <c r="Q291" i="9"/>
  <c r="H291" i="9"/>
  <c r="F291" i="9"/>
  <c r="D291" i="9"/>
  <c r="C291" i="9"/>
  <c r="B291" i="9"/>
  <c r="Q290" i="9"/>
  <c r="F290" i="9"/>
  <c r="H290" i="9" s="1"/>
  <c r="D290" i="9"/>
  <c r="C290" i="9"/>
  <c r="B290" i="9"/>
  <c r="Q289" i="9"/>
  <c r="F289" i="9"/>
  <c r="H289" i="9" s="1"/>
  <c r="C289" i="9"/>
  <c r="D289" i="9" s="1"/>
  <c r="B289" i="9"/>
  <c r="Q288" i="9"/>
  <c r="F288" i="9"/>
  <c r="H288" i="9" s="1"/>
  <c r="C288" i="9"/>
  <c r="D288" i="9" s="1"/>
  <c r="B288" i="9"/>
  <c r="Q287" i="9"/>
  <c r="F287" i="9"/>
  <c r="C287" i="9"/>
  <c r="D287" i="9" s="1"/>
  <c r="B287" i="9"/>
  <c r="Q286" i="9"/>
  <c r="F286" i="9"/>
  <c r="D286" i="9"/>
  <c r="C286" i="9"/>
  <c r="B286" i="9"/>
  <c r="Q285" i="9"/>
  <c r="F285" i="9"/>
  <c r="H285" i="9" s="1"/>
  <c r="C285" i="9"/>
  <c r="D285" i="9" s="1"/>
  <c r="B285" i="9"/>
  <c r="Q284" i="9"/>
  <c r="F284" i="9"/>
  <c r="H284" i="9" s="1"/>
  <c r="N199" i="12" s="1"/>
  <c r="N134" i="13" s="1"/>
  <c r="D284" i="9"/>
  <c r="C284" i="9"/>
  <c r="B284" i="9"/>
  <c r="Q283" i="9"/>
  <c r="F283" i="9"/>
  <c r="H283" i="9" s="1"/>
  <c r="C283" i="9"/>
  <c r="D283" i="9" s="1"/>
  <c r="B283" i="9"/>
  <c r="Q282" i="9"/>
  <c r="F282" i="9"/>
  <c r="H282" i="9" s="1"/>
  <c r="N197" i="12" s="1"/>
  <c r="N132" i="13" s="1"/>
  <c r="D282" i="9"/>
  <c r="C282" i="9"/>
  <c r="B282" i="9"/>
  <c r="Q281" i="9"/>
  <c r="F281" i="9"/>
  <c r="D281" i="9"/>
  <c r="C281" i="9"/>
  <c r="B281" i="9"/>
  <c r="Q280" i="9"/>
  <c r="F280" i="9"/>
  <c r="H280" i="9" s="1"/>
  <c r="D280" i="9"/>
  <c r="C280" i="9"/>
  <c r="B280" i="9"/>
  <c r="Q279" i="9"/>
  <c r="H279" i="9"/>
  <c r="F279" i="9"/>
  <c r="C279" i="9"/>
  <c r="D279" i="9" s="1"/>
  <c r="B279" i="9"/>
  <c r="Q278" i="9"/>
  <c r="F278" i="9"/>
  <c r="H278" i="9" s="1"/>
  <c r="C278" i="9"/>
  <c r="D278" i="9" s="1"/>
  <c r="B278" i="9"/>
  <c r="Q277" i="9"/>
  <c r="F277" i="9"/>
  <c r="H277" i="9" s="1"/>
  <c r="D277" i="9"/>
  <c r="C277" i="9"/>
  <c r="B277" i="9"/>
  <c r="Q276" i="9"/>
  <c r="F276" i="9"/>
  <c r="H276" i="9" s="1"/>
  <c r="C276" i="9"/>
  <c r="D276" i="9" s="1"/>
  <c r="B276" i="9"/>
  <c r="F275" i="9"/>
  <c r="H275" i="9" s="1"/>
  <c r="C275" i="9"/>
  <c r="D275" i="9" s="1"/>
  <c r="B275" i="9"/>
  <c r="F274" i="9"/>
  <c r="H274" i="9" s="1"/>
  <c r="N274" i="12" s="1"/>
  <c r="N209" i="13" s="1"/>
  <c r="D274" i="9"/>
  <c r="C274" i="9"/>
  <c r="B274" i="9"/>
  <c r="F273" i="9"/>
  <c r="H273" i="9" s="1"/>
  <c r="N188" i="12" s="1"/>
  <c r="N123" i="13" s="1"/>
  <c r="C273" i="9"/>
  <c r="D273" i="9" s="1"/>
  <c r="B273" i="9"/>
  <c r="F272" i="9"/>
  <c r="H272" i="9" s="1"/>
  <c r="N187" i="12" s="1"/>
  <c r="N122" i="13" s="1"/>
  <c r="D272" i="9"/>
  <c r="C272" i="9"/>
  <c r="B272" i="9"/>
  <c r="F271" i="9"/>
  <c r="H271" i="9" s="1"/>
  <c r="N271" i="12" s="1"/>
  <c r="N206" i="13" s="1"/>
  <c r="C271" i="9"/>
  <c r="D271" i="9" s="1"/>
  <c r="B271" i="9"/>
  <c r="H270" i="9"/>
  <c r="N185" i="12" s="1"/>
  <c r="N120" i="13" s="1"/>
  <c r="F270" i="9"/>
  <c r="C270" i="9"/>
  <c r="D270" i="9" s="1"/>
  <c r="B270" i="9"/>
  <c r="F269" i="9"/>
  <c r="H269" i="9" s="1"/>
  <c r="D269" i="9"/>
  <c r="C269" i="9"/>
  <c r="B269" i="9"/>
  <c r="F268" i="9"/>
  <c r="H268" i="9" s="1"/>
  <c r="C268" i="9"/>
  <c r="D268" i="9" s="1"/>
  <c r="B268" i="9"/>
  <c r="F267" i="9"/>
  <c r="H267" i="9" s="1"/>
  <c r="D267" i="9"/>
  <c r="C267" i="9"/>
  <c r="B267" i="9"/>
  <c r="F266" i="9"/>
  <c r="H266" i="9" s="1"/>
  <c r="C266" i="9"/>
  <c r="D266" i="9" s="1"/>
  <c r="B266" i="9"/>
  <c r="F265" i="9"/>
  <c r="H265" i="9" s="1"/>
  <c r="D265" i="9"/>
  <c r="C265" i="9"/>
  <c r="B265" i="9"/>
  <c r="F264" i="9"/>
  <c r="H264" i="9" s="1"/>
  <c r="C264" i="9"/>
  <c r="D264" i="9" s="1"/>
  <c r="B264" i="9"/>
  <c r="F263" i="9"/>
  <c r="H263" i="9" s="1"/>
  <c r="D263" i="9"/>
  <c r="C263" i="9"/>
  <c r="B263" i="9"/>
  <c r="F262" i="9"/>
  <c r="H262" i="9" s="1"/>
  <c r="N262" i="12" s="1"/>
  <c r="N197" i="13" s="1"/>
  <c r="C262" i="9"/>
  <c r="D262" i="9" s="1"/>
  <c r="B262" i="9"/>
  <c r="F261" i="9"/>
  <c r="H261" i="9" s="1"/>
  <c r="C261" i="9"/>
  <c r="D261" i="9" s="1"/>
  <c r="B261" i="9"/>
  <c r="F260" i="9"/>
  <c r="H260" i="9" s="1"/>
  <c r="C260" i="9"/>
  <c r="D260" i="9" s="1"/>
  <c r="B260" i="9"/>
  <c r="F259" i="9"/>
  <c r="H259" i="9" s="1"/>
  <c r="N259" i="12" s="1"/>
  <c r="N194" i="13" s="1"/>
  <c r="C259" i="9"/>
  <c r="D259" i="9" s="1"/>
  <c r="B259" i="9"/>
  <c r="F258" i="9"/>
  <c r="H258" i="9" s="1"/>
  <c r="N173" i="12" s="1"/>
  <c r="N108" i="13" s="1"/>
  <c r="D258" i="9"/>
  <c r="C258" i="9"/>
  <c r="B258" i="9"/>
  <c r="F257" i="9"/>
  <c r="D257" i="9"/>
  <c r="C257" i="9"/>
  <c r="B257" i="9"/>
  <c r="F256" i="9"/>
  <c r="H256" i="9" s="1"/>
  <c r="D256" i="9"/>
  <c r="C256" i="9"/>
  <c r="B256" i="9"/>
  <c r="F255" i="9"/>
  <c r="H255" i="9" s="1"/>
  <c r="D255" i="9"/>
  <c r="C255" i="9"/>
  <c r="B255" i="9"/>
  <c r="F254" i="9"/>
  <c r="H254" i="9" s="1"/>
  <c r="C254" i="9"/>
  <c r="D254" i="9" s="1"/>
  <c r="B254" i="9"/>
  <c r="F253" i="9"/>
  <c r="H253" i="9" s="1"/>
  <c r="C253" i="9"/>
  <c r="D253" i="9" s="1"/>
  <c r="B253" i="9"/>
  <c r="F252" i="9"/>
  <c r="H252" i="9" s="1"/>
  <c r="C252" i="9"/>
  <c r="D252" i="9" s="1"/>
  <c r="B252" i="9"/>
  <c r="F251" i="9"/>
  <c r="C251" i="9"/>
  <c r="D251" i="9" s="1"/>
  <c r="B251" i="9"/>
  <c r="F250" i="9"/>
  <c r="H250" i="9" s="1"/>
  <c r="N250" i="12" s="1"/>
  <c r="N185" i="13" s="1"/>
  <c r="C250" i="9"/>
  <c r="D250" i="9" s="1"/>
  <c r="B250" i="9"/>
  <c r="F249" i="9"/>
  <c r="H249" i="9" s="1"/>
  <c r="D249" i="9"/>
  <c r="C249" i="9"/>
  <c r="B249" i="9"/>
  <c r="F248" i="9"/>
  <c r="H248" i="9" s="1"/>
  <c r="N163" i="12" s="1"/>
  <c r="N98" i="13" s="1"/>
  <c r="C248" i="9"/>
  <c r="D248" i="9" s="1"/>
  <c r="B248" i="9"/>
  <c r="F247" i="9"/>
  <c r="H247" i="9" s="1"/>
  <c r="N247" i="12" s="1"/>
  <c r="N182" i="13" s="1"/>
  <c r="C247" i="9"/>
  <c r="D247" i="9" s="1"/>
  <c r="B247" i="9"/>
  <c r="F246" i="9"/>
  <c r="H246" i="9" s="1"/>
  <c r="N161" i="12" s="1"/>
  <c r="N96" i="13" s="1"/>
  <c r="C246" i="9"/>
  <c r="D246" i="9" s="1"/>
  <c r="B246" i="9"/>
  <c r="F245" i="9"/>
  <c r="H245" i="9" s="1"/>
  <c r="N160" i="12" s="1"/>
  <c r="N95" i="13" s="1"/>
  <c r="C245" i="9"/>
  <c r="D245" i="9" s="1"/>
  <c r="B245" i="9"/>
  <c r="F244" i="9"/>
  <c r="H244" i="9" s="1"/>
  <c r="C244" i="9"/>
  <c r="D244" i="9" s="1"/>
  <c r="B244" i="9"/>
  <c r="F243" i="9"/>
  <c r="H243" i="9" s="1"/>
  <c r="C243" i="9"/>
  <c r="D243" i="9" s="1"/>
  <c r="B243" i="9"/>
  <c r="F242" i="9"/>
  <c r="H242" i="9" s="1"/>
  <c r="C242" i="9"/>
  <c r="D242" i="9" s="1"/>
  <c r="B242" i="9"/>
  <c r="F241" i="9"/>
  <c r="H241" i="9" s="1"/>
  <c r="C241" i="9"/>
  <c r="D241" i="9" s="1"/>
  <c r="B241" i="9"/>
  <c r="F240" i="9"/>
  <c r="H240" i="9" s="1"/>
  <c r="C240" i="9"/>
  <c r="D240" i="9" s="1"/>
  <c r="B240" i="9"/>
  <c r="F239" i="9"/>
  <c r="C239" i="9"/>
  <c r="D239" i="9" s="1"/>
  <c r="B239" i="9"/>
  <c r="F238" i="9"/>
  <c r="H238" i="9" s="1"/>
  <c r="N239" i="12" s="1"/>
  <c r="N174" i="13" s="1"/>
  <c r="D238" i="9"/>
  <c r="C238" i="9"/>
  <c r="B238" i="9"/>
  <c r="F237" i="9"/>
  <c r="H237" i="9" s="1"/>
  <c r="N238" i="12" s="1"/>
  <c r="N173" i="13" s="1"/>
  <c r="D237" i="9"/>
  <c r="C237" i="9"/>
  <c r="B237" i="9"/>
  <c r="H236" i="9"/>
  <c r="N151" i="12" s="1"/>
  <c r="N86" i="13" s="1"/>
  <c r="F236" i="9"/>
  <c r="C236" i="9"/>
  <c r="D236" i="9" s="1"/>
  <c r="B236" i="9"/>
  <c r="F235" i="9"/>
  <c r="H235" i="9" s="1"/>
  <c r="C235" i="9"/>
  <c r="D235" i="9" s="1"/>
  <c r="B235" i="9"/>
  <c r="F234" i="9"/>
  <c r="H234" i="9" s="1"/>
  <c r="C234" i="9"/>
  <c r="D234" i="9" s="1"/>
  <c r="B234" i="9"/>
  <c r="F233" i="9"/>
  <c r="H233" i="9" s="1"/>
  <c r="N148" i="12" s="1"/>
  <c r="N83" i="13" s="1"/>
  <c r="C233" i="9"/>
  <c r="D233" i="9" s="1"/>
  <c r="B233" i="9"/>
  <c r="F232" i="9"/>
  <c r="H232" i="9" s="1"/>
  <c r="C232" i="9"/>
  <c r="D232" i="9" s="1"/>
  <c r="B232" i="9"/>
  <c r="F231" i="9"/>
  <c r="H231" i="9" s="1"/>
  <c r="D231" i="9"/>
  <c r="C231" i="9"/>
  <c r="B231" i="9"/>
  <c r="F230" i="9"/>
  <c r="H230" i="9" s="1"/>
  <c r="C230" i="9"/>
  <c r="D230" i="9" s="1"/>
  <c r="B230" i="9"/>
  <c r="F229" i="9"/>
  <c r="H229" i="9" s="1"/>
  <c r="C229" i="9"/>
  <c r="D229" i="9" s="1"/>
  <c r="B229" i="9"/>
  <c r="F228" i="9"/>
  <c r="H228" i="9" s="1"/>
  <c r="C228" i="9"/>
  <c r="D228" i="9" s="1"/>
  <c r="B228" i="9"/>
  <c r="F227" i="9"/>
  <c r="H227" i="9" s="1"/>
  <c r="C227" i="9"/>
  <c r="D227" i="9" s="1"/>
  <c r="B227" i="9"/>
  <c r="F226" i="9"/>
  <c r="H226" i="9" s="1"/>
  <c r="N227" i="12" s="1"/>
  <c r="N162" i="13" s="1"/>
  <c r="C226" i="9"/>
  <c r="D226" i="9" s="1"/>
  <c r="B226" i="9"/>
  <c r="F225" i="9"/>
  <c r="H225" i="9" s="1"/>
  <c r="N226" i="12" s="1"/>
  <c r="N161" i="13" s="1"/>
  <c r="C225" i="9"/>
  <c r="D225" i="9" s="1"/>
  <c r="B225" i="9"/>
  <c r="F224" i="9"/>
  <c r="H224" i="9" s="1"/>
  <c r="D224" i="9"/>
  <c r="C224" i="9"/>
  <c r="B224" i="9"/>
  <c r="F223" i="9"/>
  <c r="H223" i="9" s="1"/>
  <c r="N138" i="12" s="1"/>
  <c r="N73" i="13" s="1"/>
  <c r="D223" i="9"/>
  <c r="C223" i="9"/>
  <c r="B223" i="9"/>
  <c r="F222" i="9"/>
  <c r="H222" i="9" s="1"/>
  <c r="D222" i="9"/>
  <c r="C222" i="9"/>
  <c r="B222" i="9"/>
  <c r="F221" i="9"/>
  <c r="H221" i="9" s="1"/>
  <c r="N136" i="12" s="1"/>
  <c r="N71" i="13" s="1"/>
  <c r="C221" i="9"/>
  <c r="D221" i="9" s="1"/>
  <c r="B221" i="9"/>
  <c r="F220" i="9"/>
  <c r="H220" i="9" s="1"/>
  <c r="C220" i="9"/>
  <c r="D220" i="9" s="1"/>
  <c r="B220" i="9"/>
  <c r="F219" i="9"/>
  <c r="H219" i="9" s="1"/>
  <c r="D219" i="9"/>
  <c r="C219" i="9"/>
  <c r="B219" i="9"/>
  <c r="F218" i="9"/>
  <c r="H218" i="9" s="1"/>
  <c r="C218" i="9"/>
  <c r="D218" i="9" s="1"/>
  <c r="B218" i="9"/>
  <c r="F217" i="9"/>
  <c r="H217" i="9" s="1"/>
  <c r="C217" i="9"/>
  <c r="D217" i="9" s="1"/>
  <c r="B217" i="9"/>
  <c r="F216" i="9"/>
  <c r="H216" i="9" s="1"/>
  <c r="C216" i="9"/>
  <c r="D216" i="9" s="1"/>
  <c r="B216" i="9"/>
  <c r="F215" i="9"/>
  <c r="H215" i="9" s="1"/>
  <c r="C215" i="9"/>
  <c r="D215" i="9" s="1"/>
  <c r="B215" i="9"/>
  <c r="F214" i="9"/>
  <c r="H214" i="9" s="1"/>
  <c r="N215" i="12" s="1"/>
  <c r="N150" i="13" s="1"/>
  <c r="C214" i="9"/>
  <c r="D214" i="9" s="1"/>
  <c r="B214" i="9"/>
  <c r="H213" i="9"/>
  <c r="N128" i="12" s="1"/>
  <c r="N63" i="13" s="1"/>
  <c r="F213" i="9"/>
  <c r="C213" i="9"/>
  <c r="D213" i="9" s="1"/>
  <c r="B213" i="9"/>
  <c r="F212" i="9"/>
  <c r="H212" i="9" s="1"/>
  <c r="N127" i="12" s="1"/>
  <c r="N62" i="13" s="1"/>
  <c r="C212" i="9"/>
  <c r="D212" i="9" s="1"/>
  <c r="B212" i="9"/>
  <c r="F211" i="9"/>
  <c r="H211" i="9" s="1"/>
  <c r="N126" i="12" s="1"/>
  <c r="N61" i="13" s="1"/>
  <c r="C211" i="9"/>
  <c r="D211" i="9" s="1"/>
  <c r="B211" i="9"/>
  <c r="F210" i="9"/>
  <c r="H210" i="9" s="1"/>
  <c r="N125" i="12" s="1"/>
  <c r="N60" i="13" s="1"/>
  <c r="C210" i="9"/>
  <c r="D210" i="9" s="1"/>
  <c r="B210" i="9"/>
  <c r="F209" i="9"/>
  <c r="H209" i="9" s="1"/>
  <c r="N124" i="12" s="1"/>
  <c r="N59" i="13" s="1"/>
  <c r="C209" i="9"/>
  <c r="D209" i="9" s="1"/>
  <c r="B209" i="9"/>
  <c r="F208" i="9"/>
  <c r="H208" i="9" s="1"/>
  <c r="N123" i="12" s="1"/>
  <c r="N58" i="13" s="1"/>
  <c r="C208" i="9"/>
  <c r="D208" i="9" s="1"/>
  <c r="B208" i="9"/>
  <c r="F207" i="9"/>
  <c r="H207" i="9" s="1"/>
  <c r="N122" i="12" s="1"/>
  <c r="N57" i="13" s="1"/>
  <c r="C207" i="9"/>
  <c r="D207" i="9" s="1"/>
  <c r="B207" i="9"/>
  <c r="F206" i="9"/>
  <c r="H206" i="9" s="1"/>
  <c r="N121" i="12" s="1"/>
  <c r="N56" i="13" s="1"/>
  <c r="C206" i="9"/>
  <c r="D206" i="9" s="1"/>
  <c r="B206" i="9"/>
  <c r="F205" i="9"/>
  <c r="H205" i="9" s="1"/>
  <c r="N120" i="12" s="1"/>
  <c r="N55" i="13" s="1"/>
  <c r="C205" i="9"/>
  <c r="D205" i="9" s="1"/>
  <c r="B205" i="9"/>
  <c r="F204" i="9"/>
  <c r="H204" i="9" s="1"/>
  <c r="N119" i="12" s="1"/>
  <c r="N54" i="13" s="1"/>
  <c r="C204" i="9"/>
  <c r="D204" i="9" s="1"/>
  <c r="B204" i="9"/>
  <c r="F203" i="9"/>
  <c r="H203" i="9" s="1"/>
  <c r="N118" i="12" s="1"/>
  <c r="N53" i="13" s="1"/>
  <c r="C203" i="9"/>
  <c r="D203" i="9" s="1"/>
  <c r="B203" i="9"/>
  <c r="F202" i="9"/>
  <c r="H202" i="9" s="1"/>
  <c r="N117" i="12" s="1"/>
  <c r="N52" i="13" s="1"/>
  <c r="C202" i="9"/>
  <c r="D202" i="9" s="1"/>
  <c r="B202" i="9"/>
  <c r="F201" i="9"/>
  <c r="H201" i="9" s="1"/>
  <c r="N116" i="12" s="1"/>
  <c r="N51" i="13" s="1"/>
  <c r="C201" i="9"/>
  <c r="D201" i="9" s="1"/>
  <c r="B201" i="9"/>
  <c r="F200" i="9"/>
  <c r="H200" i="9" s="1"/>
  <c r="N115" i="12" s="1"/>
  <c r="N50" i="13" s="1"/>
  <c r="C200" i="9"/>
  <c r="D200" i="9" s="1"/>
  <c r="B200" i="9"/>
  <c r="F199" i="9"/>
  <c r="H199" i="9" s="1"/>
  <c r="N114" i="12" s="1"/>
  <c r="N49" i="13" s="1"/>
  <c r="C199" i="9"/>
  <c r="D199" i="9" s="1"/>
  <c r="B199" i="9"/>
  <c r="F198" i="9"/>
  <c r="H198" i="9" s="1"/>
  <c r="N113" i="12" s="1"/>
  <c r="N48" i="13" s="1"/>
  <c r="C198" i="9"/>
  <c r="D198" i="9" s="1"/>
  <c r="B198" i="9"/>
  <c r="F197" i="9"/>
  <c r="H197" i="9" s="1"/>
  <c r="N112" i="12" s="1"/>
  <c r="N47" i="13" s="1"/>
  <c r="C197" i="9"/>
  <c r="D197" i="9" s="1"/>
  <c r="B197" i="9"/>
  <c r="F196" i="9"/>
  <c r="H196" i="9" s="1"/>
  <c r="N111" i="12" s="1"/>
  <c r="N46" i="13" s="1"/>
  <c r="C196" i="9"/>
  <c r="D196" i="9" s="1"/>
  <c r="B196" i="9"/>
  <c r="H195" i="9"/>
  <c r="N110" i="12" s="1"/>
  <c r="N45" i="13" s="1"/>
  <c r="F195" i="9"/>
  <c r="C195" i="9"/>
  <c r="D195" i="9" s="1"/>
  <c r="B195" i="9"/>
  <c r="F194" i="9"/>
  <c r="H194" i="9" s="1"/>
  <c r="N109" i="12" s="1"/>
  <c r="N44" i="13" s="1"/>
  <c r="C194" i="9"/>
  <c r="D194" i="9" s="1"/>
  <c r="B194" i="9"/>
  <c r="F193" i="9"/>
  <c r="H193" i="9" s="1"/>
  <c r="N108" i="12" s="1"/>
  <c r="N43" i="13" s="1"/>
  <c r="C193" i="9"/>
  <c r="D193" i="9" s="1"/>
  <c r="B193" i="9"/>
  <c r="F192" i="9"/>
  <c r="H192" i="9" s="1"/>
  <c r="N107" i="12" s="1"/>
  <c r="N42" i="13" s="1"/>
  <c r="C192" i="9"/>
  <c r="D192" i="9" s="1"/>
  <c r="B192" i="9"/>
  <c r="F191" i="9"/>
  <c r="H191" i="9" s="1"/>
  <c r="N106" i="12" s="1"/>
  <c r="N41" i="13" s="1"/>
  <c r="C191" i="9"/>
  <c r="D191" i="9" s="1"/>
  <c r="B191" i="9"/>
  <c r="F190" i="9"/>
  <c r="H190" i="9" s="1"/>
  <c r="N105" i="12" s="1"/>
  <c r="N40" i="13" s="1"/>
  <c r="C190" i="9"/>
  <c r="D190" i="9" s="1"/>
  <c r="B190" i="9"/>
  <c r="F189" i="9"/>
  <c r="H189" i="9" s="1"/>
  <c r="N104" i="12" s="1"/>
  <c r="N39" i="13" s="1"/>
  <c r="C189" i="9"/>
  <c r="D189" i="9" s="1"/>
  <c r="B189" i="9"/>
  <c r="F188" i="9"/>
  <c r="H188" i="9" s="1"/>
  <c r="N103" i="12" s="1"/>
  <c r="N38" i="13" s="1"/>
  <c r="C188" i="9"/>
  <c r="D188" i="9" s="1"/>
  <c r="B188" i="9"/>
  <c r="F187" i="9"/>
  <c r="H187" i="9" s="1"/>
  <c r="N102" i="12" s="1"/>
  <c r="N37" i="13" s="1"/>
  <c r="C187" i="9"/>
  <c r="D187" i="9" s="1"/>
  <c r="B187" i="9"/>
  <c r="F186" i="9"/>
  <c r="H186" i="9" s="1"/>
  <c r="N101" i="12" s="1"/>
  <c r="N36" i="13" s="1"/>
  <c r="C186" i="9"/>
  <c r="D186" i="9" s="1"/>
  <c r="B186" i="9"/>
  <c r="F185" i="9"/>
  <c r="H185" i="9" s="1"/>
  <c r="N100" i="12" s="1"/>
  <c r="N35" i="13" s="1"/>
  <c r="C185" i="9"/>
  <c r="D185" i="9" s="1"/>
  <c r="B185" i="9"/>
  <c r="F184" i="9"/>
  <c r="H184" i="9" s="1"/>
  <c r="N99" i="12" s="1"/>
  <c r="N34" i="13" s="1"/>
  <c r="C184" i="9"/>
  <c r="D184" i="9" s="1"/>
  <c r="B184" i="9"/>
  <c r="F183" i="9"/>
  <c r="H183" i="9" s="1"/>
  <c r="N98" i="12" s="1"/>
  <c r="N33" i="13" s="1"/>
  <c r="C183" i="9"/>
  <c r="D183" i="9" s="1"/>
  <c r="B183" i="9"/>
  <c r="F182" i="9"/>
  <c r="H182" i="9" s="1"/>
  <c r="N97" i="12" s="1"/>
  <c r="N32" i="13" s="1"/>
  <c r="C182" i="9"/>
  <c r="D182" i="9" s="1"/>
  <c r="B182" i="9"/>
  <c r="F181" i="9"/>
  <c r="H181" i="9" s="1"/>
  <c r="N96" i="12" s="1"/>
  <c r="N31" i="13" s="1"/>
  <c r="C181" i="9"/>
  <c r="D181" i="9" s="1"/>
  <c r="B181" i="9"/>
  <c r="F180" i="9"/>
  <c r="H180" i="9" s="1"/>
  <c r="N95" i="12" s="1"/>
  <c r="N30" i="13" s="1"/>
  <c r="D180" i="9"/>
  <c r="C180" i="9"/>
  <c r="B180" i="9"/>
  <c r="F179" i="9"/>
  <c r="H179" i="9" s="1"/>
  <c r="N94" i="12" s="1"/>
  <c r="N29" i="13" s="1"/>
  <c r="D179" i="9"/>
  <c r="C179" i="9"/>
  <c r="B179" i="9"/>
  <c r="F178" i="9"/>
  <c r="H178" i="9" s="1"/>
  <c r="N93" i="12" s="1"/>
  <c r="N28" i="13" s="1"/>
  <c r="C178" i="9"/>
  <c r="D178" i="9" s="1"/>
  <c r="B178" i="9"/>
  <c r="F177" i="9"/>
  <c r="H177" i="9" s="1"/>
  <c r="N92" i="12" s="1"/>
  <c r="N27" i="13" s="1"/>
  <c r="D177" i="9"/>
  <c r="C177" i="9"/>
  <c r="B177" i="9"/>
  <c r="F176" i="9"/>
  <c r="H176" i="9" s="1"/>
  <c r="N91" i="12" s="1"/>
  <c r="N26" i="13" s="1"/>
  <c r="D176" i="9"/>
  <c r="C176" i="9"/>
  <c r="B176" i="9"/>
  <c r="F175" i="9"/>
  <c r="H175" i="9" s="1"/>
  <c r="N90" i="12" s="1"/>
  <c r="N25" i="13" s="1"/>
  <c r="C175" i="9"/>
  <c r="D175" i="9" s="1"/>
  <c r="B175" i="9"/>
  <c r="F174" i="9"/>
  <c r="H174" i="9" s="1"/>
  <c r="N89" i="12" s="1"/>
  <c r="N24" i="13" s="1"/>
  <c r="D174" i="9"/>
  <c r="C174" i="9"/>
  <c r="B174" i="9"/>
  <c r="F173" i="9"/>
  <c r="H173" i="9" s="1"/>
  <c r="N88" i="12" s="1"/>
  <c r="N23" i="13" s="1"/>
  <c r="D173" i="9"/>
  <c r="C173" i="9"/>
  <c r="B173" i="9"/>
  <c r="F172" i="9"/>
  <c r="H172" i="9" s="1"/>
  <c r="N87" i="12" s="1"/>
  <c r="N22" i="13" s="1"/>
  <c r="C172" i="9"/>
  <c r="D172" i="9" s="1"/>
  <c r="B172" i="9"/>
  <c r="F171" i="9"/>
  <c r="H171" i="9" s="1"/>
  <c r="N86" i="12" s="1"/>
  <c r="N21" i="13" s="1"/>
  <c r="D171" i="9"/>
  <c r="C171" i="9"/>
  <c r="B171" i="9"/>
  <c r="F170" i="9"/>
  <c r="H170" i="9" s="1"/>
  <c r="N85" i="12" s="1"/>
  <c r="N20" i="13" s="1"/>
  <c r="D170" i="9"/>
  <c r="C170" i="9"/>
  <c r="B170" i="9"/>
  <c r="F169" i="9"/>
  <c r="H169" i="9" s="1"/>
  <c r="N84" i="12" s="1"/>
  <c r="N19" i="13" s="1"/>
  <c r="C169" i="9"/>
  <c r="D169" i="9" s="1"/>
  <c r="B169" i="9"/>
  <c r="F168" i="9"/>
  <c r="H168" i="9" s="1"/>
  <c r="N83" i="12" s="1"/>
  <c r="N18" i="13" s="1"/>
  <c r="D168" i="9"/>
  <c r="C168" i="9"/>
  <c r="B168" i="9"/>
  <c r="F167" i="9"/>
  <c r="H167" i="9" s="1"/>
  <c r="N82" i="12" s="1"/>
  <c r="N17" i="13" s="1"/>
  <c r="D167" i="9"/>
  <c r="C167" i="9"/>
  <c r="B167" i="9"/>
  <c r="F166" i="9"/>
  <c r="H166" i="9" s="1"/>
  <c r="N81" i="12" s="1"/>
  <c r="N16" i="13" s="1"/>
  <c r="C166" i="9"/>
  <c r="D166" i="9" s="1"/>
  <c r="B166" i="9"/>
  <c r="F165" i="9"/>
  <c r="H165" i="9" s="1"/>
  <c r="N80" i="12" s="1"/>
  <c r="N15" i="13" s="1"/>
  <c r="D165" i="9"/>
  <c r="C165" i="9"/>
  <c r="B165" i="9"/>
  <c r="F164" i="9"/>
  <c r="H164" i="9" s="1"/>
  <c r="N79" i="12" s="1"/>
  <c r="N14" i="13" s="1"/>
  <c r="D164" i="9"/>
  <c r="C164" i="9"/>
  <c r="B164" i="9"/>
  <c r="F163" i="9"/>
  <c r="H163" i="9" s="1"/>
  <c r="N78" i="12" s="1"/>
  <c r="N13" i="13" s="1"/>
  <c r="C163" i="9"/>
  <c r="D163" i="9" s="1"/>
  <c r="B163" i="9"/>
  <c r="F162" i="9"/>
  <c r="H162" i="9" s="1"/>
  <c r="N77" i="12" s="1"/>
  <c r="N12" i="13" s="1"/>
  <c r="D162" i="9"/>
  <c r="C162" i="9"/>
  <c r="B162" i="9"/>
  <c r="F161" i="9"/>
  <c r="H161" i="9" s="1"/>
  <c r="N76" i="12" s="1"/>
  <c r="N11" i="13" s="1"/>
  <c r="D161" i="9"/>
  <c r="C161" i="9"/>
  <c r="B161" i="9"/>
  <c r="F160" i="9"/>
  <c r="H160" i="9" s="1"/>
  <c r="N75" i="12" s="1"/>
  <c r="N10" i="13" s="1"/>
  <c r="C160" i="9"/>
  <c r="D160" i="9" s="1"/>
  <c r="B160" i="9"/>
  <c r="F159" i="9"/>
  <c r="H159" i="9" s="1"/>
  <c r="N74" i="12" s="1"/>
  <c r="N9" i="13" s="1"/>
  <c r="D159" i="9"/>
  <c r="C159" i="9"/>
  <c r="B159" i="9"/>
  <c r="F158" i="9"/>
  <c r="H158" i="9" s="1"/>
  <c r="N73" i="12" s="1"/>
  <c r="N8" i="13" s="1"/>
  <c r="D158" i="9"/>
  <c r="C158" i="9"/>
  <c r="B158" i="9"/>
  <c r="F157" i="9"/>
  <c r="H157" i="9" s="1"/>
  <c r="N72" i="12" s="1"/>
  <c r="N7" i="13" s="1"/>
  <c r="C157" i="9"/>
  <c r="D157" i="9" s="1"/>
  <c r="B157" i="9"/>
  <c r="F156" i="9"/>
  <c r="H156" i="9" s="1"/>
  <c r="N71" i="12" s="1"/>
  <c r="N6" i="13" s="1"/>
  <c r="D156" i="9"/>
  <c r="C156" i="9"/>
  <c r="B156" i="9"/>
  <c r="F155" i="9"/>
  <c r="H155" i="9" s="1"/>
  <c r="N70" i="12" s="1"/>
  <c r="N5" i="13" s="1"/>
  <c r="D155" i="9"/>
  <c r="C155" i="9"/>
  <c r="B155" i="9"/>
  <c r="F154" i="9"/>
  <c r="H154" i="9" s="1"/>
  <c r="N69" i="12" s="1"/>
  <c r="N4" i="13" s="1"/>
  <c r="C154" i="9"/>
  <c r="D154" i="9" s="1"/>
  <c r="B154" i="9"/>
  <c r="E37" i="6"/>
  <c r="F37" i="6" s="1"/>
  <c r="D37" i="6"/>
  <c r="C37" i="6"/>
  <c r="B37" i="6"/>
  <c r="F36" i="6"/>
  <c r="E36" i="6"/>
  <c r="D36" i="6"/>
  <c r="C36" i="6"/>
  <c r="B36" i="6"/>
  <c r="E35" i="6"/>
  <c r="F35" i="6" s="1"/>
  <c r="D35" i="6"/>
  <c r="C35" i="6"/>
  <c r="B35" i="6"/>
  <c r="F34" i="6"/>
  <c r="E34" i="6"/>
  <c r="D34" i="6"/>
  <c r="C34" i="6"/>
  <c r="B34" i="6"/>
  <c r="E33" i="6"/>
  <c r="F33" i="6" s="1"/>
  <c r="D33" i="6"/>
  <c r="C33" i="6"/>
  <c r="B33" i="6"/>
  <c r="F32" i="6"/>
  <c r="E32" i="6"/>
  <c r="D32" i="6"/>
  <c r="C32" i="6"/>
  <c r="B32" i="6"/>
  <c r="E31" i="6"/>
  <c r="F31" i="6" s="1"/>
  <c r="D31" i="6"/>
  <c r="C31" i="6"/>
  <c r="B31" i="6"/>
  <c r="F30" i="6"/>
  <c r="E30" i="6"/>
  <c r="D30" i="6"/>
  <c r="C30" i="6"/>
  <c r="B30" i="6"/>
  <c r="E29" i="6"/>
  <c r="F29" i="6" s="1"/>
  <c r="D29" i="6"/>
  <c r="C29" i="6"/>
  <c r="B29" i="6"/>
  <c r="F28" i="6"/>
  <c r="E28" i="6"/>
  <c r="D28" i="6"/>
  <c r="C28" i="6"/>
  <c r="B28" i="6"/>
  <c r="E27" i="6"/>
  <c r="F27" i="6" s="1"/>
  <c r="D27" i="6"/>
  <c r="C27" i="6"/>
  <c r="B27" i="6"/>
  <c r="F26" i="6"/>
  <c r="E26" i="6"/>
  <c r="D26" i="6"/>
  <c r="C26" i="6"/>
  <c r="B26" i="6"/>
  <c r="E25" i="6"/>
  <c r="D25" i="6"/>
  <c r="C25" i="6"/>
  <c r="B25" i="6"/>
  <c r="E24" i="6"/>
  <c r="D24" i="6"/>
  <c r="C24" i="6"/>
  <c r="B24" i="6"/>
  <c r="E23" i="6"/>
  <c r="D23" i="6"/>
  <c r="C23" i="6"/>
  <c r="B23" i="6"/>
  <c r="E22" i="6"/>
  <c r="D22" i="6"/>
  <c r="C22" i="6"/>
  <c r="B22" i="6"/>
  <c r="E21" i="6"/>
  <c r="D21" i="6"/>
  <c r="C21" i="6"/>
  <c r="B21" i="6"/>
  <c r="E20" i="6"/>
  <c r="D20" i="6"/>
  <c r="C20" i="6"/>
  <c r="B20" i="6"/>
  <c r="E19" i="6"/>
  <c r="D19" i="6"/>
  <c r="C19" i="6"/>
  <c r="B19" i="6"/>
  <c r="E18" i="6"/>
  <c r="D18" i="6"/>
  <c r="C18" i="6"/>
  <c r="B18" i="6"/>
  <c r="E17" i="6"/>
  <c r="D17" i="6"/>
  <c r="C17" i="6"/>
  <c r="B17" i="6"/>
  <c r="E16" i="6"/>
  <c r="D16" i="6"/>
  <c r="C16" i="6"/>
  <c r="B16" i="6"/>
  <c r="E15" i="6"/>
  <c r="D15" i="6"/>
  <c r="C15" i="6"/>
  <c r="B15" i="6"/>
  <c r="E14" i="6"/>
  <c r="D14" i="6"/>
  <c r="C14" i="6"/>
  <c r="B14" i="6"/>
  <c r="E13" i="6"/>
  <c r="D13" i="6"/>
  <c r="C13" i="6"/>
  <c r="B13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C7" i="6"/>
  <c r="D7" i="6" s="1"/>
  <c r="B7" i="6"/>
  <c r="E6" i="6"/>
  <c r="F6" i="6" s="1"/>
  <c r="C6" i="6"/>
  <c r="D6" i="6" s="1"/>
  <c r="B6" i="6"/>
  <c r="F5" i="6"/>
  <c r="E5" i="6"/>
  <c r="C5" i="6"/>
  <c r="D5" i="6" s="1"/>
  <c r="B5" i="6"/>
  <c r="E4" i="6"/>
  <c r="F4" i="6" s="1"/>
  <c r="C4" i="6"/>
  <c r="D4" i="6" s="1"/>
  <c r="B4" i="6"/>
  <c r="F3" i="6"/>
  <c r="E3" i="6"/>
  <c r="C3" i="6"/>
  <c r="D3" i="6" s="1"/>
  <c r="B3" i="6"/>
  <c r="E2" i="6"/>
  <c r="F2" i="6" s="1"/>
  <c r="C2" i="6"/>
  <c r="D2" i="6" s="1"/>
  <c r="B2" i="6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AX179" i="7"/>
  <c r="AW179" i="7" s="1"/>
  <c r="AV179" i="7" s="1"/>
  <c r="AU179" i="7" s="1"/>
  <c r="AT179" i="7" s="1"/>
  <c r="AS179" i="7"/>
  <c r="AR179" i="7" s="1"/>
  <c r="AQ179" i="7" s="1"/>
  <c r="AP179" i="7" s="1"/>
  <c r="AO179" i="7" s="1"/>
  <c r="DM172" i="7"/>
  <c r="CS172" i="7"/>
  <c r="CR172" i="7"/>
  <c r="CQ172" i="7"/>
  <c r="CP172" i="7"/>
  <c r="CO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DP172" i="7" s="1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DO172" i="7" s="1"/>
  <c r="DK172" i="7" s="1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DN171" i="7"/>
  <c r="DM171" i="7"/>
  <c r="DL171" i="7"/>
  <c r="DK171" i="7"/>
  <c r="CM170" i="7"/>
  <c r="CD170" i="7"/>
  <c r="BY170" i="7"/>
  <c r="BR170" i="7"/>
  <c r="BD170" i="7"/>
  <c r="AP170" i="7"/>
  <c r="AK170" i="7"/>
  <c r="R170" i="7"/>
  <c r="DQ169" i="7"/>
  <c r="DP169" i="7"/>
  <c r="DO169" i="7"/>
  <c r="DK169" i="7" s="1"/>
  <c r="DN169" i="7"/>
  <c r="DM169" i="7"/>
  <c r="DL169" i="7"/>
  <c r="CR168" i="7"/>
  <c r="CQ168" i="7"/>
  <c r="CM168" i="7"/>
  <c r="CK168" i="7"/>
  <c r="CJ168" i="7"/>
  <c r="CE168" i="7"/>
  <c r="CD168" i="7"/>
  <c r="BZ168" i="7"/>
  <c r="BZ170" i="7" s="1"/>
  <c r="BY168" i="7"/>
  <c r="BX168" i="7"/>
  <c r="BS168" i="7"/>
  <c r="BR168" i="7"/>
  <c r="BN168" i="7"/>
  <c r="BM168" i="7"/>
  <c r="BL168" i="7"/>
  <c r="BG168" i="7"/>
  <c r="BF168" i="7"/>
  <c r="BD168" i="7"/>
  <c r="BB168" i="7"/>
  <c r="BA168" i="7"/>
  <c r="AZ168" i="7"/>
  <c r="AU168" i="7"/>
  <c r="AS168" i="7"/>
  <c r="AQ168" i="7"/>
  <c r="AP168" i="7"/>
  <c r="AO168" i="7"/>
  <c r="AN168" i="7"/>
  <c r="AH168" i="7"/>
  <c r="AG168" i="7"/>
  <c r="Z168" i="7"/>
  <c r="Y168" i="7"/>
  <c r="X168" i="7"/>
  <c r="S168" i="7"/>
  <c r="R168" i="7"/>
  <c r="CS167" i="7"/>
  <c r="CR167" i="7"/>
  <c r="CQ167" i="7"/>
  <c r="CQ170" i="7" s="1"/>
  <c r="CP167" i="7"/>
  <c r="CO167" i="7"/>
  <c r="CN167" i="7"/>
  <c r="CG167" i="7"/>
  <c r="CE167" i="7"/>
  <c r="CC167" i="7"/>
  <c r="CB167" i="7"/>
  <c r="CA167" i="7"/>
  <c r="BR167" i="7"/>
  <c r="BQ167" i="7"/>
  <c r="BP167" i="7"/>
  <c r="BO167" i="7"/>
  <c r="BI167" i="7"/>
  <c r="BG167" i="7"/>
  <c r="BF167" i="7"/>
  <c r="BE167" i="7"/>
  <c r="BD167" i="7"/>
  <c r="BC167" i="7"/>
  <c r="AV167" i="7"/>
  <c r="AU167" i="7"/>
  <c r="AT167" i="7"/>
  <c r="AT170" i="7" s="1"/>
  <c r="AS167" i="7"/>
  <c r="AR167" i="7"/>
  <c r="AQ167" i="7"/>
  <c r="AK167" i="7"/>
  <c r="AJ167" i="7"/>
  <c r="AI167" i="7"/>
  <c r="AG167" i="7"/>
  <c r="AB167" i="7"/>
  <c r="AA167" i="7"/>
  <c r="R167" i="7"/>
  <c r="Q167" i="7"/>
  <c r="CS166" i="7"/>
  <c r="CR166" i="7"/>
  <c r="CQ166" i="7"/>
  <c r="CJ166" i="7"/>
  <c r="CJ170" i="7" s="1"/>
  <c r="CI166" i="7"/>
  <c r="CH166" i="7"/>
  <c r="CF166" i="7"/>
  <c r="CE166" i="7"/>
  <c r="CE170" i="7" s="1"/>
  <c r="CD166" i="7"/>
  <c r="BY166" i="7"/>
  <c r="BT166" i="7"/>
  <c r="BT170" i="7" s="1"/>
  <c r="BS166" i="7"/>
  <c r="BR166" i="7"/>
  <c r="BM166" i="7"/>
  <c r="BL166" i="7"/>
  <c r="BL170" i="7" s="1"/>
  <c r="BJ166" i="7"/>
  <c r="BH166" i="7"/>
  <c r="BG166" i="7"/>
  <c r="BF166" i="7"/>
  <c r="BF170" i="7" s="1"/>
  <c r="BA166" i="7"/>
  <c r="DO166" i="7" s="1"/>
  <c r="AY166" i="7"/>
  <c r="AX166" i="7"/>
  <c r="AV166" i="7"/>
  <c r="AU166" i="7"/>
  <c r="AT166" i="7"/>
  <c r="AN166" i="7"/>
  <c r="AN170" i="7" s="1"/>
  <c r="AL166" i="7"/>
  <c r="AJ166" i="7"/>
  <c r="AJ170" i="7" s="1"/>
  <c r="AI166" i="7"/>
  <c r="AH166" i="7"/>
  <c r="AH170" i="7" s="1"/>
  <c r="Y166" i="7"/>
  <c r="Y170" i="7" s="1"/>
  <c r="T166" i="7"/>
  <c r="S166" i="7"/>
  <c r="R166" i="7"/>
  <c r="Q166" i="7"/>
  <c r="DQ165" i="7"/>
  <c r="DP165" i="7"/>
  <c r="DO165" i="7"/>
  <c r="DN165" i="7"/>
  <c r="DM165" i="7"/>
  <c r="DL165" i="7"/>
  <c r="DK165" i="7"/>
  <c r="CS164" i="7"/>
  <c r="CS168" i="7" s="1"/>
  <c r="CR164" i="7"/>
  <c r="CQ164" i="7"/>
  <c r="CP164" i="7"/>
  <c r="CP168" i="7" s="1"/>
  <c r="CO164" i="7"/>
  <c r="CO168" i="7" s="1"/>
  <c r="CN164" i="7"/>
  <c r="CN168" i="7" s="1"/>
  <c r="CM164" i="7"/>
  <c r="CK164" i="7"/>
  <c r="CJ164" i="7"/>
  <c r="CI164" i="7"/>
  <c r="CI168" i="7" s="1"/>
  <c r="CH164" i="7"/>
  <c r="CH168" i="7" s="1"/>
  <c r="DQ168" i="7" s="1"/>
  <c r="CG164" i="7"/>
  <c r="CG168" i="7" s="1"/>
  <c r="CF164" i="7"/>
  <c r="CF168" i="7" s="1"/>
  <c r="CE164" i="7"/>
  <c r="CD164" i="7"/>
  <c r="CC164" i="7"/>
  <c r="CC168" i="7" s="1"/>
  <c r="CB164" i="7"/>
  <c r="CB168" i="7" s="1"/>
  <c r="CA164" i="7"/>
  <c r="CA168" i="7" s="1"/>
  <c r="BZ164" i="7"/>
  <c r="BY164" i="7"/>
  <c r="BX164" i="7"/>
  <c r="BW164" i="7"/>
  <c r="BW168" i="7" s="1"/>
  <c r="BV164" i="7"/>
  <c r="BV168" i="7" s="1"/>
  <c r="BU164" i="7"/>
  <c r="BU168" i="7" s="1"/>
  <c r="BT164" i="7"/>
  <c r="BT168" i="7" s="1"/>
  <c r="BS164" i="7"/>
  <c r="BR164" i="7"/>
  <c r="BQ164" i="7"/>
  <c r="BQ168" i="7" s="1"/>
  <c r="BP164" i="7"/>
  <c r="BP168" i="7" s="1"/>
  <c r="BO164" i="7"/>
  <c r="BO168" i="7" s="1"/>
  <c r="BN164" i="7"/>
  <c r="BM164" i="7"/>
  <c r="BL164" i="7"/>
  <c r="BK164" i="7"/>
  <c r="BK168" i="7" s="1"/>
  <c r="BJ164" i="7"/>
  <c r="BJ168" i="7" s="1"/>
  <c r="BI164" i="7"/>
  <c r="BI168" i="7" s="1"/>
  <c r="BH164" i="7"/>
  <c r="BH168" i="7" s="1"/>
  <c r="BG164" i="7"/>
  <c r="BF164" i="7"/>
  <c r="BE164" i="7"/>
  <c r="BE168" i="7" s="1"/>
  <c r="BD164" i="7"/>
  <c r="DO164" i="7" s="1"/>
  <c r="BC164" i="7"/>
  <c r="BC168" i="7" s="1"/>
  <c r="BB164" i="7"/>
  <c r="BA164" i="7"/>
  <c r="AZ164" i="7"/>
  <c r="AY164" i="7"/>
  <c r="AY168" i="7" s="1"/>
  <c r="AX164" i="7"/>
  <c r="AX168" i="7" s="1"/>
  <c r="AW164" i="7"/>
  <c r="AW168" i="7" s="1"/>
  <c r="AV164" i="7"/>
  <c r="AV168" i="7" s="1"/>
  <c r="AU164" i="7"/>
  <c r="AT164" i="7"/>
  <c r="AT168" i="7" s="1"/>
  <c r="AS164" i="7"/>
  <c r="AR164" i="7"/>
  <c r="AR168" i="7" s="1"/>
  <c r="AR170" i="7" s="1"/>
  <c r="AQ164" i="7"/>
  <c r="AP164" i="7"/>
  <c r="AO164" i="7"/>
  <c r="AN164" i="7"/>
  <c r="AM164" i="7"/>
  <c r="AM168" i="7" s="1"/>
  <c r="AL164" i="7"/>
  <c r="AL168" i="7" s="1"/>
  <c r="AK164" i="7"/>
  <c r="AK168" i="7" s="1"/>
  <c r="AJ164" i="7"/>
  <c r="AJ168" i="7" s="1"/>
  <c r="AI164" i="7"/>
  <c r="AI168" i="7" s="1"/>
  <c r="AH164" i="7"/>
  <c r="AG164" i="7"/>
  <c r="AB164" i="7"/>
  <c r="AB168" i="7" s="1"/>
  <c r="AA164" i="7"/>
  <c r="AA168" i="7" s="1"/>
  <c r="Z164" i="7"/>
  <c r="Y164" i="7"/>
  <c r="X164" i="7"/>
  <c r="W164" i="7"/>
  <c r="W168" i="7" s="1"/>
  <c r="V164" i="7"/>
  <c r="V168" i="7" s="1"/>
  <c r="U164" i="7"/>
  <c r="U168" i="7" s="1"/>
  <c r="T164" i="7"/>
  <c r="T168" i="7" s="1"/>
  <c r="S164" i="7"/>
  <c r="R164" i="7"/>
  <c r="Q164" i="7"/>
  <c r="CS163" i="7"/>
  <c r="CR163" i="7"/>
  <c r="CQ163" i="7"/>
  <c r="CP163" i="7"/>
  <c r="CO163" i="7"/>
  <c r="CN163" i="7"/>
  <c r="CM163" i="7"/>
  <c r="CM167" i="7" s="1"/>
  <c r="CK163" i="7"/>
  <c r="CK167" i="7" s="1"/>
  <c r="CJ163" i="7"/>
  <c r="CJ167" i="7" s="1"/>
  <c r="CI163" i="7"/>
  <c r="CI167" i="7" s="1"/>
  <c r="CH163" i="7"/>
  <c r="CH167" i="7" s="1"/>
  <c r="CG163" i="7"/>
  <c r="CF163" i="7"/>
  <c r="CF167" i="7" s="1"/>
  <c r="CE163" i="7"/>
  <c r="CD163" i="7"/>
  <c r="CD167" i="7" s="1"/>
  <c r="CC163" i="7"/>
  <c r="CB163" i="7"/>
  <c r="CA163" i="7"/>
  <c r="BZ163" i="7"/>
  <c r="BZ167" i="7" s="1"/>
  <c r="BY163" i="7"/>
  <c r="BY167" i="7" s="1"/>
  <c r="BX163" i="7"/>
  <c r="BX167" i="7" s="1"/>
  <c r="BW163" i="7"/>
  <c r="BW167" i="7" s="1"/>
  <c r="BV163" i="7"/>
  <c r="BV167" i="7" s="1"/>
  <c r="BU163" i="7"/>
  <c r="BU167" i="7" s="1"/>
  <c r="BT163" i="7"/>
  <c r="BT167" i="7" s="1"/>
  <c r="BS163" i="7"/>
  <c r="BS167" i="7" s="1"/>
  <c r="BR163" i="7"/>
  <c r="BQ163" i="7"/>
  <c r="BP163" i="7"/>
  <c r="BO163" i="7"/>
  <c r="BN163" i="7"/>
  <c r="BN167" i="7" s="1"/>
  <c r="BM163" i="7"/>
  <c r="BM167" i="7" s="1"/>
  <c r="BL163" i="7"/>
  <c r="BL167" i="7" s="1"/>
  <c r="BK163" i="7"/>
  <c r="BK167" i="7" s="1"/>
  <c r="BJ163" i="7"/>
  <c r="BJ167" i="7" s="1"/>
  <c r="BI163" i="7"/>
  <c r="BH163" i="7"/>
  <c r="BH167" i="7" s="1"/>
  <c r="BG163" i="7"/>
  <c r="BF163" i="7"/>
  <c r="BE163" i="7"/>
  <c r="BD163" i="7"/>
  <c r="BC163" i="7"/>
  <c r="BB163" i="7"/>
  <c r="BB167" i="7" s="1"/>
  <c r="BB170" i="7" s="1"/>
  <c r="BA163" i="7"/>
  <c r="AZ163" i="7"/>
  <c r="AZ167" i="7" s="1"/>
  <c r="AY163" i="7"/>
  <c r="AY167" i="7" s="1"/>
  <c r="AX163" i="7"/>
  <c r="AX167" i="7" s="1"/>
  <c r="AW163" i="7"/>
  <c r="AW167" i="7" s="1"/>
  <c r="AV163" i="7"/>
  <c r="AU163" i="7"/>
  <c r="AT163" i="7"/>
  <c r="AS163" i="7"/>
  <c r="AR163" i="7"/>
  <c r="AQ163" i="7"/>
  <c r="AP163" i="7"/>
  <c r="AP167" i="7" s="1"/>
  <c r="AO163" i="7"/>
  <c r="AN163" i="7"/>
  <c r="AN167" i="7" s="1"/>
  <c r="AM163" i="7"/>
  <c r="AM167" i="7" s="1"/>
  <c r="AL163" i="7"/>
  <c r="AL167" i="7" s="1"/>
  <c r="AK163" i="7"/>
  <c r="AJ163" i="7"/>
  <c r="AI163" i="7"/>
  <c r="AH163" i="7"/>
  <c r="AH167" i="7" s="1"/>
  <c r="AG163" i="7"/>
  <c r="AB163" i="7"/>
  <c r="AA163" i="7"/>
  <c r="Z163" i="7"/>
  <c r="Z167" i="7" s="1"/>
  <c r="Z170" i="7" s="1"/>
  <c r="Y163" i="7"/>
  <c r="Y167" i="7" s="1"/>
  <c r="X163" i="7"/>
  <c r="X167" i="7" s="1"/>
  <c r="W163" i="7"/>
  <c r="W167" i="7" s="1"/>
  <c r="V163" i="7"/>
  <c r="V167" i="7" s="1"/>
  <c r="U163" i="7"/>
  <c r="U167" i="7" s="1"/>
  <c r="T163" i="7"/>
  <c r="T167" i="7" s="1"/>
  <c r="S163" i="7"/>
  <c r="S167" i="7" s="1"/>
  <c r="R163" i="7"/>
  <c r="Q163" i="7"/>
  <c r="CS162" i="7"/>
  <c r="CR162" i="7"/>
  <c r="CQ162" i="7"/>
  <c r="CP162" i="7"/>
  <c r="CP166" i="7" s="1"/>
  <c r="CP170" i="7" s="1"/>
  <c r="CO162" i="7"/>
  <c r="CO166" i="7" s="1"/>
  <c r="CN162" i="7"/>
  <c r="CN166" i="7" s="1"/>
  <c r="CN170" i="7" s="1"/>
  <c r="CM162" i="7"/>
  <c r="CM166" i="7" s="1"/>
  <c r="CK162" i="7"/>
  <c r="CK166" i="7" s="1"/>
  <c r="CK170" i="7" s="1"/>
  <c r="CJ162" i="7"/>
  <c r="CI162" i="7"/>
  <c r="CH162" i="7"/>
  <c r="CG162" i="7"/>
  <c r="CG166" i="7" s="1"/>
  <c r="CF162" i="7"/>
  <c r="CE162" i="7"/>
  <c r="CD162" i="7"/>
  <c r="CC162" i="7"/>
  <c r="CC166" i="7" s="1"/>
  <c r="CC170" i="7" s="1"/>
  <c r="CB162" i="7"/>
  <c r="CB166" i="7" s="1"/>
  <c r="CA162" i="7"/>
  <c r="CA166" i="7" s="1"/>
  <c r="BZ162" i="7"/>
  <c r="BZ166" i="7" s="1"/>
  <c r="BY162" i="7"/>
  <c r="BX162" i="7"/>
  <c r="BX166" i="7" s="1"/>
  <c r="BX170" i="7" s="1"/>
  <c r="BW162" i="7"/>
  <c r="BW166" i="7" s="1"/>
  <c r="BV162" i="7"/>
  <c r="BV166" i="7" s="1"/>
  <c r="BU162" i="7"/>
  <c r="BU166" i="7" s="1"/>
  <c r="BU170" i="7" s="1"/>
  <c r="BT162" i="7"/>
  <c r="BS162" i="7"/>
  <c r="BR162" i="7"/>
  <c r="BQ162" i="7"/>
  <c r="BQ166" i="7" s="1"/>
  <c r="BQ170" i="7" s="1"/>
  <c r="BP162" i="7"/>
  <c r="BP166" i="7" s="1"/>
  <c r="BO162" i="7"/>
  <c r="BO166" i="7" s="1"/>
  <c r="BN162" i="7"/>
  <c r="BN166" i="7" s="1"/>
  <c r="BM162" i="7"/>
  <c r="BL162" i="7"/>
  <c r="BK162" i="7"/>
  <c r="BK166" i="7" s="1"/>
  <c r="BJ162" i="7"/>
  <c r="BI162" i="7"/>
  <c r="BI166" i="7" s="1"/>
  <c r="BI170" i="7" s="1"/>
  <c r="BH162" i="7"/>
  <c r="BG162" i="7"/>
  <c r="BF162" i="7"/>
  <c r="BE162" i="7"/>
  <c r="BE166" i="7" s="1"/>
  <c r="BE170" i="7" s="1"/>
  <c r="BD162" i="7"/>
  <c r="BD166" i="7" s="1"/>
  <c r="BC162" i="7"/>
  <c r="BC166" i="7" s="1"/>
  <c r="BC170" i="7" s="1"/>
  <c r="BB162" i="7"/>
  <c r="BB166" i="7" s="1"/>
  <c r="BA162" i="7"/>
  <c r="AZ162" i="7"/>
  <c r="AZ166" i="7" s="1"/>
  <c r="AY162" i="7"/>
  <c r="AX162" i="7"/>
  <c r="AW162" i="7"/>
  <c r="AW166" i="7" s="1"/>
  <c r="AW170" i="7" s="1"/>
  <c r="AV162" i="7"/>
  <c r="AU162" i="7"/>
  <c r="AT162" i="7"/>
  <c r="AS162" i="7"/>
  <c r="AS166" i="7" s="1"/>
  <c r="AS170" i="7" s="1"/>
  <c r="AR162" i="7"/>
  <c r="AR166" i="7" s="1"/>
  <c r="AQ162" i="7"/>
  <c r="AQ166" i="7" s="1"/>
  <c r="AP162" i="7"/>
  <c r="AP166" i="7" s="1"/>
  <c r="AO162" i="7"/>
  <c r="AO166" i="7" s="1"/>
  <c r="AN162" i="7"/>
  <c r="AM162" i="7"/>
  <c r="AM166" i="7" s="1"/>
  <c r="AM170" i="7" s="1"/>
  <c r="AL162" i="7"/>
  <c r="AK162" i="7"/>
  <c r="AK166" i="7" s="1"/>
  <c r="AJ162" i="7"/>
  <c r="AI162" i="7"/>
  <c r="AH162" i="7"/>
  <c r="AG162" i="7"/>
  <c r="AG166" i="7" s="1"/>
  <c r="AB162" i="7"/>
  <c r="AB166" i="7" s="1"/>
  <c r="AA162" i="7"/>
  <c r="AA166" i="7" s="1"/>
  <c r="AA170" i="7" s="1"/>
  <c r="Z162" i="7"/>
  <c r="Z166" i="7" s="1"/>
  <c r="Y162" i="7"/>
  <c r="X162" i="7"/>
  <c r="X166" i="7" s="1"/>
  <c r="X170" i="7" s="1"/>
  <c r="W162" i="7"/>
  <c r="W166" i="7" s="1"/>
  <c r="V162" i="7"/>
  <c r="V166" i="7" s="1"/>
  <c r="U162" i="7"/>
  <c r="U166" i="7" s="1"/>
  <c r="U170" i="7" s="1"/>
  <c r="T162" i="7"/>
  <c r="S162" i="7"/>
  <c r="R162" i="7"/>
  <c r="Q162" i="7"/>
  <c r="DL161" i="7"/>
  <c r="DL153" i="7"/>
  <c r="DQ151" i="7"/>
  <c r="DP151" i="7"/>
  <c r="DK151" i="7" s="1"/>
  <c r="DO151" i="7"/>
  <c r="DN151" i="7"/>
  <c r="DM151" i="7"/>
  <c r="DL151" i="7"/>
  <c r="DJ151" i="7"/>
  <c r="DQ150" i="7"/>
  <c r="DP150" i="7"/>
  <c r="DO150" i="7"/>
  <c r="DN150" i="7"/>
  <c r="DM150" i="7"/>
  <c r="DL150" i="7"/>
  <c r="DJ150" i="7"/>
  <c r="CS147" i="7"/>
  <c r="CR147" i="7"/>
  <c r="CQ147" i="7"/>
  <c r="CP147" i="7"/>
  <c r="CO147" i="7"/>
  <c r="CN147" i="7"/>
  <c r="CM147" i="7"/>
  <c r="CK147" i="7"/>
  <c r="CJ147" i="7"/>
  <c r="CI147" i="7"/>
  <c r="DJ145" i="7"/>
  <c r="DK144" i="7"/>
  <c r="DJ144" i="7"/>
  <c r="DQ143" i="7"/>
  <c r="DP143" i="7"/>
  <c r="DO143" i="7"/>
  <c r="DN143" i="7"/>
  <c r="DM143" i="7"/>
  <c r="DL143" i="7"/>
  <c r="DJ143" i="7"/>
  <c r="P143" i="7"/>
  <c r="DQ142" i="7"/>
  <c r="DP142" i="7"/>
  <c r="DO142" i="7"/>
  <c r="DK142" i="7" s="1"/>
  <c r="DN142" i="7"/>
  <c r="DM142" i="7"/>
  <c r="DL142" i="7"/>
  <c r="DJ142" i="7"/>
  <c r="DQ141" i="7"/>
  <c r="DP141" i="7"/>
  <c r="DO141" i="7"/>
  <c r="DN141" i="7"/>
  <c r="DM141" i="7"/>
  <c r="DL141" i="7"/>
  <c r="DK141" i="7"/>
  <c r="DJ141" i="7"/>
  <c r="DJ164" i="7" s="1"/>
  <c r="DJ168" i="7" s="1"/>
  <c r="DQ140" i="7"/>
  <c r="DP140" i="7"/>
  <c r="DO140" i="7"/>
  <c r="DN140" i="7"/>
  <c r="DM140" i="7"/>
  <c r="DL140" i="7"/>
  <c r="DJ140" i="7"/>
  <c r="DJ163" i="7" s="1"/>
  <c r="DJ167" i="7" s="1"/>
  <c r="DQ139" i="7"/>
  <c r="DP139" i="7"/>
  <c r="DO139" i="7"/>
  <c r="DN139" i="7"/>
  <c r="DM139" i="7"/>
  <c r="DL139" i="7"/>
  <c r="DK139" i="7"/>
  <c r="DJ139" i="7"/>
  <c r="DJ162" i="7" s="1"/>
  <c r="DJ166" i="7" s="1"/>
  <c r="DQ138" i="7"/>
  <c r="DP138" i="7"/>
  <c r="DO138" i="7"/>
  <c r="DK138" i="7"/>
  <c r="DJ138" i="7"/>
  <c r="DQ137" i="7"/>
  <c r="DP137" i="7"/>
  <c r="DO137" i="7"/>
  <c r="DK137" i="7" s="1"/>
  <c r="DN137" i="7"/>
  <c r="DM137" i="7"/>
  <c r="DL137" i="7"/>
  <c r="DJ137" i="7"/>
  <c r="DQ136" i="7"/>
  <c r="DP136" i="7"/>
  <c r="DO136" i="7"/>
  <c r="DK136" i="7" s="1"/>
  <c r="DN136" i="7"/>
  <c r="DM136" i="7"/>
  <c r="DL136" i="7"/>
  <c r="DJ136" i="7"/>
  <c r="DQ135" i="7"/>
  <c r="DP135" i="7"/>
  <c r="DK135" i="7" s="1"/>
  <c r="DO135" i="7"/>
  <c r="DN135" i="7"/>
  <c r="DM135" i="7"/>
  <c r="DL135" i="7"/>
  <c r="DJ135" i="7"/>
  <c r="DK134" i="7"/>
  <c r="DJ134" i="7"/>
  <c r="DQ133" i="7"/>
  <c r="DP133" i="7"/>
  <c r="DO133" i="7"/>
  <c r="DK133" i="7" s="1"/>
  <c r="DN133" i="7"/>
  <c r="DM133" i="7"/>
  <c r="DL133" i="7"/>
  <c r="DJ133" i="7"/>
  <c r="DQ132" i="7"/>
  <c r="DP132" i="7"/>
  <c r="DO132" i="7"/>
  <c r="DK132" i="7" s="1"/>
  <c r="DN132" i="7"/>
  <c r="DM132" i="7"/>
  <c r="DL132" i="7"/>
  <c r="DJ132" i="7"/>
  <c r="P132" i="7"/>
  <c r="DQ131" i="7"/>
  <c r="DP131" i="7"/>
  <c r="DO131" i="7"/>
  <c r="DN131" i="7"/>
  <c r="DM131" i="7"/>
  <c r="DL131" i="7"/>
  <c r="DK131" i="7"/>
  <c r="DJ131" i="7"/>
  <c r="P131" i="7"/>
  <c r="DK130" i="7"/>
  <c r="DJ130" i="7"/>
  <c r="DQ129" i="7"/>
  <c r="DP129" i="7"/>
  <c r="DO129" i="7"/>
  <c r="DN129" i="7"/>
  <c r="DM129" i="7"/>
  <c r="DL129" i="7"/>
  <c r="DK129" i="7"/>
  <c r="DJ129" i="7"/>
  <c r="P129" i="7"/>
  <c r="DQ128" i="7"/>
  <c r="DP128" i="7"/>
  <c r="DO128" i="7"/>
  <c r="DK128" i="7" s="1"/>
  <c r="DN128" i="7"/>
  <c r="DM128" i="7"/>
  <c r="DL128" i="7"/>
  <c r="DJ128" i="7"/>
  <c r="P128" i="7"/>
  <c r="DQ127" i="7"/>
  <c r="DP127" i="7"/>
  <c r="DO127" i="7"/>
  <c r="DN127" i="7"/>
  <c r="DM127" i="7"/>
  <c r="DL127" i="7"/>
  <c r="DK127" i="7"/>
  <c r="DJ127" i="7"/>
  <c r="P127" i="7"/>
  <c r="DQ126" i="7"/>
  <c r="DP126" i="7"/>
  <c r="DO126" i="7"/>
  <c r="DK126" i="7" s="1"/>
  <c r="DN126" i="7"/>
  <c r="DM126" i="7"/>
  <c r="DL126" i="7"/>
  <c r="DJ126" i="7"/>
  <c r="P126" i="7"/>
  <c r="DQ125" i="7"/>
  <c r="DP125" i="7"/>
  <c r="DN125" i="7"/>
  <c r="DM125" i="7"/>
  <c r="DL125" i="7"/>
  <c r="DK125" i="7"/>
  <c r="DJ125" i="7"/>
  <c r="CP125" i="7"/>
  <c r="CN125" i="7"/>
  <c r="CM125" i="7"/>
  <c r="BD125" i="7"/>
  <c r="DO125" i="7" s="1"/>
  <c r="Z125" i="7"/>
  <c r="P125" i="7"/>
  <c r="DP124" i="7"/>
  <c r="DO124" i="7"/>
  <c r="DN124" i="7"/>
  <c r="DM124" i="7"/>
  <c r="DL124" i="7"/>
  <c r="DJ124" i="7"/>
  <c r="CP124" i="7"/>
  <c r="CM124" i="7"/>
  <c r="DP123" i="7"/>
  <c r="DO123" i="7"/>
  <c r="DN123" i="7"/>
  <c r="DM123" i="7"/>
  <c r="DL123" i="7"/>
  <c r="DJ123" i="7"/>
  <c r="CP123" i="7"/>
  <c r="DQ123" i="7" s="1"/>
  <c r="DQ122" i="7"/>
  <c r="DP122" i="7"/>
  <c r="DO122" i="7"/>
  <c r="DN122" i="7"/>
  <c r="DM122" i="7"/>
  <c r="DL122" i="7"/>
  <c r="DJ122" i="7"/>
  <c r="CP122" i="7"/>
  <c r="CM122" i="7"/>
  <c r="DQ121" i="7"/>
  <c r="DP121" i="7"/>
  <c r="DO121" i="7"/>
  <c r="DK121" i="7" s="1"/>
  <c r="DN121" i="7"/>
  <c r="DM121" i="7"/>
  <c r="DJ121" i="7"/>
  <c r="BR121" i="7"/>
  <c r="BQ121" i="7"/>
  <c r="BE121" i="7"/>
  <c r="V121" i="7"/>
  <c r="DL121" i="7" s="1"/>
  <c r="P121" i="7"/>
  <c r="DQ120" i="7"/>
  <c r="DP120" i="7"/>
  <c r="DO120" i="7"/>
  <c r="DK120" i="7" s="1"/>
  <c r="DN120" i="7"/>
  <c r="DM120" i="7"/>
  <c r="DL120" i="7"/>
  <c r="DJ120" i="7"/>
  <c r="P120" i="7"/>
  <c r="DQ119" i="7"/>
  <c r="DP119" i="7"/>
  <c r="DO119" i="7"/>
  <c r="DN119" i="7"/>
  <c r="DM119" i="7"/>
  <c r="DL119" i="7"/>
  <c r="DK119" i="7"/>
  <c r="DJ119" i="7"/>
  <c r="DJ172" i="7" s="1"/>
  <c r="CN119" i="7"/>
  <c r="CN172" i="7" s="1"/>
  <c r="CM119" i="7"/>
  <c r="P119" i="7"/>
  <c r="DQ118" i="7"/>
  <c r="DP118" i="7"/>
  <c r="DK118" i="7" s="1"/>
  <c r="DO118" i="7"/>
  <c r="DN118" i="7"/>
  <c r="DM118" i="7"/>
  <c r="DL118" i="7"/>
  <c r="DJ118" i="7"/>
  <c r="BO118" i="7"/>
  <c r="BB118" i="7"/>
  <c r="U118" i="7"/>
  <c r="P118" i="7"/>
  <c r="DP117" i="7"/>
  <c r="DK117" i="7" s="1"/>
  <c r="DO117" i="7"/>
  <c r="DL117" i="7"/>
  <c r="DJ117" i="7"/>
  <c r="P117" i="7"/>
  <c r="DK116" i="7"/>
  <c r="DJ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DP115" i="7" s="1"/>
  <c r="BM115" i="7"/>
  <c r="DJ115" i="7" s="1"/>
  <c r="BL115" i="7"/>
  <c r="BK115" i="7"/>
  <c r="BJ115" i="7"/>
  <c r="BI115" i="7"/>
  <c r="BH115" i="7"/>
  <c r="BG115" i="7"/>
  <c r="BF115" i="7"/>
  <c r="BE115" i="7"/>
  <c r="DO115" i="7" s="1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DN115" i="7" s="1"/>
  <c r="AO115" i="7"/>
  <c r="AK115" i="7"/>
  <c r="AH115" i="7"/>
  <c r="AB115" i="7"/>
  <c r="Z115" i="7"/>
  <c r="U115" i="7"/>
  <c r="R115" i="7"/>
  <c r="N115" i="7"/>
  <c r="I115" i="7"/>
  <c r="F115" i="7"/>
  <c r="CR114" i="7"/>
  <c r="Y9" i="6" s="1"/>
  <c r="Z9" i="6" s="1"/>
  <c r="CQ114" i="7"/>
  <c r="Y8" i="6" s="1"/>
  <c r="Z8" i="6" s="1"/>
  <c r="CP114" i="7"/>
  <c r="Y7" i="6" s="1"/>
  <c r="Z7" i="6" s="1"/>
  <c r="CO114" i="7"/>
  <c r="Y6" i="6" s="1"/>
  <c r="CN114" i="7"/>
  <c r="Y5" i="6" s="1"/>
  <c r="CM114" i="7"/>
  <c r="Y4" i="6" s="1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DP114" i="7" s="1"/>
  <c r="BL114" i="7"/>
  <c r="BK114" i="7"/>
  <c r="BJ114" i="7"/>
  <c r="BI114" i="7"/>
  <c r="BH114" i="7"/>
  <c r="BG114" i="7"/>
  <c r="BF114" i="7"/>
  <c r="BE114" i="7"/>
  <c r="DO114" i="7" s="1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DN114" i="7" s="1"/>
  <c r="AN114" i="7"/>
  <c r="AM114" i="7"/>
  <c r="AL114" i="7"/>
  <c r="AK114" i="7"/>
  <c r="AJ114" i="7"/>
  <c r="AI114" i="7"/>
  <c r="AI115" i="7" s="1"/>
  <c r="AH114" i="7"/>
  <c r="AG114" i="7"/>
  <c r="AG115" i="7" s="1"/>
  <c r="AB114" i="7"/>
  <c r="AA114" i="7"/>
  <c r="Z114" i="7"/>
  <c r="Y114" i="7"/>
  <c r="X114" i="7"/>
  <c r="W114" i="7"/>
  <c r="V114" i="7"/>
  <c r="U114" i="7"/>
  <c r="T114" i="7"/>
  <c r="S114" i="7"/>
  <c r="S115" i="7" s="1"/>
  <c r="R114" i="7"/>
  <c r="Q114" i="7"/>
  <c r="Q115" i="7" s="1"/>
  <c r="O114" i="7"/>
  <c r="N114" i="7"/>
  <c r="M114" i="7"/>
  <c r="L114" i="7"/>
  <c r="K114" i="7"/>
  <c r="J114" i="7"/>
  <c r="I114" i="7"/>
  <c r="H114" i="7"/>
  <c r="G114" i="7"/>
  <c r="G115" i="7" s="1"/>
  <c r="F114" i="7"/>
  <c r="E114" i="7"/>
  <c r="E115" i="7" s="1"/>
  <c r="DM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DQ113" i="7" s="1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DJ113" i="7" s="1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DO113" i="7" s="1"/>
  <c r="AZ113" i="7"/>
  <c r="AY113" i="7"/>
  <c r="AX113" i="7"/>
  <c r="AW113" i="7"/>
  <c r="AV113" i="7"/>
  <c r="AU113" i="7"/>
  <c r="AT113" i="7"/>
  <c r="AS113" i="7"/>
  <c r="AR113" i="7"/>
  <c r="AQ113" i="7"/>
  <c r="AP113" i="7"/>
  <c r="DN113" i="7" s="1"/>
  <c r="AO113" i="7"/>
  <c r="AN113" i="7"/>
  <c r="AN115" i="7" s="1"/>
  <c r="AM113" i="7"/>
  <c r="AM115" i="7" s="1"/>
  <c r="AL113" i="7"/>
  <c r="AL115" i="7" s="1"/>
  <c r="AK113" i="7"/>
  <c r="AJ113" i="7"/>
  <c r="AJ115" i="7" s="1"/>
  <c r="AI113" i="7"/>
  <c r="AH113" i="7"/>
  <c r="AG113" i="7"/>
  <c r="AB113" i="7"/>
  <c r="AA113" i="7"/>
  <c r="AA115" i="7" s="1"/>
  <c r="Z113" i="7"/>
  <c r="Y113" i="7"/>
  <c r="Y115" i="7" s="1"/>
  <c r="X113" i="7"/>
  <c r="X115" i="7" s="1"/>
  <c r="W113" i="7"/>
  <c r="W115" i="7" s="1"/>
  <c r="V113" i="7"/>
  <c r="V115" i="7" s="1"/>
  <c r="U113" i="7"/>
  <c r="T113" i="7"/>
  <c r="T115" i="7" s="1"/>
  <c r="S113" i="7"/>
  <c r="R113" i="7"/>
  <c r="Q113" i="7"/>
  <c r="O113" i="7"/>
  <c r="O115" i="7" s="1"/>
  <c r="N113" i="7"/>
  <c r="M113" i="7"/>
  <c r="M115" i="7" s="1"/>
  <c r="L113" i="7"/>
  <c r="L115" i="7" s="1"/>
  <c r="K113" i="7"/>
  <c r="K115" i="7" s="1"/>
  <c r="J113" i="7"/>
  <c r="J115" i="7" s="1"/>
  <c r="I113" i="7"/>
  <c r="H113" i="7"/>
  <c r="H115" i="7" s="1"/>
  <c r="G113" i="7"/>
  <c r="F113" i="7"/>
  <c r="E113" i="7"/>
  <c r="CS112" i="7"/>
  <c r="CR112" i="7"/>
  <c r="CQ112" i="7"/>
  <c r="CP112" i="7"/>
  <c r="CO112" i="7"/>
  <c r="CN112" i="7"/>
  <c r="CM112" i="7"/>
  <c r="CL112" i="7"/>
  <c r="CK112" i="7"/>
  <c r="CJ112" i="7"/>
  <c r="CI112" i="7"/>
  <c r="DQ112" i="7" s="1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DP112" i="7" s="1"/>
  <c r="BQ112" i="7"/>
  <c r="BP112" i="7"/>
  <c r="BO112" i="7"/>
  <c r="BN112" i="7"/>
  <c r="BM112" i="7"/>
  <c r="DJ112" i="7" s="1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DO112" i="7" s="1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DN112" i="7" s="1"/>
  <c r="AN112" i="7"/>
  <c r="AM112" i="7"/>
  <c r="AL112" i="7"/>
  <c r="AK112" i="7"/>
  <c r="AJ112" i="7"/>
  <c r="AI112" i="7"/>
  <c r="AH112" i="7"/>
  <c r="AG112" i="7"/>
  <c r="DM112" i="7" s="1"/>
  <c r="AB112" i="7"/>
  <c r="AA112" i="7"/>
  <c r="Z112" i="7"/>
  <c r="Y112" i="7"/>
  <c r="X112" i="7"/>
  <c r="W112" i="7"/>
  <c r="V112" i="7"/>
  <c r="U112" i="7"/>
  <c r="T112" i="7"/>
  <c r="S112" i="7"/>
  <c r="R112" i="7"/>
  <c r="Q112" i="7"/>
  <c r="DL112" i="7" s="1"/>
  <c r="P112" i="7"/>
  <c r="O112" i="7"/>
  <c r="N112" i="7"/>
  <c r="M112" i="7"/>
  <c r="L112" i="7"/>
  <c r="K112" i="7"/>
  <c r="J112" i="7"/>
  <c r="I112" i="7"/>
  <c r="H112" i="7"/>
  <c r="G112" i="7"/>
  <c r="F112" i="7"/>
  <c r="E112" i="7"/>
  <c r="CS111" i="7"/>
  <c r="CR111" i="7"/>
  <c r="CQ111" i="7"/>
  <c r="CP111" i="7"/>
  <c r="CO111" i="7"/>
  <c r="CN111" i="7"/>
  <c r="CM111" i="7"/>
  <c r="CL111" i="7"/>
  <c r="CK111" i="7"/>
  <c r="CJ111" i="7"/>
  <c r="DQ111" i="7" s="1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DJ111" i="7" s="1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N110" i="7"/>
  <c r="AM110" i="7"/>
  <c r="AL110" i="7"/>
  <c r="AK110" i="7"/>
  <c r="DM110" i="7" s="1"/>
  <c r="AJ110" i="7"/>
  <c r="AI110" i="7"/>
  <c r="AH110" i="7"/>
  <c r="AG110" i="7"/>
  <c r="AB110" i="7"/>
  <c r="AA110" i="7"/>
  <c r="Z110" i="7"/>
  <c r="Y110" i="7"/>
  <c r="X110" i="7"/>
  <c r="X111" i="7" s="1"/>
  <c r="W110" i="7"/>
  <c r="V110" i="7"/>
  <c r="U110" i="7"/>
  <c r="T110" i="7"/>
  <c r="S110" i="7"/>
  <c r="R110" i="7"/>
  <c r="Q110" i="7"/>
  <c r="O110" i="7"/>
  <c r="N110" i="7"/>
  <c r="M110" i="7"/>
  <c r="L110" i="7"/>
  <c r="K110" i="7"/>
  <c r="J110" i="7"/>
  <c r="I110" i="7"/>
  <c r="H110" i="7"/>
  <c r="G110" i="7"/>
  <c r="F110" i="7"/>
  <c r="E110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O109" i="7"/>
  <c r="N109" i="7"/>
  <c r="M109" i="7"/>
  <c r="L109" i="7"/>
  <c r="K109" i="7"/>
  <c r="J109" i="7"/>
  <c r="I109" i="7"/>
  <c r="H109" i="7"/>
  <c r="G109" i="7"/>
  <c r="F109" i="7"/>
  <c r="E109" i="7"/>
  <c r="DJ108" i="7"/>
  <c r="X108" i="7"/>
  <c r="W108" i="7"/>
  <c r="V108" i="7"/>
  <c r="U108" i="7"/>
  <c r="T108" i="7"/>
  <c r="S108" i="7"/>
  <c r="R108" i="7"/>
  <c r="E107" i="7"/>
  <c r="F107" i="7" s="1"/>
  <c r="G107" i="7" s="1"/>
  <c r="H107" i="7" s="1"/>
  <c r="CS106" i="7"/>
  <c r="CR106" i="7"/>
  <c r="CQ106" i="7"/>
  <c r="CP106" i="7"/>
  <c r="CO106" i="7"/>
  <c r="CN106" i="7"/>
  <c r="CM106" i="7"/>
  <c r="DJ105" i="7"/>
  <c r="O105" i="7"/>
  <c r="N105" i="7"/>
  <c r="M105" i="7"/>
  <c r="L105" i="7"/>
  <c r="K105" i="7"/>
  <c r="J105" i="7"/>
  <c r="I105" i="7"/>
  <c r="H105" i="7"/>
  <c r="G105" i="7"/>
  <c r="F105" i="7"/>
  <c r="E105" i="7"/>
  <c r="DP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DJ104" i="7" s="1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CN103" i="7"/>
  <c r="CG103" i="7"/>
  <c r="CF103" i="7"/>
  <c r="CD103" i="7"/>
  <c r="BF103" i="7"/>
  <c r="BA103" i="7"/>
  <c r="AT103" i="7"/>
  <c r="Z103" i="7"/>
  <c r="Z146" i="7" s="1"/>
  <c r="M103" i="7"/>
  <c r="M146" i="7" s="1"/>
  <c r="Z102" i="7"/>
  <c r="DJ101" i="7"/>
  <c r="DP100" i="7"/>
  <c r="DK100" i="7" s="1"/>
  <c r="DO100" i="7"/>
  <c r="DN100" i="7"/>
  <c r="DM100" i="7"/>
  <c r="DJ100" i="7"/>
  <c r="DQ99" i="7"/>
  <c r="DO99" i="7"/>
  <c r="CS99" i="7"/>
  <c r="CR99" i="7"/>
  <c r="CQ99" i="7"/>
  <c r="CP99" i="7"/>
  <c r="CO99" i="7"/>
  <c r="CN99" i="7"/>
  <c r="CM99" i="7"/>
  <c r="CM103" i="7" s="1"/>
  <c r="CL99" i="7"/>
  <c r="CK99" i="7"/>
  <c r="CJ99" i="7"/>
  <c r="CJ76" i="7" s="1"/>
  <c r="CJ75" i="7" s="1"/>
  <c r="CI99" i="7"/>
  <c r="CH99" i="7"/>
  <c r="CG99" i="7"/>
  <c r="CF99" i="7"/>
  <c r="CF76" i="7" s="1"/>
  <c r="CE99" i="7"/>
  <c r="CD99" i="7"/>
  <c r="CC99" i="7"/>
  <c r="CB99" i="7"/>
  <c r="CA99" i="7"/>
  <c r="BZ99" i="7"/>
  <c r="BY99" i="7"/>
  <c r="BX99" i="7"/>
  <c r="BX76" i="7" s="1"/>
  <c r="BW99" i="7"/>
  <c r="BV99" i="7"/>
  <c r="BU99" i="7"/>
  <c r="BT99" i="7"/>
  <c r="BT76" i="7" s="1"/>
  <c r="BS99" i="7"/>
  <c r="BR99" i="7"/>
  <c r="BQ99" i="7"/>
  <c r="BQ103" i="7" s="1"/>
  <c r="BP99" i="7"/>
  <c r="BO99" i="7"/>
  <c r="DP99" i="7" s="1"/>
  <c r="BN99" i="7"/>
  <c r="BM99" i="7"/>
  <c r="BL99" i="7"/>
  <c r="BL76" i="7" s="1"/>
  <c r="BK99" i="7"/>
  <c r="BJ99" i="7"/>
  <c r="BI99" i="7"/>
  <c r="BH99" i="7"/>
  <c r="BG99" i="7"/>
  <c r="BF99" i="7"/>
  <c r="BE99" i="7"/>
  <c r="BD99" i="7"/>
  <c r="BC99" i="7"/>
  <c r="BB99" i="7"/>
  <c r="BA99" i="7"/>
  <c r="AZ99" i="7"/>
  <c r="AZ103" i="7" s="1"/>
  <c r="AY99" i="7"/>
  <c r="AX99" i="7"/>
  <c r="AW99" i="7"/>
  <c r="AV99" i="7"/>
  <c r="AU99" i="7"/>
  <c r="AT99" i="7"/>
  <c r="AT76" i="7" s="1"/>
  <c r="AS99" i="7"/>
  <c r="AS76" i="7" s="1"/>
  <c r="AR99" i="7"/>
  <c r="AQ99" i="7"/>
  <c r="AP99" i="7"/>
  <c r="AO99" i="7"/>
  <c r="AN99" i="7"/>
  <c r="AN76" i="7" s="1"/>
  <c r="AM99" i="7"/>
  <c r="AL99" i="7"/>
  <c r="AK99" i="7"/>
  <c r="AJ99" i="7"/>
  <c r="AI99" i="7"/>
  <c r="AH99" i="7"/>
  <c r="AG99" i="7"/>
  <c r="AG76" i="7" s="1"/>
  <c r="AF99" i="7"/>
  <c r="AE99" i="7"/>
  <c r="AD99" i="7"/>
  <c r="AC99" i="7"/>
  <c r="DM99" i="7" s="1"/>
  <c r="AB99" i="7"/>
  <c r="AA99" i="7"/>
  <c r="Z99" i="7"/>
  <c r="Y99" i="7"/>
  <c r="X99" i="7"/>
  <c r="W99" i="7"/>
  <c r="V99" i="7"/>
  <c r="V76" i="7" s="1"/>
  <c r="U99" i="7"/>
  <c r="T99" i="7"/>
  <c r="S99" i="7"/>
  <c r="R99" i="7"/>
  <c r="Q99" i="7"/>
  <c r="P99" i="7"/>
  <c r="O99" i="7"/>
  <c r="N99" i="7"/>
  <c r="M99" i="7"/>
  <c r="L99" i="7"/>
  <c r="L103" i="7" s="1"/>
  <c r="L146" i="7" s="1"/>
  <c r="K99" i="7"/>
  <c r="J99" i="7"/>
  <c r="I99" i="7"/>
  <c r="I103" i="7" s="1"/>
  <c r="I146" i="7" s="1"/>
  <c r="H99" i="7"/>
  <c r="G99" i="7"/>
  <c r="F99" i="7"/>
  <c r="E99" i="7"/>
  <c r="DQ98" i="7"/>
  <c r="DP98" i="7"/>
  <c r="DO98" i="7"/>
  <c r="DN98" i="7"/>
  <c r="DM98" i="7"/>
  <c r="DL98" i="7"/>
  <c r="DK98" i="7"/>
  <c r="DJ98" i="7"/>
  <c r="DQ97" i="7"/>
  <c r="DP97" i="7"/>
  <c r="DO97" i="7"/>
  <c r="DN97" i="7"/>
  <c r="DM97" i="7"/>
  <c r="DL97" i="7"/>
  <c r="DK97" i="7"/>
  <c r="DJ97" i="7"/>
  <c r="DQ96" i="7"/>
  <c r="DK96" i="7" s="1"/>
  <c r="DP96" i="7"/>
  <c r="DO96" i="7"/>
  <c r="DN96" i="7"/>
  <c r="DM96" i="7"/>
  <c r="DL96" i="7"/>
  <c r="DJ96" i="7"/>
  <c r="DQ95" i="7"/>
  <c r="DP95" i="7"/>
  <c r="DO95" i="7"/>
  <c r="DN95" i="7"/>
  <c r="DM95" i="7"/>
  <c r="DL95" i="7"/>
  <c r="DK95" i="7"/>
  <c r="DJ95" i="7"/>
  <c r="DQ94" i="7"/>
  <c r="DK94" i="7" s="1"/>
  <c r="DP94" i="7"/>
  <c r="DO94" i="7"/>
  <c r="DN94" i="7"/>
  <c r="DM94" i="7"/>
  <c r="DL94" i="7"/>
  <c r="DJ94" i="7"/>
  <c r="DQ93" i="7"/>
  <c r="DK93" i="7" s="1"/>
  <c r="DP93" i="7"/>
  <c r="DO93" i="7"/>
  <c r="DN93" i="7"/>
  <c r="DM93" i="7"/>
  <c r="DL93" i="7"/>
  <c r="DJ93" i="7"/>
  <c r="DQ92" i="7"/>
  <c r="DP92" i="7"/>
  <c r="DO92" i="7"/>
  <c r="DN92" i="7"/>
  <c r="DM92" i="7"/>
  <c r="DL92" i="7"/>
  <c r="DK92" i="7"/>
  <c r="DJ92" i="7"/>
  <c r="DQ91" i="7"/>
  <c r="DP91" i="7"/>
  <c r="DO91" i="7"/>
  <c r="DN91" i="7"/>
  <c r="DM91" i="7"/>
  <c r="DL91" i="7"/>
  <c r="DK91" i="7"/>
  <c r="DJ91" i="7"/>
  <c r="DQ90" i="7"/>
  <c r="DK90" i="7" s="1"/>
  <c r="DP90" i="7"/>
  <c r="DO90" i="7"/>
  <c r="DN90" i="7"/>
  <c r="DM90" i="7"/>
  <c r="DL90" i="7"/>
  <c r="DJ90" i="7"/>
  <c r="DQ89" i="7"/>
  <c r="DP89" i="7"/>
  <c r="DO89" i="7"/>
  <c r="DN89" i="7"/>
  <c r="DM89" i="7"/>
  <c r="DL89" i="7"/>
  <c r="DK89" i="7"/>
  <c r="DJ89" i="7"/>
  <c r="DQ88" i="7"/>
  <c r="DP88" i="7"/>
  <c r="DO88" i="7"/>
  <c r="DN88" i="7"/>
  <c r="DM88" i="7"/>
  <c r="DL88" i="7"/>
  <c r="DK88" i="7"/>
  <c r="DJ88" i="7"/>
  <c r="DQ87" i="7"/>
  <c r="DK87" i="7" s="1"/>
  <c r="DP87" i="7"/>
  <c r="DO87" i="7"/>
  <c r="DN87" i="7"/>
  <c r="DM87" i="7"/>
  <c r="DL87" i="7"/>
  <c r="DJ87" i="7"/>
  <c r="DQ86" i="7"/>
  <c r="DP86" i="7"/>
  <c r="DO86" i="7"/>
  <c r="DN86" i="7"/>
  <c r="DM86" i="7"/>
  <c r="DL86" i="7"/>
  <c r="DK86" i="7"/>
  <c r="DJ86" i="7"/>
  <c r="DQ85" i="7"/>
  <c r="DP85" i="7"/>
  <c r="DO85" i="7"/>
  <c r="DN85" i="7"/>
  <c r="DM85" i="7"/>
  <c r="DL85" i="7"/>
  <c r="DK85" i="7"/>
  <c r="DJ85" i="7"/>
  <c r="DQ84" i="7"/>
  <c r="DK84" i="7" s="1"/>
  <c r="DP84" i="7"/>
  <c r="DO84" i="7"/>
  <c r="DN84" i="7"/>
  <c r="DM84" i="7"/>
  <c r="DL84" i="7"/>
  <c r="DJ84" i="7"/>
  <c r="DQ83" i="7"/>
  <c r="DP83" i="7"/>
  <c r="DO83" i="7"/>
  <c r="DN83" i="7"/>
  <c r="DM83" i="7"/>
  <c r="DL83" i="7"/>
  <c r="DK83" i="7"/>
  <c r="DJ83" i="7"/>
  <c r="DQ82" i="7"/>
  <c r="DP82" i="7"/>
  <c r="DO82" i="7"/>
  <c r="DN82" i="7"/>
  <c r="DM82" i="7"/>
  <c r="DL82" i="7"/>
  <c r="DK82" i="7"/>
  <c r="DJ82" i="7"/>
  <c r="DQ81" i="7"/>
  <c r="DK81" i="7" s="1"/>
  <c r="DP81" i="7"/>
  <c r="DO81" i="7"/>
  <c r="DN81" i="7"/>
  <c r="DM81" i="7"/>
  <c r="DL81" i="7"/>
  <c r="DJ81" i="7"/>
  <c r="DQ80" i="7"/>
  <c r="DP80" i="7"/>
  <c r="DO80" i="7"/>
  <c r="DN80" i="7"/>
  <c r="DM80" i="7"/>
  <c r="DL80" i="7"/>
  <c r="DK80" i="7"/>
  <c r="DJ80" i="7"/>
  <c r="DQ79" i="7"/>
  <c r="DK79" i="7" s="1"/>
  <c r="DP79" i="7"/>
  <c r="DO79" i="7"/>
  <c r="DN79" i="7"/>
  <c r="DM79" i="7"/>
  <c r="DL79" i="7"/>
  <c r="DJ79" i="7"/>
  <c r="DQ78" i="7"/>
  <c r="DK78" i="7" s="1"/>
  <c r="DP78" i="7"/>
  <c r="DO78" i="7"/>
  <c r="DN78" i="7"/>
  <c r="DM78" i="7"/>
  <c r="DL78" i="7"/>
  <c r="DJ78" i="7"/>
  <c r="DQ77" i="7"/>
  <c r="DK77" i="7" s="1"/>
  <c r="DP77" i="7"/>
  <c r="DO77" i="7"/>
  <c r="DN77" i="7"/>
  <c r="DM77" i="7"/>
  <c r="DL77" i="7"/>
  <c r="DJ77" i="7"/>
  <c r="CS76" i="7"/>
  <c r="CQ76" i="7"/>
  <c r="CP76" i="7"/>
  <c r="CN76" i="7"/>
  <c r="CM76" i="7"/>
  <c r="CL76" i="7"/>
  <c r="CK76" i="7"/>
  <c r="CG76" i="7"/>
  <c r="CE76" i="7"/>
  <c r="CD76" i="7"/>
  <c r="CB76" i="7"/>
  <c r="CA76" i="7"/>
  <c r="BZ76" i="7"/>
  <c r="BY76" i="7"/>
  <c r="BU76" i="7"/>
  <c r="BS76" i="7"/>
  <c r="BR76" i="7"/>
  <c r="BP76" i="7"/>
  <c r="BO76" i="7"/>
  <c r="BN76" i="7"/>
  <c r="BM76" i="7"/>
  <c r="BI76" i="7"/>
  <c r="BG76" i="7"/>
  <c r="BF76" i="7"/>
  <c r="BD76" i="7"/>
  <c r="BC76" i="7"/>
  <c r="BB76" i="7"/>
  <c r="BA76" i="7"/>
  <c r="AW76" i="7"/>
  <c r="AU76" i="7"/>
  <c r="AR76" i="7"/>
  <c r="AQ76" i="7"/>
  <c r="AP76" i="7"/>
  <c r="AO76" i="7"/>
  <c r="AK76" i="7"/>
  <c r="AI76" i="7"/>
  <c r="AH76" i="7"/>
  <c r="AF76" i="7"/>
  <c r="AE76" i="7"/>
  <c r="AD76" i="7"/>
  <c r="AC76" i="7"/>
  <c r="Y76" i="7"/>
  <c r="W76" i="7"/>
  <c r="T76" i="7"/>
  <c r="S76" i="7"/>
  <c r="R76" i="7"/>
  <c r="DJ75" i="7"/>
  <c r="DP74" i="7"/>
  <c r="DK74" i="7" s="1"/>
  <c r="DO74" i="7"/>
  <c r="DN74" i="7"/>
  <c r="DM74" i="7"/>
  <c r="DL74" i="7"/>
  <c r="DJ74" i="7"/>
  <c r="CS73" i="7"/>
  <c r="CR73" i="7"/>
  <c r="CQ73" i="7"/>
  <c r="CQ103" i="7" s="1"/>
  <c r="CP73" i="7"/>
  <c r="CO73" i="7"/>
  <c r="CN73" i="7"/>
  <c r="CM73" i="7"/>
  <c r="CL73" i="7"/>
  <c r="CL103" i="7" s="1"/>
  <c r="CK73" i="7"/>
  <c r="CJ73" i="7"/>
  <c r="CI73" i="7"/>
  <c r="CH73" i="7"/>
  <c r="CG73" i="7"/>
  <c r="CG67" i="7" s="1"/>
  <c r="CG75" i="7" s="1"/>
  <c r="CF73" i="7"/>
  <c r="CE73" i="7"/>
  <c r="CD73" i="7"/>
  <c r="CC73" i="7"/>
  <c r="CB73" i="7"/>
  <c r="CA73" i="7"/>
  <c r="CA67" i="7" s="1"/>
  <c r="BZ73" i="7"/>
  <c r="BZ67" i="7" s="1"/>
  <c r="BY73" i="7"/>
  <c r="BX73" i="7"/>
  <c r="BW73" i="7"/>
  <c r="BV73" i="7"/>
  <c r="BU73" i="7"/>
  <c r="BU67" i="7" s="1"/>
  <c r="BT73" i="7"/>
  <c r="BS73" i="7"/>
  <c r="BS67" i="7" s="1"/>
  <c r="BR73" i="7"/>
  <c r="BR67" i="7" s="1"/>
  <c r="BQ73" i="7"/>
  <c r="BP73" i="7"/>
  <c r="BO73" i="7"/>
  <c r="BN73" i="7"/>
  <c r="BN67" i="7" s="1"/>
  <c r="BM73" i="7"/>
  <c r="BM67" i="7" s="1"/>
  <c r="BL73" i="7"/>
  <c r="BK73" i="7"/>
  <c r="BJ73" i="7"/>
  <c r="BI73" i="7"/>
  <c r="BI67" i="7" s="1"/>
  <c r="BH73" i="7"/>
  <c r="BG73" i="7"/>
  <c r="BG103" i="7" s="1"/>
  <c r="BF73" i="7"/>
  <c r="BE73" i="7"/>
  <c r="BD73" i="7"/>
  <c r="BD67" i="7" s="1"/>
  <c r="BC73" i="7"/>
  <c r="BC67" i="7" s="1"/>
  <c r="BB73" i="7"/>
  <c r="BA73" i="7"/>
  <c r="BA67" i="7" s="1"/>
  <c r="AZ73" i="7"/>
  <c r="AY73" i="7"/>
  <c r="AX73" i="7"/>
  <c r="AW73" i="7"/>
  <c r="AW67" i="7" s="1"/>
  <c r="AV73" i="7"/>
  <c r="AU73" i="7"/>
  <c r="AU67" i="7" s="1"/>
  <c r="AT73" i="7"/>
  <c r="AT67" i="7" s="1"/>
  <c r="AS73" i="7"/>
  <c r="AR73" i="7"/>
  <c r="AQ73" i="7"/>
  <c r="AQ67" i="7" s="1"/>
  <c r="AP73" i="7"/>
  <c r="AO73" i="7"/>
  <c r="AN73" i="7"/>
  <c r="AM73" i="7"/>
  <c r="AL73" i="7"/>
  <c r="AK73" i="7"/>
  <c r="AK67" i="7" s="1"/>
  <c r="AJ73" i="7"/>
  <c r="AI73" i="7"/>
  <c r="AH73" i="7"/>
  <c r="AG73" i="7"/>
  <c r="AF73" i="7"/>
  <c r="AF67" i="7" s="1"/>
  <c r="AE73" i="7"/>
  <c r="AE67" i="7" s="1"/>
  <c r="AD73" i="7"/>
  <c r="AD67" i="7" s="1"/>
  <c r="AC73" i="7"/>
  <c r="AB73" i="7"/>
  <c r="AA73" i="7"/>
  <c r="Z73" i="7"/>
  <c r="Y73" i="7"/>
  <c r="X73" i="7"/>
  <c r="W73" i="7"/>
  <c r="W67" i="7" s="1"/>
  <c r="V73" i="7"/>
  <c r="U73" i="7"/>
  <c r="T73" i="7"/>
  <c r="S73" i="7"/>
  <c r="R73" i="7"/>
  <c r="Q73" i="7"/>
  <c r="P73" i="7"/>
  <c r="O73" i="7"/>
  <c r="N73" i="7"/>
  <c r="M73" i="7"/>
  <c r="L73" i="7"/>
  <c r="L67" i="7" s="1"/>
  <c r="K73" i="7"/>
  <c r="J73" i="7"/>
  <c r="I73" i="7"/>
  <c r="H73" i="7"/>
  <c r="H67" i="7" s="1"/>
  <c r="G73" i="7"/>
  <c r="G67" i="7" s="1"/>
  <c r="F73" i="7"/>
  <c r="F67" i="7" s="1"/>
  <c r="E73" i="7"/>
  <c r="E67" i="7" s="1"/>
  <c r="DQ72" i="7"/>
  <c r="DP72" i="7"/>
  <c r="DO72" i="7"/>
  <c r="DN72" i="7"/>
  <c r="DM72" i="7"/>
  <c r="DL72" i="7"/>
  <c r="DK72" i="7"/>
  <c r="DJ72" i="7"/>
  <c r="P72" i="7"/>
  <c r="DQ71" i="7"/>
  <c r="DK71" i="7" s="1"/>
  <c r="DP71" i="7"/>
  <c r="DO71" i="7"/>
  <c r="DN71" i="7"/>
  <c r="DM71" i="7"/>
  <c r="DL71" i="7"/>
  <c r="DJ71" i="7"/>
  <c r="P71" i="7"/>
  <c r="DQ70" i="7"/>
  <c r="DK70" i="7" s="1"/>
  <c r="DP70" i="7"/>
  <c r="DO70" i="7"/>
  <c r="DN70" i="7"/>
  <c r="DM70" i="7"/>
  <c r="DL70" i="7"/>
  <c r="DJ70" i="7"/>
  <c r="DQ69" i="7"/>
  <c r="DK69" i="7" s="1"/>
  <c r="DP69" i="7"/>
  <c r="DO69" i="7"/>
  <c r="DN69" i="7"/>
  <c r="DM69" i="7"/>
  <c r="DL69" i="7"/>
  <c r="DJ69" i="7"/>
  <c r="DQ68" i="7"/>
  <c r="DK68" i="7" s="1"/>
  <c r="DP68" i="7"/>
  <c r="DO68" i="7"/>
  <c r="DN68" i="7"/>
  <c r="DL68" i="7"/>
  <c r="DJ68" i="7"/>
  <c r="CI67" i="7"/>
  <c r="CH67" i="7"/>
  <c r="CF67" i="7"/>
  <c r="CF75" i="7" s="1"/>
  <c r="CE67" i="7"/>
  <c r="CD67" i="7"/>
  <c r="CC67" i="7"/>
  <c r="BX67" i="7"/>
  <c r="BW67" i="7"/>
  <c r="BV67" i="7"/>
  <c r="BT67" i="7"/>
  <c r="BQ67" i="7"/>
  <c r="BL67" i="7"/>
  <c r="BK67" i="7"/>
  <c r="BJ67" i="7"/>
  <c r="BH67" i="7"/>
  <c r="BG67" i="7"/>
  <c r="BF67" i="7"/>
  <c r="BE67" i="7"/>
  <c r="AZ67" i="7"/>
  <c r="AY67" i="7"/>
  <c r="AX67" i="7"/>
  <c r="AV67" i="7"/>
  <c r="AS67" i="7"/>
  <c r="AN67" i="7"/>
  <c r="AM67" i="7"/>
  <c r="AL67" i="7"/>
  <c r="AJ67" i="7"/>
  <c r="AI67" i="7"/>
  <c r="AH67" i="7"/>
  <c r="AG67" i="7"/>
  <c r="AB67" i="7"/>
  <c r="AA67" i="7"/>
  <c r="Z67" i="7"/>
  <c r="X67" i="7"/>
  <c r="V67" i="7"/>
  <c r="U67" i="7"/>
  <c r="O67" i="7"/>
  <c r="N67" i="7"/>
  <c r="M67" i="7"/>
  <c r="K67" i="7"/>
  <c r="J67" i="7"/>
  <c r="I67" i="7"/>
  <c r="CS66" i="7"/>
  <c r="CR66" i="7"/>
  <c r="CQ66" i="7"/>
  <c r="CP66" i="7"/>
  <c r="CO66" i="7"/>
  <c r="DP65" i="7"/>
  <c r="DO65" i="7"/>
  <c r="DK65" i="7" s="1"/>
  <c r="DN65" i="7"/>
  <c r="DM65" i="7"/>
  <c r="DL65" i="7"/>
  <c r="DJ65" i="7"/>
  <c r="CS64" i="7"/>
  <c r="CS103" i="7" s="1"/>
  <c r="CR64" i="7"/>
  <c r="CQ64" i="7"/>
  <c r="CP64" i="7"/>
  <c r="CO64" i="7"/>
  <c r="CN64" i="7"/>
  <c r="CN66" i="7" s="1"/>
  <c r="CM64" i="7"/>
  <c r="CM66" i="7" s="1"/>
  <c r="CL64" i="7"/>
  <c r="CK64" i="7"/>
  <c r="CJ64" i="7"/>
  <c r="CI64" i="7"/>
  <c r="CH64" i="7"/>
  <c r="CG64" i="7"/>
  <c r="CF64" i="7"/>
  <c r="CE64" i="7"/>
  <c r="CD64" i="7"/>
  <c r="CC64" i="7"/>
  <c r="CB64" i="7"/>
  <c r="CA64" i="7"/>
  <c r="CA103" i="7" s="1"/>
  <c r="BZ64" i="7"/>
  <c r="BY64" i="7"/>
  <c r="BX64" i="7"/>
  <c r="BW64" i="7"/>
  <c r="BV64" i="7"/>
  <c r="BU64" i="7"/>
  <c r="BU103" i="7" s="1"/>
  <c r="BT64" i="7"/>
  <c r="BS64" i="7"/>
  <c r="BR64" i="7"/>
  <c r="BQ64" i="7"/>
  <c r="BP64" i="7"/>
  <c r="BO64" i="7"/>
  <c r="BN64" i="7"/>
  <c r="BM64" i="7"/>
  <c r="BL64" i="7"/>
  <c r="BL103" i="7" s="1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N64" i="7"/>
  <c r="AN111" i="7" s="1"/>
  <c r="AM64" i="7"/>
  <c r="AM111" i="7" s="1"/>
  <c r="AL64" i="7"/>
  <c r="AL111" i="7" s="1"/>
  <c r="AK64" i="7"/>
  <c r="AJ64" i="7"/>
  <c r="AI64" i="7"/>
  <c r="AI111" i="7" s="1"/>
  <c r="AH64" i="7"/>
  <c r="AG64" i="7"/>
  <c r="AG111" i="7" s="1"/>
  <c r="AF64" i="7"/>
  <c r="AF3" i="7" s="1"/>
  <c r="AE64" i="7"/>
  <c r="AE3" i="7" s="1"/>
  <c r="AD64" i="7"/>
  <c r="AC64" i="7"/>
  <c r="AB64" i="7"/>
  <c r="AA64" i="7"/>
  <c r="AA111" i="7" s="1"/>
  <c r="Z64" i="7"/>
  <c r="Z111" i="7" s="1"/>
  <c r="Y64" i="7"/>
  <c r="X64" i="7"/>
  <c r="W64" i="7"/>
  <c r="W111" i="7" s="1"/>
  <c r="V64" i="7"/>
  <c r="V111" i="7" s="1"/>
  <c r="U64" i="7"/>
  <c r="T64" i="7"/>
  <c r="S64" i="7"/>
  <c r="S111" i="7" s="1"/>
  <c r="R64" i="7"/>
  <c r="DL64" i="7" s="1"/>
  <c r="Q64" i="7"/>
  <c r="Q111" i="7" s="1"/>
  <c r="O64" i="7"/>
  <c r="O111" i="7" s="1"/>
  <c r="N64" i="7"/>
  <c r="N111" i="7" s="1"/>
  <c r="M64" i="7"/>
  <c r="M111" i="7" s="1"/>
  <c r="L64" i="7"/>
  <c r="L111" i="7" s="1"/>
  <c r="K64" i="7"/>
  <c r="J64" i="7"/>
  <c r="I64" i="7"/>
  <c r="I111" i="7" s="1"/>
  <c r="H64" i="7"/>
  <c r="H111" i="7" s="1"/>
  <c r="G64" i="7"/>
  <c r="G111" i="7" s="1"/>
  <c r="F64" i="7"/>
  <c r="F111" i="7" s="1"/>
  <c r="E64" i="7"/>
  <c r="DQ63" i="7"/>
  <c r="DK63" i="7" s="1"/>
  <c r="DP63" i="7"/>
  <c r="DO63" i="7"/>
  <c r="DN63" i="7"/>
  <c r="DM63" i="7"/>
  <c r="DL63" i="7"/>
  <c r="DJ63" i="7"/>
  <c r="DQ62" i="7"/>
  <c r="DK62" i="7" s="1"/>
  <c r="DP62" i="7"/>
  <c r="DO62" i="7"/>
  <c r="DN62" i="7"/>
  <c r="DM62" i="7"/>
  <c r="DL62" i="7"/>
  <c r="DJ62" i="7"/>
  <c r="DQ61" i="7"/>
  <c r="DK61" i="7" s="1"/>
  <c r="DP61" i="7"/>
  <c r="DO61" i="7"/>
  <c r="DN61" i="7"/>
  <c r="DM61" i="7"/>
  <c r="DL61" i="7"/>
  <c r="DJ61" i="7"/>
  <c r="DQ60" i="7"/>
  <c r="DK60" i="7" s="1"/>
  <c r="DP60" i="7"/>
  <c r="DO60" i="7"/>
  <c r="DN60" i="7"/>
  <c r="DM60" i="7"/>
  <c r="DL60" i="7"/>
  <c r="DJ60" i="7"/>
  <c r="DQ59" i="7"/>
  <c r="DK59" i="7" s="1"/>
  <c r="DP59" i="7"/>
  <c r="DO59" i="7"/>
  <c r="DN59" i="7"/>
  <c r="DM59" i="7"/>
  <c r="DL59" i="7"/>
  <c r="DJ59" i="7"/>
  <c r="DQ58" i="7"/>
  <c r="DP58" i="7"/>
  <c r="DO58" i="7"/>
  <c r="DN58" i="7"/>
  <c r="DM58" i="7"/>
  <c r="DL58" i="7"/>
  <c r="DK58" i="7"/>
  <c r="DJ58" i="7"/>
  <c r="DQ57" i="7"/>
  <c r="DK57" i="7" s="1"/>
  <c r="DP57" i="7"/>
  <c r="DO57" i="7"/>
  <c r="DN57" i="7"/>
  <c r="DM57" i="7"/>
  <c r="DL57" i="7"/>
  <c r="DJ57" i="7"/>
  <c r="DQ56" i="7"/>
  <c r="DK56" i="7" s="1"/>
  <c r="DP56" i="7"/>
  <c r="DO56" i="7"/>
  <c r="DN56" i="7"/>
  <c r="DM56" i="7"/>
  <c r="DL56" i="7"/>
  <c r="DJ56" i="7"/>
  <c r="DQ55" i="7"/>
  <c r="DP55" i="7"/>
  <c r="DO55" i="7"/>
  <c r="DN55" i="7"/>
  <c r="DM55" i="7"/>
  <c r="DL55" i="7"/>
  <c r="DK55" i="7"/>
  <c r="DJ55" i="7"/>
  <c r="DQ54" i="7"/>
  <c r="DK54" i="7" s="1"/>
  <c r="DP54" i="7"/>
  <c r="DO54" i="7"/>
  <c r="DN54" i="7"/>
  <c r="DM54" i="7"/>
  <c r="DL54" i="7"/>
  <c r="DJ54" i="7"/>
  <c r="DQ53" i="7"/>
  <c r="DP53" i="7"/>
  <c r="DO53" i="7"/>
  <c r="DN53" i="7"/>
  <c r="DM53" i="7"/>
  <c r="DL53" i="7"/>
  <c r="DK53" i="7"/>
  <c r="DJ53" i="7"/>
  <c r="DQ52" i="7"/>
  <c r="DK52" i="7" s="1"/>
  <c r="DP52" i="7"/>
  <c r="DO52" i="7"/>
  <c r="DN52" i="7"/>
  <c r="DM52" i="7"/>
  <c r="DL52" i="7"/>
  <c r="DJ52" i="7"/>
  <c r="DQ51" i="7"/>
  <c r="DK51" i="7" s="1"/>
  <c r="DP51" i="7"/>
  <c r="DO51" i="7"/>
  <c r="DN51" i="7"/>
  <c r="DM51" i="7"/>
  <c r="DL51" i="7"/>
  <c r="DJ51" i="7"/>
  <c r="DQ50" i="7"/>
  <c r="DK50" i="7" s="1"/>
  <c r="DP50" i="7"/>
  <c r="DO50" i="7"/>
  <c r="DN50" i="7"/>
  <c r="DM50" i="7"/>
  <c r="DL50" i="7"/>
  <c r="DJ50" i="7"/>
  <c r="DQ49" i="7"/>
  <c r="DP49" i="7"/>
  <c r="DO49" i="7"/>
  <c r="DN49" i="7"/>
  <c r="DM49" i="7"/>
  <c r="DL49" i="7"/>
  <c r="DK49" i="7"/>
  <c r="DJ49" i="7"/>
  <c r="DQ48" i="7"/>
  <c r="DK48" i="7" s="1"/>
  <c r="DP48" i="7"/>
  <c r="DO48" i="7"/>
  <c r="DN48" i="7"/>
  <c r="DM48" i="7"/>
  <c r="DL48" i="7"/>
  <c r="DJ48" i="7"/>
  <c r="DQ47" i="7"/>
  <c r="DP47" i="7"/>
  <c r="DO47" i="7"/>
  <c r="DN47" i="7"/>
  <c r="DM47" i="7"/>
  <c r="DL47" i="7"/>
  <c r="DK47" i="7"/>
  <c r="DJ47" i="7"/>
  <c r="DQ46" i="7"/>
  <c r="DK46" i="7" s="1"/>
  <c r="DP46" i="7"/>
  <c r="DO46" i="7"/>
  <c r="DN46" i="7"/>
  <c r="DM46" i="7"/>
  <c r="DL46" i="7"/>
  <c r="DJ46" i="7"/>
  <c r="DQ45" i="7"/>
  <c r="DK45" i="7" s="1"/>
  <c r="DP45" i="7"/>
  <c r="DO45" i="7"/>
  <c r="DN45" i="7"/>
  <c r="DM45" i="7"/>
  <c r="DL45" i="7"/>
  <c r="DJ45" i="7"/>
  <c r="DQ44" i="7"/>
  <c r="DP44" i="7"/>
  <c r="DO44" i="7"/>
  <c r="DN44" i="7"/>
  <c r="DM44" i="7"/>
  <c r="DL44" i="7"/>
  <c r="DK44" i="7"/>
  <c r="DJ44" i="7"/>
  <c r="DQ43" i="7"/>
  <c r="DP43" i="7"/>
  <c r="DO43" i="7"/>
  <c r="DN43" i="7"/>
  <c r="DM43" i="7"/>
  <c r="DL43" i="7"/>
  <c r="DK43" i="7"/>
  <c r="DJ43" i="7"/>
  <c r="DQ42" i="7"/>
  <c r="DK42" i="7" s="1"/>
  <c r="DP42" i="7"/>
  <c r="DO42" i="7"/>
  <c r="DN42" i="7"/>
  <c r="DM42" i="7"/>
  <c r="DL42" i="7"/>
  <c r="DJ42" i="7"/>
  <c r="DQ41" i="7"/>
  <c r="DK41" i="7" s="1"/>
  <c r="DP41" i="7"/>
  <c r="DO41" i="7"/>
  <c r="DN41" i="7"/>
  <c r="DM41" i="7"/>
  <c r="DL41" i="7"/>
  <c r="DJ41" i="7"/>
  <c r="DQ40" i="7"/>
  <c r="DP40" i="7"/>
  <c r="DO40" i="7"/>
  <c r="DN40" i="7"/>
  <c r="DM40" i="7"/>
  <c r="DL40" i="7"/>
  <c r="DK40" i="7"/>
  <c r="DJ40" i="7"/>
  <c r="DQ39" i="7"/>
  <c r="DK39" i="7" s="1"/>
  <c r="DP39" i="7"/>
  <c r="DO39" i="7"/>
  <c r="DN39" i="7"/>
  <c r="DM39" i="7"/>
  <c r="DL39" i="7"/>
  <c r="DJ39" i="7"/>
  <c r="DQ38" i="7"/>
  <c r="DK38" i="7" s="1"/>
  <c r="DP38" i="7"/>
  <c r="DO38" i="7"/>
  <c r="DN38" i="7"/>
  <c r="DM38" i="7"/>
  <c r="DL38" i="7"/>
  <c r="DJ38" i="7"/>
  <c r="DQ37" i="7"/>
  <c r="DP37" i="7"/>
  <c r="DO37" i="7"/>
  <c r="DN37" i="7"/>
  <c r="DM37" i="7"/>
  <c r="DL37" i="7"/>
  <c r="DK37" i="7"/>
  <c r="DJ37" i="7"/>
  <c r="DQ36" i="7"/>
  <c r="DK36" i="7" s="1"/>
  <c r="DP36" i="7"/>
  <c r="DO36" i="7"/>
  <c r="DN36" i="7"/>
  <c r="DM36" i="7"/>
  <c r="DL36" i="7"/>
  <c r="DJ36" i="7"/>
  <c r="DQ35" i="7"/>
  <c r="DK35" i="7" s="1"/>
  <c r="DP35" i="7"/>
  <c r="DO35" i="7"/>
  <c r="DN35" i="7"/>
  <c r="DM35" i="7"/>
  <c r="DL35" i="7"/>
  <c r="DJ35" i="7"/>
  <c r="DQ34" i="7"/>
  <c r="DK34" i="7" s="1"/>
  <c r="DP34" i="7"/>
  <c r="DO34" i="7"/>
  <c r="DN34" i="7"/>
  <c r="DM34" i="7"/>
  <c r="DL34" i="7"/>
  <c r="DJ34" i="7"/>
  <c r="DQ33" i="7"/>
  <c r="DK33" i="7" s="1"/>
  <c r="DP33" i="7"/>
  <c r="DO33" i="7"/>
  <c r="DN33" i="7"/>
  <c r="DM33" i="7"/>
  <c r="DL33" i="7"/>
  <c r="DJ33" i="7"/>
  <c r="DQ32" i="7"/>
  <c r="DK32" i="7" s="1"/>
  <c r="DP32" i="7"/>
  <c r="DO32" i="7"/>
  <c r="DN32" i="7"/>
  <c r="DM32" i="7"/>
  <c r="DL32" i="7"/>
  <c r="DJ32" i="7"/>
  <c r="DQ31" i="7"/>
  <c r="DP31" i="7"/>
  <c r="DO31" i="7"/>
  <c r="DN31" i="7"/>
  <c r="DM31" i="7"/>
  <c r="DL31" i="7"/>
  <c r="DK31" i="7"/>
  <c r="DJ31" i="7"/>
  <c r="DQ30" i="7"/>
  <c r="DK30" i="7" s="1"/>
  <c r="DP30" i="7"/>
  <c r="DO30" i="7"/>
  <c r="DN30" i="7"/>
  <c r="DM30" i="7"/>
  <c r="DL30" i="7"/>
  <c r="DJ30" i="7"/>
  <c r="P30" i="7"/>
  <c r="DQ29" i="7"/>
  <c r="DK29" i="7" s="1"/>
  <c r="DP29" i="7"/>
  <c r="DO29" i="7"/>
  <c r="DN29" i="7"/>
  <c r="DM29" i="7"/>
  <c r="DL29" i="7"/>
  <c r="DJ29" i="7"/>
  <c r="P29" i="7"/>
  <c r="DQ28" i="7"/>
  <c r="DP28" i="7"/>
  <c r="DO28" i="7"/>
  <c r="DN28" i="7"/>
  <c r="DM28" i="7"/>
  <c r="DL28" i="7"/>
  <c r="DK28" i="7"/>
  <c r="DJ28" i="7"/>
  <c r="P28" i="7"/>
  <c r="DQ27" i="7"/>
  <c r="DP27" i="7"/>
  <c r="DO27" i="7"/>
  <c r="DN27" i="7"/>
  <c r="DM27" i="7"/>
  <c r="DL27" i="7"/>
  <c r="DK27" i="7"/>
  <c r="DJ27" i="7"/>
  <c r="DQ26" i="7"/>
  <c r="DP26" i="7"/>
  <c r="DO26" i="7"/>
  <c r="DN26" i="7"/>
  <c r="DM26" i="7"/>
  <c r="DL26" i="7"/>
  <c r="DK26" i="7"/>
  <c r="DJ26" i="7"/>
  <c r="DQ25" i="7"/>
  <c r="DK25" i="7" s="1"/>
  <c r="DP25" i="7"/>
  <c r="DO25" i="7"/>
  <c r="DN25" i="7"/>
  <c r="DM25" i="7"/>
  <c r="DL25" i="7"/>
  <c r="DJ25" i="7"/>
  <c r="DQ24" i="7"/>
  <c r="DK24" i="7" s="1"/>
  <c r="DP24" i="7"/>
  <c r="DO24" i="7"/>
  <c r="DN24" i="7"/>
  <c r="DM24" i="7"/>
  <c r="DL24" i="7"/>
  <c r="DJ24" i="7"/>
  <c r="DQ23" i="7"/>
  <c r="DK23" i="7" s="1"/>
  <c r="DP23" i="7"/>
  <c r="DO23" i="7"/>
  <c r="DN23" i="7"/>
  <c r="DM23" i="7"/>
  <c r="DL23" i="7"/>
  <c r="DJ23" i="7"/>
  <c r="DQ22" i="7"/>
  <c r="DK22" i="7" s="1"/>
  <c r="DP22" i="7"/>
  <c r="DO22" i="7"/>
  <c r="DN22" i="7"/>
  <c r="DM22" i="7"/>
  <c r="DL22" i="7"/>
  <c r="DJ22" i="7"/>
  <c r="DQ21" i="7"/>
  <c r="DK21" i="7" s="1"/>
  <c r="DP21" i="7"/>
  <c r="DO21" i="7"/>
  <c r="DN21" i="7"/>
  <c r="DM21" i="7"/>
  <c r="DL21" i="7"/>
  <c r="DJ21" i="7"/>
  <c r="DQ20" i="7"/>
  <c r="DK20" i="7" s="1"/>
  <c r="DP20" i="7"/>
  <c r="DO20" i="7"/>
  <c r="DN20" i="7"/>
  <c r="DM20" i="7"/>
  <c r="DL20" i="7"/>
  <c r="DJ20" i="7"/>
  <c r="DQ19" i="7"/>
  <c r="DK19" i="7" s="1"/>
  <c r="DP19" i="7"/>
  <c r="DO19" i="7"/>
  <c r="DN19" i="7"/>
  <c r="DM19" i="7"/>
  <c r="DL19" i="7"/>
  <c r="DJ19" i="7"/>
  <c r="DQ18" i="7"/>
  <c r="DK18" i="7" s="1"/>
  <c r="DP18" i="7"/>
  <c r="DO18" i="7"/>
  <c r="DN18" i="7"/>
  <c r="DM18" i="7"/>
  <c r="DL18" i="7"/>
  <c r="DJ18" i="7"/>
  <c r="DQ17" i="7"/>
  <c r="DP17" i="7"/>
  <c r="DO17" i="7"/>
  <c r="DN17" i="7"/>
  <c r="DM17" i="7"/>
  <c r="DL17" i="7"/>
  <c r="DK17" i="7"/>
  <c r="DJ17" i="7"/>
  <c r="DQ16" i="7"/>
  <c r="DP16" i="7"/>
  <c r="DO16" i="7"/>
  <c r="DN16" i="7"/>
  <c r="DM16" i="7"/>
  <c r="DL16" i="7"/>
  <c r="DK16" i="7"/>
  <c r="DJ16" i="7"/>
  <c r="DQ15" i="7"/>
  <c r="DK15" i="7" s="1"/>
  <c r="DP15" i="7"/>
  <c r="DO15" i="7"/>
  <c r="DN15" i="7"/>
  <c r="DM15" i="7"/>
  <c r="DL15" i="7"/>
  <c r="DJ15" i="7"/>
  <c r="DQ14" i="7"/>
  <c r="DK14" i="7" s="1"/>
  <c r="DP14" i="7"/>
  <c r="DO14" i="7"/>
  <c r="DN14" i="7"/>
  <c r="DM14" i="7"/>
  <c r="DL14" i="7"/>
  <c r="DJ14" i="7"/>
  <c r="DQ13" i="7"/>
  <c r="DK13" i="7" s="1"/>
  <c r="DP13" i="7"/>
  <c r="DO13" i="7"/>
  <c r="DN13" i="7"/>
  <c r="DM13" i="7"/>
  <c r="DL13" i="7"/>
  <c r="DJ13" i="7"/>
  <c r="DQ12" i="7"/>
  <c r="DK12" i="7" s="1"/>
  <c r="DP12" i="7"/>
  <c r="DO12" i="7"/>
  <c r="DN12" i="7"/>
  <c r="DM12" i="7"/>
  <c r="DL12" i="7"/>
  <c r="DJ12" i="7"/>
  <c r="DQ11" i="7"/>
  <c r="DK11" i="7" s="1"/>
  <c r="DP11" i="7"/>
  <c r="DO11" i="7"/>
  <c r="DN11" i="7"/>
  <c r="DM11" i="7"/>
  <c r="DL11" i="7"/>
  <c r="DJ11" i="7"/>
  <c r="DQ10" i="7"/>
  <c r="DK10" i="7" s="1"/>
  <c r="DP10" i="7"/>
  <c r="DO10" i="7"/>
  <c r="DN10" i="7"/>
  <c r="DM10" i="7"/>
  <c r="DL10" i="7"/>
  <c r="DJ10" i="7"/>
  <c r="DQ9" i="7"/>
  <c r="DK9" i="7" s="1"/>
  <c r="DP9" i="7"/>
  <c r="DO9" i="7"/>
  <c r="DN9" i="7"/>
  <c r="DM9" i="7"/>
  <c r="DL9" i="7"/>
  <c r="DJ9" i="7"/>
  <c r="DQ8" i="7"/>
  <c r="DK8" i="7" s="1"/>
  <c r="DP8" i="7"/>
  <c r="DO8" i="7"/>
  <c r="DN8" i="7"/>
  <c r="DM8" i="7"/>
  <c r="DL8" i="7"/>
  <c r="DJ8" i="7"/>
  <c r="DQ7" i="7"/>
  <c r="DK7" i="7" s="1"/>
  <c r="DP7" i="7"/>
  <c r="DO7" i="7"/>
  <c r="DN7" i="7"/>
  <c r="DM7" i="7"/>
  <c r="DL7" i="7"/>
  <c r="DJ7" i="7"/>
  <c r="DQ6" i="7"/>
  <c r="DK6" i="7" s="1"/>
  <c r="DP6" i="7"/>
  <c r="DO6" i="7"/>
  <c r="DM6" i="7"/>
  <c r="DL6" i="7"/>
  <c r="DJ6" i="7"/>
  <c r="AO6" i="7"/>
  <c r="DQ5" i="7"/>
  <c r="DK5" i="7" s="1"/>
  <c r="DP5" i="7"/>
  <c r="DO5" i="7"/>
  <c r="DN5" i="7"/>
  <c r="DM5" i="7"/>
  <c r="DL5" i="7"/>
  <c r="DJ5" i="7"/>
  <c r="DQ4" i="7"/>
  <c r="DK4" i="7" s="1"/>
  <c r="DP4" i="7"/>
  <c r="DO4" i="7"/>
  <c r="DN4" i="7"/>
  <c r="DM4" i="7"/>
  <c r="DL4" i="7"/>
  <c r="DJ4" i="7"/>
  <c r="P4" i="7"/>
  <c r="P64" i="7" s="1"/>
  <c r="AM3" i="7"/>
  <c r="AL3" i="7"/>
  <c r="AJ3" i="7"/>
  <c r="AI3" i="7"/>
  <c r="AH3" i="7"/>
  <c r="AG3" i="7"/>
  <c r="AC3" i="7"/>
  <c r="AB3" i="7"/>
  <c r="AA3" i="7"/>
  <c r="Z3" i="7"/>
  <c r="X3" i="7"/>
  <c r="W3" i="7"/>
  <c r="V3" i="7"/>
  <c r="U3" i="7"/>
  <c r="S3" i="7"/>
  <c r="Q3" i="7"/>
  <c r="G2" i="7"/>
  <c r="F2" i="7"/>
  <c r="E2" i="7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DH168" i="3"/>
  <c r="DG168" i="3"/>
  <c r="DF168" i="3"/>
  <c r="DB168" i="3"/>
  <c r="DA168" i="3"/>
  <c r="CZ168" i="3"/>
  <c r="CX168" i="3"/>
  <c r="CW168" i="3"/>
  <c r="CV168" i="3"/>
  <c r="CU168" i="3"/>
  <c r="CT168" i="3"/>
  <c r="DE167" i="3"/>
  <c r="DD167" i="3"/>
  <c r="DC167" i="3"/>
  <c r="DA167" i="3"/>
  <c r="CZ167" i="3"/>
  <c r="CY167" i="3"/>
  <c r="CX167" i="3"/>
  <c r="CW167" i="3"/>
  <c r="DH166" i="3"/>
  <c r="DG166" i="3"/>
  <c r="DF166" i="3"/>
  <c r="DD166" i="3"/>
  <c r="DC166" i="3"/>
  <c r="DB166" i="3"/>
  <c r="DA166" i="3"/>
  <c r="DA170" i="3" s="1"/>
  <c r="CZ166" i="3"/>
  <c r="CZ170" i="3" s="1"/>
  <c r="CV166" i="3"/>
  <c r="CU166" i="3"/>
  <c r="CT166" i="3"/>
  <c r="DH164" i="3"/>
  <c r="DG164" i="3"/>
  <c r="DF164" i="3"/>
  <c r="DE164" i="3"/>
  <c r="DE168" i="3" s="1"/>
  <c r="DD164" i="3"/>
  <c r="DD168" i="3" s="1"/>
  <c r="DD170" i="3" s="1"/>
  <c r="DC164" i="3"/>
  <c r="DC168" i="3" s="1"/>
  <c r="DC170" i="3" s="1"/>
  <c r="DB164" i="3"/>
  <c r="DA164" i="3"/>
  <c r="CZ164" i="3"/>
  <c r="CY164" i="3"/>
  <c r="CY168" i="3" s="1"/>
  <c r="CX164" i="3"/>
  <c r="CW164" i="3"/>
  <c r="CV164" i="3"/>
  <c r="CU164" i="3"/>
  <c r="CT164" i="3"/>
  <c r="DH163" i="3"/>
  <c r="DH167" i="3" s="1"/>
  <c r="DG163" i="3"/>
  <c r="DG167" i="3" s="1"/>
  <c r="DG170" i="3" s="1"/>
  <c r="DF163" i="3"/>
  <c r="DF167" i="3" s="1"/>
  <c r="DF170" i="3" s="1"/>
  <c r="DE163" i="3"/>
  <c r="DD163" i="3"/>
  <c r="DC163" i="3"/>
  <c r="DB163" i="3"/>
  <c r="DB167" i="3" s="1"/>
  <c r="DA163" i="3"/>
  <c r="CZ163" i="3"/>
  <c r="CY163" i="3"/>
  <c r="CX163" i="3"/>
  <c r="CW163" i="3"/>
  <c r="CV163" i="3"/>
  <c r="CV167" i="3" s="1"/>
  <c r="CU163" i="3"/>
  <c r="CU167" i="3" s="1"/>
  <c r="CU170" i="3" s="1"/>
  <c r="CT163" i="3"/>
  <c r="CT167" i="3" s="1"/>
  <c r="CT170" i="3" s="1"/>
  <c r="DH162" i="3"/>
  <c r="DG162" i="3"/>
  <c r="DF162" i="3"/>
  <c r="DE162" i="3"/>
  <c r="DE166" i="3" s="1"/>
  <c r="DD162" i="3"/>
  <c r="DC162" i="3"/>
  <c r="DB162" i="3"/>
  <c r="DA162" i="3"/>
  <c r="CZ162" i="3"/>
  <c r="CY162" i="3"/>
  <c r="CY166" i="3" s="1"/>
  <c r="CY170" i="3" s="1"/>
  <c r="CX162" i="3"/>
  <c r="CX166" i="3" s="1"/>
  <c r="CX170" i="3" s="1"/>
  <c r="CW162" i="3"/>
  <c r="CW166" i="3" s="1"/>
  <c r="CW170" i="3" s="1"/>
  <c r="CV162" i="3"/>
  <c r="CU162" i="3"/>
  <c r="CT162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T107" i="3"/>
  <c r="CU107" i="3" s="1"/>
  <c r="CV107" i="3" s="1"/>
  <c r="CW107" i="3" s="1"/>
  <c r="CX107" i="3" s="1"/>
  <c r="CY107" i="3" s="1"/>
  <c r="CZ107" i="3" s="1"/>
  <c r="DA107" i="3" s="1"/>
  <c r="DB107" i="3" s="1"/>
  <c r="DC107" i="3" s="1"/>
  <c r="DD107" i="3" s="1"/>
  <c r="DE107" i="3" s="1"/>
  <c r="DF107" i="3" s="1"/>
  <c r="DG107" i="3" s="1"/>
  <c r="DH107" i="3" s="1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DG103" i="3"/>
  <c r="DF103" i="3"/>
  <c r="DE103" i="3"/>
  <c r="CU103" i="3"/>
  <c r="CT103" i="3"/>
  <c r="DH76" i="3"/>
  <c r="DG76" i="3"/>
  <c r="DF76" i="3"/>
  <c r="DE76" i="3"/>
  <c r="CZ76" i="3"/>
  <c r="CY76" i="3"/>
  <c r="CW76" i="3"/>
  <c r="CV76" i="3"/>
  <c r="CT76" i="3"/>
  <c r="DH99" i="3"/>
  <c r="DG99" i="3"/>
  <c r="DF99" i="3"/>
  <c r="DE99" i="3"/>
  <c r="DD99" i="3"/>
  <c r="DD103" i="3" s="1"/>
  <c r="H21" i="5" s="1"/>
  <c r="DC99" i="3"/>
  <c r="DC103" i="3" s="1"/>
  <c r="H20" i="5" s="1"/>
  <c r="DB99" i="3"/>
  <c r="DB103" i="3" s="1"/>
  <c r="H19" i="5" s="1"/>
  <c r="DA99" i="3"/>
  <c r="CZ99" i="3"/>
  <c r="CY99" i="3"/>
  <c r="CX99" i="3"/>
  <c r="CX103" i="3" s="1"/>
  <c r="H15" i="5" s="1"/>
  <c r="CW99" i="3"/>
  <c r="CV99" i="3"/>
  <c r="CU99" i="3"/>
  <c r="CT99" i="3"/>
  <c r="DH73" i="3"/>
  <c r="DG73" i="3"/>
  <c r="DF73" i="3"/>
  <c r="DE73" i="3"/>
  <c r="DD73" i="3"/>
  <c r="DC73" i="3"/>
  <c r="DB73" i="3"/>
  <c r="DA73" i="3"/>
  <c r="DA103" i="3" s="1"/>
  <c r="H18" i="5" s="1"/>
  <c r="CZ73" i="3"/>
  <c r="CZ103" i="3" s="1"/>
  <c r="H17" i="5" s="1"/>
  <c r="CY73" i="3"/>
  <c r="CY103" i="3" s="1"/>
  <c r="H16" i="5" s="1"/>
  <c r="CX73" i="3"/>
  <c r="CW73" i="3"/>
  <c r="CV73" i="3"/>
  <c r="CU73" i="3"/>
  <c r="CT73" i="3"/>
  <c r="DG66" i="3"/>
  <c r="DE66" i="3"/>
  <c r="DD66" i="3"/>
  <c r="DC66" i="3"/>
  <c r="DB66" i="3"/>
  <c r="CU66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DH10" i="3"/>
  <c r="I578" i="12" l="1"/>
  <c r="V578" i="12" s="1"/>
  <c r="K611" i="12"/>
  <c r="K546" i="13" s="1"/>
  <c r="I586" i="12"/>
  <c r="V586" i="12" s="1"/>
  <c r="M582" i="12"/>
  <c r="Z582" i="12" s="1"/>
  <c r="L580" i="12"/>
  <c r="L515" i="13" s="1"/>
  <c r="I584" i="12"/>
  <c r="V584" i="12" s="1"/>
  <c r="G746" i="9"/>
  <c r="Y575" i="12"/>
  <c r="AA318" i="12"/>
  <c r="N253" i="13"/>
  <c r="AA379" i="12"/>
  <c r="N314" i="13"/>
  <c r="AA398" i="12"/>
  <c r="N333" i="13"/>
  <c r="AA428" i="12"/>
  <c r="N363" i="13"/>
  <c r="AA435" i="12"/>
  <c r="N370" i="13"/>
  <c r="AA442" i="12"/>
  <c r="N377" i="13"/>
  <c r="AA449" i="12"/>
  <c r="N384" i="13"/>
  <c r="AA489" i="12"/>
  <c r="N424" i="13"/>
  <c r="AA527" i="12"/>
  <c r="N462" i="13"/>
  <c r="AA548" i="12"/>
  <c r="N483" i="13"/>
  <c r="AA576" i="12"/>
  <c r="N511" i="13"/>
  <c r="AA595" i="12"/>
  <c r="N530" i="13"/>
  <c r="AA630" i="12"/>
  <c r="N565" i="13"/>
  <c r="AA656" i="12"/>
  <c r="AA686" i="12"/>
  <c r="AA728" i="12"/>
  <c r="AA321" i="12"/>
  <c r="N256" i="13"/>
  <c r="AA324" i="12"/>
  <c r="N259" i="13"/>
  <c r="AA346" i="12"/>
  <c r="N281" i="13"/>
  <c r="AA358" i="12"/>
  <c r="N293" i="13"/>
  <c r="AA403" i="12"/>
  <c r="N338" i="13"/>
  <c r="AA447" i="12"/>
  <c r="N382" i="13"/>
  <c r="AA454" i="12"/>
  <c r="N389" i="13"/>
  <c r="AA461" i="12"/>
  <c r="N396" i="13"/>
  <c r="AA468" i="12"/>
  <c r="N403" i="13"/>
  <c r="AA475" i="12"/>
  <c r="N410" i="13"/>
  <c r="AA482" i="12"/>
  <c r="N417" i="13"/>
  <c r="AA494" i="12"/>
  <c r="N429" i="13"/>
  <c r="AA501" i="12"/>
  <c r="N436" i="13"/>
  <c r="AA513" i="12"/>
  <c r="N448" i="13"/>
  <c r="AA520" i="12"/>
  <c r="N455" i="13"/>
  <c r="AA534" i="12"/>
  <c r="N469" i="13"/>
  <c r="AA553" i="12"/>
  <c r="N488" i="13"/>
  <c r="AA567" i="12"/>
  <c r="N502" i="13"/>
  <c r="AA574" i="12"/>
  <c r="N509" i="13"/>
  <c r="AA588" i="12"/>
  <c r="N523" i="13"/>
  <c r="AA607" i="12"/>
  <c r="N542" i="13"/>
  <c r="AA614" i="12"/>
  <c r="N549" i="13"/>
  <c r="AA621" i="12"/>
  <c r="N556" i="13"/>
  <c r="AA628" i="12"/>
  <c r="N563" i="13"/>
  <c r="AA635" i="12"/>
  <c r="N570" i="13"/>
  <c r="AA642" i="12"/>
  <c r="AA691" i="12"/>
  <c r="AA698" i="12"/>
  <c r="AA705" i="12"/>
  <c r="AA714" i="12"/>
  <c r="AA721" i="12"/>
  <c r="AA334" i="12"/>
  <c r="N269" i="13"/>
  <c r="AA353" i="12"/>
  <c r="N288" i="13"/>
  <c r="AA391" i="12"/>
  <c r="N326" i="13"/>
  <c r="AA412" i="12"/>
  <c r="N347" i="13"/>
  <c r="AA419" i="12"/>
  <c r="N354" i="13"/>
  <c r="AA477" i="12"/>
  <c r="N412" i="13"/>
  <c r="AA508" i="12"/>
  <c r="N443" i="13"/>
  <c r="AA541" i="12"/>
  <c r="N476" i="13"/>
  <c r="AA562" i="12"/>
  <c r="N497" i="13"/>
  <c r="AA583" i="12"/>
  <c r="N518" i="13"/>
  <c r="AA602" i="12"/>
  <c r="N537" i="13"/>
  <c r="AA609" i="12"/>
  <c r="N544" i="13"/>
  <c r="AA649" i="12"/>
  <c r="AA663" i="12"/>
  <c r="AA716" i="12"/>
  <c r="AA300" i="12"/>
  <c r="N235" i="13"/>
  <c r="AA313" i="12"/>
  <c r="N248" i="13"/>
  <c r="AA327" i="12"/>
  <c r="N262" i="13"/>
  <c r="AA351" i="12"/>
  <c r="N286" i="13"/>
  <c r="AA370" i="12"/>
  <c r="N305" i="13"/>
  <c r="AA410" i="12"/>
  <c r="N345" i="13"/>
  <c r="AA417" i="12"/>
  <c r="N352" i="13"/>
  <c r="AA426" i="12"/>
  <c r="N361" i="13"/>
  <c r="AA433" i="12"/>
  <c r="N368" i="13"/>
  <c r="AA440" i="12"/>
  <c r="N375" i="13"/>
  <c r="AA487" i="12"/>
  <c r="N422" i="13"/>
  <c r="AA506" i="12"/>
  <c r="N441" i="13"/>
  <c r="AA539" i="12"/>
  <c r="N474" i="13"/>
  <c r="AA546" i="12"/>
  <c r="N481" i="13"/>
  <c r="AA560" i="12"/>
  <c r="N495" i="13"/>
  <c r="AA581" i="12"/>
  <c r="N516" i="13"/>
  <c r="AA593" i="12"/>
  <c r="N528" i="13"/>
  <c r="AA600" i="12"/>
  <c r="N535" i="13"/>
  <c r="AA626" i="12"/>
  <c r="N561" i="13"/>
  <c r="AA647" i="12"/>
  <c r="AA654" i="12"/>
  <c r="AA661" i="12"/>
  <c r="AA668" i="12"/>
  <c r="AA677" i="12"/>
  <c r="AA696" i="12"/>
  <c r="AA726" i="12"/>
  <c r="AA733" i="12"/>
  <c r="AA303" i="12"/>
  <c r="N238" i="13"/>
  <c r="AA316" i="12"/>
  <c r="N251" i="13"/>
  <c r="AA344" i="12"/>
  <c r="N279" i="13"/>
  <c r="AA363" i="12"/>
  <c r="N298" i="13"/>
  <c r="AA382" i="12"/>
  <c r="N317" i="13"/>
  <c r="AA394" i="12"/>
  <c r="N329" i="13"/>
  <c r="AA401" i="12"/>
  <c r="N336" i="13"/>
  <c r="AA408" i="12"/>
  <c r="N343" i="13"/>
  <c r="AA424" i="12"/>
  <c r="N359" i="13"/>
  <c r="AA431" i="12"/>
  <c r="N366" i="13"/>
  <c r="AA445" i="12"/>
  <c r="N380" i="13"/>
  <c r="AA452" i="12"/>
  <c r="N387" i="13"/>
  <c r="AA466" i="12"/>
  <c r="N401" i="13"/>
  <c r="AA492" i="12"/>
  <c r="N427" i="13"/>
  <c r="AA499" i="12"/>
  <c r="N434" i="13"/>
  <c r="AA518" i="12"/>
  <c r="N453" i="13"/>
  <c r="AA532" i="12"/>
  <c r="N467" i="13"/>
  <c r="AA551" i="12"/>
  <c r="N486" i="13"/>
  <c r="AA558" i="12"/>
  <c r="N493" i="13"/>
  <c r="AA565" i="12"/>
  <c r="N500" i="13"/>
  <c r="AA572" i="12"/>
  <c r="N507" i="13"/>
  <c r="AA605" i="12"/>
  <c r="N540" i="13"/>
  <c r="AA619" i="12"/>
  <c r="N554" i="13"/>
  <c r="AA633" i="12"/>
  <c r="N568" i="13"/>
  <c r="AA666" i="12"/>
  <c r="AA689" i="12"/>
  <c r="AA703" i="12"/>
  <c r="AA712" i="12"/>
  <c r="AA332" i="12"/>
  <c r="N267" i="13"/>
  <c r="AA337" i="12"/>
  <c r="N272" i="13"/>
  <c r="AA349" i="12"/>
  <c r="N284" i="13"/>
  <c r="AA415" i="12"/>
  <c r="N350" i="13"/>
  <c r="AA422" i="12"/>
  <c r="N357" i="13"/>
  <c r="AA438" i="12"/>
  <c r="N373" i="13"/>
  <c r="AA457" i="12"/>
  <c r="N392" i="13"/>
  <c r="AA464" i="12"/>
  <c r="N399" i="13"/>
  <c r="AA471" i="12"/>
  <c r="N406" i="13"/>
  <c r="AA485" i="12"/>
  <c r="N420" i="13"/>
  <c r="AA504" i="12"/>
  <c r="N439" i="13"/>
  <c r="AA516" i="12"/>
  <c r="N451" i="13"/>
  <c r="AA523" i="12"/>
  <c r="N458" i="13"/>
  <c r="AA530" i="12"/>
  <c r="N465" i="13"/>
  <c r="AA544" i="12"/>
  <c r="N479" i="13"/>
  <c r="AA556" i="12"/>
  <c r="N491" i="13"/>
  <c r="AA570" i="12"/>
  <c r="N505" i="13"/>
  <c r="AA591" i="12"/>
  <c r="N526" i="13"/>
  <c r="AA598" i="12"/>
  <c r="N533" i="13"/>
  <c r="AA624" i="12"/>
  <c r="N559" i="13"/>
  <c r="AA638" i="12"/>
  <c r="N573" i="13"/>
  <c r="AA652" i="12"/>
  <c r="AA659" i="12"/>
  <c r="AA682" i="12"/>
  <c r="AA694" i="12"/>
  <c r="AA701" i="12"/>
  <c r="AA708" i="12"/>
  <c r="AA710" i="12"/>
  <c r="AA420" i="12"/>
  <c r="N355" i="13"/>
  <c r="AA429" i="12"/>
  <c r="N364" i="13"/>
  <c r="AA443" i="12"/>
  <c r="N378" i="13"/>
  <c r="AA490" i="12"/>
  <c r="N425" i="13"/>
  <c r="AA497" i="12"/>
  <c r="N432" i="13"/>
  <c r="AA509" i="12"/>
  <c r="N444" i="13"/>
  <c r="AA542" i="12"/>
  <c r="N477" i="13"/>
  <c r="AA549" i="12"/>
  <c r="N484" i="13"/>
  <c r="AA563" i="12"/>
  <c r="N498" i="13"/>
  <c r="AA577" i="12"/>
  <c r="N512" i="13"/>
  <c r="AA584" i="12"/>
  <c r="N519" i="13"/>
  <c r="AA603" i="12"/>
  <c r="N538" i="13"/>
  <c r="AA610" i="12"/>
  <c r="N545" i="13"/>
  <c r="AA617" i="12"/>
  <c r="N552" i="13"/>
  <c r="AA631" i="12"/>
  <c r="N566" i="13"/>
  <c r="AA664" i="12"/>
  <c r="AA673" i="12"/>
  <c r="AA687" i="12"/>
  <c r="AA717" i="12"/>
  <c r="AA473" i="12"/>
  <c r="N408" i="13"/>
  <c r="AA392" i="12"/>
  <c r="N327" i="13"/>
  <c r="AA325" i="12"/>
  <c r="N260" i="13"/>
  <c r="AA330" i="12"/>
  <c r="N265" i="13"/>
  <c r="AA347" i="12"/>
  <c r="N282" i="13"/>
  <c r="AA385" i="12"/>
  <c r="N320" i="13"/>
  <c r="AA404" i="12"/>
  <c r="N339" i="13"/>
  <c r="AA413" i="12"/>
  <c r="N348" i="13"/>
  <c r="AA436" i="12"/>
  <c r="N371" i="13"/>
  <c r="AA448" i="12"/>
  <c r="N383" i="13"/>
  <c r="AA455" i="12"/>
  <c r="N390" i="13"/>
  <c r="AA462" i="12"/>
  <c r="N397" i="13"/>
  <c r="AA469" i="12"/>
  <c r="N404" i="13"/>
  <c r="AA483" i="12"/>
  <c r="N418" i="13"/>
  <c r="AA495" i="12"/>
  <c r="N430" i="13"/>
  <c r="AA502" i="12"/>
  <c r="N437" i="13"/>
  <c r="AA514" i="12"/>
  <c r="N449" i="13"/>
  <c r="AA521" i="12"/>
  <c r="N456" i="13"/>
  <c r="AA528" i="12"/>
  <c r="N463" i="13"/>
  <c r="AA535" i="12"/>
  <c r="N470" i="13"/>
  <c r="AA554" i="12"/>
  <c r="N489" i="13"/>
  <c r="AA568" i="12"/>
  <c r="N503" i="13"/>
  <c r="AA575" i="12"/>
  <c r="N510" i="13"/>
  <c r="AA589" i="12"/>
  <c r="N524" i="13"/>
  <c r="AA596" i="12"/>
  <c r="N531" i="13"/>
  <c r="AA615" i="12"/>
  <c r="N550" i="13"/>
  <c r="AA622" i="12"/>
  <c r="N557" i="13"/>
  <c r="AA629" i="12"/>
  <c r="N564" i="13"/>
  <c r="AA636" i="12"/>
  <c r="N571" i="13"/>
  <c r="AA650" i="12"/>
  <c r="AA657" i="12"/>
  <c r="AA671" i="12"/>
  <c r="AA680" i="12"/>
  <c r="AA692" i="12"/>
  <c r="AA706" i="12"/>
  <c r="AA729" i="12"/>
  <c r="AA319" i="12"/>
  <c r="N254" i="13"/>
  <c r="AA301" i="12"/>
  <c r="N236" i="13"/>
  <c r="AA309" i="12"/>
  <c r="N244" i="13"/>
  <c r="AA328" i="12"/>
  <c r="N263" i="13"/>
  <c r="AA340" i="12"/>
  <c r="N275" i="13"/>
  <c r="AA352" i="12"/>
  <c r="N287" i="13"/>
  <c r="AA378" i="12"/>
  <c r="N313" i="13"/>
  <c r="AA397" i="12"/>
  <c r="N332" i="13"/>
  <c r="AA411" i="12"/>
  <c r="N346" i="13"/>
  <c r="AA418" i="12"/>
  <c r="N353" i="13"/>
  <c r="AA427" i="12"/>
  <c r="N362" i="13"/>
  <c r="AA434" i="12"/>
  <c r="N369" i="13"/>
  <c r="AA441" i="12"/>
  <c r="N376" i="13"/>
  <c r="AA476" i="12"/>
  <c r="N411" i="13"/>
  <c r="AA488" i="12"/>
  <c r="N423" i="13"/>
  <c r="AA507" i="12"/>
  <c r="N442" i="13"/>
  <c r="AA526" i="12"/>
  <c r="N461" i="13"/>
  <c r="AA540" i="12"/>
  <c r="N475" i="13"/>
  <c r="AA561" i="12"/>
  <c r="N496" i="13"/>
  <c r="AA582" i="12"/>
  <c r="N517" i="13"/>
  <c r="AA594" i="12"/>
  <c r="N529" i="13"/>
  <c r="AA608" i="12"/>
  <c r="N543" i="13"/>
  <c r="AA641" i="12"/>
  <c r="N576" i="13"/>
  <c r="AA648" i="12"/>
  <c r="AA655" i="12"/>
  <c r="AA662" i="12"/>
  <c r="AA685" i="12"/>
  <c r="AA697" i="12"/>
  <c r="AA399" i="12"/>
  <c r="N334" i="13"/>
  <c r="AA345" i="12"/>
  <c r="N280" i="13"/>
  <c r="AA364" i="12"/>
  <c r="N299" i="13"/>
  <c r="AA376" i="12"/>
  <c r="N311" i="13"/>
  <c r="AA395" i="12"/>
  <c r="N330" i="13"/>
  <c r="AA402" i="12"/>
  <c r="N337" i="13"/>
  <c r="AA446" i="12"/>
  <c r="N381" i="13"/>
  <c r="AA453" i="12"/>
  <c r="N388" i="13"/>
  <c r="AA460" i="12"/>
  <c r="N395" i="13"/>
  <c r="AA467" i="12"/>
  <c r="N402" i="13"/>
  <c r="AA474" i="12"/>
  <c r="N409" i="13"/>
  <c r="AA481" i="12"/>
  <c r="N416" i="13"/>
  <c r="AA493" i="12"/>
  <c r="N428" i="13"/>
  <c r="AA500" i="12"/>
  <c r="N435" i="13"/>
  <c r="AA512" i="12"/>
  <c r="N447" i="13"/>
  <c r="AA519" i="12"/>
  <c r="N454" i="13"/>
  <c r="AA533" i="12"/>
  <c r="N468" i="13"/>
  <c r="AA559" i="12"/>
  <c r="N494" i="13"/>
  <c r="AA566" i="12"/>
  <c r="N501" i="13"/>
  <c r="AA580" i="12"/>
  <c r="N515" i="13"/>
  <c r="AA587" i="12"/>
  <c r="N522" i="13"/>
  <c r="AA606" i="12"/>
  <c r="N541" i="13"/>
  <c r="AA620" i="12"/>
  <c r="N555" i="13"/>
  <c r="AA627" i="12"/>
  <c r="N562" i="13"/>
  <c r="AA634" i="12"/>
  <c r="N569" i="13"/>
  <c r="AA669" i="12"/>
  <c r="AA676" i="12"/>
  <c r="AA678" i="12"/>
  <c r="AA690" i="12"/>
  <c r="AA704" i="12"/>
  <c r="AA713" i="12"/>
  <c r="AA720" i="12"/>
  <c r="AA306" i="12"/>
  <c r="N241" i="13"/>
  <c r="AA322" i="12"/>
  <c r="N257" i="13"/>
  <c r="AA304" i="12"/>
  <c r="N239" i="13"/>
  <c r="AA307" i="12"/>
  <c r="N242" i="13"/>
  <c r="AA338" i="12"/>
  <c r="N273" i="13"/>
  <c r="AA388" i="12"/>
  <c r="N323" i="13"/>
  <c r="AA409" i="12"/>
  <c r="N344" i="13"/>
  <c r="AA416" i="12"/>
  <c r="N351" i="13"/>
  <c r="AA425" i="12"/>
  <c r="N360" i="13"/>
  <c r="AA432" i="12"/>
  <c r="N367" i="13"/>
  <c r="AA439" i="12"/>
  <c r="N374" i="13"/>
  <c r="AA486" i="12"/>
  <c r="N421" i="13"/>
  <c r="AA505" i="12"/>
  <c r="N440" i="13"/>
  <c r="AA517" i="12"/>
  <c r="N452" i="13"/>
  <c r="AA524" i="12"/>
  <c r="N459" i="13"/>
  <c r="AA538" i="12"/>
  <c r="N473" i="13"/>
  <c r="AA545" i="12"/>
  <c r="N480" i="13"/>
  <c r="AA557" i="12"/>
  <c r="N492" i="13"/>
  <c r="AA571" i="12"/>
  <c r="N506" i="13"/>
  <c r="AA599" i="12"/>
  <c r="N534" i="13"/>
  <c r="AA625" i="12"/>
  <c r="N560" i="13"/>
  <c r="AA639" i="12"/>
  <c r="N574" i="13"/>
  <c r="AA646" i="12"/>
  <c r="AA653" i="12"/>
  <c r="AA660" i="12"/>
  <c r="AA683" i="12"/>
  <c r="AA695" i="12"/>
  <c r="AA709" i="12"/>
  <c r="AA711" i="12"/>
  <c r="AA725" i="12"/>
  <c r="AA342" i="12"/>
  <c r="N277" i="13"/>
  <c r="AA312" i="12"/>
  <c r="N247" i="13"/>
  <c r="AA315" i="12"/>
  <c r="N250" i="13"/>
  <c r="AA326" i="12"/>
  <c r="N261" i="13"/>
  <c r="AA343" i="12"/>
  <c r="N278" i="13"/>
  <c r="AA362" i="12"/>
  <c r="N297" i="13"/>
  <c r="AA381" i="12"/>
  <c r="N316" i="13"/>
  <c r="AA400" i="12"/>
  <c r="N335" i="13"/>
  <c r="AA407" i="12"/>
  <c r="N342" i="13"/>
  <c r="AA421" i="12"/>
  <c r="N356" i="13"/>
  <c r="AA430" i="12"/>
  <c r="N365" i="13"/>
  <c r="AA444" i="12"/>
  <c r="N379" i="13"/>
  <c r="AA451" i="12"/>
  <c r="N386" i="13"/>
  <c r="AA458" i="12"/>
  <c r="N393" i="13"/>
  <c r="AA465" i="12"/>
  <c r="N400" i="13"/>
  <c r="AA472" i="12"/>
  <c r="N407" i="13"/>
  <c r="AA479" i="12"/>
  <c r="N414" i="13"/>
  <c r="AA491" i="12"/>
  <c r="N426" i="13"/>
  <c r="AA498" i="12"/>
  <c r="N433" i="13"/>
  <c r="AA531" i="12"/>
  <c r="N466" i="13"/>
  <c r="AA564" i="12"/>
  <c r="N499" i="13"/>
  <c r="AA578" i="12"/>
  <c r="N513" i="13"/>
  <c r="AA604" i="12"/>
  <c r="N539" i="13"/>
  <c r="AA611" i="12"/>
  <c r="N546" i="13"/>
  <c r="AA618" i="12"/>
  <c r="N553" i="13"/>
  <c r="AA632" i="12"/>
  <c r="N567" i="13"/>
  <c r="AA665" i="12"/>
  <c r="AA674" i="12"/>
  <c r="AA688" i="12"/>
  <c r="AA718" i="12"/>
  <c r="AA459" i="12"/>
  <c r="N394" i="13"/>
  <c r="AA406" i="12"/>
  <c r="N341" i="13"/>
  <c r="AA310" i="12"/>
  <c r="N245" i="13"/>
  <c r="AA331" i="12"/>
  <c r="N266" i="13"/>
  <c r="AA336" i="12"/>
  <c r="N271" i="13"/>
  <c r="AA348" i="12"/>
  <c r="N283" i="13"/>
  <c r="AA367" i="12"/>
  <c r="N302" i="13"/>
  <c r="AA437" i="12"/>
  <c r="N372" i="13"/>
  <c r="AA456" i="12"/>
  <c r="N391" i="13"/>
  <c r="AA463" i="12"/>
  <c r="N398" i="13"/>
  <c r="AA470" i="12"/>
  <c r="N405" i="13"/>
  <c r="AA484" i="12"/>
  <c r="N419" i="13"/>
  <c r="AA496" i="12"/>
  <c r="N431" i="13"/>
  <c r="AA503" i="12"/>
  <c r="N438" i="13"/>
  <c r="AA515" i="12"/>
  <c r="N450" i="13"/>
  <c r="AA522" i="12"/>
  <c r="N457" i="13"/>
  <c r="AA529" i="12"/>
  <c r="N464" i="13"/>
  <c r="AA536" i="12"/>
  <c r="N471" i="13"/>
  <c r="AA555" i="12"/>
  <c r="N490" i="13"/>
  <c r="AA569" i="12"/>
  <c r="N504" i="13"/>
  <c r="AA590" i="12"/>
  <c r="N525" i="13"/>
  <c r="AA597" i="12"/>
  <c r="N532" i="13"/>
  <c r="AA623" i="12"/>
  <c r="N558" i="13"/>
  <c r="AA637" i="12"/>
  <c r="N572" i="13"/>
  <c r="AA644" i="12"/>
  <c r="AA651" i="12"/>
  <c r="AA658" i="12"/>
  <c r="AA672" i="12"/>
  <c r="AA707" i="12"/>
  <c r="AA730" i="12"/>
  <c r="AB92" i="9"/>
  <c r="AH92" i="12" s="1"/>
  <c r="AB88" i="9"/>
  <c r="AH88" i="12" s="1"/>
  <c r="AB69" i="9"/>
  <c r="AH69" i="12" s="1"/>
  <c r="Z4" i="6"/>
  <c r="AB84" i="9"/>
  <c r="AH84" i="12" s="1"/>
  <c r="AB70" i="9"/>
  <c r="AH70" i="12" s="1"/>
  <c r="AB74" i="9"/>
  <c r="AH74" i="12" s="1"/>
  <c r="AB78" i="9"/>
  <c r="AH78" i="12" s="1"/>
  <c r="AB85" i="9"/>
  <c r="AH85" i="12" s="1"/>
  <c r="AB86" i="9"/>
  <c r="AH86" i="12" s="1"/>
  <c r="AB76" i="9"/>
  <c r="AH76" i="12" s="1"/>
  <c r="AB87" i="9"/>
  <c r="AH87" i="12" s="1"/>
  <c r="AB73" i="9"/>
  <c r="AH73" i="12" s="1"/>
  <c r="AB91" i="9"/>
  <c r="AH91" i="12" s="1"/>
  <c r="AB83" i="9"/>
  <c r="AH83" i="12" s="1"/>
  <c r="AB90" i="9"/>
  <c r="AH90" i="12" s="1"/>
  <c r="AB72" i="9"/>
  <c r="AH72" i="12" s="1"/>
  <c r="AB82" i="9"/>
  <c r="AH82" i="12" s="1"/>
  <c r="AB75" i="9"/>
  <c r="AH75" i="12" s="1"/>
  <c r="AB77" i="9"/>
  <c r="AH77" i="12" s="1"/>
  <c r="AB80" i="9"/>
  <c r="AH80" i="12" s="1"/>
  <c r="AB71" i="9"/>
  <c r="AH71" i="12" s="1"/>
  <c r="AB89" i="9"/>
  <c r="AH89" i="12" s="1"/>
  <c r="AB81" i="9"/>
  <c r="AH81" i="12" s="1"/>
  <c r="AB79" i="9"/>
  <c r="AH79" i="12" s="1"/>
  <c r="AB109" i="9"/>
  <c r="AH109" i="12" s="1"/>
  <c r="AB102" i="9"/>
  <c r="AH102" i="12" s="1"/>
  <c r="AB111" i="9"/>
  <c r="AH111" i="12" s="1"/>
  <c r="AB94" i="9"/>
  <c r="AH94" i="12" s="1"/>
  <c r="AB107" i="9"/>
  <c r="AH107" i="12" s="1"/>
  <c r="AB122" i="9"/>
  <c r="AH122" i="12" s="1"/>
  <c r="AB112" i="9"/>
  <c r="AH112" i="12" s="1"/>
  <c r="AB113" i="9"/>
  <c r="AH113" i="12" s="1"/>
  <c r="AB101" i="9"/>
  <c r="AH101" i="12" s="1"/>
  <c r="AB119" i="9"/>
  <c r="AH119" i="12" s="1"/>
  <c r="AB116" i="9"/>
  <c r="AH116" i="12" s="1"/>
  <c r="Z5" i="6"/>
  <c r="AB110" i="9"/>
  <c r="AH110" i="12" s="1"/>
  <c r="AB98" i="9"/>
  <c r="AH98" i="12" s="1"/>
  <c r="AB100" i="9"/>
  <c r="AH100" i="12" s="1"/>
  <c r="AB95" i="9"/>
  <c r="AH95" i="12" s="1"/>
  <c r="AB118" i="9"/>
  <c r="AH118" i="12" s="1"/>
  <c r="AB97" i="9"/>
  <c r="AH97" i="12" s="1"/>
  <c r="AB104" i="9"/>
  <c r="AH104" i="12" s="1"/>
  <c r="AB120" i="9"/>
  <c r="AH120" i="12" s="1"/>
  <c r="AB121" i="9"/>
  <c r="AH121" i="12" s="1"/>
  <c r="AB114" i="9"/>
  <c r="AH114" i="12" s="1"/>
  <c r="AB105" i="9"/>
  <c r="AH105" i="12" s="1"/>
  <c r="AB106" i="9"/>
  <c r="AH106" i="12" s="1"/>
  <c r="AB115" i="9"/>
  <c r="AH115" i="12" s="1"/>
  <c r="AB117" i="9"/>
  <c r="AH117" i="12" s="1"/>
  <c r="AB103" i="9"/>
  <c r="AH103" i="12" s="1"/>
  <c r="AB96" i="9"/>
  <c r="AH96" i="12" s="1"/>
  <c r="AB108" i="9"/>
  <c r="AH108" i="12" s="1"/>
  <c r="AB99" i="9"/>
  <c r="AH99" i="12" s="1"/>
  <c r="AB93" i="9"/>
  <c r="AH93" i="12" s="1"/>
  <c r="AB129" i="9"/>
  <c r="AH129" i="12" s="1"/>
  <c r="AB134" i="9"/>
  <c r="AH134" i="12" s="1"/>
  <c r="AB142" i="9"/>
  <c r="AH142" i="12" s="1"/>
  <c r="AB123" i="9"/>
  <c r="AH123" i="12" s="1"/>
  <c r="AB125" i="9"/>
  <c r="AH125" i="12" s="1"/>
  <c r="AB144" i="9"/>
  <c r="AH144" i="12" s="1"/>
  <c r="AB127" i="9"/>
  <c r="AH127" i="12" s="1"/>
  <c r="AB141" i="9"/>
  <c r="AH141" i="12" s="1"/>
  <c r="AB145" i="9"/>
  <c r="AH145" i="12" s="1"/>
  <c r="AB128" i="9"/>
  <c r="AH128" i="12" s="1"/>
  <c r="AB149" i="9"/>
  <c r="AH149" i="12" s="1"/>
  <c r="AB140" i="9"/>
  <c r="AH140" i="12" s="1"/>
  <c r="AB124" i="9"/>
  <c r="AH124" i="12" s="1"/>
  <c r="AB136" i="9"/>
  <c r="AH136" i="12" s="1"/>
  <c r="AB150" i="9"/>
  <c r="AH150" i="12" s="1"/>
  <c r="AB143" i="9"/>
  <c r="AH143" i="12" s="1"/>
  <c r="AB152" i="9"/>
  <c r="AH152" i="12" s="1"/>
  <c r="AB139" i="9"/>
  <c r="AH139" i="12" s="1"/>
  <c r="AB148" i="9"/>
  <c r="AH148" i="12" s="1"/>
  <c r="AB135" i="9"/>
  <c r="AH135" i="12" s="1"/>
  <c r="AB137" i="9"/>
  <c r="AH137" i="12" s="1"/>
  <c r="AB126" i="9"/>
  <c r="AH126" i="12" s="1"/>
  <c r="AB133" i="9"/>
  <c r="AH133" i="12" s="1"/>
  <c r="AB147" i="9"/>
  <c r="AH147" i="12" s="1"/>
  <c r="AB130" i="9"/>
  <c r="AH130" i="12" s="1"/>
  <c r="AB138" i="9"/>
  <c r="AH138" i="12" s="1"/>
  <c r="AB151" i="9"/>
  <c r="AH151" i="12" s="1"/>
  <c r="AB146" i="9"/>
  <c r="AH146" i="12" s="1"/>
  <c r="Z6" i="6"/>
  <c r="AB153" i="9"/>
  <c r="AH153" i="12" s="1"/>
  <c r="AB132" i="9"/>
  <c r="AH132" i="12" s="1"/>
  <c r="AB131" i="9"/>
  <c r="AH131" i="12" s="1"/>
  <c r="DQ115" i="7"/>
  <c r="Z343" i="12"/>
  <c r="M278" i="13"/>
  <c r="Z393" i="12"/>
  <c r="M328" i="13"/>
  <c r="Z505" i="12"/>
  <c r="M440" i="13"/>
  <c r="Z391" i="12"/>
  <c r="M326" i="13"/>
  <c r="Z461" i="12"/>
  <c r="M396" i="13"/>
  <c r="Y572" i="12"/>
  <c r="L507" i="13"/>
  <c r="I521" i="13"/>
  <c r="Y404" i="12"/>
  <c r="L339" i="13"/>
  <c r="Z533" i="12"/>
  <c r="M468" i="13"/>
  <c r="G790" i="9"/>
  <c r="G766" i="9"/>
  <c r="G849" i="9"/>
  <c r="G870" i="9"/>
  <c r="G752" i="9"/>
  <c r="G859" i="9"/>
  <c r="G869" i="9"/>
  <c r="G819" i="9"/>
  <c r="Y11" i="6"/>
  <c r="AB288" i="9" s="1"/>
  <c r="AN193" i="9"/>
  <c r="AB193" i="9"/>
  <c r="N193" i="9"/>
  <c r="AJ193" i="9"/>
  <c r="W193" i="9"/>
  <c r="J193" i="9"/>
  <c r="AI193" i="9"/>
  <c r="V193" i="9"/>
  <c r="I193" i="9"/>
  <c r="AK193" i="9"/>
  <c r="S193" i="9"/>
  <c r="AE193" i="9"/>
  <c r="M193" i="9"/>
  <c r="AD193" i="9"/>
  <c r="L193" i="9"/>
  <c r="AM193" i="9"/>
  <c r="U193" i="9"/>
  <c r="AH193" i="9"/>
  <c r="AG193" i="9"/>
  <c r="AF193" i="9"/>
  <c r="AC193" i="9"/>
  <c r="AA193" i="9"/>
  <c r="Z193" i="9"/>
  <c r="AL193" i="9"/>
  <c r="K193" i="9"/>
  <c r="T193" i="9"/>
  <c r="R193" i="9"/>
  <c r="Y193" i="9"/>
  <c r="AN259" i="9"/>
  <c r="AB259" i="9"/>
  <c r="N259" i="9"/>
  <c r="AI259" i="9"/>
  <c r="V259" i="9"/>
  <c r="I259" i="9"/>
  <c r="AH259" i="9"/>
  <c r="U259" i="9"/>
  <c r="AF259" i="9"/>
  <c r="S259" i="9"/>
  <c r="AC259" i="9"/>
  <c r="AL259" i="9"/>
  <c r="AK259" i="9"/>
  <c r="M259" i="9"/>
  <c r="AJ259" i="9"/>
  <c r="L259" i="9"/>
  <c r="AE259" i="9"/>
  <c r="J259" i="9"/>
  <c r="AD259" i="9"/>
  <c r="AA259" i="9"/>
  <c r="Z259" i="9"/>
  <c r="Y259" i="9"/>
  <c r="T259" i="9"/>
  <c r="AM259" i="9"/>
  <c r="K259" i="9"/>
  <c r="R259" i="9"/>
  <c r="W259" i="9"/>
  <c r="AG259" i="9"/>
  <c r="AI278" i="9"/>
  <c r="Y278" i="9"/>
  <c r="AK278" i="9"/>
  <c r="AA278" i="9"/>
  <c r="AD278" i="9"/>
  <c r="AM278" i="9"/>
  <c r="AN278" i="9"/>
  <c r="AE278" i="9"/>
  <c r="Z278" i="9"/>
  <c r="AF278" i="9"/>
  <c r="AG278" i="9"/>
  <c r="AH278" i="9"/>
  <c r="AJ278" i="9"/>
  <c r="AL278" i="9"/>
  <c r="R278" i="9"/>
  <c r="H278" i="12" s="1"/>
  <c r="S278" i="9"/>
  <c r="I278" i="12" s="1"/>
  <c r="T278" i="9"/>
  <c r="J278" i="12" s="1"/>
  <c r="U278" i="9"/>
  <c r="K278" i="12" s="1"/>
  <c r="V278" i="9"/>
  <c r="L278" i="12" s="1"/>
  <c r="W278" i="9"/>
  <c r="M278" i="12" s="1"/>
  <c r="AE288" i="9"/>
  <c r="AG288" i="9"/>
  <c r="Y288" i="9"/>
  <c r="AM288" i="9"/>
  <c r="Z288" i="9"/>
  <c r="AN288" i="9"/>
  <c r="AA288" i="9"/>
  <c r="AH288" i="9"/>
  <c r="AI288" i="9"/>
  <c r="AK288" i="9"/>
  <c r="AJ288" i="9"/>
  <c r="AD288" i="9"/>
  <c r="AF288" i="9"/>
  <c r="AL288" i="9"/>
  <c r="R288" i="9"/>
  <c r="H288" i="12" s="1"/>
  <c r="S288" i="9"/>
  <c r="I288" i="12" s="1"/>
  <c r="T288" i="9"/>
  <c r="J288" i="12" s="1"/>
  <c r="U288" i="9"/>
  <c r="K288" i="12" s="1"/>
  <c r="V288" i="9"/>
  <c r="L288" i="12" s="1"/>
  <c r="W288" i="9"/>
  <c r="M288" i="12" s="1"/>
  <c r="AH186" i="9"/>
  <c r="U186" i="9"/>
  <c r="AD186" i="9"/>
  <c r="AC186" i="9"/>
  <c r="Z186" i="9"/>
  <c r="J186" i="9"/>
  <c r="AK186" i="9"/>
  <c r="T186" i="9"/>
  <c r="AJ186" i="9"/>
  <c r="S186" i="9"/>
  <c r="AB186" i="9"/>
  <c r="L186" i="9"/>
  <c r="AL186" i="9"/>
  <c r="M186" i="9"/>
  <c r="AI186" i="9"/>
  <c r="K186" i="9"/>
  <c r="AG186" i="9"/>
  <c r="I186" i="9"/>
  <c r="AF186" i="9"/>
  <c r="AE186" i="9"/>
  <c r="AA186" i="9"/>
  <c r="AN186" i="9"/>
  <c r="AM186" i="9"/>
  <c r="N186" i="9"/>
  <c r="Y186" i="9"/>
  <c r="W186" i="9"/>
  <c r="V186" i="9"/>
  <c r="R186" i="9"/>
  <c r="AH204" i="9"/>
  <c r="U204" i="9"/>
  <c r="AD204" i="9"/>
  <c r="AC204" i="9"/>
  <c r="AJ204" i="9"/>
  <c r="W204" i="9"/>
  <c r="J204" i="9"/>
  <c r="AA204" i="9"/>
  <c r="I204" i="9"/>
  <c r="AM204" i="9"/>
  <c r="T204" i="9"/>
  <c r="AL204" i="9"/>
  <c r="S204" i="9"/>
  <c r="AE204" i="9"/>
  <c r="L204" i="9"/>
  <c r="Y204" i="9"/>
  <c r="V204" i="9"/>
  <c r="R204" i="9"/>
  <c r="N204" i="9"/>
  <c r="AN204" i="9"/>
  <c r="M204" i="9"/>
  <c r="AB204" i="9"/>
  <c r="Z204" i="9"/>
  <c r="AF204" i="9"/>
  <c r="K204" i="9"/>
  <c r="AI204" i="9"/>
  <c r="AG204" i="9"/>
  <c r="AK204" i="9"/>
  <c r="AN253" i="9"/>
  <c r="AB253" i="9"/>
  <c r="N253" i="9"/>
  <c r="AI253" i="9"/>
  <c r="V253" i="9"/>
  <c r="I253" i="9"/>
  <c r="AH253" i="9"/>
  <c r="U253" i="9"/>
  <c r="AF253" i="9"/>
  <c r="S253" i="9"/>
  <c r="AC253" i="9"/>
  <c r="AG253" i="9"/>
  <c r="K253" i="9"/>
  <c r="AE253" i="9"/>
  <c r="J253" i="9"/>
  <c r="AD253" i="9"/>
  <c r="Y253" i="9"/>
  <c r="W253" i="9"/>
  <c r="T253" i="9"/>
  <c r="AM253" i="9"/>
  <c r="R253" i="9"/>
  <c r="AK253" i="9"/>
  <c r="M253" i="9"/>
  <c r="AL253" i="9"/>
  <c r="AJ253" i="9"/>
  <c r="AA253" i="9"/>
  <c r="Z253" i="9"/>
  <c r="L253" i="9"/>
  <c r="AI229" i="9"/>
  <c r="V229" i="9"/>
  <c r="I229" i="9"/>
  <c r="AH229" i="9"/>
  <c r="U229" i="9"/>
  <c r="AG229" i="9"/>
  <c r="T229" i="9"/>
  <c r="AA229" i="9"/>
  <c r="J229" i="9"/>
  <c r="Z229" i="9"/>
  <c r="AL229" i="9"/>
  <c r="S229" i="9"/>
  <c r="AK229" i="9"/>
  <c r="R229" i="9"/>
  <c r="AC229" i="9"/>
  <c r="L229" i="9"/>
  <c r="AF229" i="9"/>
  <c r="Y229" i="9"/>
  <c r="W229" i="9"/>
  <c r="AM229" i="9"/>
  <c r="K229" i="9"/>
  <c r="AN229" i="9"/>
  <c r="AB229" i="9"/>
  <c r="AJ229" i="9"/>
  <c r="AE229" i="9"/>
  <c r="AD229" i="9"/>
  <c r="N229" i="9"/>
  <c r="M229" i="9"/>
  <c r="N253" i="12"/>
  <c r="N188" i="13" s="1"/>
  <c r="N168" i="12"/>
  <c r="N103" i="13" s="1"/>
  <c r="AA283" i="9"/>
  <c r="AM283" i="9"/>
  <c r="AG283" i="9"/>
  <c r="AH283" i="9"/>
  <c r="AI283" i="9"/>
  <c r="Y283" i="9"/>
  <c r="AK283" i="9"/>
  <c r="AL283" i="9"/>
  <c r="AN283" i="9"/>
  <c r="AF283" i="9"/>
  <c r="AJ283" i="9"/>
  <c r="Z283" i="9"/>
  <c r="AD283" i="9"/>
  <c r="AE283" i="9"/>
  <c r="V283" i="9"/>
  <c r="L283" i="12" s="1"/>
  <c r="W283" i="9"/>
  <c r="M283" i="12" s="1"/>
  <c r="R283" i="9"/>
  <c r="H283" i="12" s="1"/>
  <c r="S283" i="9"/>
  <c r="I283" i="12" s="1"/>
  <c r="T283" i="9"/>
  <c r="J283" i="12" s="1"/>
  <c r="U283" i="9"/>
  <c r="K283" i="12" s="1"/>
  <c r="Z296" i="9"/>
  <c r="AL296" i="9"/>
  <c r="AD296" i="9"/>
  <c r="AI296" i="9"/>
  <c r="AG296" i="9"/>
  <c r="AJ296" i="9"/>
  <c r="AE296" i="9"/>
  <c r="AF296" i="9"/>
  <c r="AH296" i="9"/>
  <c r="AM296" i="9"/>
  <c r="AK296" i="9"/>
  <c r="AN296" i="9"/>
  <c r="Y296" i="9"/>
  <c r="AA296" i="9"/>
  <c r="R296" i="9"/>
  <c r="H296" i="12" s="1"/>
  <c r="S296" i="9"/>
  <c r="I296" i="12" s="1"/>
  <c r="T296" i="9"/>
  <c r="J296" i="12" s="1"/>
  <c r="U296" i="9"/>
  <c r="K296" i="12" s="1"/>
  <c r="V296" i="9"/>
  <c r="L296" i="12" s="1"/>
  <c r="W296" i="9"/>
  <c r="M296" i="12" s="1"/>
  <c r="AH306" i="9"/>
  <c r="AA306" i="9"/>
  <c r="AN306" i="9"/>
  <c r="AF306" i="9"/>
  <c r="AE306" i="9"/>
  <c r="AK306" i="9"/>
  <c r="AL306" i="9"/>
  <c r="AM306" i="9"/>
  <c r="Z306" i="9"/>
  <c r="Y306" i="9"/>
  <c r="AG306" i="9"/>
  <c r="AD306" i="9"/>
  <c r="AI306" i="9"/>
  <c r="AJ306" i="9"/>
  <c r="R306" i="9"/>
  <c r="H306" i="12" s="1"/>
  <c r="S306" i="9"/>
  <c r="I306" i="12" s="1"/>
  <c r="T306" i="9"/>
  <c r="J306" i="12" s="1"/>
  <c r="U306" i="9"/>
  <c r="K306" i="12" s="1"/>
  <c r="V306" i="9"/>
  <c r="L306" i="12" s="1"/>
  <c r="W306" i="9"/>
  <c r="M306" i="12" s="1"/>
  <c r="AF211" i="9"/>
  <c r="S211" i="9"/>
  <c r="AE211" i="9"/>
  <c r="R211" i="9"/>
  <c r="AN211" i="9"/>
  <c r="AB211" i="9"/>
  <c r="N211" i="9"/>
  <c r="AM211" i="9"/>
  <c r="AA211" i="9"/>
  <c r="M211" i="9"/>
  <c r="AH211" i="9"/>
  <c r="U211" i="9"/>
  <c r="Z211" i="9"/>
  <c r="T211" i="9"/>
  <c r="AL211" i="9"/>
  <c r="AD211" i="9"/>
  <c r="I211" i="9"/>
  <c r="AI211" i="9"/>
  <c r="W211" i="9"/>
  <c r="V211" i="9"/>
  <c r="AK211" i="9"/>
  <c r="J211" i="9"/>
  <c r="Y211" i="9"/>
  <c r="L211" i="9"/>
  <c r="K211" i="9"/>
  <c r="AG211" i="9"/>
  <c r="AC211" i="9"/>
  <c r="AJ211" i="9"/>
  <c r="N164" i="12"/>
  <c r="N99" i="13" s="1"/>
  <c r="N249" i="12"/>
  <c r="N184" i="13" s="1"/>
  <c r="AC183" i="9"/>
  <c r="AK183" i="9"/>
  <c r="Y183" i="9"/>
  <c r="K183" i="9"/>
  <c r="AJ183" i="9"/>
  <c r="W183" i="9"/>
  <c r="J183" i="9"/>
  <c r="AE183" i="9"/>
  <c r="R183" i="9"/>
  <c r="AG183" i="9"/>
  <c r="M183" i="9"/>
  <c r="AF183" i="9"/>
  <c r="L183" i="9"/>
  <c r="AD183" i="9"/>
  <c r="I183" i="9"/>
  <c r="AB183" i="9"/>
  <c r="AA183" i="9"/>
  <c r="Z183" i="9"/>
  <c r="AI183" i="9"/>
  <c r="AH183" i="9"/>
  <c r="N183" i="9"/>
  <c r="AM183" i="9"/>
  <c r="AL183" i="9"/>
  <c r="V183" i="9"/>
  <c r="U183" i="9"/>
  <c r="T183" i="9"/>
  <c r="S183" i="9"/>
  <c r="AN183" i="9"/>
  <c r="AH190" i="9"/>
  <c r="U190" i="9"/>
  <c r="AD190" i="9"/>
  <c r="AC190" i="9"/>
  <c r="AF190" i="9"/>
  <c r="N190" i="9"/>
  <c r="Z190" i="9"/>
  <c r="J190" i="9"/>
  <c r="AN190" i="9"/>
  <c r="Y190" i="9"/>
  <c r="I190" i="9"/>
  <c r="AI190" i="9"/>
  <c r="R190" i="9"/>
  <c r="AG190" i="9"/>
  <c r="AE190" i="9"/>
  <c r="AB190" i="9"/>
  <c r="AA190" i="9"/>
  <c r="W190" i="9"/>
  <c r="V190" i="9"/>
  <c r="AK190" i="9"/>
  <c r="L190" i="9"/>
  <c r="AJ190" i="9"/>
  <c r="K190" i="9"/>
  <c r="AM190" i="9"/>
  <c r="AL190" i="9"/>
  <c r="T190" i="9"/>
  <c r="S190" i="9"/>
  <c r="M190" i="9"/>
  <c r="AN201" i="9"/>
  <c r="AB201" i="9"/>
  <c r="N201" i="9"/>
  <c r="AJ201" i="9"/>
  <c r="W201" i="9"/>
  <c r="J201" i="9"/>
  <c r="AI201" i="9"/>
  <c r="V201" i="9"/>
  <c r="I201" i="9"/>
  <c r="AD201" i="9"/>
  <c r="AF201" i="9"/>
  <c r="M201" i="9"/>
  <c r="Z201" i="9"/>
  <c r="Y201" i="9"/>
  <c r="AH201" i="9"/>
  <c r="AM201" i="9"/>
  <c r="AL201" i="9"/>
  <c r="L201" i="9"/>
  <c r="AK201" i="9"/>
  <c r="K201" i="9"/>
  <c r="AG201" i="9"/>
  <c r="AE201" i="9"/>
  <c r="AC201" i="9"/>
  <c r="R201" i="9"/>
  <c r="AA201" i="9"/>
  <c r="U201" i="9"/>
  <c r="T201" i="9"/>
  <c r="S201" i="9"/>
  <c r="AL208" i="9"/>
  <c r="Z208" i="9"/>
  <c r="L208" i="9"/>
  <c r="AK208" i="9"/>
  <c r="Y208" i="9"/>
  <c r="K208" i="9"/>
  <c r="AH208" i="9"/>
  <c r="U208" i="9"/>
  <c r="AG208" i="9"/>
  <c r="T208" i="9"/>
  <c r="AN208" i="9"/>
  <c r="AB208" i="9"/>
  <c r="N208" i="9"/>
  <c r="AI208" i="9"/>
  <c r="M208" i="9"/>
  <c r="AC208" i="9"/>
  <c r="AA208" i="9"/>
  <c r="AM208" i="9"/>
  <c r="AJ208" i="9"/>
  <c r="W208" i="9"/>
  <c r="V208" i="9"/>
  <c r="J208" i="9"/>
  <c r="AD208" i="9"/>
  <c r="S208" i="9"/>
  <c r="R208" i="9"/>
  <c r="I208" i="9"/>
  <c r="AF208" i="9"/>
  <c r="AE208" i="9"/>
  <c r="N137" i="12"/>
  <c r="N72" i="13" s="1"/>
  <c r="N223" i="12"/>
  <c r="N158" i="13" s="1"/>
  <c r="N230" i="12"/>
  <c r="N165" i="13" s="1"/>
  <c r="N144" i="12"/>
  <c r="N79" i="13" s="1"/>
  <c r="AM233" i="9"/>
  <c r="AA233" i="9"/>
  <c r="M233" i="9"/>
  <c r="AI233" i="9"/>
  <c r="V233" i="9"/>
  <c r="I233" i="9"/>
  <c r="AH233" i="9"/>
  <c r="U233" i="9"/>
  <c r="AG233" i="9"/>
  <c r="T233" i="9"/>
  <c r="W233" i="9"/>
  <c r="AN233" i="9"/>
  <c r="S233" i="9"/>
  <c r="AL233" i="9"/>
  <c r="R233" i="9"/>
  <c r="AK233" i="9"/>
  <c r="AJ233" i="9"/>
  <c r="AF233" i="9"/>
  <c r="N233" i="9"/>
  <c r="Z233" i="9"/>
  <c r="AC233" i="9"/>
  <c r="AB233" i="9"/>
  <c r="J233" i="9"/>
  <c r="K233" i="9"/>
  <c r="AE233" i="9"/>
  <c r="L233" i="9"/>
  <c r="AD233" i="9"/>
  <c r="Y233" i="9"/>
  <c r="N283" i="12"/>
  <c r="N198" i="12"/>
  <c r="N133" i="13" s="1"/>
  <c r="AG314" i="9"/>
  <c r="AK314" i="9"/>
  <c r="AE314" i="9"/>
  <c r="AH314" i="9"/>
  <c r="AC314" i="9"/>
  <c r="AD314" i="9"/>
  <c r="AF314" i="9"/>
  <c r="AI314" i="9"/>
  <c r="AJ314" i="9"/>
  <c r="AM314" i="9"/>
  <c r="AL314" i="9"/>
  <c r="AN314" i="9"/>
  <c r="Y314" i="9"/>
  <c r="Z314" i="9"/>
  <c r="AA314" i="9"/>
  <c r="AB314" i="9"/>
  <c r="R314" i="9"/>
  <c r="H314" i="12" s="1"/>
  <c r="S314" i="9"/>
  <c r="I314" i="12" s="1"/>
  <c r="T314" i="9"/>
  <c r="J314" i="12" s="1"/>
  <c r="U314" i="9"/>
  <c r="K314" i="12" s="1"/>
  <c r="I314" i="9"/>
  <c r="V314" i="9"/>
  <c r="L314" i="12" s="1"/>
  <c r="W314" i="9"/>
  <c r="M314" i="12" s="1"/>
  <c r="Y322" i="9"/>
  <c r="AK322" i="9"/>
  <c r="AA322" i="9"/>
  <c r="AN322" i="9"/>
  <c r="AF322" i="9"/>
  <c r="AH322" i="9"/>
  <c r="AM322" i="9"/>
  <c r="Z322" i="9"/>
  <c r="AB322" i="9"/>
  <c r="AD322" i="9"/>
  <c r="AG322" i="9"/>
  <c r="AI322" i="9"/>
  <c r="AJ322" i="9"/>
  <c r="AL322" i="9"/>
  <c r="AC322" i="9"/>
  <c r="AE322" i="9"/>
  <c r="I322" i="9"/>
  <c r="R322" i="9"/>
  <c r="H322" i="12" s="1"/>
  <c r="S322" i="9"/>
  <c r="I322" i="12" s="1"/>
  <c r="T322" i="9"/>
  <c r="J322" i="12" s="1"/>
  <c r="U322" i="9"/>
  <c r="K322" i="12" s="1"/>
  <c r="V322" i="9"/>
  <c r="L322" i="12" s="1"/>
  <c r="W322" i="9"/>
  <c r="M322" i="12" s="1"/>
  <c r="Y325" i="9"/>
  <c r="AK325" i="9"/>
  <c r="AE325" i="9"/>
  <c r="AA325" i="9"/>
  <c r="AC325" i="9"/>
  <c r="Z325" i="9"/>
  <c r="AB325" i="9"/>
  <c r="AD325" i="9"/>
  <c r="AF325" i="9"/>
  <c r="AH325" i="9"/>
  <c r="AG325" i="9"/>
  <c r="AI325" i="9"/>
  <c r="AL325" i="9"/>
  <c r="AJ325" i="9"/>
  <c r="AM325" i="9"/>
  <c r="AN325" i="9"/>
  <c r="V325" i="9"/>
  <c r="L325" i="12" s="1"/>
  <c r="W325" i="9"/>
  <c r="M325" i="12" s="1"/>
  <c r="R325" i="9"/>
  <c r="H325" i="12" s="1"/>
  <c r="S325" i="9"/>
  <c r="I325" i="12" s="1"/>
  <c r="T325" i="9"/>
  <c r="J325" i="12" s="1"/>
  <c r="U325" i="9"/>
  <c r="K325" i="12" s="1"/>
  <c r="I325" i="9"/>
  <c r="AH266" i="9"/>
  <c r="U266" i="9"/>
  <c r="AG266" i="9"/>
  <c r="T266" i="9"/>
  <c r="AC266" i="9"/>
  <c r="AN266" i="9"/>
  <c r="AB266" i="9"/>
  <c r="N266" i="9"/>
  <c r="AL266" i="9"/>
  <c r="Z266" i="9"/>
  <c r="L266" i="9"/>
  <c r="AJ266" i="9"/>
  <c r="W266" i="9"/>
  <c r="J266" i="9"/>
  <c r="AI266" i="9"/>
  <c r="V266" i="9"/>
  <c r="I266" i="9"/>
  <c r="AF266" i="9"/>
  <c r="AE266" i="9"/>
  <c r="AD266" i="9"/>
  <c r="AA266" i="9"/>
  <c r="Y266" i="9"/>
  <c r="S266" i="9"/>
  <c r="R266" i="9"/>
  <c r="M266" i="9"/>
  <c r="AM266" i="9"/>
  <c r="AK266" i="9"/>
  <c r="K266" i="9"/>
  <c r="N285" i="12"/>
  <c r="N200" i="12"/>
  <c r="N135" i="13" s="1"/>
  <c r="N244" i="12"/>
  <c r="N179" i="13" s="1"/>
  <c r="N158" i="12"/>
  <c r="N93" i="13" s="1"/>
  <c r="AN247" i="9"/>
  <c r="AB247" i="9"/>
  <c r="N247" i="9"/>
  <c r="AI247" i="9"/>
  <c r="V247" i="9"/>
  <c r="I247" i="9"/>
  <c r="AH247" i="9"/>
  <c r="U247" i="9"/>
  <c r="AF247" i="9"/>
  <c r="S247" i="9"/>
  <c r="AC247" i="9"/>
  <c r="Z247" i="9"/>
  <c r="Y247" i="9"/>
  <c r="AM247" i="9"/>
  <c r="R247" i="9"/>
  <c r="AL247" i="9"/>
  <c r="AK247" i="9"/>
  <c r="M247" i="9"/>
  <c r="AJ247" i="9"/>
  <c r="L247" i="9"/>
  <c r="AE247" i="9"/>
  <c r="J247" i="9"/>
  <c r="AA247" i="9"/>
  <c r="W247" i="9"/>
  <c r="T247" i="9"/>
  <c r="K247" i="9"/>
  <c r="AG247" i="9"/>
  <c r="AD247" i="9"/>
  <c r="AL276" i="9"/>
  <c r="Z276" i="9"/>
  <c r="AJ276" i="9"/>
  <c r="AA276" i="9"/>
  <c r="Y276" i="9"/>
  <c r="AN276" i="9"/>
  <c r="AD276" i="9"/>
  <c r="AI276" i="9"/>
  <c r="AH276" i="9"/>
  <c r="AG276" i="9"/>
  <c r="AF276" i="9"/>
  <c r="AE276" i="9"/>
  <c r="AM276" i="9"/>
  <c r="AK276" i="9"/>
  <c r="R276" i="9"/>
  <c r="H276" i="12" s="1"/>
  <c r="S276" i="9"/>
  <c r="I276" i="12" s="1"/>
  <c r="T276" i="9"/>
  <c r="J276" i="12" s="1"/>
  <c r="U276" i="9"/>
  <c r="K276" i="12" s="1"/>
  <c r="V276" i="9"/>
  <c r="L276" i="12" s="1"/>
  <c r="W276" i="9"/>
  <c r="M276" i="12" s="1"/>
  <c r="AN187" i="9"/>
  <c r="AB187" i="9"/>
  <c r="N187" i="9"/>
  <c r="AJ187" i="9"/>
  <c r="W187" i="9"/>
  <c r="J187" i="9"/>
  <c r="AI187" i="9"/>
  <c r="V187" i="9"/>
  <c r="I187" i="9"/>
  <c r="AC187" i="9"/>
  <c r="K187" i="9"/>
  <c r="AM187" i="9"/>
  <c r="U187" i="9"/>
  <c r="AL187" i="9"/>
  <c r="T187" i="9"/>
  <c r="AE187" i="9"/>
  <c r="M187" i="9"/>
  <c r="AF187" i="9"/>
  <c r="AD187" i="9"/>
  <c r="AA187" i="9"/>
  <c r="Z187" i="9"/>
  <c r="Y187" i="9"/>
  <c r="S187" i="9"/>
  <c r="AH187" i="9"/>
  <c r="AG187" i="9"/>
  <c r="L187" i="9"/>
  <c r="AK187" i="9"/>
  <c r="R187" i="9"/>
  <c r="AH198" i="9"/>
  <c r="U198" i="9"/>
  <c r="AD198" i="9"/>
  <c r="AC198" i="9"/>
  <c r="AJ198" i="9"/>
  <c r="W198" i="9"/>
  <c r="J198" i="9"/>
  <c r="AK198" i="9"/>
  <c r="R198" i="9"/>
  <c r="AE198" i="9"/>
  <c r="L198" i="9"/>
  <c r="AB198" i="9"/>
  <c r="K198" i="9"/>
  <c r="AM198" i="9"/>
  <c r="T198" i="9"/>
  <c r="AF198" i="9"/>
  <c r="AA198" i="9"/>
  <c r="Z198" i="9"/>
  <c r="Y198" i="9"/>
  <c r="V198" i="9"/>
  <c r="S198" i="9"/>
  <c r="AI198" i="9"/>
  <c r="AG198" i="9"/>
  <c r="I198" i="9"/>
  <c r="AN198" i="9"/>
  <c r="AL198" i="9"/>
  <c r="N198" i="9"/>
  <c r="M198" i="9"/>
  <c r="AN205" i="9"/>
  <c r="AB205" i="9"/>
  <c r="N205" i="9"/>
  <c r="AJ205" i="9"/>
  <c r="W205" i="9"/>
  <c r="J205" i="9"/>
  <c r="AI205" i="9"/>
  <c r="V205" i="9"/>
  <c r="I205" i="9"/>
  <c r="AD205" i="9"/>
  <c r="AF205" i="9"/>
  <c r="M205" i="9"/>
  <c r="Z205" i="9"/>
  <c r="Y205" i="9"/>
  <c r="AH205" i="9"/>
  <c r="R205" i="9"/>
  <c r="AM205" i="9"/>
  <c r="AL205" i="9"/>
  <c r="L205" i="9"/>
  <c r="AK205" i="9"/>
  <c r="K205" i="9"/>
  <c r="AG205" i="9"/>
  <c r="T205" i="9"/>
  <c r="S205" i="9"/>
  <c r="AE205" i="9"/>
  <c r="AC205" i="9"/>
  <c r="AA205" i="9"/>
  <c r="U205" i="9"/>
  <c r="AL216" i="9"/>
  <c r="Z216" i="9"/>
  <c r="L216" i="9"/>
  <c r="AK216" i="9"/>
  <c r="Y216" i="9"/>
  <c r="K216" i="9"/>
  <c r="AH216" i="9"/>
  <c r="U216" i="9"/>
  <c r="AG216" i="9"/>
  <c r="T216" i="9"/>
  <c r="AN216" i="9"/>
  <c r="AB216" i="9"/>
  <c r="N216" i="9"/>
  <c r="S216" i="9"/>
  <c r="AI216" i="9"/>
  <c r="M216" i="9"/>
  <c r="AF216" i="9"/>
  <c r="J216" i="9"/>
  <c r="W216" i="9"/>
  <c r="AJ216" i="9"/>
  <c r="AA216" i="9"/>
  <c r="V216" i="9"/>
  <c r="AM216" i="9"/>
  <c r="AE216" i="9"/>
  <c r="I216" i="9"/>
  <c r="AD216" i="9"/>
  <c r="AC216" i="9"/>
  <c r="R216" i="9"/>
  <c r="N175" i="12"/>
  <c r="N110" i="13" s="1"/>
  <c r="N260" i="12"/>
  <c r="N195" i="13" s="1"/>
  <c r="AH264" i="9"/>
  <c r="U264" i="9"/>
  <c r="AG264" i="9"/>
  <c r="T264" i="9"/>
  <c r="AC264" i="9"/>
  <c r="AN264" i="9"/>
  <c r="AB264" i="9"/>
  <c r="N264" i="9"/>
  <c r="AL264" i="9"/>
  <c r="Z264" i="9"/>
  <c r="L264" i="9"/>
  <c r="AI264" i="9"/>
  <c r="V264" i="9"/>
  <c r="I264" i="9"/>
  <c r="AM264" i="9"/>
  <c r="M264" i="9"/>
  <c r="AK264" i="9"/>
  <c r="K264" i="9"/>
  <c r="AJ264" i="9"/>
  <c r="J264" i="9"/>
  <c r="AF264" i="9"/>
  <c r="AE264" i="9"/>
  <c r="AD264" i="9"/>
  <c r="AA264" i="9"/>
  <c r="Y264" i="9"/>
  <c r="W264" i="9"/>
  <c r="R264" i="9"/>
  <c r="S264" i="9"/>
  <c r="N276" i="12"/>
  <c r="N191" i="12"/>
  <c r="N126" i="13" s="1"/>
  <c r="AE279" i="9"/>
  <c r="AG279" i="9"/>
  <c r="Y279" i="9"/>
  <c r="AM279" i="9"/>
  <c r="AN279" i="9"/>
  <c r="Z279" i="9"/>
  <c r="AA279" i="9"/>
  <c r="AF279" i="9"/>
  <c r="AI279" i="9"/>
  <c r="AJ279" i="9"/>
  <c r="AK279" i="9"/>
  <c r="AL279" i="9"/>
  <c r="AH279" i="9"/>
  <c r="AD279" i="9"/>
  <c r="V279" i="9"/>
  <c r="L279" i="12" s="1"/>
  <c r="W279" i="9"/>
  <c r="M279" i="12" s="1"/>
  <c r="R279" i="9"/>
  <c r="H279" i="12" s="1"/>
  <c r="T279" i="9"/>
  <c r="J279" i="12" s="1"/>
  <c r="U279" i="9"/>
  <c r="K279" i="12" s="1"/>
  <c r="S279" i="9"/>
  <c r="I279" i="12" s="1"/>
  <c r="AH294" i="9"/>
  <c r="AJ294" i="9"/>
  <c r="Y294" i="9"/>
  <c r="AM294" i="9"/>
  <c r="AG294" i="9"/>
  <c r="AK294" i="9"/>
  <c r="Z294" i="9"/>
  <c r="AA294" i="9"/>
  <c r="AE294" i="9"/>
  <c r="AD294" i="9"/>
  <c r="AF294" i="9"/>
  <c r="AL294" i="9"/>
  <c r="AI294" i="9"/>
  <c r="AN294" i="9"/>
  <c r="R294" i="9"/>
  <c r="H294" i="12" s="1"/>
  <c r="S294" i="9"/>
  <c r="I294" i="12" s="1"/>
  <c r="T294" i="9"/>
  <c r="J294" i="12" s="1"/>
  <c r="U294" i="9"/>
  <c r="K294" i="12" s="1"/>
  <c r="V294" i="9"/>
  <c r="L294" i="12" s="1"/>
  <c r="W294" i="9"/>
  <c r="M294" i="12" s="1"/>
  <c r="N289" i="12"/>
  <c r="N204" i="12"/>
  <c r="N139" i="13" s="1"/>
  <c r="Z302" i="9"/>
  <c r="AL302" i="9"/>
  <c r="Y302" i="9"/>
  <c r="AM302" i="9"/>
  <c r="AN302" i="9"/>
  <c r="AE302" i="9"/>
  <c r="AG302" i="9"/>
  <c r="AA302" i="9"/>
  <c r="AD302" i="9"/>
  <c r="AF302" i="9"/>
  <c r="AI302" i="9"/>
  <c r="AH302" i="9"/>
  <c r="AJ302" i="9"/>
  <c r="AK302" i="9"/>
  <c r="R302" i="9"/>
  <c r="H302" i="12" s="1"/>
  <c r="S302" i="9"/>
  <c r="I302" i="12" s="1"/>
  <c r="T302" i="9"/>
  <c r="J302" i="12" s="1"/>
  <c r="U302" i="9"/>
  <c r="K302" i="12" s="1"/>
  <c r="V302" i="9"/>
  <c r="L302" i="12" s="1"/>
  <c r="W302" i="9"/>
  <c r="M302" i="12" s="1"/>
  <c r="Y310" i="9"/>
  <c r="AK310" i="9"/>
  <c r="AI310" i="9"/>
  <c r="AM310" i="9"/>
  <c r="AA310" i="9"/>
  <c r="Z310" i="9"/>
  <c r="AB310" i="9"/>
  <c r="AC310" i="9"/>
  <c r="AD310" i="9"/>
  <c r="AE310" i="9"/>
  <c r="AG310" i="9"/>
  <c r="AF310" i="9"/>
  <c r="AH310" i="9"/>
  <c r="AL310" i="9"/>
  <c r="AJ310" i="9"/>
  <c r="AN310" i="9"/>
  <c r="R310" i="9"/>
  <c r="H310" i="12" s="1"/>
  <c r="I310" i="9"/>
  <c r="S310" i="9"/>
  <c r="I310" i="12" s="1"/>
  <c r="T310" i="9"/>
  <c r="J310" i="12" s="1"/>
  <c r="U310" i="9"/>
  <c r="K310" i="12" s="1"/>
  <c r="V310" i="9"/>
  <c r="L310" i="12" s="1"/>
  <c r="W310" i="9"/>
  <c r="M310" i="12" s="1"/>
  <c r="AG320" i="9"/>
  <c r="AF320" i="9"/>
  <c r="AJ320" i="9"/>
  <c r="AL320" i="9"/>
  <c r="AK320" i="9"/>
  <c r="AM320" i="9"/>
  <c r="AN320" i="9"/>
  <c r="Y320" i="9"/>
  <c r="Z320" i="9"/>
  <c r="AB320" i="9"/>
  <c r="AA320" i="9"/>
  <c r="AC320" i="9"/>
  <c r="AD320" i="9"/>
  <c r="AE320" i="9"/>
  <c r="AH320" i="9"/>
  <c r="AI320" i="9"/>
  <c r="R320" i="9"/>
  <c r="H320" i="12" s="1"/>
  <c r="S320" i="9"/>
  <c r="I320" i="12" s="1"/>
  <c r="T320" i="9"/>
  <c r="J320" i="12" s="1"/>
  <c r="U320" i="9"/>
  <c r="K320" i="12" s="1"/>
  <c r="V320" i="9"/>
  <c r="L320" i="12" s="1"/>
  <c r="W320" i="9"/>
  <c r="M320" i="12" s="1"/>
  <c r="I320" i="9"/>
  <c r="AI184" i="9"/>
  <c r="V184" i="9"/>
  <c r="I184" i="9"/>
  <c r="AE184" i="9"/>
  <c r="R184" i="9"/>
  <c r="AD184" i="9"/>
  <c r="AK184" i="9"/>
  <c r="Y184" i="9"/>
  <c r="K184" i="9"/>
  <c r="AL184" i="9"/>
  <c r="S184" i="9"/>
  <c r="AJ184" i="9"/>
  <c r="AH184" i="9"/>
  <c r="AG184" i="9"/>
  <c r="N184" i="9"/>
  <c r="AF184" i="9"/>
  <c r="M184" i="9"/>
  <c r="AC184" i="9"/>
  <c r="L184" i="9"/>
  <c r="AN184" i="9"/>
  <c r="U184" i="9"/>
  <c r="AM184" i="9"/>
  <c r="T184" i="9"/>
  <c r="AB184" i="9"/>
  <c r="AA184" i="9"/>
  <c r="Z184" i="9"/>
  <c r="W184" i="9"/>
  <c r="J184" i="9"/>
  <c r="AN195" i="9"/>
  <c r="AB195" i="9"/>
  <c r="N195" i="9"/>
  <c r="AJ195" i="9"/>
  <c r="W195" i="9"/>
  <c r="J195" i="9"/>
  <c r="AI195" i="9"/>
  <c r="V195" i="9"/>
  <c r="I195" i="9"/>
  <c r="AD195" i="9"/>
  <c r="U195" i="9"/>
  <c r="AH195" i="9"/>
  <c r="AG195" i="9"/>
  <c r="Z195" i="9"/>
  <c r="S195" i="9"/>
  <c r="R195" i="9"/>
  <c r="AM195" i="9"/>
  <c r="M195" i="9"/>
  <c r="AL195" i="9"/>
  <c r="L195" i="9"/>
  <c r="AK195" i="9"/>
  <c r="K195" i="9"/>
  <c r="Y195" i="9"/>
  <c r="T195" i="9"/>
  <c r="AC195" i="9"/>
  <c r="AA195" i="9"/>
  <c r="AF195" i="9"/>
  <c r="AE195" i="9"/>
  <c r="AH202" i="9"/>
  <c r="U202" i="9"/>
  <c r="AD202" i="9"/>
  <c r="AC202" i="9"/>
  <c r="AJ202" i="9"/>
  <c r="W202" i="9"/>
  <c r="J202" i="9"/>
  <c r="AK202" i="9"/>
  <c r="R202" i="9"/>
  <c r="AE202" i="9"/>
  <c r="L202" i="9"/>
  <c r="AB202" i="9"/>
  <c r="K202" i="9"/>
  <c r="AM202" i="9"/>
  <c r="T202" i="9"/>
  <c r="AI202" i="9"/>
  <c r="AG202" i="9"/>
  <c r="AF202" i="9"/>
  <c r="AA202" i="9"/>
  <c r="Z202" i="9"/>
  <c r="Y202" i="9"/>
  <c r="AN202" i="9"/>
  <c r="M202" i="9"/>
  <c r="AL202" i="9"/>
  <c r="I202" i="9"/>
  <c r="N202" i="9"/>
  <c r="V202" i="9"/>
  <c r="S202" i="9"/>
  <c r="AF213" i="9"/>
  <c r="S213" i="9"/>
  <c r="AE213" i="9"/>
  <c r="R213" i="9"/>
  <c r="AN213" i="9"/>
  <c r="AB213" i="9"/>
  <c r="N213" i="9"/>
  <c r="AM213" i="9"/>
  <c r="AA213" i="9"/>
  <c r="M213" i="9"/>
  <c r="AH213" i="9"/>
  <c r="U213" i="9"/>
  <c r="AC213" i="9"/>
  <c r="V213" i="9"/>
  <c r="T213" i="9"/>
  <c r="AG213" i="9"/>
  <c r="J213" i="9"/>
  <c r="AI213" i="9"/>
  <c r="W213" i="9"/>
  <c r="AK213" i="9"/>
  <c r="I213" i="9"/>
  <c r="AL213" i="9"/>
  <c r="AJ213" i="9"/>
  <c r="AD213" i="9"/>
  <c r="L213" i="9"/>
  <c r="K213" i="9"/>
  <c r="Z213" i="9"/>
  <c r="Y213" i="9"/>
  <c r="AL220" i="9"/>
  <c r="Z220" i="9"/>
  <c r="L220" i="9"/>
  <c r="AK220" i="9"/>
  <c r="Y220" i="9"/>
  <c r="K220" i="9"/>
  <c r="AH220" i="9"/>
  <c r="U220" i="9"/>
  <c r="AG220" i="9"/>
  <c r="T220" i="9"/>
  <c r="AN220" i="9"/>
  <c r="AB220" i="9"/>
  <c r="N220" i="9"/>
  <c r="W220" i="9"/>
  <c r="AM220" i="9"/>
  <c r="AJ220" i="9"/>
  <c r="AC220" i="9"/>
  <c r="AI220" i="9"/>
  <c r="AA220" i="9"/>
  <c r="V220" i="9"/>
  <c r="J220" i="9"/>
  <c r="S220" i="9"/>
  <c r="R220" i="9"/>
  <c r="M220" i="9"/>
  <c r="I220" i="9"/>
  <c r="AE220" i="9"/>
  <c r="AD220" i="9"/>
  <c r="AF220" i="9"/>
  <c r="N245" i="12"/>
  <c r="N180" i="13" s="1"/>
  <c r="N159" i="12"/>
  <c r="N94" i="13" s="1"/>
  <c r="AN261" i="9"/>
  <c r="AB261" i="9"/>
  <c r="N261" i="9"/>
  <c r="AI261" i="9"/>
  <c r="V261" i="9"/>
  <c r="I261" i="9"/>
  <c r="AH261" i="9"/>
  <c r="U261" i="9"/>
  <c r="AF261" i="9"/>
  <c r="S261" i="9"/>
  <c r="AC261" i="9"/>
  <c r="AM261" i="9"/>
  <c r="R261" i="9"/>
  <c r="AL261" i="9"/>
  <c r="AK261" i="9"/>
  <c r="M261" i="9"/>
  <c r="AJ261" i="9"/>
  <c r="AG261" i="9"/>
  <c r="K261" i="9"/>
  <c r="AE261" i="9"/>
  <c r="J261" i="9"/>
  <c r="AD261" i="9"/>
  <c r="AA261" i="9"/>
  <c r="Z261" i="9"/>
  <c r="W261" i="9"/>
  <c r="T261" i="9"/>
  <c r="Y261" i="9"/>
  <c r="L261" i="9"/>
  <c r="AN271" i="9"/>
  <c r="AB271" i="9"/>
  <c r="N271" i="9"/>
  <c r="AM271" i="9"/>
  <c r="AA271" i="9"/>
  <c r="M271" i="9"/>
  <c r="AI271" i="9"/>
  <c r="V271" i="9"/>
  <c r="I271" i="9"/>
  <c r="AH271" i="9"/>
  <c r="U271" i="9"/>
  <c r="AF271" i="9"/>
  <c r="S271" i="9"/>
  <c r="AD271" i="9"/>
  <c r="AC271" i="9"/>
  <c r="T271" i="9"/>
  <c r="R271" i="9"/>
  <c r="L271" i="9"/>
  <c r="AL271" i="9"/>
  <c r="K271" i="9"/>
  <c r="AK271" i="9"/>
  <c r="J271" i="9"/>
  <c r="AJ271" i="9"/>
  <c r="AG271" i="9"/>
  <c r="AE271" i="9"/>
  <c r="Y271" i="9"/>
  <c r="W271" i="9"/>
  <c r="Z271" i="9"/>
  <c r="N212" i="12"/>
  <c r="N147" i="13" s="1"/>
  <c r="N297" i="12"/>
  <c r="AG323" i="9"/>
  <c r="AK323" i="9"/>
  <c r="AD323" i="9"/>
  <c r="AF323" i="9"/>
  <c r="AN323" i="9"/>
  <c r="Y323" i="9"/>
  <c r="Z323" i="9"/>
  <c r="AA323" i="9"/>
  <c r="AB323" i="9"/>
  <c r="AE323" i="9"/>
  <c r="AC323" i="9"/>
  <c r="AH323" i="9"/>
  <c r="AJ323" i="9"/>
  <c r="AI323" i="9"/>
  <c r="AL323" i="9"/>
  <c r="AM323" i="9"/>
  <c r="V323" i="9"/>
  <c r="L323" i="12" s="1"/>
  <c r="W323" i="9"/>
  <c r="M323" i="12" s="1"/>
  <c r="I323" i="9"/>
  <c r="R323" i="9"/>
  <c r="H323" i="12" s="1"/>
  <c r="S323" i="9"/>
  <c r="I323" i="12" s="1"/>
  <c r="T323" i="9"/>
  <c r="J323" i="12" s="1"/>
  <c r="U323" i="9"/>
  <c r="K323" i="12" s="1"/>
  <c r="N221" i="12"/>
  <c r="N156" i="13" s="1"/>
  <c r="N135" i="12"/>
  <c r="N70" i="13" s="1"/>
  <c r="AN241" i="9"/>
  <c r="AB241" i="9"/>
  <c r="N241" i="9"/>
  <c r="AM241" i="9"/>
  <c r="AA241" i="9"/>
  <c r="M241" i="9"/>
  <c r="AJ241" i="9"/>
  <c r="W241" i="9"/>
  <c r="J241" i="9"/>
  <c r="AI241" i="9"/>
  <c r="V241" i="9"/>
  <c r="I241" i="9"/>
  <c r="AH241" i="9"/>
  <c r="U241" i="9"/>
  <c r="AG241" i="9"/>
  <c r="T241" i="9"/>
  <c r="AE241" i="9"/>
  <c r="R241" i="9"/>
  <c r="AL241" i="9"/>
  <c r="AK241" i="9"/>
  <c r="AF241" i="9"/>
  <c r="AD241" i="9"/>
  <c r="AC241" i="9"/>
  <c r="Z241" i="9"/>
  <c r="L241" i="9"/>
  <c r="Y241" i="9"/>
  <c r="S241" i="9"/>
  <c r="K241" i="9"/>
  <c r="N176" i="12"/>
  <c r="N111" i="13" s="1"/>
  <c r="N261" i="12"/>
  <c r="N196" i="13" s="1"/>
  <c r="AI287" i="9"/>
  <c r="Y287" i="9"/>
  <c r="AK287" i="9"/>
  <c r="AA287" i="9"/>
  <c r="AE287" i="9"/>
  <c r="AF287" i="9"/>
  <c r="AG287" i="9"/>
  <c r="AH287" i="9"/>
  <c r="AD287" i="9"/>
  <c r="AJ287" i="9"/>
  <c r="AL287" i="9"/>
  <c r="AM287" i="9"/>
  <c r="AN287" i="9"/>
  <c r="Z287" i="9"/>
  <c r="V287" i="9"/>
  <c r="L287" i="12" s="1"/>
  <c r="W287" i="9"/>
  <c r="M287" i="12" s="1"/>
  <c r="R287" i="9"/>
  <c r="H287" i="12" s="1"/>
  <c r="T287" i="9"/>
  <c r="J287" i="12" s="1"/>
  <c r="U287" i="9"/>
  <c r="K287" i="12" s="1"/>
  <c r="S287" i="9"/>
  <c r="I287" i="12" s="1"/>
  <c r="AD292" i="9"/>
  <c r="AA292" i="9"/>
  <c r="AI292" i="9"/>
  <c r="AK292" i="9"/>
  <c r="AJ292" i="9"/>
  <c r="AL292" i="9"/>
  <c r="AM292" i="9"/>
  <c r="AN292" i="9"/>
  <c r="Z292" i="9"/>
  <c r="Y292" i="9"/>
  <c r="AF292" i="9"/>
  <c r="AH292" i="9"/>
  <c r="AE292" i="9"/>
  <c r="AG292" i="9"/>
  <c r="R292" i="9"/>
  <c r="H292" i="12" s="1"/>
  <c r="S292" i="9"/>
  <c r="I292" i="12" s="1"/>
  <c r="T292" i="9"/>
  <c r="J292" i="12" s="1"/>
  <c r="U292" i="9"/>
  <c r="K292" i="12" s="1"/>
  <c r="V292" i="9"/>
  <c r="L292" i="12" s="1"/>
  <c r="W292" i="9"/>
  <c r="M292" i="12" s="1"/>
  <c r="Z305" i="9"/>
  <c r="AL305" i="9"/>
  <c r="AD305" i="9"/>
  <c r="AH305" i="9"/>
  <c r="AF305" i="9"/>
  <c r="AI305" i="9"/>
  <c r="AJ305" i="9"/>
  <c r="AK305" i="9"/>
  <c r="AM305" i="9"/>
  <c r="AN305" i="9"/>
  <c r="AA305" i="9"/>
  <c r="AE305" i="9"/>
  <c r="AG305" i="9"/>
  <c r="Y305" i="9"/>
  <c r="V305" i="9"/>
  <c r="L305" i="12" s="1"/>
  <c r="W305" i="9"/>
  <c r="M305" i="12" s="1"/>
  <c r="R305" i="9"/>
  <c r="H305" i="12" s="1"/>
  <c r="S305" i="9"/>
  <c r="I305" i="12" s="1"/>
  <c r="T305" i="9"/>
  <c r="J305" i="12" s="1"/>
  <c r="U305" i="9"/>
  <c r="K305" i="12" s="1"/>
  <c r="AG326" i="9"/>
  <c r="AB326" i="9"/>
  <c r="Y326" i="9"/>
  <c r="AM326" i="9"/>
  <c r="AA326" i="9"/>
  <c r="Z326" i="9"/>
  <c r="AC326" i="9"/>
  <c r="AD326" i="9"/>
  <c r="AE326" i="9"/>
  <c r="AF326" i="9"/>
  <c r="AI326" i="9"/>
  <c r="AH326" i="9"/>
  <c r="AJ326" i="9"/>
  <c r="AK326" i="9"/>
  <c r="AL326" i="9"/>
  <c r="AN326" i="9"/>
  <c r="R326" i="9"/>
  <c r="H326" i="12" s="1"/>
  <c r="S326" i="9"/>
  <c r="I326" i="12" s="1"/>
  <c r="I326" i="9"/>
  <c r="T326" i="9"/>
  <c r="J326" i="12" s="1"/>
  <c r="U326" i="9"/>
  <c r="K326" i="12" s="1"/>
  <c r="V326" i="9"/>
  <c r="L326" i="12" s="1"/>
  <c r="W326" i="9"/>
  <c r="M326" i="12" s="1"/>
  <c r="AH192" i="9"/>
  <c r="U192" i="9"/>
  <c r="AD192" i="9"/>
  <c r="AC192" i="9"/>
  <c r="AI192" i="9"/>
  <c r="R192" i="9"/>
  <c r="AB192" i="9"/>
  <c r="L192" i="9"/>
  <c r="AA192" i="9"/>
  <c r="K192" i="9"/>
  <c r="AK192" i="9"/>
  <c r="T192" i="9"/>
  <c r="AN192" i="9"/>
  <c r="AM192" i="9"/>
  <c r="N192" i="9"/>
  <c r="AL192" i="9"/>
  <c r="M192" i="9"/>
  <c r="AJ192" i="9"/>
  <c r="J192" i="9"/>
  <c r="AG192" i="9"/>
  <c r="I192" i="9"/>
  <c r="AF192" i="9"/>
  <c r="V192" i="9"/>
  <c r="S192" i="9"/>
  <c r="AE192" i="9"/>
  <c r="Z192" i="9"/>
  <c r="Y192" i="9"/>
  <c r="W192" i="9"/>
  <c r="AN199" i="9"/>
  <c r="AB199" i="9"/>
  <c r="N199" i="9"/>
  <c r="AJ199" i="9"/>
  <c r="W199" i="9"/>
  <c r="J199" i="9"/>
  <c r="AI199" i="9"/>
  <c r="V199" i="9"/>
  <c r="I199" i="9"/>
  <c r="AD199" i="9"/>
  <c r="U199" i="9"/>
  <c r="AH199" i="9"/>
  <c r="AG199" i="9"/>
  <c r="Z199" i="9"/>
  <c r="Y199" i="9"/>
  <c r="T199" i="9"/>
  <c r="S199" i="9"/>
  <c r="R199" i="9"/>
  <c r="AM199" i="9"/>
  <c r="M199" i="9"/>
  <c r="AC199" i="9"/>
  <c r="AA199" i="9"/>
  <c r="AL199" i="9"/>
  <c r="AK199" i="9"/>
  <c r="AF199" i="9"/>
  <c r="AE199" i="9"/>
  <c r="L199" i="9"/>
  <c r="K199" i="9"/>
  <c r="AL210" i="9"/>
  <c r="Z210" i="9"/>
  <c r="L210" i="9"/>
  <c r="AK210" i="9"/>
  <c r="Y210" i="9"/>
  <c r="K210" i="9"/>
  <c r="AH210" i="9"/>
  <c r="U210" i="9"/>
  <c r="AG210" i="9"/>
  <c r="T210" i="9"/>
  <c r="AN210" i="9"/>
  <c r="AB210" i="9"/>
  <c r="N210" i="9"/>
  <c r="AJ210" i="9"/>
  <c r="AD210" i="9"/>
  <c r="AC210" i="9"/>
  <c r="R210" i="9"/>
  <c r="AI210" i="9"/>
  <c r="W210" i="9"/>
  <c r="V210" i="9"/>
  <c r="I210" i="9"/>
  <c r="J210" i="9"/>
  <c r="AM210" i="9"/>
  <c r="M210" i="9"/>
  <c r="AF210" i="9"/>
  <c r="AA210" i="9"/>
  <c r="S210" i="9"/>
  <c r="AE210" i="9"/>
  <c r="AF217" i="9"/>
  <c r="S217" i="9"/>
  <c r="AE217" i="9"/>
  <c r="R217" i="9"/>
  <c r="AN217" i="9"/>
  <c r="AB217" i="9"/>
  <c r="N217" i="9"/>
  <c r="AM217" i="9"/>
  <c r="AA217" i="9"/>
  <c r="M217" i="9"/>
  <c r="AH217" i="9"/>
  <c r="U217" i="9"/>
  <c r="AG217" i="9"/>
  <c r="J217" i="9"/>
  <c r="Y217" i="9"/>
  <c r="W217" i="9"/>
  <c r="AJ217" i="9"/>
  <c r="L217" i="9"/>
  <c r="AK217" i="9"/>
  <c r="Z217" i="9"/>
  <c r="V217" i="9"/>
  <c r="I217" i="9"/>
  <c r="T217" i="9"/>
  <c r="K217" i="9"/>
  <c r="AD217" i="9"/>
  <c r="AC217" i="9"/>
  <c r="AI217" i="9"/>
  <c r="AL217" i="9"/>
  <c r="AH252" i="9"/>
  <c r="U252" i="9"/>
  <c r="AC252" i="9"/>
  <c r="AN252" i="9"/>
  <c r="AB252" i="9"/>
  <c r="N252" i="9"/>
  <c r="AL252" i="9"/>
  <c r="Z252" i="9"/>
  <c r="L252" i="9"/>
  <c r="AI252" i="9"/>
  <c r="V252" i="9"/>
  <c r="I252" i="9"/>
  <c r="T252" i="9"/>
  <c r="S252" i="9"/>
  <c r="AM252" i="9"/>
  <c r="R252" i="9"/>
  <c r="AG252" i="9"/>
  <c r="K252" i="9"/>
  <c r="AF252" i="9"/>
  <c r="J252" i="9"/>
  <c r="AE252" i="9"/>
  <c r="AD252" i="9"/>
  <c r="Y252" i="9"/>
  <c r="AJ252" i="9"/>
  <c r="AA252" i="9"/>
  <c r="AK252" i="9"/>
  <c r="W252" i="9"/>
  <c r="M252" i="9"/>
  <c r="N268" i="12"/>
  <c r="N203" i="13" s="1"/>
  <c r="N183" i="12"/>
  <c r="N118" i="13" s="1"/>
  <c r="N292" i="12"/>
  <c r="N207" i="12"/>
  <c r="N142" i="13" s="1"/>
  <c r="AC318" i="9"/>
  <c r="Y318" i="9"/>
  <c r="AL318" i="9"/>
  <c r="AM318" i="9"/>
  <c r="AA318" i="9"/>
  <c r="AH318" i="9"/>
  <c r="AI318" i="9"/>
  <c r="AJ318" i="9"/>
  <c r="AK318" i="9"/>
  <c r="AN318" i="9"/>
  <c r="Z318" i="9"/>
  <c r="AB318" i="9"/>
  <c r="AD318" i="9"/>
  <c r="AE318" i="9"/>
  <c r="AF318" i="9"/>
  <c r="AG318" i="9"/>
  <c r="R318" i="9"/>
  <c r="H318" i="12" s="1"/>
  <c r="S318" i="9"/>
  <c r="I318" i="12" s="1"/>
  <c r="T318" i="9"/>
  <c r="J318" i="12" s="1"/>
  <c r="U318" i="9"/>
  <c r="K318" i="12" s="1"/>
  <c r="V318" i="9"/>
  <c r="L318" i="12" s="1"/>
  <c r="W318" i="9"/>
  <c r="M318" i="12" s="1"/>
  <c r="I318" i="9"/>
  <c r="N218" i="12"/>
  <c r="N153" i="13" s="1"/>
  <c r="N132" i="12"/>
  <c r="N67" i="13" s="1"/>
  <c r="AC228" i="9"/>
  <c r="AN228" i="9"/>
  <c r="AB228" i="9"/>
  <c r="N228" i="9"/>
  <c r="AM228" i="9"/>
  <c r="AA228" i="9"/>
  <c r="M228" i="9"/>
  <c r="W228" i="9"/>
  <c r="AL228" i="9"/>
  <c r="V228" i="9"/>
  <c r="AI228" i="9"/>
  <c r="S228" i="9"/>
  <c r="AH228" i="9"/>
  <c r="R228" i="9"/>
  <c r="Z228" i="9"/>
  <c r="I228" i="9"/>
  <c r="AJ228" i="9"/>
  <c r="AD228" i="9"/>
  <c r="Y228" i="9"/>
  <c r="K228" i="9"/>
  <c r="AE228" i="9"/>
  <c r="L228" i="9"/>
  <c r="J228" i="9"/>
  <c r="AG228" i="9"/>
  <c r="U228" i="9"/>
  <c r="T228" i="9"/>
  <c r="AK228" i="9"/>
  <c r="AF228" i="9"/>
  <c r="N232" i="12"/>
  <c r="N167" i="13" s="1"/>
  <c r="N146" i="12"/>
  <c r="N81" i="13" s="1"/>
  <c r="AN235" i="9"/>
  <c r="AM235" i="9"/>
  <c r="AA235" i="9"/>
  <c r="M235" i="9"/>
  <c r="AI235" i="9"/>
  <c r="V235" i="9"/>
  <c r="I235" i="9"/>
  <c r="AH235" i="9"/>
  <c r="U235" i="9"/>
  <c r="AG235" i="9"/>
  <c r="T235" i="9"/>
  <c r="AE235" i="9"/>
  <c r="R235" i="9"/>
  <c r="S235" i="9"/>
  <c r="AL235" i="9"/>
  <c r="AK235" i="9"/>
  <c r="N235" i="9"/>
  <c r="AJ235" i="9"/>
  <c r="L235" i="9"/>
  <c r="AF235" i="9"/>
  <c r="K235" i="9"/>
  <c r="Y235" i="9"/>
  <c r="AB235" i="9"/>
  <c r="J235" i="9"/>
  <c r="AD235" i="9"/>
  <c r="Z235" i="9"/>
  <c r="W235" i="9"/>
  <c r="AC235" i="9"/>
  <c r="N277" i="12"/>
  <c r="N192" i="12"/>
  <c r="N127" i="13" s="1"/>
  <c r="AD295" i="9"/>
  <c r="AG295" i="9"/>
  <c r="AK295" i="9"/>
  <c r="AH295" i="9"/>
  <c r="AJ295" i="9"/>
  <c r="Z295" i="9"/>
  <c r="AA295" i="9"/>
  <c r="AE295" i="9"/>
  <c r="AI295" i="9"/>
  <c r="AM295" i="9"/>
  <c r="AN295" i="9"/>
  <c r="Y295" i="9"/>
  <c r="AF295" i="9"/>
  <c r="AL295" i="9"/>
  <c r="V295" i="9"/>
  <c r="L295" i="12" s="1"/>
  <c r="W295" i="9"/>
  <c r="M295" i="12" s="1"/>
  <c r="R295" i="9"/>
  <c r="H295" i="12" s="1"/>
  <c r="T295" i="9"/>
  <c r="J295" i="12" s="1"/>
  <c r="U295" i="9"/>
  <c r="K295" i="12" s="1"/>
  <c r="S295" i="9"/>
  <c r="I295" i="12" s="1"/>
  <c r="AD298" i="9"/>
  <c r="AK298" i="9"/>
  <c r="AF298" i="9"/>
  <c r="AG298" i="9"/>
  <c r="AI298" i="9"/>
  <c r="AH298" i="9"/>
  <c r="AJ298" i="9"/>
  <c r="AL298" i="9"/>
  <c r="AM298" i="9"/>
  <c r="AN298" i="9"/>
  <c r="Y298" i="9"/>
  <c r="AE298" i="9"/>
  <c r="Z298" i="9"/>
  <c r="AA298" i="9"/>
  <c r="R298" i="9"/>
  <c r="H298" i="12" s="1"/>
  <c r="S298" i="9"/>
  <c r="I298" i="12" s="1"/>
  <c r="T298" i="9"/>
  <c r="J298" i="12" s="1"/>
  <c r="U298" i="9"/>
  <c r="K298" i="12" s="1"/>
  <c r="V298" i="9"/>
  <c r="L298" i="12" s="1"/>
  <c r="W298" i="9"/>
  <c r="M298" i="12" s="1"/>
  <c r="AH303" i="9"/>
  <c r="AJ303" i="9"/>
  <c r="AL303" i="9"/>
  <c r="AD303" i="9"/>
  <c r="AF303" i="9"/>
  <c r="AE303" i="9"/>
  <c r="AG303" i="9"/>
  <c r="AI303" i="9"/>
  <c r="AM303" i="9"/>
  <c r="AK303" i="9"/>
  <c r="AN303" i="9"/>
  <c r="Y303" i="9"/>
  <c r="Z303" i="9"/>
  <c r="AA303" i="9"/>
  <c r="V303" i="9"/>
  <c r="L303" i="12" s="1"/>
  <c r="W303" i="9"/>
  <c r="M303" i="12" s="1"/>
  <c r="R303" i="9"/>
  <c r="H303" i="12" s="1"/>
  <c r="T303" i="9"/>
  <c r="J303" i="12" s="1"/>
  <c r="U303" i="9"/>
  <c r="K303" i="12" s="1"/>
  <c r="S303" i="9"/>
  <c r="I303" i="12" s="1"/>
  <c r="Y334" i="9"/>
  <c r="AK334" i="9"/>
  <c r="AE334" i="9"/>
  <c r="Z334" i="9"/>
  <c r="AN334" i="9"/>
  <c r="AB334" i="9"/>
  <c r="AI334" i="9"/>
  <c r="AJ334" i="9"/>
  <c r="AL334" i="9"/>
  <c r="AM334" i="9"/>
  <c r="AA334" i="9"/>
  <c r="AC334" i="9"/>
  <c r="AF334" i="9"/>
  <c r="AD334" i="9"/>
  <c r="AG334" i="9"/>
  <c r="AH334" i="9"/>
  <c r="R334" i="9"/>
  <c r="H334" i="12" s="1"/>
  <c r="S334" i="9"/>
  <c r="I334" i="12" s="1"/>
  <c r="T334" i="9"/>
  <c r="J334" i="12" s="1"/>
  <c r="U334" i="9"/>
  <c r="K334" i="12" s="1"/>
  <c r="V334" i="9"/>
  <c r="L334" i="12" s="1"/>
  <c r="W334" i="9"/>
  <c r="M334" i="12" s="1"/>
  <c r="I334" i="9"/>
  <c r="N264" i="12"/>
  <c r="N199" i="13" s="1"/>
  <c r="N179" i="12"/>
  <c r="N114" i="13" s="1"/>
  <c r="AN189" i="9"/>
  <c r="AB189" i="9"/>
  <c r="N189" i="9"/>
  <c r="AJ189" i="9"/>
  <c r="W189" i="9"/>
  <c r="J189" i="9"/>
  <c r="AI189" i="9"/>
  <c r="V189" i="9"/>
  <c r="I189" i="9"/>
  <c r="AE189" i="9"/>
  <c r="M189" i="9"/>
  <c r="Z189" i="9"/>
  <c r="Y189" i="9"/>
  <c r="AG189" i="9"/>
  <c r="AM189" i="9"/>
  <c r="AL189" i="9"/>
  <c r="AK189" i="9"/>
  <c r="L189" i="9"/>
  <c r="AH189" i="9"/>
  <c r="K189" i="9"/>
  <c r="AF189" i="9"/>
  <c r="AD189" i="9"/>
  <c r="S189" i="9"/>
  <c r="R189" i="9"/>
  <c r="T189" i="9"/>
  <c r="AA189" i="9"/>
  <c r="U189" i="9"/>
  <c r="AC189" i="9"/>
  <c r="AH196" i="9"/>
  <c r="U196" i="9"/>
  <c r="AD196" i="9"/>
  <c r="AC196" i="9"/>
  <c r="AJ196" i="9"/>
  <c r="W196" i="9"/>
  <c r="J196" i="9"/>
  <c r="AA196" i="9"/>
  <c r="I196" i="9"/>
  <c r="AM196" i="9"/>
  <c r="T196" i="9"/>
  <c r="AL196" i="9"/>
  <c r="S196" i="9"/>
  <c r="AE196" i="9"/>
  <c r="L196" i="9"/>
  <c r="N196" i="9"/>
  <c r="AN196" i="9"/>
  <c r="M196" i="9"/>
  <c r="AK196" i="9"/>
  <c r="K196" i="9"/>
  <c r="AI196" i="9"/>
  <c r="AG196" i="9"/>
  <c r="AF196" i="9"/>
  <c r="R196" i="9"/>
  <c r="AB196" i="9"/>
  <c r="Z196" i="9"/>
  <c r="Y196" i="9"/>
  <c r="V196" i="9"/>
  <c r="AF207" i="9"/>
  <c r="S207" i="9"/>
  <c r="AE207" i="9"/>
  <c r="R207" i="9"/>
  <c r="AN207" i="9"/>
  <c r="AB207" i="9"/>
  <c r="N207" i="9"/>
  <c r="AM207" i="9"/>
  <c r="AA207" i="9"/>
  <c r="M207" i="9"/>
  <c r="AH207" i="9"/>
  <c r="U207" i="9"/>
  <c r="W207" i="9"/>
  <c r="AK207" i="9"/>
  <c r="AJ207" i="9"/>
  <c r="L207" i="9"/>
  <c r="Z207" i="9"/>
  <c r="AL207" i="9"/>
  <c r="AC207" i="9"/>
  <c r="Y207" i="9"/>
  <c r="J207" i="9"/>
  <c r="K207" i="9"/>
  <c r="I207" i="9"/>
  <c r="T207" i="9"/>
  <c r="AI207" i="9"/>
  <c r="AG207" i="9"/>
  <c r="AD207" i="9"/>
  <c r="V207" i="9"/>
  <c r="AL214" i="9"/>
  <c r="Z214" i="9"/>
  <c r="L214" i="9"/>
  <c r="AK214" i="9"/>
  <c r="Y214" i="9"/>
  <c r="K214" i="9"/>
  <c r="AH214" i="9"/>
  <c r="U214" i="9"/>
  <c r="AG214" i="9"/>
  <c r="T214" i="9"/>
  <c r="AN214" i="9"/>
  <c r="AB214" i="9"/>
  <c r="N214" i="9"/>
  <c r="R214" i="9"/>
  <c r="AF214" i="9"/>
  <c r="J214" i="9"/>
  <c r="AE214" i="9"/>
  <c r="I214" i="9"/>
  <c r="V214" i="9"/>
  <c r="AI214" i="9"/>
  <c r="W214" i="9"/>
  <c r="S214" i="9"/>
  <c r="AM214" i="9"/>
  <c r="M214" i="9"/>
  <c r="AC214" i="9"/>
  <c r="AA214" i="9"/>
  <c r="AJ214" i="9"/>
  <c r="AD214" i="9"/>
  <c r="N139" i="12"/>
  <c r="N74" i="13" s="1"/>
  <c r="N225" i="12"/>
  <c r="N160" i="13" s="1"/>
  <c r="N236" i="12"/>
  <c r="N171" i="13" s="1"/>
  <c r="N150" i="12"/>
  <c r="N85" i="13" s="1"/>
  <c r="AL242" i="9"/>
  <c r="Z242" i="9"/>
  <c r="L242" i="9"/>
  <c r="AI242" i="9"/>
  <c r="V242" i="9"/>
  <c r="I242" i="9"/>
  <c r="AN242" i="9"/>
  <c r="Y242" i="9"/>
  <c r="AM242" i="9"/>
  <c r="W242" i="9"/>
  <c r="AH242" i="9"/>
  <c r="S242" i="9"/>
  <c r="AG242" i="9"/>
  <c r="R242" i="9"/>
  <c r="AF242" i="9"/>
  <c r="AE242" i="9"/>
  <c r="AC242" i="9"/>
  <c r="M242" i="9"/>
  <c r="AK242" i="9"/>
  <c r="AJ242" i="9"/>
  <c r="AD242" i="9"/>
  <c r="AB242" i="9"/>
  <c r="AA242" i="9"/>
  <c r="K242" i="9"/>
  <c r="N242" i="9"/>
  <c r="U242" i="9"/>
  <c r="J242" i="9"/>
  <c r="T242" i="9"/>
  <c r="N295" i="12"/>
  <c r="N210" i="12"/>
  <c r="N145" i="13" s="1"/>
  <c r="N298" i="12"/>
  <c r="N213" i="12"/>
  <c r="N148" i="13" s="1"/>
  <c r="AC324" i="9"/>
  <c r="AH324" i="9"/>
  <c r="AB324" i="9"/>
  <c r="AE324" i="9"/>
  <c r="AN324" i="9"/>
  <c r="Y324" i="9"/>
  <c r="Z324" i="9"/>
  <c r="AA324" i="9"/>
  <c r="AD324" i="9"/>
  <c r="AG324" i="9"/>
  <c r="AM324" i="9"/>
  <c r="AF324" i="9"/>
  <c r="AI324" i="9"/>
  <c r="AJ324" i="9"/>
  <c r="AK324" i="9"/>
  <c r="AL324" i="9"/>
  <c r="R324" i="9"/>
  <c r="H324" i="12" s="1"/>
  <c r="I324" i="9"/>
  <c r="S324" i="9"/>
  <c r="I324" i="12" s="1"/>
  <c r="T324" i="9"/>
  <c r="J324" i="12" s="1"/>
  <c r="U324" i="9"/>
  <c r="K324" i="12" s="1"/>
  <c r="V324" i="9"/>
  <c r="L324" i="12" s="1"/>
  <c r="W324" i="9"/>
  <c r="M324" i="12" s="1"/>
  <c r="K955" i="9"/>
  <c r="AJ955" i="9"/>
  <c r="AI955" i="9"/>
  <c r="AK955" i="9"/>
  <c r="AA955" i="9"/>
  <c r="AD955" i="9"/>
  <c r="AG955" i="9"/>
  <c r="AL955" i="9"/>
  <c r="AB955" i="9"/>
  <c r="AE955" i="9"/>
  <c r="Y955" i="9"/>
  <c r="Z955" i="9"/>
  <c r="AN955" i="9"/>
  <c r="AC955" i="9"/>
  <c r="AF955" i="9"/>
  <c r="AH955" i="9"/>
  <c r="AM955" i="9"/>
  <c r="AN273" i="9"/>
  <c r="AB273" i="9"/>
  <c r="N273" i="9"/>
  <c r="AM273" i="9"/>
  <c r="AA273" i="9"/>
  <c r="M273" i="9"/>
  <c r="AI273" i="9"/>
  <c r="V273" i="9"/>
  <c r="I273" i="9"/>
  <c r="AH273" i="9"/>
  <c r="U273" i="9"/>
  <c r="AF273" i="9"/>
  <c r="S273" i="9"/>
  <c r="AD273" i="9"/>
  <c r="AC273" i="9"/>
  <c r="L273" i="9"/>
  <c r="AL273" i="9"/>
  <c r="K273" i="9"/>
  <c r="AK273" i="9"/>
  <c r="J273" i="9"/>
  <c r="AJ273" i="9"/>
  <c r="AG273" i="9"/>
  <c r="AE273" i="9"/>
  <c r="Z273" i="9"/>
  <c r="Y273" i="9"/>
  <c r="T273" i="9"/>
  <c r="W273" i="9"/>
  <c r="R273" i="9"/>
  <c r="N291" i="12"/>
  <c r="N206" i="12"/>
  <c r="N141" i="13" s="1"/>
  <c r="AC336" i="9"/>
  <c r="Y336" i="9"/>
  <c r="AL336" i="9"/>
  <c r="AJ336" i="9"/>
  <c r="AM336" i="9"/>
  <c r="AK336" i="9"/>
  <c r="AN336" i="9"/>
  <c r="Z336" i="9"/>
  <c r="AA336" i="9"/>
  <c r="AD336" i="9"/>
  <c r="AB336" i="9"/>
  <c r="AE336" i="9"/>
  <c r="AG336" i="9"/>
  <c r="AI336" i="9"/>
  <c r="AF336" i="9"/>
  <c r="AH336" i="9"/>
  <c r="I336" i="9"/>
  <c r="R336" i="9"/>
  <c r="H336" i="12" s="1"/>
  <c r="S336" i="9"/>
  <c r="I336" i="12" s="1"/>
  <c r="T336" i="9"/>
  <c r="J336" i="12" s="1"/>
  <c r="U336" i="9"/>
  <c r="K336" i="12" s="1"/>
  <c r="V336" i="9"/>
  <c r="L336" i="12" s="1"/>
  <c r="W336" i="9"/>
  <c r="M336" i="12" s="1"/>
  <c r="AB450" i="9"/>
  <c r="AN450" i="9"/>
  <c r="AH450" i="9"/>
  <c r="AE450" i="9"/>
  <c r="AG450" i="9"/>
  <c r="AC450" i="9"/>
  <c r="AD450" i="9"/>
  <c r="AI450" i="9"/>
  <c r="AF450" i="9"/>
  <c r="AJ450" i="9"/>
  <c r="AL450" i="9"/>
  <c r="AK450" i="9"/>
  <c r="Y450" i="9"/>
  <c r="Z450" i="9"/>
  <c r="AA450" i="9"/>
  <c r="AM450" i="9"/>
  <c r="R450" i="9"/>
  <c r="H450" i="12" s="1"/>
  <c r="S450" i="9"/>
  <c r="I450" i="12" s="1"/>
  <c r="T450" i="9"/>
  <c r="J450" i="12" s="1"/>
  <c r="U450" i="9"/>
  <c r="K450" i="12" s="1"/>
  <c r="W450" i="9"/>
  <c r="M450" i="12" s="1"/>
  <c r="V450" i="9"/>
  <c r="L450" i="12" s="1"/>
  <c r="AJ547" i="9"/>
  <c r="AH547" i="9"/>
  <c r="AK547" i="9"/>
  <c r="Z547" i="9"/>
  <c r="AA547" i="9"/>
  <c r="AB547" i="9"/>
  <c r="Y547" i="9"/>
  <c r="AC547" i="9"/>
  <c r="AD547" i="9"/>
  <c r="AE547" i="9"/>
  <c r="AF547" i="9"/>
  <c r="AG547" i="9"/>
  <c r="AI547" i="9"/>
  <c r="AL547" i="9"/>
  <c r="AM547" i="9"/>
  <c r="AN547" i="9"/>
  <c r="U547" i="9"/>
  <c r="K547" i="12" s="1"/>
  <c r="V547" i="9"/>
  <c r="L547" i="12" s="1"/>
  <c r="R547" i="9"/>
  <c r="H547" i="12" s="1"/>
  <c r="W547" i="9"/>
  <c r="M547" i="12" s="1"/>
  <c r="T547" i="9"/>
  <c r="S547" i="9"/>
  <c r="AI625" i="9"/>
  <c r="Y625" i="9"/>
  <c r="AK625" i="9"/>
  <c r="AA625" i="9"/>
  <c r="AB625" i="9"/>
  <c r="AC625" i="9"/>
  <c r="AD625" i="9"/>
  <c r="AF625" i="9"/>
  <c r="AG625" i="9"/>
  <c r="AM625" i="9"/>
  <c r="AS625" i="12" s="1"/>
  <c r="AN625" i="9"/>
  <c r="Z625" i="9"/>
  <c r="AE625" i="9"/>
  <c r="AH625" i="9"/>
  <c r="AJ625" i="9"/>
  <c r="AL625" i="9"/>
  <c r="AR625" i="12" s="1"/>
  <c r="W625" i="9"/>
  <c r="M625" i="12" s="1"/>
  <c r="R625" i="9"/>
  <c r="H625" i="12" s="1"/>
  <c r="S625" i="9"/>
  <c r="I625" i="12" s="1"/>
  <c r="T625" i="9"/>
  <c r="J625" i="12" s="1"/>
  <c r="U625" i="9"/>
  <c r="K625" i="12" s="1"/>
  <c r="V625" i="9"/>
  <c r="L625" i="12" s="1"/>
  <c r="AH642" i="9"/>
  <c r="AI642" i="9"/>
  <c r="AJ642" i="9"/>
  <c r="Y642" i="9"/>
  <c r="AK642" i="9"/>
  <c r="Z642" i="9"/>
  <c r="AL642" i="9"/>
  <c r="AR642" i="12" s="1"/>
  <c r="AA642" i="9"/>
  <c r="AM642" i="9"/>
  <c r="AS642" i="12" s="1"/>
  <c r="AB642" i="9"/>
  <c r="AN642" i="9"/>
  <c r="AC642" i="9"/>
  <c r="AF642" i="9"/>
  <c r="AG642" i="9"/>
  <c r="AD642" i="9"/>
  <c r="AE642" i="9"/>
  <c r="S642" i="9"/>
  <c r="I642" i="12" s="1"/>
  <c r="I577" i="13" s="1"/>
  <c r="T642" i="9"/>
  <c r="J642" i="12" s="1"/>
  <c r="J577" i="13" s="1"/>
  <c r="U642" i="9"/>
  <c r="K642" i="12" s="1"/>
  <c r="K577" i="13" s="1"/>
  <c r="V642" i="9"/>
  <c r="L642" i="12" s="1"/>
  <c r="L577" i="13" s="1"/>
  <c r="W642" i="9"/>
  <c r="M642" i="12" s="1"/>
  <c r="M577" i="13" s="1"/>
  <c r="R642" i="9"/>
  <c r="H642" i="12" s="1"/>
  <c r="H577" i="13" s="1"/>
  <c r="AH669" i="9"/>
  <c r="AJ669" i="9"/>
  <c r="Y669" i="9"/>
  <c r="AK669" i="9"/>
  <c r="Z669" i="9"/>
  <c r="AL669" i="9"/>
  <c r="AR669" i="12" s="1"/>
  <c r="AA669" i="9"/>
  <c r="AC669" i="9"/>
  <c r="AG669" i="9"/>
  <c r="AF669" i="9"/>
  <c r="AI669" i="9"/>
  <c r="AM669" i="9"/>
  <c r="AS669" i="12" s="1"/>
  <c r="AD669" i="9"/>
  <c r="AE669" i="9"/>
  <c r="AN669" i="9"/>
  <c r="AB669" i="9"/>
  <c r="W669" i="9"/>
  <c r="M669" i="12" s="1"/>
  <c r="R669" i="9"/>
  <c r="H669" i="12" s="1"/>
  <c r="S669" i="9"/>
  <c r="I669" i="12" s="1"/>
  <c r="T669" i="9"/>
  <c r="J669" i="12" s="1"/>
  <c r="U669" i="9"/>
  <c r="K669" i="12" s="1"/>
  <c r="V669" i="9"/>
  <c r="L669" i="12" s="1"/>
  <c r="Z692" i="9"/>
  <c r="AL692" i="9"/>
  <c r="AR692" i="12" s="1"/>
  <c r="AA692" i="9"/>
  <c r="AM692" i="9"/>
  <c r="AS692" i="12" s="1"/>
  <c r="AB692" i="9"/>
  <c r="AN692" i="9"/>
  <c r="AC692" i="9"/>
  <c r="AI692" i="9"/>
  <c r="AJ692" i="9"/>
  <c r="AK692" i="9"/>
  <c r="Y692" i="9"/>
  <c r="AD692" i="9"/>
  <c r="AE692" i="9"/>
  <c r="AH692" i="9"/>
  <c r="AF692" i="9"/>
  <c r="AG692" i="9"/>
  <c r="W692" i="9"/>
  <c r="M692" i="12" s="1"/>
  <c r="S692" i="9"/>
  <c r="I692" i="12" s="1"/>
  <c r="R692" i="9"/>
  <c r="H692" i="12" s="1"/>
  <c r="T692" i="9"/>
  <c r="J692" i="12" s="1"/>
  <c r="U692" i="9"/>
  <c r="K692" i="12" s="1"/>
  <c r="V692" i="9"/>
  <c r="L692" i="12" s="1"/>
  <c r="AF729" i="9"/>
  <c r="AG729" i="9"/>
  <c r="AH729" i="9"/>
  <c r="AL729" i="9"/>
  <c r="AR729" i="12" s="1"/>
  <c r="AM729" i="9"/>
  <c r="AS729" i="12" s="1"/>
  <c r="Y729" i="9"/>
  <c r="AN729" i="9"/>
  <c r="AJ729" i="9"/>
  <c r="AA729" i="9"/>
  <c r="AD729" i="9"/>
  <c r="AE729" i="9"/>
  <c r="AI729" i="9"/>
  <c r="Z729" i="9"/>
  <c r="AK729" i="9"/>
  <c r="AC729" i="9"/>
  <c r="AB729" i="9"/>
  <c r="R729" i="9"/>
  <c r="H729" i="12" s="1"/>
  <c r="T729" i="9"/>
  <c r="J729" i="12" s="1"/>
  <c r="S729" i="9"/>
  <c r="I729" i="12" s="1"/>
  <c r="U729" i="9"/>
  <c r="K729" i="12" s="1"/>
  <c r="V729" i="9"/>
  <c r="L729" i="12" s="1"/>
  <c r="W729" i="9"/>
  <c r="M729" i="12" s="1"/>
  <c r="K734" i="9"/>
  <c r="AJ734" i="9"/>
  <c r="Y734" i="9"/>
  <c r="AK734" i="9"/>
  <c r="Z734" i="9"/>
  <c r="AL734" i="9"/>
  <c r="AM734" i="9"/>
  <c r="AN734" i="9"/>
  <c r="AF734" i="9"/>
  <c r="AI734" i="9"/>
  <c r="AG734" i="9"/>
  <c r="AH734" i="9"/>
  <c r="AB734" i="9"/>
  <c r="AC734" i="9"/>
  <c r="AA734" i="9"/>
  <c r="AD734" i="9"/>
  <c r="AE734" i="9"/>
  <c r="I770" i="9"/>
  <c r="AJ770" i="9"/>
  <c r="Y770" i="9"/>
  <c r="AK770" i="9"/>
  <c r="Z770" i="9"/>
  <c r="AL770" i="9"/>
  <c r="AM770" i="9"/>
  <c r="AN770" i="9"/>
  <c r="AI770" i="9"/>
  <c r="AA770" i="9"/>
  <c r="AB770" i="9"/>
  <c r="AE770" i="9"/>
  <c r="AH770" i="9"/>
  <c r="AF770" i="9"/>
  <c r="AD770" i="9"/>
  <c r="AG770" i="9"/>
  <c r="AC770" i="9"/>
  <c r="AF786" i="9"/>
  <c r="AG786" i="9"/>
  <c r="AH786" i="9"/>
  <c r="AL786" i="9"/>
  <c r="AM786" i="9"/>
  <c r="Y786" i="9"/>
  <c r="AN786" i="9"/>
  <c r="AK786" i="9"/>
  <c r="AB786" i="9"/>
  <c r="AD786" i="9"/>
  <c r="AE786" i="9"/>
  <c r="AJ786" i="9"/>
  <c r="AA786" i="9"/>
  <c r="AI786" i="9"/>
  <c r="Z786" i="9"/>
  <c r="AC786" i="9"/>
  <c r="J799" i="9"/>
  <c r="AB799" i="9"/>
  <c r="AN799" i="9"/>
  <c r="AC799" i="9"/>
  <c r="AD799" i="9"/>
  <c r="AK799" i="9"/>
  <c r="AL799" i="9"/>
  <c r="AM799" i="9"/>
  <c r="Z799" i="9"/>
  <c r="AE799" i="9"/>
  <c r="AF799" i="9"/>
  <c r="Y799" i="9"/>
  <c r="AA799" i="9"/>
  <c r="AI799" i="9"/>
  <c r="AG799" i="9"/>
  <c r="AH799" i="9"/>
  <c r="AJ799" i="9"/>
  <c r="Z844" i="9"/>
  <c r="AH844" i="9"/>
  <c r="AB844" i="9"/>
  <c r="Y844" i="9"/>
  <c r="AN844" i="9"/>
  <c r="AA844" i="9"/>
  <c r="AG844" i="9"/>
  <c r="AJ844" i="9"/>
  <c r="AK844" i="9"/>
  <c r="AI844" i="9"/>
  <c r="AL844" i="9"/>
  <c r="AC844" i="9"/>
  <c r="AD844" i="9"/>
  <c r="AM844" i="9"/>
  <c r="AE844" i="9"/>
  <c r="AF844" i="9"/>
  <c r="J866" i="9"/>
  <c r="AD866" i="9"/>
  <c r="AC866" i="9"/>
  <c r="AF866" i="9"/>
  <c r="AG866" i="9"/>
  <c r="AN866" i="9"/>
  <c r="Z866" i="9"/>
  <c r="AA866" i="9"/>
  <c r="Y866" i="9"/>
  <c r="AH866" i="9"/>
  <c r="AK866" i="9"/>
  <c r="AI866" i="9"/>
  <c r="AB866" i="9"/>
  <c r="AE866" i="9"/>
  <c r="AJ866" i="9"/>
  <c r="AL866" i="9"/>
  <c r="AM866" i="9"/>
  <c r="AB888" i="9"/>
  <c r="AN888" i="9"/>
  <c r="AH888" i="9"/>
  <c r="AI888" i="9"/>
  <c r="AF888" i="9"/>
  <c r="AJ888" i="9"/>
  <c r="AK888" i="9"/>
  <c r="Y888" i="9"/>
  <c r="AC888" i="9"/>
  <c r="AG888" i="9"/>
  <c r="AD888" i="9"/>
  <c r="Z888" i="9"/>
  <c r="AA888" i="9"/>
  <c r="AE888" i="9"/>
  <c r="AM888" i="9"/>
  <c r="AL888" i="9"/>
  <c r="AJ907" i="9"/>
  <c r="AE907" i="9"/>
  <c r="AF907" i="9"/>
  <c r="AA907" i="9"/>
  <c r="AC907" i="9"/>
  <c r="AD907" i="9"/>
  <c r="AI907" i="9"/>
  <c r="AM907" i="9"/>
  <c r="AH907" i="9"/>
  <c r="Z907" i="9"/>
  <c r="AL907" i="9"/>
  <c r="AK907" i="9"/>
  <c r="AN907" i="9"/>
  <c r="Y907" i="9"/>
  <c r="AB907" i="9"/>
  <c r="AG907" i="9"/>
  <c r="AB930" i="9"/>
  <c r="AN930" i="9"/>
  <c r="AD930" i="9"/>
  <c r="AE930" i="9"/>
  <c r="AL930" i="9"/>
  <c r="AM930" i="9"/>
  <c r="AJ930" i="9"/>
  <c r="AA930" i="9"/>
  <c r="Y930" i="9"/>
  <c r="AK930" i="9"/>
  <c r="AI930" i="9"/>
  <c r="Z930" i="9"/>
  <c r="AF930" i="9"/>
  <c r="AG930" i="9"/>
  <c r="AC930" i="9"/>
  <c r="AH930" i="9"/>
  <c r="K940" i="9"/>
  <c r="AJ940" i="9"/>
  <c r="AA940" i="9"/>
  <c r="AN940" i="9"/>
  <c r="AB940" i="9"/>
  <c r="AE940" i="9"/>
  <c r="AH940" i="9"/>
  <c r="AL940" i="9"/>
  <c r="Y940" i="9"/>
  <c r="AK940" i="9"/>
  <c r="AI940" i="9"/>
  <c r="AM940" i="9"/>
  <c r="AF940" i="9"/>
  <c r="Z940" i="9"/>
  <c r="AC940" i="9"/>
  <c r="AD940" i="9"/>
  <c r="AG940" i="9"/>
  <c r="AJ949" i="9"/>
  <c r="AA949" i="9"/>
  <c r="AN949" i="9"/>
  <c r="AB949" i="9"/>
  <c r="AC949" i="9"/>
  <c r="AF949" i="9"/>
  <c r="AI949" i="9"/>
  <c r="Z949" i="9"/>
  <c r="AM949" i="9"/>
  <c r="AG949" i="9"/>
  <c r="AH949" i="9"/>
  <c r="AK949" i="9"/>
  <c r="AL949" i="9"/>
  <c r="AD949" i="9"/>
  <c r="Y949" i="9"/>
  <c r="AE949" i="9"/>
  <c r="AJ994" i="9"/>
  <c r="AA994" i="9"/>
  <c r="AN994" i="9"/>
  <c r="AB994" i="9"/>
  <c r="AE994" i="9"/>
  <c r="AH994" i="9"/>
  <c r="Y994" i="9"/>
  <c r="AK994" i="9"/>
  <c r="AM994" i="9"/>
  <c r="AI994" i="9"/>
  <c r="Z994" i="9"/>
  <c r="AC994" i="9"/>
  <c r="AD994" i="9"/>
  <c r="AF994" i="9"/>
  <c r="AG994" i="9"/>
  <c r="AL994" i="9"/>
  <c r="AJ1000" i="9"/>
  <c r="AI1000" i="9"/>
  <c r="AK1000" i="9"/>
  <c r="AC1000" i="9"/>
  <c r="AF1000" i="9"/>
  <c r="Y1000" i="9"/>
  <c r="AH1000" i="9"/>
  <c r="AM1000" i="9"/>
  <c r="Z1000" i="9"/>
  <c r="AB1000" i="9"/>
  <c r="AD1000" i="9"/>
  <c r="AE1000" i="9"/>
  <c r="AG1000" i="9"/>
  <c r="AL1000" i="9"/>
  <c r="AN1000" i="9"/>
  <c r="AA1000" i="9"/>
  <c r="AB1002" i="9"/>
  <c r="AN1002" i="9"/>
  <c r="AD1002" i="9"/>
  <c r="AE1002" i="9"/>
  <c r="AA1002" i="9"/>
  <c r="AG1002" i="9"/>
  <c r="AC1002" i="9"/>
  <c r="AM1002" i="9"/>
  <c r="AF1002" i="9"/>
  <c r="AH1002" i="9"/>
  <c r="AI1002" i="9"/>
  <c r="AJ1002" i="9"/>
  <c r="AK1002" i="9"/>
  <c r="AL1002" i="9"/>
  <c r="Y1002" i="9"/>
  <c r="Z1002" i="9"/>
  <c r="AB1019" i="9"/>
  <c r="AN1019" i="9"/>
  <c r="AC1019" i="9"/>
  <c r="AH1019" i="9"/>
  <c r="AK1019" i="9"/>
  <c r="AA1019" i="9"/>
  <c r="Z1019" i="9"/>
  <c r="AE1019" i="9"/>
  <c r="AG1019" i="9"/>
  <c r="AL1019" i="9"/>
  <c r="AM1019" i="9"/>
  <c r="Y1019" i="9"/>
  <c r="AF1019" i="9"/>
  <c r="AI1019" i="9"/>
  <c r="AD1019" i="9"/>
  <c r="AJ1019" i="9"/>
  <c r="AF1027" i="9"/>
  <c r="AG1027" i="9"/>
  <c r="AJ1027" i="9"/>
  <c r="AH1027" i="9"/>
  <c r="AA1027" i="9"/>
  <c r="AN1027" i="9"/>
  <c r="Y1027" i="9"/>
  <c r="AC1027" i="9"/>
  <c r="AD1027" i="9"/>
  <c r="AE1027" i="9"/>
  <c r="AI1027" i="9"/>
  <c r="AK1027" i="9"/>
  <c r="AL1027" i="9"/>
  <c r="AM1027" i="9"/>
  <c r="Z1027" i="9"/>
  <c r="AB1027" i="9"/>
  <c r="N1033" i="9"/>
  <c r="AF1033" i="9"/>
  <c r="AG1033" i="9"/>
  <c r="Z1033" i="9"/>
  <c r="AN1033" i="9"/>
  <c r="AE1033" i="9"/>
  <c r="AI1033" i="9"/>
  <c r="AL1033" i="9"/>
  <c r="Y1033" i="9"/>
  <c r="AA1033" i="9"/>
  <c r="AB1033" i="9"/>
  <c r="AC1033" i="9"/>
  <c r="AD1033" i="9"/>
  <c r="AH1033" i="9"/>
  <c r="AJ1033" i="9"/>
  <c r="AM1033" i="9"/>
  <c r="AK1033" i="9"/>
  <c r="AF1042" i="9"/>
  <c r="AG1042" i="9"/>
  <c r="Z1042" i="9"/>
  <c r="AN1042" i="9"/>
  <c r="AC1042" i="9"/>
  <c r="AA1042" i="9"/>
  <c r="AB1042" i="9"/>
  <c r="AJ1042" i="9"/>
  <c r="AK1042" i="9"/>
  <c r="AL1042" i="9"/>
  <c r="AM1042" i="9"/>
  <c r="Y1042" i="9"/>
  <c r="AE1042" i="9"/>
  <c r="AH1042" i="9"/>
  <c r="AI1042" i="9"/>
  <c r="AD1042" i="9"/>
  <c r="AH1077" i="9"/>
  <c r="AJ1077" i="9"/>
  <c r="AB1077" i="9"/>
  <c r="AD1077" i="9"/>
  <c r="AF1077" i="9"/>
  <c r="Y1077" i="9"/>
  <c r="Z1077" i="9"/>
  <c r="AA1077" i="9"/>
  <c r="AC1077" i="9"/>
  <c r="AE1077" i="9"/>
  <c r="AI1077" i="9"/>
  <c r="AL1077" i="9"/>
  <c r="AM1077" i="9"/>
  <c r="AN1077" i="9"/>
  <c r="AG1077" i="9"/>
  <c r="AK1077" i="9"/>
  <c r="AH1089" i="9"/>
  <c r="AA1089" i="9"/>
  <c r="AN1089" i="9"/>
  <c r="AJ1089" i="9"/>
  <c r="Y1089" i="9"/>
  <c r="AB1089" i="9"/>
  <c r="AL1089" i="9"/>
  <c r="AM1089" i="9"/>
  <c r="Z1089" i="9"/>
  <c r="AD1089" i="9"/>
  <c r="AK1089" i="9"/>
  <c r="AC1089" i="9"/>
  <c r="AE1089" i="9"/>
  <c r="AF1089" i="9"/>
  <c r="AG1089" i="9"/>
  <c r="AI1089" i="9"/>
  <c r="J1091" i="9"/>
  <c r="Z1091" i="9"/>
  <c r="AL1091" i="9"/>
  <c r="AH1091" i="9"/>
  <c r="AF1091" i="9"/>
  <c r="AN1091" i="9"/>
  <c r="AA1091" i="9"/>
  <c r="Y1091" i="9"/>
  <c r="AB1091" i="9"/>
  <c r="AC1091" i="9"/>
  <c r="AD1091" i="9"/>
  <c r="AE1091" i="9"/>
  <c r="AI1091" i="9"/>
  <c r="AG1091" i="9"/>
  <c r="AJ1091" i="9"/>
  <c r="AK1091" i="9"/>
  <c r="AM1091" i="9"/>
  <c r="N246" i="12"/>
  <c r="N181" i="13" s="1"/>
  <c r="N294" i="12"/>
  <c r="N256" i="12"/>
  <c r="N191" i="13" s="1"/>
  <c r="N171" i="12"/>
  <c r="N106" i="13" s="1"/>
  <c r="AH262" i="9"/>
  <c r="U262" i="9"/>
  <c r="AC262" i="9"/>
  <c r="AN262" i="9"/>
  <c r="AB262" i="9"/>
  <c r="N262" i="9"/>
  <c r="AL262" i="9"/>
  <c r="Z262" i="9"/>
  <c r="L262" i="9"/>
  <c r="AI262" i="9"/>
  <c r="V262" i="9"/>
  <c r="I262" i="9"/>
  <c r="AE262" i="9"/>
  <c r="AD262" i="9"/>
  <c r="AA262" i="9"/>
  <c r="Y262" i="9"/>
  <c r="W262" i="9"/>
  <c r="T262" i="9"/>
  <c r="S262" i="9"/>
  <c r="AM262" i="9"/>
  <c r="R262" i="9"/>
  <c r="AK262" i="9"/>
  <c r="AG262" i="9"/>
  <c r="K262" i="9"/>
  <c r="AJ262" i="9"/>
  <c r="AF262" i="9"/>
  <c r="J262" i="9"/>
  <c r="M262" i="9"/>
  <c r="N280" i="12"/>
  <c r="N195" i="12"/>
  <c r="N130" i="13" s="1"/>
  <c r="AC327" i="9"/>
  <c r="Y327" i="9"/>
  <c r="AL327" i="9"/>
  <c r="AK327" i="9"/>
  <c r="Z327" i="9"/>
  <c r="AN327" i="9"/>
  <c r="AB327" i="9"/>
  <c r="AD327" i="9"/>
  <c r="AE327" i="9"/>
  <c r="AF327" i="9"/>
  <c r="AG327" i="9"/>
  <c r="AI327" i="9"/>
  <c r="AH327" i="9"/>
  <c r="AJ327" i="9"/>
  <c r="AA327" i="9"/>
  <c r="AM327" i="9"/>
  <c r="V327" i="9"/>
  <c r="L327" i="12" s="1"/>
  <c r="W327" i="9"/>
  <c r="M327" i="12" s="1"/>
  <c r="I327" i="9"/>
  <c r="R327" i="9"/>
  <c r="H327" i="12" s="1"/>
  <c r="T327" i="9"/>
  <c r="J327" i="12" s="1"/>
  <c r="U327" i="9"/>
  <c r="K327" i="12" s="1"/>
  <c r="S327" i="9"/>
  <c r="I327" i="12" s="1"/>
  <c r="AC345" i="9"/>
  <c r="Y345" i="9"/>
  <c r="AL345" i="9"/>
  <c r="AI345" i="9"/>
  <c r="AK345" i="9"/>
  <c r="AH345" i="9"/>
  <c r="AJ345" i="9"/>
  <c r="AN345" i="9"/>
  <c r="AA345" i="9"/>
  <c r="AB345" i="9"/>
  <c r="AD345" i="9"/>
  <c r="AE345" i="9"/>
  <c r="AF345" i="9"/>
  <c r="AG345" i="9"/>
  <c r="AM345" i="9"/>
  <c r="Z345" i="9"/>
  <c r="R345" i="9"/>
  <c r="H345" i="12" s="1"/>
  <c r="S345" i="9"/>
  <c r="I345" i="12" s="1"/>
  <c r="T345" i="9"/>
  <c r="J345" i="12" s="1"/>
  <c r="U345" i="9"/>
  <c r="K345" i="12" s="1"/>
  <c r="V345" i="9"/>
  <c r="L345" i="12" s="1"/>
  <c r="W345" i="9"/>
  <c r="M345" i="12" s="1"/>
  <c r="AJ361" i="9"/>
  <c r="AC361" i="9"/>
  <c r="AE361" i="9"/>
  <c r="AD361" i="9"/>
  <c r="AG361" i="9"/>
  <c r="Y361" i="9"/>
  <c r="Z361" i="9"/>
  <c r="AB361" i="9"/>
  <c r="AL361" i="9"/>
  <c r="AM361" i="9"/>
  <c r="AN361" i="9"/>
  <c r="AA361" i="9"/>
  <c r="AF361" i="9"/>
  <c r="AH361" i="9"/>
  <c r="AI361" i="9"/>
  <c r="AK361" i="9"/>
  <c r="V361" i="9"/>
  <c r="L361" i="12" s="1"/>
  <c r="R361" i="9"/>
  <c r="H361" i="12" s="1"/>
  <c r="T361" i="9"/>
  <c r="J361" i="12" s="1"/>
  <c r="U361" i="9"/>
  <c r="K361" i="12" s="1"/>
  <c r="S361" i="9"/>
  <c r="I361" i="12" s="1"/>
  <c r="W361" i="9"/>
  <c r="M361" i="12" s="1"/>
  <c r="AF368" i="9"/>
  <c r="AI368" i="9"/>
  <c r="AK368" i="9"/>
  <c r="AB368" i="9"/>
  <c r="AD368" i="9"/>
  <c r="Z368" i="9"/>
  <c r="AA368" i="9"/>
  <c r="AE368" i="9"/>
  <c r="Y368" i="9"/>
  <c r="AC368" i="9"/>
  <c r="AG368" i="9"/>
  <c r="AH368" i="9"/>
  <c r="AJ368" i="9"/>
  <c r="AL368" i="9"/>
  <c r="AM368" i="9"/>
  <c r="AN368" i="9"/>
  <c r="T368" i="9"/>
  <c r="J368" i="12" s="1"/>
  <c r="U368" i="9"/>
  <c r="K368" i="12" s="1"/>
  <c r="V368" i="9"/>
  <c r="L368" i="12" s="1"/>
  <c r="W368" i="9"/>
  <c r="M368" i="12" s="1"/>
  <c r="R368" i="9"/>
  <c r="H368" i="12" s="1"/>
  <c r="S368" i="9"/>
  <c r="I368" i="12" s="1"/>
  <c r="AB387" i="9"/>
  <c r="AN387" i="9"/>
  <c r="AF387" i="9"/>
  <c r="AH387" i="9"/>
  <c r="AL387" i="9"/>
  <c r="Y387" i="9"/>
  <c r="Z387" i="9"/>
  <c r="AC387" i="9"/>
  <c r="AA387" i="9"/>
  <c r="AD387" i="9"/>
  <c r="AE387" i="9"/>
  <c r="AG387" i="9"/>
  <c r="AI387" i="9"/>
  <c r="AJ387" i="9"/>
  <c r="AK387" i="9"/>
  <c r="AM387" i="9"/>
  <c r="R387" i="9"/>
  <c r="H387" i="12" s="1"/>
  <c r="S387" i="9"/>
  <c r="I387" i="12" s="1"/>
  <c r="U387" i="9"/>
  <c r="K387" i="12" s="1"/>
  <c r="V387" i="9"/>
  <c r="L387" i="12" s="1"/>
  <c r="T387" i="9"/>
  <c r="J387" i="12" s="1"/>
  <c r="W387" i="9"/>
  <c r="M387" i="12" s="1"/>
  <c r="AJ403" i="9"/>
  <c r="Y403" i="9"/>
  <c r="AL403" i="9"/>
  <c r="AA403" i="9"/>
  <c r="AN403" i="9"/>
  <c r="AG403" i="9"/>
  <c r="AI403" i="9"/>
  <c r="AE403" i="9"/>
  <c r="AF403" i="9"/>
  <c r="AK403" i="9"/>
  <c r="Z403" i="9"/>
  <c r="AB403" i="9"/>
  <c r="AC403" i="9"/>
  <c r="AD403" i="9"/>
  <c r="AH403" i="9"/>
  <c r="AM403" i="9"/>
  <c r="U403" i="9"/>
  <c r="K403" i="12" s="1"/>
  <c r="V403" i="9"/>
  <c r="L403" i="12" s="1"/>
  <c r="R403" i="9"/>
  <c r="H403" i="12" s="1"/>
  <c r="S403" i="9"/>
  <c r="I403" i="12" s="1"/>
  <c r="T403" i="9"/>
  <c r="J403" i="12" s="1"/>
  <c r="W403" i="9"/>
  <c r="M403" i="12" s="1"/>
  <c r="AB405" i="9"/>
  <c r="AN405" i="9"/>
  <c r="AF405" i="9"/>
  <c r="AH405" i="9"/>
  <c r="AG405" i="9"/>
  <c r="AJ405" i="9"/>
  <c r="AL405" i="9"/>
  <c r="AM405" i="9"/>
  <c r="AK405" i="9"/>
  <c r="Y405" i="9"/>
  <c r="Z405" i="9"/>
  <c r="AA405" i="9"/>
  <c r="AC405" i="9"/>
  <c r="AD405" i="9"/>
  <c r="AE405" i="9"/>
  <c r="AI405" i="9"/>
  <c r="W405" i="9"/>
  <c r="M405" i="12" s="1"/>
  <c r="R405" i="9"/>
  <c r="H405" i="12" s="1"/>
  <c r="S405" i="9"/>
  <c r="I405" i="12" s="1"/>
  <c r="I340" i="13" s="1"/>
  <c r="U405" i="9"/>
  <c r="K405" i="12" s="1"/>
  <c r="V405" i="9"/>
  <c r="L405" i="12" s="1"/>
  <c r="T405" i="9"/>
  <c r="J405" i="12" s="1"/>
  <c r="AJ421" i="9"/>
  <c r="Y421" i="9"/>
  <c r="AL421" i="9"/>
  <c r="AA421" i="9"/>
  <c r="AN421" i="9"/>
  <c r="AC421" i="9"/>
  <c r="AE421" i="9"/>
  <c r="Z421" i="9"/>
  <c r="AB421" i="9"/>
  <c r="AF421" i="9"/>
  <c r="AI421" i="9"/>
  <c r="AD421" i="9"/>
  <c r="AG421" i="9"/>
  <c r="AH421" i="9"/>
  <c r="AK421" i="9"/>
  <c r="AM421" i="9"/>
  <c r="R421" i="9"/>
  <c r="H421" i="12" s="1"/>
  <c r="S421" i="9"/>
  <c r="I421" i="12" s="1"/>
  <c r="T421" i="9"/>
  <c r="J421" i="12" s="1"/>
  <c r="U421" i="9"/>
  <c r="K421" i="12" s="1"/>
  <c r="V421" i="9"/>
  <c r="L421" i="12" s="1"/>
  <c r="W421" i="9"/>
  <c r="AJ427" i="9"/>
  <c r="AG427" i="9"/>
  <c r="AI427" i="9"/>
  <c r="AA427" i="9"/>
  <c r="AC427" i="9"/>
  <c r="Y427" i="9"/>
  <c r="Z427" i="9"/>
  <c r="AD427" i="9"/>
  <c r="AM427" i="9"/>
  <c r="AB427" i="9"/>
  <c r="AE427" i="9"/>
  <c r="AF427" i="9"/>
  <c r="AH427" i="9"/>
  <c r="AK427" i="9"/>
  <c r="AL427" i="9"/>
  <c r="AN427" i="9"/>
  <c r="S427" i="9"/>
  <c r="I427" i="12" s="1"/>
  <c r="T427" i="9"/>
  <c r="J427" i="12" s="1"/>
  <c r="U427" i="9"/>
  <c r="K427" i="12" s="1"/>
  <c r="V427" i="9"/>
  <c r="L427" i="12" s="1"/>
  <c r="R427" i="9"/>
  <c r="H427" i="12" s="1"/>
  <c r="W427" i="9"/>
  <c r="M427" i="12" s="1"/>
  <c r="AB447" i="9"/>
  <c r="AN447" i="9"/>
  <c r="AA447" i="9"/>
  <c r="AD447" i="9"/>
  <c r="AJ447" i="9"/>
  <c r="AL447" i="9"/>
  <c r="Y447" i="9"/>
  <c r="Z447" i="9"/>
  <c r="AE447" i="9"/>
  <c r="AH447" i="9"/>
  <c r="AI447" i="9"/>
  <c r="AM447" i="9"/>
  <c r="AK447" i="9"/>
  <c r="AF447" i="9"/>
  <c r="AG447" i="9"/>
  <c r="AC447" i="9"/>
  <c r="R447" i="9"/>
  <c r="H447" i="12" s="1"/>
  <c r="S447" i="9"/>
  <c r="I447" i="12" s="1"/>
  <c r="T447" i="9"/>
  <c r="J447" i="12" s="1"/>
  <c r="U447" i="9"/>
  <c r="K447" i="12" s="1"/>
  <c r="V447" i="9"/>
  <c r="W447" i="9"/>
  <c r="M447" i="12" s="1"/>
  <c r="AF473" i="9"/>
  <c r="AA473" i="9"/>
  <c r="AN473" i="9"/>
  <c r="AC473" i="9"/>
  <c r="AH473" i="9"/>
  <c r="AI473" i="9"/>
  <c r="AK473" i="9"/>
  <c r="AD473" i="9"/>
  <c r="AE473" i="9"/>
  <c r="AG473" i="9"/>
  <c r="Y473" i="9"/>
  <c r="Z473" i="9"/>
  <c r="AB473" i="9"/>
  <c r="AJ473" i="9"/>
  <c r="AL473" i="9"/>
  <c r="AM473" i="9"/>
  <c r="R473" i="9"/>
  <c r="H473" i="12" s="1"/>
  <c r="H408" i="13" s="1"/>
  <c r="S473" i="9"/>
  <c r="I473" i="12" s="1"/>
  <c r="T473" i="9"/>
  <c r="J473" i="12" s="1"/>
  <c r="J408" i="13" s="1"/>
  <c r="U473" i="9"/>
  <c r="K473" i="12" s="1"/>
  <c r="V473" i="9"/>
  <c r="L473" i="12" s="1"/>
  <c r="W473" i="9"/>
  <c r="M473" i="12" s="1"/>
  <c r="AF488" i="9"/>
  <c r="AJ488" i="9"/>
  <c r="Y488" i="9"/>
  <c r="AL488" i="9"/>
  <c r="AC488" i="9"/>
  <c r="AN488" i="9"/>
  <c r="Z488" i="9"/>
  <c r="AA488" i="9"/>
  <c r="AB488" i="9"/>
  <c r="AD488" i="9"/>
  <c r="AE488" i="9"/>
  <c r="AG488" i="9"/>
  <c r="AH488" i="9"/>
  <c r="AI488" i="9"/>
  <c r="AK488" i="9"/>
  <c r="AM488" i="9"/>
  <c r="V488" i="9"/>
  <c r="R488" i="9"/>
  <c r="T488" i="9"/>
  <c r="U488" i="9"/>
  <c r="K488" i="12" s="1"/>
  <c r="S488" i="9"/>
  <c r="I488" i="12" s="1"/>
  <c r="AJ490" i="9"/>
  <c r="AD490" i="9"/>
  <c r="AF490" i="9"/>
  <c r="AB490" i="9"/>
  <c r="Y490" i="9"/>
  <c r="Z490" i="9"/>
  <c r="AA490" i="9"/>
  <c r="AH490" i="9"/>
  <c r="AI490" i="9"/>
  <c r="AK490" i="9"/>
  <c r="AL490" i="9"/>
  <c r="AM490" i="9"/>
  <c r="AN490" i="9"/>
  <c r="AE490" i="9"/>
  <c r="AC490" i="9"/>
  <c r="AG490" i="9"/>
  <c r="R490" i="9"/>
  <c r="H490" i="12" s="1"/>
  <c r="S490" i="9"/>
  <c r="I490" i="12" s="1"/>
  <c r="T490" i="9"/>
  <c r="J490" i="12" s="1"/>
  <c r="U490" i="9"/>
  <c r="K490" i="12" s="1"/>
  <c r="V490" i="9"/>
  <c r="L490" i="12" s="1"/>
  <c r="W490" i="9"/>
  <c r="AJ493" i="9"/>
  <c r="AH493" i="9"/>
  <c r="AK493" i="9"/>
  <c r="Z493" i="9"/>
  <c r="AA493" i="9"/>
  <c r="AB493" i="9"/>
  <c r="AC493" i="9"/>
  <c r="AD493" i="9"/>
  <c r="AE493" i="9"/>
  <c r="AF493" i="9"/>
  <c r="AG493" i="9"/>
  <c r="AI493" i="9"/>
  <c r="AL493" i="9"/>
  <c r="AM493" i="9"/>
  <c r="AN493" i="9"/>
  <c r="Y493" i="9"/>
  <c r="V493" i="9"/>
  <c r="L493" i="12" s="1"/>
  <c r="W493" i="9"/>
  <c r="M493" i="12" s="1"/>
  <c r="R493" i="9"/>
  <c r="H493" i="12" s="1"/>
  <c r="S493" i="9"/>
  <c r="I493" i="12" s="1"/>
  <c r="T493" i="9"/>
  <c r="J493" i="12" s="1"/>
  <c r="U493" i="9"/>
  <c r="K493" i="12" s="1"/>
  <c r="AB507" i="9"/>
  <c r="AN507" i="9"/>
  <c r="AG507" i="9"/>
  <c r="AI507" i="9"/>
  <c r="AK507" i="9"/>
  <c r="AL507" i="9"/>
  <c r="AM507" i="9"/>
  <c r="AF507" i="9"/>
  <c r="AH507" i="9"/>
  <c r="AJ507" i="9"/>
  <c r="Y507" i="9"/>
  <c r="Z507" i="9"/>
  <c r="AA507" i="9"/>
  <c r="AC507" i="9"/>
  <c r="AD507" i="9"/>
  <c r="AE507" i="9"/>
  <c r="R507" i="9"/>
  <c r="H507" i="12" s="1"/>
  <c r="S507" i="9"/>
  <c r="I507" i="12" s="1"/>
  <c r="T507" i="9"/>
  <c r="J507" i="12" s="1"/>
  <c r="U507" i="9"/>
  <c r="K507" i="12" s="1"/>
  <c r="K442" i="13" s="1"/>
  <c r="V507" i="9"/>
  <c r="L507" i="12" s="1"/>
  <c r="W507" i="9"/>
  <c r="AF512" i="9"/>
  <c r="AE512" i="9"/>
  <c r="AH512" i="9"/>
  <c r="AJ512" i="9"/>
  <c r="AK512" i="9"/>
  <c r="AL512" i="9"/>
  <c r="AM512" i="9"/>
  <c r="AN512" i="9"/>
  <c r="Y512" i="9"/>
  <c r="Z512" i="9"/>
  <c r="AA512" i="9"/>
  <c r="AB512" i="9"/>
  <c r="AC512" i="9"/>
  <c r="AD512" i="9"/>
  <c r="AG512" i="9"/>
  <c r="AI512" i="9"/>
  <c r="R512" i="9"/>
  <c r="H512" i="12" s="1"/>
  <c r="S512" i="9"/>
  <c r="I512" i="12" s="1"/>
  <c r="T512" i="9"/>
  <c r="J512" i="12" s="1"/>
  <c r="U512" i="9"/>
  <c r="K512" i="12" s="1"/>
  <c r="V512" i="9"/>
  <c r="L512" i="12" s="1"/>
  <c r="W512" i="9"/>
  <c r="M512" i="12" s="1"/>
  <c r="AJ520" i="9"/>
  <c r="AH520" i="9"/>
  <c r="AK520" i="9"/>
  <c r="AF520" i="9"/>
  <c r="AG520" i="9"/>
  <c r="AI520" i="9"/>
  <c r="AL520" i="9"/>
  <c r="AM520" i="9"/>
  <c r="AN520" i="9"/>
  <c r="Y520" i="9"/>
  <c r="Z520" i="9"/>
  <c r="AA520" i="9"/>
  <c r="AB520" i="9"/>
  <c r="AC520" i="9"/>
  <c r="AD520" i="9"/>
  <c r="AE520" i="9"/>
  <c r="R520" i="9"/>
  <c r="H520" i="12" s="1"/>
  <c r="U520" i="9"/>
  <c r="T520" i="9"/>
  <c r="W520" i="9"/>
  <c r="M520" i="12" s="1"/>
  <c r="S520" i="9"/>
  <c r="I520" i="12" s="1"/>
  <c r="I455" i="13" s="1"/>
  <c r="V520" i="9"/>
  <c r="L520" i="12" s="1"/>
  <c r="AF551" i="9"/>
  <c r="AJ551" i="9"/>
  <c r="Y551" i="9"/>
  <c r="AL551" i="9"/>
  <c r="AR551" i="12" s="1"/>
  <c r="AN551" i="9"/>
  <c r="Z551" i="9"/>
  <c r="AA551" i="9"/>
  <c r="AB551" i="9"/>
  <c r="AC551" i="9"/>
  <c r="AD551" i="9"/>
  <c r="AE551" i="9"/>
  <c r="AG551" i="9"/>
  <c r="AH551" i="9"/>
  <c r="AK551" i="9"/>
  <c r="AI551" i="9"/>
  <c r="AM551" i="9"/>
  <c r="AS551" i="12" s="1"/>
  <c r="R551" i="9"/>
  <c r="H551" i="12" s="1"/>
  <c r="T551" i="9"/>
  <c r="J551" i="12" s="1"/>
  <c r="U551" i="9"/>
  <c r="K551" i="12" s="1"/>
  <c r="V551" i="9"/>
  <c r="L551" i="12" s="1"/>
  <c r="S551" i="9"/>
  <c r="I551" i="12" s="1"/>
  <c r="W551" i="9"/>
  <c r="M551" i="12" s="1"/>
  <c r="AJ556" i="9"/>
  <c r="AH556" i="9"/>
  <c r="AK556" i="9"/>
  <c r="AM556" i="9"/>
  <c r="AS556" i="12" s="1"/>
  <c r="Y556" i="9"/>
  <c r="AN556" i="9"/>
  <c r="Z556" i="9"/>
  <c r="AA556" i="9"/>
  <c r="AB556" i="9"/>
  <c r="AC556" i="9"/>
  <c r="AD556" i="9"/>
  <c r="AE556" i="9"/>
  <c r="AF556" i="9"/>
  <c r="AG556" i="9"/>
  <c r="AI556" i="9"/>
  <c r="AL556" i="9"/>
  <c r="AR556" i="12" s="1"/>
  <c r="U556" i="9"/>
  <c r="K556" i="12" s="1"/>
  <c r="R556" i="9"/>
  <c r="H556" i="12" s="1"/>
  <c r="T556" i="9"/>
  <c r="J556" i="12" s="1"/>
  <c r="V556" i="9"/>
  <c r="L556" i="12" s="1"/>
  <c r="S556" i="9"/>
  <c r="I556" i="12" s="1"/>
  <c r="W556" i="9"/>
  <c r="M556" i="12" s="1"/>
  <c r="AA585" i="9"/>
  <c r="AM585" i="9"/>
  <c r="AS585" i="12" s="1"/>
  <c r="AC585" i="9"/>
  <c r="AG585" i="9"/>
  <c r="AH585" i="9"/>
  <c r="AI585" i="9"/>
  <c r="AJ585" i="9"/>
  <c r="AL585" i="9"/>
  <c r="AR585" i="12" s="1"/>
  <c r="AN585" i="9"/>
  <c r="Z585" i="9"/>
  <c r="AB585" i="9"/>
  <c r="AE585" i="9"/>
  <c r="AD585" i="9"/>
  <c r="Y585" i="9"/>
  <c r="AF585" i="9"/>
  <c r="AK585" i="9"/>
  <c r="R585" i="9"/>
  <c r="T585" i="9"/>
  <c r="U585" i="9"/>
  <c r="S585" i="9"/>
  <c r="W585" i="9"/>
  <c r="V585" i="9"/>
  <c r="AE599" i="9"/>
  <c r="AG599" i="9"/>
  <c r="Y599" i="9"/>
  <c r="AM599" i="9"/>
  <c r="AS599" i="12" s="1"/>
  <c r="Z599" i="9"/>
  <c r="AN599" i="9"/>
  <c r="AA599" i="9"/>
  <c r="AB599" i="9"/>
  <c r="AH599" i="9"/>
  <c r="AI599" i="9"/>
  <c r="AJ599" i="9"/>
  <c r="AK599" i="9"/>
  <c r="AC599" i="9"/>
  <c r="AD599" i="9"/>
  <c r="AF599" i="9"/>
  <c r="AL599" i="9"/>
  <c r="AR599" i="12" s="1"/>
  <c r="R599" i="9"/>
  <c r="H599" i="12" s="1"/>
  <c r="V599" i="9"/>
  <c r="L599" i="12" s="1"/>
  <c r="U599" i="9"/>
  <c r="K599" i="12" s="1"/>
  <c r="T599" i="9"/>
  <c r="J599" i="12" s="1"/>
  <c r="S599" i="9"/>
  <c r="I599" i="12" s="1"/>
  <c r="W599" i="9"/>
  <c r="M599" i="12" s="1"/>
  <c r="AE602" i="9"/>
  <c r="AG602" i="9"/>
  <c r="AI602" i="9"/>
  <c r="AJ602" i="9"/>
  <c r="AK602" i="9"/>
  <c r="AD602" i="9"/>
  <c r="AH602" i="9"/>
  <c r="AL602" i="9"/>
  <c r="AR602" i="12" s="1"/>
  <c r="Y602" i="9"/>
  <c r="Z602" i="9"/>
  <c r="AB602" i="9"/>
  <c r="AA602" i="9"/>
  <c r="AC602" i="9"/>
  <c r="AF602" i="9"/>
  <c r="AM602" i="9"/>
  <c r="AS602" i="12" s="1"/>
  <c r="AN602" i="9"/>
  <c r="V602" i="9"/>
  <c r="L602" i="12" s="1"/>
  <c r="R602" i="9"/>
  <c r="H602" i="12" s="1"/>
  <c r="T602" i="9"/>
  <c r="J602" i="12" s="1"/>
  <c r="U602" i="9"/>
  <c r="K602" i="12" s="1"/>
  <c r="W602" i="9"/>
  <c r="M602" i="12" s="1"/>
  <c r="S602" i="9"/>
  <c r="I602" i="12" s="1"/>
  <c r="AI616" i="9"/>
  <c r="Y616" i="9"/>
  <c r="AK616" i="9"/>
  <c r="AA616" i="9"/>
  <c r="AB616" i="9"/>
  <c r="AC616" i="9"/>
  <c r="AL616" i="9"/>
  <c r="AR616" i="12" s="1"/>
  <c r="AN616" i="9"/>
  <c r="AE616" i="9"/>
  <c r="AF616" i="9"/>
  <c r="AH616" i="9"/>
  <c r="AG616" i="9"/>
  <c r="Z616" i="9"/>
  <c r="AD616" i="9"/>
  <c r="AJ616" i="9"/>
  <c r="AM616" i="9"/>
  <c r="AS616" i="12" s="1"/>
  <c r="W616" i="9"/>
  <c r="M616" i="12" s="1"/>
  <c r="R616" i="9"/>
  <c r="H616" i="12" s="1"/>
  <c r="S616" i="9"/>
  <c r="I616" i="12" s="1"/>
  <c r="T616" i="9"/>
  <c r="J616" i="12" s="1"/>
  <c r="U616" i="9"/>
  <c r="K616" i="12" s="1"/>
  <c r="V616" i="9"/>
  <c r="L616" i="12" s="1"/>
  <c r="AH645" i="9"/>
  <c r="AI645" i="9"/>
  <c r="AJ645" i="9"/>
  <c r="Y645" i="9"/>
  <c r="AK645" i="9"/>
  <c r="Z645" i="9"/>
  <c r="AL645" i="9"/>
  <c r="AR645" i="12" s="1"/>
  <c r="AA645" i="9"/>
  <c r="AM645" i="9"/>
  <c r="AS645" i="12" s="1"/>
  <c r="AB645" i="9"/>
  <c r="AN645" i="9"/>
  <c r="AC645" i="9"/>
  <c r="AF645" i="9"/>
  <c r="AG645" i="9"/>
  <c r="AD645" i="9"/>
  <c r="AE645" i="9"/>
  <c r="W645" i="9"/>
  <c r="M645" i="12" s="1"/>
  <c r="M580" i="13" s="1"/>
  <c r="R645" i="9"/>
  <c r="H645" i="12" s="1"/>
  <c r="H580" i="13" s="1"/>
  <c r="S645" i="9"/>
  <c r="I645" i="12" s="1"/>
  <c r="I580" i="13" s="1"/>
  <c r="T645" i="9"/>
  <c r="J645" i="12" s="1"/>
  <c r="J580" i="13" s="1"/>
  <c r="U645" i="9"/>
  <c r="K645" i="12" s="1"/>
  <c r="K580" i="13" s="1"/>
  <c r="V645" i="9"/>
  <c r="L645" i="12" s="1"/>
  <c r="L580" i="13" s="1"/>
  <c r="AH648" i="9"/>
  <c r="AI648" i="9"/>
  <c r="AJ648" i="9"/>
  <c r="Y648" i="9"/>
  <c r="AK648" i="9"/>
  <c r="Z648" i="9"/>
  <c r="AL648" i="9"/>
  <c r="AR648" i="12" s="1"/>
  <c r="AA648" i="9"/>
  <c r="AM648" i="9"/>
  <c r="AS648" i="12" s="1"/>
  <c r="AB648" i="9"/>
  <c r="AN648" i="9"/>
  <c r="AC648" i="9"/>
  <c r="AF648" i="9"/>
  <c r="AG648" i="9"/>
  <c r="AD648" i="9"/>
  <c r="AE648" i="9"/>
  <c r="R648" i="9"/>
  <c r="H648" i="12" s="1"/>
  <c r="S648" i="9"/>
  <c r="I648" i="12" s="1"/>
  <c r="T648" i="9"/>
  <c r="J648" i="12" s="1"/>
  <c r="U648" i="9"/>
  <c r="K648" i="12" s="1"/>
  <c r="V648" i="9"/>
  <c r="L648" i="12" s="1"/>
  <c r="W648" i="9"/>
  <c r="M648" i="12" s="1"/>
  <c r="AH651" i="9"/>
  <c r="AI651" i="9"/>
  <c r="AJ651" i="9"/>
  <c r="Y651" i="9"/>
  <c r="AK651" i="9"/>
  <c r="Z651" i="9"/>
  <c r="AL651" i="9"/>
  <c r="AR651" i="12" s="1"/>
  <c r="AA651" i="9"/>
  <c r="AM651" i="9"/>
  <c r="AS651" i="12" s="1"/>
  <c r="AB651" i="9"/>
  <c r="AN651" i="9"/>
  <c r="AC651" i="9"/>
  <c r="AF651" i="9"/>
  <c r="AG651" i="9"/>
  <c r="AD651" i="9"/>
  <c r="AE651" i="9"/>
  <c r="W651" i="9"/>
  <c r="M651" i="12" s="1"/>
  <c r="R651" i="9"/>
  <c r="H651" i="12" s="1"/>
  <c r="S651" i="9"/>
  <c r="I651" i="12" s="1"/>
  <c r="T651" i="9"/>
  <c r="J651" i="12" s="1"/>
  <c r="U651" i="9"/>
  <c r="K651" i="12" s="1"/>
  <c r="V651" i="9"/>
  <c r="L651" i="12" s="1"/>
  <c r="Z675" i="9"/>
  <c r="AL675" i="9"/>
  <c r="AR675" i="12" s="1"/>
  <c r="AC675" i="9"/>
  <c r="AE675" i="9"/>
  <c r="AF675" i="9"/>
  <c r="AG675" i="9"/>
  <c r="AH675" i="9"/>
  <c r="AN675" i="9"/>
  <c r="AK675" i="9"/>
  <c r="AM675" i="9"/>
  <c r="AS675" i="12" s="1"/>
  <c r="AA675" i="9"/>
  <c r="AB675" i="9"/>
  <c r="Y675" i="9"/>
  <c r="AD675" i="9"/>
  <c r="AI675" i="9"/>
  <c r="AJ675" i="9"/>
  <c r="S675" i="9"/>
  <c r="I675" i="12" s="1"/>
  <c r="U675" i="9"/>
  <c r="K675" i="12" s="1"/>
  <c r="R675" i="9"/>
  <c r="H675" i="12" s="1"/>
  <c r="V675" i="9"/>
  <c r="L675" i="12" s="1"/>
  <c r="W675" i="9"/>
  <c r="M675" i="12" s="1"/>
  <c r="T675" i="9"/>
  <c r="J675" i="12" s="1"/>
  <c r="Z686" i="9"/>
  <c r="AL686" i="9"/>
  <c r="AR686" i="12" s="1"/>
  <c r="AA686" i="9"/>
  <c r="AM686" i="9"/>
  <c r="AS686" i="12" s="1"/>
  <c r="AB686" i="9"/>
  <c r="AN686" i="9"/>
  <c r="AC686" i="9"/>
  <c r="AD686" i="9"/>
  <c r="AE686" i="9"/>
  <c r="AF686" i="9"/>
  <c r="AJ686" i="9"/>
  <c r="AK686" i="9"/>
  <c r="AG686" i="9"/>
  <c r="AH686" i="9"/>
  <c r="AI686" i="9"/>
  <c r="Y686" i="9"/>
  <c r="T686" i="9"/>
  <c r="J686" i="12" s="1"/>
  <c r="W686" i="9"/>
  <c r="M686" i="12" s="1"/>
  <c r="S686" i="9"/>
  <c r="I686" i="12" s="1"/>
  <c r="V686" i="9"/>
  <c r="L686" i="12" s="1"/>
  <c r="R686" i="9"/>
  <c r="H686" i="12" s="1"/>
  <c r="U686" i="9"/>
  <c r="K686" i="12" s="1"/>
  <c r="AD709" i="9"/>
  <c r="AE709" i="9"/>
  <c r="AF709" i="9"/>
  <c r="AG709" i="9"/>
  <c r="AL709" i="9"/>
  <c r="AR709" i="12" s="1"/>
  <c r="AM709" i="9"/>
  <c r="AS709" i="12" s="1"/>
  <c r="AN709" i="9"/>
  <c r="AB709" i="9"/>
  <c r="AC709" i="9"/>
  <c r="AH709" i="9"/>
  <c r="AJ709" i="9"/>
  <c r="AA709" i="9"/>
  <c r="AK709" i="9"/>
  <c r="AI709" i="9"/>
  <c r="Y709" i="9"/>
  <c r="Z709" i="9"/>
  <c r="R709" i="9"/>
  <c r="H709" i="12" s="1"/>
  <c r="S709" i="9"/>
  <c r="I709" i="12" s="1"/>
  <c r="T709" i="9"/>
  <c r="J709" i="12" s="1"/>
  <c r="U709" i="9"/>
  <c r="K709" i="12" s="1"/>
  <c r="V709" i="9"/>
  <c r="L709" i="12" s="1"/>
  <c r="W709" i="9"/>
  <c r="M709" i="12" s="1"/>
  <c r="Z722" i="9"/>
  <c r="AL722" i="9"/>
  <c r="AR722" i="12" s="1"/>
  <c r="AA722" i="9"/>
  <c r="AM722" i="9"/>
  <c r="AS722" i="12" s="1"/>
  <c r="AB722" i="9"/>
  <c r="AN722" i="9"/>
  <c r="AC722" i="9"/>
  <c r="AD722" i="9"/>
  <c r="AE722" i="9"/>
  <c r="AF722" i="9"/>
  <c r="AJ722" i="9"/>
  <c r="AK722" i="9"/>
  <c r="AG722" i="9"/>
  <c r="AH722" i="9"/>
  <c r="Y722" i="9"/>
  <c r="AI722" i="9"/>
  <c r="W722" i="9"/>
  <c r="M722" i="12" s="1"/>
  <c r="R722" i="9"/>
  <c r="H722" i="12" s="1"/>
  <c r="S722" i="9"/>
  <c r="I722" i="12" s="1"/>
  <c r="T722" i="9"/>
  <c r="J722" i="12" s="1"/>
  <c r="V722" i="9"/>
  <c r="L722" i="12" s="1"/>
  <c r="U722" i="9"/>
  <c r="K722" i="12" s="1"/>
  <c r="AB733" i="9"/>
  <c r="AN733" i="9"/>
  <c r="AC733" i="9"/>
  <c r="AD733" i="9"/>
  <c r="AK733" i="9"/>
  <c r="AL733" i="9"/>
  <c r="AR733" i="12" s="1"/>
  <c r="AM733" i="9"/>
  <c r="AS733" i="12" s="1"/>
  <c r="AI733" i="9"/>
  <c r="Z733" i="9"/>
  <c r="AF733" i="9"/>
  <c r="Y733" i="9"/>
  <c r="AJ733" i="9"/>
  <c r="AE733" i="9"/>
  <c r="AH733" i="9"/>
  <c r="AA733" i="9"/>
  <c r="AG733" i="9"/>
  <c r="S733" i="9"/>
  <c r="I733" i="12" s="1"/>
  <c r="T733" i="9"/>
  <c r="J733" i="12" s="1"/>
  <c r="U733" i="9"/>
  <c r="K733" i="12" s="1"/>
  <c r="V733" i="9"/>
  <c r="L733" i="12" s="1"/>
  <c r="W733" i="9"/>
  <c r="M733" i="12" s="1"/>
  <c r="R733" i="9"/>
  <c r="H733" i="12" s="1"/>
  <c r="AJ740" i="9"/>
  <c r="Y740" i="9"/>
  <c r="AK740" i="9"/>
  <c r="Z740" i="9"/>
  <c r="AL740" i="9"/>
  <c r="AM740" i="9"/>
  <c r="AN740" i="9"/>
  <c r="AE740" i="9"/>
  <c r="AD740" i="9"/>
  <c r="AH740" i="9"/>
  <c r="AA740" i="9"/>
  <c r="AB740" i="9"/>
  <c r="AF740" i="9"/>
  <c r="AG740" i="9"/>
  <c r="AC740" i="9"/>
  <c r="AI740" i="9"/>
  <c r="M745" i="9"/>
  <c r="AB745" i="9"/>
  <c r="AN745" i="9"/>
  <c r="AC745" i="9"/>
  <c r="AD745" i="9"/>
  <c r="AK745" i="9"/>
  <c r="AL745" i="9"/>
  <c r="AM745" i="9"/>
  <c r="AI745" i="9"/>
  <c r="Z745" i="9"/>
  <c r="AA745" i="9"/>
  <c r="AE745" i="9"/>
  <c r="AF745" i="9"/>
  <c r="AJ745" i="9"/>
  <c r="Y745" i="9"/>
  <c r="AH745" i="9"/>
  <c r="AG745" i="9"/>
  <c r="AB748" i="9"/>
  <c r="AN748" i="9"/>
  <c r="AC748" i="9"/>
  <c r="AD748" i="9"/>
  <c r="AK748" i="9"/>
  <c r="AL748" i="9"/>
  <c r="AM748" i="9"/>
  <c r="AF748" i="9"/>
  <c r="Y748" i="9"/>
  <c r="AH748" i="9"/>
  <c r="AI748" i="9"/>
  <c r="AE748" i="9"/>
  <c r="AJ748" i="9"/>
  <c r="AG748" i="9"/>
  <c r="Z748" i="9"/>
  <c r="AA748" i="9"/>
  <c r="AJ749" i="9"/>
  <c r="Y749" i="9"/>
  <c r="AK749" i="9"/>
  <c r="Z749" i="9"/>
  <c r="AL749" i="9"/>
  <c r="AM749" i="9"/>
  <c r="AN749" i="9"/>
  <c r="AH749" i="9"/>
  <c r="AB749" i="9"/>
  <c r="AE749" i="9"/>
  <c r="AA749" i="9"/>
  <c r="AF749" i="9"/>
  <c r="AI749" i="9"/>
  <c r="AC749" i="9"/>
  <c r="AD749" i="9"/>
  <c r="AG749" i="9"/>
  <c r="M759" i="9"/>
  <c r="AF759" i="9"/>
  <c r="AG759" i="9"/>
  <c r="AH759" i="9"/>
  <c r="AL759" i="9"/>
  <c r="AM759" i="9"/>
  <c r="Y759" i="9"/>
  <c r="AN759" i="9"/>
  <c r="AA759" i="9"/>
  <c r="AC759" i="9"/>
  <c r="AI759" i="9"/>
  <c r="Z759" i="9"/>
  <c r="AB759" i="9"/>
  <c r="AD759" i="9"/>
  <c r="AE759" i="9"/>
  <c r="AJ759" i="9"/>
  <c r="AK759" i="9"/>
  <c r="I764" i="9"/>
  <c r="AJ764" i="9"/>
  <c r="Y764" i="9"/>
  <c r="AK764" i="9"/>
  <c r="Z764" i="9"/>
  <c r="AL764" i="9"/>
  <c r="AM764" i="9"/>
  <c r="AN764" i="9"/>
  <c r="AE764" i="9"/>
  <c r="AA764" i="9"/>
  <c r="AD764" i="9"/>
  <c r="AF764" i="9"/>
  <c r="AH764" i="9"/>
  <c r="AG764" i="9"/>
  <c r="AB764" i="9"/>
  <c r="AC764" i="9"/>
  <c r="AI764" i="9"/>
  <c r="AF792" i="9"/>
  <c r="AG792" i="9"/>
  <c r="AH792" i="9"/>
  <c r="AL792" i="9"/>
  <c r="AM792" i="9"/>
  <c r="Y792" i="9"/>
  <c r="AN792" i="9"/>
  <c r="AD792" i="9"/>
  <c r="AJ792" i="9"/>
  <c r="AB792" i="9"/>
  <c r="AC792" i="9"/>
  <c r="AE792" i="9"/>
  <c r="AK792" i="9"/>
  <c r="AI792" i="9"/>
  <c r="Z792" i="9"/>
  <c r="AA792" i="9"/>
  <c r="AB796" i="9"/>
  <c r="AN796" i="9"/>
  <c r="AC796" i="9"/>
  <c r="AD796" i="9"/>
  <c r="AK796" i="9"/>
  <c r="AL796" i="9"/>
  <c r="AM796" i="9"/>
  <c r="AF796" i="9"/>
  <c r="Y796" i="9"/>
  <c r="AH796" i="9"/>
  <c r="AJ796" i="9"/>
  <c r="AA796" i="9"/>
  <c r="AI796" i="9"/>
  <c r="AG796" i="9"/>
  <c r="AE796" i="9"/>
  <c r="Z796" i="9"/>
  <c r="J804" i="9"/>
  <c r="AF804" i="9"/>
  <c r="AG804" i="9"/>
  <c r="AH804" i="9"/>
  <c r="AL804" i="9"/>
  <c r="AM804" i="9"/>
  <c r="Y804" i="9"/>
  <c r="AN804" i="9"/>
  <c r="AD804" i="9"/>
  <c r="AC804" i="9"/>
  <c r="AJ804" i="9"/>
  <c r="AE804" i="9"/>
  <c r="AI804" i="9"/>
  <c r="AB804" i="9"/>
  <c r="Z804" i="9"/>
  <c r="AK804" i="9"/>
  <c r="AA804" i="9"/>
  <c r="AB808" i="9"/>
  <c r="AN808" i="9"/>
  <c r="AC808" i="9"/>
  <c r="AD808" i="9"/>
  <c r="AK808" i="9"/>
  <c r="AL808" i="9"/>
  <c r="AM808" i="9"/>
  <c r="AF808" i="9"/>
  <c r="AI808" i="9"/>
  <c r="Y808" i="9"/>
  <c r="Z808" i="9"/>
  <c r="AA808" i="9"/>
  <c r="AG808" i="9"/>
  <c r="AE808" i="9"/>
  <c r="AH808" i="9"/>
  <c r="AJ808" i="9"/>
  <c r="P812" i="9"/>
  <c r="G812" i="9" s="1"/>
  <c r="AG812" i="9"/>
  <c r="AH812" i="9"/>
  <c r="AI812" i="9"/>
  <c r="AB812" i="9"/>
  <c r="AK812" i="9"/>
  <c r="AN812" i="9"/>
  <c r="AL812" i="9"/>
  <c r="AM812" i="9"/>
  <c r="AA812" i="9"/>
  <c r="AE812" i="9"/>
  <c r="AF812" i="9"/>
  <c r="Z812" i="9"/>
  <c r="Y812" i="9"/>
  <c r="AC812" i="9"/>
  <c r="AD812" i="9"/>
  <c r="AJ812" i="9"/>
  <c r="L813" i="9"/>
  <c r="AC816" i="9"/>
  <c r="AD816" i="9"/>
  <c r="AE816" i="9"/>
  <c r="AA816" i="9"/>
  <c r="AN816" i="9"/>
  <c r="AB816" i="9"/>
  <c r="AJ816" i="9"/>
  <c r="AK816" i="9"/>
  <c r="Y816" i="9"/>
  <c r="AF816" i="9"/>
  <c r="AG816" i="9"/>
  <c r="Z816" i="9"/>
  <c r="AL816" i="9"/>
  <c r="AH816" i="9"/>
  <c r="AI816" i="9"/>
  <c r="AM816" i="9"/>
  <c r="K818" i="9"/>
  <c r="I831" i="9"/>
  <c r="K835" i="9"/>
  <c r="J854" i="9"/>
  <c r="L855" i="9"/>
  <c r="J858" i="9"/>
  <c r="M859" i="9"/>
  <c r="L860" i="9"/>
  <c r="L861" i="9"/>
  <c r="I867" i="9"/>
  <c r="J869" i="9"/>
  <c r="J870" i="9"/>
  <c r="Z873" i="9"/>
  <c r="AL873" i="9"/>
  <c r="AI873" i="9"/>
  <c r="AG873" i="9"/>
  <c r="AH873" i="9"/>
  <c r="AE873" i="9"/>
  <c r="AJ873" i="9"/>
  <c r="AK873" i="9"/>
  <c r="AB873" i="9"/>
  <c r="AF873" i="9"/>
  <c r="AC873" i="9"/>
  <c r="AM873" i="9"/>
  <c r="AA873" i="9"/>
  <c r="AD873" i="9"/>
  <c r="AN873" i="9"/>
  <c r="Y873" i="9"/>
  <c r="P874" i="9"/>
  <c r="G874" i="9" s="1"/>
  <c r="AH874" i="9"/>
  <c r="AF874" i="9"/>
  <c r="AE874" i="9"/>
  <c r="AG874" i="9"/>
  <c r="AI874" i="9"/>
  <c r="AK874" i="9"/>
  <c r="AL874" i="9"/>
  <c r="AJ874" i="9"/>
  <c r="Y874" i="9"/>
  <c r="AA874" i="9"/>
  <c r="Z874" i="9"/>
  <c r="AB874" i="9"/>
  <c r="AC874" i="9"/>
  <c r="AD874" i="9"/>
  <c r="AM874" i="9"/>
  <c r="AN874" i="9"/>
  <c r="I884" i="9"/>
  <c r="AF884" i="9"/>
  <c r="AG884" i="9"/>
  <c r="AH884" i="9"/>
  <c r="AI884" i="9"/>
  <c r="AK884" i="9"/>
  <c r="AL884" i="9"/>
  <c r="Z884" i="9"/>
  <c r="AC884" i="9"/>
  <c r="AJ884" i="9"/>
  <c r="AN884" i="9"/>
  <c r="AA884" i="9"/>
  <c r="AD884" i="9"/>
  <c r="Y884" i="9"/>
  <c r="AB884" i="9"/>
  <c r="AE884" i="9"/>
  <c r="AM884" i="9"/>
  <c r="J885" i="9"/>
  <c r="L886" i="9"/>
  <c r="K895" i="9"/>
  <c r="J903" i="9"/>
  <c r="AJ916" i="9"/>
  <c r="AE916" i="9"/>
  <c r="AF916" i="9"/>
  <c r="Y916" i="9"/>
  <c r="AN916" i="9"/>
  <c r="AA916" i="9"/>
  <c r="AB916" i="9"/>
  <c r="AK916" i="9"/>
  <c r="Z916" i="9"/>
  <c r="AD916" i="9"/>
  <c r="AC916" i="9"/>
  <c r="AG916" i="9"/>
  <c r="AI916" i="9"/>
  <c r="AH916" i="9"/>
  <c r="AL916" i="9"/>
  <c r="AM916" i="9"/>
  <c r="K919" i="9"/>
  <c r="K920" i="9"/>
  <c r="L921" i="9"/>
  <c r="AF923" i="9"/>
  <c r="AK923" i="9"/>
  <c r="Y923" i="9"/>
  <c r="AL923" i="9"/>
  <c r="AM923" i="9"/>
  <c r="Z923" i="9"/>
  <c r="AA923" i="9"/>
  <c r="AD923" i="9"/>
  <c r="AH923" i="9"/>
  <c r="AN923" i="9"/>
  <c r="AC923" i="9"/>
  <c r="AB923" i="9"/>
  <c r="AJ923" i="9"/>
  <c r="AE923" i="9"/>
  <c r="AG923" i="9"/>
  <c r="AI923" i="9"/>
  <c r="I925" i="9"/>
  <c r="AJ925" i="9"/>
  <c r="AE925" i="9"/>
  <c r="AF925" i="9"/>
  <c r="AL925" i="9"/>
  <c r="Y925" i="9"/>
  <c r="AN925" i="9"/>
  <c r="Z925" i="9"/>
  <c r="AM925" i="9"/>
  <c r="AC925" i="9"/>
  <c r="AA925" i="9"/>
  <c r="AB925" i="9"/>
  <c r="AD925" i="9"/>
  <c r="AG925" i="9"/>
  <c r="AH925" i="9"/>
  <c r="AK925" i="9"/>
  <c r="AI925" i="9"/>
  <c r="L931" i="9"/>
  <c r="L932" i="9"/>
  <c r="AF938" i="9"/>
  <c r="AG938" i="9"/>
  <c r="AH938" i="9"/>
  <c r="AD938" i="9"/>
  <c r="AJ938" i="9"/>
  <c r="AM938" i="9"/>
  <c r="AK938" i="9"/>
  <c r="AA938" i="9"/>
  <c r="AC938" i="9"/>
  <c r="AL938" i="9"/>
  <c r="Z938" i="9"/>
  <c r="AE938" i="9"/>
  <c r="AB938" i="9"/>
  <c r="AI938" i="9"/>
  <c r="Y938" i="9"/>
  <c r="AN938" i="9"/>
  <c r="AB939" i="9"/>
  <c r="AN939" i="9"/>
  <c r="AD939" i="9"/>
  <c r="AE939" i="9"/>
  <c r="AF939" i="9"/>
  <c r="AI939" i="9"/>
  <c r="AL939" i="9"/>
  <c r="AG939" i="9"/>
  <c r="AJ939" i="9"/>
  <c r="Y939" i="9"/>
  <c r="Z939" i="9"/>
  <c r="AA939" i="9"/>
  <c r="AC939" i="9"/>
  <c r="AH939" i="9"/>
  <c r="AK939" i="9"/>
  <c r="AM939" i="9"/>
  <c r="J943" i="9"/>
  <c r="K944" i="9"/>
  <c r="K945" i="9"/>
  <c r="K946" i="9"/>
  <c r="AB951" i="9"/>
  <c r="AN951" i="9"/>
  <c r="AH951" i="9"/>
  <c r="AI951" i="9"/>
  <c r="AA951" i="9"/>
  <c r="AE951" i="9"/>
  <c r="AJ951" i="9"/>
  <c r="AL951" i="9"/>
  <c r="AC951" i="9"/>
  <c r="AF951" i="9"/>
  <c r="Z951" i="9"/>
  <c r="AD951" i="9"/>
  <c r="AG951" i="9"/>
  <c r="AK951" i="9"/>
  <c r="Y951" i="9"/>
  <c r="AM951" i="9"/>
  <c r="L952" i="9"/>
  <c r="M954" i="9"/>
  <c r="AB954" i="9"/>
  <c r="AN954" i="9"/>
  <c r="Y954" i="9"/>
  <c r="AL954" i="9"/>
  <c r="Z954" i="9"/>
  <c r="AM954" i="9"/>
  <c r="AA954" i="9"/>
  <c r="AE954" i="9"/>
  <c r="AH954" i="9"/>
  <c r="AF954" i="9"/>
  <c r="AJ954" i="9"/>
  <c r="AK954" i="9"/>
  <c r="AG954" i="9"/>
  <c r="AC954" i="9"/>
  <c r="AD954" i="9"/>
  <c r="AI954" i="9"/>
  <c r="J956" i="9"/>
  <c r="J957" i="9"/>
  <c r="K958" i="9"/>
  <c r="L974" i="9"/>
  <c r="AJ976" i="9"/>
  <c r="AA976" i="9"/>
  <c r="AN976" i="9"/>
  <c r="AB976" i="9"/>
  <c r="AI976" i="9"/>
  <c r="AM976" i="9"/>
  <c r="AC976" i="9"/>
  <c r="AH976" i="9"/>
  <c r="Z976" i="9"/>
  <c r="AE976" i="9"/>
  <c r="AK976" i="9"/>
  <c r="AG976" i="9"/>
  <c r="AL976" i="9"/>
  <c r="Y976" i="9"/>
  <c r="AD976" i="9"/>
  <c r="AF976" i="9"/>
  <c r="AF980" i="9"/>
  <c r="AB980" i="9"/>
  <c r="AC980" i="9"/>
  <c r="AI980" i="9"/>
  <c r="AL980" i="9"/>
  <c r="Z980" i="9"/>
  <c r="AH980" i="9"/>
  <c r="Y980" i="9"/>
  <c r="AD980" i="9"/>
  <c r="AJ980" i="9"/>
  <c r="AG980" i="9"/>
  <c r="AM980" i="9"/>
  <c r="AA980" i="9"/>
  <c r="AK980" i="9"/>
  <c r="AN980" i="9"/>
  <c r="AE980" i="9"/>
  <c r="AF983" i="9"/>
  <c r="AG983" i="9"/>
  <c r="AH983" i="9"/>
  <c r="AI983" i="9"/>
  <c r="AL983" i="9"/>
  <c r="Z983" i="9"/>
  <c r="AB983" i="9"/>
  <c r="AN983" i="9"/>
  <c r="AE983" i="9"/>
  <c r="AJ983" i="9"/>
  <c r="AK983" i="9"/>
  <c r="AM983" i="9"/>
  <c r="AA983" i="9"/>
  <c r="AC983" i="9"/>
  <c r="Y983" i="9"/>
  <c r="AD983" i="9"/>
  <c r="K984" i="9"/>
  <c r="M997" i="9"/>
  <c r="AJ997" i="9"/>
  <c r="AE997" i="9"/>
  <c r="AF997" i="9"/>
  <c r="AC997" i="9"/>
  <c r="AH997" i="9"/>
  <c r="AI997" i="9"/>
  <c r="Z997" i="9"/>
  <c r="AB997" i="9"/>
  <c r="AN997" i="9"/>
  <c r="Y997" i="9"/>
  <c r="AA997" i="9"/>
  <c r="AD997" i="9"/>
  <c r="AK997" i="9"/>
  <c r="AL997" i="9"/>
  <c r="AG997" i="9"/>
  <c r="AM997" i="9"/>
  <c r="L1004" i="9"/>
  <c r="AF1004" i="9"/>
  <c r="AK1004" i="9"/>
  <c r="Y1004" i="9"/>
  <c r="AL1004" i="9"/>
  <c r="AB1004" i="9"/>
  <c r="AE1004" i="9"/>
  <c r="AI1004" i="9"/>
  <c r="AA1004" i="9"/>
  <c r="AD1004" i="9"/>
  <c r="AJ1004" i="9"/>
  <c r="AC1004" i="9"/>
  <c r="AG1004" i="9"/>
  <c r="AH1004" i="9"/>
  <c r="AM1004" i="9"/>
  <c r="AN1004" i="9"/>
  <c r="Z1004" i="9"/>
  <c r="AJ1009" i="9"/>
  <c r="AI1009" i="9"/>
  <c r="AK1009" i="9"/>
  <c r="AA1009" i="9"/>
  <c r="AD1009" i="9"/>
  <c r="AB1009" i="9"/>
  <c r="AL1009" i="9"/>
  <c r="AN1009" i="9"/>
  <c r="Y1009" i="9"/>
  <c r="Z1009" i="9"/>
  <c r="AC1009" i="9"/>
  <c r="AE1009" i="9"/>
  <c r="AG1009" i="9"/>
  <c r="AH1009" i="9"/>
  <c r="AF1009" i="9"/>
  <c r="AM1009" i="9"/>
  <c r="N1012" i="9"/>
  <c r="AJ1012" i="9"/>
  <c r="AA1012" i="9"/>
  <c r="AN1012" i="9"/>
  <c r="AB1012" i="9"/>
  <c r="Y1012" i="9"/>
  <c r="AD1012" i="9"/>
  <c r="AF1012" i="9"/>
  <c r="AM1012" i="9"/>
  <c r="AH1012" i="9"/>
  <c r="AK1012" i="9"/>
  <c r="Z1012" i="9"/>
  <c r="AC1012" i="9"/>
  <c r="AE1012" i="9"/>
  <c r="AG1012" i="9"/>
  <c r="AI1012" i="9"/>
  <c r="AL1012" i="9"/>
  <c r="AB1014" i="9"/>
  <c r="AN1014" i="9"/>
  <c r="AH1014" i="9"/>
  <c r="AI1014" i="9"/>
  <c r="Y1014" i="9"/>
  <c r="AC1014" i="9"/>
  <c r="AK1014" i="9"/>
  <c r="AD1014" i="9"/>
  <c r="AA1014" i="9"/>
  <c r="Z1014" i="9"/>
  <c r="AE1014" i="9"/>
  <c r="AF1014" i="9"/>
  <c r="AJ1014" i="9"/>
  <c r="AL1014" i="9"/>
  <c r="AM1014" i="9"/>
  <c r="AG1014" i="9"/>
  <c r="I1034" i="9"/>
  <c r="J1039" i="9"/>
  <c r="AH1044" i="9"/>
  <c r="AA1044" i="9"/>
  <c r="AN1044" i="9"/>
  <c r="AB1044" i="9"/>
  <c r="AC1044" i="9"/>
  <c r="AE1044" i="9"/>
  <c r="Y1044" i="9"/>
  <c r="Z1044" i="9"/>
  <c r="AD1044" i="9"/>
  <c r="AF1044" i="9"/>
  <c r="AG1044" i="9"/>
  <c r="AI1044" i="9"/>
  <c r="AJ1044" i="9"/>
  <c r="AL1044" i="9"/>
  <c r="AM1044" i="9"/>
  <c r="AK1044" i="9"/>
  <c r="J1045" i="9"/>
  <c r="J1050" i="9"/>
  <c r="AH1050" i="9"/>
  <c r="AJ1050" i="9"/>
  <c r="AE1050" i="9"/>
  <c r="Z1050" i="9"/>
  <c r="AB1050" i="9"/>
  <c r="AN1050" i="9"/>
  <c r="Y1050" i="9"/>
  <c r="AA1050" i="9"/>
  <c r="AC1050" i="9"/>
  <c r="AD1050" i="9"/>
  <c r="AF1050" i="9"/>
  <c r="AG1050" i="9"/>
  <c r="AK1050" i="9"/>
  <c r="AL1050" i="9"/>
  <c r="AI1050" i="9"/>
  <c r="AM1050" i="9"/>
  <c r="J1052" i="9"/>
  <c r="K1057" i="9"/>
  <c r="AH1062" i="9"/>
  <c r="AA1062" i="9"/>
  <c r="AN1062" i="9"/>
  <c r="Y1062" i="9"/>
  <c r="AM1062" i="9"/>
  <c r="AJ1062" i="9"/>
  <c r="AL1062" i="9"/>
  <c r="AK1062" i="9"/>
  <c r="Z1062" i="9"/>
  <c r="AB1062" i="9"/>
  <c r="AC1062" i="9"/>
  <c r="AE1062" i="9"/>
  <c r="AF1062" i="9"/>
  <c r="AD1062" i="9"/>
  <c r="AG1062" i="9"/>
  <c r="AI1062" i="9"/>
  <c r="AH1065" i="9"/>
  <c r="AE1065" i="9"/>
  <c r="AI1065" i="9"/>
  <c r="AJ1065" i="9"/>
  <c r="AL1065" i="9"/>
  <c r="AC1065" i="9"/>
  <c r="AD1065" i="9"/>
  <c r="AF1065" i="9"/>
  <c r="AG1065" i="9"/>
  <c r="AK1065" i="9"/>
  <c r="AN1065" i="9"/>
  <c r="Z1065" i="9"/>
  <c r="AB1065" i="9"/>
  <c r="AM1065" i="9"/>
  <c r="Y1065" i="9"/>
  <c r="AA1065" i="9"/>
  <c r="AH1068" i="9"/>
  <c r="AJ1068" i="9"/>
  <c r="AC1068" i="9"/>
  <c r="AG1068" i="9"/>
  <c r="AK1068" i="9"/>
  <c r="AM1068" i="9"/>
  <c r="AN1068" i="9"/>
  <c r="Y1068" i="9"/>
  <c r="Z1068" i="9"/>
  <c r="AB1068" i="9"/>
  <c r="AE1068" i="9"/>
  <c r="AF1068" i="9"/>
  <c r="AI1068" i="9"/>
  <c r="AL1068" i="9"/>
  <c r="AA1068" i="9"/>
  <c r="AD1068" i="9"/>
  <c r="J1069" i="9"/>
  <c r="J1079" i="9"/>
  <c r="Z1079" i="9"/>
  <c r="AL1079" i="9"/>
  <c r="AD1079" i="9"/>
  <c r="AM1079" i="9"/>
  <c r="AC1079" i="9"/>
  <c r="AF1079" i="9"/>
  <c r="AE1079" i="9"/>
  <c r="AG1079" i="9"/>
  <c r="AH1079" i="9"/>
  <c r="AI1079" i="9"/>
  <c r="AJ1079" i="9"/>
  <c r="AN1079" i="9"/>
  <c r="Y1079" i="9"/>
  <c r="AA1079" i="9"/>
  <c r="AB1079" i="9"/>
  <c r="AK1079" i="9"/>
  <c r="K1080" i="9"/>
  <c r="K1081" i="9"/>
  <c r="K1087" i="9"/>
  <c r="K1097" i="9"/>
  <c r="N152" i="12"/>
  <c r="N87" i="13" s="1"/>
  <c r="N248" i="12"/>
  <c r="N183" i="13" s="1"/>
  <c r="N296" i="12"/>
  <c r="N242" i="12"/>
  <c r="N177" i="13" s="1"/>
  <c r="N156" i="12"/>
  <c r="N91" i="13" s="1"/>
  <c r="AA280" i="9"/>
  <c r="AM280" i="9"/>
  <c r="AK280" i="9"/>
  <c r="AL280" i="9"/>
  <c r="Y280" i="9"/>
  <c r="AN280" i="9"/>
  <c r="AH280" i="9"/>
  <c r="AD280" i="9"/>
  <c r="AE280" i="9"/>
  <c r="AF280" i="9"/>
  <c r="Z280" i="9"/>
  <c r="AG280" i="9"/>
  <c r="AI280" i="9"/>
  <c r="AJ280" i="9"/>
  <c r="R280" i="9"/>
  <c r="H280" i="12" s="1"/>
  <c r="S280" i="9"/>
  <c r="I280" i="12" s="1"/>
  <c r="T280" i="9"/>
  <c r="J280" i="12" s="1"/>
  <c r="U280" i="9"/>
  <c r="K280" i="12" s="1"/>
  <c r="V280" i="9"/>
  <c r="L280" i="12" s="1"/>
  <c r="W280" i="9"/>
  <c r="M280" i="12" s="1"/>
  <c r="AG311" i="9"/>
  <c r="AF311" i="9"/>
  <c r="AK311" i="9"/>
  <c r="Y311" i="9"/>
  <c r="AM311" i="9"/>
  <c r="AA311" i="9"/>
  <c r="AB311" i="9"/>
  <c r="AC311" i="9"/>
  <c r="AD311" i="9"/>
  <c r="AE311" i="9"/>
  <c r="AI311" i="9"/>
  <c r="Z311" i="9"/>
  <c r="AH311" i="9"/>
  <c r="AJ311" i="9"/>
  <c r="AL311" i="9"/>
  <c r="AN311" i="9"/>
  <c r="V311" i="9"/>
  <c r="L311" i="12" s="1"/>
  <c r="W311" i="9"/>
  <c r="M311" i="12" s="1"/>
  <c r="I311" i="9"/>
  <c r="R311" i="9"/>
  <c r="H311" i="12" s="1"/>
  <c r="T311" i="9"/>
  <c r="J311" i="12" s="1"/>
  <c r="U311" i="9"/>
  <c r="K311" i="12" s="1"/>
  <c r="S311" i="9"/>
  <c r="I311" i="12" s="1"/>
  <c r="AF437" i="9"/>
  <c r="AD437" i="9"/>
  <c r="AG437" i="9"/>
  <c r="AM437" i="9"/>
  <c r="Z437" i="9"/>
  <c r="AI437" i="9"/>
  <c r="AJ437" i="9"/>
  <c r="AL437" i="9"/>
  <c r="AC437" i="9"/>
  <c r="Y437" i="9"/>
  <c r="AA437" i="9"/>
  <c r="AB437" i="9"/>
  <c r="AE437" i="9"/>
  <c r="AH437" i="9"/>
  <c r="AK437" i="9"/>
  <c r="AN437" i="9"/>
  <c r="R437" i="9"/>
  <c r="H437" i="12" s="1"/>
  <c r="S437" i="9"/>
  <c r="I437" i="12" s="1"/>
  <c r="T437" i="9"/>
  <c r="J437" i="12" s="1"/>
  <c r="U437" i="9"/>
  <c r="K437" i="12" s="1"/>
  <c r="V437" i="9"/>
  <c r="W437" i="9"/>
  <c r="M437" i="12" s="1"/>
  <c r="AF464" i="9"/>
  <c r="AA464" i="9"/>
  <c r="AN464" i="9"/>
  <c r="AC464" i="9"/>
  <c r="AJ464" i="9"/>
  <c r="AK464" i="9"/>
  <c r="AM464" i="9"/>
  <c r="AB464" i="9"/>
  <c r="AD464" i="9"/>
  <c r="AE464" i="9"/>
  <c r="Y464" i="9"/>
  <c r="Z464" i="9"/>
  <c r="AG464" i="9"/>
  <c r="AH464" i="9"/>
  <c r="AI464" i="9"/>
  <c r="AL464" i="9"/>
  <c r="V464" i="9"/>
  <c r="L464" i="12" s="1"/>
  <c r="R464" i="9"/>
  <c r="H464" i="12" s="1"/>
  <c r="S464" i="9"/>
  <c r="I464" i="12" s="1"/>
  <c r="T464" i="9"/>
  <c r="J464" i="12" s="1"/>
  <c r="U464" i="9"/>
  <c r="K464" i="12" s="1"/>
  <c r="W464" i="9"/>
  <c r="M464" i="12" s="1"/>
  <c r="AB510" i="9"/>
  <c r="AN510" i="9"/>
  <c r="AK510" i="9"/>
  <c r="Z510" i="9"/>
  <c r="AM510" i="9"/>
  <c r="AI510" i="9"/>
  <c r="AJ510" i="9"/>
  <c r="AL510" i="9"/>
  <c r="AC510" i="9"/>
  <c r="AD510" i="9"/>
  <c r="AE510" i="9"/>
  <c r="AF510" i="9"/>
  <c r="AG510" i="9"/>
  <c r="AH510" i="9"/>
  <c r="Y510" i="9"/>
  <c r="AA510" i="9"/>
  <c r="R510" i="9"/>
  <c r="H510" i="12" s="1"/>
  <c r="S510" i="9"/>
  <c r="I510" i="12" s="1"/>
  <c r="T510" i="9"/>
  <c r="J510" i="12" s="1"/>
  <c r="U510" i="9"/>
  <c r="W510" i="9"/>
  <c r="M510" i="12" s="1"/>
  <c r="V510" i="9"/>
  <c r="L510" i="12" s="1"/>
  <c r="AJ562" i="9"/>
  <c r="AD562" i="9"/>
  <c r="AF562" i="9"/>
  <c r="AK562" i="9"/>
  <c r="AL562" i="9"/>
  <c r="AR562" i="12" s="1"/>
  <c r="AM562" i="9"/>
  <c r="AS562" i="12" s="1"/>
  <c r="AG562" i="9"/>
  <c r="AH562" i="9"/>
  <c r="AI562" i="9"/>
  <c r="AN562" i="9"/>
  <c r="Y562" i="9"/>
  <c r="Z562" i="9"/>
  <c r="AA562" i="9"/>
  <c r="AB562" i="9"/>
  <c r="AC562" i="9"/>
  <c r="AE562" i="9"/>
  <c r="R562" i="9"/>
  <c r="H562" i="12" s="1"/>
  <c r="T562" i="9"/>
  <c r="J562" i="12" s="1"/>
  <c r="U562" i="9"/>
  <c r="K562" i="12" s="1"/>
  <c r="W562" i="9"/>
  <c r="M562" i="12" s="1"/>
  <c r="V562" i="9"/>
  <c r="L562" i="12" s="1"/>
  <c r="S562" i="9"/>
  <c r="AE596" i="9"/>
  <c r="AG596" i="9"/>
  <c r="AC596" i="9"/>
  <c r="AD596" i="9"/>
  <c r="AF596" i="9"/>
  <c r="AH596" i="9"/>
  <c r="AJ596" i="9"/>
  <c r="AK596" i="9"/>
  <c r="Y596" i="9"/>
  <c r="Z596" i="9"/>
  <c r="AA596" i="9"/>
  <c r="AB596" i="9"/>
  <c r="AI596" i="9"/>
  <c r="AL596" i="9"/>
  <c r="AR596" i="12" s="1"/>
  <c r="AM596" i="9"/>
  <c r="AS596" i="12" s="1"/>
  <c r="AN596" i="9"/>
  <c r="R596" i="9"/>
  <c r="H596" i="12" s="1"/>
  <c r="T596" i="9"/>
  <c r="J596" i="12" s="1"/>
  <c r="U596" i="9"/>
  <c r="K596" i="12" s="1"/>
  <c r="V596" i="9"/>
  <c r="L596" i="12" s="1"/>
  <c r="W596" i="9"/>
  <c r="M596" i="12" s="1"/>
  <c r="S596" i="9"/>
  <c r="I596" i="12" s="1"/>
  <c r="AI622" i="9"/>
  <c r="Y622" i="9"/>
  <c r="AK622" i="9"/>
  <c r="AE622" i="9"/>
  <c r="AF622" i="9"/>
  <c r="AG622" i="9"/>
  <c r="AM622" i="9"/>
  <c r="AS622" i="12" s="1"/>
  <c r="AC622" i="9"/>
  <c r="AD622" i="9"/>
  <c r="AJ622" i="9"/>
  <c r="AH622" i="9"/>
  <c r="Z622" i="9"/>
  <c r="AA622" i="9"/>
  <c r="AB622" i="9"/>
  <c r="AL622" i="9"/>
  <c r="AR622" i="12" s="1"/>
  <c r="AN622" i="9"/>
  <c r="R622" i="9"/>
  <c r="H622" i="12" s="1"/>
  <c r="S622" i="9"/>
  <c r="I622" i="12" s="1"/>
  <c r="T622" i="9"/>
  <c r="J622" i="12" s="1"/>
  <c r="U622" i="9"/>
  <c r="K622" i="12" s="1"/>
  <c r="V622" i="9"/>
  <c r="L622" i="12" s="1"/>
  <c r="W622" i="9"/>
  <c r="M622" i="12" s="1"/>
  <c r="AJ672" i="9"/>
  <c r="Z672" i="9"/>
  <c r="AL672" i="9"/>
  <c r="AR672" i="12" s="1"/>
  <c r="AC672" i="9"/>
  <c r="AE672" i="9"/>
  <c r="AF672" i="9"/>
  <c r="AG672" i="9"/>
  <c r="AH672" i="9"/>
  <c r="Y672" i="9"/>
  <c r="AA672" i="9"/>
  <c r="AB672" i="9"/>
  <c r="AD672" i="9"/>
  <c r="AI672" i="9"/>
  <c r="AN672" i="9"/>
  <c r="AM672" i="9"/>
  <c r="AS672" i="12" s="1"/>
  <c r="AK672" i="9"/>
  <c r="R672" i="9"/>
  <c r="H672" i="12" s="1"/>
  <c r="S672" i="9"/>
  <c r="I672" i="12" s="1"/>
  <c r="T672" i="9"/>
  <c r="J672" i="12" s="1"/>
  <c r="U672" i="9"/>
  <c r="K672" i="12" s="1"/>
  <c r="V672" i="9"/>
  <c r="L672" i="12" s="1"/>
  <c r="W672" i="9"/>
  <c r="M672" i="12" s="1"/>
  <c r="M756" i="9"/>
  <c r="AF756" i="9"/>
  <c r="AG756" i="9"/>
  <c r="AH756" i="9"/>
  <c r="AL756" i="9"/>
  <c r="AM756" i="9"/>
  <c r="Y756" i="9"/>
  <c r="AN756" i="9"/>
  <c r="AD756" i="9"/>
  <c r="AC756" i="9"/>
  <c r="AJ756" i="9"/>
  <c r="AK756" i="9"/>
  <c r="AB756" i="9"/>
  <c r="AA756" i="9"/>
  <c r="AI756" i="9"/>
  <c r="Z756" i="9"/>
  <c r="AE756" i="9"/>
  <c r="AG158" i="9"/>
  <c r="T158" i="9"/>
  <c r="AC158" i="9"/>
  <c r="AN158" i="9"/>
  <c r="AB158" i="9"/>
  <c r="N158" i="9"/>
  <c r="AI158" i="9"/>
  <c r="V158" i="9"/>
  <c r="I158" i="9"/>
  <c r="AH158" i="9"/>
  <c r="U158" i="9"/>
  <c r="AL158" i="9"/>
  <c r="AK158" i="9"/>
  <c r="M158" i="9"/>
  <c r="AJ158" i="9"/>
  <c r="L158" i="9"/>
  <c r="AF158" i="9"/>
  <c r="K158" i="9"/>
  <c r="AE158" i="9"/>
  <c r="J158" i="9"/>
  <c r="AD158" i="9"/>
  <c r="AA158" i="9"/>
  <c r="Z158" i="9"/>
  <c r="S158" i="9"/>
  <c r="AM158" i="9"/>
  <c r="R158" i="9"/>
  <c r="Y158" i="9"/>
  <c r="W158" i="9"/>
  <c r="AE164" i="9"/>
  <c r="AH164" i="9"/>
  <c r="T164" i="9"/>
  <c r="AG164" i="9"/>
  <c r="S164" i="9"/>
  <c r="AC164" i="9"/>
  <c r="AB164" i="9"/>
  <c r="N164" i="9"/>
  <c r="AJ164" i="9"/>
  <c r="V164" i="9"/>
  <c r="I164" i="9"/>
  <c r="AI164" i="9"/>
  <c r="U164" i="9"/>
  <c r="AA164" i="9"/>
  <c r="Z164" i="9"/>
  <c r="Y164" i="9"/>
  <c r="W164" i="9"/>
  <c r="R164" i="9"/>
  <c r="AN164" i="9"/>
  <c r="M164" i="9"/>
  <c r="AM164" i="9"/>
  <c r="L164" i="9"/>
  <c r="AF164" i="9"/>
  <c r="AD164" i="9"/>
  <c r="K164" i="9"/>
  <c r="J164" i="9"/>
  <c r="AL164" i="9"/>
  <c r="AK164" i="9"/>
  <c r="AI170" i="9"/>
  <c r="V170" i="9"/>
  <c r="AE170" i="9"/>
  <c r="R170" i="9"/>
  <c r="AM170" i="9"/>
  <c r="Y170" i="9"/>
  <c r="I170" i="9"/>
  <c r="AL170" i="9"/>
  <c r="W170" i="9"/>
  <c r="AK170" i="9"/>
  <c r="U170" i="9"/>
  <c r="AH170" i="9"/>
  <c r="S170" i="9"/>
  <c r="AG170" i="9"/>
  <c r="AA170" i="9"/>
  <c r="K170" i="9"/>
  <c r="AN170" i="9"/>
  <c r="Z170" i="9"/>
  <c r="J170" i="9"/>
  <c r="T170" i="9"/>
  <c r="N170" i="9"/>
  <c r="M170" i="9"/>
  <c r="L170" i="9"/>
  <c r="AJ170" i="9"/>
  <c r="AF170" i="9"/>
  <c r="AC170" i="9"/>
  <c r="AB170" i="9"/>
  <c r="AD170" i="9"/>
  <c r="AI176" i="9"/>
  <c r="V176" i="9"/>
  <c r="I176" i="9"/>
  <c r="AE176" i="9"/>
  <c r="R176" i="9"/>
  <c r="AF176" i="9"/>
  <c r="AD176" i="9"/>
  <c r="N176" i="9"/>
  <c r="AC176" i="9"/>
  <c r="M176" i="9"/>
  <c r="AB176" i="9"/>
  <c r="L176" i="9"/>
  <c r="AA176" i="9"/>
  <c r="K176" i="9"/>
  <c r="AN176" i="9"/>
  <c r="Z176" i="9"/>
  <c r="J176" i="9"/>
  <c r="AH176" i="9"/>
  <c r="S176" i="9"/>
  <c r="AG176" i="9"/>
  <c r="Y176" i="9"/>
  <c r="W176" i="9"/>
  <c r="U176" i="9"/>
  <c r="T176" i="9"/>
  <c r="AM176" i="9"/>
  <c r="AK176" i="9"/>
  <c r="AJ176" i="9"/>
  <c r="AL176" i="9"/>
  <c r="AI182" i="9"/>
  <c r="V182" i="9"/>
  <c r="I182" i="9"/>
  <c r="AE182" i="9"/>
  <c r="R182" i="9"/>
  <c r="AD182" i="9"/>
  <c r="AK182" i="9"/>
  <c r="Y182" i="9"/>
  <c r="K182" i="9"/>
  <c r="AA182" i="9"/>
  <c r="Z182" i="9"/>
  <c r="W182" i="9"/>
  <c r="AN182" i="9"/>
  <c r="U182" i="9"/>
  <c r="AM182" i="9"/>
  <c r="T182" i="9"/>
  <c r="AL182" i="9"/>
  <c r="S182" i="9"/>
  <c r="AC182" i="9"/>
  <c r="L182" i="9"/>
  <c r="AB182" i="9"/>
  <c r="J182" i="9"/>
  <c r="N182" i="9"/>
  <c r="M182" i="9"/>
  <c r="AJ182" i="9"/>
  <c r="AH182" i="9"/>
  <c r="AF182" i="9"/>
  <c r="AG182" i="9"/>
  <c r="AH188" i="9"/>
  <c r="U188" i="9"/>
  <c r="AD188" i="9"/>
  <c r="AC188" i="9"/>
  <c r="AB188" i="9"/>
  <c r="L188" i="9"/>
  <c r="AM188" i="9"/>
  <c r="W188" i="9"/>
  <c r="AL188" i="9"/>
  <c r="V188" i="9"/>
  <c r="AF188" i="9"/>
  <c r="N188" i="9"/>
  <c r="Y188" i="9"/>
  <c r="T188" i="9"/>
  <c r="S188" i="9"/>
  <c r="R188" i="9"/>
  <c r="AN188" i="9"/>
  <c r="AK188" i="9"/>
  <c r="M188" i="9"/>
  <c r="AA188" i="9"/>
  <c r="Z188" i="9"/>
  <c r="AJ188" i="9"/>
  <c r="AI188" i="9"/>
  <c r="AG188" i="9"/>
  <c r="AE188" i="9"/>
  <c r="K188" i="9"/>
  <c r="J188" i="9"/>
  <c r="I188" i="9"/>
  <c r="AH194" i="9"/>
  <c r="U194" i="9"/>
  <c r="AD194" i="9"/>
  <c r="AC194" i="9"/>
  <c r="AK194" i="9"/>
  <c r="T194" i="9"/>
  <c r="AF194" i="9"/>
  <c r="N194" i="9"/>
  <c r="AE194" i="9"/>
  <c r="M194" i="9"/>
  <c r="AM194" i="9"/>
  <c r="W194" i="9"/>
  <c r="AA194" i="9"/>
  <c r="Z194" i="9"/>
  <c r="Y194" i="9"/>
  <c r="V194" i="9"/>
  <c r="S194" i="9"/>
  <c r="R194" i="9"/>
  <c r="AG194" i="9"/>
  <c r="I194" i="9"/>
  <c r="AB194" i="9"/>
  <c r="AN194" i="9"/>
  <c r="AL194" i="9"/>
  <c r="AJ194" i="9"/>
  <c r="AI194" i="9"/>
  <c r="L194" i="9"/>
  <c r="J194" i="9"/>
  <c r="K194" i="9"/>
  <c r="AH200" i="9"/>
  <c r="U200" i="9"/>
  <c r="AD200" i="9"/>
  <c r="AC200" i="9"/>
  <c r="AJ200" i="9"/>
  <c r="W200" i="9"/>
  <c r="J200" i="9"/>
  <c r="AA200" i="9"/>
  <c r="I200" i="9"/>
  <c r="AM200" i="9"/>
  <c r="T200" i="9"/>
  <c r="AL200" i="9"/>
  <c r="S200" i="9"/>
  <c r="AE200" i="9"/>
  <c r="L200" i="9"/>
  <c r="R200" i="9"/>
  <c r="N200" i="9"/>
  <c r="AN200" i="9"/>
  <c r="M200" i="9"/>
  <c r="AK200" i="9"/>
  <c r="K200" i="9"/>
  <c r="AI200" i="9"/>
  <c r="Y200" i="9"/>
  <c r="V200" i="9"/>
  <c r="AG200" i="9"/>
  <c r="AF200" i="9"/>
  <c r="Z200" i="9"/>
  <c r="AB200" i="9"/>
  <c r="AL206" i="9"/>
  <c r="AH206" i="9"/>
  <c r="AN206" i="9"/>
  <c r="AI206" i="9"/>
  <c r="U206" i="9"/>
  <c r="AD206" i="9"/>
  <c r="AC206" i="9"/>
  <c r="AK206" i="9"/>
  <c r="W206" i="9"/>
  <c r="J206" i="9"/>
  <c r="AM206" i="9"/>
  <c r="R206" i="9"/>
  <c r="AE206" i="9"/>
  <c r="L206" i="9"/>
  <c r="AB206" i="9"/>
  <c r="K206" i="9"/>
  <c r="T206" i="9"/>
  <c r="M206" i="9"/>
  <c r="I206" i="9"/>
  <c r="AJ206" i="9"/>
  <c r="AG206" i="9"/>
  <c r="AF206" i="9"/>
  <c r="AA206" i="9"/>
  <c r="N206" i="9"/>
  <c r="Y206" i="9"/>
  <c r="V206" i="9"/>
  <c r="S206" i="9"/>
  <c r="Z206" i="9"/>
  <c r="AL212" i="9"/>
  <c r="Z212" i="9"/>
  <c r="L212" i="9"/>
  <c r="AK212" i="9"/>
  <c r="Y212" i="9"/>
  <c r="K212" i="9"/>
  <c r="AH212" i="9"/>
  <c r="U212" i="9"/>
  <c r="AG212" i="9"/>
  <c r="T212" i="9"/>
  <c r="AN212" i="9"/>
  <c r="AB212" i="9"/>
  <c r="N212" i="9"/>
  <c r="AM212" i="9"/>
  <c r="AE212" i="9"/>
  <c r="I212" i="9"/>
  <c r="AD212" i="9"/>
  <c r="S212" i="9"/>
  <c r="AF212" i="9"/>
  <c r="V212" i="9"/>
  <c r="R212" i="9"/>
  <c r="AJ212" i="9"/>
  <c r="AI212" i="9"/>
  <c r="AC212" i="9"/>
  <c r="AA212" i="9"/>
  <c r="W212" i="9"/>
  <c r="M212" i="9"/>
  <c r="J212" i="9"/>
  <c r="AI227" i="9"/>
  <c r="V227" i="9"/>
  <c r="I227" i="9"/>
  <c r="AH227" i="9"/>
  <c r="U227" i="9"/>
  <c r="AG227" i="9"/>
  <c r="T227" i="9"/>
  <c r="AM227" i="9"/>
  <c r="W227" i="9"/>
  <c r="AL227" i="9"/>
  <c r="S227" i="9"/>
  <c r="AF227" i="9"/>
  <c r="AE227" i="9"/>
  <c r="N227" i="9"/>
  <c r="Z227" i="9"/>
  <c r="AN227" i="9"/>
  <c r="K227" i="9"/>
  <c r="AC227" i="9"/>
  <c r="AB227" i="9"/>
  <c r="M227" i="9"/>
  <c r="Y227" i="9"/>
  <c r="AK227" i="9"/>
  <c r="AJ227" i="9"/>
  <c r="AD227" i="9"/>
  <c r="J227" i="9"/>
  <c r="AA227" i="9"/>
  <c r="R227" i="9"/>
  <c r="L227" i="9"/>
  <c r="AH248" i="9"/>
  <c r="U248" i="9"/>
  <c r="AC248" i="9"/>
  <c r="AN248" i="9"/>
  <c r="AB248" i="9"/>
  <c r="N248" i="9"/>
  <c r="AL248" i="9"/>
  <c r="Z248" i="9"/>
  <c r="L248" i="9"/>
  <c r="AI248" i="9"/>
  <c r="V248" i="9"/>
  <c r="I248" i="9"/>
  <c r="AK248" i="9"/>
  <c r="AJ248" i="9"/>
  <c r="M248" i="9"/>
  <c r="AE248" i="9"/>
  <c r="AD248" i="9"/>
  <c r="AA248" i="9"/>
  <c r="Y248" i="9"/>
  <c r="T248" i="9"/>
  <c r="AM248" i="9"/>
  <c r="AG248" i="9"/>
  <c r="AF248" i="9"/>
  <c r="W248" i="9"/>
  <c r="S248" i="9"/>
  <c r="K248" i="9"/>
  <c r="R248" i="9"/>
  <c r="J248" i="9"/>
  <c r="AN251" i="9"/>
  <c r="AB251" i="9"/>
  <c r="N251" i="9"/>
  <c r="AI251" i="9"/>
  <c r="V251" i="9"/>
  <c r="I251" i="9"/>
  <c r="AH251" i="9"/>
  <c r="U251" i="9"/>
  <c r="AF251" i="9"/>
  <c r="S251" i="9"/>
  <c r="AC251" i="9"/>
  <c r="AD251" i="9"/>
  <c r="AA251" i="9"/>
  <c r="W251" i="9"/>
  <c r="T251" i="9"/>
  <c r="AM251" i="9"/>
  <c r="R251" i="9"/>
  <c r="AL251" i="9"/>
  <c r="AJ251" i="9"/>
  <c r="L251" i="9"/>
  <c r="AK251" i="9"/>
  <c r="AG251" i="9"/>
  <c r="AE251" i="9"/>
  <c r="Z251" i="9"/>
  <c r="Y251" i="9"/>
  <c r="J251" i="9"/>
  <c r="M251" i="9"/>
  <c r="K251" i="9"/>
  <c r="AH268" i="9"/>
  <c r="U268" i="9"/>
  <c r="AG268" i="9"/>
  <c r="T268" i="9"/>
  <c r="AC268" i="9"/>
  <c r="AN268" i="9"/>
  <c r="AB268" i="9"/>
  <c r="N268" i="9"/>
  <c r="AL268" i="9"/>
  <c r="Z268" i="9"/>
  <c r="L268" i="9"/>
  <c r="AJ268" i="9"/>
  <c r="W268" i="9"/>
  <c r="J268" i="9"/>
  <c r="AI268" i="9"/>
  <c r="V268" i="9"/>
  <c r="I268" i="9"/>
  <c r="AD268" i="9"/>
  <c r="AA268" i="9"/>
  <c r="Y268" i="9"/>
  <c r="S268" i="9"/>
  <c r="R268" i="9"/>
  <c r="M268" i="9"/>
  <c r="K268" i="9"/>
  <c r="AM268" i="9"/>
  <c r="AF268" i="9"/>
  <c r="AK268" i="9"/>
  <c r="AE268" i="9"/>
  <c r="N278" i="12"/>
  <c r="N193" i="12"/>
  <c r="N128" i="13" s="1"/>
  <c r="Y316" i="9"/>
  <c r="AK316" i="9"/>
  <c r="AE316" i="9"/>
  <c r="AB316" i="9"/>
  <c r="AD316" i="9"/>
  <c r="AG316" i="9"/>
  <c r="AH316" i="9"/>
  <c r="AI316" i="9"/>
  <c r="AJ316" i="9"/>
  <c r="AL316" i="9"/>
  <c r="AN316" i="9"/>
  <c r="AM316" i="9"/>
  <c r="AF316" i="9"/>
  <c r="Z316" i="9"/>
  <c r="AA316" i="9"/>
  <c r="AC316" i="9"/>
  <c r="R316" i="9"/>
  <c r="H316" i="12" s="1"/>
  <c r="S316" i="9"/>
  <c r="I316" i="12" s="1"/>
  <c r="T316" i="9"/>
  <c r="J316" i="12" s="1"/>
  <c r="U316" i="9"/>
  <c r="K316" i="12" s="1"/>
  <c r="V316" i="9"/>
  <c r="L316" i="12" s="1"/>
  <c r="W316" i="9"/>
  <c r="M316" i="12" s="1"/>
  <c r="I316" i="9"/>
  <c r="AC354" i="9"/>
  <c r="Y354" i="9"/>
  <c r="AL354" i="9"/>
  <c r="AH354" i="9"/>
  <c r="AJ354" i="9"/>
  <c r="AD354" i="9"/>
  <c r="AF354" i="9"/>
  <c r="Z354" i="9"/>
  <c r="AA354" i="9"/>
  <c r="AB354" i="9"/>
  <c r="AE354" i="9"/>
  <c r="AG354" i="9"/>
  <c r="AI354" i="9"/>
  <c r="AK354" i="9"/>
  <c r="AM354" i="9"/>
  <c r="AN354" i="9"/>
  <c r="R354" i="9"/>
  <c r="H354" i="12" s="1"/>
  <c r="S354" i="9"/>
  <c r="I354" i="12" s="1"/>
  <c r="T354" i="9"/>
  <c r="J354" i="12" s="1"/>
  <c r="U354" i="9"/>
  <c r="K354" i="12" s="1"/>
  <c r="V354" i="9"/>
  <c r="L354" i="12" s="1"/>
  <c r="W354" i="9"/>
  <c r="M354" i="12" s="1"/>
  <c r="AF392" i="9"/>
  <c r="AD392" i="9"/>
  <c r="AG392" i="9"/>
  <c r="AK392" i="9"/>
  <c r="AM392" i="9"/>
  <c r="AL392" i="9"/>
  <c r="AN392" i="9"/>
  <c r="Y392" i="9"/>
  <c r="Z392" i="9"/>
  <c r="AA392" i="9"/>
  <c r="AB392" i="9"/>
  <c r="AC392" i="9"/>
  <c r="AE392" i="9"/>
  <c r="AH392" i="9"/>
  <c r="AI392" i="9"/>
  <c r="AJ392" i="9"/>
  <c r="T392" i="9"/>
  <c r="J392" i="12" s="1"/>
  <c r="U392" i="9"/>
  <c r="K392" i="12" s="1"/>
  <c r="V392" i="9"/>
  <c r="L392" i="12" s="1"/>
  <c r="W392" i="9"/>
  <c r="M392" i="12" s="1"/>
  <c r="R392" i="9"/>
  <c r="H392" i="12" s="1"/>
  <c r="S392" i="9"/>
  <c r="I392" i="12" s="1"/>
  <c r="AJ412" i="9"/>
  <c r="Y412" i="9"/>
  <c r="AL412" i="9"/>
  <c r="AA412" i="9"/>
  <c r="AN412" i="9"/>
  <c r="AE412" i="9"/>
  <c r="AG412" i="9"/>
  <c r="AM412" i="9"/>
  <c r="AC412" i="9"/>
  <c r="AH412" i="9"/>
  <c r="AI412" i="9"/>
  <c r="AK412" i="9"/>
  <c r="Z412" i="9"/>
  <c r="AB412" i="9"/>
  <c r="AD412" i="9"/>
  <c r="AF412" i="9"/>
  <c r="R412" i="9"/>
  <c r="H412" i="12" s="1"/>
  <c r="S412" i="9"/>
  <c r="I412" i="12" s="1"/>
  <c r="T412" i="9"/>
  <c r="J412" i="12" s="1"/>
  <c r="U412" i="9"/>
  <c r="K412" i="12" s="1"/>
  <c r="V412" i="9"/>
  <c r="L412" i="12" s="1"/>
  <c r="W412" i="9"/>
  <c r="M412" i="12" s="1"/>
  <c r="AJ442" i="9"/>
  <c r="AC442" i="9"/>
  <c r="AE442" i="9"/>
  <c r="AL442" i="9"/>
  <c r="Y442" i="9"/>
  <c r="AN442" i="9"/>
  <c r="AD442" i="9"/>
  <c r="AF442" i="9"/>
  <c r="AH442" i="9"/>
  <c r="AM442" i="9"/>
  <c r="AI442" i="9"/>
  <c r="AK442" i="9"/>
  <c r="Z442" i="9"/>
  <c r="AB442" i="9"/>
  <c r="AA442" i="9"/>
  <c r="AG442" i="9"/>
  <c r="U442" i="9"/>
  <c r="V442" i="9"/>
  <c r="L442" i="12" s="1"/>
  <c r="W442" i="9"/>
  <c r="M442" i="12" s="1"/>
  <c r="S442" i="9"/>
  <c r="I442" i="12" s="1"/>
  <c r="T442" i="9"/>
  <c r="R442" i="9"/>
  <c r="H442" i="12" s="1"/>
  <c r="AB453" i="9"/>
  <c r="AN453" i="9"/>
  <c r="Y453" i="9"/>
  <c r="AL453" i="9"/>
  <c r="Z453" i="9"/>
  <c r="AC453" i="9"/>
  <c r="AG453" i="9"/>
  <c r="AH453" i="9"/>
  <c r="AJ453" i="9"/>
  <c r="AD453" i="9"/>
  <c r="AE453" i="9"/>
  <c r="AI453" i="9"/>
  <c r="AF453" i="9"/>
  <c r="AA453" i="9"/>
  <c r="AK453" i="9"/>
  <c r="AM453" i="9"/>
  <c r="T453" i="9"/>
  <c r="J453" i="12" s="1"/>
  <c r="U453" i="9"/>
  <c r="K453" i="12" s="1"/>
  <c r="V453" i="9"/>
  <c r="L453" i="12" s="1"/>
  <c r="R453" i="9"/>
  <c r="H453" i="12" s="1"/>
  <c r="S453" i="9"/>
  <c r="I453" i="12" s="1"/>
  <c r="I388" i="13" s="1"/>
  <c r="W453" i="9"/>
  <c r="M453" i="12" s="1"/>
  <c r="AB459" i="9"/>
  <c r="AN459" i="9"/>
  <c r="AC459" i="9"/>
  <c r="AE459" i="9"/>
  <c r="AK459" i="9"/>
  <c r="AL459" i="9"/>
  <c r="Y459" i="9"/>
  <c r="Z459" i="9"/>
  <c r="AD459" i="9"/>
  <c r="AA459" i="9"/>
  <c r="AF459" i="9"/>
  <c r="AG459" i="9"/>
  <c r="AH459" i="9"/>
  <c r="AJ459" i="9"/>
  <c r="AI459" i="9"/>
  <c r="AM459" i="9"/>
  <c r="R459" i="9"/>
  <c r="H459" i="12" s="1"/>
  <c r="S459" i="9"/>
  <c r="I459" i="12" s="1"/>
  <c r="U459" i="9"/>
  <c r="K459" i="12" s="1"/>
  <c r="V459" i="9"/>
  <c r="L459" i="12" s="1"/>
  <c r="T459" i="9"/>
  <c r="W459" i="9"/>
  <c r="M459" i="12" s="1"/>
  <c r="AJ466" i="9"/>
  <c r="AH466" i="9"/>
  <c r="AK466" i="9"/>
  <c r="AI466" i="9"/>
  <c r="AL466" i="9"/>
  <c r="Y466" i="9"/>
  <c r="AN466" i="9"/>
  <c r="AM466" i="9"/>
  <c r="Z466" i="9"/>
  <c r="AA466" i="9"/>
  <c r="AB466" i="9"/>
  <c r="AC466" i="9"/>
  <c r="AD466" i="9"/>
  <c r="AE466" i="9"/>
  <c r="AF466" i="9"/>
  <c r="AG466" i="9"/>
  <c r="R466" i="9"/>
  <c r="H466" i="12" s="1"/>
  <c r="S466" i="9"/>
  <c r="I466" i="12" s="1"/>
  <c r="T466" i="9"/>
  <c r="J466" i="12" s="1"/>
  <c r="U466" i="9"/>
  <c r="V466" i="9"/>
  <c r="AB468" i="9"/>
  <c r="AN468" i="9"/>
  <c r="AC468" i="9"/>
  <c r="AE468" i="9"/>
  <c r="AI468" i="9"/>
  <c r="AJ468" i="9"/>
  <c r="AL468" i="9"/>
  <c r="Z468" i="9"/>
  <c r="AA468" i="9"/>
  <c r="AD468" i="9"/>
  <c r="Y468" i="9"/>
  <c r="AF468" i="9"/>
  <c r="AG468" i="9"/>
  <c r="AH468" i="9"/>
  <c r="AM468" i="9"/>
  <c r="AK468" i="9"/>
  <c r="R468" i="9"/>
  <c r="H468" i="12" s="1"/>
  <c r="S468" i="9"/>
  <c r="I468" i="12" s="1"/>
  <c r="T468" i="9"/>
  <c r="J468" i="12" s="1"/>
  <c r="U468" i="9"/>
  <c r="K468" i="12" s="1"/>
  <c r="V468" i="9"/>
  <c r="L468" i="12" s="1"/>
  <c r="AF470" i="9"/>
  <c r="AJ470" i="9"/>
  <c r="Y470" i="9"/>
  <c r="AL470" i="9"/>
  <c r="AH470" i="9"/>
  <c r="AI470" i="9"/>
  <c r="AM470" i="9"/>
  <c r="AK470" i="9"/>
  <c r="AN470" i="9"/>
  <c r="Z470" i="9"/>
  <c r="AA470" i="9"/>
  <c r="AB470" i="9"/>
  <c r="AC470" i="9"/>
  <c r="AD470" i="9"/>
  <c r="AE470" i="9"/>
  <c r="AG470" i="9"/>
  <c r="R470" i="9"/>
  <c r="H470" i="12" s="1"/>
  <c r="S470" i="9"/>
  <c r="I470" i="12" s="1"/>
  <c r="T470" i="9"/>
  <c r="J470" i="12" s="1"/>
  <c r="U470" i="9"/>
  <c r="K470" i="12" s="1"/>
  <c r="V470" i="9"/>
  <c r="L470" i="12" s="1"/>
  <c r="W470" i="9"/>
  <c r="M470" i="12" s="1"/>
  <c r="AB483" i="9"/>
  <c r="AN483" i="9"/>
  <c r="AK483" i="9"/>
  <c r="Z483" i="9"/>
  <c r="AM483" i="9"/>
  <c r="AE483" i="9"/>
  <c r="AH483" i="9"/>
  <c r="AI483" i="9"/>
  <c r="AJ483" i="9"/>
  <c r="AD483" i="9"/>
  <c r="AF483" i="9"/>
  <c r="AG483" i="9"/>
  <c r="AL483" i="9"/>
  <c r="Y483" i="9"/>
  <c r="AA483" i="9"/>
  <c r="AC483" i="9"/>
  <c r="R483" i="9"/>
  <c r="S483" i="9"/>
  <c r="I483" i="12" s="1"/>
  <c r="T483" i="9"/>
  <c r="J483" i="12" s="1"/>
  <c r="U483" i="9"/>
  <c r="V483" i="9"/>
  <c r="L483" i="12" s="1"/>
  <c r="AF485" i="9"/>
  <c r="AE485" i="9"/>
  <c r="AH485" i="9"/>
  <c r="AC485" i="9"/>
  <c r="AK485" i="9"/>
  <c r="AL485" i="9"/>
  <c r="AM485" i="9"/>
  <c r="Y485" i="9"/>
  <c r="Z485" i="9"/>
  <c r="AA485" i="9"/>
  <c r="AB485" i="9"/>
  <c r="AD485" i="9"/>
  <c r="AG485" i="9"/>
  <c r="AI485" i="9"/>
  <c r="AJ485" i="9"/>
  <c r="AN485" i="9"/>
  <c r="R485" i="9"/>
  <c r="H485" i="12" s="1"/>
  <c r="S485" i="9"/>
  <c r="I485" i="12" s="1"/>
  <c r="T485" i="9"/>
  <c r="U485" i="9"/>
  <c r="K485" i="12" s="1"/>
  <c r="V485" i="9"/>
  <c r="L485" i="12" s="1"/>
  <c r="AB501" i="9"/>
  <c r="AN501" i="9"/>
  <c r="AK501" i="9"/>
  <c r="Z501" i="9"/>
  <c r="AM501" i="9"/>
  <c r="AL501" i="9"/>
  <c r="Y501" i="9"/>
  <c r="AA501" i="9"/>
  <c r="AC501" i="9"/>
  <c r="AD501" i="9"/>
  <c r="AE501" i="9"/>
  <c r="AF501" i="9"/>
  <c r="AG501" i="9"/>
  <c r="AH501" i="9"/>
  <c r="AI501" i="9"/>
  <c r="AJ501" i="9"/>
  <c r="S501" i="9"/>
  <c r="I501" i="12" s="1"/>
  <c r="T501" i="9"/>
  <c r="J501" i="12" s="1"/>
  <c r="U501" i="9"/>
  <c r="K501" i="12" s="1"/>
  <c r="V501" i="9"/>
  <c r="L501" i="12" s="1"/>
  <c r="R501" i="9"/>
  <c r="H501" i="12" s="1"/>
  <c r="W501" i="9"/>
  <c r="AB504" i="9"/>
  <c r="AN504" i="9"/>
  <c r="AC504" i="9"/>
  <c r="AE504" i="9"/>
  <c r="AK504" i="9"/>
  <c r="AL504" i="9"/>
  <c r="AM504" i="9"/>
  <c r="Y504" i="9"/>
  <c r="Z504" i="9"/>
  <c r="AA504" i="9"/>
  <c r="AD504" i="9"/>
  <c r="AF504" i="9"/>
  <c r="AG504" i="9"/>
  <c r="AH504" i="9"/>
  <c r="AI504" i="9"/>
  <c r="AJ504" i="9"/>
  <c r="R504" i="9"/>
  <c r="H504" i="12" s="1"/>
  <c r="S504" i="9"/>
  <c r="I504" i="12" s="1"/>
  <c r="T504" i="9"/>
  <c r="U504" i="9"/>
  <c r="K504" i="12" s="1"/>
  <c r="W504" i="9"/>
  <c r="M504" i="12" s="1"/>
  <c r="V504" i="9"/>
  <c r="L504" i="12" s="1"/>
  <c r="AF515" i="9"/>
  <c r="AJ515" i="9"/>
  <c r="Y515" i="9"/>
  <c r="AL515" i="9"/>
  <c r="AH515" i="9"/>
  <c r="AI515" i="9"/>
  <c r="AK515" i="9"/>
  <c r="AD515" i="9"/>
  <c r="AE515" i="9"/>
  <c r="AG515" i="9"/>
  <c r="AM515" i="9"/>
  <c r="AN515" i="9"/>
  <c r="Z515" i="9"/>
  <c r="AA515" i="9"/>
  <c r="AB515" i="9"/>
  <c r="AC515" i="9"/>
  <c r="R515" i="9"/>
  <c r="H515" i="12" s="1"/>
  <c r="S515" i="9"/>
  <c r="T515" i="9"/>
  <c r="J515" i="12" s="1"/>
  <c r="U515" i="9"/>
  <c r="K515" i="12" s="1"/>
  <c r="V515" i="9"/>
  <c r="L515" i="12" s="1"/>
  <c r="W515" i="9"/>
  <c r="M515" i="12" s="1"/>
  <c r="AB525" i="9"/>
  <c r="AN525" i="9"/>
  <c r="AG525" i="9"/>
  <c r="AI525" i="9"/>
  <c r="AE525" i="9"/>
  <c r="AF525" i="9"/>
  <c r="AH525" i="9"/>
  <c r="AM525" i="9"/>
  <c r="Y525" i="9"/>
  <c r="Z525" i="9"/>
  <c r="AA525" i="9"/>
  <c r="AC525" i="9"/>
  <c r="AD525" i="9"/>
  <c r="AK525" i="9"/>
  <c r="AJ525" i="9"/>
  <c r="AL525" i="9"/>
  <c r="T525" i="9"/>
  <c r="J525" i="12" s="1"/>
  <c r="U525" i="9"/>
  <c r="K525" i="12" s="1"/>
  <c r="V525" i="9"/>
  <c r="L525" i="12" s="1"/>
  <c r="W525" i="9"/>
  <c r="R525" i="9"/>
  <c r="H525" i="12" s="1"/>
  <c r="AJ532" i="9"/>
  <c r="Z532" i="9"/>
  <c r="AM532" i="9"/>
  <c r="AB532" i="9"/>
  <c r="AD532" i="9"/>
  <c r="AE532" i="9"/>
  <c r="AF532" i="9"/>
  <c r="AG532" i="9"/>
  <c r="AH532" i="9"/>
  <c r="AI532" i="9"/>
  <c r="AK532" i="9"/>
  <c r="AL532" i="9"/>
  <c r="AN532" i="9"/>
  <c r="Y532" i="9"/>
  <c r="AA532" i="9"/>
  <c r="AC532" i="9"/>
  <c r="R532" i="9"/>
  <c r="H532" i="12" s="1"/>
  <c r="U532" i="9"/>
  <c r="K532" i="12" s="1"/>
  <c r="K467" i="13" s="1"/>
  <c r="V532" i="9"/>
  <c r="L532" i="12" s="1"/>
  <c r="L467" i="13" s="1"/>
  <c r="W532" i="9"/>
  <c r="M532" i="12" s="1"/>
  <c r="S532" i="9"/>
  <c r="I532" i="12" s="1"/>
  <c r="T532" i="9"/>
  <c r="AB549" i="9"/>
  <c r="AN549" i="9"/>
  <c r="AC549" i="9"/>
  <c r="AE549" i="9"/>
  <c r="AM549" i="9"/>
  <c r="Y549" i="9"/>
  <c r="Z549" i="9"/>
  <c r="AG549" i="9"/>
  <c r="AH549" i="9"/>
  <c r="AI549" i="9"/>
  <c r="AJ549" i="9"/>
  <c r="AK549" i="9"/>
  <c r="AL549" i="9"/>
  <c r="AD549" i="9"/>
  <c r="AA549" i="9"/>
  <c r="AF549" i="9"/>
  <c r="T549" i="9"/>
  <c r="J549" i="12" s="1"/>
  <c r="R549" i="9"/>
  <c r="H549" i="12" s="1"/>
  <c r="W549" i="9"/>
  <c r="M549" i="12" s="1"/>
  <c r="AI568" i="9"/>
  <c r="Y568" i="9"/>
  <c r="AK568" i="9"/>
  <c r="AE568" i="9"/>
  <c r="AF568" i="9"/>
  <c r="AG568" i="9"/>
  <c r="AM568" i="9"/>
  <c r="AS568" i="12" s="1"/>
  <c r="AN568" i="9"/>
  <c r="Z568" i="9"/>
  <c r="AA568" i="9"/>
  <c r="AB568" i="9"/>
  <c r="AC568" i="9"/>
  <c r="AD568" i="9"/>
  <c r="AJ568" i="9"/>
  <c r="AH568" i="9"/>
  <c r="AL568" i="9"/>
  <c r="AR568" i="12" s="1"/>
  <c r="R568" i="9"/>
  <c r="U568" i="9"/>
  <c r="T568" i="9"/>
  <c r="V568" i="9"/>
  <c r="W568" i="9"/>
  <c r="M568" i="12" s="1"/>
  <c r="S568" i="9"/>
  <c r="I568" i="12" s="1"/>
  <c r="AA579" i="9"/>
  <c r="AM579" i="9"/>
  <c r="AS579" i="12" s="1"/>
  <c r="AC579" i="9"/>
  <c r="AB579" i="9"/>
  <c r="AD579" i="9"/>
  <c r="AE579" i="9"/>
  <c r="AI579" i="9"/>
  <c r="AK579" i="9"/>
  <c r="AL579" i="9"/>
  <c r="AR579" i="12" s="1"/>
  <c r="Y579" i="9"/>
  <c r="Z579" i="9"/>
  <c r="AF579" i="9"/>
  <c r="AG579" i="9"/>
  <c r="AH579" i="9"/>
  <c r="AJ579" i="9"/>
  <c r="AN579" i="9"/>
  <c r="T579" i="9"/>
  <c r="U579" i="9"/>
  <c r="R579" i="9"/>
  <c r="V579" i="9"/>
  <c r="S579" i="9"/>
  <c r="W579" i="9"/>
  <c r="AE590" i="9"/>
  <c r="AG590" i="9"/>
  <c r="Y590" i="9"/>
  <c r="AM590" i="9"/>
  <c r="AS590" i="12" s="1"/>
  <c r="Z590" i="9"/>
  <c r="AN590" i="9"/>
  <c r="AA590" i="9"/>
  <c r="AF590" i="9"/>
  <c r="AI590" i="9"/>
  <c r="AJ590" i="9"/>
  <c r="AC590" i="9"/>
  <c r="AB590" i="9"/>
  <c r="AD590" i="9"/>
  <c r="AH590" i="9"/>
  <c r="AK590" i="9"/>
  <c r="AL590" i="9"/>
  <c r="AR590" i="12" s="1"/>
  <c r="T590" i="9"/>
  <c r="J590" i="12" s="1"/>
  <c r="U590" i="9"/>
  <c r="K590" i="12" s="1"/>
  <c r="R590" i="9"/>
  <c r="H590" i="12" s="1"/>
  <c r="V590" i="9"/>
  <c r="L590" i="12" s="1"/>
  <c r="W590" i="9"/>
  <c r="M590" i="12" s="1"/>
  <c r="AE593" i="9"/>
  <c r="AG593" i="9"/>
  <c r="AI593" i="9"/>
  <c r="AJ593" i="9"/>
  <c r="AK593" i="9"/>
  <c r="Z593" i="9"/>
  <c r="AA593" i="9"/>
  <c r="AF593" i="9"/>
  <c r="AH593" i="9"/>
  <c r="AL593" i="9"/>
  <c r="AR593" i="12" s="1"/>
  <c r="AM593" i="9"/>
  <c r="AS593" i="12" s="1"/>
  <c r="AB593" i="9"/>
  <c r="AC593" i="9"/>
  <c r="AD593" i="9"/>
  <c r="AN593" i="9"/>
  <c r="Y593" i="9"/>
  <c r="T593" i="9"/>
  <c r="J593" i="12" s="1"/>
  <c r="R593" i="9"/>
  <c r="H593" i="12" s="1"/>
  <c r="U593" i="9"/>
  <c r="K593" i="12" s="1"/>
  <c r="W593" i="9"/>
  <c r="M593" i="12" s="1"/>
  <c r="AA636" i="9"/>
  <c r="AM636" i="9"/>
  <c r="AS636" i="12" s="1"/>
  <c r="AC636" i="9"/>
  <c r="AK636" i="9"/>
  <c r="AL636" i="9"/>
  <c r="AR636" i="12" s="1"/>
  <c r="Y636" i="9"/>
  <c r="AN636" i="9"/>
  <c r="Z636" i="9"/>
  <c r="AI636" i="9"/>
  <c r="AJ636" i="9"/>
  <c r="AE636" i="9"/>
  <c r="AF636" i="9"/>
  <c r="AG636" i="9"/>
  <c r="AH636" i="9"/>
  <c r="AD636" i="9"/>
  <c r="AB636" i="9"/>
  <c r="V636" i="9"/>
  <c r="L636" i="12" s="1"/>
  <c r="W636" i="9"/>
  <c r="M636" i="12" s="1"/>
  <c r="S636" i="9"/>
  <c r="I636" i="12" s="1"/>
  <c r="R636" i="9"/>
  <c r="H636" i="12" s="1"/>
  <c r="T636" i="9"/>
  <c r="J636" i="12" s="1"/>
  <c r="U636" i="9"/>
  <c r="K636" i="12" s="1"/>
  <c r="AH654" i="9"/>
  <c r="AI654" i="9"/>
  <c r="AJ654" i="9"/>
  <c r="Y654" i="9"/>
  <c r="AK654" i="9"/>
  <c r="Z654" i="9"/>
  <c r="AL654" i="9"/>
  <c r="AR654" i="12" s="1"/>
  <c r="AA654" i="9"/>
  <c r="AM654" i="9"/>
  <c r="AS654" i="12" s="1"/>
  <c r="AB654" i="9"/>
  <c r="AN654" i="9"/>
  <c r="AC654" i="9"/>
  <c r="AF654" i="9"/>
  <c r="AG654" i="9"/>
  <c r="AD654" i="9"/>
  <c r="AE654" i="9"/>
  <c r="V654" i="9"/>
  <c r="L654" i="12" s="1"/>
  <c r="R654" i="9"/>
  <c r="H654" i="12" s="1"/>
  <c r="S654" i="9"/>
  <c r="I654" i="12" s="1"/>
  <c r="T654" i="9"/>
  <c r="J654" i="12" s="1"/>
  <c r="U654" i="9"/>
  <c r="K654" i="12" s="1"/>
  <c r="W654" i="9"/>
  <c r="M654" i="12" s="1"/>
  <c r="Z659" i="9"/>
  <c r="AL659" i="9"/>
  <c r="AR659" i="12" s="1"/>
  <c r="AB659" i="9"/>
  <c r="AN659" i="9"/>
  <c r="AC659" i="9"/>
  <c r="AD659" i="9"/>
  <c r="AE659" i="9"/>
  <c r="AG659" i="9"/>
  <c r="Y659" i="9"/>
  <c r="AK659" i="9"/>
  <c r="AF659" i="9"/>
  <c r="AH659" i="9"/>
  <c r="AI659" i="9"/>
  <c r="AJ659" i="9"/>
  <c r="AA659" i="9"/>
  <c r="AM659" i="9"/>
  <c r="AS659" i="12" s="1"/>
  <c r="W659" i="9"/>
  <c r="M659" i="12" s="1"/>
  <c r="R659" i="9"/>
  <c r="H659" i="12" s="1"/>
  <c r="S659" i="9"/>
  <c r="I659" i="12" s="1"/>
  <c r="T659" i="9"/>
  <c r="J659" i="12" s="1"/>
  <c r="U659" i="9"/>
  <c r="K659" i="12" s="1"/>
  <c r="V659" i="9"/>
  <c r="L659" i="12" s="1"/>
  <c r="AH663" i="9"/>
  <c r="AJ663" i="9"/>
  <c r="Y663" i="9"/>
  <c r="AK663" i="9"/>
  <c r="Z663" i="9"/>
  <c r="AL663" i="9"/>
  <c r="AR663" i="12" s="1"/>
  <c r="AA663" i="9"/>
  <c r="AM663" i="9"/>
  <c r="AS663" i="12" s="1"/>
  <c r="AC663" i="9"/>
  <c r="AG663" i="9"/>
  <c r="AB663" i="9"/>
  <c r="AD663" i="9"/>
  <c r="AE663" i="9"/>
  <c r="AF663" i="9"/>
  <c r="AN663" i="9"/>
  <c r="AI663" i="9"/>
  <c r="W663" i="9"/>
  <c r="M663" i="12" s="1"/>
  <c r="R663" i="9"/>
  <c r="H663" i="12" s="1"/>
  <c r="S663" i="9"/>
  <c r="I663" i="12" s="1"/>
  <c r="U663" i="9"/>
  <c r="K663" i="12" s="1"/>
  <c r="V663" i="9"/>
  <c r="L663" i="12" s="1"/>
  <c r="T663" i="9"/>
  <c r="J663" i="12" s="1"/>
  <c r="AH666" i="9"/>
  <c r="AJ666" i="9"/>
  <c r="Y666" i="9"/>
  <c r="AK666" i="9"/>
  <c r="Z666" i="9"/>
  <c r="AL666" i="9"/>
  <c r="AR666" i="12" s="1"/>
  <c r="AA666" i="9"/>
  <c r="AM666" i="9"/>
  <c r="AS666" i="12" s="1"/>
  <c r="AC666" i="9"/>
  <c r="AG666" i="9"/>
  <c r="AF666" i="9"/>
  <c r="AI666" i="9"/>
  <c r="AN666" i="9"/>
  <c r="AB666" i="9"/>
  <c r="AD666" i="9"/>
  <c r="AE666" i="9"/>
  <c r="S666" i="9"/>
  <c r="I666" i="12" s="1"/>
  <c r="T666" i="9"/>
  <c r="J666" i="12" s="1"/>
  <c r="U666" i="9"/>
  <c r="K666" i="12" s="1"/>
  <c r="V666" i="9"/>
  <c r="L666" i="12" s="1"/>
  <c r="W666" i="9"/>
  <c r="M666" i="12" s="1"/>
  <c r="R666" i="9"/>
  <c r="H666" i="12" s="1"/>
  <c r="Z671" i="9"/>
  <c r="AL671" i="9"/>
  <c r="AR671" i="12" s="1"/>
  <c r="AB671" i="9"/>
  <c r="AN671" i="9"/>
  <c r="AD671" i="9"/>
  <c r="AG671" i="9"/>
  <c r="AC671" i="9"/>
  <c r="AE671" i="9"/>
  <c r="AF671" i="9"/>
  <c r="AH671" i="9"/>
  <c r="AI671" i="9"/>
  <c r="AJ671" i="9"/>
  <c r="AK671" i="9"/>
  <c r="Y671" i="9"/>
  <c r="AM671" i="9"/>
  <c r="AS671" i="12" s="1"/>
  <c r="AA671" i="9"/>
  <c r="W671" i="9"/>
  <c r="M671" i="12" s="1"/>
  <c r="R671" i="9"/>
  <c r="H671" i="12" s="1"/>
  <c r="S671" i="9"/>
  <c r="I671" i="12" s="1"/>
  <c r="U671" i="9"/>
  <c r="K671" i="12" s="1"/>
  <c r="V671" i="9"/>
  <c r="L671" i="12" s="1"/>
  <c r="T671" i="9"/>
  <c r="J671" i="12" s="1"/>
  <c r="Z689" i="9"/>
  <c r="AL689" i="9"/>
  <c r="AR689" i="12" s="1"/>
  <c r="AA689" i="9"/>
  <c r="AM689" i="9"/>
  <c r="AS689" i="12" s="1"/>
  <c r="AB689" i="9"/>
  <c r="AN689" i="9"/>
  <c r="AC689" i="9"/>
  <c r="AH689" i="9"/>
  <c r="AI689" i="9"/>
  <c r="AJ689" i="9"/>
  <c r="AK689" i="9"/>
  <c r="AF689" i="9"/>
  <c r="Y689" i="9"/>
  <c r="AD689" i="9"/>
  <c r="AE689" i="9"/>
  <c r="AG689" i="9"/>
  <c r="R689" i="9"/>
  <c r="H689" i="12" s="1"/>
  <c r="U689" i="9"/>
  <c r="K689" i="12" s="1"/>
  <c r="S689" i="9"/>
  <c r="I689" i="12" s="1"/>
  <c r="T689" i="9"/>
  <c r="J689" i="12" s="1"/>
  <c r="V689" i="9"/>
  <c r="L689" i="12" s="1"/>
  <c r="W689" i="9"/>
  <c r="M689" i="12" s="1"/>
  <c r="AD694" i="9"/>
  <c r="AE694" i="9"/>
  <c r="AF694" i="9"/>
  <c r="AG694" i="9"/>
  <c r="Z694" i="9"/>
  <c r="AA694" i="9"/>
  <c r="AB694" i="9"/>
  <c r="AC694" i="9"/>
  <c r="AH694" i="9"/>
  <c r="AI694" i="9"/>
  <c r="AN694" i="9"/>
  <c r="AJ694" i="9"/>
  <c r="AK694" i="9"/>
  <c r="Y694" i="9"/>
  <c r="AM694" i="9"/>
  <c r="AS694" i="12" s="1"/>
  <c r="AL694" i="9"/>
  <c r="AR694" i="12" s="1"/>
  <c r="W694" i="9"/>
  <c r="M694" i="12" s="1"/>
  <c r="R694" i="9"/>
  <c r="H694" i="12" s="1"/>
  <c r="S694" i="9"/>
  <c r="I694" i="12" s="1"/>
  <c r="V694" i="9"/>
  <c r="L694" i="12" s="1"/>
  <c r="T694" i="9"/>
  <c r="J694" i="12" s="1"/>
  <c r="U694" i="9"/>
  <c r="K694" i="12" s="1"/>
  <c r="AD721" i="9"/>
  <c r="AE721" i="9"/>
  <c r="AF721" i="9"/>
  <c r="AG721" i="9"/>
  <c r="Z721" i="9"/>
  <c r="AA721" i="9"/>
  <c r="AB721" i="9"/>
  <c r="AC721" i="9"/>
  <c r="AH721" i="9"/>
  <c r="AI721" i="9"/>
  <c r="AK721" i="9"/>
  <c r="Y721" i="9"/>
  <c r="AM721" i="9"/>
  <c r="AS721" i="12" s="1"/>
  <c r="AN721" i="9"/>
  <c r="AJ721" i="9"/>
  <c r="AL721" i="9"/>
  <c r="AR721" i="12" s="1"/>
  <c r="R721" i="9"/>
  <c r="H721" i="12" s="1"/>
  <c r="T721" i="9"/>
  <c r="J721" i="12" s="1"/>
  <c r="S721" i="9"/>
  <c r="I721" i="12" s="1"/>
  <c r="U721" i="9"/>
  <c r="K721" i="12" s="1"/>
  <c r="V721" i="9"/>
  <c r="L721" i="12" s="1"/>
  <c r="W721" i="9"/>
  <c r="M721" i="12" s="1"/>
  <c r="L734" i="9"/>
  <c r="I756" i="9"/>
  <c r="M762" i="9"/>
  <c r="AF762" i="9"/>
  <c r="AG762" i="9"/>
  <c r="AH762" i="9"/>
  <c r="AL762" i="9"/>
  <c r="AM762" i="9"/>
  <c r="Y762" i="9"/>
  <c r="AN762" i="9"/>
  <c r="AB762" i="9"/>
  <c r="AE762" i="9"/>
  <c r="AI762" i="9"/>
  <c r="AJ762" i="9"/>
  <c r="Z762" i="9"/>
  <c r="AD762" i="9"/>
  <c r="AA762" i="9"/>
  <c r="AC762" i="9"/>
  <c r="AK762" i="9"/>
  <c r="K763" i="9"/>
  <c r="AB763" i="9"/>
  <c r="AN763" i="9"/>
  <c r="AC763" i="9"/>
  <c r="AD763" i="9"/>
  <c r="AK763" i="9"/>
  <c r="AL763" i="9"/>
  <c r="AM763" i="9"/>
  <c r="Z763" i="9"/>
  <c r="AH763" i="9"/>
  <c r="AA763" i="9"/>
  <c r="AF763" i="9"/>
  <c r="AG763" i="9"/>
  <c r="AE763" i="9"/>
  <c r="Y763" i="9"/>
  <c r="AJ763" i="9"/>
  <c r="AI763" i="9"/>
  <c r="K770" i="9"/>
  <c r="AJ797" i="9"/>
  <c r="Y797" i="9"/>
  <c r="AK797" i="9"/>
  <c r="Z797" i="9"/>
  <c r="AL797" i="9"/>
  <c r="AM797" i="9"/>
  <c r="AN797" i="9"/>
  <c r="AH797" i="9"/>
  <c r="AB797" i="9"/>
  <c r="AE797" i="9"/>
  <c r="AF797" i="9"/>
  <c r="AG797" i="9"/>
  <c r="AA797" i="9"/>
  <c r="AD797" i="9"/>
  <c r="AC797" i="9"/>
  <c r="AI797" i="9"/>
  <c r="I799" i="9"/>
  <c r="AJ809" i="9"/>
  <c r="Y809" i="9"/>
  <c r="AK809" i="9"/>
  <c r="Z809" i="9"/>
  <c r="AL809" i="9"/>
  <c r="AM809" i="9"/>
  <c r="AN809" i="9"/>
  <c r="AH809" i="9"/>
  <c r="AB809" i="9"/>
  <c r="AG809" i="9"/>
  <c r="AI809" i="9"/>
  <c r="AC809" i="9"/>
  <c r="AE809" i="9"/>
  <c r="AF809" i="9"/>
  <c r="AD809" i="9"/>
  <c r="AA809" i="9"/>
  <c r="N824" i="9"/>
  <c r="AG824" i="9"/>
  <c r="AH824" i="9"/>
  <c r="AI824" i="9"/>
  <c r="AB824" i="9"/>
  <c r="AK824" i="9"/>
  <c r="AN824" i="9"/>
  <c r="AF824" i="9"/>
  <c r="AJ824" i="9"/>
  <c r="Y824" i="9"/>
  <c r="AA824" i="9"/>
  <c r="AC824" i="9"/>
  <c r="AL824" i="9"/>
  <c r="Z824" i="9"/>
  <c r="AD824" i="9"/>
  <c r="AE824" i="9"/>
  <c r="AM824" i="9"/>
  <c r="L830" i="9"/>
  <c r="AG830" i="9"/>
  <c r="AH830" i="9"/>
  <c r="AI830" i="9"/>
  <c r="AB830" i="9"/>
  <c r="AA830" i="9"/>
  <c r="AE830" i="9"/>
  <c r="AC830" i="9"/>
  <c r="AF830" i="9"/>
  <c r="AJ830" i="9"/>
  <c r="AM830" i="9"/>
  <c r="AN830" i="9"/>
  <c r="Z830" i="9"/>
  <c r="AD830" i="9"/>
  <c r="AK830" i="9"/>
  <c r="AL830" i="9"/>
  <c r="Y830" i="9"/>
  <c r="K840" i="9"/>
  <c r="AD840" i="9"/>
  <c r="AE840" i="9"/>
  <c r="AB840" i="9"/>
  <c r="AF840" i="9"/>
  <c r="AM840" i="9"/>
  <c r="AN840" i="9"/>
  <c r="AK840" i="9"/>
  <c r="AA840" i="9"/>
  <c r="AH840" i="9"/>
  <c r="AG840" i="9"/>
  <c r="AJ840" i="9"/>
  <c r="Y840" i="9"/>
  <c r="Z840" i="9"/>
  <c r="AC840" i="9"/>
  <c r="AI840" i="9"/>
  <c r="AL840" i="9"/>
  <c r="I843" i="9"/>
  <c r="AD857" i="9"/>
  <c r="AC857" i="9"/>
  <c r="AG857" i="9"/>
  <c r="AH857" i="9"/>
  <c r="AE857" i="9"/>
  <c r="AI857" i="9"/>
  <c r="AJ857" i="9"/>
  <c r="AF857" i="9"/>
  <c r="AM857" i="9"/>
  <c r="Y857" i="9"/>
  <c r="AN857" i="9"/>
  <c r="Z857" i="9"/>
  <c r="AK857" i="9"/>
  <c r="AL857" i="9"/>
  <c r="AA857" i="9"/>
  <c r="AB857" i="9"/>
  <c r="I866" i="9"/>
  <c r="AB879" i="9"/>
  <c r="AN879" i="9"/>
  <c r="AH879" i="9"/>
  <c r="AI879" i="9"/>
  <c r="AJ879" i="9"/>
  <c r="AL879" i="9"/>
  <c r="AM879" i="9"/>
  <c r="AA879" i="9"/>
  <c r="AE879" i="9"/>
  <c r="AG879" i="9"/>
  <c r="Y879" i="9"/>
  <c r="AC879" i="9"/>
  <c r="Z879" i="9"/>
  <c r="AD879" i="9"/>
  <c r="AF879" i="9"/>
  <c r="AK879" i="9"/>
  <c r="M881" i="9"/>
  <c r="AF881" i="9"/>
  <c r="AB881" i="9"/>
  <c r="AC881" i="9"/>
  <c r="AI881" i="9"/>
  <c r="AK881" i="9"/>
  <c r="AL881" i="9"/>
  <c r="AE881" i="9"/>
  <c r="AJ881" i="9"/>
  <c r="AD881" i="9"/>
  <c r="Y881" i="9"/>
  <c r="Z881" i="9"/>
  <c r="AA881" i="9"/>
  <c r="AG881" i="9"/>
  <c r="AH881" i="9"/>
  <c r="AM881" i="9"/>
  <c r="AN881" i="9"/>
  <c r="AB891" i="9"/>
  <c r="AN891" i="9"/>
  <c r="Y891" i="9"/>
  <c r="AL891" i="9"/>
  <c r="Z891" i="9"/>
  <c r="AM891" i="9"/>
  <c r="AF891" i="9"/>
  <c r="AH891" i="9"/>
  <c r="AI891" i="9"/>
  <c r="AC891" i="9"/>
  <c r="AK891" i="9"/>
  <c r="AA891" i="9"/>
  <c r="AE891" i="9"/>
  <c r="AJ891" i="9"/>
  <c r="AD891" i="9"/>
  <c r="AG891" i="9"/>
  <c r="M892" i="9"/>
  <c r="AJ892" i="9"/>
  <c r="AI892" i="9"/>
  <c r="AK892" i="9"/>
  <c r="AE892" i="9"/>
  <c r="AG892" i="9"/>
  <c r="AH892" i="9"/>
  <c r="Y892" i="9"/>
  <c r="AB892" i="9"/>
  <c r="AF892" i="9"/>
  <c r="AN892" i="9"/>
  <c r="AC892" i="9"/>
  <c r="AD892" i="9"/>
  <c r="AL892" i="9"/>
  <c r="AM892" i="9"/>
  <c r="Z892" i="9"/>
  <c r="AA892" i="9"/>
  <c r="AF905" i="9"/>
  <c r="AK905" i="9"/>
  <c r="Y905" i="9"/>
  <c r="AL905" i="9"/>
  <c r="AB905" i="9"/>
  <c r="AD905" i="9"/>
  <c r="AE905" i="9"/>
  <c r="AC905" i="9"/>
  <c r="AI905" i="9"/>
  <c r="AM905" i="9"/>
  <c r="Z905" i="9"/>
  <c r="AG905" i="9"/>
  <c r="AN905" i="9"/>
  <c r="AA905" i="9"/>
  <c r="AH905" i="9"/>
  <c r="AJ905" i="9"/>
  <c r="AF911" i="9"/>
  <c r="AG911" i="9"/>
  <c r="AH911" i="9"/>
  <c r="Z911" i="9"/>
  <c r="AB911" i="9"/>
  <c r="AC911" i="9"/>
  <c r="AI911" i="9"/>
  <c r="AL911" i="9"/>
  <c r="Y911" i="9"/>
  <c r="AN911" i="9"/>
  <c r="AA911" i="9"/>
  <c r="AD911" i="9"/>
  <c r="AE911" i="9"/>
  <c r="AM911" i="9"/>
  <c r="AJ911" i="9"/>
  <c r="AK911" i="9"/>
  <c r="AF914" i="9"/>
  <c r="AK914" i="9"/>
  <c r="Y914" i="9"/>
  <c r="AL914" i="9"/>
  <c r="Z914" i="9"/>
  <c r="AB914" i="9"/>
  <c r="AC914" i="9"/>
  <c r="AA914" i="9"/>
  <c r="AG914" i="9"/>
  <c r="AJ914" i="9"/>
  <c r="AH914" i="9"/>
  <c r="AD914" i="9"/>
  <c r="AE914" i="9"/>
  <c r="AI914" i="9"/>
  <c r="AM914" i="9"/>
  <c r="AN914" i="9"/>
  <c r="AB915" i="9"/>
  <c r="AN915" i="9"/>
  <c r="AH915" i="9"/>
  <c r="AI915" i="9"/>
  <c r="Y915" i="9"/>
  <c r="AA915" i="9"/>
  <c r="AC915" i="9"/>
  <c r="AF915" i="9"/>
  <c r="AK915" i="9"/>
  <c r="AG915" i="9"/>
  <c r="AL915" i="9"/>
  <c r="AE915" i="9"/>
  <c r="AJ915" i="9"/>
  <c r="AM915" i="9"/>
  <c r="Z915" i="9"/>
  <c r="AD915" i="9"/>
  <c r="I940" i="9"/>
  <c r="J949" i="9"/>
  <c r="AF962" i="9"/>
  <c r="AB962" i="9"/>
  <c r="AC962" i="9"/>
  <c r="AM962" i="9"/>
  <c r="AA962" i="9"/>
  <c r="AG962" i="9"/>
  <c r="AD962" i="9"/>
  <c r="AN962" i="9"/>
  <c r="AK962" i="9"/>
  <c r="AL962" i="9"/>
  <c r="Y962" i="9"/>
  <c r="Z962" i="9"/>
  <c r="AH962" i="9"/>
  <c r="AI962" i="9"/>
  <c r="AJ962" i="9"/>
  <c r="AE962" i="9"/>
  <c r="N967" i="9"/>
  <c r="AJ967" i="9"/>
  <c r="AA967" i="9"/>
  <c r="AN967" i="9"/>
  <c r="AB967" i="9"/>
  <c r="AL967" i="9"/>
  <c r="Z967" i="9"/>
  <c r="AE967" i="9"/>
  <c r="AG967" i="9"/>
  <c r="AC967" i="9"/>
  <c r="AD967" i="9"/>
  <c r="AH967" i="9"/>
  <c r="AI967" i="9"/>
  <c r="AK967" i="9"/>
  <c r="AM967" i="9"/>
  <c r="Y967" i="9"/>
  <c r="AF967" i="9"/>
  <c r="AJ970" i="9"/>
  <c r="AE970" i="9"/>
  <c r="AF970" i="9"/>
  <c r="AL970" i="9"/>
  <c r="Z970" i="9"/>
  <c r="AC970" i="9"/>
  <c r="AA970" i="9"/>
  <c r="AM970" i="9"/>
  <c r="AB970" i="9"/>
  <c r="AN970" i="9"/>
  <c r="Y970" i="9"/>
  <c r="AD970" i="9"/>
  <c r="AG970" i="9"/>
  <c r="AH970" i="9"/>
  <c r="AI970" i="9"/>
  <c r="AK970" i="9"/>
  <c r="AF971" i="9"/>
  <c r="AB971" i="9"/>
  <c r="AC971" i="9"/>
  <c r="AK971" i="9"/>
  <c r="Y971" i="9"/>
  <c r="AN971" i="9"/>
  <c r="AD971" i="9"/>
  <c r="AG971" i="9"/>
  <c r="Z971" i="9"/>
  <c r="AL971" i="9"/>
  <c r="AE971" i="9"/>
  <c r="AA971" i="9"/>
  <c r="AI971" i="9"/>
  <c r="AJ971" i="9"/>
  <c r="AM971" i="9"/>
  <c r="AH971" i="9"/>
  <c r="N979" i="9"/>
  <c r="AJ979" i="9"/>
  <c r="AE979" i="9"/>
  <c r="AF979" i="9"/>
  <c r="AI979" i="9"/>
  <c r="AM979" i="9"/>
  <c r="AA979" i="9"/>
  <c r="AC979" i="9"/>
  <c r="Y979" i="9"/>
  <c r="Z979" i="9"/>
  <c r="AB979" i="9"/>
  <c r="AD979" i="9"/>
  <c r="AG979" i="9"/>
  <c r="AH979" i="9"/>
  <c r="AK979" i="9"/>
  <c r="AL979" i="9"/>
  <c r="AN979" i="9"/>
  <c r="N990" i="9"/>
  <c r="AB990" i="9"/>
  <c r="AN990" i="9"/>
  <c r="Y990" i="9"/>
  <c r="AL990" i="9"/>
  <c r="Z990" i="9"/>
  <c r="AM990" i="9"/>
  <c r="AF990" i="9"/>
  <c r="AI990" i="9"/>
  <c r="AG990" i="9"/>
  <c r="AC990" i="9"/>
  <c r="AH990" i="9"/>
  <c r="AA990" i="9"/>
  <c r="AD990" i="9"/>
  <c r="AE990" i="9"/>
  <c r="AJ990" i="9"/>
  <c r="AK990" i="9"/>
  <c r="AB996" i="9"/>
  <c r="AN996" i="9"/>
  <c r="AH996" i="9"/>
  <c r="AI996" i="9"/>
  <c r="AD996" i="9"/>
  <c r="AG996" i="9"/>
  <c r="AE996" i="9"/>
  <c r="Z996" i="9"/>
  <c r="AL996" i="9"/>
  <c r="AF996" i="9"/>
  <c r="AK996" i="9"/>
  <c r="Y996" i="9"/>
  <c r="AA996" i="9"/>
  <c r="AC996" i="9"/>
  <c r="AJ996" i="9"/>
  <c r="AM996" i="9"/>
  <c r="AB999" i="9"/>
  <c r="AN999" i="9"/>
  <c r="Y999" i="9"/>
  <c r="AL999" i="9"/>
  <c r="Z999" i="9"/>
  <c r="AM999" i="9"/>
  <c r="AD999" i="9"/>
  <c r="AG999" i="9"/>
  <c r="AF999" i="9"/>
  <c r="AI999" i="9"/>
  <c r="AK999" i="9"/>
  <c r="AA999" i="9"/>
  <c r="AC999" i="9"/>
  <c r="AH999" i="9"/>
  <c r="AJ999" i="9"/>
  <c r="AE999" i="9"/>
  <c r="N1002" i="9"/>
  <c r="AJ1029" i="9"/>
  <c r="Y1029" i="9"/>
  <c r="AK1029" i="9"/>
  <c r="AF1029" i="9"/>
  <c r="AG1029" i="9"/>
  <c r="AC1029" i="9"/>
  <c r="AA1029" i="9"/>
  <c r="AD1029" i="9"/>
  <c r="Z1029" i="9"/>
  <c r="AB1029" i="9"/>
  <c r="AE1029" i="9"/>
  <c r="AH1029" i="9"/>
  <c r="AL1029" i="9"/>
  <c r="AM1029" i="9"/>
  <c r="AN1029" i="9"/>
  <c r="AI1029" i="9"/>
  <c r="J1032" i="9"/>
  <c r="AJ1032" i="9"/>
  <c r="Y1032" i="9"/>
  <c r="AK1032" i="9"/>
  <c r="AB1032" i="9"/>
  <c r="AF1032" i="9"/>
  <c r="AG1032" i="9"/>
  <c r="AI1032" i="9"/>
  <c r="AM1032" i="9"/>
  <c r="AN1032" i="9"/>
  <c r="Z1032" i="9"/>
  <c r="AA1032" i="9"/>
  <c r="AC1032" i="9"/>
  <c r="AE1032" i="9"/>
  <c r="AH1032" i="9"/>
  <c r="AL1032" i="9"/>
  <c r="AD1032" i="9"/>
  <c r="I1047" i="9"/>
  <c r="AH1047" i="9"/>
  <c r="AE1047" i="9"/>
  <c r="AK1047" i="9"/>
  <c r="AA1047" i="9"/>
  <c r="AC1047" i="9"/>
  <c r="AG1047" i="9"/>
  <c r="AI1047" i="9"/>
  <c r="AJ1047" i="9"/>
  <c r="AL1047" i="9"/>
  <c r="AM1047" i="9"/>
  <c r="AN1047" i="9"/>
  <c r="Y1047" i="9"/>
  <c r="AB1047" i="9"/>
  <c r="AD1047" i="9"/>
  <c r="Z1047" i="9"/>
  <c r="AF1047" i="9"/>
  <c r="N1072" i="9"/>
  <c r="AD1072" i="9"/>
  <c r="AK1072" i="9"/>
  <c r="AJ1072" i="9"/>
  <c r="AF1072" i="9"/>
  <c r="AH1072" i="9"/>
  <c r="AC1072" i="9"/>
  <c r="AE1072" i="9"/>
  <c r="AG1072" i="9"/>
  <c r="AI1072" i="9"/>
  <c r="AL1072" i="9"/>
  <c r="AN1072" i="9"/>
  <c r="Z1072" i="9"/>
  <c r="Y1072" i="9"/>
  <c r="AA1072" i="9"/>
  <c r="AB1072" i="9"/>
  <c r="AM1072" i="9"/>
  <c r="AH1074" i="9"/>
  <c r="AE1074" i="9"/>
  <c r="AG1074" i="9"/>
  <c r="AD1074" i="9"/>
  <c r="AI1074" i="9"/>
  <c r="AK1074" i="9"/>
  <c r="AL1074" i="9"/>
  <c r="AM1074" i="9"/>
  <c r="AN1074" i="9"/>
  <c r="Z1074" i="9"/>
  <c r="Y1074" i="9"/>
  <c r="AA1074" i="9"/>
  <c r="AC1074" i="9"/>
  <c r="AJ1074" i="9"/>
  <c r="AB1074" i="9"/>
  <c r="AF1074" i="9"/>
  <c r="AH1086" i="9"/>
  <c r="AJ1086" i="9"/>
  <c r="AA1086" i="9"/>
  <c r="Z1086" i="9"/>
  <c r="AC1086" i="9"/>
  <c r="AE1086" i="9"/>
  <c r="AF1086" i="9"/>
  <c r="AG1086" i="9"/>
  <c r="AI1086" i="9"/>
  <c r="AK1086" i="9"/>
  <c r="AM1086" i="9"/>
  <c r="Y1086" i="9"/>
  <c r="AB1086" i="9"/>
  <c r="AD1086" i="9"/>
  <c r="AL1086" i="9"/>
  <c r="AN1086" i="9"/>
  <c r="N153" i="12"/>
  <c r="N88" i="13" s="1"/>
  <c r="V593" i="9"/>
  <c r="L593" i="12" s="1"/>
  <c r="W468" i="9"/>
  <c r="AC309" i="9"/>
  <c r="Y309" i="9"/>
  <c r="AL309" i="9"/>
  <c r="Z309" i="9"/>
  <c r="AN309" i="9"/>
  <c r="AB309" i="9"/>
  <c r="AA309" i="9"/>
  <c r="AD309" i="9"/>
  <c r="AE309" i="9"/>
  <c r="AG309" i="9"/>
  <c r="AF309" i="9"/>
  <c r="AH309" i="9"/>
  <c r="AI309" i="9"/>
  <c r="AJ309" i="9"/>
  <c r="AK309" i="9"/>
  <c r="AM309" i="9"/>
  <c r="V309" i="9"/>
  <c r="L309" i="12" s="1"/>
  <c r="W309" i="9"/>
  <c r="M309" i="12" s="1"/>
  <c r="I309" i="9"/>
  <c r="R309" i="9"/>
  <c r="H309" i="12" s="1"/>
  <c r="S309" i="9"/>
  <c r="I309" i="12" s="1"/>
  <c r="T309" i="9"/>
  <c r="J309" i="12" s="1"/>
  <c r="U309" i="9"/>
  <c r="K309" i="12" s="1"/>
  <c r="AG329" i="9"/>
  <c r="AF329" i="9"/>
  <c r="AI329" i="9"/>
  <c r="AK329" i="9"/>
  <c r="AC329" i="9"/>
  <c r="AD329" i="9"/>
  <c r="AE329" i="9"/>
  <c r="AH329" i="9"/>
  <c r="AJ329" i="9"/>
  <c r="AM329" i="9"/>
  <c r="AL329" i="9"/>
  <c r="AN329" i="9"/>
  <c r="Y329" i="9"/>
  <c r="Z329" i="9"/>
  <c r="AA329" i="9"/>
  <c r="AB329" i="9"/>
  <c r="V329" i="9"/>
  <c r="L329" i="12" s="1"/>
  <c r="W329" i="9"/>
  <c r="M329" i="12" s="1"/>
  <c r="I329" i="9"/>
  <c r="R329" i="9"/>
  <c r="H329" i="12" s="1"/>
  <c r="S329" i="9"/>
  <c r="I329" i="12" s="1"/>
  <c r="T329" i="9"/>
  <c r="J329" i="12" s="1"/>
  <c r="U329" i="9"/>
  <c r="K329" i="12" s="1"/>
  <c r="AJ382" i="9"/>
  <c r="AG382" i="9"/>
  <c r="AI382" i="9"/>
  <c r="Y382" i="9"/>
  <c r="AN382" i="9"/>
  <c r="AA382" i="9"/>
  <c r="AC382" i="9"/>
  <c r="AD382" i="9"/>
  <c r="AF382" i="9"/>
  <c r="AB382" i="9"/>
  <c r="AE382" i="9"/>
  <c r="AH382" i="9"/>
  <c r="AK382" i="9"/>
  <c r="AL382" i="9"/>
  <c r="AM382" i="9"/>
  <c r="Z382" i="9"/>
  <c r="R382" i="9"/>
  <c r="H382" i="12" s="1"/>
  <c r="S382" i="9"/>
  <c r="I382" i="12" s="1"/>
  <c r="I317" i="13" s="1"/>
  <c r="T382" i="9"/>
  <c r="J382" i="12" s="1"/>
  <c r="J317" i="13" s="1"/>
  <c r="U382" i="9"/>
  <c r="K382" i="12" s="1"/>
  <c r="V382" i="9"/>
  <c r="L382" i="12" s="1"/>
  <c r="W382" i="9"/>
  <c r="M382" i="12" s="1"/>
  <c r="AJ424" i="9"/>
  <c r="AC424" i="9"/>
  <c r="AE424" i="9"/>
  <c r="AA424" i="9"/>
  <c r="AD424" i="9"/>
  <c r="AI424" i="9"/>
  <c r="AK424" i="9"/>
  <c r="AM424" i="9"/>
  <c r="AL424" i="9"/>
  <c r="Y424" i="9"/>
  <c r="Z424" i="9"/>
  <c r="AB424" i="9"/>
  <c r="AN424" i="9"/>
  <c r="AG424" i="9"/>
  <c r="AF424" i="9"/>
  <c r="AH424" i="9"/>
  <c r="W424" i="9"/>
  <c r="M424" i="12" s="1"/>
  <c r="M359" i="13" s="1"/>
  <c r="R424" i="9"/>
  <c r="H424" i="12" s="1"/>
  <c r="H359" i="13" s="1"/>
  <c r="T424" i="9"/>
  <c r="J424" i="12" s="1"/>
  <c r="J359" i="13" s="1"/>
  <c r="U424" i="9"/>
  <c r="K424" i="12" s="1"/>
  <c r="S424" i="9"/>
  <c r="I424" i="12" s="1"/>
  <c r="V424" i="9"/>
  <c r="L424" i="12" s="1"/>
  <c r="L359" i="13" s="1"/>
  <c r="AF518" i="9"/>
  <c r="AA518" i="9"/>
  <c r="AN518" i="9"/>
  <c r="AC518" i="9"/>
  <c r="AH518" i="9"/>
  <c r="AI518" i="9"/>
  <c r="AJ518" i="9"/>
  <c r="Y518" i="9"/>
  <c r="Z518" i="9"/>
  <c r="AB518" i="9"/>
  <c r="AD518" i="9"/>
  <c r="AE518" i="9"/>
  <c r="AG518" i="9"/>
  <c r="AK518" i="9"/>
  <c r="AL518" i="9"/>
  <c r="AM518" i="9"/>
  <c r="T518" i="9"/>
  <c r="J518" i="12" s="1"/>
  <c r="U518" i="9"/>
  <c r="K518" i="12" s="1"/>
  <c r="R518" i="9"/>
  <c r="S518" i="9"/>
  <c r="I518" i="12" s="1"/>
  <c r="V518" i="9"/>
  <c r="L518" i="12" s="1"/>
  <c r="W518" i="9"/>
  <c r="M518" i="12" s="1"/>
  <c r="AJ565" i="9"/>
  <c r="AH565" i="9"/>
  <c r="AK565" i="9"/>
  <c r="AI565" i="9"/>
  <c r="AL565" i="9"/>
  <c r="AR565" i="12" s="1"/>
  <c r="AM565" i="9"/>
  <c r="AS565" i="12" s="1"/>
  <c r="AB565" i="9"/>
  <c r="AC565" i="9"/>
  <c r="AD565" i="9"/>
  <c r="AE565" i="9"/>
  <c r="AF565" i="9"/>
  <c r="AG565" i="9"/>
  <c r="AN565" i="9"/>
  <c r="Y565" i="9"/>
  <c r="Z565" i="9"/>
  <c r="AA565" i="9"/>
  <c r="R565" i="9"/>
  <c r="H565" i="12" s="1"/>
  <c r="U565" i="9"/>
  <c r="T565" i="9"/>
  <c r="W565" i="9"/>
  <c r="M565" i="12" s="1"/>
  <c r="V565" i="9"/>
  <c r="L565" i="12" s="1"/>
  <c r="S565" i="9"/>
  <c r="I565" i="12" s="1"/>
  <c r="AA588" i="9"/>
  <c r="AM588" i="9"/>
  <c r="AS588" i="12" s="1"/>
  <c r="AC588" i="9"/>
  <c r="AB588" i="9"/>
  <c r="AD588" i="9"/>
  <c r="AE588" i="9"/>
  <c r="Z588" i="9"/>
  <c r="AF588" i="9"/>
  <c r="AJ588" i="9"/>
  <c r="AK588" i="9"/>
  <c r="AL588" i="9"/>
  <c r="AR588" i="12" s="1"/>
  <c r="AN588" i="9"/>
  <c r="Y588" i="9"/>
  <c r="AG588" i="9"/>
  <c r="AH588" i="9"/>
  <c r="AI588" i="9"/>
  <c r="R588" i="9"/>
  <c r="T588" i="9"/>
  <c r="V588" i="9"/>
  <c r="U588" i="9"/>
  <c r="AA612" i="9"/>
  <c r="AM612" i="9"/>
  <c r="AS612" i="12" s="1"/>
  <c r="AC612" i="9"/>
  <c r="AG612" i="9"/>
  <c r="AH612" i="9"/>
  <c r="AI612" i="9"/>
  <c r="Y612" i="9"/>
  <c r="AB612" i="9"/>
  <c r="AD612" i="9"/>
  <c r="AK612" i="9"/>
  <c r="AL612" i="9"/>
  <c r="AR612" i="12" s="1"/>
  <c r="AN612" i="9"/>
  <c r="Z612" i="9"/>
  <c r="AE612" i="9"/>
  <c r="AF612" i="9"/>
  <c r="AJ612" i="9"/>
  <c r="U612" i="9"/>
  <c r="K612" i="12" s="1"/>
  <c r="V612" i="9"/>
  <c r="L612" i="12" s="1"/>
  <c r="S612" i="9"/>
  <c r="I612" i="12" s="1"/>
  <c r="T612" i="9"/>
  <c r="J612" i="12" s="1"/>
  <c r="W612" i="9"/>
  <c r="M612" i="12" s="1"/>
  <c r="R612" i="9"/>
  <c r="H612" i="12" s="1"/>
  <c r="AA633" i="9"/>
  <c r="AM633" i="9"/>
  <c r="AS633" i="12" s="1"/>
  <c r="AC633" i="9"/>
  <c r="AB633" i="9"/>
  <c r="AD633" i="9"/>
  <c r="AE633" i="9"/>
  <c r="AI633" i="9"/>
  <c r="Y633" i="9"/>
  <c r="Z633" i="9"/>
  <c r="AF633" i="9"/>
  <c r="AG633" i="9"/>
  <c r="AH633" i="9"/>
  <c r="AJ633" i="9"/>
  <c r="AK633" i="9"/>
  <c r="AL633" i="9"/>
  <c r="AR633" i="12" s="1"/>
  <c r="AN633" i="9"/>
  <c r="W633" i="9"/>
  <c r="M633" i="12" s="1"/>
  <c r="R633" i="9"/>
  <c r="H633" i="12" s="1"/>
  <c r="S633" i="9"/>
  <c r="I633" i="12" s="1"/>
  <c r="T633" i="9"/>
  <c r="J633" i="12" s="1"/>
  <c r="U633" i="9"/>
  <c r="K633" i="12" s="1"/>
  <c r="V633" i="9"/>
  <c r="L633" i="12" s="1"/>
  <c r="AD718" i="9"/>
  <c r="AE718" i="9"/>
  <c r="AF718" i="9"/>
  <c r="AG718" i="9"/>
  <c r="AL718" i="9"/>
  <c r="AR718" i="12" s="1"/>
  <c r="AM718" i="9"/>
  <c r="AS718" i="12" s="1"/>
  <c r="AN718" i="9"/>
  <c r="AB718" i="9"/>
  <c r="AC718" i="9"/>
  <c r="AH718" i="9"/>
  <c r="Z718" i="9"/>
  <c r="AA718" i="9"/>
  <c r="AK718" i="9"/>
  <c r="Y718" i="9"/>
  <c r="AI718" i="9"/>
  <c r="AJ718" i="9"/>
  <c r="W718" i="9"/>
  <c r="M718" i="12" s="1"/>
  <c r="V718" i="9"/>
  <c r="L718" i="12" s="1"/>
  <c r="R718" i="9"/>
  <c r="H718" i="12" s="1"/>
  <c r="S718" i="9"/>
  <c r="I718" i="12" s="1"/>
  <c r="T718" i="9"/>
  <c r="J718" i="12" s="1"/>
  <c r="U718" i="9"/>
  <c r="K718" i="12" s="1"/>
  <c r="P782" i="9"/>
  <c r="G782" i="9" s="1"/>
  <c r="AJ782" i="9"/>
  <c r="Y782" i="9"/>
  <c r="AK782" i="9"/>
  <c r="Z782" i="9"/>
  <c r="AL782" i="9"/>
  <c r="AM782" i="9"/>
  <c r="AN782" i="9"/>
  <c r="AF782" i="9"/>
  <c r="AI782" i="9"/>
  <c r="AA782" i="9"/>
  <c r="AB782" i="9"/>
  <c r="AD782" i="9"/>
  <c r="AE782" i="9"/>
  <c r="AC782" i="9"/>
  <c r="AG782" i="9"/>
  <c r="AH782" i="9"/>
  <c r="AM155" i="9"/>
  <c r="AA155" i="9"/>
  <c r="M155" i="9"/>
  <c r="AI155" i="9"/>
  <c r="V155" i="9"/>
  <c r="I155" i="9"/>
  <c r="AH155" i="9"/>
  <c r="U155" i="9"/>
  <c r="AC155" i="9"/>
  <c r="AN155" i="9"/>
  <c r="AB155" i="9"/>
  <c r="N155" i="9"/>
  <c r="Y155" i="9"/>
  <c r="W155" i="9"/>
  <c r="T155" i="9"/>
  <c r="S155" i="9"/>
  <c r="AL155" i="9"/>
  <c r="R155" i="9"/>
  <c r="AK155" i="9"/>
  <c r="AJ155" i="9"/>
  <c r="L155" i="9"/>
  <c r="AG155" i="9"/>
  <c r="K155" i="9"/>
  <c r="AD155" i="9"/>
  <c r="Z155" i="9"/>
  <c r="AF155" i="9"/>
  <c r="AE155" i="9"/>
  <c r="J155" i="9"/>
  <c r="AM161" i="9"/>
  <c r="AA161" i="9"/>
  <c r="M161" i="9"/>
  <c r="AI161" i="9"/>
  <c r="V161" i="9"/>
  <c r="I161" i="9"/>
  <c r="AH161" i="9"/>
  <c r="U161" i="9"/>
  <c r="AC161" i="9"/>
  <c r="AN161" i="9"/>
  <c r="AB161" i="9"/>
  <c r="N161" i="9"/>
  <c r="AE161" i="9"/>
  <c r="AD161" i="9"/>
  <c r="Z161" i="9"/>
  <c r="Y161" i="9"/>
  <c r="W161" i="9"/>
  <c r="T161" i="9"/>
  <c r="S161" i="9"/>
  <c r="AL161" i="9"/>
  <c r="R161" i="9"/>
  <c r="AG161" i="9"/>
  <c r="K161" i="9"/>
  <c r="AF161" i="9"/>
  <c r="J161" i="9"/>
  <c r="AK161" i="9"/>
  <c r="AJ161" i="9"/>
  <c r="L161" i="9"/>
  <c r="AK167" i="9"/>
  <c r="Y167" i="9"/>
  <c r="K167" i="9"/>
  <c r="AI167" i="9"/>
  <c r="U167" i="9"/>
  <c r="AH167" i="9"/>
  <c r="T167" i="9"/>
  <c r="AG167" i="9"/>
  <c r="S167" i="9"/>
  <c r="AE167" i="9"/>
  <c r="AD167" i="9"/>
  <c r="AL167" i="9"/>
  <c r="W167" i="9"/>
  <c r="I167" i="9"/>
  <c r="AJ167" i="9"/>
  <c r="V167" i="9"/>
  <c r="Z167" i="9"/>
  <c r="R167" i="9"/>
  <c r="N167" i="9"/>
  <c r="M167" i="9"/>
  <c r="L167" i="9"/>
  <c r="AN167" i="9"/>
  <c r="J167" i="9"/>
  <c r="AM167" i="9"/>
  <c r="AF167" i="9"/>
  <c r="AB167" i="9"/>
  <c r="AA167" i="9"/>
  <c r="AC167" i="9"/>
  <c r="AC173" i="9"/>
  <c r="AK173" i="9"/>
  <c r="Y173" i="9"/>
  <c r="K173" i="9"/>
  <c r="AI173" i="9"/>
  <c r="T173" i="9"/>
  <c r="AH173" i="9"/>
  <c r="S173" i="9"/>
  <c r="AG173" i="9"/>
  <c r="R173" i="9"/>
  <c r="AF173" i="9"/>
  <c r="AE173" i="9"/>
  <c r="N173" i="9"/>
  <c r="AD173" i="9"/>
  <c r="M173" i="9"/>
  <c r="AL173" i="9"/>
  <c r="V173" i="9"/>
  <c r="AJ173" i="9"/>
  <c r="U173" i="9"/>
  <c r="AN173" i="9"/>
  <c r="AM173" i="9"/>
  <c r="AB173" i="9"/>
  <c r="AA173" i="9"/>
  <c r="Z173" i="9"/>
  <c r="W173" i="9"/>
  <c r="L173" i="9"/>
  <c r="I173" i="9"/>
  <c r="J173" i="9"/>
  <c r="AC179" i="9"/>
  <c r="AK179" i="9"/>
  <c r="Y179" i="9"/>
  <c r="K179" i="9"/>
  <c r="AE179" i="9"/>
  <c r="R179" i="9"/>
  <c r="AJ179" i="9"/>
  <c r="T179" i="9"/>
  <c r="AI179" i="9"/>
  <c r="S179" i="9"/>
  <c r="AH179" i="9"/>
  <c r="AG179" i="9"/>
  <c r="N179" i="9"/>
  <c r="AF179" i="9"/>
  <c r="M179" i="9"/>
  <c r="AD179" i="9"/>
  <c r="L179" i="9"/>
  <c r="AM179" i="9"/>
  <c r="V179" i="9"/>
  <c r="AL179" i="9"/>
  <c r="U179" i="9"/>
  <c r="W179" i="9"/>
  <c r="J179" i="9"/>
  <c r="I179" i="9"/>
  <c r="AN179" i="9"/>
  <c r="AA179" i="9"/>
  <c r="Z179" i="9"/>
  <c r="AB179" i="9"/>
  <c r="AN185" i="9"/>
  <c r="AC185" i="9"/>
  <c r="AK185" i="9"/>
  <c r="Y185" i="9"/>
  <c r="K185" i="9"/>
  <c r="AJ185" i="9"/>
  <c r="W185" i="9"/>
  <c r="J185" i="9"/>
  <c r="AE185" i="9"/>
  <c r="R185" i="9"/>
  <c r="Z185" i="9"/>
  <c r="V185" i="9"/>
  <c r="U185" i="9"/>
  <c r="AM185" i="9"/>
  <c r="T185" i="9"/>
  <c r="AL185" i="9"/>
  <c r="S185" i="9"/>
  <c r="AI185" i="9"/>
  <c r="AB185" i="9"/>
  <c r="AA185" i="9"/>
  <c r="N185" i="9"/>
  <c r="M185" i="9"/>
  <c r="L185" i="9"/>
  <c r="I185" i="9"/>
  <c r="AH185" i="9"/>
  <c r="AF185" i="9"/>
  <c r="AD185" i="9"/>
  <c r="AG185" i="9"/>
  <c r="AN191" i="9"/>
  <c r="AB191" i="9"/>
  <c r="N191" i="9"/>
  <c r="AJ191" i="9"/>
  <c r="W191" i="9"/>
  <c r="J191" i="9"/>
  <c r="AI191" i="9"/>
  <c r="V191" i="9"/>
  <c r="I191" i="9"/>
  <c r="AG191" i="9"/>
  <c r="AC191" i="9"/>
  <c r="K191" i="9"/>
  <c r="AA191" i="9"/>
  <c r="AK191" i="9"/>
  <c r="S191" i="9"/>
  <c r="Y191" i="9"/>
  <c r="U191" i="9"/>
  <c r="T191" i="9"/>
  <c r="R191" i="9"/>
  <c r="AM191" i="9"/>
  <c r="AD191" i="9"/>
  <c r="Z191" i="9"/>
  <c r="M191" i="9"/>
  <c r="L191" i="9"/>
  <c r="AL191" i="9"/>
  <c r="AF191" i="9"/>
  <c r="AE191" i="9"/>
  <c r="AH191" i="9"/>
  <c r="AN197" i="9"/>
  <c r="AB197" i="9"/>
  <c r="N197" i="9"/>
  <c r="AJ197" i="9"/>
  <c r="W197" i="9"/>
  <c r="J197" i="9"/>
  <c r="AI197" i="9"/>
  <c r="V197" i="9"/>
  <c r="I197" i="9"/>
  <c r="AD197" i="9"/>
  <c r="AF197" i="9"/>
  <c r="M197" i="9"/>
  <c r="Z197" i="9"/>
  <c r="Y197" i="9"/>
  <c r="AH197" i="9"/>
  <c r="AK197" i="9"/>
  <c r="K197" i="9"/>
  <c r="AG197" i="9"/>
  <c r="AE197" i="9"/>
  <c r="AC197" i="9"/>
  <c r="AA197" i="9"/>
  <c r="U197" i="9"/>
  <c r="AM197" i="9"/>
  <c r="AL197" i="9"/>
  <c r="L197" i="9"/>
  <c r="T197" i="9"/>
  <c r="S197" i="9"/>
  <c r="R197" i="9"/>
  <c r="AN203" i="9"/>
  <c r="AB203" i="9"/>
  <c r="N203" i="9"/>
  <c r="AJ203" i="9"/>
  <c r="W203" i="9"/>
  <c r="J203" i="9"/>
  <c r="AI203" i="9"/>
  <c r="V203" i="9"/>
  <c r="I203" i="9"/>
  <c r="AD203" i="9"/>
  <c r="U203" i="9"/>
  <c r="AH203" i="9"/>
  <c r="AG203" i="9"/>
  <c r="Z203" i="9"/>
  <c r="AC203" i="9"/>
  <c r="AA203" i="9"/>
  <c r="Y203" i="9"/>
  <c r="T203" i="9"/>
  <c r="S203" i="9"/>
  <c r="R203" i="9"/>
  <c r="AF203" i="9"/>
  <c r="AE203" i="9"/>
  <c r="AM203" i="9"/>
  <c r="AL203" i="9"/>
  <c r="AK203" i="9"/>
  <c r="M203" i="9"/>
  <c r="L203" i="9"/>
  <c r="K203" i="9"/>
  <c r="AF209" i="9"/>
  <c r="S209" i="9"/>
  <c r="AE209" i="9"/>
  <c r="R209" i="9"/>
  <c r="AN209" i="9"/>
  <c r="AB209" i="9"/>
  <c r="N209" i="9"/>
  <c r="AM209" i="9"/>
  <c r="AA209" i="9"/>
  <c r="M209" i="9"/>
  <c r="AH209" i="9"/>
  <c r="U209" i="9"/>
  <c r="Y209" i="9"/>
  <c r="AL209" i="9"/>
  <c r="AK209" i="9"/>
  <c r="AC209" i="9"/>
  <c r="AI209" i="9"/>
  <c r="W209" i="9"/>
  <c r="V209" i="9"/>
  <c r="J209" i="9"/>
  <c r="AJ209" i="9"/>
  <c r="AG209" i="9"/>
  <c r="AD209" i="9"/>
  <c r="Z209" i="9"/>
  <c r="T209" i="9"/>
  <c r="L209" i="9"/>
  <c r="K209" i="9"/>
  <c r="I209" i="9"/>
  <c r="AF215" i="9"/>
  <c r="S215" i="9"/>
  <c r="AE215" i="9"/>
  <c r="R215" i="9"/>
  <c r="AN215" i="9"/>
  <c r="AB215" i="9"/>
  <c r="N215" i="9"/>
  <c r="AM215" i="9"/>
  <c r="AA215" i="9"/>
  <c r="M215" i="9"/>
  <c r="AH215" i="9"/>
  <c r="U215" i="9"/>
  <c r="AD215" i="9"/>
  <c r="I215" i="9"/>
  <c r="W215" i="9"/>
  <c r="V215" i="9"/>
  <c r="AI215" i="9"/>
  <c r="K215" i="9"/>
  <c r="AJ215" i="9"/>
  <c r="Y215" i="9"/>
  <c r="T215" i="9"/>
  <c r="AL215" i="9"/>
  <c r="AK215" i="9"/>
  <c r="AG215" i="9"/>
  <c r="AC215" i="9"/>
  <c r="Z215" i="9"/>
  <c r="L215" i="9"/>
  <c r="J215" i="9"/>
  <c r="AN265" i="9"/>
  <c r="AB265" i="9"/>
  <c r="N265" i="9"/>
  <c r="AM265" i="9"/>
  <c r="AA265" i="9"/>
  <c r="M265" i="9"/>
  <c r="AI265" i="9"/>
  <c r="V265" i="9"/>
  <c r="I265" i="9"/>
  <c r="AH265" i="9"/>
  <c r="U265" i="9"/>
  <c r="AF265" i="9"/>
  <c r="S265" i="9"/>
  <c r="AD265" i="9"/>
  <c r="AC265" i="9"/>
  <c r="AJ265" i="9"/>
  <c r="AG265" i="9"/>
  <c r="AE265" i="9"/>
  <c r="Z265" i="9"/>
  <c r="Y265" i="9"/>
  <c r="W265" i="9"/>
  <c r="T265" i="9"/>
  <c r="R265" i="9"/>
  <c r="AL265" i="9"/>
  <c r="K265" i="9"/>
  <c r="L265" i="9"/>
  <c r="J265" i="9"/>
  <c r="AK265" i="9"/>
  <c r="AE285" i="9"/>
  <c r="AG285" i="9"/>
  <c r="AD285" i="9"/>
  <c r="AF285" i="9"/>
  <c r="Y285" i="9"/>
  <c r="Z285" i="9"/>
  <c r="AA285" i="9"/>
  <c r="AJ285" i="9"/>
  <c r="AK285" i="9"/>
  <c r="AN285" i="9"/>
  <c r="AL285" i="9"/>
  <c r="AM285" i="9"/>
  <c r="AI285" i="9"/>
  <c r="AH285" i="9"/>
  <c r="V285" i="9"/>
  <c r="L285" i="12" s="1"/>
  <c r="W285" i="9"/>
  <c r="M285" i="12" s="1"/>
  <c r="R285" i="9"/>
  <c r="H285" i="12" s="1"/>
  <c r="S285" i="9"/>
  <c r="I285" i="12" s="1"/>
  <c r="T285" i="9"/>
  <c r="J285" i="12" s="1"/>
  <c r="U285" i="9"/>
  <c r="K285" i="12" s="1"/>
  <c r="Y343" i="9"/>
  <c r="AK343" i="9"/>
  <c r="AE343" i="9"/>
  <c r="AM343" i="9"/>
  <c r="AA343" i="9"/>
  <c r="AC343" i="9"/>
  <c r="AD343" i="9"/>
  <c r="AG343" i="9"/>
  <c r="AH343" i="9"/>
  <c r="AJ343" i="9"/>
  <c r="Z343" i="9"/>
  <c r="AB343" i="9"/>
  <c r="AF343" i="9"/>
  <c r="AI343" i="9"/>
  <c r="AL343" i="9"/>
  <c r="AN343" i="9"/>
  <c r="R343" i="9"/>
  <c r="H343" i="12" s="1"/>
  <c r="S343" i="9"/>
  <c r="I343" i="12" s="1"/>
  <c r="T343" i="9"/>
  <c r="J343" i="12" s="1"/>
  <c r="U343" i="9"/>
  <c r="K343" i="12" s="1"/>
  <c r="V343" i="9"/>
  <c r="L343" i="12" s="1"/>
  <c r="AJ373" i="9"/>
  <c r="AG373" i="9"/>
  <c r="AI373" i="9"/>
  <c r="AA373" i="9"/>
  <c r="AC373" i="9"/>
  <c r="AN373" i="9"/>
  <c r="Z373" i="9"/>
  <c r="Y373" i="9"/>
  <c r="AB373" i="9"/>
  <c r="AD373" i="9"/>
  <c r="AE373" i="9"/>
  <c r="AF373" i="9"/>
  <c r="AH373" i="9"/>
  <c r="AK373" i="9"/>
  <c r="AL373" i="9"/>
  <c r="AM373" i="9"/>
  <c r="R373" i="9"/>
  <c r="H373" i="12" s="1"/>
  <c r="S373" i="9"/>
  <c r="I373" i="12" s="1"/>
  <c r="T373" i="9"/>
  <c r="J373" i="12" s="1"/>
  <c r="J308" i="13" s="1"/>
  <c r="U373" i="9"/>
  <c r="K373" i="12" s="1"/>
  <c r="K308" i="13" s="1"/>
  <c r="V373" i="9"/>
  <c r="L373" i="12" s="1"/>
  <c r="L308" i="13" s="1"/>
  <c r="AF380" i="9"/>
  <c r="Z380" i="9"/>
  <c r="AM380" i="9"/>
  <c r="AB380" i="9"/>
  <c r="AN380" i="9"/>
  <c r="AA380" i="9"/>
  <c r="AC380" i="9"/>
  <c r="AI380" i="9"/>
  <c r="AJ380" i="9"/>
  <c r="AK380" i="9"/>
  <c r="AL380" i="9"/>
  <c r="Y380" i="9"/>
  <c r="AD380" i="9"/>
  <c r="AG380" i="9"/>
  <c r="AE380" i="9"/>
  <c r="AH380" i="9"/>
  <c r="R380" i="9"/>
  <c r="H380" i="12" s="1"/>
  <c r="S380" i="9"/>
  <c r="I380" i="12" s="1"/>
  <c r="T380" i="9"/>
  <c r="J380" i="12" s="1"/>
  <c r="U380" i="9"/>
  <c r="K380" i="12" s="1"/>
  <c r="V380" i="9"/>
  <c r="L380" i="12" s="1"/>
  <c r="W380" i="9"/>
  <c r="M380" i="12" s="1"/>
  <c r="AF401" i="9"/>
  <c r="AD401" i="9"/>
  <c r="AG401" i="9"/>
  <c r="AI401" i="9"/>
  <c r="AK401" i="9"/>
  <c r="Z401" i="9"/>
  <c r="AA401" i="9"/>
  <c r="AC401" i="9"/>
  <c r="Y401" i="9"/>
  <c r="AB401" i="9"/>
  <c r="AE401" i="9"/>
  <c r="AH401" i="9"/>
  <c r="AJ401" i="9"/>
  <c r="AL401" i="9"/>
  <c r="AM401" i="9"/>
  <c r="AN401" i="9"/>
  <c r="S401" i="9"/>
  <c r="I401" i="12" s="1"/>
  <c r="T401" i="9"/>
  <c r="J401" i="12" s="1"/>
  <c r="U401" i="9"/>
  <c r="K401" i="12" s="1"/>
  <c r="V401" i="9"/>
  <c r="L401" i="12" s="1"/>
  <c r="R401" i="9"/>
  <c r="H401" i="12" s="1"/>
  <c r="W401" i="9"/>
  <c r="M401" i="12" s="1"/>
  <c r="N216" i="12"/>
  <c r="N151" i="13" s="1"/>
  <c r="N130" i="12"/>
  <c r="N65" i="13" s="1"/>
  <c r="AL218" i="9"/>
  <c r="Z218" i="9"/>
  <c r="L218" i="9"/>
  <c r="AK218" i="9"/>
  <c r="Y218" i="9"/>
  <c r="K218" i="9"/>
  <c r="AH218" i="9"/>
  <c r="U218" i="9"/>
  <c r="AG218" i="9"/>
  <c r="T218" i="9"/>
  <c r="AN218" i="9"/>
  <c r="AB218" i="9"/>
  <c r="N218" i="9"/>
  <c r="V218" i="9"/>
  <c r="AJ218" i="9"/>
  <c r="AI218" i="9"/>
  <c r="M218" i="9"/>
  <c r="AA218" i="9"/>
  <c r="AM218" i="9"/>
  <c r="AC218" i="9"/>
  <c r="W218" i="9"/>
  <c r="I218" i="9"/>
  <c r="AF218" i="9"/>
  <c r="AE218" i="9"/>
  <c r="AD218" i="9"/>
  <c r="S218" i="9"/>
  <c r="R218" i="9"/>
  <c r="J218" i="9"/>
  <c r="AF221" i="9"/>
  <c r="S221" i="9"/>
  <c r="AE221" i="9"/>
  <c r="R221" i="9"/>
  <c r="AN221" i="9"/>
  <c r="AB221" i="9"/>
  <c r="N221" i="9"/>
  <c r="AM221" i="9"/>
  <c r="AA221" i="9"/>
  <c r="M221" i="9"/>
  <c r="AH221" i="9"/>
  <c r="U221" i="9"/>
  <c r="AJ221" i="9"/>
  <c r="L221" i="9"/>
  <c r="AC221" i="9"/>
  <c r="Z221" i="9"/>
  <c r="AL221" i="9"/>
  <c r="AI221" i="9"/>
  <c r="W221" i="9"/>
  <c r="V221" i="9"/>
  <c r="J221" i="9"/>
  <c r="AK221" i="9"/>
  <c r="AG221" i="9"/>
  <c r="AD221" i="9"/>
  <c r="Y221" i="9"/>
  <c r="T221" i="9"/>
  <c r="K221" i="9"/>
  <c r="I221" i="9"/>
  <c r="N228" i="12"/>
  <c r="N163" i="13" s="1"/>
  <c r="N142" i="12"/>
  <c r="N77" i="13" s="1"/>
  <c r="AC230" i="9"/>
  <c r="AN230" i="9"/>
  <c r="AB230" i="9"/>
  <c r="N230" i="9"/>
  <c r="AM230" i="9"/>
  <c r="AA230" i="9"/>
  <c r="M230" i="9"/>
  <c r="AD230" i="9"/>
  <c r="J230" i="9"/>
  <c r="Z230" i="9"/>
  <c r="I230" i="9"/>
  <c r="AL230" i="9"/>
  <c r="V230" i="9"/>
  <c r="AK230" i="9"/>
  <c r="U230" i="9"/>
  <c r="AF230" i="9"/>
  <c r="L230" i="9"/>
  <c r="AG230" i="9"/>
  <c r="T230" i="9"/>
  <c r="S230" i="9"/>
  <c r="AI230" i="9"/>
  <c r="AJ230" i="9"/>
  <c r="AH230" i="9"/>
  <c r="R230" i="9"/>
  <c r="K230" i="9"/>
  <c r="Y230" i="9"/>
  <c r="W230" i="9"/>
  <c r="AE230" i="9"/>
  <c r="AH236" i="9"/>
  <c r="U236" i="9"/>
  <c r="AG236" i="9"/>
  <c r="T236" i="9"/>
  <c r="AC236" i="9"/>
  <c r="AN236" i="9"/>
  <c r="AB236" i="9"/>
  <c r="N236" i="9"/>
  <c r="AM236" i="9"/>
  <c r="AA236" i="9"/>
  <c r="M236" i="9"/>
  <c r="AK236" i="9"/>
  <c r="Y236" i="9"/>
  <c r="K236" i="9"/>
  <c r="AJ236" i="9"/>
  <c r="J236" i="9"/>
  <c r="AI236" i="9"/>
  <c r="I236" i="9"/>
  <c r="AF236" i="9"/>
  <c r="AE236" i="9"/>
  <c r="AD236" i="9"/>
  <c r="Z236" i="9"/>
  <c r="W236" i="9"/>
  <c r="V236" i="9"/>
  <c r="AL236" i="9"/>
  <c r="S236" i="9"/>
  <c r="R236" i="9"/>
  <c r="L236" i="9"/>
  <c r="AN239" i="9"/>
  <c r="AB239" i="9"/>
  <c r="N239" i="9"/>
  <c r="AM239" i="9"/>
  <c r="AA239" i="9"/>
  <c r="M239" i="9"/>
  <c r="AI239" i="9"/>
  <c r="V239" i="9"/>
  <c r="I239" i="9"/>
  <c r="AH239" i="9"/>
  <c r="U239" i="9"/>
  <c r="AG239" i="9"/>
  <c r="T239" i="9"/>
  <c r="AE239" i="9"/>
  <c r="R239" i="9"/>
  <c r="AL239" i="9"/>
  <c r="L239" i="9"/>
  <c r="AK239" i="9"/>
  <c r="K239" i="9"/>
  <c r="AJ239" i="9"/>
  <c r="J239" i="9"/>
  <c r="AF239" i="9"/>
  <c r="W239" i="9"/>
  <c r="S239" i="9"/>
  <c r="AD239" i="9"/>
  <c r="Y239" i="9"/>
  <c r="AC239" i="9"/>
  <c r="Z239" i="9"/>
  <c r="AF245" i="9"/>
  <c r="S245" i="9"/>
  <c r="AC245" i="9"/>
  <c r="AJ245" i="9"/>
  <c r="U245" i="9"/>
  <c r="AI245" i="9"/>
  <c r="T245" i="9"/>
  <c r="AE245" i="9"/>
  <c r="N245" i="9"/>
  <c r="AD245" i="9"/>
  <c r="M245" i="9"/>
  <c r="AB245" i="9"/>
  <c r="L245" i="9"/>
  <c r="AA245" i="9"/>
  <c r="K245" i="9"/>
  <c r="AM245" i="9"/>
  <c r="Y245" i="9"/>
  <c r="I245" i="9"/>
  <c r="J245" i="9"/>
  <c r="AN245" i="9"/>
  <c r="AL245" i="9"/>
  <c r="AK245" i="9"/>
  <c r="AH245" i="9"/>
  <c r="R245" i="9"/>
  <c r="W245" i="9"/>
  <c r="AG245" i="9"/>
  <c r="Z245" i="9"/>
  <c r="V245" i="9"/>
  <c r="AH254" i="9"/>
  <c r="U254" i="9"/>
  <c r="AC254" i="9"/>
  <c r="AN254" i="9"/>
  <c r="AB254" i="9"/>
  <c r="N254" i="9"/>
  <c r="AL254" i="9"/>
  <c r="Z254" i="9"/>
  <c r="L254" i="9"/>
  <c r="AI254" i="9"/>
  <c r="V254" i="9"/>
  <c r="I254" i="9"/>
  <c r="W254" i="9"/>
  <c r="T254" i="9"/>
  <c r="S254" i="9"/>
  <c r="AK254" i="9"/>
  <c r="AJ254" i="9"/>
  <c r="M254" i="9"/>
  <c r="AG254" i="9"/>
  <c r="K254" i="9"/>
  <c r="AF254" i="9"/>
  <c r="J254" i="9"/>
  <c r="AE254" i="9"/>
  <c r="AA254" i="9"/>
  <c r="R254" i="9"/>
  <c r="Y254" i="9"/>
  <c r="AM254" i="9"/>
  <c r="AD254" i="9"/>
  <c r="N265" i="12"/>
  <c r="N200" i="13" s="1"/>
  <c r="N180" i="12"/>
  <c r="N115" i="13" s="1"/>
  <c r="AG332" i="9"/>
  <c r="AK332" i="9"/>
  <c r="AC332" i="9"/>
  <c r="AE332" i="9"/>
  <c r="AH332" i="9"/>
  <c r="AI332" i="9"/>
  <c r="AJ332" i="9"/>
  <c r="AL332" i="9"/>
  <c r="AM332" i="9"/>
  <c r="Y332" i="9"/>
  <c r="Z332" i="9"/>
  <c r="AB332" i="9"/>
  <c r="AA332" i="9"/>
  <c r="AD332" i="9"/>
  <c r="AF332" i="9"/>
  <c r="AN332" i="9"/>
  <c r="R332" i="9"/>
  <c r="H332" i="12" s="1"/>
  <c r="S332" i="9"/>
  <c r="I332" i="12" s="1"/>
  <c r="T332" i="9"/>
  <c r="J332" i="12" s="1"/>
  <c r="U332" i="9"/>
  <c r="K332" i="12" s="1"/>
  <c r="V332" i="9"/>
  <c r="L332" i="12" s="1"/>
  <c r="W332" i="9"/>
  <c r="M332" i="12" s="1"/>
  <c r="I332" i="9"/>
  <c r="AG341" i="9"/>
  <c r="AK341" i="9"/>
  <c r="AB341" i="9"/>
  <c r="AD341" i="9"/>
  <c r="Z341" i="9"/>
  <c r="AA341" i="9"/>
  <c r="AC341" i="9"/>
  <c r="AE341" i="9"/>
  <c r="AF341" i="9"/>
  <c r="AI341" i="9"/>
  <c r="Y341" i="9"/>
  <c r="AH341" i="9"/>
  <c r="AJ341" i="9"/>
  <c r="AL341" i="9"/>
  <c r="AM341" i="9"/>
  <c r="AN341" i="9"/>
  <c r="R341" i="9"/>
  <c r="H341" i="12" s="1"/>
  <c r="S341" i="9"/>
  <c r="I341" i="12" s="1"/>
  <c r="T341" i="9"/>
  <c r="J341" i="12" s="1"/>
  <c r="U341" i="9"/>
  <c r="K341" i="12" s="1"/>
  <c r="V341" i="9"/>
  <c r="L341" i="12" s="1"/>
  <c r="W341" i="9"/>
  <c r="M341" i="12" s="1"/>
  <c r="Y352" i="9"/>
  <c r="AK352" i="9"/>
  <c r="AE352" i="9"/>
  <c r="AL352" i="9"/>
  <c r="Z352" i="9"/>
  <c r="AN352" i="9"/>
  <c r="AB352" i="9"/>
  <c r="AD352" i="9"/>
  <c r="AG352" i="9"/>
  <c r="AH352" i="9"/>
  <c r="AJ352" i="9"/>
  <c r="AA352" i="9"/>
  <c r="AC352" i="9"/>
  <c r="AF352" i="9"/>
  <c r="AI352" i="9"/>
  <c r="AM352" i="9"/>
  <c r="R352" i="9"/>
  <c r="H352" i="12" s="1"/>
  <c r="S352" i="9"/>
  <c r="I352" i="12" s="1"/>
  <c r="T352" i="9"/>
  <c r="J352" i="12" s="1"/>
  <c r="V352" i="9"/>
  <c r="L352" i="12" s="1"/>
  <c r="W352" i="9"/>
  <c r="M352" i="12" s="1"/>
  <c r="U352" i="9"/>
  <c r="K352" i="12" s="1"/>
  <c r="AF359" i="9"/>
  <c r="AI359" i="9"/>
  <c r="AK359" i="9"/>
  <c r="AD359" i="9"/>
  <c r="AG359" i="9"/>
  <c r="AM359" i="9"/>
  <c r="AN359" i="9"/>
  <c r="Y359" i="9"/>
  <c r="Z359" i="9"/>
  <c r="AA359" i="9"/>
  <c r="AB359" i="9"/>
  <c r="AC359" i="9"/>
  <c r="AE359" i="9"/>
  <c r="AH359" i="9"/>
  <c r="AJ359" i="9"/>
  <c r="AL359" i="9"/>
  <c r="U359" i="9"/>
  <c r="K359" i="12" s="1"/>
  <c r="V359" i="9"/>
  <c r="L359" i="12" s="1"/>
  <c r="R359" i="9"/>
  <c r="H359" i="12" s="1"/>
  <c r="S359" i="9"/>
  <c r="I359" i="12" s="1"/>
  <c r="T359" i="9"/>
  <c r="J359" i="12" s="1"/>
  <c r="W359" i="9"/>
  <c r="M359" i="12" s="1"/>
  <c r="AB366" i="9"/>
  <c r="AN366" i="9"/>
  <c r="AA366" i="9"/>
  <c r="AD366" i="9"/>
  <c r="AC366" i="9"/>
  <c r="AF366" i="9"/>
  <c r="AL366" i="9"/>
  <c r="AM366" i="9"/>
  <c r="AH366" i="9"/>
  <c r="AI366" i="9"/>
  <c r="AJ366" i="9"/>
  <c r="AK366" i="9"/>
  <c r="Y366" i="9"/>
  <c r="Z366" i="9"/>
  <c r="AE366" i="9"/>
  <c r="AG366" i="9"/>
  <c r="S366" i="9"/>
  <c r="I366" i="12" s="1"/>
  <c r="T366" i="9"/>
  <c r="J366" i="12" s="1"/>
  <c r="U366" i="9"/>
  <c r="K366" i="12" s="1"/>
  <c r="V366" i="9"/>
  <c r="L366" i="12" s="1"/>
  <c r="W366" i="9"/>
  <c r="M366" i="12" s="1"/>
  <c r="R366" i="9"/>
  <c r="H366" i="12" s="1"/>
  <c r="AB378" i="9"/>
  <c r="AN378" i="9"/>
  <c r="AF378" i="9"/>
  <c r="AH378" i="9"/>
  <c r="Y378" i="9"/>
  <c r="AA378" i="9"/>
  <c r="AJ378" i="9"/>
  <c r="AK378" i="9"/>
  <c r="AM378" i="9"/>
  <c r="Z378" i="9"/>
  <c r="AC378" i="9"/>
  <c r="AD378" i="9"/>
  <c r="AE378" i="9"/>
  <c r="AG378" i="9"/>
  <c r="AL378" i="9"/>
  <c r="AI378" i="9"/>
  <c r="R378" i="9"/>
  <c r="H378" i="12" s="1"/>
  <c r="H313" i="13" s="1"/>
  <c r="S378" i="9"/>
  <c r="I378" i="12" s="1"/>
  <c r="I313" i="13" s="1"/>
  <c r="T378" i="9"/>
  <c r="J378" i="12" s="1"/>
  <c r="J313" i="13" s="1"/>
  <c r="U378" i="9"/>
  <c r="K378" i="12" s="1"/>
  <c r="W378" i="9"/>
  <c r="M378" i="12" s="1"/>
  <c r="V378" i="9"/>
  <c r="L378" i="12" s="1"/>
  <c r="AJ385" i="9"/>
  <c r="Y385" i="9"/>
  <c r="AL385" i="9"/>
  <c r="AA385" i="9"/>
  <c r="AN385" i="9"/>
  <c r="AM385" i="9"/>
  <c r="Z385" i="9"/>
  <c r="AI385" i="9"/>
  <c r="AK385" i="9"/>
  <c r="AE385" i="9"/>
  <c r="AF385" i="9"/>
  <c r="AG385" i="9"/>
  <c r="AH385" i="9"/>
  <c r="AB385" i="9"/>
  <c r="AC385" i="9"/>
  <c r="AD385" i="9"/>
  <c r="V385" i="9"/>
  <c r="L385" i="12" s="1"/>
  <c r="R385" i="9"/>
  <c r="H385" i="12" s="1"/>
  <c r="S385" i="9"/>
  <c r="I385" i="12" s="1"/>
  <c r="T385" i="9"/>
  <c r="J385" i="12" s="1"/>
  <c r="U385" i="9"/>
  <c r="K385" i="12" s="1"/>
  <c r="W385" i="9"/>
  <c r="M385" i="12" s="1"/>
  <c r="AJ397" i="9"/>
  <c r="AC397" i="9"/>
  <c r="AE397" i="9"/>
  <c r="AI397" i="9"/>
  <c r="AL397" i="9"/>
  <c r="AG397" i="9"/>
  <c r="AH397" i="9"/>
  <c r="AM397" i="9"/>
  <c r="Y397" i="9"/>
  <c r="Z397" i="9"/>
  <c r="AA397" i="9"/>
  <c r="AB397" i="9"/>
  <c r="AD397" i="9"/>
  <c r="AF397" i="9"/>
  <c r="AK397" i="9"/>
  <c r="AN397" i="9"/>
  <c r="R397" i="9"/>
  <c r="H397" i="12" s="1"/>
  <c r="S397" i="9"/>
  <c r="I397" i="12" s="1"/>
  <c r="T397" i="9"/>
  <c r="J397" i="12" s="1"/>
  <c r="U397" i="9"/>
  <c r="K397" i="12" s="1"/>
  <c r="V397" i="9"/>
  <c r="L397" i="12" s="1"/>
  <c r="W397" i="9"/>
  <c r="M397" i="12" s="1"/>
  <c r="AB399" i="9"/>
  <c r="AN399" i="9"/>
  <c r="AJ399" i="9"/>
  <c r="Y399" i="9"/>
  <c r="AL399" i="9"/>
  <c r="AH399" i="9"/>
  <c r="AK399" i="9"/>
  <c r="Z399" i="9"/>
  <c r="AF399" i="9"/>
  <c r="AG399" i="9"/>
  <c r="AI399" i="9"/>
  <c r="AM399" i="9"/>
  <c r="AA399" i="9"/>
  <c r="AC399" i="9"/>
  <c r="AD399" i="9"/>
  <c r="AE399" i="9"/>
  <c r="R399" i="9"/>
  <c r="H399" i="12" s="1"/>
  <c r="S399" i="9"/>
  <c r="I399" i="12" s="1"/>
  <c r="T399" i="9"/>
  <c r="J399" i="12" s="1"/>
  <c r="U399" i="9"/>
  <c r="K399" i="12" s="1"/>
  <c r="V399" i="9"/>
  <c r="L399" i="12" s="1"/>
  <c r="W399" i="9"/>
  <c r="M399" i="12" s="1"/>
  <c r="AB417" i="9"/>
  <c r="AN417" i="9"/>
  <c r="AJ417" i="9"/>
  <c r="Y417" i="9"/>
  <c r="AL417" i="9"/>
  <c r="AD417" i="9"/>
  <c r="AF417" i="9"/>
  <c r="AH417" i="9"/>
  <c r="AI417" i="9"/>
  <c r="AM417" i="9"/>
  <c r="AC417" i="9"/>
  <c r="AE417" i="9"/>
  <c r="AG417" i="9"/>
  <c r="AK417" i="9"/>
  <c r="Z417" i="9"/>
  <c r="AA417" i="9"/>
  <c r="V417" i="9"/>
  <c r="W417" i="9"/>
  <c r="M417" i="12" s="1"/>
  <c r="R417" i="9"/>
  <c r="H417" i="12" s="1"/>
  <c r="S417" i="9"/>
  <c r="I417" i="12" s="1"/>
  <c r="T417" i="9"/>
  <c r="J417" i="12" s="1"/>
  <c r="U417" i="9"/>
  <c r="K417" i="12" s="1"/>
  <c r="AJ436" i="9"/>
  <c r="AG436" i="9"/>
  <c r="AI436" i="9"/>
  <c r="Y436" i="9"/>
  <c r="AN436" i="9"/>
  <c r="AA436" i="9"/>
  <c r="AE436" i="9"/>
  <c r="AF436" i="9"/>
  <c r="AK436" i="9"/>
  <c r="AB436" i="9"/>
  <c r="AC436" i="9"/>
  <c r="AD436" i="9"/>
  <c r="AH436" i="9"/>
  <c r="AL436" i="9"/>
  <c r="AM436" i="9"/>
  <c r="Z436" i="9"/>
  <c r="R436" i="9"/>
  <c r="H436" i="12" s="1"/>
  <c r="S436" i="9"/>
  <c r="I436" i="12" s="1"/>
  <c r="T436" i="9"/>
  <c r="U436" i="9"/>
  <c r="K436" i="12" s="1"/>
  <c r="K371" i="13" s="1"/>
  <c r="V436" i="9"/>
  <c r="L436" i="12" s="1"/>
  <c r="W436" i="9"/>
  <c r="M436" i="12" s="1"/>
  <c r="M371" i="13" s="1"/>
  <c r="AB444" i="9"/>
  <c r="AN444" i="9"/>
  <c r="AJ444" i="9"/>
  <c r="Y444" i="9"/>
  <c r="AL444" i="9"/>
  <c r="AK444" i="9"/>
  <c r="AH444" i="9"/>
  <c r="AI444" i="9"/>
  <c r="AE444" i="9"/>
  <c r="AF444" i="9"/>
  <c r="AM444" i="9"/>
  <c r="AG444" i="9"/>
  <c r="Z444" i="9"/>
  <c r="AA444" i="9"/>
  <c r="AC444" i="9"/>
  <c r="AD444" i="9"/>
  <c r="V444" i="9"/>
  <c r="L444" i="12" s="1"/>
  <c r="W444" i="9"/>
  <c r="M444" i="12" s="1"/>
  <c r="R444" i="9"/>
  <c r="H444" i="12" s="1"/>
  <c r="S444" i="9"/>
  <c r="I444" i="12" s="1"/>
  <c r="T444" i="9"/>
  <c r="U444" i="9"/>
  <c r="AB456" i="9"/>
  <c r="AN456" i="9"/>
  <c r="AD456" i="9"/>
  <c r="AI456" i="9"/>
  <c r="AK456" i="9"/>
  <c r="AJ456" i="9"/>
  <c r="AL456" i="9"/>
  <c r="AA456" i="9"/>
  <c r="AC456" i="9"/>
  <c r="AF456" i="9"/>
  <c r="AE456" i="9"/>
  <c r="Y456" i="9"/>
  <c r="Z456" i="9"/>
  <c r="AG456" i="9"/>
  <c r="AH456" i="9"/>
  <c r="AM456" i="9"/>
  <c r="R456" i="9"/>
  <c r="H456" i="12" s="1"/>
  <c r="S456" i="9"/>
  <c r="I456" i="12" s="1"/>
  <c r="T456" i="9"/>
  <c r="J456" i="12" s="1"/>
  <c r="U456" i="9"/>
  <c r="K456" i="12" s="1"/>
  <c r="V456" i="9"/>
  <c r="L456" i="12" s="1"/>
  <c r="W456" i="9"/>
  <c r="M456" i="12" s="1"/>
  <c r="AB480" i="9"/>
  <c r="AN480" i="9"/>
  <c r="AG480" i="9"/>
  <c r="AI480" i="9"/>
  <c r="AE480" i="9"/>
  <c r="AD480" i="9"/>
  <c r="AF480" i="9"/>
  <c r="AH480" i="9"/>
  <c r="AJ480" i="9"/>
  <c r="AK480" i="9"/>
  <c r="AL480" i="9"/>
  <c r="AM480" i="9"/>
  <c r="Y480" i="9"/>
  <c r="Z480" i="9"/>
  <c r="AA480" i="9"/>
  <c r="AC480" i="9"/>
  <c r="R480" i="9"/>
  <c r="H480" i="12" s="1"/>
  <c r="S480" i="9"/>
  <c r="I480" i="12" s="1"/>
  <c r="T480" i="9"/>
  <c r="J480" i="12" s="1"/>
  <c r="U480" i="9"/>
  <c r="K480" i="12" s="1"/>
  <c r="V480" i="9"/>
  <c r="L480" i="12" s="1"/>
  <c r="W480" i="9"/>
  <c r="AB522" i="9"/>
  <c r="AN522" i="9"/>
  <c r="AC522" i="9"/>
  <c r="AE522" i="9"/>
  <c r="AG522" i="9"/>
  <c r="AH522" i="9"/>
  <c r="AI522" i="9"/>
  <c r="Y522" i="9"/>
  <c r="Z522" i="9"/>
  <c r="AA522" i="9"/>
  <c r="AD522" i="9"/>
  <c r="AF522" i="9"/>
  <c r="AJ522" i="9"/>
  <c r="AK522" i="9"/>
  <c r="AL522" i="9"/>
  <c r="AM522" i="9"/>
  <c r="R522" i="9"/>
  <c r="H522" i="12" s="1"/>
  <c r="T522" i="9"/>
  <c r="J522" i="12" s="1"/>
  <c r="V522" i="9"/>
  <c r="L522" i="12" s="1"/>
  <c r="W522" i="9"/>
  <c r="M522" i="12" s="1"/>
  <c r="S522" i="9"/>
  <c r="I522" i="12" s="1"/>
  <c r="U522" i="9"/>
  <c r="K522" i="12" s="1"/>
  <c r="AJ538" i="9"/>
  <c r="AH538" i="9"/>
  <c r="AK538" i="9"/>
  <c r="AB538" i="9"/>
  <c r="AC538" i="9"/>
  <c r="AD538" i="9"/>
  <c r="AN538" i="9"/>
  <c r="Y538" i="9"/>
  <c r="Z538" i="9"/>
  <c r="AA538" i="9"/>
  <c r="AE538" i="9"/>
  <c r="AF538" i="9"/>
  <c r="AG538" i="9"/>
  <c r="AL538" i="9"/>
  <c r="AI538" i="9"/>
  <c r="AM538" i="9"/>
  <c r="V538" i="9"/>
  <c r="R538" i="9"/>
  <c r="T538" i="9"/>
  <c r="J538" i="12" s="1"/>
  <c r="U538" i="9"/>
  <c r="K538" i="12" s="1"/>
  <c r="S538" i="9"/>
  <c r="I538" i="12" s="1"/>
  <c r="AB558" i="9"/>
  <c r="AN558" i="9"/>
  <c r="AC558" i="9"/>
  <c r="AE558" i="9"/>
  <c r="AK558" i="9"/>
  <c r="AL558" i="9"/>
  <c r="AR558" i="12" s="1"/>
  <c r="AM558" i="9"/>
  <c r="AS558" i="12" s="1"/>
  <c r="AH558" i="9"/>
  <c r="AI558" i="9"/>
  <c r="AJ558" i="9"/>
  <c r="Y558" i="9"/>
  <c r="Z558" i="9"/>
  <c r="AA558" i="9"/>
  <c r="AF558" i="9"/>
  <c r="AD558" i="9"/>
  <c r="AG558" i="9"/>
  <c r="T558" i="9"/>
  <c r="J558" i="12" s="1"/>
  <c r="U558" i="9"/>
  <c r="K558" i="12" s="1"/>
  <c r="V558" i="9"/>
  <c r="L558" i="12" s="1"/>
  <c r="R558" i="9"/>
  <c r="H558" i="12" s="1"/>
  <c r="S558" i="9"/>
  <c r="I558" i="12" s="1"/>
  <c r="W558" i="9"/>
  <c r="M558" i="12" s="1"/>
  <c r="AB564" i="9"/>
  <c r="AN564" i="9"/>
  <c r="AK564" i="9"/>
  <c r="Z564" i="9"/>
  <c r="AM564" i="9"/>
  <c r="AS564" i="12" s="1"/>
  <c r="AI564" i="9"/>
  <c r="AJ564" i="9"/>
  <c r="AL564" i="9"/>
  <c r="AR564" i="12" s="1"/>
  <c r="Y564" i="9"/>
  <c r="AA564" i="9"/>
  <c r="AC564" i="9"/>
  <c r="AD564" i="9"/>
  <c r="AE564" i="9"/>
  <c r="AF564" i="9"/>
  <c r="AG564" i="9"/>
  <c r="AH564" i="9"/>
  <c r="T564" i="9"/>
  <c r="J564" i="12" s="1"/>
  <c r="R564" i="9"/>
  <c r="U564" i="9"/>
  <c r="V564" i="9"/>
  <c r="L564" i="12" s="1"/>
  <c r="S564" i="9"/>
  <c r="AA576" i="9"/>
  <c r="AM576" i="9"/>
  <c r="AS576" i="12" s="1"/>
  <c r="AC576" i="9"/>
  <c r="AG576" i="9"/>
  <c r="AH576" i="9"/>
  <c r="AI576" i="9"/>
  <c r="Y576" i="9"/>
  <c r="AB576" i="9"/>
  <c r="AD576" i="9"/>
  <c r="AF576" i="9"/>
  <c r="AJ576" i="9"/>
  <c r="AK576" i="9"/>
  <c r="AL576" i="9"/>
  <c r="AR576" i="12" s="1"/>
  <c r="AN576" i="9"/>
  <c r="AE576" i="9"/>
  <c r="Z576" i="9"/>
  <c r="R576" i="9"/>
  <c r="T576" i="9"/>
  <c r="U576" i="9"/>
  <c r="V576" i="9"/>
  <c r="W576" i="9"/>
  <c r="AE581" i="9"/>
  <c r="AG581" i="9"/>
  <c r="Y581" i="9"/>
  <c r="AM581" i="9"/>
  <c r="AS581" i="12" s="1"/>
  <c r="Z581" i="9"/>
  <c r="AN581" i="9"/>
  <c r="AA581" i="9"/>
  <c r="AB581" i="9"/>
  <c r="AH581" i="9"/>
  <c r="AI581" i="9"/>
  <c r="AJ581" i="9"/>
  <c r="AK581" i="9"/>
  <c r="AF581" i="9"/>
  <c r="AL581" i="9"/>
  <c r="AR581" i="12" s="1"/>
  <c r="AC581" i="9"/>
  <c r="AD581" i="9"/>
  <c r="V581" i="9"/>
  <c r="R581" i="9"/>
  <c r="T581" i="9"/>
  <c r="U581" i="9"/>
  <c r="W581" i="9"/>
  <c r="S581" i="9"/>
  <c r="AE587" i="9"/>
  <c r="AG587" i="9"/>
  <c r="AC587" i="9"/>
  <c r="AD587" i="9"/>
  <c r="AF587" i="9"/>
  <c r="AN587" i="9"/>
  <c r="Y587" i="9"/>
  <c r="Z587" i="9"/>
  <c r="AI587" i="9"/>
  <c r="AJ587" i="9"/>
  <c r="AL587" i="9"/>
  <c r="AR587" i="12" s="1"/>
  <c r="AK587" i="9"/>
  <c r="AB587" i="9"/>
  <c r="AH587" i="9"/>
  <c r="AM587" i="9"/>
  <c r="AS587" i="12" s="1"/>
  <c r="AA587" i="9"/>
  <c r="R587" i="9"/>
  <c r="H587" i="12" s="1"/>
  <c r="U587" i="9"/>
  <c r="V587" i="9"/>
  <c r="W587" i="9"/>
  <c r="M587" i="12" s="1"/>
  <c r="T587" i="9"/>
  <c r="AI604" i="9"/>
  <c r="Y604" i="9"/>
  <c r="AK604" i="9"/>
  <c r="AE604" i="9"/>
  <c r="AF604" i="9"/>
  <c r="AG604" i="9"/>
  <c r="AM604" i="9"/>
  <c r="AS604" i="12" s="1"/>
  <c r="AC604" i="9"/>
  <c r="AD604" i="9"/>
  <c r="AH604" i="9"/>
  <c r="AJ604" i="9"/>
  <c r="AL604" i="9"/>
  <c r="AR604" i="12" s="1"/>
  <c r="AN604" i="9"/>
  <c r="Z604" i="9"/>
  <c r="AB604" i="9"/>
  <c r="AA604" i="9"/>
  <c r="R604" i="9"/>
  <c r="H604" i="12" s="1"/>
  <c r="U604" i="9"/>
  <c r="K604" i="12" s="1"/>
  <c r="V604" i="9"/>
  <c r="L604" i="12" s="1"/>
  <c r="S604" i="9"/>
  <c r="I604" i="12" s="1"/>
  <c r="W604" i="9"/>
  <c r="M604" i="12" s="1"/>
  <c r="AA609" i="9"/>
  <c r="AM609" i="9"/>
  <c r="AS609" i="12" s="1"/>
  <c r="AC609" i="9"/>
  <c r="AK609" i="9"/>
  <c r="AL609" i="9"/>
  <c r="AR609" i="12" s="1"/>
  <c r="Y609" i="9"/>
  <c r="AN609" i="9"/>
  <c r="AH609" i="9"/>
  <c r="AJ609" i="9"/>
  <c r="AB609" i="9"/>
  <c r="AD609" i="9"/>
  <c r="AF609" i="9"/>
  <c r="AE609" i="9"/>
  <c r="Z609" i="9"/>
  <c r="AG609" i="9"/>
  <c r="AI609" i="9"/>
  <c r="R609" i="9"/>
  <c r="H609" i="12" s="1"/>
  <c r="T609" i="9"/>
  <c r="V609" i="9"/>
  <c r="L609" i="12" s="1"/>
  <c r="U609" i="9"/>
  <c r="K609" i="12" s="1"/>
  <c r="AE629" i="9"/>
  <c r="AG629" i="9"/>
  <c r="AI629" i="9"/>
  <c r="AJ629" i="9"/>
  <c r="AK629" i="9"/>
  <c r="Z629" i="9"/>
  <c r="AF629" i="9"/>
  <c r="AH629" i="9"/>
  <c r="AM629" i="9"/>
  <c r="AS629" i="12" s="1"/>
  <c r="AL629" i="9"/>
  <c r="AR629" i="12" s="1"/>
  <c r="Y629" i="9"/>
  <c r="AA629" i="9"/>
  <c r="AB629" i="9"/>
  <c r="AC629" i="9"/>
  <c r="AD629" i="9"/>
  <c r="AN629" i="9"/>
  <c r="W629" i="9"/>
  <c r="M629" i="12" s="1"/>
  <c r="R629" i="9"/>
  <c r="H629" i="12" s="1"/>
  <c r="S629" i="9"/>
  <c r="I629" i="12" s="1"/>
  <c r="T629" i="9"/>
  <c r="J629" i="12" s="1"/>
  <c r="U629" i="9"/>
  <c r="K629" i="12" s="1"/>
  <c r="V629" i="9"/>
  <c r="L629" i="12" s="1"/>
  <c r="AA639" i="9"/>
  <c r="AM639" i="9"/>
  <c r="AS639" i="12" s="1"/>
  <c r="AC639" i="9"/>
  <c r="AG639" i="9"/>
  <c r="AH639" i="9"/>
  <c r="AI639" i="9"/>
  <c r="AJ639" i="9"/>
  <c r="Z639" i="9"/>
  <c r="AB639" i="9"/>
  <c r="AE639" i="9"/>
  <c r="AD639" i="9"/>
  <c r="Y639" i="9"/>
  <c r="AF639" i="9"/>
  <c r="AK639" i="9"/>
  <c r="AL639" i="9"/>
  <c r="AR639" i="12" s="1"/>
  <c r="AN639" i="9"/>
  <c r="W639" i="9"/>
  <c r="M639" i="12" s="1"/>
  <c r="R639" i="9"/>
  <c r="H639" i="12" s="1"/>
  <c r="S639" i="9"/>
  <c r="I639" i="12" s="1"/>
  <c r="U639" i="9"/>
  <c r="K639" i="12" s="1"/>
  <c r="V639" i="9"/>
  <c r="L639" i="12" s="1"/>
  <c r="T639" i="9"/>
  <c r="J639" i="12" s="1"/>
  <c r="Z644" i="9"/>
  <c r="AL644" i="9"/>
  <c r="AR644" i="12" s="1"/>
  <c r="AA644" i="9"/>
  <c r="AM644" i="9"/>
  <c r="AS644" i="12" s="1"/>
  <c r="AB644" i="9"/>
  <c r="AN644" i="9"/>
  <c r="AC644" i="9"/>
  <c r="AD644" i="9"/>
  <c r="AE644" i="9"/>
  <c r="AF644" i="9"/>
  <c r="AG644" i="9"/>
  <c r="AJ644" i="9"/>
  <c r="Y644" i="9"/>
  <c r="AK644" i="9"/>
  <c r="AH644" i="9"/>
  <c r="AI644" i="9"/>
  <c r="V644" i="9"/>
  <c r="L644" i="12" s="1"/>
  <c r="L579" i="13" s="1"/>
  <c r="W644" i="9"/>
  <c r="M644" i="12" s="1"/>
  <c r="M579" i="13" s="1"/>
  <c r="R644" i="9"/>
  <c r="H644" i="12" s="1"/>
  <c r="H579" i="13" s="1"/>
  <c r="S644" i="9"/>
  <c r="I644" i="12" s="1"/>
  <c r="I579" i="13" s="1"/>
  <c r="T644" i="9"/>
  <c r="J644" i="12" s="1"/>
  <c r="J579" i="13" s="1"/>
  <c r="U644" i="9"/>
  <c r="K644" i="12" s="1"/>
  <c r="K579" i="13" s="1"/>
  <c r="Z650" i="9"/>
  <c r="AL650" i="9"/>
  <c r="AR650" i="12" s="1"/>
  <c r="AA650" i="9"/>
  <c r="AM650" i="9"/>
  <c r="AS650" i="12" s="1"/>
  <c r="AB650" i="9"/>
  <c r="AN650" i="9"/>
  <c r="AC650" i="9"/>
  <c r="AD650" i="9"/>
  <c r="AE650" i="9"/>
  <c r="AF650" i="9"/>
  <c r="AG650" i="9"/>
  <c r="AJ650" i="9"/>
  <c r="Y650" i="9"/>
  <c r="AK650" i="9"/>
  <c r="AH650" i="9"/>
  <c r="AI650" i="9"/>
  <c r="S650" i="9"/>
  <c r="I650" i="12" s="1"/>
  <c r="T650" i="9"/>
  <c r="J650" i="12" s="1"/>
  <c r="U650" i="9"/>
  <c r="K650" i="12" s="1"/>
  <c r="V650" i="9"/>
  <c r="L650" i="12" s="1"/>
  <c r="W650" i="9"/>
  <c r="M650" i="12" s="1"/>
  <c r="R650" i="9"/>
  <c r="H650" i="12" s="1"/>
  <c r="AH657" i="9"/>
  <c r="AI657" i="9"/>
  <c r="AJ657" i="9"/>
  <c r="Y657" i="9"/>
  <c r="AK657" i="9"/>
  <c r="Z657" i="9"/>
  <c r="AL657" i="9"/>
  <c r="AR657" i="12" s="1"/>
  <c r="AA657" i="9"/>
  <c r="AM657" i="9"/>
  <c r="AS657" i="12" s="1"/>
  <c r="AB657" i="9"/>
  <c r="AN657" i="9"/>
  <c r="AC657" i="9"/>
  <c r="AG657" i="9"/>
  <c r="AD657" i="9"/>
  <c r="AE657" i="9"/>
  <c r="AF657" i="9"/>
  <c r="W657" i="9"/>
  <c r="M657" i="12" s="1"/>
  <c r="R657" i="9"/>
  <c r="H657" i="12" s="1"/>
  <c r="S657" i="9"/>
  <c r="I657" i="12" s="1"/>
  <c r="T657" i="9"/>
  <c r="J657" i="12" s="1"/>
  <c r="U657" i="9"/>
  <c r="K657" i="12" s="1"/>
  <c r="V657" i="9"/>
  <c r="L657" i="12" s="1"/>
  <c r="Z677" i="9"/>
  <c r="AL677" i="9"/>
  <c r="AR677" i="12" s="1"/>
  <c r="AA677" i="9"/>
  <c r="AM677" i="9"/>
  <c r="AS677" i="12" s="1"/>
  <c r="AB677" i="9"/>
  <c r="AN677" i="9"/>
  <c r="AC677" i="9"/>
  <c r="AD677" i="9"/>
  <c r="AE677" i="9"/>
  <c r="AF677" i="9"/>
  <c r="AI677" i="9"/>
  <c r="AJ677" i="9"/>
  <c r="AK677" i="9"/>
  <c r="AG677" i="9"/>
  <c r="AH677" i="9"/>
  <c r="Y677" i="9"/>
  <c r="U677" i="9"/>
  <c r="K677" i="12" s="1"/>
  <c r="W677" i="9"/>
  <c r="M677" i="12" s="1"/>
  <c r="R677" i="9"/>
  <c r="H677" i="12" s="1"/>
  <c r="S677" i="9"/>
  <c r="I677" i="12" s="1"/>
  <c r="V677" i="9"/>
  <c r="L677" i="12" s="1"/>
  <c r="T677" i="9"/>
  <c r="J677" i="12" s="1"/>
  <c r="Z680" i="9"/>
  <c r="AL680" i="9"/>
  <c r="AR680" i="12" s="1"/>
  <c r="AA680" i="9"/>
  <c r="AM680" i="9"/>
  <c r="AS680" i="12" s="1"/>
  <c r="AB680" i="9"/>
  <c r="AN680" i="9"/>
  <c r="AC680" i="9"/>
  <c r="AH680" i="9"/>
  <c r="AI680" i="9"/>
  <c r="AJ680" i="9"/>
  <c r="AK680" i="9"/>
  <c r="AE680" i="9"/>
  <c r="AD680" i="9"/>
  <c r="AG680" i="9"/>
  <c r="Y680" i="9"/>
  <c r="AF680" i="9"/>
  <c r="R680" i="9"/>
  <c r="H680" i="12" s="1"/>
  <c r="S680" i="9"/>
  <c r="I680" i="12" s="1"/>
  <c r="T680" i="9"/>
  <c r="J680" i="12" s="1"/>
  <c r="V680" i="9"/>
  <c r="L680" i="12" s="1"/>
  <c r="W680" i="9"/>
  <c r="M680" i="12" s="1"/>
  <c r="U680" i="9"/>
  <c r="K680" i="12" s="1"/>
  <c r="AH696" i="9"/>
  <c r="AI696" i="9"/>
  <c r="AJ696" i="9"/>
  <c r="Y696" i="9"/>
  <c r="AK696" i="9"/>
  <c r="AD696" i="9"/>
  <c r="AE696" i="9"/>
  <c r="AF696" i="9"/>
  <c r="Z696" i="9"/>
  <c r="AN696" i="9"/>
  <c r="AL696" i="9"/>
  <c r="AR696" i="12" s="1"/>
  <c r="AA696" i="9"/>
  <c r="AB696" i="9"/>
  <c r="AM696" i="9"/>
  <c r="AS696" i="12" s="1"/>
  <c r="AG696" i="9"/>
  <c r="AC696" i="9"/>
  <c r="W696" i="9"/>
  <c r="M696" i="12" s="1"/>
  <c r="S696" i="9"/>
  <c r="I696" i="12" s="1"/>
  <c r="V696" i="9"/>
  <c r="L696" i="12" s="1"/>
  <c r="R696" i="9"/>
  <c r="H696" i="12" s="1"/>
  <c r="T696" i="9"/>
  <c r="J696" i="12" s="1"/>
  <c r="U696" i="9"/>
  <c r="K696" i="12" s="1"/>
  <c r="AH702" i="9"/>
  <c r="AI702" i="9"/>
  <c r="AJ702" i="9"/>
  <c r="Y702" i="9"/>
  <c r="AK702" i="9"/>
  <c r="Z702" i="9"/>
  <c r="AA702" i="9"/>
  <c r="AB702" i="9"/>
  <c r="AE702" i="9"/>
  <c r="AF702" i="9"/>
  <c r="AG702" i="9"/>
  <c r="AN702" i="9"/>
  <c r="AD702" i="9"/>
  <c r="AC702" i="9"/>
  <c r="AM702" i="9"/>
  <c r="AS702" i="12" s="1"/>
  <c r="AL702" i="9"/>
  <c r="AR702" i="12" s="1"/>
  <c r="W702" i="9"/>
  <c r="M702" i="12" s="1"/>
  <c r="V702" i="9"/>
  <c r="L702" i="12" s="1"/>
  <c r="R702" i="9"/>
  <c r="H702" i="12" s="1"/>
  <c r="S702" i="9"/>
  <c r="I702" i="12" s="1"/>
  <c r="T702" i="9"/>
  <c r="J702" i="12" s="1"/>
  <c r="U702" i="9"/>
  <c r="K702" i="12" s="1"/>
  <c r="AH705" i="9"/>
  <c r="AI705" i="9"/>
  <c r="AJ705" i="9"/>
  <c r="Y705" i="9"/>
  <c r="AK705" i="9"/>
  <c r="AD705" i="9"/>
  <c r="AE705" i="9"/>
  <c r="AF705" i="9"/>
  <c r="Z705" i="9"/>
  <c r="AL705" i="9"/>
  <c r="AR705" i="12" s="1"/>
  <c r="AA705" i="9"/>
  <c r="AB705" i="9"/>
  <c r="AG705" i="9"/>
  <c r="AM705" i="9"/>
  <c r="AS705" i="12" s="1"/>
  <c r="AC705" i="9"/>
  <c r="AN705" i="9"/>
  <c r="R705" i="9"/>
  <c r="H705" i="12" s="1"/>
  <c r="U705" i="9"/>
  <c r="K705" i="12" s="1"/>
  <c r="S705" i="9"/>
  <c r="I705" i="12" s="1"/>
  <c r="T705" i="9"/>
  <c r="J705" i="12" s="1"/>
  <c r="V705" i="9"/>
  <c r="L705" i="12" s="1"/>
  <c r="W705" i="9"/>
  <c r="M705" i="12" s="1"/>
  <c r="AH711" i="9"/>
  <c r="AI711" i="9"/>
  <c r="AJ711" i="9"/>
  <c r="Y711" i="9"/>
  <c r="AK711" i="9"/>
  <c r="Z711" i="9"/>
  <c r="AA711" i="9"/>
  <c r="AB711" i="9"/>
  <c r="AG711" i="9"/>
  <c r="AC711" i="9"/>
  <c r="AD711" i="9"/>
  <c r="AF711" i="9"/>
  <c r="AN711" i="9"/>
  <c r="AE711" i="9"/>
  <c r="AL711" i="9"/>
  <c r="AR711" i="12" s="1"/>
  <c r="AM711" i="9"/>
  <c r="AS711" i="12" s="1"/>
  <c r="R711" i="9"/>
  <c r="H711" i="12" s="1"/>
  <c r="S711" i="9"/>
  <c r="I711" i="12" s="1"/>
  <c r="U711" i="9"/>
  <c r="K711" i="12" s="1"/>
  <c r="T711" i="9"/>
  <c r="J711" i="12" s="1"/>
  <c r="V711" i="9"/>
  <c r="L711" i="12" s="1"/>
  <c r="W711" i="9"/>
  <c r="M711" i="12" s="1"/>
  <c r="AF732" i="9"/>
  <c r="AG732" i="9"/>
  <c r="AH732" i="9"/>
  <c r="AL732" i="9"/>
  <c r="AR732" i="12" s="1"/>
  <c r="AM732" i="9"/>
  <c r="AS732" i="12" s="1"/>
  <c r="Y732" i="9"/>
  <c r="AN732" i="9"/>
  <c r="AD732" i="9"/>
  <c r="Z732" i="9"/>
  <c r="AK732" i="9"/>
  <c r="AA732" i="9"/>
  <c r="AB732" i="9"/>
  <c r="AI732" i="9"/>
  <c r="AC732" i="9"/>
  <c r="AE732" i="9"/>
  <c r="AJ732" i="9"/>
  <c r="W732" i="9"/>
  <c r="M732" i="12" s="1"/>
  <c r="S732" i="9"/>
  <c r="I732" i="12" s="1"/>
  <c r="R732" i="9"/>
  <c r="H732" i="12" s="1"/>
  <c r="T732" i="9"/>
  <c r="J732" i="12" s="1"/>
  <c r="V732" i="9"/>
  <c r="L732" i="12" s="1"/>
  <c r="U732" i="9"/>
  <c r="K732" i="12" s="1"/>
  <c r="M734" i="9"/>
  <c r="J756" i="9"/>
  <c r="AB766" i="9"/>
  <c r="AN766" i="9"/>
  <c r="AC766" i="9"/>
  <c r="AD766" i="9"/>
  <c r="AK766" i="9"/>
  <c r="AL766" i="9"/>
  <c r="AM766" i="9"/>
  <c r="AG766" i="9"/>
  <c r="AJ766" i="9"/>
  <c r="Z766" i="9"/>
  <c r="AA766" i="9"/>
  <c r="AE766" i="9"/>
  <c r="AI766" i="9"/>
  <c r="AH766" i="9"/>
  <c r="Y766" i="9"/>
  <c r="AF766" i="9"/>
  <c r="L770" i="9"/>
  <c r="AB778" i="9"/>
  <c r="AN778" i="9"/>
  <c r="AC778" i="9"/>
  <c r="AD778" i="9"/>
  <c r="AK778" i="9"/>
  <c r="AL778" i="9"/>
  <c r="AM778" i="9"/>
  <c r="AA778" i="9"/>
  <c r="AG778" i="9"/>
  <c r="AE778" i="9"/>
  <c r="AF778" i="9"/>
  <c r="Y778" i="9"/>
  <c r="Z778" i="9"/>
  <c r="AJ778" i="9"/>
  <c r="AI778" i="9"/>
  <c r="AH778" i="9"/>
  <c r="AJ779" i="9"/>
  <c r="Y779" i="9"/>
  <c r="AK779" i="9"/>
  <c r="Z779" i="9"/>
  <c r="AL779" i="9"/>
  <c r="AM779" i="9"/>
  <c r="AN779" i="9"/>
  <c r="AB779" i="9"/>
  <c r="AG779" i="9"/>
  <c r="AH779" i="9"/>
  <c r="AD779" i="9"/>
  <c r="AI779" i="9"/>
  <c r="AE779" i="9"/>
  <c r="AA779" i="9"/>
  <c r="AC779" i="9"/>
  <c r="AF779" i="9"/>
  <c r="M782" i="9"/>
  <c r="I794" i="9"/>
  <c r="AJ794" i="9"/>
  <c r="Y794" i="9"/>
  <c r="AK794" i="9"/>
  <c r="Z794" i="9"/>
  <c r="AL794" i="9"/>
  <c r="AM794" i="9"/>
  <c r="AN794" i="9"/>
  <c r="AC794" i="9"/>
  <c r="AF794" i="9"/>
  <c r="AA794" i="9"/>
  <c r="AB794" i="9"/>
  <c r="AG794" i="9"/>
  <c r="AI794" i="9"/>
  <c r="AE794" i="9"/>
  <c r="AD794" i="9"/>
  <c r="AH794" i="9"/>
  <c r="P795" i="9"/>
  <c r="G795" i="9" s="1"/>
  <c r="AF795" i="9"/>
  <c r="AG795" i="9"/>
  <c r="AH795" i="9"/>
  <c r="AL795" i="9"/>
  <c r="AM795" i="9"/>
  <c r="Y795" i="9"/>
  <c r="AN795" i="9"/>
  <c r="AA795" i="9"/>
  <c r="AI795" i="9"/>
  <c r="AJ795" i="9"/>
  <c r="AK795" i="9"/>
  <c r="Z795" i="9"/>
  <c r="AD795" i="9"/>
  <c r="AC795" i="9"/>
  <c r="AE795" i="9"/>
  <c r="AB795" i="9"/>
  <c r="M799" i="9"/>
  <c r="N813" i="9"/>
  <c r="M818" i="9"/>
  <c r="K821" i="9"/>
  <c r="AG821" i="9"/>
  <c r="AH821" i="9"/>
  <c r="AI821" i="9"/>
  <c r="AB821" i="9"/>
  <c r="AE821" i="9"/>
  <c r="AK821" i="9"/>
  <c r="AN821" i="9"/>
  <c r="Z821" i="9"/>
  <c r="AA821" i="9"/>
  <c r="Y821" i="9"/>
  <c r="AF821" i="9"/>
  <c r="AC821" i="9"/>
  <c r="AD821" i="9"/>
  <c r="AL821" i="9"/>
  <c r="AM821" i="9"/>
  <c r="AJ821" i="9"/>
  <c r="K828" i="9"/>
  <c r="AC828" i="9"/>
  <c r="AD828" i="9"/>
  <c r="AE828" i="9"/>
  <c r="AA828" i="9"/>
  <c r="AN828" i="9"/>
  <c r="AB828" i="9"/>
  <c r="AH828" i="9"/>
  <c r="AI828" i="9"/>
  <c r="AJ828" i="9"/>
  <c r="AL828" i="9"/>
  <c r="AM828" i="9"/>
  <c r="AK828" i="9"/>
  <c r="Z828" i="9"/>
  <c r="AG828" i="9"/>
  <c r="Y828" i="9"/>
  <c r="AF828" i="9"/>
  <c r="I829" i="9"/>
  <c r="Y829" i="9"/>
  <c r="AK829" i="9"/>
  <c r="Z829" i="9"/>
  <c r="AL829" i="9"/>
  <c r="AA829" i="9"/>
  <c r="AM829" i="9"/>
  <c r="AC829" i="9"/>
  <c r="AE829" i="9"/>
  <c r="AJ829" i="9"/>
  <c r="AN829" i="9"/>
  <c r="AF829" i="9"/>
  <c r="AI829" i="9"/>
  <c r="AG829" i="9"/>
  <c r="AD829" i="9"/>
  <c r="AH829" i="9"/>
  <c r="AB829" i="9"/>
  <c r="K831" i="9"/>
  <c r="AD834" i="9"/>
  <c r="AE834" i="9"/>
  <c r="AL834" i="9"/>
  <c r="AG834" i="9"/>
  <c r="AH834" i="9"/>
  <c r="AI834" i="9"/>
  <c r="AC834" i="9"/>
  <c r="AJ834" i="9"/>
  <c r="AK834" i="9"/>
  <c r="AF834" i="9"/>
  <c r="AB834" i="9"/>
  <c r="Y834" i="9"/>
  <c r="Z834" i="9"/>
  <c r="AA834" i="9"/>
  <c r="AM834" i="9"/>
  <c r="AN834" i="9"/>
  <c r="AD837" i="9"/>
  <c r="AE837" i="9"/>
  <c r="AH837" i="9"/>
  <c r="AF837" i="9"/>
  <c r="AK837" i="9"/>
  <c r="AL837" i="9"/>
  <c r="Y837" i="9"/>
  <c r="AA837" i="9"/>
  <c r="AB837" i="9"/>
  <c r="AN837" i="9"/>
  <c r="Z837" i="9"/>
  <c r="AC837" i="9"/>
  <c r="AG837" i="9"/>
  <c r="AI837" i="9"/>
  <c r="AJ837" i="9"/>
  <c r="AM837" i="9"/>
  <c r="P838" i="9"/>
  <c r="G838" i="9" s="1"/>
  <c r="Z838" i="9"/>
  <c r="AL838" i="9"/>
  <c r="AA838" i="9"/>
  <c r="AM838" i="9"/>
  <c r="AF838" i="9"/>
  <c r="AE838" i="9"/>
  <c r="AK838" i="9"/>
  <c r="AN838" i="9"/>
  <c r="AC838" i="9"/>
  <c r="AG838" i="9"/>
  <c r="AH838" i="9"/>
  <c r="AD838" i="9"/>
  <c r="Y838" i="9"/>
  <c r="AI838" i="9"/>
  <c r="AB838" i="9"/>
  <c r="AJ838" i="9"/>
  <c r="M839" i="9"/>
  <c r="AH839" i="9"/>
  <c r="AI839" i="9"/>
  <c r="AD839" i="9"/>
  <c r="AE839" i="9"/>
  <c r="AM839" i="9"/>
  <c r="AN839" i="9"/>
  <c r="AG839" i="9"/>
  <c r="AK839" i="9"/>
  <c r="AL839" i="9"/>
  <c r="AJ839" i="9"/>
  <c r="Y839" i="9"/>
  <c r="AA839" i="9"/>
  <c r="AF839" i="9"/>
  <c r="AB839" i="9"/>
  <c r="Z839" i="9"/>
  <c r="AC839" i="9"/>
  <c r="J843" i="9"/>
  <c r="M844" i="9"/>
  <c r="AD851" i="9"/>
  <c r="AH851" i="9"/>
  <c r="AB851" i="9"/>
  <c r="AC851" i="9"/>
  <c r="AN851" i="9"/>
  <c r="Z851" i="9"/>
  <c r="AA851" i="9"/>
  <c r="AK851" i="9"/>
  <c r="Y851" i="9"/>
  <c r="AF851" i="9"/>
  <c r="AE851" i="9"/>
  <c r="AG851" i="9"/>
  <c r="AI851" i="9"/>
  <c r="AJ851" i="9"/>
  <c r="AL851" i="9"/>
  <c r="AM851" i="9"/>
  <c r="AH853" i="9"/>
  <c r="AB853" i="9"/>
  <c r="Y853" i="9"/>
  <c r="AM853" i="9"/>
  <c r="Z853" i="9"/>
  <c r="AN853" i="9"/>
  <c r="AA853" i="9"/>
  <c r="AD853" i="9"/>
  <c r="AE853" i="9"/>
  <c r="AC853" i="9"/>
  <c r="AI853" i="9"/>
  <c r="AL853" i="9"/>
  <c r="AF853" i="9"/>
  <c r="AG853" i="9"/>
  <c r="AJ853" i="9"/>
  <c r="AK853" i="9"/>
  <c r="AD863" i="9"/>
  <c r="Y863" i="9"/>
  <c r="AL863" i="9"/>
  <c r="AJ863" i="9"/>
  <c r="AK863" i="9"/>
  <c r="AM863" i="9"/>
  <c r="Z863" i="9"/>
  <c r="AC863" i="9"/>
  <c r="AG863" i="9"/>
  <c r="AN863" i="9"/>
  <c r="AI863" i="9"/>
  <c r="AB863" i="9"/>
  <c r="AE863" i="9"/>
  <c r="AF863" i="9"/>
  <c r="AH863" i="9"/>
  <c r="AA863" i="9"/>
  <c r="K866" i="9"/>
  <c r="K867" i="9"/>
  <c r="I873" i="9"/>
  <c r="P880" i="9"/>
  <c r="G880" i="9" s="1"/>
  <c r="AJ880" i="9"/>
  <c r="AE880" i="9"/>
  <c r="AF880" i="9"/>
  <c r="AI880" i="9"/>
  <c r="AL880" i="9"/>
  <c r="AM880" i="9"/>
  <c r="AA880" i="9"/>
  <c r="AD880" i="9"/>
  <c r="AK880" i="9"/>
  <c r="AH880" i="9"/>
  <c r="AG880" i="9"/>
  <c r="AN880" i="9"/>
  <c r="AB880" i="9"/>
  <c r="Y880" i="9"/>
  <c r="Z880" i="9"/>
  <c r="AC880" i="9"/>
  <c r="N890" i="9"/>
  <c r="AF890" i="9"/>
  <c r="AB890" i="9"/>
  <c r="AC890" i="9"/>
  <c r="AG890" i="9"/>
  <c r="AI890" i="9"/>
  <c r="AJ890" i="9"/>
  <c r="AH890" i="9"/>
  <c r="AM890" i="9"/>
  <c r="Z890" i="9"/>
  <c r="Y890" i="9"/>
  <c r="AA890" i="9"/>
  <c r="AD890" i="9"/>
  <c r="AE890" i="9"/>
  <c r="AK890" i="9"/>
  <c r="AL890" i="9"/>
  <c r="AN890" i="9"/>
  <c r="L898" i="9"/>
  <c r="AJ898" i="9"/>
  <c r="AE898" i="9"/>
  <c r="AF898" i="9"/>
  <c r="AC898" i="9"/>
  <c r="AG898" i="9"/>
  <c r="AH898" i="9"/>
  <c r="AD898" i="9"/>
  <c r="AL898" i="9"/>
  <c r="AM898" i="9"/>
  <c r="Z898" i="9"/>
  <c r="AB898" i="9"/>
  <c r="AN898" i="9"/>
  <c r="AA898" i="9"/>
  <c r="AI898" i="9"/>
  <c r="AK898" i="9"/>
  <c r="Y898" i="9"/>
  <c r="I901" i="9"/>
  <c r="AJ901" i="9"/>
  <c r="AI901" i="9"/>
  <c r="AK901" i="9"/>
  <c r="AC901" i="9"/>
  <c r="AE901" i="9"/>
  <c r="AF901" i="9"/>
  <c r="Z901" i="9"/>
  <c r="AD901" i="9"/>
  <c r="AL901" i="9"/>
  <c r="AH901" i="9"/>
  <c r="AN901" i="9"/>
  <c r="AG901" i="9"/>
  <c r="AM901" i="9"/>
  <c r="AA901" i="9"/>
  <c r="Y901" i="9"/>
  <c r="AB901" i="9"/>
  <c r="AB918" i="9"/>
  <c r="AN918" i="9"/>
  <c r="Y918" i="9"/>
  <c r="AL918" i="9"/>
  <c r="Z918" i="9"/>
  <c r="AM918" i="9"/>
  <c r="AA918" i="9"/>
  <c r="AC918" i="9"/>
  <c r="AF918" i="9"/>
  <c r="AI918" i="9"/>
  <c r="AD918" i="9"/>
  <c r="AE918" i="9"/>
  <c r="AG918" i="9"/>
  <c r="AH918" i="9"/>
  <c r="AJ918" i="9"/>
  <c r="AK918" i="9"/>
  <c r="M920" i="9"/>
  <c r="J923" i="9"/>
  <c r="J925" i="9"/>
  <c r="L930" i="9"/>
  <c r="AF935" i="9"/>
  <c r="AB935" i="9"/>
  <c r="AC935" i="9"/>
  <c r="AL935" i="9"/>
  <c r="AE935" i="9"/>
  <c r="AI935" i="9"/>
  <c r="AM935" i="9"/>
  <c r="AG935" i="9"/>
  <c r="AJ935" i="9"/>
  <c r="AD935" i="9"/>
  <c r="AH935" i="9"/>
  <c r="AK935" i="9"/>
  <c r="AN935" i="9"/>
  <c r="Z935" i="9"/>
  <c r="AA935" i="9"/>
  <c r="Y935" i="9"/>
  <c r="I937" i="9"/>
  <c r="AJ937" i="9"/>
  <c r="AI937" i="9"/>
  <c r="AK937" i="9"/>
  <c r="AE937" i="9"/>
  <c r="AH937" i="9"/>
  <c r="Y937" i="9"/>
  <c r="AN937" i="9"/>
  <c r="AD937" i="9"/>
  <c r="AA937" i="9"/>
  <c r="AC937" i="9"/>
  <c r="AF937" i="9"/>
  <c r="AG937" i="9"/>
  <c r="AL937" i="9"/>
  <c r="Z937" i="9"/>
  <c r="AB937" i="9"/>
  <c r="AM937" i="9"/>
  <c r="I939" i="9"/>
  <c r="J940" i="9"/>
  <c r="AB942" i="9"/>
  <c r="AN942" i="9"/>
  <c r="AH942" i="9"/>
  <c r="AI942" i="9"/>
  <c r="AD942" i="9"/>
  <c r="AG942" i="9"/>
  <c r="AL942" i="9"/>
  <c r="AJ942" i="9"/>
  <c r="Z942" i="9"/>
  <c r="AC942" i="9"/>
  <c r="AF942" i="9"/>
  <c r="AK942" i="9"/>
  <c r="AM942" i="9"/>
  <c r="AA942" i="9"/>
  <c r="Y942" i="9"/>
  <c r="AE942" i="9"/>
  <c r="I951" i="9"/>
  <c r="I955" i="9"/>
  <c r="AB960" i="9"/>
  <c r="AN960" i="9"/>
  <c r="AH960" i="9"/>
  <c r="AI960" i="9"/>
  <c r="Y960" i="9"/>
  <c r="AC960" i="9"/>
  <c r="AF960" i="9"/>
  <c r="AM960" i="9"/>
  <c r="AE960" i="9"/>
  <c r="AJ960" i="9"/>
  <c r="Z960" i="9"/>
  <c r="AA960" i="9"/>
  <c r="AK960" i="9"/>
  <c r="AL960" i="9"/>
  <c r="AD960" i="9"/>
  <c r="AG960" i="9"/>
  <c r="L973" i="9"/>
  <c r="AJ973" i="9"/>
  <c r="AI973" i="9"/>
  <c r="AK973" i="9"/>
  <c r="AL973" i="9"/>
  <c r="Z973" i="9"/>
  <c r="AC973" i="9"/>
  <c r="AF973" i="9"/>
  <c r="AH973" i="9"/>
  <c r="AG973" i="9"/>
  <c r="Y973" i="9"/>
  <c r="AB973" i="9"/>
  <c r="AA973" i="9"/>
  <c r="AD973" i="9"/>
  <c r="AE973" i="9"/>
  <c r="AN973" i="9"/>
  <c r="AM973" i="9"/>
  <c r="AB978" i="9"/>
  <c r="AN978" i="9"/>
  <c r="AH978" i="9"/>
  <c r="AI978" i="9"/>
  <c r="AJ978" i="9"/>
  <c r="AM978" i="9"/>
  <c r="AA978" i="9"/>
  <c r="Y978" i="9"/>
  <c r="AK978" i="9"/>
  <c r="AL978" i="9"/>
  <c r="AF978" i="9"/>
  <c r="Z978" i="9"/>
  <c r="AD978" i="9"/>
  <c r="AC978" i="9"/>
  <c r="AG978" i="9"/>
  <c r="AE978" i="9"/>
  <c r="N994" i="9"/>
  <c r="N1008" i="9"/>
  <c r="AB1008" i="9"/>
  <c r="AN1008" i="9"/>
  <c r="Y1008" i="9"/>
  <c r="AL1008" i="9"/>
  <c r="Z1008" i="9"/>
  <c r="AM1008" i="9"/>
  <c r="AA1008" i="9"/>
  <c r="AE1008" i="9"/>
  <c r="AC1008" i="9"/>
  <c r="AK1008" i="9"/>
  <c r="AF1008" i="9"/>
  <c r="AH1008" i="9"/>
  <c r="AD1008" i="9"/>
  <c r="AG1008" i="9"/>
  <c r="AI1008" i="9"/>
  <c r="AJ1008" i="9"/>
  <c r="I1014" i="9"/>
  <c r="I1019" i="9"/>
  <c r="K1026" i="9"/>
  <c r="AJ1026" i="9"/>
  <c r="Y1026" i="9"/>
  <c r="AK1026" i="9"/>
  <c r="AL1026" i="9"/>
  <c r="AG1026" i="9"/>
  <c r="AA1026" i="9"/>
  <c r="AM1026" i="9"/>
  <c r="Z1026" i="9"/>
  <c r="AB1026" i="9"/>
  <c r="AC1026" i="9"/>
  <c r="AD1026" i="9"/>
  <c r="AE1026" i="9"/>
  <c r="AF1026" i="9"/>
  <c r="AH1026" i="9"/>
  <c r="AN1026" i="9"/>
  <c r="AI1026" i="9"/>
  <c r="K1027" i="9"/>
  <c r="I1033" i="9"/>
  <c r="Z1049" i="9"/>
  <c r="AL1049" i="9"/>
  <c r="Y1049" i="9"/>
  <c r="AM1049" i="9"/>
  <c r="AG1049" i="9"/>
  <c r="AA1049" i="9"/>
  <c r="AC1049" i="9"/>
  <c r="AK1049" i="9"/>
  <c r="AN1049" i="9"/>
  <c r="AB1049" i="9"/>
  <c r="AD1049" i="9"/>
  <c r="AE1049" i="9"/>
  <c r="AH1049" i="9"/>
  <c r="AI1049" i="9"/>
  <c r="AF1049" i="9"/>
  <c r="AJ1049" i="9"/>
  <c r="N1054" i="9"/>
  <c r="AD1054" i="9"/>
  <c r="AK1054" i="9"/>
  <c r="Y1054" i="9"/>
  <c r="AM1054" i="9"/>
  <c r="AN1054" i="9"/>
  <c r="AA1054" i="9"/>
  <c r="AG1054" i="9"/>
  <c r="AH1054" i="9"/>
  <c r="AI1054" i="9"/>
  <c r="AJ1054" i="9"/>
  <c r="AL1054" i="9"/>
  <c r="Z1054" i="9"/>
  <c r="AC1054" i="9"/>
  <c r="AE1054" i="9"/>
  <c r="AB1054" i="9"/>
  <c r="AF1054" i="9"/>
  <c r="AH1056" i="9"/>
  <c r="AE1056" i="9"/>
  <c r="AJ1056" i="9"/>
  <c r="AM1056" i="9"/>
  <c r="Z1056" i="9"/>
  <c r="AL1056" i="9"/>
  <c r="AN1056" i="9"/>
  <c r="Y1056" i="9"/>
  <c r="AA1056" i="9"/>
  <c r="AB1056" i="9"/>
  <c r="AC1056" i="9"/>
  <c r="AD1056" i="9"/>
  <c r="AG1056" i="9"/>
  <c r="AI1056" i="9"/>
  <c r="AF1056" i="9"/>
  <c r="AK1056" i="9"/>
  <c r="Z1067" i="9"/>
  <c r="AL1067" i="9"/>
  <c r="Y1067" i="9"/>
  <c r="AM1067" i="9"/>
  <c r="AE1067" i="9"/>
  <c r="AH1067" i="9"/>
  <c r="AJ1067" i="9"/>
  <c r="AI1067" i="9"/>
  <c r="AK1067" i="9"/>
  <c r="AN1067" i="9"/>
  <c r="AA1067" i="9"/>
  <c r="AB1067" i="9"/>
  <c r="AD1067" i="9"/>
  <c r="AC1067" i="9"/>
  <c r="AF1067" i="9"/>
  <c r="AG1067" i="9"/>
  <c r="K1089" i="9"/>
  <c r="K1091" i="9"/>
  <c r="Z1094" i="9"/>
  <c r="AL1094" i="9"/>
  <c r="Y1094" i="9"/>
  <c r="AM1094" i="9"/>
  <c r="AB1094" i="9"/>
  <c r="AK1094" i="9"/>
  <c r="AG1094" i="9"/>
  <c r="AH1094" i="9"/>
  <c r="AI1094" i="9"/>
  <c r="AJ1094" i="9"/>
  <c r="AN1094" i="9"/>
  <c r="AA1094" i="9"/>
  <c r="AC1094" i="9"/>
  <c r="AD1094" i="9"/>
  <c r="AE1094" i="9"/>
  <c r="AF1094" i="9"/>
  <c r="N162" i="12"/>
  <c r="N97" i="13" s="1"/>
  <c r="N258" i="12"/>
  <c r="N193" i="13" s="1"/>
  <c r="S580" i="9"/>
  <c r="W483" i="9"/>
  <c r="M483" i="12" s="1"/>
  <c r="W538" i="9"/>
  <c r="M538" i="12" s="1"/>
  <c r="AB471" i="9"/>
  <c r="AN471" i="9"/>
  <c r="AG471" i="9"/>
  <c r="AI471" i="9"/>
  <c r="AH471" i="9"/>
  <c r="AJ471" i="9"/>
  <c r="AL471" i="9"/>
  <c r="Y471" i="9"/>
  <c r="Z471" i="9"/>
  <c r="AA471" i="9"/>
  <c r="AC471" i="9"/>
  <c r="AD471" i="9"/>
  <c r="AE471" i="9"/>
  <c r="AF471" i="9"/>
  <c r="AK471" i="9"/>
  <c r="AM471" i="9"/>
  <c r="R471" i="9"/>
  <c r="H471" i="12" s="1"/>
  <c r="S471" i="9"/>
  <c r="I471" i="12" s="1"/>
  <c r="T471" i="9"/>
  <c r="J471" i="12" s="1"/>
  <c r="U471" i="9"/>
  <c r="K471" i="12" s="1"/>
  <c r="V471" i="9"/>
  <c r="L471" i="12" s="1"/>
  <c r="W471" i="9"/>
  <c r="M471" i="12" s="1"/>
  <c r="AD307" i="9"/>
  <c r="AK307" i="9"/>
  <c r="AE307" i="9"/>
  <c r="AB307" i="9"/>
  <c r="AF307" i="9"/>
  <c r="AM307" i="9"/>
  <c r="AN307" i="9"/>
  <c r="Y307" i="9"/>
  <c r="Z307" i="9"/>
  <c r="AC307" i="9"/>
  <c r="AL307" i="9"/>
  <c r="AA307" i="9"/>
  <c r="AG307" i="9"/>
  <c r="AH307" i="9"/>
  <c r="AI307" i="9"/>
  <c r="AJ307" i="9"/>
  <c r="V307" i="9"/>
  <c r="L307" i="12" s="1"/>
  <c r="W307" i="9"/>
  <c r="M307" i="12" s="1"/>
  <c r="R307" i="9"/>
  <c r="H307" i="12" s="1"/>
  <c r="S307" i="9"/>
  <c r="I307" i="12" s="1"/>
  <c r="T307" i="9"/>
  <c r="J307" i="12" s="1"/>
  <c r="U307" i="9"/>
  <c r="K307" i="12" s="1"/>
  <c r="I307" i="9"/>
  <c r="N219" i="12"/>
  <c r="N154" i="13" s="1"/>
  <c r="N133" i="12"/>
  <c r="N68" i="13" s="1"/>
  <c r="AL224" i="9"/>
  <c r="Z224" i="9"/>
  <c r="L224" i="9"/>
  <c r="AK224" i="9"/>
  <c r="Y224" i="9"/>
  <c r="K224" i="9"/>
  <c r="AH224" i="9"/>
  <c r="U224" i="9"/>
  <c r="AG224" i="9"/>
  <c r="T224" i="9"/>
  <c r="AN224" i="9"/>
  <c r="AB224" i="9"/>
  <c r="N224" i="9"/>
  <c r="AC224" i="9"/>
  <c r="S224" i="9"/>
  <c r="R224" i="9"/>
  <c r="AE224" i="9"/>
  <c r="I224" i="9"/>
  <c r="AI224" i="9"/>
  <c r="W224" i="9"/>
  <c r="V224" i="9"/>
  <c r="AM224" i="9"/>
  <c r="AJ224" i="9"/>
  <c r="AF224" i="9"/>
  <c r="AD224" i="9"/>
  <c r="AA224" i="9"/>
  <c r="J224" i="9"/>
  <c r="M224" i="9"/>
  <c r="N231" i="12"/>
  <c r="N166" i="13" s="1"/>
  <c r="N145" i="12"/>
  <c r="N80" i="13" s="1"/>
  <c r="AN257" i="9"/>
  <c r="AB257" i="9"/>
  <c r="N257" i="9"/>
  <c r="AI257" i="9"/>
  <c r="V257" i="9"/>
  <c r="I257" i="9"/>
  <c r="AH257" i="9"/>
  <c r="U257" i="9"/>
  <c r="AF257" i="9"/>
  <c r="S257" i="9"/>
  <c r="AC257" i="9"/>
  <c r="AK257" i="9"/>
  <c r="M257" i="9"/>
  <c r="AJ257" i="9"/>
  <c r="L257" i="9"/>
  <c r="AG257" i="9"/>
  <c r="K257" i="9"/>
  <c r="AD257" i="9"/>
  <c r="AA257" i="9"/>
  <c r="Z257" i="9"/>
  <c r="Y257" i="9"/>
  <c r="W257" i="9"/>
  <c r="AM257" i="9"/>
  <c r="R257" i="9"/>
  <c r="AL257" i="9"/>
  <c r="AE257" i="9"/>
  <c r="J257" i="9"/>
  <c r="T257" i="9"/>
  <c r="AH260" i="9"/>
  <c r="U260" i="9"/>
  <c r="AC260" i="9"/>
  <c r="AN260" i="9"/>
  <c r="AB260" i="9"/>
  <c r="N260" i="9"/>
  <c r="AL260" i="9"/>
  <c r="Z260" i="9"/>
  <c r="L260" i="9"/>
  <c r="AI260" i="9"/>
  <c r="V260" i="9"/>
  <c r="I260" i="9"/>
  <c r="AD260" i="9"/>
  <c r="AA260" i="9"/>
  <c r="Y260" i="9"/>
  <c r="T260" i="9"/>
  <c r="S260" i="9"/>
  <c r="AM260" i="9"/>
  <c r="R260" i="9"/>
  <c r="AK260" i="9"/>
  <c r="AJ260" i="9"/>
  <c r="M260" i="9"/>
  <c r="AF260" i="9"/>
  <c r="J260" i="9"/>
  <c r="AG260" i="9"/>
  <c r="AE260" i="9"/>
  <c r="W260" i="9"/>
  <c r="K260" i="9"/>
  <c r="AG350" i="9"/>
  <c r="AK350" i="9"/>
  <c r="AA350" i="9"/>
  <c r="AC350" i="9"/>
  <c r="Y350" i="9"/>
  <c r="AB350" i="9"/>
  <c r="AD350" i="9"/>
  <c r="AF350" i="9"/>
  <c r="AH350" i="9"/>
  <c r="AI350" i="9"/>
  <c r="AJ350" i="9"/>
  <c r="AL350" i="9"/>
  <c r="AM350" i="9"/>
  <c r="AN350" i="9"/>
  <c r="Z350" i="9"/>
  <c r="AE350" i="9"/>
  <c r="W350" i="9"/>
  <c r="M350" i="12" s="1"/>
  <c r="R350" i="9"/>
  <c r="H350" i="12" s="1"/>
  <c r="S350" i="9"/>
  <c r="I350" i="12" s="1"/>
  <c r="T350" i="9"/>
  <c r="J350" i="12" s="1"/>
  <c r="U350" i="9"/>
  <c r="K350" i="12" s="1"/>
  <c r="V350" i="9"/>
  <c r="L350" i="12" s="1"/>
  <c r="AF371" i="9"/>
  <c r="Z371" i="9"/>
  <c r="AM371" i="9"/>
  <c r="AB371" i="9"/>
  <c r="AA371" i="9"/>
  <c r="AD371" i="9"/>
  <c r="AI371" i="9"/>
  <c r="AJ371" i="9"/>
  <c r="AL371" i="9"/>
  <c r="AC371" i="9"/>
  <c r="AE371" i="9"/>
  <c r="AG371" i="9"/>
  <c r="AH371" i="9"/>
  <c r="AK371" i="9"/>
  <c r="AN371" i="9"/>
  <c r="Y371" i="9"/>
  <c r="R371" i="9"/>
  <c r="H371" i="12" s="1"/>
  <c r="S371" i="9"/>
  <c r="I371" i="12" s="1"/>
  <c r="T371" i="9"/>
  <c r="J371" i="12" s="1"/>
  <c r="U371" i="9"/>
  <c r="K371" i="12" s="1"/>
  <c r="V371" i="9"/>
  <c r="L371" i="12" s="1"/>
  <c r="AB390" i="9"/>
  <c r="AN390" i="9"/>
  <c r="AJ390" i="9"/>
  <c r="Y390" i="9"/>
  <c r="AL390" i="9"/>
  <c r="AK390" i="9"/>
  <c r="AF390" i="9"/>
  <c r="AG390" i="9"/>
  <c r="AI390" i="9"/>
  <c r="AA390" i="9"/>
  <c r="AC390" i="9"/>
  <c r="AD390" i="9"/>
  <c r="AE390" i="9"/>
  <c r="AH390" i="9"/>
  <c r="AM390" i="9"/>
  <c r="Z390" i="9"/>
  <c r="S390" i="9"/>
  <c r="I390" i="12" s="1"/>
  <c r="T390" i="9"/>
  <c r="J390" i="12" s="1"/>
  <c r="U390" i="9"/>
  <c r="K390" i="12" s="1"/>
  <c r="K325" i="13" s="1"/>
  <c r="V390" i="9"/>
  <c r="L390" i="12" s="1"/>
  <c r="W390" i="9"/>
  <c r="M390" i="12" s="1"/>
  <c r="R390" i="9"/>
  <c r="H390" i="12" s="1"/>
  <c r="AB420" i="9"/>
  <c r="AN420" i="9"/>
  <c r="AA420" i="9"/>
  <c r="AD420" i="9"/>
  <c r="AC420" i="9"/>
  <c r="AF420" i="9"/>
  <c r="Z420" i="9"/>
  <c r="Y420" i="9"/>
  <c r="AH420" i="9"/>
  <c r="AI420" i="9"/>
  <c r="AJ420" i="9"/>
  <c r="AK420" i="9"/>
  <c r="AL420" i="9"/>
  <c r="AM420" i="9"/>
  <c r="AG420" i="9"/>
  <c r="AE420" i="9"/>
  <c r="R420" i="9"/>
  <c r="H420" i="12" s="1"/>
  <c r="S420" i="9"/>
  <c r="I420" i="12" s="1"/>
  <c r="T420" i="9"/>
  <c r="J420" i="12" s="1"/>
  <c r="U420" i="9"/>
  <c r="K420" i="12" s="1"/>
  <c r="W420" i="9"/>
  <c r="M420" i="12" s="1"/>
  <c r="V420" i="9"/>
  <c r="L420" i="12" s="1"/>
  <c r="AB426" i="9"/>
  <c r="AN426" i="9"/>
  <c r="AJ426" i="9"/>
  <c r="Y426" i="9"/>
  <c r="AL426" i="9"/>
  <c r="AA426" i="9"/>
  <c r="AD426" i="9"/>
  <c r="Z426" i="9"/>
  <c r="AF426" i="9"/>
  <c r="AI426" i="9"/>
  <c r="AK426" i="9"/>
  <c r="AM426" i="9"/>
  <c r="AC426" i="9"/>
  <c r="AE426" i="9"/>
  <c r="AG426" i="9"/>
  <c r="AH426" i="9"/>
  <c r="R426" i="9"/>
  <c r="H426" i="12" s="1"/>
  <c r="H361" i="13" s="1"/>
  <c r="S426" i="9"/>
  <c r="I426" i="12" s="1"/>
  <c r="T426" i="9"/>
  <c r="J426" i="12" s="1"/>
  <c r="J361" i="13" s="1"/>
  <c r="U426" i="9"/>
  <c r="K426" i="12" s="1"/>
  <c r="K361" i="13" s="1"/>
  <c r="W426" i="9"/>
  <c r="M426" i="12" s="1"/>
  <c r="V426" i="9"/>
  <c r="L426" i="12" s="1"/>
  <c r="L361" i="13" s="1"/>
  <c r="AJ430" i="9"/>
  <c r="Y430" i="9"/>
  <c r="AL430" i="9"/>
  <c r="AA430" i="9"/>
  <c r="AN430" i="9"/>
  <c r="Z430" i="9"/>
  <c r="AC430" i="9"/>
  <c r="AG430" i="9"/>
  <c r="AH430" i="9"/>
  <c r="AK430" i="9"/>
  <c r="AB430" i="9"/>
  <c r="AD430" i="9"/>
  <c r="AE430" i="9"/>
  <c r="AF430" i="9"/>
  <c r="AI430" i="9"/>
  <c r="AM430" i="9"/>
  <c r="R430" i="9"/>
  <c r="H430" i="12" s="1"/>
  <c r="S430" i="9"/>
  <c r="I430" i="12" s="1"/>
  <c r="T430" i="9"/>
  <c r="J430" i="12" s="1"/>
  <c r="U430" i="9"/>
  <c r="K430" i="12" s="1"/>
  <c r="V430" i="9"/>
  <c r="L430" i="12" s="1"/>
  <c r="W430" i="9"/>
  <c r="M430" i="12" s="1"/>
  <c r="AJ463" i="9"/>
  <c r="AD463" i="9"/>
  <c r="AF463" i="9"/>
  <c r="AK463" i="9"/>
  <c r="AL463" i="9"/>
  <c r="Y463" i="9"/>
  <c r="AN463" i="9"/>
  <c r="Z463" i="9"/>
  <c r="AA463" i="9"/>
  <c r="AB463" i="9"/>
  <c r="AM463" i="9"/>
  <c r="AC463" i="9"/>
  <c r="AE463" i="9"/>
  <c r="AH463" i="9"/>
  <c r="AG463" i="9"/>
  <c r="AI463" i="9"/>
  <c r="R463" i="9"/>
  <c r="H463" i="12" s="1"/>
  <c r="S463" i="9"/>
  <c r="I463" i="12" s="1"/>
  <c r="T463" i="9"/>
  <c r="J463" i="12" s="1"/>
  <c r="U463" i="9"/>
  <c r="K463" i="12" s="1"/>
  <c r="V463" i="9"/>
  <c r="L463" i="12" s="1"/>
  <c r="W463" i="9"/>
  <c r="M463" i="12" s="1"/>
  <c r="AB495" i="9"/>
  <c r="AN495" i="9"/>
  <c r="AC495" i="9"/>
  <c r="AE495" i="9"/>
  <c r="AM495" i="9"/>
  <c r="Y495" i="9"/>
  <c r="Z495" i="9"/>
  <c r="AJ495" i="9"/>
  <c r="AK495" i="9"/>
  <c r="AL495" i="9"/>
  <c r="AA495" i="9"/>
  <c r="AD495" i="9"/>
  <c r="AF495" i="9"/>
  <c r="AH495" i="9"/>
  <c r="AG495" i="9"/>
  <c r="AI495" i="9"/>
  <c r="R495" i="9"/>
  <c r="H495" i="12" s="1"/>
  <c r="S495" i="9"/>
  <c r="I495" i="12" s="1"/>
  <c r="T495" i="9"/>
  <c r="J495" i="12" s="1"/>
  <c r="J430" i="13" s="1"/>
  <c r="U495" i="9"/>
  <c r="K495" i="12" s="1"/>
  <c r="K430" i="13" s="1"/>
  <c r="V495" i="9"/>
  <c r="L495" i="12" s="1"/>
  <c r="W495" i="9"/>
  <c r="M495" i="12" s="1"/>
  <c r="AF506" i="9"/>
  <c r="AJ506" i="9"/>
  <c r="Y506" i="9"/>
  <c r="AL506" i="9"/>
  <c r="AK506" i="9"/>
  <c r="AM506" i="9"/>
  <c r="AN506" i="9"/>
  <c r="AC506" i="9"/>
  <c r="AD506" i="9"/>
  <c r="AE506" i="9"/>
  <c r="AG506" i="9"/>
  <c r="AH506" i="9"/>
  <c r="AI506" i="9"/>
  <c r="AA506" i="9"/>
  <c r="Z506" i="9"/>
  <c r="AB506" i="9"/>
  <c r="R506" i="9"/>
  <c r="H506" i="12" s="1"/>
  <c r="S506" i="9"/>
  <c r="I506" i="12" s="1"/>
  <c r="T506" i="9"/>
  <c r="J506" i="12" s="1"/>
  <c r="U506" i="9"/>
  <c r="K506" i="12" s="1"/>
  <c r="W506" i="9"/>
  <c r="M506" i="12" s="1"/>
  <c r="V506" i="9"/>
  <c r="L506" i="12" s="1"/>
  <c r="AJ517" i="9"/>
  <c r="AD517" i="9"/>
  <c r="AF517" i="9"/>
  <c r="AH517" i="9"/>
  <c r="AI517" i="9"/>
  <c r="AK517" i="9"/>
  <c r="Y517" i="9"/>
  <c r="Z517" i="9"/>
  <c r="AA517" i="9"/>
  <c r="AB517" i="9"/>
  <c r="AC517" i="9"/>
  <c r="AE517" i="9"/>
  <c r="AG517" i="9"/>
  <c r="AL517" i="9"/>
  <c r="AM517" i="9"/>
  <c r="AN517" i="9"/>
  <c r="R517" i="9"/>
  <c r="H517" i="12" s="1"/>
  <c r="S517" i="9"/>
  <c r="I517" i="12" s="1"/>
  <c r="I452" i="13" s="1"/>
  <c r="T517" i="9"/>
  <c r="J517" i="12" s="1"/>
  <c r="U517" i="9"/>
  <c r="K517" i="12" s="1"/>
  <c r="V517" i="9"/>
  <c r="W517" i="9"/>
  <c r="M517" i="12" s="1"/>
  <c r="AF527" i="9"/>
  <c r="AA527" i="9"/>
  <c r="AN527" i="9"/>
  <c r="AC527" i="9"/>
  <c r="AE527" i="9"/>
  <c r="AG527" i="9"/>
  <c r="AH527" i="9"/>
  <c r="Z527" i="9"/>
  <c r="AB527" i="9"/>
  <c r="AD527" i="9"/>
  <c r="AI527" i="9"/>
  <c r="AJ527" i="9"/>
  <c r="AK527" i="9"/>
  <c r="AL527" i="9"/>
  <c r="AM527" i="9"/>
  <c r="Y527" i="9"/>
  <c r="R527" i="9"/>
  <c r="H527" i="12" s="1"/>
  <c r="U527" i="9"/>
  <c r="K527" i="12" s="1"/>
  <c r="V527" i="9"/>
  <c r="L527" i="12" s="1"/>
  <c r="W527" i="9"/>
  <c r="T527" i="9"/>
  <c r="J527" i="12" s="1"/>
  <c r="S527" i="9"/>
  <c r="I527" i="12" s="1"/>
  <c r="AJ535" i="9"/>
  <c r="AD535" i="9"/>
  <c r="AF535" i="9"/>
  <c r="AB535" i="9"/>
  <c r="AC535" i="9"/>
  <c r="AE535" i="9"/>
  <c r="Y535" i="9"/>
  <c r="Z535" i="9"/>
  <c r="AA535" i="9"/>
  <c r="AG535" i="9"/>
  <c r="AH535" i="9"/>
  <c r="AI535" i="9"/>
  <c r="AK535" i="9"/>
  <c r="AL535" i="9"/>
  <c r="AM535" i="9"/>
  <c r="AN535" i="9"/>
  <c r="V535" i="9"/>
  <c r="L535" i="12" s="1"/>
  <c r="R535" i="9"/>
  <c r="H535" i="12" s="1"/>
  <c r="U535" i="9"/>
  <c r="K535" i="12" s="1"/>
  <c r="W535" i="9"/>
  <c r="M535" i="12" s="1"/>
  <c r="T535" i="9"/>
  <c r="J535" i="12" s="1"/>
  <c r="AB540" i="9"/>
  <c r="AN540" i="9"/>
  <c r="AC540" i="9"/>
  <c r="AE540" i="9"/>
  <c r="Z540" i="9"/>
  <c r="AA540" i="9"/>
  <c r="AD540" i="9"/>
  <c r="AF540" i="9"/>
  <c r="AG540" i="9"/>
  <c r="AH540" i="9"/>
  <c r="AI540" i="9"/>
  <c r="AJ540" i="9"/>
  <c r="AK540" i="9"/>
  <c r="AL540" i="9"/>
  <c r="AM540" i="9"/>
  <c r="Y540" i="9"/>
  <c r="R540" i="9"/>
  <c r="H540" i="12" s="1"/>
  <c r="T540" i="9"/>
  <c r="J540" i="12" s="1"/>
  <c r="U540" i="9"/>
  <c r="K540" i="12" s="1"/>
  <c r="V540" i="9"/>
  <c r="L540" i="12" s="1"/>
  <c r="W540" i="9"/>
  <c r="M540" i="12" s="1"/>
  <c r="S540" i="9"/>
  <c r="I540" i="12" s="1"/>
  <c r="AB543" i="9"/>
  <c r="AN543" i="9"/>
  <c r="AG543" i="9"/>
  <c r="AI543" i="9"/>
  <c r="Z543" i="9"/>
  <c r="AA543" i="9"/>
  <c r="AC543" i="9"/>
  <c r="Y543" i="9"/>
  <c r="AD543" i="9"/>
  <c r="AE543" i="9"/>
  <c r="AF543" i="9"/>
  <c r="AH543" i="9"/>
  <c r="AJ543" i="9"/>
  <c r="AK543" i="9"/>
  <c r="AM543" i="9"/>
  <c r="AL543" i="9"/>
  <c r="R543" i="9"/>
  <c r="H543" i="12" s="1"/>
  <c r="T543" i="9"/>
  <c r="J543" i="12" s="1"/>
  <c r="U543" i="9"/>
  <c r="K543" i="12" s="1"/>
  <c r="V543" i="9"/>
  <c r="L543" i="12" s="1"/>
  <c r="W543" i="9"/>
  <c r="M543" i="12" s="1"/>
  <c r="AB546" i="9"/>
  <c r="AN546" i="9"/>
  <c r="AK546" i="9"/>
  <c r="Z546" i="9"/>
  <c r="AM546" i="9"/>
  <c r="Y546" i="9"/>
  <c r="AA546" i="9"/>
  <c r="AC546" i="9"/>
  <c r="AJ546" i="9"/>
  <c r="AL546" i="9"/>
  <c r="AD546" i="9"/>
  <c r="AE546" i="9"/>
  <c r="AF546" i="9"/>
  <c r="AH546" i="9"/>
  <c r="AG546" i="9"/>
  <c r="AI546" i="9"/>
  <c r="T546" i="9"/>
  <c r="J546" i="12" s="1"/>
  <c r="U546" i="9"/>
  <c r="K546" i="12" s="1"/>
  <c r="K481" i="13" s="1"/>
  <c r="V546" i="9"/>
  <c r="L546" i="12" s="1"/>
  <c r="W546" i="9"/>
  <c r="M546" i="12" s="1"/>
  <c r="R546" i="9"/>
  <c r="H546" i="12" s="1"/>
  <c r="S546" i="9"/>
  <c r="I546" i="12" s="1"/>
  <c r="AB561" i="9"/>
  <c r="AN561" i="9"/>
  <c r="AG561" i="9"/>
  <c r="AI561" i="9"/>
  <c r="AK561" i="9"/>
  <c r="AL561" i="9"/>
  <c r="AR561" i="12" s="1"/>
  <c r="AM561" i="9"/>
  <c r="AS561" i="12" s="1"/>
  <c r="AC561" i="9"/>
  <c r="AD561" i="9"/>
  <c r="AE561" i="9"/>
  <c r="AF561" i="9"/>
  <c r="AH561" i="9"/>
  <c r="AJ561" i="9"/>
  <c r="Z561" i="9"/>
  <c r="Y561" i="9"/>
  <c r="AA561" i="9"/>
  <c r="R561" i="9"/>
  <c r="H561" i="12" s="1"/>
  <c r="V561" i="9"/>
  <c r="L561" i="12" s="1"/>
  <c r="T561" i="9"/>
  <c r="J561" i="12" s="1"/>
  <c r="S561" i="9"/>
  <c r="I561" i="12" s="1"/>
  <c r="W561" i="9"/>
  <c r="M561" i="12" s="1"/>
  <c r="AI571" i="9"/>
  <c r="Y571" i="9"/>
  <c r="AK571" i="9"/>
  <c r="AA571" i="9"/>
  <c r="AB571" i="9"/>
  <c r="AC571" i="9"/>
  <c r="AD571" i="9"/>
  <c r="AE571" i="9"/>
  <c r="AF571" i="9"/>
  <c r="AG571" i="9"/>
  <c r="AH571" i="9"/>
  <c r="AJ571" i="9"/>
  <c r="AL571" i="9"/>
  <c r="AR571" i="12" s="1"/>
  <c r="AM571" i="9"/>
  <c r="AS571" i="12" s="1"/>
  <c r="AN571" i="9"/>
  <c r="Z571" i="9"/>
  <c r="U571" i="9"/>
  <c r="K571" i="12" s="1"/>
  <c r="R571" i="9"/>
  <c r="H571" i="12" s="1"/>
  <c r="T571" i="9"/>
  <c r="J571" i="12" s="1"/>
  <c r="V571" i="9"/>
  <c r="L571" i="12" s="1"/>
  <c r="S571" i="9"/>
  <c r="I571" i="12" s="1"/>
  <c r="W571" i="9"/>
  <c r="M571" i="12" s="1"/>
  <c r="AE584" i="9"/>
  <c r="AG584" i="9"/>
  <c r="AI584" i="9"/>
  <c r="AJ584" i="9"/>
  <c r="AK584" i="9"/>
  <c r="AD584" i="9"/>
  <c r="AH584" i="9"/>
  <c r="AL584" i="9"/>
  <c r="AR584" i="12" s="1"/>
  <c r="Y584" i="9"/>
  <c r="Z584" i="9"/>
  <c r="AB584" i="9"/>
  <c r="AA584" i="9"/>
  <c r="AF584" i="9"/>
  <c r="AM584" i="9"/>
  <c r="AS584" i="12" s="1"/>
  <c r="AN584" i="9"/>
  <c r="AC584" i="9"/>
  <c r="U584" i="9"/>
  <c r="V584" i="9"/>
  <c r="L584" i="12" s="1"/>
  <c r="R584" i="9"/>
  <c r="H584" i="12" s="1"/>
  <c r="T584" i="9"/>
  <c r="W584" i="9"/>
  <c r="AI598" i="9"/>
  <c r="Y598" i="9"/>
  <c r="AK598" i="9"/>
  <c r="AA598" i="9"/>
  <c r="AB598" i="9"/>
  <c r="AC598" i="9"/>
  <c r="AL598" i="9"/>
  <c r="AR598" i="12" s="1"/>
  <c r="AN598" i="9"/>
  <c r="AE598" i="9"/>
  <c r="AF598" i="9"/>
  <c r="AH598" i="9"/>
  <c r="AG598" i="9"/>
  <c r="AM598" i="9"/>
  <c r="AS598" i="12" s="1"/>
  <c r="Z598" i="9"/>
  <c r="AJ598" i="9"/>
  <c r="AD598" i="9"/>
  <c r="R598" i="9"/>
  <c r="H598" i="12" s="1"/>
  <c r="T598" i="9"/>
  <c r="J598" i="12" s="1"/>
  <c r="V598" i="9"/>
  <c r="L598" i="12" s="1"/>
  <c r="W598" i="9"/>
  <c r="M598" i="12" s="1"/>
  <c r="U598" i="9"/>
  <c r="K598" i="12" s="1"/>
  <c r="AE611" i="9"/>
  <c r="AG611" i="9"/>
  <c r="AI611" i="9"/>
  <c r="AJ611" i="9"/>
  <c r="AK611" i="9"/>
  <c r="Z611" i="9"/>
  <c r="AA611" i="9"/>
  <c r="AF611" i="9"/>
  <c r="AH611" i="9"/>
  <c r="AM611" i="9"/>
  <c r="AS611" i="12" s="1"/>
  <c r="AL611" i="9"/>
  <c r="AR611" i="12" s="1"/>
  <c r="Y611" i="9"/>
  <c r="AB611" i="9"/>
  <c r="AC611" i="9"/>
  <c r="AD611" i="9"/>
  <c r="AN611" i="9"/>
  <c r="R611" i="9"/>
  <c r="V611" i="9"/>
  <c r="L611" i="12" s="1"/>
  <c r="T611" i="9"/>
  <c r="J611" i="12" s="1"/>
  <c r="S611" i="9"/>
  <c r="I611" i="12" s="1"/>
  <c r="W611" i="9"/>
  <c r="M611" i="12" s="1"/>
  <c r="AA615" i="9"/>
  <c r="AM615" i="9"/>
  <c r="AS615" i="12" s="1"/>
  <c r="AC615" i="9"/>
  <c r="AB615" i="9"/>
  <c r="AD615" i="9"/>
  <c r="AE615" i="9"/>
  <c r="AI615" i="9"/>
  <c r="AK615" i="9"/>
  <c r="AL615" i="9"/>
  <c r="AR615" i="12" s="1"/>
  <c r="Y615" i="9"/>
  <c r="Z615" i="9"/>
  <c r="AF615" i="9"/>
  <c r="AG615" i="9"/>
  <c r="AN615" i="9"/>
  <c r="AH615" i="9"/>
  <c r="AJ615" i="9"/>
  <c r="V615" i="9"/>
  <c r="S615" i="9"/>
  <c r="I615" i="12" s="1"/>
  <c r="U615" i="9"/>
  <c r="K615" i="12" s="1"/>
  <c r="W615" i="9"/>
  <c r="M615" i="12" s="1"/>
  <c r="R615" i="9"/>
  <c r="T615" i="9"/>
  <c r="J615" i="12" s="1"/>
  <c r="AA618" i="9"/>
  <c r="AM618" i="9"/>
  <c r="AS618" i="12" s="1"/>
  <c r="AC618" i="9"/>
  <c r="AK618" i="9"/>
  <c r="AL618" i="9"/>
  <c r="AR618" i="12" s="1"/>
  <c r="Y618" i="9"/>
  <c r="AN618" i="9"/>
  <c r="Z618" i="9"/>
  <c r="AD618" i="9"/>
  <c r="AE618" i="9"/>
  <c r="AI618" i="9"/>
  <c r="AJ618" i="9"/>
  <c r="AH618" i="9"/>
  <c r="AB618" i="9"/>
  <c r="AF618" i="9"/>
  <c r="AG618" i="9"/>
  <c r="S618" i="9"/>
  <c r="T618" i="9"/>
  <c r="U618" i="9"/>
  <c r="K618" i="12" s="1"/>
  <c r="V618" i="9"/>
  <c r="L618" i="12" s="1"/>
  <c r="W618" i="9"/>
  <c r="M618" i="12" s="1"/>
  <c r="R618" i="9"/>
  <c r="H618" i="12" s="1"/>
  <c r="AA621" i="9"/>
  <c r="AM621" i="9"/>
  <c r="AS621" i="12" s="1"/>
  <c r="AC621" i="9"/>
  <c r="AG621" i="9"/>
  <c r="AH621" i="9"/>
  <c r="AI621" i="9"/>
  <c r="AJ621" i="9"/>
  <c r="AL621" i="9"/>
  <c r="AR621" i="12" s="1"/>
  <c r="AN621" i="9"/>
  <c r="Z621" i="9"/>
  <c r="AB621" i="9"/>
  <c r="AD621" i="9"/>
  <c r="AE621" i="9"/>
  <c r="AK621" i="9"/>
  <c r="Y621" i="9"/>
  <c r="AF621" i="9"/>
  <c r="W621" i="9"/>
  <c r="M621" i="12" s="1"/>
  <c r="R621" i="9"/>
  <c r="H621" i="12" s="1"/>
  <c r="S621" i="9"/>
  <c r="I621" i="12" s="1"/>
  <c r="T621" i="9"/>
  <c r="J621" i="12" s="1"/>
  <c r="U621" i="9"/>
  <c r="K621" i="12" s="1"/>
  <c r="V621" i="9"/>
  <c r="L621" i="12" s="1"/>
  <c r="AE632" i="9"/>
  <c r="AG632" i="9"/>
  <c r="AC632" i="9"/>
  <c r="AD632" i="9"/>
  <c r="AF632" i="9"/>
  <c r="AH632" i="9"/>
  <c r="Y632" i="9"/>
  <c r="AA632" i="9"/>
  <c r="Z632" i="9"/>
  <c r="AB632" i="9"/>
  <c r="AI632" i="9"/>
  <c r="AJ632" i="9"/>
  <c r="AK632" i="9"/>
  <c r="AL632" i="9"/>
  <c r="AR632" i="12" s="1"/>
  <c r="AM632" i="9"/>
  <c r="AS632" i="12" s="1"/>
  <c r="AN632" i="9"/>
  <c r="R632" i="9"/>
  <c r="H632" i="12" s="1"/>
  <c r="S632" i="9"/>
  <c r="I632" i="12" s="1"/>
  <c r="T632" i="9"/>
  <c r="U632" i="9"/>
  <c r="V632" i="9"/>
  <c r="L632" i="12" s="1"/>
  <c r="W632" i="9"/>
  <c r="M632" i="12" s="1"/>
  <c r="AE635" i="9"/>
  <c r="AG635" i="9"/>
  <c r="Y635" i="9"/>
  <c r="AM635" i="9"/>
  <c r="AS635" i="12" s="1"/>
  <c r="Z635" i="9"/>
  <c r="AN635" i="9"/>
  <c r="AA635" i="9"/>
  <c r="AH635" i="9"/>
  <c r="AI635" i="9"/>
  <c r="AJ635" i="9"/>
  <c r="AK635" i="9"/>
  <c r="AB635" i="9"/>
  <c r="AC635" i="9"/>
  <c r="AD635" i="9"/>
  <c r="AF635" i="9"/>
  <c r="AL635" i="9"/>
  <c r="AR635" i="12" s="1"/>
  <c r="W635" i="9"/>
  <c r="M635" i="12" s="1"/>
  <c r="R635" i="9"/>
  <c r="H635" i="12" s="1"/>
  <c r="S635" i="9"/>
  <c r="I635" i="12" s="1"/>
  <c r="T635" i="9"/>
  <c r="J635" i="12" s="1"/>
  <c r="U635" i="9"/>
  <c r="K635" i="12" s="1"/>
  <c r="V635" i="9"/>
  <c r="L635" i="12" s="1"/>
  <c r="AE641" i="9"/>
  <c r="AG641" i="9"/>
  <c r="AC641" i="9"/>
  <c r="AD641" i="9"/>
  <c r="AF641" i="9"/>
  <c r="AN641" i="9"/>
  <c r="AI641" i="9"/>
  <c r="AJ641" i="9"/>
  <c r="AL641" i="9"/>
  <c r="AR641" i="12" s="1"/>
  <c r="AK641" i="9"/>
  <c r="Y641" i="9"/>
  <c r="Z641" i="9"/>
  <c r="AA641" i="9"/>
  <c r="AB641" i="9"/>
  <c r="AH641" i="9"/>
  <c r="AM641" i="9"/>
  <c r="AS641" i="12" s="1"/>
  <c r="W641" i="9"/>
  <c r="M641" i="12" s="1"/>
  <c r="R641" i="9"/>
  <c r="H641" i="12" s="1"/>
  <c r="S641" i="9"/>
  <c r="I641" i="12" s="1"/>
  <c r="T641" i="9"/>
  <c r="J641" i="12" s="1"/>
  <c r="U641" i="9"/>
  <c r="K641" i="12" s="1"/>
  <c r="V641" i="9"/>
  <c r="L641" i="12" s="1"/>
  <c r="Z647" i="9"/>
  <c r="AL647" i="9"/>
  <c r="AR647" i="12" s="1"/>
  <c r="AA647" i="9"/>
  <c r="AM647" i="9"/>
  <c r="AS647" i="12" s="1"/>
  <c r="AB647" i="9"/>
  <c r="AN647" i="9"/>
  <c r="AC647" i="9"/>
  <c r="AD647" i="9"/>
  <c r="AE647" i="9"/>
  <c r="AF647" i="9"/>
  <c r="AG647" i="9"/>
  <c r="AJ647" i="9"/>
  <c r="Y647" i="9"/>
  <c r="AK647" i="9"/>
  <c r="AI647" i="9"/>
  <c r="AH647" i="9"/>
  <c r="W647" i="9"/>
  <c r="M647" i="12" s="1"/>
  <c r="R647" i="9"/>
  <c r="H647" i="12" s="1"/>
  <c r="S647" i="9"/>
  <c r="I647" i="12" s="1"/>
  <c r="U647" i="9"/>
  <c r="K647" i="12" s="1"/>
  <c r="V647" i="9"/>
  <c r="L647" i="12" s="1"/>
  <c r="T647" i="9"/>
  <c r="J647" i="12" s="1"/>
  <c r="Z653" i="9"/>
  <c r="AL653" i="9"/>
  <c r="AR653" i="12" s="1"/>
  <c r="AA653" i="9"/>
  <c r="AM653" i="9"/>
  <c r="AS653" i="12" s="1"/>
  <c r="AB653" i="9"/>
  <c r="AN653" i="9"/>
  <c r="AC653" i="9"/>
  <c r="AD653" i="9"/>
  <c r="AE653" i="9"/>
  <c r="AF653" i="9"/>
  <c r="AG653" i="9"/>
  <c r="AJ653" i="9"/>
  <c r="Y653" i="9"/>
  <c r="AK653" i="9"/>
  <c r="AH653" i="9"/>
  <c r="AI653" i="9"/>
  <c r="W653" i="9"/>
  <c r="M653" i="12" s="1"/>
  <c r="R653" i="9"/>
  <c r="H653" i="12" s="1"/>
  <c r="S653" i="9"/>
  <c r="I653" i="12" s="1"/>
  <c r="T653" i="9"/>
  <c r="J653" i="12" s="1"/>
  <c r="U653" i="9"/>
  <c r="K653" i="12" s="1"/>
  <c r="V653" i="9"/>
  <c r="L653" i="12" s="1"/>
  <c r="Z662" i="9"/>
  <c r="AL662" i="9"/>
  <c r="AR662" i="12" s="1"/>
  <c r="AB662" i="9"/>
  <c r="AN662" i="9"/>
  <c r="AC662" i="9"/>
  <c r="AD662" i="9"/>
  <c r="AE662" i="9"/>
  <c r="AG662" i="9"/>
  <c r="Y662" i="9"/>
  <c r="AK662" i="9"/>
  <c r="AM662" i="9"/>
  <c r="AS662" i="12" s="1"/>
  <c r="AF662" i="9"/>
  <c r="AH662" i="9"/>
  <c r="AI662" i="9"/>
  <c r="AJ662" i="9"/>
  <c r="AA662" i="9"/>
  <c r="R662" i="9"/>
  <c r="H662" i="12" s="1"/>
  <c r="S662" i="9"/>
  <c r="I662" i="12" s="1"/>
  <c r="T662" i="9"/>
  <c r="J662" i="12" s="1"/>
  <c r="U662" i="9"/>
  <c r="K662" i="12" s="1"/>
  <c r="V662" i="9"/>
  <c r="L662" i="12" s="1"/>
  <c r="W662" i="9"/>
  <c r="M662" i="12" s="1"/>
  <c r="Z683" i="9"/>
  <c r="AL683" i="9"/>
  <c r="AR683" i="12" s="1"/>
  <c r="AA683" i="9"/>
  <c r="AM683" i="9"/>
  <c r="AS683" i="12" s="1"/>
  <c r="AB683" i="9"/>
  <c r="AN683" i="9"/>
  <c r="AC683" i="9"/>
  <c r="AI683" i="9"/>
  <c r="AJ683" i="9"/>
  <c r="AK683" i="9"/>
  <c r="AG683" i="9"/>
  <c r="Y683" i="9"/>
  <c r="AD683" i="9"/>
  <c r="AE683" i="9"/>
  <c r="AF683" i="9"/>
  <c r="AH683" i="9"/>
  <c r="R683" i="9"/>
  <c r="H683" i="12" s="1"/>
  <c r="S683" i="9"/>
  <c r="I683" i="12" s="1"/>
  <c r="T683" i="9"/>
  <c r="J683" i="12" s="1"/>
  <c r="U683" i="9"/>
  <c r="K683" i="12" s="1"/>
  <c r="V683" i="9"/>
  <c r="L683" i="12" s="1"/>
  <c r="W683" i="9"/>
  <c r="M683" i="12" s="1"/>
  <c r="AD688" i="9"/>
  <c r="AE688" i="9"/>
  <c r="AF688" i="9"/>
  <c r="AG688" i="9"/>
  <c r="AH688" i="9"/>
  <c r="AI688" i="9"/>
  <c r="AJ688" i="9"/>
  <c r="AA688" i="9"/>
  <c r="AB688" i="9"/>
  <c r="AC688" i="9"/>
  <c r="AL688" i="9"/>
  <c r="AR688" i="12" s="1"/>
  <c r="Y688" i="9"/>
  <c r="AM688" i="9"/>
  <c r="AS688" i="12" s="1"/>
  <c r="AN688" i="9"/>
  <c r="Z688" i="9"/>
  <c r="AK688" i="9"/>
  <c r="W688" i="9"/>
  <c r="M688" i="12" s="1"/>
  <c r="R688" i="9"/>
  <c r="H688" i="12" s="1"/>
  <c r="S688" i="9"/>
  <c r="I688" i="12" s="1"/>
  <c r="T688" i="9"/>
  <c r="J688" i="12" s="1"/>
  <c r="U688" i="9"/>
  <c r="K688" i="12" s="1"/>
  <c r="V688" i="9"/>
  <c r="L688" i="12" s="1"/>
  <c r="AD691" i="9"/>
  <c r="AE691" i="9"/>
  <c r="AF691" i="9"/>
  <c r="AG691" i="9"/>
  <c r="AL691" i="9"/>
  <c r="AR691" i="12" s="1"/>
  <c r="AM691" i="9"/>
  <c r="AS691" i="12" s="1"/>
  <c r="AN691" i="9"/>
  <c r="AB691" i="9"/>
  <c r="AC691" i="9"/>
  <c r="AH691" i="9"/>
  <c r="AJ691" i="9"/>
  <c r="AA691" i="9"/>
  <c r="Y691" i="9"/>
  <c r="Z691" i="9"/>
  <c r="AI691" i="9"/>
  <c r="AK691" i="9"/>
  <c r="R691" i="9"/>
  <c r="H691" i="12" s="1"/>
  <c r="S691" i="9"/>
  <c r="I691" i="12" s="1"/>
  <c r="U691" i="9"/>
  <c r="K691" i="12" s="1"/>
  <c r="T691" i="9"/>
  <c r="J691" i="12" s="1"/>
  <c r="V691" i="9"/>
  <c r="L691" i="12" s="1"/>
  <c r="W691" i="9"/>
  <c r="M691" i="12" s="1"/>
  <c r="N734" i="9"/>
  <c r="AB736" i="9"/>
  <c r="AN736" i="9"/>
  <c r="AC736" i="9"/>
  <c r="AD736" i="9"/>
  <c r="AK736" i="9"/>
  <c r="AL736" i="9"/>
  <c r="AM736" i="9"/>
  <c r="AF736" i="9"/>
  <c r="Y736" i="9"/>
  <c r="AE736" i="9"/>
  <c r="AG736" i="9"/>
  <c r="AH736" i="9"/>
  <c r="Z736" i="9"/>
  <c r="AA736" i="9"/>
  <c r="AJ736" i="9"/>
  <c r="AI736" i="9"/>
  <c r="N737" i="9"/>
  <c r="AJ737" i="9"/>
  <c r="Y737" i="9"/>
  <c r="AK737" i="9"/>
  <c r="Z737" i="9"/>
  <c r="AL737" i="9"/>
  <c r="AM737" i="9"/>
  <c r="AN737" i="9"/>
  <c r="AH737" i="9"/>
  <c r="AE737" i="9"/>
  <c r="AI737" i="9"/>
  <c r="AA737" i="9"/>
  <c r="AD737" i="9"/>
  <c r="AB737" i="9"/>
  <c r="AF737" i="9"/>
  <c r="AC737" i="9"/>
  <c r="AG737" i="9"/>
  <c r="K756" i="9"/>
  <c r="AJ758" i="9"/>
  <c r="Y758" i="9"/>
  <c r="AK758" i="9"/>
  <c r="Z758" i="9"/>
  <c r="AL758" i="9"/>
  <c r="AM758" i="9"/>
  <c r="AN758" i="9"/>
  <c r="AC758" i="9"/>
  <c r="AH758" i="9"/>
  <c r="AI758" i="9"/>
  <c r="AA758" i="9"/>
  <c r="AB758" i="9"/>
  <c r="AD758" i="9"/>
  <c r="AE758" i="9"/>
  <c r="AF758" i="9"/>
  <c r="AG758" i="9"/>
  <c r="I763" i="9"/>
  <c r="M767" i="9"/>
  <c r="AJ767" i="9"/>
  <c r="Y767" i="9"/>
  <c r="AK767" i="9"/>
  <c r="Z767" i="9"/>
  <c r="AL767" i="9"/>
  <c r="AM767" i="9"/>
  <c r="AN767" i="9"/>
  <c r="AB767" i="9"/>
  <c r="AH767" i="9"/>
  <c r="AI767" i="9"/>
  <c r="AD767" i="9"/>
  <c r="AF767" i="9"/>
  <c r="AG767" i="9"/>
  <c r="AE767" i="9"/>
  <c r="AC767" i="9"/>
  <c r="AA767" i="9"/>
  <c r="P770" i="9"/>
  <c r="G770" i="9" s="1"/>
  <c r="AT770" i="12" s="1"/>
  <c r="AB772" i="9"/>
  <c r="AN772" i="9"/>
  <c r="AC772" i="9"/>
  <c r="AD772" i="9"/>
  <c r="AK772" i="9"/>
  <c r="AL772" i="9"/>
  <c r="AM772" i="9"/>
  <c r="AF772" i="9"/>
  <c r="AE772" i="9"/>
  <c r="AI772" i="9"/>
  <c r="Y772" i="9"/>
  <c r="AA772" i="9"/>
  <c r="Z772" i="9"/>
  <c r="AG772" i="9"/>
  <c r="AH772" i="9"/>
  <c r="AJ772" i="9"/>
  <c r="AF774" i="9"/>
  <c r="AG774" i="9"/>
  <c r="AH774" i="9"/>
  <c r="AL774" i="9"/>
  <c r="AM774" i="9"/>
  <c r="Y774" i="9"/>
  <c r="AN774" i="9"/>
  <c r="AB774" i="9"/>
  <c r="AJ774" i="9"/>
  <c r="AK774" i="9"/>
  <c r="Z774" i="9"/>
  <c r="AA774" i="9"/>
  <c r="AE774" i="9"/>
  <c r="AD774" i="9"/>
  <c r="AC774" i="9"/>
  <c r="AI774" i="9"/>
  <c r="N777" i="9"/>
  <c r="AF777" i="9"/>
  <c r="AG777" i="9"/>
  <c r="AH777" i="9"/>
  <c r="AL777" i="9"/>
  <c r="AM777" i="9"/>
  <c r="Y777" i="9"/>
  <c r="AN777" i="9"/>
  <c r="AJ777" i="9"/>
  <c r="AA777" i="9"/>
  <c r="AI777" i="9"/>
  <c r="AC777" i="9"/>
  <c r="AK777" i="9"/>
  <c r="Z777" i="9"/>
  <c r="AB777" i="9"/>
  <c r="AD777" i="9"/>
  <c r="AE777" i="9"/>
  <c r="P781" i="9"/>
  <c r="G781" i="9" s="1"/>
  <c r="AB781" i="9"/>
  <c r="AN781" i="9"/>
  <c r="AC781" i="9"/>
  <c r="AD781" i="9"/>
  <c r="AK781" i="9"/>
  <c r="AL781" i="9"/>
  <c r="AM781" i="9"/>
  <c r="AI781" i="9"/>
  <c r="Z781" i="9"/>
  <c r="AF781" i="9"/>
  <c r="AJ781" i="9"/>
  <c r="AE781" i="9"/>
  <c r="AG781" i="9"/>
  <c r="AA781" i="9"/>
  <c r="AH781" i="9"/>
  <c r="Y781" i="9"/>
  <c r="N782" i="9"/>
  <c r="N799" i="9"/>
  <c r="G802" i="9"/>
  <c r="AF807" i="9"/>
  <c r="AG807" i="9"/>
  <c r="AH807" i="9"/>
  <c r="AL807" i="9"/>
  <c r="AM807" i="9"/>
  <c r="Y807" i="9"/>
  <c r="AN807" i="9"/>
  <c r="AA807" i="9"/>
  <c r="AC807" i="9"/>
  <c r="AI807" i="9"/>
  <c r="Z807" i="9"/>
  <c r="AD807" i="9"/>
  <c r="AE807" i="9"/>
  <c r="AB807" i="9"/>
  <c r="AK807" i="9"/>
  <c r="AJ807" i="9"/>
  <c r="L809" i="9"/>
  <c r="N818" i="9"/>
  <c r="I830" i="9"/>
  <c r="K843" i="9"/>
  <c r="N844" i="9"/>
  <c r="G855" i="9"/>
  <c r="K857" i="9"/>
  <c r="G861" i="9"/>
  <c r="L866" i="9"/>
  <c r="AJ877" i="9"/>
  <c r="AA877" i="9"/>
  <c r="AN877" i="9"/>
  <c r="AB877" i="9"/>
  <c r="AI877" i="9"/>
  <c r="AL877" i="9"/>
  <c r="AM877" i="9"/>
  <c r="AF877" i="9"/>
  <c r="AK877" i="9"/>
  <c r="AC877" i="9"/>
  <c r="AE877" i="9"/>
  <c r="Y877" i="9"/>
  <c r="Z877" i="9"/>
  <c r="AD877" i="9"/>
  <c r="AG877" i="9"/>
  <c r="AH877" i="9"/>
  <c r="K892" i="9"/>
  <c r="AB894" i="9"/>
  <c r="AN894" i="9"/>
  <c r="AD894" i="9"/>
  <c r="AE894" i="9"/>
  <c r="AF894" i="9"/>
  <c r="AH894" i="9"/>
  <c r="AI894" i="9"/>
  <c r="AG894" i="9"/>
  <c r="AL894" i="9"/>
  <c r="AJ894" i="9"/>
  <c r="AM894" i="9"/>
  <c r="AC894" i="9"/>
  <c r="AK894" i="9"/>
  <c r="Z894" i="9"/>
  <c r="Y894" i="9"/>
  <c r="AA894" i="9"/>
  <c r="AB897" i="9"/>
  <c r="AN897" i="9"/>
  <c r="AH897" i="9"/>
  <c r="AI897" i="9"/>
  <c r="AD897" i="9"/>
  <c r="AF897" i="9"/>
  <c r="AG897" i="9"/>
  <c r="Z897" i="9"/>
  <c r="AE897" i="9"/>
  <c r="AL897" i="9"/>
  <c r="Y897" i="9"/>
  <c r="AA897" i="9"/>
  <c r="AC897" i="9"/>
  <c r="AJ897" i="9"/>
  <c r="AK897" i="9"/>
  <c r="AM897" i="9"/>
  <c r="AJ910" i="9"/>
  <c r="AI910" i="9"/>
  <c r="AK910" i="9"/>
  <c r="AA910" i="9"/>
  <c r="AC910" i="9"/>
  <c r="AD910" i="9"/>
  <c r="AB910" i="9"/>
  <c r="AG910" i="9"/>
  <c r="AM910" i="9"/>
  <c r="AE910" i="9"/>
  <c r="AH910" i="9"/>
  <c r="AN910" i="9"/>
  <c r="AF910" i="9"/>
  <c r="Y910" i="9"/>
  <c r="Z910" i="9"/>
  <c r="AL910" i="9"/>
  <c r="I913" i="9"/>
  <c r="AJ913" i="9"/>
  <c r="AA913" i="9"/>
  <c r="AN913" i="9"/>
  <c r="AB913" i="9"/>
  <c r="Y913" i="9"/>
  <c r="AC913" i="9"/>
  <c r="AD913" i="9"/>
  <c r="Z913" i="9"/>
  <c r="AG913" i="9"/>
  <c r="AK913" i="9"/>
  <c r="AM913" i="9"/>
  <c r="AE913" i="9"/>
  <c r="AF913" i="9"/>
  <c r="AH913" i="9"/>
  <c r="AI913" i="9"/>
  <c r="AL913" i="9"/>
  <c r="I915" i="9"/>
  <c r="M930" i="9"/>
  <c r="L940" i="9"/>
  <c r="M948" i="9"/>
  <c r="AB948" i="9"/>
  <c r="AN948" i="9"/>
  <c r="AD948" i="9"/>
  <c r="AE948" i="9"/>
  <c r="AA948" i="9"/>
  <c r="AG948" i="9"/>
  <c r="AJ948" i="9"/>
  <c r="AI948" i="9"/>
  <c r="AL948" i="9"/>
  <c r="Y948" i="9"/>
  <c r="Z948" i="9"/>
  <c r="AC948" i="9"/>
  <c r="AF948" i="9"/>
  <c r="AH948" i="9"/>
  <c r="AM948" i="9"/>
  <c r="AK948" i="9"/>
  <c r="J955" i="9"/>
  <c r="L962" i="9"/>
  <c r="M966" i="9"/>
  <c r="AB966" i="9"/>
  <c r="AN966" i="9"/>
  <c r="AD966" i="9"/>
  <c r="AE966" i="9"/>
  <c r="AL966" i="9"/>
  <c r="Z966" i="9"/>
  <c r="AF966" i="9"/>
  <c r="AA966" i="9"/>
  <c r="AM966" i="9"/>
  <c r="AI966" i="9"/>
  <c r="Y966" i="9"/>
  <c r="AC966" i="9"/>
  <c r="AG966" i="9"/>
  <c r="AH966" i="9"/>
  <c r="AK966" i="9"/>
  <c r="AJ966" i="9"/>
  <c r="AJ982" i="9"/>
  <c r="AI982" i="9"/>
  <c r="AK982" i="9"/>
  <c r="AG982" i="9"/>
  <c r="AM982" i="9"/>
  <c r="AA982" i="9"/>
  <c r="Y982" i="9"/>
  <c r="AH982" i="9"/>
  <c r="AN982" i="9"/>
  <c r="AD982" i="9"/>
  <c r="AE982" i="9"/>
  <c r="AL982" i="9"/>
  <c r="Z982" i="9"/>
  <c r="AB982" i="9"/>
  <c r="AC982" i="9"/>
  <c r="AF982" i="9"/>
  <c r="AF986" i="9"/>
  <c r="AK986" i="9"/>
  <c r="Y986" i="9"/>
  <c r="AL986" i="9"/>
  <c r="AG986" i="9"/>
  <c r="AJ986" i="9"/>
  <c r="AE986" i="9"/>
  <c r="AI986" i="9"/>
  <c r="AB986" i="9"/>
  <c r="AD986" i="9"/>
  <c r="Z986" i="9"/>
  <c r="AA986" i="9"/>
  <c r="AC986" i="9"/>
  <c r="AH986" i="9"/>
  <c r="AM986" i="9"/>
  <c r="AN986" i="9"/>
  <c r="I990" i="9"/>
  <c r="K993" i="9"/>
  <c r="AB993" i="9"/>
  <c r="AN993" i="9"/>
  <c r="AD993" i="9"/>
  <c r="AE993" i="9"/>
  <c r="AF993" i="9"/>
  <c r="AI993" i="9"/>
  <c r="AH993" i="9"/>
  <c r="AK993" i="9"/>
  <c r="AJ993" i="9"/>
  <c r="Y993" i="9"/>
  <c r="AA993" i="9"/>
  <c r="Z993" i="9"/>
  <c r="AG993" i="9"/>
  <c r="AL993" i="9"/>
  <c r="AC993" i="9"/>
  <c r="AM993" i="9"/>
  <c r="I996" i="9"/>
  <c r="AF1007" i="9"/>
  <c r="AB1007" i="9"/>
  <c r="AC1007" i="9"/>
  <c r="Z1007" i="9"/>
  <c r="AE1007" i="9"/>
  <c r="AJ1007" i="9"/>
  <c r="AK1007" i="9"/>
  <c r="Y1007" i="9"/>
  <c r="AA1007" i="9"/>
  <c r="AD1007" i="9"/>
  <c r="AG1007" i="9"/>
  <c r="AH1007" i="9"/>
  <c r="AL1007" i="9"/>
  <c r="AM1007" i="9"/>
  <c r="AI1007" i="9"/>
  <c r="AN1007" i="9"/>
  <c r="AF1021" i="9"/>
  <c r="AG1021" i="9"/>
  <c r="AD1021" i="9"/>
  <c r="AI1021" i="9"/>
  <c r="AC1021" i="9"/>
  <c r="AH1021" i="9"/>
  <c r="AM1021" i="9"/>
  <c r="AB1021" i="9"/>
  <c r="AE1021" i="9"/>
  <c r="AJ1021" i="9"/>
  <c r="AK1021" i="9"/>
  <c r="AL1021" i="9"/>
  <c r="AN1021" i="9"/>
  <c r="Y1021" i="9"/>
  <c r="Z1021" i="9"/>
  <c r="AA1021" i="9"/>
  <c r="J1031" i="9"/>
  <c r="AB1031" i="9"/>
  <c r="AN1031" i="9"/>
  <c r="AC1031" i="9"/>
  <c r="AD1031" i="9"/>
  <c r="AG1031" i="9"/>
  <c r="AF1031" i="9"/>
  <c r="AH1031" i="9"/>
  <c r="AJ1031" i="9"/>
  <c r="AE1031" i="9"/>
  <c r="AI1031" i="9"/>
  <c r="AK1031" i="9"/>
  <c r="AL1031" i="9"/>
  <c r="AM1031" i="9"/>
  <c r="Y1031" i="9"/>
  <c r="Z1031" i="9"/>
  <c r="AA1031" i="9"/>
  <c r="I1032" i="9"/>
  <c r="J1033" i="9"/>
  <c r="N1036" i="9"/>
  <c r="AF1036" i="9"/>
  <c r="AG1036" i="9"/>
  <c r="AJ1036" i="9"/>
  <c r="AD1036" i="9"/>
  <c r="AL1036" i="9"/>
  <c r="AA1036" i="9"/>
  <c r="AC1036" i="9"/>
  <c r="Y1036" i="9"/>
  <c r="Z1036" i="9"/>
  <c r="AB1036" i="9"/>
  <c r="AE1036" i="9"/>
  <c r="AH1036" i="9"/>
  <c r="AK1036" i="9"/>
  <c r="AM1036" i="9"/>
  <c r="AI1036" i="9"/>
  <c r="AN1036" i="9"/>
  <c r="AJ1038" i="9"/>
  <c r="Y1038" i="9"/>
  <c r="AK1038" i="9"/>
  <c r="AF1038" i="9"/>
  <c r="AD1038" i="9"/>
  <c r="AN1038" i="9"/>
  <c r="AG1038" i="9"/>
  <c r="AI1038" i="9"/>
  <c r="AE1038" i="9"/>
  <c r="AH1038" i="9"/>
  <c r="AL1038" i="9"/>
  <c r="AM1038" i="9"/>
  <c r="AA1038" i="9"/>
  <c r="AB1038" i="9"/>
  <c r="Z1038" i="9"/>
  <c r="AC1038" i="9"/>
  <c r="AH1059" i="9"/>
  <c r="AJ1059" i="9"/>
  <c r="AD1059" i="9"/>
  <c r="AL1059" i="9"/>
  <c r="Y1059" i="9"/>
  <c r="AN1059" i="9"/>
  <c r="AB1059" i="9"/>
  <c r="AC1059" i="9"/>
  <c r="AE1059" i="9"/>
  <c r="AF1059" i="9"/>
  <c r="AG1059" i="9"/>
  <c r="AI1059" i="9"/>
  <c r="AK1059" i="9"/>
  <c r="AM1059" i="9"/>
  <c r="Z1059" i="9"/>
  <c r="AA1059" i="9"/>
  <c r="M1072" i="9"/>
  <c r="AH1083" i="9"/>
  <c r="AE1083" i="9"/>
  <c r="AF1083" i="9"/>
  <c r="AA1083" i="9"/>
  <c r="AC1083" i="9"/>
  <c r="AN1083" i="9"/>
  <c r="Y1083" i="9"/>
  <c r="Z1083" i="9"/>
  <c r="AB1083" i="9"/>
  <c r="AG1083" i="9"/>
  <c r="AD1083" i="9"/>
  <c r="AI1083" i="9"/>
  <c r="AK1083" i="9"/>
  <c r="AM1083" i="9"/>
  <c r="AJ1083" i="9"/>
  <c r="AL1083" i="9"/>
  <c r="J1085" i="9"/>
  <c r="Z1085" i="9"/>
  <c r="AL1085" i="9"/>
  <c r="Y1085" i="9"/>
  <c r="AM1085" i="9"/>
  <c r="AC1085" i="9"/>
  <c r="AA1085" i="9"/>
  <c r="AD1085" i="9"/>
  <c r="AB1085" i="9"/>
  <c r="AE1085" i="9"/>
  <c r="AF1085" i="9"/>
  <c r="AG1085" i="9"/>
  <c r="AH1085" i="9"/>
  <c r="AJ1085" i="9"/>
  <c r="AI1085" i="9"/>
  <c r="AK1085" i="9"/>
  <c r="AN1085" i="9"/>
  <c r="N1086" i="9"/>
  <c r="L1091" i="9"/>
  <c r="N1093" i="9"/>
  <c r="AD1093" i="9"/>
  <c r="AB1093" i="9"/>
  <c r="AC1093" i="9"/>
  <c r="AL1093" i="9"/>
  <c r="Y1093" i="9"/>
  <c r="AN1093" i="9"/>
  <c r="AF1093" i="9"/>
  <c r="AG1093" i="9"/>
  <c r="AH1093" i="9"/>
  <c r="AI1093" i="9"/>
  <c r="AJ1093" i="9"/>
  <c r="AM1093" i="9"/>
  <c r="Z1093" i="9"/>
  <c r="AE1093" i="9"/>
  <c r="AK1093" i="9"/>
  <c r="AA1093" i="9"/>
  <c r="N1096" i="9"/>
  <c r="AD1096" i="9"/>
  <c r="AG1096" i="9"/>
  <c r="AL1096" i="9"/>
  <c r="AK1096" i="9"/>
  <c r="Y1096" i="9"/>
  <c r="AN1096" i="9"/>
  <c r="AM1096" i="9"/>
  <c r="Z1096" i="9"/>
  <c r="AA1096" i="9"/>
  <c r="AC1096" i="9"/>
  <c r="AF1096" i="9"/>
  <c r="AH1096" i="9"/>
  <c r="AI1096" i="9"/>
  <c r="AJ1096" i="9"/>
  <c r="AB1096" i="9"/>
  <c r="AE1096" i="9"/>
  <c r="S549" i="9"/>
  <c r="I549" i="12" s="1"/>
  <c r="S588" i="9"/>
  <c r="I588" i="12" s="1"/>
  <c r="W485" i="9"/>
  <c r="M485" i="12" s="1"/>
  <c r="W564" i="9"/>
  <c r="M564" i="12" s="1"/>
  <c r="AB363" i="9"/>
  <c r="AN363" i="9"/>
  <c r="AJ363" i="9"/>
  <c r="Y363" i="9"/>
  <c r="AL363" i="9"/>
  <c r="AD363" i="9"/>
  <c r="AF363" i="9"/>
  <c r="AE363" i="9"/>
  <c r="AG363" i="9"/>
  <c r="AI363" i="9"/>
  <c r="AC363" i="9"/>
  <c r="AH363" i="9"/>
  <c r="AK363" i="9"/>
  <c r="AM363" i="9"/>
  <c r="Z363" i="9"/>
  <c r="AA363" i="9"/>
  <c r="R363" i="9"/>
  <c r="H363" i="12" s="1"/>
  <c r="S363" i="9"/>
  <c r="I363" i="12" s="1"/>
  <c r="T363" i="9"/>
  <c r="J363" i="12" s="1"/>
  <c r="U363" i="9"/>
  <c r="K363" i="12" s="1"/>
  <c r="V363" i="9"/>
  <c r="L363" i="12" s="1"/>
  <c r="W363" i="9"/>
  <c r="M363" i="12" s="1"/>
  <c r="AF461" i="9"/>
  <c r="AJ461" i="9"/>
  <c r="Y461" i="9"/>
  <c r="AL461" i="9"/>
  <c r="AK461" i="9"/>
  <c r="AM461" i="9"/>
  <c r="Z461" i="9"/>
  <c r="AG461" i="9"/>
  <c r="AH461" i="9"/>
  <c r="AI461" i="9"/>
  <c r="AA461" i="9"/>
  <c r="AB461" i="9"/>
  <c r="AC461" i="9"/>
  <c r="AD461" i="9"/>
  <c r="AE461" i="9"/>
  <c r="AN461" i="9"/>
  <c r="R461" i="9"/>
  <c r="H461" i="12" s="1"/>
  <c r="S461" i="9"/>
  <c r="I461" i="12" s="1"/>
  <c r="T461" i="9"/>
  <c r="J461" i="12" s="1"/>
  <c r="U461" i="9"/>
  <c r="K461" i="12" s="1"/>
  <c r="K396" i="13" s="1"/>
  <c r="V461" i="9"/>
  <c r="L461" i="12" s="1"/>
  <c r="L396" i="13" s="1"/>
  <c r="AF536" i="9"/>
  <c r="AA536" i="9"/>
  <c r="AN536" i="9"/>
  <c r="AC536" i="9"/>
  <c r="AB536" i="9"/>
  <c r="AD536" i="9"/>
  <c r="AE536" i="9"/>
  <c r="AG536" i="9"/>
  <c r="AH536" i="9"/>
  <c r="AI536" i="9"/>
  <c r="AJ536" i="9"/>
  <c r="AK536" i="9"/>
  <c r="AL536" i="9"/>
  <c r="AM536" i="9"/>
  <c r="Y536" i="9"/>
  <c r="Z536" i="9"/>
  <c r="R536" i="9"/>
  <c r="H536" i="12" s="1"/>
  <c r="T536" i="9"/>
  <c r="J536" i="12" s="1"/>
  <c r="U536" i="9"/>
  <c r="S536" i="9"/>
  <c r="I536" i="12" s="1"/>
  <c r="V536" i="9"/>
  <c r="W536" i="9"/>
  <c r="M536" i="12" s="1"/>
  <c r="AN263" i="9"/>
  <c r="AB263" i="9"/>
  <c r="N263" i="9"/>
  <c r="AM263" i="9"/>
  <c r="AA263" i="9"/>
  <c r="AI263" i="9"/>
  <c r="V263" i="9"/>
  <c r="I263" i="9"/>
  <c r="AH263" i="9"/>
  <c r="U263" i="9"/>
  <c r="AF263" i="9"/>
  <c r="S263" i="9"/>
  <c r="AC263" i="9"/>
  <c r="T263" i="9"/>
  <c r="R263" i="9"/>
  <c r="AL263" i="9"/>
  <c r="M263" i="9"/>
  <c r="AK263" i="9"/>
  <c r="L263" i="9"/>
  <c r="AJ263" i="9"/>
  <c r="K263" i="9"/>
  <c r="AG263" i="9"/>
  <c r="J263" i="9"/>
  <c r="AE263" i="9"/>
  <c r="AD263" i="9"/>
  <c r="Y263" i="9"/>
  <c r="Z263" i="9"/>
  <c r="W263" i="9"/>
  <c r="AI281" i="9"/>
  <c r="Y281" i="9"/>
  <c r="AK281" i="9"/>
  <c r="AJ281" i="9"/>
  <c r="AL281" i="9"/>
  <c r="AM281" i="9"/>
  <c r="AN281" i="9"/>
  <c r="AD281" i="9"/>
  <c r="AE281" i="9"/>
  <c r="AG281" i="9"/>
  <c r="AF281" i="9"/>
  <c r="AH281" i="9"/>
  <c r="Z281" i="9"/>
  <c r="AA281" i="9"/>
  <c r="V281" i="9"/>
  <c r="L281" i="12" s="1"/>
  <c r="W281" i="9"/>
  <c r="M281" i="12" s="1"/>
  <c r="R281" i="9"/>
  <c r="H281" i="12" s="1"/>
  <c r="S281" i="9"/>
  <c r="I281" i="12" s="1"/>
  <c r="T281" i="9"/>
  <c r="J281" i="12" s="1"/>
  <c r="U281" i="9"/>
  <c r="K281" i="12" s="1"/>
  <c r="AD301" i="9"/>
  <c r="Z301" i="9"/>
  <c r="AN301" i="9"/>
  <c r="AF301" i="9"/>
  <c r="AH301" i="9"/>
  <c r="Y301" i="9"/>
  <c r="AA301" i="9"/>
  <c r="AG301" i="9"/>
  <c r="AE301" i="9"/>
  <c r="AI301" i="9"/>
  <c r="AK301" i="9"/>
  <c r="AM301" i="9"/>
  <c r="AJ301" i="9"/>
  <c r="AL301" i="9"/>
  <c r="V301" i="9"/>
  <c r="L301" i="12" s="1"/>
  <c r="W301" i="9"/>
  <c r="M301" i="12" s="1"/>
  <c r="R301" i="9"/>
  <c r="H301" i="12" s="1"/>
  <c r="S301" i="9"/>
  <c r="I301" i="12" s="1"/>
  <c r="T301" i="9"/>
  <c r="J301" i="12" s="1"/>
  <c r="U301" i="9"/>
  <c r="K301" i="12" s="1"/>
  <c r="AC321" i="9"/>
  <c r="AD321" i="9"/>
  <c r="AH321" i="9"/>
  <c r="AJ321" i="9"/>
  <c r="AL321" i="9"/>
  <c r="AM321" i="9"/>
  <c r="AN321" i="9"/>
  <c r="Y321" i="9"/>
  <c r="Z321" i="9"/>
  <c r="AB321" i="9"/>
  <c r="AA321" i="9"/>
  <c r="AE321" i="9"/>
  <c r="AG321" i="9"/>
  <c r="AF321" i="9"/>
  <c r="AI321" i="9"/>
  <c r="AK321" i="9"/>
  <c r="I321" i="9"/>
  <c r="V321" i="9"/>
  <c r="L321" i="12" s="1"/>
  <c r="W321" i="9"/>
  <c r="M321" i="12" s="1"/>
  <c r="R321" i="9"/>
  <c r="H321" i="12" s="1"/>
  <c r="S321" i="9"/>
  <c r="I321" i="12" s="1"/>
  <c r="T321" i="9"/>
  <c r="J321" i="12" s="1"/>
  <c r="U321" i="9"/>
  <c r="K321" i="12" s="1"/>
  <c r="AC339" i="9"/>
  <c r="AD339" i="9"/>
  <c r="AF339" i="9"/>
  <c r="AH339" i="9"/>
  <c r="AN339" i="9"/>
  <c r="Y339" i="9"/>
  <c r="Z339" i="9"/>
  <c r="AA339" i="9"/>
  <c r="AB339" i="9"/>
  <c r="AG339" i="9"/>
  <c r="AJ339" i="9"/>
  <c r="AK339" i="9"/>
  <c r="AL339" i="9"/>
  <c r="AM339" i="9"/>
  <c r="AE339" i="9"/>
  <c r="AI339" i="9"/>
  <c r="R339" i="9"/>
  <c r="H339" i="12" s="1"/>
  <c r="S339" i="9"/>
  <c r="I339" i="12" s="1"/>
  <c r="T339" i="9"/>
  <c r="J339" i="12" s="1"/>
  <c r="U339" i="9"/>
  <c r="K339" i="12" s="1"/>
  <c r="V339" i="9"/>
  <c r="L339" i="12" s="1"/>
  <c r="W339" i="9"/>
  <c r="M339" i="12" s="1"/>
  <c r="AB357" i="9"/>
  <c r="AN357" i="9"/>
  <c r="AA357" i="9"/>
  <c r="AD357" i="9"/>
  <c r="AF357" i="9"/>
  <c r="AH357" i="9"/>
  <c r="AG357" i="9"/>
  <c r="AI357" i="9"/>
  <c r="AK357" i="9"/>
  <c r="Y357" i="9"/>
  <c r="Z357" i="9"/>
  <c r="AC357" i="9"/>
  <c r="AE357" i="9"/>
  <c r="AJ357" i="9"/>
  <c r="AL357" i="9"/>
  <c r="AM357" i="9"/>
  <c r="T357" i="9"/>
  <c r="J357" i="12" s="1"/>
  <c r="U357" i="9"/>
  <c r="K357" i="12" s="1"/>
  <c r="V357" i="9"/>
  <c r="L357" i="12" s="1"/>
  <c r="R357" i="9"/>
  <c r="H357" i="12" s="1"/>
  <c r="S357" i="9"/>
  <c r="I357" i="12" s="1"/>
  <c r="W357" i="9"/>
  <c r="M357" i="12" s="1"/>
  <c r="AJ364" i="9"/>
  <c r="AG364" i="9"/>
  <c r="AI364" i="9"/>
  <c r="AC364" i="9"/>
  <c r="AE364" i="9"/>
  <c r="AH364" i="9"/>
  <c r="AK364" i="9"/>
  <c r="AM364" i="9"/>
  <c r="Y364" i="9"/>
  <c r="Z364" i="9"/>
  <c r="AA364" i="9"/>
  <c r="AB364" i="9"/>
  <c r="AD364" i="9"/>
  <c r="AF364" i="9"/>
  <c r="AL364" i="9"/>
  <c r="AN364" i="9"/>
  <c r="R364" i="9"/>
  <c r="H364" i="12" s="1"/>
  <c r="S364" i="9"/>
  <c r="I364" i="12" s="1"/>
  <c r="T364" i="9"/>
  <c r="J364" i="12" s="1"/>
  <c r="U364" i="9"/>
  <c r="K364" i="12" s="1"/>
  <c r="V364" i="9"/>
  <c r="L364" i="12" s="1"/>
  <c r="W364" i="9"/>
  <c r="M364" i="12" s="1"/>
  <c r="AJ376" i="9"/>
  <c r="Y376" i="9"/>
  <c r="AL376" i="9"/>
  <c r="AA376" i="9"/>
  <c r="AN376" i="9"/>
  <c r="Z376" i="9"/>
  <c r="AC376" i="9"/>
  <c r="AE376" i="9"/>
  <c r="AF376" i="9"/>
  <c r="AH376" i="9"/>
  <c r="AB376" i="9"/>
  <c r="AD376" i="9"/>
  <c r="AG376" i="9"/>
  <c r="AI376" i="9"/>
  <c r="AK376" i="9"/>
  <c r="AM376" i="9"/>
  <c r="R376" i="9"/>
  <c r="H376" i="12" s="1"/>
  <c r="S376" i="9"/>
  <c r="I376" i="12" s="1"/>
  <c r="T376" i="9"/>
  <c r="J376" i="12" s="1"/>
  <c r="U376" i="9"/>
  <c r="K376" i="12" s="1"/>
  <c r="V376" i="9"/>
  <c r="L376" i="12" s="1"/>
  <c r="W376" i="9"/>
  <c r="M376" i="12" s="1"/>
  <c r="AF383" i="9"/>
  <c r="AD383" i="9"/>
  <c r="AG383" i="9"/>
  <c r="AM383" i="9"/>
  <c r="Z383" i="9"/>
  <c r="AE383" i="9"/>
  <c r="AH383" i="9"/>
  <c r="AJ383" i="9"/>
  <c r="AL383" i="9"/>
  <c r="AN383" i="9"/>
  <c r="Y383" i="9"/>
  <c r="AA383" i="9"/>
  <c r="AB383" i="9"/>
  <c r="AI383" i="9"/>
  <c r="AC383" i="9"/>
  <c r="AK383" i="9"/>
  <c r="U383" i="9"/>
  <c r="K383" i="12" s="1"/>
  <c r="V383" i="9"/>
  <c r="L383" i="12" s="1"/>
  <c r="R383" i="9"/>
  <c r="H383" i="12" s="1"/>
  <c r="S383" i="9"/>
  <c r="I383" i="12" s="1"/>
  <c r="T383" i="9"/>
  <c r="J383" i="12" s="1"/>
  <c r="W383" i="9"/>
  <c r="M383" i="12" s="1"/>
  <c r="AF395" i="9"/>
  <c r="AI395" i="9"/>
  <c r="AK395" i="9"/>
  <c r="AJ395" i="9"/>
  <c r="AM395" i="9"/>
  <c r="AB395" i="9"/>
  <c r="AC395" i="9"/>
  <c r="AE395" i="9"/>
  <c r="Y395" i="9"/>
  <c r="Z395" i="9"/>
  <c r="AA395" i="9"/>
  <c r="AD395" i="9"/>
  <c r="AG395" i="9"/>
  <c r="AH395" i="9"/>
  <c r="AL395" i="9"/>
  <c r="AN395" i="9"/>
  <c r="R395" i="9"/>
  <c r="H395" i="12" s="1"/>
  <c r="H330" i="13" s="1"/>
  <c r="S395" i="9"/>
  <c r="I395" i="12" s="1"/>
  <c r="I330" i="13" s="1"/>
  <c r="T395" i="9"/>
  <c r="J395" i="12" s="1"/>
  <c r="J330" i="13" s="1"/>
  <c r="U395" i="9"/>
  <c r="K395" i="12" s="1"/>
  <c r="K330" i="13" s="1"/>
  <c r="V395" i="9"/>
  <c r="L395" i="12" s="1"/>
  <c r="L330" i="13" s="1"/>
  <c r="W395" i="9"/>
  <c r="M395" i="12" s="1"/>
  <c r="M330" i="13" s="1"/>
  <c r="AB414" i="9"/>
  <c r="AN414" i="9"/>
  <c r="AF414" i="9"/>
  <c r="AH414" i="9"/>
  <c r="AD414" i="9"/>
  <c r="AG414" i="9"/>
  <c r="Y414" i="9"/>
  <c r="Z414" i="9"/>
  <c r="AC414" i="9"/>
  <c r="AA414" i="9"/>
  <c r="AE414" i="9"/>
  <c r="AI414" i="9"/>
  <c r="AJ414" i="9"/>
  <c r="AK414" i="9"/>
  <c r="AM414" i="9"/>
  <c r="AL414" i="9"/>
  <c r="R414" i="9"/>
  <c r="H414" i="12" s="1"/>
  <c r="S414" i="9"/>
  <c r="I414" i="12" s="1"/>
  <c r="T414" i="9"/>
  <c r="J414" i="12" s="1"/>
  <c r="J349" i="13" s="1"/>
  <c r="U414" i="9"/>
  <c r="K414" i="12" s="1"/>
  <c r="W414" i="9"/>
  <c r="M414" i="12" s="1"/>
  <c r="V414" i="9"/>
  <c r="L414" i="12" s="1"/>
  <c r="AB423" i="9"/>
  <c r="AN423" i="9"/>
  <c r="AF423" i="9"/>
  <c r="AH423" i="9"/>
  <c r="AA423" i="9"/>
  <c r="AD423" i="9"/>
  <c r="AG423" i="9"/>
  <c r="AI423" i="9"/>
  <c r="AK423" i="9"/>
  <c r="Z423" i="9"/>
  <c r="AJ423" i="9"/>
  <c r="AL423" i="9"/>
  <c r="AM423" i="9"/>
  <c r="Y423" i="9"/>
  <c r="AC423" i="9"/>
  <c r="AE423" i="9"/>
  <c r="R423" i="9"/>
  <c r="H423" i="12" s="1"/>
  <c r="S423" i="9"/>
  <c r="I423" i="12" s="1"/>
  <c r="T423" i="9"/>
  <c r="J423" i="12" s="1"/>
  <c r="U423" i="9"/>
  <c r="K423" i="12" s="1"/>
  <c r="V423" i="9"/>
  <c r="L423" i="12" s="1"/>
  <c r="W423" i="9"/>
  <c r="M423" i="12" s="1"/>
  <c r="AB432" i="9"/>
  <c r="AN432" i="9"/>
  <c r="AF432" i="9"/>
  <c r="AH432" i="9"/>
  <c r="Y432" i="9"/>
  <c r="AA432" i="9"/>
  <c r="AL432" i="9"/>
  <c r="AM432" i="9"/>
  <c r="AI432" i="9"/>
  <c r="Z432" i="9"/>
  <c r="AD432" i="9"/>
  <c r="AC432" i="9"/>
  <c r="AE432" i="9"/>
  <c r="AG432" i="9"/>
  <c r="AJ432" i="9"/>
  <c r="AK432" i="9"/>
  <c r="R432" i="9"/>
  <c r="H432" i="12" s="1"/>
  <c r="S432" i="9"/>
  <c r="T432" i="9"/>
  <c r="J432" i="12" s="1"/>
  <c r="U432" i="9"/>
  <c r="K432" i="12" s="1"/>
  <c r="V432" i="9"/>
  <c r="L432" i="12" s="1"/>
  <c r="W432" i="9"/>
  <c r="M432" i="12" s="1"/>
  <c r="AF452" i="9"/>
  <c r="AB452" i="9"/>
  <c r="AA452" i="9"/>
  <c r="AD452" i="9"/>
  <c r="AG452" i="9"/>
  <c r="AH452" i="9"/>
  <c r="AJ452" i="9"/>
  <c r="Y452" i="9"/>
  <c r="Z452" i="9"/>
  <c r="AC452" i="9"/>
  <c r="AE452" i="9"/>
  <c r="AI452" i="9"/>
  <c r="AK452" i="9"/>
  <c r="AL452" i="9"/>
  <c r="AM452" i="9"/>
  <c r="AN452" i="9"/>
  <c r="R452" i="9"/>
  <c r="H452" i="12" s="1"/>
  <c r="S452" i="9"/>
  <c r="T452" i="9"/>
  <c r="J452" i="12" s="1"/>
  <c r="U452" i="9"/>
  <c r="K452" i="12" s="1"/>
  <c r="V452" i="9"/>
  <c r="L452" i="12" s="1"/>
  <c r="W452" i="9"/>
  <c r="M452" i="12" s="1"/>
  <c r="AF458" i="9"/>
  <c r="AE458" i="9"/>
  <c r="AH458" i="9"/>
  <c r="AL458" i="9"/>
  <c r="AM458" i="9"/>
  <c r="Z458" i="9"/>
  <c r="AN458" i="9"/>
  <c r="Y458" i="9"/>
  <c r="AC458" i="9"/>
  <c r="AD458" i="9"/>
  <c r="AG458" i="9"/>
  <c r="AI458" i="9"/>
  <c r="AJ458" i="9"/>
  <c r="AK458" i="9"/>
  <c r="AA458" i="9"/>
  <c r="AB458" i="9"/>
  <c r="R458" i="9"/>
  <c r="H458" i="12" s="1"/>
  <c r="S458" i="9"/>
  <c r="I458" i="12" s="1"/>
  <c r="T458" i="9"/>
  <c r="J458" i="12" s="1"/>
  <c r="U458" i="9"/>
  <c r="K458" i="12" s="1"/>
  <c r="V458" i="9"/>
  <c r="L458" i="12" s="1"/>
  <c r="W458" i="9"/>
  <c r="M458" i="12" s="1"/>
  <c r="AB492" i="9"/>
  <c r="AN492" i="9"/>
  <c r="AK492" i="9"/>
  <c r="Z492" i="9"/>
  <c r="AM492" i="9"/>
  <c r="Y492" i="9"/>
  <c r="AA492" i="9"/>
  <c r="AC492" i="9"/>
  <c r="AD492" i="9"/>
  <c r="AE492" i="9"/>
  <c r="AF492" i="9"/>
  <c r="AG492" i="9"/>
  <c r="AH492" i="9"/>
  <c r="AI492" i="9"/>
  <c r="AL492" i="9"/>
  <c r="AJ492" i="9"/>
  <c r="R492" i="9"/>
  <c r="H492" i="12" s="1"/>
  <c r="S492" i="9"/>
  <c r="I492" i="12" s="1"/>
  <c r="I427" i="13" s="1"/>
  <c r="T492" i="9"/>
  <c r="J492" i="12" s="1"/>
  <c r="U492" i="9"/>
  <c r="K492" i="12" s="1"/>
  <c r="K427" i="13" s="1"/>
  <c r="V492" i="9"/>
  <c r="L492" i="12" s="1"/>
  <c r="W492" i="9"/>
  <c r="M492" i="12" s="1"/>
  <c r="AF503" i="9"/>
  <c r="AE503" i="9"/>
  <c r="AH503" i="9"/>
  <c r="AL503" i="9"/>
  <c r="AM503" i="9"/>
  <c r="Y503" i="9"/>
  <c r="AN503" i="9"/>
  <c r="AI503" i="9"/>
  <c r="AJ503" i="9"/>
  <c r="AK503" i="9"/>
  <c r="Z503" i="9"/>
  <c r="AA503" i="9"/>
  <c r="AB503" i="9"/>
  <c r="AD503" i="9"/>
  <c r="AC503" i="9"/>
  <c r="AG503" i="9"/>
  <c r="U503" i="9"/>
  <c r="K503" i="12" s="1"/>
  <c r="K438" i="13" s="1"/>
  <c r="V503" i="9"/>
  <c r="L503" i="12" s="1"/>
  <c r="R503" i="9"/>
  <c r="H503" i="12" s="1"/>
  <c r="S503" i="9"/>
  <c r="I503" i="12" s="1"/>
  <c r="T503" i="9"/>
  <c r="J503" i="12" s="1"/>
  <c r="J438" i="13" s="1"/>
  <c r="W503" i="9"/>
  <c r="M503" i="12" s="1"/>
  <c r="M438" i="13" s="1"/>
  <c r="AF509" i="9"/>
  <c r="AA509" i="9"/>
  <c r="AN509" i="9"/>
  <c r="AC509" i="9"/>
  <c r="AJ509" i="9"/>
  <c r="AK509" i="9"/>
  <c r="AL509" i="9"/>
  <c r="Y509" i="9"/>
  <c r="Z509" i="9"/>
  <c r="AB509" i="9"/>
  <c r="AD509" i="9"/>
  <c r="AE509" i="9"/>
  <c r="AG509" i="9"/>
  <c r="AH509" i="9"/>
  <c r="AI509" i="9"/>
  <c r="AM509" i="9"/>
  <c r="R509" i="9"/>
  <c r="H509" i="12" s="1"/>
  <c r="S509" i="9"/>
  <c r="I509" i="12" s="1"/>
  <c r="T509" i="9"/>
  <c r="J509" i="12" s="1"/>
  <c r="U509" i="9"/>
  <c r="K509" i="12" s="1"/>
  <c r="V509" i="9"/>
  <c r="L509" i="12" s="1"/>
  <c r="W509" i="9"/>
  <c r="AJ514" i="9"/>
  <c r="Z514" i="9"/>
  <c r="AM514" i="9"/>
  <c r="AB514" i="9"/>
  <c r="AH514" i="9"/>
  <c r="AI514" i="9"/>
  <c r="AK514" i="9"/>
  <c r="AA514" i="9"/>
  <c r="AC514" i="9"/>
  <c r="AD514" i="9"/>
  <c r="AE514" i="9"/>
  <c r="AF514" i="9"/>
  <c r="AG514" i="9"/>
  <c r="AL514" i="9"/>
  <c r="AN514" i="9"/>
  <c r="Y514" i="9"/>
  <c r="R514" i="9"/>
  <c r="H514" i="12" s="1"/>
  <c r="S514" i="9"/>
  <c r="I514" i="12" s="1"/>
  <c r="T514" i="9"/>
  <c r="J514" i="12" s="1"/>
  <c r="U514" i="9"/>
  <c r="K514" i="12" s="1"/>
  <c r="V514" i="9"/>
  <c r="L514" i="12" s="1"/>
  <c r="W514" i="9"/>
  <c r="M514" i="12" s="1"/>
  <c r="AF524" i="9"/>
  <c r="AJ524" i="9"/>
  <c r="Y524" i="9"/>
  <c r="AL524" i="9"/>
  <c r="AE524" i="9"/>
  <c r="AG524" i="9"/>
  <c r="AH524" i="9"/>
  <c r="AI524" i="9"/>
  <c r="AK524" i="9"/>
  <c r="AM524" i="9"/>
  <c r="AN524" i="9"/>
  <c r="Z524" i="9"/>
  <c r="AA524" i="9"/>
  <c r="AB524" i="9"/>
  <c r="AC524" i="9"/>
  <c r="AD524" i="9"/>
  <c r="R524" i="9"/>
  <c r="H524" i="12" s="1"/>
  <c r="T524" i="9"/>
  <c r="J524" i="12" s="1"/>
  <c r="V524" i="9"/>
  <c r="L524" i="12" s="1"/>
  <c r="W524" i="9"/>
  <c r="M524" i="12" s="1"/>
  <c r="U524" i="9"/>
  <c r="K524" i="12" s="1"/>
  <c r="S524" i="9"/>
  <c r="I524" i="12" s="1"/>
  <c r="AJ529" i="9"/>
  <c r="AH529" i="9"/>
  <c r="AK529" i="9"/>
  <c r="AD529" i="9"/>
  <c r="AE529" i="9"/>
  <c r="AF529" i="9"/>
  <c r="AM529" i="9"/>
  <c r="AN529" i="9"/>
  <c r="Y529" i="9"/>
  <c r="Z529" i="9"/>
  <c r="AA529" i="9"/>
  <c r="AB529" i="9"/>
  <c r="AC529" i="9"/>
  <c r="AG529" i="9"/>
  <c r="AI529" i="9"/>
  <c r="AL529" i="9"/>
  <c r="R529" i="9"/>
  <c r="H529" i="12" s="1"/>
  <c r="T529" i="9"/>
  <c r="J529" i="12" s="1"/>
  <c r="U529" i="9"/>
  <c r="K529" i="12" s="1"/>
  <c r="W529" i="9"/>
  <c r="M529" i="12" s="1"/>
  <c r="V529" i="9"/>
  <c r="L529" i="12" s="1"/>
  <c r="S529" i="9"/>
  <c r="I529" i="12" s="1"/>
  <c r="AF548" i="9"/>
  <c r="AE548" i="9"/>
  <c r="AH548" i="9"/>
  <c r="Y548" i="9"/>
  <c r="AN548" i="9"/>
  <c r="Z548" i="9"/>
  <c r="AA548" i="9"/>
  <c r="AB548" i="9"/>
  <c r="AC548" i="9"/>
  <c r="AD548" i="9"/>
  <c r="AG548" i="9"/>
  <c r="AI548" i="9"/>
  <c r="AJ548" i="9"/>
  <c r="AK548" i="9"/>
  <c r="AL548" i="9"/>
  <c r="AM548" i="9"/>
  <c r="R548" i="9"/>
  <c r="H548" i="12" s="1"/>
  <c r="H483" i="13" s="1"/>
  <c r="T548" i="9"/>
  <c r="J548" i="12" s="1"/>
  <c r="J483" i="13" s="1"/>
  <c r="U548" i="9"/>
  <c r="K548" i="12" s="1"/>
  <c r="V548" i="9"/>
  <c r="L548" i="12" s="1"/>
  <c r="S548" i="9"/>
  <c r="I548" i="12" s="1"/>
  <c r="W548" i="9"/>
  <c r="M548" i="12" s="1"/>
  <c r="M483" i="13" s="1"/>
  <c r="AB555" i="9"/>
  <c r="AN555" i="9"/>
  <c r="AK555" i="9"/>
  <c r="Z555" i="9"/>
  <c r="AM555" i="9"/>
  <c r="AS555" i="12" s="1"/>
  <c r="AL555" i="9"/>
  <c r="AR555" i="12" s="1"/>
  <c r="Y555" i="9"/>
  <c r="AA555" i="9"/>
  <c r="AC555" i="9"/>
  <c r="AD555" i="9"/>
  <c r="AE555" i="9"/>
  <c r="AF555" i="9"/>
  <c r="AG555" i="9"/>
  <c r="AI555" i="9"/>
  <c r="AH555" i="9"/>
  <c r="AJ555" i="9"/>
  <c r="R555" i="9"/>
  <c r="H555" i="12" s="1"/>
  <c r="T555" i="9"/>
  <c r="J555" i="12" s="1"/>
  <c r="U555" i="9"/>
  <c r="K555" i="12" s="1"/>
  <c r="S555" i="9"/>
  <c r="I555" i="12" s="1"/>
  <c r="W555" i="9"/>
  <c r="M555" i="12" s="1"/>
  <c r="V555" i="9"/>
  <c r="L555" i="12" s="1"/>
  <c r="AE578" i="9"/>
  <c r="AG578" i="9"/>
  <c r="AC578" i="9"/>
  <c r="AD578" i="9"/>
  <c r="AF578" i="9"/>
  <c r="AH578" i="9"/>
  <c r="AJ578" i="9"/>
  <c r="AK578" i="9"/>
  <c r="Y578" i="9"/>
  <c r="AA578" i="9"/>
  <c r="Z578" i="9"/>
  <c r="AL578" i="9"/>
  <c r="AR578" i="12" s="1"/>
  <c r="AM578" i="9"/>
  <c r="AS578" i="12" s="1"/>
  <c r="AN578" i="9"/>
  <c r="AI578" i="9"/>
  <c r="AB578" i="9"/>
  <c r="R578" i="9"/>
  <c r="V578" i="9"/>
  <c r="T578" i="9"/>
  <c r="W578" i="9"/>
  <c r="AA606" i="9"/>
  <c r="AM606" i="9"/>
  <c r="AS606" i="12" s="1"/>
  <c r="AC606" i="9"/>
  <c r="AB606" i="9"/>
  <c r="AD606" i="9"/>
  <c r="AE606" i="9"/>
  <c r="Z606" i="9"/>
  <c r="AF606" i="9"/>
  <c r="AJ606" i="9"/>
  <c r="AK606" i="9"/>
  <c r="AN606" i="9"/>
  <c r="AL606" i="9"/>
  <c r="AR606" i="12" s="1"/>
  <c r="Y606" i="9"/>
  <c r="AG606" i="9"/>
  <c r="AH606" i="9"/>
  <c r="AI606" i="9"/>
  <c r="V606" i="9"/>
  <c r="R606" i="9"/>
  <c r="H606" i="12" s="1"/>
  <c r="T606" i="9"/>
  <c r="J606" i="12" s="1"/>
  <c r="U606" i="9"/>
  <c r="K606" i="12" s="1"/>
  <c r="S606" i="9"/>
  <c r="I606" i="12" s="1"/>
  <c r="AE608" i="9"/>
  <c r="AG608" i="9"/>
  <c r="Y608" i="9"/>
  <c r="AM608" i="9"/>
  <c r="AS608" i="12" s="1"/>
  <c r="Z608" i="9"/>
  <c r="AN608" i="9"/>
  <c r="AA608" i="9"/>
  <c r="AF608" i="9"/>
  <c r="AI608" i="9"/>
  <c r="AJ608" i="9"/>
  <c r="AB608" i="9"/>
  <c r="AC608" i="9"/>
  <c r="AD608" i="9"/>
  <c r="AH608" i="9"/>
  <c r="AK608" i="9"/>
  <c r="AL608" i="9"/>
  <c r="AR608" i="12" s="1"/>
  <c r="T608" i="9"/>
  <c r="J608" i="12" s="1"/>
  <c r="V608" i="9"/>
  <c r="L608" i="12" s="1"/>
  <c r="R608" i="9"/>
  <c r="H608" i="12" s="1"/>
  <c r="U608" i="9"/>
  <c r="K608" i="12" s="1"/>
  <c r="S608" i="9"/>
  <c r="I608" i="12" s="1"/>
  <c r="W608" i="9"/>
  <c r="M608" i="12" s="1"/>
  <c r="AI613" i="9"/>
  <c r="Y613" i="9"/>
  <c r="AK613" i="9"/>
  <c r="AE613" i="9"/>
  <c r="AF613" i="9"/>
  <c r="AG613" i="9"/>
  <c r="AB613" i="9"/>
  <c r="AD613" i="9"/>
  <c r="AH613" i="9"/>
  <c r="AN613" i="9"/>
  <c r="Z613" i="9"/>
  <c r="AC613" i="9"/>
  <c r="AJ613" i="9"/>
  <c r="AL613" i="9"/>
  <c r="AR613" i="12" s="1"/>
  <c r="AM613" i="9"/>
  <c r="AS613" i="12" s="1"/>
  <c r="AA613" i="9"/>
  <c r="U613" i="9"/>
  <c r="K613" i="12" s="1"/>
  <c r="R613" i="9"/>
  <c r="H613" i="12" s="1"/>
  <c r="S613" i="9"/>
  <c r="I613" i="12" s="1"/>
  <c r="V613" i="9"/>
  <c r="L613" i="12" s="1"/>
  <c r="W613" i="9"/>
  <c r="M613" i="12" s="1"/>
  <c r="T613" i="9"/>
  <c r="J613" i="12" s="1"/>
  <c r="AA624" i="9"/>
  <c r="AM624" i="9"/>
  <c r="AS624" i="12" s="1"/>
  <c r="AC624" i="9"/>
  <c r="AB624" i="9"/>
  <c r="AD624" i="9"/>
  <c r="AE624" i="9"/>
  <c r="Z624" i="9"/>
  <c r="AF624" i="9"/>
  <c r="AJ624" i="9"/>
  <c r="AK624" i="9"/>
  <c r="AN624" i="9"/>
  <c r="AL624" i="9"/>
  <c r="AR624" i="12" s="1"/>
  <c r="AI624" i="9"/>
  <c r="Y624" i="9"/>
  <c r="AG624" i="9"/>
  <c r="AH624" i="9"/>
  <c r="R624" i="9"/>
  <c r="H624" i="12" s="1"/>
  <c r="S624" i="9"/>
  <c r="I624" i="12" s="1"/>
  <c r="T624" i="9"/>
  <c r="J624" i="12" s="1"/>
  <c r="U624" i="9"/>
  <c r="V624" i="9"/>
  <c r="L624" i="12" s="1"/>
  <c r="W624" i="9"/>
  <c r="M624" i="12" s="1"/>
  <c r="AB674" i="9"/>
  <c r="AN674" i="9"/>
  <c r="AD674" i="9"/>
  <c r="AG674" i="9"/>
  <c r="AE674" i="9"/>
  <c r="AF674" i="9"/>
  <c r="AH674" i="9"/>
  <c r="AI674" i="9"/>
  <c r="AJ674" i="9"/>
  <c r="AK674" i="9"/>
  <c r="AL674" i="9"/>
  <c r="AR674" i="12" s="1"/>
  <c r="Y674" i="9"/>
  <c r="Z674" i="9"/>
  <c r="AA674" i="9"/>
  <c r="AC674" i="9"/>
  <c r="AM674" i="9"/>
  <c r="AS674" i="12" s="1"/>
  <c r="R674" i="9"/>
  <c r="H674" i="12" s="1"/>
  <c r="T674" i="9"/>
  <c r="J674" i="12" s="1"/>
  <c r="U674" i="9"/>
  <c r="K674" i="12" s="1"/>
  <c r="V674" i="9"/>
  <c r="L674" i="12" s="1"/>
  <c r="W674" i="9"/>
  <c r="M674" i="12" s="1"/>
  <c r="S674" i="9"/>
  <c r="I674" i="12" s="1"/>
  <c r="AD679" i="9"/>
  <c r="AE679" i="9"/>
  <c r="AF679" i="9"/>
  <c r="AG679" i="9"/>
  <c r="AH679" i="9"/>
  <c r="AI679" i="9"/>
  <c r="AJ679" i="9"/>
  <c r="AA679" i="9"/>
  <c r="AB679" i="9"/>
  <c r="AC679" i="9"/>
  <c r="AL679" i="9"/>
  <c r="AR679" i="12" s="1"/>
  <c r="AN679" i="9"/>
  <c r="Y679" i="9"/>
  <c r="Z679" i="9"/>
  <c r="AK679" i="9"/>
  <c r="AM679" i="9"/>
  <c r="AS679" i="12" s="1"/>
  <c r="W679" i="9"/>
  <c r="M679" i="12" s="1"/>
  <c r="S679" i="9"/>
  <c r="I679" i="12" s="1"/>
  <c r="R679" i="9"/>
  <c r="H679" i="12" s="1"/>
  <c r="V679" i="9"/>
  <c r="L679" i="12" s="1"/>
  <c r="U679" i="9"/>
  <c r="K679" i="12" s="1"/>
  <c r="T679" i="9"/>
  <c r="J679" i="12" s="1"/>
  <c r="AH699" i="9"/>
  <c r="AI699" i="9"/>
  <c r="AJ699" i="9"/>
  <c r="Y699" i="9"/>
  <c r="AK699" i="9"/>
  <c r="AL699" i="9"/>
  <c r="AR699" i="12" s="1"/>
  <c r="AM699" i="9"/>
  <c r="AS699" i="12" s="1"/>
  <c r="AN699" i="9"/>
  <c r="Z699" i="9"/>
  <c r="AA699" i="9"/>
  <c r="AF699" i="9"/>
  <c r="AE699" i="9"/>
  <c r="AG699" i="9"/>
  <c r="AB699" i="9"/>
  <c r="AC699" i="9"/>
  <c r="AD699" i="9"/>
  <c r="R699" i="9"/>
  <c r="H699" i="12" s="1"/>
  <c r="S699" i="9"/>
  <c r="I699" i="12" s="1"/>
  <c r="T699" i="9"/>
  <c r="J699" i="12" s="1"/>
  <c r="U699" i="9"/>
  <c r="K699" i="12" s="1"/>
  <c r="V699" i="9"/>
  <c r="L699" i="12" s="1"/>
  <c r="W699" i="9"/>
  <c r="M699" i="12" s="1"/>
  <c r="AH714" i="9"/>
  <c r="AI714" i="9"/>
  <c r="AJ714" i="9"/>
  <c r="Y714" i="9"/>
  <c r="AK714" i="9"/>
  <c r="AD714" i="9"/>
  <c r="AE714" i="9"/>
  <c r="AF714" i="9"/>
  <c r="Z714" i="9"/>
  <c r="AM714" i="9"/>
  <c r="AS714" i="12" s="1"/>
  <c r="AB714" i="9"/>
  <c r="AL714" i="9"/>
  <c r="AR714" i="12" s="1"/>
  <c r="AG714" i="9"/>
  <c r="AA714" i="9"/>
  <c r="AC714" i="9"/>
  <c r="AN714" i="9"/>
  <c r="W714" i="9"/>
  <c r="M714" i="12" s="1"/>
  <c r="R714" i="9"/>
  <c r="H714" i="12" s="1"/>
  <c r="S714" i="9"/>
  <c r="I714" i="12" s="1"/>
  <c r="V714" i="9"/>
  <c r="L714" i="12" s="1"/>
  <c r="T714" i="9"/>
  <c r="J714" i="12" s="1"/>
  <c r="U714" i="9"/>
  <c r="K714" i="12" s="1"/>
  <c r="Z725" i="9"/>
  <c r="AL725" i="9"/>
  <c r="AR725" i="12" s="1"/>
  <c r="AA725" i="9"/>
  <c r="AM725" i="9"/>
  <c r="AS725" i="12" s="1"/>
  <c r="AB725" i="9"/>
  <c r="AN725" i="9"/>
  <c r="AG725" i="9"/>
  <c r="AH725" i="9"/>
  <c r="AI725" i="9"/>
  <c r="AJ725" i="9"/>
  <c r="AK725" i="9"/>
  <c r="AE725" i="9"/>
  <c r="AF725" i="9"/>
  <c r="AC725" i="9"/>
  <c r="AD725" i="9"/>
  <c r="Y725" i="9"/>
  <c r="R725" i="9"/>
  <c r="H725" i="12" s="1"/>
  <c r="U725" i="9"/>
  <c r="K725" i="12" s="1"/>
  <c r="T725" i="9"/>
  <c r="J725" i="12" s="1"/>
  <c r="S725" i="9"/>
  <c r="I725" i="12" s="1"/>
  <c r="V725" i="9"/>
  <c r="L725" i="12" s="1"/>
  <c r="W725" i="9"/>
  <c r="M725" i="12" s="1"/>
  <c r="AJ728" i="9"/>
  <c r="Y728" i="9"/>
  <c r="AK728" i="9"/>
  <c r="Z728" i="9"/>
  <c r="AL728" i="9"/>
  <c r="AR728" i="12" s="1"/>
  <c r="AM728" i="9"/>
  <c r="AS728" i="12" s="1"/>
  <c r="AN728" i="9"/>
  <c r="AE728" i="9"/>
  <c r="AH728" i="9"/>
  <c r="AA728" i="9"/>
  <c r="AB728" i="9"/>
  <c r="AF728" i="9"/>
  <c r="AC728" i="9"/>
  <c r="AD728" i="9"/>
  <c r="AG728" i="9"/>
  <c r="AI728" i="9"/>
  <c r="W728" i="9"/>
  <c r="M728" i="12" s="1"/>
  <c r="T728" i="9"/>
  <c r="J728" i="12" s="1"/>
  <c r="R728" i="9"/>
  <c r="H728" i="12" s="1"/>
  <c r="S728" i="9"/>
  <c r="I728" i="12" s="1"/>
  <c r="U728" i="9"/>
  <c r="K728" i="12" s="1"/>
  <c r="V728" i="9"/>
  <c r="L728" i="12" s="1"/>
  <c r="AB739" i="9"/>
  <c r="AN739" i="9"/>
  <c r="AC739" i="9"/>
  <c r="AD739" i="9"/>
  <c r="AK739" i="9"/>
  <c r="AL739" i="9"/>
  <c r="AM739" i="9"/>
  <c r="Z739" i="9"/>
  <c r="AE739" i="9"/>
  <c r="AJ739" i="9"/>
  <c r="AG739" i="9"/>
  <c r="Y739" i="9"/>
  <c r="AA739" i="9"/>
  <c r="AF739" i="9"/>
  <c r="AH739" i="9"/>
  <c r="AI739" i="9"/>
  <c r="AF747" i="9"/>
  <c r="AG747" i="9"/>
  <c r="AH747" i="9"/>
  <c r="AL747" i="9"/>
  <c r="AM747" i="9"/>
  <c r="Y747" i="9"/>
  <c r="AN747" i="9"/>
  <c r="AA747" i="9"/>
  <c r="AI747" i="9"/>
  <c r="Z747" i="9"/>
  <c r="AK747" i="9"/>
  <c r="AC747" i="9"/>
  <c r="AD747" i="9"/>
  <c r="AE747" i="9"/>
  <c r="AJ747" i="9"/>
  <c r="AB747" i="9"/>
  <c r="K751" i="9"/>
  <c r="AB751" i="9"/>
  <c r="AN751" i="9"/>
  <c r="AC751" i="9"/>
  <c r="AD751" i="9"/>
  <c r="AK751" i="9"/>
  <c r="AL751" i="9"/>
  <c r="AM751" i="9"/>
  <c r="Z751" i="9"/>
  <c r="Y751" i="9"/>
  <c r="AA751" i="9"/>
  <c r="AG751" i="9"/>
  <c r="AJ751" i="9"/>
  <c r="AI751" i="9"/>
  <c r="AH751" i="9"/>
  <c r="AE751" i="9"/>
  <c r="AF751" i="9"/>
  <c r="I752" i="9"/>
  <c r="AJ752" i="9"/>
  <c r="Y752" i="9"/>
  <c r="AK752" i="9"/>
  <c r="Z752" i="9"/>
  <c r="AL752" i="9"/>
  <c r="AM752" i="9"/>
  <c r="AN752" i="9"/>
  <c r="AE752" i="9"/>
  <c r="AA752" i="9"/>
  <c r="AD752" i="9"/>
  <c r="AB752" i="9"/>
  <c r="AC752" i="9"/>
  <c r="AH752" i="9"/>
  <c r="AG752" i="9"/>
  <c r="AF752" i="9"/>
  <c r="AI752" i="9"/>
  <c r="AF753" i="9"/>
  <c r="AG753" i="9"/>
  <c r="AH753" i="9"/>
  <c r="AL753" i="9"/>
  <c r="AM753" i="9"/>
  <c r="Y753" i="9"/>
  <c r="AN753" i="9"/>
  <c r="AJ753" i="9"/>
  <c r="AD753" i="9"/>
  <c r="AK753" i="9"/>
  <c r="Z753" i="9"/>
  <c r="AA753" i="9"/>
  <c r="AE753" i="9"/>
  <c r="AC753" i="9"/>
  <c r="AB753" i="9"/>
  <c r="AI753" i="9"/>
  <c r="P756" i="9"/>
  <c r="G756" i="9" s="1"/>
  <c r="I762" i="9"/>
  <c r="J763" i="9"/>
  <c r="AB769" i="9"/>
  <c r="AN769" i="9"/>
  <c r="AC769" i="9"/>
  <c r="AD769" i="9"/>
  <c r="AK769" i="9"/>
  <c r="AL769" i="9"/>
  <c r="AM769" i="9"/>
  <c r="AI769" i="9"/>
  <c r="AF769" i="9"/>
  <c r="AJ769" i="9"/>
  <c r="AG769" i="9"/>
  <c r="AH769" i="9"/>
  <c r="AA769" i="9"/>
  <c r="Y769" i="9"/>
  <c r="Z769" i="9"/>
  <c r="AE769" i="9"/>
  <c r="P773" i="9"/>
  <c r="G773" i="9" s="1"/>
  <c r="AJ773" i="9"/>
  <c r="Y773" i="9"/>
  <c r="AK773" i="9"/>
  <c r="Z773" i="9"/>
  <c r="AL773" i="9"/>
  <c r="AM773" i="9"/>
  <c r="AN773" i="9"/>
  <c r="AH773" i="9"/>
  <c r="AI773" i="9"/>
  <c r="AB773" i="9"/>
  <c r="AC773" i="9"/>
  <c r="AF773" i="9"/>
  <c r="AA773" i="9"/>
  <c r="AG773" i="9"/>
  <c r="AD773" i="9"/>
  <c r="AE773" i="9"/>
  <c r="I778" i="9"/>
  <c r="AB784" i="9"/>
  <c r="AN784" i="9"/>
  <c r="AT784" i="12" s="1"/>
  <c r="AC784" i="9"/>
  <c r="AD784" i="9"/>
  <c r="AK784" i="9"/>
  <c r="AL784" i="9"/>
  <c r="AM784" i="9"/>
  <c r="AF784" i="9"/>
  <c r="Y784" i="9"/>
  <c r="AE784" i="9"/>
  <c r="Z784" i="9"/>
  <c r="AG784" i="9"/>
  <c r="AH784" i="9"/>
  <c r="AA784" i="9"/>
  <c r="AI784" i="9"/>
  <c r="AJ784" i="9"/>
  <c r="G788" i="9"/>
  <c r="I795" i="9"/>
  <c r="P799" i="9"/>
  <c r="G799" i="9" s="1"/>
  <c r="I806" i="9"/>
  <c r="AJ806" i="9"/>
  <c r="Y806" i="9"/>
  <c r="AK806" i="9"/>
  <c r="Z806" i="9"/>
  <c r="AL806" i="9"/>
  <c r="AM806" i="9"/>
  <c r="AN806" i="9"/>
  <c r="AC806" i="9"/>
  <c r="AD806" i="9"/>
  <c r="AE806" i="9"/>
  <c r="AG806" i="9"/>
  <c r="AF806" i="9"/>
  <c r="AH806" i="9"/>
  <c r="AI806" i="9"/>
  <c r="AA806" i="9"/>
  <c r="AB806" i="9"/>
  <c r="N809" i="9"/>
  <c r="AB811" i="9"/>
  <c r="AN811" i="9"/>
  <c r="AC811" i="9"/>
  <c r="AJ811" i="9"/>
  <c r="AK811" i="9"/>
  <c r="AL811" i="9"/>
  <c r="Z811" i="9"/>
  <c r="AG811" i="9"/>
  <c r="AM811" i="9"/>
  <c r="AE811" i="9"/>
  <c r="AF811" i="9"/>
  <c r="AA811" i="9"/>
  <c r="AH811" i="9"/>
  <c r="AI811" i="9"/>
  <c r="AD811" i="9"/>
  <c r="Y811" i="9"/>
  <c r="I823" i="9"/>
  <c r="Y823" i="9"/>
  <c r="AK823" i="9"/>
  <c r="Z823" i="9"/>
  <c r="AL823" i="9"/>
  <c r="AA823" i="9"/>
  <c r="AM823" i="9"/>
  <c r="AC823" i="9"/>
  <c r="AH823" i="9"/>
  <c r="AN823" i="9"/>
  <c r="AD823" i="9"/>
  <c r="AE823" i="9"/>
  <c r="AG823" i="9"/>
  <c r="AJ823" i="9"/>
  <c r="AB823" i="9"/>
  <c r="AF823" i="9"/>
  <c r="AI823" i="9"/>
  <c r="I824" i="9"/>
  <c r="M827" i="9"/>
  <c r="AG827" i="9"/>
  <c r="AH827" i="9"/>
  <c r="AI827" i="9"/>
  <c r="AB827" i="9"/>
  <c r="AN827" i="9"/>
  <c r="AA827" i="9"/>
  <c r="AC827" i="9"/>
  <c r="AD827" i="9"/>
  <c r="Y827" i="9"/>
  <c r="AE827" i="9"/>
  <c r="AF827" i="9"/>
  <c r="Z827" i="9"/>
  <c r="AL827" i="9"/>
  <c r="AJ827" i="9"/>
  <c r="AK827" i="9"/>
  <c r="AM827" i="9"/>
  <c r="K830" i="9"/>
  <c r="J840" i="9"/>
  <c r="L843" i="9"/>
  <c r="Z849" i="9"/>
  <c r="AL849" i="9"/>
  <c r="AA849" i="9"/>
  <c r="AN849" i="9"/>
  <c r="AF849" i="9"/>
  <c r="AG849" i="9"/>
  <c r="AM849" i="9"/>
  <c r="Y849" i="9"/>
  <c r="AD849" i="9"/>
  <c r="AI849" i="9"/>
  <c r="AE849" i="9"/>
  <c r="AB849" i="9"/>
  <c r="AC849" i="9"/>
  <c r="AH849" i="9"/>
  <c r="AJ849" i="9"/>
  <c r="AK849" i="9"/>
  <c r="L857" i="9"/>
  <c r="I865" i="9"/>
  <c r="AH865" i="9"/>
  <c r="AF865" i="9"/>
  <c r="AG865" i="9"/>
  <c r="AI865" i="9"/>
  <c r="AN865" i="9"/>
  <c r="Z865" i="9"/>
  <c r="AA865" i="9"/>
  <c r="Y865" i="9"/>
  <c r="AD865" i="9"/>
  <c r="AK865" i="9"/>
  <c r="AM865" i="9"/>
  <c r="AJ865" i="9"/>
  <c r="AL865" i="9"/>
  <c r="AC865" i="9"/>
  <c r="AB865" i="9"/>
  <c r="AE865" i="9"/>
  <c r="M866" i="9"/>
  <c r="K872" i="9"/>
  <c r="AD872" i="9"/>
  <c r="Y872" i="9"/>
  <c r="AL872" i="9"/>
  <c r="AI872" i="9"/>
  <c r="AJ872" i="9"/>
  <c r="AE872" i="9"/>
  <c r="AG872" i="9"/>
  <c r="AH872" i="9"/>
  <c r="AA872" i="9"/>
  <c r="AF872" i="9"/>
  <c r="AB872" i="9"/>
  <c r="Z872" i="9"/>
  <c r="AC872" i="9"/>
  <c r="AN872" i="9"/>
  <c r="AM872" i="9"/>
  <c r="AK872" i="9"/>
  <c r="I879" i="9"/>
  <c r="J881" i="9"/>
  <c r="I889" i="9"/>
  <c r="AJ889" i="9"/>
  <c r="AE889" i="9"/>
  <c r="AF889" i="9"/>
  <c r="AG889" i="9"/>
  <c r="AI889" i="9"/>
  <c r="AK889" i="9"/>
  <c r="AB889" i="9"/>
  <c r="AH889" i="9"/>
  <c r="AN889" i="9"/>
  <c r="AC889" i="9"/>
  <c r="AL889" i="9"/>
  <c r="AD889" i="9"/>
  <c r="Y889" i="9"/>
  <c r="Z889" i="9"/>
  <c r="AA889" i="9"/>
  <c r="AM889" i="9"/>
  <c r="I891" i="9"/>
  <c r="L892" i="9"/>
  <c r="AF908" i="9"/>
  <c r="AB908" i="9"/>
  <c r="AC908" i="9"/>
  <c r="Z908" i="9"/>
  <c r="AD908" i="9"/>
  <c r="AE908" i="9"/>
  <c r="AL908" i="9"/>
  <c r="AA908" i="9"/>
  <c r="AI908" i="9"/>
  <c r="AK908" i="9"/>
  <c r="AH908" i="9"/>
  <c r="AJ908" i="9"/>
  <c r="AM908" i="9"/>
  <c r="AN908" i="9"/>
  <c r="Y908" i="9"/>
  <c r="AG908" i="9"/>
  <c r="AB909" i="9"/>
  <c r="AN909" i="9"/>
  <c r="Y909" i="9"/>
  <c r="AL909" i="9"/>
  <c r="Z909" i="9"/>
  <c r="AM909" i="9"/>
  <c r="AA909" i="9"/>
  <c r="AD909" i="9"/>
  <c r="AE909" i="9"/>
  <c r="AC909" i="9"/>
  <c r="AH909" i="9"/>
  <c r="AF909" i="9"/>
  <c r="AG909" i="9"/>
  <c r="AI909" i="9"/>
  <c r="AJ909" i="9"/>
  <c r="AK909" i="9"/>
  <c r="I911" i="9"/>
  <c r="I914" i="9"/>
  <c r="J915" i="9"/>
  <c r="AF929" i="9"/>
  <c r="AG929" i="9"/>
  <c r="AH929" i="9"/>
  <c r="AM929" i="9"/>
  <c r="Y929" i="9"/>
  <c r="AN929" i="9"/>
  <c r="AI929" i="9"/>
  <c r="AL929" i="9"/>
  <c r="Z929" i="9"/>
  <c r="AC929" i="9"/>
  <c r="AE929" i="9"/>
  <c r="AB929" i="9"/>
  <c r="AD929" i="9"/>
  <c r="AJ929" i="9"/>
  <c r="AK929" i="9"/>
  <c r="AA929" i="9"/>
  <c r="N930" i="9"/>
  <c r="L955" i="9"/>
  <c r="AF965" i="9"/>
  <c r="AG965" i="9"/>
  <c r="AH965" i="9"/>
  <c r="AM965" i="9"/>
  <c r="AA965" i="9"/>
  <c r="AD965" i="9"/>
  <c r="AJ965" i="9"/>
  <c r="AL965" i="9"/>
  <c r="Y965" i="9"/>
  <c r="AC965" i="9"/>
  <c r="AI965" i="9"/>
  <c r="AB965" i="9"/>
  <c r="AE965" i="9"/>
  <c r="AK965" i="9"/>
  <c r="AN965" i="9"/>
  <c r="Z965" i="9"/>
  <c r="I967" i="9"/>
  <c r="I970" i="9"/>
  <c r="L971" i="9"/>
  <c r="I979" i="9"/>
  <c r="I989" i="9"/>
  <c r="AF989" i="9"/>
  <c r="AB989" i="9"/>
  <c r="AC989" i="9"/>
  <c r="AG989" i="9"/>
  <c r="AJ989" i="9"/>
  <c r="AD989" i="9"/>
  <c r="AN989" i="9"/>
  <c r="Y989" i="9"/>
  <c r="AI989" i="9"/>
  <c r="AL989" i="9"/>
  <c r="AM989" i="9"/>
  <c r="Z989" i="9"/>
  <c r="AE989" i="9"/>
  <c r="AH989" i="9"/>
  <c r="AA989" i="9"/>
  <c r="AK989" i="9"/>
  <c r="K990" i="9"/>
  <c r="J996" i="9"/>
  <c r="I999" i="9"/>
  <c r="I1001" i="9"/>
  <c r="AF1001" i="9"/>
  <c r="AG1001" i="9"/>
  <c r="AH1001" i="9"/>
  <c r="AB1001" i="9"/>
  <c r="AE1001" i="9"/>
  <c r="Z1001" i="9"/>
  <c r="AL1001" i="9"/>
  <c r="AN1001" i="9"/>
  <c r="AI1001" i="9"/>
  <c r="AJ1001" i="9"/>
  <c r="AM1001" i="9"/>
  <c r="Y1001" i="9"/>
  <c r="AA1001" i="9"/>
  <c r="AC1001" i="9"/>
  <c r="AK1001" i="9"/>
  <c r="AD1001" i="9"/>
  <c r="L1006" i="9"/>
  <c r="AJ1006" i="9"/>
  <c r="AE1006" i="9"/>
  <c r="AF1006" i="9"/>
  <c r="AA1006" i="9"/>
  <c r="AD1006" i="9"/>
  <c r="AN1006" i="9"/>
  <c r="AH1006" i="9"/>
  <c r="AK1006" i="9"/>
  <c r="AB1006" i="9"/>
  <c r="AL1006" i="9"/>
  <c r="AC1006" i="9"/>
  <c r="AG1006" i="9"/>
  <c r="AI1006" i="9"/>
  <c r="AM1006" i="9"/>
  <c r="Y1006" i="9"/>
  <c r="Z1006" i="9"/>
  <c r="AB1016" i="9"/>
  <c r="AN1016" i="9"/>
  <c r="AC1016" i="9"/>
  <c r="AL1016" i="9"/>
  <c r="AA1016" i="9"/>
  <c r="AJ1016" i="9"/>
  <c r="AI1016" i="9"/>
  <c r="AM1016" i="9"/>
  <c r="AH1016" i="9"/>
  <c r="AK1016" i="9"/>
  <c r="Y1016" i="9"/>
  <c r="Z1016" i="9"/>
  <c r="AE1016" i="9"/>
  <c r="AF1016" i="9"/>
  <c r="AD1016" i="9"/>
  <c r="AG1016" i="9"/>
  <c r="N1018" i="9"/>
  <c r="AF1018" i="9"/>
  <c r="AG1018" i="9"/>
  <c r="AJ1018" i="9"/>
  <c r="Y1018" i="9"/>
  <c r="AM1018" i="9"/>
  <c r="AA1018" i="9"/>
  <c r="Z1018" i="9"/>
  <c r="AC1018" i="9"/>
  <c r="AD1018" i="9"/>
  <c r="AE1018" i="9"/>
  <c r="AH1018" i="9"/>
  <c r="AI1018" i="9"/>
  <c r="AK1018" i="9"/>
  <c r="AL1018" i="9"/>
  <c r="AN1018" i="9"/>
  <c r="AB1018" i="9"/>
  <c r="AJ1023" i="9"/>
  <c r="Y1023" i="9"/>
  <c r="AK1023" i="9"/>
  <c r="AB1023" i="9"/>
  <c r="AE1023" i="9"/>
  <c r="AG1023" i="9"/>
  <c r="AM1023" i="9"/>
  <c r="AA1023" i="9"/>
  <c r="AD1023" i="9"/>
  <c r="Z1023" i="9"/>
  <c r="AC1023" i="9"/>
  <c r="AF1023" i="9"/>
  <c r="AH1023" i="9"/>
  <c r="AI1023" i="9"/>
  <c r="AL1023" i="9"/>
  <c r="AN1023" i="9"/>
  <c r="K1029" i="9"/>
  <c r="K1032" i="9"/>
  <c r="K1033" i="9"/>
  <c r="AJ1041" i="9"/>
  <c r="Y1041" i="9"/>
  <c r="AK1041" i="9"/>
  <c r="AB1041" i="9"/>
  <c r="AD1041" i="9"/>
  <c r="Z1041" i="9"/>
  <c r="AN1041" i="9"/>
  <c r="AE1041" i="9"/>
  <c r="AF1041" i="9"/>
  <c r="AG1041" i="9"/>
  <c r="AH1041" i="9"/>
  <c r="AI1041" i="9"/>
  <c r="AL1041" i="9"/>
  <c r="AM1041" i="9"/>
  <c r="AA1041" i="9"/>
  <c r="AC1041" i="9"/>
  <c r="AB1043" i="9"/>
  <c r="AC1043" i="9"/>
  <c r="AL1043" i="9"/>
  <c r="AD1043" i="9"/>
  <c r="AA1043" i="9"/>
  <c r="Z1043" i="9"/>
  <c r="AF1043" i="9"/>
  <c r="AN1043" i="9"/>
  <c r="Y1043" i="9"/>
  <c r="AE1043" i="9"/>
  <c r="AG1043" i="9"/>
  <c r="AH1043" i="9"/>
  <c r="AJ1043" i="9"/>
  <c r="AK1043" i="9"/>
  <c r="AI1043" i="9"/>
  <c r="AM1043" i="9"/>
  <c r="Z1061" i="9"/>
  <c r="AL1061" i="9"/>
  <c r="AD1061" i="9"/>
  <c r="AA1061" i="9"/>
  <c r="AJ1061" i="9"/>
  <c r="AM1061" i="9"/>
  <c r="AG1061" i="9"/>
  <c r="AH1061" i="9"/>
  <c r="AI1061" i="9"/>
  <c r="AK1061" i="9"/>
  <c r="AN1061" i="9"/>
  <c r="Y1061" i="9"/>
  <c r="AC1061" i="9"/>
  <c r="AE1061" i="9"/>
  <c r="AB1061" i="9"/>
  <c r="AF1061" i="9"/>
  <c r="AD1078" i="9"/>
  <c r="AG1078" i="9"/>
  <c r="Z1078" i="9"/>
  <c r="AN1078" i="9"/>
  <c r="AC1078" i="9"/>
  <c r="AF1078" i="9"/>
  <c r="AA1078" i="9"/>
  <c r="AB1078" i="9"/>
  <c r="AE1078" i="9"/>
  <c r="AH1078" i="9"/>
  <c r="AI1078" i="9"/>
  <c r="AK1078" i="9"/>
  <c r="AJ1078" i="9"/>
  <c r="AL1078" i="9"/>
  <c r="Y1078" i="9"/>
  <c r="AM1078" i="9"/>
  <c r="M1091" i="9"/>
  <c r="N165" i="12"/>
  <c r="N100" i="13" s="1"/>
  <c r="S535" i="9"/>
  <c r="I535" i="12" s="1"/>
  <c r="S590" i="9"/>
  <c r="W466" i="9"/>
  <c r="M466" i="12" s="1"/>
  <c r="AH238" i="9"/>
  <c r="U238" i="9"/>
  <c r="AG238" i="9"/>
  <c r="T238" i="9"/>
  <c r="AC238" i="9"/>
  <c r="AN238" i="9"/>
  <c r="AB238" i="9"/>
  <c r="N238" i="9"/>
  <c r="AM238" i="9"/>
  <c r="AA238" i="9"/>
  <c r="M238" i="9"/>
  <c r="AK238" i="9"/>
  <c r="Y238" i="9"/>
  <c r="K238" i="9"/>
  <c r="W238" i="9"/>
  <c r="V238" i="9"/>
  <c r="S238" i="9"/>
  <c r="R238" i="9"/>
  <c r="AL238" i="9"/>
  <c r="L238" i="9"/>
  <c r="AD238" i="9"/>
  <c r="AJ238" i="9"/>
  <c r="Z238" i="9"/>
  <c r="AI238" i="9"/>
  <c r="I238" i="9"/>
  <c r="J238" i="9"/>
  <c r="AF238" i="9"/>
  <c r="AE238" i="9"/>
  <c r="AG347" i="9"/>
  <c r="AF347" i="9"/>
  <c r="AE347" i="9"/>
  <c r="AI347" i="9"/>
  <c r="AM347" i="9"/>
  <c r="Y347" i="9"/>
  <c r="AC347" i="9"/>
  <c r="AD347" i="9"/>
  <c r="AJ347" i="9"/>
  <c r="Z347" i="9"/>
  <c r="AA347" i="9"/>
  <c r="AB347" i="9"/>
  <c r="AH347" i="9"/>
  <c r="AK347" i="9"/>
  <c r="AL347" i="9"/>
  <c r="AN347" i="9"/>
  <c r="R347" i="9"/>
  <c r="H347" i="12" s="1"/>
  <c r="S347" i="9"/>
  <c r="I347" i="12" s="1"/>
  <c r="T347" i="9"/>
  <c r="J347" i="12" s="1"/>
  <c r="U347" i="9"/>
  <c r="K347" i="12" s="1"/>
  <c r="V347" i="9"/>
  <c r="L347" i="12" s="1"/>
  <c r="W347" i="9"/>
  <c r="M347" i="12" s="1"/>
  <c r="AF476" i="9"/>
  <c r="AE476" i="9"/>
  <c r="AH476" i="9"/>
  <c r="AG476" i="9"/>
  <c r="AK476" i="9"/>
  <c r="Y476" i="9"/>
  <c r="Z476" i="9"/>
  <c r="AA476" i="9"/>
  <c r="AB476" i="9"/>
  <c r="AC476" i="9"/>
  <c r="AD476" i="9"/>
  <c r="AI476" i="9"/>
  <c r="AJ476" i="9"/>
  <c r="AL476" i="9"/>
  <c r="AM476" i="9"/>
  <c r="AN476" i="9"/>
  <c r="V476" i="9"/>
  <c r="L476" i="12" s="1"/>
  <c r="R476" i="9"/>
  <c r="H476" i="12" s="1"/>
  <c r="S476" i="9"/>
  <c r="I476" i="12" s="1"/>
  <c r="T476" i="9"/>
  <c r="J476" i="12" s="1"/>
  <c r="U476" i="9"/>
  <c r="K476" i="12" s="1"/>
  <c r="W476" i="9"/>
  <c r="M476" i="12" s="1"/>
  <c r="AI574" i="9"/>
  <c r="Y574" i="9"/>
  <c r="AK574" i="9"/>
  <c r="AJ574" i="9"/>
  <c r="AL574" i="9"/>
  <c r="AR574" i="12" s="1"/>
  <c r="AM574" i="9"/>
  <c r="AS574" i="12" s="1"/>
  <c r="AN574" i="9"/>
  <c r="Z574" i="9"/>
  <c r="AA574" i="9"/>
  <c r="AB574" i="9"/>
  <c r="AC574" i="9"/>
  <c r="AD574" i="9"/>
  <c r="AE574" i="9"/>
  <c r="AG574" i="9"/>
  <c r="AF574" i="9"/>
  <c r="AH574" i="9"/>
  <c r="T574" i="9"/>
  <c r="W574" i="9"/>
  <c r="R574" i="9"/>
  <c r="U574" i="9"/>
  <c r="V574" i="9"/>
  <c r="S574" i="9"/>
  <c r="AI619" i="9"/>
  <c r="Y619" i="9"/>
  <c r="AK619" i="9"/>
  <c r="AJ619" i="9"/>
  <c r="AL619" i="9"/>
  <c r="AR619" i="12" s="1"/>
  <c r="AM619" i="9"/>
  <c r="AS619" i="12" s="1"/>
  <c r="AC619" i="9"/>
  <c r="AE619" i="9"/>
  <c r="AF619" i="9"/>
  <c r="Z619" i="9"/>
  <c r="AA619" i="9"/>
  <c r="AB619" i="9"/>
  <c r="AD619" i="9"/>
  <c r="AG619" i="9"/>
  <c r="AH619" i="9"/>
  <c r="AN619" i="9"/>
  <c r="W619" i="9"/>
  <c r="M619" i="12" s="1"/>
  <c r="R619" i="9"/>
  <c r="H619" i="12" s="1"/>
  <c r="S619" i="9"/>
  <c r="T619" i="9"/>
  <c r="J619" i="12" s="1"/>
  <c r="U619" i="9"/>
  <c r="V619" i="9"/>
  <c r="L619" i="12" s="1"/>
  <c r="N243" i="12"/>
  <c r="N178" i="13" s="1"/>
  <c r="N157" i="12"/>
  <c r="N92" i="13" s="1"/>
  <c r="N254" i="12"/>
  <c r="N189" i="13" s="1"/>
  <c r="N169" i="12"/>
  <c r="N104" i="13" s="1"/>
  <c r="AH274" i="9"/>
  <c r="U274" i="9"/>
  <c r="AG274" i="9"/>
  <c r="T274" i="9"/>
  <c r="AC274" i="9"/>
  <c r="AN274" i="9"/>
  <c r="AB274" i="9"/>
  <c r="N274" i="9"/>
  <c r="AL274" i="9"/>
  <c r="Z274" i="9"/>
  <c r="L274" i="9"/>
  <c r="AJ274" i="9"/>
  <c r="W274" i="9"/>
  <c r="J274" i="9"/>
  <c r="AI274" i="9"/>
  <c r="V274" i="9"/>
  <c r="I274" i="9"/>
  <c r="M274" i="9"/>
  <c r="K274" i="9"/>
  <c r="AM274" i="9"/>
  <c r="AK274" i="9"/>
  <c r="AF274" i="9"/>
  <c r="AE274" i="9"/>
  <c r="AD274" i="9"/>
  <c r="AA274" i="9"/>
  <c r="Y274" i="9"/>
  <c r="R274" i="9"/>
  <c r="S274" i="9"/>
  <c r="Z290" i="9"/>
  <c r="AL290" i="9"/>
  <c r="AH290" i="9"/>
  <c r="AE290" i="9"/>
  <c r="AJ290" i="9"/>
  <c r="AM290" i="9"/>
  <c r="AD290" i="9"/>
  <c r="AF290" i="9"/>
  <c r="AG290" i="9"/>
  <c r="AI290" i="9"/>
  <c r="AK290" i="9"/>
  <c r="AA290" i="9"/>
  <c r="Y290" i="9"/>
  <c r="AN290" i="9"/>
  <c r="R290" i="9"/>
  <c r="H290" i="12" s="1"/>
  <c r="S290" i="9"/>
  <c r="I290" i="12" s="1"/>
  <c r="T290" i="9"/>
  <c r="J290" i="12" s="1"/>
  <c r="U290" i="9"/>
  <c r="K290" i="12" s="1"/>
  <c r="V290" i="9"/>
  <c r="L290" i="12" s="1"/>
  <c r="W290" i="9"/>
  <c r="M290" i="12" s="1"/>
  <c r="AC312" i="9"/>
  <c r="AD312" i="9"/>
  <c r="AI312" i="9"/>
  <c r="AK312" i="9"/>
  <c r="AA312" i="9"/>
  <c r="AB312" i="9"/>
  <c r="AE312" i="9"/>
  <c r="AF312" i="9"/>
  <c r="AG312" i="9"/>
  <c r="AJ312" i="9"/>
  <c r="AH312" i="9"/>
  <c r="AL312" i="9"/>
  <c r="AN312" i="9"/>
  <c r="Y312" i="9"/>
  <c r="Z312" i="9"/>
  <c r="AM312" i="9"/>
  <c r="R312" i="9"/>
  <c r="H312" i="12" s="1"/>
  <c r="S312" i="9"/>
  <c r="I312" i="12" s="1"/>
  <c r="T312" i="9"/>
  <c r="J312" i="12" s="1"/>
  <c r="I312" i="9"/>
  <c r="U312" i="9"/>
  <c r="K312" i="12" s="1"/>
  <c r="V312" i="9"/>
  <c r="L312" i="12" s="1"/>
  <c r="W312" i="9"/>
  <c r="M312" i="12" s="1"/>
  <c r="AC330" i="9"/>
  <c r="AD330" i="9"/>
  <c r="AG330" i="9"/>
  <c r="AI330" i="9"/>
  <c r="AE330" i="9"/>
  <c r="AF330" i="9"/>
  <c r="AH330" i="9"/>
  <c r="AJ330" i="9"/>
  <c r="AK330" i="9"/>
  <c r="AM330" i="9"/>
  <c r="Z330" i="9"/>
  <c r="Y330" i="9"/>
  <c r="AA330" i="9"/>
  <c r="AB330" i="9"/>
  <c r="AL330" i="9"/>
  <c r="AN330" i="9"/>
  <c r="R330" i="9"/>
  <c r="H330" i="12" s="1"/>
  <c r="S330" i="9"/>
  <c r="I330" i="12" s="1"/>
  <c r="T330" i="9"/>
  <c r="J330" i="12" s="1"/>
  <c r="U330" i="9"/>
  <c r="K330" i="12" s="1"/>
  <c r="V330" i="9"/>
  <c r="L330" i="12" s="1"/>
  <c r="W330" i="9"/>
  <c r="M330" i="12" s="1"/>
  <c r="I330" i="9"/>
  <c r="AC348" i="9"/>
  <c r="AD348" i="9"/>
  <c r="AE348" i="9"/>
  <c r="AG348" i="9"/>
  <c r="AM348" i="9"/>
  <c r="Y348" i="9"/>
  <c r="AI348" i="9"/>
  <c r="AJ348" i="9"/>
  <c r="AL348" i="9"/>
  <c r="AH348" i="9"/>
  <c r="AK348" i="9"/>
  <c r="AN348" i="9"/>
  <c r="Z348" i="9"/>
  <c r="AA348" i="9"/>
  <c r="AB348" i="9"/>
  <c r="AF348" i="9"/>
  <c r="V348" i="9"/>
  <c r="L348" i="12" s="1"/>
  <c r="W348" i="9"/>
  <c r="M348" i="12" s="1"/>
  <c r="R348" i="9"/>
  <c r="H348" i="12" s="1"/>
  <c r="S348" i="9"/>
  <c r="I348" i="12" s="1"/>
  <c r="T348" i="9"/>
  <c r="J348" i="12" s="1"/>
  <c r="U348" i="9"/>
  <c r="K348" i="12" s="1"/>
  <c r="AG234" i="9"/>
  <c r="T234" i="9"/>
  <c r="AC234" i="9"/>
  <c r="AN234" i="9"/>
  <c r="AB234" i="9"/>
  <c r="N234" i="9"/>
  <c r="AM234" i="9"/>
  <c r="AA234" i="9"/>
  <c r="M234" i="9"/>
  <c r="AK234" i="9"/>
  <c r="Y234" i="9"/>
  <c r="AE234" i="9"/>
  <c r="I234" i="9"/>
  <c r="AD234" i="9"/>
  <c r="Z234" i="9"/>
  <c r="W234" i="9"/>
  <c r="V234" i="9"/>
  <c r="U234" i="9"/>
  <c r="AH234" i="9"/>
  <c r="K234" i="9"/>
  <c r="L234" i="9"/>
  <c r="AL234" i="9"/>
  <c r="R234" i="9"/>
  <c r="S234" i="9"/>
  <c r="AJ234" i="9"/>
  <c r="AI234" i="9"/>
  <c r="AF234" i="9"/>
  <c r="J234" i="9"/>
  <c r="AH240" i="9"/>
  <c r="U240" i="9"/>
  <c r="AG240" i="9"/>
  <c r="T240" i="9"/>
  <c r="AD240" i="9"/>
  <c r="AC240" i="9"/>
  <c r="AN240" i="9"/>
  <c r="AB240" i="9"/>
  <c r="N240" i="9"/>
  <c r="AM240" i="9"/>
  <c r="AA240" i="9"/>
  <c r="M240" i="9"/>
  <c r="AK240" i="9"/>
  <c r="Y240" i="9"/>
  <c r="K240" i="9"/>
  <c r="AL240" i="9"/>
  <c r="J240" i="9"/>
  <c r="AJ240" i="9"/>
  <c r="I240" i="9"/>
  <c r="AI240" i="9"/>
  <c r="AF240" i="9"/>
  <c r="AE240" i="9"/>
  <c r="Z240" i="9"/>
  <c r="W240" i="9"/>
  <c r="L240" i="9"/>
  <c r="R240" i="9"/>
  <c r="V240" i="9"/>
  <c r="S240" i="9"/>
  <c r="AH246" i="9"/>
  <c r="AN246" i="9"/>
  <c r="AL246" i="9"/>
  <c r="Z246" i="9"/>
  <c r="L246" i="9"/>
  <c r="AI246" i="9"/>
  <c r="V246" i="9"/>
  <c r="I246" i="9"/>
  <c r="AJ246" i="9"/>
  <c r="S246" i="9"/>
  <c r="AG246" i="9"/>
  <c r="R246" i="9"/>
  <c r="AD246" i="9"/>
  <c r="N246" i="9"/>
  <c r="AC246" i="9"/>
  <c r="M246" i="9"/>
  <c r="AB246" i="9"/>
  <c r="K246" i="9"/>
  <c r="AA246" i="9"/>
  <c r="J246" i="9"/>
  <c r="W246" i="9"/>
  <c r="AM246" i="9"/>
  <c r="U246" i="9"/>
  <c r="AK246" i="9"/>
  <c r="AF246" i="9"/>
  <c r="Y246" i="9"/>
  <c r="AE246" i="9"/>
  <c r="T246" i="9"/>
  <c r="N263" i="12"/>
  <c r="N198" i="13" s="1"/>
  <c r="N178" i="12"/>
  <c r="N113" i="13" s="1"/>
  <c r="N290" i="12"/>
  <c r="N205" i="12"/>
  <c r="N140" i="13" s="1"/>
  <c r="Y337" i="9"/>
  <c r="AK337" i="9"/>
  <c r="AI337" i="9"/>
  <c r="AH337" i="9"/>
  <c r="AL337" i="9"/>
  <c r="AN337" i="9"/>
  <c r="Z337" i="9"/>
  <c r="AA337" i="9"/>
  <c r="AB337" i="9"/>
  <c r="AD337" i="9"/>
  <c r="AC337" i="9"/>
  <c r="AE337" i="9"/>
  <c r="AF337" i="9"/>
  <c r="AG337" i="9"/>
  <c r="AJ337" i="9"/>
  <c r="AM337" i="9"/>
  <c r="V337" i="9"/>
  <c r="L337" i="12" s="1"/>
  <c r="R337" i="9"/>
  <c r="H337" i="12" s="1"/>
  <c r="S337" i="9"/>
  <c r="I337" i="12" s="1"/>
  <c r="T337" i="9"/>
  <c r="J337" i="12" s="1"/>
  <c r="U337" i="9"/>
  <c r="K337" i="12" s="1"/>
  <c r="W337" i="9"/>
  <c r="M337" i="12" s="1"/>
  <c r="AF362" i="9"/>
  <c r="Z362" i="9"/>
  <c r="AM362" i="9"/>
  <c r="AB362" i="9"/>
  <c r="AD362" i="9"/>
  <c r="AG362" i="9"/>
  <c r="AA362" i="9"/>
  <c r="AC362" i="9"/>
  <c r="AH362" i="9"/>
  <c r="Y362" i="9"/>
  <c r="AE362" i="9"/>
  <c r="AI362" i="9"/>
  <c r="AJ362" i="9"/>
  <c r="AK362" i="9"/>
  <c r="AL362" i="9"/>
  <c r="AN362" i="9"/>
  <c r="R362" i="9"/>
  <c r="H362" i="12" s="1"/>
  <c r="S362" i="9"/>
  <c r="I362" i="12" s="1"/>
  <c r="T362" i="9"/>
  <c r="J362" i="12" s="1"/>
  <c r="U362" i="9"/>
  <c r="K362" i="12" s="1"/>
  <c r="V362" i="9"/>
  <c r="L362" i="12" s="1"/>
  <c r="W362" i="9"/>
  <c r="M362" i="12" s="1"/>
  <c r="AB369" i="9"/>
  <c r="AN369" i="9"/>
  <c r="AF369" i="9"/>
  <c r="AH369" i="9"/>
  <c r="AA369" i="9"/>
  <c r="AD369" i="9"/>
  <c r="AC369" i="9"/>
  <c r="AE369" i="9"/>
  <c r="AI369" i="9"/>
  <c r="AK369" i="9"/>
  <c r="AL369" i="9"/>
  <c r="AM369" i="9"/>
  <c r="Y369" i="9"/>
  <c r="Z369" i="9"/>
  <c r="AG369" i="9"/>
  <c r="AJ369" i="9"/>
  <c r="R369" i="9"/>
  <c r="H369" i="12" s="1"/>
  <c r="S369" i="9"/>
  <c r="I369" i="12" s="1"/>
  <c r="T369" i="9"/>
  <c r="J369" i="12" s="1"/>
  <c r="U369" i="9"/>
  <c r="K369" i="12" s="1"/>
  <c r="V369" i="9"/>
  <c r="L369" i="12" s="1"/>
  <c r="AJ388" i="9"/>
  <c r="AC388" i="9"/>
  <c r="AE388" i="9"/>
  <c r="AL388" i="9"/>
  <c r="Y388" i="9"/>
  <c r="AN388" i="9"/>
  <c r="AA388" i="9"/>
  <c r="AB388" i="9"/>
  <c r="AF388" i="9"/>
  <c r="AH388" i="9"/>
  <c r="AI388" i="9"/>
  <c r="AK388" i="9"/>
  <c r="AM388" i="9"/>
  <c r="AD388" i="9"/>
  <c r="Z388" i="9"/>
  <c r="AG388" i="9"/>
  <c r="R388" i="9"/>
  <c r="H388" i="12" s="1"/>
  <c r="S388" i="9"/>
  <c r="I388" i="12" s="1"/>
  <c r="T388" i="9"/>
  <c r="J388" i="12" s="1"/>
  <c r="U388" i="9"/>
  <c r="K388" i="12" s="1"/>
  <c r="V388" i="9"/>
  <c r="L388" i="12" s="1"/>
  <c r="W388" i="9"/>
  <c r="M388" i="12" s="1"/>
  <c r="AJ406" i="9"/>
  <c r="AC406" i="9"/>
  <c r="AE406" i="9"/>
  <c r="AG406" i="9"/>
  <c r="AI406" i="9"/>
  <c r="AN406" i="9"/>
  <c r="Z406" i="9"/>
  <c r="Y406" i="9"/>
  <c r="AD406" i="9"/>
  <c r="AF406" i="9"/>
  <c r="AH406" i="9"/>
  <c r="AK406" i="9"/>
  <c r="AL406" i="9"/>
  <c r="AM406" i="9"/>
  <c r="AA406" i="9"/>
  <c r="AB406" i="9"/>
  <c r="R406" i="9"/>
  <c r="H406" i="12" s="1"/>
  <c r="S406" i="9"/>
  <c r="I406" i="12" s="1"/>
  <c r="T406" i="9"/>
  <c r="J406" i="12" s="1"/>
  <c r="U406" i="9"/>
  <c r="K406" i="12" s="1"/>
  <c r="W406" i="9"/>
  <c r="M406" i="12" s="1"/>
  <c r="V406" i="9"/>
  <c r="L406" i="12" s="1"/>
  <c r="AB408" i="9"/>
  <c r="AN408" i="9"/>
  <c r="AJ408" i="9"/>
  <c r="Y408" i="9"/>
  <c r="AL408" i="9"/>
  <c r="AF408" i="9"/>
  <c r="AH408" i="9"/>
  <c r="AA408" i="9"/>
  <c r="AC408" i="9"/>
  <c r="AE408" i="9"/>
  <c r="Z408" i="9"/>
  <c r="AD408" i="9"/>
  <c r="AG408" i="9"/>
  <c r="AK408" i="9"/>
  <c r="AI408" i="9"/>
  <c r="AM408" i="9"/>
  <c r="S408" i="9"/>
  <c r="I408" i="12" s="1"/>
  <c r="T408" i="9"/>
  <c r="J408" i="12" s="1"/>
  <c r="J343" i="13" s="1"/>
  <c r="U408" i="9"/>
  <c r="K408" i="12" s="1"/>
  <c r="K343" i="13" s="1"/>
  <c r="R408" i="9"/>
  <c r="H408" i="12" s="1"/>
  <c r="W408" i="9"/>
  <c r="M408" i="12" s="1"/>
  <c r="V408" i="9"/>
  <c r="L408" i="12" s="1"/>
  <c r="AB411" i="9"/>
  <c r="AN411" i="9"/>
  <c r="AA411" i="9"/>
  <c r="AD411" i="9"/>
  <c r="AF411" i="9"/>
  <c r="AH411" i="9"/>
  <c r="AJ411" i="9"/>
  <c r="AK411" i="9"/>
  <c r="AM411" i="9"/>
  <c r="Y411" i="9"/>
  <c r="Z411" i="9"/>
  <c r="AC411" i="9"/>
  <c r="AE411" i="9"/>
  <c r="AG411" i="9"/>
  <c r="AL411" i="9"/>
  <c r="AI411" i="9"/>
  <c r="R411" i="9"/>
  <c r="H411" i="12" s="1"/>
  <c r="S411" i="9"/>
  <c r="I411" i="12" s="1"/>
  <c r="T411" i="9"/>
  <c r="J411" i="12" s="1"/>
  <c r="U411" i="9"/>
  <c r="K411" i="12" s="1"/>
  <c r="V411" i="9"/>
  <c r="L411" i="12" s="1"/>
  <c r="W411" i="9"/>
  <c r="M411" i="12" s="1"/>
  <c r="AB438" i="9"/>
  <c r="AN438" i="9"/>
  <c r="AA438" i="9"/>
  <c r="AD438" i="9"/>
  <c r="AL438" i="9"/>
  <c r="Y438" i="9"/>
  <c r="AJ438" i="9"/>
  <c r="AK438" i="9"/>
  <c r="AC438" i="9"/>
  <c r="AE438" i="9"/>
  <c r="AF438" i="9"/>
  <c r="Z438" i="9"/>
  <c r="AG438" i="9"/>
  <c r="AH438" i="9"/>
  <c r="AI438" i="9"/>
  <c r="AM438" i="9"/>
  <c r="S438" i="9"/>
  <c r="I438" i="12" s="1"/>
  <c r="I373" i="13" s="1"/>
  <c r="T438" i="9"/>
  <c r="J438" i="12" s="1"/>
  <c r="U438" i="9"/>
  <c r="K438" i="12" s="1"/>
  <c r="V438" i="9"/>
  <c r="L438" i="12" s="1"/>
  <c r="W438" i="9"/>
  <c r="M438" i="12" s="1"/>
  <c r="R438" i="9"/>
  <c r="H438" i="12" s="1"/>
  <c r="AB441" i="9"/>
  <c r="AN441" i="9"/>
  <c r="AF441" i="9"/>
  <c r="AH441" i="9"/>
  <c r="AL441" i="9"/>
  <c r="Y441" i="9"/>
  <c r="AA441" i="9"/>
  <c r="AC441" i="9"/>
  <c r="AE441" i="9"/>
  <c r="AD441" i="9"/>
  <c r="AG441" i="9"/>
  <c r="AI441" i="9"/>
  <c r="AJ441" i="9"/>
  <c r="Z441" i="9"/>
  <c r="AK441" i="9"/>
  <c r="AM441" i="9"/>
  <c r="R441" i="9"/>
  <c r="S441" i="9"/>
  <c r="I441" i="12" s="1"/>
  <c r="I376" i="13" s="1"/>
  <c r="T441" i="9"/>
  <c r="J441" i="12" s="1"/>
  <c r="U441" i="9"/>
  <c r="V441" i="9"/>
  <c r="L441" i="12" s="1"/>
  <c r="L376" i="13" s="1"/>
  <c r="W441" i="9"/>
  <c r="M441" i="12" s="1"/>
  <c r="AF446" i="9"/>
  <c r="AD446" i="9"/>
  <c r="AG446" i="9"/>
  <c r="AK446" i="9"/>
  <c r="AM446" i="9"/>
  <c r="Y446" i="9"/>
  <c r="AA446" i="9"/>
  <c r="Z446" i="9"/>
  <c r="AB446" i="9"/>
  <c r="AC446" i="9"/>
  <c r="AE446" i="9"/>
  <c r="AH446" i="9"/>
  <c r="AI446" i="9"/>
  <c r="AJ446" i="9"/>
  <c r="AN446" i="9"/>
  <c r="AL446" i="9"/>
  <c r="W446" i="9"/>
  <c r="M446" i="12" s="1"/>
  <c r="R446" i="9"/>
  <c r="H446" i="12" s="1"/>
  <c r="S446" i="9"/>
  <c r="T446" i="9"/>
  <c r="J446" i="12" s="1"/>
  <c r="U446" i="9"/>
  <c r="K446" i="12" s="1"/>
  <c r="V446" i="9"/>
  <c r="AF449" i="9"/>
  <c r="AK449" i="9"/>
  <c r="AG449" i="9"/>
  <c r="AI449" i="9"/>
  <c r="AB449" i="9"/>
  <c r="AC449" i="9"/>
  <c r="AE449" i="9"/>
  <c r="Y449" i="9"/>
  <c r="Z449" i="9"/>
  <c r="AA449" i="9"/>
  <c r="AD449" i="9"/>
  <c r="AL449" i="9"/>
  <c r="AM449" i="9"/>
  <c r="AN449" i="9"/>
  <c r="AH449" i="9"/>
  <c r="AJ449" i="9"/>
  <c r="R449" i="9"/>
  <c r="H449" i="12" s="1"/>
  <c r="S449" i="9"/>
  <c r="I449" i="12" s="1"/>
  <c r="T449" i="9"/>
  <c r="J449" i="12" s="1"/>
  <c r="U449" i="9"/>
  <c r="K449" i="12" s="1"/>
  <c r="V449" i="9"/>
  <c r="W449" i="9"/>
  <c r="M449" i="12" s="1"/>
  <c r="AB465" i="9"/>
  <c r="AN465" i="9"/>
  <c r="AK465" i="9"/>
  <c r="Z465" i="9"/>
  <c r="AM465" i="9"/>
  <c r="AI465" i="9"/>
  <c r="AJ465" i="9"/>
  <c r="AF465" i="9"/>
  <c r="AG465" i="9"/>
  <c r="AH465" i="9"/>
  <c r="AL465" i="9"/>
  <c r="Y465" i="9"/>
  <c r="AA465" i="9"/>
  <c r="AC465" i="9"/>
  <c r="AD465" i="9"/>
  <c r="AE465" i="9"/>
  <c r="R465" i="9"/>
  <c r="H465" i="12" s="1"/>
  <c r="H400" i="13" s="1"/>
  <c r="S465" i="9"/>
  <c r="I465" i="12" s="1"/>
  <c r="I400" i="13" s="1"/>
  <c r="T465" i="9"/>
  <c r="J465" i="12" s="1"/>
  <c r="J400" i="13" s="1"/>
  <c r="U465" i="9"/>
  <c r="K465" i="12" s="1"/>
  <c r="V465" i="9"/>
  <c r="L465" i="12" s="1"/>
  <c r="W465" i="9"/>
  <c r="M465" i="12" s="1"/>
  <c r="AJ472" i="9"/>
  <c r="AD472" i="9"/>
  <c r="AF472" i="9"/>
  <c r="AH472" i="9"/>
  <c r="AI472" i="9"/>
  <c r="AL472" i="9"/>
  <c r="Z472" i="9"/>
  <c r="AA472" i="9"/>
  <c r="AB472" i="9"/>
  <c r="AK472" i="9"/>
  <c r="AM472" i="9"/>
  <c r="AN472" i="9"/>
  <c r="Y472" i="9"/>
  <c r="AE472" i="9"/>
  <c r="AC472" i="9"/>
  <c r="AG472" i="9"/>
  <c r="R472" i="9"/>
  <c r="H472" i="12" s="1"/>
  <c r="S472" i="9"/>
  <c r="I472" i="12" s="1"/>
  <c r="T472" i="9"/>
  <c r="J472" i="12" s="1"/>
  <c r="J407" i="13" s="1"/>
  <c r="U472" i="9"/>
  <c r="K472" i="12" s="1"/>
  <c r="V472" i="9"/>
  <c r="L472" i="12" s="1"/>
  <c r="AJ475" i="9"/>
  <c r="AH475" i="9"/>
  <c r="AK475" i="9"/>
  <c r="AF475" i="9"/>
  <c r="AG475" i="9"/>
  <c r="AL475" i="9"/>
  <c r="Y475" i="9"/>
  <c r="Z475" i="9"/>
  <c r="AA475" i="9"/>
  <c r="AB475" i="9"/>
  <c r="AC475" i="9"/>
  <c r="AD475" i="9"/>
  <c r="AE475" i="9"/>
  <c r="AM475" i="9"/>
  <c r="AI475" i="9"/>
  <c r="AN475" i="9"/>
  <c r="R475" i="9"/>
  <c r="H475" i="12" s="1"/>
  <c r="S475" i="9"/>
  <c r="I475" i="12" s="1"/>
  <c r="T475" i="9"/>
  <c r="J475" i="12" s="1"/>
  <c r="U475" i="9"/>
  <c r="K475" i="12" s="1"/>
  <c r="V475" i="9"/>
  <c r="L475" i="12" s="1"/>
  <c r="W475" i="9"/>
  <c r="M475" i="12" s="1"/>
  <c r="AB477" i="9"/>
  <c r="AN477" i="9"/>
  <c r="AC477" i="9"/>
  <c r="AE477" i="9"/>
  <c r="AG477" i="9"/>
  <c r="Z477" i="9"/>
  <c r="AA477" i="9"/>
  <c r="AD477" i="9"/>
  <c r="AJ477" i="9"/>
  <c r="AK477" i="9"/>
  <c r="AL477" i="9"/>
  <c r="AM477" i="9"/>
  <c r="Y477" i="9"/>
  <c r="AF477" i="9"/>
  <c r="AH477" i="9"/>
  <c r="AI477" i="9"/>
  <c r="R477" i="9"/>
  <c r="H477" i="12" s="1"/>
  <c r="S477" i="9"/>
  <c r="T477" i="9"/>
  <c r="J477" i="12" s="1"/>
  <c r="U477" i="9"/>
  <c r="K477" i="12" s="1"/>
  <c r="K412" i="13" s="1"/>
  <c r="V477" i="9"/>
  <c r="L477" i="12" s="1"/>
  <c r="W477" i="9"/>
  <c r="M477" i="12" s="1"/>
  <c r="AJ487" i="9"/>
  <c r="Z487" i="9"/>
  <c r="AM487" i="9"/>
  <c r="AB487" i="9"/>
  <c r="AD487" i="9"/>
  <c r="AL487" i="9"/>
  <c r="AN487" i="9"/>
  <c r="AH487" i="9"/>
  <c r="AI487" i="9"/>
  <c r="AK487" i="9"/>
  <c r="Y487" i="9"/>
  <c r="AA487" i="9"/>
  <c r="AC487" i="9"/>
  <c r="AF487" i="9"/>
  <c r="AE487" i="9"/>
  <c r="AG487" i="9"/>
  <c r="R487" i="9"/>
  <c r="H487" i="12" s="1"/>
  <c r="S487" i="9"/>
  <c r="I487" i="12" s="1"/>
  <c r="T487" i="9"/>
  <c r="J487" i="12" s="1"/>
  <c r="U487" i="9"/>
  <c r="V487" i="9"/>
  <c r="L487" i="12" s="1"/>
  <c r="W487" i="9"/>
  <c r="M487" i="12" s="1"/>
  <c r="AJ511" i="9"/>
  <c r="AH511" i="9"/>
  <c r="AK511" i="9"/>
  <c r="AI511" i="9"/>
  <c r="AL511" i="9"/>
  <c r="AM511" i="9"/>
  <c r="AE511" i="9"/>
  <c r="AF511" i="9"/>
  <c r="AG511" i="9"/>
  <c r="AN511" i="9"/>
  <c r="Y511" i="9"/>
  <c r="Z511" i="9"/>
  <c r="AA511" i="9"/>
  <c r="AC511" i="9"/>
  <c r="AB511" i="9"/>
  <c r="AD511" i="9"/>
  <c r="R511" i="9"/>
  <c r="H511" i="12" s="1"/>
  <c r="S511" i="9"/>
  <c r="I511" i="12" s="1"/>
  <c r="T511" i="9"/>
  <c r="J511" i="12" s="1"/>
  <c r="J446" i="13" s="1"/>
  <c r="U511" i="9"/>
  <c r="K511" i="12" s="1"/>
  <c r="K446" i="13" s="1"/>
  <c r="V511" i="9"/>
  <c r="L511" i="12" s="1"/>
  <c r="W511" i="9"/>
  <c r="AB519" i="9"/>
  <c r="AN519" i="9"/>
  <c r="AK519" i="9"/>
  <c r="Z519" i="9"/>
  <c r="AM519" i="9"/>
  <c r="AG519" i="9"/>
  <c r="AH519" i="9"/>
  <c r="AI519" i="9"/>
  <c r="AD519" i="9"/>
  <c r="AE519" i="9"/>
  <c r="AF519" i="9"/>
  <c r="AJ519" i="9"/>
  <c r="AL519" i="9"/>
  <c r="AA519" i="9"/>
  <c r="Y519" i="9"/>
  <c r="AC519" i="9"/>
  <c r="R519" i="9"/>
  <c r="H519" i="12" s="1"/>
  <c r="H454" i="13" s="1"/>
  <c r="S519" i="9"/>
  <c r="I519" i="12" s="1"/>
  <c r="T519" i="9"/>
  <c r="J519" i="12" s="1"/>
  <c r="U519" i="9"/>
  <c r="K519" i="12" s="1"/>
  <c r="V519" i="9"/>
  <c r="W519" i="9"/>
  <c r="M519" i="12" s="1"/>
  <c r="AB531" i="9"/>
  <c r="AN531" i="9"/>
  <c r="AC531" i="9"/>
  <c r="AE531" i="9"/>
  <c r="AD531" i="9"/>
  <c r="AF531" i="9"/>
  <c r="AG531" i="9"/>
  <c r="Y531" i="9"/>
  <c r="Z531" i="9"/>
  <c r="AA531" i="9"/>
  <c r="AH531" i="9"/>
  <c r="AI531" i="9"/>
  <c r="AJ531" i="9"/>
  <c r="AK531" i="9"/>
  <c r="AL531" i="9"/>
  <c r="AM531" i="9"/>
  <c r="W531" i="9"/>
  <c r="M531" i="12" s="1"/>
  <c r="R531" i="9"/>
  <c r="H531" i="12" s="1"/>
  <c r="U531" i="9"/>
  <c r="K531" i="12" s="1"/>
  <c r="V531" i="9"/>
  <c r="L531" i="12" s="1"/>
  <c r="L466" i="13" s="1"/>
  <c r="T531" i="9"/>
  <c r="J531" i="12" s="1"/>
  <c r="S531" i="9"/>
  <c r="I531" i="12" s="1"/>
  <c r="AJ553" i="9"/>
  <c r="AD553" i="9"/>
  <c r="AF553" i="9"/>
  <c r="AM553" i="9"/>
  <c r="AS553" i="12" s="1"/>
  <c r="Y553" i="9"/>
  <c r="AN553" i="9"/>
  <c r="Z553" i="9"/>
  <c r="AE553" i="9"/>
  <c r="AG553" i="9"/>
  <c r="AH553" i="9"/>
  <c r="AI553" i="9"/>
  <c r="AK553" i="9"/>
  <c r="AL553" i="9"/>
  <c r="AR553" i="12" s="1"/>
  <c r="AA553" i="9"/>
  <c r="AB553" i="9"/>
  <c r="AC553" i="9"/>
  <c r="U553" i="9"/>
  <c r="K553" i="12" s="1"/>
  <c r="R553" i="9"/>
  <c r="H553" i="12" s="1"/>
  <c r="T553" i="9"/>
  <c r="J553" i="12" s="1"/>
  <c r="V553" i="9"/>
  <c r="L553" i="12" s="1"/>
  <c r="S553" i="9"/>
  <c r="I553" i="12" s="1"/>
  <c r="W553" i="9"/>
  <c r="M553" i="12" s="1"/>
  <c r="AF560" i="9"/>
  <c r="AJ560" i="9"/>
  <c r="Y560" i="9"/>
  <c r="AL560" i="9"/>
  <c r="AR560" i="12" s="1"/>
  <c r="AK560" i="9"/>
  <c r="AM560" i="9"/>
  <c r="AS560" i="12" s="1"/>
  <c r="AN560" i="9"/>
  <c r="Z560" i="9"/>
  <c r="AA560" i="9"/>
  <c r="AB560" i="9"/>
  <c r="AC560" i="9"/>
  <c r="AD560" i="9"/>
  <c r="AE560" i="9"/>
  <c r="AG560" i="9"/>
  <c r="AH560" i="9"/>
  <c r="AI560" i="9"/>
  <c r="T560" i="9"/>
  <c r="J560" i="12" s="1"/>
  <c r="U560" i="9"/>
  <c r="K560" i="12" s="1"/>
  <c r="W560" i="9"/>
  <c r="R560" i="9"/>
  <c r="H560" i="12" s="1"/>
  <c r="V560" i="9"/>
  <c r="S560" i="9"/>
  <c r="I560" i="12" s="1"/>
  <c r="AF563" i="9"/>
  <c r="AA563" i="9"/>
  <c r="AN563" i="9"/>
  <c r="AC563" i="9"/>
  <c r="AJ563" i="9"/>
  <c r="AK563" i="9"/>
  <c r="AL563" i="9"/>
  <c r="AR563" i="12" s="1"/>
  <c r="AM563" i="9"/>
  <c r="AS563" i="12" s="1"/>
  <c r="Y563" i="9"/>
  <c r="Z563" i="9"/>
  <c r="AB563" i="9"/>
  <c r="AD563" i="9"/>
  <c r="AE563" i="9"/>
  <c r="AH563" i="9"/>
  <c r="AG563" i="9"/>
  <c r="AI563" i="9"/>
  <c r="V563" i="9"/>
  <c r="L563" i="12" s="1"/>
  <c r="R563" i="9"/>
  <c r="T563" i="9"/>
  <c r="U563" i="9"/>
  <c r="W563" i="9"/>
  <c r="M563" i="12" s="1"/>
  <c r="S563" i="9"/>
  <c r="I563" i="12" s="1"/>
  <c r="AA567" i="9"/>
  <c r="AM567" i="9"/>
  <c r="AS567" i="12" s="1"/>
  <c r="AC567" i="9"/>
  <c r="AG567" i="9"/>
  <c r="AH567" i="9"/>
  <c r="AI567" i="9"/>
  <c r="AJ567" i="9"/>
  <c r="AK567" i="9"/>
  <c r="AL567" i="9"/>
  <c r="AR567" i="12" s="1"/>
  <c r="AN567" i="9"/>
  <c r="Y567" i="9"/>
  <c r="Z567" i="9"/>
  <c r="AB567" i="9"/>
  <c r="AD567" i="9"/>
  <c r="AE567" i="9"/>
  <c r="AF567" i="9"/>
  <c r="R567" i="9"/>
  <c r="H567" i="12" s="1"/>
  <c r="T567" i="9"/>
  <c r="J567" i="12" s="1"/>
  <c r="U567" i="9"/>
  <c r="K567" i="12" s="1"/>
  <c r="S567" i="9"/>
  <c r="I567" i="12" s="1"/>
  <c r="W567" i="9"/>
  <c r="M567" i="12" s="1"/>
  <c r="AA573" i="9"/>
  <c r="AM573" i="9"/>
  <c r="AS573" i="12" s="1"/>
  <c r="AC573" i="9"/>
  <c r="AK573" i="9"/>
  <c r="AL573" i="9"/>
  <c r="AR573" i="12" s="1"/>
  <c r="Y573" i="9"/>
  <c r="AN573" i="9"/>
  <c r="AH573" i="9"/>
  <c r="AI573" i="9"/>
  <c r="AJ573" i="9"/>
  <c r="Z573" i="9"/>
  <c r="AB573" i="9"/>
  <c r="AD573" i="9"/>
  <c r="AE573" i="9"/>
  <c r="AF573" i="9"/>
  <c r="AG573" i="9"/>
  <c r="R573" i="9"/>
  <c r="T573" i="9"/>
  <c r="J573" i="12" s="1"/>
  <c r="V573" i="9"/>
  <c r="S573" i="9"/>
  <c r="U573" i="9"/>
  <c r="W573" i="9"/>
  <c r="AI583" i="9"/>
  <c r="Y583" i="9"/>
  <c r="AK583" i="9"/>
  <c r="AJ583" i="9"/>
  <c r="AL583" i="9"/>
  <c r="AR583" i="12" s="1"/>
  <c r="AM583" i="9"/>
  <c r="AS583" i="12" s="1"/>
  <c r="AC583" i="9"/>
  <c r="AE583" i="9"/>
  <c r="AF583" i="9"/>
  <c r="Z583" i="9"/>
  <c r="AA583" i="9"/>
  <c r="AB583" i="9"/>
  <c r="AD583" i="9"/>
  <c r="AG583" i="9"/>
  <c r="AH583" i="9"/>
  <c r="AN583" i="9"/>
  <c r="R583" i="9"/>
  <c r="V583" i="9"/>
  <c r="W583" i="9"/>
  <c r="U583" i="9"/>
  <c r="T583" i="9"/>
  <c r="J583" i="12" s="1"/>
  <c r="S583" i="9"/>
  <c r="AI595" i="9"/>
  <c r="Y595" i="9"/>
  <c r="AK595" i="9"/>
  <c r="AE595" i="9"/>
  <c r="AF595" i="9"/>
  <c r="AG595" i="9"/>
  <c r="AB595" i="9"/>
  <c r="AD595" i="9"/>
  <c r="AH595" i="9"/>
  <c r="AN595" i="9"/>
  <c r="Z595" i="9"/>
  <c r="AM595" i="9"/>
  <c r="AS595" i="12" s="1"/>
  <c r="AA595" i="9"/>
  <c r="AC595" i="9"/>
  <c r="AJ595" i="9"/>
  <c r="AL595" i="9"/>
  <c r="AR595" i="12" s="1"/>
  <c r="V595" i="9"/>
  <c r="L595" i="12" s="1"/>
  <c r="R595" i="9"/>
  <c r="H595" i="12" s="1"/>
  <c r="U595" i="9"/>
  <c r="K595" i="12" s="1"/>
  <c r="W595" i="9"/>
  <c r="M595" i="12" s="1"/>
  <c r="S595" i="9"/>
  <c r="I595" i="12" s="1"/>
  <c r="T595" i="9"/>
  <c r="J595" i="12" s="1"/>
  <c r="AE617" i="9"/>
  <c r="AG617" i="9"/>
  <c r="Y617" i="9"/>
  <c r="AM617" i="9"/>
  <c r="AS617" i="12" s="1"/>
  <c r="Z617" i="9"/>
  <c r="AN617" i="9"/>
  <c r="AA617" i="9"/>
  <c r="AB617" i="9"/>
  <c r="AH617" i="9"/>
  <c r="AI617" i="9"/>
  <c r="AK617" i="9"/>
  <c r="AJ617" i="9"/>
  <c r="AC617" i="9"/>
  <c r="AD617" i="9"/>
  <c r="AF617" i="9"/>
  <c r="AL617" i="9"/>
  <c r="AR617" i="12" s="1"/>
  <c r="W617" i="9"/>
  <c r="M617" i="12" s="1"/>
  <c r="R617" i="9"/>
  <c r="H617" i="12" s="1"/>
  <c r="S617" i="9"/>
  <c r="I617" i="12" s="1"/>
  <c r="U617" i="9"/>
  <c r="K617" i="12" s="1"/>
  <c r="V617" i="9"/>
  <c r="L617" i="12" s="1"/>
  <c r="T617" i="9"/>
  <c r="J617" i="12" s="1"/>
  <c r="Z668" i="9"/>
  <c r="AL668" i="9"/>
  <c r="AR668" i="12" s="1"/>
  <c r="AB668" i="9"/>
  <c r="AN668" i="9"/>
  <c r="AC668" i="9"/>
  <c r="AD668" i="9"/>
  <c r="AE668" i="9"/>
  <c r="AG668" i="9"/>
  <c r="Y668" i="9"/>
  <c r="AK668" i="9"/>
  <c r="AF668" i="9"/>
  <c r="AH668" i="9"/>
  <c r="AI668" i="9"/>
  <c r="AJ668" i="9"/>
  <c r="AA668" i="9"/>
  <c r="AM668" i="9"/>
  <c r="AS668" i="12" s="1"/>
  <c r="V668" i="9"/>
  <c r="L668" i="12" s="1"/>
  <c r="W668" i="9"/>
  <c r="M668" i="12" s="1"/>
  <c r="R668" i="9"/>
  <c r="H668" i="12" s="1"/>
  <c r="S668" i="9"/>
  <c r="I668" i="12" s="1"/>
  <c r="T668" i="9"/>
  <c r="J668" i="12" s="1"/>
  <c r="U668" i="9"/>
  <c r="K668" i="12" s="1"/>
  <c r="AD685" i="9"/>
  <c r="AE685" i="9"/>
  <c r="AF685" i="9"/>
  <c r="AG685" i="9"/>
  <c r="Z685" i="9"/>
  <c r="AA685" i="9"/>
  <c r="AB685" i="9"/>
  <c r="AC685" i="9"/>
  <c r="AH685" i="9"/>
  <c r="AI685" i="9"/>
  <c r="AK685" i="9"/>
  <c r="AN685" i="9"/>
  <c r="AL685" i="9"/>
  <c r="AR685" i="12" s="1"/>
  <c r="Y685" i="9"/>
  <c r="AM685" i="9"/>
  <c r="AS685" i="12" s="1"/>
  <c r="AJ685" i="9"/>
  <c r="R685" i="9"/>
  <c r="H685" i="12" s="1"/>
  <c r="S685" i="9"/>
  <c r="I685" i="12" s="1"/>
  <c r="T685" i="9"/>
  <c r="J685" i="12" s="1"/>
  <c r="U685" i="9"/>
  <c r="K685" i="12" s="1"/>
  <c r="V685" i="9"/>
  <c r="L685" i="12" s="1"/>
  <c r="W685" i="9"/>
  <c r="M685" i="12" s="1"/>
  <c r="AH708" i="9"/>
  <c r="AI708" i="9"/>
  <c r="AJ708" i="9"/>
  <c r="Y708" i="9"/>
  <c r="AK708" i="9"/>
  <c r="AL708" i="9"/>
  <c r="AR708" i="12" s="1"/>
  <c r="AM708" i="9"/>
  <c r="AS708" i="12" s="1"/>
  <c r="AN708" i="9"/>
  <c r="Z708" i="9"/>
  <c r="AA708" i="9"/>
  <c r="AD708" i="9"/>
  <c r="AG708" i="9"/>
  <c r="AF708" i="9"/>
  <c r="AB708" i="9"/>
  <c r="AC708" i="9"/>
  <c r="AE708" i="9"/>
  <c r="W708" i="9"/>
  <c r="M708" i="12" s="1"/>
  <c r="V708" i="9"/>
  <c r="L708" i="12" s="1"/>
  <c r="R708" i="9"/>
  <c r="H708" i="12" s="1"/>
  <c r="S708" i="9"/>
  <c r="I708" i="12" s="1"/>
  <c r="T708" i="9"/>
  <c r="J708" i="12" s="1"/>
  <c r="U708" i="9"/>
  <c r="K708" i="12" s="1"/>
  <c r="Z710" i="9"/>
  <c r="AL710" i="9"/>
  <c r="AR710" i="12" s="1"/>
  <c r="AA710" i="9"/>
  <c r="AM710" i="9"/>
  <c r="AS710" i="12" s="1"/>
  <c r="AB710" i="9"/>
  <c r="AN710" i="9"/>
  <c r="AC710" i="9"/>
  <c r="AI710" i="9"/>
  <c r="AJ710" i="9"/>
  <c r="AK710" i="9"/>
  <c r="AF710" i="9"/>
  <c r="AD710" i="9"/>
  <c r="AE710" i="9"/>
  <c r="Y710" i="9"/>
  <c r="AG710" i="9"/>
  <c r="AH710" i="9"/>
  <c r="W710" i="9"/>
  <c r="M710" i="12" s="1"/>
  <c r="V710" i="9"/>
  <c r="L710" i="12" s="1"/>
  <c r="R710" i="9"/>
  <c r="H710" i="12" s="1"/>
  <c r="S710" i="9"/>
  <c r="I710" i="12" s="1"/>
  <c r="T710" i="9"/>
  <c r="J710" i="12" s="1"/>
  <c r="U710" i="9"/>
  <c r="K710" i="12" s="1"/>
  <c r="AH717" i="9"/>
  <c r="AI717" i="9"/>
  <c r="AJ717" i="9"/>
  <c r="Y717" i="9"/>
  <c r="AK717" i="9"/>
  <c r="AL717" i="9"/>
  <c r="AR717" i="12" s="1"/>
  <c r="AM717" i="9"/>
  <c r="AS717" i="12" s="1"/>
  <c r="AN717" i="9"/>
  <c r="Z717" i="9"/>
  <c r="AA717" i="9"/>
  <c r="AF717" i="9"/>
  <c r="AB717" i="9"/>
  <c r="AE717" i="9"/>
  <c r="AC717" i="9"/>
  <c r="AD717" i="9"/>
  <c r="AG717" i="9"/>
  <c r="R717" i="9"/>
  <c r="H717" i="12" s="1"/>
  <c r="U717" i="9"/>
  <c r="K717" i="12" s="1"/>
  <c r="S717" i="9"/>
  <c r="I717" i="12" s="1"/>
  <c r="T717" i="9"/>
  <c r="J717" i="12" s="1"/>
  <c r="V717" i="9"/>
  <c r="L717" i="12" s="1"/>
  <c r="W717" i="9"/>
  <c r="M717" i="12" s="1"/>
  <c r="AJ731" i="9"/>
  <c r="Y731" i="9"/>
  <c r="AK731" i="9"/>
  <c r="Z731" i="9"/>
  <c r="AL731" i="9"/>
  <c r="AR731" i="12" s="1"/>
  <c r="AM731" i="9"/>
  <c r="AS731" i="12" s="1"/>
  <c r="AN731" i="9"/>
  <c r="AB731" i="9"/>
  <c r="AG731" i="9"/>
  <c r="AC731" i="9"/>
  <c r="AD731" i="9"/>
  <c r="AH731" i="9"/>
  <c r="AA731" i="9"/>
  <c r="AI731" i="9"/>
  <c r="AE731" i="9"/>
  <c r="AF731" i="9"/>
  <c r="R731" i="9"/>
  <c r="H731" i="12" s="1"/>
  <c r="S731" i="9"/>
  <c r="I731" i="12" s="1"/>
  <c r="T731" i="9"/>
  <c r="J731" i="12" s="1"/>
  <c r="U731" i="9"/>
  <c r="K731" i="12" s="1"/>
  <c r="V731" i="9"/>
  <c r="L731" i="12" s="1"/>
  <c r="W731" i="9"/>
  <c r="M731" i="12" s="1"/>
  <c r="I736" i="9"/>
  <c r="AF741" i="9"/>
  <c r="AG741" i="9"/>
  <c r="AH741" i="9"/>
  <c r="AL741" i="9"/>
  <c r="AM741" i="9"/>
  <c r="Y741" i="9"/>
  <c r="AN741" i="9"/>
  <c r="AJ741" i="9"/>
  <c r="AK741" i="9"/>
  <c r="AE741" i="9"/>
  <c r="AI741" i="9"/>
  <c r="AA741" i="9"/>
  <c r="Z741" i="9"/>
  <c r="AC741" i="9"/>
  <c r="AB741" i="9"/>
  <c r="AD741" i="9"/>
  <c r="AB742" i="9"/>
  <c r="AN742" i="9"/>
  <c r="AT742" i="12" s="1"/>
  <c r="AC742" i="9"/>
  <c r="AD742" i="9"/>
  <c r="AK742" i="9"/>
  <c r="AL742" i="9"/>
  <c r="AM742" i="9"/>
  <c r="AA742" i="9"/>
  <c r="AE742" i="9"/>
  <c r="AG742" i="9"/>
  <c r="AH742" i="9"/>
  <c r="AF742" i="9"/>
  <c r="Z742" i="9"/>
  <c r="Y742" i="9"/>
  <c r="AI742" i="9"/>
  <c r="AJ742" i="9"/>
  <c r="L744" i="9"/>
  <c r="AF744" i="9"/>
  <c r="AG744" i="9"/>
  <c r="AH744" i="9"/>
  <c r="AL744" i="9"/>
  <c r="AM744" i="9"/>
  <c r="Y744" i="9"/>
  <c r="AN744" i="9"/>
  <c r="AD744" i="9"/>
  <c r="AJ744" i="9"/>
  <c r="AB744" i="9"/>
  <c r="AE744" i="9"/>
  <c r="AI744" i="9"/>
  <c r="AC744" i="9"/>
  <c r="Z744" i="9"/>
  <c r="AA744" i="9"/>
  <c r="AK744" i="9"/>
  <c r="AB754" i="9"/>
  <c r="AN754" i="9"/>
  <c r="AC754" i="9"/>
  <c r="AD754" i="9"/>
  <c r="AK754" i="9"/>
  <c r="AL754" i="9"/>
  <c r="AM754" i="9"/>
  <c r="AJ754" i="9"/>
  <c r="Y754" i="9"/>
  <c r="Z754" i="9"/>
  <c r="AH754" i="9"/>
  <c r="AE754" i="9"/>
  <c r="AI754" i="9"/>
  <c r="AA754" i="9"/>
  <c r="AF754" i="9"/>
  <c r="AG754" i="9"/>
  <c r="L755" i="9"/>
  <c r="AJ755" i="9"/>
  <c r="Y755" i="9"/>
  <c r="AK755" i="9"/>
  <c r="Z755" i="9"/>
  <c r="AL755" i="9"/>
  <c r="AM755" i="9"/>
  <c r="AN755" i="9"/>
  <c r="AB755" i="9"/>
  <c r="AD755" i="9"/>
  <c r="AG755" i="9"/>
  <c r="AH755" i="9"/>
  <c r="AA755" i="9"/>
  <c r="AC755" i="9"/>
  <c r="AI755" i="9"/>
  <c r="AF755" i="9"/>
  <c r="AE755" i="9"/>
  <c r="AB760" i="9"/>
  <c r="AN760" i="9"/>
  <c r="AC760" i="9"/>
  <c r="AD760" i="9"/>
  <c r="AK760" i="9"/>
  <c r="AL760" i="9"/>
  <c r="AM760" i="9"/>
  <c r="AF760" i="9"/>
  <c r="AI760" i="9"/>
  <c r="AJ760" i="9"/>
  <c r="Y760" i="9"/>
  <c r="AE760" i="9"/>
  <c r="AH760" i="9"/>
  <c r="Z760" i="9"/>
  <c r="AG760" i="9"/>
  <c r="AA760" i="9"/>
  <c r="N761" i="9"/>
  <c r="AJ761" i="9"/>
  <c r="Y761" i="9"/>
  <c r="AK761" i="9"/>
  <c r="Z761" i="9"/>
  <c r="AL761" i="9"/>
  <c r="AM761" i="9"/>
  <c r="AN761" i="9"/>
  <c r="AH761" i="9"/>
  <c r="AB761" i="9"/>
  <c r="AA761" i="9"/>
  <c r="AC761" i="9"/>
  <c r="AE761" i="9"/>
  <c r="AF761" i="9"/>
  <c r="AI761" i="9"/>
  <c r="AD761" i="9"/>
  <c r="AG761" i="9"/>
  <c r="J762" i="9"/>
  <c r="L763" i="9"/>
  <c r="I766" i="9"/>
  <c r="I767" i="9"/>
  <c r="J778" i="9"/>
  <c r="J781" i="9"/>
  <c r="M785" i="9"/>
  <c r="AJ785" i="9"/>
  <c r="Y785" i="9"/>
  <c r="AK785" i="9"/>
  <c r="Z785" i="9"/>
  <c r="AL785" i="9"/>
  <c r="AM785" i="9"/>
  <c r="AN785" i="9"/>
  <c r="AH785" i="9"/>
  <c r="AE785" i="9"/>
  <c r="AI785" i="9"/>
  <c r="AC785" i="9"/>
  <c r="AD785" i="9"/>
  <c r="AA785" i="9"/>
  <c r="AG785" i="9"/>
  <c r="AF785" i="9"/>
  <c r="AB785" i="9"/>
  <c r="AB787" i="9"/>
  <c r="AN787" i="9"/>
  <c r="AC787" i="9"/>
  <c r="AD787" i="9"/>
  <c r="AK787" i="9"/>
  <c r="AL787" i="9"/>
  <c r="AM787" i="9"/>
  <c r="Z787" i="9"/>
  <c r="AE787" i="9"/>
  <c r="Y787" i="9"/>
  <c r="AA787" i="9"/>
  <c r="AF787" i="9"/>
  <c r="AI787" i="9"/>
  <c r="AG787" i="9"/>
  <c r="AH787" i="9"/>
  <c r="AJ787" i="9"/>
  <c r="AB790" i="9"/>
  <c r="AN790" i="9"/>
  <c r="AC790" i="9"/>
  <c r="AD790" i="9"/>
  <c r="AK790" i="9"/>
  <c r="AL790" i="9"/>
  <c r="AM790" i="9"/>
  <c r="AA790" i="9"/>
  <c r="AG790" i="9"/>
  <c r="AH790" i="9"/>
  <c r="AE790" i="9"/>
  <c r="AI790" i="9"/>
  <c r="AJ790" i="9"/>
  <c r="AF790" i="9"/>
  <c r="Z790" i="9"/>
  <c r="Y790" i="9"/>
  <c r="J793" i="9"/>
  <c r="AB793" i="9"/>
  <c r="AN793" i="9"/>
  <c r="AC793" i="9"/>
  <c r="AD793" i="9"/>
  <c r="AK793" i="9"/>
  <c r="AL793" i="9"/>
  <c r="AM793" i="9"/>
  <c r="AI793" i="9"/>
  <c r="Z793" i="9"/>
  <c r="Y793" i="9"/>
  <c r="AF793" i="9"/>
  <c r="AJ793" i="9"/>
  <c r="AA793" i="9"/>
  <c r="AG793" i="9"/>
  <c r="AE793" i="9"/>
  <c r="AH793" i="9"/>
  <c r="J794" i="9"/>
  <c r="J795" i="9"/>
  <c r="I807" i="9"/>
  <c r="AG815" i="9"/>
  <c r="AH815" i="9"/>
  <c r="AI815" i="9"/>
  <c r="AB815" i="9"/>
  <c r="AN815" i="9"/>
  <c r="AA815" i="9"/>
  <c r="AE815" i="9"/>
  <c r="AF815" i="9"/>
  <c r="AC815" i="9"/>
  <c r="AJ815" i="9"/>
  <c r="Y815" i="9"/>
  <c r="AD815" i="9"/>
  <c r="AK815" i="9"/>
  <c r="AL815" i="9"/>
  <c r="AM815" i="9"/>
  <c r="Z815" i="9"/>
  <c r="J821" i="9"/>
  <c r="P824" i="9"/>
  <c r="G824" i="9" s="1"/>
  <c r="I828" i="9"/>
  <c r="M830" i="9"/>
  <c r="M833" i="9"/>
  <c r="AH833" i="9"/>
  <c r="AI833" i="9"/>
  <c r="Z833" i="9"/>
  <c r="AN833" i="9"/>
  <c r="AF833" i="9"/>
  <c r="AE833" i="9"/>
  <c r="AG833" i="9"/>
  <c r="AA833" i="9"/>
  <c r="AC833" i="9"/>
  <c r="AD833" i="9"/>
  <c r="AB833" i="9"/>
  <c r="AL833" i="9"/>
  <c r="AK833" i="9"/>
  <c r="AJ833" i="9"/>
  <c r="AM833" i="9"/>
  <c r="Y833" i="9"/>
  <c r="M840" i="9"/>
  <c r="AH842" i="9"/>
  <c r="AI842" i="9"/>
  <c r="Z842" i="9"/>
  <c r="AN842" i="9"/>
  <c r="AD842" i="9"/>
  <c r="Y842" i="9"/>
  <c r="AA842" i="9"/>
  <c r="AB842" i="9"/>
  <c r="AE842" i="9"/>
  <c r="AF842" i="9"/>
  <c r="AC842" i="9"/>
  <c r="AK842" i="9"/>
  <c r="AM842" i="9"/>
  <c r="AJ842" i="9"/>
  <c r="AL842" i="9"/>
  <c r="AG842" i="9"/>
  <c r="Z846" i="9"/>
  <c r="AL846" i="9"/>
  <c r="AI846" i="9"/>
  <c r="AK846" i="9"/>
  <c r="AM846" i="9"/>
  <c r="AH846" i="9"/>
  <c r="AN846" i="9"/>
  <c r="AB846" i="9"/>
  <c r="AE846" i="9"/>
  <c r="AJ846" i="9"/>
  <c r="AG846" i="9"/>
  <c r="Y846" i="9"/>
  <c r="AA846" i="9"/>
  <c r="AC846" i="9"/>
  <c r="AD846" i="9"/>
  <c r="AF846" i="9"/>
  <c r="P848" i="9"/>
  <c r="G848" i="9" s="1"/>
  <c r="AD848" i="9"/>
  <c r="AC848" i="9"/>
  <c r="AH848" i="9"/>
  <c r="AI848" i="9"/>
  <c r="AL848" i="9"/>
  <c r="AN848" i="9"/>
  <c r="Y848" i="9"/>
  <c r="AM848" i="9"/>
  <c r="AB848" i="9"/>
  <c r="AG848" i="9"/>
  <c r="AK848" i="9"/>
  <c r="Z848" i="9"/>
  <c r="AA848" i="9"/>
  <c r="AE848" i="9"/>
  <c r="AF848" i="9"/>
  <c r="AJ848" i="9"/>
  <c r="P850" i="9"/>
  <c r="G850" i="9" s="1"/>
  <c r="AH850" i="9"/>
  <c r="AK850" i="9"/>
  <c r="AD850" i="9"/>
  <c r="AE850" i="9"/>
  <c r="AN850" i="9"/>
  <c r="Z850" i="9"/>
  <c r="AA850" i="9"/>
  <c r="AF850" i="9"/>
  <c r="AJ850" i="9"/>
  <c r="AG850" i="9"/>
  <c r="AL850" i="9"/>
  <c r="AC850" i="9"/>
  <c r="AI850" i="9"/>
  <c r="AM850" i="9"/>
  <c r="Y850" i="9"/>
  <c r="AB850" i="9"/>
  <c r="N866" i="9"/>
  <c r="K876" i="9"/>
  <c r="Z876" i="9"/>
  <c r="AL876" i="9"/>
  <c r="AA876" i="9"/>
  <c r="AN876" i="9"/>
  <c r="AC876" i="9"/>
  <c r="AD876" i="9"/>
  <c r="AI876" i="9"/>
  <c r="AK876" i="9"/>
  <c r="AM876" i="9"/>
  <c r="Y876" i="9"/>
  <c r="AF876" i="9"/>
  <c r="AJ876" i="9"/>
  <c r="AB876" i="9"/>
  <c r="AE876" i="9"/>
  <c r="AG876" i="9"/>
  <c r="AH876" i="9"/>
  <c r="J879" i="9"/>
  <c r="L881" i="9"/>
  <c r="I883" i="9"/>
  <c r="AJ883" i="9"/>
  <c r="AI883" i="9"/>
  <c r="AK883" i="9"/>
  <c r="AG883" i="9"/>
  <c r="AL883" i="9"/>
  <c r="AM883" i="9"/>
  <c r="AA883" i="9"/>
  <c r="AD883" i="9"/>
  <c r="AB883" i="9"/>
  <c r="Z883" i="9"/>
  <c r="AC883" i="9"/>
  <c r="AE883" i="9"/>
  <c r="AF883" i="9"/>
  <c r="AH883" i="9"/>
  <c r="AN883" i="9"/>
  <c r="Y883" i="9"/>
  <c r="J891" i="9"/>
  <c r="M894" i="9"/>
  <c r="I897" i="9"/>
  <c r="J911" i="9"/>
  <c r="J913" i="9"/>
  <c r="J914" i="9"/>
  <c r="K915" i="9"/>
  <c r="AJ934" i="9"/>
  <c r="AE934" i="9"/>
  <c r="AF934" i="9"/>
  <c r="AM934" i="9"/>
  <c r="AC934" i="9"/>
  <c r="AH934" i="9"/>
  <c r="AL934" i="9"/>
  <c r="AI934" i="9"/>
  <c r="Z934" i="9"/>
  <c r="AB934" i="9"/>
  <c r="Y934" i="9"/>
  <c r="AN934" i="9"/>
  <c r="AA934" i="9"/>
  <c r="AG934" i="9"/>
  <c r="AK934" i="9"/>
  <c r="AD934" i="9"/>
  <c r="AF950" i="9"/>
  <c r="AK950" i="9"/>
  <c r="Y950" i="9"/>
  <c r="AL950" i="9"/>
  <c r="AB950" i="9"/>
  <c r="AE950" i="9"/>
  <c r="AI950" i="9"/>
  <c r="AG950" i="9"/>
  <c r="AA950" i="9"/>
  <c r="AN950" i="9"/>
  <c r="AC950" i="9"/>
  <c r="AH950" i="9"/>
  <c r="Z950" i="9"/>
  <c r="AD950" i="9"/>
  <c r="AJ950" i="9"/>
  <c r="AM950" i="9"/>
  <c r="M955" i="9"/>
  <c r="AJ964" i="9"/>
  <c r="AI964" i="9"/>
  <c r="AK964" i="9"/>
  <c r="Y964" i="9"/>
  <c r="AN964" i="9"/>
  <c r="AB964" i="9"/>
  <c r="AE964" i="9"/>
  <c r="AM964" i="9"/>
  <c r="AD964" i="9"/>
  <c r="AG964" i="9"/>
  <c r="Z964" i="9"/>
  <c r="AA964" i="9"/>
  <c r="AC964" i="9"/>
  <c r="AH964" i="9"/>
  <c r="AL964" i="9"/>
  <c r="AF964" i="9"/>
  <c r="I966" i="9"/>
  <c r="K969" i="9"/>
  <c r="AB969" i="9"/>
  <c r="AN969" i="9"/>
  <c r="AH969" i="9"/>
  <c r="AI969" i="9"/>
  <c r="AL969" i="9"/>
  <c r="Z969" i="9"/>
  <c r="AD969" i="9"/>
  <c r="AG969" i="9"/>
  <c r="AK969" i="9"/>
  <c r="AA969" i="9"/>
  <c r="AE969" i="9"/>
  <c r="AM969" i="9"/>
  <c r="AC969" i="9"/>
  <c r="AF969" i="9"/>
  <c r="Y969" i="9"/>
  <c r="AJ969" i="9"/>
  <c r="J970" i="9"/>
  <c r="J979" i="9"/>
  <c r="L988" i="9"/>
  <c r="AJ988" i="9"/>
  <c r="AE988" i="9"/>
  <c r="AF988" i="9"/>
  <c r="AG988" i="9"/>
  <c r="AK988" i="9"/>
  <c r="AA988" i="9"/>
  <c r="AM988" i="9"/>
  <c r="AN988" i="9"/>
  <c r="Y988" i="9"/>
  <c r="AB988" i="9"/>
  <c r="Z988" i="9"/>
  <c r="AC988" i="9"/>
  <c r="AD988" i="9"/>
  <c r="AH988" i="9"/>
  <c r="AI988" i="9"/>
  <c r="AL988" i="9"/>
  <c r="L990" i="9"/>
  <c r="I993" i="9"/>
  <c r="K996" i="9"/>
  <c r="J999" i="9"/>
  <c r="J1003" i="9"/>
  <c r="AJ1003" i="9"/>
  <c r="AA1003" i="9"/>
  <c r="AN1003" i="9"/>
  <c r="AB1003" i="9"/>
  <c r="AC1003" i="9"/>
  <c r="AF1003" i="9"/>
  <c r="AG1003" i="9"/>
  <c r="Z1003" i="9"/>
  <c r="Y1003" i="9"/>
  <c r="AE1003" i="9"/>
  <c r="AI1003" i="9"/>
  <c r="AD1003" i="9"/>
  <c r="AH1003" i="9"/>
  <c r="AL1003" i="9"/>
  <c r="AM1003" i="9"/>
  <c r="AK1003" i="9"/>
  <c r="AF1013" i="9"/>
  <c r="AK1013" i="9"/>
  <c r="Y1013" i="9"/>
  <c r="AL1013" i="9"/>
  <c r="Z1013" i="9"/>
  <c r="AC1013" i="9"/>
  <c r="AH1013" i="9"/>
  <c r="AN1013" i="9"/>
  <c r="AE1013" i="9"/>
  <c r="AG1013" i="9"/>
  <c r="AI1013" i="9"/>
  <c r="AJ1013" i="9"/>
  <c r="AM1013" i="9"/>
  <c r="AA1013" i="9"/>
  <c r="AB1013" i="9"/>
  <c r="AD1013" i="9"/>
  <c r="J1025" i="9"/>
  <c r="AB1025" i="9"/>
  <c r="AN1025" i="9"/>
  <c r="AC1025" i="9"/>
  <c r="AL1025" i="9"/>
  <c r="AH1025" i="9"/>
  <c r="Y1025" i="9"/>
  <c r="AI1025" i="9"/>
  <c r="AK1025" i="9"/>
  <c r="AM1025" i="9"/>
  <c r="Z1025" i="9"/>
  <c r="AA1025" i="9"/>
  <c r="AD1025" i="9"/>
  <c r="AF1025" i="9"/>
  <c r="AG1025" i="9"/>
  <c r="AE1025" i="9"/>
  <c r="AJ1025" i="9"/>
  <c r="L1032" i="9"/>
  <c r="L1033" i="9"/>
  <c r="M1036" i="9"/>
  <c r="Z1064" i="9"/>
  <c r="AL1064" i="9"/>
  <c r="AH1064" i="9"/>
  <c r="AJ1064" i="9"/>
  <c r="AI1064" i="9"/>
  <c r="AM1064" i="9"/>
  <c r="AB1064" i="9"/>
  <c r="AC1064" i="9"/>
  <c r="AD1064" i="9"/>
  <c r="AE1064" i="9"/>
  <c r="AF1064" i="9"/>
  <c r="AK1064" i="9"/>
  <c r="AG1064" i="9"/>
  <c r="AN1064" i="9"/>
  <c r="Y1064" i="9"/>
  <c r="AA1064" i="9"/>
  <c r="AH1071" i="9"/>
  <c r="AA1071" i="9"/>
  <c r="AN1071" i="9"/>
  <c r="AL1071" i="9"/>
  <c r="AF1071" i="9"/>
  <c r="AI1071" i="9"/>
  <c r="AB1071" i="9"/>
  <c r="AC1071" i="9"/>
  <c r="AD1071" i="9"/>
  <c r="AE1071" i="9"/>
  <c r="AG1071" i="9"/>
  <c r="AK1071" i="9"/>
  <c r="AJ1071" i="9"/>
  <c r="AM1071" i="9"/>
  <c r="Z1071" i="9"/>
  <c r="Y1071" i="9"/>
  <c r="Z1076" i="9"/>
  <c r="AL1076" i="9"/>
  <c r="Y1076" i="9"/>
  <c r="AM1076" i="9"/>
  <c r="AD1076" i="9"/>
  <c r="AE1076" i="9"/>
  <c r="AG1076" i="9"/>
  <c r="AA1076" i="9"/>
  <c r="AB1076" i="9"/>
  <c r="AF1076" i="9"/>
  <c r="AC1076" i="9"/>
  <c r="AH1076" i="9"/>
  <c r="AJ1076" i="9"/>
  <c r="AI1076" i="9"/>
  <c r="AK1076" i="9"/>
  <c r="AN1076" i="9"/>
  <c r="M1079" i="9"/>
  <c r="K1083" i="9"/>
  <c r="N1091" i="9"/>
  <c r="M1094" i="9"/>
  <c r="I1096" i="9"/>
  <c r="N174" i="12"/>
  <c r="N109" i="13" s="1"/>
  <c r="N222" i="12"/>
  <c r="N157" i="13" s="1"/>
  <c r="N270" i="12"/>
  <c r="N205" i="13" s="1"/>
  <c r="S598" i="9"/>
  <c r="I598" i="12" s="1"/>
  <c r="W472" i="9"/>
  <c r="M472" i="12" s="1"/>
  <c r="N267" i="12"/>
  <c r="N202" i="13" s="1"/>
  <c r="N182" i="12"/>
  <c r="N117" i="13" s="1"/>
  <c r="AF356" i="9"/>
  <c r="AD356" i="9"/>
  <c r="AG356" i="9"/>
  <c r="AE356" i="9"/>
  <c r="AI356" i="9"/>
  <c r="AB356" i="9"/>
  <c r="AC356" i="9"/>
  <c r="AJ356" i="9"/>
  <c r="Y356" i="9"/>
  <c r="Z356" i="9"/>
  <c r="AA356" i="9"/>
  <c r="AH356" i="9"/>
  <c r="AK356" i="9"/>
  <c r="AL356" i="9"/>
  <c r="AM356" i="9"/>
  <c r="AN356" i="9"/>
  <c r="R356" i="9"/>
  <c r="H356" i="12" s="1"/>
  <c r="S356" i="9"/>
  <c r="I356" i="12" s="1"/>
  <c r="T356" i="9"/>
  <c r="J356" i="12" s="1"/>
  <c r="U356" i="9"/>
  <c r="K356" i="12" s="1"/>
  <c r="V356" i="9"/>
  <c r="L356" i="12" s="1"/>
  <c r="W356" i="9"/>
  <c r="M356" i="12" s="1"/>
  <c r="AJ409" i="9"/>
  <c r="AG409" i="9"/>
  <c r="AI409" i="9"/>
  <c r="AE409" i="9"/>
  <c r="AH409" i="9"/>
  <c r="AC409" i="9"/>
  <c r="AD409" i="9"/>
  <c r="AK409" i="9"/>
  <c r="Z409" i="9"/>
  <c r="AF409" i="9"/>
  <c r="AL409" i="9"/>
  <c r="AM409" i="9"/>
  <c r="AN409" i="9"/>
  <c r="Y409" i="9"/>
  <c r="AA409" i="9"/>
  <c r="AB409" i="9"/>
  <c r="R409" i="9"/>
  <c r="H409" i="12" s="1"/>
  <c r="S409" i="9"/>
  <c r="I409" i="12" s="1"/>
  <c r="T409" i="9"/>
  <c r="J409" i="12" s="1"/>
  <c r="J344" i="13" s="1"/>
  <c r="U409" i="9"/>
  <c r="K409" i="12" s="1"/>
  <c r="V409" i="9"/>
  <c r="L409" i="12" s="1"/>
  <c r="W409" i="9"/>
  <c r="M409" i="12" s="1"/>
  <c r="AJ541" i="9"/>
  <c r="Z541" i="9"/>
  <c r="AM541" i="9"/>
  <c r="AB541" i="9"/>
  <c r="AA541" i="9"/>
  <c r="AC541" i="9"/>
  <c r="AD541" i="9"/>
  <c r="AH541" i="9"/>
  <c r="AI541" i="9"/>
  <c r="AK541" i="9"/>
  <c r="AL541" i="9"/>
  <c r="AN541" i="9"/>
  <c r="Y541" i="9"/>
  <c r="AF541" i="9"/>
  <c r="AE541" i="9"/>
  <c r="AG541" i="9"/>
  <c r="R541" i="9"/>
  <c r="H541" i="12" s="1"/>
  <c r="T541" i="9"/>
  <c r="J541" i="12" s="1"/>
  <c r="U541" i="9"/>
  <c r="K541" i="12" s="1"/>
  <c r="V541" i="9"/>
  <c r="L541" i="12" s="1"/>
  <c r="W541" i="9"/>
  <c r="M541" i="12" s="1"/>
  <c r="AI607" i="9"/>
  <c r="Y607" i="9"/>
  <c r="AK607" i="9"/>
  <c r="AA607" i="9"/>
  <c r="AB607" i="9"/>
  <c r="AC607" i="9"/>
  <c r="AD607" i="9"/>
  <c r="AF607" i="9"/>
  <c r="AG607" i="9"/>
  <c r="AM607" i="9"/>
  <c r="AS607" i="12" s="1"/>
  <c r="AN607" i="9"/>
  <c r="AH607" i="9"/>
  <c r="AJ607" i="9"/>
  <c r="AL607" i="9"/>
  <c r="AR607" i="12" s="1"/>
  <c r="AE607" i="9"/>
  <c r="Z607" i="9"/>
  <c r="R607" i="9"/>
  <c r="H607" i="12" s="1"/>
  <c r="U607" i="9"/>
  <c r="K607" i="12" s="1"/>
  <c r="V607" i="9"/>
  <c r="L607" i="12" s="1"/>
  <c r="S607" i="9"/>
  <c r="I607" i="12" s="1"/>
  <c r="W607" i="9"/>
  <c r="M607" i="12" s="1"/>
  <c r="T607" i="9"/>
  <c r="J607" i="12" s="1"/>
  <c r="AD843" i="9"/>
  <c r="AK843" i="9"/>
  <c r="AC843" i="9"/>
  <c r="Z843" i="9"/>
  <c r="AA843" i="9"/>
  <c r="AF843" i="9"/>
  <c r="AH843" i="9"/>
  <c r="AI843" i="9"/>
  <c r="Y843" i="9"/>
  <c r="AG843" i="9"/>
  <c r="AM843" i="9"/>
  <c r="AJ843" i="9"/>
  <c r="AB843" i="9"/>
  <c r="AE843" i="9"/>
  <c r="AL843" i="9"/>
  <c r="AN843" i="9"/>
  <c r="AM159" i="9"/>
  <c r="AA159" i="9"/>
  <c r="M159" i="9"/>
  <c r="AI159" i="9"/>
  <c r="V159" i="9"/>
  <c r="I159" i="9"/>
  <c r="AH159" i="9"/>
  <c r="U159" i="9"/>
  <c r="AC159" i="9"/>
  <c r="AN159" i="9"/>
  <c r="AB159" i="9"/>
  <c r="N159" i="9"/>
  <c r="AD159" i="9"/>
  <c r="Z159" i="9"/>
  <c r="Y159" i="9"/>
  <c r="W159" i="9"/>
  <c r="T159" i="9"/>
  <c r="S159" i="9"/>
  <c r="AL159" i="9"/>
  <c r="R159" i="9"/>
  <c r="AK159" i="9"/>
  <c r="AF159" i="9"/>
  <c r="J159" i="9"/>
  <c r="AE159" i="9"/>
  <c r="AJ159" i="9"/>
  <c r="AG159" i="9"/>
  <c r="L159" i="9"/>
  <c r="K159" i="9"/>
  <c r="AC171" i="9"/>
  <c r="AK171" i="9"/>
  <c r="Y171" i="9"/>
  <c r="K171" i="9"/>
  <c r="AL171" i="9"/>
  <c r="V171" i="9"/>
  <c r="AJ171" i="9"/>
  <c r="U171" i="9"/>
  <c r="AI171" i="9"/>
  <c r="T171" i="9"/>
  <c r="AH171" i="9"/>
  <c r="AG171" i="9"/>
  <c r="R171" i="9"/>
  <c r="AF171" i="9"/>
  <c r="AN171" i="9"/>
  <c r="Z171" i="9"/>
  <c r="I171" i="9"/>
  <c r="AM171" i="9"/>
  <c r="W171" i="9"/>
  <c r="AA171" i="9"/>
  <c r="S171" i="9"/>
  <c r="N171" i="9"/>
  <c r="M171" i="9"/>
  <c r="L171" i="9"/>
  <c r="J171" i="9"/>
  <c r="AD171" i="9"/>
  <c r="AB171" i="9"/>
  <c r="AE171" i="9"/>
  <c r="AI174" i="9"/>
  <c r="V174" i="9"/>
  <c r="I174" i="9"/>
  <c r="AE174" i="9"/>
  <c r="R174" i="9"/>
  <c r="AH174" i="9"/>
  <c r="S174" i="9"/>
  <c r="AG174" i="9"/>
  <c r="AF174" i="9"/>
  <c r="AD174" i="9"/>
  <c r="N174" i="9"/>
  <c r="AC174" i="9"/>
  <c r="M174" i="9"/>
  <c r="AB174" i="9"/>
  <c r="L174" i="9"/>
  <c r="AK174" i="9"/>
  <c r="U174" i="9"/>
  <c r="AJ174" i="9"/>
  <c r="T174" i="9"/>
  <c r="J174" i="9"/>
  <c r="AN174" i="9"/>
  <c r="AM174" i="9"/>
  <c r="AL174" i="9"/>
  <c r="AA174" i="9"/>
  <c r="Z174" i="9"/>
  <c r="Y174" i="9"/>
  <c r="K174" i="9"/>
  <c r="W174" i="9"/>
  <c r="AC177" i="9"/>
  <c r="AK177" i="9"/>
  <c r="Y177" i="9"/>
  <c r="K177" i="9"/>
  <c r="AE177" i="9"/>
  <c r="R177" i="9"/>
  <c r="AG177" i="9"/>
  <c r="N177" i="9"/>
  <c r="AF177" i="9"/>
  <c r="M177" i="9"/>
  <c r="AD177" i="9"/>
  <c r="L177" i="9"/>
  <c r="AB177" i="9"/>
  <c r="J177" i="9"/>
  <c r="AA177" i="9"/>
  <c r="I177" i="9"/>
  <c r="Z177" i="9"/>
  <c r="AI177" i="9"/>
  <c r="S177" i="9"/>
  <c r="AH177" i="9"/>
  <c r="AM177" i="9"/>
  <c r="AL177" i="9"/>
  <c r="AJ177" i="9"/>
  <c r="W177" i="9"/>
  <c r="V177" i="9"/>
  <c r="U177" i="9"/>
  <c r="T177" i="9"/>
  <c r="AN177" i="9"/>
  <c r="AI180" i="9"/>
  <c r="V180" i="9"/>
  <c r="I180" i="9"/>
  <c r="AE180" i="9"/>
  <c r="R180" i="9"/>
  <c r="AK180" i="9"/>
  <c r="Y180" i="9"/>
  <c r="K180" i="9"/>
  <c r="AM180" i="9"/>
  <c r="U180" i="9"/>
  <c r="AL180" i="9"/>
  <c r="T180" i="9"/>
  <c r="AJ180" i="9"/>
  <c r="S180" i="9"/>
  <c r="AH180" i="9"/>
  <c r="AG180" i="9"/>
  <c r="AF180" i="9"/>
  <c r="N180" i="9"/>
  <c r="Z180" i="9"/>
  <c r="AN180" i="9"/>
  <c r="W180" i="9"/>
  <c r="AD180" i="9"/>
  <c r="AC180" i="9"/>
  <c r="AB180" i="9"/>
  <c r="AA180" i="9"/>
  <c r="M180" i="9"/>
  <c r="L180" i="9"/>
  <c r="J180" i="9"/>
  <c r="AF219" i="9"/>
  <c r="S219" i="9"/>
  <c r="AE219" i="9"/>
  <c r="R219" i="9"/>
  <c r="AN219" i="9"/>
  <c r="AB219" i="9"/>
  <c r="N219" i="9"/>
  <c r="AM219" i="9"/>
  <c r="AA219" i="9"/>
  <c r="M219" i="9"/>
  <c r="AH219" i="9"/>
  <c r="U219" i="9"/>
  <c r="AI219" i="9"/>
  <c r="K219" i="9"/>
  <c r="Z219" i="9"/>
  <c r="Y219" i="9"/>
  <c r="AK219" i="9"/>
  <c r="AL219" i="9"/>
  <c r="AC219" i="9"/>
  <c r="W219" i="9"/>
  <c r="J219" i="9"/>
  <c r="I219" i="9"/>
  <c r="AJ219" i="9"/>
  <c r="L219" i="9"/>
  <c r="AG219" i="9"/>
  <c r="AD219" i="9"/>
  <c r="V219" i="9"/>
  <c r="T219" i="9"/>
  <c r="AL222" i="9"/>
  <c r="Z222" i="9"/>
  <c r="L222" i="9"/>
  <c r="AK222" i="9"/>
  <c r="Y222" i="9"/>
  <c r="K222" i="9"/>
  <c r="AH222" i="9"/>
  <c r="U222" i="9"/>
  <c r="AG222" i="9"/>
  <c r="T222" i="9"/>
  <c r="AN222" i="9"/>
  <c r="AB222" i="9"/>
  <c r="N222" i="9"/>
  <c r="AA222" i="9"/>
  <c r="R222" i="9"/>
  <c r="AM222" i="9"/>
  <c r="AD222" i="9"/>
  <c r="AF222" i="9"/>
  <c r="V222" i="9"/>
  <c r="S222" i="9"/>
  <c r="AJ222" i="9"/>
  <c r="I222" i="9"/>
  <c r="AI222" i="9"/>
  <c r="AE222" i="9"/>
  <c r="M222" i="9"/>
  <c r="J222" i="9"/>
  <c r="AC222" i="9"/>
  <c r="W222" i="9"/>
  <c r="AI231" i="9"/>
  <c r="V231" i="9"/>
  <c r="I231" i="9"/>
  <c r="AH231" i="9"/>
  <c r="U231" i="9"/>
  <c r="AG231" i="9"/>
  <c r="T231" i="9"/>
  <c r="AD231" i="9"/>
  <c r="M231" i="9"/>
  <c r="AC231" i="9"/>
  <c r="L231" i="9"/>
  <c r="AB231" i="9"/>
  <c r="K231" i="9"/>
  <c r="Z231" i="9"/>
  <c r="AN231" i="9"/>
  <c r="Y231" i="9"/>
  <c r="AF231" i="9"/>
  <c r="AJ231" i="9"/>
  <c r="S231" i="9"/>
  <c r="R231" i="9"/>
  <c r="AL231" i="9"/>
  <c r="W231" i="9"/>
  <c r="AE231" i="9"/>
  <c r="AM231" i="9"/>
  <c r="AK231" i="9"/>
  <c r="AA231" i="9"/>
  <c r="N231" i="9"/>
  <c r="J231" i="9"/>
  <c r="AF243" i="9"/>
  <c r="S243" i="9"/>
  <c r="AC243" i="9"/>
  <c r="AL243" i="9"/>
  <c r="W243" i="9"/>
  <c r="AK243" i="9"/>
  <c r="V243" i="9"/>
  <c r="AH243" i="9"/>
  <c r="R243" i="9"/>
  <c r="AG243" i="9"/>
  <c r="AE243" i="9"/>
  <c r="N243" i="9"/>
  <c r="AD243" i="9"/>
  <c r="M243" i="9"/>
  <c r="AA243" i="9"/>
  <c r="K243" i="9"/>
  <c r="AN243" i="9"/>
  <c r="I243" i="9"/>
  <c r="AM243" i="9"/>
  <c r="AJ243" i="9"/>
  <c r="AI243" i="9"/>
  <c r="AB243" i="9"/>
  <c r="Z243" i="9"/>
  <c r="L243" i="9"/>
  <c r="U243" i="9"/>
  <c r="Y243" i="9"/>
  <c r="T243" i="9"/>
  <c r="J243" i="9"/>
  <c r="AN249" i="9"/>
  <c r="AB249" i="9"/>
  <c r="N249" i="9"/>
  <c r="AI249" i="9"/>
  <c r="V249" i="9"/>
  <c r="I249" i="9"/>
  <c r="AH249" i="9"/>
  <c r="U249" i="9"/>
  <c r="AF249" i="9"/>
  <c r="S249" i="9"/>
  <c r="AC249" i="9"/>
  <c r="AA249" i="9"/>
  <c r="Z249" i="9"/>
  <c r="T249" i="9"/>
  <c r="AM249" i="9"/>
  <c r="R249" i="9"/>
  <c r="AL249" i="9"/>
  <c r="AK249" i="9"/>
  <c r="M249" i="9"/>
  <c r="AG249" i="9"/>
  <c r="K249" i="9"/>
  <c r="J249" i="9"/>
  <c r="AJ249" i="9"/>
  <c r="AE249" i="9"/>
  <c r="AD249" i="9"/>
  <c r="L249" i="9"/>
  <c r="Y249" i="9"/>
  <c r="W249" i="9"/>
  <c r="N266" i="12"/>
  <c r="N201" i="13" s="1"/>
  <c r="N181" i="12"/>
  <c r="N116" i="13" s="1"/>
  <c r="AN269" i="9"/>
  <c r="AB269" i="9"/>
  <c r="N269" i="9"/>
  <c r="AM269" i="9"/>
  <c r="AA269" i="9"/>
  <c r="M269" i="9"/>
  <c r="AI269" i="9"/>
  <c r="V269" i="9"/>
  <c r="I269" i="9"/>
  <c r="AH269" i="9"/>
  <c r="U269" i="9"/>
  <c r="AF269" i="9"/>
  <c r="S269" i="9"/>
  <c r="AD269" i="9"/>
  <c r="AC269" i="9"/>
  <c r="Y269" i="9"/>
  <c r="W269" i="9"/>
  <c r="T269" i="9"/>
  <c r="R269" i="9"/>
  <c r="L269" i="9"/>
  <c r="AL269" i="9"/>
  <c r="K269" i="9"/>
  <c r="AK269" i="9"/>
  <c r="J269" i="9"/>
  <c r="AJ269" i="9"/>
  <c r="AE269" i="9"/>
  <c r="AG269" i="9"/>
  <c r="Z269" i="9"/>
  <c r="AA277" i="9"/>
  <c r="AM277" i="9"/>
  <c r="AD277" i="9"/>
  <c r="AE277" i="9"/>
  <c r="AJ277" i="9"/>
  <c r="AK277" i="9"/>
  <c r="AL277" i="9"/>
  <c r="AN277" i="9"/>
  <c r="AG277" i="9"/>
  <c r="AH277" i="9"/>
  <c r="AI277" i="9"/>
  <c r="Y277" i="9"/>
  <c r="Z277" i="9"/>
  <c r="AF277" i="9"/>
  <c r="V277" i="9"/>
  <c r="L277" i="12" s="1"/>
  <c r="W277" i="9"/>
  <c r="M277" i="12" s="1"/>
  <c r="R277" i="9"/>
  <c r="H277" i="12" s="1"/>
  <c r="S277" i="9"/>
  <c r="I277" i="12" s="1"/>
  <c r="T277" i="9"/>
  <c r="J277" i="12" s="1"/>
  <c r="U277" i="9"/>
  <c r="K277" i="12" s="1"/>
  <c r="AH297" i="9"/>
  <c r="AA297" i="9"/>
  <c r="AN297" i="9"/>
  <c r="AG297" i="9"/>
  <c r="AF297" i="9"/>
  <c r="AJ297" i="9"/>
  <c r="AD297" i="9"/>
  <c r="AE297" i="9"/>
  <c r="AI297" i="9"/>
  <c r="AK297" i="9"/>
  <c r="AL297" i="9"/>
  <c r="Z297" i="9"/>
  <c r="Y297" i="9"/>
  <c r="AM297" i="9"/>
  <c r="V297" i="9"/>
  <c r="L297" i="12" s="1"/>
  <c r="W297" i="9"/>
  <c r="M297" i="12" s="1"/>
  <c r="R297" i="9"/>
  <c r="H297" i="12" s="1"/>
  <c r="S297" i="9"/>
  <c r="I297" i="12" s="1"/>
  <c r="T297" i="9"/>
  <c r="J297" i="12" s="1"/>
  <c r="U297" i="9"/>
  <c r="K297" i="12" s="1"/>
  <c r="Z299" i="9"/>
  <c r="AL299" i="9"/>
  <c r="AH299" i="9"/>
  <c r="AD299" i="9"/>
  <c r="AF299" i="9"/>
  <c r="AI299" i="9"/>
  <c r="AK299" i="9"/>
  <c r="AM299" i="9"/>
  <c r="AN299" i="9"/>
  <c r="AA299" i="9"/>
  <c r="Y299" i="9"/>
  <c r="AE299" i="9"/>
  <c r="AG299" i="9"/>
  <c r="AJ299" i="9"/>
  <c r="V299" i="9"/>
  <c r="L299" i="12" s="1"/>
  <c r="W299" i="9"/>
  <c r="M299" i="12" s="1"/>
  <c r="R299" i="9"/>
  <c r="H299" i="12" s="1"/>
  <c r="S299" i="9"/>
  <c r="I299" i="12" s="1"/>
  <c r="T299" i="9"/>
  <c r="J299" i="12" s="1"/>
  <c r="U299" i="9"/>
  <c r="K299" i="12" s="1"/>
  <c r="Y319" i="9"/>
  <c r="AK319" i="9"/>
  <c r="AI319" i="9"/>
  <c r="AL319" i="9"/>
  <c r="Z319" i="9"/>
  <c r="AN319" i="9"/>
  <c r="AH319" i="9"/>
  <c r="AJ319" i="9"/>
  <c r="AM319" i="9"/>
  <c r="AB319" i="9"/>
  <c r="AA319" i="9"/>
  <c r="AC319" i="9"/>
  <c r="AE319" i="9"/>
  <c r="AG319" i="9"/>
  <c r="AD319" i="9"/>
  <c r="AF319" i="9"/>
  <c r="V319" i="9"/>
  <c r="L319" i="12" s="1"/>
  <c r="W319" i="9"/>
  <c r="M319" i="12" s="1"/>
  <c r="R319" i="9"/>
  <c r="H319" i="12" s="1"/>
  <c r="T319" i="9"/>
  <c r="J319" i="12" s="1"/>
  <c r="U319" i="9"/>
  <c r="K319" i="12" s="1"/>
  <c r="S319" i="9"/>
  <c r="I319" i="12" s="1"/>
  <c r="I319" i="9"/>
  <c r="Y328" i="9"/>
  <c r="AK328" i="9"/>
  <c r="AI328" i="9"/>
  <c r="AJ328" i="9"/>
  <c r="AM328" i="9"/>
  <c r="AC328" i="9"/>
  <c r="AD328" i="9"/>
  <c r="AE328" i="9"/>
  <c r="AF328" i="9"/>
  <c r="AG328" i="9"/>
  <c r="AL328" i="9"/>
  <c r="Z328" i="9"/>
  <c r="AB328" i="9"/>
  <c r="AH328" i="9"/>
  <c r="AN328" i="9"/>
  <c r="AA328" i="9"/>
  <c r="R328" i="9"/>
  <c r="H328" i="12" s="1"/>
  <c r="S328" i="9"/>
  <c r="I328" i="12" s="1"/>
  <c r="T328" i="9"/>
  <c r="J328" i="12" s="1"/>
  <c r="U328" i="9"/>
  <c r="K328" i="12" s="1"/>
  <c r="I328" i="9"/>
  <c r="V328" i="9"/>
  <c r="L328" i="12" s="1"/>
  <c r="W328" i="9"/>
  <c r="M328" i="12" s="1"/>
  <c r="AG335" i="9"/>
  <c r="AB335" i="9"/>
  <c r="AL335" i="9"/>
  <c r="Z335" i="9"/>
  <c r="AN335" i="9"/>
  <c r="AJ335" i="9"/>
  <c r="AK335" i="9"/>
  <c r="AM335" i="9"/>
  <c r="Y335" i="9"/>
  <c r="AC335" i="9"/>
  <c r="AA335" i="9"/>
  <c r="AD335" i="9"/>
  <c r="AE335" i="9"/>
  <c r="AF335" i="9"/>
  <c r="AH335" i="9"/>
  <c r="AI335" i="9"/>
  <c r="I335" i="9"/>
  <c r="V335" i="9"/>
  <c r="L335" i="12" s="1"/>
  <c r="W335" i="9"/>
  <c r="M335" i="12" s="1"/>
  <c r="R335" i="9"/>
  <c r="H335" i="12" s="1"/>
  <c r="T335" i="9"/>
  <c r="J335" i="12" s="1"/>
  <c r="U335" i="9"/>
  <c r="K335" i="12" s="1"/>
  <c r="S335" i="9"/>
  <c r="I335" i="12" s="1"/>
  <c r="AG344" i="9"/>
  <c r="AB344" i="9"/>
  <c r="AK344" i="9"/>
  <c r="Y344" i="9"/>
  <c r="AM344" i="9"/>
  <c r="AD344" i="9"/>
  <c r="AE344" i="9"/>
  <c r="AH344" i="9"/>
  <c r="AI344" i="9"/>
  <c r="AL344" i="9"/>
  <c r="AC344" i="9"/>
  <c r="AF344" i="9"/>
  <c r="AN344" i="9"/>
  <c r="Z344" i="9"/>
  <c r="AA344" i="9"/>
  <c r="AJ344" i="9"/>
  <c r="T344" i="9"/>
  <c r="J344" i="12" s="1"/>
  <c r="U344" i="9"/>
  <c r="K344" i="12" s="1"/>
  <c r="V344" i="9"/>
  <c r="L344" i="12" s="1"/>
  <c r="W344" i="9"/>
  <c r="M344" i="12" s="1"/>
  <c r="R344" i="9"/>
  <c r="H344" i="12" s="1"/>
  <c r="S344" i="9"/>
  <c r="I344" i="12" s="1"/>
  <c r="Y346" i="9"/>
  <c r="AK346" i="9"/>
  <c r="AI346" i="9"/>
  <c r="AG346" i="9"/>
  <c r="AJ346" i="9"/>
  <c r="AL346" i="9"/>
  <c r="AM346" i="9"/>
  <c r="Z346" i="9"/>
  <c r="AA346" i="9"/>
  <c r="AC346" i="9"/>
  <c r="AN346" i="9"/>
  <c r="AB346" i="9"/>
  <c r="AD346" i="9"/>
  <c r="AE346" i="9"/>
  <c r="AF346" i="9"/>
  <c r="AH346" i="9"/>
  <c r="U346" i="9"/>
  <c r="K346" i="12" s="1"/>
  <c r="V346" i="9"/>
  <c r="L346" i="12" s="1"/>
  <c r="W346" i="9"/>
  <c r="M346" i="12" s="1"/>
  <c r="R346" i="9"/>
  <c r="H346" i="12" s="1"/>
  <c r="S346" i="9"/>
  <c r="I346" i="12" s="1"/>
  <c r="T346" i="9"/>
  <c r="J346" i="12" s="1"/>
  <c r="Y355" i="9"/>
  <c r="AK355" i="9"/>
  <c r="AI355" i="9"/>
  <c r="AF355" i="9"/>
  <c r="AH355" i="9"/>
  <c r="AD355" i="9"/>
  <c r="AG355" i="9"/>
  <c r="Z355" i="9"/>
  <c r="AA355" i="9"/>
  <c r="AC355" i="9"/>
  <c r="AJ355" i="9"/>
  <c r="AL355" i="9"/>
  <c r="AM355" i="9"/>
  <c r="AN355" i="9"/>
  <c r="AB355" i="9"/>
  <c r="AE355" i="9"/>
  <c r="S355" i="9"/>
  <c r="I355" i="12" s="1"/>
  <c r="T355" i="9"/>
  <c r="J355" i="12" s="1"/>
  <c r="U355" i="9"/>
  <c r="K355" i="12" s="1"/>
  <c r="V355" i="9"/>
  <c r="L355" i="12" s="1"/>
  <c r="R355" i="9"/>
  <c r="H355" i="12" s="1"/>
  <c r="W355" i="9"/>
  <c r="M355" i="12" s="1"/>
  <c r="AF374" i="9"/>
  <c r="AD374" i="9"/>
  <c r="AG374" i="9"/>
  <c r="Z374" i="9"/>
  <c r="AB374" i="9"/>
  <c r="Y374" i="9"/>
  <c r="AC374" i="9"/>
  <c r="AH374" i="9"/>
  <c r="AI374" i="9"/>
  <c r="AJ374" i="9"/>
  <c r="AK374" i="9"/>
  <c r="AL374" i="9"/>
  <c r="AM374" i="9"/>
  <c r="AN374" i="9"/>
  <c r="AA374" i="9"/>
  <c r="AE374" i="9"/>
  <c r="W374" i="9"/>
  <c r="M374" i="12" s="1"/>
  <c r="M309" i="13" s="1"/>
  <c r="R374" i="9"/>
  <c r="H374" i="12" s="1"/>
  <c r="H309" i="13" s="1"/>
  <c r="S374" i="9"/>
  <c r="I374" i="12" s="1"/>
  <c r="T374" i="9"/>
  <c r="J374" i="12" s="1"/>
  <c r="J309" i="13" s="1"/>
  <c r="U374" i="9"/>
  <c r="K374" i="12" s="1"/>
  <c r="V374" i="9"/>
  <c r="L374" i="12" s="1"/>
  <c r="AB381" i="9"/>
  <c r="AN381" i="9"/>
  <c r="AJ381" i="9"/>
  <c r="Y381" i="9"/>
  <c r="AL381" i="9"/>
  <c r="AA381" i="9"/>
  <c r="Z381" i="9"/>
  <c r="AC381" i="9"/>
  <c r="AE381" i="9"/>
  <c r="AD381" i="9"/>
  <c r="AF381" i="9"/>
  <c r="AG381" i="9"/>
  <c r="AH381" i="9"/>
  <c r="AI381" i="9"/>
  <c r="AK381" i="9"/>
  <c r="AM381" i="9"/>
  <c r="T381" i="9"/>
  <c r="J381" i="12" s="1"/>
  <c r="J316" i="13" s="1"/>
  <c r="U381" i="9"/>
  <c r="K381" i="12" s="1"/>
  <c r="K316" i="13" s="1"/>
  <c r="V381" i="9"/>
  <c r="L381" i="12" s="1"/>
  <c r="L316" i="13" s="1"/>
  <c r="R381" i="9"/>
  <c r="H381" i="12" s="1"/>
  <c r="H316" i="13" s="1"/>
  <c r="S381" i="9"/>
  <c r="I381" i="12" s="1"/>
  <c r="W381" i="9"/>
  <c r="M381" i="12" s="1"/>
  <c r="AB393" i="9"/>
  <c r="AN393" i="9"/>
  <c r="AA393" i="9"/>
  <c r="AD393" i="9"/>
  <c r="AJ393" i="9"/>
  <c r="AL393" i="9"/>
  <c r="Z393" i="9"/>
  <c r="AE393" i="9"/>
  <c r="AF393" i="9"/>
  <c r="AG393" i="9"/>
  <c r="AH393" i="9"/>
  <c r="AI393" i="9"/>
  <c r="AK393" i="9"/>
  <c r="AM393" i="9"/>
  <c r="Y393" i="9"/>
  <c r="AC393" i="9"/>
  <c r="R393" i="9"/>
  <c r="H393" i="12" s="1"/>
  <c r="S393" i="9"/>
  <c r="I393" i="12" s="1"/>
  <c r="I328" i="13" s="1"/>
  <c r="T393" i="9"/>
  <c r="J393" i="12" s="1"/>
  <c r="U393" i="9"/>
  <c r="K393" i="12" s="1"/>
  <c r="V393" i="9"/>
  <c r="L393" i="12" s="1"/>
  <c r="AF404" i="9"/>
  <c r="AI404" i="9"/>
  <c r="AK404" i="9"/>
  <c r="AG404" i="9"/>
  <c r="AJ404" i="9"/>
  <c r="AH404" i="9"/>
  <c r="AL404" i="9"/>
  <c r="AN404" i="9"/>
  <c r="AB404" i="9"/>
  <c r="AC404" i="9"/>
  <c r="AM404" i="9"/>
  <c r="Z404" i="9"/>
  <c r="Y404" i="9"/>
  <c r="AA404" i="9"/>
  <c r="AD404" i="9"/>
  <c r="AE404" i="9"/>
  <c r="R404" i="9"/>
  <c r="H404" i="12" s="1"/>
  <c r="S404" i="9"/>
  <c r="I404" i="12" s="1"/>
  <c r="T404" i="9"/>
  <c r="J404" i="12" s="1"/>
  <c r="J339" i="13" s="1"/>
  <c r="U404" i="9"/>
  <c r="K404" i="12" s="1"/>
  <c r="W404" i="9"/>
  <c r="M404" i="12" s="1"/>
  <c r="AB435" i="9"/>
  <c r="AN435" i="9"/>
  <c r="AJ435" i="9"/>
  <c r="Y435" i="9"/>
  <c r="AL435" i="9"/>
  <c r="AA435" i="9"/>
  <c r="AD435" i="9"/>
  <c r="AE435" i="9"/>
  <c r="AG435" i="9"/>
  <c r="AK435" i="9"/>
  <c r="Z435" i="9"/>
  <c r="AF435" i="9"/>
  <c r="AC435" i="9"/>
  <c r="AH435" i="9"/>
  <c r="AI435" i="9"/>
  <c r="AM435" i="9"/>
  <c r="R435" i="9"/>
  <c r="H435" i="12" s="1"/>
  <c r="S435" i="9"/>
  <c r="I435" i="12" s="1"/>
  <c r="T435" i="9"/>
  <c r="J435" i="12" s="1"/>
  <c r="U435" i="9"/>
  <c r="K435" i="12" s="1"/>
  <c r="V435" i="9"/>
  <c r="AF455" i="9"/>
  <c r="AG455" i="9"/>
  <c r="AK455" i="9"/>
  <c r="Y455" i="9"/>
  <c r="AM455" i="9"/>
  <c r="AI455" i="9"/>
  <c r="AJ455" i="9"/>
  <c r="AN455" i="9"/>
  <c r="Z455" i="9"/>
  <c r="AA455" i="9"/>
  <c r="AB455" i="9"/>
  <c r="AC455" i="9"/>
  <c r="AD455" i="9"/>
  <c r="AH455" i="9"/>
  <c r="AE455" i="9"/>
  <c r="AL455" i="9"/>
  <c r="U455" i="9"/>
  <c r="V455" i="9"/>
  <c r="L455" i="12" s="1"/>
  <c r="L390" i="13" s="1"/>
  <c r="R455" i="9"/>
  <c r="H455" i="12" s="1"/>
  <c r="H390" i="13" s="1"/>
  <c r="S455" i="9"/>
  <c r="I455" i="12" s="1"/>
  <c r="T455" i="9"/>
  <c r="J455" i="12" s="1"/>
  <c r="W455" i="9"/>
  <c r="M455" i="12" s="1"/>
  <c r="AJ460" i="9"/>
  <c r="Z460" i="9"/>
  <c r="AM460" i="9"/>
  <c r="AB460" i="9"/>
  <c r="AK460" i="9"/>
  <c r="AL460" i="9"/>
  <c r="Y460" i="9"/>
  <c r="AD460" i="9"/>
  <c r="AE460" i="9"/>
  <c r="AF460" i="9"/>
  <c r="AG460" i="9"/>
  <c r="AA460" i="9"/>
  <c r="AC460" i="9"/>
  <c r="AH460" i="9"/>
  <c r="AI460" i="9"/>
  <c r="AN460" i="9"/>
  <c r="R460" i="9"/>
  <c r="H460" i="12" s="1"/>
  <c r="S460" i="9"/>
  <c r="I460" i="12" s="1"/>
  <c r="T460" i="9"/>
  <c r="J460" i="12" s="1"/>
  <c r="U460" i="9"/>
  <c r="K460" i="12" s="1"/>
  <c r="V460" i="9"/>
  <c r="W460" i="9"/>
  <c r="M460" i="12" s="1"/>
  <c r="AF482" i="9"/>
  <c r="AA482" i="9"/>
  <c r="AN482" i="9"/>
  <c r="AC482" i="9"/>
  <c r="AE482" i="9"/>
  <c r="AH482" i="9"/>
  <c r="AI482" i="9"/>
  <c r="AJ482" i="9"/>
  <c r="Y482" i="9"/>
  <c r="Z482" i="9"/>
  <c r="AB482" i="9"/>
  <c r="AD482" i="9"/>
  <c r="AG482" i="9"/>
  <c r="AK482" i="9"/>
  <c r="AL482" i="9"/>
  <c r="AM482" i="9"/>
  <c r="R482" i="9"/>
  <c r="H482" i="12" s="1"/>
  <c r="S482" i="9"/>
  <c r="I482" i="12" s="1"/>
  <c r="T482" i="9"/>
  <c r="J482" i="12" s="1"/>
  <c r="U482" i="9"/>
  <c r="K482" i="12" s="1"/>
  <c r="V482" i="9"/>
  <c r="W482" i="9"/>
  <c r="AJ484" i="9"/>
  <c r="AH484" i="9"/>
  <c r="AK484" i="9"/>
  <c r="AD484" i="9"/>
  <c r="AI484" i="9"/>
  <c r="AL484" i="9"/>
  <c r="AM484" i="9"/>
  <c r="AN484" i="9"/>
  <c r="Y484" i="9"/>
  <c r="Z484" i="9"/>
  <c r="AA484" i="9"/>
  <c r="AB484" i="9"/>
  <c r="AC484" i="9"/>
  <c r="AF484" i="9"/>
  <c r="AE484" i="9"/>
  <c r="AG484" i="9"/>
  <c r="R484" i="9"/>
  <c r="H484" i="12" s="1"/>
  <c r="S484" i="9"/>
  <c r="I484" i="12" s="1"/>
  <c r="T484" i="9"/>
  <c r="J484" i="12" s="1"/>
  <c r="U484" i="9"/>
  <c r="K484" i="12" s="1"/>
  <c r="V484" i="9"/>
  <c r="L484" i="12" s="1"/>
  <c r="W484" i="9"/>
  <c r="M484" i="12" s="1"/>
  <c r="AB489" i="9"/>
  <c r="AN489" i="9"/>
  <c r="AG489" i="9"/>
  <c r="AI489" i="9"/>
  <c r="AC489" i="9"/>
  <c r="Y489" i="9"/>
  <c r="Z489" i="9"/>
  <c r="AA489" i="9"/>
  <c r="AD489" i="9"/>
  <c r="AE489" i="9"/>
  <c r="AF489" i="9"/>
  <c r="AH489" i="9"/>
  <c r="AJ489" i="9"/>
  <c r="AK489" i="9"/>
  <c r="AL489" i="9"/>
  <c r="AM489" i="9"/>
  <c r="R489" i="9"/>
  <c r="H489" i="12" s="1"/>
  <c r="S489" i="9"/>
  <c r="I489" i="12" s="1"/>
  <c r="T489" i="9"/>
  <c r="J489" i="12" s="1"/>
  <c r="U489" i="9"/>
  <c r="K489" i="12" s="1"/>
  <c r="V489" i="9"/>
  <c r="L489" i="12" s="1"/>
  <c r="AF494" i="9"/>
  <c r="AE494" i="9"/>
  <c r="AH494" i="9"/>
  <c r="Y494" i="9"/>
  <c r="AN494" i="9"/>
  <c r="Z494" i="9"/>
  <c r="AA494" i="9"/>
  <c r="AG494" i="9"/>
  <c r="AI494" i="9"/>
  <c r="AJ494" i="9"/>
  <c r="AK494" i="9"/>
  <c r="AL494" i="9"/>
  <c r="AM494" i="9"/>
  <c r="AB494" i="9"/>
  <c r="AC494" i="9"/>
  <c r="AD494" i="9"/>
  <c r="R494" i="9"/>
  <c r="H494" i="12" s="1"/>
  <c r="S494" i="9"/>
  <c r="I494" i="12" s="1"/>
  <c r="T494" i="9"/>
  <c r="J494" i="12" s="1"/>
  <c r="U494" i="9"/>
  <c r="K494" i="12" s="1"/>
  <c r="V494" i="9"/>
  <c r="L494" i="12" s="1"/>
  <c r="W494" i="9"/>
  <c r="M494" i="12" s="1"/>
  <c r="AB498" i="9"/>
  <c r="AN498" i="9"/>
  <c r="AG498" i="9"/>
  <c r="AI498" i="9"/>
  <c r="AM498" i="9"/>
  <c r="Y498" i="9"/>
  <c r="Z498" i="9"/>
  <c r="AE498" i="9"/>
  <c r="AF498" i="9"/>
  <c r="AH498" i="9"/>
  <c r="AJ498" i="9"/>
  <c r="AK498" i="9"/>
  <c r="AL498" i="9"/>
  <c r="AC498" i="9"/>
  <c r="AA498" i="9"/>
  <c r="AD498" i="9"/>
  <c r="T498" i="9"/>
  <c r="J498" i="12" s="1"/>
  <c r="U498" i="9"/>
  <c r="K498" i="12" s="1"/>
  <c r="R498" i="9"/>
  <c r="H498" i="12" s="1"/>
  <c r="S498" i="9"/>
  <c r="I498" i="12" s="1"/>
  <c r="V498" i="9"/>
  <c r="L498" i="12" s="1"/>
  <c r="AF521" i="9"/>
  <c r="AE521" i="9"/>
  <c r="AH521" i="9"/>
  <c r="AG521" i="9"/>
  <c r="AI521" i="9"/>
  <c r="AJ521" i="9"/>
  <c r="AN521" i="9"/>
  <c r="Y521" i="9"/>
  <c r="Z521" i="9"/>
  <c r="AA521" i="9"/>
  <c r="AB521" i="9"/>
  <c r="AC521" i="9"/>
  <c r="AD521" i="9"/>
  <c r="AK521" i="9"/>
  <c r="AL521" i="9"/>
  <c r="AM521" i="9"/>
  <c r="U521" i="9"/>
  <c r="K521" i="12" s="1"/>
  <c r="V521" i="9"/>
  <c r="L521" i="12" s="1"/>
  <c r="R521" i="9"/>
  <c r="H521" i="12" s="1"/>
  <c r="T521" i="9"/>
  <c r="J521" i="12" s="1"/>
  <c r="W521" i="9"/>
  <c r="S521" i="9"/>
  <c r="I521" i="12" s="1"/>
  <c r="AB537" i="9"/>
  <c r="AN537" i="9"/>
  <c r="AK537" i="9"/>
  <c r="Z537" i="9"/>
  <c r="AM537" i="9"/>
  <c r="AC537" i="9"/>
  <c r="AD537" i="9"/>
  <c r="AE537" i="9"/>
  <c r="AI537" i="9"/>
  <c r="AJ537" i="9"/>
  <c r="AL537" i="9"/>
  <c r="Y537" i="9"/>
  <c r="AA537" i="9"/>
  <c r="AF537" i="9"/>
  <c r="AG537" i="9"/>
  <c r="AH537" i="9"/>
  <c r="R537" i="9"/>
  <c r="H537" i="12" s="1"/>
  <c r="T537" i="9"/>
  <c r="J537" i="12" s="1"/>
  <c r="U537" i="9"/>
  <c r="K537" i="12" s="1"/>
  <c r="V537" i="9"/>
  <c r="L537" i="12" s="1"/>
  <c r="W537" i="9"/>
  <c r="S537" i="9"/>
  <c r="I537" i="12" s="1"/>
  <c r="AF542" i="9"/>
  <c r="AJ542" i="9"/>
  <c r="Y542" i="9"/>
  <c r="AL542" i="9"/>
  <c r="AA542" i="9"/>
  <c r="AB542" i="9"/>
  <c r="AC542" i="9"/>
  <c r="AM542" i="9"/>
  <c r="AN542" i="9"/>
  <c r="Z542" i="9"/>
  <c r="AD542" i="9"/>
  <c r="AE542" i="9"/>
  <c r="AG542" i="9"/>
  <c r="AH542" i="9"/>
  <c r="AI542" i="9"/>
  <c r="AK542" i="9"/>
  <c r="U542" i="9"/>
  <c r="K542" i="12" s="1"/>
  <c r="K477" i="13" s="1"/>
  <c r="R542" i="9"/>
  <c r="H542" i="12" s="1"/>
  <c r="T542" i="9"/>
  <c r="J542" i="12" s="1"/>
  <c r="S542" i="9"/>
  <c r="I542" i="12" s="1"/>
  <c r="W542" i="9"/>
  <c r="M542" i="12" s="1"/>
  <c r="V542" i="9"/>
  <c r="L542" i="12" s="1"/>
  <c r="L477" i="13" s="1"/>
  <c r="AF545" i="9"/>
  <c r="AA545" i="9"/>
  <c r="AN545" i="9"/>
  <c r="AC545" i="9"/>
  <c r="Y545" i="9"/>
  <c r="Z545" i="9"/>
  <c r="AB545" i="9"/>
  <c r="AH545" i="9"/>
  <c r="AI545" i="9"/>
  <c r="AJ545" i="9"/>
  <c r="AK545" i="9"/>
  <c r="AL545" i="9"/>
  <c r="AM545" i="9"/>
  <c r="AD545" i="9"/>
  <c r="AE545" i="9"/>
  <c r="AG545" i="9"/>
  <c r="R545" i="9"/>
  <c r="H545" i="12" s="1"/>
  <c r="T545" i="9"/>
  <c r="J545" i="12" s="1"/>
  <c r="V545" i="9"/>
  <c r="L545" i="12" s="1"/>
  <c r="U545" i="9"/>
  <c r="K545" i="12" s="1"/>
  <c r="W545" i="9"/>
  <c r="M545" i="12" s="1"/>
  <c r="S545" i="9"/>
  <c r="I545" i="12" s="1"/>
  <c r="AF557" i="9"/>
  <c r="AE557" i="9"/>
  <c r="AH557" i="9"/>
  <c r="AL557" i="9"/>
  <c r="AR557" i="12" s="1"/>
  <c r="AM557" i="9"/>
  <c r="AS557" i="12" s="1"/>
  <c r="Y557" i="9"/>
  <c r="AN557" i="9"/>
  <c r="AC557" i="9"/>
  <c r="AD557" i="9"/>
  <c r="AG557" i="9"/>
  <c r="AI557" i="9"/>
  <c r="AJ557" i="9"/>
  <c r="AK557" i="9"/>
  <c r="Z557" i="9"/>
  <c r="AA557" i="9"/>
  <c r="AB557" i="9"/>
  <c r="T557" i="9"/>
  <c r="J557" i="12" s="1"/>
  <c r="R557" i="9"/>
  <c r="H557" i="12" s="1"/>
  <c r="S557" i="9"/>
  <c r="I557" i="12" s="1"/>
  <c r="U557" i="9"/>
  <c r="K557" i="12" s="1"/>
  <c r="AI586" i="9"/>
  <c r="Y586" i="9"/>
  <c r="AK586" i="9"/>
  <c r="AE586" i="9"/>
  <c r="AF586" i="9"/>
  <c r="AG586" i="9"/>
  <c r="AM586" i="9"/>
  <c r="AS586" i="12" s="1"/>
  <c r="AC586" i="9"/>
  <c r="AD586" i="9"/>
  <c r="AH586" i="9"/>
  <c r="AJ586" i="9"/>
  <c r="Z586" i="9"/>
  <c r="AA586" i="9"/>
  <c r="AB586" i="9"/>
  <c r="AL586" i="9"/>
  <c r="AR586" i="12" s="1"/>
  <c r="AN586" i="9"/>
  <c r="R586" i="9"/>
  <c r="U586" i="9"/>
  <c r="V586" i="9"/>
  <c r="T586" i="9"/>
  <c r="W586" i="9"/>
  <c r="AI589" i="9"/>
  <c r="Y589" i="9"/>
  <c r="AK589" i="9"/>
  <c r="AA589" i="9"/>
  <c r="AB589" i="9"/>
  <c r="AC589" i="9"/>
  <c r="AD589" i="9"/>
  <c r="AF589" i="9"/>
  <c r="AG589" i="9"/>
  <c r="AM589" i="9"/>
  <c r="AS589" i="12" s="1"/>
  <c r="AN589" i="9"/>
  <c r="Z589" i="9"/>
  <c r="AE589" i="9"/>
  <c r="AH589" i="9"/>
  <c r="AJ589" i="9"/>
  <c r="AL589" i="9"/>
  <c r="AR589" i="12" s="1"/>
  <c r="V589" i="9"/>
  <c r="R589" i="9"/>
  <c r="H589" i="12" s="1"/>
  <c r="U589" i="12" s="1"/>
  <c r="T589" i="9"/>
  <c r="U589" i="9"/>
  <c r="S589" i="9"/>
  <c r="I589" i="12" s="1"/>
  <c r="V589" i="12" s="1"/>
  <c r="W589" i="9"/>
  <c r="AI592" i="9"/>
  <c r="Y592" i="9"/>
  <c r="AK592" i="9"/>
  <c r="AJ592" i="9"/>
  <c r="AL592" i="9"/>
  <c r="AR592" i="12" s="1"/>
  <c r="AM592" i="9"/>
  <c r="AS592" i="12" s="1"/>
  <c r="AN592" i="9"/>
  <c r="Z592" i="9"/>
  <c r="AD592" i="9"/>
  <c r="AE592" i="9"/>
  <c r="AG592" i="9"/>
  <c r="AF592" i="9"/>
  <c r="AA592" i="9"/>
  <c r="AB592" i="9"/>
  <c r="AC592" i="9"/>
  <c r="AH592" i="9"/>
  <c r="R592" i="9"/>
  <c r="H592" i="12" s="1"/>
  <c r="U592" i="9"/>
  <c r="K592" i="12" s="1"/>
  <c r="V592" i="9"/>
  <c r="L592" i="12" s="1"/>
  <c r="S592" i="9"/>
  <c r="I592" i="12" s="1"/>
  <c r="AA597" i="9"/>
  <c r="AM597" i="9"/>
  <c r="AS597" i="12" s="1"/>
  <c r="AC597" i="9"/>
  <c r="AB597" i="9"/>
  <c r="AD597" i="9"/>
  <c r="AE597" i="9"/>
  <c r="AI597" i="9"/>
  <c r="AK597" i="9"/>
  <c r="AL597" i="9"/>
  <c r="AR597" i="12" s="1"/>
  <c r="Y597" i="9"/>
  <c r="Z597" i="9"/>
  <c r="AG597" i="9"/>
  <c r="AF597" i="9"/>
  <c r="AH597" i="9"/>
  <c r="AJ597" i="9"/>
  <c r="AN597" i="9"/>
  <c r="R597" i="9"/>
  <c r="H597" i="12" s="1"/>
  <c r="U597" i="9"/>
  <c r="K597" i="12" s="1"/>
  <c r="V597" i="9"/>
  <c r="L597" i="12" s="1"/>
  <c r="T597" i="9"/>
  <c r="J597" i="12" s="1"/>
  <c r="W597" i="9"/>
  <c r="M597" i="12" s="1"/>
  <c r="S597" i="9"/>
  <c r="I597" i="12" s="1"/>
  <c r="AA603" i="9"/>
  <c r="AM603" i="9"/>
  <c r="AS603" i="12" s="1"/>
  <c r="AC603" i="9"/>
  <c r="AG603" i="9"/>
  <c r="AH603" i="9"/>
  <c r="AI603" i="9"/>
  <c r="AJ603" i="9"/>
  <c r="AL603" i="9"/>
  <c r="AR603" i="12" s="1"/>
  <c r="AN603" i="9"/>
  <c r="Z603" i="9"/>
  <c r="AB603" i="9"/>
  <c r="AD603" i="9"/>
  <c r="AE603" i="9"/>
  <c r="Y603" i="9"/>
  <c r="AF603" i="9"/>
  <c r="AK603" i="9"/>
  <c r="R603" i="9"/>
  <c r="H603" i="12" s="1"/>
  <c r="T603" i="9"/>
  <c r="J603" i="12" s="1"/>
  <c r="V603" i="9"/>
  <c r="L603" i="12" s="1"/>
  <c r="U603" i="9"/>
  <c r="K603" i="12" s="1"/>
  <c r="W603" i="9"/>
  <c r="M603" i="12" s="1"/>
  <c r="S603" i="9"/>
  <c r="I603" i="12" s="1"/>
  <c r="AI628" i="9"/>
  <c r="Y628" i="9"/>
  <c r="AK628" i="9"/>
  <c r="AJ628" i="9"/>
  <c r="AL628" i="9"/>
  <c r="AR628" i="12" s="1"/>
  <c r="AM628" i="9"/>
  <c r="AS628" i="12" s="1"/>
  <c r="AN628" i="9"/>
  <c r="Z628" i="9"/>
  <c r="AD628" i="9"/>
  <c r="AE628" i="9"/>
  <c r="AF628" i="9"/>
  <c r="AG628" i="9"/>
  <c r="AA628" i="9"/>
  <c r="AB628" i="9"/>
  <c r="AC628" i="9"/>
  <c r="AH628" i="9"/>
  <c r="V628" i="9"/>
  <c r="L628" i="12" s="1"/>
  <c r="W628" i="9"/>
  <c r="M628" i="12" s="1"/>
  <c r="R628" i="9"/>
  <c r="H628" i="12" s="1"/>
  <c r="S628" i="9"/>
  <c r="I628" i="12" s="1"/>
  <c r="T628" i="9"/>
  <c r="J628" i="12" s="1"/>
  <c r="U628" i="9"/>
  <c r="K628" i="12" s="1"/>
  <c r="AI631" i="9"/>
  <c r="Y631" i="9"/>
  <c r="AK631" i="9"/>
  <c r="AE631" i="9"/>
  <c r="AF631" i="9"/>
  <c r="AG631" i="9"/>
  <c r="AB631" i="9"/>
  <c r="AN631" i="9"/>
  <c r="Z631" i="9"/>
  <c r="AA631" i="9"/>
  <c r="AC631" i="9"/>
  <c r="AD631" i="9"/>
  <c r="AH631" i="9"/>
  <c r="AJ631" i="9"/>
  <c r="AM631" i="9"/>
  <c r="AS631" i="12" s="1"/>
  <c r="AL631" i="9"/>
  <c r="AR631" i="12" s="1"/>
  <c r="W631" i="9"/>
  <c r="M631" i="12" s="1"/>
  <c r="R631" i="9"/>
  <c r="H631" i="12" s="1"/>
  <c r="S631" i="9"/>
  <c r="I631" i="12" s="1"/>
  <c r="U631" i="9"/>
  <c r="K631" i="12" s="1"/>
  <c r="V631" i="9"/>
  <c r="L631" i="12" s="1"/>
  <c r="T631" i="9"/>
  <c r="J631" i="12" s="1"/>
  <c r="AI634" i="9"/>
  <c r="Y634" i="9"/>
  <c r="AK634" i="9"/>
  <c r="AA634" i="9"/>
  <c r="AB634" i="9"/>
  <c r="AC634" i="9"/>
  <c r="AL634" i="9"/>
  <c r="AR634" i="12" s="1"/>
  <c r="AE634" i="9"/>
  <c r="AF634" i="9"/>
  <c r="AH634" i="9"/>
  <c r="AG634" i="9"/>
  <c r="Z634" i="9"/>
  <c r="AD634" i="9"/>
  <c r="AJ634" i="9"/>
  <c r="AM634" i="9"/>
  <c r="AS634" i="12" s="1"/>
  <c r="AN634" i="9"/>
  <c r="S634" i="9"/>
  <c r="I634" i="12" s="1"/>
  <c r="T634" i="9"/>
  <c r="J634" i="12" s="1"/>
  <c r="U634" i="9"/>
  <c r="K634" i="12" s="1"/>
  <c r="V634" i="9"/>
  <c r="L634" i="12" s="1"/>
  <c r="W634" i="9"/>
  <c r="M634" i="12" s="1"/>
  <c r="R634" i="9"/>
  <c r="H634" i="12" s="1"/>
  <c r="AE638" i="9"/>
  <c r="AG638" i="9"/>
  <c r="AI638" i="9"/>
  <c r="AJ638" i="9"/>
  <c r="AK638" i="9"/>
  <c r="AD638" i="9"/>
  <c r="Y638" i="9"/>
  <c r="Z638" i="9"/>
  <c r="AA638" i="9"/>
  <c r="AB638" i="9"/>
  <c r="AF638" i="9"/>
  <c r="AH638" i="9"/>
  <c r="AL638" i="9"/>
  <c r="AR638" i="12" s="1"/>
  <c r="AM638" i="9"/>
  <c r="AS638" i="12" s="1"/>
  <c r="AN638" i="9"/>
  <c r="AC638" i="9"/>
  <c r="R638" i="9"/>
  <c r="S638" i="9"/>
  <c r="I638" i="12" s="1"/>
  <c r="T638" i="9"/>
  <c r="J638" i="12" s="1"/>
  <c r="U638" i="9"/>
  <c r="K638" i="12" s="1"/>
  <c r="V638" i="9"/>
  <c r="W638" i="9"/>
  <c r="M638" i="12" s="1"/>
  <c r="Z656" i="9"/>
  <c r="AL656" i="9"/>
  <c r="AR656" i="12" s="1"/>
  <c r="AA656" i="9"/>
  <c r="AM656" i="9"/>
  <c r="AS656" i="12" s="1"/>
  <c r="AB656" i="9"/>
  <c r="AN656" i="9"/>
  <c r="AC656" i="9"/>
  <c r="AD656" i="9"/>
  <c r="AE656" i="9"/>
  <c r="AF656" i="9"/>
  <c r="AG656" i="9"/>
  <c r="AJ656" i="9"/>
  <c r="Y656" i="9"/>
  <c r="AK656" i="9"/>
  <c r="AI656" i="9"/>
  <c r="AH656" i="9"/>
  <c r="R656" i="9"/>
  <c r="H656" i="12" s="1"/>
  <c r="S656" i="9"/>
  <c r="I656" i="12" s="1"/>
  <c r="T656" i="9"/>
  <c r="J656" i="12" s="1"/>
  <c r="U656" i="9"/>
  <c r="K656" i="12" s="1"/>
  <c r="V656" i="9"/>
  <c r="L656" i="12" s="1"/>
  <c r="W656" i="9"/>
  <c r="M656" i="12" s="1"/>
  <c r="AD682" i="9"/>
  <c r="AE682" i="9"/>
  <c r="AF682" i="9"/>
  <c r="AG682" i="9"/>
  <c r="AL682" i="9"/>
  <c r="AR682" i="12" s="1"/>
  <c r="AM682" i="9"/>
  <c r="AS682" i="12" s="1"/>
  <c r="AN682" i="9"/>
  <c r="AB682" i="9"/>
  <c r="AC682" i="9"/>
  <c r="AH682" i="9"/>
  <c r="Z682" i="9"/>
  <c r="AJ682" i="9"/>
  <c r="Y682" i="9"/>
  <c r="AI682" i="9"/>
  <c r="AK682" i="9"/>
  <c r="AA682" i="9"/>
  <c r="T682" i="9"/>
  <c r="J682" i="12" s="1"/>
  <c r="U682" i="9"/>
  <c r="K682" i="12" s="1"/>
  <c r="V682" i="9"/>
  <c r="L682" i="12" s="1"/>
  <c r="W682" i="9"/>
  <c r="M682" i="12" s="1"/>
  <c r="S682" i="9"/>
  <c r="I682" i="12" s="1"/>
  <c r="R682" i="9"/>
  <c r="H682" i="12" s="1"/>
  <c r="Z701" i="9"/>
  <c r="AL701" i="9"/>
  <c r="AR701" i="12" s="1"/>
  <c r="AA701" i="9"/>
  <c r="AM701" i="9"/>
  <c r="AS701" i="12" s="1"/>
  <c r="AB701" i="9"/>
  <c r="AN701" i="9"/>
  <c r="AC701" i="9"/>
  <c r="AI701" i="9"/>
  <c r="AJ701" i="9"/>
  <c r="AK701" i="9"/>
  <c r="AG701" i="9"/>
  <c r="AH701" i="9"/>
  <c r="AE701" i="9"/>
  <c r="Y701" i="9"/>
  <c r="AD701" i="9"/>
  <c r="AF701" i="9"/>
  <c r="R701" i="9"/>
  <c r="H701" i="12" s="1"/>
  <c r="S701" i="9"/>
  <c r="I701" i="12" s="1"/>
  <c r="T701" i="9"/>
  <c r="J701" i="12" s="1"/>
  <c r="U701" i="9"/>
  <c r="K701" i="12" s="1"/>
  <c r="V701" i="9"/>
  <c r="L701" i="12" s="1"/>
  <c r="W701" i="9"/>
  <c r="M701" i="12" s="1"/>
  <c r="Z704" i="9"/>
  <c r="AL704" i="9"/>
  <c r="AR704" i="12" s="1"/>
  <c r="AA704" i="9"/>
  <c r="AM704" i="9"/>
  <c r="AS704" i="12" s="1"/>
  <c r="AB704" i="9"/>
  <c r="AN704" i="9"/>
  <c r="AC704" i="9"/>
  <c r="AD704" i="9"/>
  <c r="AE704" i="9"/>
  <c r="AF704" i="9"/>
  <c r="AJ704" i="9"/>
  <c r="AK704" i="9"/>
  <c r="AG704" i="9"/>
  <c r="AH704" i="9"/>
  <c r="Y704" i="9"/>
  <c r="AI704" i="9"/>
  <c r="W704" i="9"/>
  <c r="M704" i="12" s="1"/>
  <c r="R704" i="9"/>
  <c r="H704" i="12" s="1"/>
  <c r="S704" i="9"/>
  <c r="I704" i="12" s="1"/>
  <c r="V704" i="9"/>
  <c r="L704" i="12" s="1"/>
  <c r="T704" i="9"/>
  <c r="J704" i="12" s="1"/>
  <c r="U704" i="9"/>
  <c r="K704" i="12" s="1"/>
  <c r="AH720" i="9"/>
  <c r="AI720" i="9"/>
  <c r="AJ720" i="9"/>
  <c r="Y720" i="9"/>
  <c r="AK720" i="9"/>
  <c r="Z720" i="9"/>
  <c r="AA720" i="9"/>
  <c r="AB720" i="9"/>
  <c r="AG720" i="9"/>
  <c r="AL720" i="9"/>
  <c r="AR720" i="12" s="1"/>
  <c r="AN720" i="9"/>
  <c r="AE720" i="9"/>
  <c r="AM720" i="9"/>
  <c r="AS720" i="12" s="1"/>
  <c r="AD720" i="9"/>
  <c r="AF720" i="9"/>
  <c r="AC720" i="9"/>
  <c r="W720" i="9"/>
  <c r="M720" i="12" s="1"/>
  <c r="V720" i="9"/>
  <c r="L720" i="12" s="1"/>
  <c r="S720" i="9"/>
  <c r="I720" i="12" s="1"/>
  <c r="T720" i="9"/>
  <c r="J720" i="12" s="1"/>
  <c r="R720" i="9"/>
  <c r="H720" i="12" s="1"/>
  <c r="U720" i="9"/>
  <c r="K720" i="12" s="1"/>
  <c r="AD724" i="9"/>
  <c r="AE724" i="9"/>
  <c r="AF724" i="9"/>
  <c r="AG724" i="9"/>
  <c r="AH724" i="9"/>
  <c r="AI724" i="9"/>
  <c r="AJ724" i="9"/>
  <c r="AA724" i="9"/>
  <c r="AB724" i="9"/>
  <c r="AC724" i="9"/>
  <c r="Y724" i="9"/>
  <c r="AN724" i="9"/>
  <c r="Z724" i="9"/>
  <c r="AK724" i="9"/>
  <c r="AM724" i="9"/>
  <c r="AS724" i="12" s="1"/>
  <c r="AL724" i="9"/>
  <c r="AR724" i="12" s="1"/>
  <c r="W724" i="9"/>
  <c r="M724" i="12" s="1"/>
  <c r="R724" i="9"/>
  <c r="H724" i="12" s="1"/>
  <c r="T724" i="9"/>
  <c r="J724" i="12" s="1"/>
  <c r="V724" i="9"/>
  <c r="L724" i="12" s="1"/>
  <c r="S724" i="9"/>
  <c r="I724" i="12" s="1"/>
  <c r="U724" i="9"/>
  <c r="K724" i="12" s="1"/>
  <c r="AB727" i="9"/>
  <c r="AN727" i="9"/>
  <c r="AC727" i="9"/>
  <c r="AD727" i="9"/>
  <c r="AK727" i="9"/>
  <c r="AL727" i="9"/>
  <c r="AR727" i="12" s="1"/>
  <c r="AM727" i="9"/>
  <c r="AS727" i="12" s="1"/>
  <c r="Z727" i="9"/>
  <c r="AE727" i="9"/>
  <c r="AH727" i="9"/>
  <c r="AI727" i="9"/>
  <c r="AJ727" i="9"/>
  <c r="AF727" i="9"/>
  <c r="AA727" i="9"/>
  <c r="Y727" i="9"/>
  <c r="AG727" i="9"/>
  <c r="R727" i="9"/>
  <c r="H727" i="12" s="1"/>
  <c r="U727" i="9"/>
  <c r="K727" i="12" s="1"/>
  <c r="S727" i="9"/>
  <c r="I727" i="12" s="1"/>
  <c r="T727" i="9"/>
  <c r="J727" i="12" s="1"/>
  <c r="V727" i="9"/>
  <c r="L727" i="12" s="1"/>
  <c r="W727" i="9"/>
  <c r="M727" i="12" s="1"/>
  <c r="AB730" i="9"/>
  <c r="AN730" i="9"/>
  <c r="AC730" i="9"/>
  <c r="AD730" i="9"/>
  <c r="AK730" i="9"/>
  <c r="AL730" i="9"/>
  <c r="AR730" i="12" s="1"/>
  <c r="AM730" i="9"/>
  <c r="AS730" i="12" s="1"/>
  <c r="AA730" i="9"/>
  <c r="AG730" i="9"/>
  <c r="Y730" i="9"/>
  <c r="Z730" i="9"/>
  <c r="AJ730" i="9"/>
  <c r="AF730" i="9"/>
  <c r="AE730" i="9"/>
  <c r="AI730" i="9"/>
  <c r="AH730" i="9"/>
  <c r="W730" i="9"/>
  <c r="M730" i="12" s="1"/>
  <c r="T730" i="9"/>
  <c r="J730" i="12" s="1"/>
  <c r="R730" i="9"/>
  <c r="H730" i="12" s="1"/>
  <c r="S730" i="9"/>
  <c r="I730" i="12" s="1"/>
  <c r="V730" i="9"/>
  <c r="L730" i="12" s="1"/>
  <c r="U730" i="9"/>
  <c r="K730" i="12" s="1"/>
  <c r="J736" i="9"/>
  <c r="L737" i="9"/>
  <c r="L739" i="9"/>
  <c r="P743" i="9"/>
  <c r="G743" i="9" s="1"/>
  <c r="AJ743" i="9"/>
  <c r="Y743" i="9"/>
  <c r="AK743" i="9"/>
  <c r="Z743" i="9"/>
  <c r="AL743" i="9"/>
  <c r="AM743" i="9"/>
  <c r="AN743" i="9"/>
  <c r="AB743" i="9"/>
  <c r="AD743" i="9"/>
  <c r="AG743" i="9"/>
  <c r="AE743" i="9"/>
  <c r="AF743" i="9"/>
  <c r="AA743" i="9"/>
  <c r="AI743" i="9"/>
  <c r="AC743" i="9"/>
  <c r="AH743" i="9"/>
  <c r="J758" i="9"/>
  <c r="K762" i="9"/>
  <c r="M763" i="9"/>
  <c r="J766" i="9"/>
  <c r="J767" i="9"/>
  <c r="I772" i="9"/>
  <c r="I773" i="9"/>
  <c r="I776" i="9"/>
  <c r="AJ776" i="9"/>
  <c r="Y776" i="9"/>
  <c r="AK776" i="9"/>
  <c r="Z776" i="9"/>
  <c r="AL776" i="9"/>
  <c r="AM776" i="9"/>
  <c r="AN776" i="9"/>
  <c r="AE776" i="9"/>
  <c r="AH776" i="9"/>
  <c r="AF776" i="9"/>
  <c r="AG776" i="9"/>
  <c r="AA776" i="9"/>
  <c r="AB776" i="9"/>
  <c r="AI776" i="9"/>
  <c r="AC776" i="9"/>
  <c r="AD776" i="9"/>
  <c r="I777" i="9"/>
  <c r="K778" i="9"/>
  <c r="M781" i="9"/>
  <c r="AJ791" i="9"/>
  <c r="Y791" i="9"/>
  <c r="AK791" i="9"/>
  <c r="Z791" i="9"/>
  <c r="AL791" i="9"/>
  <c r="AM791" i="9"/>
  <c r="AN791" i="9"/>
  <c r="AB791" i="9"/>
  <c r="AD791" i="9"/>
  <c r="AG791" i="9"/>
  <c r="AE791" i="9"/>
  <c r="AA791" i="9"/>
  <c r="AH791" i="9"/>
  <c r="AI791" i="9"/>
  <c r="AC791" i="9"/>
  <c r="AF791" i="9"/>
  <c r="K794" i="9"/>
  <c r="L795" i="9"/>
  <c r="AF798" i="9"/>
  <c r="AG798" i="9"/>
  <c r="AH798" i="9"/>
  <c r="AL798" i="9"/>
  <c r="AM798" i="9"/>
  <c r="Y798" i="9"/>
  <c r="AN798" i="9"/>
  <c r="AE798" i="9"/>
  <c r="AK798" i="9"/>
  <c r="AI798" i="9"/>
  <c r="AB798" i="9"/>
  <c r="AJ798" i="9"/>
  <c r="AA798" i="9"/>
  <c r="Z798" i="9"/>
  <c r="AC798" i="9"/>
  <c r="AD798" i="9"/>
  <c r="AB802" i="9"/>
  <c r="AN802" i="9"/>
  <c r="AC802" i="9"/>
  <c r="AD802" i="9"/>
  <c r="AK802" i="9"/>
  <c r="AL802" i="9"/>
  <c r="AM802" i="9"/>
  <c r="AJ802" i="9"/>
  <c r="AH802" i="9"/>
  <c r="AI802" i="9"/>
  <c r="Y802" i="9"/>
  <c r="AE802" i="9"/>
  <c r="Z802" i="9"/>
  <c r="AA802" i="9"/>
  <c r="AF802" i="9"/>
  <c r="AG802" i="9"/>
  <c r="J806" i="9"/>
  <c r="J807" i="9"/>
  <c r="J828" i="9"/>
  <c r="N830" i="9"/>
  <c r="G831" i="9"/>
  <c r="G834" i="9"/>
  <c r="AT834" i="12" s="1"/>
  <c r="N840" i="9"/>
  <c r="N843" i="9"/>
  <c r="Z855" i="9"/>
  <c r="AL855" i="9"/>
  <c r="AI855" i="9"/>
  <c r="AJ855" i="9"/>
  <c r="AK855" i="9"/>
  <c r="AC855" i="9"/>
  <c r="AE855" i="9"/>
  <c r="AF855" i="9"/>
  <c r="Y855" i="9"/>
  <c r="AD855" i="9"/>
  <c r="AA855" i="9"/>
  <c r="AH855" i="9"/>
  <c r="AM855" i="9"/>
  <c r="AN855" i="9"/>
  <c r="AB855" i="9"/>
  <c r="AG855" i="9"/>
  <c r="I859" i="9"/>
  <c r="AH859" i="9"/>
  <c r="AK859" i="9"/>
  <c r="AC859" i="9"/>
  <c r="AD859" i="9"/>
  <c r="AG859" i="9"/>
  <c r="AJ859" i="9"/>
  <c r="AL859" i="9"/>
  <c r="Y859" i="9"/>
  <c r="AB859" i="9"/>
  <c r="AI859" i="9"/>
  <c r="Z859" i="9"/>
  <c r="AA859" i="9"/>
  <c r="AE859" i="9"/>
  <c r="AF859" i="9"/>
  <c r="AM859" i="9"/>
  <c r="AN859" i="9"/>
  <c r="M860" i="9"/>
  <c r="AD860" i="9"/>
  <c r="AH860" i="9"/>
  <c r="AA860" i="9"/>
  <c r="AB860" i="9"/>
  <c r="AI860" i="9"/>
  <c r="AK860" i="9"/>
  <c r="AL860" i="9"/>
  <c r="AE860" i="9"/>
  <c r="AJ860" i="9"/>
  <c r="AM860" i="9"/>
  <c r="Y860" i="9"/>
  <c r="AC860" i="9"/>
  <c r="AG860" i="9"/>
  <c r="AN860" i="9"/>
  <c r="Z860" i="9"/>
  <c r="AF860" i="9"/>
  <c r="Z861" i="9"/>
  <c r="AL861" i="9"/>
  <c r="AE861" i="9"/>
  <c r="Y861" i="9"/>
  <c r="AN861" i="9"/>
  <c r="AA861" i="9"/>
  <c r="AI861" i="9"/>
  <c r="AK861" i="9"/>
  <c r="AM861" i="9"/>
  <c r="AJ861" i="9"/>
  <c r="AB861" i="9"/>
  <c r="AC861" i="9"/>
  <c r="AD861" i="9"/>
  <c r="AF861" i="9"/>
  <c r="AG861" i="9"/>
  <c r="AH861" i="9"/>
  <c r="P866" i="9"/>
  <c r="G866" i="9" s="1"/>
  <c r="K879" i="9"/>
  <c r="N881" i="9"/>
  <c r="AF887" i="9"/>
  <c r="AK887" i="9"/>
  <c r="Y887" i="9"/>
  <c r="AL887" i="9"/>
  <c r="AG887" i="9"/>
  <c r="AI887" i="9"/>
  <c r="AJ887" i="9"/>
  <c r="Z887" i="9"/>
  <c r="AC887" i="9"/>
  <c r="AH887" i="9"/>
  <c r="AN887" i="9"/>
  <c r="AE887" i="9"/>
  <c r="AM887" i="9"/>
  <c r="AB887" i="9"/>
  <c r="AA887" i="9"/>
  <c r="AD887" i="9"/>
  <c r="K891" i="9"/>
  <c r="N894" i="9"/>
  <c r="K896" i="9"/>
  <c r="AF896" i="9"/>
  <c r="AK896" i="9"/>
  <c r="Y896" i="9"/>
  <c r="AL896" i="9"/>
  <c r="AD896" i="9"/>
  <c r="AG896" i="9"/>
  <c r="AH896" i="9"/>
  <c r="AA896" i="9"/>
  <c r="AE896" i="9"/>
  <c r="AC896" i="9"/>
  <c r="AJ896" i="9"/>
  <c r="AN896" i="9"/>
  <c r="AI896" i="9"/>
  <c r="AB896" i="9"/>
  <c r="Z896" i="9"/>
  <c r="AM896" i="9"/>
  <c r="J897" i="9"/>
  <c r="N900" i="9"/>
  <c r="AB900" i="9"/>
  <c r="AN900" i="9"/>
  <c r="Y900" i="9"/>
  <c r="AL900" i="9"/>
  <c r="Z900" i="9"/>
  <c r="AM900" i="9"/>
  <c r="AD900" i="9"/>
  <c r="AF900" i="9"/>
  <c r="AG900" i="9"/>
  <c r="AE900" i="9"/>
  <c r="AI900" i="9"/>
  <c r="AA900" i="9"/>
  <c r="AC900" i="9"/>
  <c r="AJ900" i="9"/>
  <c r="AH900" i="9"/>
  <c r="AK900" i="9"/>
  <c r="AB906" i="9"/>
  <c r="AN906" i="9"/>
  <c r="AH906" i="9"/>
  <c r="AI906" i="9"/>
  <c r="AA906" i="9"/>
  <c r="AD906" i="9"/>
  <c r="AE906" i="9"/>
  <c r="AC906" i="9"/>
  <c r="AJ906" i="9"/>
  <c r="AM906" i="9"/>
  <c r="AL906" i="9"/>
  <c r="Z906" i="9"/>
  <c r="AF906" i="9"/>
  <c r="AG906" i="9"/>
  <c r="AK906" i="9"/>
  <c r="Y906" i="9"/>
  <c r="I910" i="9"/>
  <c r="N911" i="9"/>
  <c r="K913" i="9"/>
  <c r="K914" i="9"/>
  <c r="L915" i="9"/>
  <c r="L922" i="9"/>
  <c r="AJ922" i="9"/>
  <c r="AA922" i="9"/>
  <c r="AN922" i="9"/>
  <c r="AB922" i="9"/>
  <c r="AL922" i="9"/>
  <c r="Y922" i="9"/>
  <c r="Z922" i="9"/>
  <c r="AE922" i="9"/>
  <c r="AH922" i="9"/>
  <c r="AG922" i="9"/>
  <c r="AK922" i="9"/>
  <c r="AF922" i="9"/>
  <c r="AI922" i="9"/>
  <c r="AM922" i="9"/>
  <c r="AC922" i="9"/>
  <c r="AD922" i="9"/>
  <c r="AF932" i="9"/>
  <c r="AK932" i="9"/>
  <c r="Y932" i="9"/>
  <c r="AL932" i="9"/>
  <c r="AM932" i="9"/>
  <c r="AN932" i="9"/>
  <c r="Z932" i="9"/>
  <c r="AC932" i="9"/>
  <c r="AG932" i="9"/>
  <c r="AE932" i="9"/>
  <c r="AI932" i="9"/>
  <c r="AB932" i="9"/>
  <c r="AA932" i="9"/>
  <c r="AD932" i="9"/>
  <c r="AH932" i="9"/>
  <c r="AJ932" i="9"/>
  <c r="AB933" i="9"/>
  <c r="AN933" i="9"/>
  <c r="AH933" i="9"/>
  <c r="AI933" i="9"/>
  <c r="AL933" i="9"/>
  <c r="AM933" i="9"/>
  <c r="AA933" i="9"/>
  <c r="AE933" i="9"/>
  <c r="AJ933" i="9"/>
  <c r="Z933" i="9"/>
  <c r="AF933" i="9"/>
  <c r="AG933" i="9"/>
  <c r="AK933" i="9"/>
  <c r="AC933" i="9"/>
  <c r="Y933" i="9"/>
  <c r="AD933" i="9"/>
  <c r="I948" i="9"/>
  <c r="AF953" i="9"/>
  <c r="AB953" i="9"/>
  <c r="AC953" i="9"/>
  <c r="Z953" i="9"/>
  <c r="AE953" i="9"/>
  <c r="AI953" i="9"/>
  <c r="Y953" i="9"/>
  <c r="AL953" i="9"/>
  <c r="AN953" i="9"/>
  <c r="AA953" i="9"/>
  <c r="AD953" i="9"/>
  <c r="AG953" i="9"/>
  <c r="AJ953" i="9"/>
  <c r="AK953" i="9"/>
  <c r="AM953" i="9"/>
  <c r="AH953" i="9"/>
  <c r="N955" i="9"/>
  <c r="J966" i="9"/>
  <c r="K970" i="9"/>
  <c r="AB975" i="9"/>
  <c r="AN975" i="9"/>
  <c r="AD975" i="9"/>
  <c r="AE975" i="9"/>
  <c r="AJ975" i="9"/>
  <c r="AM975" i="9"/>
  <c r="AA975" i="9"/>
  <c r="AF975" i="9"/>
  <c r="Y975" i="9"/>
  <c r="AG975" i="9"/>
  <c r="Z975" i="9"/>
  <c r="AC975" i="9"/>
  <c r="AH975" i="9"/>
  <c r="AI975" i="9"/>
  <c r="AK975" i="9"/>
  <c r="AL975" i="9"/>
  <c r="K979" i="9"/>
  <c r="AB981" i="9"/>
  <c r="AN981" i="9"/>
  <c r="Y981" i="9"/>
  <c r="AL981" i="9"/>
  <c r="Z981" i="9"/>
  <c r="AM981" i="9"/>
  <c r="AH981" i="9"/>
  <c r="AK981" i="9"/>
  <c r="AA981" i="9"/>
  <c r="AE981" i="9"/>
  <c r="AG981" i="9"/>
  <c r="AD981" i="9"/>
  <c r="AF981" i="9"/>
  <c r="AI981" i="9"/>
  <c r="AJ981" i="9"/>
  <c r="AC981" i="9"/>
  <c r="I982" i="9"/>
  <c r="K985" i="9"/>
  <c r="AJ985" i="9"/>
  <c r="AA985" i="9"/>
  <c r="AN985" i="9"/>
  <c r="AB985" i="9"/>
  <c r="AG985" i="9"/>
  <c r="AK985" i="9"/>
  <c r="Y985" i="9"/>
  <c r="AL985" i="9"/>
  <c r="AD985" i="9"/>
  <c r="AF985" i="9"/>
  <c r="AM985" i="9"/>
  <c r="AI985" i="9"/>
  <c r="AC985" i="9"/>
  <c r="AE985" i="9"/>
  <c r="Z985" i="9"/>
  <c r="AH985" i="9"/>
  <c r="J986" i="9"/>
  <c r="M990" i="9"/>
  <c r="L993" i="9"/>
  <c r="J995" i="9"/>
  <c r="AF995" i="9"/>
  <c r="AK995" i="9"/>
  <c r="Y995" i="9"/>
  <c r="AL995" i="9"/>
  <c r="AD995" i="9"/>
  <c r="AH995" i="9"/>
  <c r="AB995" i="9"/>
  <c r="AN995" i="9"/>
  <c r="AC995" i="9"/>
  <c r="Z995" i="9"/>
  <c r="AA995" i="9"/>
  <c r="AE995" i="9"/>
  <c r="AI995" i="9"/>
  <c r="AJ995" i="9"/>
  <c r="AG995" i="9"/>
  <c r="AM995" i="9"/>
  <c r="L996" i="9"/>
  <c r="K999" i="9"/>
  <c r="I1007" i="9"/>
  <c r="L1020" i="9"/>
  <c r="AJ1020" i="9"/>
  <c r="Y1020" i="9"/>
  <c r="AK1020" i="9"/>
  <c r="AF1020" i="9"/>
  <c r="AI1020" i="9"/>
  <c r="AC1020" i="9"/>
  <c r="AD1020" i="9"/>
  <c r="AH1020" i="9"/>
  <c r="AM1020" i="9"/>
  <c r="Z1020" i="9"/>
  <c r="AA1020" i="9"/>
  <c r="AB1020" i="9"/>
  <c r="AE1020" i="9"/>
  <c r="AG1020" i="9"/>
  <c r="AL1020" i="9"/>
  <c r="AN1020" i="9"/>
  <c r="L1021" i="9"/>
  <c r="AB1028" i="9"/>
  <c r="AN1028" i="9"/>
  <c r="AC1028" i="9"/>
  <c r="AH1028" i="9"/>
  <c r="AG1028" i="9"/>
  <c r="AA1028" i="9"/>
  <c r="Z1028" i="9"/>
  <c r="AJ1028" i="9"/>
  <c r="AK1028" i="9"/>
  <c r="AL1028" i="9"/>
  <c r="AM1028" i="9"/>
  <c r="Y1028" i="9"/>
  <c r="AE1028" i="9"/>
  <c r="AF1028" i="9"/>
  <c r="AD1028" i="9"/>
  <c r="AI1028" i="9"/>
  <c r="I1031" i="9"/>
  <c r="M1032" i="9"/>
  <c r="M1033" i="9"/>
  <c r="AH1053" i="9"/>
  <c r="AA1053" i="9"/>
  <c r="AN1053" i="9"/>
  <c r="Z1053" i="9"/>
  <c r="AM1053" i="9"/>
  <c r="AB1053" i="9"/>
  <c r="AE1053" i="9"/>
  <c r="AF1053" i="9"/>
  <c r="AG1053" i="9"/>
  <c r="AI1053" i="9"/>
  <c r="AJ1053" i="9"/>
  <c r="AK1053" i="9"/>
  <c r="AL1053" i="9"/>
  <c r="Y1053" i="9"/>
  <c r="AC1053" i="9"/>
  <c r="AD1053" i="9"/>
  <c r="I1058" i="9"/>
  <c r="Z1058" i="9"/>
  <c r="AL1058" i="9"/>
  <c r="Y1058" i="9"/>
  <c r="AM1058" i="9"/>
  <c r="AF1058" i="9"/>
  <c r="AK1058" i="9"/>
  <c r="AA1058" i="9"/>
  <c r="AB1058" i="9"/>
  <c r="AC1058" i="9"/>
  <c r="AD1058" i="9"/>
  <c r="AE1058" i="9"/>
  <c r="AG1058" i="9"/>
  <c r="AH1058" i="9"/>
  <c r="AI1058" i="9"/>
  <c r="AN1058" i="9"/>
  <c r="AJ1058" i="9"/>
  <c r="I1059" i="9"/>
  <c r="N1063" i="9"/>
  <c r="AD1063" i="9"/>
  <c r="AK1063" i="9"/>
  <c r="AL1063" i="9"/>
  <c r="AI1063" i="9"/>
  <c r="AM1063" i="9"/>
  <c r="Y1063" i="9"/>
  <c r="Z1063" i="9"/>
  <c r="AA1063" i="9"/>
  <c r="AB1063" i="9"/>
  <c r="AC1063" i="9"/>
  <c r="AE1063" i="9"/>
  <c r="AG1063" i="9"/>
  <c r="AF1063" i="9"/>
  <c r="AH1063" i="9"/>
  <c r="AJ1063" i="9"/>
  <c r="AN1063" i="9"/>
  <c r="AD1066" i="9"/>
  <c r="AB1066" i="9"/>
  <c r="AG1066" i="9"/>
  <c r="AI1066" i="9"/>
  <c r="AK1066" i="9"/>
  <c r="AF1066" i="9"/>
  <c r="AH1066" i="9"/>
  <c r="AJ1066" i="9"/>
  <c r="AL1066" i="9"/>
  <c r="AM1066" i="9"/>
  <c r="AN1066" i="9"/>
  <c r="Y1066" i="9"/>
  <c r="Z1066" i="9"/>
  <c r="AA1066" i="9"/>
  <c r="AC1066" i="9"/>
  <c r="AE1066" i="9"/>
  <c r="N1075" i="9"/>
  <c r="AD1075" i="9"/>
  <c r="AB1075" i="9"/>
  <c r="AF1075" i="9"/>
  <c r="AE1075" i="9"/>
  <c r="AH1075" i="9"/>
  <c r="AL1075" i="9"/>
  <c r="AM1075" i="9"/>
  <c r="AN1075" i="9"/>
  <c r="Y1075" i="9"/>
  <c r="AA1075" i="9"/>
  <c r="Z1075" i="9"/>
  <c r="AC1075" i="9"/>
  <c r="AG1075" i="9"/>
  <c r="AI1075" i="9"/>
  <c r="AJ1075" i="9"/>
  <c r="AK1075" i="9"/>
  <c r="Z1082" i="9"/>
  <c r="AL1082" i="9"/>
  <c r="AH1082" i="9"/>
  <c r="AG1082" i="9"/>
  <c r="AB1082" i="9"/>
  <c r="AD1082" i="9"/>
  <c r="AM1082" i="9"/>
  <c r="AN1082" i="9"/>
  <c r="Y1082" i="9"/>
  <c r="AC1082" i="9"/>
  <c r="AA1082" i="9"/>
  <c r="AE1082" i="9"/>
  <c r="AF1082" i="9"/>
  <c r="AI1082" i="9"/>
  <c r="AJ1082" i="9"/>
  <c r="AK1082" i="9"/>
  <c r="K1085" i="9"/>
  <c r="Z1088" i="9"/>
  <c r="AL1088" i="9"/>
  <c r="AD1088" i="9"/>
  <c r="AK1088" i="9"/>
  <c r="Y1088" i="9"/>
  <c r="AB1088" i="9"/>
  <c r="AI1088" i="9"/>
  <c r="AJ1088" i="9"/>
  <c r="AM1088" i="9"/>
  <c r="AN1088" i="9"/>
  <c r="AA1088" i="9"/>
  <c r="AC1088" i="9"/>
  <c r="AF1088" i="9"/>
  <c r="AE1088" i="9"/>
  <c r="AG1088" i="9"/>
  <c r="AH1088" i="9"/>
  <c r="AD1090" i="9"/>
  <c r="AK1090" i="9"/>
  <c r="AH1090" i="9"/>
  <c r="Y1090" i="9"/>
  <c r="AN1090" i="9"/>
  <c r="AA1090" i="9"/>
  <c r="Z1090" i="9"/>
  <c r="AB1090" i="9"/>
  <c r="AC1090" i="9"/>
  <c r="AF1090" i="9"/>
  <c r="AE1090" i="9"/>
  <c r="AG1090" i="9"/>
  <c r="AJ1090" i="9"/>
  <c r="AI1090" i="9"/>
  <c r="AL1090" i="9"/>
  <c r="AM1090" i="9"/>
  <c r="I1093" i="9"/>
  <c r="M1096" i="9"/>
  <c r="N224" i="12"/>
  <c r="N159" i="13" s="1"/>
  <c r="N272" i="12"/>
  <c r="N207" i="13" s="1"/>
  <c r="S609" i="9"/>
  <c r="I609" i="12" s="1"/>
  <c r="T592" i="9"/>
  <c r="J592" i="12" s="1"/>
  <c r="W488" i="9"/>
  <c r="M488" i="12" s="1"/>
  <c r="W588" i="9"/>
  <c r="AH300" i="9"/>
  <c r="AE300" i="9"/>
  <c r="AF300" i="9"/>
  <c r="AI300" i="9"/>
  <c r="AM300" i="9"/>
  <c r="AN300" i="9"/>
  <c r="Y300" i="9"/>
  <c r="Z300" i="9"/>
  <c r="AA300" i="9"/>
  <c r="AD300" i="9"/>
  <c r="AG300" i="9"/>
  <c r="AJ300" i="9"/>
  <c r="AK300" i="9"/>
  <c r="AL300" i="9"/>
  <c r="R300" i="9"/>
  <c r="H300" i="12" s="1"/>
  <c r="S300" i="9"/>
  <c r="I300" i="12" s="1"/>
  <c r="T300" i="9"/>
  <c r="J300" i="12" s="1"/>
  <c r="U300" i="9"/>
  <c r="K300" i="12" s="1"/>
  <c r="V300" i="9"/>
  <c r="L300" i="12" s="1"/>
  <c r="W300" i="9"/>
  <c r="M300" i="12" s="1"/>
  <c r="AF407" i="9"/>
  <c r="Z407" i="9"/>
  <c r="AM407" i="9"/>
  <c r="AB407" i="9"/>
  <c r="AG407" i="9"/>
  <c r="AI407" i="9"/>
  <c r="Y407" i="9"/>
  <c r="AC407" i="9"/>
  <c r="AE407" i="9"/>
  <c r="AH407" i="9"/>
  <c r="AL407" i="9"/>
  <c r="AN407" i="9"/>
  <c r="AA407" i="9"/>
  <c r="AD407" i="9"/>
  <c r="AJ407" i="9"/>
  <c r="AK407" i="9"/>
  <c r="R407" i="9"/>
  <c r="H407" i="12" s="1"/>
  <c r="S407" i="9"/>
  <c r="I407" i="12" s="1"/>
  <c r="T407" i="9"/>
  <c r="J407" i="12" s="1"/>
  <c r="U407" i="9"/>
  <c r="K407" i="12" s="1"/>
  <c r="V407" i="9"/>
  <c r="L407" i="12" s="1"/>
  <c r="W407" i="9"/>
  <c r="M407" i="12" s="1"/>
  <c r="AJ544" i="9"/>
  <c r="AD544" i="9"/>
  <c r="AF544" i="9"/>
  <c r="Z544" i="9"/>
  <c r="AA544" i="9"/>
  <c r="AB544" i="9"/>
  <c r="AC544" i="9"/>
  <c r="AE544" i="9"/>
  <c r="AG544" i="9"/>
  <c r="AH544" i="9"/>
  <c r="AI544" i="9"/>
  <c r="AK544" i="9"/>
  <c r="AL544" i="9"/>
  <c r="AM544" i="9"/>
  <c r="AN544" i="9"/>
  <c r="Y544" i="9"/>
  <c r="R544" i="9"/>
  <c r="H544" i="12" s="1"/>
  <c r="S544" i="9"/>
  <c r="I544" i="12" s="1"/>
  <c r="W544" i="9"/>
  <c r="M544" i="12" s="1"/>
  <c r="T544" i="9"/>
  <c r="AG156" i="9"/>
  <c r="T156" i="9"/>
  <c r="AC156" i="9"/>
  <c r="AN156" i="9"/>
  <c r="AB156" i="9"/>
  <c r="N156" i="9"/>
  <c r="AI156" i="9"/>
  <c r="V156" i="9"/>
  <c r="I156" i="9"/>
  <c r="AH156" i="9"/>
  <c r="U156" i="9"/>
  <c r="AK156" i="9"/>
  <c r="M156" i="9"/>
  <c r="AJ156" i="9"/>
  <c r="L156" i="9"/>
  <c r="AF156" i="9"/>
  <c r="K156" i="9"/>
  <c r="AE156" i="9"/>
  <c r="J156" i="9"/>
  <c r="AD156" i="9"/>
  <c r="AA156" i="9"/>
  <c r="Z156" i="9"/>
  <c r="Y156" i="9"/>
  <c r="AM156" i="9"/>
  <c r="R156" i="9"/>
  <c r="AL156" i="9"/>
  <c r="W156" i="9"/>
  <c r="S156" i="9"/>
  <c r="AN237" i="9"/>
  <c r="AB237" i="9"/>
  <c r="N237" i="9"/>
  <c r="AM237" i="9"/>
  <c r="AA237" i="9"/>
  <c r="M237" i="9"/>
  <c r="AI237" i="9"/>
  <c r="V237" i="9"/>
  <c r="I237" i="9"/>
  <c r="AH237" i="9"/>
  <c r="U237" i="9"/>
  <c r="AG237" i="9"/>
  <c r="T237" i="9"/>
  <c r="AE237" i="9"/>
  <c r="R237" i="9"/>
  <c r="AD237" i="9"/>
  <c r="AC237" i="9"/>
  <c r="Z237" i="9"/>
  <c r="Y237" i="9"/>
  <c r="W237" i="9"/>
  <c r="S237" i="9"/>
  <c r="AJ237" i="9"/>
  <c r="J237" i="9"/>
  <c r="AF237" i="9"/>
  <c r="AK237" i="9"/>
  <c r="AL237" i="9"/>
  <c r="L237" i="9"/>
  <c r="K237" i="9"/>
  <c r="N241" i="12"/>
  <c r="N176" i="13" s="1"/>
  <c r="N155" i="12"/>
  <c r="N90" i="13" s="1"/>
  <c r="AH272" i="9"/>
  <c r="U272" i="9"/>
  <c r="AG272" i="9"/>
  <c r="T272" i="9"/>
  <c r="AC272" i="9"/>
  <c r="AN272" i="9"/>
  <c r="AB272" i="9"/>
  <c r="N272" i="9"/>
  <c r="AL272" i="9"/>
  <c r="Z272" i="9"/>
  <c r="L272" i="9"/>
  <c r="AJ272" i="9"/>
  <c r="W272" i="9"/>
  <c r="J272" i="9"/>
  <c r="AI272" i="9"/>
  <c r="V272" i="9"/>
  <c r="I272" i="9"/>
  <c r="R272" i="9"/>
  <c r="M272" i="9"/>
  <c r="K272" i="9"/>
  <c r="AM272" i="9"/>
  <c r="AK272" i="9"/>
  <c r="AF272" i="9"/>
  <c r="AE272" i="9"/>
  <c r="AD272" i="9"/>
  <c r="Y272" i="9"/>
  <c r="AA272" i="9"/>
  <c r="S272" i="9"/>
  <c r="N279" i="12"/>
  <c r="N194" i="12"/>
  <c r="N129" i="13" s="1"/>
  <c r="N288" i="12"/>
  <c r="N203" i="12"/>
  <c r="N138" i="13" s="1"/>
  <c r="AG308" i="9"/>
  <c r="AB308" i="9"/>
  <c r="AA308" i="9"/>
  <c r="AD308" i="9"/>
  <c r="AM308" i="9"/>
  <c r="AN308" i="9"/>
  <c r="Y308" i="9"/>
  <c r="Z308" i="9"/>
  <c r="AC308" i="9"/>
  <c r="AF308" i="9"/>
  <c r="AE308" i="9"/>
  <c r="AH308" i="9"/>
  <c r="AJ308" i="9"/>
  <c r="AI308" i="9"/>
  <c r="AK308" i="9"/>
  <c r="AL308" i="9"/>
  <c r="I308" i="9"/>
  <c r="R308" i="9"/>
  <c r="H308" i="12" s="1"/>
  <c r="S308" i="9"/>
  <c r="I308" i="12" s="1"/>
  <c r="T308" i="9"/>
  <c r="J308" i="12" s="1"/>
  <c r="U308" i="9"/>
  <c r="K308" i="12" s="1"/>
  <c r="V308" i="9"/>
  <c r="L308" i="12" s="1"/>
  <c r="W308" i="9"/>
  <c r="M308" i="12" s="1"/>
  <c r="AC333" i="9"/>
  <c r="AH333" i="9"/>
  <c r="AA333" i="9"/>
  <c r="AD333" i="9"/>
  <c r="AI333" i="9"/>
  <c r="AJ333" i="9"/>
  <c r="AK333" i="9"/>
  <c r="AL333" i="9"/>
  <c r="AM333" i="9"/>
  <c r="Y333" i="9"/>
  <c r="AN333" i="9"/>
  <c r="AG333" i="9"/>
  <c r="Z333" i="9"/>
  <c r="AB333" i="9"/>
  <c r="AE333" i="9"/>
  <c r="AF333" i="9"/>
  <c r="V333" i="9"/>
  <c r="L333" i="12" s="1"/>
  <c r="W333" i="9"/>
  <c r="M333" i="12" s="1"/>
  <c r="R333" i="9"/>
  <c r="H333" i="12" s="1"/>
  <c r="I333" i="9"/>
  <c r="S333" i="9"/>
  <c r="I333" i="12" s="1"/>
  <c r="T333" i="9"/>
  <c r="J333" i="12" s="1"/>
  <c r="U333" i="9"/>
  <c r="K333" i="12" s="1"/>
  <c r="AC342" i="9"/>
  <c r="AH342" i="9"/>
  <c r="Z342" i="9"/>
  <c r="AN342" i="9"/>
  <c r="AB342" i="9"/>
  <c r="AA342" i="9"/>
  <c r="AD342" i="9"/>
  <c r="AE342" i="9"/>
  <c r="AF342" i="9"/>
  <c r="AG342" i="9"/>
  <c r="AJ342" i="9"/>
  <c r="AI342" i="9"/>
  <c r="AK342" i="9"/>
  <c r="AM342" i="9"/>
  <c r="Y342" i="9"/>
  <c r="AL342" i="9"/>
  <c r="S342" i="9"/>
  <c r="I342" i="12" s="1"/>
  <c r="T342" i="9"/>
  <c r="J342" i="12" s="1"/>
  <c r="U342" i="9"/>
  <c r="K342" i="12" s="1"/>
  <c r="V342" i="9"/>
  <c r="L342" i="12" s="1"/>
  <c r="W342" i="9"/>
  <c r="M342" i="12" s="1"/>
  <c r="R342" i="9"/>
  <c r="H342" i="12" s="1"/>
  <c r="AG353" i="9"/>
  <c r="AB353" i="9"/>
  <c r="AJ353" i="9"/>
  <c r="AL353" i="9"/>
  <c r="AC353" i="9"/>
  <c r="AE353" i="9"/>
  <c r="AK353" i="9"/>
  <c r="AM353" i="9"/>
  <c r="AI353" i="9"/>
  <c r="AN353" i="9"/>
  <c r="Y353" i="9"/>
  <c r="Z353" i="9"/>
  <c r="AA353" i="9"/>
  <c r="AF353" i="9"/>
  <c r="AD353" i="9"/>
  <c r="AH353" i="9"/>
  <c r="R353" i="9"/>
  <c r="H353" i="12" s="1"/>
  <c r="S353" i="9"/>
  <c r="I353" i="12" s="1"/>
  <c r="T353" i="9"/>
  <c r="J353" i="12" s="1"/>
  <c r="U353" i="9"/>
  <c r="K353" i="12" s="1"/>
  <c r="V353" i="9"/>
  <c r="L353" i="12" s="1"/>
  <c r="W353" i="9"/>
  <c r="M353" i="12" s="1"/>
  <c r="AB360" i="9"/>
  <c r="AN360" i="9"/>
  <c r="AF360" i="9"/>
  <c r="AH360" i="9"/>
  <c r="AD360" i="9"/>
  <c r="AG360" i="9"/>
  <c r="Z360" i="9"/>
  <c r="AC360" i="9"/>
  <c r="AE360" i="9"/>
  <c r="AI360" i="9"/>
  <c r="AJ360" i="9"/>
  <c r="AK360" i="9"/>
  <c r="AL360" i="9"/>
  <c r="AM360" i="9"/>
  <c r="Y360" i="9"/>
  <c r="AA360" i="9"/>
  <c r="R360" i="9"/>
  <c r="H360" i="12" s="1"/>
  <c r="S360" i="9"/>
  <c r="I360" i="12" s="1"/>
  <c r="T360" i="9"/>
  <c r="J360" i="12" s="1"/>
  <c r="U360" i="9"/>
  <c r="K360" i="12" s="1"/>
  <c r="V360" i="9"/>
  <c r="L360" i="12" s="1"/>
  <c r="W360" i="9"/>
  <c r="M360" i="12" s="1"/>
  <c r="AJ367" i="9"/>
  <c r="Y367" i="9"/>
  <c r="AL367" i="9"/>
  <c r="AA367" i="9"/>
  <c r="AN367" i="9"/>
  <c r="AC367" i="9"/>
  <c r="AE367" i="9"/>
  <c r="AB367" i="9"/>
  <c r="Z367" i="9"/>
  <c r="AD367" i="9"/>
  <c r="AF367" i="9"/>
  <c r="AG367" i="9"/>
  <c r="AH367" i="9"/>
  <c r="AK367" i="9"/>
  <c r="AI367" i="9"/>
  <c r="AM367" i="9"/>
  <c r="R367" i="9"/>
  <c r="H367" i="12" s="1"/>
  <c r="S367" i="9"/>
  <c r="I367" i="12" s="1"/>
  <c r="T367" i="9"/>
  <c r="J367" i="12" s="1"/>
  <c r="U367" i="9"/>
  <c r="K367" i="12" s="1"/>
  <c r="V367" i="9"/>
  <c r="L367" i="12" s="1"/>
  <c r="W367" i="9"/>
  <c r="M367" i="12" s="1"/>
  <c r="AF386" i="9"/>
  <c r="AI386" i="9"/>
  <c r="AK386" i="9"/>
  <c r="AM386" i="9"/>
  <c r="Z386" i="9"/>
  <c r="AN386" i="9"/>
  <c r="AA386" i="9"/>
  <c r="AL386" i="9"/>
  <c r="Y386" i="9"/>
  <c r="AB386" i="9"/>
  <c r="AC386" i="9"/>
  <c r="AD386" i="9"/>
  <c r="AE386" i="9"/>
  <c r="AG386" i="9"/>
  <c r="AH386" i="9"/>
  <c r="AJ386" i="9"/>
  <c r="R386" i="9"/>
  <c r="H386" i="12" s="1"/>
  <c r="S386" i="9"/>
  <c r="I386" i="12" s="1"/>
  <c r="T386" i="9"/>
  <c r="J386" i="12" s="1"/>
  <c r="U386" i="9"/>
  <c r="K386" i="12" s="1"/>
  <c r="V386" i="9"/>
  <c r="L386" i="12" s="1"/>
  <c r="W386" i="9"/>
  <c r="M386" i="12" s="1"/>
  <c r="AJ400" i="9"/>
  <c r="AG400" i="9"/>
  <c r="AI400" i="9"/>
  <c r="AH400" i="9"/>
  <c r="AL400" i="9"/>
  <c r="Y400" i="9"/>
  <c r="Z400" i="9"/>
  <c r="AB400" i="9"/>
  <c r="AA400" i="9"/>
  <c r="AC400" i="9"/>
  <c r="AD400" i="9"/>
  <c r="AE400" i="9"/>
  <c r="AF400" i="9"/>
  <c r="AM400" i="9"/>
  <c r="AK400" i="9"/>
  <c r="AN400" i="9"/>
  <c r="R400" i="9"/>
  <c r="H400" i="12" s="1"/>
  <c r="S400" i="9"/>
  <c r="I400" i="12" s="1"/>
  <c r="T400" i="9"/>
  <c r="J400" i="12" s="1"/>
  <c r="U400" i="9"/>
  <c r="K400" i="12" s="1"/>
  <c r="W400" i="9"/>
  <c r="M400" i="12" s="1"/>
  <c r="V400" i="9"/>
  <c r="L400" i="12" s="1"/>
  <c r="AB402" i="9"/>
  <c r="AN402" i="9"/>
  <c r="AA402" i="9"/>
  <c r="AD402" i="9"/>
  <c r="AH402" i="9"/>
  <c r="AJ402" i="9"/>
  <c r="AC402" i="9"/>
  <c r="AE402" i="9"/>
  <c r="AG402" i="9"/>
  <c r="AK402" i="9"/>
  <c r="AL402" i="9"/>
  <c r="AM402" i="9"/>
  <c r="Y402" i="9"/>
  <c r="Z402" i="9"/>
  <c r="AF402" i="9"/>
  <c r="AI402" i="9"/>
  <c r="R402" i="9"/>
  <c r="H402" i="12" s="1"/>
  <c r="S402" i="9"/>
  <c r="I402" i="12" s="1"/>
  <c r="T402" i="9"/>
  <c r="J402" i="12" s="1"/>
  <c r="U402" i="9"/>
  <c r="K402" i="12" s="1"/>
  <c r="W402" i="9"/>
  <c r="M402" i="12" s="1"/>
  <c r="V402" i="9"/>
  <c r="L402" i="12" s="1"/>
  <c r="AF419" i="9"/>
  <c r="AD419" i="9"/>
  <c r="AG419" i="9"/>
  <c r="AB419" i="9"/>
  <c r="AE419" i="9"/>
  <c r="AM419" i="9"/>
  <c r="AN419" i="9"/>
  <c r="Y419" i="9"/>
  <c r="Z419" i="9"/>
  <c r="AA419" i="9"/>
  <c r="AC419" i="9"/>
  <c r="AH419" i="9"/>
  <c r="AI419" i="9"/>
  <c r="AJ419" i="9"/>
  <c r="AK419" i="9"/>
  <c r="AL419" i="9"/>
  <c r="R419" i="9"/>
  <c r="H419" i="12" s="1"/>
  <c r="S419" i="9"/>
  <c r="I419" i="12" s="1"/>
  <c r="T419" i="9"/>
  <c r="J419" i="12" s="1"/>
  <c r="U419" i="9"/>
  <c r="K419" i="12" s="1"/>
  <c r="V419" i="9"/>
  <c r="L419" i="12" s="1"/>
  <c r="W419" i="9"/>
  <c r="M419" i="12" s="1"/>
  <c r="AB429" i="9"/>
  <c r="AN429" i="9"/>
  <c r="AA429" i="9"/>
  <c r="AD429" i="9"/>
  <c r="Y429" i="9"/>
  <c r="AC429" i="9"/>
  <c r="AF429" i="9"/>
  <c r="AG429" i="9"/>
  <c r="AI429" i="9"/>
  <c r="AH429" i="9"/>
  <c r="AL429" i="9"/>
  <c r="AM429" i="9"/>
  <c r="AJ429" i="9"/>
  <c r="AK429" i="9"/>
  <c r="Z429" i="9"/>
  <c r="AE429" i="9"/>
  <c r="T429" i="9"/>
  <c r="J429" i="12" s="1"/>
  <c r="U429" i="9"/>
  <c r="K429" i="12" s="1"/>
  <c r="K364" i="13" s="1"/>
  <c r="V429" i="9"/>
  <c r="L429" i="12" s="1"/>
  <c r="R429" i="9"/>
  <c r="H429" i="12" s="1"/>
  <c r="S429" i="9"/>
  <c r="I429" i="12" s="1"/>
  <c r="I364" i="13" s="1"/>
  <c r="W429" i="9"/>
  <c r="M429" i="12" s="1"/>
  <c r="AF440" i="9"/>
  <c r="AI440" i="9"/>
  <c r="AK440" i="9"/>
  <c r="AM440" i="9"/>
  <c r="Z440" i="9"/>
  <c r="Y440" i="9"/>
  <c r="AA440" i="9"/>
  <c r="AC440" i="9"/>
  <c r="AB440" i="9"/>
  <c r="AG440" i="9"/>
  <c r="AH440" i="9"/>
  <c r="AJ440" i="9"/>
  <c r="AL440" i="9"/>
  <c r="AN440" i="9"/>
  <c r="AD440" i="9"/>
  <c r="AE440" i="9"/>
  <c r="T440" i="9"/>
  <c r="J440" i="12" s="1"/>
  <c r="U440" i="9"/>
  <c r="K440" i="12" s="1"/>
  <c r="K375" i="13" s="1"/>
  <c r="V440" i="9"/>
  <c r="L440" i="12" s="1"/>
  <c r="L375" i="13" s="1"/>
  <c r="W440" i="9"/>
  <c r="M440" i="12" s="1"/>
  <c r="M375" i="13" s="1"/>
  <c r="R440" i="9"/>
  <c r="H440" i="12" s="1"/>
  <c r="S440" i="9"/>
  <c r="I440" i="12" s="1"/>
  <c r="AJ451" i="9"/>
  <c r="AE451" i="9"/>
  <c r="AC451" i="9"/>
  <c r="AF451" i="9"/>
  <c r="AD451" i="9"/>
  <c r="AG451" i="9"/>
  <c r="AI451" i="9"/>
  <c r="AM451" i="9"/>
  <c r="AN451" i="9"/>
  <c r="AK451" i="9"/>
  <c r="AL451" i="9"/>
  <c r="Y451" i="9"/>
  <c r="Z451" i="9"/>
  <c r="AB451" i="9"/>
  <c r="AA451" i="9"/>
  <c r="AH451" i="9"/>
  <c r="S451" i="9"/>
  <c r="I451" i="12" s="1"/>
  <c r="I386" i="13" s="1"/>
  <c r="T451" i="9"/>
  <c r="J451" i="12" s="1"/>
  <c r="U451" i="9"/>
  <c r="K451" i="12" s="1"/>
  <c r="K386" i="13" s="1"/>
  <c r="V451" i="9"/>
  <c r="L451" i="12" s="1"/>
  <c r="L386" i="13" s="1"/>
  <c r="R451" i="9"/>
  <c r="H451" i="12" s="1"/>
  <c r="W451" i="9"/>
  <c r="M451" i="12" s="1"/>
  <c r="M386" i="13" s="1"/>
  <c r="AF467" i="9"/>
  <c r="AE467" i="9"/>
  <c r="AH467" i="9"/>
  <c r="AJ467" i="9"/>
  <c r="AK467" i="9"/>
  <c r="AM467" i="9"/>
  <c r="Y467" i="9"/>
  <c r="Z467" i="9"/>
  <c r="AD467" i="9"/>
  <c r="AG467" i="9"/>
  <c r="AI467" i="9"/>
  <c r="AL467" i="9"/>
  <c r="AN467" i="9"/>
  <c r="AB467" i="9"/>
  <c r="AA467" i="9"/>
  <c r="AC467" i="9"/>
  <c r="S467" i="9"/>
  <c r="I467" i="12" s="1"/>
  <c r="T467" i="9"/>
  <c r="J467" i="12" s="1"/>
  <c r="U467" i="9"/>
  <c r="K467" i="12" s="1"/>
  <c r="V467" i="9"/>
  <c r="L467" i="12" s="1"/>
  <c r="R467" i="9"/>
  <c r="H467" i="12" s="1"/>
  <c r="W467" i="9"/>
  <c r="M467" i="12" s="1"/>
  <c r="AJ469" i="9"/>
  <c r="Z469" i="9"/>
  <c r="AM469" i="9"/>
  <c r="AB469" i="9"/>
  <c r="AH469" i="9"/>
  <c r="AI469" i="9"/>
  <c r="AL469" i="9"/>
  <c r="AE469" i="9"/>
  <c r="AF469" i="9"/>
  <c r="AG469" i="9"/>
  <c r="AA469" i="9"/>
  <c r="AC469" i="9"/>
  <c r="AD469" i="9"/>
  <c r="AK469" i="9"/>
  <c r="AN469" i="9"/>
  <c r="Y469" i="9"/>
  <c r="U469" i="9"/>
  <c r="K469" i="12" s="1"/>
  <c r="V469" i="9"/>
  <c r="L469" i="12" s="1"/>
  <c r="S469" i="9"/>
  <c r="I469" i="12" s="1"/>
  <c r="T469" i="9"/>
  <c r="J469" i="12" s="1"/>
  <c r="J404" i="13" s="1"/>
  <c r="R469" i="9"/>
  <c r="H469" i="12" s="1"/>
  <c r="W469" i="9"/>
  <c r="M469" i="12" s="1"/>
  <c r="AF500" i="9"/>
  <c r="AA500" i="9"/>
  <c r="AN500" i="9"/>
  <c r="AC500" i="9"/>
  <c r="AL500" i="9"/>
  <c r="AM500" i="9"/>
  <c r="Y500" i="9"/>
  <c r="Z500" i="9"/>
  <c r="AB500" i="9"/>
  <c r="AD500" i="9"/>
  <c r="AE500" i="9"/>
  <c r="AG500" i="9"/>
  <c r="AH500" i="9"/>
  <c r="AJ500" i="9"/>
  <c r="AI500" i="9"/>
  <c r="AK500" i="9"/>
  <c r="R500" i="9"/>
  <c r="H500" i="12" s="1"/>
  <c r="S500" i="9"/>
  <c r="I500" i="12" s="1"/>
  <c r="T500" i="9"/>
  <c r="J500" i="12" s="1"/>
  <c r="U500" i="9"/>
  <c r="K500" i="12" s="1"/>
  <c r="V500" i="9"/>
  <c r="L500" i="12" s="1"/>
  <c r="W500" i="9"/>
  <c r="AB513" i="9"/>
  <c r="AN513" i="9"/>
  <c r="AC513" i="9"/>
  <c r="AE513" i="9"/>
  <c r="AI513" i="9"/>
  <c r="AJ513" i="9"/>
  <c r="AK513" i="9"/>
  <c r="Y513" i="9"/>
  <c r="Z513" i="9"/>
  <c r="AA513" i="9"/>
  <c r="AD513" i="9"/>
  <c r="AF513" i="9"/>
  <c r="AG513" i="9"/>
  <c r="AH513" i="9"/>
  <c r="AM513" i="9"/>
  <c r="AL513" i="9"/>
  <c r="U513" i="9"/>
  <c r="K513" i="12" s="1"/>
  <c r="V513" i="9"/>
  <c r="L513" i="12" s="1"/>
  <c r="R513" i="9"/>
  <c r="H513" i="12" s="1"/>
  <c r="S513" i="9"/>
  <c r="I513" i="12" s="1"/>
  <c r="I448" i="13" s="1"/>
  <c r="T513" i="9"/>
  <c r="J513" i="12" s="1"/>
  <c r="W513" i="9"/>
  <c r="M513" i="12" s="1"/>
  <c r="AB516" i="9"/>
  <c r="AN516" i="9"/>
  <c r="AG516" i="9"/>
  <c r="AI516" i="9"/>
  <c r="AH516" i="9"/>
  <c r="AJ516" i="9"/>
  <c r="AK516" i="9"/>
  <c r="AL516" i="9"/>
  <c r="AM516" i="9"/>
  <c r="Y516" i="9"/>
  <c r="Z516" i="9"/>
  <c r="AA516" i="9"/>
  <c r="AC516" i="9"/>
  <c r="AE516" i="9"/>
  <c r="AD516" i="9"/>
  <c r="AF516" i="9"/>
  <c r="R516" i="9"/>
  <c r="H516" i="12" s="1"/>
  <c r="H451" i="13" s="1"/>
  <c r="S516" i="9"/>
  <c r="I516" i="12" s="1"/>
  <c r="T516" i="9"/>
  <c r="J516" i="12" s="1"/>
  <c r="U516" i="9"/>
  <c r="K516" i="12" s="1"/>
  <c r="V516" i="9"/>
  <c r="L516" i="12" s="1"/>
  <c r="W516" i="9"/>
  <c r="M516" i="12" s="1"/>
  <c r="AJ526" i="9"/>
  <c r="AD526" i="9"/>
  <c r="AF526" i="9"/>
  <c r="AE526" i="9"/>
  <c r="AG526" i="9"/>
  <c r="AH526" i="9"/>
  <c r="Y526" i="9"/>
  <c r="Z526" i="9"/>
  <c r="AA526" i="9"/>
  <c r="AB526" i="9"/>
  <c r="AC526" i="9"/>
  <c r="AI526" i="9"/>
  <c r="AK526" i="9"/>
  <c r="AL526" i="9"/>
  <c r="AM526" i="9"/>
  <c r="AN526" i="9"/>
  <c r="R526" i="9"/>
  <c r="H526" i="12" s="1"/>
  <c r="T526" i="9"/>
  <c r="J526" i="12" s="1"/>
  <c r="U526" i="9"/>
  <c r="K526" i="12" s="1"/>
  <c r="V526" i="9"/>
  <c r="L526" i="12" s="1"/>
  <c r="L461" i="13" s="1"/>
  <c r="S526" i="9"/>
  <c r="I526" i="12" s="1"/>
  <c r="W526" i="9"/>
  <c r="M526" i="12" s="1"/>
  <c r="M461" i="13" s="1"/>
  <c r="AB534" i="9"/>
  <c r="AN534" i="9"/>
  <c r="AG534" i="9"/>
  <c r="AI534" i="9"/>
  <c r="AC534" i="9"/>
  <c r="AD534" i="9"/>
  <c r="AE534" i="9"/>
  <c r="Y534" i="9"/>
  <c r="Z534" i="9"/>
  <c r="AA534" i="9"/>
  <c r="AF534" i="9"/>
  <c r="AH534" i="9"/>
  <c r="AJ534" i="9"/>
  <c r="AK534" i="9"/>
  <c r="AL534" i="9"/>
  <c r="AM534" i="9"/>
  <c r="R534" i="9"/>
  <c r="H534" i="12" s="1"/>
  <c r="T534" i="9"/>
  <c r="W534" i="9"/>
  <c r="M534" i="12" s="1"/>
  <c r="U534" i="9"/>
  <c r="K534" i="12" s="1"/>
  <c r="S534" i="9"/>
  <c r="I534" i="12" s="1"/>
  <c r="V534" i="9"/>
  <c r="L534" i="12" s="1"/>
  <c r="L469" i="13" s="1"/>
  <c r="AF539" i="9"/>
  <c r="AE539" i="9"/>
  <c r="AH539" i="9"/>
  <c r="AA539" i="9"/>
  <c r="AB539" i="9"/>
  <c r="AC539" i="9"/>
  <c r="Y539" i="9"/>
  <c r="Z539" i="9"/>
  <c r="AD539" i="9"/>
  <c r="AG539" i="9"/>
  <c r="AI539" i="9"/>
  <c r="AJ539" i="9"/>
  <c r="AK539" i="9"/>
  <c r="AL539" i="9"/>
  <c r="AM539" i="9"/>
  <c r="AN539" i="9"/>
  <c r="R539" i="9"/>
  <c r="H539" i="12" s="1"/>
  <c r="W539" i="9"/>
  <c r="M539" i="12" s="1"/>
  <c r="S539" i="9"/>
  <c r="I539" i="12" s="1"/>
  <c r="T539" i="9"/>
  <c r="J539" i="12" s="1"/>
  <c r="U539" i="9"/>
  <c r="K539" i="12" s="1"/>
  <c r="V539" i="9"/>
  <c r="L539" i="12" s="1"/>
  <c r="AJ550" i="9"/>
  <c r="Z550" i="9"/>
  <c r="AM550" i="9"/>
  <c r="AS550" i="12" s="1"/>
  <c r="AB550" i="9"/>
  <c r="AN550" i="9"/>
  <c r="Y550" i="9"/>
  <c r="AA550" i="9"/>
  <c r="AI550" i="9"/>
  <c r="AK550" i="9"/>
  <c r="AL550" i="9"/>
  <c r="AR550" i="12" s="1"/>
  <c r="AC550" i="9"/>
  <c r="AD550" i="9"/>
  <c r="AE550" i="9"/>
  <c r="AF550" i="9"/>
  <c r="AG550" i="9"/>
  <c r="AH550" i="9"/>
  <c r="T550" i="9"/>
  <c r="J550" i="12" s="1"/>
  <c r="R550" i="9"/>
  <c r="H550" i="12" s="1"/>
  <c r="U550" i="9"/>
  <c r="K550" i="12" s="1"/>
  <c r="S550" i="9"/>
  <c r="I550" i="12" s="1"/>
  <c r="W550" i="9"/>
  <c r="M550" i="12" s="1"/>
  <c r="V550" i="9"/>
  <c r="L550" i="12" s="1"/>
  <c r="AE566" i="9"/>
  <c r="AG566" i="9"/>
  <c r="AI566" i="9"/>
  <c r="AJ566" i="9"/>
  <c r="AK566" i="9"/>
  <c r="AD566" i="9"/>
  <c r="AF566" i="9"/>
  <c r="AH566" i="9"/>
  <c r="AL566" i="9"/>
  <c r="AR566" i="12" s="1"/>
  <c r="AM566" i="9"/>
  <c r="AS566" i="12" s="1"/>
  <c r="AN566" i="9"/>
  <c r="Y566" i="9"/>
  <c r="Z566" i="9"/>
  <c r="AB566" i="9"/>
  <c r="AA566" i="9"/>
  <c r="AC566" i="9"/>
  <c r="R566" i="9"/>
  <c r="H566" i="12" s="1"/>
  <c r="W566" i="9"/>
  <c r="M566" i="12" s="1"/>
  <c r="T566" i="9"/>
  <c r="J566" i="12" s="1"/>
  <c r="V566" i="9"/>
  <c r="L566" i="12" s="1"/>
  <c r="S566" i="9"/>
  <c r="I566" i="12" s="1"/>
  <c r="U566" i="9"/>
  <c r="K566" i="12" s="1"/>
  <c r="AI601" i="9"/>
  <c r="Y601" i="9"/>
  <c r="AK601" i="9"/>
  <c r="AJ601" i="9"/>
  <c r="AL601" i="9"/>
  <c r="AR601" i="12" s="1"/>
  <c r="AM601" i="9"/>
  <c r="AS601" i="12" s="1"/>
  <c r="AC601" i="9"/>
  <c r="AE601" i="9"/>
  <c r="AF601" i="9"/>
  <c r="AA601" i="9"/>
  <c r="Z601" i="9"/>
  <c r="AH601" i="9"/>
  <c r="AN601" i="9"/>
  <c r="AB601" i="9"/>
  <c r="AD601" i="9"/>
  <c r="AG601" i="9"/>
  <c r="T601" i="9"/>
  <c r="J601" i="12" s="1"/>
  <c r="U601" i="9"/>
  <c r="K601" i="12" s="1"/>
  <c r="R601" i="9"/>
  <c r="H601" i="12" s="1"/>
  <c r="S601" i="9"/>
  <c r="I601" i="12" s="1"/>
  <c r="W601" i="9"/>
  <c r="M601" i="12" s="1"/>
  <c r="V601" i="9"/>
  <c r="L601" i="12" s="1"/>
  <c r="AE623" i="9"/>
  <c r="AG623" i="9"/>
  <c r="AC623" i="9"/>
  <c r="AD623" i="9"/>
  <c r="AF623" i="9"/>
  <c r="AN623" i="9"/>
  <c r="Y623" i="9"/>
  <c r="Z623" i="9"/>
  <c r="AI623" i="9"/>
  <c r="AJ623" i="9"/>
  <c r="AK623" i="9"/>
  <c r="AL623" i="9"/>
  <c r="AR623" i="12" s="1"/>
  <c r="AA623" i="9"/>
  <c r="AB623" i="9"/>
  <c r="AH623" i="9"/>
  <c r="AM623" i="9"/>
  <c r="AS623" i="12" s="1"/>
  <c r="W623" i="9"/>
  <c r="M623" i="12" s="1"/>
  <c r="R623" i="9"/>
  <c r="H623" i="12" s="1"/>
  <c r="S623" i="9"/>
  <c r="I623" i="12" s="1"/>
  <c r="U623" i="9"/>
  <c r="V623" i="9"/>
  <c r="L623" i="12" s="1"/>
  <c r="T623" i="9"/>
  <c r="J623" i="12" s="1"/>
  <c r="AD646" i="9"/>
  <c r="AE646" i="9"/>
  <c r="AF646" i="9"/>
  <c r="AG646" i="9"/>
  <c r="AH646" i="9"/>
  <c r="AI646" i="9"/>
  <c r="AJ646" i="9"/>
  <c r="Y646" i="9"/>
  <c r="AK646" i="9"/>
  <c r="AB646" i="9"/>
  <c r="AN646" i="9"/>
  <c r="AC646" i="9"/>
  <c r="AA646" i="9"/>
  <c r="AL646" i="9"/>
  <c r="AR646" i="12" s="1"/>
  <c r="AM646" i="9"/>
  <c r="AS646" i="12" s="1"/>
  <c r="Z646" i="9"/>
  <c r="R646" i="9"/>
  <c r="H646" i="12" s="1"/>
  <c r="H581" i="13" s="1"/>
  <c r="S646" i="9"/>
  <c r="I646" i="12" s="1"/>
  <c r="I581" i="13" s="1"/>
  <c r="U646" i="9"/>
  <c r="K646" i="12" s="1"/>
  <c r="K581" i="13" s="1"/>
  <c r="T646" i="9"/>
  <c r="J646" i="12" s="1"/>
  <c r="J581" i="13" s="1"/>
  <c r="V646" i="9"/>
  <c r="L646" i="12" s="1"/>
  <c r="L581" i="13" s="1"/>
  <c r="W646" i="9"/>
  <c r="M646" i="12" s="1"/>
  <c r="M581" i="13" s="1"/>
  <c r="AD652" i="9"/>
  <c r="AE652" i="9"/>
  <c r="AF652" i="9"/>
  <c r="AG652" i="9"/>
  <c r="AH652" i="9"/>
  <c r="AI652" i="9"/>
  <c r="AJ652" i="9"/>
  <c r="Y652" i="9"/>
  <c r="AK652" i="9"/>
  <c r="AB652" i="9"/>
  <c r="AN652" i="9"/>
  <c r="AC652" i="9"/>
  <c r="AA652" i="9"/>
  <c r="AL652" i="9"/>
  <c r="AR652" i="12" s="1"/>
  <c r="AM652" i="9"/>
  <c r="AS652" i="12" s="1"/>
  <c r="Z652" i="9"/>
  <c r="V652" i="9"/>
  <c r="L652" i="12" s="1"/>
  <c r="W652" i="9"/>
  <c r="M652" i="12" s="1"/>
  <c r="R652" i="9"/>
  <c r="H652" i="12" s="1"/>
  <c r="S652" i="9"/>
  <c r="I652" i="12" s="1"/>
  <c r="T652" i="9"/>
  <c r="J652" i="12" s="1"/>
  <c r="U652" i="9"/>
  <c r="K652" i="12" s="1"/>
  <c r="AD661" i="9"/>
  <c r="AF661" i="9"/>
  <c r="AG661" i="9"/>
  <c r="AH661" i="9"/>
  <c r="AI661" i="9"/>
  <c r="Y661" i="9"/>
  <c r="AK661" i="9"/>
  <c r="AC661" i="9"/>
  <c r="AA661" i="9"/>
  <c r="AB661" i="9"/>
  <c r="AE661" i="9"/>
  <c r="AJ661" i="9"/>
  <c r="AL661" i="9"/>
  <c r="AR661" i="12" s="1"/>
  <c r="AM661" i="9"/>
  <c r="AS661" i="12" s="1"/>
  <c r="AN661" i="9"/>
  <c r="Z661" i="9"/>
  <c r="W661" i="9"/>
  <c r="M661" i="12" s="1"/>
  <c r="R661" i="9"/>
  <c r="H661" i="12" s="1"/>
  <c r="S661" i="9"/>
  <c r="I661" i="12" s="1"/>
  <c r="T661" i="9"/>
  <c r="J661" i="12" s="1"/>
  <c r="U661" i="9"/>
  <c r="K661" i="12" s="1"/>
  <c r="V661" i="9"/>
  <c r="L661" i="12" s="1"/>
  <c r="Z665" i="9"/>
  <c r="AL665" i="9"/>
  <c r="AR665" i="12" s="1"/>
  <c r="AB665" i="9"/>
  <c r="AN665" i="9"/>
  <c r="AC665" i="9"/>
  <c r="AD665" i="9"/>
  <c r="AE665" i="9"/>
  <c r="AG665" i="9"/>
  <c r="Y665" i="9"/>
  <c r="AK665" i="9"/>
  <c r="AA665" i="9"/>
  <c r="AJ665" i="9"/>
  <c r="AM665" i="9"/>
  <c r="AS665" i="12" s="1"/>
  <c r="AH665" i="9"/>
  <c r="AI665" i="9"/>
  <c r="AF665" i="9"/>
  <c r="W665" i="9"/>
  <c r="M665" i="12" s="1"/>
  <c r="R665" i="9"/>
  <c r="H665" i="12" s="1"/>
  <c r="S665" i="9"/>
  <c r="I665" i="12" s="1"/>
  <c r="T665" i="9"/>
  <c r="J665" i="12" s="1"/>
  <c r="U665" i="9"/>
  <c r="K665" i="12" s="1"/>
  <c r="V665" i="9"/>
  <c r="L665" i="12" s="1"/>
  <c r="AF673" i="9"/>
  <c r="AH673" i="9"/>
  <c r="Y673" i="9"/>
  <c r="AK673" i="9"/>
  <c r="AD673" i="9"/>
  <c r="AE673" i="9"/>
  <c r="AG673" i="9"/>
  <c r="AI673" i="9"/>
  <c r="Z673" i="9"/>
  <c r="AA673" i="9"/>
  <c r="AB673" i="9"/>
  <c r="AN673" i="9"/>
  <c r="AC673" i="9"/>
  <c r="AJ673" i="9"/>
  <c r="AL673" i="9"/>
  <c r="AR673" i="12" s="1"/>
  <c r="AM673" i="9"/>
  <c r="AS673" i="12" s="1"/>
  <c r="R673" i="9"/>
  <c r="H673" i="12" s="1"/>
  <c r="S673" i="9"/>
  <c r="I673" i="12" s="1"/>
  <c r="U673" i="9"/>
  <c r="K673" i="12" s="1"/>
  <c r="V673" i="9"/>
  <c r="L673" i="12" s="1"/>
  <c r="W673" i="9"/>
  <c r="M673" i="12" s="1"/>
  <c r="T673" i="9"/>
  <c r="J673" i="12" s="1"/>
  <c r="Y676" i="9"/>
  <c r="AK676" i="9"/>
  <c r="AC676" i="9"/>
  <c r="AD676" i="9"/>
  <c r="AE676" i="9"/>
  <c r="AF676" i="9"/>
  <c r="Z676" i="9"/>
  <c r="AA676" i="9"/>
  <c r="AB676" i="9"/>
  <c r="AG676" i="9"/>
  <c r="AH676" i="9"/>
  <c r="AL676" i="9"/>
  <c r="AR676" i="12" s="1"/>
  <c r="AM676" i="9"/>
  <c r="AS676" i="12" s="1"/>
  <c r="AJ676" i="9"/>
  <c r="AN676" i="9"/>
  <c r="AI676" i="9"/>
  <c r="W676" i="9"/>
  <c r="M676" i="12" s="1"/>
  <c r="T676" i="9"/>
  <c r="J676" i="12" s="1"/>
  <c r="V676" i="9"/>
  <c r="L676" i="12" s="1"/>
  <c r="R676" i="9"/>
  <c r="H676" i="12" s="1"/>
  <c r="S676" i="9"/>
  <c r="I676" i="12" s="1"/>
  <c r="U676" i="9"/>
  <c r="K676" i="12" s="1"/>
  <c r="AH693" i="9"/>
  <c r="AI693" i="9"/>
  <c r="AJ693" i="9"/>
  <c r="Y693" i="9"/>
  <c r="AK693" i="9"/>
  <c r="Z693" i="9"/>
  <c r="AA693" i="9"/>
  <c r="AB693" i="9"/>
  <c r="AG693" i="9"/>
  <c r="AC693" i="9"/>
  <c r="AF693" i="9"/>
  <c r="AL693" i="9"/>
  <c r="AR693" i="12" s="1"/>
  <c r="AN693" i="9"/>
  <c r="AM693" i="9"/>
  <c r="AS693" i="12" s="1"/>
  <c r="AE693" i="9"/>
  <c r="AD693" i="9"/>
  <c r="R693" i="9"/>
  <c r="H693" i="12" s="1"/>
  <c r="S693" i="9"/>
  <c r="I693" i="12" s="1"/>
  <c r="T693" i="9"/>
  <c r="J693" i="12" s="1"/>
  <c r="U693" i="9"/>
  <c r="K693" i="12" s="1"/>
  <c r="V693" i="9"/>
  <c r="L693" i="12" s="1"/>
  <c r="W693" i="9"/>
  <c r="M693" i="12" s="1"/>
  <c r="Z713" i="9"/>
  <c r="AL713" i="9"/>
  <c r="AR713" i="12" s="1"/>
  <c r="AA713" i="9"/>
  <c r="AM713" i="9"/>
  <c r="AS713" i="12" s="1"/>
  <c r="AB713" i="9"/>
  <c r="AN713" i="9"/>
  <c r="AC713" i="9"/>
  <c r="AD713" i="9"/>
  <c r="AE713" i="9"/>
  <c r="AF713" i="9"/>
  <c r="AJ713" i="9"/>
  <c r="AK713" i="9"/>
  <c r="AH713" i="9"/>
  <c r="Y713" i="9"/>
  <c r="AG713" i="9"/>
  <c r="AI713" i="9"/>
  <c r="R713" i="9"/>
  <c r="H713" i="12" s="1"/>
  <c r="S713" i="9"/>
  <c r="I713" i="12" s="1"/>
  <c r="T713" i="9"/>
  <c r="J713" i="12" s="1"/>
  <c r="U713" i="9"/>
  <c r="K713" i="12" s="1"/>
  <c r="V713" i="9"/>
  <c r="L713" i="12" s="1"/>
  <c r="W713" i="9"/>
  <c r="M713" i="12" s="1"/>
  <c r="M735" i="9"/>
  <c r="AF735" i="9"/>
  <c r="AG735" i="9"/>
  <c r="AH735" i="9"/>
  <c r="AL735" i="9"/>
  <c r="AM735" i="9"/>
  <c r="Y735" i="9"/>
  <c r="AN735" i="9"/>
  <c r="AA735" i="9"/>
  <c r="AJ735" i="9"/>
  <c r="Z735" i="9"/>
  <c r="AD735" i="9"/>
  <c r="AB735" i="9"/>
  <c r="AC735" i="9"/>
  <c r="AI735" i="9"/>
  <c r="AK735" i="9"/>
  <c r="AE735" i="9"/>
  <c r="AJ746" i="9"/>
  <c r="Y746" i="9"/>
  <c r="AK746" i="9"/>
  <c r="Z746" i="9"/>
  <c r="AL746" i="9"/>
  <c r="AM746" i="9"/>
  <c r="AN746" i="9"/>
  <c r="AC746" i="9"/>
  <c r="AF746" i="9"/>
  <c r="AI746" i="9"/>
  <c r="AD746" i="9"/>
  <c r="AG746" i="9"/>
  <c r="AH746" i="9"/>
  <c r="AE746" i="9"/>
  <c r="AA746" i="9"/>
  <c r="AB746" i="9"/>
  <c r="L762" i="9"/>
  <c r="N763" i="9"/>
  <c r="AF771" i="9"/>
  <c r="AG771" i="9"/>
  <c r="AH771" i="9"/>
  <c r="AL771" i="9"/>
  <c r="AM771" i="9"/>
  <c r="Y771" i="9"/>
  <c r="AN771" i="9"/>
  <c r="AA771" i="9"/>
  <c r="AC771" i="9"/>
  <c r="AD771" i="9"/>
  <c r="AE771" i="9"/>
  <c r="AI771" i="9"/>
  <c r="AK771" i="9"/>
  <c r="AJ771" i="9"/>
  <c r="Z771" i="9"/>
  <c r="AB771" i="9"/>
  <c r="P783" i="9"/>
  <c r="G783" i="9" s="1"/>
  <c r="AF783" i="9"/>
  <c r="AG783" i="9"/>
  <c r="AH783" i="9"/>
  <c r="AL783" i="9"/>
  <c r="AM783" i="9"/>
  <c r="Y783" i="9"/>
  <c r="AN783" i="9"/>
  <c r="AA783" i="9"/>
  <c r="AE783" i="9"/>
  <c r="AI783" i="9"/>
  <c r="Z783" i="9"/>
  <c r="AC783" i="9"/>
  <c r="AB783" i="9"/>
  <c r="AD783" i="9"/>
  <c r="AJ783" i="9"/>
  <c r="AK783" i="9"/>
  <c r="AJ803" i="9"/>
  <c r="Y803" i="9"/>
  <c r="AK803" i="9"/>
  <c r="Z803" i="9"/>
  <c r="AL803" i="9"/>
  <c r="AM803" i="9"/>
  <c r="AN803" i="9"/>
  <c r="AB803" i="9"/>
  <c r="AD803" i="9"/>
  <c r="AA803" i="9"/>
  <c r="AE803" i="9"/>
  <c r="AF803" i="9"/>
  <c r="AI803" i="9"/>
  <c r="AC803" i="9"/>
  <c r="AG803" i="9"/>
  <c r="AH803" i="9"/>
  <c r="L805" i="9"/>
  <c r="AB805" i="9"/>
  <c r="AN805" i="9"/>
  <c r="AC805" i="9"/>
  <c r="AD805" i="9"/>
  <c r="AK805" i="9"/>
  <c r="AL805" i="9"/>
  <c r="AM805" i="9"/>
  <c r="AI805" i="9"/>
  <c r="AJ805" i="9"/>
  <c r="Z805" i="9"/>
  <c r="AE805" i="9"/>
  <c r="AF805" i="9"/>
  <c r="AA805" i="9"/>
  <c r="AH805" i="9"/>
  <c r="AG805" i="9"/>
  <c r="Y805" i="9"/>
  <c r="AC813" i="9"/>
  <c r="AD813" i="9"/>
  <c r="AE813" i="9"/>
  <c r="AA813" i="9"/>
  <c r="AK813" i="9"/>
  <c r="AN813" i="9"/>
  <c r="Y813" i="9"/>
  <c r="AB813" i="9"/>
  <c r="AF813" i="9"/>
  <c r="AM813" i="9"/>
  <c r="Z813" i="9"/>
  <c r="AG813" i="9"/>
  <c r="AH813" i="9"/>
  <c r="AI813" i="9"/>
  <c r="AL813" i="9"/>
  <c r="AJ813" i="9"/>
  <c r="P814" i="9"/>
  <c r="G814" i="9" s="1"/>
  <c r="Y814" i="9"/>
  <c r="AK814" i="9"/>
  <c r="Z814" i="9"/>
  <c r="AL814" i="9"/>
  <c r="AA814" i="9"/>
  <c r="AM814" i="9"/>
  <c r="AC814" i="9"/>
  <c r="AN814" i="9"/>
  <c r="AB814" i="9"/>
  <c r="AD814" i="9"/>
  <c r="AG814" i="9"/>
  <c r="AI814" i="9"/>
  <c r="AJ814" i="9"/>
  <c r="AH814" i="9"/>
  <c r="AE814" i="9"/>
  <c r="AF814" i="9"/>
  <c r="AG818" i="9"/>
  <c r="AH818" i="9"/>
  <c r="AI818" i="9"/>
  <c r="AB818" i="9"/>
  <c r="AA818" i="9"/>
  <c r="AE818" i="9"/>
  <c r="Y818" i="9"/>
  <c r="Z818" i="9"/>
  <c r="AF818" i="9"/>
  <c r="AL818" i="9"/>
  <c r="AD818" i="9"/>
  <c r="AM818" i="9"/>
  <c r="AN818" i="9"/>
  <c r="AC818" i="9"/>
  <c r="AJ818" i="9"/>
  <c r="AK818" i="9"/>
  <c r="P843" i="9"/>
  <c r="G843" i="9" s="1"/>
  <c r="M845" i="9"/>
  <c r="AD845" i="9"/>
  <c r="Y845" i="9"/>
  <c r="AL845" i="9"/>
  <c r="AM845" i="9"/>
  <c r="Z845" i="9"/>
  <c r="AN845" i="9"/>
  <c r="AT845" i="12" s="1"/>
  <c r="AH845" i="9"/>
  <c r="AJ845" i="9"/>
  <c r="AK845" i="9"/>
  <c r="AA845" i="9"/>
  <c r="AE845" i="9"/>
  <c r="AG845" i="9"/>
  <c r="AB845" i="9"/>
  <c r="AF845" i="9"/>
  <c r="AI845" i="9"/>
  <c r="AC845" i="9"/>
  <c r="AH856" i="9"/>
  <c r="AF856" i="9"/>
  <c r="AI856" i="9"/>
  <c r="AJ856" i="9"/>
  <c r="AC856" i="9"/>
  <c r="AE856" i="9"/>
  <c r="AG856" i="9"/>
  <c r="Z856" i="9"/>
  <c r="AD856" i="9"/>
  <c r="AM856" i="9"/>
  <c r="AA856" i="9"/>
  <c r="AK856" i="9"/>
  <c r="Y856" i="9"/>
  <c r="AB856" i="9"/>
  <c r="AL856" i="9"/>
  <c r="AN856" i="9"/>
  <c r="P862" i="9"/>
  <c r="G862" i="9" s="1"/>
  <c r="AH862" i="9"/>
  <c r="AB862" i="9"/>
  <c r="AL862" i="9"/>
  <c r="Y862" i="9"/>
  <c r="AM862" i="9"/>
  <c r="AJ862" i="9"/>
  <c r="AN862" i="9"/>
  <c r="AC862" i="9"/>
  <c r="AF862" i="9"/>
  <c r="AI862" i="9"/>
  <c r="Z862" i="9"/>
  <c r="AD862" i="9"/>
  <c r="AA862" i="9"/>
  <c r="AK862" i="9"/>
  <c r="AG862" i="9"/>
  <c r="AE862" i="9"/>
  <c r="K864" i="9"/>
  <c r="Z864" i="9"/>
  <c r="AL864" i="9"/>
  <c r="AI864" i="9"/>
  <c r="AH864" i="9"/>
  <c r="AJ864" i="9"/>
  <c r="AN864" i="9"/>
  <c r="Y864" i="9"/>
  <c r="AA864" i="9"/>
  <c r="AG864" i="9"/>
  <c r="AF864" i="9"/>
  <c r="AC864" i="9"/>
  <c r="AB864" i="9"/>
  <c r="AD864" i="9"/>
  <c r="AE864" i="9"/>
  <c r="AK864" i="9"/>
  <c r="AM864" i="9"/>
  <c r="I871" i="9"/>
  <c r="AH871" i="9"/>
  <c r="AB871" i="9"/>
  <c r="AK871" i="9"/>
  <c r="AL871" i="9"/>
  <c r="AD871" i="9"/>
  <c r="AF871" i="9"/>
  <c r="AG871" i="9"/>
  <c r="AM871" i="9"/>
  <c r="Z871" i="9"/>
  <c r="AE871" i="9"/>
  <c r="AJ871" i="9"/>
  <c r="Y871" i="9"/>
  <c r="AA871" i="9"/>
  <c r="AC871" i="9"/>
  <c r="AI871" i="9"/>
  <c r="AN871" i="9"/>
  <c r="L879" i="9"/>
  <c r="L891" i="9"/>
  <c r="L914" i="9"/>
  <c r="M915" i="9"/>
  <c r="AF920" i="9"/>
  <c r="AG920" i="9"/>
  <c r="AH920" i="9"/>
  <c r="AM920" i="9"/>
  <c r="Z920" i="9"/>
  <c r="AA920" i="9"/>
  <c r="AJ920" i="9"/>
  <c r="AN920" i="9"/>
  <c r="Y920" i="9"/>
  <c r="AK920" i="9"/>
  <c r="AC920" i="9"/>
  <c r="AD920" i="9"/>
  <c r="AE920" i="9"/>
  <c r="AI920" i="9"/>
  <c r="AL920" i="9"/>
  <c r="AB920" i="9"/>
  <c r="AB921" i="9"/>
  <c r="AN921" i="9"/>
  <c r="AD921" i="9"/>
  <c r="AE921" i="9"/>
  <c r="AL921" i="9"/>
  <c r="Y921" i="9"/>
  <c r="Z921" i="9"/>
  <c r="AM921" i="9"/>
  <c r="AF921" i="9"/>
  <c r="AH921" i="9"/>
  <c r="AA921" i="9"/>
  <c r="AK921" i="9"/>
  <c r="AG921" i="9"/>
  <c r="AI921" i="9"/>
  <c r="AC921" i="9"/>
  <c r="AJ921" i="9"/>
  <c r="AB924" i="9"/>
  <c r="AN924" i="9"/>
  <c r="AH924" i="9"/>
  <c r="AI924" i="9"/>
  <c r="AL924" i="9"/>
  <c r="Y924" i="9"/>
  <c r="Z924" i="9"/>
  <c r="AG924" i="9"/>
  <c r="AM924" i="9"/>
  <c r="AD924" i="9"/>
  <c r="AF924" i="9"/>
  <c r="AK924" i="9"/>
  <c r="AE924" i="9"/>
  <c r="AC924" i="9"/>
  <c r="AA924" i="9"/>
  <c r="AJ924" i="9"/>
  <c r="AB936" i="9"/>
  <c r="AN936" i="9"/>
  <c r="Y936" i="9"/>
  <c r="AL936" i="9"/>
  <c r="Z936" i="9"/>
  <c r="AM936" i="9"/>
  <c r="AF936" i="9"/>
  <c r="AI936" i="9"/>
  <c r="AA936" i="9"/>
  <c r="AK936" i="9"/>
  <c r="AC936" i="9"/>
  <c r="AD936" i="9"/>
  <c r="AE936" i="9"/>
  <c r="AG936" i="9"/>
  <c r="AH936" i="9"/>
  <c r="AJ936" i="9"/>
  <c r="AF941" i="9"/>
  <c r="AK941" i="9"/>
  <c r="Y941" i="9"/>
  <c r="AL941" i="9"/>
  <c r="AD941" i="9"/>
  <c r="AH941" i="9"/>
  <c r="AM941" i="9"/>
  <c r="AC941" i="9"/>
  <c r="Z941" i="9"/>
  <c r="AA941" i="9"/>
  <c r="AB941" i="9"/>
  <c r="AE941" i="9"/>
  <c r="AI941" i="9"/>
  <c r="AG941" i="9"/>
  <c r="AN941" i="9"/>
  <c r="AJ941" i="9"/>
  <c r="AB945" i="9"/>
  <c r="AN945" i="9"/>
  <c r="Y945" i="9"/>
  <c r="AL945" i="9"/>
  <c r="Z945" i="9"/>
  <c r="AM945" i="9"/>
  <c r="AD945" i="9"/>
  <c r="AG945" i="9"/>
  <c r="AJ945" i="9"/>
  <c r="AC945" i="9"/>
  <c r="AI945" i="9"/>
  <c r="AA945" i="9"/>
  <c r="AF945" i="9"/>
  <c r="AH945" i="9"/>
  <c r="AE945" i="9"/>
  <c r="AK945" i="9"/>
  <c r="AJ946" i="9"/>
  <c r="AI946" i="9"/>
  <c r="AK946" i="9"/>
  <c r="AC946" i="9"/>
  <c r="AF946" i="9"/>
  <c r="AL946" i="9"/>
  <c r="AG946" i="9"/>
  <c r="Z946" i="9"/>
  <c r="AB946" i="9"/>
  <c r="Y946" i="9"/>
  <c r="AA946" i="9"/>
  <c r="AD946" i="9"/>
  <c r="AE946" i="9"/>
  <c r="AH946" i="9"/>
  <c r="AM946" i="9"/>
  <c r="AN946" i="9"/>
  <c r="AF947" i="9"/>
  <c r="AG947" i="9"/>
  <c r="AH947" i="9"/>
  <c r="AB947" i="9"/>
  <c r="AE947" i="9"/>
  <c r="AK947" i="9"/>
  <c r="AM947" i="9"/>
  <c r="AC947" i="9"/>
  <c r="AI947" i="9"/>
  <c r="AL947" i="9"/>
  <c r="AN947" i="9"/>
  <c r="AD947" i="9"/>
  <c r="Y947" i="9"/>
  <c r="AA947" i="9"/>
  <c r="Z947" i="9"/>
  <c r="AJ947" i="9"/>
  <c r="K948" i="9"/>
  <c r="AJ952" i="9"/>
  <c r="AE952" i="9"/>
  <c r="AF952" i="9"/>
  <c r="AA952" i="9"/>
  <c r="AD952" i="9"/>
  <c r="AI952" i="9"/>
  <c r="AH952" i="9"/>
  <c r="AL952" i="9"/>
  <c r="AN952" i="9"/>
  <c r="AK952" i="9"/>
  <c r="AM952" i="9"/>
  <c r="Y952" i="9"/>
  <c r="Z952" i="9"/>
  <c r="AC952" i="9"/>
  <c r="AG952" i="9"/>
  <c r="AB952" i="9"/>
  <c r="AJ958" i="9"/>
  <c r="AA958" i="9"/>
  <c r="AN958" i="9"/>
  <c r="AB958" i="9"/>
  <c r="Y958" i="9"/>
  <c r="AD958" i="9"/>
  <c r="AG958" i="9"/>
  <c r="AE958" i="9"/>
  <c r="AC958" i="9"/>
  <c r="AF958" i="9"/>
  <c r="AH958" i="9"/>
  <c r="AI958" i="9"/>
  <c r="AM958" i="9"/>
  <c r="Z958" i="9"/>
  <c r="AK958" i="9"/>
  <c r="AL958" i="9"/>
  <c r="AF959" i="9"/>
  <c r="AK959" i="9"/>
  <c r="Y959" i="9"/>
  <c r="AL959" i="9"/>
  <c r="Z959" i="9"/>
  <c r="AC959" i="9"/>
  <c r="AG959" i="9"/>
  <c r="AI959" i="9"/>
  <c r="AA959" i="9"/>
  <c r="AD959" i="9"/>
  <c r="AN959" i="9"/>
  <c r="AJ959" i="9"/>
  <c r="AE959" i="9"/>
  <c r="AB959" i="9"/>
  <c r="AM959" i="9"/>
  <c r="AH959" i="9"/>
  <c r="AJ961" i="9"/>
  <c r="AE961" i="9"/>
  <c r="AF961" i="9"/>
  <c r="Y961" i="9"/>
  <c r="AN961" i="9"/>
  <c r="AB961" i="9"/>
  <c r="AG961" i="9"/>
  <c r="AK961" i="9"/>
  <c r="AM961" i="9"/>
  <c r="AD961" i="9"/>
  <c r="AH961" i="9"/>
  <c r="AL961" i="9"/>
  <c r="Z961" i="9"/>
  <c r="AA961" i="9"/>
  <c r="AC961" i="9"/>
  <c r="AI961" i="9"/>
  <c r="J963" i="9"/>
  <c r="AB963" i="9"/>
  <c r="AN963" i="9"/>
  <c r="Y963" i="9"/>
  <c r="AL963" i="9"/>
  <c r="Z963" i="9"/>
  <c r="AM963" i="9"/>
  <c r="AC963" i="9"/>
  <c r="AF963" i="9"/>
  <c r="AH963" i="9"/>
  <c r="AD963" i="9"/>
  <c r="AA963" i="9"/>
  <c r="AG963" i="9"/>
  <c r="AJ963" i="9"/>
  <c r="AE963" i="9"/>
  <c r="AI963" i="9"/>
  <c r="AK963" i="9"/>
  <c r="K966" i="9"/>
  <c r="L970" i="9"/>
  <c r="AF977" i="9"/>
  <c r="AK977" i="9"/>
  <c r="Y977" i="9"/>
  <c r="AL977" i="9"/>
  <c r="AI977" i="9"/>
  <c r="AN977" i="9"/>
  <c r="AB977" i="9"/>
  <c r="AE977" i="9"/>
  <c r="AH977" i="9"/>
  <c r="AA977" i="9"/>
  <c r="Z977" i="9"/>
  <c r="AC977" i="9"/>
  <c r="AD977" i="9"/>
  <c r="AG977" i="9"/>
  <c r="AJ977" i="9"/>
  <c r="AM977" i="9"/>
  <c r="L979" i="9"/>
  <c r="J982" i="9"/>
  <c r="I992" i="9"/>
  <c r="AF992" i="9"/>
  <c r="AG992" i="9"/>
  <c r="AH992" i="9"/>
  <c r="AD992" i="9"/>
  <c r="AJ992" i="9"/>
  <c r="AM992" i="9"/>
  <c r="AC992" i="9"/>
  <c r="AI992" i="9"/>
  <c r="Z992" i="9"/>
  <c r="Y992" i="9"/>
  <c r="AA992" i="9"/>
  <c r="AB992" i="9"/>
  <c r="AE992" i="9"/>
  <c r="AK992" i="9"/>
  <c r="AL992" i="9"/>
  <c r="AN992" i="9"/>
  <c r="M993" i="9"/>
  <c r="M996" i="9"/>
  <c r="M999" i="9"/>
  <c r="K1007" i="9"/>
  <c r="AB1011" i="9"/>
  <c r="AN1011" i="9"/>
  <c r="AD1011" i="9"/>
  <c r="AE1011" i="9"/>
  <c r="Y1011" i="9"/>
  <c r="AC1011" i="9"/>
  <c r="AA1011" i="9"/>
  <c r="AJ1011" i="9"/>
  <c r="Z1011" i="9"/>
  <c r="AG1011" i="9"/>
  <c r="AK1011" i="9"/>
  <c r="AL1011" i="9"/>
  <c r="AM1011" i="9"/>
  <c r="AF1011" i="9"/>
  <c r="AH1011" i="9"/>
  <c r="AI1011" i="9"/>
  <c r="N1015" i="9"/>
  <c r="AJ1015" i="9"/>
  <c r="AE1015" i="9"/>
  <c r="AF1015" i="9"/>
  <c r="Y1015" i="9"/>
  <c r="AN1015" i="9"/>
  <c r="AB1015" i="9"/>
  <c r="AM1015" i="9"/>
  <c r="AH1015" i="9"/>
  <c r="AD1015" i="9"/>
  <c r="AI1015" i="9"/>
  <c r="Z1015" i="9"/>
  <c r="AA1015" i="9"/>
  <c r="AC1015" i="9"/>
  <c r="AG1015" i="9"/>
  <c r="AK1015" i="9"/>
  <c r="AL1015" i="9"/>
  <c r="L1031" i="9"/>
  <c r="N1032" i="9"/>
  <c r="AJ1035" i="9"/>
  <c r="Y1035" i="9"/>
  <c r="AK1035" i="9"/>
  <c r="AL1035" i="9"/>
  <c r="AE1035" i="9"/>
  <c r="AI1035" i="9"/>
  <c r="Z1035" i="9"/>
  <c r="AB1035" i="9"/>
  <c r="AH1035" i="9"/>
  <c r="AM1035" i="9"/>
  <c r="AN1035" i="9"/>
  <c r="AA1035" i="9"/>
  <c r="AD1035" i="9"/>
  <c r="AF1035" i="9"/>
  <c r="AC1035" i="9"/>
  <c r="AG1035" i="9"/>
  <c r="I1040" i="9"/>
  <c r="AB1040" i="9"/>
  <c r="AN1040" i="9"/>
  <c r="AC1040" i="9"/>
  <c r="AD1040" i="9"/>
  <c r="AE1040" i="9"/>
  <c r="AK1040" i="9"/>
  <c r="AM1040" i="9"/>
  <c r="Y1040" i="9"/>
  <c r="Z1040" i="9"/>
  <c r="AA1040" i="9"/>
  <c r="AF1040" i="9"/>
  <c r="AG1040" i="9"/>
  <c r="AH1040" i="9"/>
  <c r="AI1040" i="9"/>
  <c r="AL1040" i="9"/>
  <c r="AJ1040" i="9"/>
  <c r="Z1046" i="9"/>
  <c r="AL1046" i="9"/>
  <c r="AH1046" i="9"/>
  <c r="AM1046" i="9"/>
  <c r="AB1046" i="9"/>
  <c r="AD1046" i="9"/>
  <c r="AE1046" i="9"/>
  <c r="AF1046" i="9"/>
  <c r="AG1046" i="9"/>
  <c r="AI1046" i="9"/>
  <c r="AJ1046" i="9"/>
  <c r="AK1046" i="9"/>
  <c r="AN1046" i="9"/>
  <c r="Y1046" i="9"/>
  <c r="AA1046" i="9"/>
  <c r="AC1046" i="9"/>
  <c r="AD1048" i="9"/>
  <c r="AB1048" i="9"/>
  <c r="AI1048" i="9"/>
  <c r="Z1048" i="9"/>
  <c r="AC1048" i="9"/>
  <c r="AJ1048" i="9"/>
  <c r="AK1048" i="9"/>
  <c r="AL1048" i="9"/>
  <c r="AM1048" i="9"/>
  <c r="AN1048" i="9"/>
  <c r="Y1048" i="9"/>
  <c r="AA1048" i="9"/>
  <c r="AF1048" i="9"/>
  <c r="AG1048" i="9"/>
  <c r="AH1048" i="9"/>
  <c r="AE1048" i="9"/>
  <c r="N1057" i="9"/>
  <c r="AD1057" i="9"/>
  <c r="AB1057" i="9"/>
  <c r="AH1057" i="9"/>
  <c r="AL1057" i="9"/>
  <c r="Y1057" i="9"/>
  <c r="AN1057" i="9"/>
  <c r="Z1057" i="9"/>
  <c r="AA1057" i="9"/>
  <c r="AC1057" i="9"/>
  <c r="AE1057" i="9"/>
  <c r="AF1057" i="9"/>
  <c r="AG1057" i="9"/>
  <c r="AJ1057" i="9"/>
  <c r="AK1057" i="9"/>
  <c r="AI1057" i="9"/>
  <c r="AM1057" i="9"/>
  <c r="Z1070" i="9"/>
  <c r="AL1070" i="9"/>
  <c r="AD1070" i="9"/>
  <c r="Y1070" i="9"/>
  <c r="AN1070" i="9"/>
  <c r="AG1070" i="9"/>
  <c r="AI1070" i="9"/>
  <c r="AA1070" i="9"/>
  <c r="AB1070" i="9"/>
  <c r="AC1070" i="9"/>
  <c r="AE1070" i="9"/>
  <c r="AH1070" i="9"/>
  <c r="AF1070" i="9"/>
  <c r="AJ1070" i="9"/>
  <c r="AK1070" i="9"/>
  <c r="AM1070" i="9"/>
  <c r="Z1073" i="9"/>
  <c r="AL1073" i="9"/>
  <c r="AH1073" i="9"/>
  <c r="AI1073" i="9"/>
  <c r="AE1073" i="9"/>
  <c r="AG1073" i="9"/>
  <c r="AF1073" i="9"/>
  <c r="AJ1073" i="9"/>
  <c r="AK1073" i="9"/>
  <c r="AM1073" i="9"/>
  <c r="AN1073" i="9"/>
  <c r="Y1073" i="9"/>
  <c r="AA1073" i="9"/>
  <c r="AB1073" i="9"/>
  <c r="AC1073" i="9"/>
  <c r="AD1073" i="9"/>
  <c r="N1081" i="9"/>
  <c r="AD1081" i="9"/>
  <c r="AK1081" i="9"/>
  <c r="AI1081" i="9"/>
  <c r="AB1081" i="9"/>
  <c r="AE1081" i="9"/>
  <c r="AJ1081" i="9"/>
  <c r="AL1081" i="9"/>
  <c r="AM1081" i="9"/>
  <c r="AN1081" i="9"/>
  <c r="Z1081" i="9"/>
  <c r="Y1081" i="9"/>
  <c r="AA1081" i="9"/>
  <c r="AF1081" i="9"/>
  <c r="AC1081" i="9"/>
  <c r="AG1081" i="9"/>
  <c r="AH1081" i="9"/>
  <c r="L1085" i="9"/>
  <c r="N1087" i="9"/>
  <c r="AD1087" i="9"/>
  <c r="AG1087" i="9"/>
  <c r="Y1087" i="9"/>
  <c r="AM1087" i="9"/>
  <c r="Z1087" i="9"/>
  <c r="AB1087" i="9"/>
  <c r="AH1087" i="9"/>
  <c r="AI1087" i="9"/>
  <c r="AJ1087" i="9"/>
  <c r="AK1087" i="9"/>
  <c r="AL1087" i="9"/>
  <c r="AN1087" i="9"/>
  <c r="AA1087" i="9"/>
  <c r="AC1087" i="9"/>
  <c r="AE1087" i="9"/>
  <c r="AF1087" i="9"/>
  <c r="J1093" i="9"/>
  <c r="AH1098" i="9"/>
  <c r="AA1098" i="9"/>
  <c r="AN1098" i="9"/>
  <c r="AI1098" i="9"/>
  <c r="AK1098" i="9"/>
  <c r="AM1098" i="9"/>
  <c r="Z1098" i="9"/>
  <c r="AB1098" i="9"/>
  <c r="AC1098" i="9"/>
  <c r="AD1098" i="9"/>
  <c r="AE1098" i="9"/>
  <c r="AG1098" i="9"/>
  <c r="Y1098" i="9"/>
  <c r="AF1098" i="9"/>
  <c r="AJ1098" i="9"/>
  <c r="AL1098" i="9"/>
  <c r="N129" i="12"/>
  <c r="N64" i="13" s="1"/>
  <c r="N177" i="12"/>
  <c r="N112" i="13" s="1"/>
  <c r="N273" i="12"/>
  <c r="N208" i="13" s="1"/>
  <c r="S525" i="9"/>
  <c r="I525" i="12" s="1"/>
  <c r="T604" i="9"/>
  <c r="J604" i="12" s="1"/>
  <c r="W557" i="9"/>
  <c r="M557" i="12" s="1"/>
  <c r="V557" i="9"/>
  <c r="L557" i="12" s="1"/>
  <c r="AH256" i="9"/>
  <c r="U256" i="9"/>
  <c r="AC256" i="9"/>
  <c r="AN256" i="9"/>
  <c r="AB256" i="9"/>
  <c r="N256" i="9"/>
  <c r="AL256" i="9"/>
  <c r="Z256" i="9"/>
  <c r="L256" i="9"/>
  <c r="AI256" i="9"/>
  <c r="V256" i="9"/>
  <c r="I256" i="9"/>
  <c r="Y256" i="9"/>
  <c r="W256" i="9"/>
  <c r="T256" i="9"/>
  <c r="AM256" i="9"/>
  <c r="R256" i="9"/>
  <c r="AK256" i="9"/>
  <c r="AJ256" i="9"/>
  <c r="M256" i="9"/>
  <c r="AG256" i="9"/>
  <c r="K256" i="9"/>
  <c r="AF256" i="9"/>
  <c r="J256" i="9"/>
  <c r="AD256" i="9"/>
  <c r="AA256" i="9"/>
  <c r="AE256" i="9"/>
  <c r="S256" i="9"/>
  <c r="AJ394" i="9"/>
  <c r="Y394" i="9"/>
  <c r="AL394" i="9"/>
  <c r="AA394" i="9"/>
  <c r="AN394" i="9"/>
  <c r="AI394" i="9"/>
  <c r="AM394" i="9"/>
  <c r="Z394" i="9"/>
  <c r="AB394" i="9"/>
  <c r="AD394" i="9"/>
  <c r="AK394" i="9"/>
  <c r="AC394" i="9"/>
  <c r="AE394" i="9"/>
  <c r="AG394" i="9"/>
  <c r="AF394" i="9"/>
  <c r="AH394" i="9"/>
  <c r="U394" i="9"/>
  <c r="K394" i="12" s="1"/>
  <c r="V394" i="9"/>
  <c r="L394" i="12" s="1"/>
  <c r="W394" i="9"/>
  <c r="M394" i="12" s="1"/>
  <c r="M329" i="13" s="1"/>
  <c r="R394" i="9"/>
  <c r="H394" i="12" s="1"/>
  <c r="H329" i="13" s="1"/>
  <c r="S394" i="9"/>
  <c r="I394" i="12" s="1"/>
  <c r="I329" i="13" s="1"/>
  <c r="T394" i="9"/>
  <c r="J394" i="12" s="1"/>
  <c r="J329" i="13" s="1"/>
  <c r="AJ496" i="9"/>
  <c r="Z496" i="9"/>
  <c r="AM496" i="9"/>
  <c r="AB496" i="9"/>
  <c r="AN496" i="9"/>
  <c r="Y496" i="9"/>
  <c r="AA496" i="9"/>
  <c r="AC496" i="9"/>
  <c r="AD496" i="9"/>
  <c r="AE496" i="9"/>
  <c r="AF496" i="9"/>
  <c r="AG496" i="9"/>
  <c r="AH496" i="9"/>
  <c r="AI496" i="9"/>
  <c r="AK496" i="9"/>
  <c r="AL496" i="9"/>
  <c r="R496" i="9"/>
  <c r="H496" i="12" s="1"/>
  <c r="S496" i="9"/>
  <c r="I496" i="12" s="1"/>
  <c r="I431" i="13" s="1"/>
  <c r="T496" i="9"/>
  <c r="J496" i="12" s="1"/>
  <c r="J431" i="13" s="1"/>
  <c r="U496" i="9"/>
  <c r="K496" i="12" s="1"/>
  <c r="V496" i="9"/>
  <c r="L496" i="12" s="1"/>
  <c r="L431" i="13" s="1"/>
  <c r="W496" i="9"/>
  <c r="M496" i="12" s="1"/>
  <c r="M431" i="13" s="1"/>
  <c r="AK165" i="9"/>
  <c r="Y165" i="9"/>
  <c r="K165" i="9"/>
  <c r="AD165" i="9"/>
  <c r="AC165" i="9"/>
  <c r="N165" i="9"/>
  <c r="AB165" i="9"/>
  <c r="AM165" i="9"/>
  <c r="Z165" i="9"/>
  <c r="J165" i="9"/>
  <c r="AL165" i="9"/>
  <c r="W165" i="9"/>
  <c r="I165" i="9"/>
  <c r="AF165" i="9"/>
  <c r="R165" i="9"/>
  <c r="AE165" i="9"/>
  <c r="U165" i="9"/>
  <c r="T165" i="9"/>
  <c r="S165" i="9"/>
  <c r="M165" i="9"/>
  <c r="AN165" i="9"/>
  <c r="L165" i="9"/>
  <c r="AJ165" i="9"/>
  <c r="AI165" i="9"/>
  <c r="AH165" i="9"/>
  <c r="AA165" i="9"/>
  <c r="V165" i="9"/>
  <c r="AG165" i="9"/>
  <c r="N220" i="12"/>
  <c r="N155" i="13" s="1"/>
  <c r="N134" i="12"/>
  <c r="N69" i="13" s="1"/>
  <c r="N229" i="12"/>
  <c r="N164" i="13" s="1"/>
  <c r="N143" i="12"/>
  <c r="N78" i="13" s="1"/>
  <c r="AN255" i="9"/>
  <c r="AB255" i="9"/>
  <c r="N255" i="9"/>
  <c r="AI255" i="9"/>
  <c r="V255" i="9"/>
  <c r="I255" i="9"/>
  <c r="AH255" i="9"/>
  <c r="U255" i="9"/>
  <c r="AF255" i="9"/>
  <c r="S255" i="9"/>
  <c r="AC255" i="9"/>
  <c r="AJ255" i="9"/>
  <c r="L255" i="9"/>
  <c r="AG255" i="9"/>
  <c r="K255" i="9"/>
  <c r="AE255" i="9"/>
  <c r="J255" i="9"/>
  <c r="AA255" i="9"/>
  <c r="Z255" i="9"/>
  <c r="Y255" i="9"/>
  <c r="W255" i="9"/>
  <c r="T255" i="9"/>
  <c r="AL255" i="9"/>
  <c r="AM255" i="9"/>
  <c r="AK255" i="9"/>
  <c r="AD255" i="9"/>
  <c r="R255" i="9"/>
  <c r="M255" i="9"/>
  <c r="N269" i="12"/>
  <c r="N204" i="13" s="1"/>
  <c r="N184" i="12"/>
  <c r="N119" i="13" s="1"/>
  <c r="AG317" i="9"/>
  <c r="AB317" i="9"/>
  <c r="Z317" i="9"/>
  <c r="AN317" i="9"/>
  <c r="AC317" i="9"/>
  <c r="AH317" i="9"/>
  <c r="AI317" i="9"/>
  <c r="AJ317" i="9"/>
  <c r="AK317" i="9"/>
  <c r="AL317" i="9"/>
  <c r="Y317" i="9"/>
  <c r="AD317" i="9"/>
  <c r="AA317" i="9"/>
  <c r="AE317" i="9"/>
  <c r="AF317" i="9"/>
  <c r="AM317" i="9"/>
  <c r="V317" i="9"/>
  <c r="L317" i="12" s="1"/>
  <c r="W317" i="9"/>
  <c r="M317" i="12" s="1"/>
  <c r="R317" i="9"/>
  <c r="H317" i="12" s="1"/>
  <c r="I317" i="9"/>
  <c r="T317" i="9"/>
  <c r="J317" i="12" s="1"/>
  <c r="S317" i="9"/>
  <c r="I317" i="12" s="1"/>
  <c r="U317" i="9"/>
  <c r="K317" i="12" s="1"/>
  <c r="N255" i="12"/>
  <c r="N190" i="13" s="1"/>
  <c r="N170" i="12"/>
  <c r="N105" i="13" s="1"/>
  <c r="AN275" i="9"/>
  <c r="AB275" i="9"/>
  <c r="N275" i="9"/>
  <c r="AM275" i="9"/>
  <c r="AA275" i="9"/>
  <c r="M275" i="9"/>
  <c r="AI275" i="9"/>
  <c r="V275" i="9"/>
  <c r="I275" i="9"/>
  <c r="AH275" i="9"/>
  <c r="U275" i="9"/>
  <c r="AF275" i="9"/>
  <c r="S275" i="9"/>
  <c r="AD275" i="9"/>
  <c r="AC275" i="9"/>
  <c r="AL275" i="9"/>
  <c r="K275" i="9"/>
  <c r="AK275" i="9"/>
  <c r="J275" i="9"/>
  <c r="AJ275" i="9"/>
  <c r="AG275" i="9"/>
  <c r="AE275" i="9"/>
  <c r="Z275" i="9"/>
  <c r="Y275" i="9"/>
  <c r="W275" i="9"/>
  <c r="T275" i="9"/>
  <c r="R275" i="9"/>
  <c r="L275" i="9"/>
  <c r="AC351" i="9"/>
  <c r="AH351" i="9"/>
  <c r="Y351" i="9"/>
  <c r="AM351" i="9"/>
  <c r="AA351" i="9"/>
  <c r="Z351" i="9"/>
  <c r="AD351" i="9"/>
  <c r="AB351" i="9"/>
  <c r="AE351" i="9"/>
  <c r="AG351" i="9"/>
  <c r="AN351" i="9"/>
  <c r="AF351" i="9"/>
  <c r="AI351" i="9"/>
  <c r="AJ351" i="9"/>
  <c r="AK351" i="9"/>
  <c r="AL351" i="9"/>
  <c r="R351" i="9"/>
  <c r="H351" i="12" s="1"/>
  <c r="S351" i="9"/>
  <c r="I351" i="12" s="1"/>
  <c r="T351" i="9"/>
  <c r="J351" i="12" s="1"/>
  <c r="U351" i="9"/>
  <c r="K351" i="12" s="1"/>
  <c r="V351" i="9"/>
  <c r="L351" i="12" s="1"/>
  <c r="W351" i="9"/>
  <c r="M351" i="12" s="1"/>
  <c r="AB372" i="9"/>
  <c r="AN372" i="9"/>
  <c r="AJ372" i="9"/>
  <c r="Y372" i="9"/>
  <c r="AL372" i="9"/>
  <c r="AA372" i="9"/>
  <c r="AD372" i="9"/>
  <c r="AK372" i="9"/>
  <c r="AM372" i="9"/>
  <c r="AI372" i="9"/>
  <c r="Z372" i="9"/>
  <c r="AC372" i="9"/>
  <c r="AE372" i="9"/>
  <c r="AG372" i="9"/>
  <c r="AF372" i="9"/>
  <c r="AH372" i="9"/>
  <c r="V372" i="9"/>
  <c r="L372" i="12" s="1"/>
  <c r="W372" i="9"/>
  <c r="M372" i="12" s="1"/>
  <c r="R372" i="9"/>
  <c r="H372" i="12" s="1"/>
  <c r="S372" i="9"/>
  <c r="I372" i="12" s="1"/>
  <c r="T372" i="9"/>
  <c r="J372" i="12" s="1"/>
  <c r="U372" i="9"/>
  <c r="K372" i="12" s="1"/>
  <c r="AJ379" i="9"/>
  <c r="AC379" i="9"/>
  <c r="AE379" i="9"/>
  <c r="Y379" i="9"/>
  <c r="AN379" i="9"/>
  <c r="AA379" i="9"/>
  <c r="AL379" i="9"/>
  <c r="AM379" i="9"/>
  <c r="AB379" i="9"/>
  <c r="AD379" i="9"/>
  <c r="AF379" i="9"/>
  <c r="AG379" i="9"/>
  <c r="AH379" i="9"/>
  <c r="AI379" i="9"/>
  <c r="AK379" i="9"/>
  <c r="Z379" i="9"/>
  <c r="S379" i="9"/>
  <c r="I379" i="12" s="1"/>
  <c r="T379" i="9"/>
  <c r="J379" i="12" s="1"/>
  <c r="U379" i="9"/>
  <c r="K379" i="12" s="1"/>
  <c r="V379" i="9"/>
  <c r="L379" i="12" s="1"/>
  <c r="R379" i="9"/>
  <c r="H379" i="12" s="1"/>
  <c r="W379" i="9"/>
  <c r="M379" i="12" s="1"/>
  <c r="AJ391" i="9"/>
  <c r="AG391" i="9"/>
  <c r="AI391" i="9"/>
  <c r="AL391" i="9"/>
  <c r="Y391" i="9"/>
  <c r="AN391" i="9"/>
  <c r="AH391" i="9"/>
  <c r="AK391" i="9"/>
  <c r="AF391" i="9"/>
  <c r="AM391" i="9"/>
  <c r="Z391" i="9"/>
  <c r="AA391" i="9"/>
  <c r="AB391" i="9"/>
  <c r="AD391" i="9"/>
  <c r="AC391" i="9"/>
  <c r="AE391" i="9"/>
  <c r="R391" i="9"/>
  <c r="H391" i="12" s="1"/>
  <c r="S391" i="9"/>
  <c r="I391" i="12" s="1"/>
  <c r="T391" i="9"/>
  <c r="J391" i="12" s="1"/>
  <c r="U391" i="9"/>
  <c r="K391" i="12" s="1"/>
  <c r="V391" i="9"/>
  <c r="L391" i="12" s="1"/>
  <c r="AF398" i="9"/>
  <c r="Z398" i="9"/>
  <c r="AM398" i="9"/>
  <c r="AB398" i="9"/>
  <c r="AI398" i="9"/>
  <c r="AK398" i="9"/>
  <c r="AJ398" i="9"/>
  <c r="AL398" i="9"/>
  <c r="Y398" i="9"/>
  <c r="AA398" i="9"/>
  <c r="AC398" i="9"/>
  <c r="AD398" i="9"/>
  <c r="AE398" i="9"/>
  <c r="AG398" i="9"/>
  <c r="AH398" i="9"/>
  <c r="AN398" i="9"/>
  <c r="W398" i="9"/>
  <c r="M398" i="12" s="1"/>
  <c r="R398" i="9"/>
  <c r="H398" i="12" s="1"/>
  <c r="S398" i="9"/>
  <c r="I398" i="12" s="1"/>
  <c r="T398" i="9"/>
  <c r="J398" i="12" s="1"/>
  <c r="U398" i="9"/>
  <c r="K398" i="12" s="1"/>
  <c r="V398" i="9"/>
  <c r="L398" i="12" s="1"/>
  <c r="AF416" i="9"/>
  <c r="Z416" i="9"/>
  <c r="AM416" i="9"/>
  <c r="AB416" i="9"/>
  <c r="AD416" i="9"/>
  <c r="AG416" i="9"/>
  <c r="AE416" i="9"/>
  <c r="AH416" i="9"/>
  <c r="AJ416" i="9"/>
  <c r="AN416" i="9"/>
  <c r="Y416" i="9"/>
  <c r="AA416" i="9"/>
  <c r="AC416" i="9"/>
  <c r="AI416" i="9"/>
  <c r="AK416" i="9"/>
  <c r="AL416" i="9"/>
  <c r="R416" i="9"/>
  <c r="H416" i="12" s="1"/>
  <c r="S416" i="9"/>
  <c r="I416" i="12" s="1"/>
  <c r="T416" i="9"/>
  <c r="J416" i="12" s="1"/>
  <c r="U416" i="9"/>
  <c r="K416" i="12" s="1"/>
  <c r="W416" i="9"/>
  <c r="M416" i="12" s="1"/>
  <c r="V416" i="9"/>
  <c r="L416" i="12" s="1"/>
  <c r="AF434" i="9"/>
  <c r="Z434" i="9"/>
  <c r="AM434" i="9"/>
  <c r="AB434" i="9"/>
  <c r="AN434" i="9"/>
  <c r="AA434" i="9"/>
  <c r="Y434" i="9"/>
  <c r="AC434" i="9"/>
  <c r="AE434" i="9"/>
  <c r="AD434" i="9"/>
  <c r="AI434" i="9"/>
  <c r="AJ434" i="9"/>
  <c r="AK434" i="9"/>
  <c r="AL434" i="9"/>
  <c r="AG434" i="9"/>
  <c r="AH434" i="9"/>
  <c r="R434" i="9"/>
  <c r="H434" i="12" s="1"/>
  <c r="S434" i="9"/>
  <c r="I434" i="12" s="1"/>
  <c r="T434" i="9"/>
  <c r="J434" i="12" s="1"/>
  <c r="U434" i="9"/>
  <c r="K434" i="12" s="1"/>
  <c r="V434" i="9"/>
  <c r="L434" i="12" s="1"/>
  <c r="W434" i="9"/>
  <c r="M434" i="12" s="1"/>
  <c r="AF443" i="9"/>
  <c r="Z443" i="9"/>
  <c r="AM443" i="9"/>
  <c r="AB443" i="9"/>
  <c r="AK443" i="9"/>
  <c r="AN443" i="9"/>
  <c r="AG443" i="9"/>
  <c r="AH443" i="9"/>
  <c r="AJ443" i="9"/>
  <c r="Y443" i="9"/>
  <c r="AA443" i="9"/>
  <c r="AC443" i="9"/>
  <c r="AD443" i="9"/>
  <c r="AE443" i="9"/>
  <c r="AI443" i="9"/>
  <c r="AL443" i="9"/>
  <c r="R443" i="9"/>
  <c r="H443" i="12" s="1"/>
  <c r="S443" i="9"/>
  <c r="I443" i="12" s="1"/>
  <c r="T443" i="9"/>
  <c r="J443" i="12" s="1"/>
  <c r="U443" i="9"/>
  <c r="K443" i="12" s="1"/>
  <c r="V443" i="9"/>
  <c r="L443" i="12" s="1"/>
  <c r="W443" i="9"/>
  <c r="M443" i="12" s="1"/>
  <c r="AJ445" i="9"/>
  <c r="AG445" i="9"/>
  <c r="AI445" i="9"/>
  <c r="AL445" i="9"/>
  <c r="Y445" i="9"/>
  <c r="AN445" i="9"/>
  <c r="AM445" i="9"/>
  <c r="Z445" i="9"/>
  <c r="AC445" i="9"/>
  <c r="AD445" i="9"/>
  <c r="AE445" i="9"/>
  <c r="AF445" i="9"/>
  <c r="AH445" i="9"/>
  <c r="AK445" i="9"/>
  <c r="AA445" i="9"/>
  <c r="AB445" i="9"/>
  <c r="R445" i="9"/>
  <c r="H445" i="12" s="1"/>
  <c r="S445" i="9"/>
  <c r="I445" i="12" s="1"/>
  <c r="T445" i="9"/>
  <c r="J445" i="12" s="1"/>
  <c r="U445" i="9"/>
  <c r="K445" i="12" s="1"/>
  <c r="V445" i="9"/>
  <c r="L445" i="12" s="1"/>
  <c r="W445" i="9"/>
  <c r="M445" i="12" s="1"/>
  <c r="AJ448" i="9"/>
  <c r="AA448" i="9"/>
  <c r="AN448" i="9"/>
  <c r="AH448" i="9"/>
  <c r="AK448" i="9"/>
  <c r="AB448" i="9"/>
  <c r="AC448" i="9"/>
  <c r="AE448" i="9"/>
  <c r="Y448" i="9"/>
  <c r="Z448" i="9"/>
  <c r="AD448" i="9"/>
  <c r="AF448" i="9"/>
  <c r="AG448" i="9"/>
  <c r="AI448" i="9"/>
  <c r="AL448" i="9"/>
  <c r="AM448" i="9"/>
  <c r="R448" i="9"/>
  <c r="H448" i="12" s="1"/>
  <c r="S448" i="9"/>
  <c r="I448" i="12" s="1"/>
  <c r="T448" i="9"/>
  <c r="J448" i="12" s="1"/>
  <c r="U448" i="9"/>
  <c r="K448" i="12" s="1"/>
  <c r="V448" i="9"/>
  <c r="L448" i="12" s="1"/>
  <c r="W448" i="9"/>
  <c r="M448" i="12" s="1"/>
  <c r="AJ454" i="9"/>
  <c r="AI454" i="9"/>
  <c r="Y454" i="9"/>
  <c r="AM454" i="9"/>
  <c r="AA454" i="9"/>
  <c r="AG454" i="9"/>
  <c r="AH454" i="9"/>
  <c r="AL454" i="9"/>
  <c r="AK454" i="9"/>
  <c r="AN454" i="9"/>
  <c r="Z454" i="9"/>
  <c r="AB454" i="9"/>
  <c r="AC454" i="9"/>
  <c r="AD454" i="9"/>
  <c r="AE454" i="9"/>
  <c r="AF454" i="9"/>
  <c r="R454" i="9"/>
  <c r="H454" i="12" s="1"/>
  <c r="S454" i="9"/>
  <c r="I454" i="12" s="1"/>
  <c r="T454" i="9"/>
  <c r="J454" i="12" s="1"/>
  <c r="U454" i="9"/>
  <c r="K454" i="12" s="1"/>
  <c r="V454" i="9"/>
  <c r="L454" i="12" s="1"/>
  <c r="W454" i="9"/>
  <c r="M454" i="12" s="1"/>
  <c r="AB462" i="9"/>
  <c r="AN462" i="9"/>
  <c r="AG462" i="9"/>
  <c r="AI462" i="9"/>
  <c r="AK462" i="9"/>
  <c r="AL462" i="9"/>
  <c r="Y462" i="9"/>
  <c r="AM462" i="9"/>
  <c r="AA462" i="9"/>
  <c r="AC462" i="9"/>
  <c r="AD462" i="9"/>
  <c r="AE462" i="9"/>
  <c r="AF462" i="9"/>
  <c r="AH462" i="9"/>
  <c r="AJ462" i="9"/>
  <c r="Z462" i="9"/>
  <c r="T462" i="9"/>
  <c r="J462" i="12" s="1"/>
  <c r="U462" i="9"/>
  <c r="K462" i="12" s="1"/>
  <c r="V462" i="9"/>
  <c r="L462" i="12" s="1"/>
  <c r="R462" i="9"/>
  <c r="H462" i="12" s="1"/>
  <c r="S462" i="9"/>
  <c r="I462" i="12" s="1"/>
  <c r="AB474" i="9"/>
  <c r="AN474" i="9"/>
  <c r="AK474" i="9"/>
  <c r="Z474" i="9"/>
  <c r="AM474" i="9"/>
  <c r="AG474" i="9"/>
  <c r="AH474" i="9"/>
  <c r="AJ474" i="9"/>
  <c r="AI474" i="9"/>
  <c r="AL474" i="9"/>
  <c r="AD474" i="9"/>
  <c r="AE474" i="9"/>
  <c r="AF474" i="9"/>
  <c r="Y474" i="9"/>
  <c r="AA474" i="9"/>
  <c r="AC474" i="9"/>
  <c r="T474" i="9"/>
  <c r="J474" i="12" s="1"/>
  <c r="U474" i="9"/>
  <c r="K474" i="12" s="1"/>
  <c r="V474" i="9"/>
  <c r="L474" i="12" s="1"/>
  <c r="R474" i="9"/>
  <c r="H474" i="12" s="1"/>
  <c r="S474" i="9"/>
  <c r="I474" i="12" s="1"/>
  <c r="W474" i="9"/>
  <c r="M474" i="12" s="1"/>
  <c r="AF479" i="9"/>
  <c r="AJ479" i="9"/>
  <c r="Y479" i="9"/>
  <c r="AL479" i="9"/>
  <c r="AE479" i="9"/>
  <c r="AC479" i="9"/>
  <c r="AD479" i="9"/>
  <c r="AG479" i="9"/>
  <c r="Z479" i="9"/>
  <c r="AA479" i="9"/>
  <c r="AB479" i="9"/>
  <c r="AH479" i="9"/>
  <c r="AI479" i="9"/>
  <c r="AK479" i="9"/>
  <c r="AM479" i="9"/>
  <c r="AN479" i="9"/>
  <c r="S479" i="9"/>
  <c r="I479" i="12" s="1"/>
  <c r="T479" i="9"/>
  <c r="J479" i="12" s="1"/>
  <c r="U479" i="9"/>
  <c r="K479" i="12" s="1"/>
  <c r="K414" i="13" s="1"/>
  <c r="V479" i="9"/>
  <c r="L479" i="12" s="1"/>
  <c r="R479" i="9"/>
  <c r="H479" i="12" s="1"/>
  <c r="W479" i="9"/>
  <c r="M479" i="12" s="1"/>
  <c r="AF491" i="9"/>
  <c r="AA491" i="9"/>
  <c r="AN491" i="9"/>
  <c r="AC491" i="9"/>
  <c r="Y491" i="9"/>
  <c r="Z491" i="9"/>
  <c r="AB491" i="9"/>
  <c r="AK491" i="9"/>
  <c r="AL491" i="9"/>
  <c r="AM491" i="9"/>
  <c r="AD491" i="9"/>
  <c r="AE491" i="9"/>
  <c r="AG491" i="9"/>
  <c r="AH491" i="9"/>
  <c r="AI491" i="9"/>
  <c r="AJ491" i="9"/>
  <c r="T491" i="9"/>
  <c r="J491" i="12" s="1"/>
  <c r="U491" i="9"/>
  <c r="K491" i="12" s="1"/>
  <c r="V491" i="9"/>
  <c r="L491" i="12" s="1"/>
  <c r="W491" i="9"/>
  <c r="M491" i="12" s="1"/>
  <c r="M426" i="13" s="1"/>
  <c r="R491" i="9"/>
  <c r="H491" i="12" s="1"/>
  <c r="H426" i="13" s="1"/>
  <c r="S491" i="9"/>
  <c r="I491" i="12" s="1"/>
  <c r="AJ502" i="9"/>
  <c r="AH502" i="9"/>
  <c r="AK502" i="9"/>
  <c r="AM502" i="9"/>
  <c r="Y502" i="9"/>
  <c r="AN502" i="9"/>
  <c r="Z502" i="9"/>
  <c r="AD502" i="9"/>
  <c r="AE502" i="9"/>
  <c r="AF502" i="9"/>
  <c r="AG502" i="9"/>
  <c r="AI502" i="9"/>
  <c r="AL502" i="9"/>
  <c r="AA502" i="9"/>
  <c r="AB502" i="9"/>
  <c r="AC502" i="9"/>
  <c r="R502" i="9"/>
  <c r="H502" i="12" s="1"/>
  <c r="S502" i="9"/>
  <c r="I502" i="12" s="1"/>
  <c r="T502" i="9"/>
  <c r="J502" i="12" s="1"/>
  <c r="U502" i="9"/>
  <c r="K502" i="12" s="1"/>
  <c r="W502" i="9"/>
  <c r="M502" i="12" s="1"/>
  <c r="V502" i="9"/>
  <c r="L502" i="12" s="1"/>
  <c r="AJ508" i="9"/>
  <c r="AD508" i="9"/>
  <c r="AF508" i="9"/>
  <c r="AK508" i="9"/>
  <c r="AL508" i="9"/>
  <c r="AM508" i="9"/>
  <c r="AN508" i="9"/>
  <c r="Y508" i="9"/>
  <c r="Z508" i="9"/>
  <c r="AA508" i="9"/>
  <c r="AB508" i="9"/>
  <c r="AC508" i="9"/>
  <c r="AE508" i="9"/>
  <c r="AH508" i="9"/>
  <c r="AG508" i="9"/>
  <c r="AI508" i="9"/>
  <c r="T508" i="9"/>
  <c r="J508" i="12" s="1"/>
  <c r="U508" i="9"/>
  <c r="K508" i="12" s="1"/>
  <c r="W508" i="9"/>
  <c r="M508" i="12" s="1"/>
  <c r="R508" i="9"/>
  <c r="H508" i="12" s="1"/>
  <c r="S508" i="9"/>
  <c r="I508" i="12" s="1"/>
  <c r="V508" i="9"/>
  <c r="L508" i="12" s="1"/>
  <c r="AA570" i="9"/>
  <c r="AM570" i="9"/>
  <c r="AS570" i="12" s="1"/>
  <c r="AC570" i="9"/>
  <c r="AB570" i="9"/>
  <c r="AD570" i="9"/>
  <c r="AE570" i="9"/>
  <c r="Y570" i="9"/>
  <c r="Z570" i="9"/>
  <c r="AF570" i="9"/>
  <c r="AG570" i="9"/>
  <c r="AH570" i="9"/>
  <c r="AI570" i="9"/>
  <c r="AJ570" i="9"/>
  <c r="AK570" i="9"/>
  <c r="AN570" i="9"/>
  <c r="AL570" i="9"/>
  <c r="AR570" i="12" s="1"/>
  <c r="U570" i="9"/>
  <c r="K570" i="12" s="1"/>
  <c r="R570" i="9"/>
  <c r="H570" i="12" s="1"/>
  <c r="T570" i="9"/>
  <c r="J570" i="12" s="1"/>
  <c r="V570" i="9"/>
  <c r="L570" i="12" s="1"/>
  <c r="S570" i="9"/>
  <c r="I570" i="12" s="1"/>
  <c r="AE575" i="9"/>
  <c r="AG575" i="9"/>
  <c r="AI575" i="9"/>
  <c r="AJ575" i="9"/>
  <c r="AK575" i="9"/>
  <c r="Y575" i="9"/>
  <c r="Z575" i="9"/>
  <c r="AA575" i="9"/>
  <c r="AB575" i="9"/>
  <c r="AC575" i="9"/>
  <c r="AD575" i="9"/>
  <c r="AF575" i="9"/>
  <c r="AM575" i="9"/>
  <c r="AS575" i="12" s="1"/>
  <c r="AH575" i="9"/>
  <c r="AL575" i="9"/>
  <c r="AR575" i="12" s="1"/>
  <c r="AN575" i="9"/>
  <c r="T575" i="9"/>
  <c r="R575" i="9"/>
  <c r="U575" i="9"/>
  <c r="W575" i="9"/>
  <c r="S575" i="9"/>
  <c r="AI577" i="9"/>
  <c r="Y577" i="9"/>
  <c r="AK577" i="9"/>
  <c r="AE577" i="9"/>
  <c r="AF577" i="9"/>
  <c r="AG577" i="9"/>
  <c r="AB577" i="9"/>
  <c r="AD577" i="9"/>
  <c r="AH577" i="9"/>
  <c r="AN577" i="9"/>
  <c r="Z577" i="9"/>
  <c r="AA577" i="9"/>
  <c r="AC577" i="9"/>
  <c r="AJ577" i="9"/>
  <c r="AL577" i="9"/>
  <c r="AR577" i="12" s="1"/>
  <c r="AM577" i="9"/>
  <c r="AS577" i="12" s="1"/>
  <c r="T577" i="9"/>
  <c r="R577" i="9"/>
  <c r="U577" i="9"/>
  <c r="W577" i="9"/>
  <c r="S577" i="9"/>
  <c r="V577" i="9"/>
  <c r="AI580" i="9"/>
  <c r="Y580" i="9"/>
  <c r="AK580" i="9"/>
  <c r="AA580" i="9"/>
  <c r="AB580" i="9"/>
  <c r="AC580" i="9"/>
  <c r="AL580" i="9"/>
  <c r="AR580" i="12" s="1"/>
  <c r="AN580" i="9"/>
  <c r="AE580" i="9"/>
  <c r="AF580" i="9"/>
  <c r="AH580" i="9"/>
  <c r="AG580" i="9"/>
  <c r="Z580" i="9"/>
  <c r="AD580" i="9"/>
  <c r="AJ580" i="9"/>
  <c r="AM580" i="9"/>
  <c r="AS580" i="12" s="1"/>
  <c r="U580" i="9"/>
  <c r="R580" i="9"/>
  <c r="T580" i="9"/>
  <c r="W580" i="9"/>
  <c r="AA594" i="9"/>
  <c r="AM594" i="9"/>
  <c r="AS594" i="12" s="1"/>
  <c r="AC594" i="9"/>
  <c r="AG594" i="9"/>
  <c r="AH594" i="9"/>
  <c r="AI594" i="9"/>
  <c r="Y594" i="9"/>
  <c r="AB594" i="9"/>
  <c r="AD594" i="9"/>
  <c r="AK594" i="9"/>
  <c r="AL594" i="9"/>
  <c r="AR594" i="12" s="1"/>
  <c r="AN594" i="9"/>
  <c r="Z594" i="9"/>
  <c r="AE594" i="9"/>
  <c r="AF594" i="9"/>
  <c r="AJ594" i="9"/>
  <c r="T594" i="9"/>
  <c r="U594" i="9"/>
  <c r="K594" i="12" s="1"/>
  <c r="R594" i="9"/>
  <c r="H594" i="12" s="1"/>
  <c r="V594" i="9"/>
  <c r="L594" i="12" s="1"/>
  <c r="W594" i="9"/>
  <c r="M594" i="12" s="1"/>
  <c r="S594" i="9"/>
  <c r="I594" i="12" s="1"/>
  <c r="AA627" i="9"/>
  <c r="AM627" i="9"/>
  <c r="AS627" i="12" s="1"/>
  <c r="AC627" i="9"/>
  <c r="AK627" i="9"/>
  <c r="AL627" i="9"/>
  <c r="AR627" i="12" s="1"/>
  <c r="Y627" i="9"/>
  <c r="AN627" i="9"/>
  <c r="AH627" i="9"/>
  <c r="AJ627" i="9"/>
  <c r="AB627" i="9"/>
  <c r="AD627" i="9"/>
  <c r="AF627" i="9"/>
  <c r="AE627" i="9"/>
  <c r="AI627" i="9"/>
  <c r="AG627" i="9"/>
  <c r="Z627" i="9"/>
  <c r="W627" i="9"/>
  <c r="M627" i="12" s="1"/>
  <c r="R627" i="9"/>
  <c r="H627" i="12" s="1"/>
  <c r="S627" i="9"/>
  <c r="T627" i="9"/>
  <c r="J627" i="12" s="1"/>
  <c r="U627" i="9"/>
  <c r="K627" i="12" s="1"/>
  <c r="V627" i="9"/>
  <c r="L627" i="12" s="1"/>
  <c r="AA630" i="9"/>
  <c r="AM630" i="9"/>
  <c r="AS630" i="12" s="1"/>
  <c r="AC630" i="9"/>
  <c r="AG630" i="9"/>
  <c r="AH630" i="9"/>
  <c r="AI630" i="9"/>
  <c r="Y630" i="9"/>
  <c r="AK630" i="9"/>
  <c r="AL630" i="9"/>
  <c r="AR630" i="12" s="1"/>
  <c r="AN630" i="9"/>
  <c r="AB630" i="9"/>
  <c r="AD630" i="9"/>
  <c r="AE630" i="9"/>
  <c r="AF630" i="9"/>
  <c r="AJ630" i="9"/>
  <c r="Z630" i="9"/>
  <c r="R630" i="9"/>
  <c r="H630" i="12" s="1"/>
  <c r="S630" i="9"/>
  <c r="I630" i="12" s="1"/>
  <c r="T630" i="9"/>
  <c r="J630" i="12" s="1"/>
  <c r="U630" i="9"/>
  <c r="K630" i="12" s="1"/>
  <c r="V630" i="9"/>
  <c r="W630" i="9"/>
  <c r="M630" i="12" s="1"/>
  <c r="AD643" i="9"/>
  <c r="AE643" i="9"/>
  <c r="AF643" i="9"/>
  <c r="AG643" i="9"/>
  <c r="AH643" i="9"/>
  <c r="AI643" i="9"/>
  <c r="AJ643" i="9"/>
  <c r="Y643" i="9"/>
  <c r="AK643" i="9"/>
  <c r="AB643" i="9"/>
  <c r="AN643" i="9"/>
  <c r="AC643" i="9"/>
  <c r="AA643" i="9"/>
  <c r="AL643" i="9"/>
  <c r="AR643" i="12" s="1"/>
  <c r="AM643" i="9"/>
  <c r="AS643" i="12" s="1"/>
  <c r="Z643" i="9"/>
  <c r="W643" i="9"/>
  <c r="M643" i="12" s="1"/>
  <c r="M578" i="13" s="1"/>
  <c r="R643" i="9"/>
  <c r="H643" i="12" s="1"/>
  <c r="H578" i="13" s="1"/>
  <c r="S643" i="9"/>
  <c r="I643" i="12" s="1"/>
  <c r="I578" i="13" s="1"/>
  <c r="T643" i="9"/>
  <c r="J643" i="12" s="1"/>
  <c r="J578" i="13" s="1"/>
  <c r="U643" i="9"/>
  <c r="K643" i="12" s="1"/>
  <c r="K578" i="13" s="1"/>
  <c r="V643" i="9"/>
  <c r="L643" i="12" s="1"/>
  <c r="L578" i="13" s="1"/>
  <c r="AD649" i="9"/>
  <c r="AE649" i="9"/>
  <c r="AF649" i="9"/>
  <c r="AG649" i="9"/>
  <c r="AH649" i="9"/>
  <c r="AI649" i="9"/>
  <c r="AJ649" i="9"/>
  <c r="Y649" i="9"/>
  <c r="AK649" i="9"/>
  <c r="AB649" i="9"/>
  <c r="AN649" i="9"/>
  <c r="AC649" i="9"/>
  <c r="Z649" i="9"/>
  <c r="AL649" i="9"/>
  <c r="AR649" i="12" s="1"/>
  <c r="AM649" i="9"/>
  <c r="AS649" i="12" s="1"/>
  <c r="AA649" i="9"/>
  <c r="W649" i="9"/>
  <c r="M649" i="12" s="1"/>
  <c r="R649" i="9"/>
  <c r="H649" i="12" s="1"/>
  <c r="S649" i="9"/>
  <c r="I649" i="12" s="1"/>
  <c r="U649" i="9"/>
  <c r="K649" i="12" s="1"/>
  <c r="T649" i="9"/>
  <c r="J649" i="12" s="1"/>
  <c r="V649" i="9"/>
  <c r="L649" i="12" s="1"/>
  <c r="AD658" i="9"/>
  <c r="AF658" i="9"/>
  <c r="AG658" i="9"/>
  <c r="AH658" i="9"/>
  <c r="AI658" i="9"/>
  <c r="AJ658" i="9"/>
  <c r="Y658" i="9"/>
  <c r="AK658" i="9"/>
  <c r="AC658" i="9"/>
  <c r="AL658" i="9"/>
  <c r="AR658" i="12" s="1"/>
  <c r="AM658" i="9"/>
  <c r="AS658" i="12" s="1"/>
  <c r="AN658" i="9"/>
  <c r="AB658" i="9"/>
  <c r="AE658" i="9"/>
  <c r="Z658" i="9"/>
  <c r="AA658" i="9"/>
  <c r="S658" i="9"/>
  <c r="I658" i="12" s="1"/>
  <c r="T658" i="9"/>
  <c r="J658" i="12" s="1"/>
  <c r="U658" i="9"/>
  <c r="K658" i="12" s="1"/>
  <c r="V658" i="9"/>
  <c r="L658" i="12" s="1"/>
  <c r="W658" i="9"/>
  <c r="M658" i="12" s="1"/>
  <c r="R658" i="9"/>
  <c r="H658" i="12" s="1"/>
  <c r="AD670" i="9"/>
  <c r="AF670" i="9"/>
  <c r="AG670" i="9"/>
  <c r="AH670" i="9"/>
  <c r="Y670" i="9"/>
  <c r="AK670" i="9"/>
  <c r="Z670" i="9"/>
  <c r="AA670" i="9"/>
  <c r="AB670" i="9"/>
  <c r="AC670" i="9"/>
  <c r="AE670" i="9"/>
  <c r="AI670" i="9"/>
  <c r="AM670" i="9"/>
  <c r="AS670" i="12" s="1"/>
  <c r="AN670" i="9"/>
  <c r="AJ670" i="9"/>
  <c r="AL670" i="9"/>
  <c r="AR670" i="12" s="1"/>
  <c r="R670" i="9"/>
  <c r="H670" i="12" s="1"/>
  <c r="S670" i="9"/>
  <c r="I670" i="12" s="1"/>
  <c r="T670" i="9"/>
  <c r="J670" i="12" s="1"/>
  <c r="U670" i="9"/>
  <c r="K670" i="12" s="1"/>
  <c r="V670" i="9"/>
  <c r="L670" i="12" s="1"/>
  <c r="W670" i="9"/>
  <c r="M670" i="12" s="1"/>
  <c r="AH678" i="9"/>
  <c r="AI678" i="9"/>
  <c r="AJ678" i="9"/>
  <c r="Y678" i="9"/>
  <c r="AK678" i="9"/>
  <c r="AD678" i="9"/>
  <c r="AE678" i="9"/>
  <c r="AF678" i="9"/>
  <c r="Z678" i="9"/>
  <c r="AC678" i="9"/>
  <c r="AM678" i="9"/>
  <c r="AS678" i="12" s="1"/>
  <c r="AN678" i="9"/>
  <c r="AA678" i="9"/>
  <c r="AG678" i="9"/>
  <c r="AL678" i="9"/>
  <c r="AR678" i="12" s="1"/>
  <c r="AB678" i="9"/>
  <c r="R678" i="9"/>
  <c r="H678" i="12" s="1"/>
  <c r="S678" i="9"/>
  <c r="I678" i="12" s="1"/>
  <c r="T678" i="9"/>
  <c r="J678" i="12" s="1"/>
  <c r="V678" i="9"/>
  <c r="L678" i="12" s="1"/>
  <c r="W678" i="9"/>
  <c r="M678" i="12" s="1"/>
  <c r="U678" i="9"/>
  <c r="K678" i="12" s="1"/>
  <c r="Z695" i="9"/>
  <c r="AL695" i="9"/>
  <c r="AR695" i="12" s="1"/>
  <c r="AA695" i="9"/>
  <c r="AM695" i="9"/>
  <c r="AS695" i="12" s="1"/>
  <c r="AB695" i="9"/>
  <c r="AN695" i="9"/>
  <c r="AC695" i="9"/>
  <c r="AD695" i="9"/>
  <c r="AE695" i="9"/>
  <c r="AF695" i="9"/>
  <c r="AJ695" i="9"/>
  <c r="AK695" i="9"/>
  <c r="AH695" i="9"/>
  <c r="AI695" i="9"/>
  <c r="Y695" i="9"/>
  <c r="AG695" i="9"/>
  <c r="R695" i="9"/>
  <c r="H695" i="12" s="1"/>
  <c r="S695" i="9"/>
  <c r="I695" i="12" s="1"/>
  <c r="T695" i="9"/>
  <c r="J695" i="12" s="1"/>
  <c r="U695" i="9"/>
  <c r="K695" i="12" s="1"/>
  <c r="V695" i="9"/>
  <c r="L695" i="12" s="1"/>
  <c r="W695" i="9"/>
  <c r="M695" i="12" s="1"/>
  <c r="AD703" i="9"/>
  <c r="AE703" i="9"/>
  <c r="AF703" i="9"/>
  <c r="AG703" i="9"/>
  <c r="Z703" i="9"/>
  <c r="AA703" i="9"/>
  <c r="AB703" i="9"/>
  <c r="AC703" i="9"/>
  <c r="AH703" i="9"/>
  <c r="AI703" i="9"/>
  <c r="AK703" i="9"/>
  <c r="AM703" i="9"/>
  <c r="AS703" i="12" s="1"/>
  <c r="AJ703" i="9"/>
  <c r="AL703" i="9"/>
  <c r="AR703" i="12" s="1"/>
  <c r="Y703" i="9"/>
  <c r="AN703" i="9"/>
  <c r="R703" i="9"/>
  <c r="H703" i="12" s="1"/>
  <c r="S703" i="9"/>
  <c r="I703" i="12" s="1"/>
  <c r="T703" i="9"/>
  <c r="J703" i="12" s="1"/>
  <c r="U703" i="9"/>
  <c r="K703" i="12" s="1"/>
  <c r="V703" i="9"/>
  <c r="L703" i="12" s="1"/>
  <c r="W703" i="9"/>
  <c r="M703" i="12" s="1"/>
  <c r="Z707" i="9"/>
  <c r="AL707" i="9"/>
  <c r="AR707" i="12" s="1"/>
  <c r="AA707" i="9"/>
  <c r="AM707" i="9"/>
  <c r="AS707" i="12" s="1"/>
  <c r="AB707" i="9"/>
  <c r="AN707" i="9"/>
  <c r="AC707" i="9"/>
  <c r="AH707" i="9"/>
  <c r="AI707" i="9"/>
  <c r="AJ707" i="9"/>
  <c r="AK707" i="9"/>
  <c r="AF707" i="9"/>
  <c r="AE707" i="9"/>
  <c r="AG707" i="9"/>
  <c r="Y707" i="9"/>
  <c r="AD707" i="9"/>
  <c r="R707" i="9"/>
  <c r="H707" i="12" s="1"/>
  <c r="S707" i="9"/>
  <c r="I707" i="12" s="1"/>
  <c r="T707" i="9"/>
  <c r="J707" i="12" s="1"/>
  <c r="U707" i="9"/>
  <c r="K707" i="12" s="1"/>
  <c r="V707" i="9"/>
  <c r="L707" i="12" s="1"/>
  <c r="W707" i="9"/>
  <c r="M707" i="12" s="1"/>
  <c r="Z716" i="9"/>
  <c r="AL716" i="9"/>
  <c r="AR716" i="12" s="1"/>
  <c r="AA716" i="9"/>
  <c r="AM716" i="9"/>
  <c r="AS716" i="12" s="1"/>
  <c r="AB716" i="9"/>
  <c r="AN716" i="9"/>
  <c r="AC716" i="9"/>
  <c r="AH716" i="9"/>
  <c r="AI716" i="9"/>
  <c r="AJ716" i="9"/>
  <c r="AK716" i="9"/>
  <c r="AD716" i="9"/>
  <c r="AE716" i="9"/>
  <c r="AG716" i="9"/>
  <c r="Y716" i="9"/>
  <c r="AF716" i="9"/>
  <c r="W716" i="9"/>
  <c r="M716" i="12" s="1"/>
  <c r="T716" i="9"/>
  <c r="J716" i="12" s="1"/>
  <c r="R716" i="9"/>
  <c r="H716" i="12" s="1"/>
  <c r="S716" i="9"/>
  <c r="I716" i="12" s="1"/>
  <c r="V716" i="9"/>
  <c r="L716" i="12" s="1"/>
  <c r="U716" i="9"/>
  <c r="K716" i="12" s="1"/>
  <c r="AH723" i="9"/>
  <c r="AI723" i="9"/>
  <c r="AJ723" i="9"/>
  <c r="Y723" i="9"/>
  <c r="AK723" i="9"/>
  <c r="AD723" i="9"/>
  <c r="AE723" i="9"/>
  <c r="AF723" i="9"/>
  <c r="Z723" i="9"/>
  <c r="AL723" i="9"/>
  <c r="AR723" i="12" s="1"/>
  <c r="AG723" i="9"/>
  <c r="AB723" i="9"/>
  <c r="AC723" i="9"/>
  <c r="AM723" i="9"/>
  <c r="AS723" i="12" s="1"/>
  <c r="AA723" i="9"/>
  <c r="AN723" i="9"/>
  <c r="R723" i="9"/>
  <c r="H723" i="12" s="1"/>
  <c r="S723" i="9"/>
  <c r="I723" i="12" s="1"/>
  <c r="T723" i="9"/>
  <c r="J723" i="12" s="1"/>
  <c r="U723" i="9"/>
  <c r="K723" i="12" s="1"/>
  <c r="V723" i="9"/>
  <c r="L723" i="12" s="1"/>
  <c r="W723" i="9"/>
  <c r="M723" i="12" s="1"/>
  <c r="L736" i="9"/>
  <c r="P739" i="9"/>
  <c r="G739" i="9" s="1"/>
  <c r="AT739" i="12" s="1"/>
  <c r="J741" i="9"/>
  <c r="I742" i="9"/>
  <c r="I743" i="9"/>
  <c r="N744" i="9"/>
  <c r="K747" i="9"/>
  <c r="J751" i="9"/>
  <c r="K752" i="9"/>
  <c r="J753" i="9"/>
  <c r="J754" i="9"/>
  <c r="AB757" i="9"/>
  <c r="AN757" i="9"/>
  <c r="AT757" i="12" s="1"/>
  <c r="AC757" i="9"/>
  <c r="AD757" i="9"/>
  <c r="AK757" i="9"/>
  <c r="AL757" i="9"/>
  <c r="AM757" i="9"/>
  <c r="AI757" i="9"/>
  <c r="AJ757" i="9"/>
  <c r="AE757" i="9"/>
  <c r="AF757" i="9"/>
  <c r="Z757" i="9"/>
  <c r="AA757" i="9"/>
  <c r="Y757" i="9"/>
  <c r="AG757" i="9"/>
  <c r="AH757" i="9"/>
  <c r="N758" i="9"/>
  <c r="J760" i="9"/>
  <c r="I761" i="9"/>
  <c r="N762" i="9"/>
  <c r="P763" i="9"/>
  <c r="G763" i="9" s="1"/>
  <c r="AT763" i="12" s="1"/>
  <c r="L766" i="9"/>
  <c r="K772" i="9"/>
  <c r="K773" i="9"/>
  <c r="K775" i="9"/>
  <c r="AB775" i="9"/>
  <c r="AN775" i="9"/>
  <c r="AC775" i="9"/>
  <c r="AD775" i="9"/>
  <c r="AK775" i="9"/>
  <c r="AL775" i="9"/>
  <c r="AM775" i="9"/>
  <c r="Z775" i="9"/>
  <c r="AE775" i="9"/>
  <c r="AH775" i="9"/>
  <c r="AI775" i="9"/>
  <c r="AJ775" i="9"/>
  <c r="AG775" i="9"/>
  <c r="Y775" i="9"/>
  <c r="AF775" i="9"/>
  <c r="AA775" i="9"/>
  <c r="K777" i="9"/>
  <c r="M778" i="9"/>
  <c r="P780" i="9"/>
  <c r="G780" i="9" s="1"/>
  <c r="AF780" i="9"/>
  <c r="AG780" i="9"/>
  <c r="AH780" i="9"/>
  <c r="AL780" i="9"/>
  <c r="AM780" i="9"/>
  <c r="Y780" i="9"/>
  <c r="AN780" i="9"/>
  <c r="AD780" i="9"/>
  <c r="Z780" i="9"/>
  <c r="AA780" i="9"/>
  <c r="AB780" i="9"/>
  <c r="AC780" i="9"/>
  <c r="AE780" i="9"/>
  <c r="AJ780" i="9"/>
  <c r="AK780" i="9"/>
  <c r="AI780" i="9"/>
  <c r="J784" i="9"/>
  <c r="P789" i="9"/>
  <c r="G789" i="9" s="1"/>
  <c r="AF789" i="9"/>
  <c r="AG789" i="9"/>
  <c r="AH789" i="9"/>
  <c r="AL789" i="9"/>
  <c r="AM789" i="9"/>
  <c r="Y789" i="9"/>
  <c r="AN789" i="9"/>
  <c r="AJ789" i="9"/>
  <c r="AK789" i="9"/>
  <c r="Z789" i="9"/>
  <c r="AI789" i="9"/>
  <c r="AC789" i="9"/>
  <c r="AE789" i="9"/>
  <c r="AA789" i="9"/>
  <c r="AB789" i="9"/>
  <c r="AD789" i="9"/>
  <c r="I790" i="9"/>
  <c r="N791" i="9"/>
  <c r="M793" i="9"/>
  <c r="M794" i="9"/>
  <c r="N795" i="9"/>
  <c r="I800" i="9"/>
  <c r="AJ800" i="9"/>
  <c r="Y800" i="9"/>
  <c r="AK800" i="9"/>
  <c r="Z800" i="9"/>
  <c r="AL800" i="9"/>
  <c r="AM800" i="9"/>
  <c r="AN800" i="9"/>
  <c r="AT800" i="12" s="1"/>
  <c r="AE800" i="9"/>
  <c r="AA800" i="9"/>
  <c r="AD800" i="9"/>
  <c r="AH800" i="9"/>
  <c r="AI800" i="9"/>
  <c r="AC800" i="9"/>
  <c r="AG800" i="9"/>
  <c r="AB800" i="9"/>
  <c r="AF800" i="9"/>
  <c r="P801" i="9"/>
  <c r="G801" i="9" s="1"/>
  <c r="AF801" i="9"/>
  <c r="AG801" i="9"/>
  <c r="AH801" i="9"/>
  <c r="AL801" i="9"/>
  <c r="AM801" i="9"/>
  <c r="Y801" i="9"/>
  <c r="AN801" i="9"/>
  <c r="AJ801" i="9"/>
  <c r="AD801" i="9"/>
  <c r="AK801" i="9"/>
  <c r="Z801" i="9"/>
  <c r="AA801" i="9"/>
  <c r="AB801" i="9"/>
  <c r="AC801" i="9"/>
  <c r="AI801" i="9"/>
  <c r="AE801" i="9"/>
  <c r="L806" i="9"/>
  <c r="N807" i="9"/>
  <c r="AF810" i="9"/>
  <c r="AG810" i="9"/>
  <c r="AH810" i="9"/>
  <c r="AL810" i="9"/>
  <c r="AM810" i="9"/>
  <c r="Y810" i="9"/>
  <c r="AN810" i="9"/>
  <c r="AB810" i="9"/>
  <c r="AE810" i="9"/>
  <c r="AC810" i="9"/>
  <c r="AJ810" i="9"/>
  <c r="Z810" i="9"/>
  <c r="AD810" i="9"/>
  <c r="AI810" i="9"/>
  <c r="AA810" i="9"/>
  <c r="AK810" i="9"/>
  <c r="L811" i="9"/>
  <c r="L815" i="9"/>
  <c r="AC819" i="9"/>
  <c r="AD819" i="9"/>
  <c r="AE819" i="9"/>
  <c r="AA819" i="9"/>
  <c r="AB819" i="9"/>
  <c r="AH819" i="9"/>
  <c r="AF819" i="9"/>
  <c r="AG819" i="9"/>
  <c r="Y819" i="9"/>
  <c r="AI819" i="9"/>
  <c r="AJ819" i="9"/>
  <c r="Z819" i="9"/>
  <c r="AM819" i="9"/>
  <c r="AK819" i="9"/>
  <c r="AL819" i="9"/>
  <c r="AN819" i="9"/>
  <c r="N823" i="9"/>
  <c r="J827" i="9"/>
  <c r="M828" i="9"/>
  <c r="I833" i="9"/>
  <c r="AH836" i="9"/>
  <c r="AI836" i="9"/>
  <c r="AJ836" i="9"/>
  <c r="AE836" i="9"/>
  <c r="AK836" i="9"/>
  <c r="AL836" i="9"/>
  <c r="Y836" i="9"/>
  <c r="Z836" i="9"/>
  <c r="AC836" i="9"/>
  <c r="AG836" i="9"/>
  <c r="AM836" i="9"/>
  <c r="AB836" i="9"/>
  <c r="AF836" i="9"/>
  <c r="AN836" i="9"/>
  <c r="AA836" i="9"/>
  <c r="AD836" i="9"/>
  <c r="I848" i="9"/>
  <c r="J849" i="9"/>
  <c r="J850" i="9"/>
  <c r="K858" i="9"/>
  <c r="Z858" i="9"/>
  <c r="AL858" i="9"/>
  <c r="AA858" i="9"/>
  <c r="AN858" i="9"/>
  <c r="AE858" i="9"/>
  <c r="AF858" i="9"/>
  <c r="AG858" i="9"/>
  <c r="AI858" i="9"/>
  <c r="AJ858" i="9"/>
  <c r="AB858" i="9"/>
  <c r="AM858" i="9"/>
  <c r="Y858" i="9"/>
  <c r="AD858" i="9"/>
  <c r="AC858" i="9"/>
  <c r="AH858" i="9"/>
  <c r="AK858" i="9"/>
  <c r="M869" i="9"/>
  <c r="AD869" i="9"/>
  <c r="AH869" i="9"/>
  <c r="Z869" i="9"/>
  <c r="AN869" i="9"/>
  <c r="AA869" i="9"/>
  <c r="AB869" i="9"/>
  <c r="AE869" i="9"/>
  <c r="AF869" i="9"/>
  <c r="AC869" i="9"/>
  <c r="AJ869" i="9"/>
  <c r="AI869" i="9"/>
  <c r="AL869" i="9"/>
  <c r="Y869" i="9"/>
  <c r="AG869" i="9"/>
  <c r="AK869" i="9"/>
  <c r="AM869" i="9"/>
  <c r="K870" i="9"/>
  <c r="Z870" i="9"/>
  <c r="AL870" i="9"/>
  <c r="AE870" i="9"/>
  <c r="AM870" i="9"/>
  <c r="Y870" i="9"/>
  <c r="AN870" i="9"/>
  <c r="AC870" i="9"/>
  <c r="AF870" i="9"/>
  <c r="AG870" i="9"/>
  <c r="AD870" i="9"/>
  <c r="AJ870" i="9"/>
  <c r="AB870" i="9"/>
  <c r="AK870" i="9"/>
  <c r="AH870" i="9"/>
  <c r="AA870" i="9"/>
  <c r="AI870" i="9"/>
  <c r="M872" i="9"/>
  <c r="L876" i="9"/>
  <c r="AF878" i="9"/>
  <c r="AK878" i="9"/>
  <c r="Y878" i="9"/>
  <c r="AL878" i="9"/>
  <c r="AI878" i="9"/>
  <c r="AM878" i="9"/>
  <c r="AN878" i="9"/>
  <c r="AJ878" i="9"/>
  <c r="AB878" i="9"/>
  <c r="Z878" i="9"/>
  <c r="AD878" i="9"/>
  <c r="AE878" i="9"/>
  <c r="AG878" i="9"/>
  <c r="AH878" i="9"/>
  <c r="AA878" i="9"/>
  <c r="AC878" i="9"/>
  <c r="M879" i="9"/>
  <c r="L883" i="9"/>
  <c r="AB885" i="9"/>
  <c r="AN885" i="9"/>
  <c r="AD885" i="9"/>
  <c r="AE885" i="9"/>
  <c r="AH885" i="9"/>
  <c r="AJ885" i="9"/>
  <c r="AK885" i="9"/>
  <c r="AC885" i="9"/>
  <c r="AI885" i="9"/>
  <c r="AM885" i="9"/>
  <c r="AA885" i="9"/>
  <c r="AF885" i="9"/>
  <c r="AG885" i="9"/>
  <c r="AL885" i="9"/>
  <c r="Y885" i="9"/>
  <c r="Z885" i="9"/>
  <c r="AJ886" i="9"/>
  <c r="AA886" i="9"/>
  <c r="AN886" i="9"/>
  <c r="AB886" i="9"/>
  <c r="AG886" i="9"/>
  <c r="AI886" i="9"/>
  <c r="AK886" i="9"/>
  <c r="AH886" i="9"/>
  <c r="Y886" i="9"/>
  <c r="AF886" i="9"/>
  <c r="AC886" i="9"/>
  <c r="Z886" i="9"/>
  <c r="AD886" i="9"/>
  <c r="AE886" i="9"/>
  <c r="AL886" i="9"/>
  <c r="AM886" i="9"/>
  <c r="K889" i="9"/>
  <c r="M891" i="9"/>
  <c r="AF893" i="9"/>
  <c r="AG893" i="9"/>
  <c r="AH893" i="9"/>
  <c r="AD893" i="9"/>
  <c r="AI893" i="9"/>
  <c r="AJ893" i="9"/>
  <c r="AA893" i="9"/>
  <c r="AE893" i="9"/>
  <c r="AM893" i="9"/>
  <c r="AK893" i="9"/>
  <c r="Z893" i="9"/>
  <c r="Y893" i="9"/>
  <c r="AL893" i="9"/>
  <c r="AN893" i="9"/>
  <c r="AB893" i="9"/>
  <c r="AC893" i="9"/>
  <c r="L897" i="9"/>
  <c r="AB903" i="9"/>
  <c r="AN903" i="9"/>
  <c r="AD903" i="9"/>
  <c r="AE903" i="9"/>
  <c r="AA903" i="9"/>
  <c r="AF903" i="9"/>
  <c r="AG903" i="9"/>
  <c r="AJ903" i="9"/>
  <c r="AM903" i="9"/>
  <c r="AC903" i="9"/>
  <c r="AI903" i="9"/>
  <c r="AL903" i="9"/>
  <c r="AH903" i="9"/>
  <c r="AK903" i="9"/>
  <c r="Y903" i="9"/>
  <c r="Z903" i="9"/>
  <c r="AJ904" i="9"/>
  <c r="AA904" i="9"/>
  <c r="AN904" i="9"/>
  <c r="AB904" i="9"/>
  <c r="AC904" i="9"/>
  <c r="AE904" i="9"/>
  <c r="AF904" i="9"/>
  <c r="AM904" i="9"/>
  <c r="AD904" i="9"/>
  <c r="Y904" i="9"/>
  <c r="Z904" i="9"/>
  <c r="AG904" i="9"/>
  <c r="AH904" i="9"/>
  <c r="AK904" i="9"/>
  <c r="AI904" i="9"/>
  <c r="AL904" i="9"/>
  <c r="J908" i="9"/>
  <c r="K909" i="9"/>
  <c r="K910" i="9"/>
  <c r="M913" i="9"/>
  <c r="M914" i="9"/>
  <c r="N915" i="9"/>
  <c r="I931" i="9"/>
  <c r="AJ931" i="9"/>
  <c r="AA931" i="9"/>
  <c r="AN931" i="9"/>
  <c r="AB931" i="9"/>
  <c r="AL931" i="9"/>
  <c r="AM931" i="9"/>
  <c r="Z931" i="9"/>
  <c r="AE931" i="9"/>
  <c r="AG931" i="9"/>
  <c r="AC931" i="9"/>
  <c r="AF931" i="9"/>
  <c r="AH931" i="9"/>
  <c r="AI931" i="9"/>
  <c r="AK931" i="9"/>
  <c r="Y931" i="9"/>
  <c r="AD931" i="9"/>
  <c r="I933" i="9"/>
  <c r="I934" i="9"/>
  <c r="I944" i="9"/>
  <c r="AF944" i="9"/>
  <c r="AB944" i="9"/>
  <c r="AC944" i="9"/>
  <c r="AD944" i="9"/>
  <c r="AH944" i="9"/>
  <c r="AK944" i="9"/>
  <c r="AJ944" i="9"/>
  <c r="AM944" i="9"/>
  <c r="AA944" i="9"/>
  <c r="AE944" i="9"/>
  <c r="AG944" i="9"/>
  <c r="AI944" i="9"/>
  <c r="Y944" i="9"/>
  <c r="AL944" i="9"/>
  <c r="Z944" i="9"/>
  <c r="AN944" i="9"/>
  <c r="N950" i="9"/>
  <c r="N953" i="9"/>
  <c r="AB957" i="9"/>
  <c r="AN957" i="9"/>
  <c r="AD957" i="9"/>
  <c r="AE957" i="9"/>
  <c r="Y957" i="9"/>
  <c r="AC957" i="9"/>
  <c r="AH957" i="9"/>
  <c r="AK957" i="9"/>
  <c r="AM957" i="9"/>
  <c r="AL957" i="9"/>
  <c r="AF957" i="9"/>
  <c r="AG957" i="9"/>
  <c r="AI957" i="9"/>
  <c r="AJ957" i="9"/>
  <c r="Z957" i="9"/>
  <c r="AA957" i="9"/>
  <c r="J964" i="9"/>
  <c r="J965" i="9"/>
  <c r="L966" i="9"/>
  <c r="I968" i="9"/>
  <c r="AF968" i="9"/>
  <c r="AK968" i="9"/>
  <c r="Y968" i="9"/>
  <c r="AL968" i="9"/>
  <c r="AM968" i="9"/>
  <c r="AA968" i="9"/>
  <c r="AD968" i="9"/>
  <c r="AJ968" i="9"/>
  <c r="AC968" i="9"/>
  <c r="AG968" i="9"/>
  <c r="AE968" i="9"/>
  <c r="Z968" i="9"/>
  <c r="AB968" i="9"/>
  <c r="AH968" i="9"/>
  <c r="AI968" i="9"/>
  <c r="AN968" i="9"/>
  <c r="J969" i="9"/>
  <c r="M970" i="9"/>
  <c r="N972" i="9"/>
  <c r="AB972" i="9"/>
  <c r="AN972" i="9"/>
  <c r="Y972" i="9"/>
  <c r="AL972" i="9"/>
  <c r="Z972" i="9"/>
  <c r="AM972" i="9"/>
  <c r="AJ972" i="9"/>
  <c r="AD972" i="9"/>
  <c r="AI972" i="9"/>
  <c r="AC972" i="9"/>
  <c r="AF972" i="9"/>
  <c r="AA972" i="9"/>
  <c r="AE972" i="9"/>
  <c r="AG972" i="9"/>
  <c r="AH972" i="9"/>
  <c r="AK972" i="9"/>
  <c r="M975" i="9"/>
  <c r="M979" i="9"/>
  <c r="N982" i="9"/>
  <c r="I988" i="9"/>
  <c r="M989" i="9"/>
  <c r="N996" i="9"/>
  <c r="AF998" i="9"/>
  <c r="AB998" i="9"/>
  <c r="AC998" i="9"/>
  <c r="AD998" i="9"/>
  <c r="AH998" i="9"/>
  <c r="AK998" i="9"/>
  <c r="AA998" i="9"/>
  <c r="AG998" i="9"/>
  <c r="AE998" i="9"/>
  <c r="Y998" i="9"/>
  <c r="AI998" i="9"/>
  <c r="Z998" i="9"/>
  <c r="AJ998" i="9"/>
  <c r="AL998" i="9"/>
  <c r="AM998" i="9"/>
  <c r="AN998" i="9"/>
  <c r="M1003" i="9"/>
  <c r="J1006" i="9"/>
  <c r="L1007" i="9"/>
  <c r="K1013" i="9"/>
  <c r="I1020" i="9"/>
  <c r="K1025" i="9"/>
  <c r="AF1030" i="9"/>
  <c r="AG1030" i="9"/>
  <c r="AD1030" i="9"/>
  <c r="AH1030" i="9"/>
  <c r="AC1030" i="9"/>
  <c r="AB1030" i="9"/>
  <c r="AI1030" i="9"/>
  <c r="Y1030" i="9"/>
  <c r="Z1030" i="9"/>
  <c r="AA1030" i="9"/>
  <c r="AE1030" i="9"/>
  <c r="AJ1030" i="9"/>
  <c r="AK1030" i="9"/>
  <c r="AL1030" i="9"/>
  <c r="AM1030" i="9"/>
  <c r="AN1030" i="9"/>
  <c r="M1031" i="9"/>
  <c r="N1039" i="9"/>
  <c r="AF1039" i="9"/>
  <c r="AG1039" i="9"/>
  <c r="AD1039" i="9"/>
  <c r="AC1039" i="9"/>
  <c r="AN1039" i="9"/>
  <c r="AJ1039" i="9"/>
  <c r="AL1039" i="9"/>
  <c r="AM1039" i="9"/>
  <c r="Y1039" i="9"/>
  <c r="Z1039" i="9"/>
  <c r="AA1039" i="9"/>
  <c r="AB1039" i="9"/>
  <c r="AH1039" i="9"/>
  <c r="AI1039" i="9"/>
  <c r="AE1039" i="9"/>
  <c r="AK1039" i="9"/>
  <c r="N1043" i="9"/>
  <c r="N1045" i="9"/>
  <c r="AD1045" i="9"/>
  <c r="AK1045" i="9"/>
  <c r="Z1045" i="9"/>
  <c r="AN1045" i="9"/>
  <c r="AB1045" i="9"/>
  <c r="AE1045" i="9"/>
  <c r="AA1045" i="9"/>
  <c r="AC1045" i="9"/>
  <c r="AF1045" i="9"/>
  <c r="AG1045" i="9"/>
  <c r="AH1045" i="9"/>
  <c r="AI1045" i="9"/>
  <c r="AJ1045" i="9"/>
  <c r="AL1045" i="9"/>
  <c r="Y1045" i="9"/>
  <c r="AM1045" i="9"/>
  <c r="Z1055" i="9"/>
  <c r="AL1055" i="9"/>
  <c r="AH1055" i="9"/>
  <c r="AK1055" i="9"/>
  <c r="AN1055" i="9"/>
  <c r="AA1055" i="9"/>
  <c r="AI1055" i="9"/>
  <c r="AJ1055" i="9"/>
  <c r="AM1055" i="9"/>
  <c r="Y1055" i="9"/>
  <c r="AB1055" i="9"/>
  <c r="AC1055" i="9"/>
  <c r="AE1055" i="9"/>
  <c r="AF1055" i="9"/>
  <c r="AG1055" i="9"/>
  <c r="AD1055" i="9"/>
  <c r="N1061" i="9"/>
  <c r="M1064" i="9"/>
  <c r="I1066" i="9"/>
  <c r="N1069" i="9"/>
  <c r="AD1069" i="9"/>
  <c r="AG1069" i="9"/>
  <c r="AA1069" i="9"/>
  <c r="AH1069" i="9"/>
  <c r="AJ1069" i="9"/>
  <c r="AN1069" i="9"/>
  <c r="Y1069" i="9"/>
  <c r="Z1069" i="9"/>
  <c r="AB1069" i="9"/>
  <c r="AE1069" i="9"/>
  <c r="AC1069" i="9"/>
  <c r="AF1069" i="9"/>
  <c r="AK1069" i="9"/>
  <c r="AI1069" i="9"/>
  <c r="AL1069" i="9"/>
  <c r="AM1069" i="9"/>
  <c r="I1071" i="9"/>
  <c r="N1078" i="9"/>
  <c r="M1085" i="9"/>
  <c r="K1093" i="9"/>
  <c r="N186" i="12"/>
  <c r="N121" i="13" s="1"/>
  <c r="N234" i="12"/>
  <c r="N169" i="13" s="1"/>
  <c r="N282" i="12"/>
  <c r="S587" i="9"/>
  <c r="U544" i="9"/>
  <c r="K544" i="12" s="1"/>
  <c r="K479" i="13" s="1"/>
  <c r="V549" i="9"/>
  <c r="L549" i="12" s="1"/>
  <c r="W369" i="9"/>
  <c r="M369" i="12" s="1"/>
  <c r="W371" i="9"/>
  <c r="M371" i="12" s="1"/>
  <c r="N233" i="12"/>
  <c r="N168" i="13" s="1"/>
  <c r="N147" i="12"/>
  <c r="N82" i="13" s="1"/>
  <c r="AB375" i="9"/>
  <c r="AN375" i="9"/>
  <c r="AA375" i="9"/>
  <c r="AD375" i="9"/>
  <c r="Y375" i="9"/>
  <c r="AC375" i="9"/>
  <c r="Z375" i="9"/>
  <c r="AE375" i="9"/>
  <c r="AG375" i="9"/>
  <c r="AL375" i="9"/>
  <c r="AM375" i="9"/>
  <c r="AF375" i="9"/>
  <c r="AH375" i="9"/>
  <c r="AJ375" i="9"/>
  <c r="AI375" i="9"/>
  <c r="AK375" i="9"/>
  <c r="R375" i="9"/>
  <c r="H375" i="12" s="1"/>
  <c r="S375" i="9"/>
  <c r="I375" i="12" s="1"/>
  <c r="T375" i="9"/>
  <c r="J375" i="12" s="1"/>
  <c r="U375" i="9"/>
  <c r="K375" i="12" s="1"/>
  <c r="V375" i="9"/>
  <c r="L375" i="12" s="1"/>
  <c r="W375" i="9"/>
  <c r="M375" i="12" s="1"/>
  <c r="AJ439" i="9"/>
  <c r="Y439" i="9"/>
  <c r="AL439" i="9"/>
  <c r="AA439" i="9"/>
  <c r="AN439" i="9"/>
  <c r="AM439" i="9"/>
  <c r="Z439" i="9"/>
  <c r="AB439" i="9"/>
  <c r="AH439" i="9"/>
  <c r="AI439" i="9"/>
  <c r="AK439" i="9"/>
  <c r="AC439" i="9"/>
  <c r="AD439" i="9"/>
  <c r="AE439" i="9"/>
  <c r="AF439" i="9"/>
  <c r="AG439" i="9"/>
  <c r="R439" i="9"/>
  <c r="H439" i="12" s="1"/>
  <c r="S439" i="9"/>
  <c r="I439" i="12" s="1"/>
  <c r="T439" i="9"/>
  <c r="J439" i="12" s="1"/>
  <c r="U439" i="9"/>
  <c r="K439" i="12" s="1"/>
  <c r="V439" i="9"/>
  <c r="L439" i="12" s="1"/>
  <c r="W439" i="9"/>
  <c r="M439" i="12" s="1"/>
  <c r="AF530" i="9"/>
  <c r="AE530" i="9"/>
  <c r="AH530" i="9"/>
  <c r="AC530" i="9"/>
  <c r="AD530" i="9"/>
  <c r="AG530" i="9"/>
  <c r="Y530" i="9"/>
  <c r="Z530" i="9"/>
  <c r="AA530" i="9"/>
  <c r="AB530" i="9"/>
  <c r="AI530" i="9"/>
  <c r="AJ530" i="9"/>
  <c r="AK530" i="9"/>
  <c r="AM530" i="9"/>
  <c r="AL530" i="9"/>
  <c r="AN530" i="9"/>
  <c r="R530" i="9"/>
  <c r="H530" i="12" s="1"/>
  <c r="T530" i="9"/>
  <c r="J530" i="12" s="1"/>
  <c r="U530" i="9"/>
  <c r="K530" i="12" s="1"/>
  <c r="V530" i="9"/>
  <c r="L530" i="12" s="1"/>
  <c r="S530" i="9"/>
  <c r="I530" i="12" s="1"/>
  <c r="W530" i="9"/>
  <c r="M530" i="12" s="1"/>
  <c r="AG162" i="9"/>
  <c r="T162" i="9"/>
  <c r="AC162" i="9"/>
  <c r="AN162" i="9"/>
  <c r="AB162" i="9"/>
  <c r="N162" i="9"/>
  <c r="AI162" i="9"/>
  <c r="V162" i="9"/>
  <c r="I162" i="9"/>
  <c r="AH162" i="9"/>
  <c r="U162" i="9"/>
  <c r="S162" i="9"/>
  <c r="AM162" i="9"/>
  <c r="R162" i="9"/>
  <c r="AL162" i="9"/>
  <c r="AK162" i="9"/>
  <c r="M162" i="9"/>
  <c r="AJ162" i="9"/>
  <c r="L162" i="9"/>
  <c r="AF162" i="9"/>
  <c r="K162" i="9"/>
  <c r="AE162" i="9"/>
  <c r="J162" i="9"/>
  <c r="AD162" i="9"/>
  <c r="Y162" i="9"/>
  <c r="W162" i="9"/>
  <c r="AA162" i="9"/>
  <c r="Z162" i="9"/>
  <c r="N217" i="12"/>
  <c r="N152" i="13" s="1"/>
  <c r="N131" i="12"/>
  <c r="N66" i="13" s="1"/>
  <c r="N149" i="12"/>
  <c r="N84" i="13" s="1"/>
  <c r="N235" i="12"/>
  <c r="N170" i="13" s="1"/>
  <c r="AH258" i="9"/>
  <c r="U258" i="9"/>
  <c r="AC258" i="9"/>
  <c r="AN258" i="9"/>
  <c r="AB258" i="9"/>
  <c r="N258" i="9"/>
  <c r="AL258" i="9"/>
  <c r="Z258" i="9"/>
  <c r="L258" i="9"/>
  <c r="AI258" i="9"/>
  <c r="V258" i="9"/>
  <c r="I258" i="9"/>
  <c r="AA258" i="9"/>
  <c r="Y258" i="9"/>
  <c r="W258" i="9"/>
  <c r="S258" i="9"/>
  <c r="AM258" i="9"/>
  <c r="R258" i="9"/>
  <c r="AK258" i="9"/>
  <c r="AJ258" i="9"/>
  <c r="M258" i="9"/>
  <c r="AG258" i="9"/>
  <c r="K258" i="9"/>
  <c r="AE258" i="9"/>
  <c r="AD258" i="9"/>
  <c r="T258" i="9"/>
  <c r="J258" i="9"/>
  <c r="AF258" i="9"/>
  <c r="AC315" i="9"/>
  <c r="AH315" i="9"/>
  <c r="AD315" i="9"/>
  <c r="AF315" i="9"/>
  <c r="AE315" i="9"/>
  <c r="AG315" i="9"/>
  <c r="AI315" i="9"/>
  <c r="AJ315" i="9"/>
  <c r="AK315" i="9"/>
  <c r="AM315" i="9"/>
  <c r="Z315" i="9"/>
  <c r="Y315" i="9"/>
  <c r="AA315" i="9"/>
  <c r="AB315" i="9"/>
  <c r="AL315" i="9"/>
  <c r="AN315" i="9"/>
  <c r="V315" i="9"/>
  <c r="L315" i="12" s="1"/>
  <c r="W315" i="9"/>
  <c r="M315" i="12" s="1"/>
  <c r="I315" i="9"/>
  <c r="R315" i="9"/>
  <c r="H315" i="12" s="1"/>
  <c r="S315" i="9"/>
  <c r="I315" i="12" s="1"/>
  <c r="T315" i="9"/>
  <c r="J315" i="12" s="1"/>
  <c r="U315" i="9"/>
  <c r="K315" i="12" s="1"/>
  <c r="AG154" i="9"/>
  <c r="T154" i="9"/>
  <c r="AC154" i="9"/>
  <c r="AN154" i="9"/>
  <c r="AB154" i="9"/>
  <c r="N154" i="9"/>
  <c r="AI154" i="9"/>
  <c r="V154" i="9"/>
  <c r="I154" i="9"/>
  <c r="AH154" i="9"/>
  <c r="U154" i="9"/>
  <c r="AJ154" i="9"/>
  <c r="L154" i="9"/>
  <c r="AF154" i="9"/>
  <c r="K154" i="9"/>
  <c r="AE154" i="9"/>
  <c r="J154" i="9"/>
  <c r="AD154" i="9"/>
  <c r="AA154" i="9"/>
  <c r="Z154" i="9"/>
  <c r="Y154" i="9"/>
  <c r="W154" i="9"/>
  <c r="AL154" i="9"/>
  <c r="AK154" i="9"/>
  <c r="M154" i="9"/>
  <c r="S154" i="9"/>
  <c r="R154" i="9"/>
  <c r="AM154" i="9"/>
  <c r="AM157" i="9"/>
  <c r="AA157" i="9"/>
  <c r="M157" i="9"/>
  <c r="AI157" i="9"/>
  <c r="V157" i="9"/>
  <c r="I157" i="9"/>
  <c r="AH157" i="9"/>
  <c r="U157" i="9"/>
  <c r="AC157" i="9"/>
  <c r="AN157" i="9"/>
  <c r="AB157" i="9"/>
  <c r="N157" i="9"/>
  <c r="Z157" i="9"/>
  <c r="Y157" i="9"/>
  <c r="W157" i="9"/>
  <c r="T157" i="9"/>
  <c r="S157" i="9"/>
  <c r="AL157" i="9"/>
  <c r="R157" i="9"/>
  <c r="AK157" i="9"/>
  <c r="AJ157" i="9"/>
  <c r="L157" i="9"/>
  <c r="AE157" i="9"/>
  <c r="AD157" i="9"/>
  <c r="AF157" i="9"/>
  <c r="K157" i="9"/>
  <c r="J157" i="9"/>
  <c r="AG157" i="9"/>
  <c r="AG160" i="9"/>
  <c r="T160" i="9"/>
  <c r="AC160" i="9"/>
  <c r="AN160" i="9"/>
  <c r="AB160" i="9"/>
  <c r="N160" i="9"/>
  <c r="AI160" i="9"/>
  <c r="V160" i="9"/>
  <c r="I160" i="9"/>
  <c r="AH160" i="9"/>
  <c r="U160" i="9"/>
  <c r="AM160" i="9"/>
  <c r="R160" i="9"/>
  <c r="AL160" i="9"/>
  <c r="AK160" i="9"/>
  <c r="M160" i="9"/>
  <c r="AJ160" i="9"/>
  <c r="L160" i="9"/>
  <c r="AF160" i="9"/>
  <c r="K160" i="9"/>
  <c r="AE160" i="9"/>
  <c r="J160" i="9"/>
  <c r="AD160" i="9"/>
  <c r="AA160" i="9"/>
  <c r="W160" i="9"/>
  <c r="S160" i="9"/>
  <c r="Z160" i="9"/>
  <c r="Y160" i="9"/>
  <c r="AM163" i="9"/>
  <c r="AA163" i="9"/>
  <c r="M163" i="9"/>
  <c r="AL163" i="9"/>
  <c r="Z163" i="9"/>
  <c r="AI163" i="9"/>
  <c r="V163" i="9"/>
  <c r="I163" i="9"/>
  <c r="AH163" i="9"/>
  <c r="U163" i="9"/>
  <c r="AC163" i="9"/>
  <c r="AN163" i="9"/>
  <c r="AB163" i="9"/>
  <c r="N163" i="9"/>
  <c r="AG163" i="9"/>
  <c r="J163" i="9"/>
  <c r="AF163" i="9"/>
  <c r="AE163" i="9"/>
  <c r="AD163" i="9"/>
  <c r="Y163" i="9"/>
  <c r="W163" i="9"/>
  <c r="T163" i="9"/>
  <c r="S163" i="9"/>
  <c r="AK163" i="9"/>
  <c r="L163" i="9"/>
  <c r="AJ163" i="9"/>
  <c r="K163" i="9"/>
  <c r="R163" i="9"/>
  <c r="AE166" i="9"/>
  <c r="R166" i="9"/>
  <c r="AM166" i="9"/>
  <c r="Z166" i="9"/>
  <c r="K166" i="9"/>
  <c r="AL166" i="9"/>
  <c r="Y166" i="9"/>
  <c r="J166" i="9"/>
  <c r="AK166" i="9"/>
  <c r="W166" i="9"/>
  <c r="I166" i="9"/>
  <c r="AI166" i="9"/>
  <c r="U166" i="9"/>
  <c r="AH166" i="9"/>
  <c r="T166" i="9"/>
  <c r="AB166" i="9"/>
  <c r="M166" i="9"/>
  <c r="AN166" i="9"/>
  <c r="AA166" i="9"/>
  <c r="L166" i="9"/>
  <c r="V166" i="9"/>
  <c r="S166" i="9"/>
  <c r="N166" i="9"/>
  <c r="AJ166" i="9"/>
  <c r="AG166" i="9"/>
  <c r="AD166" i="9"/>
  <c r="AC166" i="9"/>
  <c r="AF166" i="9"/>
  <c r="AK169" i="9"/>
  <c r="Y169" i="9"/>
  <c r="K169" i="9"/>
  <c r="AB169" i="9"/>
  <c r="M169" i="9"/>
  <c r="AN169" i="9"/>
  <c r="AA169" i="9"/>
  <c r="L169" i="9"/>
  <c r="AM169" i="9"/>
  <c r="Z169" i="9"/>
  <c r="J169" i="9"/>
  <c r="AJ169" i="9"/>
  <c r="V169" i="9"/>
  <c r="AI169" i="9"/>
  <c r="U169" i="9"/>
  <c r="AD169" i="9"/>
  <c r="AC169" i="9"/>
  <c r="N169" i="9"/>
  <c r="T169" i="9"/>
  <c r="S169" i="9"/>
  <c r="R169" i="9"/>
  <c r="I169" i="9"/>
  <c r="AL169" i="9"/>
  <c r="AH169" i="9"/>
  <c r="AG169" i="9"/>
  <c r="AE169" i="9"/>
  <c r="W169" i="9"/>
  <c r="AF169" i="9"/>
  <c r="AI172" i="9"/>
  <c r="V172" i="9"/>
  <c r="I172" i="9"/>
  <c r="AE172" i="9"/>
  <c r="R172" i="9"/>
  <c r="AK172" i="9"/>
  <c r="U172" i="9"/>
  <c r="AJ172" i="9"/>
  <c r="T172" i="9"/>
  <c r="AH172" i="9"/>
  <c r="S172" i="9"/>
  <c r="AG172" i="9"/>
  <c r="AF172" i="9"/>
  <c r="AD172" i="9"/>
  <c r="N172" i="9"/>
  <c r="AM172" i="9"/>
  <c r="Y172" i="9"/>
  <c r="AL172" i="9"/>
  <c r="W172" i="9"/>
  <c r="AC172" i="9"/>
  <c r="AB172" i="9"/>
  <c r="AA172" i="9"/>
  <c r="Z172" i="9"/>
  <c r="M172" i="9"/>
  <c r="L172" i="9"/>
  <c r="K172" i="9"/>
  <c r="J172" i="9"/>
  <c r="AN172" i="9"/>
  <c r="AC175" i="9"/>
  <c r="AK175" i="9"/>
  <c r="Y175" i="9"/>
  <c r="K175" i="9"/>
  <c r="AG175" i="9"/>
  <c r="R175" i="9"/>
  <c r="AF175" i="9"/>
  <c r="AE175" i="9"/>
  <c r="N175" i="9"/>
  <c r="AD175" i="9"/>
  <c r="M175" i="9"/>
  <c r="AB175" i="9"/>
  <c r="L175" i="9"/>
  <c r="AA175" i="9"/>
  <c r="J175" i="9"/>
  <c r="AI175" i="9"/>
  <c r="T175" i="9"/>
  <c r="AH175" i="9"/>
  <c r="S175" i="9"/>
  <c r="U175" i="9"/>
  <c r="I175" i="9"/>
  <c r="AN175" i="9"/>
  <c r="AM175" i="9"/>
  <c r="AL175" i="9"/>
  <c r="AJ175" i="9"/>
  <c r="W175" i="9"/>
  <c r="V175" i="9"/>
  <c r="Z175" i="9"/>
  <c r="AI178" i="9"/>
  <c r="V178" i="9"/>
  <c r="I178" i="9"/>
  <c r="AE178" i="9"/>
  <c r="R178" i="9"/>
  <c r="AK178" i="9"/>
  <c r="Y178" i="9"/>
  <c r="K178" i="9"/>
  <c r="AH178" i="9"/>
  <c r="AG178" i="9"/>
  <c r="AF178" i="9"/>
  <c r="N178" i="9"/>
  <c r="AD178" i="9"/>
  <c r="M178" i="9"/>
  <c r="AC178" i="9"/>
  <c r="L178" i="9"/>
  <c r="AB178" i="9"/>
  <c r="J178" i="9"/>
  <c r="AL178" i="9"/>
  <c r="T178" i="9"/>
  <c r="AJ178" i="9"/>
  <c r="S178" i="9"/>
  <c r="AN178" i="9"/>
  <c r="AM178" i="9"/>
  <c r="AA178" i="9"/>
  <c r="Z178" i="9"/>
  <c r="W178" i="9"/>
  <c r="U178" i="9"/>
  <c r="AC181" i="9"/>
  <c r="AK181" i="9"/>
  <c r="Y181" i="9"/>
  <c r="K181" i="9"/>
  <c r="AE181" i="9"/>
  <c r="R181" i="9"/>
  <c r="AN181" i="9"/>
  <c r="W181" i="9"/>
  <c r="AM181" i="9"/>
  <c r="V181" i="9"/>
  <c r="AL181" i="9"/>
  <c r="U181" i="9"/>
  <c r="AJ181" i="9"/>
  <c r="T181" i="9"/>
  <c r="AI181" i="9"/>
  <c r="S181" i="9"/>
  <c r="AH181" i="9"/>
  <c r="AA181" i="9"/>
  <c r="I181" i="9"/>
  <c r="Z181" i="9"/>
  <c r="AG181" i="9"/>
  <c r="AF181" i="9"/>
  <c r="AD181" i="9"/>
  <c r="AB181" i="9"/>
  <c r="N181" i="9"/>
  <c r="L181" i="9"/>
  <c r="J181" i="9"/>
  <c r="M181" i="9"/>
  <c r="AN267" i="9"/>
  <c r="AB267" i="9"/>
  <c r="N267" i="9"/>
  <c r="AM267" i="9"/>
  <c r="AA267" i="9"/>
  <c r="M267" i="9"/>
  <c r="AI267" i="9"/>
  <c r="V267" i="9"/>
  <c r="I267" i="9"/>
  <c r="AH267" i="9"/>
  <c r="U267" i="9"/>
  <c r="AF267" i="9"/>
  <c r="S267" i="9"/>
  <c r="AD267" i="9"/>
  <c r="AC267" i="9"/>
  <c r="AE267" i="9"/>
  <c r="Z267" i="9"/>
  <c r="Y267" i="9"/>
  <c r="W267" i="9"/>
  <c r="T267" i="9"/>
  <c r="R267" i="9"/>
  <c r="L267" i="9"/>
  <c r="AL267" i="9"/>
  <c r="K267" i="9"/>
  <c r="AJ267" i="9"/>
  <c r="AG267" i="9"/>
  <c r="J267" i="9"/>
  <c r="AK267" i="9"/>
  <c r="AH270" i="9"/>
  <c r="U270" i="9"/>
  <c r="AG270" i="9"/>
  <c r="T270" i="9"/>
  <c r="AC270" i="9"/>
  <c r="AN270" i="9"/>
  <c r="AB270" i="9"/>
  <c r="N270" i="9"/>
  <c r="AL270" i="9"/>
  <c r="Z270" i="9"/>
  <c r="L270" i="9"/>
  <c r="AJ270" i="9"/>
  <c r="W270" i="9"/>
  <c r="J270" i="9"/>
  <c r="AI270" i="9"/>
  <c r="V270" i="9"/>
  <c r="I270" i="9"/>
  <c r="Y270" i="9"/>
  <c r="S270" i="9"/>
  <c r="R270" i="9"/>
  <c r="M270" i="9"/>
  <c r="K270" i="9"/>
  <c r="AM270" i="9"/>
  <c r="AK270" i="9"/>
  <c r="AF270" i="9"/>
  <c r="AD270" i="9"/>
  <c r="AE270" i="9"/>
  <c r="AA270" i="9"/>
  <c r="N275" i="12"/>
  <c r="N210" i="13" s="1"/>
  <c r="N190" i="12"/>
  <c r="N125" i="13" s="1"/>
  <c r="AE282" i="9"/>
  <c r="AG282" i="9"/>
  <c r="AI282" i="9"/>
  <c r="AJ282" i="9"/>
  <c r="AK282" i="9"/>
  <c r="AF282" i="9"/>
  <c r="AH282" i="9"/>
  <c r="AL282" i="9"/>
  <c r="AM282" i="9"/>
  <c r="Y282" i="9"/>
  <c r="Z282" i="9"/>
  <c r="AA282" i="9"/>
  <c r="AD282" i="9"/>
  <c r="AN282" i="9"/>
  <c r="R282" i="9"/>
  <c r="H282" i="12" s="1"/>
  <c r="S282" i="9"/>
  <c r="I282" i="12" s="1"/>
  <c r="T282" i="9"/>
  <c r="J282" i="12" s="1"/>
  <c r="U282" i="9"/>
  <c r="K282" i="12" s="1"/>
  <c r="V282" i="9"/>
  <c r="L282" i="12" s="1"/>
  <c r="W282" i="9"/>
  <c r="M282" i="12" s="1"/>
  <c r="AI284" i="9"/>
  <c r="Y284" i="9"/>
  <c r="AK284" i="9"/>
  <c r="AE284" i="9"/>
  <c r="AF284" i="9"/>
  <c r="AG284" i="9"/>
  <c r="AN284" i="9"/>
  <c r="Z284" i="9"/>
  <c r="AA284" i="9"/>
  <c r="AD284" i="9"/>
  <c r="AH284" i="9"/>
  <c r="AJ284" i="9"/>
  <c r="AL284" i="9"/>
  <c r="AM284" i="9"/>
  <c r="R284" i="9"/>
  <c r="H284" i="12" s="1"/>
  <c r="S284" i="9"/>
  <c r="I284" i="12" s="1"/>
  <c r="T284" i="9"/>
  <c r="J284" i="12" s="1"/>
  <c r="U284" i="9"/>
  <c r="K284" i="12" s="1"/>
  <c r="V284" i="9"/>
  <c r="L284" i="12" s="1"/>
  <c r="W284" i="9"/>
  <c r="M284" i="12" s="1"/>
  <c r="AH291" i="9"/>
  <c r="AE291" i="9"/>
  <c r="AJ291" i="9"/>
  <c r="AL291" i="9"/>
  <c r="AG291" i="9"/>
  <c r="AI291" i="9"/>
  <c r="AK291" i="9"/>
  <c r="AM291" i="9"/>
  <c r="AN291" i="9"/>
  <c r="Y291" i="9"/>
  <c r="Z291" i="9"/>
  <c r="AA291" i="9"/>
  <c r="AD291" i="9"/>
  <c r="AF291" i="9"/>
  <c r="V291" i="9"/>
  <c r="L291" i="12" s="1"/>
  <c r="W291" i="9"/>
  <c r="M291" i="12" s="1"/>
  <c r="R291" i="9"/>
  <c r="H291" i="12" s="1"/>
  <c r="S291" i="9"/>
  <c r="I291" i="12" s="1"/>
  <c r="T291" i="9"/>
  <c r="J291" i="12" s="1"/>
  <c r="U291" i="9"/>
  <c r="K291" i="12" s="1"/>
  <c r="Z293" i="9"/>
  <c r="AL293" i="9"/>
  <c r="Y293" i="9"/>
  <c r="AM293" i="9"/>
  <c r="AA293" i="9"/>
  <c r="AH293" i="9"/>
  <c r="AJ293" i="9"/>
  <c r="AN293" i="9"/>
  <c r="AD293" i="9"/>
  <c r="AE293" i="9"/>
  <c r="AF293" i="9"/>
  <c r="AG293" i="9"/>
  <c r="AI293" i="9"/>
  <c r="AK293" i="9"/>
  <c r="V293" i="9"/>
  <c r="L293" i="12" s="1"/>
  <c r="W293" i="9"/>
  <c r="M293" i="12" s="1"/>
  <c r="R293" i="9"/>
  <c r="H293" i="12" s="1"/>
  <c r="S293" i="9"/>
  <c r="I293" i="12" s="1"/>
  <c r="T293" i="9"/>
  <c r="J293" i="12" s="1"/>
  <c r="U293" i="9"/>
  <c r="K293" i="12" s="1"/>
  <c r="AD304" i="9"/>
  <c r="AG304" i="9"/>
  <c r="AJ304" i="9"/>
  <c r="AF304" i="9"/>
  <c r="AE304" i="9"/>
  <c r="AH304" i="9"/>
  <c r="AI304" i="9"/>
  <c r="AK304" i="9"/>
  <c r="AL304" i="9"/>
  <c r="AN304" i="9"/>
  <c r="Z304" i="9"/>
  <c r="Y304" i="9"/>
  <c r="AA304" i="9"/>
  <c r="AM304" i="9"/>
  <c r="R304" i="9"/>
  <c r="H304" i="12" s="1"/>
  <c r="S304" i="9"/>
  <c r="I304" i="12" s="1"/>
  <c r="T304" i="9"/>
  <c r="J304" i="12" s="1"/>
  <c r="U304" i="9"/>
  <c r="K304" i="12" s="1"/>
  <c r="V304" i="9"/>
  <c r="L304" i="12" s="1"/>
  <c r="W304" i="9"/>
  <c r="M304" i="12" s="1"/>
  <c r="Y313" i="9"/>
  <c r="AK313" i="9"/>
  <c r="AA313" i="9"/>
  <c r="AN313" i="9"/>
  <c r="AG313" i="9"/>
  <c r="AI313" i="9"/>
  <c r="AC313" i="9"/>
  <c r="AD313" i="9"/>
  <c r="AE313" i="9"/>
  <c r="AF313" i="9"/>
  <c r="AH313" i="9"/>
  <c r="AL313" i="9"/>
  <c r="Z313" i="9"/>
  <c r="AB313" i="9"/>
  <c r="AJ313" i="9"/>
  <c r="AM313" i="9"/>
  <c r="V313" i="9"/>
  <c r="L313" i="12" s="1"/>
  <c r="W313" i="9"/>
  <c r="M313" i="12" s="1"/>
  <c r="R313" i="9"/>
  <c r="H313" i="12" s="1"/>
  <c r="I313" i="9"/>
  <c r="S313" i="9"/>
  <c r="I313" i="12" s="1"/>
  <c r="T313" i="9"/>
  <c r="J313" i="12" s="1"/>
  <c r="U313" i="9"/>
  <c r="K313" i="12" s="1"/>
  <c r="Y331" i="9"/>
  <c r="AK331" i="9"/>
  <c r="AA331" i="9"/>
  <c r="AN331" i="9"/>
  <c r="AE331" i="9"/>
  <c r="AG331" i="9"/>
  <c r="AF331" i="9"/>
  <c r="AH331" i="9"/>
  <c r="AI331" i="9"/>
  <c r="AJ331" i="9"/>
  <c r="AL331" i="9"/>
  <c r="AM331" i="9"/>
  <c r="Z331" i="9"/>
  <c r="AB331" i="9"/>
  <c r="AC331" i="9"/>
  <c r="AD331" i="9"/>
  <c r="V331" i="9"/>
  <c r="L331" i="12" s="1"/>
  <c r="W331" i="9"/>
  <c r="M331" i="12" s="1"/>
  <c r="R331" i="9"/>
  <c r="H331" i="12" s="1"/>
  <c r="S331" i="9"/>
  <c r="I331" i="12" s="1"/>
  <c r="T331" i="9"/>
  <c r="J331" i="12" s="1"/>
  <c r="U331" i="9"/>
  <c r="K331" i="12" s="1"/>
  <c r="I331" i="9"/>
  <c r="Y340" i="9"/>
  <c r="AK340" i="9"/>
  <c r="AA340" i="9"/>
  <c r="AN340" i="9"/>
  <c r="AD340" i="9"/>
  <c r="AF340" i="9"/>
  <c r="Z340" i="9"/>
  <c r="AB340" i="9"/>
  <c r="AC340" i="9"/>
  <c r="AE340" i="9"/>
  <c r="AH340" i="9"/>
  <c r="AG340" i="9"/>
  <c r="AI340" i="9"/>
  <c r="AL340" i="9"/>
  <c r="AJ340" i="9"/>
  <c r="AM340" i="9"/>
  <c r="R340" i="9"/>
  <c r="H340" i="12" s="1"/>
  <c r="S340" i="9"/>
  <c r="I340" i="12" s="1"/>
  <c r="T340" i="9"/>
  <c r="J340" i="12" s="1"/>
  <c r="U340" i="9"/>
  <c r="K340" i="12" s="1"/>
  <c r="V340" i="9"/>
  <c r="L340" i="12" s="1"/>
  <c r="W340" i="9"/>
  <c r="M340" i="12" s="1"/>
  <c r="AJ358" i="9"/>
  <c r="Y358" i="9"/>
  <c r="AL358" i="9"/>
  <c r="AA358" i="9"/>
  <c r="AN358" i="9"/>
  <c r="AE358" i="9"/>
  <c r="AG358" i="9"/>
  <c r="AI358" i="9"/>
  <c r="AK358" i="9"/>
  <c r="AH358" i="9"/>
  <c r="AM358" i="9"/>
  <c r="Z358" i="9"/>
  <c r="AB358" i="9"/>
  <c r="AD358" i="9"/>
  <c r="AC358" i="9"/>
  <c r="AF358" i="9"/>
  <c r="R358" i="9"/>
  <c r="H358" i="12" s="1"/>
  <c r="S358" i="9"/>
  <c r="I358" i="12" s="1"/>
  <c r="T358" i="9"/>
  <c r="J358" i="12" s="1"/>
  <c r="U358" i="9"/>
  <c r="K358" i="12" s="1"/>
  <c r="V358" i="9"/>
  <c r="L358" i="12" s="1"/>
  <c r="W358" i="9"/>
  <c r="M358" i="12" s="1"/>
  <c r="AF365" i="9"/>
  <c r="AD365" i="9"/>
  <c r="AG365" i="9"/>
  <c r="AB365" i="9"/>
  <c r="AE365" i="9"/>
  <c r="AK365" i="9"/>
  <c r="AL365" i="9"/>
  <c r="AN365" i="9"/>
  <c r="Y365" i="9"/>
  <c r="Z365" i="9"/>
  <c r="AA365" i="9"/>
  <c r="AC365" i="9"/>
  <c r="AH365" i="9"/>
  <c r="AI365" i="9"/>
  <c r="AJ365" i="9"/>
  <c r="AM365" i="9"/>
  <c r="R365" i="9"/>
  <c r="H365" i="12" s="1"/>
  <c r="S365" i="9"/>
  <c r="I365" i="12" s="1"/>
  <c r="T365" i="9"/>
  <c r="J365" i="12" s="1"/>
  <c r="U365" i="9"/>
  <c r="K365" i="12" s="1"/>
  <c r="V365" i="9"/>
  <c r="L365" i="12" s="1"/>
  <c r="W365" i="9"/>
  <c r="M365" i="12" s="1"/>
  <c r="AF377" i="9"/>
  <c r="AI377" i="9"/>
  <c r="AK377" i="9"/>
  <c r="Z377" i="9"/>
  <c r="AB377" i="9"/>
  <c r="AG377" i="9"/>
  <c r="AH377" i="9"/>
  <c r="AL377" i="9"/>
  <c r="AE377" i="9"/>
  <c r="AJ377" i="9"/>
  <c r="AM377" i="9"/>
  <c r="AN377" i="9"/>
  <c r="Y377" i="9"/>
  <c r="AA377" i="9"/>
  <c r="AC377" i="9"/>
  <c r="AD377" i="9"/>
  <c r="R377" i="9"/>
  <c r="H377" i="12" s="1"/>
  <c r="H312" i="13" s="1"/>
  <c r="S377" i="9"/>
  <c r="I377" i="12" s="1"/>
  <c r="T377" i="9"/>
  <c r="J377" i="12" s="1"/>
  <c r="J312" i="13" s="1"/>
  <c r="U377" i="9"/>
  <c r="K377" i="12" s="1"/>
  <c r="V377" i="9"/>
  <c r="L377" i="12" s="1"/>
  <c r="W377" i="9"/>
  <c r="M377" i="12" s="1"/>
  <c r="M312" i="13" s="1"/>
  <c r="AB384" i="9"/>
  <c r="AN384" i="9"/>
  <c r="AA384" i="9"/>
  <c r="AD384" i="9"/>
  <c r="AL384" i="9"/>
  <c r="Y384" i="9"/>
  <c r="AH384" i="9"/>
  <c r="AI384" i="9"/>
  <c r="AK384" i="9"/>
  <c r="Z384" i="9"/>
  <c r="AC384" i="9"/>
  <c r="AE384" i="9"/>
  <c r="AF384" i="9"/>
  <c r="AG384" i="9"/>
  <c r="AJ384" i="9"/>
  <c r="AM384" i="9"/>
  <c r="R384" i="9"/>
  <c r="H384" i="12" s="1"/>
  <c r="S384" i="9"/>
  <c r="I384" i="12" s="1"/>
  <c r="T384" i="9"/>
  <c r="J384" i="12" s="1"/>
  <c r="U384" i="9"/>
  <c r="K384" i="12" s="1"/>
  <c r="V384" i="9"/>
  <c r="L384" i="12" s="1"/>
  <c r="W384" i="9"/>
  <c r="M384" i="12" s="1"/>
  <c r="AB396" i="9"/>
  <c r="AN396" i="9"/>
  <c r="AF396" i="9"/>
  <c r="AH396" i="9"/>
  <c r="AJ396" i="9"/>
  <c r="AL396" i="9"/>
  <c r="AD396" i="9"/>
  <c r="AE396" i="9"/>
  <c r="AI396" i="9"/>
  <c r="AC396" i="9"/>
  <c r="AG396" i="9"/>
  <c r="AK396" i="9"/>
  <c r="AM396" i="9"/>
  <c r="Z396" i="9"/>
  <c r="Y396" i="9"/>
  <c r="AA396" i="9"/>
  <c r="V396" i="9"/>
  <c r="L396" i="12" s="1"/>
  <c r="W396" i="9"/>
  <c r="M396" i="12" s="1"/>
  <c r="R396" i="9"/>
  <c r="H396" i="12" s="1"/>
  <c r="T396" i="9"/>
  <c r="J396" i="12" s="1"/>
  <c r="J331" i="13" s="1"/>
  <c r="U396" i="9"/>
  <c r="K396" i="12" s="1"/>
  <c r="S396" i="9"/>
  <c r="I396" i="12" s="1"/>
  <c r="AF413" i="9"/>
  <c r="AI413" i="9"/>
  <c r="AK413" i="9"/>
  <c r="AD413" i="9"/>
  <c r="AG413" i="9"/>
  <c r="Y413" i="9"/>
  <c r="AA413" i="9"/>
  <c r="AL413" i="9"/>
  <c r="Z413" i="9"/>
  <c r="AB413" i="9"/>
  <c r="AC413" i="9"/>
  <c r="AE413" i="9"/>
  <c r="AH413" i="9"/>
  <c r="AJ413" i="9"/>
  <c r="AM413" i="9"/>
  <c r="AN413" i="9"/>
  <c r="S413" i="9"/>
  <c r="I413" i="12" s="1"/>
  <c r="T413" i="9"/>
  <c r="J413" i="12" s="1"/>
  <c r="U413" i="9"/>
  <c r="K413" i="12" s="1"/>
  <c r="V413" i="9"/>
  <c r="L413" i="12" s="1"/>
  <c r="W413" i="9"/>
  <c r="M413" i="12" s="1"/>
  <c r="M348" i="13" s="1"/>
  <c r="R413" i="9"/>
  <c r="H413" i="12" s="1"/>
  <c r="AF422" i="9"/>
  <c r="AI422" i="9"/>
  <c r="AK422" i="9"/>
  <c r="AB422" i="9"/>
  <c r="AD422" i="9"/>
  <c r="AC422" i="9"/>
  <c r="AE422" i="9"/>
  <c r="AH422" i="9"/>
  <c r="Y422" i="9"/>
  <c r="Z422" i="9"/>
  <c r="AA422" i="9"/>
  <c r="AG422" i="9"/>
  <c r="AJ422" i="9"/>
  <c r="AL422" i="9"/>
  <c r="AM422" i="9"/>
  <c r="AN422" i="9"/>
  <c r="T422" i="9"/>
  <c r="J422" i="12" s="1"/>
  <c r="U422" i="9"/>
  <c r="K422" i="12" s="1"/>
  <c r="W422" i="9"/>
  <c r="M422" i="12" s="1"/>
  <c r="R422" i="9"/>
  <c r="H422" i="12" s="1"/>
  <c r="S422" i="9"/>
  <c r="I422" i="12" s="1"/>
  <c r="V422" i="9"/>
  <c r="L422" i="12" s="1"/>
  <c r="AF425" i="9"/>
  <c r="Z425" i="9"/>
  <c r="AM425" i="9"/>
  <c r="AB425" i="9"/>
  <c r="AA425" i="9"/>
  <c r="AD425" i="9"/>
  <c r="AK425" i="9"/>
  <c r="AL425" i="9"/>
  <c r="AC425" i="9"/>
  <c r="AE425" i="9"/>
  <c r="AG425" i="9"/>
  <c r="AH425" i="9"/>
  <c r="AI425" i="9"/>
  <c r="AN425" i="9"/>
  <c r="AJ425" i="9"/>
  <c r="Y425" i="9"/>
  <c r="R425" i="9"/>
  <c r="H425" i="12" s="1"/>
  <c r="S425" i="9"/>
  <c r="I425" i="12" s="1"/>
  <c r="T425" i="9"/>
  <c r="J425" i="12" s="1"/>
  <c r="U425" i="9"/>
  <c r="K425" i="12" s="1"/>
  <c r="V425" i="9"/>
  <c r="L425" i="12" s="1"/>
  <c r="AF497" i="9"/>
  <c r="AJ497" i="9"/>
  <c r="Y497" i="9"/>
  <c r="AL497" i="9"/>
  <c r="AN497" i="9"/>
  <c r="Z497" i="9"/>
  <c r="AA497" i="9"/>
  <c r="AB497" i="9"/>
  <c r="AC497" i="9"/>
  <c r="AD497" i="9"/>
  <c r="AE497" i="9"/>
  <c r="AG497" i="9"/>
  <c r="AH497" i="9"/>
  <c r="AI497" i="9"/>
  <c r="AK497" i="9"/>
  <c r="AM497" i="9"/>
  <c r="R497" i="9"/>
  <c r="H497" i="12" s="1"/>
  <c r="S497" i="9"/>
  <c r="I497" i="12" s="1"/>
  <c r="T497" i="9"/>
  <c r="J497" i="12" s="1"/>
  <c r="J432" i="13" s="1"/>
  <c r="U497" i="9"/>
  <c r="K497" i="12" s="1"/>
  <c r="V497" i="9"/>
  <c r="L497" i="12" s="1"/>
  <c r="W497" i="9"/>
  <c r="M497" i="12" s="1"/>
  <c r="AJ505" i="9"/>
  <c r="Z505" i="9"/>
  <c r="AM505" i="9"/>
  <c r="AB505" i="9"/>
  <c r="AK505" i="9"/>
  <c r="AL505" i="9"/>
  <c r="AN505" i="9"/>
  <c r="Y505" i="9"/>
  <c r="AA505" i="9"/>
  <c r="AC505" i="9"/>
  <c r="AD505" i="9"/>
  <c r="AE505" i="9"/>
  <c r="AF505" i="9"/>
  <c r="AG505" i="9"/>
  <c r="AH505" i="9"/>
  <c r="AI505" i="9"/>
  <c r="R505" i="9"/>
  <c r="H505" i="12" s="1"/>
  <c r="S505" i="9"/>
  <c r="I505" i="12" s="1"/>
  <c r="T505" i="9"/>
  <c r="J505" i="12" s="1"/>
  <c r="U505" i="9"/>
  <c r="K505" i="12" s="1"/>
  <c r="V505" i="9"/>
  <c r="L505" i="12" s="1"/>
  <c r="AJ523" i="9"/>
  <c r="Z523" i="9"/>
  <c r="AM523" i="9"/>
  <c r="AB523" i="9"/>
  <c r="AF523" i="9"/>
  <c r="AG523" i="9"/>
  <c r="AH523" i="9"/>
  <c r="AC523" i="9"/>
  <c r="AD523" i="9"/>
  <c r="AE523" i="9"/>
  <c r="AI523" i="9"/>
  <c r="AK523" i="9"/>
  <c r="AL523" i="9"/>
  <c r="AN523" i="9"/>
  <c r="Y523" i="9"/>
  <c r="AA523" i="9"/>
  <c r="R523" i="9"/>
  <c r="H523" i="12" s="1"/>
  <c r="U523" i="9"/>
  <c r="K523" i="12" s="1"/>
  <c r="K458" i="13" s="1"/>
  <c r="V523" i="9"/>
  <c r="L523" i="12" s="1"/>
  <c r="W523" i="9"/>
  <c r="M523" i="12" s="1"/>
  <c r="T523" i="9"/>
  <c r="J523" i="12" s="1"/>
  <c r="S523" i="9"/>
  <c r="I523" i="12" s="1"/>
  <c r="AB528" i="9"/>
  <c r="AN528" i="9"/>
  <c r="AK528" i="9"/>
  <c r="Z528" i="9"/>
  <c r="AM528" i="9"/>
  <c r="AE528" i="9"/>
  <c r="AF528" i="9"/>
  <c r="AG528" i="9"/>
  <c r="AH528" i="9"/>
  <c r="AI528" i="9"/>
  <c r="AJ528" i="9"/>
  <c r="AL528" i="9"/>
  <c r="Y528" i="9"/>
  <c r="AC528" i="9"/>
  <c r="AA528" i="9"/>
  <c r="AD528" i="9"/>
  <c r="U528" i="9"/>
  <c r="K528" i="12" s="1"/>
  <c r="W528" i="9"/>
  <c r="M528" i="12" s="1"/>
  <c r="R528" i="9"/>
  <c r="H528" i="12" s="1"/>
  <c r="T528" i="9"/>
  <c r="J528" i="12" s="1"/>
  <c r="S528" i="9"/>
  <c r="I528" i="12" s="1"/>
  <c r="V528" i="9"/>
  <c r="L528" i="12" s="1"/>
  <c r="AB552" i="9"/>
  <c r="AN552" i="9"/>
  <c r="AG552" i="9"/>
  <c r="AI552" i="9"/>
  <c r="AM552" i="9"/>
  <c r="AS552" i="12" s="1"/>
  <c r="Y552" i="9"/>
  <c r="Z552" i="9"/>
  <c r="AA552" i="9"/>
  <c r="AC552" i="9"/>
  <c r="AD552" i="9"/>
  <c r="AE552" i="9"/>
  <c r="AF552" i="9"/>
  <c r="AH552" i="9"/>
  <c r="AJ552" i="9"/>
  <c r="AK552" i="9"/>
  <c r="AL552" i="9"/>
  <c r="AR552" i="12" s="1"/>
  <c r="V552" i="9"/>
  <c r="L552" i="12" s="1"/>
  <c r="R552" i="9"/>
  <c r="H552" i="12" s="1"/>
  <c r="T552" i="9"/>
  <c r="J552" i="12" s="1"/>
  <c r="U552" i="9"/>
  <c r="K552" i="12" s="1"/>
  <c r="S552" i="9"/>
  <c r="I552" i="12" s="1"/>
  <c r="W552" i="9"/>
  <c r="M552" i="12" s="1"/>
  <c r="AJ559" i="9"/>
  <c r="Z559" i="9"/>
  <c r="AM559" i="9"/>
  <c r="AS559" i="12" s="1"/>
  <c r="AB559" i="9"/>
  <c r="AK559" i="9"/>
  <c r="AL559" i="9"/>
  <c r="AR559" i="12" s="1"/>
  <c r="AN559" i="9"/>
  <c r="Y559" i="9"/>
  <c r="AA559" i="9"/>
  <c r="AC559" i="9"/>
  <c r="AD559" i="9"/>
  <c r="AE559" i="9"/>
  <c r="AF559" i="9"/>
  <c r="AG559" i="9"/>
  <c r="AH559" i="9"/>
  <c r="AI559" i="9"/>
  <c r="R559" i="9"/>
  <c r="H559" i="12" s="1"/>
  <c r="T559" i="9"/>
  <c r="J559" i="12" s="1"/>
  <c r="U559" i="9"/>
  <c r="K559" i="12" s="1"/>
  <c r="W559" i="9"/>
  <c r="M559" i="12" s="1"/>
  <c r="S559" i="9"/>
  <c r="I559" i="12" s="1"/>
  <c r="V559" i="9"/>
  <c r="L559" i="12" s="1"/>
  <c r="AE572" i="9"/>
  <c r="AG572" i="9"/>
  <c r="Y572" i="9"/>
  <c r="AM572" i="9"/>
  <c r="AS572" i="12" s="1"/>
  <c r="Z572" i="9"/>
  <c r="AN572" i="9"/>
  <c r="AA572" i="9"/>
  <c r="AF572" i="9"/>
  <c r="AH572" i="9"/>
  <c r="AI572" i="9"/>
  <c r="AJ572" i="9"/>
  <c r="AK572" i="9"/>
  <c r="AL572" i="9"/>
  <c r="AR572" i="12" s="1"/>
  <c r="AB572" i="9"/>
  <c r="AC572" i="9"/>
  <c r="AD572" i="9"/>
  <c r="R572" i="9"/>
  <c r="U572" i="9"/>
  <c r="K572" i="12" s="1"/>
  <c r="T572" i="9"/>
  <c r="J572" i="12" s="1"/>
  <c r="W572" i="9"/>
  <c r="M572" i="12" s="1"/>
  <c r="S572" i="9"/>
  <c r="I572" i="12" s="1"/>
  <c r="AI610" i="9"/>
  <c r="Y610" i="9"/>
  <c r="AK610" i="9"/>
  <c r="AJ610" i="9"/>
  <c r="AL610" i="9"/>
  <c r="AR610" i="12" s="1"/>
  <c r="AM610" i="9"/>
  <c r="AS610" i="12" s="1"/>
  <c r="AN610" i="9"/>
  <c r="Z610" i="9"/>
  <c r="AD610" i="9"/>
  <c r="AE610" i="9"/>
  <c r="AF610" i="9"/>
  <c r="AG610" i="9"/>
  <c r="AC610" i="9"/>
  <c r="AH610" i="9"/>
  <c r="AA610" i="9"/>
  <c r="AB610" i="9"/>
  <c r="T610" i="9"/>
  <c r="J610" i="12" s="1"/>
  <c r="R610" i="9"/>
  <c r="H610" i="12" s="1"/>
  <c r="U610" i="9"/>
  <c r="K610" i="12" s="1"/>
  <c r="V610" i="9"/>
  <c r="L610" i="12" s="1"/>
  <c r="W610" i="9"/>
  <c r="M610" i="12" s="1"/>
  <c r="S610" i="9"/>
  <c r="I610" i="12" s="1"/>
  <c r="AE614" i="9"/>
  <c r="AG614" i="9"/>
  <c r="AC614" i="9"/>
  <c r="AD614" i="9"/>
  <c r="AF614" i="9"/>
  <c r="AH614" i="9"/>
  <c r="AJ614" i="9"/>
  <c r="AK614" i="9"/>
  <c r="Y614" i="9"/>
  <c r="AA614" i="9"/>
  <c r="Z614" i="9"/>
  <c r="AB614" i="9"/>
  <c r="AI614" i="9"/>
  <c r="AL614" i="9"/>
  <c r="AR614" i="12" s="1"/>
  <c r="AM614" i="9"/>
  <c r="AS614" i="12" s="1"/>
  <c r="AN614" i="9"/>
  <c r="V614" i="9"/>
  <c r="L614" i="12" s="1"/>
  <c r="W614" i="9"/>
  <c r="M614" i="12" s="1"/>
  <c r="T614" i="9"/>
  <c r="J614" i="12" s="1"/>
  <c r="R614" i="9"/>
  <c r="H614" i="12" s="1"/>
  <c r="S614" i="9"/>
  <c r="I614" i="12" s="1"/>
  <c r="U614" i="9"/>
  <c r="K614" i="12" s="1"/>
  <c r="AE620" i="9"/>
  <c r="AG620" i="9"/>
  <c r="AI620" i="9"/>
  <c r="AJ620" i="9"/>
  <c r="AK620" i="9"/>
  <c r="AD620" i="9"/>
  <c r="AH620" i="9"/>
  <c r="AL620" i="9"/>
  <c r="AR620" i="12" s="1"/>
  <c r="Y620" i="9"/>
  <c r="Z620" i="9"/>
  <c r="AB620" i="9"/>
  <c r="AA620" i="9"/>
  <c r="AC620" i="9"/>
  <c r="AF620" i="9"/>
  <c r="AM620" i="9"/>
  <c r="AS620" i="12" s="1"/>
  <c r="AN620" i="9"/>
  <c r="V620" i="9"/>
  <c r="L620" i="12" s="1"/>
  <c r="W620" i="9"/>
  <c r="M620" i="12" s="1"/>
  <c r="R620" i="9"/>
  <c r="H620" i="12" s="1"/>
  <c r="S620" i="9"/>
  <c r="I620" i="12" s="1"/>
  <c r="T620" i="9"/>
  <c r="J620" i="12" s="1"/>
  <c r="U620" i="9"/>
  <c r="K620" i="12" s="1"/>
  <c r="AD655" i="9"/>
  <c r="AE655" i="9"/>
  <c r="AF655" i="9"/>
  <c r="AG655" i="9"/>
  <c r="AH655" i="9"/>
  <c r="AI655" i="9"/>
  <c r="AJ655" i="9"/>
  <c r="Y655" i="9"/>
  <c r="AK655" i="9"/>
  <c r="AB655" i="9"/>
  <c r="AN655" i="9"/>
  <c r="AC655" i="9"/>
  <c r="AL655" i="9"/>
  <c r="AR655" i="12" s="1"/>
  <c r="AM655" i="9"/>
  <c r="AS655" i="12" s="1"/>
  <c r="Z655" i="9"/>
  <c r="AA655" i="9"/>
  <c r="W655" i="9"/>
  <c r="M655" i="12" s="1"/>
  <c r="R655" i="9"/>
  <c r="H655" i="12" s="1"/>
  <c r="S655" i="9"/>
  <c r="I655" i="12" s="1"/>
  <c r="U655" i="9"/>
  <c r="K655" i="12" s="1"/>
  <c r="V655" i="9"/>
  <c r="L655" i="12" s="1"/>
  <c r="T655" i="9"/>
  <c r="J655" i="12" s="1"/>
  <c r="AH684" i="9"/>
  <c r="AI684" i="9"/>
  <c r="AJ684" i="9"/>
  <c r="Y684" i="9"/>
  <c r="AK684" i="9"/>
  <c r="Z684" i="9"/>
  <c r="AA684" i="9"/>
  <c r="AB684" i="9"/>
  <c r="AE684" i="9"/>
  <c r="AL684" i="9"/>
  <c r="AR684" i="12" s="1"/>
  <c r="AC684" i="9"/>
  <c r="AD684" i="9"/>
  <c r="AF684" i="9"/>
  <c r="AM684" i="9"/>
  <c r="AS684" i="12" s="1"/>
  <c r="AN684" i="9"/>
  <c r="AG684" i="9"/>
  <c r="T684" i="9"/>
  <c r="J684" i="12" s="1"/>
  <c r="V684" i="9"/>
  <c r="L684" i="12" s="1"/>
  <c r="R684" i="9"/>
  <c r="H684" i="12" s="1"/>
  <c r="W684" i="9"/>
  <c r="M684" i="12" s="1"/>
  <c r="S684" i="9"/>
  <c r="I684" i="12" s="1"/>
  <c r="U684" i="9"/>
  <c r="K684" i="12" s="1"/>
  <c r="AH690" i="9"/>
  <c r="AI690" i="9"/>
  <c r="AJ690" i="9"/>
  <c r="Y690" i="9"/>
  <c r="AK690" i="9"/>
  <c r="AL690" i="9"/>
  <c r="AR690" i="12" s="1"/>
  <c r="AM690" i="9"/>
  <c r="AS690" i="12" s="1"/>
  <c r="AN690" i="9"/>
  <c r="Z690" i="9"/>
  <c r="AA690" i="9"/>
  <c r="AG690" i="9"/>
  <c r="AE690" i="9"/>
  <c r="AD690" i="9"/>
  <c r="AF690" i="9"/>
  <c r="AB690" i="9"/>
  <c r="AC690" i="9"/>
  <c r="W690" i="9"/>
  <c r="M690" i="12" s="1"/>
  <c r="R690" i="9"/>
  <c r="H690" i="12" s="1"/>
  <c r="T690" i="9"/>
  <c r="J690" i="12" s="1"/>
  <c r="S690" i="9"/>
  <c r="I690" i="12" s="1"/>
  <c r="U690" i="9"/>
  <c r="K690" i="12" s="1"/>
  <c r="V690" i="9"/>
  <c r="L690" i="12" s="1"/>
  <c r="Z698" i="9"/>
  <c r="AL698" i="9"/>
  <c r="AR698" i="12" s="1"/>
  <c r="AA698" i="9"/>
  <c r="AM698" i="9"/>
  <c r="AS698" i="12" s="1"/>
  <c r="AB698" i="9"/>
  <c r="AN698" i="9"/>
  <c r="AC698" i="9"/>
  <c r="AH698" i="9"/>
  <c r="AI698" i="9"/>
  <c r="AJ698" i="9"/>
  <c r="AK698" i="9"/>
  <c r="AG698" i="9"/>
  <c r="AE698" i="9"/>
  <c r="AF698" i="9"/>
  <c r="Y698" i="9"/>
  <c r="AD698" i="9"/>
  <c r="W698" i="9"/>
  <c r="M698" i="12" s="1"/>
  <c r="R698" i="9"/>
  <c r="H698" i="12" s="1"/>
  <c r="S698" i="9"/>
  <c r="I698" i="12" s="1"/>
  <c r="T698" i="9"/>
  <c r="J698" i="12" s="1"/>
  <c r="V698" i="9"/>
  <c r="L698" i="12" s="1"/>
  <c r="U698" i="9"/>
  <c r="K698" i="12" s="1"/>
  <c r="AD706" i="9"/>
  <c r="AE706" i="9"/>
  <c r="AF706" i="9"/>
  <c r="AG706" i="9"/>
  <c r="AH706" i="9"/>
  <c r="AI706" i="9"/>
  <c r="AJ706" i="9"/>
  <c r="AA706" i="9"/>
  <c r="AB706" i="9"/>
  <c r="AC706" i="9"/>
  <c r="Y706" i="9"/>
  <c r="AL706" i="9"/>
  <c r="AR706" i="12" s="1"/>
  <c r="Z706" i="9"/>
  <c r="AM706" i="9"/>
  <c r="AS706" i="12" s="1"/>
  <c r="AN706" i="9"/>
  <c r="AK706" i="9"/>
  <c r="W706" i="9"/>
  <c r="M706" i="12" s="1"/>
  <c r="S706" i="9"/>
  <c r="I706" i="12" s="1"/>
  <c r="R706" i="9"/>
  <c r="H706" i="12" s="1"/>
  <c r="T706" i="9"/>
  <c r="J706" i="12" s="1"/>
  <c r="V706" i="9"/>
  <c r="L706" i="12" s="1"/>
  <c r="U706" i="9"/>
  <c r="K706" i="12" s="1"/>
  <c r="AD712" i="9"/>
  <c r="AE712" i="9"/>
  <c r="AF712" i="9"/>
  <c r="AG712" i="9"/>
  <c r="Z712" i="9"/>
  <c r="AA712" i="9"/>
  <c r="AB712" i="9"/>
  <c r="AC712" i="9"/>
  <c r="AH712" i="9"/>
  <c r="AI712" i="9"/>
  <c r="AK712" i="9"/>
  <c r="AN712" i="9"/>
  <c r="AL712" i="9"/>
  <c r="AR712" i="12" s="1"/>
  <c r="AM712" i="9"/>
  <c r="AS712" i="12" s="1"/>
  <c r="Y712" i="9"/>
  <c r="AJ712" i="9"/>
  <c r="W712" i="9"/>
  <c r="M712" i="12" s="1"/>
  <c r="T712" i="9"/>
  <c r="J712" i="12" s="1"/>
  <c r="R712" i="9"/>
  <c r="H712" i="12" s="1"/>
  <c r="S712" i="9"/>
  <c r="I712" i="12" s="1"/>
  <c r="U712" i="9"/>
  <c r="K712" i="12" s="1"/>
  <c r="V712" i="9"/>
  <c r="L712" i="12" s="1"/>
  <c r="I735" i="9"/>
  <c r="M736" i="9"/>
  <c r="K741" i="9"/>
  <c r="J742" i="9"/>
  <c r="J743" i="9"/>
  <c r="J746" i="9"/>
  <c r="J750" i="9"/>
  <c r="AF750" i="9"/>
  <c r="AG750" i="9"/>
  <c r="AH750" i="9"/>
  <c r="AL750" i="9"/>
  <c r="AM750" i="9"/>
  <c r="Y750" i="9"/>
  <c r="AN750" i="9"/>
  <c r="AE750" i="9"/>
  <c r="AK750" i="9"/>
  <c r="AC750" i="9"/>
  <c r="AD750" i="9"/>
  <c r="AI750" i="9"/>
  <c r="AJ750" i="9"/>
  <c r="Z750" i="9"/>
  <c r="AB750" i="9"/>
  <c r="AA750" i="9"/>
  <c r="L751" i="9"/>
  <c r="L752" i="9"/>
  <c r="K753" i="9"/>
  <c r="K754" i="9"/>
  <c r="K760" i="9"/>
  <c r="M761" i="9"/>
  <c r="P762" i="9"/>
  <c r="G762" i="9" s="1"/>
  <c r="AT762" i="12" s="1"/>
  <c r="AF765" i="9"/>
  <c r="AG765" i="9"/>
  <c r="AH765" i="9"/>
  <c r="AL765" i="9"/>
  <c r="AM765" i="9"/>
  <c r="Y765" i="9"/>
  <c r="AN765" i="9"/>
  <c r="AJ765" i="9"/>
  <c r="AA765" i="9"/>
  <c r="AD765" i="9"/>
  <c r="AB765" i="9"/>
  <c r="AE765" i="9"/>
  <c r="AI765" i="9"/>
  <c r="AC765" i="9"/>
  <c r="AK765" i="9"/>
  <c r="Z765" i="9"/>
  <c r="M766" i="9"/>
  <c r="J771" i="9"/>
  <c r="L772" i="9"/>
  <c r="L773" i="9"/>
  <c r="J776" i="9"/>
  <c r="L777" i="9"/>
  <c r="N778" i="9"/>
  <c r="I783" i="9"/>
  <c r="K784" i="9"/>
  <c r="J790" i="9"/>
  <c r="N793" i="9"/>
  <c r="N794" i="9"/>
  <c r="G796" i="9"/>
  <c r="I802" i="9"/>
  <c r="I805" i="9"/>
  <c r="M806" i="9"/>
  <c r="G808" i="9"/>
  <c r="AT808" i="12" s="1"/>
  <c r="I813" i="9"/>
  <c r="J814" i="9"/>
  <c r="I817" i="9"/>
  <c r="Y817" i="9"/>
  <c r="AK817" i="9"/>
  <c r="Z817" i="9"/>
  <c r="AL817" i="9"/>
  <c r="AA817" i="9"/>
  <c r="AM817" i="9"/>
  <c r="AC817" i="9"/>
  <c r="AE817" i="9"/>
  <c r="AH817" i="9"/>
  <c r="AJ817" i="9"/>
  <c r="AN817" i="9"/>
  <c r="AD817" i="9"/>
  <c r="AB817" i="9"/>
  <c r="AG817" i="9"/>
  <c r="AF817" i="9"/>
  <c r="AI817" i="9"/>
  <c r="Y820" i="9"/>
  <c r="AK820" i="9"/>
  <c r="Z820" i="9"/>
  <c r="AL820" i="9"/>
  <c r="AA820" i="9"/>
  <c r="AM820" i="9"/>
  <c r="AC820" i="9"/>
  <c r="AE820" i="9"/>
  <c r="AH820" i="9"/>
  <c r="AI820" i="9"/>
  <c r="AJ820" i="9"/>
  <c r="AN820" i="9"/>
  <c r="AD820" i="9"/>
  <c r="AB820" i="9"/>
  <c r="AF820" i="9"/>
  <c r="AG820" i="9"/>
  <c r="AC822" i="9"/>
  <c r="AD822" i="9"/>
  <c r="AE822" i="9"/>
  <c r="AA822" i="9"/>
  <c r="AH822" i="9"/>
  <c r="AK822" i="9"/>
  <c r="Y822" i="9"/>
  <c r="AF822" i="9"/>
  <c r="AI822" i="9"/>
  <c r="AJ822" i="9"/>
  <c r="AG822" i="9"/>
  <c r="AN822" i="9"/>
  <c r="AL822" i="9"/>
  <c r="AB822" i="9"/>
  <c r="AM822" i="9"/>
  <c r="Z822" i="9"/>
  <c r="P823" i="9"/>
  <c r="G823" i="9" s="1"/>
  <c r="AT823" i="12" s="1"/>
  <c r="AC825" i="9"/>
  <c r="AD825" i="9"/>
  <c r="AE825" i="9"/>
  <c r="AA825" i="9"/>
  <c r="AK825" i="9"/>
  <c r="AN825" i="9"/>
  <c r="AL825" i="9"/>
  <c r="AM825" i="9"/>
  <c r="AG825" i="9"/>
  <c r="AI825" i="9"/>
  <c r="AJ825" i="9"/>
  <c r="Z825" i="9"/>
  <c r="AH825" i="9"/>
  <c r="AF825" i="9"/>
  <c r="AB825" i="9"/>
  <c r="Y825" i="9"/>
  <c r="N826" i="9"/>
  <c r="Y826" i="9"/>
  <c r="AK826" i="9"/>
  <c r="Z826" i="9"/>
  <c r="AL826" i="9"/>
  <c r="AA826" i="9"/>
  <c r="AM826" i="9"/>
  <c r="AC826" i="9"/>
  <c r="AN826" i="9"/>
  <c r="AH826" i="9"/>
  <c r="AG826" i="9"/>
  <c r="AD826" i="9"/>
  <c r="AF826" i="9"/>
  <c r="AI826" i="9"/>
  <c r="AJ826" i="9"/>
  <c r="AB826" i="9"/>
  <c r="AE826" i="9"/>
  <c r="K827" i="9"/>
  <c r="N828" i="9"/>
  <c r="G829" i="9"/>
  <c r="AT829" i="12" s="1"/>
  <c r="N833" i="9"/>
  <c r="G839" i="9"/>
  <c r="AT839" i="12" s="1"/>
  <c r="J845" i="9"/>
  <c r="J848" i="9"/>
  <c r="K849" i="9"/>
  <c r="L850" i="9"/>
  <c r="Z852" i="9"/>
  <c r="AL852" i="9"/>
  <c r="AE852" i="9"/>
  <c r="AA852" i="9"/>
  <c r="AB852" i="9"/>
  <c r="AC852" i="9"/>
  <c r="AD852" i="9"/>
  <c r="Y852" i="9"/>
  <c r="AH852" i="9"/>
  <c r="AN852" i="9"/>
  <c r="AG852" i="9"/>
  <c r="AJ852" i="9"/>
  <c r="AM852" i="9"/>
  <c r="AI852" i="9"/>
  <c r="AF852" i="9"/>
  <c r="AK852" i="9"/>
  <c r="M854" i="9"/>
  <c r="AD854" i="9"/>
  <c r="Y854" i="9"/>
  <c r="AL854" i="9"/>
  <c r="AK854" i="9"/>
  <c r="AM854" i="9"/>
  <c r="AB854" i="9"/>
  <c r="AE854" i="9"/>
  <c r="AF854" i="9"/>
  <c r="AI854" i="9"/>
  <c r="AC854" i="9"/>
  <c r="AH854" i="9"/>
  <c r="Z854" i="9"/>
  <c r="AA854" i="9"/>
  <c r="AG854" i="9"/>
  <c r="AJ854" i="9"/>
  <c r="AN854" i="9"/>
  <c r="I855" i="9"/>
  <c r="L856" i="9"/>
  <c r="J859" i="9"/>
  <c r="I860" i="9"/>
  <c r="I861" i="9"/>
  <c r="J862" i="9"/>
  <c r="M875" i="9"/>
  <c r="AD875" i="9"/>
  <c r="AC875" i="9"/>
  <c r="AE875" i="9"/>
  <c r="AF875" i="9"/>
  <c r="AI875" i="9"/>
  <c r="AK875" i="9"/>
  <c r="AL875" i="9"/>
  <c r="Y875" i="9"/>
  <c r="AB875" i="9"/>
  <c r="AN875" i="9"/>
  <c r="AT875" i="12" s="1"/>
  <c r="AA875" i="9"/>
  <c r="AH875" i="9"/>
  <c r="AM875" i="9"/>
  <c r="AG875" i="9"/>
  <c r="Z875" i="9"/>
  <c r="AJ875" i="9"/>
  <c r="M876" i="9"/>
  <c r="N879" i="9"/>
  <c r="L889" i="9"/>
  <c r="N891" i="9"/>
  <c r="J896" i="9"/>
  <c r="M897" i="9"/>
  <c r="I900" i="9"/>
  <c r="K908" i="9"/>
  <c r="L909" i="9"/>
  <c r="L910" i="9"/>
  <c r="N913" i="9"/>
  <c r="N914" i="9"/>
  <c r="AF917" i="9"/>
  <c r="AB917" i="9"/>
  <c r="AC917" i="9"/>
  <c r="AM917" i="9"/>
  <c r="Z917" i="9"/>
  <c r="AA917" i="9"/>
  <c r="AN917" i="9"/>
  <c r="Y917" i="9"/>
  <c r="AG917" i="9"/>
  <c r="AL917" i="9"/>
  <c r="AE917" i="9"/>
  <c r="AI917" i="9"/>
  <c r="AK917" i="9"/>
  <c r="AH917" i="9"/>
  <c r="AD917" i="9"/>
  <c r="AJ917" i="9"/>
  <c r="I919" i="9"/>
  <c r="AJ919" i="9"/>
  <c r="AI919" i="9"/>
  <c r="AK919" i="9"/>
  <c r="Y919" i="9"/>
  <c r="AN919" i="9"/>
  <c r="AA919" i="9"/>
  <c r="AB919" i="9"/>
  <c r="AE919" i="9"/>
  <c r="AH919" i="9"/>
  <c r="AL919" i="9"/>
  <c r="Z919" i="9"/>
  <c r="AD919" i="9"/>
  <c r="AM919" i="9"/>
  <c r="AG919" i="9"/>
  <c r="AC919" i="9"/>
  <c r="AF919" i="9"/>
  <c r="I921" i="9"/>
  <c r="I932" i="9"/>
  <c r="J933" i="9"/>
  <c r="J934" i="9"/>
  <c r="L936" i="9"/>
  <c r="I947" i="9"/>
  <c r="I952" i="9"/>
  <c r="M961" i="9"/>
  <c r="I963" i="9"/>
  <c r="K964" i="9"/>
  <c r="K965" i="9"/>
  <c r="N966" i="9"/>
  <c r="L969" i="9"/>
  <c r="N970" i="9"/>
  <c r="J974" i="9"/>
  <c r="AF974" i="9"/>
  <c r="AG974" i="9"/>
  <c r="AH974" i="9"/>
  <c r="AK974" i="9"/>
  <c r="Y974" i="9"/>
  <c r="AN974" i="9"/>
  <c r="AB974" i="9"/>
  <c r="Z974" i="9"/>
  <c r="AL974" i="9"/>
  <c r="AJ974" i="9"/>
  <c r="AD974" i="9"/>
  <c r="AE974" i="9"/>
  <c r="AI974" i="9"/>
  <c r="AM974" i="9"/>
  <c r="AA974" i="9"/>
  <c r="AC974" i="9"/>
  <c r="I981" i="9"/>
  <c r="J984" i="9"/>
  <c r="AB984" i="9"/>
  <c r="AN984" i="9"/>
  <c r="AD984" i="9"/>
  <c r="AE984" i="9"/>
  <c r="AH984" i="9"/>
  <c r="AK984" i="9"/>
  <c r="Y984" i="9"/>
  <c r="AG984" i="9"/>
  <c r="AA984" i="9"/>
  <c r="Z984" i="9"/>
  <c r="AF984" i="9"/>
  <c r="AJ984" i="9"/>
  <c r="AC984" i="9"/>
  <c r="AI984" i="9"/>
  <c r="AL984" i="9"/>
  <c r="AM984" i="9"/>
  <c r="I985" i="9"/>
  <c r="J988" i="9"/>
  <c r="N989" i="9"/>
  <c r="K992" i="9"/>
  <c r="M995" i="9"/>
  <c r="AB1005" i="9"/>
  <c r="AN1005" i="9"/>
  <c r="AH1005" i="9"/>
  <c r="AI1005" i="9"/>
  <c r="AA1005" i="9"/>
  <c r="AE1005" i="9"/>
  <c r="AL1005" i="9"/>
  <c r="AD1005" i="9"/>
  <c r="AG1005" i="9"/>
  <c r="Y1005" i="9"/>
  <c r="AC1005" i="9"/>
  <c r="Z1005" i="9"/>
  <c r="AF1005" i="9"/>
  <c r="AJ1005" i="9"/>
  <c r="AM1005" i="9"/>
  <c r="AK1005" i="9"/>
  <c r="K1006" i="9"/>
  <c r="M1007" i="9"/>
  <c r="AJ1017" i="9"/>
  <c r="Y1017" i="9"/>
  <c r="AK1017" i="9"/>
  <c r="AL1017" i="9"/>
  <c r="AA1017" i="9"/>
  <c r="Z1017" i="9"/>
  <c r="AN1017" i="9"/>
  <c r="AB1017" i="9"/>
  <c r="AC1017" i="9"/>
  <c r="AD1017" i="9"/>
  <c r="AE1017" i="9"/>
  <c r="AF1017" i="9"/>
  <c r="AG1017" i="9"/>
  <c r="AI1017" i="9"/>
  <c r="AM1017" i="9"/>
  <c r="AH1017" i="9"/>
  <c r="K1020" i="9"/>
  <c r="M1025" i="9"/>
  <c r="J1028" i="9"/>
  <c r="N1031" i="9"/>
  <c r="AB1037" i="9"/>
  <c r="AN1037" i="9"/>
  <c r="AC1037" i="9"/>
  <c r="AH1037" i="9"/>
  <c r="AE1037" i="9"/>
  <c r="AL1037" i="9"/>
  <c r="AD1037" i="9"/>
  <c r="AG1037" i="9"/>
  <c r="Y1037" i="9"/>
  <c r="Z1037" i="9"/>
  <c r="AA1037" i="9"/>
  <c r="AF1037" i="9"/>
  <c r="AI1037" i="9"/>
  <c r="AJ1037" i="9"/>
  <c r="AK1037" i="9"/>
  <c r="AM1037" i="9"/>
  <c r="K1046" i="9"/>
  <c r="I1048" i="9"/>
  <c r="Z1052" i="9"/>
  <c r="AL1052" i="9"/>
  <c r="AD1052" i="9"/>
  <c r="AB1052" i="9"/>
  <c r="AN1052" i="9"/>
  <c r="AA1052" i="9"/>
  <c r="AC1052" i="9"/>
  <c r="AE1052" i="9"/>
  <c r="AF1052" i="9"/>
  <c r="AG1052" i="9"/>
  <c r="AH1052" i="9"/>
  <c r="AI1052" i="9"/>
  <c r="AJ1052" i="9"/>
  <c r="AK1052" i="9"/>
  <c r="Y1052" i="9"/>
  <c r="AM1052" i="9"/>
  <c r="I1053" i="9"/>
  <c r="J1058" i="9"/>
  <c r="I1063" i="9"/>
  <c r="M1066" i="9"/>
  <c r="I1075" i="9"/>
  <c r="I1082" i="9"/>
  <c r="AD1084" i="9"/>
  <c r="AB1084" i="9"/>
  <c r="AE1084" i="9"/>
  <c r="Z1084" i="9"/>
  <c r="AC1084" i="9"/>
  <c r="Y1084" i="9"/>
  <c r="AA1084" i="9"/>
  <c r="AF1084" i="9"/>
  <c r="AG1084" i="9"/>
  <c r="AI1084" i="9"/>
  <c r="AH1084" i="9"/>
  <c r="AJ1084" i="9"/>
  <c r="AK1084" i="9"/>
  <c r="AL1084" i="9"/>
  <c r="AM1084" i="9"/>
  <c r="AN1084" i="9"/>
  <c r="N1085" i="9"/>
  <c r="M1092" i="9"/>
  <c r="AH1092" i="9"/>
  <c r="AE1092" i="9"/>
  <c r="AD1092" i="9"/>
  <c r="AM1092" i="9"/>
  <c r="Z1092" i="9"/>
  <c r="AB1092" i="9"/>
  <c r="AC1092" i="9"/>
  <c r="AF1092" i="9"/>
  <c r="AG1092" i="9"/>
  <c r="AI1092" i="9"/>
  <c r="AK1092" i="9"/>
  <c r="AJ1092" i="9"/>
  <c r="AL1092" i="9"/>
  <c r="Y1092" i="9"/>
  <c r="AA1092" i="9"/>
  <c r="AN1092" i="9"/>
  <c r="L1093" i="9"/>
  <c r="AH1095" i="9"/>
  <c r="AJ1095" i="9"/>
  <c r="Z1095" i="9"/>
  <c r="AN1095" i="9"/>
  <c r="AL1095" i="9"/>
  <c r="Y1095" i="9"/>
  <c r="AI1095" i="9"/>
  <c r="AK1095" i="9"/>
  <c r="AM1095" i="9"/>
  <c r="AB1095" i="9"/>
  <c r="AA1095" i="9"/>
  <c r="AC1095" i="9"/>
  <c r="AE1095" i="9"/>
  <c r="AD1095" i="9"/>
  <c r="AF1095" i="9"/>
  <c r="AG1095" i="9"/>
  <c r="N140" i="12"/>
  <c r="N75" i="13" s="1"/>
  <c r="N284" i="12"/>
  <c r="S593" i="9"/>
  <c r="I593" i="12" s="1"/>
  <c r="U549" i="9"/>
  <c r="K549" i="12" s="1"/>
  <c r="W498" i="9"/>
  <c r="M498" i="12" s="1"/>
  <c r="W373" i="9"/>
  <c r="M373" i="12" s="1"/>
  <c r="W489" i="9"/>
  <c r="M489" i="12" s="1"/>
  <c r="AF223" i="9"/>
  <c r="S223" i="9"/>
  <c r="AE223" i="9"/>
  <c r="R223" i="9"/>
  <c r="AN223" i="9"/>
  <c r="AB223" i="9"/>
  <c r="N223" i="9"/>
  <c r="AM223" i="9"/>
  <c r="AA223" i="9"/>
  <c r="M223" i="9"/>
  <c r="AH223" i="9"/>
  <c r="U223" i="9"/>
  <c r="AK223" i="9"/>
  <c r="AD223" i="9"/>
  <c r="I223" i="9"/>
  <c r="AC223" i="9"/>
  <c r="T223" i="9"/>
  <c r="AI223" i="9"/>
  <c r="W223" i="9"/>
  <c r="V223" i="9"/>
  <c r="AL223" i="9"/>
  <c r="L223" i="9"/>
  <c r="K223" i="9"/>
  <c r="J223" i="9"/>
  <c r="Z223" i="9"/>
  <c r="Y223" i="9"/>
  <c r="AJ223" i="9"/>
  <c r="AG223" i="9"/>
  <c r="AJ499" i="9"/>
  <c r="AD499" i="9"/>
  <c r="AF499" i="9"/>
  <c r="AM499" i="9"/>
  <c r="Y499" i="9"/>
  <c r="AN499" i="9"/>
  <c r="Z499" i="9"/>
  <c r="AI499" i="9"/>
  <c r="AK499" i="9"/>
  <c r="AL499" i="9"/>
  <c r="AA499" i="9"/>
  <c r="AB499" i="9"/>
  <c r="AC499" i="9"/>
  <c r="AE499" i="9"/>
  <c r="AG499" i="9"/>
  <c r="AH499" i="9"/>
  <c r="R499" i="9"/>
  <c r="H499" i="12" s="1"/>
  <c r="S499" i="9"/>
  <c r="I499" i="12" s="1"/>
  <c r="T499" i="9"/>
  <c r="J499" i="12" s="1"/>
  <c r="J434" i="13" s="1"/>
  <c r="U499" i="9"/>
  <c r="K499" i="12" s="1"/>
  <c r="K434" i="13" s="1"/>
  <c r="V499" i="9"/>
  <c r="L499" i="12" s="1"/>
  <c r="W499" i="9"/>
  <c r="M499" i="12" s="1"/>
  <c r="AE168" i="9"/>
  <c r="R168" i="9"/>
  <c r="AF168" i="9"/>
  <c r="AD168" i="9"/>
  <c r="AC168" i="9"/>
  <c r="N168" i="9"/>
  <c r="AN168" i="9"/>
  <c r="AA168" i="9"/>
  <c r="L168" i="9"/>
  <c r="AM168" i="9"/>
  <c r="Z168" i="9"/>
  <c r="K168" i="9"/>
  <c r="AH168" i="9"/>
  <c r="T168" i="9"/>
  <c r="AG168" i="9"/>
  <c r="S168" i="9"/>
  <c r="V168" i="9"/>
  <c r="U168" i="9"/>
  <c r="M168" i="9"/>
  <c r="J168" i="9"/>
  <c r="AL168" i="9"/>
  <c r="I168" i="9"/>
  <c r="AK168" i="9"/>
  <c r="AJ168" i="9"/>
  <c r="AI168" i="9"/>
  <c r="Y168" i="9"/>
  <c r="W168" i="9"/>
  <c r="AB168" i="9"/>
  <c r="AI225" i="9"/>
  <c r="AH225" i="9"/>
  <c r="AG225" i="9"/>
  <c r="T225" i="9"/>
  <c r="AJ225" i="9"/>
  <c r="S225" i="9"/>
  <c r="AF225" i="9"/>
  <c r="R225" i="9"/>
  <c r="AC225" i="9"/>
  <c r="N225" i="9"/>
  <c r="AB225" i="9"/>
  <c r="M225" i="9"/>
  <c r="AL225" i="9"/>
  <c r="V225" i="9"/>
  <c r="AK225" i="9"/>
  <c r="J225" i="9"/>
  <c r="AE225" i="9"/>
  <c r="I225" i="9"/>
  <c r="W225" i="9"/>
  <c r="AM225" i="9"/>
  <c r="Y225" i="9"/>
  <c r="U225" i="9"/>
  <c r="AN225" i="9"/>
  <c r="AD225" i="9"/>
  <c r="L225" i="9"/>
  <c r="K225" i="9"/>
  <c r="AA225" i="9"/>
  <c r="Z225" i="9"/>
  <c r="N252" i="12"/>
  <c r="N187" i="13" s="1"/>
  <c r="N167" i="12"/>
  <c r="N102" i="13" s="1"/>
  <c r="AA286" i="9"/>
  <c r="AM286" i="9"/>
  <c r="AD286" i="9"/>
  <c r="AE286" i="9"/>
  <c r="Y286" i="9"/>
  <c r="Z286" i="9"/>
  <c r="AG286" i="9"/>
  <c r="AF286" i="9"/>
  <c r="AH286" i="9"/>
  <c r="AI286" i="9"/>
  <c r="AJ286" i="9"/>
  <c r="AK286" i="9"/>
  <c r="AL286" i="9"/>
  <c r="AN286" i="9"/>
  <c r="R286" i="9"/>
  <c r="H286" i="12" s="1"/>
  <c r="S286" i="9"/>
  <c r="I286" i="12" s="1"/>
  <c r="T286" i="9"/>
  <c r="J286" i="12" s="1"/>
  <c r="U286" i="9"/>
  <c r="K286" i="12" s="1"/>
  <c r="V286" i="9"/>
  <c r="L286" i="12" s="1"/>
  <c r="W286" i="9"/>
  <c r="M286" i="12" s="1"/>
  <c r="AC226" i="9"/>
  <c r="AN226" i="9"/>
  <c r="AB226" i="9"/>
  <c r="N226" i="9"/>
  <c r="AM226" i="9"/>
  <c r="AA226" i="9"/>
  <c r="M226" i="9"/>
  <c r="AJ226" i="9"/>
  <c r="T226" i="9"/>
  <c r="AI226" i="9"/>
  <c r="S226" i="9"/>
  <c r="AF226" i="9"/>
  <c r="L226" i="9"/>
  <c r="AE226" i="9"/>
  <c r="K226" i="9"/>
  <c r="AL226" i="9"/>
  <c r="V226" i="9"/>
  <c r="J226" i="9"/>
  <c r="AG226" i="9"/>
  <c r="AD226" i="9"/>
  <c r="R226" i="9"/>
  <c r="AH226" i="9"/>
  <c r="Z226" i="9"/>
  <c r="I226" i="9"/>
  <c r="Y226" i="9"/>
  <c r="W226" i="9"/>
  <c r="U226" i="9"/>
  <c r="AK226" i="9"/>
  <c r="AG232" i="9"/>
  <c r="T232" i="9"/>
  <c r="AC232" i="9"/>
  <c r="AN232" i="9"/>
  <c r="AB232" i="9"/>
  <c r="N232" i="9"/>
  <c r="AM232" i="9"/>
  <c r="AA232" i="9"/>
  <c r="M232" i="9"/>
  <c r="AI232" i="9"/>
  <c r="AH232" i="9"/>
  <c r="L232" i="9"/>
  <c r="AF232" i="9"/>
  <c r="K232" i="9"/>
  <c r="AD232" i="9"/>
  <c r="I232" i="9"/>
  <c r="Z232" i="9"/>
  <c r="AK232" i="9"/>
  <c r="S232" i="9"/>
  <c r="AJ232" i="9"/>
  <c r="V232" i="9"/>
  <c r="U232" i="9"/>
  <c r="W232" i="9"/>
  <c r="R232" i="9"/>
  <c r="Y232" i="9"/>
  <c r="J232" i="9"/>
  <c r="AL232" i="9"/>
  <c r="AE232" i="9"/>
  <c r="AL244" i="9"/>
  <c r="Z244" i="9"/>
  <c r="L244" i="9"/>
  <c r="AI244" i="9"/>
  <c r="V244" i="9"/>
  <c r="I244" i="9"/>
  <c r="AK244" i="9"/>
  <c r="U244" i="9"/>
  <c r="AJ244" i="9"/>
  <c r="T244" i="9"/>
  <c r="AF244" i="9"/>
  <c r="AE244" i="9"/>
  <c r="AD244" i="9"/>
  <c r="N244" i="9"/>
  <c r="AC244" i="9"/>
  <c r="M244" i="9"/>
  <c r="AA244" i="9"/>
  <c r="J244" i="9"/>
  <c r="AN244" i="9"/>
  <c r="AM244" i="9"/>
  <c r="AH244" i="9"/>
  <c r="AG244" i="9"/>
  <c r="AB244" i="9"/>
  <c r="W244" i="9"/>
  <c r="S244" i="9"/>
  <c r="Y244" i="9"/>
  <c r="R244" i="9"/>
  <c r="K244" i="9"/>
  <c r="AH250" i="9"/>
  <c r="U250" i="9"/>
  <c r="AC250" i="9"/>
  <c r="AN250" i="9"/>
  <c r="AB250" i="9"/>
  <c r="N250" i="9"/>
  <c r="AL250" i="9"/>
  <c r="Z250" i="9"/>
  <c r="L250" i="9"/>
  <c r="AI250" i="9"/>
  <c r="V250" i="9"/>
  <c r="I250" i="9"/>
  <c r="AM250" i="9"/>
  <c r="R250" i="9"/>
  <c r="AK250" i="9"/>
  <c r="AF250" i="9"/>
  <c r="J250" i="9"/>
  <c r="AE250" i="9"/>
  <c r="AD250" i="9"/>
  <c r="AA250" i="9"/>
  <c r="W250" i="9"/>
  <c r="T250" i="9"/>
  <c r="S250" i="9"/>
  <c r="M250" i="9"/>
  <c r="K250" i="9"/>
  <c r="AG250" i="9"/>
  <c r="AJ250" i="9"/>
  <c r="Y250" i="9"/>
  <c r="AD289" i="9"/>
  <c r="AK289" i="9"/>
  <c r="AG289" i="9"/>
  <c r="AJ289" i="9"/>
  <c r="AM289" i="9"/>
  <c r="AE289" i="9"/>
  <c r="AF289" i="9"/>
  <c r="AH289" i="9"/>
  <c r="AL289" i="9"/>
  <c r="AI289" i="9"/>
  <c r="AN289" i="9"/>
  <c r="AA289" i="9"/>
  <c r="Y289" i="9"/>
  <c r="Z289" i="9"/>
  <c r="V289" i="9"/>
  <c r="L289" i="12" s="1"/>
  <c r="W289" i="9"/>
  <c r="M289" i="12" s="1"/>
  <c r="R289" i="9"/>
  <c r="H289" i="12" s="1"/>
  <c r="S289" i="9"/>
  <c r="I289" i="12" s="1"/>
  <c r="T289" i="9"/>
  <c r="J289" i="12" s="1"/>
  <c r="U289" i="9"/>
  <c r="K289" i="12" s="1"/>
  <c r="AG338" i="9"/>
  <c r="AF338" i="9"/>
  <c r="AH338" i="9"/>
  <c r="AJ338" i="9"/>
  <c r="AN338" i="9"/>
  <c r="Y338" i="9"/>
  <c r="Z338" i="9"/>
  <c r="AA338" i="9"/>
  <c r="AB338" i="9"/>
  <c r="AD338" i="9"/>
  <c r="AC338" i="9"/>
  <c r="AE338" i="9"/>
  <c r="AK338" i="9"/>
  <c r="AI338" i="9"/>
  <c r="AL338" i="9"/>
  <c r="AM338" i="9"/>
  <c r="R338" i="9"/>
  <c r="H338" i="12" s="1"/>
  <c r="S338" i="9"/>
  <c r="I338" i="12" s="1"/>
  <c r="T338" i="9"/>
  <c r="J338" i="12" s="1"/>
  <c r="U338" i="9"/>
  <c r="K338" i="12" s="1"/>
  <c r="V338" i="9"/>
  <c r="L338" i="12" s="1"/>
  <c r="W338" i="9"/>
  <c r="M338" i="12" s="1"/>
  <c r="Y349" i="9"/>
  <c r="AK349" i="9"/>
  <c r="AA349" i="9"/>
  <c r="AN349" i="9"/>
  <c r="AC349" i="9"/>
  <c r="AE349" i="9"/>
  <c r="Z349" i="9"/>
  <c r="AL349" i="9"/>
  <c r="AM349" i="9"/>
  <c r="AB349" i="9"/>
  <c r="AD349" i="9"/>
  <c r="AF349" i="9"/>
  <c r="AG349" i="9"/>
  <c r="AH349" i="9"/>
  <c r="AI349" i="9"/>
  <c r="AJ349" i="9"/>
  <c r="R349" i="9"/>
  <c r="H349" i="12" s="1"/>
  <c r="S349" i="9"/>
  <c r="I349" i="12" s="1"/>
  <c r="T349" i="9"/>
  <c r="J349" i="12" s="1"/>
  <c r="U349" i="9"/>
  <c r="K349" i="12" s="1"/>
  <c r="V349" i="9"/>
  <c r="L349" i="12" s="1"/>
  <c r="W349" i="9"/>
  <c r="M349" i="12" s="1"/>
  <c r="AJ370" i="9"/>
  <c r="AC370" i="9"/>
  <c r="AE370" i="9"/>
  <c r="AA370" i="9"/>
  <c r="AD370" i="9"/>
  <c r="AG370" i="9"/>
  <c r="AH370" i="9"/>
  <c r="AK370" i="9"/>
  <c r="Y370" i="9"/>
  <c r="Z370" i="9"/>
  <c r="AB370" i="9"/>
  <c r="AF370" i="9"/>
  <c r="AI370" i="9"/>
  <c r="AL370" i="9"/>
  <c r="AM370" i="9"/>
  <c r="AN370" i="9"/>
  <c r="U370" i="9"/>
  <c r="K370" i="12" s="1"/>
  <c r="V370" i="9"/>
  <c r="L370" i="12" s="1"/>
  <c r="W370" i="9"/>
  <c r="M370" i="12" s="1"/>
  <c r="S370" i="9"/>
  <c r="I370" i="12" s="1"/>
  <c r="T370" i="9"/>
  <c r="J370" i="12" s="1"/>
  <c r="R370" i="9"/>
  <c r="H370" i="12" s="1"/>
  <c r="AF389" i="9"/>
  <c r="Z389" i="9"/>
  <c r="AM389" i="9"/>
  <c r="AB389" i="9"/>
  <c r="AK389" i="9"/>
  <c r="AN389" i="9"/>
  <c r="AD389" i="9"/>
  <c r="AE389" i="9"/>
  <c r="AH389" i="9"/>
  <c r="Y389" i="9"/>
  <c r="AA389" i="9"/>
  <c r="AC389" i="9"/>
  <c r="AG389" i="9"/>
  <c r="AI389" i="9"/>
  <c r="AJ389" i="9"/>
  <c r="AL389" i="9"/>
  <c r="R389" i="9"/>
  <c r="H389" i="12" s="1"/>
  <c r="S389" i="9"/>
  <c r="I389" i="12" s="1"/>
  <c r="T389" i="9"/>
  <c r="J389" i="12" s="1"/>
  <c r="U389" i="9"/>
  <c r="K389" i="12" s="1"/>
  <c r="V389" i="9"/>
  <c r="L389" i="12" s="1"/>
  <c r="W389" i="9"/>
  <c r="M389" i="12" s="1"/>
  <c r="M324" i="13" s="1"/>
  <c r="AF410" i="9"/>
  <c r="AD410" i="9"/>
  <c r="AG410" i="9"/>
  <c r="AE410" i="9"/>
  <c r="AI410" i="9"/>
  <c r="AH410" i="9"/>
  <c r="AJ410" i="9"/>
  <c r="AL410" i="9"/>
  <c r="AK410" i="9"/>
  <c r="Y410" i="9"/>
  <c r="Z410" i="9"/>
  <c r="AA410" i="9"/>
  <c r="AN410" i="9"/>
  <c r="AC410" i="9"/>
  <c r="AB410" i="9"/>
  <c r="AM410" i="9"/>
  <c r="U410" i="9"/>
  <c r="K410" i="12" s="1"/>
  <c r="R410" i="9"/>
  <c r="H410" i="12" s="1"/>
  <c r="S410" i="9"/>
  <c r="I410" i="12" s="1"/>
  <c r="T410" i="9"/>
  <c r="J410" i="12" s="1"/>
  <c r="W410" i="9"/>
  <c r="M410" i="12" s="1"/>
  <c r="AJ415" i="9"/>
  <c r="AC415" i="9"/>
  <c r="AE415" i="9"/>
  <c r="AD415" i="9"/>
  <c r="AG415" i="9"/>
  <c r="AA415" i="9"/>
  <c r="AB415" i="9"/>
  <c r="AH415" i="9"/>
  <c r="AF415" i="9"/>
  <c r="AL415" i="9"/>
  <c r="AM415" i="9"/>
  <c r="AN415" i="9"/>
  <c r="AK415" i="9"/>
  <c r="Y415" i="9"/>
  <c r="Z415" i="9"/>
  <c r="AI415" i="9"/>
  <c r="U415" i="9"/>
  <c r="K415" i="12" s="1"/>
  <c r="V415" i="9"/>
  <c r="L415" i="12" s="1"/>
  <c r="W415" i="9"/>
  <c r="M415" i="12" s="1"/>
  <c r="S415" i="9"/>
  <c r="I415" i="12" s="1"/>
  <c r="T415" i="9"/>
  <c r="J415" i="12" s="1"/>
  <c r="R415" i="9"/>
  <c r="H415" i="12" s="1"/>
  <c r="AJ418" i="9"/>
  <c r="AG418" i="9"/>
  <c r="AI418" i="9"/>
  <c r="AC418" i="9"/>
  <c r="AE418" i="9"/>
  <c r="AL418" i="9"/>
  <c r="AM418" i="9"/>
  <c r="AF418" i="9"/>
  <c r="AN418" i="9"/>
  <c r="Y418" i="9"/>
  <c r="AA418" i="9"/>
  <c r="Z418" i="9"/>
  <c r="AB418" i="9"/>
  <c r="AD418" i="9"/>
  <c r="AH418" i="9"/>
  <c r="AK418" i="9"/>
  <c r="R418" i="9"/>
  <c r="H418" i="12" s="1"/>
  <c r="S418" i="9"/>
  <c r="I418" i="12" s="1"/>
  <c r="T418" i="9"/>
  <c r="J418" i="12" s="1"/>
  <c r="J353" i="13" s="1"/>
  <c r="U418" i="9"/>
  <c r="K418" i="12" s="1"/>
  <c r="W418" i="9"/>
  <c r="M418" i="12" s="1"/>
  <c r="V418" i="9"/>
  <c r="L418" i="12" s="1"/>
  <c r="L353" i="13" s="1"/>
  <c r="AF428" i="9"/>
  <c r="AD428" i="9"/>
  <c r="AG428" i="9"/>
  <c r="Z428" i="9"/>
  <c r="AB428" i="9"/>
  <c r="AA428" i="9"/>
  <c r="AC428" i="9"/>
  <c r="AH428" i="9"/>
  <c r="AE428" i="9"/>
  <c r="AI428" i="9"/>
  <c r="AJ428" i="9"/>
  <c r="AK428" i="9"/>
  <c r="AL428" i="9"/>
  <c r="AN428" i="9"/>
  <c r="AM428" i="9"/>
  <c r="Y428" i="9"/>
  <c r="R428" i="9"/>
  <c r="H428" i="12" s="1"/>
  <c r="S428" i="9"/>
  <c r="I428" i="12" s="1"/>
  <c r="T428" i="9"/>
  <c r="J428" i="12" s="1"/>
  <c r="U428" i="9"/>
  <c r="K428" i="12" s="1"/>
  <c r="V428" i="9"/>
  <c r="L428" i="12" s="1"/>
  <c r="L363" i="13" s="1"/>
  <c r="W428" i="9"/>
  <c r="M428" i="12" s="1"/>
  <c r="AF431" i="9"/>
  <c r="AI431" i="9"/>
  <c r="AK431" i="9"/>
  <c r="Z431" i="9"/>
  <c r="AB431" i="9"/>
  <c r="AJ431" i="9"/>
  <c r="AL431" i="9"/>
  <c r="AN431" i="9"/>
  <c r="AA431" i="9"/>
  <c r="AE431" i="9"/>
  <c r="AG431" i="9"/>
  <c r="AH431" i="9"/>
  <c r="AM431" i="9"/>
  <c r="Y431" i="9"/>
  <c r="AC431" i="9"/>
  <c r="AD431" i="9"/>
  <c r="U431" i="9"/>
  <c r="K431" i="12" s="1"/>
  <c r="V431" i="9"/>
  <c r="L431" i="12" s="1"/>
  <c r="R431" i="9"/>
  <c r="H431" i="12" s="1"/>
  <c r="S431" i="9"/>
  <c r="I431" i="12" s="1"/>
  <c r="T431" i="9"/>
  <c r="J431" i="12" s="1"/>
  <c r="W431" i="9"/>
  <c r="M431" i="12" s="1"/>
  <c r="AJ433" i="9"/>
  <c r="AC433" i="9"/>
  <c r="AE433" i="9"/>
  <c r="Y433" i="9"/>
  <c r="AN433" i="9"/>
  <c r="AA433" i="9"/>
  <c r="AB433" i="9"/>
  <c r="Z433" i="9"/>
  <c r="AD433" i="9"/>
  <c r="AF433" i="9"/>
  <c r="AG433" i="9"/>
  <c r="AH433" i="9"/>
  <c r="AI433" i="9"/>
  <c r="AK433" i="9"/>
  <c r="AL433" i="9"/>
  <c r="AM433" i="9"/>
  <c r="V433" i="9"/>
  <c r="L433" i="12" s="1"/>
  <c r="R433" i="9"/>
  <c r="H433" i="12" s="1"/>
  <c r="H368" i="13" s="1"/>
  <c r="T433" i="9"/>
  <c r="J433" i="12" s="1"/>
  <c r="U433" i="9"/>
  <c r="K433" i="12" s="1"/>
  <c r="S433" i="9"/>
  <c r="I433" i="12" s="1"/>
  <c r="I368" i="13" s="1"/>
  <c r="AJ457" i="9"/>
  <c r="AA457" i="9"/>
  <c r="AN457" i="9"/>
  <c r="AG457" i="9"/>
  <c r="AI457" i="9"/>
  <c r="AL457" i="9"/>
  <c r="AM457" i="9"/>
  <c r="Y457" i="9"/>
  <c r="AF457" i="9"/>
  <c r="AH457" i="9"/>
  <c r="AK457" i="9"/>
  <c r="Z457" i="9"/>
  <c r="AB457" i="9"/>
  <c r="AC457" i="9"/>
  <c r="AD457" i="9"/>
  <c r="AE457" i="9"/>
  <c r="V457" i="9"/>
  <c r="L457" i="12" s="1"/>
  <c r="R457" i="9"/>
  <c r="H457" i="12" s="1"/>
  <c r="S457" i="9"/>
  <c r="I457" i="12" s="1"/>
  <c r="T457" i="9"/>
  <c r="J457" i="12" s="1"/>
  <c r="U457" i="9"/>
  <c r="K457" i="12" s="1"/>
  <c r="AJ478" i="9"/>
  <c r="Z478" i="9"/>
  <c r="AM478" i="9"/>
  <c r="AB478" i="9"/>
  <c r="AF478" i="9"/>
  <c r="AC478" i="9"/>
  <c r="AD478" i="9"/>
  <c r="AE478" i="9"/>
  <c r="Y478" i="9"/>
  <c r="AA478" i="9"/>
  <c r="AG478" i="9"/>
  <c r="AH478" i="9"/>
  <c r="AI478" i="9"/>
  <c r="AL478" i="9"/>
  <c r="AK478" i="9"/>
  <c r="AN478" i="9"/>
  <c r="R478" i="9"/>
  <c r="H478" i="12" s="1"/>
  <c r="S478" i="9"/>
  <c r="I478" i="12" s="1"/>
  <c r="T478" i="9"/>
  <c r="J478" i="12" s="1"/>
  <c r="V478" i="9"/>
  <c r="L478" i="12" s="1"/>
  <c r="U478" i="9"/>
  <c r="K478" i="12" s="1"/>
  <c r="W478" i="9"/>
  <c r="M478" i="12" s="1"/>
  <c r="AJ481" i="9"/>
  <c r="AD481" i="9"/>
  <c r="AF481" i="9"/>
  <c r="AE481" i="9"/>
  <c r="AG481" i="9"/>
  <c r="AH481" i="9"/>
  <c r="AI481" i="9"/>
  <c r="AN481" i="9"/>
  <c r="Y481" i="9"/>
  <c r="Z481" i="9"/>
  <c r="AA481" i="9"/>
  <c r="AB481" i="9"/>
  <c r="AC481" i="9"/>
  <c r="AL481" i="9"/>
  <c r="AK481" i="9"/>
  <c r="AM481" i="9"/>
  <c r="U481" i="9"/>
  <c r="K481" i="12" s="1"/>
  <c r="V481" i="9"/>
  <c r="L481" i="12" s="1"/>
  <c r="R481" i="9"/>
  <c r="H481" i="12" s="1"/>
  <c r="S481" i="9"/>
  <c r="I481" i="12" s="1"/>
  <c r="T481" i="9"/>
  <c r="J481" i="12" s="1"/>
  <c r="W481" i="9"/>
  <c r="M481" i="12" s="1"/>
  <c r="M416" i="13" s="1"/>
  <c r="AB486" i="9"/>
  <c r="AN486" i="9"/>
  <c r="AC486" i="9"/>
  <c r="AE486" i="9"/>
  <c r="AD486" i="9"/>
  <c r="AK486" i="9"/>
  <c r="AL486" i="9"/>
  <c r="AM486" i="9"/>
  <c r="AA486" i="9"/>
  <c r="AF486" i="9"/>
  <c r="AG486" i="9"/>
  <c r="AH486" i="9"/>
  <c r="AI486" i="9"/>
  <c r="AJ486" i="9"/>
  <c r="Y486" i="9"/>
  <c r="Z486" i="9"/>
  <c r="T486" i="9"/>
  <c r="J486" i="12" s="1"/>
  <c r="U486" i="9"/>
  <c r="K486" i="12" s="1"/>
  <c r="V486" i="9"/>
  <c r="L486" i="12" s="1"/>
  <c r="R486" i="9"/>
  <c r="H486" i="12" s="1"/>
  <c r="S486" i="9"/>
  <c r="I486" i="12" s="1"/>
  <c r="W486" i="9"/>
  <c r="M486" i="12" s="1"/>
  <c r="AF533" i="9"/>
  <c r="AJ533" i="9"/>
  <c r="Y533" i="9"/>
  <c r="AL533" i="9"/>
  <c r="AC533" i="9"/>
  <c r="AD533" i="9"/>
  <c r="AE533" i="9"/>
  <c r="AK533" i="9"/>
  <c r="AM533" i="9"/>
  <c r="AN533" i="9"/>
  <c r="Z533" i="9"/>
  <c r="AA533" i="9"/>
  <c r="AB533" i="9"/>
  <c r="AH533" i="9"/>
  <c r="AG533" i="9"/>
  <c r="AI533" i="9"/>
  <c r="R533" i="9"/>
  <c r="H533" i="12" s="1"/>
  <c r="T533" i="9"/>
  <c r="J533" i="12" s="1"/>
  <c r="U533" i="9"/>
  <c r="K533" i="12" s="1"/>
  <c r="S533" i="9"/>
  <c r="I533" i="12" s="1"/>
  <c r="V533" i="9"/>
  <c r="L533" i="12" s="1"/>
  <c r="AF554" i="9"/>
  <c r="AA554" i="9"/>
  <c r="AN554" i="9"/>
  <c r="AC554" i="9"/>
  <c r="AL554" i="9"/>
  <c r="AR554" i="12" s="1"/>
  <c r="AM554" i="9"/>
  <c r="AS554" i="12" s="1"/>
  <c r="Y554" i="9"/>
  <c r="AI554" i="9"/>
  <c r="AJ554" i="9"/>
  <c r="AK554" i="9"/>
  <c r="Z554" i="9"/>
  <c r="AB554" i="9"/>
  <c r="AD554" i="9"/>
  <c r="AG554" i="9"/>
  <c r="AE554" i="9"/>
  <c r="AH554" i="9"/>
  <c r="R554" i="9"/>
  <c r="H554" i="12" s="1"/>
  <c r="T554" i="9"/>
  <c r="J554" i="12" s="1"/>
  <c r="S554" i="9"/>
  <c r="I554" i="12" s="1"/>
  <c r="W554" i="9"/>
  <c r="M554" i="12" s="1"/>
  <c r="U554" i="9"/>
  <c r="K554" i="12" s="1"/>
  <c r="AE569" i="9"/>
  <c r="AG569" i="9"/>
  <c r="AC569" i="9"/>
  <c r="AD569" i="9"/>
  <c r="AF569" i="9"/>
  <c r="AN569" i="9"/>
  <c r="Y569" i="9"/>
  <c r="Z569" i="9"/>
  <c r="AA569" i="9"/>
  <c r="AB569" i="9"/>
  <c r="AH569" i="9"/>
  <c r="AI569" i="9"/>
  <c r="AJ569" i="9"/>
  <c r="AK569" i="9"/>
  <c r="AL569" i="9"/>
  <c r="AR569" i="12" s="1"/>
  <c r="AM569" i="9"/>
  <c r="AS569" i="12" s="1"/>
  <c r="R569" i="9"/>
  <c r="H569" i="12" s="1"/>
  <c r="T569" i="9"/>
  <c r="V569" i="9"/>
  <c r="L569" i="12" s="1"/>
  <c r="S569" i="9"/>
  <c r="I569" i="12" s="1"/>
  <c r="W569" i="9"/>
  <c r="M569" i="12" s="1"/>
  <c r="U569" i="9"/>
  <c r="K569" i="12" s="1"/>
  <c r="AA582" i="9"/>
  <c r="AM582" i="9"/>
  <c r="AS582" i="12" s="1"/>
  <c r="AC582" i="9"/>
  <c r="AK582" i="9"/>
  <c r="AL582" i="9"/>
  <c r="AR582" i="12" s="1"/>
  <c r="Y582" i="9"/>
  <c r="AN582" i="9"/>
  <c r="Z582" i="9"/>
  <c r="AD582" i="9"/>
  <c r="AE582" i="9"/>
  <c r="AI582" i="9"/>
  <c r="AJ582" i="9"/>
  <c r="AB582" i="9"/>
  <c r="AF582" i="9"/>
  <c r="AG582" i="9"/>
  <c r="AH582" i="9"/>
  <c r="U582" i="9"/>
  <c r="R582" i="9"/>
  <c r="V582" i="9"/>
  <c r="S582" i="9"/>
  <c r="T582" i="9"/>
  <c r="AA591" i="9"/>
  <c r="AM591" i="9"/>
  <c r="AS591" i="12" s="1"/>
  <c r="AC591" i="9"/>
  <c r="AK591" i="9"/>
  <c r="AL591" i="9"/>
  <c r="AR591" i="12" s="1"/>
  <c r="Y591" i="9"/>
  <c r="AN591" i="9"/>
  <c r="AH591" i="9"/>
  <c r="AJ591" i="9"/>
  <c r="AB591" i="9"/>
  <c r="AD591" i="9"/>
  <c r="AE591" i="9"/>
  <c r="AF591" i="9"/>
  <c r="Z591" i="9"/>
  <c r="AG591" i="9"/>
  <c r="AI591" i="9"/>
  <c r="U591" i="9"/>
  <c r="K591" i="12" s="1"/>
  <c r="R591" i="9"/>
  <c r="H591" i="12" s="1"/>
  <c r="T591" i="9"/>
  <c r="J591" i="12" s="1"/>
  <c r="S591" i="9"/>
  <c r="I591" i="12" s="1"/>
  <c r="V591" i="9"/>
  <c r="L591" i="12" s="1"/>
  <c r="W591" i="9"/>
  <c r="M591" i="12" s="1"/>
  <c r="AA600" i="9"/>
  <c r="AM600" i="9"/>
  <c r="AS600" i="12" s="1"/>
  <c r="AC600" i="9"/>
  <c r="AK600" i="9"/>
  <c r="AL600" i="9"/>
  <c r="AR600" i="12" s="1"/>
  <c r="Y600" i="9"/>
  <c r="AN600" i="9"/>
  <c r="Z600" i="9"/>
  <c r="AD600" i="9"/>
  <c r="AE600" i="9"/>
  <c r="AI600" i="9"/>
  <c r="AJ600" i="9"/>
  <c r="AB600" i="9"/>
  <c r="AF600" i="9"/>
  <c r="AG600" i="9"/>
  <c r="AH600" i="9"/>
  <c r="V600" i="9"/>
  <c r="L600" i="12" s="1"/>
  <c r="R600" i="9"/>
  <c r="H600" i="12" s="1"/>
  <c r="T600" i="9"/>
  <c r="J600" i="12" s="1"/>
  <c r="U600" i="9"/>
  <c r="K600" i="12" s="1"/>
  <c r="W600" i="9"/>
  <c r="M600" i="12" s="1"/>
  <c r="S600" i="9"/>
  <c r="AE605" i="9"/>
  <c r="AG605" i="9"/>
  <c r="AC605" i="9"/>
  <c r="AD605" i="9"/>
  <c r="AF605" i="9"/>
  <c r="AN605" i="9"/>
  <c r="Y605" i="9"/>
  <c r="Z605" i="9"/>
  <c r="AI605" i="9"/>
  <c r="AJ605" i="9"/>
  <c r="AL605" i="9"/>
  <c r="AR605" i="12" s="1"/>
  <c r="AK605" i="9"/>
  <c r="AA605" i="9"/>
  <c r="AB605" i="9"/>
  <c r="AH605" i="9"/>
  <c r="AM605" i="9"/>
  <c r="AS605" i="12" s="1"/>
  <c r="R605" i="9"/>
  <c r="H605" i="12" s="1"/>
  <c r="U605" i="9"/>
  <c r="K605" i="12" s="1"/>
  <c r="V605" i="9"/>
  <c r="L605" i="12" s="1"/>
  <c r="T605" i="9"/>
  <c r="J605" i="12" s="1"/>
  <c r="S605" i="9"/>
  <c r="I605" i="12" s="1"/>
  <c r="AE626" i="9"/>
  <c r="AG626" i="9"/>
  <c r="Y626" i="9"/>
  <c r="AM626" i="9"/>
  <c r="AS626" i="12" s="1"/>
  <c r="Z626" i="9"/>
  <c r="AN626" i="9"/>
  <c r="AA626" i="9"/>
  <c r="AF626" i="9"/>
  <c r="AI626" i="9"/>
  <c r="AJ626" i="9"/>
  <c r="AB626" i="9"/>
  <c r="AC626" i="9"/>
  <c r="AD626" i="9"/>
  <c r="AH626" i="9"/>
  <c r="AK626" i="9"/>
  <c r="AL626" i="9"/>
  <c r="AR626" i="12" s="1"/>
  <c r="S626" i="9"/>
  <c r="I626" i="12" s="1"/>
  <c r="T626" i="9"/>
  <c r="J626" i="12" s="1"/>
  <c r="U626" i="9"/>
  <c r="K626" i="12" s="1"/>
  <c r="V626" i="9"/>
  <c r="L626" i="12" s="1"/>
  <c r="W626" i="9"/>
  <c r="M626" i="12" s="1"/>
  <c r="R626" i="9"/>
  <c r="H626" i="12" s="1"/>
  <c r="AI637" i="9"/>
  <c r="Y637" i="9"/>
  <c r="AK637" i="9"/>
  <c r="AJ637" i="9"/>
  <c r="AL637" i="9"/>
  <c r="AR637" i="12" s="1"/>
  <c r="AM637" i="9"/>
  <c r="AS637" i="12" s="1"/>
  <c r="AC637" i="9"/>
  <c r="Z637" i="9"/>
  <c r="AA637" i="9"/>
  <c r="AB637" i="9"/>
  <c r="AD637" i="9"/>
  <c r="AE637" i="9"/>
  <c r="AF637" i="9"/>
  <c r="AG637" i="9"/>
  <c r="AH637" i="9"/>
  <c r="AN637" i="9"/>
  <c r="W637" i="9"/>
  <c r="M637" i="12" s="1"/>
  <c r="R637" i="9"/>
  <c r="H637" i="12" s="1"/>
  <c r="S637" i="9"/>
  <c r="I637" i="12" s="1"/>
  <c r="T637" i="9"/>
  <c r="J637" i="12" s="1"/>
  <c r="U637" i="9"/>
  <c r="K637" i="12" s="1"/>
  <c r="V637" i="9"/>
  <c r="L637" i="12" s="1"/>
  <c r="AI640" i="9"/>
  <c r="Y640" i="9"/>
  <c r="AK640" i="9"/>
  <c r="AE640" i="9"/>
  <c r="AF640" i="9"/>
  <c r="AG640" i="9"/>
  <c r="AM640" i="9"/>
  <c r="AS640" i="12" s="1"/>
  <c r="AC640" i="9"/>
  <c r="AD640" i="9"/>
  <c r="AH640" i="9"/>
  <c r="AJ640" i="9"/>
  <c r="AB640" i="9"/>
  <c r="AL640" i="9"/>
  <c r="AR640" i="12" s="1"/>
  <c r="AN640" i="9"/>
  <c r="AA640" i="9"/>
  <c r="Z640" i="9"/>
  <c r="R640" i="9"/>
  <c r="H640" i="12" s="1"/>
  <c r="S640" i="9"/>
  <c r="I640" i="12" s="1"/>
  <c r="T640" i="9"/>
  <c r="J640" i="12" s="1"/>
  <c r="U640" i="9"/>
  <c r="K640" i="12" s="1"/>
  <c r="V640" i="9"/>
  <c r="L640" i="12" s="1"/>
  <c r="W640" i="9"/>
  <c r="M640" i="12" s="1"/>
  <c r="AH660" i="9"/>
  <c r="AJ660" i="9"/>
  <c r="Y660" i="9"/>
  <c r="AK660" i="9"/>
  <c r="Z660" i="9"/>
  <c r="AL660" i="9"/>
  <c r="AR660" i="12" s="1"/>
  <c r="AA660" i="9"/>
  <c r="AM660" i="9"/>
  <c r="AS660" i="12" s="1"/>
  <c r="AC660" i="9"/>
  <c r="AG660" i="9"/>
  <c r="AB660" i="9"/>
  <c r="AF660" i="9"/>
  <c r="AI660" i="9"/>
  <c r="AD660" i="9"/>
  <c r="AN660" i="9"/>
  <c r="AE660" i="9"/>
  <c r="V660" i="9"/>
  <c r="L660" i="12" s="1"/>
  <c r="W660" i="9"/>
  <c r="M660" i="12" s="1"/>
  <c r="S660" i="9"/>
  <c r="I660" i="12" s="1"/>
  <c r="R660" i="9"/>
  <c r="H660" i="12" s="1"/>
  <c r="T660" i="9"/>
  <c r="J660" i="12" s="1"/>
  <c r="U660" i="9"/>
  <c r="K660" i="12" s="1"/>
  <c r="AD664" i="9"/>
  <c r="AF664" i="9"/>
  <c r="AG664" i="9"/>
  <c r="AH664" i="9"/>
  <c r="AI664" i="9"/>
  <c r="Y664" i="9"/>
  <c r="AK664" i="9"/>
  <c r="AC664" i="9"/>
  <c r="AL664" i="9"/>
  <c r="AR664" i="12" s="1"/>
  <c r="AM664" i="9"/>
  <c r="AS664" i="12" s="1"/>
  <c r="AN664" i="9"/>
  <c r="AA664" i="9"/>
  <c r="AB664" i="9"/>
  <c r="AE664" i="9"/>
  <c r="Z664" i="9"/>
  <c r="AJ664" i="9"/>
  <c r="R664" i="9"/>
  <c r="H664" i="12" s="1"/>
  <c r="S664" i="9"/>
  <c r="I664" i="12" s="1"/>
  <c r="T664" i="9"/>
  <c r="J664" i="12" s="1"/>
  <c r="U664" i="9"/>
  <c r="K664" i="12" s="1"/>
  <c r="V664" i="9"/>
  <c r="L664" i="12" s="1"/>
  <c r="W664" i="9"/>
  <c r="M664" i="12" s="1"/>
  <c r="AD667" i="9"/>
  <c r="AF667" i="9"/>
  <c r="AG667" i="9"/>
  <c r="AH667" i="9"/>
  <c r="AI667" i="9"/>
  <c r="Y667" i="9"/>
  <c r="AK667" i="9"/>
  <c r="AC667" i="9"/>
  <c r="Z667" i="9"/>
  <c r="AA667" i="9"/>
  <c r="AB667" i="9"/>
  <c r="AE667" i="9"/>
  <c r="AM667" i="9"/>
  <c r="AS667" i="12" s="1"/>
  <c r="AN667" i="9"/>
  <c r="AJ667" i="9"/>
  <c r="AL667" i="9"/>
  <c r="AR667" i="12" s="1"/>
  <c r="W667" i="9"/>
  <c r="M667" i="12" s="1"/>
  <c r="R667" i="9"/>
  <c r="H667" i="12" s="1"/>
  <c r="S667" i="9"/>
  <c r="I667" i="12" s="1"/>
  <c r="T667" i="9"/>
  <c r="J667" i="12" s="1"/>
  <c r="U667" i="9"/>
  <c r="K667" i="12" s="1"/>
  <c r="V667" i="9"/>
  <c r="L667" i="12" s="1"/>
  <c r="AH681" i="9"/>
  <c r="AI681" i="9"/>
  <c r="AJ681" i="9"/>
  <c r="Y681" i="9"/>
  <c r="AK681" i="9"/>
  <c r="AL681" i="9"/>
  <c r="AR681" i="12" s="1"/>
  <c r="AM681" i="9"/>
  <c r="AS681" i="12" s="1"/>
  <c r="AN681" i="9"/>
  <c r="Z681" i="9"/>
  <c r="AA681" i="9"/>
  <c r="AF681" i="9"/>
  <c r="AD681" i="9"/>
  <c r="AE681" i="9"/>
  <c r="AB681" i="9"/>
  <c r="AG681" i="9"/>
  <c r="AC681" i="9"/>
  <c r="R681" i="9"/>
  <c r="H681" i="12" s="1"/>
  <c r="S681" i="9"/>
  <c r="I681" i="12" s="1"/>
  <c r="U681" i="9"/>
  <c r="K681" i="12" s="1"/>
  <c r="V681" i="9"/>
  <c r="L681" i="12" s="1"/>
  <c r="W681" i="9"/>
  <c r="M681" i="12" s="1"/>
  <c r="T681" i="9"/>
  <c r="J681" i="12" s="1"/>
  <c r="AH687" i="9"/>
  <c r="AI687" i="9"/>
  <c r="AJ687" i="9"/>
  <c r="Y687" i="9"/>
  <c r="AK687" i="9"/>
  <c r="AD687" i="9"/>
  <c r="AE687" i="9"/>
  <c r="AF687" i="9"/>
  <c r="Z687" i="9"/>
  <c r="AL687" i="9"/>
  <c r="AR687" i="12" s="1"/>
  <c r="AA687" i="9"/>
  <c r="AG687" i="9"/>
  <c r="AN687" i="9"/>
  <c r="AB687" i="9"/>
  <c r="AC687" i="9"/>
  <c r="AM687" i="9"/>
  <c r="AS687" i="12" s="1"/>
  <c r="R687" i="9"/>
  <c r="H687" i="12" s="1"/>
  <c r="U687" i="9"/>
  <c r="K687" i="12" s="1"/>
  <c r="S687" i="9"/>
  <c r="I687" i="12" s="1"/>
  <c r="T687" i="9"/>
  <c r="J687" i="12" s="1"/>
  <c r="V687" i="9"/>
  <c r="L687" i="12" s="1"/>
  <c r="W687" i="9"/>
  <c r="M687" i="12" s="1"/>
  <c r="AD697" i="9"/>
  <c r="AE697" i="9"/>
  <c r="AF697" i="9"/>
  <c r="AG697" i="9"/>
  <c r="AH697" i="9"/>
  <c r="AI697" i="9"/>
  <c r="AJ697" i="9"/>
  <c r="AA697" i="9"/>
  <c r="AB697" i="9"/>
  <c r="AC697" i="9"/>
  <c r="AL697" i="9"/>
  <c r="AR697" i="12" s="1"/>
  <c r="Z697" i="9"/>
  <c r="AN697" i="9"/>
  <c r="Y697" i="9"/>
  <c r="AK697" i="9"/>
  <c r="AM697" i="9"/>
  <c r="AS697" i="12" s="1"/>
  <c r="R697" i="9"/>
  <c r="H697" i="12" s="1"/>
  <c r="S697" i="9"/>
  <c r="I697" i="12" s="1"/>
  <c r="T697" i="9"/>
  <c r="J697" i="12" s="1"/>
  <c r="U697" i="9"/>
  <c r="K697" i="12" s="1"/>
  <c r="V697" i="9"/>
  <c r="L697" i="12" s="1"/>
  <c r="W697" i="9"/>
  <c r="M697" i="12" s="1"/>
  <c r="AD700" i="9"/>
  <c r="AE700" i="9"/>
  <c r="AF700" i="9"/>
  <c r="AG700" i="9"/>
  <c r="AL700" i="9"/>
  <c r="AR700" i="12" s="1"/>
  <c r="AM700" i="9"/>
  <c r="AS700" i="12" s="1"/>
  <c r="AN700" i="9"/>
  <c r="AB700" i="9"/>
  <c r="AC700" i="9"/>
  <c r="AH700" i="9"/>
  <c r="Z700" i="9"/>
  <c r="Y700" i="9"/>
  <c r="AA700" i="9"/>
  <c r="AJ700" i="9"/>
  <c r="AK700" i="9"/>
  <c r="AI700" i="9"/>
  <c r="W700" i="9"/>
  <c r="M700" i="12" s="1"/>
  <c r="T700" i="9"/>
  <c r="J700" i="12" s="1"/>
  <c r="R700" i="9"/>
  <c r="H700" i="12" s="1"/>
  <c r="S700" i="9"/>
  <c r="I700" i="12" s="1"/>
  <c r="U700" i="9"/>
  <c r="K700" i="12" s="1"/>
  <c r="V700" i="9"/>
  <c r="L700" i="12" s="1"/>
  <c r="AD715" i="9"/>
  <c r="AE715" i="9"/>
  <c r="AF715" i="9"/>
  <c r="AG715" i="9"/>
  <c r="AH715" i="9"/>
  <c r="AI715" i="9"/>
  <c r="AJ715" i="9"/>
  <c r="AA715" i="9"/>
  <c r="AB715" i="9"/>
  <c r="AC715" i="9"/>
  <c r="AL715" i="9"/>
  <c r="AR715" i="12" s="1"/>
  <c r="Z715" i="9"/>
  <c r="AK715" i="9"/>
  <c r="AM715" i="9"/>
  <c r="AS715" i="12" s="1"/>
  <c r="AN715" i="9"/>
  <c r="Y715" i="9"/>
  <c r="U715" i="9"/>
  <c r="K715" i="12" s="1"/>
  <c r="R715" i="9"/>
  <c r="H715" i="12" s="1"/>
  <c r="S715" i="9"/>
  <c r="I715" i="12" s="1"/>
  <c r="T715" i="9"/>
  <c r="J715" i="12" s="1"/>
  <c r="V715" i="9"/>
  <c r="L715" i="12" s="1"/>
  <c r="W715" i="9"/>
  <c r="M715" i="12" s="1"/>
  <c r="Z719" i="9"/>
  <c r="AL719" i="9"/>
  <c r="AR719" i="12" s="1"/>
  <c r="AA719" i="9"/>
  <c r="AM719" i="9"/>
  <c r="AS719" i="12" s="1"/>
  <c r="AB719" i="9"/>
  <c r="AN719" i="9"/>
  <c r="AC719" i="9"/>
  <c r="AI719" i="9"/>
  <c r="AJ719" i="9"/>
  <c r="AK719" i="9"/>
  <c r="AG719" i="9"/>
  <c r="AD719" i="9"/>
  <c r="AH719" i="9"/>
  <c r="AE719" i="9"/>
  <c r="AF719" i="9"/>
  <c r="Y719" i="9"/>
  <c r="R719" i="9"/>
  <c r="H719" i="12" s="1"/>
  <c r="S719" i="9"/>
  <c r="I719" i="12" s="1"/>
  <c r="T719" i="9"/>
  <c r="J719" i="12" s="1"/>
  <c r="U719" i="9"/>
  <c r="K719" i="12" s="1"/>
  <c r="V719" i="9"/>
  <c r="L719" i="12" s="1"/>
  <c r="W719" i="9"/>
  <c r="M719" i="12" s="1"/>
  <c r="AF726" i="9"/>
  <c r="AG726" i="9"/>
  <c r="AH726" i="9"/>
  <c r="AL726" i="9"/>
  <c r="AR726" i="12" s="1"/>
  <c r="AM726" i="9"/>
  <c r="AS726" i="12" s="1"/>
  <c r="Y726" i="9"/>
  <c r="AN726" i="9"/>
  <c r="AB726" i="9"/>
  <c r="Z726" i="9"/>
  <c r="AA726" i="9"/>
  <c r="AE726" i="9"/>
  <c r="AK726" i="9"/>
  <c r="AC726" i="9"/>
  <c r="AI726" i="9"/>
  <c r="AD726" i="9"/>
  <c r="AJ726" i="9"/>
  <c r="W726" i="9"/>
  <c r="M726" i="12" s="1"/>
  <c r="V726" i="9"/>
  <c r="L726" i="12" s="1"/>
  <c r="R726" i="9"/>
  <c r="H726" i="12" s="1"/>
  <c r="S726" i="9"/>
  <c r="I726" i="12" s="1"/>
  <c r="T726" i="9"/>
  <c r="J726" i="12" s="1"/>
  <c r="U726" i="9"/>
  <c r="K726" i="12" s="1"/>
  <c r="K735" i="9"/>
  <c r="N736" i="9"/>
  <c r="AF738" i="9"/>
  <c r="AG738" i="9"/>
  <c r="AH738" i="9"/>
  <c r="AL738" i="9"/>
  <c r="AM738" i="9"/>
  <c r="Y738" i="9"/>
  <c r="AN738" i="9"/>
  <c r="AK738" i="9"/>
  <c r="AB738" i="9"/>
  <c r="AC738" i="9"/>
  <c r="Z738" i="9"/>
  <c r="AD738" i="9"/>
  <c r="AE738" i="9"/>
  <c r="AA738" i="9"/>
  <c r="AJ738" i="9"/>
  <c r="AI738" i="9"/>
  <c r="L741" i="9"/>
  <c r="K742" i="9"/>
  <c r="K743" i="9"/>
  <c r="K746" i="9"/>
  <c r="M751" i="9"/>
  <c r="M752" i="9"/>
  <c r="L753" i="9"/>
  <c r="L754" i="9"/>
  <c r="L760" i="9"/>
  <c r="N766" i="9"/>
  <c r="AF768" i="9"/>
  <c r="AG768" i="9"/>
  <c r="AH768" i="9"/>
  <c r="AL768" i="9"/>
  <c r="AM768" i="9"/>
  <c r="Y768" i="9"/>
  <c r="AN768" i="9"/>
  <c r="AD768" i="9"/>
  <c r="Z768" i="9"/>
  <c r="AC768" i="9"/>
  <c r="AE768" i="9"/>
  <c r="AK768" i="9"/>
  <c r="AI768" i="9"/>
  <c r="AA768" i="9"/>
  <c r="AB768" i="9"/>
  <c r="AJ768" i="9"/>
  <c r="N771" i="9"/>
  <c r="M772" i="9"/>
  <c r="M773" i="9"/>
  <c r="L776" i="9"/>
  <c r="P777" i="9"/>
  <c r="G777" i="9" s="1"/>
  <c r="AT777" i="12" s="1"/>
  <c r="P778" i="9"/>
  <c r="G778" i="9" s="1"/>
  <c r="AT778" i="12" s="1"/>
  <c r="L783" i="9"/>
  <c r="L784" i="9"/>
  <c r="J788" i="9"/>
  <c r="AJ788" i="9"/>
  <c r="Y788" i="9"/>
  <c r="AK788" i="9"/>
  <c r="Z788" i="9"/>
  <c r="AL788" i="9"/>
  <c r="AM788" i="9"/>
  <c r="AN788" i="9"/>
  <c r="AE788" i="9"/>
  <c r="AD788" i="9"/>
  <c r="AH788" i="9"/>
  <c r="AI788" i="9"/>
  <c r="AB788" i="9"/>
  <c r="AF788" i="9"/>
  <c r="AG788" i="9"/>
  <c r="AC788" i="9"/>
  <c r="AA788" i="9"/>
  <c r="K790" i="9"/>
  <c r="P793" i="9"/>
  <c r="G793" i="9" s="1"/>
  <c r="P794" i="9"/>
  <c r="G794" i="9" s="1"/>
  <c r="AT794" i="12" s="1"/>
  <c r="J802" i="9"/>
  <c r="M805" i="9"/>
  <c r="N806" i="9"/>
  <c r="J813" i="9"/>
  <c r="K814" i="9"/>
  <c r="I818" i="9"/>
  <c r="N827" i="9"/>
  <c r="P828" i="9"/>
  <c r="G828" i="9" s="1"/>
  <c r="AT828" i="12" s="1"/>
  <c r="AC831" i="9"/>
  <c r="AD831" i="9"/>
  <c r="AE831" i="9"/>
  <c r="AA831" i="9"/>
  <c r="AB831" i="9"/>
  <c r="AH831" i="9"/>
  <c r="Y831" i="9"/>
  <c r="Z831" i="9"/>
  <c r="AK831" i="9"/>
  <c r="AM831" i="9"/>
  <c r="AN831" i="9"/>
  <c r="AG831" i="9"/>
  <c r="AL831" i="9"/>
  <c r="AI831" i="9"/>
  <c r="AF831" i="9"/>
  <c r="AJ831" i="9"/>
  <c r="Z832" i="9"/>
  <c r="AL832" i="9"/>
  <c r="AA832" i="9"/>
  <c r="AM832" i="9"/>
  <c r="AB832" i="9"/>
  <c r="AD832" i="9"/>
  <c r="AG832" i="9"/>
  <c r="AE832" i="9"/>
  <c r="AF832" i="9"/>
  <c r="AK832" i="9"/>
  <c r="AC832" i="9"/>
  <c r="Y832" i="9"/>
  <c r="AH832" i="9"/>
  <c r="AJ832" i="9"/>
  <c r="AN832" i="9"/>
  <c r="AI832" i="9"/>
  <c r="P833" i="9"/>
  <c r="G833" i="9" s="1"/>
  <c r="AT833" i="12" s="1"/>
  <c r="I835" i="9"/>
  <c r="Z835" i="9"/>
  <c r="AL835" i="9"/>
  <c r="AA835" i="9"/>
  <c r="AM835" i="9"/>
  <c r="AJ835" i="9"/>
  <c r="AF835" i="9"/>
  <c r="AH835" i="9"/>
  <c r="AI835" i="9"/>
  <c r="AK835" i="9"/>
  <c r="Y835" i="9"/>
  <c r="AD835" i="9"/>
  <c r="AN835" i="9"/>
  <c r="AB835" i="9"/>
  <c r="AC835" i="9"/>
  <c r="AE835" i="9"/>
  <c r="AG835" i="9"/>
  <c r="L841" i="9"/>
  <c r="Z841" i="9"/>
  <c r="AL841" i="9"/>
  <c r="AA841" i="9"/>
  <c r="AM841" i="9"/>
  <c r="AB841" i="9"/>
  <c r="AE841" i="9"/>
  <c r="Y841" i="9"/>
  <c r="AC841" i="9"/>
  <c r="AG841" i="9"/>
  <c r="AJ841" i="9"/>
  <c r="AF841" i="9"/>
  <c r="AD841" i="9"/>
  <c r="AH841" i="9"/>
  <c r="AN841" i="9"/>
  <c r="AK841" i="9"/>
  <c r="AI841" i="9"/>
  <c r="K845" i="9"/>
  <c r="P847" i="9"/>
  <c r="G847" i="9" s="1"/>
  <c r="AH847" i="9"/>
  <c r="AF847" i="9"/>
  <c r="AJ847" i="9"/>
  <c r="AK847" i="9"/>
  <c r="AL847" i="9"/>
  <c r="AN847" i="9"/>
  <c r="Y847" i="9"/>
  <c r="AE847" i="9"/>
  <c r="AM847" i="9"/>
  <c r="AD847" i="9"/>
  <c r="AA847" i="9"/>
  <c r="Z847" i="9"/>
  <c r="AG847" i="9"/>
  <c r="AB847" i="9"/>
  <c r="AC847" i="9"/>
  <c r="AI847" i="9"/>
  <c r="K848" i="9"/>
  <c r="L849" i="9"/>
  <c r="M850" i="9"/>
  <c r="J855" i="9"/>
  <c r="K859" i="9"/>
  <c r="J860" i="9"/>
  <c r="J861" i="9"/>
  <c r="K862" i="9"/>
  <c r="I864" i="9"/>
  <c r="Z867" i="9"/>
  <c r="AL867" i="9"/>
  <c r="AA867" i="9"/>
  <c r="AN867" i="9"/>
  <c r="AD867" i="9"/>
  <c r="AE867" i="9"/>
  <c r="AB867" i="9"/>
  <c r="AC867" i="9"/>
  <c r="AH867" i="9"/>
  <c r="AK867" i="9"/>
  <c r="AI867" i="9"/>
  <c r="AM867" i="9"/>
  <c r="Y867" i="9"/>
  <c r="AJ867" i="9"/>
  <c r="AG867" i="9"/>
  <c r="AF867" i="9"/>
  <c r="P868" i="9"/>
  <c r="G868" i="9" s="1"/>
  <c r="AH868" i="9"/>
  <c r="AK868" i="9"/>
  <c r="AB868" i="9"/>
  <c r="AC868" i="9"/>
  <c r="Z868" i="9"/>
  <c r="AD868" i="9"/>
  <c r="AE868" i="9"/>
  <c r="AM868" i="9"/>
  <c r="AA868" i="9"/>
  <c r="AG868" i="9"/>
  <c r="AF868" i="9"/>
  <c r="AI868" i="9"/>
  <c r="AJ868" i="9"/>
  <c r="AL868" i="9"/>
  <c r="AN868" i="9"/>
  <c r="Y868" i="9"/>
  <c r="K871" i="9"/>
  <c r="P879" i="9"/>
  <c r="G879" i="9" s="1"/>
  <c r="AT879" i="12" s="1"/>
  <c r="K882" i="9"/>
  <c r="AB882" i="9"/>
  <c r="AN882" i="9"/>
  <c r="Y882" i="9"/>
  <c r="AL882" i="9"/>
  <c r="Z882" i="9"/>
  <c r="AM882" i="9"/>
  <c r="AH882" i="9"/>
  <c r="AJ882" i="9"/>
  <c r="AK882" i="9"/>
  <c r="AI882" i="9"/>
  <c r="AA882" i="9"/>
  <c r="AE882" i="9"/>
  <c r="AG882" i="9"/>
  <c r="AF882" i="9"/>
  <c r="AD882" i="9"/>
  <c r="AC882" i="9"/>
  <c r="N889" i="9"/>
  <c r="I895" i="9"/>
  <c r="AJ895" i="9"/>
  <c r="AA895" i="9"/>
  <c r="AN895" i="9"/>
  <c r="AB895" i="9"/>
  <c r="AE895" i="9"/>
  <c r="AG895" i="9"/>
  <c r="AH895" i="9"/>
  <c r="AL895" i="9"/>
  <c r="Z895" i="9"/>
  <c r="AD895" i="9"/>
  <c r="Y895" i="9"/>
  <c r="AC895" i="9"/>
  <c r="AM895" i="9"/>
  <c r="AF895" i="9"/>
  <c r="AI895" i="9"/>
  <c r="AK895" i="9"/>
  <c r="L896" i="9"/>
  <c r="N897" i="9"/>
  <c r="N899" i="9"/>
  <c r="AF899" i="9"/>
  <c r="AB899" i="9"/>
  <c r="AC899" i="9"/>
  <c r="AD899" i="9"/>
  <c r="AG899" i="9"/>
  <c r="AH899" i="9"/>
  <c r="AK899" i="9"/>
  <c r="AN899" i="9"/>
  <c r="Y899" i="9"/>
  <c r="AL899" i="9"/>
  <c r="AA899" i="9"/>
  <c r="AE899" i="9"/>
  <c r="AI899" i="9"/>
  <c r="AJ899" i="9"/>
  <c r="Z899" i="9"/>
  <c r="AM899" i="9"/>
  <c r="L900" i="9"/>
  <c r="M902" i="9"/>
  <c r="AF902" i="9"/>
  <c r="AG902" i="9"/>
  <c r="AH902" i="9"/>
  <c r="AB902" i="9"/>
  <c r="AD902" i="9"/>
  <c r="AE902" i="9"/>
  <c r="AC902" i="9"/>
  <c r="AK902" i="9"/>
  <c r="AN902" i="9"/>
  <c r="AA902" i="9"/>
  <c r="Y902" i="9"/>
  <c r="Z902" i="9"/>
  <c r="AM902" i="9"/>
  <c r="AI902" i="9"/>
  <c r="AJ902" i="9"/>
  <c r="AL902" i="9"/>
  <c r="L908" i="9"/>
  <c r="M909" i="9"/>
  <c r="AB912" i="9"/>
  <c r="AN912" i="9"/>
  <c r="AD912" i="9"/>
  <c r="AE912" i="9"/>
  <c r="Y912" i="9"/>
  <c r="AA912" i="9"/>
  <c r="AC912" i="9"/>
  <c r="AK912" i="9"/>
  <c r="Z912" i="9"/>
  <c r="AJ912" i="9"/>
  <c r="AG912" i="9"/>
  <c r="AL912" i="9"/>
  <c r="AH912" i="9"/>
  <c r="AI912" i="9"/>
  <c r="AM912" i="9"/>
  <c r="AF912" i="9"/>
  <c r="I920" i="9"/>
  <c r="J921" i="9"/>
  <c r="AF926" i="9"/>
  <c r="AB926" i="9"/>
  <c r="AC926" i="9"/>
  <c r="AK926" i="9"/>
  <c r="AM926" i="9"/>
  <c r="Y926" i="9"/>
  <c r="AN926" i="9"/>
  <c r="AD926" i="9"/>
  <c r="AH926" i="9"/>
  <c r="AJ926" i="9"/>
  <c r="Z926" i="9"/>
  <c r="AE926" i="9"/>
  <c r="AL926" i="9"/>
  <c r="AI926" i="9"/>
  <c r="AA926" i="9"/>
  <c r="AG926" i="9"/>
  <c r="AB927" i="9"/>
  <c r="AN927" i="9"/>
  <c r="Y927" i="9"/>
  <c r="AL927" i="9"/>
  <c r="Z927" i="9"/>
  <c r="AM927" i="9"/>
  <c r="AD927" i="9"/>
  <c r="AG927" i="9"/>
  <c r="AJ927" i="9"/>
  <c r="AI927" i="9"/>
  <c r="AC927" i="9"/>
  <c r="AE927" i="9"/>
  <c r="AF927" i="9"/>
  <c r="AH927" i="9"/>
  <c r="AA927" i="9"/>
  <c r="AK927" i="9"/>
  <c r="AJ928" i="9"/>
  <c r="AI928" i="9"/>
  <c r="AK928" i="9"/>
  <c r="Y928" i="9"/>
  <c r="AN928" i="9"/>
  <c r="Z928" i="9"/>
  <c r="AE928" i="9"/>
  <c r="AH928" i="9"/>
  <c r="AD928" i="9"/>
  <c r="AA928" i="9"/>
  <c r="AM928" i="9"/>
  <c r="AB928" i="9"/>
  <c r="AF928" i="9"/>
  <c r="AC928" i="9"/>
  <c r="AG928" i="9"/>
  <c r="AL928" i="9"/>
  <c r="J931" i="9"/>
  <c r="J932" i="9"/>
  <c r="K933" i="9"/>
  <c r="L934" i="9"/>
  <c r="N936" i="9"/>
  <c r="N941" i="9"/>
  <c r="I943" i="9"/>
  <c r="AJ943" i="9"/>
  <c r="AE943" i="9"/>
  <c r="AF943" i="9"/>
  <c r="AC943" i="9"/>
  <c r="AH943" i="9"/>
  <c r="AL943" i="9"/>
  <c r="AN943" i="9"/>
  <c r="AD943" i="9"/>
  <c r="AI943" i="9"/>
  <c r="Y943" i="9"/>
  <c r="AM943" i="9"/>
  <c r="Z943" i="9"/>
  <c r="AA943" i="9"/>
  <c r="AB943" i="9"/>
  <c r="AG943" i="9"/>
  <c r="AK943" i="9"/>
  <c r="I945" i="9"/>
  <c r="I946" i="9"/>
  <c r="J947" i="9"/>
  <c r="J952" i="9"/>
  <c r="I956" i="9"/>
  <c r="AF956" i="9"/>
  <c r="AG956" i="9"/>
  <c r="AH956" i="9"/>
  <c r="Z956" i="9"/>
  <c r="AC956" i="9"/>
  <c r="AI956" i="9"/>
  <c r="AN956" i="9"/>
  <c r="AE956" i="9"/>
  <c r="AK956" i="9"/>
  <c r="AD956" i="9"/>
  <c r="AJ956" i="9"/>
  <c r="AL956" i="9"/>
  <c r="AM956" i="9"/>
  <c r="AA956" i="9"/>
  <c r="AB956" i="9"/>
  <c r="Y956" i="9"/>
  <c r="I958" i="9"/>
  <c r="J959" i="9"/>
  <c r="K963" i="9"/>
  <c r="L964" i="9"/>
  <c r="L965" i="9"/>
  <c r="N977" i="9"/>
  <c r="J981" i="9"/>
  <c r="J985" i="9"/>
  <c r="N987" i="9"/>
  <c r="AB987" i="9"/>
  <c r="AN987" i="9"/>
  <c r="AH987" i="9"/>
  <c r="AI987" i="9"/>
  <c r="AF987" i="9"/>
  <c r="AK987" i="9"/>
  <c r="Y987" i="9"/>
  <c r="AJ987" i="9"/>
  <c r="AM987" i="9"/>
  <c r="AD987" i="9"/>
  <c r="AL987" i="9"/>
  <c r="Z987" i="9"/>
  <c r="AC987" i="9"/>
  <c r="AE987" i="9"/>
  <c r="AG987" i="9"/>
  <c r="AA987" i="9"/>
  <c r="K988" i="9"/>
  <c r="I991" i="9"/>
  <c r="AJ991" i="9"/>
  <c r="AI991" i="9"/>
  <c r="AK991" i="9"/>
  <c r="AE991" i="9"/>
  <c r="AH991" i="9"/>
  <c r="AL991" i="9"/>
  <c r="AB991" i="9"/>
  <c r="AD991" i="9"/>
  <c r="AC991" i="9"/>
  <c r="AG991" i="9"/>
  <c r="Y991" i="9"/>
  <c r="Z991" i="9"/>
  <c r="AF991" i="9"/>
  <c r="AM991" i="9"/>
  <c r="AN991" i="9"/>
  <c r="AA991" i="9"/>
  <c r="M992" i="9"/>
  <c r="M1006" i="9"/>
  <c r="N1007" i="9"/>
  <c r="AF1010" i="9"/>
  <c r="AG1010" i="9"/>
  <c r="AH1010" i="9"/>
  <c r="Z1010" i="9"/>
  <c r="AC1010" i="9"/>
  <c r="Y1010" i="9"/>
  <c r="AE1010" i="9"/>
  <c r="AA1010" i="9"/>
  <c r="AB1010" i="9"/>
  <c r="AD1010" i="9"/>
  <c r="AI1010" i="9"/>
  <c r="AJ1010" i="9"/>
  <c r="AK1010" i="9"/>
  <c r="AL1010" i="9"/>
  <c r="AM1010" i="9"/>
  <c r="AN1010" i="9"/>
  <c r="J1015" i="9"/>
  <c r="M1020" i="9"/>
  <c r="AB1022" i="9"/>
  <c r="AN1022" i="9"/>
  <c r="AC1022" i="9"/>
  <c r="AD1022" i="9"/>
  <c r="AG1022" i="9"/>
  <c r="AF1022" i="9"/>
  <c r="AJ1022" i="9"/>
  <c r="Y1022" i="9"/>
  <c r="AL1022" i="9"/>
  <c r="AM1022" i="9"/>
  <c r="Z1022" i="9"/>
  <c r="AA1022" i="9"/>
  <c r="AH1022" i="9"/>
  <c r="AI1022" i="9"/>
  <c r="AE1022" i="9"/>
  <c r="AK1022" i="9"/>
  <c r="M1024" i="9"/>
  <c r="AF1024" i="9"/>
  <c r="AG1024" i="9"/>
  <c r="Z1024" i="9"/>
  <c r="AN1024" i="9"/>
  <c r="AC1024" i="9"/>
  <c r="AI1024" i="9"/>
  <c r="AE1024" i="9"/>
  <c r="AJ1024" i="9"/>
  <c r="AD1024" i="9"/>
  <c r="AH1024" i="9"/>
  <c r="AK1024" i="9"/>
  <c r="AL1024" i="9"/>
  <c r="AM1024" i="9"/>
  <c r="Y1024" i="9"/>
  <c r="AA1024" i="9"/>
  <c r="AB1024" i="9"/>
  <c r="N1025" i="9"/>
  <c r="I1030" i="9"/>
  <c r="AB1034" i="9"/>
  <c r="AN1034" i="9"/>
  <c r="AC1034" i="9"/>
  <c r="AL1034" i="9"/>
  <c r="AF1034" i="9"/>
  <c r="AI1034" i="9"/>
  <c r="Y1034" i="9"/>
  <c r="AD1034" i="9"/>
  <c r="AE1034" i="9"/>
  <c r="AG1034" i="9"/>
  <c r="AH1034" i="9"/>
  <c r="AJ1034" i="9"/>
  <c r="AK1034" i="9"/>
  <c r="AM1034" i="9"/>
  <c r="Z1034" i="9"/>
  <c r="AA1034" i="9"/>
  <c r="I1035" i="9"/>
  <c r="J1040" i="9"/>
  <c r="M1048" i="9"/>
  <c r="N1051" i="9"/>
  <c r="AD1051" i="9"/>
  <c r="AG1051" i="9"/>
  <c r="AC1051" i="9"/>
  <c r="Y1051" i="9"/>
  <c r="AN1051" i="9"/>
  <c r="AA1051" i="9"/>
  <c r="Z1051" i="9"/>
  <c r="AB1051" i="9"/>
  <c r="AE1051" i="9"/>
  <c r="AF1051" i="9"/>
  <c r="AH1051" i="9"/>
  <c r="AI1051" i="9"/>
  <c r="AJ1051" i="9"/>
  <c r="AL1051" i="9"/>
  <c r="AM1051" i="9"/>
  <c r="AK1051" i="9"/>
  <c r="K1053" i="9"/>
  <c r="I1057" i="9"/>
  <c r="K1058" i="9"/>
  <c r="AD1060" i="9"/>
  <c r="AG1060" i="9"/>
  <c r="AB1060" i="9"/>
  <c r="AK1060" i="9"/>
  <c r="AM1060" i="9"/>
  <c r="AE1060" i="9"/>
  <c r="AF1060" i="9"/>
  <c r="AH1060" i="9"/>
  <c r="AI1060" i="9"/>
  <c r="AJ1060" i="9"/>
  <c r="AL1060" i="9"/>
  <c r="AN1060" i="9"/>
  <c r="Z1060" i="9"/>
  <c r="AA1060" i="9"/>
  <c r="AC1060" i="9"/>
  <c r="Y1060" i="9"/>
  <c r="J1063" i="9"/>
  <c r="N1066" i="9"/>
  <c r="I1070" i="9"/>
  <c r="J1075" i="9"/>
  <c r="AH1080" i="9"/>
  <c r="AA1080" i="9"/>
  <c r="AN1080" i="9"/>
  <c r="AK1080" i="9"/>
  <c r="AC1080" i="9"/>
  <c r="AE1080" i="9"/>
  <c r="AG1080" i="9"/>
  <c r="AI1080" i="9"/>
  <c r="AJ1080" i="9"/>
  <c r="AL1080" i="9"/>
  <c r="AM1080" i="9"/>
  <c r="AF1080" i="9"/>
  <c r="Y1080" i="9"/>
  <c r="Z1080" i="9"/>
  <c r="AB1080" i="9"/>
  <c r="AD1080" i="9"/>
  <c r="I1081" i="9"/>
  <c r="J1082" i="9"/>
  <c r="I1087" i="9"/>
  <c r="M1093" i="9"/>
  <c r="J1097" i="9"/>
  <c r="Z1097" i="9"/>
  <c r="AL1097" i="9"/>
  <c r="AD1097" i="9"/>
  <c r="AJ1097" i="9"/>
  <c r="AK1097" i="9"/>
  <c r="AN1097" i="9"/>
  <c r="Y1097" i="9"/>
  <c r="AA1097" i="9"/>
  <c r="AB1097" i="9"/>
  <c r="AC1097" i="9"/>
  <c r="AF1097" i="9"/>
  <c r="AE1097" i="9"/>
  <c r="AG1097" i="9"/>
  <c r="AI1097" i="9"/>
  <c r="AH1097" i="9"/>
  <c r="AM1097" i="9"/>
  <c r="N141" i="12"/>
  <c r="N76" i="13" s="1"/>
  <c r="N189" i="12"/>
  <c r="N124" i="13" s="1"/>
  <c r="N237" i="12"/>
  <c r="N172" i="13" s="1"/>
  <c r="S576" i="9"/>
  <c r="U578" i="9"/>
  <c r="W433" i="9"/>
  <c r="M433" i="12" s="1"/>
  <c r="W606" i="9"/>
  <c r="M606" i="12" s="1"/>
  <c r="W592" i="9"/>
  <c r="M592" i="12" s="1"/>
  <c r="U561" i="9"/>
  <c r="K561" i="12" s="1"/>
  <c r="AC236" i="2"/>
  <c r="AC224" i="2"/>
  <c r="AC243" i="2"/>
  <c r="AC231" i="2"/>
  <c r="AC219" i="2"/>
  <c r="AC238" i="2"/>
  <c r="AC226" i="2"/>
  <c r="AC245" i="2"/>
  <c r="AC233" i="2"/>
  <c r="AC221" i="2"/>
  <c r="AC240" i="2"/>
  <c r="AC228" i="2"/>
  <c r="AC216" i="2"/>
  <c r="AC235" i="2"/>
  <c r="AC223" i="2"/>
  <c r="AC227" i="2"/>
  <c r="AC242" i="2"/>
  <c r="AC230" i="2"/>
  <c r="AC218" i="2"/>
  <c r="AC239" i="2"/>
  <c r="AC215" i="2"/>
  <c r="AC237" i="2"/>
  <c r="AC225" i="2"/>
  <c r="AC244" i="2"/>
  <c r="AC232" i="2"/>
  <c r="AC220" i="2"/>
  <c r="AC234" i="2"/>
  <c r="AC222" i="2"/>
  <c r="AC241" i="2"/>
  <c r="AC229" i="2"/>
  <c r="AC217" i="2"/>
  <c r="AC272" i="2"/>
  <c r="AC260" i="2"/>
  <c r="AC248" i="2"/>
  <c r="AC267" i="2"/>
  <c r="AC255" i="2"/>
  <c r="AC274" i="2"/>
  <c r="AC262" i="2"/>
  <c r="AC250" i="2"/>
  <c r="AC269" i="2"/>
  <c r="AC257" i="2"/>
  <c r="AC264" i="2"/>
  <c r="AC252" i="2"/>
  <c r="AC271" i="2"/>
  <c r="AC259" i="2"/>
  <c r="AC247" i="2"/>
  <c r="AC263" i="2"/>
  <c r="AC266" i="2"/>
  <c r="AC254" i="2"/>
  <c r="AC275" i="2"/>
  <c r="AC273" i="2"/>
  <c r="AC261" i="2"/>
  <c r="AC249" i="2"/>
  <c r="AC268" i="2"/>
  <c r="AC256" i="2"/>
  <c r="AC251" i="2"/>
  <c r="AC270" i="2"/>
  <c r="AC258" i="2"/>
  <c r="AC246" i="2"/>
  <c r="AC265" i="2"/>
  <c r="AC253" i="2"/>
  <c r="J544" i="12"/>
  <c r="CT171" i="3"/>
  <c r="H11" i="5"/>
  <c r="CU171" i="3"/>
  <c r="H12" i="5"/>
  <c r="Z19" i="5"/>
  <c r="DE155" i="3"/>
  <c r="H22" i="5"/>
  <c r="Z20" i="5"/>
  <c r="DF154" i="3"/>
  <c r="H23" i="5"/>
  <c r="Z21" i="5"/>
  <c r="DG155" i="3"/>
  <c r="H24" i="5"/>
  <c r="Z16" i="5"/>
  <c r="Z17" i="5"/>
  <c r="Z18" i="5"/>
  <c r="Z15" i="5"/>
  <c r="J313" i="9"/>
  <c r="J320" i="9"/>
  <c r="J327" i="9"/>
  <c r="J334" i="9"/>
  <c r="J308" i="9"/>
  <c r="J315" i="9"/>
  <c r="J322" i="9"/>
  <c r="J329" i="9"/>
  <c r="J336" i="9"/>
  <c r="J331" i="9"/>
  <c r="J310" i="9"/>
  <c r="J317" i="9"/>
  <c r="J324" i="9"/>
  <c r="J312" i="9"/>
  <c r="J326" i="9"/>
  <c r="J333" i="9"/>
  <c r="J309" i="9"/>
  <c r="J323" i="9"/>
  <c r="J335" i="9"/>
  <c r="J307" i="9"/>
  <c r="J321" i="9"/>
  <c r="J332" i="9"/>
  <c r="J316" i="9"/>
  <c r="J330" i="9"/>
  <c r="J314" i="9"/>
  <c r="J328" i="9"/>
  <c r="J319" i="9"/>
  <c r="J318" i="9"/>
  <c r="J325" i="9"/>
  <c r="J311" i="9"/>
  <c r="K339" i="9"/>
  <c r="K351" i="9"/>
  <c r="K363" i="9"/>
  <c r="K346" i="9"/>
  <c r="K358" i="9"/>
  <c r="K341" i="9"/>
  <c r="K353" i="9"/>
  <c r="K365" i="9"/>
  <c r="K348" i="9"/>
  <c r="K360" i="9"/>
  <c r="K345" i="9"/>
  <c r="K357" i="9"/>
  <c r="K338" i="9"/>
  <c r="K343" i="9"/>
  <c r="K350" i="9"/>
  <c r="K355" i="9"/>
  <c r="K362" i="9"/>
  <c r="K367" i="9"/>
  <c r="K347" i="9"/>
  <c r="K359" i="9"/>
  <c r="K356" i="9"/>
  <c r="K366" i="9"/>
  <c r="K344" i="9"/>
  <c r="K364" i="9"/>
  <c r="K337" i="9"/>
  <c r="K349" i="9"/>
  <c r="K342" i="9"/>
  <c r="K354" i="9"/>
  <c r="K361" i="9"/>
  <c r="K340" i="9"/>
  <c r="K352" i="9"/>
  <c r="L368" i="9"/>
  <c r="L380" i="9"/>
  <c r="L392" i="9"/>
  <c r="L375" i="9"/>
  <c r="L387" i="9"/>
  <c r="L370" i="9"/>
  <c r="L382" i="9"/>
  <c r="L394" i="9"/>
  <c r="L377" i="9"/>
  <c r="L389" i="9"/>
  <c r="L376" i="9"/>
  <c r="L388" i="9"/>
  <c r="L369" i="9"/>
  <c r="L381" i="9"/>
  <c r="L393" i="9"/>
  <c r="L373" i="9"/>
  <c r="L378" i="9"/>
  <c r="L385" i="9"/>
  <c r="L390" i="9"/>
  <c r="L397" i="9"/>
  <c r="L391" i="9"/>
  <c r="L379" i="9"/>
  <c r="L372" i="9"/>
  <c r="L383" i="9"/>
  <c r="L395" i="9"/>
  <c r="L384" i="9"/>
  <c r="L396" i="9"/>
  <c r="L371" i="9"/>
  <c r="L386" i="9"/>
  <c r="L374" i="9"/>
  <c r="L398" i="9"/>
  <c r="M409" i="9"/>
  <c r="M421" i="9"/>
  <c r="M404" i="9"/>
  <c r="M416" i="9"/>
  <c r="M399" i="9"/>
  <c r="M411" i="9"/>
  <c r="M423" i="9"/>
  <c r="M406" i="9"/>
  <c r="M418" i="9"/>
  <c r="M407" i="9"/>
  <c r="M419" i="9"/>
  <c r="M400" i="9"/>
  <c r="M412" i="9"/>
  <c r="M424" i="9"/>
  <c r="M413" i="9"/>
  <c r="M422" i="9"/>
  <c r="M401" i="9"/>
  <c r="M410" i="9"/>
  <c r="M402" i="9"/>
  <c r="M414" i="9"/>
  <c r="M403" i="9"/>
  <c r="M426" i="9"/>
  <c r="M415" i="9"/>
  <c r="M408" i="9"/>
  <c r="M427" i="9"/>
  <c r="M417" i="9"/>
  <c r="M425" i="9"/>
  <c r="M420" i="9"/>
  <c r="M405" i="9"/>
  <c r="N438" i="9"/>
  <c r="N450" i="9"/>
  <c r="N433" i="9"/>
  <c r="N445" i="9"/>
  <c r="N428" i="9"/>
  <c r="N440" i="9"/>
  <c r="N435" i="9"/>
  <c r="N447" i="9"/>
  <c r="N431" i="9"/>
  <c r="N443" i="9"/>
  <c r="N454" i="9"/>
  <c r="N457" i="9"/>
  <c r="N444" i="9"/>
  <c r="N441" i="9"/>
  <c r="N429" i="9"/>
  <c r="N437" i="9"/>
  <c r="N449" i="9"/>
  <c r="N455" i="9"/>
  <c r="N452" i="9"/>
  <c r="N458" i="9"/>
  <c r="N430" i="9"/>
  <c r="N442" i="9"/>
  <c r="N434" i="9"/>
  <c r="N446" i="9"/>
  <c r="N453" i="9"/>
  <c r="N456" i="9"/>
  <c r="N432" i="9"/>
  <c r="N451" i="9"/>
  <c r="N436" i="9"/>
  <c r="N448" i="9"/>
  <c r="N439" i="9"/>
  <c r="I646" i="9"/>
  <c r="I658" i="9"/>
  <c r="I670" i="9"/>
  <c r="I653" i="9"/>
  <c r="I665" i="9"/>
  <c r="I648" i="9"/>
  <c r="I660" i="9"/>
  <c r="I672" i="9"/>
  <c r="I643" i="9"/>
  <c r="I655" i="9"/>
  <c r="I667" i="9"/>
  <c r="I650" i="9"/>
  <c r="I662" i="9"/>
  <c r="I645" i="9"/>
  <c r="I657" i="9"/>
  <c r="I669" i="9"/>
  <c r="I652" i="9"/>
  <c r="I664" i="9"/>
  <c r="I647" i="9"/>
  <c r="I659" i="9"/>
  <c r="I671" i="9"/>
  <c r="I644" i="9"/>
  <c r="I656" i="9"/>
  <c r="I668" i="9"/>
  <c r="I649" i="9"/>
  <c r="I663" i="9"/>
  <c r="I654" i="9"/>
  <c r="I651" i="9"/>
  <c r="I661" i="9"/>
  <c r="I642" i="9"/>
  <c r="I666" i="9"/>
  <c r="J675" i="9"/>
  <c r="J682" i="9"/>
  <c r="J677" i="9"/>
  <c r="J684" i="9"/>
  <c r="J681" i="9"/>
  <c r="J693" i="9"/>
  <c r="J673" i="9"/>
  <c r="J685" i="9"/>
  <c r="J697" i="9"/>
  <c r="J695" i="9"/>
  <c r="J699" i="9"/>
  <c r="J676" i="9"/>
  <c r="J701" i="9"/>
  <c r="J679" i="9"/>
  <c r="J691" i="9"/>
  <c r="J689" i="9"/>
  <c r="J683" i="9"/>
  <c r="J674" i="9"/>
  <c r="J687" i="9"/>
  <c r="J694" i="9"/>
  <c r="J696" i="9"/>
  <c r="J698" i="9"/>
  <c r="J700" i="9"/>
  <c r="J680" i="9"/>
  <c r="J692" i="9"/>
  <c r="J702" i="9"/>
  <c r="J690" i="9"/>
  <c r="J678" i="9"/>
  <c r="J688" i="9"/>
  <c r="J686" i="9"/>
  <c r="K710" i="9"/>
  <c r="K722" i="9"/>
  <c r="K708" i="9"/>
  <c r="K721" i="9"/>
  <c r="K732" i="9"/>
  <c r="K712" i="9"/>
  <c r="K723" i="9"/>
  <c r="K728" i="9"/>
  <c r="K714" i="9"/>
  <c r="K725" i="9"/>
  <c r="K703" i="9"/>
  <c r="K705" i="9"/>
  <c r="K716" i="9"/>
  <c r="K727" i="9"/>
  <c r="K729" i="9"/>
  <c r="K718" i="9"/>
  <c r="K717" i="9"/>
  <c r="K704" i="9"/>
  <c r="K707" i="9"/>
  <c r="K731" i="9"/>
  <c r="K709" i="9"/>
  <c r="K720" i="9"/>
  <c r="K733" i="9"/>
  <c r="K711" i="9"/>
  <c r="K724" i="9"/>
  <c r="K713" i="9"/>
  <c r="K726" i="9"/>
  <c r="K715" i="9"/>
  <c r="K706" i="9"/>
  <c r="K730" i="9"/>
  <c r="K719" i="9"/>
  <c r="K311" i="9"/>
  <c r="K318" i="9"/>
  <c r="K313" i="9"/>
  <c r="K320" i="9"/>
  <c r="K327" i="9"/>
  <c r="K334" i="9"/>
  <c r="K308" i="9"/>
  <c r="K315" i="9"/>
  <c r="K322" i="9"/>
  <c r="K329" i="9"/>
  <c r="K336" i="9"/>
  <c r="K331" i="9"/>
  <c r="K310" i="9"/>
  <c r="K317" i="9"/>
  <c r="K324" i="9"/>
  <c r="K319" i="9"/>
  <c r="K309" i="9"/>
  <c r="K312" i="9"/>
  <c r="K323" i="9"/>
  <c r="K326" i="9"/>
  <c r="K335" i="9"/>
  <c r="K307" i="9"/>
  <c r="K321" i="9"/>
  <c r="K332" i="9"/>
  <c r="K316" i="9"/>
  <c r="K330" i="9"/>
  <c r="K314" i="9"/>
  <c r="K325" i="9"/>
  <c r="K333" i="9"/>
  <c r="K328" i="9"/>
  <c r="L344" i="9"/>
  <c r="L356" i="9"/>
  <c r="L339" i="9"/>
  <c r="L351" i="9"/>
  <c r="L363" i="9"/>
  <c r="L346" i="9"/>
  <c r="L358" i="9"/>
  <c r="L341" i="9"/>
  <c r="L353" i="9"/>
  <c r="L365" i="9"/>
  <c r="L340" i="9"/>
  <c r="L352" i="9"/>
  <c r="L364" i="9"/>
  <c r="L345" i="9"/>
  <c r="L357" i="9"/>
  <c r="L337" i="9"/>
  <c r="L342" i="9"/>
  <c r="L349" i="9"/>
  <c r="L354" i="9"/>
  <c r="L361" i="9"/>
  <c r="L366" i="9"/>
  <c r="L338" i="9"/>
  <c r="L347" i="9"/>
  <c r="L360" i="9"/>
  <c r="L350" i="9"/>
  <c r="L359" i="9"/>
  <c r="L348" i="9"/>
  <c r="L343" i="9"/>
  <c r="L367" i="9"/>
  <c r="L362" i="9"/>
  <c r="L355" i="9"/>
  <c r="M373" i="9"/>
  <c r="M385" i="9"/>
  <c r="M397" i="9"/>
  <c r="M368" i="9"/>
  <c r="M380" i="9"/>
  <c r="M392" i="9"/>
  <c r="M375" i="9"/>
  <c r="M387" i="9"/>
  <c r="M370" i="9"/>
  <c r="M382" i="9"/>
  <c r="M394" i="9"/>
  <c r="M371" i="9"/>
  <c r="M383" i="9"/>
  <c r="M395" i="9"/>
  <c r="M376" i="9"/>
  <c r="M388" i="9"/>
  <c r="M372" i="9"/>
  <c r="M378" i="9"/>
  <c r="M369" i="9"/>
  <c r="M391" i="9"/>
  <c r="M377" i="9"/>
  <c r="M384" i="9"/>
  <c r="M396" i="9"/>
  <c r="M389" i="9"/>
  <c r="M386" i="9"/>
  <c r="M398" i="9"/>
  <c r="M379" i="9"/>
  <c r="M390" i="9"/>
  <c r="M393" i="9"/>
  <c r="M374" i="9"/>
  <c r="M381" i="9"/>
  <c r="N402" i="9"/>
  <c r="N414" i="9"/>
  <c r="N426" i="9"/>
  <c r="N409" i="9"/>
  <c r="N421" i="9"/>
  <c r="N404" i="9"/>
  <c r="N416" i="9"/>
  <c r="N399" i="9"/>
  <c r="N411" i="9"/>
  <c r="N423" i="9"/>
  <c r="N407" i="9"/>
  <c r="N419" i="9"/>
  <c r="N400" i="9"/>
  <c r="N403" i="9"/>
  <c r="N413" i="9"/>
  <c r="N422" i="9"/>
  <c r="N425" i="9"/>
  <c r="N406" i="9"/>
  <c r="N410" i="9"/>
  <c r="N418" i="9"/>
  <c r="N415" i="9"/>
  <c r="N405" i="9"/>
  <c r="N417" i="9"/>
  <c r="N401" i="9"/>
  <c r="N424" i="9"/>
  <c r="N427" i="9"/>
  <c r="N420" i="9"/>
  <c r="N412" i="9"/>
  <c r="N408" i="9"/>
  <c r="I622" i="9"/>
  <c r="I634" i="9"/>
  <c r="I617" i="9"/>
  <c r="I629" i="9"/>
  <c r="I641" i="9"/>
  <c r="I612" i="9"/>
  <c r="I624" i="9"/>
  <c r="I636" i="9"/>
  <c r="I619" i="9"/>
  <c r="I631" i="9"/>
  <c r="I614" i="9"/>
  <c r="I626" i="9"/>
  <c r="I638" i="9"/>
  <c r="I621" i="9"/>
  <c r="I633" i="9"/>
  <c r="I616" i="9"/>
  <c r="I628" i="9"/>
  <c r="I640" i="9"/>
  <c r="I623" i="9"/>
  <c r="I635" i="9"/>
  <c r="I620" i="9"/>
  <c r="I632" i="9"/>
  <c r="I615" i="9"/>
  <c r="I625" i="9"/>
  <c r="I639" i="9"/>
  <c r="I630" i="9"/>
  <c r="I613" i="9"/>
  <c r="I627" i="9"/>
  <c r="I637" i="9"/>
  <c r="I618" i="9"/>
  <c r="J651" i="9"/>
  <c r="J663" i="9"/>
  <c r="J646" i="9"/>
  <c r="J658" i="9"/>
  <c r="J670" i="9"/>
  <c r="J653" i="9"/>
  <c r="J665" i="9"/>
  <c r="J648" i="9"/>
  <c r="J660" i="9"/>
  <c r="J672" i="9"/>
  <c r="J643" i="9"/>
  <c r="J655" i="9"/>
  <c r="J667" i="9"/>
  <c r="J650" i="9"/>
  <c r="J662" i="9"/>
  <c r="J645" i="9"/>
  <c r="J657" i="9"/>
  <c r="J669" i="9"/>
  <c r="J652" i="9"/>
  <c r="J664" i="9"/>
  <c r="J649" i="9"/>
  <c r="J661" i="9"/>
  <c r="J644" i="9"/>
  <c r="J659" i="9"/>
  <c r="J668" i="9"/>
  <c r="J654" i="9"/>
  <c r="J666" i="9"/>
  <c r="J647" i="9"/>
  <c r="J656" i="9"/>
  <c r="J671" i="9"/>
  <c r="J642" i="9"/>
  <c r="K675" i="9"/>
  <c r="K682" i="9"/>
  <c r="K677" i="9"/>
  <c r="K689" i="9"/>
  <c r="K674" i="9"/>
  <c r="K686" i="9"/>
  <c r="K698" i="9"/>
  <c r="K678" i="9"/>
  <c r="K690" i="9"/>
  <c r="K697" i="9"/>
  <c r="K684" i="9"/>
  <c r="K693" i="9"/>
  <c r="K695" i="9"/>
  <c r="K699" i="9"/>
  <c r="K673" i="9"/>
  <c r="K676" i="9"/>
  <c r="K701" i="9"/>
  <c r="K679" i="9"/>
  <c r="K691" i="9"/>
  <c r="K683" i="9"/>
  <c r="K692" i="9"/>
  <c r="K702" i="9"/>
  <c r="K685" i="9"/>
  <c r="K687" i="9"/>
  <c r="K694" i="9"/>
  <c r="K696" i="9"/>
  <c r="K700" i="9"/>
  <c r="K680" i="9"/>
  <c r="K681" i="9"/>
  <c r="K688" i="9"/>
  <c r="L703" i="9"/>
  <c r="L715" i="9"/>
  <c r="L727" i="9"/>
  <c r="L719" i="9"/>
  <c r="L732" i="9"/>
  <c r="L708" i="9"/>
  <c r="L710" i="9"/>
  <c r="L721" i="9"/>
  <c r="L713" i="9"/>
  <c r="L712" i="9"/>
  <c r="L723" i="9"/>
  <c r="L714" i="9"/>
  <c r="L725" i="9"/>
  <c r="L729" i="9"/>
  <c r="L705" i="9"/>
  <c r="L716" i="9"/>
  <c r="L718" i="9"/>
  <c r="L726" i="9"/>
  <c r="L707" i="9"/>
  <c r="L731" i="9"/>
  <c r="L709" i="9"/>
  <c r="L720" i="9"/>
  <c r="L722" i="9"/>
  <c r="L733" i="9"/>
  <c r="L711" i="9"/>
  <c r="L724" i="9"/>
  <c r="L704" i="9"/>
  <c r="L717" i="9"/>
  <c r="L728" i="9"/>
  <c r="L706" i="9"/>
  <c r="L730" i="9"/>
  <c r="J277" i="9"/>
  <c r="J279" i="9"/>
  <c r="J288" i="9"/>
  <c r="J297" i="9"/>
  <c r="J306" i="9"/>
  <c r="J281" i="9"/>
  <c r="J290" i="9"/>
  <c r="J299" i="9"/>
  <c r="J292" i="9"/>
  <c r="J301" i="9"/>
  <c r="J295" i="9"/>
  <c r="J303" i="9"/>
  <c r="J278" i="9"/>
  <c r="J283" i="9"/>
  <c r="J293" i="9"/>
  <c r="J298" i="9"/>
  <c r="J305" i="9"/>
  <c r="J291" i="9"/>
  <c r="J294" i="9"/>
  <c r="J300" i="9"/>
  <c r="J285" i="9"/>
  <c r="J287" i="9"/>
  <c r="J302" i="9"/>
  <c r="J276" i="9"/>
  <c r="J280" i="9"/>
  <c r="J284" i="9"/>
  <c r="J296" i="9"/>
  <c r="J282" i="9"/>
  <c r="J286" i="9"/>
  <c r="J289" i="9"/>
  <c r="J304" i="9"/>
  <c r="L325" i="9"/>
  <c r="L332" i="9"/>
  <c r="L311" i="9"/>
  <c r="L318" i="9"/>
  <c r="L313" i="9"/>
  <c r="L320" i="9"/>
  <c r="L327" i="9"/>
  <c r="L334" i="9"/>
  <c r="L312" i="9"/>
  <c r="L326" i="9"/>
  <c r="L333" i="9"/>
  <c r="L331" i="9"/>
  <c r="L328" i="9"/>
  <c r="L330" i="9"/>
  <c r="L335" i="9"/>
  <c r="L315" i="9"/>
  <c r="L329" i="9"/>
  <c r="L309" i="9"/>
  <c r="L323" i="9"/>
  <c r="L319" i="9"/>
  <c r="L316" i="9"/>
  <c r="L310" i="9"/>
  <c r="L307" i="9"/>
  <c r="L324" i="9"/>
  <c r="L314" i="9"/>
  <c r="L317" i="9"/>
  <c r="L321" i="9"/>
  <c r="L322" i="9"/>
  <c r="L308" i="9"/>
  <c r="L336" i="9"/>
  <c r="M337" i="9"/>
  <c r="M349" i="9"/>
  <c r="M361" i="9"/>
  <c r="M344" i="9"/>
  <c r="M356" i="9"/>
  <c r="M339" i="9"/>
  <c r="M351" i="9"/>
  <c r="M363" i="9"/>
  <c r="M346" i="9"/>
  <c r="M358" i="9"/>
  <c r="M347" i="9"/>
  <c r="M359" i="9"/>
  <c r="M340" i="9"/>
  <c r="M352" i="9"/>
  <c r="M364" i="9"/>
  <c r="M341" i="9"/>
  <c r="M350" i="9"/>
  <c r="M338" i="9"/>
  <c r="M360" i="9"/>
  <c r="M366" i="9"/>
  <c r="M345" i="9"/>
  <c r="M353" i="9"/>
  <c r="M357" i="9"/>
  <c r="M365" i="9"/>
  <c r="M342" i="9"/>
  <c r="M354" i="9"/>
  <c r="M348" i="9"/>
  <c r="M367" i="9"/>
  <c r="M355" i="9"/>
  <c r="M343" i="9"/>
  <c r="M362" i="9"/>
  <c r="N378" i="9"/>
  <c r="N390" i="9"/>
  <c r="N373" i="9"/>
  <c r="N385" i="9"/>
  <c r="N397" i="9"/>
  <c r="N368" i="9"/>
  <c r="N380" i="9"/>
  <c r="N392" i="9"/>
  <c r="N375" i="9"/>
  <c r="N387" i="9"/>
  <c r="N371" i="9"/>
  <c r="N383" i="9"/>
  <c r="N395" i="9"/>
  <c r="N381" i="9"/>
  <c r="N372" i="9"/>
  <c r="N394" i="9"/>
  <c r="N369" i="9"/>
  <c r="N388" i="9"/>
  <c r="N391" i="9"/>
  <c r="N379" i="9"/>
  <c r="N376" i="9"/>
  <c r="N377" i="9"/>
  <c r="N384" i="9"/>
  <c r="N396" i="9"/>
  <c r="N389" i="9"/>
  <c r="N386" i="9"/>
  <c r="N398" i="9"/>
  <c r="N393" i="9"/>
  <c r="N374" i="9"/>
  <c r="N382" i="9"/>
  <c r="N370" i="9"/>
  <c r="I588" i="9"/>
  <c r="I583" i="9"/>
  <c r="I595" i="9"/>
  <c r="I607" i="9"/>
  <c r="I587" i="9"/>
  <c r="I586" i="9"/>
  <c r="I597" i="9"/>
  <c r="I608" i="9"/>
  <c r="I582" i="9"/>
  <c r="I584" i="9"/>
  <c r="I599" i="9"/>
  <c r="I610" i="9"/>
  <c r="I593" i="9"/>
  <c r="I601" i="9"/>
  <c r="I589" i="9"/>
  <c r="I591" i="9"/>
  <c r="I603" i="9"/>
  <c r="I605" i="9"/>
  <c r="I585" i="9"/>
  <c r="I609" i="9"/>
  <c r="I594" i="9"/>
  <c r="I596" i="9"/>
  <c r="I598" i="9"/>
  <c r="I611" i="9"/>
  <c r="I604" i="9"/>
  <c r="I590" i="9"/>
  <c r="I606" i="9"/>
  <c r="I581" i="9"/>
  <c r="I592" i="9"/>
  <c r="I602" i="9"/>
  <c r="I600" i="9"/>
  <c r="J615" i="9"/>
  <c r="J627" i="9"/>
  <c r="J639" i="9"/>
  <c r="J622" i="9"/>
  <c r="J634" i="9"/>
  <c r="J617" i="9"/>
  <c r="J629" i="9"/>
  <c r="J641" i="9"/>
  <c r="J612" i="9"/>
  <c r="J624" i="9"/>
  <c r="J636" i="9"/>
  <c r="J619" i="9"/>
  <c r="J631" i="9"/>
  <c r="J614" i="9"/>
  <c r="J626" i="9"/>
  <c r="J638" i="9"/>
  <c r="J621" i="9"/>
  <c r="J633" i="9"/>
  <c r="J616" i="9"/>
  <c r="J628" i="9"/>
  <c r="J640" i="9"/>
  <c r="J613" i="9"/>
  <c r="J625" i="9"/>
  <c r="J637" i="9"/>
  <c r="J620" i="9"/>
  <c r="J635" i="9"/>
  <c r="J630" i="9"/>
  <c r="J623" i="9"/>
  <c r="J632" i="9"/>
  <c r="J618" i="9"/>
  <c r="K644" i="9"/>
  <c r="K656" i="9"/>
  <c r="K668" i="9"/>
  <c r="K651" i="9"/>
  <c r="K663" i="9"/>
  <c r="K646" i="9"/>
  <c r="K658" i="9"/>
  <c r="K670" i="9"/>
  <c r="K653" i="9"/>
  <c r="K665" i="9"/>
  <c r="K648" i="9"/>
  <c r="K660" i="9"/>
  <c r="K672" i="9"/>
  <c r="K643" i="9"/>
  <c r="K655" i="9"/>
  <c r="K667" i="9"/>
  <c r="K650" i="9"/>
  <c r="K662" i="9"/>
  <c r="K645" i="9"/>
  <c r="K657" i="9"/>
  <c r="K669" i="9"/>
  <c r="K642" i="9"/>
  <c r="K654" i="9"/>
  <c r="K666" i="9"/>
  <c r="K649" i="9"/>
  <c r="K659" i="9"/>
  <c r="K664" i="9"/>
  <c r="K661" i="9"/>
  <c r="K647" i="9"/>
  <c r="K652" i="9"/>
  <c r="K671" i="9"/>
  <c r="L673" i="9"/>
  <c r="L680" i="9"/>
  <c r="L675" i="9"/>
  <c r="L682" i="9"/>
  <c r="L694" i="9"/>
  <c r="L679" i="9"/>
  <c r="L691" i="9"/>
  <c r="L683" i="9"/>
  <c r="L695" i="9"/>
  <c r="L681" i="9"/>
  <c r="L686" i="9"/>
  <c r="L688" i="9"/>
  <c r="L697" i="9"/>
  <c r="L684" i="9"/>
  <c r="L693" i="9"/>
  <c r="L699" i="9"/>
  <c r="L696" i="9"/>
  <c r="L692" i="9"/>
  <c r="L676" i="9"/>
  <c r="L701" i="9"/>
  <c r="L702" i="9"/>
  <c r="L689" i="9"/>
  <c r="L674" i="9"/>
  <c r="L677" i="9"/>
  <c r="L685" i="9"/>
  <c r="L687" i="9"/>
  <c r="L698" i="9"/>
  <c r="L700" i="9"/>
  <c r="L690" i="9"/>
  <c r="L678" i="9"/>
  <c r="M708" i="9"/>
  <c r="M720" i="9"/>
  <c r="M732" i="9"/>
  <c r="M706" i="9"/>
  <c r="M730" i="9"/>
  <c r="M719" i="9"/>
  <c r="M710" i="9"/>
  <c r="M721" i="9"/>
  <c r="M724" i="9"/>
  <c r="M712" i="9"/>
  <c r="M723" i="9"/>
  <c r="M703" i="9"/>
  <c r="M714" i="9"/>
  <c r="M725" i="9"/>
  <c r="M727" i="9"/>
  <c r="M705" i="9"/>
  <c r="M716" i="9"/>
  <c r="M729" i="9"/>
  <c r="M709" i="9"/>
  <c r="M722" i="9"/>
  <c r="M711" i="9"/>
  <c r="M718" i="9"/>
  <c r="M707" i="9"/>
  <c r="M731" i="9"/>
  <c r="M733" i="9"/>
  <c r="M728" i="9"/>
  <c r="M713" i="9"/>
  <c r="M715" i="9"/>
  <c r="M726" i="9"/>
  <c r="M717" i="9"/>
  <c r="M704" i="9"/>
  <c r="K286" i="9"/>
  <c r="K295" i="9"/>
  <c r="K304" i="9"/>
  <c r="K277" i="9"/>
  <c r="K279" i="9"/>
  <c r="K288" i="9"/>
  <c r="K297" i="9"/>
  <c r="K306" i="9"/>
  <c r="K281" i="9"/>
  <c r="K290" i="9"/>
  <c r="K299" i="9"/>
  <c r="K280" i="9"/>
  <c r="K285" i="9"/>
  <c r="K300" i="9"/>
  <c r="K303" i="9"/>
  <c r="K282" i="9"/>
  <c r="K302" i="9"/>
  <c r="K284" i="9"/>
  <c r="K291" i="9"/>
  <c r="K294" i="9"/>
  <c r="K298" i="9"/>
  <c r="K283" i="9"/>
  <c r="K287" i="9"/>
  <c r="K276" i="9"/>
  <c r="K292" i="9"/>
  <c r="K278" i="9"/>
  <c r="K305" i="9"/>
  <c r="K301" i="9"/>
  <c r="K293" i="9"/>
  <c r="K296" i="9"/>
  <c r="K289" i="9"/>
  <c r="M309" i="9"/>
  <c r="M316" i="9"/>
  <c r="M323" i="9"/>
  <c r="M330" i="9"/>
  <c r="M325" i="9"/>
  <c r="M332" i="9"/>
  <c r="M311" i="9"/>
  <c r="M318" i="9"/>
  <c r="M313" i="9"/>
  <c r="M320" i="9"/>
  <c r="M327" i="9"/>
  <c r="M334" i="9"/>
  <c r="M319" i="9"/>
  <c r="M312" i="9"/>
  <c r="M326" i="9"/>
  <c r="M333" i="9"/>
  <c r="M307" i="9"/>
  <c r="M314" i="9"/>
  <c r="M321" i="9"/>
  <c r="M317" i="9"/>
  <c r="M315" i="9"/>
  <c r="M329" i="9"/>
  <c r="M335" i="9"/>
  <c r="M310" i="9"/>
  <c r="M331" i="9"/>
  <c r="M324" i="9"/>
  <c r="M308" i="9"/>
  <c r="M322" i="9"/>
  <c r="M328" i="9"/>
  <c r="M336" i="9"/>
  <c r="N342" i="9"/>
  <c r="N354" i="9"/>
  <c r="N366" i="9"/>
  <c r="N337" i="9"/>
  <c r="N349" i="9"/>
  <c r="N361" i="9"/>
  <c r="N344" i="9"/>
  <c r="N356" i="9"/>
  <c r="N339" i="9"/>
  <c r="N351" i="9"/>
  <c r="N363" i="9"/>
  <c r="N347" i="9"/>
  <c r="N359" i="9"/>
  <c r="N341" i="9"/>
  <c r="N350" i="9"/>
  <c r="N352" i="9"/>
  <c r="N360" i="9"/>
  <c r="N345" i="9"/>
  <c r="N364" i="9"/>
  <c r="N353" i="9"/>
  <c r="N338" i="9"/>
  <c r="N357" i="9"/>
  <c r="N346" i="9"/>
  <c r="N365" i="9"/>
  <c r="N355" i="9"/>
  <c r="N340" i="9"/>
  <c r="N348" i="9"/>
  <c r="N367" i="9"/>
  <c r="N362" i="9"/>
  <c r="N358" i="9"/>
  <c r="N343" i="9"/>
  <c r="I551" i="9"/>
  <c r="I563" i="9"/>
  <c r="I558" i="9"/>
  <c r="I567" i="9"/>
  <c r="I576" i="9"/>
  <c r="I569" i="9"/>
  <c r="I550" i="9"/>
  <c r="I552" i="9"/>
  <c r="I564" i="9"/>
  <c r="I575" i="9"/>
  <c r="I554" i="9"/>
  <c r="I557" i="9"/>
  <c r="I560" i="9"/>
  <c r="I568" i="9"/>
  <c r="I573" i="9"/>
  <c r="I580" i="9"/>
  <c r="I566" i="9"/>
  <c r="I571" i="9"/>
  <c r="I578" i="9"/>
  <c r="I555" i="9"/>
  <c r="I561" i="9"/>
  <c r="I574" i="9"/>
  <c r="I570" i="9"/>
  <c r="I579" i="9"/>
  <c r="I553" i="9"/>
  <c r="I562" i="9"/>
  <c r="I556" i="9"/>
  <c r="I577" i="9"/>
  <c r="I572" i="9"/>
  <c r="I565" i="9"/>
  <c r="I559" i="9"/>
  <c r="J581" i="9"/>
  <c r="J593" i="9"/>
  <c r="J588" i="9"/>
  <c r="J600" i="9"/>
  <c r="J592" i="9"/>
  <c r="J606" i="9"/>
  <c r="J586" i="9"/>
  <c r="J597" i="9"/>
  <c r="J608" i="9"/>
  <c r="J582" i="9"/>
  <c r="J584" i="9"/>
  <c r="J595" i="9"/>
  <c r="J599" i="9"/>
  <c r="J610" i="9"/>
  <c r="J601" i="9"/>
  <c r="J589" i="9"/>
  <c r="J591" i="9"/>
  <c r="J587" i="9"/>
  <c r="J603" i="9"/>
  <c r="J605" i="9"/>
  <c r="J607" i="9"/>
  <c r="J585" i="9"/>
  <c r="J609" i="9"/>
  <c r="J590" i="9"/>
  <c r="J602" i="9"/>
  <c r="J611" i="9"/>
  <c r="J596" i="9"/>
  <c r="J604" i="9"/>
  <c r="J594" i="9"/>
  <c r="J583" i="9"/>
  <c r="J598" i="9"/>
  <c r="K620" i="9"/>
  <c r="K632" i="9"/>
  <c r="K615" i="9"/>
  <c r="K627" i="9"/>
  <c r="K639" i="9"/>
  <c r="K622" i="9"/>
  <c r="K634" i="9"/>
  <c r="K617" i="9"/>
  <c r="K629" i="9"/>
  <c r="K641" i="9"/>
  <c r="K612" i="9"/>
  <c r="K624" i="9"/>
  <c r="K636" i="9"/>
  <c r="K619" i="9"/>
  <c r="K631" i="9"/>
  <c r="K614" i="9"/>
  <c r="K626" i="9"/>
  <c r="K638" i="9"/>
  <c r="K621" i="9"/>
  <c r="K633" i="9"/>
  <c r="K618" i="9"/>
  <c r="K630" i="9"/>
  <c r="K625" i="9"/>
  <c r="K616" i="9"/>
  <c r="K635" i="9"/>
  <c r="K640" i="9"/>
  <c r="K613" i="9"/>
  <c r="K637" i="9"/>
  <c r="K623" i="9"/>
  <c r="K628" i="9"/>
  <c r="L649" i="9"/>
  <c r="L661" i="9"/>
  <c r="L644" i="9"/>
  <c r="L656" i="9"/>
  <c r="L668" i="9"/>
  <c r="L651" i="9"/>
  <c r="L663" i="9"/>
  <c r="L646" i="9"/>
  <c r="L658" i="9"/>
  <c r="L670" i="9"/>
  <c r="L653" i="9"/>
  <c r="L665" i="9"/>
  <c r="L648" i="9"/>
  <c r="L660" i="9"/>
  <c r="L672" i="9"/>
  <c r="L643" i="9"/>
  <c r="L655" i="9"/>
  <c r="L667" i="9"/>
  <c r="L650" i="9"/>
  <c r="L662" i="9"/>
  <c r="L647" i="9"/>
  <c r="L659" i="9"/>
  <c r="L671" i="9"/>
  <c r="L657" i="9"/>
  <c r="L645" i="9"/>
  <c r="L654" i="9"/>
  <c r="L664" i="9"/>
  <c r="L669" i="9"/>
  <c r="L652" i="9"/>
  <c r="L642" i="9"/>
  <c r="L666" i="9"/>
  <c r="M673" i="9"/>
  <c r="M680" i="9"/>
  <c r="M675" i="9"/>
  <c r="M687" i="9"/>
  <c r="M684" i="9"/>
  <c r="M696" i="9"/>
  <c r="M676" i="9"/>
  <c r="M688" i="9"/>
  <c r="M678" i="9"/>
  <c r="M681" i="9"/>
  <c r="M686" i="9"/>
  <c r="M695" i="9"/>
  <c r="M697" i="9"/>
  <c r="M693" i="9"/>
  <c r="M699" i="9"/>
  <c r="M679" i="9"/>
  <c r="M682" i="9"/>
  <c r="M691" i="9"/>
  <c r="M701" i="9"/>
  <c r="M685" i="9"/>
  <c r="M689" i="9"/>
  <c r="M674" i="9"/>
  <c r="M677" i="9"/>
  <c r="M694" i="9"/>
  <c r="M698" i="9"/>
  <c r="M700" i="9"/>
  <c r="M683" i="9"/>
  <c r="M692" i="9"/>
  <c r="M702" i="9"/>
  <c r="M690" i="9"/>
  <c r="N713" i="9"/>
  <c r="N725" i="9"/>
  <c r="N704" i="9"/>
  <c r="N717" i="9"/>
  <c r="N728" i="9"/>
  <c r="N706" i="9"/>
  <c r="N730" i="9"/>
  <c r="N708" i="9"/>
  <c r="N719" i="9"/>
  <c r="N732" i="9"/>
  <c r="N710" i="9"/>
  <c r="N721" i="9"/>
  <c r="N712" i="9"/>
  <c r="N723" i="9"/>
  <c r="N720" i="9"/>
  <c r="N731" i="9"/>
  <c r="N703" i="9"/>
  <c r="N714" i="9"/>
  <c r="N727" i="9"/>
  <c r="N733" i="9"/>
  <c r="N705" i="9"/>
  <c r="N716" i="9"/>
  <c r="N729" i="9"/>
  <c r="N718" i="9"/>
  <c r="N707" i="9"/>
  <c r="N709" i="9"/>
  <c r="N722" i="9"/>
  <c r="N711" i="9"/>
  <c r="N724" i="9"/>
  <c r="N726" i="9"/>
  <c r="N715" i="9"/>
  <c r="L284" i="9"/>
  <c r="L302" i="9"/>
  <c r="L286" i="9"/>
  <c r="L295" i="9"/>
  <c r="L304" i="9"/>
  <c r="L277" i="9"/>
  <c r="L279" i="9"/>
  <c r="L288" i="9"/>
  <c r="L297" i="9"/>
  <c r="L306" i="9"/>
  <c r="L305" i="9"/>
  <c r="L280" i="9"/>
  <c r="L285" i="9"/>
  <c r="L300" i="9"/>
  <c r="L287" i="9"/>
  <c r="L278" i="9"/>
  <c r="L291" i="9"/>
  <c r="L294" i="9"/>
  <c r="L290" i="9"/>
  <c r="L298" i="9"/>
  <c r="L283" i="9"/>
  <c r="L299" i="9"/>
  <c r="L303" i="9"/>
  <c r="L276" i="9"/>
  <c r="L292" i="9"/>
  <c r="L293" i="9"/>
  <c r="L301" i="9"/>
  <c r="L282" i="9"/>
  <c r="L289" i="9"/>
  <c r="L281" i="9"/>
  <c r="L296" i="9"/>
  <c r="N309" i="9"/>
  <c r="N316" i="9"/>
  <c r="N323" i="9"/>
  <c r="N330" i="9"/>
  <c r="N325" i="9"/>
  <c r="N332" i="9"/>
  <c r="N311" i="9"/>
  <c r="N318" i="9"/>
  <c r="N328" i="9"/>
  <c r="N335" i="9"/>
  <c r="N319" i="9"/>
  <c r="N317" i="9"/>
  <c r="N312" i="9"/>
  <c r="N326" i="9"/>
  <c r="N322" i="9"/>
  <c r="N333" i="9"/>
  <c r="N313" i="9"/>
  <c r="N320" i="9"/>
  <c r="N327" i="9"/>
  <c r="N334" i="9"/>
  <c r="N307" i="9"/>
  <c r="N310" i="9"/>
  <c r="N331" i="9"/>
  <c r="N315" i="9"/>
  <c r="N336" i="9"/>
  <c r="N308" i="9"/>
  <c r="N329" i="9"/>
  <c r="N324" i="9"/>
  <c r="N314" i="9"/>
  <c r="N321" i="9"/>
  <c r="I527" i="9"/>
  <c r="I539" i="9"/>
  <c r="I520" i="9"/>
  <c r="I534" i="9"/>
  <c r="I546" i="9"/>
  <c r="I522" i="9"/>
  <c r="I529" i="9"/>
  <c r="I541" i="9"/>
  <c r="I521" i="9"/>
  <c r="I528" i="9"/>
  <c r="I530" i="9"/>
  <c r="I526" i="9"/>
  <c r="I524" i="9"/>
  <c r="I533" i="9"/>
  <c r="I535" i="9"/>
  <c r="I537" i="9"/>
  <c r="I548" i="9"/>
  <c r="I544" i="9"/>
  <c r="I525" i="9"/>
  <c r="I523" i="9"/>
  <c r="I538" i="9"/>
  <c r="I545" i="9"/>
  <c r="I531" i="9"/>
  <c r="I542" i="9"/>
  <c r="I549" i="9"/>
  <c r="I540" i="9"/>
  <c r="I543" i="9"/>
  <c r="I532" i="9"/>
  <c r="I536" i="9"/>
  <c r="I547" i="9"/>
  <c r="J556" i="9"/>
  <c r="J568" i="9"/>
  <c r="J551" i="9"/>
  <c r="J565" i="9"/>
  <c r="J567" i="9"/>
  <c r="J576" i="9"/>
  <c r="J569" i="9"/>
  <c r="J554" i="9"/>
  <c r="J562" i="9"/>
  <c r="J573" i="9"/>
  <c r="J580" i="9"/>
  <c r="J557" i="9"/>
  <c r="J560" i="9"/>
  <c r="J563" i="9"/>
  <c r="J552" i="9"/>
  <c r="J558" i="9"/>
  <c r="J566" i="9"/>
  <c r="J571" i="9"/>
  <c r="J578" i="9"/>
  <c r="J555" i="9"/>
  <c r="J564" i="9"/>
  <c r="J561" i="9"/>
  <c r="J574" i="9"/>
  <c r="J559" i="9"/>
  <c r="J577" i="9"/>
  <c r="J579" i="9"/>
  <c r="J553" i="9"/>
  <c r="J575" i="9"/>
  <c r="J570" i="9"/>
  <c r="J550" i="9"/>
  <c r="J572" i="9"/>
  <c r="K586" i="9"/>
  <c r="K581" i="9"/>
  <c r="K593" i="9"/>
  <c r="K605" i="9"/>
  <c r="K585" i="9"/>
  <c r="K604" i="9"/>
  <c r="K606" i="9"/>
  <c r="K597" i="9"/>
  <c r="K608" i="9"/>
  <c r="K582" i="9"/>
  <c r="K584" i="9"/>
  <c r="K595" i="9"/>
  <c r="K599" i="9"/>
  <c r="K610" i="9"/>
  <c r="K601" i="9"/>
  <c r="K589" i="9"/>
  <c r="K591" i="9"/>
  <c r="K587" i="9"/>
  <c r="K603" i="9"/>
  <c r="K607" i="9"/>
  <c r="K600" i="9"/>
  <c r="K590" i="9"/>
  <c r="K611" i="9"/>
  <c r="K596" i="9"/>
  <c r="K588" i="9"/>
  <c r="K592" i="9"/>
  <c r="K602" i="9"/>
  <c r="K598" i="9"/>
  <c r="K609" i="9"/>
  <c r="K583" i="9"/>
  <c r="K594" i="9"/>
  <c r="L613" i="9"/>
  <c r="L625" i="9"/>
  <c r="L637" i="9"/>
  <c r="L620" i="9"/>
  <c r="L632" i="9"/>
  <c r="L615" i="9"/>
  <c r="L627" i="9"/>
  <c r="L639" i="9"/>
  <c r="L622" i="9"/>
  <c r="L634" i="9"/>
  <c r="L617" i="9"/>
  <c r="L629" i="9"/>
  <c r="L641" i="9"/>
  <c r="L612" i="9"/>
  <c r="L624" i="9"/>
  <c r="L636" i="9"/>
  <c r="L619" i="9"/>
  <c r="L631" i="9"/>
  <c r="L614" i="9"/>
  <c r="L626" i="9"/>
  <c r="L638" i="9"/>
  <c r="L623" i="9"/>
  <c r="L635" i="9"/>
  <c r="L628" i="9"/>
  <c r="L616" i="9"/>
  <c r="L621" i="9"/>
  <c r="L630" i="9"/>
  <c r="L640" i="9"/>
  <c r="L618" i="9"/>
  <c r="L633" i="9"/>
  <c r="M642" i="9"/>
  <c r="M654" i="9"/>
  <c r="M666" i="9"/>
  <c r="M649" i="9"/>
  <c r="M661" i="9"/>
  <c r="M644" i="9"/>
  <c r="M656" i="9"/>
  <c r="M668" i="9"/>
  <c r="M651" i="9"/>
  <c r="M663" i="9"/>
  <c r="M646" i="9"/>
  <c r="M658" i="9"/>
  <c r="M670" i="9"/>
  <c r="M653" i="9"/>
  <c r="M665" i="9"/>
  <c r="M648" i="9"/>
  <c r="M660" i="9"/>
  <c r="M672" i="9"/>
  <c r="M643" i="9"/>
  <c r="M655" i="9"/>
  <c r="M667" i="9"/>
  <c r="M652" i="9"/>
  <c r="M664" i="9"/>
  <c r="M671" i="9"/>
  <c r="M650" i="9"/>
  <c r="M659" i="9"/>
  <c r="M647" i="9"/>
  <c r="M645" i="9"/>
  <c r="M669" i="9"/>
  <c r="M662" i="9"/>
  <c r="M657" i="9"/>
  <c r="N678" i="9"/>
  <c r="N673" i="9"/>
  <c r="N685" i="9"/>
  <c r="N680" i="9"/>
  <c r="N692" i="9"/>
  <c r="N677" i="9"/>
  <c r="N689" i="9"/>
  <c r="N701" i="9"/>
  <c r="N681" i="9"/>
  <c r="N693" i="9"/>
  <c r="N690" i="9"/>
  <c r="N688" i="9"/>
  <c r="N698" i="9"/>
  <c r="N686" i="9"/>
  <c r="N684" i="9"/>
  <c r="N695" i="9"/>
  <c r="N697" i="9"/>
  <c r="N676" i="9"/>
  <c r="N699" i="9"/>
  <c r="N679" i="9"/>
  <c r="N682" i="9"/>
  <c r="N691" i="9"/>
  <c r="N694" i="9"/>
  <c r="N674" i="9"/>
  <c r="N687" i="9"/>
  <c r="N696" i="9"/>
  <c r="N700" i="9"/>
  <c r="N675" i="9"/>
  <c r="N683" i="9"/>
  <c r="N702" i="9"/>
  <c r="M282" i="9"/>
  <c r="M293" i="9"/>
  <c r="M300" i="9"/>
  <c r="M284" i="9"/>
  <c r="M302" i="9"/>
  <c r="M286" i="9"/>
  <c r="M295" i="9"/>
  <c r="M304" i="9"/>
  <c r="M277" i="9"/>
  <c r="M290" i="9"/>
  <c r="M305" i="9"/>
  <c r="M292" i="9"/>
  <c r="M296" i="9"/>
  <c r="M303" i="9"/>
  <c r="M278" i="9"/>
  <c r="M288" i="9"/>
  <c r="M294" i="9"/>
  <c r="M279" i="9"/>
  <c r="M298" i="9"/>
  <c r="M306" i="9"/>
  <c r="M283" i="9"/>
  <c r="M291" i="9"/>
  <c r="M287" i="9"/>
  <c r="M280" i="9"/>
  <c r="M299" i="9"/>
  <c r="M289" i="9"/>
  <c r="M297" i="9"/>
  <c r="M301" i="9"/>
  <c r="M276" i="9"/>
  <c r="M285" i="9"/>
  <c r="M281" i="9"/>
  <c r="J523" i="9"/>
  <c r="J532" i="9"/>
  <c r="J544" i="9"/>
  <c r="J527" i="9"/>
  <c r="J539" i="9"/>
  <c r="J520" i="9"/>
  <c r="J534" i="9"/>
  <c r="J521" i="9"/>
  <c r="J541" i="9"/>
  <c r="J528" i="9"/>
  <c r="J530" i="9"/>
  <c r="J526" i="9"/>
  <c r="J524" i="9"/>
  <c r="J522" i="9"/>
  <c r="J531" i="9"/>
  <c r="J536" i="9"/>
  <c r="J525" i="9"/>
  <c r="J548" i="9"/>
  <c r="J538" i="9"/>
  <c r="J545" i="9"/>
  <c r="J542" i="9"/>
  <c r="J535" i="9"/>
  <c r="J546" i="9"/>
  <c r="J549" i="9"/>
  <c r="J540" i="9"/>
  <c r="J543" i="9"/>
  <c r="J537" i="9"/>
  <c r="J547" i="9"/>
  <c r="J529" i="9"/>
  <c r="J533" i="9"/>
  <c r="K561" i="9"/>
  <c r="K573" i="9"/>
  <c r="K556" i="9"/>
  <c r="K559" i="9"/>
  <c r="K563" i="9"/>
  <c r="K574" i="9"/>
  <c r="K565" i="9"/>
  <c r="K567" i="9"/>
  <c r="K550" i="9"/>
  <c r="K552" i="9"/>
  <c r="K558" i="9"/>
  <c r="K560" i="9"/>
  <c r="K571" i="9"/>
  <c r="K570" i="9"/>
  <c r="K575" i="9"/>
  <c r="K551" i="9"/>
  <c r="K554" i="9"/>
  <c r="K568" i="9"/>
  <c r="K557" i="9"/>
  <c r="K580" i="9"/>
  <c r="K566" i="9"/>
  <c r="K576" i="9"/>
  <c r="K578" i="9"/>
  <c r="K555" i="9"/>
  <c r="K569" i="9"/>
  <c r="K564" i="9"/>
  <c r="K553" i="9"/>
  <c r="K562" i="9"/>
  <c r="K572" i="9"/>
  <c r="K579" i="9"/>
  <c r="K577" i="9"/>
  <c r="L591" i="9"/>
  <c r="L586" i="9"/>
  <c r="L598" i="9"/>
  <c r="L610" i="9"/>
  <c r="L590" i="9"/>
  <c r="L588" i="9"/>
  <c r="L602" i="9"/>
  <c r="L604" i="9"/>
  <c r="L606" i="9"/>
  <c r="L593" i="9"/>
  <c r="L597" i="9"/>
  <c r="L608" i="9"/>
  <c r="L582" i="9"/>
  <c r="L584" i="9"/>
  <c r="L595" i="9"/>
  <c r="L599" i="9"/>
  <c r="L601" i="9"/>
  <c r="L589" i="9"/>
  <c r="L587" i="9"/>
  <c r="L603" i="9"/>
  <c r="L605" i="9"/>
  <c r="L583" i="9"/>
  <c r="L592" i="9"/>
  <c r="L594" i="9"/>
  <c r="L596" i="9"/>
  <c r="L600" i="9"/>
  <c r="L611" i="9"/>
  <c r="L609" i="9"/>
  <c r="L585" i="9"/>
  <c r="L607" i="9"/>
  <c r="L581" i="9"/>
  <c r="M618" i="9"/>
  <c r="M630" i="9"/>
  <c r="M613" i="9"/>
  <c r="M625" i="9"/>
  <c r="M637" i="9"/>
  <c r="M620" i="9"/>
  <c r="M632" i="9"/>
  <c r="M615" i="9"/>
  <c r="M627" i="9"/>
  <c r="M639" i="9"/>
  <c r="M622" i="9"/>
  <c r="M634" i="9"/>
  <c r="M617" i="9"/>
  <c r="M629" i="9"/>
  <c r="M641" i="9"/>
  <c r="M612" i="9"/>
  <c r="M624" i="9"/>
  <c r="M636" i="9"/>
  <c r="M619" i="9"/>
  <c r="M631" i="9"/>
  <c r="M616" i="9"/>
  <c r="M628" i="9"/>
  <c r="M640" i="9"/>
  <c r="M638" i="9"/>
  <c r="M626" i="9"/>
  <c r="M635" i="9"/>
  <c r="M621" i="9"/>
  <c r="M623" i="9"/>
  <c r="M614" i="9"/>
  <c r="M633" i="9"/>
  <c r="N647" i="9"/>
  <c r="N659" i="9"/>
  <c r="N671" i="9"/>
  <c r="N642" i="9"/>
  <c r="N654" i="9"/>
  <c r="N666" i="9"/>
  <c r="N649" i="9"/>
  <c r="N661" i="9"/>
  <c r="N644" i="9"/>
  <c r="N656" i="9"/>
  <c r="N668" i="9"/>
  <c r="N651" i="9"/>
  <c r="N663" i="9"/>
  <c r="N646" i="9"/>
  <c r="N658" i="9"/>
  <c r="N670" i="9"/>
  <c r="N653" i="9"/>
  <c r="N665" i="9"/>
  <c r="N648" i="9"/>
  <c r="N660" i="9"/>
  <c r="N645" i="9"/>
  <c r="N657" i="9"/>
  <c r="N669" i="9"/>
  <c r="N650" i="9"/>
  <c r="N664" i="9"/>
  <c r="N655" i="9"/>
  <c r="N652" i="9"/>
  <c r="N662" i="9"/>
  <c r="N643" i="9"/>
  <c r="N667" i="9"/>
  <c r="N672" i="9"/>
  <c r="N280" i="9"/>
  <c r="N291" i="9"/>
  <c r="N298" i="9"/>
  <c r="N282" i="9"/>
  <c r="N293" i="9"/>
  <c r="N300" i="9"/>
  <c r="N284" i="9"/>
  <c r="N302" i="9"/>
  <c r="N286" i="9"/>
  <c r="N295" i="9"/>
  <c r="N304" i="9"/>
  <c r="N287" i="9"/>
  <c r="N290" i="9"/>
  <c r="N277" i="9"/>
  <c r="N297" i="9"/>
  <c r="N281" i="9"/>
  <c r="N296" i="9"/>
  <c r="N303" i="9"/>
  <c r="N278" i="9"/>
  <c r="N288" i="9"/>
  <c r="N301" i="9"/>
  <c r="N305" i="9"/>
  <c r="N294" i="9"/>
  <c r="N279" i="9"/>
  <c r="N306" i="9"/>
  <c r="N283" i="9"/>
  <c r="N299" i="9"/>
  <c r="N289" i="9"/>
  <c r="N276" i="9"/>
  <c r="N292" i="9"/>
  <c r="N285" i="9"/>
  <c r="I470" i="9"/>
  <c r="I482" i="9"/>
  <c r="I465" i="9"/>
  <c r="I477" i="9"/>
  <c r="I468" i="9"/>
  <c r="I480" i="9"/>
  <c r="I462" i="9"/>
  <c r="I464" i="9"/>
  <c r="I466" i="9"/>
  <c r="I460" i="9"/>
  <c r="I475" i="9"/>
  <c r="I484" i="9"/>
  <c r="I486" i="9"/>
  <c r="I488" i="9"/>
  <c r="I471" i="9"/>
  <c r="I473" i="9"/>
  <c r="I485" i="9"/>
  <c r="I472" i="9"/>
  <c r="I467" i="9"/>
  <c r="I483" i="9"/>
  <c r="I461" i="9"/>
  <c r="I459" i="9"/>
  <c r="I478" i="9"/>
  <c r="I481" i="9"/>
  <c r="I474" i="9"/>
  <c r="I487" i="9"/>
  <c r="I463" i="9"/>
  <c r="I469" i="9"/>
  <c r="I479" i="9"/>
  <c r="I476" i="9"/>
  <c r="J499" i="9"/>
  <c r="J511" i="9"/>
  <c r="J494" i="9"/>
  <c r="J506" i="9"/>
  <c r="J518" i="9"/>
  <c r="J496" i="9"/>
  <c r="J498" i="9"/>
  <c r="J500" i="9"/>
  <c r="J508" i="9"/>
  <c r="J510" i="9"/>
  <c r="J512" i="9"/>
  <c r="J490" i="9"/>
  <c r="J497" i="9"/>
  <c r="J502" i="9"/>
  <c r="J509" i="9"/>
  <c r="J514" i="9"/>
  <c r="J495" i="9"/>
  <c r="J507" i="9"/>
  <c r="J519" i="9"/>
  <c r="J493" i="9"/>
  <c r="J505" i="9"/>
  <c r="J517" i="9"/>
  <c r="J491" i="9"/>
  <c r="J503" i="9"/>
  <c r="J515" i="9"/>
  <c r="J492" i="9"/>
  <c r="J504" i="9"/>
  <c r="J516" i="9"/>
  <c r="J489" i="9"/>
  <c r="J501" i="9"/>
  <c r="J513" i="9"/>
  <c r="K525" i="9"/>
  <c r="K537" i="9"/>
  <c r="K549" i="9"/>
  <c r="K532" i="9"/>
  <c r="K544" i="9"/>
  <c r="K527" i="9"/>
  <c r="K539" i="9"/>
  <c r="K523" i="9"/>
  <c r="K543" i="9"/>
  <c r="K547" i="9"/>
  <c r="K521" i="9"/>
  <c r="K541" i="9"/>
  <c r="K528" i="9"/>
  <c r="K530" i="9"/>
  <c r="K526" i="9"/>
  <c r="K524" i="9"/>
  <c r="K522" i="9"/>
  <c r="K533" i="9"/>
  <c r="K535" i="9"/>
  <c r="K546" i="9"/>
  <c r="K548" i="9"/>
  <c r="K538" i="9"/>
  <c r="K534" i="9"/>
  <c r="K536" i="9"/>
  <c r="K520" i="9"/>
  <c r="K545" i="9"/>
  <c r="K531" i="9"/>
  <c r="K542" i="9"/>
  <c r="K529" i="9"/>
  <c r="K540" i="9"/>
  <c r="L554" i="9"/>
  <c r="L566" i="9"/>
  <c r="L553" i="9"/>
  <c r="L555" i="9"/>
  <c r="L557" i="9"/>
  <c r="L561" i="9"/>
  <c r="L572" i="9"/>
  <c r="L579" i="9"/>
  <c r="L559" i="9"/>
  <c r="L563" i="9"/>
  <c r="L574" i="9"/>
  <c r="L565" i="9"/>
  <c r="L556" i="9"/>
  <c r="L578" i="9"/>
  <c r="L577" i="9"/>
  <c r="L570" i="9"/>
  <c r="L575" i="9"/>
  <c r="L551" i="9"/>
  <c r="L560" i="9"/>
  <c r="L568" i="9"/>
  <c r="L573" i="9"/>
  <c r="L580" i="9"/>
  <c r="L552" i="9"/>
  <c r="L558" i="9"/>
  <c r="L571" i="9"/>
  <c r="L576" i="9"/>
  <c r="L569" i="9"/>
  <c r="L567" i="9"/>
  <c r="L562" i="9"/>
  <c r="L564" i="9"/>
  <c r="L550" i="9"/>
  <c r="M584" i="9"/>
  <c r="M596" i="9"/>
  <c r="M591" i="9"/>
  <c r="M603" i="9"/>
  <c r="M583" i="9"/>
  <c r="M595" i="9"/>
  <c r="M590" i="9"/>
  <c r="M588" i="9"/>
  <c r="M602" i="9"/>
  <c r="M586" i="9"/>
  <c r="M604" i="9"/>
  <c r="M606" i="9"/>
  <c r="M593" i="9"/>
  <c r="M597" i="9"/>
  <c r="M608" i="9"/>
  <c r="M610" i="9"/>
  <c r="M582" i="9"/>
  <c r="M599" i="9"/>
  <c r="M601" i="9"/>
  <c r="M589" i="9"/>
  <c r="M581" i="9"/>
  <c r="M598" i="9"/>
  <c r="M609" i="9"/>
  <c r="M600" i="9"/>
  <c r="M585" i="9"/>
  <c r="M611" i="9"/>
  <c r="M607" i="9"/>
  <c r="M587" i="9"/>
  <c r="M592" i="9"/>
  <c r="M594" i="9"/>
  <c r="M605" i="9"/>
  <c r="N623" i="9"/>
  <c r="N635" i="9"/>
  <c r="N618" i="9"/>
  <c r="N630" i="9"/>
  <c r="N613" i="9"/>
  <c r="N625" i="9"/>
  <c r="N637" i="9"/>
  <c r="N620" i="9"/>
  <c r="N632" i="9"/>
  <c r="N615" i="9"/>
  <c r="N627" i="9"/>
  <c r="N639" i="9"/>
  <c r="N622" i="9"/>
  <c r="N634" i="9"/>
  <c r="N617" i="9"/>
  <c r="N629" i="9"/>
  <c r="N641" i="9"/>
  <c r="N612" i="9"/>
  <c r="N624" i="9"/>
  <c r="N636" i="9"/>
  <c r="N621" i="9"/>
  <c r="N633" i="9"/>
  <c r="N616" i="9"/>
  <c r="N626" i="9"/>
  <c r="N640" i="9"/>
  <c r="N631" i="9"/>
  <c r="N614" i="9"/>
  <c r="N628" i="9"/>
  <c r="N638" i="9"/>
  <c r="N619" i="9"/>
  <c r="I437" i="9"/>
  <c r="I449" i="9"/>
  <c r="I432" i="9"/>
  <c r="I444" i="9"/>
  <c r="I439" i="9"/>
  <c r="I451" i="9"/>
  <c r="I434" i="9"/>
  <c r="I446" i="9"/>
  <c r="I458" i="9"/>
  <c r="I453" i="9"/>
  <c r="I429" i="9"/>
  <c r="I441" i="9"/>
  <c r="I456" i="9"/>
  <c r="I435" i="9"/>
  <c r="I448" i="9"/>
  <c r="I433" i="9"/>
  <c r="I445" i="9"/>
  <c r="I452" i="9"/>
  <c r="I455" i="9"/>
  <c r="I430" i="9"/>
  <c r="I442" i="9"/>
  <c r="I438" i="9"/>
  <c r="I450" i="9"/>
  <c r="I431" i="9"/>
  <c r="I443" i="9"/>
  <c r="I440" i="9"/>
  <c r="I457" i="9"/>
  <c r="I436" i="9"/>
  <c r="I428" i="9"/>
  <c r="I454" i="9"/>
  <c r="I447" i="9"/>
  <c r="J463" i="9"/>
  <c r="J475" i="9"/>
  <c r="J487" i="9"/>
  <c r="J470" i="9"/>
  <c r="J482" i="9"/>
  <c r="J461" i="9"/>
  <c r="J473" i="9"/>
  <c r="J477" i="9"/>
  <c r="J462" i="9"/>
  <c r="J464" i="9"/>
  <c r="J466" i="9"/>
  <c r="J460" i="9"/>
  <c r="J484" i="9"/>
  <c r="J486" i="9"/>
  <c r="J488" i="9"/>
  <c r="J469" i="9"/>
  <c r="J480" i="9"/>
  <c r="J485" i="9"/>
  <c r="J472" i="9"/>
  <c r="J467" i="9"/>
  <c r="J483" i="9"/>
  <c r="J459" i="9"/>
  <c r="J478" i="9"/>
  <c r="J481" i="9"/>
  <c r="J479" i="9"/>
  <c r="J474" i="9"/>
  <c r="J476" i="9"/>
  <c r="J465" i="9"/>
  <c r="J471" i="9"/>
  <c r="J468" i="9"/>
  <c r="K492" i="9"/>
  <c r="K504" i="9"/>
  <c r="K516" i="9"/>
  <c r="K499" i="9"/>
  <c r="K511" i="9"/>
  <c r="K494" i="9"/>
  <c r="K506" i="9"/>
  <c r="K518" i="9"/>
  <c r="K490" i="9"/>
  <c r="K497" i="9"/>
  <c r="K502" i="9"/>
  <c r="K509" i="9"/>
  <c r="K514" i="9"/>
  <c r="K495" i="9"/>
  <c r="K500" i="9"/>
  <c r="K507" i="9"/>
  <c r="K512" i="9"/>
  <c r="K519" i="9"/>
  <c r="K493" i="9"/>
  <c r="K498" i="9"/>
  <c r="K505" i="9"/>
  <c r="K510" i="9"/>
  <c r="K517" i="9"/>
  <c r="K489" i="9"/>
  <c r="K501" i="9"/>
  <c r="K513" i="9"/>
  <c r="K496" i="9"/>
  <c r="K508" i="9"/>
  <c r="K491" i="9"/>
  <c r="K503" i="9"/>
  <c r="K515" i="9"/>
  <c r="L521" i="9"/>
  <c r="L530" i="9"/>
  <c r="L542" i="9"/>
  <c r="L525" i="9"/>
  <c r="L537" i="9"/>
  <c r="L549" i="9"/>
  <c r="L532" i="9"/>
  <c r="L544" i="9"/>
  <c r="L523" i="9"/>
  <c r="L545" i="9"/>
  <c r="L543" i="9"/>
  <c r="L547" i="9"/>
  <c r="L539" i="9"/>
  <c r="L541" i="9"/>
  <c r="L528" i="9"/>
  <c r="L526" i="9"/>
  <c r="L524" i="9"/>
  <c r="L538" i="9"/>
  <c r="L548" i="9"/>
  <c r="L520" i="9"/>
  <c r="L534" i="9"/>
  <c r="L531" i="9"/>
  <c r="L527" i="9"/>
  <c r="L535" i="9"/>
  <c r="L546" i="9"/>
  <c r="L522" i="9"/>
  <c r="L533" i="9"/>
  <c r="L536" i="9"/>
  <c r="L529" i="9"/>
  <c r="L540" i="9"/>
  <c r="M559" i="9"/>
  <c r="M571" i="9"/>
  <c r="M554" i="9"/>
  <c r="M551" i="9"/>
  <c r="M570" i="9"/>
  <c r="M553" i="9"/>
  <c r="M555" i="9"/>
  <c r="M557" i="9"/>
  <c r="M561" i="9"/>
  <c r="M572" i="9"/>
  <c r="M579" i="9"/>
  <c r="M563" i="9"/>
  <c r="M569" i="9"/>
  <c r="M562" i="9"/>
  <c r="M565" i="9"/>
  <c r="M577" i="9"/>
  <c r="M575" i="9"/>
  <c r="M560" i="9"/>
  <c r="M568" i="9"/>
  <c r="M573" i="9"/>
  <c r="M580" i="9"/>
  <c r="M552" i="9"/>
  <c r="M558" i="9"/>
  <c r="M566" i="9"/>
  <c r="M578" i="9"/>
  <c r="M576" i="9"/>
  <c r="M550" i="9"/>
  <c r="M567" i="9"/>
  <c r="M574" i="9"/>
  <c r="M556" i="9"/>
  <c r="M564" i="9"/>
  <c r="N589" i="9"/>
  <c r="N584" i="9"/>
  <c r="N596" i="9"/>
  <c r="N608" i="9"/>
  <c r="N588" i="9"/>
  <c r="N592" i="9"/>
  <c r="N594" i="9"/>
  <c r="N600" i="9"/>
  <c r="N611" i="9"/>
  <c r="N590" i="9"/>
  <c r="N602" i="9"/>
  <c r="N586" i="9"/>
  <c r="N604" i="9"/>
  <c r="N606" i="9"/>
  <c r="N593" i="9"/>
  <c r="N595" i="9"/>
  <c r="N597" i="9"/>
  <c r="N610" i="9"/>
  <c r="N582" i="9"/>
  <c r="N591" i="9"/>
  <c r="N599" i="9"/>
  <c r="N601" i="9"/>
  <c r="N585" i="9"/>
  <c r="N607" i="9"/>
  <c r="N605" i="9"/>
  <c r="N581" i="9"/>
  <c r="N587" i="9"/>
  <c r="N603" i="9"/>
  <c r="N598" i="9"/>
  <c r="N609" i="9"/>
  <c r="N583" i="9"/>
  <c r="I494" i="9"/>
  <c r="I506" i="9"/>
  <c r="I518" i="9"/>
  <c r="I489" i="9"/>
  <c r="I501" i="9"/>
  <c r="I513" i="9"/>
  <c r="I496" i="9"/>
  <c r="I498" i="9"/>
  <c r="I500" i="9"/>
  <c r="I508" i="9"/>
  <c r="I510" i="9"/>
  <c r="I512" i="9"/>
  <c r="I490" i="9"/>
  <c r="I492" i="9"/>
  <c r="I502" i="9"/>
  <c r="I504" i="9"/>
  <c r="I514" i="9"/>
  <c r="I516" i="9"/>
  <c r="I497" i="9"/>
  <c r="I509" i="9"/>
  <c r="I495" i="9"/>
  <c r="I507" i="9"/>
  <c r="I519" i="9"/>
  <c r="I493" i="9"/>
  <c r="I505" i="9"/>
  <c r="I517" i="9"/>
  <c r="I491" i="9"/>
  <c r="I503" i="9"/>
  <c r="I515" i="9"/>
  <c r="I499" i="9"/>
  <c r="I511" i="9"/>
  <c r="I401" i="9"/>
  <c r="I413" i="9"/>
  <c r="I425" i="9"/>
  <c r="I408" i="9"/>
  <c r="I420" i="9"/>
  <c r="I403" i="9"/>
  <c r="I415" i="9"/>
  <c r="I427" i="9"/>
  <c r="I410" i="9"/>
  <c r="I422" i="9"/>
  <c r="I405" i="9"/>
  <c r="I417" i="9"/>
  <c r="I416" i="9"/>
  <c r="I407" i="9"/>
  <c r="I426" i="9"/>
  <c r="I404" i="9"/>
  <c r="I406" i="9"/>
  <c r="I399" i="9"/>
  <c r="I418" i="9"/>
  <c r="I411" i="9"/>
  <c r="I400" i="9"/>
  <c r="I419" i="9"/>
  <c r="I423" i="9"/>
  <c r="I412" i="9"/>
  <c r="I421" i="9"/>
  <c r="I414" i="9"/>
  <c r="I409" i="9"/>
  <c r="I402" i="9"/>
  <c r="I424" i="9"/>
  <c r="J430" i="9"/>
  <c r="J442" i="9"/>
  <c r="J437" i="9"/>
  <c r="J449" i="9"/>
  <c r="J432" i="9"/>
  <c r="J444" i="9"/>
  <c r="J439" i="9"/>
  <c r="J434" i="9"/>
  <c r="J446" i="9"/>
  <c r="J451" i="9"/>
  <c r="J458" i="9"/>
  <c r="J436" i="9"/>
  <c r="J448" i="9"/>
  <c r="J438" i="9"/>
  <c r="J441" i="9"/>
  <c r="J447" i="9"/>
  <c r="J453" i="9"/>
  <c r="J429" i="9"/>
  <c r="J435" i="9"/>
  <c r="J433" i="9"/>
  <c r="J445" i="9"/>
  <c r="J452" i="9"/>
  <c r="J455" i="9"/>
  <c r="J456" i="9"/>
  <c r="J450" i="9"/>
  <c r="J428" i="9"/>
  <c r="J440" i="9"/>
  <c r="J457" i="9"/>
  <c r="J443" i="9"/>
  <c r="J431" i="9"/>
  <c r="J454" i="9"/>
  <c r="K468" i="9"/>
  <c r="K480" i="9"/>
  <c r="K463" i="9"/>
  <c r="K475" i="9"/>
  <c r="K487" i="9"/>
  <c r="K466" i="9"/>
  <c r="K478" i="9"/>
  <c r="K479" i="9"/>
  <c r="K477" i="9"/>
  <c r="K462" i="9"/>
  <c r="K464" i="9"/>
  <c r="K474" i="9"/>
  <c r="K469" i="9"/>
  <c r="K485" i="9"/>
  <c r="K472" i="9"/>
  <c r="K488" i="9"/>
  <c r="K461" i="9"/>
  <c r="K467" i="9"/>
  <c r="K483" i="9"/>
  <c r="K470" i="9"/>
  <c r="K486" i="9"/>
  <c r="K460" i="9"/>
  <c r="K471" i="9"/>
  <c r="K476" i="9"/>
  <c r="K484" i="9"/>
  <c r="K459" i="9"/>
  <c r="K465" i="9"/>
  <c r="K473" i="9"/>
  <c r="K482" i="9"/>
  <c r="K481" i="9"/>
  <c r="L497" i="9"/>
  <c r="L509" i="9"/>
  <c r="L492" i="9"/>
  <c r="L504" i="9"/>
  <c r="L516" i="9"/>
  <c r="L490" i="9"/>
  <c r="L502" i="9"/>
  <c r="L514" i="9"/>
  <c r="L495" i="9"/>
  <c r="L500" i="9"/>
  <c r="L507" i="9"/>
  <c r="L512" i="9"/>
  <c r="L519" i="9"/>
  <c r="L493" i="9"/>
  <c r="L498" i="9"/>
  <c r="L505" i="9"/>
  <c r="L510" i="9"/>
  <c r="L517" i="9"/>
  <c r="L489" i="9"/>
  <c r="L501" i="9"/>
  <c r="L513" i="9"/>
  <c r="L499" i="9"/>
  <c r="L511" i="9"/>
  <c r="L496" i="9"/>
  <c r="L508" i="9"/>
  <c r="L491" i="9"/>
  <c r="L503" i="9"/>
  <c r="L515" i="9"/>
  <c r="L494" i="9"/>
  <c r="L506" i="9"/>
  <c r="L518" i="9"/>
  <c r="M523" i="9"/>
  <c r="M535" i="9"/>
  <c r="M547" i="9"/>
  <c r="M530" i="9"/>
  <c r="M542" i="9"/>
  <c r="M525" i="9"/>
  <c r="M537" i="9"/>
  <c r="M532" i="9"/>
  <c r="M534" i="9"/>
  <c r="M536" i="9"/>
  <c r="M549" i="9"/>
  <c r="M545" i="9"/>
  <c r="M521" i="9"/>
  <c r="M543" i="9"/>
  <c r="M539" i="9"/>
  <c r="M541" i="9"/>
  <c r="M526" i="9"/>
  <c r="M527" i="9"/>
  <c r="M529" i="9"/>
  <c r="M538" i="9"/>
  <c r="M548" i="9"/>
  <c r="M520" i="9"/>
  <c r="M531" i="9"/>
  <c r="M546" i="9"/>
  <c r="M522" i="9"/>
  <c r="M528" i="9"/>
  <c r="M540" i="9"/>
  <c r="M524" i="9"/>
  <c r="M533" i="9"/>
  <c r="M544" i="9"/>
  <c r="N552" i="9"/>
  <c r="N564" i="9"/>
  <c r="N559" i="9"/>
  <c r="N577" i="9"/>
  <c r="N551" i="9"/>
  <c r="N570" i="9"/>
  <c r="N553" i="9"/>
  <c r="N555" i="9"/>
  <c r="N557" i="9"/>
  <c r="N561" i="9"/>
  <c r="N567" i="9"/>
  <c r="N576" i="9"/>
  <c r="N579" i="9"/>
  <c r="N562" i="9"/>
  <c r="N565" i="9"/>
  <c r="N554" i="9"/>
  <c r="N575" i="9"/>
  <c r="N560" i="9"/>
  <c r="N563" i="9"/>
  <c r="N568" i="9"/>
  <c r="N573" i="9"/>
  <c r="N571" i="9"/>
  <c r="N580" i="9"/>
  <c r="N558" i="9"/>
  <c r="N566" i="9"/>
  <c r="N578" i="9"/>
  <c r="N556" i="9"/>
  <c r="N574" i="9"/>
  <c r="N569" i="9"/>
  <c r="N550" i="9"/>
  <c r="N572" i="9"/>
  <c r="I377" i="9"/>
  <c r="I389" i="9"/>
  <c r="I372" i="9"/>
  <c r="I384" i="9"/>
  <c r="I396" i="9"/>
  <c r="I379" i="9"/>
  <c r="I391" i="9"/>
  <c r="I374" i="9"/>
  <c r="I386" i="9"/>
  <c r="I398" i="9"/>
  <c r="I369" i="9"/>
  <c r="I381" i="9"/>
  <c r="I393" i="9"/>
  <c r="I388" i="9"/>
  <c r="I394" i="9"/>
  <c r="I385" i="9"/>
  <c r="I376" i="9"/>
  <c r="I382" i="9"/>
  <c r="I368" i="9"/>
  <c r="I387" i="9"/>
  <c r="I380" i="9"/>
  <c r="I392" i="9"/>
  <c r="I373" i="9"/>
  <c r="I370" i="9"/>
  <c r="I375" i="9"/>
  <c r="I383" i="9"/>
  <c r="I395" i="9"/>
  <c r="I378" i="9"/>
  <c r="I371" i="9"/>
  <c r="I397" i="9"/>
  <c r="I390" i="9"/>
  <c r="J406" i="9"/>
  <c r="J418" i="9"/>
  <c r="J401" i="9"/>
  <c r="J413" i="9"/>
  <c r="J425" i="9"/>
  <c r="J408" i="9"/>
  <c r="J420" i="9"/>
  <c r="J403" i="9"/>
  <c r="J415" i="9"/>
  <c r="J427" i="9"/>
  <c r="J410" i="9"/>
  <c r="J422" i="9"/>
  <c r="J400" i="9"/>
  <c r="J412" i="9"/>
  <c r="J424" i="9"/>
  <c r="J419" i="9"/>
  <c r="J416" i="9"/>
  <c r="J407" i="9"/>
  <c r="J426" i="9"/>
  <c r="J414" i="9"/>
  <c r="J399" i="9"/>
  <c r="J411" i="9"/>
  <c r="J404" i="9"/>
  <c r="J423" i="9"/>
  <c r="J402" i="9"/>
  <c r="J409" i="9"/>
  <c r="J421" i="9"/>
  <c r="J417" i="9"/>
  <c r="J405" i="9"/>
  <c r="K435" i="9"/>
  <c r="K447" i="9"/>
  <c r="K430" i="9"/>
  <c r="K442" i="9"/>
  <c r="K437" i="9"/>
  <c r="K449" i="9"/>
  <c r="K432" i="9"/>
  <c r="K444" i="9"/>
  <c r="K429" i="9"/>
  <c r="K441" i="9"/>
  <c r="K456" i="9"/>
  <c r="K434" i="9"/>
  <c r="K439" i="9"/>
  <c r="K446" i="9"/>
  <c r="K431" i="9"/>
  <c r="K443" i="9"/>
  <c r="K454" i="9"/>
  <c r="K428" i="9"/>
  <c r="K455" i="9"/>
  <c r="K438" i="9"/>
  <c r="K453" i="9"/>
  <c r="K451" i="9"/>
  <c r="K440" i="9"/>
  <c r="K458" i="9"/>
  <c r="K433" i="9"/>
  <c r="K445" i="9"/>
  <c r="K452" i="9"/>
  <c r="K450" i="9"/>
  <c r="K436" i="9"/>
  <c r="K448" i="9"/>
  <c r="K457" i="9"/>
  <c r="L461" i="9"/>
  <c r="L473" i="9"/>
  <c r="L485" i="9"/>
  <c r="L468" i="9"/>
  <c r="L480" i="9"/>
  <c r="L459" i="9"/>
  <c r="L471" i="9"/>
  <c r="L483" i="9"/>
  <c r="L481" i="9"/>
  <c r="L479" i="9"/>
  <c r="L466" i="9"/>
  <c r="L475" i="9"/>
  <c r="L477" i="9"/>
  <c r="L463" i="9"/>
  <c r="L474" i="9"/>
  <c r="L469" i="9"/>
  <c r="L464" i="9"/>
  <c r="L472" i="9"/>
  <c r="L488" i="9"/>
  <c r="L467" i="9"/>
  <c r="L470" i="9"/>
  <c r="L486" i="9"/>
  <c r="L482" i="9"/>
  <c r="L460" i="9"/>
  <c r="L476" i="9"/>
  <c r="L487" i="9"/>
  <c r="L484" i="9"/>
  <c r="L478" i="9"/>
  <c r="L465" i="9"/>
  <c r="L462" i="9"/>
  <c r="M490" i="9"/>
  <c r="M502" i="9"/>
  <c r="M514" i="9"/>
  <c r="M497" i="9"/>
  <c r="M509" i="9"/>
  <c r="M492" i="9"/>
  <c r="M499" i="9"/>
  <c r="M504" i="9"/>
  <c r="M511" i="9"/>
  <c r="M516" i="9"/>
  <c r="M495" i="9"/>
  <c r="M500" i="9"/>
  <c r="M507" i="9"/>
  <c r="M512" i="9"/>
  <c r="M519" i="9"/>
  <c r="M494" i="9"/>
  <c r="M506" i="9"/>
  <c r="M518" i="9"/>
  <c r="M489" i="9"/>
  <c r="M501" i="9"/>
  <c r="M513" i="9"/>
  <c r="M496" i="9"/>
  <c r="M508" i="9"/>
  <c r="M491" i="9"/>
  <c r="M503" i="9"/>
  <c r="M515" i="9"/>
  <c r="M498" i="9"/>
  <c r="M510" i="9"/>
  <c r="M493" i="9"/>
  <c r="M505" i="9"/>
  <c r="M517" i="9"/>
  <c r="N521" i="9"/>
  <c r="N528" i="9"/>
  <c r="N540" i="9"/>
  <c r="N523" i="9"/>
  <c r="N535" i="9"/>
  <c r="N547" i="9"/>
  <c r="N530" i="9"/>
  <c r="N542" i="9"/>
  <c r="N525" i="9"/>
  <c r="N538" i="9"/>
  <c r="N532" i="9"/>
  <c r="N534" i="9"/>
  <c r="N536" i="9"/>
  <c r="N549" i="9"/>
  <c r="N545" i="9"/>
  <c r="N543" i="9"/>
  <c r="N537" i="9"/>
  <c r="N520" i="9"/>
  <c r="N531" i="9"/>
  <c r="N527" i="9"/>
  <c r="N529" i="9"/>
  <c r="N524" i="9"/>
  <c r="N533" i="9"/>
  <c r="N541" i="9"/>
  <c r="N526" i="9"/>
  <c r="N548" i="9"/>
  <c r="N539" i="9"/>
  <c r="N546" i="9"/>
  <c r="N544" i="9"/>
  <c r="N522" i="9"/>
  <c r="DQ114" i="7"/>
  <c r="I341" i="9"/>
  <c r="I353" i="9"/>
  <c r="I365" i="9"/>
  <c r="I348" i="9"/>
  <c r="I360" i="9"/>
  <c r="I343" i="9"/>
  <c r="I355" i="9"/>
  <c r="I367" i="9"/>
  <c r="I338" i="9"/>
  <c r="I350" i="9"/>
  <c r="I362" i="9"/>
  <c r="I345" i="9"/>
  <c r="I357" i="9"/>
  <c r="I344" i="9"/>
  <c r="I354" i="9"/>
  <c r="I363" i="9"/>
  <c r="I337" i="9"/>
  <c r="I356" i="9"/>
  <c r="I364" i="9"/>
  <c r="I349" i="9"/>
  <c r="I342" i="9"/>
  <c r="I361" i="9"/>
  <c r="I346" i="9"/>
  <c r="I339" i="9"/>
  <c r="I358" i="9"/>
  <c r="I352" i="9"/>
  <c r="I340" i="9"/>
  <c r="I351" i="9"/>
  <c r="I366" i="9"/>
  <c r="I359" i="9"/>
  <c r="I347" i="9"/>
  <c r="J370" i="9"/>
  <c r="J382" i="9"/>
  <c r="J394" i="9"/>
  <c r="J377" i="9"/>
  <c r="J389" i="9"/>
  <c r="J372" i="9"/>
  <c r="J384" i="9"/>
  <c r="J396" i="9"/>
  <c r="J379" i="9"/>
  <c r="J391" i="9"/>
  <c r="J374" i="9"/>
  <c r="J386" i="9"/>
  <c r="J398" i="9"/>
  <c r="J376" i="9"/>
  <c r="J388" i="9"/>
  <c r="J369" i="9"/>
  <c r="J375" i="9"/>
  <c r="J397" i="9"/>
  <c r="J385" i="9"/>
  <c r="J383" i="9"/>
  <c r="J395" i="9"/>
  <c r="J368" i="9"/>
  <c r="J387" i="9"/>
  <c r="J380" i="9"/>
  <c r="J392" i="9"/>
  <c r="J373" i="9"/>
  <c r="J381" i="9"/>
  <c r="J393" i="9"/>
  <c r="J371" i="9"/>
  <c r="J378" i="9"/>
  <c r="J390" i="9"/>
  <c r="K399" i="9"/>
  <c r="K411" i="9"/>
  <c r="K423" i="9"/>
  <c r="K406" i="9"/>
  <c r="K418" i="9"/>
  <c r="K401" i="9"/>
  <c r="K413" i="9"/>
  <c r="K425" i="9"/>
  <c r="K408" i="9"/>
  <c r="K420" i="9"/>
  <c r="K405" i="9"/>
  <c r="K417" i="9"/>
  <c r="K403" i="9"/>
  <c r="K410" i="9"/>
  <c r="K415" i="9"/>
  <c r="K422" i="9"/>
  <c r="K427" i="9"/>
  <c r="K407" i="9"/>
  <c r="K419" i="9"/>
  <c r="K416" i="9"/>
  <c r="K421" i="9"/>
  <c r="K414" i="9"/>
  <c r="K426" i="9"/>
  <c r="K400" i="9"/>
  <c r="K404" i="9"/>
  <c r="K402" i="9"/>
  <c r="K409" i="9"/>
  <c r="K412" i="9"/>
  <c r="K424" i="9"/>
  <c r="L428" i="9"/>
  <c r="L440" i="9"/>
  <c r="L435" i="9"/>
  <c r="L447" i="9"/>
  <c r="L430" i="9"/>
  <c r="L442" i="9"/>
  <c r="L437" i="9"/>
  <c r="L449" i="9"/>
  <c r="L436" i="9"/>
  <c r="L448" i="9"/>
  <c r="L429" i="9"/>
  <c r="L441" i="9"/>
  <c r="L456" i="9"/>
  <c r="L433" i="9"/>
  <c r="L438" i="9"/>
  <c r="L445" i="9"/>
  <c r="L450" i="9"/>
  <c r="L452" i="9"/>
  <c r="L457" i="9"/>
  <c r="L432" i="9"/>
  <c r="L455" i="9"/>
  <c r="L453" i="9"/>
  <c r="L458" i="9"/>
  <c r="L434" i="9"/>
  <c r="L446" i="9"/>
  <c r="L439" i="9"/>
  <c r="L444" i="9"/>
  <c r="L454" i="9"/>
  <c r="L451" i="9"/>
  <c r="L443" i="9"/>
  <c r="L431" i="9"/>
  <c r="M466" i="9"/>
  <c r="M478" i="9"/>
  <c r="M461" i="9"/>
  <c r="M473" i="9"/>
  <c r="M485" i="9"/>
  <c r="M464" i="9"/>
  <c r="M476" i="9"/>
  <c r="M468" i="9"/>
  <c r="M481" i="9"/>
  <c r="M479" i="9"/>
  <c r="M460" i="9"/>
  <c r="M487" i="9"/>
  <c r="M463" i="9"/>
  <c r="M474" i="9"/>
  <c r="M477" i="9"/>
  <c r="M480" i="9"/>
  <c r="M469" i="9"/>
  <c r="M472" i="9"/>
  <c r="M475" i="9"/>
  <c r="M483" i="9"/>
  <c r="M488" i="9"/>
  <c r="M467" i="9"/>
  <c r="M465" i="9"/>
  <c r="M471" i="9"/>
  <c r="M482" i="9"/>
  <c r="M470" i="9"/>
  <c r="M484" i="9"/>
  <c r="M459" i="9"/>
  <c r="M486" i="9"/>
  <c r="M462" i="9"/>
  <c r="N495" i="9"/>
  <c r="N507" i="9"/>
  <c r="N519" i="9"/>
  <c r="N490" i="9"/>
  <c r="N502" i="9"/>
  <c r="N514" i="9"/>
  <c r="N489" i="9"/>
  <c r="N491" i="9"/>
  <c r="N493" i="9"/>
  <c r="N501" i="9"/>
  <c r="N503" i="9"/>
  <c r="N505" i="9"/>
  <c r="N513" i="9"/>
  <c r="N515" i="9"/>
  <c r="N517" i="9"/>
  <c r="N492" i="9"/>
  <c r="N499" i="9"/>
  <c r="N504" i="9"/>
  <c r="N511" i="9"/>
  <c r="N516" i="9"/>
  <c r="N497" i="9"/>
  <c r="N509" i="9"/>
  <c r="N500" i="9"/>
  <c r="N512" i="9"/>
  <c r="N496" i="9"/>
  <c r="N508" i="9"/>
  <c r="N494" i="9"/>
  <c r="N506" i="9"/>
  <c r="N518" i="9"/>
  <c r="N498" i="9"/>
  <c r="N510" i="9"/>
  <c r="I712" i="9"/>
  <c r="I724" i="9"/>
  <c r="I714" i="9"/>
  <c r="I725" i="9"/>
  <c r="I729" i="9"/>
  <c r="I703" i="9"/>
  <c r="I716" i="9"/>
  <c r="I727" i="9"/>
  <c r="I705" i="9"/>
  <c r="I718" i="9"/>
  <c r="I707" i="9"/>
  <c r="I731" i="9"/>
  <c r="I706" i="9"/>
  <c r="I717" i="9"/>
  <c r="I709" i="9"/>
  <c r="I720" i="9"/>
  <c r="I719" i="9"/>
  <c r="I711" i="9"/>
  <c r="I722" i="9"/>
  <c r="I713" i="9"/>
  <c r="I726" i="9"/>
  <c r="I704" i="9"/>
  <c r="I715" i="9"/>
  <c r="I728" i="9"/>
  <c r="I730" i="9"/>
  <c r="I708" i="9"/>
  <c r="I721" i="9"/>
  <c r="I732" i="9"/>
  <c r="I733" i="9"/>
  <c r="I710" i="9"/>
  <c r="I723" i="9"/>
  <c r="J346" i="9"/>
  <c r="J358" i="9"/>
  <c r="J341" i="9"/>
  <c r="J353" i="9"/>
  <c r="J365" i="9"/>
  <c r="J348" i="9"/>
  <c r="J360" i="9"/>
  <c r="J343" i="9"/>
  <c r="J355" i="9"/>
  <c r="J367" i="9"/>
  <c r="J338" i="9"/>
  <c r="J350" i="9"/>
  <c r="J362" i="9"/>
  <c r="J340" i="9"/>
  <c r="J352" i="9"/>
  <c r="J364" i="9"/>
  <c r="J347" i="9"/>
  <c r="J366" i="9"/>
  <c r="J344" i="9"/>
  <c r="J354" i="9"/>
  <c r="J357" i="9"/>
  <c r="J363" i="9"/>
  <c r="J345" i="9"/>
  <c r="J337" i="9"/>
  <c r="J356" i="9"/>
  <c r="J349" i="9"/>
  <c r="J342" i="9"/>
  <c r="J361" i="9"/>
  <c r="J359" i="9"/>
  <c r="J351" i="9"/>
  <c r="J339" i="9"/>
  <c r="K375" i="9"/>
  <c r="K387" i="9"/>
  <c r="K370" i="9"/>
  <c r="K382" i="9"/>
  <c r="K394" i="9"/>
  <c r="K377" i="9"/>
  <c r="K389" i="9"/>
  <c r="K372" i="9"/>
  <c r="K384" i="9"/>
  <c r="K396" i="9"/>
  <c r="K369" i="9"/>
  <c r="K381" i="9"/>
  <c r="K393" i="9"/>
  <c r="K374" i="9"/>
  <c r="K379" i="9"/>
  <c r="K386" i="9"/>
  <c r="K391" i="9"/>
  <c r="K398" i="9"/>
  <c r="K371" i="9"/>
  <c r="K383" i="9"/>
  <c r="K395" i="9"/>
  <c r="K388" i="9"/>
  <c r="K397" i="9"/>
  <c r="K376" i="9"/>
  <c r="K368" i="9"/>
  <c r="K380" i="9"/>
  <c r="K392" i="9"/>
  <c r="K373" i="9"/>
  <c r="K390" i="9"/>
  <c r="K385" i="9"/>
  <c r="K378" i="9"/>
  <c r="L404" i="9"/>
  <c r="L416" i="9"/>
  <c r="L399" i="9"/>
  <c r="L411" i="9"/>
  <c r="L423" i="9"/>
  <c r="L406" i="9"/>
  <c r="L418" i="9"/>
  <c r="L401" i="9"/>
  <c r="L413" i="9"/>
  <c r="L425" i="9"/>
  <c r="L400" i="9"/>
  <c r="L412" i="9"/>
  <c r="L424" i="9"/>
  <c r="L405" i="9"/>
  <c r="L417" i="9"/>
  <c r="L402" i="9"/>
  <c r="L409" i="9"/>
  <c r="L414" i="9"/>
  <c r="L421" i="9"/>
  <c r="L426" i="9"/>
  <c r="L410" i="9"/>
  <c r="L419" i="9"/>
  <c r="L403" i="9"/>
  <c r="L422" i="9"/>
  <c r="L407" i="9"/>
  <c r="L415" i="9"/>
  <c r="L408" i="9"/>
  <c r="L427" i="9"/>
  <c r="L420" i="9"/>
  <c r="M433" i="9"/>
  <c r="M445" i="9"/>
  <c r="M428" i="9"/>
  <c r="M440" i="9"/>
  <c r="M452" i="9"/>
  <c r="M435" i="9"/>
  <c r="M447" i="9"/>
  <c r="M430" i="9"/>
  <c r="M442" i="9"/>
  <c r="M431" i="9"/>
  <c r="M443" i="9"/>
  <c r="M454" i="9"/>
  <c r="M436" i="9"/>
  <c r="M448" i="9"/>
  <c r="M444" i="9"/>
  <c r="M450" i="9"/>
  <c r="M441" i="9"/>
  <c r="M457" i="9"/>
  <c r="M432" i="9"/>
  <c r="M438" i="9"/>
  <c r="M455" i="9"/>
  <c r="M429" i="9"/>
  <c r="M437" i="9"/>
  <c r="M449" i="9"/>
  <c r="M458" i="9"/>
  <c r="M434" i="9"/>
  <c r="M446" i="9"/>
  <c r="M453" i="9"/>
  <c r="M456" i="9"/>
  <c r="M451" i="9"/>
  <c r="M439" i="9"/>
  <c r="N459" i="9"/>
  <c r="N471" i="9"/>
  <c r="N483" i="9"/>
  <c r="N466" i="9"/>
  <c r="N478" i="9"/>
  <c r="N469" i="9"/>
  <c r="N481" i="9"/>
  <c r="N470" i="9"/>
  <c r="N472" i="9"/>
  <c r="N468" i="9"/>
  <c r="N476" i="9"/>
  <c r="N482" i="9"/>
  <c r="N460" i="9"/>
  <c r="N487" i="9"/>
  <c r="N463" i="9"/>
  <c r="N474" i="9"/>
  <c r="N477" i="9"/>
  <c r="N480" i="9"/>
  <c r="N485" i="9"/>
  <c r="N461" i="9"/>
  <c r="N464" i="9"/>
  <c r="N475" i="9"/>
  <c r="N488" i="9"/>
  <c r="N484" i="9"/>
  <c r="N465" i="9"/>
  <c r="N479" i="9"/>
  <c r="N473" i="9"/>
  <c r="N486" i="9"/>
  <c r="N467" i="9"/>
  <c r="N462" i="9"/>
  <c r="I677" i="9"/>
  <c r="I684" i="9"/>
  <c r="I679" i="9"/>
  <c r="I691" i="9"/>
  <c r="I676" i="9"/>
  <c r="I688" i="9"/>
  <c r="I700" i="9"/>
  <c r="I680" i="9"/>
  <c r="I692" i="9"/>
  <c r="I693" i="9"/>
  <c r="I701" i="9"/>
  <c r="I673" i="9"/>
  <c r="I682" i="9"/>
  <c r="I689" i="9"/>
  <c r="I678" i="9"/>
  <c r="I674" i="9"/>
  <c r="I687" i="9"/>
  <c r="I685" i="9"/>
  <c r="I694" i="9"/>
  <c r="I696" i="9"/>
  <c r="I698" i="9"/>
  <c r="I702" i="9"/>
  <c r="I683" i="9"/>
  <c r="I690" i="9"/>
  <c r="I675" i="9"/>
  <c r="I681" i="9"/>
  <c r="I686" i="9"/>
  <c r="I695" i="9"/>
  <c r="I697" i="9"/>
  <c r="I699" i="9"/>
  <c r="J705" i="9"/>
  <c r="J717" i="9"/>
  <c r="J729" i="9"/>
  <c r="J710" i="9"/>
  <c r="J712" i="9"/>
  <c r="J723" i="9"/>
  <c r="J715" i="9"/>
  <c r="J714" i="9"/>
  <c r="J725" i="9"/>
  <c r="J727" i="9"/>
  <c r="J703" i="9"/>
  <c r="J716" i="9"/>
  <c r="J706" i="9"/>
  <c r="J732" i="9"/>
  <c r="J718" i="9"/>
  <c r="J728" i="9"/>
  <c r="J733" i="9"/>
  <c r="J707" i="9"/>
  <c r="J731" i="9"/>
  <c r="J709" i="9"/>
  <c r="J720" i="9"/>
  <c r="J711" i="9"/>
  <c r="J722" i="9"/>
  <c r="J724" i="9"/>
  <c r="J713" i="9"/>
  <c r="J726" i="9"/>
  <c r="J704" i="9"/>
  <c r="J730" i="9"/>
  <c r="J719" i="9"/>
  <c r="J721" i="9"/>
  <c r="J708" i="9"/>
  <c r="DQ74" i="7"/>
  <c r="CW182" i="3"/>
  <c r="DD182" i="3"/>
  <c r="DA66" i="3"/>
  <c r="CU146" i="3"/>
  <c r="CU148" i="3" s="1"/>
  <c r="CU149" i="3" s="1"/>
  <c r="CW104" i="3"/>
  <c r="CW105" i="3" s="1"/>
  <c r="CV182" i="3"/>
  <c r="DH182" i="3"/>
  <c r="G772" i="9"/>
  <c r="DD104" i="3"/>
  <c r="DD102" i="3" s="1"/>
  <c r="CX182" i="3"/>
  <c r="DC104" i="3"/>
  <c r="DC102" i="3" s="1"/>
  <c r="DQ100" i="7"/>
  <c r="CV66" i="3"/>
  <c r="CW66" i="3"/>
  <c r="CT182" i="3"/>
  <c r="DF182" i="3"/>
  <c r="G748" i="9"/>
  <c r="AT748" i="12" s="1"/>
  <c r="DH66" i="3"/>
  <c r="CX66" i="3"/>
  <c r="DA104" i="3"/>
  <c r="DA105" i="3" s="1"/>
  <c r="CU182" i="3"/>
  <c r="DG182" i="3"/>
  <c r="CU154" i="3"/>
  <c r="DB104" i="3"/>
  <c r="DB102" i="3" s="1"/>
  <c r="CY182" i="3"/>
  <c r="G805" i="9"/>
  <c r="AT805" i="12" s="1"/>
  <c r="G864" i="9"/>
  <c r="X390" i="12"/>
  <c r="X381" i="12"/>
  <c r="V395" i="12"/>
  <c r="Y395" i="12"/>
  <c r="Z424" i="12"/>
  <c r="Y410" i="12"/>
  <c r="X436" i="12"/>
  <c r="Y532" i="12"/>
  <c r="X503" i="12"/>
  <c r="V405" i="12"/>
  <c r="W469" i="12"/>
  <c r="V496" i="12"/>
  <c r="X546" i="12"/>
  <c r="X611" i="12"/>
  <c r="H287" i="9"/>
  <c r="H299" i="9"/>
  <c r="H257" i="9"/>
  <c r="H286" i="9"/>
  <c r="H375" i="9"/>
  <c r="N375" i="12" s="1"/>
  <c r="H239" i="9"/>
  <c r="H251" i="9"/>
  <c r="H369" i="9"/>
  <c r="N369" i="12" s="1"/>
  <c r="H314" i="9"/>
  <c r="N314" i="12" s="1"/>
  <c r="H317" i="9"/>
  <c r="N317" i="12" s="1"/>
  <c r="H281" i="9"/>
  <c r="H308" i="9"/>
  <c r="N308" i="12" s="1"/>
  <c r="H311" i="9"/>
  <c r="N311" i="12" s="1"/>
  <c r="H341" i="9"/>
  <c r="N341" i="12" s="1"/>
  <c r="H357" i="9"/>
  <c r="N357" i="12" s="1"/>
  <c r="H365" i="9"/>
  <c r="N365" i="12" s="1"/>
  <c r="H293" i="9"/>
  <c r="H323" i="9"/>
  <c r="N323" i="12" s="1"/>
  <c r="H356" i="9"/>
  <c r="N356" i="12" s="1"/>
  <c r="H302" i="9"/>
  <c r="N302" i="12" s="1"/>
  <c r="H305" i="9"/>
  <c r="N305" i="12" s="1"/>
  <c r="H329" i="9"/>
  <c r="N329" i="12" s="1"/>
  <c r="H320" i="9"/>
  <c r="N320" i="12" s="1"/>
  <c r="H333" i="9"/>
  <c r="N333" i="12" s="1"/>
  <c r="H361" i="9"/>
  <c r="N361" i="12" s="1"/>
  <c r="H373" i="9"/>
  <c r="N373" i="12" s="1"/>
  <c r="H335" i="9"/>
  <c r="N335" i="12" s="1"/>
  <c r="H368" i="9"/>
  <c r="N368" i="12" s="1"/>
  <c r="H339" i="9"/>
  <c r="N339" i="12" s="1"/>
  <c r="H350" i="9"/>
  <c r="N350" i="12" s="1"/>
  <c r="H374" i="9"/>
  <c r="N374" i="12" s="1"/>
  <c r="H359" i="9"/>
  <c r="N359" i="12" s="1"/>
  <c r="H383" i="9"/>
  <c r="N383" i="12" s="1"/>
  <c r="H354" i="9"/>
  <c r="N354" i="12" s="1"/>
  <c r="H355" i="9"/>
  <c r="N355" i="12" s="1"/>
  <c r="H386" i="9"/>
  <c r="N386" i="12" s="1"/>
  <c r="H387" i="9"/>
  <c r="N387" i="12" s="1"/>
  <c r="M421" i="12"/>
  <c r="H423" i="9"/>
  <c r="N423" i="12" s="1"/>
  <c r="H414" i="9"/>
  <c r="N414" i="12" s="1"/>
  <c r="H371" i="9"/>
  <c r="N371" i="12" s="1"/>
  <c r="H372" i="9"/>
  <c r="N372" i="12" s="1"/>
  <c r="H377" i="9"/>
  <c r="N377" i="12" s="1"/>
  <c r="H405" i="9"/>
  <c r="N405" i="12" s="1"/>
  <c r="H390" i="9"/>
  <c r="N390" i="12" s="1"/>
  <c r="I432" i="12"/>
  <c r="H384" i="9"/>
  <c r="N384" i="12" s="1"/>
  <c r="H389" i="9"/>
  <c r="N389" i="12" s="1"/>
  <c r="H393" i="9"/>
  <c r="N393" i="12" s="1"/>
  <c r="H396" i="9"/>
  <c r="N396" i="12" s="1"/>
  <c r="M425" i="12"/>
  <c r="H450" i="9"/>
  <c r="N450" i="12" s="1"/>
  <c r="H360" i="9"/>
  <c r="N360" i="12" s="1"/>
  <c r="H366" i="9"/>
  <c r="N366" i="12" s="1"/>
  <c r="H380" i="9"/>
  <c r="N380" i="12" s="1"/>
  <c r="L437" i="12"/>
  <c r="K442" i="12"/>
  <c r="K444" i="12"/>
  <c r="M462" i="12"/>
  <c r="M490" i="12"/>
  <c r="M501" i="12"/>
  <c r="H518" i="12"/>
  <c r="M468" i="12"/>
  <c r="H480" i="9"/>
  <c r="N480" i="12" s="1"/>
  <c r="K487" i="12"/>
  <c r="M509" i="12"/>
  <c r="J436" i="12"/>
  <c r="H488" i="12"/>
  <c r="M500" i="12"/>
  <c r="I515" i="12"/>
  <c r="L449" i="12"/>
  <c r="L460" i="12"/>
  <c r="L466" i="12"/>
  <c r="J488" i="12"/>
  <c r="H543" i="9"/>
  <c r="N543" i="12" s="1"/>
  <c r="L447" i="12"/>
  <c r="K466" i="12"/>
  <c r="L488" i="12"/>
  <c r="H441" i="12"/>
  <c r="I452" i="12"/>
  <c r="H478" i="9"/>
  <c r="N478" i="12" s="1"/>
  <c r="M482" i="12"/>
  <c r="L482" i="12"/>
  <c r="L417" i="12"/>
  <c r="K441" i="12"/>
  <c r="H483" i="12"/>
  <c r="M525" i="12"/>
  <c r="J459" i="12"/>
  <c r="I446" i="12"/>
  <c r="K483" i="12"/>
  <c r="M435" i="12"/>
  <c r="L435" i="12"/>
  <c r="L446" i="12"/>
  <c r="K455" i="12"/>
  <c r="I477" i="12"/>
  <c r="J442" i="12"/>
  <c r="J444" i="12"/>
  <c r="M457" i="12"/>
  <c r="K510" i="12"/>
  <c r="M480" i="12"/>
  <c r="J485" i="12"/>
  <c r="H538" i="12"/>
  <c r="H552" i="9"/>
  <c r="N552" i="12" s="1"/>
  <c r="H525" i="9"/>
  <c r="N525" i="12" s="1"/>
  <c r="M511" i="12"/>
  <c r="H537" i="9"/>
  <c r="N537" i="12" s="1"/>
  <c r="H510" i="9"/>
  <c r="N510" i="12" s="1"/>
  <c r="H511" i="9"/>
  <c r="N511" i="12" s="1"/>
  <c r="L538" i="12"/>
  <c r="J504" i="12"/>
  <c r="L519" i="12"/>
  <c r="J547" i="12"/>
  <c r="M527" i="12"/>
  <c r="K536" i="12"/>
  <c r="L536" i="12"/>
  <c r="J520" i="12"/>
  <c r="L517" i="12"/>
  <c r="K520" i="12"/>
  <c r="I543" i="12"/>
  <c r="H547" i="9"/>
  <c r="N547" i="12" s="1"/>
  <c r="H573" i="9"/>
  <c r="N573" i="12" s="1"/>
  <c r="L544" i="12"/>
  <c r="H586" i="9"/>
  <c r="N586" i="12" s="1"/>
  <c r="M507" i="12"/>
  <c r="I541" i="12"/>
  <c r="H579" i="9"/>
  <c r="N579" i="12" s="1"/>
  <c r="M521" i="12"/>
  <c r="H550" i="9"/>
  <c r="N550" i="12" s="1"/>
  <c r="H585" i="9"/>
  <c r="N585" i="12" s="1"/>
  <c r="H592" i="9"/>
  <c r="N592" i="12" s="1"/>
  <c r="I547" i="12"/>
  <c r="I1038" i="9"/>
  <c r="N1038" i="9"/>
  <c r="L1038" i="9"/>
  <c r="M1038" i="9"/>
  <c r="K1038" i="9"/>
  <c r="J1038" i="9"/>
  <c r="H613" i="9"/>
  <c r="N613" i="12" s="1"/>
  <c r="H645" i="9"/>
  <c r="N645" i="12" s="1"/>
  <c r="J532" i="12"/>
  <c r="J534" i="12"/>
  <c r="H601" i="9"/>
  <c r="N601" i="12" s="1"/>
  <c r="H612" i="9"/>
  <c r="N612" i="12" s="1"/>
  <c r="H640" i="9"/>
  <c r="N640" i="12" s="1"/>
  <c r="H759" i="9"/>
  <c r="H679" i="9"/>
  <c r="N679" i="12" s="1"/>
  <c r="M537" i="12"/>
  <c r="H616" i="9"/>
  <c r="N616" i="12" s="1"/>
  <c r="H643" i="9"/>
  <c r="N643" i="12" s="1"/>
  <c r="H722" i="9"/>
  <c r="N722" i="12" s="1"/>
  <c r="H723" i="9"/>
  <c r="N723" i="12" s="1"/>
  <c r="H739" i="9"/>
  <c r="H809" i="9"/>
  <c r="H841" i="9"/>
  <c r="H702" i="9"/>
  <c r="N702" i="12" s="1"/>
  <c r="H727" i="9"/>
  <c r="N727" i="12" s="1"/>
  <c r="M774" i="9"/>
  <c r="L774" i="9"/>
  <c r="P774" i="9"/>
  <c r="G774" i="9" s="1"/>
  <c r="AT774" i="12" s="1"/>
  <c r="K774" i="9"/>
  <c r="J774" i="9"/>
  <c r="I774" i="9"/>
  <c r="H789" i="9"/>
  <c r="H675" i="9"/>
  <c r="N675" i="12" s="1"/>
  <c r="H700" i="9"/>
  <c r="N700" i="12" s="1"/>
  <c r="H724" i="9"/>
  <c r="N724" i="12" s="1"/>
  <c r="H681" i="9"/>
  <c r="N681" i="12" s="1"/>
  <c r="H699" i="9"/>
  <c r="N699" i="12" s="1"/>
  <c r="H719" i="9"/>
  <c r="N719" i="12" s="1"/>
  <c r="N774" i="9"/>
  <c r="H734" i="9"/>
  <c r="I740" i="9"/>
  <c r="N740" i="9"/>
  <c r="L740" i="9"/>
  <c r="P740" i="9"/>
  <c r="G740" i="9" s="1"/>
  <c r="AT740" i="12" s="1"/>
  <c r="K740" i="9"/>
  <c r="J740" i="9"/>
  <c r="H732" i="9"/>
  <c r="N732" i="12" s="1"/>
  <c r="P765" i="9"/>
  <c r="G765" i="9" s="1"/>
  <c r="I765" i="9"/>
  <c r="M765" i="9"/>
  <c r="N765" i="9"/>
  <c r="K765" i="9"/>
  <c r="J765" i="9"/>
  <c r="H670" i="9"/>
  <c r="N670" i="12" s="1"/>
  <c r="M740" i="9"/>
  <c r="H667" i="9"/>
  <c r="N667" i="12" s="1"/>
  <c r="H684" i="9"/>
  <c r="N684" i="12" s="1"/>
  <c r="H715" i="9"/>
  <c r="N715" i="12" s="1"/>
  <c r="H731" i="9"/>
  <c r="N731" i="12" s="1"/>
  <c r="L765" i="9"/>
  <c r="M737" i="9"/>
  <c r="J744" i="9"/>
  <c r="I750" i="9"/>
  <c r="J755" i="9"/>
  <c r="I759" i="9"/>
  <c r="U590" i="12"/>
  <c r="H693" i="9"/>
  <c r="N693" i="12" s="1"/>
  <c r="K744" i="9"/>
  <c r="H748" i="9"/>
  <c r="K755" i="9"/>
  <c r="H773" i="9"/>
  <c r="G804" i="9"/>
  <c r="AT804" i="12" s="1"/>
  <c r="M747" i="9"/>
  <c r="L747" i="9"/>
  <c r="N747" i="9"/>
  <c r="J747" i="9"/>
  <c r="H791" i="9"/>
  <c r="K852" i="9"/>
  <c r="I852" i="9"/>
  <c r="P852" i="9"/>
  <c r="G852" i="9" s="1"/>
  <c r="AT852" i="12" s="1"/>
  <c r="N852" i="9"/>
  <c r="M852" i="9"/>
  <c r="L852" i="9"/>
  <c r="J852" i="9"/>
  <c r="K757" i="9"/>
  <c r="M757" i="9"/>
  <c r="L757" i="9"/>
  <c r="N757" i="9"/>
  <c r="I757" i="9"/>
  <c r="G771" i="9"/>
  <c r="H771" i="9"/>
  <c r="I786" i="9"/>
  <c r="N786" i="9"/>
  <c r="M786" i="9"/>
  <c r="L786" i="9"/>
  <c r="K786" i="9"/>
  <c r="J786" i="9"/>
  <c r="P786" i="9"/>
  <c r="G786" i="9" s="1"/>
  <c r="AT786" i="12" s="1"/>
  <c r="H798" i="9"/>
  <c r="M738" i="9"/>
  <c r="J738" i="9"/>
  <c r="I738" i="9"/>
  <c r="K738" i="9"/>
  <c r="M768" i="9"/>
  <c r="P768" i="9"/>
  <c r="G768" i="9" s="1"/>
  <c r="N768" i="9"/>
  <c r="K768" i="9"/>
  <c r="J768" i="9"/>
  <c r="L768" i="9"/>
  <c r="I768" i="9"/>
  <c r="P737" i="9"/>
  <c r="G737" i="9" s="1"/>
  <c r="AT737" i="12" s="1"/>
  <c r="K737" i="9"/>
  <c r="J737" i="9"/>
  <c r="H781" i="9"/>
  <c r="K803" i="9"/>
  <c r="P803" i="9"/>
  <c r="G803" i="9" s="1"/>
  <c r="AT803" i="12" s="1"/>
  <c r="N803" i="9"/>
  <c r="M803" i="9"/>
  <c r="L803" i="9"/>
  <c r="J803" i="9"/>
  <c r="I803" i="9"/>
  <c r="G736" i="9"/>
  <c r="AT736" i="12" s="1"/>
  <c r="H738" i="9"/>
  <c r="K745" i="9"/>
  <c r="P745" i="9"/>
  <c r="G745" i="9" s="1"/>
  <c r="AT745" i="12" s="1"/>
  <c r="N745" i="9"/>
  <c r="I745" i="9"/>
  <c r="P747" i="9"/>
  <c r="G747" i="9" s="1"/>
  <c r="AT747" i="12" s="1"/>
  <c r="G760" i="9"/>
  <c r="AT760" i="12" s="1"/>
  <c r="P735" i="9"/>
  <c r="G735" i="9" s="1"/>
  <c r="N735" i="9"/>
  <c r="J735" i="9"/>
  <c r="L738" i="9"/>
  <c r="G751" i="9"/>
  <c r="AT751" i="12" s="1"/>
  <c r="J757" i="9"/>
  <c r="H792" i="9"/>
  <c r="H735" i="9"/>
  <c r="M744" i="9"/>
  <c r="P744" i="9"/>
  <c r="G744" i="9" s="1"/>
  <c r="AT744" i="12" s="1"/>
  <c r="I744" i="9"/>
  <c r="P755" i="9"/>
  <c r="G755" i="9" s="1"/>
  <c r="AT755" i="12" s="1"/>
  <c r="N755" i="9"/>
  <c r="M755" i="9"/>
  <c r="I755" i="9"/>
  <c r="K785" i="9"/>
  <c r="P785" i="9"/>
  <c r="G785" i="9" s="1"/>
  <c r="L785" i="9"/>
  <c r="J785" i="9"/>
  <c r="I785" i="9"/>
  <c r="N785" i="9"/>
  <c r="I734" i="9"/>
  <c r="P734" i="9"/>
  <c r="G734" i="9" s="1"/>
  <c r="AT734" i="12" s="1"/>
  <c r="J734" i="9"/>
  <c r="I737" i="9"/>
  <c r="P738" i="9"/>
  <c r="G738" i="9" s="1"/>
  <c r="AT738" i="12" s="1"/>
  <c r="J745" i="9"/>
  <c r="M750" i="9"/>
  <c r="N750" i="9"/>
  <c r="K750" i="9"/>
  <c r="G754" i="9"/>
  <c r="AT754" i="12" s="1"/>
  <c r="P759" i="9"/>
  <c r="G759" i="9" s="1"/>
  <c r="AT759" i="12" s="1"/>
  <c r="N759" i="9"/>
  <c r="K759" i="9"/>
  <c r="J759" i="9"/>
  <c r="L759" i="9"/>
  <c r="L787" i="9"/>
  <c r="K787" i="9"/>
  <c r="P787" i="9"/>
  <c r="G787" i="9" s="1"/>
  <c r="AT787" i="12" s="1"/>
  <c r="N787" i="9"/>
  <c r="M787" i="9"/>
  <c r="J787" i="9"/>
  <c r="I787" i="9"/>
  <c r="I758" i="9"/>
  <c r="P758" i="9"/>
  <c r="G758" i="9" s="1"/>
  <c r="AT758" i="12" s="1"/>
  <c r="L758" i="9"/>
  <c r="K758" i="9"/>
  <c r="L761" i="9"/>
  <c r="M764" i="9"/>
  <c r="K769" i="9"/>
  <c r="P769" i="9"/>
  <c r="G769" i="9" s="1"/>
  <c r="AT769" i="12" s="1"/>
  <c r="N769" i="9"/>
  <c r="M769" i="9"/>
  <c r="J769" i="9"/>
  <c r="I769" i="9"/>
  <c r="I798" i="9"/>
  <c r="N798" i="9"/>
  <c r="M798" i="9"/>
  <c r="P798" i="9"/>
  <c r="G798" i="9" s="1"/>
  <c r="AT798" i="12" s="1"/>
  <c r="L798" i="9"/>
  <c r="K798" i="9"/>
  <c r="J798" i="9"/>
  <c r="H966" i="9"/>
  <c r="K906" i="9"/>
  <c r="J906" i="9"/>
  <c r="N906" i="9"/>
  <c r="M906" i="9"/>
  <c r="L906" i="9"/>
  <c r="I906" i="9"/>
  <c r="H913" i="9"/>
  <c r="H915" i="9"/>
  <c r="K739" i="9"/>
  <c r="I739" i="9"/>
  <c r="H740" i="9"/>
  <c r="I746" i="9"/>
  <c r="N746" i="9"/>
  <c r="M746" i="9"/>
  <c r="P749" i="9"/>
  <c r="G749" i="9" s="1"/>
  <c r="AT749" i="12" s="1"/>
  <c r="I749" i="9"/>
  <c r="H750" i="9"/>
  <c r="G750" i="9"/>
  <c r="G753" i="9"/>
  <c r="AT753" i="12" s="1"/>
  <c r="P764" i="9"/>
  <c r="G764" i="9" s="1"/>
  <c r="AT764" i="12" s="1"/>
  <c r="P878" i="9"/>
  <c r="G878" i="9" s="1"/>
  <c r="N878" i="9"/>
  <c r="M878" i="9"/>
  <c r="L878" i="9"/>
  <c r="K878" i="9"/>
  <c r="J878" i="9"/>
  <c r="I878" i="9"/>
  <c r="H906" i="9"/>
  <c r="I792" i="9"/>
  <c r="N792" i="9"/>
  <c r="M792" i="9"/>
  <c r="P792" i="9"/>
  <c r="G792" i="9" s="1"/>
  <c r="AT792" i="12" s="1"/>
  <c r="L792" i="9"/>
  <c r="K792" i="9"/>
  <c r="J792" i="9"/>
  <c r="H806" i="9"/>
  <c r="G806" i="9"/>
  <c r="AT806" i="12" s="1"/>
  <c r="J739" i="9"/>
  <c r="J749" i="9"/>
  <c r="M771" i="9"/>
  <c r="L771" i="9"/>
  <c r="K771" i="9"/>
  <c r="I771" i="9"/>
  <c r="H783" i="9"/>
  <c r="H803" i="9"/>
  <c r="H815" i="9"/>
  <c r="K797" i="9"/>
  <c r="P797" i="9"/>
  <c r="G797" i="9" s="1"/>
  <c r="AT797" i="12" s="1"/>
  <c r="M797" i="9"/>
  <c r="L797" i="9"/>
  <c r="J797" i="9"/>
  <c r="I797" i="9"/>
  <c r="M739" i="9"/>
  <c r="P767" i="9"/>
  <c r="G767" i="9" s="1"/>
  <c r="N767" i="9"/>
  <c r="L767" i="9"/>
  <c r="K767" i="9"/>
  <c r="P779" i="9"/>
  <c r="G779" i="9" s="1"/>
  <c r="AT779" i="12" s="1"/>
  <c r="N779" i="9"/>
  <c r="M779" i="9"/>
  <c r="L779" i="9"/>
  <c r="K779" i="9"/>
  <c r="J779" i="9"/>
  <c r="I779" i="9"/>
  <c r="H787" i="9"/>
  <c r="H795" i="9"/>
  <c r="H797" i="9"/>
  <c r="H799" i="9"/>
  <c r="G813" i="9"/>
  <c r="H813" i="9"/>
  <c r="M863" i="9"/>
  <c r="P863" i="9"/>
  <c r="G863" i="9" s="1"/>
  <c r="AT863" i="12" s="1"/>
  <c r="N863" i="9"/>
  <c r="L863" i="9"/>
  <c r="K863" i="9"/>
  <c r="J863" i="9"/>
  <c r="I863" i="9"/>
  <c r="P761" i="9"/>
  <c r="G761" i="9" s="1"/>
  <c r="AT761" i="12" s="1"/>
  <c r="K761" i="9"/>
  <c r="J761" i="9"/>
  <c r="H764" i="9"/>
  <c r="N797" i="9"/>
  <c r="K846" i="9"/>
  <c r="P846" i="9"/>
  <c r="G846" i="9" s="1"/>
  <c r="AT846" i="12" s="1"/>
  <c r="J846" i="9"/>
  <c r="I846" i="9"/>
  <c r="N846" i="9"/>
  <c r="M846" i="9"/>
  <c r="L846" i="9"/>
  <c r="K791" i="9"/>
  <c r="P791" i="9"/>
  <c r="G791" i="9" s="1"/>
  <c r="M791" i="9"/>
  <c r="L791" i="9"/>
  <c r="J791" i="9"/>
  <c r="I791" i="9"/>
  <c r="P820" i="9"/>
  <c r="G820" i="9" s="1"/>
  <c r="AT820" i="12" s="1"/>
  <c r="J820" i="9"/>
  <c r="N820" i="9"/>
  <c r="M820" i="9"/>
  <c r="L820" i="9"/>
  <c r="K820" i="9"/>
  <c r="I820" i="9"/>
  <c r="G741" i="9"/>
  <c r="AT741" i="12" s="1"/>
  <c r="L756" i="9"/>
  <c r="P775" i="9"/>
  <c r="G775" i="9" s="1"/>
  <c r="N776" i="9"/>
  <c r="M777" i="9"/>
  <c r="J783" i="9"/>
  <c r="J789" i="9"/>
  <c r="I793" i="9"/>
  <c r="I811" i="9"/>
  <c r="J811" i="9"/>
  <c r="P811" i="9"/>
  <c r="G811" i="9" s="1"/>
  <c r="AT811" i="12" s="1"/>
  <c r="N811" i="9"/>
  <c r="M811" i="9"/>
  <c r="K812" i="9"/>
  <c r="H846" i="9"/>
  <c r="H867" i="9"/>
  <c r="G867" i="9"/>
  <c r="M887" i="9"/>
  <c r="N887" i="9"/>
  <c r="L887" i="9"/>
  <c r="K887" i="9"/>
  <c r="J887" i="9"/>
  <c r="I887" i="9"/>
  <c r="N904" i="9"/>
  <c r="M904" i="9"/>
  <c r="L904" i="9"/>
  <c r="K904" i="9"/>
  <c r="J904" i="9"/>
  <c r="I904" i="9"/>
  <c r="H741" i="9"/>
  <c r="N756" i="9"/>
  <c r="J770" i="9"/>
  <c r="P776" i="9"/>
  <c r="G776" i="9" s="1"/>
  <c r="I780" i="9"/>
  <c r="I781" i="9"/>
  <c r="K782" i="9"/>
  <c r="K783" i="9"/>
  <c r="K789" i="9"/>
  <c r="K795" i="9"/>
  <c r="K801" i="9"/>
  <c r="K816" i="9"/>
  <c r="N816" i="9"/>
  <c r="I816" i="9"/>
  <c r="P832" i="9"/>
  <c r="G832" i="9" s="1"/>
  <c r="N832" i="9"/>
  <c r="M832" i="9"/>
  <c r="L832" i="9"/>
  <c r="K832" i="9"/>
  <c r="H852" i="9"/>
  <c r="H866" i="9"/>
  <c r="H887" i="9"/>
  <c r="H904" i="9"/>
  <c r="P836" i="9"/>
  <c r="G836" i="9" s="1"/>
  <c r="K836" i="9"/>
  <c r="J836" i="9"/>
  <c r="I836" i="9"/>
  <c r="M851" i="9"/>
  <c r="J851" i="9"/>
  <c r="P851" i="9"/>
  <c r="G851" i="9" s="1"/>
  <c r="N851" i="9"/>
  <c r="P856" i="9"/>
  <c r="G856" i="9" s="1"/>
  <c r="AT856" i="12" s="1"/>
  <c r="N856" i="9"/>
  <c r="K856" i="9"/>
  <c r="J856" i="9"/>
  <c r="I856" i="9"/>
  <c r="H873" i="9"/>
  <c r="G873" i="9"/>
  <c r="AT873" i="12" s="1"/>
  <c r="I935" i="9"/>
  <c r="M935" i="9"/>
  <c r="L935" i="9"/>
  <c r="K935" i="9"/>
  <c r="N935" i="9"/>
  <c r="J935" i="9"/>
  <c r="L1000" i="9"/>
  <c r="N1000" i="9"/>
  <c r="K1000" i="9"/>
  <c r="M1000" i="9"/>
  <c r="J1000" i="9"/>
  <c r="I1000" i="9"/>
  <c r="K810" i="9"/>
  <c r="J810" i="9"/>
  <c r="P810" i="9"/>
  <c r="G810" i="9" s="1"/>
  <c r="AT810" i="12" s="1"/>
  <c r="N810" i="9"/>
  <c r="H836" i="9"/>
  <c r="P844" i="9"/>
  <c r="G844" i="9" s="1"/>
  <c r="L844" i="9"/>
  <c r="K844" i="9"/>
  <c r="J844" i="9"/>
  <c r="I844" i="9"/>
  <c r="H856" i="9"/>
  <c r="I907" i="9"/>
  <c r="N907" i="9"/>
  <c r="M907" i="9"/>
  <c r="L907" i="9"/>
  <c r="K907" i="9"/>
  <c r="J907" i="9"/>
  <c r="H935" i="9"/>
  <c r="H993" i="9"/>
  <c r="M770" i="9"/>
  <c r="L780" i="9"/>
  <c r="K822" i="9"/>
  <c r="P822" i="9"/>
  <c r="G822" i="9" s="1"/>
  <c r="N822" i="9"/>
  <c r="M822" i="9"/>
  <c r="L822" i="9"/>
  <c r="H830" i="9"/>
  <c r="L836" i="9"/>
  <c r="H907" i="9"/>
  <c r="K912" i="9"/>
  <c r="J912" i="9"/>
  <c r="I912" i="9"/>
  <c r="N912" i="9"/>
  <c r="M912" i="9"/>
  <c r="L912" i="9"/>
  <c r="H943" i="9"/>
  <c r="H947" i="9"/>
  <c r="H765" i="9"/>
  <c r="N770" i="9"/>
  <c r="P807" i="9"/>
  <c r="G807" i="9" s="1"/>
  <c r="AT807" i="12" s="1"/>
  <c r="M807" i="9"/>
  <c r="M809" i="9"/>
  <c r="K809" i="9"/>
  <c r="I809" i="9"/>
  <c r="P809" i="9"/>
  <c r="G809" i="9" s="1"/>
  <c r="AT809" i="12" s="1"/>
  <c r="M815" i="9"/>
  <c r="P815" i="9"/>
  <c r="G815" i="9" s="1"/>
  <c r="AT815" i="12" s="1"/>
  <c r="J815" i="9"/>
  <c r="I815" i="9"/>
  <c r="G835" i="9"/>
  <c r="M836" i="9"/>
  <c r="I851" i="9"/>
  <c r="M856" i="9"/>
  <c r="H862" i="9"/>
  <c r="K888" i="9"/>
  <c r="N888" i="9"/>
  <c r="M888" i="9"/>
  <c r="L888" i="9"/>
  <c r="J888" i="9"/>
  <c r="I888" i="9"/>
  <c r="M905" i="9"/>
  <c r="L905" i="9"/>
  <c r="N905" i="9"/>
  <c r="K905" i="9"/>
  <c r="J905" i="9"/>
  <c r="I905" i="9"/>
  <c r="K834" i="9"/>
  <c r="M834" i="9"/>
  <c r="L834" i="9"/>
  <c r="J834" i="9"/>
  <c r="I834" i="9"/>
  <c r="J842" i="9"/>
  <c r="P842" i="9"/>
  <c r="G842" i="9" s="1"/>
  <c r="AT842" i="12" s="1"/>
  <c r="N842" i="9"/>
  <c r="M842" i="9"/>
  <c r="I877" i="9"/>
  <c r="P877" i="9"/>
  <c r="G877" i="9" s="1"/>
  <c r="AT877" i="12" s="1"/>
  <c r="N877" i="9"/>
  <c r="M877" i="9"/>
  <c r="L877" i="9"/>
  <c r="K877" i="9"/>
  <c r="J877" i="9"/>
  <c r="H905" i="9"/>
  <c r="I917" i="9"/>
  <c r="M917" i="9"/>
  <c r="L917" i="9"/>
  <c r="K917" i="9"/>
  <c r="N917" i="9"/>
  <c r="J917" i="9"/>
  <c r="H931" i="9"/>
  <c r="H933" i="9"/>
  <c r="P826" i="9"/>
  <c r="G826" i="9" s="1"/>
  <c r="M826" i="9"/>
  <c r="I826" i="9"/>
  <c r="H842" i="9"/>
  <c r="I847" i="9"/>
  <c r="N847" i="9"/>
  <c r="J847" i="9"/>
  <c r="I853" i="9"/>
  <c r="P853" i="9"/>
  <c r="G853" i="9" s="1"/>
  <c r="N853" i="9"/>
  <c r="M853" i="9"/>
  <c r="L853" i="9"/>
  <c r="H877" i="9"/>
  <c r="H917" i="9"/>
  <c r="I812" i="9"/>
  <c r="N812" i="9"/>
  <c r="M812" i="9"/>
  <c r="L812" i="9"/>
  <c r="M821" i="9"/>
  <c r="I821" i="9"/>
  <c r="P821" i="9"/>
  <c r="G821" i="9" s="1"/>
  <c r="AT821" i="12" s="1"/>
  <c r="N821" i="9"/>
  <c r="L821" i="9"/>
  <c r="G825" i="9"/>
  <c r="I842" i="9"/>
  <c r="L775" i="9"/>
  <c r="K776" i="9"/>
  <c r="N780" i="9"/>
  <c r="M780" i="9"/>
  <c r="L781" i="9"/>
  <c r="K781" i="9"/>
  <c r="J782" i="9"/>
  <c r="I782" i="9"/>
  <c r="L793" i="9"/>
  <c r="K793" i="9"/>
  <c r="L799" i="9"/>
  <c r="K799" i="9"/>
  <c r="I804" i="9"/>
  <c r="N804" i="9"/>
  <c r="M804" i="9"/>
  <c r="L804" i="9"/>
  <c r="H805" i="9"/>
  <c r="K807" i="9"/>
  <c r="J809" i="9"/>
  <c r="N815" i="9"/>
  <c r="M824" i="9"/>
  <c r="L824" i="9"/>
  <c r="K824" i="9"/>
  <c r="J824" i="9"/>
  <c r="J826" i="9"/>
  <c r="I841" i="9"/>
  <c r="K841" i="9"/>
  <c r="P841" i="9"/>
  <c r="G841" i="9" s="1"/>
  <c r="AT841" i="12" s="1"/>
  <c r="N841" i="9"/>
  <c r="K842" i="9"/>
  <c r="K847" i="9"/>
  <c r="M857" i="9"/>
  <c r="P857" i="9"/>
  <c r="G857" i="9" s="1"/>
  <c r="AT857" i="12" s="1"/>
  <c r="N857" i="9"/>
  <c r="J857" i="9"/>
  <c r="I857" i="9"/>
  <c r="G876" i="9"/>
  <c r="AT876" i="12" s="1"/>
  <c r="H951" i="9"/>
  <c r="M960" i="9"/>
  <c r="L960" i="9"/>
  <c r="K960" i="9"/>
  <c r="J960" i="9"/>
  <c r="H963" i="9"/>
  <c r="J1023" i="9"/>
  <c r="N1023" i="9"/>
  <c r="L1023" i="9"/>
  <c r="I1023" i="9"/>
  <c r="M1023" i="9"/>
  <c r="K1023" i="9"/>
  <c r="J805" i="9"/>
  <c r="K823" i="9"/>
  <c r="P830" i="9"/>
  <c r="G830" i="9" s="1"/>
  <c r="AT830" i="12" s="1"/>
  <c r="J833" i="9"/>
  <c r="P840" i="9"/>
  <c r="G840" i="9" s="1"/>
  <c r="AT840" i="12" s="1"/>
  <c r="N850" i="9"/>
  <c r="K854" i="9"/>
  <c r="L862" i="9"/>
  <c r="J864" i="9"/>
  <c r="J865" i="9"/>
  <c r="P871" i="9"/>
  <c r="G871" i="9" s="1"/>
  <c r="AT871" i="12" s="1"/>
  <c r="N872" i="9"/>
  <c r="J874" i="9"/>
  <c r="I875" i="9"/>
  <c r="P881" i="9"/>
  <c r="G881" i="9" s="1"/>
  <c r="AT881" i="12" s="1"/>
  <c r="N882" i="9"/>
  <c r="M883" i="9"/>
  <c r="L884" i="9"/>
  <c r="N896" i="9"/>
  <c r="J898" i="9"/>
  <c r="M911" i="9"/>
  <c r="L911" i="9"/>
  <c r="K911" i="9"/>
  <c r="K916" i="9"/>
  <c r="N916" i="9"/>
  <c r="M916" i="9"/>
  <c r="M918" i="9"/>
  <c r="I922" i="9"/>
  <c r="K930" i="9"/>
  <c r="J930" i="9"/>
  <c r="I930" i="9"/>
  <c r="K934" i="9"/>
  <c r="N934" i="9"/>
  <c r="M934" i="9"/>
  <c r="M942" i="9"/>
  <c r="K942" i="9"/>
  <c r="J942" i="9"/>
  <c r="I942" i="9"/>
  <c r="J967" i="9"/>
  <c r="N975" i="9"/>
  <c r="L975" i="9"/>
  <c r="K975" i="9"/>
  <c r="I975" i="9"/>
  <c r="N976" i="9"/>
  <c r="I788" i="9"/>
  <c r="K805" i="9"/>
  <c r="I814" i="9"/>
  <c r="G816" i="9"/>
  <c r="AT816" i="12" s="1"/>
  <c r="L823" i="9"/>
  <c r="K833" i="9"/>
  <c r="J835" i="9"/>
  <c r="G837" i="9"/>
  <c r="AT837" i="12" s="1"/>
  <c r="I845" i="9"/>
  <c r="L854" i="9"/>
  <c r="M862" i="9"/>
  <c r="L864" i="9"/>
  <c r="K865" i="9"/>
  <c r="P872" i="9"/>
  <c r="G872" i="9" s="1"/>
  <c r="AT872" i="12" s="1"/>
  <c r="K874" i="9"/>
  <c r="J875" i="9"/>
  <c r="I876" i="9"/>
  <c r="H878" i="9"/>
  <c r="P882" i="9"/>
  <c r="G882" i="9" s="1"/>
  <c r="AT882" i="12" s="1"/>
  <c r="N883" i="9"/>
  <c r="M884" i="9"/>
  <c r="I886" i="9"/>
  <c r="K898" i="9"/>
  <c r="K899" i="9"/>
  <c r="M900" i="9"/>
  <c r="M901" i="9"/>
  <c r="L902" i="9"/>
  <c r="N910" i="9"/>
  <c r="M910" i="9"/>
  <c r="N918" i="9"/>
  <c r="J922" i="9"/>
  <c r="I950" i="9"/>
  <c r="M950" i="9"/>
  <c r="L950" i="9"/>
  <c r="K950" i="9"/>
  <c r="M957" i="9"/>
  <c r="L967" i="9"/>
  <c r="H992" i="9"/>
  <c r="N1005" i="9"/>
  <c r="M1005" i="9"/>
  <c r="L1005" i="9"/>
  <c r="K1005" i="9"/>
  <c r="J1005" i="9"/>
  <c r="G818" i="9"/>
  <c r="AT818" i="12" s="1"/>
  <c r="M823" i="9"/>
  <c r="L833" i="9"/>
  <c r="N862" i="9"/>
  <c r="M864" i="9"/>
  <c r="L865" i="9"/>
  <c r="L874" i="9"/>
  <c r="K875" i="9"/>
  <c r="P883" i="9"/>
  <c r="G883" i="9" s="1"/>
  <c r="AT883" i="12" s="1"/>
  <c r="N884" i="9"/>
  <c r="N901" i="9"/>
  <c r="I929" i="9"/>
  <c r="M929" i="9"/>
  <c r="L929" i="9"/>
  <c r="K929" i="9"/>
  <c r="I959" i="9"/>
  <c r="M959" i="9"/>
  <c r="L959" i="9"/>
  <c r="K959" i="9"/>
  <c r="I960" i="9"/>
  <c r="I962" i="9"/>
  <c r="N962" i="9"/>
  <c r="M962" i="9"/>
  <c r="K962" i="9"/>
  <c r="J962" i="9"/>
  <c r="J975" i="9"/>
  <c r="H1052" i="9"/>
  <c r="G860" i="9"/>
  <c r="AT860" i="12" s="1"/>
  <c r="M865" i="9"/>
  <c r="L875" i="9"/>
  <c r="P884" i="9"/>
  <c r="G884" i="9" s="1"/>
  <c r="AT884" i="12" s="1"/>
  <c r="H925" i="9"/>
  <c r="I941" i="9"/>
  <c r="M941" i="9"/>
  <c r="L941" i="9"/>
  <c r="K941" i="9"/>
  <c r="H956" i="9"/>
  <c r="N960" i="9"/>
  <c r="N971" i="9"/>
  <c r="M971" i="9"/>
  <c r="K971" i="9"/>
  <c r="J971" i="9"/>
  <c r="I971" i="9"/>
  <c r="H974" i="9"/>
  <c r="I986" i="9"/>
  <c r="M986" i="9"/>
  <c r="L986" i="9"/>
  <c r="K986" i="9"/>
  <c r="H1034" i="9"/>
  <c r="N892" i="9"/>
  <c r="M893" i="9"/>
  <c r="L893" i="9"/>
  <c r="K894" i="9"/>
  <c r="J894" i="9"/>
  <c r="K924" i="9"/>
  <c r="J924" i="9"/>
  <c r="I924" i="9"/>
  <c r="K928" i="9"/>
  <c r="N928" i="9"/>
  <c r="M928" i="9"/>
  <c r="K949" i="9"/>
  <c r="I949" i="9"/>
  <c r="N949" i="9"/>
  <c r="M949" i="9"/>
  <c r="L949" i="9"/>
  <c r="N980" i="9"/>
  <c r="L980" i="9"/>
  <c r="K980" i="9"/>
  <c r="P865" i="9"/>
  <c r="G865" i="9" s="1"/>
  <c r="AT865" i="12" s="1"/>
  <c r="H937" i="9"/>
  <c r="K953" i="9"/>
  <c r="J953" i="9"/>
  <c r="J977" i="9"/>
  <c r="L977" i="9"/>
  <c r="K977" i="9"/>
  <c r="H990" i="9"/>
  <c r="H1001" i="9"/>
  <c r="J1011" i="9"/>
  <c r="N1011" i="9"/>
  <c r="M1011" i="9"/>
  <c r="K1011" i="9"/>
  <c r="L1011" i="9"/>
  <c r="L1016" i="9"/>
  <c r="N1016" i="9"/>
  <c r="J1016" i="9"/>
  <c r="M1016" i="9"/>
  <c r="K1016" i="9"/>
  <c r="I1016" i="9"/>
  <c r="I923" i="9"/>
  <c r="M923" i="9"/>
  <c r="L923" i="9"/>
  <c r="K923" i="9"/>
  <c r="H924" i="9"/>
  <c r="H939" i="9"/>
  <c r="H969" i="9"/>
  <c r="N998" i="9"/>
  <c r="M998" i="9"/>
  <c r="L998" i="9"/>
  <c r="K998" i="9"/>
  <c r="J998" i="9"/>
  <c r="M817" i="9"/>
  <c r="L827" i="9"/>
  <c r="J830" i="9"/>
  <c r="I840" i="9"/>
  <c r="M848" i="9"/>
  <c r="I850" i="9"/>
  <c r="M858" i="9"/>
  <c r="L868" i="9"/>
  <c r="J871" i="9"/>
  <c r="I872" i="9"/>
  <c r="I881" i="9"/>
  <c r="M889" i="9"/>
  <c r="J895" i="9"/>
  <c r="I896" i="9"/>
  <c r="N898" i="9"/>
  <c r="M899" i="9"/>
  <c r="L899" i="9"/>
  <c r="K900" i="9"/>
  <c r="J900" i="9"/>
  <c r="H919" i="9"/>
  <c r="L924" i="9"/>
  <c r="N929" i="9"/>
  <c r="M936" i="9"/>
  <c r="K936" i="9"/>
  <c r="J936" i="9"/>
  <c r="I936" i="9"/>
  <c r="J941" i="9"/>
  <c r="I953" i="9"/>
  <c r="N959" i="9"/>
  <c r="K961" i="9"/>
  <c r="N961" i="9"/>
  <c r="L961" i="9"/>
  <c r="J961" i="9"/>
  <c r="I961" i="9"/>
  <c r="I980" i="9"/>
  <c r="N986" i="9"/>
  <c r="I1011" i="9"/>
  <c r="G854" i="9"/>
  <c r="AT854" i="12" s="1"/>
  <c r="J872" i="9"/>
  <c r="I882" i="9"/>
  <c r="I892" i="9"/>
  <c r="I893" i="9"/>
  <c r="I894" i="9"/>
  <c r="K918" i="9"/>
  <c r="J918" i="9"/>
  <c r="I918" i="9"/>
  <c r="K922" i="9"/>
  <c r="N922" i="9"/>
  <c r="M922" i="9"/>
  <c r="M924" i="9"/>
  <c r="I928" i="9"/>
  <c r="L953" i="9"/>
  <c r="K967" i="9"/>
  <c r="M967" i="9"/>
  <c r="L976" i="9"/>
  <c r="M976" i="9"/>
  <c r="K976" i="9"/>
  <c r="I976" i="9"/>
  <c r="I977" i="9"/>
  <c r="J980" i="9"/>
  <c r="H989" i="9"/>
  <c r="I998" i="9"/>
  <c r="H1018" i="9"/>
  <c r="P817" i="9"/>
  <c r="G817" i="9" s="1"/>
  <c r="AT817" i="12" s="1"/>
  <c r="P827" i="9"/>
  <c r="G827" i="9" s="1"/>
  <c r="M829" i="9"/>
  <c r="L839" i="9"/>
  <c r="L840" i="9"/>
  <c r="K850" i="9"/>
  <c r="H854" i="9"/>
  <c r="P858" i="9"/>
  <c r="G858" i="9" s="1"/>
  <c r="I862" i="9"/>
  <c r="N868" i="9"/>
  <c r="M870" i="9"/>
  <c r="L871" i="9"/>
  <c r="L880" i="9"/>
  <c r="K881" i="9"/>
  <c r="J882" i="9"/>
  <c r="J883" i="9"/>
  <c r="J892" i="9"/>
  <c r="J893" i="9"/>
  <c r="L894" i="9"/>
  <c r="L895" i="9"/>
  <c r="N924" i="9"/>
  <c r="J928" i="9"/>
  <c r="H936" i="9"/>
  <c r="N951" i="9"/>
  <c r="L951" i="9"/>
  <c r="K951" i="9"/>
  <c r="J951" i="9"/>
  <c r="M953" i="9"/>
  <c r="H961" i="9"/>
  <c r="M977" i="9"/>
  <c r="M980" i="9"/>
  <c r="H1036" i="9"/>
  <c r="I1056" i="9"/>
  <c r="N1056" i="9"/>
  <c r="L1056" i="9"/>
  <c r="M1056" i="9"/>
  <c r="K1056" i="9"/>
  <c r="J1056" i="9"/>
  <c r="L1046" i="9"/>
  <c r="N1046" i="9"/>
  <c r="J1046" i="9"/>
  <c r="I1046" i="9"/>
  <c r="M1062" i="9"/>
  <c r="L1062" i="9"/>
  <c r="M940" i="9"/>
  <c r="M947" i="9"/>
  <c r="L948" i="9"/>
  <c r="N968" i="9"/>
  <c r="M969" i="9"/>
  <c r="I972" i="9"/>
  <c r="M985" i="9"/>
  <c r="I987" i="9"/>
  <c r="J994" i="9"/>
  <c r="I995" i="9"/>
  <c r="N999" i="9"/>
  <c r="L999" i="9"/>
  <c r="I1002" i="9"/>
  <c r="I1003" i="9"/>
  <c r="L1010" i="9"/>
  <c r="N1010" i="9"/>
  <c r="K1010" i="9"/>
  <c r="I1012" i="9"/>
  <c r="M1013" i="9"/>
  <c r="L1019" i="9"/>
  <c r="M1021" i="9"/>
  <c r="L1027" i="9"/>
  <c r="K1028" i="9"/>
  <c r="M1029" i="9"/>
  <c r="J1035" i="9"/>
  <c r="N1035" i="9"/>
  <c r="M1035" i="9"/>
  <c r="L1035" i="9"/>
  <c r="M1044" i="9"/>
  <c r="L1044" i="9"/>
  <c r="J1053" i="9"/>
  <c r="N1053" i="9"/>
  <c r="M1053" i="9"/>
  <c r="L1053" i="9"/>
  <c r="J1068" i="9"/>
  <c r="I1068" i="9"/>
  <c r="H1084" i="9"/>
  <c r="L1090" i="9"/>
  <c r="K1090" i="9"/>
  <c r="J1090" i="9"/>
  <c r="N1090" i="9"/>
  <c r="M1090" i="9"/>
  <c r="I1090" i="9"/>
  <c r="N940" i="9"/>
  <c r="N947" i="9"/>
  <c r="N948" i="9"/>
  <c r="N969" i="9"/>
  <c r="J972" i="9"/>
  <c r="I973" i="9"/>
  <c r="N985" i="9"/>
  <c r="J987" i="9"/>
  <c r="K994" i="9"/>
  <c r="K995" i="9"/>
  <c r="I997" i="9"/>
  <c r="K1002" i="9"/>
  <c r="K1003" i="9"/>
  <c r="I1004" i="9"/>
  <c r="J1007" i="9"/>
  <c r="N1009" i="9"/>
  <c r="L1009" i="9"/>
  <c r="K1012" i="9"/>
  <c r="J1017" i="9"/>
  <c r="N1017" i="9"/>
  <c r="L1017" i="9"/>
  <c r="K1017" i="9"/>
  <c r="N1019" i="9"/>
  <c r="M1027" i="9"/>
  <c r="M1028" i="9"/>
  <c r="J1061" i="9"/>
  <c r="I1061" i="9"/>
  <c r="M1061" i="9"/>
  <c r="L1061" i="9"/>
  <c r="I1062" i="9"/>
  <c r="J1067" i="9"/>
  <c r="I1067" i="9"/>
  <c r="J1073" i="9"/>
  <c r="I1073" i="9"/>
  <c r="N1073" i="9"/>
  <c r="M1073" i="9"/>
  <c r="L1073" i="9"/>
  <c r="K1073" i="9"/>
  <c r="K972" i="9"/>
  <c r="J973" i="9"/>
  <c r="I974" i="9"/>
  <c r="K987" i="9"/>
  <c r="J990" i="9"/>
  <c r="M994" i="9"/>
  <c r="L995" i="9"/>
  <c r="J997" i="9"/>
  <c r="M1002" i="9"/>
  <c r="L1003" i="9"/>
  <c r="J1004" i="9"/>
  <c r="J1043" i="9"/>
  <c r="I1043" i="9"/>
  <c r="M1043" i="9"/>
  <c r="L1043" i="9"/>
  <c r="I1044" i="9"/>
  <c r="J1049" i="9"/>
  <c r="I1049" i="9"/>
  <c r="J1062" i="9"/>
  <c r="K1068" i="9"/>
  <c r="L1076" i="9"/>
  <c r="K1076" i="9"/>
  <c r="N1076" i="9"/>
  <c r="M1076" i="9"/>
  <c r="J1076" i="9"/>
  <c r="I1076" i="9"/>
  <c r="M972" i="9"/>
  <c r="M973" i="9"/>
  <c r="N981" i="9"/>
  <c r="L981" i="9"/>
  <c r="L982" i="9"/>
  <c r="K982" i="9"/>
  <c r="J983" i="9"/>
  <c r="K983" i="9"/>
  <c r="M987" i="9"/>
  <c r="N995" i="9"/>
  <c r="L997" i="9"/>
  <c r="N1003" i="9"/>
  <c r="M1046" i="9"/>
  <c r="L1048" i="9"/>
  <c r="K1048" i="9"/>
  <c r="J1048" i="9"/>
  <c r="N1062" i="9"/>
  <c r="H1078" i="9"/>
  <c r="N973" i="9"/>
  <c r="M1014" i="9"/>
  <c r="K1014" i="9"/>
  <c r="N1021" i="9"/>
  <c r="J1021" i="9"/>
  <c r="L1022" i="9"/>
  <c r="N1022" i="9"/>
  <c r="I1022" i="9"/>
  <c r="L1030" i="9"/>
  <c r="J1030" i="9"/>
  <c r="K1030" i="9"/>
  <c r="L1060" i="9"/>
  <c r="K1060" i="9"/>
  <c r="J1060" i="9"/>
  <c r="M1060" i="9"/>
  <c r="I1060" i="9"/>
  <c r="J1013" i="9"/>
  <c r="N1013" i="9"/>
  <c r="L1013" i="9"/>
  <c r="L1028" i="9"/>
  <c r="N1028" i="9"/>
  <c r="J1029" i="9"/>
  <c r="N1029" i="9"/>
  <c r="L1029" i="9"/>
  <c r="H1030" i="9"/>
  <c r="J1037" i="9"/>
  <c r="I1037" i="9"/>
  <c r="N1037" i="9"/>
  <c r="L1037" i="9"/>
  <c r="L1042" i="9"/>
  <c r="K1042" i="9"/>
  <c r="J1042" i="9"/>
  <c r="M1042" i="9"/>
  <c r="I1042" i="9"/>
  <c r="J1055" i="9"/>
  <c r="I1055" i="9"/>
  <c r="N1055" i="9"/>
  <c r="L1055" i="9"/>
  <c r="H1083" i="9"/>
  <c r="J1019" i="9"/>
  <c r="M1019" i="9"/>
  <c r="K1019" i="9"/>
  <c r="H1022" i="9"/>
  <c r="N1027" i="9"/>
  <c r="I1027" i="9"/>
  <c r="J1065" i="9"/>
  <c r="N1065" i="9"/>
  <c r="M1065" i="9"/>
  <c r="L1065" i="9"/>
  <c r="K1065" i="9"/>
  <c r="H1072" i="9"/>
  <c r="J1047" i="9"/>
  <c r="N1047" i="9"/>
  <c r="M1047" i="9"/>
  <c r="L1047" i="9"/>
  <c r="K1047" i="9"/>
  <c r="I1074" i="9"/>
  <c r="N1074" i="9"/>
  <c r="M1074" i="9"/>
  <c r="L1074" i="9"/>
  <c r="K1074" i="9"/>
  <c r="J1077" i="9"/>
  <c r="I1077" i="9"/>
  <c r="N1077" i="9"/>
  <c r="M1077" i="9"/>
  <c r="L1077" i="9"/>
  <c r="K1077" i="9"/>
  <c r="L994" i="9"/>
  <c r="I994" i="9"/>
  <c r="L1002" i="9"/>
  <c r="J1002" i="9"/>
  <c r="L1012" i="9"/>
  <c r="J1012" i="9"/>
  <c r="M1012" i="9"/>
  <c r="J1014" i="9"/>
  <c r="I1021" i="9"/>
  <c r="K1022" i="9"/>
  <c r="N1030" i="9"/>
  <c r="K1037" i="9"/>
  <c r="N1042" i="9"/>
  <c r="N1048" i="9"/>
  <c r="K1055" i="9"/>
  <c r="K947" i="9"/>
  <c r="J948" i="9"/>
  <c r="N965" i="9"/>
  <c r="L968" i="9"/>
  <c r="K981" i="9"/>
  <c r="M982" i="9"/>
  <c r="M983" i="9"/>
  <c r="M984" i="9"/>
  <c r="J989" i="9"/>
  <c r="N991" i="9"/>
  <c r="L991" i="9"/>
  <c r="L992" i="9"/>
  <c r="J992" i="9"/>
  <c r="N993" i="9"/>
  <c r="J993" i="9"/>
  <c r="H996" i="9"/>
  <c r="J1001" i="9"/>
  <c r="M1001" i="9"/>
  <c r="K1001" i="9"/>
  <c r="I1013" i="9"/>
  <c r="L1014" i="9"/>
  <c r="K1021" i="9"/>
  <c r="M1022" i="9"/>
  <c r="J1027" i="9"/>
  <c r="I1028" i="9"/>
  <c r="I1029" i="9"/>
  <c r="M1037" i="9"/>
  <c r="J1041" i="9"/>
  <c r="N1041" i="9"/>
  <c r="M1041" i="9"/>
  <c r="L1041" i="9"/>
  <c r="K1041" i="9"/>
  <c r="M1055" i="9"/>
  <c r="J1059" i="9"/>
  <c r="N1059" i="9"/>
  <c r="M1059" i="9"/>
  <c r="L1059" i="9"/>
  <c r="K1059" i="9"/>
  <c r="L1064" i="9"/>
  <c r="N1064" i="9"/>
  <c r="J1064" i="9"/>
  <c r="I1064" i="9"/>
  <c r="J1074" i="9"/>
  <c r="J1071" i="9"/>
  <c r="N1071" i="9"/>
  <c r="M1071" i="9"/>
  <c r="L1071" i="9"/>
  <c r="L1082" i="9"/>
  <c r="K1082" i="9"/>
  <c r="N1082" i="9"/>
  <c r="H1090" i="9"/>
  <c r="L1092" i="9"/>
  <c r="I1015" i="9"/>
  <c r="K1018" i="9"/>
  <c r="J1020" i="9"/>
  <c r="I1024" i="9"/>
  <c r="I1025" i="9"/>
  <c r="I1026" i="9"/>
  <c r="L1034" i="9"/>
  <c r="N1034" i="9"/>
  <c r="I1036" i="9"/>
  <c r="L1052" i="9"/>
  <c r="N1052" i="9"/>
  <c r="I1054" i="9"/>
  <c r="L1070" i="9"/>
  <c r="N1070" i="9"/>
  <c r="I1072" i="9"/>
  <c r="L1066" i="9"/>
  <c r="K1066" i="9"/>
  <c r="J1066" i="9"/>
  <c r="I1080" i="9"/>
  <c r="J1089" i="9"/>
  <c r="I1089" i="9"/>
  <c r="N1089" i="9"/>
  <c r="M1089" i="9"/>
  <c r="L1089" i="9"/>
  <c r="K1015" i="9"/>
  <c r="L1025" i="9"/>
  <c r="K1031" i="9"/>
  <c r="L1078" i="9"/>
  <c r="K1078" i="9"/>
  <c r="J1078" i="9"/>
  <c r="J1080" i="9"/>
  <c r="J1095" i="9"/>
  <c r="I1095" i="9"/>
  <c r="N1095" i="9"/>
  <c r="M1095" i="9"/>
  <c r="L1095" i="9"/>
  <c r="L1088" i="9"/>
  <c r="K1088" i="9"/>
  <c r="N1088" i="9"/>
  <c r="I1086" i="9"/>
  <c r="L1094" i="9"/>
  <c r="K1094" i="9"/>
  <c r="J1094" i="9"/>
  <c r="N1094" i="9"/>
  <c r="N1098" i="9"/>
  <c r="M1098" i="9"/>
  <c r="L1098" i="9"/>
  <c r="J1098" i="9"/>
  <c r="L1084" i="9"/>
  <c r="K1084" i="9"/>
  <c r="J1084" i="9"/>
  <c r="J1086" i="9"/>
  <c r="K1086" i="9"/>
  <c r="I1088" i="9"/>
  <c r="N1092" i="9"/>
  <c r="J1092" i="9"/>
  <c r="I1098" i="9"/>
  <c r="L1018" i="9"/>
  <c r="J1018" i="9"/>
  <c r="L1040" i="9"/>
  <c r="N1040" i="9"/>
  <c r="L1058" i="9"/>
  <c r="N1058" i="9"/>
  <c r="I1084" i="9"/>
  <c r="L1086" i="9"/>
  <c r="J1088" i="9"/>
  <c r="K1098" i="9"/>
  <c r="L1024" i="9"/>
  <c r="J1024" i="9"/>
  <c r="L1036" i="9"/>
  <c r="K1036" i="9"/>
  <c r="J1036" i="9"/>
  <c r="L1054" i="9"/>
  <c r="K1054" i="9"/>
  <c r="J1054" i="9"/>
  <c r="L1072" i="9"/>
  <c r="K1072" i="9"/>
  <c r="J1072" i="9"/>
  <c r="J1083" i="9"/>
  <c r="I1083" i="9"/>
  <c r="N1083" i="9"/>
  <c r="M1083" i="9"/>
  <c r="L1083" i="9"/>
  <c r="M1084" i="9"/>
  <c r="M1086" i="9"/>
  <c r="M1088" i="9"/>
  <c r="I1092" i="9"/>
  <c r="I1094" i="9"/>
  <c r="J1096" i="9"/>
  <c r="I1079" i="9"/>
  <c r="I1085" i="9"/>
  <c r="I1091" i="9"/>
  <c r="K1096" i="9"/>
  <c r="I1097" i="9"/>
  <c r="L1096" i="9"/>
  <c r="BG146" i="7"/>
  <c r="BG154" i="7"/>
  <c r="BG155" i="7"/>
  <c r="BG102" i="7"/>
  <c r="CA154" i="7"/>
  <c r="CA171" i="7"/>
  <c r="CA155" i="7"/>
  <c r="CA146" i="7"/>
  <c r="CA102" i="7"/>
  <c r="BQ171" i="7"/>
  <c r="BQ154" i="7"/>
  <c r="BQ146" i="7"/>
  <c r="BQ155" i="7"/>
  <c r="BQ102" i="7"/>
  <c r="CQ155" i="7"/>
  <c r="CQ146" i="7"/>
  <c r="CQ148" i="7" s="1"/>
  <c r="CQ149" i="7" s="1"/>
  <c r="CQ171" i="7"/>
  <c r="CQ154" i="7"/>
  <c r="CQ102" i="7"/>
  <c r="CS171" i="7"/>
  <c r="CS154" i="7"/>
  <c r="CS155" i="7"/>
  <c r="CS146" i="7"/>
  <c r="CS148" i="7" s="1"/>
  <c r="CS149" i="7" s="1"/>
  <c r="CS102" i="7"/>
  <c r="DM73" i="7"/>
  <c r="AE103" i="7"/>
  <c r="AE102" i="7" s="1"/>
  <c r="CM171" i="7"/>
  <c r="CM146" i="7"/>
  <c r="CM148" i="7" s="1"/>
  <c r="CM149" i="7" s="1"/>
  <c r="CM155" i="7"/>
  <c r="CM154" i="7"/>
  <c r="CN154" i="7"/>
  <c r="CN171" i="7"/>
  <c r="CN146" i="7"/>
  <c r="CN148" i="7" s="1"/>
  <c r="CN149" i="7" s="1"/>
  <c r="CN155" i="7"/>
  <c r="DQ110" i="7"/>
  <c r="DQ64" i="7"/>
  <c r="L147" i="7"/>
  <c r="L148" i="7" s="1"/>
  <c r="X103" i="7"/>
  <c r="X76" i="7"/>
  <c r="AJ103" i="7"/>
  <c r="AJ76" i="7"/>
  <c r="AV103" i="7"/>
  <c r="AV76" i="7"/>
  <c r="BH103" i="7"/>
  <c r="BH76" i="7"/>
  <c r="CR103" i="7"/>
  <c r="CR76" i="7"/>
  <c r="AD103" i="7"/>
  <c r="Y103" i="7"/>
  <c r="AW103" i="7"/>
  <c r="AF103" i="7"/>
  <c r="AF102" i="7" s="1"/>
  <c r="BS103" i="7"/>
  <c r="BO103" i="7"/>
  <c r="BO67" i="7"/>
  <c r="M147" i="7"/>
  <c r="M148" i="7" s="1"/>
  <c r="AK3" i="7"/>
  <c r="AK111" i="7"/>
  <c r="AK103" i="7"/>
  <c r="BL155" i="7"/>
  <c r="BL146" i="7"/>
  <c r="BL154" i="7"/>
  <c r="BL102" i="7"/>
  <c r="CI75" i="7"/>
  <c r="N103" i="7"/>
  <c r="N146" i="7" s="1"/>
  <c r="Z155" i="7"/>
  <c r="Z76" i="7"/>
  <c r="AL103" i="7"/>
  <c r="AL76" i="7"/>
  <c r="AX103" i="7"/>
  <c r="AX76" i="7"/>
  <c r="BJ103" i="7"/>
  <c r="BJ76" i="7"/>
  <c r="BV76" i="7"/>
  <c r="BV103" i="7"/>
  <c r="CH76" i="7"/>
  <c r="CH75" i="7" s="1"/>
  <c r="CH103" i="7"/>
  <c r="AG103" i="7"/>
  <c r="BT103" i="7"/>
  <c r="T111" i="7"/>
  <c r="T3" i="7"/>
  <c r="S154" i="7"/>
  <c r="S156" i="7" s="1"/>
  <c r="S67" i="7"/>
  <c r="BA155" i="7"/>
  <c r="BA154" i="7"/>
  <c r="BA156" i="7" s="1"/>
  <c r="BA146" i="7"/>
  <c r="Y111" i="7"/>
  <c r="Y3" i="7"/>
  <c r="AB111" i="7"/>
  <c r="AB103" i="7"/>
  <c r="DO64" i="7"/>
  <c r="DJ64" i="7"/>
  <c r="DQ73" i="7"/>
  <c r="O103" i="7"/>
  <c r="O146" i="7" s="1"/>
  <c r="AA155" i="7"/>
  <c r="AA103" i="7"/>
  <c r="AA76" i="7"/>
  <c r="AM103" i="7"/>
  <c r="AM76" i="7"/>
  <c r="AY103" i="7"/>
  <c r="AY76" i="7"/>
  <c r="BK103" i="7"/>
  <c r="BK76" i="7"/>
  <c r="BW103" i="7"/>
  <c r="BW76" i="7"/>
  <c r="CI103" i="7"/>
  <c r="CI76" i="7"/>
  <c r="AN103" i="7"/>
  <c r="DP64" i="7"/>
  <c r="P103" i="7"/>
  <c r="AZ155" i="7"/>
  <c r="AZ154" i="7"/>
  <c r="AZ156" i="7" s="1"/>
  <c r="AZ146" i="7"/>
  <c r="AZ102" i="7"/>
  <c r="AQ103" i="7"/>
  <c r="CD146" i="7"/>
  <c r="CD154" i="7"/>
  <c r="CD171" i="7"/>
  <c r="CD155" i="7"/>
  <c r="CD102" i="7"/>
  <c r="DL104" i="7"/>
  <c r="DO104" i="7"/>
  <c r="P110" i="7"/>
  <c r="AO110" i="7"/>
  <c r="DN110" i="7" s="1"/>
  <c r="AO64" i="7"/>
  <c r="DN64" i="7" s="1"/>
  <c r="DN6" i="7"/>
  <c r="R111" i="7"/>
  <c r="R3" i="7"/>
  <c r="AD3" i="7"/>
  <c r="DM64" i="7"/>
  <c r="DQ65" i="7"/>
  <c r="DL73" i="7"/>
  <c r="Q67" i="7"/>
  <c r="AC103" i="7"/>
  <c r="AC67" i="7"/>
  <c r="DN73" i="7"/>
  <c r="AO103" i="7"/>
  <c r="AO67" i="7"/>
  <c r="BY103" i="7"/>
  <c r="BY67" i="7"/>
  <c r="DJ73" i="7"/>
  <c r="E103" i="7"/>
  <c r="E146" i="7" s="1"/>
  <c r="BM103" i="7"/>
  <c r="CK103" i="7"/>
  <c r="DN99" i="7"/>
  <c r="F103" i="7"/>
  <c r="F146" i="7" s="1"/>
  <c r="AS103" i="7"/>
  <c r="CF154" i="7"/>
  <c r="CF171" i="7"/>
  <c r="CF146" i="7"/>
  <c r="CF155" i="7"/>
  <c r="CF102" i="7"/>
  <c r="R103" i="7"/>
  <c r="R67" i="7"/>
  <c r="AP103" i="7"/>
  <c r="AP67" i="7"/>
  <c r="BB103" i="7"/>
  <c r="BB67" i="7"/>
  <c r="CL171" i="7"/>
  <c r="CL102" i="7"/>
  <c r="BZ103" i="7"/>
  <c r="DK99" i="7"/>
  <c r="G103" i="7"/>
  <c r="G146" i="7" s="1"/>
  <c r="AT155" i="7"/>
  <c r="AT146" i="7"/>
  <c r="AT154" i="7"/>
  <c r="AT156" i="7" s="1"/>
  <c r="AT102" i="7"/>
  <c r="CG171" i="7"/>
  <c r="CG146" i="7"/>
  <c r="CG155" i="7"/>
  <c r="CG154" i="7"/>
  <c r="CG156" i="7" s="1"/>
  <c r="CG102" i="7"/>
  <c r="BC103" i="7"/>
  <c r="U111" i="7"/>
  <c r="H103" i="7"/>
  <c r="H146" i="7" s="1"/>
  <c r="T154" i="7"/>
  <c r="T67" i="7"/>
  <c r="AR103" i="7"/>
  <c r="AR67" i="7"/>
  <c r="BP103" i="7"/>
  <c r="BP67" i="7"/>
  <c r="CB103" i="7"/>
  <c r="CB67" i="7"/>
  <c r="DO73" i="7"/>
  <c r="BA102" i="7"/>
  <c r="Q103" i="7"/>
  <c r="BD103" i="7"/>
  <c r="DP73" i="7"/>
  <c r="I147" i="7"/>
  <c r="I148" i="7" s="1"/>
  <c r="U76" i="7"/>
  <c r="U103" i="7"/>
  <c r="BE103" i="7"/>
  <c r="BE76" i="7"/>
  <c r="CC76" i="7"/>
  <c r="CC103" i="7"/>
  <c r="CO76" i="7"/>
  <c r="CO103" i="7"/>
  <c r="CM102" i="7"/>
  <c r="S103" i="7"/>
  <c r="BF146" i="7"/>
  <c r="BF154" i="7"/>
  <c r="BF155" i="7"/>
  <c r="BF102" i="7"/>
  <c r="I107" i="7"/>
  <c r="H2" i="7"/>
  <c r="J103" i="7"/>
  <c r="J146" i="7" s="1"/>
  <c r="V103" i="7"/>
  <c r="V154" i="7" s="1"/>
  <c r="AH103" i="7"/>
  <c r="BR103" i="7"/>
  <c r="BQ76" i="7"/>
  <c r="CP103" i="7"/>
  <c r="CN102" i="7"/>
  <c r="T103" i="7"/>
  <c r="H11" i="6"/>
  <c r="DP110" i="7"/>
  <c r="BU155" i="7"/>
  <c r="BU146" i="7"/>
  <c r="BU154" i="7"/>
  <c r="BU171" i="7"/>
  <c r="BU102" i="7"/>
  <c r="K103" i="7"/>
  <c r="K146" i="7" s="1"/>
  <c r="W103" i="7"/>
  <c r="AI103" i="7"/>
  <c r="AU103" i="7"/>
  <c r="CE103" i="7"/>
  <c r="Z147" i="7"/>
  <c r="Z148" i="7"/>
  <c r="Z149" i="7" s="1"/>
  <c r="BN103" i="7"/>
  <c r="AB155" i="7"/>
  <c r="DM111" i="7"/>
  <c r="Y154" i="7"/>
  <c r="Y156" i="7" s="1"/>
  <c r="Q155" i="7"/>
  <c r="DJ99" i="7"/>
  <c r="BI103" i="7"/>
  <c r="CJ103" i="7"/>
  <c r="DO110" i="7"/>
  <c r="DL115" i="7"/>
  <c r="DM115" i="7"/>
  <c r="J111" i="7"/>
  <c r="AH111" i="7"/>
  <c r="Z154" i="7"/>
  <c r="Z156" i="7" s="1"/>
  <c r="R155" i="7"/>
  <c r="BX103" i="7"/>
  <c r="P115" i="7"/>
  <c r="S155" i="7"/>
  <c r="K111" i="7"/>
  <c r="AA154" i="7"/>
  <c r="AA156" i="7" s="1"/>
  <c r="DL99" i="7"/>
  <c r="AJ111" i="7"/>
  <c r="AB154" i="7"/>
  <c r="AB156" i="7" s="1"/>
  <c r="AB76" i="7"/>
  <c r="AZ76" i="7"/>
  <c r="T155" i="7"/>
  <c r="DL110" i="7"/>
  <c r="CB170" i="7"/>
  <c r="CO170" i="7"/>
  <c r="DL167" i="7"/>
  <c r="DP168" i="7"/>
  <c r="DN104" i="7"/>
  <c r="DN168" i="7"/>
  <c r="E111" i="7"/>
  <c r="P111" i="7" s="1"/>
  <c r="DL111" i="7"/>
  <c r="Y67" i="7"/>
  <c r="U154" i="7"/>
  <c r="Y155" i="7"/>
  <c r="BN170" i="7"/>
  <c r="DP167" i="7"/>
  <c r="DN111" i="7"/>
  <c r="DO111" i="7"/>
  <c r="DP111" i="7"/>
  <c r="V170" i="7"/>
  <c r="BV170" i="7"/>
  <c r="DQ167" i="7"/>
  <c r="DL166" i="7"/>
  <c r="CI170" i="7"/>
  <c r="DJ110" i="7"/>
  <c r="P113" i="7"/>
  <c r="DJ114" i="7"/>
  <c r="W170" i="7"/>
  <c r="BK170" i="7"/>
  <c r="BW170" i="7"/>
  <c r="DM164" i="7"/>
  <c r="AU170" i="7"/>
  <c r="DP166" i="7"/>
  <c r="DK166" i="7" s="1"/>
  <c r="DL114" i="7"/>
  <c r="AZ170" i="7"/>
  <c r="S170" i="7"/>
  <c r="AV170" i="7"/>
  <c r="DP113" i="7"/>
  <c r="DM114" i="7"/>
  <c r="DQ124" i="7"/>
  <c r="DK150" i="7"/>
  <c r="DN166" i="7"/>
  <c r="DP162" i="7"/>
  <c r="DL163" i="7"/>
  <c r="DP164" i="7"/>
  <c r="DK164" i="7" s="1"/>
  <c r="T170" i="7"/>
  <c r="CR170" i="7"/>
  <c r="DN172" i="7"/>
  <c r="P114" i="7"/>
  <c r="DM162" i="7"/>
  <c r="DP163" i="7"/>
  <c r="DN164" i="7"/>
  <c r="DQ164" i="7"/>
  <c r="AX170" i="7"/>
  <c r="BS170" i="7"/>
  <c r="CS170" i="7"/>
  <c r="BM170" i="7"/>
  <c r="DJ170" i="7"/>
  <c r="AQ170" i="7"/>
  <c r="BO170" i="7"/>
  <c r="CA170" i="7"/>
  <c r="DN162" i="7"/>
  <c r="DQ163" i="7"/>
  <c r="AY170" i="7"/>
  <c r="DQ166" i="7"/>
  <c r="AB170" i="7"/>
  <c r="BP170" i="7"/>
  <c r="DO162" i="7"/>
  <c r="DL172" i="7"/>
  <c r="DL162" i="7"/>
  <c r="DM166" i="7"/>
  <c r="AG170" i="7"/>
  <c r="AI170" i="7"/>
  <c r="DM168" i="7"/>
  <c r="AL170" i="7"/>
  <c r="DK140" i="7"/>
  <c r="DK143" i="7"/>
  <c r="BH170" i="7"/>
  <c r="CF170" i="7"/>
  <c r="DQ172" i="7"/>
  <c r="DL113" i="7"/>
  <c r="CG170" i="7"/>
  <c r="BJ170" i="7"/>
  <c r="CH170" i="7"/>
  <c r="DQ170" i="7" s="1"/>
  <c r="DM167" i="7"/>
  <c r="DM163" i="7"/>
  <c r="DL164" i="7"/>
  <c r="BG170" i="7"/>
  <c r="DO168" i="7"/>
  <c r="Q168" i="7"/>
  <c r="DL168" i="7" s="1"/>
  <c r="DQ162" i="7"/>
  <c r="AO167" i="7"/>
  <c r="DN167" i="7" s="1"/>
  <c r="DN163" i="7"/>
  <c r="BA167" i="7"/>
  <c r="DO167" i="7" s="1"/>
  <c r="DK167" i="7" s="1"/>
  <c r="DO163" i="7"/>
  <c r="DC182" i="3"/>
  <c r="DG146" i="3"/>
  <c r="DG148" i="3" s="1"/>
  <c r="DG149" i="3" s="1"/>
  <c r="DE182" i="3"/>
  <c r="CV104" i="3"/>
  <c r="CV105" i="3" s="1"/>
  <c r="DH104" i="3"/>
  <c r="DG154" i="3"/>
  <c r="CT104" i="3"/>
  <c r="CT105" i="3" s="1"/>
  <c r="DF104" i="3"/>
  <c r="DF102" i="3" s="1"/>
  <c r="CU104" i="3"/>
  <c r="CU105" i="3" s="1"/>
  <c r="DG104" i="3"/>
  <c r="DG102" i="3" s="1"/>
  <c r="CX104" i="3"/>
  <c r="CX105" i="3" s="1"/>
  <c r="CU76" i="3"/>
  <c r="CY66" i="3"/>
  <c r="CZ66" i="3"/>
  <c r="DH170" i="3"/>
  <c r="DE170" i="3"/>
  <c r="CX155" i="3"/>
  <c r="CX154" i="3"/>
  <c r="CX146" i="3"/>
  <c r="CX148" i="3" s="1"/>
  <c r="CX149" i="3" s="1"/>
  <c r="CX171" i="3"/>
  <c r="CZ182" i="3"/>
  <c r="DB170" i="3"/>
  <c r="DA182" i="3"/>
  <c r="CY154" i="3"/>
  <c r="CY146" i="3"/>
  <c r="CY148" i="3" s="1"/>
  <c r="CY149" i="3" s="1"/>
  <c r="CY171" i="3"/>
  <c r="CY155" i="3"/>
  <c r="DB182" i="3"/>
  <c r="CZ154" i="3"/>
  <c r="CZ146" i="3"/>
  <c r="CZ148" i="3" s="1"/>
  <c r="CZ149" i="3" s="1"/>
  <c r="CZ171" i="3"/>
  <c r="CZ155" i="3"/>
  <c r="DA154" i="3"/>
  <c r="DA146" i="3"/>
  <c r="DA148" i="3" s="1"/>
  <c r="DA149" i="3" s="1"/>
  <c r="DA171" i="3"/>
  <c r="DA155" i="3"/>
  <c r="DC155" i="3"/>
  <c r="DC154" i="3"/>
  <c r="DC146" i="3"/>
  <c r="DC148" i="3" s="1"/>
  <c r="DC149" i="3" s="1"/>
  <c r="DD155" i="3"/>
  <c r="DD154" i="3"/>
  <c r="DD146" i="3"/>
  <c r="DD148" i="3" s="1"/>
  <c r="DD149" i="3" s="1"/>
  <c r="CV170" i="3"/>
  <c r="DB155" i="3"/>
  <c r="DB154" i="3"/>
  <c r="DB146" i="3"/>
  <c r="DB148" i="3" s="1"/>
  <c r="DB149" i="3" s="1"/>
  <c r="CV103" i="3"/>
  <c r="H13" i="5" s="1"/>
  <c r="DH103" i="3"/>
  <c r="H25" i="5" s="1"/>
  <c r="DE104" i="3"/>
  <c r="DE102" i="3" s="1"/>
  <c r="DA76" i="3"/>
  <c r="DB76" i="3"/>
  <c r="CY104" i="3"/>
  <c r="CY105" i="3" s="1"/>
  <c r="CT155" i="3"/>
  <c r="DC76" i="3"/>
  <c r="CZ104" i="3"/>
  <c r="CZ105" i="3" s="1"/>
  <c r="DF155" i="3"/>
  <c r="DD76" i="3"/>
  <c r="DE146" i="3"/>
  <c r="DE148" i="3" s="1"/>
  <c r="DE149" i="3" s="1"/>
  <c r="DE154" i="3"/>
  <c r="CT146" i="3"/>
  <c r="CT148" i="3" s="1"/>
  <c r="CT149" i="3" s="1"/>
  <c r="DF146" i="3"/>
  <c r="DF148" i="3" s="1"/>
  <c r="DF149" i="3" s="1"/>
  <c r="CT154" i="3"/>
  <c r="CT66" i="3"/>
  <c r="DF66" i="3"/>
  <c r="CW103" i="3"/>
  <c r="H14" i="5" s="1"/>
  <c r="CU155" i="3"/>
  <c r="CX76" i="3"/>
  <c r="AT822" i="12" l="1"/>
  <c r="AT858" i="12"/>
  <c r="Z526" i="12"/>
  <c r="AT864" i="12"/>
  <c r="AT750" i="12"/>
  <c r="AT824" i="12"/>
  <c r="AT756" i="12"/>
  <c r="AT772" i="12"/>
  <c r="AT813" i="12"/>
  <c r="W472" i="12"/>
  <c r="AT799" i="12"/>
  <c r="AT767" i="12"/>
  <c r="AT853" i="12"/>
  <c r="AT866" i="12"/>
  <c r="AT776" i="12"/>
  <c r="U473" i="12"/>
  <c r="U465" i="12"/>
  <c r="U455" i="12"/>
  <c r="U381" i="12"/>
  <c r="U374" i="12"/>
  <c r="V517" i="12"/>
  <c r="AT826" i="12"/>
  <c r="Y496" i="12"/>
  <c r="AT746" i="12"/>
  <c r="U394" i="12"/>
  <c r="Z394" i="12"/>
  <c r="I587" i="12"/>
  <c r="V587" i="12" s="1"/>
  <c r="K589" i="12"/>
  <c r="X589" i="12" s="1"/>
  <c r="I581" i="12"/>
  <c r="V581" i="12" s="1"/>
  <c r="K576" i="12"/>
  <c r="X576" i="12" s="1"/>
  <c r="J500" i="13"/>
  <c r="J565" i="12"/>
  <c r="I579" i="12"/>
  <c r="I514" i="13" s="1"/>
  <c r="J568" i="12"/>
  <c r="J503" i="13" s="1"/>
  <c r="M585" i="12"/>
  <c r="Z585" i="12" s="1"/>
  <c r="K582" i="12"/>
  <c r="X582" i="12" s="1"/>
  <c r="L582" i="12"/>
  <c r="Y582" i="12" s="1"/>
  <c r="M580" i="12"/>
  <c r="Z580" i="12" s="1"/>
  <c r="M560" i="12"/>
  <c r="Z560" i="12" s="1"/>
  <c r="J609" i="12"/>
  <c r="W609" i="12" s="1"/>
  <c r="J580" i="12"/>
  <c r="W580" i="12" s="1"/>
  <c r="J577" i="12"/>
  <c r="W577" i="12" s="1"/>
  <c r="M588" i="12"/>
  <c r="Z588" i="12" s="1"/>
  <c r="J589" i="12"/>
  <c r="W589" i="12" s="1"/>
  <c r="K563" i="12"/>
  <c r="X563" i="12" s="1"/>
  <c r="M584" i="12"/>
  <c r="Z584" i="12" s="1"/>
  <c r="M581" i="12"/>
  <c r="Z581" i="12" s="1"/>
  <c r="J576" i="12"/>
  <c r="W576" i="12" s="1"/>
  <c r="K588" i="12"/>
  <c r="X588" i="12" s="1"/>
  <c r="K565" i="12"/>
  <c r="X565" i="12" s="1"/>
  <c r="L579" i="12"/>
  <c r="L514" i="13" s="1"/>
  <c r="K503" i="13"/>
  <c r="K568" i="12"/>
  <c r="I585" i="12"/>
  <c r="V585" i="12" s="1"/>
  <c r="I590" i="12"/>
  <c r="V590" i="12" s="1"/>
  <c r="L606" i="12"/>
  <c r="L541" i="13" s="1"/>
  <c r="L550" i="13"/>
  <c r="L615" i="12"/>
  <c r="J584" i="12"/>
  <c r="J519" i="13" s="1"/>
  <c r="K581" i="12"/>
  <c r="K516" i="13" s="1"/>
  <c r="L588" i="12"/>
  <c r="Y588" i="12" s="1"/>
  <c r="K585" i="12"/>
  <c r="X585" i="12" s="1"/>
  <c r="I576" i="12"/>
  <c r="V576" i="12" s="1"/>
  <c r="Y589" i="12"/>
  <c r="L589" i="12"/>
  <c r="I574" i="12"/>
  <c r="V574" i="12" s="1"/>
  <c r="J618" i="12"/>
  <c r="J553" i="13" s="1"/>
  <c r="J587" i="12"/>
  <c r="W587" i="12" s="1"/>
  <c r="J581" i="12"/>
  <c r="W581" i="12" s="1"/>
  <c r="J588" i="12"/>
  <c r="W588" i="12" s="1"/>
  <c r="K579" i="12"/>
  <c r="X579" i="12" s="1"/>
  <c r="J585" i="12"/>
  <c r="J520" i="13" s="1"/>
  <c r="Y580" i="12"/>
  <c r="K580" i="12"/>
  <c r="X580" i="12" s="1"/>
  <c r="L638" i="12"/>
  <c r="L573" i="13" s="1"/>
  <c r="M573" i="12"/>
  <c r="Z573" i="12" s="1"/>
  <c r="L574" i="12"/>
  <c r="Y574" i="12" s="1"/>
  <c r="I553" i="13"/>
  <c r="I618" i="12"/>
  <c r="V618" i="12" s="1"/>
  <c r="J579" i="12"/>
  <c r="W579" i="12" s="1"/>
  <c r="I600" i="12"/>
  <c r="I535" i="13" s="1"/>
  <c r="J563" i="12"/>
  <c r="J498" i="13" s="1"/>
  <c r="K574" i="12"/>
  <c r="X574" i="12" s="1"/>
  <c r="K632" i="12"/>
  <c r="X632" i="12" s="1"/>
  <c r="K584" i="12"/>
  <c r="K519" i="13" s="1"/>
  <c r="L587" i="12"/>
  <c r="Y587" i="12" s="1"/>
  <c r="Y581" i="12"/>
  <c r="L581" i="12"/>
  <c r="I583" i="12"/>
  <c r="V583" i="12" s="1"/>
  <c r="I573" i="12"/>
  <c r="V573" i="12" s="1"/>
  <c r="K619" i="12"/>
  <c r="K554" i="13" s="1"/>
  <c r="K624" i="12"/>
  <c r="K559" i="13" s="1"/>
  <c r="J632" i="12"/>
  <c r="W632" i="12" s="1"/>
  <c r="K587" i="12"/>
  <c r="X587" i="12" s="1"/>
  <c r="K573" i="12"/>
  <c r="K508" i="13" s="1"/>
  <c r="I575" i="12"/>
  <c r="V575" i="12" s="1"/>
  <c r="Y424" i="12"/>
  <c r="Z440" i="12"/>
  <c r="L630" i="12"/>
  <c r="Y630" i="12" s="1"/>
  <c r="I627" i="12"/>
  <c r="I562" i="13" s="1"/>
  <c r="J594" i="12"/>
  <c r="W594" i="12" s="1"/>
  <c r="M575" i="12"/>
  <c r="Z575" i="12" s="1"/>
  <c r="K623" i="12"/>
  <c r="K558" i="13" s="1"/>
  <c r="L573" i="12"/>
  <c r="L508" i="13" s="1"/>
  <c r="M574" i="12"/>
  <c r="M509" i="13" s="1"/>
  <c r="M578" i="12"/>
  <c r="Z578" i="12" s="1"/>
  <c r="I564" i="12"/>
  <c r="V564" i="12" s="1"/>
  <c r="M586" i="12"/>
  <c r="M521" i="13" s="1"/>
  <c r="K583" i="12"/>
  <c r="X583" i="12" s="1"/>
  <c r="I619" i="12"/>
  <c r="I554" i="13" s="1"/>
  <c r="J574" i="12"/>
  <c r="W574" i="12" s="1"/>
  <c r="J578" i="12"/>
  <c r="W578" i="12" s="1"/>
  <c r="L577" i="12"/>
  <c r="Y577" i="12" s="1"/>
  <c r="K575" i="12"/>
  <c r="X575" i="12" s="1"/>
  <c r="I577" i="12"/>
  <c r="I512" i="13" s="1"/>
  <c r="J586" i="12"/>
  <c r="J521" i="13" s="1"/>
  <c r="M583" i="12"/>
  <c r="Z583" i="12" s="1"/>
  <c r="L578" i="12"/>
  <c r="Y578" i="12" s="1"/>
  <c r="K564" i="12"/>
  <c r="K499" i="13" s="1"/>
  <c r="I562" i="12"/>
  <c r="V562" i="12" s="1"/>
  <c r="M577" i="12"/>
  <c r="M512" i="13" s="1"/>
  <c r="J575" i="12"/>
  <c r="W575" i="12" s="1"/>
  <c r="M589" i="12"/>
  <c r="Z589" i="12" s="1"/>
  <c r="L586" i="12"/>
  <c r="Y586" i="12" s="1"/>
  <c r="L583" i="12"/>
  <c r="Y583" i="12" s="1"/>
  <c r="L560" i="12"/>
  <c r="L495" i="13" s="1"/>
  <c r="M576" i="12"/>
  <c r="Z576" i="12" s="1"/>
  <c r="K578" i="12"/>
  <c r="X578" i="12" s="1"/>
  <c r="J582" i="12"/>
  <c r="J517" i="13" s="1"/>
  <c r="V492" i="12"/>
  <c r="I582" i="12"/>
  <c r="V582" i="12" s="1"/>
  <c r="J569" i="12"/>
  <c r="W569" i="12" s="1"/>
  <c r="K577" i="12"/>
  <c r="X577" i="12" s="1"/>
  <c r="K586" i="12"/>
  <c r="X586" i="12" s="1"/>
  <c r="I580" i="12"/>
  <c r="V580" i="12" s="1"/>
  <c r="L576" i="12"/>
  <c r="Y576" i="12" s="1"/>
  <c r="M579" i="12"/>
  <c r="Z579" i="12" s="1"/>
  <c r="L568" i="12"/>
  <c r="Y568" i="12" s="1"/>
  <c r="L585" i="12"/>
  <c r="Y585" i="12" s="1"/>
  <c r="H577" i="12"/>
  <c r="U577" i="12" s="1"/>
  <c r="H586" i="12"/>
  <c r="U586" i="12" s="1"/>
  <c r="H582" i="12"/>
  <c r="U582" i="12" s="1"/>
  <c r="H581" i="12"/>
  <c r="U581" i="12" s="1"/>
  <c r="H588" i="12"/>
  <c r="U588" i="12" s="1"/>
  <c r="H585" i="12"/>
  <c r="U585" i="12" s="1"/>
  <c r="H580" i="12"/>
  <c r="U580" i="12" s="1"/>
  <c r="H579" i="12"/>
  <c r="U579" i="12" s="1"/>
  <c r="H563" i="12"/>
  <c r="H498" i="13" s="1"/>
  <c r="H574" i="12"/>
  <c r="H509" i="13" s="1"/>
  <c r="H576" i="12"/>
  <c r="U576" i="12" s="1"/>
  <c r="H568" i="12"/>
  <c r="U568" i="12" s="1"/>
  <c r="H638" i="12"/>
  <c r="H573" i="13" s="1"/>
  <c r="H572" i="12"/>
  <c r="H507" i="13" s="1"/>
  <c r="H575" i="12"/>
  <c r="U575" i="12" s="1"/>
  <c r="H573" i="12"/>
  <c r="U573" i="12" s="1"/>
  <c r="H578" i="12"/>
  <c r="U578" i="12" s="1"/>
  <c r="H615" i="12"/>
  <c r="U615" i="12" s="1"/>
  <c r="H564" i="12"/>
  <c r="H499" i="13" s="1"/>
  <c r="H583" i="12"/>
  <c r="U583" i="12" s="1"/>
  <c r="H611" i="12"/>
  <c r="H546" i="13" s="1"/>
  <c r="Y381" i="12"/>
  <c r="Z374" i="12"/>
  <c r="Y455" i="12"/>
  <c r="X511" i="12"/>
  <c r="Z436" i="12"/>
  <c r="W409" i="12"/>
  <c r="AT867" i="12"/>
  <c r="AT783" i="12"/>
  <c r="AT843" i="12"/>
  <c r="AT878" i="12"/>
  <c r="AT862" i="12"/>
  <c r="AT735" i="12"/>
  <c r="AT836" i="12"/>
  <c r="AT827" i="12"/>
  <c r="AT775" i="12"/>
  <c r="AT796" i="12"/>
  <c r="AT785" i="12"/>
  <c r="W511" i="12"/>
  <c r="AT793" i="12"/>
  <c r="AT851" i="12"/>
  <c r="AT844" i="12"/>
  <c r="AT791" i="12"/>
  <c r="AT835" i="12"/>
  <c r="AT768" i="12"/>
  <c r="AT832" i="12"/>
  <c r="L510" i="13"/>
  <c r="AT868" i="12"/>
  <c r="AT771" i="12"/>
  <c r="AT765" i="12"/>
  <c r="AT825" i="12"/>
  <c r="AT781" i="12"/>
  <c r="AT848" i="12"/>
  <c r="AT795" i="12"/>
  <c r="AT789" i="12"/>
  <c r="V588" i="12"/>
  <c r="U584" i="12"/>
  <c r="Y584" i="12"/>
  <c r="AT838" i="12"/>
  <c r="Z587" i="12"/>
  <c r="W583" i="12"/>
  <c r="U587" i="12"/>
  <c r="W573" i="12"/>
  <c r="AT801" i="12"/>
  <c r="AT773" i="12"/>
  <c r="AT874" i="12"/>
  <c r="AT814" i="12"/>
  <c r="AA731" i="12"/>
  <c r="AA282" i="12"/>
  <c r="N217" i="13"/>
  <c r="AA292" i="12"/>
  <c r="N227" i="13"/>
  <c r="AA612" i="12"/>
  <c r="N547" i="13"/>
  <c r="AA478" i="12"/>
  <c r="N413" i="13"/>
  <c r="AA374" i="12"/>
  <c r="N309" i="13"/>
  <c r="AA356" i="12"/>
  <c r="N291" i="13"/>
  <c r="AA670" i="12"/>
  <c r="AA278" i="12"/>
  <c r="N213" i="13"/>
  <c r="AA715" i="12"/>
  <c r="AA643" i="12"/>
  <c r="AA368" i="12"/>
  <c r="N303" i="13"/>
  <c r="AA365" i="12"/>
  <c r="N300" i="13"/>
  <c r="AA294" i="12"/>
  <c r="N229" i="13"/>
  <c r="AA371" i="12"/>
  <c r="N306" i="13"/>
  <c r="AA601" i="12"/>
  <c r="N536" i="13"/>
  <c r="AA414" i="12"/>
  <c r="N349" i="13"/>
  <c r="AA350" i="12"/>
  <c r="N285" i="13"/>
  <c r="AA323" i="12"/>
  <c r="N258" i="13"/>
  <c r="AA290" i="12"/>
  <c r="N225" i="13"/>
  <c r="AA277" i="12"/>
  <c r="N212" i="13"/>
  <c r="AA586" i="12"/>
  <c r="N521" i="13"/>
  <c r="AA537" i="12"/>
  <c r="N472" i="13"/>
  <c r="AA543" i="12"/>
  <c r="N478" i="13"/>
  <c r="AA396" i="12"/>
  <c r="N331" i="13"/>
  <c r="AA339" i="12"/>
  <c r="N274" i="13"/>
  <c r="AA375" i="12"/>
  <c r="N310" i="13"/>
  <c r="AA684" i="12"/>
  <c r="AA724" i="12"/>
  <c r="AA727" i="12"/>
  <c r="AA645" i="12"/>
  <c r="AA525" i="12"/>
  <c r="N460" i="13"/>
  <c r="AA393" i="12"/>
  <c r="N328" i="13"/>
  <c r="AA335" i="12"/>
  <c r="N270" i="13"/>
  <c r="AA357" i="12"/>
  <c r="N292" i="13"/>
  <c r="X373" i="12"/>
  <c r="AA284" i="12"/>
  <c r="N219" i="13"/>
  <c r="AA276" i="12"/>
  <c r="N211" i="13"/>
  <c r="AA550" i="12"/>
  <c r="N485" i="13"/>
  <c r="V453" i="12"/>
  <c r="AA679" i="12"/>
  <c r="AA423" i="12"/>
  <c r="N358" i="13"/>
  <c r="AA700" i="12"/>
  <c r="AA702" i="12"/>
  <c r="AA613" i="12"/>
  <c r="N548" i="13"/>
  <c r="AA552" i="12"/>
  <c r="N487" i="13"/>
  <c r="AA389" i="12"/>
  <c r="N324" i="13"/>
  <c r="AA387" i="12"/>
  <c r="N322" i="13"/>
  <c r="AA373" i="12"/>
  <c r="N308" i="13"/>
  <c r="AA341" i="12"/>
  <c r="N276" i="13"/>
  <c r="AA288" i="12"/>
  <c r="N223" i="13"/>
  <c r="AA667" i="12"/>
  <c r="AA579" i="12"/>
  <c r="N514" i="13"/>
  <c r="AA384" i="12"/>
  <c r="N319" i="13"/>
  <c r="AA386" i="12"/>
  <c r="N321" i="13"/>
  <c r="AA361" i="12"/>
  <c r="N296" i="13"/>
  <c r="AA311" i="12"/>
  <c r="N246" i="13"/>
  <c r="AA285" i="12"/>
  <c r="N220" i="13"/>
  <c r="AA675" i="12"/>
  <c r="AA480" i="12"/>
  <c r="N415" i="13"/>
  <c r="AA333" i="12"/>
  <c r="N268" i="13"/>
  <c r="AA308" i="12"/>
  <c r="N243" i="13"/>
  <c r="AA279" i="12"/>
  <c r="N214" i="13"/>
  <c r="AA297" i="12"/>
  <c r="N232" i="13"/>
  <c r="AA693" i="12"/>
  <c r="AA719" i="12"/>
  <c r="AA640" i="12"/>
  <c r="N575" i="13"/>
  <c r="AA573" i="12"/>
  <c r="N508" i="13"/>
  <c r="AA390" i="12"/>
  <c r="N325" i="13"/>
  <c r="AA355" i="12"/>
  <c r="N290" i="13"/>
  <c r="AA320" i="12"/>
  <c r="N255" i="13"/>
  <c r="AA280" i="12"/>
  <c r="N215" i="13"/>
  <c r="AA298" i="12"/>
  <c r="N233" i="13"/>
  <c r="AA732" i="12"/>
  <c r="AA616" i="12"/>
  <c r="N551" i="13"/>
  <c r="AA380" i="12"/>
  <c r="N315" i="13"/>
  <c r="AA405" i="12"/>
  <c r="N340" i="13"/>
  <c r="AA354" i="12"/>
  <c r="N289" i="13"/>
  <c r="AA329" i="12"/>
  <c r="N264" i="13"/>
  <c r="AA317" i="12"/>
  <c r="N252" i="13"/>
  <c r="AA283" i="12"/>
  <c r="N218" i="13"/>
  <c r="AA510" i="12"/>
  <c r="N445" i="13"/>
  <c r="AA699" i="12"/>
  <c r="AA723" i="12"/>
  <c r="AA592" i="12"/>
  <c r="N527" i="13"/>
  <c r="AA547" i="12"/>
  <c r="N482" i="13"/>
  <c r="AA366" i="12"/>
  <c r="N301" i="13"/>
  <c r="AA377" i="12"/>
  <c r="N312" i="13"/>
  <c r="AA383" i="12"/>
  <c r="N318" i="13"/>
  <c r="AA305" i="12"/>
  <c r="N240" i="13"/>
  <c r="AA314" i="12"/>
  <c r="N249" i="13"/>
  <c r="AA296" i="12"/>
  <c r="N231" i="13"/>
  <c r="AA291" i="12"/>
  <c r="N226" i="13"/>
  <c r="AA295" i="12"/>
  <c r="N230" i="13"/>
  <c r="AA289" i="12"/>
  <c r="N224" i="13"/>
  <c r="AA450" i="12"/>
  <c r="N385" i="13"/>
  <c r="AA681" i="12"/>
  <c r="AA722" i="12"/>
  <c r="AA585" i="12"/>
  <c r="N520" i="13"/>
  <c r="AA511" i="12"/>
  <c r="N446" i="13"/>
  <c r="AA360" i="12"/>
  <c r="N295" i="13"/>
  <c r="AA372" i="12"/>
  <c r="N307" i="13"/>
  <c r="AA359" i="12"/>
  <c r="N294" i="13"/>
  <c r="AA302" i="12"/>
  <c r="N237" i="13"/>
  <c r="AA369" i="12"/>
  <c r="N304" i="13"/>
  <c r="U516" i="12"/>
  <c r="AT870" i="12"/>
  <c r="AT849" i="12"/>
  <c r="AT766" i="12"/>
  <c r="AT780" i="12"/>
  <c r="AT850" i="12"/>
  <c r="AT782" i="12"/>
  <c r="AT790" i="12"/>
  <c r="AT831" i="12"/>
  <c r="AT788" i="12"/>
  <c r="AT819" i="12"/>
  <c r="AT861" i="12"/>
  <c r="AT802" i="12"/>
  <c r="AT812" i="12"/>
  <c r="AT869" i="12"/>
  <c r="AT847" i="12"/>
  <c r="AT743" i="12"/>
  <c r="AT880" i="12"/>
  <c r="AT859" i="12"/>
  <c r="AT855" i="12"/>
  <c r="AT752" i="12"/>
  <c r="W394" i="12"/>
  <c r="AB294" i="9"/>
  <c r="AB282" i="9"/>
  <c r="AB293" i="9"/>
  <c r="AB299" i="9"/>
  <c r="AB301" i="9"/>
  <c r="AB303" i="9"/>
  <c r="AB298" i="9"/>
  <c r="AB277" i="9"/>
  <c r="AB291" i="9"/>
  <c r="AB297" i="9"/>
  <c r="AB295" i="9"/>
  <c r="Z11" i="6"/>
  <c r="AC298" i="9" s="1"/>
  <c r="AB284" i="9"/>
  <c r="AB281" i="9"/>
  <c r="AC73" i="9"/>
  <c r="AI73" i="12" s="1"/>
  <c r="AC91" i="9"/>
  <c r="AI91" i="12" s="1"/>
  <c r="AC76" i="9"/>
  <c r="AI76" i="12" s="1"/>
  <c r="AC71" i="9"/>
  <c r="AI71" i="12" s="1"/>
  <c r="AC87" i="9"/>
  <c r="AI87" i="12" s="1"/>
  <c r="AC79" i="9"/>
  <c r="AI79" i="12" s="1"/>
  <c r="AC77" i="9"/>
  <c r="AI77" i="12" s="1"/>
  <c r="AC88" i="9"/>
  <c r="AI88" i="12" s="1"/>
  <c r="AC90" i="9"/>
  <c r="AI90" i="12" s="1"/>
  <c r="AC74" i="9"/>
  <c r="AI74" i="12" s="1"/>
  <c r="AC83" i="9"/>
  <c r="AI83" i="12" s="1"/>
  <c r="AC84" i="9"/>
  <c r="AI84" i="12" s="1"/>
  <c r="AC92" i="9"/>
  <c r="AI92" i="12" s="1"/>
  <c r="AC80" i="9"/>
  <c r="AI80" i="12" s="1"/>
  <c r="AC78" i="9"/>
  <c r="AI78" i="12" s="1"/>
  <c r="AC81" i="9"/>
  <c r="AI81" i="12" s="1"/>
  <c r="AC72" i="9"/>
  <c r="AI72" i="12" s="1"/>
  <c r="AC75" i="9"/>
  <c r="AI75" i="12" s="1"/>
  <c r="AC86" i="9"/>
  <c r="AI86" i="12" s="1"/>
  <c r="AC70" i="9"/>
  <c r="AI70" i="12" s="1"/>
  <c r="AC69" i="9"/>
  <c r="AI69" i="12" s="1"/>
  <c r="AC85" i="9"/>
  <c r="AI85" i="12" s="1"/>
  <c r="AC82" i="9"/>
  <c r="AI82" i="12" s="1"/>
  <c r="AC89" i="9"/>
  <c r="AI89" i="12" s="1"/>
  <c r="AB285" i="9"/>
  <c r="AB280" i="9"/>
  <c r="AB287" i="9"/>
  <c r="AB286" i="9"/>
  <c r="AB292" i="9"/>
  <c r="AB304" i="9"/>
  <c r="AB300" i="9"/>
  <c r="AB302" i="9"/>
  <c r="AB289" i="9"/>
  <c r="AB290" i="9"/>
  <c r="AC151" i="9"/>
  <c r="AI151" i="12" s="1"/>
  <c r="AC136" i="9"/>
  <c r="AI136" i="12" s="1"/>
  <c r="AC142" i="9"/>
  <c r="AI142" i="12" s="1"/>
  <c r="AC131" i="9"/>
  <c r="AI131" i="12" s="1"/>
  <c r="AC124" i="9"/>
  <c r="AI124" i="12" s="1"/>
  <c r="AC126" i="9"/>
  <c r="AI126" i="12" s="1"/>
  <c r="AC152" i="9"/>
  <c r="AI152" i="12" s="1"/>
  <c r="AC129" i="9"/>
  <c r="AI129" i="12" s="1"/>
  <c r="AC134" i="9"/>
  <c r="AI134" i="12" s="1"/>
  <c r="AC132" i="9"/>
  <c r="AI132" i="12" s="1"/>
  <c r="AC125" i="9"/>
  <c r="AI125" i="12" s="1"/>
  <c r="AC153" i="9"/>
  <c r="AI153" i="12" s="1"/>
  <c r="AC147" i="9"/>
  <c r="AI147" i="12" s="1"/>
  <c r="AC143" i="9"/>
  <c r="AI143" i="12" s="1"/>
  <c r="AC140" i="9"/>
  <c r="AI140" i="12" s="1"/>
  <c r="AC139" i="9"/>
  <c r="AI139" i="12" s="1"/>
  <c r="AC141" i="9"/>
  <c r="AI141" i="12" s="1"/>
  <c r="AC133" i="9"/>
  <c r="AI133" i="12" s="1"/>
  <c r="AC137" i="9"/>
  <c r="AI137" i="12" s="1"/>
  <c r="AC127" i="9"/>
  <c r="AI127" i="12" s="1"/>
  <c r="AC130" i="9"/>
  <c r="AI130" i="12" s="1"/>
  <c r="AC149" i="9"/>
  <c r="AI149" i="12" s="1"/>
  <c r="AC150" i="9"/>
  <c r="AI150" i="12" s="1"/>
  <c r="AC135" i="9"/>
  <c r="AI135" i="12" s="1"/>
  <c r="AC138" i="9"/>
  <c r="AI138" i="12" s="1"/>
  <c r="AC148" i="9"/>
  <c r="AI148" i="12" s="1"/>
  <c r="AC145" i="9"/>
  <c r="AI145" i="12" s="1"/>
  <c r="AC123" i="9"/>
  <c r="AI123" i="12" s="1"/>
  <c r="AC144" i="9"/>
  <c r="AI144" i="12" s="1"/>
  <c r="AC128" i="9"/>
  <c r="AI128" i="12" s="1"/>
  <c r="AC146" i="9"/>
  <c r="AI146" i="12" s="1"/>
  <c r="AC110" i="9"/>
  <c r="AI110" i="12" s="1"/>
  <c r="AC122" i="9"/>
  <c r="AI122" i="12" s="1"/>
  <c r="AC93" i="9"/>
  <c r="AI93" i="12" s="1"/>
  <c r="AC100" i="9"/>
  <c r="AI100" i="12" s="1"/>
  <c r="AC116" i="9"/>
  <c r="AI116" i="12" s="1"/>
  <c r="AC117" i="9"/>
  <c r="AI117" i="12" s="1"/>
  <c r="AC118" i="9"/>
  <c r="AI118" i="12" s="1"/>
  <c r="AC106" i="9"/>
  <c r="AI106" i="12" s="1"/>
  <c r="AC111" i="9"/>
  <c r="AI111" i="12" s="1"/>
  <c r="AC108" i="9"/>
  <c r="AI108" i="12" s="1"/>
  <c r="AC94" i="9"/>
  <c r="AI94" i="12" s="1"/>
  <c r="AC120" i="9"/>
  <c r="AI120" i="12" s="1"/>
  <c r="AC101" i="9"/>
  <c r="AI101" i="12" s="1"/>
  <c r="AC95" i="9"/>
  <c r="AI95" i="12" s="1"/>
  <c r="AC98" i="9"/>
  <c r="AI98" i="12" s="1"/>
  <c r="AC99" i="9"/>
  <c r="AI99" i="12" s="1"/>
  <c r="AC104" i="9"/>
  <c r="AI104" i="12" s="1"/>
  <c r="AC102" i="9"/>
  <c r="AI102" i="12" s="1"/>
  <c r="AC121" i="9"/>
  <c r="AI121" i="12" s="1"/>
  <c r="AC112" i="9"/>
  <c r="AI112" i="12" s="1"/>
  <c r="AC119" i="9"/>
  <c r="AI119" i="12" s="1"/>
  <c r="AC109" i="9"/>
  <c r="AI109" i="12" s="1"/>
  <c r="AC105" i="9"/>
  <c r="AI105" i="12" s="1"/>
  <c r="AC113" i="9"/>
  <c r="AI113" i="12" s="1"/>
  <c r="AC97" i="9"/>
  <c r="AI97" i="12" s="1"/>
  <c r="AC103" i="9"/>
  <c r="AI103" i="12" s="1"/>
  <c r="AC114" i="9"/>
  <c r="AI114" i="12" s="1"/>
  <c r="AC115" i="9"/>
  <c r="AI115" i="12" s="1"/>
  <c r="AC107" i="9"/>
  <c r="AI107" i="12" s="1"/>
  <c r="AC96" i="9"/>
  <c r="AI96" i="12" s="1"/>
  <c r="AB305" i="9"/>
  <c r="AB296" i="9"/>
  <c r="X568" i="12"/>
  <c r="V451" i="12"/>
  <c r="W378" i="12"/>
  <c r="Z413" i="12"/>
  <c r="U572" i="12"/>
  <c r="DG156" i="3"/>
  <c r="V394" i="12"/>
  <c r="W473" i="12"/>
  <c r="W563" i="12"/>
  <c r="W426" i="12"/>
  <c r="V441" i="12"/>
  <c r="W382" i="12"/>
  <c r="Y426" i="12"/>
  <c r="V619" i="12"/>
  <c r="W377" i="12"/>
  <c r="Z503" i="12"/>
  <c r="W395" i="12"/>
  <c r="Z377" i="12"/>
  <c r="V513" i="12"/>
  <c r="Y615" i="12"/>
  <c r="V433" i="12"/>
  <c r="W418" i="12"/>
  <c r="Z496" i="12"/>
  <c r="Y542" i="12"/>
  <c r="U548" i="12"/>
  <c r="W414" i="12"/>
  <c r="U395" i="12"/>
  <c r="W495" i="12"/>
  <c r="W408" i="12"/>
  <c r="W373" i="12"/>
  <c r="Z389" i="12"/>
  <c r="K365" i="13"/>
  <c r="X430" i="12"/>
  <c r="H446" i="13"/>
  <c r="U511" i="12"/>
  <c r="Z548" i="12"/>
  <c r="V393" i="12"/>
  <c r="V438" i="12"/>
  <c r="X426" i="12"/>
  <c r="V627" i="12"/>
  <c r="X532" i="12"/>
  <c r="V429" i="12"/>
  <c r="V382" i="12"/>
  <c r="U377" i="12"/>
  <c r="X564" i="12"/>
  <c r="W499" i="12"/>
  <c r="Z395" i="12"/>
  <c r="U433" i="12"/>
  <c r="W381" i="12"/>
  <c r="L408" i="13"/>
  <c r="Y473" i="12"/>
  <c r="X395" i="12"/>
  <c r="Y451" i="12"/>
  <c r="X523" i="12"/>
  <c r="X624" i="12"/>
  <c r="Y428" i="12"/>
  <c r="X542" i="12"/>
  <c r="W503" i="12"/>
  <c r="X492" i="12"/>
  <c r="X440" i="12"/>
  <c r="U426" i="12"/>
  <c r="W548" i="12"/>
  <c r="J451" i="13"/>
  <c r="W516" i="12"/>
  <c r="I530" i="13"/>
  <c r="V595" i="12"/>
  <c r="H439" i="13"/>
  <c r="U504" i="12"/>
  <c r="W565" i="12"/>
  <c r="U491" i="12"/>
  <c r="W496" i="12"/>
  <c r="X495" i="12"/>
  <c r="X623" i="12"/>
  <c r="X451" i="12"/>
  <c r="Y461" i="12"/>
  <c r="X408" i="12"/>
  <c r="U424" i="12"/>
  <c r="W374" i="12"/>
  <c r="X479" i="12"/>
  <c r="X507" i="12"/>
  <c r="Y606" i="12"/>
  <c r="V465" i="12"/>
  <c r="U378" i="12"/>
  <c r="X499" i="12"/>
  <c r="Y440" i="12"/>
  <c r="Y373" i="12"/>
  <c r="Y441" i="12"/>
  <c r="X461" i="12"/>
  <c r="X619" i="12"/>
  <c r="U519" i="12"/>
  <c r="Z451" i="12"/>
  <c r="W497" i="12"/>
  <c r="X477" i="12"/>
  <c r="V378" i="12"/>
  <c r="Y638" i="12"/>
  <c r="Y560" i="12"/>
  <c r="V520" i="12"/>
  <c r="X429" i="12"/>
  <c r="Z491" i="12"/>
  <c r="W465" i="12"/>
  <c r="W424" i="12"/>
  <c r="Y531" i="12"/>
  <c r="Y526" i="12"/>
  <c r="Y534" i="12"/>
  <c r="X544" i="12"/>
  <c r="W404" i="12"/>
  <c r="Y640" i="12"/>
  <c r="L575" i="13"/>
  <c r="Z591" i="12"/>
  <c r="M526" i="13"/>
  <c r="V486" i="12"/>
  <c r="I421" i="13"/>
  <c r="W554" i="12"/>
  <c r="J489" i="13"/>
  <c r="X410" i="12"/>
  <c r="K345" i="13"/>
  <c r="U505" i="12"/>
  <c r="H440" i="13"/>
  <c r="Y523" i="12"/>
  <c r="L458" i="13"/>
  <c r="Y726" i="12"/>
  <c r="W481" i="12"/>
  <c r="J416" i="13"/>
  <c r="W478" i="12"/>
  <c r="J413" i="13"/>
  <c r="Z552" i="12"/>
  <c r="M487" i="13"/>
  <c r="X443" i="12"/>
  <c r="K378" i="13"/>
  <c r="V687" i="12"/>
  <c r="Z640" i="12"/>
  <c r="M575" i="13"/>
  <c r="W637" i="12"/>
  <c r="J572" i="13"/>
  <c r="V732" i="12"/>
  <c r="W611" i="12"/>
  <c r="J546" i="13"/>
  <c r="W648" i="12"/>
  <c r="U619" i="12"/>
  <c r="H554" i="13"/>
  <c r="Z643" i="12"/>
  <c r="Z564" i="12"/>
  <c r="M499" i="13"/>
  <c r="Z654" i="12"/>
  <c r="V554" i="12"/>
  <c r="I489" i="13"/>
  <c r="V563" i="12"/>
  <c r="I498" i="13"/>
  <c r="Y479" i="12"/>
  <c r="L414" i="13"/>
  <c r="V701" i="12"/>
  <c r="U635" i="12"/>
  <c r="H570" i="13"/>
  <c r="W623" i="12"/>
  <c r="J558" i="13"/>
  <c r="Z611" i="12"/>
  <c r="M546" i="13"/>
  <c r="Z676" i="12"/>
  <c r="V597" i="12"/>
  <c r="I532" i="13"/>
  <c r="X613" i="12"/>
  <c r="K548" i="13"/>
  <c r="M517" i="13"/>
  <c r="Z543" i="12"/>
  <c r="M478" i="13"/>
  <c r="Z527" i="12"/>
  <c r="M462" i="13"/>
  <c r="W531" i="12"/>
  <c r="J466" i="13"/>
  <c r="U486" i="12"/>
  <c r="H421" i="13"/>
  <c r="V479" i="12"/>
  <c r="I414" i="13"/>
  <c r="W475" i="12"/>
  <c r="J410" i="13"/>
  <c r="V500" i="12"/>
  <c r="I435" i="13"/>
  <c r="Y719" i="12"/>
  <c r="V707" i="12"/>
  <c r="X725" i="12"/>
  <c r="W651" i="12"/>
  <c r="X639" i="12"/>
  <c r="K574" i="13"/>
  <c r="Z717" i="12"/>
  <c r="U656" i="12"/>
  <c r="V557" i="12"/>
  <c r="I492" i="13"/>
  <c r="Z687" i="12"/>
  <c r="V547" i="12"/>
  <c r="I482" i="13"/>
  <c r="Z629" i="12"/>
  <c r="M564" i="13"/>
  <c r="Y556" i="12"/>
  <c r="L491" i="13"/>
  <c r="U528" i="12"/>
  <c r="H463" i="13"/>
  <c r="W498" i="12"/>
  <c r="J433" i="13"/>
  <c r="Y467" i="12"/>
  <c r="L402" i="13"/>
  <c r="X469" i="12"/>
  <c r="K404" i="13"/>
  <c r="X697" i="12"/>
  <c r="L517" i="13"/>
  <c r="Z349" i="12"/>
  <c r="M284" i="13"/>
  <c r="W712" i="12"/>
  <c r="U608" i="12"/>
  <c r="H543" i="13"/>
  <c r="Y664" i="12"/>
  <c r="Y725" i="12"/>
  <c r="Y651" i="12"/>
  <c r="X655" i="12"/>
  <c r="Y683" i="12"/>
  <c r="X657" i="12"/>
  <c r="U637" i="12"/>
  <c r="H572" i="13"/>
  <c r="W628" i="12"/>
  <c r="J563" i="13"/>
  <c r="U657" i="12"/>
  <c r="K514" i="13"/>
  <c r="Z609" i="12"/>
  <c r="M544" i="13"/>
  <c r="U602" i="12"/>
  <c r="H537" i="13"/>
  <c r="Z649" i="12"/>
  <c r="X516" i="12"/>
  <c r="K451" i="13"/>
  <c r="Y507" i="12"/>
  <c r="L442" i="13"/>
  <c r="Z544" i="12"/>
  <c r="M479" i="13"/>
  <c r="V571" i="12"/>
  <c r="I506" i="13"/>
  <c r="U549" i="12"/>
  <c r="H484" i="13"/>
  <c r="Z616" i="12"/>
  <c r="M551" i="13"/>
  <c r="Y536" i="12"/>
  <c r="L471" i="13"/>
  <c r="W547" i="12"/>
  <c r="J482" i="13"/>
  <c r="U497" i="12"/>
  <c r="H432" i="13"/>
  <c r="X528" i="12"/>
  <c r="K463" i="13"/>
  <c r="V523" i="12"/>
  <c r="I458" i="13"/>
  <c r="Y480" i="12"/>
  <c r="L415" i="13"/>
  <c r="Z495" i="12"/>
  <c r="M430" i="13"/>
  <c r="W444" i="12"/>
  <c r="J379" i="13"/>
  <c r="Y483" i="12"/>
  <c r="L418" i="13"/>
  <c r="Z448" i="12"/>
  <c r="M383" i="13"/>
  <c r="Y489" i="12"/>
  <c r="L424" i="13"/>
  <c r="X457" i="12"/>
  <c r="K392" i="13"/>
  <c r="Y463" i="12"/>
  <c r="L398" i="13"/>
  <c r="Z426" i="12"/>
  <c r="M361" i="13"/>
  <c r="Z515" i="12"/>
  <c r="M450" i="13"/>
  <c r="Z487" i="12"/>
  <c r="M422" i="13"/>
  <c r="Z447" i="12"/>
  <c r="M382" i="13"/>
  <c r="Z509" i="12"/>
  <c r="M444" i="13"/>
  <c r="X468" i="12"/>
  <c r="K403" i="13"/>
  <c r="U518" i="12"/>
  <c r="H453" i="13"/>
  <c r="W453" i="12"/>
  <c r="J388" i="13"/>
  <c r="Z420" i="12"/>
  <c r="M355" i="13"/>
  <c r="Y416" i="12"/>
  <c r="L351" i="13"/>
  <c r="Y443" i="12"/>
  <c r="L378" i="13"/>
  <c r="W419" i="12"/>
  <c r="J354" i="13"/>
  <c r="V419" i="12"/>
  <c r="I354" i="13"/>
  <c r="I511" i="13"/>
  <c r="Z715" i="12"/>
  <c r="U667" i="12"/>
  <c r="Z637" i="12"/>
  <c r="M572" i="13"/>
  <c r="K517" i="13"/>
  <c r="X428" i="12"/>
  <c r="K363" i="13"/>
  <c r="Z439" i="12"/>
  <c r="M374" i="13"/>
  <c r="X375" i="12"/>
  <c r="K310" i="13"/>
  <c r="V703" i="12"/>
  <c r="Y670" i="12"/>
  <c r="U630" i="12"/>
  <c r="H565" i="13"/>
  <c r="K512" i="13"/>
  <c r="W508" i="12"/>
  <c r="J443" i="13"/>
  <c r="Y518" i="12"/>
  <c r="L453" i="13"/>
  <c r="Y729" i="12"/>
  <c r="V663" i="12"/>
  <c r="X595" i="12"/>
  <c r="K530" i="13"/>
  <c r="U542" i="12"/>
  <c r="H477" i="13"/>
  <c r="X610" i="12"/>
  <c r="K545" i="13"/>
  <c r="X594" i="12"/>
  <c r="K529" i="13"/>
  <c r="V607" i="12"/>
  <c r="I542" i="13"/>
  <c r="Z507" i="12"/>
  <c r="M442" i="13"/>
  <c r="Y486" i="12"/>
  <c r="L421" i="13"/>
  <c r="V710" i="12"/>
  <c r="V725" i="12"/>
  <c r="Y666" i="12"/>
  <c r="U705" i="12"/>
  <c r="V657" i="12"/>
  <c r="U533" i="12"/>
  <c r="H468" i="13"/>
  <c r="Y610" i="12"/>
  <c r="L545" i="13"/>
  <c r="V556" i="12"/>
  <c r="I491" i="13"/>
  <c r="U555" i="12"/>
  <c r="H490" i="13"/>
  <c r="U496" i="12"/>
  <c r="H431" i="13"/>
  <c r="V455" i="12"/>
  <c r="I390" i="13"/>
  <c r="X525" i="12"/>
  <c r="K460" i="13"/>
  <c r="U512" i="12"/>
  <c r="H447" i="13"/>
  <c r="V458" i="12"/>
  <c r="I393" i="13"/>
  <c r="U626" i="12"/>
  <c r="H561" i="13"/>
  <c r="V623" i="12"/>
  <c r="I558" i="13"/>
  <c r="Y698" i="12"/>
  <c r="X693" i="12"/>
  <c r="Y659" i="12"/>
  <c r="L520" i="13"/>
  <c r="X627" i="12"/>
  <c r="K562" i="13"/>
  <c r="U649" i="12"/>
  <c r="X521" i="12"/>
  <c r="K456" i="13"/>
  <c r="J515" i="13"/>
  <c r="U517" i="12"/>
  <c r="H452" i="13"/>
  <c r="U506" i="12"/>
  <c r="H441" i="13"/>
  <c r="Y491" i="12"/>
  <c r="L426" i="13"/>
  <c r="U453" i="12"/>
  <c r="H388" i="13"/>
  <c r="U525" i="12"/>
  <c r="H460" i="13"/>
  <c r="V439" i="12"/>
  <c r="I374" i="13"/>
  <c r="Z433" i="12"/>
  <c r="M368" i="13"/>
  <c r="Y700" i="12"/>
  <c r="V626" i="12"/>
  <c r="I561" i="13"/>
  <c r="V481" i="12"/>
  <c r="I416" i="13"/>
  <c r="Y415" i="12"/>
  <c r="L350" i="13"/>
  <c r="V688" i="12"/>
  <c r="V716" i="12"/>
  <c r="U699" i="12"/>
  <c r="Z603" i="12"/>
  <c r="M538" i="13"/>
  <c r="W685" i="12"/>
  <c r="Y709" i="12"/>
  <c r="Z600" i="12"/>
  <c r="M535" i="13"/>
  <c r="U691" i="12"/>
  <c r="Z692" i="12"/>
  <c r="V709" i="12"/>
  <c r="W703" i="12"/>
  <c r="Y641" i="12"/>
  <c r="L576" i="13"/>
  <c r="X601" i="12"/>
  <c r="K536" i="13"/>
  <c r="Z593" i="12"/>
  <c r="M528" i="13"/>
  <c r="U640" i="12"/>
  <c r="H575" i="13"/>
  <c r="Y601" i="12"/>
  <c r="L536" i="13"/>
  <c r="W607" i="12"/>
  <c r="J542" i="13"/>
  <c r="Y559" i="12"/>
  <c r="L494" i="13"/>
  <c r="Z553" i="12"/>
  <c r="M488" i="13"/>
  <c r="Z540" i="12"/>
  <c r="M475" i="13"/>
  <c r="J511" i="13"/>
  <c r="V729" i="12"/>
  <c r="Y684" i="12"/>
  <c r="Z694" i="12"/>
  <c r="Y682" i="12"/>
  <c r="U599" i="12"/>
  <c r="H534" i="13"/>
  <c r="X696" i="12"/>
  <c r="Z658" i="12"/>
  <c r="W592" i="12"/>
  <c r="J527" i="13"/>
  <c r="U711" i="12"/>
  <c r="U678" i="12"/>
  <c r="W638" i="12"/>
  <c r="J573" i="13"/>
  <c r="Z709" i="12"/>
  <c r="Z720" i="12"/>
  <c r="Y646" i="12"/>
  <c r="W598" i="12"/>
  <c r="J533" i="13"/>
  <c r="W677" i="12"/>
  <c r="V691" i="12"/>
  <c r="Z657" i="12"/>
  <c r="X692" i="12"/>
  <c r="X628" i="12"/>
  <c r="K563" i="13"/>
  <c r="Z680" i="12"/>
  <c r="X698" i="12"/>
  <c r="W650" i="12"/>
  <c r="L521" i="13"/>
  <c r="X652" i="12"/>
  <c r="M514" i="13"/>
  <c r="Z641" i="12"/>
  <c r="M576" i="13"/>
  <c r="X596" i="12"/>
  <c r="K531" i="13"/>
  <c r="W526" i="12"/>
  <c r="J461" i="13"/>
  <c r="X622" i="12"/>
  <c r="K557" i="13"/>
  <c r="Z545" i="12"/>
  <c r="M480" i="13"/>
  <c r="V640" i="12"/>
  <c r="I575" i="13"/>
  <c r="Z601" i="12"/>
  <c r="M536" i="13"/>
  <c r="Y649" i="12"/>
  <c r="X602" i="12"/>
  <c r="K537" i="13"/>
  <c r="Z516" i="12"/>
  <c r="M451" i="13"/>
  <c r="U556" i="12"/>
  <c r="H491" i="13"/>
  <c r="Z562" i="12"/>
  <c r="M497" i="13"/>
  <c r="K511" i="13"/>
  <c r="Y541" i="12"/>
  <c r="L476" i="13"/>
  <c r="Y549" i="12"/>
  <c r="L484" i="13"/>
  <c r="Y571" i="12"/>
  <c r="L506" i="13"/>
  <c r="U552" i="12"/>
  <c r="H487" i="13"/>
  <c r="X520" i="12"/>
  <c r="K455" i="13"/>
  <c r="Z547" i="12"/>
  <c r="M482" i="13"/>
  <c r="V616" i="12"/>
  <c r="I551" i="13"/>
  <c r="X536" i="12"/>
  <c r="K471" i="13"/>
  <c r="L511" i="13"/>
  <c r="X539" i="12"/>
  <c r="K474" i="13"/>
  <c r="W538" i="12"/>
  <c r="J473" i="13"/>
  <c r="Z528" i="12"/>
  <c r="M463" i="13"/>
  <c r="W550" i="12"/>
  <c r="J485" i="13"/>
  <c r="X464" i="12"/>
  <c r="K399" i="13"/>
  <c r="Z525" i="12"/>
  <c r="M460" i="13"/>
  <c r="X439" i="12"/>
  <c r="K374" i="13"/>
  <c r="V472" i="12"/>
  <c r="I407" i="13"/>
  <c r="Y498" i="12"/>
  <c r="L433" i="13"/>
  <c r="W505" i="12"/>
  <c r="J440" i="13"/>
  <c r="X463" i="12"/>
  <c r="K398" i="13"/>
  <c r="Y515" i="12"/>
  <c r="L450" i="13"/>
  <c r="Z484" i="12"/>
  <c r="M419" i="13"/>
  <c r="Z442" i="12"/>
  <c r="M377" i="13"/>
  <c r="V509" i="12"/>
  <c r="I444" i="13"/>
  <c r="U468" i="12"/>
  <c r="H403" i="13"/>
  <c r="V501" i="12"/>
  <c r="I436" i="13"/>
  <c r="Y453" i="12"/>
  <c r="L388" i="13"/>
  <c r="V411" i="12"/>
  <c r="I346" i="13"/>
  <c r="Z416" i="12"/>
  <c r="M351" i="13"/>
  <c r="V443" i="12"/>
  <c r="I378" i="13"/>
  <c r="U414" i="12"/>
  <c r="H349" i="13"/>
  <c r="Y418" i="12"/>
  <c r="W396" i="12"/>
  <c r="Y715" i="12"/>
  <c r="U700" i="12"/>
  <c r="U697" i="12"/>
  <c r="Z664" i="12"/>
  <c r="U660" i="12"/>
  <c r="X422" i="12"/>
  <c r="K357" i="13"/>
  <c r="Y365" i="12"/>
  <c r="L300" i="13"/>
  <c r="W358" i="12"/>
  <c r="J293" i="13"/>
  <c r="U340" i="12"/>
  <c r="H275" i="13"/>
  <c r="X293" i="12"/>
  <c r="K228" i="13"/>
  <c r="U291" i="12"/>
  <c r="H226" i="13"/>
  <c r="V546" i="12"/>
  <c r="I481" i="13"/>
  <c r="U466" i="12"/>
  <c r="H401" i="13"/>
  <c r="X728" i="12"/>
  <c r="Y705" i="12"/>
  <c r="X717" i="12"/>
  <c r="V591" i="12"/>
  <c r="I526" i="13"/>
  <c r="Y624" i="12"/>
  <c r="L559" i="13"/>
  <c r="I517" i="13"/>
  <c r="V605" i="12"/>
  <c r="I540" i="13"/>
  <c r="V418" i="12"/>
  <c r="I353" i="13"/>
  <c r="Y728" i="12"/>
  <c r="W694" i="12"/>
  <c r="Z669" i="12"/>
  <c r="Y685" i="12"/>
  <c r="Z633" i="12"/>
  <c r="M568" i="13"/>
  <c r="W693" i="12"/>
  <c r="Y717" i="12"/>
  <c r="Y656" i="12"/>
  <c r="W614" i="12"/>
  <c r="J549" i="13"/>
  <c r="H515" i="13"/>
  <c r="X556" i="12"/>
  <c r="K491" i="13"/>
  <c r="U460" i="12"/>
  <c r="H395" i="13"/>
  <c r="V476" i="12"/>
  <c r="I411" i="13"/>
  <c r="Z441" i="12"/>
  <c r="M376" i="13"/>
  <c r="X413" i="12"/>
  <c r="K348" i="13"/>
  <c r="Y477" i="12"/>
  <c r="L412" i="13"/>
  <c r="U729" i="12"/>
  <c r="V660" i="12"/>
  <c r="Z685" i="12"/>
  <c r="V611" i="12"/>
  <c r="I546" i="13"/>
  <c r="W676" i="12"/>
  <c r="W639" i="12"/>
  <c r="J574" i="13"/>
  <c r="U524" i="12"/>
  <c r="H459" i="13"/>
  <c r="Z610" i="12"/>
  <c r="M545" i="13"/>
  <c r="W572" i="12"/>
  <c r="J507" i="13"/>
  <c r="Z613" i="12"/>
  <c r="M548" i="13"/>
  <c r="Z561" i="12"/>
  <c r="M496" i="13"/>
  <c r="Y540" i="12"/>
  <c r="L475" i="13"/>
  <c r="V527" i="12"/>
  <c r="I462" i="13"/>
  <c r="W492" i="12"/>
  <c r="J427" i="13"/>
  <c r="Z457" i="12"/>
  <c r="M392" i="13"/>
  <c r="V489" i="12"/>
  <c r="I424" i="13"/>
  <c r="V466" i="12"/>
  <c r="I401" i="13"/>
  <c r="Z421" i="12"/>
  <c r="M356" i="13"/>
  <c r="V637" i="12"/>
  <c r="I572" i="13"/>
  <c r="X338" i="12"/>
  <c r="K273" i="13"/>
  <c r="Y731" i="12"/>
  <c r="V656" i="12"/>
  <c r="X722" i="12"/>
  <c r="X684" i="12"/>
  <c r="Y702" i="12"/>
  <c r="W671" i="12"/>
  <c r="H525" i="13"/>
  <c r="U696" i="12"/>
  <c r="W647" i="12"/>
  <c r="U592" i="12"/>
  <c r="H527" i="13"/>
  <c r="W711" i="12"/>
  <c r="Z678" i="12"/>
  <c r="Z638" i="12"/>
  <c r="M573" i="13"/>
  <c r="X695" i="12"/>
  <c r="U695" i="12"/>
  <c r="V720" i="12"/>
  <c r="V642" i="12"/>
  <c r="J522" i="13"/>
  <c r="Y691" i="12"/>
  <c r="V606" i="12"/>
  <c r="I541" i="13"/>
  <c r="W668" i="12"/>
  <c r="Z596" i="12"/>
  <c r="M531" i="13"/>
  <c r="H524" i="13"/>
  <c r="W546" i="12"/>
  <c r="J481" i="13"/>
  <c r="L524" i="13"/>
  <c r="U526" i="12"/>
  <c r="H461" i="13"/>
  <c r="M516" i="13"/>
  <c r="Y622" i="12"/>
  <c r="L557" i="13"/>
  <c r="V545" i="12"/>
  <c r="I480" i="13"/>
  <c r="V601" i="12"/>
  <c r="I536" i="13"/>
  <c r="Y645" i="12"/>
  <c r="Z602" i="12"/>
  <c r="M537" i="13"/>
  <c r="W514" i="12"/>
  <c r="J449" i="13"/>
  <c r="U562" i="12"/>
  <c r="H497" i="13"/>
  <c r="U570" i="12"/>
  <c r="H505" i="13"/>
  <c r="V541" i="12"/>
  <c r="I476" i="13"/>
  <c r="W549" i="12"/>
  <c r="J484" i="13"/>
  <c r="U571" i="12"/>
  <c r="H506" i="13"/>
  <c r="Y552" i="12"/>
  <c r="L487" i="13"/>
  <c r="Y517" i="12"/>
  <c r="L452" i="13"/>
  <c r="Y547" i="12"/>
  <c r="L482" i="13"/>
  <c r="W616" i="12"/>
  <c r="J551" i="13"/>
  <c r="Z536" i="12"/>
  <c r="M471" i="13"/>
  <c r="Y539" i="12"/>
  <c r="L474" i="13"/>
  <c r="X538" i="12"/>
  <c r="K473" i="13"/>
  <c r="V511" i="12"/>
  <c r="I446" i="13"/>
  <c r="W485" i="12"/>
  <c r="J420" i="13"/>
  <c r="V490" i="12"/>
  <c r="I425" i="13"/>
  <c r="Z444" i="12"/>
  <c r="M379" i="13"/>
  <c r="Z476" i="12"/>
  <c r="M411" i="13"/>
  <c r="W435" i="12"/>
  <c r="J370" i="13"/>
  <c r="X483" i="12"/>
  <c r="K418" i="13"/>
  <c r="X446" i="12"/>
  <c r="K381" i="13"/>
  <c r="Z464" i="12"/>
  <c r="M399" i="13"/>
  <c r="W509" i="12"/>
  <c r="J444" i="13"/>
  <c r="Y417" i="12"/>
  <c r="L352" i="13"/>
  <c r="Y469" i="12"/>
  <c r="L404" i="13"/>
  <c r="V417" i="12"/>
  <c r="I352" i="13"/>
  <c r="U463" i="12"/>
  <c r="H398" i="13"/>
  <c r="W515" i="12"/>
  <c r="J450" i="13"/>
  <c r="Y481" i="12"/>
  <c r="L416" i="13"/>
  <c r="X438" i="12"/>
  <c r="K373" i="13"/>
  <c r="U493" i="12"/>
  <c r="H428" i="13"/>
  <c r="W468" i="12"/>
  <c r="J403" i="13"/>
  <c r="Y501" i="12"/>
  <c r="L436" i="13"/>
  <c r="Z453" i="12"/>
  <c r="M388" i="13"/>
  <c r="Z411" i="12"/>
  <c r="M346" i="13"/>
  <c r="W416" i="12"/>
  <c r="J351" i="13"/>
  <c r="Y425" i="12"/>
  <c r="L360" i="13"/>
  <c r="X414" i="12"/>
  <c r="K349" i="13"/>
  <c r="V600" i="12"/>
  <c r="W715" i="12"/>
  <c r="W700" i="12"/>
  <c r="Y497" i="12"/>
  <c r="L432" i="13"/>
  <c r="V445" i="12"/>
  <c r="I380" i="13"/>
  <c r="V560" i="12"/>
  <c r="I495" i="13"/>
  <c r="U718" i="12"/>
  <c r="U693" i="12"/>
  <c r="Y529" i="12"/>
  <c r="L464" i="13"/>
  <c r="Y722" i="12"/>
  <c r="Z684" i="12"/>
  <c r="X702" i="12"/>
  <c r="V671" i="12"/>
  <c r="Z696" i="12"/>
  <c r="X700" i="12"/>
  <c r="Z647" i="12"/>
  <c r="X711" i="12"/>
  <c r="V638" i="12"/>
  <c r="I573" i="13"/>
  <c r="X683" i="12"/>
  <c r="Z677" i="12"/>
  <c r="X720" i="12"/>
  <c r="W642" i="12"/>
  <c r="U661" i="12"/>
  <c r="Z691" i="12"/>
  <c r="U646" i="12"/>
  <c r="U683" i="12"/>
  <c r="W615" i="12"/>
  <c r="J550" i="13"/>
  <c r="V680" i="12"/>
  <c r="W606" i="12"/>
  <c r="J541" i="13"/>
  <c r="X673" i="12"/>
  <c r="Z634" i="12"/>
  <c r="M569" i="13"/>
  <c r="L509" i="13"/>
  <c r="Y714" i="12"/>
  <c r="Z652" i="12"/>
  <c r="W567" i="12"/>
  <c r="J502" i="13"/>
  <c r="X620" i="12"/>
  <c r="K555" i="13"/>
  <c r="Y632" i="12"/>
  <c r="L567" i="13"/>
  <c r="V596" i="12"/>
  <c r="I531" i="13"/>
  <c r="K524" i="13"/>
  <c r="Z546" i="12"/>
  <c r="M481" i="13"/>
  <c r="I520" i="13"/>
  <c r="J516" i="13"/>
  <c r="X621" i="12"/>
  <c r="K556" i="13"/>
  <c r="W534" i="12"/>
  <c r="J469" i="13"/>
  <c r="U601" i="12"/>
  <c r="H536" i="13"/>
  <c r="U645" i="12"/>
  <c r="V602" i="12"/>
  <c r="I537" i="13"/>
  <c r="V504" i="12"/>
  <c r="I439" i="13"/>
  <c r="U547" i="12"/>
  <c r="H482" i="13"/>
  <c r="Y558" i="12"/>
  <c r="L493" i="13"/>
  <c r="V570" i="12"/>
  <c r="I505" i="13"/>
  <c r="Z541" i="12"/>
  <c r="M476" i="13"/>
  <c r="Z549" i="12"/>
  <c r="M484" i="13"/>
  <c r="W571" i="12"/>
  <c r="J506" i="13"/>
  <c r="Z506" i="12"/>
  <c r="M441" i="13"/>
  <c r="Y530" i="12"/>
  <c r="L465" i="13"/>
  <c r="U616" i="12"/>
  <c r="H551" i="13"/>
  <c r="U550" i="12"/>
  <c r="H485" i="13"/>
  <c r="V485" i="12"/>
  <c r="I420" i="13"/>
  <c r="U510" i="12"/>
  <c r="H445" i="13"/>
  <c r="W477" i="12"/>
  <c r="J412" i="13"/>
  <c r="W442" i="12"/>
  <c r="J377" i="13"/>
  <c r="Z467" i="12"/>
  <c r="M402" i="13"/>
  <c r="Y435" i="12"/>
  <c r="L370" i="13"/>
  <c r="V483" i="12"/>
  <c r="I418" i="13"/>
  <c r="V446" i="12"/>
  <c r="I381" i="13"/>
  <c r="Y493" i="12"/>
  <c r="L428" i="13"/>
  <c r="X456" i="12"/>
  <c r="K391" i="13"/>
  <c r="Z417" i="12"/>
  <c r="M352" i="13"/>
  <c r="X505" i="12"/>
  <c r="K440" i="13"/>
  <c r="Y460" i="12"/>
  <c r="L395" i="13"/>
  <c r="V515" i="12"/>
  <c r="I450" i="13"/>
  <c r="U481" i="12"/>
  <c r="H416" i="13"/>
  <c r="W436" i="12"/>
  <c r="J371" i="13"/>
  <c r="Y487" i="12"/>
  <c r="L422" i="13"/>
  <c r="Z468" i="12"/>
  <c r="M403" i="13"/>
  <c r="U501" i="12"/>
  <c r="H436" i="13"/>
  <c r="W451" i="12"/>
  <c r="J386" i="13"/>
  <c r="U437" i="12"/>
  <c r="H372" i="13"/>
  <c r="X416" i="12"/>
  <c r="K351" i="13"/>
  <c r="Z425" i="12"/>
  <c r="M360" i="13"/>
  <c r="W412" i="12"/>
  <c r="J347" i="13"/>
  <c r="Y414" i="12"/>
  <c r="L349" i="13"/>
  <c r="Z481" i="12"/>
  <c r="X554" i="12"/>
  <c r="K489" i="13"/>
  <c r="W533" i="12"/>
  <c r="J468" i="13"/>
  <c r="X433" i="12"/>
  <c r="K368" i="13"/>
  <c r="Y431" i="12"/>
  <c r="L366" i="13"/>
  <c r="U428" i="12"/>
  <c r="H363" i="13"/>
  <c r="L324" i="13"/>
  <c r="Y389" i="12"/>
  <c r="Z370" i="12"/>
  <c r="M305" i="13"/>
  <c r="U349" i="12"/>
  <c r="H284" i="13"/>
  <c r="X690" i="12"/>
  <c r="U684" i="12"/>
  <c r="Z655" i="12"/>
  <c r="Y508" i="12"/>
  <c r="L443" i="13"/>
  <c r="V693" i="12"/>
  <c r="V683" i="12"/>
  <c r="X676" i="12"/>
  <c r="U714" i="12"/>
  <c r="Z632" i="12"/>
  <c r="M567" i="13"/>
  <c r="K518" i="13"/>
  <c r="Z534" i="12"/>
  <c r="M469" i="13"/>
  <c r="V645" i="12"/>
  <c r="Z504" i="12"/>
  <c r="M439" i="13"/>
  <c r="U539" i="12"/>
  <c r="H474" i="13"/>
  <c r="W558" i="12"/>
  <c r="J493" i="13"/>
  <c r="W513" i="12"/>
  <c r="J448" i="13"/>
  <c r="Y544" i="12"/>
  <c r="L479" i="13"/>
  <c r="Z571" i="12"/>
  <c r="M506" i="13"/>
  <c r="X548" i="12"/>
  <c r="K483" i="13"/>
  <c r="U503" i="12"/>
  <c r="H438" i="13"/>
  <c r="Y527" i="12"/>
  <c r="L462" i="13"/>
  <c r="Y616" i="12"/>
  <c r="L551" i="13"/>
  <c r="X530" i="12"/>
  <c r="K465" i="13"/>
  <c r="W522" i="12"/>
  <c r="J457" i="13"/>
  <c r="U527" i="12"/>
  <c r="H462" i="13"/>
  <c r="Z511" i="12"/>
  <c r="M446" i="13"/>
  <c r="Y550" i="12"/>
  <c r="L485" i="13"/>
  <c r="X518" i="12"/>
  <c r="K453" i="13"/>
  <c r="W459" i="12"/>
  <c r="J394" i="13"/>
  <c r="Y472" i="12"/>
  <c r="L407" i="13"/>
  <c r="Z488" i="12"/>
  <c r="M423" i="13"/>
  <c r="U464" i="12"/>
  <c r="H399" i="13"/>
  <c r="W493" i="12"/>
  <c r="J428" i="13"/>
  <c r="W454" i="12"/>
  <c r="J389" i="13"/>
  <c r="X415" i="12"/>
  <c r="K350" i="13"/>
  <c r="W488" i="12"/>
  <c r="J423" i="13"/>
  <c r="W456" i="12"/>
  <c r="J391" i="13"/>
  <c r="Y500" i="12"/>
  <c r="L435" i="13"/>
  <c r="U475" i="12"/>
  <c r="H410" i="13"/>
  <c r="Z431" i="12"/>
  <c r="M366" i="13"/>
  <c r="V487" i="12"/>
  <c r="I422" i="13"/>
  <c r="W460" i="12"/>
  <c r="J395" i="13"/>
  <c r="X444" i="12"/>
  <c r="K379" i="13"/>
  <c r="Y437" i="12"/>
  <c r="L372" i="13"/>
  <c r="V416" i="12"/>
  <c r="I351" i="13"/>
  <c r="W425" i="12"/>
  <c r="J360" i="13"/>
  <c r="V432" i="12"/>
  <c r="I367" i="13"/>
  <c r="Z412" i="12"/>
  <c r="M347" i="13"/>
  <c r="Z414" i="12"/>
  <c r="M349" i="13"/>
  <c r="Y562" i="12"/>
  <c r="L497" i="13"/>
  <c r="X726" i="12"/>
  <c r="X719" i="12"/>
  <c r="U715" i="12"/>
  <c r="W667" i="12"/>
  <c r="W664" i="12"/>
  <c r="Y660" i="12"/>
  <c r="W605" i="12"/>
  <c r="J540" i="13"/>
  <c r="U600" i="12"/>
  <c r="H535" i="13"/>
  <c r="Z384" i="12"/>
  <c r="M319" i="13"/>
  <c r="X377" i="12"/>
  <c r="K312" i="13"/>
  <c r="V365" i="12"/>
  <c r="I300" i="13"/>
  <c r="Z304" i="12"/>
  <c r="M239" i="13"/>
  <c r="U293" i="12"/>
  <c r="H228" i="13"/>
  <c r="Z282" i="12"/>
  <c r="M217" i="13"/>
  <c r="K410" i="13"/>
  <c r="X475" i="12"/>
  <c r="V635" i="12"/>
  <c r="I570" i="13"/>
  <c r="Z465" i="12"/>
  <c r="M400" i="13"/>
  <c r="U687" i="12"/>
  <c r="X704" i="12"/>
  <c r="W681" i="12"/>
  <c r="Z702" i="12"/>
  <c r="X713" i="12"/>
  <c r="W669" i="12"/>
  <c r="U694" i="12"/>
  <c r="V647" i="12"/>
  <c r="Z711" i="12"/>
  <c r="Z667" i="12"/>
  <c r="U677" i="12"/>
  <c r="U720" i="12"/>
  <c r="Z642" i="12"/>
  <c r="V690" i="12"/>
  <c r="X674" i="12"/>
  <c r="Z615" i="12"/>
  <c r="M550" i="13"/>
  <c r="W595" i="12"/>
  <c r="J530" i="13"/>
  <c r="Y673" i="12"/>
  <c r="W630" i="12"/>
  <c r="J565" i="13"/>
  <c r="U569" i="12"/>
  <c r="H504" i="13"/>
  <c r="U652" i="12"/>
  <c r="Y567" i="12"/>
  <c r="L502" i="13"/>
  <c r="U618" i="12"/>
  <c r="H553" i="13"/>
  <c r="M510" i="13"/>
  <c r="X640" i="12"/>
  <c r="K575" i="13"/>
  <c r="W649" i="12"/>
  <c r="Z668" i="12"/>
  <c r="U620" i="12"/>
  <c r="H555" i="13"/>
  <c r="Y570" i="12"/>
  <c r="L505" i="13"/>
  <c r="W501" i="12"/>
  <c r="J436" i="13"/>
  <c r="W704" i="12"/>
  <c r="Y681" i="12"/>
  <c r="X633" i="12"/>
  <c r="K568" i="13"/>
  <c r="V568" i="12"/>
  <c r="I503" i="13"/>
  <c r="W655" i="12"/>
  <c r="Y690" i="12"/>
  <c r="W665" i="12"/>
  <c r="Y595" i="12"/>
  <c r="L530" i="13"/>
  <c r="V673" i="12"/>
  <c r="Z630" i="12"/>
  <c r="M565" i="13"/>
  <c r="Y565" i="12"/>
  <c r="L500" i="13"/>
  <c r="Z714" i="12"/>
  <c r="Z567" i="12"/>
  <c r="M502" i="13"/>
  <c r="Y618" i="12"/>
  <c r="L553" i="13"/>
  <c r="U632" i="12"/>
  <c r="H567" i="13"/>
  <c r="J510" i="13"/>
  <c r="U614" i="12"/>
  <c r="H549" i="13"/>
  <c r="W640" i="12"/>
  <c r="J575" i="13"/>
  <c r="H518" i="13"/>
  <c r="U668" i="12"/>
  <c r="X654" i="12"/>
  <c r="U621" i="12"/>
  <c r="H556" i="13"/>
  <c r="W532" i="12"/>
  <c r="J467" i="13"/>
  <c r="Z620" i="12"/>
  <c r="M555" i="13"/>
  <c r="Z645" i="12"/>
  <c r="Y535" i="12"/>
  <c r="L470" i="13"/>
  <c r="Z558" i="12"/>
  <c r="M493" i="13"/>
  <c r="X570" i="12"/>
  <c r="K505" i="13"/>
  <c r="X513" i="12"/>
  <c r="K448" i="13"/>
  <c r="V544" i="12"/>
  <c r="I479" i="13"/>
  <c r="X605" i="12"/>
  <c r="K540" i="13"/>
  <c r="U530" i="12"/>
  <c r="H465" i="13"/>
  <c r="Z522" i="12"/>
  <c r="M457" i="13"/>
  <c r="X519" i="12"/>
  <c r="K454" i="13"/>
  <c r="Z499" i="12"/>
  <c r="M434" i="13"/>
  <c r="Z474" i="12"/>
  <c r="M409" i="13"/>
  <c r="X510" i="12"/>
  <c r="K445" i="13"/>
  <c r="X473" i="12"/>
  <c r="K408" i="13"/>
  <c r="V431" i="12"/>
  <c r="I366" i="13"/>
  <c r="Y459" i="12"/>
  <c r="L394" i="13"/>
  <c r="W433" i="12"/>
  <c r="J368" i="13"/>
  <c r="Z479" i="12"/>
  <c r="M414" i="13"/>
  <c r="W518" i="12"/>
  <c r="J453" i="13"/>
  <c r="U459" i="12"/>
  <c r="H394" i="13"/>
  <c r="Z469" i="12"/>
  <c r="M404" i="13"/>
  <c r="Y482" i="12"/>
  <c r="L417" i="13"/>
  <c r="W452" i="12"/>
  <c r="J387" i="13"/>
  <c r="Y488" i="12"/>
  <c r="L423" i="13"/>
  <c r="Z449" i="12"/>
  <c r="M384" i="13"/>
  <c r="Y413" i="12"/>
  <c r="L348" i="13"/>
  <c r="V475" i="12"/>
  <c r="I410" i="13"/>
  <c r="Z456" i="12"/>
  <c r="M391" i="13"/>
  <c r="U500" i="12"/>
  <c r="H435" i="13"/>
  <c r="U469" i="12"/>
  <c r="H404" i="13"/>
  <c r="V424" i="12"/>
  <c r="I359" i="13"/>
  <c r="X487" i="12"/>
  <c r="K422" i="13"/>
  <c r="W449" i="12"/>
  <c r="J384" i="13"/>
  <c r="Z501" i="12"/>
  <c r="M436" i="13"/>
  <c r="X442" i="12"/>
  <c r="K377" i="13"/>
  <c r="Z437" i="12"/>
  <c r="M372" i="13"/>
  <c r="Y412" i="12"/>
  <c r="L347" i="13"/>
  <c r="X425" i="12"/>
  <c r="K360" i="13"/>
  <c r="Y432" i="12"/>
  <c r="L367" i="13"/>
  <c r="X572" i="12"/>
  <c r="K507" i="13"/>
  <c r="V497" i="12"/>
  <c r="I432" i="13"/>
  <c r="U727" i="12"/>
  <c r="V644" i="12"/>
  <c r="L516" i="13"/>
  <c r="V551" i="12"/>
  <c r="I486" i="13"/>
  <c r="Y502" i="12"/>
  <c r="L437" i="13"/>
  <c r="V612" i="12"/>
  <c r="I547" i="13"/>
  <c r="Y621" i="12"/>
  <c r="L556" i="13"/>
  <c r="Z728" i="12"/>
  <c r="V704" i="12"/>
  <c r="Y699" i="12"/>
  <c r="V713" i="12"/>
  <c r="W660" i="12"/>
  <c r="Z682" i="12"/>
  <c r="U689" i="12"/>
  <c r="W636" i="12"/>
  <c r="J571" i="13"/>
  <c r="V565" i="12"/>
  <c r="I500" i="13"/>
  <c r="Y708" i="12"/>
  <c r="Y667" i="12"/>
  <c r="Y658" i="12"/>
  <c r="V677" i="12"/>
  <c r="X714" i="12"/>
  <c r="W631" i="12"/>
  <c r="J566" i="13"/>
  <c r="U655" i="12"/>
  <c r="V705" i="12"/>
  <c r="Z689" i="12"/>
  <c r="V700" i="12"/>
  <c r="V670" i="12"/>
  <c r="W604" i="12"/>
  <c r="J539" i="13"/>
  <c r="Y665" i="12"/>
  <c r="U717" i="12"/>
  <c r="X672" i="12"/>
  <c r="Z623" i="12"/>
  <c r="M558" i="13"/>
  <c r="U560" i="12"/>
  <c r="H495" i="13"/>
  <c r="Y695" i="12"/>
  <c r="Y620" i="12"/>
  <c r="L555" i="13"/>
  <c r="X668" i="12"/>
  <c r="Z618" i="12"/>
  <c r="M553" i="13"/>
  <c r="V632" i="12"/>
  <c r="I567" i="13"/>
  <c r="I510" i="13"/>
  <c r="U612" i="12"/>
  <c r="H547" i="13"/>
  <c r="X625" i="12"/>
  <c r="K560" i="13"/>
  <c r="H510" i="13"/>
  <c r="Y668" i="12"/>
  <c r="Y654" i="12"/>
  <c r="Z621" i="12"/>
  <c r="M556" i="13"/>
  <c r="V620" i="12"/>
  <c r="I555" i="13"/>
  <c r="X614" i="12"/>
  <c r="K549" i="13"/>
  <c r="J523" i="13"/>
  <c r="V535" i="12"/>
  <c r="I470" i="13"/>
  <c r="Y554" i="12"/>
  <c r="L489" i="13"/>
  <c r="X629" i="12"/>
  <c r="K564" i="13"/>
  <c r="U553" i="12"/>
  <c r="H488" i="13"/>
  <c r="V548" i="12"/>
  <c r="I483" i="13"/>
  <c r="U494" i="12"/>
  <c r="H429" i="13"/>
  <c r="W520" i="12"/>
  <c r="J455" i="13"/>
  <c r="Z605" i="12"/>
  <c r="M540" i="13"/>
  <c r="Y499" i="12"/>
  <c r="L434" i="13"/>
  <c r="U538" i="12"/>
  <c r="H473" i="13"/>
  <c r="U470" i="12"/>
  <c r="H405" i="13"/>
  <c r="Z510" i="12"/>
  <c r="M445" i="13"/>
  <c r="V473" i="12"/>
  <c r="I408" i="13"/>
  <c r="Y512" i="12"/>
  <c r="L447" i="13"/>
  <c r="Y457" i="12"/>
  <c r="L392" i="13"/>
  <c r="U429" i="12"/>
  <c r="H364" i="13"/>
  <c r="Y476" i="12"/>
  <c r="L411" i="13"/>
  <c r="Z518" i="12"/>
  <c r="M453" i="13"/>
  <c r="Z459" i="12"/>
  <c r="M394" i="13"/>
  <c r="X452" i="12"/>
  <c r="K387" i="13"/>
  <c r="Z482" i="12"/>
  <c r="M417" i="13"/>
  <c r="V452" i="12"/>
  <c r="I387" i="13"/>
  <c r="V488" i="12"/>
  <c r="I423" i="13"/>
  <c r="Y447" i="12"/>
  <c r="L382" i="13"/>
  <c r="Z408" i="12"/>
  <c r="M343" i="13"/>
  <c r="X471" i="12"/>
  <c r="K406" i="13"/>
  <c r="Y449" i="12"/>
  <c r="L384" i="13"/>
  <c r="W500" i="12"/>
  <c r="J435" i="13"/>
  <c r="Y468" i="12"/>
  <c r="L403" i="13"/>
  <c r="W422" i="12"/>
  <c r="J357" i="13"/>
  <c r="Y484" i="12"/>
  <c r="L419" i="13"/>
  <c r="V449" i="12"/>
  <c r="I384" i="13"/>
  <c r="Z490" i="12"/>
  <c r="M425" i="13"/>
  <c r="W440" i="12"/>
  <c r="J375" i="13"/>
  <c r="X437" i="12"/>
  <c r="K372" i="13"/>
  <c r="V425" i="12"/>
  <c r="I360" i="13"/>
  <c r="U432" i="12"/>
  <c r="H367" i="13"/>
  <c r="Y433" i="12"/>
  <c r="L368" i="13"/>
  <c r="U415" i="12"/>
  <c r="H350" i="13"/>
  <c r="V410" i="12"/>
  <c r="I345" i="13"/>
  <c r="V389" i="12"/>
  <c r="I324" i="13"/>
  <c r="X289" i="12"/>
  <c r="K224" i="13"/>
  <c r="V499" i="12"/>
  <c r="I434" i="13"/>
  <c r="Z498" i="12"/>
  <c r="M433" i="13"/>
  <c r="X706" i="12"/>
  <c r="U690" i="12"/>
  <c r="W530" i="12"/>
  <c r="J465" i="13"/>
  <c r="W728" i="12"/>
  <c r="W679" i="12"/>
  <c r="Z726" i="12"/>
  <c r="Z699" i="12"/>
  <c r="Y710" i="12"/>
  <c r="U653" i="12"/>
  <c r="Y675" i="12"/>
  <c r="W686" i="12"/>
  <c r="Z636" i="12"/>
  <c r="M571" i="13"/>
  <c r="Z708" i="12"/>
  <c r="X664" i="12"/>
  <c r="X670" i="12"/>
  <c r="V689" i="12"/>
  <c r="Z700" i="12"/>
  <c r="X665" i="12"/>
  <c r="Y604" i="12"/>
  <c r="L539" i="13"/>
  <c r="Z665" i="12"/>
  <c r="V717" i="12"/>
  <c r="Y672" i="12"/>
  <c r="W619" i="12"/>
  <c r="J554" i="13"/>
  <c r="U551" i="12"/>
  <c r="H486" i="13"/>
  <c r="W695" i="12"/>
  <c r="U607" i="12"/>
  <c r="H542" i="13"/>
  <c r="Y643" i="12"/>
  <c r="Z614" i="12"/>
  <c r="M549" i="13"/>
  <c r="W620" i="12"/>
  <c r="J555" i="13"/>
  <c r="W564" i="12"/>
  <c r="J499" i="13"/>
  <c r="V610" i="12"/>
  <c r="I545" i="13"/>
  <c r="U624" i="12"/>
  <c r="H559" i="13"/>
  <c r="X566" i="12"/>
  <c r="K501" i="13"/>
  <c r="V668" i="12"/>
  <c r="U654" i="12"/>
  <c r="X687" i="12"/>
  <c r="V614" i="12"/>
  <c r="I549" i="13"/>
  <c r="M523" i="13"/>
  <c r="Z554" i="12"/>
  <c r="M489" i="13"/>
  <c r="X562" i="12"/>
  <c r="K497" i="13"/>
  <c r="V507" i="12"/>
  <c r="I442" i="13"/>
  <c r="U629" i="12"/>
  <c r="H564" i="13"/>
  <c r="I515" i="13"/>
  <c r="Y520" i="12"/>
  <c r="L455" i="13"/>
  <c r="Y605" i="12"/>
  <c r="L540" i="13"/>
  <c r="V530" i="12"/>
  <c r="I465" i="13"/>
  <c r="Z563" i="12"/>
  <c r="M498" i="13"/>
  <c r="Z519" i="12"/>
  <c r="M454" i="13"/>
  <c r="X491" i="12"/>
  <c r="K426" i="13"/>
  <c r="U508" i="12"/>
  <c r="H443" i="13"/>
  <c r="U531" i="12"/>
  <c r="H466" i="13"/>
  <c r="U461" i="12"/>
  <c r="H396" i="13"/>
  <c r="V502" i="12"/>
  <c r="I437" i="13"/>
  <c r="X465" i="12"/>
  <c r="K400" i="13"/>
  <c r="V498" i="12"/>
  <c r="I433" i="13"/>
  <c r="W455" i="12"/>
  <c r="J390" i="13"/>
  <c r="V427" i="12"/>
  <c r="I362" i="13"/>
  <c r="U476" i="12"/>
  <c r="H411" i="13"/>
  <c r="V518" i="12"/>
  <c r="I453" i="13"/>
  <c r="V457" i="12"/>
  <c r="I392" i="13"/>
  <c r="W450" i="12"/>
  <c r="J385" i="13"/>
  <c r="X482" i="12"/>
  <c r="K417" i="13"/>
  <c r="W441" i="12"/>
  <c r="J376" i="13"/>
  <c r="U479" i="12"/>
  <c r="H414" i="13"/>
  <c r="X445" i="12"/>
  <c r="K380" i="13"/>
  <c r="Y471" i="12"/>
  <c r="L406" i="13"/>
  <c r="W445" i="12"/>
  <c r="J380" i="13"/>
  <c r="Z500" i="12"/>
  <c r="M435" i="13"/>
  <c r="X460" i="12"/>
  <c r="K395" i="13"/>
  <c r="V415" i="12"/>
  <c r="I350" i="13"/>
  <c r="W484" i="12"/>
  <c r="J419" i="13"/>
  <c r="Y442" i="12"/>
  <c r="L377" i="13"/>
  <c r="V428" i="12"/>
  <c r="I363" i="13"/>
  <c r="U423" i="12"/>
  <c r="H358" i="13"/>
  <c r="U726" i="12"/>
  <c r="U719" i="12"/>
  <c r="Y687" i="12"/>
  <c r="X681" i="12"/>
  <c r="Y637" i="12"/>
  <c r="L572" i="13"/>
  <c r="Y626" i="12"/>
  <c r="L561" i="13"/>
  <c r="U605" i="12"/>
  <c r="H540" i="13"/>
  <c r="V569" i="12"/>
  <c r="I504" i="13"/>
  <c r="U554" i="12"/>
  <c r="H489" i="13"/>
  <c r="Z478" i="12"/>
  <c r="M413" i="13"/>
  <c r="W415" i="12"/>
  <c r="J350" i="13"/>
  <c r="U410" i="12"/>
  <c r="H345" i="13"/>
  <c r="U389" i="12"/>
  <c r="H324" i="13"/>
  <c r="W289" i="12"/>
  <c r="J224" i="13"/>
  <c r="Z286" i="12"/>
  <c r="M221" i="13"/>
  <c r="U499" i="12"/>
  <c r="H434" i="13"/>
  <c r="X549" i="12"/>
  <c r="K484" i="13"/>
  <c r="Y706" i="12"/>
  <c r="Z690" i="12"/>
  <c r="V505" i="12"/>
  <c r="I440" i="13"/>
  <c r="X396" i="12"/>
  <c r="K331" i="13"/>
  <c r="W384" i="12"/>
  <c r="J319" i="13"/>
  <c r="X331" i="12"/>
  <c r="K266" i="13"/>
  <c r="U723" i="12"/>
  <c r="W678" i="12"/>
  <c r="U670" i="12"/>
  <c r="V624" i="12"/>
  <c r="I559" i="13"/>
  <c r="H471" i="13"/>
  <c r="U536" i="12"/>
  <c r="W483" i="12"/>
  <c r="J418" i="13"/>
  <c r="W683" i="12"/>
  <c r="Y614" i="12"/>
  <c r="L549" i="13"/>
  <c r="W687" i="12"/>
  <c r="X561" i="12"/>
  <c r="K496" i="13"/>
  <c r="Y516" i="12"/>
  <c r="L451" i="13"/>
  <c r="V491" i="12"/>
  <c r="I426" i="13"/>
  <c r="X496" i="12"/>
  <c r="K431" i="13"/>
  <c r="X455" i="12"/>
  <c r="K390" i="13"/>
  <c r="W457" i="12"/>
  <c r="J392" i="13"/>
  <c r="U450" i="12"/>
  <c r="H385" i="13"/>
  <c r="V482" i="12"/>
  <c r="I417" i="13"/>
  <c r="U441" i="12"/>
  <c r="H376" i="13"/>
  <c r="Y475" i="12"/>
  <c r="L410" i="13"/>
  <c r="Y436" i="12"/>
  <c r="L371" i="13"/>
  <c r="X512" i="12"/>
  <c r="K447" i="13"/>
  <c r="Z471" i="12"/>
  <c r="M406" i="13"/>
  <c r="Y438" i="12"/>
  <c r="L373" i="13"/>
  <c r="Y465" i="12"/>
  <c r="L400" i="13"/>
  <c r="X431" i="12"/>
  <c r="K366" i="13"/>
  <c r="W432" i="12"/>
  <c r="J367" i="13"/>
  <c r="W410" i="12"/>
  <c r="J345" i="13"/>
  <c r="V528" i="12"/>
  <c r="I463" i="13"/>
  <c r="Z592" i="12"/>
  <c r="M527" i="13"/>
  <c r="Z697" i="12"/>
  <c r="V681" i="12"/>
  <c r="X637" i="12"/>
  <c r="K572" i="13"/>
  <c r="X626" i="12"/>
  <c r="K561" i="13"/>
  <c r="Y569" i="12"/>
  <c r="L504" i="13"/>
  <c r="X478" i="12"/>
  <c r="K413" i="13"/>
  <c r="U457" i="12"/>
  <c r="H392" i="13"/>
  <c r="Z338" i="12"/>
  <c r="M273" i="13"/>
  <c r="V289" i="12"/>
  <c r="I224" i="13"/>
  <c r="Y286" i="12"/>
  <c r="L221" i="13"/>
  <c r="V593" i="12"/>
  <c r="I528" i="13"/>
  <c r="Y712" i="12"/>
  <c r="W706" i="12"/>
  <c r="U698" i="12"/>
  <c r="U610" i="12"/>
  <c r="H545" i="13"/>
  <c r="Z523" i="12"/>
  <c r="M458" i="13"/>
  <c r="U425" i="12"/>
  <c r="H360" i="13"/>
  <c r="V384" i="12"/>
  <c r="I319" i="13"/>
  <c r="Z340" i="12"/>
  <c r="M275" i="13"/>
  <c r="W331" i="12"/>
  <c r="J266" i="13"/>
  <c r="V304" i="12"/>
  <c r="I239" i="13"/>
  <c r="Y284" i="12"/>
  <c r="L219" i="13"/>
  <c r="V282" i="12"/>
  <c r="I217" i="13"/>
  <c r="Z315" i="12"/>
  <c r="M250" i="13"/>
  <c r="U724" i="12"/>
  <c r="V628" i="12"/>
  <c r="I563" i="13"/>
  <c r="M524" i="13"/>
  <c r="U561" i="12"/>
  <c r="H496" i="13"/>
  <c r="Z672" i="12"/>
  <c r="V651" i="12"/>
  <c r="U643" i="12"/>
  <c r="W479" i="12"/>
  <c r="J414" i="13"/>
  <c r="X411" i="12"/>
  <c r="K346" i="13"/>
  <c r="V524" i="12"/>
  <c r="I459" i="13"/>
  <c r="Z606" i="12"/>
  <c r="M541" i="13"/>
  <c r="Y697" i="12"/>
  <c r="U681" i="12"/>
  <c r="W626" i="12"/>
  <c r="J561" i="13"/>
  <c r="Y478" i="12"/>
  <c r="L413" i="13"/>
  <c r="U431" i="12"/>
  <c r="H366" i="13"/>
  <c r="Z418" i="12"/>
  <c r="M353" i="13"/>
  <c r="Z415" i="12"/>
  <c r="M350" i="13"/>
  <c r="Y338" i="12"/>
  <c r="L273" i="13"/>
  <c r="U289" i="12"/>
  <c r="H224" i="13"/>
  <c r="X286" i="12"/>
  <c r="K221" i="13"/>
  <c r="U706" i="12"/>
  <c r="Z698" i="12"/>
  <c r="W610" i="12"/>
  <c r="J545" i="13"/>
  <c r="U559" i="12"/>
  <c r="H494" i="13"/>
  <c r="Y422" i="12"/>
  <c r="L357" i="13"/>
  <c r="U402" i="12"/>
  <c r="H337" i="13"/>
  <c r="Y360" i="12"/>
  <c r="L295" i="13"/>
  <c r="W353" i="12"/>
  <c r="J288" i="13"/>
  <c r="V342" i="12"/>
  <c r="I277" i="13"/>
  <c r="U544" i="12"/>
  <c r="H479" i="13"/>
  <c r="V460" i="12"/>
  <c r="I395" i="13"/>
  <c r="W657" i="12"/>
  <c r="W556" i="12"/>
  <c r="J491" i="13"/>
  <c r="V531" i="12"/>
  <c r="I466" i="13"/>
  <c r="V448" i="12"/>
  <c r="I383" i="13"/>
  <c r="Z428" i="12"/>
  <c r="M363" i="13"/>
  <c r="Z289" i="12"/>
  <c r="M224" i="13"/>
  <c r="V712" i="12"/>
  <c r="V706" i="12"/>
  <c r="W528" i="12"/>
  <c r="J463" i="13"/>
  <c r="U379" i="12"/>
  <c r="H314" i="13"/>
  <c r="U372" i="12"/>
  <c r="H307" i="13"/>
  <c r="U351" i="12"/>
  <c r="H286" i="13"/>
  <c r="V317" i="12"/>
  <c r="I252" i="13"/>
  <c r="Y557" i="12"/>
  <c r="L492" i="13"/>
  <c r="U676" i="12"/>
  <c r="W566" i="12"/>
  <c r="J501" i="13"/>
  <c r="Y677" i="12"/>
  <c r="U604" i="12"/>
  <c r="H539" i="13"/>
  <c r="X701" i="12"/>
  <c r="W633" i="12"/>
  <c r="J568" i="13"/>
  <c r="V665" i="12"/>
  <c r="V695" i="12"/>
  <c r="V566" i="12"/>
  <c r="I501" i="13"/>
  <c r="X529" i="12"/>
  <c r="K464" i="13"/>
  <c r="X527" i="12"/>
  <c r="K462" i="13"/>
  <c r="X476" i="12"/>
  <c r="K411" i="13"/>
  <c r="V723" i="12"/>
  <c r="Z719" i="12"/>
  <c r="Z729" i="12"/>
  <c r="X707" i="12"/>
  <c r="Z661" i="12"/>
  <c r="W698" i="12"/>
  <c r="Z648" i="12"/>
  <c r="W659" i="12"/>
  <c r="Z594" i="12"/>
  <c r="M529" i="13"/>
  <c r="V613" i="12"/>
  <c r="I548" i="13"/>
  <c r="Y629" i="12"/>
  <c r="L564" i="13"/>
  <c r="X517" i="12"/>
  <c r="K452" i="13"/>
  <c r="X514" i="12"/>
  <c r="K449" i="13"/>
  <c r="W502" i="12"/>
  <c r="J437" i="13"/>
  <c r="V409" i="12"/>
  <c r="I344" i="13"/>
  <c r="Z450" i="12"/>
  <c r="M385" i="13"/>
  <c r="W434" i="12"/>
  <c r="J369" i="13"/>
  <c r="Z438" i="12"/>
  <c r="M373" i="13"/>
  <c r="V715" i="12"/>
  <c r="Y707" i="12"/>
  <c r="U674" i="12"/>
  <c r="X661" i="12"/>
  <c r="Z666" i="12"/>
  <c r="Z705" i="12"/>
  <c r="M519" i="13"/>
  <c r="W597" i="12"/>
  <c r="J532" i="13"/>
  <c r="V643" i="12"/>
  <c r="Z624" i="12"/>
  <c r="M559" i="13"/>
  <c r="Z612" i="12"/>
  <c r="M547" i="13"/>
  <c r="W562" i="12"/>
  <c r="J497" i="13"/>
  <c r="M508" i="13"/>
  <c r="V555" i="12"/>
  <c r="I490" i="13"/>
  <c r="Z531" i="12"/>
  <c r="M466" i="13"/>
  <c r="Z486" i="12"/>
  <c r="M421" i="13"/>
  <c r="X467" i="12"/>
  <c r="K402" i="13"/>
  <c r="V434" i="12"/>
  <c r="I369" i="13"/>
  <c r="Z423" i="12"/>
  <c r="M358" i="13"/>
  <c r="X418" i="12"/>
  <c r="K353" i="13"/>
  <c r="W286" i="12"/>
  <c r="J221" i="13"/>
  <c r="V697" i="12"/>
  <c r="U731" i="12"/>
  <c r="Z675" i="12"/>
  <c r="X712" i="12"/>
  <c r="X716" i="12"/>
  <c r="Y696" i="12"/>
  <c r="U617" i="12"/>
  <c r="H552" i="13"/>
  <c r="V702" i="12"/>
  <c r="Z660" i="12"/>
  <c r="W603" i="12"/>
  <c r="J538" i="13"/>
  <c r="Z725" i="12"/>
  <c r="V685" i="12"/>
  <c r="X658" i="12"/>
  <c r="W709" i="12"/>
  <c r="Z651" i="12"/>
  <c r="U658" i="12"/>
  <c r="W600" i="12"/>
  <c r="J535" i="13"/>
  <c r="V698" i="12"/>
  <c r="W670" i="12"/>
  <c r="Z693" i="12"/>
  <c r="I519" i="13"/>
  <c r="Z639" i="12"/>
  <c r="M574" i="13"/>
  <c r="U709" i="12"/>
  <c r="V609" i="12"/>
  <c r="I544" i="13"/>
  <c r="W602" i="12"/>
  <c r="J537" i="13"/>
  <c r="W612" i="12"/>
  <c r="J547" i="13"/>
  <c r="Y593" i="12"/>
  <c r="L528" i="13"/>
  <c r="W537" i="12"/>
  <c r="J472" i="13"/>
  <c r="U591" i="12"/>
  <c r="H526" i="13"/>
  <c r="Z627" i="12"/>
  <c r="M562" i="13"/>
  <c r="V572" i="12"/>
  <c r="I507" i="13"/>
  <c r="X559" i="12"/>
  <c r="K494" i="13"/>
  <c r="V519" i="12"/>
  <c r="I454" i="13"/>
  <c r="V521" i="12"/>
  <c r="I456" i="13"/>
  <c r="V558" i="12"/>
  <c r="I493" i="13"/>
  <c r="V629" i="12"/>
  <c r="I564" i="13"/>
  <c r="M515" i="13"/>
  <c r="W540" i="12"/>
  <c r="J475" i="13"/>
  <c r="W553" i="12"/>
  <c r="J488" i="13"/>
  <c r="X616" i="12"/>
  <c r="K551" i="13"/>
  <c r="V553" i="12"/>
  <c r="I488" i="13"/>
  <c r="H511" i="13"/>
  <c r="Z555" i="12"/>
  <c r="M490" i="13"/>
  <c r="W504" i="12"/>
  <c r="J439" i="13"/>
  <c r="Y528" i="12"/>
  <c r="L463" i="13"/>
  <c r="Z492" i="12"/>
  <c r="M427" i="13"/>
  <c r="U523" i="12"/>
  <c r="H458" i="13"/>
  <c r="W480" i="12"/>
  <c r="J415" i="13"/>
  <c r="U495" i="12"/>
  <c r="H430" i="13"/>
  <c r="Z446" i="12"/>
  <c r="M381" i="13"/>
  <c r="U484" i="12"/>
  <c r="H419" i="13"/>
  <c r="U451" i="12"/>
  <c r="H386" i="13"/>
  <c r="X489" i="12"/>
  <c r="K424" i="13"/>
  <c r="X459" i="12"/>
  <c r="K394" i="13"/>
  <c r="V467" i="12"/>
  <c r="I402" i="13"/>
  <c r="V525" i="12"/>
  <c r="I460" i="13"/>
  <c r="W448" i="12"/>
  <c r="J383" i="13"/>
  <c r="Z475" i="12"/>
  <c r="M410" i="13"/>
  <c r="W439" i="12"/>
  <c r="J374" i="13"/>
  <c r="V512" i="12"/>
  <c r="I447" i="13"/>
  <c r="U413" i="12"/>
  <c r="H348" i="13"/>
  <c r="Z462" i="12"/>
  <c r="M397" i="13"/>
  <c r="V420" i="12"/>
  <c r="I355" i="13"/>
  <c r="W430" i="12"/>
  <c r="J365" i="13"/>
  <c r="V421" i="12"/>
  <c r="I356" i="13"/>
  <c r="X419" i="12"/>
  <c r="K354" i="13"/>
  <c r="K513" i="13"/>
  <c r="W697" i="12"/>
  <c r="X660" i="12"/>
  <c r="Y591" i="12"/>
  <c r="L526" i="13"/>
  <c r="H517" i="13"/>
  <c r="V478" i="12"/>
  <c r="I413" i="13"/>
  <c r="Y349" i="12"/>
  <c r="L284" i="13"/>
  <c r="W338" i="12"/>
  <c r="J273" i="13"/>
  <c r="Y289" i="12"/>
  <c r="L224" i="13"/>
  <c r="V286" i="12"/>
  <c r="I221" i="13"/>
  <c r="U712" i="12"/>
  <c r="Z706" i="12"/>
  <c r="Y655" i="12"/>
  <c r="X474" i="12"/>
  <c r="K409" i="13"/>
  <c r="Y445" i="12"/>
  <c r="L380" i="13"/>
  <c r="X484" i="12"/>
  <c r="K419" i="13"/>
  <c r="Y607" i="12"/>
  <c r="L542" i="13"/>
  <c r="U708" i="12"/>
  <c r="W463" i="12"/>
  <c r="J398" i="13"/>
  <c r="W591" i="12"/>
  <c r="J526" i="13"/>
  <c r="Y533" i="12"/>
  <c r="L468" i="13"/>
  <c r="U478" i="12"/>
  <c r="H413" i="13"/>
  <c r="U370" i="12"/>
  <c r="H305" i="13"/>
  <c r="X349" i="12"/>
  <c r="K284" i="13"/>
  <c r="V338" i="12"/>
  <c r="I273" i="13"/>
  <c r="U286" i="12"/>
  <c r="H221" i="13"/>
  <c r="V552" i="12"/>
  <c r="I487" i="13"/>
  <c r="V422" i="12"/>
  <c r="I357" i="13"/>
  <c r="Z396" i="12"/>
  <c r="M331" i="13"/>
  <c r="Z358" i="12"/>
  <c r="M293" i="13"/>
  <c r="X340" i="12"/>
  <c r="K275" i="13"/>
  <c r="U331" i="12"/>
  <c r="H266" i="13"/>
  <c r="Z313" i="12"/>
  <c r="M248" i="13"/>
  <c r="X291" i="12"/>
  <c r="K226" i="13"/>
  <c r="W284" i="12"/>
  <c r="J219" i="13"/>
  <c r="Y703" i="12"/>
  <c r="X630" i="12"/>
  <c r="K565" i="13"/>
  <c r="U627" i="12"/>
  <c r="H562" i="13"/>
  <c r="L512" i="13"/>
  <c r="V474" i="12"/>
  <c r="I409" i="13"/>
  <c r="Y434" i="12"/>
  <c r="L369" i="13"/>
  <c r="Z398" i="12"/>
  <c r="M333" i="13"/>
  <c r="X372" i="12"/>
  <c r="K307" i="13"/>
  <c r="X351" i="12"/>
  <c r="K286" i="13"/>
  <c r="W673" i="12"/>
  <c r="V550" i="12"/>
  <c r="I485" i="13"/>
  <c r="Z539" i="12"/>
  <c r="M474" i="13"/>
  <c r="W467" i="12"/>
  <c r="J402" i="13"/>
  <c r="Z419" i="12"/>
  <c r="M354" i="13"/>
  <c r="X402" i="12"/>
  <c r="K337" i="13"/>
  <c r="V400" i="12"/>
  <c r="I335" i="13"/>
  <c r="Z353" i="12"/>
  <c r="M288" i="13"/>
  <c r="Y342" i="12"/>
  <c r="L277" i="13"/>
  <c r="U333" i="12"/>
  <c r="H268" i="13"/>
  <c r="U308" i="12"/>
  <c r="H243" i="13"/>
  <c r="V407" i="12"/>
  <c r="I342" i="13"/>
  <c r="W730" i="12"/>
  <c r="Z701" i="12"/>
  <c r="V682" i="12"/>
  <c r="W656" i="12"/>
  <c r="V603" i="12"/>
  <c r="I538" i="13"/>
  <c r="X557" i="12"/>
  <c r="K492" i="13"/>
  <c r="W521" i="12"/>
  <c r="J456" i="13"/>
  <c r="X494" i="12"/>
  <c r="K429" i="13"/>
  <c r="V404" i="12"/>
  <c r="I339" i="13"/>
  <c r="U355" i="12"/>
  <c r="H290" i="13"/>
  <c r="Z346" i="12"/>
  <c r="M281" i="13"/>
  <c r="W344" i="12"/>
  <c r="J279" i="13"/>
  <c r="W297" i="12"/>
  <c r="J232" i="13"/>
  <c r="Z277" i="12"/>
  <c r="M212" i="13"/>
  <c r="U685" i="12"/>
  <c r="I518" i="13"/>
  <c r="U567" i="12"/>
  <c r="H502" i="13"/>
  <c r="U487" i="12"/>
  <c r="H422" i="13"/>
  <c r="Y406" i="12"/>
  <c r="L341" i="13"/>
  <c r="X388" i="12"/>
  <c r="K323" i="13"/>
  <c r="U369" i="12"/>
  <c r="H304" i="13"/>
  <c r="W476" i="12"/>
  <c r="J411" i="13"/>
  <c r="X679" i="12"/>
  <c r="M513" i="13"/>
  <c r="X555" i="12"/>
  <c r="K490" i="13"/>
  <c r="U458" i="12"/>
  <c r="H393" i="13"/>
  <c r="Y383" i="12"/>
  <c r="L318" i="13"/>
  <c r="Z339" i="12"/>
  <c r="M274" i="13"/>
  <c r="V321" i="12"/>
  <c r="I256" i="13"/>
  <c r="U301" i="12"/>
  <c r="H236" i="13"/>
  <c r="V662" i="12"/>
  <c r="Y647" i="12"/>
  <c r="Z635" i="12"/>
  <c r="M570" i="13"/>
  <c r="V561" i="12"/>
  <c r="I496" i="13"/>
  <c r="Y546" i="12"/>
  <c r="L481" i="13"/>
  <c r="U543" i="12"/>
  <c r="H478" i="13"/>
  <c r="U390" i="12"/>
  <c r="H325" i="13"/>
  <c r="W371" i="12"/>
  <c r="J306" i="13"/>
  <c r="Z350" i="12"/>
  <c r="M285" i="13"/>
  <c r="V307" i="12"/>
  <c r="I242" i="13"/>
  <c r="V471" i="12"/>
  <c r="I406" i="13"/>
  <c r="Z732" i="12"/>
  <c r="Y680" i="12"/>
  <c r="Y564" i="12"/>
  <c r="L499" i="13"/>
  <c r="Y378" i="12"/>
  <c r="L313" i="13"/>
  <c r="Y366" i="12"/>
  <c r="L301" i="13"/>
  <c r="Y359" i="12"/>
  <c r="L294" i="13"/>
  <c r="U401" i="12"/>
  <c r="H336" i="13"/>
  <c r="W380" i="12"/>
  <c r="J315" i="13"/>
  <c r="W329" i="12"/>
  <c r="J264" i="13"/>
  <c r="V309" i="12"/>
  <c r="I244" i="13"/>
  <c r="X721" i="12"/>
  <c r="W663" i="12"/>
  <c r="Z590" i="12"/>
  <c r="M525" i="13"/>
  <c r="Y525" i="12"/>
  <c r="L460" i="13"/>
  <c r="W470" i="12"/>
  <c r="J405" i="13"/>
  <c r="V442" i="12"/>
  <c r="I377" i="13"/>
  <c r="V412" i="12"/>
  <c r="I347" i="13"/>
  <c r="W507" i="12"/>
  <c r="J442" i="13"/>
  <c r="Y427" i="12"/>
  <c r="L362" i="13"/>
  <c r="V368" i="12"/>
  <c r="I303" i="13"/>
  <c r="X361" i="12"/>
  <c r="K296" i="13"/>
  <c r="V345" i="12"/>
  <c r="I280" i="13"/>
  <c r="Y327" i="12"/>
  <c r="L262" i="13"/>
  <c r="W336" i="12"/>
  <c r="J271" i="13"/>
  <c r="X303" i="12"/>
  <c r="K238" i="13"/>
  <c r="V298" i="12"/>
  <c r="I233" i="13"/>
  <c r="Y292" i="12"/>
  <c r="L227" i="13"/>
  <c r="Z287" i="12"/>
  <c r="M222" i="13"/>
  <c r="W320" i="12"/>
  <c r="J255" i="13"/>
  <c r="X276" i="12"/>
  <c r="K211" i="13"/>
  <c r="Y325" i="12"/>
  <c r="L260" i="13"/>
  <c r="Y306" i="12"/>
  <c r="L241" i="13"/>
  <c r="U296" i="12"/>
  <c r="H231" i="13"/>
  <c r="X600" i="12"/>
  <c r="K535" i="13"/>
  <c r="V533" i="12"/>
  <c r="I468" i="13"/>
  <c r="X486" i="12"/>
  <c r="K421" i="13"/>
  <c r="X481" i="12"/>
  <c r="K416" i="13"/>
  <c r="U418" i="12"/>
  <c r="H353" i="13"/>
  <c r="Z410" i="12"/>
  <c r="M345" i="13"/>
  <c r="W370" i="12"/>
  <c r="J305" i="13"/>
  <c r="W349" i="12"/>
  <c r="J284" i="13"/>
  <c r="U338" i="12"/>
  <c r="H273" i="13"/>
  <c r="Z712" i="12"/>
  <c r="V684" i="12"/>
  <c r="V655" i="12"/>
  <c r="V559" i="12"/>
  <c r="I494" i="13"/>
  <c r="X552" i="12"/>
  <c r="K487" i="13"/>
  <c r="Y396" i="12"/>
  <c r="L331" i="13"/>
  <c r="Y358" i="12"/>
  <c r="L293" i="13"/>
  <c r="W340" i="12"/>
  <c r="J275" i="13"/>
  <c r="Z331" i="12"/>
  <c r="M266" i="13"/>
  <c r="Y313" i="12"/>
  <c r="L248" i="13"/>
  <c r="W291" i="12"/>
  <c r="J226" i="13"/>
  <c r="V284" i="12"/>
  <c r="I219" i="13"/>
  <c r="Z375" i="12"/>
  <c r="M310" i="13"/>
  <c r="Z371" i="12"/>
  <c r="M306" i="13"/>
  <c r="Z707" i="12"/>
  <c r="X703" i="12"/>
  <c r="X643" i="12"/>
  <c r="U474" i="12"/>
  <c r="H409" i="13"/>
  <c r="W462" i="12"/>
  <c r="J397" i="13"/>
  <c r="Z443" i="12"/>
  <c r="M378" i="13"/>
  <c r="X434" i="12"/>
  <c r="K369" i="13"/>
  <c r="W372" i="12"/>
  <c r="J307" i="13"/>
  <c r="W351" i="12"/>
  <c r="J286" i="13"/>
  <c r="Z673" i="12"/>
  <c r="Y419" i="12"/>
  <c r="L354" i="13"/>
  <c r="W402" i="12"/>
  <c r="J337" i="13"/>
  <c r="U400" i="12"/>
  <c r="H335" i="13"/>
  <c r="Y353" i="12"/>
  <c r="L288" i="13"/>
  <c r="X342" i="12"/>
  <c r="K277" i="13"/>
  <c r="Z333" i="12"/>
  <c r="M268" i="13"/>
  <c r="U407" i="12"/>
  <c r="H342" i="13"/>
  <c r="Z730" i="12"/>
  <c r="Y597" i="12"/>
  <c r="L532" i="13"/>
  <c r="U545" i="12"/>
  <c r="H480" i="13"/>
  <c r="W494" i="12"/>
  <c r="J429" i="13"/>
  <c r="U489" i="12"/>
  <c r="H424" i="13"/>
  <c r="X435" i="12"/>
  <c r="K370" i="13"/>
  <c r="U404" i="12"/>
  <c r="H339" i="13"/>
  <c r="Y374" i="12"/>
  <c r="L309" i="13"/>
  <c r="Y355" i="12"/>
  <c r="L290" i="13"/>
  <c r="Y346" i="12"/>
  <c r="L281" i="13"/>
  <c r="V297" i="12"/>
  <c r="I232" i="13"/>
  <c r="Y277" i="12"/>
  <c r="L212" i="13"/>
  <c r="U710" i="12"/>
  <c r="U446" i="12"/>
  <c r="H381" i="13"/>
  <c r="Z406" i="12"/>
  <c r="M341" i="13"/>
  <c r="W388" i="12"/>
  <c r="J323" i="13"/>
  <c r="Z290" i="12"/>
  <c r="M225" i="13"/>
  <c r="Z347" i="12"/>
  <c r="M282" i="13"/>
  <c r="Y679" i="12"/>
  <c r="W674" i="12"/>
  <c r="J513" i="13"/>
  <c r="W555" i="12"/>
  <c r="J490" i="13"/>
  <c r="X432" i="12"/>
  <c r="K367" i="13"/>
  <c r="X383" i="12"/>
  <c r="K318" i="13"/>
  <c r="Y339" i="12"/>
  <c r="L274" i="13"/>
  <c r="U321" i="12"/>
  <c r="H256" i="13"/>
  <c r="Z301" i="12"/>
  <c r="M236" i="13"/>
  <c r="Y653" i="12"/>
  <c r="X647" i="12"/>
  <c r="U641" i="12"/>
  <c r="H576" i="13"/>
  <c r="Y611" i="12"/>
  <c r="L546" i="13"/>
  <c r="W561" i="12"/>
  <c r="J496" i="13"/>
  <c r="W527" i="12"/>
  <c r="J462" i="13"/>
  <c r="Z390" i="12"/>
  <c r="M325" i="13"/>
  <c r="V371" i="12"/>
  <c r="I306" i="13"/>
  <c r="U307" i="12"/>
  <c r="H242" i="13"/>
  <c r="W696" i="12"/>
  <c r="W680" i="12"/>
  <c r="X558" i="12"/>
  <c r="K493" i="13"/>
  <c r="Y456" i="12"/>
  <c r="L391" i="13"/>
  <c r="V444" i="12"/>
  <c r="I379" i="13"/>
  <c r="V436" i="12"/>
  <c r="I371" i="13"/>
  <c r="Z378" i="12"/>
  <c r="M313" i="13"/>
  <c r="X366" i="12"/>
  <c r="K301" i="13"/>
  <c r="X359" i="12"/>
  <c r="K294" i="13"/>
  <c r="Y401" i="12"/>
  <c r="L336" i="13"/>
  <c r="V380" i="12"/>
  <c r="I315" i="13"/>
  <c r="X285" i="12"/>
  <c r="K220" i="13"/>
  <c r="Z382" i="12"/>
  <c r="M317" i="13"/>
  <c r="V329" i="12"/>
  <c r="I264" i="13"/>
  <c r="U309" i="12"/>
  <c r="H244" i="13"/>
  <c r="V721" i="12"/>
  <c r="Y663" i="12"/>
  <c r="Y590" i="12"/>
  <c r="L525" i="13"/>
  <c r="V532" i="12"/>
  <c r="I467" i="13"/>
  <c r="V470" i="12"/>
  <c r="I405" i="13"/>
  <c r="U412" i="12"/>
  <c r="H347" i="13"/>
  <c r="V510" i="12"/>
  <c r="I445" i="13"/>
  <c r="U733" i="12"/>
  <c r="W722" i="12"/>
  <c r="X645" i="12"/>
  <c r="X447" i="12"/>
  <c r="K382" i="13"/>
  <c r="X427" i="12"/>
  <c r="K362" i="13"/>
  <c r="U421" i="12"/>
  <c r="H356" i="13"/>
  <c r="U368" i="12"/>
  <c r="H303" i="13"/>
  <c r="W361" i="12"/>
  <c r="J296" i="13"/>
  <c r="U345" i="12"/>
  <c r="H280" i="13"/>
  <c r="X450" i="12"/>
  <c r="K385" i="13"/>
  <c r="V336" i="12"/>
  <c r="I271" i="13"/>
  <c r="U324" i="12"/>
  <c r="H259" i="13"/>
  <c r="Z334" i="12"/>
  <c r="M269" i="13"/>
  <c r="W303" i="12"/>
  <c r="J238" i="13"/>
  <c r="U298" i="12"/>
  <c r="H233" i="13"/>
  <c r="X292" i="12"/>
  <c r="K227" i="13"/>
  <c r="Y287" i="12"/>
  <c r="L222" i="13"/>
  <c r="X323" i="12"/>
  <c r="K258" i="13"/>
  <c r="V320" i="12"/>
  <c r="I255" i="13"/>
  <c r="U310" i="12"/>
  <c r="H245" i="13"/>
  <c r="W276" i="12"/>
  <c r="J211" i="13"/>
  <c r="X306" i="12"/>
  <c r="K241" i="13"/>
  <c r="Y701" i="12"/>
  <c r="Z681" i="12"/>
  <c r="W699" i="12"/>
  <c r="W713" i="12"/>
  <c r="U662" i="12"/>
  <c r="X682" i="12"/>
  <c r="U692" i="12"/>
  <c r="X638" i="12"/>
  <c r="K573" i="13"/>
  <c r="Z568" i="12"/>
  <c r="M503" i="13"/>
  <c r="V708" i="12"/>
  <c r="X667" i="12"/>
  <c r="W658" i="12"/>
  <c r="X677" i="12"/>
  <c r="Y657" i="12"/>
  <c r="W646" i="12"/>
  <c r="V692" i="12"/>
  <c r="V615" i="12"/>
  <c r="I550" i="13"/>
  <c r="U680" i="12"/>
  <c r="U628" i="12"/>
  <c r="H563" i="13"/>
  <c r="V659" i="12"/>
  <c r="Z597" i="12"/>
  <c r="M532" i="13"/>
  <c r="Z656" i="12"/>
  <c r="M520" i="13"/>
  <c r="X641" i="12"/>
  <c r="K576" i="13"/>
  <c r="X612" i="12"/>
  <c r="K547" i="13"/>
  <c r="W613" i="12"/>
  <c r="J548" i="13"/>
  <c r="U593" i="12"/>
  <c r="H528" i="13"/>
  <c r="W624" i="12"/>
  <c r="J559" i="13"/>
  <c r="W557" i="12"/>
  <c r="J492" i="13"/>
  <c r="Z607" i="12"/>
  <c r="M542" i="13"/>
  <c r="Z572" i="12"/>
  <c r="M507" i="13"/>
  <c r="Y612" i="12"/>
  <c r="L547" i="13"/>
  <c r="U613" i="12"/>
  <c r="H548" i="13"/>
  <c r="X571" i="12"/>
  <c r="K506" i="13"/>
  <c r="U535" i="12"/>
  <c r="H470" i="13"/>
  <c r="Z570" i="12"/>
  <c r="M505" i="13"/>
  <c r="Z513" i="12"/>
  <c r="M448" i="13"/>
  <c r="Y553" i="12"/>
  <c r="L488" i="13"/>
  <c r="Y548" i="12"/>
  <c r="L483" i="13"/>
  <c r="Z497" i="12"/>
  <c r="M432" i="13"/>
  <c r="Y522" i="12"/>
  <c r="L457" i="13"/>
  <c r="V536" i="12"/>
  <c r="I471" i="13"/>
  <c r="V522" i="12"/>
  <c r="I457" i="13"/>
  <c r="V539" i="12"/>
  <c r="I474" i="13"/>
  <c r="Y538" i="12"/>
  <c r="L473" i="13"/>
  <c r="Y511" i="12"/>
  <c r="L446" i="13"/>
  <c r="X550" i="12"/>
  <c r="K485" i="13"/>
  <c r="Z480" i="12"/>
  <c r="M415" i="13"/>
  <c r="Y490" i="12"/>
  <c r="L425" i="13"/>
  <c r="Y444" i="12"/>
  <c r="L379" i="13"/>
  <c r="V477" i="12"/>
  <c r="I412" i="13"/>
  <c r="Y446" i="12"/>
  <c r="L381" i="13"/>
  <c r="Z489" i="12"/>
  <c r="M424" i="13"/>
  <c r="W446" i="12"/>
  <c r="J381" i="13"/>
  <c r="Y464" i="12"/>
  <c r="L399" i="13"/>
  <c r="W525" i="12"/>
  <c r="J460" i="13"/>
  <c r="X441" i="12"/>
  <c r="K376" i="13"/>
  <c r="X472" i="12"/>
  <c r="K407" i="13"/>
  <c r="U498" i="12"/>
  <c r="H433" i="13"/>
  <c r="X466" i="12"/>
  <c r="K401" i="13"/>
  <c r="V426" i="12"/>
  <c r="I361" i="13"/>
  <c r="Z512" i="12"/>
  <c r="M447" i="13"/>
  <c r="V469" i="12"/>
  <c r="I404" i="13"/>
  <c r="X500" i="12"/>
  <c r="K435" i="13"/>
  <c r="W458" i="12"/>
  <c r="J393" i="13"/>
  <c r="W413" i="12"/>
  <c r="J348" i="13"/>
  <c r="W438" i="12"/>
  <c r="J373" i="13"/>
  <c r="U471" i="12"/>
  <c r="H406" i="13"/>
  <c r="V440" i="12"/>
  <c r="I375" i="13"/>
  <c r="V437" i="12"/>
  <c r="I372" i="13"/>
  <c r="X412" i="12"/>
  <c r="K347" i="13"/>
  <c r="Z432" i="12"/>
  <c r="M367" i="13"/>
  <c r="W544" i="12"/>
  <c r="J479" i="13"/>
  <c r="X533" i="12"/>
  <c r="K468" i="13"/>
  <c r="W486" i="12"/>
  <c r="J421" i="13"/>
  <c r="V370" i="12"/>
  <c r="I305" i="13"/>
  <c r="V349" i="12"/>
  <c r="I284" i="13"/>
  <c r="W552" i="12"/>
  <c r="J487" i="13"/>
  <c r="Z422" i="12"/>
  <c r="M357" i="13"/>
  <c r="Z365" i="12"/>
  <c r="M300" i="13"/>
  <c r="X358" i="12"/>
  <c r="K293" i="13"/>
  <c r="V340" i="12"/>
  <c r="I275" i="13"/>
  <c r="Y331" i="12"/>
  <c r="L266" i="13"/>
  <c r="V291" i="12"/>
  <c r="I226" i="13"/>
  <c r="U284" i="12"/>
  <c r="H219" i="13"/>
  <c r="Y375" i="12"/>
  <c r="L310" i="13"/>
  <c r="Z369" i="12"/>
  <c r="M304" i="13"/>
  <c r="W643" i="12"/>
  <c r="V630" i="12"/>
  <c r="I565" i="13"/>
  <c r="Y474" i="12"/>
  <c r="L409" i="13"/>
  <c r="Z445" i="12"/>
  <c r="M380" i="13"/>
  <c r="U416" i="12"/>
  <c r="H351" i="13"/>
  <c r="Z379" i="12"/>
  <c r="M314" i="13"/>
  <c r="V372" i="12"/>
  <c r="I307" i="13"/>
  <c r="V351" i="12"/>
  <c r="I286" i="13"/>
  <c r="X317" i="12"/>
  <c r="K252" i="13"/>
  <c r="Y566" i="12"/>
  <c r="L501" i="13"/>
  <c r="V402" i="12"/>
  <c r="I337" i="13"/>
  <c r="Z360" i="12"/>
  <c r="M295" i="13"/>
  <c r="X353" i="12"/>
  <c r="K288" i="13"/>
  <c r="W342" i="12"/>
  <c r="J277" i="13"/>
  <c r="Y333" i="12"/>
  <c r="L268" i="13"/>
  <c r="X603" i="12"/>
  <c r="K538" i="13"/>
  <c r="X597" i="12"/>
  <c r="K532" i="13"/>
  <c r="U557" i="12"/>
  <c r="H492" i="13"/>
  <c r="Z455" i="12"/>
  <c r="M390" i="13"/>
  <c r="X374" i="12"/>
  <c r="K309" i="13"/>
  <c r="X355" i="12"/>
  <c r="K290" i="13"/>
  <c r="X346" i="12"/>
  <c r="K281" i="13"/>
  <c r="X299" i="12"/>
  <c r="K234" i="13"/>
  <c r="U297" i="12"/>
  <c r="H232" i="13"/>
  <c r="Z356" i="12"/>
  <c r="M291" i="13"/>
  <c r="Z472" i="12"/>
  <c r="M407" i="13"/>
  <c r="Z731" i="12"/>
  <c r="W717" i="12"/>
  <c r="X406" i="12"/>
  <c r="K341" i="13"/>
  <c r="V388" i="12"/>
  <c r="I323" i="13"/>
  <c r="Z312" i="12"/>
  <c r="M247" i="13"/>
  <c r="Y290" i="12"/>
  <c r="L225" i="13"/>
  <c r="Y347" i="12"/>
  <c r="L282" i="13"/>
  <c r="X699" i="12"/>
  <c r="U679" i="12"/>
  <c r="L513" i="13"/>
  <c r="Z514" i="12"/>
  <c r="M449" i="13"/>
  <c r="X509" i="12"/>
  <c r="K444" i="13"/>
  <c r="Y503" i="12"/>
  <c r="L438" i="13"/>
  <c r="U492" i="12"/>
  <c r="H427" i="13"/>
  <c r="Z357" i="12"/>
  <c r="M292" i="13"/>
  <c r="X339" i="12"/>
  <c r="K274" i="13"/>
  <c r="Z321" i="12"/>
  <c r="M256" i="13"/>
  <c r="Y301" i="12"/>
  <c r="L236" i="13"/>
  <c r="Z662" i="12"/>
  <c r="X653" i="12"/>
  <c r="Y420" i="12"/>
  <c r="L355" i="13"/>
  <c r="Y390" i="12"/>
  <c r="L325" i="13"/>
  <c r="U371" i="12"/>
  <c r="H306" i="13"/>
  <c r="Z307" i="12"/>
  <c r="M242" i="13"/>
  <c r="U609" i="12"/>
  <c r="H544" i="13"/>
  <c r="U444" i="12"/>
  <c r="H379" i="13"/>
  <c r="Z385" i="12"/>
  <c r="M320" i="13"/>
  <c r="X378" i="12"/>
  <c r="K313" i="13"/>
  <c r="W366" i="12"/>
  <c r="J301" i="13"/>
  <c r="X401" i="12"/>
  <c r="K336" i="13"/>
  <c r="U380" i="12"/>
  <c r="H315" i="13"/>
  <c r="W285" i="12"/>
  <c r="J220" i="13"/>
  <c r="Y633" i="12"/>
  <c r="L568" i="13"/>
  <c r="Y382" i="12"/>
  <c r="L317" i="13"/>
  <c r="U329" i="12"/>
  <c r="H264" i="13"/>
  <c r="W721" i="12"/>
  <c r="U666" i="12"/>
  <c r="X663" i="12"/>
  <c r="U659" i="12"/>
  <c r="J514" i="13"/>
  <c r="Z532" i="12"/>
  <c r="M467" i="13"/>
  <c r="Y485" i="12"/>
  <c r="L420" i="13"/>
  <c r="Z622" i="12"/>
  <c r="M557" i="13"/>
  <c r="Z733" i="12"/>
  <c r="V722" i="12"/>
  <c r="W645" i="12"/>
  <c r="Z551" i="12"/>
  <c r="M486" i="13"/>
  <c r="W512" i="12"/>
  <c r="J447" i="13"/>
  <c r="U507" i="12"/>
  <c r="H442" i="13"/>
  <c r="W427" i="12"/>
  <c r="J362" i="13"/>
  <c r="Z387" i="12"/>
  <c r="M322" i="13"/>
  <c r="Z368" i="12"/>
  <c r="M303" i="13"/>
  <c r="U361" i="12"/>
  <c r="H296" i="13"/>
  <c r="W729" i="12"/>
  <c r="U336" i="12"/>
  <c r="H271" i="13"/>
  <c r="Y334" i="12"/>
  <c r="L269" i="13"/>
  <c r="U303" i="12"/>
  <c r="H238" i="13"/>
  <c r="X305" i="12"/>
  <c r="K240" i="13"/>
  <c r="W292" i="12"/>
  <c r="J227" i="13"/>
  <c r="W323" i="12"/>
  <c r="J258" i="13"/>
  <c r="U320" i="12"/>
  <c r="H255" i="13"/>
  <c r="V279" i="12"/>
  <c r="I214" i="13"/>
  <c r="V276" i="12"/>
  <c r="I211" i="13"/>
  <c r="W306" i="12"/>
  <c r="J241" i="13"/>
  <c r="Z278" i="12"/>
  <c r="M213" i="13"/>
  <c r="W701" i="12"/>
  <c r="Y603" i="12"/>
  <c r="L538" i="13"/>
  <c r="U597" i="12"/>
  <c r="H532" i="13"/>
  <c r="V435" i="12"/>
  <c r="I370" i="13"/>
  <c r="Z381" i="12"/>
  <c r="M316" i="13"/>
  <c r="W355" i="12"/>
  <c r="J290" i="13"/>
  <c r="W299" i="12"/>
  <c r="J234" i="13"/>
  <c r="Z297" i="12"/>
  <c r="M232" i="13"/>
  <c r="U541" i="12"/>
  <c r="H476" i="13"/>
  <c r="Y356" i="12"/>
  <c r="L291" i="13"/>
  <c r="V598" i="12"/>
  <c r="I533" i="13"/>
  <c r="Z710" i="12"/>
  <c r="W617" i="12"/>
  <c r="J552" i="13"/>
  <c r="Z595" i="12"/>
  <c r="M530" i="13"/>
  <c r="M518" i="13"/>
  <c r="X531" i="12"/>
  <c r="K466" i="13"/>
  <c r="W406" i="12"/>
  <c r="J341" i="13"/>
  <c r="U388" i="12"/>
  <c r="H323" i="13"/>
  <c r="Z337" i="12"/>
  <c r="M272" i="13"/>
  <c r="Y312" i="12"/>
  <c r="L247" i="13"/>
  <c r="X290" i="12"/>
  <c r="K225" i="13"/>
  <c r="X347" i="12"/>
  <c r="K282" i="13"/>
  <c r="Z466" i="12"/>
  <c r="M401" i="13"/>
  <c r="V679" i="12"/>
  <c r="U529" i="12"/>
  <c r="H464" i="13"/>
  <c r="Y514" i="12"/>
  <c r="L449" i="13"/>
  <c r="V357" i="12"/>
  <c r="I292" i="13"/>
  <c r="W339" i="12"/>
  <c r="J274" i="13"/>
  <c r="Y321" i="12"/>
  <c r="L256" i="13"/>
  <c r="V461" i="12"/>
  <c r="I396" i="13"/>
  <c r="Z485" i="12"/>
  <c r="M420" i="13"/>
  <c r="Y662" i="12"/>
  <c r="W653" i="12"/>
  <c r="U647" i="12"/>
  <c r="X615" i="12"/>
  <c r="K550" i="13"/>
  <c r="W535" i="12"/>
  <c r="J470" i="13"/>
  <c r="Y307" i="12"/>
  <c r="L242" i="13"/>
  <c r="X385" i="12"/>
  <c r="K320" i="13"/>
  <c r="V366" i="12"/>
  <c r="I301" i="13"/>
  <c r="Z332" i="12"/>
  <c r="M267" i="13"/>
  <c r="W401" i="12"/>
  <c r="J336" i="13"/>
  <c r="V285" i="12"/>
  <c r="I220" i="13"/>
  <c r="X718" i="12"/>
  <c r="X382" i="12"/>
  <c r="K317" i="13"/>
  <c r="Z309" i="12"/>
  <c r="M244" i="13"/>
  <c r="U721" i="12"/>
  <c r="Z659" i="12"/>
  <c r="X590" i="12"/>
  <c r="K525" i="13"/>
  <c r="X485" i="12"/>
  <c r="K420" i="13"/>
  <c r="Z316" i="12"/>
  <c r="M251" i="13"/>
  <c r="Z280" i="12"/>
  <c r="M215" i="13"/>
  <c r="Y733" i="12"/>
  <c r="U722" i="12"/>
  <c r="U675" i="12"/>
  <c r="Y648" i="12"/>
  <c r="Z556" i="12"/>
  <c r="M491" i="13"/>
  <c r="Z520" i="12"/>
  <c r="M455" i="13"/>
  <c r="V447" i="12"/>
  <c r="I382" i="13"/>
  <c r="W387" i="12"/>
  <c r="J322" i="13"/>
  <c r="Y368" i="12"/>
  <c r="L303" i="13"/>
  <c r="Y361" i="12"/>
  <c r="L296" i="13"/>
  <c r="Y625" i="12"/>
  <c r="L560" i="13"/>
  <c r="V450" i="12"/>
  <c r="I385" i="13"/>
  <c r="X334" i="12"/>
  <c r="K269" i="13"/>
  <c r="Z303" i="12"/>
  <c r="M238" i="13"/>
  <c r="Z326" i="12"/>
  <c r="M261" i="13"/>
  <c r="W305" i="12"/>
  <c r="J240" i="13"/>
  <c r="V292" i="12"/>
  <c r="I227" i="13"/>
  <c r="V323" i="12"/>
  <c r="I258" i="13"/>
  <c r="X279" i="12"/>
  <c r="K214" i="13"/>
  <c r="U276" i="12"/>
  <c r="H211" i="13"/>
  <c r="V306" i="12"/>
  <c r="I241" i="13"/>
  <c r="Y278" i="12"/>
  <c r="L213" i="13"/>
  <c r="Z460" i="12"/>
  <c r="M395" i="13"/>
  <c r="X424" i="12"/>
  <c r="K359" i="13"/>
  <c r="Y505" i="12"/>
  <c r="L440" i="13"/>
  <c r="W466" i="12"/>
  <c r="J401" i="13"/>
  <c r="U515" i="12"/>
  <c r="H450" i="13"/>
  <c r="V493" i="12"/>
  <c r="I428" i="13"/>
  <c r="X449" i="12"/>
  <c r="K384" i="13"/>
  <c r="U509" i="12"/>
  <c r="H444" i="13"/>
  <c r="U477" i="12"/>
  <c r="H412" i="13"/>
  <c r="X462" i="12"/>
  <c r="K397" i="13"/>
  <c r="W429" i="12"/>
  <c r="J364" i="13"/>
  <c r="U430" i="12"/>
  <c r="H365" i="13"/>
  <c r="V414" i="12"/>
  <c r="I349" i="13"/>
  <c r="X423" i="12"/>
  <c r="K358" i="13"/>
  <c r="V599" i="12"/>
  <c r="I534" i="13"/>
  <c r="W726" i="12"/>
  <c r="W719" i="12"/>
  <c r="X715" i="12"/>
  <c r="V667" i="12"/>
  <c r="V664" i="12"/>
  <c r="Y600" i="12"/>
  <c r="L535" i="13"/>
  <c r="X569" i="12"/>
  <c r="K504" i="13"/>
  <c r="X389" i="12"/>
  <c r="K324" i="13"/>
  <c r="Y370" i="12"/>
  <c r="L305" i="13"/>
  <c r="W559" i="12"/>
  <c r="J494" i="13"/>
  <c r="X497" i="12"/>
  <c r="K432" i="13"/>
  <c r="X365" i="12"/>
  <c r="K300" i="13"/>
  <c r="V358" i="12"/>
  <c r="I293" i="13"/>
  <c r="W293" i="12"/>
  <c r="J228" i="13"/>
  <c r="Z291" i="12"/>
  <c r="M226" i="13"/>
  <c r="Y439" i="12"/>
  <c r="L374" i="13"/>
  <c r="W375" i="12"/>
  <c r="J310" i="13"/>
  <c r="Y716" i="12"/>
  <c r="W707" i="12"/>
  <c r="U703" i="12"/>
  <c r="H512" i="13"/>
  <c r="W443" i="12"/>
  <c r="J378" i="13"/>
  <c r="U434" i="12"/>
  <c r="H369" i="13"/>
  <c r="Y379" i="12"/>
  <c r="L314" i="13"/>
  <c r="Z372" i="12"/>
  <c r="M307" i="13"/>
  <c r="W317" i="12"/>
  <c r="J252" i="13"/>
  <c r="Z557" i="12"/>
  <c r="M492" i="13"/>
  <c r="Y693" i="12"/>
  <c r="Z566" i="12"/>
  <c r="M501" i="13"/>
  <c r="U513" i="12"/>
  <c r="H448" i="13"/>
  <c r="Z367" i="12"/>
  <c r="M302" i="13"/>
  <c r="X360" i="12"/>
  <c r="K295" i="13"/>
  <c r="V353" i="12"/>
  <c r="I288" i="13"/>
  <c r="Y704" i="12"/>
  <c r="W682" i="12"/>
  <c r="V537" i="12"/>
  <c r="I472" i="13"/>
  <c r="X498" i="12"/>
  <c r="K433" i="13"/>
  <c r="U435" i="12"/>
  <c r="H370" i="13"/>
  <c r="V381" i="12"/>
  <c r="I316" i="13"/>
  <c r="V374" i="12"/>
  <c r="I309" i="13"/>
  <c r="V355" i="12"/>
  <c r="I290" i="13"/>
  <c r="Z328" i="12"/>
  <c r="M263" i="13"/>
  <c r="V319" i="12"/>
  <c r="I254" i="13"/>
  <c r="V299" i="12"/>
  <c r="I234" i="13"/>
  <c r="Y297" i="12"/>
  <c r="L232" i="13"/>
  <c r="Z409" i="12"/>
  <c r="M344" i="13"/>
  <c r="X356" i="12"/>
  <c r="K291" i="13"/>
  <c r="X731" i="12"/>
  <c r="Y617" i="12"/>
  <c r="L552" i="13"/>
  <c r="L518" i="13"/>
  <c r="U449" i="12"/>
  <c r="H384" i="13"/>
  <c r="U408" i="12"/>
  <c r="H343" i="13"/>
  <c r="V406" i="12"/>
  <c r="I341" i="13"/>
  <c r="X337" i="12"/>
  <c r="K272" i="13"/>
  <c r="Z330" i="12"/>
  <c r="M265" i="13"/>
  <c r="X312" i="12"/>
  <c r="K247" i="13"/>
  <c r="W290" i="12"/>
  <c r="J225" i="13"/>
  <c r="W347" i="12"/>
  <c r="J282" i="13"/>
  <c r="I525" i="13"/>
  <c r="Z679" i="12"/>
  <c r="Z608" i="12"/>
  <c r="M543" i="13"/>
  <c r="Z364" i="12"/>
  <c r="M299" i="13"/>
  <c r="U357" i="12"/>
  <c r="H292" i="13"/>
  <c r="V339" i="12"/>
  <c r="I274" i="13"/>
  <c r="Z363" i="12"/>
  <c r="M298" i="13"/>
  <c r="Z683" i="12"/>
  <c r="X662" i="12"/>
  <c r="V653" i="12"/>
  <c r="Z535" i="12"/>
  <c r="M470" i="13"/>
  <c r="X420" i="12"/>
  <c r="K355" i="13"/>
  <c r="W390" i="12"/>
  <c r="J325" i="13"/>
  <c r="U702" i="12"/>
  <c r="V696" i="12"/>
  <c r="X644" i="12"/>
  <c r="Y639" i="12"/>
  <c r="L574" i="13"/>
  <c r="X522" i="12"/>
  <c r="K457" i="13"/>
  <c r="X480" i="12"/>
  <c r="K415" i="13"/>
  <c r="Z397" i="12"/>
  <c r="M332" i="13"/>
  <c r="W385" i="12"/>
  <c r="J320" i="13"/>
  <c r="Z341" i="12"/>
  <c r="M276" i="13"/>
  <c r="Y332" i="12"/>
  <c r="L267" i="13"/>
  <c r="V401" i="12"/>
  <c r="I336" i="13"/>
  <c r="Y343" i="12"/>
  <c r="L278" i="13"/>
  <c r="U285" i="12"/>
  <c r="H220" i="13"/>
  <c r="W718" i="12"/>
  <c r="Z329" i="12"/>
  <c r="M264" i="13"/>
  <c r="Y309" i="12"/>
  <c r="L244" i="13"/>
  <c r="U663" i="12"/>
  <c r="W590" i="12"/>
  <c r="J525" i="13"/>
  <c r="X453" i="12"/>
  <c r="K388" i="13"/>
  <c r="Z354" i="12"/>
  <c r="M289" i="13"/>
  <c r="Y316" i="12"/>
  <c r="L251" i="13"/>
  <c r="W596" i="12"/>
  <c r="J531" i="13"/>
  <c r="V311" i="12"/>
  <c r="I246" i="13"/>
  <c r="Y280" i="12"/>
  <c r="L215" i="13"/>
  <c r="X733" i="12"/>
  <c r="Z722" i="12"/>
  <c r="X648" i="12"/>
  <c r="Y551" i="12"/>
  <c r="L486" i="13"/>
  <c r="X488" i="12"/>
  <c r="K423" i="13"/>
  <c r="Z403" i="12"/>
  <c r="M338" i="13"/>
  <c r="Y387" i="12"/>
  <c r="L322" i="13"/>
  <c r="X368" i="12"/>
  <c r="K303" i="13"/>
  <c r="W334" i="12"/>
  <c r="J269" i="13"/>
  <c r="Y303" i="12"/>
  <c r="L238" i="13"/>
  <c r="Y326" i="12"/>
  <c r="L261" i="13"/>
  <c r="V305" i="12"/>
  <c r="I240" i="13"/>
  <c r="U292" i="12"/>
  <c r="H227" i="13"/>
  <c r="U323" i="12"/>
  <c r="H258" i="13"/>
  <c r="W279" i="12"/>
  <c r="J214" i="13"/>
  <c r="Z314" i="12"/>
  <c r="M249" i="13"/>
  <c r="U306" i="12"/>
  <c r="H241" i="13"/>
  <c r="X283" i="12"/>
  <c r="K218" i="13"/>
  <c r="X278" i="12"/>
  <c r="K213" i="13"/>
  <c r="W675" i="12"/>
  <c r="Z663" i="12"/>
  <c r="X694" i="12"/>
  <c r="X710" i="12"/>
  <c r="U644" i="12"/>
  <c r="X729" i="12"/>
  <c r="V669" i="12"/>
  <c r="V686" i="12"/>
  <c r="W634" i="12"/>
  <c r="J569" i="13"/>
  <c r="U725" i="12"/>
  <c r="Z695" i="12"/>
  <c r="U664" i="12"/>
  <c r="Z670" i="12"/>
  <c r="Y631" i="12"/>
  <c r="L566" i="13"/>
  <c r="W714" i="12"/>
  <c r="V633" i="12"/>
  <c r="I568" i="13"/>
  <c r="W705" i="12"/>
  <c r="V674" i="12"/>
  <c r="X606" i="12"/>
  <c r="K541" i="13"/>
  <c r="V676" i="12"/>
  <c r="V650" i="12"/>
  <c r="V714" i="12"/>
  <c r="Y652" i="12"/>
  <c r="V567" i="12"/>
  <c r="I502" i="13"/>
  <c r="V641" i="12"/>
  <c r="I576" i="13"/>
  <c r="Y602" i="12"/>
  <c r="L537" i="13"/>
  <c r="U596" i="12"/>
  <c r="H531" i="13"/>
  <c r="W601" i="12"/>
  <c r="J536" i="13"/>
  <c r="X609" i="12"/>
  <c r="K544" i="13"/>
  <c r="Z537" i="12"/>
  <c r="M472" i="13"/>
  <c r="X591" i="12"/>
  <c r="K526" i="13"/>
  <c r="U622" i="12"/>
  <c r="H557" i="13"/>
  <c r="W545" i="12"/>
  <c r="J480" i="13"/>
  <c r="X607" i="12"/>
  <c r="K542" i="13"/>
  <c r="X649" i="12"/>
  <c r="Y613" i="12"/>
  <c r="L548" i="13"/>
  <c r="W519" i="12"/>
  <c r="J454" i="13"/>
  <c r="Z559" i="12"/>
  <c r="M494" i="13"/>
  <c r="Z521" i="12"/>
  <c r="M456" i="13"/>
  <c r="Y561" i="12"/>
  <c r="L496" i="13"/>
  <c r="W629" i="12"/>
  <c r="J564" i="13"/>
  <c r="K515" i="13"/>
  <c r="V543" i="12"/>
  <c r="I478" i="13"/>
  <c r="W517" i="12"/>
  <c r="J452" i="13"/>
  <c r="Z530" i="12"/>
  <c r="M465" i="13"/>
  <c r="Y563" i="12"/>
  <c r="L498" i="13"/>
  <c r="Y519" i="12"/>
  <c r="L454" i="13"/>
  <c r="W491" i="12"/>
  <c r="J426" i="13"/>
  <c r="Z550" i="12"/>
  <c r="M485" i="13"/>
  <c r="W474" i="12"/>
  <c r="J409" i="13"/>
  <c r="Y510" i="12"/>
  <c r="L445" i="13"/>
  <c r="Z473" i="12"/>
  <c r="M408" i="13"/>
  <c r="W431" i="12"/>
  <c r="J366" i="13"/>
  <c r="V462" i="12"/>
  <c r="I397" i="13"/>
  <c r="Z435" i="12"/>
  <c r="M370" i="13"/>
  <c r="Z483" i="12"/>
  <c r="M418" i="13"/>
  <c r="V464" i="12"/>
  <c r="I399" i="13"/>
  <c r="U483" i="12"/>
  <c r="H418" i="13"/>
  <c r="Y408" i="12"/>
  <c r="L343" i="13"/>
  <c r="U467" i="12"/>
  <c r="H402" i="13"/>
  <c r="Z493" i="12"/>
  <c r="M428" i="13"/>
  <c r="Y458" i="12"/>
  <c r="L393" i="13"/>
  <c r="Y466" i="12"/>
  <c r="L401" i="13"/>
  <c r="X515" i="12"/>
  <c r="K450" i="13"/>
  <c r="U488" i="12"/>
  <c r="H423" i="13"/>
  <c r="W447" i="12"/>
  <c r="J382" i="13"/>
  <c r="Y509" i="12"/>
  <c r="L444" i="13"/>
  <c r="Z477" i="12"/>
  <c r="M412" i="13"/>
  <c r="U422" i="12"/>
  <c r="H357" i="13"/>
  <c r="Y462" i="12"/>
  <c r="L397" i="13"/>
  <c r="Z429" i="12"/>
  <c r="M364" i="13"/>
  <c r="Y430" i="12"/>
  <c r="L365" i="13"/>
  <c r="U443" i="12"/>
  <c r="H378" i="13"/>
  <c r="W428" i="12"/>
  <c r="J363" i="13"/>
  <c r="V430" i="12"/>
  <c r="I365" i="13"/>
  <c r="W421" i="12"/>
  <c r="J356" i="13"/>
  <c r="Y423" i="12"/>
  <c r="L358" i="13"/>
  <c r="V726" i="12"/>
  <c r="V719" i="12"/>
  <c r="Z626" i="12"/>
  <c r="M561" i="13"/>
  <c r="Z569" i="12"/>
  <c r="M504" i="13"/>
  <c r="W389" i="12"/>
  <c r="J324" i="13"/>
  <c r="X370" i="12"/>
  <c r="K305" i="13"/>
  <c r="Z373" i="12"/>
  <c r="M308" i="13"/>
  <c r="W690" i="12"/>
  <c r="W684" i="12"/>
  <c r="Y377" i="12"/>
  <c r="L312" i="13"/>
  <c r="W365" i="12"/>
  <c r="J300" i="13"/>
  <c r="U358" i="12"/>
  <c r="H293" i="13"/>
  <c r="V293" i="12"/>
  <c r="I228" i="13"/>
  <c r="Y291" i="12"/>
  <c r="L226" i="13"/>
  <c r="X315" i="12"/>
  <c r="K250" i="13"/>
  <c r="V375" i="12"/>
  <c r="I310" i="13"/>
  <c r="Z723" i="12"/>
  <c r="V649" i="12"/>
  <c r="J512" i="13"/>
  <c r="Z502" i="12"/>
  <c r="M437" i="13"/>
  <c r="Y448" i="12"/>
  <c r="L383" i="13"/>
  <c r="Y391" i="12"/>
  <c r="L326" i="13"/>
  <c r="X379" i="12"/>
  <c r="K314" i="13"/>
  <c r="Y372" i="12"/>
  <c r="L307" i="13"/>
  <c r="Y394" i="12"/>
  <c r="L329" i="13"/>
  <c r="Z713" i="12"/>
  <c r="U673" i="12"/>
  <c r="Y623" i="12"/>
  <c r="L558" i="13"/>
  <c r="U566" i="12"/>
  <c r="H501" i="13"/>
  <c r="V526" i="12"/>
  <c r="I461" i="13"/>
  <c r="Y513" i="12"/>
  <c r="L448" i="13"/>
  <c r="U440" i="12"/>
  <c r="H375" i="13"/>
  <c r="Y429" i="12"/>
  <c r="L364" i="13"/>
  <c r="U419" i="12"/>
  <c r="H354" i="13"/>
  <c r="Y367" i="12"/>
  <c r="L302" i="13"/>
  <c r="W360" i="12"/>
  <c r="J295" i="13"/>
  <c r="U353" i="12"/>
  <c r="H288" i="13"/>
  <c r="X724" i="12"/>
  <c r="U634" i="12"/>
  <c r="H569" i="13"/>
  <c r="X631" i="12"/>
  <c r="K566" i="13"/>
  <c r="Z628" i="12"/>
  <c r="M563" i="13"/>
  <c r="U603" i="12"/>
  <c r="H538" i="13"/>
  <c r="I524" i="13"/>
  <c r="U521" i="12"/>
  <c r="H456" i="13"/>
  <c r="V335" i="12"/>
  <c r="I270" i="13"/>
  <c r="Y328" i="12"/>
  <c r="L263" i="13"/>
  <c r="X319" i="12"/>
  <c r="K254" i="13"/>
  <c r="U299" i="12"/>
  <c r="H234" i="13"/>
  <c r="Y409" i="12"/>
  <c r="L344" i="13"/>
  <c r="W356" i="12"/>
  <c r="J291" i="13"/>
  <c r="W731" i="12"/>
  <c r="X617" i="12"/>
  <c r="K552" i="13"/>
  <c r="U595" i="12"/>
  <c r="H530" i="13"/>
  <c r="U438" i="12"/>
  <c r="H373" i="13"/>
  <c r="Y411" i="12"/>
  <c r="L346" i="13"/>
  <c r="U406" i="12"/>
  <c r="H341" i="13"/>
  <c r="Z362" i="12"/>
  <c r="M297" i="13"/>
  <c r="W337" i="12"/>
  <c r="J272" i="13"/>
  <c r="X348" i="12"/>
  <c r="K283" i="13"/>
  <c r="Y330" i="12"/>
  <c r="L265" i="13"/>
  <c r="V290" i="12"/>
  <c r="I225" i="13"/>
  <c r="V347" i="12"/>
  <c r="I282" i="13"/>
  <c r="V608" i="12"/>
  <c r="I543" i="13"/>
  <c r="V529" i="12"/>
  <c r="I464" i="13"/>
  <c r="X524" i="12"/>
  <c r="K459" i="13"/>
  <c r="Z452" i="12"/>
  <c r="M387" i="13"/>
  <c r="W423" i="12"/>
  <c r="J358" i="13"/>
  <c r="Y364" i="12"/>
  <c r="L299" i="13"/>
  <c r="Y357" i="12"/>
  <c r="L292" i="13"/>
  <c r="U339" i="12"/>
  <c r="H274" i="13"/>
  <c r="Y363" i="12"/>
  <c r="L298" i="13"/>
  <c r="V549" i="12"/>
  <c r="I484" i="13"/>
  <c r="W662" i="12"/>
  <c r="X618" i="12"/>
  <c r="K553" i="13"/>
  <c r="V540" i="12"/>
  <c r="I475" i="13"/>
  <c r="X535" i="12"/>
  <c r="K470" i="13"/>
  <c r="Z430" i="12"/>
  <c r="M365" i="13"/>
  <c r="W420" i="12"/>
  <c r="J355" i="13"/>
  <c r="V390" i="12"/>
  <c r="I325" i="13"/>
  <c r="W644" i="12"/>
  <c r="U456" i="12"/>
  <c r="H391" i="13"/>
  <c r="Y397" i="12"/>
  <c r="L332" i="13"/>
  <c r="V385" i="12"/>
  <c r="I320" i="13"/>
  <c r="Y341" i="12"/>
  <c r="L276" i="13"/>
  <c r="X332" i="12"/>
  <c r="K267" i="13"/>
  <c r="X343" i="12"/>
  <c r="K278" i="13"/>
  <c r="Z285" i="12"/>
  <c r="M220" i="13"/>
  <c r="V718" i="12"/>
  <c r="Y329" i="12"/>
  <c r="L264" i="13"/>
  <c r="Y671" i="12"/>
  <c r="X666" i="12"/>
  <c r="X593" i="12"/>
  <c r="K528" i="13"/>
  <c r="U532" i="12"/>
  <c r="H467" i="13"/>
  <c r="Y504" i="12"/>
  <c r="L439" i="13"/>
  <c r="Y354" i="12"/>
  <c r="L289" i="13"/>
  <c r="X316" i="12"/>
  <c r="K251" i="13"/>
  <c r="W622" i="12"/>
  <c r="J557" i="13"/>
  <c r="X311" i="12"/>
  <c r="K246" i="13"/>
  <c r="X280" i="12"/>
  <c r="K215" i="13"/>
  <c r="W733" i="12"/>
  <c r="X651" i="12"/>
  <c r="X551" i="12"/>
  <c r="K486" i="13"/>
  <c r="W403" i="12"/>
  <c r="J338" i="13"/>
  <c r="X387" i="12"/>
  <c r="K322" i="13"/>
  <c r="W368" i="12"/>
  <c r="J303" i="13"/>
  <c r="U642" i="12"/>
  <c r="W625" i="12"/>
  <c r="J560" i="13"/>
  <c r="V334" i="12"/>
  <c r="I269" i="13"/>
  <c r="V295" i="12"/>
  <c r="I230" i="13"/>
  <c r="Z318" i="12"/>
  <c r="M253" i="13"/>
  <c r="X326" i="12"/>
  <c r="K261" i="13"/>
  <c r="U305" i="12"/>
  <c r="H240" i="13"/>
  <c r="Z294" i="12"/>
  <c r="M229" i="13"/>
  <c r="U279" i="12"/>
  <c r="H214" i="13"/>
  <c r="Z322" i="12"/>
  <c r="M257" i="13"/>
  <c r="Y314" i="12"/>
  <c r="L249" i="13"/>
  <c r="W283" i="12"/>
  <c r="J218" i="13"/>
  <c r="W278" i="12"/>
  <c r="J213" i="13"/>
  <c r="W315" i="12"/>
  <c r="J250" i="13"/>
  <c r="U375" i="12"/>
  <c r="H310" i="13"/>
  <c r="Y723" i="12"/>
  <c r="U716" i="12"/>
  <c r="U707" i="12"/>
  <c r="V594" i="12"/>
  <c r="I529" i="13"/>
  <c r="V508" i="12"/>
  <c r="I443" i="13"/>
  <c r="X502" i="12"/>
  <c r="K437" i="13"/>
  <c r="Z454" i="12"/>
  <c r="M389" i="13"/>
  <c r="X448" i="12"/>
  <c r="K383" i="13"/>
  <c r="X391" i="12"/>
  <c r="K326" i="13"/>
  <c r="W379" i="12"/>
  <c r="J314" i="13"/>
  <c r="U317" i="12"/>
  <c r="H252" i="13"/>
  <c r="X394" i="12"/>
  <c r="K329" i="13"/>
  <c r="Y713" i="12"/>
  <c r="Z646" i="12"/>
  <c r="V516" i="12"/>
  <c r="I451" i="13"/>
  <c r="Z386" i="12"/>
  <c r="M321" i="13"/>
  <c r="X367" i="12"/>
  <c r="K302" i="13"/>
  <c r="V360" i="12"/>
  <c r="I295" i="13"/>
  <c r="Z300" i="12"/>
  <c r="M235" i="13"/>
  <c r="Z727" i="12"/>
  <c r="V724" i="12"/>
  <c r="W720" i="12"/>
  <c r="U704" i="12"/>
  <c r="V631" i="12"/>
  <c r="I566" i="13"/>
  <c r="Y628" i="12"/>
  <c r="L563" i="13"/>
  <c r="K521" i="13"/>
  <c r="Y537" i="12"/>
  <c r="L472" i="13"/>
  <c r="Y521" i="12"/>
  <c r="L456" i="13"/>
  <c r="Y393" i="12"/>
  <c r="L328" i="13"/>
  <c r="X335" i="12"/>
  <c r="K270" i="13"/>
  <c r="W319" i="12"/>
  <c r="J254" i="13"/>
  <c r="Z299" i="12"/>
  <c r="M234" i="13"/>
  <c r="X409" i="12"/>
  <c r="K344" i="13"/>
  <c r="V356" i="12"/>
  <c r="I291" i="13"/>
  <c r="V731" i="12"/>
  <c r="V617" i="12"/>
  <c r="I552" i="13"/>
  <c r="Y362" i="12"/>
  <c r="L297" i="13"/>
  <c r="V337" i="12"/>
  <c r="I272" i="13"/>
  <c r="W348" i="12"/>
  <c r="J283" i="13"/>
  <c r="X330" i="12"/>
  <c r="K265" i="13"/>
  <c r="W312" i="12"/>
  <c r="J247" i="13"/>
  <c r="U290" i="12"/>
  <c r="H225" i="13"/>
  <c r="Y619" i="12"/>
  <c r="L554" i="13"/>
  <c r="K509" i="13"/>
  <c r="U347" i="12"/>
  <c r="H282" i="13"/>
  <c r="X608" i="12"/>
  <c r="K543" i="13"/>
  <c r="Z524" i="12"/>
  <c r="M459" i="13"/>
  <c r="V514" i="12"/>
  <c r="I449" i="13"/>
  <c r="Y452" i="12"/>
  <c r="L387" i="13"/>
  <c r="V423" i="12"/>
  <c r="I358" i="13"/>
  <c r="Z376" i="12"/>
  <c r="M311" i="13"/>
  <c r="X364" i="12"/>
  <c r="K299" i="13"/>
  <c r="X357" i="12"/>
  <c r="K292" i="13"/>
  <c r="X281" i="12"/>
  <c r="K216" i="13"/>
  <c r="X363" i="12"/>
  <c r="K298" i="13"/>
  <c r="Y688" i="12"/>
  <c r="Z653" i="12"/>
  <c r="W621" i="12"/>
  <c r="J556" i="13"/>
  <c r="V506" i="12"/>
  <c r="I441" i="13"/>
  <c r="Z463" i="12"/>
  <c r="M398" i="13"/>
  <c r="Z538" i="12"/>
  <c r="M473" i="13"/>
  <c r="Y711" i="12"/>
  <c r="U650" i="12"/>
  <c r="V639" i="12"/>
  <c r="I574" i="13"/>
  <c r="V480" i="12"/>
  <c r="I415" i="13"/>
  <c r="Z399" i="12"/>
  <c r="M334" i="13"/>
  <c r="X397" i="12"/>
  <c r="K332" i="13"/>
  <c r="U385" i="12"/>
  <c r="H320" i="13"/>
  <c r="X352" i="12"/>
  <c r="K287" i="13"/>
  <c r="X341" i="12"/>
  <c r="K276" i="13"/>
  <c r="W332" i="12"/>
  <c r="J267" i="13"/>
  <c r="W343" i="12"/>
  <c r="J278" i="13"/>
  <c r="Y285" i="12"/>
  <c r="L220" i="13"/>
  <c r="U633" i="12"/>
  <c r="H568" i="13"/>
  <c r="U382" i="12"/>
  <c r="H317" i="13"/>
  <c r="X671" i="12"/>
  <c r="W666" i="12"/>
  <c r="X636" i="12"/>
  <c r="K571" i="13"/>
  <c r="U485" i="12"/>
  <c r="H420" i="13"/>
  <c r="V459" i="12"/>
  <c r="I394" i="13"/>
  <c r="V392" i="12"/>
  <c r="I327" i="13"/>
  <c r="X354" i="12"/>
  <c r="K289" i="13"/>
  <c r="W316" i="12"/>
  <c r="J251" i="13"/>
  <c r="V622" i="12"/>
  <c r="I557" i="13"/>
  <c r="W311" i="12"/>
  <c r="J246" i="13"/>
  <c r="W280" i="12"/>
  <c r="J215" i="13"/>
  <c r="V733" i="12"/>
  <c r="V648" i="12"/>
  <c r="Z599" i="12"/>
  <c r="M534" i="13"/>
  <c r="W551" i="12"/>
  <c r="J486" i="13"/>
  <c r="U520" i="12"/>
  <c r="H455" i="13"/>
  <c r="W405" i="12"/>
  <c r="J340" i="13"/>
  <c r="V403" i="12"/>
  <c r="I338" i="13"/>
  <c r="V387" i="12"/>
  <c r="I322" i="13"/>
  <c r="V327" i="12"/>
  <c r="I262" i="13"/>
  <c r="V625" i="12"/>
  <c r="I560" i="13"/>
  <c r="X547" i="12"/>
  <c r="K482" i="13"/>
  <c r="U334" i="12"/>
  <c r="H269" i="13"/>
  <c r="X295" i="12"/>
  <c r="K230" i="13"/>
  <c r="Y318" i="12"/>
  <c r="L253" i="13"/>
  <c r="W326" i="12"/>
  <c r="J261" i="13"/>
  <c r="Z305" i="12"/>
  <c r="M240" i="13"/>
  <c r="Z323" i="12"/>
  <c r="M258" i="13"/>
  <c r="Z302" i="12"/>
  <c r="M237" i="13"/>
  <c r="Y294" i="12"/>
  <c r="L229" i="13"/>
  <c r="Z279" i="12"/>
  <c r="M214" i="13"/>
  <c r="Y322" i="12"/>
  <c r="L257" i="13"/>
  <c r="V283" i="12"/>
  <c r="I218" i="13"/>
  <c r="Z288" i="12"/>
  <c r="M223" i="13"/>
  <c r="V278" i="12"/>
  <c r="I213" i="13"/>
  <c r="V413" i="12"/>
  <c r="I348" i="13"/>
  <c r="Y384" i="12"/>
  <c r="L319" i="13"/>
  <c r="U365" i="12"/>
  <c r="H300" i="13"/>
  <c r="X313" i="12"/>
  <c r="K248" i="13"/>
  <c r="Y304" i="12"/>
  <c r="L239" i="13"/>
  <c r="Z293" i="12"/>
  <c r="M228" i="13"/>
  <c r="Y282" i="12"/>
  <c r="L217" i="13"/>
  <c r="V315" i="12"/>
  <c r="I250" i="13"/>
  <c r="X723" i="12"/>
  <c r="W716" i="12"/>
  <c r="X678" i="12"/>
  <c r="K510" i="13"/>
  <c r="Y454" i="12"/>
  <c r="L389" i="13"/>
  <c r="U445" i="12"/>
  <c r="H380" i="13"/>
  <c r="Y398" i="12"/>
  <c r="L333" i="13"/>
  <c r="W391" i="12"/>
  <c r="J326" i="13"/>
  <c r="V379" i="12"/>
  <c r="I314" i="13"/>
  <c r="Z317" i="12"/>
  <c r="M252" i="13"/>
  <c r="V661" i="12"/>
  <c r="V534" i="12"/>
  <c r="I469" i="13"/>
  <c r="X526" i="12"/>
  <c r="K461" i="13"/>
  <c r="Y386" i="12"/>
  <c r="L321" i="13"/>
  <c r="W367" i="12"/>
  <c r="J302" i="13"/>
  <c r="U360" i="12"/>
  <c r="H295" i="13"/>
  <c r="Z308" i="12"/>
  <c r="M243" i="13"/>
  <c r="Y300" i="12"/>
  <c r="L235" i="13"/>
  <c r="Y727" i="12"/>
  <c r="Y724" i="12"/>
  <c r="Z704" i="12"/>
  <c r="Y634" i="12"/>
  <c r="L569" i="13"/>
  <c r="U631" i="12"/>
  <c r="H566" i="13"/>
  <c r="J524" i="13"/>
  <c r="H521" i="13"/>
  <c r="Z542" i="12"/>
  <c r="M477" i="13"/>
  <c r="X537" i="12"/>
  <c r="K472" i="13"/>
  <c r="X393" i="12"/>
  <c r="K328" i="13"/>
  <c r="V344" i="12"/>
  <c r="I279" i="13"/>
  <c r="W335" i="12"/>
  <c r="J270" i="13"/>
  <c r="X328" i="12"/>
  <c r="K263" i="13"/>
  <c r="U319" i="12"/>
  <c r="H254" i="13"/>
  <c r="Y299" i="12"/>
  <c r="L234" i="13"/>
  <c r="U356" i="12"/>
  <c r="H291" i="13"/>
  <c r="X560" i="12"/>
  <c r="K495" i="13"/>
  <c r="X553" i="12"/>
  <c r="K488" i="13"/>
  <c r="U472" i="12"/>
  <c r="H407" i="13"/>
  <c r="W411" i="12"/>
  <c r="J346" i="13"/>
  <c r="V408" i="12"/>
  <c r="I343" i="13"/>
  <c r="X362" i="12"/>
  <c r="K297" i="13"/>
  <c r="U337" i="12"/>
  <c r="H272" i="13"/>
  <c r="V348" i="12"/>
  <c r="I283" i="13"/>
  <c r="W330" i="12"/>
  <c r="J265" i="13"/>
  <c r="V312" i="12"/>
  <c r="I247" i="13"/>
  <c r="W725" i="12"/>
  <c r="Z529" i="12"/>
  <c r="M464" i="13"/>
  <c r="Y524" i="12"/>
  <c r="L459" i="13"/>
  <c r="U514" i="12"/>
  <c r="H449" i="13"/>
  <c r="Z458" i="12"/>
  <c r="M393" i="13"/>
  <c r="Y376" i="12"/>
  <c r="L311" i="13"/>
  <c r="W364" i="12"/>
  <c r="J299" i="13"/>
  <c r="W357" i="12"/>
  <c r="J292" i="13"/>
  <c r="W281" i="12"/>
  <c r="J216" i="13"/>
  <c r="W363" i="12"/>
  <c r="J298" i="13"/>
  <c r="X688" i="12"/>
  <c r="Y635" i="12"/>
  <c r="L570" i="13"/>
  <c r="V621" i="12"/>
  <c r="I556" i="13"/>
  <c r="X598" i="12"/>
  <c r="K533" i="13"/>
  <c r="U420" i="12"/>
  <c r="H355" i="13"/>
  <c r="Y350" i="12"/>
  <c r="L285" i="13"/>
  <c r="X732" i="12"/>
  <c r="X705" i="12"/>
  <c r="Z650" i="12"/>
  <c r="U639" i="12"/>
  <c r="H574" i="13"/>
  <c r="Y609" i="12"/>
  <c r="L544" i="13"/>
  <c r="H516" i="13"/>
  <c r="V538" i="12"/>
  <c r="I473" i="13"/>
  <c r="U480" i="12"/>
  <c r="H415" i="13"/>
  <c r="U436" i="12"/>
  <c r="H371" i="13"/>
  <c r="Y399" i="12"/>
  <c r="L334" i="13"/>
  <c r="W397" i="12"/>
  <c r="J332" i="13"/>
  <c r="Y385" i="12"/>
  <c r="L320" i="13"/>
  <c r="Z352" i="12"/>
  <c r="M287" i="13"/>
  <c r="W341" i="12"/>
  <c r="J276" i="13"/>
  <c r="V332" i="12"/>
  <c r="I267" i="13"/>
  <c r="V343" i="12"/>
  <c r="I278" i="13"/>
  <c r="Y718" i="12"/>
  <c r="Y689" i="12"/>
  <c r="V666" i="12"/>
  <c r="W593" i="12"/>
  <c r="J528" i="13"/>
  <c r="X504" i="12"/>
  <c r="K439" i="13"/>
  <c r="X501" i="12"/>
  <c r="K436" i="13"/>
  <c r="U392" i="12"/>
  <c r="H327" i="13"/>
  <c r="W354" i="12"/>
  <c r="J289" i="13"/>
  <c r="V316" i="12"/>
  <c r="I251" i="13"/>
  <c r="W672" i="12"/>
  <c r="W510" i="12"/>
  <c r="J445" i="13"/>
  <c r="U311" i="12"/>
  <c r="H246" i="13"/>
  <c r="V280" i="12"/>
  <c r="I215" i="13"/>
  <c r="X686" i="12"/>
  <c r="U648" i="12"/>
  <c r="K520" i="13"/>
  <c r="X493" i="12"/>
  <c r="K428" i="13"/>
  <c r="X490" i="12"/>
  <c r="K425" i="13"/>
  <c r="Y405" i="12"/>
  <c r="L340" i="13"/>
  <c r="U403" i="12"/>
  <c r="H338" i="13"/>
  <c r="U387" i="12"/>
  <c r="H322" i="13"/>
  <c r="X327" i="12"/>
  <c r="K262" i="13"/>
  <c r="Y669" i="12"/>
  <c r="Y642" i="12"/>
  <c r="U625" i="12"/>
  <c r="H560" i="13"/>
  <c r="Z324" i="12"/>
  <c r="M259" i="13"/>
  <c r="W295" i="12"/>
  <c r="J230" i="13"/>
  <c r="X318" i="12"/>
  <c r="K253" i="13"/>
  <c r="Y305" i="12"/>
  <c r="L240" i="13"/>
  <c r="Y323" i="12"/>
  <c r="L258" i="13"/>
  <c r="Z310" i="12"/>
  <c r="M245" i="13"/>
  <c r="Y302" i="12"/>
  <c r="L237" i="13"/>
  <c r="X294" i="12"/>
  <c r="K229" i="13"/>
  <c r="Y279" i="12"/>
  <c r="L214" i="13"/>
  <c r="X325" i="12"/>
  <c r="K260" i="13"/>
  <c r="X322" i="12"/>
  <c r="K257" i="13"/>
  <c r="X314" i="12"/>
  <c r="K249" i="13"/>
  <c r="Z296" i="12"/>
  <c r="M231" i="13"/>
  <c r="U283" i="12"/>
  <c r="H218" i="13"/>
  <c r="Y288" i="12"/>
  <c r="L223" i="13"/>
  <c r="U278" i="12"/>
  <c r="H213" i="13"/>
  <c r="W523" i="12"/>
  <c r="J458" i="13"/>
  <c r="V396" i="12"/>
  <c r="I331" i="13"/>
  <c r="X384" i="12"/>
  <c r="K319" i="13"/>
  <c r="V377" i="12"/>
  <c r="I312" i="13"/>
  <c r="W313" i="12"/>
  <c r="J248" i="13"/>
  <c r="X304" i="12"/>
  <c r="K239" i="13"/>
  <c r="Y293" i="12"/>
  <c r="L228" i="13"/>
  <c r="X282" i="12"/>
  <c r="K217" i="13"/>
  <c r="U315" i="12"/>
  <c r="H250" i="13"/>
  <c r="U439" i="12"/>
  <c r="H374" i="13"/>
  <c r="W723" i="12"/>
  <c r="Z716" i="12"/>
  <c r="Y627" i="12"/>
  <c r="L562" i="13"/>
  <c r="Y594" i="12"/>
  <c r="L529" i="13"/>
  <c r="Z508" i="12"/>
  <c r="M443" i="13"/>
  <c r="X454" i="12"/>
  <c r="K389" i="13"/>
  <c r="X398" i="12"/>
  <c r="K333" i="13"/>
  <c r="V391" i="12"/>
  <c r="I326" i="13"/>
  <c r="Y317" i="12"/>
  <c r="L252" i="13"/>
  <c r="U665" i="12"/>
  <c r="U623" i="12"/>
  <c r="H558" i="13"/>
  <c r="X534" i="12"/>
  <c r="K469" i="13"/>
  <c r="Y400" i="12"/>
  <c r="L335" i="13"/>
  <c r="X386" i="12"/>
  <c r="K321" i="13"/>
  <c r="V367" i="12"/>
  <c r="I302" i="13"/>
  <c r="X333" i="12"/>
  <c r="K268" i="13"/>
  <c r="Y308" i="12"/>
  <c r="L243" i="13"/>
  <c r="Z407" i="12"/>
  <c r="M342" i="13"/>
  <c r="X300" i="12"/>
  <c r="K235" i="13"/>
  <c r="X730" i="12"/>
  <c r="W727" i="12"/>
  <c r="W724" i="12"/>
  <c r="Y720" i="12"/>
  <c r="X634" i="12"/>
  <c r="K569" i="13"/>
  <c r="Z631" i="12"/>
  <c r="M566" i="13"/>
  <c r="V592" i="12"/>
  <c r="I527" i="13"/>
  <c r="V542" i="12"/>
  <c r="I477" i="13"/>
  <c r="V494" i="12"/>
  <c r="I429" i="13"/>
  <c r="W482" i="12"/>
  <c r="J417" i="13"/>
  <c r="W393" i="12"/>
  <c r="J328" i="13"/>
  <c r="U344" i="12"/>
  <c r="H279" i="13"/>
  <c r="U335" i="12"/>
  <c r="H270" i="13"/>
  <c r="W328" i="12"/>
  <c r="J263" i="13"/>
  <c r="Z319" i="12"/>
  <c r="M254" i="13"/>
  <c r="X277" i="12"/>
  <c r="K212" i="13"/>
  <c r="X541" i="12"/>
  <c r="K476" i="13"/>
  <c r="X708" i="12"/>
  <c r="Z617" i="12"/>
  <c r="M552" i="13"/>
  <c r="W560" i="12"/>
  <c r="J495" i="13"/>
  <c r="Y369" i="12"/>
  <c r="L304" i="13"/>
  <c r="W362" i="12"/>
  <c r="J297" i="13"/>
  <c r="Y337" i="12"/>
  <c r="L272" i="13"/>
  <c r="U348" i="12"/>
  <c r="H283" i="13"/>
  <c r="V330" i="12"/>
  <c r="I265" i="13"/>
  <c r="U312" i="12"/>
  <c r="H247" i="13"/>
  <c r="V728" i="12"/>
  <c r="Y608" i="12"/>
  <c r="L543" i="13"/>
  <c r="I513" i="13"/>
  <c r="W524" i="12"/>
  <c r="J459" i="13"/>
  <c r="V503" i="12"/>
  <c r="I438" i="13"/>
  <c r="Z383" i="12"/>
  <c r="M318" i="13"/>
  <c r="X376" i="12"/>
  <c r="K311" i="13"/>
  <c r="V364" i="12"/>
  <c r="I299" i="13"/>
  <c r="V281" i="12"/>
  <c r="I216" i="13"/>
  <c r="W461" i="12"/>
  <c r="J396" i="13"/>
  <c r="V363" i="12"/>
  <c r="I298" i="13"/>
  <c r="W688" i="12"/>
  <c r="X635" i="12"/>
  <c r="K570" i="13"/>
  <c r="Z598" i="12"/>
  <c r="M533" i="13"/>
  <c r="X540" i="12"/>
  <c r="K475" i="13"/>
  <c r="Y506" i="12"/>
  <c r="L441" i="13"/>
  <c r="Y495" i="12"/>
  <c r="L430" i="13"/>
  <c r="X350" i="12"/>
  <c r="K285" i="13"/>
  <c r="Y732" i="12"/>
  <c r="Y650" i="12"/>
  <c r="Z644" i="12"/>
  <c r="Z604" i="12"/>
  <c r="M539" i="13"/>
  <c r="L522" i="13"/>
  <c r="X417" i="12"/>
  <c r="K352" i="13"/>
  <c r="X399" i="12"/>
  <c r="K334" i="13"/>
  <c r="V397" i="12"/>
  <c r="I332" i="13"/>
  <c r="Z359" i="12"/>
  <c r="M294" i="13"/>
  <c r="Y352" i="12"/>
  <c r="L287" i="13"/>
  <c r="V341" i="12"/>
  <c r="I276" i="13"/>
  <c r="U332" i="12"/>
  <c r="H267" i="13"/>
  <c r="U343" i="12"/>
  <c r="H278" i="13"/>
  <c r="Z718" i="12"/>
  <c r="Z565" i="12"/>
  <c r="M500" i="13"/>
  <c r="W689" i="12"/>
  <c r="U671" i="12"/>
  <c r="U636" i="12"/>
  <c r="H571" i="13"/>
  <c r="Z392" i="12"/>
  <c r="M327" i="13"/>
  <c r="V354" i="12"/>
  <c r="I289" i="13"/>
  <c r="U316" i="12"/>
  <c r="H251" i="13"/>
  <c r="V672" i="12"/>
  <c r="U280" i="12"/>
  <c r="H215" i="13"/>
  <c r="U686" i="12"/>
  <c r="U651" i="12"/>
  <c r="W599" i="12"/>
  <c r="J534" i="13"/>
  <c r="W490" i="12"/>
  <c r="J425" i="13"/>
  <c r="X405" i="12"/>
  <c r="K340" i="13"/>
  <c r="Y403" i="12"/>
  <c r="L338" i="13"/>
  <c r="Z345" i="12"/>
  <c r="M280" i="13"/>
  <c r="W327" i="12"/>
  <c r="J262" i="13"/>
  <c r="X669" i="12"/>
  <c r="X642" i="12"/>
  <c r="Z625" i="12"/>
  <c r="M560" i="13"/>
  <c r="Y324" i="12"/>
  <c r="L259" i="13"/>
  <c r="Z298" i="12"/>
  <c r="M233" i="13"/>
  <c r="U295" i="12"/>
  <c r="H230" i="13"/>
  <c r="W318" i="12"/>
  <c r="J253" i="13"/>
  <c r="V326" i="12"/>
  <c r="I261" i="13"/>
  <c r="V287" i="12"/>
  <c r="I222" i="13"/>
  <c r="Y310" i="12"/>
  <c r="L245" i="13"/>
  <c r="X302" i="12"/>
  <c r="K237" i="13"/>
  <c r="W294" i="12"/>
  <c r="J229" i="13"/>
  <c r="W325" i="12"/>
  <c r="J260" i="13"/>
  <c r="W322" i="12"/>
  <c r="J257" i="13"/>
  <c r="W314" i="12"/>
  <c r="J249" i="13"/>
  <c r="Y296" i="12"/>
  <c r="L231" i="13"/>
  <c r="Z283" i="12"/>
  <c r="M218" i="13"/>
  <c r="X288" i="12"/>
  <c r="K223" i="13"/>
  <c r="V313" i="12"/>
  <c r="I248" i="13"/>
  <c r="W304" i="12"/>
  <c r="J239" i="13"/>
  <c r="Z284" i="12"/>
  <c r="M219" i="13"/>
  <c r="W282" i="12"/>
  <c r="J217" i="13"/>
  <c r="Y678" i="12"/>
  <c r="V658" i="12"/>
  <c r="U594" i="12"/>
  <c r="H529" i="13"/>
  <c r="X508" i="12"/>
  <c r="K443" i="13"/>
  <c r="U502" i="12"/>
  <c r="H437" i="13"/>
  <c r="U448" i="12"/>
  <c r="H383" i="13"/>
  <c r="W398" i="12"/>
  <c r="J333" i="13"/>
  <c r="U391" i="12"/>
  <c r="H326" i="13"/>
  <c r="Y661" i="12"/>
  <c r="W652" i="12"/>
  <c r="X646" i="12"/>
  <c r="Z400" i="12"/>
  <c r="M335" i="13"/>
  <c r="W386" i="12"/>
  <c r="J321" i="13"/>
  <c r="U367" i="12"/>
  <c r="H302" i="13"/>
  <c r="W333" i="12"/>
  <c r="J268" i="13"/>
  <c r="X308" i="12"/>
  <c r="K243" i="13"/>
  <c r="Y407" i="12"/>
  <c r="L342" i="13"/>
  <c r="W300" i="12"/>
  <c r="J235" i="13"/>
  <c r="Y730" i="12"/>
  <c r="V727" i="12"/>
  <c r="Y592" i="12"/>
  <c r="L527" i="13"/>
  <c r="W542" i="12"/>
  <c r="J477" i="13"/>
  <c r="U537" i="12"/>
  <c r="H472" i="13"/>
  <c r="Z404" i="12"/>
  <c r="M339" i="13"/>
  <c r="W346" i="12"/>
  <c r="J281" i="13"/>
  <c r="Z344" i="12"/>
  <c r="M279" i="13"/>
  <c r="Z335" i="12"/>
  <c r="M270" i="13"/>
  <c r="V328" i="12"/>
  <c r="I263" i="13"/>
  <c r="Y319" i="12"/>
  <c r="L254" i="13"/>
  <c r="W277" i="12"/>
  <c r="J212" i="13"/>
  <c r="W541" i="12"/>
  <c r="J476" i="13"/>
  <c r="U409" i="12"/>
  <c r="H344" i="13"/>
  <c r="W708" i="12"/>
  <c r="X685" i="12"/>
  <c r="U411" i="12"/>
  <c r="H346" i="13"/>
  <c r="X369" i="12"/>
  <c r="K304" i="13"/>
  <c r="V362" i="12"/>
  <c r="I297" i="13"/>
  <c r="Z348" i="12"/>
  <c r="M283" i="13"/>
  <c r="U330" i="12"/>
  <c r="H265" i="13"/>
  <c r="J509" i="13"/>
  <c r="U728" i="12"/>
  <c r="W608" i="12"/>
  <c r="J543" i="13"/>
  <c r="Y555" i="12"/>
  <c r="L490" i="13"/>
  <c r="W529" i="12"/>
  <c r="J464" i="13"/>
  <c r="X458" i="12"/>
  <c r="K393" i="13"/>
  <c r="W383" i="12"/>
  <c r="J318" i="13"/>
  <c r="W376" i="12"/>
  <c r="J311" i="13"/>
  <c r="U364" i="12"/>
  <c r="H299" i="13"/>
  <c r="X301" i="12"/>
  <c r="K236" i="13"/>
  <c r="U281" i="12"/>
  <c r="H216" i="13"/>
  <c r="U363" i="12"/>
  <c r="H298" i="13"/>
  <c r="W635" i="12"/>
  <c r="J570" i="13"/>
  <c r="Y598" i="12"/>
  <c r="L533" i="13"/>
  <c r="Y543" i="12"/>
  <c r="L478" i="13"/>
  <c r="W350" i="12"/>
  <c r="J285" i="13"/>
  <c r="W732" i="12"/>
  <c r="V711" i="12"/>
  <c r="X650" i="12"/>
  <c r="Y644" i="12"/>
  <c r="V604" i="12"/>
  <c r="I539" i="13"/>
  <c r="U522" i="12"/>
  <c r="H457" i="13"/>
  <c r="W417" i="12"/>
  <c r="J352" i="13"/>
  <c r="W399" i="12"/>
  <c r="J334" i="13"/>
  <c r="U397" i="12"/>
  <c r="H332" i="13"/>
  <c r="W359" i="12"/>
  <c r="J294" i="13"/>
  <c r="W352" i="12"/>
  <c r="J287" i="13"/>
  <c r="U341" i="12"/>
  <c r="H276" i="13"/>
  <c r="Z380" i="12"/>
  <c r="M315" i="13"/>
  <c r="Z671" i="12"/>
  <c r="V636" i="12"/>
  <c r="I571" i="13"/>
  <c r="Z470" i="12"/>
  <c r="M405" i="13"/>
  <c r="Y392" i="12"/>
  <c r="L327" i="13"/>
  <c r="U354" i="12"/>
  <c r="H289" i="13"/>
  <c r="U672" i="12"/>
  <c r="W437" i="12"/>
  <c r="J372" i="13"/>
  <c r="Z311" i="12"/>
  <c r="M246" i="13"/>
  <c r="Y686" i="12"/>
  <c r="X675" i="12"/>
  <c r="X599" i="12"/>
  <c r="K534" i="13"/>
  <c r="U447" i="12"/>
  <c r="H382" i="13"/>
  <c r="Y421" i="12"/>
  <c r="L356" i="13"/>
  <c r="X403" i="12"/>
  <c r="K338" i="13"/>
  <c r="Y345" i="12"/>
  <c r="L280" i="13"/>
  <c r="U327" i="12"/>
  <c r="H262" i="13"/>
  <c r="Y692" i="12"/>
  <c r="Z336" i="12"/>
  <c r="M271" i="13"/>
  <c r="X324" i="12"/>
  <c r="K259" i="13"/>
  <c r="Y298" i="12"/>
  <c r="L233" i="13"/>
  <c r="Z295" i="12"/>
  <c r="M230" i="13"/>
  <c r="V318" i="12"/>
  <c r="I253" i="13"/>
  <c r="U326" i="12"/>
  <c r="H261" i="13"/>
  <c r="X287" i="12"/>
  <c r="K222" i="13"/>
  <c r="Z320" i="12"/>
  <c r="M255" i="13"/>
  <c r="X310" i="12"/>
  <c r="K245" i="13"/>
  <c r="W302" i="12"/>
  <c r="J237" i="13"/>
  <c r="V294" i="12"/>
  <c r="I229" i="13"/>
  <c r="V325" i="12"/>
  <c r="I260" i="13"/>
  <c r="V322" i="12"/>
  <c r="I257" i="13"/>
  <c r="V314" i="12"/>
  <c r="I249" i="13"/>
  <c r="X296" i="12"/>
  <c r="K231" i="13"/>
  <c r="Y283" i="12"/>
  <c r="L218" i="13"/>
  <c r="W288" i="12"/>
  <c r="J223" i="13"/>
  <c r="W627" i="12"/>
  <c r="J562" i="13"/>
  <c r="W570" i="12"/>
  <c r="J505" i="13"/>
  <c r="U462" i="12"/>
  <c r="H397" i="13"/>
  <c r="V454" i="12"/>
  <c r="I389" i="13"/>
  <c r="V398" i="12"/>
  <c r="I333" i="13"/>
  <c r="Z351" i="12"/>
  <c r="M286" i="13"/>
  <c r="U713" i="12"/>
  <c r="V652" i="12"/>
  <c r="V646" i="12"/>
  <c r="W539" i="12"/>
  <c r="J474" i="13"/>
  <c r="Y402" i="12"/>
  <c r="L337" i="13"/>
  <c r="X400" i="12"/>
  <c r="K335" i="13"/>
  <c r="V386" i="12"/>
  <c r="I321" i="13"/>
  <c r="U342" i="12"/>
  <c r="H277" i="13"/>
  <c r="V333" i="12"/>
  <c r="I268" i="13"/>
  <c r="W308" i="12"/>
  <c r="J243" i="13"/>
  <c r="X407" i="12"/>
  <c r="K342" i="13"/>
  <c r="V300" i="12"/>
  <c r="I235" i="13"/>
  <c r="V730" i="12"/>
  <c r="X727" i="12"/>
  <c r="Z724" i="12"/>
  <c r="U701" i="12"/>
  <c r="V634" i="12"/>
  <c r="I569" i="13"/>
  <c r="X592" i="12"/>
  <c r="K527" i="13"/>
  <c r="X545" i="12"/>
  <c r="K480" i="13"/>
  <c r="Z494" i="12"/>
  <c r="M429" i="13"/>
  <c r="V484" i="12"/>
  <c r="I419" i="13"/>
  <c r="U482" i="12"/>
  <c r="H417" i="13"/>
  <c r="X404" i="12"/>
  <c r="K339" i="13"/>
  <c r="U393" i="12"/>
  <c r="H328" i="13"/>
  <c r="V346" i="12"/>
  <c r="I281" i="13"/>
  <c r="Y344" i="12"/>
  <c r="L279" i="13"/>
  <c r="Y335" i="12"/>
  <c r="L270" i="13"/>
  <c r="U328" i="12"/>
  <c r="H263" i="13"/>
  <c r="V277" i="12"/>
  <c r="I212" i="13"/>
  <c r="X567" i="12"/>
  <c r="K502" i="13"/>
  <c r="W487" i="12"/>
  <c r="J422" i="13"/>
  <c r="Z388" i="12"/>
  <c r="M323" i="13"/>
  <c r="W369" i="12"/>
  <c r="J304" i="13"/>
  <c r="U362" i="12"/>
  <c r="H297" i="13"/>
  <c r="Y348" i="12"/>
  <c r="L283" i="13"/>
  <c r="V699" i="12"/>
  <c r="Z674" i="12"/>
  <c r="Y492" i="12"/>
  <c r="L427" i="13"/>
  <c r="U452" i="12"/>
  <c r="H387" i="13"/>
  <c r="V383" i="12"/>
  <c r="I318" i="13"/>
  <c r="V376" i="12"/>
  <c r="I311" i="13"/>
  <c r="X321" i="12"/>
  <c r="K256" i="13"/>
  <c r="W301" i="12"/>
  <c r="J236" i="13"/>
  <c r="Z281" i="12"/>
  <c r="M216" i="13"/>
  <c r="W691" i="12"/>
  <c r="U688" i="12"/>
  <c r="U546" i="12"/>
  <c r="H481" i="13"/>
  <c r="X543" i="12"/>
  <c r="K478" i="13"/>
  <c r="U540" i="12"/>
  <c r="H475" i="13"/>
  <c r="Z517" i="12"/>
  <c r="M452" i="13"/>
  <c r="X506" i="12"/>
  <c r="K441" i="13"/>
  <c r="V463" i="12"/>
  <c r="I398" i="13"/>
  <c r="Y371" i="12"/>
  <c r="L306" i="13"/>
  <c r="V350" i="12"/>
  <c r="I285" i="13"/>
  <c r="X307" i="12"/>
  <c r="K242" i="13"/>
  <c r="U732" i="12"/>
  <c r="X680" i="12"/>
  <c r="V456" i="12"/>
  <c r="I391" i="13"/>
  <c r="V399" i="12"/>
  <c r="I334" i="13"/>
  <c r="U366" i="12"/>
  <c r="H301" i="13"/>
  <c r="V359" i="12"/>
  <c r="I294" i="13"/>
  <c r="V352" i="12"/>
  <c r="I287" i="13"/>
  <c r="Y380" i="12"/>
  <c r="L315" i="13"/>
  <c r="V373" i="12"/>
  <c r="I308" i="13"/>
  <c r="X309" i="12"/>
  <c r="K244" i="13"/>
  <c r="Z721" i="12"/>
  <c r="Y694" i="12"/>
  <c r="X689" i="12"/>
  <c r="W654" i="12"/>
  <c r="Y470" i="12"/>
  <c r="L405" i="13"/>
  <c r="V468" i="12"/>
  <c r="I403" i="13"/>
  <c r="U442" i="12"/>
  <c r="H377" i="13"/>
  <c r="X392" i="12"/>
  <c r="K327" i="13"/>
  <c r="Y596" i="12"/>
  <c r="L531" i="13"/>
  <c r="W464" i="12"/>
  <c r="J399" i="13"/>
  <c r="Y311" i="12"/>
  <c r="L246" i="13"/>
  <c r="V675" i="12"/>
  <c r="Y599" i="12"/>
  <c r="L534" i="13"/>
  <c r="U490" i="12"/>
  <c r="H425" i="13"/>
  <c r="Z427" i="12"/>
  <c r="M362" i="13"/>
  <c r="X421" i="12"/>
  <c r="K356" i="13"/>
  <c r="U405" i="12"/>
  <c r="H340" i="13"/>
  <c r="Z361" i="12"/>
  <c r="M296" i="13"/>
  <c r="X345" i="12"/>
  <c r="K280" i="13"/>
  <c r="Y336" i="12"/>
  <c r="L271" i="13"/>
  <c r="W324" i="12"/>
  <c r="J259" i="13"/>
  <c r="X298" i="12"/>
  <c r="K233" i="13"/>
  <c r="Y295" i="12"/>
  <c r="L230" i="13"/>
  <c r="U318" i="12"/>
  <c r="H253" i="13"/>
  <c r="W287" i="12"/>
  <c r="J222" i="13"/>
  <c r="Y320" i="12"/>
  <c r="L255" i="13"/>
  <c r="W310" i="12"/>
  <c r="J245" i="13"/>
  <c r="V302" i="12"/>
  <c r="I237" i="13"/>
  <c r="U294" i="12"/>
  <c r="H229" i="13"/>
  <c r="Z276" i="12"/>
  <c r="M211" i="13"/>
  <c r="U325" i="12"/>
  <c r="H260" i="13"/>
  <c r="U322" i="12"/>
  <c r="H257" i="13"/>
  <c r="U314" i="12"/>
  <c r="H249" i="13"/>
  <c r="W296" i="12"/>
  <c r="J231" i="13"/>
  <c r="V288" i="12"/>
  <c r="I223" i="13"/>
  <c r="U396" i="12"/>
  <c r="H331" i="13"/>
  <c r="U384" i="12"/>
  <c r="H319" i="13"/>
  <c r="Y340" i="12"/>
  <c r="L275" i="13"/>
  <c r="V331" i="12"/>
  <c r="I266" i="13"/>
  <c r="U313" i="12"/>
  <c r="H248" i="13"/>
  <c r="U304" i="12"/>
  <c r="H239" i="13"/>
  <c r="X284" i="12"/>
  <c r="K219" i="13"/>
  <c r="U282" i="12"/>
  <c r="H217" i="13"/>
  <c r="Y315" i="12"/>
  <c r="L250" i="13"/>
  <c r="Z703" i="12"/>
  <c r="V678" i="12"/>
  <c r="U454" i="12"/>
  <c r="H389" i="13"/>
  <c r="Z434" i="12"/>
  <c r="M369" i="13"/>
  <c r="U398" i="12"/>
  <c r="H333" i="13"/>
  <c r="Y351" i="12"/>
  <c r="L286" i="13"/>
  <c r="Y676" i="12"/>
  <c r="W661" i="12"/>
  <c r="U534" i="12"/>
  <c r="H469" i="13"/>
  <c r="Z402" i="12"/>
  <c r="M337" i="13"/>
  <c r="W400" i="12"/>
  <c r="J335" i="13"/>
  <c r="U386" i="12"/>
  <c r="H321" i="13"/>
  <c r="Z342" i="12"/>
  <c r="M277" i="13"/>
  <c r="V308" i="12"/>
  <c r="I243" i="13"/>
  <c r="W407" i="12"/>
  <c r="J342" i="13"/>
  <c r="U300" i="12"/>
  <c r="H235" i="13"/>
  <c r="U730" i="12"/>
  <c r="U682" i="12"/>
  <c r="X656" i="12"/>
  <c r="Y545" i="12"/>
  <c r="L480" i="13"/>
  <c r="Y494" i="12"/>
  <c r="L429" i="13"/>
  <c r="W489" i="12"/>
  <c r="J424" i="13"/>
  <c r="Z355" i="12"/>
  <c r="M290" i="13"/>
  <c r="U346" i="12"/>
  <c r="H281" i="13"/>
  <c r="X344" i="12"/>
  <c r="K279" i="13"/>
  <c r="X297" i="12"/>
  <c r="K232" i="13"/>
  <c r="U277" i="12"/>
  <c r="H212" i="13"/>
  <c r="W710" i="12"/>
  <c r="Y388" i="12"/>
  <c r="L323" i="13"/>
  <c r="V369" i="12"/>
  <c r="I304" i="13"/>
  <c r="Z619" i="12"/>
  <c r="M554" i="13"/>
  <c r="Y674" i="12"/>
  <c r="U606" i="12"/>
  <c r="H541" i="13"/>
  <c r="U383" i="12"/>
  <c r="H318" i="13"/>
  <c r="U376" i="12"/>
  <c r="H311" i="13"/>
  <c r="W321" i="12"/>
  <c r="J256" i="13"/>
  <c r="V301" i="12"/>
  <c r="I236" i="13"/>
  <c r="Y281" i="12"/>
  <c r="L216" i="13"/>
  <c r="W536" i="12"/>
  <c r="J471" i="13"/>
  <c r="X691" i="12"/>
  <c r="Z688" i="12"/>
  <c r="W641" i="12"/>
  <c r="J576" i="13"/>
  <c r="U598" i="12"/>
  <c r="H533" i="13"/>
  <c r="W543" i="12"/>
  <c r="J478" i="13"/>
  <c r="W506" i="12"/>
  <c r="J441" i="13"/>
  <c r="V495" i="12"/>
  <c r="I430" i="13"/>
  <c r="X371" i="12"/>
  <c r="K306" i="13"/>
  <c r="U350" i="12"/>
  <c r="H285" i="13"/>
  <c r="W307" i="12"/>
  <c r="J242" i="13"/>
  <c r="W471" i="12"/>
  <c r="J406" i="13"/>
  <c r="W702" i="12"/>
  <c r="X604" i="12"/>
  <c r="K539" i="13"/>
  <c r="U558" i="12"/>
  <c r="H493" i="13"/>
  <c r="U417" i="12"/>
  <c r="H352" i="13"/>
  <c r="U399" i="12"/>
  <c r="H334" i="13"/>
  <c r="Z366" i="12"/>
  <c r="M301" i="13"/>
  <c r="U359" i="12"/>
  <c r="H294" i="13"/>
  <c r="U352" i="12"/>
  <c r="H287" i="13"/>
  <c r="Z401" i="12"/>
  <c r="M336" i="13"/>
  <c r="X380" i="12"/>
  <c r="K315" i="13"/>
  <c r="U373" i="12"/>
  <c r="H308" i="13"/>
  <c r="L523" i="13"/>
  <c r="U565" i="12"/>
  <c r="H500" i="13"/>
  <c r="X329" i="12"/>
  <c r="K264" i="13"/>
  <c r="W309" i="12"/>
  <c r="J244" i="13"/>
  <c r="Y721" i="12"/>
  <c r="V694" i="12"/>
  <c r="X659" i="12"/>
  <c r="V654" i="12"/>
  <c r="Y636" i="12"/>
  <c r="L571" i="13"/>
  <c r="X470" i="12"/>
  <c r="K405" i="13"/>
  <c r="W392" i="12"/>
  <c r="J327" i="13"/>
  <c r="X709" i="12"/>
  <c r="Z686" i="12"/>
  <c r="U427" i="12"/>
  <c r="H362" i="13"/>
  <c r="Z405" i="12"/>
  <c r="M340" i="13"/>
  <c r="V361" i="12"/>
  <c r="I296" i="13"/>
  <c r="W345" i="12"/>
  <c r="J280" i="13"/>
  <c r="Z327" i="12"/>
  <c r="M262" i="13"/>
  <c r="W692" i="12"/>
  <c r="U669" i="12"/>
  <c r="Y450" i="12"/>
  <c r="L385" i="13"/>
  <c r="X336" i="12"/>
  <c r="K271" i="13"/>
  <c r="V324" i="12"/>
  <c r="I259" i="13"/>
  <c r="V303" i="12"/>
  <c r="I238" i="13"/>
  <c r="W298" i="12"/>
  <c r="J233" i="13"/>
  <c r="Z292" i="12"/>
  <c r="M227" i="13"/>
  <c r="U287" i="12"/>
  <c r="H222" i="13"/>
  <c r="X320" i="12"/>
  <c r="K255" i="13"/>
  <c r="V310" i="12"/>
  <c r="I245" i="13"/>
  <c r="U302" i="12"/>
  <c r="H237" i="13"/>
  <c r="Y276" i="12"/>
  <c r="L211" i="13"/>
  <c r="Z325" i="12"/>
  <c r="M260" i="13"/>
  <c r="Z306" i="12"/>
  <c r="M241" i="13"/>
  <c r="V296" i="12"/>
  <c r="I231" i="13"/>
  <c r="U288" i="12"/>
  <c r="H223" i="13"/>
  <c r="DA102" i="3"/>
  <c r="DF156" i="3"/>
  <c r="AB306" i="9"/>
  <c r="AB278" i="9"/>
  <c r="AB279" i="9"/>
  <c r="AB283" i="9"/>
  <c r="AB276" i="9"/>
  <c r="N286" i="12"/>
  <c r="N201" i="12"/>
  <c r="N136" i="13" s="1"/>
  <c r="N257" i="12"/>
  <c r="N192" i="13" s="1"/>
  <c r="N172" i="12"/>
  <c r="N107" i="13" s="1"/>
  <c r="N299" i="12"/>
  <c r="N214" i="12"/>
  <c r="N149" i="13" s="1"/>
  <c r="N287" i="12"/>
  <c r="N202" i="12"/>
  <c r="N137" i="13" s="1"/>
  <c r="N281" i="12"/>
  <c r="N196" i="12"/>
  <c r="N131" i="13" s="1"/>
  <c r="N240" i="12"/>
  <c r="N175" i="13" s="1"/>
  <c r="N154" i="12"/>
  <c r="N89" i="13" s="1"/>
  <c r="N251" i="12"/>
  <c r="N186" i="13" s="1"/>
  <c r="N166" i="12"/>
  <c r="N101" i="13" s="1"/>
  <c r="N293" i="12"/>
  <c r="N208" i="12"/>
  <c r="N143" i="13" s="1"/>
  <c r="CU156" i="3"/>
  <c r="Z23" i="5"/>
  <c r="Z24" i="5"/>
  <c r="Z25" i="5"/>
  <c r="Z13" i="5"/>
  <c r="DE156" i="3"/>
  <c r="Z12" i="5"/>
  <c r="Z11" i="5"/>
  <c r="Z14" i="5"/>
  <c r="Z22" i="5"/>
  <c r="I299" i="9"/>
  <c r="I288" i="9"/>
  <c r="I297" i="9"/>
  <c r="I306" i="9"/>
  <c r="I290" i="9"/>
  <c r="I292" i="9"/>
  <c r="I279" i="9"/>
  <c r="I283" i="9"/>
  <c r="I294" i="9"/>
  <c r="I278" i="9"/>
  <c r="I298" i="9"/>
  <c r="I280" i="9"/>
  <c r="I285" i="9"/>
  <c r="I300" i="9"/>
  <c r="I282" i="9"/>
  <c r="I287" i="9"/>
  <c r="I302" i="9"/>
  <c r="I276" i="9"/>
  <c r="I295" i="9"/>
  <c r="I296" i="9"/>
  <c r="I305" i="9"/>
  <c r="I304" i="9"/>
  <c r="I291" i="9"/>
  <c r="I293" i="9"/>
  <c r="I284" i="9"/>
  <c r="I301" i="9"/>
  <c r="I289" i="9"/>
  <c r="I277" i="9"/>
  <c r="I281" i="9"/>
  <c r="I286" i="9"/>
  <c r="I303" i="9"/>
  <c r="DB156" i="3"/>
  <c r="CT156" i="3"/>
  <c r="CX102" i="3"/>
  <c r="CZ156" i="3"/>
  <c r="DC156" i="3"/>
  <c r="CX156" i="3"/>
  <c r="V156" i="7"/>
  <c r="BB154" i="7"/>
  <c r="BB146" i="7"/>
  <c r="BB155" i="7"/>
  <c r="BB102" i="7"/>
  <c r="DN155" i="7"/>
  <c r="DN103" i="7"/>
  <c r="AD102" i="7"/>
  <c r="DM104" i="7"/>
  <c r="U146" i="7"/>
  <c r="U102" i="7"/>
  <c r="BH155" i="7"/>
  <c r="BH146" i="7"/>
  <c r="BH154" i="7"/>
  <c r="BH102" i="7"/>
  <c r="BN171" i="7"/>
  <c r="BN146" i="7"/>
  <c r="BN155" i="7"/>
  <c r="BN154" i="7"/>
  <c r="BN156" i="7" s="1"/>
  <c r="BN102" i="7"/>
  <c r="CP155" i="7"/>
  <c r="CP146" i="7"/>
  <c r="CP148" i="7" s="1"/>
  <c r="CP149" i="7" s="1"/>
  <c r="CP171" i="7"/>
  <c r="CP154" i="7"/>
  <c r="CP156" i="7" s="1"/>
  <c r="CP102" i="7"/>
  <c r="BF156" i="7"/>
  <c r="CB171" i="7"/>
  <c r="CB155" i="7"/>
  <c r="CB154" i="7"/>
  <c r="CB156" i="7" s="1"/>
  <c r="CB146" i="7"/>
  <c r="CB102" i="7"/>
  <c r="BZ171" i="7"/>
  <c r="BZ155" i="7"/>
  <c r="BZ154" i="7"/>
  <c r="BZ156" i="7" s="1"/>
  <c r="BZ146" i="7"/>
  <c r="BZ102" i="7"/>
  <c r="CF147" i="7"/>
  <c r="CF148" i="7" s="1"/>
  <c r="CF149" i="7" s="1"/>
  <c r="AM155" i="7"/>
  <c r="AM154" i="7"/>
  <c r="AM156" i="7" s="1"/>
  <c r="AM146" i="7"/>
  <c r="AM102" i="7"/>
  <c r="CS156" i="7"/>
  <c r="F147" i="7"/>
  <c r="F148" i="7" s="1"/>
  <c r="T156" i="7"/>
  <c r="CC171" i="7"/>
  <c r="CC146" i="7"/>
  <c r="CC155" i="7"/>
  <c r="CC154" i="7"/>
  <c r="CC102" i="7"/>
  <c r="E147" i="7"/>
  <c r="E148" i="7" s="1"/>
  <c r="P148" i="7" s="1"/>
  <c r="P146" i="7"/>
  <c r="AX155" i="7"/>
  <c r="AX154" i="7"/>
  <c r="AX146" i="7"/>
  <c r="AX102" i="7"/>
  <c r="CJ171" i="7"/>
  <c r="CJ155" i="7"/>
  <c r="CJ146" i="7"/>
  <c r="CJ148" i="7" s="1"/>
  <c r="CJ149" i="7" s="1"/>
  <c r="CJ154" i="7"/>
  <c r="CJ102" i="7"/>
  <c r="BU156" i="7"/>
  <c r="BF147" i="7"/>
  <c r="BF148" i="7"/>
  <c r="BF149" i="7" s="1"/>
  <c r="U155" i="7"/>
  <c r="U156" i="7" s="1"/>
  <c r="CD156" i="7"/>
  <c r="AL155" i="7"/>
  <c r="AL154" i="7"/>
  <c r="AL146" i="7"/>
  <c r="AL102" i="7"/>
  <c r="AK146" i="7"/>
  <c r="AK155" i="7"/>
  <c r="AK154" i="7"/>
  <c r="AK102" i="7"/>
  <c r="AW155" i="7"/>
  <c r="AW154" i="7"/>
  <c r="AW156" i="7" s="1"/>
  <c r="AW146" i="7"/>
  <c r="AW102" i="7"/>
  <c r="AV154" i="7"/>
  <c r="AV156" i="7" s="1"/>
  <c r="AV155" i="7"/>
  <c r="AV146" i="7"/>
  <c r="AV102" i="7"/>
  <c r="DQ104" i="7"/>
  <c r="O147" i="7"/>
  <c r="O148" i="7"/>
  <c r="BW155" i="7"/>
  <c r="BW154" i="7"/>
  <c r="BW156" i="7" s="1"/>
  <c r="BW171" i="7"/>
  <c r="BW146" i="7"/>
  <c r="BW102" i="7"/>
  <c r="BV146" i="7"/>
  <c r="BV154" i="7"/>
  <c r="BV171" i="7"/>
  <c r="BV155" i="7"/>
  <c r="BV102" i="7"/>
  <c r="DM170" i="7"/>
  <c r="AI146" i="7"/>
  <c r="AI154" i="7"/>
  <c r="AI155" i="7"/>
  <c r="AI102" i="7"/>
  <c r="DM103" i="7"/>
  <c r="DM155" i="7" s="1"/>
  <c r="AC102" i="7"/>
  <c r="AO170" i="7"/>
  <c r="DN170" i="7" s="1"/>
  <c r="BL148" i="7"/>
  <c r="BL149" i="7" s="1"/>
  <c r="BL147" i="7"/>
  <c r="BA170" i="7"/>
  <c r="DO170" i="7" s="1"/>
  <c r="DK170" i="7" s="1"/>
  <c r="Q170" i="7"/>
  <c r="DL170" i="7" s="1"/>
  <c r="DK162" i="7"/>
  <c r="DP170" i="7"/>
  <c r="BI155" i="7"/>
  <c r="BI146" i="7"/>
  <c r="BI154" i="7"/>
  <c r="BI102" i="7"/>
  <c r="BU147" i="7"/>
  <c r="BU148" i="7" s="1"/>
  <c r="BU149" i="7" s="1"/>
  <c r="BR171" i="7"/>
  <c r="BR154" i="7"/>
  <c r="BR156" i="7" s="1"/>
  <c r="BR146" i="7"/>
  <c r="BR155" i="7"/>
  <c r="BR102" i="7"/>
  <c r="S146" i="7"/>
  <c r="S102" i="7"/>
  <c r="BP171" i="7"/>
  <c r="BP154" i="7"/>
  <c r="BP146" i="7"/>
  <c r="BP155" i="7"/>
  <c r="BP102" i="7"/>
  <c r="CG147" i="7"/>
  <c r="CG148" i="7" s="1"/>
  <c r="CG149" i="7" s="1"/>
  <c r="CF156" i="7"/>
  <c r="BY155" i="7"/>
  <c r="BY154" i="7"/>
  <c r="BY156" i="7" s="1"/>
  <c r="BY171" i="7"/>
  <c r="BY146" i="7"/>
  <c r="BY102" i="7"/>
  <c r="CD147" i="7"/>
  <c r="CD148" i="7"/>
  <c r="CD149" i="7" s="1"/>
  <c r="AA146" i="7"/>
  <c r="AA102" i="7"/>
  <c r="DO103" i="7"/>
  <c r="DO155" i="7" s="1"/>
  <c r="BT171" i="7"/>
  <c r="BT155" i="7"/>
  <c r="BT146" i="7"/>
  <c r="BT154" i="7"/>
  <c r="BT156" i="7" s="1"/>
  <c r="BT102" i="7"/>
  <c r="Y146" i="7"/>
  <c r="Y102" i="7"/>
  <c r="CN156" i="7"/>
  <c r="AR155" i="7"/>
  <c r="AR146" i="7"/>
  <c r="AR154" i="7"/>
  <c r="AR102" i="7"/>
  <c r="AZ147" i="7"/>
  <c r="AZ148" i="7" s="1"/>
  <c r="AZ149" i="7" s="1"/>
  <c r="BO154" i="7"/>
  <c r="BO171" i="7"/>
  <c r="BO146" i="7"/>
  <c r="BO155" i="7"/>
  <c r="BO102" i="7"/>
  <c r="DK163" i="7"/>
  <c r="AH154" i="7"/>
  <c r="AH156" i="7" s="1"/>
  <c r="AH146" i="7"/>
  <c r="AH155" i="7"/>
  <c r="AH102" i="7"/>
  <c r="AS155" i="7"/>
  <c r="AS146" i="7"/>
  <c r="AS154" i="7"/>
  <c r="AS102" i="7"/>
  <c r="AQ154" i="7"/>
  <c r="AQ155" i="7"/>
  <c r="AQ146" i="7"/>
  <c r="AQ102" i="7"/>
  <c r="BA148" i="7"/>
  <c r="BA147" i="7"/>
  <c r="AG146" i="7"/>
  <c r="AG154" i="7"/>
  <c r="AG155" i="7"/>
  <c r="AG102" i="7"/>
  <c r="AJ154" i="7"/>
  <c r="AJ146" i="7"/>
  <c r="AJ155" i="7"/>
  <c r="AJ102" i="7"/>
  <c r="CM156" i="7"/>
  <c r="CQ156" i="7"/>
  <c r="CA147" i="7"/>
  <c r="CA148" i="7"/>
  <c r="CA149" i="7" s="1"/>
  <c r="AO155" i="7"/>
  <c r="AO154" i="7"/>
  <c r="AO156" i="7" s="1"/>
  <c r="AO146" i="7"/>
  <c r="AO102" i="7"/>
  <c r="CO171" i="7"/>
  <c r="CO154" i="7"/>
  <c r="CO155" i="7"/>
  <c r="CO146" i="7"/>
  <c r="CO148" i="7" s="1"/>
  <c r="CO149" i="7" s="1"/>
  <c r="CO102" i="7"/>
  <c r="AU155" i="7"/>
  <c r="AU146" i="7"/>
  <c r="AU154" i="7"/>
  <c r="AU102" i="7"/>
  <c r="CA156" i="7"/>
  <c r="V146" i="7"/>
  <c r="V102" i="7"/>
  <c r="CH155" i="7"/>
  <c r="CH171" i="7"/>
  <c r="CH146" i="7"/>
  <c r="CH154" i="7"/>
  <c r="CH156" i="7" s="1"/>
  <c r="DQ103" i="7"/>
  <c r="CH102" i="7"/>
  <c r="N147" i="7"/>
  <c r="N148" i="7"/>
  <c r="CE146" i="7"/>
  <c r="CE154" i="7"/>
  <c r="CE156" i="7" s="1"/>
  <c r="CE171" i="7"/>
  <c r="CE155" i="7"/>
  <c r="CE102" i="7"/>
  <c r="X146" i="7"/>
  <c r="X102" i="7"/>
  <c r="J147" i="7"/>
  <c r="J148" i="7" s="1"/>
  <c r="AP155" i="7"/>
  <c r="AP146" i="7"/>
  <c r="AP154" i="7"/>
  <c r="AP102" i="7"/>
  <c r="X155" i="7"/>
  <c r="W146" i="7"/>
  <c r="W102" i="7"/>
  <c r="T146" i="7"/>
  <c r="T102" i="7"/>
  <c r="G148" i="7"/>
  <c r="G147" i="7"/>
  <c r="R146" i="7"/>
  <c r="R102" i="7"/>
  <c r="BK155" i="7"/>
  <c r="BK146" i="7"/>
  <c r="BK154" i="7"/>
  <c r="BK102" i="7"/>
  <c r="J107" i="7"/>
  <c r="I2" i="7"/>
  <c r="R154" i="7"/>
  <c r="R156" i="7" s="1"/>
  <c r="BM155" i="7"/>
  <c r="BM154" i="7"/>
  <c r="BM156" i="7" s="1"/>
  <c r="BM146" i="7"/>
  <c r="BM171" i="7"/>
  <c r="DJ103" i="7"/>
  <c r="DP103" i="7"/>
  <c r="BM102" i="7"/>
  <c r="DJ102" i="7" s="1"/>
  <c r="DK64" i="7"/>
  <c r="BJ154" i="7"/>
  <c r="BJ155" i="7"/>
  <c r="BJ146" i="7"/>
  <c r="BJ102" i="7"/>
  <c r="CR171" i="7"/>
  <c r="CR155" i="7"/>
  <c r="CR146" i="7"/>
  <c r="CR148" i="7" s="1"/>
  <c r="CR149" i="7" s="1"/>
  <c r="CR154" i="7"/>
  <c r="CR102" i="7"/>
  <c r="BQ147" i="7"/>
  <c r="BQ148" i="7" s="1"/>
  <c r="BQ149" i="7" s="1"/>
  <c r="BG156" i="7"/>
  <c r="CI155" i="7"/>
  <c r="CI171" i="7"/>
  <c r="CI146" i="7"/>
  <c r="CI148" i="7" s="1"/>
  <c r="CI149" i="7" s="1"/>
  <c r="CI154" i="7"/>
  <c r="CI102" i="7"/>
  <c r="BX171" i="7"/>
  <c r="BX155" i="7"/>
  <c r="BX154" i="7"/>
  <c r="BX146" i="7"/>
  <c r="BX102" i="7"/>
  <c r="V155" i="7"/>
  <c r="BD155" i="7"/>
  <c r="BD154" i="7"/>
  <c r="BD156" i="7" s="1"/>
  <c r="BD146" i="7"/>
  <c r="BD102" i="7"/>
  <c r="DN154" i="7"/>
  <c r="DN156" i="7" s="1"/>
  <c r="Q146" i="7"/>
  <c r="DL103" i="7"/>
  <c r="DL154" i="7" s="1"/>
  <c r="Q102" i="7"/>
  <c r="AT147" i="7"/>
  <c r="AT148" i="7" s="1"/>
  <c r="AT149" i="7" s="1"/>
  <c r="H147" i="7"/>
  <c r="H148" i="7" s="1"/>
  <c r="CK155" i="7"/>
  <c r="CK154" i="7"/>
  <c r="CK156" i="7" s="1"/>
  <c r="CK146" i="7"/>
  <c r="CK148" i="7" s="1"/>
  <c r="CK149" i="7" s="1"/>
  <c r="CK171" i="7"/>
  <c r="CK102" i="7"/>
  <c r="DK168" i="7"/>
  <c r="K148" i="7"/>
  <c r="K147" i="7"/>
  <c r="W155" i="7"/>
  <c r="X154" i="7"/>
  <c r="W154" i="7"/>
  <c r="W156" i="7" s="1"/>
  <c r="BE146" i="7"/>
  <c r="BE154" i="7"/>
  <c r="BE155" i="7"/>
  <c r="BE102" i="7"/>
  <c r="DO154" i="7"/>
  <c r="DO156" i="7" s="1"/>
  <c r="DK73" i="7"/>
  <c r="BC154" i="7"/>
  <c r="BC146" i="7"/>
  <c r="BC155" i="7"/>
  <c r="BC102" i="7"/>
  <c r="Q154" i="7"/>
  <c r="Q156" i="7" s="1"/>
  <c r="AN155" i="7"/>
  <c r="AN154" i="7"/>
  <c r="AN146" i="7"/>
  <c r="AN102" i="7"/>
  <c r="AY155" i="7"/>
  <c r="AY154" i="7"/>
  <c r="AY146" i="7"/>
  <c r="AY102" i="7"/>
  <c r="AB146" i="7"/>
  <c r="AB102" i="7"/>
  <c r="BL156" i="7"/>
  <c r="BS155" i="7"/>
  <c r="BS146" i="7"/>
  <c r="BS154" i="7"/>
  <c r="BS156" i="7" s="1"/>
  <c r="BS171" i="7"/>
  <c r="BS102" i="7"/>
  <c r="BQ156" i="7"/>
  <c r="BG148" i="7"/>
  <c r="BG149" i="7" s="1"/>
  <c r="BG147" i="7"/>
  <c r="DD156" i="3"/>
  <c r="CU102" i="3"/>
  <c r="CY102" i="3"/>
  <c r="CT102" i="3"/>
  <c r="DA156" i="3"/>
  <c r="CY156" i="3"/>
  <c r="CZ102" i="3"/>
  <c r="CW155" i="3"/>
  <c r="CW102" i="3"/>
  <c r="CW171" i="3"/>
  <c r="CW154" i="3"/>
  <c r="CW146" i="3"/>
  <c r="CW148" i="3" s="1"/>
  <c r="CW149" i="3" s="1"/>
  <c r="DH155" i="3"/>
  <c r="DH154" i="3"/>
  <c r="DH146" i="3"/>
  <c r="DH148" i="3" s="1"/>
  <c r="DH149" i="3" s="1"/>
  <c r="DH102" i="3"/>
  <c r="CV155" i="3"/>
  <c r="CV154" i="3"/>
  <c r="CV171" i="3"/>
  <c r="CV146" i="3"/>
  <c r="CV148" i="3" s="1"/>
  <c r="CV149" i="3" s="1"/>
  <c r="CV102" i="3"/>
  <c r="J544" i="13" l="1"/>
  <c r="W618" i="12"/>
  <c r="Z574" i="12"/>
  <c r="X573" i="12"/>
  <c r="I516" i="13"/>
  <c r="U611" i="12"/>
  <c r="K523" i="13"/>
  <c r="U564" i="12"/>
  <c r="H520" i="13"/>
  <c r="I522" i="13"/>
  <c r="H514" i="13"/>
  <c r="H513" i="13"/>
  <c r="H523" i="13"/>
  <c r="U638" i="12"/>
  <c r="W568" i="12"/>
  <c r="W582" i="12"/>
  <c r="W586" i="12"/>
  <c r="J529" i="13"/>
  <c r="X581" i="12"/>
  <c r="K500" i="13"/>
  <c r="J567" i="13"/>
  <c r="I499" i="13"/>
  <c r="K567" i="13"/>
  <c r="K522" i="13"/>
  <c r="I497" i="13"/>
  <c r="L565" i="13"/>
  <c r="U563" i="12"/>
  <c r="I508" i="13"/>
  <c r="I509" i="13"/>
  <c r="M511" i="13"/>
  <c r="Z577" i="12"/>
  <c r="V577" i="12"/>
  <c r="Y573" i="12"/>
  <c r="X584" i="12"/>
  <c r="W585" i="12"/>
  <c r="W584" i="12"/>
  <c r="Y579" i="12"/>
  <c r="K498" i="13"/>
  <c r="M495" i="13"/>
  <c r="V579" i="12"/>
  <c r="L503" i="13"/>
  <c r="J504" i="13"/>
  <c r="Z586" i="12"/>
  <c r="H550" i="13"/>
  <c r="H503" i="13"/>
  <c r="H508" i="13"/>
  <c r="U574" i="12"/>
  <c r="H519" i="13"/>
  <c r="J508" i="13"/>
  <c r="M522" i="13"/>
  <c r="L519" i="13"/>
  <c r="I523" i="13"/>
  <c r="H522" i="13"/>
  <c r="J518" i="13"/>
  <c r="AA299" i="12"/>
  <c r="N234" i="13"/>
  <c r="AA293" i="12"/>
  <c r="N228" i="13"/>
  <c r="AA286" i="12"/>
  <c r="N221" i="13"/>
  <c r="AA281" i="12"/>
  <c r="N216" i="13"/>
  <c r="AA287" i="12"/>
  <c r="N222" i="13"/>
  <c r="AC283" i="9"/>
  <c r="AC293" i="9"/>
  <c r="AC302" i="9"/>
  <c r="AC281" i="9"/>
  <c r="AC284" i="9"/>
  <c r="AC295" i="9"/>
  <c r="AC306" i="9"/>
  <c r="AC294" i="9"/>
  <c r="AC288" i="9"/>
  <c r="AC296" i="9"/>
  <c r="AC285" i="9"/>
  <c r="AC286" i="9"/>
  <c r="AC279" i="9"/>
  <c r="AC301" i="9"/>
  <c r="AC297" i="9"/>
  <c r="AC287" i="9"/>
  <c r="AC290" i="9"/>
  <c r="AC305" i="9"/>
  <c r="AC289" i="9"/>
  <c r="AC304" i="9"/>
  <c r="AC303" i="9"/>
  <c r="AC276" i="9"/>
  <c r="AC282" i="9"/>
  <c r="AC299" i="9"/>
  <c r="AC280" i="9"/>
  <c r="AC291" i="9"/>
  <c r="AC278" i="9"/>
  <c r="AC277" i="9"/>
  <c r="AC292" i="9"/>
  <c r="AC300" i="9"/>
  <c r="CV156" i="3"/>
  <c r="DH156" i="3"/>
  <c r="CW156" i="3"/>
  <c r="DL156" i="7"/>
  <c r="BE156" i="7"/>
  <c r="DL155" i="7"/>
  <c r="AO147" i="7"/>
  <c r="DN146" i="7"/>
  <c r="AB147" i="7"/>
  <c r="AB148" i="7" s="1"/>
  <c r="AB149" i="7" s="1"/>
  <c r="BC147" i="7"/>
  <c r="BC148" i="7"/>
  <c r="BC149" i="7" s="1"/>
  <c r="BJ147" i="7"/>
  <c r="BJ148" i="7"/>
  <c r="BJ149" i="7" s="1"/>
  <c r="CE148" i="7"/>
  <c r="CE149" i="7" s="1"/>
  <c r="CE147" i="7"/>
  <c r="AG147" i="7"/>
  <c r="AG148" i="7"/>
  <c r="DM146" i="7"/>
  <c r="S147" i="7"/>
  <c r="S148" i="7" s="1"/>
  <c r="S149" i="7" s="1"/>
  <c r="CB147" i="7"/>
  <c r="CB148" i="7"/>
  <c r="CB149" i="7" s="1"/>
  <c r="BH147" i="7"/>
  <c r="BH148" i="7"/>
  <c r="BH149" i="7" s="1"/>
  <c r="BK147" i="7"/>
  <c r="BK148" i="7" s="1"/>
  <c r="BK149" i="7" s="1"/>
  <c r="R147" i="7"/>
  <c r="R148" i="7"/>
  <c r="R149" i="7" s="1"/>
  <c r="AP156" i="7"/>
  <c r="AR156" i="7"/>
  <c r="P147" i="7"/>
  <c r="BN147" i="7"/>
  <c r="BN148" i="7"/>
  <c r="BN149" i="7" s="1"/>
  <c r="BS147" i="7"/>
  <c r="BS148" i="7" s="1"/>
  <c r="BS149" i="7" s="1"/>
  <c r="AJ156" i="7"/>
  <c r="BP147" i="7"/>
  <c r="BP148" i="7"/>
  <c r="BP149" i="7" s="1"/>
  <c r="V147" i="7"/>
  <c r="V148" i="7" s="1"/>
  <c r="V149" i="7" s="1"/>
  <c r="BI147" i="7"/>
  <c r="BI148" i="7" s="1"/>
  <c r="BI149" i="7" s="1"/>
  <c r="AI147" i="7"/>
  <c r="AI148" i="7" s="1"/>
  <c r="AI149" i="7" s="1"/>
  <c r="AW147" i="7"/>
  <c r="AW148" i="7"/>
  <c r="AW149" i="7" s="1"/>
  <c r="AG156" i="7"/>
  <c r="BY147" i="7"/>
  <c r="BY148" i="7" s="1"/>
  <c r="BY149" i="7" s="1"/>
  <c r="BC156" i="7"/>
  <c r="AU156" i="7"/>
  <c r="AY147" i="7"/>
  <c r="AY148" i="7" s="1"/>
  <c r="AY149" i="7" s="1"/>
  <c r="BX148" i="7"/>
  <c r="BX149" i="7" s="1"/>
  <c r="BX147" i="7"/>
  <c r="BJ156" i="7"/>
  <c r="AP147" i="7"/>
  <c r="AP148" i="7"/>
  <c r="AP149" i="7" s="1"/>
  <c r="AU148" i="7"/>
  <c r="AU149" i="7" s="1"/>
  <c r="AU147" i="7"/>
  <c r="DO146" i="7"/>
  <c r="DK146" i="7" s="1"/>
  <c r="AH147" i="7"/>
  <c r="AH148" i="7"/>
  <c r="AH149" i="7" s="1"/>
  <c r="AR147" i="7"/>
  <c r="AR148" i="7"/>
  <c r="AR149" i="7" s="1"/>
  <c r="AA147" i="7"/>
  <c r="AA148" i="7" s="1"/>
  <c r="AA149" i="7" s="1"/>
  <c r="AK156" i="7"/>
  <c r="AQ147" i="7"/>
  <c r="AQ148" i="7"/>
  <c r="AQ149" i="7" s="1"/>
  <c r="CH147" i="7"/>
  <c r="DQ147" i="7" s="1"/>
  <c r="DQ146" i="7"/>
  <c r="CH148" i="7"/>
  <c r="AY156" i="7"/>
  <c r="DM154" i="7"/>
  <c r="DM156" i="7" s="1"/>
  <c r="BX156" i="7"/>
  <c r="CR156" i="7"/>
  <c r="BA149" i="7"/>
  <c r="BR147" i="7"/>
  <c r="BR148" i="7"/>
  <c r="BR149" i="7" s="1"/>
  <c r="BV156" i="7"/>
  <c r="CJ156" i="7"/>
  <c r="AN147" i="7"/>
  <c r="AN148" i="7" s="1"/>
  <c r="AN149" i="7" s="1"/>
  <c r="Y147" i="7"/>
  <c r="Y148" i="7" s="1"/>
  <c r="Y149" i="7" s="1"/>
  <c r="AS147" i="7"/>
  <c r="AS148" i="7"/>
  <c r="AS149" i="7" s="1"/>
  <c r="DQ155" i="7"/>
  <c r="DQ154" i="7"/>
  <c r="BV147" i="7"/>
  <c r="BV148" i="7"/>
  <c r="BV149" i="7" s="1"/>
  <c r="AK148" i="7"/>
  <c r="AK149" i="7" s="1"/>
  <c r="AK147" i="7"/>
  <c r="BH156" i="7"/>
  <c r="T147" i="7"/>
  <c r="T148" i="7"/>
  <c r="T149" i="7" s="1"/>
  <c r="DP155" i="7"/>
  <c r="DP154" i="7"/>
  <c r="BW147" i="7"/>
  <c r="BW148" i="7" s="1"/>
  <c r="BW149" i="7" s="1"/>
  <c r="AV147" i="7"/>
  <c r="AV148" i="7" s="1"/>
  <c r="AV149" i="7" s="1"/>
  <c r="AL147" i="7"/>
  <c r="AL148" i="7" s="1"/>
  <c r="AL149" i="7" s="1"/>
  <c r="AN156" i="7"/>
  <c r="BE147" i="7"/>
  <c r="BE148" i="7"/>
  <c r="BE149" i="7" s="1"/>
  <c r="CI156" i="7"/>
  <c r="DJ155" i="7"/>
  <c r="DJ154" i="7"/>
  <c r="K107" i="7"/>
  <c r="J2" i="7"/>
  <c r="W148" i="7"/>
  <c r="W149" i="7" s="1"/>
  <c r="W147" i="7"/>
  <c r="X148" i="7"/>
  <c r="X149" i="7" s="1"/>
  <c r="X147" i="7"/>
  <c r="CO156" i="7"/>
  <c r="AJ147" i="7"/>
  <c r="AJ148" i="7" s="1"/>
  <c r="AJ149" i="7" s="1"/>
  <c r="AQ156" i="7"/>
  <c r="BO147" i="7"/>
  <c r="BO148" i="7" s="1"/>
  <c r="BO149" i="7" s="1"/>
  <c r="AL156" i="7"/>
  <c r="CC156" i="7"/>
  <c r="BZ147" i="7"/>
  <c r="BZ148" i="7"/>
  <c r="BZ149" i="7" s="1"/>
  <c r="BB147" i="7"/>
  <c r="DO147" i="7" s="1"/>
  <c r="DL146" i="7"/>
  <c r="Q147" i="7"/>
  <c r="Q148" i="7"/>
  <c r="AX147" i="7"/>
  <c r="AX148" i="7" s="1"/>
  <c r="AX149" i="7" s="1"/>
  <c r="U147" i="7"/>
  <c r="U148" i="7"/>
  <c r="U149" i="7" s="1"/>
  <c r="BB156" i="7"/>
  <c r="X156" i="7"/>
  <c r="BD147" i="7"/>
  <c r="BD148" i="7" s="1"/>
  <c r="BD149" i="7" s="1"/>
  <c r="DP146" i="7"/>
  <c r="BM147" i="7"/>
  <c r="DJ146" i="7"/>
  <c r="BK156" i="7"/>
  <c r="AS156" i="7"/>
  <c r="BO156" i="7"/>
  <c r="BT147" i="7"/>
  <c r="BT148" i="7" s="1"/>
  <c r="BT149" i="7" s="1"/>
  <c r="BP156" i="7"/>
  <c r="BI156" i="7"/>
  <c r="AI156" i="7"/>
  <c r="AX156" i="7"/>
  <c r="CC147" i="7"/>
  <c r="CC148" i="7"/>
  <c r="CC149" i="7" s="1"/>
  <c r="AM148" i="7"/>
  <c r="AM149" i="7" s="1"/>
  <c r="AM147" i="7"/>
  <c r="DQ156" i="7" l="1"/>
  <c r="DK147" i="7"/>
  <c r="DJ147" i="7"/>
  <c r="DP147" i="7"/>
  <c r="DL148" i="7"/>
  <c r="Q149" i="7"/>
  <c r="DL149" i="7" s="1"/>
  <c r="DL147" i="7"/>
  <c r="BM148" i="7"/>
  <c r="BB148" i="7"/>
  <c r="DN147" i="7"/>
  <c r="CH149" i="7"/>
  <c r="DQ149" i="7" s="1"/>
  <c r="DQ148" i="7"/>
  <c r="DM148" i="7"/>
  <c r="AG149" i="7"/>
  <c r="DM149" i="7" s="1"/>
  <c r="AO148" i="7"/>
  <c r="L107" i="7"/>
  <c r="K2" i="7"/>
  <c r="DM147" i="7"/>
  <c r="DJ156" i="7"/>
  <c r="DP156" i="7"/>
  <c r="F367" i="2"/>
  <c r="H367" i="2" s="1"/>
  <c r="F315" i="2"/>
  <c r="H315" i="2"/>
  <c r="F316" i="2"/>
  <c r="H316" i="2" s="1"/>
  <c r="F317" i="2"/>
  <c r="H317" i="2" s="1"/>
  <c r="F318" i="2"/>
  <c r="F319" i="2"/>
  <c r="H319" i="2" s="1"/>
  <c r="F320" i="2"/>
  <c r="H320" i="2" s="1"/>
  <c r="F321" i="2"/>
  <c r="H321" i="2" s="1"/>
  <c r="F322" i="2"/>
  <c r="F323" i="2"/>
  <c r="H323" i="2" s="1"/>
  <c r="F324" i="2"/>
  <c r="H324" i="2" s="1"/>
  <c r="F325" i="2"/>
  <c r="F326" i="2"/>
  <c r="F327" i="2"/>
  <c r="H327" i="2" s="1"/>
  <c r="F328" i="2"/>
  <c r="H328" i="2" s="1"/>
  <c r="F329" i="2"/>
  <c r="H329" i="2" s="1"/>
  <c r="F330" i="2"/>
  <c r="H330" i="2"/>
  <c r="F331" i="2"/>
  <c r="H331" i="2" s="1"/>
  <c r="F332" i="2"/>
  <c r="H332" i="2"/>
  <c r="F333" i="2"/>
  <c r="H333" i="2" s="1"/>
  <c r="F334" i="2"/>
  <c r="F335" i="2"/>
  <c r="H335" i="2" s="1"/>
  <c r="F336" i="2"/>
  <c r="H336" i="2"/>
  <c r="F337" i="2"/>
  <c r="H337" i="2" s="1"/>
  <c r="F338" i="2"/>
  <c r="F339" i="2"/>
  <c r="H339" i="2" s="1"/>
  <c r="F340" i="2"/>
  <c r="H340" i="2"/>
  <c r="F341" i="2"/>
  <c r="H341" i="2" s="1"/>
  <c r="F342" i="2"/>
  <c r="F343" i="2"/>
  <c r="H343" i="2" s="1"/>
  <c r="F344" i="2"/>
  <c r="H344" i="2" s="1"/>
  <c r="F345" i="2"/>
  <c r="H345" i="2" s="1"/>
  <c r="F346" i="2"/>
  <c r="F347" i="2"/>
  <c r="H347" i="2" s="1"/>
  <c r="F348" i="2"/>
  <c r="H348" i="2" s="1"/>
  <c r="F349" i="2"/>
  <c r="F350" i="2"/>
  <c r="F351" i="2"/>
  <c r="H351" i="2" s="1"/>
  <c r="F352" i="2"/>
  <c r="H352" i="2" s="1"/>
  <c r="F353" i="2"/>
  <c r="H353" i="2" s="1"/>
  <c r="F354" i="2"/>
  <c r="H355" i="2"/>
  <c r="H356" i="2"/>
  <c r="H357" i="2"/>
  <c r="F358" i="2"/>
  <c r="F359" i="2"/>
  <c r="H359" i="2" s="1"/>
  <c r="F360" i="2"/>
  <c r="H360" i="2"/>
  <c r="F361" i="2"/>
  <c r="H361" i="2" s="1"/>
  <c r="F362" i="2"/>
  <c r="F363" i="2"/>
  <c r="H363" i="2" s="1"/>
  <c r="F364" i="2"/>
  <c r="H364" i="2" s="1"/>
  <c r="F365" i="2"/>
  <c r="H365" i="2" s="1"/>
  <c r="F366" i="2"/>
  <c r="F277" i="2"/>
  <c r="F278" i="2"/>
  <c r="F279" i="2"/>
  <c r="H279" i="2" s="1"/>
  <c r="F280" i="2"/>
  <c r="F281" i="2"/>
  <c r="H281" i="2" s="1"/>
  <c r="F282" i="2"/>
  <c r="H282" i="2" s="1"/>
  <c r="F283" i="2"/>
  <c r="F284" i="2"/>
  <c r="F285" i="2"/>
  <c r="H285" i="2"/>
  <c r="F286" i="2"/>
  <c r="H286" i="2" s="1"/>
  <c r="F287" i="2"/>
  <c r="F288" i="2"/>
  <c r="H288" i="2" s="1"/>
  <c r="F289" i="2"/>
  <c r="H289" i="2" s="1"/>
  <c r="F290" i="2"/>
  <c r="H290" i="2" s="1"/>
  <c r="F291" i="2"/>
  <c r="H291" i="2" s="1"/>
  <c r="F292" i="2"/>
  <c r="F293" i="2"/>
  <c r="H293" i="2" s="1"/>
  <c r="F294" i="2"/>
  <c r="H294" i="2" s="1"/>
  <c r="F295" i="2"/>
  <c r="F296" i="2"/>
  <c r="F297" i="2"/>
  <c r="H297" i="2"/>
  <c r="F298" i="2"/>
  <c r="H298" i="2" s="1"/>
  <c r="F299" i="2"/>
  <c r="H299" i="2" s="1"/>
  <c r="F300" i="2"/>
  <c r="H300" i="2"/>
  <c r="F301" i="2"/>
  <c r="H301" i="2" s="1"/>
  <c r="F302" i="2"/>
  <c r="H302" i="2" s="1"/>
  <c r="F303" i="2"/>
  <c r="H303" i="2" s="1"/>
  <c r="F304" i="2"/>
  <c r="F305" i="2"/>
  <c r="H305" i="2" s="1"/>
  <c r="F306" i="2"/>
  <c r="H306" i="2"/>
  <c r="F307" i="2"/>
  <c r="F308" i="2"/>
  <c r="F309" i="2"/>
  <c r="H309" i="2" s="1"/>
  <c r="F310" i="2"/>
  <c r="H310" i="2" s="1"/>
  <c r="F311" i="2"/>
  <c r="H311" i="2" s="1"/>
  <c r="F312" i="2"/>
  <c r="H312" i="2" s="1"/>
  <c r="F313" i="2"/>
  <c r="H313" i="2" s="1"/>
  <c r="F314" i="2"/>
  <c r="H314" i="2" s="1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8" i="5"/>
  <c r="D9" i="5"/>
  <c r="D10" i="5"/>
  <c r="D11" i="5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AI25" i="5" l="1"/>
  <c r="AL718" i="2" s="1"/>
  <c r="AI9" i="5"/>
  <c r="N294" i="1"/>
  <c r="AA229" i="13" s="1"/>
  <c r="N289" i="1"/>
  <c r="AA224" i="13" s="1"/>
  <c r="N303" i="1"/>
  <c r="AA238" i="13" s="1"/>
  <c r="N302" i="1"/>
  <c r="AA237" i="13" s="1"/>
  <c r="N293" i="1"/>
  <c r="AA228" i="13" s="1"/>
  <c r="N290" i="1"/>
  <c r="AA225" i="13" s="1"/>
  <c r="N281" i="1"/>
  <c r="AA216" i="13" s="1"/>
  <c r="N299" i="1"/>
  <c r="AA234" i="13" s="1"/>
  <c r="N279" i="1"/>
  <c r="AA214" i="13" s="1"/>
  <c r="N291" i="1"/>
  <c r="AA226" i="13" s="1"/>
  <c r="N298" i="1"/>
  <c r="AA233" i="13" s="1"/>
  <c r="N297" i="1"/>
  <c r="AA232" i="13" s="1"/>
  <c r="N288" i="1"/>
  <c r="AA223" i="13" s="1"/>
  <c r="N306" i="1"/>
  <c r="AA241" i="13" s="1"/>
  <c r="N286" i="1"/>
  <c r="AA221" i="13" s="1"/>
  <c r="N301" i="1"/>
  <c r="AA236" i="13" s="1"/>
  <c r="N300" i="1"/>
  <c r="AA235" i="13" s="1"/>
  <c r="N305" i="1"/>
  <c r="AA240" i="13" s="1"/>
  <c r="N285" i="1"/>
  <c r="AA220" i="13" s="1"/>
  <c r="N282" i="1"/>
  <c r="AA217" i="13" s="1"/>
  <c r="AD360" i="2"/>
  <c r="AB360" i="2"/>
  <c r="AM360" i="2"/>
  <c r="Z360" i="2"/>
  <c r="AF360" i="2"/>
  <c r="AE360" i="2"/>
  <c r="AA360" i="2"/>
  <c r="Y360" i="2"/>
  <c r="AN360" i="2"/>
  <c r="AL360" i="2"/>
  <c r="AK360" i="2"/>
  <c r="AJ360" i="2"/>
  <c r="AI360" i="2"/>
  <c r="AH360" i="2"/>
  <c r="AG360" i="2"/>
  <c r="R360" i="2"/>
  <c r="S360" i="2"/>
  <c r="T360" i="2"/>
  <c r="U360" i="2"/>
  <c r="V360" i="2"/>
  <c r="J360" i="2"/>
  <c r="W360" i="2"/>
  <c r="K360" i="2"/>
  <c r="L360" i="2"/>
  <c r="N360" i="2"/>
  <c r="M360" i="2"/>
  <c r="I360" i="2"/>
  <c r="AC360" i="2"/>
  <c r="AM480" i="2"/>
  <c r="Z480" i="2"/>
  <c r="AJ480" i="2"/>
  <c r="AK480" i="2"/>
  <c r="AI480" i="2"/>
  <c r="AH480" i="2"/>
  <c r="AG480" i="2"/>
  <c r="AF480" i="2"/>
  <c r="AE480" i="2"/>
  <c r="AD480" i="2"/>
  <c r="AB480" i="2"/>
  <c r="AA480" i="2"/>
  <c r="AN480" i="2"/>
  <c r="AL480" i="2"/>
  <c r="Y480" i="2"/>
  <c r="V480" i="2"/>
  <c r="N480" i="2"/>
  <c r="R480" i="2"/>
  <c r="S480" i="2"/>
  <c r="T480" i="2"/>
  <c r="U480" i="2"/>
  <c r="W480" i="2"/>
  <c r="J480" i="2"/>
  <c r="K480" i="2"/>
  <c r="L480" i="2"/>
  <c r="M480" i="2"/>
  <c r="I480" i="2"/>
  <c r="AC480" i="2"/>
  <c r="AF612" i="2"/>
  <c r="AD612" i="2"/>
  <c r="AB612" i="2"/>
  <c r="AM612" i="2"/>
  <c r="AL612" i="2"/>
  <c r="AK612" i="2"/>
  <c r="AJ612" i="2"/>
  <c r="AI612" i="2"/>
  <c r="AH612" i="2"/>
  <c r="AG612" i="2"/>
  <c r="AE612" i="2"/>
  <c r="AA612" i="2"/>
  <c r="Z612" i="2"/>
  <c r="Y612" i="2"/>
  <c r="AN612" i="2"/>
  <c r="V612" i="2"/>
  <c r="J612" i="2"/>
  <c r="W612" i="2"/>
  <c r="K612" i="2"/>
  <c r="L612" i="2"/>
  <c r="M612" i="2"/>
  <c r="N612" i="2"/>
  <c r="R612" i="2"/>
  <c r="S612" i="2"/>
  <c r="T612" i="2"/>
  <c r="U612" i="2"/>
  <c r="I612" i="2"/>
  <c r="AC612" i="2"/>
  <c r="AI672" i="2"/>
  <c r="AH672" i="2"/>
  <c r="AG672" i="2"/>
  <c r="AF672" i="2"/>
  <c r="AN672" i="2"/>
  <c r="AA672" i="2"/>
  <c r="AM672" i="2"/>
  <c r="Z672" i="2"/>
  <c r="AK672" i="2"/>
  <c r="AB672" i="2"/>
  <c r="Y672" i="2"/>
  <c r="AL672" i="2"/>
  <c r="AJ672" i="2"/>
  <c r="AE672" i="2"/>
  <c r="AD672" i="2"/>
  <c r="V672" i="2"/>
  <c r="J672" i="2"/>
  <c r="W672" i="2"/>
  <c r="K672" i="2"/>
  <c r="L672" i="2"/>
  <c r="M672" i="2"/>
  <c r="N672" i="2"/>
  <c r="R672" i="2"/>
  <c r="T672" i="2"/>
  <c r="S672" i="2"/>
  <c r="U672" i="2"/>
  <c r="I672" i="2"/>
  <c r="AC672" i="2"/>
  <c r="AH792" i="2"/>
  <c r="AG792" i="2"/>
  <c r="AF792" i="2"/>
  <c r="AE792" i="2"/>
  <c r="AM792" i="2"/>
  <c r="AA792" i="2"/>
  <c r="AJ792" i="2"/>
  <c r="AI792" i="2"/>
  <c r="AD792" i="2"/>
  <c r="AC792" i="2"/>
  <c r="AB792" i="2"/>
  <c r="Z792" i="2"/>
  <c r="Y792" i="2"/>
  <c r="AL792" i="2"/>
  <c r="AK792" i="2"/>
  <c r="AN792" i="2"/>
  <c r="AJ888" i="2"/>
  <c r="AI888" i="2"/>
  <c r="AF888" i="2"/>
  <c r="AE888" i="2"/>
  <c r="AC888" i="2"/>
  <c r="AN888" i="2"/>
  <c r="AB888" i="2"/>
  <c r="AL888" i="2"/>
  <c r="Z888" i="2"/>
  <c r="AM888" i="2"/>
  <c r="AK888" i="2"/>
  <c r="AH888" i="2"/>
  <c r="AG888" i="2"/>
  <c r="AA888" i="2"/>
  <c r="Y888" i="2"/>
  <c r="AD888" i="2"/>
  <c r="AK362" i="2"/>
  <c r="AJ362" i="2"/>
  <c r="AI362" i="2"/>
  <c r="AG362" i="2"/>
  <c r="AL362" i="2"/>
  <c r="AH362" i="2"/>
  <c r="AF362" i="2"/>
  <c r="AE362" i="2"/>
  <c r="AD362" i="2"/>
  <c r="AB362" i="2"/>
  <c r="AA362" i="2"/>
  <c r="Z362" i="2"/>
  <c r="Y362" i="2"/>
  <c r="AN362" i="2"/>
  <c r="AM362" i="2"/>
  <c r="N362" i="2"/>
  <c r="R362" i="2"/>
  <c r="S362" i="2"/>
  <c r="T362" i="2"/>
  <c r="U362" i="2"/>
  <c r="V362" i="2"/>
  <c r="J362" i="2"/>
  <c r="W362" i="2"/>
  <c r="L362" i="2"/>
  <c r="M362" i="2"/>
  <c r="K362" i="2"/>
  <c r="I362" i="2"/>
  <c r="AC362" i="2"/>
  <c r="AE364" i="2"/>
  <c r="AD364" i="2"/>
  <c r="AB364" i="2"/>
  <c r="AM364" i="2"/>
  <c r="Z364" i="2"/>
  <c r="AN364" i="2"/>
  <c r="AL364" i="2"/>
  <c r="AK364" i="2"/>
  <c r="AJ364" i="2"/>
  <c r="AI364" i="2"/>
  <c r="AH364" i="2"/>
  <c r="AG364" i="2"/>
  <c r="AF364" i="2"/>
  <c r="AA364" i="2"/>
  <c r="Y364" i="2"/>
  <c r="L364" i="2"/>
  <c r="M364" i="2"/>
  <c r="N364" i="2"/>
  <c r="R364" i="2"/>
  <c r="S364" i="2"/>
  <c r="T364" i="2"/>
  <c r="U364" i="2"/>
  <c r="J364" i="2"/>
  <c r="W364" i="2"/>
  <c r="K364" i="2"/>
  <c r="V364" i="2"/>
  <c r="I364" i="2"/>
  <c r="AC364" i="2"/>
  <c r="AH389" i="2"/>
  <c r="AG389" i="2"/>
  <c r="AF389" i="2"/>
  <c r="AE389" i="2"/>
  <c r="AD389" i="2"/>
  <c r="AB389" i="2"/>
  <c r="AN389" i="2"/>
  <c r="AA389" i="2"/>
  <c r="AM389" i="2"/>
  <c r="Z389" i="2"/>
  <c r="AL389" i="2"/>
  <c r="Y389" i="2"/>
  <c r="AJ389" i="2"/>
  <c r="AI389" i="2"/>
  <c r="AK389" i="2"/>
  <c r="K389" i="2"/>
  <c r="L389" i="2"/>
  <c r="M389" i="2"/>
  <c r="N389" i="2"/>
  <c r="R389" i="2"/>
  <c r="S389" i="2"/>
  <c r="T389" i="2"/>
  <c r="V389" i="2"/>
  <c r="J389" i="2"/>
  <c r="W389" i="2"/>
  <c r="U389" i="2"/>
  <c r="I389" i="2"/>
  <c r="AC389" i="2"/>
  <c r="AJ342" i="2"/>
  <c r="AI342" i="2"/>
  <c r="AG342" i="2"/>
  <c r="AB342" i="2"/>
  <c r="AA342" i="2"/>
  <c r="Z342" i="2"/>
  <c r="Y342" i="2"/>
  <c r="AN342" i="2"/>
  <c r="AM342" i="2"/>
  <c r="AL342" i="2"/>
  <c r="AK342" i="2"/>
  <c r="AH342" i="2"/>
  <c r="AF342" i="2"/>
  <c r="AE342" i="2"/>
  <c r="AD342" i="2"/>
  <c r="J342" i="2"/>
  <c r="W342" i="2"/>
  <c r="K342" i="2"/>
  <c r="L342" i="2"/>
  <c r="M342" i="2"/>
  <c r="N342" i="2"/>
  <c r="R342" i="2"/>
  <c r="S342" i="2"/>
  <c r="U342" i="2"/>
  <c r="V342" i="2"/>
  <c r="T342" i="2"/>
  <c r="I342" i="2"/>
  <c r="AC342" i="2"/>
  <c r="AE414" i="2"/>
  <c r="AD414" i="2"/>
  <c r="AB414" i="2"/>
  <c r="AN414" i="2"/>
  <c r="AA414" i="2"/>
  <c r="AM414" i="2"/>
  <c r="Z414" i="2"/>
  <c r="AL414" i="2"/>
  <c r="Y414" i="2"/>
  <c r="AK414" i="2"/>
  <c r="AJ414" i="2"/>
  <c r="AI414" i="2"/>
  <c r="AG414" i="2"/>
  <c r="AF414" i="2"/>
  <c r="AH414" i="2"/>
  <c r="J414" i="2"/>
  <c r="W414" i="2"/>
  <c r="K414" i="2"/>
  <c r="L414" i="2"/>
  <c r="N414" i="2"/>
  <c r="S414" i="2"/>
  <c r="U414" i="2"/>
  <c r="V414" i="2"/>
  <c r="M414" i="2"/>
  <c r="R414" i="2"/>
  <c r="T414" i="2"/>
  <c r="I414" i="2"/>
  <c r="AC414" i="2"/>
  <c r="AN391" i="2"/>
  <c r="AA391" i="2"/>
  <c r="AM391" i="2"/>
  <c r="Z391" i="2"/>
  <c r="AL391" i="2"/>
  <c r="Y391" i="2"/>
  <c r="AK391" i="2"/>
  <c r="AJ391" i="2"/>
  <c r="AI391" i="2"/>
  <c r="AH391" i="2"/>
  <c r="AG391" i="2"/>
  <c r="AF391" i="2"/>
  <c r="AD391" i="2"/>
  <c r="AB391" i="2"/>
  <c r="AE391" i="2"/>
  <c r="V391" i="2"/>
  <c r="J391" i="2"/>
  <c r="W391" i="2"/>
  <c r="K391" i="2"/>
  <c r="L391" i="2"/>
  <c r="M391" i="2"/>
  <c r="N391" i="2"/>
  <c r="R391" i="2"/>
  <c r="T391" i="2"/>
  <c r="U391" i="2"/>
  <c r="S391" i="2"/>
  <c r="I391" i="2"/>
  <c r="AC391" i="2"/>
  <c r="AN439" i="2"/>
  <c r="AA439" i="2"/>
  <c r="AM439" i="2"/>
  <c r="Z439" i="2"/>
  <c r="AL439" i="2"/>
  <c r="Y439" i="2"/>
  <c r="AK439" i="2"/>
  <c r="AJ439" i="2"/>
  <c r="AI439" i="2"/>
  <c r="AH439" i="2"/>
  <c r="AG439" i="2"/>
  <c r="AF439" i="2"/>
  <c r="AD439" i="2"/>
  <c r="AB439" i="2"/>
  <c r="AE439" i="2"/>
  <c r="V439" i="2"/>
  <c r="J439" i="2"/>
  <c r="W439" i="2"/>
  <c r="K439" i="2"/>
  <c r="M439" i="2"/>
  <c r="N439" i="2"/>
  <c r="R439" i="2"/>
  <c r="T439" i="2"/>
  <c r="L439" i="2"/>
  <c r="S439" i="2"/>
  <c r="U439" i="2"/>
  <c r="I439" i="2"/>
  <c r="AC439" i="2"/>
  <c r="AD344" i="2"/>
  <c r="AB344" i="2"/>
  <c r="AM344" i="2"/>
  <c r="Z344" i="2"/>
  <c r="AF344" i="2"/>
  <c r="AE344" i="2"/>
  <c r="AA344" i="2"/>
  <c r="Y344" i="2"/>
  <c r="AN344" i="2"/>
  <c r="AL344" i="2"/>
  <c r="AK344" i="2"/>
  <c r="AJ344" i="2"/>
  <c r="AI344" i="2"/>
  <c r="AH344" i="2"/>
  <c r="AG344" i="2"/>
  <c r="U344" i="2"/>
  <c r="V344" i="2"/>
  <c r="J344" i="2"/>
  <c r="W344" i="2"/>
  <c r="K344" i="2"/>
  <c r="L344" i="2"/>
  <c r="M344" i="2"/>
  <c r="N344" i="2"/>
  <c r="S344" i="2"/>
  <c r="T344" i="2"/>
  <c r="R344" i="2"/>
  <c r="I344" i="2"/>
  <c r="AC344" i="2"/>
  <c r="AK404" i="2"/>
  <c r="AJ404" i="2"/>
  <c r="AI404" i="2"/>
  <c r="AH404" i="2"/>
  <c r="AG404" i="2"/>
  <c r="AF404" i="2"/>
  <c r="AE404" i="2"/>
  <c r="AD404" i="2"/>
  <c r="AB404" i="2"/>
  <c r="AM404" i="2"/>
  <c r="Z404" i="2"/>
  <c r="AL404" i="2"/>
  <c r="Y404" i="2"/>
  <c r="AN404" i="2"/>
  <c r="AA404" i="2"/>
  <c r="U404" i="2"/>
  <c r="V404" i="2"/>
  <c r="J404" i="2"/>
  <c r="W404" i="2"/>
  <c r="L404" i="2"/>
  <c r="M404" i="2"/>
  <c r="N404" i="2"/>
  <c r="S404" i="2"/>
  <c r="T404" i="2"/>
  <c r="R404" i="2"/>
  <c r="K404" i="2"/>
  <c r="I404" i="2"/>
  <c r="AC404" i="2"/>
  <c r="AK428" i="2"/>
  <c r="AJ428" i="2"/>
  <c r="AI428" i="2"/>
  <c r="AH428" i="2"/>
  <c r="AG428" i="2"/>
  <c r="AF428" i="2"/>
  <c r="AE428" i="2"/>
  <c r="AD428" i="2"/>
  <c r="AB428" i="2"/>
  <c r="AM428" i="2"/>
  <c r="Z428" i="2"/>
  <c r="AL428" i="2"/>
  <c r="Y428" i="2"/>
  <c r="AN428" i="2"/>
  <c r="AA428" i="2"/>
  <c r="U428" i="2"/>
  <c r="V428" i="2"/>
  <c r="J428" i="2"/>
  <c r="W428" i="2"/>
  <c r="L428" i="2"/>
  <c r="M428" i="2"/>
  <c r="N428" i="2"/>
  <c r="S428" i="2"/>
  <c r="T428" i="2"/>
  <c r="R428" i="2"/>
  <c r="K428" i="2"/>
  <c r="I428" i="2"/>
  <c r="AC428" i="2"/>
  <c r="AM476" i="2"/>
  <c r="AJ476" i="2"/>
  <c r="AN476" i="2"/>
  <c r="Y476" i="2"/>
  <c r="AL476" i="2"/>
  <c r="AK476" i="2"/>
  <c r="AI476" i="2"/>
  <c r="AH476" i="2"/>
  <c r="AG476" i="2"/>
  <c r="AF476" i="2"/>
  <c r="AE476" i="2"/>
  <c r="AD476" i="2"/>
  <c r="AA476" i="2"/>
  <c r="Z476" i="2"/>
  <c r="AB476" i="2"/>
  <c r="M476" i="2"/>
  <c r="S476" i="2"/>
  <c r="K476" i="2"/>
  <c r="L476" i="2"/>
  <c r="N476" i="2"/>
  <c r="R476" i="2"/>
  <c r="T476" i="2"/>
  <c r="U476" i="2"/>
  <c r="V476" i="2"/>
  <c r="W476" i="2"/>
  <c r="J476" i="2"/>
  <c r="I476" i="2"/>
  <c r="AC476" i="2"/>
  <c r="AM357" i="2"/>
  <c r="Z357" i="2"/>
  <c r="AL357" i="2"/>
  <c r="Y357" i="2"/>
  <c r="AJ357" i="2"/>
  <c r="AB357" i="2"/>
  <c r="AA357" i="2"/>
  <c r="AN357" i="2"/>
  <c r="AK357" i="2"/>
  <c r="AI357" i="2"/>
  <c r="AH357" i="2"/>
  <c r="AG357" i="2"/>
  <c r="AF357" i="2"/>
  <c r="AE357" i="2"/>
  <c r="AD357" i="2"/>
  <c r="T357" i="2"/>
  <c r="U357" i="2"/>
  <c r="V357" i="2"/>
  <c r="J357" i="2"/>
  <c r="W357" i="2"/>
  <c r="K357" i="2"/>
  <c r="L357" i="2"/>
  <c r="M357" i="2"/>
  <c r="N357" i="2"/>
  <c r="R357" i="2"/>
  <c r="S357" i="2"/>
  <c r="I357" i="2"/>
  <c r="AC357" i="2"/>
  <c r="AH405" i="2"/>
  <c r="AG405" i="2"/>
  <c r="AF405" i="2"/>
  <c r="AE405" i="2"/>
  <c r="AD405" i="2"/>
  <c r="AB405" i="2"/>
  <c r="AN405" i="2"/>
  <c r="AA405" i="2"/>
  <c r="AM405" i="2"/>
  <c r="Z405" i="2"/>
  <c r="AL405" i="2"/>
  <c r="Y405" i="2"/>
  <c r="AJ405" i="2"/>
  <c r="AI405" i="2"/>
  <c r="AK405" i="2"/>
  <c r="T405" i="2"/>
  <c r="U405" i="2"/>
  <c r="V405" i="2"/>
  <c r="K405" i="2"/>
  <c r="L405" i="2"/>
  <c r="M405" i="2"/>
  <c r="R405" i="2"/>
  <c r="S405" i="2"/>
  <c r="J405" i="2"/>
  <c r="N405" i="2"/>
  <c r="W405" i="2"/>
  <c r="I405" i="2"/>
  <c r="AC405" i="2"/>
  <c r="AH441" i="2"/>
  <c r="AG441" i="2"/>
  <c r="AF441" i="2"/>
  <c r="AE441" i="2"/>
  <c r="AD441" i="2"/>
  <c r="AB441" i="2"/>
  <c r="AN441" i="2"/>
  <c r="AA441" i="2"/>
  <c r="AM441" i="2"/>
  <c r="Z441" i="2"/>
  <c r="AL441" i="2"/>
  <c r="Y441" i="2"/>
  <c r="AJ441" i="2"/>
  <c r="AI441" i="2"/>
  <c r="AK441" i="2"/>
  <c r="T441" i="2"/>
  <c r="U441" i="2"/>
  <c r="V441" i="2"/>
  <c r="K441" i="2"/>
  <c r="L441" i="2"/>
  <c r="M441" i="2"/>
  <c r="R441" i="2"/>
  <c r="N441" i="2"/>
  <c r="S441" i="2"/>
  <c r="W441" i="2"/>
  <c r="J441" i="2"/>
  <c r="I441" i="2"/>
  <c r="AC441" i="2"/>
  <c r="AH465" i="2"/>
  <c r="AG465" i="2"/>
  <c r="AF465" i="2"/>
  <c r="AE465" i="2"/>
  <c r="AD465" i="2"/>
  <c r="AB465" i="2"/>
  <c r="AN465" i="2"/>
  <c r="AA465" i="2"/>
  <c r="AM465" i="2"/>
  <c r="Z465" i="2"/>
  <c r="AL465" i="2"/>
  <c r="Y465" i="2"/>
  <c r="AJ465" i="2"/>
  <c r="AI465" i="2"/>
  <c r="AK465" i="2"/>
  <c r="T465" i="2"/>
  <c r="V465" i="2"/>
  <c r="L465" i="2"/>
  <c r="R465" i="2"/>
  <c r="J465" i="2"/>
  <c r="K465" i="2"/>
  <c r="M465" i="2"/>
  <c r="N465" i="2"/>
  <c r="S465" i="2"/>
  <c r="U465" i="2"/>
  <c r="W465" i="2"/>
  <c r="I465" i="2"/>
  <c r="AC465" i="2"/>
  <c r="AE525" i="2"/>
  <c r="AD525" i="2"/>
  <c r="AB525" i="2"/>
  <c r="AN525" i="2"/>
  <c r="AA525" i="2"/>
  <c r="AM525" i="2"/>
  <c r="Z525" i="2"/>
  <c r="AL525" i="2"/>
  <c r="Y525" i="2"/>
  <c r="AK525" i="2"/>
  <c r="AJ525" i="2"/>
  <c r="AI525" i="2"/>
  <c r="AH525" i="2"/>
  <c r="AG525" i="2"/>
  <c r="AF525" i="2"/>
  <c r="L525" i="2"/>
  <c r="M525" i="2"/>
  <c r="N525" i="2"/>
  <c r="R525" i="2"/>
  <c r="S525" i="2"/>
  <c r="T525" i="2"/>
  <c r="V525" i="2"/>
  <c r="U525" i="2"/>
  <c r="J525" i="2"/>
  <c r="W525" i="2"/>
  <c r="K525" i="2"/>
  <c r="I525" i="2"/>
  <c r="AC525" i="2"/>
  <c r="AJ346" i="2"/>
  <c r="AI346" i="2"/>
  <c r="AG346" i="2"/>
  <c r="AF346" i="2"/>
  <c r="AE346" i="2"/>
  <c r="AD346" i="2"/>
  <c r="AB346" i="2"/>
  <c r="AA346" i="2"/>
  <c r="Z346" i="2"/>
  <c r="Y346" i="2"/>
  <c r="AN346" i="2"/>
  <c r="AM346" i="2"/>
  <c r="AL346" i="2"/>
  <c r="AK346" i="2"/>
  <c r="AH346" i="2"/>
  <c r="S346" i="2"/>
  <c r="T346" i="2"/>
  <c r="U346" i="2"/>
  <c r="V346" i="2"/>
  <c r="J346" i="2"/>
  <c r="W346" i="2"/>
  <c r="K346" i="2"/>
  <c r="L346" i="2"/>
  <c r="M346" i="2"/>
  <c r="N346" i="2"/>
  <c r="R346" i="2"/>
  <c r="I346" i="2"/>
  <c r="AC346" i="2"/>
  <c r="AK370" i="2"/>
  <c r="AJ370" i="2"/>
  <c r="AI370" i="2"/>
  <c r="AG370" i="2"/>
  <c r="Y370" i="2"/>
  <c r="AN370" i="2"/>
  <c r="AM370" i="2"/>
  <c r="AL370" i="2"/>
  <c r="AH370" i="2"/>
  <c r="AF370" i="2"/>
  <c r="AE370" i="2"/>
  <c r="AD370" i="2"/>
  <c r="AB370" i="2"/>
  <c r="AA370" i="2"/>
  <c r="Z370" i="2"/>
  <c r="S370" i="2"/>
  <c r="T370" i="2"/>
  <c r="U370" i="2"/>
  <c r="V370" i="2"/>
  <c r="J370" i="2"/>
  <c r="W370" i="2"/>
  <c r="K370" i="2"/>
  <c r="L370" i="2"/>
  <c r="M370" i="2"/>
  <c r="N370" i="2"/>
  <c r="R370" i="2"/>
  <c r="I370" i="2"/>
  <c r="AC370" i="2"/>
  <c r="AE394" i="2"/>
  <c r="AD394" i="2"/>
  <c r="AB394" i="2"/>
  <c r="AN394" i="2"/>
  <c r="AA394" i="2"/>
  <c r="AM394" i="2"/>
  <c r="Z394" i="2"/>
  <c r="AL394" i="2"/>
  <c r="Y394" i="2"/>
  <c r="AK394" i="2"/>
  <c r="AJ394" i="2"/>
  <c r="AI394" i="2"/>
  <c r="AG394" i="2"/>
  <c r="AF394" i="2"/>
  <c r="AH394" i="2"/>
  <c r="S394" i="2"/>
  <c r="T394" i="2"/>
  <c r="U394" i="2"/>
  <c r="V394" i="2"/>
  <c r="J394" i="2"/>
  <c r="W394" i="2"/>
  <c r="K394" i="2"/>
  <c r="L394" i="2"/>
  <c r="M394" i="2"/>
  <c r="N394" i="2"/>
  <c r="R394" i="2"/>
  <c r="I394" i="2"/>
  <c r="AC394" i="2"/>
  <c r="AE418" i="2"/>
  <c r="AD418" i="2"/>
  <c r="AB418" i="2"/>
  <c r="AN418" i="2"/>
  <c r="AA418" i="2"/>
  <c r="AM418" i="2"/>
  <c r="Z418" i="2"/>
  <c r="AL418" i="2"/>
  <c r="Y418" i="2"/>
  <c r="AK418" i="2"/>
  <c r="AJ418" i="2"/>
  <c r="AI418" i="2"/>
  <c r="AG418" i="2"/>
  <c r="AF418" i="2"/>
  <c r="AH418" i="2"/>
  <c r="S418" i="2"/>
  <c r="T418" i="2"/>
  <c r="U418" i="2"/>
  <c r="J418" i="2"/>
  <c r="W418" i="2"/>
  <c r="K418" i="2"/>
  <c r="L418" i="2"/>
  <c r="N418" i="2"/>
  <c r="R418" i="2"/>
  <c r="M418" i="2"/>
  <c r="V418" i="2"/>
  <c r="I418" i="2"/>
  <c r="AC418" i="2"/>
  <c r="AE430" i="2"/>
  <c r="AD430" i="2"/>
  <c r="AB430" i="2"/>
  <c r="AN430" i="2"/>
  <c r="AA430" i="2"/>
  <c r="AM430" i="2"/>
  <c r="Z430" i="2"/>
  <c r="AL430" i="2"/>
  <c r="Y430" i="2"/>
  <c r="AK430" i="2"/>
  <c r="AJ430" i="2"/>
  <c r="AI430" i="2"/>
  <c r="AG430" i="2"/>
  <c r="AF430" i="2"/>
  <c r="AH430" i="2"/>
  <c r="S430" i="2"/>
  <c r="T430" i="2"/>
  <c r="U430" i="2"/>
  <c r="J430" i="2"/>
  <c r="W430" i="2"/>
  <c r="K430" i="2"/>
  <c r="L430" i="2"/>
  <c r="N430" i="2"/>
  <c r="R430" i="2"/>
  <c r="M430" i="2"/>
  <c r="V430" i="2"/>
  <c r="I430" i="2"/>
  <c r="AC430" i="2"/>
  <c r="AE442" i="2"/>
  <c r="AD442" i="2"/>
  <c r="AB442" i="2"/>
  <c r="AN442" i="2"/>
  <c r="AA442" i="2"/>
  <c r="AM442" i="2"/>
  <c r="Z442" i="2"/>
  <c r="AL442" i="2"/>
  <c r="Y442" i="2"/>
  <c r="AK442" i="2"/>
  <c r="AJ442" i="2"/>
  <c r="AI442" i="2"/>
  <c r="AG442" i="2"/>
  <c r="AF442" i="2"/>
  <c r="AH442" i="2"/>
  <c r="S442" i="2"/>
  <c r="T442" i="2"/>
  <c r="U442" i="2"/>
  <c r="J442" i="2"/>
  <c r="W442" i="2"/>
  <c r="K442" i="2"/>
  <c r="L442" i="2"/>
  <c r="N442" i="2"/>
  <c r="M442" i="2"/>
  <c r="R442" i="2"/>
  <c r="V442" i="2"/>
  <c r="I442" i="2"/>
  <c r="AC442" i="2"/>
  <c r="AE454" i="2"/>
  <c r="AD454" i="2"/>
  <c r="AB454" i="2"/>
  <c r="AN454" i="2"/>
  <c r="AA454" i="2"/>
  <c r="AM454" i="2"/>
  <c r="Z454" i="2"/>
  <c r="AL454" i="2"/>
  <c r="Y454" i="2"/>
  <c r="AK454" i="2"/>
  <c r="AJ454" i="2"/>
  <c r="AI454" i="2"/>
  <c r="AG454" i="2"/>
  <c r="AF454" i="2"/>
  <c r="AH454" i="2"/>
  <c r="S454" i="2"/>
  <c r="T454" i="2"/>
  <c r="U454" i="2"/>
  <c r="J454" i="2"/>
  <c r="W454" i="2"/>
  <c r="K454" i="2"/>
  <c r="L454" i="2"/>
  <c r="N454" i="2"/>
  <c r="M454" i="2"/>
  <c r="R454" i="2"/>
  <c r="V454" i="2"/>
  <c r="I454" i="2"/>
  <c r="AC454" i="2"/>
  <c r="AE466" i="2"/>
  <c r="AD466" i="2"/>
  <c r="AB466" i="2"/>
  <c r="AN466" i="2"/>
  <c r="AA466" i="2"/>
  <c r="AM466" i="2"/>
  <c r="Z466" i="2"/>
  <c r="AL466" i="2"/>
  <c r="Y466" i="2"/>
  <c r="AK466" i="2"/>
  <c r="AJ466" i="2"/>
  <c r="AI466" i="2"/>
  <c r="AG466" i="2"/>
  <c r="AF466" i="2"/>
  <c r="AH466" i="2"/>
  <c r="K466" i="2"/>
  <c r="N466" i="2"/>
  <c r="R466" i="2"/>
  <c r="S466" i="2"/>
  <c r="T466" i="2"/>
  <c r="U466" i="2"/>
  <c r="V466" i="2"/>
  <c r="W466" i="2"/>
  <c r="J466" i="2"/>
  <c r="L466" i="2"/>
  <c r="M466" i="2"/>
  <c r="I466" i="2"/>
  <c r="AC466" i="2"/>
  <c r="AG478" i="2"/>
  <c r="AD478" i="2"/>
  <c r="AL478" i="2"/>
  <c r="AK478" i="2"/>
  <c r="AJ478" i="2"/>
  <c r="AI478" i="2"/>
  <c r="AH478" i="2"/>
  <c r="AF478" i="2"/>
  <c r="AE478" i="2"/>
  <c r="AB478" i="2"/>
  <c r="AA478" i="2"/>
  <c r="AN478" i="2"/>
  <c r="Y478" i="2"/>
  <c r="AM478" i="2"/>
  <c r="Z478" i="2"/>
  <c r="K478" i="2"/>
  <c r="N478" i="2"/>
  <c r="R478" i="2"/>
  <c r="S478" i="2"/>
  <c r="T478" i="2"/>
  <c r="U478" i="2"/>
  <c r="V478" i="2"/>
  <c r="J478" i="2"/>
  <c r="W478" i="2"/>
  <c r="L478" i="2"/>
  <c r="M478" i="2"/>
  <c r="I478" i="2"/>
  <c r="AC478" i="2"/>
  <c r="AM490" i="2"/>
  <c r="AG490" i="2"/>
  <c r="AD490" i="2"/>
  <c r="AE490" i="2"/>
  <c r="AB490" i="2"/>
  <c r="AA490" i="2"/>
  <c r="Z490" i="2"/>
  <c r="Y490" i="2"/>
  <c r="AN490" i="2"/>
  <c r="AL490" i="2"/>
  <c r="AK490" i="2"/>
  <c r="AJ490" i="2"/>
  <c r="AH490" i="2"/>
  <c r="AF490" i="2"/>
  <c r="AI490" i="2"/>
  <c r="K490" i="2"/>
  <c r="L490" i="2"/>
  <c r="M490" i="2"/>
  <c r="N490" i="2"/>
  <c r="R490" i="2"/>
  <c r="S490" i="2"/>
  <c r="T490" i="2"/>
  <c r="U490" i="2"/>
  <c r="V490" i="2"/>
  <c r="J490" i="2"/>
  <c r="W490" i="2"/>
  <c r="I490" i="2"/>
  <c r="AC490" i="2"/>
  <c r="AN502" i="2"/>
  <c r="AA502" i="2"/>
  <c r="AM502" i="2"/>
  <c r="Z502" i="2"/>
  <c r="AL502" i="2"/>
  <c r="Y502" i="2"/>
  <c r="AK502" i="2"/>
  <c r="AH502" i="2"/>
  <c r="AG502" i="2"/>
  <c r="AD502" i="2"/>
  <c r="AJ502" i="2"/>
  <c r="AI502" i="2"/>
  <c r="AF502" i="2"/>
  <c r="AE502" i="2"/>
  <c r="AB502" i="2"/>
  <c r="K502" i="2"/>
  <c r="L502" i="2"/>
  <c r="M502" i="2"/>
  <c r="N502" i="2"/>
  <c r="R502" i="2"/>
  <c r="S502" i="2"/>
  <c r="U502" i="2"/>
  <c r="T502" i="2"/>
  <c r="V502" i="2"/>
  <c r="J502" i="2"/>
  <c r="W502" i="2"/>
  <c r="I502" i="2"/>
  <c r="AC502" i="2"/>
  <c r="AN514" i="2"/>
  <c r="AA514" i="2"/>
  <c r="AM514" i="2"/>
  <c r="Z514" i="2"/>
  <c r="AL514" i="2"/>
  <c r="Y514" i="2"/>
  <c r="AK514" i="2"/>
  <c r="AJ514" i="2"/>
  <c r="AI514" i="2"/>
  <c r="AH514" i="2"/>
  <c r="AG514" i="2"/>
  <c r="AE514" i="2"/>
  <c r="AD514" i="2"/>
  <c r="AF514" i="2"/>
  <c r="AB514" i="2"/>
  <c r="K514" i="2"/>
  <c r="L514" i="2"/>
  <c r="M514" i="2"/>
  <c r="N514" i="2"/>
  <c r="R514" i="2"/>
  <c r="S514" i="2"/>
  <c r="T514" i="2"/>
  <c r="U514" i="2"/>
  <c r="V514" i="2"/>
  <c r="J514" i="2"/>
  <c r="W514" i="2"/>
  <c r="I514" i="2"/>
  <c r="AC514" i="2"/>
  <c r="AN526" i="2"/>
  <c r="AA526" i="2"/>
  <c r="AM526" i="2"/>
  <c r="Z526" i="2"/>
  <c r="AL526" i="2"/>
  <c r="Y526" i="2"/>
  <c r="AK526" i="2"/>
  <c r="AJ526" i="2"/>
  <c r="AI526" i="2"/>
  <c r="AH526" i="2"/>
  <c r="AG526" i="2"/>
  <c r="AF526" i="2"/>
  <c r="AE526" i="2"/>
  <c r="AD526" i="2"/>
  <c r="AB526" i="2"/>
  <c r="K526" i="2"/>
  <c r="L526" i="2"/>
  <c r="M526" i="2"/>
  <c r="N526" i="2"/>
  <c r="R526" i="2"/>
  <c r="S526" i="2"/>
  <c r="T526" i="2"/>
  <c r="U526" i="2"/>
  <c r="V526" i="2"/>
  <c r="J526" i="2"/>
  <c r="W526" i="2"/>
  <c r="I526" i="2"/>
  <c r="AC526" i="2"/>
  <c r="AN538" i="2"/>
  <c r="AA538" i="2"/>
  <c r="AM538" i="2"/>
  <c r="Z538" i="2"/>
  <c r="AL538" i="2"/>
  <c r="Y538" i="2"/>
  <c r="AK538" i="2"/>
  <c r="AJ538" i="2"/>
  <c r="AI538" i="2"/>
  <c r="AH538" i="2"/>
  <c r="AG538" i="2"/>
  <c r="AF538" i="2"/>
  <c r="AE538" i="2"/>
  <c r="AD538" i="2"/>
  <c r="AB538" i="2"/>
  <c r="K538" i="2"/>
  <c r="L538" i="2"/>
  <c r="M538" i="2"/>
  <c r="N538" i="2"/>
  <c r="R538" i="2"/>
  <c r="S538" i="2"/>
  <c r="T538" i="2"/>
  <c r="U538" i="2"/>
  <c r="V538" i="2"/>
  <c r="J538" i="2"/>
  <c r="W538" i="2"/>
  <c r="I538" i="2"/>
  <c r="AC538" i="2"/>
  <c r="AN550" i="2"/>
  <c r="AA550" i="2"/>
  <c r="AM550" i="2"/>
  <c r="Z550" i="2"/>
  <c r="AL550" i="2"/>
  <c r="Y550" i="2"/>
  <c r="AK550" i="2"/>
  <c r="AJ550" i="2"/>
  <c r="AI550" i="2"/>
  <c r="AH550" i="2"/>
  <c r="AG550" i="2"/>
  <c r="AF550" i="2"/>
  <c r="AE550" i="2"/>
  <c r="AD550" i="2"/>
  <c r="AB550" i="2"/>
  <c r="K550" i="2"/>
  <c r="L550" i="2"/>
  <c r="M550" i="2"/>
  <c r="N550" i="2"/>
  <c r="R550" i="2"/>
  <c r="S550" i="2"/>
  <c r="U550" i="2"/>
  <c r="T550" i="2"/>
  <c r="V550" i="2"/>
  <c r="J550" i="2"/>
  <c r="W550" i="2"/>
  <c r="I550" i="2"/>
  <c r="AC550" i="2"/>
  <c r="AN562" i="2"/>
  <c r="AA562" i="2"/>
  <c r="AM562" i="2"/>
  <c r="Z562" i="2"/>
  <c r="AL562" i="2"/>
  <c r="Y562" i="2"/>
  <c r="AK562" i="2"/>
  <c r="AJ562" i="2"/>
  <c r="AI562" i="2"/>
  <c r="AH562" i="2"/>
  <c r="AG562" i="2"/>
  <c r="AF562" i="2"/>
  <c r="AE562" i="2"/>
  <c r="AD562" i="2"/>
  <c r="AB562" i="2"/>
  <c r="K562" i="2"/>
  <c r="L562" i="2"/>
  <c r="M562" i="2"/>
  <c r="N562" i="2"/>
  <c r="R562" i="2"/>
  <c r="S562" i="2"/>
  <c r="T562" i="2"/>
  <c r="U562" i="2"/>
  <c r="V562" i="2"/>
  <c r="J562" i="2"/>
  <c r="W562" i="2"/>
  <c r="I562" i="2"/>
  <c r="AC562" i="2"/>
  <c r="AN574" i="2"/>
  <c r="AA574" i="2"/>
  <c r="AM574" i="2"/>
  <c r="Z574" i="2"/>
  <c r="AL574" i="2"/>
  <c r="Y574" i="2"/>
  <c r="AK574" i="2"/>
  <c r="AJ574" i="2"/>
  <c r="AI574" i="2"/>
  <c r="AH574" i="2"/>
  <c r="AG574" i="2"/>
  <c r="AF574" i="2"/>
  <c r="AE574" i="2"/>
  <c r="AD574" i="2"/>
  <c r="AB574" i="2"/>
  <c r="K574" i="2"/>
  <c r="L574" i="2"/>
  <c r="M574" i="2"/>
  <c r="N574" i="2"/>
  <c r="R574" i="2"/>
  <c r="S574" i="2"/>
  <c r="T574" i="2"/>
  <c r="U574" i="2"/>
  <c r="V574" i="2"/>
  <c r="J574" i="2"/>
  <c r="W574" i="2"/>
  <c r="I574" i="2"/>
  <c r="AC574" i="2"/>
  <c r="AN586" i="2"/>
  <c r="AA586" i="2"/>
  <c r="AM586" i="2"/>
  <c r="Z586" i="2"/>
  <c r="AL586" i="2"/>
  <c r="Y586" i="2"/>
  <c r="AK586" i="2"/>
  <c r="AJ586" i="2"/>
  <c r="AI586" i="2"/>
  <c r="AH586" i="2"/>
  <c r="AG586" i="2"/>
  <c r="AF586" i="2"/>
  <c r="AE586" i="2"/>
  <c r="AD586" i="2"/>
  <c r="AB586" i="2"/>
  <c r="K586" i="2"/>
  <c r="L586" i="2"/>
  <c r="M586" i="2"/>
  <c r="N586" i="2"/>
  <c r="R586" i="2"/>
  <c r="S586" i="2"/>
  <c r="T586" i="2"/>
  <c r="U586" i="2"/>
  <c r="V586" i="2"/>
  <c r="J586" i="2"/>
  <c r="W586" i="2"/>
  <c r="I586" i="2"/>
  <c r="AC586" i="2"/>
  <c r="AN598" i="2"/>
  <c r="AA598" i="2"/>
  <c r="AM598" i="2"/>
  <c r="Z598" i="2"/>
  <c r="AL598" i="2"/>
  <c r="Y598" i="2"/>
  <c r="AK598" i="2"/>
  <c r="AJ598" i="2"/>
  <c r="AI598" i="2"/>
  <c r="AH598" i="2"/>
  <c r="AG598" i="2"/>
  <c r="AF598" i="2"/>
  <c r="AE598" i="2"/>
  <c r="AD598" i="2"/>
  <c r="AB598" i="2"/>
  <c r="K598" i="2"/>
  <c r="L598" i="2"/>
  <c r="M598" i="2"/>
  <c r="N598" i="2"/>
  <c r="R598" i="2"/>
  <c r="S598" i="2"/>
  <c r="U598" i="2"/>
  <c r="T598" i="2"/>
  <c r="V598" i="2"/>
  <c r="J598" i="2"/>
  <c r="W598" i="2"/>
  <c r="I598" i="2"/>
  <c r="AC598" i="2"/>
  <c r="AL610" i="2"/>
  <c r="Y610" i="2"/>
  <c r="AJ610" i="2"/>
  <c r="AI610" i="2"/>
  <c r="AM610" i="2"/>
  <c r="AK610" i="2"/>
  <c r="AH610" i="2"/>
  <c r="AG610" i="2"/>
  <c r="AF610" i="2"/>
  <c r="AE610" i="2"/>
  <c r="AD610" i="2"/>
  <c r="AB610" i="2"/>
  <c r="AA610" i="2"/>
  <c r="Z610" i="2"/>
  <c r="AN610" i="2"/>
  <c r="K610" i="2"/>
  <c r="L610" i="2"/>
  <c r="M610" i="2"/>
  <c r="N610" i="2"/>
  <c r="R610" i="2"/>
  <c r="S610" i="2"/>
  <c r="U610" i="2"/>
  <c r="T610" i="2"/>
  <c r="V610" i="2"/>
  <c r="J610" i="2"/>
  <c r="W610" i="2"/>
  <c r="I610" i="2"/>
  <c r="AC610" i="2"/>
  <c r="AL622" i="2"/>
  <c r="Y622" i="2"/>
  <c r="AJ622" i="2"/>
  <c r="AI622" i="2"/>
  <c r="AG622" i="2"/>
  <c r="AF622" i="2"/>
  <c r="AE622" i="2"/>
  <c r="AD622" i="2"/>
  <c r="AB622" i="2"/>
  <c r="AA622" i="2"/>
  <c r="Z622" i="2"/>
  <c r="AN622" i="2"/>
  <c r="AM622" i="2"/>
  <c r="AK622" i="2"/>
  <c r="AH622" i="2"/>
  <c r="K622" i="2"/>
  <c r="L622" i="2"/>
  <c r="M622" i="2"/>
  <c r="N622" i="2"/>
  <c r="R622" i="2"/>
  <c r="S622" i="2"/>
  <c r="U622" i="2"/>
  <c r="T622" i="2"/>
  <c r="V622" i="2"/>
  <c r="J622" i="2"/>
  <c r="W622" i="2"/>
  <c r="I622" i="2"/>
  <c r="AC622" i="2"/>
  <c r="AH634" i="2"/>
  <c r="AG634" i="2"/>
  <c r="AE634" i="2"/>
  <c r="AD634" i="2"/>
  <c r="AB634" i="2"/>
  <c r="AA634" i="2"/>
  <c r="Z634" i="2"/>
  <c r="AL634" i="2"/>
  <c r="AJ634" i="2"/>
  <c r="AI634" i="2"/>
  <c r="AN634" i="2"/>
  <c r="AM634" i="2"/>
  <c r="AK634" i="2"/>
  <c r="AF634" i="2"/>
  <c r="Y634" i="2"/>
  <c r="K634" i="2"/>
  <c r="L634" i="2"/>
  <c r="M634" i="2"/>
  <c r="N634" i="2"/>
  <c r="R634" i="2"/>
  <c r="S634" i="2"/>
  <c r="U634" i="2"/>
  <c r="T634" i="2"/>
  <c r="V634" i="2"/>
  <c r="J634" i="2"/>
  <c r="W634" i="2"/>
  <c r="I634" i="2"/>
  <c r="AC634" i="2"/>
  <c r="AH646" i="2"/>
  <c r="AG646" i="2"/>
  <c r="AE646" i="2"/>
  <c r="Z646" i="2"/>
  <c r="Y646" i="2"/>
  <c r="AN646" i="2"/>
  <c r="AM646" i="2"/>
  <c r="AL646" i="2"/>
  <c r="AK646" i="2"/>
  <c r="AJ646" i="2"/>
  <c r="AI646" i="2"/>
  <c r="AF646" i="2"/>
  <c r="AD646" i="2"/>
  <c r="AB646" i="2"/>
  <c r="AA646" i="2"/>
  <c r="K646" i="2"/>
  <c r="L646" i="2"/>
  <c r="M646" i="2"/>
  <c r="N646" i="2"/>
  <c r="R646" i="2"/>
  <c r="S646" i="2"/>
  <c r="U646" i="2"/>
  <c r="T646" i="2"/>
  <c r="V646" i="2"/>
  <c r="J646" i="2"/>
  <c r="W646" i="2"/>
  <c r="I646" i="2"/>
  <c r="AC646" i="2"/>
  <c r="AH658" i="2"/>
  <c r="AG658" i="2"/>
  <c r="AE658" i="2"/>
  <c r="AM658" i="2"/>
  <c r="AL658" i="2"/>
  <c r="AK658" i="2"/>
  <c r="AJ658" i="2"/>
  <c r="AI658" i="2"/>
  <c r="AF658" i="2"/>
  <c r="AD658" i="2"/>
  <c r="AB658" i="2"/>
  <c r="AA658" i="2"/>
  <c r="Z658" i="2"/>
  <c r="Y658" i="2"/>
  <c r="AN658" i="2"/>
  <c r="K658" i="2"/>
  <c r="L658" i="2"/>
  <c r="M658" i="2"/>
  <c r="N658" i="2"/>
  <c r="R658" i="2"/>
  <c r="S658" i="2"/>
  <c r="T658" i="2"/>
  <c r="U658" i="2"/>
  <c r="V658" i="2"/>
  <c r="J658" i="2"/>
  <c r="W658" i="2"/>
  <c r="I658" i="2"/>
  <c r="AC658" i="2"/>
  <c r="AB670" i="2"/>
  <c r="AN670" i="2"/>
  <c r="AA670" i="2"/>
  <c r="AM670" i="2"/>
  <c r="Z670" i="2"/>
  <c r="AL670" i="2"/>
  <c r="Y670" i="2"/>
  <c r="AH670" i="2"/>
  <c r="AG670" i="2"/>
  <c r="AE670" i="2"/>
  <c r="AD670" i="2"/>
  <c r="AK670" i="2"/>
  <c r="AJ670" i="2"/>
  <c r="AI670" i="2"/>
  <c r="AF670" i="2"/>
  <c r="K670" i="2"/>
  <c r="L670" i="2"/>
  <c r="M670" i="2"/>
  <c r="N670" i="2"/>
  <c r="R670" i="2"/>
  <c r="S670" i="2"/>
  <c r="T670" i="2"/>
  <c r="V670" i="2"/>
  <c r="U670" i="2"/>
  <c r="J670" i="2"/>
  <c r="W670" i="2"/>
  <c r="I670" i="2"/>
  <c r="AC670" i="2"/>
  <c r="AB682" i="2"/>
  <c r="AN682" i="2"/>
  <c r="AA682" i="2"/>
  <c r="AM682" i="2"/>
  <c r="Z682" i="2"/>
  <c r="AL682" i="2"/>
  <c r="Y682" i="2"/>
  <c r="AK682" i="2"/>
  <c r="AH682" i="2"/>
  <c r="AG682" i="2"/>
  <c r="AE682" i="2"/>
  <c r="AJ682" i="2"/>
  <c r="AI682" i="2"/>
  <c r="AF682" i="2"/>
  <c r="AD682" i="2"/>
  <c r="J682" i="2"/>
  <c r="W682" i="2"/>
  <c r="K682" i="2"/>
  <c r="L682" i="2"/>
  <c r="M682" i="2"/>
  <c r="N682" i="2"/>
  <c r="R682" i="2"/>
  <c r="S682" i="2"/>
  <c r="U682" i="2"/>
  <c r="V682" i="2"/>
  <c r="T682" i="2"/>
  <c r="I682" i="2"/>
  <c r="AC682" i="2"/>
  <c r="AB694" i="2"/>
  <c r="AN694" i="2"/>
  <c r="AA694" i="2"/>
  <c r="AM694" i="2"/>
  <c r="Z694" i="2"/>
  <c r="AL694" i="2"/>
  <c r="Y694" i="2"/>
  <c r="AK694" i="2"/>
  <c r="AJ694" i="2"/>
  <c r="AI694" i="2"/>
  <c r="AH694" i="2"/>
  <c r="AG694" i="2"/>
  <c r="AE694" i="2"/>
  <c r="AD694" i="2"/>
  <c r="AF694" i="2"/>
  <c r="J694" i="2"/>
  <c r="W694" i="2"/>
  <c r="K694" i="2"/>
  <c r="L694" i="2"/>
  <c r="M694" i="2"/>
  <c r="N694" i="2"/>
  <c r="R694" i="2"/>
  <c r="S694" i="2"/>
  <c r="U694" i="2"/>
  <c r="V694" i="2"/>
  <c r="T694" i="2"/>
  <c r="I694" i="2"/>
  <c r="AC694" i="2"/>
  <c r="AB706" i="2"/>
  <c r="AN706" i="2"/>
  <c r="AA706" i="2"/>
  <c r="AM706" i="2"/>
  <c r="Z706" i="2"/>
  <c r="Y706" i="2"/>
  <c r="AK706" i="2"/>
  <c r="AJ706" i="2"/>
  <c r="AI706" i="2"/>
  <c r="AH706" i="2"/>
  <c r="AG706" i="2"/>
  <c r="AE706" i="2"/>
  <c r="AD706" i="2"/>
  <c r="AF706" i="2"/>
  <c r="J706" i="2"/>
  <c r="W706" i="2"/>
  <c r="K706" i="2"/>
  <c r="L706" i="2"/>
  <c r="M706" i="2"/>
  <c r="N706" i="2"/>
  <c r="R706" i="2"/>
  <c r="U706" i="2"/>
  <c r="V706" i="2"/>
  <c r="T706" i="2"/>
  <c r="I706" i="2"/>
  <c r="AC706" i="2"/>
  <c r="AB718" i="2"/>
  <c r="AN718" i="2"/>
  <c r="AA718" i="2"/>
  <c r="AM718" i="2"/>
  <c r="Z718" i="2"/>
  <c r="Y718" i="2"/>
  <c r="AK718" i="2"/>
  <c r="AJ718" i="2"/>
  <c r="AI718" i="2"/>
  <c r="AH718" i="2"/>
  <c r="AG718" i="2"/>
  <c r="AE718" i="2"/>
  <c r="AD718" i="2"/>
  <c r="AF718" i="2"/>
  <c r="T718" i="2"/>
  <c r="U718" i="2"/>
  <c r="V718" i="2"/>
  <c r="J718" i="2"/>
  <c r="W718" i="2"/>
  <c r="K718" i="2"/>
  <c r="L718" i="2"/>
  <c r="M718" i="2"/>
  <c r="N718" i="2"/>
  <c r="R718" i="2"/>
  <c r="I718" i="2"/>
  <c r="AC718" i="2"/>
  <c r="AB730" i="2"/>
  <c r="AN730" i="2"/>
  <c r="AA730" i="2"/>
  <c r="AM730" i="2"/>
  <c r="Z730" i="2"/>
  <c r="Y730" i="2"/>
  <c r="AK730" i="2"/>
  <c r="AJ730" i="2"/>
  <c r="AI730" i="2"/>
  <c r="AH730" i="2"/>
  <c r="AG730" i="2"/>
  <c r="AE730" i="2"/>
  <c r="AD730" i="2"/>
  <c r="AF730" i="2"/>
  <c r="T730" i="2"/>
  <c r="U730" i="2"/>
  <c r="V730" i="2"/>
  <c r="J730" i="2"/>
  <c r="W730" i="2"/>
  <c r="K730" i="2"/>
  <c r="L730" i="2"/>
  <c r="M730" i="2"/>
  <c r="N730" i="2"/>
  <c r="R730" i="2"/>
  <c r="I730" i="2"/>
  <c r="AC730" i="2"/>
  <c r="AF742" i="2"/>
  <c r="AE742" i="2"/>
  <c r="AD742" i="2"/>
  <c r="AC742" i="2"/>
  <c r="AN742" i="2"/>
  <c r="AB742" i="2"/>
  <c r="AM742" i="2"/>
  <c r="AA742" i="2"/>
  <c r="AL742" i="2"/>
  <c r="Z742" i="2"/>
  <c r="AK742" i="2"/>
  <c r="Y742" i="2"/>
  <c r="AJ742" i="2"/>
  <c r="AH742" i="2"/>
  <c r="AG742" i="2"/>
  <c r="AI742" i="2"/>
  <c r="AI754" i="2"/>
  <c r="AF754" i="2"/>
  <c r="AH754" i="2"/>
  <c r="AG754" i="2"/>
  <c r="AE754" i="2"/>
  <c r="AD754" i="2"/>
  <c r="AC754" i="2"/>
  <c r="AB754" i="2"/>
  <c r="AA754" i="2"/>
  <c r="AN754" i="2"/>
  <c r="Z754" i="2"/>
  <c r="AM754" i="2"/>
  <c r="Y754" i="2"/>
  <c r="AK754" i="2"/>
  <c r="AJ754" i="2"/>
  <c r="AL754" i="2"/>
  <c r="AI766" i="2"/>
  <c r="AF766" i="2"/>
  <c r="AC766" i="2"/>
  <c r="AB766" i="2"/>
  <c r="AA766" i="2"/>
  <c r="AN766" i="2"/>
  <c r="Z766" i="2"/>
  <c r="AM766" i="2"/>
  <c r="Y766" i="2"/>
  <c r="AL766" i="2"/>
  <c r="AK766" i="2"/>
  <c r="AJ766" i="2"/>
  <c r="AH766" i="2"/>
  <c r="AE766" i="2"/>
  <c r="AD766" i="2"/>
  <c r="AG766" i="2"/>
  <c r="AI778" i="2"/>
  <c r="AF778" i="2"/>
  <c r="AM778" i="2"/>
  <c r="Y778" i="2"/>
  <c r="AL778" i="2"/>
  <c r="AK778" i="2"/>
  <c r="AJ778" i="2"/>
  <c r="AH778" i="2"/>
  <c r="AG778" i="2"/>
  <c r="AE778" i="2"/>
  <c r="AD778" i="2"/>
  <c r="AC778" i="2"/>
  <c r="AA778" i="2"/>
  <c r="AN778" i="2"/>
  <c r="Z778" i="2"/>
  <c r="AB778" i="2"/>
  <c r="AD790" i="2"/>
  <c r="AC790" i="2"/>
  <c r="AN790" i="2"/>
  <c r="AB790" i="2"/>
  <c r="AM790" i="2"/>
  <c r="AA790" i="2"/>
  <c r="AI790" i="2"/>
  <c r="AF790" i="2"/>
  <c r="AL790" i="2"/>
  <c r="AK790" i="2"/>
  <c r="AJ790" i="2"/>
  <c r="AH790" i="2"/>
  <c r="AG790" i="2"/>
  <c r="AE790" i="2"/>
  <c r="Z790" i="2"/>
  <c r="Y790" i="2"/>
  <c r="AD802" i="2"/>
  <c r="AC802" i="2"/>
  <c r="AN802" i="2"/>
  <c r="AB802" i="2"/>
  <c r="AM802" i="2"/>
  <c r="AA802" i="2"/>
  <c r="AL802" i="2"/>
  <c r="Z802" i="2"/>
  <c r="AK802" i="2"/>
  <c r="Y802" i="2"/>
  <c r="AJ802" i="2"/>
  <c r="AI802" i="2"/>
  <c r="AF802" i="2"/>
  <c r="AE802" i="2"/>
  <c r="AH802" i="2"/>
  <c r="AG802" i="2"/>
  <c r="AD814" i="2"/>
  <c r="AC814" i="2"/>
  <c r="AN814" i="2"/>
  <c r="AB814" i="2"/>
  <c r="AM814" i="2"/>
  <c r="AA814" i="2"/>
  <c r="AL814" i="2"/>
  <c r="Z814" i="2"/>
  <c r="AK814" i="2"/>
  <c r="Y814" i="2"/>
  <c r="AJ814" i="2"/>
  <c r="AI814" i="2"/>
  <c r="AF814" i="2"/>
  <c r="AE814" i="2"/>
  <c r="AH814" i="2"/>
  <c r="AG814" i="2"/>
  <c r="AJ826" i="2"/>
  <c r="AH826" i="2"/>
  <c r="AK826" i="2"/>
  <c r="AI826" i="2"/>
  <c r="AG826" i="2"/>
  <c r="AF826" i="2"/>
  <c r="AE826" i="2"/>
  <c r="AD826" i="2"/>
  <c r="AC826" i="2"/>
  <c r="AB826" i="2"/>
  <c r="AA826" i="2"/>
  <c r="AM826" i="2"/>
  <c r="Y826" i="2"/>
  <c r="AL826" i="2"/>
  <c r="AN826" i="2"/>
  <c r="Z826" i="2"/>
  <c r="AK838" i="2"/>
  <c r="Y838" i="2"/>
  <c r="AJ838" i="2"/>
  <c r="AH838" i="2"/>
  <c r="Z838" i="2"/>
  <c r="AN838" i="2"/>
  <c r="AM838" i="2"/>
  <c r="AL838" i="2"/>
  <c r="AI838" i="2"/>
  <c r="AG838" i="2"/>
  <c r="AF838" i="2"/>
  <c r="AE838" i="2"/>
  <c r="AD838" i="2"/>
  <c r="AB838" i="2"/>
  <c r="AA838" i="2"/>
  <c r="AC838" i="2"/>
  <c r="AK850" i="2"/>
  <c r="Y850" i="2"/>
  <c r="AJ850" i="2"/>
  <c r="AH850" i="2"/>
  <c r="Z850" i="2"/>
  <c r="AN850" i="2"/>
  <c r="AM850" i="2"/>
  <c r="AL850" i="2"/>
  <c r="AI850" i="2"/>
  <c r="AG850" i="2"/>
  <c r="AF850" i="2"/>
  <c r="AE850" i="2"/>
  <c r="AD850" i="2"/>
  <c r="AB850" i="2"/>
  <c r="AA850" i="2"/>
  <c r="AC850" i="2"/>
  <c r="AK862" i="2"/>
  <c r="Y862" i="2"/>
  <c r="AJ862" i="2"/>
  <c r="AH862" i="2"/>
  <c r="Z862" i="2"/>
  <c r="AN862" i="2"/>
  <c r="AM862" i="2"/>
  <c r="AL862" i="2"/>
  <c r="AI862" i="2"/>
  <c r="AG862" i="2"/>
  <c r="AF862" i="2"/>
  <c r="AE862" i="2"/>
  <c r="AD862" i="2"/>
  <c r="AB862" i="2"/>
  <c r="AA862" i="2"/>
  <c r="AC862" i="2"/>
  <c r="AK874" i="2"/>
  <c r="Y874" i="2"/>
  <c r="AJ874" i="2"/>
  <c r="AH874" i="2"/>
  <c r="Z874" i="2"/>
  <c r="AN874" i="2"/>
  <c r="AM874" i="2"/>
  <c r="AL874" i="2"/>
  <c r="AI874" i="2"/>
  <c r="AG874" i="2"/>
  <c r="AF874" i="2"/>
  <c r="AE874" i="2"/>
  <c r="AD874" i="2"/>
  <c r="AB874" i="2"/>
  <c r="AA874" i="2"/>
  <c r="AC874" i="2"/>
  <c r="AF886" i="2"/>
  <c r="AE886" i="2"/>
  <c r="AN886" i="2"/>
  <c r="AB886" i="2"/>
  <c r="AM886" i="2"/>
  <c r="AA886" i="2"/>
  <c r="AK886" i="2"/>
  <c r="Y886" i="2"/>
  <c r="AJ886" i="2"/>
  <c r="AH886" i="2"/>
  <c r="Z886" i="2"/>
  <c r="AL886" i="2"/>
  <c r="AI886" i="2"/>
  <c r="AD886" i="2"/>
  <c r="AC886" i="2"/>
  <c r="AG886" i="2"/>
  <c r="AI898" i="2"/>
  <c r="AF898" i="2"/>
  <c r="AE898" i="2"/>
  <c r="AD898" i="2"/>
  <c r="AC898" i="2"/>
  <c r="AB898" i="2"/>
  <c r="AN898" i="2"/>
  <c r="AA898" i="2"/>
  <c r="AM898" i="2"/>
  <c r="Z898" i="2"/>
  <c r="AL898" i="2"/>
  <c r="Y898" i="2"/>
  <c r="AK898" i="2"/>
  <c r="AH898" i="2"/>
  <c r="AJ898" i="2"/>
  <c r="AG898" i="2"/>
  <c r="AL910" i="2"/>
  <c r="Z910" i="2"/>
  <c r="AI910" i="2"/>
  <c r="AA910" i="2"/>
  <c r="AN910" i="2"/>
  <c r="Y910" i="2"/>
  <c r="AM910" i="2"/>
  <c r="AK910" i="2"/>
  <c r="AJ910" i="2"/>
  <c r="AH910" i="2"/>
  <c r="AG910" i="2"/>
  <c r="AF910" i="2"/>
  <c r="AE910" i="2"/>
  <c r="AC910" i="2"/>
  <c r="AB910" i="2"/>
  <c r="AD910" i="2"/>
  <c r="AL922" i="2"/>
  <c r="Z922" i="2"/>
  <c r="AI922" i="2"/>
  <c r="AJ922" i="2"/>
  <c r="AH922" i="2"/>
  <c r="AG922" i="2"/>
  <c r="AF922" i="2"/>
  <c r="AE922" i="2"/>
  <c r="AD922" i="2"/>
  <c r="AC922" i="2"/>
  <c r="AB922" i="2"/>
  <c r="AA922" i="2"/>
  <c r="AM922" i="2"/>
  <c r="AK922" i="2"/>
  <c r="Y922" i="2"/>
  <c r="AN922" i="2"/>
  <c r="AG934" i="2"/>
  <c r="AF934" i="2"/>
  <c r="AL934" i="2"/>
  <c r="Z934" i="2"/>
  <c r="AI934" i="2"/>
  <c r="AE934" i="2"/>
  <c r="AD934" i="2"/>
  <c r="AC934" i="2"/>
  <c r="AB934" i="2"/>
  <c r="AA934" i="2"/>
  <c r="Y934" i="2"/>
  <c r="AN934" i="2"/>
  <c r="AM934" i="2"/>
  <c r="AJ934" i="2"/>
  <c r="AH934" i="2"/>
  <c r="AK934" i="2"/>
  <c r="AK946" i="2"/>
  <c r="Y946" i="2"/>
  <c r="AI946" i="2"/>
  <c r="AF946" i="2"/>
  <c r="AE946" i="2"/>
  <c r="AD946" i="2"/>
  <c r="AM946" i="2"/>
  <c r="AH946" i="2"/>
  <c r="AG946" i="2"/>
  <c r="AC946" i="2"/>
  <c r="AB946" i="2"/>
  <c r="AA946" i="2"/>
  <c r="Z946" i="2"/>
  <c r="AL946" i="2"/>
  <c r="AJ946" i="2"/>
  <c r="AN946" i="2"/>
  <c r="AK958" i="2"/>
  <c r="Y958" i="2"/>
  <c r="AI958" i="2"/>
  <c r="AB958" i="2"/>
  <c r="AA958" i="2"/>
  <c r="AN958" i="2"/>
  <c r="Z958" i="2"/>
  <c r="AL958" i="2"/>
  <c r="AJ958" i="2"/>
  <c r="AG958" i="2"/>
  <c r="AD958" i="2"/>
  <c r="AM958" i="2"/>
  <c r="AH958" i="2"/>
  <c r="AF958" i="2"/>
  <c r="AE958" i="2"/>
  <c r="AC958" i="2"/>
  <c r="AK970" i="2"/>
  <c r="Y970" i="2"/>
  <c r="AI970" i="2"/>
  <c r="AL970" i="2"/>
  <c r="AJ970" i="2"/>
  <c r="AH970" i="2"/>
  <c r="AF970" i="2"/>
  <c r="AE970" i="2"/>
  <c r="AD970" i="2"/>
  <c r="AC970" i="2"/>
  <c r="AB970" i="2"/>
  <c r="AN970" i="2"/>
  <c r="Z970" i="2"/>
  <c r="AM970" i="2"/>
  <c r="AG970" i="2"/>
  <c r="AA970" i="2"/>
  <c r="AK982" i="2"/>
  <c r="Y982" i="2"/>
  <c r="AI982" i="2"/>
  <c r="AF982" i="2"/>
  <c r="AE982" i="2"/>
  <c r="AD982" i="2"/>
  <c r="AB982" i="2"/>
  <c r="AA982" i="2"/>
  <c r="AN982" i="2"/>
  <c r="Z982" i="2"/>
  <c r="AM982" i="2"/>
  <c r="AL982" i="2"/>
  <c r="AH982" i="2"/>
  <c r="AJ982" i="2"/>
  <c r="AG982" i="2"/>
  <c r="AC982" i="2"/>
  <c r="AK994" i="2"/>
  <c r="Y994" i="2"/>
  <c r="AI994" i="2"/>
  <c r="AB994" i="2"/>
  <c r="AA994" i="2"/>
  <c r="AN994" i="2"/>
  <c r="Z994" i="2"/>
  <c r="AL994" i="2"/>
  <c r="AJ994" i="2"/>
  <c r="AH994" i="2"/>
  <c r="AG994" i="2"/>
  <c r="AF994" i="2"/>
  <c r="AE994" i="2"/>
  <c r="AD994" i="2"/>
  <c r="AC994" i="2"/>
  <c r="AM994" i="2"/>
  <c r="AJ1006" i="2"/>
  <c r="AI1006" i="2"/>
  <c r="AE1006" i="2"/>
  <c r="AC1006" i="2"/>
  <c r="AN1006" i="2"/>
  <c r="AM1006" i="2"/>
  <c r="AL1006" i="2"/>
  <c r="AH1006" i="2"/>
  <c r="AG1006" i="2"/>
  <c r="AF1006" i="2"/>
  <c r="AD1006" i="2"/>
  <c r="AB1006" i="2"/>
  <c r="AA1006" i="2"/>
  <c r="Z1006" i="2"/>
  <c r="Y1006" i="2"/>
  <c r="AK1006" i="2"/>
  <c r="AJ1018" i="2"/>
  <c r="AL1018" i="2"/>
  <c r="Y1018" i="2"/>
  <c r="AK1018" i="2"/>
  <c r="Z1018" i="2"/>
  <c r="AM1018" i="2"/>
  <c r="AI1018" i="2"/>
  <c r="AN1018" i="2"/>
  <c r="AG1018" i="2"/>
  <c r="AF1018" i="2"/>
  <c r="AE1018" i="2"/>
  <c r="AD1018" i="2"/>
  <c r="AC1018" i="2"/>
  <c r="AB1018" i="2"/>
  <c r="AA1018" i="2"/>
  <c r="AH1018" i="2"/>
  <c r="AJ1030" i="2"/>
  <c r="AC1030" i="2"/>
  <c r="AB1030" i="2"/>
  <c r="AK1030" i="2"/>
  <c r="AH1030" i="2"/>
  <c r="AG1030" i="2"/>
  <c r="AM1030" i="2"/>
  <c r="AL1030" i="2"/>
  <c r="AI1030" i="2"/>
  <c r="AF1030" i="2"/>
  <c r="AE1030" i="2"/>
  <c r="AD1030" i="2"/>
  <c r="AA1030" i="2"/>
  <c r="Z1030" i="2"/>
  <c r="Y1030" i="2"/>
  <c r="AN1030" i="2"/>
  <c r="AJ1042" i="2"/>
  <c r="AG1042" i="2"/>
  <c r="AF1042" i="2"/>
  <c r="AC1042" i="2"/>
  <c r="AB1042" i="2"/>
  <c r="AH1042" i="2"/>
  <c r="Z1042" i="2"/>
  <c r="Y1042" i="2"/>
  <c r="AN1042" i="2"/>
  <c r="AM1042" i="2"/>
  <c r="AK1042" i="2"/>
  <c r="AI1042" i="2"/>
  <c r="AL1042" i="2"/>
  <c r="AE1042" i="2"/>
  <c r="AD1042" i="2"/>
  <c r="AA1042" i="2"/>
  <c r="AJ1054" i="2"/>
  <c r="AL1054" i="2"/>
  <c r="Y1054" i="2"/>
  <c r="AK1054" i="2"/>
  <c r="AG1054" i="2"/>
  <c r="AF1054" i="2"/>
  <c r="AM1054" i="2"/>
  <c r="AD1054" i="2"/>
  <c r="AC1054" i="2"/>
  <c r="AB1054" i="2"/>
  <c r="AA1054" i="2"/>
  <c r="Z1054" i="2"/>
  <c r="AN1054" i="2"/>
  <c r="AI1054" i="2"/>
  <c r="AH1054" i="2"/>
  <c r="AE1054" i="2"/>
  <c r="AJ1066" i="2"/>
  <c r="AC1066" i="2"/>
  <c r="AB1066" i="2"/>
  <c r="AL1066" i="2"/>
  <c r="Y1066" i="2"/>
  <c r="AK1066" i="2"/>
  <c r="AH1066" i="2"/>
  <c r="AG1066" i="2"/>
  <c r="AF1066" i="2"/>
  <c r="AE1066" i="2"/>
  <c r="AD1066" i="2"/>
  <c r="Z1066" i="2"/>
  <c r="AN1066" i="2"/>
  <c r="AM1066" i="2"/>
  <c r="AI1066" i="2"/>
  <c r="AA1066" i="2"/>
  <c r="AJ1078" i="2"/>
  <c r="AG1078" i="2"/>
  <c r="AF1078" i="2"/>
  <c r="AC1078" i="2"/>
  <c r="AB1078" i="2"/>
  <c r="Z1078" i="2"/>
  <c r="AM1078" i="2"/>
  <c r="AL1078" i="2"/>
  <c r="AK1078" i="2"/>
  <c r="AI1078" i="2"/>
  <c r="AH1078" i="2"/>
  <c r="AD1078" i="2"/>
  <c r="AA1078" i="2"/>
  <c r="AN1078" i="2"/>
  <c r="AE1078" i="2"/>
  <c r="Y1078" i="2"/>
  <c r="AK1090" i="2"/>
  <c r="Y1090" i="2"/>
  <c r="AJ1090" i="2"/>
  <c r="AH1090" i="2"/>
  <c r="AF1090" i="2"/>
  <c r="AN1090" i="2"/>
  <c r="AE1090" i="2"/>
  <c r="AD1090" i="2"/>
  <c r="AA1090" i="2"/>
  <c r="Z1090" i="2"/>
  <c r="AC1090" i="2"/>
  <c r="AM1090" i="2"/>
  <c r="AI1090" i="2"/>
  <c r="AG1090" i="2"/>
  <c r="AL1090" i="2"/>
  <c r="AB1090" i="2"/>
  <c r="AK456" i="2"/>
  <c r="AJ456" i="2"/>
  <c r="AI456" i="2"/>
  <c r="AH456" i="2"/>
  <c r="AG456" i="2"/>
  <c r="AF456" i="2"/>
  <c r="AE456" i="2"/>
  <c r="AD456" i="2"/>
  <c r="AB456" i="2"/>
  <c r="AM456" i="2"/>
  <c r="Z456" i="2"/>
  <c r="AL456" i="2"/>
  <c r="Y456" i="2"/>
  <c r="AN456" i="2"/>
  <c r="AA456" i="2"/>
  <c r="R456" i="2"/>
  <c r="S456" i="2"/>
  <c r="U456" i="2"/>
  <c r="V456" i="2"/>
  <c r="J456" i="2"/>
  <c r="W456" i="2"/>
  <c r="L456" i="2"/>
  <c r="N456" i="2"/>
  <c r="K456" i="2"/>
  <c r="M456" i="2"/>
  <c r="T456" i="2"/>
  <c r="I456" i="2"/>
  <c r="AC456" i="2"/>
  <c r="AH504" i="2"/>
  <c r="AG504" i="2"/>
  <c r="AF504" i="2"/>
  <c r="AE504" i="2"/>
  <c r="AD504" i="2"/>
  <c r="AN504" i="2"/>
  <c r="AA504" i="2"/>
  <c r="AM504" i="2"/>
  <c r="Z504" i="2"/>
  <c r="AJ504" i="2"/>
  <c r="AL504" i="2"/>
  <c r="AK504" i="2"/>
  <c r="AI504" i="2"/>
  <c r="AB504" i="2"/>
  <c r="Y504" i="2"/>
  <c r="V504" i="2"/>
  <c r="J504" i="2"/>
  <c r="W504" i="2"/>
  <c r="K504" i="2"/>
  <c r="L504" i="2"/>
  <c r="M504" i="2"/>
  <c r="N504" i="2"/>
  <c r="S504" i="2"/>
  <c r="R504" i="2"/>
  <c r="T504" i="2"/>
  <c r="U504" i="2"/>
  <c r="I504" i="2"/>
  <c r="AC504" i="2"/>
  <c r="AM624" i="2"/>
  <c r="AL624" i="2"/>
  <c r="AK624" i="2"/>
  <c r="AJ624" i="2"/>
  <c r="AF624" i="2"/>
  <c r="AD624" i="2"/>
  <c r="AB624" i="2"/>
  <c r="AN624" i="2"/>
  <c r="AI624" i="2"/>
  <c r="AH624" i="2"/>
  <c r="AG624" i="2"/>
  <c r="AE624" i="2"/>
  <c r="AA624" i="2"/>
  <c r="Z624" i="2"/>
  <c r="Y624" i="2"/>
  <c r="V624" i="2"/>
  <c r="J624" i="2"/>
  <c r="W624" i="2"/>
  <c r="K624" i="2"/>
  <c r="L624" i="2"/>
  <c r="M624" i="2"/>
  <c r="N624" i="2"/>
  <c r="S624" i="2"/>
  <c r="R624" i="2"/>
  <c r="T624" i="2"/>
  <c r="U624" i="2"/>
  <c r="I624" i="2"/>
  <c r="AC624" i="2"/>
  <c r="AN648" i="2"/>
  <c r="AA648" i="2"/>
  <c r="AM648" i="2"/>
  <c r="Z648" i="2"/>
  <c r="AK648" i="2"/>
  <c r="AD648" i="2"/>
  <c r="AB648" i="2"/>
  <c r="Y648" i="2"/>
  <c r="AL648" i="2"/>
  <c r="AJ648" i="2"/>
  <c r="AI648" i="2"/>
  <c r="AH648" i="2"/>
  <c r="AG648" i="2"/>
  <c r="AF648" i="2"/>
  <c r="AE648" i="2"/>
  <c r="V648" i="2"/>
  <c r="J648" i="2"/>
  <c r="W648" i="2"/>
  <c r="K648" i="2"/>
  <c r="L648" i="2"/>
  <c r="M648" i="2"/>
  <c r="N648" i="2"/>
  <c r="R648" i="2"/>
  <c r="S648" i="2"/>
  <c r="T648" i="2"/>
  <c r="U648" i="2"/>
  <c r="I648" i="2"/>
  <c r="AC648" i="2"/>
  <c r="AM768" i="2"/>
  <c r="AA768" i="2"/>
  <c r="AJ768" i="2"/>
  <c r="Z768" i="2"/>
  <c r="AN768" i="2"/>
  <c r="Y768" i="2"/>
  <c r="AL768" i="2"/>
  <c r="AK768" i="2"/>
  <c r="AI768" i="2"/>
  <c r="AH768" i="2"/>
  <c r="AG768" i="2"/>
  <c r="AF768" i="2"/>
  <c r="AE768" i="2"/>
  <c r="AC768" i="2"/>
  <c r="AB768" i="2"/>
  <c r="AD768" i="2"/>
  <c r="AC852" i="2"/>
  <c r="AN852" i="2"/>
  <c r="AB852" i="2"/>
  <c r="AL852" i="2"/>
  <c r="Z852" i="2"/>
  <c r="AM852" i="2"/>
  <c r="AK852" i="2"/>
  <c r="AJ852" i="2"/>
  <c r="AI852" i="2"/>
  <c r="AH852" i="2"/>
  <c r="AG852" i="2"/>
  <c r="AF852" i="2"/>
  <c r="AE852" i="2"/>
  <c r="AA852" i="2"/>
  <c r="Y852" i="2"/>
  <c r="AD852" i="2"/>
  <c r="AJ350" i="2"/>
  <c r="AI350" i="2"/>
  <c r="AG350" i="2"/>
  <c r="AL350" i="2"/>
  <c r="AK350" i="2"/>
  <c r="AH350" i="2"/>
  <c r="AF350" i="2"/>
  <c r="AE350" i="2"/>
  <c r="AD350" i="2"/>
  <c r="AB350" i="2"/>
  <c r="AA350" i="2"/>
  <c r="Z350" i="2"/>
  <c r="Y350" i="2"/>
  <c r="AN350" i="2"/>
  <c r="AM350" i="2"/>
  <c r="N350" i="2"/>
  <c r="R350" i="2"/>
  <c r="S350" i="2"/>
  <c r="T350" i="2"/>
  <c r="U350" i="2"/>
  <c r="V350" i="2"/>
  <c r="J350" i="2"/>
  <c r="W350" i="2"/>
  <c r="L350" i="2"/>
  <c r="M350" i="2"/>
  <c r="K350" i="2"/>
  <c r="I350" i="2"/>
  <c r="AC350" i="2"/>
  <c r="AN375" i="2"/>
  <c r="AA375" i="2"/>
  <c r="AK375" i="2"/>
  <c r="AJ375" i="2"/>
  <c r="AH375" i="2"/>
  <c r="AG375" i="2"/>
  <c r="AF375" i="2"/>
  <c r="AD375" i="2"/>
  <c r="AM375" i="2"/>
  <c r="AL375" i="2"/>
  <c r="AI375" i="2"/>
  <c r="AE375" i="2"/>
  <c r="AB375" i="2"/>
  <c r="Z375" i="2"/>
  <c r="Y375" i="2"/>
  <c r="M375" i="2"/>
  <c r="N375" i="2"/>
  <c r="R375" i="2"/>
  <c r="S375" i="2"/>
  <c r="T375" i="2"/>
  <c r="U375" i="2"/>
  <c r="V375" i="2"/>
  <c r="K375" i="2"/>
  <c r="L375" i="2"/>
  <c r="J375" i="2"/>
  <c r="W375" i="2"/>
  <c r="I375" i="2"/>
  <c r="AC375" i="2"/>
  <c r="AK376" i="2"/>
  <c r="AH376" i="2"/>
  <c r="AG376" i="2"/>
  <c r="AE376" i="2"/>
  <c r="AD376" i="2"/>
  <c r="AB376" i="2"/>
  <c r="AM376" i="2"/>
  <c r="Z376" i="2"/>
  <c r="AF376" i="2"/>
  <c r="AA376" i="2"/>
  <c r="Y376" i="2"/>
  <c r="AN376" i="2"/>
  <c r="AL376" i="2"/>
  <c r="AJ376" i="2"/>
  <c r="AI376" i="2"/>
  <c r="L376" i="2"/>
  <c r="M376" i="2"/>
  <c r="N376" i="2"/>
  <c r="R376" i="2"/>
  <c r="S376" i="2"/>
  <c r="T376" i="2"/>
  <c r="U376" i="2"/>
  <c r="J376" i="2"/>
  <c r="W376" i="2"/>
  <c r="K376" i="2"/>
  <c r="V376" i="2"/>
  <c r="I376" i="2"/>
  <c r="AC376" i="2"/>
  <c r="AN365" i="2"/>
  <c r="AA365" i="2"/>
  <c r="AM365" i="2"/>
  <c r="Z365" i="2"/>
  <c r="AL365" i="2"/>
  <c r="Y365" i="2"/>
  <c r="AJ365" i="2"/>
  <c r="AB365" i="2"/>
  <c r="AK365" i="2"/>
  <c r="AI365" i="2"/>
  <c r="AH365" i="2"/>
  <c r="AG365" i="2"/>
  <c r="AF365" i="2"/>
  <c r="AE365" i="2"/>
  <c r="AD365" i="2"/>
  <c r="K365" i="2"/>
  <c r="L365" i="2"/>
  <c r="M365" i="2"/>
  <c r="N365" i="2"/>
  <c r="R365" i="2"/>
  <c r="S365" i="2"/>
  <c r="T365" i="2"/>
  <c r="V365" i="2"/>
  <c r="J365" i="2"/>
  <c r="W365" i="2"/>
  <c r="U365" i="2"/>
  <c r="I365" i="2"/>
  <c r="AC365" i="2"/>
  <c r="AH413" i="2"/>
  <c r="AG413" i="2"/>
  <c r="AF413" i="2"/>
  <c r="AE413" i="2"/>
  <c r="AD413" i="2"/>
  <c r="AB413" i="2"/>
  <c r="AN413" i="2"/>
  <c r="AA413" i="2"/>
  <c r="AM413" i="2"/>
  <c r="Z413" i="2"/>
  <c r="AL413" i="2"/>
  <c r="Y413" i="2"/>
  <c r="AJ413" i="2"/>
  <c r="AI413" i="2"/>
  <c r="AK413" i="2"/>
  <c r="K413" i="2"/>
  <c r="L413" i="2"/>
  <c r="M413" i="2"/>
  <c r="R413" i="2"/>
  <c r="T413" i="2"/>
  <c r="V413" i="2"/>
  <c r="J413" i="2"/>
  <c r="W413" i="2"/>
  <c r="N413" i="2"/>
  <c r="S413" i="2"/>
  <c r="U413" i="2"/>
  <c r="I413" i="2"/>
  <c r="AC413" i="2"/>
  <c r="AE390" i="2"/>
  <c r="AD390" i="2"/>
  <c r="AB390" i="2"/>
  <c r="AN390" i="2"/>
  <c r="AA390" i="2"/>
  <c r="AM390" i="2"/>
  <c r="Z390" i="2"/>
  <c r="AL390" i="2"/>
  <c r="Y390" i="2"/>
  <c r="AK390" i="2"/>
  <c r="AJ390" i="2"/>
  <c r="AI390" i="2"/>
  <c r="AG390" i="2"/>
  <c r="AF390" i="2"/>
  <c r="AH390" i="2"/>
  <c r="J390" i="2"/>
  <c r="W390" i="2"/>
  <c r="K390" i="2"/>
  <c r="L390" i="2"/>
  <c r="M390" i="2"/>
  <c r="N390" i="2"/>
  <c r="R390" i="2"/>
  <c r="S390" i="2"/>
  <c r="U390" i="2"/>
  <c r="V390" i="2"/>
  <c r="T390" i="2"/>
  <c r="I390" i="2"/>
  <c r="AC390" i="2"/>
  <c r="AE426" i="2"/>
  <c r="AD426" i="2"/>
  <c r="AB426" i="2"/>
  <c r="AN426" i="2"/>
  <c r="AA426" i="2"/>
  <c r="AM426" i="2"/>
  <c r="Z426" i="2"/>
  <c r="AL426" i="2"/>
  <c r="Y426" i="2"/>
  <c r="AK426" i="2"/>
  <c r="AJ426" i="2"/>
  <c r="AI426" i="2"/>
  <c r="AG426" i="2"/>
  <c r="AF426" i="2"/>
  <c r="AH426" i="2"/>
  <c r="J426" i="2"/>
  <c r="W426" i="2"/>
  <c r="K426" i="2"/>
  <c r="L426" i="2"/>
  <c r="N426" i="2"/>
  <c r="S426" i="2"/>
  <c r="U426" i="2"/>
  <c r="V426" i="2"/>
  <c r="M426" i="2"/>
  <c r="R426" i="2"/>
  <c r="T426" i="2"/>
  <c r="I426" i="2"/>
  <c r="AC426" i="2"/>
  <c r="AH367" i="2"/>
  <c r="AG367" i="2"/>
  <c r="AF367" i="2"/>
  <c r="AD367" i="2"/>
  <c r="AI367" i="2"/>
  <c r="AE367" i="2"/>
  <c r="AB367" i="2"/>
  <c r="AA367" i="2"/>
  <c r="Z367" i="2"/>
  <c r="Y367" i="2"/>
  <c r="AN367" i="2"/>
  <c r="AM367" i="2"/>
  <c r="AL367" i="2"/>
  <c r="AK367" i="2"/>
  <c r="AJ367" i="2"/>
  <c r="V367" i="2"/>
  <c r="J367" i="2"/>
  <c r="W367" i="2"/>
  <c r="K367" i="2"/>
  <c r="L367" i="2"/>
  <c r="M367" i="2"/>
  <c r="N367" i="2"/>
  <c r="R367" i="2"/>
  <c r="T367" i="2"/>
  <c r="U367" i="2"/>
  <c r="S367" i="2"/>
  <c r="I367" i="2"/>
  <c r="AC367" i="2"/>
  <c r="AN403" i="2"/>
  <c r="AA403" i="2"/>
  <c r="AM403" i="2"/>
  <c r="Z403" i="2"/>
  <c r="AL403" i="2"/>
  <c r="Y403" i="2"/>
  <c r="AK403" i="2"/>
  <c r="AJ403" i="2"/>
  <c r="AI403" i="2"/>
  <c r="AH403" i="2"/>
  <c r="AG403" i="2"/>
  <c r="AF403" i="2"/>
  <c r="AD403" i="2"/>
  <c r="AB403" i="2"/>
  <c r="AE403" i="2"/>
  <c r="V403" i="2"/>
  <c r="J403" i="2"/>
  <c r="W403" i="2"/>
  <c r="K403" i="2"/>
  <c r="M403" i="2"/>
  <c r="N403" i="2"/>
  <c r="R403" i="2"/>
  <c r="T403" i="2"/>
  <c r="U403" i="2"/>
  <c r="L403" i="2"/>
  <c r="S403" i="2"/>
  <c r="I403" i="2"/>
  <c r="AC403" i="2"/>
  <c r="AN463" i="2"/>
  <c r="AA463" i="2"/>
  <c r="AM463" i="2"/>
  <c r="Z463" i="2"/>
  <c r="AL463" i="2"/>
  <c r="Y463" i="2"/>
  <c r="AK463" i="2"/>
  <c r="AJ463" i="2"/>
  <c r="AI463" i="2"/>
  <c r="AH463" i="2"/>
  <c r="AG463" i="2"/>
  <c r="AF463" i="2"/>
  <c r="AD463" i="2"/>
  <c r="AB463" i="2"/>
  <c r="AE463" i="2"/>
  <c r="V463" i="2"/>
  <c r="K463" i="2"/>
  <c r="N463" i="2"/>
  <c r="T463" i="2"/>
  <c r="R463" i="2"/>
  <c r="S463" i="2"/>
  <c r="U463" i="2"/>
  <c r="W463" i="2"/>
  <c r="J463" i="2"/>
  <c r="L463" i="2"/>
  <c r="M463" i="2"/>
  <c r="I463" i="2"/>
  <c r="AC463" i="2"/>
  <c r="AD356" i="2"/>
  <c r="AB356" i="2"/>
  <c r="AM356" i="2"/>
  <c r="Z356" i="2"/>
  <c r="Y356" i="2"/>
  <c r="AN356" i="2"/>
  <c r="AL356" i="2"/>
  <c r="AK356" i="2"/>
  <c r="AJ356" i="2"/>
  <c r="AI356" i="2"/>
  <c r="AH356" i="2"/>
  <c r="AG356" i="2"/>
  <c r="AF356" i="2"/>
  <c r="AE356" i="2"/>
  <c r="AA356" i="2"/>
  <c r="U356" i="2"/>
  <c r="V356" i="2"/>
  <c r="J356" i="2"/>
  <c r="W356" i="2"/>
  <c r="K356" i="2"/>
  <c r="L356" i="2"/>
  <c r="M356" i="2"/>
  <c r="N356" i="2"/>
  <c r="S356" i="2"/>
  <c r="T356" i="2"/>
  <c r="R356" i="2"/>
  <c r="I356" i="2"/>
  <c r="AC356" i="2"/>
  <c r="AK392" i="2"/>
  <c r="AJ392" i="2"/>
  <c r="AI392" i="2"/>
  <c r="AH392" i="2"/>
  <c r="AG392" i="2"/>
  <c r="AF392" i="2"/>
  <c r="AE392" i="2"/>
  <c r="AD392" i="2"/>
  <c r="AB392" i="2"/>
  <c r="AM392" i="2"/>
  <c r="Z392" i="2"/>
  <c r="AL392" i="2"/>
  <c r="Y392" i="2"/>
  <c r="AN392" i="2"/>
  <c r="AA392" i="2"/>
  <c r="U392" i="2"/>
  <c r="V392" i="2"/>
  <c r="J392" i="2"/>
  <c r="W392" i="2"/>
  <c r="K392" i="2"/>
  <c r="L392" i="2"/>
  <c r="M392" i="2"/>
  <c r="N392" i="2"/>
  <c r="S392" i="2"/>
  <c r="T392" i="2"/>
  <c r="R392" i="2"/>
  <c r="I392" i="2"/>
  <c r="AC392" i="2"/>
  <c r="AK416" i="2"/>
  <c r="AJ416" i="2"/>
  <c r="AI416" i="2"/>
  <c r="AH416" i="2"/>
  <c r="AG416" i="2"/>
  <c r="AF416" i="2"/>
  <c r="AE416" i="2"/>
  <c r="AD416" i="2"/>
  <c r="AB416" i="2"/>
  <c r="AM416" i="2"/>
  <c r="Z416" i="2"/>
  <c r="AL416" i="2"/>
  <c r="Y416" i="2"/>
  <c r="AN416" i="2"/>
  <c r="AA416" i="2"/>
  <c r="U416" i="2"/>
  <c r="V416" i="2"/>
  <c r="J416" i="2"/>
  <c r="W416" i="2"/>
  <c r="L416" i="2"/>
  <c r="M416" i="2"/>
  <c r="N416" i="2"/>
  <c r="S416" i="2"/>
  <c r="T416" i="2"/>
  <c r="R416" i="2"/>
  <c r="K416" i="2"/>
  <c r="I416" i="2"/>
  <c r="AC416" i="2"/>
  <c r="AK464" i="2"/>
  <c r="AJ464" i="2"/>
  <c r="AI464" i="2"/>
  <c r="AH464" i="2"/>
  <c r="AG464" i="2"/>
  <c r="AF464" i="2"/>
  <c r="AE464" i="2"/>
  <c r="AD464" i="2"/>
  <c r="AB464" i="2"/>
  <c r="AM464" i="2"/>
  <c r="Z464" i="2"/>
  <c r="AL464" i="2"/>
  <c r="Y464" i="2"/>
  <c r="AN464" i="2"/>
  <c r="AA464" i="2"/>
  <c r="U464" i="2"/>
  <c r="J464" i="2"/>
  <c r="W464" i="2"/>
  <c r="M464" i="2"/>
  <c r="S464" i="2"/>
  <c r="K464" i="2"/>
  <c r="L464" i="2"/>
  <c r="N464" i="2"/>
  <c r="R464" i="2"/>
  <c r="T464" i="2"/>
  <c r="V464" i="2"/>
  <c r="I464" i="2"/>
  <c r="AC464" i="2"/>
  <c r="AM345" i="2"/>
  <c r="Z345" i="2"/>
  <c r="AL345" i="2"/>
  <c r="Y345" i="2"/>
  <c r="AJ345" i="2"/>
  <c r="AF345" i="2"/>
  <c r="AE345" i="2"/>
  <c r="AD345" i="2"/>
  <c r="AB345" i="2"/>
  <c r="AA345" i="2"/>
  <c r="AN345" i="2"/>
  <c r="AK345" i="2"/>
  <c r="AI345" i="2"/>
  <c r="AH345" i="2"/>
  <c r="AG345" i="2"/>
  <c r="T345" i="2"/>
  <c r="U345" i="2"/>
  <c r="V345" i="2"/>
  <c r="J345" i="2"/>
  <c r="W345" i="2"/>
  <c r="K345" i="2"/>
  <c r="L345" i="2"/>
  <c r="M345" i="2"/>
  <c r="N345" i="2"/>
  <c r="R345" i="2"/>
  <c r="S345" i="2"/>
  <c r="I345" i="2"/>
  <c r="AC345" i="2"/>
  <c r="AN369" i="2"/>
  <c r="AA369" i="2"/>
  <c r="AM369" i="2"/>
  <c r="Z369" i="2"/>
  <c r="AL369" i="2"/>
  <c r="Y369" i="2"/>
  <c r="AJ369" i="2"/>
  <c r="AK369" i="2"/>
  <c r="AI369" i="2"/>
  <c r="AH369" i="2"/>
  <c r="AG369" i="2"/>
  <c r="AF369" i="2"/>
  <c r="AE369" i="2"/>
  <c r="AD369" i="2"/>
  <c r="AB369" i="2"/>
  <c r="T369" i="2"/>
  <c r="U369" i="2"/>
  <c r="V369" i="2"/>
  <c r="J369" i="2"/>
  <c r="W369" i="2"/>
  <c r="K369" i="2"/>
  <c r="L369" i="2"/>
  <c r="M369" i="2"/>
  <c r="N369" i="2"/>
  <c r="R369" i="2"/>
  <c r="S369" i="2"/>
  <c r="I369" i="2"/>
  <c r="AC369" i="2"/>
  <c r="AH393" i="2"/>
  <c r="AG393" i="2"/>
  <c r="AF393" i="2"/>
  <c r="AE393" i="2"/>
  <c r="AD393" i="2"/>
  <c r="AB393" i="2"/>
  <c r="AN393" i="2"/>
  <c r="AA393" i="2"/>
  <c r="AM393" i="2"/>
  <c r="Z393" i="2"/>
  <c r="AL393" i="2"/>
  <c r="Y393" i="2"/>
  <c r="AJ393" i="2"/>
  <c r="AI393" i="2"/>
  <c r="AK393" i="2"/>
  <c r="T393" i="2"/>
  <c r="U393" i="2"/>
  <c r="V393" i="2"/>
  <c r="J393" i="2"/>
  <c r="W393" i="2"/>
  <c r="K393" i="2"/>
  <c r="L393" i="2"/>
  <c r="M393" i="2"/>
  <c r="N393" i="2"/>
  <c r="R393" i="2"/>
  <c r="S393" i="2"/>
  <c r="I393" i="2"/>
  <c r="AC393" i="2"/>
  <c r="AH429" i="2"/>
  <c r="AG429" i="2"/>
  <c r="AF429" i="2"/>
  <c r="AE429" i="2"/>
  <c r="AD429" i="2"/>
  <c r="AB429" i="2"/>
  <c r="AN429" i="2"/>
  <c r="AA429" i="2"/>
  <c r="AM429" i="2"/>
  <c r="Z429" i="2"/>
  <c r="AL429" i="2"/>
  <c r="Y429" i="2"/>
  <c r="AJ429" i="2"/>
  <c r="AI429" i="2"/>
  <c r="AK429" i="2"/>
  <c r="T429" i="2"/>
  <c r="U429" i="2"/>
  <c r="V429" i="2"/>
  <c r="K429" i="2"/>
  <c r="L429" i="2"/>
  <c r="M429" i="2"/>
  <c r="R429" i="2"/>
  <c r="S429" i="2"/>
  <c r="J429" i="2"/>
  <c r="N429" i="2"/>
  <c r="W429" i="2"/>
  <c r="I429" i="2"/>
  <c r="AC429" i="2"/>
  <c r="AH453" i="2"/>
  <c r="AG453" i="2"/>
  <c r="AF453" i="2"/>
  <c r="AE453" i="2"/>
  <c r="AD453" i="2"/>
  <c r="AB453" i="2"/>
  <c r="AN453" i="2"/>
  <c r="AA453" i="2"/>
  <c r="AM453" i="2"/>
  <c r="Z453" i="2"/>
  <c r="AL453" i="2"/>
  <c r="Y453" i="2"/>
  <c r="AJ453" i="2"/>
  <c r="AI453" i="2"/>
  <c r="AK453" i="2"/>
  <c r="T453" i="2"/>
  <c r="U453" i="2"/>
  <c r="V453" i="2"/>
  <c r="K453" i="2"/>
  <c r="L453" i="2"/>
  <c r="M453" i="2"/>
  <c r="R453" i="2"/>
  <c r="N453" i="2"/>
  <c r="S453" i="2"/>
  <c r="W453" i="2"/>
  <c r="J453" i="2"/>
  <c r="I453" i="2"/>
  <c r="AC453" i="2"/>
  <c r="AJ489" i="2"/>
  <c r="AG489" i="2"/>
  <c r="AE489" i="2"/>
  <c r="AD489" i="2"/>
  <c r="AB489" i="2"/>
  <c r="AA489" i="2"/>
  <c r="Z489" i="2"/>
  <c r="AN489" i="2"/>
  <c r="Y489" i="2"/>
  <c r="AM489" i="2"/>
  <c r="AL489" i="2"/>
  <c r="AK489" i="2"/>
  <c r="AH489" i="2"/>
  <c r="AF489" i="2"/>
  <c r="AI489" i="2"/>
  <c r="L489" i="2"/>
  <c r="M489" i="2"/>
  <c r="N489" i="2"/>
  <c r="R489" i="2"/>
  <c r="S489" i="2"/>
  <c r="T489" i="2"/>
  <c r="V489" i="2"/>
  <c r="U489" i="2"/>
  <c r="J489" i="2"/>
  <c r="W489" i="2"/>
  <c r="K489" i="2"/>
  <c r="I489" i="2"/>
  <c r="AC489" i="2"/>
  <c r="AE501" i="2"/>
  <c r="AD501" i="2"/>
  <c r="AB501" i="2"/>
  <c r="AN501" i="2"/>
  <c r="AA501" i="2"/>
  <c r="AK501" i="2"/>
  <c r="AJ501" i="2"/>
  <c r="AG501" i="2"/>
  <c r="AH501" i="2"/>
  <c r="AF501" i="2"/>
  <c r="Z501" i="2"/>
  <c r="Y501" i="2"/>
  <c r="AL501" i="2"/>
  <c r="AI501" i="2"/>
  <c r="AM501" i="2"/>
  <c r="L501" i="2"/>
  <c r="M501" i="2"/>
  <c r="N501" i="2"/>
  <c r="R501" i="2"/>
  <c r="S501" i="2"/>
  <c r="T501" i="2"/>
  <c r="V501" i="2"/>
  <c r="U501" i="2"/>
  <c r="J501" i="2"/>
  <c r="W501" i="2"/>
  <c r="K501" i="2"/>
  <c r="I501" i="2"/>
  <c r="AC501" i="2"/>
  <c r="AE537" i="2"/>
  <c r="AD537" i="2"/>
  <c r="AB537" i="2"/>
  <c r="AN537" i="2"/>
  <c r="AA537" i="2"/>
  <c r="AM537" i="2"/>
  <c r="Z537" i="2"/>
  <c r="AL537" i="2"/>
  <c r="Y537" i="2"/>
  <c r="AK537" i="2"/>
  <c r="AJ537" i="2"/>
  <c r="AI537" i="2"/>
  <c r="AH537" i="2"/>
  <c r="AG537" i="2"/>
  <c r="AF537" i="2"/>
  <c r="L537" i="2"/>
  <c r="M537" i="2"/>
  <c r="N537" i="2"/>
  <c r="R537" i="2"/>
  <c r="S537" i="2"/>
  <c r="T537" i="2"/>
  <c r="V537" i="2"/>
  <c r="U537" i="2"/>
  <c r="J537" i="2"/>
  <c r="W537" i="2"/>
  <c r="K537" i="2"/>
  <c r="I537" i="2"/>
  <c r="AC537" i="2"/>
  <c r="AE561" i="2"/>
  <c r="AD561" i="2"/>
  <c r="AB561" i="2"/>
  <c r="AN561" i="2"/>
  <c r="AA561" i="2"/>
  <c r="AM561" i="2"/>
  <c r="Z561" i="2"/>
  <c r="AL561" i="2"/>
  <c r="Y561" i="2"/>
  <c r="AK561" i="2"/>
  <c r="AJ561" i="2"/>
  <c r="AI561" i="2"/>
  <c r="AH561" i="2"/>
  <c r="AG561" i="2"/>
  <c r="AF561" i="2"/>
  <c r="L561" i="2"/>
  <c r="M561" i="2"/>
  <c r="N561" i="2"/>
  <c r="R561" i="2"/>
  <c r="S561" i="2"/>
  <c r="T561" i="2"/>
  <c r="V561" i="2"/>
  <c r="U561" i="2"/>
  <c r="J561" i="2"/>
  <c r="W561" i="2"/>
  <c r="K561" i="2"/>
  <c r="I561" i="2"/>
  <c r="AC561" i="2"/>
  <c r="AJ358" i="2"/>
  <c r="AI358" i="2"/>
  <c r="AG358" i="2"/>
  <c r="AB358" i="2"/>
  <c r="AA358" i="2"/>
  <c r="Z358" i="2"/>
  <c r="Y358" i="2"/>
  <c r="AN358" i="2"/>
  <c r="AM358" i="2"/>
  <c r="AL358" i="2"/>
  <c r="AK358" i="2"/>
  <c r="AH358" i="2"/>
  <c r="AF358" i="2"/>
  <c r="AE358" i="2"/>
  <c r="AD358" i="2"/>
  <c r="S358" i="2"/>
  <c r="T358" i="2"/>
  <c r="U358" i="2"/>
  <c r="V358" i="2"/>
  <c r="J358" i="2"/>
  <c r="W358" i="2"/>
  <c r="K358" i="2"/>
  <c r="L358" i="2"/>
  <c r="M358" i="2"/>
  <c r="N358" i="2"/>
  <c r="R358" i="2"/>
  <c r="I358" i="2"/>
  <c r="AC358" i="2"/>
  <c r="AE382" i="2"/>
  <c r="AD382" i="2"/>
  <c r="AB382" i="2"/>
  <c r="AN382" i="2"/>
  <c r="AA382" i="2"/>
  <c r="AM382" i="2"/>
  <c r="Z382" i="2"/>
  <c r="AL382" i="2"/>
  <c r="Y382" i="2"/>
  <c r="AK382" i="2"/>
  <c r="AJ382" i="2"/>
  <c r="AI382" i="2"/>
  <c r="AG382" i="2"/>
  <c r="AH382" i="2"/>
  <c r="AF382" i="2"/>
  <c r="S382" i="2"/>
  <c r="T382" i="2"/>
  <c r="U382" i="2"/>
  <c r="V382" i="2"/>
  <c r="J382" i="2"/>
  <c r="W382" i="2"/>
  <c r="K382" i="2"/>
  <c r="L382" i="2"/>
  <c r="M382" i="2"/>
  <c r="N382" i="2"/>
  <c r="R382" i="2"/>
  <c r="I382" i="2"/>
  <c r="AC382" i="2"/>
  <c r="AE406" i="2"/>
  <c r="AD406" i="2"/>
  <c r="AB406" i="2"/>
  <c r="AN406" i="2"/>
  <c r="AA406" i="2"/>
  <c r="AM406" i="2"/>
  <c r="Z406" i="2"/>
  <c r="AL406" i="2"/>
  <c r="Y406" i="2"/>
  <c r="AK406" i="2"/>
  <c r="AJ406" i="2"/>
  <c r="AI406" i="2"/>
  <c r="AG406" i="2"/>
  <c r="AF406" i="2"/>
  <c r="AH406" i="2"/>
  <c r="S406" i="2"/>
  <c r="T406" i="2"/>
  <c r="U406" i="2"/>
  <c r="J406" i="2"/>
  <c r="W406" i="2"/>
  <c r="K406" i="2"/>
  <c r="L406" i="2"/>
  <c r="N406" i="2"/>
  <c r="R406" i="2"/>
  <c r="M406" i="2"/>
  <c r="V406" i="2"/>
  <c r="I406" i="2"/>
  <c r="AC406" i="2"/>
  <c r="AG347" i="2"/>
  <c r="AF347" i="2"/>
  <c r="AD347" i="2"/>
  <c r="AI347" i="2"/>
  <c r="AH347" i="2"/>
  <c r="AE347" i="2"/>
  <c r="AB347" i="2"/>
  <c r="AA347" i="2"/>
  <c r="Z347" i="2"/>
  <c r="Y347" i="2"/>
  <c r="AN347" i="2"/>
  <c r="AM347" i="2"/>
  <c r="AL347" i="2"/>
  <c r="AK347" i="2"/>
  <c r="AJ347" i="2"/>
  <c r="R347" i="2"/>
  <c r="S347" i="2"/>
  <c r="T347" i="2"/>
  <c r="U347" i="2"/>
  <c r="V347" i="2"/>
  <c r="J347" i="2"/>
  <c r="W347" i="2"/>
  <c r="K347" i="2"/>
  <c r="L347" i="2"/>
  <c r="M347" i="2"/>
  <c r="N347" i="2"/>
  <c r="I347" i="2"/>
  <c r="AC347" i="2"/>
  <c r="AG359" i="2"/>
  <c r="AF359" i="2"/>
  <c r="AD359" i="2"/>
  <c r="AB359" i="2"/>
  <c r="AA359" i="2"/>
  <c r="Z359" i="2"/>
  <c r="Y359" i="2"/>
  <c r="AN359" i="2"/>
  <c r="AM359" i="2"/>
  <c r="AL359" i="2"/>
  <c r="AK359" i="2"/>
  <c r="AJ359" i="2"/>
  <c r="AI359" i="2"/>
  <c r="AH359" i="2"/>
  <c r="AE359" i="2"/>
  <c r="R359" i="2"/>
  <c r="S359" i="2"/>
  <c r="T359" i="2"/>
  <c r="U359" i="2"/>
  <c r="V359" i="2"/>
  <c r="J359" i="2"/>
  <c r="W359" i="2"/>
  <c r="K359" i="2"/>
  <c r="L359" i="2"/>
  <c r="M359" i="2"/>
  <c r="N359" i="2"/>
  <c r="I359" i="2"/>
  <c r="AC359" i="2"/>
  <c r="AN371" i="2"/>
  <c r="AA371" i="2"/>
  <c r="AH371" i="2"/>
  <c r="AG371" i="2"/>
  <c r="AF371" i="2"/>
  <c r="AD371" i="2"/>
  <c r="Z371" i="2"/>
  <c r="Y371" i="2"/>
  <c r="AM371" i="2"/>
  <c r="AL371" i="2"/>
  <c r="AK371" i="2"/>
  <c r="AJ371" i="2"/>
  <c r="AI371" i="2"/>
  <c r="AE371" i="2"/>
  <c r="AB371" i="2"/>
  <c r="R371" i="2"/>
  <c r="S371" i="2"/>
  <c r="T371" i="2"/>
  <c r="U371" i="2"/>
  <c r="V371" i="2"/>
  <c r="J371" i="2"/>
  <c r="W371" i="2"/>
  <c r="K371" i="2"/>
  <c r="L371" i="2"/>
  <c r="M371" i="2"/>
  <c r="N371" i="2"/>
  <c r="I371" i="2"/>
  <c r="AC371" i="2"/>
  <c r="AN383" i="2"/>
  <c r="AA383" i="2"/>
  <c r="AM383" i="2"/>
  <c r="Z383" i="2"/>
  <c r="AL383" i="2"/>
  <c r="Y383" i="2"/>
  <c r="AK383" i="2"/>
  <c r="AJ383" i="2"/>
  <c r="AI383" i="2"/>
  <c r="AH383" i="2"/>
  <c r="AG383" i="2"/>
  <c r="AF383" i="2"/>
  <c r="AD383" i="2"/>
  <c r="AE383" i="2"/>
  <c r="AB383" i="2"/>
  <c r="R383" i="2"/>
  <c r="S383" i="2"/>
  <c r="T383" i="2"/>
  <c r="U383" i="2"/>
  <c r="V383" i="2"/>
  <c r="J383" i="2"/>
  <c r="W383" i="2"/>
  <c r="K383" i="2"/>
  <c r="L383" i="2"/>
  <c r="M383" i="2"/>
  <c r="N383" i="2"/>
  <c r="I383" i="2"/>
  <c r="AC383" i="2"/>
  <c r="AN395" i="2"/>
  <c r="AA395" i="2"/>
  <c r="AM395" i="2"/>
  <c r="Z395" i="2"/>
  <c r="AL395" i="2"/>
  <c r="Y395" i="2"/>
  <c r="AK395" i="2"/>
  <c r="AJ395" i="2"/>
  <c r="AI395" i="2"/>
  <c r="AH395" i="2"/>
  <c r="AG395" i="2"/>
  <c r="AF395" i="2"/>
  <c r="AD395" i="2"/>
  <c r="AB395" i="2"/>
  <c r="AE395" i="2"/>
  <c r="R395" i="2"/>
  <c r="S395" i="2"/>
  <c r="T395" i="2"/>
  <c r="U395" i="2"/>
  <c r="V395" i="2"/>
  <c r="J395" i="2"/>
  <c r="W395" i="2"/>
  <c r="K395" i="2"/>
  <c r="L395" i="2"/>
  <c r="M395" i="2"/>
  <c r="N395" i="2"/>
  <c r="I395" i="2"/>
  <c r="AC395" i="2"/>
  <c r="AN407" i="2"/>
  <c r="AA407" i="2"/>
  <c r="AM407" i="2"/>
  <c r="Z407" i="2"/>
  <c r="AL407" i="2"/>
  <c r="Y407" i="2"/>
  <c r="AK407" i="2"/>
  <c r="AJ407" i="2"/>
  <c r="AI407" i="2"/>
  <c r="AH407" i="2"/>
  <c r="AG407" i="2"/>
  <c r="AF407" i="2"/>
  <c r="AD407" i="2"/>
  <c r="AB407" i="2"/>
  <c r="AE407" i="2"/>
  <c r="R407" i="2"/>
  <c r="S407" i="2"/>
  <c r="T407" i="2"/>
  <c r="V407" i="2"/>
  <c r="J407" i="2"/>
  <c r="W407" i="2"/>
  <c r="K407" i="2"/>
  <c r="M407" i="2"/>
  <c r="N407" i="2"/>
  <c r="U407" i="2"/>
  <c r="L407" i="2"/>
  <c r="I407" i="2"/>
  <c r="AC407" i="2"/>
  <c r="AN419" i="2"/>
  <c r="AA419" i="2"/>
  <c r="AM419" i="2"/>
  <c r="Z419" i="2"/>
  <c r="AL419" i="2"/>
  <c r="Y419" i="2"/>
  <c r="AK419" i="2"/>
  <c r="AJ419" i="2"/>
  <c r="AI419" i="2"/>
  <c r="AH419" i="2"/>
  <c r="AG419" i="2"/>
  <c r="AF419" i="2"/>
  <c r="AD419" i="2"/>
  <c r="AB419" i="2"/>
  <c r="AE419" i="2"/>
  <c r="R419" i="2"/>
  <c r="S419" i="2"/>
  <c r="T419" i="2"/>
  <c r="V419" i="2"/>
  <c r="J419" i="2"/>
  <c r="W419" i="2"/>
  <c r="K419" i="2"/>
  <c r="M419" i="2"/>
  <c r="N419" i="2"/>
  <c r="U419" i="2"/>
  <c r="L419" i="2"/>
  <c r="I419" i="2"/>
  <c r="AC419" i="2"/>
  <c r="AN431" i="2"/>
  <c r="AA431" i="2"/>
  <c r="AM431" i="2"/>
  <c r="Z431" i="2"/>
  <c r="AL431" i="2"/>
  <c r="Y431" i="2"/>
  <c r="AK431" i="2"/>
  <c r="AJ431" i="2"/>
  <c r="AI431" i="2"/>
  <c r="AH431" i="2"/>
  <c r="AG431" i="2"/>
  <c r="AF431" i="2"/>
  <c r="AD431" i="2"/>
  <c r="AB431" i="2"/>
  <c r="AE431" i="2"/>
  <c r="R431" i="2"/>
  <c r="S431" i="2"/>
  <c r="T431" i="2"/>
  <c r="V431" i="2"/>
  <c r="J431" i="2"/>
  <c r="W431" i="2"/>
  <c r="K431" i="2"/>
  <c r="M431" i="2"/>
  <c r="N431" i="2"/>
  <c r="U431" i="2"/>
  <c r="L431" i="2"/>
  <c r="I431" i="2"/>
  <c r="AC431" i="2"/>
  <c r="AN443" i="2"/>
  <c r="AA443" i="2"/>
  <c r="AM443" i="2"/>
  <c r="Z443" i="2"/>
  <c r="AL443" i="2"/>
  <c r="Y443" i="2"/>
  <c r="AK443" i="2"/>
  <c r="AJ443" i="2"/>
  <c r="AI443" i="2"/>
  <c r="AH443" i="2"/>
  <c r="AG443" i="2"/>
  <c r="AF443" i="2"/>
  <c r="AD443" i="2"/>
  <c r="AB443" i="2"/>
  <c r="AE443" i="2"/>
  <c r="R443" i="2"/>
  <c r="S443" i="2"/>
  <c r="T443" i="2"/>
  <c r="V443" i="2"/>
  <c r="J443" i="2"/>
  <c r="W443" i="2"/>
  <c r="K443" i="2"/>
  <c r="M443" i="2"/>
  <c r="U443" i="2"/>
  <c r="L443" i="2"/>
  <c r="N443" i="2"/>
  <c r="I443" i="2"/>
  <c r="AC443" i="2"/>
  <c r="AN455" i="2"/>
  <c r="AA455" i="2"/>
  <c r="AM455" i="2"/>
  <c r="Z455" i="2"/>
  <c r="AL455" i="2"/>
  <c r="Y455" i="2"/>
  <c r="AK455" i="2"/>
  <c r="AJ455" i="2"/>
  <c r="AI455" i="2"/>
  <c r="AH455" i="2"/>
  <c r="AG455" i="2"/>
  <c r="AF455" i="2"/>
  <c r="AD455" i="2"/>
  <c r="AB455" i="2"/>
  <c r="AE455" i="2"/>
  <c r="R455" i="2"/>
  <c r="S455" i="2"/>
  <c r="T455" i="2"/>
  <c r="V455" i="2"/>
  <c r="J455" i="2"/>
  <c r="W455" i="2"/>
  <c r="K455" i="2"/>
  <c r="M455" i="2"/>
  <c r="U455" i="2"/>
  <c r="L455" i="2"/>
  <c r="N455" i="2"/>
  <c r="I455" i="2"/>
  <c r="AC455" i="2"/>
  <c r="AN467" i="2"/>
  <c r="AA467" i="2"/>
  <c r="AM467" i="2"/>
  <c r="Z467" i="2"/>
  <c r="AL467" i="2"/>
  <c r="Y467" i="2"/>
  <c r="AK467" i="2"/>
  <c r="AJ467" i="2"/>
  <c r="AI467" i="2"/>
  <c r="AH467" i="2"/>
  <c r="AG467" i="2"/>
  <c r="AF467" i="2"/>
  <c r="AD467" i="2"/>
  <c r="AB467" i="2"/>
  <c r="AE467" i="2"/>
  <c r="J467" i="2"/>
  <c r="W467" i="2"/>
  <c r="N467" i="2"/>
  <c r="R467" i="2"/>
  <c r="S467" i="2"/>
  <c r="T467" i="2"/>
  <c r="U467" i="2"/>
  <c r="V467" i="2"/>
  <c r="K467" i="2"/>
  <c r="L467" i="2"/>
  <c r="M467" i="2"/>
  <c r="I467" i="2"/>
  <c r="AC467" i="2"/>
  <c r="AD479" i="2"/>
  <c r="AM479" i="2"/>
  <c r="Z479" i="2"/>
  <c r="AK479" i="2"/>
  <c r="AJ479" i="2"/>
  <c r="AI479" i="2"/>
  <c r="AH479" i="2"/>
  <c r="AG479" i="2"/>
  <c r="AF479" i="2"/>
  <c r="AE479" i="2"/>
  <c r="AB479" i="2"/>
  <c r="AA479" i="2"/>
  <c r="AN479" i="2"/>
  <c r="AL479" i="2"/>
  <c r="Y479" i="2"/>
  <c r="J479" i="2"/>
  <c r="W479" i="2"/>
  <c r="N479" i="2"/>
  <c r="R479" i="2"/>
  <c r="S479" i="2"/>
  <c r="T479" i="2"/>
  <c r="U479" i="2"/>
  <c r="V479" i="2"/>
  <c r="K479" i="2"/>
  <c r="L479" i="2"/>
  <c r="M479" i="2"/>
  <c r="I479" i="2"/>
  <c r="AC479" i="2"/>
  <c r="AJ491" i="2"/>
  <c r="AD491" i="2"/>
  <c r="AM491" i="2"/>
  <c r="Z491" i="2"/>
  <c r="AF491" i="2"/>
  <c r="AE491" i="2"/>
  <c r="AB491" i="2"/>
  <c r="AA491" i="2"/>
  <c r="Y491" i="2"/>
  <c r="AN491" i="2"/>
  <c r="AL491" i="2"/>
  <c r="AK491" i="2"/>
  <c r="AH491" i="2"/>
  <c r="AG491" i="2"/>
  <c r="AI491" i="2"/>
  <c r="J491" i="2"/>
  <c r="W491" i="2"/>
  <c r="K491" i="2"/>
  <c r="L491" i="2"/>
  <c r="M491" i="2"/>
  <c r="N491" i="2"/>
  <c r="R491" i="2"/>
  <c r="T491" i="2"/>
  <c r="S491" i="2"/>
  <c r="U491" i="2"/>
  <c r="V491" i="2"/>
  <c r="I491" i="2"/>
  <c r="AC491" i="2"/>
  <c r="AK503" i="2"/>
  <c r="AJ503" i="2"/>
  <c r="AI503" i="2"/>
  <c r="AH503" i="2"/>
  <c r="AE503" i="2"/>
  <c r="AD503" i="2"/>
  <c r="AM503" i="2"/>
  <c r="Z503" i="2"/>
  <c r="AF503" i="2"/>
  <c r="AB503" i="2"/>
  <c r="AA503" i="2"/>
  <c r="Y503" i="2"/>
  <c r="AL503" i="2"/>
  <c r="AG503" i="2"/>
  <c r="AN503" i="2"/>
  <c r="J503" i="2"/>
  <c r="W503" i="2"/>
  <c r="K503" i="2"/>
  <c r="L503" i="2"/>
  <c r="M503" i="2"/>
  <c r="N503" i="2"/>
  <c r="R503" i="2"/>
  <c r="S503" i="2"/>
  <c r="T503" i="2"/>
  <c r="U503" i="2"/>
  <c r="V503" i="2"/>
  <c r="I503" i="2"/>
  <c r="AC503" i="2"/>
  <c r="AK515" i="2"/>
  <c r="AJ515" i="2"/>
  <c r="AI515" i="2"/>
  <c r="AH515" i="2"/>
  <c r="AG515" i="2"/>
  <c r="AF515" i="2"/>
  <c r="AE515" i="2"/>
  <c r="AD515" i="2"/>
  <c r="AN515" i="2"/>
  <c r="AA515" i="2"/>
  <c r="AM515" i="2"/>
  <c r="Z515" i="2"/>
  <c r="AB515" i="2"/>
  <c r="Y515" i="2"/>
  <c r="AL515" i="2"/>
  <c r="J515" i="2"/>
  <c r="W515" i="2"/>
  <c r="K515" i="2"/>
  <c r="L515" i="2"/>
  <c r="M515" i="2"/>
  <c r="N515" i="2"/>
  <c r="R515" i="2"/>
  <c r="T515" i="2"/>
  <c r="S515" i="2"/>
  <c r="U515" i="2"/>
  <c r="V515" i="2"/>
  <c r="I515" i="2"/>
  <c r="AC515" i="2"/>
  <c r="AK527" i="2"/>
  <c r="AJ527" i="2"/>
  <c r="AI527" i="2"/>
  <c r="AH527" i="2"/>
  <c r="AG527" i="2"/>
  <c r="AF527" i="2"/>
  <c r="AE527" i="2"/>
  <c r="AD527" i="2"/>
  <c r="AB527" i="2"/>
  <c r="AN527" i="2"/>
  <c r="AA527" i="2"/>
  <c r="AM527" i="2"/>
  <c r="Z527" i="2"/>
  <c r="AL527" i="2"/>
  <c r="Y527" i="2"/>
  <c r="J527" i="2"/>
  <c r="W527" i="2"/>
  <c r="K527" i="2"/>
  <c r="L527" i="2"/>
  <c r="M527" i="2"/>
  <c r="N527" i="2"/>
  <c r="R527" i="2"/>
  <c r="T527" i="2"/>
  <c r="S527" i="2"/>
  <c r="U527" i="2"/>
  <c r="V527" i="2"/>
  <c r="I527" i="2"/>
  <c r="AC527" i="2"/>
  <c r="AK539" i="2"/>
  <c r="AJ539" i="2"/>
  <c r="AI539" i="2"/>
  <c r="AH539" i="2"/>
  <c r="AG539" i="2"/>
  <c r="AF539" i="2"/>
  <c r="AE539" i="2"/>
  <c r="AD539" i="2"/>
  <c r="AB539" i="2"/>
  <c r="AN539" i="2"/>
  <c r="AA539" i="2"/>
  <c r="AM539" i="2"/>
  <c r="Z539" i="2"/>
  <c r="AL539" i="2"/>
  <c r="Y539" i="2"/>
  <c r="J539" i="2"/>
  <c r="W539" i="2"/>
  <c r="K539" i="2"/>
  <c r="L539" i="2"/>
  <c r="M539" i="2"/>
  <c r="N539" i="2"/>
  <c r="R539" i="2"/>
  <c r="T539" i="2"/>
  <c r="S539" i="2"/>
  <c r="U539" i="2"/>
  <c r="V539" i="2"/>
  <c r="I539" i="2"/>
  <c r="AC539" i="2"/>
  <c r="AK551" i="2"/>
  <c r="AJ551" i="2"/>
  <c r="AI551" i="2"/>
  <c r="AH551" i="2"/>
  <c r="AG551" i="2"/>
  <c r="AF551" i="2"/>
  <c r="AE551" i="2"/>
  <c r="AD551" i="2"/>
  <c r="AB551" i="2"/>
  <c r="AN551" i="2"/>
  <c r="AA551" i="2"/>
  <c r="AM551" i="2"/>
  <c r="Z551" i="2"/>
  <c r="AL551" i="2"/>
  <c r="Y551" i="2"/>
  <c r="J551" i="2"/>
  <c r="W551" i="2"/>
  <c r="K551" i="2"/>
  <c r="L551" i="2"/>
  <c r="M551" i="2"/>
  <c r="N551" i="2"/>
  <c r="R551" i="2"/>
  <c r="T551" i="2"/>
  <c r="S551" i="2"/>
  <c r="U551" i="2"/>
  <c r="V551" i="2"/>
  <c r="I551" i="2"/>
  <c r="AC551" i="2"/>
  <c r="AK563" i="2"/>
  <c r="AJ563" i="2"/>
  <c r="AI563" i="2"/>
  <c r="AH563" i="2"/>
  <c r="AG563" i="2"/>
  <c r="AF563" i="2"/>
  <c r="AE563" i="2"/>
  <c r="AD563" i="2"/>
  <c r="AB563" i="2"/>
  <c r="AN563" i="2"/>
  <c r="AA563" i="2"/>
  <c r="AM563" i="2"/>
  <c r="Z563" i="2"/>
  <c r="AL563" i="2"/>
  <c r="Y563" i="2"/>
  <c r="J563" i="2"/>
  <c r="W563" i="2"/>
  <c r="K563" i="2"/>
  <c r="L563" i="2"/>
  <c r="M563" i="2"/>
  <c r="N563" i="2"/>
  <c r="R563" i="2"/>
  <c r="T563" i="2"/>
  <c r="S563" i="2"/>
  <c r="U563" i="2"/>
  <c r="V563" i="2"/>
  <c r="I563" i="2"/>
  <c r="AC563" i="2"/>
  <c r="AK575" i="2"/>
  <c r="AJ575" i="2"/>
  <c r="AI575" i="2"/>
  <c r="AH575" i="2"/>
  <c r="AG575" i="2"/>
  <c r="AF575" i="2"/>
  <c r="AE575" i="2"/>
  <c r="AD575" i="2"/>
  <c r="AB575" i="2"/>
  <c r="AN575" i="2"/>
  <c r="AA575" i="2"/>
  <c r="AM575" i="2"/>
  <c r="Z575" i="2"/>
  <c r="AL575" i="2"/>
  <c r="Y575" i="2"/>
  <c r="J575" i="2"/>
  <c r="W575" i="2"/>
  <c r="K575" i="2"/>
  <c r="L575" i="2"/>
  <c r="M575" i="2"/>
  <c r="N575" i="2"/>
  <c r="R575" i="2"/>
  <c r="T575" i="2"/>
  <c r="S575" i="2"/>
  <c r="U575" i="2"/>
  <c r="V575" i="2"/>
  <c r="I575" i="2"/>
  <c r="AC575" i="2"/>
  <c r="AK587" i="2"/>
  <c r="AJ587" i="2"/>
  <c r="AI587" i="2"/>
  <c r="AH587" i="2"/>
  <c r="AG587" i="2"/>
  <c r="AF587" i="2"/>
  <c r="AE587" i="2"/>
  <c r="AD587" i="2"/>
  <c r="AB587" i="2"/>
  <c r="AN587" i="2"/>
  <c r="AA587" i="2"/>
  <c r="AM587" i="2"/>
  <c r="Z587" i="2"/>
  <c r="AL587" i="2"/>
  <c r="Y587" i="2"/>
  <c r="J587" i="2"/>
  <c r="W587" i="2"/>
  <c r="K587" i="2"/>
  <c r="L587" i="2"/>
  <c r="M587" i="2"/>
  <c r="N587" i="2"/>
  <c r="R587" i="2"/>
  <c r="S587" i="2"/>
  <c r="U587" i="2"/>
  <c r="T587" i="2"/>
  <c r="V587" i="2"/>
  <c r="I587" i="2"/>
  <c r="AC587" i="2"/>
  <c r="AK599" i="2"/>
  <c r="AJ599" i="2"/>
  <c r="AI599" i="2"/>
  <c r="AH599" i="2"/>
  <c r="AG599" i="2"/>
  <c r="AF599" i="2"/>
  <c r="AE599" i="2"/>
  <c r="AD599" i="2"/>
  <c r="AB599" i="2"/>
  <c r="AN599" i="2"/>
  <c r="AA599" i="2"/>
  <c r="AM599" i="2"/>
  <c r="Z599" i="2"/>
  <c r="AL599" i="2"/>
  <c r="Y599" i="2"/>
  <c r="J599" i="2"/>
  <c r="W599" i="2"/>
  <c r="K599" i="2"/>
  <c r="L599" i="2"/>
  <c r="M599" i="2"/>
  <c r="N599" i="2"/>
  <c r="R599" i="2"/>
  <c r="S599" i="2"/>
  <c r="U599" i="2"/>
  <c r="T599" i="2"/>
  <c r="V599" i="2"/>
  <c r="I599" i="2"/>
  <c r="AC599" i="2"/>
  <c r="AI611" i="2"/>
  <c r="AG611" i="2"/>
  <c r="AF611" i="2"/>
  <c r="AM611" i="2"/>
  <c r="AL611" i="2"/>
  <c r="AK611" i="2"/>
  <c r="AJ611" i="2"/>
  <c r="AH611" i="2"/>
  <c r="AE611" i="2"/>
  <c r="AD611" i="2"/>
  <c r="AB611" i="2"/>
  <c r="AA611" i="2"/>
  <c r="Z611" i="2"/>
  <c r="Y611" i="2"/>
  <c r="AN611" i="2"/>
  <c r="J611" i="2"/>
  <c r="W611" i="2"/>
  <c r="K611" i="2"/>
  <c r="L611" i="2"/>
  <c r="M611" i="2"/>
  <c r="N611" i="2"/>
  <c r="R611" i="2"/>
  <c r="S611" i="2"/>
  <c r="T611" i="2"/>
  <c r="U611" i="2"/>
  <c r="V611" i="2"/>
  <c r="I611" i="2"/>
  <c r="AC611" i="2"/>
  <c r="AM623" i="2"/>
  <c r="Z623" i="2"/>
  <c r="AI623" i="2"/>
  <c r="AG623" i="2"/>
  <c r="AF623" i="2"/>
  <c r="AK623" i="2"/>
  <c r="AJ623" i="2"/>
  <c r="AH623" i="2"/>
  <c r="AE623" i="2"/>
  <c r="AD623" i="2"/>
  <c r="AB623" i="2"/>
  <c r="AA623" i="2"/>
  <c r="Y623" i="2"/>
  <c r="AN623" i="2"/>
  <c r="AL623" i="2"/>
  <c r="J623" i="2"/>
  <c r="W623" i="2"/>
  <c r="K623" i="2"/>
  <c r="L623" i="2"/>
  <c r="M623" i="2"/>
  <c r="N623" i="2"/>
  <c r="R623" i="2"/>
  <c r="S623" i="2"/>
  <c r="U623" i="2"/>
  <c r="V623" i="2"/>
  <c r="T623" i="2"/>
  <c r="I623" i="2"/>
  <c r="AC623" i="2"/>
  <c r="AE635" i="2"/>
  <c r="AD635" i="2"/>
  <c r="AN635" i="2"/>
  <c r="AA635" i="2"/>
  <c r="AG635" i="2"/>
  <c r="AF635" i="2"/>
  <c r="AB635" i="2"/>
  <c r="Z635" i="2"/>
  <c r="AL635" i="2"/>
  <c r="AJ635" i="2"/>
  <c r="AI635" i="2"/>
  <c r="AM635" i="2"/>
  <c r="AK635" i="2"/>
  <c r="AH635" i="2"/>
  <c r="Y635" i="2"/>
  <c r="J635" i="2"/>
  <c r="W635" i="2"/>
  <c r="K635" i="2"/>
  <c r="L635" i="2"/>
  <c r="M635" i="2"/>
  <c r="N635" i="2"/>
  <c r="T635" i="2"/>
  <c r="R635" i="2"/>
  <c r="S635" i="2"/>
  <c r="U635" i="2"/>
  <c r="V635" i="2"/>
  <c r="I635" i="2"/>
  <c r="AC635" i="2"/>
  <c r="AE647" i="2"/>
  <c r="AD647" i="2"/>
  <c r="AN647" i="2"/>
  <c r="AA647" i="2"/>
  <c r="Z647" i="2"/>
  <c r="Y647" i="2"/>
  <c r="AM647" i="2"/>
  <c r="AL647" i="2"/>
  <c r="AK647" i="2"/>
  <c r="AJ647" i="2"/>
  <c r="AI647" i="2"/>
  <c r="AH647" i="2"/>
  <c r="AG647" i="2"/>
  <c r="AF647" i="2"/>
  <c r="AB647" i="2"/>
  <c r="J647" i="2"/>
  <c r="W647" i="2"/>
  <c r="K647" i="2"/>
  <c r="L647" i="2"/>
  <c r="M647" i="2"/>
  <c r="N647" i="2"/>
  <c r="R647" i="2"/>
  <c r="S647" i="2"/>
  <c r="U647" i="2"/>
  <c r="T647" i="2"/>
  <c r="V647" i="2"/>
  <c r="I647" i="2"/>
  <c r="AC647" i="2"/>
  <c r="AK659" i="2"/>
  <c r="AE659" i="2"/>
  <c r="AD659" i="2"/>
  <c r="AN659" i="2"/>
  <c r="AA659" i="2"/>
  <c r="AM659" i="2"/>
  <c r="AL659" i="2"/>
  <c r="AJ659" i="2"/>
  <c r="AI659" i="2"/>
  <c r="AH659" i="2"/>
  <c r="AG659" i="2"/>
  <c r="AF659" i="2"/>
  <c r="AB659" i="2"/>
  <c r="Z659" i="2"/>
  <c r="Y659" i="2"/>
  <c r="J659" i="2"/>
  <c r="W659" i="2"/>
  <c r="K659" i="2"/>
  <c r="L659" i="2"/>
  <c r="M659" i="2"/>
  <c r="N659" i="2"/>
  <c r="R659" i="2"/>
  <c r="S659" i="2"/>
  <c r="U659" i="2"/>
  <c r="T659" i="2"/>
  <c r="V659" i="2"/>
  <c r="I659" i="2"/>
  <c r="AC659" i="2"/>
  <c r="AL671" i="2"/>
  <c r="Y671" i="2"/>
  <c r="AK671" i="2"/>
  <c r="AJ671" i="2"/>
  <c r="AI671" i="2"/>
  <c r="AE671" i="2"/>
  <c r="AD671" i="2"/>
  <c r="AN671" i="2"/>
  <c r="AA671" i="2"/>
  <c r="AM671" i="2"/>
  <c r="AH671" i="2"/>
  <c r="AG671" i="2"/>
  <c r="AF671" i="2"/>
  <c r="AB671" i="2"/>
  <c r="Z671" i="2"/>
  <c r="J671" i="2"/>
  <c r="W671" i="2"/>
  <c r="K671" i="2"/>
  <c r="L671" i="2"/>
  <c r="M671" i="2"/>
  <c r="N671" i="2"/>
  <c r="R671" i="2"/>
  <c r="T671" i="2"/>
  <c r="S671" i="2"/>
  <c r="U671" i="2"/>
  <c r="V671" i="2"/>
  <c r="I671" i="2"/>
  <c r="AC671" i="2"/>
  <c r="AL683" i="2"/>
  <c r="Y683" i="2"/>
  <c r="AK683" i="2"/>
  <c r="AJ683" i="2"/>
  <c r="AI683" i="2"/>
  <c r="AH683" i="2"/>
  <c r="AE683" i="2"/>
  <c r="AD683" i="2"/>
  <c r="AN683" i="2"/>
  <c r="AA683" i="2"/>
  <c r="AM683" i="2"/>
  <c r="AG683" i="2"/>
  <c r="AF683" i="2"/>
  <c r="AB683" i="2"/>
  <c r="Z683" i="2"/>
  <c r="V683" i="2"/>
  <c r="J683" i="2"/>
  <c r="W683" i="2"/>
  <c r="K683" i="2"/>
  <c r="L683" i="2"/>
  <c r="M683" i="2"/>
  <c r="N683" i="2"/>
  <c r="R683" i="2"/>
  <c r="T683" i="2"/>
  <c r="U683" i="2"/>
  <c r="S683" i="2"/>
  <c r="I683" i="2"/>
  <c r="AC683" i="2"/>
  <c r="AL695" i="2"/>
  <c r="Y695" i="2"/>
  <c r="AK695" i="2"/>
  <c r="AJ695" i="2"/>
  <c r="AI695" i="2"/>
  <c r="AH695" i="2"/>
  <c r="AG695" i="2"/>
  <c r="AF695" i="2"/>
  <c r="AE695" i="2"/>
  <c r="AD695" i="2"/>
  <c r="AN695" i="2"/>
  <c r="AA695" i="2"/>
  <c r="AM695" i="2"/>
  <c r="Z695" i="2"/>
  <c r="AB695" i="2"/>
  <c r="V695" i="2"/>
  <c r="J695" i="2"/>
  <c r="W695" i="2"/>
  <c r="K695" i="2"/>
  <c r="L695" i="2"/>
  <c r="M695" i="2"/>
  <c r="N695" i="2"/>
  <c r="R695" i="2"/>
  <c r="T695" i="2"/>
  <c r="U695" i="2"/>
  <c r="S695" i="2"/>
  <c r="I695" i="2"/>
  <c r="AC695" i="2"/>
  <c r="Y707" i="2"/>
  <c r="AK707" i="2"/>
  <c r="AJ707" i="2"/>
  <c r="AI707" i="2"/>
  <c r="AH707" i="2"/>
  <c r="AG707" i="2"/>
  <c r="AF707" i="2"/>
  <c r="AE707" i="2"/>
  <c r="AD707" i="2"/>
  <c r="AN707" i="2"/>
  <c r="AA707" i="2"/>
  <c r="AM707" i="2"/>
  <c r="Z707" i="2"/>
  <c r="AB707" i="2"/>
  <c r="V707" i="2"/>
  <c r="J707" i="2"/>
  <c r="W707" i="2"/>
  <c r="K707" i="2"/>
  <c r="L707" i="2"/>
  <c r="M707" i="2"/>
  <c r="N707" i="2"/>
  <c r="R707" i="2"/>
  <c r="T707" i="2"/>
  <c r="U707" i="2"/>
  <c r="I707" i="2"/>
  <c r="AC707" i="2"/>
  <c r="Y719" i="2"/>
  <c r="AK719" i="2"/>
  <c r="AJ719" i="2"/>
  <c r="AI719" i="2"/>
  <c r="AH719" i="2"/>
  <c r="AG719" i="2"/>
  <c r="AF719" i="2"/>
  <c r="AE719" i="2"/>
  <c r="AD719" i="2"/>
  <c r="AN719" i="2"/>
  <c r="AA719" i="2"/>
  <c r="AM719" i="2"/>
  <c r="Z719" i="2"/>
  <c r="AB719" i="2"/>
  <c r="T719" i="2"/>
  <c r="U719" i="2"/>
  <c r="V719" i="2"/>
  <c r="J719" i="2"/>
  <c r="W719" i="2"/>
  <c r="K719" i="2"/>
  <c r="L719" i="2"/>
  <c r="M719" i="2"/>
  <c r="N719" i="2"/>
  <c r="R719" i="2"/>
  <c r="I719" i="2"/>
  <c r="AC719" i="2"/>
  <c r="Y731" i="2"/>
  <c r="AK731" i="2"/>
  <c r="AJ731" i="2"/>
  <c r="AI731" i="2"/>
  <c r="AH731" i="2"/>
  <c r="AG731" i="2"/>
  <c r="AF731" i="2"/>
  <c r="AE731" i="2"/>
  <c r="AD731" i="2"/>
  <c r="AN731" i="2"/>
  <c r="AA731" i="2"/>
  <c r="AM731" i="2"/>
  <c r="Z731" i="2"/>
  <c r="AB731" i="2"/>
  <c r="T731" i="2"/>
  <c r="U731" i="2"/>
  <c r="V731" i="2"/>
  <c r="J731" i="2"/>
  <c r="W731" i="2"/>
  <c r="K731" i="2"/>
  <c r="L731" i="2"/>
  <c r="M731" i="2"/>
  <c r="N731" i="2"/>
  <c r="R731" i="2"/>
  <c r="I731" i="2"/>
  <c r="AC731" i="2"/>
  <c r="AN743" i="2"/>
  <c r="AB743" i="2"/>
  <c r="AM743" i="2"/>
  <c r="AA743" i="2"/>
  <c r="AL743" i="2"/>
  <c r="Z743" i="2"/>
  <c r="AK743" i="2"/>
  <c r="Y743" i="2"/>
  <c r="AJ743" i="2"/>
  <c r="AI743" i="2"/>
  <c r="AH743" i="2"/>
  <c r="AG743" i="2"/>
  <c r="AF743" i="2"/>
  <c r="AD743" i="2"/>
  <c r="AC743" i="2"/>
  <c r="AE743" i="2"/>
  <c r="AE755" i="2"/>
  <c r="AN755" i="2"/>
  <c r="AB755" i="2"/>
  <c r="AG755" i="2"/>
  <c r="AF755" i="2"/>
  <c r="AD755" i="2"/>
  <c r="AC755" i="2"/>
  <c r="AA755" i="2"/>
  <c r="Z755" i="2"/>
  <c r="AM755" i="2"/>
  <c r="Y755" i="2"/>
  <c r="AL755" i="2"/>
  <c r="AK755" i="2"/>
  <c r="AI755" i="2"/>
  <c r="AH755" i="2"/>
  <c r="AJ755" i="2"/>
  <c r="AE767" i="2"/>
  <c r="AN767" i="2"/>
  <c r="AB767" i="2"/>
  <c r="AA767" i="2"/>
  <c r="Z767" i="2"/>
  <c r="AM767" i="2"/>
  <c r="Y767" i="2"/>
  <c r="AL767" i="2"/>
  <c r="AK767" i="2"/>
  <c r="AJ767" i="2"/>
  <c r="AI767" i="2"/>
  <c r="AH767" i="2"/>
  <c r="AG767" i="2"/>
  <c r="AD767" i="2"/>
  <c r="AC767" i="2"/>
  <c r="AF767" i="2"/>
  <c r="AE779" i="2"/>
  <c r="AN779" i="2"/>
  <c r="AB779" i="2"/>
  <c r="AK779" i="2"/>
  <c r="AJ779" i="2"/>
  <c r="AI779" i="2"/>
  <c r="AH779" i="2"/>
  <c r="AG779" i="2"/>
  <c r="AF779" i="2"/>
  <c r="AD779" i="2"/>
  <c r="AC779" i="2"/>
  <c r="AA779" i="2"/>
  <c r="AM779" i="2"/>
  <c r="Y779" i="2"/>
  <c r="AL779" i="2"/>
  <c r="Z779" i="2"/>
  <c r="AL791" i="2"/>
  <c r="Z791" i="2"/>
  <c r="AK791" i="2"/>
  <c r="Y791" i="2"/>
  <c r="AJ791" i="2"/>
  <c r="AI791" i="2"/>
  <c r="AE791" i="2"/>
  <c r="AN791" i="2"/>
  <c r="AB791" i="2"/>
  <c r="AA791" i="2"/>
  <c r="AM791" i="2"/>
  <c r="AH791" i="2"/>
  <c r="AG791" i="2"/>
  <c r="AD791" i="2"/>
  <c r="AC791" i="2"/>
  <c r="AF791" i="2"/>
  <c r="AL803" i="2"/>
  <c r="Z803" i="2"/>
  <c r="AK803" i="2"/>
  <c r="Y803" i="2"/>
  <c r="AJ803" i="2"/>
  <c r="AI803" i="2"/>
  <c r="AH803" i="2"/>
  <c r="AG803" i="2"/>
  <c r="AF803" i="2"/>
  <c r="AE803" i="2"/>
  <c r="AN803" i="2"/>
  <c r="AB803" i="2"/>
  <c r="AM803" i="2"/>
  <c r="AA803" i="2"/>
  <c r="AD803" i="2"/>
  <c r="AC803" i="2"/>
  <c r="AL815" i="2"/>
  <c r="Z815" i="2"/>
  <c r="AK815" i="2"/>
  <c r="Y815" i="2"/>
  <c r="AJ815" i="2"/>
  <c r="AI815" i="2"/>
  <c r="AH815" i="2"/>
  <c r="AG815" i="2"/>
  <c r="AF815" i="2"/>
  <c r="AE815" i="2"/>
  <c r="AN815" i="2"/>
  <c r="AB815" i="2"/>
  <c r="AM815" i="2"/>
  <c r="AA815" i="2"/>
  <c r="AD815" i="2"/>
  <c r="AC815" i="2"/>
  <c r="AF827" i="2"/>
  <c r="AD827" i="2"/>
  <c r="AI827" i="2"/>
  <c r="AH827" i="2"/>
  <c r="AG827" i="2"/>
  <c r="AE827" i="2"/>
  <c r="AC827" i="2"/>
  <c r="AB827" i="2"/>
  <c r="AA827" i="2"/>
  <c r="AN827" i="2"/>
  <c r="Z827" i="2"/>
  <c r="AM827" i="2"/>
  <c r="Y827" i="2"/>
  <c r="AK827" i="2"/>
  <c r="AJ827" i="2"/>
  <c r="AL827" i="2"/>
  <c r="AG839" i="2"/>
  <c r="AF839" i="2"/>
  <c r="AD839" i="2"/>
  <c r="AN839" i="2"/>
  <c r="Y839" i="2"/>
  <c r="AM839" i="2"/>
  <c r="AL839" i="2"/>
  <c r="AK839" i="2"/>
  <c r="AJ839" i="2"/>
  <c r="AI839" i="2"/>
  <c r="AH839" i="2"/>
  <c r="AE839" i="2"/>
  <c r="AC839" i="2"/>
  <c r="AA839" i="2"/>
  <c r="Z839" i="2"/>
  <c r="AB839" i="2"/>
  <c r="AG851" i="2"/>
  <c r="AF851" i="2"/>
  <c r="AD851" i="2"/>
  <c r="AN851" i="2"/>
  <c r="Y851" i="2"/>
  <c r="AM851" i="2"/>
  <c r="AL851" i="2"/>
  <c r="AK851" i="2"/>
  <c r="AJ851" i="2"/>
  <c r="AI851" i="2"/>
  <c r="AH851" i="2"/>
  <c r="AE851" i="2"/>
  <c r="AC851" i="2"/>
  <c r="AA851" i="2"/>
  <c r="Z851" i="2"/>
  <c r="AB851" i="2"/>
  <c r="AG863" i="2"/>
  <c r="AF863" i="2"/>
  <c r="AD863" i="2"/>
  <c r="AN863" i="2"/>
  <c r="Y863" i="2"/>
  <c r="AM863" i="2"/>
  <c r="AL863" i="2"/>
  <c r="AK863" i="2"/>
  <c r="AJ863" i="2"/>
  <c r="AI863" i="2"/>
  <c r="AH863" i="2"/>
  <c r="AE863" i="2"/>
  <c r="AC863" i="2"/>
  <c r="AA863" i="2"/>
  <c r="Z863" i="2"/>
  <c r="AB863" i="2"/>
  <c r="AG875" i="2"/>
  <c r="AF875" i="2"/>
  <c r="AD875" i="2"/>
  <c r="AN875" i="2"/>
  <c r="Y875" i="2"/>
  <c r="AM875" i="2"/>
  <c r="AL875" i="2"/>
  <c r="AK875" i="2"/>
  <c r="AJ875" i="2"/>
  <c r="AI875" i="2"/>
  <c r="AH875" i="2"/>
  <c r="AE875" i="2"/>
  <c r="AC875" i="2"/>
  <c r="AA875" i="2"/>
  <c r="Z875" i="2"/>
  <c r="AB875" i="2"/>
  <c r="AN887" i="2"/>
  <c r="AB887" i="2"/>
  <c r="AM887" i="2"/>
  <c r="AA887" i="2"/>
  <c r="AJ887" i="2"/>
  <c r="AI887" i="2"/>
  <c r="AG887" i="2"/>
  <c r="AF887" i="2"/>
  <c r="AD887" i="2"/>
  <c r="AL887" i="2"/>
  <c r="AK887" i="2"/>
  <c r="AH887" i="2"/>
  <c r="AE887" i="2"/>
  <c r="AC887" i="2"/>
  <c r="Z887" i="2"/>
  <c r="Y887" i="2"/>
  <c r="AH899" i="2"/>
  <c r="AE899" i="2"/>
  <c r="AC899" i="2"/>
  <c r="AB899" i="2"/>
  <c r="AA899" i="2"/>
  <c r="AN899" i="2"/>
  <c r="Z899" i="2"/>
  <c r="AM899" i="2"/>
  <c r="Y899" i="2"/>
  <c r="AL899" i="2"/>
  <c r="AK899" i="2"/>
  <c r="AJ899" i="2"/>
  <c r="AI899" i="2"/>
  <c r="AF899" i="2"/>
  <c r="AG899" i="2"/>
  <c r="AD899" i="2"/>
  <c r="AH911" i="2"/>
  <c r="AE911" i="2"/>
  <c r="AM911" i="2"/>
  <c r="Y911" i="2"/>
  <c r="AL911" i="2"/>
  <c r="AK911" i="2"/>
  <c r="AJ911" i="2"/>
  <c r="AI911" i="2"/>
  <c r="AG911" i="2"/>
  <c r="AF911" i="2"/>
  <c r="AD911" i="2"/>
  <c r="AC911" i="2"/>
  <c r="AA911" i="2"/>
  <c r="AN911" i="2"/>
  <c r="Z911" i="2"/>
  <c r="AB911" i="2"/>
  <c r="AH923" i="2"/>
  <c r="AE923" i="2"/>
  <c r="AI923" i="2"/>
  <c r="AG923" i="2"/>
  <c r="AF923" i="2"/>
  <c r="AD923" i="2"/>
  <c r="AC923" i="2"/>
  <c r="AB923" i="2"/>
  <c r="AA923" i="2"/>
  <c r="AN923" i="2"/>
  <c r="Z923" i="2"/>
  <c r="AM923" i="2"/>
  <c r="Y923" i="2"/>
  <c r="AK923" i="2"/>
  <c r="AJ923" i="2"/>
  <c r="AL923" i="2"/>
  <c r="AC935" i="2"/>
  <c r="AN935" i="2"/>
  <c r="AB935" i="2"/>
  <c r="AH935" i="2"/>
  <c r="AE935" i="2"/>
  <c r="AI935" i="2"/>
  <c r="AG935" i="2"/>
  <c r="AF935" i="2"/>
  <c r="AD935" i="2"/>
  <c r="AA935" i="2"/>
  <c r="Z935" i="2"/>
  <c r="Y935" i="2"/>
  <c r="AM935" i="2"/>
  <c r="AK935" i="2"/>
  <c r="AJ935" i="2"/>
  <c r="AL935" i="2"/>
  <c r="AG947" i="2"/>
  <c r="AE947" i="2"/>
  <c r="AD947" i="2"/>
  <c r="AC947" i="2"/>
  <c r="AB947" i="2"/>
  <c r="AK947" i="2"/>
  <c r="AH947" i="2"/>
  <c r="AN947" i="2"/>
  <c r="AM947" i="2"/>
  <c r="AL947" i="2"/>
  <c r="AJ947" i="2"/>
  <c r="AI947" i="2"/>
  <c r="AF947" i="2"/>
  <c r="AA947" i="2"/>
  <c r="Z947" i="2"/>
  <c r="Y947" i="2"/>
  <c r="AG959" i="2"/>
  <c r="AE959" i="2"/>
  <c r="AN959" i="2"/>
  <c r="Z959" i="2"/>
  <c r="AM959" i="2"/>
  <c r="Y959" i="2"/>
  <c r="AL959" i="2"/>
  <c r="AJ959" i="2"/>
  <c r="AI959" i="2"/>
  <c r="AF959" i="2"/>
  <c r="AB959" i="2"/>
  <c r="AK959" i="2"/>
  <c r="AH959" i="2"/>
  <c r="AD959" i="2"/>
  <c r="AC959" i="2"/>
  <c r="AA959" i="2"/>
  <c r="AG971" i="2"/>
  <c r="AE971" i="2"/>
  <c r="AJ971" i="2"/>
  <c r="AI971" i="2"/>
  <c r="AH971" i="2"/>
  <c r="AD971" i="2"/>
  <c r="AC971" i="2"/>
  <c r="AB971" i="2"/>
  <c r="AA971" i="2"/>
  <c r="AN971" i="2"/>
  <c r="Z971" i="2"/>
  <c r="AL971" i="2"/>
  <c r="AM971" i="2"/>
  <c r="AK971" i="2"/>
  <c r="AF971" i="2"/>
  <c r="Y971" i="2"/>
  <c r="AG983" i="2"/>
  <c r="AE983" i="2"/>
  <c r="AD983" i="2"/>
  <c r="AC983" i="2"/>
  <c r="AB983" i="2"/>
  <c r="AN983" i="2"/>
  <c r="Z983" i="2"/>
  <c r="AM983" i="2"/>
  <c r="Y983" i="2"/>
  <c r="AL983" i="2"/>
  <c r="AK983" i="2"/>
  <c r="AJ983" i="2"/>
  <c r="AH983" i="2"/>
  <c r="AF983" i="2"/>
  <c r="AA983" i="2"/>
  <c r="AI983" i="2"/>
  <c r="AF995" i="2"/>
  <c r="AE995" i="2"/>
  <c r="AI995" i="2"/>
  <c r="AG995" i="2"/>
  <c r="Z995" i="2"/>
  <c r="Y995" i="2"/>
  <c r="AN995" i="2"/>
  <c r="AL995" i="2"/>
  <c r="AK995" i="2"/>
  <c r="AJ995" i="2"/>
  <c r="AH995" i="2"/>
  <c r="AD995" i="2"/>
  <c r="AC995" i="2"/>
  <c r="AB995" i="2"/>
  <c r="AM995" i="2"/>
  <c r="AA995" i="2"/>
  <c r="AF1007" i="2"/>
  <c r="AE1007" i="2"/>
  <c r="AC1007" i="2"/>
  <c r="AA1007" i="2"/>
  <c r="AN1007" i="2"/>
  <c r="AM1007" i="2"/>
  <c r="AL1007" i="2"/>
  <c r="AJ1007" i="2"/>
  <c r="AI1007" i="2"/>
  <c r="AH1007" i="2"/>
  <c r="AG1007" i="2"/>
  <c r="AD1007" i="2"/>
  <c r="AB1007" i="2"/>
  <c r="Z1007" i="2"/>
  <c r="Y1007" i="2"/>
  <c r="AK1007" i="2"/>
  <c r="AF1019" i="2"/>
  <c r="AI1019" i="2"/>
  <c r="AH1019" i="2"/>
  <c r="AN1019" i="2"/>
  <c r="Y1019" i="2"/>
  <c r="AL1019" i="2"/>
  <c r="AK1019" i="2"/>
  <c r="AA1019" i="2"/>
  <c r="Z1019" i="2"/>
  <c r="AM1019" i="2"/>
  <c r="AJ1019" i="2"/>
  <c r="AG1019" i="2"/>
  <c r="AE1019" i="2"/>
  <c r="AD1019" i="2"/>
  <c r="AC1019" i="2"/>
  <c r="AB1019" i="2"/>
  <c r="AF1031" i="2"/>
  <c r="AM1031" i="2"/>
  <c r="Z1031" i="2"/>
  <c r="AL1031" i="2"/>
  <c r="Y1031" i="2"/>
  <c r="AJ1031" i="2"/>
  <c r="AH1031" i="2"/>
  <c r="AG1031" i="2"/>
  <c r="AN1031" i="2"/>
  <c r="AK1031" i="2"/>
  <c r="AI1031" i="2"/>
  <c r="AE1031" i="2"/>
  <c r="AD1031" i="2"/>
  <c r="AC1031" i="2"/>
  <c r="AB1031" i="2"/>
  <c r="AA1031" i="2"/>
  <c r="AF1043" i="2"/>
  <c r="AD1043" i="2"/>
  <c r="AC1043" i="2"/>
  <c r="AM1043" i="2"/>
  <c r="Z1043" i="2"/>
  <c r="AL1043" i="2"/>
  <c r="Y1043" i="2"/>
  <c r="AJ1043" i="2"/>
  <c r="AE1043" i="2"/>
  <c r="AB1043" i="2"/>
  <c r="AA1043" i="2"/>
  <c r="AN1043" i="2"/>
  <c r="AK1043" i="2"/>
  <c r="AI1043" i="2"/>
  <c r="AH1043" i="2"/>
  <c r="AG1043" i="2"/>
  <c r="AF1055" i="2"/>
  <c r="AI1055" i="2"/>
  <c r="AH1055" i="2"/>
  <c r="AD1055" i="2"/>
  <c r="AC1055" i="2"/>
  <c r="AN1055" i="2"/>
  <c r="AJ1055" i="2"/>
  <c r="AG1055" i="2"/>
  <c r="AE1055" i="2"/>
  <c r="AB1055" i="2"/>
  <c r="AA1055" i="2"/>
  <c r="Y1055" i="2"/>
  <c r="AM1055" i="2"/>
  <c r="AL1055" i="2"/>
  <c r="AK1055" i="2"/>
  <c r="Z1055" i="2"/>
  <c r="AF1067" i="2"/>
  <c r="AM1067" i="2"/>
  <c r="Z1067" i="2"/>
  <c r="AL1067" i="2"/>
  <c r="Y1067" i="2"/>
  <c r="AI1067" i="2"/>
  <c r="AH1067" i="2"/>
  <c r="AA1067" i="2"/>
  <c r="AN1067" i="2"/>
  <c r="AK1067" i="2"/>
  <c r="AJ1067" i="2"/>
  <c r="AG1067" i="2"/>
  <c r="AE1067" i="2"/>
  <c r="AC1067" i="2"/>
  <c r="AB1067" i="2"/>
  <c r="AD1067" i="2"/>
  <c r="AF1079" i="2"/>
  <c r="AD1079" i="2"/>
  <c r="AC1079" i="2"/>
  <c r="AM1079" i="2"/>
  <c r="Z1079" i="2"/>
  <c r="AL1079" i="2"/>
  <c r="Y1079" i="2"/>
  <c r="AE1079" i="2"/>
  <c r="AN1079" i="2"/>
  <c r="AK1079" i="2"/>
  <c r="AJ1079" i="2"/>
  <c r="AH1079" i="2"/>
  <c r="AG1079" i="2"/>
  <c r="AI1079" i="2"/>
  <c r="AB1079" i="2"/>
  <c r="AA1079" i="2"/>
  <c r="AG1091" i="2"/>
  <c r="AF1091" i="2"/>
  <c r="AD1091" i="2"/>
  <c r="AN1091" i="2"/>
  <c r="AB1091" i="2"/>
  <c r="AI1091" i="2"/>
  <c r="AH1091" i="2"/>
  <c r="AA1091" i="2"/>
  <c r="Z1091" i="2"/>
  <c r="AJ1091" i="2"/>
  <c r="AE1091" i="2"/>
  <c r="AC1091" i="2"/>
  <c r="Y1091" i="2"/>
  <c r="AM1091" i="2"/>
  <c r="AL1091" i="2"/>
  <c r="AK1091" i="2"/>
  <c r="AD348" i="2"/>
  <c r="AB348" i="2"/>
  <c r="AM348" i="2"/>
  <c r="Z348" i="2"/>
  <c r="AI348" i="2"/>
  <c r="AH348" i="2"/>
  <c r="AG348" i="2"/>
  <c r="AF348" i="2"/>
  <c r="AE348" i="2"/>
  <c r="AA348" i="2"/>
  <c r="Y348" i="2"/>
  <c r="AN348" i="2"/>
  <c r="AL348" i="2"/>
  <c r="AK348" i="2"/>
  <c r="AJ348" i="2"/>
  <c r="R348" i="2"/>
  <c r="S348" i="2"/>
  <c r="T348" i="2"/>
  <c r="U348" i="2"/>
  <c r="V348" i="2"/>
  <c r="J348" i="2"/>
  <c r="W348" i="2"/>
  <c r="K348" i="2"/>
  <c r="L348" i="2"/>
  <c r="N348" i="2"/>
  <c r="M348" i="2"/>
  <c r="I348" i="2"/>
  <c r="AC348" i="2"/>
  <c r="AK468" i="2"/>
  <c r="AJ468" i="2"/>
  <c r="AI468" i="2"/>
  <c r="AH468" i="2"/>
  <c r="AG468" i="2"/>
  <c r="AF468" i="2"/>
  <c r="AE468" i="2"/>
  <c r="AD468" i="2"/>
  <c r="AB468" i="2"/>
  <c r="AM468" i="2"/>
  <c r="Z468" i="2"/>
  <c r="AL468" i="2"/>
  <c r="Y468" i="2"/>
  <c r="AN468" i="2"/>
  <c r="AA468" i="2"/>
  <c r="V468" i="2"/>
  <c r="N468" i="2"/>
  <c r="R468" i="2"/>
  <c r="S468" i="2"/>
  <c r="T468" i="2"/>
  <c r="U468" i="2"/>
  <c r="W468" i="2"/>
  <c r="J468" i="2"/>
  <c r="K468" i="2"/>
  <c r="L468" i="2"/>
  <c r="M468" i="2"/>
  <c r="I468" i="2"/>
  <c r="AC468" i="2"/>
  <c r="AH588" i="2"/>
  <c r="AG588" i="2"/>
  <c r="AF588" i="2"/>
  <c r="AE588" i="2"/>
  <c r="AD588" i="2"/>
  <c r="AB588" i="2"/>
  <c r="AN588" i="2"/>
  <c r="AA588" i="2"/>
  <c r="AM588" i="2"/>
  <c r="Z588" i="2"/>
  <c r="AL588" i="2"/>
  <c r="Y588" i="2"/>
  <c r="AK588" i="2"/>
  <c r="AJ588" i="2"/>
  <c r="AI588" i="2"/>
  <c r="V588" i="2"/>
  <c r="J588" i="2"/>
  <c r="W588" i="2"/>
  <c r="K588" i="2"/>
  <c r="L588" i="2"/>
  <c r="M588" i="2"/>
  <c r="N588" i="2"/>
  <c r="R588" i="2"/>
  <c r="S588" i="2"/>
  <c r="T588" i="2"/>
  <c r="U588" i="2"/>
  <c r="I588" i="2"/>
  <c r="AC588" i="2"/>
  <c r="AH660" i="2"/>
  <c r="AN660" i="2"/>
  <c r="AA660" i="2"/>
  <c r="AM660" i="2"/>
  <c r="Z660" i="2"/>
  <c r="AK660" i="2"/>
  <c r="Y660" i="2"/>
  <c r="AL660" i="2"/>
  <c r="AJ660" i="2"/>
  <c r="AI660" i="2"/>
  <c r="AG660" i="2"/>
  <c r="AF660" i="2"/>
  <c r="AE660" i="2"/>
  <c r="AD660" i="2"/>
  <c r="AB660" i="2"/>
  <c r="V660" i="2"/>
  <c r="J660" i="2"/>
  <c r="W660" i="2"/>
  <c r="K660" i="2"/>
  <c r="L660" i="2"/>
  <c r="M660" i="2"/>
  <c r="N660" i="2"/>
  <c r="R660" i="2"/>
  <c r="S660" i="2"/>
  <c r="T660" i="2"/>
  <c r="U660" i="2"/>
  <c r="I660" i="2"/>
  <c r="AC660" i="2"/>
  <c r="AF780" i="2"/>
  <c r="AE780" i="2"/>
  <c r="AM780" i="2"/>
  <c r="AA780" i="2"/>
  <c r="AJ780" i="2"/>
  <c r="AL780" i="2"/>
  <c r="AK780" i="2"/>
  <c r="AI780" i="2"/>
  <c r="AH780" i="2"/>
  <c r="AG780" i="2"/>
  <c r="AD780" i="2"/>
  <c r="AC780" i="2"/>
  <c r="AB780" i="2"/>
  <c r="Z780" i="2"/>
  <c r="AN780" i="2"/>
  <c r="Y780" i="2"/>
  <c r="AH816" i="2"/>
  <c r="AG816" i="2"/>
  <c r="AF816" i="2"/>
  <c r="AE816" i="2"/>
  <c r="AD816" i="2"/>
  <c r="AC816" i="2"/>
  <c r="AN816" i="2"/>
  <c r="AB816" i="2"/>
  <c r="AM816" i="2"/>
  <c r="AA816" i="2"/>
  <c r="AJ816" i="2"/>
  <c r="AI816" i="2"/>
  <c r="Z816" i="2"/>
  <c r="Y816" i="2"/>
  <c r="AL816" i="2"/>
  <c r="AK816" i="2"/>
  <c r="AC864" i="2"/>
  <c r="AN864" i="2"/>
  <c r="AB864" i="2"/>
  <c r="AL864" i="2"/>
  <c r="Z864" i="2"/>
  <c r="AM864" i="2"/>
  <c r="AK864" i="2"/>
  <c r="AJ864" i="2"/>
  <c r="AI864" i="2"/>
  <c r="AH864" i="2"/>
  <c r="AG864" i="2"/>
  <c r="AF864" i="2"/>
  <c r="AE864" i="2"/>
  <c r="AA864" i="2"/>
  <c r="Y864" i="2"/>
  <c r="AD864" i="2"/>
  <c r="AC948" i="2"/>
  <c r="AM948" i="2"/>
  <c r="AA948" i="2"/>
  <c r="AD948" i="2"/>
  <c r="AB948" i="2"/>
  <c r="Z948" i="2"/>
  <c r="AI948" i="2"/>
  <c r="AF948" i="2"/>
  <c r="AN948" i="2"/>
  <c r="AL948" i="2"/>
  <c r="AK948" i="2"/>
  <c r="AJ948" i="2"/>
  <c r="AH948" i="2"/>
  <c r="AE948" i="2"/>
  <c r="Y948" i="2"/>
  <c r="AG948" i="2"/>
  <c r="AC960" i="2"/>
  <c r="AM960" i="2"/>
  <c r="AA960" i="2"/>
  <c r="AL960" i="2"/>
  <c r="AK960" i="2"/>
  <c r="AJ960" i="2"/>
  <c r="AH960" i="2"/>
  <c r="AG960" i="2"/>
  <c r="AE960" i="2"/>
  <c r="Z960" i="2"/>
  <c r="AN960" i="2"/>
  <c r="AI960" i="2"/>
  <c r="AF960" i="2"/>
  <c r="AB960" i="2"/>
  <c r="Y960" i="2"/>
  <c r="AD960" i="2"/>
  <c r="AC972" i="2"/>
  <c r="AM972" i="2"/>
  <c r="AA972" i="2"/>
  <c r="AH972" i="2"/>
  <c r="AG972" i="2"/>
  <c r="AF972" i="2"/>
  <c r="AD972" i="2"/>
  <c r="AB972" i="2"/>
  <c r="Z972" i="2"/>
  <c r="AN972" i="2"/>
  <c r="Y972" i="2"/>
  <c r="AL972" i="2"/>
  <c r="AJ972" i="2"/>
  <c r="AI972" i="2"/>
  <c r="AE972" i="2"/>
  <c r="AK972" i="2"/>
  <c r="AC984" i="2"/>
  <c r="AM984" i="2"/>
  <c r="AA984" i="2"/>
  <c r="AD984" i="2"/>
  <c r="AB984" i="2"/>
  <c r="Z984" i="2"/>
  <c r="AL984" i="2"/>
  <c r="AK984" i="2"/>
  <c r="AJ984" i="2"/>
  <c r="AI984" i="2"/>
  <c r="AH984" i="2"/>
  <c r="AF984" i="2"/>
  <c r="AN984" i="2"/>
  <c r="AG984" i="2"/>
  <c r="AE984" i="2"/>
  <c r="Y984" i="2"/>
  <c r="AN996" i="2"/>
  <c r="AB996" i="2"/>
  <c r="AM996" i="2"/>
  <c r="AA996" i="2"/>
  <c r="AG996" i="2"/>
  <c r="AE996" i="2"/>
  <c r="Z996" i="2"/>
  <c r="Y996" i="2"/>
  <c r="AL996" i="2"/>
  <c r="AK996" i="2"/>
  <c r="AJ996" i="2"/>
  <c r="AI996" i="2"/>
  <c r="AH996" i="2"/>
  <c r="AF996" i="2"/>
  <c r="AD996" i="2"/>
  <c r="AC996" i="2"/>
  <c r="AN1008" i="2"/>
  <c r="AB1008" i="2"/>
  <c r="AM1008" i="2"/>
  <c r="AA1008" i="2"/>
  <c r="AC1008" i="2"/>
  <c r="Y1008" i="2"/>
  <c r="AL1008" i="2"/>
  <c r="AJ1008" i="2"/>
  <c r="AI1008" i="2"/>
  <c r="AH1008" i="2"/>
  <c r="AG1008" i="2"/>
  <c r="AF1008" i="2"/>
  <c r="AE1008" i="2"/>
  <c r="AD1008" i="2"/>
  <c r="AK1008" i="2"/>
  <c r="Z1008" i="2"/>
  <c r="AN1020" i="2"/>
  <c r="AB1020" i="2"/>
  <c r="AF1020" i="2"/>
  <c r="AE1020" i="2"/>
  <c r="AM1020" i="2"/>
  <c r="AK1020" i="2"/>
  <c r="AJ1020" i="2"/>
  <c r="AD1020" i="2"/>
  <c r="AC1020" i="2"/>
  <c r="AA1020" i="2"/>
  <c r="Y1020" i="2"/>
  <c r="AL1020" i="2"/>
  <c r="AI1020" i="2"/>
  <c r="AH1020" i="2"/>
  <c r="AG1020" i="2"/>
  <c r="Z1020" i="2"/>
  <c r="AN1032" i="2"/>
  <c r="AB1032" i="2"/>
  <c r="AJ1032" i="2"/>
  <c r="AI1032" i="2"/>
  <c r="AK1032" i="2"/>
  <c r="AG1032" i="2"/>
  <c r="AF1032" i="2"/>
  <c r="AA1032" i="2"/>
  <c r="Z1032" i="2"/>
  <c r="Y1032" i="2"/>
  <c r="AM1032" i="2"/>
  <c r="AL1032" i="2"/>
  <c r="AH1032" i="2"/>
  <c r="AE1032" i="2"/>
  <c r="AD1032" i="2"/>
  <c r="AC1032" i="2"/>
  <c r="AN1044" i="2"/>
  <c r="AB1044" i="2"/>
  <c r="AA1044" i="2"/>
  <c r="AM1044" i="2"/>
  <c r="Z1044" i="2"/>
  <c r="AJ1044" i="2"/>
  <c r="AI1044" i="2"/>
  <c r="AG1044" i="2"/>
  <c r="AF1044" i="2"/>
  <c r="AE1044" i="2"/>
  <c r="AD1044" i="2"/>
  <c r="AC1044" i="2"/>
  <c r="AL1044" i="2"/>
  <c r="AK1044" i="2"/>
  <c r="AH1044" i="2"/>
  <c r="Y1044" i="2"/>
  <c r="AN1056" i="2"/>
  <c r="AB1056" i="2"/>
  <c r="AF1056" i="2"/>
  <c r="AE1056" i="2"/>
  <c r="AA1056" i="2"/>
  <c r="AM1056" i="2"/>
  <c r="Z1056" i="2"/>
  <c r="AK1056" i="2"/>
  <c r="AJ1056" i="2"/>
  <c r="AI1056" i="2"/>
  <c r="AH1056" i="2"/>
  <c r="AG1056" i="2"/>
  <c r="AC1056" i="2"/>
  <c r="Y1056" i="2"/>
  <c r="AL1056" i="2"/>
  <c r="AD1056" i="2"/>
  <c r="AN1068" i="2"/>
  <c r="AB1068" i="2"/>
  <c r="AJ1068" i="2"/>
  <c r="AI1068" i="2"/>
  <c r="AF1068" i="2"/>
  <c r="AE1068" i="2"/>
  <c r="AC1068" i="2"/>
  <c r="AM1068" i="2"/>
  <c r="AL1068" i="2"/>
  <c r="AK1068" i="2"/>
  <c r="AG1068" i="2"/>
  <c r="AD1068" i="2"/>
  <c r="AH1068" i="2"/>
  <c r="AA1068" i="2"/>
  <c r="Z1068" i="2"/>
  <c r="Y1068" i="2"/>
  <c r="AN1080" i="2"/>
  <c r="AB1080" i="2"/>
  <c r="AG1080" i="2"/>
  <c r="AA1080" i="2"/>
  <c r="AM1080" i="2"/>
  <c r="Z1080" i="2"/>
  <c r="AJ1080" i="2"/>
  <c r="AI1080" i="2"/>
  <c r="AH1080" i="2"/>
  <c r="AC1080" i="2"/>
  <c r="Y1080" i="2"/>
  <c r="AL1080" i="2"/>
  <c r="AK1080" i="2"/>
  <c r="AF1080" i="2"/>
  <c r="AE1080" i="2"/>
  <c r="AD1080" i="2"/>
  <c r="AC1092" i="2"/>
  <c r="AN1092" i="2"/>
  <c r="AB1092" i="2"/>
  <c r="AL1092" i="2"/>
  <c r="Z1092" i="2"/>
  <c r="AJ1092" i="2"/>
  <c r="Y1092" i="2"/>
  <c r="AI1092" i="2"/>
  <c r="AH1092" i="2"/>
  <c r="AE1092" i="2"/>
  <c r="AD1092" i="2"/>
  <c r="AA1092" i="2"/>
  <c r="AM1092" i="2"/>
  <c r="AG1092" i="2"/>
  <c r="AF1092" i="2"/>
  <c r="AK1092" i="2"/>
  <c r="AM337" i="2"/>
  <c r="Z337" i="2"/>
  <c r="AL337" i="2"/>
  <c r="Y337" i="2"/>
  <c r="AJ337" i="2"/>
  <c r="AN337" i="2"/>
  <c r="AK337" i="2"/>
  <c r="AI337" i="2"/>
  <c r="AH337" i="2"/>
  <c r="AG337" i="2"/>
  <c r="AF337" i="2"/>
  <c r="AE337" i="2"/>
  <c r="AD337" i="2"/>
  <c r="AB337" i="2"/>
  <c r="AA337" i="2"/>
  <c r="R337" i="2"/>
  <c r="S337" i="2"/>
  <c r="T337" i="2"/>
  <c r="U337" i="2"/>
  <c r="V337" i="2"/>
  <c r="J337" i="2"/>
  <c r="W337" i="2"/>
  <c r="K337" i="2"/>
  <c r="M337" i="2"/>
  <c r="N337" i="2"/>
  <c r="L337" i="2"/>
  <c r="I337" i="2"/>
  <c r="AC337" i="2"/>
  <c r="AM349" i="2"/>
  <c r="Z349" i="2"/>
  <c r="AL349" i="2"/>
  <c r="Y349" i="2"/>
  <c r="AJ349" i="2"/>
  <c r="AI349" i="2"/>
  <c r="AH349" i="2"/>
  <c r="AG349" i="2"/>
  <c r="AF349" i="2"/>
  <c r="AE349" i="2"/>
  <c r="AD349" i="2"/>
  <c r="AB349" i="2"/>
  <c r="AA349" i="2"/>
  <c r="AN349" i="2"/>
  <c r="AK349" i="2"/>
  <c r="R349" i="2"/>
  <c r="S349" i="2"/>
  <c r="T349" i="2"/>
  <c r="U349" i="2"/>
  <c r="V349" i="2"/>
  <c r="J349" i="2"/>
  <c r="W349" i="2"/>
  <c r="K349" i="2"/>
  <c r="M349" i="2"/>
  <c r="N349" i="2"/>
  <c r="L349" i="2"/>
  <c r="I349" i="2"/>
  <c r="AC349" i="2"/>
  <c r="AN361" i="2"/>
  <c r="AA361" i="2"/>
  <c r="AM361" i="2"/>
  <c r="Z361" i="2"/>
  <c r="AL361" i="2"/>
  <c r="Y361" i="2"/>
  <c r="AJ361" i="2"/>
  <c r="AG361" i="2"/>
  <c r="AF361" i="2"/>
  <c r="AE361" i="2"/>
  <c r="AD361" i="2"/>
  <c r="AB361" i="2"/>
  <c r="AK361" i="2"/>
  <c r="AI361" i="2"/>
  <c r="AH361" i="2"/>
  <c r="R361" i="2"/>
  <c r="S361" i="2"/>
  <c r="T361" i="2"/>
  <c r="U361" i="2"/>
  <c r="V361" i="2"/>
  <c r="J361" i="2"/>
  <c r="W361" i="2"/>
  <c r="K361" i="2"/>
  <c r="M361" i="2"/>
  <c r="N361" i="2"/>
  <c r="L361" i="2"/>
  <c r="I361" i="2"/>
  <c r="AC361" i="2"/>
  <c r="AH373" i="2"/>
  <c r="AE373" i="2"/>
  <c r="AD373" i="2"/>
  <c r="AN373" i="2"/>
  <c r="AA373" i="2"/>
  <c r="AM373" i="2"/>
  <c r="Z373" i="2"/>
  <c r="AL373" i="2"/>
  <c r="Y373" i="2"/>
  <c r="AJ373" i="2"/>
  <c r="AK373" i="2"/>
  <c r="AI373" i="2"/>
  <c r="AG373" i="2"/>
  <c r="AF373" i="2"/>
  <c r="AB373" i="2"/>
  <c r="R373" i="2"/>
  <c r="S373" i="2"/>
  <c r="T373" i="2"/>
  <c r="U373" i="2"/>
  <c r="V373" i="2"/>
  <c r="J373" i="2"/>
  <c r="W373" i="2"/>
  <c r="K373" i="2"/>
  <c r="M373" i="2"/>
  <c r="N373" i="2"/>
  <c r="L373" i="2"/>
  <c r="I373" i="2"/>
  <c r="AC373" i="2"/>
  <c r="AH385" i="2"/>
  <c r="AG385" i="2"/>
  <c r="AF385" i="2"/>
  <c r="AE385" i="2"/>
  <c r="AD385" i="2"/>
  <c r="AB385" i="2"/>
  <c r="AN385" i="2"/>
  <c r="AA385" i="2"/>
  <c r="AM385" i="2"/>
  <c r="Z385" i="2"/>
  <c r="AL385" i="2"/>
  <c r="Y385" i="2"/>
  <c r="AJ385" i="2"/>
  <c r="AI385" i="2"/>
  <c r="AK385" i="2"/>
  <c r="R385" i="2"/>
  <c r="S385" i="2"/>
  <c r="T385" i="2"/>
  <c r="U385" i="2"/>
  <c r="V385" i="2"/>
  <c r="J385" i="2"/>
  <c r="W385" i="2"/>
  <c r="K385" i="2"/>
  <c r="M385" i="2"/>
  <c r="N385" i="2"/>
  <c r="L385" i="2"/>
  <c r="I385" i="2"/>
  <c r="AC385" i="2"/>
  <c r="AH397" i="2"/>
  <c r="AG397" i="2"/>
  <c r="AF397" i="2"/>
  <c r="AE397" i="2"/>
  <c r="AD397" i="2"/>
  <c r="AB397" i="2"/>
  <c r="AN397" i="2"/>
  <c r="AA397" i="2"/>
  <c r="AM397" i="2"/>
  <c r="Z397" i="2"/>
  <c r="AL397" i="2"/>
  <c r="Y397" i="2"/>
  <c r="AJ397" i="2"/>
  <c r="AI397" i="2"/>
  <c r="AK397" i="2"/>
  <c r="R397" i="2"/>
  <c r="S397" i="2"/>
  <c r="T397" i="2"/>
  <c r="U397" i="2"/>
  <c r="V397" i="2"/>
  <c r="J397" i="2"/>
  <c r="W397" i="2"/>
  <c r="K397" i="2"/>
  <c r="M397" i="2"/>
  <c r="N397" i="2"/>
  <c r="L397" i="2"/>
  <c r="I397" i="2"/>
  <c r="AC397" i="2"/>
  <c r="AH409" i="2"/>
  <c r="AG409" i="2"/>
  <c r="AF409" i="2"/>
  <c r="AE409" i="2"/>
  <c r="AD409" i="2"/>
  <c r="AB409" i="2"/>
  <c r="AN409" i="2"/>
  <c r="AA409" i="2"/>
  <c r="AM409" i="2"/>
  <c r="Z409" i="2"/>
  <c r="AL409" i="2"/>
  <c r="Y409" i="2"/>
  <c r="AJ409" i="2"/>
  <c r="AI409" i="2"/>
  <c r="AK409" i="2"/>
  <c r="R409" i="2"/>
  <c r="T409" i="2"/>
  <c r="U409" i="2"/>
  <c r="V409" i="2"/>
  <c r="K409" i="2"/>
  <c r="M409" i="2"/>
  <c r="N409" i="2"/>
  <c r="J409" i="2"/>
  <c r="L409" i="2"/>
  <c r="S409" i="2"/>
  <c r="W409" i="2"/>
  <c r="I409" i="2"/>
  <c r="AC409" i="2"/>
  <c r="AH421" i="2"/>
  <c r="AG421" i="2"/>
  <c r="AF421" i="2"/>
  <c r="AE421" i="2"/>
  <c r="AD421" i="2"/>
  <c r="AB421" i="2"/>
  <c r="AN421" i="2"/>
  <c r="AA421" i="2"/>
  <c r="AM421" i="2"/>
  <c r="Z421" i="2"/>
  <c r="AL421" i="2"/>
  <c r="Y421" i="2"/>
  <c r="AJ421" i="2"/>
  <c r="AI421" i="2"/>
  <c r="AK421" i="2"/>
  <c r="R421" i="2"/>
  <c r="T421" i="2"/>
  <c r="U421" i="2"/>
  <c r="V421" i="2"/>
  <c r="K421" i="2"/>
  <c r="M421" i="2"/>
  <c r="N421" i="2"/>
  <c r="J421" i="2"/>
  <c r="L421" i="2"/>
  <c r="S421" i="2"/>
  <c r="W421" i="2"/>
  <c r="I421" i="2"/>
  <c r="AC421" i="2"/>
  <c r="AH433" i="2"/>
  <c r="AG433" i="2"/>
  <c r="AF433" i="2"/>
  <c r="AE433" i="2"/>
  <c r="AD433" i="2"/>
  <c r="AB433" i="2"/>
  <c r="AN433" i="2"/>
  <c r="AA433" i="2"/>
  <c r="AM433" i="2"/>
  <c r="Z433" i="2"/>
  <c r="AL433" i="2"/>
  <c r="Y433" i="2"/>
  <c r="AJ433" i="2"/>
  <c r="AI433" i="2"/>
  <c r="AK433" i="2"/>
  <c r="R433" i="2"/>
  <c r="T433" i="2"/>
  <c r="U433" i="2"/>
  <c r="V433" i="2"/>
  <c r="K433" i="2"/>
  <c r="M433" i="2"/>
  <c r="N433" i="2"/>
  <c r="J433" i="2"/>
  <c r="L433" i="2"/>
  <c r="S433" i="2"/>
  <c r="W433" i="2"/>
  <c r="I433" i="2"/>
  <c r="AC433" i="2"/>
  <c r="AH445" i="2"/>
  <c r="AG445" i="2"/>
  <c r="AF445" i="2"/>
  <c r="AE445" i="2"/>
  <c r="AD445" i="2"/>
  <c r="AB445" i="2"/>
  <c r="AN445" i="2"/>
  <c r="AA445" i="2"/>
  <c r="AM445" i="2"/>
  <c r="Z445" i="2"/>
  <c r="AL445" i="2"/>
  <c r="Y445" i="2"/>
  <c r="AJ445" i="2"/>
  <c r="AI445" i="2"/>
  <c r="AK445" i="2"/>
  <c r="R445" i="2"/>
  <c r="T445" i="2"/>
  <c r="U445" i="2"/>
  <c r="V445" i="2"/>
  <c r="K445" i="2"/>
  <c r="M445" i="2"/>
  <c r="J445" i="2"/>
  <c r="L445" i="2"/>
  <c r="N445" i="2"/>
  <c r="S445" i="2"/>
  <c r="W445" i="2"/>
  <c r="I445" i="2"/>
  <c r="AC445" i="2"/>
  <c r="AH457" i="2"/>
  <c r="AG457" i="2"/>
  <c r="AF457" i="2"/>
  <c r="AE457" i="2"/>
  <c r="AD457" i="2"/>
  <c r="AB457" i="2"/>
  <c r="AN457" i="2"/>
  <c r="AA457" i="2"/>
  <c r="AM457" i="2"/>
  <c r="Z457" i="2"/>
  <c r="AL457" i="2"/>
  <c r="Y457" i="2"/>
  <c r="AJ457" i="2"/>
  <c r="AI457" i="2"/>
  <c r="AK457" i="2"/>
  <c r="R457" i="2"/>
  <c r="T457" i="2"/>
  <c r="U457" i="2"/>
  <c r="M457" i="2"/>
  <c r="V457" i="2"/>
  <c r="W457" i="2"/>
  <c r="J457" i="2"/>
  <c r="K457" i="2"/>
  <c r="N457" i="2"/>
  <c r="L457" i="2"/>
  <c r="S457" i="2"/>
  <c r="I457" i="2"/>
  <c r="AC457" i="2"/>
  <c r="AH469" i="2"/>
  <c r="AG469" i="2"/>
  <c r="AF469" i="2"/>
  <c r="AE469" i="2"/>
  <c r="AD469" i="2"/>
  <c r="AB469" i="2"/>
  <c r="AN469" i="2"/>
  <c r="AA469" i="2"/>
  <c r="AM469" i="2"/>
  <c r="Z469" i="2"/>
  <c r="AL469" i="2"/>
  <c r="Y469" i="2"/>
  <c r="AJ469" i="2"/>
  <c r="AI469" i="2"/>
  <c r="AK469" i="2"/>
  <c r="U469" i="2"/>
  <c r="M469" i="2"/>
  <c r="R469" i="2"/>
  <c r="S469" i="2"/>
  <c r="T469" i="2"/>
  <c r="V469" i="2"/>
  <c r="W469" i="2"/>
  <c r="J469" i="2"/>
  <c r="K469" i="2"/>
  <c r="N469" i="2"/>
  <c r="L469" i="2"/>
  <c r="I469" i="2"/>
  <c r="AC469" i="2"/>
  <c r="AJ481" i="2"/>
  <c r="AG481" i="2"/>
  <c r="AK481" i="2"/>
  <c r="AI481" i="2"/>
  <c r="AH481" i="2"/>
  <c r="AF481" i="2"/>
  <c r="AE481" i="2"/>
  <c r="AD481" i="2"/>
  <c r="AB481" i="2"/>
  <c r="AA481" i="2"/>
  <c r="Z481" i="2"/>
  <c r="AM481" i="2"/>
  <c r="AL481" i="2"/>
  <c r="Y481" i="2"/>
  <c r="AN481" i="2"/>
  <c r="U481" i="2"/>
  <c r="M481" i="2"/>
  <c r="R481" i="2"/>
  <c r="S481" i="2"/>
  <c r="T481" i="2"/>
  <c r="V481" i="2"/>
  <c r="W481" i="2"/>
  <c r="J481" i="2"/>
  <c r="K481" i="2"/>
  <c r="L481" i="2"/>
  <c r="N481" i="2"/>
  <c r="I481" i="2"/>
  <c r="AC481" i="2"/>
  <c r="AE493" i="2"/>
  <c r="AD493" i="2"/>
  <c r="AJ493" i="2"/>
  <c r="AG493" i="2"/>
  <c r="AK493" i="2"/>
  <c r="AI493" i="2"/>
  <c r="AH493" i="2"/>
  <c r="AF493" i="2"/>
  <c r="AB493" i="2"/>
  <c r="AA493" i="2"/>
  <c r="Z493" i="2"/>
  <c r="Y493" i="2"/>
  <c r="AM493" i="2"/>
  <c r="AL493" i="2"/>
  <c r="AN493" i="2"/>
  <c r="U493" i="2"/>
  <c r="V493" i="2"/>
  <c r="J493" i="2"/>
  <c r="W493" i="2"/>
  <c r="K493" i="2"/>
  <c r="L493" i="2"/>
  <c r="M493" i="2"/>
  <c r="N493" i="2"/>
  <c r="R493" i="2"/>
  <c r="S493" i="2"/>
  <c r="T493" i="2"/>
  <c r="I493" i="2"/>
  <c r="AC493" i="2"/>
  <c r="AE505" i="2"/>
  <c r="AD505" i="2"/>
  <c r="AB505" i="2"/>
  <c r="AN505" i="2"/>
  <c r="AA505" i="2"/>
  <c r="AM505" i="2"/>
  <c r="Z505" i="2"/>
  <c r="AK505" i="2"/>
  <c r="AJ505" i="2"/>
  <c r="AG505" i="2"/>
  <c r="AI505" i="2"/>
  <c r="AH505" i="2"/>
  <c r="AF505" i="2"/>
  <c r="Y505" i="2"/>
  <c r="AL505" i="2"/>
  <c r="U505" i="2"/>
  <c r="V505" i="2"/>
  <c r="J505" i="2"/>
  <c r="W505" i="2"/>
  <c r="K505" i="2"/>
  <c r="L505" i="2"/>
  <c r="M505" i="2"/>
  <c r="N505" i="2"/>
  <c r="R505" i="2"/>
  <c r="S505" i="2"/>
  <c r="T505" i="2"/>
  <c r="I505" i="2"/>
  <c r="AC505" i="2"/>
  <c r="AE517" i="2"/>
  <c r="AD517" i="2"/>
  <c r="AB517" i="2"/>
  <c r="AN517" i="2"/>
  <c r="AA517" i="2"/>
  <c r="AM517" i="2"/>
  <c r="Z517" i="2"/>
  <c r="AL517" i="2"/>
  <c r="Y517" i="2"/>
  <c r="AK517" i="2"/>
  <c r="AJ517" i="2"/>
  <c r="AI517" i="2"/>
  <c r="AH517" i="2"/>
  <c r="AG517" i="2"/>
  <c r="AF517" i="2"/>
  <c r="U517" i="2"/>
  <c r="V517" i="2"/>
  <c r="J517" i="2"/>
  <c r="W517" i="2"/>
  <c r="K517" i="2"/>
  <c r="L517" i="2"/>
  <c r="M517" i="2"/>
  <c r="N517" i="2"/>
  <c r="R517" i="2"/>
  <c r="S517" i="2"/>
  <c r="T517" i="2"/>
  <c r="I517" i="2"/>
  <c r="AC517" i="2"/>
  <c r="AE529" i="2"/>
  <c r="AD529" i="2"/>
  <c r="AB529" i="2"/>
  <c r="AN529" i="2"/>
  <c r="AA529" i="2"/>
  <c r="AM529" i="2"/>
  <c r="Z529" i="2"/>
  <c r="AL529" i="2"/>
  <c r="Y529" i="2"/>
  <c r="AK529" i="2"/>
  <c r="AJ529" i="2"/>
  <c r="AI529" i="2"/>
  <c r="AH529" i="2"/>
  <c r="AG529" i="2"/>
  <c r="AF529" i="2"/>
  <c r="U529" i="2"/>
  <c r="V529" i="2"/>
  <c r="J529" i="2"/>
  <c r="W529" i="2"/>
  <c r="K529" i="2"/>
  <c r="L529" i="2"/>
  <c r="M529" i="2"/>
  <c r="N529" i="2"/>
  <c r="R529" i="2"/>
  <c r="S529" i="2"/>
  <c r="T529" i="2"/>
  <c r="I529" i="2"/>
  <c r="AC529" i="2"/>
  <c r="AE541" i="2"/>
  <c r="AD541" i="2"/>
  <c r="AB541" i="2"/>
  <c r="AN541" i="2"/>
  <c r="AA541" i="2"/>
  <c r="AM541" i="2"/>
  <c r="Z541" i="2"/>
  <c r="AL541" i="2"/>
  <c r="Y541" i="2"/>
  <c r="AK541" i="2"/>
  <c r="AJ541" i="2"/>
  <c r="AI541" i="2"/>
  <c r="AH541" i="2"/>
  <c r="AG541" i="2"/>
  <c r="AF541" i="2"/>
  <c r="U541" i="2"/>
  <c r="V541" i="2"/>
  <c r="J541" i="2"/>
  <c r="W541" i="2"/>
  <c r="K541" i="2"/>
  <c r="L541" i="2"/>
  <c r="M541" i="2"/>
  <c r="N541" i="2"/>
  <c r="R541" i="2"/>
  <c r="S541" i="2"/>
  <c r="T541" i="2"/>
  <c r="I541" i="2"/>
  <c r="AC541" i="2"/>
  <c r="AE553" i="2"/>
  <c r="AD553" i="2"/>
  <c r="AB553" i="2"/>
  <c r="AN553" i="2"/>
  <c r="AA553" i="2"/>
  <c r="AM553" i="2"/>
  <c r="Z553" i="2"/>
  <c r="AL553" i="2"/>
  <c r="Y553" i="2"/>
  <c r="AK553" i="2"/>
  <c r="AJ553" i="2"/>
  <c r="AI553" i="2"/>
  <c r="AH553" i="2"/>
  <c r="AG553" i="2"/>
  <c r="AF553" i="2"/>
  <c r="U553" i="2"/>
  <c r="V553" i="2"/>
  <c r="J553" i="2"/>
  <c r="W553" i="2"/>
  <c r="K553" i="2"/>
  <c r="L553" i="2"/>
  <c r="M553" i="2"/>
  <c r="N553" i="2"/>
  <c r="R553" i="2"/>
  <c r="S553" i="2"/>
  <c r="T553" i="2"/>
  <c r="I553" i="2"/>
  <c r="AC553" i="2"/>
  <c r="AE565" i="2"/>
  <c r="AD565" i="2"/>
  <c r="AB565" i="2"/>
  <c r="AN565" i="2"/>
  <c r="AA565" i="2"/>
  <c r="AM565" i="2"/>
  <c r="Z565" i="2"/>
  <c r="AL565" i="2"/>
  <c r="Y565" i="2"/>
  <c r="AK565" i="2"/>
  <c r="AJ565" i="2"/>
  <c r="AI565" i="2"/>
  <c r="AH565" i="2"/>
  <c r="AG565" i="2"/>
  <c r="AF565" i="2"/>
  <c r="U565" i="2"/>
  <c r="V565" i="2"/>
  <c r="J565" i="2"/>
  <c r="W565" i="2"/>
  <c r="K565" i="2"/>
  <c r="L565" i="2"/>
  <c r="M565" i="2"/>
  <c r="N565" i="2"/>
  <c r="R565" i="2"/>
  <c r="S565" i="2"/>
  <c r="T565" i="2"/>
  <c r="I565" i="2"/>
  <c r="AC565" i="2"/>
  <c r="AE577" i="2"/>
  <c r="AD577" i="2"/>
  <c r="AB577" i="2"/>
  <c r="AN577" i="2"/>
  <c r="AA577" i="2"/>
  <c r="AM577" i="2"/>
  <c r="Z577" i="2"/>
  <c r="AL577" i="2"/>
  <c r="Y577" i="2"/>
  <c r="AK577" i="2"/>
  <c r="AJ577" i="2"/>
  <c r="AI577" i="2"/>
  <c r="AH577" i="2"/>
  <c r="AG577" i="2"/>
  <c r="AF577" i="2"/>
  <c r="U577" i="2"/>
  <c r="V577" i="2"/>
  <c r="J577" i="2"/>
  <c r="W577" i="2"/>
  <c r="K577" i="2"/>
  <c r="L577" i="2"/>
  <c r="M577" i="2"/>
  <c r="N577" i="2"/>
  <c r="R577" i="2"/>
  <c r="S577" i="2"/>
  <c r="T577" i="2"/>
  <c r="I577" i="2"/>
  <c r="AC577" i="2"/>
  <c r="AE589" i="2"/>
  <c r="AD589" i="2"/>
  <c r="AB589" i="2"/>
  <c r="AN589" i="2"/>
  <c r="AA589" i="2"/>
  <c r="AM589" i="2"/>
  <c r="Z589" i="2"/>
  <c r="AL589" i="2"/>
  <c r="Y589" i="2"/>
  <c r="AK589" i="2"/>
  <c r="AJ589" i="2"/>
  <c r="AI589" i="2"/>
  <c r="AH589" i="2"/>
  <c r="AG589" i="2"/>
  <c r="AF589" i="2"/>
  <c r="U589" i="2"/>
  <c r="V589" i="2"/>
  <c r="J589" i="2"/>
  <c r="W589" i="2"/>
  <c r="K589" i="2"/>
  <c r="L589" i="2"/>
  <c r="M589" i="2"/>
  <c r="N589" i="2"/>
  <c r="S589" i="2"/>
  <c r="R589" i="2"/>
  <c r="T589" i="2"/>
  <c r="I589" i="2"/>
  <c r="AC589" i="2"/>
  <c r="AE601" i="2"/>
  <c r="AD601" i="2"/>
  <c r="AB601" i="2"/>
  <c r="AN601" i="2"/>
  <c r="AA601" i="2"/>
  <c r="AM601" i="2"/>
  <c r="Z601" i="2"/>
  <c r="AL601" i="2"/>
  <c r="Y601" i="2"/>
  <c r="AK601" i="2"/>
  <c r="AJ601" i="2"/>
  <c r="AI601" i="2"/>
  <c r="AH601" i="2"/>
  <c r="AG601" i="2"/>
  <c r="AF601" i="2"/>
  <c r="U601" i="2"/>
  <c r="V601" i="2"/>
  <c r="J601" i="2"/>
  <c r="W601" i="2"/>
  <c r="K601" i="2"/>
  <c r="L601" i="2"/>
  <c r="M601" i="2"/>
  <c r="N601" i="2"/>
  <c r="R601" i="2"/>
  <c r="S601" i="2"/>
  <c r="T601" i="2"/>
  <c r="I601" i="2"/>
  <c r="AC601" i="2"/>
  <c r="AB613" i="2"/>
  <c r="AM613" i="2"/>
  <c r="Z613" i="2"/>
  <c r="AL613" i="2"/>
  <c r="Y613" i="2"/>
  <c r="AN613" i="2"/>
  <c r="AK613" i="2"/>
  <c r="AJ613" i="2"/>
  <c r="AI613" i="2"/>
  <c r="AH613" i="2"/>
  <c r="AG613" i="2"/>
  <c r="AF613" i="2"/>
  <c r="AE613" i="2"/>
  <c r="AD613" i="2"/>
  <c r="AA613" i="2"/>
  <c r="U613" i="2"/>
  <c r="V613" i="2"/>
  <c r="J613" i="2"/>
  <c r="W613" i="2"/>
  <c r="K613" i="2"/>
  <c r="L613" i="2"/>
  <c r="M613" i="2"/>
  <c r="N613" i="2"/>
  <c r="R613" i="2"/>
  <c r="S613" i="2"/>
  <c r="T613" i="2"/>
  <c r="I613" i="2"/>
  <c r="AC613" i="2"/>
  <c r="AJ625" i="2"/>
  <c r="AI625" i="2"/>
  <c r="AH625" i="2"/>
  <c r="AG625" i="2"/>
  <c r="AB625" i="2"/>
  <c r="AM625" i="2"/>
  <c r="Z625" i="2"/>
  <c r="AL625" i="2"/>
  <c r="Y625" i="2"/>
  <c r="AD625" i="2"/>
  <c r="AA625" i="2"/>
  <c r="AN625" i="2"/>
  <c r="AK625" i="2"/>
  <c r="AF625" i="2"/>
  <c r="AE625" i="2"/>
  <c r="U625" i="2"/>
  <c r="V625" i="2"/>
  <c r="J625" i="2"/>
  <c r="W625" i="2"/>
  <c r="K625" i="2"/>
  <c r="L625" i="2"/>
  <c r="M625" i="2"/>
  <c r="N625" i="2"/>
  <c r="R625" i="2"/>
  <c r="S625" i="2"/>
  <c r="T625" i="2"/>
  <c r="I625" i="2"/>
  <c r="AC625" i="2"/>
  <c r="AK637" i="2"/>
  <c r="AJ637" i="2"/>
  <c r="AH637" i="2"/>
  <c r="AG637" i="2"/>
  <c r="AF637" i="2"/>
  <c r="AE637" i="2"/>
  <c r="AD637" i="2"/>
  <c r="Y637" i="2"/>
  <c r="AM637" i="2"/>
  <c r="AL637" i="2"/>
  <c r="AN637" i="2"/>
  <c r="AI637" i="2"/>
  <c r="AB637" i="2"/>
  <c r="AA637" i="2"/>
  <c r="Z637" i="2"/>
  <c r="U637" i="2"/>
  <c r="V637" i="2"/>
  <c r="J637" i="2"/>
  <c r="W637" i="2"/>
  <c r="K637" i="2"/>
  <c r="L637" i="2"/>
  <c r="M637" i="2"/>
  <c r="N637" i="2"/>
  <c r="R637" i="2"/>
  <c r="S637" i="2"/>
  <c r="T637" i="2"/>
  <c r="I637" i="2"/>
  <c r="AC637" i="2"/>
  <c r="AK649" i="2"/>
  <c r="AJ649" i="2"/>
  <c r="AH649" i="2"/>
  <c r="AD649" i="2"/>
  <c r="AB649" i="2"/>
  <c r="AA649" i="2"/>
  <c r="Z649" i="2"/>
  <c r="Y649" i="2"/>
  <c r="AN649" i="2"/>
  <c r="AM649" i="2"/>
  <c r="AL649" i="2"/>
  <c r="AI649" i="2"/>
  <c r="AG649" i="2"/>
  <c r="AF649" i="2"/>
  <c r="AE649" i="2"/>
  <c r="U649" i="2"/>
  <c r="V649" i="2"/>
  <c r="J649" i="2"/>
  <c r="W649" i="2"/>
  <c r="K649" i="2"/>
  <c r="L649" i="2"/>
  <c r="M649" i="2"/>
  <c r="N649" i="2"/>
  <c r="S649" i="2"/>
  <c r="R649" i="2"/>
  <c r="T649" i="2"/>
  <c r="I649" i="2"/>
  <c r="AC649" i="2"/>
  <c r="AE661" i="2"/>
  <c r="AK661" i="2"/>
  <c r="AJ661" i="2"/>
  <c r="AH661" i="2"/>
  <c r="AB661" i="2"/>
  <c r="AA661" i="2"/>
  <c r="Z661" i="2"/>
  <c r="Y661" i="2"/>
  <c r="AN661" i="2"/>
  <c r="AM661" i="2"/>
  <c r="AL661" i="2"/>
  <c r="AI661" i="2"/>
  <c r="AG661" i="2"/>
  <c r="AF661" i="2"/>
  <c r="AD661" i="2"/>
  <c r="U661" i="2"/>
  <c r="V661" i="2"/>
  <c r="J661" i="2"/>
  <c r="W661" i="2"/>
  <c r="K661" i="2"/>
  <c r="L661" i="2"/>
  <c r="M661" i="2"/>
  <c r="N661" i="2"/>
  <c r="S661" i="2"/>
  <c r="R661" i="2"/>
  <c r="T661" i="2"/>
  <c r="I661" i="2"/>
  <c r="AC661" i="2"/>
  <c r="AF673" i="2"/>
  <c r="AE673" i="2"/>
  <c r="AD673" i="2"/>
  <c r="AB673" i="2"/>
  <c r="AK673" i="2"/>
  <c r="AJ673" i="2"/>
  <c r="AH673" i="2"/>
  <c r="AN673" i="2"/>
  <c r="AM673" i="2"/>
  <c r="AL673" i="2"/>
  <c r="AI673" i="2"/>
  <c r="AG673" i="2"/>
  <c r="AA673" i="2"/>
  <c r="Z673" i="2"/>
  <c r="Y673" i="2"/>
  <c r="U673" i="2"/>
  <c r="V673" i="2"/>
  <c r="J673" i="2"/>
  <c r="W673" i="2"/>
  <c r="K673" i="2"/>
  <c r="L673" i="2"/>
  <c r="M673" i="2"/>
  <c r="N673" i="2"/>
  <c r="R673" i="2"/>
  <c r="S673" i="2"/>
  <c r="T673" i="2"/>
  <c r="I673" i="2"/>
  <c r="AC673" i="2"/>
  <c r="AF685" i="2"/>
  <c r="AE685" i="2"/>
  <c r="AD685" i="2"/>
  <c r="AB685" i="2"/>
  <c r="AN685" i="2"/>
  <c r="AA685" i="2"/>
  <c r="AM685" i="2"/>
  <c r="Z685" i="2"/>
  <c r="AL685" i="2"/>
  <c r="AK685" i="2"/>
  <c r="AJ685" i="2"/>
  <c r="AH685" i="2"/>
  <c r="AG685" i="2"/>
  <c r="AI685" i="2"/>
  <c r="Y685" i="2"/>
  <c r="T685" i="2"/>
  <c r="U685" i="2"/>
  <c r="V685" i="2"/>
  <c r="J685" i="2"/>
  <c r="W685" i="2"/>
  <c r="K685" i="2"/>
  <c r="L685" i="2"/>
  <c r="M685" i="2"/>
  <c r="N685" i="2"/>
  <c r="R685" i="2"/>
  <c r="S685" i="2"/>
  <c r="I685" i="2"/>
  <c r="AC685" i="2"/>
  <c r="AF697" i="2"/>
  <c r="AE697" i="2"/>
  <c r="AD697" i="2"/>
  <c r="AB697" i="2"/>
  <c r="AN697" i="2"/>
  <c r="AA697" i="2"/>
  <c r="AM697" i="2"/>
  <c r="Z697" i="2"/>
  <c r="AL697" i="2"/>
  <c r="Y697" i="2"/>
  <c r="AK697" i="2"/>
  <c r="AJ697" i="2"/>
  <c r="AH697" i="2"/>
  <c r="AG697" i="2"/>
  <c r="AI697" i="2"/>
  <c r="T697" i="2"/>
  <c r="U697" i="2"/>
  <c r="V697" i="2"/>
  <c r="J697" i="2"/>
  <c r="W697" i="2"/>
  <c r="K697" i="2"/>
  <c r="L697" i="2"/>
  <c r="M697" i="2"/>
  <c r="N697" i="2"/>
  <c r="R697" i="2"/>
  <c r="S697" i="2"/>
  <c r="I697" i="2"/>
  <c r="AC697" i="2"/>
  <c r="AF709" i="2"/>
  <c r="AE709" i="2"/>
  <c r="AD709" i="2"/>
  <c r="AB709" i="2"/>
  <c r="AN709" i="2"/>
  <c r="AA709" i="2"/>
  <c r="AM709" i="2"/>
  <c r="Z709" i="2"/>
  <c r="AL709" i="2"/>
  <c r="Y709" i="2"/>
  <c r="AK709" i="2"/>
  <c r="AJ709" i="2"/>
  <c r="AH709" i="2"/>
  <c r="AG709" i="2"/>
  <c r="AI709" i="2"/>
  <c r="T709" i="2"/>
  <c r="U709" i="2"/>
  <c r="V709" i="2"/>
  <c r="J709" i="2"/>
  <c r="W709" i="2"/>
  <c r="K709" i="2"/>
  <c r="L709" i="2"/>
  <c r="M709" i="2"/>
  <c r="N709" i="2"/>
  <c r="R709" i="2"/>
  <c r="I709" i="2"/>
  <c r="AC709" i="2"/>
  <c r="AF721" i="2"/>
  <c r="AE721" i="2"/>
  <c r="AD721" i="2"/>
  <c r="AB721" i="2"/>
  <c r="AN721" i="2"/>
  <c r="AA721" i="2"/>
  <c r="AM721" i="2"/>
  <c r="Z721" i="2"/>
  <c r="AL721" i="2"/>
  <c r="Y721" i="2"/>
  <c r="AK721" i="2"/>
  <c r="AJ721" i="2"/>
  <c r="AH721" i="2"/>
  <c r="AG721" i="2"/>
  <c r="AI721" i="2"/>
  <c r="R721" i="2"/>
  <c r="T721" i="2"/>
  <c r="U721" i="2"/>
  <c r="V721" i="2"/>
  <c r="J721" i="2"/>
  <c r="W721" i="2"/>
  <c r="K721" i="2"/>
  <c r="L721" i="2"/>
  <c r="M721" i="2"/>
  <c r="N721" i="2"/>
  <c r="I721" i="2"/>
  <c r="AC721" i="2"/>
  <c r="AF733" i="2"/>
  <c r="AE733" i="2"/>
  <c r="AD733" i="2"/>
  <c r="AB733" i="2"/>
  <c r="AN733" i="2"/>
  <c r="AA733" i="2"/>
  <c r="AM733" i="2"/>
  <c r="Z733" i="2"/>
  <c r="AL733" i="2"/>
  <c r="Y733" i="2"/>
  <c r="AK733" i="2"/>
  <c r="AJ733" i="2"/>
  <c r="AH733" i="2"/>
  <c r="AG733" i="2"/>
  <c r="AI733" i="2"/>
  <c r="R733" i="2"/>
  <c r="T733" i="2"/>
  <c r="U733" i="2"/>
  <c r="V733" i="2"/>
  <c r="J733" i="2"/>
  <c r="W733" i="2"/>
  <c r="K733" i="2"/>
  <c r="L733" i="2"/>
  <c r="N733" i="2"/>
  <c r="M733" i="2"/>
  <c r="I733" i="2"/>
  <c r="AC733" i="2"/>
  <c r="AF745" i="2"/>
  <c r="AE745" i="2"/>
  <c r="AD745" i="2"/>
  <c r="AC745" i="2"/>
  <c r="AN745" i="2"/>
  <c r="AB745" i="2"/>
  <c r="AM745" i="2"/>
  <c r="AA745" i="2"/>
  <c r="AL745" i="2"/>
  <c r="Z745" i="2"/>
  <c r="AK745" i="2"/>
  <c r="Y745" i="2"/>
  <c r="AJ745" i="2"/>
  <c r="AH745" i="2"/>
  <c r="AG745" i="2"/>
  <c r="AI745" i="2"/>
  <c r="AI757" i="2"/>
  <c r="AF757" i="2"/>
  <c r="AC757" i="2"/>
  <c r="AB757" i="2"/>
  <c r="AA757" i="2"/>
  <c r="AN757" i="2"/>
  <c r="Z757" i="2"/>
  <c r="AM757" i="2"/>
  <c r="Y757" i="2"/>
  <c r="AL757" i="2"/>
  <c r="AK757" i="2"/>
  <c r="AJ757" i="2"/>
  <c r="AH757" i="2"/>
  <c r="AE757" i="2"/>
  <c r="AD757" i="2"/>
  <c r="AG757" i="2"/>
  <c r="AI769" i="2"/>
  <c r="AF769" i="2"/>
  <c r="AM769" i="2"/>
  <c r="Y769" i="2"/>
  <c r="AL769" i="2"/>
  <c r="AK769" i="2"/>
  <c r="AJ769" i="2"/>
  <c r="AH769" i="2"/>
  <c r="AG769" i="2"/>
  <c r="AE769" i="2"/>
  <c r="AD769" i="2"/>
  <c r="AC769" i="2"/>
  <c r="AA769" i="2"/>
  <c r="AN769" i="2"/>
  <c r="Z769" i="2"/>
  <c r="AB769" i="2"/>
  <c r="AN781" i="2"/>
  <c r="AB781" i="2"/>
  <c r="AM781" i="2"/>
  <c r="AA781" i="2"/>
  <c r="AI781" i="2"/>
  <c r="AF781" i="2"/>
  <c r="AL781" i="2"/>
  <c r="AK781" i="2"/>
  <c r="AJ781" i="2"/>
  <c r="AH781" i="2"/>
  <c r="AG781" i="2"/>
  <c r="AE781" i="2"/>
  <c r="AD781" i="2"/>
  <c r="AC781" i="2"/>
  <c r="Y781" i="2"/>
  <c r="Z781" i="2"/>
  <c r="AD793" i="2"/>
  <c r="AC793" i="2"/>
  <c r="AN793" i="2"/>
  <c r="AB793" i="2"/>
  <c r="AM793" i="2"/>
  <c r="AA793" i="2"/>
  <c r="AI793" i="2"/>
  <c r="AF793" i="2"/>
  <c r="AL793" i="2"/>
  <c r="AK793" i="2"/>
  <c r="AJ793" i="2"/>
  <c r="AH793" i="2"/>
  <c r="AG793" i="2"/>
  <c r="AE793" i="2"/>
  <c r="Z793" i="2"/>
  <c r="Y793" i="2"/>
  <c r="AD805" i="2"/>
  <c r="AC805" i="2"/>
  <c r="AN805" i="2"/>
  <c r="AB805" i="2"/>
  <c r="AM805" i="2"/>
  <c r="AA805" i="2"/>
  <c r="AL805" i="2"/>
  <c r="Z805" i="2"/>
  <c r="AK805" i="2"/>
  <c r="Y805" i="2"/>
  <c r="AJ805" i="2"/>
  <c r="AI805" i="2"/>
  <c r="AF805" i="2"/>
  <c r="AE805" i="2"/>
  <c r="AH805" i="2"/>
  <c r="AG805" i="2"/>
  <c r="AD817" i="2"/>
  <c r="AC817" i="2"/>
  <c r="AN817" i="2"/>
  <c r="AB817" i="2"/>
  <c r="AM817" i="2"/>
  <c r="AA817" i="2"/>
  <c r="AL817" i="2"/>
  <c r="Z817" i="2"/>
  <c r="AK817" i="2"/>
  <c r="Y817" i="2"/>
  <c r="AJ817" i="2"/>
  <c r="AI817" i="2"/>
  <c r="AH817" i="2"/>
  <c r="AF817" i="2"/>
  <c r="AE817" i="2"/>
  <c r="AG817" i="2"/>
  <c r="AJ829" i="2"/>
  <c r="AH829" i="2"/>
  <c r="AE829" i="2"/>
  <c r="AD829" i="2"/>
  <c r="AC829" i="2"/>
  <c r="AB829" i="2"/>
  <c r="AA829" i="2"/>
  <c r="AN829" i="2"/>
  <c r="Z829" i="2"/>
  <c r="AM829" i="2"/>
  <c r="Y829" i="2"/>
  <c r="AL829" i="2"/>
  <c r="AK829" i="2"/>
  <c r="AG829" i="2"/>
  <c r="AF829" i="2"/>
  <c r="AI829" i="2"/>
  <c r="AK841" i="2"/>
  <c r="Y841" i="2"/>
  <c r="AJ841" i="2"/>
  <c r="AH841" i="2"/>
  <c r="Z841" i="2"/>
  <c r="AN841" i="2"/>
  <c r="AM841" i="2"/>
  <c r="AL841" i="2"/>
  <c r="AI841" i="2"/>
  <c r="AG841" i="2"/>
  <c r="AF841" i="2"/>
  <c r="AE841" i="2"/>
  <c r="AD841" i="2"/>
  <c r="AB841" i="2"/>
  <c r="AA841" i="2"/>
  <c r="AC841" i="2"/>
  <c r="AK853" i="2"/>
  <c r="Y853" i="2"/>
  <c r="AJ853" i="2"/>
  <c r="AH853" i="2"/>
  <c r="Z853" i="2"/>
  <c r="AN853" i="2"/>
  <c r="AM853" i="2"/>
  <c r="AL853" i="2"/>
  <c r="AI853" i="2"/>
  <c r="AG853" i="2"/>
  <c r="AF853" i="2"/>
  <c r="AE853" i="2"/>
  <c r="AD853" i="2"/>
  <c r="AB853" i="2"/>
  <c r="AA853" i="2"/>
  <c r="AC853" i="2"/>
  <c r="AK865" i="2"/>
  <c r="Y865" i="2"/>
  <c r="AJ865" i="2"/>
  <c r="AH865" i="2"/>
  <c r="Z865" i="2"/>
  <c r="AN865" i="2"/>
  <c r="AM865" i="2"/>
  <c r="AL865" i="2"/>
  <c r="AI865" i="2"/>
  <c r="AG865" i="2"/>
  <c r="AF865" i="2"/>
  <c r="AE865" i="2"/>
  <c r="AD865" i="2"/>
  <c r="AB865" i="2"/>
  <c r="AA865" i="2"/>
  <c r="AC865" i="2"/>
  <c r="AK877" i="2"/>
  <c r="Y877" i="2"/>
  <c r="AJ877" i="2"/>
  <c r="AH877" i="2"/>
  <c r="Z877" i="2"/>
  <c r="AN877" i="2"/>
  <c r="AM877" i="2"/>
  <c r="AL877" i="2"/>
  <c r="AI877" i="2"/>
  <c r="AG877" i="2"/>
  <c r="AF877" i="2"/>
  <c r="AE877" i="2"/>
  <c r="AD877" i="2"/>
  <c r="AB877" i="2"/>
  <c r="AA877" i="2"/>
  <c r="AC877" i="2"/>
  <c r="AF889" i="2"/>
  <c r="AE889" i="2"/>
  <c r="AD889" i="2"/>
  <c r="AN889" i="2"/>
  <c r="AB889" i="2"/>
  <c r="AM889" i="2"/>
  <c r="AA889" i="2"/>
  <c r="AL889" i="2"/>
  <c r="Z889" i="2"/>
  <c r="AK889" i="2"/>
  <c r="Y889" i="2"/>
  <c r="AJ889" i="2"/>
  <c r="AH889" i="2"/>
  <c r="AI889" i="2"/>
  <c r="AG889" i="2"/>
  <c r="AC889" i="2"/>
  <c r="AL901" i="2"/>
  <c r="Z901" i="2"/>
  <c r="AI901" i="2"/>
  <c r="AA901" i="2"/>
  <c r="AN901" i="2"/>
  <c r="Y901" i="2"/>
  <c r="AM901" i="2"/>
  <c r="AK901" i="2"/>
  <c r="AJ901" i="2"/>
  <c r="AH901" i="2"/>
  <c r="AG901" i="2"/>
  <c r="AF901" i="2"/>
  <c r="AE901" i="2"/>
  <c r="AC901" i="2"/>
  <c r="AD901" i="2"/>
  <c r="AB901" i="2"/>
  <c r="AL913" i="2"/>
  <c r="Z913" i="2"/>
  <c r="AI913" i="2"/>
  <c r="AJ913" i="2"/>
  <c r="AH913" i="2"/>
  <c r="AG913" i="2"/>
  <c r="AF913" i="2"/>
  <c r="AE913" i="2"/>
  <c r="AD913" i="2"/>
  <c r="AC913" i="2"/>
  <c r="AB913" i="2"/>
  <c r="AA913" i="2"/>
  <c r="AM913" i="2"/>
  <c r="AK913" i="2"/>
  <c r="Y913" i="2"/>
  <c r="AN913" i="2"/>
  <c r="AL925" i="2"/>
  <c r="Z925" i="2"/>
  <c r="AI925" i="2"/>
  <c r="AE925" i="2"/>
  <c r="AD925" i="2"/>
  <c r="AC925" i="2"/>
  <c r="AB925" i="2"/>
  <c r="AA925" i="2"/>
  <c r="AN925" i="2"/>
  <c r="Y925" i="2"/>
  <c r="AM925" i="2"/>
  <c r="AK925" i="2"/>
  <c r="AJ925" i="2"/>
  <c r="AG925" i="2"/>
  <c r="AF925" i="2"/>
  <c r="AH925" i="2"/>
  <c r="AG937" i="2"/>
  <c r="AF937" i="2"/>
  <c r="AE937" i="2"/>
  <c r="AL937" i="2"/>
  <c r="Z937" i="2"/>
  <c r="AI937" i="2"/>
  <c r="AN937" i="2"/>
  <c r="AM937" i="2"/>
  <c r="AK937" i="2"/>
  <c r="AJ937" i="2"/>
  <c r="AH937" i="2"/>
  <c r="AD937" i="2"/>
  <c r="AC937" i="2"/>
  <c r="AB937" i="2"/>
  <c r="Y937" i="2"/>
  <c r="AA937" i="2"/>
  <c r="AK949" i="2"/>
  <c r="Y949" i="2"/>
  <c r="AI949" i="2"/>
  <c r="AB949" i="2"/>
  <c r="AA949" i="2"/>
  <c r="AN949" i="2"/>
  <c r="Z949" i="2"/>
  <c r="AG949" i="2"/>
  <c r="AD949" i="2"/>
  <c r="AH949" i="2"/>
  <c r="AF949" i="2"/>
  <c r="AE949" i="2"/>
  <c r="AC949" i="2"/>
  <c r="AL949" i="2"/>
  <c r="AJ949" i="2"/>
  <c r="AM949" i="2"/>
  <c r="AK961" i="2"/>
  <c r="Y961" i="2"/>
  <c r="AI961" i="2"/>
  <c r="AL961" i="2"/>
  <c r="AJ961" i="2"/>
  <c r="AH961" i="2"/>
  <c r="AF961" i="2"/>
  <c r="AE961" i="2"/>
  <c r="AC961" i="2"/>
  <c r="AN961" i="2"/>
  <c r="Z961" i="2"/>
  <c r="AM961" i="2"/>
  <c r="AG961" i="2"/>
  <c r="AD961" i="2"/>
  <c r="AB961" i="2"/>
  <c r="AA961" i="2"/>
  <c r="AK973" i="2"/>
  <c r="Y973" i="2"/>
  <c r="AI973" i="2"/>
  <c r="AF973" i="2"/>
  <c r="AE973" i="2"/>
  <c r="AD973" i="2"/>
  <c r="AB973" i="2"/>
  <c r="AA973" i="2"/>
  <c r="AN973" i="2"/>
  <c r="Z973" i="2"/>
  <c r="AM973" i="2"/>
  <c r="AL973" i="2"/>
  <c r="AH973" i="2"/>
  <c r="AJ973" i="2"/>
  <c r="AG973" i="2"/>
  <c r="AC973" i="2"/>
  <c r="AK985" i="2"/>
  <c r="Y985" i="2"/>
  <c r="AI985" i="2"/>
  <c r="AB985" i="2"/>
  <c r="AA985" i="2"/>
  <c r="AN985" i="2"/>
  <c r="Z985" i="2"/>
  <c r="AL985" i="2"/>
  <c r="AJ985" i="2"/>
  <c r="AH985" i="2"/>
  <c r="AG985" i="2"/>
  <c r="AF985" i="2"/>
  <c r="AD985" i="2"/>
  <c r="AM985" i="2"/>
  <c r="AE985" i="2"/>
  <c r="AC985" i="2"/>
  <c r="AJ997" i="2"/>
  <c r="AI997" i="2"/>
  <c r="AE997" i="2"/>
  <c r="AC997" i="2"/>
  <c r="AB997" i="2"/>
  <c r="AA997" i="2"/>
  <c r="Z997" i="2"/>
  <c r="AN997" i="2"/>
  <c r="AM997" i="2"/>
  <c r="AL997" i="2"/>
  <c r="AK997" i="2"/>
  <c r="AH997" i="2"/>
  <c r="AG997" i="2"/>
  <c r="AF997" i="2"/>
  <c r="AD997" i="2"/>
  <c r="Y997" i="2"/>
  <c r="AJ1009" i="2"/>
  <c r="AL1009" i="2"/>
  <c r="Y1009" i="2"/>
  <c r="AK1009" i="2"/>
  <c r="AB1009" i="2"/>
  <c r="Z1009" i="2"/>
  <c r="AC1009" i="2"/>
  <c r="AA1009" i="2"/>
  <c r="AN1009" i="2"/>
  <c r="AM1009" i="2"/>
  <c r="AI1009" i="2"/>
  <c r="AH1009" i="2"/>
  <c r="AG1009" i="2"/>
  <c r="AF1009" i="2"/>
  <c r="AE1009" i="2"/>
  <c r="AD1009" i="2"/>
  <c r="AJ1021" i="2"/>
  <c r="AC1021" i="2"/>
  <c r="AB1021" i="2"/>
  <c r="AM1021" i="2"/>
  <c r="AK1021" i="2"/>
  <c r="AI1021" i="2"/>
  <c r="AH1021" i="2"/>
  <c r="AG1021" i="2"/>
  <c r="AF1021" i="2"/>
  <c r="AD1021" i="2"/>
  <c r="AA1021" i="2"/>
  <c r="Z1021" i="2"/>
  <c r="Y1021" i="2"/>
  <c r="AN1021" i="2"/>
  <c r="AL1021" i="2"/>
  <c r="AE1021" i="2"/>
  <c r="AJ1033" i="2"/>
  <c r="AG1033" i="2"/>
  <c r="AF1033" i="2"/>
  <c r="AK1033" i="2"/>
  <c r="AH1033" i="2"/>
  <c r="AE1033" i="2"/>
  <c r="AD1033" i="2"/>
  <c r="AC1033" i="2"/>
  <c r="AB1033" i="2"/>
  <c r="AA1033" i="2"/>
  <c r="Z1033" i="2"/>
  <c r="Y1033" i="2"/>
  <c r="AN1033" i="2"/>
  <c r="AM1033" i="2"/>
  <c r="AL1033" i="2"/>
  <c r="AI1033" i="2"/>
  <c r="AJ1045" i="2"/>
  <c r="AL1045" i="2"/>
  <c r="Y1045" i="2"/>
  <c r="AK1045" i="2"/>
  <c r="AG1045" i="2"/>
  <c r="AF1045" i="2"/>
  <c r="Z1045" i="2"/>
  <c r="AM1045" i="2"/>
  <c r="AI1045" i="2"/>
  <c r="AH1045" i="2"/>
  <c r="AE1045" i="2"/>
  <c r="AD1045" i="2"/>
  <c r="AB1045" i="2"/>
  <c r="AA1045" i="2"/>
  <c r="AN1045" i="2"/>
  <c r="AC1045" i="2"/>
  <c r="AJ1057" i="2"/>
  <c r="AC1057" i="2"/>
  <c r="AB1057" i="2"/>
  <c r="AL1057" i="2"/>
  <c r="Y1057" i="2"/>
  <c r="AK1057" i="2"/>
  <c r="AD1057" i="2"/>
  <c r="AN1057" i="2"/>
  <c r="AM1057" i="2"/>
  <c r="AI1057" i="2"/>
  <c r="AH1057" i="2"/>
  <c r="AF1057" i="2"/>
  <c r="AE1057" i="2"/>
  <c r="AG1057" i="2"/>
  <c r="AA1057" i="2"/>
  <c r="Z1057" i="2"/>
  <c r="AJ1069" i="2"/>
  <c r="AG1069" i="2"/>
  <c r="AF1069" i="2"/>
  <c r="AC1069" i="2"/>
  <c r="AB1069" i="2"/>
  <c r="AH1069" i="2"/>
  <c r="Z1069" i="2"/>
  <c r="Y1069" i="2"/>
  <c r="AN1069" i="2"/>
  <c r="AM1069" i="2"/>
  <c r="AK1069" i="2"/>
  <c r="AI1069" i="2"/>
  <c r="AL1069" i="2"/>
  <c r="AE1069" i="2"/>
  <c r="AD1069" i="2"/>
  <c r="AA1069" i="2"/>
  <c r="AJ1081" i="2"/>
  <c r="AD1081" i="2"/>
  <c r="AL1081" i="2"/>
  <c r="Y1081" i="2"/>
  <c r="AK1081" i="2"/>
  <c r="AG1081" i="2"/>
  <c r="AF1081" i="2"/>
  <c r="AH1081" i="2"/>
  <c r="AE1081" i="2"/>
  <c r="AC1081" i="2"/>
  <c r="AB1081" i="2"/>
  <c r="AA1081" i="2"/>
  <c r="AN1081" i="2"/>
  <c r="AM1081" i="2"/>
  <c r="AI1081" i="2"/>
  <c r="Z1081" i="2"/>
  <c r="AK1093" i="2"/>
  <c r="Y1093" i="2"/>
  <c r="AJ1093" i="2"/>
  <c r="AH1093" i="2"/>
  <c r="AF1093" i="2"/>
  <c r="AB1093" i="2"/>
  <c r="AM1093" i="2"/>
  <c r="AL1093" i="2"/>
  <c r="AE1093" i="2"/>
  <c r="AD1093" i="2"/>
  <c r="AG1093" i="2"/>
  <c r="AC1093" i="2"/>
  <c r="AA1093" i="2"/>
  <c r="Z1093" i="2"/>
  <c r="AN1093" i="2"/>
  <c r="AI1093" i="2"/>
  <c r="AK444" i="2"/>
  <c r="AJ444" i="2"/>
  <c r="AI444" i="2"/>
  <c r="AH444" i="2"/>
  <c r="AG444" i="2"/>
  <c r="AF444" i="2"/>
  <c r="AE444" i="2"/>
  <c r="AD444" i="2"/>
  <c r="AB444" i="2"/>
  <c r="AM444" i="2"/>
  <c r="Z444" i="2"/>
  <c r="AL444" i="2"/>
  <c r="Y444" i="2"/>
  <c r="AN444" i="2"/>
  <c r="AA444" i="2"/>
  <c r="R444" i="2"/>
  <c r="S444" i="2"/>
  <c r="U444" i="2"/>
  <c r="V444" i="2"/>
  <c r="J444" i="2"/>
  <c r="W444" i="2"/>
  <c r="L444" i="2"/>
  <c r="N444" i="2"/>
  <c r="K444" i="2"/>
  <c r="M444" i="2"/>
  <c r="T444" i="2"/>
  <c r="I444" i="2"/>
  <c r="AC444" i="2"/>
  <c r="AH600" i="2"/>
  <c r="AG600" i="2"/>
  <c r="AF600" i="2"/>
  <c r="AE600" i="2"/>
  <c r="AD600" i="2"/>
  <c r="AB600" i="2"/>
  <c r="AN600" i="2"/>
  <c r="AA600" i="2"/>
  <c r="AM600" i="2"/>
  <c r="Z600" i="2"/>
  <c r="AL600" i="2"/>
  <c r="Y600" i="2"/>
  <c r="AK600" i="2"/>
  <c r="AJ600" i="2"/>
  <c r="AI600" i="2"/>
  <c r="V600" i="2"/>
  <c r="J600" i="2"/>
  <c r="W600" i="2"/>
  <c r="K600" i="2"/>
  <c r="L600" i="2"/>
  <c r="M600" i="2"/>
  <c r="N600" i="2"/>
  <c r="S600" i="2"/>
  <c r="R600" i="2"/>
  <c r="T600" i="2"/>
  <c r="U600" i="2"/>
  <c r="I600" i="2"/>
  <c r="AC600" i="2"/>
  <c r="AM756" i="2"/>
  <c r="AA756" i="2"/>
  <c r="AJ756" i="2"/>
  <c r="AE756" i="2"/>
  <c r="AD756" i="2"/>
  <c r="AC756" i="2"/>
  <c r="AB756" i="2"/>
  <c r="Z756" i="2"/>
  <c r="AN756" i="2"/>
  <c r="Y756" i="2"/>
  <c r="AL756" i="2"/>
  <c r="AK756" i="2"/>
  <c r="AI756" i="2"/>
  <c r="AG756" i="2"/>
  <c r="AF756" i="2"/>
  <c r="AH756" i="2"/>
  <c r="AC840" i="2"/>
  <c r="AN840" i="2"/>
  <c r="AB840" i="2"/>
  <c r="AL840" i="2"/>
  <c r="Z840" i="2"/>
  <c r="AM840" i="2"/>
  <c r="AK840" i="2"/>
  <c r="AJ840" i="2"/>
  <c r="AI840" i="2"/>
  <c r="AH840" i="2"/>
  <c r="AG840" i="2"/>
  <c r="AF840" i="2"/>
  <c r="AE840" i="2"/>
  <c r="AA840" i="2"/>
  <c r="Y840" i="2"/>
  <c r="AD840" i="2"/>
  <c r="AE386" i="2"/>
  <c r="AD386" i="2"/>
  <c r="AB386" i="2"/>
  <c r="AN386" i="2"/>
  <c r="AA386" i="2"/>
  <c r="AM386" i="2"/>
  <c r="Z386" i="2"/>
  <c r="AL386" i="2"/>
  <c r="Y386" i="2"/>
  <c r="AK386" i="2"/>
  <c r="AJ386" i="2"/>
  <c r="AI386" i="2"/>
  <c r="AG386" i="2"/>
  <c r="AF386" i="2"/>
  <c r="AH386" i="2"/>
  <c r="N386" i="2"/>
  <c r="R386" i="2"/>
  <c r="S386" i="2"/>
  <c r="T386" i="2"/>
  <c r="U386" i="2"/>
  <c r="V386" i="2"/>
  <c r="J386" i="2"/>
  <c r="W386" i="2"/>
  <c r="L386" i="2"/>
  <c r="M386" i="2"/>
  <c r="K386" i="2"/>
  <c r="I386" i="2"/>
  <c r="AC386" i="2"/>
  <c r="AE398" i="2"/>
  <c r="AD398" i="2"/>
  <c r="AB398" i="2"/>
  <c r="AN398" i="2"/>
  <c r="AA398" i="2"/>
  <c r="AM398" i="2"/>
  <c r="Z398" i="2"/>
  <c r="AL398" i="2"/>
  <c r="Y398" i="2"/>
  <c r="AK398" i="2"/>
  <c r="AJ398" i="2"/>
  <c r="AI398" i="2"/>
  <c r="AG398" i="2"/>
  <c r="AF398" i="2"/>
  <c r="AH398" i="2"/>
  <c r="N398" i="2"/>
  <c r="R398" i="2"/>
  <c r="S398" i="2"/>
  <c r="T398" i="2"/>
  <c r="U398" i="2"/>
  <c r="V398" i="2"/>
  <c r="J398" i="2"/>
  <c r="W398" i="2"/>
  <c r="L398" i="2"/>
  <c r="M398" i="2"/>
  <c r="K398" i="2"/>
  <c r="I398" i="2"/>
  <c r="AC398" i="2"/>
  <c r="AE410" i="2"/>
  <c r="AD410" i="2"/>
  <c r="AB410" i="2"/>
  <c r="AN410" i="2"/>
  <c r="AA410" i="2"/>
  <c r="AM410" i="2"/>
  <c r="Z410" i="2"/>
  <c r="AL410" i="2"/>
  <c r="Y410" i="2"/>
  <c r="AK410" i="2"/>
  <c r="AJ410" i="2"/>
  <c r="AI410" i="2"/>
  <c r="AG410" i="2"/>
  <c r="AF410" i="2"/>
  <c r="AH410" i="2"/>
  <c r="N410" i="2"/>
  <c r="S410" i="2"/>
  <c r="T410" i="2"/>
  <c r="U410" i="2"/>
  <c r="J410" i="2"/>
  <c r="W410" i="2"/>
  <c r="L410" i="2"/>
  <c r="M410" i="2"/>
  <c r="K410" i="2"/>
  <c r="R410" i="2"/>
  <c r="V410" i="2"/>
  <c r="I410" i="2"/>
  <c r="AC410" i="2"/>
  <c r="AE422" i="2"/>
  <c r="AD422" i="2"/>
  <c r="AB422" i="2"/>
  <c r="AN422" i="2"/>
  <c r="AA422" i="2"/>
  <c r="AM422" i="2"/>
  <c r="Z422" i="2"/>
  <c r="AL422" i="2"/>
  <c r="Y422" i="2"/>
  <c r="AK422" i="2"/>
  <c r="AJ422" i="2"/>
  <c r="AI422" i="2"/>
  <c r="AG422" i="2"/>
  <c r="AF422" i="2"/>
  <c r="AH422" i="2"/>
  <c r="N422" i="2"/>
  <c r="S422" i="2"/>
  <c r="T422" i="2"/>
  <c r="U422" i="2"/>
  <c r="J422" i="2"/>
  <c r="W422" i="2"/>
  <c r="L422" i="2"/>
  <c r="M422" i="2"/>
  <c r="K422" i="2"/>
  <c r="R422" i="2"/>
  <c r="V422" i="2"/>
  <c r="I422" i="2"/>
  <c r="AC422" i="2"/>
  <c r="AE434" i="2"/>
  <c r="AD434" i="2"/>
  <c r="AB434" i="2"/>
  <c r="AN434" i="2"/>
  <c r="AA434" i="2"/>
  <c r="AM434" i="2"/>
  <c r="Z434" i="2"/>
  <c r="AL434" i="2"/>
  <c r="Y434" i="2"/>
  <c r="AK434" i="2"/>
  <c r="AJ434" i="2"/>
  <c r="AI434" i="2"/>
  <c r="AG434" i="2"/>
  <c r="AF434" i="2"/>
  <c r="AH434" i="2"/>
  <c r="N434" i="2"/>
  <c r="S434" i="2"/>
  <c r="T434" i="2"/>
  <c r="U434" i="2"/>
  <c r="J434" i="2"/>
  <c r="W434" i="2"/>
  <c r="L434" i="2"/>
  <c r="K434" i="2"/>
  <c r="M434" i="2"/>
  <c r="R434" i="2"/>
  <c r="V434" i="2"/>
  <c r="I434" i="2"/>
  <c r="AC434" i="2"/>
  <c r="AE446" i="2"/>
  <c r="AD446" i="2"/>
  <c r="AB446" i="2"/>
  <c r="AN446" i="2"/>
  <c r="AA446" i="2"/>
  <c r="AM446" i="2"/>
  <c r="Z446" i="2"/>
  <c r="AL446" i="2"/>
  <c r="Y446" i="2"/>
  <c r="AK446" i="2"/>
  <c r="AJ446" i="2"/>
  <c r="AI446" i="2"/>
  <c r="AG446" i="2"/>
  <c r="AF446" i="2"/>
  <c r="AH446" i="2"/>
  <c r="N446" i="2"/>
  <c r="S446" i="2"/>
  <c r="T446" i="2"/>
  <c r="U446" i="2"/>
  <c r="J446" i="2"/>
  <c r="W446" i="2"/>
  <c r="L446" i="2"/>
  <c r="K446" i="2"/>
  <c r="M446" i="2"/>
  <c r="R446" i="2"/>
  <c r="V446" i="2"/>
  <c r="I446" i="2"/>
  <c r="AC446" i="2"/>
  <c r="AE458" i="2"/>
  <c r="AD458" i="2"/>
  <c r="AB458" i="2"/>
  <c r="AN458" i="2"/>
  <c r="AA458" i="2"/>
  <c r="AM458" i="2"/>
  <c r="Z458" i="2"/>
  <c r="AL458" i="2"/>
  <c r="Y458" i="2"/>
  <c r="AK458" i="2"/>
  <c r="AJ458" i="2"/>
  <c r="AI458" i="2"/>
  <c r="AG458" i="2"/>
  <c r="AF458" i="2"/>
  <c r="AH458" i="2"/>
  <c r="N458" i="2"/>
  <c r="S458" i="2"/>
  <c r="T458" i="2"/>
  <c r="L458" i="2"/>
  <c r="J458" i="2"/>
  <c r="K458" i="2"/>
  <c r="M458" i="2"/>
  <c r="R458" i="2"/>
  <c r="U458" i="2"/>
  <c r="V458" i="2"/>
  <c r="W458" i="2"/>
  <c r="I458" i="2"/>
  <c r="AC458" i="2"/>
  <c r="AE470" i="2"/>
  <c r="AD470" i="2"/>
  <c r="AB470" i="2"/>
  <c r="AN470" i="2"/>
  <c r="AA470" i="2"/>
  <c r="AM470" i="2"/>
  <c r="Z470" i="2"/>
  <c r="AL470" i="2"/>
  <c r="Y470" i="2"/>
  <c r="AK470" i="2"/>
  <c r="AJ470" i="2"/>
  <c r="AI470" i="2"/>
  <c r="AG470" i="2"/>
  <c r="AF470" i="2"/>
  <c r="AH470" i="2"/>
  <c r="T470" i="2"/>
  <c r="L470" i="2"/>
  <c r="S470" i="2"/>
  <c r="U470" i="2"/>
  <c r="V470" i="2"/>
  <c r="W470" i="2"/>
  <c r="J470" i="2"/>
  <c r="K470" i="2"/>
  <c r="M470" i="2"/>
  <c r="N470" i="2"/>
  <c r="R470" i="2"/>
  <c r="I470" i="2"/>
  <c r="AC470" i="2"/>
  <c r="AG482" i="2"/>
  <c r="AD482" i="2"/>
  <c r="AJ482" i="2"/>
  <c r="AI482" i="2"/>
  <c r="AH482" i="2"/>
  <c r="AF482" i="2"/>
  <c r="AE482" i="2"/>
  <c r="AB482" i="2"/>
  <c r="AA482" i="2"/>
  <c r="Z482" i="2"/>
  <c r="AN482" i="2"/>
  <c r="Y482" i="2"/>
  <c r="AL482" i="2"/>
  <c r="AK482" i="2"/>
  <c r="AM482" i="2"/>
  <c r="T482" i="2"/>
  <c r="L482" i="2"/>
  <c r="S482" i="2"/>
  <c r="U482" i="2"/>
  <c r="V482" i="2"/>
  <c r="W482" i="2"/>
  <c r="J482" i="2"/>
  <c r="K482" i="2"/>
  <c r="M482" i="2"/>
  <c r="N482" i="2"/>
  <c r="R482" i="2"/>
  <c r="I482" i="2"/>
  <c r="AC482" i="2"/>
  <c r="AN494" i="2"/>
  <c r="AA494" i="2"/>
  <c r="AM494" i="2"/>
  <c r="Z494" i="2"/>
  <c r="AG494" i="2"/>
  <c r="AD494" i="2"/>
  <c r="AL494" i="2"/>
  <c r="AK494" i="2"/>
  <c r="AJ494" i="2"/>
  <c r="AI494" i="2"/>
  <c r="AH494" i="2"/>
  <c r="AF494" i="2"/>
  <c r="AE494" i="2"/>
  <c r="AB494" i="2"/>
  <c r="Y494" i="2"/>
  <c r="T494" i="2"/>
  <c r="U494" i="2"/>
  <c r="V494" i="2"/>
  <c r="J494" i="2"/>
  <c r="W494" i="2"/>
  <c r="K494" i="2"/>
  <c r="L494" i="2"/>
  <c r="M494" i="2"/>
  <c r="N494" i="2"/>
  <c r="R494" i="2"/>
  <c r="S494" i="2"/>
  <c r="I494" i="2"/>
  <c r="AC494" i="2"/>
  <c r="AN506" i="2"/>
  <c r="AA506" i="2"/>
  <c r="AM506" i="2"/>
  <c r="Z506" i="2"/>
  <c r="AL506" i="2"/>
  <c r="Y506" i="2"/>
  <c r="AK506" i="2"/>
  <c r="AJ506" i="2"/>
  <c r="AH506" i="2"/>
  <c r="AG506" i="2"/>
  <c r="AD506" i="2"/>
  <c r="AI506" i="2"/>
  <c r="AF506" i="2"/>
  <c r="AB506" i="2"/>
  <c r="AE506" i="2"/>
  <c r="T506" i="2"/>
  <c r="U506" i="2"/>
  <c r="V506" i="2"/>
  <c r="J506" i="2"/>
  <c r="W506" i="2"/>
  <c r="K506" i="2"/>
  <c r="L506" i="2"/>
  <c r="M506" i="2"/>
  <c r="N506" i="2"/>
  <c r="R506" i="2"/>
  <c r="S506" i="2"/>
  <c r="I506" i="2"/>
  <c r="AC506" i="2"/>
  <c r="AN518" i="2"/>
  <c r="AA518" i="2"/>
  <c r="AM518" i="2"/>
  <c r="Z518" i="2"/>
  <c r="AL518" i="2"/>
  <c r="Y518" i="2"/>
  <c r="AK518" i="2"/>
  <c r="AJ518" i="2"/>
  <c r="AI518" i="2"/>
  <c r="AH518" i="2"/>
  <c r="AG518" i="2"/>
  <c r="AF518" i="2"/>
  <c r="AE518" i="2"/>
  <c r="AD518" i="2"/>
  <c r="AB518" i="2"/>
  <c r="T518" i="2"/>
  <c r="U518" i="2"/>
  <c r="V518" i="2"/>
  <c r="J518" i="2"/>
  <c r="W518" i="2"/>
  <c r="K518" i="2"/>
  <c r="L518" i="2"/>
  <c r="M518" i="2"/>
  <c r="N518" i="2"/>
  <c r="R518" i="2"/>
  <c r="S518" i="2"/>
  <c r="I518" i="2"/>
  <c r="AC518" i="2"/>
  <c r="AN530" i="2"/>
  <c r="AA530" i="2"/>
  <c r="AM530" i="2"/>
  <c r="Z530" i="2"/>
  <c r="AL530" i="2"/>
  <c r="Y530" i="2"/>
  <c r="AK530" i="2"/>
  <c r="AJ530" i="2"/>
  <c r="AI530" i="2"/>
  <c r="AH530" i="2"/>
  <c r="AG530" i="2"/>
  <c r="AF530" i="2"/>
  <c r="AE530" i="2"/>
  <c r="AD530" i="2"/>
  <c r="AB530" i="2"/>
  <c r="T530" i="2"/>
  <c r="U530" i="2"/>
  <c r="V530" i="2"/>
  <c r="J530" i="2"/>
  <c r="W530" i="2"/>
  <c r="K530" i="2"/>
  <c r="L530" i="2"/>
  <c r="M530" i="2"/>
  <c r="N530" i="2"/>
  <c r="R530" i="2"/>
  <c r="S530" i="2"/>
  <c r="I530" i="2"/>
  <c r="AC530" i="2"/>
  <c r="AN542" i="2"/>
  <c r="AA542" i="2"/>
  <c r="AM542" i="2"/>
  <c r="Z542" i="2"/>
  <c r="AL542" i="2"/>
  <c r="Y542" i="2"/>
  <c r="AK542" i="2"/>
  <c r="AJ542" i="2"/>
  <c r="AI542" i="2"/>
  <c r="AH542" i="2"/>
  <c r="AG542" i="2"/>
  <c r="AF542" i="2"/>
  <c r="AE542" i="2"/>
  <c r="AD542" i="2"/>
  <c r="AB542" i="2"/>
  <c r="T542" i="2"/>
  <c r="U542" i="2"/>
  <c r="V542" i="2"/>
  <c r="J542" i="2"/>
  <c r="W542" i="2"/>
  <c r="K542" i="2"/>
  <c r="L542" i="2"/>
  <c r="M542" i="2"/>
  <c r="N542" i="2"/>
  <c r="R542" i="2"/>
  <c r="S542" i="2"/>
  <c r="I542" i="2"/>
  <c r="AC542" i="2"/>
  <c r="AN554" i="2"/>
  <c r="AA554" i="2"/>
  <c r="AM554" i="2"/>
  <c r="Z554" i="2"/>
  <c r="AL554" i="2"/>
  <c r="Y554" i="2"/>
  <c r="AK554" i="2"/>
  <c r="AJ554" i="2"/>
  <c r="AI554" i="2"/>
  <c r="AH554" i="2"/>
  <c r="AG554" i="2"/>
  <c r="AF554" i="2"/>
  <c r="AE554" i="2"/>
  <c r="AD554" i="2"/>
  <c r="AB554" i="2"/>
  <c r="T554" i="2"/>
  <c r="U554" i="2"/>
  <c r="V554" i="2"/>
  <c r="J554" i="2"/>
  <c r="W554" i="2"/>
  <c r="K554" i="2"/>
  <c r="L554" i="2"/>
  <c r="M554" i="2"/>
  <c r="N554" i="2"/>
  <c r="R554" i="2"/>
  <c r="S554" i="2"/>
  <c r="I554" i="2"/>
  <c r="AC554" i="2"/>
  <c r="AN566" i="2"/>
  <c r="AA566" i="2"/>
  <c r="AM566" i="2"/>
  <c r="Z566" i="2"/>
  <c r="AL566" i="2"/>
  <c r="Y566" i="2"/>
  <c r="AK566" i="2"/>
  <c r="AJ566" i="2"/>
  <c r="AI566" i="2"/>
  <c r="AH566" i="2"/>
  <c r="AG566" i="2"/>
  <c r="AF566" i="2"/>
  <c r="AE566" i="2"/>
  <c r="AD566" i="2"/>
  <c r="AB566" i="2"/>
  <c r="T566" i="2"/>
  <c r="U566" i="2"/>
  <c r="V566" i="2"/>
  <c r="J566" i="2"/>
  <c r="W566" i="2"/>
  <c r="K566" i="2"/>
  <c r="L566" i="2"/>
  <c r="M566" i="2"/>
  <c r="N566" i="2"/>
  <c r="R566" i="2"/>
  <c r="S566" i="2"/>
  <c r="I566" i="2"/>
  <c r="AC566" i="2"/>
  <c r="AN578" i="2"/>
  <c r="AA578" i="2"/>
  <c r="AM578" i="2"/>
  <c r="Z578" i="2"/>
  <c r="AL578" i="2"/>
  <c r="Y578" i="2"/>
  <c r="AK578" i="2"/>
  <c r="AJ578" i="2"/>
  <c r="AI578" i="2"/>
  <c r="AH578" i="2"/>
  <c r="AG578" i="2"/>
  <c r="AF578" i="2"/>
  <c r="AE578" i="2"/>
  <c r="AD578" i="2"/>
  <c r="AB578" i="2"/>
  <c r="T578" i="2"/>
  <c r="U578" i="2"/>
  <c r="V578" i="2"/>
  <c r="J578" i="2"/>
  <c r="W578" i="2"/>
  <c r="K578" i="2"/>
  <c r="L578" i="2"/>
  <c r="M578" i="2"/>
  <c r="N578" i="2"/>
  <c r="R578" i="2"/>
  <c r="S578" i="2"/>
  <c r="I578" i="2"/>
  <c r="AC578" i="2"/>
  <c r="AN590" i="2"/>
  <c r="AA590" i="2"/>
  <c r="AM590" i="2"/>
  <c r="Z590" i="2"/>
  <c r="AL590" i="2"/>
  <c r="Y590" i="2"/>
  <c r="AK590" i="2"/>
  <c r="AJ590" i="2"/>
  <c r="AI590" i="2"/>
  <c r="AH590" i="2"/>
  <c r="AG590" i="2"/>
  <c r="AF590" i="2"/>
  <c r="AE590" i="2"/>
  <c r="AD590" i="2"/>
  <c r="AB590" i="2"/>
  <c r="T590" i="2"/>
  <c r="U590" i="2"/>
  <c r="V590" i="2"/>
  <c r="J590" i="2"/>
  <c r="W590" i="2"/>
  <c r="K590" i="2"/>
  <c r="L590" i="2"/>
  <c r="M590" i="2"/>
  <c r="N590" i="2"/>
  <c r="R590" i="2"/>
  <c r="S590" i="2"/>
  <c r="I590" i="2"/>
  <c r="AC590" i="2"/>
  <c r="AN602" i="2"/>
  <c r="AA602" i="2"/>
  <c r="AM602" i="2"/>
  <c r="Z602" i="2"/>
  <c r="AL602" i="2"/>
  <c r="Y602" i="2"/>
  <c r="AK602" i="2"/>
  <c r="AJ602" i="2"/>
  <c r="AI602" i="2"/>
  <c r="AH602" i="2"/>
  <c r="AG602" i="2"/>
  <c r="AF602" i="2"/>
  <c r="AE602" i="2"/>
  <c r="AD602" i="2"/>
  <c r="AB602" i="2"/>
  <c r="T602" i="2"/>
  <c r="U602" i="2"/>
  <c r="V602" i="2"/>
  <c r="J602" i="2"/>
  <c r="W602" i="2"/>
  <c r="K602" i="2"/>
  <c r="L602" i="2"/>
  <c r="M602" i="2"/>
  <c r="N602" i="2"/>
  <c r="R602" i="2"/>
  <c r="S602" i="2"/>
  <c r="I602" i="2"/>
  <c r="AC602" i="2"/>
  <c r="AL614" i="2"/>
  <c r="Y614" i="2"/>
  <c r="AJ614" i="2"/>
  <c r="AI614" i="2"/>
  <c r="Z614" i="2"/>
  <c r="AN614" i="2"/>
  <c r="AM614" i="2"/>
  <c r="AK614" i="2"/>
  <c r="AH614" i="2"/>
  <c r="AG614" i="2"/>
  <c r="AF614" i="2"/>
  <c r="AE614" i="2"/>
  <c r="AD614" i="2"/>
  <c r="AB614" i="2"/>
  <c r="AA614" i="2"/>
  <c r="T614" i="2"/>
  <c r="U614" i="2"/>
  <c r="V614" i="2"/>
  <c r="J614" i="2"/>
  <c r="W614" i="2"/>
  <c r="K614" i="2"/>
  <c r="L614" i="2"/>
  <c r="M614" i="2"/>
  <c r="N614" i="2"/>
  <c r="R614" i="2"/>
  <c r="S614" i="2"/>
  <c r="I614" i="2"/>
  <c r="AC614" i="2"/>
  <c r="AG626" i="2"/>
  <c r="AF626" i="2"/>
  <c r="AE626" i="2"/>
  <c r="AD626" i="2"/>
  <c r="AL626" i="2"/>
  <c r="Y626" i="2"/>
  <c r="AJ626" i="2"/>
  <c r="AI626" i="2"/>
  <c r="AN626" i="2"/>
  <c r="AM626" i="2"/>
  <c r="AK626" i="2"/>
  <c r="AH626" i="2"/>
  <c r="AB626" i="2"/>
  <c r="AA626" i="2"/>
  <c r="Z626" i="2"/>
  <c r="T626" i="2"/>
  <c r="U626" i="2"/>
  <c r="V626" i="2"/>
  <c r="J626" i="2"/>
  <c r="W626" i="2"/>
  <c r="K626" i="2"/>
  <c r="L626" i="2"/>
  <c r="M626" i="2"/>
  <c r="N626" i="2"/>
  <c r="R626" i="2"/>
  <c r="S626" i="2"/>
  <c r="I626" i="2"/>
  <c r="AC626" i="2"/>
  <c r="AH638" i="2"/>
  <c r="AG638" i="2"/>
  <c r="AE638" i="2"/>
  <c r="AJ638" i="2"/>
  <c r="AI638" i="2"/>
  <c r="AF638" i="2"/>
  <c r="AD638" i="2"/>
  <c r="Y638" i="2"/>
  <c r="AM638" i="2"/>
  <c r="AL638" i="2"/>
  <c r="AB638" i="2"/>
  <c r="AA638" i="2"/>
  <c r="Z638" i="2"/>
  <c r="AN638" i="2"/>
  <c r="AK638" i="2"/>
  <c r="T638" i="2"/>
  <c r="U638" i="2"/>
  <c r="V638" i="2"/>
  <c r="J638" i="2"/>
  <c r="W638" i="2"/>
  <c r="K638" i="2"/>
  <c r="L638" i="2"/>
  <c r="M638" i="2"/>
  <c r="N638" i="2"/>
  <c r="R638" i="2"/>
  <c r="S638" i="2"/>
  <c r="I638" i="2"/>
  <c r="AC638" i="2"/>
  <c r="AH650" i="2"/>
  <c r="AG650" i="2"/>
  <c r="AE650" i="2"/>
  <c r="AD650" i="2"/>
  <c r="AB650" i="2"/>
  <c r="AA650" i="2"/>
  <c r="Z650" i="2"/>
  <c r="Y650" i="2"/>
  <c r="AN650" i="2"/>
  <c r="AM650" i="2"/>
  <c r="AL650" i="2"/>
  <c r="AK650" i="2"/>
  <c r="AJ650" i="2"/>
  <c r="AI650" i="2"/>
  <c r="AF650" i="2"/>
  <c r="T650" i="2"/>
  <c r="U650" i="2"/>
  <c r="V650" i="2"/>
  <c r="J650" i="2"/>
  <c r="W650" i="2"/>
  <c r="K650" i="2"/>
  <c r="L650" i="2"/>
  <c r="M650" i="2"/>
  <c r="N650" i="2"/>
  <c r="R650" i="2"/>
  <c r="S650" i="2"/>
  <c r="I650" i="2"/>
  <c r="AC650" i="2"/>
  <c r="AN662" i="2"/>
  <c r="AA662" i="2"/>
  <c r="AH662" i="2"/>
  <c r="AG662" i="2"/>
  <c r="AE662" i="2"/>
  <c r="AF662" i="2"/>
  <c r="AD662" i="2"/>
  <c r="AB662" i="2"/>
  <c r="Z662" i="2"/>
  <c r="Y662" i="2"/>
  <c r="AM662" i="2"/>
  <c r="AL662" i="2"/>
  <c r="AK662" i="2"/>
  <c r="AJ662" i="2"/>
  <c r="AI662" i="2"/>
  <c r="T662" i="2"/>
  <c r="U662" i="2"/>
  <c r="V662" i="2"/>
  <c r="J662" i="2"/>
  <c r="W662" i="2"/>
  <c r="K662" i="2"/>
  <c r="L662" i="2"/>
  <c r="M662" i="2"/>
  <c r="N662" i="2"/>
  <c r="R662" i="2"/>
  <c r="S662" i="2"/>
  <c r="I662" i="2"/>
  <c r="AC662" i="2"/>
  <c r="AB674" i="2"/>
  <c r="AN674" i="2"/>
  <c r="AA674" i="2"/>
  <c r="AM674" i="2"/>
  <c r="Z674" i="2"/>
  <c r="AL674" i="2"/>
  <c r="Y674" i="2"/>
  <c r="AH674" i="2"/>
  <c r="AG674" i="2"/>
  <c r="AE674" i="2"/>
  <c r="AK674" i="2"/>
  <c r="AJ674" i="2"/>
  <c r="AI674" i="2"/>
  <c r="AF674" i="2"/>
  <c r="AD674" i="2"/>
  <c r="T674" i="2"/>
  <c r="U674" i="2"/>
  <c r="V674" i="2"/>
  <c r="J674" i="2"/>
  <c r="W674" i="2"/>
  <c r="K674" i="2"/>
  <c r="L674" i="2"/>
  <c r="M674" i="2"/>
  <c r="N674" i="2"/>
  <c r="R674" i="2"/>
  <c r="S674" i="2"/>
  <c r="I674" i="2"/>
  <c r="AC674" i="2"/>
  <c r="AB686" i="2"/>
  <c r="AN686" i="2"/>
  <c r="AA686" i="2"/>
  <c r="AM686" i="2"/>
  <c r="Z686" i="2"/>
  <c r="AL686" i="2"/>
  <c r="Y686" i="2"/>
  <c r="AK686" i="2"/>
  <c r="AJ686" i="2"/>
  <c r="AI686" i="2"/>
  <c r="AH686" i="2"/>
  <c r="AG686" i="2"/>
  <c r="AE686" i="2"/>
  <c r="AD686" i="2"/>
  <c r="AF686" i="2"/>
  <c r="S686" i="2"/>
  <c r="T686" i="2"/>
  <c r="U686" i="2"/>
  <c r="V686" i="2"/>
  <c r="J686" i="2"/>
  <c r="W686" i="2"/>
  <c r="K686" i="2"/>
  <c r="L686" i="2"/>
  <c r="M686" i="2"/>
  <c r="N686" i="2"/>
  <c r="R686" i="2"/>
  <c r="I686" i="2"/>
  <c r="AC686" i="2"/>
  <c r="AB698" i="2"/>
  <c r="AN698" i="2"/>
  <c r="AA698" i="2"/>
  <c r="AM698" i="2"/>
  <c r="Z698" i="2"/>
  <c r="AL698" i="2"/>
  <c r="Y698" i="2"/>
  <c r="AK698" i="2"/>
  <c r="AJ698" i="2"/>
  <c r="AI698" i="2"/>
  <c r="AH698" i="2"/>
  <c r="AG698" i="2"/>
  <c r="AE698" i="2"/>
  <c r="AD698" i="2"/>
  <c r="AF698" i="2"/>
  <c r="S698" i="2"/>
  <c r="T698" i="2"/>
  <c r="U698" i="2"/>
  <c r="V698" i="2"/>
  <c r="J698" i="2"/>
  <c r="W698" i="2"/>
  <c r="K698" i="2"/>
  <c r="L698" i="2"/>
  <c r="M698" i="2"/>
  <c r="N698" i="2"/>
  <c r="R698" i="2"/>
  <c r="I698" i="2"/>
  <c r="AC698" i="2"/>
  <c r="AB710" i="2"/>
  <c r="AN710" i="2"/>
  <c r="AA710" i="2"/>
  <c r="AM710" i="2"/>
  <c r="Z710" i="2"/>
  <c r="AL710" i="2"/>
  <c r="Y710" i="2"/>
  <c r="AK710" i="2"/>
  <c r="AJ710" i="2"/>
  <c r="AI710" i="2"/>
  <c r="AH710" i="2"/>
  <c r="AG710" i="2"/>
  <c r="AE710" i="2"/>
  <c r="AD710" i="2"/>
  <c r="AF710" i="2"/>
  <c r="T710" i="2"/>
  <c r="U710" i="2"/>
  <c r="V710" i="2"/>
  <c r="J710" i="2"/>
  <c r="W710" i="2"/>
  <c r="K710" i="2"/>
  <c r="L710" i="2"/>
  <c r="M710" i="2"/>
  <c r="N710" i="2"/>
  <c r="R710" i="2"/>
  <c r="I710" i="2"/>
  <c r="AC710" i="2"/>
  <c r="AB722" i="2"/>
  <c r="AN722" i="2"/>
  <c r="AA722" i="2"/>
  <c r="AM722" i="2"/>
  <c r="Z722" i="2"/>
  <c r="AL722" i="2"/>
  <c r="Y722" i="2"/>
  <c r="AK722" i="2"/>
  <c r="AJ722" i="2"/>
  <c r="AI722" i="2"/>
  <c r="AH722" i="2"/>
  <c r="AG722" i="2"/>
  <c r="AE722" i="2"/>
  <c r="AD722" i="2"/>
  <c r="AF722" i="2"/>
  <c r="R722" i="2"/>
  <c r="T722" i="2"/>
  <c r="U722" i="2"/>
  <c r="V722" i="2"/>
  <c r="J722" i="2"/>
  <c r="W722" i="2"/>
  <c r="K722" i="2"/>
  <c r="L722" i="2"/>
  <c r="M722" i="2"/>
  <c r="N722" i="2"/>
  <c r="I722" i="2"/>
  <c r="AC722" i="2"/>
  <c r="AN734" i="2"/>
  <c r="AB734" i="2"/>
  <c r="AM734" i="2"/>
  <c r="AA734" i="2"/>
  <c r="AL734" i="2"/>
  <c r="Z734" i="2"/>
  <c r="AK734" i="2"/>
  <c r="Y734" i="2"/>
  <c r="AJ734" i="2"/>
  <c r="AI734" i="2"/>
  <c r="AH734" i="2"/>
  <c r="AG734" i="2"/>
  <c r="AF734" i="2"/>
  <c r="AD734" i="2"/>
  <c r="AC734" i="2"/>
  <c r="AE734" i="2"/>
  <c r="AN746" i="2"/>
  <c r="AB746" i="2"/>
  <c r="AM746" i="2"/>
  <c r="AA746" i="2"/>
  <c r="AL746" i="2"/>
  <c r="Z746" i="2"/>
  <c r="AK746" i="2"/>
  <c r="Y746" i="2"/>
  <c r="AJ746" i="2"/>
  <c r="AI746" i="2"/>
  <c r="AH746" i="2"/>
  <c r="AG746" i="2"/>
  <c r="AF746" i="2"/>
  <c r="AD746" i="2"/>
  <c r="AC746" i="2"/>
  <c r="AE746" i="2"/>
  <c r="AE758" i="2"/>
  <c r="AN758" i="2"/>
  <c r="AB758" i="2"/>
  <c r="AA758" i="2"/>
  <c r="Z758" i="2"/>
  <c r="AM758" i="2"/>
  <c r="Y758" i="2"/>
  <c r="AL758" i="2"/>
  <c r="AK758" i="2"/>
  <c r="AJ758" i="2"/>
  <c r="AI758" i="2"/>
  <c r="AH758" i="2"/>
  <c r="AG758" i="2"/>
  <c r="AD758" i="2"/>
  <c r="AC758" i="2"/>
  <c r="AF758" i="2"/>
  <c r="AE770" i="2"/>
  <c r="AN770" i="2"/>
  <c r="AB770" i="2"/>
  <c r="AK770" i="2"/>
  <c r="AJ770" i="2"/>
  <c r="AI770" i="2"/>
  <c r="AH770" i="2"/>
  <c r="AG770" i="2"/>
  <c r="AF770" i="2"/>
  <c r="AD770" i="2"/>
  <c r="AC770" i="2"/>
  <c r="AA770" i="2"/>
  <c r="AM770" i="2"/>
  <c r="Y770" i="2"/>
  <c r="AL770" i="2"/>
  <c r="Z770" i="2"/>
  <c r="AL782" i="2"/>
  <c r="Z782" i="2"/>
  <c r="AK782" i="2"/>
  <c r="Y782" i="2"/>
  <c r="AJ782" i="2"/>
  <c r="AI782" i="2"/>
  <c r="AE782" i="2"/>
  <c r="AN782" i="2"/>
  <c r="AB782" i="2"/>
  <c r="AA782" i="2"/>
  <c r="AM782" i="2"/>
  <c r="AH782" i="2"/>
  <c r="AG782" i="2"/>
  <c r="AD782" i="2"/>
  <c r="AC782" i="2"/>
  <c r="AF782" i="2"/>
  <c r="AL794" i="2"/>
  <c r="Z794" i="2"/>
  <c r="AK794" i="2"/>
  <c r="Y794" i="2"/>
  <c r="AJ794" i="2"/>
  <c r="AI794" i="2"/>
  <c r="AE794" i="2"/>
  <c r="AN794" i="2"/>
  <c r="AB794" i="2"/>
  <c r="AA794" i="2"/>
  <c r="AM794" i="2"/>
  <c r="AH794" i="2"/>
  <c r="AG794" i="2"/>
  <c r="AD794" i="2"/>
  <c r="AC794" i="2"/>
  <c r="AF794" i="2"/>
  <c r="AL806" i="2"/>
  <c r="Z806" i="2"/>
  <c r="AK806" i="2"/>
  <c r="Y806" i="2"/>
  <c r="AJ806" i="2"/>
  <c r="AI806" i="2"/>
  <c r="AH806" i="2"/>
  <c r="AG806" i="2"/>
  <c r="AF806" i="2"/>
  <c r="AE806" i="2"/>
  <c r="AN806" i="2"/>
  <c r="AB806" i="2"/>
  <c r="AM806" i="2"/>
  <c r="AA806" i="2"/>
  <c r="AD806" i="2"/>
  <c r="AC806" i="2"/>
  <c r="AL818" i="2"/>
  <c r="Z818" i="2"/>
  <c r="AK818" i="2"/>
  <c r="Y818" i="2"/>
  <c r="AJ818" i="2"/>
  <c r="AI818" i="2"/>
  <c r="AH818" i="2"/>
  <c r="AG818" i="2"/>
  <c r="AF818" i="2"/>
  <c r="AE818" i="2"/>
  <c r="AD818" i="2"/>
  <c r="AN818" i="2"/>
  <c r="AB818" i="2"/>
  <c r="AM818" i="2"/>
  <c r="AA818" i="2"/>
  <c r="AC818" i="2"/>
  <c r="AF830" i="2"/>
  <c r="AD830" i="2"/>
  <c r="AC830" i="2"/>
  <c r="AB830" i="2"/>
  <c r="AA830" i="2"/>
  <c r="AN830" i="2"/>
  <c r="Z830" i="2"/>
  <c r="AM830" i="2"/>
  <c r="Y830" i="2"/>
  <c r="AL830" i="2"/>
  <c r="AK830" i="2"/>
  <c r="AJ830" i="2"/>
  <c r="AI830" i="2"/>
  <c r="AG830" i="2"/>
  <c r="AE830" i="2"/>
  <c r="AH830" i="2"/>
  <c r="AG842" i="2"/>
  <c r="AF842" i="2"/>
  <c r="AD842" i="2"/>
  <c r="AN842" i="2"/>
  <c r="Y842" i="2"/>
  <c r="AM842" i="2"/>
  <c r="AL842" i="2"/>
  <c r="AK842" i="2"/>
  <c r="AJ842" i="2"/>
  <c r="AI842" i="2"/>
  <c r="AH842" i="2"/>
  <c r="AE842" i="2"/>
  <c r="AC842" i="2"/>
  <c r="AA842" i="2"/>
  <c r="Z842" i="2"/>
  <c r="AB842" i="2"/>
  <c r="AG854" i="2"/>
  <c r="AF854" i="2"/>
  <c r="AD854" i="2"/>
  <c r="AN854" i="2"/>
  <c r="Y854" i="2"/>
  <c r="AM854" i="2"/>
  <c r="AL854" i="2"/>
  <c r="AK854" i="2"/>
  <c r="AJ854" i="2"/>
  <c r="AI854" i="2"/>
  <c r="AH854" i="2"/>
  <c r="AE854" i="2"/>
  <c r="AC854" i="2"/>
  <c r="AA854" i="2"/>
  <c r="Z854" i="2"/>
  <c r="AB854" i="2"/>
  <c r="AG866" i="2"/>
  <c r="AF866" i="2"/>
  <c r="AD866" i="2"/>
  <c r="AN866" i="2"/>
  <c r="Y866" i="2"/>
  <c r="AM866" i="2"/>
  <c r="AL866" i="2"/>
  <c r="AK866" i="2"/>
  <c r="AJ866" i="2"/>
  <c r="AI866" i="2"/>
  <c r="AH866" i="2"/>
  <c r="AE866" i="2"/>
  <c r="AC866" i="2"/>
  <c r="AA866" i="2"/>
  <c r="Z866" i="2"/>
  <c r="AB866" i="2"/>
  <c r="AM878" i="2"/>
  <c r="AG878" i="2"/>
  <c r="AF878" i="2"/>
  <c r="AD878" i="2"/>
  <c r="Y878" i="2"/>
  <c r="AN878" i="2"/>
  <c r="AL878" i="2"/>
  <c r="AK878" i="2"/>
  <c r="AJ878" i="2"/>
  <c r="AI878" i="2"/>
  <c r="AH878" i="2"/>
  <c r="AE878" i="2"/>
  <c r="AC878" i="2"/>
  <c r="AA878" i="2"/>
  <c r="Z878" i="2"/>
  <c r="AB878" i="2"/>
  <c r="AN890" i="2"/>
  <c r="AB890" i="2"/>
  <c r="AM890" i="2"/>
  <c r="AA890" i="2"/>
  <c r="AL890" i="2"/>
  <c r="Z890" i="2"/>
  <c r="AK890" i="2"/>
  <c r="Y890" i="2"/>
  <c r="AJ890" i="2"/>
  <c r="AI890" i="2"/>
  <c r="AH890" i="2"/>
  <c r="AG890" i="2"/>
  <c r="AF890" i="2"/>
  <c r="AD890" i="2"/>
  <c r="AE890" i="2"/>
  <c r="AC890" i="2"/>
  <c r="AH902" i="2"/>
  <c r="AE902" i="2"/>
  <c r="AM902" i="2"/>
  <c r="Y902" i="2"/>
  <c r="AL902" i="2"/>
  <c r="AK902" i="2"/>
  <c r="AJ902" i="2"/>
  <c r="AI902" i="2"/>
  <c r="AG902" i="2"/>
  <c r="AF902" i="2"/>
  <c r="AD902" i="2"/>
  <c r="AC902" i="2"/>
  <c r="AA902" i="2"/>
  <c r="AN902" i="2"/>
  <c r="AB902" i="2"/>
  <c r="Z902" i="2"/>
  <c r="AH914" i="2"/>
  <c r="AE914" i="2"/>
  <c r="AI914" i="2"/>
  <c r="AG914" i="2"/>
  <c r="AF914" i="2"/>
  <c r="AD914" i="2"/>
  <c r="AC914" i="2"/>
  <c r="AB914" i="2"/>
  <c r="AA914" i="2"/>
  <c r="AN914" i="2"/>
  <c r="Z914" i="2"/>
  <c r="AM914" i="2"/>
  <c r="Y914" i="2"/>
  <c r="AK914" i="2"/>
  <c r="AJ914" i="2"/>
  <c r="AL914" i="2"/>
  <c r="AH926" i="2"/>
  <c r="AE926" i="2"/>
  <c r="AC926" i="2"/>
  <c r="AB926" i="2"/>
  <c r="AA926" i="2"/>
  <c r="AN926" i="2"/>
  <c r="Z926" i="2"/>
  <c r="AM926" i="2"/>
  <c r="Y926" i="2"/>
  <c r="AL926" i="2"/>
  <c r="AK926" i="2"/>
  <c r="AJ926" i="2"/>
  <c r="AI926" i="2"/>
  <c r="AF926" i="2"/>
  <c r="AD926" i="2"/>
  <c r="AG926" i="2"/>
  <c r="AC938" i="2"/>
  <c r="AN938" i="2"/>
  <c r="AB938" i="2"/>
  <c r="AM938" i="2"/>
  <c r="AA938" i="2"/>
  <c r="AH938" i="2"/>
  <c r="AE938" i="2"/>
  <c r="Y938" i="2"/>
  <c r="AL938" i="2"/>
  <c r="AK938" i="2"/>
  <c r="AJ938" i="2"/>
  <c r="AI938" i="2"/>
  <c r="AG938" i="2"/>
  <c r="AD938" i="2"/>
  <c r="Z938" i="2"/>
  <c r="AF938" i="2"/>
  <c r="AG950" i="2"/>
  <c r="AE950" i="2"/>
  <c r="AN950" i="2"/>
  <c r="Z950" i="2"/>
  <c r="AM950" i="2"/>
  <c r="Y950" i="2"/>
  <c r="AL950" i="2"/>
  <c r="AF950" i="2"/>
  <c r="AB950" i="2"/>
  <c r="AK950" i="2"/>
  <c r="AJ950" i="2"/>
  <c r="AI950" i="2"/>
  <c r="AH950" i="2"/>
  <c r="AD950" i="2"/>
  <c r="AC950" i="2"/>
  <c r="AA950" i="2"/>
  <c r="AG962" i="2"/>
  <c r="AE962" i="2"/>
  <c r="AJ962" i="2"/>
  <c r="AI962" i="2"/>
  <c r="AH962" i="2"/>
  <c r="AD962" i="2"/>
  <c r="AC962" i="2"/>
  <c r="AA962" i="2"/>
  <c r="AL962" i="2"/>
  <c r="Y962" i="2"/>
  <c r="AN962" i="2"/>
  <c r="AM962" i="2"/>
  <c r="AK962" i="2"/>
  <c r="AB962" i="2"/>
  <c r="Z962" i="2"/>
  <c r="AF962" i="2"/>
  <c r="AG974" i="2"/>
  <c r="AE974" i="2"/>
  <c r="AD974" i="2"/>
  <c r="AC974" i="2"/>
  <c r="AB974" i="2"/>
  <c r="AN974" i="2"/>
  <c r="Z974" i="2"/>
  <c r="AM974" i="2"/>
  <c r="Y974" i="2"/>
  <c r="AL974" i="2"/>
  <c r="AK974" i="2"/>
  <c r="AJ974" i="2"/>
  <c r="AH974" i="2"/>
  <c r="AI974" i="2"/>
  <c r="AF974" i="2"/>
  <c r="AA974" i="2"/>
  <c r="AG986" i="2"/>
  <c r="AE986" i="2"/>
  <c r="AN986" i="2"/>
  <c r="Z986" i="2"/>
  <c r="AM986" i="2"/>
  <c r="Y986" i="2"/>
  <c r="AL986" i="2"/>
  <c r="AJ986" i="2"/>
  <c r="AI986" i="2"/>
  <c r="AH986" i="2"/>
  <c r="AF986" i="2"/>
  <c r="AD986" i="2"/>
  <c r="AB986" i="2"/>
  <c r="AC986" i="2"/>
  <c r="AA986" i="2"/>
  <c r="AK986" i="2"/>
  <c r="AF998" i="2"/>
  <c r="AE998" i="2"/>
  <c r="AC998" i="2"/>
  <c r="AA998" i="2"/>
  <c r="AD998" i="2"/>
  <c r="AB998" i="2"/>
  <c r="Z998" i="2"/>
  <c r="AN998" i="2"/>
  <c r="AM998" i="2"/>
  <c r="AL998" i="2"/>
  <c r="AK998" i="2"/>
  <c r="AJ998" i="2"/>
  <c r="AI998" i="2"/>
  <c r="AH998" i="2"/>
  <c r="AG998" i="2"/>
  <c r="Y998" i="2"/>
  <c r="AF1010" i="2"/>
  <c r="AI1010" i="2"/>
  <c r="AH1010" i="2"/>
  <c r="AA1010" i="2"/>
  <c r="AN1010" i="2"/>
  <c r="Y1010" i="2"/>
  <c r="AD1010" i="2"/>
  <c r="AC1010" i="2"/>
  <c r="AB1010" i="2"/>
  <c r="AM1010" i="2"/>
  <c r="AL1010" i="2"/>
  <c r="AK1010" i="2"/>
  <c r="AJ1010" i="2"/>
  <c r="AG1010" i="2"/>
  <c r="AE1010" i="2"/>
  <c r="Z1010" i="2"/>
  <c r="AF1022" i="2"/>
  <c r="AM1022" i="2"/>
  <c r="Z1022" i="2"/>
  <c r="AL1022" i="2"/>
  <c r="Y1022" i="2"/>
  <c r="AN1022" i="2"/>
  <c r="AJ1022" i="2"/>
  <c r="AI1022" i="2"/>
  <c r="AK1022" i="2"/>
  <c r="AG1022" i="2"/>
  <c r="AE1022" i="2"/>
  <c r="AD1022" i="2"/>
  <c r="AC1022" i="2"/>
  <c r="AB1022" i="2"/>
  <c r="AA1022" i="2"/>
  <c r="AH1022" i="2"/>
  <c r="AF1034" i="2"/>
  <c r="AD1034" i="2"/>
  <c r="AC1034" i="2"/>
  <c r="AJ1034" i="2"/>
  <c r="AH1034" i="2"/>
  <c r="AG1034" i="2"/>
  <c r="AL1034" i="2"/>
  <c r="AK1034" i="2"/>
  <c r="AI1034" i="2"/>
  <c r="AE1034" i="2"/>
  <c r="AB1034" i="2"/>
  <c r="AA1034" i="2"/>
  <c r="Z1034" i="2"/>
  <c r="Y1034" i="2"/>
  <c r="AN1034" i="2"/>
  <c r="AM1034" i="2"/>
  <c r="AF1046" i="2"/>
  <c r="AI1046" i="2"/>
  <c r="AH1046" i="2"/>
  <c r="AD1046" i="2"/>
  <c r="AC1046" i="2"/>
  <c r="AA1046" i="2"/>
  <c r="AN1046" i="2"/>
  <c r="AM1046" i="2"/>
  <c r="AL1046" i="2"/>
  <c r="AK1046" i="2"/>
  <c r="AJ1046" i="2"/>
  <c r="AE1046" i="2"/>
  <c r="AB1046" i="2"/>
  <c r="AG1046" i="2"/>
  <c r="Z1046" i="2"/>
  <c r="Y1046" i="2"/>
  <c r="AF1058" i="2"/>
  <c r="AM1058" i="2"/>
  <c r="Z1058" i="2"/>
  <c r="AL1058" i="2"/>
  <c r="Y1058" i="2"/>
  <c r="AI1058" i="2"/>
  <c r="AH1058" i="2"/>
  <c r="AE1058" i="2"/>
  <c r="AA1058" i="2"/>
  <c r="AN1058" i="2"/>
  <c r="AJ1058" i="2"/>
  <c r="AG1058" i="2"/>
  <c r="AK1058" i="2"/>
  <c r="AD1058" i="2"/>
  <c r="AC1058" i="2"/>
  <c r="AB1058" i="2"/>
  <c r="AF1070" i="2"/>
  <c r="AD1070" i="2"/>
  <c r="AC1070" i="2"/>
  <c r="AM1070" i="2"/>
  <c r="Z1070" i="2"/>
  <c r="AL1070" i="2"/>
  <c r="Y1070" i="2"/>
  <c r="AJ1070" i="2"/>
  <c r="AE1070" i="2"/>
  <c r="AB1070" i="2"/>
  <c r="AA1070" i="2"/>
  <c r="AN1070" i="2"/>
  <c r="AK1070" i="2"/>
  <c r="AI1070" i="2"/>
  <c r="AH1070" i="2"/>
  <c r="AG1070" i="2"/>
  <c r="AF1082" i="2"/>
  <c r="AD1082" i="2"/>
  <c r="AA1082" i="2"/>
  <c r="AJ1082" i="2"/>
  <c r="AI1082" i="2"/>
  <c r="AE1082" i="2"/>
  <c r="AC1082" i="2"/>
  <c r="Y1082" i="2"/>
  <c r="AN1082" i="2"/>
  <c r="AM1082" i="2"/>
  <c r="AL1082" i="2"/>
  <c r="AK1082" i="2"/>
  <c r="AH1082" i="2"/>
  <c r="AB1082" i="2"/>
  <c r="Z1082" i="2"/>
  <c r="AG1082" i="2"/>
  <c r="AG1094" i="2"/>
  <c r="AF1094" i="2"/>
  <c r="AD1094" i="2"/>
  <c r="AN1094" i="2"/>
  <c r="AB1094" i="2"/>
  <c r="AC1094" i="2"/>
  <c r="AM1094" i="2"/>
  <c r="AL1094" i="2"/>
  <c r="AI1094" i="2"/>
  <c r="AH1094" i="2"/>
  <c r="Z1094" i="2"/>
  <c r="AK1094" i="2"/>
  <c r="AE1094" i="2"/>
  <c r="AA1094" i="2"/>
  <c r="AJ1094" i="2"/>
  <c r="Y1094" i="2"/>
  <c r="AK384" i="2"/>
  <c r="AJ384" i="2"/>
  <c r="AI384" i="2"/>
  <c r="AH384" i="2"/>
  <c r="AG384" i="2"/>
  <c r="AF384" i="2"/>
  <c r="AE384" i="2"/>
  <c r="AD384" i="2"/>
  <c r="AB384" i="2"/>
  <c r="AM384" i="2"/>
  <c r="Z384" i="2"/>
  <c r="AL384" i="2"/>
  <c r="Y384" i="2"/>
  <c r="AA384" i="2"/>
  <c r="AN384" i="2"/>
  <c r="R384" i="2"/>
  <c r="S384" i="2"/>
  <c r="T384" i="2"/>
  <c r="U384" i="2"/>
  <c r="V384" i="2"/>
  <c r="J384" i="2"/>
  <c r="W384" i="2"/>
  <c r="K384" i="2"/>
  <c r="L384" i="2"/>
  <c r="N384" i="2"/>
  <c r="M384" i="2"/>
  <c r="I384" i="2"/>
  <c r="AC384" i="2"/>
  <c r="AH528" i="2"/>
  <c r="AG528" i="2"/>
  <c r="AF528" i="2"/>
  <c r="AE528" i="2"/>
  <c r="AD528" i="2"/>
  <c r="AB528" i="2"/>
  <c r="AN528" i="2"/>
  <c r="AA528" i="2"/>
  <c r="AM528" i="2"/>
  <c r="Z528" i="2"/>
  <c r="AL528" i="2"/>
  <c r="Y528" i="2"/>
  <c r="AK528" i="2"/>
  <c r="AJ528" i="2"/>
  <c r="AI528" i="2"/>
  <c r="V528" i="2"/>
  <c r="J528" i="2"/>
  <c r="W528" i="2"/>
  <c r="K528" i="2"/>
  <c r="L528" i="2"/>
  <c r="M528" i="2"/>
  <c r="N528" i="2"/>
  <c r="S528" i="2"/>
  <c r="R528" i="2"/>
  <c r="T528" i="2"/>
  <c r="U528" i="2"/>
  <c r="I528" i="2"/>
  <c r="AC528" i="2"/>
  <c r="AI708" i="2"/>
  <c r="AH708" i="2"/>
  <c r="AG708" i="2"/>
  <c r="AF708" i="2"/>
  <c r="AE708" i="2"/>
  <c r="AD708" i="2"/>
  <c r="AB708" i="2"/>
  <c r="AN708" i="2"/>
  <c r="AA708" i="2"/>
  <c r="AM708" i="2"/>
  <c r="Z708" i="2"/>
  <c r="AK708" i="2"/>
  <c r="AJ708" i="2"/>
  <c r="AL708" i="2"/>
  <c r="Y708" i="2"/>
  <c r="U708" i="2"/>
  <c r="V708" i="2"/>
  <c r="J708" i="2"/>
  <c r="W708" i="2"/>
  <c r="K708" i="2"/>
  <c r="L708" i="2"/>
  <c r="M708" i="2"/>
  <c r="N708" i="2"/>
  <c r="T708" i="2"/>
  <c r="R708" i="2"/>
  <c r="I708" i="2"/>
  <c r="AC708" i="2"/>
  <c r="AK936" i="2"/>
  <c r="Y936" i="2"/>
  <c r="AJ936" i="2"/>
  <c r="AI936" i="2"/>
  <c r="AD936" i="2"/>
  <c r="AM936" i="2"/>
  <c r="AA936" i="2"/>
  <c r="AL936" i="2"/>
  <c r="AH936" i="2"/>
  <c r="AG936" i="2"/>
  <c r="AF936" i="2"/>
  <c r="AE936" i="2"/>
  <c r="AC936" i="2"/>
  <c r="AB936" i="2"/>
  <c r="Z936" i="2"/>
  <c r="AN936" i="2"/>
  <c r="AN387" i="2"/>
  <c r="AA387" i="2"/>
  <c r="AM387" i="2"/>
  <c r="Z387" i="2"/>
  <c r="AL387" i="2"/>
  <c r="Y387" i="2"/>
  <c r="AK387" i="2"/>
  <c r="AJ387" i="2"/>
  <c r="AI387" i="2"/>
  <c r="AH387" i="2"/>
  <c r="AG387" i="2"/>
  <c r="AF387" i="2"/>
  <c r="AD387" i="2"/>
  <c r="AB387" i="2"/>
  <c r="AE387" i="2"/>
  <c r="M387" i="2"/>
  <c r="N387" i="2"/>
  <c r="R387" i="2"/>
  <c r="S387" i="2"/>
  <c r="T387" i="2"/>
  <c r="U387" i="2"/>
  <c r="V387" i="2"/>
  <c r="K387" i="2"/>
  <c r="L387" i="2"/>
  <c r="J387" i="2"/>
  <c r="W387" i="2"/>
  <c r="I387" i="2"/>
  <c r="AC387" i="2"/>
  <c r="AN399" i="2"/>
  <c r="AA399" i="2"/>
  <c r="AM399" i="2"/>
  <c r="Z399" i="2"/>
  <c r="AL399" i="2"/>
  <c r="Y399" i="2"/>
  <c r="AK399" i="2"/>
  <c r="AJ399" i="2"/>
  <c r="AI399" i="2"/>
  <c r="AH399" i="2"/>
  <c r="AG399" i="2"/>
  <c r="AF399" i="2"/>
  <c r="AD399" i="2"/>
  <c r="AB399" i="2"/>
  <c r="AE399" i="2"/>
  <c r="M399" i="2"/>
  <c r="N399" i="2"/>
  <c r="R399" i="2"/>
  <c r="S399" i="2"/>
  <c r="T399" i="2"/>
  <c r="U399" i="2"/>
  <c r="V399" i="2"/>
  <c r="K399" i="2"/>
  <c r="L399" i="2"/>
  <c r="J399" i="2"/>
  <c r="W399" i="2"/>
  <c r="I399" i="2"/>
  <c r="AC399" i="2"/>
  <c r="AN411" i="2"/>
  <c r="AA411" i="2"/>
  <c r="AM411" i="2"/>
  <c r="Z411" i="2"/>
  <c r="AL411" i="2"/>
  <c r="Y411" i="2"/>
  <c r="AK411" i="2"/>
  <c r="AJ411" i="2"/>
  <c r="AI411" i="2"/>
  <c r="AH411" i="2"/>
  <c r="AG411" i="2"/>
  <c r="AF411" i="2"/>
  <c r="AD411" i="2"/>
  <c r="AB411" i="2"/>
  <c r="AE411" i="2"/>
  <c r="M411" i="2"/>
  <c r="N411" i="2"/>
  <c r="R411" i="2"/>
  <c r="S411" i="2"/>
  <c r="T411" i="2"/>
  <c r="V411" i="2"/>
  <c r="K411" i="2"/>
  <c r="L411" i="2"/>
  <c r="J411" i="2"/>
  <c r="U411" i="2"/>
  <c r="W411" i="2"/>
  <c r="I411" i="2"/>
  <c r="AC411" i="2"/>
  <c r="AN423" i="2"/>
  <c r="AA423" i="2"/>
  <c r="AM423" i="2"/>
  <c r="Z423" i="2"/>
  <c r="AL423" i="2"/>
  <c r="Y423" i="2"/>
  <c r="AK423" i="2"/>
  <c r="AJ423" i="2"/>
  <c r="AI423" i="2"/>
  <c r="AH423" i="2"/>
  <c r="AG423" i="2"/>
  <c r="AF423" i="2"/>
  <c r="AD423" i="2"/>
  <c r="AB423" i="2"/>
  <c r="AE423" i="2"/>
  <c r="M423" i="2"/>
  <c r="N423" i="2"/>
  <c r="R423" i="2"/>
  <c r="S423" i="2"/>
  <c r="T423" i="2"/>
  <c r="V423" i="2"/>
  <c r="K423" i="2"/>
  <c r="L423" i="2"/>
  <c r="J423" i="2"/>
  <c r="U423" i="2"/>
  <c r="W423" i="2"/>
  <c r="I423" i="2"/>
  <c r="AC423" i="2"/>
  <c r="AN435" i="2"/>
  <c r="AA435" i="2"/>
  <c r="AM435" i="2"/>
  <c r="Z435" i="2"/>
  <c r="AL435" i="2"/>
  <c r="Y435" i="2"/>
  <c r="AK435" i="2"/>
  <c r="AJ435" i="2"/>
  <c r="AI435" i="2"/>
  <c r="AH435" i="2"/>
  <c r="AG435" i="2"/>
  <c r="AF435" i="2"/>
  <c r="AD435" i="2"/>
  <c r="AB435" i="2"/>
  <c r="AE435" i="2"/>
  <c r="M435" i="2"/>
  <c r="N435" i="2"/>
  <c r="R435" i="2"/>
  <c r="S435" i="2"/>
  <c r="T435" i="2"/>
  <c r="V435" i="2"/>
  <c r="K435" i="2"/>
  <c r="J435" i="2"/>
  <c r="L435" i="2"/>
  <c r="U435" i="2"/>
  <c r="W435" i="2"/>
  <c r="I435" i="2"/>
  <c r="AC435" i="2"/>
  <c r="AN447" i="2"/>
  <c r="AA447" i="2"/>
  <c r="AM447" i="2"/>
  <c r="Z447" i="2"/>
  <c r="AL447" i="2"/>
  <c r="Y447" i="2"/>
  <c r="AK447" i="2"/>
  <c r="AJ447" i="2"/>
  <c r="AI447" i="2"/>
  <c r="AH447" i="2"/>
  <c r="AG447" i="2"/>
  <c r="AF447" i="2"/>
  <c r="AD447" i="2"/>
  <c r="AB447" i="2"/>
  <c r="AE447" i="2"/>
  <c r="M447" i="2"/>
  <c r="N447" i="2"/>
  <c r="R447" i="2"/>
  <c r="S447" i="2"/>
  <c r="T447" i="2"/>
  <c r="V447" i="2"/>
  <c r="K447" i="2"/>
  <c r="J447" i="2"/>
  <c r="L447" i="2"/>
  <c r="U447" i="2"/>
  <c r="W447" i="2"/>
  <c r="I447" i="2"/>
  <c r="AC447" i="2"/>
  <c r="AN459" i="2"/>
  <c r="AA459" i="2"/>
  <c r="AM459" i="2"/>
  <c r="Z459" i="2"/>
  <c r="AL459" i="2"/>
  <c r="Y459" i="2"/>
  <c r="AK459" i="2"/>
  <c r="AJ459" i="2"/>
  <c r="AI459" i="2"/>
  <c r="AH459" i="2"/>
  <c r="AG459" i="2"/>
  <c r="AF459" i="2"/>
  <c r="AD459" i="2"/>
  <c r="AB459" i="2"/>
  <c r="AE459" i="2"/>
  <c r="M459" i="2"/>
  <c r="N459" i="2"/>
  <c r="S459" i="2"/>
  <c r="K459" i="2"/>
  <c r="R459" i="2"/>
  <c r="T459" i="2"/>
  <c r="U459" i="2"/>
  <c r="V459" i="2"/>
  <c r="W459" i="2"/>
  <c r="J459" i="2"/>
  <c r="L459" i="2"/>
  <c r="I459" i="2"/>
  <c r="AC459" i="2"/>
  <c r="AN471" i="2"/>
  <c r="AA471" i="2"/>
  <c r="AM471" i="2"/>
  <c r="Z471" i="2"/>
  <c r="AL471" i="2"/>
  <c r="Y471" i="2"/>
  <c r="AK471" i="2"/>
  <c r="AJ471" i="2"/>
  <c r="AI471" i="2"/>
  <c r="AH471" i="2"/>
  <c r="AG471" i="2"/>
  <c r="AF471" i="2"/>
  <c r="AD471" i="2"/>
  <c r="AB471" i="2"/>
  <c r="AE471" i="2"/>
  <c r="S471" i="2"/>
  <c r="K471" i="2"/>
  <c r="U471" i="2"/>
  <c r="V471" i="2"/>
  <c r="W471" i="2"/>
  <c r="J471" i="2"/>
  <c r="L471" i="2"/>
  <c r="M471" i="2"/>
  <c r="N471" i="2"/>
  <c r="R471" i="2"/>
  <c r="T471" i="2"/>
  <c r="I471" i="2"/>
  <c r="AC471" i="2"/>
  <c r="AD483" i="2"/>
  <c r="AM483" i="2"/>
  <c r="Z483" i="2"/>
  <c r="AI483" i="2"/>
  <c r="AH483" i="2"/>
  <c r="AG483" i="2"/>
  <c r="AF483" i="2"/>
  <c r="AE483" i="2"/>
  <c r="AB483" i="2"/>
  <c r="AA483" i="2"/>
  <c r="Y483" i="2"/>
  <c r="AN483" i="2"/>
  <c r="AK483" i="2"/>
  <c r="AJ483" i="2"/>
  <c r="AL483" i="2"/>
  <c r="S483" i="2"/>
  <c r="T483" i="2"/>
  <c r="U483" i="2"/>
  <c r="V483" i="2"/>
  <c r="J483" i="2"/>
  <c r="W483" i="2"/>
  <c r="K483" i="2"/>
  <c r="L483" i="2"/>
  <c r="M483" i="2"/>
  <c r="N483" i="2"/>
  <c r="R483" i="2"/>
  <c r="I483" i="2"/>
  <c r="AC483" i="2"/>
  <c r="AK495" i="2"/>
  <c r="AJ495" i="2"/>
  <c r="AI495" i="2"/>
  <c r="AH495" i="2"/>
  <c r="AD495" i="2"/>
  <c r="AM495" i="2"/>
  <c r="Z495" i="2"/>
  <c r="AN495" i="2"/>
  <c r="AL495" i="2"/>
  <c r="AG495" i="2"/>
  <c r="AF495" i="2"/>
  <c r="AE495" i="2"/>
  <c r="AA495" i="2"/>
  <c r="Y495" i="2"/>
  <c r="AB495" i="2"/>
  <c r="S495" i="2"/>
  <c r="T495" i="2"/>
  <c r="U495" i="2"/>
  <c r="V495" i="2"/>
  <c r="J495" i="2"/>
  <c r="W495" i="2"/>
  <c r="K495" i="2"/>
  <c r="L495" i="2"/>
  <c r="M495" i="2"/>
  <c r="N495" i="2"/>
  <c r="R495" i="2"/>
  <c r="I495" i="2"/>
  <c r="AC495" i="2"/>
  <c r="AK507" i="2"/>
  <c r="AJ507" i="2"/>
  <c r="AI507" i="2"/>
  <c r="AH507" i="2"/>
  <c r="AG507" i="2"/>
  <c r="AF507" i="2"/>
  <c r="AE507" i="2"/>
  <c r="AD507" i="2"/>
  <c r="AM507" i="2"/>
  <c r="Z507" i="2"/>
  <c r="AN507" i="2"/>
  <c r="AL507" i="2"/>
  <c r="AB507" i="2"/>
  <c r="AA507" i="2"/>
  <c r="Y507" i="2"/>
  <c r="S507" i="2"/>
  <c r="T507" i="2"/>
  <c r="U507" i="2"/>
  <c r="V507" i="2"/>
  <c r="J507" i="2"/>
  <c r="W507" i="2"/>
  <c r="K507" i="2"/>
  <c r="L507" i="2"/>
  <c r="M507" i="2"/>
  <c r="N507" i="2"/>
  <c r="R507" i="2"/>
  <c r="I507" i="2"/>
  <c r="AC507" i="2"/>
  <c r="AK519" i="2"/>
  <c r="AJ519" i="2"/>
  <c r="AI519" i="2"/>
  <c r="AH519" i="2"/>
  <c r="AG519" i="2"/>
  <c r="AF519" i="2"/>
  <c r="AE519" i="2"/>
  <c r="AD519" i="2"/>
  <c r="AB519" i="2"/>
  <c r="AN519" i="2"/>
  <c r="AA519" i="2"/>
  <c r="AM519" i="2"/>
  <c r="Z519" i="2"/>
  <c r="AL519" i="2"/>
  <c r="Y519" i="2"/>
  <c r="S519" i="2"/>
  <c r="T519" i="2"/>
  <c r="U519" i="2"/>
  <c r="V519" i="2"/>
  <c r="J519" i="2"/>
  <c r="W519" i="2"/>
  <c r="K519" i="2"/>
  <c r="L519" i="2"/>
  <c r="M519" i="2"/>
  <c r="N519" i="2"/>
  <c r="R519" i="2"/>
  <c r="I519" i="2"/>
  <c r="AC519" i="2"/>
  <c r="AK531" i="2"/>
  <c r="AJ531" i="2"/>
  <c r="AI531" i="2"/>
  <c r="AH531" i="2"/>
  <c r="AG531" i="2"/>
  <c r="AF531" i="2"/>
  <c r="AE531" i="2"/>
  <c r="AD531" i="2"/>
  <c r="AB531" i="2"/>
  <c r="AN531" i="2"/>
  <c r="AA531" i="2"/>
  <c r="AM531" i="2"/>
  <c r="Z531" i="2"/>
  <c r="AL531" i="2"/>
  <c r="Y531" i="2"/>
  <c r="S531" i="2"/>
  <c r="T531" i="2"/>
  <c r="U531" i="2"/>
  <c r="V531" i="2"/>
  <c r="J531" i="2"/>
  <c r="W531" i="2"/>
  <c r="K531" i="2"/>
  <c r="L531" i="2"/>
  <c r="M531" i="2"/>
  <c r="N531" i="2"/>
  <c r="R531" i="2"/>
  <c r="I531" i="2"/>
  <c r="AC531" i="2"/>
  <c r="AK543" i="2"/>
  <c r="AJ543" i="2"/>
  <c r="AI543" i="2"/>
  <c r="AH543" i="2"/>
  <c r="AG543" i="2"/>
  <c r="AF543" i="2"/>
  <c r="AE543" i="2"/>
  <c r="AD543" i="2"/>
  <c r="AB543" i="2"/>
  <c r="AN543" i="2"/>
  <c r="AA543" i="2"/>
  <c r="AM543" i="2"/>
  <c r="Z543" i="2"/>
  <c r="Y543" i="2"/>
  <c r="AL543" i="2"/>
  <c r="S543" i="2"/>
  <c r="T543" i="2"/>
  <c r="U543" i="2"/>
  <c r="V543" i="2"/>
  <c r="J543" i="2"/>
  <c r="W543" i="2"/>
  <c r="K543" i="2"/>
  <c r="L543" i="2"/>
  <c r="M543" i="2"/>
  <c r="N543" i="2"/>
  <c r="R543" i="2"/>
  <c r="I543" i="2"/>
  <c r="AC543" i="2"/>
  <c r="AK555" i="2"/>
  <c r="AJ555" i="2"/>
  <c r="AI555" i="2"/>
  <c r="AH555" i="2"/>
  <c r="AG555" i="2"/>
  <c r="AF555" i="2"/>
  <c r="AE555" i="2"/>
  <c r="AD555" i="2"/>
  <c r="AB555" i="2"/>
  <c r="AN555" i="2"/>
  <c r="AA555" i="2"/>
  <c r="AM555" i="2"/>
  <c r="Z555" i="2"/>
  <c r="AL555" i="2"/>
  <c r="Y555" i="2"/>
  <c r="S555" i="2"/>
  <c r="T555" i="2"/>
  <c r="U555" i="2"/>
  <c r="V555" i="2"/>
  <c r="J555" i="2"/>
  <c r="W555" i="2"/>
  <c r="K555" i="2"/>
  <c r="L555" i="2"/>
  <c r="M555" i="2"/>
  <c r="N555" i="2"/>
  <c r="R555" i="2"/>
  <c r="I555" i="2"/>
  <c r="AC555" i="2"/>
  <c r="AK567" i="2"/>
  <c r="AJ567" i="2"/>
  <c r="AI567" i="2"/>
  <c r="AH567" i="2"/>
  <c r="AG567" i="2"/>
  <c r="AF567" i="2"/>
  <c r="AE567" i="2"/>
  <c r="AD567" i="2"/>
  <c r="AB567" i="2"/>
  <c r="AN567" i="2"/>
  <c r="AA567" i="2"/>
  <c r="AM567" i="2"/>
  <c r="Z567" i="2"/>
  <c r="AL567" i="2"/>
  <c r="Y567" i="2"/>
  <c r="S567" i="2"/>
  <c r="T567" i="2"/>
  <c r="U567" i="2"/>
  <c r="V567" i="2"/>
  <c r="J567" i="2"/>
  <c r="W567" i="2"/>
  <c r="K567" i="2"/>
  <c r="L567" i="2"/>
  <c r="M567" i="2"/>
  <c r="N567" i="2"/>
  <c r="R567" i="2"/>
  <c r="I567" i="2"/>
  <c r="AC567" i="2"/>
  <c r="AK579" i="2"/>
  <c r="AJ579" i="2"/>
  <c r="AI579" i="2"/>
  <c r="AH579" i="2"/>
  <c r="AG579" i="2"/>
  <c r="AF579" i="2"/>
  <c r="AE579" i="2"/>
  <c r="AD579" i="2"/>
  <c r="AB579" i="2"/>
  <c r="AN579" i="2"/>
  <c r="AA579" i="2"/>
  <c r="AM579" i="2"/>
  <c r="Z579" i="2"/>
  <c r="AL579" i="2"/>
  <c r="Y579" i="2"/>
  <c r="S579" i="2"/>
  <c r="T579" i="2"/>
  <c r="U579" i="2"/>
  <c r="V579" i="2"/>
  <c r="J579" i="2"/>
  <c r="W579" i="2"/>
  <c r="K579" i="2"/>
  <c r="L579" i="2"/>
  <c r="M579" i="2"/>
  <c r="N579" i="2"/>
  <c r="R579" i="2"/>
  <c r="I579" i="2"/>
  <c r="AC579" i="2"/>
  <c r="AK591" i="2"/>
  <c r="AJ591" i="2"/>
  <c r="AI591" i="2"/>
  <c r="AH591" i="2"/>
  <c r="AG591" i="2"/>
  <c r="AF591" i="2"/>
  <c r="AE591" i="2"/>
  <c r="AD591" i="2"/>
  <c r="AB591" i="2"/>
  <c r="AN591" i="2"/>
  <c r="AA591" i="2"/>
  <c r="AM591" i="2"/>
  <c r="Z591" i="2"/>
  <c r="Y591" i="2"/>
  <c r="AL591" i="2"/>
  <c r="S591" i="2"/>
  <c r="T591" i="2"/>
  <c r="U591" i="2"/>
  <c r="V591" i="2"/>
  <c r="J591" i="2"/>
  <c r="W591" i="2"/>
  <c r="K591" i="2"/>
  <c r="L591" i="2"/>
  <c r="M591" i="2"/>
  <c r="N591" i="2"/>
  <c r="R591" i="2"/>
  <c r="I591" i="2"/>
  <c r="AC591" i="2"/>
  <c r="AK603" i="2"/>
  <c r="AJ603" i="2"/>
  <c r="AI603" i="2"/>
  <c r="AH603" i="2"/>
  <c r="AG603" i="2"/>
  <c r="AF603" i="2"/>
  <c r="AE603" i="2"/>
  <c r="AD603" i="2"/>
  <c r="AB603" i="2"/>
  <c r="AN603" i="2"/>
  <c r="AA603" i="2"/>
  <c r="AM603" i="2"/>
  <c r="Z603" i="2"/>
  <c r="AL603" i="2"/>
  <c r="Y603" i="2"/>
  <c r="S603" i="2"/>
  <c r="T603" i="2"/>
  <c r="U603" i="2"/>
  <c r="V603" i="2"/>
  <c r="J603" i="2"/>
  <c r="W603" i="2"/>
  <c r="K603" i="2"/>
  <c r="L603" i="2"/>
  <c r="M603" i="2"/>
  <c r="N603" i="2"/>
  <c r="R603" i="2"/>
  <c r="I603" i="2"/>
  <c r="AC603" i="2"/>
  <c r="AI615" i="2"/>
  <c r="AG615" i="2"/>
  <c r="AF615" i="2"/>
  <c r="Z615" i="2"/>
  <c r="Y615" i="2"/>
  <c r="AN615" i="2"/>
  <c r="AM615" i="2"/>
  <c r="AL615" i="2"/>
  <c r="AK615" i="2"/>
  <c r="AJ615" i="2"/>
  <c r="AH615" i="2"/>
  <c r="AE615" i="2"/>
  <c r="AD615" i="2"/>
  <c r="AB615" i="2"/>
  <c r="AA615" i="2"/>
  <c r="S615" i="2"/>
  <c r="T615" i="2"/>
  <c r="U615" i="2"/>
  <c r="V615" i="2"/>
  <c r="J615" i="2"/>
  <c r="W615" i="2"/>
  <c r="K615" i="2"/>
  <c r="L615" i="2"/>
  <c r="M615" i="2"/>
  <c r="N615" i="2"/>
  <c r="R615" i="2"/>
  <c r="I615" i="2"/>
  <c r="AC615" i="2"/>
  <c r="AD627" i="2"/>
  <c r="AB627" i="2"/>
  <c r="AN627" i="2"/>
  <c r="AA627" i="2"/>
  <c r="AM627" i="2"/>
  <c r="Z627" i="2"/>
  <c r="AI627" i="2"/>
  <c r="AG627" i="2"/>
  <c r="AF627" i="2"/>
  <c r="Y627" i="2"/>
  <c r="AL627" i="2"/>
  <c r="AK627" i="2"/>
  <c r="AJ627" i="2"/>
  <c r="AH627" i="2"/>
  <c r="AE627" i="2"/>
  <c r="S627" i="2"/>
  <c r="T627" i="2"/>
  <c r="U627" i="2"/>
  <c r="V627" i="2"/>
  <c r="J627" i="2"/>
  <c r="W627" i="2"/>
  <c r="K627" i="2"/>
  <c r="L627" i="2"/>
  <c r="M627" i="2"/>
  <c r="N627" i="2"/>
  <c r="R627" i="2"/>
  <c r="I627" i="2"/>
  <c r="AC627" i="2"/>
  <c r="AE639" i="2"/>
  <c r="AD639" i="2"/>
  <c r="AN639" i="2"/>
  <c r="AA639" i="2"/>
  <c r="AJ639" i="2"/>
  <c r="AI639" i="2"/>
  <c r="AH639" i="2"/>
  <c r="AG639" i="2"/>
  <c r="Y639" i="2"/>
  <c r="AM639" i="2"/>
  <c r="AL639" i="2"/>
  <c r="AK639" i="2"/>
  <c r="AF639" i="2"/>
  <c r="AB639" i="2"/>
  <c r="Z639" i="2"/>
  <c r="S639" i="2"/>
  <c r="T639" i="2"/>
  <c r="U639" i="2"/>
  <c r="V639" i="2"/>
  <c r="J639" i="2"/>
  <c r="W639" i="2"/>
  <c r="K639" i="2"/>
  <c r="L639" i="2"/>
  <c r="M639" i="2"/>
  <c r="N639" i="2"/>
  <c r="R639" i="2"/>
  <c r="I639" i="2"/>
  <c r="AC639" i="2"/>
  <c r="AE651" i="2"/>
  <c r="AD651" i="2"/>
  <c r="AN651" i="2"/>
  <c r="AA651" i="2"/>
  <c r="AG651" i="2"/>
  <c r="AF651" i="2"/>
  <c r="AB651" i="2"/>
  <c r="Z651" i="2"/>
  <c r="Y651" i="2"/>
  <c r="AM651" i="2"/>
  <c r="AL651" i="2"/>
  <c r="AK651" i="2"/>
  <c r="AJ651" i="2"/>
  <c r="AI651" i="2"/>
  <c r="AH651" i="2"/>
  <c r="S651" i="2"/>
  <c r="T651" i="2"/>
  <c r="U651" i="2"/>
  <c r="V651" i="2"/>
  <c r="J651" i="2"/>
  <c r="W651" i="2"/>
  <c r="K651" i="2"/>
  <c r="L651" i="2"/>
  <c r="M651" i="2"/>
  <c r="N651" i="2"/>
  <c r="R651" i="2"/>
  <c r="I651" i="2"/>
  <c r="AC651" i="2"/>
  <c r="AK663" i="2"/>
  <c r="AE663" i="2"/>
  <c r="AD663" i="2"/>
  <c r="AN663" i="2"/>
  <c r="AA663" i="2"/>
  <c r="AI663" i="2"/>
  <c r="AH663" i="2"/>
  <c r="AG663" i="2"/>
  <c r="AF663" i="2"/>
  <c r="AB663" i="2"/>
  <c r="Z663" i="2"/>
  <c r="Y663" i="2"/>
  <c r="AM663" i="2"/>
  <c r="AL663" i="2"/>
  <c r="AJ663" i="2"/>
  <c r="S663" i="2"/>
  <c r="T663" i="2"/>
  <c r="U663" i="2"/>
  <c r="V663" i="2"/>
  <c r="J663" i="2"/>
  <c r="W663" i="2"/>
  <c r="K663" i="2"/>
  <c r="L663" i="2"/>
  <c r="M663" i="2"/>
  <c r="N663" i="2"/>
  <c r="R663" i="2"/>
  <c r="I663" i="2"/>
  <c r="AC663" i="2"/>
  <c r="AL675" i="2"/>
  <c r="Y675" i="2"/>
  <c r="AK675" i="2"/>
  <c r="AJ675" i="2"/>
  <c r="AI675" i="2"/>
  <c r="AE675" i="2"/>
  <c r="AD675" i="2"/>
  <c r="AN675" i="2"/>
  <c r="AA675" i="2"/>
  <c r="AM675" i="2"/>
  <c r="AH675" i="2"/>
  <c r="AG675" i="2"/>
  <c r="AF675" i="2"/>
  <c r="AB675" i="2"/>
  <c r="Z675" i="2"/>
  <c r="S675" i="2"/>
  <c r="T675" i="2"/>
  <c r="U675" i="2"/>
  <c r="V675" i="2"/>
  <c r="J675" i="2"/>
  <c r="W675" i="2"/>
  <c r="K675" i="2"/>
  <c r="L675" i="2"/>
  <c r="M675" i="2"/>
  <c r="N675" i="2"/>
  <c r="R675" i="2"/>
  <c r="I675" i="2"/>
  <c r="AC675" i="2"/>
  <c r="AL687" i="2"/>
  <c r="Y687" i="2"/>
  <c r="AK687" i="2"/>
  <c r="AJ687" i="2"/>
  <c r="AI687" i="2"/>
  <c r="AH687" i="2"/>
  <c r="AG687" i="2"/>
  <c r="AF687" i="2"/>
  <c r="AE687" i="2"/>
  <c r="AD687" i="2"/>
  <c r="AN687" i="2"/>
  <c r="AA687" i="2"/>
  <c r="AM687" i="2"/>
  <c r="Z687" i="2"/>
  <c r="AB687" i="2"/>
  <c r="R687" i="2"/>
  <c r="S687" i="2"/>
  <c r="T687" i="2"/>
  <c r="U687" i="2"/>
  <c r="V687" i="2"/>
  <c r="J687" i="2"/>
  <c r="W687" i="2"/>
  <c r="K687" i="2"/>
  <c r="L687" i="2"/>
  <c r="M687" i="2"/>
  <c r="N687" i="2"/>
  <c r="I687" i="2"/>
  <c r="AC687" i="2"/>
  <c r="AL699" i="2"/>
  <c r="Y699" i="2"/>
  <c r="AK699" i="2"/>
  <c r="AJ699" i="2"/>
  <c r="AI699" i="2"/>
  <c r="AH699" i="2"/>
  <c r="AG699" i="2"/>
  <c r="AF699" i="2"/>
  <c r="AE699" i="2"/>
  <c r="AD699" i="2"/>
  <c r="AN699" i="2"/>
  <c r="AA699" i="2"/>
  <c r="AM699" i="2"/>
  <c r="Z699" i="2"/>
  <c r="AB699" i="2"/>
  <c r="R699" i="2"/>
  <c r="S699" i="2"/>
  <c r="T699" i="2"/>
  <c r="U699" i="2"/>
  <c r="V699" i="2"/>
  <c r="J699" i="2"/>
  <c r="W699" i="2"/>
  <c r="K699" i="2"/>
  <c r="L699" i="2"/>
  <c r="M699" i="2"/>
  <c r="N699" i="2"/>
  <c r="I699" i="2"/>
  <c r="AC699" i="2"/>
  <c r="AL711" i="2"/>
  <c r="Y711" i="2"/>
  <c r="AK711" i="2"/>
  <c r="AJ711" i="2"/>
  <c r="AI711" i="2"/>
  <c r="AH711" i="2"/>
  <c r="AG711" i="2"/>
  <c r="AF711" i="2"/>
  <c r="AE711" i="2"/>
  <c r="AD711" i="2"/>
  <c r="AN711" i="2"/>
  <c r="AA711" i="2"/>
  <c r="AM711" i="2"/>
  <c r="Z711" i="2"/>
  <c r="AB711" i="2"/>
  <c r="R711" i="2"/>
  <c r="T711" i="2"/>
  <c r="U711" i="2"/>
  <c r="V711" i="2"/>
  <c r="J711" i="2"/>
  <c r="W711" i="2"/>
  <c r="K711" i="2"/>
  <c r="L711" i="2"/>
  <c r="M711" i="2"/>
  <c r="N711" i="2"/>
  <c r="I711" i="2"/>
  <c r="AC711" i="2"/>
  <c r="AL723" i="2"/>
  <c r="Y723" i="2"/>
  <c r="AK723" i="2"/>
  <c r="AJ723" i="2"/>
  <c r="AI723" i="2"/>
  <c r="AH723" i="2"/>
  <c r="AG723" i="2"/>
  <c r="AF723" i="2"/>
  <c r="AE723" i="2"/>
  <c r="AD723" i="2"/>
  <c r="AN723" i="2"/>
  <c r="AA723" i="2"/>
  <c r="AM723" i="2"/>
  <c r="Z723" i="2"/>
  <c r="AB723" i="2"/>
  <c r="N723" i="2"/>
  <c r="R723" i="2"/>
  <c r="T723" i="2"/>
  <c r="U723" i="2"/>
  <c r="V723" i="2"/>
  <c r="J723" i="2"/>
  <c r="W723" i="2"/>
  <c r="K723" i="2"/>
  <c r="L723" i="2"/>
  <c r="M723" i="2"/>
  <c r="I723" i="2"/>
  <c r="AC723" i="2"/>
  <c r="AJ735" i="2"/>
  <c r="AI735" i="2"/>
  <c r="AH735" i="2"/>
  <c r="AG735" i="2"/>
  <c r="AF735" i="2"/>
  <c r="AE735" i="2"/>
  <c r="AD735" i="2"/>
  <c r="AC735" i="2"/>
  <c r="AN735" i="2"/>
  <c r="AB735" i="2"/>
  <c r="AL735" i="2"/>
  <c r="Z735" i="2"/>
  <c r="AK735" i="2"/>
  <c r="Y735" i="2"/>
  <c r="AM735" i="2"/>
  <c r="AA735" i="2"/>
  <c r="AJ747" i="2"/>
  <c r="AI747" i="2"/>
  <c r="AH747" i="2"/>
  <c r="AG747" i="2"/>
  <c r="AF747" i="2"/>
  <c r="AE747" i="2"/>
  <c r="AD747" i="2"/>
  <c r="AC747" i="2"/>
  <c r="AN747" i="2"/>
  <c r="AB747" i="2"/>
  <c r="AL747" i="2"/>
  <c r="Z747" i="2"/>
  <c r="AK747" i="2"/>
  <c r="Y747" i="2"/>
  <c r="AM747" i="2"/>
  <c r="AA747" i="2"/>
  <c r="AM759" i="2"/>
  <c r="AA759" i="2"/>
  <c r="AJ759" i="2"/>
  <c r="Z759" i="2"/>
  <c r="AN759" i="2"/>
  <c r="Y759" i="2"/>
  <c r="AL759" i="2"/>
  <c r="AK759" i="2"/>
  <c r="AI759" i="2"/>
  <c r="AH759" i="2"/>
  <c r="AG759" i="2"/>
  <c r="AF759" i="2"/>
  <c r="AE759" i="2"/>
  <c r="AC759" i="2"/>
  <c r="AB759" i="2"/>
  <c r="AD759" i="2"/>
  <c r="AM771" i="2"/>
  <c r="AA771" i="2"/>
  <c r="AJ771" i="2"/>
  <c r="AI771" i="2"/>
  <c r="AH771" i="2"/>
  <c r="AG771" i="2"/>
  <c r="AF771" i="2"/>
  <c r="AE771" i="2"/>
  <c r="AD771" i="2"/>
  <c r="AC771" i="2"/>
  <c r="AB771" i="2"/>
  <c r="Z771" i="2"/>
  <c r="AL771" i="2"/>
  <c r="AK771" i="2"/>
  <c r="AN771" i="2"/>
  <c r="Y771" i="2"/>
  <c r="AH783" i="2"/>
  <c r="AG783" i="2"/>
  <c r="AF783" i="2"/>
  <c r="AE783" i="2"/>
  <c r="AM783" i="2"/>
  <c r="AA783" i="2"/>
  <c r="AJ783" i="2"/>
  <c r="AI783" i="2"/>
  <c r="AD783" i="2"/>
  <c r="AC783" i="2"/>
  <c r="AB783" i="2"/>
  <c r="Z783" i="2"/>
  <c r="Y783" i="2"/>
  <c r="AL783" i="2"/>
  <c r="AK783" i="2"/>
  <c r="AN783" i="2"/>
  <c r="AH795" i="2"/>
  <c r="AG795" i="2"/>
  <c r="AF795" i="2"/>
  <c r="AE795" i="2"/>
  <c r="AN795" i="2"/>
  <c r="AB795" i="2"/>
  <c r="AM795" i="2"/>
  <c r="AA795" i="2"/>
  <c r="AJ795" i="2"/>
  <c r="AK795" i="2"/>
  <c r="AI795" i="2"/>
  <c r="AD795" i="2"/>
  <c r="AC795" i="2"/>
  <c r="Z795" i="2"/>
  <c r="Y795" i="2"/>
  <c r="AL795" i="2"/>
  <c r="AH807" i="2"/>
  <c r="AG807" i="2"/>
  <c r="AF807" i="2"/>
  <c r="AE807" i="2"/>
  <c r="AD807" i="2"/>
  <c r="AC807" i="2"/>
  <c r="AN807" i="2"/>
  <c r="AB807" i="2"/>
  <c r="AM807" i="2"/>
  <c r="AA807" i="2"/>
  <c r="AJ807" i="2"/>
  <c r="AI807" i="2"/>
  <c r="Z807" i="2"/>
  <c r="Y807" i="2"/>
  <c r="AL807" i="2"/>
  <c r="AK807" i="2"/>
  <c r="AL819" i="2"/>
  <c r="AH819" i="2"/>
  <c r="AG819" i="2"/>
  <c r="AF819" i="2"/>
  <c r="AE819" i="2"/>
  <c r="AD819" i="2"/>
  <c r="AC819" i="2"/>
  <c r="AB819" i="2"/>
  <c r="AN819" i="2"/>
  <c r="AA819" i="2"/>
  <c r="AM819" i="2"/>
  <c r="Z819" i="2"/>
  <c r="AJ819" i="2"/>
  <c r="AI819" i="2"/>
  <c r="AK819" i="2"/>
  <c r="Y819" i="2"/>
  <c r="AN831" i="2"/>
  <c r="AB831" i="2"/>
  <c r="AL831" i="2"/>
  <c r="Z831" i="2"/>
  <c r="AC831" i="2"/>
  <c r="AA831" i="2"/>
  <c r="Y831" i="2"/>
  <c r="AM831" i="2"/>
  <c r="AK831" i="2"/>
  <c r="AJ831" i="2"/>
  <c r="AI831" i="2"/>
  <c r="AH831" i="2"/>
  <c r="AG831" i="2"/>
  <c r="AE831" i="2"/>
  <c r="AD831" i="2"/>
  <c r="AF831" i="2"/>
  <c r="AC843" i="2"/>
  <c r="AN843" i="2"/>
  <c r="AB843" i="2"/>
  <c r="AL843" i="2"/>
  <c r="Z843" i="2"/>
  <c r="AM843" i="2"/>
  <c r="AK843" i="2"/>
  <c r="AJ843" i="2"/>
  <c r="AI843" i="2"/>
  <c r="AH843" i="2"/>
  <c r="AG843" i="2"/>
  <c r="AF843" i="2"/>
  <c r="AE843" i="2"/>
  <c r="AA843" i="2"/>
  <c r="Y843" i="2"/>
  <c r="AD843" i="2"/>
  <c r="AC855" i="2"/>
  <c r="AN855" i="2"/>
  <c r="AB855" i="2"/>
  <c r="AL855" i="2"/>
  <c r="Z855" i="2"/>
  <c r="AM855" i="2"/>
  <c r="AK855" i="2"/>
  <c r="AJ855" i="2"/>
  <c r="AI855" i="2"/>
  <c r="AH855" i="2"/>
  <c r="AG855" i="2"/>
  <c r="AF855" i="2"/>
  <c r="AE855" i="2"/>
  <c r="AA855" i="2"/>
  <c r="Y855" i="2"/>
  <c r="AD855" i="2"/>
  <c r="AC867" i="2"/>
  <c r="AN867" i="2"/>
  <c r="AB867" i="2"/>
  <c r="AL867" i="2"/>
  <c r="Z867" i="2"/>
  <c r="AM867" i="2"/>
  <c r="AK867" i="2"/>
  <c r="AJ867" i="2"/>
  <c r="AI867" i="2"/>
  <c r="AH867" i="2"/>
  <c r="AG867" i="2"/>
  <c r="AF867" i="2"/>
  <c r="AE867" i="2"/>
  <c r="AA867" i="2"/>
  <c r="Y867" i="2"/>
  <c r="AD867" i="2"/>
  <c r="AI879" i="2"/>
  <c r="AC879" i="2"/>
  <c r="AN879" i="2"/>
  <c r="AB879" i="2"/>
  <c r="AL879" i="2"/>
  <c r="Z879" i="2"/>
  <c r="Y879" i="2"/>
  <c r="AM879" i="2"/>
  <c r="AK879" i="2"/>
  <c r="AJ879" i="2"/>
  <c r="AH879" i="2"/>
  <c r="AG879" i="2"/>
  <c r="AF879" i="2"/>
  <c r="AD879" i="2"/>
  <c r="AA879" i="2"/>
  <c r="AE879" i="2"/>
  <c r="AJ891" i="2"/>
  <c r="AI891" i="2"/>
  <c r="AH891" i="2"/>
  <c r="AG891" i="2"/>
  <c r="AF891" i="2"/>
  <c r="AE891" i="2"/>
  <c r="AD891" i="2"/>
  <c r="AC891" i="2"/>
  <c r="AN891" i="2"/>
  <c r="AB891" i="2"/>
  <c r="AL891" i="2"/>
  <c r="Z891" i="2"/>
  <c r="AM891" i="2"/>
  <c r="AA891" i="2"/>
  <c r="Y891" i="2"/>
  <c r="AK891" i="2"/>
  <c r="AD903" i="2"/>
  <c r="AM903" i="2"/>
  <c r="AA903" i="2"/>
  <c r="AK903" i="2"/>
  <c r="AJ903" i="2"/>
  <c r="AI903" i="2"/>
  <c r="AH903" i="2"/>
  <c r="AG903" i="2"/>
  <c r="AF903" i="2"/>
  <c r="AE903" i="2"/>
  <c r="AC903" i="2"/>
  <c r="AB903" i="2"/>
  <c r="AN903" i="2"/>
  <c r="Y903" i="2"/>
  <c r="AL903" i="2"/>
  <c r="Z903" i="2"/>
  <c r="AD915" i="2"/>
  <c r="AM915" i="2"/>
  <c r="AA915" i="2"/>
  <c r="AG915" i="2"/>
  <c r="AF915" i="2"/>
  <c r="AE915" i="2"/>
  <c r="AC915" i="2"/>
  <c r="AB915" i="2"/>
  <c r="Z915" i="2"/>
  <c r="AN915" i="2"/>
  <c r="Y915" i="2"/>
  <c r="AL915" i="2"/>
  <c r="AK915" i="2"/>
  <c r="AI915" i="2"/>
  <c r="AH915" i="2"/>
  <c r="AJ915" i="2"/>
  <c r="AD927" i="2"/>
  <c r="AM927" i="2"/>
  <c r="AA927" i="2"/>
  <c r="AB927" i="2"/>
  <c r="Z927" i="2"/>
  <c r="AN927" i="2"/>
  <c r="Y927" i="2"/>
  <c r="AL927" i="2"/>
  <c r="AK927" i="2"/>
  <c r="AJ927" i="2"/>
  <c r="AI927" i="2"/>
  <c r="AH927" i="2"/>
  <c r="AG927" i="2"/>
  <c r="AE927" i="2"/>
  <c r="AC927" i="2"/>
  <c r="AF927" i="2"/>
  <c r="AK939" i="2"/>
  <c r="Y939" i="2"/>
  <c r="AJ939" i="2"/>
  <c r="AI939" i="2"/>
  <c r="AD939" i="2"/>
  <c r="AM939" i="2"/>
  <c r="AA939" i="2"/>
  <c r="AE939" i="2"/>
  <c r="AC939" i="2"/>
  <c r="AB939" i="2"/>
  <c r="Z939" i="2"/>
  <c r="AN939" i="2"/>
  <c r="AL939" i="2"/>
  <c r="AG939" i="2"/>
  <c r="AF939" i="2"/>
  <c r="AH939" i="2"/>
  <c r="AC951" i="2"/>
  <c r="AM951" i="2"/>
  <c r="AA951" i="2"/>
  <c r="AL951" i="2"/>
  <c r="AK951" i="2"/>
  <c r="AJ951" i="2"/>
  <c r="AH951" i="2"/>
  <c r="AG951" i="2"/>
  <c r="AE951" i="2"/>
  <c r="Z951" i="2"/>
  <c r="AB951" i="2"/>
  <c r="Y951" i="2"/>
  <c r="AN951" i="2"/>
  <c r="AF951" i="2"/>
  <c r="AD951" i="2"/>
  <c r="AI951" i="2"/>
  <c r="AC963" i="2"/>
  <c r="AM963" i="2"/>
  <c r="AA963" i="2"/>
  <c r="AH963" i="2"/>
  <c r="AG963" i="2"/>
  <c r="AF963" i="2"/>
  <c r="AD963" i="2"/>
  <c r="AB963" i="2"/>
  <c r="Z963" i="2"/>
  <c r="AN963" i="2"/>
  <c r="Y963" i="2"/>
  <c r="AL963" i="2"/>
  <c r="AJ963" i="2"/>
  <c r="AK963" i="2"/>
  <c r="AI963" i="2"/>
  <c r="AE963" i="2"/>
  <c r="AC975" i="2"/>
  <c r="AM975" i="2"/>
  <c r="AA975" i="2"/>
  <c r="AD975" i="2"/>
  <c r="AB975" i="2"/>
  <c r="Z975" i="2"/>
  <c r="AL975" i="2"/>
  <c r="AK975" i="2"/>
  <c r="AJ975" i="2"/>
  <c r="AI975" i="2"/>
  <c r="AH975" i="2"/>
  <c r="AF975" i="2"/>
  <c r="AG975" i="2"/>
  <c r="AE975" i="2"/>
  <c r="Y975" i="2"/>
  <c r="AN975" i="2"/>
  <c r="AC987" i="2"/>
  <c r="AM987" i="2"/>
  <c r="AA987" i="2"/>
  <c r="AL987" i="2"/>
  <c r="AK987" i="2"/>
  <c r="AJ987" i="2"/>
  <c r="AH987" i="2"/>
  <c r="AG987" i="2"/>
  <c r="AF987" i="2"/>
  <c r="AE987" i="2"/>
  <c r="AD987" i="2"/>
  <c r="Z987" i="2"/>
  <c r="AN987" i="2"/>
  <c r="AI987" i="2"/>
  <c r="Y987" i="2"/>
  <c r="AB987" i="2"/>
  <c r="AN999" i="2"/>
  <c r="AB999" i="2"/>
  <c r="AM999" i="2"/>
  <c r="AA999" i="2"/>
  <c r="AC999" i="2"/>
  <c r="Y999" i="2"/>
  <c r="AF999" i="2"/>
  <c r="AE999" i="2"/>
  <c r="AD999" i="2"/>
  <c r="AL999" i="2"/>
  <c r="AK999" i="2"/>
  <c r="AJ999" i="2"/>
  <c r="AI999" i="2"/>
  <c r="AH999" i="2"/>
  <c r="AG999" i="2"/>
  <c r="Z999" i="2"/>
  <c r="AN1011" i="2"/>
  <c r="AB1011" i="2"/>
  <c r="AF1011" i="2"/>
  <c r="AE1011" i="2"/>
  <c r="Z1011" i="2"/>
  <c r="AM1011" i="2"/>
  <c r="AH1011" i="2"/>
  <c r="AG1011" i="2"/>
  <c r="AD1011" i="2"/>
  <c r="AA1011" i="2"/>
  <c r="Y1011" i="2"/>
  <c r="AL1011" i="2"/>
  <c r="AK1011" i="2"/>
  <c r="AJ1011" i="2"/>
  <c r="AI1011" i="2"/>
  <c r="AC1011" i="2"/>
  <c r="AN1023" i="2"/>
  <c r="AB1023" i="2"/>
  <c r="AJ1023" i="2"/>
  <c r="AI1023" i="2"/>
  <c r="AM1023" i="2"/>
  <c r="AK1023" i="2"/>
  <c r="AH1023" i="2"/>
  <c r="Z1023" i="2"/>
  <c r="Y1023" i="2"/>
  <c r="AL1023" i="2"/>
  <c r="AG1023" i="2"/>
  <c r="AF1023" i="2"/>
  <c r="AE1023" i="2"/>
  <c r="AD1023" i="2"/>
  <c r="AC1023" i="2"/>
  <c r="AA1023" i="2"/>
  <c r="AN1035" i="2"/>
  <c r="AB1035" i="2"/>
  <c r="AA1035" i="2"/>
  <c r="AM1035" i="2"/>
  <c r="Z1035" i="2"/>
  <c r="AI1035" i="2"/>
  <c r="AG1035" i="2"/>
  <c r="AF1035" i="2"/>
  <c r="AL1035" i="2"/>
  <c r="AK1035" i="2"/>
  <c r="AJ1035" i="2"/>
  <c r="AH1035" i="2"/>
  <c r="AE1035" i="2"/>
  <c r="AD1035" i="2"/>
  <c r="AC1035" i="2"/>
  <c r="Y1035" i="2"/>
  <c r="AN1047" i="2"/>
  <c r="AB1047" i="2"/>
  <c r="AF1047" i="2"/>
  <c r="AE1047" i="2"/>
  <c r="AA1047" i="2"/>
  <c r="AM1047" i="2"/>
  <c r="Z1047" i="2"/>
  <c r="AG1047" i="2"/>
  <c r="AL1047" i="2"/>
  <c r="AK1047" i="2"/>
  <c r="AI1047" i="2"/>
  <c r="AH1047" i="2"/>
  <c r="AJ1047" i="2"/>
  <c r="AD1047" i="2"/>
  <c r="AC1047" i="2"/>
  <c r="Y1047" i="2"/>
  <c r="AN1059" i="2"/>
  <c r="AB1059" i="2"/>
  <c r="AJ1059" i="2"/>
  <c r="AI1059" i="2"/>
  <c r="AF1059" i="2"/>
  <c r="AE1059" i="2"/>
  <c r="AK1059" i="2"/>
  <c r="AC1059" i="2"/>
  <c r="AA1059" i="2"/>
  <c r="Z1059" i="2"/>
  <c r="Y1059" i="2"/>
  <c r="AM1059" i="2"/>
  <c r="AL1059" i="2"/>
  <c r="AH1059" i="2"/>
  <c r="AG1059" i="2"/>
  <c r="AD1059" i="2"/>
  <c r="AN1071" i="2"/>
  <c r="AB1071" i="2"/>
  <c r="AA1071" i="2"/>
  <c r="AM1071" i="2"/>
  <c r="Z1071" i="2"/>
  <c r="AJ1071" i="2"/>
  <c r="AI1071" i="2"/>
  <c r="AG1071" i="2"/>
  <c r="AF1071" i="2"/>
  <c r="AE1071" i="2"/>
  <c r="AD1071" i="2"/>
  <c r="AC1071" i="2"/>
  <c r="AL1071" i="2"/>
  <c r="AK1071" i="2"/>
  <c r="AH1071" i="2"/>
  <c r="Y1071" i="2"/>
  <c r="AN1083" i="2"/>
  <c r="AB1083" i="2"/>
  <c r="AL1083" i="2"/>
  <c r="Z1083" i="2"/>
  <c r="Y1083" i="2"/>
  <c r="AH1083" i="2"/>
  <c r="AG1083" i="2"/>
  <c r="AD1083" i="2"/>
  <c r="AC1083" i="2"/>
  <c r="AI1083" i="2"/>
  <c r="AK1083" i="2"/>
  <c r="AJ1083" i="2"/>
  <c r="AM1083" i="2"/>
  <c r="AF1083" i="2"/>
  <c r="AE1083" i="2"/>
  <c r="AA1083" i="2"/>
  <c r="AC1095" i="2"/>
  <c r="AN1095" i="2"/>
  <c r="AB1095" i="2"/>
  <c r="AL1095" i="2"/>
  <c r="Z1095" i="2"/>
  <c r="AJ1095" i="2"/>
  <c r="AF1095" i="2"/>
  <c r="AI1095" i="2"/>
  <c r="AH1095" i="2"/>
  <c r="AE1095" i="2"/>
  <c r="AD1095" i="2"/>
  <c r="AA1095" i="2"/>
  <c r="Y1095" i="2"/>
  <c r="AM1095" i="2"/>
  <c r="AK1095" i="2"/>
  <c r="AG1095" i="2"/>
  <c r="AK396" i="2"/>
  <c r="AJ396" i="2"/>
  <c r="AI396" i="2"/>
  <c r="AH396" i="2"/>
  <c r="AG396" i="2"/>
  <c r="AF396" i="2"/>
  <c r="AE396" i="2"/>
  <c r="AD396" i="2"/>
  <c r="AB396" i="2"/>
  <c r="AM396" i="2"/>
  <c r="Z396" i="2"/>
  <c r="AL396" i="2"/>
  <c r="Y396" i="2"/>
  <c r="AN396" i="2"/>
  <c r="AA396" i="2"/>
  <c r="R396" i="2"/>
  <c r="S396" i="2"/>
  <c r="T396" i="2"/>
  <c r="U396" i="2"/>
  <c r="V396" i="2"/>
  <c r="J396" i="2"/>
  <c r="W396" i="2"/>
  <c r="K396" i="2"/>
  <c r="L396" i="2"/>
  <c r="N396" i="2"/>
  <c r="M396" i="2"/>
  <c r="I396" i="2"/>
  <c r="AC396" i="2"/>
  <c r="AH552" i="2"/>
  <c r="AG552" i="2"/>
  <c r="AF552" i="2"/>
  <c r="AE552" i="2"/>
  <c r="AD552" i="2"/>
  <c r="AB552" i="2"/>
  <c r="AN552" i="2"/>
  <c r="AA552" i="2"/>
  <c r="AM552" i="2"/>
  <c r="Z552" i="2"/>
  <c r="AL552" i="2"/>
  <c r="Y552" i="2"/>
  <c r="AK552" i="2"/>
  <c r="AJ552" i="2"/>
  <c r="AI552" i="2"/>
  <c r="V552" i="2"/>
  <c r="J552" i="2"/>
  <c r="W552" i="2"/>
  <c r="K552" i="2"/>
  <c r="L552" i="2"/>
  <c r="M552" i="2"/>
  <c r="N552" i="2"/>
  <c r="R552" i="2"/>
  <c r="S552" i="2"/>
  <c r="T552" i="2"/>
  <c r="U552" i="2"/>
  <c r="I552" i="2"/>
  <c r="AC552" i="2"/>
  <c r="AI732" i="2"/>
  <c r="AH732" i="2"/>
  <c r="AG732" i="2"/>
  <c r="AF732" i="2"/>
  <c r="AE732" i="2"/>
  <c r="AD732" i="2"/>
  <c r="AB732" i="2"/>
  <c r="AN732" i="2"/>
  <c r="AA732" i="2"/>
  <c r="AM732" i="2"/>
  <c r="Z732" i="2"/>
  <c r="AK732" i="2"/>
  <c r="AJ732" i="2"/>
  <c r="AL732" i="2"/>
  <c r="Y732" i="2"/>
  <c r="R732" i="2"/>
  <c r="T732" i="2"/>
  <c r="U732" i="2"/>
  <c r="V732" i="2"/>
  <c r="J732" i="2"/>
  <c r="W732" i="2"/>
  <c r="K732" i="2"/>
  <c r="L732" i="2"/>
  <c r="M732" i="2"/>
  <c r="N732" i="2"/>
  <c r="I732" i="2"/>
  <c r="AC732" i="2"/>
  <c r="AD924" i="2"/>
  <c r="AM924" i="2"/>
  <c r="AA924" i="2"/>
  <c r="AG924" i="2"/>
  <c r="AF924" i="2"/>
  <c r="AE924" i="2"/>
  <c r="AC924" i="2"/>
  <c r="AB924" i="2"/>
  <c r="Z924" i="2"/>
  <c r="AN924" i="2"/>
  <c r="Y924" i="2"/>
  <c r="AL924" i="2"/>
  <c r="AK924" i="2"/>
  <c r="AI924" i="2"/>
  <c r="AH924" i="2"/>
  <c r="AJ924" i="2"/>
  <c r="AD352" i="2"/>
  <c r="AB352" i="2"/>
  <c r="AM352" i="2"/>
  <c r="Z352" i="2"/>
  <c r="AL352" i="2"/>
  <c r="AK352" i="2"/>
  <c r="AJ352" i="2"/>
  <c r="AI352" i="2"/>
  <c r="AH352" i="2"/>
  <c r="AG352" i="2"/>
  <c r="AF352" i="2"/>
  <c r="AE352" i="2"/>
  <c r="AA352" i="2"/>
  <c r="Y352" i="2"/>
  <c r="AN352" i="2"/>
  <c r="L352" i="2"/>
  <c r="M352" i="2"/>
  <c r="N352" i="2"/>
  <c r="R352" i="2"/>
  <c r="S352" i="2"/>
  <c r="T352" i="2"/>
  <c r="U352" i="2"/>
  <c r="J352" i="2"/>
  <c r="W352" i="2"/>
  <c r="K352" i="2"/>
  <c r="V352" i="2"/>
  <c r="I352" i="2"/>
  <c r="AC352" i="2"/>
  <c r="AK400" i="2"/>
  <c r="AJ400" i="2"/>
  <c r="AI400" i="2"/>
  <c r="AH400" i="2"/>
  <c r="AG400" i="2"/>
  <c r="AF400" i="2"/>
  <c r="AE400" i="2"/>
  <c r="AD400" i="2"/>
  <c r="AB400" i="2"/>
  <c r="AM400" i="2"/>
  <c r="Z400" i="2"/>
  <c r="AL400" i="2"/>
  <c r="Y400" i="2"/>
  <c r="AN400" i="2"/>
  <c r="AA400" i="2"/>
  <c r="L400" i="2"/>
  <c r="M400" i="2"/>
  <c r="N400" i="2"/>
  <c r="R400" i="2"/>
  <c r="S400" i="2"/>
  <c r="T400" i="2"/>
  <c r="U400" i="2"/>
  <c r="J400" i="2"/>
  <c r="W400" i="2"/>
  <c r="K400" i="2"/>
  <c r="V400" i="2"/>
  <c r="I400" i="2"/>
  <c r="AC400" i="2"/>
  <c r="AK412" i="2"/>
  <c r="AJ412" i="2"/>
  <c r="AI412" i="2"/>
  <c r="AH412" i="2"/>
  <c r="AG412" i="2"/>
  <c r="AF412" i="2"/>
  <c r="AE412" i="2"/>
  <c r="AD412" i="2"/>
  <c r="AB412" i="2"/>
  <c r="AM412" i="2"/>
  <c r="Z412" i="2"/>
  <c r="AL412" i="2"/>
  <c r="Y412" i="2"/>
  <c r="AN412" i="2"/>
  <c r="AA412" i="2"/>
  <c r="L412" i="2"/>
  <c r="M412" i="2"/>
  <c r="N412" i="2"/>
  <c r="R412" i="2"/>
  <c r="S412" i="2"/>
  <c r="U412" i="2"/>
  <c r="J412" i="2"/>
  <c r="W412" i="2"/>
  <c r="K412" i="2"/>
  <c r="T412" i="2"/>
  <c r="V412" i="2"/>
  <c r="I412" i="2"/>
  <c r="AC412" i="2"/>
  <c r="AK424" i="2"/>
  <c r="AJ424" i="2"/>
  <c r="AI424" i="2"/>
  <c r="AH424" i="2"/>
  <c r="AG424" i="2"/>
  <c r="AF424" i="2"/>
  <c r="AE424" i="2"/>
  <c r="AD424" i="2"/>
  <c r="AB424" i="2"/>
  <c r="AM424" i="2"/>
  <c r="Z424" i="2"/>
  <c r="AL424" i="2"/>
  <c r="Y424" i="2"/>
  <c r="AN424" i="2"/>
  <c r="AA424" i="2"/>
  <c r="L424" i="2"/>
  <c r="M424" i="2"/>
  <c r="N424" i="2"/>
  <c r="R424" i="2"/>
  <c r="S424" i="2"/>
  <c r="U424" i="2"/>
  <c r="J424" i="2"/>
  <c r="W424" i="2"/>
  <c r="K424" i="2"/>
  <c r="T424" i="2"/>
  <c r="V424" i="2"/>
  <c r="I424" i="2"/>
  <c r="AC424" i="2"/>
  <c r="AK436" i="2"/>
  <c r="AJ436" i="2"/>
  <c r="AI436" i="2"/>
  <c r="AH436" i="2"/>
  <c r="AG436" i="2"/>
  <c r="AF436" i="2"/>
  <c r="AE436" i="2"/>
  <c r="AD436" i="2"/>
  <c r="AB436" i="2"/>
  <c r="AM436" i="2"/>
  <c r="Z436" i="2"/>
  <c r="AL436" i="2"/>
  <c r="Y436" i="2"/>
  <c r="AN436" i="2"/>
  <c r="AA436" i="2"/>
  <c r="L436" i="2"/>
  <c r="M436" i="2"/>
  <c r="N436" i="2"/>
  <c r="R436" i="2"/>
  <c r="S436" i="2"/>
  <c r="U436" i="2"/>
  <c r="J436" i="2"/>
  <c r="W436" i="2"/>
  <c r="T436" i="2"/>
  <c r="V436" i="2"/>
  <c r="K436" i="2"/>
  <c r="I436" i="2"/>
  <c r="AC436" i="2"/>
  <c r="AK448" i="2"/>
  <c r="AJ448" i="2"/>
  <c r="AI448" i="2"/>
  <c r="AH448" i="2"/>
  <c r="AG448" i="2"/>
  <c r="AF448" i="2"/>
  <c r="AE448" i="2"/>
  <c r="AD448" i="2"/>
  <c r="AB448" i="2"/>
  <c r="AM448" i="2"/>
  <c r="Z448" i="2"/>
  <c r="AL448" i="2"/>
  <c r="Y448" i="2"/>
  <c r="AN448" i="2"/>
  <c r="AA448" i="2"/>
  <c r="L448" i="2"/>
  <c r="M448" i="2"/>
  <c r="N448" i="2"/>
  <c r="R448" i="2"/>
  <c r="S448" i="2"/>
  <c r="U448" i="2"/>
  <c r="J448" i="2"/>
  <c r="W448" i="2"/>
  <c r="T448" i="2"/>
  <c r="V448" i="2"/>
  <c r="K448" i="2"/>
  <c r="I448" i="2"/>
  <c r="AC448" i="2"/>
  <c r="AK460" i="2"/>
  <c r="AJ460" i="2"/>
  <c r="AI460" i="2"/>
  <c r="AH460" i="2"/>
  <c r="AG460" i="2"/>
  <c r="AF460" i="2"/>
  <c r="AE460" i="2"/>
  <c r="AD460" i="2"/>
  <c r="AB460" i="2"/>
  <c r="AM460" i="2"/>
  <c r="Z460" i="2"/>
  <c r="AL460" i="2"/>
  <c r="Y460" i="2"/>
  <c r="AN460" i="2"/>
  <c r="AA460" i="2"/>
  <c r="L460" i="2"/>
  <c r="M460" i="2"/>
  <c r="N460" i="2"/>
  <c r="R460" i="2"/>
  <c r="J460" i="2"/>
  <c r="W460" i="2"/>
  <c r="V460" i="2"/>
  <c r="K460" i="2"/>
  <c r="S460" i="2"/>
  <c r="T460" i="2"/>
  <c r="U460" i="2"/>
  <c r="I460" i="2"/>
  <c r="AC460" i="2"/>
  <c r="AK472" i="2"/>
  <c r="AJ472" i="2"/>
  <c r="AI472" i="2"/>
  <c r="AH472" i="2"/>
  <c r="AG472" i="2"/>
  <c r="AF472" i="2"/>
  <c r="AE472" i="2"/>
  <c r="AD472" i="2"/>
  <c r="AB472" i="2"/>
  <c r="AM472" i="2"/>
  <c r="Z472" i="2"/>
  <c r="AL472" i="2"/>
  <c r="Y472" i="2"/>
  <c r="AN472" i="2"/>
  <c r="AA472" i="2"/>
  <c r="R472" i="2"/>
  <c r="J472" i="2"/>
  <c r="W472" i="2"/>
  <c r="V472" i="2"/>
  <c r="K472" i="2"/>
  <c r="L472" i="2"/>
  <c r="M472" i="2"/>
  <c r="N472" i="2"/>
  <c r="S472" i="2"/>
  <c r="T472" i="2"/>
  <c r="U472" i="2"/>
  <c r="I472" i="2"/>
  <c r="AC472" i="2"/>
  <c r="AM484" i="2"/>
  <c r="Z484" i="2"/>
  <c r="AJ484" i="2"/>
  <c r="AH484" i="2"/>
  <c r="AG484" i="2"/>
  <c r="AF484" i="2"/>
  <c r="AE484" i="2"/>
  <c r="AD484" i="2"/>
  <c r="AB484" i="2"/>
  <c r="AA484" i="2"/>
  <c r="Y484" i="2"/>
  <c r="AN484" i="2"/>
  <c r="AK484" i="2"/>
  <c r="AI484" i="2"/>
  <c r="AL484" i="2"/>
  <c r="R484" i="2"/>
  <c r="S484" i="2"/>
  <c r="T484" i="2"/>
  <c r="U484" i="2"/>
  <c r="V484" i="2"/>
  <c r="J484" i="2"/>
  <c r="W484" i="2"/>
  <c r="K484" i="2"/>
  <c r="L484" i="2"/>
  <c r="N484" i="2"/>
  <c r="M484" i="2"/>
  <c r="I484" i="2"/>
  <c r="AC484" i="2"/>
  <c r="AH496" i="2"/>
  <c r="AG496" i="2"/>
  <c r="AF496" i="2"/>
  <c r="AE496" i="2"/>
  <c r="AM496" i="2"/>
  <c r="Z496" i="2"/>
  <c r="AJ496" i="2"/>
  <c r="AD496" i="2"/>
  <c r="AB496" i="2"/>
  <c r="AA496" i="2"/>
  <c r="Y496" i="2"/>
  <c r="AN496" i="2"/>
  <c r="AK496" i="2"/>
  <c r="AI496" i="2"/>
  <c r="AL496" i="2"/>
  <c r="R496" i="2"/>
  <c r="S496" i="2"/>
  <c r="T496" i="2"/>
  <c r="U496" i="2"/>
  <c r="V496" i="2"/>
  <c r="J496" i="2"/>
  <c r="W496" i="2"/>
  <c r="K496" i="2"/>
  <c r="L496" i="2"/>
  <c r="N496" i="2"/>
  <c r="M496" i="2"/>
  <c r="I496" i="2"/>
  <c r="AC496" i="2"/>
  <c r="AH508" i="2"/>
  <c r="AG508" i="2"/>
  <c r="AF508" i="2"/>
  <c r="AE508" i="2"/>
  <c r="AD508" i="2"/>
  <c r="AB508" i="2"/>
  <c r="AN508" i="2"/>
  <c r="AA508" i="2"/>
  <c r="AM508" i="2"/>
  <c r="Z508" i="2"/>
  <c r="AJ508" i="2"/>
  <c r="AI508" i="2"/>
  <c r="Y508" i="2"/>
  <c r="AL508" i="2"/>
  <c r="AK508" i="2"/>
  <c r="R508" i="2"/>
  <c r="S508" i="2"/>
  <c r="T508" i="2"/>
  <c r="U508" i="2"/>
  <c r="V508" i="2"/>
  <c r="J508" i="2"/>
  <c r="W508" i="2"/>
  <c r="K508" i="2"/>
  <c r="L508" i="2"/>
  <c r="M508" i="2"/>
  <c r="N508" i="2"/>
  <c r="I508" i="2"/>
  <c r="AC508" i="2"/>
  <c r="AH520" i="2"/>
  <c r="AG520" i="2"/>
  <c r="AF520" i="2"/>
  <c r="AE520" i="2"/>
  <c r="AD520" i="2"/>
  <c r="AB520" i="2"/>
  <c r="AN520" i="2"/>
  <c r="AA520" i="2"/>
  <c r="AM520" i="2"/>
  <c r="Z520" i="2"/>
  <c r="AL520" i="2"/>
  <c r="Y520" i="2"/>
  <c r="AK520" i="2"/>
  <c r="AJ520" i="2"/>
  <c r="AI520" i="2"/>
  <c r="R520" i="2"/>
  <c r="S520" i="2"/>
  <c r="T520" i="2"/>
  <c r="U520" i="2"/>
  <c r="V520" i="2"/>
  <c r="J520" i="2"/>
  <c r="W520" i="2"/>
  <c r="K520" i="2"/>
  <c r="L520" i="2"/>
  <c r="N520" i="2"/>
  <c r="M520" i="2"/>
  <c r="I520" i="2"/>
  <c r="AC520" i="2"/>
  <c r="AH532" i="2"/>
  <c r="AG532" i="2"/>
  <c r="AF532" i="2"/>
  <c r="AE532" i="2"/>
  <c r="AD532" i="2"/>
  <c r="AB532" i="2"/>
  <c r="AN532" i="2"/>
  <c r="AA532" i="2"/>
  <c r="AM532" i="2"/>
  <c r="Z532" i="2"/>
  <c r="AL532" i="2"/>
  <c r="Y532" i="2"/>
  <c r="AK532" i="2"/>
  <c r="AJ532" i="2"/>
  <c r="AI532" i="2"/>
  <c r="R532" i="2"/>
  <c r="S532" i="2"/>
  <c r="T532" i="2"/>
  <c r="U532" i="2"/>
  <c r="V532" i="2"/>
  <c r="J532" i="2"/>
  <c r="W532" i="2"/>
  <c r="K532" i="2"/>
  <c r="L532" i="2"/>
  <c r="M532" i="2"/>
  <c r="N532" i="2"/>
  <c r="I532" i="2"/>
  <c r="AC532" i="2"/>
  <c r="AH544" i="2"/>
  <c r="AG544" i="2"/>
  <c r="AF544" i="2"/>
  <c r="AE544" i="2"/>
  <c r="AD544" i="2"/>
  <c r="AB544" i="2"/>
  <c r="AN544" i="2"/>
  <c r="AA544" i="2"/>
  <c r="AM544" i="2"/>
  <c r="Z544" i="2"/>
  <c r="AL544" i="2"/>
  <c r="Y544" i="2"/>
  <c r="AK544" i="2"/>
  <c r="AJ544" i="2"/>
  <c r="AI544" i="2"/>
  <c r="R544" i="2"/>
  <c r="S544" i="2"/>
  <c r="T544" i="2"/>
  <c r="U544" i="2"/>
  <c r="V544" i="2"/>
  <c r="J544" i="2"/>
  <c r="W544" i="2"/>
  <c r="K544" i="2"/>
  <c r="L544" i="2"/>
  <c r="N544" i="2"/>
  <c r="M544" i="2"/>
  <c r="I544" i="2"/>
  <c r="AC544" i="2"/>
  <c r="AH556" i="2"/>
  <c r="AG556" i="2"/>
  <c r="AF556" i="2"/>
  <c r="AE556" i="2"/>
  <c r="AD556" i="2"/>
  <c r="AB556" i="2"/>
  <c r="AN556" i="2"/>
  <c r="AA556" i="2"/>
  <c r="AM556" i="2"/>
  <c r="Z556" i="2"/>
  <c r="AL556" i="2"/>
  <c r="Y556" i="2"/>
  <c r="AK556" i="2"/>
  <c r="AJ556" i="2"/>
  <c r="AI556" i="2"/>
  <c r="R556" i="2"/>
  <c r="S556" i="2"/>
  <c r="T556" i="2"/>
  <c r="U556" i="2"/>
  <c r="V556" i="2"/>
  <c r="N556" i="2"/>
  <c r="J556" i="2"/>
  <c r="W556" i="2"/>
  <c r="K556" i="2"/>
  <c r="L556" i="2"/>
  <c r="M556" i="2"/>
  <c r="I556" i="2"/>
  <c r="AC556" i="2"/>
  <c r="AH568" i="2"/>
  <c r="AG568" i="2"/>
  <c r="AF568" i="2"/>
  <c r="AE568" i="2"/>
  <c r="AD568" i="2"/>
  <c r="AB568" i="2"/>
  <c r="AN568" i="2"/>
  <c r="AA568" i="2"/>
  <c r="AM568" i="2"/>
  <c r="Z568" i="2"/>
  <c r="AL568" i="2"/>
  <c r="Y568" i="2"/>
  <c r="AK568" i="2"/>
  <c r="AJ568" i="2"/>
  <c r="AI568" i="2"/>
  <c r="R568" i="2"/>
  <c r="S568" i="2"/>
  <c r="T568" i="2"/>
  <c r="U568" i="2"/>
  <c r="V568" i="2"/>
  <c r="J568" i="2"/>
  <c r="W568" i="2"/>
  <c r="K568" i="2"/>
  <c r="L568" i="2"/>
  <c r="N568" i="2"/>
  <c r="M568" i="2"/>
  <c r="I568" i="2"/>
  <c r="AC568" i="2"/>
  <c r="AH580" i="2"/>
  <c r="AG580" i="2"/>
  <c r="AF580" i="2"/>
  <c r="AE580" i="2"/>
  <c r="AD580" i="2"/>
  <c r="AB580" i="2"/>
  <c r="AN580" i="2"/>
  <c r="AA580" i="2"/>
  <c r="AM580" i="2"/>
  <c r="Z580" i="2"/>
  <c r="AL580" i="2"/>
  <c r="Y580" i="2"/>
  <c r="AK580" i="2"/>
  <c r="AJ580" i="2"/>
  <c r="AI580" i="2"/>
  <c r="R580" i="2"/>
  <c r="S580" i="2"/>
  <c r="T580" i="2"/>
  <c r="U580" i="2"/>
  <c r="V580" i="2"/>
  <c r="J580" i="2"/>
  <c r="W580" i="2"/>
  <c r="K580" i="2"/>
  <c r="L580" i="2"/>
  <c r="M580" i="2"/>
  <c r="N580" i="2"/>
  <c r="I580" i="2"/>
  <c r="AC580" i="2"/>
  <c r="AH592" i="2"/>
  <c r="AG592" i="2"/>
  <c r="AF592" i="2"/>
  <c r="AE592" i="2"/>
  <c r="AD592" i="2"/>
  <c r="AB592" i="2"/>
  <c r="AN592" i="2"/>
  <c r="AA592" i="2"/>
  <c r="AM592" i="2"/>
  <c r="Z592" i="2"/>
  <c r="AL592" i="2"/>
  <c r="Y592" i="2"/>
  <c r="AK592" i="2"/>
  <c r="AJ592" i="2"/>
  <c r="AI592" i="2"/>
  <c r="R592" i="2"/>
  <c r="S592" i="2"/>
  <c r="T592" i="2"/>
  <c r="U592" i="2"/>
  <c r="V592" i="2"/>
  <c r="J592" i="2"/>
  <c r="W592" i="2"/>
  <c r="K592" i="2"/>
  <c r="L592" i="2"/>
  <c r="M592" i="2"/>
  <c r="N592" i="2"/>
  <c r="I592" i="2"/>
  <c r="AC592" i="2"/>
  <c r="AH604" i="2"/>
  <c r="AG604" i="2"/>
  <c r="AF604" i="2"/>
  <c r="AE604" i="2"/>
  <c r="AD604" i="2"/>
  <c r="AB604" i="2"/>
  <c r="AN604" i="2"/>
  <c r="AA604" i="2"/>
  <c r="AM604" i="2"/>
  <c r="Z604" i="2"/>
  <c r="AL604" i="2"/>
  <c r="Y604" i="2"/>
  <c r="AK604" i="2"/>
  <c r="AJ604" i="2"/>
  <c r="AI604" i="2"/>
  <c r="R604" i="2"/>
  <c r="S604" i="2"/>
  <c r="T604" i="2"/>
  <c r="U604" i="2"/>
  <c r="V604" i="2"/>
  <c r="J604" i="2"/>
  <c r="W604" i="2"/>
  <c r="K604" i="2"/>
  <c r="L604" i="2"/>
  <c r="M604" i="2"/>
  <c r="N604" i="2"/>
  <c r="I604" i="2"/>
  <c r="AC604" i="2"/>
  <c r="AF616" i="2"/>
  <c r="AD616" i="2"/>
  <c r="AB616" i="2"/>
  <c r="Z616" i="2"/>
  <c r="Y616" i="2"/>
  <c r="AN616" i="2"/>
  <c r="AM616" i="2"/>
  <c r="AL616" i="2"/>
  <c r="AK616" i="2"/>
  <c r="AJ616" i="2"/>
  <c r="AI616" i="2"/>
  <c r="AH616" i="2"/>
  <c r="AG616" i="2"/>
  <c r="AE616" i="2"/>
  <c r="AA616" i="2"/>
  <c r="R616" i="2"/>
  <c r="S616" i="2"/>
  <c r="T616" i="2"/>
  <c r="U616" i="2"/>
  <c r="V616" i="2"/>
  <c r="J616" i="2"/>
  <c r="W616" i="2"/>
  <c r="K616" i="2"/>
  <c r="L616" i="2"/>
  <c r="N616" i="2"/>
  <c r="M616" i="2"/>
  <c r="I616" i="2"/>
  <c r="AC616" i="2"/>
  <c r="AM628" i="2"/>
  <c r="Z628" i="2"/>
  <c r="AL628" i="2"/>
  <c r="Y628" i="2"/>
  <c r="AK628" i="2"/>
  <c r="AJ628" i="2"/>
  <c r="AF628" i="2"/>
  <c r="AD628" i="2"/>
  <c r="AB628" i="2"/>
  <c r="AN628" i="2"/>
  <c r="AI628" i="2"/>
  <c r="AH628" i="2"/>
  <c r="AG628" i="2"/>
  <c r="AE628" i="2"/>
  <c r="AA628" i="2"/>
  <c r="R628" i="2"/>
  <c r="S628" i="2"/>
  <c r="T628" i="2"/>
  <c r="U628" i="2"/>
  <c r="V628" i="2"/>
  <c r="J628" i="2"/>
  <c r="W628" i="2"/>
  <c r="K628" i="2"/>
  <c r="L628" i="2"/>
  <c r="M628" i="2"/>
  <c r="N628" i="2"/>
  <c r="I628" i="2"/>
  <c r="AC628" i="2"/>
  <c r="AN640" i="2"/>
  <c r="AA640" i="2"/>
  <c r="AM640" i="2"/>
  <c r="Z640" i="2"/>
  <c r="AK640" i="2"/>
  <c r="AJ640" i="2"/>
  <c r="AI640" i="2"/>
  <c r="AH640" i="2"/>
  <c r="AG640" i="2"/>
  <c r="AB640" i="2"/>
  <c r="AL640" i="2"/>
  <c r="AF640" i="2"/>
  <c r="AE640" i="2"/>
  <c r="AD640" i="2"/>
  <c r="Y640" i="2"/>
  <c r="R640" i="2"/>
  <c r="S640" i="2"/>
  <c r="T640" i="2"/>
  <c r="U640" i="2"/>
  <c r="V640" i="2"/>
  <c r="J640" i="2"/>
  <c r="W640" i="2"/>
  <c r="K640" i="2"/>
  <c r="L640" i="2"/>
  <c r="M640" i="2"/>
  <c r="N640" i="2"/>
  <c r="I640" i="2"/>
  <c r="AC640" i="2"/>
  <c r="AN652" i="2"/>
  <c r="AA652" i="2"/>
  <c r="AM652" i="2"/>
  <c r="Z652" i="2"/>
  <c r="AK652" i="2"/>
  <c r="AG652" i="2"/>
  <c r="AF652" i="2"/>
  <c r="AE652" i="2"/>
  <c r="AD652" i="2"/>
  <c r="AB652" i="2"/>
  <c r="Y652" i="2"/>
  <c r="AL652" i="2"/>
  <c r="AJ652" i="2"/>
  <c r="AI652" i="2"/>
  <c r="AH652" i="2"/>
  <c r="R652" i="2"/>
  <c r="S652" i="2"/>
  <c r="T652" i="2"/>
  <c r="U652" i="2"/>
  <c r="V652" i="2"/>
  <c r="J652" i="2"/>
  <c r="W652" i="2"/>
  <c r="K652" i="2"/>
  <c r="L652" i="2"/>
  <c r="M652" i="2"/>
  <c r="N652" i="2"/>
  <c r="I652" i="2"/>
  <c r="AC652" i="2"/>
  <c r="AI664" i="2"/>
  <c r="AH664" i="2"/>
  <c r="AN664" i="2"/>
  <c r="AA664" i="2"/>
  <c r="AM664" i="2"/>
  <c r="Z664" i="2"/>
  <c r="AK664" i="2"/>
  <c r="AL664" i="2"/>
  <c r="AJ664" i="2"/>
  <c r="AG664" i="2"/>
  <c r="AF664" i="2"/>
  <c r="AE664" i="2"/>
  <c r="AD664" i="2"/>
  <c r="AB664" i="2"/>
  <c r="Y664" i="2"/>
  <c r="R664" i="2"/>
  <c r="S664" i="2"/>
  <c r="T664" i="2"/>
  <c r="U664" i="2"/>
  <c r="V664" i="2"/>
  <c r="J664" i="2"/>
  <c r="W664" i="2"/>
  <c r="K664" i="2"/>
  <c r="L664" i="2"/>
  <c r="M664" i="2"/>
  <c r="N664" i="2"/>
  <c r="I664" i="2"/>
  <c r="AC664" i="2"/>
  <c r="AI676" i="2"/>
  <c r="AH676" i="2"/>
  <c r="AG676" i="2"/>
  <c r="AF676" i="2"/>
  <c r="AN676" i="2"/>
  <c r="AA676" i="2"/>
  <c r="AM676" i="2"/>
  <c r="Z676" i="2"/>
  <c r="AK676" i="2"/>
  <c r="Y676" i="2"/>
  <c r="AL676" i="2"/>
  <c r="AJ676" i="2"/>
  <c r="AE676" i="2"/>
  <c r="AD676" i="2"/>
  <c r="AB676" i="2"/>
  <c r="R676" i="2"/>
  <c r="S676" i="2"/>
  <c r="T676" i="2"/>
  <c r="U676" i="2"/>
  <c r="V676" i="2"/>
  <c r="J676" i="2"/>
  <c r="W676" i="2"/>
  <c r="K676" i="2"/>
  <c r="L676" i="2"/>
  <c r="M676" i="2"/>
  <c r="N676" i="2"/>
  <c r="I676" i="2"/>
  <c r="AC676" i="2"/>
  <c r="AI688" i="2"/>
  <c r="AH688" i="2"/>
  <c r="AG688" i="2"/>
  <c r="AF688" i="2"/>
  <c r="AE688" i="2"/>
  <c r="AD688" i="2"/>
  <c r="AB688" i="2"/>
  <c r="AN688" i="2"/>
  <c r="AA688" i="2"/>
  <c r="AM688" i="2"/>
  <c r="Z688" i="2"/>
  <c r="AK688" i="2"/>
  <c r="AJ688" i="2"/>
  <c r="AL688" i="2"/>
  <c r="Y688" i="2"/>
  <c r="R688" i="2"/>
  <c r="S688" i="2"/>
  <c r="T688" i="2"/>
  <c r="U688" i="2"/>
  <c r="V688" i="2"/>
  <c r="J688" i="2"/>
  <c r="W688" i="2"/>
  <c r="K688" i="2"/>
  <c r="L688" i="2"/>
  <c r="N688" i="2"/>
  <c r="M688" i="2"/>
  <c r="I688" i="2"/>
  <c r="AC688" i="2"/>
  <c r="AI700" i="2"/>
  <c r="AH700" i="2"/>
  <c r="AG700" i="2"/>
  <c r="AF700" i="2"/>
  <c r="AE700" i="2"/>
  <c r="AD700" i="2"/>
  <c r="AB700" i="2"/>
  <c r="AN700" i="2"/>
  <c r="AA700" i="2"/>
  <c r="AM700" i="2"/>
  <c r="Z700" i="2"/>
  <c r="AK700" i="2"/>
  <c r="AJ700" i="2"/>
  <c r="AL700" i="2"/>
  <c r="Y700" i="2"/>
  <c r="R700" i="2"/>
  <c r="S700" i="2"/>
  <c r="T700" i="2"/>
  <c r="U700" i="2"/>
  <c r="V700" i="2"/>
  <c r="J700" i="2"/>
  <c r="W700" i="2"/>
  <c r="K700" i="2"/>
  <c r="L700" i="2"/>
  <c r="N700" i="2"/>
  <c r="M700" i="2"/>
  <c r="I700" i="2"/>
  <c r="AC700" i="2"/>
  <c r="AI712" i="2"/>
  <c r="AH712" i="2"/>
  <c r="AG712" i="2"/>
  <c r="AF712" i="2"/>
  <c r="AE712" i="2"/>
  <c r="AD712" i="2"/>
  <c r="AB712" i="2"/>
  <c r="AN712" i="2"/>
  <c r="AA712" i="2"/>
  <c r="AM712" i="2"/>
  <c r="Z712" i="2"/>
  <c r="AK712" i="2"/>
  <c r="AJ712" i="2"/>
  <c r="AL712" i="2"/>
  <c r="Y712" i="2"/>
  <c r="R712" i="2"/>
  <c r="T712" i="2"/>
  <c r="U712" i="2"/>
  <c r="V712" i="2"/>
  <c r="J712" i="2"/>
  <c r="W712" i="2"/>
  <c r="K712" i="2"/>
  <c r="L712" i="2"/>
  <c r="N712" i="2"/>
  <c r="M712" i="2"/>
  <c r="I712" i="2"/>
  <c r="AC712" i="2"/>
  <c r="AI724" i="2"/>
  <c r="AH724" i="2"/>
  <c r="AG724" i="2"/>
  <c r="AF724" i="2"/>
  <c r="AE724" i="2"/>
  <c r="AD724" i="2"/>
  <c r="AB724" i="2"/>
  <c r="AN724" i="2"/>
  <c r="AA724" i="2"/>
  <c r="AM724" i="2"/>
  <c r="Z724" i="2"/>
  <c r="AK724" i="2"/>
  <c r="AJ724" i="2"/>
  <c r="AL724" i="2"/>
  <c r="Y724" i="2"/>
  <c r="M724" i="2"/>
  <c r="N724" i="2"/>
  <c r="R724" i="2"/>
  <c r="T724" i="2"/>
  <c r="U724" i="2"/>
  <c r="V724" i="2"/>
  <c r="J724" i="2"/>
  <c r="K724" i="2"/>
  <c r="L724" i="2"/>
  <c r="W724" i="2"/>
  <c r="I724" i="2"/>
  <c r="AC724" i="2"/>
  <c r="AF736" i="2"/>
  <c r="AE736" i="2"/>
  <c r="AD736" i="2"/>
  <c r="AC736" i="2"/>
  <c r="AN736" i="2"/>
  <c r="AB736" i="2"/>
  <c r="AM736" i="2"/>
  <c r="AA736" i="2"/>
  <c r="AL736" i="2"/>
  <c r="Z736" i="2"/>
  <c r="AK736" i="2"/>
  <c r="Y736" i="2"/>
  <c r="AJ736" i="2"/>
  <c r="AH736" i="2"/>
  <c r="AG736" i="2"/>
  <c r="AI736" i="2"/>
  <c r="AF748" i="2"/>
  <c r="AE748" i="2"/>
  <c r="AD748" i="2"/>
  <c r="AC748" i="2"/>
  <c r="AN748" i="2"/>
  <c r="AB748" i="2"/>
  <c r="AM748" i="2"/>
  <c r="AA748" i="2"/>
  <c r="AL748" i="2"/>
  <c r="Z748" i="2"/>
  <c r="AK748" i="2"/>
  <c r="Y748" i="2"/>
  <c r="AJ748" i="2"/>
  <c r="AH748" i="2"/>
  <c r="AG748" i="2"/>
  <c r="AI748" i="2"/>
  <c r="AI760" i="2"/>
  <c r="AF760" i="2"/>
  <c r="AM760" i="2"/>
  <c r="Y760" i="2"/>
  <c r="AL760" i="2"/>
  <c r="AK760" i="2"/>
  <c r="AJ760" i="2"/>
  <c r="AH760" i="2"/>
  <c r="AG760" i="2"/>
  <c r="AE760" i="2"/>
  <c r="AD760" i="2"/>
  <c r="AC760" i="2"/>
  <c r="AA760" i="2"/>
  <c r="AN760" i="2"/>
  <c r="Z760" i="2"/>
  <c r="AB760" i="2"/>
  <c r="AI772" i="2"/>
  <c r="AF772" i="2"/>
  <c r="AH772" i="2"/>
  <c r="AG772" i="2"/>
  <c r="AE772" i="2"/>
  <c r="AD772" i="2"/>
  <c r="AC772" i="2"/>
  <c r="AB772" i="2"/>
  <c r="AA772" i="2"/>
  <c r="AN772" i="2"/>
  <c r="Z772" i="2"/>
  <c r="AM772" i="2"/>
  <c r="Y772" i="2"/>
  <c r="AK772" i="2"/>
  <c r="AJ772" i="2"/>
  <c r="AL772" i="2"/>
  <c r="AD784" i="2"/>
  <c r="AC784" i="2"/>
  <c r="AN784" i="2"/>
  <c r="AB784" i="2"/>
  <c r="AM784" i="2"/>
  <c r="AA784" i="2"/>
  <c r="AI784" i="2"/>
  <c r="AF784" i="2"/>
  <c r="AL784" i="2"/>
  <c r="AK784" i="2"/>
  <c r="AJ784" i="2"/>
  <c r="AH784" i="2"/>
  <c r="AG784" i="2"/>
  <c r="AE784" i="2"/>
  <c r="Z784" i="2"/>
  <c r="Y784" i="2"/>
  <c r="AD796" i="2"/>
  <c r="AC796" i="2"/>
  <c r="AN796" i="2"/>
  <c r="AB796" i="2"/>
  <c r="AM796" i="2"/>
  <c r="AA796" i="2"/>
  <c r="AK796" i="2"/>
  <c r="Y796" i="2"/>
  <c r="AJ796" i="2"/>
  <c r="AI796" i="2"/>
  <c r="AF796" i="2"/>
  <c r="AL796" i="2"/>
  <c r="AH796" i="2"/>
  <c r="AG796" i="2"/>
  <c r="Z796" i="2"/>
  <c r="AE796" i="2"/>
  <c r="AD808" i="2"/>
  <c r="AC808" i="2"/>
  <c r="AN808" i="2"/>
  <c r="AB808" i="2"/>
  <c r="AM808" i="2"/>
  <c r="AA808" i="2"/>
  <c r="AL808" i="2"/>
  <c r="Z808" i="2"/>
  <c r="AK808" i="2"/>
  <c r="Y808" i="2"/>
  <c r="AJ808" i="2"/>
  <c r="AI808" i="2"/>
  <c r="AF808" i="2"/>
  <c r="AE808" i="2"/>
  <c r="AH808" i="2"/>
  <c r="AG808" i="2"/>
  <c r="AJ820" i="2"/>
  <c r="AH820" i="2"/>
  <c r="AE820" i="2"/>
  <c r="AD820" i="2"/>
  <c r="AC820" i="2"/>
  <c r="AB820" i="2"/>
  <c r="AA820" i="2"/>
  <c r="AN820" i="2"/>
  <c r="Z820" i="2"/>
  <c r="AM820" i="2"/>
  <c r="Y820" i="2"/>
  <c r="AL820" i="2"/>
  <c r="AK820" i="2"/>
  <c r="AG820" i="2"/>
  <c r="AF820" i="2"/>
  <c r="AI820" i="2"/>
  <c r="AJ832" i="2"/>
  <c r="AH832" i="2"/>
  <c r="AA832" i="2"/>
  <c r="AN832" i="2"/>
  <c r="Z832" i="2"/>
  <c r="AM832" i="2"/>
  <c r="Y832" i="2"/>
  <c r="AL832" i="2"/>
  <c r="AK832" i="2"/>
  <c r="AI832" i="2"/>
  <c r="AG832" i="2"/>
  <c r="AF832" i="2"/>
  <c r="AE832" i="2"/>
  <c r="AC832" i="2"/>
  <c r="AB832" i="2"/>
  <c r="AD832" i="2"/>
  <c r="AK844" i="2"/>
  <c r="Y844" i="2"/>
  <c r="AJ844" i="2"/>
  <c r="AH844" i="2"/>
  <c r="Z844" i="2"/>
  <c r="AN844" i="2"/>
  <c r="AM844" i="2"/>
  <c r="AL844" i="2"/>
  <c r="AI844" i="2"/>
  <c r="AG844" i="2"/>
  <c r="AF844" i="2"/>
  <c r="AE844" i="2"/>
  <c r="AD844" i="2"/>
  <c r="AB844" i="2"/>
  <c r="AA844" i="2"/>
  <c r="AC844" i="2"/>
  <c r="AK856" i="2"/>
  <c r="Y856" i="2"/>
  <c r="AJ856" i="2"/>
  <c r="AH856" i="2"/>
  <c r="Z856" i="2"/>
  <c r="AN856" i="2"/>
  <c r="AM856" i="2"/>
  <c r="AL856" i="2"/>
  <c r="AI856" i="2"/>
  <c r="AG856" i="2"/>
  <c r="AF856" i="2"/>
  <c r="AE856" i="2"/>
  <c r="AD856" i="2"/>
  <c r="AB856" i="2"/>
  <c r="AA856" i="2"/>
  <c r="AC856" i="2"/>
  <c r="AK868" i="2"/>
  <c r="Y868" i="2"/>
  <c r="AJ868" i="2"/>
  <c r="AH868" i="2"/>
  <c r="Z868" i="2"/>
  <c r="AN868" i="2"/>
  <c r="AM868" i="2"/>
  <c r="AL868" i="2"/>
  <c r="AI868" i="2"/>
  <c r="AG868" i="2"/>
  <c r="AF868" i="2"/>
  <c r="AE868" i="2"/>
  <c r="AD868" i="2"/>
  <c r="AB868" i="2"/>
  <c r="AA868" i="2"/>
  <c r="AC868" i="2"/>
  <c r="AF880" i="2"/>
  <c r="AE880" i="2"/>
  <c r="AK880" i="2"/>
  <c r="Y880" i="2"/>
  <c r="AJ880" i="2"/>
  <c r="AH880" i="2"/>
  <c r="AB880" i="2"/>
  <c r="AA880" i="2"/>
  <c r="Z880" i="2"/>
  <c r="AN880" i="2"/>
  <c r="AM880" i="2"/>
  <c r="AL880" i="2"/>
  <c r="AI880" i="2"/>
  <c r="AD880" i="2"/>
  <c r="AC880" i="2"/>
  <c r="AG880" i="2"/>
  <c r="AF892" i="2"/>
  <c r="AE892" i="2"/>
  <c r="AD892" i="2"/>
  <c r="AC892" i="2"/>
  <c r="AN892" i="2"/>
  <c r="AB892" i="2"/>
  <c r="AM892" i="2"/>
  <c r="AA892" i="2"/>
  <c r="AL892" i="2"/>
  <c r="Z892" i="2"/>
  <c r="AK892" i="2"/>
  <c r="Y892" i="2"/>
  <c r="AJ892" i="2"/>
  <c r="AH892" i="2"/>
  <c r="AI892" i="2"/>
  <c r="AG892" i="2"/>
  <c r="AL904" i="2"/>
  <c r="Z904" i="2"/>
  <c r="AI904" i="2"/>
  <c r="AJ904" i="2"/>
  <c r="AH904" i="2"/>
  <c r="AG904" i="2"/>
  <c r="AF904" i="2"/>
  <c r="AE904" i="2"/>
  <c r="AD904" i="2"/>
  <c r="AC904" i="2"/>
  <c r="AB904" i="2"/>
  <c r="AA904" i="2"/>
  <c r="AM904" i="2"/>
  <c r="AN904" i="2"/>
  <c r="AK904" i="2"/>
  <c r="Y904" i="2"/>
  <c r="AL916" i="2"/>
  <c r="Z916" i="2"/>
  <c r="AI916" i="2"/>
  <c r="AE916" i="2"/>
  <c r="AD916" i="2"/>
  <c r="AC916" i="2"/>
  <c r="AB916" i="2"/>
  <c r="AA916" i="2"/>
  <c r="AN916" i="2"/>
  <c r="Y916" i="2"/>
  <c r="AM916" i="2"/>
  <c r="AK916" i="2"/>
  <c r="AJ916" i="2"/>
  <c r="AG916" i="2"/>
  <c r="AF916" i="2"/>
  <c r="AH916" i="2"/>
  <c r="AL928" i="2"/>
  <c r="Z928" i="2"/>
  <c r="AI928" i="2"/>
  <c r="AA928" i="2"/>
  <c r="AN928" i="2"/>
  <c r="Y928" i="2"/>
  <c r="AM928" i="2"/>
  <c r="AK928" i="2"/>
  <c r="AJ928" i="2"/>
  <c r="AH928" i="2"/>
  <c r="AG928" i="2"/>
  <c r="AF928" i="2"/>
  <c r="AE928" i="2"/>
  <c r="AC928" i="2"/>
  <c r="AB928" i="2"/>
  <c r="AD928" i="2"/>
  <c r="AG940" i="2"/>
  <c r="AF940" i="2"/>
  <c r="AE940" i="2"/>
  <c r="AL940" i="2"/>
  <c r="Z940" i="2"/>
  <c r="AI940" i="2"/>
  <c r="AJ940" i="2"/>
  <c r="AH940" i="2"/>
  <c r="AD940" i="2"/>
  <c r="AC940" i="2"/>
  <c r="AB940" i="2"/>
  <c r="AA940" i="2"/>
  <c r="Y940" i="2"/>
  <c r="AM940" i="2"/>
  <c r="AK940" i="2"/>
  <c r="AN940" i="2"/>
  <c r="AK952" i="2"/>
  <c r="Y952" i="2"/>
  <c r="AI952" i="2"/>
  <c r="AL952" i="2"/>
  <c r="AJ952" i="2"/>
  <c r="AH952" i="2"/>
  <c r="AF952" i="2"/>
  <c r="AE952" i="2"/>
  <c r="AC952" i="2"/>
  <c r="AN952" i="2"/>
  <c r="Z952" i="2"/>
  <c r="AM952" i="2"/>
  <c r="AG952" i="2"/>
  <c r="AD952" i="2"/>
  <c r="AB952" i="2"/>
  <c r="AA952" i="2"/>
  <c r="AK964" i="2"/>
  <c r="Y964" i="2"/>
  <c r="AI964" i="2"/>
  <c r="AF964" i="2"/>
  <c r="AE964" i="2"/>
  <c r="AD964" i="2"/>
  <c r="AB964" i="2"/>
  <c r="AA964" i="2"/>
  <c r="AN964" i="2"/>
  <c r="Z964" i="2"/>
  <c r="AM964" i="2"/>
  <c r="AL964" i="2"/>
  <c r="AH964" i="2"/>
  <c r="AJ964" i="2"/>
  <c r="AG964" i="2"/>
  <c r="AC964" i="2"/>
  <c r="AK976" i="2"/>
  <c r="Y976" i="2"/>
  <c r="AI976" i="2"/>
  <c r="AB976" i="2"/>
  <c r="AA976" i="2"/>
  <c r="AN976" i="2"/>
  <c r="Z976" i="2"/>
  <c r="AL976" i="2"/>
  <c r="AJ976" i="2"/>
  <c r="AH976" i="2"/>
  <c r="AG976" i="2"/>
  <c r="AF976" i="2"/>
  <c r="AD976" i="2"/>
  <c r="AM976" i="2"/>
  <c r="AC976" i="2"/>
  <c r="AE976" i="2"/>
  <c r="AK988" i="2"/>
  <c r="Y988" i="2"/>
  <c r="AI988" i="2"/>
  <c r="AL988" i="2"/>
  <c r="AJ988" i="2"/>
  <c r="AH988" i="2"/>
  <c r="AF988" i="2"/>
  <c r="AE988" i="2"/>
  <c r="AD988" i="2"/>
  <c r="AC988" i="2"/>
  <c r="AB988" i="2"/>
  <c r="AN988" i="2"/>
  <c r="Z988" i="2"/>
  <c r="AM988" i="2"/>
  <c r="AG988" i="2"/>
  <c r="AA988" i="2"/>
  <c r="AJ1000" i="2"/>
  <c r="AI1000" i="2"/>
  <c r="AA1000" i="2"/>
  <c r="AM1000" i="2"/>
  <c r="Y1000" i="2"/>
  <c r="AF1000" i="2"/>
  <c r="AE1000" i="2"/>
  <c r="AD1000" i="2"/>
  <c r="AB1000" i="2"/>
  <c r="Z1000" i="2"/>
  <c r="AN1000" i="2"/>
  <c r="AL1000" i="2"/>
  <c r="AK1000" i="2"/>
  <c r="AH1000" i="2"/>
  <c r="AG1000" i="2"/>
  <c r="AC1000" i="2"/>
  <c r="AJ1012" i="2"/>
  <c r="AC1012" i="2"/>
  <c r="AB1012" i="2"/>
  <c r="Z1012" i="2"/>
  <c r="AM1012" i="2"/>
  <c r="AI1012" i="2"/>
  <c r="AH1012" i="2"/>
  <c r="AG1012" i="2"/>
  <c r="AE1012" i="2"/>
  <c r="AD1012" i="2"/>
  <c r="AA1012" i="2"/>
  <c r="Y1012" i="2"/>
  <c r="AN1012" i="2"/>
  <c r="AL1012" i="2"/>
  <c r="AK1012" i="2"/>
  <c r="AF1012" i="2"/>
  <c r="AJ1024" i="2"/>
  <c r="AG1024" i="2"/>
  <c r="AF1024" i="2"/>
  <c r="AM1024" i="2"/>
  <c r="AK1024" i="2"/>
  <c r="AI1024" i="2"/>
  <c r="AC1024" i="2"/>
  <c r="AB1024" i="2"/>
  <c r="AA1024" i="2"/>
  <c r="Y1024" i="2"/>
  <c r="AN1024" i="2"/>
  <c r="AL1024" i="2"/>
  <c r="AH1024" i="2"/>
  <c r="AE1024" i="2"/>
  <c r="AD1024" i="2"/>
  <c r="Z1024" i="2"/>
  <c r="AJ1036" i="2"/>
  <c r="AL1036" i="2"/>
  <c r="Y1036" i="2"/>
  <c r="AK1036" i="2"/>
  <c r="AH1036" i="2"/>
  <c r="AF1036" i="2"/>
  <c r="AE1036" i="2"/>
  <c r="AA1036" i="2"/>
  <c r="Z1036" i="2"/>
  <c r="AN1036" i="2"/>
  <c r="AM1036" i="2"/>
  <c r="AI1036" i="2"/>
  <c r="AG1036" i="2"/>
  <c r="AD1036" i="2"/>
  <c r="AC1036" i="2"/>
  <c r="AB1036" i="2"/>
  <c r="AJ1048" i="2"/>
  <c r="AC1048" i="2"/>
  <c r="AB1048" i="2"/>
  <c r="AL1048" i="2"/>
  <c r="Y1048" i="2"/>
  <c r="AK1048" i="2"/>
  <c r="AH1048" i="2"/>
  <c r="AD1048" i="2"/>
  <c r="AA1048" i="2"/>
  <c r="Z1048" i="2"/>
  <c r="AM1048" i="2"/>
  <c r="AI1048" i="2"/>
  <c r="AN1048" i="2"/>
  <c r="AG1048" i="2"/>
  <c r="AF1048" i="2"/>
  <c r="AE1048" i="2"/>
  <c r="AJ1060" i="2"/>
  <c r="AG1060" i="2"/>
  <c r="AF1060" i="2"/>
  <c r="AC1060" i="2"/>
  <c r="AB1060" i="2"/>
  <c r="AM1060" i="2"/>
  <c r="AH1060" i="2"/>
  <c r="AE1060" i="2"/>
  <c r="AD1060" i="2"/>
  <c r="AA1060" i="2"/>
  <c r="Z1060" i="2"/>
  <c r="AN1060" i="2"/>
  <c r="AL1060" i="2"/>
  <c r="AK1060" i="2"/>
  <c r="AI1060" i="2"/>
  <c r="Y1060" i="2"/>
  <c r="AJ1072" i="2"/>
  <c r="AL1072" i="2"/>
  <c r="Y1072" i="2"/>
  <c r="AK1072" i="2"/>
  <c r="AG1072" i="2"/>
  <c r="AF1072" i="2"/>
  <c r="Z1072" i="2"/>
  <c r="AM1072" i="2"/>
  <c r="AI1072" i="2"/>
  <c r="AH1072" i="2"/>
  <c r="AE1072" i="2"/>
  <c r="AD1072" i="2"/>
  <c r="AB1072" i="2"/>
  <c r="AA1072" i="2"/>
  <c r="AC1072" i="2"/>
  <c r="AN1072" i="2"/>
  <c r="AJ1084" i="2"/>
  <c r="AH1084" i="2"/>
  <c r="AM1084" i="2"/>
  <c r="Y1084" i="2"/>
  <c r="AF1084" i="2"/>
  <c r="AE1084" i="2"/>
  <c r="AB1084" i="2"/>
  <c r="AA1084" i="2"/>
  <c r="AI1084" i="2"/>
  <c r="AG1084" i="2"/>
  <c r="AD1084" i="2"/>
  <c r="AC1084" i="2"/>
  <c r="Z1084" i="2"/>
  <c r="AN1084" i="2"/>
  <c r="AL1084" i="2"/>
  <c r="AK1084" i="2"/>
  <c r="AK1096" i="2"/>
  <c r="Y1096" i="2"/>
  <c r="AJ1096" i="2"/>
  <c r="AH1096" i="2"/>
  <c r="AF1096" i="2"/>
  <c r="AG1096" i="2"/>
  <c r="AA1096" i="2"/>
  <c r="Z1096" i="2"/>
  <c r="AM1096" i="2"/>
  <c r="AL1096" i="2"/>
  <c r="AB1096" i="2"/>
  <c r="AN1096" i="2"/>
  <c r="AI1096" i="2"/>
  <c r="AD1096" i="2"/>
  <c r="AC1096" i="2"/>
  <c r="AE1096" i="2"/>
  <c r="AH492" i="2"/>
  <c r="AG492" i="2"/>
  <c r="AM492" i="2"/>
  <c r="Z492" i="2"/>
  <c r="AJ492" i="2"/>
  <c r="AF492" i="2"/>
  <c r="AE492" i="2"/>
  <c r="AD492" i="2"/>
  <c r="AB492" i="2"/>
  <c r="AA492" i="2"/>
  <c r="Y492" i="2"/>
  <c r="AN492" i="2"/>
  <c r="AK492" i="2"/>
  <c r="AI492" i="2"/>
  <c r="AL492" i="2"/>
  <c r="V492" i="2"/>
  <c r="J492" i="2"/>
  <c r="W492" i="2"/>
  <c r="K492" i="2"/>
  <c r="L492" i="2"/>
  <c r="M492" i="2"/>
  <c r="N492" i="2"/>
  <c r="S492" i="2"/>
  <c r="R492" i="2"/>
  <c r="T492" i="2"/>
  <c r="U492" i="2"/>
  <c r="I492" i="2"/>
  <c r="AC492" i="2"/>
  <c r="AN636" i="2"/>
  <c r="AA636" i="2"/>
  <c r="AM636" i="2"/>
  <c r="Z636" i="2"/>
  <c r="AK636" i="2"/>
  <c r="AG636" i="2"/>
  <c r="AF636" i="2"/>
  <c r="AE636" i="2"/>
  <c r="AD636" i="2"/>
  <c r="AJ636" i="2"/>
  <c r="AI636" i="2"/>
  <c r="AL636" i="2"/>
  <c r="AH636" i="2"/>
  <c r="AB636" i="2"/>
  <c r="Y636" i="2"/>
  <c r="V636" i="2"/>
  <c r="J636" i="2"/>
  <c r="W636" i="2"/>
  <c r="K636" i="2"/>
  <c r="L636" i="2"/>
  <c r="M636" i="2"/>
  <c r="N636" i="2"/>
  <c r="R636" i="2"/>
  <c r="T636" i="2"/>
  <c r="S636" i="2"/>
  <c r="U636" i="2"/>
  <c r="I636" i="2"/>
  <c r="AC636" i="2"/>
  <c r="AH804" i="2"/>
  <c r="AG804" i="2"/>
  <c r="AF804" i="2"/>
  <c r="AE804" i="2"/>
  <c r="AD804" i="2"/>
  <c r="AC804" i="2"/>
  <c r="AN804" i="2"/>
  <c r="AB804" i="2"/>
  <c r="AM804" i="2"/>
  <c r="AA804" i="2"/>
  <c r="AJ804" i="2"/>
  <c r="AI804" i="2"/>
  <c r="AL804" i="2"/>
  <c r="AK804" i="2"/>
  <c r="Z804" i="2"/>
  <c r="Y804" i="2"/>
  <c r="AJ338" i="2"/>
  <c r="AI338" i="2"/>
  <c r="AG338" i="2"/>
  <c r="Y338" i="2"/>
  <c r="AN338" i="2"/>
  <c r="AM338" i="2"/>
  <c r="AL338" i="2"/>
  <c r="AK338" i="2"/>
  <c r="AH338" i="2"/>
  <c r="AF338" i="2"/>
  <c r="AE338" i="2"/>
  <c r="AD338" i="2"/>
  <c r="AB338" i="2"/>
  <c r="AA338" i="2"/>
  <c r="Z338" i="2"/>
  <c r="N338" i="2"/>
  <c r="R338" i="2"/>
  <c r="S338" i="2"/>
  <c r="T338" i="2"/>
  <c r="U338" i="2"/>
  <c r="V338" i="2"/>
  <c r="J338" i="2"/>
  <c r="W338" i="2"/>
  <c r="L338" i="2"/>
  <c r="M338" i="2"/>
  <c r="K338" i="2"/>
  <c r="I338" i="2"/>
  <c r="AC338" i="2"/>
  <c r="AD340" i="2"/>
  <c r="AB340" i="2"/>
  <c r="AM340" i="2"/>
  <c r="Z340" i="2"/>
  <c r="Y340" i="2"/>
  <c r="AN340" i="2"/>
  <c r="AL340" i="2"/>
  <c r="AK340" i="2"/>
  <c r="AJ340" i="2"/>
  <c r="AI340" i="2"/>
  <c r="AH340" i="2"/>
  <c r="AG340" i="2"/>
  <c r="AF340" i="2"/>
  <c r="AE340" i="2"/>
  <c r="AA340" i="2"/>
  <c r="L340" i="2"/>
  <c r="M340" i="2"/>
  <c r="N340" i="2"/>
  <c r="R340" i="2"/>
  <c r="S340" i="2"/>
  <c r="T340" i="2"/>
  <c r="U340" i="2"/>
  <c r="J340" i="2"/>
  <c r="W340" i="2"/>
  <c r="K340" i="2"/>
  <c r="V340" i="2"/>
  <c r="I340" i="2"/>
  <c r="AC340" i="2"/>
  <c r="AH401" i="2"/>
  <c r="AG401" i="2"/>
  <c r="AF401" i="2"/>
  <c r="AE401" i="2"/>
  <c r="AD401" i="2"/>
  <c r="AB401" i="2"/>
  <c r="AN401" i="2"/>
  <c r="AA401" i="2"/>
  <c r="AM401" i="2"/>
  <c r="Z401" i="2"/>
  <c r="AL401" i="2"/>
  <c r="Y401" i="2"/>
  <c r="AJ401" i="2"/>
  <c r="AI401" i="2"/>
  <c r="AK401" i="2"/>
  <c r="K401" i="2"/>
  <c r="L401" i="2"/>
  <c r="M401" i="2"/>
  <c r="R401" i="2"/>
  <c r="S401" i="2"/>
  <c r="T401" i="2"/>
  <c r="V401" i="2"/>
  <c r="J401" i="2"/>
  <c r="W401" i="2"/>
  <c r="N401" i="2"/>
  <c r="U401" i="2"/>
  <c r="I401" i="2"/>
  <c r="AC401" i="2"/>
  <c r="AH425" i="2"/>
  <c r="AG425" i="2"/>
  <c r="AF425" i="2"/>
  <c r="AE425" i="2"/>
  <c r="AD425" i="2"/>
  <c r="AB425" i="2"/>
  <c r="AN425" i="2"/>
  <c r="AA425" i="2"/>
  <c r="AM425" i="2"/>
  <c r="Z425" i="2"/>
  <c r="AL425" i="2"/>
  <c r="Y425" i="2"/>
  <c r="AJ425" i="2"/>
  <c r="AI425" i="2"/>
  <c r="AK425" i="2"/>
  <c r="K425" i="2"/>
  <c r="L425" i="2"/>
  <c r="M425" i="2"/>
  <c r="R425" i="2"/>
  <c r="T425" i="2"/>
  <c r="V425" i="2"/>
  <c r="J425" i="2"/>
  <c r="W425" i="2"/>
  <c r="N425" i="2"/>
  <c r="S425" i="2"/>
  <c r="U425" i="2"/>
  <c r="I425" i="2"/>
  <c r="AC425" i="2"/>
  <c r="AH437" i="2"/>
  <c r="AG437" i="2"/>
  <c r="AF437" i="2"/>
  <c r="AE437" i="2"/>
  <c r="AD437" i="2"/>
  <c r="AB437" i="2"/>
  <c r="AN437" i="2"/>
  <c r="AA437" i="2"/>
  <c r="AM437" i="2"/>
  <c r="Z437" i="2"/>
  <c r="AL437" i="2"/>
  <c r="Y437" i="2"/>
  <c r="AJ437" i="2"/>
  <c r="AI437" i="2"/>
  <c r="AK437" i="2"/>
  <c r="K437" i="2"/>
  <c r="L437" i="2"/>
  <c r="M437" i="2"/>
  <c r="R437" i="2"/>
  <c r="T437" i="2"/>
  <c r="V437" i="2"/>
  <c r="J437" i="2"/>
  <c r="N437" i="2"/>
  <c r="S437" i="2"/>
  <c r="U437" i="2"/>
  <c r="W437" i="2"/>
  <c r="I437" i="2"/>
  <c r="AC437" i="2"/>
  <c r="AH449" i="2"/>
  <c r="AG449" i="2"/>
  <c r="AF449" i="2"/>
  <c r="AE449" i="2"/>
  <c r="AD449" i="2"/>
  <c r="AB449" i="2"/>
  <c r="AN449" i="2"/>
  <c r="AA449" i="2"/>
  <c r="AM449" i="2"/>
  <c r="Z449" i="2"/>
  <c r="AL449" i="2"/>
  <c r="Y449" i="2"/>
  <c r="AJ449" i="2"/>
  <c r="AI449" i="2"/>
  <c r="AK449" i="2"/>
  <c r="K449" i="2"/>
  <c r="L449" i="2"/>
  <c r="M449" i="2"/>
  <c r="R449" i="2"/>
  <c r="T449" i="2"/>
  <c r="V449" i="2"/>
  <c r="J449" i="2"/>
  <c r="N449" i="2"/>
  <c r="S449" i="2"/>
  <c r="U449" i="2"/>
  <c r="W449" i="2"/>
  <c r="I449" i="2"/>
  <c r="AC449" i="2"/>
  <c r="AH461" i="2"/>
  <c r="AG461" i="2"/>
  <c r="AF461" i="2"/>
  <c r="AE461" i="2"/>
  <c r="AD461" i="2"/>
  <c r="AB461" i="2"/>
  <c r="AN461" i="2"/>
  <c r="AA461" i="2"/>
  <c r="AM461" i="2"/>
  <c r="Z461" i="2"/>
  <c r="AL461" i="2"/>
  <c r="Y461" i="2"/>
  <c r="AJ461" i="2"/>
  <c r="AI461" i="2"/>
  <c r="AK461" i="2"/>
  <c r="K461" i="2"/>
  <c r="M461" i="2"/>
  <c r="V461" i="2"/>
  <c r="J461" i="2"/>
  <c r="L461" i="2"/>
  <c r="N461" i="2"/>
  <c r="R461" i="2"/>
  <c r="S461" i="2"/>
  <c r="U461" i="2"/>
  <c r="T461" i="2"/>
  <c r="W461" i="2"/>
  <c r="I461" i="2"/>
  <c r="AC461" i="2"/>
  <c r="AH473" i="2"/>
  <c r="AG473" i="2"/>
  <c r="AF473" i="2"/>
  <c r="AE473" i="2"/>
  <c r="AD473" i="2"/>
  <c r="AB473" i="2"/>
  <c r="AN473" i="2"/>
  <c r="AA473" i="2"/>
  <c r="AM473" i="2"/>
  <c r="Z473" i="2"/>
  <c r="AL473" i="2"/>
  <c r="Y473" i="2"/>
  <c r="AJ473" i="2"/>
  <c r="AI473" i="2"/>
  <c r="AK473" i="2"/>
  <c r="V473" i="2"/>
  <c r="W473" i="2"/>
  <c r="J473" i="2"/>
  <c r="K473" i="2"/>
  <c r="L473" i="2"/>
  <c r="M473" i="2"/>
  <c r="N473" i="2"/>
  <c r="R473" i="2"/>
  <c r="S473" i="2"/>
  <c r="T473" i="2"/>
  <c r="U473" i="2"/>
  <c r="I473" i="2"/>
  <c r="AC473" i="2"/>
  <c r="AJ485" i="2"/>
  <c r="AG485" i="2"/>
  <c r="AH485" i="2"/>
  <c r="AF485" i="2"/>
  <c r="AE485" i="2"/>
  <c r="AD485" i="2"/>
  <c r="AB485" i="2"/>
  <c r="AA485" i="2"/>
  <c r="Z485" i="2"/>
  <c r="AN485" i="2"/>
  <c r="Y485" i="2"/>
  <c r="AM485" i="2"/>
  <c r="AK485" i="2"/>
  <c r="AI485" i="2"/>
  <c r="AL485" i="2"/>
  <c r="R485" i="2"/>
  <c r="S485" i="2"/>
  <c r="T485" i="2"/>
  <c r="U485" i="2"/>
  <c r="V485" i="2"/>
  <c r="J485" i="2"/>
  <c r="W485" i="2"/>
  <c r="K485" i="2"/>
  <c r="L485" i="2"/>
  <c r="M485" i="2"/>
  <c r="N485" i="2"/>
  <c r="I485" i="2"/>
  <c r="AC485" i="2"/>
  <c r="AE497" i="2"/>
  <c r="AD497" i="2"/>
  <c r="AB497" i="2"/>
  <c r="AN497" i="2"/>
  <c r="AA497" i="2"/>
  <c r="AJ497" i="2"/>
  <c r="AG497" i="2"/>
  <c r="AM497" i="2"/>
  <c r="AL497" i="2"/>
  <c r="AK497" i="2"/>
  <c r="AI497" i="2"/>
  <c r="AH497" i="2"/>
  <c r="AF497" i="2"/>
  <c r="Z497" i="2"/>
  <c r="Y497" i="2"/>
  <c r="R497" i="2"/>
  <c r="S497" i="2"/>
  <c r="T497" i="2"/>
  <c r="U497" i="2"/>
  <c r="V497" i="2"/>
  <c r="J497" i="2"/>
  <c r="W497" i="2"/>
  <c r="K497" i="2"/>
  <c r="M497" i="2"/>
  <c r="L497" i="2"/>
  <c r="N497" i="2"/>
  <c r="I497" i="2"/>
  <c r="AC497" i="2"/>
  <c r="AE509" i="2"/>
  <c r="AD509" i="2"/>
  <c r="AB509" i="2"/>
  <c r="AN509" i="2"/>
  <c r="AA509" i="2"/>
  <c r="AM509" i="2"/>
  <c r="Z509" i="2"/>
  <c r="AL509" i="2"/>
  <c r="Y509" i="2"/>
  <c r="AK509" i="2"/>
  <c r="AJ509" i="2"/>
  <c r="AG509" i="2"/>
  <c r="AI509" i="2"/>
  <c r="AH509" i="2"/>
  <c r="AF509" i="2"/>
  <c r="R509" i="2"/>
  <c r="S509" i="2"/>
  <c r="T509" i="2"/>
  <c r="U509" i="2"/>
  <c r="V509" i="2"/>
  <c r="J509" i="2"/>
  <c r="W509" i="2"/>
  <c r="K509" i="2"/>
  <c r="L509" i="2"/>
  <c r="M509" i="2"/>
  <c r="N509" i="2"/>
  <c r="I509" i="2"/>
  <c r="AC509" i="2"/>
  <c r="AE521" i="2"/>
  <c r="AD521" i="2"/>
  <c r="AB521" i="2"/>
  <c r="AN521" i="2"/>
  <c r="AA521" i="2"/>
  <c r="AM521" i="2"/>
  <c r="Z521" i="2"/>
  <c r="AL521" i="2"/>
  <c r="Y521" i="2"/>
  <c r="AK521" i="2"/>
  <c r="AJ521" i="2"/>
  <c r="AI521" i="2"/>
  <c r="AH521" i="2"/>
  <c r="AG521" i="2"/>
  <c r="AF521" i="2"/>
  <c r="R521" i="2"/>
  <c r="S521" i="2"/>
  <c r="T521" i="2"/>
  <c r="U521" i="2"/>
  <c r="V521" i="2"/>
  <c r="J521" i="2"/>
  <c r="W521" i="2"/>
  <c r="K521" i="2"/>
  <c r="M521" i="2"/>
  <c r="L521" i="2"/>
  <c r="N521" i="2"/>
  <c r="I521" i="2"/>
  <c r="AC521" i="2"/>
  <c r="AE533" i="2"/>
  <c r="AD533" i="2"/>
  <c r="AB533" i="2"/>
  <c r="AN533" i="2"/>
  <c r="AA533" i="2"/>
  <c r="AM533" i="2"/>
  <c r="Z533" i="2"/>
  <c r="AL533" i="2"/>
  <c r="Y533" i="2"/>
  <c r="AK533" i="2"/>
  <c r="AJ533" i="2"/>
  <c r="AI533" i="2"/>
  <c r="AH533" i="2"/>
  <c r="AG533" i="2"/>
  <c r="AF533" i="2"/>
  <c r="R533" i="2"/>
  <c r="S533" i="2"/>
  <c r="T533" i="2"/>
  <c r="U533" i="2"/>
  <c r="V533" i="2"/>
  <c r="J533" i="2"/>
  <c r="W533" i="2"/>
  <c r="K533" i="2"/>
  <c r="L533" i="2"/>
  <c r="M533" i="2"/>
  <c r="N533" i="2"/>
  <c r="I533" i="2"/>
  <c r="AC533" i="2"/>
  <c r="AE545" i="2"/>
  <c r="AD545" i="2"/>
  <c r="AB545" i="2"/>
  <c r="AN545" i="2"/>
  <c r="AA545" i="2"/>
  <c r="AM545" i="2"/>
  <c r="Z545" i="2"/>
  <c r="AL545" i="2"/>
  <c r="Y545" i="2"/>
  <c r="AK545" i="2"/>
  <c r="AJ545" i="2"/>
  <c r="AI545" i="2"/>
  <c r="AH545" i="2"/>
  <c r="AG545" i="2"/>
  <c r="AF545" i="2"/>
  <c r="M545" i="2"/>
  <c r="R545" i="2"/>
  <c r="S545" i="2"/>
  <c r="T545" i="2"/>
  <c r="U545" i="2"/>
  <c r="V545" i="2"/>
  <c r="J545" i="2"/>
  <c r="W545" i="2"/>
  <c r="K545" i="2"/>
  <c r="L545" i="2"/>
  <c r="N545" i="2"/>
  <c r="I545" i="2"/>
  <c r="AC545" i="2"/>
  <c r="AE557" i="2"/>
  <c r="AD557" i="2"/>
  <c r="AB557" i="2"/>
  <c r="AN557" i="2"/>
  <c r="AA557" i="2"/>
  <c r="AM557" i="2"/>
  <c r="Z557" i="2"/>
  <c r="AL557" i="2"/>
  <c r="Y557" i="2"/>
  <c r="AK557" i="2"/>
  <c r="AJ557" i="2"/>
  <c r="AI557" i="2"/>
  <c r="AH557" i="2"/>
  <c r="AG557" i="2"/>
  <c r="AF557" i="2"/>
  <c r="R557" i="2"/>
  <c r="S557" i="2"/>
  <c r="T557" i="2"/>
  <c r="U557" i="2"/>
  <c r="V557" i="2"/>
  <c r="M557" i="2"/>
  <c r="J557" i="2"/>
  <c r="W557" i="2"/>
  <c r="K557" i="2"/>
  <c r="L557" i="2"/>
  <c r="N557" i="2"/>
  <c r="I557" i="2"/>
  <c r="AC557" i="2"/>
  <c r="AE569" i="2"/>
  <c r="AD569" i="2"/>
  <c r="AB569" i="2"/>
  <c r="AN569" i="2"/>
  <c r="AA569" i="2"/>
  <c r="AM569" i="2"/>
  <c r="Z569" i="2"/>
  <c r="AL569" i="2"/>
  <c r="Y569" i="2"/>
  <c r="AK569" i="2"/>
  <c r="AJ569" i="2"/>
  <c r="AI569" i="2"/>
  <c r="AH569" i="2"/>
  <c r="AG569" i="2"/>
  <c r="AF569" i="2"/>
  <c r="R569" i="2"/>
  <c r="S569" i="2"/>
  <c r="T569" i="2"/>
  <c r="U569" i="2"/>
  <c r="V569" i="2"/>
  <c r="J569" i="2"/>
  <c r="W569" i="2"/>
  <c r="K569" i="2"/>
  <c r="L569" i="2"/>
  <c r="N569" i="2"/>
  <c r="M569" i="2"/>
  <c r="I569" i="2"/>
  <c r="AC569" i="2"/>
  <c r="AE581" i="2"/>
  <c r="AD581" i="2"/>
  <c r="AB581" i="2"/>
  <c r="AN581" i="2"/>
  <c r="AA581" i="2"/>
  <c r="AM581" i="2"/>
  <c r="Z581" i="2"/>
  <c r="AL581" i="2"/>
  <c r="Y581" i="2"/>
  <c r="AK581" i="2"/>
  <c r="AJ581" i="2"/>
  <c r="AI581" i="2"/>
  <c r="AH581" i="2"/>
  <c r="AG581" i="2"/>
  <c r="AF581" i="2"/>
  <c r="R581" i="2"/>
  <c r="S581" i="2"/>
  <c r="T581" i="2"/>
  <c r="U581" i="2"/>
  <c r="V581" i="2"/>
  <c r="J581" i="2"/>
  <c r="W581" i="2"/>
  <c r="K581" i="2"/>
  <c r="L581" i="2"/>
  <c r="M581" i="2"/>
  <c r="N581" i="2"/>
  <c r="I581" i="2"/>
  <c r="AC581" i="2"/>
  <c r="AE593" i="2"/>
  <c r="AD593" i="2"/>
  <c r="AB593" i="2"/>
  <c r="AN593" i="2"/>
  <c r="AA593" i="2"/>
  <c r="AM593" i="2"/>
  <c r="Z593" i="2"/>
  <c r="AL593" i="2"/>
  <c r="Y593" i="2"/>
  <c r="AK593" i="2"/>
  <c r="AJ593" i="2"/>
  <c r="AI593" i="2"/>
  <c r="AH593" i="2"/>
  <c r="AG593" i="2"/>
  <c r="AF593" i="2"/>
  <c r="R593" i="2"/>
  <c r="S593" i="2"/>
  <c r="T593" i="2"/>
  <c r="U593" i="2"/>
  <c r="V593" i="2"/>
  <c r="J593" i="2"/>
  <c r="W593" i="2"/>
  <c r="K593" i="2"/>
  <c r="L593" i="2"/>
  <c r="N593" i="2"/>
  <c r="M593" i="2"/>
  <c r="I593" i="2"/>
  <c r="AC593" i="2"/>
  <c r="AB605" i="2"/>
  <c r="AM605" i="2"/>
  <c r="AL605" i="2"/>
  <c r="Y605" i="2"/>
  <c r="AG605" i="2"/>
  <c r="AF605" i="2"/>
  <c r="AE605" i="2"/>
  <c r="AD605" i="2"/>
  <c r="AA605" i="2"/>
  <c r="Z605" i="2"/>
  <c r="AN605" i="2"/>
  <c r="AK605" i="2"/>
  <c r="AJ605" i="2"/>
  <c r="AI605" i="2"/>
  <c r="AH605" i="2"/>
  <c r="R605" i="2"/>
  <c r="S605" i="2"/>
  <c r="T605" i="2"/>
  <c r="U605" i="2"/>
  <c r="V605" i="2"/>
  <c r="J605" i="2"/>
  <c r="W605" i="2"/>
  <c r="K605" i="2"/>
  <c r="M605" i="2"/>
  <c r="L605" i="2"/>
  <c r="N605" i="2"/>
  <c r="I605" i="2"/>
  <c r="AC605" i="2"/>
  <c r="AB617" i="2"/>
  <c r="AM617" i="2"/>
  <c r="Z617" i="2"/>
  <c r="AL617" i="2"/>
  <c r="Y617" i="2"/>
  <c r="AD617" i="2"/>
  <c r="AA617" i="2"/>
  <c r="AN617" i="2"/>
  <c r="AK617" i="2"/>
  <c r="AJ617" i="2"/>
  <c r="AI617" i="2"/>
  <c r="AH617" i="2"/>
  <c r="AG617" i="2"/>
  <c r="AF617" i="2"/>
  <c r="AE617" i="2"/>
  <c r="R617" i="2"/>
  <c r="S617" i="2"/>
  <c r="T617" i="2"/>
  <c r="U617" i="2"/>
  <c r="V617" i="2"/>
  <c r="J617" i="2"/>
  <c r="W617" i="2"/>
  <c r="K617" i="2"/>
  <c r="L617" i="2"/>
  <c r="M617" i="2"/>
  <c r="N617" i="2"/>
  <c r="I617" i="2"/>
  <c r="AC617" i="2"/>
  <c r="AJ629" i="2"/>
  <c r="AI629" i="2"/>
  <c r="AH629" i="2"/>
  <c r="AG629" i="2"/>
  <c r="AB629" i="2"/>
  <c r="AM629" i="2"/>
  <c r="Z629" i="2"/>
  <c r="AL629" i="2"/>
  <c r="Y629" i="2"/>
  <c r="AA629" i="2"/>
  <c r="AN629" i="2"/>
  <c r="AK629" i="2"/>
  <c r="AF629" i="2"/>
  <c r="AE629" i="2"/>
  <c r="AD629" i="2"/>
  <c r="R629" i="2"/>
  <c r="S629" i="2"/>
  <c r="T629" i="2"/>
  <c r="U629" i="2"/>
  <c r="V629" i="2"/>
  <c r="J629" i="2"/>
  <c r="W629" i="2"/>
  <c r="K629" i="2"/>
  <c r="M629" i="2"/>
  <c r="L629" i="2"/>
  <c r="N629" i="2"/>
  <c r="I629" i="2"/>
  <c r="AC629" i="2"/>
  <c r="AK641" i="2"/>
  <c r="AJ641" i="2"/>
  <c r="AH641" i="2"/>
  <c r="AM641" i="2"/>
  <c r="AL641" i="2"/>
  <c r="AI641" i="2"/>
  <c r="AG641" i="2"/>
  <c r="AE641" i="2"/>
  <c r="AD641" i="2"/>
  <c r="AB641" i="2"/>
  <c r="Z641" i="2"/>
  <c r="Y641" i="2"/>
  <c r="AA641" i="2"/>
  <c r="AN641" i="2"/>
  <c r="AF641" i="2"/>
  <c r="R641" i="2"/>
  <c r="S641" i="2"/>
  <c r="T641" i="2"/>
  <c r="U641" i="2"/>
  <c r="V641" i="2"/>
  <c r="J641" i="2"/>
  <c r="W641" i="2"/>
  <c r="K641" i="2"/>
  <c r="L641" i="2"/>
  <c r="N641" i="2"/>
  <c r="M641" i="2"/>
  <c r="I641" i="2"/>
  <c r="AC641" i="2"/>
  <c r="AK653" i="2"/>
  <c r="AJ653" i="2"/>
  <c r="AH653" i="2"/>
  <c r="AG653" i="2"/>
  <c r="AF653" i="2"/>
  <c r="AE653" i="2"/>
  <c r="AD653" i="2"/>
  <c r="AB653" i="2"/>
  <c r="AA653" i="2"/>
  <c r="Z653" i="2"/>
  <c r="Y653" i="2"/>
  <c r="AN653" i="2"/>
  <c r="AM653" i="2"/>
  <c r="AL653" i="2"/>
  <c r="AI653" i="2"/>
  <c r="R653" i="2"/>
  <c r="S653" i="2"/>
  <c r="T653" i="2"/>
  <c r="U653" i="2"/>
  <c r="V653" i="2"/>
  <c r="J653" i="2"/>
  <c r="W653" i="2"/>
  <c r="K653" i="2"/>
  <c r="L653" i="2"/>
  <c r="M653" i="2"/>
  <c r="N653" i="2"/>
  <c r="I653" i="2"/>
  <c r="AC653" i="2"/>
  <c r="AF665" i="2"/>
  <c r="AE665" i="2"/>
  <c r="AK665" i="2"/>
  <c r="AJ665" i="2"/>
  <c r="AH665" i="2"/>
  <c r="Y665" i="2"/>
  <c r="AN665" i="2"/>
  <c r="AM665" i="2"/>
  <c r="AL665" i="2"/>
  <c r="AI665" i="2"/>
  <c r="AG665" i="2"/>
  <c r="AD665" i="2"/>
  <c r="AB665" i="2"/>
  <c r="AA665" i="2"/>
  <c r="Z665" i="2"/>
  <c r="R665" i="2"/>
  <c r="S665" i="2"/>
  <c r="T665" i="2"/>
  <c r="U665" i="2"/>
  <c r="V665" i="2"/>
  <c r="J665" i="2"/>
  <c r="W665" i="2"/>
  <c r="K665" i="2"/>
  <c r="L665" i="2"/>
  <c r="N665" i="2"/>
  <c r="M665" i="2"/>
  <c r="I665" i="2"/>
  <c r="AC665" i="2"/>
  <c r="AF677" i="2"/>
  <c r="AE677" i="2"/>
  <c r="AD677" i="2"/>
  <c r="AB677" i="2"/>
  <c r="AK677" i="2"/>
  <c r="AJ677" i="2"/>
  <c r="AH677" i="2"/>
  <c r="AM677" i="2"/>
  <c r="AL677" i="2"/>
  <c r="AI677" i="2"/>
  <c r="AG677" i="2"/>
  <c r="AA677" i="2"/>
  <c r="Z677" i="2"/>
  <c r="Y677" i="2"/>
  <c r="AN677" i="2"/>
  <c r="R677" i="2"/>
  <c r="S677" i="2"/>
  <c r="T677" i="2"/>
  <c r="U677" i="2"/>
  <c r="V677" i="2"/>
  <c r="J677" i="2"/>
  <c r="W677" i="2"/>
  <c r="K677" i="2"/>
  <c r="M677" i="2"/>
  <c r="N677" i="2"/>
  <c r="L677" i="2"/>
  <c r="I677" i="2"/>
  <c r="AC677" i="2"/>
  <c r="AF689" i="2"/>
  <c r="AE689" i="2"/>
  <c r="AD689" i="2"/>
  <c r="AB689" i="2"/>
  <c r="AN689" i="2"/>
  <c r="AA689" i="2"/>
  <c r="AM689" i="2"/>
  <c r="Z689" i="2"/>
  <c r="AL689" i="2"/>
  <c r="Y689" i="2"/>
  <c r="AK689" i="2"/>
  <c r="AJ689" i="2"/>
  <c r="AH689" i="2"/>
  <c r="AG689" i="2"/>
  <c r="AI689" i="2"/>
  <c r="R689" i="2"/>
  <c r="S689" i="2"/>
  <c r="T689" i="2"/>
  <c r="U689" i="2"/>
  <c r="V689" i="2"/>
  <c r="J689" i="2"/>
  <c r="W689" i="2"/>
  <c r="K689" i="2"/>
  <c r="M689" i="2"/>
  <c r="N689" i="2"/>
  <c r="L689" i="2"/>
  <c r="I689" i="2"/>
  <c r="AC689" i="2"/>
  <c r="AF701" i="2"/>
  <c r="AE701" i="2"/>
  <c r="AD701" i="2"/>
  <c r="AB701" i="2"/>
  <c r="AN701" i="2"/>
  <c r="AA701" i="2"/>
  <c r="AM701" i="2"/>
  <c r="Z701" i="2"/>
  <c r="AL701" i="2"/>
  <c r="Y701" i="2"/>
  <c r="AK701" i="2"/>
  <c r="AJ701" i="2"/>
  <c r="AH701" i="2"/>
  <c r="AG701" i="2"/>
  <c r="AI701" i="2"/>
  <c r="R701" i="2"/>
  <c r="S701" i="2"/>
  <c r="T701" i="2"/>
  <c r="U701" i="2"/>
  <c r="V701" i="2"/>
  <c r="J701" i="2"/>
  <c r="W701" i="2"/>
  <c r="K701" i="2"/>
  <c r="M701" i="2"/>
  <c r="N701" i="2"/>
  <c r="L701" i="2"/>
  <c r="I701" i="2"/>
  <c r="AC701" i="2"/>
  <c r="AF713" i="2"/>
  <c r="AE713" i="2"/>
  <c r="AD713" i="2"/>
  <c r="AB713" i="2"/>
  <c r="AN713" i="2"/>
  <c r="AA713" i="2"/>
  <c r="AM713" i="2"/>
  <c r="Z713" i="2"/>
  <c r="AL713" i="2"/>
  <c r="Y713" i="2"/>
  <c r="AK713" i="2"/>
  <c r="AJ713" i="2"/>
  <c r="AH713" i="2"/>
  <c r="AG713" i="2"/>
  <c r="AI713" i="2"/>
  <c r="L713" i="2"/>
  <c r="M713" i="2"/>
  <c r="N713" i="2"/>
  <c r="R713" i="2"/>
  <c r="T713" i="2"/>
  <c r="U713" i="2"/>
  <c r="V713" i="2"/>
  <c r="J713" i="2"/>
  <c r="W713" i="2"/>
  <c r="K713" i="2"/>
  <c r="I713" i="2"/>
  <c r="AC713" i="2"/>
  <c r="AF725" i="2"/>
  <c r="AE725" i="2"/>
  <c r="AD725" i="2"/>
  <c r="AB725" i="2"/>
  <c r="AN725" i="2"/>
  <c r="AA725" i="2"/>
  <c r="AM725" i="2"/>
  <c r="Z725" i="2"/>
  <c r="AL725" i="2"/>
  <c r="Y725" i="2"/>
  <c r="AK725" i="2"/>
  <c r="AJ725" i="2"/>
  <c r="AH725" i="2"/>
  <c r="AG725" i="2"/>
  <c r="AI725" i="2"/>
  <c r="L725" i="2"/>
  <c r="M725" i="2"/>
  <c r="N725" i="2"/>
  <c r="R725" i="2"/>
  <c r="T725" i="2"/>
  <c r="U725" i="2"/>
  <c r="J725" i="2"/>
  <c r="W725" i="2"/>
  <c r="K725" i="2"/>
  <c r="V725" i="2"/>
  <c r="I725" i="2"/>
  <c r="AC725" i="2"/>
  <c r="AN737" i="2"/>
  <c r="AB737" i="2"/>
  <c r="AM737" i="2"/>
  <c r="AA737" i="2"/>
  <c r="AL737" i="2"/>
  <c r="Z737" i="2"/>
  <c r="AK737" i="2"/>
  <c r="Y737" i="2"/>
  <c r="AJ737" i="2"/>
  <c r="AI737" i="2"/>
  <c r="AH737" i="2"/>
  <c r="AG737" i="2"/>
  <c r="AF737" i="2"/>
  <c r="AD737" i="2"/>
  <c r="AC737" i="2"/>
  <c r="AE737" i="2"/>
  <c r="AN749" i="2"/>
  <c r="AB749" i="2"/>
  <c r="AC749" i="2"/>
  <c r="AA749" i="2"/>
  <c r="AM749" i="2"/>
  <c r="Z749" i="2"/>
  <c r="AL749" i="2"/>
  <c r="Y749" i="2"/>
  <c r="AK749" i="2"/>
  <c r="AJ749" i="2"/>
  <c r="AI749" i="2"/>
  <c r="AH749" i="2"/>
  <c r="AG749" i="2"/>
  <c r="AE749" i="2"/>
  <c r="AD749" i="2"/>
  <c r="AF749" i="2"/>
  <c r="AE761" i="2"/>
  <c r="AN761" i="2"/>
  <c r="AB761" i="2"/>
  <c r="AK761" i="2"/>
  <c r="AJ761" i="2"/>
  <c r="AI761" i="2"/>
  <c r="AH761" i="2"/>
  <c r="AG761" i="2"/>
  <c r="AF761" i="2"/>
  <c r="AD761" i="2"/>
  <c r="AC761" i="2"/>
  <c r="AA761" i="2"/>
  <c r="AM761" i="2"/>
  <c r="Y761" i="2"/>
  <c r="AL761" i="2"/>
  <c r="Z761" i="2"/>
  <c r="AE773" i="2"/>
  <c r="AN773" i="2"/>
  <c r="AB773" i="2"/>
  <c r="AG773" i="2"/>
  <c r="AF773" i="2"/>
  <c r="AD773" i="2"/>
  <c r="AC773" i="2"/>
  <c r="AA773" i="2"/>
  <c r="Z773" i="2"/>
  <c r="AM773" i="2"/>
  <c r="Y773" i="2"/>
  <c r="AL773" i="2"/>
  <c r="AK773" i="2"/>
  <c r="AI773" i="2"/>
  <c r="AH773" i="2"/>
  <c r="AJ773" i="2"/>
  <c r="AL785" i="2"/>
  <c r="Z785" i="2"/>
  <c r="AK785" i="2"/>
  <c r="Y785" i="2"/>
  <c r="AJ785" i="2"/>
  <c r="AI785" i="2"/>
  <c r="AE785" i="2"/>
  <c r="AN785" i="2"/>
  <c r="AB785" i="2"/>
  <c r="AA785" i="2"/>
  <c r="AM785" i="2"/>
  <c r="AH785" i="2"/>
  <c r="AG785" i="2"/>
  <c r="AD785" i="2"/>
  <c r="AC785" i="2"/>
  <c r="AF785" i="2"/>
  <c r="AL797" i="2"/>
  <c r="Z797" i="2"/>
  <c r="AK797" i="2"/>
  <c r="Y797" i="2"/>
  <c r="AJ797" i="2"/>
  <c r="AI797" i="2"/>
  <c r="AG797" i="2"/>
  <c r="AF797" i="2"/>
  <c r="AE797" i="2"/>
  <c r="AN797" i="2"/>
  <c r="AB797" i="2"/>
  <c r="AM797" i="2"/>
  <c r="AH797" i="2"/>
  <c r="AD797" i="2"/>
  <c r="AC797" i="2"/>
  <c r="AA797" i="2"/>
  <c r="AL809" i="2"/>
  <c r="Z809" i="2"/>
  <c r="AK809" i="2"/>
  <c r="Y809" i="2"/>
  <c r="AJ809" i="2"/>
  <c r="AI809" i="2"/>
  <c r="AH809" i="2"/>
  <c r="AG809" i="2"/>
  <c r="AF809" i="2"/>
  <c r="AE809" i="2"/>
  <c r="AN809" i="2"/>
  <c r="AB809" i="2"/>
  <c r="AM809" i="2"/>
  <c r="AA809" i="2"/>
  <c r="AD809" i="2"/>
  <c r="AC809" i="2"/>
  <c r="AF821" i="2"/>
  <c r="AD821" i="2"/>
  <c r="AC821" i="2"/>
  <c r="AB821" i="2"/>
  <c r="AA821" i="2"/>
  <c r="AN821" i="2"/>
  <c r="Z821" i="2"/>
  <c r="AM821" i="2"/>
  <c r="Y821" i="2"/>
  <c r="AL821" i="2"/>
  <c r="AK821" i="2"/>
  <c r="AJ821" i="2"/>
  <c r="AI821" i="2"/>
  <c r="AG821" i="2"/>
  <c r="AE821" i="2"/>
  <c r="AH821" i="2"/>
  <c r="AG833" i="2"/>
  <c r="AF833" i="2"/>
  <c r="AD833" i="2"/>
  <c r="AN833" i="2"/>
  <c r="Y833" i="2"/>
  <c r="AM833" i="2"/>
  <c r="AL833" i="2"/>
  <c r="AK833" i="2"/>
  <c r="AJ833" i="2"/>
  <c r="AI833" i="2"/>
  <c r="AH833" i="2"/>
  <c r="AE833" i="2"/>
  <c r="AC833" i="2"/>
  <c r="AA833" i="2"/>
  <c r="Z833" i="2"/>
  <c r="AB833" i="2"/>
  <c r="AG845" i="2"/>
  <c r="AF845" i="2"/>
  <c r="AD845" i="2"/>
  <c r="AN845" i="2"/>
  <c r="Y845" i="2"/>
  <c r="AM845" i="2"/>
  <c r="AL845" i="2"/>
  <c r="AK845" i="2"/>
  <c r="AJ845" i="2"/>
  <c r="AI845" i="2"/>
  <c r="AH845" i="2"/>
  <c r="AE845" i="2"/>
  <c r="AC845" i="2"/>
  <c r="AA845" i="2"/>
  <c r="Z845" i="2"/>
  <c r="AB845" i="2"/>
  <c r="AG857" i="2"/>
  <c r="AF857" i="2"/>
  <c r="AD857" i="2"/>
  <c r="AN857" i="2"/>
  <c r="Y857" i="2"/>
  <c r="AM857" i="2"/>
  <c r="AL857" i="2"/>
  <c r="AK857" i="2"/>
  <c r="AJ857" i="2"/>
  <c r="AI857" i="2"/>
  <c r="AH857" i="2"/>
  <c r="AE857" i="2"/>
  <c r="AC857" i="2"/>
  <c r="AA857" i="2"/>
  <c r="Z857" i="2"/>
  <c r="AB857" i="2"/>
  <c r="AG869" i="2"/>
  <c r="AF869" i="2"/>
  <c r="AD869" i="2"/>
  <c r="AN869" i="2"/>
  <c r="Y869" i="2"/>
  <c r="AM869" i="2"/>
  <c r="AL869" i="2"/>
  <c r="AK869" i="2"/>
  <c r="AJ869" i="2"/>
  <c r="AI869" i="2"/>
  <c r="AH869" i="2"/>
  <c r="AE869" i="2"/>
  <c r="AC869" i="2"/>
  <c r="AA869" i="2"/>
  <c r="Z869" i="2"/>
  <c r="AB869" i="2"/>
  <c r="AN881" i="2"/>
  <c r="AB881" i="2"/>
  <c r="AM881" i="2"/>
  <c r="AA881" i="2"/>
  <c r="AG881" i="2"/>
  <c r="AF881" i="2"/>
  <c r="AD881" i="2"/>
  <c r="AH881" i="2"/>
  <c r="AE881" i="2"/>
  <c r="AC881" i="2"/>
  <c r="Z881" i="2"/>
  <c r="Y881" i="2"/>
  <c r="AL881" i="2"/>
  <c r="AJ881" i="2"/>
  <c r="AI881" i="2"/>
  <c r="AK881" i="2"/>
  <c r="AN893" i="2"/>
  <c r="AB893" i="2"/>
  <c r="AM893" i="2"/>
  <c r="AA893" i="2"/>
  <c r="AL893" i="2"/>
  <c r="Z893" i="2"/>
  <c r="AK893" i="2"/>
  <c r="Y893" i="2"/>
  <c r="AJ893" i="2"/>
  <c r="AI893" i="2"/>
  <c r="AH893" i="2"/>
  <c r="AG893" i="2"/>
  <c r="AF893" i="2"/>
  <c r="AD893" i="2"/>
  <c r="AE893" i="2"/>
  <c r="AC893" i="2"/>
  <c r="AH905" i="2"/>
  <c r="AE905" i="2"/>
  <c r="AI905" i="2"/>
  <c r="AG905" i="2"/>
  <c r="AF905" i="2"/>
  <c r="AD905" i="2"/>
  <c r="AC905" i="2"/>
  <c r="AB905" i="2"/>
  <c r="AA905" i="2"/>
  <c r="AN905" i="2"/>
  <c r="Z905" i="2"/>
  <c r="AM905" i="2"/>
  <c r="Y905" i="2"/>
  <c r="AK905" i="2"/>
  <c r="AL905" i="2"/>
  <c r="AJ905" i="2"/>
  <c r="AH917" i="2"/>
  <c r="AE917" i="2"/>
  <c r="AC917" i="2"/>
  <c r="AB917" i="2"/>
  <c r="AA917" i="2"/>
  <c r="AN917" i="2"/>
  <c r="Z917" i="2"/>
  <c r="AM917" i="2"/>
  <c r="Y917" i="2"/>
  <c r="AL917" i="2"/>
  <c r="AK917" i="2"/>
  <c r="AJ917" i="2"/>
  <c r="AI917" i="2"/>
  <c r="AF917" i="2"/>
  <c r="AD917" i="2"/>
  <c r="AG917" i="2"/>
  <c r="AH929" i="2"/>
  <c r="AE929" i="2"/>
  <c r="AM929" i="2"/>
  <c r="Y929" i="2"/>
  <c r="AL929" i="2"/>
  <c r="AK929" i="2"/>
  <c r="AJ929" i="2"/>
  <c r="AI929" i="2"/>
  <c r="AG929" i="2"/>
  <c r="AF929" i="2"/>
  <c r="AD929" i="2"/>
  <c r="AC929" i="2"/>
  <c r="AA929" i="2"/>
  <c r="AN929" i="2"/>
  <c r="Z929" i="2"/>
  <c r="AB929" i="2"/>
  <c r="AC941" i="2"/>
  <c r="AN941" i="2"/>
  <c r="AB941" i="2"/>
  <c r="AM941" i="2"/>
  <c r="AA941" i="2"/>
  <c r="AH941" i="2"/>
  <c r="AE941" i="2"/>
  <c r="AL941" i="2"/>
  <c r="AK941" i="2"/>
  <c r="AJ941" i="2"/>
  <c r="AI941" i="2"/>
  <c r="AG941" i="2"/>
  <c r="AF941" i="2"/>
  <c r="AD941" i="2"/>
  <c r="Z941" i="2"/>
  <c r="Y941" i="2"/>
  <c r="AG953" i="2"/>
  <c r="AE953" i="2"/>
  <c r="AJ953" i="2"/>
  <c r="AI953" i="2"/>
  <c r="AH953" i="2"/>
  <c r="AD953" i="2"/>
  <c r="AC953" i="2"/>
  <c r="AA953" i="2"/>
  <c r="AL953" i="2"/>
  <c r="AB953" i="2"/>
  <c r="Z953" i="2"/>
  <c r="Y953" i="2"/>
  <c r="AN953" i="2"/>
  <c r="AK953" i="2"/>
  <c r="AF953" i="2"/>
  <c r="AM953" i="2"/>
  <c r="AG965" i="2"/>
  <c r="AE965" i="2"/>
  <c r="AD965" i="2"/>
  <c r="AC965" i="2"/>
  <c r="AB965" i="2"/>
  <c r="AN965" i="2"/>
  <c r="Z965" i="2"/>
  <c r="AM965" i="2"/>
  <c r="Y965" i="2"/>
  <c r="AL965" i="2"/>
  <c r="AK965" i="2"/>
  <c r="AJ965" i="2"/>
  <c r="AH965" i="2"/>
  <c r="AF965" i="2"/>
  <c r="AA965" i="2"/>
  <c r="AI965" i="2"/>
  <c r="AG977" i="2"/>
  <c r="AE977" i="2"/>
  <c r="AN977" i="2"/>
  <c r="Z977" i="2"/>
  <c r="AM977" i="2"/>
  <c r="Y977" i="2"/>
  <c r="AL977" i="2"/>
  <c r="AJ977" i="2"/>
  <c r="AI977" i="2"/>
  <c r="AH977" i="2"/>
  <c r="AF977" i="2"/>
  <c r="AD977" i="2"/>
  <c r="AB977" i="2"/>
  <c r="AK977" i="2"/>
  <c r="AC977" i="2"/>
  <c r="AA977" i="2"/>
  <c r="AG989" i="2"/>
  <c r="AE989" i="2"/>
  <c r="AJ989" i="2"/>
  <c r="AI989" i="2"/>
  <c r="AH989" i="2"/>
  <c r="AD989" i="2"/>
  <c r="AC989" i="2"/>
  <c r="AB989" i="2"/>
  <c r="AA989" i="2"/>
  <c r="AN989" i="2"/>
  <c r="Z989" i="2"/>
  <c r="AL989" i="2"/>
  <c r="AM989" i="2"/>
  <c r="AK989" i="2"/>
  <c r="AF989" i="2"/>
  <c r="Y989" i="2"/>
  <c r="AF1001" i="2"/>
  <c r="AE1001" i="2"/>
  <c r="AM1001" i="2"/>
  <c r="Y1001" i="2"/>
  <c r="AK1001" i="2"/>
  <c r="AH1001" i="2"/>
  <c r="AG1001" i="2"/>
  <c r="AD1001" i="2"/>
  <c r="AB1001" i="2"/>
  <c r="AA1001" i="2"/>
  <c r="Z1001" i="2"/>
  <c r="AN1001" i="2"/>
  <c r="AL1001" i="2"/>
  <c r="AJ1001" i="2"/>
  <c r="AI1001" i="2"/>
  <c r="AC1001" i="2"/>
  <c r="AF1013" i="2"/>
  <c r="AM1013" i="2"/>
  <c r="Z1013" i="2"/>
  <c r="AL1013" i="2"/>
  <c r="Y1013" i="2"/>
  <c r="AA1013" i="2"/>
  <c r="AN1013" i="2"/>
  <c r="AK1013" i="2"/>
  <c r="AJ1013" i="2"/>
  <c r="AI1013" i="2"/>
  <c r="AG1013" i="2"/>
  <c r="AE1013" i="2"/>
  <c r="AD1013" i="2"/>
  <c r="AC1013" i="2"/>
  <c r="AB1013" i="2"/>
  <c r="AH1013" i="2"/>
  <c r="AF1025" i="2"/>
  <c r="AD1025" i="2"/>
  <c r="AC1025" i="2"/>
  <c r="AL1025" i="2"/>
  <c r="AJ1025" i="2"/>
  <c r="AI1025" i="2"/>
  <c r="AH1025" i="2"/>
  <c r="AG1025" i="2"/>
  <c r="AE1025" i="2"/>
  <c r="AA1025" i="2"/>
  <c r="Z1025" i="2"/>
  <c r="Y1025" i="2"/>
  <c r="AN1025" i="2"/>
  <c r="AM1025" i="2"/>
  <c r="AK1025" i="2"/>
  <c r="AB1025" i="2"/>
  <c r="AF1037" i="2"/>
  <c r="AI1037" i="2"/>
  <c r="AH1037" i="2"/>
  <c r="AC1037" i="2"/>
  <c r="AL1037" i="2"/>
  <c r="AJ1037" i="2"/>
  <c r="AE1037" i="2"/>
  <c r="AD1037" i="2"/>
  <c r="AG1037" i="2"/>
  <c r="AB1037" i="2"/>
  <c r="AA1037" i="2"/>
  <c r="Z1037" i="2"/>
  <c r="Y1037" i="2"/>
  <c r="AN1037" i="2"/>
  <c r="AM1037" i="2"/>
  <c r="AK1037" i="2"/>
  <c r="AF1049" i="2"/>
  <c r="AM1049" i="2"/>
  <c r="Z1049" i="2"/>
  <c r="AL1049" i="2"/>
  <c r="Y1049" i="2"/>
  <c r="AI1049" i="2"/>
  <c r="AH1049" i="2"/>
  <c r="AN1049" i="2"/>
  <c r="AE1049" i="2"/>
  <c r="AD1049" i="2"/>
  <c r="AC1049" i="2"/>
  <c r="AB1049" i="2"/>
  <c r="AA1049" i="2"/>
  <c r="AK1049" i="2"/>
  <c r="AJ1049" i="2"/>
  <c r="AG1049" i="2"/>
  <c r="AF1061" i="2"/>
  <c r="AD1061" i="2"/>
  <c r="AC1061" i="2"/>
  <c r="AM1061" i="2"/>
  <c r="Z1061" i="2"/>
  <c r="AL1061" i="2"/>
  <c r="Y1061" i="2"/>
  <c r="AJ1061" i="2"/>
  <c r="AI1061" i="2"/>
  <c r="AH1061" i="2"/>
  <c r="AG1061" i="2"/>
  <c r="AE1061" i="2"/>
  <c r="AA1061" i="2"/>
  <c r="AB1061" i="2"/>
  <c r="AN1061" i="2"/>
  <c r="AK1061" i="2"/>
  <c r="AF1073" i="2"/>
  <c r="AI1073" i="2"/>
  <c r="AH1073" i="2"/>
  <c r="AD1073" i="2"/>
  <c r="AC1073" i="2"/>
  <c r="AA1073" i="2"/>
  <c r="AN1073" i="2"/>
  <c r="AM1073" i="2"/>
  <c r="AL1073" i="2"/>
  <c r="AK1073" i="2"/>
  <c r="AJ1073" i="2"/>
  <c r="AE1073" i="2"/>
  <c r="AB1073" i="2"/>
  <c r="AG1073" i="2"/>
  <c r="Z1073" i="2"/>
  <c r="Y1073" i="2"/>
  <c r="AF1085" i="2"/>
  <c r="AD1085" i="2"/>
  <c r="AK1085" i="2"/>
  <c r="AE1085" i="2"/>
  <c r="AC1085" i="2"/>
  <c r="AN1085" i="2"/>
  <c r="Z1085" i="2"/>
  <c r="AM1085" i="2"/>
  <c r="Y1085" i="2"/>
  <c r="AA1085" i="2"/>
  <c r="AL1085" i="2"/>
  <c r="AJ1085" i="2"/>
  <c r="AI1085" i="2"/>
  <c r="AG1085" i="2"/>
  <c r="AB1085" i="2"/>
  <c r="AH1085" i="2"/>
  <c r="AG1097" i="2"/>
  <c r="AF1097" i="2"/>
  <c r="AD1097" i="2"/>
  <c r="AN1097" i="2"/>
  <c r="AB1097" i="2"/>
  <c r="AJ1097" i="2"/>
  <c r="AA1097" i="2"/>
  <c r="Z1097" i="2"/>
  <c r="AM1097" i="2"/>
  <c r="AL1097" i="2"/>
  <c r="AE1097" i="2"/>
  <c r="AC1097" i="2"/>
  <c r="Y1097" i="2"/>
  <c r="AK1097" i="2"/>
  <c r="AI1097" i="2"/>
  <c r="AH1097" i="2"/>
  <c r="AK408" i="2"/>
  <c r="AJ408" i="2"/>
  <c r="AI408" i="2"/>
  <c r="AH408" i="2"/>
  <c r="AG408" i="2"/>
  <c r="AF408" i="2"/>
  <c r="AE408" i="2"/>
  <c r="AD408" i="2"/>
  <c r="AB408" i="2"/>
  <c r="AM408" i="2"/>
  <c r="Z408" i="2"/>
  <c r="AL408" i="2"/>
  <c r="Y408" i="2"/>
  <c r="AN408" i="2"/>
  <c r="AA408" i="2"/>
  <c r="R408" i="2"/>
  <c r="S408" i="2"/>
  <c r="U408" i="2"/>
  <c r="V408" i="2"/>
  <c r="J408" i="2"/>
  <c r="W408" i="2"/>
  <c r="L408" i="2"/>
  <c r="N408" i="2"/>
  <c r="K408" i="2"/>
  <c r="M408" i="2"/>
  <c r="T408" i="2"/>
  <c r="I408" i="2"/>
  <c r="AC408" i="2"/>
  <c r="AH540" i="2"/>
  <c r="AG540" i="2"/>
  <c r="AF540" i="2"/>
  <c r="AE540" i="2"/>
  <c r="AD540" i="2"/>
  <c r="AB540" i="2"/>
  <c r="AN540" i="2"/>
  <c r="AA540" i="2"/>
  <c r="AM540" i="2"/>
  <c r="Z540" i="2"/>
  <c r="AL540" i="2"/>
  <c r="Y540" i="2"/>
  <c r="AK540" i="2"/>
  <c r="AJ540" i="2"/>
  <c r="AI540" i="2"/>
  <c r="V540" i="2"/>
  <c r="J540" i="2"/>
  <c r="W540" i="2"/>
  <c r="K540" i="2"/>
  <c r="L540" i="2"/>
  <c r="M540" i="2"/>
  <c r="N540" i="2"/>
  <c r="R540" i="2"/>
  <c r="S540" i="2"/>
  <c r="T540" i="2"/>
  <c r="U540" i="2"/>
  <c r="I540" i="2"/>
  <c r="AC540" i="2"/>
  <c r="AI696" i="2"/>
  <c r="AH696" i="2"/>
  <c r="AG696" i="2"/>
  <c r="AF696" i="2"/>
  <c r="AE696" i="2"/>
  <c r="AD696" i="2"/>
  <c r="AB696" i="2"/>
  <c r="AN696" i="2"/>
  <c r="AA696" i="2"/>
  <c r="AM696" i="2"/>
  <c r="Z696" i="2"/>
  <c r="AK696" i="2"/>
  <c r="AJ696" i="2"/>
  <c r="AL696" i="2"/>
  <c r="Y696" i="2"/>
  <c r="U696" i="2"/>
  <c r="V696" i="2"/>
  <c r="J696" i="2"/>
  <c r="W696" i="2"/>
  <c r="K696" i="2"/>
  <c r="L696" i="2"/>
  <c r="M696" i="2"/>
  <c r="N696" i="2"/>
  <c r="S696" i="2"/>
  <c r="T696" i="2"/>
  <c r="R696" i="2"/>
  <c r="I696" i="2"/>
  <c r="AC696" i="2"/>
  <c r="AN828" i="2"/>
  <c r="AB828" i="2"/>
  <c r="AL828" i="2"/>
  <c r="Z828" i="2"/>
  <c r="AG828" i="2"/>
  <c r="AF828" i="2"/>
  <c r="AE828" i="2"/>
  <c r="AD828" i="2"/>
  <c r="AC828" i="2"/>
  <c r="AA828" i="2"/>
  <c r="Y828" i="2"/>
  <c r="AM828" i="2"/>
  <c r="AK828" i="2"/>
  <c r="AI828" i="2"/>
  <c r="AH828" i="2"/>
  <c r="AJ828" i="2"/>
  <c r="AE374" i="2"/>
  <c r="AN374" i="2"/>
  <c r="AA374" i="2"/>
  <c r="AM374" i="2"/>
  <c r="Z374" i="2"/>
  <c r="AK374" i="2"/>
  <c r="AJ374" i="2"/>
  <c r="AI374" i="2"/>
  <c r="AG374" i="2"/>
  <c r="AF374" i="2"/>
  <c r="AD374" i="2"/>
  <c r="AB374" i="2"/>
  <c r="Y374" i="2"/>
  <c r="AL374" i="2"/>
  <c r="AH374" i="2"/>
  <c r="N374" i="2"/>
  <c r="R374" i="2"/>
  <c r="S374" i="2"/>
  <c r="T374" i="2"/>
  <c r="U374" i="2"/>
  <c r="V374" i="2"/>
  <c r="J374" i="2"/>
  <c r="W374" i="2"/>
  <c r="L374" i="2"/>
  <c r="M374" i="2"/>
  <c r="K374" i="2"/>
  <c r="I374" i="2"/>
  <c r="AC374" i="2"/>
  <c r="AK388" i="2"/>
  <c r="AJ388" i="2"/>
  <c r="AI388" i="2"/>
  <c r="AH388" i="2"/>
  <c r="AG388" i="2"/>
  <c r="AF388" i="2"/>
  <c r="AE388" i="2"/>
  <c r="AD388" i="2"/>
  <c r="AB388" i="2"/>
  <c r="AM388" i="2"/>
  <c r="Z388" i="2"/>
  <c r="AL388" i="2"/>
  <c r="Y388" i="2"/>
  <c r="AN388" i="2"/>
  <c r="AA388" i="2"/>
  <c r="L388" i="2"/>
  <c r="M388" i="2"/>
  <c r="N388" i="2"/>
  <c r="R388" i="2"/>
  <c r="S388" i="2"/>
  <c r="T388" i="2"/>
  <c r="U388" i="2"/>
  <c r="J388" i="2"/>
  <c r="W388" i="2"/>
  <c r="K388" i="2"/>
  <c r="V388" i="2"/>
  <c r="I388" i="2"/>
  <c r="AC388" i="2"/>
  <c r="AK366" i="2"/>
  <c r="AJ366" i="2"/>
  <c r="AI366" i="2"/>
  <c r="AG366" i="2"/>
  <c r="AD366" i="2"/>
  <c r="AB366" i="2"/>
  <c r="AA366" i="2"/>
  <c r="Z366" i="2"/>
  <c r="Y366" i="2"/>
  <c r="AN366" i="2"/>
  <c r="AM366" i="2"/>
  <c r="AL366" i="2"/>
  <c r="AH366" i="2"/>
  <c r="AF366" i="2"/>
  <c r="AE366" i="2"/>
  <c r="J366" i="2"/>
  <c r="W366" i="2"/>
  <c r="K366" i="2"/>
  <c r="L366" i="2"/>
  <c r="M366" i="2"/>
  <c r="N366" i="2"/>
  <c r="R366" i="2"/>
  <c r="S366" i="2"/>
  <c r="U366" i="2"/>
  <c r="V366" i="2"/>
  <c r="T366" i="2"/>
  <c r="I366" i="2"/>
  <c r="AC366" i="2"/>
  <c r="AE438" i="2"/>
  <c r="AD438" i="2"/>
  <c r="AB438" i="2"/>
  <c r="AN438" i="2"/>
  <c r="AA438" i="2"/>
  <c r="AM438" i="2"/>
  <c r="Z438" i="2"/>
  <c r="AL438" i="2"/>
  <c r="Y438" i="2"/>
  <c r="AK438" i="2"/>
  <c r="AJ438" i="2"/>
  <c r="AI438" i="2"/>
  <c r="AG438" i="2"/>
  <c r="AF438" i="2"/>
  <c r="AH438" i="2"/>
  <c r="J438" i="2"/>
  <c r="W438" i="2"/>
  <c r="K438" i="2"/>
  <c r="L438" i="2"/>
  <c r="N438" i="2"/>
  <c r="S438" i="2"/>
  <c r="U438" i="2"/>
  <c r="T438" i="2"/>
  <c r="V438" i="2"/>
  <c r="M438" i="2"/>
  <c r="R438" i="2"/>
  <c r="I438" i="2"/>
  <c r="AC438" i="2"/>
  <c r="AE450" i="2"/>
  <c r="AD450" i="2"/>
  <c r="AB450" i="2"/>
  <c r="AN450" i="2"/>
  <c r="AA450" i="2"/>
  <c r="AM450" i="2"/>
  <c r="Z450" i="2"/>
  <c r="AL450" i="2"/>
  <c r="Y450" i="2"/>
  <c r="AK450" i="2"/>
  <c r="AJ450" i="2"/>
  <c r="AI450" i="2"/>
  <c r="AG450" i="2"/>
  <c r="AF450" i="2"/>
  <c r="AH450" i="2"/>
  <c r="J450" i="2"/>
  <c r="W450" i="2"/>
  <c r="K450" i="2"/>
  <c r="L450" i="2"/>
  <c r="N450" i="2"/>
  <c r="S450" i="2"/>
  <c r="U450" i="2"/>
  <c r="T450" i="2"/>
  <c r="V450" i="2"/>
  <c r="M450" i="2"/>
  <c r="R450" i="2"/>
  <c r="I450" i="2"/>
  <c r="AC450" i="2"/>
  <c r="AE462" i="2"/>
  <c r="AD462" i="2"/>
  <c r="AB462" i="2"/>
  <c r="AN462" i="2"/>
  <c r="AA462" i="2"/>
  <c r="AM462" i="2"/>
  <c r="Z462" i="2"/>
  <c r="AL462" i="2"/>
  <c r="Y462" i="2"/>
  <c r="AK462" i="2"/>
  <c r="AJ462" i="2"/>
  <c r="AI462" i="2"/>
  <c r="AG462" i="2"/>
  <c r="AF462" i="2"/>
  <c r="AH462" i="2"/>
  <c r="J462" i="2"/>
  <c r="W462" i="2"/>
  <c r="L462" i="2"/>
  <c r="U462" i="2"/>
  <c r="M462" i="2"/>
  <c r="N462" i="2"/>
  <c r="R462" i="2"/>
  <c r="S462" i="2"/>
  <c r="T462" i="2"/>
  <c r="V462" i="2"/>
  <c r="K462" i="2"/>
  <c r="I462" i="2"/>
  <c r="AC462" i="2"/>
  <c r="AE474" i="2"/>
  <c r="AD474" i="2"/>
  <c r="AB474" i="2"/>
  <c r="AN474" i="2"/>
  <c r="AA474" i="2"/>
  <c r="AM474" i="2"/>
  <c r="Z474" i="2"/>
  <c r="AL474" i="2"/>
  <c r="Y474" i="2"/>
  <c r="AK474" i="2"/>
  <c r="AJ474" i="2"/>
  <c r="AI474" i="2"/>
  <c r="AG474" i="2"/>
  <c r="AF474" i="2"/>
  <c r="AH474" i="2"/>
  <c r="U474" i="2"/>
  <c r="J474" i="2"/>
  <c r="K474" i="2"/>
  <c r="L474" i="2"/>
  <c r="M474" i="2"/>
  <c r="N474" i="2"/>
  <c r="R474" i="2"/>
  <c r="S474" i="2"/>
  <c r="T474" i="2"/>
  <c r="V474" i="2"/>
  <c r="W474" i="2"/>
  <c r="I474" i="2"/>
  <c r="AC474" i="2"/>
  <c r="AG486" i="2"/>
  <c r="AD486" i="2"/>
  <c r="AH486" i="2"/>
  <c r="AF486" i="2"/>
  <c r="AE486" i="2"/>
  <c r="AB486" i="2"/>
  <c r="AA486" i="2"/>
  <c r="Z486" i="2"/>
  <c r="AN486" i="2"/>
  <c r="Y486" i="2"/>
  <c r="AM486" i="2"/>
  <c r="AL486" i="2"/>
  <c r="AJ486" i="2"/>
  <c r="AI486" i="2"/>
  <c r="AK486" i="2"/>
  <c r="R486" i="2"/>
  <c r="S486" i="2"/>
  <c r="T486" i="2"/>
  <c r="U486" i="2"/>
  <c r="V486" i="2"/>
  <c r="J486" i="2"/>
  <c r="W486" i="2"/>
  <c r="L486" i="2"/>
  <c r="K486" i="2"/>
  <c r="M486" i="2"/>
  <c r="N486" i="2"/>
  <c r="I486" i="2"/>
  <c r="AC486" i="2"/>
  <c r="AN498" i="2"/>
  <c r="AA498" i="2"/>
  <c r="AM498" i="2"/>
  <c r="Z498" i="2"/>
  <c r="AL498" i="2"/>
  <c r="Y498" i="2"/>
  <c r="AK498" i="2"/>
  <c r="AG498" i="2"/>
  <c r="AD498" i="2"/>
  <c r="AJ498" i="2"/>
  <c r="AI498" i="2"/>
  <c r="AH498" i="2"/>
  <c r="AE498" i="2"/>
  <c r="AB498" i="2"/>
  <c r="AF498" i="2"/>
  <c r="R498" i="2"/>
  <c r="S498" i="2"/>
  <c r="T498" i="2"/>
  <c r="U498" i="2"/>
  <c r="V498" i="2"/>
  <c r="J498" i="2"/>
  <c r="W498" i="2"/>
  <c r="L498" i="2"/>
  <c r="K498" i="2"/>
  <c r="M498" i="2"/>
  <c r="N498" i="2"/>
  <c r="I498" i="2"/>
  <c r="AC498" i="2"/>
  <c r="AN510" i="2"/>
  <c r="AA510" i="2"/>
  <c r="AM510" i="2"/>
  <c r="Z510" i="2"/>
  <c r="AL510" i="2"/>
  <c r="Y510" i="2"/>
  <c r="AK510" i="2"/>
  <c r="AJ510" i="2"/>
  <c r="AI510" i="2"/>
  <c r="AH510" i="2"/>
  <c r="AG510" i="2"/>
  <c r="AD510" i="2"/>
  <c r="AF510" i="2"/>
  <c r="AE510" i="2"/>
  <c r="AB510" i="2"/>
  <c r="R510" i="2"/>
  <c r="S510" i="2"/>
  <c r="T510" i="2"/>
  <c r="U510" i="2"/>
  <c r="V510" i="2"/>
  <c r="J510" i="2"/>
  <c r="W510" i="2"/>
  <c r="L510" i="2"/>
  <c r="K510" i="2"/>
  <c r="M510" i="2"/>
  <c r="N510" i="2"/>
  <c r="I510" i="2"/>
  <c r="AC510" i="2"/>
  <c r="AN522" i="2"/>
  <c r="AA522" i="2"/>
  <c r="AM522" i="2"/>
  <c r="Z522" i="2"/>
  <c r="AL522" i="2"/>
  <c r="Y522" i="2"/>
  <c r="AK522" i="2"/>
  <c r="AJ522" i="2"/>
  <c r="AI522" i="2"/>
  <c r="AH522" i="2"/>
  <c r="AG522" i="2"/>
  <c r="AF522" i="2"/>
  <c r="AE522" i="2"/>
  <c r="AD522" i="2"/>
  <c r="AB522" i="2"/>
  <c r="R522" i="2"/>
  <c r="S522" i="2"/>
  <c r="T522" i="2"/>
  <c r="U522" i="2"/>
  <c r="V522" i="2"/>
  <c r="J522" i="2"/>
  <c r="W522" i="2"/>
  <c r="L522" i="2"/>
  <c r="K522" i="2"/>
  <c r="M522" i="2"/>
  <c r="N522" i="2"/>
  <c r="I522" i="2"/>
  <c r="AC522" i="2"/>
  <c r="AN534" i="2"/>
  <c r="AA534" i="2"/>
  <c r="AM534" i="2"/>
  <c r="Z534" i="2"/>
  <c r="AL534" i="2"/>
  <c r="Y534" i="2"/>
  <c r="AK534" i="2"/>
  <c r="AJ534" i="2"/>
  <c r="AI534" i="2"/>
  <c r="AH534" i="2"/>
  <c r="AG534" i="2"/>
  <c r="AF534" i="2"/>
  <c r="AE534" i="2"/>
  <c r="AD534" i="2"/>
  <c r="AB534" i="2"/>
  <c r="R534" i="2"/>
  <c r="S534" i="2"/>
  <c r="T534" i="2"/>
  <c r="U534" i="2"/>
  <c r="V534" i="2"/>
  <c r="J534" i="2"/>
  <c r="W534" i="2"/>
  <c r="K534" i="2"/>
  <c r="L534" i="2"/>
  <c r="M534" i="2"/>
  <c r="N534" i="2"/>
  <c r="I534" i="2"/>
  <c r="AC534" i="2"/>
  <c r="AN546" i="2"/>
  <c r="AA546" i="2"/>
  <c r="AM546" i="2"/>
  <c r="Z546" i="2"/>
  <c r="AL546" i="2"/>
  <c r="Y546" i="2"/>
  <c r="AK546" i="2"/>
  <c r="AJ546" i="2"/>
  <c r="AI546" i="2"/>
  <c r="AH546" i="2"/>
  <c r="AG546" i="2"/>
  <c r="AF546" i="2"/>
  <c r="AE546" i="2"/>
  <c r="AD546" i="2"/>
  <c r="AB546" i="2"/>
  <c r="R546" i="2"/>
  <c r="S546" i="2"/>
  <c r="T546" i="2"/>
  <c r="U546" i="2"/>
  <c r="V546" i="2"/>
  <c r="J546" i="2"/>
  <c r="W546" i="2"/>
  <c r="L546" i="2"/>
  <c r="K546" i="2"/>
  <c r="M546" i="2"/>
  <c r="N546" i="2"/>
  <c r="I546" i="2"/>
  <c r="AC546" i="2"/>
  <c r="AN558" i="2"/>
  <c r="AA558" i="2"/>
  <c r="AM558" i="2"/>
  <c r="Z558" i="2"/>
  <c r="AL558" i="2"/>
  <c r="Y558" i="2"/>
  <c r="AK558" i="2"/>
  <c r="AJ558" i="2"/>
  <c r="AI558" i="2"/>
  <c r="AH558" i="2"/>
  <c r="AG558" i="2"/>
  <c r="AF558" i="2"/>
  <c r="AE558" i="2"/>
  <c r="AD558" i="2"/>
  <c r="AB558" i="2"/>
  <c r="R558" i="2"/>
  <c r="S558" i="2"/>
  <c r="T558" i="2"/>
  <c r="U558" i="2"/>
  <c r="V558" i="2"/>
  <c r="L558" i="2"/>
  <c r="J558" i="2"/>
  <c r="W558" i="2"/>
  <c r="K558" i="2"/>
  <c r="M558" i="2"/>
  <c r="N558" i="2"/>
  <c r="I558" i="2"/>
  <c r="AC558" i="2"/>
  <c r="AN570" i="2"/>
  <c r="AA570" i="2"/>
  <c r="AM570" i="2"/>
  <c r="Z570" i="2"/>
  <c r="AL570" i="2"/>
  <c r="Y570" i="2"/>
  <c r="AK570" i="2"/>
  <c r="AJ570" i="2"/>
  <c r="AI570" i="2"/>
  <c r="AH570" i="2"/>
  <c r="AG570" i="2"/>
  <c r="AF570" i="2"/>
  <c r="AE570" i="2"/>
  <c r="AD570" i="2"/>
  <c r="AB570" i="2"/>
  <c r="R570" i="2"/>
  <c r="S570" i="2"/>
  <c r="T570" i="2"/>
  <c r="U570" i="2"/>
  <c r="V570" i="2"/>
  <c r="J570" i="2"/>
  <c r="W570" i="2"/>
  <c r="L570" i="2"/>
  <c r="K570" i="2"/>
  <c r="M570" i="2"/>
  <c r="N570" i="2"/>
  <c r="I570" i="2"/>
  <c r="AC570" i="2"/>
  <c r="AN582" i="2"/>
  <c r="AA582" i="2"/>
  <c r="AM582" i="2"/>
  <c r="Z582" i="2"/>
  <c r="AL582" i="2"/>
  <c r="Y582" i="2"/>
  <c r="AK582" i="2"/>
  <c r="AJ582" i="2"/>
  <c r="AI582" i="2"/>
  <c r="AH582" i="2"/>
  <c r="AG582" i="2"/>
  <c r="AF582" i="2"/>
  <c r="AE582" i="2"/>
  <c r="AD582" i="2"/>
  <c r="AB582" i="2"/>
  <c r="R582" i="2"/>
  <c r="S582" i="2"/>
  <c r="T582" i="2"/>
  <c r="U582" i="2"/>
  <c r="V582" i="2"/>
  <c r="J582" i="2"/>
  <c r="W582" i="2"/>
  <c r="K582" i="2"/>
  <c r="L582" i="2"/>
  <c r="M582" i="2"/>
  <c r="N582" i="2"/>
  <c r="I582" i="2"/>
  <c r="AC582" i="2"/>
  <c r="AN594" i="2"/>
  <c r="AA594" i="2"/>
  <c r="AM594" i="2"/>
  <c r="Z594" i="2"/>
  <c r="AL594" i="2"/>
  <c r="Y594" i="2"/>
  <c r="AK594" i="2"/>
  <c r="AJ594" i="2"/>
  <c r="AI594" i="2"/>
  <c r="AH594" i="2"/>
  <c r="AG594" i="2"/>
  <c r="AF594" i="2"/>
  <c r="AE594" i="2"/>
  <c r="AD594" i="2"/>
  <c r="AB594" i="2"/>
  <c r="R594" i="2"/>
  <c r="S594" i="2"/>
  <c r="T594" i="2"/>
  <c r="U594" i="2"/>
  <c r="V594" i="2"/>
  <c r="J594" i="2"/>
  <c r="W594" i="2"/>
  <c r="L594" i="2"/>
  <c r="K594" i="2"/>
  <c r="M594" i="2"/>
  <c r="N594" i="2"/>
  <c r="I594" i="2"/>
  <c r="AC594" i="2"/>
  <c r="AL606" i="2"/>
  <c r="Y606" i="2"/>
  <c r="AJ606" i="2"/>
  <c r="AI606" i="2"/>
  <c r="AG606" i="2"/>
  <c r="AF606" i="2"/>
  <c r="AE606" i="2"/>
  <c r="AD606" i="2"/>
  <c r="AB606" i="2"/>
  <c r="AA606" i="2"/>
  <c r="Z606" i="2"/>
  <c r="AN606" i="2"/>
  <c r="AM606" i="2"/>
  <c r="AK606" i="2"/>
  <c r="AH606" i="2"/>
  <c r="R606" i="2"/>
  <c r="S606" i="2"/>
  <c r="T606" i="2"/>
  <c r="U606" i="2"/>
  <c r="V606" i="2"/>
  <c r="J606" i="2"/>
  <c r="W606" i="2"/>
  <c r="K606" i="2"/>
  <c r="L606" i="2"/>
  <c r="M606" i="2"/>
  <c r="N606" i="2"/>
  <c r="I606" i="2"/>
  <c r="AC606" i="2"/>
  <c r="AL618" i="2"/>
  <c r="Y618" i="2"/>
  <c r="AJ618" i="2"/>
  <c r="AI618" i="2"/>
  <c r="AD618" i="2"/>
  <c r="AB618" i="2"/>
  <c r="AA618" i="2"/>
  <c r="Z618" i="2"/>
  <c r="AN618" i="2"/>
  <c r="AM618" i="2"/>
  <c r="AK618" i="2"/>
  <c r="AH618" i="2"/>
  <c r="AG618" i="2"/>
  <c r="AF618" i="2"/>
  <c r="AE618" i="2"/>
  <c r="L618" i="2"/>
  <c r="R618" i="2"/>
  <c r="S618" i="2"/>
  <c r="T618" i="2"/>
  <c r="U618" i="2"/>
  <c r="V618" i="2"/>
  <c r="J618" i="2"/>
  <c r="W618" i="2"/>
  <c r="K618" i="2"/>
  <c r="M618" i="2"/>
  <c r="N618" i="2"/>
  <c r="I618" i="2"/>
  <c r="AC618" i="2"/>
  <c r="AG630" i="2"/>
  <c r="AF630" i="2"/>
  <c r="AE630" i="2"/>
  <c r="AD630" i="2"/>
  <c r="AL630" i="2"/>
  <c r="Y630" i="2"/>
  <c r="AJ630" i="2"/>
  <c r="AI630" i="2"/>
  <c r="AN630" i="2"/>
  <c r="AM630" i="2"/>
  <c r="AK630" i="2"/>
  <c r="AH630" i="2"/>
  <c r="AB630" i="2"/>
  <c r="AA630" i="2"/>
  <c r="Z630" i="2"/>
  <c r="R630" i="2"/>
  <c r="S630" i="2"/>
  <c r="L630" i="2"/>
  <c r="T630" i="2"/>
  <c r="U630" i="2"/>
  <c r="V630" i="2"/>
  <c r="J630" i="2"/>
  <c r="W630" i="2"/>
  <c r="K630" i="2"/>
  <c r="M630" i="2"/>
  <c r="N630" i="2"/>
  <c r="I630" i="2"/>
  <c r="AC630" i="2"/>
  <c r="AH642" i="2"/>
  <c r="AG642" i="2"/>
  <c r="AE642" i="2"/>
  <c r="AM642" i="2"/>
  <c r="AL642" i="2"/>
  <c r="AK642" i="2"/>
  <c r="AJ642" i="2"/>
  <c r="AI642" i="2"/>
  <c r="AF642" i="2"/>
  <c r="AD642" i="2"/>
  <c r="AB642" i="2"/>
  <c r="Z642" i="2"/>
  <c r="Y642" i="2"/>
  <c r="AN642" i="2"/>
  <c r="AA642" i="2"/>
  <c r="R642" i="2"/>
  <c r="S642" i="2"/>
  <c r="T642" i="2"/>
  <c r="U642" i="2"/>
  <c r="V642" i="2"/>
  <c r="J642" i="2"/>
  <c r="W642" i="2"/>
  <c r="K642" i="2"/>
  <c r="L642" i="2"/>
  <c r="M642" i="2"/>
  <c r="N642" i="2"/>
  <c r="I642" i="2"/>
  <c r="AC642" i="2"/>
  <c r="AH654" i="2"/>
  <c r="AG654" i="2"/>
  <c r="AE654" i="2"/>
  <c r="AJ654" i="2"/>
  <c r="AI654" i="2"/>
  <c r="AF654" i="2"/>
  <c r="AD654" i="2"/>
  <c r="AB654" i="2"/>
  <c r="AA654" i="2"/>
  <c r="Z654" i="2"/>
  <c r="Y654" i="2"/>
  <c r="AN654" i="2"/>
  <c r="AM654" i="2"/>
  <c r="AL654" i="2"/>
  <c r="AK654" i="2"/>
  <c r="R654" i="2"/>
  <c r="S654" i="2"/>
  <c r="T654" i="2"/>
  <c r="U654" i="2"/>
  <c r="V654" i="2"/>
  <c r="J654" i="2"/>
  <c r="W654" i="2"/>
  <c r="K654" i="2"/>
  <c r="M654" i="2"/>
  <c r="L654" i="2"/>
  <c r="N654" i="2"/>
  <c r="I654" i="2"/>
  <c r="AC654" i="2"/>
  <c r="AB666" i="2"/>
  <c r="AN666" i="2"/>
  <c r="AA666" i="2"/>
  <c r="AM666" i="2"/>
  <c r="Z666" i="2"/>
  <c r="AL666" i="2"/>
  <c r="AH666" i="2"/>
  <c r="AG666" i="2"/>
  <c r="AE666" i="2"/>
  <c r="AF666" i="2"/>
  <c r="AD666" i="2"/>
  <c r="Y666" i="2"/>
  <c r="AK666" i="2"/>
  <c r="AJ666" i="2"/>
  <c r="AI666" i="2"/>
  <c r="L666" i="2"/>
  <c r="R666" i="2"/>
  <c r="S666" i="2"/>
  <c r="T666" i="2"/>
  <c r="U666" i="2"/>
  <c r="V666" i="2"/>
  <c r="J666" i="2"/>
  <c r="W666" i="2"/>
  <c r="K666" i="2"/>
  <c r="M666" i="2"/>
  <c r="N666" i="2"/>
  <c r="I666" i="2"/>
  <c r="AC666" i="2"/>
  <c r="AB678" i="2"/>
  <c r="AN678" i="2"/>
  <c r="AA678" i="2"/>
  <c r="AM678" i="2"/>
  <c r="Z678" i="2"/>
  <c r="AL678" i="2"/>
  <c r="Y678" i="2"/>
  <c r="AH678" i="2"/>
  <c r="AG678" i="2"/>
  <c r="AE678" i="2"/>
  <c r="AK678" i="2"/>
  <c r="AJ678" i="2"/>
  <c r="AI678" i="2"/>
  <c r="AF678" i="2"/>
  <c r="AD678" i="2"/>
  <c r="N678" i="2"/>
  <c r="R678" i="2"/>
  <c r="S678" i="2"/>
  <c r="T678" i="2"/>
  <c r="U678" i="2"/>
  <c r="V678" i="2"/>
  <c r="J678" i="2"/>
  <c r="W678" i="2"/>
  <c r="L678" i="2"/>
  <c r="M678" i="2"/>
  <c r="K678" i="2"/>
  <c r="I678" i="2"/>
  <c r="AC678" i="2"/>
  <c r="AB690" i="2"/>
  <c r="AN690" i="2"/>
  <c r="AA690" i="2"/>
  <c r="AM690" i="2"/>
  <c r="Z690" i="2"/>
  <c r="AL690" i="2"/>
  <c r="Y690" i="2"/>
  <c r="AK690" i="2"/>
  <c r="AJ690" i="2"/>
  <c r="AI690" i="2"/>
  <c r="AH690" i="2"/>
  <c r="AG690" i="2"/>
  <c r="AE690" i="2"/>
  <c r="AD690" i="2"/>
  <c r="AF690" i="2"/>
  <c r="N690" i="2"/>
  <c r="R690" i="2"/>
  <c r="S690" i="2"/>
  <c r="T690" i="2"/>
  <c r="U690" i="2"/>
  <c r="V690" i="2"/>
  <c r="J690" i="2"/>
  <c r="W690" i="2"/>
  <c r="L690" i="2"/>
  <c r="M690" i="2"/>
  <c r="K690" i="2"/>
  <c r="I690" i="2"/>
  <c r="AC690" i="2"/>
  <c r="AB702" i="2"/>
  <c r="AN702" i="2"/>
  <c r="AA702" i="2"/>
  <c r="AM702" i="2"/>
  <c r="Z702" i="2"/>
  <c r="AL702" i="2"/>
  <c r="Y702" i="2"/>
  <c r="AK702" i="2"/>
  <c r="AJ702" i="2"/>
  <c r="AI702" i="2"/>
  <c r="AH702" i="2"/>
  <c r="AG702" i="2"/>
  <c r="AE702" i="2"/>
  <c r="AD702" i="2"/>
  <c r="AF702" i="2"/>
  <c r="N702" i="2"/>
  <c r="R702" i="2"/>
  <c r="S702" i="2"/>
  <c r="T702" i="2"/>
  <c r="U702" i="2"/>
  <c r="V702" i="2"/>
  <c r="J702" i="2"/>
  <c r="W702" i="2"/>
  <c r="L702" i="2"/>
  <c r="M702" i="2"/>
  <c r="K702" i="2"/>
  <c r="I702" i="2"/>
  <c r="AC702" i="2"/>
  <c r="AB714" i="2"/>
  <c r="AN714" i="2"/>
  <c r="AA714" i="2"/>
  <c r="AM714" i="2"/>
  <c r="Z714" i="2"/>
  <c r="AL714" i="2"/>
  <c r="Y714" i="2"/>
  <c r="AK714" i="2"/>
  <c r="AJ714" i="2"/>
  <c r="AI714" i="2"/>
  <c r="AH714" i="2"/>
  <c r="AG714" i="2"/>
  <c r="AE714" i="2"/>
  <c r="AD714" i="2"/>
  <c r="AF714" i="2"/>
  <c r="K714" i="2"/>
  <c r="L714" i="2"/>
  <c r="M714" i="2"/>
  <c r="N714" i="2"/>
  <c r="R714" i="2"/>
  <c r="T714" i="2"/>
  <c r="U714" i="2"/>
  <c r="V714" i="2"/>
  <c r="J714" i="2"/>
  <c r="W714" i="2"/>
  <c r="I714" i="2"/>
  <c r="AC714" i="2"/>
  <c r="AB726" i="2"/>
  <c r="AN726" i="2"/>
  <c r="AA726" i="2"/>
  <c r="AM726" i="2"/>
  <c r="Z726" i="2"/>
  <c r="AL726" i="2"/>
  <c r="Y726" i="2"/>
  <c r="AK726" i="2"/>
  <c r="AJ726" i="2"/>
  <c r="AI726" i="2"/>
  <c r="AH726" i="2"/>
  <c r="AG726" i="2"/>
  <c r="AE726" i="2"/>
  <c r="AD726" i="2"/>
  <c r="AF726" i="2"/>
  <c r="K726" i="2"/>
  <c r="L726" i="2"/>
  <c r="M726" i="2"/>
  <c r="N726" i="2"/>
  <c r="R726" i="2"/>
  <c r="T726" i="2"/>
  <c r="V726" i="2"/>
  <c r="J726" i="2"/>
  <c r="W726" i="2"/>
  <c r="U726" i="2"/>
  <c r="I726" i="2"/>
  <c r="AC726" i="2"/>
  <c r="AJ738" i="2"/>
  <c r="AI738" i="2"/>
  <c r="AH738" i="2"/>
  <c r="AG738" i="2"/>
  <c r="AF738" i="2"/>
  <c r="AE738" i="2"/>
  <c r="AD738" i="2"/>
  <c r="AC738" i="2"/>
  <c r="AN738" i="2"/>
  <c r="AB738" i="2"/>
  <c r="AL738" i="2"/>
  <c r="Z738" i="2"/>
  <c r="AK738" i="2"/>
  <c r="Y738" i="2"/>
  <c r="AM738" i="2"/>
  <c r="AA738" i="2"/>
  <c r="AM750" i="2"/>
  <c r="AA750" i="2"/>
  <c r="AJ750" i="2"/>
  <c r="Z750" i="2"/>
  <c r="AN750" i="2"/>
  <c r="Y750" i="2"/>
  <c r="AL750" i="2"/>
  <c r="AK750" i="2"/>
  <c r="AI750" i="2"/>
  <c r="AH750" i="2"/>
  <c r="AG750" i="2"/>
  <c r="AF750" i="2"/>
  <c r="AE750" i="2"/>
  <c r="AC750" i="2"/>
  <c r="AB750" i="2"/>
  <c r="AD750" i="2"/>
  <c r="AM762" i="2"/>
  <c r="AA762" i="2"/>
  <c r="AJ762" i="2"/>
  <c r="AI762" i="2"/>
  <c r="AH762" i="2"/>
  <c r="AG762" i="2"/>
  <c r="AF762" i="2"/>
  <c r="AE762" i="2"/>
  <c r="AD762" i="2"/>
  <c r="AC762" i="2"/>
  <c r="AB762" i="2"/>
  <c r="Z762" i="2"/>
  <c r="AL762" i="2"/>
  <c r="AK762" i="2"/>
  <c r="AN762" i="2"/>
  <c r="Y762" i="2"/>
  <c r="AM774" i="2"/>
  <c r="AA774" i="2"/>
  <c r="AJ774" i="2"/>
  <c r="AE774" i="2"/>
  <c r="AD774" i="2"/>
  <c r="AC774" i="2"/>
  <c r="AB774" i="2"/>
  <c r="Z774" i="2"/>
  <c r="AN774" i="2"/>
  <c r="Y774" i="2"/>
  <c r="AL774" i="2"/>
  <c r="AK774" i="2"/>
  <c r="AI774" i="2"/>
  <c r="AG774" i="2"/>
  <c r="AF774" i="2"/>
  <c r="AH774" i="2"/>
  <c r="AH786" i="2"/>
  <c r="AG786" i="2"/>
  <c r="AF786" i="2"/>
  <c r="AE786" i="2"/>
  <c r="AM786" i="2"/>
  <c r="AA786" i="2"/>
  <c r="AJ786" i="2"/>
  <c r="AI786" i="2"/>
  <c r="AD786" i="2"/>
  <c r="AC786" i="2"/>
  <c r="AB786" i="2"/>
  <c r="Z786" i="2"/>
  <c r="Y786" i="2"/>
  <c r="AL786" i="2"/>
  <c r="AK786" i="2"/>
  <c r="AN786" i="2"/>
  <c r="AH798" i="2"/>
  <c r="AG798" i="2"/>
  <c r="AF798" i="2"/>
  <c r="AE798" i="2"/>
  <c r="AD798" i="2"/>
  <c r="AC798" i="2"/>
  <c r="AN798" i="2"/>
  <c r="AB798" i="2"/>
  <c r="AM798" i="2"/>
  <c r="AA798" i="2"/>
  <c r="AJ798" i="2"/>
  <c r="AI798" i="2"/>
  <c r="Z798" i="2"/>
  <c r="Y798" i="2"/>
  <c r="AL798" i="2"/>
  <c r="AK798" i="2"/>
  <c r="AH810" i="2"/>
  <c r="AG810" i="2"/>
  <c r="AF810" i="2"/>
  <c r="AE810" i="2"/>
  <c r="AD810" i="2"/>
  <c r="AC810" i="2"/>
  <c r="AN810" i="2"/>
  <c r="AB810" i="2"/>
  <c r="AM810" i="2"/>
  <c r="AA810" i="2"/>
  <c r="AJ810" i="2"/>
  <c r="AI810" i="2"/>
  <c r="AL810" i="2"/>
  <c r="AK810" i="2"/>
  <c r="Z810" i="2"/>
  <c r="Y810" i="2"/>
  <c r="AN822" i="2"/>
  <c r="AB822" i="2"/>
  <c r="AL822" i="2"/>
  <c r="Z822" i="2"/>
  <c r="AC822" i="2"/>
  <c r="AA822" i="2"/>
  <c r="Y822" i="2"/>
  <c r="AM822" i="2"/>
  <c r="AK822" i="2"/>
  <c r="AJ822" i="2"/>
  <c r="AI822" i="2"/>
  <c r="AH822" i="2"/>
  <c r="AG822" i="2"/>
  <c r="AE822" i="2"/>
  <c r="AD822" i="2"/>
  <c r="AF822" i="2"/>
  <c r="AC834" i="2"/>
  <c r="AN834" i="2"/>
  <c r="AB834" i="2"/>
  <c r="AL834" i="2"/>
  <c r="Z834" i="2"/>
  <c r="AM834" i="2"/>
  <c r="AK834" i="2"/>
  <c r="AJ834" i="2"/>
  <c r="AI834" i="2"/>
  <c r="AH834" i="2"/>
  <c r="AG834" i="2"/>
  <c r="AF834" i="2"/>
  <c r="AE834" i="2"/>
  <c r="AA834" i="2"/>
  <c r="Y834" i="2"/>
  <c r="AD834" i="2"/>
  <c r="AC846" i="2"/>
  <c r="AN846" i="2"/>
  <c r="AB846" i="2"/>
  <c r="AL846" i="2"/>
  <c r="Z846" i="2"/>
  <c r="AM846" i="2"/>
  <c r="AK846" i="2"/>
  <c r="AJ846" i="2"/>
  <c r="AI846" i="2"/>
  <c r="AH846" i="2"/>
  <c r="AG846" i="2"/>
  <c r="AF846" i="2"/>
  <c r="AE846" i="2"/>
  <c r="AA846" i="2"/>
  <c r="Y846" i="2"/>
  <c r="AD846" i="2"/>
  <c r="AC858" i="2"/>
  <c r="AN858" i="2"/>
  <c r="AB858" i="2"/>
  <c r="AL858" i="2"/>
  <c r="Z858" i="2"/>
  <c r="AM858" i="2"/>
  <c r="AK858" i="2"/>
  <c r="AJ858" i="2"/>
  <c r="AI858" i="2"/>
  <c r="AH858" i="2"/>
  <c r="AG858" i="2"/>
  <c r="AF858" i="2"/>
  <c r="AE858" i="2"/>
  <c r="AA858" i="2"/>
  <c r="Y858" i="2"/>
  <c r="AD858" i="2"/>
  <c r="AC870" i="2"/>
  <c r="AN870" i="2"/>
  <c r="AB870" i="2"/>
  <c r="AL870" i="2"/>
  <c r="Z870" i="2"/>
  <c r="AM870" i="2"/>
  <c r="AK870" i="2"/>
  <c r="AJ870" i="2"/>
  <c r="AI870" i="2"/>
  <c r="AH870" i="2"/>
  <c r="AG870" i="2"/>
  <c r="AF870" i="2"/>
  <c r="AE870" i="2"/>
  <c r="AA870" i="2"/>
  <c r="Y870" i="2"/>
  <c r="AD870" i="2"/>
  <c r="AJ882" i="2"/>
  <c r="AI882" i="2"/>
  <c r="AC882" i="2"/>
  <c r="AN882" i="2"/>
  <c r="AB882" i="2"/>
  <c r="AL882" i="2"/>
  <c r="Z882" i="2"/>
  <c r="AK882" i="2"/>
  <c r="AH882" i="2"/>
  <c r="AG882" i="2"/>
  <c r="AF882" i="2"/>
  <c r="AE882" i="2"/>
  <c r="AD882" i="2"/>
  <c r="AA882" i="2"/>
  <c r="Y882" i="2"/>
  <c r="AM882" i="2"/>
  <c r="AJ894" i="2"/>
  <c r="AI894" i="2"/>
  <c r="AH894" i="2"/>
  <c r="AG894" i="2"/>
  <c r="AF894" i="2"/>
  <c r="AE894" i="2"/>
  <c r="AD894" i="2"/>
  <c r="AC894" i="2"/>
  <c r="AN894" i="2"/>
  <c r="AB894" i="2"/>
  <c r="AL894" i="2"/>
  <c r="Z894" i="2"/>
  <c r="AM894" i="2"/>
  <c r="AK894" i="2"/>
  <c r="AA894" i="2"/>
  <c r="Y894" i="2"/>
  <c r="AD906" i="2"/>
  <c r="AM906" i="2"/>
  <c r="AA906" i="2"/>
  <c r="AG906" i="2"/>
  <c r="AF906" i="2"/>
  <c r="AE906" i="2"/>
  <c r="AC906" i="2"/>
  <c r="AB906" i="2"/>
  <c r="Z906" i="2"/>
  <c r="AN906" i="2"/>
  <c r="Y906" i="2"/>
  <c r="AL906" i="2"/>
  <c r="AK906" i="2"/>
  <c r="AI906" i="2"/>
  <c r="AJ906" i="2"/>
  <c r="AH906" i="2"/>
  <c r="AD918" i="2"/>
  <c r="AM918" i="2"/>
  <c r="AA918" i="2"/>
  <c r="AB918" i="2"/>
  <c r="Z918" i="2"/>
  <c r="AN918" i="2"/>
  <c r="Y918" i="2"/>
  <c r="AL918" i="2"/>
  <c r="AK918" i="2"/>
  <c r="AJ918" i="2"/>
  <c r="AI918" i="2"/>
  <c r="AH918" i="2"/>
  <c r="AG918" i="2"/>
  <c r="AE918" i="2"/>
  <c r="AC918" i="2"/>
  <c r="AF918" i="2"/>
  <c r="AD930" i="2"/>
  <c r="AM930" i="2"/>
  <c r="AA930" i="2"/>
  <c r="AK930" i="2"/>
  <c r="AJ930" i="2"/>
  <c r="AI930" i="2"/>
  <c r="AH930" i="2"/>
  <c r="AG930" i="2"/>
  <c r="AF930" i="2"/>
  <c r="AE930" i="2"/>
  <c r="AC930" i="2"/>
  <c r="AB930" i="2"/>
  <c r="AN930" i="2"/>
  <c r="Y930" i="2"/>
  <c r="AL930" i="2"/>
  <c r="Z930" i="2"/>
  <c r="AM942" i="2"/>
  <c r="AA942" i="2"/>
  <c r="AL942" i="2"/>
  <c r="Y942" i="2"/>
  <c r="AK942" i="2"/>
  <c r="AJ942" i="2"/>
  <c r="AE942" i="2"/>
  <c r="AB942" i="2"/>
  <c r="AN942" i="2"/>
  <c r="AI942" i="2"/>
  <c r="AH942" i="2"/>
  <c r="AG942" i="2"/>
  <c r="AF942" i="2"/>
  <c r="AC942" i="2"/>
  <c r="Z942" i="2"/>
  <c r="AD942" i="2"/>
  <c r="AC954" i="2"/>
  <c r="AM954" i="2"/>
  <c r="AA954" i="2"/>
  <c r="AH954" i="2"/>
  <c r="AG954" i="2"/>
  <c r="AF954" i="2"/>
  <c r="AD954" i="2"/>
  <c r="AB954" i="2"/>
  <c r="AN954" i="2"/>
  <c r="Y954" i="2"/>
  <c r="AJ954" i="2"/>
  <c r="AL954" i="2"/>
  <c r="AK954" i="2"/>
  <c r="AI954" i="2"/>
  <c r="AE954" i="2"/>
  <c r="Z954" i="2"/>
  <c r="AC966" i="2"/>
  <c r="AM966" i="2"/>
  <c r="AA966" i="2"/>
  <c r="AD966" i="2"/>
  <c r="AB966" i="2"/>
  <c r="Z966" i="2"/>
  <c r="AL966" i="2"/>
  <c r="AK966" i="2"/>
  <c r="AJ966" i="2"/>
  <c r="AI966" i="2"/>
  <c r="AH966" i="2"/>
  <c r="AF966" i="2"/>
  <c r="AN966" i="2"/>
  <c r="AG966" i="2"/>
  <c r="AE966" i="2"/>
  <c r="Y966" i="2"/>
  <c r="AC978" i="2"/>
  <c r="AM978" i="2"/>
  <c r="AA978" i="2"/>
  <c r="AL978" i="2"/>
  <c r="AK978" i="2"/>
  <c r="AJ978" i="2"/>
  <c r="AH978" i="2"/>
  <c r="AG978" i="2"/>
  <c r="AF978" i="2"/>
  <c r="AE978" i="2"/>
  <c r="AD978" i="2"/>
  <c r="Z978" i="2"/>
  <c r="AN978" i="2"/>
  <c r="AI978" i="2"/>
  <c r="AB978" i="2"/>
  <c r="Y978" i="2"/>
  <c r="AC990" i="2"/>
  <c r="AM990" i="2"/>
  <c r="AA990" i="2"/>
  <c r="AH990" i="2"/>
  <c r="AG990" i="2"/>
  <c r="AF990" i="2"/>
  <c r="AD990" i="2"/>
  <c r="AB990" i="2"/>
  <c r="Z990" i="2"/>
  <c r="AN990" i="2"/>
  <c r="Y990" i="2"/>
  <c r="AL990" i="2"/>
  <c r="AJ990" i="2"/>
  <c r="AI990" i="2"/>
  <c r="AE990" i="2"/>
  <c r="AK990" i="2"/>
  <c r="AN1002" i="2"/>
  <c r="AB1002" i="2"/>
  <c r="AM1002" i="2"/>
  <c r="AA1002" i="2"/>
  <c r="AK1002" i="2"/>
  <c r="AI1002" i="2"/>
  <c r="AH1002" i="2"/>
  <c r="AG1002" i="2"/>
  <c r="AF1002" i="2"/>
  <c r="AD1002" i="2"/>
  <c r="AC1002" i="2"/>
  <c r="Z1002" i="2"/>
  <c r="Y1002" i="2"/>
  <c r="AL1002" i="2"/>
  <c r="AJ1002" i="2"/>
  <c r="AE1002" i="2"/>
  <c r="AN1014" i="2"/>
  <c r="AB1014" i="2"/>
  <c r="AJ1014" i="2"/>
  <c r="AI1014" i="2"/>
  <c r="Z1014" i="2"/>
  <c r="AM1014" i="2"/>
  <c r="AL1014" i="2"/>
  <c r="AH1014" i="2"/>
  <c r="AG1014" i="2"/>
  <c r="AF1014" i="2"/>
  <c r="AE1014" i="2"/>
  <c r="AD1014" i="2"/>
  <c r="AC1014" i="2"/>
  <c r="AA1014" i="2"/>
  <c r="Y1014" i="2"/>
  <c r="AK1014" i="2"/>
  <c r="AN1026" i="2"/>
  <c r="AB1026" i="2"/>
  <c r="AA1026" i="2"/>
  <c r="AM1026" i="2"/>
  <c r="Z1026" i="2"/>
  <c r="AK1026" i="2"/>
  <c r="AI1026" i="2"/>
  <c r="AH1026" i="2"/>
  <c r="AL1026" i="2"/>
  <c r="AJ1026" i="2"/>
  <c r="AG1026" i="2"/>
  <c r="AF1026" i="2"/>
  <c r="AE1026" i="2"/>
  <c r="AD1026" i="2"/>
  <c r="AC1026" i="2"/>
  <c r="Y1026" i="2"/>
  <c r="AN1038" i="2"/>
  <c r="AB1038" i="2"/>
  <c r="AF1038" i="2"/>
  <c r="AE1038" i="2"/>
  <c r="AC1038" i="2"/>
  <c r="AM1038" i="2"/>
  <c r="AL1038" i="2"/>
  <c r="AK1038" i="2"/>
  <c r="AI1038" i="2"/>
  <c r="AG1038" i="2"/>
  <c r="AD1038" i="2"/>
  <c r="AJ1038" i="2"/>
  <c r="AH1038" i="2"/>
  <c r="AA1038" i="2"/>
  <c r="Z1038" i="2"/>
  <c r="Y1038" i="2"/>
  <c r="AN1050" i="2"/>
  <c r="AB1050" i="2"/>
  <c r="AJ1050" i="2"/>
  <c r="AI1050" i="2"/>
  <c r="AF1050" i="2"/>
  <c r="AE1050" i="2"/>
  <c r="AK1050" i="2"/>
  <c r="AH1050" i="2"/>
  <c r="AG1050" i="2"/>
  <c r="AD1050" i="2"/>
  <c r="AC1050" i="2"/>
  <c r="Z1050" i="2"/>
  <c r="Y1050" i="2"/>
  <c r="AA1050" i="2"/>
  <c r="AM1050" i="2"/>
  <c r="AL1050" i="2"/>
  <c r="AN1062" i="2"/>
  <c r="AB1062" i="2"/>
  <c r="AA1062" i="2"/>
  <c r="AM1062" i="2"/>
  <c r="Z1062" i="2"/>
  <c r="AJ1062" i="2"/>
  <c r="AI1062" i="2"/>
  <c r="AC1062" i="2"/>
  <c r="AL1062" i="2"/>
  <c r="AK1062" i="2"/>
  <c r="AH1062" i="2"/>
  <c r="AG1062" i="2"/>
  <c r="AE1062" i="2"/>
  <c r="AD1062" i="2"/>
  <c r="AF1062" i="2"/>
  <c r="Y1062" i="2"/>
  <c r="AN1074" i="2"/>
  <c r="AB1074" i="2"/>
  <c r="AF1074" i="2"/>
  <c r="AE1074" i="2"/>
  <c r="AA1074" i="2"/>
  <c r="AM1074" i="2"/>
  <c r="Z1074" i="2"/>
  <c r="AG1074" i="2"/>
  <c r="AL1074" i="2"/>
  <c r="AK1074" i="2"/>
  <c r="AI1074" i="2"/>
  <c r="AH1074" i="2"/>
  <c r="AJ1074" i="2"/>
  <c r="AD1074" i="2"/>
  <c r="AC1074" i="2"/>
  <c r="Y1074" i="2"/>
  <c r="AN1086" i="2"/>
  <c r="AB1086" i="2"/>
  <c r="AL1086" i="2"/>
  <c r="Z1086" i="2"/>
  <c r="AI1086" i="2"/>
  <c r="AD1086" i="2"/>
  <c r="AC1086" i="2"/>
  <c r="AM1086" i="2"/>
  <c r="AK1086" i="2"/>
  <c r="AH1086" i="2"/>
  <c r="AA1086" i="2"/>
  <c r="Y1086" i="2"/>
  <c r="AJ1086" i="2"/>
  <c r="AG1086" i="2"/>
  <c r="AF1086" i="2"/>
  <c r="AE1086" i="2"/>
  <c r="AE1098" i="2"/>
  <c r="AD1098" i="2"/>
  <c r="AC1098" i="2"/>
  <c r="AN1098" i="2"/>
  <c r="AB1098" i="2"/>
  <c r="AL1098" i="2"/>
  <c r="Z1098" i="2"/>
  <c r="AJ1098" i="2"/>
  <c r="AG1098" i="2"/>
  <c r="AF1098" i="2"/>
  <c r="Y1098" i="2"/>
  <c r="AM1098" i="2"/>
  <c r="AK1098" i="2"/>
  <c r="AH1098" i="2"/>
  <c r="AA1098" i="2"/>
  <c r="AI1098" i="2"/>
  <c r="AK420" i="2"/>
  <c r="AJ420" i="2"/>
  <c r="AI420" i="2"/>
  <c r="AH420" i="2"/>
  <c r="AG420" i="2"/>
  <c r="AF420" i="2"/>
  <c r="AE420" i="2"/>
  <c r="AD420" i="2"/>
  <c r="AB420" i="2"/>
  <c r="AM420" i="2"/>
  <c r="Z420" i="2"/>
  <c r="AL420" i="2"/>
  <c r="Y420" i="2"/>
  <c r="AN420" i="2"/>
  <c r="AA420" i="2"/>
  <c r="R420" i="2"/>
  <c r="S420" i="2"/>
  <c r="U420" i="2"/>
  <c r="V420" i="2"/>
  <c r="J420" i="2"/>
  <c r="W420" i="2"/>
  <c r="L420" i="2"/>
  <c r="N420" i="2"/>
  <c r="K420" i="2"/>
  <c r="M420" i="2"/>
  <c r="T420" i="2"/>
  <c r="I420" i="2"/>
  <c r="AC420" i="2"/>
  <c r="AH564" i="2"/>
  <c r="AG564" i="2"/>
  <c r="AF564" i="2"/>
  <c r="AE564" i="2"/>
  <c r="AD564" i="2"/>
  <c r="AB564" i="2"/>
  <c r="AN564" i="2"/>
  <c r="AA564" i="2"/>
  <c r="AM564" i="2"/>
  <c r="Z564" i="2"/>
  <c r="AL564" i="2"/>
  <c r="Y564" i="2"/>
  <c r="AK564" i="2"/>
  <c r="AJ564" i="2"/>
  <c r="AI564" i="2"/>
  <c r="V564" i="2"/>
  <c r="J564" i="2"/>
  <c r="W564" i="2"/>
  <c r="K564" i="2"/>
  <c r="L564" i="2"/>
  <c r="M564" i="2"/>
  <c r="N564" i="2"/>
  <c r="R564" i="2"/>
  <c r="S564" i="2"/>
  <c r="T564" i="2"/>
  <c r="U564" i="2"/>
  <c r="I564" i="2"/>
  <c r="AC564" i="2"/>
  <c r="AI720" i="2"/>
  <c r="AH720" i="2"/>
  <c r="AG720" i="2"/>
  <c r="AF720" i="2"/>
  <c r="AE720" i="2"/>
  <c r="AD720" i="2"/>
  <c r="AB720" i="2"/>
  <c r="AN720" i="2"/>
  <c r="AA720" i="2"/>
  <c r="AM720" i="2"/>
  <c r="Z720" i="2"/>
  <c r="AK720" i="2"/>
  <c r="AJ720" i="2"/>
  <c r="Y720" i="2"/>
  <c r="AL720" i="2"/>
  <c r="R720" i="2"/>
  <c r="T720" i="2"/>
  <c r="U720" i="2"/>
  <c r="V720" i="2"/>
  <c r="J720" i="2"/>
  <c r="W720" i="2"/>
  <c r="K720" i="2"/>
  <c r="L720" i="2"/>
  <c r="M720" i="2"/>
  <c r="N720" i="2"/>
  <c r="I720" i="2"/>
  <c r="AC720" i="2"/>
  <c r="AC876" i="2"/>
  <c r="AN876" i="2"/>
  <c r="AB876" i="2"/>
  <c r="AL876" i="2"/>
  <c r="Z876" i="2"/>
  <c r="AM876" i="2"/>
  <c r="AK876" i="2"/>
  <c r="AJ876" i="2"/>
  <c r="AI876" i="2"/>
  <c r="AH876" i="2"/>
  <c r="AG876" i="2"/>
  <c r="AF876" i="2"/>
  <c r="AE876" i="2"/>
  <c r="AA876" i="2"/>
  <c r="Y876" i="2"/>
  <c r="AD876" i="2"/>
  <c r="AH363" i="2"/>
  <c r="AG363" i="2"/>
  <c r="AF363" i="2"/>
  <c r="AD363" i="2"/>
  <c r="AM363" i="2"/>
  <c r="AL363" i="2"/>
  <c r="AK363" i="2"/>
  <c r="AJ363" i="2"/>
  <c r="AI363" i="2"/>
  <c r="AE363" i="2"/>
  <c r="AB363" i="2"/>
  <c r="AA363" i="2"/>
  <c r="Z363" i="2"/>
  <c r="Y363" i="2"/>
  <c r="AN363" i="2"/>
  <c r="M363" i="2"/>
  <c r="N363" i="2"/>
  <c r="R363" i="2"/>
  <c r="S363" i="2"/>
  <c r="T363" i="2"/>
  <c r="U363" i="2"/>
  <c r="V363" i="2"/>
  <c r="K363" i="2"/>
  <c r="L363" i="2"/>
  <c r="J363" i="2"/>
  <c r="W363" i="2"/>
  <c r="I363" i="2"/>
  <c r="AC363" i="2"/>
  <c r="AH377" i="2"/>
  <c r="AG377" i="2"/>
  <c r="AE377" i="2"/>
  <c r="AD377" i="2"/>
  <c r="AN377" i="2"/>
  <c r="AA377" i="2"/>
  <c r="AM377" i="2"/>
  <c r="Z377" i="2"/>
  <c r="AL377" i="2"/>
  <c r="Y377" i="2"/>
  <c r="AJ377" i="2"/>
  <c r="AK377" i="2"/>
  <c r="AI377" i="2"/>
  <c r="AF377" i="2"/>
  <c r="AB377" i="2"/>
  <c r="K377" i="2"/>
  <c r="L377" i="2"/>
  <c r="M377" i="2"/>
  <c r="N377" i="2"/>
  <c r="R377" i="2"/>
  <c r="S377" i="2"/>
  <c r="T377" i="2"/>
  <c r="V377" i="2"/>
  <c r="J377" i="2"/>
  <c r="W377" i="2"/>
  <c r="U377" i="2"/>
  <c r="I377" i="2"/>
  <c r="AC377" i="2"/>
  <c r="AE402" i="2"/>
  <c r="AD402" i="2"/>
  <c r="AB402" i="2"/>
  <c r="AN402" i="2"/>
  <c r="AA402" i="2"/>
  <c r="AM402" i="2"/>
  <c r="Z402" i="2"/>
  <c r="AL402" i="2"/>
  <c r="Y402" i="2"/>
  <c r="AK402" i="2"/>
  <c r="AJ402" i="2"/>
  <c r="AI402" i="2"/>
  <c r="AG402" i="2"/>
  <c r="AF402" i="2"/>
  <c r="AH402" i="2"/>
  <c r="J402" i="2"/>
  <c r="W402" i="2"/>
  <c r="K402" i="2"/>
  <c r="L402" i="2"/>
  <c r="N402" i="2"/>
  <c r="R402" i="2"/>
  <c r="S402" i="2"/>
  <c r="U402" i="2"/>
  <c r="V402" i="2"/>
  <c r="M402" i="2"/>
  <c r="T402" i="2"/>
  <c r="I402" i="2"/>
  <c r="AC402" i="2"/>
  <c r="AN379" i="2"/>
  <c r="AA379" i="2"/>
  <c r="AM379" i="2"/>
  <c r="Z379" i="2"/>
  <c r="AL379" i="2"/>
  <c r="Y379" i="2"/>
  <c r="AK379" i="2"/>
  <c r="AJ379" i="2"/>
  <c r="AI379" i="2"/>
  <c r="AH379" i="2"/>
  <c r="AG379" i="2"/>
  <c r="AF379" i="2"/>
  <c r="AD379" i="2"/>
  <c r="AB379" i="2"/>
  <c r="AE379" i="2"/>
  <c r="V379" i="2"/>
  <c r="J379" i="2"/>
  <c r="W379" i="2"/>
  <c r="K379" i="2"/>
  <c r="L379" i="2"/>
  <c r="M379" i="2"/>
  <c r="N379" i="2"/>
  <c r="R379" i="2"/>
  <c r="T379" i="2"/>
  <c r="U379" i="2"/>
  <c r="S379" i="2"/>
  <c r="I379" i="2"/>
  <c r="AC379" i="2"/>
  <c r="AN451" i="2"/>
  <c r="AA451" i="2"/>
  <c r="AM451" i="2"/>
  <c r="Z451" i="2"/>
  <c r="AL451" i="2"/>
  <c r="Y451" i="2"/>
  <c r="AK451" i="2"/>
  <c r="AJ451" i="2"/>
  <c r="AI451" i="2"/>
  <c r="AH451" i="2"/>
  <c r="AG451" i="2"/>
  <c r="AF451" i="2"/>
  <c r="AD451" i="2"/>
  <c r="AB451" i="2"/>
  <c r="AE451" i="2"/>
  <c r="V451" i="2"/>
  <c r="J451" i="2"/>
  <c r="W451" i="2"/>
  <c r="K451" i="2"/>
  <c r="M451" i="2"/>
  <c r="N451" i="2"/>
  <c r="R451" i="2"/>
  <c r="T451" i="2"/>
  <c r="L451" i="2"/>
  <c r="S451" i="2"/>
  <c r="U451" i="2"/>
  <c r="I451" i="2"/>
  <c r="AC451" i="2"/>
  <c r="AM475" i="2"/>
  <c r="AA475" i="2"/>
  <c r="AN475" i="2"/>
  <c r="Z475" i="2"/>
  <c r="AL475" i="2"/>
  <c r="Y475" i="2"/>
  <c r="AK475" i="2"/>
  <c r="AJ475" i="2"/>
  <c r="AI475" i="2"/>
  <c r="AH475" i="2"/>
  <c r="AG475" i="2"/>
  <c r="AF475" i="2"/>
  <c r="AD475" i="2"/>
  <c r="AB475" i="2"/>
  <c r="AE475" i="2"/>
  <c r="N475" i="2"/>
  <c r="T475" i="2"/>
  <c r="J475" i="2"/>
  <c r="K475" i="2"/>
  <c r="L475" i="2"/>
  <c r="M475" i="2"/>
  <c r="R475" i="2"/>
  <c r="S475" i="2"/>
  <c r="U475" i="2"/>
  <c r="V475" i="2"/>
  <c r="W475" i="2"/>
  <c r="I475" i="2"/>
  <c r="AC475" i="2"/>
  <c r="AD487" i="2"/>
  <c r="AM487" i="2"/>
  <c r="Z487" i="2"/>
  <c r="AG487" i="2"/>
  <c r="AF487" i="2"/>
  <c r="AE487" i="2"/>
  <c r="AB487" i="2"/>
  <c r="AA487" i="2"/>
  <c r="Y487" i="2"/>
  <c r="AN487" i="2"/>
  <c r="AL487" i="2"/>
  <c r="AK487" i="2"/>
  <c r="AI487" i="2"/>
  <c r="AH487" i="2"/>
  <c r="AJ487" i="2"/>
  <c r="N487" i="2"/>
  <c r="R487" i="2"/>
  <c r="S487" i="2"/>
  <c r="T487" i="2"/>
  <c r="U487" i="2"/>
  <c r="V487" i="2"/>
  <c r="J487" i="2"/>
  <c r="W487" i="2"/>
  <c r="K487" i="2"/>
  <c r="L487" i="2"/>
  <c r="M487" i="2"/>
  <c r="I487" i="2"/>
  <c r="AC487" i="2"/>
  <c r="AK499" i="2"/>
  <c r="AJ499" i="2"/>
  <c r="AI499" i="2"/>
  <c r="AH499" i="2"/>
  <c r="AD499" i="2"/>
  <c r="AM499" i="2"/>
  <c r="Z499" i="2"/>
  <c r="AG499" i="2"/>
  <c r="AF499" i="2"/>
  <c r="AE499" i="2"/>
  <c r="AB499" i="2"/>
  <c r="AA499" i="2"/>
  <c r="Y499" i="2"/>
  <c r="AN499" i="2"/>
  <c r="AL499" i="2"/>
  <c r="N499" i="2"/>
  <c r="R499" i="2"/>
  <c r="S499" i="2"/>
  <c r="T499" i="2"/>
  <c r="U499" i="2"/>
  <c r="V499" i="2"/>
  <c r="K499" i="2"/>
  <c r="J499" i="2"/>
  <c r="W499" i="2"/>
  <c r="L499" i="2"/>
  <c r="M499" i="2"/>
  <c r="I499" i="2"/>
  <c r="AC499" i="2"/>
  <c r="AK511" i="2"/>
  <c r="AJ511" i="2"/>
  <c r="AI511" i="2"/>
  <c r="AH511" i="2"/>
  <c r="AG511" i="2"/>
  <c r="AF511" i="2"/>
  <c r="AE511" i="2"/>
  <c r="AD511" i="2"/>
  <c r="AM511" i="2"/>
  <c r="Z511" i="2"/>
  <c r="AL511" i="2"/>
  <c r="AB511" i="2"/>
  <c r="AA511" i="2"/>
  <c r="Y511" i="2"/>
  <c r="AN511" i="2"/>
  <c r="N511" i="2"/>
  <c r="R511" i="2"/>
  <c r="S511" i="2"/>
  <c r="T511" i="2"/>
  <c r="U511" i="2"/>
  <c r="V511" i="2"/>
  <c r="J511" i="2"/>
  <c r="W511" i="2"/>
  <c r="K511" i="2"/>
  <c r="L511" i="2"/>
  <c r="M511" i="2"/>
  <c r="I511" i="2"/>
  <c r="AC511" i="2"/>
  <c r="AK523" i="2"/>
  <c r="AJ523" i="2"/>
  <c r="AI523" i="2"/>
  <c r="AH523" i="2"/>
  <c r="AG523" i="2"/>
  <c r="AF523" i="2"/>
  <c r="AE523" i="2"/>
  <c r="AD523" i="2"/>
  <c r="AB523" i="2"/>
  <c r="AN523" i="2"/>
  <c r="AA523" i="2"/>
  <c r="AM523" i="2"/>
  <c r="Z523" i="2"/>
  <c r="AL523" i="2"/>
  <c r="Y523" i="2"/>
  <c r="N523" i="2"/>
  <c r="R523" i="2"/>
  <c r="S523" i="2"/>
  <c r="T523" i="2"/>
  <c r="U523" i="2"/>
  <c r="V523" i="2"/>
  <c r="K523" i="2"/>
  <c r="J523" i="2"/>
  <c r="W523" i="2"/>
  <c r="L523" i="2"/>
  <c r="M523" i="2"/>
  <c r="I523" i="2"/>
  <c r="AC523" i="2"/>
  <c r="AK535" i="2"/>
  <c r="AJ535" i="2"/>
  <c r="AI535" i="2"/>
  <c r="AH535" i="2"/>
  <c r="AG535" i="2"/>
  <c r="AF535" i="2"/>
  <c r="AE535" i="2"/>
  <c r="AD535" i="2"/>
  <c r="AB535" i="2"/>
  <c r="AN535" i="2"/>
  <c r="AA535" i="2"/>
  <c r="AM535" i="2"/>
  <c r="Z535" i="2"/>
  <c r="Y535" i="2"/>
  <c r="AL535" i="2"/>
  <c r="N535" i="2"/>
  <c r="R535" i="2"/>
  <c r="S535" i="2"/>
  <c r="T535" i="2"/>
  <c r="U535" i="2"/>
  <c r="V535" i="2"/>
  <c r="K535" i="2"/>
  <c r="J535" i="2"/>
  <c r="W535" i="2"/>
  <c r="L535" i="2"/>
  <c r="M535" i="2"/>
  <c r="I535" i="2"/>
  <c r="AC535" i="2"/>
  <c r="AK547" i="2"/>
  <c r="AJ547" i="2"/>
  <c r="AI547" i="2"/>
  <c r="AH547" i="2"/>
  <c r="AG547" i="2"/>
  <c r="AF547" i="2"/>
  <c r="AE547" i="2"/>
  <c r="AD547" i="2"/>
  <c r="AB547" i="2"/>
  <c r="AN547" i="2"/>
  <c r="AA547" i="2"/>
  <c r="AM547" i="2"/>
  <c r="Z547" i="2"/>
  <c r="AL547" i="2"/>
  <c r="Y547" i="2"/>
  <c r="N547" i="2"/>
  <c r="K547" i="2"/>
  <c r="R547" i="2"/>
  <c r="S547" i="2"/>
  <c r="T547" i="2"/>
  <c r="U547" i="2"/>
  <c r="V547" i="2"/>
  <c r="J547" i="2"/>
  <c r="W547" i="2"/>
  <c r="L547" i="2"/>
  <c r="M547" i="2"/>
  <c r="I547" i="2"/>
  <c r="AC547" i="2"/>
  <c r="AK559" i="2"/>
  <c r="AJ559" i="2"/>
  <c r="AI559" i="2"/>
  <c r="AH559" i="2"/>
  <c r="AG559" i="2"/>
  <c r="AF559" i="2"/>
  <c r="AE559" i="2"/>
  <c r="AD559" i="2"/>
  <c r="AB559" i="2"/>
  <c r="AN559" i="2"/>
  <c r="AA559" i="2"/>
  <c r="AM559" i="2"/>
  <c r="Z559" i="2"/>
  <c r="AL559" i="2"/>
  <c r="Y559" i="2"/>
  <c r="N559" i="2"/>
  <c r="R559" i="2"/>
  <c r="S559" i="2"/>
  <c r="T559" i="2"/>
  <c r="U559" i="2"/>
  <c r="V559" i="2"/>
  <c r="J559" i="2"/>
  <c r="W559" i="2"/>
  <c r="K559" i="2"/>
  <c r="L559" i="2"/>
  <c r="M559" i="2"/>
  <c r="I559" i="2"/>
  <c r="AC559" i="2"/>
  <c r="AK571" i="2"/>
  <c r="AJ571" i="2"/>
  <c r="AI571" i="2"/>
  <c r="AH571" i="2"/>
  <c r="AG571" i="2"/>
  <c r="AF571" i="2"/>
  <c r="AE571" i="2"/>
  <c r="AD571" i="2"/>
  <c r="AB571" i="2"/>
  <c r="AN571" i="2"/>
  <c r="AA571" i="2"/>
  <c r="AM571" i="2"/>
  <c r="Z571" i="2"/>
  <c r="AL571" i="2"/>
  <c r="Y571" i="2"/>
  <c r="N571" i="2"/>
  <c r="R571" i="2"/>
  <c r="S571" i="2"/>
  <c r="T571" i="2"/>
  <c r="U571" i="2"/>
  <c r="V571" i="2"/>
  <c r="K571" i="2"/>
  <c r="J571" i="2"/>
  <c r="W571" i="2"/>
  <c r="L571" i="2"/>
  <c r="M571" i="2"/>
  <c r="I571" i="2"/>
  <c r="AC571" i="2"/>
  <c r="AK583" i="2"/>
  <c r="AJ583" i="2"/>
  <c r="AI583" i="2"/>
  <c r="AH583" i="2"/>
  <c r="AG583" i="2"/>
  <c r="AF583" i="2"/>
  <c r="AE583" i="2"/>
  <c r="AD583" i="2"/>
  <c r="AB583" i="2"/>
  <c r="AN583" i="2"/>
  <c r="AA583" i="2"/>
  <c r="AM583" i="2"/>
  <c r="Z583" i="2"/>
  <c r="Y583" i="2"/>
  <c r="AL583" i="2"/>
  <c r="N583" i="2"/>
  <c r="R583" i="2"/>
  <c r="S583" i="2"/>
  <c r="T583" i="2"/>
  <c r="U583" i="2"/>
  <c r="V583" i="2"/>
  <c r="J583" i="2"/>
  <c r="W583" i="2"/>
  <c r="L583" i="2"/>
  <c r="K583" i="2"/>
  <c r="M583" i="2"/>
  <c r="I583" i="2"/>
  <c r="AC583" i="2"/>
  <c r="AK595" i="2"/>
  <c r="AJ595" i="2"/>
  <c r="AI595" i="2"/>
  <c r="AH595" i="2"/>
  <c r="AG595" i="2"/>
  <c r="AF595" i="2"/>
  <c r="AE595" i="2"/>
  <c r="AD595" i="2"/>
  <c r="AB595" i="2"/>
  <c r="AN595" i="2"/>
  <c r="AA595" i="2"/>
  <c r="AM595" i="2"/>
  <c r="Z595" i="2"/>
  <c r="AL595" i="2"/>
  <c r="Y595" i="2"/>
  <c r="N595" i="2"/>
  <c r="R595" i="2"/>
  <c r="S595" i="2"/>
  <c r="T595" i="2"/>
  <c r="U595" i="2"/>
  <c r="V595" i="2"/>
  <c r="J595" i="2"/>
  <c r="W595" i="2"/>
  <c r="L595" i="2"/>
  <c r="K595" i="2"/>
  <c r="M595" i="2"/>
  <c r="I595" i="2"/>
  <c r="AC595" i="2"/>
  <c r="AI607" i="2"/>
  <c r="AG607" i="2"/>
  <c r="AF607" i="2"/>
  <c r="AJ607" i="2"/>
  <c r="AH607" i="2"/>
  <c r="AE607" i="2"/>
  <c r="AD607" i="2"/>
  <c r="AB607" i="2"/>
  <c r="AA607" i="2"/>
  <c r="Z607" i="2"/>
  <c r="Y607" i="2"/>
  <c r="AN607" i="2"/>
  <c r="AM607" i="2"/>
  <c r="AL607" i="2"/>
  <c r="AK607" i="2"/>
  <c r="N607" i="2"/>
  <c r="R607" i="2"/>
  <c r="S607" i="2"/>
  <c r="T607" i="2"/>
  <c r="U607" i="2"/>
  <c r="V607" i="2"/>
  <c r="K607" i="2"/>
  <c r="J607" i="2"/>
  <c r="W607" i="2"/>
  <c r="L607" i="2"/>
  <c r="M607" i="2"/>
  <c r="I607" i="2"/>
  <c r="AC607" i="2"/>
  <c r="AI619" i="2"/>
  <c r="AG619" i="2"/>
  <c r="AF619" i="2"/>
  <c r="AD619" i="2"/>
  <c r="AB619" i="2"/>
  <c r="AA619" i="2"/>
  <c r="Z619" i="2"/>
  <c r="Y619" i="2"/>
  <c r="AN619" i="2"/>
  <c r="AM619" i="2"/>
  <c r="AL619" i="2"/>
  <c r="AK619" i="2"/>
  <c r="AJ619" i="2"/>
  <c r="AH619" i="2"/>
  <c r="AE619" i="2"/>
  <c r="N619" i="2"/>
  <c r="K619" i="2"/>
  <c r="R619" i="2"/>
  <c r="S619" i="2"/>
  <c r="T619" i="2"/>
  <c r="U619" i="2"/>
  <c r="V619" i="2"/>
  <c r="J619" i="2"/>
  <c r="W619" i="2"/>
  <c r="L619" i="2"/>
  <c r="M619" i="2"/>
  <c r="I619" i="2"/>
  <c r="AC619" i="2"/>
  <c r="AE631" i="2"/>
  <c r="AN631" i="2"/>
  <c r="AD631" i="2"/>
  <c r="AB631" i="2"/>
  <c r="AA631" i="2"/>
  <c r="Z631" i="2"/>
  <c r="AJ631" i="2"/>
  <c r="AH631" i="2"/>
  <c r="AG631" i="2"/>
  <c r="AM631" i="2"/>
  <c r="AL631" i="2"/>
  <c r="AK631" i="2"/>
  <c r="AI631" i="2"/>
  <c r="AF631" i="2"/>
  <c r="Y631" i="2"/>
  <c r="N631" i="2"/>
  <c r="R631" i="2"/>
  <c r="S631" i="2"/>
  <c r="T631" i="2"/>
  <c r="U631" i="2"/>
  <c r="V631" i="2"/>
  <c r="J631" i="2"/>
  <c r="W631" i="2"/>
  <c r="K631" i="2"/>
  <c r="L631" i="2"/>
  <c r="M631" i="2"/>
  <c r="I631" i="2"/>
  <c r="AC631" i="2"/>
  <c r="AE643" i="2"/>
  <c r="AD643" i="2"/>
  <c r="AN643" i="2"/>
  <c r="AA643" i="2"/>
  <c r="AM643" i="2"/>
  <c r="AL643" i="2"/>
  <c r="AK643" i="2"/>
  <c r="AJ643" i="2"/>
  <c r="AI643" i="2"/>
  <c r="AH643" i="2"/>
  <c r="AG643" i="2"/>
  <c r="AF643" i="2"/>
  <c r="Z643" i="2"/>
  <c r="Y643" i="2"/>
  <c r="AB643" i="2"/>
  <c r="N643" i="2"/>
  <c r="R643" i="2"/>
  <c r="S643" i="2"/>
  <c r="T643" i="2"/>
  <c r="U643" i="2"/>
  <c r="V643" i="2"/>
  <c r="K643" i="2"/>
  <c r="J643" i="2"/>
  <c r="W643" i="2"/>
  <c r="L643" i="2"/>
  <c r="M643" i="2"/>
  <c r="I643" i="2"/>
  <c r="AC643" i="2"/>
  <c r="AE655" i="2"/>
  <c r="AD655" i="2"/>
  <c r="AN655" i="2"/>
  <c r="AA655" i="2"/>
  <c r="AJ655" i="2"/>
  <c r="AI655" i="2"/>
  <c r="AH655" i="2"/>
  <c r="AG655" i="2"/>
  <c r="AF655" i="2"/>
  <c r="AB655" i="2"/>
  <c r="Z655" i="2"/>
  <c r="Y655" i="2"/>
  <c r="AM655" i="2"/>
  <c r="AL655" i="2"/>
  <c r="AK655" i="2"/>
  <c r="N655" i="2"/>
  <c r="R655" i="2"/>
  <c r="S655" i="2"/>
  <c r="T655" i="2"/>
  <c r="U655" i="2"/>
  <c r="V655" i="2"/>
  <c r="J655" i="2"/>
  <c r="W655" i="2"/>
  <c r="K655" i="2"/>
  <c r="L655" i="2"/>
  <c r="M655" i="2"/>
  <c r="I655" i="2"/>
  <c r="AC655" i="2"/>
  <c r="AL667" i="2"/>
  <c r="Y667" i="2"/>
  <c r="AK667" i="2"/>
  <c r="AJ667" i="2"/>
  <c r="AI667" i="2"/>
  <c r="AE667" i="2"/>
  <c r="AD667" i="2"/>
  <c r="AN667" i="2"/>
  <c r="AA667" i="2"/>
  <c r="AM667" i="2"/>
  <c r="AH667" i="2"/>
  <c r="AG667" i="2"/>
  <c r="AF667" i="2"/>
  <c r="AB667" i="2"/>
  <c r="Z667" i="2"/>
  <c r="N667" i="2"/>
  <c r="K667" i="2"/>
  <c r="R667" i="2"/>
  <c r="S667" i="2"/>
  <c r="T667" i="2"/>
  <c r="U667" i="2"/>
  <c r="V667" i="2"/>
  <c r="J667" i="2"/>
  <c r="W667" i="2"/>
  <c r="L667" i="2"/>
  <c r="M667" i="2"/>
  <c r="I667" i="2"/>
  <c r="AC667" i="2"/>
  <c r="AL679" i="2"/>
  <c r="Y679" i="2"/>
  <c r="AK679" i="2"/>
  <c r="AJ679" i="2"/>
  <c r="AI679" i="2"/>
  <c r="AE679" i="2"/>
  <c r="AD679" i="2"/>
  <c r="AN679" i="2"/>
  <c r="AA679" i="2"/>
  <c r="AM679" i="2"/>
  <c r="AH679" i="2"/>
  <c r="AG679" i="2"/>
  <c r="AF679" i="2"/>
  <c r="AB679" i="2"/>
  <c r="Z679" i="2"/>
  <c r="M679" i="2"/>
  <c r="N679" i="2"/>
  <c r="R679" i="2"/>
  <c r="S679" i="2"/>
  <c r="T679" i="2"/>
  <c r="U679" i="2"/>
  <c r="V679" i="2"/>
  <c r="K679" i="2"/>
  <c r="L679" i="2"/>
  <c r="J679" i="2"/>
  <c r="W679" i="2"/>
  <c r="I679" i="2"/>
  <c r="AC679" i="2"/>
  <c r="AL691" i="2"/>
  <c r="Y691" i="2"/>
  <c r="AK691" i="2"/>
  <c r="AJ691" i="2"/>
  <c r="AI691" i="2"/>
  <c r="AH691" i="2"/>
  <c r="AG691" i="2"/>
  <c r="AF691" i="2"/>
  <c r="AE691" i="2"/>
  <c r="AD691" i="2"/>
  <c r="AN691" i="2"/>
  <c r="AA691" i="2"/>
  <c r="AM691" i="2"/>
  <c r="Z691" i="2"/>
  <c r="AB691" i="2"/>
  <c r="M691" i="2"/>
  <c r="N691" i="2"/>
  <c r="R691" i="2"/>
  <c r="S691" i="2"/>
  <c r="T691" i="2"/>
  <c r="U691" i="2"/>
  <c r="V691" i="2"/>
  <c r="K691" i="2"/>
  <c r="L691" i="2"/>
  <c r="J691" i="2"/>
  <c r="W691" i="2"/>
  <c r="I691" i="2"/>
  <c r="AC691" i="2"/>
  <c r="AL703" i="2"/>
  <c r="Y703" i="2"/>
  <c r="AK703" i="2"/>
  <c r="AJ703" i="2"/>
  <c r="AI703" i="2"/>
  <c r="AH703" i="2"/>
  <c r="AG703" i="2"/>
  <c r="AF703" i="2"/>
  <c r="AE703" i="2"/>
  <c r="AD703" i="2"/>
  <c r="AN703" i="2"/>
  <c r="AA703" i="2"/>
  <c r="AM703" i="2"/>
  <c r="Z703" i="2"/>
  <c r="AB703" i="2"/>
  <c r="M703" i="2"/>
  <c r="N703" i="2"/>
  <c r="R703" i="2"/>
  <c r="T703" i="2"/>
  <c r="U703" i="2"/>
  <c r="V703" i="2"/>
  <c r="K703" i="2"/>
  <c r="L703" i="2"/>
  <c r="J703" i="2"/>
  <c r="W703" i="2"/>
  <c r="I703" i="2"/>
  <c r="AC703" i="2"/>
  <c r="AL715" i="2"/>
  <c r="Y715" i="2"/>
  <c r="AK715" i="2"/>
  <c r="AJ715" i="2"/>
  <c r="AI715" i="2"/>
  <c r="AH715" i="2"/>
  <c r="AG715" i="2"/>
  <c r="AF715" i="2"/>
  <c r="AE715" i="2"/>
  <c r="AD715" i="2"/>
  <c r="AN715" i="2"/>
  <c r="AA715" i="2"/>
  <c r="AM715" i="2"/>
  <c r="Z715" i="2"/>
  <c r="AB715" i="2"/>
  <c r="J715" i="2"/>
  <c r="W715" i="2"/>
  <c r="K715" i="2"/>
  <c r="L715" i="2"/>
  <c r="M715" i="2"/>
  <c r="N715" i="2"/>
  <c r="R715" i="2"/>
  <c r="T715" i="2"/>
  <c r="U715" i="2"/>
  <c r="V715" i="2"/>
  <c r="I715" i="2"/>
  <c r="AC715" i="2"/>
  <c r="AL727" i="2"/>
  <c r="Y727" i="2"/>
  <c r="AK727" i="2"/>
  <c r="AJ727" i="2"/>
  <c r="AI727" i="2"/>
  <c r="AH727" i="2"/>
  <c r="AG727" i="2"/>
  <c r="AF727" i="2"/>
  <c r="AE727" i="2"/>
  <c r="AD727" i="2"/>
  <c r="AN727" i="2"/>
  <c r="AA727" i="2"/>
  <c r="AM727" i="2"/>
  <c r="Z727" i="2"/>
  <c r="AB727" i="2"/>
  <c r="J727" i="2"/>
  <c r="W727" i="2"/>
  <c r="K727" i="2"/>
  <c r="L727" i="2"/>
  <c r="M727" i="2"/>
  <c r="N727" i="2"/>
  <c r="R727" i="2"/>
  <c r="U727" i="2"/>
  <c r="V727" i="2"/>
  <c r="T727" i="2"/>
  <c r="I727" i="2"/>
  <c r="AC727" i="2"/>
  <c r="AF739" i="2"/>
  <c r="AE739" i="2"/>
  <c r="AD739" i="2"/>
  <c r="AC739" i="2"/>
  <c r="AN739" i="2"/>
  <c r="AB739" i="2"/>
  <c r="AM739" i="2"/>
  <c r="AA739" i="2"/>
  <c r="AL739" i="2"/>
  <c r="Z739" i="2"/>
  <c r="AK739" i="2"/>
  <c r="Y739" i="2"/>
  <c r="AJ739" i="2"/>
  <c r="AH739" i="2"/>
  <c r="AG739" i="2"/>
  <c r="AI739" i="2"/>
  <c r="AI751" i="2"/>
  <c r="AF751" i="2"/>
  <c r="AM751" i="2"/>
  <c r="Y751" i="2"/>
  <c r="AL751" i="2"/>
  <c r="AK751" i="2"/>
  <c r="AJ751" i="2"/>
  <c r="AH751" i="2"/>
  <c r="AG751" i="2"/>
  <c r="AE751" i="2"/>
  <c r="AD751" i="2"/>
  <c r="AC751" i="2"/>
  <c r="AA751" i="2"/>
  <c r="AN751" i="2"/>
  <c r="Z751" i="2"/>
  <c r="AB751" i="2"/>
  <c r="AI763" i="2"/>
  <c r="AF763" i="2"/>
  <c r="AH763" i="2"/>
  <c r="AG763" i="2"/>
  <c r="AE763" i="2"/>
  <c r="AD763" i="2"/>
  <c r="AC763" i="2"/>
  <c r="AB763" i="2"/>
  <c r="AA763" i="2"/>
  <c r="AN763" i="2"/>
  <c r="Z763" i="2"/>
  <c r="AM763" i="2"/>
  <c r="Y763" i="2"/>
  <c r="AK763" i="2"/>
  <c r="AJ763" i="2"/>
  <c r="AL763" i="2"/>
  <c r="AI775" i="2"/>
  <c r="AF775" i="2"/>
  <c r="AC775" i="2"/>
  <c r="AB775" i="2"/>
  <c r="AA775" i="2"/>
  <c r="AN775" i="2"/>
  <c r="Z775" i="2"/>
  <c r="AM775" i="2"/>
  <c r="Y775" i="2"/>
  <c r="AL775" i="2"/>
  <c r="AK775" i="2"/>
  <c r="AJ775" i="2"/>
  <c r="AH775" i="2"/>
  <c r="AE775" i="2"/>
  <c r="AD775" i="2"/>
  <c r="AG775" i="2"/>
  <c r="AD787" i="2"/>
  <c r="AC787" i="2"/>
  <c r="AN787" i="2"/>
  <c r="AB787" i="2"/>
  <c r="AM787" i="2"/>
  <c r="AA787" i="2"/>
  <c r="AI787" i="2"/>
  <c r="AF787" i="2"/>
  <c r="AL787" i="2"/>
  <c r="AK787" i="2"/>
  <c r="AJ787" i="2"/>
  <c r="AH787" i="2"/>
  <c r="AG787" i="2"/>
  <c r="AE787" i="2"/>
  <c r="Z787" i="2"/>
  <c r="Y787" i="2"/>
  <c r="AD799" i="2"/>
  <c r="AC799" i="2"/>
  <c r="AN799" i="2"/>
  <c r="AB799" i="2"/>
  <c r="AM799" i="2"/>
  <c r="AA799" i="2"/>
  <c r="AL799" i="2"/>
  <c r="Z799" i="2"/>
  <c r="AK799" i="2"/>
  <c r="Y799" i="2"/>
  <c r="AJ799" i="2"/>
  <c r="AI799" i="2"/>
  <c r="AF799" i="2"/>
  <c r="AE799" i="2"/>
  <c r="AH799" i="2"/>
  <c r="AG799" i="2"/>
  <c r="AD811" i="2"/>
  <c r="AC811" i="2"/>
  <c r="AN811" i="2"/>
  <c r="AB811" i="2"/>
  <c r="AM811" i="2"/>
  <c r="AA811" i="2"/>
  <c r="AL811" i="2"/>
  <c r="Z811" i="2"/>
  <c r="AK811" i="2"/>
  <c r="Y811" i="2"/>
  <c r="AJ811" i="2"/>
  <c r="AI811" i="2"/>
  <c r="AF811" i="2"/>
  <c r="AE811" i="2"/>
  <c r="AH811" i="2"/>
  <c r="AG811" i="2"/>
  <c r="AJ823" i="2"/>
  <c r="AH823" i="2"/>
  <c r="AA823" i="2"/>
  <c r="AN823" i="2"/>
  <c r="Z823" i="2"/>
  <c r="AM823" i="2"/>
  <c r="Y823" i="2"/>
  <c r="AL823" i="2"/>
  <c r="AK823" i="2"/>
  <c r="AI823" i="2"/>
  <c r="AG823" i="2"/>
  <c r="AF823" i="2"/>
  <c r="AE823" i="2"/>
  <c r="AC823" i="2"/>
  <c r="AB823" i="2"/>
  <c r="AD823" i="2"/>
  <c r="AK835" i="2"/>
  <c r="Y835" i="2"/>
  <c r="AJ835" i="2"/>
  <c r="AH835" i="2"/>
  <c r="Z835" i="2"/>
  <c r="AN835" i="2"/>
  <c r="AM835" i="2"/>
  <c r="AL835" i="2"/>
  <c r="AI835" i="2"/>
  <c r="AG835" i="2"/>
  <c r="AF835" i="2"/>
  <c r="AE835" i="2"/>
  <c r="AD835" i="2"/>
  <c r="AB835" i="2"/>
  <c r="AA835" i="2"/>
  <c r="AC835" i="2"/>
  <c r="AK847" i="2"/>
  <c r="Y847" i="2"/>
  <c r="AJ847" i="2"/>
  <c r="AH847" i="2"/>
  <c r="Z847" i="2"/>
  <c r="AN847" i="2"/>
  <c r="AM847" i="2"/>
  <c r="AL847" i="2"/>
  <c r="AI847" i="2"/>
  <c r="AG847" i="2"/>
  <c r="AF847" i="2"/>
  <c r="AE847" i="2"/>
  <c r="AD847" i="2"/>
  <c r="AB847" i="2"/>
  <c r="AA847" i="2"/>
  <c r="AC847" i="2"/>
  <c r="AK859" i="2"/>
  <c r="Y859" i="2"/>
  <c r="AJ859" i="2"/>
  <c r="AH859" i="2"/>
  <c r="Z859" i="2"/>
  <c r="AN859" i="2"/>
  <c r="AM859" i="2"/>
  <c r="AL859" i="2"/>
  <c r="AI859" i="2"/>
  <c r="AG859" i="2"/>
  <c r="AF859" i="2"/>
  <c r="AE859" i="2"/>
  <c r="AD859" i="2"/>
  <c r="AB859" i="2"/>
  <c r="AA859" i="2"/>
  <c r="AC859" i="2"/>
  <c r="AK871" i="2"/>
  <c r="Y871" i="2"/>
  <c r="AJ871" i="2"/>
  <c r="AH871" i="2"/>
  <c r="Z871" i="2"/>
  <c r="AN871" i="2"/>
  <c r="AM871" i="2"/>
  <c r="AL871" i="2"/>
  <c r="AI871" i="2"/>
  <c r="AG871" i="2"/>
  <c r="AF871" i="2"/>
  <c r="AE871" i="2"/>
  <c r="AD871" i="2"/>
  <c r="AB871" i="2"/>
  <c r="AA871" i="2"/>
  <c r="AC871" i="2"/>
  <c r="AF883" i="2"/>
  <c r="AE883" i="2"/>
  <c r="AN883" i="2"/>
  <c r="AM883" i="2"/>
  <c r="AK883" i="2"/>
  <c r="Y883" i="2"/>
  <c r="AJ883" i="2"/>
  <c r="AH883" i="2"/>
  <c r="AL883" i="2"/>
  <c r="AI883" i="2"/>
  <c r="AG883" i="2"/>
  <c r="AD883" i="2"/>
  <c r="AC883" i="2"/>
  <c r="AB883" i="2"/>
  <c r="Z883" i="2"/>
  <c r="AA883" i="2"/>
  <c r="AF895" i="2"/>
  <c r="AE895" i="2"/>
  <c r="AD895" i="2"/>
  <c r="AC895" i="2"/>
  <c r="AN895" i="2"/>
  <c r="AB895" i="2"/>
  <c r="AM895" i="2"/>
  <c r="AA895" i="2"/>
  <c r="AL895" i="2"/>
  <c r="Z895" i="2"/>
  <c r="AK895" i="2"/>
  <c r="Y895" i="2"/>
  <c r="AJ895" i="2"/>
  <c r="AH895" i="2"/>
  <c r="AI895" i="2"/>
  <c r="AG895" i="2"/>
  <c r="AL907" i="2"/>
  <c r="Z907" i="2"/>
  <c r="AI907" i="2"/>
  <c r="AE907" i="2"/>
  <c r="AD907" i="2"/>
  <c r="AC907" i="2"/>
  <c r="AB907" i="2"/>
  <c r="AA907" i="2"/>
  <c r="AN907" i="2"/>
  <c r="Y907" i="2"/>
  <c r="AM907" i="2"/>
  <c r="AK907" i="2"/>
  <c r="AJ907" i="2"/>
  <c r="AG907" i="2"/>
  <c r="AH907" i="2"/>
  <c r="AF907" i="2"/>
  <c r="AL919" i="2"/>
  <c r="Z919" i="2"/>
  <c r="AI919" i="2"/>
  <c r="AA919" i="2"/>
  <c r="AN919" i="2"/>
  <c r="Y919" i="2"/>
  <c r="AM919" i="2"/>
  <c r="AK919" i="2"/>
  <c r="AJ919" i="2"/>
  <c r="AH919" i="2"/>
  <c r="AG919" i="2"/>
  <c r="AF919" i="2"/>
  <c r="AE919" i="2"/>
  <c r="AC919" i="2"/>
  <c r="AB919" i="2"/>
  <c r="AD919" i="2"/>
  <c r="AL931" i="2"/>
  <c r="Z931" i="2"/>
  <c r="AI931" i="2"/>
  <c r="AJ931" i="2"/>
  <c r="AH931" i="2"/>
  <c r="AG931" i="2"/>
  <c r="AF931" i="2"/>
  <c r="AE931" i="2"/>
  <c r="AD931" i="2"/>
  <c r="AC931" i="2"/>
  <c r="AB931" i="2"/>
  <c r="AA931" i="2"/>
  <c r="AM931" i="2"/>
  <c r="AK931" i="2"/>
  <c r="AN931" i="2"/>
  <c r="Y931" i="2"/>
  <c r="AK943" i="2"/>
  <c r="Y943" i="2"/>
  <c r="AI943" i="2"/>
  <c r="AL943" i="2"/>
  <c r="AJ943" i="2"/>
  <c r="AH943" i="2"/>
  <c r="AC943" i="2"/>
  <c r="AN943" i="2"/>
  <c r="Z943" i="2"/>
  <c r="AE943" i="2"/>
  <c r="AD943" i="2"/>
  <c r="AB943" i="2"/>
  <c r="AA943" i="2"/>
  <c r="AG943" i="2"/>
  <c r="AF943" i="2"/>
  <c r="AM943" i="2"/>
  <c r="AK955" i="2"/>
  <c r="Y955" i="2"/>
  <c r="AI955" i="2"/>
  <c r="AF955" i="2"/>
  <c r="AE955" i="2"/>
  <c r="AD955" i="2"/>
  <c r="AB955" i="2"/>
  <c r="AA955" i="2"/>
  <c r="AM955" i="2"/>
  <c r="AH955" i="2"/>
  <c r="AG955" i="2"/>
  <c r="AC955" i="2"/>
  <c r="Z955" i="2"/>
  <c r="AL955" i="2"/>
  <c r="AJ955" i="2"/>
  <c r="AN955" i="2"/>
  <c r="AK967" i="2"/>
  <c r="Y967" i="2"/>
  <c r="AI967" i="2"/>
  <c r="AB967" i="2"/>
  <c r="AA967" i="2"/>
  <c r="AN967" i="2"/>
  <c r="Z967" i="2"/>
  <c r="AL967" i="2"/>
  <c r="AJ967" i="2"/>
  <c r="AH967" i="2"/>
  <c r="AG967" i="2"/>
  <c r="AF967" i="2"/>
  <c r="AD967" i="2"/>
  <c r="AM967" i="2"/>
  <c r="AE967" i="2"/>
  <c r="AC967" i="2"/>
  <c r="AK979" i="2"/>
  <c r="Y979" i="2"/>
  <c r="AI979" i="2"/>
  <c r="AL979" i="2"/>
  <c r="AJ979" i="2"/>
  <c r="AH979" i="2"/>
  <c r="AF979" i="2"/>
  <c r="AE979" i="2"/>
  <c r="AD979" i="2"/>
  <c r="AC979" i="2"/>
  <c r="AB979" i="2"/>
  <c r="AN979" i="2"/>
  <c r="Z979" i="2"/>
  <c r="AA979" i="2"/>
  <c r="AM979" i="2"/>
  <c r="AG979" i="2"/>
  <c r="AK991" i="2"/>
  <c r="Y991" i="2"/>
  <c r="AI991" i="2"/>
  <c r="AF991" i="2"/>
  <c r="AE991" i="2"/>
  <c r="AD991" i="2"/>
  <c r="AB991" i="2"/>
  <c r="AA991" i="2"/>
  <c r="AN991" i="2"/>
  <c r="Z991" i="2"/>
  <c r="AM991" i="2"/>
  <c r="AL991" i="2"/>
  <c r="AH991" i="2"/>
  <c r="AJ991" i="2"/>
  <c r="AG991" i="2"/>
  <c r="AC991" i="2"/>
  <c r="AJ1003" i="2"/>
  <c r="AI1003" i="2"/>
  <c r="AK1003" i="2"/>
  <c r="AG1003" i="2"/>
  <c r="AL1003" i="2"/>
  <c r="AH1003" i="2"/>
  <c r="AF1003" i="2"/>
  <c r="AD1003" i="2"/>
  <c r="AC1003" i="2"/>
  <c r="AB1003" i="2"/>
  <c r="AA1003" i="2"/>
  <c r="Z1003" i="2"/>
  <c r="Y1003" i="2"/>
  <c r="AN1003" i="2"/>
  <c r="AM1003" i="2"/>
  <c r="AE1003" i="2"/>
  <c r="AJ1015" i="2"/>
  <c r="AG1015" i="2"/>
  <c r="AF1015" i="2"/>
  <c r="Z1015" i="2"/>
  <c r="AM1015" i="2"/>
  <c r="AL1015" i="2"/>
  <c r="AB1015" i="2"/>
  <c r="AA1015" i="2"/>
  <c r="Y1015" i="2"/>
  <c r="AN1015" i="2"/>
  <c r="AK1015" i="2"/>
  <c r="AI1015" i="2"/>
  <c r="AH1015" i="2"/>
  <c r="AE1015" i="2"/>
  <c r="AD1015" i="2"/>
  <c r="AC1015" i="2"/>
  <c r="AJ1027" i="2"/>
  <c r="AL1027" i="2"/>
  <c r="Y1027" i="2"/>
  <c r="AK1027" i="2"/>
  <c r="AM1027" i="2"/>
  <c r="AH1027" i="2"/>
  <c r="AG1027" i="2"/>
  <c r="Z1027" i="2"/>
  <c r="AN1027" i="2"/>
  <c r="AI1027" i="2"/>
  <c r="AF1027" i="2"/>
  <c r="AE1027" i="2"/>
  <c r="AD1027" i="2"/>
  <c r="AC1027" i="2"/>
  <c r="AB1027" i="2"/>
  <c r="AA1027" i="2"/>
  <c r="AJ1039" i="2"/>
  <c r="AC1039" i="2"/>
  <c r="AB1039" i="2"/>
  <c r="AD1039" i="2"/>
  <c r="AM1039" i="2"/>
  <c r="AL1039" i="2"/>
  <c r="AK1039" i="2"/>
  <c r="AI1039" i="2"/>
  <c r="AH1039" i="2"/>
  <c r="AF1039" i="2"/>
  <c r="AE1039" i="2"/>
  <c r="AG1039" i="2"/>
  <c r="AA1039" i="2"/>
  <c r="Z1039" i="2"/>
  <c r="Y1039" i="2"/>
  <c r="AN1039" i="2"/>
  <c r="AJ1051" i="2"/>
  <c r="AG1051" i="2"/>
  <c r="AF1051" i="2"/>
  <c r="AC1051" i="2"/>
  <c r="AB1051" i="2"/>
  <c r="Z1051" i="2"/>
  <c r="AM1051" i="2"/>
  <c r="AL1051" i="2"/>
  <c r="AK1051" i="2"/>
  <c r="AI1051" i="2"/>
  <c r="AH1051" i="2"/>
  <c r="AD1051" i="2"/>
  <c r="AA1051" i="2"/>
  <c r="AN1051" i="2"/>
  <c r="AE1051" i="2"/>
  <c r="Y1051" i="2"/>
  <c r="AJ1063" i="2"/>
  <c r="AL1063" i="2"/>
  <c r="Y1063" i="2"/>
  <c r="AK1063" i="2"/>
  <c r="AG1063" i="2"/>
  <c r="AF1063" i="2"/>
  <c r="AD1063" i="2"/>
  <c r="Z1063" i="2"/>
  <c r="AN1063" i="2"/>
  <c r="AM1063" i="2"/>
  <c r="AH1063" i="2"/>
  <c r="AE1063" i="2"/>
  <c r="AI1063" i="2"/>
  <c r="AC1063" i="2"/>
  <c r="AB1063" i="2"/>
  <c r="AA1063" i="2"/>
  <c r="AJ1075" i="2"/>
  <c r="AC1075" i="2"/>
  <c r="AB1075" i="2"/>
  <c r="AL1075" i="2"/>
  <c r="Y1075" i="2"/>
  <c r="AK1075" i="2"/>
  <c r="AH1075" i="2"/>
  <c r="AD1075" i="2"/>
  <c r="AA1075" i="2"/>
  <c r="Z1075" i="2"/>
  <c r="AM1075" i="2"/>
  <c r="AI1075" i="2"/>
  <c r="AN1075" i="2"/>
  <c r="AG1075" i="2"/>
  <c r="AF1075" i="2"/>
  <c r="AE1075" i="2"/>
  <c r="AJ1087" i="2"/>
  <c r="AH1087" i="2"/>
  <c r="AF1087" i="2"/>
  <c r="AI1087" i="2"/>
  <c r="AB1087" i="2"/>
  <c r="AA1087" i="2"/>
  <c r="AM1087" i="2"/>
  <c r="AL1087" i="2"/>
  <c r="AK1087" i="2"/>
  <c r="AG1087" i="2"/>
  <c r="AE1087" i="2"/>
  <c r="AD1087" i="2"/>
  <c r="AC1087" i="2"/>
  <c r="Y1087" i="2"/>
  <c r="AN1087" i="2"/>
  <c r="Z1087" i="2"/>
  <c r="AK432" i="2"/>
  <c r="AJ432" i="2"/>
  <c r="AI432" i="2"/>
  <c r="AH432" i="2"/>
  <c r="AG432" i="2"/>
  <c r="AF432" i="2"/>
  <c r="AE432" i="2"/>
  <c r="AD432" i="2"/>
  <c r="AB432" i="2"/>
  <c r="AM432" i="2"/>
  <c r="Z432" i="2"/>
  <c r="AL432" i="2"/>
  <c r="Y432" i="2"/>
  <c r="AA432" i="2"/>
  <c r="AN432" i="2"/>
  <c r="R432" i="2"/>
  <c r="S432" i="2"/>
  <c r="U432" i="2"/>
  <c r="V432" i="2"/>
  <c r="J432" i="2"/>
  <c r="W432" i="2"/>
  <c r="L432" i="2"/>
  <c r="N432" i="2"/>
  <c r="K432" i="2"/>
  <c r="M432" i="2"/>
  <c r="T432" i="2"/>
  <c r="I432" i="2"/>
  <c r="AC432" i="2"/>
  <c r="AH576" i="2"/>
  <c r="AG576" i="2"/>
  <c r="AF576" i="2"/>
  <c r="AE576" i="2"/>
  <c r="AD576" i="2"/>
  <c r="AB576" i="2"/>
  <c r="AN576" i="2"/>
  <c r="AA576" i="2"/>
  <c r="AM576" i="2"/>
  <c r="Z576" i="2"/>
  <c r="AL576" i="2"/>
  <c r="Y576" i="2"/>
  <c r="AK576" i="2"/>
  <c r="AJ576" i="2"/>
  <c r="AI576" i="2"/>
  <c r="V576" i="2"/>
  <c r="J576" i="2"/>
  <c r="W576" i="2"/>
  <c r="K576" i="2"/>
  <c r="L576" i="2"/>
  <c r="M576" i="2"/>
  <c r="N576" i="2"/>
  <c r="S576" i="2"/>
  <c r="R576" i="2"/>
  <c r="T576" i="2"/>
  <c r="U576" i="2"/>
  <c r="I576" i="2"/>
  <c r="AC576" i="2"/>
  <c r="AJ744" i="2"/>
  <c r="AI744" i="2"/>
  <c r="AH744" i="2"/>
  <c r="AG744" i="2"/>
  <c r="AF744" i="2"/>
  <c r="AE744" i="2"/>
  <c r="AD744" i="2"/>
  <c r="AC744" i="2"/>
  <c r="AN744" i="2"/>
  <c r="AB744" i="2"/>
  <c r="AL744" i="2"/>
  <c r="Z744" i="2"/>
  <c r="AK744" i="2"/>
  <c r="Y744" i="2"/>
  <c r="AM744" i="2"/>
  <c r="AA744" i="2"/>
  <c r="AD912" i="2"/>
  <c r="AM912" i="2"/>
  <c r="AA912" i="2"/>
  <c r="AK912" i="2"/>
  <c r="AJ912" i="2"/>
  <c r="AI912" i="2"/>
  <c r="AH912" i="2"/>
  <c r="AG912" i="2"/>
  <c r="AF912" i="2"/>
  <c r="AE912" i="2"/>
  <c r="AC912" i="2"/>
  <c r="AB912" i="2"/>
  <c r="AN912" i="2"/>
  <c r="Y912" i="2"/>
  <c r="AL912" i="2"/>
  <c r="Z912" i="2"/>
  <c r="AG339" i="2"/>
  <c r="AF339" i="2"/>
  <c r="AD339" i="2"/>
  <c r="Y339" i="2"/>
  <c r="AN339" i="2"/>
  <c r="AM339" i="2"/>
  <c r="AL339" i="2"/>
  <c r="AK339" i="2"/>
  <c r="AJ339" i="2"/>
  <c r="AI339" i="2"/>
  <c r="AH339" i="2"/>
  <c r="AE339" i="2"/>
  <c r="AB339" i="2"/>
  <c r="AA339" i="2"/>
  <c r="Z339" i="2"/>
  <c r="M339" i="2"/>
  <c r="N339" i="2"/>
  <c r="R339" i="2"/>
  <c r="S339" i="2"/>
  <c r="T339" i="2"/>
  <c r="U339" i="2"/>
  <c r="V339" i="2"/>
  <c r="K339" i="2"/>
  <c r="L339" i="2"/>
  <c r="J339" i="2"/>
  <c r="W339" i="2"/>
  <c r="I339" i="2"/>
  <c r="AC339" i="2"/>
  <c r="AM353" i="2"/>
  <c r="Z353" i="2"/>
  <c r="AL353" i="2"/>
  <c r="Y353" i="2"/>
  <c r="AJ353" i="2"/>
  <c r="AN353" i="2"/>
  <c r="AK353" i="2"/>
  <c r="AI353" i="2"/>
  <c r="AH353" i="2"/>
  <c r="AG353" i="2"/>
  <c r="AF353" i="2"/>
  <c r="AE353" i="2"/>
  <c r="AD353" i="2"/>
  <c r="AB353" i="2"/>
  <c r="AA353" i="2"/>
  <c r="K353" i="2"/>
  <c r="L353" i="2"/>
  <c r="M353" i="2"/>
  <c r="N353" i="2"/>
  <c r="R353" i="2"/>
  <c r="S353" i="2"/>
  <c r="T353" i="2"/>
  <c r="V353" i="2"/>
  <c r="J353" i="2"/>
  <c r="W353" i="2"/>
  <c r="U353" i="2"/>
  <c r="I353" i="2"/>
  <c r="AC353" i="2"/>
  <c r="AE378" i="2"/>
  <c r="AD378" i="2"/>
  <c r="AN378" i="2"/>
  <c r="AA378" i="2"/>
  <c r="AM378" i="2"/>
  <c r="Z378" i="2"/>
  <c r="AL378" i="2"/>
  <c r="Y378" i="2"/>
  <c r="AK378" i="2"/>
  <c r="AJ378" i="2"/>
  <c r="AI378" i="2"/>
  <c r="AG378" i="2"/>
  <c r="AH378" i="2"/>
  <c r="AF378" i="2"/>
  <c r="AB378" i="2"/>
  <c r="J378" i="2"/>
  <c r="W378" i="2"/>
  <c r="K378" i="2"/>
  <c r="L378" i="2"/>
  <c r="M378" i="2"/>
  <c r="N378" i="2"/>
  <c r="R378" i="2"/>
  <c r="S378" i="2"/>
  <c r="U378" i="2"/>
  <c r="V378" i="2"/>
  <c r="T378" i="2"/>
  <c r="I378" i="2"/>
  <c r="AC378" i="2"/>
  <c r="AG355" i="2"/>
  <c r="AF355" i="2"/>
  <c r="AD355" i="2"/>
  <c r="Y355" i="2"/>
  <c r="AN355" i="2"/>
  <c r="AM355" i="2"/>
  <c r="AL355" i="2"/>
  <c r="AK355" i="2"/>
  <c r="AJ355" i="2"/>
  <c r="AI355" i="2"/>
  <c r="AH355" i="2"/>
  <c r="AE355" i="2"/>
  <c r="AB355" i="2"/>
  <c r="AA355" i="2"/>
  <c r="Z355" i="2"/>
  <c r="V355" i="2"/>
  <c r="J355" i="2"/>
  <c r="W355" i="2"/>
  <c r="K355" i="2"/>
  <c r="L355" i="2"/>
  <c r="M355" i="2"/>
  <c r="N355" i="2"/>
  <c r="R355" i="2"/>
  <c r="T355" i="2"/>
  <c r="U355" i="2"/>
  <c r="S355" i="2"/>
  <c r="I355" i="2"/>
  <c r="AC355" i="2"/>
  <c r="AN427" i="2"/>
  <c r="AA427" i="2"/>
  <c r="AM427" i="2"/>
  <c r="Z427" i="2"/>
  <c r="AL427" i="2"/>
  <c r="Y427" i="2"/>
  <c r="AK427" i="2"/>
  <c r="AJ427" i="2"/>
  <c r="AI427" i="2"/>
  <c r="AH427" i="2"/>
  <c r="AG427" i="2"/>
  <c r="AF427" i="2"/>
  <c r="AD427" i="2"/>
  <c r="AB427" i="2"/>
  <c r="AE427" i="2"/>
  <c r="V427" i="2"/>
  <c r="J427" i="2"/>
  <c r="W427" i="2"/>
  <c r="K427" i="2"/>
  <c r="M427" i="2"/>
  <c r="N427" i="2"/>
  <c r="R427" i="2"/>
  <c r="T427" i="2"/>
  <c r="U427" i="2"/>
  <c r="L427" i="2"/>
  <c r="S427" i="2"/>
  <c r="I427" i="2"/>
  <c r="AC427" i="2"/>
  <c r="AK380" i="2"/>
  <c r="AJ380" i="2"/>
  <c r="AI380" i="2"/>
  <c r="AH380" i="2"/>
  <c r="AG380" i="2"/>
  <c r="AF380" i="2"/>
  <c r="AE380" i="2"/>
  <c r="AD380" i="2"/>
  <c r="AB380" i="2"/>
  <c r="AM380" i="2"/>
  <c r="Z380" i="2"/>
  <c r="AN380" i="2"/>
  <c r="AL380" i="2"/>
  <c r="AA380" i="2"/>
  <c r="Y380" i="2"/>
  <c r="U380" i="2"/>
  <c r="V380" i="2"/>
  <c r="J380" i="2"/>
  <c r="W380" i="2"/>
  <c r="K380" i="2"/>
  <c r="L380" i="2"/>
  <c r="M380" i="2"/>
  <c r="N380" i="2"/>
  <c r="S380" i="2"/>
  <c r="T380" i="2"/>
  <c r="R380" i="2"/>
  <c r="I380" i="2"/>
  <c r="AC380" i="2"/>
  <c r="AK452" i="2"/>
  <c r="AJ452" i="2"/>
  <c r="AI452" i="2"/>
  <c r="AH452" i="2"/>
  <c r="AG452" i="2"/>
  <c r="AF452" i="2"/>
  <c r="AE452" i="2"/>
  <c r="AD452" i="2"/>
  <c r="AB452" i="2"/>
  <c r="AM452" i="2"/>
  <c r="Z452" i="2"/>
  <c r="AL452" i="2"/>
  <c r="Y452" i="2"/>
  <c r="AN452" i="2"/>
  <c r="AA452" i="2"/>
  <c r="U452" i="2"/>
  <c r="V452" i="2"/>
  <c r="J452" i="2"/>
  <c r="W452" i="2"/>
  <c r="L452" i="2"/>
  <c r="M452" i="2"/>
  <c r="N452" i="2"/>
  <c r="S452" i="2"/>
  <c r="K452" i="2"/>
  <c r="R452" i="2"/>
  <c r="T452" i="2"/>
  <c r="I452" i="2"/>
  <c r="AC452" i="2"/>
  <c r="AM488" i="2"/>
  <c r="Z488" i="2"/>
  <c r="AJ488" i="2"/>
  <c r="AF488" i="2"/>
  <c r="AE488" i="2"/>
  <c r="AD488" i="2"/>
  <c r="AB488" i="2"/>
  <c r="AA488" i="2"/>
  <c r="Y488" i="2"/>
  <c r="AN488" i="2"/>
  <c r="AL488" i="2"/>
  <c r="AK488" i="2"/>
  <c r="AH488" i="2"/>
  <c r="AG488" i="2"/>
  <c r="AI488" i="2"/>
  <c r="M488" i="2"/>
  <c r="N488" i="2"/>
  <c r="R488" i="2"/>
  <c r="S488" i="2"/>
  <c r="T488" i="2"/>
  <c r="U488" i="2"/>
  <c r="J488" i="2"/>
  <c r="V488" i="2"/>
  <c r="W488" i="2"/>
  <c r="K488" i="2"/>
  <c r="L488" i="2"/>
  <c r="I488" i="2"/>
  <c r="AC488" i="2"/>
  <c r="AH500" i="2"/>
  <c r="AG500" i="2"/>
  <c r="AF500" i="2"/>
  <c r="AE500" i="2"/>
  <c r="AN500" i="2"/>
  <c r="AA500" i="2"/>
  <c r="AM500" i="2"/>
  <c r="Z500" i="2"/>
  <c r="AJ500" i="2"/>
  <c r="AL500" i="2"/>
  <c r="AK500" i="2"/>
  <c r="AI500" i="2"/>
  <c r="AD500" i="2"/>
  <c r="AB500" i="2"/>
  <c r="Y500" i="2"/>
  <c r="M500" i="2"/>
  <c r="N500" i="2"/>
  <c r="R500" i="2"/>
  <c r="S500" i="2"/>
  <c r="T500" i="2"/>
  <c r="U500" i="2"/>
  <c r="J500" i="2"/>
  <c r="W500" i="2"/>
  <c r="V500" i="2"/>
  <c r="K500" i="2"/>
  <c r="L500" i="2"/>
  <c r="I500" i="2"/>
  <c r="AC500" i="2"/>
  <c r="AH512" i="2"/>
  <c r="AG512" i="2"/>
  <c r="AF512" i="2"/>
  <c r="AE512" i="2"/>
  <c r="AD512" i="2"/>
  <c r="AB512" i="2"/>
  <c r="AN512" i="2"/>
  <c r="AA512" i="2"/>
  <c r="AM512" i="2"/>
  <c r="Z512" i="2"/>
  <c r="AJ512" i="2"/>
  <c r="AL512" i="2"/>
  <c r="AK512" i="2"/>
  <c r="Y512" i="2"/>
  <c r="AI512" i="2"/>
  <c r="M512" i="2"/>
  <c r="N512" i="2"/>
  <c r="R512" i="2"/>
  <c r="S512" i="2"/>
  <c r="T512" i="2"/>
  <c r="U512" i="2"/>
  <c r="J512" i="2"/>
  <c r="V512" i="2"/>
  <c r="W512" i="2"/>
  <c r="K512" i="2"/>
  <c r="L512" i="2"/>
  <c r="I512" i="2"/>
  <c r="AC512" i="2"/>
  <c r="AH524" i="2"/>
  <c r="AG524" i="2"/>
  <c r="AF524" i="2"/>
  <c r="AE524" i="2"/>
  <c r="AD524" i="2"/>
  <c r="AB524" i="2"/>
  <c r="AN524" i="2"/>
  <c r="AA524" i="2"/>
  <c r="AM524" i="2"/>
  <c r="Z524" i="2"/>
  <c r="AL524" i="2"/>
  <c r="Y524" i="2"/>
  <c r="AK524" i="2"/>
  <c r="AJ524" i="2"/>
  <c r="AI524" i="2"/>
  <c r="M524" i="2"/>
  <c r="N524" i="2"/>
  <c r="R524" i="2"/>
  <c r="S524" i="2"/>
  <c r="T524" i="2"/>
  <c r="U524" i="2"/>
  <c r="J524" i="2"/>
  <c r="W524" i="2"/>
  <c r="V524" i="2"/>
  <c r="K524" i="2"/>
  <c r="L524" i="2"/>
  <c r="I524" i="2"/>
  <c r="AC524" i="2"/>
  <c r="AH536" i="2"/>
  <c r="AG536" i="2"/>
  <c r="AF536" i="2"/>
  <c r="AE536" i="2"/>
  <c r="AD536" i="2"/>
  <c r="AB536" i="2"/>
  <c r="AN536" i="2"/>
  <c r="AA536" i="2"/>
  <c r="AM536" i="2"/>
  <c r="Z536" i="2"/>
  <c r="AL536" i="2"/>
  <c r="Y536" i="2"/>
  <c r="AK536" i="2"/>
  <c r="AJ536" i="2"/>
  <c r="AI536" i="2"/>
  <c r="M536" i="2"/>
  <c r="N536" i="2"/>
  <c r="R536" i="2"/>
  <c r="S536" i="2"/>
  <c r="T536" i="2"/>
  <c r="U536" i="2"/>
  <c r="V536" i="2"/>
  <c r="J536" i="2"/>
  <c r="W536" i="2"/>
  <c r="K536" i="2"/>
  <c r="L536" i="2"/>
  <c r="I536" i="2"/>
  <c r="AC536" i="2"/>
  <c r="AH548" i="2"/>
  <c r="AG548" i="2"/>
  <c r="AF548" i="2"/>
  <c r="AE548" i="2"/>
  <c r="AD548" i="2"/>
  <c r="AB548" i="2"/>
  <c r="AN548" i="2"/>
  <c r="AA548" i="2"/>
  <c r="AM548" i="2"/>
  <c r="Z548" i="2"/>
  <c r="AL548" i="2"/>
  <c r="Y548" i="2"/>
  <c r="AK548" i="2"/>
  <c r="AJ548" i="2"/>
  <c r="AI548" i="2"/>
  <c r="M548" i="2"/>
  <c r="N548" i="2"/>
  <c r="W548" i="2"/>
  <c r="R548" i="2"/>
  <c r="S548" i="2"/>
  <c r="T548" i="2"/>
  <c r="U548" i="2"/>
  <c r="V548" i="2"/>
  <c r="K548" i="2"/>
  <c r="L548" i="2"/>
  <c r="J548" i="2"/>
  <c r="I548" i="2"/>
  <c r="AC548" i="2"/>
  <c r="AH560" i="2"/>
  <c r="AG560" i="2"/>
  <c r="AF560" i="2"/>
  <c r="AE560" i="2"/>
  <c r="AD560" i="2"/>
  <c r="AB560" i="2"/>
  <c r="AN560" i="2"/>
  <c r="AA560" i="2"/>
  <c r="AM560" i="2"/>
  <c r="Z560" i="2"/>
  <c r="AL560" i="2"/>
  <c r="Y560" i="2"/>
  <c r="AK560" i="2"/>
  <c r="AJ560" i="2"/>
  <c r="AI560" i="2"/>
  <c r="M560" i="2"/>
  <c r="N560" i="2"/>
  <c r="R560" i="2"/>
  <c r="S560" i="2"/>
  <c r="T560" i="2"/>
  <c r="U560" i="2"/>
  <c r="J560" i="2"/>
  <c r="V560" i="2"/>
  <c r="W560" i="2"/>
  <c r="K560" i="2"/>
  <c r="L560" i="2"/>
  <c r="I560" i="2"/>
  <c r="AC560" i="2"/>
  <c r="AH572" i="2"/>
  <c r="AG572" i="2"/>
  <c r="AF572" i="2"/>
  <c r="AE572" i="2"/>
  <c r="AD572" i="2"/>
  <c r="AB572" i="2"/>
  <c r="AN572" i="2"/>
  <c r="AA572" i="2"/>
  <c r="AM572" i="2"/>
  <c r="Z572" i="2"/>
  <c r="AL572" i="2"/>
  <c r="Y572" i="2"/>
  <c r="AK572" i="2"/>
  <c r="AJ572" i="2"/>
  <c r="AI572" i="2"/>
  <c r="M572" i="2"/>
  <c r="N572" i="2"/>
  <c r="R572" i="2"/>
  <c r="S572" i="2"/>
  <c r="T572" i="2"/>
  <c r="U572" i="2"/>
  <c r="J572" i="2"/>
  <c r="W572" i="2"/>
  <c r="V572" i="2"/>
  <c r="K572" i="2"/>
  <c r="L572" i="2"/>
  <c r="I572" i="2"/>
  <c r="AC572" i="2"/>
  <c r="AH584" i="2"/>
  <c r="AG584" i="2"/>
  <c r="AF584" i="2"/>
  <c r="AE584" i="2"/>
  <c r="AD584" i="2"/>
  <c r="AB584" i="2"/>
  <c r="AN584" i="2"/>
  <c r="AA584" i="2"/>
  <c r="AM584" i="2"/>
  <c r="Z584" i="2"/>
  <c r="AL584" i="2"/>
  <c r="Y584" i="2"/>
  <c r="AK584" i="2"/>
  <c r="AJ584" i="2"/>
  <c r="AI584" i="2"/>
  <c r="M584" i="2"/>
  <c r="N584" i="2"/>
  <c r="R584" i="2"/>
  <c r="S584" i="2"/>
  <c r="T584" i="2"/>
  <c r="U584" i="2"/>
  <c r="V584" i="2"/>
  <c r="J584" i="2"/>
  <c r="K584" i="2"/>
  <c r="W584" i="2"/>
  <c r="L584" i="2"/>
  <c r="I584" i="2"/>
  <c r="AC584" i="2"/>
  <c r="AH596" i="2"/>
  <c r="AG596" i="2"/>
  <c r="AF596" i="2"/>
  <c r="AE596" i="2"/>
  <c r="AD596" i="2"/>
  <c r="AB596" i="2"/>
  <c r="AN596" i="2"/>
  <c r="AA596" i="2"/>
  <c r="AM596" i="2"/>
  <c r="Z596" i="2"/>
  <c r="AL596" i="2"/>
  <c r="Y596" i="2"/>
  <c r="AK596" i="2"/>
  <c r="AJ596" i="2"/>
  <c r="AI596" i="2"/>
  <c r="M596" i="2"/>
  <c r="N596" i="2"/>
  <c r="R596" i="2"/>
  <c r="S596" i="2"/>
  <c r="T596" i="2"/>
  <c r="U596" i="2"/>
  <c r="J596" i="2"/>
  <c r="V596" i="2"/>
  <c r="K596" i="2"/>
  <c r="W596" i="2"/>
  <c r="L596" i="2"/>
  <c r="I596" i="2"/>
  <c r="AC596" i="2"/>
  <c r="AF608" i="2"/>
  <c r="AD608" i="2"/>
  <c r="AB608" i="2"/>
  <c r="AJ608" i="2"/>
  <c r="AI608" i="2"/>
  <c r="AH608" i="2"/>
  <c r="AG608" i="2"/>
  <c r="AE608" i="2"/>
  <c r="AA608" i="2"/>
  <c r="Z608" i="2"/>
  <c r="Y608" i="2"/>
  <c r="AN608" i="2"/>
  <c r="AM608" i="2"/>
  <c r="AL608" i="2"/>
  <c r="AK608" i="2"/>
  <c r="M608" i="2"/>
  <c r="N608" i="2"/>
  <c r="R608" i="2"/>
  <c r="S608" i="2"/>
  <c r="T608" i="2"/>
  <c r="U608" i="2"/>
  <c r="W608" i="2"/>
  <c r="V608" i="2"/>
  <c r="J608" i="2"/>
  <c r="K608" i="2"/>
  <c r="L608" i="2"/>
  <c r="I608" i="2"/>
  <c r="AC608" i="2"/>
  <c r="AF620" i="2"/>
  <c r="AD620" i="2"/>
  <c r="AB620" i="2"/>
  <c r="AG620" i="2"/>
  <c r="AE620" i="2"/>
  <c r="AA620" i="2"/>
  <c r="Z620" i="2"/>
  <c r="Y620" i="2"/>
  <c r="AN620" i="2"/>
  <c r="AM620" i="2"/>
  <c r="AL620" i="2"/>
  <c r="AK620" i="2"/>
  <c r="AJ620" i="2"/>
  <c r="AI620" i="2"/>
  <c r="AH620" i="2"/>
  <c r="M620" i="2"/>
  <c r="N620" i="2"/>
  <c r="W620" i="2"/>
  <c r="R620" i="2"/>
  <c r="S620" i="2"/>
  <c r="T620" i="2"/>
  <c r="U620" i="2"/>
  <c r="J620" i="2"/>
  <c r="V620" i="2"/>
  <c r="K620" i="2"/>
  <c r="L620" i="2"/>
  <c r="I620" i="2"/>
  <c r="AC620" i="2"/>
  <c r="AN632" i="2"/>
  <c r="AA632" i="2"/>
  <c r="AM632" i="2"/>
  <c r="AK632" i="2"/>
  <c r="AD632" i="2"/>
  <c r="AB632" i="2"/>
  <c r="Z632" i="2"/>
  <c r="Y632" i="2"/>
  <c r="AI632" i="2"/>
  <c r="AG632" i="2"/>
  <c r="AF632" i="2"/>
  <c r="AL632" i="2"/>
  <c r="AJ632" i="2"/>
  <c r="AH632" i="2"/>
  <c r="AE632" i="2"/>
  <c r="M632" i="2"/>
  <c r="N632" i="2"/>
  <c r="R632" i="2"/>
  <c r="S632" i="2"/>
  <c r="W632" i="2"/>
  <c r="T632" i="2"/>
  <c r="U632" i="2"/>
  <c r="J632" i="2"/>
  <c r="V632" i="2"/>
  <c r="K632" i="2"/>
  <c r="L632" i="2"/>
  <c r="I632" i="2"/>
  <c r="AC632" i="2"/>
  <c r="AN644" i="2"/>
  <c r="AA644" i="2"/>
  <c r="AM644" i="2"/>
  <c r="Z644" i="2"/>
  <c r="AK644" i="2"/>
  <c r="AL644" i="2"/>
  <c r="AJ644" i="2"/>
  <c r="AI644" i="2"/>
  <c r="AH644" i="2"/>
  <c r="AG644" i="2"/>
  <c r="AF644" i="2"/>
  <c r="AE644" i="2"/>
  <c r="AD644" i="2"/>
  <c r="AB644" i="2"/>
  <c r="Y644" i="2"/>
  <c r="M644" i="2"/>
  <c r="N644" i="2"/>
  <c r="R644" i="2"/>
  <c r="S644" i="2"/>
  <c r="T644" i="2"/>
  <c r="U644" i="2"/>
  <c r="V644" i="2"/>
  <c r="J644" i="2"/>
  <c r="K644" i="2"/>
  <c r="W644" i="2"/>
  <c r="L644" i="2"/>
  <c r="I644" i="2"/>
  <c r="AC644" i="2"/>
  <c r="AN656" i="2"/>
  <c r="AA656" i="2"/>
  <c r="AM656" i="2"/>
  <c r="Z656" i="2"/>
  <c r="AK656" i="2"/>
  <c r="AJ656" i="2"/>
  <c r="AI656" i="2"/>
  <c r="AH656" i="2"/>
  <c r="AG656" i="2"/>
  <c r="AF656" i="2"/>
  <c r="AE656" i="2"/>
  <c r="AD656" i="2"/>
  <c r="AB656" i="2"/>
  <c r="Y656" i="2"/>
  <c r="AL656" i="2"/>
  <c r="M656" i="2"/>
  <c r="N656" i="2"/>
  <c r="R656" i="2"/>
  <c r="S656" i="2"/>
  <c r="T656" i="2"/>
  <c r="U656" i="2"/>
  <c r="V656" i="2"/>
  <c r="W656" i="2"/>
  <c r="K656" i="2"/>
  <c r="J656" i="2"/>
  <c r="L656" i="2"/>
  <c r="I656" i="2"/>
  <c r="AC656" i="2"/>
  <c r="AI668" i="2"/>
  <c r="AH668" i="2"/>
  <c r="AG668" i="2"/>
  <c r="AF668" i="2"/>
  <c r="AN668" i="2"/>
  <c r="AA668" i="2"/>
  <c r="AM668" i="2"/>
  <c r="Z668" i="2"/>
  <c r="AK668" i="2"/>
  <c r="AD668" i="2"/>
  <c r="AB668" i="2"/>
  <c r="Y668" i="2"/>
  <c r="AL668" i="2"/>
  <c r="AJ668" i="2"/>
  <c r="AE668" i="2"/>
  <c r="M668" i="2"/>
  <c r="N668" i="2"/>
  <c r="J668" i="2"/>
  <c r="R668" i="2"/>
  <c r="S668" i="2"/>
  <c r="T668" i="2"/>
  <c r="U668" i="2"/>
  <c r="V668" i="2"/>
  <c r="K668" i="2"/>
  <c r="W668" i="2"/>
  <c r="L668" i="2"/>
  <c r="I668" i="2"/>
  <c r="AC668" i="2"/>
  <c r="AI680" i="2"/>
  <c r="AH680" i="2"/>
  <c r="AG680" i="2"/>
  <c r="AF680" i="2"/>
  <c r="AN680" i="2"/>
  <c r="AA680" i="2"/>
  <c r="AM680" i="2"/>
  <c r="Z680" i="2"/>
  <c r="AK680" i="2"/>
  <c r="AL680" i="2"/>
  <c r="AJ680" i="2"/>
  <c r="AE680" i="2"/>
  <c r="AD680" i="2"/>
  <c r="AB680" i="2"/>
  <c r="Y680" i="2"/>
  <c r="L680" i="2"/>
  <c r="M680" i="2"/>
  <c r="N680" i="2"/>
  <c r="R680" i="2"/>
  <c r="S680" i="2"/>
  <c r="T680" i="2"/>
  <c r="U680" i="2"/>
  <c r="J680" i="2"/>
  <c r="W680" i="2"/>
  <c r="K680" i="2"/>
  <c r="V680" i="2"/>
  <c r="I680" i="2"/>
  <c r="AC680" i="2"/>
  <c r="AI692" i="2"/>
  <c r="AH692" i="2"/>
  <c r="AG692" i="2"/>
  <c r="AF692" i="2"/>
  <c r="AE692" i="2"/>
  <c r="AD692" i="2"/>
  <c r="AB692" i="2"/>
  <c r="AN692" i="2"/>
  <c r="AA692" i="2"/>
  <c r="AM692" i="2"/>
  <c r="Z692" i="2"/>
  <c r="AK692" i="2"/>
  <c r="AJ692" i="2"/>
  <c r="AL692" i="2"/>
  <c r="Y692" i="2"/>
  <c r="L692" i="2"/>
  <c r="M692" i="2"/>
  <c r="N692" i="2"/>
  <c r="R692" i="2"/>
  <c r="S692" i="2"/>
  <c r="T692" i="2"/>
  <c r="U692" i="2"/>
  <c r="J692" i="2"/>
  <c r="W692" i="2"/>
  <c r="K692" i="2"/>
  <c r="V692" i="2"/>
  <c r="I692" i="2"/>
  <c r="AC692" i="2"/>
  <c r="AI704" i="2"/>
  <c r="AH704" i="2"/>
  <c r="AG704" i="2"/>
  <c r="AF704" i="2"/>
  <c r="AE704" i="2"/>
  <c r="AD704" i="2"/>
  <c r="AB704" i="2"/>
  <c r="AN704" i="2"/>
  <c r="AA704" i="2"/>
  <c r="AM704" i="2"/>
  <c r="Z704" i="2"/>
  <c r="AK704" i="2"/>
  <c r="AJ704" i="2"/>
  <c r="AL704" i="2"/>
  <c r="Y704" i="2"/>
  <c r="L704" i="2"/>
  <c r="M704" i="2"/>
  <c r="N704" i="2"/>
  <c r="R704" i="2"/>
  <c r="T704" i="2"/>
  <c r="U704" i="2"/>
  <c r="J704" i="2"/>
  <c r="W704" i="2"/>
  <c r="K704" i="2"/>
  <c r="V704" i="2"/>
  <c r="I704" i="2"/>
  <c r="AC704" i="2"/>
  <c r="AI716" i="2"/>
  <c r="AH716" i="2"/>
  <c r="AG716" i="2"/>
  <c r="AF716" i="2"/>
  <c r="AE716" i="2"/>
  <c r="AD716" i="2"/>
  <c r="AB716" i="2"/>
  <c r="AN716" i="2"/>
  <c r="AA716" i="2"/>
  <c r="AM716" i="2"/>
  <c r="Z716" i="2"/>
  <c r="AK716" i="2"/>
  <c r="AJ716" i="2"/>
  <c r="AL716" i="2"/>
  <c r="Y716" i="2"/>
  <c r="V716" i="2"/>
  <c r="J716" i="2"/>
  <c r="W716" i="2"/>
  <c r="K716" i="2"/>
  <c r="L716" i="2"/>
  <c r="M716" i="2"/>
  <c r="N716" i="2"/>
  <c r="R716" i="2"/>
  <c r="T716" i="2"/>
  <c r="U716" i="2"/>
  <c r="I716" i="2"/>
  <c r="AC716" i="2"/>
  <c r="AI728" i="2"/>
  <c r="AH728" i="2"/>
  <c r="AG728" i="2"/>
  <c r="AF728" i="2"/>
  <c r="AE728" i="2"/>
  <c r="AD728" i="2"/>
  <c r="AB728" i="2"/>
  <c r="AN728" i="2"/>
  <c r="AA728" i="2"/>
  <c r="AM728" i="2"/>
  <c r="Z728" i="2"/>
  <c r="AK728" i="2"/>
  <c r="AJ728" i="2"/>
  <c r="AL728" i="2"/>
  <c r="Y728" i="2"/>
  <c r="V728" i="2"/>
  <c r="J728" i="2"/>
  <c r="W728" i="2"/>
  <c r="K728" i="2"/>
  <c r="L728" i="2"/>
  <c r="M728" i="2"/>
  <c r="N728" i="2"/>
  <c r="R728" i="2"/>
  <c r="T728" i="2"/>
  <c r="U728" i="2"/>
  <c r="I728" i="2"/>
  <c r="AC728" i="2"/>
  <c r="AN740" i="2"/>
  <c r="AB740" i="2"/>
  <c r="AM740" i="2"/>
  <c r="AA740" i="2"/>
  <c r="AL740" i="2"/>
  <c r="Z740" i="2"/>
  <c r="AK740" i="2"/>
  <c r="Y740" i="2"/>
  <c r="AJ740" i="2"/>
  <c r="AI740" i="2"/>
  <c r="AH740" i="2"/>
  <c r="AG740" i="2"/>
  <c r="AF740" i="2"/>
  <c r="AD740" i="2"/>
  <c r="AC740" i="2"/>
  <c r="AE740" i="2"/>
  <c r="AE752" i="2"/>
  <c r="AN752" i="2"/>
  <c r="AB752" i="2"/>
  <c r="AK752" i="2"/>
  <c r="AJ752" i="2"/>
  <c r="AI752" i="2"/>
  <c r="AH752" i="2"/>
  <c r="AG752" i="2"/>
  <c r="AF752" i="2"/>
  <c r="AD752" i="2"/>
  <c r="AC752" i="2"/>
  <c r="AA752" i="2"/>
  <c r="AM752" i="2"/>
  <c r="Y752" i="2"/>
  <c r="AL752" i="2"/>
  <c r="Z752" i="2"/>
  <c r="AE764" i="2"/>
  <c r="AN764" i="2"/>
  <c r="AB764" i="2"/>
  <c r="AG764" i="2"/>
  <c r="AF764" i="2"/>
  <c r="AD764" i="2"/>
  <c r="AC764" i="2"/>
  <c r="AA764" i="2"/>
  <c r="Z764" i="2"/>
  <c r="AM764" i="2"/>
  <c r="Y764" i="2"/>
  <c r="AL764" i="2"/>
  <c r="AK764" i="2"/>
  <c r="AI764" i="2"/>
  <c r="AH764" i="2"/>
  <c r="AJ764" i="2"/>
  <c r="AE776" i="2"/>
  <c r="AN776" i="2"/>
  <c r="AB776" i="2"/>
  <c r="AA776" i="2"/>
  <c r="Z776" i="2"/>
  <c r="AM776" i="2"/>
  <c r="Y776" i="2"/>
  <c r="AL776" i="2"/>
  <c r="AK776" i="2"/>
  <c r="AJ776" i="2"/>
  <c r="AI776" i="2"/>
  <c r="AH776" i="2"/>
  <c r="AG776" i="2"/>
  <c r="AD776" i="2"/>
  <c r="AC776" i="2"/>
  <c r="AF776" i="2"/>
  <c r="AL788" i="2"/>
  <c r="Z788" i="2"/>
  <c r="AK788" i="2"/>
  <c r="Y788" i="2"/>
  <c r="AJ788" i="2"/>
  <c r="AI788" i="2"/>
  <c r="AE788" i="2"/>
  <c r="AN788" i="2"/>
  <c r="AB788" i="2"/>
  <c r="AA788" i="2"/>
  <c r="AM788" i="2"/>
  <c r="AH788" i="2"/>
  <c r="AG788" i="2"/>
  <c r="AD788" i="2"/>
  <c r="AC788" i="2"/>
  <c r="AF788" i="2"/>
  <c r="AL800" i="2"/>
  <c r="Z800" i="2"/>
  <c r="AK800" i="2"/>
  <c r="Y800" i="2"/>
  <c r="AJ800" i="2"/>
  <c r="AI800" i="2"/>
  <c r="AH800" i="2"/>
  <c r="AG800" i="2"/>
  <c r="AF800" i="2"/>
  <c r="AE800" i="2"/>
  <c r="AN800" i="2"/>
  <c r="AB800" i="2"/>
  <c r="AM800" i="2"/>
  <c r="AA800" i="2"/>
  <c r="AD800" i="2"/>
  <c r="AC800" i="2"/>
  <c r="AL812" i="2"/>
  <c r="Z812" i="2"/>
  <c r="AK812" i="2"/>
  <c r="Y812" i="2"/>
  <c r="AJ812" i="2"/>
  <c r="AI812" i="2"/>
  <c r="AH812" i="2"/>
  <c r="AG812" i="2"/>
  <c r="AF812" i="2"/>
  <c r="AE812" i="2"/>
  <c r="AN812" i="2"/>
  <c r="AB812" i="2"/>
  <c r="AM812" i="2"/>
  <c r="AA812" i="2"/>
  <c r="AD812" i="2"/>
  <c r="AC812" i="2"/>
  <c r="AF824" i="2"/>
  <c r="AD824" i="2"/>
  <c r="AM824" i="2"/>
  <c r="Y824" i="2"/>
  <c r="AL824" i="2"/>
  <c r="AK824" i="2"/>
  <c r="AJ824" i="2"/>
  <c r="AI824" i="2"/>
  <c r="AH824" i="2"/>
  <c r="AG824" i="2"/>
  <c r="AE824" i="2"/>
  <c r="AC824" i="2"/>
  <c r="AA824" i="2"/>
  <c r="AN824" i="2"/>
  <c r="Z824" i="2"/>
  <c r="AB824" i="2"/>
  <c r="AG836" i="2"/>
  <c r="AF836" i="2"/>
  <c r="AD836" i="2"/>
  <c r="AN836" i="2"/>
  <c r="Y836" i="2"/>
  <c r="AM836" i="2"/>
  <c r="AL836" i="2"/>
  <c r="AK836" i="2"/>
  <c r="AJ836" i="2"/>
  <c r="AI836" i="2"/>
  <c r="AH836" i="2"/>
  <c r="AE836" i="2"/>
  <c r="AC836" i="2"/>
  <c r="AA836" i="2"/>
  <c r="Z836" i="2"/>
  <c r="AB836" i="2"/>
  <c r="AG848" i="2"/>
  <c r="AF848" i="2"/>
  <c r="AD848" i="2"/>
  <c r="AN848" i="2"/>
  <c r="Y848" i="2"/>
  <c r="AM848" i="2"/>
  <c r="AL848" i="2"/>
  <c r="AK848" i="2"/>
  <c r="AJ848" i="2"/>
  <c r="AI848" i="2"/>
  <c r="AH848" i="2"/>
  <c r="AE848" i="2"/>
  <c r="AC848" i="2"/>
  <c r="AA848" i="2"/>
  <c r="Z848" i="2"/>
  <c r="AB848" i="2"/>
  <c r="AG860" i="2"/>
  <c r="AF860" i="2"/>
  <c r="AD860" i="2"/>
  <c r="AN860" i="2"/>
  <c r="Y860" i="2"/>
  <c r="AM860" i="2"/>
  <c r="AL860" i="2"/>
  <c r="AK860" i="2"/>
  <c r="AJ860" i="2"/>
  <c r="AI860" i="2"/>
  <c r="AH860" i="2"/>
  <c r="AE860" i="2"/>
  <c r="AC860" i="2"/>
  <c r="AA860" i="2"/>
  <c r="Z860" i="2"/>
  <c r="AB860" i="2"/>
  <c r="AG872" i="2"/>
  <c r="AF872" i="2"/>
  <c r="AD872" i="2"/>
  <c r="AN872" i="2"/>
  <c r="Y872" i="2"/>
  <c r="AM872" i="2"/>
  <c r="AL872" i="2"/>
  <c r="AK872" i="2"/>
  <c r="AJ872" i="2"/>
  <c r="AI872" i="2"/>
  <c r="AH872" i="2"/>
  <c r="AE872" i="2"/>
  <c r="AC872" i="2"/>
  <c r="AA872" i="2"/>
  <c r="Z872" i="2"/>
  <c r="AB872" i="2"/>
  <c r="AN884" i="2"/>
  <c r="AB884" i="2"/>
  <c r="AM884" i="2"/>
  <c r="AA884" i="2"/>
  <c r="AJ884" i="2"/>
  <c r="AI884" i="2"/>
  <c r="AG884" i="2"/>
  <c r="AF884" i="2"/>
  <c r="AD884" i="2"/>
  <c r="AC884" i="2"/>
  <c r="Z884" i="2"/>
  <c r="Y884" i="2"/>
  <c r="AL884" i="2"/>
  <c r="AH884" i="2"/>
  <c r="AE884" i="2"/>
  <c r="AK884" i="2"/>
  <c r="AN896" i="2"/>
  <c r="AB896" i="2"/>
  <c r="AM896" i="2"/>
  <c r="AA896" i="2"/>
  <c r="AL896" i="2"/>
  <c r="Z896" i="2"/>
  <c r="AK896" i="2"/>
  <c r="Y896" i="2"/>
  <c r="AJ896" i="2"/>
  <c r="AI896" i="2"/>
  <c r="AH896" i="2"/>
  <c r="AG896" i="2"/>
  <c r="AF896" i="2"/>
  <c r="AD896" i="2"/>
  <c r="AE896" i="2"/>
  <c r="AC896" i="2"/>
  <c r="AH908" i="2"/>
  <c r="AE908" i="2"/>
  <c r="AC908" i="2"/>
  <c r="AB908" i="2"/>
  <c r="AA908" i="2"/>
  <c r="AN908" i="2"/>
  <c r="Z908" i="2"/>
  <c r="AM908" i="2"/>
  <c r="Y908" i="2"/>
  <c r="AL908" i="2"/>
  <c r="AK908" i="2"/>
  <c r="AJ908" i="2"/>
  <c r="AI908" i="2"/>
  <c r="AF908" i="2"/>
  <c r="AG908" i="2"/>
  <c r="AD908" i="2"/>
  <c r="AH920" i="2"/>
  <c r="AE920" i="2"/>
  <c r="AM920" i="2"/>
  <c r="Y920" i="2"/>
  <c r="AL920" i="2"/>
  <c r="AK920" i="2"/>
  <c r="AJ920" i="2"/>
  <c r="AI920" i="2"/>
  <c r="AG920" i="2"/>
  <c r="AF920" i="2"/>
  <c r="AD920" i="2"/>
  <c r="AC920" i="2"/>
  <c r="AA920" i="2"/>
  <c r="AN920" i="2"/>
  <c r="Z920" i="2"/>
  <c r="AB920" i="2"/>
  <c r="AH932" i="2"/>
  <c r="AE932" i="2"/>
  <c r="AI932" i="2"/>
  <c r="AG932" i="2"/>
  <c r="AF932" i="2"/>
  <c r="AD932" i="2"/>
  <c r="AC932" i="2"/>
  <c r="AB932" i="2"/>
  <c r="AA932" i="2"/>
  <c r="AN932" i="2"/>
  <c r="Z932" i="2"/>
  <c r="AM932" i="2"/>
  <c r="Y932" i="2"/>
  <c r="AK932" i="2"/>
  <c r="AJ932" i="2"/>
  <c r="AL932" i="2"/>
  <c r="AG944" i="2"/>
  <c r="AE944" i="2"/>
  <c r="AJ944" i="2"/>
  <c r="AI944" i="2"/>
  <c r="AH944" i="2"/>
  <c r="AA944" i="2"/>
  <c r="AL944" i="2"/>
  <c r="AN944" i="2"/>
  <c r="AM944" i="2"/>
  <c r="AK944" i="2"/>
  <c r="AF944" i="2"/>
  <c r="AD944" i="2"/>
  <c r="AC944" i="2"/>
  <c r="AB944" i="2"/>
  <c r="Z944" i="2"/>
  <c r="Y944" i="2"/>
  <c r="AG956" i="2"/>
  <c r="AE956" i="2"/>
  <c r="AD956" i="2"/>
  <c r="AC956" i="2"/>
  <c r="AB956" i="2"/>
  <c r="AN956" i="2"/>
  <c r="Z956" i="2"/>
  <c r="AM956" i="2"/>
  <c r="Y956" i="2"/>
  <c r="AK956" i="2"/>
  <c r="AH956" i="2"/>
  <c r="AL956" i="2"/>
  <c r="AJ956" i="2"/>
  <c r="AI956" i="2"/>
  <c r="AF956" i="2"/>
  <c r="AA956" i="2"/>
  <c r="AG968" i="2"/>
  <c r="AE968" i="2"/>
  <c r="AN968" i="2"/>
  <c r="Z968" i="2"/>
  <c r="AM968" i="2"/>
  <c r="Y968" i="2"/>
  <c r="AL968" i="2"/>
  <c r="AJ968" i="2"/>
  <c r="AI968" i="2"/>
  <c r="AH968" i="2"/>
  <c r="AF968" i="2"/>
  <c r="AD968" i="2"/>
  <c r="AB968" i="2"/>
  <c r="AC968" i="2"/>
  <c r="AA968" i="2"/>
  <c r="AK968" i="2"/>
  <c r="AG980" i="2"/>
  <c r="AE980" i="2"/>
  <c r="AJ980" i="2"/>
  <c r="AI980" i="2"/>
  <c r="AH980" i="2"/>
  <c r="AD980" i="2"/>
  <c r="AC980" i="2"/>
  <c r="AB980" i="2"/>
  <c r="AA980" i="2"/>
  <c r="AN980" i="2"/>
  <c r="Z980" i="2"/>
  <c r="AL980" i="2"/>
  <c r="AM980" i="2"/>
  <c r="AK980" i="2"/>
  <c r="AF980" i="2"/>
  <c r="Y980" i="2"/>
  <c r="AG992" i="2"/>
  <c r="AE992" i="2"/>
  <c r="AD992" i="2"/>
  <c r="AC992" i="2"/>
  <c r="AB992" i="2"/>
  <c r="AN992" i="2"/>
  <c r="Z992" i="2"/>
  <c r="AM992" i="2"/>
  <c r="Y992" i="2"/>
  <c r="AL992" i="2"/>
  <c r="AK992" i="2"/>
  <c r="AJ992" i="2"/>
  <c r="AH992" i="2"/>
  <c r="AI992" i="2"/>
  <c r="AF992" i="2"/>
  <c r="AA992" i="2"/>
  <c r="AF1004" i="2"/>
  <c r="AE1004" i="2"/>
  <c r="AI1004" i="2"/>
  <c r="AG1004" i="2"/>
  <c r="AL1004" i="2"/>
  <c r="AK1004" i="2"/>
  <c r="AJ1004" i="2"/>
  <c r="AD1004" i="2"/>
  <c r="AC1004" i="2"/>
  <c r="AB1004" i="2"/>
  <c r="AA1004" i="2"/>
  <c r="Z1004" i="2"/>
  <c r="Y1004" i="2"/>
  <c r="AN1004" i="2"/>
  <c r="AM1004" i="2"/>
  <c r="AH1004" i="2"/>
  <c r="AF1016" i="2"/>
  <c r="AD1016" i="2"/>
  <c r="AC1016" i="2"/>
  <c r="AN1016" i="2"/>
  <c r="Y1016" i="2"/>
  <c r="AL1016" i="2"/>
  <c r="AK1016" i="2"/>
  <c r="AG1016" i="2"/>
  <c r="AE1016" i="2"/>
  <c r="AB1016" i="2"/>
  <c r="Z1016" i="2"/>
  <c r="AM1016" i="2"/>
  <c r="AJ1016" i="2"/>
  <c r="AI1016" i="2"/>
  <c r="AH1016" i="2"/>
  <c r="AA1016" i="2"/>
  <c r="AF1028" i="2"/>
  <c r="AI1028" i="2"/>
  <c r="AH1028" i="2"/>
  <c r="AL1028" i="2"/>
  <c r="AJ1028" i="2"/>
  <c r="AG1028" i="2"/>
  <c r="AB1028" i="2"/>
  <c r="AA1028" i="2"/>
  <c r="Z1028" i="2"/>
  <c r="Y1028" i="2"/>
  <c r="AN1028" i="2"/>
  <c r="AM1028" i="2"/>
  <c r="AK1028" i="2"/>
  <c r="AE1028" i="2"/>
  <c r="AD1028" i="2"/>
  <c r="AC1028" i="2"/>
  <c r="AF1040" i="2"/>
  <c r="AM1040" i="2"/>
  <c r="Z1040" i="2"/>
  <c r="AL1040" i="2"/>
  <c r="Y1040" i="2"/>
  <c r="AC1040" i="2"/>
  <c r="AN1040" i="2"/>
  <c r="AK1040" i="2"/>
  <c r="AJ1040" i="2"/>
  <c r="AI1040" i="2"/>
  <c r="AH1040" i="2"/>
  <c r="AE1040" i="2"/>
  <c r="AD1040" i="2"/>
  <c r="AG1040" i="2"/>
  <c r="AB1040" i="2"/>
  <c r="AA1040" i="2"/>
  <c r="AF1052" i="2"/>
  <c r="AD1052" i="2"/>
  <c r="AC1052" i="2"/>
  <c r="AM1052" i="2"/>
  <c r="Z1052" i="2"/>
  <c r="AL1052" i="2"/>
  <c r="Y1052" i="2"/>
  <c r="AE1052" i="2"/>
  <c r="AN1052" i="2"/>
  <c r="AK1052" i="2"/>
  <c r="AJ1052" i="2"/>
  <c r="AH1052" i="2"/>
  <c r="AG1052" i="2"/>
  <c r="AI1052" i="2"/>
  <c r="AB1052" i="2"/>
  <c r="AA1052" i="2"/>
  <c r="AF1064" i="2"/>
  <c r="AI1064" i="2"/>
  <c r="AH1064" i="2"/>
  <c r="AD1064" i="2"/>
  <c r="AC1064" i="2"/>
  <c r="AJ1064" i="2"/>
  <c r="AA1064" i="2"/>
  <c r="Z1064" i="2"/>
  <c r="Y1064" i="2"/>
  <c r="AN1064" i="2"/>
  <c r="AL1064" i="2"/>
  <c r="AK1064" i="2"/>
  <c r="AM1064" i="2"/>
  <c r="AG1064" i="2"/>
  <c r="AE1064" i="2"/>
  <c r="AB1064" i="2"/>
  <c r="AF1076" i="2"/>
  <c r="AM1076" i="2"/>
  <c r="Z1076" i="2"/>
  <c r="AL1076" i="2"/>
  <c r="Y1076" i="2"/>
  <c r="AI1076" i="2"/>
  <c r="AH1076" i="2"/>
  <c r="AN1076" i="2"/>
  <c r="AE1076" i="2"/>
  <c r="AD1076" i="2"/>
  <c r="AC1076" i="2"/>
  <c r="AB1076" i="2"/>
  <c r="AA1076" i="2"/>
  <c r="AK1076" i="2"/>
  <c r="AJ1076" i="2"/>
  <c r="AG1076" i="2"/>
  <c r="AG1088" i="2"/>
  <c r="AF1088" i="2"/>
  <c r="AD1088" i="2"/>
  <c r="AN1088" i="2"/>
  <c r="AB1088" i="2"/>
  <c r="AJ1088" i="2"/>
  <c r="AA1088" i="2"/>
  <c r="Z1088" i="2"/>
  <c r="AM1088" i="2"/>
  <c r="AL1088" i="2"/>
  <c r="AE1088" i="2"/>
  <c r="AI1088" i="2"/>
  <c r="AH1088" i="2"/>
  <c r="AK1088" i="2"/>
  <c r="AC1088" i="2"/>
  <c r="Y1088" i="2"/>
  <c r="AK372" i="2"/>
  <c r="AH372" i="2"/>
  <c r="AE372" i="2"/>
  <c r="AD372" i="2"/>
  <c r="AB372" i="2"/>
  <c r="AM372" i="2"/>
  <c r="Z372" i="2"/>
  <c r="AI372" i="2"/>
  <c r="AG372" i="2"/>
  <c r="AF372" i="2"/>
  <c r="AA372" i="2"/>
  <c r="Y372" i="2"/>
  <c r="AN372" i="2"/>
  <c r="AL372" i="2"/>
  <c r="AJ372" i="2"/>
  <c r="R372" i="2"/>
  <c r="S372" i="2"/>
  <c r="T372" i="2"/>
  <c r="U372" i="2"/>
  <c r="V372" i="2"/>
  <c r="J372" i="2"/>
  <c r="W372" i="2"/>
  <c r="K372" i="2"/>
  <c r="L372" i="2"/>
  <c r="N372" i="2"/>
  <c r="M372" i="2"/>
  <c r="I372" i="2"/>
  <c r="AC372" i="2"/>
  <c r="AH516" i="2"/>
  <c r="AG516" i="2"/>
  <c r="AF516" i="2"/>
  <c r="AE516" i="2"/>
  <c r="AD516" i="2"/>
  <c r="AB516" i="2"/>
  <c r="AN516" i="2"/>
  <c r="AA516" i="2"/>
  <c r="AM516" i="2"/>
  <c r="Z516" i="2"/>
  <c r="AL516" i="2"/>
  <c r="AK516" i="2"/>
  <c r="AJ516" i="2"/>
  <c r="Y516" i="2"/>
  <c r="AI516" i="2"/>
  <c r="V516" i="2"/>
  <c r="J516" i="2"/>
  <c r="W516" i="2"/>
  <c r="K516" i="2"/>
  <c r="L516" i="2"/>
  <c r="M516" i="2"/>
  <c r="N516" i="2"/>
  <c r="R516" i="2"/>
  <c r="S516" i="2"/>
  <c r="T516" i="2"/>
  <c r="U516" i="2"/>
  <c r="I516" i="2"/>
  <c r="AC516" i="2"/>
  <c r="AI684" i="2"/>
  <c r="AH684" i="2"/>
  <c r="AG684" i="2"/>
  <c r="AF684" i="2"/>
  <c r="AE684" i="2"/>
  <c r="AN684" i="2"/>
  <c r="AA684" i="2"/>
  <c r="AM684" i="2"/>
  <c r="Z684" i="2"/>
  <c r="AK684" i="2"/>
  <c r="AJ684" i="2"/>
  <c r="Y684" i="2"/>
  <c r="AL684" i="2"/>
  <c r="AD684" i="2"/>
  <c r="AB684" i="2"/>
  <c r="U684" i="2"/>
  <c r="V684" i="2"/>
  <c r="J684" i="2"/>
  <c r="W684" i="2"/>
  <c r="K684" i="2"/>
  <c r="L684" i="2"/>
  <c r="M684" i="2"/>
  <c r="N684" i="2"/>
  <c r="S684" i="2"/>
  <c r="T684" i="2"/>
  <c r="R684" i="2"/>
  <c r="I684" i="2"/>
  <c r="AC684" i="2"/>
  <c r="AD900" i="2"/>
  <c r="AM900" i="2"/>
  <c r="AA900" i="2"/>
  <c r="AB900" i="2"/>
  <c r="Z900" i="2"/>
  <c r="AN900" i="2"/>
  <c r="Y900" i="2"/>
  <c r="AL900" i="2"/>
  <c r="AK900" i="2"/>
  <c r="AJ900" i="2"/>
  <c r="AI900" i="2"/>
  <c r="AH900" i="2"/>
  <c r="AG900" i="2"/>
  <c r="AE900" i="2"/>
  <c r="AF900" i="2"/>
  <c r="AC900" i="2"/>
  <c r="AG351" i="2"/>
  <c r="AF351" i="2"/>
  <c r="AD351" i="2"/>
  <c r="AL351" i="2"/>
  <c r="AK351" i="2"/>
  <c r="AJ351" i="2"/>
  <c r="AI351" i="2"/>
  <c r="AH351" i="2"/>
  <c r="AE351" i="2"/>
  <c r="AB351" i="2"/>
  <c r="AA351" i="2"/>
  <c r="Z351" i="2"/>
  <c r="Y351" i="2"/>
  <c r="AN351" i="2"/>
  <c r="AM351" i="2"/>
  <c r="M351" i="2"/>
  <c r="N351" i="2"/>
  <c r="R351" i="2"/>
  <c r="S351" i="2"/>
  <c r="T351" i="2"/>
  <c r="U351" i="2"/>
  <c r="V351" i="2"/>
  <c r="K351" i="2"/>
  <c r="L351" i="2"/>
  <c r="J351" i="2"/>
  <c r="W351" i="2"/>
  <c r="I351" i="2"/>
  <c r="AC351" i="2"/>
  <c r="AM341" i="2"/>
  <c r="Z341" i="2"/>
  <c r="AL341" i="2"/>
  <c r="Y341" i="2"/>
  <c r="AJ341" i="2"/>
  <c r="AB341" i="2"/>
  <c r="AA341" i="2"/>
  <c r="AN341" i="2"/>
  <c r="AK341" i="2"/>
  <c r="AI341" i="2"/>
  <c r="AH341" i="2"/>
  <c r="AG341" i="2"/>
  <c r="AF341" i="2"/>
  <c r="AE341" i="2"/>
  <c r="AD341" i="2"/>
  <c r="K341" i="2"/>
  <c r="L341" i="2"/>
  <c r="M341" i="2"/>
  <c r="N341" i="2"/>
  <c r="R341" i="2"/>
  <c r="S341" i="2"/>
  <c r="T341" i="2"/>
  <c r="V341" i="2"/>
  <c r="J341" i="2"/>
  <c r="W341" i="2"/>
  <c r="U341" i="2"/>
  <c r="I341" i="2"/>
  <c r="AC341" i="2"/>
  <c r="AJ354" i="2"/>
  <c r="AI354" i="2"/>
  <c r="AG354" i="2"/>
  <c r="Y354" i="2"/>
  <c r="AN354" i="2"/>
  <c r="AM354" i="2"/>
  <c r="AL354" i="2"/>
  <c r="AK354" i="2"/>
  <c r="AH354" i="2"/>
  <c r="AF354" i="2"/>
  <c r="AE354" i="2"/>
  <c r="AD354" i="2"/>
  <c r="AB354" i="2"/>
  <c r="AA354" i="2"/>
  <c r="Z354" i="2"/>
  <c r="J354" i="2"/>
  <c r="W354" i="2"/>
  <c r="K354" i="2"/>
  <c r="L354" i="2"/>
  <c r="M354" i="2"/>
  <c r="N354" i="2"/>
  <c r="R354" i="2"/>
  <c r="S354" i="2"/>
  <c r="U354" i="2"/>
  <c r="V354" i="2"/>
  <c r="T354" i="2"/>
  <c r="I354" i="2"/>
  <c r="AC354" i="2"/>
  <c r="AG343" i="2"/>
  <c r="AF343" i="2"/>
  <c r="AD343" i="2"/>
  <c r="AB343" i="2"/>
  <c r="AA343" i="2"/>
  <c r="Z343" i="2"/>
  <c r="Y343" i="2"/>
  <c r="AN343" i="2"/>
  <c r="AM343" i="2"/>
  <c r="AL343" i="2"/>
  <c r="AK343" i="2"/>
  <c r="AJ343" i="2"/>
  <c r="AI343" i="2"/>
  <c r="AH343" i="2"/>
  <c r="AE343" i="2"/>
  <c r="V343" i="2"/>
  <c r="J343" i="2"/>
  <c r="W343" i="2"/>
  <c r="K343" i="2"/>
  <c r="L343" i="2"/>
  <c r="M343" i="2"/>
  <c r="N343" i="2"/>
  <c r="R343" i="2"/>
  <c r="T343" i="2"/>
  <c r="U343" i="2"/>
  <c r="S343" i="2"/>
  <c r="I343" i="2"/>
  <c r="AC343" i="2"/>
  <c r="AN415" i="2"/>
  <c r="AA415" i="2"/>
  <c r="AM415" i="2"/>
  <c r="Z415" i="2"/>
  <c r="AL415" i="2"/>
  <c r="Y415" i="2"/>
  <c r="AK415" i="2"/>
  <c r="AJ415" i="2"/>
  <c r="AI415" i="2"/>
  <c r="AH415" i="2"/>
  <c r="AG415" i="2"/>
  <c r="AF415" i="2"/>
  <c r="AD415" i="2"/>
  <c r="AB415" i="2"/>
  <c r="AE415" i="2"/>
  <c r="V415" i="2"/>
  <c r="J415" i="2"/>
  <c r="W415" i="2"/>
  <c r="K415" i="2"/>
  <c r="M415" i="2"/>
  <c r="N415" i="2"/>
  <c r="R415" i="2"/>
  <c r="T415" i="2"/>
  <c r="U415" i="2"/>
  <c r="L415" i="2"/>
  <c r="S415" i="2"/>
  <c r="I415" i="2"/>
  <c r="AC415" i="2"/>
  <c r="AE368" i="2"/>
  <c r="AD368" i="2"/>
  <c r="AB368" i="2"/>
  <c r="AM368" i="2"/>
  <c r="Z368" i="2"/>
  <c r="AJ368" i="2"/>
  <c r="AI368" i="2"/>
  <c r="AH368" i="2"/>
  <c r="AG368" i="2"/>
  <c r="AF368" i="2"/>
  <c r="AA368" i="2"/>
  <c r="Y368" i="2"/>
  <c r="AN368" i="2"/>
  <c r="AL368" i="2"/>
  <c r="AK368" i="2"/>
  <c r="U368" i="2"/>
  <c r="V368" i="2"/>
  <c r="J368" i="2"/>
  <c r="W368" i="2"/>
  <c r="K368" i="2"/>
  <c r="L368" i="2"/>
  <c r="M368" i="2"/>
  <c r="N368" i="2"/>
  <c r="S368" i="2"/>
  <c r="T368" i="2"/>
  <c r="R368" i="2"/>
  <c r="I368" i="2"/>
  <c r="AC368" i="2"/>
  <c r="AK440" i="2"/>
  <c r="AJ440" i="2"/>
  <c r="AI440" i="2"/>
  <c r="AH440" i="2"/>
  <c r="AG440" i="2"/>
  <c r="AF440" i="2"/>
  <c r="AE440" i="2"/>
  <c r="AD440" i="2"/>
  <c r="AB440" i="2"/>
  <c r="AM440" i="2"/>
  <c r="Z440" i="2"/>
  <c r="AL440" i="2"/>
  <c r="Y440" i="2"/>
  <c r="AN440" i="2"/>
  <c r="AA440" i="2"/>
  <c r="U440" i="2"/>
  <c r="V440" i="2"/>
  <c r="J440" i="2"/>
  <c r="W440" i="2"/>
  <c r="L440" i="2"/>
  <c r="M440" i="2"/>
  <c r="N440" i="2"/>
  <c r="S440" i="2"/>
  <c r="K440" i="2"/>
  <c r="R440" i="2"/>
  <c r="T440" i="2"/>
  <c r="I440" i="2"/>
  <c r="AC440" i="2"/>
  <c r="AH381" i="2"/>
  <c r="AG381" i="2"/>
  <c r="AF381" i="2"/>
  <c r="AE381" i="2"/>
  <c r="AD381" i="2"/>
  <c r="AB381" i="2"/>
  <c r="AN381" i="2"/>
  <c r="AA381" i="2"/>
  <c r="AM381" i="2"/>
  <c r="Z381" i="2"/>
  <c r="AL381" i="2"/>
  <c r="Y381" i="2"/>
  <c r="AJ381" i="2"/>
  <c r="AK381" i="2"/>
  <c r="AI381" i="2"/>
  <c r="T381" i="2"/>
  <c r="U381" i="2"/>
  <c r="V381" i="2"/>
  <c r="J381" i="2"/>
  <c r="W381" i="2"/>
  <c r="K381" i="2"/>
  <c r="L381" i="2"/>
  <c r="M381" i="2"/>
  <c r="N381" i="2"/>
  <c r="R381" i="2"/>
  <c r="S381" i="2"/>
  <c r="I381" i="2"/>
  <c r="AC381" i="2"/>
  <c r="AH417" i="2"/>
  <c r="AG417" i="2"/>
  <c r="AF417" i="2"/>
  <c r="AE417" i="2"/>
  <c r="AD417" i="2"/>
  <c r="AB417" i="2"/>
  <c r="AN417" i="2"/>
  <c r="AA417" i="2"/>
  <c r="AM417" i="2"/>
  <c r="Z417" i="2"/>
  <c r="AL417" i="2"/>
  <c r="Y417" i="2"/>
  <c r="AJ417" i="2"/>
  <c r="AI417" i="2"/>
  <c r="AK417" i="2"/>
  <c r="T417" i="2"/>
  <c r="U417" i="2"/>
  <c r="V417" i="2"/>
  <c r="K417" i="2"/>
  <c r="L417" i="2"/>
  <c r="M417" i="2"/>
  <c r="R417" i="2"/>
  <c r="S417" i="2"/>
  <c r="J417" i="2"/>
  <c r="N417" i="2"/>
  <c r="W417" i="2"/>
  <c r="I417" i="2"/>
  <c r="AC417" i="2"/>
  <c r="AJ477" i="2"/>
  <c r="AG477" i="2"/>
  <c r="AM477" i="2"/>
  <c r="AL477" i="2"/>
  <c r="AK477" i="2"/>
  <c r="AI477" i="2"/>
  <c r="AH477" i="2"/>
  <c r="AF477" i="2"/>
  <c r="AE477" i="2"/>
  <c r="AD477" i="2"/>
  <c r="AB477" i="2"/>
  <c r="Z477" i="2"/>
  <c r="AN477" i="2"/>
  <c r="Y477" i="2"/>
  <c r="AA477" i="2"/>
  <c r="L477" i="2"/>
  <c r="R477" i="2"/>
  <c r="M477" i="2"/>
  <c r="N477" i="2"/>
  <c r="S477" i="2"/>
  <c r="T477" i="2"/>
  <c r="U477" i="2"/>
  <c r="V477" i="2"/>
  <c r="W477" i="2"/>
  <c r="J477" i="2"/>
  <c r="K477" i="2"/>
  <c r="I477" i="2"/>
  <c r="AC477" i="2"/>
  <c r="AE513" i="2"/>
  <c r="AD513" i="2"/>
  <c r="AB513" i="2"/>
  <c r="AN513" i="2"/>
  <c r="AA513" i="2"/>
  <c r="AM513" i="2"/>
  <c r="Z513" i="2"/>
  <c r="AL513" i="2"/>
  <c r="Y513" i="2"/>
  <c r="AK513" i="2"/>
  <c r="AJ513" i="2"/>
  <c r="AG513" i="2"/>
  <c r="AI513" i="2"/>
  <c r="AH513" i="2"/>
  <c r="AF513" i="2"/>
  <c r="L513" i="2"/>
  <c r="M513" i="2"/>
  <c r="N513" i="2"/>
  <c r="R513" i="2"/>
  <c r="S513" i="2"/>
  <c r="T513" i="2"/>
  <c r="V513" i="2"/>
  <c r="U513" i="2"/>
  <c r="J513" i="2"/>
  <c r="W513" i="2"/>
  <c r="K513" i="2"/>
  <c r="I513" i="2"/>
  <c r="AC513" i="2"/>
  <c r="AE549" i="2"/>
  <c r="AD549" i="2"/>
  <c r="AB549" i="2"/>
  <c r="AN549" i="2"/>
  <c r="AA549" i="2"/>
  <c r="AM549" i="2"/>
  <c r="Z549" i="2"/>
  <c r="AL549" i="2"/>
  <c r="Y549" i="2"/>
  <c r="AK549" i="2"/>
  <c r="AJ549" i="2"/>
  <c r="AI549" i="2"/>
  <c r="AH549" i="2"/>
  <c r="AG549" i="2"/>
  <c r="AF549" i="2"/>
  <c r="L549" i="2"/>
  <c r="M549" i="2"/>
  <c r="N549" i="2"/>
  <c r="R549" i="2"/>
  <c r="S549" i="2"/>
  <c r="T549" i="2"/>
  <c r="V549" i="2"/>
  <c r="U549" i="2"/>
  <c r="J549" i="2"/>
  <c r="W549" i="2"/>
  <c r="K549" i="2"/>
  <c r="I549" i="2"/>
  <c r="AC549" i="2"/>
  <c r="AE573" i="2"/>
  <c r="AD573" i="2"/>
  <c r="AB573" i="2"/>
  <c r="AN573" i="2"/>
  <c r="AA573" i="2"/>
  <c r="AM573" i="2"/>
  <c r="Z573" i="2"/>
  <c r="AL573" i="2"/>
  <c r="Y573" i="2"/>
  <c r="AK573" i="2"/>
  <c r="AJ573" i="2"/>
  <c r="AI573" i="2"/>
  <c r="AH573" i="2"/>
  <c r="AG573" i="2"/>
  <c r="AF573" i="2"/>
  <c r="L573" i="2"/>
  <c r="M573" i="2"/>
  <c r="N573" i="2"/>
  <c r="R573" i="2"/>
  <c r="S573" i="2"/>
  <c r="T573" i="2"/>
  <c r="V573" i="2"/>
  <c r="U573" i="2"/>
  <c r="J573" i="2"/>
  <c r="W573" i="2"/>
  <c r="K573" i="2"/>
  <c r="I573" i="2"/>
  <c r="AC573" i="2"/>
  <c r="AE585" i="2"/>
  <c r="AD585" i="2"/>
  <c r="AB585" i="2"/>
  <c r="AN585" i="2"/>
  <c r="AA585" i="2"/>
  <c r="AM585" i="2"/>
  <c r="Z585" i="2"/>
  <c r="AL585" i="2"/>
  <c r="Y585" i="2"/>
  <c r="AK585" i="2"/>
  <c r="AJ585" i="2"/>
  <c r="AI585" i="2"/>
  <c r="AH585" i="2"/>
  <c r="AG585" i="2"/>
  <c r="AF585" i="2"/>
  <c r="L585" i="2"/>
  <c r="M585" i="2"/>
  <c r="N585" i="2"/>
  <c r="R585" i="2"/>
  <c r="S585" i="2"/>
  <c r="T585" i="2"/>
  <c r="V585" i="2"/>
  <c r="U585" i="2"/>
  <c r="J585" i="2"/>
  <c r="W585" i="2"/>
  <c r="K585" i="2"/>
  <c r="I585" i="2"/>
  <c r="AC585" i="2"/>
  <c r="AE597" i="2"/>
  <c r="AD597" i="2"/>
  <c r="AB597" i="2"/>
  <c r="AN597" i="2"/>
  <c r="AA597" i="2"/>
  <c r="AM597" i="2"/>
  <c r="Z597" i="2"/>
  <c r="AL597" i="2"/>
  <c r="Y597" i="2"/>
  <c r="AK597" i="2"/>
  <c r="AJ597" i="2"/>
  <c r="AI597" i="2"/>
  <c r="AH597" i="2"/>
  <c r="AG597" i="2"/>
  <c r="AF597" i="2"/>
  <c r="L597" i="2"/>
  <c r="M597" i="2"/>
  <c r="N597" i="2"/>
  <c r="R597" i="2"/>
  <c r="S597" i="2"/>
  <c r="T597" i="2"/>
  <c r="U597" i="2"/>
  <c r="V597" i="2"/>
  <c r="J597" i="2"/>
  <c r="W597" i="2"/>
  <c r="K597" i="2"/>
  <c r="I597" i="2"/>
  <c r="AC597" i="2"/>
  <c r="AB609" i="2"/>
  <c r="AM609" i="2"/>
  <c r="Z609" i="2"/>
  <c r="AL609" i="2"/>
  <c r="Y609" i="2"/>
  <c r="AJ609" i="2"/>
  <c r="AI609" i="2"/>
  <c r="AH609" i="2"/>
  <c r="AG609" i="2"/>
  <c r="AF609" i="2"/>
  <c r="AE609" i="2"/>
  <c r="AD609" i="2"/>
  <c r="AA609" i="2"/>
  <c r="AN609" i="2"/>
  <c r="AK609" i="2"/>
  <c r="L609" i="2"/>
  <c r="M609" i="2"/>
  <c r="N609" i="2"/>
  <c r="R609" i="2"/>
  <c r="S609" i="2"/>
  <c r="T609" i="2"/>
  <c r="U609" i="2"/>
  <c r="V609" i="2"/>
  <c r="J609" i="2"/>
  <c r="W609" i="2"/>
  <c r="K609" i="2"/>
  <c r="I609" i="2"/>
  <c r="AC609" i="2"/>
  <c r="AB621" i="2"/>
  <c r="AM621" i="2"/>
  <c r="Z621" i="2"/>
  <c r="AL621" i="2"/>
  <c r="Y621" i="2"/>
  <c r="AG621" i="2"/>
  <c r="AF621" i="2"/>
  <c r="AE621" i="2"/>
  <c r="AD621" i="2"/>
  <c r="AA621" i="2"/>
  <c r="AN621" i="2"/>
  <c r="AK621" i="2"/>
  <c r="AJ621" i="2"/>
  <c r="AI621" i="2"/>
  <c r="AH621" i="2"/>
  <c r="L621" i="2"/>
  <c r="M621" i="2"/>
  <c r="N621" i="2"/>
  <c r="R621" i="2"/>
  <c r="S621" i="2"/>
  <c r="T621" i="2"/>
  <c r="U621" i="2"/>
  <c r="V621" i="2"/>
  <c r="J621" i="2"/>
  <c r="W621" i="2"/>
  <c r="K621" i="2"/>
  <c r="I621" i="2"/>
  <c r="AC621" i="2"/>
  <c r="AK633" i="2"/>
  <c r="AJ633" i="2"/>
  <c r="AH633" i="2"/>
  <c r="AD633" i="2"/>
  <c r="AB633" i="2"/>
  <c r="AA633" i="2"/>
  <c r="Z633" i="2"/>
  <c r="AL633" i="2"/>
  <c r="AG633" i="2"/>
  <c r="AF633" i="2"/>
  <c r="AE633" i="2"/>
  <c r="Y633" i="2"/>
  <c r="AN633" i="2"/>
  <c r="AM633" i="2"/>
  <c r="AI633" i="2"/>
  <c r="L633" i="2"/>
  <c r="M633" i="2"/>
  <c r="N633" i="2"/>
  <c r="R633" i="2"/>
  <c r="S633" i="2"/>
  <c r="T633" i="2"/>
  <c r="U633" i="2"/>
  <c r="V633" i="2"/>
  <c r="J633" i="2"/>
  <c r="W633" i="2"/>
  <c r="K633" i="2"/>
  <c r="I633" i="2"/>
  <c r="AC633" i="2"/>
  <c r="AK645" i="2"/>
  <c r="AJ645" i="2"/>
  <c r="AH645" i="2"/>
  <c r="Z645" i="2"/>
  <c r="Y645" i="2"/>
  <c r="AN645" i="2"/>
  <c r="AM645" i="2"/>
  <c r="AL645" i="2"/>
  <c r="AI645" i="2"/>
  <c r="AG645" i="2"/>
  <c r="AF645" i="2"/>
  <c r="AE645" i="2"/>
  <c r="AD645" i="2"/>
  <c r="AB645" i="2"/>
  <c r="AA645" i="2"/>
  <c r="L645" i="2"/>
  <c r="M645" i="2"/>
  <c r="N645" i="2"/>
  <c r="R645" i="2"/>
  <c r="S645" i="2"/>
  <c r="T645" i="2"/>
  <c r="U645" i="2"/>
  <c r="V645" i="2"/>
  <c r="J645" i="2"/>
  <c r="W645" i="2"/>
  <c r="K645" i="2"/>
  <c r="I645" i="2"/>
  <c r="AC645" i="2"/>
  <c r="AK657" i="2"/>
  <c r="AJ657" i="2"/>
  <c r="AH657" i="2"/>
  <c r="AM657" i="2"/>
  <c r="AL657" i="2"/>
  <c r="AI657" i="2"/>
  <c r="AG657" i="2"/>
  <c r="AF657" i="2"/>
  <c r="AE657" i="2"/>
  <c r="AD657" i="2"/>
  <c r="AB657" i="2"/>
  <c r="AA657" i="2"/>
  <c r="Z657" i="2"/>
  <c r="Y657" i="2"/>
  <c r="AN657" i="2"/>
  <c r="L657" i="2"/>
  <c r="M657" i="2"/>
  <c r="N657" i="2"/>
  <c r="R657" i="2"/>
  <c r="S657" i="2"/>
  <c r="T657" i="2"/>
  <c r="U657" i="2"/>
  <c r="J657" i="2"/>
  <c r="W657" i="2"/>
  <c r="V657" i="2"/>
  <c r="K657" i="2"/>
  <c r="I657" i="2"/>
  <c r="AC657" i="2"/>
  <c r="AF669" i="2"/>
  <c r="AE669" i="2"/>
  <c r="AD669" i="2"/>
  <c r="AB669" i="2"/>
  <c r="AK669" i="2"/>
  <c r="AJ669" i="2"/>
  <c r="AH669" i="2"/>
  <c r="AN669" i="2"/>
  <c r="AM669" i="2"/>
  <c r="AL669" i="2"/>
  <c r="AI669" i="2"/>
  <c r="AG669" i="2"/>
  <c r="AA669" i="2"/>
  <c r="Z669" i="2"/>
  <c r="Y669" i="2"/>
  <c r="L669" i="2"/>
  <c r="M669" i="2"/>
  <c r="N669" i="2"/>
  <c r="R669" i="2"/>
  <c r="S669" i="2"/>
  <c r="T669" i="2"/>
  <c r="U669" i="2"/>
  <c r="J669" i="2"/>
  <c r="W669" i="2"/>
  <c r="K669" i="2"/>
  <c r="V669" i="2"/>
  <c r="I669" i="2"/>
  <c r="AC669" i="2"/>
  <c r="AF681" i="2"/>
  <c r="AE681" i="2"/>
  <c r="AD681" i="2"/>
  <c r="AB681" i="2"/>
  <c r="AK681" i="2"/>
  <c r="AJ681" i="2"/>
  <c r="AH681" i="2"/>
  <c r="AL681" i="2"/>
  <c r="AI681" i="2"/>
  <c r="AG681" i="2"/>
  <c r="AA681" i="2"/>
  <c r="Z681" i="2"/>
  <c r="Y681" i="2"/>
  <c r="AN681" i="2"/>
  <c r="AM681" i="2"/>
  <c r="K681" i="2"/>
  <c r="L681" i="2"/>
  <c r="M681" i="2"/>
  <c r="N681" i="2"/>
  <c r="R681" i="2"/>
  <c r="S681" i="2"/>
  <c r="T681" i="2"/>
  <c r="V681" i="2"/>
  <c r="J681" i="2"/>
  <c r="W681" i="2"/>
  <c r="U681" i="2"/>
  <c r="I681" i="2"/>
  <c r="AC681" i="2"/>
  <c r="AF693" i="2"/>
  <c r="AE693" i="2"/>
  <c r="AD693" i="2"/>
  <c r="AB693" i="2"/>
  <c r="AN693" i="2"/>
  <c r="AA693" i="2"/>
  <c r="AM693" i="2"/>
  <c r="Z693" i="2"/>
  <c r="AL693" i="2"/>
  <c r="Y693" i="2"/>
  <c r="AK693" i="2"/>
  <c r="AJ693" i="2"/>
  <c r="AH693" i="2"/>
  <c r="AG693" i="2"/>
  <c r="AI693" i="2"/>
  <c r="K693" i="2"/>
  <c r="L693" i="2"/>
  <c r="M693" i="2"/>
  <c r="N693" i="2"/>
  <c r="R693" i="2"/>
  <c r="S693" i="2"/>
  <c r="T693" i="2"/>
  <c r="V693" i="2"/>
  <c r="J693" i="2"/>
  <c r="W693" i="2"/>
  <c r="U693" i="2"/>
  <c r="I693" i="2"/>
  <c r="AC693" i="2"/>
  <c r="AF705" i="2"/>
  <c r="AE705" i="2"/>
  <c r="AD705" i="2"/>
  <c r="AB705" i="2"/>
  <c r="AN705" i="2"/>
  <c r="AA705" i="2"/>
  <c r="AM705" i="2"/>
  <c r="Z705" i="2"/>
  <c r="AL705" i="2"/>
  <c r="Y705" i="2"/>
  <c r="AK705" i="2"/>
  <c r="AJ705" i="2"/>
  <c r="AH705" i="2"/>
  <c r="AG705" i="2"/>
  <c r="AI705" i="2"/>
  <c r="K705" i="2"/>
  <c r="L705" i="2"/>
  <c r="M705" i="2"/>
  <c r="N705" i="2"/>
  <c r="R705" i="2"/>
  <c r="T705" i="2"/>
  <c r="V705" i="2"/>
  <c r="J705" i="2"/>
  <c r="W705" i="2"/>
  <c r="U705" i="2"/>
  <c r="I705" i="2"/>
  <c r="AC705" i="2"/>
  <c r="AF717" i="2"/>
  <c r="AE717" i="2"/>
  <c r="AD717" i="2"/>
  <c r="AB717" i="2"/>
  <c r="AN717" i="2"/>
  <c r="AA717" i="2"/>
  <c r="AM717" i="2"/>
  <c r="Z717" i="2"/>
  <c r="AL717" i="2"/>
  <c r="Y717" i="2"/>
  <c r="AK717" i="2"/>
  <c r="AJ717" i="2"/>
  <c r="AH717" i="2"/>
  <c r="AG717" i="2"/>
  <c r="AI717" i="2"/>
  <c r="U717" i="2"/>
  <c r="V717" i="2"/>
  <c r="J717" i="2"/>
  <c r="W717" i="2"/>
  <c r="K717" i="2"/>
  <c r="L717" i="2"/>
  <c r="M717" i="2"/>
  <c r="N717" i="2"/>
  <c r="R717" i="2"/>
  <c r="T717" i="2"/>
  <c r="I717" i="2"/>
  <c r="AC717" i="2"/>
  <c r="AF729" i="2"/>
  <c r="AE729" i="2"/>
  <c r="AD729" i="2"/>
  <c r="AB729" i="2"/>
  <c r="AN729" i="2"/>
  <c r="AA729" i="2"/>
  <c r="AM729" i="2"/>
  <c r="Z729" i="2"/>
  <c r="AL729" i="2"/>
  <c r="Y729" i="2"/>
  <c r="AK729" i="2"/>
  <c r="AJ729" i="2"/>
  <c r="AH729" i="2"/>
  <c r="AG729" i="2"/>
  <c r="AI729" i="2"/>
  <c r="U729" i="2"/>
  <c r="V729" i="2"/>
  <c r="J729" i="2"/>
  <c r="W729" i="2"/>
  <c r="K729" i="2"/>
  <c r="L729" i="2"/>
  <c r="M729" i="2"/>
  <c r="N729" i="2"/>
  <c r="T729" i="2"/>
  <c r="R729" i="2"/>
  <c r="I729" i="2"/>
  <c r="AC729" i="2"/>
  <c r="AJ741" i="2"/>
  <c r="AI741" i="2"/>
  <c r="AH741" i="2"/>
  <c r="AG741" i="2"/>
  <c r="AF741" i="2"/>
  <c r="AE741" i="2"/>
  <c r="AD741" i="2"/>
  <c r="AC741" i="2"/>
  <c r="AN741" i="2"/>
  <c r="AB741" i="2"/>
  <c r="AL741" i="2"/>
  <c r="Z741" i="2"/>
  <c r="AK741" i="2"/>
  <c r="Y741" i="2"/>
  <c r="AM741" i="2"/>
  <c r="AA741" i="2"/>
  <c r="AM753" i="2"/>
  <c r="AA753" i="2"/>
  <c r="AJ753" i="2"/>
  <c r="AI753" i="2"/>
  <c r="AH753" i="2"/>
  <c r="AG753" i="2"/>
  <c r="AF753" i="2"/>
  <c r="AE753" i="2"/>
  <c r="AD753" i="2"/>
  <c r="AC753" i="2"/>
  <c r="AB753" i="2"/>
  <c r="Z753" i="2"/>
  <c r="AL753" i="2"/>
  <c r="AK753" i="2"/>
  <c r="AN753" i="2"/>
  <c r="Y753" i="2"/>
  <c r="AM765" i="2"/>
  <c r="AA765" i="2"/>
  <c r="AJ765" i="2"/>
  <c r="AE765" i="2"/>
  <c r="AD765" i="2"/>
  <c r="AC765" i="2"/>
  <c r="AB765" i="2"/>
  <c r="Z765" i="2"/>
  <c r="AN765" i="2"/>
  <c r="Y765" i="2"/>
  <c r="AL765" i="2"/>
  <c r="AK765" i="2"/>
  <c r="AI765" i="2"/>
  <c r="AG765" i="2"/>
  <c r="AF765" i="2"/>
  <c r="AH765" i="2"/>
  <c r="AM777" i="2"/>
  <c r="AA777" i="2"/>
  <c r="AJ777" i="2"/>
  <c r="Z777" i="2"/>
  <c r="AN777" i="2"/>
  <c r="Y777" i="2"/>
  <c r="AL777" i="2"/>
  <c r="AK777" i="2"/>
  <c r="AI777" i="2"/>
  <c r="AH777" i="2"/>
  <c r="AG777" i="2"/>
  <c r="AF777" i="2"/>
  <c r="AE777" i="2"/>
  <c r="AC777" i="2"/>
  <c r="AB777" i="2"/>
  <c r="AD777" i="2"/>
  <c r="AH789" i="2"/>
  <c r="AG789" i="2"/>
  <c r="AF789" i="2"/>
  <c r="AE789" i="2"/>
  <c r="AM789" i="2"/>
  <c r="AA789" i="2"/>
  <c r="AJ789" i="2"/>
  <c r="AI789" i="2"/>
  <c r="AD789" i="2"/>
  <c r="AC789" i="2"/>
  <c r="AB789" i="2"/>
  <c r="Z789" i="2"/>
  <c r="Y789" i="2"/>
  <c r="AL789" i="2"/>
  <c r="AK789" i="2"/>
  <c r="AN789" i="2"/>
  <c r="AH801" i="2"/>
  <c r="AG801" i="2"/>
  <c r="AF801" i="2"/>
  <c r="AE801" i="2"/>
  <c r="AD801" i="2"/>
  <c r="AC801" i="2"/>
  <c r="AN801" i="2"/>
  <c r="AB801" i="2"/>
  <c r="AM801" i="2"/>
  <c r="AA801" i="2"/>
  <c r="AJ801" i="2"/>
  <c r="AI801" i="2"/>
  <c r="AL801" i="2"/>
  <c r="AK801" i="2"/>
  <c r="Z801" i="2"/>
  <c r="Y801" i="2"/>
  <c r="AH813" i="2"/>
  <c r="AG813" i="2"/>
  <c r="AF813" i="2"/>
  <c r="AE813" i="2"/>
  <c r="AD813" i="2"/>
  <c r="AC813" i="2"/>
  <c r="AN813" i="2"/>
  <c r="AB813" i="2"/>
  <c r="AM813" i="2"/>
  <c r="AA813" i="2"/>
  <c r="AJ813" i="2"/>
  <c r="AI813" i="2"/>
  <c r="AL813" i="2"/>
  <c r="AK813" i="2"/>
  <c r="Z813" i="2"/>
  <c r="Y813" i="2"/>
  <c r="AN825" i="2"/>
  <c r="AB825" i="2"/>
  <c r="AL825" i="2"/>
  <c r="Z825" i="2"/>
  <c r="AK825" i="2"/>
  <c r="AJ825" i="2"/>
  <c r="AI825" i="2"/>
  <c r="AH825" i="2"/>
  <c r="AG825" i="2"/>
  <c r="AF825" i="2"/>
  <c r="AE825" i="2"/>
  <c r="AD825" i="2"/>
  <c r="AC825" i="2"/>
  <c r="Y825" i="2"/>
  <c r="AM825" i="2"/>
  <c r="AA825" i="2"/>
  <c r="AC837" i="2"/>
  <c r="AN837" i="2"/>
  <c r="AB837" i="2"/>
  <c r="AL837" i="2"/>
  <c r="Z837" i="2"/>
  <c r="AM837" i="2"/>
  <c r="AK837" i="2"/>
  <c r="AJ837" i="2"/>
  <c r="AI837" i="2"/>
  <c r="AH837" i="2"/>
  <c r="AG837" i="2"/>
  <c r="AF837" i="2"/>
  <c r="AE837" i="2"/>
  <c r="AA837" i="2"/>
  <c r="Y837" i="2"/>
  <c r="AD837" i="2"/>
  <c r="AC849" i="2"/>
  <c r="AN849" i="2"/>
  <c r="AB849" i="2"/>
  <c r="AL849" i="2"/>
  <c r="Z849" i="2"/>
  <c r="AM849" i="2"/>
  <c r="AK849" i="2"/>
  <c r="AJ849" i="2"/>
  <c r="AI849" i="2"/>
  <c r="AH849" i="2"/>
  <c r="AG849" i="2"/>
  <c r="AF849" i="2"/>
  <c r="AE849" i="2"/>
  <c r="AA849" i="2"/>
  <c r="Y849" i="2"/>
  <c r="AD849" i="2"/>
  <c r="AC861" i="2"/>
  <c r="AN861" i="2"/>
  <c r="AB861" i="2"/>
  <c r="AL861" i="2"/>
  <c r="Z861" i="2"/>
  <c r="AM861" i="2"/>
  <c r="AK861" i="2"/>
  <c r="AJ861" i="2"/>
  <c r="AI861" i="2"/>
  <c r="AH861" i="2"/>
  <c r="AG861" i="2"/>
  <c r="AF861" i="2"/>
  <c r="AE861" i="2"/>
  <c r="AA861" i="2"/>
  <c r="Y861" i="2"/>
  <c r="AD861" i="2"/>
  <c r="AC873" i="2"/>
  <c r="AN873" i="2"/>
  <c r="AB873" i="2"/>
  <c r="AL873" i="2"/>
  <c r="Z873" i="2"/>
  <c r="AM873" i="2"/>
  <c r="AK873" i="2"/>
  <c r="AJ873" i="2"/>
  <c r="AI873" i="2"/>
  <c r="AH873" i="2"/>
  <c r="AG873" i="2"/>
  <c r="AF873" i="2"/>
  <c r="AE873" i="2"/>
  <c r="AA873" i="2"/>
  <c r="Y873" i="2"/>
  <c r="AD873" i="2"/>
  <c r="AJ885" i="2"/>
  <c r="AI885" i="2"/>
  <c r="AF885" i="2"/>
  <c r="AE885" i="2"/>
  <c r="AC885" i="2"/>
  <c r="AN885" i="2"/>
  <c r="AB885" i="2"/>
  <c r="AL885" i="2"/>
  <c r="Z885" i="2"/>
  <c r="AM885" i="2"/>
  <c r="AK885" i="2"/>
  <c r="AH885" i="2"/>
  <c r="AG885" i="2"/>
  <c r="AD885" i="2"/>
  <c r="AA885" i="2"/>
  <c r="Y885" i="2"/>
  <c r="AJ897" i="2"/>
  <c r="AI897" i="2"/>
  <c r="AH897" i="2"/>
  <c r="AG897" i="2"/>
  <c r="AF897" i="2"/>
  <c r="AE897" i="2"/>
  <c r="AD897" i="2"/>
  <c r="AC897" i="2"/>
  <c r="AN897" i="2"/>
  <c r="AB897" i="2"/>
  <c r="AL897" i="2"/>
  <c r="Z897" i="2"/>
  <c r="AM897" i="2"/>
  <c r="AK897" i="2"/>
  <c r="AA897" i="2"/>
  <c r="Y897" i="2"/>
  <c r="AD909" i="2"/>
  <c r="AM909" i="2"/>
  <c r="AA909" i="2"/>
  <c r="AB909" i="2"/>
  <c r="Z909" i="2"/>
  <c r="AN909" i="2"/>
  <c r="Y909" i="2"/>
  <c r="AL909" i="2"/>
  <c r="AK909" i="2"/>
  <c r="AJ909" i="2"/>
  <c r="AI909" i="2"/>
  <c r="AH909" i="2"/>
  <c r="AG909" i="2"/>
  <c r="AE909" i="2"/>
  <c r="AF909" i="2"/>
  <c r="AC909" i="2"/>
  <c r="AD921" i="2"/>
  <c r="AM921" i="2"/>
  <c r="AA921" i="2"/>
  <c r="AK921" i="2"/>
  <c r="AJ921" i="2"/>
  <c r="AI921" i="2"/>
  <c r="AH921" i="2"/>
  <c r="AG921" i="2"/>
  <c r="AF921" i="2"/>
  <c r="AE921" i="2"/>
  <c r="AC921" i="2"/>
  <c r="AB921" i="2"/>
  <c r="AN921" i="2"/>
  <c r="Y921" i="2"/>
  <c r="AL921" i="2"/>
  <c r="Z921" i="2"/>
  <c r="AD933" i="2"/>
  <c r="AM933" i="2"/>
  <c r="AA933" i="2"/>
  <c r="AG933" i="2"/>
  <c r="AF933" i="2"/>
  <c r="AE933" i="2"/>
  <c r="AC933" i="2"/>
  <c r="AB933" i="2"/>
  <c r="Z933" i="2"/>
  <c r="AN933" i="2"/>
  <c r="Y933" i="2"/>
  <c r="AL933" i="2"/>
  <c r="AK933" i="2"/>
  <c r="AI933" i="2"/>
  <c r="AH933" i="2"/>
  <c r="AJ933" i="2"/>
  <c r="AC945" i="2"/>
  <c r="AM945" i="2"/>
  <c r="AA945" i="2"/>
  <c r="AH945" i="2"/>
  <c r="AG945" i="2"/>
  <c r="AF945" i="2"/>
  <c r="AN945" i="2"/>
  <c r="Y945" i="2"/>
  <c r="AJ945" i="2"/>
  <c r="AL945" i="2"/>
  <c r="AK945" i="2"/>
  <c r="AI945" i="2"/>
  <c r="AE945" i="2"/>
  <c r="AB945" i="2"/>
  <c r="Z945" i="2"/>
  <c r="AD945" i="2"/>
  <c r="AC957" i="2"/>
  <c r="AM957" i="2"/>
  <c r="AA957" i="2"/>
  <c r="AD957" i="2"/>
  <c r="AB957" i="2"/>
  <c r="Z957" i="2"/>
  <c r="AL957" i="2"/>
  <c r="AK957" i="2"/>
  <c r="AI957" i="2"/>
  <c r="AF957" i="2"/>
  <c r="AH957" i="2"/>
  <c r="AG957" i="2"/>
  <c r="AE957" i="2"/>
  <c r="Y957" i="2"/>
  <c r="AN957" i="2"/>
  <c r="AJ957" i="2"/>
  <c r="AC969" i="2"/>
  <c r="AM969" i="2"/>
  <c r="AA969" i="2"/>
  <c r="AL969" i="2"/>
  <c r="AK969" i="2"/>
  <c r="AJ969" i="2"/>
  <c r="AH969" i="2"/>
  <c r="AG969" i="2"/>
  <c r="AF969" i="2"/>
  <c r="AE969" i="2"/>
  <c r="AD969" i="2"/>
  <c r="Z969" i="2"/>
  <c r="AN969" i="2"/>
  <c r="AI969" i="2"/>
  <c r="Y969" i="2"/>
  <c r="AB969" i="2"/>
  <c r="AC981" i="2"/>
  <c r="AM981" i="2"/>
  <c r="AA981" i="2"/>
  <c r="AH981" i="2"/>
  <c r="AG981" i="2"/>
  <c r="AF981" i="2"/>
  <c r="AD981" i="2"/>
  <c r="AB981" i="2"/>
  <c r="Z981" i="2"/>
  <c r="AN981" i="2"/>
  <c r="Y981" i="2"/>
  <c r="AL981" i="2"/>
  <c r="AJ981" i="2"/>
  <c r="AK981" i="2"/>
  <c r="AI981" i="2"/>
  <c r="AE981" i="2"/>
  <c r="AC993" i="2"/>
  <c r="AM993" i="2"/>
  <c r="AA993" i="2"/>
  <c r="AD993" i="2"/>
  <c r="AB993" i="2"/>
  <c r="Z993" i="2"/>
  <c r="AL993" i="2"/>
  <c r="AK993" i="2"/>
  <c r="AJ993" i="2"/>
  <c r="AI993" i="2"/>
  <c r="AH993" i="2"/>
  <c r="AF993" i="2"/>
  <c r="AG993" i="2"/>
  <c r="AE993" i="2"/>
  <c r="Y993" i="2"/>
  <c r="AN993" i="2"/>
  <c r="AN1005" i="2"/>
  <c r="AB1005" i="2"/>
  <c r="AM1005" i="2"/>
  <c r="AA1005" i="2"/>
  <c r="AG1005" i="2"/>
  <c r="AE1005" i="2"/>
  <c r="AL1005" i="2"/>
  <c r="AK1005" i="2"/>
  <c r="AJ1005" i="2"/>
  <c r="AH1005" i="2"/>
  <c r="AF1005" i="2"/>
  <c r="AD1005" i="2"/>
  <c r="AC1005" i="2"/>
  <c r="Z1005" i="2"/>
  <c r="Y1005" i="2"/>
  <c r="AI1005" i="2"/>
  <c r="AN1017" i="2"/>
  <c r="AB1017" i="2"/>
  <c r="AA1017" i="2"/>
  <c r="AM1017" i="2"/>
  <c r="Z1017" i="2"/>
  <c r="AK1017" i="2"/>
  <c r="AJ1017" i="2"/>
  <c r="AI1017" i="2"/>
  <c r="AH1017" i="2"/>
  <c r="AG1017" i="2"/>
  <c r="AE1017" i="2"/>
  <c r="AD1017" i="2"/>
  <c r="AC1017" i="2"/>
  <c r="Y1017" i="2"/>
  <c r="AL1017" i="2"/>
  <c r="AF1017" i="2"/>
  <c r="AN1029" i="2"/>
  <c r="AB1029" i="2"/>
  <c r="AF1029" i="2"/>
  <c r="AE1029" i="2"/>
  <c r="AK1029" i="2"/>
  <c r="AI1029" i="2"/>
  <c r="AH1029" i="2"/>
  <c r="AG1029" i="2"/>
  <c r="AD1029" i="2"/>
  <c r="AC1029" i="2"/>
  <c r="AA1029" i="2"/>
  <c r="Z1029" i="2"/>
  <c r="Y1029" i="2"/>
  <c r="AM1029" i="2"/>
  <c r="AL1029" i="2"/>
  <c r="AJ1029" i="2"/>
  <c r="AN1041" i="2"/>
  <c r="AB1041" i="2"/>
  <c r="AJ1041" i="2"/>
  <c r="AI1041" i="2"/>
  <c r="AF1041" i="2"/>
  <c r="AE1041" i="2"/>
  <c r="AC1041" i="2"/>
  <c r="AM1041" i="2"/>
  <c r="AL1041" i="2"/>
  <c r="AK1041" i="2"/>
  <c r="AG1041" i="2"/>
  <c r="AD1041" i="2"/>
  <c r="AH1041" i="2"/>
  <c r="AA1041" i="2"/>
  <c r="Z1041" i="2"/>
  <c r="Y1041" i="2"/>
  <c r="AN1053" i="2"/>
  <c r="AB1053" i="2"/>
  <c r="AA1053" i="2"/>
  <c r="AM1053" i="2"/>
  <c r="Z1053" i="2"/>
  <c r="AJ1053" i="2"/>
  <c r="AI1053" i="2"/>
  <c r="AG1053" i="2"/>
  <c r="AC1053" i="2"/>
  <c r="Y1053" i="2"/>
  <c r="AK1053" i="2"/>
  <c r="AH1053" i="2"/>
  <c r="AL1053" i="2"/>
  <c r="AF1053" i="2"/>
  <c r="AE1053" i="2"/>
  <c r="AD1053" i="2"/>
  <c r="AN1065" i="2"/>
  <c r="AB1065" i="2"/>
  <c r="AF1065" i="2"/>
  <c r="AE1065" i="2"/>
  <c r="AA1065" i="2"/>
  <c r="AM1065" i="2"/>
  <c r="Z1065" i="2"/>
  <c r="AK1065" i="2"/>
  <c r="AG1065" i="2"/>
  <c r="AD1065" i="2"/>
  <c r="AC1065" i="2"/>
  <c r="Y1065" i="2"/>
  <c r="AL1065" i="2"/>
  <c r="AJ1065" i="2"/>
  <c r="AI1065" i="2"/>
  <c r="AH1065" i="2"/>
  <c r="AN1077" i="2"/>
  <c r="AB1077" i="2"/>
  <c r="AJ1077" i="2"/>
  <c r="AI1077" i="2"/>
  <c r="AF1077" i="2"/>
  <c r="AE1077" i="2"/>
  <c r="AK1077" i="2"/>
  <c r="AH1077" i="2"/>
  <c r="AG1077" i="2"/>
  <c r="AD1077" i="2"/>
  <c r="AC1077" i="2"/>
  <c r="Z1077" i="2"/>
  <c r="Y1077" i="2"/>
  <c r="AM1077" i="2"/>
  <c r="AL1077" i="2"/>
  <c r="AA1077" i="2"/>
  <c r="AC1089" i="2"/>
  <c r="AN1089" i="2"/>
  <c r="AB1089" i="2"/>
  <c r="AL1089" i="2"/>
  <c r="Z1089" i="2"/>
  <c r="AJ1089" i="2"/>
  <c r="AK1089" i="2"/>
  <c r="AE1089" i="2"/>
  <c r="AD1089" i="2"/>
  <c r="AH1089" i="2"/>
  <c r="AG1089" i="2"/>
  <c r="AF1089" i="2"/>
  <c r="AA1089" i="2"/>
  <c r="Y1089" i="2"/>
  <c r="AM1089" i="2"/>
  <c r="AI1089" i="2"/>
  <c r="BB149" i="7"/>
  <c r="DO149" i="7" s="1"/>
  <c r="DO148" i="7"/>
  <c r="DJ148" i="7"/>
  <c r="BM149" i="7"/>
  <c r="DP148" i="7"/>
  <c r="M107" i="7"/>
  <c r="L2" i="7"/>
  <c r="DN148" i="7"/>
  <c r="AO149" i="7"/>
  <c r="DN149" i="7" s="1"/>
  <c r="H362" i="2"/>
  <c r="H350" i="2"/>
  <c r="H338" i="2"/>
  <c r="H326" i="2"/>
  <c r="H366" i="2"/>
  <c r="H318" i="2"/>
  <c r="H354" i="2"/>
  <c r="H342" i="2"/>
  <c r="H349" i="2"/>
  <c r="H325" i="2"/>
  <c r="H358" i="2"/>
  <c r="H346" i="2"/>
  <c r="H334" i="2"/>
  <c r="H322" i="2"/>
  <c r="H307" i="2"/>
  <c r="H295" i="2"/>
  <c r="H283" i="2"/>
  <c r="H278" i="2"/>
  <c r="H304" i="2"/>
  <c r="H292" i="2"/>
  <c r="H280" i="2"/>
  <c r="H287" i="2"/>
  <c r="H277" i="2"/>
  <c r="H308" i="2"/>
  <c r="H296" i="2"/>
  <c r="H284" i="2"/>
  <c r="AL707" i="2" l="1"/>
  <c r="AL706" i="2"/>
  <c r="AL731" i="2"/>
  <c r="AL730" i="2"/>
  <c r="AL719" i="2"/>
  <c r="P4" i="5"/>
  <c r="T86" i="2" s="1"/>
  <c r="AL241" i="2"/>
  <c r="AL235" i="2"/>
  <c r="AL242" i="2"/>
  <c r="AL236" i="2"/>
  <c r="AL243" i="2"/>
  <c r="AL237" i="2"/>
  <c r="AL244" i="2"/>
  <c r="AL238" i="2"/>
  <c r="AL245" i="2"/>
  <c r="AL239" i="2"/>
  <c r="AL233" i="2"/>
  <c r="AL240" i="2"/>
  <c r="AL234" i="2"/>
  <c r="AL227" i="2"/>
  <c r="AL221" i="2"/>
  <c r="AL215" i="2"/>
  <c r="AL232" i="2"/>
  <c r="AL228" i="2"/>
  <c r="AL222" i="2"/>
  <c r="AL216" i="2"/>
  <c r="AL229" i="2"/>
  <c r="AL223" i="2"/>
  <c r="AL217" i="2"/>
  <c r="AL230" i="2"/>
  <c r="AL224" i="2"/>
  <c r="AL218" i="2"/>
  <c r="AL231" i="2"/>
  <c r="AL225" i="2"/>
  <c r="AL219" i="2"/>
  <c r="AL226" i="2"/>
  <c r="AL220" i="2"/>
  <c r="N283" i="1"/>
  <c r="AA218" i="13" s="1"/>
  <c r="N295" i="1"/>
  <c r="AA230" i="13" s="1"/>
  <c r="N304" i="1"/>
  <c r="AA239" i="13" s="1"/>
  <c r="N278" i="1"/>
  <c r="AA213" i="13" s="1"/>
  <c r="N284" i="1"/>
  <c r="AA219" i="13" s="1"/>
  <c r="N296" i="1"/>
  <c r="AA231" i="13" s="1"/>
  <c r="N277" i="1"/>
  <c r="AA212" i="13" s="1"/>
  <c r="N280" i="1"/>
  <c r="AA215" i="13" s="1"/>
  <c r="N287" i="1"/>
  <c r="AA222" i="13" s="1"/>
  <c r="N292" i="1"/>
  <c r="AA227" i="13" s="1"/>
  <c r="N107" i="7"/>
  <c r="M2" i="7"/>
  <c r="DP149" i="7"/>
  <c r="DJ149" i="7"/>
  <c r="DK148" i="7"/>
  <c r="DK149" i="7"/>
  <c r="T71" i="2" l="1"/>
  <c r="T84" i="2"/>
  <c r="T87" i="2"/>
  <c r="T92" i="2"/>
  <c r="T90" i="2"/>
  <c r="T78" i="2"/>
  <c r="T88" i="2"/>
  <c r="T76" i="2"/>
  <c r="T79" i="2"/>
  <c r="T80" i="2"/>
  <c r="T69" i="2"/>
  <c r="T72" i="2"/>
  <c r="T77" i="2"/>
  <c r="T70" i="2"/>
  <c r="T91" i="2"/>
  <c r="T89" i="2"/>
  <c r="T81" i="2"/>
  <c r="T85" i="2"/>
  <c r="T73" i="2"/>
  <c r="T74" i="2"/>
  <c r="T75" i="2"/>
  <c r="T82" i="2"/>
  <c r="T83" i="2"/>
  <c r="O25" i="5"/>
  <c r="O9" i="5"/>
  <c r="O107" i="7"/>
  <c r="N2" i="7"/>
  <c r="S245" i="2" l="1"/>
  <c r="S239" i="2"/>
  <c r="S240" i="2"/>
  <c r="S241" i="2"/>
  <c r="S242" i="2"/>
  <c r="S236" i="2"/>
  <c r="S243" i="2"/>
  <c r="S237" i="2"/>
  <c r="S231" i="2"/>
  <c r="S225" i="2"/>
  <c r="S219" i="2"/>
  <c r="S234" i="2"/>
  <c r="S232" i="2"/>
  <c r="S226" i="2"/>
  <c r="S220" i="2"/>
  <c r="S227" i="2"/>
  <c r="S221" i="2"/>
  <c r="S215" i="2"/>
  <c r="S244" i="2"/>
  <c r="S228" i="2"/>
  <c r="S222" i="2"/>
  <c r="S216" i="2"/>
  <c r="S233" i="2"/>
  <c r="S235" i="2"/>
  <c r="S229" i="2"/>
  <c r="S223" i="2"/>
  <c r="S217" i="2"/>
  <c r="S230" i="2"/>
  <c r="S218" i="2"/>
  <c r="S238" i="2"/>
  <c r="S224" i="2"/>
  <c r="S730" i="2"/>
  <c r="S707" i="2"/>
  <c r="S709" i="2"/>
  <c r="S705" i="2"/>
  <c r="S706" i="2"/>
  <c r="S729" i="2"/>
  <c r="S716" i="2"/>
  <c r="S712" i="2"/>
  <c r="S723" i="2"/>
  <c r="S715" i="2"/>
  <c r="S719" i="2"/>
  <c r="S710" i="2"/>
  <c r="S713" i="2"/>
  <c r="S704" i="2"/>
  <c r="S721" i="2"/>
  <c r="S732" i="2"/>
  <c r="S714" i="2"/>
  <c r="S718" i="2"/>
  <c r="S728" i="2"/>
  <c r="S724" i="2"/>
  <c r="S703" i="2"/>
  <c r="S727" i="2"/>
  <c r="S731" i="2"/>
  <c r="S708" i="2"/>
  <c r="S725" i="2"/>
  <c r="S717" i="2"/>
  <c r="S733" i="2"/>
  <c r="S722" i="2"/>
  <c r="S711" i="2"/>
  <c r="S726" i="2"/>
  <c r="S720" i="2"/>
  <c r="O2" i="7"/>
  <c r="P107" i="7"/>
  <c r="Q107" i="7" s="1"/>
  <c r="R107" i="7" l="1"/>
  <c r="Q2" i="7"/>
  <c r="S107" i="7" l="1"/>
  <c r="R2" i="7"/>
  <c r="T107" i="7" l="1"/>
  <c r="S2" i="7"/>
  <c r="U107" i="7" l="1"/>
  <c r="T2" i="7"/>
  <c r="U2" i="7" l="1"/>
  <c r="V107" i="7"/>
  <c r="W107" i="7" l="1"/>
  <c r="V2" i="7"/>
  <c r="X107" i="7" l="1"/>
  <c r="W2" i="7"/>
  <c r="X2" i="7" l="1"/>
  <c r="Y107" i="7"/>
  <c r="Z107" i="7" l="1"/>
  <c r="Y2" i="7"/>
  <c r="AA107" i="7" l="1"/>
  <c r="Z2" i="7"/>
  <c r="AA2" i="7" l="1"/>
  <c r="AB107" i="7"/>
  <c r="AB2" i="7" l="1"/>
  <c r="AC107" i="7"/>
  <c r="AD107" i="7" l="1"/>
  <c r="AC2" i="7"/>
  <c r="AE107" i="7" l="1"/>
  <c r="AD2" i="7"/>
  <c r="AF107" i="7" l="1"/>
  <c r="AE2" i="7"/>
  <c r="AG107" i="7" l="1"/>
  <c r="AF2" i="7"/>
  <c r="AH107" i="7" l="1"/>
  <c r="AG2" i="7"/>
  <c r="AI107" i="7" l="1"/>
  <c r="AH2" i="7"/>
  <c r="B1071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S1" i="2"/>
  <c r="T1" i="2"/>
  <c r="U1" i="2"/>
  <c r="V1" i="2"/>
  <c r="W1" i="2"/>
  <c r="R1" i="2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N214" i="1"/>
  <c r="AA149" i="13" s="1"/>
  <c r="N213" i="1"/>
  <c r="AA148" i="13" s="1"/>
  <c r="N212" i="1"/>
  <c r="AA147" i="13" s="1"/>
  <c r="N211" i="1"/>
  <c r="AA146" i="13" s="1"/>
  <c r="N210" i="1"/>
  <c r="AA145" i="13" s="1"/>
  <c r="N209" i="1"/>
  <c r="AA144" i="13" s="1"/>
  <c r="N208" i="1"/>
  <c r="AA143" i="13" s="1"/>
  <c r="N206" i="1"/>
  <c r="AA141" i="13" s="1"/>
  <c r="N205" i="1"/>
  <c r="AA140" i="13" s="1"/>
  <c r="N204" i="1"/>
  <c r="AA139" i="13" s="1"/>
  <c r="N203" i="1"/>
  <c r="AA138" i="13" s="1"/>
  <c r="N202" i="1"/>
  <c r="AA137" i="13" s="1"/>
  <c r="N198" i="1"/>
  <c r="AA133" i="13" s="1"/>
  <c r="N197" i="1"/>
  <c r="AA132" i="13" s="1"/>
  <c r="N196" i="1"/>
  <c r="AA131" i="13" s="1"/>
  <c r="N195" i="1"/>
  <c r="AA130" i="13" s="1"/>
  <c r="N194" i="1"/>
  <c r="AA129" i="13" s="1"/>
  <c r="N193" i="1"/>
  <c r="AA128" i="13" s="1"/>
  <c r="N192" i="1"/>
  <c r="AA127" i="13" s="1"/>
  <c r="H711" i="1"/>
  <c r="U646" i="13" s="1"/>
  <c r="C3" i="5"/>
  <c r="D3" i="5" s="1"/>
  <c r="C4" i="5"/>
  <c r="D4" i="5" s="1"/>
  <c r="C5" i="5"/>
  <c r="D5" i="5" s="1"/>
  <c r="C6" i="5"/>
  <c r="D6" i="5" s="1"/>
  <c r="C7" i="5"/>
  <c r="D7" i="5" s="1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2" i="5"/>
  <c r="D2" i="5" s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2" i="5"/>
  <c r="E33" i="5"/>
  <c r="F33" i="5" s="1"/>
  <c r="E34" i="5"/>
  <c r="F34" i="5" s="1"/>
  <c r="E35" i="5"/>
  <c r="F35" i="5" s="1"/>
  <c r="E36" i="5"/>
  <c r="F36" i="5" s="1"/>
  <c r="E37" i="5"/>
  <c r="F37" i="5" s="1"/>
  <c r="E17" i="5"/>
  <c r="E18" i="5"/>
  <c r="E19" i="5"/>
  <c r="E20" i="5"/>
  <c r="E21" i="5"/>
  <c r="E22" i="5"/>
  <c r="E23" i="5"/>
  <c r="E24" i="5"/>
  <c r="E25" i="5"/>
  <c r="E26" i="5"/>
  <c r="F26" i="5" s="1"/>
  <c r="E27" i="5"/>
  <c r="F27" i="5" s="1"/>
  <c r="E28" i="5"/>
  <c r="F28" i="5" s="1"/>
  <c r="E29" i="5"/>
  <c r="F29" i="5" s="1"/>
  <c r="E30" i="5"/>
  <c r="F30" i="5" s="1"/>
  <c r="E31" i="5"/>
  <c r="F31" i="5" s="1"/>
  <c r="E32" i="5"/>
  <c r="F32" i="5" s="1"/>
  <c r="E3" i="5"/>
  <c r="F3" i="5" s="1"/>
  <c r="E4" i="5"/>
  <c r="F4" i="5" s="1"/>
  <c r="E5" i="5"/>
  <c r="F5" i="5" s="1"/>
  <c r="E6" i="5"/>
  <c r="F6" i="5" s="1"/>
  <c r="E7" i="5"/>
  <c r="E8" i="5"/>
  <c r="E9" i="5"/>
  <c r="E10" i="5"/>
  <c r="E11" i="5"/>
  <c r="E12" i="5"/>
  <c r="E13" i="5"/>
  <c r="E14" i="5"/>
  <c r="E15" i="5"/>
  <c r="E16" i="5"/>
  <c r="E2" i="5"/>
  <c r="F2" i="5" s="1"/>
  <c r="AJ107" i="7" l="1"/>
  <c r="AI2" i="7"/>
  <c r="H658" i="1"/>
  <c r="U593" i="13" s="1"/>
  <c r="H654" i="1"/>
  <c r="U589" i="13" s="1"/>
  <c r="H643" i="1"/>
  <c r="U578" i="13" s="1"/>
  <c r="H661" i="1"/>
  <c r="U596" i="13" s="1"/>
  <c r="H657" i="1"/>
  <c r="U592" i="13" s="1"/>
  <c r="H649" i="1"/>
  <c r="U584" i="13" s="1"/>
  <c r="H667" i="1"/>
  <c r="U602" i="13" s="1"/>
  <c r="H648" i="1"/>
  <c r="U583" i="13" s="1"/>
  <c r="H655" i="1"/>
  <c r="U590" i="13" s="1"/>
  <c r="H651" i="1"/>
  <c r="U586" i="13" s="1"/>
  <c r="H669" i="1"/>
  <c r="U604" i="13" s="1"/>
  <c r="H668" i="1"/>
  <c r="U603" i="13" s="1"/>
  <c r="H645" i="1"/>
  <c r="U580" i="13" s="1"/>
  <c r="H656" i="1"/>
  <c r="U591" i="13" s="1"/>
  <c r="H663" i="1"/>
  <c r="U598" i="13" s="1"/>
  <c r="H662" i="1"/>
  <c r="U597" i="13" s="1"/>
  <c r="H644" i="1"/>
  <c r="U579" i="13" s="1"/>
  <c r="L659" i="1"/>
  <c r="Y594" i="13" s="1"/>
  <c r="L655" i="1"/>
  <c r="Y590" i="13" s="1"/>
  <c r="L665" i="1"/>
  <c r="Y600" i="13" s="1"/>
  <c r="L661" i="1"/>
  <c r="Y596" i="13" s="1"/>
  <c r="L650" i="1"/>
  <c r="Y585" i="13" s="1"/>
  <c r="L668" i="1"/>
  <c r="Y603" i="13" s="1"/>
  <c r="L649" i="1"/>
  <c r="Y584" i="13" s="1"/>
  <c r="L667" i="1"/>
  <c r="Y602" i="13" s="1"/>
  <c r="L648" i="1"/>
  <c r="Y583" i="13" s="1"/>
  <c r="L651" i="1"/>
  <c r="Y586" i="13" s="1"/>
  <c r="L672" i="1"/>
  <c r="Y607" i="13" s="1"/>
  <c r="L654" i="1"/>
  <c r="Y589" i="13" s="1"/>
  <c r="L657" i="1"/>
  <c r="Y592" i="13" s="1"/>
  <c r="M373" i="1"/>
  <c r="Z308" i="13" s="1"/>
  <c r="M377" i="1"/>
  <c r="Z312" i="13" s="1"/>
  <c r="M376" i="1"/>
  <c r="Z311" i="13" s="1"/>
  <c r="M394" i="1"/>
  <c r="Z329" i="13" s="1"/>
  <c r="M380" i="1"/>
  <c r="Z315" i="13" s="1"/>
  <c r="M379" i="1"/>
  <c r="Z314" i="13" s="1"/>
  <c r="M375" i="1"/>
  <c r="Z310" i="13" s="1"/>
  <c r="M386" i="1"/>
  <c r="Z321" i="13" s="1"/>
  <c r="M385" i="1"/>
  <c r="Z320" i="13" s="1"/>
  <c r="M395" i="1"/>
  <c r="Z330" i="13" s="1"/>
  <c r="M390" i="1"/>
  <c r="Z325" i="13" s="1"/>
  <c r="I521" i="1"/>
  <c r="V456" i="13" s="1"/>
  <c r="I544" i="1"/>
  <c r="V479" i="13" s="1"/>
  <c r="I528" i="1"/>
  <c r="V463" i="13" s="1"/>
  <c r="I546" i="1"/>
  <c r="V481" i="13" s="1"/>
  <c r="I547" i="1"/>
  <c r="V482" i="13" s="1"/>
  <c r="I538" i="1"/>
  <c r="V473" i="13" s="1"/>
  <c r="I526" i="1"/>
  <c r="V461" i="13" s="1"/>
  <c r="I534" i="1"/>
  <c r="V469" i="13" s="1"/>
  <c r="I548" i="1"/>
  <c r="V483" i="13" s="1"/>
  <c r="I532" i="1"/>
  <c r="V467" i="13" s="1"/>
  <c r="I524" i="1"/>
  <c r="V459" i="13" s="1"/>
  <c r="I537" i="1"/>
  <c r="V472" i="13" s="1"/>
  <c r="I522" i="1"/>
  <c r="V457" i="13" s="1"/>
  <c r="I525" i="1"/>
  <c r="V460" i="13" s="1"/>
  <c r="I529" i="1"/>
  <c r="V464" i="13" s="1"/>
  <c r="I545" i="1"/>
  <c r="V480" i="13" s="1"/>
  <c r="I541" i="1"/>
  <c r="V476" i="13" s="1"/>
  <c r="K649" i="1"/>
  <c r="X584" i="13" s="1"/>
  <c r="K652" i="1"/>
  <c r="X587" i="13" s="1"/>
  <c r="K667" i="1"/>
  <c r="X602" i="13" s="1"/>
  <c r="K670" i="1"/>
  <c r="X605" i="13" s="1"/>
  <c r="K669" i="1"/>
  <c r="X604" i="13" s="1"/>
  <c r="K650" i="1"/>
  <c r="X585" i="13" s="1"/>
  <c r="K651" i="1"/>
  <c r="X586" i="13" s="1"/>
  <c r="K659" i="1"/>
  <c r="X594" i="13" s="1"/>
  <c r="K660" i="1"/>
  <c r="X595" i="13" s="1"/>
  <c r="K662" i="1"/>
  <c r="X597" i="13" s="1"/>
  <c r="K666" i="1"/>
  <c r="X601" i="13" s="1"/>
  <c r="K461" i="1"/>
  <c r="X396" i="13" s="1"/>
  <c r="K464" i="1"/>
  <c r="X399" i="13" s="1"/>
  <c r="K467" i="1"/>
  <c r="X402" i="13" s="1"/>
  <c r="K482" i="1"/>
  <c r="X417" i="13" s="1"/>
  <c r="K469" i="1"/>
  <c r="X404" i="13" s="1"/>
  <c r="K463" i="1"/>
  <c r="X398" i="13" s="1"/>
  <c r="K472" i="1"/>
  <c r="X407" i="13" s="1"/>
  <c r="K475" i="1"/>
  <c r="X410" i="13" s="1"/>
  <c r="K468" i="1"/>
  <c r="X403" i="13" s="1"/>
  <c r="K481" i="1"/>
  <c r="X416" i="13" s="1"/>
  <c r="K487" i="1"/>
  <c r="X422" i="13" s="1"/>
  <c r="K483" i="1"/>
  <c r="X418" i="13" s="1"/>
  <c r="K476" i="1"/>
  <c r="X411" i="13" s="1"/>
  <c r="K479" i="1"/>
  <c r="X414" i="13" s="1"/>
  <c r="H630" i="1"/>
  <c r="U565" i="13" s="1"/>
  <c r="H622" i="1"/>
  <c r="U557" i="13" s="1"/>
  <c r="H632" i="1"/>
  <c r="U567" i="13" s="1"/>
  <c r="H615" i="1"/>
  <c r="U550" i="13" s="1"/>
  <c r="H625" i="1"/>
  <c r="U560" i="13" s="1"/>
  <c r="H618" i="1"/>
  <c r="U553" i="13" s="1"/>
  <c r="H636" i="1"/>
  <c r="U571" i="13" s="1"/>
  <c r="H613" i="1"/>
  <c r="U548" i="13" s="1"/>
  <c r="H624" i="1"/>
  <c r="U559" i="13" s="1"/>
  <c r="H616" i="1"/>
  <c r="U551" i="13" s="1"/>
  <c r="H626" i="1"/>
  <c r="U561" i="13" s="1"/>
  <c r="H627" i="1"/>
  <c r="U562" i="13" s="1"/>
  <c r="H619" i="1"/>
  <c r="U554" i="13" s="1"/>
  <c r="H617" i="1"/>
  <c r="U552" i="13" s="1"/>
  <c r="L638" i="1"/>
  <c r="Y573" i="13" s="1"/>
  <c r="L612" i="1"/>
  <c r="Y547" i="13" s="1"/>
  <c r="L630" i="1"/>
  <c r="Y565" i="13" s="1"/>
  <c r="L623" i="1"/>
  <c r="Y558" i="13" s="1"/>
  <c r="L615" i="1"/>
  <c r="Y550" i="13" s="1"/>
  <c r="L626" i="1"/>
  <c r="Y561" i="13" s="1"/>
  <c r="L637" i="1"/>
  <c r="Y572" i="13" s="1"/>
  <c r="L629" i="1"/>
  <c r="Y564" i="13" s="1"/>
  <c r="L622" i="1"/>
  <c r="Y557" i="13" s="1"/>
  <c r="L632" i="1"/>
  <c r="Y567" i="13" s="1"/>
  <c r="L624" i="1"/>
  <c r="Y559" i="13" s="1"/>
  <c r="L635" i="1"/>
  <c r="Y570" i="13" s="1"/>
  <c r="L627" i="1"/>
  <c r="Y562" i="13" s="1"/>
  <c r="L618" i="1"/>
  <c r="Y553" i="13" s="1"/>
  <c r="L621" i="1"/>
  <c r="Y556" i="13" s="1"/>
  <c r="L636" i="1"/>
  <c r="Y571" i="13" s="1"/>
  <c r="M728" i="1"/>
  <c r="Z663" i="13" s="1"/>
  <c r="M713" i="1"/>
  <c r="Z648" i="13" s="1"/>
  <c r="M727" i="1"/>
  <c r="Z662" i="13" s="1"/>
  <c r="M716" i="1"/>
  <c r="Z651" i="13" s="1"/>
  <c r="M704" i="1"/>
  <c r="Z639" i="13" s="1"/>
  <c r="M722" i="1"/>
  <c r="Z657" i="13" s="1"/>
  <c r="M707" i="1"/>
  <c r="Z642" i="13" s="1"/>
  <c r="M721" i="1"/>
  <c r="Z656" i="13" s="1"/>
  <c r="M730" i="1"/>
  <c r="Z665" i="13" s="1"/>
  <c r="M706" i="1"/>
  <c r="Z641" i="13" s="1"/>
  <c r="M733" i="1"/>
  <c r="Z668" i="13" s="1"/>
  <c r="M732" i="1"/>
  <c r="Z667" i="13" s="1"/>
  <c r="M712" i="1"/>
  <c r="Z647" i="13" s="1"/>
  <c r="M717" i="1"/>
  <c r="Z652" i="13" s="1"/>
  <c r="M718" i="1"/>
  <c r="Z653" i="13" s="1"/>
  <c r="M705" i="1"/>
  <c r="Z640" i="13" s="1"/>
  <c r="M363" i="1"/>
  <c r="Z298" i="13" s="1"/>
  <c r="M354" i="1"/>
  <c r="Z289" i="13" s="1"/>
  <c r="M341" i="1"/>
  <c r="Z276" i="13" s="1"/>
  <c r="M358" i="1"/>
  <c r="Z293" i="13" s="1"/>
  <c r="M350" i="1"/>
  <c r="Z285" i="13" s="1"/>
  <c r="M346" i="1"/>
  <c r="Z281" i="13" s="1"/>
  <c r="M339" i="1"/>
  <c r="Z274" i="13" s="1"/>
  <c r="M352" i="1"/>
  <c r="Z287" i="13" s="1"/>
  <c r="M365" i="1"/>
  <c r="Z300" i="13" s="1"/>
  <c r="M343" i="1"/>
  <c r="Z278" i="13" s="1"/>
  <c r="M361" i="1"/>
  <c r="Z296" i="13" s="1"/>
  <c r="M340" i="1"/>
  <c r="Z275" i="13" s="1"/>
  <c r="M355" i="1"/>
  <c r="Z290" i="13" s="1"/>
  <c r="M344" i="1"/>
  <c r="Z279" i="13" s="1"/>
  <c r="M357" i="1"/>
  <c r="Z292" i="13" s="1"/>
  <c r="M351" i="1"/>
  <c r="Z286" i="13" s="1"/>
  <c r="M347" i="1"/>
  <c r="Z282" i="13" s="1"/>
  <c r="M342" i="1"/>
  <c r="Z277" i="13" s="1"/>
  <c r="M337" i="1"/>
  <c r="Z272" i="13" s="1"/>
  <c r="M353" i="1"/>
  <c r="Z288" i="13" s="1"/>
  <c r="M345" i="1"/>
  <c r="Z280" i="13" s="1"/>
  <c r="I506" i="1"/>
  <c r="V441" i="13" s="1"/>
  <c r="I494" i="1"/>
  <c r="V429" i="13" s="1"/>
  <c r="I500" i="1"/>
  <c r="V435" i="13" s="1"/>
  <c r="I503" i="1"/>
  <c r="V438" i="13" s="1"/>
  <c r="I493" i="1"/>
  <c r="V428" i="13" s="1"/>
  <c r="I492" i="1"/>
  <c r="V427" i="13" s="1"/>
  <c r="I513" i="1"/>
  <c r="V448" i="13" s="1"/>
  <c r="I498" i="1"/>
  <c r="V433" i="13" s="1"/>
  <c r="I516" i="1"/>
  <c r="V451" i="13" s="1"/>
  <c r="I518" i="1"/>
  <c r="V453" i="13" s="1"/>
  <c r="I501" i="1"/>
  <c r="V436" i="13" s="1"/>
  <c r="I519" i="1"/>
  <c r="V454" i="13" s="1"/>
  <c r="I490" i="1"/>
  <c r="V425" i="13" s="1"/>
  <c r="I512" i="1"/>
  <c r="V447" i="13" s="1"/>
  <c r="J667" i="1"/>
  <c r="W602" i="13" s="1"/>
  <c r="J670" i="1"/>
  <c r="W605" i="13" s="1"/>
  <c r="J646" i="1"/>
  <c r="W581" i="13" s="1"/>
  <c r="J649" i="1"/>
  <c r="W584" i="13" s="1"/>
  <c r="J658" i="1"/>
  <c r="W593" i="13" s="1"/>
  <c r="J661" i="1"/>
  <c r="W596" i="13" s="1"/>
  <c r="J664" i="1"/>
  <c r="W599" i="13" s="1"/>
  <c r="J654" i="1"/>
  <c r="W589" i="13" s="1"/>
  <c r="J668" i="1"/>
  <c r="W603" i="13" s="1"/>
  <c r="J648" i="1"/>
  <c r="W583" i="13" s="1"/>
  <c r="J644" i="1"/>
  <c r="W579" i="13" s="1"/>
  <c r="J653" i="1"/>
  <c r="W588" i="13" s="1"/>
  <c r="J669" i="1"/>
  <c r="W604" i="13" s="1"/>
  <c r="J656" i="1"/>
  <c r="W591" i="13" s="1"/>
  <c r="J662" i="1"/>
  <c r="W597" i="13" s="1"/>
  <c r="J665" i="1"/>
  <c r="W600" i="13" s="1"/>
  <c r="J488" i="1"/>
  <c r="W423" i="13" s="1"/>
  <c r="J467" i="1"/>
  <c r="W402" i="13" s="1"/>
  <c r="J470" i="1"/>
  <c r="W405" i="13" s="1"/>
  <c r="J473" i="1"/>
  <c r="W408" i="13" s="1"/>
  <c r="J479" i="1"/>
  <c r="W414" i="13" s="1"/>
  <c r="J482" i="1"/>
  <c r="W417" i="13" s="1"/>
  <c r="J468" i="1"/>
  <c r="W403" i="13" s="1"/>
  <c r="J471" i="1"/>
  <c r="W406" i="13" s="1"/>
  <c r="J484" i="1"/>
  <c r="W419" i="13" s="1"/>
  <c r="J474" i="1"/>
  <c r="W409" i="13" s="1"/>
  <c r="J480" i="1"/>
  <c r="W415" i="13" s="1"/>
  <c r="J483" i="1"/>
  <c r="W418" i="13" s="1"/>
  <c r="J466" i="1"/>
  <c r="W401" i="13" s="1"/>
  <c r="J459" i="1"/>
  <c r="W394" i="13" s="1"/>
  <c r="J462" i="1"/>
  <c r="W397" i="13" s="1"/>
  <c r="H594" i="1"/>
  <c r="U529" i="13" s="1"/>
  <c r="H604" i="1"/>
  <c r="U539" i="13" s="1"/>
  <c r="H589" i="1"/>
  <c r="U524" i="13" s="1"/>
  <c r="H607" i="1"/>
  <c r="U542" i="13" s="1"/>
  <c r="H592" i="1"/>
  <c r="U527" i="13" s="1"/>
  <c r="H610" i="1"/>
  <c r="U545" i="13" s="1"/>
  <c r="H586" i="1"/>
  <c r="U521" i="13" s="1"/>
  <c r="H603" i="1"/>
  <c r="U538" i="13" s="1"/>
  <c r="H595" i="1"/>
  <c r="U530" i="13" s="1"/>
  <c r="H581" i="1"/>
  <c r="U516" i="13" s="1"/>
  <c r="H606" i="1"/>
  <c r="U541" i="13" s="1"/>
  <c r="H591" i="1"/>
  <c r="U526" i="13" s="1"/>
  <c r="H609" i="1"/>
  <c r="U544" i="13" s="1"/>
  <c r="H601" i="1"/>
  <c r="U536" i="13" s="1"/>
  <c r="H587" i="1"/>
  <c r="U522" i="13" s="1"/>
  <c r="H599" i="1"/>
  <c r="U534" i="13" s="1"/>
  <c r="L594" i="1"/>
  <c r="Y529" i="13" s="1"/>
  <c r="L585" i="1"/>
  <c r="Y520" i="13" s="1"/>
  <c r="L605" i="1"/>
  <c r="Y540" i="13" s="1"/>
  <c r="L597" i="1"/>
  <c r="Y532" i="13" s="1"/>
  <c r="L598" i="1"/>
  <c r="Y533" i="13" s="1"/>
  <c r="L586" i="1"/>
  <c r="Y521" i="13" s="1"/>
  <c r="L601" i="1"/>
  <c r="Y536" i="13" s="1"/>
  <c r="L583" i="1"/>
  <c r="Y518" i="13" s="1"/>
  <c r="L604" i="1"/>
  <c r="Y539" i="13" s="1"/>
  <c r="L596" i="1"/>
  <c r="Y531" i="13" s="1"/>
  <c r="L588" i="1"/>
  <c r="Y523" i="13" s="1"/>
  <c r="L589" i="1"/>
  <c r="Y524" i="13" s="1"/>
  <c r="L607" i="1"/>
  <c r="Y542" i="13" s="1"/>
  <c r="L591" i="1"/>
  <c r="Y526" i="13" s="1"/>
  <c r="L609" i="1"/>
  <c r="Y544" i="13" s="1"/>
  <c r="L610" i="1"/>
  <c r="Y545" i="13" s="1"/>
  <c r="L600" i="1"/>
  <c r="Y535" i="13" s="1"/>
  <c r="L603" i="1"/>
  <c r="Y538" i="13" s="1"/>
  <c r="M677" i="1"/>
  <c r="Z612" i="13" s="1"/>
  <c r="M695" i="1"/>
  <c r="Z630" i="13" s="1"/>
  <c r="M698" i="1"/>
  <c r="Z633" i="13" s="1"/>
  <c r="M701" i="1"/>
  <c r="Z636" i="13" s="1"/>
  <c r="M686" i="1"/>
  <c r="Z621" i="13" s="1"/>
  <c r="M689" i="1"/>
  <c r="Z624" i="13" s="1"/>
  <c r="M676" i="1"/>
  <c r="Z611" i="13" s="1"/>
  <c r="M693" i="1"/>
  <c r="Z628" i="13" s="1"/>
  <c r="M678" i="1"/>
  <c r="Z613" i="13" s="1"/>
  <c r="M681" i="1"/>
  <c r="Z616" i="13" s="1"/>
  <c r="M699" i="1"/>
  <c r="Z634" i="13" s="1"/>
  <c r="M688" i="1"/>
  <c r="Z623" i="13" s="1"/>
  <c r="M702" i="1"/>
  <c r="Z637" i="13" s="1"/>
  <c r="M694" i="1"/>
  <c r="Z629" i="13" s="1"/>
  <c r="M687" i="1"/>
  <c r="Z622" i="13" s="1"/>
  <c r="I470" i="1"/>
  <c r="V405" i="13" s="1"/>
  <c r="I460" i="1"/>
  <c r="V395" i="13" s="1"/>
  <c r="I478" i="1"/>
  <c r="V413" i="13" s="1"/>
  <c r="I461" i="1"/>
  <c r="V396" i="13" s="1"/>
  <c r="I479" i="1"/>
  <c r="V414" i="13" s="1"/>
  <c r="I482" i="1"/>
  <c r="V417" i="13" s="1"/>
  <c r="I467" i="1"/>
  <c r="V402" i="13" s="1"/>
  <c r="I485" i="1"/>
  <c r="V420" i="13" s="1"/>
  <c r="I474" i="1"/>
  <c r="V409" i="13" s="1"/>
  <c r="I472" i="1"/>
  <c r="V407" i="13" s="1"/>
  <c r="I481" i="1"/>
  <c r="V416" i="13" s="1"/>
  <c r="I462" i="1"/>
  <c r="V397" i="13" s="1"/>
  <c r="I484" i="1"/>
  <c r="V419" i="13" s="1"/>
  <c r="I465" i="1"/>
  <c r="V400" i="13" s="1"/>
  <c r="I483" i="1"/>
  <c r="V418" i="13" s="1"/>
  <c r="I468" i="1"/>
  <c r="V403" i="13" s="1"/>
  <c r="I486" i="1"/>
  <c r="V421" i="13" s="1"/>
  <c r="K629" i="1"/>
  <c r="X564" i="13" s="1"/>
  <c r="K631" i="1"/>
  <c r="X566" i="13" s="1"/>
  <c r="K632" i="1"/>
  <c r="X567" i="13" s="1"/>
  <c r="K637" i="1"/>
  <c r="X572" i="13" s="1"/>
  <c r="K615" i="1"/>
  <c r="X550" i="13" s="1"/>
  <c r="K641" i="1"/>
  <c r="X576" i="13" s="1"/>
  <c r="K621" i="1"/>
  <c r="X556" i="13" s="1"/>
  <c r="K613" i="1"/>
  <c r="X548" i="13" s="1"/>
  <c r="K624" i="1"/>
  <c r="X559" i="13" s="1"/>
  <c r="K627" i="1"/>
  <c r="X562" i="13" s="1"/>
  <c r="K617" i="1"/>
  <c r="X552" i="13" s="1"/>
  <c r="K622" i="1"/>
  <c r="X557" i="13" s="1"/>
  <c r="K623" i="1"/>
  <c r="X558" i="13" s="1"/>
  <c r="K625" i="1"/>
  <c r="X560" i="13" s="1"/>
  <c r="K636" i="1"/>
  <c r="X571" i="13" s="1"/>
  <c r="K429" i="1"/>
  <c r="X364" i="13" s="1"/>
  <c r="K433" i="1"/>
  <c r="X368" i="13" s="1"/>
  <c r="K438" i="1"/>
  <c r="X373" i="13" s="1"/>
  <c r="K449" i="1"/>
  <c r="X384" i="13" s="1"/>
  <c r="K441" i="1"/>
  <c r="X376" i="13" s="1"/>
  <c r="K452" i="1"/>
  <c r="X387" i="13" s="1"/>
  <c r="K444" i="1"/>
  <c r="X379" i="13" s="1"/>
  <c r="K458" i="1"/>
  <c r="X393" i="13" s="1"/>
  <c r="K443" i="1"/>
  <c r="X378" i="13" s="1"/>
  <c r="K437" i="1"/>
  <c r="X372" i="13" s="1"/>
  <c r="K442" i="1"/>
  <c r="X377" i="13" s="1"/>
  <c r="K448" i="1"/>
  <c r="X383" i="13" s="1"/>
  <c r="K446" i="1"/>
  <c r="X381" i="13" s="1"/>
  <c r="K454" i="1"/>
  <c r="X389" i="13" s="1"/>
  <c r="K450" i="1"/>
  <c r="X385" i="13" s="1"/>
  <c r="K456" i="1"/>
  <c r="X391" i="13" s="1"/>
  <c r="H357" i="1"/>
  <c r="U292" i="13" s="1"/>
  <c r="H362" i="1"/>
  <c r="U297" i="13" s="1"/>
  <c r="H341" i="1"/>
  <c r="U276" i="13" s="1"/>
  <c r="H344" i="1"/>
  <c r="U279" i="13" s="1"/>
  <c r="H366" i="1"/>
  <c r="U301" i="13" s="1"/>
  <c r="H337" i="1"/>
  <c r="U272" i="13" s="1"/>
  <c r="H363" i="1"/>
  <c r="U298" i="13" s="1"/>
  <c r="H338" i="1"/>
  <c r="U273" i="13" s="1"/>
  <c r="H360" i="1"/>
  <c r="U295" i="13" s="1"/>
  <c r="H353" i="1"/>
  <c r="U288" i="13" s="1"/>
  <c r="H342" i="1"/>
  <c r="U277" i="13" s="1"/>
  <c r="H358" i="1"/>
  <c r="U293" i="13" s="1"/>
  <c r="H355" i="1"/>
  <c r="U290" i="13" s="1"/>
  <c r="H346" i="1"/>
  <c r="U281" i="13" s="1"/>
  <c r="H356" i="1"/>
  <c r="U291" i="13" s="1"/>
  <c r="H351" i="1"/>
  <c r="U286" i="13" s="1"/>
  <c r="H350" i="1"/>
  <c r="U285" i="13" s="1"/>
  <c r="H343" i="1"/>
  <c r="U278" i="13" s="1"/>
  <c r="H347" i="1"/>
  <c r="U282" i="13" s="1"/>
  <c r="H552" i="1"/>
  <c r="U487" i="13" s="1"/>
  <c r="H571" i="1"/>
  <c r="U506" i="13" s="1"/>
  <c r="H572" i="1"/>
  <c r="U507" i="13" s="1"/>
  <c r="H557" i="1"/>
  <c r="U492" i="13" s="1"/>
  <c r="H573" i="1"/>
  <c r="U508" i="13" s="1"/>
  <c r="H563" i="1"/>
  <c r="U498" i="13" s="1"/>
  <c r="H580" i="1"/>
  <c r="U515" i="13" s="1"/>
  <c r="H568" i="1"/>
  <c r="U503" i="13" s="1"/>
  <c r="H565" i="1"/>
  <c r="U500" i="13" s="1"/>
  <c r="H559" i="1"/>
  <c r="U494" i="13" s="1"/>
  <c r="H553" i="1"/>
  <c r="U488" i="13" s="1"/>
  <c r="H574" i="1"/>
  <c r="U509" i="13" s="1"/>
  <c r="H561" i="1"/>
  <c r="U496" i="13" s="1"/>
  <c r="H579" i="1"/>
  <c r="U514" i="13" s="1"/>
  <c r="H551" i="1"/>
  <c r="U486" i="13" s="1"/>
  <c r="H562" i="1"/>
  <c r="U497" i="13" s="1"/>
  <c r="L573" i="1"/>
  <c r="Y508" i="13" s="1"/>
  <c r="L567" i="1"/>
  <c r="Y502" i="13" s="1"/>
  <c r="L572" i="1"/>
  <c r="Y507" i="13" s="1"/>
  <c r="L570" i="1"/>
  <c r="Y505" i="13" s="1"/>
  <c r="L555" i="1"/>
  <c r="Y490" i="13" s="1"/>
  <c r="L565" i="1"/>
  <c r="Y500" i="13" s="1"/>
  <c r="L553" i="1"/>
  <c r="Y488" i="13" s="1"/>
  <c r="L578" i="1"/>
  <c r="Y513" i="13" s="1"/>
  <c r="L561" i="1"/>
  <c r="Y496" i="13" s="1"/>
  <c r="L558" i="1"/>
  <c r="Y493" i="13" s="1"/>
  <c r="L579" i="1"/>
  <c r="Y514" i="13" s="1"/>
  <c r="L557" i="1"/>
  <c r="Y492" i="13" s="1"/>
  <c r="L576" i="1"/>
  <c r="Y511" i="13" s="1"/>
  <c r="L566" i="1"/>
  <c r="Y501" i="13" s="1"/>
  <c r="L560" i="1"/>
  <c r="Y495" i="13" s="1"/>
  <c r="L554" i="1"/>
  <c r="Y489" i="13" s="1"/>
  <c r="L550" i="1"/>
  <c r="Y485" i="13" s="1"/>
  <c r="L575" i="1"/>
  <c r="Y510" i="13" s="1"/>
  <c r="L563" i="1"/>
  <c r="Y498" i="13" s="1"/>
  <c r="L574" i="1"/>
  <c r="Y509" i="13" s="1"/>
  <c r="M644" i="1"/>
  <c r="Z579" i="13" s="1"/>
  <c r="M662" i="1"/>
  <c r="Z597" i="13" s="1"/>
  <c r="M647" i="1"/>
  <c r="Z582" i="13" s="1"/>
  <c r="M665" i="1"/>
  <c r="Z600" i="13" s="1"/>
  <c r="M650" i="1"/>
  <c r="Z585" i="13" s="1"/>
  <c r="M671" i="1"/>
  <c r="Z606" i="13" s="1"/>
  <c r="M672" i="1"/>
  <c r="Z607" i="13" s="1"/>
  <c r="M654" i="1"/>
  <c r="Z589" i="13" s="1"/>
  <c r="M652" i="1"/>
  <c r="Z587" i="13" s="1"/>
  <c r="M657" i="1"/>
  <c r="Z592" i="13" s="1"/>
  <c r="M660" i="1"/>
  <c r="Z595" i="13" s="1"/>
  <c r="M658" i="1"/>
  <c r="Z593" i="13" s="1"/>
  <c r="M645" i="1"/>
  <c r="Z580" i="13" s="1"/>
  <c r="M664" i="1"/>
  <c r="Z599" i="13" s="1"/>
  <c r="M670" i="1"/>
  <c r="Z605" i="13" s="1"/>
  <c r="M651" i="1"/>
  <c r="Z586" i="13" s="1"/>
  <c r="I455" i="1"/>
  <c r="V390" i="13" s="1"/>
  <c r="I458" i="1"/>
  <c r="V393" i="13" s="1"/>
  <c r="I438" i="1"/>
  <c r="V373" i="13" s="1"/>
  <c r="I435" i="1"/>
  <c r="V370" i="13" s="1"/>
  <c r="I441" i="1"/>
  <c r="V376" i="13" s="1"/>
  <c r="I457" i="1"/>
  <c r="V392" i="13" s="1"/>
  <c r="I446" i="1"/>
  <c r="V381" i="13" s="1"/>
  <c r="I456" i="1"/>
  <c r="V391" i="13" s="1"/>
  <c r="I436" i="1"/>
  <c r="V371" i="13" s="1"/>
  <c r="I448" i="1"/>
  <c r="V383" i="13" s="1"/>
  <c r="I445" i="1"/>
  <c r="V380" i="13" s="1"/>
  <c r="I439" i="1"/>
  <c r="V374" i="13" s="1"/>
  <c r="I447" i="1"/>
  <c r="V382" i="13" s="1"/>
  <c r="I444" i="1"/>
  <c r="V379" i="13" s="1"/>
  <c r="I450" i="1"/>
  <c r="V385" i="13" s="1"/>
  <c r="I429" i="1"/>
  <c r="V364" i="13" s="1"/>
  <c r="I453" i="1"/>
  <c r="V388" i="13" s="1"/>
  <c r="I433" i="1"/>
  <c r="V368" i="13" s="1"/>
  <c r="J637" i="1"/>
  <c r="W572" i="13" s="1"/>
  <c r="J623" i="1"/>
  <c r="W558" i="13" s="1"/>
  <c r="J622" i="1"/>
  <c r="W557" i="13" s="1"/>
  <c r="J628" i="1"/>
  <c r="W563" i="13" s="1"/>
  <c r="J632" i="1"/>
  <c r="W567" i="13" s="1"/>
  <c r="J631" i="1"/>
  <c r="W566" i="13" s="1"/>
  <c r="J612" i="1"/>
  <c r="W547" i="13" s="1"/>
  <c r="J641" i="1"/>
  <c r="W576" i="13" s="1"/>
  <c r="J614" i="1"/>
  <c r="W549" i="13" s="1"/>
  <c r="J613" i="1"/>
  <c r="W548" i="13" s="1"/>
  <c r="J624" i="1"/>
  <c r="W559" i="13" s="1"/>
  <c r="J617" i="1"/>
  <c r="W552" i="13" s="1"/>
  <c r="J616" i="1"/>
  <c r="W551" i="13" s="1"/>
  <c r="J619" i="1"/>
  <c r="W554" i="13" s="1"/>
  <c r="J630" i="1"/>
  <c r="W565" i="13" s="1"/>
  <c r="J443" i="1"/>
  <c r="W378" i="13" s="1"/>
  <c r="J452" i="1"/>
  <c r="W387" i="13" s="1"/>
  <c r="J455" i="1"/>
  <c r="W390" i="13" s="1"/>
  <c r="J435" i="1"/>
  <c r="W370" i="13" s="1"/>
  <c r="J428" i="1"/>
  <c r="W363" i="13" s="1"/>
  <c r="J441" i="1"/>
  <c r="W376" i="13" s="1"/>
  <c r="J438" i="1"/>
  <c r="W373" i="13" s="1"/>
  <c r="J429" i="1"/>
  <c r="W364" i="13" s="1"/>
  <c r="J436" i="1"/>
  <c r="W371" i="13" s="1"/>
  <c r="J434" i="1"/>
  <c r="W369" i="13" s="1"/>
  <c r="J433" i="1"/>
  <c r="W368" i="13" s="1"/>
  <c r="J439" i="1"/>
  <c r="W374" i="13" s="1"/>
  <c r="J451" i="1"/>
  <c r="W386" i="13" s="1"/>
  <c r="J445" i="1"/>
  <c r="W380" i="13" s="1"/>
  <c r="J450" i="1"/>
  <c r="W385" i="13" s="1"/>
  <c r="J457" i="1"/>
  <c r="W392" i="13" s="1"/>
  <c r="J447" i="1"/>
  <c r="W382" i="13" s="1"/>
  <c r="J456" i="1"/>
  <c r="W391" i="13" s="1"/>
  <c r="J431" i="1"/>
  <c r="W366" i="13" s="1"/>
  <c r="H521" i="1"/>
  <c r="U456" i="13" s="1"/>
  <c r="H524" i="1"/>
  <c r="U459" i="13" s="1"/>
  <c r="H527" i="1"/>
  <c r="U462" i="13" s="1"/>
  <c r="H530" i="1"/>
  <c r="U465" i="13" s="1"/>
  <c r="H533" i="1"/>
  <c r="U468" i="13" s="1"/>
  <c r="H536" i="1"/>
  <c r="U471" i="13" s="1"/>
  <c r="H542" i="1"/>
  <c r="U477" i="13" s="1"/>
  <c r="H528" i="1"/>
  <c r="U463" i="13" s="1"/>
  <c r="H547" i="1"/>
  <c r="U482" i="13" s="1"/>
  <c r="H548" i="1"/>
  <c r="U483" i="13" s="1"/>
  <c r="H526" i="1"/>
  <c r="U461" i="13" s="1"/>
  <c r="H537" i="1"/>
  <c r="U472" i="13" s="1"/>
  <c r="H522" i="1"/>
  <c r="U457" i="13" s="1"/>
  <c r="H545" i="1"/>
  <c r="U480" i="13" s="1"/>
  <c r="H531" i="1"/>
  <c r="U466" i="13" s="1"/>
  <c r="H534" i="1"/>
  <c r="U469" i="13" s="1"/>
  <c r="H546" i="1"/>
  <c r="U481" i="13" s="1"/>
  <c r="H541" i="1"/>
  <c r="U476" i="13" s="1"/>
  <c r="H529" i="1"/>
  <c r="U464" i="13" s="1"/>
  <c r="L528" i="1"/>
  <c r="Y463" i="13" s="1"/>
  <c r="L531" i="1"/>
  <c r="Y466" i="13" s="1"/>
  <c r="L526" i="1"/>
  <c r="Y461" i="13" s="1"/>
  <c r="L547" i="1"/>
  <c r="Y482" i="13" s="1"/>
  <c r="L541" i="1"/>
  <c r="Y476" i="13" s="1"/>
  <c r="L545" i="1"/>
  <c r="Y480" i="13" s="1"/>
  <c r="L527" i="1"/>
  <c r="Y462" i="13" s="1"/>
  <c r="L523" i="1"/>
  <c r="Y458" i="13" s="1"/>
  <c r="L520" i="1"/>
  <c r="Y455" i="13" s="1"/>
  <c r="L535" i="1"/>
  <c r="Y470" i="13" s="1"/>
  <c r="L536" i="1"/>
  <c r="Y471" i="13" s="1"/>
  <c r="L537" i="1"/>
  <c r="Y472" i="13" s="1"/>
  <c r="L530" i="1"/>
  <c r="Y465" i="13" s="1"/>
  <c r="L524" i="1"/>
  <c r="Y459" i="13" s="1"/>
  <c r="L540" i="1"/>
  <c r="Y475" i="13" s="1"/>
  <c r="L542" i="1"/>
  <c r="Y477" i="13" s="1"/>
  <c r="M641" i="1"/>
  <c r="Z576" i="13" s="1"/>
  <c r="M638" i="1"/>
  <c r="Z573" i="13" s="1"/>
  <c r="M637" i="1"/>
  <c r="Z572" i="13" s="1"/>
  <c r="M616" i="1"/>
  <c r="Z551" i="13" s="1"/>
  <c r="M634" i="1"/>
  <c r="Z569" i="13" s="1"/>
  <c r="M621" i="1"/>
  <c r="Z556" i="13" s="1"/>
  <c r="M632" i="1"/>
  <c r="Z567" i="13" s="1"/>
  <c r="M619" i="1"/>
  <c r="Z554" i="13" s="1"/>
  <c r="M620" i="1"/>
  <c r="Z555" i="13" s="1"/>
  <c r="M625" i="1"/>
  <c r="Z560" i="13" s="1"/>
  <c r="M623" i="1"/>
  <c r="Z558" i="13" s="1"/>
  <c r="M628" i="1"/>
  <c r="Z563" i="13" s="1"/>
  <c r="M626" i="1"/>
  <c r="Z561" i="13" s="1"/>
  <c r="M618" i="1"/>
  <c r="Z553" i="13" s="1"/>
  <c r="M612" i="1"/>
  <c r="Z547" i="13" s="1"/>
  <c r="M615" i="1"/>
  <c r="Z550" i="13" s="1"/>
  <c r="M624" i="1"/>
  <c r="Z559" i="13" s="1"/>
  <c r="M627" i="1"/>
  <c r="Z562" i="13" s="1"/>
  <c r="M630" i="1"/>
  <c r="Z565" i="13" s="1"/>
  <c r="M640" i="1"/>
  <c r="Z575" i="13" s="1"/>
  <c r="I423" i="1"/>
  <c r="V358" i="13" s="1"/>
  <c r="I425" i="1"/>
  <c r="V360" i="13" s="1"/>
  <c r="I399" i="1"/>
  <c r="V334" i="13" s="1"/>
  <c r="I418" i="1"/>
  <c r="V353" i="13" s="1"/>
  <c r="I413" i="1"/>
  <c r="V348" i="13" s="1"/>
  <c r="I400" i="1"/>
  <c r="V335" i="13" s="1"/>
  <c r="I408" i="1"/>
  <c r="V343" i="13" s="1"/>
  <c r="I403" i="1"/>
  <c r="V338" i="13" s="1"/>
  <c r="I414" i="1"/>
  <c r="V349" i="13" s="1"/>
  <c r="I412" i="1"/>
  <c r="V347" i="13" s="1"/>
  <c r="I421" i="1"/>
  <c r="V356" i="13" s="1"/>
  <c r="I422" i="1"/>
  <c r="V357" i="13" s="1"/>
  <c r="I426" i="1"/>
  <c r="V361" i="13" s="1"/>
  <c r="I424" i="1"/>
  <c r="V359" i="13" s="1"/>
  <c r="K592" i="1"/>
  <c r="X527" i="13" s="1"/>
  <c r="K603" i="1"/>
  <c r="X538" i="13" s="1"/>
  <c r="K595" i="1"/>
  <c r="X530" i="13" s="1"/>
  <c r="K606" i="1"/>
  <c r="X541" i="13" s="1"/>
  <c r="K596" i="1"/>
  <c r="X531" i="13" s="1"/>
  <c r="K609" i="1"/>
  <c r="X544" i="13" s="1"/>
  <c r="K599" i="1"/>
  <c r="X534" i="13" s="1"/>
  <c r="K604" i="1"/>
  <c r="X539" i="13" s="1"/>
  <c r="K582" i="1"/>
  <c r="X517" i="13" s="1"/>
  <c r="K605" i="1"/>
  <c r="X540" i="13" s="1"/>
  <c r="K584" i="1"/>
  <c r="X519" i="13" s="1"/>
  <c r="K607" i="1"/>
  <c r="X542" i="13" s="1"/>
  <c r="K610" i="1"/>
  <c r="X545" i="13" s="1"/>
  <c r="K588" i="1"/>
  <c r="X523" i="13" s="1"/>
  <c r="K591" i="1"/>
  <c r="X526" i="13" s="1"/>
  <c r="K597" i="1"/>
  <c r="X532" i="13" s="1"/>
  <c r="K589" i="1"/>
  <c r="X524" i="13" s="1"/>
  <c r="K600" i="1"/>
  <c r="X535" i="13" s="1"/>
  <c r="K406" i="1"/>
  <c r="X341" i="13" s="1"/>
  <c r="K401" i="1"/>
  <c r="X336" i="13" s="1"/>
  <c r="K412" i="1"/>
  <c r="X347" i="13" s="1"/>
  <c r="K404" i="1"/>
  <c r="X339" i="13" s="1"/>
  <c r="K415" i="1"/>
  <c r="X350" i="13" s="1"/>
  <c r="K426" i="1"/>
  <c r="X361" i="13" s="1"/>
  <c r="K410" i="1"/>
  <c r="X345" i="13" s="1"/>
  <c r="K421" i="1"/>
  <c r="X356" i="13" s="1"/>
  <c r="K399" i="1"/>
  <c r="X334" i="13" s="1"/>
  <c r="K402" i="1"/>
  <c r="X337" i="13" s="1"/>
  <c r="K419" i="1"/>
  <c r="X354" i="13" s="1"/>
  <c r="K405" i="1"/>
  <c r="X340" i="13" s="1"/>
  <c r="K425" i="1"/>
  <c r="X360" i="13" s="1"/>
  <c r="H503" i="1"/>
  <c r="U438" i="13" s="1"/>
  <c r="H491" i="1"/>
  <c r="U426" i="13" s="1"/>
  <c r="H509" i="1"/>
  <c r="U444" i="13" s="1"/>
  <c r="H497" i="1"/>
  <c r="U432" i="13" s="1"/>
  <c r="H515" i="1"/>
  <c r="U450" i="13" s="1"/>
  <c r="H500" i="1"/>
  <c r="U435" i="13" s="1"/>
  <c r="H518" i="1"/>
  <c r="U453" i="13" s="1"/>
  <c r="H496" i="1"/>
  <c r="U431" i="13" s="1"/>
  <c r="H489" i="1"/>
  <c r="U424" i="13" s="1"/>
  <c r="H510" i="1"/>
  <c r="U445" i="13" s="1"/>
  <c r="H511" i="1"/>
  <c r="U446" i="13" s="1"/>
  <c r="H490" i="1"/>
  <c r="U425" i="13" s="1"/>
  <c r="H514" i="1"/>
  <c r="U449" i="13" s="1"/>
  <c r="H498" i="1"/>
  <c r="U433" i="13" s="1"/>
  <c r="H508" i="1"/>
  <c r="U443" i="13" s="1"/>
  <c r="H517" i="1"/>
  <c r="U452" i="13" s="1"/>
  <c r="H502" i="1"/>
  <c r="U437" i="13" s="1"/>
  <c r="L489" i="1"/>
  <c r="Y424" i="13" s="1"/>
  <c r="L507" i="1"/>
  <c r="Y442" i="13" s="1"/>
  <c r="L492" i="1"/>
  <c r="Y427" i="13" s="1"/>
  <c r="L510" i="1"/>
  <c r="Y445" i="13" s="1"/>
  <c r="L495" i="1"/>
  <c r="Y430" i="13" s="1"/>
  <c r="L516" i="1"/>
  <c r="Y451" i="13" s="1"/>
  <c r="L494" i="1"/>
  <c r="Y429" i="13" s="1"/>
  <c r="L490" i="1"/>
  <c r="Y425" i="13" s="1"/>
  <c r="L508" i="1"/>
  <c r="Y443" i="13" s="1"/>
  <c r="L517" i="1"/>
  <c r="Y452" i="13" s="1"/>
  <c r="L515" i="1"/>
  <c r="Y450" i="13" s="1"/>
  <c r="L509" i="1"/>
  <c r="Y444" i="13" s="1"/>
  <c r="L496" i="1"/>
  <c r="Y431" i="13" s="1"/>
  <c r="L500" i="1"/>
  <c r="Y435" i="13" s="1"/>
  <c r="L502" i="1"/>
  <c r="Y437" i="13" s="1"/>
  <c r="L512" i="1"/>
  <c r="Y447" i="13" s="1"/>
  <c r="L503" i="1"/>
  <c r="Y438" i="13" s="1"/>
  <c r="L505" i="1"/>
  <c r="Y440" i="13" s="1"/>
  <c r="L518" i="1"/>
  <c r="Y453" i="13" s="1"/>
  <c r="M598" i="1"/>
  <c r="Z533" i="13" s="1"/>
  <c r="M603" i="1"/>
  <c r="Z538" i="13" s="1"/>
  <c r="M604" i="1"/>
  <c r="Z539" i="13" s="1"/>
  <c r="M602" i="1"/>
  <c r="Z537" i="13" s="1"/>
  <c r="M583" i="1"/>
  <c r="Z518" i="13" s="1"/>
  <c r="M581" i="1"/>
  <c r="Z516" i="13" s="1"/>
  <c r="M589" i="1"/>
  <c r="Z524" i="13" s="1"/>
  <c r="M592" i="1"/>
  <c r="Z527" i="13" s="1"/>
  <c r="M610" i="1"/>
  <c r="Z545" i="13" s="1"/>
  <c r="M590" i="1"/>
  <c r="Z525" i="13" s="1"/>
  <c r="M584" i="1"/>
  <c r="Z519" i="13" s="1"/>
  <c r="M595" i="1"/>
  <c r="Z530" i="13" s="1"/>
  <c r="M600" i="1"/>
  <c r="Z535" i="13" s="1"/>
  <c r="M585" i="1"/>
  <c r="Z520" i="13" s="1"/>
  <c r="M609" i="1"/>
  <c r="Z544" i="13" s="1"/>
  <c r="M588" i="1"/>
  <c r="Z523" i="13" s="1"/>
  <c r="M597" i="1"/>
  <c r="Z532" i="13" s="1"/>
  <c r="I368" i="1"/>
  <c r="V303" i="13" s="1"/>
  <c r="I370" i="1"/>
  <c r="V305" i="13" s="1"/>
  <c r="I388" i="1"/>
  <c r="V323" i="13" s="1"/>
  <c r="I369" i="1"/>
  <c r="V304" i="13" s="1"/>
  <c r="I391" i="1"/>
  <c r="V326" i="13" s="1"/>
  <c r="I373" i="1"/>
  <c r="V308" i="13" s="1"/>
  <c r="I397" i="1"/>
  <c r="V332" i="13" s="1"/>
  <c r="I376" i="1"/>
  <c r="V311" i="13" s="1"/>
  <c r="I375" i="1"/>
  <c r="V310" i="13" s="1"/>
  <c r="I393" i="1"/>
  <c r="V328" i="13" s="1"/>
  <c r="I386" i="1"/>
  <c r="V321" i="13" s="1"/>
  <c r="I396" i="1"/>
  <c r="V331" i="13" s="1"/>
  <c r="I371" i="1"/>
  <c r="V306" i="13" s="1"/>
  <c r="I381" i="1"/>
  <c r="V316" i="13" s="1"/>
  <c r="I384" i="1"/>
  <c r="V319" i="13" s="1"/>
  <c r="I377" i="1"/>
  <c r="V312" i="13" s="1"/>
  <c r="I394" i="1"/>
  <c r="V329" i="13" s="1"/>
  <c r="I392" i="1"/>
  <c r="V327" i="13" s="1"/>
  <c r="J597" i="1"/>
  <c r="W532" i="13" s="1"/>
  <c r="J593" i="1"/>
  <c r="W528" i="13" s="1"/>
  <c r="J592" i="1"/>
  <c r="W527" i="13" s="1"/>
  <c r="J603" i="1"/>
  <c r="W538" i="13" s="1"/>
  <c r="J596" i="1"/>
  <c r="W531" i="13" s="1"/>
  <c r="J599" i="1"/>
  <c r="W534" i="13" s="1"/>
  <c r="J581" i="1"/>
  <c r="W516" i="13" s="1"/>
  <c r="J601" i="1"/>
  <c r="W536" i="13" s="1"/>
  <c r="J605" i="1"/>
  <c r="W540" i="13" s="1"/>
  <c r="J604" i="1"/>
  <c r="W539" i="13" s="1"/>
  <c r="J608" i="1"/>
  <c r="W543" i="13" s="1"/>
  <c r="J607" i="1"/>
  <c r="W542" i="13" s="1"/>
  <c r="J585" i="1"/>
  <c r="W520" i="13" s="1"/>
  <c r="J611" i="1"/>
  <c r="W546" i="13" s="1"/>
  <c r="J591" i="1"/>
  <c r="W526" i="13" s="1"/>
  <c r="J587" i="1"/>
  <c r="W522" i="13" s="1"/>
  <c r="J594" i="1"/>
  <c r="W529" i="13" s="1"/>
  <c r="J582" i="1"/>
  <c r="W517" i="13" s="1"/>
  <c r="J403" i="1"/>
  <c r="W338" i="13" s="1"/>
  <c r="J402" i="1"/>
  <c r="W337" i="13" s="1"/>
  <c r="J399" i="1"/>
  <c r="W334" i="13" s="1"/>
  <c r="J411" i="1"/>
  <c r="W346" i="13" s="1"/>
  <c r="J423" i="1"/>
  <c r="W358" i="13" s="1"/>
  <c r="J418" i="1"/>
  <c r="W353" i="13" s="1"/>
  <c r="J425" i="1"/>
  <c r="W360" i="13" s="1"/>
  <c r="J400" i="1"/>
  <c r="W335" i="13" s="1"/>
  <c r="J410" i="1"/>
  <c r="W345" i="13" s="1"/>
  <c r="J413" i="1"/>
  <c r="W348" i="13" s="1"/>
  <c r="J414" i="1"/>
  <c r="W349" i="13" s="1"/>
  <c r="J412" i="1"/>
  <c r="W347" i="13" s="1"/>
  <c r="J419" i="1"/>
  <c r="W354" i="13" s="1"/>
  <c r="J422" i="1"/>
  <c r="W357" i="13" s="1"/>
  <c r="J426" i="1"/>
  <c r="W361" i="13" s="1"/>
  <c r="J427" i="1"/>
  <c r="W362" i="13" s="1"/>
  <c r="J401" i="1"/>
  <c r="W336" i="13" s="1"/>
  <c r="H467" i="1"/>
  <c r="U402" i="13" s="1"/>
  <c r="H470" i="1"/>
  <c r="U405" i="13" s="1"/>
  <c r="H488" i="1"/>
  <c r="U423" i="13" s="1"/>
  <c r="H473" i="1"/>
  <c r="U408" i="13" s="1"/>
  <c r="H476" i="1"/>
  <c r="U411" i="13" s="1"/>
  <c r="H461" i="1"/>
  <c r="U396" i="13" s="1"/>
  <c r="H479" i="1"/>
  <c r="U414" i="13" s="1"/>
  <c r="H482" i="1"/>
  <c r="U417" i="13" s="1"/>
  <c r="H460" i="1"/>
  <c r="U395" i="13" s="1"/>
  <c r="H484" i="1"/>
  <c r="U419" i="13" s="1"/>
  <c r="H474" i="1"/>
  <c r="U409" i="13" s="1"/>
  <c r="H487" i="1"/>
  <c r="U422" i="13" s="1"/>
  <c r="H459" i="1"/>
  <c r="U394" i="13" s="1"/>
  <c r="H477" i="1"/>
  <c r="U412" i="13" s="1"/>
  <c r="H466" i="1"/>
  <c r="U401" i="13" s="1"/>
  <c r="H462" i="1"/>
  <c r="U397" i="13" s="1"/>
  <c r="H469" i="1"/>
  <c r="U404" i="13" s="1"/>
  <c r="H465" i="1"/>
  <c r="U400" i="13" s="1"/>
  <c r="H468" i="1"/>
  <c r="U403" i="13" s="1"/>
  <c r="H486" i="1"/>
  <c r="U421" i="13" s="1"/>
  <c r="H475" i="1"/>
  <c r="U410" i="13" s="1"/>
  <c r="L468" i="1"/>
  <c r="Y403" i="13" s="1"/>
  <c r="L486" i="1"/>
  <c r="Y421" i="13" s="1"/>
  <c r="L471" i="1"/>
  <c r="Y406" i="13" s="1"/>
  <c r="L477" i="1"/>
  <c r="Y412" i="13" s="1"/>
  <c r="L462" i="1"/>
  <c r="Y397" i="13" s="1"/>
  <c r="L461" i="1"/>
  <c r="Y396" i="13" s="1"/>
  <c r="L479" i="1"/>
  <c r="Y414" i="13" s="1"/>
  <c r="L482" i="1"/>
  <c r="Y417" i="13" s="1"/>
  <c r="L472" i="1"/>
  <c r="Y407" i="13" s="1"/>
  <c r="L464" i="1"/>
  <c r="Y399" i="13" s="1"/>
  <c r="L488" i="1"/>
  <c r="Y423" i="13" s="1"/>
  <c r="L467" i="1"/>
  <c r="Y402" i="13" s="1"/>
  <c r="L463" i="1"/>
  <c r="Y398" i="13" s="1"/>
  <c r="L481" i="1"/>
  <c r="Y416" i="13" s="1"/>
  <c r="L470" i="1"/>
  <c r="Y405" i="13" s="1"/>
  <c r="L466" i="1"/>
  <c r="Y401" i="13" s="1"/>
  <c r="L484" i="1"/>
  <c r="Y419" i="13" s="1"/>
  <c r="L473" i="1"/>
  <c r="Y408" i="13" s="1"/>
  <c r="L487" i="1"/>
  <c r="Y422" i="13" s="1"/>
  <c r="M562" i="1"/>
  <c r="Z497" i="13" s="1"/>
  <c r="M578" i="1"/>
  <c r="Z513" i="13" s="1"/>
  <c r="M576" i="1"/>
  <c r="Z511" i="13" s="1"/>
  <c r="M570" i="1"/>
  <c r="Z505" i="13" s="1"/>
  <c r="M571" i="1"/>
  <c r="Z506" i="13" s="1"/>
  <c r="M554" i="1"/>
  <c r="Z489" i="13" s="1"/>
  <c r="M568" i="1"/>
  <c r="Z503" i="13" s="1"/>
  <c r="M564" i="1"/>
  <c r="Z499" i="13" s="1"/>
  <c r="M551" i="1"/>
  <c r="Z486" i="13" s="1"/>
  <c r="M561" i="1"/>
  <c r="Z496" i="13" s="1"/>
  <c r="M552" i="1"/>
  <c r="Z487" i="13" s="1"/>
  <c r="M577" i="1"/>
  <c r="Z512" i="13" s="1"/>
  <c r="M555" i="1"/>
  <c r="Z490" i="13" s="1"/>
  <c r="M580" i="1"/>
  <c r="Z515" i="13" s="1"/>
  <c r="M566" i="1"/>
  <c r="Z501" i="13" s="1"/>
  <c r="I712" i="1"/>
  <c r="V647" i="13" s="1"/>
  <c r="I730" i="1"/>
  <c r="V665" i="13" s="1"/>
  <c r="I718" i="1"/>
  <c r="V653" i="13" s="1"/>
  <c r="I714" i="1"/>
  <c r="V649" i="13" s="1"/>
  <c r="I706" i="1"/>
  <c r="V641" i="13" s="1"/>
  <c r="I724" i="1"/>
  <c r="V659" i="13" s="1"/>
  <c r="I720" i="1"/>
  <c r="V655" i="13" s="1"/>
  <c r="I709" i="1"/>
  <c r="V644" i="13" s="1"/>
  <c r="I727" i="1"/>
  <c r="V662" i="13" s="1"/>
  <c r="I729" i="1"/>
  <c r="V664" i="13" s="1"/>
  <c r="I728" i="1"/>
  <c r="V663" i="13" s="1"/>
  <c r="I705" i="1"/>
  <c r="V640" i="13" s="1"/>
  <c r="I708" i="1"/>
  <c r="V643" i="13" s="1"/>
  <c r="I711" i="1"/>
  <c r="V646" i="13" s="1"/>
  <c r="I716" i="1"/>
  <c r="V651" i="13" s="1"/>
  <c r="I719" i="1"/>
  <c r="V654" i="13" s="1"/>
  <c r="I717" i="1"/>
  <c r="V652" i="13" s="1"/>
  <c r="I704" i="1"/>
  <c r="V639" i="13" s="1"/>
  <c r="I722" i="1"/>
  <c r="V657" i="13" s="1"/>
  <c r="I707" i="1"/>
  <c r="V642" i="13" s="1"/>
  <c r="I725" i="1"/>
  <c r="V660" i="13" s="1"/>
  <c r="K567" i="1"/>
  <c r="X502" i="13" s="1"/>
  <c r="K565" i="1"/>
  <c r="X500" i="13" s="1"/>
  <c r="K573" i="1"/>
  <c r="X508" i="13" s="1"/>
  <c r="K576" i="1"/>
  <c r="X511" i="13" s="1"/>
  <c r="K568" i="1"/>
  <c r="X503" i="13" s="1"/>
  <c r="K562" i="1"/>
  <c r="X497" i="13" s="1"/>
  <c r="K550" i="1"/>
  <c r="X485" i="13" s="1"/>
  <c r="K578" i="1"/>
  <c r="X513" i="13" s="1"/>
  <c r="K559" i="1"/>
  <c r="X494" i="13" s="1"/>
  <c r="K553" i="1"/>
  <c r="X488" i="13" s="1"/>
  <c r="K566" i="1"/>
  <c r="X501" i="13" s="1"/>
  <c r="K563" i="1"/>
  <c r="X498" i="13" s="1"/>
  <c r="K558" i="1"/>
  <c r="X493" i="13" s="1"/>
  <c r="K557" i="1"/>
  <c r="X492" i="13" s="1"/>
  <c r="K551" i="1"/>
  <c r="X486" i="13" s="1"/>
  <c r="K561" i="1"/>
  <c r="X496" i="13" s="1"/>
  <c r="K564" i="1"/>
  <c r="X499" i="13" s="1"/>
  <c r="K378" i="1"/>
  <c r="X313" i="13" s="1"/>
  <c r="K370" i="1"/>
  <c r="X305" i="13" s="1"/>
  <c r="K381" i="1"/>
  <c r="X316" i="13" s="1"/>
  <c r="K398" i="1"/>
  <c r="X333" i="13" s="1"/>
  <c r="K376" i="1"/>
  <c r="X311" i="13" s="1"/>
  <c r="K387" i="1"/>
  <c r="X322" i="13" s="1"/>
  <c r="K371" i="1"/>
  <c r="X306" i="13" s="1"/>
  <c r="K382" i="1"/>
  <c r="X317" i="13" s="1"/>
  <c r="K393" i="1"/>
  <c r="X328" i="13" s="1"/>
  <c r="K374" i="1"/>
  <c r="X309" i="13" s="1"/>
  <c r="K385" i="1"/>
  <c r="X320" i="13" s="1"/>
  <c r="K396" i="1"/>
  <c r="X331" i="13" s="1"/>
  <c r="K380" i="1"/>
  <c r="X315" i="13" s="1"/>
  <c r="K391" i="1"/>
  <c r="X326" i="13" s="1"/>
  <c r="K369" i="1"/>
  <c r="X304" i="13" s="1"/>
  <c r="K386" i="1"/>
  <c r="X321" i="13" s="1"/>
  <c r="K397" i="1"/>
  <c r="X332" i="13" s="1"/>
  <c r="K372" i="1"/>
  <c r="X307" i="13" s="1"/>
  <c r="K389" i="1"/>
  <c r="X324" i="13" s="1"/>
  <c r="K375" i="1"/>
  <c r="X310" i="13" s="1"/>
  <c r="K368" i="1"/>
  <c r="X303" i="13" s="1"/>
  <c r="H442" i="1"/>
  <c r="U377" i="13" s="1"/>
  <c r="H452" i="1"/>
  <c r="U387" i="13" s="1"/>
  <c r="H455" i="1"/>
  <c r="U390" i="13" s="1"/>
  <c r="H458" i="1"/>
  <c r="U393" i="13" s="1"/>
  <c r="H438" i="1"/>
  <c r="U373" i="13" s="1"/>
  <c r="H446" i="1"/>
  <c r="U381" i="13" s="1"/>
  <c r="H443" i="1"/>
  <c r="U378" i="13" s="1"/>
  <c r="H439" i="1"/>
  <c r="U374" i="13" s="1"/>
  <c r="H453" i="1"/>
  <c r="U388" i="13" s="1"/>
  <c r="H431" i="1"/>
  <c r="U366" i="13" s="1"/>
  <c r="H456" i="1"/>
  <c r="U391" i="13" s="1"/>
  <c r="H457" i="1"/>
  <c r="U392" i="13" s="1"/>
  <c r="H436" i="1"/>
  <c r="U371" i="13" s="1"/>
  <c r="H444" i="1"/>
  <c r="U379" i="13" s="1"/>
  <c r="H447" i="1"/>
  <c r="U382" i="13" s="1"/>
  <c r="H448" i="1"/>
  <c r="U383" i="13" s="1"/>
  <c r="H450" i="1"/>
  <c r="U385" i="13" s="1"/>
  <c r="L428" i="1"/>
  <c r="Y363" i="13" s="1"/>
  <c r="L430" i="1"/>
  <c r="Y365" i="13" s="1"/>
  <c r="L450" i="1"/>
  <c r="Y385" i="13" s="1"/>
  <c r="L433" i="1"/>
  <c r="Y368" i="13" s="1"/>
  <c r="L436" i="1"/>
  <c r="Y371" i="13" s="1"/>
  <c r="L444" i="1"/>
  <c r="Y379" i="13" s="1"/>
  <c r="L447" i="1"/>
  <c r="Y382" i="13" s="1"/>
  <c r="L452" i="1"/>
  <c r="Y387" i="13" s="1"/>
  <c r="L429" i="1"/>
  <c r="Y364" i="13" s="1"/>
  <c r="L454" i="1"/>
  <c r="Y389" i="13" s="1"/>
  <c r="L434" i="1"/>
  <c r="Y369" i="13" s="1"/>
  <c r="L455" i="1"/>
  <c r="Y390" i="13" s="1"/>
  <c r="L457" i="1"/>
  <c r="Y392" i="13" s="1"/>
  <c r="L442" i="1"/>
  <c r="Y377" i="13" s="1"/>
  <c r="L437" i="1"/>
  <c r="Y372" i="13" s="1"/>
  <c r="L439" i="1"/>
  <c r="Y374" i="13" s="1"/>
  <c r="L445" i="1"/>
  <c r="Y380" i="13" s="1"/>
  <c r="L435" i="1"/>
  <c r="Y370" i="13" s="1"/>
  <c r="L448" i="1"/>
  <c r="Y383" i="13" s="1"/>
  <c r="L449" i="1"/>
  <c r="Y384" i="13" s="1"/>
  <c r="L451" i="1"/>
  <c r="Y386" i="13" s="1"/>
  <c r="M526" i="1"/>
  <c r="Z461" i="13" s="1"/>
  <c r="M545" i="1"/>
  <c r="Z480" i="13" s="1"/>
  <c r="M529" i="1"/>
  <c r="Z464" i="13" s="1"/>
  <c r="M543" i="1"/>
  <c r="Z478" i="13" s="1"/>
  <c r="M530" i="1"/>
  <c r="Z465" i="13" s="1"/>
  <c r="M532" i="1"/>
  <c r="Z467" i="13" s="1"/>
  <c r="M546" i="1"/>
  <c r="Z481" i="13" s="1"/>
  <c r="M548" i="1"/>
  <c r="Z483" i="13" s="1"/>
  <c r="M541" i="1"/>
  <c r="Z476" i="13" s="1"/>
  <c r="M535" i="1"/>
  <c r="Z470" i="13" s="1"/>
  <c r="M528" i="1"/>
  <c r="Z463" i="13" s="1"/>
  <c r="M520" i="1"/>
  <c r="Z455" i="13" s="1"/>
  <c r="M524" i="1"/>
  <c r="Z459" i="13" s="1"/>
  <c r="M527" i="1"/>
  <c r="Z462" i="13" s="1"/>
  <c r="M525" i="1"/>
  <c r="Z460" i="13" s="1"/>
  <c r="M533" i="1"/>
  <c r="Z468" i="13" s="1"/>
  <c r="M537" i="1"/>
  <c r="Z472" i="13" s="1"/>
  <c r="M523" i="1"/>
  <c r="Z458" i="13" s="1"/>
  <c r="M538" i="1"/>
  <c r="Z473" i="13" s="1"/>
  <c r="M544" i="1"/>
  <c r="Z479" i="13" s="1"/>
  <c r="M531" i="1"/>
  <c r="Z466" i="13" s="1"/>
  <c r="I676" i="1"/>
  <c r="V611" i="13" s="1"/>
  <c r="I694" i="1"/>
  <c r="V629" i="13" s="1"/>
  <c r="I679" i="1"/>
  <c r="V614" i="13" s="1"/>
  <c r="I700" i="1"/>
  <c r="V635" i="13" s="1"/>
  <c r="I678" i="1"/>
  <c r="V613" i="13" s="1"/>
  <c r="I685" i="1"/>
  <c r="V620" i="13" s="1"/>
  <c r="I688" i="1"/>
  <c r="V623" i="13" s="1"/>
  <c r="I684" i="1"/>
  <c r="V619" i="13" s="1"/>
  <c r="I702" i="1"/>
  <c r="V637" i="13" s="1"/>
  <c r="I673" i="1"/>
  <c r="V608" i="13" s="1"/>
  <c r="I691" i="1"/>
  <c r="V626" i="13" s="1"/>
  <c r="I674" i="1"/>
  <c r="V609" i="13" s="1"/>
  <c r="I695" i="1"/>
  <c r="V630" i="13" s="1"/>
  <c r="I698" i="1"/>
  <c r="V633" i="13" s="1"/>
  <c r="I687" i="1"/>
  <c r="V622" i="13" s="1"/>
  <c r="I683" i="1"/>
  <c r="V618" i="13" s="1"/>
  <c r="I701" i="1"/>
  <c r="V636" i="13" s="1"/>
  <c r="I690" i="1"/>
  <c r="V625" i="13" s="1"/>
  <c r="I693" i="1"/>
  <c r="V628" i="13" s="1"/>
  <c r="I699" i="1"/>
  <c r="V634" i="13" s="1"/>
  <c r="J562" i="1"/>
  <c r="W497" i="13" s="1"/>
  <c r="J572" i="1"/>
  <c r="W507" i="13" s="1"/>
  <c r="J574" i="1"/>
  <c r="W509" i="13" s="1"/>
  <c r="J559" i="1"/>
  <c r="W494" i="13" s="1"/>
  <c r="J567" i="1"/>
  <c r="W502" i="13" s="1"/>
  <c r="J575" i="1"/>
  <c r="W510" i="13" s="1"/>
  <c r="J577" i="1"/>
  <c r="W512" i="13" s="1"/>
  <c r="J556" i="1"/>
  <c r="W491" i="13" s="1"/>
  <c r="J550" i="1"/>
  <c r="W485" i="13" s="1"/>
  <c r="J555" i="1"/>
  <c r="W490" i="13" s="1"/>
  <c r="J578" i="1"/>
  <c r="W513" i="13" s="1"/>
  <c r="J563" i="1"/>
  <c r="W498" i="13" s="1"/>
  <c r="J579" i="1"/>
  <c r="W514" i="13" s="1"/>
  <c r="J573" i="1"/>
  <c r="W508" i="13" s="1"/>
  <c r="J553" i="1"/>
  <c r="W488" i="13" s="1"/>
  <c r="J561" i="1"/>
  <c r="W496" i="13" s="1"/>
  <c r="J569" i="1"/>
  <c r="W504" i="13" s="1"/>
  <c r="J566" i="1"/>
  <c r="W501" i="13" s="1"/>
  <c r="J570" i="1"/>
  <c r="W505" i="13" s="1"/>
  <c r="J557" i="1"/>
  <c r="W492" i="13" s="1"/>
  <c r="J568" i="1"/>
  <c r="W503" i="13" s="1"/>
  <c r="J386" i="1"/>
  <c r="W321" i="13" s="1"/>
  <c r="J370" i="1"/>
  <c r="W305" i="13" s="1"/>
  <c r="J369" i="1"/>
  <c r="W304" i="13" s="1"/>
  <c r="J389" i="1"/>
  <c r="W324" i="13" s="1"/>
  <c r="J373" i="1"/>
  <c r="W308" i="13" s="1"/>
  <c r="J372" i="1"/>
  <c r="W307" i="13" s="1"/>
  <c r="J375" i="1"/>
  <c r="W310" i="13" s="1"/>
  <c r="J395" i="1"/>
  <c r="W330" i="13" s="1"/>
  <c r="J382" i="1"/>
  <c r="W317" i="13" s="1"/>
  <c r="J381" i="1"/>
  <c r="W316" i="13" s="1"/>
  <c r="J385" i="1"/>
  <c r="W320" i="13" s="1"/>
  <c r="J384" i="1"/>
  <c r="W319" i="13" s="1"/>
  <c r="J388" i="1"/>
  <c r="W323" i="13" s="1"/>
  <c r="J387" i="1"/>
  <c r="W322" i="13" s="1"/>
  <c r="J390" i="1"/>
  <c r="W325" i="13" s="1"/>
  <c r="J374" i="1"/>
  <c r="W309" i="13" s="1"/>
  <c r="J397" i="1"/>
  <c r="W332" i="13" s="1"/>
  <c r="J380" i="1"/>
  <c r="W315" i="13" s="1"/>
  <c r="J398" i="1"/>
  <c r="W333" i="13" s="1"/>
  <c r="J393" i="1"/>
  <c r="W328" i="13" s="1"/>
  <c r="J396" i="1"/>
  <c r="W331" i="13" s="1"/>
  <c r="H402" i="1"/>
  <c r="U337" i="13" s="1"/>
  <c r="H404" i="1"/>
  <c r="U339" i="13" s="1"/>
  <c r="H406" i="1"/>
  <c r="U341" i="13" s="1"/>
  <c r="H413" i="1"/>
  <c r="U348" i="13" s="1"/>
  <c r="H408" i="1"/>
  <c r="U343" i="13" s="1"/>
  <c r="H418" i="1"/>
  <c r="U353" i="13" s="1"/>
  <c r="H425" i="1"/>
  <c r="U360" i="13" s="1"/>
  <c r="H399" i="1"/>
  <c r="U334" i="13" s="1"/>
  <c r="H422" i="1"/>
  <c r="U357" i="13" s="1"/>
  <c r="H409" i="1"/>
  <c r="U344" i="13" s="1"/>
  <c r="H415" i="1"/>
  <c r="U350" i="13" s="1"/>
  <c r="H403" i="1"/>
  <c r="U338" i="13" s="1"/>
  <c r="H416" i="1"/>
  <c r="U351" i="13" s="1"/>
  <c r="H411" i="1"/>
  <c r="U346" i="13" s="1"/>
  <c r="H414" i="1"/>
  <c r="U349" i="13" s="1"/>
  <c r="H423" i="1"/>
  <c r="U358" i="13" s="1"/>
  <c r="H426" i="1"/>
  <c r="U361" i="13" s="1"/>
  <c r="L421" i="1"/>
  <c r="Y356" i="13" s="1"/>
  <c r="L423" i="1"/>
  <c r="Y358" i="13" s="1"/>
  <c r="L399" i="1"/>
  <c r="Y334" i="13" s="1"/>
  <c r="L402" i="1"/>
  <c r="Y337" i="13" s="1"/>
  <c r="L404" i="1"/>
  <c r="Y339" i="13" s="1"/>
  <c r="L418" i="1"/>
  <c r="Y353" i="13" s="1"/>
  <c r="L410" i="1"/>
  <c r="Y345" i="13" s="1"/>
  <c r="L408" i="1"/>
  <c r="Y343" i="13" s="1"/>
  <c r="L413" i="1"/>
  <c r="Y348" i="13" s="1"/>
  <c r="L407" i="1"/>
  <c r="Y342" i="13" s="1"/>
  <c r="L425" i="1"/>
  <c r="Y360" i="13" s="1"/>
  <c r="L400" i="1"/>
  <c r="Y335" i="13" s="1"/>
  <c r="L419" i="1"/>
  <c r="Y354" i="13" s="1"/>
  <c r="L420" i="1"/>
  <c r="Y355" i="13" s="1"/>
  <c r="L414" i="1"/>
  <c r="Y349" i="13" s="1"/>
  <c r="L417" i="1"/>
  <c r="Y352" i="13" s="1"/>
  <c r="L424" i="1"/>
  <c r="Y359" i="13" s="1"/>
  <c r="L427" i="1"/>
  <c r="Y362" i="13" s="1"/>
  <c r="L426" i="1"/>
  <c r="Y361" i="13" s="1"/>
  <c r="M489" i="1"/>
  <c r="Z424" i="13" s="1"/>
  <c r="M501" i="1"/>
  <c r="Z436" i="13" s="1"/>
  <c r="M491" i="1"/>
  <c r="Z426" i="13" s="1"/>
  <c r="M509" i="1"/>
  <c r="Z444" i="13" s="1"/>
  <c r="M504" i="1"/>
  <c r="Z439" i="13" s="1"/>
  <c r="M494" i="1"/>
  <c r="Z429" i="13" s="1"/>
  <c r="M490" i="1"/>
  <c r="Z425" i="13" s="1"/>
  <c r="M508" i="1"/>
  <c r="Z443" i="13" s="1"/>
  <c r="M503" i="1"/>
  <c r="Z438" i="13" s="1"/>
  <c r="M496" i="1"/>
  <c r="Z431" i="13" s="1"/>
  <c r="M514" i="1"/>
  <c r="Z449" i="13" s="1"/>
  <c r="M506" i="1"/>
  <c r="Z441" i="13" s="1"/>
  <c r="M499" i="1"/>
  <c r="Z434" i="13" s="1"/>
  <c r="M515" i="1"/>
  <c r="Z450" i="13" s="1"/>
  <c r="M502" i="1"/>
  <c r="Z437" i="13" s="1"/>
  <c r="M516" i="1"/>
  <c r="Z451" i="13" s="1"/>
  <c r="M518" i="1"/>
  <c r="Z453" i="13" s="1"/>
  <c r="M505" i="1"/>
  <c r="Z440" i="13" s="1"/>
  <c r="M519" i="1"/>
  <c r="Z454" i="13" s="1"/>
  <c r="I658" i="1"/>
  <c r="V593" i="13" s="1"/>
  <c r="I643" i="1"/>
  <c r="V578" i="13" s="1"/>
  <c r="I664" i="1"/>
  <c r="V599" i="13" s="1"/>
  <c r="I660" i="1"/>
  <c r="V595" i="13" s="1"/>
  <c r="I652" i="1"/>
  <c r="V587" i="13" s="1"/>
  <c r="I670" i="1"/>
  <c r="V605" i="13" s="1"/>
  <c r="I648" i="1"/>
  <c r="V583" i="13" s="1"/>
  <c r="I666" i="1"/>
  <c r="V601" i="13" s="1"/>
  <c r="I655" i="1"/>
  <c r="V590" i="13" s="1"/>
  <c r="I656" i="1"/>
  <c r="V591" i="13" s="1"/>
  <c r="I654" i="1"/>
  <c r="V589" i="13" s="1"/>
  <c r="I644" i="1"/>
  <c r="V579" i="13" s="1"/>
  <c r="I663" i="1"/>
  <c r="V598" i="13" s="1"/>
  <c r="I665" i="1"/>
  <c r="V600" i="13" s="1"/>
  <c r="I647" i="1"/>
  <c r="V582" i="13" s="1"/>
  <c r="I669" i="1"/>
  <c r="V604" i="13" s="1"/>
  <c r="I668" i="1"/>
  <c r="V603" i="13" s="1"/>
  <c r="I650" i="1"/>
  <c r="V585" i="13" s="1"/>
  <c r="I672" i="1"/>
  <c r="V607" i="13" s="1"/>
  <c r="I671" i="1"/>
  <c r="V606" i="13" s="1"/>
  <c r="K724" i="1"/>
  <c r="X659" i="13" s="1"/>
  <c r="K727" i="1"/>
  <c r="X662" i="13" s="1"/>
  <c r="K729" i="1"/>
  <c r="X664" i="13" s="1"/>
  <c r="K709" i="1"/>
  <c r="X644" i="13" s="1"/>
  <c r="K712" i="1"/>
  <c r="X647" i="13" s="1"/>
  <c r="K705" i="1"/>
  <c r="X640" i="13" s="1"/>
  <c r="K722" i="1"/>
  <c r="X657" i="13" s="1"/>
  <c r="K725" i="1"/>
  <c r="X660" i="13" s="1"/>
  <c r="K706" i="1"/>
  <c r="X641" i="13" s="1"/>
  <c r="K731" i="1"/>
  <c r="X666" i="13" s="1"/>
  <c r="K730" i="1"/>
  <c r="X665" i="13" s="1"/>
  <c r="K711" i="1"/>
  <c r="X646" i="13" s="1"/>
  <c r="K733" i="1"/>
  <c r="X668" i="13" s="1"/>
  <c r="K714" i="1"/>
  <c r="X649" i="13" s="1"/>
  <c r="K720" i="1"/>
  <c r="X655" i="13" s="1"/>
  <c r="K707" i="1"/>
  <c r="X642" i="13" s="1"/>
  <c r="K726" i="1"/>
  <c r="X661" i="13" s="1"/>
  <c r="K713" i="1"/>
  <c r="X648" i="13" s="1"/>
  <c r="K732" i="1"/>
  <c r="X667" i="13" s="1"/>
  <c r="K716" i="1"/>
  <c r="X651" i="13" s="1"/>
  <c r="K719" i="1"/>
  <c r="X654" i="13" s="1"/>
  <c r="K533" i="1"/>
  <c r="X468" i="13" s="1"/>
  <c r="K541" i="1"/>
  <c r="X476" i="13" s="1"/>
  <c r="K527" i="1"/>
  <c r="X462" i="13" s="1"/>
  <c r="K534" i="1"/>
  <c r="X469" i="13" s="1"/>
  <c r="K537" i="1"/>
  <c r="X472" i="13" s="1"/>
  <c r="K520" i="1"/>
  <c r="X455" i="13" s="1"/>
  <c r="K540" i="1"/>
  <c r="X475" i="13" s="1"/>
  <c r="K536" i="1"/>
  <c r="X471" i="13" s="1"/>
  <c r="K523" i="1"/>
  <c r="X458" i="13" s="1"/>
  <c r="K539" i="1"/>
  <c r="X474" i="13" s="1"/>
  <c r="K526" i="1"/>
  <c r="X461" i="13" s="1"/>
  <c r="K529" i="1"/>
  <c r="X464" i="13" s="1"/>
  <c r="K549" i="1"/>
  <c r="X484" i="13" s="1"/>
  <c r="K545" i="1"/>
  <c r="X480" i="13" s="1"/>
  <c r="K532" i="1"/>
  <c r="X467" i="13" s="1"/>
  <c r="K535" i="1"/>
  <c r="X470" i="13" s="1"/>
  <c r="K538" i="1"/>
  <c r="X473" i="13" s="1"/>
  <c r="K525" i="1"/>
  <c r="X460" i="13" s="1"/>
  <c r="K547" i="1"/>
  <c r="X482" i="13" s="1"/>
  <c r="K358" i="1"/>
  <c r="X293" i="13" s="1"/>
  <c r="K345" i="1"/>
  <c r="X280" i="13" s="1"/>
  <c r="K362" i="1"/>
  <c r="X297" i="13" s="1"/>
  <c r="K341" i="1"/>
  <c r="X276" i="13" s="1"/>
  <c r="K363" i="1"/>
  <c r="X298" i="13" s="1"/>
  <c r="K353" i="1"/>
  <c r="X288" i="13" s="1"/>
  <c r="K342" i="1"/>
  <c r="X277" i="13" s="1"/>
  <c r="K338" i="1"/>
  <c r="X273" i="13" s="1"/>
  <c r="K360" i="1"/>
  <c r="X295" i="13" s="1"/>
  <c r="K339" i="1"/>
  <c r="X274" i="13" s="1"/>
  <c r="K361" i="1"/>
  <c r="X296" i="13" s="1"/>
  <c r="K355" i="1"/>
  <c r="X290" i="13" s="1"/>
  <c r="K354" i="1"/>
  <c r="X289" i="13" s="1"/>
  <c r="K343" i="1"/>
  <c r="X278" i="13" s="1"/>
  <c r="K340" i="1"/>
  <c r="X275" i="13" s="1"/>
  <c r="K364" i="1"/>
  <c r="X299" i="13" s="1"/>
  <c r="K347" i="1"/>
  <c r="X282" i="13" s="1"/>
  <c r="K356" i="1"/>
  <c r="X291" i="13" s="1"/>
  <c r="K348" i="1"/>
  <c r="X283" i="13" s="1"/>
  <c r="K367" i="1"/>
  <c r="X302" i="13" s="1"/>
  <c r="K352" i="1"/>
  <c r="X287" i="13" s="1"/>
  <c r="K344" i="1"/>
  <c r="X279" i="13" s="1"/>
  <c r="K357" i="1"/>
  <c r="X292" i="13" s="1"/>
  <c r="K366" i="1"/>
  <c r="X301" i="13" s="1"/>
  <c r="K337" i="1"/>
  <c r="X272" i="13" s="1"/>
  <c r="H372" i="1"/>
  <c r="U307" i="13" s="1"/>
  <c r="H393" i="1"/>
  <c r="U328" i="13" s="1"/>
  <c r="H380" i="1"/>
  <c r="U315" i="13" s="1"/>
  <c r="H398" i="1"/>
  <c r="U333" i="13" s="1"/>
  <c r="H370" i="1"/>
  <c r="U305" i="13" s="1"/>
  <c r="H383" i="1"/>
  <c r="U318" i="13" s="1"/>
  <c r="H373" i="1"/>
  <c r="U308" i="13" s="1"/>
  <c r="H376" i="1"/>
  <c r="U311" i="13" s="1"/>
  <c r="H381" i="1"/>
  <c r="U316" i="13" s="1"/>
  <c r="H371" i="1"/>
  <c r="U306" i="13" s="1"/>
  <c r="H389" i="1"/>
  <c r="U324" i="13" s="1"/>
  <c r="H379" i="1"/>
  <c r="U314" i="13" s="1"/>
  <c r="H384" i="1"/>
  <c r="U319" i="13" s="1"/>
  <c r="H382" i="1"/>
  <c r="U317" i="13" s="1"/>
  <c r="H369" i="1"/>
  <c r="U304" i="13" s="1"/>
  <c r="H395" i="1"/>
  <c r="U330" i="13" s="1"/>
  <c r="H368" i="1"/>
  <c r="U303" i="13" s="1"/>
  <c r="H396" i="1"/>
  <c r="U331" i="13" s="1"/>
  <c r="H385" i="1"/>
  <c r="U320" i="13" s="1"/>
  <c r="H390" i="1"/>
  <c r="U325" i="13" s="1"/>
  <c r="L396" i="1"/>
  <c r="Y331" i="13" s="1"/>
  <c r="L386" i="1"/>
  <c r="Y321" i="13" s="1"/>
  <c r="L381" i="1"/>
  <c r="Y316" i="13" s="1"/>
  <c r="L371" i="1"/>
  <c r="Y306" i="13" s="1"/>
  <c r="L376" i="1"/>
  <c r="Y311" i="13" s="1"/>
  <c r="L384" i="1"/>
  <c r="Y319" i="13" s="1"/>
  <c r="L374" i="1"/>
  <c r="Y309" i="13" s="1"/>
  <c r="L379" i="1"/>
  <c r="Y314" i="13" s="1"/>
  <c r="L377" i="1"/>
  <c r="Y312" i="13" s="1"/>
  <c r="L382" i="1"/>
  <c r="Y317" i="13" s="1"/>
  <c r="L380" i="1"/>
  <c r="Y315" i="13" s="1"/>
  <c r="L375" i="1"/>
  <c r="Y310" i="13" s="1"/>
  <c r="L393" i="1"/>
  <c r="Y328" i="13" s="1"/>
  <c r="L391" i="1"/>
  <c r="Y326" i="13" s="1"/>
  <c r="L383" i="1"/>
  <c r="Y318" i="13" s="1"/>
  <c r="L370" i="1"/>
  <c r="Y305" i="13" s="1"/>
  <c r="L397" i="1"/>
  <c r="Y332" i="13" s="1"/>
  <c r="L398" i="1"/>
  <c r="Y333" i="13" s="1"/>
  <c r="L392" i="1"/>
  <c r="Y327" i="13" s="1"/>
  <c r="L368" i="1"/>
  <c r="Y303" i="13" s="1"/>
  <c r="M471" i="1"/>
  <c r="Z406" i="13" s="1"/>
  <c r="M474" i="1"/>
  <c r="Z409" i="13" s="1"/>
  <c r="M459" i="1"/>
  <c r="Z394" i="13" s="1"/>
  <c r="M477" i="1"/>
  <c r="Z412" i="13" s="1"/>
  <c r="M465" i="1"/>
  <c r="Z400" i="13" s="1"/>
  <c r="M483" i="1"/>
  <c r="Z418" i="13" s="1"/>
  <c r="M486" i="1"/>
  <c r="Z421" i="13" s="1"/>
  <c r="M476" i="1"/>
  <c r="Z411" i="13" s="1"/>
  <c r="M467" i="1"/>
  <c r="Z402" i="13" s="1"/>
  <c r="M472" i="1"/>
  <c r="Z407" i="13" s="1"/>
  <c r="M470" i="1"/>
  <c r="Z405" i="13" s="1"/>
  <c r="M475" i="1"/>
  <c r="Z410" i="13" s="1"/>
  <c r="M479" i="1"/>
  <c r="Z414" i="13" s="1"/>
  <c r="M478" i="1"/>
  <c r="Z413" i="13" s="1"/>
  <c r="M482" i="1"/>
  <c r="Z417" i="13" s="1"/>
  <c r="M461" i="1"/>
  <c r="Z396" i="13" s="1"/>
  <c r="M485" i="1"/>
  <c r="Z420" i="13" s="1"/>
  <c r="M466" i="1"/>
  <c r="Z401" i="13" s="1"/>
  <c r="M484" i="1"/>
  <c r="Z419" i="13" s="1"/>
  <c r="M464" i="1"/>
  <c r="Z399" i="13" s="1"/>
  <c r="M488" i="1"/>
  <c r="Z423" i="13" s="1"/>
  <c r="M469" i="1"/>
  <c r="Z404" i="13" s="1"/>
  <c r="I639" i="1"/>
  <c r="V574" i="13" s="1"/>
  <c r="I640" i="1"/>
  <c r="V575" i="13" s="1"/>
  <c r="I636" i="1"/>
  <c r="V571" i="13" s="1"/>
  <c r="I616" i="1"/>
  <c r="V551" i="13" s="1"/>
  <c r="I634" i="1"/>
  <c r="V569" i="13" s="1"/>
  <c r="I621" i="1"/>
  <c r="V556" i="13" s="1"/>
  <c r="I619" i="1"/>
  <c r="V554" i="13" s="1"/>
  <c r="I627" i="1"/>
  <c r="V562" i="13" s="1"/>
  <c r="I625" i="1"/>
  <c r="V560" i="13" s="1"/>
  <c r="I617" i="1"/>
  <c r="V552" i="13" s="1"/>
  <c r="I628" i="1"/>
  <c r="V563" i="13" s="1"/>
  <c r="I615" i="1"/>
  <c r="V550" i="13" s="1"/>
  <c r="I633" i="1"/>
  <c r="V568" i="13" s="1"/>
  <c r="I620" i="1"/>
  <c r="V555" i="13" s="1"/>
  <c r="I638" i="1"/>
  <c r="V573" i="13" s="1"/>
  <c r="I641" i="1"/>
  <c r="V576" i="13" s="1"/>
  <c r="I614" i="1"/>
  <c r="V549" i="13" s="1"/>
  <c r="I629" i="1"/>
  <c r="V564" i="13" s="1"/>
  <c r="I632" i="1"/>
  <c r="V567" i="13" s="1"/>
  <c r="J703" i="1"/>
  <c r="W638" i="13" s="1"/>
  <c r="J706" i="1"/>
  <c r="W641" i="13" s="1"/>
  <c r="J709" i="1"/>
  <c r="W644" i="13" s="1"/>
  <c r="J712" i="1"/>
  <c r="W647" i="13" s="1"/>
  <c r="J718" i="1"/>
  <c r="W653" i="13" s="1"/>
  <c r="J721" i="1"/>
  <c r="W656" i="13" s="1"/>
  <c r="J711" i="1"/>
  <c r="W646" i="13" s="1"/>
  <c r="J730" i="1"/>
  <c r="W665" i="13" s="1"/>
  <c r="J733" i="1"/>
  <c r="W668" i="13" s="1"/>
  <c r="J723" i="1"/>
  <c r="W658" i="13" s="1"/>
  <c r="J726" i="1"/>
  <c r="W661" i="13" s="1"/>
  <c r="J704" i="1"/>
  <c r="W639" i="13" s="1"/>
  <c r="J707" i="1"/>
  <c r="W642" i="13" s="1"/>
  <c r="J710" i="1"/>
  <c r="W645" i="13" s="1"/>
  <c r="J713" i="1"/>
  <c r="W648" i="13" s="1"/>
  <c r="J716" i="1"/>
  <c r="W651" i="13" s="1"/>
  <c r="J705" i="1"/>
  <c r="W640" i="13" s="1"/>
  <c r="J722" i="1"/>
  <c r="W657" i="13" s="1"/>
  <c r="J714" i="1"/>
  <c r="W649" i="13" s="1"/>
  <c r="J725" i="1"/>
  <c r="W660" i="13" s="1"/>
  <c r="J717" i="1"/>
  <c r="W652" i="13" s="1"/>
  <c r="J728" i="1"/>
  <c r="W663" i="13" s="1"/>
  <c r="J720" i="1"/>
  <c r="W655" i="13" s="1"/>
  <c r="J732" i="1"/>
  <c r="W667" i="13" s="1"/>
  <c r="J540" i="1"/>
  <c r="W475" i="13" s="1"/>
  <c r="J534" i="1"/>
  <c r="W469" i="13" s="1"/>
  <c r="J547" i="1"/>
  <c r="W482" i="13" s="1"/>
  <c r="J549" i="1"/>
  <c r="W484" i="13" s="1"/>
  <c r="J536" i="1"/>
  <c r="W471" i="13" s="1"/>
  <c r="J545" i="1"/>
  <c r="W480" i="13" s="1"/>
  <c r="J521" i="1"/>
  <c r="W456" i="13" s="1"/>
  <c r="J543" i="1"/>
  <c r="W478" i="13" s="1"/>
  <c r="J520" i="1"/>
  <c r="W455" i="13" s="1"/>
  <c r="J526" i="1"/>
  <c r="W461" i="13" s="1"/>
  <c r="J522" i="1"/>
  <c r="W457" i="13" s="1"/>
  <c r="J548" i="1"/>
  <c r="W483" i="13" s="1"/>
  <c r="J538" i="1"/>
  <c r="W473" i="13" s="1"/>
  <c r="J542" i="1"/>
  <c r="W477" i="13" s="1"/>
  <c r="J535" i="1"/>
  <c r="W470" i="13" s="1"/>
  <c r="J528" i="1"/>
  <c r="W463" i="13" s="1"/>
  <c r="J530" i="1"/>
  <c r="W465" i="13" s="1"/>
  <c r="J537" i="1"/>
  <c r="W472" i="13" s="1"/>
  <c r="J531" i="1"/>
  <c r="W466" i="13" s="1"/>
  <c r="J529" i="1"/>
  <c r="W464" i="13" s="1"/>
  <c r="J532" i="1"/>
  <c r="W467" i="13" s="1"/>
  <c r="J527" i="1"/>
  <c r="W462" i="13" s="1"/>
  <c r="J524" i="1"/>
  <c r="W459" i="13" s="1"/>
  <c r="J546" i="1"/>
  <c r="W481" i="13" s="1"/>
  <c r="J363" i="1"/>
  <c r="W298" i="13" s="1"/>
  <c r="J353" i="1"/>
  <c r="W288" i="13" s="1"/>
  <c r="J358" i="1"/>
  <c r="W293" i="13" s="1"/>
  <c r="J349" i="1"/>
  <c r="W284" i="13" s="1"/>
  <c r="J337" i="1"/>
  <c r="W272" i="13" s="1"/>
  <c r="J345" i="1"/>
  <c r="W280" i="13" s="1"/>
  <c r="J357" i="1"/>
  <c r="W292" i="13" s="1"/>
  <c r="J342" i="1"/>
  <c r="W277" i="13" s="1"/>
  <c r="J360" i="1"/>
  <c r="W295" i="13" s="1"/>
  <c r="J338" i="1"/>
  <c r="W273" i="13" s="1"/>
  <c r="J339" i="1"/>
  <c r="W274" i="13" s="1"/>
  <c r="J347" i="1"/>
  <c r="W282" i="13" s="1"/>
  <c r="J367" i="1"/>
  <c r="W302" i="13" s="1"/>
  <c r="J359" i="1"/>
  <c r="W294" i="13" s="1"/>
  <c r="J355" i="1"/>
  <c r="W290" i="13" s="1"/>
  <c r="J365" i="1"/>
  <c r="W300" i="13" s="1"/>
  <c r="J350" i="1"/>
  <c r="W285" i="13" s="1"/>
  <c r="J354" i="1"/>
  <c r="W289" i="13" s="1"/>
  <c r="J351" i="1"/>
  <c r="W286" i="13" s="1"/>
  <c r="J346" i="1"/>
  <c r="W281" i="13" s="1"/>
  <c r="J366" i="1"/>
  <c r="W301" i="13" s="1"/>
  <c r="J340" i="1"/>
  <c r="W275" i="13" s="1"/>
  <c r="J352" i="1"/>
  <c r="W287" i="13" s="1"/>
  <c r="J341" i="1"/>
  <c r="W276" i="13" s="1"/>
  <c r="J361" i="1"/>
  <c r="W296" i="13" s="1"/>
  <c r="J344" i="1"/>
  <c r="W279" i="13" s="1"/>
  <c r="L716" i="1"/>
  <c r="Y651" i="13" s="1"/>
  <c r="L719" i="1"/>
  <c r="Y654" i="13" s="1"/>
  <c r="L715" i="1"/>
  <c r="Y650" i="13" s="1"/>
  <c r="L733" i="1"/>
  <c r="Y668" i="13" s="1"/>
  <c r="L704" i="1"/>
  <c r="Y639" i="13" s="1"/>
  <c r="L722" i="1"/>
  <c r="Y657" i="13" s="1"/>
  <c r="L725" i="1"/>
  <c r="Y660" i="13" s="1"/>
  <c r="L703" i="1"/>
  <c r="Y638" i="13" s="1"/>
  <c r="L721" i="1"/>
  <c r="Y656" i="13" s="1"/>
  <c r="L712" i="1"/>
  <c r="Y647" i="13" s="1"/>
  <c r="L723" i="1"/>
  <c r="Y658" i="13" s="1"/>
  <c r="L705" i="1"/>
  <c r="Y640" i="13" s="1"/>
  <c r="L726" i="1"/>
  <c r="Y661" i="13" s="1"/>
  <c r="L718" i="1"/>
  <c r="Y653" i="13" s="1"/>
  <c r="L708" i="1"/>
  <c r="Y643" i="13" s="1"/>
  <c r="L729" i="1"/>
  <c r="Y664" i="13" s="1"/>
  <c r="L724" i="1"/>
  <c r="Y659" i="13" s="1"/>
  <c r="L711" i="1"/>
  <c r="Y646" i="13" s="1"/>
  <c r="L732" i="1"/>
  <c r="Y667" i="13" s="1"/>
  <c r="L730" i="1"/>
  <c r="Y665" i="13" s="1"/>
  <c r="L717" i="1"/>
  <c r="Y652" i="13" s="1"/>
  <c r="L706" i="1"/>
  <c r="Y641" i="13" s="1"/>
  <c r="L720" i="1"/>
  <c r="Y655" i="13" s="1"/>
  <c r="L709" i="1"/>
  <c r="Y644" i="13" s="1"/>
  <c r="L345" i="1"/>
  <c r="Y280" i="13" s="1"/>
  <c r="L338" i="1"/>
  <c r="Y273" i="13" s="1"/>
  <c r="L354" i="1"/>
  <c r="Y289" i="13" s="1"/>
  <c r="L363" i="1"/>
  <c r="Y298" i="13" s="1"/>
  <c r="L358" i="1"/>
  <c r="Y293" i="13" s="1"/>
  <c r="L349" i="1"/>
  <c r="Y284" i="13" s="1"/>
  <c r="L364" i="1"/>
  <c r="Y299" i="13" s="1"/>
  <c r="L343" i="1"/>
  <c r="Y278" i="13" s="1"/>
  <c r="L366" i="1"/>
  <c r="Y301" i="13" s="1"/>
  <c r="L348" i="1"/>
  <c r="Y283" i="13" s="1"/>
  <c r="L344" i="1"/>
  <c r="Y279" i="13" s="1"/>
  <c r="L360" i="1"/>
  <c r="Y295" i="13" s="1"/>
  <c r="L356" i="1"/>
  <c r="Y291" i="13" s="1"/>
  <c r="L355" i="1"/>
  <c r="Y290" i="13" s="1"/>
  <c r="L351" i="1"/>
  <c r="Y286" i="13" s="1"/>
  <c r="L361" i="1"/>
  <c r="Y296" i="13" s="1"/>
  <c r="L346" i="1"/>
  <c r="Y281" i="13" s="1"/>
  <c r="L352" i="1"/>
  <c r="Y287" i="13" s="1"/>
  <c r="L365" i="1"/>
  <c r="Y300" i="13" s="1"/>
  <c r="L362" i="1"/>
  <c r="Y297" i="13" s="1"/>
  <c r="L367" i="1"/>
  <c r="Y302" i="13" s="1"/>
  <c r="L337" i="1"/>
  <c r="Y272" i="13" s="1"/>
  <c r="M443" i="1"/>
  <c r="Z378" i="13" s="1"/>
  <c r="M453" i="1"/>
  <c r="Z388" i="13" s="1"/>
  <c r="M428" i="1"/>
  <c r="Z363" i="13" s="1"/>
  <c r="M456" i="1"/>
  <c r="Z391" i="13" s="1"/>
  <c r="M436" i="1"/>
  <c r="Z371" i="13" s="1"/>
  <c r="M433" i="1"/>
  <c r="Z368" i="13" s="1"/>
  <c r="M447" i="1"/>
  <c r="Z382" i="13" s="1"/>
  <c r="M455" i="1"/>
  <c r="Z390" i="13" s="1"/>
  <c r="M444" i="1"/>
  <c r="Z379" i="13" s="1"/>
  <c r="M450" i="1"/>
  <c r="Z385" i="13" s="1"/>
  <c r="M458" i="1"/>
  <c r="Z393" i="13" s="1"/>
  <c r="M454" i="1"/>
  <c r="Z389" i="13" s="1"/>
  <c r="M434" i="1"/>
  <c r="Z369" i="13" s="1"/>
  <c r="M431" i="1"/>
  <c r="Z366" i="13" s="1"/>
  <c r="M457" i="1"/>
  <c r="Z392" i="13" s="1"/>
  <c r="M437" i="1"/>
  <c r="Z372" i="13" s="1"/>
  <c r="M449" i="1"/>
  <c r="Z384" i="13" s="1"/>
  <c r="M430" i="1"/>
  <c r="Z365" i="13" s="1"/>
  <c r="M452" i="1"/>
  <c r="Z387" i="13" s="1"/>
  <c r="M440" i="1"/>
  <c r="Z375" i="13" s="1"/>
  <c r="M442" i="1"/>
  <c r="Z377" i="13" s="1"/>
  <c r="M448" i="1"/>
  <c r="Z383" i="13" s="1"/>
  <c r="M429" i="1"/>
  <c r="Z364" i="13" s="1"/>
  <c r="M451" i="1"/>
  <c r="Z386" i="13" s="1"/>
  <c r="I587" i="1"/>
  <c r="V522" i="13" s="1"/>
  <c r="I581" i="1"/>
  <c r="V516" i="13" s="1"/>
  <c r="I595" i="1"/>
  <c r="V530" i="13" s="1"/>
  <c r="I601" i="1"/>
  <c r="V536" i="13" s="1"/>
  <c r="I606" i="1"/>
  <c r="V541" i="13" s="1"/>
  <c r="I604" i="1"/>
  <c r="V539" i="13" s="1"/>
  <c r="I585" i="1"/>
  <c r="V520" i="13" s="1"/>
  <c r="I591" i="1"/>
  <c r="V526" i="13" s="1"/>
  <c r="I589" i="1"/>
  <c r="V524" i="13" s="1"/>
  <c r="I607" i="1"/>
  <c r="V542" i="13" s="1"/>
  <c r="I583" i="1"/>
  <c r="V518" i="13" s="1"/>
  <c r="I584" i="1"/>
  <c r="V519" i="13" s="1"/>
  <c r="I592" i="1"/>
  <c r="V527" i="13" s="1"/>
  <c r="I610" i="1"/>
  <c r="V545" i="13" s="1"/>
  <c r="I586" i="1"/>
  <c r="V521" i="13" s="1"/>
  <c r="I597" i="1"/>
  <c r="V532" i="13" s="1"/>
  <c r="I611" i="1"/>
  <c r="V546" i="13" s="1"/>
  <c r="I590" i="1"/>
  <c r="V525" i="13" s="1"/>
  <c r="I593" i="1"/>
  <c r="V528" i="13" s="1"/>
  <c r="I605" i="1"/>
  <c r="V540" i="13" s="1"/>
  <c r="I608" i="1"/>
  <c r="V543" i="13" s="1"/>
  <c r="K682" i="1"/>
  <c r="X617" i="13" s="1"/>
  <c r="K685" i="1"/>
  <c r="X620" i="13" s="1"/>
  <c r="K688" i="1"/>
  <c r="X623" i="13" s="1"/>
  <c r="K691" i="1"/>
  <c r="X626" i="13" s="1"/>
  <c r="K673" i="1"/>
  <c r="X608" i="13" s="1"/>
  <c r="K676" i="1"/>
  <c r="X611" i="13" s="1"/>
  <c r="K690" i="1"/>
  <c r="X625" i="13" s="1"/>
  <c r="K686" i="1"/>
  <c r="X621" i="13" s="1"/>
  <c r="K697" i="1"/>
  <c r="X632" i="13" s="1"/>
  <c r="K696" i="1"/>
  <c r="X631" i="13" s="1"/>
  <c r="K689" i="1"/>
  <c r="X624" i="13" s="1"/>
  <c r="K699" i="1"/>
  <c r="X634" i="13" s="1"/>
  <c r="K702" i="1"/>
  <c r="X637" i="13" s="1"/>
  <c r="K695" i="1"/>
  <c r="X630" i="13" s="1"/>
  <c r="K698" i="1"/>
  <c r="X633" i="13" s="1"/>
  <c r="K678" i="1"/>
  <c r="X613" i="13" s="1"/>
  <c r="K674" i="1"/>
  <c r="X609" i="13" s="1"/>
  <c r="K681" i="1"/>
  <c r="X616" i="13" s="1"/>
  <c r="K677" i="1"/>
  <c r="X612" i="13" s="1"/>
  <c r="K684" i="1"/>
  <c r="X619" i="13" s="1"/>
  <c r="K680" i="1"/>
  <c r="X615" i="13" s="1"/>
  <c r="K683" i="1"/>
  <c r="X618" i="13" s="1"/>
  <c r="K497" i="1"/>
  <c r="X432" i="13" s="1"/>
  <c r="K514" i="1"/>
  <c r="X449" i="13" s="1"/>
  <c r="K518" i="1"/>
  <c r="X453" i="13" s="1"/>
  <c r="K505" i="1"/>
  <c r="X440" i="13" s="1"/>
  <c r="K491" i="1"/>
  <c r="X426" i="13" s="1"/>
  <c r="K494" i="1"/>
  <c r="X429" i="13" s="1"/>
  <c r="K506" i="1"/>
  <c r="X441" i="13" s="1"/>
  <c r="K508" i="1"/>
  <c r="X443" i="13" s="1"/>
  <c r="K495" i="1"/>
  <c r="X430" i="13" s="1"/>
  <c r="K509" i="1"/>
  <c r="X444" i="13" s="1"/>
  <c r="K511" i="1"/>
  <c r="X446" i="13" s="1"/>
  <c r="K498" i="1"/>
  <c r="X433" i="13" s="1"/>
  <c r="K515" i="1"/>
  <c r="X450" i="13" s="1"/>
  <c r="K504" i="1"/>
  <c r="X439" i="13" s="1"/>
  <c r="K507" i="1"/>
  <c r="X442" i="13" s="1"/>
  <c r="K510" i="1"/>
  <c r="X445" i="13" s="1"/>
  <c r="K513" i="1"/>
  <c r="X448" i="13" s="1"/>
  <c r="K490" i="1"/>
  <c r="X425" i="13" s="1"/>
  <c r="K516" i="1"/>
  <c r="X451" i="13" s="1"/>
  <c r="K493" i="1"/>
  <c r="X428" i="13" s="1"/>
  <c r="K519" i="1"/>
  <c r="X454" i="13" s="1"/>
  <c r="K489" i="1"/>
  <c r="X424" i="13" s="1"/>
  <c r="K502" i="1"/>
  <c r="X437" i="13" s="1"/>
  <c r="K492" i="1"/>
  <c r="X427" i="13" s="1"/>
  <c r="H676" i="1"/>
  <c r="U611" i="13" s="1"/>
  <c r="H679" i="1"/>
  <c r="U614" i="13" s="1"/>
  <c r="H697" i="1"/>
  <c r="U632" i="13" s="1"/>
  <c r="H675" i="1"/>
  <c r="U610" i="13" s="1"/>
  <c r="H693" i="1"/>
  <c r="U628" i="13" s="1"/>
  <c r="H682" i="1"/>
  <c r="U617" i="13" s="1"/>
  <c r="H700" i="1"/>
  <c r="U635" i="13" s="1"/>
  <c r="H677" i="1"/>
  <c r="U612" i="13" s="1"/>
  <c r="H695" i="1"/>
  <c r="U630" i="13" s="1"/>
  <c r="H688" i="1"/>
  <c r="U623" i="13" s="1"/>
  <c r="H691" i="1"/>
  <c r="U626" i="13" s="1"/>
  <c r="H687" i="1"/>
  <c r="U622" i="13" s="1"/>
  <c r="H678" i="1"/>
  <c r="U613" i="13" s="1"/>
  <c r="H686" i="1"/>
  <c r="U621" i="13" s="1"/>
  <c r="H681" i="1"/>
  <c r="U616" i="13" s="1"/>
  <c r="H689" i="1"/>
  <c r="U624" i="13" s="1"/>
  <c r="H692" i="1"/>
  <c r="U627" i="13" s="1"/>
  <c r="H699" i="1"/>
  <c r="U634" i="13" s="1"/>
  <c r="H674" i="1"/>
  <c r="U609" i="13" s="1"/>
  <c r="H680" i="1"/>
  <c r="U615" i="13" s="1"/>
  <c r="H701" i="1"/>
  <c r="U636" i="13" s="1"/>
  <c r="H683" i="1"/>
  <c r="U618" i="13" s="1"/>
  <c r="L688" i="1"/>
  <c r="Y623" i="13" s="1"/>
  <c r="L677" i="1"/>
  <c r="Y612" i="13" s="1"/>
  <c r="L695" i="1"/>
  <c r="Y630" i="13" s="1"/>
  <c r="L673" i="1"/>
  <c r="Y608" i="13" s="1"/>
  <c r="L691" i="1"/>
  <c r="Y626" i="13" s="1"/>
  <c r="L680" i="1"/>
  <c r="Y615" i="13" s="1"/>
  <c r="L698" i="1"/>
  <c r="Y633" i="13" s="1"/>
  <c r="L697" i="1"/>
  <c r="Y632" i="13" s="1"/>
  <c r="L686" i="1"/>
  <c r="Y621" i="13" s="1"/>
  <c r="L689" i="1"/>
  <c r="Y624" i="13" s="1"/>
  <c r="L685" i="1"/>
  <c r="Y620" i="13" s="1"/>
  <c r="L674" i="1"/>
  <c r="Y609" i="13" s="1"/>
  <c r="L692" i="1"/>
  <c r="Y627" i="13" s="1"/>
  <c r="L676" i="1"/>
  <c r="Y611" i="13" s="1"/>
  <c r="L684" i="1"/>
  <c r="Y619" i="13" s="1"/>
  <c r="L687" i="1"/>
  <c r="Y622" i="13" s="1"/>
  <c r="L690" i="1"/>
  <c r="Y625" i="13" s="1"/>
  <c r="L693" i="1"/>
  <c r="Y628" i="13" s="1"/>
  <c r="L700" i="1"/>
  <c r="Y635" i="13" s="1"/>
  <c r="L675" i="1"/>
  <c r="Y610" i="13" s="1"/>
  <c r="L696" i="1"/>
  <c r="Y631" i="13" s="1"/>
  <c r="L678" i="1"/>
  <c r="Y613" i="13" s="1"/>
  <c r="L681" i="1"/>
  <c r="Y616" i="13" s="1"/>
  <c r="L702" i="1"/>
  <c r="Y637" i="13" s="1"/>
  <c r="M413" i="1"/>
  <c r="Z348" i="13" s="1"/>
  <c r="M399" i="1"/>
  <c r="Z334" i="13" s="1"/>
  <c r="M404" i="1"/>
  <c r="Z339" i="13" s="1"/>
  <c r="M401" i="1"/>
  <c r="Z336" i="13" s="1"/>
  <c r="M409" i="1"/>
  <c r="Z344" i="13" s="1"/>
  <c r="M400" i="1"/>
  <c r="Z335" i="13" s="1"/>
  <c r="M416" i="1"/>
  <c r="Z351" i="13" s="1"/>
  <c r="M423" i="1"/>
  <c r="Z358" i="13" s="1"/>
  <c r="M408" i="1"/>
  <c r="Z343" i="13" s="1"/>
  <c r="M403" i="1"/>
  <c r="Z338" i="13" s="1"/>
  <c r="M418" i="1"/>
  <c r="Z353" i="13" s="1"/>
  <c r="M405" i="1"/>
  <c r="Z340" i="13" s="1"/>
  <c r="M412" i="1"/>
  <c r="Z347" i="13" s="1"/>
  <c r="M407" i="1"/>
  <c r="Z342" i="13" s="1"/>
  <c r="M410" i="1"/>
  <c r="Z345" i="13" s="1"/>
  <c r="M415" i="1"/>
  <c r="Z350" i="13" s="1"/>
  <c r="M424" i="1"/>
  <c r="Z359" i="13" s="1"/>
  <c r="M425" i="1"/>
  <c r="Z360" i="13" s="1"/>
  <c r="M419" i="1"/>
  <c r="Z354" i="13" s="1"/>
  <c r="M422" i="1"/>
  <c r="Z357" i="13" s="1"/>
  <c r="M402" i="1"/>
  <c r="Z337" i="13" s="1"/>
  <c r="M427" i="1"/>
  <c r="Z362" i="13" s="1"/>
  <c r="I562" i="1"/>
  <c r="V497" i="13" s="1"/>
  <c r="I556" i="1"/>
  <c r="V491" i="13" s="1"/>
  <c r="I564" i="1"/>
  <c r="V499" i="13" s="1"/>
  <c r="I555" i="1"/>
  <c r="V490" i="13" s="1"/>
  <c r="I574" i="1"/>
  <c r="V509" i="13" s="1"/>
  <c r="I553" i="1"/>
  <c r="V488" i="13" s="1"/>
  <c r="I578" i="1"/>
  <c r="V513" i="13" s="1"/>
  <c r="I572" i="1"/>
  <c r="V507" i="13" s="1"/>
  <c r="I573" i="1"/>
  <c r="V508" i="13" s="1"/>
  <c r="I580" i="1"/>
  <c r="V515" i="13" s="1"/>
  <c r="I550" i="1"/>
  <c r="V485" i="13" s="1"/>
  <c r="I557" i="1"/>
  <c r="V492" i="13" s="1"/>
  <c r="I551" i="1"/>
  <c r="V486" i="13" s="1"/>
  <c r="I570" i="1"/>
  <c r="V505" i="13" s="1"/>
  <c r="I558" i="1"/>
  <c r="V493" i="13" s="1"/>
  <c r="I566" i="1"/>
  <c r="V501" i="13" s="1"/>
  <c r="I559" i="1"/>
  <c r="V494" i="13" s="1"/>
  <c r="I567" i="1"/>
  <c r="V502" i="13" s="1"/>
  <c r="I561" i="1"/>
  <c r="V496" i="13" s="1"/>
  <c r="I568" i="1"/>
  <c r="V503" i="13" s="1"/>
  <c r="I565" i="1"/>
  <c r="V500" i="13" s="1"/>
  <c r="J673" i="1"/>
  <c r="W608" i="13" s="1"/>
  <c r="J676" i="1"/>
  <c r="W611" i="13" s="1"/>
  <c r="J679" i="1"/>
  <c r="W614" i="13" s="1"/>
  <c r="J682" i="1"/>
  <c r="W617" i="13" s="1"/>
  <c r="J685" i="1"/>
  <c r="W620" i="13" s="1"/>
  <c r="J675" i="1"/>
  <c r="W610" i="13" s="1"/>
  <c r="J688" i="1"/>
  <c r="W623" i="13" s="1"/>
  <c r="J697" i="1"/>
  <c r="W632" i="13" s="1"/>
  <c r="J687" i="1"/>
  <c r="W622" i="13" s="1"/>
  <c r="J700" i="1"/>
  <c r="W635" i="13" s="1"/>
  <c r="J690" i="1"/>
  <c r="W625" i="13" s="1"/>
  <c r="J684" i="1"/>
  <c r="W619" i="13" s="1"/>
  <c r="J693" i="1"/>
  <c r="W628" i="13" s="1"/>
  <c r="J674" i="1"/>
  <c r="W609" i="13" s="1"/>
  <c r="J699" i="1"/>
  <c r="W634" i="13" s="1"/>
  <c r="J677" i="1"/>
  <c r="W612" i="13" s="1"/>
  <c r="J683" i="1"/>
  <c r="W618" i="13" s="1"/>
  <c r="J686" i="1"/>
  <c r="W621" i="13" s="1"/>
  <c r="J689" i="1"/>
  <c r="W624" i="13" s="1"/>
  <c r="J692" i="1"/>
  <c r="W627" i="13" s="1"/>
  <c r="J695" i="1"/>
  <c r="W630" i="13" s="1"/>
  <c r="J678" i="1"/>
  <c r="W613" i="13" s="1"/>
  <c r="J681" i="1"/>
  <c r="W616" i="13" s="1"/>
  <c r="J701" i="1"/>
  <c r="W636" i="13" s="1"/>
  <c r="J508" i="1"/>
  <c r="W443" i="13" s="1"/>
  <c r="J497" i="1"/>
  <c r="W432" i="13" s="1"/>
  <c r="J500" i="1"/>
  <c r="W435" i="13" s="1"/>
  <c r="J503" i="1"/>
  <c r="W438" i="13" s="1"/>
  <c r="J506" i="1"/>
  <c r="W441" i="13" s="1"/>
  <c r="J509" i="1"/>
  <c r="W444" i="13" s="1"/>
  <c r="J512" i="1"/>
  <c r="W447" i="13" s="1"/>
  <c r="J517" i="1"/>
  <c r="W452" i="13" s="1"/>
  <c r="J501" i="1"/>
  <c r="W436" i="13" s="1"/>
  <c r="J504" i="1"/>
  <c r="W439" i="13" s="1"/>
  <c r="J513" i="1"/>
  <c r="W448" i="13" s="1"/>
  <c r="J490" i="1"/>
  <c r="W425" i="13" s="1"/>
  <c r="J516" i="1"/>
  <c r="W451" i="13" s="1"/>
  <c r="J493" i="1"/>
  <c r="W428" i="13" s="1"/>
  <c r="J519" i="1"/>
  <c r="W454" i="13" s="1"/>
  <c r="J496" i="1"/>
  <c r="W431" i="13" s="1"/>
  <c r="J502" i="1"/>
  <c r="W437" i="13" s="1"/>
  <c r="J489" i="1"/>
  <c r="W424" i="13" s="1"/>
  <c r="J505" i="1"/>
  <c r="W440" i="13" s="1"/>
  <c r="J495" i="1"/>
  <c r="W430" i="13" s="1"/>
  <c r="J515" i="1"/>
  <c r="W450" i="13" s="1"/>
  <c r="J514" i="1"/>
  <c r="W449" i="13" s="1"/>
  <c r="J498" i="1"/>
  <c r="W433" i="13" s="1"/>
  <c r="P738" i="2"/>
  <c r="I342" i="1"/>
  <c r="V277" i="13" s="1"/>
  <c r="P746" i="2"/>
  <c r="P754" i="2"/>
  <c r="P762" i="2"/>
  <c r="J625" i="1"/>
  <c r="W560" i="13" s="1"/>
  <c r="I504" i="1"/>
  <c r="V439" i="13" s="1"/>
  <c r="M540" i="1"/>
  <c r="Z475" i="13" s="1"/>
  <c r="L532" i="1"/>
  <c r="Y467" i="13" s="1"/>
  <c r="M473" i="1"/>
  <c r="Z408" i="13" s="1"/>
  <c r="I530" i="1"/>
  <c r="V465" i="13" s="1"/>
  <c r="L476" i="1"/>
  <c r="Y411" i="13" s="1"/>
  <c r="K488" i="1"/>
  <c r="X423" i="13" s="1"/>
  <c r="I487" i="1"/>
  <c r="V422" i="13" s="1"/>
  <c r="K435" i="1"/>
  <c r="X370" i="13" s="1"/>
  <c r="K528" i="1"/>
  <c r="X463" i="13" s="1"/>
  <c r="P737" i="2"/>
  <c r="P745" i="2"/>
  <c r="P753" i="2"/>
  <c r="P761" i="2"/>
  <c r="P739" i="2"/>
  <c r="P747" i="2"/>
  <c r="P755" i="2"/>
  <c r="P763" i="2"/>
  <c r="L642" i="1"/>
  <c r="Y577" i="13" s="1"/>
  <c r="P740" i="2"/>
  <c r="P748" i="2"/>
  <c r="P756" i="2"/>
  <c r="P764" i="2"/>
  <c r="H650" i="1"/>
  <c r="U585" i="13" s="1"/>
  <c r="P741" i="2"/>
  <c r="P749" i="2"/>
  <c r="P757" i="2"/>
  <c r="P734" i="2"/>
  <c r="P742" i="2"/>
  <c r="P750" i="2"/>
  <c r="P758" i="2"/>
  <c r="K665" i="1"/>
  <c r="X600" i="13" s="1"/>
  <c r="P735" i="2"/>
  <c r="P743" i="2"/>
  <c r="P751" i="2"/>
  <c r="P759" i="2"/>
  <c r="J652" i="1"/>
  <c r="W587" i="13" s="1"/>
  <c r="P736" i="2"/>
  <c r="P744" i="2"/>
  <c r="P752" i="2"/>
  <c r="P760" i="2"/>
  <c r="L458" i="1"/>
  <c r="Y393" i="13" s="1"/>
  <c r="K474" i="1"/>
  <c r="X409" i="13" s="1"/>
  <c r="K484" i="1"/>
  <c r="X419" i="13" s="1"/>
  <c r="I497" i="1"/>
  <c r="V432" i="13" s="1"/>
  <c r="H714" i="1"/>
  <c r="U649" i="13" s="1"/>
  <c r="K460" i="1"/>
  <c r="X395" i="13" s="1"/>
  <c r="K470" i="1"/>
  <c r="X405" i="13" s="1"/>
  <c r="I476" i="1"/>
  <c r="V411" i="13" s="1"/>
  <c r="M512" i="1"/>
  <c r="Z447" i="13" s="1"/>
  <c r="I527" i="1"/>
  <c r="V462" i="13" s="1"/>
  <c r="I471" i="1"/>
  <c r="V406" i="13" s="1"/>
  <c r="J487" i="1"/>
  <c r="W422" i="13" s="1"/>
  <c r="M500" i="1"/>
  <c r="Z435" i="13" s="1"/>
  <c r="I514" i="1"/>
  <c r="V449" i="13" s="1"/>
  <c r="I543" i="1"/>
  <c r="V478" i="13" s="1"/>
  <c r="J463" i="1"/>
  <c r="W398" i="13" s="1"/>
  <c r="K471" i="1"/>
  <c r="X406" i="13" s="1"/>
  <c r="J492" i="1"/>
  <c r="W427" i="13" s="1"/>
  <c r="H520" i="1"/>
  <c r="U455" i="13" s="1"/>
  <c r="I473" i="1"/>
  <c r="V408" i="13" s="1"/>
  <c r="I469" i="1"/>
  <c r="V404" i="13" s="1"/>
  <c r="M495" i="1"/>
  <c r="Z430" i="13" s="1"/>
  <c r="I510" i="1"/>
  <c r="V445" i="13" s="1"/>
  <c r="L522" i="1"/>
  <c r="Y457" i="13" s="1"/>
  <c r="M697" i="1"/>
  <c r="Z632" i="13" s="1"/>
  <c r="J432" i="1"/>
  <c r="W367" i="13" s="1"/>
  <c r="H665" i="1"/>
  <c r="U600" i="13" s="1"/>
  <c r="H652" i="1"/>
  <c r="U587" i="13" s="1"/>
  <c r="H647" i="1"/>
  <c r="U582" i="13" s="1"/>
  <c r="H670" i="1"/>
  <c r="U605" i="13" s="1"/>
  <c r="H642" i="1"/>
  <c r="U577" i="13" s="1"/>
  <c r="H671" i="1"/>
  <c r="U606" i="13" s="1"/>
  <c r="H666" i="1"/>
  <c r="U601" i="13" s="1"/>
  <c r="H660" i="1"/>
  <c r="U595" i="13" s="1"/>
  <c r="K672" i="1"/>
  <c r="X607" i="13" s="1"/>
  <c r="K663" i="1"/>
  <c r="X598" i="13" s="1"/>
  <c r="K658" i="1"/>
  <c r="X593" i="13" s="1"/>
  <c r="K671" i="1"/>
  <c r="X606" i="13" s="1"/>
  <c r="K655" i="1"/>
  <c r="X590" i="13" s="1"/>
  <c r="K644" i="1"/>
  <c r="X579" i="13" s="1"/>
  <c r="K668" i="1"/>
  <c r="X603" i="13" s="1"/>
  <c r="K664" i="1"/>
  <c r="X599" i="13" s="1"/>
  <c r="K656" i="1"/>
  <c r="X591" i="13" s="1"/>
  <c r="K646" i="1"/>
  <c r="X581" i="13" s="1"/>
  <c r="K657" i="1"/>
  <c r="X592" i="13" s="1"/>
  <c r="K647" i="1"/>
  <c r="X582" i="13" s="1"/>
  <c r="K654" i="1"/>
  <c r="X589" i="13" s="1"/>
  <c r="K648" i="1"/>
  <c r="X583" i="13" s="1"/>
  <c r="K642" i="1"/>
  <c r="X577" i="13" s="1"/>
  <c r="K546" i="1"/>
  <c r="X481" i="13" s="1"/>
  <c r="K542" i="1"/>
  <c r="X477" i="13" s="1"/>
  <c r="I466" i="1"/>
  <c r="V401" i="13" s="1"/>
  <c r="H472" i="1"/>
  <c r="U407" i="13" s="1"/>
  <c r="L474" i="1"/>
  <c r="Y409" i="13" s="1"/>
  <c r="I477" i="1"/>
  <c r="V412" i="13" s="1"/>
  <c r="K480" i="1"/>
  <c r="X415" i="13" s="1"/>
  <c r="M481" i="1"/>
  <c r="Z416" i="13" s="1"/>
  <c r="L498" i="1"/>
  <c r="Y433" i="13" s="1"/>
  <c r="I508" i="1"/>
  <c r="V443" i="13" s="1"/>
  <c r="J510" i="1"/>
  <c r="W445" i="13" s="1"/>
  <c r="L511" i="1"/>
  <c r="Y446" i="13" s="1"/>
  <c r="H513" i="1"/>
  <c r="U448" i="13" s="1"/>
  <c r="I520" i="1"/>
  <c r="V455" i="13" s="1"/>
  <c r="K521" i="1"/>
  <c r="X456" i="13" s="1"/>
  <c r="M522" i="1"/>
  <c r="Z457" i="13" s="1"/>
  <c r="K543" i="1"/>
  <c r="X478" i="13" s="1"/>
  <c r="J659" i="1"/>
  <c r="W594" i="13" s="1"/>
  <c r="J642" i="1"/>
  <c r="W577" i="13" s="1"/>
  <c r="J666" i="1"/>
  <c r="W601" i="13" s="1"/>
  <c r="J663" i="1"/>
  <c r="W598" i="13" s="1"/>
  <c r="J671" i="1"/>
  <c r="W606" i="13" s="1"/>
  <c r="J655" i="1"/>
  <c r="W590" i="13" s="1"/>
  <c r="J672" i="1"/>
  <c r="W607" i="13" s="1"/>
  <c r="J660" i="1"/>
  <c r="W595" i="13" s="1"/>
  <c r="J650" i="1"/>
  <c r="W585" i="13" s="1"/>
  <c r="J544" i="1"/>
  <c r="W479" i="13" s="1"/>
  <c r="H449" i="1"/>
  <c r="U384" i="13" s="1"/>
  <c r="K473" i="1"/>
  <c r="X408" i="13" s="1"/>
  <c r="H478" i="1"/>
  <c r="U413" i="13" s="1"/>
  <c r="L480" i="1"/>
  <c r="Y415" i="13" s="1"/>
  <c r="J486" i="1"/>
  <c r="W421" i="13" s="1"/>
  <c r="I496" i="1"/>
  <c r="V431" i="13" s="1"/>
  <c r="M498" i="1"/>
  <c r="Z433" i="13" s="1"/>
  <c r="L504" i="1"/>
  <c r="Y439" i="13" s="1"/>
  <c r="H506" i="1"/>
  <c r="U441" i="13" s="1"/>
  <c r="M511" i="1"/>
  <c r="Z446" i="13" s="1"/>
  <c r="H519" i="1"/>
  <c r="U454" i="13" s="1"/>
  <c r="L521" i="1"/>
  <c r="Y456" i="13" s="1"/>
  <c r="L534" i="1"/>
  <c r="Y469" i="13" s="1"/>
  <c r="L538" i="1"/>
  <c r="Y473" i="13" s="1"/>
  <c r="L543" i="1"/>
  <c r="Y478" i="13" s="1"/>
  <c r="H719" i="1"/>
  <c r="U654" i="13" s="1"/>
  <c r="M549" i="1"/>
  <c r="Z484" i="13" s="1"/>
  <c r="I549" i="1"/>
  <c r="V484" i="13" s="1"/>
  <c r="J460" i="1"/>
  <c r="W395" i="13" s="1"/>
  <c r="K462" i="1"/>
  <c r="X397" i="13" s="1"/>
  <c r="M463" i="1"/>
  <c r="Z398" i="13" s="1"/>
  <c r="K466" i="1"/>
  <c r="X401" i="13" s="1"/>
  <c r="M468" i="1"/>
  <c r="Z403" i="13" s="1"/>
  <c r="H471" i="1"/>
  <c r="U406" i="13" s="1"/>
  <c r="J472" i="1"/>
  <c r="W407" i="13" s="1"/>
  <c r="M480" i="1"/>
  <c r="Z415" i="13" s="1"/>
  <c r="K486" i="1"/>
  <c r="X421" i="13" s="1"/>
  <c r="M487" i="1"/>
  <c r="Z422" i="13" s="1"/>
  <c r="I489" i="1"/>
  <c r="V424" i="13" s="1"/>
  <c r="M492" i="1"/>
  <c r="Z427" i="13" s="1"/>
  <c r="H495" i="1"/>
  <c r="U430" i="13" s="1"/>
  <c r="L497" i="1"/>
  <c r="Y432" i="13" s="1"/>
  <c r="I502" i="1"/>
  <c r="V437" i="13" s="1"/>
  <c r="K503" i="1"/>
  <c r="X438" i="13" s="1"/>
  <c r="H512" i="1"/>
  <c r="U447" i="13" s="1"/>
  <c r="L514" i="1"/>
  <c r="Y449" i="13" s="1"/>
  <c r="I517" i="1"/>
  <c r="V452" i="13" s="1"/>
  <c r="M521" i="1"/>
  <c r="Z456" i="13" s="1"/>
  <c r="M534" i="1"/>
  <c r="Z469" i="13" s="1"/>
  <c r="I536" i="1"/>
  <c r="V471" i="13" s="1"/>
  <c r="H672" i="1"/>
  <c r="U607" i="13" s="1"/>
  <c r="H696" i="1"/>
  <c r="U631" i="13" s="1"/>
  <c r="H673" i="1"/>
  <c r="U608" i="13" s="1"/>
  <c r="H694" i="1"/>
  <c r="U629" i="13" s="1"/>
  <c r="H702" i="1"/>
  <c r="U637" i="13" s="1"/>
  <c r="H698" i="1"/>
  <c r="U633" i="13" s="1"/>
  <c r="H690" i="1"/>
  <c r="U625" i="13" s="1"/>
  <c r="H684" i="1"/>
  <c r="U619" i="13" s="1"/>
  <c r="L544" i="1"/>
  <c r="Y479" i="13" s="1"/>
  <c r="L546" i="1"/>
  <c r="Y481" i="13" s="1"/>
  <c r="M493" i="1"/>
  <c r="Z428" i="13" s="1"/>
  <c r="M507" i="1"/>
  <c r="Z442" i="13" s="1"/>
  <c r="M517" i="1"/>
  <c r="Z452" i="13" s="1"/>
  <c r="H464" i="1"/>
  <c r="U399" i="13" s="1"/>
  <c r="J465" i="1"/>
  <c r="W400" i="13" s="1"/>
  <c r="J478" i="1"/>
  <c r="W413" i="13" s="1"/>
  <c r="H481" i="1"/>
  <c r="U416" i="13" s="1"/>
  <c r="I495" i="1"/>
  <c r="V430" i="13" s="1"/>
  <c r="K496" i="1"/>
  <c r="X431" i="13" s="1"/>
  <c r="M497" i="1"/>
  <c r="Z432" i="13" s="1"/>
  <c r="H505" i="1"/>
  <c r="U440" i="13" s="1"/>
  <c r="M510" i="1"/>
  <c r="Z445" i="13" s="1"/>
  <c r="K530" i="1"/>
  <c r="X465" i="13" s="1"/>
  <c r="H535" i="1"/>
  <c r="U470" i="13" s="1"/>
  <c r="L539" i="1"/>
  <c r="Y474" i="13" s="1"/>
  <c r="K544" i="1"/>
  <c r="X479" i="13" s="1"/>
  <c r="J657" i="1"/>
  <c r="W592" i="13" s="1"/>
  <c r="H706" i="1"/>
  <c r="U641" i="13" s="1"/>
  <c r="L653" i="1"/>
  <c r="Y588" i="13" s="1"/>
  <c r="L645" i="1"/>
  <c r="Y580" i="13" s="1"/>
  <c r="L669" i="1"/>
  <c r="Y604" i="13" s="1"/>
  <c r="L671" i="1"/>
  <c r="Y606" i="13" s="1"/>
  <c r="L666" i="1"/>
  <c r="Y601" i="13" s="1"/>
  <c r="L644" i="1"/>
  <c r="Y579" i="13" s="1"/>
  <c r="L664" i="1"/>
  <c r="Y599" i="13" s="1"/>
  <c r="L660" i="1"/>
  <c r="Y595" i="13" s="1"/>
  <c r="L656" i="1"/>
  <c r="Y591" i="13" s="1"/>
  <c r="L646" i="1"/>
  <c r="Y581" i="13" s="1"/>
  <c r="L652" i="1"/>
  <c r="Y587" i="13" s="1"/>
  <c r="L647" i="1"/>
  <c r="Y582" i="13" s="1"/>
  <c r="L670" i="1"/>
  <c r="Y605" i="13" s="1"/>
  <c r="L662" i="1"/>
  <c r="Y597" i="13" s="1"/>
  <c r="L663" i="1"/>
  <c r="Y598" i="13" s="1"/>
  <c r="L658" i="1"/>
  <c r="Y593" i="13" s="1"/>
  <c r="J446" i="1"/>
  <c r="W381" i="13" s="1"/>
  <c r="H543" i="1"/>
  <c r="U478" i="13" s="1"/>
  <c r="H544" i="1"/>
  <c r="U479" i="13" s="1"/>
  <c r="M711" i="1"/>
  <c r="Z646" i="13" s="1"/>
  <c r="M729" i="1"/>
  <c r="Z664" i="13" s="1"/>
  <c r="M726" i="1"/>
  <c r="Z661" i="13" s="1"/>
  <c r="M703" i="1"/>
  <c r="Z638" i="13" s="1"/>
  <c r="M719" i="1"/>
  <c r="Z654" i="13" s="1"/>
  <c r="M714" i="1"/>
  <c r="Z649" i="13" s="1"/>
  <c r="M708" i="1"/>
  <c r="Z643" i="13" s="1"/>
  <c r="M724" i="1"/>
  <c r="Z659" i="13" s="1"/>
  <c r="M720" i="1"/>
  <c r="Z655" i="13" s="1"/>
  <c r="M710" i="1"/>
  <c r="Z645" i="13" s="1"/>
  <c r="I713" i="1"/>
  <c r="V648" i="13" s="1"/>
  <c r="I703" i="1"/>
  <c r="V638" i="13" s="1"/>
  <c r="I732" i="1"/>
  <c r="V667" i="13" s="1"/>
  <c r="I710" i="1"/>
  <c r="V645" i="13" s="1"/>
  <c r="I726" i="1"/>
  <c r="V661" i="13" s="1"/>
  <c r="I721" i="1"/>
  <c r="V656" i="13" s="1"/>
  <c r="K710" i="1"/>
  <c r="X645" i="13" s="1"/>
  <c r="K704" i="1"/>
  <c r="X639" i="13" s="1"/>
  <c r="K721" i="1"/>
  <c r="X656" i="13" s="1"/>
  <c r="K718" i="1"/>
  <c r="X653" i="13" s="1"/>
  <c r="K703" i="1"/>
  <c r="X638" i="13" s="1"/>
  <c r="K728" i="1"/>
  <c r="X663" i="13" s="1"/>
  <c r="L440" i="1"/>
  <c r="Y375" i="13" s="1"/>
  <c r="L460" i="1"/>
  <c r="Y395" i="13" s="1"/>
  <c r="M462" i="1"/>
  <c r="Z397" i="13" s="1"/>
  <c r="I464" i="1"/>
  <c r="V399" i="13" s="1"/>
  <c r="K465" i="1"/>
  <c r="X400" i="13" s="1"/>
  <c r="J476" i="1"/>
  <c r="W411" i="13" s="1"/>
  <c r="K478" i="1"/>
  <c r="X413" i="13" s="1"/>
  <c r="I488" i="1"/>
  <c r="V423" i="13" s="1"/>
  <c r="H494" i="1"/>
  <c r="U429" i="13" s="1"/>
  <c r="I505" i="1"/>
  <c r="V440" i="13" s="1"/>
  <c r="L513" i="1"/>
  <c r="Y448" i="13" s="1"/>
  <c r="H516" i="1"/>
  <c r="U451" i="13" s="1"/>
  <c r="K524" i="1"/>
  <c r="X459" i="13" s="1"/>
  <c r="I533" i="1"/>
  <c r="V468" i="13" s="1"/>
  <c r="I535" i="1"/>
  <c r="V470" i="13" s="1"/>
  <c r="H540" i="1"/>
  <c r="U475" i="13" s="1"/>
  <c r="I542" i="1"/>
  <c r="V477" i="13" s="1"/>
  <c r="K548" i="1"/>
  <c r="X483" i="13" s="1"/>
  <c r="H646" i="1"/>
  <c r="U581" i="13" s="1"/>
  <c r="K708" i="1"/>
  <c r="X643" i="13" s="1"/>
  <c r="J694" i="1"/>
  <c r="W629" i="13" s="1"/>
  <c r="J702" i="1"/>
  <c r="W637" i="13" s="1"/>
  <c r="J698" i="1"/>
  <c r="W633" i="13" s="1"/>
  <c r="J680" i="1"/>
  <c r="W615" i="13" s="1"/>
  <c r="L713" i="1"/>
  <c r="Y648" i="13" s="1"/>
  <c r="L710" i="1"/>
  <c r="Y645" i="13" s="1"/>
  <c r="L727" i="1"/>
  <c r="Y662" i="13" s="1"/>
  <c r="L714" i="1"/>
  <c r="Y649" i="13" s="1"/>
  <c r="M700" i="1"/>
  <c r="Z635" i="13" s="1"/>
  <c r="M684" i="1"/>
  <c r="Z619" i="13" s="1"/>
  <c r="M679" i="1"/>
  <c r="Z614" i="13" s="1"/>
  <c r="M673" i="1"/>
  <c r="Z608" i="13" s="1"/>
  <c r="M690" i="1"/>
  <c r="Z625" i="13" s="1"/>
  <c r="M682" i="1"/>
  <c r="Z617" i="13" s="1"/>
  <c r="M680" i="1"/>
  <c r="Z615" i="13" s="1"/>
  <c r="M696" i="1"/>
  <c r="Z631" i="13" s="1"/>
  <c r="M692" i="1"/>
  <c r="Z627" i="13" s="1"/>
  <c r="M674" i="1"/>
  <c r="Z609" i="13" s="1"/>
  <c r="I697" i="1"/>
  <c r="V632" i="13" s="1"/>
  <c r="I692" i="1"/>
  <c r="V627" i="13" s="1"/>
  <c r="I681" i="1"/>
  <c r="V616" i="13" s="1"/>
  <c r="I689" i="1"/>
  <c r="V624" i="13" s="1"/>
  <c r="I686" i="1"/>
  <c r="V621" i="13" s="1"/>
  <c r="I682" i="1"/>
  <c r="V617" i="13" s="1"/>
  <c r="I696" i="1"/>
  <c r="V631" i="13" s="1"/>
  <c r="J724" i="1"/>
  <c r="W659" i="13" s="1"/>
  <c r="J729" i="1"/>
  <c r="W664" i="13" s="1"/>
  <c r="J727" i="1"/>
  <c r="W662" i="13" s="1"/>
  <c r="J719" i="1"/>
  <c r="W654" i="13" s="1"/>
  <c r="J708" i="1"/>
  <c r="W643" i="13" s="1"/>
  <c r="M460" i="1"/>
  <c r="Z395" i="13" s="1"/>
  <c r="H463" i="1"/>
  <c r="U398" i="13" s="1"/>
  <c r="J464" i="1"/>
  <c r="W399" i="13" s="1"/>
  <c r="L465" i="1"/>
  <c r="Y400" i="13" s="1"/>
  <c r="L478" i="1"/>
  <c r="Y413" i="13" s="1"/>
  <c r="H480" i="1"/>
  <c r="U415" i="13" s="1"/>
  <c r="J481" i="1"/>
  <c r="W416" i="13" s="1"/>
  <c r="H492" i="1"/>
  <c r="U427" i="13" s="1"/>
  <c r="K500" i="1"/>
  <c r="X435" i="13" s="1"/>
  <c r="H504" i="1"/>
  <c r="U439" i="13" s="1"/>
  <c r="L506" i="1"/>
  <c r="Y441" i="13" s="1"/>
  <c r="I509" i="1"/>
  <c r="V444" i="13" s="1"/>
  <c r="I511" i="1"/>
  <c r="V446" i="13" s="1"/>
  <c r="K512" i="1"/>
  <c r="X447" i="13" s="1"/>
  <c r="M513" i="1"/>
  <c r="Z448" i="13" s="1"/>
  <c r="J518" i="1"/>
  <c r="W453" i="13" s="1"/>
  <c r="L519" i="1"/>
  <c r="Y454" i="13" s="1"/>
  <c r="H538" i="1"/>
  <c r="U473" i="13" s="1"/>
  <c r="I540" i="1"/>
  <c r="V475" i="13" s="1"/>
  <c r="L548" i="1"/>
  <c r="Y483" i="13" s="1"/>
  <c r="J647" i="1"/>
  <c r="W582" i="13" s="1"/>
  <c r="H708" i="1"/>
  <c r="U643" i="13" s="1"/>
  <c r="H704" i="1"/>
  <c r="U639" i="13" s="1"/>
  <c r="H724" i="1"/>
  <c r="U659" i="13" s="1"/>
  <c r="H720" i="1"/>
  <c r="U655" i="13" s="1"/>
  <c r="H716" i="1"/>
  <c r="U651" i="13" s="1"/>
  <c r="H712" i="1"/>
  <c r="U647" i="13" s="1"/>
  <c r="H732" i="1"/>
  <c r="U667" i="13" s="1"/>
  <c r="H728" i="1"/>
  <c r="U663" i="13" s="1"/>
  <c r="H713" i="1"/>
  <c r="U648" i="13" s="1"/>
  <c r="H710" i="1"/>
  <c r="U645" i="13" s="1"/>
  <c r="H705" i="1"/>
  <c r="U640" i="13" s="1"/>
  <c r="H729" i="1"/>
  <c r="U664" i="13" s="1"/>
  <c r="H726" i="1"/>
  <c r="U661" i="13" s="1"/>
  <c r="H721" i="1"/>
  <c r="U656" i="13" s="1"/>
  <c r="H718" i="1"/>
  <c r="U653" i="13" s="1"/>
  <c r="H703" i="1"/>
  <c r="U638" i="13" s="1"/>
  <c r="H730" i="1"/>
  <c r="U665" i="13" s="1"/>
  <c r="H727" i="1"/>
  <c r="U662" i="13" s="1"/>
  <c r="H722" i="1"/>
  <c r="U657" i="13" s="1"/>
  <c r="L701" i="1"/>
  <c r="Y636" i="13" s="1"/>
  <c r="L679" i="1"/>
  <c r="Y614" i="13" s="1"/>
  <c r="L682" i="1"/>
  <c r="Y617" i="13" s="1"/>
  <c r="L694" i="1"/>
  <c r="Y629" i="13" s="1"/>
  <c r="M668" i="1"/>
  <c r="Z603" i="13" s="1"/>
  <c r="M663" i="1"/>
  <c r="Z598" i="13" s="1"/>
  <c r="M656" i="1"/>
  <c r="Z591" i="13" s="1"/>
  <c r="M646" i="1"/>
  <c r="Z581" i="13" s="1"/>
  <c r="M648" i="1"/>
  <c r="Z583" i="13" s="1"/>
  <c r="M642" i="1"/>
  <c r="Z577" i="13" s="1"/>
  <c r="M666" i="1"/>
  <c r="Z601" i="13" s="1"/>
  <c r="M655" i="1"/>
  <c r="Z590" i="13" s="1"/>
  <c r="M649" i="1"/>
  <c r="Z584" i="13" s="1"/>
  <c r="I642" i="1"/>
  <c r="V577" i="13" s="1"/>
  <c r="I649" i="1"/>
  <c r="V584" i="13" s="1"/>
  <c r="I646" i="1"/>
  <c r="V581" i="13" s="1"/>
  <c r="I662" i="1"/>
  <c r="V597" i="13" s="1"/>
  <c r="I657" i="1"/>
  <c r="V592" i="13" s="1"/>
  <c r="K694" i="1"/>
  <c r="X629" i="13" s="1"/>
  <c r="K679" i="1"/>
  <c r="X614" i="13" s="1"/>
  <c r="K687" i="1"/>
  <c r="X622" i="13" s="1"/>
  <c r="K700" i="1"/>
  <c r="X635" i="13" s="1"/>
  <c r="K692" i="1"/>
  <c r="X627" i="13" s="1"/>
  <c r="I463" i="1"/>
  <c r="V398" i="13" s="1"/>
  <c r="I480" i="1"/>
  <c r="V415" i="13" s="1"/>
  <c r="J494" i="1"/>
  <c r="W429" i="13" s="1"/>
  <c r="J511" i="1"/>
  <c r="W446" i="13" s="1"/>
  <c r="K522" i="1"/>
  <c r="X457" i="13" s="1"/>
  <c r="L529" i="1"/>
  <c r="Y464" i="13" s="1"/>
  <c r="H532" i="1"/>
  <c r="U467" i="13" s="1"/>
  <c r="M536" i="1"/>
  <c r="Z471" i="13" s="1"/>
  <c r="M542" i="1"/>
  <c r="Z477" i="13" s="1"/>
  <c r="H664" i="1"/>
  <c r="U599" i="13" s="1"/>
  <c r="I680" i="1"/>
  <c r="V615" i="13" s="1"/>
  <c r="J696" i="1"/>
  <c r="W631" i="13" s="1"/>
  <c r="L728" i="1"/>
  <c r="Y663" i="13" s="1"/>
  <c r="M445" i="1"/>
  <c r="Z380" i="13" s="1"/>
  <c r="H612" i="1"/>
  <c r="U547" i="13" s="1"/>
  <c r="H483" i="1"/>
  <c r="U418" i="13" s="1"/>
  <c r="J499" i="1"/>
  <c r="W434" i="13" s="1"/>
  <c r="H507" i="1"/>
  <c r="U442" i="13" s="1"/>
  <c r="J523" i="1"/>
  <c r="W458" i="13" s="1"/>
  <c r="M643" i="1"/>
  <c r="Z578" i="13" s="1"/>
  <c r="M675" i="1"/>
  <c r="Z610" i="13" s="1"/>
  <c r="L683" i="1"/>
  <c r="Y618" i="13" s="1"/>
  <c r="K723" i="1"/>
  <c r="X658" i="13" s="1"/>
  <c r="I731" i="1"/>
  <c r="V666" i="13" s="1"/>
  <c r="I667" i="1"/>
  <c r="V602" i="13" s="1"/>
  <c r="H731" i="1"/>
  <c r="U666" i="13" s="1"/>
  <c r="L475" i="1"/>
  <c r="Y410" i="13" s="1"/>
  <c r="M683" i="1"/>
  <c r="Z618" i="13" s="1"/>
  <c r="I459" i="1"/>
  <c r="V394" i="13" s="1"/>
  <c r="I523" i="1"/>
  <c r="V458" i="13" s="1"/>
  <c r="K499" i="1"/>
  <c r="X434" i="13" s="1"/>
  <c r="J691" i="1"/>
  <c r="W626" i="13" s="1"/>
  <c r="M715" i="1"/>
  <c r="Z650" i="13" s="1"/>
  <c r="M383" i="1"/>
  <c r="Z318" i="13" s="1"/>
  <c r="J424" i="1"/>
  <c r="W359" i="13" s="1"/>
  <c r="I431" i="1"/>
  <c r="V366" i="13" s="1"/>
  <c r="K432" i="1"/>
  <c r="X367" i="13" s="1"/>
  <c r="K439" i="1"/>
  <c r="X374" i="13" s="1"/>
  <c r="I442" i="1"/>
  <c r="V377" i="13" s="1"/>
  <c r="J444" i="1"/>
  <c r="W379" i="13" s="1"/>
  <c r="I449" i="1"/>
  <c r="V384" i="13" s="1"/>
  <c r="K457" i="1"/>
  <c r="X392" i="13" s="1"/>
  <c r="J639" i="1"/>
  <c r="W574" i="13" s="1"/>
  <c r="L372" i="1"/>
  <c r="Y307" i="13" s="1"/>
  <c r="I385" i="1"/>
  <c r="V320" i="13" s="1"/>
  <c r="H430" i="1"/>
  <c r="U365" i="13" s="1"/>
  <c r="L432" i="1"/>
  <c r="Y367" i="13" s="1"/>
  <c r="H434" i="1"/>
  <c r="U369" i="13" s="1"/>
  <c r="H441" i="1"/>
  <c r="U376" i="13" s="1"/>
  <c r="J442" i="1"/>
  <c r="W377" i="13" s="1"/>
  <c r="L446" i="1"/>
  <c r="Y381" i="13" s="1"/>
  <c r="J449" i="1"/>
  <c r="W384" i="13" s="1"/>
  <c r="I374" i="1"/>
  <c r="V309" i="13" s="1"/>
  <c r="K400" i="1"/>
  <c r="X335" i="13" s="1"/>
  <c r="H428" i="1"/>
  <c r="U363" i="13" s="1"/>
  <c r="I430" i="1"/>
  <c r="V365" i="13" s="1"/>
  <c r="K431" i="1"/>
  <c r="X366" i="13" s="1"/>
  <c r="M432" i="1"/>
  <c r="Z367" i="13" s="1"/>
  <c r="I434" i="1"/>
  <c r="V369" i="13" s="1"/>
  <c r="M439" i="1"/>
  <c r="Z374" i="13" s="1"/>
  <c r="M446" i="1"/>
  <c r="Z381" i="13" s="1"/>
  <c r="H566" i="1"/>
  <c r="U501" i="13" s="1"/>
  <c r="L640" i="1"/>
  <c r="Y575" i="13" s="1"/>
  <c r="L388" i="1"/>
  <c r="Y323" i="13" s="1"/>
  <c r="I428" i="1"/>
  <c r="V363" i="13" s="1"/>
  <c r="J430" i="1"/>
  <c r="W365" i="13" s="1"/>
  <c r="L431" i="1"/>
  <c r="Y366" i="13" s="1"/>
  <c r="H433" i="1"/>
  <c r="U368" i="13" s="1"/>
  <c r="K436" i="1"/>
  <c r="X371" i="13" s="1"/>
  <c r="L438" i="1"/>
  <c r="Y373" i="13" s="1"/>
  <c r="H440" i="1"/>
  <c r="U375" i="13" s="1"/>
  <c r="J448" i="1"/>
  <c r="W383" i="13" s="1"/>
  <c r="H454" i="1"/>
  <c r="U389" i="13" s="1"/>
  <c r="L456" i="1"/>
  <c r="Y391" i="13" s="1"/>
  <c r="I404" i="1"/>
  <c r="V339" i="13" s="1"/>
  <c r="J417" i="1"/>
  <c r="W352" i="13" s="1"/>
  <c r="K430" i="1"/>
  <c r="X365" i="13" s="1"/>
  <c r="K434" i="1"/>
  <c r="X369" i="13" s="1"/>
  <c r="M438" i="1"/>
  <c r="Z373" i="13" s="1"/>
  <c r="I440" i="1"/>
  <c r="V375" i="13" s="1"/>
  <c r="I454" i="1"/>
  <c r="V389" i="13" s="1"/>
  <c r="K455" i="1"/>
  <c r="X390" i="13" s="1"/>
  <c r="L584" i="1"/>
  <c r="Y519" i="13" s="1"/>
  <c r="I378" i="1"/>
  <c r="V313" i="13" s="1"/>
  <c r="J406" i="1"/>
  <c r="W341" i="13" s="1"/>
  <c r="K428" i="1"/>
  <c r="X363" i="13" s="1"/>
  <c r="H432" i="1"/>
  <c r="U367" i="13" s="1"/>
  <c r="J440" i="1"/>
  <c r="W375" i="13" s="1"/>
  <c r="L441" i="1"/>
  <c r="Y376" i="13" s="1"/>
  <c r="I452" i="1"/>
  <c r="V387" i="13" s="1"/>
  <c r="J454" i="1"/>
  <c r="W389" i="13" s="1"/>
  <c r="J458" i="1"/>
  <c r="W393" i="13" s="1"/>
  <c r="M369" i="1"/>
  <c r="Z304" i="13" s="1"/>
  <c r="M420" i="1"/>
  <c r="Z355" i="13" s="1"/>
  <c r="I432" i="1"/>
  <c r="V367" i="13" s="1"/>
  <c r="I437" i="1"/>
  <c r="V372" i="13" s="1"/>
  <c r="K440" i="1"/>
  <c r="X375" i="13" s="1"/>
  <c r="M441" i="1"/>
  <c r="Z376" i="13" s="1"/>
  <c r="K447" i="1"/>
  <c r="X382" i="13" s="1"/>
  <c r="I372" i="1"/>
  <c r="V307" i="13" s="1"/>
  <c r="H377" i="1"/>
  <c r="U312" i="13" s="1"/>
  <c r="J378" i="1"/>
  <c r="W313" i="13" s="1"/>
  <c r="M388" i="1"/>
  <c r="Z323" i="13" s="1"/>
  <c r="H391" i="1"/>
  <c r="U326" i="13" s="1"/>
  <c r="J392" i="1"/>
  <c r="W327" i="13" s="1"/>
  <c r="J404" i="1"/>
  <c r="W339" i="13" s="1"/>
  <c r="I409" i="1"/>
  <c r="V344" i="13" s="1"/>
  <c r="L412" i="1"/>
  <c r="Y347" i="13" s="1"/>
  <c r="M414" i="1"/>
  <c r="Z349" i="13" s="1"/>
  <c r="I416" i="1"/>
  <c r="V351" i="13" s="1"/>
  <c r="K417" i="1"/>
  <c r="X352" i="13" s="1"/>
  <c r="K424" i="1"/>
  <c r="X359" i="13" s="1"/>
  <c r="K552" i="1"/>
  <c r="X487" i="13" s="1"/>
  <c r="L559" i="1"/>
  <c r="Y494" i="13" s="1"/>
  <c r="M572" i="1"/>
  <c r="Z507" i="13" s="1"/>
  <c r="I600" i="1"/>
  <c r="V535" i="13" s="1"/>
  <c r="K640" i="1"/>
  <c r="X575" i="13" s="1"/>
  <c r="I637" i="1"/>
  <c r="V572" i="13" s="1"/>
  <c r="K633" i="1"/>
  <c r="X568" i="13" s="1"/>
  <c r="L628" i="1"/>
  <c r="Y563" i="13" s="1"/>
  <c r="K626" i="1"/>
  <c r="X561" i="13" s="1"/>
  <c r="J620" i="1"/>
  <c r="W555" i="13" s="1"/>
  <c r="L616" i="1"/>
  <c r="Y551" i="13" s="1"/>
  <c r="J615" i="1"/>
  <c r="W550" i="13" s="1"/>
  <c r="H614" i="1"/>
  <c r="U549" i="13" s="1"/>
  <c r="L602" i="1"/>
  <c r="Y537" i="13" s="1"/>
  <c r="H600" i="1"/>
  <c r="U535" i="13" s="1"/>
  <c r="I594" i="1"/>
  <c r="V529" i="13" s="1"/>
  <c r="H588" i="1"/>
  <c r="U523" i="13" s="1"/>
  <c r="K577" i="1"/>
  <c r="X512" i="13" s="1"/>
  <c r="I576" i="1"/>
  <c r="V511" i="13" s="1"/>
  <c r="M574" i="1"/>
  <c r="Z509" i="13" s="1"/>
  <c r="K570" i="1"/>
  <c r="X505" i="13" s="1"/>
  <c r="I569" i="1"/>
  <c r="V504" i="13" s="1"/>
  <c r="M567" i="1"/>
  <c r="Z502" i="13" s="1"/>
  <c r="J564" i="1"/>
  <c r="W499" i="13" s="1"/>
  <c r="M560" i="1"/>
  <c r="Z495" i="13" s="1"/>
  <c r="H556" i="1"/>
  <c r="U491" i="13" s="1"/>
  <c r="J552" i="1"/>
  <c r="W487" i="13" s="1"/>
  <c r="M573" i="1"/>
  <c r="Z508" i="13" s="1"/>
  <c r="L641" i="1"/>
  <c r="Y576" i="13" s="1"/>
  <c r="J640" i="1"/>
  <c r="W575" i="13" s="1"/>
  <c r="H639" i="1"/>
  <c r="U574" i="13" s="1"/>
  <c r="M636" i="1"/>
  <c r="Z571" i="13" s="1"/>
  <c r="L634" i="1"/>
  <c r="Y569" i="13" s="1"/>
  <c r="J633" i="1"/>
  <c r="W568" i="13" s="1"/>
  <c r="K628" i="1"/>
  <c r="X563" i="13" s="1"/>
  <c r="J626" i="1"/>
  <c r="W561" i="13" s="1"/>
  <c r="M617" i="1"/>
  <c r="Z552" i="13" s="1"/>
  <c r="K616" i="1"/>
  <c r="X551" i="13" s="1"/>
  <c r="I613" i="1"/>
  <c r="V548" i="13" s="1"/>
  <c r="M606" i="1"/>
  <c r="Z541" i="13" s="1"/>
  <c r="K602" i="1"/>
  <c r="X537" i="13" s="1"/>
  <c r="M599" i="1"/>
  <c r="Z534" i="13" s="1"/>
  <c r="K598" i="1"/>
  <c r="X533" i="13" s="1"/>
  <c r="L592" i="1"/>
  <c r="Y527" i="13" s="1"/>
  <c r="H590" i="1"/>
  <c r="U525" i="13" s="1"/>
  <c r="J584" i="1"/>
  <c r="W519" i="13" s="1"/>
  <c r="H583" i="1"/>
  <c r="U518" i="13" s="1"/>
  <c r="H576" i="1"/>
  <c r="U511" i="13" s="1"/>
  <c r="K572" i="1"/>
  <c r="X507" i="13" s="1"/>
  <c r="H569" i="1"/>
  <c r="U504" i="13" s="1"/>
  <c r="H558" i="1"/>
  <c r="U493" i="13" s="1"/>
  <c r="I552" i="1"/>
  <c r="V487" i="13" s="1"/>
  <c r="M550" i="1"/>
  <c r="Z485" i="13" s="1"/>
  <c r="M629" i="1"/>
  <c r="Z564" i="13" s="1"/>
  <c r="M565" i="1"/>
  <c r="Z500" i="13" s="1"/>
  <c r="K634" i="1"/>
  <c r="X569" i="13" s="1"/>
  <c r="M631" i="1"/>
  <c r="Z566" i="13" s="1"/>
  <c r="K630" i="1"/>
  <c r="X565" i="13" s="1"/>
  <c r="I626" i="1"/>
  <c r="V561" i="13" s="1"/>
  <c r="I622" i="1"/>
  <c r="V557" i="13" s="1"/>
  <c r="H620" i="1"/>
  <c r="U555" i="13" s="1"/>
  <c r="L617" i="1"/>
  <c r="Y552" i="13" s="1"/>
  <c r="J609" i="1"/>
  <c r="W544" i="13" s="1"/>
  <c r="H608" i="1"/>
  <c r="U543" i="13" s="1"/>
  <c r="L606" i="1"/>
  <c r="Y541" i="13" s="1"/>
  <c r="J602" i="1"/>
  <c r="W537" i="13" s="1"/>
  <c r="L599" i="1"/>
  <c r="Y534" i="13" s="1"/>
  <c r="J598" i="1"/>
  <c r="W533" i="13" s="1"/>
  <c r="I596" i="1"/>
  <c r="V531" i="13" s="1"/>
  <c r="M593" i="1"/>
  <c r="Z528" i="13" s="1"/>
  <c r="M586" i="1"/>
  <c r="Z521" i="13" s="1"/>
  <c r="K585" i="1"/>
  <c r="X520" i="13" s="1"/>
  <c r="M582" i="1"/>
  <c r="Z517" i="13" s="1"/>
  <c r="L580" i="1"/>
  <c r="Y515" i="13" s="1"/>
  <c r="I577" i="1"/>
  <c r="V512" i="13" s="1"/>
  <c r="M575" i="1"/>
  <c r="Z510" i="13" s="1"/>
  <c r="K574" i="1"/>
  <c r="X509" i="13" s="1"/>
  <c r="H564" i="1"/>
  <c r="U499" i="13" s="1"/>
  <c r="K560" i="1"/>
  <c r="X495" i="13" s="1"/>
  <c r="M557" i="1"/>
  <c r="Z492" i="13" s="1"/>
  <c r="H640" i="1"/>
  <c r="U575" i="13" s="1"/>
  <c r="J634" i="1"/>
  <c r="W569" i="13" s="1"/>
  <c r="H633" i="1"/>
  <c r="U568" i="13" s="1"/>
  <c r="L631" i="1"/>
  <c r="Y566" i="13" s="1"/>
  <c r="M614" i="1"/>
  <c r="Z549" i="13" s="1"/>
  <c r="I609" i="1"/>
  <c r="V544" i="13" s="1"/>
  <c r="M607" i="1"/>
  <c r="Z542" i="13" s="1"/>
  <c r="I602" i="1"/>
  <c r="V537" i="13" s="1"/>
  <c r="I598" i="1"/>
  <c r="V533" i="13" s="1"/>
  <c r="H596" i="1"/>
  <c r="U531" i="13" s="1"/>
  <c r="L593" i="1"/>
  <c r="Y528" i="13" s="1"/>
  <c r="H584" i="1"/>
  <c r="U519" i="13" s="1"/>
  <c r="L582" i="1"/>
  <c r="Y517" i="13" s="1"/>
  <c r="K580" i="1"/>
  <c r="X515" i="13" s="1"/>
  <c r="H577" i="1"/>
  <c r="U512" i="13" s="1"/>
  <c r="M613" i="1"/>
  <c r="Z548" i="13" s="1"/>
  <c r="M639" i="1"/>
  <c r="Z574" i="13" s="1"/>
  <c r="K638" i="1"/>
  <c r="X573" i="13" s="1"/>
  <c r="J636" i="1"/>
  <c r="W571" i="13" s="1"/>
  <c r="I630" i="1"/>
  <c r="V565" i="13" s="1"/>
  <c r="H628" i="1"/>
  <c r="U563" i="13" s="1"/>
  <c r="I623" i="1"/>
  <c r="V558" i="13" s="1"/>
  <c r="L614" i="1"/>
  <c r="Y549" i="13" s="1"/>
  <c r="K612" i="1"/>
  <c r="X547" i="13" s="1"/>
  <c r="J610" i="1"/>
  <c r="W545" i="13" s="1"/>
  <c r="J606" i="1"/>
  <c r="W541" i="13" s="1"/>
  <c r="H602" i="1"/>
  <c r="U537" i="13" s="1"/>
  <c r="H598" i="1"/>
  <c r="U533" i="13" s="1"/>
  <c r="M594" i="1"/>
  <c r="Z529" i="13" s="1"/>
  <c r="K593" i="1"/>
  <c r="X528" i="13" s="1"/>
  <c r="K586" i="1"/>
  <c r="X521" i="13" s="1"/>
  <c r="J580" i="1"/>
  <c r="W515" i="13" s="1"/>
  <c r="K575" i="1"/>
  <c r="X510" i="13" s="1"/>
  <c r="M569" i="1"/>
  <c r="Z504" i="13" s="1"/>
  <c r="I560" i="1"/>
  <c r="V495" i="13" s="1"/>
  <c r="M558" i="1"/>
  <c r="Z493" i="13" s="1"/>
  <c r="L556" i="1"/>
  <c r="Y491" i="13" s="1"/>
  <c r="J554" i="1"/>
  <c r="W489" i="13" s="1"/>
  <c r="L551" i="1"/>
  <c r="Y486" i="13" s="1"/>
  <c r="M605" i="1"/>
  <c r="Z540" i="13" s="1"/>
  <c r="H641" i="1"/>
  <c r="U576" i="13" s="1"/>
  <c r="L639" i="1"/>
  <c r="Y574" i="13" s="1"/>
  <c r="J638" i="1"/>
  <c r="W573" i="13" s="1"/>
  <c r="H634" i="1"/>
  <c r="U569" i="13" s="1"/>
  <c r="L625" i="1"/>
  <c r="Y560" i="13" s="1"/>
  <c r="H623" i="1"/>
  <c r="U558" i="13" s="1"/>
  <c r="K618" i="1"/>
  <c r="X553" i="13" s="1"/>
  <c r="K614" i="1"/>
  <c r="X549" i="13" s="1"/>
  <c r="M608" i="1"/>
  <c r="Z543" i="13" s="1"/>
  <c r="M601" i="1"/>
  <c r="Z536" i="13" s="1"/>
  <c r="I599" i="1"/>
  <c r="V534" i="13" s="1"/>
  <c r="L590" i="1"/>
  <c r="Y525" i="13" s="1"/>
  <c r="J586" i="1"/>
  <c r="W521" i="13" s="1"/>
  <c r="H585" i="1"/>
  <c r="U520" i="13" s="1"/>
  <c r="H578" i="1"/>
  <c r="U513" i="13" s="1"/>
  <c r="L569" i="1"/>
  <c r="Y504" i="13" s="1"/>
  <c r="H567" i="1"/>
  <c r="U502" i="13" s="1"/>
  <c r="L562" i="1"/>
  <c r="Y497" i="13" s="1"/>
  <c r="H560" i="1"/>
  <c r="U495" i="13" s="1"/>
  <c r="K556" i="1"/>
  <c r="X491" i="13" s="1"/>
  <c r="I554" i="1"/>
  <c r="V489" i="13" s="1"/>
  <c r="K639" i="1"/>
  <c r="X574" i="13" s="1"/>
  <c r="M633" i="1"/>
  <c r="Z568" i="13" s="1"/>
  <c r="I631" i="1"/>
  <c r="V566" i="13" s="1"/>
  <c r="I624" i="1"/>
  <c r="V559" i="13" s="1"/>
  <c r="M622" i="1"/>
  <c r="Z557" i="13" s="1"/>
  <c r="L620" i="1"/>
  <c r="Y555" i="13" s="1"/>
  <c r="J618" i="1"/>
  <c r="W553" i="13" s="1"/>
  <c r="I612" i="1"/>
  <c r="V547" i="13" s="1"/>
  <c r="L608" i="1"/>
  <c r="Y543" i="13" s="1"/>
  <c r="J600" i="1"/>
  <c r="W535" i="13" s="1"/>
  <c r="M596" i="1"/>
  <c r="Z531" i="13" s="1"/>
  <c r="K594" i="1"/>
  <c r="X529" i="13" s="1"/>
  <c r="M591" i="1"/>
  <c r="Z526" i="13" s="1"/>
  <c r="K590" i="1"/>
  <c r="X525" i="13" s="1"/>
  <c r="J588" i="1"/>
  <c r="W523" i="13" s="1"/>
  <c r="K583" i="1"/>
  <c r="X518" i="13" s="1"/>
  <c r="I582" i="1"/>
  <c r="V517" i="13" s="1"/>
  <c r="I575" i="1"/>
  <c r="V510" i="13" s="1"/>
  <c r="K569" i="1"/>
  <c r="X504" i="13" s="1"/>
  <c r="L564" i="1"/>
  <c r="Y499" i="13" s="1"/>
  <c r="M559" i="1"/>
  <c r="Z494" i="13" s="1"/>
  <c r="H554" i="1"/>
  <c r="U489" i="13" s="1"/>
  <c r="L552" i="1"/>
  <c r="Y487" i="13" s="1"/>
  <c r="J551" i="1"/>
  <c r="W486" i="13" s="1"/>
  <c r="H550" i="1"/>
  <c r="U485" i="13" s="1"/>
  <c r="M368" i="1"/>
  <c r="Z303" i="13" s="1"/>
  <c r="M382" i="1"/>
  <c r="Z317" i="13" s="1"/>
  <c r="I389" i="1"/>
  <c r="V324" i="13" s="1"/>
  <c r="K392" i="1"/>
  <c r="X327" i="13" s="1"/>
  <c r="M393" i="1"/>
  <c r="Z328" i="13" s="1"/>
  <c r="I398" i="1"/>
  <c r="V333" i="13" s="1"/>
  <c r="I402" i="1"/>
  <c r="V337" i="13" s="1"/>
  <c r="L406" i="1"/>
  <c r="Y341" i="13" s="1"/>
  <c r="J409" i="1"/>
  <c r="W344" i="13" s="1"/>
  <c r="J416" i="1"/>
  <c r="W351" i="13" s="1"/>
  <c r="I419" i="1"/>
  <c r="V354" i="13" s="1"/>
  <c r="J560" i="1"/>
  <c r="W495" i="13" s="1"/>
  <c r="H575" i="1"/>
  <c r="U510" i="13" s="1"/>
  <c r="I588" i="1"/>
  <c r="V523" i="13" s="1"/>
  <c r="K601" i="1"/>
  <c r="X536" i="13" s="1"/>
  <c r="M389" i="1"/>
  <c r="Z324" i="13" s="1"/>
  <c r="I367" i="1"/>
  <c r="V302" i="13" s="1"/>
  <c r="K365" i="1"/>
  <c r="X300" i="13" s="1"/>
  <c r="I348" i="1"/>
  <c r="V283" i="13" s="1"/>
  <c r="J343" i="1"/>
  <c r="W278" i="13" s="1"/>
  <c r="M338" i="1"/>
  <c r="Z273" i="13" s="1"/>
  <c r="M381" i="1"/>
  <c r="Z316" i="13" s="1"/>
  <c r="H367" i="1"/>
  <c r="U302" i="13" s="1"/>
  <c r="M364" i="1"/>
  <c r="Z299" i="13" s="1"/>
  <c r="I361" i="1"/>
  <c r="V296" i="13" s="1"/>
  <c r="M359" i="1"/>
  <c r="Z294" i="13" s="1"/>
  <c r="J356" i="1"/>
  <c r="W291" i="13" s="1"/>
  <c r="I354" i="1"/>
  <c r="V289" i="13" s="1"/>
  <c r="K351" i="1"/>
  <c r="X286" i="13" s="1"/>
  <c r="I350" i="1"/>
  <c r="V285" i="13" s="1"/>
  <c r="H348" i="1"/>
  <c r="U283" i="13" s="1"/>
  <c r="I343" i="1"/>
  <c r="V278" i="13" s="1"/>
  <c r="M366" i="1"/>
  <c r="Z301" i="13" s="1"/>
  <c r="J362" i="1"/>
  <c r="W297" i="13" s="1"/>
  <c r="H361" i="1"/>
  <c r="U296" i="13" s="1"/>
  <c r="L359" i="1"/>
  <c r="Y294" i="13" s="1"/>
  <c r="I356" i="1"/>
  <c r="V291" i="13" s="1"/>
  <c r="H354" i="1"/>
  <c r="U289" i="13" s="1"/>
  <c r="L347" i="1"/>
  <c r="Y282" i="13" s="1"/>
  <c r="I337" i="1"/>
  <c r="V272" i="13" s="1"/>
  <c r="H365" i="1"/>
  <c r="U300" i="13" s="1"/>
  <c r="I362" i="1"/>
  <c r="V297" i="13" s="1"/>
  <c r="M360" i="1"/>
  <c r="Z295" i="13" s="1"/>
  <c r="K359" i="1"/>
  <c r="X294" i="13" s="1"/>
  <c r="I358" i="1"/>
  <c r="V293" i="13" s="1"/>
  <c r="I351" i="1"/>
  <c r="V286" i="13" s="1"/>
  <c r="K349" i="1"/>
  <c r="X284" i="13" s="1"/>
  <c r="I344" i="1"/>
  <c r="V279" i="13" s="1"/>
  <c r="L340" i="1"/>
  <c r="Y275" i="13" s="1"/>
  <c r="M421" i="1"/>
  <c r="Z356" i="13" s="1"/>
  <c r="M367" i="1"/>
  <c r="Z302" i="13" s="1"/>
  <c r="J364" i="1"/>
  <c r="W299" i="13" s="1"/>
  <c r="I355" i="1"/>
  <c r="V290" i="13" s="1"/>
  <c r="L353" i="1"/>
  <c r="Y288" i="13" s="1"/>
  <c r="M348" i="1"/>
  <c r="Z283" i="13" s="1"/>
  <c r="L342" i="1"/>
  <c r="Y277" i="13" s="1"/>
  <c r="I338" i="1"/>
  <c r="V273" i="13" s="1"/>
  <c r="H349" i="1"/>
  <c r="U284" i="13" s="1"/>
  <c r="I364" i="1"/>
  <c r="V299" i="13" s="1"/>
  <c r="I359" i="1"/>
  <c r="V294" i="13" s="1"/>
  <c r="I352" i="1"/>
  <c r="V287" i="13" s="1"/>
  <c r="K346" i="1"/>
  <c r="X281" i="13" s="1"/>
  <c r="I345" i="1"/>
  <c r="V280" i="13" s="1"/>
  <c r="I366" i="1"/>
  <c r="V301" i="13" s="1"/>
  <c r="H364" i="1"/>
  <c r="U299" i="13" s="1"/>
  <c r="H359" i="1"/>
  <c r="U294" i="13" s="1"/>
  <c r="M356" i="1"/>
  <c r="Z291" i="13" s="1"/>
  <c r="H352" i="1"/>
  <c r="U287" i="13" s="1"/>
  <c r="L350" i="1"/>
  <c r="Y285" i="13" s="1"/>
  <c r="H345" i="1"/>
  <c r="U280" i="13" s="1"/>
  <c r="I340" i="1"/>
  <c r="V275" i="13" s="1"/>
  <c r="J377" i="1"/>
  <c r="W312" i="13" s="1"/>
  <c r="L378" i="1"/>
  <c r="Y313" i="13" s="1"/>
  <c r="L385" i="1"/>
  <c r="Y320" i="13" s="1"/>
  <c r="M387" i="1"/>
  <c r="Z322" i="13" s="1"/>
  <c r="J391" i="1"/>
  <c r="W326" i="13" s="1"/>
  <c r="H394" i="1"/>
  <c r="U329" i="13" s="1"/>
  <c r="H401" i="1"/>
  <c r="U336" i="13" s="1"/>
  <c r="M406" i="1"/>
  <c r="Z341" i="13" s="1"/>
  <c r="K409" i="1"/>
  <c r="X344" i="13" s="1"/>
  <c r="I415" i="1"/>
  <c r="V350" i="13" s="1"/>
  <c r="K416" i="1"/>
  <c r="X351" i="13" s="1"/>
  <c r="M417" i="1"/>
  <c r="Z352" i="13" s="1"/>
  <c r="H420" i="1"/>
  <c r="U355" i="13" s="1"/>
  <c r="K423" i="1"/>
  <c r="X358" i="13" s="1"/>
  <c r="M553" i="1"/>
  <c r="Z488" i="13" s="1"/>
  <c r="J576" i="1"/>
  <c r="W511" i="13" s="1"/>
  <c r="J590" i="1"/>
  <c r="W525" i="13" s="1"/>
  <c r="H631" i="1"/>
  <c r="U566" i="13" s="1"/>
  <c r="I346" i="1"/>
  <c r="V281" i="13" s="1"/>
  <c r="I360" i="1"/>
  <c r="V295" i="13" s="1"/>
  <c r="M374" i="1"/>
  <c r="Z309" i="13" s="1"/>
  <c r="H388" i="1"/>
  <c r="U323" i="13" s="1"/>
  <c r="L409" i="1"/>
  <c r="Y344" i="13" s="1"/>
  <c r="L416" i="1"/>
  <c r="Y351" i="13" s="1"/>
  <c r="K554" i="1"/>
  <c r="X489" i="13" s="1"/>
  <c r="L568" i="1"/>
  <c r="Y503" i="13" s="1"/>
  <c r="L577" i="1"/>
  <c r="Y512" i="13" s="1"/>
  <c r="I618" i="1"/>
  <c r="V553" i="13" s="1"/>
  <c r="J348" i="1"/>
  <c r="W283" i="13" s="1"/>
  <c r="M378" i="1"/>
  <c r="Z313" i="13" s="1"/>
  <c r="I390" i="1"/>
  <c r="V325" i="13" s="1"/>
  <c r="I401" i="1"/>
  <c r="V336" i="13" s="1"/>
  <c r="J408" i="1"/>
  <c r="W343" i="13" s="1"/>
  <c r="J415" i="1"/>
  <c r="W350" i="13" s="1"/>
  <c r="I420" i="1"/>
  <c r="V355" i="13" s="1"/>
  <c r="M372" i="1"/>
  <c r="Z307" i="13" s="1"/>
  <c r="H375" i="1"/>
  <c r="U310" i="13" s="1"/>
  <c r="J376" i="1"/>
  <c r="W311" i="13" s="1"/>
  <c r="J383" i="1"/>
  <c r="W318" i="13" s="1"/>
  <c r="H386" i="1"/>
  <c r="U321" i="13" s="1"/>
  <c r="J394" i="1"/>
  <c r="W329" i="13" s="1"/>
  <c r="H400" i="1"/>
  <c r="U335" i="13" s="1"/>
  <c r="I405" i="1"/>
  <c r="V340" i="13" s="1"/>
  <c r="I407" i="1"/>
  <c r="V342" i="13" s="1"/>
  <c r="K408" i="1"/>
  <c r="X343" i="13" s="1"/>
  <c r="H412" i="1"/>
  <c r="U347" i="13" s="1"/>
  <c r="J420" i="1"/>
  <c r="W355" i="13" s="1"/>
  <c r="K422" i="1"/>
  <c r="X357" i="13" s="1"/>
  <c r="M579" i="1"/>
  <c r="Z514" i="13" s="1"/>
  <c r="H593" i="1"/>
  <c r="U528" i="13" s="1"/>
  <c r="K620" i="1"/>
  <c r="X555" i="13" s="1"/>
  <c r="L633" i="1"/>
  <c r="Y568" i="13" s="1"/>
  <c r="K350" i="1"/>
  <c r="X285" i="13" s="1"/>
  <c r="M362" i="1"/>
  <c r="Z297" i="13" s="1"/>
  <c r="M397" i="1"/>
  <c r="Z332" i="13" s="1"/>
  <c r="K377" i="1"/>
  <c r="X312" i="13" s="1"/>
  <c r="K384" i="1"/>
  <c r="X319" i="13" s="1"/>
  <c r="L411" i="1"/>
  <c r="Y346" i="13" s="1"/>
  <c r="M370" i="1"/>
  <c r="Z305" i="13" s="1"/>
  <c r="I382" i="1"/>
  <c r="V317" i="13" s="1"/>
  <c r="K383" i="1"/>
  <c r="X318" i="13" s="1"/>
  <c r="M384" i="1"/>
  <c r="Z319" i="13" s="1"/>
  <c r="K390" i="1"/>
  <c r="X325" i="13" s="1"/>
  <c r="M391" i="1"/>
  <c r="Z326" i="13" s="1"/>
  <c r="K394" i="1"/>
  <c r="X329" i="13" s="1"/>
  <c r="M398" i="1"/>
  <c r="Z333" i="13" s="1"/>
  <c r="J407" i="1"/>
  <c r="W342" i="13" s="1"/>
  <c r="H410" i="1"/>
  <c r="U345" i="13" s="1"/>
  <c r="L415" i="1"/>
  <c r="Y350" i="13" s="1"/>
  <c r="H417" i="1"/>
  <c r="U352" i="13" s="1"/>
  <c r="K420" i="1"/>
  <c r="X355" i="13" s="1"/>
  <c r="L422" i="1"/>
  <c r="Y357" i="13" s="1"/>
  <c r="H424" i="1"/>
  <c r="U359" i="13" s="1"/>
  <c r="M556" i="1"/>
  <c r="Z491" i="13" s="1"/>
  <c r="H570" i="1"/>
  <c r="U505" i="13" s="1"/>
  <c r="H582" i="1"/>
  <c r="U517" i="13" s="1"/>
  <c r="K608" i="1"/>
  <c r="X543" i="13" s="1"/>
  <c r="H635" i="1"/>
  <c r="U570" i="13" s="1"/>
  <c r="I383" i="1"/>
  <c r="V318" i="13" s="1"/>
  <c r="M392" i="1"/>
  <c r="Z327" i="13" s="1"/>
  <c r="H407" i="1"/>
  <c r="U342" i="13" s="1"/>
  <c r="J368" i="1"/>
  <c r="W303" i="13" s="1"/>
  <c r="L369" i="1"/>
  <c r="Y304" i="13" s="1"/>
  <c r="H374" i="1"/>
  <c r="U309" i="13" s="1"/>
  <c r="H378" i="1"/>
  <c r="U313" i="13" s="1"/>
  <c r="I380" i="1"/>
  <c r="V315" i="13" s="1"/>
  <c r="K388" i="1"/>
  <c r="X323" i="13" s="1"/>
  <c r="L390" i="1"/>
  <c r="Y325" i="13" s="1"/>
  <c r="H392" i="1"/>
  <c r="U327" i="13" s="1"/>
  <c r="L394" i="1"/>
  <c r="Y329" i="13" s="1"/>
  <c r="M396" i="1"/>
  <c r="Z331" i="13" s="1"/>
  <c r="L401" i="1"/>
  <c r="Y336" i="13" s="1"/>
  <c r="I406" i="1"/>
  <c r="V341" i="13" s="1"/>
  <c r="K407" i="1"/>
  <c r="X342" i="13" s="1"/>
  <c r="I410" i="1"/>
  <c r="V345" i="13" s="1"/>
  <c r="K414" i="1"/>
  <c r="X349" i="13" s="1"/>
  <c r="I417" i="1"/>
  <c r="V352" i="13" s="1"/>
  <c r="K418" i="1"/>
  <c r="X353" i="13" s="1"/>
  <c r="M426" i="1"/>
  <c r="Z361" i="13" s="1"/>
  <c r="J558" i="1"/>
  <c r="W493" i="13" s="1"/>
  <c r="J583" i="1"/>
  <c r="W518" i="13" s="1"/>
  <c r="H638" i="1"/>
  <c r="U573" i="13" s="1"/>
  <c r="H340" i="1"/>
  <c r="U275" i="13" s="1"/>
  <c r="I353" i="1"/>
  <c r="V288" i="13" s="1"/>
  <c r="J371" i="1"/>
  <c r="W306" i="13" s="1"/>
  <c r="L387" i="1"/>
  <c r="Y322" i="13" s="1"/>
  <c r="I395" i="1"/>
  <c r="V330" i="13" s="1"/>
  <c r="K411" i="1"/>
  <c r="X346" i="13" s="1"/>
  <c r="H419" i="1"/>
  <c r="U354" i="13" s="1"/>
  <c r="H611" i="1"/>
  <c r="U546" i="13" s="1"/>
  <c r="J627" i="1"/>
  <c r="W562" i="13" s="1"/>
  <c r="M635" i="1"/>
  <c r="Z570" i="13" s="1"/>
  <c r="I379" i="1"/>
  <c r="V314" i="13" s="1"/>
  <c r="K395" i="1"/>
  <c r="X330" i="13" s="1"/>
  <c r="M411" i="1"/>
  <c r="Z346" i="13" s="1"/>
  <c r="I443" i="1"/>
  <c r="V378" i="13" s="1"/>
  <c r="K459" i="1"/>
  <c r="X394" i="13" s="1"/>
  <c r="L499" i="1"/>
  <c r="Y434" i="13" s="1"/>
  <c r="I507" i="1"/>
  <c r="V442" i="13" s="1"/>
  <c r="M539" i="1"/>
  <c r="Z474" i="13" s="1"/>
  <c r="I571" i="1"/>
  <c r="V506" i="13" s="1"/>
  <c r="K587" i="1"/>
  <c r="X522" i="13" s="1"/>
  <c r="I635" i="1"/>
  <c r="V570" i="13" s="1"/>
  <c r="H339" i="1"/>
  <c r="U274" i="13" s="1"/>
  <c r="H707" i="1"/>
  <c r="U642" i="13" s="1"/>
  <c r="J731" i="1"/>
  <c r="W666" i="13" s="1"/>
  <c r="M371" i="1"/>
  <c r="Z306" i="13" s="1"/>
  <c r="J379" i="1"/>
  <c r="W314" i="13" s="1"/>
  <c r="L395" i="1"/>
  <c r="Y330" i="13" s="1"/>
  <c r="H427" i="1"/>
  <c r="U362" i="13" s="1"/>
  <c r="M435" i="1"/>
  <c r="Z370" i="13" s="1"/>
  <c r="L459" i="1"/>
  <c r="Y394" i="13" s="1"/>
  <c r="J507" i="1"/>
  <c r="W442" i="13" s="1"/>
  <c r="I531" i="1"/>
  <c r="V466" i="13" s="1"/>
  <c r="H555" i="1"/>
  <c r="U490" i="13" s="1"/>
  <c r="M563" i="1"/>
  <c r="Z498" i="13" s="1"/>
  <c r="J571" i="1"/>
  <c r="W506" i="13" s="1"/>
  <c r="L587" i="1"/>
  <c r="Y522" i="13" s="1"/>
  <c r="K611" i="1"/>
  <c r="X546" i="13" s="1"/>
  <c r="J635" i="1"/>
  <c r="W570" i="13" s="1"/>
  <c r="I339" i="1"/>
  <c r="V274" i="13" s="1"/>
  <c r="M659" i="1"/>
  <c r="Z594" i="13" s="1"/>
  <c r="I675" i="1"/>
  <c r="V610" i="13" s="1"/>
  <c r="M691" i="1"/>
  <c r="Z626" i="13" s="1"/>
  <c r="M723" i="1"/>
  <c r="Z658" i="13" s="1"/>
  <c r="K379" i="1"/>
  <c r="X314" i="13" s="1"/>
  <c r="H387" i="1"/>
  <c r="U322" i="13" s="1"/>
  <c r="I427" i="1"/>
  <c r="V362" i="13" s="1"/>
  <c r="H451" i="1"/>
  <c r="U386" i="13" s="1"/>
  <c r="L483" i="1"/>
  <c r="Y418" i="13" s="1"/>
  <c r="I491" i="1"/>
  <c r="V426" i="13" s="1"/>
  <c r="K571" i="1"/>
  <c r="X506" i="13" s="1"/>
  <c r="M587" i="1"/>
  <c r="Z522" i="13" s="1"/>
  <c r="J595" i="1"/>
  <c r="W530" i="13" s="1"/>
  <c r="L611" i="1"/>
  <c r="Y546" i="13" s="1"/>
  <c r="K635" i="1"/>
  <c r="X570" i="13" s="1"/>
  <c r="I363" i="1"/>
  <c r="V298" i="13" s="1"/>
  <c r="J643" i="1"/>
  <c r="W578" i="13" s="1"/>
  <c r="L699" i="1"/>
  <c r="Y634" i="13" s="1"/>
  <c r="H715" i="1"/>
  <c r="U650" i="13" s="1"/>
  <c r="L731" i="1"/>
  <c r="Y666" i="13" s="1"/>
  <c r="I387" i="1"/>
  <c r="V322" i="13" s="1"/>
  <c r="K403" i="1"/>
  <c r="X338" i="13" s="1"/>
  <c r="L443" i="1"/>
  <c r="Y378" i="13" s="1"/>
  <c r="I451" i="1"/>
  <c r="V386" i="13" s="1"/>
  <c r="J491" i="1"/>
  <c r="W426" i="13" s="1"/>
  <c r="I515" i="1"/>
  <c r="V450" i="13" s="1"/>
  <c r="K531" i="1"/>
  <c r="X466" i="13" s="1"/>
  <c r="H539" i="1"/>
  <c r="U474" i="13" s="1"/>
  <c r="M547" i="1"/>
  <c r="Z482" i="13" s="1"/>
  <c r="L571" i="1"/>
  <c r="Y506" i="13" s="1"/>
  <c r="I579" i="1"/>
  <c r="V514" i="13" s="1"/>
  <c r="M611" i="1"/>
  <c r="Z546" i="13" s="1"/>
  <c r="K643" i="1"/>
  <c r="X578" i="13" s="1"/>
  <c r="I651" i="1"/>
  <c r="V586" i="13" s="1"/>
  <c r="M667" i="1"/>
  <c r="Z602" i="13" s="1"/>
  <c r="K675" i="1"/>
  <c r="X610" i="13" s="1"/>
  <c r="I715" i="1"/>
  <c r="V650" i="13" s="1"/>
  <c r="M731" i="1"/>
  <c r="Z666" i="13" s="1"/>
  <c r="L403" i="1"/>
  <c r="Y338" i="13" s="1"/>
  <c r="I411" i="1"/>
  <c r="V346" i="13" s="1"/>
  <c r="K427" i="1"/>
  <c r="X362" i="13" s="1"/>
  <c r="H435" i="1"/>
  <c r="U370" i="13" s="1"/>
  <c r="I475" i="1"/>
  <c r="V410" i="13" s="1"/>
  <c r="H499" i="1"/>
  <c r="U434" i="13" s="1"/>
  <c r="I539" i="1"/>
  <c r="V474" i="13" s="1"/>
  <c r="K555" i="1"/>
  <c r="X490" i="13" s="1"/>
  <c r="L595" i="1"/>
  <c r="Y530" i="13" s="1"/>
  <c r="I603" i="1"/>
  <c r="V538" i="13" s="1"/>
  <c r="K619" i="1"/>
  <c r="X554" i="13" s="1"/>
  <c r="L339" i="1"/>
  <c r="Y274" i="13" s="1"/>
  <c r="I347" i="1"/>
  <c r="V282" i="13" s="1"/>
  <c r="L643" i="1"/>
  <c r="Y578" i="13" s="1"/>
  <c r="J651" i="1"/>
  <c r="W586" i="13" s="1"/>
  <c r="H659" i="1"/>
  <c r="U594" i="13" s="1"/>
  <c r="L707" i="1"/>
  <c r="Y642" i="13" s="1"/>
  <c r="J715" i="1"/>
  <c r="W650" i="13" s="1"/>
  <c r="H723" i="1"/>
  <c r="U658" i="13" s="1"/>
  <c r="K451" i="1"/>
  <c r="X386" i="13" s="1"/>
  <c r="J475" i="1"/>
  <c r="W410" i="13" s="1"/>
  <c r="L491" i="1"/>
  <c r="Y426" i="13" s="1"/>
  <c r="I499" i="1"/>
  <c r="V434" i="13" s="1"/>
  <c r="H523" i="1"/>
  <c r="U458" i="13" s="1"/>
  <c r="J539" i="1"/>
  <c r="W474" i="13" s="1"/>
  <c r="I563" i="1"/>
  <c r="V498" i="13" s="1"/>
  <c r="K579" i="1"/>
  <c r="X514" i="13" s="1"/>
  <c r="L619" i="1"/>
  <c r="Y554" i="13" s="1"/>
  <c r="I659" i="1"/>
  <c r="V594" i="13" s="1"/>
  <c r="K715" i="1"/>
  <c r="X650" i="13" s="1"/>
  <c r="I723" i="1"/>
  <c r="V658" i="13" s="1"/>
  <c r="I341" i="1"/>
  <c r="V276" i="13" s="1"/>
  <c r="I349" i="1"/>
  <c r="V284" i="13" s="1"/>
  <c r="I357" i="1"/>
  <c r="V292" i="13" s="1"/>
  <c r="I365" i="1"/>
  <c r="V300" i="13" s="1"/>
  <c r="M653" i="1"/>
  <c r="Z588" i="13" s="1"/>
  <c r="M661" i="1"/>
  <c r="Z596" i="13" s="1"/>
  <c r="M669" i="1"/>
  <c r="Z604" i="13" s="1"/>
  <c r="M685" i="1"/>
  <c r="Z620" i="13" s="1"/>
  <c r="M709" i="1"/>
  <c r="Z644" i="13" s="1"/>
  <c r="M725" i="1"/>
  <c r="Z660" i="13" s="1"/>
  <c r="H397" i="1"/>
  <c r="U332" i="13" s="1"/>
  <c r="H405" i="1"/>
  <c r="U340" i="13" s="1"/>
  <c r="H421" i="1"/>
  <c r="U356" i="13" s="1"/>
  <c r="H429" i="1"/>
  <c r="U364" i="13" s="1"/>
  <c r="H437" i="1"/>
  <c r="U372" i="13" s="1"/>
  <c r="H445" i="1"/>
  <c r="U380" i="13" s="1"/>
  <c r="H485" i="1"/>
  <c r="U420" i="13" s="1"/>
  <c r="H493" i="1"/>
  <c r="U428" i="13" s="1"/>
  <c r="H501" i="1"/>
  <c r="U436" i="13" s="1"/>
  <c r="H525" i="1"/>
  <c r="U460" i="13" s="1"/>
  <c r="H549" i="1"/>
  <c r="U484" i="13" s="1"/>
  <c r="H597" i="1"/>
  <c r="U532" i="13" s="1"/>
  <c r="H605" i="1"/>
  <c r="U540" i="13" s="1"/>
  <c r="H621" i="1"/>
  <c r="U556" i="13" s="1"/>
  <c r="H629" i="1"/>
  <c r="U564" i="13" s="1"/>
  <c r="H637" i="1"/>
  <c r="U572" i="13" s="1"/>
  <c r="J405" i="1"/>
  <c r="W340" i="13" s="1"/>
  <c r="J421" i="1"/>
  <c r="W356" i="13" s="1"/>
  <c r="J437" i="1"/>
  <c r="W372" i="13" s="1"/>
  <c r="J453" i="1"/>
  <c r="W388" i="13" s="1"/>
  <c r="J461" i="1"/>
  <c r="W396" i="13" s="1"/>
  <c r="J469" i="1"/>
  <c r="W404" i="13" s="1"/>
  <c r="J477" i="1"/>
  <c r="W412" i="13" s="1"/>
  <c r="J485" i="1"/>
  <c r="W420" i="13" s="1"/>
  <c r="J525" i="1"/>
  <c r="W460" i="13" s="1"/>
  <c r="J533" i="1"/>
  <c r="W468" i="13" s="1"/>
  <c r="J541" i="1"/>
  <c r="W476" i="13" s="1"/>
  <c r="J565" i="1"/>
  <c r="W500" i="13" s="1"/>
  <c r="J589" i="1"/>
  <c r="W524" i="13" s="1"/>
  <c r="J621" i="1"/>
  <c r="W556" i="13" s="1"/>
  <c r="J629" i="1"/>
  <c r="W564" i="13" s="1"/>
  <c r="L341" i="1"/>
  <c r="Y276" i="13" s="1"/>
  <c r="L357" i="1"/>
  <c r="Y292" i="13" s="1"/>
  <c r="H653" i="1"/>
  <c r="U588" i="13" s="1"/>
  <c r="H685" i="1"/>
  <c r="U620" i="13" s="1"/>
  <c r="H709" i="1"/>
  <c r="U644" i="13" s="1"/>
  <c r="H717" i="1"/>
  <c r="U652" i="13" s="1"/>
  <c r="H725" i="1"/>
  <c r="U660" i="13" s="1"/>
  <c r="H733" i="1"/>
  <c r="U668" i="13" s="1"/>
  <c r="K373" i="1"/>
  <c r="X308" i="13" s="1"/>
  <c r="K413" i="1"/>
  <c r="X348" i="13" s="1"/>
  <c r="K445" i="1"/>
  <c r="X380" i="13" s="1"/>
  <c r="K453" i="1"/>
  <c r="X388" i="13" s="1"/>
  <c r="K477" i="1"/>
  <c r="X412" i="13" s="1"/>
  <c r="K485" i="1"/>
  <c r="X420" i="13" s="1"/>
  <c r="K501" i="1"/>
  <c r="X436" i="13" s="1"/>
  <c r="K517" i="1"/>
  <c r="X452" i="13" s="1"/>
  <c r="K581" i="1"/>
  <c r="X516" i="13" s="1"/>
  <c r="M349" i="1"/>
  <c r="Z284" i="13" s="1"/>
  <c r="I645" i="1"/>
  <c r="V580" i="13" s="1"/>
  <c r="I653" i="1"/>
  <c r="V588" i="13" s="1"/>
  <c r="I661" i="1"/>
  <c r="V596" i="13" s="1"/>
  <c r="I677" i="1"/>
  <c r="V612" i="13" s="1"/>
  <c r="I733" i="1"/>
  <c r="V668" i="13" s="1"/>
  <c r="L373" i="1"/>
  <c r="Y308" i="13" s="1"/>
  <c r="L389" i="1"/>
  <c r="Y324" i="13" s="1"/>
  <c r="L405" i="1"/>
  <c r="Y340" i="13" s="1"/>
  <c r="L453" i="1"/>
  <c r="Y388" i="13" s="1"/>
  <c r="L469" i="1"/>
  <c r="Y404" i="13" s="1"/>
  <c r="L485" i="1"/>
  <c r="Y420" i="13" s="1"/>
  <c r="L493" i="1"/>
  <c r="Y428" i="13" s="1"/>
  <c r="L501" i="1"/>
  <c r="Y436" i="13" s="1"/>
  <c r="L525" i="1"/>
  <c r="Y460" i="13" s="1"/>
  <c r="L533" i="1"/>
  <c r="Y468" i="13" s="1"/>
  <c r="L549" i="1"/>
  <c r="Y484" i="13" s="1"/>
  <c r="L581" i="1"/>
  <c r="Y516" i="13" s="1"/>
  <c r="L613" i="1"/>
  <c r="Y548" i="13" s="1"/>
  <c r="J645" i="1"/>
  <c r="W580" i="13" s="1"/>
  <c r="K645" i="1"/>
  <c r="X580" i="13" s="1"/>
  <c r="K653" i="1"/>
  <c r="X588" i="13" s="1"/>
  <c r="K661" i="1"/>
  <c r="X596" i="13" s="1"/>
  <c r="K693" i="1"/>
  <c r="X628" i="13" s="1"/>
  <c r="K701" i="1"/>
  <c r="X636" i="13" s="1"/>
  <c r="K717" i="1"/>
  <c r="X652" i="13" s="1"/>
  <c r="F1098" i="2"/>
  <c r="H1098" i="2" s="1"/>
  <c r="F1097" i="2"/>
  <c r="F1096" i="2"/>
  <c r="H1096" i="2" s="1"/>
  <c r="F1095" i="2"/>
  <c r="F1094" i="2"/>
  <c r="H1094" i="2" s="1"/>
  <c r="F1093" i="2"/>
  <c r="H1093" i="2" s="1"/>
  <c r="F1092" i="2"/>
  <c r="F1091" i="2"/>
  <c r="H1091" i="2" s="1"/>
  <c r="F1090" i="2"/>
  <c r="H1090" i="2" s="1"/>
  <c r="F1089" i="2"/>
  <c r="F1088" i="2"/>
  <c r="H1088" i="2" s="1"/>
  <c r="F1087" i="2"/>
  <c r="H1087" i="2" s="1"/>
  <c r="F1086" i="2"/>
  <c r="H1086" i="2" s="1"/>
  <c r="F1085" i="2"/>
  <c r="H1085" i="2" s="1"/>
  <c r="F1084" i="2"/>
  <c r="F1083" i="2"/>
  <c r="H1083" i="2" s="1"/>
  <c r="F1082" i="2"/>
  <c r="H1082" i="2" s="1"/>
  <c r="F1081" i="2"/>
  <c r="F1080" i="2"/>
  <c r="F1079" i="2"/>
  <c r="H1079" i="2" s="1"/>
  <c r="F1078" i="2"/>
  <c r="H1078" i="2" s="1"/>
  <c r="F1077" i="2"/>
  <c r="H1077" i="2" s="1"/>
  <c r="F1076" i="2"/>
  <c r="H1076" i="2" s="1"/>
  <c r="F1075" i="2"/>
  <c r="H1075" i="2" s="1"/>
  <c r="F1074" i="2"/>
  <c r="H1074" i="2" s="1"/>
  <c r="F1073" i="2"/>
  <c r="F1072" i="2"/>
  <c r="H1072" i="2" s="1"/>
  <c r="F1071" i="2"/>
  <c r="H1071" i="2" s="1"/>
  <c r="F1070" i="2"/>
  <c r="H1070" i="2" s="1"/>
  <c r="F1069" i="2"/>
  <c r="H1069" i="2" s="1"/>
  <c r="F1068" i="2"/>
  <c r="H1068" i="2" s="1"/>
  <c r="F1067" i="2"/>
  <c r="H1067" i="2" s="1"/>
  <c r="F1066" i="2"/>
  <c r="H1066" i="2" s="1"/>
  <c r="F1065" i="2"/>
  <c r="F1064" i="2"/>
  <c r="H1064" i="2" s="1"/>
  <c r="F1063" i="2"/>
  <c r="H1063" i="2" s="1"/>
  <c r="F1062" i="2"/>
  <c r="H1062" i="2" s="1"/>
  <c r="F1061" i="2"/>
  <c r="F1060" i="2"/>
  <c r="H1060" i="2" s="1"/>
  <c r="F1059" i="2"/>
  <c r="H1059" i="2" s="1"/>
  <c r="F1058" i="2"/>
  <c r="H1058" i="2" s="1"/>
  <c r="F1057" i="2"/>
  <c r="F1056" i="2"/>
  <c r="H1056" i="2" s="1"/>
  <c r="F1055" i="2"/>
  <c r="H1055" i="2" s="1"/>
  <c r="F1054" i="2"/>
  <c r="F1053" i="2"/>
  <c r="F1052" i="2"/>
  <c r="H1052" i="2" s="1"/>
  <c r="F1051" i="2"/>
  <c r="H1051" i="2" s="1"/>
  <c r="F1050" i="2"/>
  <c r="H1050" i="2" s="1"/>
  <c r="F1049" i="2"/>
  <c r="F1048" i="2"/>
  <c r="H1048" i="2" s="1"/>
  <c r="F1047" i="2"/>
  <c r="H1047" i="2" s="1"/>
  <c r="F1046" i="2"/>
  <c r="H1046" i="2" s="1"/>
  <c r="F1045" i="2"/>
  <c r="F1044" i="2"/>
  <c r="H1044" i="2" s="1"/>
  <c r="F1043" i="2"/>
  <c r="H1043" i="2" s="1"/>
  <c r="F1042" i="2"/>
  <c r="H1042" i="2" s="1"/>
  <c r="F1041" i="2"/>
  <c r="F1040" i="2"/>
  <c r="H1040" i="2" s="1"/>
  <c r="F1039" i="2"/>
  <c r="H1039" i="2" s="1"/>
  <c r="F1038" i="2"/>
  <c r="H1038" i="2" s="1"/>
  <c r="F1037" i="2"/>
  <c r="H1037" i="2" s="1"/>
  <c r="F1036" i="2"/>
  <c r="H1036" i="2" s="1"/>
  <c r="F1035" i="2"/>
  <c r="F1034" i="2"/>
  <c r="H1034" i="2" s="1"/>
  <c r="F1033" i="2"/>
  <c r="F1032" i="2"/>
  <c r="H1032" i="2" s="1"/>
  <c r="F1031" i="2"/>
  <c r="H1031" i="2" s="1"/>
  <c r="F1030" i="2"/>
  <c r="H1030" i="2" s="1"/>
  <c r="F1029" i="2"/>
  <c r="H1029" i="2" s="1"/>
  <c r="F1028" i="2"/>
  <c r="H1028" i="2" s="1"/>
  <c r="F1027" i="2"/>
  <c r="F1026" i="2"/>
  <c r="H1026" i="2" s="1"/>
  <c r="F1025" i="2"/>
  <c r="F1024" i="2"/>
  <c r="H1024" i="2" s="1"/>
  <c r="F1023" i="2"/>
  <c r="H1023" i="2" s="1"/>
  <c r="F1022" i="2"/>
  <c r="H1022" i="2" s="1"/>
  <c r="F1021" i="2"/>
  <c r="H1021" i="2" s="1"/>
  <c r="F1020" i="2"/>
  <c r="H1020" i="2" s="1"/>
  <c r="F1019" i="2"/>
  <c r="F1018" i="2"/>
  <c r="H1018" i="2" s="1"/>
  <c r="F1017" i="2"/>
  <c r="F1016" i="2"/>
  <c r="H1016" i="2" s="1"/>
  <c r="F1015" i="2"/>
  <c r="H1015" i="2" s="1"/>
  <c r="F1014" i="2"/>
  <c r="H1014" i="2" s="1"/>
  <c r="F1013" i="2"/>
  <c r="H1013" i="2" s="1"/>
  <c r="F1012" i="2"/>
  <c r="H1012" i="2" s="1"/>
  <c r="F1011" i="2"/>
  <c r="F1010" i="2"/>
  <c r="H1010" i="2" s="1"/>
  <c r="F1009" i="2"/>
  <c r="F1008" i="2"/>
  <c r="H1008" i="2" s="1"/>
  <c r="F1007" i="2"/>
  <c r="H1007" i="2" s="1"/>
  <c r="F1006" i="2"/>
  <c r="F1005" i="2"/>
  <c r="H1005" i="2" s="1"/>
  <c r="F1004" i="2"/>
  <c r="H1004" i="2" s="1"/>
  <c r="F1003" i="2"/>
  <c r="F1002" i="2"/>
  <c r="H1002" i="2" s="1"/>
  <c r="F1001" i="2"/>
  <c r="F1000" i="2"/>
  <c r="H1000" i="2" s="1"/>
  <c r="F999" i="2"/>
  <c r="H999" i="2" s="1"/>
  <c r="F998" i="2"/>
  <c r="H998" i="2" s="1"/>
  <c r="F997" i="2"/>
  <c r="H997" i="2" s="1"/>
  <c r="F996" i="2"/>
  <c r="F995" i="2"/>
  <c r="H995" i="2" s="1"/>
  <c r="F994" i="2"/>
  <c r="H994" i="2" s="1"/>
  <c r="F993" i="2"/>
  <c r="F992" i="2"/>
  <c r="H992" i="2" s="1"/>
  <c r="F991" i="2"/>
  <c r="F990" i="2"/>
  <c r="H990" i="2" s="1"/>
  <c r="F989" i="2"/>
  <c r="H989" i="2" s="1"/>
  <c r="F988" i="2"/>
  <c r="H988" i="2" s="1"/>
  <c r="F987" i="2"/>
  <c r="H987" i="2" s="1"/>
  <c r="F986" i="2"/>
  <c r="H986" i="2" s="1"/>
  <c r="F985" i="2"/>
  <c r="F984" i="2"/>
  <c r="H984" i="2" s="1"/>
  <c r="F983" i="2"/>
  <c r="H983" i="2" s="1"/>
  <c r="F982" i="2"/>
  <c r="H982" i="2" s="1"/>
  <c r="F981" i="2"/>
  <c r="H981" i="2" s="1"/>
  <c r="F980" i="2"/>
  <c r="F979" i="2"/>
  <c r="H979" i="2" s="1"/>
  <c r="F978" i="2"/>
  <c r="H978" i="2" s="1"/>
  <c r="F977" i="2"/>
  <c r="F976" i="2"/>
  <c r="H976" i="2" s="1"/>
  <c r="F975" i="2"/>
  <c r="H975" i="2" s="1"/>
  <c r="F974" i="2"/>
  <c r="H974" i="2" s="1"/>
  <c r="F973" i="2"/>
  <c r="F972" i="2"/>
  <c r="F971" i="2"/>
  <c r="H971" i="2" s="1"/>
  <c r="F970" i="2"/>
  <c r="H970" i="2" s="1"/>
  <c r="F969" i="2"/>
  <c r="F968" i="2"/>
  <c r="H968" i="2" s="1"/>
  <c r="F967" i="2"/>
  <c r="H967" i="2" s="1"/>
  <c r="F966" i="2"/>
  <c r="H966" i="2" s="1"/>
  <c r="F965" i="2"/>
  <c r="F964" i="2"/>
  <c r="F963" i="2"/>
  <c r="H963" i="2" s="1"/>
  <c r="F962" i="2"/>
  <c r="H962" i="2" s="1"/>
  <c r="F961" i="2"/>
  <c r="F960" i="2"/>
  <c r="H960" i="2" s="1"/>
  <c r="F959" i="2"/>
  <c r="H959" i="2" s="1"/>
  <c r="F958" i="2"/>
  <c r="H958" i="2" s="1"/>
  <c r="F957" i="2"/>
  <c r="F956" i="2"/>
  <c r="F955" i="2"/>
  <c r="H955" i="2" s="1"/>
  <c r="F954" i="2"/>
  <c r="H954" i="2" s="1"/>
  <c r="F953" i="2"/>
  <c r="F952" i="2"/>
  <c r="H952" i="2" s="1"/>
  <c r="F951" i="2"/>
  <c r="H951" i="2" s="1"/>
  <c r="F950" i="2"/>
  <c r="H950" i="2" s="1"/>
  <c r="F949" i="2"/>
  <c r="F948" i="2"/>
  <c r="F947" i="2"/>
  <c r="H947" i="2" s="1"/>
  <c r="F946" i="2"/>
  <c r="H946" i="2" s="1"/>
  <c r="F945" i="2"/>
  <c r="F944" i="2"/>
  <c r="H944" i="2" s="1"/>
  <c r="F943" i="2"/>
  <c r="H943" i="2" s="1"/>
  <c r="F942" i="2"/>
  <c r="H942" i="2" s="1"/>
  <c r="F941" i="2"/>
  <c r="F940" i="2"/>
  <c r="F939" i="2"/>
  <c r="H939" i="2" s="1"/>
  <c r="F938" i="2"/>
  <c r="H938" i="2" s="1"/>
  <c r="F937" i="2"/>
  <c r="F936" i="2"/>
  <c r="H936" i="2" s="1"/>
  <c r="F935" i="2"/>
  <c r="H935" i="2" s="1"/>
  <c r="F934" i="2"/>
  <c r="H934" i="2" s="1"/>
  <c r="F933" i="2"/>
  <c r="F932" i="2"/>
  <c r="F931" i="2"/>
  <c r="H931" i="2" s="1"/>
  <c r="F930" i="2"/>
  <c r="H930" i="2" s="1"/>
  <c r="F929" i="2"/>
  <c r="F928" i="2"/>
  <c r="H928" i="2" s="1"/>
  <c r="F927" i="2"/>
  <c r="H927" i="2" s="1"/>
  <c r="F926" i="2"/>
  <c r="H926" i="2" s="1"/>
  <c r="F925" i="2"/>
  <c r="F924" i="2"/>
  <c r="F923" i="2"/>
  <c r="H923" i="2" s="1"/>
  <c r="F922" i="2"/>
  <c r="H922" i="2" s="1"/>
  <c r="F921" i="2"/>
  <c r="F920" i="2"/>
  <c r="F919" i="2"/>
  <c r="H919" i="2" s="1"/>
  <c r="F918" i="2"/>
  <c r="H918" i="2" s="1"/>
  <c r="F917" i="2"/>
  <c r="F916" i="2"/>
  <c r="F915" i="2"/>
  <c r="H915" i="2" s="1"/>
  <c r="F914" i="2"/>
  <c r="H914" i="2" s="1"/>
  <c r="F913" i="2"/>
  <c r="F912" i="2"/>
  <c r="F911" i="2"/>
  <c r="H911" i="2" s="1"/>
  <c r="F910" i="2"/>
  <c r="H910" i="2" s="1"/>
  <c r="F909" i="2"/>
  <c r="F908" i="2"/>
  <c r="H908" i="2" s="1"/>
  <c r="F907" i="2"/>
  <c r="H907" i="2" s="1"/>
  <c r="F906" i="2"/>
  <c r="H906" i="2" s="1"/>
  <c r="F905" i="2"/>
  <c r="F904" i="2"/>
  <c r="H904" i="2" s="1"/>
  <c r="F903" i="2"/>
  <c r="H903" i="2" s="1"/>
  <c r="F902" i="2"/>
  <c r="H902" i="2" s="1"/>
  <c r="F901" i="2"/>
  <c r="F900" i="2"/>
  <c r="H900" i="2" s="1"/>
  <c r="F899" i="2"/>
  <c r="H899" i="2" s="1"/>
  <c r="F898" i="2"/>
  <c r="H898" i="2" s="1"/>
  <c r="F897" i="2"/>
  <c r="F896" i="2"/>
  <c r="H896" i="2" s="1"/>
  <c r="F895" i="2"/>
  <c r="H895" i="2" s="1"/>
  <c r="F894" i="2"/>
  <c r="F893" i="2"/>
  <c r="F892" i="2"/>
  <c r="H892" i="2" s="1"/>
  <c r="F891" i="2"/>
  <c r="H891" i="2" s="1"/>
  <c r="F890" i="2"/>
  <c r="H890" i="2" s="1"/>
  <c r="F889" i="2"/>
  <c r="F888" i="2"/>
  <c r="H888" i="2" s="1"/>
  <c r="F887" i="2"/>
  <c r="H887" i="2" s="1"/>
  <c r="F886" i="2"/>
  <c r="H886" i="2" s="1"/>
  <c r="F885" i="2"/>
  <c r="F884" i="2"/>
  <c r="H884" i="2" s="1"/>
  <c r="F883" i="2"/>
  <c r="H883" i="2" s="1"/>
  <c r="F882" i="2"/>
  <c r="H882" i="2" s="1"/>
  <c r="F881" i="2"/>
  <c r="F880" i="2"/>
  <c r="H880" i="2" s="1"/>
  <c r="F879" i="2"/>
  <c r="H879" i="2" s="1"/>
  <c r="F878" i="2"/>
  <c r="H878" i="2" s="1"/>
  <c r="F877" i="2"/>
  <c r="F876" i="2"/>
  <c r="H876" i="2" s="1"/>
  <c r="F875" i="2"/>
  <c r="H875" i="2" s="1"/>
  <c r="F874" i="2"/>
  <c r="H874" i="2" s="1"/>
  <c r="F873" i="2"/>
  <c r="F872" i="2"/>
  <c r="H872" i="2" s="1"/>
  <c r="F871" i="2"/>
  <c r="H871" i="2" s="1"/>
  <c r="F870" i="2"/>
  <c r="H870" i="2" s="1"/>
  <c r="F869" i="2"/>
  <c r="H869" i="2" s="1"/>
  <c r="F868" i="2"/>
  <c r="F867" i="2"/>
  <c r="H867" i="2" s="1"/>
  <c r="F866" i="2"/>
  <c r="H866" i="2" s="1"/>
  <c r="F865" i="2"/>
  <c r="F864" i="2"/>
  <c r="H864" i="2" s="1"/>
  <c r="F863" i="2"/>
  <c r="H863" i="2" s="1"/>
  <c r="F862" i="2"/>
  <c r="F861" i="2"/>
  <c r="H861" i="2" s="1"/>
  <c r="F860" i="2"/>
  <c r="H860" i="2" s="1"/>
  <c r="F859" i="2"/>
  <c r="H859" i="2" s="1"/>
  <c r="F858" i="2"/>
  <c r="H858" i="2" s="1"/>
  <c r="F857" i="2"/>
  <c r="F856" i="2"/>
  <c r="H856" i="2" s="1"/>
  <c r="F855" i="2"/>
  <c r="H855" i="2" s="1"/>
  <c r="F854" i="2"/>
  <c r="H854" i="2" s="1"/>
  <c r="F853" i="2"/>
  <c r="F852" i="2"/>
  <c r="F851" i="2"/>
  <c r="F850" i="2"/>
  <c r="H850" i="2" s="1"/>
  <c r="F849" i="2"/>
  <c r="F848" i="2"/>
  <c r="H848" i="2" s="1"/>
  <c r="F847" i="2"/>
  <c r="F846" i="2"/>
  <c r="H846" i="2" s="1"/>
  <c r="F845" i="2"/>
  <c r="H845" i="2" s="1"/>
  <c r="F844" i="2"/>
  <c r="H844" i="2" s="1"/>
  <c r="F843" i="2"/>
  <c r="H843" i="2" s="1"/>
  <c r="F842" i="2"/>
  <c r="H842" i="2" s="1"/>
  <c r="F841" i="2"/>
  <c r="F840" i="2"/>
  <c r="H840" i="2" s="1"/>
  <c r="F839" i="2"/>
  <c r="H839" i="2" s="1"/>
  <c r="F838" i="2"/>
  <c r="H838" i="2" s="1"/>
  <c r="F837" i="2"/>
  <c r="H837" i="2" s="1"/>
  <c r="F836" i="2"/>
  <c r="H836" i="2" s="1"/>
  <c r="F835" i="2"/>
  <c r="H835" i="2" s="1"/>
  <c r="F834" i="2"/>
  <c r="H834" i="2" s="1"/>
  <c r="F833" i="2"/>
  <c r="F832" i="2"/>
  <c r="H832" i="2" s="1"/>
  <c r="F831" i="2"/>
  <c r="H831" i="2" s="1"/>
  <c r="F830" i="2"/>
  <c r="F829" i="2"/>
  <c r="H829" i="2" s="1"/>
  <c r="F828" i="2"/>
  <c r="H828" i="2" s="1"/>
  <c r="F827" i="2"/>
  <c r="H827" i="2" s="1"/>
  <c r="F826" i="2"/>
  <c r="H826" i="2" s="1"/>
  <c r="F825" i="2"/>
  <c r="F824" i="2"/>
  <c r="H824" i="2" s="1"/>
  <c r="F823" i="2"/>
  <c r="H823" i="2" s="1"/>
  <c r="F822" i="2"/>
  <c r="H822" i="2" s="1"/>
  <c r="F821" i="2"/>
  <c r="F820" i="2"/>
  <c r="H820" i="2" s="1"/>
  <c r="F819" i="2"/>
  <c r="H819" i="2" s="1"/>
  <c r="F818" i="2"/>
  <c r="H818" i="2" s="1"/>
  <c r="F817" i="2"/>
  <c r="F816" i="2"/>
  <c r="H816" i="2" s="1"/>
  <c r="F815" i="2"/>
  <c r="H815" i="2" s="1"/>
  <c r="F814" i="2"/>
  <c r="H814" i="2" s="1"/>
  <c r="F813" i="2"/>
  <c r="F812" i="2"/>
  <c r="H812" i="2" s="1"/>
  <c r="F811" i="2"/>
  <c r="H811" i="2" s="1"/>
  <c r="F810" i="2"/>
  <c r="H810" i="2" s="1"/>
  <c r="F809" i="2"/>
  <c r="F808" i="2"/>
  <c r="H808" i="2" s="1"/>
  <c r="F807" i="2"/>
  <c r="H807" i="2" s="1"/>
  <c r="F806" i="2"/>
  <c r="H806" i="2" s="1"/>
  <c r="F805" i="2"/>
  <c r="H805" i="2" s="1"/>
  <c r="F804" i="2"/>
  <c r="F803" i="2"/>
  <c r="F802" i="2"/>
  <c r="H802" i="2" s="1"/>
  <c r="F801" i="2"/>
  <c r="F800" i="2"/>
  <c r="F799" i="2"/>
  <c r="F798" i="2"/>
  <c r="H798" i="2" s="1"/>
  <c r="F797" i="2"/>
  <c r="H797" i="2" s="1"/>
  <c r="F796" i="2"/>
  <c r="H796" i="2" s="1"/>
  <c r="F795" i="2"/>
  <c r="H795" i="2" s="1"/>
  <c r="F794" i="2"/>
  <c r="H794" i="2" s="1"/>
  <c r="F793" i="2"/>
  <c r="F792" i="2"/>
  <c r="H792" i="2" s="1"/>
  <c r="F791" i="2"/>
  <c r="H791" i="2" s="1"/>
  <c r="F790" i="2"/>
  <c r="H790" i="2" s="1"/>
  <c r="F789" i="2"/>
  <c r="F788" i="2"/>
  <c r="H788" i="2" s="1"/>
  <c r="F787" i="2"/>
  <c r="H787" i="2" s="1"/>
  <c r="F786" i="2"/>
  <c r="H786" i="2" s="1"/>
  <c r="F785" i="2"/>
  <c r="F784" i="2"/>
  <c r="H784" i="2" s="1"/>
  <c r="F783" i="2"/>
  <c r="H783" i="2" s="1"/>
  <c r="F782" i="2"/>
  <c r="H782" i="2" s="1"/>
  <c r="F781" i="2"/>
  <c r="F780" i="2"/>
  <c r="H780" i="2" s="1"/>
  <c r="F779" i="2"/>
  <c r="F778" i="2"/>
  <c r="H778" i="2" s="1"/>
  <c r="F777" i="2"/>
  <c r="F776" i="2"/>
  <c r="H776" i="2" s="1"/>
  <c r="F775" i="2"/>
  <c r="H775" i="2" s="1"/>
  <c r="F774" i="2"/>
  <c r="H774" i="2" s="1"/>
  <c r="F773" i="2"/>
  <c r="H773" i="2" s="1"/>
  <c r="F772" i="2"/>
  <c r="H772" i="2" s="1"/>
  <c r="F771" i="2"/>
  <c r="H771" i="2" s="1"/>
  <c r="F770" i="2"/>
  <c r="H770" i="2" s="1"/>
  <c r="F769" i="2"/>
  <c r="F768" i="2"/>
  <c r="H768" i="2" s="1"/>
  <c r="F767" i="2"/>
  <c r="H767" i="2" s="1"/>
  <c r="F766" i="2"/>
  <c r="F765" i="2"/>
  <c r="H765" i="2" s="1"/>
  <c r="F764" i="2"/>
  <c r="F763" i="2"/>
  <c r="F762" i="2"/>
  <c r="H762" i="2" s="1"/>
  <c r="F761" i="2"/>
  <c r="H761" i="2" s="1"/>
  <c r="F760" i="2"/>
  <c r="F759" i="2"/>
  <c r="F758" i="2"/>
  <c r="F757" i="2"/>
  <c r="F756" i="2"/>
  <c r="H756" i="2" s="1"/>
  <c r="F755" i="2"/>
  <c r="H755" i="2" s="1"/>
  <c r="F754" i="2"/>
  <c r="H754" i="2" s="1"/>
  <c r="F753" i="2"/>
  <c r="H753" i="2" s="1"/>
  <c r="F752" i="2"/>
  <c r="H752" i="2" s="1"/>
  <c r="F751" i="2"/>
  <c r="H751" i="2" s="1"/>
  <c r="F750" i="2"/>
  <c r="H750" i="2" s="1"/>
  <c r="F749" i="2"/>
  <c r="F748" i="2"/>
  <c r="F747" i="2"/>
  <c r="H747" i="2" s="1"/>
  <c r="F746" i="2"/>
  <c r="H746" i="2" s="1"/>
  <c r="F745" i="2"/>
  <c r="H745" i="2" s="1"/>
  <c r="F744" i="2"/>
  <c r="H744" i="2" s="1"/>
  <c r="F743" i="2"/>
  <c r="H743" i="2" s="1"/>
  <c r="F742" i="2"/>
  <c r="F741" i="2"/>
  <c r="F740" i="2"/>
  <c r="H740" i="2" s="1"/>
  <c r="F739" i="2"/>
  <c r="H739" i="2" s="1"/>
  <c r="F738" i="2"/>
  <c r="H738" i="2" s="1"/>
  <c r="F737" i="2"/>
  <c r="H737" i="2" s="1"/>
  <c r="F736" i="2"/>
  <c r="H736" i="2" s="1"/>
  <c r="F735" i="2"/>
  <c r="F734" i="2"/>
  <c r="H734" i="2" s="1"/>
  <c r="F733" i="2"/>
  <c r="F732" i="2"/>
  <c r="H732" i="2" s="1"/>
  <c r="N732" i="1" s="1"/>
  <c r="F731" i="2"/>
  <c r="H731" i="2" s="1"/>
  <c r="N731" i="1" s="1"/>
  <c r="F730" i="2"/>
  <c r="H730" i="2" s="1"/>
  <c r="N730" i="1" s="1"/>
  <c r="F729" i="2"/>
  <c r="F728" i="2"/>
  <c r="H728" i="2" s="1"/>
  <c r="N728" i="1" s="1"/>
  <c r="F727" i="2"/>
  <c r="H727" i="2" s="1"/>
  <c r="N727" i="1" s="1"/>
  <c r="F726" i="2"/>
  <c r="H726" i="2" s="1"/>
  <c r="N726" i="1" s="1"/>
  <c r="F725" i="2"/>
  <c r="F724" i="2"/>
  <c r="H724" i="2" s="1"/>
  <c r="N724" i="1" s="1"/>
  <c r="F723" i="2"/>
  <c r="H723" i="2" s="1"/>
  <c r="N723" i="1" s="1"/>
  <c r="F722" i="2"/>
  <c r="H722" i="2" s="1"/>
  <c r="N722" i="1" s="1"/>
  <c r="F721" i="2"/>
  <c r="H721" i="2" s="1"/>
  <c r="N721" i="1" s="1"/>
  <c r="F720" i="2"/>
  <c r="H720" i="2" s="1"/>
  <c r="N720" i="1" s="1"/>
  <c r="F719" i="2"/>
  <c r="H719" i="2" s="1"/>
  <c r="N719" i="1" s="1"/>
  <c r="F718" i="2"/>
  <c r="F717" i="2"/>
  <c r="F716" i="2"/>
  <c r="H716" i="2" s="1"/>
  <c r="N716" i="1" s="1"/>
  <c r="F715" i="2"/>
  <c r="H715" i="2" s="1"/>
  <c r="N715" i="1" s="1"/>
  <c r="F714" i="2"/>
  <c r="H714" i="2" s="1"/>
  <c r="N714" i="1" s="1"/>
  <c r="F713" i="2"/>
  <c r="H713" i="2" s="1"/>
  <c r="N713" i="1" s="1"/>
  <c r="F712" i="2"/>
  <c r="H712" i="2" s="1"/>
  <c r="N712" i="1" s="1"/>
  <c r="F711" i="2"/>
  <c r="H711" i="2" s="1"/>
  <c r="N711" i="1" s="1"/>
  <c r="F710" i="2"/>
  <c r="H710" i="2" s="1"/>
  <c r="N710" i="1" s="1"/>
  <c r="F709" i="2"/>
  <c r="F708" i="2"/>
  <c r="F707" i="2"/>
  <c r="H707" i="2" s="1"/>
  <c r="N707" i="1" s="1"/>
  <c r="F706" i="2"/>
  <c r="H706" i="2" s="1"/>
  <c r="N706" i="1" s="1"/>
  <c r="F705" i="2"/>
  <c r="F704" i="2"/>
  <c r="H704" i="2" s="1"/>
  <c r="N704" i="1" s="1"/>
  <c r="F703" i="2"/>
  <c r="H703" i="2" s="1"/>
  <c r="N703" i="1" s="1"/>
  <c r="F702" i="2"/>
  <c r="H702" i="2" s="1"/>
  <c r="N702" i="1" s="1"/>
  <c r="F701" i="2"/>
  <c r="F700" i="2"/>
  <c r="H700" i="2" s="1"/>
  <c r="N700" i="1" s="1"/>
  <c r="F699" i="2"/>
  <c r="H699" i="2" s="1"/>
  <c r="N699" i="1" s="1"/>
  <c r="F698" i="2"/>
  <c r="H698" i="2" s="1"/>
  <c r="N698" i="1" s="1"/>
  <c r="F697" i="2"/>
  <c r="H697" i="2" s="1"/>
  <c r="N697" i="1" s="1"/>
  <c r="F696" i="2"/>
  <c r="H696" i="2" s="1"/>
  <c r="N696" i="1" s="1"/>
  <c r="F695" i="2"/>
  <c r="H695" i="2" s="1"/>
  <c r="N695" i="1" s="1"/>
  <c r="F694" i="2"/>
  <c r="H694" i="2" s="1"/>
  <c r="N694" i="1" s="1"/>
  <c r="F693" i="2"/>
  <c r="F692" i="2"/>
  <c r="H692" i="2" s="1"/>
  <c r="N692" i="1" s="1"/>
  <c r="F691" i="2"/>
  <c r="H691" i="2" s="1"/>
  <c r="N691" i="1" s="1"/>
  <c r="F690" i="2"/>
  <c r="H690" i="2" s="1"/>
  <c r="N690" i="1" s="1"/>
  <c r="F689" i="2"/>
  <c r="H689" i="2" s="1"/>
  <c r="N689" i="1" s="1"/>
  <c r="F688" i="2"/>
  <c r="H688" i="2" s="1"/>
  <c r="N688" i="1" s="1"/>
  <c r="F687" i="2"/>
  <c r="H687" i="2" s="1"/>
  <c r="N687" i="1" s="1"/>
  <c r="F686" i="2"/>
  <c r="F685" i="2"/>
  <c r="F684" i="2"/>
  <c r="F683" i="2"/>
  <c r="H683" i="2" s="1"/>
  <c r="N683" i="1" s="1"/>
  <c r="F682" i="2"/>
  <c r="H682" i="2" s="1"/>
  <c r="N682" i="1" s="1"/>
  <c r="F681" i="2"/>
  <c r="H681" i="2" s="1"/>
  <c r="N681" i="1" s="1"/>
  <c r="F680" i="2"/>
  <c r="H680" i="2" s="1"/>
  <c r="N680" i="1" s="1"/>
  <c r="F679" i="2"/>
  <c r="H679" i="2" s="1"/>
  <c r="N679" i="1" s="1"/>
  <c r="F678" i="2"/>
  <c r="F677" i="2"/>
  <c r="F676" i="2"/>
  <c r="H676" i="2" s="1"/>
  <c r="N676" i="1" s="1"/>
  <c r="F675" i="2"/>
  <c r="H675" i="2" s="1"/>
  <c r="N675" i="1" s="1"/>
  <c r="F674" i="2"/>
  <c r="H674" i="2" s="1"/>
  <c r="N674" i="1" s="1"/>
  <c r="F673" i="2"/>
  <c r="H673" i="2" s="1"/>
  <c r="N673" i="1" s="1"/>
  <c r="F672" i="2"/>
  <c r="H672" i="2" s="1"/>
  <c r="N672" i="1" s="1"/>
  <c r="F671" i="2"/>
  <c r="F670" i="2"/>
  <c r="H670" i="2" s="1"/>
  <c r="N670" i="1" s="1"/>
  <c r="F669" i="2"/>
  <c r="F668" i="2"/>
  <c r="H668" i="2" s="1"/>
  <c r="N668" i="1" s="1"/>
  <c r="F667" i="2"/>
  <c r="H667" i="2" s="1"/>
  <c r="N667" i="1" s="1"/>
  <c r="F666" i="2"/>
  <c r="H666" i="2" s="1"/>
  <c r="N666" i="1" s="1"/>
  <c r="F665" i="2"/>
  <c r="F664" i="2"/>
  <c r="H664" i="2" s="1"/>
  <c r="N664" i="1" s="1"/>
  <c r="F663" i="2"/>
  <c r="H663" i="2" s="1"/>
  <c r="N663" i="1" s="1"/>
  <c r="F662" i="2"/>
  <c r="H662" i="2" s="1"/>
  <c r="N662" i="1" s="1"/>
  <c r="F661" i="2"/>
  <c r="F660" i="2"/>
  <c r="H660" i="2" s="1"/>
  <c r="N660" i="1" s="1"/>
  <c r="F659" i="2"/>
  <c r="H659" i="2" s="1"/>
  <c r="N659" i="1" s="1"/>
  <c r="F658" i="2"/>
  <c r="H658" i="2" s="1"/>
  <c r="N658" i="1" s="1"/>
  <c r="F657" i="2"/>
  <c r="H657" i="2" s="1"/>
  <c r="N657" i="1" s="1"/>
  <c r="F656" i="2"/>
  <c r="H656" i="2" s="1"/>
  <c r="N656" i="1" s="1"/>
  <c r="F655" i="2"/>
  <c r="H655" i="2" s="1"/>
  <c r="N655" i="1" s="1"/>
  <c r="F654" i="2"/>
  <c r="F653" i="2"/>
  <c r="F652" i="2"/>
  <c r="H652" i="2" s="1"/>
  <c r="N652" i="1" s="1"/>
  <c r="F651" i="2"/>
  <c r="H651" i="2" s="1"/>
  <c r="N651" i="1" s="1"/>
  <c r="F650" i="2"/>
  <c r="H650" i="2" s="1"/>
  <c r="N650" i="1" s="1"/>
  <c r="F649" i="2"/>
  <c r="H649" i="2" s="1"/>
  <c r="N649" i="1" s="1"/>
  <c r="F648" i="2"/>
  <c r="F647" i="2"/>
  <c r="H647" i="2" s="1"/>
  <c r="N647" i="1" s="1"/>
  <c r="F646" i="2"/>
  <c r="H646" i="2" s="1"/>
  <c r="N646" i="1" s="1"/>
  <c r="F645" i="2"/>
  <c r="H645" i="2" s="1"/>
  <c r="N645" i="1" s="1"/>
  <c r="F644" i="2"/>
  <c r="H644" i="2" s="1"/>
  <c r="N644" i="1" s="1"/>
  <c r="F643" i="2"/>
  <c r="H643" i="2" s="1"/>
  <c r="N643" i="1" s="1"/>
  <c r="F642" i="2"/>
  <c r="F641" i="2"/>
  <c r="H641" i="2" s="1"/>
  <c r="F640" i="2"/>
  <c r="F639" i="2"/>
  <c r="H639" i="2" s="1"/>
  <c r="F638" i="2"/>
  <c r="H638" i="2" s="1"/>
  <c r="F637" i="2"/>
  <c r="H637" i="2" s="1"/>
  <c r="F636" i="2"/>
  <c r="H636" i="2" s="1"/>
  <c r="F635" i="2"/>
  <c r="H635" i="2" s="1"/>
  <c r="F634" i="2"/>
  <c r="F633" i="2"/>
  <c r="H633" i="2" s="1"/>
  <c r="F632" i="2"/>
  <c r="F631" i="2"/>
  <c r="H631" i="2" s="1"/>
  <c r="F630" i="2"/>
  <c r="H630" i="2" s="1"/>
  <c r="F629" i="2"/>
  <c r="H629" i="2" s="1"/>
  <c r="F628" i="2"/>
  <c r="H628" i="2" s="1"/>
  <c r="F627" i="2"/>
  <c r="H627" i="2" s="1"/>
  <c r="F626" i="2"/>
  <c r="H626" i="2" s="1"/>
  <c r="F625" i="2"/>
  <c r="H625" i="2" s="1"/>
  <c r="F624" i="2"/>
  <c r="F623" i="2"/>
  <c r="H623" i="2" s="1"/>
  <c r="F622" i="2"/>
  <c r="H622" i="2" s="1"/>
  <c r="F621" i="2"/>
  <c r="H621" i="2" s="1"/>
  <c r="F620" i="2"/>
  <c r="H620" i="2" s="1"/>
  <c r="F619" i="2"/>
  <c r="H619" i="2" s="1"/>
  <c r="F618" i="2"/>
  <c r="H618" i="2" s="1"/>
  <c r="F617" i="2"/>
  <c r="H617" i="2" s="1"/>
  <c r="F616" i="2"/>
  <c r="F615" i="2"/>
  <c r="H615" i="2" s="1"/>
  <c r="F614" i="2"/>
  <c r="F613" i="2"/>
  <c r="H613" i="2" s="1"/>
  <c r="F612" i="2"/>
  <c r="H612" i="2" s="1"/>
  <c r="F611" i="2"/>
  <c r="H611" i="2" s="1"/>
  <c r="F610" i="2"/>
  <c r="H610" i="2" s="1"/>
  <c r="F609" i="2"/>
  <c r="H609" i="2" s="1"/>
  <c r="F608" i="2"/>
  <c r="F607" i="2"/>
  <c r="F606" i="2"/>
  <c r="H606" i="2" s="1"/>
  <c r="F605" i="2"/>
  <c r="H605" i="2" s="1"/>
  <c r="F604" i="2"/>
  <c r="H604" i="2" s="1"/>
  <c r="F603" i="2"/>
  <c r="H603" i="2" s="1"/>
  <c r="F602" i="2"/>
  <c r="H602" i="2" s="1"/>
  <c r="F601" i="2"/>
  <c r="H601" i="2" s="1"/>
  <c r="F600" i="2"/>
  <c r="F599" i="2"/>
  <c r="H599" i="2" s="1"/>
  <c r="F598" i="2"/>
  <c r="F597" i="2"/>
  <c r="H597" i="2" s="1"/>
  <c r="F596" i="2"/>
  <c r="F595" i="2"/>
  <c r="H595" i="2" s="1"/>
  <c r="F594" i="2"/>
  <c r="H594" i="2" s="1"/>
  <c r="F593" i="2"/>
  <c r="H593" i="2" s="1"/>
  <c r="F592" i="2"/>
  <c r="F591" i="2"/>
  <c r="H591" i="2" s="1"/>
  <c r="F590" i="2"/>
  <c r="F589" i="2"/>
  <c r="H589" i="2" s="1"/>
  <c r="F588" i="2"/>
  <c r="H588" i="2" s="1"/>
  <c r="F587" i="2"/>
  <c r="H587" i="2" s="1"/>
  <c r="F586" i="2"/>
  <c r="H586" i="2" s="1"/>
  <c r="F585" i="2"/>
  <c r="H585" i="2" s="1"/>
  <c r="F584" i="2"/>
  <c r="F583" i="2"/>
  <c r="F582" i="2"/>
  <c r="H582" i="2" s="1"/>
  <c r="F581" i="2"/>
  <c r="H581" i="2" s="1"/>
  <c r="F580" i="2"/>
  <c r="H580" i="2" s="1"/>
  <c r="F579" i="2"/>
  <c r="H579" i="2" s="1"/>
  <c r="F578" i="2"/>
  <c r="F577" i="2"/>
  <c r="H577" i="2" s="1"/>
  <c r="F576" i="2"/>
  <c r="F575" i="2"/>
  <c r="H575" i="2" s="1"/>
  <c r="F574" i="2"/>
  <c r="H574" i="2" s="1"/>
  <c r="F573" i="2"/>
  <c r="H573" i="2" s="1"/>
  <c r="F572" i="2"/>
  <c r="F571" i="2"/>
  <c r="H571" i="2" s="1"/>
  <c r="F570" i="2"/>
  <c r="H570" i="2" s="1"/>
  <c r="F569" i="2"/>
  <c r="H569" i="2" s="1"/>
  <c r="F568" i="2"/>
  <c r="F567" i="2"/>
  <c r="H567" i="2" s="1"/>
  <c r="F566" i="2"/>
  <c r="F565" i="2"/>
  <c r="H565" i="2" s="1"/>
  <c r="F564" i="2"/>
  <c r="H564" i="2" s="1"/>
  <c r="F563" i="2"/>
  <c r="H563" i="2" s="1"/>
  <c r="F562" i="2"/>
  <c r="H562" i="2" s="1"/>
  <c r="F561" i="2"/>
  <c r="H561" i="2" s="1"/>
  <c r="F560" i="2"/>
  <c r="F559" i="2"/>
  <c r="F558" i="2"/>
  <c r="F557" i="2"/>
  <c r="H557" i="2" s="1"/>
  <c r="F556" i="2"/>
  <c r="H556" i="2" s="1"/>
  <c r="F555" i="2"/>
  <c r="H555" i="2" s="1"/>
  <c r="F554" i="2"/>
  <c r="H554" i="2" s="1"/>
  <c r="F553" i="2"/>
  <c r="H553" i="2" s="1"/>
  <c r="F552" i="2"/>
  <c r="F551" i="2"/>
  <c r="H551" i="2" s="1"/>
  <c r="F550" i="2"/>
  <c r="F549" i="2"/>
  <c r="H549" i="2" s="1"/>
  <c r="F548" i="2"/>
  <c r="H548" i="2" s="1"/>
  <c r="F547" i="2"/>
  <c r="H547" i="2" s="1"/>
  <c r="F546" i="2"/>
  <c r="H546" i="2" s="1"/>
  <c r="F545" i="2"/>
  <c r="H545" i="2" s="1"/>
  <c r="F544" i="2"/>
  <c r="F543" i="2"/>
  <c r="H543" i="2" s="1"/>
  <c r="F542" i="2"/>
  <c r="F541" i="2"/>
  <c r="H541" i="2" s="1"/>
  <c r="F540" i="2"/>
  <c r="H540" i="2" s="1"/>
  <c r="F539" i="2"/>
  <c r="H539" i="2" s="1"/>
  <c r="F538" i="2"/>
  <c r="H538" i="2" s="1"/>
  <c r="F537" i="2"/>
  <c r="F536" i="2"/>
  <c r="F535" i="2"/>
  <c r="H535" i="2" s="1"/>
  <c r="F534" i="2"/>
  <c r="H534" i="2" s="1"/>
  <c r="F533" i="2"/>
  <c r="H533" i="2" s="1"/>
  <c r="F532" i="2"/>
  <c r="H532" i="2" s="1"/>
  <c r="F531" i="2"/>
  <c r="H531" i="2" s="1"/>
  <c r="F530" i="2"/>
  <c r="H530" i="2" s="1"/>
  <c r="F529" i="2"/>
  <c r="H529" i="2" s="1"/>
  <c r="F528" i="2"/>
  <c r="F527" i="2"/>
  <c r="H527" i="2" s="1"/>
  <c r="F526" i="2"/>
  <c r="H526" i="2" s="1"/>
  <c r="F525" i="2"/>
  <c r="H525" i="2" s="1"/>
  <c r="F524" i="2"/>
  <c r="H524" i="2" s="1"/>
  <c r="F523" i="2"/>
  <c r="H523" i="2" s="1"/>
  <c r="F522" i="2"/>
  <c r="H522" i="2" s="1"/>
  <c r="F521" i="2"/>
  <c r="H521" i="2" s="1"/>
  <c r="F520" i="2"/>
  <c r="F519" i="2"/>
  <c r="H519" i="2" s="1"/>
  <c r="F518" i="2"/>
  <c r="F517" i="2"/>
  <c r="H517" i="2" s="1"/>
  <c r="F516" i="2"/>
  <c r="H516" i="2" s="1"/>
  <c r="F515" i="2"/>
  <c r="H515" i="2" s="1"/>
  <c r="F514" i="2"/>
  <c r="H514" i="2" s="1"/>
  <c r="F513" i="2"/>
  <c r="H513" i="2" s="1"/>
  <c r="F512" i="2"/>
  <c r="F511" i="2"/>
  <c r="H511" i="2" s="1"/>
  <c r="F510" i="2"/>
  <c r="H510" i="2" s="1"/>
  <c r="F509" i="2"/>
  <c r="H509" i="2" s="1"/>
  <c r="F508" i="2"/>
  <c r="H508" i="2" s="1"/>
  <c r="F507" i="2"/>
  <c r="H507" i="2" s="1"/>
  <c r="F506" i="2"/>
  <c r="H506" i="2" s="1"/>
  <c r="F505" i="2"/>
  <c r="H505" i="2" s="1"/>
  <c r="F504" i="2"/>
  <c r="F503" i="2"/>
  <c r="H503" i="2" s="1"/>
  <c r="F502" i="2"/>
  <c r="H502" i="2" s="1"/>
  <c r="F501" i="2"/>
  <c r="H501" i="2" s="1"/>
  <c r="F500" i="2"/>
  <c r="H500" i="2" s="1"/>
  <c r="F499" i="2"/>
  <c r="H499" i="2" s="1"/>
  <c r="F498" i="2"/>
  <c r="H498" i="2" s="1"/>
  <c r="F497" i="2"/>
  <c r="H497" i="2" s="1"/>
  <c r="F496" i="2"/>
  <c r="F495" i="2"/>
  <c r="H495" i="2" s="1"/>
  <c r="F494" i="2"/>
  <c r="F493" i="2"/>
  <c r="H493" i="2" s="1"/>
  <c r="F492" i="2"/>
  <c r="H492" i="2" s="1"/>
  <c r="F491" i="2"/>
  <c r="H491" i="2" s="1"/>
  <c r="F490" i="2"/>
  <c r="H490" i="2" s="1"/>
  <c r="F489" i="2"/>
  <c r="H489" i="2" s="1"/>
  <c r="F488" i="2"/>
  <c r="F487" i="2"/>
  <c r="H487" i="2" s="1"/>
  <c r="F486" i="2"/>
  <c r="F485" i="2"/>
  <c r="H485" i="2" s="1"/>
  <c r="F484" i="2"/>
  <c r="H484" i="2" s="1"/>
  <c r="F483" i="2"/>
  <c r="H483" i="2" s="1"/>
  <c r="F482" i="2"/>
  <c r="H482" i="2" s="1"/>
  <c r="F481" i="2"/>
  <c r="H481" i="2" s="1"/>
  <c r="F480" i="2"/>
  <c r="F479" i="2"/>
  <c r="H479" i="2" s="1"/>
  <c r="F478" i="2"/>
  <c r="H478" i="2" s="1"/>
  <c r="F477" i="2"/>
  <c r="H477" i="2" s="1"/>
  <c r="F476" i="2"/>
  <c r="H476" i="2" s="1"/>
  <c r="F475" i="2"/>
  <c r="H475" i="2" s="1"/>
  <c r="F474" i="2"/>
  <c r="H474" i="2" s="1"/>
  <c r="F473" i="2"/>
  <c r="H473" i="2" s="1"/>
  <c r="F472" i="2"/>
  <c r="F471" i="2"/>
  <c r="F470" i="2"/>
  <c r="H470" i="2" s="1"/>
  <c r="F469" i="2"/>
  <c r="H469" i="2" s="1"/>
  <c r="F468" i="2"/>
  <c r="H468" i="2" s="1"/>
  <c r="F467" i="2"/>
  <c r="H467" i="2" s="1"/>
  <c r="F466" i="2"/>
  <c r="H466" i="2" s="1"/>
  <c r="F465" i="2"/>
  <c r="H465" i="2" s="1"/>
  <c r="F464" i="2"/>
  <c r="F463" i="2"/>
  <c r="H463" i="2" s="1"/>
  <c r="F462" i="2"/>
  <c r="F461" i="2"/>
  <c r="H461" i="2" s="1"/>
  <c r="F460" i="2"/>
  <c r="H460" i="2" s="1"/>
  <c r="F459" i="2"/>
  <c r="H459" i="2" s="1"/>
  <c r="F458" i="2"/>
  <c r="H458" i="2" s="1"/>
  <c r="F457" i="2"/>
  <c r="H457" i="2" s="1"/>
  <c r="F456" i="2"/>
  <c r="F455" i="2"/>
  <c r="H455" i="2" s="1"/>
  <c r="F454" i="2"/>
  <c r="H454" i="2" s="1"/>
  <c r="F453" i="2"/>
  <c r="F452" i="2"/>
  <c r="H452" i="2" s="1"/>
  <c r="F451" i="2"/>
  <c r="H451" i="2" s="1"/>
  <c r="F450" i="2"/>
  <c r="H450" i="2" s="1"/>
  <c r="F449" i="2"/>
  <c r="H449" i="2" s="1"/>
  <c r="F448" i="2"/>
  <c r="H448" i="2" s="1"/>
  <c r="F447" i="2"/>
  <c r="H447" i="2" s="1"/>
  <c r="F446" i="2"/>
  <c r="H446" i="2" s="1"/>
  <c r="F445" i="2"/>
  <c r="H445" i="2" s="1"/>
  <c r="F444" i="2"/>
  <c r="H444" i="2" s="1"/>
  <c r="F443" i="2"/>
  <c r="H443" i="2" s="1"/>
  <c r="F442" i="2"/>
  <c r="H442" i="2" s="1"/>
  <c r="F441" i="2"/>
  <c r="H441" i="2" s="1"/>
  <c r="F440" i="2"/>
  <c r="F439" i="2"/>
  <c r="H439" i="2" s="1"/>
  <c r="F438" i="2"/>
  <c r="H438" i="2" s="1"/>
  <c r="F437" i="2"/>
  <c r="H437" i="2" s="1"/>
  <c r="F436" i="2"/>
  <c r="H436" i="2" s="1"/>
  <c r="F435" i="2"/>
  <c r="H435" i="2" s="1"/>
  <c r="F434" i="2"/>
  <c r="H434" i="2" s="1"/>
  <c r="F433" i="2"/>
  <c r="H433" i="2" s="1"/>
  <c r="F432" i="2"/>
  <c r="H432" i="2" s="1"/>
  <c r="F431" i="2"/>
  <c r="H431" i="2" s="1"/>
  <c r="F430" i="2"/>
  <c r="H430" i="2" s="1"/>
  <c r="F429" i="2"/>
  <c r="H429" i="2" s="1"/>
  <c r="F428" i="2"/>
  <c r="H428" i="2" s="1"/>
  <c r="F427" i="2"/>
  <c r="H427" i="2" s="1"/>
  <c r="F426" i="2"/>
  <c r="H426" i="2" s="1"/>
  <c r="F425" i="2"/>
  <c r="H425" i="2" s="1"/>
  <c r="F424" i="2"/>
  <c r="H424" i="2" s="1"/>
  <c r="F423" i="2"/>
  <c r="H423" i="2" s="1"/>
  <c r="F422" i="2"/>
  <c r="H422" i="2" s="1"/>
  <c r="F421" i="2"/>
  <c r="H421" i="2" s="1"/>
  <c r="F420" i="2"/>
  <c r="H420" i="2" s="1"/>
  <c r="F419" i="2"/>
  <c r="H419" i="2" s="1"/>
  <c r="F418" i="2"/>
  <c r="F417" i="2"/>
  <c r="H417" i="2" s="1"/>
  <c r="F416" i="2"/>
  <c r="H416" i="2" s="1"/>
  <c r="F415" i="2"/>
  <c r="H415" i="2" s="1"/>
  <c r="F414" i="2"/>
  <c r="H414" i="2" s="1"/>
  <c r="F413" i="2"/>
  <c r="F412" i="2"/>
  <c r="H412" i="2" s="1"/>
  <c r="F411" i="2"/>
  <c r="H411" i="2" s="1"/>
  <c r="F410" i="2"/>
  <c r="H410" i="2" s="1"/>
  <c r="F409" i="2"/>
  <c r="H409" i="2" s="1"/>
  <c r="F408" i="2"/>
  <c r="F407" i="2"/>
  <c r="H407" i="2" s="1"/>
  <c r="F406" i="2"/>
  <c r="H406" i="2" s="1"/>
  <c r="F405" i="2"/>
  <c r="H405" i="2" s="1"/>
  <c r="F404" i="2"/>
  <c r="H404" i="2" s="1"/>
  <c r="F403" i="2"/>
  <c r="H403" i="2" s="1"/>
  <c r="F402" i="2"/>
  <c r="H402" i="2" s="1"/>
  <c r="F401" i="2"/>
  <c r="H401" i="2" s="1"/>
  <c r="F400" i="2"/>
  <c r="H400" i="2" s="1"/>
  <c r="F399" i="2"/>
  <c r="H399" i="2" s="1"/>
  <c r="F398" i="2"/>
  <c r="H398" i="2" s="1"/>
  <c r="F397" i="2"/>
  <c r="F396" i="2"/>
  <c r="H396" i="2" s="1"/>
  <c r="F395" i="2"/>
  <c r="H395" i="2" s="1"/>
  <c r="F394" i="2"/>
  <c r="H394" i="2" s="1"/>
  <c r="F393" i="2"/>
  <c r="H393" i="2" s="1"/>
  <c r="F392" i="2"/>
  <c r="H392" i="2" s="1"/>
  <c r="F391" i="2"/>
  <c r="H391" i="2" s="1"/>
  <c r="F390" i="2"/>
  <c r="H390" i="2" s="1"/>
  <c r="F389" i="2"/>
  <c r="F388" i="2"/>
  <c r="H388" i="2" s="1"/>
  <c r="F387" i="2"/>
  <c r="H387" i="2" s="1"/>
  <c r="F386" i="2"/>
  <c r="H386" i="2" s="1"/>
  <c r="F385" i="2"/>
  <c r="H385" i="2" s="1"/>
  <c r="F384" i="2"/>
  <c r="F383" i="2"/>
  <c r="H383" i="2" s="1"/>
  <c r="F382" i="2"/>
  <c r="H382" i="2" s="1"/>
  <c r="F381" i="2"/>
  <c r="H381" i="2" s="1"/>
  <c r="F380" i="2"/>
  <c r="H380" i="2" s="1"/>
  <c r="F379" i="2"/>
  <c r="H379" i="2" s="1"/>
  <c r="F378" i="2"/>
  <c r="H378" i="2" s="1"/>
  <c r="F377" i="2"/>
  <c r="H377" i="2" s="1"/>
  <c r="F376" i="2"/>
  <c r="H376" i="2" s="1"/>
  <c r="F375" i="2"/>
  <c r="H375" i="2" s="1"/>
  <c r="F374" i="2"/>
  <c r="H374" i="2" s="1"/>
  <c r="F373" i="2"/>
  <c r="H373" i="2" s="1"/>
  <c r="F372" i="2"/>
  <c r="H372" i="2" s="1"/>
  <c r="F371" i="2"/>
  <c r="H371" i="2" s="1"/>
  <c r="F370" i="2"/>
  <c r="H370" i="2" s="1"/>
  <c r="F369" i="2"/>
  <c r="F368" i="2"/>
  <c r="H368" i="2" s="1"/>
  <c r="N367" i="1"/>
  <c r="N366" i="1"/>
  <c r="N365" i="1"/>
  <c r="N364" i="1"/>
  <c r="N363" i="1"/>
  <c r="N361" i="1"/>
  <c r="N360" i="1"/>
  <c r="N359" i="1"/>
  <c r="N358" i="1"/>
  <c r="N357" i="1"/>
  <c r="N356" i="1"/>
  <c r="N355" i="1"/>
  <c r="N353" i="1"/>
  <c r="N352" i="1"/>
  <c r="N351" i="1"/>
  <c r="N350" i="1"/>
  <c r="N349" i="1"/>
  <c r="N348" i="1"/>
  <c r="N347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2" i="1"/>
  <c r="N331" i="1"/>
  <c r="N330" i="1"/>
  <c r="N329" i="1"/>
  <c r="N328" i="1"/>
  <c r="N327" i="1"/>
  <c r="N325" i="1"/>
  <c r="N324" i="1"/>
  <c r="N323" i="1"/>
  <c r="N322" i="1"/>
  <c r="N318" i="1"/>
  <c r="N317" i="1"/>
  <c r="N316" i="1"/>
  <c r="N315" i="1"/>
  <c r="N312" i="1"/>
  <c r="N311" i="1"/>
  <c r="N308" i="1"/>
  <c r="N307" i="1"/>
  <c r="AA292" i="1"/>
  <c r="F275" i="2"/>
  <c r="H275" i="2" s="1"/>
  <c r="F274" i="2"/>
  <c r="F273" i="2"/>
  <c r="F272" i="2"/>
  <c r="H272" i="2" s="1"/>
  <c r="F271" i="2"/>
  <c r="H271" i="2" s="1"/>
  <c r="F270" i="2"/>
  <c r="F269" i="2"/>
  <c r="F268" i="2"/>
  <c r="H268" i="2" s="1"/>
  <c r="F267" i="2"/>
  <c r="H267" i="2" s="1"/>
  <c r="F266" i="2"/>
  <c r="H266" i="2" s="1"/>
  <c r="F265" i="2"/>
  <c r="H265" i="2" s="1"/>
  <c r="F264" i="2"/>
  <c r="H264" i="2" s="1"/>
  <c r="F263" i="2"/>
  <c r="H263" i="2" s="1"/>
  <c r="F262" i="2"/>
  <c r="F261" i="2"/>
  <c r="H261" i="2" s="1"/>
  <c r="F260" i="2"/>
  <c r="H260" i="2" s="1"/>
  <c r="F259" i="2"/>
  <c r="H259" i="2" s="1"/>
  <c r="F258" i="2"/>
  <c r="H258" i="2" s="1"/>
  <c r="F257" i="2"/>
  <c r="H257" i="2" s="1"/>
  <c r="F256" i="2"/>
  <c r="H256" i="2" s="1"/>
  <c r="F255" i="2"/>
  <c r="H255" i="2" s="1"/>
  <c r="F254" i="2"/>
  <c r="H254" i="2" s="1"/>
  <c r="H253" i="2"/>
  <c r="F253" i="2"/>
  <c r="F252" i="2"/>
  <c r="H252" i="2" s="1"/>
  <c r="F251" i="2"/>
  <c r="H251" i="2" s="1"/>
  <c r="F250" i="2"/>
  <c r="F249" i="2"/>
  <c r="F248" i="2"/>
  <c r="H248" i="2" s="1"/>
  <c r="F247" i="2"/>
  <c r="H247" i="2" s="1"/>
  <c r="F246" i="2"/>
  <c r="F245" i="2"/>
  <c r="F244" i="2"/>
  <c r="H244" i="2" s="1"/>
  <c r="F243" i="2"/>
  <c r="H243" i="2" s="1"/>
  <c r="F242" i="2"/>
  <c r="H242" i="2" s="1"/>
  <c r="F241" i="2"/>
  <c r="H241" i="2" s="1"/>
  <c r="F240" i="2"/>
  <c r="H240" i="2" s="1"/>
  <c r="F239" i="2"/>
  <c r="H239" i="2" s="1"/>
  <c r="F238" i="2"/>
  <c r="H238" i="2" s="1"/>
  <c r="F237" i="2"/>
  <c r="H237" i="2" s="1"/>
  <c r="F236" i="2"/>
  <c r="H236" i="2" s="1"/>
  <c r="F235" i="2"/>
  <c r="H235" i="2" s="1"/>
  <c r="F234" i="2"/>
  <c r="F233" i="2"/>
  <c r="H233" i="2" s="1"/>
  <c r="F232" i="2"/>
  <c r="F231" i="2"/>
  <c r="H231" i="2" s="1"/>
  <c r="F230" i="2"/>
  <c r="F229" i="2"/>
  <c r="H229" i="2" s="1"/>
  <c r="F228" i="2"/>
  <c r="H228" i="2" s="1"/>
  <c r="F227" i="2"/>
  <c r="H227" i="2" s="1"/>
  <c r="F226" i="2"/>
  <c r="H226" i="2" s="1"/>
  <c r="F225" i="2"/>
  <c r="H225" i="2" s="1"/>
  <c r="F224" i="2"/>
  <c r="H224" i="2" s="1"/>
  <c r="F223" i="2"/>
  <c r="H223" i="2" s="1"/>
  <c r="F222" i="2"/>
  <c r="H222" i="2" s="1"/>
  <c r="F221" i="2"/>
  <c r="H221" i="2" s="1"/>
  <c r="F220" i="2"/>
  <c r="H220" i="2" s="1"/>
  <c r="F219" i="2"/>
  <c r="H219" i="2" s="1"/>
  <c r="F218" i="2"/>
  <c r="H218" i="2" s="1"/>
  <c r="F217" i="2"/>
  <c r="H217" i="2" s="1"/>
  <c r="F215" i="2"/>
  <c r="H215" i="2" s="1"/>
  <c r="F214" i="2"/>
  <c r="H214" i="2" s="1"/>
  <c r="F213" i="2"/>
  <c r="H213" i="2" s="1"/>
  <c r="F212" i="2"/>
  <c r="H212" i="2" s="1"/>
  <c r="F211" i="2"/>
  <c r="H211" i="2" s="1"/>
  <c r="F210" i="2"/>
  <c r="F209" i="2"/>
  <c r="F208" i="2"/>
  <c r="H208" i="2" s="1"/>
  <c r="F207" i="2"/>
  <c r="H207" i="2" s="1"/>
  <c r="F206" i="2"/>
  <c r="F205" i="2"/>
  <c r="F204" i="2"/>
  <c r="H204" i="2" s="1"/>
  <c r="F203" i="2"/>
  <c r="H203" i="2" s="1"/>
  <c r="F202" i="2"/>
  <c r="F201" i="2"/>
  <c r="H201" i="2" s="1"/>
  <c r="F200" i="2"/>
  <c r="H200" i="2" s="1"/>
  <c r="F199" i="2"/>
  <c r="H199" i="2" s="1"/>
  <c r="F198" i="2"/>
  <c r="H198" i="2" s="1"/>
  <c r="F197" i="2"/>
  <c r="H197" i="2" s="1"/>
  <c r="F196" i="2"/>
  <c r="H196" i="2" s="1"/>
  <c r="F195" i="2"/>
  <c r="H195" i="2" s="1"/>
  <c r="F194" i="2"/>
  <c r="H194" i="2" s="1"/>
  <c r="F193" i="2"/>
  <c r="H193" i="2" s="1"/>
  <c r="F192" i="2"/>
  <c r="H192" i="2" s="1"/>
  <c r="F191" i="2"/>
  <c r="H191" i="2" s="1"/>
  <c r="F190" i="2"/>
  <c r="H190" i="2" s="1"/>
  <c r="F189" i="2"/>
  <c r="H189" i="2" s="1"/>
  <c r="F188" i="2"/>
  <c r="H188" i="2" s="1"/>
  <c r="F187" i="2"/>
  <c r="H187" i="2" s="1"/>
  <c r="F186" i="2"/>
  <c r="F185" i="2"/>
  <c r="F184" i="2"/>
  <c r="H184" i="2" s="1"/>
  <c r="F183" i="2"/>
  <c r="H183" i="2" s="1"/>
  <c r="F182" i="2"/>
  <c r="F180" i="2"/>
  <c r="H180" i="2" s="1"/>
  <c r="F179" i="2"/>
  <c r="H179" i="2" s="1"/>
  <c r="F178" i="2"/>
  <c r="H178" i="2" s="1"/>
  <c r="F177" i="2"/>
  <c r="H177" i="2" s="1"/>
  <c r="F176" i="2"/>
  <c r="H176" i="2" s="1"/>
  <c r="F175" i="2"/>
  <c r="H175" i="2" s="1"/>
  <c r="F174" i="2"/>
  <c r="H174" i="2" s="1"/>
  <c r="F173" i="2"/>
  <c r="H173" i="2" s="1"/>
  <c r="F172" i="2"/>
  <c r="H172" i="2" s="1"/>
  <c r="F171" i="2"/>
  <c r="H171" i="2" s="1"/>
  <c r="F170" i="2"/>
  <c r="F169" i="2"/>
  <c r="H169" i="2" s="1"/>
  <c r="F168" i="2"/>
  <c r="F167" i="2"/>
  <c r="H167" i="2" s="1"/>
  <c r="F166" i="2"/>
  <c r="F165" i="2"/>
  <c r="H165" i="2" s="1"/>
  <c r="F164" i="2"/>
  <c r="H164" i="2" s="1"/>
  <c r="F163" i="2"/>
  <c r="H163" i="2" s="1"/>
  <c r="F162" i="2"/>
  <c r="H162" i="2" s="1"/>
  <c r="F161" i="2"/>
  <c r="H161" i="2" s="1"/>
  <c r="F160" i="2"/>
  <c r="H160" i="2" s="1"/>
  <c r="F159" i="2"/>
  <c r="H159" i="2" s="1"/>
  <c r="F158" i="2"/>
  <c r="H158" i="2" s="1"/>
  <c r="F157" i="2"/>
  <c r="H157" i="2" s="1"/>
  <c r="F156" i="2"/>
  <c r="H156" i="2" s="1"/>
  <c r="F155" i="2"/>
  <c r="H155" i="2" s="1"/>
  <c r="AA331" i="1" l="1"/>
  <c r="AA266" i="13"/>
  <c r="AA683" i="1"/>
  <c r="AA618" i="13"/>
  <c r="AA322" i="1"/>
  <c r="AA257" i="13"/>
  <c r="AA363" i="1"/>
  <c r="AA298" i="13"/>
  <c r="AA663" i="1"/>
  <c r="AA598" i="13"/>
  <c r="AA687" i="1"/>
  <c r="AA622" i="13"/>
  <c r="AA699" i="1"/>
  <c r="AA634" i="13"/>
  <c r="AA311" i="1"/>
  <c r="AA246" i="13"/>
  <c r="AA329" i="1"/>
  <c r="AA264" i="13"/>
  <c r="AA342" i="1"/>
  <c r="AA277" i="13"/>
  <c r="AA356" i="1"/>
  <c r="AA291" i="13"/>
  <c r="AA645" i="1"/>
  <c r="AA580" i="13"/>
  <c r="AA657" i="1"/>
  <c r="AA592" i="13"/>
  <c r="AA681" i="1"/>
  <c r="AA616" i="13"/>
  <c r="AA315" i="1"/>
  <c r="AA250" i="13"/>
  <c r="AA707" i="1"/>
  <c r="AA642" i="13"/>
  <c r="AA658" i="1"/>
  <c r="AA593" i="13"/>
  <c r="AA359" i="1"/>
  <c r="AA294" i="13"/>
  <c r="AA732" i="1"/>
  <c r="AA667" i="13"/>
  <c r="AA312" i="1"/>
  <c r="AA247" i="13"/>
  <c r="AA357" i="1"/>
  <c r="AA292" i="13"/>
  <c r="AA646" i="1"/>
  <c r="AA581" i="13"/>
  <c r="AA682" i="1"/>
  <c r="AA617" i="13"/>
  <c r="AA694" i="1"/>
  <c r="AA629" i="13"/>
  <c r="AA730" i="1"/>
  <c r="AA665" i="13"/>
  <c r="AA316" i="1"/>
  <c r="AA251" i="13"/>
  <c r="AA696" i="1"/>
  <c r="AA631" i="13"/>
  <c r="AA334" i="1"/>
  <c r="AA269" i="13"/>
  <c r="AA673" i="1"/>
  <c r="AA608" i="13"/>
  <c r="AA662" i="1"/>
  <c r="AA597" i="13"/>
  <c r="AA361" i="1"/>
  <c r="AA296" i="13"/>
  <c r="AA675" i="1"/>
  <c r="AA610" i="13"/>
  <c r="AA660" i="1"/>
  <c r="AA595" i="13"/>
  <c r="AA318" i="1"/>
  <c r="AA253" i="13"/>
  <c r="AA698" i="1"/>
  <c r="AA633" i="13"/>
  <c r="AA323" i="1"/>
  <c r="AA258" i="13"/>
  <c r="AA337" i="1"/>
  <c r="AA272" i="13"/>
  <c r="AA350" i="1"/>
  <c r="AA285" i="13"/>
  <c r="AA364" i="1"/>
  <c r="AA299" i="13"/>
  <c r="AA652" i="1"/>
  <c r="AA587" i="13"/>
  <c r="AA664" i="1"/>
  <c r="AA599" i="13"/>
  <c r="AA676" i="1"/>
  <c r="AA611" i="13"/>
  <c r="AA688" i="1"/>
  <c r="AA623" i="13"/>
  <c r="AA700" i="1"/>
  <c r="AA635" i="13"/>
  <c r="AA712" i="1"/>
  <c r="AA647" i="13"/>
  <c r="AA724" i="1"/>
  <c r="AA659" i="13"/>
  <c r="AA670" i="1"/>
  <c r="AA605" i="13"/>
  <c r="AA731" i="1"/>
  <c r="AA666" i="13"/>
  <c r="AA345" i="1"/>
  <c r="AA280" i="13"/>
  <c r="AA720" i="1"/>
  <c r="AA655" i="13"/>
  <c r="AA360" i="1"/>
  <c r="AA295" i="13"/>
  <c r="AA697" i="1"/>
  <c r="AA632" i="13"/>
  <c r="AA647" i="1"/>
  <c r="AA582" i="13"/>
  <c r="AA335" i="1"/>
  <c r="AA270" i="13"/>
  <c r="AA722" i="1"/>
  <c r="AA657" i="13"/>
  <c r="AA324" i="1"/>
  <c r="AA259" i="13"/>
  <c r="AA338" i="1"/>
  <c r="AA273" i="13"/>
  <c r="AA365" i="1"/>
  <c r="AA300" i="13"/>
  <c r="AA689" i="1"/>
  <c r="AA624" i="13"/>
  <c r="AA713" i="1"/>
  <c r="AA648" i="13"/>
  <c r="AA325" i="1"/>
  <c r="AA260" i="13"/>
  <c r="AA339" i="1"/>
  <c r="AA274" i="13"/>
  <c r="AA352" i="1"/>
  <c r="AA287" i="13"/>
  <c r="AA366" i="1"/>
  <c r="AA301" i="13"/>
  <c r="AA666" i="1"/>
  <c r="AA601" i="13"/>
  <c r="AA690" i="1"/>
  <c r="AA625" i="13"/>
  <c r="AA702" i="1"/>
  <c r="AA637" i="13"/>
  <c r="AA714" i="1"/>
  <c r="AA649" i="13"/>
  <c r="AA726" i="1"/>
  <c r="AA661" i="13"/>
  <c r="AA343" i="1"/>
  <c r="AA278" i="13"/>
  <c r="AA344" i="1"/>
  <c r="AA279" i="13"/>
  <c r="AA695" i="1"/>
  <c r="AA630" i="13"/>
  <c r="AA347" i="1"/>
  <c r="AA282" i="13"/>
  <c r="AA649" i="1"/>
  <c r="AA584" i="13"/>
  <c r="AA721" i="1"/>
  <c r="AA656" i="13"/>
  <c r="AA674" i="1"/>
  <c r="AA609" i="13"/>
  <c r="AA723" i="1"/>
  <c r="AA658" i="13"/>
  <c r="AA351" i="1"/>
  <c r="AA286" i="13"/>
  <c r="AA307" i="1"/>
  <c r="AA242" i="13"/>
  <c r="AA327" i="1"/>
  <c r="AA262" i="13"/>
  <c r="AA340" i="1"/>
  <c r="AA275" i="13"/>
  <c r="AA353" i="1"/>
  <c r="AA288" i="13"/>
  <c r="AA367" i="1"/>
  <c r="AA302" i="13"/>
  <c r="AA643" i="1"/>
  <c r="AA578" i="13"/>
  <c r="AA655" i="1"/>
  <c r="AA590" i="13"/>
  <c r="AA667" i="1"/>
  <c r="AA602" i="13"/>
  <c r="AA679" i="1"/>
  <c r="AA614" i="13"/>
  <c r="AA691" i="1"/>
  <c r="AA626" i="13"/>
  <c r="AA703" i="1"/>
  <c r="AA638" i="13"/>
  <c r="AA715" i="1"/>
  <c r="AA650" i="13"/>
  <c r="AA727" i="1"/>
  <c r="AA662" i="13"/>
  <c r="AA330" i="1"/>
  <c r="AA265" i="13"/>
  <c r="AA706" i="1"/>
  <c r="AA641" i="13"/>
  <c r="AA358" i="1"/>
  <c r="AA293" i="13"/>
  <c r="AA659" i="1"/>
  <c r="AA594" i="13"/>
  <c r="AA719" i="1"/>
  <c r="AA654" i="13"/>
  <c r="AA332" i="1"/>
  <c r="AA267" i="13"/>
  <c r="AA672" i="1"/>
  <c r="AA607" i="13"/>
  <c r="AA317" i="1"/>
  <c r="AA252" i="13"/>
  <c r="AA348" i="1"/>
  <c r="AA283" i="13"/>
  <c r="AA650" i="1"/>
  <c r="AA585" i="13"/>
  <c r="AA710" i="1"/>
  <c r="AA645" i="13"/>
  <c r="AA336" i="1"/>
  <c r="AA271" i="13"/>
  <c r="AA349" i="1"/>
  <c r="AA284" i="13"/>
  <c r="AA651" i="1"/>
  <c r="AA586" i="13"/>
  <c r="AA711" i="1"/>
  <c r="AA646" i="13"/>
  <c r="AA308" i="1"/>
  <c r="AA243" i="13"/>
  <c r="AA328" i="1"/>
  <c r="AA263" i="13"/>
  <c r="AA341" i="1"/>
  <c r="AA276" i="13"/>
  <c r="AA355" i="1"/>
  <c r="AA290" i="13"/>
  <c r="AA644" i="1"/>
  <c r="AA579" i="13"/>
  <c r="AA656" i="1"/>
  <c r="AA591" i="13"/>
  <c r="AA668" i="1"/>
  <c r="AA603" i="13"/>
  <c r="AA680" i="1"/>
  <c r="AA615" i="13"/>
  <c r="AA692" i="1"/>
  <c r="AA627" i="13"/>
  <c r="AA704" i="1"/>
  <c r="AA639" i="13"/>
  <c r="AA716" i="1"/>
  <c r="AA651" i="13"/>
  <c r="AA728" i="1"/>
  <c r="AA663" i="13"/>
  <c r="N103" i="1"/>
  <c r="AA38" i="13" s="1"/>
  <c r="N79" i="1"/>
  <c r="AA14" i="13" s="1"/>
  <c r="N91" i="1"/>
  <c r="AA26" i="13" s="1"/>
  <c r="N104" i="1"/>
  <c r="AA39" i="13" s="1"/>
  <c r="N116" i="1"/>
  <c r="AA51" i="13" s="1"/>
  <c r="N128" i="1"/>
  <c r="AA63" i="13" s="1"/>
  <c r="N127" i="1"/>
  <c r="AA62" i="13" s="1"/>
  <c r="N80" i="1"/>
  <c r="AA15" i="13" s="1"/>
  <c r="N92" i="1"/>
  <c r="AA27" i="13" s="1"/>
  <c r="N105" i="1"/>
  <c r="AA40" i="13" s="1"/>
  <c r="N115" i="1"/>
  <c r="AA50" i="13" s="1"/>
  <c r="N76" i="1"/>
  <c r="AA11" i="13" s="1"/>
  <c r="N88" i="1"/>
  <c r="AA23" i="13" s="1"/>
  <c r="N113" i="1"/>
  <c r="AA48" i="13" s="1"/>
  <c r="N93" i="1"/>
  <c r="AA28" i="13" s="1"/>
  <c r="N106" i="1"/>
  <c r="AA41" i="13" s="1"/>
  <c r="N118" i="1"/>
  <c r="AA53" i="13" s="1"/>
  <c r="N70" i="1"/>
  <c r="AA5" i="13" s="1"/>
  <c r="N82" i="1"/>
  <c r="AA17" i="13" s="1"/>
  <c r="N94" i="1"/>
  <c r="AA29" i="13" s="1"/>
  <c r="N107" i="1"/>
  <c r="AA42" i="13" s="1"/>
  <c r="N119" i="1"/>
  <c r="AA54" i="13" s="1"/>
  <c r="N89" i="1"/>
  <c r="AA24" i="13" s="1"/>
  <c r="N78" i="1"/>
  <c r="AA13" i="13" s="1"/>
  <c r="N90" i="1"/>
  <c r="AA25" i="13" s="1"/>
  <c r="N71" i="1"/>
  <c r="AA6" i="13" s="1"/>
  <c r="N95" i="1"/>
  <c r="AA30" i="13" s="1"/>
  <c r="N108" i="1"/>
  <c r="AA43" i="13" s="1"/>
  <c r="N102" i="1"/>
  <c r="AA37" i="13" s="1"/>
  <c r="N126" i="1"/>
  <c r="AA61" i="13" s="1"/>
  <c r="N72" i="1"/>
  <c r="AA7" i="13" s="1"/>
  <c r="N73" i="1"/>
  <c r="AA8" i="13" s="1"/>
  <c r="N98" i="1"/>
  <c r="AA33" i="13" s="1"/>
  <c r="N110" i="1"/>
  <c r="AA45" i="13" s="1"/>
  <c r="N122" i="1"/>
  <c r="AA57" i="13" s="1"/>
  <c r="N114" i="1"/>
  <c r="AA49" i="13" s="1"/>
  <c r="N84" i="1"/>
  <c r="AA19" i="13" s="1"/>
  <c r="N109" i="1"/>
  <c r="AA44" i="13" s="1"/>
  <c r="N74" i="1"/>
  <c r="AA9" i="13" s="1"/>
  <c r="N86" i="1"/>
  <c r="AA21" i="13" s="1"/>
  <c r="N99" i="1"/>
  <c r="AA34" i="13" s="1"/>
  <c r="N111" i="1"/>
  <c r="AA46" i="13" s="1"/>
  <c r="N123" i="1"/>
  <c r="AA58" i="13" s="1"/>
  <c r="N77" i="1"/>
  <c r="AA12" i="13" s="1"/>
  <c r="N75" i="1"/>
  <c r="AA10" i="13" s="1"/>
  <c r="N87" i="1"/>
  <c r="AA22" i="13" s="1"/>
  <c r="N112" i="1"/>
  <c r="AA47" i="13" s="1"/>
  <c r="N637" i="1"/>
  <c r="N639" i="1"/>
  <c r="N638" i="1"/>
  <c r="N641" i="1"/>
  <c r="N602" i="1"/>
  <c r="N626" i="1"/>
  <c r="N603" i="1"/>
  <c r="N615" i="1"/>
  <c r="N627" i="1"/>
  <c r="N613" i="1"/>
  <c r="N604" i="1"/>
  <c r="N628" i="1"/>
  <c r="N605" i="1"/>
  <c r="N617" i="1"/>
  <c r="N629" i="1"/>
  <c r="N606" i="1"/>
  <c r="N618" i="1"/>
  <c r="N630" i="1"/>
  <c r="N619" i="1"/>
  <c r="N631" i="1"/>
  <c r="N620" i="1"/>
  <c r="N609" i="1"/>
  <c r="N621" i="1"/>
  <c r="N633" i="1"/>
  <c r="N610" i="1"/>
  <c r="N622" i="1"/>
  <c r="N611" i="1"/>
  <c r="N623" i="1"/>
  <c r="N635" i="1"/>
  <c r="N625" i="1"/>
  <c r="N612" i="1"/>
  <c r="N636" i="1"/>
  <c r="N567" i="1"/>
  <c r="N577" i="1"/>
  <c r="N589" i="1"/>
  <c r="N580" i="1"/>
  <c r="N601" i="1"/>
  <c r="N569" i="1"/>
  <c r="N581" i="1"/>
  <c r="N593" i="1"/>
  <c r="N591" i="1"/>
  <c r="N570" i="1"/>
  <c r="N582" i="1"/>
  <c r="N594" i="1"/>
  <c r="N571" i="1"/>
  <c r="N595" i="1"/>
  <c r="N573" i="1"/>
  <c r="N585" i="1"/>
  <c r="N597" i="1"/>
  <c r="N574" i="1"/>
  <c r="N586" i="1"/>
  <c r="N579" i="1"/>
  <c r="N575" i="1"/>
  <c r="N587" i="1"/>
  <c r="N599" i="1"/>
  <c r="N588" i="1"/>
  <c r="N554" i="1"/>
  <c r="N543" i="1"/>
  <c r="N555" i="1"/>
  <c r="N553" i="1"/>
  <c r="N532" i="1"/>
  <c r="N556" i="1"/>
  <c r="N541" i="1"/>
  <c r="N533" i="1"/>
  <c r="N545" i="1"/>
  <c r="N557" i="1"/>
  <c r="N565" i="1"/>
  <c r="N534" i="1"/>
  <c r="N546" i="1"/>
  <c r="N535" i="1"/>
  <c r="N547" i="1"/>
  <c r="N548" i="1"/>
  <c r="N549" i="1"/>
  <c r="N561" i="1"/>
  <c r="N538" i="1"/>
  <c r="N562" i="1"/>
  <c r="N539" i="1"/>
  <c r="N551" i="1"/>
  <c r="N563" i="1"/>
  <c r="N540" i="1"/>
  <c r="N564" i="1"/>
  <c r="N505" i="1"/>
  <c r="N517" i="1"/>
  <c r="N529" i="1"/>
  <c r="N507" i="1"/>
  <c r="N506" i="1"/>
  <c r="N530" i="1"/>
  <c r="N531" i="1"/>
  <c r="N508" i="1"/>
  <c r="N497" i="1"/>
  <c r="N509" i="1"/>
  <c r="N521" i="1"/>
  <c r="N498" i="1"/>
  <c r="N510" i="1"/>
  <c r="N522" i="1"/>
  <c r="N499" i="1"/>
  <c r="N511" i="1"/>
  <c r="N523" i="1"/>
  <c r="N500" i="1"/>
  <c r="N524" i="1"/>
  <c r="N501" i="1"/>
  <c r="N513" i="1"/>
  <c r="N525" i="1"/>
  <c r="N502" i="1"/>
  <c r="N514" i="1"/>
  <c r="N526" i="1"/>
  <c r="N503" i="1"/>
  <c r="N515" i="1"/>
  <c r="N527" i="1"/>
  <c r="N519" i="1"/>
  <c r="N516" i="1"/>
  <c r="N493" i="1"/>
  <c r="N470" i="1"/>
  <c r="N482" i="1"/>
  <c r="N479" i="1"/>
  <c r="N483" i="1"/>
  <c r="N495" i="1"/>
  <c r="N467" i="1"/>
  <c r="N481" i="1"/>
  <c r="N484" i="1"/>
  <c r="N492" i="1"/>
  <c r="N469" i="1"/>
  <c r="N473" i="1"/>
  <c r="N485" i="1"/>
  <c r="N474" i="1"/>
  <c r="N463" i="1"/>
  <c r="N475" i="1"/>
  <c r="N487" i="1"/>
  <c r="N476" i="1"/>
  <c r="N465" i="1"/>
  <c r="N477" i="1"/>
  <c r="N489" i="1"/>
  <c r="N466" i="1"/>
  <c r="N478" i="1"/>
  <c r="N490" i="1"/>
  <c r="N491" i="1"/>
  <c r="N468" i="1"/>
  <c r="N434" i="1"/>
  <c r="N445" i="1"/>
  <c r="N457" i="1"/>
  <c r="N446" i="1"/>
  <c r="N458" i="1"/>
  <c r="N459" i="1"/>
  <c r="N436" i="1"/>
  <c r="N448" i="1"/>
  <c r="N460" i="1"/>
  <c r="N437" i="1"/>
  <c r="N449" i="1"/>
  <c r="N461" i="1"/>
  <c r="N427" i="1"/>
  <c r="N438" i="1"/>
  <c r="N450" i="1"/>
  <c r="N428" i="1"/>
  <c r="N439" i="1"/>
  <c r="N451" i="1"/>
  <c r="N429" i="1"/>
  <c r="N452" i="1"/>
  <c r="N430" i="1"/>
  <c r="N441" i="1"/>
  <c r="N431" i="1"/>
  <c r="N442" i="1"/>
  <c r="N454" i="1"/>
  <c r="N432" i="1"/>
  <c r="N455" i="1"/>
  <c r="N435" i="1"/>
  <c r="N447" i="1"/>
  <c r="N443" i="1"/>
  <c r="N433" i="1"/>
  <c r="N444" i="1"/>
  <c r="N399" i="1"/>
  <c r="N411" i="1"/>
  <c r="N423" i="1"/>
  <c r="N422" i="1"/>
  <c r="N398" i="1"/>
  <c r="N425" i="1"/>
  <c r="N410" i="1"/>
  <c r="N401" i="1"/>
  <c r="N402" i="1"/>
  <c r="N414" i="1"/>
  <c r="N426" i="1"/>
  <c r="N415" i="1"/>
  <c r="N392" i="1"/>
  <c r="N404" i="1"/>
  <c r="N416" i="1"/>
  <c r="N400" i="1"/>
  <c r="N393" i="1"/>
  <c r="N405" i="1"/>
  <c r="N417" i="1"/>
  <c r="N412" i="1"/>
  <c r="N394" i="1"/>
  <c r="N406" i="1"/>
  <c r="N424" i="1"/>
  <c r="N395" i="1"/>
  <c r="N407" i="1"/>
  <c r="N419" i="1"/>
  <c r="N396" i="1"/>
  <c r="N420" i="1"/>
  <c r="N403" i="1"/>
  <c r="N409" i="1"/>
  <c r="N421" i="1"/>
  <c r="N374" i="1"/>
  <c r="N383" i="1"/>
  <c r="N386" i="1"/>
  <c r="N375" i="1"/>
  <c r="N387" i="1"/>
  <c r="N388" i="1"/>
  <c r="N377" i="1"/>
  <c r="N378" i="1"/>
  <c r="N390" i="1"/>
  <c r="N379" i="1"/>
  <c r="N391" i="1"/>
  <c r="N368" i="1"/>
  <c r="N380" i="1"/>
  <c r="N381" i="1"/>
  <c r="N370" i="1"/>
  <c r="N382" i="1"/>
  <c r="N371" i="1"/>
  <c r="N376" i="1"/>
  <c r="N372" i="1"/>
  <c r="N373" i="1"/>
  <c r="N385" i="1"/>
  <c r="N136" i="1"/>
  <c r="AA71" i="13" s="1"/>
  <c r="N222" i="1"/>
  <c r="AA157" i="13" s="1"/>
  <c r="N148" i="1"/>
  <c r="AA83" i="13" s="1"/>
  <c r="N234" i="1"/>
  <c r="AA169" i="13" s="1"/>
  <c r="N256" i="1"/>
  <c r="AA191" i="13" s="1"/>
  <c r="N171" i="1"/>
  <c r="AA106" i="13" s="1"/>
  <c r="N268" i="1"/>
  <c r="AA203" i="13" s="1"/>
  <c r="N183" i="1"/>
  <c r="AA118" i="13" s="1"/>
  <c r="N137" i="1"/>
  <c r="AA72" i="13" s="1"/>
  <c r="N223" i="1"/>
  <c r="AA158" i="13" s="1"/>
  <c r="N257" i="1"/>
  <c r="AA192" i="13" s="1"/>
  <c r="N172" i="1"/>
  <c r="AA107" i="13" s="1"/>
  <c r="N139" i="1"/>
  <c r="AA74" i="13" s="1"/>
  <c r="N225" i="1"/>
  <c r="AA160" i="13" s="1"/>
  <c r="N151" i="1"/>
  <c r="AA86" i="13" s="1"/>
  <c r="N237" i="1"/>
  <c r="AA172" i="13" s="1"/>
  <c r="N163" i="1"/>
  <c r="AA98" i="13" s="1"/>
  <c r="N248" i="1"/>
  <c r="AA183" i="13" s="1"/>
  <c r="N174" i="1"/>
  <c r="AA109" i="13" s="1"/>
  <c r="N259" i="1"/>
  <c r="AA194" i="13" s="1"/>
  <c r="N186" i="1"/>
  <c r="AA121" i="13" s="1"/>
  <c r="N271" i="1"/>
  <c r="AA206" i="13" s="1"/>
  <c r="N140" i="1"/>
  <c r="AA75" i="13" s="1"/>
  <c r="N226" i="1"/>
  <c r="AA161" i="13" s="1"/>
  <c r="N152" i="1"/>
  <c r="AA87" i="13" s="1"/>
  <c r="N238" i="1"/>
  <c r="AA173" i="13" s="1"/>
  <c r="N175" i="1"/>
  <c r="AA110" i="13" s="1"/>
  <c r="N260" i="1"/>
  <c r="AA195" i="13" s="1"/>
  <c r="N272" i="1"/>
  <c r="AA207" i="13" s="1"/>
  <c r="N187" i="1"/>
  <c r="AA122" i="13" s="1"/>
  <c r="N227" i="1"/>
  <c r="AA162" i="13" s="1"/>
  <c r="N141" i="1"/>
  <c r="AA76" i="13" s="1"/>
  <c r="N153" i="1"/>
  <c r="AA88" i="13" s="1"/>
  <c r="N239" i="1"/>
  <c r="AA174" i="13" s="1"/>
  <c r="N176" i="1"/>
  <c r="AA111" i="13" s="1"/>
  <c r="N261" i="1"/>
  <c r="AA196" i="13" s="1"/>
  <c r="N150" i="1"/>
  <c r="AA85" i="13" s="1"/>
  <c r="N236" i="1"/>
  <c r="AA171" i="13" s="1"/>
  <c r="N173" i="1"/>
  <c r="AA108" i="13" s="1"/>
  <c r="N258" i="1"/>
  <c r="AA193" i="13" s="1"/>
  <c r="N215" i="1"/>
  <c r="AA150" i="13" s="1"/>
  <c r="N129" i="1"/>
  <c r="AA64" i="13" s="1"/>
  <c r="N162" i="1"/>
  <c r="AA97" i="13" s="1"/>
  <c r="N247" i="1"/>
  <c r="AA182" i="13" s="1"/>
  <c r="N228" i="1"/>
  <c r="AA163" i="13" s="1"/>
  <c r="N142" i="1"/>
  <c r="AA77" i="13" s="1"/>
  <c r="N154" i="1"/>
  <c r="AA89" i="13" s="1"/>
  <c r="N240" i="1"/>
  <c r="AA175" i="13" s="1"/>
  <c r="N216" i="1"/>
  <c r="AA151" i="13" s="1"/>
  <c r="N130" i="1"/>
  <c r="AA65" i="13" s="1"/>
  <c r="N229" i="1"/>
  <c r="AA164" i="13" s="1"/>
  <c r="N143" i="1"/>
  <c r="AA78" i="13" s="1"/>
  <c r="N241" i="1"/>
  <c r="AA176" i="13" s="1"/>
  <c r="N155" i="1"/>
  <c r="AA90" i="13" s="1"/>
  <c r="N252" i="1"/>
  <c r="AA187" i="13" s="1"/>
  <c r="N167" i="1"/>
  <c r="AA102" i="13" s="1"/>
  <c r="N263" i="1"/>
  <c r="AA198" i="13" s="1"/>
  <c r="N178" i="1"/>
  <c r="AA113" i="13" s="1"/>
  <c r="N275" i="1"/>
  <c r="AA210" i="13" s="1"/>
  <c r="N190" i="1"/>
  <c r="AA125" i="13" s="1"/>
  <c r="N132" i="1"/>
  <c r="AA67" i="13" s="1"/>
  <c r="N218" i="1"/>
  <c r="AA153" i="13" s="1"/>
  <c r="N230" i="1"/>
  <c r="AA165" i="13" s="1"/>
  <c r="N144" i="1"/>
  <c r="AA79" i="13" s="1"/>
  <c r="N242" i="1"/>
  <c r="AA177" i="13" s="1"/>
  <c r="N156" i="1"/>
  <c r="AA91" i="13" s="1"/>
  <c r="N264" i="1"/>
  <c r="AA199" i="13" s="1"/>
  <c r="N179" i="1"/>
  <c r="AA114" i="13" s="1"/>
  <c r="N251" i="1"/>
  <c r="AA186" i="13" s="1"/>
  <c r="N166" i="1"/>
  <c r="AA101" i="13" s="1"/>
  <c r="N133" i="1"/>
  <c r="AA68" i="13" s="1"/>
  <c r="N219" i="1"/>
  <c r="AA154" i="13" s="1"/>
  <c r="N157" i="1"/>
  <c r="AA92" i="13" s="1"/>
  <c r="N243" i="1"/>
  <c r="AA178" i="13" s="1"/>
  <c r="N253" i="1"/>
  <c r="AA188" i="13" s="1"/>
  <c r="N168" i="1"/>
  <c r="AA103" i="13" s="1"/>
  <c r="N265" i="1"/>
  <c r="AA200" i="13" s="1"/>
  <c r="N180" i="1"/>
  <c r="AA115" i="13" s="1"/>
  <c r="N138" i="1"/>
  <c r="AA73" i="13" s="1"/>
  <c r="N224" i="1"/>
  <c r="AA159" i="13" s="1"/>
  <c r="N134" i="1"/>
  <c r="AA69" i="13" s="1"/>
  <c r="N220" i="1"/>
  <c r="AA155" i="13" s="1"/>
  <c r="N169" i="1"/>
  <c r="AA104" i="13" s="1"/>
  <c r="N254" i="1"/>
  <c r="AA189" i="13" s="1"/>
  <c r="N146" i="1"/>
  <c r="AA81" i="13" s="1"/>
  <c r="N232" i="1"/>
  <c r="AA167" i="13" s="1"/>
  <c r="N158" i="1"/>
  <c r="AA93" i="13" s="1"/>
  <c r="N244" i="1"/>
  <c r="AA179" i="13" s="1"/>
  <c r="N266" i="1"/>
  <c r="AA201" i="13" s="1"/>
  <c r="N181" i="1"/>
  <c r="AA116" i="13" s="1"/>
  <c r="N221" i="1"/>
  <c r="AA156" i="13" s="1"/>
  <c r="N135" i="1"/>
  <c r="AA70" i="13" s="1"/>
  <c r="N245" i="1"/>
  <c r="AA180" i="13" s="1"/>
  <c r="N159" i="1"/>
  <c r="AA94" i="13" s="1"/>
  <c r="N255" i="1"/>
  <c r="AA190" i="13" s="1"/>
  <c r="N170" i="1"/>
  <c r="AA105" i="13" s="1"/>
  <c r="N267" i="1"/>
  <c r="AA202" i="13" s="1"/>
  <c r="N182" i="1"/>
  <c r="AA117" i="13" s="1"/>
  <c r="AJ2" i="7"/>
  <c r="AK107" i="7"/>
  <c r="AA306" i="1"/>
  <c r="AA305" i="1"/>
  <c r="N321" i="1"/>
  <c r="N320" i="1"/>
  <c r="N319" i="1"/>
  <c r="N207" i="1"/>
  <c r="AA142" i="13" s="1"/>
  <c r="N199" i="1"/>
  <c r="AA134" i="13" s="1"/>
  <c r="N201" i="1"/>
  <c r="AA136" i="13" s="1"/>
  <c r="N200" i="1"/>
  <c r="AA135" i="13" s="1"/>
  <c r="H185" i="2"/>
  <c r="H384" i="2"/>
  <c r="H453" i="2"/>
  <c r="H210" i="2"/>
  <c r="H249" i="2"/>
  <c r="H413" i="2"/>
  <c r="H440" i="2"/>
  <c r="H274" i="2"/>
  <c r="N313" i="1"/>
  <c r="H408" i="2"/>
  <c r="H462" i="2"/>
  <c r="H168" i="2"/>
  <c r="H206" i="2"/>
  <c r="H232" i="2"/>
  <c r="H245" i="2"/>
  <c r="H471" i="2"/>
  <c r="N309" i="1"/>
  <c r="H369" i="2"/>
  <c r="H389" i="2"/>
  <c r="H270" i="2"/>
  <c r="N354" i="1"/>
  <c r="H920" i="2"/>
  <c r="H1003" i="2"/>
  <c r="H494" i="2"/>
  <c r="H748" i="2"/>
  <c r="H205" i="2"/>
  <c r="H209" i="2"/>
  <c r="H269" i="2"/>
  <c r="H273" i="2"/>
  <c r="N333" i="1"/>
  <c r="H397" i="2"/>
  <c r="H590" i="2"/>
  <c r="H634" i="2"/>
  <c r="H684" i="2"/>
  <c r="N684" i="1" s="1"/>
  <c r="H851" i="2"/>
  <c r="H862" i="2"/>
  <c r="H1053" i="2"/>
  <c r="H596" i="2"/>
  <c r="H202" i="2"/>
  <c r="H262" i="2"/>
  <c r="N326" i="1"/>
  <c r="H418" i="2"/>
  <c r="H486" i="2"/>
  <c r="H537" i="2"/>
  <c r="H572" i="2"/>
  <c r="H642" i="2"/>
  <c r="H735" i="2"/>
  <c r="H789" i="2"/>
  <c r="H877" i="2"/>
  <c r="H991" i="2"/>
  <c r="H1011" i="2"/>
  <c r="H1061" i="2"/>
  <c r="H671" i="2"/>
  <c r="N671" i="1" s="1"/>
  <c r="H598" i="2"/>
  <c r="H718" i="2"/>
  <c r="N718" i="1" s="1"/>
  <c r="H847" i="2"/>
  <c r="H916" i="2"/>
  <c r="H1095" i="2"/>
  <c r="H1035" i="2"/>
  <c r="H654" i="2"/>
  <c r="N654" i="1" s="1"/>
  <c r="H1080" i="2"/>
  <c r="H182" i="2"/>
  <c r="H186" i="2"/>
  <c r="H246" i="2"/>
  <c r="H250" i="2"/>
  <c r="N310" i="1"/>
  <c r="N314" i="1"/>
  <c r="N346" i="1"/>
  <c r="H518" i="2"/>
  <c r="H542" i="2"/>
  <c r="H558" i="2"/>
  <c r="H607" i="2"/>
  <c r="H705" i="2"/>
  <c r="N705" i="1" s="1"/>
  <c r="H804" i="2"/>
  <c r="H1019" i="2"/>
  <c r="H800" i="2"/>
  <c r="H924" i="2"/>
  <c r="H1045" i="2"/>
  <c r="H614" i="2"/>
  <c r="H566" i="2"/>
  <c r="H760" i="2"/>
  <c r="H166" i="2"/>
  <c r="H170" i="2"/>
  <c r="H230" i="2"/>
  <c r="H234" i="2"/>
  <c r="N362" i="1"/>
  <c r="H550" i="2"/>
  <c r="H559" i="2"/>
  <c r="H578" i="2"/>
  <c r="H583" i="2"/>
  <c r="H764" i="2"/>
  <c r="H781" i="2"/>
  <c r="H912" i="2"/>
  <c r="H1027" i="2"/>
  <c r="H1084" i="2"/>
  <c r="H665" i="2"/>
  <c r="N665" i="1" s="1"/>
  <c r="H708" i="2"/>
  <c r="N708" i="1" s="1"/>
  <c r="H729" i="2"/>
  <c r="N729" i="1" s="1"/>
  <c r="H759" i="2"/>
  <c r="H799" i="2"/>
  <c r="H803" i="2"/>
  <c r="H885" i="2"/>
  <c r="H893" i="2"/>
  <c r="H901" i="2"/>
  <c r="H909" i="2"/>
  <c r="H932" i="2"/>
  <c r="H940" i="2"/>
  <c r="H948" i="2"/>
  <c r="H956" i="2"/>
  <c r="H964" i="2"/>
  <c r="H972" i="2"/>
  <c r="H980" i="2"/>
  <c r="H1092" i="2"/>
  <c r="H917" i="2"/>
  <c r="H925" i="2"/>
  <c r="H996" i="2"/>
  <c r="H758" i="2"/>
  <c r="H813" i="2"/>
  <c r="H852" i="2"/>
  <c r="H933" i="2"/>
  <c r="H941" i="2"/>
  <c r="H949" i="2"/>
  <c r="H957" i="2"/>
  <c r="H965" i="2"/>
  <c r="H973" i="2"/>
  <c r="H686" i="2"/>
  <c r="N686" i="1" s="1"/>
  <c r="H779" i="2"/>
  <c r="H821" i="2"/>
  <c r="H678" i="2"/>
  <c r="N678" i="1" s="1"/>
  <c r="H742" i="2"/>
  <c r="H853" i="2"/>
  <c r="H868" i="2"/>
  <c r="H464" i="2"/>
  <c r="H496" i="2"/>
  <c r="H528" i="2"/>
  <c r="H560" i="2"/>
  <c r="H592" i="2"/>
  <c r="H624" i="2"/>
  <c r="H653" i="2"/>
  <c r="N653" i="1" s="1"/>
  <c r="H661" i="2"/>
  <c r="N661" i="1" s="1"/>
  <c r="H669" i="2"/>
  <c r="N669" i="1" s="1"/>
  <c r="H677" i="2"/>
  <c r="N677" i="1" s="1"/>
  <c r="H685" i="2"/>
  <c r="N685" i="1" s="1"/>
  <c r="H693" i="2"/>
  <c r="N693" i="1" s="1"/>
  <c r="H701" i="2"/>
  <c r="N701" i="1" s="1"/>
  <c r="H709" i="2"/>
  <c r="N709" i="1" s="1"/>
  <c r="H717" i="2"/>
  <c r="N717" i="1" s="1"/>
  <c r="H725" i="2"/>
  <c r="N725" i="1" s="1"/>
  <c r="H733" i="2"/>
  <c r="N733" i="1" s="1"/>
  <c r="H741" i="2"/>
  <c r="H749" i="2"/>
  <c r="H757" i="2"/>
  <c r="H1006" i="2"/>
  <c r="H472" i="2"/>
  <c r="H504" i="2"/>
  <c r="H536" i="2"/>
  <c r="H568" i="2"/>
  <c r="H600" i="2"/>
  <c r="H632" i="2"/>
  <c r="H769" i="2"/>
  <c r="H889" i="2"/>
  <c r="H897" i="2"/>
  <c r="H1057" i="2"/>
  <c r="H766" i="2"/>
  <c r="H894" i="2"/>
  <c r="H1065" i="2"/>
  <c r="H480" i="2"/>
  <c r="H512" i="2"/>
  <c r="H544" i="2"/>
  <c r="H576" i="2"/>
  <c r="H608" i="2"/>
  <c r="H640" i="2"/>
  <c r="H825" i="2"/>
  <c r="H833" i="2"/>
  <c r="H1054" i="2"/>
  <c r="H456" i="2"/>
  <c r="H763" i="2"/>
  <c r="H830" i="2"/>
  <c r="H488" i="2"/>
  <c r="H520" i="2"/>
  <c r="H552" i="2"/>
  <c r="H584" i="2"/>
  <c r="H616" i="2"/>
  <c r="H648" i="2"/>
  <c r="N648" i="1" s="1"/>
  <c r="H1009" i="2"/>
  <c r="H1017" i="2"/>
  <c r="H817" i="2"/>
  <c r="H881" i="2"/>
  <c r="H1001" i="2"/>
  <c r="H1049" i="2"/>
  <c r="H777" i="2"/>
  <c r="H841" i="2"/>
  <c r="H905" i="2"/>
  <c r="H1025" i="2"/>
  <c r="H1073" i="2"/>
  <c r="H785" i="2"/>
  <c r="H849" i="2"/>
  <c r="H913" i="2"/>
  <c r="H1033" i="2"/>
  <c r="H1081" i="2"/>
  <c r="H793" i="2"/>
  <c r="H857" i="2"/>
  <c r="H921" i="2"/>
  <c r="H1089" i="2"/>
  <c r="H801" i="2"/>
  <c r="H865" i="2"/>
  <c r="H929" i="2"/>
  <c r="H937" i="2"/>
  <c r="H945" i="2"/>
  <c r="H953" i="2"/>
  <c r="H961" i="2"/>
  <c r="H969" i="2"/>
  <c r="H977" i="2"/>
  <c r="H985" i="2"/>
  <c r="H1041" i="2"/>
  <c r="H1097" i="2"/>
  <c r="H809" i="2"/>
  <c r="H873" i="2"/>
  <c r="H993" i="2"/>
  <c r="AA685" i="1" l="1"/>
  <c r="AA620" i="13"/>
  <c r="AA373" i="1"/>
  <c r="AA308" i="13"/>
  <c r="AA378" i="1"/>
  <c r="AA313" i="13"/>
  <c r="AA396" i="1"/>
  <c r="AA331" i="13"/>
  <c r="AA416" i="1"/>
  <c r="AA351" i="13"/>
  <c r="AA423" i="1"/>
  <c r="AA358" i="13"/>
  <c r="AA431" i="1"/>
  <c r="AA366" i="13"/>
  <c r="AA449" i="1"/>
  <c r="AA384" i="13"/>
  <c r="AA491" i="1"/>
  <c r="AA426" i="13"/>
  <c r="AA485" i="1"/>
  <c r="AA420" i="13"/>
  <c r="AA493" i="1"/>
  <c r="AA428" i="13"/>
  <c r="AA524" i="1"/>
  <c r="AA459" i="13"/>
  <c r="AA531" i="1"/>
  <c r="AA466" i="13"/>
  <c r="AA562" i="1"/>
  <c r="AA497" i="13"/>
  <c r="AA533" i="1"/>
  <c r="AA468" i="13"/>
  <c r="AA579" i="1"/>
  <c r="AA514" i="13"/>
  <c r="AA593" i="1"/>
  <c r="AA528" i="13"/>
  <c r="AA623" i="1"/>
  <c r="AA558" i="13"/>
  <c r="AA606" i="1"/>
  <c r="AA541" i="13"/>
  <c r="AA641" i="1"/>
  <c r="AA576" i="13"/>
  <c r="AA390" i="1"/>
  <c r="AA325" i="13"/>
  <c r="AA474" i="1"/>
  <c r="AA409" i="13"/>
  <c r="AA677" i="1"/>
  <c r="AA612" i="13"/>
  <c r="AA669" i="1"/>
  <c r="AA604" i="13"/>
  <c r="AA313" i="1"/>
  <c r="AA248" i="13"/>
  <c r="AA372" i="1"/>
  <c r="AA307" i="13"/>
  <c r="AA377" i="1"/>
  <c r="AA312" i="13"/>
  <c r="AA419" i="1"/>
  <c r="AA354" i="13"/>
  <c r="AA404" i="1"/>
  <c r="AA339" i="13"/>
  <c r="AA411" i="1"/>
  <c r="AA346" i="13"/>
  <c r="AA441" i="1"/>
  <c r="AA376" i="13"/>
  <c r="AA437" i="1"/>
  <c r="AA372" i="13"/>
  <c r="AA490" i="1"/>
  <c r="AA425" i="13"/>
  <c r="AA473" i="1"/>
  <c r="AA408" i="13"/>
  <c r="AA516" i="1"/>
  <c r="AA451" i="13"/>
  <c r="AA500" i="1"/>
  <c r="AA435" i="13"/>
  <c r="AA530" i="1"/>
  <c r="AA465" i="13"/>
  <c r="AA538" i="1"/>
  <c r="AA473" i="13"/>
  <c r="AA541" i="1"/>
  <c r="AA476" i="13"/>
  <c r="AA586" i="1"/>
  <c r="AA521" i="13"/>
  <c r="AA581" i="1"/>
  <c r="AA516" i="13"/>
  <c r="AA611" i="1"/>
  <c r="AA546" i="13"/>
  <c r="AA629" i="1"/>
  <c r="AA564" i="13"/>
  <c r="AA638" i="1"/>
  <c r="AA573" i="13"/>
  <c r="AA385" i="1"/>
  <c r="AA320" i="13"/>
  <c r="AA422" i="1"/>
  <c r="AA357" i="13"/>
  <c r="AA461" i="1"/>
  <c r="AA396" i="13"/>
  <c r="AA468" i="1"/>
  <c r="AA403" i="13"/>
  <c r="AA470" i="1"/>
  <c r="AA405" i="13"/>
  <c r="AA501" i="1"/>
  <c r="AA436" i="13"/>
  <c r="AA539" i="1"/>
  <c r="AA474" i="13"/>
  <c r="AA575" i="1"/>
  <c r="AA510" i="13"/>
  <c r="AA635" i="1"/>
  <c r="AA570" i="13"/>
  <c r="AA602" i="1"/>
  <c r="AA537" i="13"/>
  <c r="AA678" i="1"/>
  <c r="AA613" i="13"/>
  <c r="AA354" i="1"/>
  <c r="AA289" i="13"/>
  <c r="AA661" i="1"/>
  <c r="AA596" i="13"/>
  <c r="AA346" i="1"/>
  <c r="AA281" i="13"/>
  <c r="AA319" i="1"/>
  <c r="AA254" i="13"/>
  <c r="AA376" i="1"/>
  <c r="AA311" i="13"/>
  <c r="AA388" i="1"/>
  <c r="AA323" i="13"/>
  <c r="AA407" i="1"/>
  <c r="AA342" i="13"/>
  <c r="AA392" i="1"/>
  <c r="AA327" i="13"/>
  <c r="AA399" i="1"/>
  <c r="AA334" i="13"/>
  <c r="AA430" i="1"/>
  <c r="AA365" i="13"/>
  <c r="AA460" i="1"/>
  <c r="AA395" i="13"/>
  <c r="AA478" i="1"/>
  <c r="AA413" i="13"/>
  <c r="AA469" i="1"/>
  <c r="AA404" i="13"/>
  <c r="AA519" i="1"/>
  <c r="AA454" i="13"/>
  <c r="AA523" i="1"/>
  <c r="AA458" i="13"/>
  <c r="AA506" i="1"/>
  <c r="AA441" i="13"/>
  <c r="AA561" i="1"/>
  <c r="AA496" i="13"/>
  <c r="AA556" i="1"/>
  <c r="AA491" i="13"/>
  <c r="AA574" i="1"/>
  <c r="AA509" i="13"/>
  <c r="AA569" i="1"/>
  <c r="AA504" i="13"/>
  <c r="AA622" i="1"/>
  <c r="AA557" i="13"/>
  <c r="AA617" i="1"/>
  <c r="AA552" i="13"/>
  <c r="AA639" i="1"/>
  <c r="AA574" i="13"/>
  <c r="AA508" i="1"/>
  <c r="AA443" i="13"/>
  <c r="AA371" i="1"/>
  <c r="AA306" i="13"/>
  <c r="AA387" i="1"/>
  <c r="AA322" i="13"/>
  <c r="AA395" i="1"/>
  <c r="AA330" i="13"/>
  <c r="AA415" i="1"/>
  <c r="AA350" i="13"/>
  <c r="AA444" i="1"/>
  <c r="AA379" i="13"/>
  <c r="AA452" i="1"/>
  <c r="AA387" i="13"/>
  <c r="AA448" i="1"/>
  <c r="AA383" i="13"/>
  <c r="AA466" i="1"/>
  <c r="AA401" i="13"/>
  <c r="AA492" i="1"/>
  <c r="AA427" i="13"/>
  <c r="AA527" i="1"/>
  <c r="AA462" i="13"/>
  <c r="AA511" i="1"/>
  <c r="AA446" i="13"/>
  <c r="AA507" i="1"/>
  <c r="AA442" i="13"/>
  <c r="AA549" i="1"/>
  <c r="AA484" i="13"/>
  <c r="AA532" i="1"/>
  <c r="AA467" i="13"/>
  <c r="AA597" i="1"/>
  <c r="AA532" i="13"/>
  <c r="AA601" i="1"/>
  <c r="AA536" i="13"/>
  <c r="AA610" i="1"/>
  <c r="AA545" i="13"/>
  <c r="AA605" i="1"/>
  <c r="AA540" i="13"/>
  <c r="AA637" i="1"/>
  <c r="AA572" i="13"/>
  <c r="AA686" i="1"/>
  <c r="AA621" i="13"/>
  <c r="AA310" i="1"/>
  <c r="AA245" i="13"/>
  <c r="AA333" i="1"/>
  <c r="AA268" i="13"/>
  <c r="AA321" i="1"/>
  <c r="AA256" i="13"/>
  <c r="AA382" i="1"/>
  <c r="AA317" i="13"/>
  <c r="AA375" i="1"/>
  <c r="AA310" i="13"/>
  <c r="AA424" i="1"/>
  <c r="AA359" i="13"/>
  <c r="AA426" i="1"/>
  <c r="AA361" i="13"/>
  <c r="AA433" i="1"/>
  <c r="AA368" i="13"/>
  <c r="AA429" i="1"/>
  <c r="AA364" i="13"/>
  <c r="AA436" i="1"/>
  <c r="AA371" i="13"/>
  <c r="AA489" i="1"/>
  <c r="AA424" i="13"/>
  <c r="AA484" i="1"/>
  <c r="AA419" i="13"/>
  <c r="AA515" i="1"/>
  <c r="AA450" i="13"/>
  <c r="AA499" i="1"/>
  <c r="AA434" i="13"/>
  <c r="AA529" i="1"/>
  <c r="AA464" i="13"/>
  <c r="AA548" i="1"/>
  <c r="AA483" i="13"/>
  <c r="AA553" i="1"/>
  <c r="AA488" i="13"/>
  <c r="AA585" i="1"/>
  <c r="AA520" i="13"/>
  <c r="AA580" i="1"/>
  <c r="AA515" i="13"/>
  <c r="AA633" i="1"/>
  <c r="AA568" i="13"/>
  <c r="AA628" i="1"/>
  <c r="AA563" i="13"/>
  <c r="AA370" i="1"/>
  <c r="AA305" i="13"/>
  <c r="AA386" i="1"/>
  <c r="AA321" i="13"/>
  <c r="AA406" i="1"/>
  <c r="AA341" i="13"/>
  <c r="AA414" i="1"/>
  <c r="AA349" i="13"/>
  <c r="AA443" i="1"/>
  <c r="AA378" i="13"/>
  <c r="AA451" i="1"/>
  <c r="AA386" i="13"/>
  <c r="AA459" i="1"/>
  <c r="AA394" i="13"/>
  <c r="AA477" i="1"/>
  <c r="AA412" i="13"/>
  <c r="AA481" i="1"/>
  <c r="AA416" i="13"/>
  <c r="AA503" i="1"/>
  <c r="AA438" i="13"/>
  <c r="AA522" i="1"/>
  <c r="AA457" i="13"/>
  <c r="AA517" i="1"/>
  <c r="AA452" i="13"/>
  <c r="AA547" i="1"/>
  <c r="AA482" i="13"/>
  <c r="AA555" i="1"/>
  <c r="AA490" i="13"/>
  <c r="AA573" i="1"/>
  <c r="AA508" i="13"/>
  <c r="AA589" i="1"/>
  <c r="AA524" i="13"/>
  <c r="AA621" i="1"/>
  <c r="AA556" i="13"/>
  <c r="AA604" i="1"/>
  <c r="AA539" i="13"/>
  <c r="AA693" i="1"/>
  <c r="AA628" i="13"/>
  <c r="AA654" i="1"/>
  <c r="AA589" i="13"/>
  <c r="AA420" i="1"/>
  <c r="AA355" i="13"/>
  <c r="AA618" i="1"/>
  <c r="AA553" i="13"/>
  <c r="AA648" i="1"/>
  <c r="AA583" i="13"/>
  <c r="AA725" i="1"/>
  <c r="AA660" i="13"/>
  <c r="AA381" i="1"/>
  <c r="AA316" i="13"/>
  <c r="AA383" i="1"/>
  <c r="AA318" i="13"/>
  <c r="AA394" i="1"/>
  <c r="AA329" i="13"/>
  <c r="AA402" i="1"/>
  <c r="AA337" i="13"/>
  <c r="AA447" i="1"/>
  <c r="AA382" i="13"/>
  <c r="AA439" i="1"/>
  <c r="AA374" i="13"/>
  <c r="AA458" i="1"/>
  <c r="AA393" i="13"/>
  <c r="AA465" i="1"/>
  <c r="AA400" i="13"/>
  <c r="AA467" i="1"/>
  <c r="AA402" i="13"/>
  <c r="AA526" i="1"/>
  <c r="AA461" i="13"/>
  <c r="AA510" i="1"/>
  <c r="AA445" i="13"/>
  <c r="AA505" i="1"/>
  <c r="AA440" i="13"/>
  <c r="AA535" i="1"/>
  <c r="AA470" i="13"/>
  <c r="AA543" i="1"/>
  <c r="AA478" i="13"/>
  <c r="AA595" i="1"/>
  <c r="AA530" i="13"/>
  <c r="AA577" i="1"/>
  <c r="AA512" i="13"/>
  <c r="AA609" i="1"/>
  <c r="AA544" i="13"/>
  <c r="AA613" i="1"/>
  <c r="AA548" i="13"/>
  <c r="AA591" i="1"/>
  <c r="AA526" i="13"/>
  <c r="AA684" i="1"/>
  <c r="AA619" i="13"/>
  <c r="AA314" i="1"/>
  <c r="AA249" i="13"/>
  <c r="AA320" i="1"/>
  <c r="AA255" i="13"/>
  <c r="AA733" i="1"/>
  <c r="AA668" i="13"/>
  <c r="AA326" i="1"/>
  <c r="AA261" i="13"/>
  <c r="AA309" i="1"/>
  <c r="AA244" i="13"/>
  <c r="AA717" i="1"/>
  <c r="AA652" i="13"/>
  <c r="AA380" i="1"/>
  <c r="AA315" i="13"/>
  <c r="AA374" i="1"/>
  <c r="AA309" i="13"/>
  <c r="AA412" i="1"/>
  <c r="AA347" i="13"/>
  <c r="AA401" i="1"/>
  <c r="AA336" i="13"/>
  <c r="AA435" i="1"/>
  <c r="AA370" i="13"/>
  <c r="AA428" i="1"/>
  <c r="AA363" i="13"/>
  <c r="AA446" i="1"/>
  <c r="AA381" i="13"/>
  <c r="AA476" i="1"/>
  <c r="AA411" i="13"/>
  <c r="AA495" i="1"/>
  <c r="AA430" i="13"/>
  <c r="AA514" i="1"/>
  <c r="AA449" i="13"/>
  <c r="AA498" i="1"/>
  <c r="AA433" i="13"/>
  <c r="AA564" i="1"/>
  <c r="AA499" i="13"/>
  <c r="AA546" i="1"/>
  <c r="AA481" i="13"/>
  <c r="AA554" i="1"/>
  <c r="AA489" i="13"/>
  <c r="AA571" i="1"/>
  <c r="AA506" i="13"/>
  <c r="AA567" i="1"/>
  <c r="AA502" i="13"/>
  <c r="AA620" i="1"/>
  <c r="AA555" i="13"/>
  <c r="AA627" i="1"/>
  <c r="AA562" i="13"/>
  <c r="AA665" i="1"/>
  <c r="AA600" i="13"/>
  <c r="AA442" i="1"/>
  <c r="AA377" i="13"/>
  <c r="AA709" i="1"/>
  <c r="AA644" i="13"/>
  <c r="AA729" i="1"/>
  <c r="AA664" i="13"/>
  <c r="AA362" i="1"/>
  <c r="AA297" i="13"/>
  <c r="AA368" i="1"/>
  <c r="AA303" i="13"/>
  <c r="AA421" i="1"/>
  <c r="AA356" i="13"/>
  <c r="AA417" i="1"/>
  <c r="AA352" i="13"/>
  <c r="AA410" i="1"/>
  <c r="AA345" i="13"/>
  <c r="AA455" i="1"/>
  <c r="AA390" i="13"/>
  <c r="AA450" i="1"/>
  <c r="AA385" i="13"/>
  <c r="AA457" i="1"/>
  <c r="AA392" i="13"/>
  <c r="AA487" i="1"/>
  <c r="AA422" i="13"/>
  <c r="AA483" i="1"/>
  <c r="AA418" i="13"/>
  <c r="AA502" i="1"/>
  <c r="AA437" i="13"/>
  <c r="AA521" i="1"/>
  <c r="AA456" i="13"/>
  <c r="AA540" i="1"/>
  <c r="AA475" i="13"/>
  <c r="AA534" i="1"/>
  <c r="AA469" i="13"/>
  <c r="AA588" i="1"/>
  <c r="AA523" i="13"/>
  <c r="AA594" i="1"/>
  <c r="AA529" i="13"/>
  <c r="AA636" i="1"/>
  <c r="AA571" i="13"/>
  <c r="AA631" i="1"/>
  <c r="AA566" i="13"/>
  <c r="AA615" i="1"/>
  <c r="AA550" i="13"/>
  <c r="AA400" i="1"/>
  <c r="AA335" i="13"/>
  <c r="AA545" i="1"/>
  <c r="AA480" i="13"/>
  <c r="AA653" i="1"/>
  <c r="AA588" i="13"/>
  <c r="AA718" i="1"/>
  <c r="AA653" i="13"/>
  <c r="AA671" i="1"/>
  <c r="AA606" i="13"/>
  <c r="AA701" i="1"/>
  <c r="AA636" i="13"/>
  <c r="AA708" i="1"/>
  <c r="AA643" i="13"/>
  <c r="AA705" i="1"/>
  <c r="AA640" i="13"/>
  <c r="AA391" i="1"/>
  <c r="AA326" i="13"/>
  <c r="AA409" i="1"/>
  <c r="AA344" i="13"/>
  <c r="AA405" i="1"/>
  <c r="AA340" i="13"/>
  <c r="AA425" i="1"/>
  <c r="AA360" i="13"/>
  <c r="AA432" i="1"/>
  <c r="AA367" i="13"/>
  <c r="AA438" i="1"/>
  <c r="AA373" i="13"/>
  <c r="AA445" i="1"/>
  <c r="AA380" i="13"/>
  <c r="AA475" i="1"/>
  <c r="AA410" i="13"/>
  <c r="AA479" i="1"/>
  <c r="AA414" i="13"/>
  <c r="AA525" i="1"/>
  <c r="AA460" i="13"/>
  <c r="AA509" i="1"/>
  <c r="AA444" i="13"/>
  <c r="AA563" i="1"/>
  <c r="AA498" i="13"/>
  <c r="AA565" i="1"/>
  <c r="AA500" i="13"/>
  <c r="AA599" i="1"/>
  <c r="AA534" i="13"/>
  <c r="AA582" i="1"/>
  <c r="AA517" i="13"/>
  <c r="AA612" i="1"/>
  <c r="AA547" i="13"/>
  <c r="AA619" i="1"/>
  <c r="AA554" i="13"/>
  <c r="AA603" i="1"/>
  <c r="AA538" i="13"/>
  <c r="AA379" i="1"/>
  <c r="AA314" i="13"/>
  <c r="AA403" i="1"/>
  <c r="AA338" i="13"/>
  <c r="AA393" i="1"/>
  <c r="AA328" i="13"/>
  <c r="AA398" i="1"/>
  <c r="AA333" i="13"/>
  <c r="AA454" i="1"/>
  <c r="AA389" i="13"/>
  <c r="AA427" i="1"/>
  <c r="AA362" i="13"/>
  <c r="AA434" i="1"/>
  <c r="AA369" i="13"/>
  <c r="AA463" i="1"/>
  <c r="AA398" i="13"/>
  <c r="AA482" i="1"/>
  <c r="AA417" i="13"/>
  <c r="AA513" i="1"/>
  <c r="AA448" i="13"/>
  <c r="AA497" i="1"/>
  <c r="AA432" i="13"/>
  <c r="AA551" i="1"/>
  <c r="AA486" i="13"/>
  <c r="AA557" i="1"/>
  <c r="AA492" i="13"/>
  <c r="AA587" i="1"/>
  <c r="AA522" i="13"/>
  <c r="AA570" i="1"/>
  <c r="AA505" i="13"/>
  <c r="AA625" i="1"/>
  <c r="AA560" i="13"/>
  <c r="AA630" i="1"/>
  <c r="AA565" i="13"/>
  <c r="AA626" i="1"/>
  <c r="AA561" i="13"/>
  <c r="N160" i="1"/>
  <c r="AA95" i="13" s="1"/>
  <c r="N121" i="1"/>
  <c r="AA56" i="13" s="1"/>
  <c r="N100" i="1"/>
  <c r="AA35" i="13" s="1"/>
  <c r="N124" i="1"/>
  <c r="AA59" i="13" s="1"/>
  <c r="N120" i="1"/>
  <c r="AA55" i="13" s="1"/>
  <c r="N83" i="1"/>
  <c r="AA18" i="13" s="1"/>
  <c r="N85" i="1"/>
  <c r="AA20" i="13" s="1"/>
  <c r="N81" i="1"/>
  <c r="AA16" i="13" s="1"/>
  <c r="N101" i="1"/>
  <c r="AA36" i="13" s="1"/>
  <c r="N97" i="1"/>
  <c r="AA32" i="13" s="1"/>
  <c r="N117" i="1"/>
  <c r="AA52" i="13" s="1"/>
  <c r="N125" i="1"/>
  <c r="AA60" i="13" s="1"/>
  <c r="N642" i="1"/>
  <c r="N640" i="1"/>
  <c r="N614" i="1"/>
  <c r="N624" i="1"/>
  <c r="N634" i="1"/>
  <c r="N616" i="1"/>
  <c r="N632" i="1"/>
  <c r="N607" i="1"/>
  <c r="N608" i="1"/>
  <c r="N592" i="1"/>
  <c r="N578" i="1"/>
  <c r="N584" i="1"/>
  <c r="N576" i="1"/>
  <c r="N600" i="1"/>
  <c r="N596" i="1"/>
  <c r="N568" i="1"/>
  <c r="N572" i="1"/>
  <c r="N590" i="1"/>
  <c r="N583" i="1"/>
  <c r="N598" i="1"/>
  <c r="N559" i="1"/>
  <c r="N560" i="1"/>
  <c r="N550" i="1"/>
  <c r="N544" i="1"/>
  <c r="N552" i="1"/>
  <c r="N536" i="1"/>
  <c r="N558" i="1"/>
  <c r="N542" i="1"/>
  <c r="N566" i="1"/>
  <c r="N537" i="1"/>
  <c r="N528" i="1"/>
  <c r="N512" i="1"/>
  <c r="N504" i="1"/>
  <c r="N518" i="1"/>
  <c r="N520" i="1"/>
  <c r="N486" i="1"/>
  <c r="N471" i="1"/>
  <c r="N496" i="1"/>
  <c r="N464" i="1"/>
  <c r="N494" i="1"/>
  <c r="N488" i="1"/>
  <c r="N480" i="1"/>
  <c r="N462" i="1"/>
  <c r="N472" i="1"/>
  <c r="N456" i="1"/>
  <c r="N440" i="1"/>
  <c r="N453" i="1"/>
  <c r="N408" i="1"/>
  <c r="N397" i="1"/>
  <c r="N418" i="1"/>
  <c r="N413" i="1"/>
  <c r="N384" i="1"/>
  <c r="N389" i="1"/>
  <c r="N369" i="1"/>
  <c r="N161" i="1"/>
  <c r="AA96" i="13" s="1"/>
  <c r="N246" i="1"/>
  <c r="AA181" i="13" s="1"/>
  <c r="N269" i="1"/>
  <c r="AA204" i="13" s="1"/>
  <c r="N184" i="1"/>
  <c r="AA119" i="13" s="1"/>
  <c r="N177" i="1"/>
  <c r="AA112" i="13" s="1"/>
  <c r="N262" i="1"/>
  <c r="AA197" i="13" s="1"/>
  <c r="N147" i="1"/>
  <c r="AA82" i="13" s="1"/>
  <c r="N233" i="1"/>
  <c r="AA168" i="13" s="1"/>
  <c r="N149" i="1"/>
  <c r="AA84" i="13" s="1"/>
  <c r="N235" i="1"/>
  <c r="AA170" i="13" s="1"/>
  <c r="N145" i="1"/>
  <c r="AA80" i="13" s="1"/>
  <c r="N231" i="1"/>
  <c r="AA166" i="13" s="1"/>
  <c r="N185" i="1"/>
  <c r="AA120" i="13" s="1"/>
  <c r="N270" i="1"/>
  <c r="AA205" i="13" s="1"/>
  <c r="N189" i="1"/>
  <c r="AA124" i="13" s="1"/>
  <c r="N274" i="1"/>
  <c r="AA209" i="13" s="1"/>
  <c r="N165" i="1"/>
  <c r="AA100" i="13" s="1"/>
  <c r="N250" i="1"/>
  <c r="AA185" i="13" s="1"/>
  <c r="N273" i="1"/>
  <c r="AA208" i="13" s="1"/>
  <c r="N188" i="1"/>
  <c r="AA123" i="13" s="1"/>
  <c r="N164" i="1"/>
  <c r="AA99" i="13" s="1"/>
  <c r="N249" i="1"/>
  <c r="AA184" i="13" s="1"/>
  <c r="AL107" i="7"/>
  <c r="AK2" i="7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AX179" i="3"/>
  <c r="AW179" i="3" s="1"/>
  <c r="AV179" i="3"/>
  <c r="AU179" i="3"/>
  <c r="AT179" i="3" s="1"/>
  <c r="AS179" i="3" s="1"/>
  <c r="AR179" i="3" s="1"/>
  <c r="AQ179" i="3" s="1"/>
  <c r="AP179" i="3" s="1"/>
  <c r="AO179" i="3" s="1"/>
  <c r="CS172" i="3"/>
  <c r="CR172" i="3"/>
  <c r="CQ172" i="3"/>
  <c r="CP172" i="3"/>
  <c r="CO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DN171" i="3"/>
  <c r="DM171" i="3"/>
  <c r="DL171" i="3"/>
  <c r="DK171" i="3"/>
  <c r="DQ169" i="3"/>
  <c r="DP169" i="3"/>
  <c r="DO169" i="3"/>
  <c r="DN169" i="3"/>
  <c r="DM169" i="3"/>
  <c r="DL169" i="3"/>
  <c r="DQ165" i="3"/>
  <c r="DP165" i="3"/>
  <c r="DO165" i="3"/>
  <c r="DN165" i="3"/>
  <c r="DM165" i="3"/>
  <c r="DL165" i="3"/>
  <c r="CS164" i="3"/>
  <c r="CS168" i="3" s="1"/>
  <c r="CR164" i="3"/>
  <c r="CR168" i="3" s="1"/>
  <c r="CQ164" i="3"/>
  <c r="CQ168" i="3" s="1"/>
  <c r="CP164" i="3"/>
  <c r="CP168" i="3" s="1"/>
  <c r="CO164" i="3"/>
  <c r="CO168" i="3" s="1"/>
  <c r="CN164" i="3"/>
  <c r="CN168" i="3" s="1"/>
  <c r="CM164" i="3"/>
  <c r="CM168" i="3" s="1"/>
  <c r="CK164" i="3"/>
  <c r="CK168" i="3" s="1"/>
  <c r="CJ164" i="3"/>
  <c r="CJ168" i="3" s="1"/>
  <c r="CI164" i="3"/>
  <c r="CH164" i="3"/>
  <c r="CH168" i="3" s="1"/>
  <c r="CG164" i="3"/>
  <c r="CG168" i="3" s="1"/>
  <c r="CF164" i="3"/>
  <c r="CF168" i="3" s="1"/>
  <c r="CE164" i="3"/>
  <c r="CE168" i="3" s="1"/>
  <c r="CD164" i="3"/>
  <c r="CD168" i="3" s="1"/>
  <c r="CC164" i="3"/>
  <c r="CC168" i="3" s="1"/>
  <c r="CB164" i="3"/>
  <c r="CB168" i="3" s="1"/>
  <c r="CA164" i="3"/>
  <c r="CA168" i="3" s="1"/>
  <c r="BZ164" i="3"/>
  <c r="BZ168" i="3" s="1"/>
  <c r="BY164" i="3"/>
  <c r="BY168" i="3" s="1"/>
  <c r="BX164" i="3"/>
  <c r="BX168" i="3" s="1"/>
  <c r="BW164" i="3"/>
  <c r="BW168" i="3" s="1"/>
  <c r="BV164" i="3"/>
  <c r="BV168" i="3" s="1"/>
  <c r="BU164" i="3"/>
  <c r="BU168" i="3" s="1"/>
  <c r="BT164" i="3"/>
  <c r="BT168" i="3" s="1"/>
  <c r="BS164" i="3"/>
  <c r="BS168" i="3" s="1"/>
  <c r="BR164" i="3"/>
  <c r="BR168" i="3" s="1"/>
  <c r="BQ164" i="3"/>
  <c r="BQ168" i="3" s="1"/>
  <c r="BP164" i="3"/>
  <c r="BO164" i="3"/>
  <c r="BO168" i="3" s="1"/>
  <c r="BN164" i="3"/>
  <c r="BN168" i="3" s="1"/>
  <c r="BM164" i="3"/>
  <c r="BM168" i="3" s="1"/>
  <c r="BL164" i="3"/>
  <c r="BL168" i="3" s="1"/>
  <c r="BK164" i="3"/>
  <c r="BK168" i="3" s="1"/>
  <c r="BJ164" i="3"/>
  <c r="BJ168" i="3" s="1"/>
  <c r="BI164" i="3"/>
  <c r="BI168" i="3" s="1"/>
  <c r="BH164" i="3"/>
  <c r="BH168" i="3" s="1"/>
  <c r="BG164" i="3"/>
  <c r="BG168" i="3" s="1"/>
  <c r="BF164" i="3"/>
  <c r="BF168" i="3" s="1"/>
  <c r="BE164" i="3"/>
  <c r="BE168" i="3" s="1"/>
  <c r="BD164" i="3"/>
  <c r="BD168" i="3" s="1"/>
  <c r="BC164" i="3"/>
  <c r="BC168" i="3" s="1"/>
  <c r="BB164" i="3"/>
  <c r="BB168" i="3" s="1"/>
  <c r="BA164" i="3"/>
  <c r="AZ164" i="3"/>
  <c r="AZ168" i="3" s="1"/>
  <c r="AY164" i="3"/>
  <c r="AY168" i="3" s="1"/>
  <c r="AX164" i="3"/>
  <c r="AX168" i="3" s="1"/>
  <c r="AW164" i="3"/>
  <c r="AW168" i="3" s="1"/>
  <c r="AV164" i="3"/>
  <c r="AV168" i="3" s="1"/>
  <c r="AU164" i="3"/>
  <c r="AU168" i="3" s="1"/>
  <c r="AT164" i="3"/>
  <c r="AT168" i="3" s="1"/>
  <c r="AS164" i="3"/>
  <c r="AS168" i="3" s="1"/>
  <c r="AR164" i="3"/>
  <c r="AQ164" i="3"/>
  <c r="AQ168" i="3" s="1"/>
  <c r="AP164" i="3"/>
  <c r="AP168" i="3" s="1"/>
  <c r="AO164" i="3"/>
  <c r="AO168" i="3" s="1"/>
  <c r="AN164" i="3"/>
  <c r="AN168" i="3" s="1"/>
  <c r="AM164" i="3"/>
  <c r="AM168" i="3" s="1"/>
  <c r="AL164" i="3"/>
  <c r="AL168" i="3" s="1"/>
  <c r="AK164" i="3"/>
  <c r="AK168" i="3" s="1"/>
  <c r="AJ164" i="3"/>
  <c r="AJ168" i="3" s="1"/>
  <c r="AI164" i="3"/>
  <c r="AI168" i="3" s="1"/>
  <c r="AH164" i="3"/>
  <c r="AH168" i="3" s="1"/>
  <c r="AG164" i="3"/>
  <c r="AG168" i="3" s="1"/>
  <c r="AB164" i="3"/>
  <c r="AB168" i="3" s="1"/>
  <c r="AA164" i="3"/>
  <c r="AA168" i="3" s="1"/>
  <c r="Z164" i="3"/>
  <c r="Z168" i="3" s="1"/>
  <c r="Y164" i="3"/>
  <c r="Y168" i="3" s="1"/>
  <c r="X164" i="3"/>
  <c r="X168" i="3" s="1"/>
  <c r="W164" i="3"/>
  <c r="W168" i="3" s="1"/>
  <c r="V164" i="3"/>
  <c r="V168" i="3" s="1"/>
  <c r="U164" i="3"/>
  <c r="U168" i="3" s="1"/>
  <c r="T164" i="3"/>
  <c r="T168" i="3" s="1"/>
  <c r="S164" i="3"/>
  <c r="S168" i="3" s="1"/>
  <c r="R164" i="3"/>
  <c r="R168" i="3" s="1"/>
  <c r="Q164" i="3"/>
  <c r="CS163" i="3"/>
  <c r="CS167" i="3" s="1"/>
  <c r="CR163" i="3"/>
  <c r="CR167" i="3" s="1"/>
  <c r="CQ163" i="3"/>
  <c r="CQ167" i="3" s="1"/>
  <c r="CP163" i="3"/>
  <c r="CP167" i="3" s="1"/>
  <c r="CO163" i="3"/>
  <c r="CO167" i="3" s="1"/>
  <c r="CN163" i="3"/>
  <c r="CN167" i="3" s="1"/>
  <c r="CM163" i="3"/>
  <c r="CK163" i="3"/>
  <c r="CK167" i="3" s="1"/>
  <c r="CJ163" i="3"/>
  <c r="CJ167" i="3" s="1"/>
  <c r="CI163" i="3"/>
  <c r="CI167" i="3" s="1"/>
  <c r="CH163" i="3"/>
  <c r="CH167" i="3" s="1"/>
  <c r="CG163" i="3"/>
  <c r="CG167" i="3" s="1"/>
  <c r="CF163" i="3"/>
  <c r="CF167" i="3" s="1"/>
  <c r="CE163" i="3"/>
  <c r="CE167" i="3" s="1"/>
  <c r="CD163" i="3"/>
  <c r="CD167" i="3" s="1"/>
  <c r="CC163" i="3"/>
  <c r="CC167" i="3" s="1"/>
  <c r="CB163" i="3"/>
  <c r="CB167" i="3" s="1"/>
  <c r="CA163" i="3"/>
  <c r="CA167" i="3" s="1"/>
  <c r="BZ163" i="3"/>
  <c r="BZ167" i="3" s="1"/>
  <c r="BY163" i="3"/>
  <c r="BY167" i="3" s="1"/>
  <c r="BX163" i="3"/>
  <c r="BX167" i="3" s="1"/>
  <c r="BW163" i="3"/>
  <c r="BW167" i="3" s="1"/>
  <c r="BV163" i="3"/>
  <c r="BV167" i="3" s="1"/>
  <c r="BU163" i="3"/>
  <c r="BU167" i="3" s="1"/>
  <c r="BT163" i="3"/>
  <c r="BT167" i="3" s="1"/>
  <c r="BS163" i="3"/>
  <c r="BS167" i="3" s="1"/>
  <c r="BR163" i="3"/>
  <c r="BR167" i="3" s="1"/>
  <c r="BQ163" i="3"/>
  <c r="BQ167" i="3" s="1"/>
  <c r="BP163" i="3"/>
  <c r="BP167" i="3" s="1"/>
  <c r="BO163" i="3"/>
  <c r="BO167" i="3" s="1"/>
  <c r="BN163" i="3"/>
  <c r="BN167" i="3" s="1"/>
  <c r="BM163" i="3"/>
  <c r="BL163" i="3"/>
  <c r="BL167" i="3" s="1"/>
  <c r="BK163" i="3"/>
  <c r="BK167" i="3" s="1"/>
  <c r="BJ163" i="3"/>
  <c r="BJ167" i="3" s="1"/>
  <c r="BI163" i="3"/>
  <c r="BI167" i="3" s="1"/>
  <c r="BH163" i="3"/>
  <c r="BH167" i="3" s="1"/>
  <c r="BG163" i="3"/>
  <c r="BG167" i="3" s="1"/>
  <c r="BF163" i="3"/>
  <c r="BF167" i="3" s="1"/>
  <c r="BE163" i="3"/>
  <c r="BE167" i="3" s="1"/>
  <c r="BD163" i="3"/>
  <c r="BD167" i="3" s="1"/>
  <c r="BC163" i="3"/>
  <c r="BC167" i="3" s="1"/>
  <c r="BB163" i="3"/>
  <c r="BB167" i="3" s="1"/>
  <c r="BA163" i="3"/>
  <c r="BA167" i="3" s="1"/>
  <c r="AZ163" i="3"/>
  <c r="AZ167" i="3" s="1"/>
  <c r="AY163" i="3"/>
  <c r="AY167" i="3" s="1"/>
  <c r="AX163" i="3"/>
  <c r="AX167" i="3" s="1"/>
  <c r="AW163" i="3"/>
  <c r="AW167" i="3" s="1"/>
  <c r="AV163" i="3"/>
  <c r="AV167" i="3" s="1"/>
  <c r="AU163" i="3"/>
  <c r="AU167" i="3" s="1"/>
  <c r="AT163" i="3"/>
  <c r="AT167" i="3" s="1"/>
  <c r="AS163" i="3"/>
  <c r="AS167" i="3" s="1"/>
  <c r="AR163" i="3"/>
  <c r="AR167" i="3" s="1"/>
  <c r="AQ163" i="3"/>
  <c r="AQ167" i="3" s="1"/>
  <c r="AP163" i="3"/>
  <c r="AP167" i="3" s="1"/>
  <c r="AO163" i="3"/>
  <c r="AO167" i="3" s="1"/>
  <c r="AN163" i="3"/>
  <c r="AN167" i="3" s="1"/>
  <c r="AM163" i="3"/>
  <c r="AM167" i="3" s="1"/>
  <c r="AL163" i="3"/>
  <c r="AL167" i="3" s="1"/>
  <c r="AK163" i="3"/>
  <c r="AK167" i="3" s="1"/>
  <c r="AJ163" i="3"/>
  <c r="AJ167" i="3" s="1"/>
  <c r="AI163" i="3"/>
  <c r="AI167" i="3" s="1"/>
  <c r="AH163" i="3"/>
  <c r="AG163" i="3"/>
  <c r="AG167" i="3" s="1"/>
  <c r="AB163" i="3"/>
  <c r="AB167" i="3" s="1"/>
  <c r="AA163" i="3"/>
  <c r="AA167" i="3" s="1"/>
  <c r="Z163" i="3"/>
  <c r="Z167" i="3" s="1"/>
  <c r="Y163" i="3"/>
  <c r="Y167" i="3" s="1"/>
  <c r="X163" i="3"/>
  <c r="X167" i="3" s="1"/>
  <c r="W163" i="3"/>
  <c r="W167" i="3" s="1"/>
  <c r="V163" i="3"/>
  <c r="V167" i="3" s="1"/>
  <c r="U163" i="3"/>
  <c r="U167" i="3" s="1"/>
  <c r="T163" i="3"/>
  <c r="T167" i="3" s="1"/>
  <c r="S163" i="3"/>
  <c r="S167" i="3" s="1"/>
  <c r="R163" i="3"/>
  <c r="R167" i="3" s="1"/>
  <c r="Q163" i="3"/>
  <c r="Q167" i="3" s="1"/>
  <c r="CS162" i="3"/>
  <c r="CS166" i="3" s="1"/>
  <c r="CR162" i="3"/>
  <c r="CR166" i="3" s="1"/>
  <c r="CQ162" i="3"/>
  <c r="CQ166" i="3" s="1"/>
  <c r="CP162" i="3"/>
  <c r="CP166" i="3" s="1"/>
  <c r="CP170" i="3" s="1"/>
  <c r="CO162" i="3"/>
  <c r="CO166" i="3" s="1"/>
  <c r="CN162" i="3"/>
  <c r="CN166" i="3" s="1"/>
  <c r="CM162" i="3"/>
  <c r="CM166" i="3" s="1"/>
  <c r="CK162" i="3"/>
  <c r="CK166" i="3" s="1"/>
  <c r="CK170" i="3" s="1"/>
  <c r="CJ162" i="3"/>
  <c r="CJ166" i="3" s="1"/>
  <c r="CI162" i="3"/>
  <c r="CI166" i="3" s="1"/>
  <c r="CH162" i="3"/>
  <c r="CH166" i="3" s="1"/>
  <c r="CG162" i="3"/>
  <c r="CG166" i="3" s="1"/>
  <c r="CG170" i="3" s="1"/>
  <c r="CF162" i="3"/>
  <c r="CF166" i="3" s="1"/>
  <c r="CE162" i="3"/>
  <c r="CE166" i="3" s="1"/>
  <c r="CD162" i="3"/>
  <c r="CD166" i="3" s="1"/>
  <c r="CC162" i="3"/>
  <c r="CC166" i="3" s="1"/>
  <c r="CC170" i="3" s="1"/>
  <c r="CB162" i="3"/>
  <c r="CB166" i="3" s="1"/>
  <c r="CA162" i="3"/>
  <c r="CA166" i="3" s="1"/>
  <c r="BZ162" i="3"/>
  <c r="BZ166" i="3" s="1"/>
  <c r="BY162" i="3"/>
  <c r="BY166" i="3" s="1"/>
  <c r="BX162" i="3"/>
  <c r="BX166" i="3" s="1"/>
  <c r="BW162" i="3"/>
  <c r="BW166" i="3" s="1"/>
  <c r="BV162" i="3"/>
  <c r="BV166" i="3" s="1"/>
  <c r="BU162" i="3"/>
  <c r="BU166" i="3" s="1"/>
  <c r="BU170" i="3" s="1"/>
  <c r="BT162" i="3"/>
  <c r="BT166" i="3" s="1"/>
  <c r="BS162" i="3"/>
  <c r="BS166" i="3" s="1"/>
  <c r="BR162" i="3"/>
  <c r="BR166" i="3" s="1"/>
  <c r="BQ162" i="3"/>
  <c r="BQ166" i="3" s="1"/>
  <c r="BQ170" i="3" s="1"/>
  <c r="BP162" i="3"/>
  <c r="BP166" i="3" s="1"/>
  <c r="BO162" i="3"/>
  <c r="BO166" i="3" s="1"/>
  <c r="BN162" i="3"/>
  <c r="BM162" i="3"/>
  <c r="BM166" i="3" s="1"/>
  <c r="BL162" i="3"/>
  <c r="BL166" i="3" s="1"/>
  <c r="BK162" i="3"/>
  <c r="BK166" i="3" s="1"/>
  <c r="BJ162" i="3"/>
  <c r="BJ166" i="3" s="1"/>
  <c r="BI162" i="3"/>
  <c r="BI166" i="3" s="1"/>
  <c r="BI170" i="3" s="1"/>
  <c r="BH162" i="3"/>
  <c r="BH166" i="3" s="1"/>
  <c r="BG162" i="3"/>
  <c r="BG166" i="3" s="1"/>
  <c r="BF162" i="3"/>
  <c r="BF166" i="3" s="1"/>
  <c r="BE162" i="3"/>
  <c r="BE166" i="3" s="1"/>
  <c r="BE170" i="3" s="1"/>
  <c r="BD162" i="3"/>
  <c r="BD166" i="3" s="1"/>
  <c r="BC162" i="3"/>
  <c r="BC166" i="3" s="1"/>
  <c r="BB162" i="3"/>
  <c r="BB166" i="3" s="1"/>
  <c r="BA162" i="3"/>
  <c r="BA166" i="3" s="1"/>
  <c r="AZ162" i="3"/>
  <c r="AZ166" i="3" s="1"/>
  <c r="AY162" i="3"/>
  <c r="AY166" i="3" s="1"/>
  <c r="AX162" i="3"/>
  <c r="AX166" i="3" s="1"/>
  <c r="AW162" i="3"/>
  <c r="AW166" i="3" s="1"/>
  <c r="AV162" i="3"/>
  <c r="AV166" i="3" s="1"/>
  <c r="AU162" i="3"/>
  <c r="AU166" i="3" s="1"/>
  <c r="AT162" i="3"/>
  <c r="AT166" i="3" s="1"/>
  <c r="AS162" i="3"/>
  <c r="AS166" i="3" s="1"/>
  <c r="AR162" i="3"/>
  <c r="AR166" i="3" s="1"/>
  <c r="AQ162" i="3"/>
  <c r="AQ166" i="3" s="1"/>
  <c r="AP162" i="3"/>
  <c r="AP166" i="3" s="1"/>
  <c r="AO162" i="3"/>
  <c r="AO166" i="3" s="1"/>
  <c r="AN162" i="3"/>
  <c r="AN166" i="3" s="1"/>
  <c r="AM162" i="3"/>
  <c r="AM166" i="3" s="1"/>
  <c r="AL162" i="3"/>
  <c r="AL166" i="3" s="1"/>
  <c r="AK162" i="3"/>
  <c r="AK166" i="3" s="1"/>
  <c r="AJ162" i="3"/>
  <c r="AJ166" i="3" s="1"/>
  <c r="AI162" i="3"/>
  <c r="AI166" i="3" s="1"/>
  <c r="AH162" i="3"/>
  <c r="AH166" i="3" s="1"/>
  <c r="AG162" i="3"/>
  <c r="AG166" i="3" s="1"/>
  <c r="AB162" i="3"/>
  <c r="AB166" i="3" s="1"/>
  <c r="AA162" i="3"/>
  <c r="AA166" i="3" s="1"/>
  <c r="Z162" i="3"/>
  <c r="Z166" i="3" s="1"/>
  <c r="Y162" i="3"/>
  <c r="Y166" i="3" s="1"/>
  <c r="Y170" i="3" s="1"/>
  <c r="X162" i="3"/>
  <c r="X166" i="3" s="1"/>
  <c r="W162" i="3"/>
  <c r="W166" i="3" s="1"/>
  <c r="V162" i="3"/>
  <c r="V166" i="3" s="1"/>
  <c r="U162" i="3"/>
  <c r="U166" i="3" s="1"/>
  <c r="U170" i="3" s="1"/>
  <c r="T162" i="3"/>
  <c r="T166" i="3" s="1"/>
  <c r="S162" i="3"/>
  <c r="S166" i="3" s="1"/>
  <c r="R162" i="3"/>
  <c r="R166" i="3" s="1"/>
  <c r="Q162" i="3"/>
  <c r="Q166" i="3" s="1"/>
  <c r="DL161" i="3"/>
  <c r="DL153" i="3"/>
  <c r="DQ151" i="3"/>
  <c r="DP151" i="3"/>
  <c r="DO151" i="3"/>
  <c r="DN151" i="3"/>
  <c r="DM151" i="3"/>
  <c r="DL151" i="3"/>
  <c r="DJ151" i="3"/>
  <c r="DQ150" i="3"/>
  <c r="DP150" i="3"/>
  <c r="DO150" i="3"/>
  <c r="DK150" i="3" s="1"/>
  <c r="DN150" i="3"/>
  <c r="DM150" i="3"/>
  <c r="DL150" i="3"/>
  <c r="DJ150" i="3"/>
  <c r="CS147" i="3"/>
  <c r="CR147" i="3"/>
  <c r="CQ147" i="3"/>
  <c r="CP147" i="3"/>
  <c r="CO147" i="3"/>
  <c r="CN147" i="3"/>
  <c r="CM147" i="3"/>
  <c r="CK147" i="3"/>
  <c r="CJ147" i="3"/>
  <c r="CI147" i="3"/>
  <c r="DJ145" i="3"/>
  <c r="DK144" i="3"/>
  <c r="DJ144" i="3"/>
  <c r="DQ143" i="3"/>
  <c r="DO143" i="3"/>
  <c r="DN143" i="3"/>
  <c r="DM143" i="3"/>
  <c r="DJ143" i="3"/>
  <c r="DL143" i="3"/>
  <c r="P143" i="3"/>
  <c r="DQ142" i="3"/>
  <c r="DP142" i="3"/>
  <c r="DO142" i="3"/>
  <c r="DN142" i="3"/>
  <c r="DM142" i="3"/>
  <c r="DL142" i="3"/>
  <c r="DJ142" i="3"/>
  <c r="DQ141" i="3"/>
  <c r="DP141" i="3"/>
  <c r="DO141" i="3"/>
  <c r="DN141" i="3"/>
  <c r="DM141" i="3"/>
  <c r="DL141" i="3"/>
  <c r="DJ141" i="3"/>
  <c r="DJ164" i="3" s="1"/>
  <c r="DJ168" i="3" s="1"/>
  <c r="DQ140" i="3"/>
  <c r="DP140" i="3"/>
  <c r="DO140" i="3"/>
  <c r="DK140" i="3" s="1"/>
  <c r="DN140" i="3"/>
  <c r="DM140" i="3"/>
  <c r="DL140" i="3"/>
  <c r="DJ140" i="3"/>
  <c r="DJ163" i="3" s="1"/>
  <c r="DJ167" i="3" s="1"/>
  <c r="DQ139" i="3"/>
  <c r="DP139" i="3"/>
  <c r="DO139" i="3"/>
  <c r="DK139" i="3" s="1"/>
  <c r="DN139" i="3"/>
  <c r="DM139" i="3"/>
  <c r="DL139" i="3"/>
  <c r="DJ139" i="3"/>
  <c r="DJ162" i="3" s="1"/>
  <c r="DJ166" i="3" s="1"/>
  <c r="DQ138" i="3"/>
  <c r="DP138" i="3"/>
  <c r="DO138" i="3"/>
  <c r="DJ138" i="3"/>
  <c r="DQ137" i="3"/>
  <c r="DP137" i="3"/>
  <c r="DO137" i="3"/>
  <c r="DN137" i="3"/>
  <c r="DM137" i="3"/>
  <c r="DL137" i="3"/>
  <c r="DJ137" i="3"/>
  <c r="DQ136" i="3"/>
  <c r="DP136" i="3"/>
  <c r="DO136" i="3"/>
  <c r="DN136" i="3"/>
  <c r="DM136" i="3"/>
  <c r="DL136" i="3"/>
  <c r="DJ136" i="3"/>
  <c r="DQ135" i="3"/>
  <c r="DP135" i="3"/>
  <c r="DO135" i="3"/>
  <c r="DK135" i="3" s="1"/>
  <c r="DN135" i="3"/>
  <c r="DM135" i="3"/>
  <c r="DL135" i="3"/>
  <c r="DJ135" i="3"/>
  <c r="DK134" i="3"/>
  <c r="DJ134" i="3"/>
  <c r="DQ133" i="3"/>
  <c r="DP133" i="3"/>
  <c r="DK133" i="3" s="1"/>
  <c r="DO133" i="3"/>
  <c r="DN133" i="3"/>
  <c r="DM133" i="3"/>
  <c r="DL133" i="3"/>
  <c r="DJ133" i="3"/>
  <c r="DQ132" i="3"/>
  <c r="DP132" i="3"/>
  <c r="DO132" i="3"/>
  <c r="DN132" i="3"/>
  <c r="DM132" i="3"/>
  <c r="DL132" i="3"/>
  <c r="DJ132" i="3"/>
  <c r="P132" i="3"/>
  <c r="DQ131" i="3"/>
  <c r="DP131" i="3"/>
  <c r="DO131" i="3"/>
  <c r="DK131" i="3" s="1"/>
  <c r="DN131" i="3"/>
  <c r="DM131" i="3"/>
  <c r="DL131" i="3"/>
  <c r="DJ131" i="3"/>
  <c r="P131" i="3"/>
  <c r="DK130" i="3"/>
  <c r="DJ130" i="3"/>
  <c r="DQ129" i="3"/>
  <c r="DP129" i="3"/>
  <c r="DO129" i="3"/>
  <c r="DN129" i="3"/>
  <c r="DM129" i="3"/>
  <c r="DL129" i="3"/>
  <c r="DJ129" i="3"/>
  <c r="P129" i="3"/>
  <c r="DQ128" i="3"/>
  <c r="DP128" i="3"/>
  <c r="DO128" i="3"/>
  <c r="DN128" i="3"/>
  <c r="DM128" i="3"/>
  <c r="DL128" i="3"/>
  <c r="DJ128" i="3"/>
  <c r="P128" i="3"/>
  <c r="DQ127" i="3"/>
  <c r="DP127" i="3"/>
  <c r="DO127" i="3"/>
  <c r="DN127" i="3"/>
  <c r="DM127" i="3"/>
  <c r="DL127" i="3"/>
  <c r="DJ127" i="3"/>
  <c r="P127" i="3"/>
  <c r="DQ126" i="3"/>
  <c r="DP126" i="3"/>
  <c r="DO126" i="3"/>
  <c r="DN126" i="3"/>
  <c r="DM126" i="3"/>
  <c r="DL126" i="3"/>
  <c r="DJ126" i="3"/>
  <c r="P126" i="3"/>
  <c r="DP125" i="3"/>
  <c r="DN125" i="3"/>
  <c r="DM125" i="3"/>
  <c r="DL125" i="3"/>
  <c r="DJ125" i="3"/>
  <c r="CP125" i="3"/>
  <c r="CN125" i="3"/>
  <c r="CM125" i="3"/>
  <c r="DQ125" i="3" s="1"/>
  <c r="BD125" i="3"/>
  <c r="DO125" i="3" s="1"/>
  <c r="DK125" i="3" s="1"/>
  <c r="Z125" i="3"/>
  <c r="P125" i="3"/>
  <c r="DP124" i="3"/>
  <c r="DO124" i="3"/>
  <c r="DN124" i="3"/>
  <c r="DM124" i="3"/>
  <c r="DL124" i="3"/>
  <c r="DJ124" i="3"/>
  <c r="CP124" i="3"/>
  <c r="DQ124" i="3" s="1"/>
  <c r="CM124" i="3"/>
  <c r="DP123" i="3"/>
  <c r="DO123" i="3"/>
  <c r="DK123" i="3" s="1"/>
  <c r="DN123" i="3"/>
  <c r="DM123" i="3"/>
  <c r="DL123" i="3"/>
  <c r="DJ123" i="3"/>
  <c r="CP123" i="3"/>
  <c r="DQ123" i="3" s="1"/>
  <c r="DP122" i="3"/>
  <c r="DO122" i="3"/>
  <c r="DN122" i="3"/>
  <c r="DM122" i="3"/>
  <c r="DL122" i="3"/>
  <c r="DJ122" i="3"/>
  <c r="CP122" i="3"/>
  <c r="CM122" i="3"/>
  <c r="DQ122" i="3" s="1"/>
  <c r="DQ121" i="3"/>
  <c r="DN121" i="3"/>
  <c r="DM121" i="3"/>
  <c r="DJ121" i="3"/>
  <c r="BR121" i="3"/>
  <c r="BQ121" i="3"/>
  <c r="DP121" i="3" s="1"/>
  <c r="BE121" i="3"/>
  <c r="DO121" i="3" s="1"/>
  <c r="V121" i="3"/>
  <c r="DL121" i="3" s="1"/>
  <c r="P121" i="3"/>
  <c r="DQ120" i="3"/>
  <c r="DP120" i="3"/>
  <c r="DO120" i="3"/>
  <c r="DN120" i="3"/>
  <c r="DM120" i="3"/>
  <c r="DL120" i="3"/>
  <c r="DJ120" i="3"/>
  <c r="P120" i="3"/>
  <c r="DP119" i="3"/>
  <c r="DO119" i="3"/>
  <c r="DN119" i="3"/>
  <c r="DM119" i="3"/>
  <c r="DL119" i="3"/>
  <c r="DJ119" i="3"/>
  <c r="DJ172" i="3" s="1"/>
  <c r="CN119" i="3"/>
  <c r="CN172" i="3" s="1"/>
  <c r="CM119" i="3"/>
  <c r="CM172" i="3" s="1"/>
  <c r="P119" i="3"/>
  <c r="DQ118" i="3"/>
  <c r="DP118" i="3"/>
  <c r="DN118" i="3"/>
  <c r="DM118" i="3"/>
  <c r="DJ118" i="3"/>
  <c r="BO118" i="3"/>
  <c r="BB118" i="3"/>
  <c r="DO118" i="3" s="1"/>
  <c r="DK118" i="3" s="1"/>
  <c r="U118" i="3"/>
  <c r="DL118" i="3" s="1"/>
  <c r="P118" i="3"/>
  <c r="DP117" i="3"/>
  <c r="DO117" i="3"/>
  <c r="DK117" i="3" s="1"/>
  <c r="DL117" i="3"/>
  <c r="DJ117" i="3"/>
  <c r="P117" i="3"/>
  <c r="DK116" i="3"/>
  <c r="DJ116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O114" i="3"/>
  <c r="N114" i="3"/>
  <c r="M114" i="3"/>
  <c r="L114" i="3"/>
  <c r="K114" i="3"/>
  <c r="J114" i="3"/>
  <c r="I114" i="3"/>
  <c r="H114" i="3"/>
  <c r="G114" i="3"/>
  <c r="F114" i="3"/>
  <c r="E114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DJ113" i="3" s="1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N115" i="3" s="1"/>
  <c r="AM113" i="3"/>
  <c r="AL113" i="3"/>
  <c r="AK113" i="3"/>
  <c r="AK115" i="3" s="1"/>
  <c r="AJ113" i="3"/>
  <c r="AJ115" i="3" s="1"/>
  <c r="AI113" i="3"/>
  <c r="AI115" i="3" s="1"/>
  <c r="AH113" i="3"/>
  <c r="AG113" i="3"/>
  <c r="AB113" i="3"/>
  <c r="AB115" i="3" s="1"/>
  <c r="AA113" i="3"/>
  <c r="Z113" i="3"/>
  <c r="Y113" i="3"/>
  <c r="Y115" i="3" s="1"/>
  <c r="X113" i="3"/>
  <c r="X115" i="3" s="1"/>
  <c r="W113" i="3"/>
  <c r="W115" i="3" s="1"/>
  <c r="V113" i="3"/>
  <c r="U113" i="3"/>
  <c r="T113" i="3"/>
  <c r="T115" i="3" s="1"/>
  <c r="S113" i="3"/>
  <c r="R113" i="3"/>
  <c r="Q113" i="3"/>
  <c r="Q115" i="3" s="1"/>
  <c r="O113" i="3"/>
  <c r="O115" i="3" s="1"/>
  <c r="N113" i="3"/>
  <c r="M113" i="3"/>
  <c r="M115" i="3" s="1"/>
  <c r="L113" i="3"/>
  <c r="K113" i="3"/>
  <c r="J113" i="3"/>
  <c r="I113" i="3"/>
  <c r="H113" i="3"/>
  <c r="H115" i="3" s="1"/>
  <c r="G113" i="3"/>
  <c r="G115" i="3" s="1"/>
  <c r="F113" i="3"/>
  <c r="E113" i="3"/>
  <c r="AN112" i="3"/>
  <c r="AM112" i="3"/>
  <c r="AL112" i="3"/>
  <c r="AK112" i="3"/>
  <c r="AJ112" i="3"/>
  <c r="AI112" i="3"/>
  <c r="AH112" i="3"/>
  <c r="AG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O112" i="3"/>
  <c r="N112" i="3"/>
  <c r="M112" i="3"/>
  <c r="L112" i="3"/>
  <c r="K112" i="3"/>
  <c r="J112" i="3"/>
  <c r="I112" i="3"/>
  <c r="H112" i="3"/>
  <c r="G112" i="3"/>
  <c r="F112" i="3"/>
  <c r="E112" i="3"/>
  <c r="AN110" i="3"/>
  <c r="AM110" i="3"/>
  <c r="AL110" i="3"/>
  <c r="AK110" i="3"/>
  <c r="AJ110" i="3"/>
  <c r="AI110" i="3"/>
  <c r="AH110" i="3"/>
  <c r="AG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O110" i="3"/>
  <c r="N110" i="3"/>
  <c r="M110" i="3"/>
  <c r="L110" i="3"/>
  <c r="K110" i="3"/>
  <c r="J110" i="3"/>
  <c r="I110" i="3"/>
  <c r="H110" i="3"/>
  <c r="G110" i="3"/>
  <c r="F110" i="3"/>
  <c r="E110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O109" i="3"/>
  <c r="N109" i="3"/>
  <c r="M109" i="3"/>
  <c r="L109" i="3"/>
  <c r="K109" i="3"/>
  <c r="J109" i="3"/>
  <c r="I109" i="3"/>
  <c r="H109" i="3"/>
  <c r="G109" i="3"/>
  <c r="F109" i="3"/>
  <c r="E109" i="3"/>
  <c r="DJ108" i="3"/>
  <c r="X108" i="3"/>
  <c r="W108" i="3"/>
  <c r="V108" i="3"/>
  <c r="U108" i="3"/>
  <c r="T108" i="3"/>
  <c r="S108" i="3"/>
  <c r="R108" i="3"/>
  <c r="E107" i="3"/>
  <c r="CS106" i="3"/>
  <c r="CR106" i="3"/>
  <c r="CQ106" i="3"/>
  <c r="CP106" i="3"/>
  <c r="CO106" i="3"/>
  <c r="CN106" i="3"/>
  <c r="CM106" i="3"/>
  <c r="DJ105" i="3"/>
  <c r="O105" i="3"/>
  <c r="N105" i="3"/>
  <c r="M105" i="3"/>
  <c r="L105" i="3"/>
  <c r="K105" i="3"/>
  <c r="J105" i="3"/>
  <c r="I105" i="3"/>
  <c r="H105" i="3"/>
  <c r="G105" i="3"/>
  <c r="F105" i="3"/>
  <c r="E105" i="3"/>
  <c r="CM104" i="3"/>
  <c r="CL104" i="3"/>
  <c r="CJ104" i="3"/>
  <c r="CI104" i="3"/>
  <c r="CH104" i="3"/>
  <c r="CG104" i="3"/>
  <c r="CE104" i="3"/>
  <c r="CD104" i="3"/>
  <c r="BV104" i="3"/>
  <c r="BN104" i="3"/>
  <c r="BF104" i="3"/>
  <c r="AX104" i="3"/>
  <c r="AP104" i="3"/>
  <c r="AH104" i="3"/>
  <c r="Z104" i="3"/>
  <c r="R104" i="3"/>
  <c r="DJ101" i="3"/>
  <c r="CS104" i="3"/>
  <c r="CR104" i="3"/>
  <c r="CQ104" i="3"/>
  <c r="CN104" i="3"/>
  <c r="CK104" i="3"/>
  <c r="CC104" i="3"/>
  <c r="CB104" i="3"/>
  <c r="CA104" i="3"/>
  <c r="BZ104" i="3"/>
  <c r="BX104" i="3"/>
  <c r="BW104" i="3"/>
  <c r="BU104" i="3"/>
  <c r="BT104" i="3"/>
  <c r="BS104" i="3"/>
  <c r="BR104" i="3"/>
  <c r="BP104" i="3"/>
  <c r="BO104" i="3"/>
  <c r="BM104" i="3"/>
  <c r="BL104" i="3"/>
  <c r="BK104" i="3"/>
  <c r="BJ104" i="3"/>
  <c r="BH104" i="3"/>
  <c r="BG104" i="3"/>
  <c r="BE104" i="3"/>
  <c r="BD104" i="3"/>
  <c r="DO100" i="3"/>
  <c r="BB104" i="3"/>
  <c r="AZ104" i="3"/>
  <c r="AY104" i="3"/>
  <c r="AW104" i="3"/>
  <c r="AV104" i="3"/>
  <c r="AU104" i="3"/>
  <c r="AT104" i="3"/>
  <c r="AR104" i="3"/>
  <c r="AQ104" i="3"/>
  <c r="AO104" i="3"/>
  <c r="AN104" i="3"/>
  <c r="AM104" i="3"/>
  <c r="AL104" i="3"/>
  <c r="AJ104" i="3"/>
  <c r="AI104" i="3"/>
  <c r="AG104" i="3"/>
  <c r="AF104" i="3"/>
  <c r="AE104" i="3"/>
  <c r="AD104" i="3"/>
  <c r="DM100" i="3"/>
  <c r="AB104" i="3"/>
  <c r="AA104" i="3"/>
  <c r="Y104" i="3"/>
  <c r="X104" i="3"/>
  <c r="W104" i="3"/>
  <c r="V104" i="3"/>
  <c r="T104" i="3"/>
  <c r="S104" i="3"/>
  <c r="Q104" i="3"/>
  <c r="CS99" i="3"/>
  <c r="CS76" i="3" s="1"/>
  <c r="CR99" i="3"/>
  <c r="CQ99" i="3"/>
  <c r="CP99" i="3"/>
  <c r="CP76" i="3" s="1"/>
  <c r="CO99" i="3"/>
  <c r="CN99" i="3"/>
  <c r="CM99" i="3"/>
  <c r="CM76" i="3" s="1"/>
  <c r="CL99" i="3"/>
  <c r="CK99" i="3"/>
  <c r="CJ99" i="3"/>
  <c r="CI99" i="3"/>
  <c r="CH99" i="3"/>
  <c r="CH76" i="3" s="1"/>
  <c r="CG99" i="3"/>
  <c r="CG76" i="3" s="1"/>
  <c r="CF99" i="3"/>
  <c r="CE99" i="3"/>
  <c r="CD99" i="3"/>
  <c r="CC99" i="3"/>
  <c r="CB99" i="3"/>
  <c r="CA99" i="3"/>
  <c r="BZ99" i="3"/>
  <c r="BZ76" i="3" s="1"/>
  <c r="BY99" i="3"/>
  <c r="BY76" i="3" s="1"/>
  <c r="BX99" i="3"/>
  <c r="BW99" i="3"/>
  <c r="BW76" i="3" s="1"/>
  <c r="BV99" i="3"/>
  <c r="BU99" i="3"/>
  <c r="BT99" i="3"/>
  <c r="BS99" i="3"/>
  <c r="BR99" i="3"/>
  <c r="BR76" i="3" s="1"/>
  <c r="BQ99" i="3"/>
  <c r="BP99" i="3"/>
  <c r="BO99" i="3"/>
  <c r="BN99" i="3"/>
  <c r="BM99" i="3"/>
  <c r="BL99" i="3"/>
  <c r="BK99" i="3"/>
  <c r="BJ99" i="3"/>
  <c r="BJ76" i="3" s="1"/>
  <c r="BI99" i="3"/>
  <c r="BI76" i="3" s="1"/>
  <c r="BH99" i="3"/>
  <c r="BG99" i="3"/>
  <c r="BF99" i="3"/>
  <c r="BE99" i="3"/>
  <c r="BD99" i="3"/>
  <c r="BC99" i="3"/>
  <c r="BB99" i="3"/>
  <c r="BB76" i="3" s="1"/>
  <c r="BA99" i="3"/>
  <c r="BA76" i="3" s="1"/>
  <c r="AZ99" i="3"/>
  <c r="AY99" i="3"/>
  <c r="AX99" i="3"/>
  <c r="AW99" i="3"/>
  <c r="AV99" i="3"/>
  <c r="AU99" i="3"/>
  <c r="AT99" i="3"/>
  <c r="AT76" i="3" s="1"/>
  <c r="AS99" i="3"/>
  <c r="AR99" i="3"/>
  <c r="AQ99" i="3"/>
  <c r="AP99" i="3"/>
  <c r="AO99" i="3"/>
  <c r="AN99" i="3"/>
  <c r="AM99" i="3"/>
  <c r="AL99" i="3"/>
  <c r="AL76" i="3" s="1"/>
  <c r="AK99" i="3"/>
  <c r="AK76" i="3" s="1"/>
  <c r="AJ99" i="3"/>
  <c r="AI99" i="3"/>
  <c r="AH99" i="3"/>
  <c r="AH103" i="3" s="1"/>
  <c r="AG99" i="3"/>
  <c r="AF99" i="3"/>
  <c r="AE99" i="3"/>
  <c r="AD99" i="3"/>
  <c r="AC99" i="3"/>
  <c r="AB99" i="3"/>
  <c r="AA99" i="3"/>
  <c r="AA76" i="3" s="1"/>
  <c r="Z99" i="3"/>
  <c r="Y99" i="3"/>
  <c r="X99" i="3"/>
  <c r="W99" i="3"/>
  <c r="V99" i="3"/>
  <c r="V76" i="3" s="1"/>
  <c r="U99" i="3"/>
  <c r="T99" i="3"/>
  <c r="S99" i="3"/>
  <c r="S76" i="3" s="1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Q98" i="3"/>
  <c r="DP98" i="3"/>
  <c r="DO98" i="3"/>
  <c r="DN98" i="3"/>
  <c r="DM98" i="3"/>
  <c r="DL98" i="3"/>
  <c r="DK98" i="3"/>
  <c r="DJ98" i="3"/>
  <c r="DQ97" i="3"/>
  <c r="DP97" i="3"/>
  <c r="DO97" i="3"/>
  <c r="DN97" i="3"/>
  <c r="DM97" i="3"/>
  <c r="DL97" i="3"/>
  <c r="DK97" i="3"/>
  <c r="DJ97" i="3"/>
  <c r="DQ96" i="3"/>
  <c r="DK96" i="3" s="1"/>
  <c r="DP96" i="3"/>
  <c r="DO96" i="3"/>
  <c r="DN96" i="3"/>
  <c r="DM96" i="3"/>
  <c r="DL96" i="3"/>
  <c r="DJ96" i="3"/>
  <c r="DQ95" i="3"/>
  <c r="DK95" i="3" s="1"/>
  <c r="DP95" i="3"/>
  <c r="DO95" i="3"/>
  <c r="DN95" i="3"/>
  <c r="DM95" i="3"/>
  <c r="DL95" i="3"/>
  <c r="DJ95" i="3"/>
  <c r="DQ94" i="3"/>
  <c r="DK94" i="3" s="1"/>
  <c r="DP94" i="3"/>
  <c r="DO94" i="3"/>
  <c r="DN94" i="3"/>
  <c r="DM94" i="3"/>
  <c r="DL94" i="3"/>
  <c r="DJ94" i="3"/>
  <c r="DQ93" i="3"/>
  <c r="DK93" i="3" s="1"/>
  <c r="DP93" i="3"/>
  <c r="DO93" i="3"/>
  <c r="DN93" i="3"/>
  <c r="DM93" i="3"/>
  <c r="DL93" i="3"/>
  <c r="DJ93" i="3"/>
  <c r="DQ92" i="3"/>
  <c r="DP92" i="3"/>
  <c r="DO92" i="3"/>
  <c r="DN92" i="3"/>
  <c r="DM92" i="3"/>
  <c r="DL92" i="3"/>
  <c r="DK92" i="3"/>
  <c r="DJ92" i="3"/>
  <c r="DQ91" i="3"/>
  <c r="DK91" i="3" s="1"/>
  <c r="DP91" i="3"/>
  <c r="DO91" i="3"/>
  <c r="DN91" i="3"/>
  <c r="DM91" i="3"/>
  <c r="DL91" i="3"/>
  <c r="DJ91" i="3"/>
  <c r="DQ90" i="3"/>
  <c r="DK90" i="3" s="1"/>
  <c r="DP90" i="3"/>
  <c r="DO90" i="3"/>
  <c r="DN90" i="3"/>
  <c r="DM90" i="3"/>
  <c r="DL90" i="3"/>
  <c r="DJ90" i="3"/>
  <c r="DQ89" i="3"/>
  <c r="DK89" i="3" s="1"/>
  <c r="DP89" i="3"/>
  <c r="DO89" i="3"/>
  <c r="DN89" i="3"/>
  <c r="DM89" i="3"/>
  <c r="DL89" i="3"/>
  <c r="DJ89" i="3"/>
  <c r="DQ88" i="3"/>
  <c r="DK88" i="3" s="1"/>
  <c r="DP88" i="3"/>
  <c r="DO88" i="3"/>
  <c r="DN88" i="3"/>
  <c r="DM88" i="3"/>
  <c r="DL88" i="3"/>
  <c r="DJ88" i="3"/>
  <c r="DQ87" i="3"/>
  <c r="DK87" i="3" s="1"/>
  <c r="DP87" i="3"/>
  <c r="DO87" i="3"/>
  <c r="DN87" i="3"/>
  <c r="DM87" i="3"/>
  <c r="DL87" i="3"/>
  <c r="DJ87" i="3"/>
  <c r="DQ86" i="3"/>
  <c r="DK86" i="3" s="1"/>
  <c r="DP86" i="3"/>
  <c r="DO86" i="3"/>
  <c r="DN86" i="3"/>
  <c r="DM86" i="3"/>
  <c r="DL86" i="3"/>
  <c r="DJ86" i="3"/>
  <c r="DQ85" i="3"/>
  <c r="DK85" i="3" s="1"/>
  <c r="DP85" i="3"/>
  <c r="DO85" i="3"/>
  <c r="DN85" i="3"/>
  <c r="DM85" i="3"/>
  <c r="DL85" i="3"/>
  <c r="DJ85" i="3"/>
  <c r="DQ84" i="3"/>
  <c r="DK84" i="3" s="1"/>
  <c r="DP84" i="3"/>
  <c r="DO84" i="3"/>
  <c r="DN84" i="3"/>
  <c r="DM84" i="3"/>
  <c r="DL84" i="3"/>
  <c r="DJ84" i="3"/>
  <c r="DQ83" i="3"/>
  <c r="DP83" i="3"/>
  <c r="DO83" i="3"/>
  <c r="DN83" i="3"/>
  <c r="DM83" i="3"/>
  <c r="DL83" i="3"/>
  <c r="DK83" i="3"/>
  <c r="DJ83" i="3"/>
  <c r="DQ82" i="3"/>
  <c r="DP82" i="3"/>
  <c r="DO82" i="3"/>
  <c r="DN82" i="3"/>
  <c r="DM82" i="3"/>
  <c r="DL82" i="3"/>
  <c r="DK82" i="3"/>
  <c r="DJ82" i="3"/>
  <c r="DQ81" i="3"/>
  <c r="DP81" i="3"/>
  <c r="DO81" i="3"/>
  <c r="DN81" i="3"/>
  <c r="DM81" i="3"/>
  <c r="DL81" i="3"/>
  <c r="DK81" i="3"/>
  <c r="DJ81" i="3"/>
  <c r="DQ80" i="3"/>
  <c r="DK80" i="3" s="1"/>
  <c r="DP80" i="3"/>
  <c r="DO80" i="3"/>
  <c r="DN80" i="3"/>
  <c r="DM80" i="3"/>
  <c r="DL80" i="3"/>
  <c r="DJ80" i="3"/>
  <c r="DQ79" i="3"/>
  <c r="DK79" i="3" s="1"/>
  <c r="DP79" i="3"/>
  <c r="DO79" i="3"/>
  <c r="DN79" i="3"/>
  <c r="DM79" i="3"/>
  <c r="DL79" i="3"/>
  <c r="DJ79" i="3"/>
  <c r="DQ78" i="3"/>
  <c r="DK78" i="3" s="1"/>
  <c r="DP78" i="3"/>
  <c r="DO78" i="3"/>
  <c r="DN78" i="3"/>
  <c r="DM78" i="3"/>
  <c r="DL78" i="3"/>
  <c r="DJ78" i="3"/>
  <c r="DQ77" i="3"/>
  <c r="DK77" i="3" s="1"/>
  <c r="DP77" i="3"/>
  <c r="DO77" i="3"/>
  <c r="DN77" i="3"/>
  <c r="DM77" i="3"/>
  <c r="DL77" i="3"/>
  <c r="DJ77" i="3"/>
  <c r="CQ76" i="3"/>
  <c r="CN76" i="3"/>
  <c r="CL76" i="3"/>
  <c r="CI76" i="3"/>
  <c r="CF76" i="3"/>
  <c r="CD76" i="3"/>
  <c r="CA76" i="3"/>
  <c r="BX76" i="3"/>
  <c r="BV76" i="3"/>
  <c r="BS76" i="3"/>
  <c r="BP76" i="3"/>
  <c r="BN76" i="3"/>
  <c r="BK76" i="3"/>
  <c r="BH76" i="3"/>
  <c r="BF76" i="3"/>
  <c r="BC76" i="3"/>
  <c r="AZ76" i="3"/>
  <c r="AX76" i="3"/>
  <c r="AU76" i="3"/>
  <c r="AS76" i="3"/>
  <c r="AR76" i="3"/>
  <c r="AP76" i="3"/>
  <c r="AM76" i="3"/>
  <c r="AJ76" i="3"/>
  <c r="AH76" i="3"/>
  <c r="AE76" i="3"/>
  <c r="AD76" i="3"/>
  <c r="AB76" i="3"/>
  <c r="Z76" i="3"/>
  <c r="W76" i="3"/>
  <c r="T76" i="3"/>
  <c r="R76" i="3"/>
  <c r="DJ75" i="3"/>
  <c r="CO104" i="3"/>
  <c r="DQ74" i="3"/>
  <c r="DP74" i="3"/>
  <c r="DO74" i="3"/>
  <c r="DK74" i="3" s="1"/>
  <c r="DN74" i="3"/>
  <c r="DM74" i="3"/>
  <c r="DL74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F67" i="3" s="1"/>
  <c r="CF75" i="3" s="1"/>
  <c r="CE73" i="3"/>
  <c r="CD73" i="3"/>
  <c r="CC73" i="3"/>
  <c r="CB73" i="3"/>
  <c r="CB67" i="3" s="1"/>
  <c r="CA73" i="3"/>
  <c r="BZ73" i="3"/>
  <c r="BY73" i="3"/>
  <c r="BX73" i="3"/>
  <c r="BX67" i="3" s="1"/>
  <c r="BW73" i="3"/>
  <c r="BV73" i="3"/>
  <c r="BU73" i="3"/>
  <c r="BT73" i="3"/>
  <c r="BT67" i="3" s="1"/>
  <c r="BS73" i="3"/>
  <c r="BR73" i="3"/>
  <c r="BQ73" i="3"/>
  <c r="BP73" i="3"/>
  <c r="BP67" i="3" s="1"/>
  <c r="BO73" i="3"/>
  <c r="BN73" i="3"/>
  <c r="BM73" i="3"/>
  <c r="BL73" i="3"/>
  <c r="BL67" i="3" s="1"/>
  <c r="BK73" i="3"/>
  <c r="BJ73" i="3"/>
  <c r="BI73" i="3"/>
  <c r="BH73" i="3"/>
  <c r="BH67" i="3" s="1"/>
  <c r="BG73" i="3"/>
  <c r="BF73" i="3"/>
  <c r="BE73" i="3"/>
  <c r="BD73" i="3"/>
  <c r="BD67" i="3" s="1"/>
  <c r="BC73" i="3"/>
  <c r="BB73" i="3"/>
  <c r="BA73" i="3"/>
  <c r="AZ73" i="3"/>
  <c r="AZ67" i="3" s="1"/>
  <c r="AY73" i="3"/>
  <c r="AX73" i="3"/>
  <c r="AW73" i="3"/>
  <c r="AV73" i="3"/>
  <c r="AU73" i="3"/>
  <c r="AT73" i="3"/>
  <c r="AS73" i="3"/>
  <c r="AS67" i="3" s="1"/>
  <c r="AR73" i="3"/>
  <c r="AR67" i="3" s="1"/>
  <c r="AQ73" i="3"/>
  <c r="AP73" i="3"/>
  <c r="AO73" i="3"/>
  <c r="AN73" i="3"/>
  <c r="AN67" i="3" s="1"/>
  <c r="AM73" i="3"/>
  <c r="AL73" i="3"/>
  <c r="AK73" i="3"/>
  <c r="AJ73" i="3"/>
  <c r="AJ67" i="3" s="1"/>
  <c r="AI73" i="3"/>
  <c r="AH73" i="3"/>
  <c r="AG73" i="3"/>
  <c r="AF73" i="3"/>
  <c r="AF67" i="3" s="1"/>
  <c r="AE73" i="3"/>
  <c r="AD73" i="3"/>
  <c r="AD67" i="3" s="1"/>
  <c r="AC73" i="3"/>
  <c r="AB73" i="3"/>
  <c r="AB67" i="3" s="1"/>
  <c r="AA73" i="3"/>
  <c r="Z73" i="3"/>
  <c r="Y73" i="3"/>
  <c r="Y67" i="3" s="1"/>
  <c r="X73" i="3"/>
  <c r="W73" i="3"/>
  <c r="V73" i="3"/>
  <c r="U73" i="3"/>
  <c r="T73" i="3"/>
  <c r="T67" i="3" s="1"/>
  <c r="S73" i="3"/>
  <c r="R73" i="3"/>
  <c r="Q73" i="3"/>
  <c r="Q67" i="3" s="1"/>
  <c r="P73" i="3"/>
  <c r="O73" i="3"/>
  <c r="N73" i="3"/>
  <c r="M73" i="3"/>
  <c r="L73" i="3"/>
  <c r="K73" i="3"/>
  <c r="J73" i="3"/>
  <c r="I73" i="3"/>
  <c r="I67" i="3" s="1"/>
  <c r="H73" i="3"/>
  <c r="H67" i="3" s="1"/>
  <c r="G73" i="3"/>
  <c r="F73" i="3"/>
  <c r="E73" i="3"/>
  <c r="DQ72" i="3"/>
  <c r="DK72" i="3" s="1"/>
  <c r="DP72" i="3"/>
  <c r="DO72" i="3"/>
  <c r="DN72" i="3"/>
  <c r="DM72" i="3"/>
  <c r="DL72" i="3"/>
  <c r="DJ72" i="3"/>
  <c r="P72" i="3"/>
  <c r="DQ71" i="3"/>
  <c r="DK71" i="3" s="1"/>
  <c r="DP71" i="3"/>
  <c r="DO71" i="3"/>
  <c r="DN71" i="3"/>
  <c r="DM71" i="3"/>
  <c r="DL71" i="3"/>
  <c r="DJ71" i="3"/>
  <c r="P71" i="3"/>
  <c r="DQ70" i="3"/>
  <c r="DK70" i="3" s="1"/>
  <c r="DP70" i="3"/>
  <c r="DO70" i="3"/>
  <c r="DN70" i="3"/>
  <c r="DM70" i="3"/>
  <c r="DL70" i="3"/>
  <c r="DJ70" i="3"/>
  <c r="DQ69" i="3"/>
  <c r="DK69" i="3" s="1"/>
  <c r="DP69" i="3"/>
  <c r="DO69" i="3"/>
  <c r="DN69" i="3"/>
  <c r="DM69" i="3"/>
  <c r="DL69" i="3"/>
  <c r="DJ69" i="3"/>
  <c r="DQ68" i="3"/>
  <c r="DK68" i="3" s="1"/>
  <c r="DP68" i="3"/>
  <c r="DO68" i="3"/>
  <c r="DN68" i="3"/>
  <c r="DL68" i="3"/>
  <c r="DJ68" i="3"/>
  <c r="CI67" i="3"/>
  <c r="CI75" i="3" s="1"/>
  <c r="CG67" i="3"/>
  <c r="CE67" i="3"/>
  <c r="CD67" i="3"/>
  <c r="CA67" i="3"/>
  <c r="BY67" i="3"/>
  <c r="BW67" i="3"/>
  <c r="BV67" i="3"/>
  <c r="BS67" i="3"/>
  <c r="BQ67" i="3"/>
  <c r="BO67" i="3"/>
  <c r="BN67" i="3"/>
  <c r="BK67" i="3"/>
  <c r="BI67" i="3"/>
  <c r="BG67" i="3"/>
  <c r="BF67" i="3"/>
  <c r="BC67" i="3"/>
  <c r="BA67" i="3"/>
  <c r="AY67" i="3"/>
  <c r="AX67" i="3"/>
  <c r="AV67" i="3"/>
  <c r="AU67" i="3"/>
  <c r="AQ67" i="3"/>
  <c r="AP67" i="3"/>
  <c r="AM67" i="3"/>
  <c r="AK67" i="3"/>
  <c r="AI67" i="3"/>
  <c r="AH67" i="3"/>
  <c r="AE67" i="3"/>
  <c r="AC67" i="3"/>
  <c r="AA67" i="3"/>
  <c r="Z67" i="3"/>
  <c r="X67" i="3"/>
  <c r="W67" i="3"/>
  <c r="U67" i="3"/>
  <c r="S67" i="3"/>
  <c r="R67" i="3"/>
  <c r="O67" i="3"/>
  <c r="N67" i="3"/>
  <c r="M67" i="3"/>
  <c r="K67" i="3"/>
  <c r="J67" i="3"/>
  <c r="G67" i="3"/>
  <c r="F67" i="3"/>
  <c r="E67" i="3"/>
  <c r="DJ65" i="3"/>
  <c r="DQ65" i="3"/>
  <c r="CF104" i="3"/>
  <c r="BY104" i="3"/>
  <c r="BQ104" i="3"/>
  <c r="DP65" i="3"/>
  <c r="BI104" i="3"/>
  <c r="BA104" i="3"/>
  <c r="AS104" i="3"/>
  <c r="DN65" i="3"/>
  <c r="AK104" i="3"/>
  <c r="AC104" i="3"/>
  <c r="U104" i="3"/>
  <c r="DL65" i="3"/>
  <c r="CS64" i="3"/>
  <c r="CR64" i="3"/>
  <c r="CQ64" i="3"/>
  <c r="CQ66" i="3" s="1"/>
  <c r="CP64" i="3"/>
  <c r="CP66" i="3" s="1"/>
  <c r="CO64" i="3"/>
  <c r="CO66" i="3" s="1"/>
  <c r="CN64" i="3"/>
  <c r="CN66" i="3" s="1"/>
  <c r="CM64" i="3"/>
  <c r="CM66" i="3" s="1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F103" i="3" s="1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N64" i="3"/>
  <c r="AM64" i="3"/>
  <c r="AL64" i="3"/>
  <c r="AK64" i="3"/>
  <c r="AJ64" i="3"/>
  <c r="AI64" i="3"/>
  <c r="AH64" i="3"/>
  <c r="AG64" i="3"/>
  <c r="AG3" i="3" s="1"/>
  <c r="AF64" i="3"/>
  <c r="AF3" i="3" s="1"/>
  <c r="AE64" i="3"/>
  <c r="AD64" i="3"/>
  <c r="AD3" i="3" s="1"/>
  <c r="AC64" i="3"/>
  <c r="AB64" i="3"/>
  <c r="AB111" i="3" s="1"/>
  <c r="AA64" i="3"/>
  <c r="AA111" i="3" s="1"/>
  <c r="Z64" i="3"/>
  <c r="Z111" i="3" s="1"/>
  <c r="Y64" i="3"/>
  <c r="Y111" i="3" s="1"/>
  <c r="X64" i="3"/>
  <c r="W64" i="3"/>
  <c r="V64" i="3"/>
  <c r="U64" i="3"/>
  <c r="T64" i="3"/>
  <c r="S64" i="3"/>
  <c r="R64" i="3"/>
  <c r="Q64" i="3"/>
  <c r="Q3" i="3" s="1"/>
  <c r="O64" i="3"/>
  <c r="N64" i="3"/>
  <c r="M64" i="3"/>
  <c r="M111" i="3" s="1"/>
  <c r="L64" i="3"/>
  <c r="L111" i="3" s="1"/>
  <c r="K64" i="3"/>
  <c r="K111" i="3" s="1"/>
  <c r="J64" i="3"/>
  <c r="J111" i="3" s="1"/>
  <c r="I64" i="3"/>
  <c r="I111" i="3" s="1"/>
  <c r="H64" i="3"/>
  <c r="H111" i="3" s="1"/>
  <c r="G64" i="3"/>
  <c r="F64" i="3"/>
  <c r="E64" i="3"/>
  <c r="E111" i="3" s="1"/>
  <c r="DQ63" i="3"/>
  <c r="DK63" i="3" s="1"/>
  <c r="DP63" i="3"/>
  <c r="DO63" i="3"/>
  <c r="DN63" i="3"/>
  <c r="DM63" i="3"/>
  <c r="DL63" i="3"/>
  <c r="DJ63" i="3"/>
  <c r="DQ62" i="3"/>
  <c r="DK62" i="3" s="1"/>
  <c r="DP62" i="3"/>
  <c r="DO62" i="3"/>
  <c r="DN62" i="3"/>
  <c r="DM62" i="3"/>
  <c r="DL62" i="3"/>
  <c r="DJ62" i="3"/>
  <c r="DQ61" i="3"/>
  <c r="DK61" i="3" s="1"/>
  <c r="DP61" i="3"/>
  <c r="DO61" i="3"/>
  <c r="DN61" i="3"/>
  <c r="DM61" i="3"/>
  <c r="DL61" i="3"/>
  <c r="DJ61" i="3"/>
  <c r="DQ60" i="3"/>
  <c r="DK60" i="3" s="1"/>
  <c r="DP60" i="3"/>
  <c r="DO60" i="3"/>
  <c r="DN60" i="3"/>
  <c r="DM60" i="3"/>
  <c r="DL60" i="3"/>
  <c r="DJ60" i="3"/>
  <c r="DQ59" i="3"/>
  <c r="DK59" i="3" s="1"/>
  <c r="DP59" i="3"/>
  <c r="DO59" i="3"/>
  <c r="DN59" i="3"/>
  <c r="DM59" i="3"/>
  <c r="DL59" i="3"/>
  <c r="DJ59" i="3"/>
  <c r="DQ58" i="3"/>
  <c r="DK58" i="3" s="1"/>
  <c r="DP58" i="3"/>
  <c r="DO58" i="3"/>
  <c r="DN58" i="3"/>
  <c r="DM58" i="3"/>
  <c r="DL58" i="3"/>
  <c r="DJ58" i="3"/>
  <c r="DQ57" i="3"/>
  <c r="DK57" i="3" s="1"/>
  <c r="DP57" i="3"/>
  <c r="DO57" i="3"/>
  <c r="DN57" i="3"/>
  <c r="DM57" i="3"/>
  <c r="DL57" i="3"/>
  <c r="DJ57" i="3"/>
  <c r="DQ56" i="3"/>
  <c r="DK56" i="3" s="1"/>
  <c r="DP56" i="3"/>
  <c r="DO56" i="3"/>
  <c r="DN56" i="3"/>
  <c r="DM56" i="3"/>
  <c r="DL56" i="3"/>
  <c r="DJ56" i="3"/>
  <c r="DQ55" i="3"/>
  <c r="DK55" i="3" s="1"/>
  <c r="DP55" i="3"/>
  <c r="DO55" i="3"/>
  <c r="DN55" i="3"/>
  <c r="DM55" i="3"/>
  <c r="DL55" i="3"/>
  <c r="DJ55" i="3"/>
  <c r="DQ54" i="3"/>
  <c r="DK54" i="3" s="1"/>
  <c r="DP54" i="3"/>
  <c r="DO54" i="3"/>
  <c r="DN54" i="3"/>
  <c r="DM54" i="3"/>
  <c r="DL54" i="3"/>
  <c r="DJ54" i="3"/>
  <c r="DQ53" i="3"/>
  <c r="DK53" i="3" s="1"/>
  <c r="DP53" i="3"/>
  <c r="DO53" i="3"/>
  <c r="DN53" i="3"/>
  <c r="DM53" i="3"/>
  <c r="DL53" i="3"/>
  <c r="DJ53" i="3"/>
  <c r="DQ52" i="3"/>
  <c r="DK52" i="3" s="1"/>
  <c r="DP52" i="3"/>
  <c r="DO52" i="3"/>
  <c r="DN52" i="3"/>
  <c r="DM52" i="3"/>
  <c r="DL52" i="3"/>
  <c r="DJ52" i="3"/>
  <c r="DQ51" i="3"/>
  <c r="DK51" i="3" s="1"/>
  <c r="DP51" i="3"/>
  <c r="DO51" i="3"/>
  <c r="DN51" i="3"/>
  <c r="DM51" i="3"/>
  <c r="DL51" i="3"/>
  <c r="DJ51" i="3"/>
  <c r="DQ50" i="3"/>
  <c r="DK50" i="3" s="1"/>
  <c r="DP50" i="3"/>
  <c r="DO50" i="3"/>
  <c r="DN50" i="3"/>
  <c r="DM50" i="3"/>
  <c r="DL50" i="3"/>
  <c r="DJ50" i="3"/>
  <c r="DQ49" i="3"/>
  <c r="DK49" i="3" s="1"/>
  <c r="DP49" i="3"/>
  <c r="DO49" i="3"/>
  <c r="DN49" i="3"/>
  <c r="DM49" i="3"/>
  <c r="DL49" i="3"/>
  <c r="DJ49" i="3"/>
  <c r="DQ48" i="3"/>
  <c r="DK48" i="3" s="1"/>
  <c r="DP48" i="3"/>
  <c r="DO48" i="3"/>
  <c r="DN48" i="3"/>
  <c r="DM48" i="3"/>
  <c r="DL48" i="3"/>
  <c r="DJ48" i="3"/>
  <c r="DQ47" i="3"/>
  <c r="DK47" i="3" s="1"/>
  <c r="DP47" i="3"/>
  <c r="DO47" i="3"/>
  <c r="DN47" i="3"/>
  <c r="DM47" i="3"/>
  <c r="DL47" i="3"/>
  <c r="DJ47" i="3"/>
  <c r="DQ46" i="3"/>
  <c r="DK46" i="3" s="1"/>
  <c r="DP46" i="3"/>
  <c r="DO46" i="3"/>
  <c r="DN46" i="3"/>
  <c r="DM46" i="3"/>
  <c r="DL46" i="3"/>
  <c r="DJ46" i="3"/>
  <c r="DQ45" i="3"/>
  <c r="DP45" i="3"/>
  <c r="DO45" i="3"/>
  <c r="DN45" i="3"/>
  <c r="DM45" i="3"/>
  <c r="DL45" i="3"/>
  <c r="DK45" i="3"/>
  <c r="DJ45" i="3"/>
  <c r="DQ44" i="3"/>
  <c r="DP44" i="3"/>
  <c r="DO44" i="3"/>
  <c r="DN44" i="3"/>
  <c r="DM44" i="3"/>
  <c r="DL44" i="3"/>
  <c r="DK44" i="3"/>
  <c r="DJ44" i="3"/>
  <c r="DQ43" i="3"/>
  <c r="DP43" i="3"/>
  <c r="DO43" i="3"/>
  <c r="DN43" i="3"/>
  <c r="DM43" i="3"/>
  <c r="DL43" i="3"/>
  <c r="DK43" i="3"/>
  <c r="DJ43" i="3"/>
  <c r="DQ42" i="3"/>
  <c r="DK42" i="3" s="1"/>
  <c r="DP42" i="3"/>
  <c r="DO42" i="3"/>
  <c r="DN42" i="3"/>
  <c r="DM42" i="3"/>
  <c r="DL42" i="3"/>
  <c r="DJ42" i="3"/>
  <c r="DQ41" i="3"/>
  <c r="DK41" i="3" s="1"/>
  <c r="DP41" i="3"/>
  <c r="DO41" i="3"/>
  <c r="DN41" i="3"/>
  <c r="DM41" i="3"/>
  <c r="DL41" i="3"/>
  <c r="DJ41" i="3"/>
  <c r="DQ40" i="3"/>
  <c r="DK40" i="3" s="1"/>
  <c r="DP40" i="3"/>
  <c r="DO40" i="3"/>
  <c r="DN40" i="3"/>
  <c r="DM40" i="3"/>
  <c r="DL40" i="3"/>
  <c r="DJ40" i="3"/>
  <c r="DQ39" i="3"/>
  <c r="DK39" i="3" s="1"/>
  <c r="DP39" i="3"/>
  <c r="DO39" i="3"/>
  <c r="DN39" i="3"/>
  <c r="DM39" i="3"/>
  <c r="DL39" i="3"/>
  <c r="DJ39" i="3"/>
  <c r="DQ38" i="3"/>
  <c r="DK38" i="3" s="1"/>
  <c r="DP38" i="3"/>
  <c r="DO38" i="3"/>
  <c r="DN38" i="3"/>
  <c r="DM38" i="3"/>
  <c r="DL38" i="3"/>
  <c r="DJ38" i="3"/>
  <c r="DQ37" i="3"/>
  <c r="DP37" i="3"/>
  <c r="DO37" i="3"/>
  <c r="DN37" i="3"/>
  <c r="DM37" i="3"/>
  <c r="DL37" i="3"/>
  <c r="DK37" i="3"/>
  <c r="DJ37" i="3"/>
  <c r="DQ36" i="3"/>
  <c r="DK36" i="3" s="1"/>
  <c r="DP36" i="3"/>
  <c r="DO36" i="3"/>
  <c r="DN36" i="3"/>
  <c r="DM36" i="3"/>
  <c r="DL36" i="3"/>
  <c r="DJ36" i="3"/>
  <c r="DQ35" i="3"/>
  <c r="DK35" i="3" s="1"/>
  <c r="DP35" i="3"/>
  <c r="DO35" i="3"/>
  <c r="DN35" i="3"/>
  <c r="DM35" i="3"/>
  <c r="DL35" i="3"/>
  <c r="DJ35" i="3"/>
  <c r="DQ34" i="3"/>
  <c r="DK34" i="3" s="1"/>
  <c r="DP34" i="3"/>
  <c r="DO34" i="3"/>
  <c r="DN34" i="3"/>
  <c r="DM34" i="3"/>
  <c r="DL34" i="3"/>
  <c r="DJ34" i="3"/>
  <c r="DQ33" i="3"/>
  <c r="DK33" i="3" s="1"/>
  <c r="DP33" i="3"/>
  <c r="DO33" i="3"/>
  <c r="DN33" i="3"/>
  <c r="DM33" i="3"/>
  <c r="DL33" i="3"/>
  <c r="DJ33" i="3"/>
  <c r="DQ32" i="3"/>
  <c r="DK32" i="3" s="1"/>
  <c r="DP32" i="3"/>
  <c r="DO32" i="3"/>
  <c r="DN32" i="3"/>
  <c r="DM32" i="3"/>
  <c r="DL32" i="3"/>
  <c r="DJ32" i="3"/>
  <c r="DQ31" i="3"/>
  <c r="DK31" i="3" s="1"/>
  <c r="DP31" i="3"/>
  <c r="DO31" i="3"/>
  <c r="DN31" i="3"/>
  <c r="DM31" i="3"/>
  <c r="DL31" i="3"/>
  <c r="DJ31" i="3"/>
  <c r="DQ30" i="3"/>
  <c r="DK30" i="3" s="1"/>
  <c r="DP30" i="3"/>
  <c r="DO30" i="3"/>
  <c r="DN30" i="3"/>
  <c r="DM30" i="3"/>
  <c r="DL30" i="3"/>
  <c r="DJ30" i="3"/>
  <c r="P30" i="3"/>
  <c r="DQ29" i="3"/>
  <c r="DK29" i="3" s="1"/>
  <c r="DP29" i="3"/>
  <c r="DO29" i="3"/>
  <c r="DN29" i="3"/>
  <c r="DM29" i="3"/>
  <c r="DL29" i="3"/>
  <c r="DJ29" i="3"/>
  <c r="P29" i="3"/>
  <c r="DQ28" i="3"/>
  <c r="DK28" i="3" s="1"/>
  <c r="DP28" i="3"/>
  <c r="DO28" i="3"/>
  <c r="DN28" i="3"/>
  <c r="DM28" i="3"/>
  <c r="DL28" i="3"/>
  <c r="DJ28" i="3"/>
  <c r="P28" i="3"/>
  <c r="DQ27" i="3"/>
  <c r="DK27" i="3" s="1"/>
  <c r="DP27" i="3"/>
  <c r="DO27" i="3"/>
  <c r="DN27" i="3"/>
  <c r="DM27" i="3"/>
  <c r="DL27" i="3"/>
  <c r="DJ27" i="3"/>
  <c r="DQ26" i="3"/>
  <c r="DK26" i="3" s="1"/>
  <c r="DP26" i="3"/>
  <c r="DO26" i="3"/>
  <c r="DN26" i="3"/>
  <c r="DM26" i="3"/>
  <c r="DL26" i="3"/>
  <c r="DJ26" i="3"/>
  <c r="DQ25" i="3"/>
  <c r="DK25" i="3" s="1"/>
  <c r="DP25" i="3"/>
  <c r="DO25" i="3"/>
  <c r="DN25" i="3"/>
  <c r="DM25" i="3"/>
  <c r="DL25" i="3"/>
  <c r="DJ25" i="3"/>
  <c r="DQ24" i="3"/>
  <c r="DK24" i="3" s="1"/>
  <c r="DP24" i="3"/>
  <c r="DO24" i="3"/>
  <c r="DN24" i="3"/>
  <c r="DM24" i="3"/>
  <c r="DL24" i="3"/>
  <c r="DJ24" i="3"/>
  <c r="DQ23" i="3"/>
  <c r="DK23" i="3" s="1"/>
  <c r="DP23" i="3"/>
  <c r="DO23" i="3"/>
  <c r="DN23" i="3"/>
  <c r="DM23" i="3"/>
  <c r="DL23" i="3"/>
  <c r="DJ23" i="3"/>
  <c r="DQ22" i="3"/>
  <c r="DK22" i="3" s="1"/>
  <c r="DP22" i="3"/>
  <c r="DO22" i="3"/>
  <c r="DN22" i="3"/>
  <c r="DM22" i="3"/>
  <c r="DL22" i="3"/>
  <c r="DJ22" i="3"/>
  <c r="DQ21" i="3"/>
  <c r="DK21" i="3" s="1"/>
  <c r="DP21" i="3"/>
  <c r="DO21" i="3"/>
  <c r="DN21" i="3"/>
  <c r="DM21" i="3"/>
  <c r="DL21" i="3"/>
  <c r="DJ21" i="3"/>
  <c r="DQ20" i="3"/>
  <c r="DK20" i="3" s="1"/>
  <c r="DP20" i="3"/>
  <c r="DO20" i="3"/>
  <c r="DN20" i="3"/>
  <c r="DM20" i="3"/>
  <c r="DL20" i="3"/>
  <c r="DJ20" i="3"/>
  <c r="DQ19" i="3"/>
  <c r="DK19" i="3" s="1"/>
  <c r="DP19" i="3"/>
  <c r="DO19" i="3"/>
  <c r="DN19" i="3"/>
  <c r="DM19" i="3"/>
  <c r="DL19" i="3"/>
  <c r="DJ19" i="3"/>
  <c r="DQ18" i="3"/>
  <c r="DK18" i="3" s="1"/>
  <c r="DP18" i="3"/>
  <c r="DO18" i="3"/>
  <c r="DN18" i="3"/>
  <c r="DM18" i="3"/>
  <c r="DL18" i="3"/>
  <c r="DJ18" i="3"/>
  <c r="DQ17" i="3"/>
  <c r="DK17" i="3" s="1"/>
  <c r="DP17" i="3"/>
  <c r="DO17" i="3"/>
  <c r="DN17" i="3"/>
  <c r="DM17" i="3"/>
  <c r="DL17" i="3"/>
  <c r="DJ17" i="3"/>
  <c r="DQ16" i="3"/>
  <c r="DK16" i="3" s="1"/>
  <c r="DP16" i="3"/>
  <c r="DO16" i="3"/>
  <c r="DN16" i="3"/>
  <c r="DM16" i="3"/>
  <c r="DL16" i="3"/>
  <c r="DJ16" i="3"/>
  <c r="DQ15" i="3"/>
  <c r="DK15" i="3" s="1"/>
  <c r="DP15" i="3"/>
  <c r="DO15" i="3"/>
  <c r="DN15" i="3"/>
  <c r="DM15" i="3"/>
  <c r="DL15" i="3"/>
  <c r="DJ15" i="3"/>
  <c r="DQ14" i="3"/>
  <c r="DK14" i="3" s="1"/>
  <c r="DP14" i="3"/>
  <c r="DO14" i="3"/>
  <c r="DN14" i="3"/>
  <c r="DM14" i="3"/>
  <c r="DL14" i="3"/>
  <c r="DJ14" i="3"/>
  <c r="DQ13" i="3"/>
  <c r="DK13" i="3" s="1"/>
  <c r="DP13" i="3"/>
  <c r="DO13" i="3"/>
  <c r="DN13" i="3"/>
  <c r="DM13" i="3"/>
  <c r="DL13" i="3"/>
  <c r="DJ13" i="3"/>
  <c r="DQ12" i="3"/>
  <c r="DK12" i="3" s="1"/>
  <c r="DP12" i="3"/>
  <c r="DO12" i="3"/>
  <c r="DN12" i="3"/>
  <c r="DM12" i="3"/>
  <c r="DL12" i="3"/>
  <c r="DJ12" i="3"/>
  <c r="DQ11" i="3"/>
  <c r="DK11" i="3" s="1"/>
  <c r="DP11" i="3"/>
  <c r="DO11" i="3"/>
  <c r="DN11" i="3"/>
  <c r="DM11" i="3"/>
  <c r="DL11" i="3"/>
  <c r="DJ11" i="3"/>
  <c r="DQ10" i="3"/>
  <c r="DK10" i="3" s="1"/>
  <c r="DP10" i="3"/>
  <c r="DO10" i="3"/>
  <c r="DN10" i="3"/>
  <c r="DM10" i="3"/>
  <c r="DL10" i="3"/>
  <c r="DJ10" i="3"/>
  <c r="DQ9" i="3"/>
  <c r="DK9" i="3" s="1"/>
  <c r="DP9" i="3"/>
  <c r="DO9" i="3"/>
  <c r="DN9" i="3"/>
  <c r="DM9" i="3"/>
  <c r="DL9" i="3"/>
  <c r="DJ9" i="3"/>
  <c r="DQ8" i="3"/>
  <c r="DK8" i="3" s="1"/>
  <c r="DP8" i="3"/>
  <c r="DO8" i="3"/>
  <c r="DN8" i="3"/>
  <c r="DM8" i="3"/>
  <c r="DL8" i="3"/>
  <c r="DJ8" i="3"/>
  <c r="DQ7" i="3"/>
  <c r="DK7" i="3" s="1"/>
  <c r="DP7" i="3"/>
  <c r="DO7" i="3"/>
  <c r="DN7" i="3"/>
  <c r="DM7" i="3"/>
  <c r="DL7" i="3"/>
  <c r="DJ7" i="3"/>
  <c r="DQ6" i="3"/>
  <c r="DK6" i="3" s="1"/>
  <c r="DP6" i="3"/>
  <c r="DO6" i="3"/>
  <c r="DN6" i="3"/>
  <c r="DM6" i="3"/>
  <c r="DL6" i="3"/>
  <c r="DJ6" i="3"/>
  <c r="AO6" i="3"/>
  <c r="AO64" i="3" s="1"/>
  <c r="DQ5" i="3"/>
  <c r="DK5" i="3" s="1"/>
  <c r="DP5" i="3"/>
  <c r="DO5" i="3"/>
  <c r="DN5" i="3"/>
  <c r="DM5" i="3"/>
  <c r="DL5" i="3"/>
  <c r="DJ5" i="3"/>
  <c r="DQ4" i="3"/>
  <c r="DK4" i="3" s="1"/>
  <c r="DP4" i="3"/>
  <c r="DO4" i="3"/>
  <c r="DN4" i="3"/>
  <c r="DM4" i="3"/>
  <c r="DL4" i="3"/>
  <c r="DJ4" i="3"/>
  <c r="P4" i="3"/>
  <c r="AM3" i="3"/>
  <c r="AJ3" i="3"/>
  <c r="AI3" i="3"/>
  <c r="AH3" i="3"/>
  <c r="AE3" i="3"/>
  <c r="AB3" i="3"/>
  <c r="AA3" i="3"/>
  <c r="Z3" i="3"/>
  <c r="W3" i="3"/>
  <c r="T3" i="3"/>
  <c r="S3" i="3"/>
  <c r="R3" i="3"/>
  <c r="AA537" i="1" l="1"/>
  <c r="AA472" i="13"/>
  <c r="AA616" i="1"/>
  <c r="AA551" i="13"/>
  <c r="AA389" i="1"/>
  <c r="AA324" i="13"/>
  <c r="AA488" i="1"/>
  <c r="AA423" i="13"/>
  <c r="AA566" i="1"/>
  <c r="AA501" i="13"/>
  <c r="AA572" i="1"/>
  <c r="AA507" i="13"/>
  <c r="AA634" i="1"/>
  <c r="AA569" i="13"/>
  <c r="AA369" i="1"/>
  <c r="AA304" i="13"/>
  <c r="AA480" i="1"/>
  <c r="AA415" i="13"/>
  <c r="AA590" i="1"/>
  <c r="AA525" i="13"/>
  <c r="AA384" i="1"/>
  <c r="AA319" i="13"/>
  <c r="AA494" i="1"/>
  <c r="AA429" i="13"/>
  <c r="AA542" i="1"/>
  <c r="AA477" i="13"/>
  <c r="AA568" i="1"/>
  <c r="AA503" i="13"/>
  <c r="AA624" i="1"/>
  <c r="AA559" i="13"/>
  <c r="AA413" i="1"/>
  <c r="AA348" i="13"/>
  <c r="AA464" i="1"/>
  <c r="AA399" i="13"/>
  <c r="AA558" i="1"/>
  <c r="AA493" i="13"/>
  <c r="AA596" i="1"/>
  <c r="AA531" i="13"/>
  <c r="AA614" i="1"/>
  <c r="AA549" i="13"/>
  <c r="AA418" i="1"/>
  <c r="AA353" i="13"/>
  <c r="AA496" i="1"/>
  <c r="AA431" i="13"/>
  <c r="AA536" i="1"/>
  <c r="AA471" i="13"/>
  <c r="AA600" i="1"/>
  <c r="AA535" i="13"/>
  <c r="AA640" i="1"/>
  <c r="AA575" i="13"/>
  <c r="AA397" i="1"/>
  <c r="AA332" i="13"/>
  <c r="AA471" i="1"/>
  <c r="AA406" i="13"/>
  <c r="AA552" i="1"/>
  <c r="AA487" i="13"/>
  <c r="AA576" i="1"/>
  <c r="AA511" i="13"/>
  <c r="AA642" i="1"/>
  <c r="AA577" i="13"/>
  <c r="AA408" i="1"/>
  <c r="AA343" i="13"/>
  <c r="AA486" i="1"/>
  <c r="AA421" i="13"/>
  <c r="AA544" i="1"/>
  <c r="AA479" i="13"/>
  <c r="AA584" i="1"/>
  <c r="AA519" i="13"/>
  <c r="AA453" i="1"/>
  <c r="AA388" i="13"/>
  <c r="AA520" i="1"/>
  <c r="AA455" i="13"/>
  <c r="AA550" i="1"/>
  <c r="AA485" i="13"/>
  <c r="AA578" i="1"/>
  <c r="AA513" i="13"/>
  <c r="AA440" i="1"/>
  <c r="AA375" i="13"/>
  <c r="AA518" i="1"/>
  <c r="AA453" i="13"/>
  <c r="AA560" i="1"/>
  <c r="AA495" i="13"/>
  <c r="AA592" i="1"/>
  <c r="AA527" i="13"/>
  <c r="AA456" i="1"/>
  <c r="AA391" i="13"/>
  <c r="AA504" i="1"/>
  <c r="AA439" i="13"/>
  <c r="AA559" i="1"/>
  <c r="AA494" i="13"/>
  <c r="AA608" i="1"/>
  <c r="AA543" i="13"/>
  <c r="AA472" i="1"/>
  <c r="AA407" i="13"/>
  <c r="AA512" i="1"/>
  <c r="AA447" i="13"/>
  <c r="AA598" i="1"/>
  <c r="AA533" i="13"/>
  <c r="AA607" i="1"/>
  <c r="AA542" i="13"/>
  <c r="AA462" i="1"/>
  <c r="AA397" i="13"/>
  <c r="AA528" i="1"/>
  <c r="AA463" i="13"/>
  <c r="AA583" i="1"/>
  <c r="AA518" i="13"/>
  <c r="AA632" i="1"/>
  <c r="AA567" i="13"/>
  <c r="AM107" i="7"/>
  <c r="AL2" i="7"/>
  <c r="CO170" i="3"/>
  <c r="E103" i="3"/>
  <c r="E146" i="3" s="1"/>
  <c r="M103" i="3"/>
  <c r="M146" i="3" s="1"/>
  <c r="U103" i="3"/>
  <c r="AC103" i="3"/>
  <c r="CO103" i="3"/>
  <c r="CO102" i="3" s="1"/>
  <c r="DK122" i="3"/>
  <c r="DJ170" i="3"/>
  <c r="P110" i="3"/>
  <c r="DL112" i="3"/>
  <c r="I115" i="3"/>
  <c r="R115" i="3"/>
  <c r="Z115" i="3"/>
  <c r="AL115" i="3"/>
  <c r="DK126" i="3"/>
  <c r="DK127" i="3"/>
  <c r="DK129" i="3"/>
  <c r="DK137" i="3"/>
  <c r="DK142" i="3"/>
  <c r="F111" i="3"/>
  <c r="N111" i="3"/>
  <c r="W111" i="3"/>
  <c r="CR66" i="3"/>
  <c r="G111" i="3"/>
  <c r="O111" i="3"/>
  <c r="X111" i="3"/>
  <c r="CC103" i="3"/>
  <c r="CS66" i="3"/>
  <c r="L103" i="3"/>
  <c r="L146" i="3" s="1"/>
  <c r="I103" i="3"/>
  <c r="I146" i="3" s="1"/>
  <c r="Q103" i="3"/>
  <c r="Q146" i="3" s="1"/>
  <c r="Y103" i="3"/>
  <c r="Y146" i="3" s="1"/>
  <c r="Y147" i="3" s="1"/>
  <c r="Y148" i="3" s="1"/>
  <c r="Y149" i="3" s="1"/>
  <c r="AG103" i="3"/>
  <c r="AW103" i="3"/>
  <c r="BE103" i="3"/>
  <c r="BM103" i="3"/>
  <c r="BU103" i="3"/>
  <c r="CK103" i="3"/>
  <c r="J103" i="3"/>
  <c r="J146" i="3" s="1"/>
  <c r="R103" i="3"/>
  <c r="R146" i="3" s="1"/>
  <c r="Z103" i="3"/>
  <c r="Z146" i="3" s="1"/>
  <c r="AP103" i="3"/>
  <c r="AX103" i="3"/>
  <c r="BN103" i="3"/>
  <c r="BV103" i="3"/>
  <c r="BV155" i="3" s="1"/>
  <c r="CD103" i="3"/>
  <c r="CL103" i="3"/>
  <c r="CL171" i="3" s="1"/>
  <c r="L115" i="3"/>
  <c r="U115" i="3"/>
  <c r="AG115" i="3"/>
  <c r="DK132" i="3"/>
  <c r="BQ76" i="3"/>
  <c r="DK120" i="3"/>
  <c r="DK138" i="3"/>
  <c r="BO170" i="3"/>
  <c r="T103" i="3"/>
  <c r="T146" i="3" s="1"/>
  <c r="T147" i="3" s="1"/>
  <c r="T148" i="3" s="1"/>
  <c r="T149" i="3" s="1"/>
  <c r="AB103" i="3"/>
  <c r="AB146" i="3" s="1"/>
  <c r="AJ103" i="3"/>
  <c r="AR103" i="3"/>
  <c r="AZ103" i="3"/>
  <c r="BH103" i="3"/>
  <c r="BP103" i="3"/>
  <c r="BX103" i="3"/>
  <c r="CF103" i="3"/>
  <c r="CF171" i="3" s="1"/>
  <c r="CN103" i="3"/>
  <c r="DK119" i="3"/>
  <c r="F107" i="3"/>
  <c r="E2" i="3"/>
  <c r="DM110" i="3"/>
  <c r="DO113" i="3"/>
  <c r="DK128" i="3"/>
  <c r="R170" i="3"/>
  <c r="L67" i="3"/>
  <c r="DM73" i="3"/>
  <c r="U76" i="3"/>
  <c r="F103" i="3"/>
  <c r="F146" i="3" s="1"/>
  <c r="F147" i="3" s="1"/>
  <c r="F148" i="3" s="1"/>
  <c r="N103" i="3"/>
  <c r="N146" i="3" s="1"/>
  <c r="V103" i="3"/>
  <c r="AD103" i="3"/>
  <c r="DM104" i="3" s="1"/>
  <c r="CP103" i="3"/>
  <c r="CP155" i="3" s="1"/>
  <c r="DL110" i="3"/>
  <c r="J115" i="3"/>
  <c r="DK136" i="3"/>
  <c r="DK141" i="3"/>
  <c r="DK151" i="3"/>
  <c r="T170" i="3"/>
  <c r="DL162" i="3"/>
  <c r="G103" i="3"/>
  <c r="G146" i="3" s="1"/>
  <c r="O103" i="3"/>
  <c r="O146" i="3" s="1"/>
  <c r="W103" i="3"/>
  <c r="W146" i="3" s="1"/>
  <c r="AE103" i="3"/>
  <c r="AE102" i="3" s="1"/>
  <c r="CQ103" i="3"/>
  <c r="AW170" i="3"/>
  <c r="CG75" i="3"/>
  <c r="X3" i="3"/>
  <c r="H103" i="3"/>
  <c r="H146" i="3" s="1"/>
  <c r="AF103" i="3"/>
  <c r="AF102" i="3" s="1"/>
  <c r="CR103" i="3"/>
  <c r="DN113" i="3"/>
  <c r="P114" i="3"/>
  <c r="DL114" i="3"/>
  <c r="DK124" i="3"/>
  <c r="DM172" i="3"/>
  <c r="DN172" i="3"/>
  <c r="DO172" i="3"/>
  <c r="Y3" i="3"/>
  <c r="DM64" i="3"/>
  <c r="DM112" i="3"/>
  <c r="P113" i="3"/>
  <c r="W170" i="3"/>
  <c r="AI170" i="3"/>
  <c r="AQ170" i="3"/>
  <c r="AY170" i="3"/>
  <c r="BG170" i="3"/>
  <c r="BW170" i="3"/>
  <c r="CE170" i="3"/>
  <c r="CN170" i="3"/>
  <c r="CF170" i="3"/>
  <c r="P111" i="3"/>
  <c r="P112" i="3"/>
  <c r="AC76" i="3"/>
  <c r="CO76" i="3"/>
  <c r="K103" i="3"/>
  <c r="K146" i="3" s="1"/>
  <c r="CS103" i="3"/>
  <c r="CS102" i="3"/>
  <c r="E147" i="3"/>
  <c r="E148" i="3" s="1"/>
  <c r="M147" i="3"/>
  <c r="M148" i="3" s="1"/>
  <c r="U146" i="3"/>
  <c r="U102" i="3"/>
  <c r="AC102" i="3"/>
  <c r="CO154" i="3"/>
  <c r="N147" i="3"/>
  <c r="N148" i="3"/>
  <c r="V146" i="3"/>
  <c r="V102" i="3"/>
  <c r="AD102" i="3"/>
  <c r="CP154" i="3"/>
  <c r="CP146" i="3"/>
  <c r="CP148" i="3" s="1"/>
  <c r="CP149" i="3" s="1"/>
  <c r="G147" i="3"/>
  <c r="G148" i="3" s="1"/>
  <c r="O147" i="3"/>
  <c r="O148" i="3" s="1"/>
  <c r="W102" i="3"/>
  <c r="CQ171" i="3"/>
  <c r="CQ154" i="3"/>
  <c r="CQ155" i="3"/>
  <c r="CQ146" i="3"/>
  <c r="CQ148" i="3" s="1"/>
  <c r="CQ149" i="3" s="1"/>
  <c r="CQ102" i="3"/>
  <c r="AJ102" i="3"/>
  <c r="K147" i="3"/>
  <c r="K148" i="3" s="1"/>
  <c r="CR171" i="3"/>
  <c r="CR154" i="3"/>
  <c r="CR146" i="3"/>
  <c r="CR148" i="3" s="1"/>
  <c r="CR149" i="3" s="1"/>
  <c r="CR155" i="3"/>
  <c r="CR102" i="3"/>
  <c r="P64" i="3"/>
  <c r="P103" i="3" s="1"/>
  <c r="DL104" i="3"/>
  <c r="DN104" i="3"/>
  <c r="DJ104" i="3"/>
  <c r="DP104" i="3"/>
  <c r="AO103" i="3"/>
  <c r="DN64" i="3"/>
  <c r="BP102" i="3"/>
  <c r="AK111" i="3"/>
  <c r="V154" i="3"/>
  <c r="CL116" i="3"/>
  <c r="CQ115" i="3"/>
  <c r="CI115" i="3"/>
  <c r="CP114" i="3"/>
  <c r="CP182" i="3" s="1"/>
  <c r="CH114" i="3"/>
  <c r="CS116" i="3"/>
  <c r="CK116" i="3"/>
  <c r="CP115" i="3"/>
  <c r="CH115" i="3"/>
  <c r="CO114" i="3"/>
  <c r="CR116" i="3"/>
  <c r="CJ116" i="3"/>
  <c r="CO115" i="3"/>
  <c r="CG115" i="3"/>
  <c r="CN114" i="3"/>
  <c r="CQ116" i="3"/>
  <c r="CI116" i="3"/>
  <c r="CN115" i="3"/>
  <c r="CF115" i="3"/>
  <c r="CO116" i="3"/>
  <c r="CG116" i="3"/>
  <c r="CL115" i="3"/>
  <c r="CS114" i="3"/>
  <c r="CK114" i="3"/>
  <c r="CR115" i="3"/>
  <c r="CI114" i="3"/>
  <c r="CI182" i="3" s="1"/>
  <c r="CM115" i="3"/>
  <c r="CG114" i="3"/>
  <c r="CG182" i="3" s="1"/>
  <c r="CP116" i="3"/>
  <c r="CK115" i="3"/>
  <c r="CF114" i="3"/>
  <c r="CF182" i="3" s="1"/>
  <c r="CN116" i="3"/>
  <c r="CJ115" i="3"/>
  <c r="CR114" i="3"/>
  <c r="CE114" i="3"/>
  <c r="CE182" i="3" s="1"/>
  <c r="CM116" i="3"/>
  <c r="CE115" i="3"/>
  <c r="CQ114" i="3"/>
  <c r="CQ182" i="3" s="1"/>
  <c r="CH116" i="3"/>
  <c r="CM114" i="3"/>
  <c r="CM182" i="3" s="1"/>
  <c r="CF116" i="3"/>
  <c r="CL114" i="3"/>
  <c r="CL182" i="3" s="1"/>
  <c r="CE116" i="3"/>
  <c r="CS115" i="3"/>
  <c r="CJ114" i="3"/>
  <c r="CJ182" i="3" s="1"/>
  <c r="AW155" i="3"/>
  <c r="AW154" i="3"/>
  <c r="AW156" i="3" s="1"/>
  <c r="AW146" i="3"/>
  <c r="CC171" i="3"/>
  <c r="CC155" i="3"/>
  <c r="CC146" i="3"/>
  <c r="CC154" i="3"/>
  <c r="W154" i="3"/>
  <c r="DP73" i="3"/>
  <c r="X76" i="3"/>
  <c r="AF76" i="3"/>
  <c r="AN76" i="3"/>
  <c r="AV76" i="3"/>
  <c r="BD76" i="3"/>
  <c r="BL76" i="3"/>
  <c r="BT76" i="3"/>
  <c r="CB76" i="3"/>
  <c r="CJ76" i="3"/>
  <c r="CJ75" i="3" s="1"/>
  <c r="CR76" i="3"/>
  <c r="Q155" i="3"/>
  <c r="DJ99" i="3"/>
  <c r="DQ100" i="3"/>
  <c r="J147" i="3"/>
  <c r="J148" i="3" s="1"/>
  <c r="R147" i="3"/>
  <c r="R148" i="3" s="1"/>
  <c r="R149" i="3" s="1"/>
  <c r="Z147" i="3"/>
  <c r="Z148" i="3" s="1"/>
  <c r="Z149" i="3" s="1"/>
  <c r="AH155" i="3"/>
  <c r="AH154" i="3"/>
  <c r="AH156" i="3" s="1"/>
  <c r="AH146" i="3"/>
  <c r="AP155" i="3"/>
  <c r="AP154" i="3"/>
  <c r="AP146" i="3"/>
  <c r="AX155" i="3"/>
  <c r="AX154" i="3"/>
  <c r="AX146" i="3"/>
  <c r="BF155" i="3"/>
  <c r="BF154" i="3"/>
  <c r="BF146" i="3"/>
  <c r="BN171" i="3"/>
  <c r="BN155" i="3"/>
  <c r="BN154" i="3"/>
  <c r="BN156" i="3" s="1"/>
  <c r="BN146" i="3"/>
  <c r="CD171" i="3"/>
  <c r="CD155" i="3"/>
  <c r="CD154" i="3"/>
  <c r="CD146" i="3"/>
  <c r="CN112" i="3"/>
  <c r="CF112" i="3"/>
  <c r="BX112" i="3"/>
  <c r="BP112" i="3"/>
  <c r="BH112" i="3"/>
  <c r="AZ112" i="3"/>
  <c r="AR112" i="3"/>
  <c r="CM111" i="3"/>
  <c r="CE111" i="3"/>
  <c r="BW111" i="3"/>
  <c r="BO111" i="3"/>
  <c r="BG111" i="3"/>
  <c r="AY111" i="3"/>
  <c r="AQ111" i="3"/>
  <c r="CL110" i="3"/>
  <c r="CD110" i="3"/>
  <c r="BV110" i="3"/>
  <c r="BN110" i="3"/>
  <c r="BF110" i="3"/>
  <c r="AX110" i="3"/>
  <c r="AP110" i="3"/>
  <c r="CM112" i="3"/>
  <c r="CE112" i="3"/>
  <c r="BW112" i="3"/>
  <c r="BO112" i="3"/>
  <c r="BG112" i="3"/>
  <c r="AY112" i="3"/>
  <c r="AQ112" i="3"/>
  <c r="CL111" i="3"/>
  <c r="CD111" i="3"/>
  <c r="BV111" i="3"/>
  <c r="BN111" i="3"/>
  <c r="BF111" i="3"/>
  <c r="AX111" i="3"/>
  <c r="AP111" i="3"/>
  <c r="CS110" i="3"/>
  <c r="CK110" i="3"/>
  <c r="CC110" i="3"/>
  <c r="BU110" i="3"/>
  <c r="BM110" i="3"/>
  <c r="BE110" i="3"/>
  <c r="AW110" i="3"/>
  <c r="AO110" i="3"/>
  <c r="CL112" i="3"/>
  <c r="CD112" i="3"/>
  <c r="BV112" i="3"/>
  <c r="BN112" i="3"/>
  <c r="BF112" i="3"/>
  <c r="AX112" i="3"/>
  <c r="AP112" i="3"/>
  <c r="CS111" i="3"/>
  <c r="CK111" i="3"/>
  <c r="CC111" i="3"/>
  <c r="BU111" i="3"/>
  <c r="BM111" i="3"/>
  <c r="BE111" i="3"/>
  <c r="AW111" i="3"/>
  <c r="AO111" i="3"/>
  <c r="CR110" i="3"/>
  <c r="CJ110" i="3"/>
  <c r="CB110" i="3"/>
  <c r="BT110" i="3"/>
  <c r="BL110" i="3"/>
  <c r="BD110" i="3"/>
  <c r="AV110" i="3"/>
  <c r="CS112" i="3"/>
  <c r="CK112" i="3"/>
  <c r="CC112" i="3"/>
  <c r="BU112" i="3"/>
  <c r="BM112" i="3"/>
  <c r="BE112" i="3"/>
  <c r="AW112" i="3"/>
  <c r="AO112" i="3"/>
  <c r="CR111" i="3"/>
  <c r="CJ111" i="3"/>
  <c r="CB111" i="3"/>
  <c r="BT111" i="3"/>
  <c r="BL111" i="3"/>
  <c r="BD111" i="3"/>
  <c r="AV111" i="3"/>
  <c r="CQ110" i="3"/>
  <c r="CI110" i="3"/>
  <c r="CA110" i="3"/>
  <c r="BS110" i="3"/>
  <c r="BK110" i="3"/>
  <c r="BC110" i="3"/>
  <c r="AU110" i="3"/>
  <c r="CR112" i="3"/>
  <c r="CJ112" i="3"/>
  <c r="CB112" i="3"/>
  <c r="BT112" i="3"/>
  <c r="BL112" i="3"/>
  <c r="BD112" i="3"/>
  <c r="AV112" i="3"/>
  <c r="CQ111" i="3"/>
  <c r="CI111" i="3"/>
  <c r="CA111" i="3"/>
  <c r="BS111" i="3"/>
  <c r="BK111" i="3"/>
  <c r="BC111" i="3"/>
  <c r="AU111" i="3"/>
  <c r="CP110" i="3"/>
  <c r="CH110" i="3"/>
  <c r="BZ110" i="3"/>
  <c r="BR110" i="3"/>
  <c r="BJ110" i="3"/>
  <c r="BB110" i="3"/>
  <c r="AT110" i="3"/>
  <c r="CQ112" i="3"/>
  <c r="CI112" i="3"/>
  <c r="CA112" i="3"/>
  <c r="BS112" i="3"/>
  <c r="BK112" i="3"/>
  <c r="BC112" i="3"/>
  <c r="AU112" i="3"/>
  <c r="CP111" i="3"/>
  <c r="CH111" i="3"/>
  <c r="BZ111" i="3"/>
  <c r="BR111" i="3"/>
  <c r="BJ111" i="3"/>
  <c r="BB111" i="3"/>
  <c r="AT111" i="3"/>
  <c r="CO110" i="3"/>
  <c r="CG110" i="3"/>
  <c r="BY110" i="3"/>
  <c r="BQ110" i="3"/>
  <c r="BI110" i="3"/>
  <c r="BA110" i="3"/>
  <c r="AS110" i="3"/>
  <c r="CP112" i="3"/>
  <c r="CH112" i="3"/>
  <c r="BZ112" i="3"/>
  <c r="BR112" i="3"/>
  <c r="BJ112" i="3"/>
  <c r="BB112" i="3"/>
  <c r="AT112" i="3"/>
  <c r="CO111" i="3"/>
  <c r="CG111" i="3"/>
  <c r="BY111" i="3"/>
  <c r="BQ111" i="3"/>
  <c r="BI111" i="3"/>
  <c r="BA111" i="3"/>
  <c r="AS111" i="3"/>
  <c r="CN110" i="3"/>
  <c r="CF110" i="3"/>
  <c r="BX110" i="3"/>
  <c r="BP110" i="3"/>
  <c r="BH110" i="3"/>
  <c r="AZ110" i="3"/>
  <c r="AR110" i="3"/>
  <c r="CO112" i="3"/>
  <c r="CG112" i="3"/>
  <c r="BY112" i="3"/>
  <c r="BQ112" i="3"/>
  <c r="BI112" i="3"/>
  <c r="BA112" i="3"/>
  <c r="AS112" i="3"/>
  <c r="CN111" i="3"/>
  <c r="CF111" i="3"/>
  <c r="BX111" i="3"/>
  <c r="BP111" i="3"/>
  <c r="BH111" i="3"/>
  <c r="AZ111" i="3"/>
  <c r="AR111" i="3"/>
  <c r="CM110" i="3"/>
  <c r="CE110" i="3"/>
  <c r="BW110" i="3"/>
  <c r="BO110" i="3"/>
  <c r="BG110" i="3"/>
  <c r="AY110" i="3"/>
  <c r="AQ110" i="3"/>
  <c r="AM111" i="3"/>
  <c r="DP64" i="3"/>
  <c r="AG67" i="3"/>
  <c r="AO67" i="3"/>
  <c r="AW67" i="3"/>
  <c r="BE67" i="3"/>
  <c r="BM67" i="3"/>
  <c r="BU67" i="3"/>
  <c r="CC67" i="3"/>
  <c r="DQ73" i="3"/>
  <c r="Y76" i="3"/>
  <c r="AG76" i="3"/>
  <c r="AO76" i="3"/>
  <c r="AW76" i="3"/>
  <c r="BE76" i="3"/>
  <c r="BM76" i="3"/>
  <c r="BU76" i="3"/>
  <c r="CC76" i="3"/>
  <c r="CK76" i="3"/>
  <c r="R155" i="3"/>
  <c r="Z155" i="3"/>
  <c r="S103" i="3"/>
  <c r="AA103" i="3"/>
  <c r="AI103" i="3"/>
  <c r="AQ103" i="3"/>
  <c r="AY103" i="3"/>
  <c r="BG103" i="3"/>
  <c r="BO103" i="3"/>
  <c r="DJ103" i="3" s="1"/>
  <c r="BW103" i="3"/>
  <c r="CE103" i="3"/>
  <c r="CM103" i="3"/>
  <c r="AG155" i="3"/>
  <c r="AG154" i="3"/>
  <c r="AG146" i="3"/>
  <c r="BU171" i="3"/>
  <c r="BU155" i="3"/>
  <c r="BU154" i="3"/>
  <c r="BU146" i="3"/>
  <c r="Q154" i="3"/>
  <c r="Q156" i="3" s="1"/>
  <c r="DJ73" i="3"/>
  <c r="DJ100" i="3"/>
  <c r="BM102" i="3"/>
  <c r="CC102" i="3"/>
  <c r="AR154" i="3"/>
  <c r="AR156" i="3" s="1"/>
  <c r="AR146" i="3"/>
  <c r="AR155" i="3"/>
  <c r="CF154" i="3"/>
  <c r="CF155" i="3"/>
  <c r="Q111" i="3"/>
  <c r="AG111" i="3"/>
  <c r="DJ64" i="3"/>
  <c r="R154" i="3"/>
  <c r="Z154" i="3"/>
  <c r="AI76" i="3"/>
  <c r="AQ76" i="3"/>
  <c r="AY76" i="3"/>
  <c r="BG76" i="3"/>
  <c r="BO76" i="3"/>
  <c r="CE76" i="3"/>
  <c r="AB155" i="3"/>
  <c r="DM99" i="3"/>
  <c r="R102" i="3"/>
  <c r="Z102" i="3"/>
  <c r="AH102" i="3"/>
  <c r="AP102" i="3"/>
  <c r="AX102" i="3"/>
  <c r="BF102" i="3"/>
  <c r="BN102" i="3"/>
  <c r="BV102" i="3"/>
  <c r="CD102" i="3"/>
  <c r="CL102" i="3"/>
  <c r="AK103" i="3"/>
  <c r="AS103" i="3"/>
  <c r="BA103" i="3"/>
  <c r="BI103" i="3"/>
  <c r="BQ103" i="3"/>
  <c r="BY103" i="3"/>
  <c r="CG103" i="3"/>
  <c r="CP104" i="3"/>
  <c r="U111" i="3"/>
  <c r="DP100" i="3"/>
  <c r="DK100" i="3" s="1"/>
  <c r="Q147" i="3"/>
  <c r="Q148" i="3" s="1"/>
  <c r="BE155" i="3"/>
  <c r="BE154" i="3"/>
  <c r="BE146" i="3"/>
  <c r="CK171" i="3"/>
  <c r="CK155" i="3"/>
  <c r="CK146" i="3"/>
  <c r="CK148" i="3" s="1"/>
  <c r="CK149" i="3" s="1"/>
  <c r="CK154" i="3"/>
  <c r="V111" i="3"/>
  <c r="AN111" i="3"/>
  <c r="Q102" i="3"/>
  <c r="AW102" i="3"/>
  <c r="BU102" i="3"/>
  <c r="AB147" i="3"/>
  <c r="AB148" i="3" s="1"/>
  <c r="AB149" i="3" s="1"/>
  <c r="BH154" i="3"/>
  <c r="BH146" i="3"/>
  <c r="BH155" i="3"/>
  <c r="CN171" i="3"/>
  <c r="CN155" i="3"/>
  <c r="CN154" i="3"/>
  <c r="CN156" i="3" s="1"/>
  <c r="CN146" i="3"/>
  <c r="CN148" i="3" s="1"/>
  <c r="CN149" i="3" s="1"/>
  <c r="U3" i="3"/>
  <c r="AC3" i="3"/>
  <c r="AK3" i="3"/>
  <c r="R111" i="3"/>
  <c r="AH111" i="3"/>
  <c r="DO65" i="3"/>
  <c r="DK65" i="3" s="1"/>
  <c r="S154" i="3"/>
  <c r="DL73" i="3"/>
  <c r="DJ74" i="3"/>
  <c r="U155" i="3"/>
  <c r="DN99" i="3"/>
  <c r="AL103" i="3"/>
  <c r="AT103" i="3"/>
  <c r="BB103" i="3"/>
  <c r="BJ103" i="3"/>
  <c r="BR103" i="3"/>
  <c r="BZ103" i="3"/>
  <c r="CH103" i="3"/>
  <c r="BC104" i="3"/>
  <c r="DO104" i="3" s="1"/>
  <c r="DO73" i="3"/>
  <c r="CS171" i="3"/>
  <c r="CS155" i="3"/>
  <c r="CS154" i="3"/>
  <c r="CS156" i="3" s="1"/>
  <c r="CS146" i="3"/>
  <c r="CS148" i="3" s="1"/>
  <c r="CS149" i="3" s="1"/>
  <c r="AL111" i="3"/>
  <c r="DO64" i="3"/>
  <c r="DQ64" i="3"/>
  <c r="DL99" i="3"/>
  <c r="BE102" i="3"/>
  <c r="CK102" i="3"/>
  <c r="AZ154" i="3"/>
  <c r="AZ146" i="3"/>
  <c r="AZ155" i="3"/>
  <c r="BX154" i="3"/>
  <c r="BX171" i="3"/>
  <c r="BX146" i="3"/>
  <c r="BX155" i="3"/>
  <c r="V3" i="3"/>
  <c r="AL3" i="3"/>
  <c r="S111" i="3"/>
  <c r="AI111" i="3"/>
  <c r="DL64" i="3"/>
  <c r="AB154" i="3"/>
  <c r="V155" i="3"/>
  <c r="DO99" i="3"/>
  <c r="DN100" i="3"/>
  <c r="AB102" i="3"/>
  <c r="AR102" i="3"/>
  <c r="AZ102" i="3"/>
  <c r="BH102" i="3"/>
  <c r="BX102" i="3"/>
  <c r="CN102" i="3"/>
  <c r="AM103" i="3"/>
  <c r="AU103" i="3"/>
  <c r="BC103" i="3"/>
  <c r="BK103" i="3"/>
  <c r="BS103" i="3"/>
  <c r="CA103" i="3"/>
  <c r="CI103" i="3"/>
  <c r="DQ99" i="3"/>
  <c r="I147" i="3"/>
  <c r="I148" i="3"/>
  <c r="BM171" i="3"/>
  <c r="BM155" i="3"/>
  <c r="BM146" i="3"/>
  <c r="BM154" i="3"/>
  <c r="DM65" i="3"/>
  <c r="Y154" i="3"/>
  <c r="AG102" i="3"/>
  <c r="L147" i="3"/>
  <c r="L148" i="3" s="1"/>
  <c r="AJ154" i="3"/>
  <c r="AJ146" i="3"/>
  <c r="AJ155" i="3"/>
  <c r="BP171" i="3"/>
  <c r="BP154" i="3"/>
  <c r="BP155" i="3"/>
  <c r="BP146" i="3"/>
  <c r="T111" i="3"/>
  <c r="AJ111" i="3"/>
  <c r="V67" i="3"/>
  <c r="AL67" i="3"/>
  <c r="AT67" i="3"/>
  <c r="BB67" i="3"/>
  <c r="BJ67" i="3"/>
  <c r="BR67" i="3"/>
  <c r="BZ67" i="3"/>
  <c r="CH67" i="3"/>
  <c r="CH75" i="3" s="1"/>
  <c r="U154" i="3"/>
  <c r="DN73" i="3"/>
  <c r="W155" i="3"/>
  <c r="DP99" i="3"/>
  <c r="X103" i="3"/>
  <c r="AN103" i="3"/>
  <c r="AV103" i="3"/>
  <c r="BD103" i="3"/>
  <c r="BL103" i="3"/>
  <c r="BT103" i="3"/>
  <c r="CB103" i="3"/>
  <c r="CJ103" i="3"/>
  <c r="DP113" i="3"/>
  <c r="DP143" i="3"/>
  <c r="DK143" i="3" s="1"/>
  <c r="K115" i="3"/>
  <c r="S115" i="3"/>
  <c r="AA115" i="3"/>
  <c r="DL115" i="3" s="1"/>
  <c r="AM115" i="3"/>
  <c r="DQ113" i="3"/>
  <c r="DN115" i="3"/>
  <c r="DP115" i="3"/>
  <c r="DM114" i="3"/>
  <c r="DN114" i="3"/>
  <c r="DP114" i="3"/>
  <c r="DJ114" i="3"/>
  <c r="DM163" i="3"/>
  <c r="AH167" i="3"/>
  <c r="DM167" i="3" s="1"/>
  <c r="CM167" i="3"/>
  <c r="DQ167" i="3" s="1"/>
  <c r="DQ163" i="3"/>
  <c r="CI168" i="3"/>
  <c r="CI170" i="3" s="1"/>
  <c r="DQ164" i="3"/>
  <c r="F115" i="3"/>
  <c r="N115" i="3"/>
  <c r="V115" i="3"/>
  <c r="AH115" i="3"/>
  <c r="DM115" i="3" s="1"/>
  <c r="DL113" i="3"/>
  <c r="DM113" i="3"/>
  <c r="E115" i="3"/>
  <c r="DO115" i="3"/>
  <c r="DK121" i="3"/>
  <c r="AB170" i="3"/>
  <c r="DO114" i="3"/>
  <c r="DJ115" i="3"/>
  <c r="DL167" i="3"/>
  <c r="V170" i="3"/>
  <c r="CD170" i="3"/>
  <c r="AG170" i="3"/>
  <c r="DM166" i="3"/>
  <c r="AO170" i="3"/>
  <c r="DN166" i="3"/>
  <c r="DM162" i="3"/>
  <c r="AK170" i="3"/>
  <c r="DQ119" i="3"/>
  <c r="X170" i="3"/>
  <c r="DL166" i="3"/>
  <c r="DO166" i="3"/>
  <c r="AR168" i="3"/>
  <c r="AR170" i="3" s="1"/>
  <c r="DN164" i="3"/>
  <c r="DP164" i="3"/>
  <c r="BP168" i="3"/>
  <c r="DP168" i="3" s="1"/>
  <c r="DL164" i="3"/>
  <c r="Q168" i="3"/>
  <c r="DL168" i="3" s="1"/>
  <c r="BA168" i="3"/>
  <c r="DO168" i="3" s="1"/>
  <c r="DO164" i="3"/>
  <c r="AP170" i="3"/>
  <c r="AX170" i="3"/>
  <c r="BF170" i="3"/>
  <c r="BN166" i="3"/>
  <c r="BN170" i="3" s="1"/>
  <c r="DP162" i="3"/>
  <c r="BV170" i="3"/>
  <c r="DO162" i="3"/>
  <c r="DK165" i="3"/>
  <c r="AJ170" i="3"/>
  <c r="AZ170" i="3"/>
  <c r="BH170" i="3"/>
  <c r="BX170" i="3"/>
  <c r="AS170" i="3"/>
  <c r="BY170" i="3"/>
  <c r="DL172" i="3"/>
  <c r="DQ172" i="3"/>
  <c r="Z170" i="3"/>
  <c r="AL170" i="3"/>
  <c r="AT170" i="3"/>
  <c r="S170" i="3"/>
  <c r="AA170" i="3"/>
  <c r="AM170" i="3"/>
  <c r="DN167" i="3"/>
  <c r="DP163" i="3"/>
  <c r="DL163" i="3"/>
  <c r="DN162" i="3"/>
  <c r="BB170" i="3"/>
  <c r="BJ170" i="3"/>
  <c r="BR170" i="3"/>
  <c r="BZ170" i="3"/>
  <c r="DQ166" i="3"/>
  <c r="CH170" i="3"/>
  <c r="CQ170" i="3"/>
  <c r="DP172" i="3"/>
  <c r="AU170" i="3"/>
  <c r="BC170" i="3"/>
  <c r="BK170" i="3"/>
  <c r="BS170" i="3"/>
  <c r="CA170" i="3"/>
  <c r="CR170" i="3"/>
  <c r="DQ162" i="3"/>
  <c r="DN163" i="3"/>
  <c r="DM168" i="3"/>
  <c r="BM167" i="3"/>
  <c r="DP167" i="3" s="1"/>
  <c r="AN170" i="3"/>
  <c r="AV170" i="3"/>
  <c r="BD170" i="3"/>
  <c r="BL170" i="3"/>
  <c r="BT170" i="3"/>
  <c r="CB170" i="3"/>
  <c r="CJ170" i="3"/>
  <c r="CS170" i="3"/>
  <c r="DO167" i="3"/>
  <c r="DO163" i="3"/>
  <c r="DK169" i="3"/>
  <c r="DM164" i="3"/>
  <c r="AN107" i="7" l="1"/>
  <c r="AM2" i="7"/>
  <c r="DK167" i="3"/>
  <c r="BP170" i="3"/>
  <c r="DP166" i="3"/>
  <c r="DK163" i="3"/>
  <c r="DK172" i="3"/>
  <c r="CM170" i="3"/>
  <c r="DQ170" i="3" s="1"/>
  <c r="DK166" i="3"/>
  <c r="T102" i="3"/>
  <c r="Y102" i="3"/>
  <c r="CF146" i="3"/>
  <c r="CF147" i="3" s="1"/>
  <c r="CF148" i="3" s="1"/>
  <c r="CF149" i="3" s="1"/>
  <c r="BV171" i="3"/>
  <c r="CO146" i="3"/>
  <c r="CO148" i="3" s="1"/>
  <c r="CO149" i="3" s="1"/>
  <c r="BM156" i="3"/>
  <c r="CF102" i="3"/>
  <c r="Z156" i="3"/>
  <c r="DM103" i="3"/>
  <c r="DM154" i="3" s="1"/>
  <c r="CO171" i="3"/>
  <c r="BH156" i="3"/>
  <c r="T155" i="3"/>
  <c r="CO155" i="3"/>
  <c r="DN168" i="3"/>
  <c r="Y156" i="3"/>
  <c r="T154" i="3"/>
  <c r="T156" i="3" s="1"/>
  <c r="BV146" i="3"/>
  <c r="CC156" i="3"/>
  <c r="BV154" i="3"/>
  <c r="BV156" i="3" s="1"/>
  <c r="BF156" i="3"/>
  <c r="H147" i="3"/>
  <c r="H148" i="3" s="1"/>
  <c r="P148" i="3" s="1"/>
  <c r="Y155" i="3"/>
  <c r="P146" i="3"/>
  <c r="DK64" i="3"/>
  <c r="CK156" i="3"/>
  <c r="DK162" i="3"/>
  <c r="U156" i="3"/>
  <c r="AB156" i="3"/>
  <c r="BU156" i="3"/>
  <c r="AP156" i="3"/>
  <c r="CP171" i="3"/>
  <c r="CR156" i="3"/>
  <c r="DN112" i="3"/>
  <c r="P115" i="3"/>
  <c r="AJ156" i="3"/>
  <c r="CF156" i="3"/>
  <c r="AX156" i="3"/>
  <c r="G107" i="3"/>
  <c r="F2" i="3"/>
  <c r="DJ155" i="3"/>
  <c r="DJ154" i="3"/>
  <c r="Q149" i="3"/>
  <c r="CM171" i="3"/>
  <c r="CM155" i="3"/>
  <c r="CM154" i="3"/>
  <c r="CM146" i="3"/>
  <c r="CM148" i="3" s="1"/>
  <c r="CM149" i="3" s="1"/>
  <c r="CM102" i="3"/>
  <c r="AA146" i="3"/>
  <c r="AA102" i="3"/>
  <c r="AV155" i="3"/>
  <c r="AV154" i="3"/>
  <c r="AV156" i="3" s="1"/>
  <c r="AV146" i="3"/>
  <c r="AV102" i="3"/>
  <c r="AM155" i="3"/>
  <c r="AM146" i="3"/>
  <c r="AM154" i="3"/>
  <c r="AM102" i="3"/>
  <c r="BX147" i="3"/>
  <c r="BX148" i="3" s="1"/>
  <c r="BX149" i="3" s="1"/>
  <c r="BZ171" i="3"/>
  <c r="BZ155" i="3"/>
  <c r="BZ154" i="3"/>
  <c r="BZ156" i="3" s="1"/>
  <c r="BZ146" i="3"/>
  <c r="BZ102" i="3"/>
  <c r="BE156" i="3"/>
  <c r="AK154" i="3"/>
  <c r="AK155" i="3"/>
  <c r="AK146" i="3"/>
  <c r="AK102" i="3"/>
  <c r="R156" i="3"/>
  <c r="CE171" i="3"/>
  <c r="CE155" i="3"/>
  <c r="CE154" i="3"/>
  <c r="CE156" i="3" s="1"/>
  <c r="CE146" i="3"/>
  <c r="CE102" i="3"/>
  <c r="S146" i="3"/>
  <c r="S102" i="3"/>
  <c r="DO110" i="3"/>
  <c r="W156" i="3"/>
  <c r="AW147" i="3"/>
  <c r="AW148" i="3" s="1"/>
  <c r="AW149" i="3" s="1"/>
  <c r="DQ114" i="3"/>
  <c r="AO155" i="3"/>
  <c r="AO146" i="3"/>
  <c r="AO154" i="3"/>
  <c r="AO102" i="3"/>
  <c r="CH171" i="3"/>
  <c r="CH155" i="3"/>
  <c r="CH154" i="3"/>
  <c r="CH146" i="3"/>
  <c r="DQ103" i="3"/>
  <c r="CH102" i="3"/>
  <c r="DQ168" i="3"/>
  <c r="DN170" i="3"/>
  <c r="AN155" i="3"/>
  <c r="AN154" i="3"/>
  <c r="AN146" i="3"/>
  <c r="AN102" i="3"/>
  <c r="AJ147" i="3"/>
  <c r="AJ148" i="3" s="1"/>
  <c r="AJ149" i="3" s="1"/>
  <c r="BR155" i="3"/>
  <c r="BR154" i="3"/>
  <c r="BR171" i="3"/>
  <c r="BR146" i="3"/>
  <c r="BR102" i="3"/>
  <c r="AR147" i="3"/>
  <c r="AR148" i="3" s="1"/>
  <c r="AR149" i="3" s="1"/>
  <c r="BW171" i="3"/>
  <c r="BW155" i="3"/>
  <c r="BW154" i="3"/>
  <c r="BW146" i="3"/>
  <c r="BW102" i="3"/>
  <c r="DN111" i="3"/>
  <c r="AX147" i="3"/>
  <c r="AX148" i="3" s="1"/>
  <c r="AX149" i="3" s="1"/>
  <c r="CR182" i="3"/>
  <c r="DQ115" i="3"/>
  <c r="BV147" i="3"/>
  <c r="BV148" i="3" s="1"/>
  <c r="BV149" i="3" s="1"/>
  <c r="CK182" i="3"/>
  <c r="V156" i="3"/>
  <c r="CQ156" i="3"/>
  <c r="DQ104" i="3"/>
  <c r="AU146" i="3"/>
  <c r="AU154" i="3"/>
  <c r="AU155" i="3"/>
  <c r="AU102" i="3"/>
  <c r="CI171" i="3"/>
  <c r="CI155" i="3"/>
  <c r="CI154" i="3"/>
  <c r="CI146" i="3"/>
  <c r="CI148" i="3" s="1"/>
  <c r="CI149" i="3" s="1"/>
  <c r="CI102" i="3"/>
  <c r="AG147" i="3"/>
  <c r="AG148" i="3" s="1"/>
  <c r="DK168" i="3"/>
  <c r="BA170" i="3"/>
  <c r="DO170" i="3" s="1"/>
  <c r="CJ171" i="3"/>
  <c r="CJ154" i="3"/>
  <c r="CJ155" i="3"/>
  <c r="CJ146" i="3"/>
  <c r="CJ148" i="3" s="1"/>
  <c r="CJ149" i="3" s="1"/>
  <c r="CJ102" i="3"/>
  <c r="BP147" i="3"/>
  <c r="BP148" i="3" s="1"/>
  <c r="BP149" i="3" s="1"/>
  <c r="CA171" i="3"/>
  <c r="CA154" i="3"/>
  <c r="CA155" i="3"/>
  <c r="CA146" i="3"/>
  <c r="CA102" i="3"/>
  <c r="DK99" i="3"/>
  <c r="BB155" i="3"/>
  <c r="BB154" i="3"/>
  <c r="BB146" i="3"/>
  <c r="BB102" i="3"/>
  <c r="AA154" i="3"/>
  <c r="BY171" i="3"/>
  <c r="BY154" i="3"/>
  <c r="BY155" i="3"/>
  <c r="BY146" i="3"/>
  <c r="BY102" i="3"/>
  <c r="DM111" i="3"/>
  <c r="AG156" i="3"/>
  <c r="BG155" i="3"/>
  <c r="BG154" i="3"/>
  <c r="BG146" i="3"/>
  <c r="BG102" i="3"/>
  <c r="DQ112" i="3"/>
  <c r="DN110" i="3"/>
  <c r="CS182" i="3"/>
  <c r="DQ110" i="3"/>
  <c r="DJ112" i="3"/>
  <c r="DP112" i="3"/>
  <c r="Q170" i="3"/>
  <c r="DL170" i="3" s="1"/>
  <c r="CB171" i="3"/>
  <c r="CB155" i="3"/>
  <c r="CB154" i="3"/>
  <c r="CB146" i="3"/>
  <c r="CB102" i="3"/>
  <c r="BM147" i="3"/>
  <c r="BS171" i="3"/>
  <c r="BS154" i="3"/>
  <c r="BS146" i="3"/>
  <c r="BS155" i="3"/>
  <c r="BS102" i="3"/>
  <c r="AT155" i="3"/>
  <c r="AT154" i="3"/>
  <c r="AT146" i="3"/>
  <c r="AT102" i="3"/>
  <c r="BQ171" i="3"/>
  <c r="BQ154" i="3"/>
  <c r="BQ155" i="3"/>
  <c r="BQ146" i="3"/>
  <c r="BQ102" i="3"/>
  <c r="AY155" i="3"/>
  <c r="AY154" i="3"/>
  <c r="AY146" i="3"/>
  <c r="AY102" i="3"/>
  <c r="DO112" i="3"/>
  <c r="DJ111" i="3"/>
  <c r="DP111" i="3"/>
  <c r="BF147" i="3"/>
  <c r="BF148" i="3" s="1"/>
  <c r="BF149" i="3" s="1"/>
  <c r="AP148" i="3"/>
  <c r="AP149" i="3" s="1"/>
  <c r="AP147" i="3"/>
  <c r="CC147" i="3"/>
  <c r="CC148" i="3" s="1"/>
  <c r="CC149" i="3" s="1"/>
  <c r="CN182" i="3"/>
  <c r="CP102" i="3"/>
  <c r="V147" i="3"/>
  <c r="V148" i="3" s="1"/>
  <c r="V149" i="3" s="1"/>
  <c r="U147" i="3"/>
  <c r="U148" i="3"/>
  <c r="U149" i="3" s="1"/>
  <c r="BD155" i="3"/>
  <c r="BD154" i="3"/>
  <c r="BD146" i="3"/>
  <c r="BD102" i="3"/>
  <c r="BE147" i="3"/>
  <c r="BE148" i="3" s="1"/>
  <c r="BE149" i="3" s="1"/>
  <c r="AS154" i="3"/>
  <c r="AS156" i="3" s="1"/>
  <c r="AS155" i="3"/>
  <c r="AS146" i="3"/>
  <c r="AS102" i="3"/>
  <c r="DK164" i="3"/>
  <c r="CG155" i="3"/>
  <c r="CG171" i="3"/>
  <c r="CG154" i="3"/>
  <c r="CG146" i="3"/>
  <c r="CG102" i="3"/>
  <c r="BO171" i="3"/>
  <c r="BO155" i="3"/>
  <c r="BO154" i="3"/>
  <c r="BO156" i="3" s="1"/>
  <c r="BO146" i="3"/>
  <c r="BO102" i="3"/>
  <c r="DJ102" i="3" s="1"/>
  <c r="BM170" i="3"/>
  <c r="DP170" i="3" s="1"/>
  <c r="AH170" i="3"/>
  <c r="DM170" i="3" s="1"/>
  <c r="BT171" i="3"/>
  <c r="BT155" i="3"/>
  <c r="BT154" i="3"/>
  <c r="BT146" i="3"/>
  <c r="BT102" i="3"/>
  <c r="BP156" i="3"/>
  <c r="BK155" i="3"/>
  <c r="BK146" i="3"/>
  <c r="BK154" i="3"/>
  <c r="BK102" i="3"/>
  <c r="AZ147" i="3"/>
  <c r="AZ148" i="3" s="1"/>
  <c r="AZ149" i="3" s="1"/>
  <c r="DK73" i="3"/>
  <c r="AL155" i="3"/>
  <c r="AL154" i="3"/>
  <c r="AL146" i="3"/>
  <c r="AL102" i="3"/>
  <c r="BI154" i="3"/>
  <c r="BI155" i="3"/>
  <c r="BI146" i="3"/>
  <c r="BI102" i="3"/>
  <c r="DM155" i="3"/>
  <c r="DM156" i="3" s="1"/>
  <c r="DL111" i="3"/>
  <c r="AQ155" i="3"/>
  <c r="AQ154" i="3"/>
  <c r="AQ146" i="3"/>
  <c r="AQ102" i="3"/>
  <c r="DQ111" i="3"/>
  <c r="DL103" i="3"/>
  <c r="DL155" i="3" s="1"/>
  <c r="CD147" i="3"/>
  <c r="CD148" i="3" s="1"/>
  <c r="CD149" i="3" s="1"/>
  <c r="W147" i="3"/>
  <c r="W148" i="3" s="1"/>
  <c r="W149" i="3" s="1"/>
  <c r="X146" i="3"/>
  <c r="X102" i="3"/>
  <c r="BX156" i="3"/>
  <c r="BJ155" i="3"/>
  <c r="BJ146" i="3"/>
  <c r="BJ154" i="3"/>
  <c r="BJ102" i="3"/>
  <c r="BL155" i="3"/>
  <c r="BL154" i="3"/>
  <c r="BL156" i="3" s="1"/>
  <c r="BL146" i="3"/>
  <c r="BL102" i="3"/>
  <c r="BC154" i="3"/>
  <c r="BC146" i="3"/>
  <c r="BC155" i="3"/>
  <c r="BC102" i="3"/>
  <c r="AZ156" i="3"/>
  <c r="AA155" i="3"/>
  <c r="DN103" i="3"/>
  <c r="DN154" i="3" s="1"/>
  <c r="BH147" i="3"/>
  <c r="BH148" i="3" s="1"/>
  <c r="BH149" i="3" s="1"/>
  <c r="S155" i="3"/>
  <c r="S156" i="3" s="1"/>
  <c r="BA154" i="3"/>
  <c r="BA156" i="3" s="1"/>
  <c r="BA155" i="3"/>
  <c r="BA146" i="3"/>
  <c r="BA102" i="3"/>
  <c r="DO103" i="3"/>
  <c r="DO155" i="3" s="1"/>
  <c r="BU147" i="3"/>
  <c r="BU148" i="3" s="1"/>
  <c r="BU149" i="3" s="1"/>
  <c r="AI155" i="3"/>
  <c r="AI154" i="3"/>
  <c r="AI146" i="3"/>
  <c r="AI102" i="3"/>
  <c r="X154" i="3"/>
  <c r="DO111" i="3"/>
  <c r="DJ110" i="3"/>
  <c r="DP110" i="3"/>
  <c r="X155" i="3"/>
  <c r="CO182" i="3"/>
  <c r="CP156" i="3"/>
  <c r="CO156" i="3"/>
  <c r="CD156" i="3"/>
  <c r="BN147" i="3"/>
  <c r="BN148" i="3" s="1"/>
  <c r="BN149" i="3" s="1"/>
  <c r="AH147" i="3"/>
  <c r="AH148" i="3" s="1"/>
  <c r="AH149" i="3" s="1"/>
  <c r="DP103" i="3"/>
  <c r="P147" i="3"/>
  <c r="AO107" i="7" l="1"/>
  <c r="AP107" i="7" s="1"/>
  <c r="AQ107" i="7" s="1"/>
  <c r="AR107" i="7" s="1"/>
  <c r="AS107" i="7" s="1"/>
  <c r="AT107" i="7" s="1"/>
  <c r="AU107" i="7" s="1"/>
  <c r="AV107" i="7" s="1"/>
  <c r="AW107" i="7" s="1"/>
  <c r="AX107" i="7" s="1"/>
  <c r="AY107" i="7" s="1"/>
  <c r="AZ107" i="7" s="1"/>
  <c r="BA107" i="7" s="1"/>
  <c r="BB107" i="7" s="1"/>
  <c r="BC107" i="7" s="1"/>
  <c r="BD107" i="7" s="1"/>
  <c r="BE107" i="7" s="1"/>
  <c r="BF107" i="7" s="1"/>
  <c r="BG107" i="7" s="1"/>
  <c r="BH107" i="7" s="1"/>
  <c r="BI107" i="7" s="1"/>
  <c r="BJ107" i="7" s="1"/>
  <c r="BK107" i="7" s="1"/>
  <c r="BL107" i="7" s="1"/>
  <c r="BM107" i="7" s="1"/>
  <c r="BN107" i="7" s="1"/>
  <c r="BO107" i="7" s="1"/>
  <c r="BP107" i="7" s="1"/>
  <c r="BQ107" i="7" s="1"/>
  <c r="BR107" i="7" s="1"/>
  <c r="BS107" i="7" s="1"/>
  <c r="BT107" i="7" s="1"/>
  <c r="BU107" i="7" s="1"/>
  <c r="BV107" i="7" s="1"/>
  <c r="BW107" i="7" s="1"/>
  <c r="BX107" i="7" s="1"/>
  <c r="BY107" i="7" s="1"/>
  <c r="BZ107" i="7" s="1"/>
  <c r="CA107" i="7" s="1"/>
  <c r="CB107" i="7" s="1"/>
  <c r="CC107" i="7" s="1"/>
  <c r="CD107" i="7" s="1"/>
  <c r="CE107" i="7" s="1"/>
  <c r="CF107" i="7" s="1"/>
  <c r="CG107" i="7" s="1"/>
  <c r="CH107" i="7" s="1"/>
  <c r="CI107" i="7" s="1"/>
  <c r="CJ107" i="7" s="1"/>
  <c r="CK107" i="7" s="1"/>
  <c r="CL107" i="7" s="1"/>
  <c r="CM107" i="7" s="1"/>
  <c r="CN107" i="7" s="1"/>
  <c r="CO107" i="7" s="1"/>
  <c r="CP107" i="7" s="1"/>
  <c r="CQ107" i="7" s="1"/>
  <c r="CR107" i="7" s="1"/>
  <c r="CS107" i="7" s="1"/>
  <c r="AN2" i="7"/>
  <c r="BJ156" i="3"/>
  <c r="CI156" i="3"/>
  <c r="CH156" i="3"/>
  <c r="DJ156" i="3"/>
  <c r="BT156" i="3"/>
  <c r="X156" i="3"/>
  <c r="AY156" i="3"/>
  <c r="AO156" i="3"/>
  <c r="BY156" i="3"/>
  <c r="AK156" i="3"/>
  <c r="AM156" i="3"/>
  <c r="BI156" i="3"/>
  <c r="BK156" i="3"/>
  <c r="CB156" i="3"/>
  <c r="AN156" i="3"/>
  <c r="AQ156" i="3"/>
  <c r="CG156" i="3"/>
  <c r="H107" i="3"/>
  <c r="G2" i="3"/>
  <c r="AL156" i="3"/>
  <c r="BS156" i="3"/>
  <c r="BB156" i="3"/>
  <c r="CM156" i="3"/>
  <c r="AG149" i="3"/>
  <c r="X147" i="3"/>
  <c r="X148" i="3" s="1"/>
  <c r="X149" i="3" s="1"/>
  <c r="BI147" i="3"/>
  <c r="BI148" i="3" s="1"/>
  <c r="BI149" i="3" s="1"/>
  <c r="BK147" i="3"/>
  <c r="BK148" i="3" s="1"/>
  <c r="BK149" i="3" s="1"/>
  <c r="BY147" i="3"/>
  <c r="BY148" i="3" s="1"/>
  <c r="BY149" i="3" s="1"/>
  <c r="CA156" i="3"/>
  <c r="BT147" i="3"/>
  <c r="BT148" i="3" s="1"/>
  <c r="BT149" i="3" s="1"/>
  <c r="AV147" i="3"/>
  <c r="AV148" i="3" s="1"/>
  <c r="AV149" i="3" s="1"/>
  <c r="BB147" i="3"/>
  <c r="BB148" i="3" s="1"/>
  <c r="BB149" i="3" s="1"/>
  <c r="AI147" i="3"/>
  <c r="AI148" i="3" s="1"/>
  <c r="AI156" i="3"/>
  <c r="BC147" i="3"/>
  <c r="BC148" i="3"/>
  <c r="BC149" i="3" s="1"/>
  <c r="DL154" i="3"/>
  <c r="DL156" i="3" s="1"/>
  <c r="AT147" i="3"/>
  <c r="AT148" i="3" s="1"/>
  <c r="AT149" i="3" s="1"/>
  <c r="BG147" i="3"/>
  <c r="BG148" i="3" s="1"/>
  <c r="BG149" i="3" s="1"/>
  <c r="CJ156" i="3"/>
  <c r="AU156" i="3"/>
  <c r="DQ155" i="3"/>
  <c r="DQ154" i="3"/>
  <c r="BZ147" i="3"/>
  <c r="BZ148" i="3"/>
  <c r="BZ149" i="3" s="1"/>
  <c r="BO147" i="3"/>
  <c r="DJ147" i="3" s="1"/>
  <c r="BS147" i="3"/>
  <c r="BS148" i="3" s="1"/>
  <c r="BS149" i="3" s="1"/>
  <c r="BC156" i="3"/>
  <c r="AQ147" i="3"/>
  <c r="AQ148" i="3" s="1"/>
  <c r="AQ149" i="3" s="1"/>
  <c r="DO154" i="3"/>
  <c r="DO156" i="3" s="1"/>
  <c r="BD147" i="3"/>
  <c r="BD148" i="3" s="1"/>
  <c r="BD149" i="3" s="1"/>
  <c r="BQ147" i="3"/>
  <c r="AT156" i="3"/>
  <c r="DJ146" i="3"/>
  <c r="BG156" i="3"/>
  <c r="AU147" i="3"/>
  <c r="AU148" i="3" s="1"/>
  <c r="AU149" i="3" s="1"/>
  <c r="DQ146" i="3"/>
  <c r="CH147" i="3"/>
  <c r="DQ147" i="3" s="1"/>
  <c r="DN146" i="3"/>
  <c r="AO147" i="3"/>
  <c r="AO148" i="3" s="1"/>
  <c r="AM147" i="3"/>
  <c r="AM148" i="3" s="1"/>
  <c r="AM149" i="3" s="1"/>
  <c r="AL147" i="3"/>
  <c r="AL148" i="3" s="1"/>
  <c r="AL149" i="3" s="1"/>
  <c r="BD156" i="3"/>
  <c r="AY147" i="3"/>
  <c r="AY148" i="3" s="1"/>
  <c r="AY149" i="3" s="1"/>
  <c r="DK170" i="3"/>
  <c r="BR147" i="3"/>
  <c r="BR148" i="3" s="1"/>
  <c r="BR149" i="3" s="1"/>
  <c r="AN147" i="3"/>
  <c r="AN148" i="3" s="1"/>
  <c r="AN149" i="3" s="1"/>
  <c r="S147" i="3"/>
  <c r="S148" i="3" s="1"/>
  <c r="DL146" i="3"/>
  <c r="AA147" i="3"/>
  <c r="AA148" i="3" s="1"/>
  <c r="AA149" i="3" s="1"/>
  <c r="CB147" i="3"/>
  <c r="CB148" i="3" s="1"/>
  <c r="CB149" i="3" s="1"/>
  <c r="DM146" i="3"/>
  <c r="DP155" i="3"/>
  <c r="DP154" i="3"/>
  <c r="DP156" i="3" s="1"/>
  <c r="CG147" i="3"/>
  <c r="CG148" i="3" s="1"/>
  <c r="CG149" i="3" s="1"/>
  <c r="AS147" i="3"/>
  <c r="AS148" i="3"/>
  <c r="AS149" i="3" s="1"/>
  <c r="DP146" i="3"/>
  <c r="BW147" i="3"/>
  <c r="BW148" i="3" s="1"/>
  <c r="BW149" i="3" s="1"/>
  <c r="CH182" i="3"/>
  <c r="AK147" i="3"/>
  <c r="AK148" i="3"/>
  <c r="AK149" i="3" s="1"/>
  <c r="CA147" i="3"/>
  <c r="CA148" i="3" s="1"/>
  <c r="CA149" i="3" s="1"/>
  <c r="BA147" i="3"/>
  <c r="DO146" i="3"/>
  <c r="DN155" i="3"/>
  <c r="DN156" i="3" s="1"/>
  <c r="BJ147" i="3"/>
  <c r="BJ148" i="3" s="1"/>
  <c r="BJ149" i="3" s="1"/>
  <c r="BL147" i="3"/>
  <c r="BL148" i="3" s="1"/>
  <c r="BL149" i="3" s="1"/>
  <c r="BQ156" i="3"/>
  <c r="BM148" i="3"/>
  <c r="AA156" i="3"/>
  <c r="BW156" i="3"/>
  <c r="BR156" i="3"/>
  <c r="CE147" i="3"/>
  <c r="CE148" i="3" s="1"/>
  <c r="CE149" i="3" s="1"/>
  <c r="DJ107" i="7" l="1"/>
  <c r="DK107" i="7" s="1"/>
  <c r="DL107" i="7" s="1"/>
  <c r="DM107" i="7" s="1"/>
  <c r="DN107" i="7" s="1"/>
  <c r="DO107" i="7" s="1"/>
  <c r="DP107" i="7" s="1"/>
  <c r="DQ107" i="7" s="1"/>
  <c r="DQ156" i="3"/>
  <c r="DP147" i="3"/>
  <c r="DO147" i="3"/>
  <c r="CH148" i="3"/>
  <c r="DQ148" i="3" s="1"/>
  <c r="I107" i="3"/>
  <c r="H2" i="3"/>
  <c r="DM147" i="3"/>
  <c r="AI149" i="3"/>
  <c r="DM149" i="3" s="1"/>
  <c r="DM148" i="3"/>
  <c r="BQ148" i="3"/>
  <c r="BQ149" i="3" s="1"/>
  <c r="S149" i="3"/>
  <c r="DL149" i="3" s="1"/>
  <c r="DL148" i="3"/>
  <c r="BO148" i="3"/>
  <c r="BO149" i="3" s="1"/>
  <c r="DK146" i="3"/>
  <c r="AO149" i="3"/>
  <c r="DN149" i="3" s="1"/>
  <c r="DN148" i="3"/>
  <c r="BM149" i="3"/>
  <c r="BA148" i="3"/>
  <c r="DL147" i="3"/>
  <c r="DN147" i="3"/>
  <c r="DK147" i="3" l="1"/>
  <c r="CH149" i="3"/>
  <c r="DQ149" i="3" s="1"/>
  <c r="J107" i="3"/>
  <c r="I2" i="3"/>
  <c r="DP148" i="3"/>
  <c r="DJ148" i="3"/>
  <c r="DJ149" i="3"/>
  <c r="DP149" i="3"/>
  <c r="DO148" i="3"/>
  <c r="DK148" i="3" s="1"/>
  <c r="BA149" i="3"/>
  <c r="DO149" i="3" s="1"/>
  <c r="DK149" i="3" s="1"/>
  <c r="K107" i="3" l="1"/>
  <c r="J2" i="3"/>
  <c r="F216" i="2"/>
  <c r="F181" i="2"/>
  <c r="F154" i="2"/>
  <c r="H154" i="2" s="1"/>
  <c r="N69" i="1" l="1"/>
  <c r="AA4" i="13" s="1"/>
  <c r="H216" i="2"/>
  <c r="H181" i="2"/>
  <c r="L107" i="3"/>
  <c r="K2" i="3"/>
  <c r="N96" i="1" l="1"/>
  <c r="AA31" i="13" s="1"/>
  <c r="N217" i="1"/>
  <c r="AA152" i="13" s="1"/>
  <c r="N131" i="1"/>
  <c r="AA66" i="13" s="1"/>
  <c r="M107" i="3"/>
  <c r="L2" i="3"/>
  <c r="N107" i="3" l="1"/>
  <c r="M2" i="3"/>
  <c r="O107" i="3" l="1"/>
  <c r="N2" i="3"/>
  <c r="P107" i="3" l="1"/>
  <c r="Q107" i="3" s="1"/>
  <c r="O2" i="3"/>
  <c r="R107" i="3" l="1"/>
  <c r="Q2" i="3"/>
  <c r="S107" i="3" l="1"/>
  <c r="R2" i="3"/>
  <c r="T107" i="3" l="1"/>
  <c r="S2" i="3"/>
  <c r="U107" i="3" l="1"/>
  <c r="T2" i="3"/>
  <c r="V107" i="3" l="1"/>
  <c r="U2" i="3"/>
  <c r="W107" i="3" l="1"/>
  <c r="V2" i="3"/>
  <c r="X107" i="3" l="1"/>
  <c r="W2" i="3"/>
  <c r="Y107" i="3" l="1"/>
  <c r="X2" i="3"/>
  <c r="Z107" i="3" l="1"/>
  <c r="Y2" i="3"/>
  <c r="AA107" i="3" l="1"/>
  <c r="Z2" i="3"/>
  <c r="AB107" i="3" l="1"/>
  <c r="AA2" i="3"/>
  <c r="AC107" i="3" l="1"/>
  <c r="AB2" i="3"/>
  <c r="AD107" i="3" l="1"/>
  <c r="AC2" i="3"/>
  <c r="AE107" i="3" l="1"/>
  <c r="AD2" i="3"/>
  <c r="AF107" i="3" l="1"/>
  <c r="AE2" i="3"/>
  <c r="AG107" i="3" l="1"/>
  <c r="AF2" i="3"/>
  <c r="AH107" i="3" l="1"/>
  <c r="AG2" i="3"/>
  <c r="AI107" i="3" l="1"/>
  <c r="AH2" i="3"/>
  <c r="AJ107" i="3" l="1"/>
  <c r="AI2" i="3"/>
  <c r="AK107" i="3" l="1"/>
  <c r="AJ2" i="3"/>
  <c r="AL107" i="3" l="1"/>
  <c r="AK2" i="3"/>
  <c r="AM107" i="3" l="1"/>
  <c r="AL2" i="3"/>
  <c r="AN107" i="3" l="1"/>
  <c r="AM2" i="3"/>
  <c r="AO107" i="3" l="1"/>
  <c r="AP107" i="3" s="1"/>
  <c r="AQ107" i="3" s="1"/>
  <c r="AR107" i="3" s="1"/>
  <c r="AS107" i="3" s="1"/>
  <c r="AT107" i="3" s="1"/>
  <c r="AU107" i="3" s="1"/>
  <c r="AV107" i="3" s="1"/>
  <c r="AW107" i="3" s="1"/>
  <c r="AX107" i="3" s="1"/>
  <c r="AY107" i="3" s="1"/>
  <c r="AZ107" i="3" s="1"/>
  <c r="BA107" i="3" s="1"/>
  <c r="BB107" i="3" s="1"/>
  <c r="BC107" i="3" s="1"/>
  <c r="BD107" i="3" s="1"/>
  <c r="BE107" i="3" s="1"/>
  <c r="BF107" i="3" s="1"/>
  <c r="BG107" i="3" s="1"/>
  <c r="BH107" i="3" s="1"/>
  <c r="BI107" i="3" s="1"/>
  <c r="BJ107" i="3" s="1"/>
  <c r="BK107" i="3" s="1"/>
  <c r="BL107" i="3" s="1"/>
  <c r="BM107" i="3" s="1"/>
  <c r="BN107" i="3" s="1"/>
  <c r="BO107" i="3" s="1"/>
  <c r="BP107" i="3" s="1"/>
  <c r="BQ107" i="3" s="1"/>
  <c r="BR107" i="3" s="1"/>
  <c r="BS107" i="3" s="1"/>
  <c r="BT107" i="3" s="1"/>
  <c r="BU107" i="3" s="1"/>
  <c r="BV107" i="3" s="1"/>
  <c r="BW107" i="3" s="1"/>
  <c r="BX107" i="3" s="1"/>
  <c r="BY107" i="3" s="1"/>
  <c r="BZ107" i="3" s="1"/>
  <c r="CA107" i="3" s="1"/>
  <c r="CB107" i="3" s="1"/>
  <c r="CC107" i="3" s="1"/>
  <c r="CD107" i="3" s="1"/>
  <c r="CE107" i="3" s="1"/>
  <c r="CF107" i="3" s="1"/>
  <c r="CG107" i="3" s="1"/>
  <c r="CH107" i="3" s="1"/>
  <c r="CI107" i="3" s="1"/>
  <c r="CJ107" i="3" s="1"/>
  <c r="CK107" i="3" s="1"/>
  <c r="CL107" i="3" s="1"/>
  <c r="CM107" i="3" s="1"/>
  <c r="CN107" i="3" s="1"/>
  <c r="CO107" i="3" s="1"/>
  <c r="CP107" i="3" s="1"/>
  <c r="CQ107" i="3" s="1"/>
  <c r="CR107" i="3" s="1"/>
  <c r="CS107" i="3" s="1"/>
  <c r="AN2" i="3"/>
  <c r="DJ107" i="3" l="1"/>
  <c r="DK107" i="3" s="1"/>
  <c r="DL107" i="3" s="1"/>
  <c r="DM107" i="3" s="1"/>
  <c r="DN107" i="3" s="1"/>
  <c r="DO107" i="3" s="1"/>
  <c r="DP107" i="3" s="1"/>
  <c r="DQ107" i="3" s="1"/>
  <c r="C154" i="2" l="1"/>
  <c r="D154" i="2" s="1"/>
  <c r="B154" i="2"/>
  <c r="AM154" i="2" l="1"/>
  <c r="AA154" i="2"/>
  <c r="M154" i="2"/>
  <c r="AL154" i="2"/>
  <c r="Z154" i="2"/>
  <c r="L154" i="2"/>
  <c r="AK154" i="2"/>
  <c r="Y154" i="2"/>
  <c r="K154" i="2"/>
  <c r="AJ154" i="2"/>
  <c r="W154" i="2"/>
  <c r="J154" i="2"/>
  <c r="AH154" i="2"/>
  <c r="U154" i="2"/>
  <c r="AG154" i="2"/>
  <c r="T154" i="2"/>
  <c r="AN154" i="2"/>
  <c r="AB154" i="2"/>
  <c r="N154" i="2"/>
  <c r="AF154" i="2"/>
  <c r="AE154" i="2"/>
  <c r="AD154" i="2"/>
  <c r="AC154" i="2"/>
  <c r="V154" i="2"/>
  <c r="S154" i="2"/>
  <c r="R154" i="2"/>
  <c r="I154" i="2"/>
  <c r="AI154" i="2"/>
  <c r="C155" i="2"/>
  <c r="D155" i="2" s="1"/>
  <c r="B155" i="2"/>
  <c r="B156" i="2" l="1"/>
  <c r="C156" i="2"/>
  <c r="D156" i="2" s="1"/>
  <c r="B157" i="2" l="1"/>
  <c r="C157" i="2"/>
  <c r="D157" i="2" s="1"/>
  <c r="C158" i="2" l="1"/>
  <c r="D158" i="2" s="1"/>
  <c r="B158" i="2"/>
  <c r="C159" i="2" l="1"/>
  <c r="D159" i="2" s="1"/>
  <c r="B159" i="2"/>
  <c r="B160" i="2" l="1"/>
  <c r="C160" i="2"/>
  <c r="D160" i="2" s="1"/>
  <c r="B161" i="2" l="1"/>
  <c r="C161" i="2"/>
  <c r="D161" i="2" s="1"/>
  <c r="B162" i="2" l="1"/>
  <c r="C162" i="2"/>
  <c r="D162" i="2" s="1"/>
  <c r="C163" i="2" l="1"/>
  <c r="D163" i="2" s="1"/>
  <c r="B163" i="2"/>
  <c r="B164" i="2" l="1"/>
  <c r="C164" i="2"/>
  <c r="D164" i="2" s="1"/>
  <c r="B165" i="2" l="1"/>
  <c r="C165" i="2"/>
  <c r="D165" i="2" s="1"/>
  <c r="C166" i="2" l="1"/>
  <c r="D166" i="2" s="1"/>
  <c r="B166" i="2"/>
  <c r="C167" i="2" l="1"/>
  <c r="D167" i="2" s="1"/>
  <c r="B167" i="2"/>
  <c r="B168" i="2" l="1"/>
  <c r="C168" i="2"/>
  <c r="D168" i="2" s="1"/>
  <c r="B169" i="2" l="1"/>
  <c r="C169" i="2"/>
  <c r="D169" i="2" s="1"/>
  <c r="B170" i="2" l="1"/>
  <c r="C170" i="2"/>
  <c r="D170" i="2" s="1"/>
  <c r="C171" i="2" l="1"/>
  <c r="D171" i="2" s="1"/>
  <c r="B171" i="2"/>
  <c r="B172" i="2" l="1"/>
  <c r="C172" i="2"/>
  <c r="D172" i="2" s="1"/>
  <c r="B173" i="2" l="1"/>
  <c r="C173" i="2"/>
  <c r="D173" i="2" s="1"/>
  <c r="C174" i="2" l="1"/>
  <c r="D174" i="2" s="1"/>
  <c r="B174" i="2"/>
  <c r="C175" i="2" l="1"/>
  <c r="D175" i="2" s="1"/>
  <c r="B175" i="2"/>
  <c r="B176" i="2" l="1"/>
  <c r="C176" i="2"/>
  <c r="D176" i="2" s="1"/>
  <c r="B177" i="2" l="1"/>
  <c r="C177" i="2"/>
  <c r="D177" i="2" s="1"/>
  <c r="B178" i="2" l="1"/>
  <c r="C178" i="2"/>
  <c r="D178" i="2" s="1"/>
  <c r="C179" i="2" l="1"/>
  <c r="D179" i="2" s="1"/>
  <c r="B179" i="2"/>
  <c r="B180" i="2" l="1"/>
  <c r="C180" i="2"/>
  <c r="D180" i="2" s="1"/>
  <c r="B181" i="2" l="1"/>
  <c r="C181" i="2"/>
  <c r="D181" i="2" s="1"/>
  <c r="C182" i="2" l="1"/>
  <c r="D182" i="2" s="1"/>
  <c r="B182" i="2"/>
  <c r="C183" i="2" l="1"/>
  <c r="D183" i="2" s="1"/>
  <c r="B183" i="2"/>
  <c r="B184" i="2" l="1"/>
  <c r="C184" i="2"/>
  <c r="D184" i="2" s="1"/>
  <c r="B185" i="2" l="1"/>
  <c r="C185" i="2"/>
  <c r="D185" i="2" s="1"/>
  <c r="B186" i="2" l="1"/>
  <c r="C186" i="2"/>
  <c r="D186" i="2" s="1"/>
  <c r="C187" i="2" l="1"/>
  <c r="D187" i="2" s="1"/>
  <c r="B187" i="2"/>
  <c r="B188" i="2" l="1"/>
  <c r="C188" i="2"/>
  <c r="D188" i="2" s="1"/>
  <c r="B189" i="2" l="1"/>
  <c r="C189" i="2"/>
  <c r="D189" i="2" s="1"/>
  <c r="C190" i="2" l="1"/>
  <c r="D190" i="2" s="1"/>
  <c r="B190" i="2"/>
  <c r="C191" i="2" l="1"/>
  <c r="D191" i="2" s="1"/>
  <c r="B191" i="2"/>
  <c r="B192" i="2" l="1"/>
  <c r="C192" i="2"/>
  <c r="D192" i="2" s="1"/>
  <c r="B193" i="2" l="1"/>
  <c r="C193" i="2"/>
  <c r="D193" i="2" s="1"/>
  <c r="B194" i="2" l="1"/>
  <c r="C194" i="2"/>
  <c r="D194" i="2" s="1"/>
  <c r="C195" i="2" l="1"/>
  <c r="D195" i="2" s="1"/>
  <c r="B195" i="2"/>
  <c r="B196" i="2" l="1"/>
  <c r="C196" i="2"/>
  <c r="D196" i="2" s="1"/>
  <c r="B197" i="2" l="1"/>
  <c r="C197" i="2"/>
  <c r="D197" i="2" s="1"/>
  <c r="C198" i="2" l="1"/>
  <c r="D198" i="2" s="1"/>
  <c r="B198" i="2"/>
  <c r="C199" i="2" l="1"/>
  <c r="D199" i="2" s="1"/>
  <c r="B199" i="2"/>
  <c r="B200" i="2" l="1"/>
  <c r="C200" i="2"/>
  <c r="D200" i="2" s="1"/>
  <c r="B201" i="2" l="1"/>
  <c r="C201" i="2"/>
  <c r="D201" i="2" s="1"/>
  <c r="B202" i="2" l="1"/>
  <c r="C202" i="2"/>
  <c r="D202" i="2" s="1"/>
  <c r="C203" i="2" l="1"/>
  <c r="D203" i="2" s="1"/>
  <c r="B203" i="2"/>
  <c r="B204" i="2" l="1"/>
  <c r="C204" i="2"/>
  <c r="D204" i="2" s="1"/>
  <c r="B205" i="2" l="1"/>
  <c r="C205" i="2"/>
  <c r="D205" i="2" s="1"/>
  <c r="C206" i="2" l="1"/>
  <c r="D206" i="2" s="1"/>
  <c r="B206" i="2"/>
  <c r="C207" i="2" l="1"/>
  <c r="D207" i="2" s="1"/>
  <c r="B207" i="2"/>
  <c r="B208" i="2" l="1"/>
  <c r="C208" i="2"/>
  <c r="D208" i="2" s="1"/>
  <c r="B209" i="2" l="1"/>
  <c r="C209" i="2"/>
  <c r="D209" i="2" s="1"/>
  <c r="B210" i="2" l="1"/>
  <c r="C210" i="2"/>
  <c r="D210" i="2" s="1"/>
  <c r="C211" i="2" l="1"/>
  <c r="D211" i="2" s="1"/>
  <c r="B211" i="2"/>
  <c r="B212" i="2" l="1"/>
  <c r="C212" i="2"/>
  <c r="D212" i="2" s="1"/>
  <c r="B213" i="2" l="1"/>
  <c r="C213" i="2"/>
  <c r="D213" i="2" s="1"/>
  <c r="C214" i="2" l="1"/>
  <c r="D214" i="2" s="1"/>
  <c r="B214" i="2"/>
  <c r="C215" i="2" l="1"/>
  <c r="D215" i="2" s="1"/>
  <c r="B215" i="2"/>
  <c r="B216" i="2" l="1"/>
  <c r="C216" i="2"/>
  <c r="D216" i="2" s="1"/>
  <c r="B217" i="2" l="1"/>
  <c r="C217" i="2"/>
  <c r="D217" i="2" s="1"/>
  <c r="B218" i="2" l="1"/>
  <c r="C218" i="2"/>
  <c r="D218" i="2" s="1"/>
  <c r="C219" i="2" l="1"/>
  <c r="D219" i="2" s="1"/>
  <c r="B219" i="2"/>
  <c r="B220" i="2" l="1"/>
  <c r="C220" i="2"/>
  <c r="D220" i="2" s="1"/>
  <c r="B221" i="2" l="1"/>
  <c r="C221" i="2"/>
  <c r="D221" i="2" s="1"/>
  <c r="C222" i="2" l="1"/>
  <c r="D222" i="2" s="1"/>
  <c r="B222" i="2"/>
  <c r="C223" i="2" l="1"/>
  <c r="D223" i="2" s="1"/>
  <c r="B223" i="2"/>
  <c r="B224" i="2" l="1"/>
  <c r="C224" i="2"/>
  <c r="D224" i="2" s="1"/>
  <c r="B225" i="2" l="1"/>
  <c r="C225" i="2"/>
  <c r="D225" i="2" s="1"/>
  <c r="B226" i="2" l="1"/>
  <c r="C226" i="2"/>
  <c r="D226" i="2" s="1"/>
  <c r="C227" i="2" l="1"/>
  <c r="D227" i="2" s="1"/>
  <c r="B227" i="2"/>
  <c r="B228" i="2" l="1"/>
  <c r="C228" i="2"/>
  <c r="D228" i="2" s="1"/>
  <c r="B229" i="2" l="1"/>
  <c r="C229" i="2"/>
  <c r="D229" i="2" s="1"/>
  <c r="C230" i="2" l="1"/>
  <c r="D230" i="2" s="1"/>
  <c r="B230" i="2"/>
  <c r="C231" i="2" l="1"/>
  <c r="D231" i="2" s="1"/>
  <c r="B231" i="2"/>
  <c r="B232" i="2" l="1"/>
  <c r="C232" i="2"/>
  <c r="D232" i="2" s="1"/>
  <c r="B233" i="2" l="1"/>
  <c r="C233" i="2"/>
  <c r="D233" i="2" s="1"/>
  <c r="B234" i="2" l="1"/>
  <c r="C234" i="2"/>
  <c r="D234" i="2" s="1"/>
  <c r="C235" i="2" l="1"/>
  <c r="D235" i="2" s="1"/>
  <c r="B235" i="2"/>
  <c r="B236" i="2" l="1"/>
  <c r="C236" i="2"/>
  <c r="D236" i="2" s="1"/>
  <c r="B237" i="2" l="1"/>
  <c r="C237" i="2"/>
  <c r="D237" i="2" s="1"/>
  <c r="C238" i="2" l="1"/>
  <c r="D238" i="2" s="1"/>
  <c r="B238" i="2"/>
  <c r="C239" i="2" l="1"/>
  <c r="D239" i="2" s="1"/>
  <c r="B239" i="2"/>
  <c r="B240" i="2" l="1"/>
  <c r="C240" i="2"/>
  <c r="D240" i="2" s="1"/>
  <c r="B241" i="2" l="1"/>
  <c r="C241" i="2"/>
  <c r="D241" i="2" s="1"/>
  <c r="B242" i="2" l="1"/>
  <c r="C242" i="2"/>
  <c r="D242" i="2" s="1"/>
  <c r="C243" i="2" l="1"/>
  <c r="D243" i="2" s="1"/>
  <c r="B243" i="2"/>
  <c r="B244" i="2" l="1"/>
  <c r="C244" i="2"/>
  <c r="D244" i="2" s="1"/>
  <c r="B245" i="2" l="1"/>
  <c r="C245" i="2"/>
  <c r="D245" i="2" s="1"/>
  <c r="C246" i="2" l="1"/>
  <c r="D246" i="2" s="1"/>
  <c r="B246" i="2"/>
  <c r="C247" i="2" l="1"/>
  <c r="D247" i="2" s="1"/>
  <c r="B247" i="2"/>
  <c r="B248" i="2" l="1"/>
  <c r="C248" i="2"/>
  <c r="D248" i="2" s="1"/>
  <c r="B249" i="2" l="1"/>
  <c r="C249" i="2"/>
  <c r="D249" i="2" s="1"/>
  <c r="B250" i="2" l="1"/>
  <c r="C250" i="2"/>
  <c r="D250" i="2" s="1"/>
  <c r="C251" i="2" l="1"/>
  <c r="D251" i="2" s="1"/>
  <c r="B251" i="2"/>
  <c r="B252" i="2" l="1"/>
  <c r="C252" i="2"/>
  <c r="D252" i="2" s="1"/>
  <c r="B253" i="2" l="1"/>
  <c r="C253" i="2"/>
  <c r="D253" i="2" s="1"/>
  <c r="C254" i="2" l="1"/>
  <c r="D254" i="2" s="1"/>
  <c r="B254" i="2"/>
  <c r="C255" i="2" l="1"/>
  <c r="D255" i="2" s="1"/>
  <c r="B255" i="2"/>
  <c r="C256" i="2" l="1"/>
  <c r="D256" i="2" s="1"/>
  <c r="B256" i="2"/>
  <c r="B257" i="2" l="1"/>
  <c r="C257" i="2"/>
  <c r="D257" i="2" s="1"/>
  <c r="C258" i="2" l="1"/>
  <c r="D258" i="2" s="1"/>
  <c r="B258" i="2"/>
  <c r="C259" i="2" l="1"/>
  <c r="D259" i="2" s="1"/>
  <c r="B259" i="2"/>
  <c r="C260" i="2" l="1"/>
  <c r="D260" i="2" s="1"/>
  <c r="B260" i="2"/>
  <c r="B261" i="2" l="1"/>
  <c r="C261" i="2"/>
  <c r="D261" i="2" s="1"/>
  <c r="B262" i="2" l="1"/>
  <c r="C262" i="2"/>
  <c r="D262" i="2" s="1"/>
  <c r="C263" i="2" l="1"/>
  <c r="D263" i="2" s="1"/>
  <c r="B263" i="2"/>
  <c r="C264" i="2" l="1"/>
  <c r="D264" i="2" s="1"/>
  <c r="B264" i="2"/>
  <c r="B265" i="2" l="1"/>
  <c r="C265" i="2"/>
  <c r="D265" i="2" s="1"/>
  <c r="C266" i="2" l="1"/>
  <c r="D266" i="2" s="1"/>
  <c r="B266" i="2"/>
  <c r="C267" i="2" l="1"/>
  <c r="D267" i="2" s="1"/>
  <c r="B267" i="2"/>
  <c r="C268" i="2" l="1"/>
  <c r="D268" i="2" s="1"/>
  <c r="B268" i="2"/>
  <c r="B269" i="2" l="1"/>
  <c r="C269" i="2"/>
  <c r="D269" i="2" s="1"/>
  <c r="C270" i="2" l="1"/>
  <c r="D270" i="2" s="1"/>
  <c r="B270" i="2"/>
  <c r="C271" i="2" l="1"/>
  <c r="D271" i="2" s="1"/>
  <c r="B271" i="2"/>
  <c r="C272" i="2" l="1"/>
  <c r="D272" i="2" s="1"/>
  <c r="B272" i="2"/>
  <c r="B273" i="2" l="1"/>
  <c r="C273" i="2"/>
  <c r="D273" i="2" s="1"/>
  <c r="C274" i="2" l="1"/>
  <c r="D274" i="2" s="1"/>
  <c r="B274" i="2"/>
  <c r="C275" i="2" l="1"/>
  <c r="D275" i="2" s="1"/>
  <c r="B275" i="2"/>
  <c r="C276" i="2" l="1"/>
  <c r="D276" i="2" s="1"/>
  <c r="B276" i="2"/>
  <c r="AF276" i="2" l="1"/>
  <c r="AE276" i="2"/>
  <c r="AD276" i="2"/>
  <c r="AB276" i="2"/>
  <c r="AK276" i="2"/>
  <c r="AI276" i="2"/>
  <c r="AH276" i="2"/>
  <c r="AJ276" i="2"/>
  <c r="AG276" i="2"/>
  <c r="AA276" i="2"/>
  <c r="Z276" i="2"/>
  <c r="Y276" i="2"/>
  <c r="AN276" i="2"/>
  <c r="AM276" i="2"/>
  <c r="AL276" i="2"/>
  <c r="N276" i="2"/>
  <c r="M276" i="2"/>
  <c r="L276" i="2"/>
  <c r="K276" i="2"/>
  <c r="J276" i="2"/>
  <c r="W276" i="2"/>
  <c r="M276" i="1" s="1"/>
  <c r="Z211" i="13" s="1"/>
  <c r="V276" i="2"/>
  <c r="L276" i="1" s="1"/>
  <c r="Y211" i="13" s="1"/>
  <c r="U276" i="2"/>
  <c r="K276" i="1" s="1"/>
  <c r="X211" i="13" s="1"/>
  <c r="T276" i="2"/>
  <c r="J276" i="1" s="1"/>
  <c r="W211" i="13" s="1"/>
  <c r="S276" i="2"/>
  <c r="I276" i="1" s="1"/>
  <c r="V211" i="13" s="1"/>
  <c r="R276" i="2"/>
  <c r="H276" i="1" s="1"/>
  <c r="U211" i="13" s="1"/>
  <c r="I276" i="2"/>
  <c r="AC276" i="2"/>
  <c r="B277" i="2"/>
  <c r="C277" i="2"/>
  <c r="D277" i="2" s="1"/>
  <c r="AB277" i="2" l="1"/>
  <c r="AN277" i="2"/>
  <c r="AA277" i="2"/>
  <c r="AM277" i="2"/>
  <c r="Z277" i="2"/>
  <c r="AL277" i="2"/>
  <c r="Y277" i="2"/>
  <c r="AH277" i="2"/>
  <c r="AF277" i="2"/>
  <c r="AE277" i="2"/>
  <c r="AK277" i="2"/>
  <c r="AJ277" i="2"/>
  <c r="AI277" i="2"/>
  <c r="AG277" i="2"/>
  <c r="AD277" i="2"/>
  <c r="R277" i="2"/>
  <c r="H277" i="1" s="1"/>
  <c r="U212" i="13" s="1"/>
  <c r="S277" i="2"/>
  <c r="I277" i="1" s="1"/>
  <c r="V212" i="13" s="1"/>
  <c r="T277" i="2"/>
  <c r="J277" i="1" s="1"/>
  <c r="W212" i="13" s="1"/>
  <c r="U277" i="2"/>
  <c r="K277" i="1" s="1"/>
  <c r="X212" i="13" s="1"/>
  <c r="V277" i="2"/>
  <c r="L277" i="1" s="1"/>
  <c r="Y212" i="13" s="1"/>
  <c r="J277" i="2"/>
  <c r="W277" i="2"/>
  <c r="M277" i="1" s="1"/>
  <c r="Z212" i="13" s="1"/>
  <c r="K277" i="2"/>
  <c r="M277" i="2"/>
  <c r="N277" i="2"/>
  <c r="L277" i="2"/>
  <c r="I277" i="2"/>
  <c r="AC277" i="2"/>
  <c r="C278" i="2"/>
  <c r="D278" i="2" s="1"/>
  <c r="B278" i="2"/>
  <c r="AL278" i="2" l="1"/>
  <c r="Y278" i="2"/>
  <c r="AK278" i="2"/>
  <c r="AJ278" i="2"/>
  <c r="AI278" i="2"/>
  <c r="AH278" i="2"/>
  <c r="AG278" i="2"/>
  <c r="AE278" i="2"/>
  <c r="AB278" i="2"/>
  <c r="AN278" i="2"/>
  <c r="AA278" i="2"/>
  <c r="AM278" i="2"/>
  <c r="AF278" i="2"/>
  <c r="AD278" i="2"/>
  <c r="Z278" i="2"/>
  <c r="N278" i="2"/>
  <c r="R278" i="2"/>
  <c r="H278" i="1" s="1"/>
  <c r="U213" i="13" s="1"/>
  <c r="S278" i="2"/>
  <c r="I278" i="1" s="1"/>
  <c r="V213" i="13" s="1"/>
  <c r="T278" i="2"/>
  <c r="J278" i="1" s="1"/>
  <c r="W213" i="13" s="1"/>
  <c r="U278" i="2"/>
  <c r="K278" i="1" s="1"/>
  <c r="X213" i="13" s="1"/>
  <c r="V278" i="2"/>
  <c r="L278" i="1" s="1"/>
  <c r="Y213" i="13" s="1"/>
  <c r="J278" i="2"/>
  <c r="W278" i="2"/>
  <c r="M278" i="1" s="1"/>
  <c r="Z213" i="13" s="1"/>
  <c r="L278" i="2"/>
  <c r="M278" i="2"/>
  <c r="K278" i="2"/>
  <c r="I278" i="2"/>
  <c r="AC278" i="2"/>
  <c r="Y276" i="1"/>
  <c r="W276" i="1"/>
  <c r="X276" i="1"/>
  <c r="U276" i="1"/>
  <c r="V276" i="1"/>
  <c r="Z276" i="1"/>
  <c r="C279" i="2"/>
  <c r="D279" i="2" s="1"/>
  <c r="B279" i="2"/>
  <c r="AI279" i="2" l="1"/>
  <c r="AH279" i="2"/>
  <c r="AG279" i="2"/>
  <c r="AF279" i="2"/>
  <c r="AE279" i="2"/>
  <c r="AD279" i="2"/>
  <c r="AN279" i="2"/>
  <c r="AA279" i="2"/>
  <c r="AL279" i="2"/>
  <c r="Y279" i="2"/>
  <c r="AK279" i="2"/>
  <c r="AM279" i="2"/>
  <c r="AJ279" i="2"/>
  <c r="AB279" i="2"/>
  <c r="Z279" i="2"/>
  <c r="M279" i="2"/>
  <c r="N279" i="2"/>
  <c r="R279" i="2"/>
  <c r="H279" i="1" s="1"/>
  <c r="U214" i="13" s="1"/>
  <c r="S279" i="2"/>
  <c r="I279" i="1" s="1"/>
  <c r="V214" i="13" s="1"/>
  <c r="T279" i="2"/>
  <c r="J279" i="1" s="1"/>
  <c r="W214" i="13" s="1"/>
  <c r="U279" i="2"/>
  <c r="K279" i="1" s="1"/>
  <c r="X214" i="13" s="1"/>
  <c r="V279" i="2"/>
  <c r="L279" i="1" s="1"/>
  <c r="Y214" i="13" s="1"/>
  <c r="K279" i="2"/>
  <c r="L279" i="2"/>
  <c r="J279" i="2"/>
  <c r="W279" i="2"/>
  <c r="M279" i="1" s="1"/>
  <c r="Z214" i="13" s="1"/>
  <c r="I279" i="2"/>
  <c r="AC279" i="2"/>
  <c r="U277" i="1"/>
  <c r="V277" i="1"/>
  <c r="W277" i="1"/>
  <c r="X277" i="1"/>
  <c r="Y277" i="1"/>
  <c r="Z277" i="1"/>
  <c r="C280" i="2"/>
  <c r="D280" i="2" s="1"/>
  <c r="B280" i="2"/>
  <c r="AF280" i="2" l="1"/>
  <c r="AE280" i="2"/>
  <c r="AD280" i="2"/>
  <c r="AB280" i="2"/>
  <c r="AN280" i="2"/>
  <c r="AA280" i="2"/>
  <c r="AM280" i="2"/>
  <c r="Z280" i="2"/>
  <c r="AL280" i="2"/>
  <c r="Y280" i="2"/>
  <c r="AK280" i="2"/>
  <c r="AJ280" i="2"/>
  <c r="AI280" i="2"/>
  <c r="AH280" i="2"/>
  <c r="AG280" i="2"/>
  <c r="L280" i="2"/>
  <c r="M280" i="2"/>
  <c r="N280" i="2"/>
  <c r="R280" i="2"/>
  <c r="H280" i="1" s="1"/>
  <c r="U215" i="13" s="1"/>
  <c r="S280" i="2"/>
  <c r="I280" i="1" s="1"/>
  <c r="V215" i="13" s="1"/>
  <c r="T280" i="2"/>
  <c r="J280" i="1" s="1"/>
  <c r="W215" i="13" s="1"/>
  <c r="U280" i="2"/>
  <c r="K280" i="1" s="1"/>
  <c r="X215" i="13" s="1"/>
  <c r="J280" i="2"/>
  <c r="W280" i="2"/>
  <c r="M280" i="1" s="1"/>
  <c r="Z215" i="13" s="1"/>
  <c r="K280" i="2"/>
  <c r="V280" i="2"/>
  <c r="L280" i="1" s="1"/>
  <c r="Y215" i="13" s="1"/>
  <c r="I280" i="2"/>
  <c r="AC280" i="2"/>
  <c r="V278" i="1"/>
  <c r="W278" i="1"/>
  <c r="X278" i="1"/>
  <c r="Y278" i="1"/>
  <c r="Z278" i="1"/>
  <c r="U278" i="1"/>
  <c r="B281" i="2"/>
  <c r="C281" i="2"/>
  <c r="D281" i="2" s="1"/>
  <c r="AB281" i="2" l="1"/>
  <c r="AN281" i="2"/>
  <c r="AA281" i="2"/>
  <c r="AM281" i="2"/>
  <c r="Z281" i="2"/>
  <c r="AL281" i="2"/>
  <c r="Y281" i="2"/>
  <c r="AK281" i="2"/>
  <c r="AJ281" i="2"/>
  <c r="AI281" i="2"/>
  <c r="AH281" i="2"/>
  <c r="AG281" i="2"/>
  <c r="AF281" i="2"/>
  <c r="AE281" i="2"/>
  <c r="AD281" i="2"/>
  <c r="K281" i="2"/>
  <c r="L281" i="2"/>
  <c r="M281" i="2"/>
  <c r="N281" i="2"/>
  <c r="R281" i="2"/>
  <c r="H281" i="1" s="1"/>
  <c r="U216" i="13" s="1"/>
  <c r="S281" i="2"/>
  <c r="I281" i="1" s="1"/>
  <c r="V216" i="13" s="1"/>
  <c r="T281" i="2"/>
  <c r="J281" i="1" s="1"/>
  <c r="W216" i="13" s="1"/>
  <c r="V281" i="2"/>
  <c r="L281" i="1" s="1"/>
  <c r="Y216" i="13" s="1"/>
  <c r="J281" i="2"/>
  <c r="W281" i="2"/>
  <c r="M281" i="1" s="1"/>
  <c r="Z216" i="13" s="1"/>
  <c r="U281" i="2"/>
  <c r="K281" i="1" s="1"/>
  <c r="X216" i="13" s="1"/>
  <c r="I281" i="2"/>
  <c r="AC281" i="2"/>
  <c r="U279" i="1"/>
  <c r="Y279" i="1"/>
  <c r="X279" i="1"/>
  <c r="W279" i="1"/>
  <c r="Z279" i="1"/>
  <c r="V279" i="1"/>
  <c r="W280" i="1"/>
  <c r="Z280" i="1"/>
  <c r="V280" i="1"/>
  <c r="U280" i="1"/>
  <c r="Y280" i="1"/>
  <c r="X280" i="1"/>
  <c r="C282" i="2"/>
  <c r="D282" i="2" s="1"/>
  <c r="B282" i="2"/>
  <c r="AL282" i="2" l="1"/>
  <c r="Y282" i="2"/>
  <c r="AK282" i="2"/>
  <c r="AJ282" i="2"/>
  <c r="AI282" i="2"/>
  <c r="AH282" i="2"/>
  <c r="AG282" i="2"/>
  <c r="AF282" i="2"/>
  <c r="AE282" i="2"/>
  <c r="AD282" i="2"/>
  <c r="AB282" i="2"/>
  <c r="AN282" i="2"/>
  <c r="AA282" i="2"/>
  <c r="AM282" i="2"/>
  <c r="Z282" i="2"/>
  <c r="J282" i="2"/>
  <c r="W282" i="2"/>
  <c r="M282" i="1" s="1"/>
  <c r="Z217" i="13" s="1"/>
  <c r="K282" i="2"/>
  <c r="L282" i="2"/>
  <c r="M282" i="2"/>
  <c r="N282" i="2"/>
  <c r="R282" i="2"/>
  <c r="H282" i="1" s="1"/>
  <c r="U217" i="13" s="1"/>
  <c r="S282" i="2"/>
  <c r="I282" i="1" s="1"/>
  <c r="V217" i="13" s="1"/>
  <c r="U282" i="2"/>
  <c r="K282" i="1" s="1"/>
  <c r="X217" i="13" s="1"/>
  <c r="V282" i="2"/>
  <c r="L282" i="1" s="1"/>
  <c r="Y217" i="13" s="1"/>
  <c r="T282" i="2"/>
  <c r="J282" i="1" s="1"/>
  <c r="W217" i="13" s="1"/>
  <c r="I282" i="2"/>
  <c r="AC282" i="2"/>
  <c r="C283" i="2"/>
  <c r="D283" i="2" s="1"/>
  <c r="B283" i="2"/>
  <c r="AI283" i="2" l="1"/>
  <c r="AH283" i="2"/>
  <c r="AG283" i="2"/>
  <c r="AF283" i="2"/>
  <c r="AE283" i="2"/>
  <c r="AD283" i="2"/>
  <c r="AB283" i="2"/>
  <c r="AN283" i="2"/>
  <c r="AA283" i="2"/>
  <c r="AM283" i="2"/>
  <c r="Z283" i="2"/>
  <c r="AL283" i="2"/>
  <c r="Y283" i="2"/>
  <c r="AK283" i="2"/>
  <c r="AJ283" i="2"/>
  <c r="V283" i="2"/>
  <c r="L283" i="1" s="1"/>
  <c r="Y218" i="13" s="1"/>
  <c r="J283" i="2"/>
  <c r="W283" i="2"/>
  <c r="M283" i="1" s="1"/>
  <c r="Z218" i="13" s="1"/>
  <c r="K283" i="2"/>
  <c r="L283" i="2"/>
  <c r="M283" i="2"/>
  <c r="N283" i="2"/>
  <c r="R283" i="2"/>
  <c r="H283" i="1" s="1"/>
  <c r="U218" i="13" s="1"/>
  <c r="T283" i="2"/>
  <c r="J283" i="1" s="1"/>
  <c r="W218" i="13" s="1"/>
  <c r="U283" i="2"/>
  <c r="K283" i="1" s="1"/>
  <c r="X218" i="13" s="1"/>
  <c r="S283" i="2"/>
  <c r="I283" i="1" s="1"/>
  <c r="V218" i="13" s="1"/>
  <c r="I283" i="2"/>
  <c r="AC283" i="2"/>
  <c r="V281" i="1"/>
  <c r="W281" i="1"/>
  <c r="X281" i="1"/>
  <c r="Z281" i="1"/>
  <c r="Y281" i="1"/>
  <c r="U281" i="1"/>
  <c r="V282" i="1"/>
  <c r="X282" i="1"/>
  <c r="Y282" i="1"/>
  <c r="Z282" i="1"/>
  <c r="W282" i="1"/>
  <c r="U282" i="1"/>
  <c r="C284" i="2"/>
  <c r="D284" i="2" s="1"/>
  <c r="B284" i="2"/>
  <c r="AF284" i="2" l="1"/>
  <c r="AE284" i="2"/>
  <c r="AD284" i="2"/>
  <c r="AB284" i="2"/>
  <c r="AN284" i="2"/>
  <c r="AA284" i="2"/>
  <c r="AM284" i="2"/>
  <c r="Z284" i="2"/>
  <c r="AL284" i="2"/>
  <c r="Y284" i="2"/>
  <c r="AK284" i="2"/>
  <c r="AJ284" i="2"/>
  <c r="AI284" i="2"/>
  <c r="AH284" i="2"/>
  <c r="AG284" i="2"/>
  <c r="U284" i="2"/>
  <c r="K284" i="1" s="1"/>
  <c r="X219" i="13" s="1"/>
  <c r="V284" i="2"/>
  <c r="L284" i="1" s="1"/>
  <c r="Y219" i="13" s="1"/>
  <c r="J284" i="2"/>
  <c r="W284" i="2"/>
  <c r="M284" i="1" s="1"/>
  <c r="Z219" i="13" s="1"/>
  <c r="K284" i="2"/>
  <c r="L284" i="2"/>
  <c r="M284" i="2"/>
  <c r="N284" i="2"/>
  <c r="S284" i="2"/>
  <c r="I284" i="1" s="1"/>
  <c r="V219" i="13" s="1"/>
  <c r="T284" i="2"/>
  <c r="J284" i="1" s="1"/>
  <c r="W219" i="13" s="1"/>
  <c r="R284" i="2"/>
  <c r="H284" i="1" s="1"/>
  <c r="U219" i="13" s="1"/>
  <c r="I284" i="2"/>
  <c r="AC284" i="2"/>
  <c r="B285" i="2"/>
  <c r="C285" i="2"/>
  <c r="D285" i="2" s="1"/>
  <c r="AB285" i="2" l="1"/>
  <c r="AN285" i="2"/>
  <c r="AA285" i="2"/>
  <c r="AM285" i="2"/>
  <c r="Z285" i="2"/>
  <c r="AL285" i="2"/>
  <c r="Y285" i="2"/>
  <c r="AK285" i="2"/>
  <c r="AJ285" i="2"/>
  <c r="AI285" i="2"/>
  <c r="AH285" i="2"/>
  <c r="AG285" i="2"/>
  <c r="AF285" i="2"/>
  <c r="AE285" i="2"/>
  <c r="AD285" i="2"/>
  <c r="T285" i="2"/>
  <c r="J285" i="1" s="1"/>
  <c r="W220" i="13" s="1"/>
  <c r="U285" i="2"/>
  <c r="K285" i="1" s="1"/>
  <c r="X220" i="13" s="1"/>
  <c r="V285" i="2"/>
  <c r="L285" i="1" s="1"/>
  <c r="Y220" i="13" s="1"/>
  <c r="J285" i="2"/>
  <c r="W285" i="2"/>
  <c r="M285" i="1" s="1"/>
  <c r="Z220" i="13" s="1"/>
  <c r="K285" i="2"/>
  <c r="L285" i="2"/>
  <c r="M285" i="2"/>
  <c r="N285" i="2"/>
  <c r="R285" i="2"/>
  <c r="H285" i="1" s="1"/>
  <c r="U220" i="13" s="1"/>
  <c r="S285" i="2"/>
  <c r="I285" i="1" s="1"/>
  <c r="V220" i="13" s="1"/>
  <c r="I285" i="2"/>
  <c r="AC285" i="2"/>
  <c r="Y283" i="1"/>
  <c r="Z283" i="1"/>
  <c r="V283" i="1"/>
  <c r="U283" i="1"/>
  <c r="X283" i="1"/>
  <c r="W283" i="1"/>
  <c r="Y284" i="1"/>
  <c r="U284" i="1"/>
  <c r="V284" i="1"/>
  <c r="Z284" i="1"/>
  <c r="X284" i="1"/>
  <c r="W284" i="1"/>
  <c r="C286" i="2"/>
  <c r="D286" i="2" s="1"/>
  <c r="B286" i="2"/>
  <c r="AL286" i="2" l="1"/>
  <c r="Y286" i="2"/>
  <c r="AK286" i="2"/>
  <c r="AJ286" i="2"/>
  <c r="AI286" i="2"/>
  <c r="AH286" i="2"/>
  <c r="AG286" i="2"/>
  <c r="AF286" i="2"/>
  <c r="AE286" i="2"/>
  <c r="AD286" i="2"/>
  <c r="AB286" i="2"/>
  <c r="AN286" i="2"/>
  <c r="AA286" i="2"/>
  <c r="Z286" i="2"/>
  <c r="AM286" i="2"/>
  <c r="S286" i="2"/>
  <c r="I286" i="1" s="1"/>
  <c r="V221" i="13" s="1"/>
  <c r="T286" i="2"/>
  <c r="J286" i="1" s="1"/>
  <c r="W221" i="13" s="1"/>
  <c r="U286" i="2"/>
  <c r="K286" i="1" s="1"/>
  <c r="X221" i="13" s="1"/>
  <c r="V286" i="2"/>
  <c r="L286" i="1" s="1"/>
  <c r="Y221" i="13" s="1"/>
  <c r="J286" i="2"/>
  <c r="W286" i="2"/>
  <c r="M286" i="1" s="1"/>
  <c r="Z221" i="13" s="1"/>
  <c r="K286" i="2"/>
  <c r="L286" i="2"/>
  <c r="M286" i="2"/>
  <c r="N286" i="2"/>
  <c r="R286" i="2"/>
  <c r="H286" i="1" s="1"/>
  <c r="U221" i="13" s="1"/>
  <c r="I286" i="2"/>
  <c r="AC286" i="2"/>
  <c r="C287" i="2"/>
  <c r="D287" i="2" s="1"/>
  <c r="B287" i="2"/>
  <c r="AI287" i="2" l="1"/>
  <c r="AH287" i="2"/>
  <c r="AG287" i="2"/>
  <c r="AF287" i="2"/>
  <c r="AE287" i="2"/>
  <c r="AD287" i="2"/>
  <c r="AB287" i="2"/>
  <c r="AN287" i="2"/>
  <c r="AA287" i="2"/>
  <c r="AM287" i="2"/>
  <c r="Z287" i="2"/>
  <c r="AL287" i="2"/>
  <c r="Y287" i="2"/>
  <c r="AK287" i="2"/>
  <c r="AJ287" i="2"/>
  <c r="R287" i="2"/>
  <c r="H287" i="1" s="1"/>
  <c r="U222" i="13" s="1"/>
  <c r="S287" i="2"/>
  <c r="I287" i="1" s="1"/>
  <c r="V222" i="13" s="1"/>
  <c r="T287" i="2"/>
  <c r="J287" i="1" s="1"/>
  <c r="W222" i="13" s="1"/>
  <c r="U287" i="2"/>
  <c r="K287" i="1" s="1"/>
  <c r="X222" i="13" s="1"/>
  <c r="V287" i="2"/>
  <c r="L287" i="1" s="1"/>
  <c r="Y222" i="13" s="1"/>
  <c r="J287" i="2"/>
  <c r="W287" i="2"/>
  <c r="M287" i="1" s="1"/>
  <c r="Z222" i="13" s="1"/>
  <c r="K287" i="2"/>
  <c r="L287" i="2"/>
  <c r="M287" i="2"/>
  <c r="N287" i="2"/>
  <c r="I287" i="2"/>
  <c r="AC287" i="2"/>
  <c r="U285" i="1"/>
  <c r="V285" i="1"/>
  <c r="W285" i="1"/>
  <c r="X285" i="1"/>
  <c r="Z285" i="1"/>
  <c r="Y285" i="1"/>
  <c r="C288" i="2"/>
  <c r="D288" i="2" s="1"/>
  <c r="B288" i="2"/>
  <c r="AF288" i="2" l="1"/>
  <c r="AE288" i="2"/>
  <c r="AD288" i="2"/>
  <c r="AB288" i="2"/>
  <c r="AN288" i="2"/>
  <c r="AA288" i="2"/>
  <c r="AM288" i="2"/>
  <c r="Z288" i="2"/>
  <c r="AL288" i="2"/>
  <c r="Y288" i="2"/>
  <c r="AK288" i="2"/>
  <c r="AJ288" i="2"/>
  <c r="AI288" i="2"/>
  <c r="AH288" i="2"/>
  <c r="AG288" i="2"/>
  <c r="R288" i="2"/>
  <c r="H288" i="1" s="1"/>
  <c r="U223" i="13" s="1"/>
  <c r="S288" i="2"/>
  <c r="I288" i="1" s="1"/>
  <c r="V223" i="13" s="1"/>
  <c r="T288" i="2"/>
  <c r="J288" i="1" s="1"/>
  <c r="W223" i="13" s="1"/>
  <c r="U288" i="2"/>
  <c r="K288" i="1" s="1"/>
  <c r="X223" i="13" s="1"/>
  <c r="V288" i="2"/>
  <c r="L288" i="1" s="1"/>
  <c r="Y223" i="13" s="1"/>
  <c r="J288" i="2"/>
  <c r="W288" i="2"/>
  <c r="M288" i="1" s="1"/>
  <c r="Z223" i="13" s="1"/>
  <c r="K288" i="2"/>
  <c r="L288" i="2"/>
  <c r="N288" i="2"/>
  <c r="M288" i="2"/>
  <c r="I288" i="2"/>
  <c r="AC288" i="2"/>
  <c r="V286" i="1"/>
  <c r="W286" i="1"/>
  <c r="X286" i="1"/>
  <c r="Y286" i="1"/>
  <c r="Z286" i="1"/>
  <c r="U286" i="1"/>
  <c r="Y287" i="1"/>
  <c r="W287" i="1"/>
  <c r="X287" i="1"/>
  <c r="Z287" i="1"/>
  <c r="V287" i="1"/>
  <c r="U287" i="1"/>
  <c r="B289" i="2"/>
  <c r="C289" i="2"/>
  <c r="D289" i="2" s="1"/>
  <c r="AB289" i="2" l="1"/>
  <c r="AN289" i="2"/>
  <c r="AA289" i="2"/>
  <c r="AM289" i="2"/>
  <c r="Z289" i="2"/>
  <c r="AL289" i="2"/>
  <c r="Y289" i="2"/>
  <c r="AK289" i="2"/>
  <c r="AJ289" i="2"/>
  <c r="AI289" i="2"/>
  <c r="AH289" i="2"/>
  <c r="AG289" i="2"/>
  <c r="AF289" i="2"/>
  <c r="AE289" i="2"/>
  <c r="AD289" i="2"/>
  <c r="R289" i="2"/>
  <c r="H289" i="1" s="1"/>
  <c r="U224" i="13" s="1"/>
  <c r="S289" i="2"/>
  <c r="I289" i="1" s="1"/>
  <c r="V224" i="13" s="1"/>
  <c r="T289" i="2"/>
  <c r="J289" i="1" s="1"/>
  <c r="W224" i="13" s="1"/>
  <c r="U289" i="2"/>
  <c r="K289" i="1" s="1"/>
  <c r="X224" i="13" s="1"/>
  <c r="V289" i="2"/>
  <c r="L289" i="1" s="1"/>
  <c r="Y224" i="13" s="1"/>
  <c r="J289" i="2"/>
  <c r="W289" i="2"/>
  <c r="M289" i="1" s="1"/>
  <c r="Z224" i="13" s="1"/>
  <c r="K289" i="2"/>
  <c r="M289" i="2"/>
  <c r="N289" i="2"/>
  <c r="L289" i="2"/>
  <c r="I289" i="2"/>
  <c r="AC289" i="2"/>
  <c r="Z288" i="1"/>
  <c r="U288" i="1"/>
  <c r="V288" i="1"/>
  <c r="W288" i="1"/>
  <c r="X288" i="1"/>
  <c r="Y288" i="1"/>
  <c r="C290" i="2"/>
  <c r="D290" i="2" s="1"/>
  <c r="B290" i="2"/>
  <c r="AL290" i="2" l="1"/>
  <c r="Y290" i="2"/>
  <c r="AK290" i="2"/>
  <c r="AJ290" i="2"/>
  <c r="AI290" i="2"/>
  <c r="AH290" i="2"/>
  <c r="AG290" i="2"/>
  <c r="AF290" i="2"/>
  <c r="AE290" i="2"/>
  <c r="AD290" i="2"/>
  <c r="AB290" i="2"/>
  <c r="AN290" i="2"/>
  <c r="AA290" i="2"/>
  <c r="AM290" i="2"/>
  <c r="Z290" i="2"/>
  <c r="N290" i="2"/>
  <c r="R290" i="2"/>
  <c r="H290" i="1" s="1"/>
  <c r="U225" i="13" s="1"/>
  <c r="S290" i="2"/>
  <c r="I290" i="1" s="1"/>
  <c r="V225" i="13" s="1"/>
  <c r="T290" i="2"/>
  <c r="J290" i="1" s="1"/>
  <c r="W225" i="13" s="1"/>
  <c r="U290" i="2"/>
  <c r="K290" i="1" s="1"/>
  <c r="X225" i="13" s="1"/>
  <c r="V290" i="2"/>
  <c r="L290" i="1" s="1"/>
  <c r="Y225" i="13" s="1"/>
  <c r="J290" i="2"/>
  <c r="W290" i="2"/>
  <c r="M290" i="1" s="1"/>
  <c r="Z225" i="13" s="1"/>
  <c r="L290" i="2"/>
  <c r="M290" i="2"/>
  <c r="K290" i="2"/>
  <c r="I290" i="2"/>
  <c r="AC290" i="2"/>
  <c r="C291" i="2"/>
  <c r="D291" i="2" s="1"/>
  <c r="B291" i="2"/>
  <c r="AI291" i="2" l="1"/>
  <c r="AH291" i="2"/>
  <c r="AG291" i="2"/>
  <c r="AF291" i="2"/>
  <c r="AE291" i="2"/>
  <c r="AD291" i="2"/>
  <c r="AB291" i="2"/>
  <c r="AN291" i="2"/>
  <c r="AA291" i="2"/>
  <c r="AM291" i="2"/>
  <c r="Z291" i="2"/>
  <c r="AL291" i="2"/>
  <c r="Y291" i="2"/>
  <c r="AK291" i="2"/>
  <c r="AJ291" i="2"/>
  <c r="M291" i="2"/>
  <c r="N291" i="2"/>
  <c r="R291" i="2"/>
  <c r="H291" i="1" s="1"/>
  <c r="U226" i="13" s="1"/>
  <c r="S291" i="2"/>
  <c r="I291" i="1" s="1"/>
  <c r="V226" i="13" s="1"/>
  <c r="T291" i="2"/>
  <c r="J291" i="1" s="1"/>
  <c r="W226" i="13" s="1"/>
  <c r="U291" i="2"/>
  <c r="K291" i="1" s="1"/>
  <c r="X226" i="13" s="1"/>
  <c r="V291" i="2"/>
  <c r="L291" i="1" s="1"/>
  <c r="Y226" i="13" s="1"/>
  <c r="K291" i="2"/>
  <c r="L291" i="2"/>
  <c r="J291" i="2"/>
  <c r="W291" i="2"/>
  <c r="M291" i="1" s="1"/>
  <c r="Z226" i="13" s="1"/>
  <c r="I291" i="2"/>
  <c r="AC291" i="2"/>
  <c r="Y289" i="1"/>
  <c r="U289" i="1"/>
  <c r="V289" i="1"/>
  <c r="W289" i="1"/>
  <c r="X289" i="1"/>
  <c r="Z289" i="1"/>
  <c r="C292" i="2"/>
  <c r="D292" i="2" s="1"/>
  <c r="B292" i="2"/>
  <c r="AF292" i="2" l="1"/>
  <c r="AE292" i="2"/>
  <c r="AD292" i="2"/>
  <c r="AB292" i="2"/>
  <c r="AN292" i="2"/>
  <c r="AA292" i="2"/>
  <c r="AM292" i="2"/>
  <c r="Z292" i="2"/>
  <c r="AL292" i="2"/>
  <c r="Y292" i="2"/>
  <c r="AK292" i="2"/>
  <c r="AJ292" i="2"/>
  <c r="AI292" i="2"/>
  <c r="AH292" i="2"/>
  <c r="AG292" i="2"/>
  <c r="L292" i="2"/>
  <c r="M292" i="2"/>
  <c r="N292" i="2"/>
  <c r="R292" i="2"/>
  <c r="H292" i="1" s="1"/>
  <c r="U227" i="13" s="1"/>
  <c r="S292" i="2"/>
  <c r="I292" i="1" s="1"/>
  <c r="V227" i="13" s="1"/>
  <c r="T292" i="2"/>
  <c r="J292" i="1" s="1"/>
  <c r="W227" i="13" s="1"/>
  <c r="U292" i="2"/>
  <c r="K292" i="1" s="1"/>
  <c r="X227" i="13" s="1"/>
  <c r="J292" i="2"/>
  <c r="W292" i="2"/>
  <c r="M292" i="1" s="1"/>
  <c r="Z227" i="13" s="1"/>
  <c r="K292" i="2"/>
  <c r="V292" i="2"/>
  <c r="L292" i="1" s="1"/>
  <c r="Y227" i="13" s="1"/>
  <c r="I292" i="2"/>
  <c r="AC292" i="2"/>
  <c r="V290" i="1"/>
  <c r="W290" i="1"/>
  <c r="Y290" i="1"/>
  <c r="Z290" i="1"/>
  <c r="X290" i="1"/>
  <c r="U290" i="1"/>
  <c r="B293" i="2"/>
  <c r="C293" i="2"/>
  <c r="D293" i="2" s="1"/>
  <c r="AB293" i="2" l="1"/>
  <c r="AN293" i="2"/>
  <c r="AA293" i="2"/>
  <c r="AM293" i="2"/>
  <c r="Z293" i="2"/>
  <c r="AL293" i="2"/>
  <c r="Y293" i="2"/>
  <c r="AK293" i="2"/>
  <c r="AJ293" i="2"/>
  <c r="AI293" i="2"/>
  <c r="AH293" i="2"/>
  <c r="AG293" i="2"/>
  <c r="AF293" i="2"/>
  <c r="AE293" i="2"/>
  <c r="AD293" i="2"/>
  <c r="K293" i="2"/>
  <c r="L293" i="2"/>
  <c r="M293" i="2"/>
  <c r="N293" i="2"/>
  <c r="R293" i="2"/>
  <c r="H293" i="1" s="1"/>
  <c r="U228" i="13" s="1"/>
  <c r="S293" i="2"/>
  <c r="I293" i="1" s="1"/>
  <c r="V228" i="13" s="1"/>
  <c r="T293" i="2"/>
  <c r="J293" i="1" s="1"/>
  <c r="W228" i="13" s="1"/>
  <c r="V293" i="2"/>
  <c r="L293" i="1" s="1"/>
  <c r="Y228" i="13" s="1"/>
  <c r="J293" i="2"/>
  <c r="W293" i="2"/>
  <c r="M293" i="1" s="1"/>
  <c r="Z228" i="13" s="1"/>
  <c r="U293" i="2"/>
  <c r="K293" i="1" s="1"/>
  <c r="X228" i="13" s="1"/>
  <c r="I293" i="2"/>
  <c r="AC293" i="2"/>
  <c r="U292" i="1"/>
  <c r="V292" i="1"/>
  <c r="X292" i="1"/>
  <c r="W292" i="1"/>
  <c r="Z292" i="1"/>
  <c r="Y292" i="1"/>
  <c r="Z291" i="1"/>
  <c r="U291" i="1"/>
  <c r="X291" i="1"/>
  <c r="Y291" i="1"/>
  <c r="V291" i="1"/>
  <c r="W291" i="1"/>
  <c r="C294" i="2"/>
  <c r="D294" i="2" s="1"/>
  <c r="B294" i="2"/>
  <c r="AL294" i="2" l="1"/>
  <c r="Y294" i="2"/>
  <c r="AK294" i="2"/>
  <c r="AJ294" i="2"/>
  <c r="AI294" i="2"/>
  <c r="AH294" i="2"/>
  <c r="AG294" i="2"/>
  <c r="AF294" i="2"/>
  <c r="AE294" i="2"/>
  <c r="AD294" i="2"/>
  <c r="AB294" i="2"/>
  <c r="AN294" i="2"/>
  <c r="AA294" i="2"/>
  <c r="AM294" i="2"/>
  <c r="Z294" i="2"/>
  <c r="J294" i="2"/>
  <c r="W294" i="2"/>
  <c r="M294" i="1" s="1"/>
  <c r="Z229" i="13" s="1"/>
  <c r="K294" i="2"/>
  <c r="L294" i="2"/>
  <c r="M294" i="2"/>
  <c r="N294" i="2"/>
  <c r="R294" i="2"/>
  <c r="H294" i="1" s="1"/>
  <c r="U229" i="13" s="1"/>
  <c r="S294" i="2"/>
  <c r="I294" i="1" s="1"/>
  <c r="V229" i="13" s="1"/>
  <c r="U294" i="2"/>
  <c r="K294" i="1" s="1"/>
  <c r="X229" i="13" s="1"/>
  <c r="V294" i="2"/>
  <c r="L294" i="1" s="1"/>
  <c r="Y229" i="13" s="1"/>
  <c r="T294" i="2"/>
  <c r="J294" i="1" s="1"/>
  <c r="W229" i="13" s="1"/>
  <c r="I294" i="2"/>
  <c r="AC294" i="2"/>
  <c r="C295" i="2"/>
  <c r="D295" i="2" s="1"/>
  <c r="B295" i="2"/>
  <c r="AI295" i="2" l="1"/>
  <c r="AH295" i="2"/>
  <c r="AG295" i="2"/>
  <c r="AF295" i="2"/>
  <c r="AE295" i="2"/>
  <c r="AD295" i="2"/>
  <c r="AB295" i="2"/>
  <c r="AN295" i="2"/>
  <c r="AA295" i="2"/>
  <c r="AM295" i="2"/>
  <c r="Z295" i="2"/>
  <c r="AL295" i="2"/>
  <c r="Y295" i="2"/>
  <c r="AK295" i="2"/>
  <c r="AJ295" i="2"/>
  <c r="V295" i="2"/>
  <c r="L295" i="1" s="1"/>
  <c r="Y230" i="13" s="1"/>
  <c r="J295" i="2"/>
  <c r="W295" i="2"/>
  <c r="M295" i="1" s="1"/>
  <c r="Z230" i="13" s="1"/>
  <c r="K295" i="2"/>
  <c r="L295" i="2"/>
  <c r="M295" i="2"/>
  <c r="N295" i="2"/>
  <c r="R295" i="2"/>
  <c r="H295" i="1" s="1"/>
  <c r="U230" i="13" s="1"/>
  <c r="T295" i="2"/>
  <c r="J295" i="1" s="1"/>
  <c r="W230" i="13" s="1"/>
  <c r="U295" i="2"/>
  <c r="K295" i="1" s="1"/>
  <c r="X230" i="13" s="1"/>
  <c r="S295" i="2"/>
  <c r="I295" i="1" s="1"/>
  <c r="V230" i="13" s="1"/>
  <c r="I295" i="2"/>
  <c r="AC295" i="2"/>
  <c r="W294" i="1"/>
  <c r="X294" i="1"/>
  <c r="Y294" i="1"/>
  <c r="Z294" i="1"/>
  <c r="V294" i="1"/>
  <c r="U294" i="1"/>
  <c r="V293" i="1"/>
  <c r="W293" i="1"/>
  <c r="X293" i="1"/>
  <c r="Z293" i="1"/>
  <c r="Y293" i="1"/>
  <c r="U293" i="1"/>
  <c r="C296" i="2"/>
  <c r="D296" i="2" s="1"/>
  <c r="B296" i="2"/>
  <c r="AF296" i="2" l="1"/>
  <c r="AE296" i="2"/>
  <c r="AD296" i="2"/>
  <c r="AB296" i="2"/>
  <c r="AN296" i="2"/>
  <c r="AA296" i="2"/>
  <c r="AM296" i="2"/>
  <c r="Z296" i="2"/>
  <c r="AL296" i="2"/>
  <c r="Y296" i="2"/>
  <c r="AK296" i="2"/>
  <c r="AJ296" i="2"/>
  <c r="AI296" i="2"/>
  <c r="AH296" i="2"/>
  <c r="AG296" i="2"/>
  <c r="U296" i="2"/>
  <c r="K296" i="1" s="1"/>
  <c r="X231" i="13" s="1"/>
  <c r="V296" i="2"/>
  <c r="L296" i="1" s="1"/>
  <c r="Y231" i="13" s="1"/>
  <c r="J296" i="2"/>
  <c r="W296" i="2"/>
  <c r="M296" i="1" s="1"/>
  <c r="Z231" i="13" s="1"/>
  <c r="K296" i="2"/>
  <c r="L296" i="2"/>
  <c r="M296" i="2"/>
  <c r="N296" i="2"/>
  <c r="S296" i="2"/>
  <c r="I296" i="1" s="1"/>
  <c r="V231" i="13" s="1"/>
  <c r="T296" i="2"/>
  <c r="J296" i="1" s="1"/>
  <c r="W231" i="13" s="1"/>
  <c r="R296" i="2"/>
  <c r="H296" i="1" s="1"/>
  <c r="U231" i="13" s="1"/>
  <c r="I296" i="2"/>
  <c r="AC296" i="2"/>
  <c r="B297" i="2"/>
  <c r="C297" i="2"/>
  <c r="D297" i="2" s="1"/>
  <c r="AB297" i="2" l="1"/>
  <c r="AN297" i="2"/>
  <c r="AA297" i="2"/>
  <c r="AM297" i="2"/>
  <c r="Z297" i="2"/>
  <c r="AL297" i="2"/>
  <c r="Y297" i="2"/>
  <c r="AK297" i="2"/>
  <c r="AJ297" i="2"/>
  <c r="AI297" i="2"/>
  <c r="AH297" i="2"/>
  <c r="AG297" i="2"/>
  <c r="AF297" i="2"/>
  <c r="AE297" i="2"/>
  <c r="AD297" i="2"/>
  <c r="T297" i="2"/>
  <c r="J297" i="1" s="1"/>
  <c r="W232" i="13" s="1"/>
  <c r="U297" i="2"/>
  <c r="K297" i="1" s="1"/>
  <c r="X232" i="13" s="1"/>
  <c r="V297" i="2"/>
  <c r="L297" i="1" s="1"/>
  <c r="Y232" i="13" s="1"/>
  <c r="J297" i="2"/>
  <c r="W297" i="2"/>
  <c r="M297" i="1" s="1"/>
  <c r="Z232" i="13" s="1"/>
  <c r="K297" i="2"/>
  <c r="L297" i="2"/>
  <c r="M297" i="2"/>
  <c r="N297" i="2"/>
  <c r="R297" i="2"/>
  <c r="H297" i="1" s="1"/>
  <c r="U232" i="13" s="1"/>
  <c r="S297" i="2"/>
  <c r="I297" i="1" s="1"/>
  <c r="V232" i="13" s="1"/>
  <c r="I297" i="2"/>
  <c r="AC297" i="2"/>
  <c r="Z296" i="1"/>
  <c r="U296" i="1"/>
  <c r="V296" i="1"/>
  <c r="X296" i="1"/>
  <c r="W296" i="1"/>
  <c r="Y296" i="1"/>
  <c r="Y295" i="1"/>
  <c r="W295" i="1"/>
  <c r="Z295" i="1"/>
  <c r="V295" i="1"/>
  <c r="U295" i="1"/>
  <c r="X295" i="1"/>
  <c r="C298" i="2"/>
  <c r="D298" i="2" s="1"/>
  <c r="B298" i="2"/>
  <c r="AL298" i="2" l="1"/>
  <c r="Y298" i="2"/>
  <c r="AK298" i="2"/>
  <c r="AJ298" i="2"/>
  <c r="AI298" i="2"/>
  <c r="AH298" i="2"/>
  <c r="AG298" i="2"/>
  <c r="AF298" i="2"/>
  <c r="AE298" i="2"/>
  <c r="AD298" i="2"/>
  <c r="AB298" i="2"/>
  <c r="AN298" i="2"/>
  <c r="AA298" i="2"/>
  <c r="AM298" i="2"/>
  <c r="Z298" i="2"/>
  <c r="S298" i="2"/>
  <c r="I298" i="1" s="1"/>
  <c r="V233" i="13" s="1"/>
  <c r="T298" i="2"/>
  <c r="J298" i="1" s="1"/>
  <c r="W233" i="13" s="1"/>
  <c r="U298" i="2"/>
  <c r="K298" i="1" s="1"/>
  <c r="X233" i="13" s="1"/>
  <c r="V298" i="2"/>
  <c r="L298" i="1" s="1"/>
  <c r="Y233" i="13" s="1"/>
  <c r="J298" i="2"/>
  <c r="W298" i="2"/>
  <c r="M298" i="1" s="1"/>
  <c r="Z233" i="13" s="1"/>
  <c r="K298" i="2"/>
  <c r="L298" i="2"/>
  <c r="M298" i="2"/>
  <c r="N298" i="2"/>
  <c r="R298" i="2"/>
  <c r="H298" i="1" s="1"/>
  <c r="U233" i="13" s="1"/>
  <c r="I298" i="2"/>
  <c r="AC298" i="2"/>
  <c r="C299" i="2"/>
  <c r="D299" i="2" s="1"/>
  <c r="B299" i="2"/>
  <c r="AI299" i="2" l="1"/>
  <c r="AH299" i="2"/>
  <c r="AG299" i="2"/>
  <c r="AF299" i="2"/>
  <c r="AE299" i="2"/>
  <c r="AD299" i="2"/>
  <c r="AB299" i="2"/>
  <c r="AN299" i="2"/>
  <c r="AA299" i="2"/>
  <c r="AM299" i="2"/>
  <c r="Z299" i="2"/>
  <c r="AL299" i="2"/>
  <c r="Y299" i="2"/>
  <c r="AK299" i="2"/>
  <c r="AJ299" i="2"/>
  <c r="R299" i="2"/>
  <c r="H299" i="1" s="1"/>
  <c r="U234" i="13" s="1"/>
  <c r="S299" i="2"/>
  <c r="I299" i="1" s="1"/>
  <c r="V234" i="13" s="1"/>
  <c r="T299" i="2"/>
  <c r="J299" i="1" s="1"/>
  <c r="W234" i="13" s="1"/>
  <c r="U299" i="2"/>
  <c r="K299" i="1" s="1"/>
  <c r="X234" i="13" s="1"/>
  <c r="V299" i="2"/>
  <c r="L299" i="1" s="1"/>
  <c r="Y234" i="13" s="1"/>
  <c r="J299" i="2"/>
  <c r="W299" i="2"/>
  <c r="M299" i="1" s="1"/>
  <c r="Z234" i="13" s="1"/>
  <c r="K299" i="2"/>
  <c r="L299" i="2"/>
  <c r="M299" i="2"/>
  <c r="N299" i="2"/>
  <c r="I299" i="2"/>
  <c r="AC299" i="2"/>
  <c r="U297" i="1"/>
  <c r="V297" i="1"/>
  <c r="W297" i="1"/>
  <c r="X297" i="1"/>
  <c r="Z297" i="1"/>
  <c r="Y297" i="1"/>
  <c r="C300" i="2"/>
  <c r="D300" i="2" s="1"/>
  <c r="B300" i="2"/>
  <c r="AF300" i="2" l="1"/>
  <c r="AE300" i="2"/>
  <c r="AD300" i="2"/>
  <c r="AB300" i="2"/>
  <c r="AN300" i="2"/>
  <c r="AA300" i="2"/>
  <c r="AM300" i="2"/>
  <c r="Z300" i="2"/>
  <c r="AL300" i="2"/>
  <c r="Y300" i="2"/>
  <c r="AK300" i="2"/>
  <c r="AJ300" i="2"/>
  <c r="AI300" i="2"/>
  <c r="AH300" i="2"/>
  <c r="AG300" i="2"/>
  <c r="R300" i="2"/>
  <c r="H300" i="1" s="1"/>
  <c r="U235" i="13" s="1"/>
  <c r="S300" i="2"/>
  <c r="I300" i="1" s="1"/>
  <c r="V235" i="13" s="1"/>
  <c r="T300" i="2"/>
  <c r="J300" i="1" s="1"/>
  <c r="W235" i="13" s="1"/>
  <c r="U300" i="2"/>
  <c r="K300" i="1" s="1"/>
  <c r="X235" i="13" s="1"/>
  <c r="V300" i="2"/>
  <c r="L300" i="1" s="1"/>
  <c r="Y235" i="13" s="1"/>
  <c r="J300" i="2"/>
  <c r="W300" i="2"/>
  <c r="M300" i="1" s="1"/>
  <c r="Z235" i="13" s="1"/>
  <c r="K300" i="2"/>
  <c r="L300" i="2"/>
  <c r="N300" i="2"/>
  <c r="M300" i="2"/>
  <c r="I300" i="2"/>
  <c r="AC300" i="2"/>
  <c r="X299" i="1"/>
  <c r="Y299" i="1"/>
  <c r="Z299" i="1"/>
  <c r="V299" i="1"/>
  <c r="W299" i="1"/>
  <c r="U299" i="1"/>
  <c r="V298" i="1"/>
  <c r="W298" i="1"/>
  <c r="U298" i="1"/>
  <c r="X298" i="1"/>
  <c r="Y298" i="1"/>
  <c r="Z298" i="1"/>
  <c r="B301" i="2"/>
  <c r="C301" i="2"/>
  <c r="D301" i="2" s="1"/>
  <c r="AB301" i="2" l="1"/>
  <c r="AN301" i="2"/>
  <c r="AA301" i="2"/>
  <c r="AM301" i="2"/>
  <c r="Z301" i="2"/>
  <c r="AL301" i="2"/>
  <c r="Y301" i="2"/>
  <c r="AK301" i="2"/>
  <c r="AJ301" i="2"/>
  <c r="AI301" i="2"/>
  <c r="AH301" i="2"/>
  <c r="AG301" i="2"/>
  <c r="AF301" i="2"/>
  <c r="AE301" i="2"/>
  <c r="AD301" i="2"/>
  <c r="R301" i="2"/>
  <c r="H301" i="1" s="1"/>
  <c r="U236" i="13" s="1"/>
  <c r="S301" i="2"/>
  <c r="I301" i="1" s="1"/>
  <c r="V236" i="13" s="1"/>
  <c r="T301" i="2"/>
  <c r="J301" i="1" s="1"/>
  <c r="W236" i="13" s="1"/>
  <c r="U301" i="2"/>
  <c r="K301" i="1" s="1"/>
  <c r="X236" i="13" s="1"/>
  <c r="V301" i="2"/>
  <c r="L301" i="1" s="1"/>
  <c r="Y236" i="13" s="1"/>
  <c r="J301" i="2"/>
  <c r="W301" i="2"/>
  <c r="M301" i="1" s="1"/>
  <c r="Z236" i="13" s="1"/>
  <c r="K301" i="2"/>
  <c r="M301" i="2"/>
  <c r="N301" i="2"/>
  <c r="L301" i="2"/>
  <c r="I301" i="2"/>
  <c r="AC301" i="2"/>
  <c r="C302" i="2"/>
  <c r="D302" i="2" s="1"/>
  <c r="B302" i="2"/>
  <c r="AL302" i="2" l="1"/>
  <c r="Y302" i="2"/>
  <c r="AK302" i="2"/>
  <c r="AJ302" i="2"/>
  <c r="AI302" i="2"/>
  <c r="AH302" i="2"/>
  <c r="AG302" i="2"/>
  <c r="AF302" i="2"/>
  <c r="AE302" i="2"/>
  <c r="AD302" i="2"/>
  <c r="AB302" i="2"/>
  <c r="AN302" i="2"/>
  <c r="AA302" i="2"/>
  <c r="AM302" i="2"/>
  <c r="Z302" i="2"/>
  <c r="N302" i="2"/>
  <c r="R302" i="2"/>
  <c r="H302" i="1" s="1"/>
  <c r="U237" i="13" s="1"/>
  <c r="S302" i="2"/>
  <c r="I302" i="1" s="1"/>
  <c r="V237" i="13" s="1"/>
  <c r="T302" i="2"/>
  <c r="J302" i="1" s="1"/>
  <c r="W237" i="13" s="1"/>
  <c r="U302" i="2"/>
  <c r="K302" i="1" s="1"/>
  <c r="X237" i="13" s="1"/>
  <c r="V302" i="2"/>
  <c r="L302" i="1" s="1"/>
  <c r="Y237" i="13" s="1"/>
  <c r="J302" i="2"/>
  <c r="W302" i="2"/>
  <c r="M302" i="1" s="1"/>
  <c r="Z237" i="13" s="1"/>
  <c r="L302" i="2"/>
  <c r="M302" i="2"/>
  <c r="K302" i="2"/>
  <c r="I302" i="2"/>
  <c r="AC302" i="2"/>
  <c r="W300" i="1"/>
  <c r="Z300" i="1"/>
  <c r="U300" i="1"/>
  <c r="X300" i="1"/>
  <c r="V300" i="1"/>
  <c r="Y300" i="1"/>
  <c r="C303" i="2"/>
  <c r="D303" i="2" s="1"/>
  <c r="B303" i="2"/>
  <c r="AI303" i="2" l="1"/>
  <c r="AH303" i="2"/>
  <c r="AG303" i="2"/>
  <c r="AF303" i="2"/>
  <c r="AE303" i="2"/>
  <c r="AD303" i="2"/>
  <c r="AB303" i="2"/>
  <c r="AN303" i="2"/>
  <c r="AA303" i="2"/>
  <c r="AM303" i="2"/>
  <c r="Z303" i="2"/>
  <c r="AL303" i="2"/>
  <c r="Y303" i="2"/>
  <c r="AK303" i="2"/>
  <c r="AJ303" i="2"/>
  <c r="M303" i="2"/>
  <c r="N303" i="2"/>
  <c r="R303" i="2"/>
  <c r="H303" i="1" s="1"/>
  <c r="U238" i="13" s="1"/>
  <c r="S303" i="2"/>
  <c r="I303" i="1" s="1"/>
  <c r="V238" i="13" s="1"/>
  <c r="T303" i="2"/>
  <c r="J303" i="1" s="1"/>
  <c r="W238" i="13" s="1"/>
  <c r="U303" i="2"/>
  <c r="K303" i="1" s="1"/>
  <c r="X238" i="13" s="1"/>
  <c r="V303" i="2"/>
  <c r="L303" i="1" s="1"/>
  <c r="Y238" i="13" s="1"/>
  <c r="K303" i="2"/>
  <c r="L303" i="2"/>
  <c r="J303" i="2"/>
  <c r="W303" i="2"/>
  <c r="M303" i="1" s="1"/>
  <c r="Z238" i="13" s="1"/>
  <c r="I303" i="2"/>
  <c r="AC303" i="2"/>
  <c r="Y301" i="1"/>
  <c r="U301" i="1"/>
  <c r="W301" i="1"/>
  <c r="Z301" i="1"/>
  <c r="V301" i="1"/>
  <c r="X301" i="1"/>
  <c r="C304" i="2"/>
  <c r="D304" i="2" s="1"/>
  <c r="B304" i="2"/>
  <c r="AF304" i="2" l="1"/>
  <c r="AE304" i="2"/>
  <c r="AD304" i="2"/>
  <c r="AB304" i="2"/>
  <c r="AN304" i="2"/>
  <c r="AA304" i="2"/>
  <c r="AM304" i="2"/>
  <c r="Z304" i="2"/>
  <c r="AL304" i="2"/>
  <c r="Y304" i="2"/>
  <c r="AK304" i="2"/>
  <c r="AJ304" i="2"/>
  <c r="AI304" i="2"/>
  <c r="AH304" i="2"/>
  <c r="AG304" i="2"/>
  <c r="L304" i="2"/>
  <c r="M304" i="2"/>
  <c r="N304" i="2"/>
  <c r="R304" i="2"/>
  <c r="H304" i="1" s="1"/>
  <c r="U239" i="13" s="1"/>
  <c r="S304" i="2"/>
  <c r="I304" i="1" s="1"/>
  <c r="V239" i="13" s="1"/>
  <c r="T304" i="2"/>
  <c r="J304" i="1" s="1"/>
  <c r="W239" i="13" s="1"/>
  <c r="U304" i="2"/>
  <c r="K304" i="1" s="1"/>
  <c r="X239" i="13" s="1"/>
  <c r="J304" i="2"/>
  <c r="W304" i="2"/>
  <c r="M304" i="1" s="1"/>
  <c r="Z239" i="13" s="1"/>
  <c r="K304" i="2"/>
  <c r="V304" i="2"/>
  <c r="L304" i="1" s="1"/>
  <c r="Y239" i="13" s="1"/>
  <c r="I304" i="2"/>
  <c r="AC304" i="2"/>
  <c r="X302" i="1"/>
  <c r="Y302" i="1"/>
  <c r="Z302" i="1"/>
  <c r="V302" i="1"/>
  <c r="W302" i="1"/>
  <c r="U302" i="1"/>
  <c r="B305" i="2"/>
  <c r="C305" i="2"/>
  <c r="D305" i="2" s="1"/>
  <c r="AB305" i="2" l="1"/>
  <c r="AN305" i="2"/>
  <c r="AA305" i="2"/>
  <c r="AM305" i="2"/>
  <c r="Z305" i="2"/>
  <c r="AL305" i="2"/>
  <c r="Y305" i="2"/>
  <c r="AK305" i="2"/>
  <c r="AJ305" i="2"/>
  <c r="AI305" i="2"/>
  <c r="AH305" i="2"/>
  <c r="AG305" i="2"/>
  <c r="AF305" i="2"/>
  <c r="AE305" i="2"/>
  <c r="AD305" i="2"/>
  <c r="K305" i="2"/>
  <c r="L305" i="2"/>
  <c r="M305" i="2"/>
  <c r="N305" i="2"/>
  <c r="R305" i="2"/>
  <c r="H305" i="1" s="1"/>
  <c r="U240" i="13" s="1"/>
  <c r="S305" i="2"/>
  <c r="I305" i="1" s="1"/>
  <c r="V240" i="13" s="1"/>
  <c r="T305" i="2"/>
  <c r="J305" i="1" s="1"/>
  <c r="W240" i="13" s="1"/>
  <c r="V305" i="2"/>
  <c r="L305" i="1" s="1"/>
  <c r="Y240" i="13" s="1"/>
  <c r="J305" i="2"/>
  <c r="W305" i="2"/>
  <c r="M305" i="1" s="1"/>
  <c r="Z240" i="13" s="1"/>
  <c r="U305" i="2"/>
  <c r="K305" i="1" s="1"/>
  <c r="X240" i="13" s="1"/>
  <c r="I305" i="2"/>
  <c r="AC305" i="2"/>
  <c r="Z303" i="1"/>
  <c r="V303" i="1"/>
  <c r="U303" i="1"/>
  <c r="X303" i="1"/>
  <c r="Y303" i="1"/>
  <c r="W303" i="1"/>
  <c r="U304" i="1"/>
  <c r="V304" i="1"/>
  <c r="X304" i="1"/>
  <c r="W304" i="1"/>
  <c r="Z304" i="1"/>
  <c r="Y304" i="1"/>
  <c r="C306" i="2"/>
  <c r="D306" i="2" s="1"/>
  <c r="B306" i="2"/>
  <c r="AL306" i="2" l="1"/>
  <c r="Y306" i="2"/>
  <c r="AK306" i="2"/>
  <c r="AJ306" i="2"/>
  <c r="AI306" i="2"/>
  <c r="AH306" i="2"/>
  <c r="AG306" i="2"/>
  <c r="AF306" i="2"/>
  <c r="AE306" i="2"/>
  <c r="AD306" i="2"/>
  <c r="AB306" i="2"/>
  <c r="AN306" i="2"/>
  <c r="AA306" i="2"/>
  <c r="AM306" i="2"/>
  <c r="Z306" i="2"/>
  <c r="J306" i="2"/>
  <c r="W306" i="2"/>
  <c r="M306" i="1" s="1"/>
  <c r="Z241" i="13" s="1"/>
  <c r="K306" i="2"/>
  <c r="L306" i="2"/>
  <c r="M306" i="2"/>
  <c r="N306" i="2"/>
  <c r="R306" i="2"/>
  <c r="H306" i="1" s="1"/>
  <c r="U241" i="13" s="1"/>
  <c r="S306" i="2"/>
  <c r="I306" i="1" s="1"/>
  <c r="V241" i="13" s="1"/>
  <c r="U306" i="2"/>
  <c r="K306" i="1" s="1"/>
  <c r="X241" i="13" s="1"/>
  <c r="V306" i="2"/>
  <c r="L306" i="1" s="1"/>
  <c r="Y241" i="13" s="1"/>
  <c r="T306" i="2"/>
  <c r="J306" i="1" s="1"/>
  <c r="W241" i="13" s="1"/>
  <c r="I306" i="2"/>
  <c r="AC306" i="2"/>
  <c r="C307" i="2"/>
  <c r="D307" i="2" s="1"/>
  <c r="B307" i="2"/>
  <c r="AI307" i="2" l="1"/>
  <c r="AH307" i="2"/>
  <c r="AG307" i="2"/>
  <c r="AF307" i="2"/>
  <c r="AE307" i="2"/>
  <c r="AD307" i="2"/>
  <c r="AB307" i="2"/>
  <c r="AN307" i="2"/>
  <c r="AA307" i="2"/>
  <c r="AM307" i="2"/>
  <c r="Z307" i="2"/>
  <c r="AL307" i="2"/>
  <c r="Y307" i="2"/>
  <c r="AK307" i="2"/>
  <c r="AJ307" i="2"/>
  <c r="V307" i="2"/>
  <c r="L307" i="1" s="1"/>
  <c r="Y242" i="13" s="1"/>
  <c r="J307" i="2"/>
  <c r="W307" i="2"/>
  <c r="M307" i="1" s="1"/>
  <c r="Z242" i="13" s="1"/>
  <c r="K307" i="2"/>
  <c r="L307" i="2"/>
  <c r="M307" i="2"/>
  <c r="N307" i="2"/>
  <c r="R307" i="2"/>
  <c r="H307" i="1" s="1"/>
  <c r="U242" i="13" s="1"/>
  <c r="T307" i="2"/>
  <c r="J307" i="1" s="1"/>
  <c r="W242" i="13" s="1"/>
  <c r="U307" i="2"/>
  <c r="K307" i="1" s="1"/>
  <c r="X242" i="13" s="1"/>
  <c r="S307" i="2"/>
  <c r="I307" i="1" s="1"/>
  <c r="V242" i="13" s="1"/>
  <c r="I307" i="2"/>
  <c r="AC307" i="2"/>
  <c r="U305" i="1"/>
  <c r="V305" i="1"/>
  <c r="W305" i="1"/>
  <c r="X305" i="1"/>
  <c r="Z305" i="1"/>
  <c r="Y305" i="1"/>
  <c r="C308" i="2"/>
  <c r="D308" i="2" s="1"/>
  <c r="B308" i="2"/>
  <c r="AF308" i="2" l="1"/>
  <c r="AE308" i="2"/>
  <c r="AD308" i="2"/>
  <c r="AB308" i="2"/>
  <c r="AN308" i="2"/>
  <c r="AA308" i="2"/>
  <c r="AM308" i="2"/>
  <c r="Z308" i="2"/>
  <c r="AL308" i="2"/>
  <c r="Y308" i="2"/>
  <c r="AK308" i="2"/>
  <c r="AJ308" i="2"/>
  <c r="AI308" i="2"/>
  <c r="AH308" i="2"/>
  <c r="AG308" i="2"/>
  <c r="U308" i="2"/>
  <c r="K308" i="1" s="1"/>
  <c r="X243" i="13" s="1"/>
  <c r="V308" i="2"/>
  <c r="L308" i="1" s="1"/>
  <c r="Y243" i="13" s="1"/>
  <c r="J308" i="2"/>
  <c r="W308" i="2"/>
  <c r="M308" i="1" s="1"/>
  <c r="Z243" i="13" s="1"/>
  <c r="K308" i="2"/>
  <c r="L308" i="2"/>
  <c r="M308" i="2"/>
  <c r="N308" i="2"/>
  <c r="S308" i="2"/>
  <c r="I308" i="1" s="1"/>
  <c r="V243" i="13" s="1"/>
  <c r="T308" i="2"/>
  <c r="J308" i="1" s="1"/>
  <c r="W243" i="13" s="1"/>
  <c r="R308" i="2"/>
  <c r="H308" i="1" s="1"/>
  <c r="U243" i="13" s="1"/>
  <c r="I308" i="2"/>
  <c r="AC308" i="2"/>
  <c r="W306" i="1"/>
  <c r="U306" i="1"/>
  <c r="X306" i="1"/>
  <c r="Y306" i="1"/>
  <c r="Z306" i="1"/>
  <c r="V306" i="1"/>
  <c r="B309" i="2"/>
  <c r="C309" i="2"/>
  <c r="D309" i="2" s="1"/>
  <c r="AB309" i="2" l="1"/>
  <c r="AN309" i="2"/>
  <c r="AA309" i="2"/>
  <c r="AM309" i="2"/>
  <c r="Z309" i="2"/>
  <c r="AL309" i="2"/>
  <c r="Y309" i="2"/>
  <c r="AK309" i="2"/>
  <c r="AJ309" i="2"/>
  <c r="AI309" i="2"/>
  <c r="AH309" i="2"/>
  <c r="AG309" i="2"/>
  <c r="AF309" i="2"/>
  <c r="AE309" i="2"/>
  <c r="AD309" i="2"/>
  <c r="T309" i="2"/>
  <c r="J309" i="1" s="1"/>
  <c r="W244" i="13" s="1"/>
  <c r="U309" i="2"/>
  <c r="K309" i="1" s="1"/>
  <c r="X244" i="13" s="1"/>
  <c r="V309" i="2"/>
  <c r="L309" i="1" s="1"/>
  <c r="Y244" i="13" s="1"/>
  <c r="J309" i="2"/>
  <c r="W309" i="2"/>
  <c r="M309" i="1" s="1"/>
  <c r="Z244" i="13" s="1"/>
  <c r="K309" i="2"/>
  <c r="L309" i="2"/>
  <c r="M309" i="2"/>
  <c r="N309" i="2"/>
  <c r="R309" i="2"/>
  <c r="H309" i="1" s="1"/>
  <c r="U244" i="13" s="1"/>
  <c r="S309" i="2"/>
  <c r="I309" i="1" s="1"/>
  <c r="V244" i="13" s="1"/>
  <c r="I309" i="2"/>
  <c r="AC309" i="2"/>
  <c r="X307" i="1"/>
  <c r="Y307" i="1"/>
  <c r="Z307" i="1"/>
  <c r="V307" i="1"/>
  <c r="U307" i="1"/>
  <c r="W307" i="1"/>
  <c r="C310" i="2"/>
  <c r="D310" i="2" s="1"/>
  <c r="B310" i="2"/>
  <c r="AL310" i="2" l="1"/>
  <c r="Y310" i="2"/>
  <c r="AK310" i="2"/>
  <c r="AJ310" i="2"/>
  <c r="AI310" i="2"/>
  <c r="AH310" i="2"/>
  <c r="AG310" i="2"/>
  <c r="AF310" i="2"/>
  <c r="AE310" i="2"/>
  <c r="AD310" i="2"/>
  <c r="AB310" i="2"/>
  <c r="AN310" i="2"/>
  <c r="AA310" i="2"/>
  <c r="AM310" i="2"/>
  <c r="Z310" i="2"/>
  <c r="S310" i="2"/>
  <c r="I310" i="1" s="1"/>
  <c r="V245" i="13" s="1"/>
  <c r="T310" i="2"/>
  <c r="J310" i="1" s="1"/>
  <c r="W245" i="13" s="1"/>
  <c r="U310" i="2"/>
  <c r="K310" i="1" s="1"/>
  <c r="X245" i="13" s="1"/>
  <c r="V310" i="2"/>
  <c r="L310" i="1" s="1"/>
  <c r="Y245" i="13" s="1"/>
  <c r="J310" i="2"/>
  <c r="W310" i="2"/>
  <c r="M310" i="1" s="1"/>
  <c r="Z245" i="13" s="1"/>
  <c r="K310" i="2"/>
  <c r="L310" i="2"/>
  <c r="M310" i="2"/>
  <c r="N310" i="2"/>
  <c r="R310" i="2"/>
  <c r="H310" i="1" s="1"/>
  <c r="U245" i="13" s="1"/>
  <c r="I310" i="2"/>
  <c r="AC310" i="2"/>
  <c r="Y308" i="1"/>
  <c r="U308" i="1"/>
  <c r="V308" i="1"/>
  <c r="Z308" i="1"/>
  <c r="X308" i="1"/>
  <c r="W308" i="1"/>
  <c r="C311" i="2"/>
  <c r="D311" i="2" s="1"/>
  <c r="B311" i="2"/>
  <c r="AI311" i="2" l="1"/>
  <c r="AH311" i="2"/>
  <c r="AG311" i="2"/>
  <c r="AF311" i="2"/>
  <c r="AE311" i="2"/>
  <c r="AD311" i="2"/>
  <c r="AB311" i="2"/>
  <c r="AN311" i="2"/>
  <c r="AA311" i="2"/>
  <c r="AM311" i="2"/>
  <c r="Z311" i="2"/>
  <c r="AL311" i="2"/>
  <c r="Y311" i="2"/>
  <c r="AK311" i="2"/>
  <c r="AJ311" i="2"/>
  <c r="R311" i="2"/>
  <c r="H311" i="1" s="1"/>
  <c r="U246" i="13" s="1"/>
  <c r="S311" i="2"/>
  <c r="I311" i="1" s="1"/>
  <c r="V246" i="13" s="1"/>
  <c r="T311" i="2"/>
  <c r="J311" i="1" s="1"/>
  <c r="W246" i="13" s="1"/>
  <c r="U311" i="2"/>
  <c r="K311" i="1" s="1"/>
  <c r="X246" i="13" s="1"/>
  <c r="V311" i="2"/>
  <c r="L311" i="1" s="1"/>
  <c r="Y246" i="13" s="1"/>
  <c r="J311" i="2"/>
  <c r="W311" i="2"/>
  <c r="M311" i="1" s="1"/>
  <c r="Z246" i="13" s="1"/>
  <c r="K311" i="2"/>
  <c r="L311" i="2"/>
  <c r="M311" i="2"/>
  <c r="N311" i="2"/>
  <c r="I311" i="2"/>
  <c r="AC311" i="2"/>
  <c r="U309" i="1"/>
  <c r="V309" i="1"/>
  <c r="W309" i="1"/>
  <c r="X309" i="1"/>
  <c r="Z309" i="1"/>
  <c r="Y309" i="1"/>
  <c r="C312" i="2"/>
  <c r="D312" i="2" s="1"/>
  <c r="B312" i="2"/>
  <c r="AF312" i="2" l="1"/>
  <c r="AE312" i="2"/>
  <c r="AD312" i="2"/>
  <c r="AB312" i="2"/>
  <c r="AN312" i="2"/>
  <c r="AA312" i="2"/>
  <c r="AM312" i="2"/>
  <c r="Z312" i="2"/>
  <c r="AL312" i="2"/>
  <c r="Y312" i="2"/>
  <c r="AK312" i="2"/>
  <c r="AJ312" i="2"/>
  <c r="AI312" i="2"/>
  <c r="AH312" i="2"/>
  <c r="AG312" i="2"/>
  <c r="R312" i="2"/>
  <c r="H312" i="1" s="1"/>
  <c r="U247" i="13" s="1"/>
  <c r="S312" i="2"/>
  <c r="I312" i="1" s="1"/>
  <c r="V247" i="13" s="1"/>
  <c r="T312" i="2"/>
  <c r="J312" i="1" s="1"/>
  <c r="W247" i="13" s="1"/>
  <c r="U312" i="2"/>
  <c r="K312" i="1" s="1"/>
  <c r="X247" i="13" s="1"/>
  <c r="V312" i="2"/>
  <c r="L312" i="1" s="1"/>
  <c r="Y247" i="13" s="1"/>
  <c r="J312" i="2"/>
  <c r="W312" i="2"/>
  <c r="M312" i="1" s="1"/>
  <c r="Z247" i="13" s="1"/>
  <c r="K312" i="2"/>
  <c r="L312" i="2"/>
  <c r="N312" i="2"/>
  <c r="M312" i="2"/>
  <c r="I312" i="2"/>
  <c r="AC312" i="2"/>
  <c r="W310" i="1"/>
  <c r="X310" i="1"/>
  <c r="Y310" i="1"/>
  <c r="U310" i="1"/>
  <c r="V310" i="1"/>
  <c r="Z310" i="1"/>
  <c r="B313" i="2"/>
  <c r="C313" i="2"/>
  <c r="D313" i="2" s="1"/>
  <c r="AB313" i="2" l="1"/>
  <c r="AN313" i="2"/>
  <c r="AA313" i="2"/>
  <c r="AM313" i="2"/>
  <c r="Z313" i="2"/>
  <c r="AL313" i="2"/>
  <c r="Y313" i="2"/>
  <c r="AK313" i="2"/>
  <c r="AJ313" i="2"/>
  <c r="AI313" i="2"/>
  <c r="AH313" i="2"/>
  <c r="AG313" i="2"/>
  <c r="AF313" i="2"/>
  <c r="AE313" i="2"/>
  <c r="AD313" i="2"/>
  <c r="R313" i="2"/>
  <c r="H313" i="1" s="1"/>
  <c r="U248" i="13" s="1"/>
  <c r="S313" i="2"/>
  <c r="I313" i="1" s="1"/>
  <c r="V248" i="13" s="1"/>
  <c r="T313" i="2"/>
  <c r="J313" i="1" s="1"/>
  <c r="W248" i="13" s="1"/>
  <c r="U313" i="2"/>
  <c r="K313" i="1" s="1"/>
  <c r="X248" i="13" s="1"/>
  <c r="V313" i="2"/>
  <c r="L313" i="1" s="1"/>
  <c r="Y248" i="13" s="1"/>
  <c r="J313" i="2"/>
  <c r="W313" i="2"/>
  <c r="M313" i="1" s="1"/>
  <c r="Z248" i="13" s="1"/>
  <c r="K313" i="2"/>
  <c r="M313" i="2"/>
  <c r="N313" i="2"/>
  <c r="L313" i="2"/>
  <c r="I313" i="2"/>
  <c r="AC313" i="2"/>
  <c r="U311" i="1"/>
  <c r="Y311" i="1"/>
  <c r="X311" i="1"/>
  <c r="W311" i="1"/>
  <c r="Z311" i="1"/>
  <c r="V311" i="1"/>
  <c r="C314" i="2"/>
  <c r="D314" i="2" s="1"/>
  <c r="B314" i="2"/>
  <c r="AL314" i="2" l="1"/>
  <c r="Y314" i="2"/>
  <c r="AK314" i="2"/>
  <c r="AJ314" i="2"/>
  <c r="AI314" i="2"/>
  <c r="AH314" i="2"/>
  <c r="AG314" i="2"/>
  <c r="AF314" i="2"/>
  <c r="AE314" i="2"/>
  <c r="AD314" i="2"/>
  <c r="AB314" i="2"/>
  <c r="AN314" i="2"/>
  <c r="AA314" i="2"/>
  <c r="AM314" i="2"/>
  <c r="Z314" i="2"/>
  <c r="N314" i="2"/>
  <c r="R314" i="2"/>
  <c r="H314" i="1" s="1"/>
  <c r="U249" i="13" s="1"/>
  <c r="S314" i="2"/>
  <c r="I314" i="1" s="1"/>
  <c r="V249" i="13" s="1"/>
  <c r="T314" i="2"/>
  <c r="J314" i="1" s="1"/>
  <c r="W249" i="13" s="1"/>
  <c r="U314" i="2"/>
  <c r="K314" i="1" s="1"/>
  <c r="X249" i="13" s="1"/>
  <c r="V314" i="2"/>
  <c r="L314" i="1" s="1"/>
  <c r="Y249" i="13" s="1"/>
  <c r="J314" i="2"/>
  <c r="W314" i="2"/>
  <c r="M314" i="1" s="1"/>
  <c r="Z249" i="13" s="1"/>
  <c r="L314" i="2"/>
  <c r="M314" i="2"/>
  <c r="K314" i="2"/>
  <c r="I314" i="2"/>
  <c r="AC314" i="2"/>
  <c r="W312" i="1"/>
  <c r="Z312" i="1"/>
  <c r="Y312" i="1"/>
  <c r="U312" i="1"/>
  <c r="V312" i="1"/>
  <c r="X312" i="1"/>
  <c r="C315" i="2"/>
  <c r="D315" i="2" s="1"/>
  <c r="B315" i="2"/>
  <c r="AI315" i="2" l="1"/>
  <c r="AH315" i="2"/>
  <c r="AG315" i="2"/>
  <c r="AF315" i="2"/>
  <c r="AE315" i="2"/>
  <c r="AD315" i="2"/>
  <c r="AB315" i="2"/>
  <c r="AN315" i="2"/>
  <c r="AA315" i="2"/>
  <c r="AM315" i="2"/>
  <c r="Z315" i="2"/>
  <c r="AL315" i="2"/>
  <c r="Y315" i="2"/>
  <c r="AK315" i="2"/>
  <c r="AJ315" i="2"/>
  <c r="M315" i="2"/>
  <c r="N315" i="2"/>
  <c r="R315" i="2"/>
  <c r="H315" i="1" s="1"/>
  <c r="U250" i="13" s="1"/>
  <c r="S315" i="2"/>
  <c r="I315" i="1" s="1"/>
  <c r="V250" i="13" s="1"/>
  <c r="T315" i="2"/>
  <c r="J315" i="1" s="1"/>
  <c r="W250" i="13" s="1"/>
  <c r="U315" i="2"/>
  <c r="K315" i="1" s="1"/>
  <c r="X250" i="13" s="1"/>
  <c r="V315" i="2"/>
  <c r="L315" i="1" s="1"/>
  <c r="Y250" i="13" s="1"/>
  <c r="K315" i="2"/>
  <c r="L315" i="2"/>
  <c r="J315" i="2"/>
  <c r="W315" i="2"/>
  <c r="M315" i="1" s="1"/>
  <c r="Z250" i="13" s="1"/>
  <c r="I315" i="2"/>
  <c r="AC315" i="2"/>
  <c r="V313" i="1"/>
  <c r="W313" i="1"/>
  <c r="X313" i="1"/>
  <c r="Z313" i="1"/>
  <c r="Y313" i="1"/>
  <c r="U313" i="1"/>
  <c r="C316" i="2"/>
  <c r="D316" i="2" s="1"/>
  <c r="B316" i="2"/>
  <c r="AF316" i="2" l="1"/>
  <c r="AE316" i="2"/>
  <c r="AD316" i="2"/>
  <c r="AB316" i="2"/>
  <c r="AN316" i="2"/>
  <c r="AA316" i="2"/>
  <c r="AM316" i="2"/>
  <c r="Z316" i="2"/>
  <c r="AL316" i="2"/>
  <c r="Y316" i="2"/>
  <c r="AK316" i="2"/>
  <c r="AJ316" i="2"/>
  <c r="AI316" i="2"/>
  <c r="AH316" i="2"/>
  <c r="AG316" i="2"/>
  <c r="L316" i="2"/>
  <c r="M316" i="2"/>
  <c r="N316" i="2"/>
  <c r="R316" i="2"/>
  <c r="H316" i="1" s="1"/>
  <c r="U251" i="13" s="1"/>
  <c r="S316" i="2"/>
  <c r="I316" i="1" s="1"/>
  <c r="V251" i="13" s="1"/>
  <c r="T316" i="2"/>
  <c r="J316" i="1" s="1"/>
  <c r="W251" i="13" s="1"/>
  <c r="U316" i="2"/>
  <c r="K316" i="1" s="1"/>
  <c r="X251" i="13" s="1"/>
  <c r="J316" i="2"/>
  <c r="W316" i="2"/>
  <c r="M316" i="1" s="1"/>
  <c r="Z251" i="13" s="1"/>
  <c r="K316" i="2"/>
  <c r="V316" i="2"/>
  <c r="L316" i="1" s="1"/>
  <c r="Y251" i="13" s="1"/>
  <c r="I316" i="2"/>
  <c r="AC316" i="2"/>
  <c r="X314" i="1"/>
  <c r="Y314" i="1"/>
  <c r="Z314" i="1"/>
  <c r="V314" i="1"/>
  <c r="U314" i="1"/>
  <c r="W314" i="1"/>
  <c r="B317" i="2"/>
  <c r="C317" i="2"/>
  <c r="D317" i="2" s="1"/>
  <c r="AB317" i="2" l="1"/>
  <c r="AN317" i="2"/>
  <c r="AA317" i="2"/>
  <c r="AM317" i="2"/>
  <c r="Z317" i="2"/>
  <c r="AL317" i="2"/>
  <c r="Y317" i="2"/>
  <c r="AK317" i="2"/>
  <c r="AJ317" i="2"/>
  <c r="AI317" i="2"/>
  <c r="AH317" i="2"/>
  <c r="AG317" i="2"/>
  <c r="AF317" i="2"/>
  <c r="AE317" i="2"/>
  <c r="AD317" i="2"/>
  <c r="K317" i="2"/>
  <c r="L317" i="2"/>
  <c r="M317" i="2"/>
  <c r="N317" i="2"/>
  <c r="R317" i="2"/>
  <c r="H317" i="1" s="1"/>
  <c r="U252" i="13" s="1"/>
  <c r="S317" i="2"/>
  <c r="I317" i="1" s="1"/>
  <c r="V252" i="13" s="1"/>
  <c r="T317" i="2"/>
  <c r="J317" i="1" s="1"/>
  <c r="W252" i="13" s="1"/>
  <c r="V317" i="2"/>
  <c r="L317" i="1" s="1"/>
  <c r="Y252" i="13" s="1"/>
  <c r="J317" i="2"/>
  <c r="W317" i="2"/>
  <c r="M317" i="1" s="1"/>
  <c r="Z252" i="13" s="1"/>
  <c r="U317" i="2"/>
  <c r="K317" i="1" s="1"/>
  <c r="X252" i="13" s="1"/>
  <c r="I317" i="2"/>
  <c r="AC317" i="2"/>
  <c r="Z316" i="1"/>
  <c r="Y316" i="1"/>
  <c r="U316" i="1"/>
  <c r="V316" i="1"/>
  <c r="X316" i="1"/>
  <c r="W316" i="1"/>
  <c r="Y315" i="1"/>
  <c r="Z315" i="1"/>
  <c r="V315" i="1"/>
  <c r="U315" i="1"/>
  <c r="W315" i="1"/>
  <c r="X315" i="1"/>
  <c r="C318" i="2"/>
  <c r="D318" i="2" s="1"/>
  <c r="B318" i="2"/>
  <c r="AL318" i="2" l="1"/>
  <c r="Y318" i="2"/>
  <c r="AK318" i="2"/>
  <c r="AJ318" i="2"/>
  <c r="AI318" i="2"/>
  <c r="AH318" i="2"/>
  <c r="AG318" i="2"/>
  <c r="AF318" i="2"/>
  <c r="AE318" i="2"/>
  <c r="AD318" i="2"/>
  <c r="AB318" i="2"/>
  <c r="AN318" i="2"/>
  <c r="AA318" i="2"/>
  <c r="AM318" i="2"/>
  <c r="Z318" i="2"/>
  <c r="J318" i="2"/>
  <c r="W318" i="2"/>
  <c r="M318" i="1" s="1"/>
  <c r="Z253" i="13" s="1"/>
  <c r="K318" i="2"/>
  <c r="L318" i="2"/>
  <c r="M318" i="2"/>
  <c r="N318" i="2"/>
  <c r="R318" i="2"/>
  <c r="H318" i="1" s="1"/>
  <c r="U253" i="13" s="1"/>
  <c r="S318" i="2"/>
  <c r="I318" i="1" s="1"/>
  <c r="V253" i="13" s="1"/>
  <c r="U318" i="2"/>
  <c r="K318" i="1" s="1"/>
  <c r="X253" i="13" s="1"/>
  <c r="V318" i="2"/>
  <c r="L318" i="1" s="1"/>
  <c r="Y253" i="13" s="1"/>
  <c r="T318" i="2"/>
  <c r="J318" i="1" s="1"/>
  <c r="W253" i="13" s="1"/>
  <c r="I318" i="2"/>
  <c r="AC318" i="2"/>
  <c r="C319" i="2"/>
  <c r="D319" i="2" s="1"/>
  <c r="B319" i="2"/>
  <c r="AG319" i="2" l="1"/>
  <c r="AF319" i="2"/>
  <c r="AD319" i="2"/>
  <c r="AL319" i="2"/>
  <c r="AK319" i="2"/>
  <c r="AJ319" i="2"/>
  <c r="AI319" i="2"/>
  <c r="AH319" i="2"/>
  <c r="AE319" i="2"/>
  <c r="AB319" i="2"/>
  <c r="AA319" i="2"/>
  <c r="Z319" i="2"/>
  <c r="Y319" i="2"/>
  <c r="AN319" i="2"/>
  <c r="AM319" i="2"/>
  <c r="V319" i="2"/>
  <c r="L319" i="1" s="1"/>
  <c r="Y254" i="13" s="1"/>
  <c r="J319" i="2"/>
  <c r="W319" i="2"/>
  <c r="M319" i="1" s="1"/>
  <c r="Z254" i="13" s="1"/>
  <c r="K319" i="2"/>
  <c r="L319" i="2"/>
  <c r="M319" i="2"/>
  <c r="N319" i="2"/>
  <c r="R319" i="2"/>
  <c r="H319" i="1" s="1"/>
  <c r="U254" i="13" s="1"/>
  <c r="T319" i="2"/>
  <c r="J319" i="1" s="1"/>
  <c r="W254" i="13" s="1"/>
  <c r="U319" i="2"/>
  <c r="K319" i="1" s="1"/>
  <c r="X254" i="13" s="1"/>
  <c r="S319" i="2"/>
  <c r="I319" i="1" s="1"/>
  <c r="V254" i="13" s="1"/>
  <c r="I319" i="2"/>
  <c r="AC319" i="2"/>
  <c r="U317" i="1"/>
  <c r="V317" i="1"/>
  <c r="W317" i="1"/>
  <c r="X317" i="1"/>
  <c r="Z317" i="1"/>
  <c r="Y317" i="1"/>
  <c r="C320" i="2"/>
  <c r="D320" i="2" s="1"/>
  <c r="B320" i="2"/>
  <c r="AD320" i="2" l="1"/>
  <c r="AB320" i="2"/>
  <c r="AM320" i="2"/>
  <c r="Z320" i="2"/>
  <c r="AL320" i="2"/>
  <c r="AK320" i="2"/>
  <c r="AJ320" i="2"/>
  <c r="AI320" i="2"/>
  <c r="AH320" i="2"/>
  <c r="AG320" i="2"/>
  <c r="AF320" i="2"/>
  <c r="AE320" i="2"/>
  <c r="AA320" i="2"/>
  <c r="Y320" i="2"/>
  <c r="AN320" i="2"/>
  <c r="U320" i="2"/>
  <c r="K320" i="1" s="1"/>
  <c r="X255" i="13" s="1"/>
  <c r="V320" i="2"/>
  <c r="L320" i="1" s="1"/>
  <c r="Y255" i="13" s="1"/>
  <c r="J320" i="2"/>
  <c r="W320" i="2"/>
  <c r="M320" i="1" s="1"/>
  <c r="Z255" i="13" s="1"/>
  <c r="K320" i="2"/>
  <c r="L320" i="2"/>
  <c r="M320" i="2"/>
  <c r="N320" i="2"/>
  <c r="S320" i="2"/>
  <c r="I320" i="1" s="1"/>
  <c r="V255" i="13" s="1"/>
  <c r="T320" i="2"/>
  <c r="J320" i="1" s="1"/>
  <c r="W255" i="13" s="1"/>
  <c r="R320" i="2"/>
  <c r="H320" i="1" s="1"/>
  <c r="U255" i="13" s="1"/>
  <c r="I320" i="2"/>
  <c r="AC320" i="2"/>
  <c r="X319" i="1"/>
  <c r="Y319" i="1"/>
  <c r="W319" i="1"/>
  <c r="Z319" i="1"/>
  <c r="V319" i="1"/>
  <c r="U319" i="1"/>
  <c r="V318" i="1"/>
  <c r="W318" i="1"/>
  <c r="X318" i="1"/>
  <c r="Y318" i="1"/>
  <c r="Z318" i="1"/>
  <c r="U318" i="1"/>
  <c r="B321" i="2"/>
  <c r="C321" i="2"/>
  <c r="D321" i="2" s="1"/>
  <c r="AM321" i="2" l="1"/>
  <c r="Z321" i="2"/>
  <c r="AL321" i="2"/>
  <c r="Y321" i="2"/>
  <c r="AJ321" i="2"/>
  <c r="AN321" i="2"/>
  <c r="AK321" i="2"/>
  <c r="AI321" i="2"/>
  <c r="AH321" i="2"/>
  <c r="AG321" i="2"/>
  <c r="AF321" i="2"/>
  <c r="AE321" i="2"/>
  <c r="AD321" i="2"/>
  <c r="AB321" i="2"/>
  <c r="AA321" i="2"/>
  <c r="T321" i="2"/>
  <c r="J321" i="1" s="1"/>
  <c r="W256" i="13" s="1"/>
  <c r="U321" i="2"/>
  <c r="K321" i="1" s="1"/>
  <c r="X256" i="13" s="1"/>
  <c r="V321" i="2"/>
  <c r="L321" i="1" s="1"/>
  <c r="Y256" i="13" s="1"/>
  <c r="J321" i="2"/>
  <c r="W321" i="2"/>
  <c r="M321" i="1" s="1"/>
  <c r="Z256" i="13" s="1"/>
  <c r="K321" i="2"/>
  <c r="L321" i="2"/>
  <c r="M321" i="2"/>
  <c r="N321" i="2"/>
  <c r="R321" i="2"/>
  <c r="H321" i="1" s="1"/>
  <c r="U256" i="13" s="1"/>
  <c r="S321" i="2"/>
  <c r="I321" i="1" s="1"/>
  <c r="V256" i="13" s="1"/>
  <c r="I321" i="2"/>
  <c r="AC321" i="2"/>
  <c r="Z320" i="1"/>
  <c r="U320" i="1"/>
  <c r="V320" i="1"/>
  <c r="W320" i="1"/>
  <c r="X320" i="1"/>
  <c r="Y320" i="1"/>
  <c r="C322" i="2"/>
  <c r="D322" i="2" s="1"/>
  <c r="B322" i="2"/>
  <c r="AJ322" i="2" l="1"/>
  <c r="AI322" i="2"/>
  <c r="AG322" i="2"/>
  <c r="Y322" i="2"/>
  <c r="AN322" i="2"/>
  <c r="AM322" i="2"/>
  <c r="AL322" i="2"/>
  <c r="AK322" i="2"/>
  <c r="AH322" i="2"/>
  <c r="AF322" i="2"/>
  <c r="AE322" i="2"/>
  <c r="AD322" i="2"/>
  <c r="AB322" i="2"/>
  <c r="AA322" i="2"/>
  <c r="Z322" i="2"/>
  <c r="S322" i="2"/>
  <c r="I322" i="1" s="1"/>
  <c r="V257" i="13" s="1"/>
  <c r="T322" i="2"/>
  <c r="J322" i="1" s="1"/>
  <c r="W257" i="13" s="1"/>
  <c r="U322" i="2"/>
  <c r="K322" i="1" s="1"/>
  <c r="X257" i="13" s="1"/>
  <c r="V322" i="2"/>
  <c r="L322" i="1" s="1"/>
  <c r="Y257" i="13" s="1"/>
  <c r="J322" i="2"/>
  <c r="W322" i="2"/>
  <c r="M322" i="1" s="1"/>
  <c r="Z257" i="13" s="1"/>
  <c r="K322" i="2"/>
  <c r="L322" i="2"/>
  <c r="M322" i="2"/>
  <c r="N322" i="2"/>
  <c r="R322" i="2"/>
  <c r="H322" i="1" s="1"/>
  <c r="U257" i="13" s="1"/>
  <c r="I322" i="2"/>
  <c r="AC322" i="2"/>
  <c r="C323" i="2"/>
  <c r="D323" i="2" s="1"/>
  <c r="B323" i="2"/>
  <c r="AG323" i="2" l="1"/>
  <c r="AF323" i="2"/>
  <c r="AD323" i="2"/>
  <c r="Y323" i="2"/>
  <c r="AN323" i="2"/>
  <c r="AM323" i="2"/>
  <c r="AL323" i="2"/>
  <c r="AK323" i="2"/>
  <c r="AJ323" i="2"/>
  <c r="AI323" i="2"/>
  <c r="AH323" i="2"/>
  <c r="AE323" i="2"/>
  <c r="AB323" i="2"/>
  <c r="AA323" i="2"/>
  <c r="Z323" i="2"/>
  <c r="R323" i="2"/>
  <c r="H323" i="1" s="1"/>
  <c r="U258" i="13" s="1"/>
  <c r="S323" i="2"/>
  <c r="I323" i="1" s="1"/>
  <c r="V258" i="13" s="1"/>
  <c r="T323" i="2"/>
  <c r="J323" i="1" s="1"/>
  <c r="W258" i="13" s="1"/>
  <c r="U323" i="2"/>
  <c r="K323" i="1" s="1"/>
  <c r="X258" i="13" s="1"/>
  <c r="V323" i="2"/>
  <c r="L323" i="1" s="1"/>
  <c r="Y258" i="13" s="1"/>
  <c r="J323" i="2"/>
  <c r="W323" i="2"/>
  <c r="M323" i="1" s="1"/>
  <c r="Z258" i="13" s="1"/>
  <c r="K323" i="2"/>
  <c r="L323" i="2"/>
  <c r="M323" i="2"/>
  <c r="N323" i="2"/>
  <c r="I323" i="2"/>
  <c r="AC323" i="2"/>
  <c r="Y321" i="1"/>
  <c r="U321" i="1"/>
  <c r="V321" i="1"/>
  <c r="W321" i="1"/>
  <c r="Z321" i="1"/>
  <c r="X321" i="1"/>
  <c r="C324" i="2"/>
  <c r="D324" i="2" s="1"/>
  <c r="B324" i="2"/>
  <c r="AD324" i="2" l="1"/>
  <c r="AB324" i="2"/>
  <c r="AM324" i="2"/>
  <c r="Z324" i="2"/>
  <c r="Y324" i="2"/>
  <c r="AN324" i="2"/>
  <c r="AL324" i="2"/>
  <c r="AK324" i="2"/>
  <c r="AJ324" i="2"/>
  <c r="AI324" i="2"/>
  <c r="AH324" i="2"/>
  <c r="AG324" i="2"/>
  <c r="AF324" i="2"/>
  <c r="AE324" i="2"/>
  <c r="AA324" i="2"/>
  <c r="R324" i="2"/>
  <c r="H324" i="1" s="1"/>
  <c r="U259" i="13" s="1"/>
  <c r="S324" i="2"/>
  <c r="I324" i="1" s="1"/>
  <c r="V259" i="13" s="1"/>
  <c r="T324" i="2"/>
  <c r="J324" i="1" s="1"/>
  <c r="W259" i="13" s="1"/>
  <c r="U324" i="2"/>
  <c r="K324" i="1" s="1"/>
  <c r="X259" i="13" s="1"/>
  <c r="V324" i="2"/>
  <c r="L324" i="1" s="1"/>
  <c r="Y259" i="13" s="1"/>
  <c r="J324" i="2"/>
  <c r="W324" i="2"/>
  <c r="M324" i="1" s="1"/>
  <c r="Z259" i="13" s="1"/>
  <c r="K324" i="2"/>
  <c r="L324" i="2"/>
  <c r="N324" i="2"/>
  <c r="M324" i="2"/>
  <c r="I324" i="2"/>
  <c r="AC324" i="2"/>
  <c r="V322" i="1"/>
  <c r="W322" i="1"/>
  <c r="Z322" i="1"/>
  <c r="U322" i="1"/>
  <c r="Y322" i="1"/>
  <c r="X322" i="1"/>
  <c r="B325" i="2"/>
  <c r="C325" i="2"/>
  <c r="D325" i="2" s="1"/>
  <c r="AM325" i="2" l="1"/>
  <c r="Z325" i="2"/>
  <c r="AL325" i="2"/>
  <c r="Y325" i="2"/>
  <c r="AJ325" i="2"/>
  <c r="AB325" i="2"/>
  <c r="AA325" i="2"/>
  <c r="AN325" i="2"/>
  <c r="AK325" i="2"/>
  <c r="AI325" i="2"/>
  <c r="AH325" i="2"/>
  <c r="AG325" i="2"/>
  <c r="AF325" i="2"/>
  <c r="AE325" i="2"/>
  <c r="AD325" i="2"/>
  <c r="R325" i="2"/>
  <c r="H325" i="1" s="1"/>
  <c r="U260" i="13" s="1"/>
  <c r="S325" i="2"/>
  <c r="I325" i="1" s="1"/>
  <c r="V260" i="13" s="1"/>
  <c r="T325" i="2"/>
  <c r="J325" i="1" s="1"/>
  <c r="W260" i="13" s="1"/>
  <c r="U325" i="2"/>
  <c r="K325" i="1" s="1"/>
  <c r="X260" i="13" s="1"/>
  <c r="V325" i="2"/>
  <c r="L325" i="1" s="1"/>
  <c r="Y260" i="13" s="1"/>
  <c r="J325" i="2"/>
  <c r="W325" i="2"/>
  <c r="M325" i="1" s="1"/>
  <c r="Z260" i="13" s="1"/>
  <c r="K325" i="2"/>
  <c r="M325" i="2"/>
  <c r="N325" i="2"/>
  <c r="L325" i="2"/>
  <c r="I325" i="2"/>
  <c r="AC325" i="2"/>
  <c r="U324" i="1"/>
  <c r="V324" i="1"/>
  <c r="X324" i="1"/>
  <c r="W324" i="1"/>
  <c r="Z324" i="1"/>
  <c r="Y324" i="1"/>
  <c r="Z323" i="1"/>
  <c r="U323" i="1"/>
  <c r="X323" i="1"/>
  <c r="Y323" i="1"/>
  <c r="W323" i="1"/>
  <c r="V323" i="1"/>
  <c r="C326" i="2"/>
  <c r="D326" i="2" s="1"/>
  <c r="B326" i="2"/>
  <c r="AJ326" i="2" l="1"/>
  <c r="AI326" i="2"/>
  <c r="AG326" i="2"/>
  <c r="AB326" i="2"/>
  <c r="AA326" i="2"/>
  <c r="Z326" i="2"/>
  <c r="Y326" i="2"/>
  <c r="AN326" i="2"/>
  <c r="AM326" i="2"/>
  <c r="AL326" i="2"/>
  <c r="AK326" i="2"/>
  <c r="AH326" i="2"/>
  <c r="AF326" i="2"/>
  <c r="AE326" i="2"/>
  <c r="AD326" i="2"/>
  <c r="N326" i="2"/>
  <c r="R326" i="2"/>
  <c r="H326" i="1" s="1"/>
  <c r="U261" i="13" s="1"/>
  <c r="S326" i="2"/>
  <c r="I326" i="1" s="1"/>
  <c r="V261" i="13" s="1"/>
  <c r="T326" i="2"/>
  <c r="J326" i="1" s="1"/>
  <c r="W261" i="13" s="1"/>
  <c r="U326" i="2"/>
  <c r="K326" i="1" s="1"/>
  <c r="X261" i="13" s="1"/>
  <c r="V326" i="2"/>
  <c r="L326" i="1" s="1"/>
  <c r="Y261" i="13" s="1"/>
  <c r="J326" i="2"/>
  <c r="W326" i="2"/>
  <c r="M326" i="1" s="1"/>
  <c r="Z261" i="13" s="1"/>
  <c r="L326" i="2"/>
  <c r="M326" i="2"/>
  <c r="K326" i="2"/>
  <c r="I326" i="2"/>
  <c r="AC326" i="2"/>
  <c r="C327" i="2"/>
  <c r="D327" i="2" s="1"/>
  <c r="B327" i="2"/>
  <c r="AG327" i="2" l="1"/>
  <c r="AF327" i="2"/>
  <c r="AD327" i="2"/>
  <c r="AB327" i="2"/>
  <c r="AA327" i="2"/>
  <c r="Z327" i="2"/>
  <c r="Y327" i="2"/>
  <c r="AN327" i="2"/>
  <c r="AM327" i="2"/>
  <c r="AL327" i="2"/>
  <c r="AK327" i="2"/>
  <c r="AJ327" i="2"/>
  <c r="AI327" i="2"/>
  <c r="AH327" i="2"/>
  <c r="AE327" i="2"/>
  <c r="M327" i="2"/>
  <c r="N327" i="2"/>
  <c r="R327" i="2"/>
  <c r="H327" i="1" s="1"/>
  <c r="U262" i="13" s="1"/>
  <c r="S327" i="2"/>
  <c r="I327" i="1" s="1"/>
  <c r="V262" i="13" s="1"/>
  <c r="T327" i="2"/>
  <c r="J327" i="1" s="1"/>
  <c r="W262" i="13" s="1"/>
  <c r="U327" i="2"/>
  <c r="K327" i="1" s="1"/>
  <c r="X262" i="13" s="1"/>
  <c r="V327" i="2"/>
  <c r="L327" i="1" s="1"/>
  <c r="Y262" i="13" s="1"/>
  <c r="K327" i="2"/>
  <c r="L327" i="2"/>
  <c r="J327" i="2"/>
  <c r="W327" i="2"/>
  <c r="M327" i="1" s="1"/>
  <c r="Z262" i="13" s="1"/>
  <c r="I327" i="2"/>
  <c r="AC327" i="2"/>
  <c r="V325" i="1"/>
  <c r="W325" i="1"/>
  <c r="X325" i="1"/>
  <c r="Z325" i="1"/>
  <c r="Y325" i="1"/>
  <c r="U325" i="1"/>
  <c r="C328" i="2"/>
  <c r="D328" i="2" s="1"/>
  <c r="B328" i="2"/>
  <c r="AD328" i="2" l="1"/>
  <c r="AB328" i="2"/>
  <c r="AM328" i="2"/>
  <c r="Z328" i="2"/>
  <c r="AF328" i="2"/>
  <c r="AE328" i="2"/>
  <c r="AA328" i="2"/>
  <c r="Y328" i="2"/>
  <c r="AN328" i="2"/>
  <c r="AL328" i="2"/>
  <c r="AK328" i="2"/>
  <c r="AJ328" i="2"/>
  <c r="AI328" i="2"/>
  <c r="AH328" i="2"/>
  <c r="AG328" i="2"/>
  <c r="L328" i="2"/>
  <c r="M328" i="2"/>
  <c r="N328" i="2"/>
  <c r="R328" i="2"/>
  <c r="H328" i="1" s="1"/>
  <c r="U263" i="13" s="1"/>
  <c r="S328" i="2"/>
  <c r="I328" i="1" s="1"/>
  <c r="V263" i="13" s="1"/>
  <c r="T328" i="2"/>
  <c r="J328" i="1" s="1"/>
  <c r="W263" i="13" s="1"/>
  <c r="U328" i="2"/>
  <c r="K328" i="1" s="1"/>
  <c r="X263" i="13" s="1"/>
  <c r="J328" i="2"/>
  <c r="W328" i="2"/>
  <c r="M328" i="1" s="1"/>
  <c r="Z263" i="13" s="1"/>
  <c r="K328" i="2"/>
  <c r="V328" i="2"/>
  <c r="L328" i="1" s="1"/>
  <c r="Y263" i="13" s="1"/>
  <c r="I328" i="2"/>
  <c r="AC328" i="2"/>
  <c r="W326" i="1"/>
  <c r="X326" i="1"/>
  <c r="Y326" i="1"/>
  <c r="Z326" i="1"/>
  <c r="U326" i="1"/>
  <c r="V326" i="1"/>
  <c r="X327" i="1"/>
  <c r="Y327" i="1"/>
  <c r="Z327" i="1"/>
  <c r="V327" i="1"/>
  <c r="U327" i="1"/>
  <c r="W327" i="1"/>
  <c r="B329" i="2"/>
  <c r="C329" i="2"/>
  <c r="D329" i="2" s="1"/>
  <c r="AM329" i="2" l="1"/>
  <c r="Z329" i="2"/>
  <c r="AL329" i="2"/>
  <c r="Y329" i="2"/>
  <c r="AJ329" i="2"/>
  <c r="AF329" i="2"/>
  <c r="AE329" i="2"/>
  <c r="AD329" i="2"/>
  <c r="AB329" i="2"/>
  <c r="AA329" i="2"/>
  <c r="AN329" i="2"/>
  <c r="AK329" i="2"/>
  <c r="AI329" i="2"/>
  <c r="AH329" i="2"/>
  <c r="AG329" i="2"/>
  <c r="K329" i="2"/>
  <c r="L329" i="2"/>
  <c r="M329" i="2"/>
  <c r="N329" i="2"/>
  <c r="R329" i="2"/>
  <c r="H329" i="1" s="1"/>
  <c r="U264" i="13" s="1"/>
  <c r="S329" i="2"/>
  <c r="I329" i="1" s="1"/>
  <c r="V264" i="13" s="1"/>
  <c r="T329" i="2"/>
  <c r="J329" i="1" s="1"/>
  <c r="W264" i="13" s="1"/>
  <c r="V329" i="2"/>
  <c r="L329" i="1" s="1"/>
  <c r="Y264" i="13" s="1"/>
  <c r="J329" i="2"/>
  <c r="W329" i="2"/>
  <c r="M329" i="1" s="1"/>
  <c r="Z264" i="13" s="1"/>
  <c r="U329" i="2"/>
  <c r="K329" i="1" s="1"/>
  <c r="X264" i="13" s="1"/>
  <c r="I329" i="2"/>
  <c r="AC329" i="2"/>
  <c r="Z328" i="1"/>
  <c r="U328" i="1"/>
  <c r="V328" i="1"/>
  <c r="X328" i="1"/>
  <c r="W328" i="1"/>
  <c r="Y328" i="1"/>
  <c r="C330" i="2"/>
  <c r="D330" i="2" s="1"/>
  <c r="B330" i="2"/>
  <c r="AJ330" i="2" l="1"/>
  <c r="AI330" i="2"/>
  <c r="AG330" i="2"/>
  <c r="AF330" i="2"/>
  <c r="AE330" i="2"/>
  <c r="AD330" i="2"/>
  <c r="AB330" i="2"/>
  <c r="AA330" i="2"/>
  <c r="Z330" i="2"/>
  <c r="Y330" i="2"/>
  <c r="AN330" i="2"/>
  <c r="AM330" i="2"/>
  <c r="AL330" i="2"/>
  <c r="AK330" i="2"/>
  <c r="AH330" i="2"/>
  <c r="J330" i="2"/>
  <c r="W330" i="2"/>
  <c r="M330" i="1" s="1"/>
  <c r="Z265" i="13" s="1"/>
  <c r="K330" i="2"/>
  <c r="L330" i="2"/>
  <c r="M330" i="2"/>
  <c r="N330" i="2"/>
  <c r="R330" i="2"/>
  <c r="H330" i="1" s="1"/>
  <c r="U265" i="13" s="1"/>
  <c r="S330" i="2"/>
  <c r="I330" i="1" s="1"/>
  <c r="V265" i="13" s="1"/>
  <c r="U330" i="2"/>
  <c r="K330" i="1" s="1"/>
  <c r="X265" i="13" s="1"/>
  <c r="V330" i="2"/>
  <c r="L330" i="1" s="1"/>
  <c r="Y265" i="13" s="1"/>
  <c r="T330" i="2"/>
  <c r="J330" i="1" s="1"/>
  <c r="W265" i="13" s="1"/>
  <c r="I330" i="2"/>
  <c r="AC330" i="2"/>
  <c r="C331" i="2"/>
  <c r="D331" i="2" s="1"/>
  <c r="B331" i="2"/>
  <c r="AG331" i="2" l="1"/>
  <c r="AF331" i="2"/>
  <c r="AD331" i="2"/>
  <c r="AI331" i="2"/>
  <c r="AH331" i="2"/>
  <c r="AE331" i="2"/>
  <c r="AB331" i="2"/>
  <c r="AA331" i="2"/>
  <c r="Z331" i="2"/>
  <c r="Y331" i="2"/>
  <c r="AN331" i="2"/>
  <c r="AM331" i="2"/>
  <c r="AL331" i="2"/>
  <c r="AK331" i="2"/>
  <c r="AJ331" i="2"/>
  <c r="V331" i="2"/>
  <c r="L331" i="1" s="1"/>
  <c r="Y266" i="13" s="1"/>
  <c r="J331" i="2"/>
  <c r="W331" i="2"/>
  <c r="M331" i="1" s="1"/>
  <c r="Z266" i="13" s="1"/>
  <c r="K331" i="2"/>
  <c r="L331" i="2"/>
  <c r="M331" i="2"/>
  <c r="N331" i="2"/>
  <c r="R331" i="2"/>
  <c r="H331" i="1" s="1"/>
  <c r="U266" i="13" s="1"/>
  <c r="T331" i="2"/>
  <c r="J331" i="1" s="1"/>
  <c r="W266" i="13" s="1"/>
  <c r="U331" i="2"/>
  <c r="K331" i="1" s="1"/>
  <c r="X266" i="13" s="1"/>
  <c r="S331" i="2"/>
  <c r="I331" i="1" s="1"/>
  <c r="V266" i="13" s="1"/>
  <c r="I331" i="2"/>
  <c r="AC331" i="2"/>
  <c r="U329" i="1"/>
  <c r="V329" i="1"/>
  <c r="W329" i="1"/>
  <c r="X329" i="1"/>
  <c r="Y329" i="1"/>
  <c r="Z329" i="1"/>
  <c r="C332" i="2"/>
  <c r="D332" i="2" s="1"/>
  <c r="B332" i="2"/>
  <c r="AD332" i="2" l="1"/>
  <c r="AB332" i="2"/>
  <c r="AM332" i="2"/>
  <c r="Z332" i="2"/>
  <c r="AI332" i="2"/>
  <c r="AH332" i="2"/>
  <c r="AG332" i="2"/>
  <c r="AF332" i="2"/>
  <c r="AE332" i="2"/>
  <c r="AA332" i="2"/>
  <c r="Y332" i="2"/>
  <c r="AN332" i="2"/>
  <c r="AL332" i="2"/>
  <c r="AK332" i="2"/>
  <c r="AJ332" i="2"/>
  <c r="U332" i="2"/>
  <c r="K332" i="1" s="1"/>
  <c r="X267" i="13" s="1"/>
  <c r="V332" i="2"/>
  <c r="L332" i="1" s="1"/>
  <c r="Y267" i="13" s="1"/>
  <c r="J332" i="2"/>
  <c r="W332" i="2"/>
  <c r="M332" i="1" s="1"/>
  <c r="Z267" i="13" s="1"/>
  <c r="K332" i="2"/>
  <c r="L332" i="2"/>
  <c r="M332" i="2"/>
  <c r="N332" i="2"/>
  <c r="S332" i="2"/>
  <c r="I332" i="1" s="1"/>
  <c r="V267" i="13" s="1"/>
  <c r="T332" i="2"/>
  <c r="J332" i="1" s="1"/>
  <c r="W267" i="13" s="1"/>
  <c r="R332" i="2"/>
  <c r="H332" i="1" s="1"/>
  <c r="U267" i="13" s="1"/>
  <c r="I332" i="2"/>
  <c r="AC332" i="2"/>
  <c r="X331" i="1"/>
  <c r="Y331" i="1"/>
  <c r="Z331" i="1"/>
  <c r="U331" i="1"/>
  <c r="V331" i="1"/>
  <c r="W331" i="1"/>
  <c r="V330" i="1"/>
  <c r="W330" i="1"/>
  <c r="X330" i="1"/>
  <c r="Y330" i="1"/>
  <c r="Z330" i="1"/>
  <c r="U330" i="1"/>
  <c r="B333" i="2"/>
  <c r="C333" i="2"/>
  <c r="D333" i="2" s="1"/>
  <c r="AM333" i="2" l="1"/>
  <c r="Z333" i="2"/>
  <c r="AL333" i="2"/>
  <c r="Y333" i="2"/>
  <c r="AJ333" i="2"/>
  <c r="AI333" i="2"/>
  <c r="AH333" i="2"/>
  <c r="AG333" i="2"/>
  <c r="AF333" i="2"/>
  <c r="AE333" i="2"/>
  <c r="AD333" i="2"/>
  <c r="AB333" i="2"/>
  <c r="AA333" i="2"/>
  <c r="AN333" i="2"/>
  <c r="AK333" i="2"/>
  <c r="T333" i="2"/>
  <c r="J333" i="1" s="1"/>
  <c r="W268" i="13" s="1"/>
  <c r="U333" i="2"/>
  <c r="K333" i="1" s="1"/>
  <c r="X268" i="13" s="1"/>
  <c r="V333" i="2"/>
  <c r="L333" i="1" s="1"/>
  <c r="Y268" i="13" s="1"/>
  <c r="J333" i="2"/>
  <c r="W333" i="2"/>
  <c r="M333" i="1" s="1"/>
  <c r="Z268" i="13" s="1"/>
  <c r="K333" i="2"/>
  <c r="L333" i="2"/>
  <c r="M333" i="2"/>
  <c r="N333" i="2"/>
  <c r="R333" i="2"/>
  <c r="H333" i="1" s="1"/>
  <c r="U268" i="13" s="1"/>
  <c r="S333" i="2"/>
  <c r="I333" i="1" s="1"/>
  <c r="V268" i="13" s="1"/>
  <c r="I333" i="2"/>
  <c r="AC333" i="2"/>
  <c r="W332" i="1"/>
  <c r="Z332" i="1"/>
  <c r="U332" i="1"/>
  <c r="Y332" i="1"/>
  <c r="V332" i="1"/>
  <c r="X332" i="1"/>
  <c r="C334" i="2"/>
  <c r="D334" i="2" s="1"/>
  <c r="B334" i="2"/>
  <c r="AJ334" i="2" l="1"/>
  <c r="AI334" i="2"/>
  <c r="AG334" i="2"/>
  <c r="AL334" i="2"/>
  <c r="AK334" i="2"/>
  <c r="AH334" i="2"/>
  <c r="AF334" i="2"/>
  <c r="AE334" i="2"/>
  <c r="AD334" i="2"/>
  <c r="AB334" i="2"/>
  <c r="AA334" i="2"/>
  <c r="Z334" i="2"/>
  <c r="Y334" i="2"/>
  <c r="AN334" i="2"/>
  <c r="AM334" i="2"/>
  <c r="S334" i="2"/>
  <c r="I334" i="1" s="1"/>
  <c r="V269" i="13" s="1"/>
  <c r="T334" i="2"/>
  <c r="J334" i="1" s="1"/>
  <c r="W269" i="13" s="1"/>
  <c r="U334" i="2"/>
  <c r="K334" i="1" s="1"/>
  <c r="X269" i="13" s="1"/>
  <c r="V334" i="2"/>
  <c r="L334" i="1" s="1"/>
  <c r="Y269" i="13" s="1"/>
  <c r="J334" i="2"/>
  <c r="W334" i="2"/>
  <c r="M334" i="1" s="1"/>
  <c r="Z269" i="13" s="1"/>
  <c r="K334" i="2"/>
  <c r="L334" i="2"/>
  <c r="M334" i="2"/>
  <c r="N334" i="2"/>
  <c r="R334" i="2"/>
  <c r="H334" i="1" s="1"/>
  <c r="U269" i="13" s="1"/>
  <c r="I334" i="2"/>
  <c r="AC334" i="2"/>
  <c r="C335" i="2"/>
  <c r="D335" i="2" s="1"/>
  <c r="B335" i="2"/>
  <c r="AG335" i="2" l="1"/>
  <c r="AF335" i="2"/>
  <c r="AD335" i="2"/>
  <c r="AL335" i="2"/>
  <c r="AK335" i="2"/>
  <c r="AJ335" i="2"/>
  <c r="AI335" i="2"/>
  <c r="AH335" i="2"/>
  <c r="AE335" i="2"/>
  <c r="AB335" i="2"/>
  <c r="AA335" i="2"/>
  <c r="Z335" i="2"/>
  <c r="Y335" i="2"/>
  <c r="AN335" i="2"/>
  <c r="AM335" i="2"/>
  <c r="R335" i="2"/>
  <c r="H335" i="1" s="1"/>
  <c r="U270" i="13" s="1"/>
  <c r="S335" i="2"/>
  <c r="I335" i="1" s="1"/>
  <c r="V270" i="13" s="1"/>
  <c r="T335" i="2"/>
  <c r="J335" i="1" s="1"/>
  <c r="W270" i="13" s="1"/>
  <c r="U335" i="2"/>
  <c r="K335" i="1" s="1"/>
  <c r="X270" i="13" s="1"/>
  <c r="V335" i="2"/>
  <c r="L335" i="1" s="1"/>
  <c r="Y270" i="13" s="1"/>
  <c r="J335" i="2"/>
  <c r="W335" i="2"/>
  <c r="M335" i="1" s="1"/>
  <c r="Z270" i="13" s="1"/>
  <c r="K335" i="2"/>
  <c r="L335" i="2"/>
  <c r="M335" i="2"/>
  <c r="N335" i="2"/>
  <c r="I335" i="2"/>
  <c r="AC335" i="2"/>
  <c r="Y333" i="1"/>
  <c r="U333" i="1"/>
  <c r="X333" i="1"/>
  <c r="W333" i="1"/>
  <c r="V333" i="1"/>
  <c r="Z333" i="1"/>
  <c r="C336" i="2"/>
  <c r="D336" i="2" s="1"/>
  <c r="B336" i="2"/>
  <c r="AD336" i="2" l="1"/>
  <c r="AB336" i="2"/>
  <c r="AM336" i="2"/>
  <c r="Z336" i="2"/>
  <c r="AL336" i="2"/>
  <c r="AK336" i="2"/>
  <c r="AJ336" i="2"/>
  <c r="AI336" i="2"/>
  <c r="AH336" i="2"/>
  <c r="AG336" i="2"/>
  <c r="AF336" i="2"/>
  <c r="AE336" i="2"/>
  <c r="AA336" i="2"/>
  <c r="Y336" i="2"/>
  <c r="AN336" i="2"/>
  <c r="R336" i="2"/>
  <c r="H336" i="1" s="1"/>
  <c r="U271" i="13" s="1"/>
  <c r="S336" i="2"/>
  <c r="I336" i="1" s="1"/>
  <c r="V271" i="13" s="1"/>
  <c r="T336" i="2"/>
  <c r="J336" i="1" s="1"/>
  <c r="W271" i="13" s="1"/>
  <c r="U336" i="2"/>
  <c r="K336" i="1" s="1"/>
  <c r="X271" i="13" s="1"/>
  <c r="V336" i="2"/>
  <c r="L336" i="1" s="1"/>
  <c r="Y271" i="13" s="1"/>
  <c r="J336" i="2"/>
  <c r="W336" i="2"/>
  <c r="M336" i="1" s="1"/>
  <c r="Z271" i="13" s="1"/>
  <c r="K336" i="2"/>
  <c r="L336" i="2"/>
  <c r="N336" i="2"/>
  <c r="M336" i="2"/>
  <c r="I336" i="2"/>
  <c r="AC336" i="2"/>
  <c r="Z335" i="1"/>
  <c r="V335" i="1"/>
  <c r="U335" i="1"/>
  <c r="X335" i="1"/>
  <c r="W335" i="1"/>
  <c r="Y335" i="1"/>
  <c r="X334" i="1"/>
  <c r="Y334" i="1"/>
  <c r="Z334" i="1"/>
  <c r="V334" i="1"/>
  <c r="W334" i="1"/>
  <c r="U334" i="1"/>
  <c r="B337" i="2"/>
  <c r="C337" i="2"/>
  <c r="U336" i="1" l="1"/>
  <c r="V336" i="1"/>
  <c r="X336" i="1"/>
  <c r="W336" i="1"/>
  <c r="Z336" i="1"/>
  <c r="Y336" i="1"/>
  <c r="C338" i="2"/>
  <c r="B338" i="2"/>
  <c r="C339" i="2" l="1"/>
  <c r="B339" i="2"/>
  <c r="U337" i="1" l="1"/>
  <c r="V337" i="1"/>
  <c r="W337" i="1"/>
  <c r="X337" i="1"/>
  <c r="Z337" i="1"/>
  <c r="Y337" i="1"/>
  <c r="C340" i="2"/>
  <c r="B340" i="2"/>
  <c r="X339" i="1" l="1"/>
  <c r="Y339" i="1"/>
  <c r="Z339" i="1"/>
  <c r="V339" i="1"/>
  <c r="U339" i="1"/>
  <c r="W339" i="1"/>
  <c r="V338" i="1"/>
  <c r="W338" i="1"/>
  <c r="X338" i="1"/>
  <c r="Y338" i="1"/>
  <c r="Z338" i="1"/>
  <c r="U338" i="1"/>
  <c r="B341" i="2"/>
  <c r="C341" i="2"/>
  <c r="C342" i="2" l="1"/>
  <c r="B342" i="2"/>
  <c r="Z340" i="1" l="1"/>
  <c r="U340" i="1"/>
  <c r="V340" i="1"/>
  <c r="X340" i="1"/>
  <c r="W340" i="1"/>
  <c r="Y340" i="1"/>
  <c r="C343" i="2"/>
  <c r="B343" i="2"/>
  <c r="U341" i="1" l="1"/>
  <c r="V341" i="1"/>
  <c r="W341" i="1"/>
  <c r="X341" i="1"/>
  <c r="Z341" i="1"/>
  <c r="Y341" i="1"/>
  <c r="V342" i="1"/>
  <c r="W342" i="1"/>
  <c r="X342" i="1"/>
  <c r="Y342" i="1"/>
  <c r="Z342" i="1"/>
  <c r="U342" i="1"/>
  <c r="C344" i="2"/>
  <c r="B344" i="2"/>
  <c r="B345" i="2" l="1"/>
  <c r="C345" i="2"/>
  <c r="U343" i="1" l="1"/>
  <c r="X343" i="1"/>
  <c r="Y343" i="1"/>
  <c r="Z343" i="1"/>
  <c r="W343" i="1"/>
  <c r="V343" i="1"/>
  <c r="C346" i="2"/>
  <c r="B346" i="2"/>
  <c r="W344" i="1" l="1"/>
  <c r="Z344" i="1"/>
  <c r="Y344" i="1"/>
  <c r="X344" i="1"/>
  <c r="V344" i="1"/>
  <c r="U344" i="1"/>
  <c r="C347" i="2"/>
  <c r="B347" i="2"/>
  <c r="X346" i="1" l="1"/>
  <c r="Y346" i="1"/>
  <c r="Z346" i="1"/>
  <c r="V346" i="1"/>
  <c r="W346" i="1"/>
  <c r="U346" i="1"/>
  <c r="V345" i="1"/>
  <c r="W345" i="1"/>
  <c r="X345" i="1"/>
  <c r="Z345" i="1"/>
  <c r="Y345" i="1"/>
  <c r="U345" i="1"/>
  <c r="C348" i="2"/>
  <c r="B348" i="2"/>
  <c r="B349" i="2" l="1"/>
  <c r="C349" i="2"/>
  <c r="Y347" i="1" l="1"/>
  <c r="Z347" i="1"/>
  <c r="V347" i="1"/>
  <c r="U347" i="1"/>
  <c r="X347" i="1"/>
  <c r="W347" i="1"/>
  <c r="C350" i="2"/>
  <c r="B350" i="2"/>
  <c r="Z348" i="1" l="1"/>
  <c r="U348" i="1"/>
  <c r="V348" i="1"/>
  <c r="X348" i="1"/>
  <c r="W348" i="1"/>
  <c r="Y348" i="1"/>
  <c r="C351" i="2"/>
  <c r="B351" i="2"/>
  <c r="U349" i="1" l="1"/>
  <c r="V349" i="1"/>
  <c r="W349" i="1"/>
  <c r="X349" i="1"/>
  <c r="Z349" i="1"/>
  <c r="Y349" i="1"/>
  <c r="C352" i="2"/>
  <c r="B352" i="2"/>
  <c r="V350" i="1" l="1"/>
  <c r="W350" i="1"/>
  <c r="X350" i="1"/>
  <c r="Y350" i="1"/>
  <c r="Z350" i="1"/>
  <c r="U350" i="1"/>
  <c r="B353" i="2"/>
  <c r="C353" i="2"/>
  <c r="X351" i="1" l="1"/>
  <c r="Y351" i="1"/>
  <c r="Z351" i="1"/>
  <c r="V351" i="1"/>
  <c r="U351" i="1"/>
  <c r="W351" i="1"/>
  <c r="C354" i="2"/>
  <c r="B354" i="2"/>
  <c r="Z352" i="1" l="1"/>
  <c r="U352" i="1"/>
  <c r="V352" i="1"/>
  <c r="X352" i="1"/>
  <c r="W352" i="1"/>
  <c r="Y352" i="1"/>
  <c r="C355" i="2"/>
  <c r="B355" i="2"/>
  <c r="Y353" i="1" l="1"/>
  <c r="U353" i="1"/>
  <c r="V353" i="1"/>
  <c r="W353" i="1"/>
  <c r="X353" i="1"/>
  <c r="Z353" i="1"/>
  <c r="C356" i="2"/>
  <c r="B356" i="2"/>
  <c r="V354" i="1" l="1"/>
  <c r="W354" i="1"/>
  <c r="Y354" i="1"/>
  <c r="U354" i="1"/>
  <c r="X354" i="1"/>
  <c r="Z354" i="1"/>
  <c r="B357" i="2"/>
  <c r="C357" i="2"/>
  <c r="Z355" i="1" l="1"/>
  <c r="U355" i="1"/>
  <c r="X355" i="1"/>
  <c r="Y355" i="1"/>
  <c r="W355" i="1"/>
  <c r="V355" i="1"/>
  <c r="C358" i="2"/>
  <c r="B358" i="2"/>
  <c r="U356" i="1" l="1"/>
  <c r="V356" i="1"/>
  <c r="X356" i="1"/>
  <c r="W356" i="1"/>
  <c r="Z356" i="1"/>
  <c r="Y356" i="1"/>
  <c r="C359" i="2"/>
  <c r="B359" i="2"/>
  <c r="V357" i="1" l="1"/>
  <c r="W357" i="1"/>
  <c r="X357" i="1"/>
  <c r="Z357" i="1"/>
  <c r="Y357" i="1"/>
  <c r="U357" i="1"/>
  <c r="C360" i="2"/>
  <c r="B360" i="2"/>
  <c r="W358" i="1" l="1"/>
  <c r="X358" i="1"/>
  <c r="Y358" i="1"/>
  <c r="Z358" i="1"/>
  <c r="V358" i="1"/>
  <c r="U358" i="1"/>
  <c r="B361" i="2"/>
  <c r="C361" i="2"/>
  <c r="X359" i="1" l="1"/>
  <c r="Y359" i="1"/>
  <c r="Z359" i="1"/>
  <c r="V359" i="1"/>
  <c r="U359" i="1"/>
  <c r="W359" i="1"/>
  <c r="C362" i="2"/>
  <c r="B362" i="2"/>
  <c r="Z360" i="1" l="1"/>
  <c r="U360" i="1"/>
  <c r="V360" i="1"/>
  <c r="X360" i="1"/>
  <c r="W360" i="1"/>
  <c r="Y360" i="1"/>
  <c r="C363" i="2"/>
  <c r="B363" i="2"/>
  <c r="U361" i="1" l="1"/>
  <c r="V361" i="1"/>
  <c r="W361" i="1"/>
  <c r="X361" i="1"/>
  <c r="Z361" i="1"/>
  <c r="Y361" i="1"/>
  <c r="C364" i="2"/>
  <c r="B364" i="2"/>
  <c r="V362" i="1" l="1"/>
  <c r="W362" i="1"/>
  <c r="X362" i="1"/>
  <c r="Y362" i="1"/>
  <c r="Z362" i="1"/>
  <c r="U362" i="1"/>
  <c r="B365" i="2"/>
  <c r="C365" i="2"/>
  <c r="X363" i="1" l="1"/>
  <c r="Y363" i="1"/>
  <c r="Z363" i="1"/>
  <c r="U363" i="1"/>
  <c r="V363" i="1"/>
  <c r="W363" i="1"/>
  <c r="C366" i="2"/>
  <c r="B366" i="2"/>
  <c r="W364" i="1" l="1"/>
  <c r="Z364" i="1"/>
  <c r="U364" i="1"/>
  <c r="Y364" i="1"/>
  <c r="X364" i="1"/>
  <c r="V364" i="1"/>
  <c r="C367" i="2"/>
  <c r="B367" i="2"/>
  <c r="Y365" i="1" l="1"/>
  <c r="U365" i="1"/>
  <c r="X365" i="1"/>
  <c r="W365" i="1"/>
  <c r="V365" i="1"/>
  <c r="Z365" i="1"/>
  <c r="C368" i="2"/>
  <c r="B368" i="2"/>
  <c r="Z367" i="1" l="1"/>
  <c r="V367" i="1"/>
  <c r="U367" i="1"/>
  <c r="X367" i="1"/>
  <c r="Y367" i="1"/>
  <c r="W367" i="1"/>
  <c r="X366" i="1"/>
  <c r="Y366" i="1"/>
  <c r="Z366" i="1"/>
  <c r="V366" i="1"/>
  <c r="W366" i="1"/>
  <c r="U366" i="1"/>
  <c r="B369" i="2"/>
  <c r="C369" i="2"/>
  <c r="V368" i="1" l="1"/>
  <c r="Z368" i="1"/>
  <c r="U368" i="1"/>
  <c r="W368" i="1"/>
  <c r="Y368" i="1"/>
  <c r="X368" i="1"/>
  <c r="C370" i="2"/>
  <c r="B370" i="2"/>
  <c r="C371" i="2" l="1"/>
  <c r="B371" i="2"/>
  <c r="U369" i="1" l="1"/>
  <c r="V369" i="1"/>
  <c r="X369" i="1"/>
  <c r="Z369" i="1"/>
  <c r="W369" i="1"/>
  <c r="Y369" i="1"/>
  <c r="C372" i="2"/>
  <c r="B372" i="2"/>
  <c r="U370" i="1" l="1"/>
  <c r="Y370" i="1"/>
  <c r="W370" i="1"/>
  <c r="X370" i="1"/>
  <c r="V370" i="1"/>
  <c r="Z370" i="1"/>
  <c r="B373" i="2"/>
  <c r="C373" i="2"/>
  <c r="V372" i="1" l="1"/>
  <c r="Z372" i="1"/>
  <c r="U372" i="1"/>
  <c r="W372" i="1"/>
  <c r="X372" i="1"/>
  <c r="Y372" i="1"/>
  <c r="X371" i="1"/>
  <c r="U371" i="1"/>
  <c r="V371" i="1"/>
  <c r="Y371" i="1"/>
  <c r="Z371" i="1"/>
  <c r="W371" i="1"/>
  <c r="C374" i="2"/>
  <c r="B374" i="2"/>
  <c r="C375" i="2" l="1"/>
  <c r="B375" i="2"/>
  <c r="X373" i="1" l="1"/>
  <c r="Z373" i="1"/>
  <c r="W373" i="1"/>
  <c r="Y373" i="1"/>
  <c r="U373" i="1"/>
  <c r="V373" i="1"/>
  <c r="C376" i="2"/>
  <c r="B376" i="2"/>
  <c r="X375" i="1" l="1"/>
  <c r="V375" i="1"/>
  <c r="U375" i="1"/>
  <c r="W375" i="1"/>
  <c r="Y375" i="1"/>
  <c r="Z375" i="1"/>
  <c r="V374" i="1"/>
  <c r="Z374" i="1"/>
  <c r="U374" i="1"/>
  <c r="Y374" i="1"/>
  <c r="W374" i="1"/>
  <c r="X374" i="1"/>
  <c r="B377" i="2"/>
  <c r="C377" i="2"/>
  <c r="Y376" i="1" l="1"/>
  <c r="V376" i="1"/>
  <c r="X376" i="1"/>
  <c r="Z376" i="1"/>
  <c r="U376" i="1"/>
  <c r="W376" i="1"/>
  <c r="C378" i="2"/>
  <c r="B378" i="2"/>
  <c r="C379" i="2" l="1"/>
  <c r="B379" i="2"/>
  <c r="Z377" i="1" l="1"/>
  <c r="U377" i="1"/>
  <c r="V377" i="1"/>
  <c r="X377" i="1"/>
  <c r="W377" i="1"/>
  <c r="Y377" i="1"/>
  <c r="C380" i="2"/>
  <c r="B380" i="2"/>
  <c r="U378" i="1" l="1"/>
  <c r="W378" i="1"/>
  <c r="X378" i="1"/>
  <c r="V378" i="1"/>
  <c r="Z378" i="1"/>
  <c r="Y378" i="1"/>
  <c r="W379" i="1"/>
  <c r="Y379" i="1"/>
  <c r="Z379" i="1"/>
  <c r="V379" i="1"/>
  <c r="X379" i="1"/>
  <c r="U379" i="1"/>
  <c r="B381" i="2"/>
  <c r="C381" i="2"/>
  <c r="X380" i="1" l="1"/>
  <c r="Y380" i="1"/>
  <c r="V380" i="1"/>
  <c r="U380" i="1"/>
  <c r="W380" i="1"/>
  <c r="Z380" i="1"/>
  <c r="C382" i="2"/>
  <c r="B382" i="2"/>
  <c r="C383" i="2" l="1"/>
  <c r="B383" i="2"/>
  <c r="V382" i="1" l="1"/>
  <c r="Z382" i="1"/>
  <c r="Y382" i="1"/>
  <c r="W382" i="1"/>
  <c r="X382" i="1"/>
  <c r="U382" i="1"/>
  <c r="W381" i="1"/>
  <c r="Y381" i="1"/>
  <c r="U381" i="1"/>
  <c r="V381" i="1"/>
  <c r="Z381" i="1"/>
  <c r="X381" i="1"/>
  <c r="C384" i="2"/>
  <c r="B384" i="2"/>
  <c r="X383" i="1" l="1"/>
  <c r="U383" i="1"/>
  <c r="V383" i="1"/>
  <c r="Y383" i="1"/>
  <c r="Z383" i="1"/>
  <c r="W383" i="1"/>
  <c r="B385" i="2"/>
  <c r="C385" i="2"/>
  <c r="Y384" i="1" l="1"/>
  <c r="V384" i="1"/>
  <c r="Z384" i="1"/>
  <c r="U384" i="1"/>
  <c r="X384" i="1"/>
  <c r="W384" i="1"/>
  <c r="C386" i="2"/>
  <c r="B386" i="2"/>
  <c r="C387" i="2" l="1"/>
  <c r="B387" i="2"/>
  <c r="X385" i="1" l="1"/>
  <c r="W385" i="1"/>
  <c r="Y385" i="1"/>
  <c r="Z385" i="1"/>
  <c r="U385" i="1"/>
  <c r="V385" i="1"/>
  <c r="C388" i="2"/>
  <c r="B388" i="2"/>
  <c r="U386" i="1" l="1"/>
  <c r="V386" i="1"/>
  <c r="Z386" i="1"/>
  <c r="Y386" i="1"/>
  <c r="X386" i="1"/>
  <c r="W386" i="1"/>
  <c r="Y387" i="1"/>
  <c r="Z387" i="1"/>
  <c r="W387" i="1"/>
  <c r="X387" i="1"/>
  <c r="U387" i="1"/>
  <c r="V387" i="1"/>
  <c r="B389" i="2"/>
  <c r="C389" i="2"/>
  <c r="C390" i="2" l="1"/>
  <c r="B390" i="2"/>
  <c r="X388" i="1" l="1"/>
  <c r="V388" i="1"/>
  <c r="Y388" i="1"/>
  <c r="Z388" i="1"/>
  <c r="U388" i="1"/>
  <c r="W388" i="1"/>
  <c r="C391" i="2"/>
  <c r="B391" i="2"/>
  <c r="U389" i="1" l="1"/>
  <c r="V389" i="1"/>
  <c r="Z389" i="1"/>
  <c r="X389" i="1"/>
  <c r="W389" i="1"/>
  <c r="Y389" i="1"/>
  <c r="C392" i="2"/>
  <c r="B392" i="2"/>
  <c r="U390" i="1" l="1"/>
  <c r="W390" i="1"/>
  <c r="X390" i="1"/>
  <c r="V390" i="1"/>
  <c r="Z390" i="1"/>
  <c r="Y390" i="1"/>
  <c r="V391" i="1"/>
  <c r="Y391" i="1"/>
  <c r="Z391" i="1"/>
  <c r="W391" i="1"/>
  <c r="U391" i="1"/>
  <c r="X391" i="1"/>
  <c r="B393" i="2"/>
  <c r="C393" i="2"/>
  <c r="Z392" i="1" l="1"/>
  <c r="U392" i="1"/>
  <c r="W392" i="1"/>
  <c r="Y392" i="1"/>
  <c r="X392" i="1"/>
  <c r="V392" i="1"/>
  <c r="C394" i="2"/>
  <c r="B394" i="2"/>
  <c r="C395" i="2" l="1"/>
  <c r="B395" i="2"/>
  <c r="X393" i="1" l="1"/>
  <c r="W393" i="1"/>
  <c r="Y393" i="1"/>
  <c r="Z393" i="1"/>
  <c r="U393" i="1"/>
  <c r="V393" i="1"/>
  <c r="C396" i="2"/>
  <c r="B396" i="2"/>
  <c r="V394" i="1" l="1"/>
  <c r="Z394" i="1"/>
  <c r="U394" i="1"/>
  <c r="Y394" i="1"/>
  <c r="W394" i="1"/>
  <c r="X394" i="1"/>
  <c r="X395" i="1"/>
  <c r="W395" i="1"/>
  <c r="U395" i="1"/>
  <c r="V395" i="1"/>
  <c r="Y395" i="1"/>
  <c r="Z395" i="1"/>
  <c r="B397" i="2"/>
  <c r="C397" i="2"/>
  <c r="V396" i="1" l="1"/>
  <c r="Z396" i="1"/>
  <c r="U396" i="1"/>
  <c r="W396" i="1"/>
  <c r="X396" i="1"/>
  <c r="Y396" i="1"/>
  <c r="C398" i="2"/>
  <c r="B398" i="2"/>
  <c r="C399" i="2" l="1"/>
  <c r="B399" i="2"/>
  <c r="X397" i="1" l="1"/>
  <c r="W397" i="1"/>
  <c r="Y397" i="1"/>
  <c r="Z397" i="1"/>
  <c r="V397" i="1"/>
  <c r="U397" i="1"/>
  <c r="C400" i="2"/>
  <c r="B400" i="2"/>
  <c r="W398" i="1" l="1"/>
  <c r="X398" i="1"/>
  <c r="U398" i="1"/>
  <c r="V398" i="1"/>
  <c r="Z398" i="1"/>
  <c r="Y398" i="1"/>
  <c r="Y399" i="1"/>
  <c r="Z399" i="1"/>
  <c r="V399" i="1"/>
  <c r="X399" i="1"/>
  <c r="U399" i="1"/>
  <c r="W399" i="1"/>
  <c r="B401" i="2"/>
  <c r="C401" i="2"/>
  <c r="C402" i="2" l="1"/>
  <c r="B402" i="2"/>
  <c r="Y400" i="1" l="1"/>
  <c r="X400" i="1"/>
  <c r="V400" i="1"/>
  <c r="Z400" i="1"/>
  <c r="U400" i="1"/>
  <c r="W400" i="1"/>
  <c r="C403" i="2"/>
  <c r="B403" i="2"/>
  <c r="Z401" i="1" l="1"/>
  <c r="U401" i="1"/>
  <c r="V401" i="1"/>
  <c r="X401" i="1"/>
  <c r="W401" i="1"/>
  <c r="Y401" i="1"/>
  <c r="C404" i="2"/>
  <c r="B404" i="2"/>
  <c r="Y402" i="1" l="1"/>
  <c r="W402" i="1"/>
  <c r="X402" i="1"/>
  <c r="U402" i="1"/>
  <c r="V402" i="1"/>
  <c r="Z402" i="1"/>
  <c r="X403" i="1"/>
  <c r="U403" i="1"/>
  <c r="W403" i="1"/>
  <c r="Y403" i="1"/>
  <c r="Z403" i="1"/>
  <c r="V403" i="1"/>
  <c r="B405" i="2"/>
  <c r="C405" i="2"/>
  <c r="V404" i="1" l="1"/>
  <c r="Z404" i="1"/>
  <c r="U404" i="1"/>
  <c r="W404" i="1"/>
  <c r="X404" i="1"/>
  <c r="Y404" i="1"/>
  <c r="C406" i="2"/>
  <c r="B406" i="2"/>
  <c r="C407" i="2" l="1"/>
  <c r="B407" i="2"/>
  <c r="X405" i="1" l="1"/>
  <c r="W405" i="1"/>
  <c r="Y405" i="1"/>
  <c r="Z405" i="1"/>
  <c r="U405" i="1"/>
  <c r="V405" i="1"/>
  <c r="C408" i="2"/>
  <c r="B408" i="2"/>
  <c r="V406" i="1" l="1"/>
  <c r="U406" i="1"/>
  <c r="Z406" i="1"/>
  <c r="Y406" i="1"/>
  <c r="W406" i="1"/>
  <c r="X406" i="1"/>
  <c r="W407" i="1"/>
  <c r="X407" i="1"/>
  <c r="U407" i="1"/>
  <c r="V407" i="1"/>
  <c r="Z407" i="1"/>
  <c r="Y407" i="1"/>
  <c r="B409" i="2"/>
  <c r="C409" i="2"/>
  <c r="V408" i="1" l="1"/>
  <c r="Z408" i="1"/>
  <c r="U408" i="1"/>
  <c r="Y408" i="1"/>
  <c r="W408" i="1"/>
  <c r="X408" i="1"/>
  <c r="C410" i="2"/>
  <c r="B410" i="2"/>
  <c r="C411" i="2" l="1"/>
  <c r="B411" i="2"/>
  <c r="U409" i="1" l="1"/>
  <c r="V409" i="1"/>
  <c r="X409" i="1"/>
  <c r="W409" i="1"/>
  <c r="Y409" i="1"/>
  <c r="Z409" i="1"/>
  <c r="C412" i="2"/>
  <c r="B412" i="2"/>
  <c r="Y411" i="1" l="1"/>
  <c r="Z411" i="1"/>
  <c r="V411" i="1"/>
  <c r="W411" i="1"/>
  <c r="X411" i="1"/>
  <c r="U411" i="1"/>
  <c r="W410" i="1"/>
  <c r="X410" i="1"/>
  <c r="U410" i="1"/>
  <c r="V410" i="1"/>
  <c r="Z410" i="1"/>
  <c r="Y410" i="1"/>
  <c r="B413" i="2"/>
  <c r="C413" i="2"/>
  <c r="X412" i="1" l="1"/>
  <c r="Y412" i="1"/>
  <c r="V412" i="1"/>
  <c r="Z412" i="1"/>
  <c r="U412" i="1"/>
  <c r="W412" i="1"/>
  <c r="C414" i="2"/>
  <c r="B414" i="2"/>
  <c r="C415" i="2" l="1"/>
  <c r="B415" i="2"/>
  <c r="W413" i="1" l="1"/>
  <c r="Y413" i="1"/>
  <c r="U413" i="1"/>
  <c r="V413" i="1"/>
  <c r="Z413" i="1"/>
  <c r="X413" i="1"/>
  <c r="C416" i="2"/>
  <c r="B416" i="2"/>
  <c r="X415" i="1" l="1"/>
  <c r="W415" i="1"/>
  <c r="U415" i="1"/>
  <c r="Y415" i="1"/>
  <c r="Z415" i="1"/>
  <c r="V415" i="1"/>
  <c r="U414" i="1"/>
  <c r="V414" i="1"/>
  <c r="Z414" i="1"/>
  <c r="Y414" i="1"/>
  <c r="W414" i="1"/>
  <c r="X414" i="1"/>
  <c r="B417" i="2"/>
  <c r="C417" i="2"/>
  <c r="V416" i="1" l="1"/>
  <c r="Z416" i="1"/>
  <c r="U416" i="1"/>
  <c r="W416" i="1"/>
  <c r="X416" i="1"/>
  <c r="Y416" i="1"/>
  <c r="C418" i="2"/>
  <c r="B418" i="2"/>
  <c r="C419" i="2" l="1"/>
  <c r="B419" i="2"/>
  <c r="Z417" i="1" l="1"/>
  <c r="X417" i="1"/>
  <c r="W417" i="1"/>
  <c r="Y417" i="1"/>
  <c r="U417" i="1"/>
  <c r="V417" i="1"/>
  <c r="C420" i="2"/>
  <c r="B420" i="2"/>
  <c r="V418" i="1" l="1"/>
  <c r="Z418" i="1"/>
  <c r="Y418" i="1"/>
  <c r="U418" i="1"/>
  <c r="X418" i="1"/>
  <c r="W418" i="1"/>
  <c r="Y419" i="1"/>
  <c r="Z419" i="1"/>
  <c r="X419" i="1"/>
  <c r="U419" i="1"/>
  <c r="W419" i="1"/>
  <c r="V419" i="1"/>
  <c r="B421" i="2"/>
  <c r="C421" i="2"/>
  <c r="X420" i="1" l="1"/>
  <c r="Y420" i="1"/>
  <c r="V420" i="1"/>
  <c r="Z420" i="1"/>
  <c r="U420" i="1"/>
  <c r="W420" i="1"/>
  <c r="C422" i="2"/>
  <c r="B422" i="2"/>
  <c r="C423" i="2" l="1"/>
  <c r="B423" i="2"/>
  <c r="U421" i="1" l="1"/>
  <c r="V421" i="1"/>
  <c r="X421" i="1"/>
  <c r="W421" i="1"/>
  <c r="Y421" i="1"/>
  <c r="Z421" i="1"/>
  <c r="C424" i="2"/>
  <c r="B424" i="2"/>
  <c r="U422" i="1" l="1"/>
  <c r="W422" i="1"/>
  <c r="X422" i="1"/>
  <c r="V422" i="1"/>
  <c r="Z422" i="1"/>
  <c r="Y422" i="1"/>
  <c r="W423" i="1"/>
  <c r="Y423" i="1"/>
  <c r="Z423" i="1"/>
  <c r="V423" i="1"/>
  <c r="X423" i="1"/>
  <c r="U423" i="1"/>
  <c r="B425" i="2"/>
  <c r="C425" i="2"/>
  <c r="Z424" i="1" l="1"/>
  <c r="U424" i="1"/>
  <c r="W424" i="1"/>
  <c r="Y424" i="1"/>
  <c r="X424" i="1"/>
  <c r="V424" i="1"/>
  <c r="C426" i="2"/>
  <c r="B426" i="2"/>
  <c r="C427" i="2" l="1"/>
  <c r="B427" i="2"/>
  <c r="X425" i="1" l="1"/>
  <c r="W425" i="1"/>
  <c r="Y425" i="1"/>
  <c r="U425" i="1"/>
  <c r="V425" i="1"/>
  <c r="Z425" i="1"/>
  <c r="C428" i="2"/>
  <c r="B428" i="2"/>
  <c r="V426" i="1" l="1"/>
  <c r="Z426" i="1"/>
  <c r="Y426" i="1"/>
  <c r="W426" i="1"/>
  <c r="X426" i="1"/>
  <c r="U426" i="1"/>
  <c r="V427" i="1"/>
  <c r="X427" i="1"/>
  <c r="U427" i="1"/>
  <c r="W427" i="1"/>
  <c r="Y427" i="1"/>
  <c r="Z427" i="1"/>
  <c r="B429" i="2"/>
  <c r="C429" i="2"/>
  <c r="X428" i="1" l="1"/>
  <c r="V428" i="1"/>
  <c r="Z428" i="1"/>
  <c r="U428" i="1"/>
  <c r="W428" i="1"/>
  <c r="Y428" i="1"/>
  <c r="C430" i="2"/>
  <c r="B430" i="2"/>
  <c r="C431" i="2" l="1"/>
  <c r="B431" i="2"/>
  <c r="Z429" i="1" l="1"/>
  <c r="X429" i="1"/>
  <c r="W429" i="1"/>
  <c r="Y429" i="1"/>
  <c r="V429" i="1"/>
  <c r="U429" i="1"/>
  <c r="C432" i="2"/>
  <c r="B432" i="2"/>
  <c r="V431" i="1" l="1"/>
  <c r="Y431" i="1"/>
  <c r="Z431" i="1"/>
  <c r="X431" i="1"/>
  <c r="W431" i="1"/>
  <c r="U431" i="1"/>
  <c r="W430" i="1"/>
  <c r="X430" i="1"/>
  <c r="U430" i="1"/>
  <c r="V430" i="1"/>
  <c r="Z430" i="1"/>
  <c r="Y430" i="1"/>
  <c r="B433" i="2"/>
  <c r="C433" i="2"/>
  <c r="Y432" i="1" l="1"/>
  <c r="X432" i="1"/>
  <c r="V432" i="1"/>
  <c r="Z432" i="1"/>
  <c r="U432" i="1"/>
  <c r="W432" i="1"/>
  <c r="C434" i="2"/>
  <c r="B434" i="2"/>
  <c r="C435" i="2" l="1"/>
  <c r="B435" i="2"/>
  <c r="Z433" i="1" l="1"/>
  <c r="U433" i="1"/>
  <c r="V433" i="1"/>
  <c r="X433" i="1"/>
  <c r="W433" i="1"/>
  <c r="Y433" i="1"/>
  <c r="C436" i="2"/>
  <c r="B436" i="2"/>
  <c r="X435" i="1" l="1"/>
  <c r="U435" i="1"/>
  <c r="Z435" i="1"/>
  <c r="Y435" i="1"/>
  <c r="V435" i="1"/>
  <c r="W435" i="1"/>
  <c r="U434" i="1"/>
  <c r="Y434" i="1"/>
  <c r="W434" i="1"/>
  <c r="X434" i="1"/>
  <c r="V434" i="1"/>
  <c r="Z434" i="1"/>
  <c r="B437" i="2"/>
  <c r="C437" i="2"/>
  <c r="V436" i="1" l="1"/>
  <c r="Z436" i="1"/>
  <c r="U436" i="1"/>
  <c r="W436" i="1"/>
  <c r="Y436" i="1"/>
  <c r="X436" i="1"/>
  <c r="C438" i="2"/>
  <c r="B438" i="2"/>
  <c r="C439" i="2" l="1"/>
  <c r="B439" i="2"/>
  <c r="Z437" i="1" l="1"/>
  <c r="X437" i="1"/>
  <c r="W437" i="1"/>
  <c r="Y437" i="1"/>
  <c r="V437" i="1"/>
  <c r="U437" i="1"/>
  <c r="C440" i="2"/>
  <c r="B440" i="2"/>
  <c r="V439" i="1" l="1"/>
  <c r="U439" i="1"/>
  <c r="X439" i="1"/>
  <c r="Z439" i="1"/>
  <c r="W439" i="1"/>
  <c r="Y439" i="1"/>
  <c r="V438" i="1"/>
  <c r="Z438" i="1"/>
  <c r="U438" i="1"/>
  <c r="Y438" i="1"/>
  <c r="X438" i="1"/>
  <c r="W438" i="1"/>
  <c r="B441" i="2"/>
  <c r="C441" i="2"/>
  <c r="Y440" i="1" l="1"/>
  <c r="V440" i="1"/>
  <c r="U440" i="1"/>
  <c r="W440" i="1"/>
  <c r="Z440" i="1"/>
  <c r="X440" i="1"/>
  <c r="C442" i="2"/>
  <c r="B442" i="2"/>
  <c r="C443" i="2" l="1"/>
  <c r="B443" i="2"/>
  <c r="U441" i="1" l="1"/>
  <c r="X441" i="1"/>
  <c r="W441" i="1"/>
  <c r="Y441" i="1"/>
  <c r="Z441" i="1"/>
  <c r="V441" i="1"/>
  <c r="C444" i="2"/>
  <c r="B444" i="2"/>
  <c r="Z443" i="1" l="1"/>
  <c r="V443" i="1"/>
  <c r="Y443" i="1"/>
  <c r="W443" i="1"/>
  <c r="U443" i="1"/>
  <c r="X443" i="1"/>
  <c r="U442" i="1"/>
  <c r="W442" i="1"/>
  <c r="Z442" i="1"/>
  <c r="V442" i="1"/>
  <c r="Y442" i="1"/>
  <c r="X442" i="1"/>
  <c r="B445" i="2"/>
  <c r="C445" i="2"/>
  <c r="C446" i="2" l="1"/>
  <c r="B446" i="2"/>
  <c r="X444" i="1" l="1"/>
  <c r="Y444" i="1"/>
  <c r="V444" i="1"/>
  <c r="U444" i="1"/>
  <c r="W444" i="1"/>
  <c r="Z444" i="1"/>
  <c r="C447" i="2"/>
  <c r="B447" i="2"/>
  <c r="W445" i="1" l="1"/>
  <c r="Z445" i="1"/>
  <c r="Y445" i="1"/>
  <c r="V445" i="1"/>
  <c r="U445" i="1"/>
  <c r="X445" i="1"/>
  <c r="C448" i="2"/>
  <c r="B448" i="2"/>
  <c r="Z446" i="1" l="1"/>
  <c r="V446" i="1"/>
  <c r="Y446" i="1"/>
  <c r="X446" i="1"/>
  <c r="W446" i="1"/>
  <c r="U446" i="1"/>
  <c r="W447" i="1"/>
  <c r="U447" i="1"/>
  <c r="X447" i="1"/>
  <c r="V447" i="1"/>
  <c r="Z447" i="1"/>
  <c r="Y447" i="1"/>
  <c r="B449" i="2"/>
  <c r="C449" i="2"/>
  <c r="Y448" i="1" l="1"/>
  <c r="U448" i="1"/>
  <c r="W448" i="1"/>
  <c r="Z448" i="1"/>
  <c r="V448" i="1"/>
  <c r="X448" i="1"/>
  <c r="C450" i="2"/>
  <c r="B450" i="2"/>
  <c r="C451" i="2" l="1"/>
  <c r="B451" i="2"/>
  <c r="Z449" i="1" l="1"/>
  <c r="Y449" i="1"/>
  <c r="V449" i="1"/>
  <c r="X449" i="1"/>
  <c r="U449" i="1"/>
  <c r="W449" i="1"/>
  <c r="C452" i="2"/>
  <c r="B452" i="2"/>
  <c r="Y451" i="1" l="1"/>
  <c r="V451" i="1"/>
  <c r="X451" i="1"/>
  <c r="U451" i="1"/>
  <c r="W451" i="1"/>
  <c r="Z451" i="1"/>
  <c r="U450" i="1"/>
  <c r="V450" i="1"/>
  <c r="X450" i="1"/>
  <c r="W450" i="1"/>
  <c r="Y450" i="1"/>
  <c r="Z450" i="1"/>
  <c r="B453" i="2"/>
  <c r="C453" i="2"/>
  <c r="C454" i="2" l="1"/>
  <c r="B454" i="2"/>
  <c r="Y452" i="1" l="1"/>
  <c r="U452" i="1"/>
  <c r="X452" i="1"/>
  <c r="Z452" i="1"/>
  <c r="W452" i="1"/>
  <c r="V452" i="1"/>
  <c r="C455" i="2"/>
  <c r="B455" i="2"/>
  <c r="X453" i="1" l="1"/>
  <c r="U453" i="1"/>
  <c r="W453" i="1"/>
  <c r="Y453" i="1"/>
  <c r="Z453" i="1"/>
  <c r="V453" i="1"/>
  <c r="C456" i="2"/>
  <c r="B456" i="2"/>
  <c r="X454" i="1" l="1"/>
  <c r="Z454" i="1"/>
  <c r="W454" i="1"/>
  <c r="U454" i="1"/>
  <c r="Y454" i="1"/>
  <c r="V454" i="1"/>
  <c r="B457" i="2"/>
  <c r="C457" i="2"/>
  <c r="Z455" i="1" l="1"/>
  <c r="W455" i="1"/>
  <c r="Y455" i="1"/>
  <c r="V455" i="1"/>
  <c r="X455" i="1"/>
  <c r="U455" i="1"/>
  <c r="C458" i="2"/>
  <c r="B458" i="2"/>
  <c r="Z456" i="1" l="1"/>
  <c r="V456" i="1"/>
  <c r="X456" i="1"/>
  <c r="U456" i="1"/>
  <c r="Y456" i="1"/>
  <c r="W456" i="1"/>
  <c r="C459" i="2"/>
  <c r="B459" i="2"/>
  <c r="U458" i="1" l="1"/>
  <c r="X458" i="1"/>
  <c r="Z458" i="1"/>
  <c r="W458" i="1"/>
  <c r="Y458" i="1"/>
  <c r="V458" i="1"/>
  <c r="Z457" i="1"/>
  <c r="Y457" i="1"/>
  <c r="V457" i="1"/>
  <c r="X457" i="1"/>
  <c r="U457" i="1"/>
  <c r="W457" i="1"/>
  <c r="C460" i="2"/>
  <c r="B460" i="2"/>
  <c r="U459" i="1" l="1"/>
  <c r="V459" i="1"/>
  <c r="W459" i="1"/>
  <c r="Z459" i="1"/>
  <c r="Y459" i="1"/>
  <c r="X459" i="1"/>
  <c r="B461" i="2"/>
  <c r="C461" i="2"/>
  <c r="Z460" i="1" l="1"/>
  <c r="X460" i="1"/>
  <c r="W460" i="1"/>
  <c r="V460" i="1"/>
  <c r="Y460" i="1"/>
  <c r="U460" i="1"/>
  <c r="C462" i="2"/>
  <c r="B462" i="2"/>
  <c r="C463" i="2" l="1"/>
  <c r="B463" i="2"/>
  <c r="U462" i="1" l="1"/>
  <c r="W462" i="1"/>
  <c r="Y462" i="1"/>
  <c r="V462" i="1"/>
  <c r="X462" i="1"/>
  <c r="Z462" i="1"/>
  <c r="Y461" i="1"/>
  <c r="V461" i="1"/>
  <c r="Z461" i="1"/>
  <c r="U461" i="1"/>
  <c r="W461" i="1"/>
  <c r="X461" i="1"/>
  <c r="C464" i="2"/>
  <c r="B464" i="2"/>
  <c r="B465" i="2" l="1"/>
  <c r="C465" i="2"/>
  <c r="V464" i="1" l="1"/>
  <c r="U464" i="1"/>
  <c r="Y464" i="1"/>
  <c r="Z464" i="1"/>
  <c r="X464" i="1"/>
  <c r="W464" i="1"/>
  <c r="V463" i="1"/>
  <c r="W463" i="1"/>
  <c r="Y463" i="1"/>
  <c r="X463" i="1"/>
  <c r="Z463" i="1"/>
  <c r="U463" i="1"/>
  <c r="C466" i="2"/>
  <c r="B466" i="2"/>
  <c r="C467" i="2" l="1"/>
  <c r="B467" i="2"/>
  <c r="V465" i="1" l="1"/>
  <c r="X465" i="1"/>
  <c r="U465" i="1"/>
  <c r="W465" i="1"/>
  <c r="Z465" i="1"/>
  <c r="Y465" i="1"/>
  <c r="C468" i="2"/>
  <c r="B468" i="2"/>
  <c r="X466" i="1" l="1"/>
  <c r="Z466" i="1"/>
  <c r="U466" i="1"/>
  <c r="W466" i="1"/>
  <c r="Y466" i="1"/>
  <c r="V466" i="1"/>
  <c r="B469" i="2"/>
  <c r="C469" i="2"/>
  <c r="Y468" i="1" l="1"/>
  <c r="W468" i="1"/>
  <c r="V468" i="1"/>
  <c r="X468" i="1"/>
  <c r="U468" i="1"/>
  <c r="Z468" i="1"/>
  <c r="X467" i="1"/>
  <c r="Z467" i="1"/>
  <c r="W467" i="1"/>
  <c r="Y467" i="1"/>
  <c r="V467" i="1"/>
  <c r="U467" i="1"/>
  <c r="C470" i="2"/>
  <c r="B470" i="2"/>
  <c r="C471" i="2" l="1"/>
  <c r="B471" i="2"/>
  <c r="Z469" i="1" l="1"/>
  <c r="Y469" i="1"/>
  <c r="V469" i="1"/>
  <c r="X469" i="1"/>
  <c r="U469" i="1"/>
  <c r="W469" i="1"/>
  <c r="C472" i="2"/>
  <c r="B472" i="2"/>
  <c r="U470" i="1" l="1"/>
  <c r="X470" i="1"/>
  <c r="Z470" i="1"/>
  <c r="V470" i="1"/>
  <c r="W470" i="1"/>
  <c r="Y470" i="1"/>
  <c r="B473" i="2"/>
  <c r="C473" i="2"/>
  <c r="V471" i="1" l="1"/>
  <c r="U471" i="1"/>
  <c r="W471" i="1"/>
  <c r="Z471" i="1"/>
  <c r="Y471" i="1"/>
  <c r="X471" i="1"/>
  <c r="C474" i="2"/>
  <c r="B474" i="2"/>
  <c r="X472" i="1" l="1"/>
  <c r="Z472" i="1"/>
  <c r="Y472" i="1"/>
  <c r="W472" i="1"/>
  <c r="U472" i="1"/>
  <c r="V472" i="1"/>
  <c r="C475" i="2"/>
  <c r="B475" i="2"/>
  <c r="W473" i="1" l="1"/>
  <c r="Z473" i="1"/>
  <c r="U473" i="1"/>
  <c r="V473" i="1"/>
  <c r="X473" i="1"/>
  <c r="Y473" i="1"/>
  <c r="C476" i="2"/>
  <c r="B476" i="2"/>
  <c r="Z474" i="1" l="1"/>
  <c r="V474" i="1"/>
  <c r="Y474" i="1"/>
  <c r="U474" i="1"/>
  <c r="W474" i="1"/>
  <c r="X474" i="1"/>
  <c r="B477" i="2"/>
  <c r="C477" i="2"/>
  <c r="Y475" i="1" l="1"/>
  <c r="Z475" i="1"/>
  <c r="X475" i="1"/>
  <c r="V475" i="1"/>
  <c r="W475" i="1"/>
  <c r="U475" i="1"/>
  <c r="C478" i="2"/>
  <c r="B478" i="2"/>
  <c r="V476" i="1" l="1"/>
  <c r="U476" i="1"/>
  <c r="Z476" i="1"/>
  <c r="X476" i="1"/>
  <c r="Y476" i="1"/>
  <c r="W476" i="1"/>
  <c r="C479" i="2"/>
  <c r="B479" i="2"/>
  <c r="V478" i="1" l="1"/>
  <c r="W478" i="1"/>
  <c r="X478" i="1"/>
  <c r="Z478" i="1"/>
  <c r="Y478" i="1"/>
  <c r="U478" i="1"/>
  <c r="U477" i="1"/>
  <c r="V477" i="1"/>
  <c r="X477" i="1"/>
  <c r="W477" i="1"/>
  <c r="Z477" i="1"/>
  <c r="Y477" i="1"/>
  <c r="C480" i="2"/>
  <c r="B480" i="2"/>
  <c r="B481" i="2" l="1"/>
  <c r="C481" i="2"/>
  <c r="Y480" i="1" l="1"/>
  <c r="W480" i="1"/>
  <c r="X480" i="1"/>
  <c r="V480" i="1"/>
  <c r="Z480" i="1"/>
  <c r="U480" i="1"/>
  <c r="W479" i="1"/>
  <c r="U479" i="1"/>
  <c r="Y479" i="1"/>
  <c r="Z479" i="1"/>
  <c r="X479" i="1"/>
  <c r="V479" i="1"/>
  <c r="C482" i="2"/>
  <c r="B482" i="2"/>
  <c r="C483" i="2" l="1"/>
  <c r="B483" i="2"/>
  <c r="Z481" i="1" l="1"/>
  <c r="Y481" i="1"/>
  <c r="U481" i="1"/>
  <c r="V481" i="1"/>
  <c r="X481" i="1"/>
  <c r="W481" i="1"/>
  <c r="C484" i="2"/>
  <c r="B484" i="2"/>
  <c r="U482" i="1" l="1"/>
  <c r="W482" i="1"/>
  <c r="X482" i="1"/>
  <c r="V482" i="1"/>
  <c r="Y482" i="1"/>
  <c r="Z482" i="1"/>
  <c r="V483" i="1"/>
  <c r="W483" i="1"/>
  <c r="U483" i="1"/>
  <c r="Y483" i="1"/>
  <c r="Z483" i="1"/>
  <c r="X483" i="1"/>
  <c r="B485" i="2"/>
  <c r="C485" i="2"/>
  <c r="Z484" i="1" l="1"/>
  <c r="U484" i="1"/>
  <c r="X484" i="1"/>
  <c r="Y484" i="1"/>
  <c r="W484" i="1"/>
  <c r="V484" i="1"/>
  <c r="C486" i="2"/>
  <c r="B486" i="2"/>
  <c r="C487" i="2" l="1"/>
  <c r="B487" i="2"/>
  <c r="X485" i="1" l="1"/>
  <c r="W485" i="1"/>
  <c r="Z485" i="1"/>
  <c r="Y485" i="1"/>
  <c r="U485" i="1"/>
  <c r="V485" i="1"/>
  <c r="C488" i="2"/>
  <c r="B488" i="2"/>
  <c r="W486" i="1" l="1"/>
  <c r="X486" i="1"/>
  <c r="V486" i="1"/>
  <c r="Z486" i="1"/>
  <c r="Y486" i="1"/>
  <c r="U486" i="1"/>
  <c r="Y487" i="1"/>
  <c r="Z487" i="1"/>
  <c r="X487" i="1"/>
  <c r="W487" i="1"/>
  <c r="V487" i="1"/>
  <c r="U487" i="1"/>
  <c r="B489" i="2"/>
  <c r="C489" i="2"/>
  <c r="Z488" i="1" l="1"/>
  <c r="V488" i="1"/>
  <c r="U488" i="1"/>
  <c r="X488" i="1"/>
  <c r="W488" i="1"/>
  <c r="Y488" i="1"/>
  <c r="C490" i="2"/>
  <c r="B490" i="2"/>
  <c r="C491" i="2" l="1"/>
  <c r="B491" i="2"/>
  <c r="Y489" i="1" l="1"/>
  <c r="Z489" i="1"/>
  <c r="U489" i="1"/>
  <c r="V489" i="1"/>
  <c r="X489" i="1"/>
  <c r="W489" i="1"/>
  <c r="C492" i="2"/>
  <c r="B492" i="2"/>
  <c r="W491" i="1" l="1"/>
  <c r="U491" i="1"/>
  <c r="X491" i="1"/>
  <c r="Y491" i="1"/>
  <c r="Z491" i="1"/>
  <c r="V491" i="1"/>
  <c r="U490" i="1"/>
  <c r="V490" i="1"/>
  <c r="W490" i="1"/>
  <c r="X490" i="1"/>
  <c r="Z490" i="1"/>
  <c r="Y490" i="1"/>
  <c r="B493" i="2"/>
  <c r="C493" i="2"/>
  <c r="Y492" i="1" l="1"/>
  <c r="W492" i="1"/>
  <c r="X492" i="1"/>
  <c r="Z492" i="1"/>
  <c r="V492" i="1"/>
  <c r="U492" i="1"/>
  <c r="C494" i="2"/>
  <c r="B494" i="2"/>
  <c r="C495" i="2" l="1"/>
  <c r="B495" i="2"/>
  <c r="Z493" i="1" l="1"/>
  <c r="Y493" i="1"/>
  <c r="U493" i="1"/>
  <c r="V493" i="1"/>
  <c r="W493" i="1"/>
  <c r="X493" i="1"/>
  <c r="C496" i="2"/>
  <c r="B496" i="2"/>
  <c r="Y494" i="1" l="1"/>
  <c r="U494" i="1"/>
  <c r="V494" i="1"/>
  <c r="W494" i="1"/>
  <c r="X494" i="1"/>
  <c r="Z494" i="1"/>
  <c r="V495" i="1"/>
  <c r="W495" i="1"/>
  <c r="Y495" i="1"/>
  <c r="Z495" i="1"/>
  <c r="U495" i="1"/>
  <c r="X495" i="1"/>
  <c r="B497" i="2"/>
  <c r="C497" i="2"/>
  <c r="X496" i="1" l="1"/>
  <c r="Z496" i="1"/>
  <c r="V496" i="1"/>
  <c r="U496" i="1"/>
  <c r="Y496" i="1"/>
  <c r="W496" i="1"/>
  <c r="C498" i="2"/>
  <c r="B498" i="2"/>
  <c r="C499" i="2" l="1"/>
  <c r="B499" i="2"/>
  <c r="U497" i="1" l="1"/>
  <c r="V497" i="1"/>
  <c r="X497" i="1"/>
  <c r="W497" i="1"/>
  <c r="Z497" i="1"/>
  <c r="Y497" i="1"/>
  <c r="C500" i="2"/>
  <c r="B500" i="2"/>
  <c r="V498" i="1" l="1"/>
  <c r="W498" i="1"/>
  <c r="X498" i="1"/>
  <c r="Z498" i="1"/>
  <c r="Y498" i="1"/>
  <c r="U498" i="1"/>
  <c r="B501" i="2"/>
  <c r="C501" i="2"/>
  <c r="X499" i="1" l="1"/>
  <c r="Y499" i="1"/>
  <c r="Z499" i="1"/>
  <c r="V499" i="1"/>
  <c r="W499" i="1"/>
  <c r="U499" i="1"/>
  <c r="C502" i="2"/>
  <c r="B502" i="2"/>
  <c r="Y500" i="1" l="1"/>
  <c r="W500" i="1"/>
  <c r="Z500" i="1"/>
  <c r="V500" i="1"/>
  <c r="U500" i="1"/>
  <c r="X500" i="1"/>
  <c r="Y501" i="1"/>
  <c r="U501" i="1"/>
  <c r="V501" i="1"/>
  <c r="X501" i="1"/>
  <c r="W501" i="1"/>
  <c r="Z501" i="1"/>
  <c r="C503" i="2"/>
  <c r="B503" i="2"/>
  <c r="C504" i="2" l="1"/>
  <c r="B504" i="2"/>
  <c r="U502" i="1" l="1"/>
  <c r="V502" i="1"/>
  <c r="W502" i="1"/>
  <c r="X502" i="1"/>
  <c r="Z502" i="1"/>
  <c r="Y502" i="1"/>
  <c r="B505" i="2"/>
  <c r="C505" i="2"/>
  <c r="W503" i="1" l="1"/>
  <c r="U503" i="1"/>
  <c r="X503" i="1"/>
  <c r="V503" i="1"/>
  <c r="Y503" i="1"/>
  <c r="Z503" i="1"/>
  <c r="C506" i="2"/>
  <c r="B506" i="2"/>
  <c r="X504" i="1" l="1"/>
  <c r="Y504" i="1"/>
  <c r="W504" i="1"/>
  <c r="Z504" i="1"/>
  <c r="U504" i="1"/>
  <c r="V504" i="1"/>
  <c r="C507" i="2"/>
  <c r="B507" i="2"/>
  <c r="W505" i="1" l="1"/>
  <c r="Z505" i="1"/>
  <c r="U505" i="1"/>
  <c r="V505" i="1"/>
  <c r="X505" i="1"/>
  <c r="Y505" i="1"/>
  <c r="C508" i="2"/>
  <c r="B508" i="2"/>
  <c r="Z506" i="1" l="1"/>
  <c r="Y506" i="1"/>
  <c r="U506" i="1"/>
  <c r="V506" i="1"/>
  <c r="W506" i="1"/>
  <c r="X506" i="1"/>
  <c r="V507" i="1"/>
  <c r="Y507" i="1"/>
  <c r="Z507" i="1"/>
  <c r="W507" i="1"/>
  <c r="X507" i="1"/>
  <c r="U507" i="1"/>
  <c r="B509" i="2"/>
  <c r="C509" i="2"/>
  <c r="C510" i="2" l="1"/>
  <c r="B510" i="2"/>
  <c r="Z508" i="1" l="1"/>
  <c r="V508" i="1"/>
  <c r="U508" i="1"/>
  <c r="X508" i="1"/>
  <c r="Y508" i="1"/>
  <c r="W508" i="1"/>
  <c r="C511" i="2"/>
  <c r="B511" i="2"/>
  <c r="U509" i="1" l="1"/>
  <c r="V509" i="1"/>
  <c r="X509" i="1"/>
  <c r="W509" i="1"/>
  <c r="Z509" i="1"/>
  <c r="Y509" i="1"/>
  <c r="C512" i="2"/>
  <c r="B512" i="2"/>
  <c r="V510" i="1" l="1"/>
  <c r="W510" i="1"/>
  <c r="X510" i="1"/>
  <c r="Z510" i="1"/>
  <c r="Y510" i="1"/>
  <c r="U510" i="1"/>
  <c r="B513" i="2"/>
  <c r="C513" i="2"/>
  <c r="W511" i="1" l="1"/>
  <c r="V511" i="1"/>
  <c r="X511" i="1"/>
  <c r="U511" i="1"/>
  <c r="Y511" i="1"/>
  <c r="Z511" i="1"/>
  <c r="C514" i="2"/>
  <c r="B514" i="2"/>
  <c r="Y512" i="1" l="1"/>
  <c r="Z512" i="1"/>
  <c r="W512" i="1"/>
  <c r="V512" i="1"/>
  <c r="U512" i="1"/>
  <c r="X512" i="1"/>
  <c r="C515" i="2"/>
  <c r="B515" i="2"/>
  <c r="U514" i="1" l="1"/>
  <c r="V514" i="1"/>
  <c r="W514" i="1"/>
  <c r="X514" i="1"/>
  <c r="Y514" i="1"/>
  <c r="Z514" i="1"/>
  <c r="Y513" i="1"/>
  <c r="Z513" i="1"/>
  <c r="U513" i="1"/>
  <c r="V513" i="1"/>
  <c r="X513" i="1"/>
  <c r="W513" i="1"/>
  <c r="C516" i="2"/>
  <c r="B516" i="2"/>
  <c r="W515" i="1" l="1"/>
  <c r="X515" i="1"/>
  <c r="U515" i="1"/>
  <c r="V515" i="1"/>
  <c r="Y515" i="1"/>
  <c r="Z515" i="1"/>
  <c r="B517" i="2"/>
  <c r="C517" i="2"/>
  <c r="U516" i="1" l="1"/>
  <c r="X516" i="1"/>
  <c r="Y516" i="1"/>
  <c r="Z516" i="1"/>
  <c r="V516" i="1"/>
  <c r="W516" i="1"/>
  <c r="C518" i="2"/>
  <c r="B518" i="2"/>
  <c r="C519" i="2" l="1"/>
  <c r="B519" i="2"/>
  <c r="X517" i="1" l="1"/>
  <c r="Z517" i="1"/>
  <c r="W517" i="1"/>
  <c r="U517" i="1"/>
  <c r="V517" i="1"/>
  <c r="Y517" i="1"/>
  <c r="W518" i="1"/>
  <c r="X518" i="1"/>
  <c r="Z518" i="1"/>
  <c r="Y518" i="1"/>
  <c r="U518" i="1"/>
  <c r="V518" i="1"/>
  <c r="C520" i="2"/>
  <c r="B520" i="2"/>
  <c r="W519" i="1" l="1"/>
  <c r="Y519" i="1"/>
  <c r="Z519" i="1"/>
  <c r="V519" i="1"/>
  <c r="X519" i="1"/>
  <c r="U519" i="1"/>
  <c r="B521" i="2"/>
  <c r="C521" i="2"/>
  <c r="C522" i="2" l="1"/>
  <c r="B522" i="2"/>
  <c r="Z520" i="1" l="1"/>
  <c r="X520" i="1"/>
  <c r="V520" i="1"/>
  <c r="U520" i="1"/>
  <c r="Y520" i="1"/>
  <c r="W520" i="1"/>
  <c r="C523" i="2"/>
  <c r="B523" i="2"/>
  <c r="Z521" i="1" l="1"/>
  <c r="Y521" i="1"/>
  <c r="U521" i="1"/>
  <c r="V521" i="1"/>
  <c r="X521" i="1"/>
  <c r="W521" i="1"/>
  <c r="C524" i="2"/>
  <c r="B524" i="2"/>
  <c r="V522" i="1" l="1"/>
  <c r="W522" i="1"/>
  <c r="X522" i="1"/>
  <c r="Z522" i="1"/>
  <c r="Y522" i="1"/>
  <c r="U522" i="1"/>
  <c r="B525" i="2"/>
  <c r="C525" i="2"/>
  <c r="Y524" i="1" l="1"/>
  <c r="Z524" i="1"/>
  <c r="W524" i="1"/>
  <c r="X524" i="1"/>
  <c r="V524" i="1"/>
  <c r="U524" i="1"/>
  <c r="W523" i="1"/>
  <c r="X523" i="1"/>
  <c r="U523" i="1"/>
  <c r="Y523" i="1"/>
  <c r="Z523" i="1"/>
  <c r="V523" i="1"/>
  <c r="C526" i="2"/>
  <c r="B526" i="2"/>
  <c r="C527" i="2" l="1"/>
  <c r="B527" i="2"/>
  <c r="Y525" i="1" l="1"/>
  <c r="U525" i="1"/>
  <c r="V525" i="1"/>
  <c r="W525" i="1"/>
  <c r="X525" i="1"/>
  <c r="Z525" i="1"/>
  <c r="Y526" i="1"/>
  <c r="U526" i="1"/>
  <c r="V526" i="1"/>
  <c r="W526" i="1"/>
  <c r="X526" i="1"/>
  <c r="Z526" i="1"/>
  <c r="C528" i="2"/>
  <c r="B528" i="2"/>
  <c r="W527" i="1" l="1"/>
  <c r="V527" i="1"/>
  <c r="X527" i="1"/>
  <c r="U527" i="1"/>
  <c r="Y527" i="1"/>
  <c r="Z527" i="1"/>
  <c r="B529" i="2"/>
  <c r="C529" i="2"/>
  <c r="C530" i="2" l="1"/>
  <c r="B530" i="2"/>
  <c r="V528" i="1" l="1"/>
  <c r="U528" i="1"/>
  <c r="X528" i="1"/>
  <c r="Y528" i="1"/>
  <c r="Z528" i="1"/>
  <c r="W528" i="1"/>
  <c r="C531" i="2"/>
  <c r="B531" i="2"/>
  <c r="U529" i="1" l="1"/>
  <c r="V529" i="1"/>
  <c r="X529" i="1"/>
  <c r="Z529" i="1"/>
  <c r="W529" i="1"/>
  <c r="Y529" i="1"/>
  <c r="C532" i="2"/>
  <c r="B532" i="2"/>
  <c r="X531" i="1" l="1"/>
  <c r="V531" i="1"/>
  <c r="Y531" i="1"/>
  <c r="Z531" i="1"/>
  <c r="W531" i="1"/>
  <c r="U531" i="1"/>
  <c r="W530" i="1"/>
  <c r="X530" i="1"/>
  <c r="U530" i="1"/>
  <c r="Z530" i="1"/>
  <c r="Y530" i="1"/>
  <c r="V530" i="1"/>
  <c r="B533" i="2"/>
  <c r="C533" i="2"/>
  <c r="C534" i="2" l="1"/>
  <c r="B534" i="2"/>
  <c r="Z532" i="1" l="1"/>
  <c r="W532" i="1"/>
  <c r="V532" i="1"/>
  <c r="U532" i="1"/>
  <c r="Y532" i="1"/>
  <c r="X532" i="1"/>
  <c r="C535" i="2"/>
  <c r="B535" i="2"/>
  <c r="Z533" i="1" l="1"/>
  <c r="Y533" i="1"/>
  <c r="U533" i="1"/>
  <c r="V533" i="1"/>
  <c r="X533" i="1"/>
  <c r="W533" i="1"/>
  <c r="C536" i="2"/>
  <c r="B536" i="2"/>
  <c r="W535" i="1" l="1"/>
  <c r="X535" i="1"/>
  <c r="U535" i="1"/>
  <c r="Y535" i="1"/>
  <c r="Z535" i="1"/>
  <c r="V535" i="1"/>
  <c r="V534" i="1"/>
  <c r="W534" i="1"/>
  <c r="X534" i="1"/>
  <c r="Z534" i="1"/>
  <c r="U534" i="1"/>
  <c r="Y534" i="1"/>
  <c r="B537" i="2"/>
  <c r="C537" i="2"/>
  <c r="C538" i="2" l="1"/>
  <c r="B538" i="2"/>
  <c r="X536" i="1" l="1"/>
  <c r="Z536" i="1"/>
  <c r="W536" i="1"/>
  <c r="Y536" i="1"/>
  <c r="U536" i="1"/>
  <c r="V536" i="1"/>
  <c r="C539" i="2"/>
  <c r="B539" i="2"/>
  <c r="W537" i="1" l="1"/>
  <c r="Z537" i="1"/>
  <c r="U537" i="1"/>
  <c r="V537" i="1"/>
  <c r="Y537" i="1"/>
  <c r="X537" i="1"/>
  <c r="C540" i="2"/>
  <c r="B540" i="2"/>
  <c r="U538" i="1" l="1"/>
  <c r="Z538" i="1"/>
  <c r="Y538" i="1"/>
  <c r="V538" i="1"/>
  <c r="W538" i="1"/>
  <c r="X538" i="1"/>
  <c r="Y539" i="1"/>
  <c r="Z539" i="1"/>
  <c r="W539" i="1"/>
  <c r="V539" i="1"/>
  <c r="X539" i="1"/>
  <c r="U539" i="1"/>
  <c r="B541" i="2"/>
  <c r="C541" i="2"/>
  <c r="V540" i="1" l="1"/>
  <c r="U540" i="1"/>
  <c r="X540" i="1"/>
  <c r="Y540" i="1"/>
  <c r="Z540" i="1"/>
  <c r="W540" i="1"/>
  <c r="C542" i="2"/>
  <c r="B542" i="2"/>
  <c r="C543" i="2" l="1"/>
  <c r="B543" i="2"/>
  <c r="U541" i="1" l="1"/>
  <c r="V541" i="1"/>
  <c r="X541" i="1"/>
  <c r="W541" i="1"/>
  <c r="Z541" i="1"/>
  <c r="Y541" i="1"/>
  <c r="C544" i="2"/>
  <c r="B544" i="2"/>
  <c r="V542" i="1" l="1"/>
  <c r="U542" i="1"/>
  <c r="W542" i="1"/>
  <c r="X542" i="1"/>
  <c r="Z542" i="1"/>
  <c r="Y542" i="1"/>
  <c r="B545" i="2"/>
  <c r="C545" i="2"/>
  <c r="X543" i="1" l="1"/>
  <c r="U543" i="1"/>
  <c r="V543" i="1"/>
  <c r="W543" i="1"/>
  <c r="Y543" i="1"/>
  <c r="Z543" i="1"/>
  <c r="C546" i="2"/>
  <c r="B546" i="2"/>
  <c r="Z544" i="1" l="1"/>
  <c r="W544" i="1"/>
  <c r="Y544" i="1"/>
  <c r="V544" i="1"/>
  <c r="U544" i="1"/>
  <c r="X544" i="1"/>
  <c r="C547" i="2"/>
  <c r="B547" i="2"/>
  <c r="Z545" i="1" l="1"/>
  <c r="Y545" i="1"/>
  <c r="U545" i="1"/>
  <c r="V545" i="1"/>
  <c r="X545" i="1"/>
  <c r="W545" i="1"/>
  <c r="C548" i="2"/>
  <c r="B548" i="2"/>
  <c r="V546" i="1" l="1"/>
  <c r="U546" i="1"/>
  <c r="W546" i="1"/>
  <c r="X546" i="1"/>
  <c r="Y546" i="1"/>
  <c r="Z546" i="1"/>
  <c r="X547" i="1"/>
  <c r="U547" i="1"/>
  <c r="W547" i="1"/>
  <c r="Y547" i="1"/>
  <c r="Z547" i="1"/>
  <c r="V547" i="1"/>
  <c r="B549" i="2"/>
  <c r="C549" i="2"/>
  <c r="U548" i="1" l="1"/>
  <c r="X548" i="1"/>
  <c r="Z548" i="1"/>
  <c r="Y548" i="1"/>
  <c r="V548" i="1"/>
  <c r="W548" i="1"/>
  <c r="C550" i="2"/>
  <c r="B550" i="2"/>
  <c r="C551" i="2" l="1"/>
  <c r="B551" i="2"/>
  <c r="X549" i="1" l="1"/>
  <c r="W549" i="1"/>
  <c r="Z549" i="1"/>
  <c r="U549" i="1"/>
  <c r="V549" i="1"/>
  <c r="Y549" i="1"/>
  <c r="C552" i="2"/>
  <c r="B552" i="2"/>
  <c r="W550" i="1" l="1"/>
  <c r="X550" i="1"/>
  <c r="Z550" i="1"/>
  <c r="Y550" i="1"/>
  <c r="V550" i="1"/>
  <c r="U550" i="1"/>
  <c r="Y551" i="1"/>
  <c r="Z551" i="1"/>
  <c r="V551" i="1"/>
  <c r="W551" i="1"/>
  <c r="U551" i="1"/>
  <c r="X551" i="1"/>
  <c r="B553" i="2"/>
  <c r="C553" i="2"/>
  <c r="Y552" i="1" l="1"/>
  <c r="Z552" i="1"/>
  <c r="V552" i="1"/>
  <c r="U552" i="1"/>
  <c r="X552" i="1"/>
  <c r="W552" i="1"/>
  <c r="C554" i="2"/>
  <c r="B554" i="2"/>
  <c r="C555" i="2" l="1"/>
  <c r="B555" i="2"/>
  <c r="Y553" i="1" l="1"/>
  <c r="U553" i="1"/>
  <c r="V553" i="1"/>
  <c r="Z553" i="1"/>
  <c r="X553" i="1"/>
  <c r="W553" i="1"/>
  <c r="C556" i="2"/>
  <c r="B556" i="2"/>
  <c r="V555" i="1" l="1"/>
  <c r="W555" i="1"/>
  <c r="X555" i="1"/>
  <c r="Y555" i="1"/>
  <c r="Z555" i="1"/>
  <c r="U555" i="1"/>
  <c r="U554" i="1"/>
  <c r="V554" i="1"/>
  <c r="W554" i="1"/>
  <c r="X554" i="1"/>
  <c r="Z554" i="1"/>
  <c r="Y554" i="1"/>
  <c r="B557" i="2"/>
  <c r="C557" i="2"/>
  <c r="X556" i="1" l="1"/>
  <c r="Z556" i="1"/>
  <c r="W556" i="1"/>
  <c r="V556" i="1"/>
  <c r="Y556" i="1"/>
  <c r="U556" i="1"/>
  <c r="C558" i="2"/>
  <c r="B558" i="2"/>
  <c r="C559" i="2" l="1"/>
  <c r="B559" i="2"/>
  <c r="Z557" i="1" l="1"/>
  <c r="Y557" i="1"/>
  <c r="U557" i="1"/>
  <c r="V557" i="1"/>
  <c r="W557" i="1"/>
  <c r="X557" i="1"/>
  <c r="C560" i="2"/>
  <c r="B560" i="2"/>
  <c r="W559" i="1" l="1"/>
  <c r="X559" i="1"/>
  <c r="V559" i="1"/>
  <c r="Y559" i="1"/>
  <c r="Z559" i="1"/>
  <c r="U559" i="1"/>
  <c r="Y558" i="1"/>
  <c r="U558" i="1"/>
  <c r="V558" i="1"/>
  <c r="W558" i="1"/>
  <c r="X558" i="1"/>
  <c r="Z558" i="1"/>
  <c r="B561" i="2"/>
  <c r="C561" i="2"/>
  <c r="V560" i="1" l="1"/>
  <c r="U560" i="1"/>
  <c r="X560" i="1"/>
  <c r="Y560" i="1"/>
  <c r="Z560" i="1"/>
  <c r="W560" i="1"/>
  <c r="C562" i="2"/>
  <c r="B562" i="2"/>
  <c r="C563" i="2" l="1"/>
  <c r="B563" i="2"/>
  <c r="U561" i="1" l="1"/>
  <c r="V561" i="1"/>
  <c r="X561" i="1"/>
  <c r="W561" i="1"/>
  <c r="Z561" i="1"/>
  <c r="Y561" i="1"/>
  <c r="C564" i="2"/>
  <c r="B564" i="2"/>
  <c r="U562" i="1" l="1"/>
  <c r="W562" i="1"/>
  <c r="X562" i="1"/>
  <c r="Z562" i="1"/>
  <c r="Y562" i="1"/>
  <c r="V562" i="1"/>
  <c r="B565" i="2"/>
  <c r="C565" i="2"/>
  <c r="X563" i="1" l="1"/>
  <c r="Y563" i="1"/>
  <c r="Z563" i="1"/>
  <c r="W563" i="1"/>
  <c r="V563" i="1"/>
  <c r="U563" i="1"/>
  <c r="C566" i="2"/>
  <c r="B566" i="2"/>
  <c r="Z564" i="1" l="1"/>
  <c r="W564" i="1"/>
  <c r="V564" i="1"/>
  <c r="X564" i="1"/>
  <c r="U564" i="1"/>
  <c r="Y564" i="1"/>
  <c r="C567" i="2"/>
  <c r="B567" i="2"/>
  <c r="Z565" i="1" l="1"/>
  <c r="U565" i="1"/>
  <c r="V565" i="1"/>
  <c r="X565" i="1"/>
  <c r="W565" i="1"/>
  <c r="Y565" i="1"/>
  <c r="U566" i="1"/>
  <c r="V566" i="1"/>
  <c r="W566" i="1"/>
  <c r="X566" i="1"/>
  <c r="Z566" i="1"/>
  <c r="Y566" i="1"/>
  <c r="C568" i="2"/>
  <c r="B568" i="2"/>
  <c r="W567" i="1" l="1"/>
  <c r="V567" i="1"/>
  <c r="X567" i="1"/>
  <c r="U567" i="1"/>
  <c r="Y567" i="1"/>
  <c r="Z567" i="1"/>
  <c r="B569" i="2"/>
  <c r="C569" i="2"/>
  <c r="Y568" i="1" l="1"/>
  <c r="X568" i="1"/>
  <c r="Z568" i="1"/>
  <c r="W568" i="1"/>
  <c r="U568" i="1"/>
  <c r="V568" i="1"/>
  <c r="C570" i="2"/>
  <c r="B570" i="2"/>
  <c r="C571" i="2" l="1"/>
  <c r="B571" i="2"/>
  <c r="W569" i="1" l="1"/>
  <c r="U569" i="1"/>
  <c r="V569" i="1"/>
  <c r="Z569" i="1"/>
  <c r="Y569" i="1"/>
  <c r="X569" i="1"/>
  <c r="C572" i="2"/>
  <c r="B572" i="2"/>
  <c r="Z570" i="1" l="1"/>
  <c r="Y570" i="1"/>
  <c r="U570" i="1"/>
  <c r="V570" i="1"/>
  <c r="W570" i="1"/>
  <c r="X570" i="1"/>
  <c r="B573" i="2"/>
  <c r="C573" i="2"/>
  <c r="Y571" i="1" l="1"/>
  <c r="Z571" i="1"/>
  <c r="W571" i="1"/>
  <c r="X571" i="1"/>
  <c r="V571" i="1"/>
  <c r="U571" i="1"/>
  <c r="C574" i="2"/>
  <c r="B574" i="2"/>
  <c r="V572" i="1" l="1"/>
  <c r="Y572" i="1"/>
  <c r="U572" i="1"/>
  <c r="X572" i="1"/>
  <c r="W572" i="1"/>
  <c r="Z572" i="1"/>
  <c r="C575" i="2"/>
  <c r="B575" i="2"/>
  <c r="C576" i="2" l="1"/>
  <c r="B576" i="2"/>
  <c r="B577" i="2" l="1"/>
  <c r="C577" i="2"/>
  <c r="C578" i="2" l="1"/>
  <c r="B578" i="2"/>
  <c r="C579" i="2" l="1"/>
  <c r="B579" i="2"/>
  <c r="C580" i="2" l="1"/>
  <c r="B580" i="2"/>
  <c r="B581" i="2" l="1"/>
  <c r="C581" i="2"/>
  <c r="C582" i="2" l="1"/>
  <c r="B582" i="2"/>
  <c r="C583" i="2" l="1"/>
  <c r="B583" i="2"/>
  <c r="C584" i="2" l="1"/>
  <c r="B584" i="2"/>
  <c r="B585" i="2" l="1"/>
  <c r="C585" i="2"/>
  <c r="C586" i="2" l="1"/>
  <c r="B586" i="2"/>
  <c r="C587" i="2" l="1"/>
  <c r="B587" i="2"/>
  <c r="C588" i="2" l="1"/>
  <c r="B588" i="2"/>
  <c r="B589" i="2" l="1"/>
  <c r="C589" i="2"/>
  <c r="C590" i="2" l="1"/>
  <c r="B590" i="2"/>
  <c r="C591" i="2" l="1"/>
  <c r="B591" i="2"/>
  <c r="Z589" i="1" l="1"/>
  <c r="Y589" i="1"/>
  <c r="U589" i="1"/>
  <c r="V589" i="1"/>
  <c r="W589" i="1"/>
  <c r="X589" i="1"/>
  <c r="C592" i="2"/>
  <c r="B592" i="2"/>
  <c r="Y590" i="1" l="1"/>
  <c r="V590" i="1"/>
  <c r="U590" i="1"/>
  <c r="W590" i="1"/>
  <c r="Z590" i="1"/>
  <c r="X590" i="1"/>
  <c r="V591" i="1"/>
  <c r="X591" i="1"/>
  <c r="W591" i="1"/>
  <c r="Y591" i="1"/>
  <c r="U591" i="1"/>
  <c r="Z591" i="1"/>
  <c r="B593" i="2"/>
  <c r="C593" i="2"/>
  <c r="X592" i="1" l="1"/>
  <c r="V592" i="1"/>
  <c r="U592" i="1"/>
  <c r="Z592" i="1"/>
  <c r="Y592" i="1"/>
  <c r="W592" i="1"/>
  <c r="C594" i="2"/>
  <c r="B594" i="2"/>
  <c r="C595" i="2" l="1"/>
  <c r="B595" i="2"/>
  <c r="Z593" i="1" l="1"/>
  <c r="U593" i="1"/>
  <c r="V593" i="1"/>
  <c r="X593" i="1"/>
  <c r="W593" i="1"/>
  <c r="Y593" i="1"/>
  <c r="W594" i="1"/>
  <c r="X594" i="1"/>
  <c r="Z594" i="1"/>
  <c r="Y594" i="1"/>
  <c r="U594" i="1"/>
  <c r="V594" i="1"/>
  <c r="C596" i="2"/>
  <c r="B596" i="2"/>
  <c r="B597" i="2" l="1"/>
  <c r="C597" i="2"/>
  <c r="W595" i="1" l="1"/>
  <c r="X595" i="1"/>
  <c r="Y595" i="1"/>
  <c r="Z595" i="1"/>
  <c r="V595" i="1"/>
  <c r="U595" i="1"/>
  <c r="Y596" i="1"/>
  <c r="Z596" i="1"/>
  <c r="W596" i="1"/>
  <c r="V596" i="1"/>
  <c r="X596" i="1"/>
  <c r="U596" i="1"/>
  <c r="C598" i="2"/>
  <c r="B598" i="2"/>
  <c r="C599" i="2" l="1"/>
  <c r="B599" i="2"/>
  <c r="U598" i="1" l="1"/>
  <c r="V598" i="1"/>
  <c r="W598" i="1"/>
  <c r="X598" i="1"/>
  <c r="Z598" i="1"/>
  <c r="Y598" i="1"/>
  <c r="U597" i="1"/>
  <c r="V597" i="1"/>
  <c r="X597" i="1"/>
  <c r="W597" i="1"/>
  <c r="Y597" i="1"/>
  <c r="Z597" i="1"/>
  <c r="C600" i="2"/>
  <c r="B600" i="2"/>
  <c r="W599" i="1" l="1"/>
  <c r="X599" i="1"/>
  <c r="U599" i="1"/>
  <c r="V599" i="1"/>
  <c r="Y599" i="1"/>
  <c r="Z599" i="1"/>
  <c r="B601" i="2"/>
  <c r="C601" i="2"/>
  <c r="Y600" i="1" l="1"/>
  <c r="Z600" i="1"/>
  <c r="W600" i="1"/>
  <c r="X600" i="1"/>
  <c r="U600" i="1"/>
  <c r="V600" i="1"/>
  <c r="C602" i="2"/>
  <c r="B602" i="2"/>
  <c r="C603" i="2" l="1"/>
  <c r="B603" i="2"/>
  <c r="W601" i="1" l="1"/>
  <c r="Z601" i="1"/>
  <c r="U601" i="1"/>
  <c r="Y601" i="1"/>
  <c r="X601" i="1"/>
  <c r="V601" i="1"/>
  <c r="C604" i="2"/>
  <c r="B604" i="2"/>
  <c r="Z602" i="1" l="1"/>
  <c r="Y602" i="1"/>
  <c r="U602" i="1"/>
  <c r="V602" i="1"/>
  <c r="X602" i="1"/>
  <c r="W602" i="1"/>
  <c r="B605" i="2"/>
  <c r="C605" i="2"/>
  <c r="Y603" i="1" l="1"/>
  <c r="Z603" i="1"/>
  <c r="V603" i="1"/>
  <c r="W603" i="1"/>
  <c r="X603" i="1"/>
  <c r="U603" i="1"/>
  <c r="Y604" i="1"/>
  <c r="V604" i="1"/>
  <c r="U604" i="1"/>
  <c r="Z604" i="1"/>
  <c r="X604" i="1"/>
  <c r="W604" i="1"/>
  <c r="C606" i="2"/>
  <c r="B606" i="2"/>
  <c r="C607" i="2" l="1"/>
  <c r="B607" i="2"/>
  <c r="Z605" i="1" l="1"/>
  <c r="U605" i="1"/>
  <c r="V605" i="1"/>
  <c r="X605" i="1"/>
  <c r="W605" i="1"/>
  <c r="Y605" i="1"/>
  <c r="C608" i="2"/>
  <c r="B608" i="2"/>
  <c r="X607" i="1" l="1"/>
  <c r="U607" i="1"/>
  <c r="Y607" i="1"/>
  <c r="Z607" i="1"/>
  <c r="V607" i="1"/>
  <c r="W607" i="1"/>
  <c r="V606" i="1"/>
  <c r="W606" i="1"/>
  <c r="X606" i="1"/>
  <c r="Z606" i="1"/>
  <c r="Y606" i="1"/>
  <c r="U606" i="1"/>
  <c r="B609" i="2"/>
  <c r="C609" i="2"/>
  <c r="Y608" i="1" l="1"/>
  <c r="X608" i="1"/>
  <c r="Z608" i="1"/>
  <c r="V608" i="1"/>
  <c r="U608" i="1"/>
  <c r="W608" i="1"/>
  <c r="C610" i="2"/>
  <c r="B610" i="2"/>
  <c r="C611" i="2" l="1"/>
  <c r="B611" i="2"/>
  <c r="Y609" i="1" l="1"/>
  <c r="U609" i="1"/>
  <c r="V609" i="1"/>
  <c r="Z609" i="1"/>
  <c r="X609" i="1"/>
  <c r="W609" i="1"/>
  <c r="C612" i="2"/>
  <c r="B612" i="2"/>
  <c r="U610" i="1" l="1"/>
  <c r="V610" i="1"/>
  <c r="W610" i="1"/>
  <c r="X610" i="1"/>
  <c r="Y610" i="1"/>
  <c r="Z610" i="1"/>
  <c r="B613" i="2"/>
  <c r="C613" i="2"/>
  <c r="W611" i="1" l="1"/>
  <c r="X611" i="1"/>
  <c r="U611" i="1"/>
  <c r="Y611" i="1"/>
  <c r="V611" i="1"/>
  <c r="Z611" i="1"/>
  <c r="U612" i="1"/>
  <c r="Y612" i="1"/>
  <c r="X612" i="1"/>
  <c r="Z612" i="1"/>
  <c r="V612" i="1"/>
  <c r="W612" i="1"/>
  <c r="C614" i="2"/>
  <c r="B614" i="2"/>
  <c r="C615" i="2" l="1"/>
  <c r="B615" i="2"/>
  <c r="X613" i="1" l="1"/>
  <c r="W613" i="1"/>
  <c r="Z613" i="1"/>
  <c r="V613" i="1"/>
  <c r="U613" i="1"/>
  <c r="Y613" i="1"/>
  <c r="C616" i="2"/>
  <c r="B616" i="2"/>
  <c r="W614" i="1" l="1"/>
  <c r="X614" i="1"/>
  <c r="Z614" i="1"/>
  <c r="Y614" i="1"/>
  <c r="U614" i="1"/>
  <c r="V614" i="1"/>
  <c r="B617" i="2"/>
  <c r="C617" i="2"/>
  <c r="W615" i="1" l="1"/>
  <c r="V615" i="1"/>
  <c r="Y615" i="1"/>
  <c r="Z615" i="1"/>
  <c r="U615" i="1"/>
  <c r="X615" i="1"/>
  <c r="Z616" i="1"/>
  <c r="V616" i="1"/>
  <c r="U616" i="1"/>
  <c r="Y616" i="1"/>
  <c r="X616" i="1"/>
  <c r="W616" i="1"/>
  <c r="C618" i="2"/>
  <c r="B618" i="2"/>
  <c r="C619" i="2" l="1"/>
  <c r="B619" i="2"/>
  <c r="Y617" i="1" l="1"/>
  <c r="Z617" i="1"/>
  <c r="U617" i="1"/>
  <c r="V617" i="1"/>
  <c r="X617" i="1"/>
  <c r="W617" i="1"/>
  <c r="C620" i="2"/>
  <c r="B620" i="2"/>
  <c r="V618" i="1" l="1"/>
  <c r="W618" i="1"/>
  <c r="X618" i="1"/>
  <c r="Z618" i="1"/>
  <c r="U618" i="1"/>
  <c r="Y618" i="1"/>
  <c r="B621" i="2"/>
  <c r="C621" i="2"/>
  <c r="Y620" i="1" l="1"/>
  <c r="X620" i="1"/>
  <c r="Z620" i="1"/>
  <c r="W620" i="1"/>
  <c r="V620" i="1"/>
  <c r="U620" i="1"/>
  <c r="V619" i="1"/>
  <c r="X619" i="1"/>
  <c r="Y619" i="1"/>
  <c r="Z619" i="1"/>
  <c r="W619" i="1"/>
  <c r="U619" i="1"/>
  <c r="C622" i="2"/>
  <c r="B622" i="2"/>
  <c r="C623" i="2" l="1"/>
  <c r="B623" i="2"/>
  <c r="U621" i="1" l="1"/>
  <c r="V621" i="1"/>
  <c r="Z621" i="1"/>
  <c r="Y621" i="1"/>
  <c r="W621" i="1"/>
  <c r="X621" i="1"/>
  <c r="C624" i="2"/>
  <c r="B624" i="2"/>
  <c r="Y622" i="1" l="1"/>
  <c r="V622" i="1"/>
  <c r="W622" i="1"/>
  <c r="X622" i="1"/>
  <c r="U622" i="1"/>
  <c r="Z622" i="1"/>
  <c r="W623" i="1"/>
  <c r="V623" i="1"/>
  <c r="X623" i="1"/>
  <c r="Z623" i="1"/>
  <c r="U623" i="1"/>
  <c r="Y623" i="1"/>
  <c r="B625" i="2"/>
  <c r="C625" i="2"/>
  <c r="V624" i="1" l="1"/>
  <c r="Y624" i="1"/>
  <c r="U624" i="1"/>
  <c r="X624" i="1"/>
  <c r="Z624" i="1"/>
  <c r="W624" i="1"/>
  <c r="C626" i="2"/>
  <c r="B626" i="2"/>
  <c r="C627" i="2" l="1"/>
  <c r="B627" i="2"/>
  <c r="U625" i="1" l="1"/>
  <c r="V625" i="1"/>
  <c r="X625" i="1"/>
  <c r="Z625" i="1"/>
  <c r="W625" i="1"/>
  <c r="Y625" i="1"/>
  <c r="C628" i="2"/>
  <c r="B628" i="2"/>
  <c r="U626" i="1" l="1"/>
  <c r="W626" i="1"/>
  <c r="X626" i="1"/>
  <c r="Z626" i="1"/>
  <c r="Y626" i="1"/>
  <c r="V626" i="1"/>
  <c r="B629" i="2"/>
  <c r="C629" i="2"/>
  <c r="X627" i="1" l="1"/>
  <c r="W627" i="1"/>
  <c r="Y627" i="1"/>
  <c r="Z627" i="1"/>
  <c r="V627" i="1"/>
  <c r="U627" i="1"/>
  <c r="C630" i="2"/>
  <c r="B630" i="2"/>
  <c r="Z628" i="1" l="1"/>
  <c r="W628" i="1"/>
  <c r="Y628" i="1"/>
  <c r="X628" i="1"/>
  <c r="V628" i="1"/>
  <c r="U628" i="1"/>
  <c r="C631" i="2"/>
  <c r="B631" i="2"/>
  <c r="Z629" i="1" l="1"/>
  <c r="U629" i="1"/>
  <c r="V629" i="1"/>
  <c r="X629" i="1"/>
  <c r="W629" i="1"/>
  <c r="Y629" i="1"/>
  <c r="V630" i="1"/>
  <c r="U630" i="1"/>
  <c r="W630" i="1"/>
  <c r="X630" i="1"/>
  <c r="Z630" i="1"/>
  <c r="Y630" i="1"/>
  <c r="C632" i="2"/>
  <c r="B632" i="2"/>
  <c r="W631" i="1" l="1"/>
  <c r="X631" i="1"/>
  <c r="U631" i="1"/>
  <c r="Y631" i="1"/>
  <c r="Z631" i="1"/>
  <c r="V631" i="1"/>
  <c r="B633" i="2"/>
  <c r="C633" i="2"/>
  <c r="C634" i="2" l="1"/>
  <c r="B634" i="2"/>
  <c r="X632" i="1" l="1"/>
  <c r="Z632" i="1"/>
  <c r="Y632" i="1"/>
  <c r="W632" i="1"/>
  <c r="U632" i="1"/>
  <c r="V632" i="1"/>
  <c r="C635" i="2"/>
  <c r="B635" i="2"/>
  <c r="W633" i="1" l="1"/>
  <c r="Z633" i="1"/>
  <c r="U633" i="1"/>
  <c r="X633" i="1"/>
  <c r="Y633" i="1"/>
  <c r="V633" i="1"/>
  <c r="C636" i="2"/>
  <c r="B636" i="2"/>
  <c r="Y634" i="1" l="1"/>
  <c r="V634" i="1"/>
  <c r="U634" i="1"/>
  <c r="W634" i="1"/>
  <c r="Z634" i="1"/>
  <c r="X634" i="1"/>
  <c r="Y635" i="1"/>
  <c r="Z635" i="1"/>
  <c r="V635" i="1"/>
  <c r="X635" i="1"/>
  <c r="U635" i="1"/>
  <c r="W635" i="1"/>
  <c r="B637" i="2"/>
  <c r="C637" i="2"/>
  <c r="Y636" i="1" l="1"/>
  <c r="V636" i="1"/>
  <c r="U636" i="1"/>
  <c r="X636" i="1"/>
  <c r="Z636" i="1"/>
  <c r="W636" i="1"/>
  <c r="C638" i="2"/>
  <c r="B638" i="2"/>
  <c r="C639" i="2" l="1"/>
  <c r="B639" i="2"/>
  <c r="Z637" i="1" l="1"/>
  <c r="U637" i="1"/>
  <c r="V637" i="1"/>
  <c r="X637" i="1"/>
  <c r="W637" i="1"/>
  <c r="Y637" i="1"/>
  <c r="C640" i="2"/>
  <c r="B640" i="2"/>
  <c r="U638" i="1" l="1"/>
  <c r="V638" i="1"/>
  <c r="W638" i="1"/>
  <c r="X638" i="1"/>
  <c r="Z638" i="1"/>
  <c r="Y638" i="1"/>
  <c r="W639" i="1"/>
  <c r="X639" i="1"/>
  <c r="U639" i="1"/>
  <c r="V639" i="1"/>
  <c r="Y639" i="1"/>
  <c r="Z639" i="1"/>
  <c r="B641" i="2"/>
  <c r="C641" i="2"/>
  <c r="Y640" i="1" l="1"/>
  <c r="Z640" i="1"/>
  <c r="X640" i="1"/>
  <c r="V640" i="1"/>
  <c r="U640" i="1"/>
  <c r="W640" i="1"/>
  <c r="C642" i="2"/>
  <c r="B642" i="2"/>
  <c r="C643" i="2" l="1"/>
  <c r="B643" i="2"/>
  <c r="Z641" i="1" l="1"/>
  <c r="Y641" i="1"/>
  <c r="U641" i="1"/>
  <c r="V641" i="1"/>
  <c r="X641" i="1"/>
  <c r="W641" i="1"/>
  <c r="C644" i="2"/>
  <c r="B644" i="2"/>
  <c r="U642" i="1" l="1"/>
  <c r="X642" i="1"/>
  <c r="W642" i="1"/>
  <c r="V642" i="1"/>
  <c r="Z642" i="1"/>
  <c r="Y642" i="1"/>
  <c r="W643" i="1"/>
  <c r="U643" i="1"/>
  <c r="V643" i="1"/>
  <c r="Z643" i="1"/>
  <c r="Y643" i="1"/>
  <c r="X643" i="1"/>
  <c r="B645" i="2"/>
  <c r="C645" i="2"/>
  <c r="C646" i="2" l="1"/>
  <c r="B646" i="2"/>
  <c r="V644" i="1" l="1"/>
  <c r="Y644" i="1"/>
  <c r="W644" i="1"/>
  <c r="X644" i="1"/>
  <c r="Z644" i="1"/>
  <c r="U644" i="1"/>
  <c r="C647" i="2"/>
  <c r="B647" i="2"/>
  <c r="X645" i="1" l="1"/>
  <c r="Y645" i="1"/>
  <c r="Z645" i="1"/>
  <c r="V645" i="1"/>
  <c r="U645" i="1"/>
  <c r="W645" i="1"/>
  <c r="C648" i="2"/>
  <c r="B648" i="2"/>
  <c r="Z646" i="1" l="1"/>
  <c r="U646" i="1"/>
  <c r="W646" i="1"/>
  <c r="X646" i="1"/>
  <c r="V646" i="1"/>
  <c r="Y646" i="1"/>
  <c r="W647" i="1"/>
  <c r="X647" i="1"/>
  <c r="U647" i="1"/>
  <c r="V647" i="1"/>
  <c r="Y647" i="1"/>
  <c r="Z647" i="1"/>
  <c r="B649" i="2"/>
  <c r="C649" i="2"/>
  <c r="Z648" i="1" l="1"/>
  <c r="V648" i="1"/>
  <c r="Y648" i="1"/>
  <c r="W648" i="1"/>
  <c r="X648" i="1"/>
  <c r="U648" i="1"/>
  <c r="C650" i="2"/>
  <c r="B650" i="2"/>
  <c r="C651" i="2" l="1"/>
  <c r="B651" i="2"/>
  <c r="U649" i="1" l="1"/>
  <c r="X649" i="1"/>
  <c r="Y649" i="1"/>
  <c r="W649" i="1"/>
  <c r="Z649" i="1"/>
  <c r="V649" i="1"/>
  <c r="C652" i="2"/>
  <c r="B652" i="2"/>
  <c r="W650" i="1" l="1"/>
  <c r="V650" i="1"/>
  <c r="U650" i="1"/>
  <c r="Z650" i="1"/>
  <c r="Y650" i="1"/>
  <c r="X650" i="1"/>
  <c r="V651" i="1"/>
  <c r="Z651" i="1"/>
  <c r="Y651" i="1"/>
  <c r="X651" i="1"/>
  <c r="W651" i="1"/>
  <c r="U651" i="1"/>
  <c r="B653" i="2"/>
  <c r="C653" i="2"/>
  <c r="Y652" i="1" l="1"/>
  <c r="X652" i="1"/>
  <c r="Z652" i="1"/>
  <c r="V652" i="1"/>
  <c r="U652" i="1"/>
  <c r="W652" i="1"/>
  <c r="C654" i="2"/>
  <c r="B654" i="2"/>
  <c r="C655" i="2" l="1"/>
  <c r="B655" i="2"/>
  <c r="Y653" i="1" l="1"/>
  <c r="Z653" i="1"/>
  <c r="V653" i="1"/>
  <c r="U653" i="1"/>
  <c r="W653" i="1"/>
  <c r="X653" i="1"/>
  <c r="C656" i="2"/>
  <c r="B656" i="2"/>
  <c r="Z654" i="1" l="1"/>
  <c r="X654" i="1"/>
  <c r="W654" i="1"/>
  <c r="V654" i="1"/>
  <c r="U654" i="1"/>
  <c r="Y654" i="1"/>
  <c r="B657" i="2"/>
  <c r="C657" i="2"/>
  <c r="U655" i="1" l="1"/>
  <c r="V655" i="1"/>
  <c r="Z655" i="1"/>
  <c r="Y655" i="1"/>
  <c r="X655" i="1"/>
  <c r="W655" i="1"/>
  <c r="C658" i="2"/>
  <c r="B658" i="2"/>
  <c r="Y656" i="1" l="1"/>
  <c r="V656" i="1"/>
  <c r="W656" i="1"/>
  <c r="X656" i="1"/>
  <c r="U656" i="1"/>
  <c r="Z656" i="1"/>
  <c r="C659" i="2"/>
  <c r="B659" i="2"/>
  <c r="U658" i="1" l="1"/>
  <c r="V658" i="1"/>
  <c r="Z658" i="1"/>
  <c r="X658" i="1"/>
  <c r="W658" i="1"/>
  <c r="Y658" i="1"/>
  <c r="X657" i="1"/>
  <c r="Y657" i="1"/>
  <c r="Z657" i="1"/>
  <c r="V657" i="1"/>
  <c r="U657" i="1"/>
  <c r="W657" i="1"/>
  <c r="C660" i="2"/>
  <c r="B660" i="2"/>
  <c r="B661" i="2" l="1"/>
  <c r="C661" i="2"/>
  <c r="Y659" i="1" l="1"/>
  <c r="W659" i="1"/>
  <c r="X659" i="1"/>
  <c r="U659" i="1"/>
  <c r="V659" i="1"/>
  <c r="Z659" i="1"/>
  <c r="C662" i="2"/>
  <c r="B662" i="2"/>
  <c r="Y660" i="1" l="1"/>
  <c r="Z660" i="1"/>
  <c r="V660" i="1"/>
  <c r="W660" i="1"/>
  <c r="U660" i="1"/>
  <c r="X660" i="1"/>
  <c r="C663" i="2"/>
  <c r="B663" i="2"/>
  <c r="Z661" i="1" l="1"/>
  <c r="U661" i="1"/>
  <c r="X661" i="1"/>
  <c r="Y661" i="1"/>
  <c r="W661" i="1"/>
  <c r="V661" i="1"/>
  <c r="C664" i="2"/>
  <c r="B664" i="2"/>
  <c r="X662" i="1" l="1"/>
  <c r="W662" i="1"/>
  <c r="U662" i="1"/>
  <c r="V662" i="1"/>
  <c r="Z662" i="1"/>
  <c r="Y662" i="1"/>
  <c r="W663" i="1"/>
  <c r="V663" i="1"/>
  <c r="Z663" i="1"/>
  <c r="Y663" i="1"/>
  <c r="X663" i="1"/>
  <c r="U663" i="1"/>
  <c r="B665" i="2"/>
  <c r="C665" i="2"/>
  <c r="W664" i="1" l="1"/>
  <c r="X664" i="1"/>
  <c r="Y664" i="1"/>
  <c r="Z664" i="1"/>
  <c r="U664" i="1"/>
  <c r="V664" i="1"/>
  <c r="C666" i="2"/>
  <c r="B666" i="2"/>
  <c r="C667" i="2" l="1"/>
  <c r="B667" i="2"/>
  <c r="X665" i="1" l="1"/>
  <c r="Y665" i="1"/>
  <c r="Z665" i="1"/>
  <c r="V665" i="1"/>
  <c r="U665" i="1"/>
  <c r="W665" i="1"/>
  <c r="Z666" i="1"/>
  <c r="X666" i="1"/>
  <c r="U666" i="1"/>
  <c r="W666" i="1"/>
  <c r="V666" i="1"/>
  <c r="Y666" i="1"/>
  <c r="C668" i="2"/>
  <c r="B668" i="2"/>
  <c r="U667" i="1" l="1"/>
  <c r="V667" i="1"/>
  <c r="W667" i="1"/>
  <c r="Z667" i="1"/>
  <c r="Y667" i="1"/>
  <c r="X667" i="1"/>
  <c r="B669" i="2"/>
  <c r="C669" i="2"/>
  <c r="Y668" i="1" l="1"/>
  <c r="Z668" i="1"/>
  <c r="V668" i="1"/>
  <c r="W668" i="1"/>
  <c r="X668" i="1"/>
  <c r="U668" i="1"/>
  <c r="C670" i="2"/>
  <c r="B670" i="2"/>
  <c r="C671" i="2" l="1"/>
  <c r="B671" i="2"/>
  <c r="W670" i="1" l="1"/>
  <c r="V670" i="1"/>
  <c r="Z670" i="1"/>
  <c r="Y670" i="1"/>
  <c r="U670" i="1"/>
  <c r="X670" i="1"/>
  <c r="X669" i="1"/>
  <c r="Y669" i="1"/>
  <c r="Z669" i="1"/>
  <c r="V669" i="1"/>
  <c r="U669" i="1"/>
  <c r="W669" i="1"/>
  <c r="C672" i="2"/>
  <c r="B672" i="2"/>
  <c r="B673" i="2" l="1"/>
  <c r="C673" i="2"/>
  <c r="W671" i="1" l="1"/>
  <c r="Y671" i="1"/>
  <c r="X671" i="1"/>
  <c r="U671" i="1"/>
  <c r="V671" i="1"/>
  <c r="Z671" i="1"/>
  <c r="C674" i="2"/>
  <c r="B674" i="2"/>
  <c r="X672" i="1" l="1"/>
  <c r="Y672" i="1"/>
  <c r="Z672" i="1"/>
  <c r="V672" i="1"/>
  <c r="W672" i="1"/>
  <c r="U672" i="1"/>
  <c r="C675" i="2"/>
  <c r="B675" i="2"/>
  <c r="Z673" i="1" l="1"/>
  <c r="V673" i="1"/>
  <c r="U673" i="1"/>
  <c r="X673" i="1"/>
  <c r="W673" i="1"/>
  <c r="Y673" i="1"/>
  <c r="U674" i="1"/>
  <c r="X674" i="1"/>
  <c r="W674" i="1"/>
  <c r="V674" i="1"/>
  <c r="Y674" i="1"/>
  <c r="Z674" i="1"/>
  <c r="C676" i="2"/>
  <c r="B676" i="2"/>
  <c r="U675" i="1" l="1"/>
  <c r="W675" i="1"/>
  <c r="V675" i="1"/>
  <c r="Z675" i="1"/>
  <c r="Y675" i="1"/>
  <c r="X675" i="1"/>
  <c r="B677" i="2"/>
  <c r="C677" i="2"/>
  <c r="C678" i="2" l="1"/>
  <c r="B678" i="2"/>
  <c r="V676" i="1" l="1"/>
  <c r="W676" i="1"/>
  <c r="Y676" i="1"/>
  <c r="X676" i="1"/>
  <c r="Z676" i="1"/>
  <c r="U676" i="1"/>
  <c r="C679" i="2"/>
  <c r="B679" i="2"/>
  <c r="X677" i="1" l="1"/>
  <c r="Y677" i="1"/>
  <c r="Z677" i="1"/>
  <c r="V677" i="1"/>
  <c r="U677" i="1"/>
  <c r="W677" i="1"/>
  <c r="C680" i="2"/>
  <c r="B680" i="2"/>
  <c r="Z678" i="1" l="1"/>
  <c r="U678" i="1"/>
  <c r="V678" i="1"/>
  <c r="X678" i="1"/>
  <c r="Y678" i="1"/>
  <c r="W678" i="1"/>
  <c r="B681" i="2"/>
  <c r="C681" i="2"/>
  <c r="W679" i="1" l="1"/>
  <c r="X679" i="1"/>
  <c r="U679" i="1"/>
  <c r="V679" i="1"/>
  <c r="Y679" i="1"/>
  <c r="Z679" i="1"/>
  <c r="Z680" i="1"/>
  <c r="V680" i="1"/>
  <c r="W680" i="1"/>
  <c r="Y680" i="1"/>
  <c r="X680" i="1"/>
  <c r="U680" i="1"/>
  <c r="C682" i="2"/>
  <c r="B682" i="2"/>
  <c r="C683" i="2" l="1"/>
  <c r="B683" i="2"/>
  <c r="U681" i="1" l="1"/>
  <c r="X681" i="1"/>
  <c r="Y681" i="1"/>
  <c r="W681" i="1"/>
  <c r="V681" i="1"/>
  <c r="Z681" i="1"/>
  <c r="C684" i="2"/>
  <c r="B684" i="2"/>
  <c r="W682" i="1" l="1"/>
  <c r="V682" i="1"/>
  <c r="Z682" i="1"/>
  <c r="U682" i="1"/>
  <c r="Y682" i="1"/>
  <c r="X682" i="1"/>
  <c r="B685" i="2"/>
  <c r="C685" i="2"/>
  <c r="V683" i="1" l="1"/>
  <c r="Z683" i="1"/>
  <c r="Y683" i="1"/>
  <c r="X683" i="1"/>
  <c r="U683" i="1"/>
  <c r="W683" i="1"/>
  <c r="Y684" i="1"/>
  <c r="X684" i="1"/>
  <c r="Z684" i="1"/>
  <c r="V684" i="1"/>
  <c r="U684" i="1"/>
  <c r="W684" i="1"/>
  <c r="C686" i="2"/>
  <c r="B686" i="2"/>
  <c r="C687" i="2" l="1"/>
  <c r="B687" i="2"/>
  <c r="Y685" i="1" l="1"/>
  <c r="Z685" i="1"/>
  <c r="V685" i="1"/>
  <c r="U685" i="1"/>
  <c r="W685" i="1"/>
  <c r="X685" i="1"/>
  <c r="C688" i="2"/>
  <c r="B688" i="2"/>
  <c r="W687" i="1" l="1"/>
  <c r="U687" i="1"/>
  <c r="V687" i="1"/>
  <c r="Z687" i="1"/>
  <c r="Y687" i="1"/>
  <c r="X687" i="1"/>
  <c r="Z686" i="1"/>
  <c r="U686" i="1"/>
  <c r="X686" i="1"/>
  <c r="W686" i="1"/>
  <c r="V686" i="1"/>
  <c r="Y686" i="1"/>
  <c r="B689" i="2"/>
  <c r="C689" i="2"/>
  <c r="V688" i="1" l="1"/>
  <c r="Y688" i="1"/>
  <c r="W688" i="1"/>
  <c r="X688" i="1"/>
  <c r="Z688" i="1"/>
  <c r="U688" i="1"/>
  <c r="C690" i="2"/>
  <c r="B690" i="2"/>
  <c r="C691" i="2" l="1"/>
  <c r="B691" i="2"/>
  <c r="U690" i="1" l="1"/>
  <c r="V690" i="1"/>
  <c r="Z690" i="1"/>
  <c r="W690" i="1"/>
  <c r="X690" i="1"/>
  <c r="Y690" i="1"/>
  <c r="X689" i="1"/>
  <c r="Y689" i="1"/>
  <c r="Z689" i="1"/>
  <c r="U689" i="1"/>
  <c r="V689" i="1"/>
  <c r="W689" i="1"/>
  <c r="C692" i="2"/>
  <c r="B692" i="2"/>
  <c r="B693" i="2" l="1"/>
  <c r="C693" i="2"/>
  <c r="Y691" i="1" l="1"/>
  <c r="X691" i="1"/>
  <c r="W691" i="1"/>
  <c r="U691" i="1"/>
  <c r="V691" i="1"/>
  <c r="Z691" i="1"/>
  <c r="C694" i="2"/>
  <c r="B694" i="2"/>
  <c r="Z692" i="1" l="1"/>
  <c r="V692" i="1"/>
  <c r="Y692" i="1"/>
  <c r="W692" i="1"/>
  <c r="U692" i="1"/>
  <c r="X692" i="1"/>
  <c r="Z693" i="1"/>
  <c r="U693" i="1"/>
  <c r="X693" i="1"/>
  <c r="Y693" i="1"/>
  <c r="W693" i="1"/>
  <c r="V693" i="1"/>
  <c r="C695" i="2"/>
  <c r="B695" i="2"/>
  <c r="X694" i="1" l="1"/>
  <c r="W694" i="1"/>
  <c r="V694" i="1"/>
  <c r="U694" i="1"/>
  <c r="Z694" i="1"/>
  <c r="Y694" i="1"/>
  <c r="C696" i="2"/>
  <c r="B696" i="2"/>
  <c r="B697" i="2" l="1"/>
  <c r="C697" i="2"/>
  <c r="W695" i="1" l="1"/>
  <c r="V695" i="1"/>
  <c r="Z695" i="1"/>
  <c r="Y695" i="1"/>
  <c r="X695" i="1"/>
  <c r="U695" i="1"/>
  <c r="C698" i="2"/>
  <c r="B698" i="2"/>
  <c r="W696" i="1" l="1"/>
  <c r="X696" i="1"/>
  <c r="Z696" i="1"/>
  <c r="Y696" i="1"/>
  <c r="V696" i="1"/>
  <c r="U696" i="1"/>
  <c r="X697" i="1"/>
  <c r="Y697" i="1"/>
  <c r="Z697" i="1"/>
  <c r="V697" i="1"/>
  <c r="U697" i="1"/>
  <c r="W697" i="1"/>
  <c r="C699" i="2"/>
  <c r="B699" i="2"/>
  <c r="Z698" i="1" l="1"/>
  <c r="X698" i="1"/>
  <c r="W698" i="1"/>
  <c r="V698" i="1"/>
  <c r="Y698" i="1"/>
  <c r="U698" i="1"/>
  <c r="C700" i="2"/>
  <c r="B700" i="2"/>
  <c r="W699" i="1" l="1"/>
  <c r="U699" i="1"/>
  <c r="V699" i="1"/>
  <c r="Z699" i="1"/>
  <c r="X699" i="1"/>
  <c r="Y699" i="1"/>
  <c r="B701" i="2"/>
  <c r="C701" i="2"/>
  <c r="Y700" i="1" l="1"/>
  <c r="Z700" i="1"/>
  <c r="V700" i="1"/>
  <c r="W700" i="1"/>
  <c r="X700" i="1"/>
  <c r="U700" i="1"/>
  <c r="C702" i="2"/>
  <c r="B702" i="2"/>
  <c r="C703" i="2" l="1"/>
  <c r="B703" i="2"/>
  <c r="X701" i="1" l="1"/>
  <c r="Y701" i="1"/>
  <c r="Z701" i="1"/>
  <c r="V701" i="1"/>
  <c r="U701" i="1"/>
  <c r="W701" i="1"/>
  <c r="C704" i="2"/>
  <c r="B704" i="2"/>
  <c r="Y703" i="1" l="1"/>
  <c r="W703" i="1"/>
  <c r="X703" i="1"/>
  <c r="U703" i="1"/>
  <c r="V703" i="1"/>
  <c r="Z703" i="1"/>
  <c r="W702" i="1"/>
  <c r="U702" i="1"/>
  <c r="V702" i="1"/>
  <c r="Z702" i="1"/>
  <c r="Y702" i="1"/>
  <c r="X702" i="1"/>
  <c r="B705" i="2"/>
  <c r="C705" i="2"/>
  <c r="X704" i="1" l="1"/>
  <c r="Y704" i="1"/>
  <c r="Z704" i="1"/>
  <c r="V704" i="1"/>
  <c r="W704" i="1"/>
  <c r="U704" i="1"/>
  <c r="C706" i="2"/>
  <c r="B706" i="2"/>
  <c r="C707" i="2" l="1"/>
  <c r="B707" i="2"/>
  <c r="Z705" i="1" l="1"/>
  <c r="V705" i="1"/>
  <c r="U705" i="1"/>
  <c r="X705" i="1"/>
  <c r="Y705" i="1"/>
  <c r="W705" i="1"/>
  <c r="C708" i="2"/>
  <c r="B708" i="2"/>
  <c r="U707" i="1" l="1"/>
  <c r="V707" i="1"/>
  <c r="Z707" i="1"/>
  <c r="W707" i="1"/>
  <c r="Y707" i="1"/>
  <c r="X707" i="1"/>
  <c r="U706" i="1"/>
  <c r="X706" i="1"/>
  <c r="W706" i="1"/>
  <c r="V706" i="1"/>
  <c r="Z706" i="1"/>
  <c r="Y706" i="1"/>
  <c r="B709" i="2"/>
  <c r="C709" i="2"/>
  <c r="V708" i="1" l="1"/>
  <c r="W708" i="1"/>
  <c r="X708" i="1"/>
  <c r="Y708" i="1"/>
  <c r="Z708" i="1"/>
  <c r="U708" i="1"/>
  <c r="C710" i="2"/>
  <c r="B710" i="2"/>
  <c r="C711" i="2" l="1"/>
  <c r="B711" i="2"/>
  <c r="X709" i="1" l="1"/>
  <c r="Y709" i="1"/>
  <c r="Z709" i="1"/>
  <c r="V709" i="1"/>
  <c r="U709" i="1"/>
  <c r="W709" i="1"/>
  <c r="C712" i="2"/>
  <c r="B712" i="2"/>
  <c r="Z710" i="1" l="1"/>
  <c r="U710" i="1"/>
  <c r="V710" i="1"/>
  <c r="X710" i="1"/>
  <c r="W710" i="1"/>
  <c r="Y710" i="1"/>
  <c r="W711" i="1"/>
  <c r="X711" i="1"/>
  <c r="U711" i="1"/>
  <c r="V711" i="1"/>
  <c r="Z711" i="1"/>
  <c r="Y711" i="1"/>
  <c r="B713" i="2"/>
  <c r="C713" i="2"/>
  <c r="Z712" i="1" l="1"/>
  <c r="V712" i="1"/>
  <c r="W712" i="1"/>
  <c r="X712" i="1"/>
  <c r="Y712" i="1"/>
  <c r="U712" i="1"/>
  <c r="C714" i="2"/>
  <c r="B714" i="2"/>
  <c r="C715" i="2" l="1"/>
  <c r="B715" i="2"/>
  <c r="U714" i="1" l="1"/>
  <c r="W714" i="1"/>
  <c r="V714" i="1"/>
  <c r="Z714" i="1"/>
  <c r="Y714" i="1"/>
  <c r="X714" i="1"/>
  <c r="U713" i="1"/>
  <c r="X713" i="1"/>
  <c r="Y713" i="1"/>
  <c r="W713" i="1"/>
  <c r="Z713" i="1"/>
  <c r="V713" i="1"/>
  <c r="C716" i="2"/>
  <c r="B716" i="2"/>
  <c r="V715" i="1" l="1"/>
  <c r="W715" i="1"/>
  <c r="Z715" i="1"/>
  <c r="Y715" i="1"/>
  <c r="X715" i="1"/>
  <c r="U715" i="1"/>
  <c r="B717" i="2"/>
  <c r="C717" i="2"/>
  <c r="C718" i="2" l="1"/>
  <c r="B718" i="2"/>
  <c r="Y716" i="1" l="1"/>
  <c r="X716" i="1"/>
  <c r="Z716" i="1"/>
  <c r="V716" i="1"/>
  <c r="W716" i="1"/>
  <c r="U716" i="1"/>
  <c r="C719" i="2"/>
  <c r="B719" i="2"/>
  <c r="Y717" i="1" l="1"/>
  <c r="Z717" i="1"/>
  <c r="V717" i="1"/>
  <c r="U717" i="1"/>
  <c r="X717" i="1"/>
  <c r="W717" i="1"/>
  <c r="C720" i="2"/>
  <c r="B720" i="2"/>
  <c r="Z718" i="1" l="1"/>
  <c r="U718" i="1"/>
  <c r="X718" i="1"/>
  <c r="W718" i="1"/>
  <c r="V718" i="1"/>
  <c r="Y718" i="1"/>
  <c r="B721" i="2"/>
  <c r="C721" i="2"/>
  <c r="V720" i="1" l="1"/>
  <c r="W720" i="1"/>
  <c r="Y720" i="1"/>
  <c r="X720" i="1"/>
  <c r="Z720" i="1"/>
  <c r="U720" i="1"/>
  <c r="U719" i="1"/>
  <c r="W719" i="1"/>
  <c r="V719" i="1"/>
  <c r="Z719" i="1"/>
  <c r="Y719" i="1"/>
  <c r="X719" i="1"/>
  <c r="C722" i="2"/>
  <c r="B722" i="2"/>
  <c r="C723" i="2" l="1"/>
  <c r="B723" i="2"/>
  <c r="X721" i="1" l="1"/>
  <c r="Y721" i="1"/>
  <c r="Z721" i="1"/>
  <c r="V721" i="1"/>
  <c r="W721" i="1"/>
  <c r="U721" i="1"/>
  <c r="C724" i="2"/>
  <c r="B724" i="2"/>
  <c r="U722" i="1" l="1"/>
  <c r="V722" i="1"/>
  <c r="Z722" i="1"/>
  <c r="W722" i="1"/>
  <c r="X722" i="1"/>
  <c r="Y722" i="1"/>
  <c r="Y723" i="1"/>
  <c r="X723" i="1"/>
  <c r="U723" i="1"/>
  <c r="W723" i="1"/>
  <c r="V723" i="1"/>
  <c r="Z723" i="1"/>
  <c r="B725" i="2"/>
  <c r="C725" i="2"/>
  <c r="C726" i="2" l="1"/>
  <c r="B726" i="2"/>
  <c r="Z724" i="1" l="1"/>
  <c r="V724" i="1"/>
  <c r="W724" i="1"/>
  <c r="Y724" i="1"/>
  <c r="U724" i="1"/>
  <c r="X724" i="1"/>
  <c r="C727" i="2"/>
  <c r="B727" i="2"/>
  <c r="Z725" i="1" l="1"/>
  <c r="U725" i="1"/>
  <c r="X725" i="1"/>
  <c r="Y725" i="1"/>
  <c r="W725" i="1"/>
  <c r="V725" i="1"/>
  <c r="C728" i="2"/>
  <c r="B728" i="2"/>
  <c r="X726" i="1" l="1"/>
  <c r="W726" i="1"/>
  <c r="V726" i="1"/>
  <c r="Z726" i="1"/>
  <c r="U726" i="1"/>
  <c r="Y726" i="1"/>
  <c r="B729" i="2"/>
  <c r="C729" i="2"/>
  <c r="W727" i="1" l="1"/>
  <c r="V727" i="1"/>
  <c r="Z727" i="1"/>
  <c r="Y727" i="1"/>
  <c r="X727" i="1"/>
  <c r="U727" i="1"/>
  <c r="Y728" i="1"/>
  <c r="W728" i="1"/>
  <c r="X728" i="1"/>
  <c r="Z728" i="1"/>
  <c r="V728" i="1"/>
  <c r="U728" i="1"/>
  <c r="C730" i="2"/>
  <c r="B730" i="2"/>
  <c r="C731" i="2" l="1"/>
  <c r="B731" i="2"/>
  <c r="X729" i="1" l="1"/>
  <c r="Y729" i="1"/>
  <c r="Z729" i="1"/>
  <c r="V729" i="1"/>
  <c r="U729" i="1"/>
  <c r="W729" i="1"/>
  <c r="C732" i="2"/>
  <c r="B732" i="2"/>
  <c r="Z730" i="1" l="1"/>
  <c r="U730" i="1"/>
  <c r="X730" i="1"/>
  <c r="W730" i="1"/>
  <c r="V730" i="1"/>
  <c r="Y730" i="1"/>
  <c r="B733" i="2"/>
  <c r="C733" i="2"/>
  <c r="W731" i="1" l="1"/>
  <c r="U731" i="1"/>
  <c r="V731" i="1"/>
  <c r="Y731" i="1"/>
  <c r="Z731" i="1"/>
  <c r="X731" i="1"/>
  <c r="C734" i="2"/>
  <c r="B734" i="2"/>
  <c r="Y732" i="1" l="1"/>
  <c r="Z732" i="1"/>
  <c r="V732" i="1"/>
  <c r="W732" i="1"/>
  <c r="X732" i="1"/>
  <c r="U732" i="1"/>
  <c r="L734" i="2"/>
  <c r="I734" i="2"/>
  <c r="C735" i="2"/>
  <c r="B735" i="2"/>
  <c r="X733" i="1" l="1"/>
  <c r="Y733" i="1"/>
  <c r="Z733" i="1"/>
  <c r="U733" i="1"/>
  <c r="V733" i="1"/>
  <c r="W733" i="1"/>
  <c r="K734" i="2"/>
  <c r="N734" i="2"/>
  <c r="J734" i="2"/>
  <c r="G734" i="2"/>
  <c r="M734" i="2"/>
  <c r="G735" i="2"/>
  <c r="C736" i="2"/>
  <c r="B736" i="2"/>
  <c r="M735" i="2" l="1"/>
  <c r="K735" i="2"/>
  <c r="N735" i="2"/>
  <c r="I735" i="2"/>
  <c r="J735" i="2"/>
  <c r="L735" i="2"/>
  <c r="B737" i="2"/>
  <c r="C737" i="2"/>
  <c r="L736" i="2" l="1"/>
  <c r="N736" i="2"/>
  <c r="I736" i="2"/>
  <c r="M736" i="2"/>
  <c r="K736" i="2"/>
  <c r="J736" i="2"/>
  <c r="G736" i="2"/>
  <c r="C738" i="2"/>
  <c r="B738" i="2"/>
  <c r="L738" i="2" l="1"/>
  <c r="K737" i="2"/>
  <c r="G737" i="2"/>
  <c r="I737" i="2"/>
  <c r="M737" i="2"/>
  <c r="J737" i="2"/>
  <c r="N737" i="2"/>
  <c r="L737" i="2"/>
  <c r="C739" i="2"/>
  <c r="B739" i="2"/>
  <c r="N738" i="2" l="1"/>
  <c r="M738" i="2"/>
  <c r="I738" i="2"/>
  <c r="G738" i="2"/>
  <c r="K738" i="2"/>
  <c r="J738" i="2"/>
  <c r="N739" i="2"/>
  <c r="C740" i="2"/>
  <c r="B740" i="2"/>
  <c r="J739" i="2" l="1"/>
  <c r="K739" i="2"/>
  <c r="G739" i="2"/>
  <c r="L739" i="2"/>
  <c r="M739" i="2"/>
  <c r="I739" i="2"/>
  <c r="J740" i="2"/>
  <c r="G740" i="2"/>
  <c r="L740" i="2"/>
  <c r="I740" i="2"/>
  <c r="N740" i="2"/>
  <c r="M740" i="2"/>
  <c r="K740" i="2"/>
  <c r="B741" i="2"/>
  <c r="C741" i="2"/>
  <c r="I741" i="2" l="1"/>
  <c r="C742" i="2"/>
  <c r="B742" i="2"/>
  <c r="L741" i="2" l="1"/>
  <c r="N741" i="2"/>
  <c r="J741" i="2"/>
  <c r="M741" i="2"/>
  <c r="K741" i="2"/>
  <c r="G741" i="2"/>
  <c r="C743" i="2"/>
  <c r="B743" i="2"/>
  <c r="N743" i="2" l="1"/>
  <c r="M743" i="2"/>
  <c r="G743" i="2"/>
  <c r="L743" i="2"/>
  <c r="M742" i="2"/>
  <c r="J742" i="2"/>
  <c r="I742" i="2"/>
  <c r="L742" i="2"/>
  <c r="N742" i="2"/>
  <c r="K742" i="2"/>
  <c r="G742" i="2"/>
  <c r="C744" i="2"/>
  <c r="B744" i="2"/>
  <c r="J743" i="2" l="1"/>
  <c r="K743" i="2"/>
  <c r="I743" i="2"/>
  <c r="J744" i="2"/>
  <c r="I744" i="2"/>
  <c r="L744" i="2"/>
  <c r="B745" i="2"/>
  <c r="C745" i="2"/>
  <c r="M744" i="2" l="1"/>
  <c r="N744" i="2"/>
  <c r="K744" i="2"/>
  <c r="G744" i="2"/>
  <c r="N745" i="2"/>
  <c r="C746" i="2"/>
  <c r="B746" i="2"/>
  <c r="L745" i="2" l="1"/>
  <c r="G745" i="2"/>
  <c r="K745" i="2"/>
  <c r="I745" i="2"/>
  <c r="M745" i="2"/>
  <c r="J745" i="2"/>
  <c r="C747" i="2"/>
  <c r="B747" i="2"/>
  <c r="I747" i="2" l="1"/>
  <c r="L747" i="2"/>
  <c r="K747" i="2"/>
  <c r="G747" i="2"/>
  <c r="N746" i="2"/>
  <c r="I746" i="2"/>
  <c r="M746" i="2"/>
  <c r="J746" i="2"/>
  <c r="G746" i="2"/>
  <c r="K746" i="2"/>
  <c r="L746" i="2"/>
  <c r="C748" i="2"/>
  <c r="B748" i="2"/>
  <c r="J747" i="2" l="1"/>
  <c r="M747" i="2"/>
  <c r="N747" i="2"/>
  <c r="M748" i="2"/>
  <c r="B749" i="2"/>
  <c r="C749" i="2"/>
  <c r="K748" i="2" l="1"/>
  <c r="N748" i="2"/>
  <c r="G748" i="2"/>
  <c r="L748" i="2"/>
  <c r="J748" i="2"/>
  <c r="I748" i="2"/>
  <c r="M749" i="2"/>
  <c r="C750" i="2"/>
  <c r="B750" i="2"/>
  <c r="K749" i="2" l="1"/>
  <c r="L749" i="2"/>
  <c r="J749" i="2"/>
  <c r="N749" i="2"/>
  <c r="I749" i="2"/>
  <c r="G749" i="2"/>
  <c r="C751" i="2"/>
  <c r="B751" i="2"/>
  <c r="I751" i="2" l="1"/>
  <c r="M751" i="2"/>
  <c r="J751" i="2"/>
  <c r="M750" i="2"/>
  <c r="N750" i="2"/>
  <c r="J750" i="2"/>
  <c r="L750" i="2"/>
  <c r="G750" i="2"/>
  <c r="K750" i="2"/>
  <c r="I750" i="2"/>
  <c r="C752" i="2"/>
  <c r="B752" i="2"/>
  <c r="L751" i="2" l="1"/>
  <c r="G751" i="2"/>
  <c r="K751" i="2"/>
  <c r="N751" i="2"/>
  <c r="J752" i="2"/>
  <c r="G752" i="2"/>
  <c r="N752" i="2"/>
  <c r="L752" i="2"/>
  <c r="I752" i="2"/>
  <c r="M752" i="2"/>
  <c r="K752" i="2"/>
  <c r="B753" i="2"/>
  <c r="C753" i="2"/>
  <c r="L753" i="2" l="1"/>
  <c r="C754" i="2"/>
  <c r="B754" i="2"/>
  <c r="N753" i="2" l="1"/>
  <c r="J753" i="2"/>
  <c r="M753" i="2"/>
  <c r="G753" i="2"/>
  <c r="I753" i="2"/>
  <c r="K753" i="2"/>
  <c r="C755" i="2"/>
  <c r="B755" i="2"/>
  <c r="G755" i="2" l="1"/>
  <c r="K755" i="2"/>
  <c r="I755" i="2"/>
  <c r="N755" i="2"/>
  <c r="M755" i="2"/>
  <c r="J755" i="2"/>
  <c r="G754" i="2"/>
  <c r="K754" i="2"/>
  <c r="M754" i="2"/>
  <c r="I754" i="2"/>
  <c r="J754" i="2"/>
  <c r="N754" i="2"/>
  <c r="L754" i="2"/>
  <c r="C756" i="2"/>
  <c r="B756" i="2"/>
  <c r="L755" i="2" l="1"/>
  <c r="L756" i="2"/>
  <c r="B757" i="2"/>
  <c r="C757" i="2"/>
  <c r="J756" i="2" l="1"/>
  <c r="N756" i="2"/>
  <c r="M756" i="2"/>
  <c r="K756" i="2"/>
  <c r="I756" i="2"/>
  <c r="N757" i="2"/>
  <c r="G756" i="2"/>
  <c r="C758" i="2"/>
  <c r="B758" i="2"/>
  <c r="K757" i="2" l="1"/>
  <c r="G757" i="2"/>
  <c r="L757" i="2"/>
  <c r="I757" i="2"/>
  <c r="M757" i="2"/>
  <c r="J757" i="2"/>
  <c r="B759" i="2"/>
  <c r="C759" i="2"/>
  <c r="M759" i="2" l="1"/>
  <c r="G759" i="2"/>
  <c r="L759" i="2"/>
  <c r="K759" i="2"/>
  <c r="N759" i="2"/>
  <c r="L758" i="2"/>
  <c r="N758" i="2"/>
  <c r="K758" i="2"/>
  <c r="J758" i="2"/>
  <c r="M758" i="2"/>
  <c r="I758" i="2"/>
  <c r="G758" i="2"/>
  <c r="C760" i="2"/>
  <c r="B760" i="2"/>
  <c r="J759" i="2" l="1"/>
  <c r="I759" i="2"/>
  <c r="G760" i="2"/>
  <c r="C761" i="2"/>
  <c r="B761" i="2"/>
  <c r="M760" i="2" l="1"/>
  <c r="L760" i="2"/>
  <c r="K760" i="2"/>
  <c r="J760" i="2"/>
  <c r="N760" i="2"/>
  <c r="I760" i="2"/>
  <c r="C762" i="2"/>
  <c r="B762" i="2"/>
  <c r="I762" i="2" l="1"/>
  <c r="M761" i="2"/>
  <c r="J761" i="2"/>
  <c r="N761" i="2"/>
  <c r="G761" i="2"/>
  <c r="K761" i="2"/>
  <c r="L761" i="2"/>
  <c r="I761" i="2"/>
  <c r="B763" i="2"/>
  <c r="C763" i="2"/>
  <c r="M762" i="2" l="1"/>
  <c r="J762" i="2"/>
  <c r="L762" i="2"/>
  <c r="G762" i="2"/>
  <c r="K762" i="2"/>
  <c r="N762" i="2"/>
  <c r="C764" i="2"/>
  <c r="B764" i="2"/>
  <c r="L764" i="2" l="1"/>
  <c r="I763" i="2"/>
  <c r="L763" i="2"/>
  <c r="K763" i="2"/>
  <c r="G763" i="2"/>
  <c r="N763" i="2"/>
  <c r="M763" i="2"/>
  <c r="J763" i="2"/>
  <c r="C765" i="2"/>
  <c r="B765" i="2"/>
  <c r="K764" i="2" l="1"/>
  <c r="M764" i="2"/>
  <c r="J764" i="2"/>
  <c r="N764" i="2"/>
  <c r="I764" i="2"/>
  <c r="G764" i="2"/>
  <c r="N765" i="2"/>
  <c r="C766" i="2"/>
  <c r="B766" i="2"/>
  <c r="J765" i="2" l="1"/>
  <c r="M765" i="2"/>
  <c r="I765" i="2"/>
  <c r="K765" i="2"/>
  <c r="L765" i="2"/>
  <c r="B767" i="2"/>
  <c r="C767" i="2"/>
  <c r="J766" i="2" l="1"/>
  <c r="I766" i="2"/>
  <c r="N766" i="2"/>
  <c r="K766" i="2"/>
  <c r="M766" i="2"/>
  <c r="L766" i="2"/>
  <c r="C768" i="2"/>
  <c r="B768" i="2"/>
  <c r="N768" i="2" l="1"/>
  <c r="L768" i="2"/>
  <c r="I768" i="2"/>
  <c r="K768" i="2"/>
  <c r="M768" i="2"/>
  <c r="J768" i="2"/>
  <c r="K767" i="2"/>
  <c r="J767" i="2"/>
  <c r="L767" i="2"/>
  <c r="N767" i="2"/>
  <c r="I767" i="2"/>
  <c r="M767" i="2"/>
  <c r="C769" i="2"/>
  <c r="B769" i="2"/>
  <c r="K769" i="2" l="1"/>
  <c r="M769" i="2"/>
  <c r="I769" i="2"/>
  <c r="J769" i="2"/>
  <c r="L769" i="2"/>
  <c r="N769" i="2"/>
  <c r="C770" i="2"/>
  <c r="B770" i="2"/>
  <c r="B771" i="2" l="1"/>
  <c r="C771" i="2"/>
  <c r="I770" i="2" l="1"/>
  <c r="M770" i="2"/>
  <c r="N770" i="2"/>
  <c r="L770" i="2"/>
  <c r="J770" i="2"/>
  <c r="K770" i="2"/>
  <c r="C772" i="2"/>
  <c r="B772" i="2"/>
  <c r="M772" i="2" l="1"/>
  <c r="J772" i="2"/>
  <c r="N772" i="2"/>
  <c r="L772" i="2"/>
  <c r="I772" i="2"/>
  <c r="K772" i="2"/>
  <c r="L771" i="2"/>
  <c r="K771" i="2"/>
  <c r="I771" i="2"/>
  <c r="N771" i="2"/>
  <c r="M771" i="2"/>
  <c r="J771" i="2"/>
  <c r="C773" i="2"/>
  <c r="B773" i="2"/>
  <c r="L773" i="2" l="1"/>
  <c r="N773" i="2"/>
  <c r="J773" i="2"/>
  <c r="K773" i="2"/>
  <c r="M773" i="2"/>
  <c r="I773" i="2"/>
  <c r="C774" i="2"/>
  <c r="B774" i="2"/>
  <c r="B775" i="2" l="1"/>
  <c r="C775" i="2"/>
  <c r="J774" i="2" l="1"/>
  <c r="M774" i="2"/>
  <c r="L774" i="2"/>
  <c r="K774" i="2"/>
  <c r="N774" i="2"/>
  <c r="I774" i="2"/>
  <c r="C776" i="2"/>
  <c r="B776" i="2"/>
  <c r="L776" i="2" l="1"/>
  <c r="I776" i="2"/>
  <c r="N776" i="2"/>
  <c r="J776" i="2"/>
  <c r="K776" i="2"/>
  <c r="M776" i="2"/>
  <c r="K775" i="2"/>
  <c r="J775" i="2"/>
  <c r="N775" i="2"/>
  <c r="M775" i="2"/>
  <c r="I775" i="2"/>
  <c r="L775" i="2"/>
  <c r="C777" i="2"/>
  <c r="B777" i="2"/>
  <c r="I777" i="2" l="1"/>
  <c r="C778" i="2"/>
  <c r="B778" i="2"/>
  <c r="L777" i="2" l="1"/>
  <c r="K777" i="2"/>
  <c r="J777" i="2"/>
  <c r="M777" i="2"/>
  <c r="N777" i="2"/>
  <c r="B779" i="2"/>
  <c r="C779" i="2"/>
  <c r="K778" i="2" l="1"/>
  <c r="L778" i="2"/>
  <c r="J778" i="2"/>
  <c r="I778" i="2"/>
  <c r="N778" i="2"/>
  <c r="M778" i="2"/>
  <c r="C780" i="2"/>
  <c r="B780" i="2"/>
  <c r="I780" i="2" l="1"/>
  <c r="N780" i="2"/>
  <c r="K780" i="2"/>
  <c r="L780" i="2"/>
  <c r="L779" i="2"/>
  <c r="K779" i="2"/>
  <c r="N779" i="2"/>
  <c r="M779" i="2"/>
  <c r="J779" i="2"/>
  <c r="I779" i="2"/>
  <c r="C781" i="2"/>
  <c r="B781" i="2"/>
  <c r="J780" i="2" l="1"/>
  <c r="M780" i="2"/>
  <c r="L781" i="2"/>
  <c r="C782" i="2"/>
  <c r="B782" i="2"/>
  <c r="I781" i="2" l="1"/>
  <c r="M781" i="2"/>
  <c r="N781" i="2"/>
  <c r="K781" i="2"/>
  <c r="J781" i="2"/>
  <c r="B783" i="2"/>
  <c r="C783" i="2"/>
  <c r="I782" i="2" l="1"/>
  <c r="L782" i="2"/>
  <c r="N782" i="2"/>
  <c r="M782" i="2"/>
  <c r="K782" i="2"/>
  <c r="J782" i="2"/>
  <c r="C784" i="2"/>
  <c r="B784" i="2"/>
  <c r="L784" i="2" l="1"/>
  <c r="M784" i="2"/>
  <c r="N784" i="2"/>
  <c r="K784" i="2"/>
  <c r="J784" i="2"/>
  <c r="I784" i="2"/>
  <c r="I783" i="2"/>
  <c r="M783" i="2"/>
  <c r="J783" i="2"/>
  <c r="N783" i="2"/>
  <c r="L783" i="2"/>
  <c r="K783" i="2"/>
  <c r="C785" i="2"/>
  <c r="B785" i="2"/>
  <c r="J785" i="2" l="1"/>
  <c r="C786" i="2"/>
  <c r="B786" i="2"/>
  <c r="L785" i="2" l="1"/>
  <c r="M785" i="2"/>
  <c r="I785" i="2"/>
  <c r="N785" i="2"/>
  <c r="K785" i="2"/>
  <c r="B787" i="2"/>
  <c r="C787" i="2"/>
  <c r="J786" i="2" l="1"/>
  <c r="I786" i="2"/>
  <c r="K786" i="2"/>
  <c r="M786" i="2"/>
  <c r="L786" i="2"/>
  <c r="N786" i="2"/>
  <c r="C788" i="2"/>
  <c r="B788" i="2"/>
  <c r="I788" i="2" l="1"/>
  <c r="K788" i="2"/>
  <c r="J788" i="2"/>
  <c r="M788" i="2"/>
  <c r="N788" i="2"/>
  <c r="L788" i="2"/>
  <c r="K787" i="2"/>
  <c r="N787" i="2"/>
  <c r="M787" i="2"/>
  <c r="J787" i="2"/>
  <c r="I787" i="2"/>
  <c r="L787" i="2"/>
  <c r="C789" i="2"/>
  <c r="B789" i="2"/>
  <c r="L789" i="2" l="1"/>
  <c r="J789" i="2"/>
  <c r="K789" i="2"/>
  <c r="N789" i="2"/>
  <c r="I789" i="2"/>
  <c r="M789" i="2"/>
  <c r="C790" i="2"/>
  <c r="B790" i="2"/>
  <c r="B791" i="2" l="1"/>
  <c r="C791" i="2"/>
  <c r="M790" i="2" l="1"/>
  <c r="L790" i="2"/>
  <c r="I790" i="2"/>
  <c r="J790" i="2"/>
  <c r="K790" i="2"/>
  <c r="N790" i="2"/>
  <c r="C792" i="2"/>
  <c r="B792" i="2"/>
  <c r="M792" i="2" l="1"/>
  <c r="I792" i="2"/>
  <c r="J792" i="2"/>
  <c r="N792" i="2"/>
  <c r="K792" i="2"/>
  <c r="L792" i="2"/>
  <c r="N791" i="2"/>
  <c r="I791" i="2"/>
  <c r="M791" i="2"/>
  <c r="J791" i="2"/>
  <c r="K791" i="2"/>
  <c r="L791" i="2"/>
  <c r="C793" i="2"/>
  <c r="B793" i="2"/>
  <c r="K793" i="2" l="1"/>
  <c r="L793" i="2"/>
  <c r="M793" i="2"/>
  <c r="N793" i="2"/>
  <c r="I793" i="2"/>
  <c r="J793" i="2"/>
  <c r="C794" i="2"/>
  <c r="B794" i="2"/>
  <c r="B795" i="2" l="1"/>
  <c r="C795" i="2"/>
  <c r="I794" i="2" l="1"/>
  <c r="M794" i="2"/>
  <c r="K794" i="2"/>
  <c r="N794" i="2"/>
  <c r="J794" i="2"/>
  <c r="L794" i="2"/>
  <c r="C796" i="2"/>
  <c r="B796" i="2"/>
  <c r="J796" i="2" l="1"/>
  <c r="L796" i="2"/>
  <c r="M796" i="2"/>
  <c r="N796" i="2"/>
  <c r="I796" i="2"/>
  <c r="I795" i="2"/>
  <c r="N795" i="2"/>
  <c r="M795" i="2"/>
  <c r="J795" i="2"/>
  <c r="L795" i="2"/>
  <c r="K795" i="2"/>
  <c r="C797" i="2"/>
  <c r="B797" i="2"/>
  <c r="K796" i="2" l="1"/>
  <c r="K797" i="2"/>
  <c r="C798" i="2"/>
  <c r="B798" i="2"/>
  <c r="J797" i="2" l="1"/>
  <c r="I797" i="2"/>
  <c r="N797" i="2"/>
  <c r="M797" i="2"/>
  <c r="L797" i="2"/>
  <c r="B799" i="2"/>
  <c r="C799" i="2"/>
  <c r="L798" i="2" l="1"/>
  <c r="M798" i="2"/>
  <c r="N798" i="2"/>
  <c r="I798" i="2"/>
  <c r="J798" i="2"/>
  <c r="K798" i="2"/>
  <c r="C800" i="2"/>
  <c r="B800" i="2"/>
  <c r="N800" i="2" l="1"/>
  <c r="I800" i="2"/>
  <c r="J800" i="2"/>
  <c r="K800" i="2"/>
  <c r="L800" i="2"/>
  <c r="M800" i="2"/>
  <c r="M799" i="2"/>
  <c r="N799" i="2"/>
  <c r="I799" i="2"/>
  <c r="J799" i="2"/>
  <c r="K799" i="2"/>
  <c r="L799" i="2"/>
  <c r="C801" i="2"/>
  <c r="B801" i="2"/>
  <c r="C802" i="2" l="1"/>
  <c r="B802" i="2"/>
  <c r="N801" i="2" l="1"/>
  <c r="M801" i="2"/>
  <c r="L801" i="2"/>
  <c r="K801" i="2"/>
  <c r="I802" i="2"/>
  <c r="J801" i="2"/>
  <c r="I801" i="2"/>
  <c r="B803" i="2"/>
  <c r="C803" i="2"/>
  <c r="M802" i="2" l="1"/>
  <c r="N802" i="2"/>
  <c r="K802" i="2"/>
  <c r="J802" i="2"/>
  <c r="L802" i="2"/>
  <c r="C804" i="2"/>
  <c r="B804" i="2"/>
  <c r="L803" i="2" l="1"/>
  <c r="M803" i="2"/>
  <c r="J803" i="2"/>
  <c r="N803" i="2"/>
  <c r="I803" i="2"/>
  <c r="K803" i="2"/>
  <c r="C805" i="2"/>
  <c r="B805" i="2"/>
  <c r="N804" i="2" l="1"/>
  <c r="I804" i="2"/>
  <c r="J804" i="2"/>
  <c r="K804" i="2"/>
  <c r="L804" i="2"/>
  <c r="M804" i="2"/>
  <c r="C806" i="2"/>
  <c r="B806" i="2"/>
  <c r="I806" i="2" l="1"/>
  <c r="J806" i="2"/>
  <c r="K806" i="2"/>
  <c r="L806" i="2"/>
  <c r="M806" i="2"/>
  <c r="N806" i="2"/>
  <c r="I805" i="2"/>
  <c r="J805" i="2"/>
  <c r="K805" i="2"/>
  <c r="L805" i="2"/>
  <c r="M805" i="2"/>
  <c r="N805" i="2"/>
  <c r="B807" i="2"/>
  <c r="C807" i="2"/>
  <c r="C808" i="2" l="1"/>
  <c r="B808" i="2"/>
  <c r="J808" i="2" l="1"/>
  <c r="K808" i="2"/>
  <c r="L808" i="2"/>
  <c r="M808" i="2"/>
  <c r="N808" i="2"/>
  <c r="I808" i="2"/>
  <c r="I807" i="2"/>
  <c r="J807" i="2"/>
  <c r="K807" i="2"/>
  <c r="L807" i="2"/>
  <c r="M807" i="2"/>
  <c r="N807" i="2"/>
  <c r="C809" i="2"/>
  <c r="B809" i="2"/>
  <c r="K809" i="2" l="1"/>
  <c r="L809" i="2"/>
  <c r="M809" i="2"/>
  <c r="N809" i="2"/>
  <c r="I809" i="2"/>
  <c r="J809" i="2"/>
  <c r="C810" i="2"/>
  <c r="B810" i="2"/>
  <c r="B811" i="2" l="1"/>
  <c r="C811" i="2"/>
  <c r="L810" i="2" l="1"/>
  <c r="K810" i="2"/>
  <c r="M810" i="2"/>
  <c r="I810" i="2"/>
  <c r="J810" i="2"/>
  <c r="N810" i="2"/>
  <c r="C812" i="2"/>
  <c r="B812" i="2"/>
  <c r="J812" i="2" l="1"/>
  <c r="K812" i="2"/>
  <c r="L812" i="2"/>
  <c r="M812" i="2"/>
  <c r="N812" i="2"/>
  <c r="I812" i="2"/>
  <c r="I811" i="2"/>
  <c r="N811" i="2"/>
  <c r="M811" i="2"/>
  <c r="J811" i="2"/>
  <c r="L811" i="2"/>
  <c r="K811" i="2"/>
  <c r="C813" i="2"/>
  <c r="B813" i="2"/>
  <c r="K813" i="2" l="1"/>
  <c r="C814" i="2"/>
  <c r="B814" i="2"/>
  <c r="J813" i="2" l="1"/>
  <c r="I813" i="2"/>
  <c r="N813" i="2"/>
  <c r="M813" i="2"/>
  <c r="L813" i="2"/>
  <c r="B815" i="2"/>
  <c r="C815" i="2"/>
  <c r="L814" i="2" l="1"/>
  <c r="M814" i="2"/>
  <c r="N814" i="2"/>
  <c r="I814" i="2"/>
  <c r="J814" i="2"/>
  <c r="K814" i="2"/>
  <c r="C816" i="2"/>
  <c r="B816" i="2"/>
  <c r="N816" i="2" l="1"/>
  <c r="I816" i="2"/>
  <c r="J816" i="2"/>
  <c r="K816" i="2"/>
  <c r="L816" i="2"/>
  <c r="M816" i="2"/>
  <c r="M815" i="2"/>
  <c r="N815" i="2"/>
  <c r="I815" i="2"/>
  <c r="J815" i="2"/>
  <c r="K815" i="2"/>
  <c r="L815" i="2"/>
  <c r="C817" i="2"/>
  <c r="B817" i="2"/>
  <c r="I817" i="2" l="1"/>
  <c r="J817" i="2"/>
  <c r="K817" i="2"/>
  <c r="L817" i="2"/>
  <c r="M817" i="2"/>
  <c r="N817" i="2"/>
  <c r="C818" i="2"/>
  <c r="B818" i="2"/>
  <c r="B819" i="2" l="1"/>
  <c r="C819" i="2"/>
  <c r="J818" i="2" l="1"/>
  <c r="I818" i="2"/>
  <c r="M818" i="2"/>
  <c r="L818" i="2"/>
  <c r="N818" i="2"/>
  <c r="K818" i="2"/>
  <c r="C820" i="2"/>
  <c r="B820" i="2"/>
  <c r="N820" i="2" l="1"/>
  <c r="I820" i="2"/>
  <c r="J820" i="2"/>
  <c r="K820" i="2"/>
  <c r="L820" i="2"/>
  <c r="M820" i="2"/>
  <c r="I819" i="2"/>
  <c r="L819" i="2"/>
  <c r="K819" i="2"/>
  <c r="N819" i="2"/>
  <c r="M819" i="2"/>
  <c r="J819" i="2"/>
  <c r="C821" i="2"/>
  <c r="B821" i="2"/>
  <c r="N821" i="2" l="1"/>
  <c r="C822" i="2"/>
  <c r="B822" i="2"/>
  <c r="M821" i="2" l="1"/>
  <c r="L821" i="2"/>
  <c r="K821" i="2"/>
  <c r="J821" i="2"/>
  <c r="I821" i="2"/>
  <c r="B823" i="2"/>
  <c r="C823" i="2"/>
  <c r="I822" i="2" l="1"/>
  <c r="J822" i="2"/>
  <c r="K822" i="2"/>
  <c r="L822" i="2"/>
  <c r="M822" i="2"/>
  <c r="N822" i="2"/>
  <c r="C824" i="2"/>
  <c r="B824" i="2"/>
  <c r="M824" i="2" l="1"/>
  <c r="N824" i="2"/>
  <c r="K824" i="2"/>
  <c r="J824" i="2"/>
  <c r="L824" i="2"/>
  <c r="I824" i="2"/>
  <c r="I823" i="2"/>
  <c r="J823" i="2"/>
  <c r="K823" i="2"/>
  <c r="L823" i="2"/>
  <c r="N823" i="2"/>
  <c r="M823" i="2"/>
  <c r="C825" i="2"/>
  <c r="B825" i="2"/>
  <c r="L825" i="2" l="1"/>
  <c r="N825" i="2"/>
  <c r="K825" i="2"/>
  <c r="M825" i="2"/>
  <c r="I825" i="2"/>
  <c r="J825" i="2"/>
  <c r="C826" i="2"/>
  <c r="B826" i="2"/>
  <c r="B827" i="2" l="1"/>
  <c r="C827" i="2"/>
  <c r="M826" i="2" l="1"/>
  <c r="I826" i="2"/>
  <c r="N826" i="2"/>
  <c r="J826" i="2"/>
  <c r="K826" i="2"/>
  <c r="L826" i="2"/>
  <c r="C828" i="2"/>
  <c r="B828" i="2"/>
  <c r="I828" i="2" l="1"/>
  <c r="L828" i="2"/>
  <c r="M828" i="2"/>
  <c r="J828" i="2"/>
  <c r="N828" i="2"/>
  <c r="K828" i="2"/>
  <c r="N827" i="2"/>
  <c r="K827" i="2"/>
  <c r="I827" i="2"/>
  <c r="L827" i="2"/>
  <c r="M827" i="2"/>
  <c r="J827" i="2"/>
  <c r="C829" i="2"/>
  <c r="B829" i="2"/>
  <c r="J829" i="2" l="1"/>
  <c r="M829" i="2"/>
  <c r="N829" i="2"/>
  <c r="K829" i="2"/>
  <c r="L829" i="2"/>
  <c r="I829" i="2"/>
  <c r="C830" i="2"/>
  <c r="B830" i="2"/>
  <c r="B831" i="2" l="1"/>
  <c r="C831" i="2"/>
  <c r="K830" i="2" l="1"/>
  <c r="I830" i="2"/>
  <c r="L830" i="2"/>
  <c r="M830" i="2"/>
  <c r="J830" i="2"/>
  <c r="N830" i="2"/>
  <c r="C832" i="2"/>
  <c r="B832" i="2"/>
  <c r="M832" i="2" l="1"/>
  <c r="K832" i="2"/>
  <c r="I832" i="2"/>
  <c r="J832" i="2"/>
  <c r="L832" i="2"/>
  <c r="N832" i="2"/>
  <c r="J831" i="2"/>
  <c r="L831" i="2"/>
  <c r="M831" i="2"/>
  <c r="I831" i="2"/>
  <c r="N831" i="2"/>
  <c r="K831" i="2"/>
  <c r="C833" i="2"/>
  <c r="B833" i="2"/>
  <c r="L833" i="2" l="1"/>
  <c r="C834" i="2"/>
  <c r="B834" i="2"/>
  <c r="J833" i="2" l="1"/>
  <c r="I833" i="2"/>
  <c r="M833" i="2"/>
  <c r="K833" i="2"/>
  <c r="N833" i="2"/>
  <c r="B835" i="2"/>
  <c r="C835" i="2"/>
  <c r="M834" i="2" l="1"/>
  <c r="L834" i="2"/>
  <c r="I834" i="2"/>
  <c r="N834" i="2"/>
  <c r="J834" i="2"/>
  <c r="K834" i="2"/>
  <c r="C836" i="2"/>
  <c r="B836" i="2"/>
  <c r="I836" i="2" l="1"/>
  <c r="L836" i="2"/>
  <c r="J836" i="2"/>
  <c r="M836" i="2"/>
  <c r="N836" i="2"/>
  <c r="K836" i="2"/>
  <c r="N835" i="2"/>
  <c r="J835" i="2"/>
  <c r="K835" i="2"/>
  <c r="L835" i="2"/>
  <c r="I835" i="2"/>
  <c r="M835" i="2"/>
  <c r="C837" i="2"/>
  <c r="B837" i="2"/>
  <c r="J837" i="2" l="1"/>
  <c r="C838" i="2"/>
  <c r="B838" i="2"/>
  <c r="L837" i="2" l="1"/>
  <c r="K837" i="2"/>
  <c r="N837" i="2"/>
  <c r="M837" i="2"/>
  <c r="I837" i="2"/>
  <c r="B839" i="2"/>
  <c r="C839" i="2"/>
  <c r="I838" i="2" l="1"/>
  <c r="K838" i="2"/>
  <c r="N838" i="2"/>
  <c r="L838" i="2"/>
  <c r="M838" i="2"/>
  <c r="J838" i="2"/>
  <c r="C840" i="2"/>
  <c r="B840" i="2"/>
  <c r="K840" i="2" l="1"/>
  <c r="M840" i="2"/>
  <c r="N840" i="2"/>
  <c r="I840" i="2"/>
  <c r="J840" i="2"/>
  <c r="L840" i="2"/>
  <c r="L839" i="2"/>
  <c r="J839" i="2"/>
  <c r="M839" i="2"/>
  <c r="I839" i="2"/>
  <c r="N839" i="2"/>
  <c r="K839" i="2"/>
  <c r="C841" i="2"/>
  <c r="B841" i="2"/>
  <c r="L841" i="2" l="1"/>
  <c r="N841" i="2"/>
  <c r="J841" i="2"/>
  <c r="K841" i="2"/>
  <c r="M841" i="2"/>
  <c r="I841" i="2"/>
  <c r="C842" i="2"/>
  <c r="B842" i="2"/>
  <c r="B843" i="2" l="1"/>
  <c r="C843" i="2"/>
  <c r="N843" i="2" l="1"/>
  <c r="M842" i="2"/>
  <c r="L842" i="2"/>
  <c r="I842" i="2"/>
  <c r="N842" i="2"/>
  <c r="J842" i="2"/>
  <c r="K842" i="2"/>
  <c r="C844" i="2"/>
  <c r="B844" i="2"/>
  <c r="I843" i="2" l="1"/>
  <c r="L843" i="2"/>
  <c r="K843" i="2"/>
  <c r="J843" i="2"/>
  <c r="M843" i="2"/>
  <c r="N844" i="2"/>
  <c r="C845" i="2"/>
  <c r="B845" i="2"/>
  <c r="L844" i="2" l="1"/>
  <c r="J844" i="2"/>
  <c r="M844" i="2"/>
  <c r="K844" i="2"/>
  <c r="I844" i="2"/>
  <c r="C846" i="2"/>
  <c r="B846" i="2"/>
  <c r="I846" i="2" l="1"/>
  <c r="K846" i="2"/>
  <c r="J846" i="2"/>
  <c r="N846" i="2"/>
  <c r="L846" i="2"/>
  <c r="M846" i="2"/>
  <c r="J845" i="2"/>
  <c r="I845" i="2"/>
  <c r="M845" i="2"/>
  <c r="N845" i="2"/>
  <c r="K845" i="2"/>
  <c r="L845" i="2"/>
  <c r="B847" i="2"/>
  <c r="C847" i="2"/>
  <c r="C848" i="2" l="1"/>
  <c r="B848" i="2"/>
  <c r="K848" i="2" l="1"/>
  <c r="J848" i="2"/>
  <c r="L848" i="2"/>
  <c r="J847" i="2"/>
  <c r="L847" i="2"/>
  <c r="M847" i="2"/>
  <c r="I847" i="2"/>
  <c r="N847" i="2"/>
  <c r="K847" i="2"/>
  <c r="C849" i="2"/>
  <c r="B849" i="2"/>
  <c r="I848" i="2" l="1"/>
  <c r="N848" i="2"/>
  <c r="M848" i="2"/>
  <c r="N849" i="2"/>
  <c r="C850" i="2"/>
  <c r="B850" i="2"/>
  <c r="I849" i="2" l="1"/>
  <c r="M849" i="2"/>
  <c r="K849" i="2"/>
  <c r="J849" i="2"/>
  <c r="I850" i="2"/>
  <c r="L849" i="2"/>
  <c r="B851" i="2"/>
  <c r="C851" i="2"/>
  <c r="M850" i="2" l="1"/>
  <c r="J850" i="2"/>
  <c r="L850" i="2"/>
  <c r="K850" i="2"/>
  <c r="N850" i="2"/>
  <c r="N851" i="2"/>
  <c r="C852" i="2"/>
  <c r="B852" i="2"/>
  <c r="M851" i="2" l="1"/>
  <c r="J851" i="2"/>
  <c r="L851" i="2"/>
  <c r="I851" i="2"/>
  <c r="K851" i="2"/>
  <c r="C853" i="2"/>
  <c r="B853" i="2"/>
  <c r="J853" i="2" l="1"/>
  <c r="K853" i="2"/>
  <c r="I852" i="2"/>
  <c r="N852" i="2"/>
  <c r="K852" i="2"/>
  <c r="L852" i="2"/>
  <c r="M852" i="2"/>
  <c r="J852" i="2"/>
  <c r="C854" i="2"/>
  <c r="B854" i="2"/>
  <c r="N853" i="2" l="1"/>
  <c r="M853" i="2"/>
  <c r="I853" i="2"/>
  <c r="L853" i="2"/>
  <c r="I854" i="2"/>
  <c r="B855" i="2"/>
  <c r="C855" i="2"/>
  <c r="M854" i="2" l="1"/>
  <c r="L854" i="2"/>
  <c r="N854" i="2"/>
  <c r="J854" i="2"/>
  <c r="K854" i="2"/>
  <c r="N855" i="2"/>
  <c r="C856" i="2"/>
  <c r="B856" i="2"/>
  <c r="M855" i="2" l="1"/>
  <c r="I855" i="2"/>
  <c r="M856" i="2"/>
  <c r="K855" i="2"/>
  <c r="J855" i="2"/>
  <c r="L855" i="2"/>
  <c r="C857" i="2"/>
  <c r="B857" i="2"/>
  <c r="K856" i="2" l="1"/>
  <c r="L856" i="2"/>
  <c r="I856" i="2"/>
  <c r="N856" i="2"/>
  <c r="J856" i="2"/>
  <c r="C858" i="2"/>
  <c r="B858" i="2"/>
  <c r="M858" i="2" l="1"/>
  <c r="L857" i="2"/>
  <c r="N857" i="2"/>
  <c r="I857" i="2"/>
  <c r="J857" i="2"/>
  <c r="K857" i="2"/>
  <c r="M857" i="2"/>
  <c r="B859" i="2"/>
  <c r="C859" i="2"/>
  <c r="J858" i="2" l="1"/>
  <c r="N858" i="2"/>
  <c r="I858" i="2"/>
  <c r="L858" i="2"/>
  <c r="K858" i="2"/>
  <c r="C860" i="2"/>
  <c r="B860" i="2"/>
  <c r="I860" i="2" l="1"/>
  <c r="K860" i="2"/>
  <c r="L860" i="2"/>
  <c r="M860" i="2"/>
  <c r="J860" i="2"/>
  <c r="N859" i="2"/>
  <c r="L859" i="2"/>
  <c r="I859" i="2"/>
  <c r="M859" i="2"/>
  <c r="J859" i="2"/>
  <c r="K859" i="2"/>
  <c r="C861" i="2"/>
  <c r="B861" i="2"/>
  <c r="N860" i="2" l="1"/>
  <c r="C862" i="2"/>
  <c r="B862" i="2"/>
  <c r="K862" i="2" l="1"/>
  <c r="J861" i="2"/>
  <c r="L861" i="2"/>
  <c r="I861" i="2"/>
  <c r="M861" i="2"/>
  <c r="N861" i="2"/>
  <c r="K861" i="2"/>
  <c r="B863" i="2"/>
  <c r="C863" i="2"/>
  <c r="L862" i="2" l="1"/>
  <c r="N862" i="2"/>
  <c r="J862" i="2"/>
  <c r="M862" i="2"/>
  <c r="I862" i="2"/>
  <c r="C864" i="2"/>
  <c r="B864" i="2"/>
  <c r="K864" i="2" l="1"/>
  <c r="J863" i="2"/>
  <c r="L863" i="2"/>
  <c r="K863" i="2"/>
  <c r="M863" i="2"/>
  <c r="I863" i="2"/>
  <c r="N863" i="2"/>
  <c r="C865" i="2"/>
  <c r="B865" i="2"/>
  <c r="J864" i="2" l="1"/>
  <c r="I864" i="2"/>
  <c r="N864" i="2"/>
  <c r="L864" i="2"/>
  <c r="M864" i="2"/>
  <c r="L865" i="2"/>
  <c r="C866" i="2"/>
  <c r="B866" i="2"/>
  <c r="M865" i="2" l="1"/>
  <c r="K865" i="2"/>
  <c r="J865" i="2"/>
  <c r="I865" i="2"/>
  <c r="N865" i="2"/>
  <c r="B867" i="2"/>
  <c r="C867" i="2"/>
  <c r="M866" i="2" l="1"/>
  <c r="J866" i="2"/>
  <c r="K866" i="2"/>
  <c r="L866" i="2"/>
  <c r="I866" i="2"/>
  <c r="N866" i="2"/>
  <c r="C868" i="2"/>
  <c r="B868" i="2"/>
  <c r="I868" i="2" l="1"/>
  <c r="M868" i="2"/>
  <c r="J868" i="2"/>
  <c r="N868" i="2"/>
  <c r="K868" i="2"/>
  <c r="L868" i="2"/>
  <c r="N867" i="2"/>
  <c r="L867" i="2"/>
  <c r="I867" i="2"/>
  <c r="M867" i="2"/>
  <c r="J867" i="2"/>
  <c r="K867" i="2"/>
  <c r="C869" i="2"/>
  <c r="B869" i="2"/>
  <c r="J869" i="2" l="1"/>
  <c r="L869" i="2"/>
  <c r="I869" i="2"/>
  <c r="M869" i="2"/>
  <c r="N869" i="2"/>
  <c r="K869" i="2"/>
  <c r="C870" i="2"/>
  <c r="B870" i="2"/>
  <c r="B871" i="2" l="1"/>
  <c r="C871" i="2"/>
  <c r="I870" i="2" l="1"/>
  <c r="K870" i="2"/>
  <c r="M870" i="2"/>
  <c r="J870" i="2"/>
  <c r="N870" i="2"/>
  <c r="L870" i="2"/>
  <c r="C872" i="2"/>
  <c r="B872" i="2"/>
  <c r="M872" i="2" l="1"/>
  <c r="K872" i="2"/>
  <c r="L872" i="2"/>
  <c r="N872" i="2"/>
  <c r="I872" i="2"/>
  <c r="J872" i="2"/>
  <c r="J871" i="2"/>
  <c r="L871" i="2"/>
  <c r="I871" i="2"/>
  <c r="N871" i="2"/>
  <c r="K871" i="2"/>
  <c r="M871" i="2"/>
  <c r="C873" i="2"/>
  <c r="B873" i="2"/>
  <c r="L873" i="2" l="1"/>
  <c r="N873" i="2"/>
  <c r="M873" i="2"/>
  <c r="I873" i="2"/>
  <c r="J873" i="2"/>
  <c r="K873" i="2"/>
  <c r="C874" i="2"/>
  <c r="B874" i="2"/>
  <c r="B875" i="2" l="1"/>
  <c r="C875" i="2"/>
  <c r="M874" i="2" l="1"/>
  <c r="J874" i="2"/>
  <c r="K874" i="2"/>
  <c r="L874" i="2"/>
  <c r="I874" i="2"/>
  <c r="N874" i="2"/>
  <c r="C876" i="2"/>
  <c r="B876" i="2"/>
  <c r="I876" i="2" l="1"/>
  <c r="M876" i="2"/>
  <c r="J876" i="2"/>
  <c r="N876" i="2"/>
  <c r="K876" i="2"/>
  <c r="L876" i="2"/>
  <c r="N875" i="2"/>
  <c r="K875" i="2"/>
  <c r="L875" i="2"/>
  <c r="I875" i="2"/>
  <c r="M875" i="2"/>
  <c r="J875" i="2"/>
  <c r="C877" i="2"/>
  <c r="B877" i="2"/>
  <c r="J877" i="2" l="1"/>
  <c r="C878" i="2"/>
  <c r="B878" i="2"/>
  <c r="M877" i="2" l="1"/>
  <c r="I877" i="2"/>
  <c r="L877" i="2"/>
  <c r="K877" i="2"/>
  <c r="N877" i="2"/>
  <c r="B879" i="2"/>
  <c r="C879" i="2"/>
  <c r="I878" i="2" l="1"/>
  <c r="K878" i="2"/>
  <c r="M878" i="2"/>
  <c r="J878" i="2"/>
  <c r="N878" i="2"/>
  <c r="L878" i="2"/>
  <c r="C880" i="2"/>
  <c r="B880" i="2"/>
  <c r="K880" i="2" l="1"/>
  <c r="L879" i="2"/>
  <c r="J879" i="2"/>
  <c r="I879" i="2"/>
  <c r="N879" i="2"/>
  <c r="K879" i="2"/>
  <c r="M879" i="2"/>
  <c r="C881" i="2"/>
  <c r="B881" i="2"/>
  <c r="I880" i="2" l="1"/>
  <c r="N880" i="2"/>
  <c r="L880" i="2"/>
  <c r="J880" i="2"/>
  <c r="M880" i="2"/>
  <c r="K881" i="2"/>
  <c r="C882" i="2"/>
  <c r="B882" i="2"/>
  <c r="I881" i="2" l="1"/>
  <c r="M881" i="2"/>
  <c r="N881" i="2"/>
  <c r="L881" i="2"/>
  <c r="J881" i="2"/>
  <c r="B883" i="2"/>
  <c r="C883" i="2"/>
  <c r="M882" i="2" l="1"/>
  <c r="N882" i="2"/>
  <c r="J882" i="2"/>
  <c r="K882" i="2"/>
  <c r="L882" i="2"/>
  <c r="I882" i="2"/>
  <c r="C884" i="2"/>
  <c r="B884" i="2"/>
  <c r="I884" i="2" l="1"/>
  <c r="L884" i="2"/>
  <c r="M884" i="2"/>
  <c r="J884" i="2"/>
  <c r="N884" i="2"/>
  <c r="K884" i="2"/>
  <c r="N883" i="2"/>
  <c r="K883" i="2"/>
  <c r="L883" i="2"/>
  <c r="I883" i="2"/>
  <c r="M883" i="2"/>
  <c r="J883" i="2"/>
  <c r="C885" i="2"/>
  <c r="B885" i="2"/>
  <c r="K885" i="2" l="1"/>
  <c r="C886" i="2"/>
  <c r="B886" i="2"/>
  <c r="M885" i="2" l="1"/>
  <c r="N885" i="2"/>
  <c r="I885" i="2"/>
  <c r="J885" i="2"/>
  <c r="L885" i="2"/>
  <c r="B887" i="2"/>
  <c r="C887" i="2"/>
  <c r="N886" i="2" l="1"/>
  <c r="L886" i="2"/>
  <c r="M886" i="2"/>
  <c r="K886" i="2"/>
  <c r="J886" i="2"/>
  <c r="I886" i="2"/>
  <c r="C888" i="2"/>
  <c r="B888" i="2"/>
  <c r="I888" i="2" l="1"/>
  <c r="M887" i="2"/>
  <c r="N887" i="2"/>
  <c r="J887" i="2"/>
  <c r="L887" i="2"/>
  <c r="I887" i="2"/>
  <c r="K887" i="2"/>
  <c r="C889" i="2"/>
  <c r="B889" i="2"/>
  <c r="J888" i="2" l="1"/>
  <c r="L888" i="2"/>
  <c r="M888" i="2"/>
  <c r="K888" i="2"/>
  <c r="N888" i="2"/>
  <c r="L889" i="2"/>
  <c r="C890" i="2"/>
  <c r="B890" i="2"/>
  <c r="I889" i="2" l="1"/>
  <c r="N889" i="2"/>
  <c r="M889" i="2"/>
  <c r="J889" i="2"/>
  <c r="K889" i="2"/>
  <c r="B891" i="2"/>
  <c r="C891" i="2"/>
  <c r="L890" i="2" l="1"/>
  <c r="N890" i="2"/>
  <c r="K890" i="2"/>
  <c r="J890" i="2"/>
  <c r="I890" i="2"/>
  <c r="M890" i="2"/>
  <c r="C892" i="2"/>
  <c r="B892" i="2"/>
  <c r="N892" i="2" l="1"/>
  <c r="M892" i="2"/>
  <c r="L892" i="2"/>
  <c r="J892" i="2"/>
  <c r="K892" i="2"/>
  <c r="I892" i="2"/>
  <c r="M891" i="2"/>
  <c r="L891" i="2"/>
  <c r="K891" i="2"/>
  <c r="I891" i="2"/>
  <c r="J891" i="2"/>
  <c r="N891" i="2"/>
  <c r="C893" i="2"/>
  <c r="B893" i="2"/>
  <c r="J893" i="2" l="1"/>
  <c r="I893" i="2"/>
  <c r="N893" i="2"/>
  <c r="M893" i="2"/>
  <c r="K893" i="2"/>
  <c r="L893" i="2"/>
  <c r="C894" i="2"/>
  <c r="B894" i="2"/>
  <c r="L894" i="2" l="1"/>
  <c r="B895" i="2"/>
  <c r="C895" i="2"/>
  <c r="N894" i="2" l="1"/>
  <c r="J894" i="2"/>
  <c r="K894" i="2"/>
  <c r="I894" i="2"/>
  <c r="M894" i="2"/>
  <c r="C896" i="2"/>
  <c r="B896" i="2"/>
  <c r="J895" i="2" l="1"/>
  <c r="L895" i="2"/>
  <c r="K895" i="2"/>
  <c r="I895" i="2"/>
  <c r="N895" i="2"/>
  <c r="M895" i="2"/>
  <c r="C897" i="2"/>
  <c r="B897" i="2"/>
  <c r="J897" i="2" l="1"/>
  <c r="I897" i="2"/>
  <c r="N897" i="2"/>
  <c r="K897" i="2"/>
  <c r="M897" i="2"/>
  <c r="N896" i="2"/>
  <c r="J896" i="2"/>
  <c r="L896" i="2"/>
  <c r="K896" i="2"/>
  <c r="I896" i="2"/>
  <c r="M896" i="2"/>
  <c r="C898" i="2"/>
  <c r="B898" i="2"/>
  <c r="L897" i="2" l="1"/>
  <c r="L898" i="2"/>
  <c r="B899" i="2"/>
  <c r="C899" i="2"/>
  <c r="M898" i="2" l="1"/>
  <c r="I898" i="2"/>
  <c r="J898" i="2"/>
  <c r="K898" i="2"/>
  <c r="N898" i="2"/>
  <c r="M899" i="2"/>
  <c r="C900" i="2"/>
  <c r="B900" i="2"/>
  <c r="J899" i="2" l="1"/>
  <c r="N899" i="2"/>
  <c r="I899" i="2"/>
  <c r="K899" i="2"/>
  <c r="L899" i="2"/>
  <c r="C901" i="2"/>
  <c r="B901" i="2"/>
  <c r="J901" i="2" l="1"/>
  <c r="N900" i="2"/>
  <c r="M900" i="2"/>
  <c r="L900" i="2"/>
  <c r="J900" i="2"/>
  <c r="K900" i="2"/>
  <c r="I900" i="2"/>
  <c r="C902" i="2"/>
  <c r="B902" i="2"/>
  <c r="L901" i="2" l="1"/>
  <c r="K901" i="2"/>
  <c r="M901" i="2"/>
  <c r="N901" i="2"/>
  <c r="I901" i="2"/>
  <c r="I902" i="2"/>
  <c r="B903" i="2"/>
  <c r="C903" i="2"/>
  <c r="L902" i="2" l="1"/>
  <c r="N902" i="2"/>
  <c r="K902" i="2"/>
  <c r="J902" i="2"/>
  <c r="M903" i="2"/>
  <c r="M902" i="2"/>
  <c r="C904" i="2"/>
  <c r="B904" i="2"/>
  <c r="J903" i="2" l="1"/>
  <c r="L903" i="2"/>
  <c r="K903" i="2"/>
  <c r="I903" i="2"/>
  <c r="N903" i="2"/>
  <c r="C905" i="2"/>
  <c r="B905" i="2"/>
  <c r="I905" i="2" l="1"/>
  <c r="N904" i="2"/>
  <c r="J904" i="2"/>
  <c r="L904" i="2"/>
  <c r="I904" i="2"/>
  <c r="K904" i="2"/>
  <c r="M904" i="2"/>
  <c r="C906" i="2"/>
  <c r="B906" i="2"/>
  <c r="J905" i="2" l="1"/>
  <c r="M905" i="2"/>
  <c r="K905" i="2"/>
  <c r="N905" i="2"/>
  <c r="L905" i="2"/>
  <c r="K906" i="2"/>
  <c r="B907" i="2"/>
  <c r="C907" i="2"/>
  <c r="N906" i="2" l="1"/>
  <c r="L906" i="2"/>
  <c r="I906" i="2"/>
  <c r="M906" i="2"/>
  <c r="J906" i="2"/>
  <c r="C908" i="2"/>
  <c r="B908" i="2"/>
  <c r="N908" i="2" l="1"/>
  <c r="M907" i="2"/>
  <c r="L907" i="2"/>
  <c r="K907" i="2"/>
  <c r="I907" i="2"/>
  <c r="J907" i="2"/>
  <c r="N907" i="2"/>
  <c r="C909" i="2"/>
  <c r="B909" i="2"/>
  <c r="I908" i="2" l="1"/>
  <c r="K908" i="2"/>
  <c r="J908" i="2"/>
  <c r="L908" i="2"/>
  <c r="M908" i="2"/>
  <c r="J909" i="2"/>
  <c r="C910" i="2"/>
  <c r="B910" i="2"/>
  <c r="L909" i="2" l="1"/>
  <c r="K909" i="2"/>
  <c r="M909" i="2"/>
  <c r="N909" i="2"/>
  <c r="I909" i="2"/>
  <c r="I910" i="2"/>
  <c r="J910" i="2"/>
  <c r="K910" i="2"/>
  <c r="N910" i="2"/>
  <c r="L910" i="2"/>
  <c r="M910" i="2"/>
  <c r="B911" i="2"/>
  <c r="C911" i="2"/>
  <c r="I911" i="2" l="1"/>
  <c r="C912" i="2"/>
  <c r="B912" i="2"/>
  <c r="N911" i="2" l="1"/>
  <c r="M911" i="2"/>
  <c r="L911" i="2"/>
  <c r="J911" i="2"/>
  <c r="K911" i="2"/>
  <c r="C913" i="2"/>
  <c r="B913" i="2"/>
  <c r="N912" i="2" l="1"/>
  <c r="J912" i="2"/>
  <c r="L912" i="2"/>
  <c r="I912" i="2"/>
  <c r="M912" i="2"/>
  <c r="K912" i="2"/>
  <c r="C914" i="2"/>
  <c r="B914" i="2"/>
  <c r="J914" i="2" l="1"/>
  <c r="I914" i="2"/>
  <c r="M914" i="2"/>
  <c r="L914" i="2"/>
  <c r="N914" i="2"/>
  <c r="K914" i="2"/>
  <c r="N913" i="2"/>
  <c r="K913" i="2"/>
  <c r="M913" i="2"/>
  <c r="J913" i="2"/>
  <c r="I913" i="2"/>
  <c r="L913" i="2"/>
  <c r="B915" i="2"/>
  <c r="C915" i="2"/>
  <c r="C916" i="2" l="1"/>
  <c r="B916" i="2"/>
  <c r="N916" i="2" l="1"/>
  <c r="M916" i="2"/>
  <c r="L916" i="2"/>
  <c r="J916" i="2"/>
  <c r="K916" i="2"/>
  <c r="I916" i="2"/>
  <c r="L915" i="2"/>
  <c r="K915" i="2"/>
  <c r="I915" i="2"/>
  <c r="J915" i="2"/>
  <c r="N915" i="2"/>
  <c r="M915" i="2"/>
  <c r="C917" i="2"/>
  <c r="B917" i="2"/>
  <c r="I917" i="2" l="1"/>
  <c r="C918" i="2"/>
  <c r="B918" i="2"/>
  <c r="J917" i="2" l="1"/>
  <c r="L917" i="2"/>
  <c r="K917" i="2"/>
  <c r="M917" i="2"/>
  <c r="N917" i="2"/>
  <c r="B919" i="2"/>
  <c r="C919" i="2"/>
  <c r="J918" i="2" l="1"/>
  <c r="K918" i="2"/>
  <c r="N918" i="2"/>
  <c r="L918" i="2"/>
  <c r="M918" i="2"/>
  <c r="I918" i="2"/>
  <c r="C920" i="2"/>
  <c r="B920" i="2"/>
  <c r="I919" i="2" l="1"/>
  <c r="K919" i="2"/>
  <c r="J919" i="2"/>
  <c r="L919" i="2"/>
  <c r="M919" i="2"/>
  <c r="N919" i="2"/>
  <c r="C921" i="2"/>
  <c r="B921" i="2"/>
  <c r="N920" i="2" l="1"/>
  <c r="M920" i="2"/>
  <c r="L920" i="2"/>
  <c r="K920" i="2"/>
  <c r="I920" i="2"/>
  <c r="J920" i="2"/>
  <c r="J921" i="2"/>
  <c r="C922" i="2"/>
  <c r="B922" i="2"/>
  <c r="I921" i="2" l="1"/>
  <c r="N921" i="2"/>
  <c r="M921" i="2"/>
  <c r="L921" i="2"/>
  <c r="K921" i="2"/>
  <c r="B923" i="2"/>
  <c r="C923" i="2"/>
  <c r="I922" i="2" l="1"/>
  <c r="K922" i="2"/>
  <c r="L922" i="2"/>
  <c r="M922" i="2"/>
  <c r="N922" i="2"/>
  <c r="J922" i="2"/>
  <c r="C924" i="2"/>
  <c r="B924" i="2"/>
  <c r="I924" i="2" l="1"/>
  <c r="K924" i="2"/>
  <c r="M924" i="2"/>
  <c r="L924" i="2"/>
  <c r="J924" i="2"/>
  <c r="N924" i="2"/>
  <c r="J923" i="2"/>
  <c r="L923" i="2"/>
  <c r="M923" i="2"/>
  <c r="K923" i="2"/>
  <c r="N923" i="2"/>
  <c r="I923" i="2"/>
  <c r="C925" i="2"/>
  <c r="B925" i="2"/>
  <c r="I925" i="2" l="1"/>
  <c r="J925" i="2"/>
  <c r="N925" i="2"/>
  <c r="M925" i="2"/>
  <c r="K925" i="2"/>
  <c r="L925" i="2"/>
  <c r="C926" i="2"/>
  <c r="B926" i="2"/>
  <c r="B927" i="2" l="1"/>
  <c r="C927" i="2"/>
  <c r="I926" i="2" l="1"/>
  <c r="J926" i="2"/>
  <c r="K926" i="2"/>
  <c r="M926" i="2"/>
  <c r="N926" i="2"/>
  <c r="L926" i="2"/>
  <c r="C928" i="2"/>
  <c r="B928" i="2"/>
  <c r="I928" i="2" l="1"/>
  <c r="J928" i="2"/>
  <c r="K928" i="2"/>
  <c r="L928" i="2"/>
  <c r="M928" i="2"/>
  <c r="N928" i="2"/>
  <c r="I927" i="2"/>
  <c r="J927" i="2"/>
  <c r="K927" i="2"/>
  <c r="N927" i="2"/>
  <c r="M927" i="2"/>
  <c r="L927" i="2"/>
  <c r="C929" i="2"/>
  <c r="B929" i="2"/>
  <c r="J929" i="2" l="1"/>
  <c r="K929" i="2"/>
  <c r="L929" i="2"/>
  <c r="M929" i="2"/>
  <c r="N929" i="2"/>
  <c r="I929" i="2"/>
  <c r="C930" i="2"/>
  <c r="B930" i="2"/>
  <c r="B931" i="2" l="1"/>
  <c r="C931" i="2"/>
  <c r="I930" i="2" l="1"/>
  <c r="K930" i="2"/>
  <c r="L930" i="2"/>
  <c r="M930" i="2"/>
  <c r="N930" i="2"/>
  <c r="J930" i="2"/>
  <c r="C932" i="2"/>
  <c r="B932" i="2"/>
  <c r="I932" i="2" l="1"/>
  <c r="K932" i="2"/>
  <c r="M932" i="2"/>
  <c r="N932" i="2"/>
  <c r="J932" i="2"/>
  <c r="L932" i="2"/>
  <c r="J931" i="2"/>
  <c r="L931" i="2"/>
  <c r="M931" i="2"/>
  <c r="N931" i="2"/>
  <c r="K931" i="2"/>
  <c r="I931" i="2"/>
  <c r="C933" i="2"/>
  <c r="B933" i="2"/>
  <c r="I933" i="2" l="1"/>
  <c r="J933" i="2"/>
  <c r="L933" i="2"/>
  <c r="N933" i="2"/>
  <c r="M933" i="2"/>
  <c r="K933" i="2"/>
  <c r="C934" i="2"/>
  <c r="B934" i="2"/>
  <c r="B935" i="2" l="1"/>
  <c r="C935" i="2"/>
  <c r="I934" i="2" l="1"/>
  <c r="J934" i="2"/>
  <c r="K934" i="2"/>
  <c r="N934" i="2"/>
  <c r="M934" i="2"/>
  <c r="L934" i="2"/>
  <c r="C936" i="2"/>
  <c r="B936" i="2"/>
  <c r="I936" i="2" l="1"/>
  <c r="J936" i="2"/>
  <c r="K936" i="2"/>
  <c r="L936" i="2"/>
  <c r="N936" i="2"/>
  <c r="M936" i="2"/>
  <c r="I935" i="2"/>
  <c r="J935" i="2"/>
  <c r="K935" i="2"/>
  <c r="L935" i="2"/>
  <c r="N935" i="2"/>
  <c r="M935" i="2"/>
  <c r="C937" i="2"/>
  <c r="B937" i="2"/>
  <c r="J937" i="2" l="1"/>
  <c r="K937" i="2"/>
  <c r="L937" i="2"/>
  <c r="N937" i="2"/>
  <c r="I937" i="2"/>
  <c r="M937" i="2"/>
  <c r="C938" i="2"/>
  <c r="B938" i="2"/>
  <c r="B939" i="2" l="1"/>
  <c r="C939" i="2"/>
  <c r="K938" i="2" l="1"/>
  <c r="L938" i="2"/>
  <c r="M938" i="2"/>
  <c r="N938" i="2"/>
  <c r="I938" i="2"/>
  <c r="J938" i="2"/>
  <c r="C940" i="2"/>
  <c r="B940" i="2"/>
  <c r="L940" i="2" l="1"/>
  <c r="K940" i="2"/>
  <c r="M940" i="2"/>
  <c r="N940" i="2"/>
  <c r="J940" i="2"/>
  <c r="I940" i="2"/>
  <c r="J939" i="2"/>
  <c r="L939" i="2"/>
  <c r="M939" i="2"/>
  <c r="N939" i="2"/>
  <c r="I939" i="2"/>
  <c r="K939" i="2"/>
  <c r="C941" i="2"/>
  <c r="B941" i="2"/>
  <c r="J941" i="2" l="1"/>
  <c r="L941" i="2"/>
  <c r="N941" i="2"/>
  <c r="I941" i="2"/>
  <c r="M941" i="2"/>
  <c r="K941" i="2"/>
  <c r="C942" i="2"/>
  <c r="B942" i="2"/>
  <c r="B943" i="2" l="1"/>
  <c r="C943" i="2"/>
  <c r="J942" i="2" l="1"/>
  <c r="K942" i="2"/>
  <c r="M942" i="2"/>
  <c r="I942" i="2"/>
  <c r="N942" i="2"/>
  <c r="L942" i="2"/>
  <c r="C944" i="2"/>
  <c r="B944" i="2"/>
  <c r="J944" i="2" l="1"/>
  <c r="K944" i="2"/>
  <c r="L944" i="2"/>
  <c r="M944" i="2"/>
  <c r="I944" i="2"/>
  <c r="N944" i="2"/>
  <c r="J943" i="2"/>
  <c r="K943" i="2"/>
  <c r="L943" i="2"/>
  <c r="I943" i="2"/>
  <c r="M943" i="2"/>
  <c r="N943" i="2"/>
  <c r="C945" i="2"/>
  <c r="B945" i="2"/>
  <c r="J945" i="2" l="1"/>
  <c r="K945" i="2"/>
  <c r="L945" i="2"/>
  <c r="M945" i="2"/>
  <c r="I945" i="2"/>
  <c r="N945" i="2"/>
  <c r="C946" i="2"/>
  <c r="B946" i="2"/>
  <c r="B947" i="2" l="1"/>
  <c r="C947" i="2"/>
  <c r="K946" i="2" l="1"/>
  <c r="L946" i="2"/>
  <c r="M946" i="2"/>
  <c r="I946" i="2"/>
  <c r="N946" i="2"/>
  <c r="J946" i="2"/>
  <c r="C948" i="2"/>
  <c r="B948" i="2"/>
  <c r="L947" i="2" l="1"/>
  <c r="M947" i="2"/>
  <c r="N947" i="2"/>
  <c r="I947" i="2"/>
  <c r="J947" i="2"/>
  <c r="K947" i="2"/>
  <c r="C949" i="2"/>
  <c r="B949" i="2"/>
  <c r="L949" i="2" l="1"/>
  <c r="N949" i="2"/>
  <c r="I949" i="2"/>
  <c r="J949" i="2"/>
  <c r="K949" i="2"/>
  <c r="M949" i="2"/>
  <c r="K948" i="2"/>
  <c r="M948" i="2"/>
  <c r="N948" i="2"/>
  <c r="I948" i="2"/>
  <c r="L948" i="2"/>
  <c r="J948" i="2"/>
  <c r="C950" i="2"/>
  <c r="B950" i="2"/>
  <c r="K950" i="2" l="1"/>
  <c r="N950" i="2"/>
  <c r="L950" i="2"/>
  <c r="B951" i="2"/>
  <c r="C951" i="2"/>
  <c r="J950" i="2" l="1"/>
  <c r="I950" i="2"/>
  <c r="M950" i="2"/>
  <c r="K951" i="2"/>
  <c r="C952" i="2"/>
  <c r="B952" i="2"/>
  <c r="M951" i="2" l="1"/>
  <c r="J951" i="2"/>
  <c r="N951" i="2"/>
  <c r="L951" i="2"/>
  <c r="I951" i="2"/>
  <c r="C953" i="2"/>
  <c r="B953" i="2"/>
  <c r="K952" i="2" l="1"/>
  <c r="L952" i="2"/>
  <c r="M952" i="2"/>
  <c r="I952" i="2"/>
  <c r="J952" i="2"/>
  <c r="N952" i="2"/>
  <c r="C954" i="2"/>
  <c r="B954" i="2"/>
  <c r="K954" i="2" l="1"/>
  <c r="L954" i="2"/>
  <c r="M954" i="2"/>
  <c r="N954" i="2"/>
  <c r="I954" i="2"/>
  <c r="J954" i="2"/>
  <c r="K953" i="2"/>
  <c r="L953" i="2"/>
  <c r="M953" i="2"/>
  <c r="N953" i="2"/>
  <c r="J953" i="2"/>
  <c r="I953" i="2"/>
  <c r="B955" i="2"/>
  <c r="C955" i="2"/>
  <c r="C956" i="2" l="1"/>
  <c r="B956" i="2"/>
  <c r="M956" i="2" l="1"/>
  <c r="K956" i="2"/>
  <c r="L956" i="2"/>
  <c r="J956" i="2"/>
  <c r="L955" i="2"/>
  <c r="M955" i="2"/>
  <c r="N955" i="2"/>
  <c r="J955" i="2"/>
  <c r="K955" i="2"/>
  <c r="I955" i="2"/>
  <c r="C957" i="2"/>
  <c r="B957" i="2"/>
  <c r="I956" i="2" l="1"/>
  <c r="N956" i="2"/>
  <c r="L957" i="2"/>
  <c r="C958" i="2"/>
  <c r="B958" i="2"/>
  <c r="M957" i="2" l="1"/>
  <c r="K957" i="2"/>
  <c r="J957" i="2"/>
  <c r="I957" i="2"/>
  <c r="N957" i="2"/>
  <c r="B959" i="2"/>
  <c r="C959" i="2"/>
  <c r="I958" i="2" l="1"/>
  <c r="J958" i="2"/>
  <c r="M958" i="2"/>
  <c r="K958" i="2"/>
  <c r="N958" i="2"/>
  <c r="L958" i="2"/>
  <c r="C960" i="2"/>
  <c r="B960" i="2"/>
  <c r="L960" i="2" l="1"/>
  <c r="M960" i="2"/>
  <c r="I960" i="2"/>
  <c r="J960" i="2"/>
  <c r="K960" i="2"/>
  <c r="N960" i="2"/>
  <c r="L959" i="2"/>
  <c r="I959" i="2"/>
  <c r="J959" i="2"/>
  <c r="N959" i="2"/>
  <c r="K959" i="2"/>
  <c r="M959" i="2"/>
  <c r="C961" i="2"/>
  <c r="B961" i="2"/>
  <c r="L961" i="2" l="1"/>
  <c r="C962" i="2"/>
  <c r="B962" i="2"/>
  <c r="K961" i="2" l="1"/>
  <c r="I961" i="2"/>
  <c r="J961" i="2"/>
  <c r="N961" i="2"/>
  <c r="M961" i="2"/>
  <c r="B963" i="2"/>
  <c r="C963" i="2"/>
  <c r="L963" i="2" l="1"/>
  <c r="L962" i="2"/>
  <c r="M962" i="2"/>
  <c r="N962" i="2"/>
  <c r="J962" i="2"/>
  <c r="K962" i="2"/>
  <c r="I962" i="2"/>
  <c r="C964" i="2"/>
  <c r="B964" i="2"/>
  <c r="I963" i="2" l="1"/>
  <c r="K963" i="2"/>
  <c r="J963" i="2"/>
  <c r="N963" i="2"/>
  <c r="M963" i="2"/>
  <c r="L964" i="2"/>
  <c r="C965" i="2"/>
  <c r="B965" i="2"/>
  <c r="I964" i="2" l="1"/>
  <c r="J964" i="2"/>
  <c r="K964" i="2"/>
  <c r="N964" i="2"/>
  <c r="M964" i="2"/>
  <c r="C966" i="2"/>
  <c r="B966" i="2"/>
  <c r="M966" i="2" l="1"/>
  <c r="N965" i="2"/>
  <c r="J965" i="2"/>
  <c r="M965" i="2"/>
  <c r="K965" i="2"/>
  <c r="I965" i="2"/>
  <c r="L965" i="2"/>
  <c r="B967" i="2"/>
  <c r="C967" i="2"/>
  <c r="L966" i="2" l="1"/>
  <c r="N966" i="2"/>
  <c r="K966" i="2"/>
  <c r="J966" i="2"/>
  <c r="I966" i="2"/>
  <c r="C968" i="2"/>
  <c r="B968" i="2"/>
  <c r="M968" i="2" l="1"/>
  <c r="I967" i="2"/>
  <c r="J967" i="2"/>
  <c r="K967" i="2"/>
  <c r="M967" i="2"/>
  <c r="L967" i="2"/>
  <c r="N967" i="2"/>
  <c r="C969" i="2"/>
  <c r="B969" i="2"/>
  <c r="L968" i="2" l="1"/>
  <c r="N968" i="2"/>
  <c r="K968" i="2"/>
  <c r="J968" i="2"/>
  <c r="I968" i="2"/>
  <c r="I969" i="2"/>
  <c r="C970" i="2"/>
  <c r="B970" i="2"/>
  <c r="L969" i="2" l="1"/>
  <c r="K969" i="2"/>
  <c r="K970" i="2"/>
  <c r="J969" i="2"/>
  <c r="M969" i="2"/>
  <c r="N969" i="2"/>
  <c r="B971" i="2"/>
  <c r="C971" i="2"/>
  <c r="M970" i="2" l="1"/>
  <c r="L970" i="2"/>
  <c r="J970" i="2"/>
  <c r="N970" i="2"/>
  <c r="I970" i="2"/>
  <c r="I971" i="2"/>
  <c r="C972" i="2"/>
  <c r="B972" i="2"/>
  <c r="L971" i="2" l="1"/>
  <c r="N971" i="2"/>
  <c r="K971" i="2"/>
  <c r="J971" i="2"/>
  <c r="M971" i="2"/>
  <c r="C973" i="2"/>
  <c r="B973" i="2"/>
  <c r="N973" i="2" l="1"/>
  <c r="M973" i="2"/>
  <c r="M972" i="2"/>
  <c r="N972" i="2"/>
  <c r="I972" i="2"/>
  <c r="K972" i="2"/>
  <c r="L972" i="2"/>
  <c r="J972" i="2"/>
  <c r="C974" i="2"/>
  <c r="B974" i="2"/>
  <c r="J973" i="2" l="1"/>
  <c r="K973" i="2"/>
  <c r="L973" i="2"/>
  <c r="I973" i="2"/>
  <c r="B975" i="2"/>
  <c r="C975" i="2"/>
  <c r="J974" i="2" l="1"/>
  <c r="L974" i="2"/>
  <c r="N974" i="2"/>
  <c r="M974" i="2"/>
  <c r="K974" i="2"/>
  <c r="I974" i="2"/>
  <c r="N975" i="2"/>
  <c r="C976" i="2"/>
  <c r="B976" i="2"/>
  <c r="M975" i="2" l="1"/>
  <c r="L975" i="2"/>
  <c r="J975" i="2"/>
  <c r="K975" i="2"/>
  <c r="I975" i="2"/>
  <c r="I976" i="2"/>
  <c r="J976" i="2"/>
  <c r="K976" i="2"/>
  <c r="L976" i="2"/>
  <c r="M976" i="2"/>
  <c r="N976" i="2"/>
  <c r="C977" i="2"/>
  <c r="B977" i="2"/>
  <c r="I977" i="2" l="1"/>
  <c r="C978" i="2"/>
  <c r="B978" i="2"/>
  <c r="N977" i="2" l="1"/>
  <c r="L977" i="2"/>
  <c r="J977" i="2"/>
  <c r="M977" i="2"/>
  <c r="K977" i="2"/>
  <c r="B979" i="2"/>
  <c r="C979" i="2"/>
  <c r="K978" i="2" l="1"/>
  <c r="I978" i="2"/>
  <c r="M978" i="2"/>
  <c r="L978" i="2"/>
  <c r="J978" i="2"/>
  <c r="N978" i="2"/>
  <c r="C980" i="2"/>
  <c r="B980" i="2"/>
  <c r="I980" i="2" l="1"/>
  <c r="K980" i="2"/>
  <c r="M980" i="2"/>
  <c r="J980" i="2"/>
  <c r="L980" i="2"/>
  <c r="N980" i="2"/>
  <c r="J979" i="2"/>
  <c r="N979" i="2"/>
  <c r="K979" i="2"/>
  <c r="I979" i="2"/>
  <c r="M979" i="2"/>
  <c r="L979" i="2"/>
  <c r="C981" i="2"/>
  <c r="B981" i="2"/>
  <c r="J981" i="2" l="1"/>
  <c r="C982" i="2"/>
  <c r="B982" i="2"/>
  <c r="M981" i="2" l="1"/>
  <c r="K981" i="2"/>
  <c r="I981" i="2"/>
  <c r="N981" i="2"/>
  <c r="L981" i="2"/>
  <c r="B983" i="2"/>
  <c r="C983" i="2"/>
  <c r="I982" i="2" l="1"/>
  <c r="K982" i="2"/>
  <c r="M982" i="2"/>
  <c r="J982" i="2"/>
  <c r="L982" i="2"/>
  <c r="N982" i="2"/>
  <c r="C984" i="2"/>
  <c r="B984" i="2"/>
  <c r="J984" i="2" l="1"/>
  <c r="L984" i="2"/>
  <c r="J983" i="2"/>
  <c r="I983" i="2"/>
  <c r="L983" i="2"/>
  <c r="N983" i="2"/>
  <c r="K983" i="2"/>
  <c r="M983" i="2"/>
  <c r="C985" i="2"/>
  <c r="B985" i="2"/>
  <c r="M984" i="2" l="1"/>
  <c r="I984" i="2"/>
  <c r="K984" i="2"/>
  <c r="N984" i="2"/>
  <c r="N985" i="2"/>
  <c r="C986" i="2"/>
  <c r="B986" i="2"/>
  <c r="M985" i="2" l="1"/>
  <c r="J985" i="2"/>
  <c r="K985" i="2"/>
  <c r="L985" i="2"/>
  <c r="I985" i="2"/>
  <c r="B987" i="2"/>
  <c r="C987" i="2"/>
  <c r="M986" i="2" l="1"/>
  <c r="J986" i="2"/>
  <c r="L986" i="2"/>
  <c r="N986" i="2"/>
  <c r="I986" i="2"/>
  <c r="K986" i="2"/>
  <c r="C988" i="2"/>
  <c r="B988" i="2"/>
  <c r="M988" i="2" l="1"/>
  <c r="I988" i="2"/>
  <c r="K988" i="2"/>
  <c r="L988" i="2"/>
  <c r="J988" i="2"/>
  <c r="N988" i="2"/>
  <c r="N987" i="2"/>
  <c r="K987" i="2"/>
  <c r="J987" i="2"/>
  <c r="I987" i="2"/>
  <c r="M987" i="2"/>
  <c r="L987" i="2"/>
  <c r="C989" i="2"/>
  <c r="B989" i="2"/>
  <c r="N989" i="2" l="1"/>
  <c r="J989" i="2"/>
  <c r="L989" i="2"/>
  <c r="M989" i="2"/>
  <c r="I989" i="2"/>
  <c r="K989" i="2"/>
  <c r="C990" i="2"/>
  <c r="B990" i="2"/>
  <c r="B991" i="2" l="1"/>
  <c r="C991" i="2"/>
  <c r="I990" i="2" l="1"/>
  <c r="K990" i="2"/>
  <c r="M990" i="2"/>
  <c r="N990" i="2"/>
  <c r="J990" i="2"/>
  <c r="L990" i="2"/>
  <c r="C992" i="2"/>
  <c r="B992" i="2"/>
  <c r="J992" i="2" l="1"/>
  <c r="L992" i="2"/>
  <c r="N992" i="2"/>
  <c r="I992" i="2"/>
  <c r="K992" i="2"/>
  <c r="M992" i="2"/>
  <c r="I991" i="2"/>
  <c r="K991" i="2"/>
  <c r="M991" i="2"/>
  <c r="J991" i="2"/>
  <c r="L991" i="2"/>
  <c r="N991" i="2"/>
  <c r="C993" i="2"/>
  <c r="B993" i="2"/>
  <c r="I993" i="2" l="1"/>
  <c r="K993" i="2"/>
  <c r="M993" i="2"/>
  <c r="J993" i="2"/>
  <c r="L993" i="2"/>
  <c r="N993" i="2"/>
  <c r="C994" i="2"/>
  <c r="B994" i="2"/>
  <c r="B995" i="2" l="1"/>
  <c r="C995" i="2"/>
  <c r="J994" i="2" l="1"/>
  <c r="L994" i="2"/>
  <c r="M994" i="2"/>
  <c r="I994" i="2"/>
  <c r="N994" i="2"/>
  <c r="K994" i="2"/>
  <c r="C996" i="2"/>
  <c r="B996" i="2"/>
  <c r="J996" i="2" l="1"/>
  <c r="L996" i="2"/>
  <c r="N996" i="2"/>
  <c r="I996" i="2"/>
  <c r="K996" i="2"/>
  <c r="M996" i="2"/>
  <c r="J995" i="2"/>
  <c r="N995" i="2"/>
  <c r="K995" i="2"/>
  <c r="I995" i="2"/>
  <c r="M995" i="2"/>
  <c r="L995" i="2"/>
  <c r="C997" i="2"/>
  <c r="B997" i="2"/>
  <c r="L997" i="2" l="1"/>
  <c r="C998" i="2"/>
  <c r="B998" i="2"/>
  <c r="J997" i="2" l="1"/>
  <c r="M997" i="2"/>
  <c r="K997" i="2"/>
  <c r="I997" i="2"/>
  <c r="N997" i="2"/>
  <c r="B999" i="2"/>
  <c r="C999" i="2"/>
  <c r="I998" i="2" l="1"/>
  <c r="K998" i="2"/>
  <c r="M998" i="2"/>
  <c r="J998" i="2"/>
  <c r="L998" i="2"/>
  <c r="N998" i="2"/>
  <c r="C1000" i="2"/>
  <c r="B1000" i="2"/>
  <c r="M1000" i="2" l="1"/>
  <c r="I1000" i="2"/>
  <c r="K1000" i="2"/>
  <c r="L1000" i="2"/>
  <c r="J1000" i="2"/>
  <c r="N1000" i="2"/>
  <c r="J999" i="2"/>
  <c r="L999" i="2"/>
  <c r="N999" i="2"/>
  <c r="K999" i="2"/>
  <c r="I999" i="2"/>
  <c r="M999" i="2"/>
  <c r="C1001" i="2"/>
  <c r="B1001" i="2"/>
  <c r="C1002" i="2" l="1"/>
  <c r="B1002" i="2"/>
  <c r="K1001" i="2" l="1"/>
  <c r="I1001" i="2"/>
  <c r="M1001" i="2"/>
  <c r="L1001" i="2"/>
  <c r="J1001" i="2"/>
  <c r="N1001" i="2"/>
  <c r="B1003" i="2"/>
  <c r="C1003" i="2"/>
  <c r="M1002" i="2" l="1"/>
  <c r="J1002" i="2"/>
  <c r="L1002" i="2"/>
  <c r="N1002" i="2"/>
  <c r="K1002" i="2"/>
  <c r="I1002" i="2"/>
  <c r="J1003" i="2"/>
  <c r="C1004" i="2"/>
  <c r="B1004" i="2"/>
  <c r="M1003" i="2" l="1"/>
  <c r="L1003" i="2"/>
  <c r="K1003" i="2"/>
  <c r="I1003" i="2"/>
  <c r="N1003" i="2"/>
  <c r="J1004" i="2"/>
  <c r="N1004" i="2"/>
  <c r="M1004" i="2"/>
  <c r="I1004" i="2"/>
  <c r="K1004" i="2"/>
  <c r="L1004" i="2"/>
  <c r="C1005" i="2"/>
  <c r="B1005" i="2"/>
  <c r="C1006" i="2" l="1"/>
  <c r="B1006" i="2"/>
  <c r="N1006" i="2" l="1"/>
  <c r="M1005" i="2"/>
  <c r="I1005" i="2"/>
  <c r="K1005" i="2"/>
  <c r="L1005" i="2"/>
  <c r="N1005" i="2"/>
  <c r="J1005" i="2"/>
  <c r="B1007" i="2"/>
  <c r="C1007" i="2"/>
  <c r="K1006" i="2" l="1"/>
  <c r="I1006" i="2"/>
  <c r="M1006" i="2"/>
  <c r="L1006" i="2"/>
  <c r="J1006" i="2"/>
  <c r="C1008" i="2"/>
  <c r="B1008" i="2"/>
  <c r="J1008" i="2" l="1"/>
  <c r="I1008" i="2"/>
  <c r="K1008" i="2"/>
  <c r="L1008" i="2"/>
  <c r="I1007" i="2"/>
  <c r="N1007" i="2"/>
  <c r="J1007" i="2"/>
  <c r="K1007" i="2"/>
  <c r="L1007" i="2"/>
  <c r="M1007" i="2"/>
  <c r="C1009" i="2"/>
  <c r="B1009" i="2"/>
  <c r="N1008" i="2" l="1"/>
  <c r="M1008" i="2"/>
  <c r="I1009" i="2"/>
  <c r="C1010" i="2"/>
  <c r="B1010" i="2"/>
  <c r="J1009" i="2" l="1"/>
  <c r="K1009" i="2"/>
  <c r="N1009" i="2"/>
  <c r="M1009" i="2"/>
  <c r="L1009" i="2"/>
  <c r="B1011" i="2"/>
  <c r="C1011" i="2"/>
  <c r="L1010" i="2" l="1"/>
  <c r="N1010" i="2"/>
  <c r="K1010" i="2"/>
  <c r="I1010" i="2"/>
  <c r="M1010" i="2"/>
  <c r="J1010" i="2"/>
  <c r="C1012" i="2"/>
  <c r="B1012" i="2"/>
  <c r="K1012" i="2" l="1"/>
  <c r="I1012" i="2"/>
  <c r="J1011" i="2"/>
  <c r="I1011" i="2"/>
  <c r="M1011" i="2"/>
  <c r="L1011" i="2"/>
  <c r="K1011" i="2"/>
  <c r="N1011" i="2"/>
  <c r="C1013" i="2"/>
  <c r="B1013" i="2"/>
  <c r="J1012" i="2" l="1"/>
  <c r="N1012" i="2"/>
  <c r="M1012" i="2"/>
  <c r="L1012" i="2"/>
  <c r="J1013" i="2"/>
  <c r="C1014" i="2"/>
  <c r="B1014" i="2"/>
  <c r="N1013" i="2" l="1"/>
  <c r="M1013" i="2"/>
  <c r="I1013" i="2"/>
  <c r="L1013" i="2"/>
  <c r="K1013" i="2"/>
  <c r="B1015" i="2"/>
  <c r="C1015" i="2"/>
  <c r="K1014" i="2" l="1"/>
  <c r="J1014" i="2"/>
  <c r="M1014" i="2"/>
  <c r="N1014" i="2"/>
  <c r="I1014" i="2"/>
  <c r="L1014" i="2"/>
  <c r="C1016" i="2"/>
  <c r="B1016" i="2"/>
  <c r="N1016" i="2" l="1"/>
  <c r="M1016" i="2"/>
  <c r="L1016" i="2"/>
  <c r="I1016" i="2"/>
  <c r="J1016" i="2"/>
  <c r="L1015" i="2"/>
  <c r="K1015" i="2"/>
  <c r="N1015" i="2"/>
  <c r="I1015" i="2"/>
  <c r="J1015" i="2"/>
  <c r="M1015" i="2"/>
  <c r="C1017" i="2"/>
  <c r="B1017" i="2"/>
  <c r="K1016" i="2" l="1"/>
  <c r="C1018" i="2"/>
  <c r="B1018" i="2"/>
  <c r="K1017" i="2" l="1"/>
  <c r="J1017" i="2"/>
  <c r="M1017" i="2"/>
  <c r="I1017" i="2"/>
  <c r="L1017" i="2"/>
  <c r="N1017" i="2"/>
  <c r="B1019" i="2"/>
  <c r="C1019" i="2"/>
  <c r="J1018" i="2" l="1"/>
  <c r="L1018" i="2"/>
  <c r="I1018" i="2"/>
  <c r="N1018" i="2"/>
  <c r="K1018" i="2"/>
  <c r="M1018" i="2"/>
  <c r="C1020" i="2"/>
  <c r="B1020" i="2"/>
  <c r="M1020" i="2" l="1"/>
  <c r="J1020" i="2"/>
  <c r="K1020" i="2"/>
  <c r="I1019" i="2"/>
  <c r="M1019" i="2"/>
  <c r="L1019" i="2"/>
  <c r="J1019" i="2"/>
  <c r="K1019" i="2"/>
  <c r="N1019" i="2"/>
  <c r="C1021" i="2"/>
  <c r="B1021" i="2"/>
  <c r="I1020" i="2" l="1"/>
  <c r="N1020" i="2"/>
  <c r="L1020" i="2"/>
  <c r="M1021" i="2"/>
  <c r="C1022" i="2"/>
  <c r="B1022" i="2"/>
  <c r="L1021" i="2" l="1"/>
  <c r="J1021" i="2"/>
  <c r="I1021" i="2"/>
  <c r="K1021" i="2"/>
  <c r="N1021" i="2"/>
  <c r="B1023" i="2"/>
  <c r="C1023" i="2"/>
  <c r="J1022" i="2" l="1"/>
  <c r="K1022" i="2"/>
  <c r="L1022" i="2"/>
  <c r="M1022" i="2"/>
  <c r="I1022" i="2"/>
  <c r="N1022" i="2"/>
  <c r="C1024" i="2"/>
  <c r="B1024" i="2"/>
  <c r="K1023" i="2" l="1"/>
  <c r="L1023" i="2"/>
  <c r="M1023" i="2"/>
  <c r="N1023" i="2"/>
  <c r="J1023" i="2"/>
  <c r="I1023" i="2"/>
  <c r="C1025" i="2"/>
  <c r="B1025" i="2"/>
  <c r="K1025" i="2" l="1"/>
  <c r="N1025" i="2"/>
  <c r="L1025" i="2"/>
  <c r="J1024" i="2"/>
  <c r="I1024" i="2"/>
  <c r="L1024" i="2"/>
  <c r="M1024" i="2"/>
  <c r="N1024" i="2"/>
  <c r="K1024" i="2"/>
  <c r="C1026" i="2"/>
  <c r="B1026" i="2"/>
  <c r="M1025" i="2" l="1"/>
  <c r="J1025" i="2"/>
  <c r="I1025" i="2"/>
  <c r="J1026" i="2"/>
  <c r="K1026" i="2"/>
  <c r="N1026" i="2"/>
  <c r="B1027" i="2"/>
  <c r="C1027" i="2"/>
  <c r="I1026" i="2" l="1"/>
  <c r="L1026" i="2"/>
  <c r="M1026" i="2"/>
  <c r="I1027" i="2"/>
  <c r="C1028" i="2"/>
  <c r="B1028" i="2"/>
  <c r="N1027" i="2" l="1"/>
  <c r="L1027" i="2"/>
  <c r="K1027" i="2"/>
  <c r="J1027" i="2"/>
  <c r="M1027" i="2"/>
  <c r="C1029" i="2"/>
  <c r="B1029" i="2"/>
  <c r="I1029" i="2" l="1"/>
  <c r="J1028" i="2"/>
  <c r="I1028" i="2"/>
  <c r="L1028" i="2"/>
  <c r="M1028" i="2"/>
  <c r="N1028" i="2"/>
  <c r="K1028" i="2"/>
  <c r="C1030" i="2"/>
  <c r="B1030" i="2"/>
  <c r="N1029" i="2" l="1"/>
  <c r="M1029" i="2"/>
  <c r="J1029" i="2"/>
  <c r="K1029" i="2"/>
  <c r="L1029" i="2"/>
  <c r="M1030" i="2"/>
  <c r="B1031" i="2"/>
  <c r="C1031" i="2"/>
  <c r="I1030" i="2" l="1"/>
  <c r="L1030" i="2"/>
  <c r="N1030" i="2"/>
  <c r="K1030" i="2"/>
  <c r="J1030" i="2"/>
  <c r="L1031" i="2"/>
  <c r="C1032" i="2"/>
  <c r="B1032" i="2"/>
  <c r="M1031" i="2" l="1"/>
  <c r="K1031" i="2"/>
  <c r="N1031" i="2"/>
  <c r="J1031" i="2"/>
  <c r="I1031" i="2"/>
  <c r="C1033" i="2"/>
  <c r="B1033" i="2"/>
  <c r="I1033" i="2" l="1"/>
  <c r="L1032" i="2"/>
  <c r="M1032" i="2"/>
  <c r="J1032" i="2"/>
  <c r="K1032" i="2"/>
  <c r="N1032" i="2"/>
  <c r="I1032" i="2"/>
  <c r="C1034" i="2"/>
  <c r="B1034" i="2"/>
  <c r="M1033" i="2" l="1"/>
  <c r="L1033" i="2"/>
  <c r="K1033" i="2"/>
  <c r="N1033" i="2"/>
  <c r="J1033" i="2"/>
  <c r="L1034" i="2"/>
  <c r="B1035" i="2"/>
  <c r="C1035" i="2"/>
  <c r="I1034" i="2" l="1"/>
  <c r="J1034" i="2"/>
  <c r="K1034" i="2"/>
  <c r="N1035" i="2"/>
  <c r="M1034" i="2"/>
  <c r="N1034" i="2"/>
  <c r="C1036" i="2"/>
  <c r="B1036" i="2"/>
  <c r="L1035" i="2" l="1"/>
  <c r="J1035" i="2"/>
  <c r="M1035" i="2"/>
  <c r="I1035" i="2"/>
  <c r="K1035" i="2"/>
  <c r="N1036" i="2"/>
  <c r="L1036" i="2"/>
  <c r="I1036" i="2"/>
  <c r="M1036" i="2"/>
  <c r="J1036" i="2"/>
  <c r="K1036" i="2"/>
  <c r="C1037" i="2"/>
  <c r="B1037" i="2"/>
  <c r="C1038" i="2" l="1"/>
  <c r="B1038" i="2"/>
  <c r="N1038" i="2" l="1"/>
  <c r="J1038" i="2"/>
  <c r="K1038" i="2"/>
  <c r="L1038" i="2"/>
  <c r="M1038" i="2"/>
  <c r="I1038" i="2"/>
  <c r="M1037" i="2"/>
  <c r="I1037" i="2"/>
  <c r="J1037" i="2"/>
  <c r="N1037" i="2"/>
  <c r="K1037" i="2"/>
  <c r="L1037" i="2"/>
  <c r="B1039" i="2"/>
  <c r="C1039" i="2"/>
  <c r="C1040" i="2" l="1"/>
  <c r="B1040" i="2"/>
  <c r="K1040" i="2" l="1"/>
  <c r="J1040" i="2"/>
  <c r="I1040" i="2"/>
  <c r="L1040" i="2"/>
  <c r="M1040" i="2"/>
  <c r="N1040" i="2"/>
  <c r="I1039" i="2"/>
  <c r="K1039" i="2"/>
  <c r="L1039" i="2"/>
  <c r="M1039" i="2"/>
  <c r="N1039" i="2"/>
  <c r="J1039" i="2"/>
  <c r="C1041" i="2"/>
  <c r="B1041" i="2"/>
  <c r="L1041" i="2" l="1"/>
  <c r="N1041" i="2"/>
  <c r="C1042" i="2"/>
  <c r="B1042" i="2"/>
  <c r="M1041" i="2" l="1"/>
  <c r="J1041" i="2"/>
  <c r="K1041" i="2"/>
  <c r="I1041" i="2"/>
  <c r="K1042" i="2"/>
  <c r="B1043" i="2"/>
  <c r="C1043" i="2"/>
  <c r="J1042" i="2" l="1"/>
  <c r="L1042" i="2"/>
  <c r="M1042" i="2"/>
  <c r="N1042" i="2"/>
  <c r="I1042" i="2"/>
  <c r="K1043" i="2"/>
  <c r="C1044" i="2"/>
  <c r="B1044" i="2"/>
  <c r="J1043" i="2" l="1"/>
  <c r="M1043" i="2"/>
  <c r="I1043" i="2"/>
  <c r="N1043" i="2"/>
  <c r="L1043" i="2"/>
  <c r="C1045" i="2"/>
  <c r="B1045" i="2"/>
  <c r="I1045" i="2" l="1"/>
  <c r="J1045" i="2"/>
  <c r="M1045" i="2"/>
  <c r="N1045" i="2"/>
  <c r="L1045" i="2"/>
  <c r="K1045" i="2"/>
  <c r="N1044" i="2"/>
  <c r="K1044" i="2"/>
  <c r="J1044" i="2"/>
  <c r="I1044" i="2"/>
  <c r="L1044" i="2"/>
  <c r="M1044" i="2"/>
  <c r="C1046" i="2"/>
  <c r="B1046" i="2"/>
  <c r="K1046" i="2" l="1"/>
  <c r="J1046" i="2"/>
  <c r="L1046" i="2"/>
  <c r="B1047" i="2"/>
  <c r="C1047" i="2"/>
  <c r="M1046" i="2" l="1"/>
  <c r="I1047" i="2"/>
  <c r="I1046" i="2"/>
  <c r="N1046" i="2"/>
  <c r="M1047" i="2"/>
  <c r="L1047" i="2"/>
  <c r="K1047" i="2"/>
  <c r="C1048" i="2"/>
  <c r="B1048" i="2"/>
  <c r="N1047" i="2" l="1"/>
  <c r="J1047" i="2"/>
  <c r="C1049" i="2"/>
  <c r="B1049" i="2"/>
  <c r="M1049" i="2" l="1"/>
  <c r="L1048" i="2"/>
  <c r="N1048" i="2"/>
  <c r="I1048" i="2"/>
  <c r="M1048" i="2"/>
  <c r="J1048" i="2"/>
  <c r="K1048" i="2"/>
  <c r="C1050" i="2"/>
  <c r="B1050" i="2"/>
  <c r="L1049" i="2" l="1"/>
  <c r="K1049" i="2"/>
  <c r="N1049" i="2"/>
  <c r="J1049" i="2"/>
  <c r="I1049" i="2"/>
  <c r="N1050" i="2"/>
  <c r="B1051" i="2"/>
  <c r="C1051" i="2"/>
  <c r="L1050" i="2" l="1"/>
  <c r="K1050" i="2"/>
  <c r="I1050" i="2"/>
  <c r="J1050" i="2"/>
  <c r="M1050" i="2"/>
  <c r="C1052" i="2"/>
  <c r="B1052" i="2"/>
  <c r="N1051" i="2" l="1"/>
  <c r="K1051" i="2"/>
  <c r="I1051" i="2"/>
  <c r="M1051" i="2"/>
  <c r="L1051" i="2"/>
  <c r="J1051" i="2"/>
  <c r="C1053" i="2"/>
  <c r="B1053" i="2"/>
  <c r="M1052" i="2" l="1"/>
  <c r="L1052" i="2"/>
  <c r="K1052" i="2"/>
  <c r="N1052" i="2"/>
  <c r="J1052" i="2"/>
  <c r="I1052" i="2"/>
  <c r="I1053" i="2"/>
  <c r="C1054" i="2"/>
  <c r="B1054" i="2"/>
  <c r="J1053" i="2" l="1"/>
  <c r="K1053" i="2"/>
  <c r="L1053" i="2"/>
  <c r="N1053" i="2"/>
  <c r="M1053" i="2"/>
  <c r="B1055" i="2"/>
  <c r="C1055" i="2"/>
  <c r="J1054" i="2" l="1"/>
  <c r="I1054" i="2"/>
  <c r="K1054" i="2"/>
  <c r="L1054" i="2"/>
  <c r="M1054" i="2"/>
  <c r="N1054" i="2"/>
  <c r="C1056" i="2"/>
  <c r="B1056" i="2"/>
  <c r="I1056" i="2" l="1"/>
  <c r="J1056" i="2"/>
  <c r="M1056" i="2"/>
  <c r="N1056" i="2"/>
  <c r="L1056" i="2"/>
  <c r="K1056" i="2"/>
  <c r="N1055" i="2"/>
  <c r="K1055" i="2"/>
  <c r="J1055" i="2"/>
  <c r="I1055" i="2"/>
  <c r="L1055" i="2"/>
  <c r="M1055" i="2"/>
  <c r="C1057" i="2"/>
  <c r="B1057" i="2"/>
  <c r="K1057" i="2" l="1"/>
  <c r="N1057" i="2"/>
  <c r="I1057" i="2"/>
  <c r="J1057" i="2"/>
  <c r="M1057" i="2"/>
  <c r="L1057" i="2"/>
  <c r="C1058" i="2"/>
  <c r="B1058" i="2"/>
  <c r="B1059" i="2" l="1"/>
  <c r="C1059" i="2"/>
  <c r="N1058" i="2" l="1"/>
  <c r="M1058" i="2"/>
  <c r="J1058" i="2"/>
  <c r="I1058" i="2"/>
  <c r="L1058" i="2"/>
  <c r="K1058" i="2"/>
  <c r="C1060" i="2"/>
  <c r="B1060" i="2"/>
  <c r="K1060" i="2" l="1"/>
  <c r="J1060" i="2"/>
  <c r="M1060" i="2"/>
  <c r="N1060" i="2"/>
  <c r="L1060" i="2"/>
  <c r="I1060" i="2"/>
  <c r="N1059" i="2"/>
  <c r="J1059" i="2"/>
  <c r="I1059" i="2"/>
  <c r="M1059" i="2"/>
  <c r="L1059" i="2"/>
  <c r="K1059" i="2"/>
  <c r="C1061" i="2"/>
  <c r="B1061" i="2"/>
  <c r="L1061" i="2" l="1"/>
  <c r="K1061" i="2"/>
  <c r="N1061" i="2"/>
  <c r="I1061" i="2"/>
  <c r="M1061" i="2"/>
  <c r="J1061" i="2"/>
  <c r="C1062" i="2"/>
  <c r="B1062" i="2"/>
  <c r="B1063" i="2" l="1"/>
  <c r="C1063" i="2"/>
  <c r="K1062" i="2" l="1"/>
  <c r="M1062" i="2"/>
  <c r="L1062" i="2"/>
  <c r="I1062" i="2"/>
  <c r="J1062" i="2"/>
  <c r="N1062" i="2"/>
  <c r="C1064" i="2"/>
  <c r="B1064" i="2"/>
  <c r="M1064" i="2" l="1"/>
  <c r="I1064" i="2"/>
  <c r="J1064" i="2"/>
  <c r="N1064" i="2"/>
  <c r="K1064" i="2"/>
  <c r="L1064" i="2"/>
  <c r="N1063" i="2"/>
  <c r="I1063" i="2"/>
  <c r="L1063" i="2"/>
  <c r="M1063" i="2"/>
  <c r="J1063" i="2"/>
  <c r="K1063" i="2"/>
  <c r="C1065" i="2"/>
  <c r="B1065" i="2"/>
  <c r="N1065" i="2" l="1"/>
  <c r="M1065" i="2"/>
  <c r="C1066" i="2"/>
  <c r="B1066" i="2"/>
  <c r="L1065" i="2" l="1"/>
  <c r="K1065" i="2"/>
  <c r="J1065" i="2"/>
  <c r="I1065" i="2"/>
  <c r="B1067" i="2"/>
  <c r="C1067" i="2"/>
  <c r="L1066" i="2" l="1"/>
  <c r="M1066" i="2"/>
  <c r="K1066" i="2"/>
  <c r="N1066" i="2"/>
  <c r="J1066" i="2"/>
  <c r="I1066" i="2"/>
  <c r="C1068" i="2"/>
  <c r="B1068" i="2"/>
  <c r="M1068" i="2" l="1"/>
  <c r="N1068" i="2"/>
  <c r="K1068" i="2"/>
  <c r="L1068" i="2"/>
  <c r="I1068" i="2"/>
  <c r="J1068" i="2"/>
  <c r="N1067" i="2"/>
  <c r="J1067" i="2"/>
  <c r="I1067" i="2"/>
  <c r="M1067" i="2"/>
  <c r="L1067" i="2"/>
  <c r="K1067" i="2"/>
  <c r="C1069" i="2"/>
  <c r="B1069" i="2"/>
  <c r="J1069" i="2" l="1"/>
  <c r="K1069" i="2"/>
  <c r="L1069" i="2"/>
  <c r="M1069" i="2"/>
  <c r="N1069" i="2"/>
  <c r="I1069" i="2"/>
  <c r="C1070" i="2"/>
  <c r="B1070" i="2"/>
  <c r="K1070" i="2" l="1"/>
  <c r="M1070" i="2"/>
  <c r="N1070" i="2"/>
  <c r="J1070" i="2"/>
  <c r="I1070" i="2"/>
  <c r="C1071" i="2"/>
  <c r="L1070" i="2" l="1"/>
  <c r="K1071" i="2"/>
  <c r="I1071" i="2"/>
  <c r="M1071" i="2"/>
  <c r="N1071" i="2"/>
  <c r="C1072" i="2"/>
  <c r="B1072" i="2"/>
  <c r="L1071" i="2" l="1"/>
  <c r="L1072" i="2"/>
  <c r="J1071" i="2"/>
  <c r="K1072" i="2"/>
  <c r="J1072" i="2"/>
  <c r="M1072" i="2"/>
  <c r="N1072" i="2"/>
  <c r="C1073" i="2"/>
  <c r="B1073" i="2"/>
  <c r="I1072" i="2" l="1"/>
  <c r="C1074" i="2"/>
  <c r="B1074" i="2"/>
  <c r="K1074" i="2" l="1"/>
  <c r="L1073" i="2"/>
  <c r="K1073" i="2"/>
  <c r="N1073" i="2"/>
  <c r="I1073" i="2"/>
  <c r="M1073" i="2"/>
  <c r="J1073" i="2"/>
  <c r="B1075" i="2"/>
  <c r="C1075" i="2"/>
  <c r="N1074" i="2" l="1"/>
  <c r="J1074" i="2"/>
  <c r="L1074" i="2"/>
  <c r="M1074" i="2"/>
  <c r="I1074" i="2"/>
  <c r="C1076" i="2"/>
  <c r="B1076" i="2"/>
  <c r="M1076" i="2" l="1"/>
  <c r="I1075" i="2"/>
  <c r="M1075" i="2"/>
  <c r="K1075" i="2"/>
  <c r="L1075" i="2"/>
  <c r="J1075" i="2"/>
  <c r="N1075" i="2"/>
  <c r="C1077" i="2"/>
  <c r="B1077" i="2"/>
  <c r="N1076" i="2" l="1"/>
  <c r="J1076" i="2"/>
  <c r="I1076" i="2"/>
  <c r="K1076" i="2"/>
  <c r="L1076" i="2"/>
  <c r="C1078" i="2"/>
  <c r="B1078" i="2"/>
  <c r="M1077" i="2" l="1"/>
  <c r="N1077" i="2"/>
  <c r="K1077" i="2"/>
  <c r="J1077" i="2"/>
  <c r="I1077" i="2"/>
  <c r="L1077" i="2"/>
  <c r="B1079" i="2"/>
  <c r="C1079" i="2"/>
  <c r="I1078" i="2" l="1"/>
  <c r="M1078" i="2"/>
  <c r="J1078" i="2"/>
  <c r="K1078" i="2"/>
  <c r="L1078" i="2"/>
  <c r="N1078" i="2"/>
  <c r="C1080" i="2"/>
  <c r="B1080" i="2"/>
  <c r="J1080" i="2" l="1"/>
  <c r="L1080" i="2"/>
  <c r="M1080" i="2"/>
  <c r="N1080" i="2"/>
  <c r="I1080" i="2"/>
  <c r="K1080" i="2"/>
  <c r="I1079" i="2"/>
  <c r="N1079" i="2"/>
  <c r="K1079" i="2"/>
  <c r="L1079" i="2"/>
  <c r="M1079" i="2"/>
  <c r="J1079" i="2"/>
  <c r="C1081" i="2"/>
  <c r="B1081" i="2"/>
  <c r="K1081" i="2" l="1"/>
  <c r="I1081" i="2"/>
  <c r="L1081" i="2"/>
  <c r="C1082" i="2"/>
  <c r="B1082" i="2"/>
  <c r="J1081" i="2" l="1"/>
  <c r="N1081" i="2"/>
  <c r="L1082" i="2"/>
  <c r="M1081" i="2"/>
  <c r="B1083" i="2"/>
  <c r="C1083" i="2"/>
  <c r="K1082" i="2" l="1"/>
  <c r="I1082" i="2"/>
  <c r="N1082" i="2"/>
  <c r="M1082" i="2"/>
  <c r="J1082" i="2"/>
  <c r="I1083" i="2"/>
  <c r="C1084" i="2"/>
  <c r="B1084" i="2"/>
  <c r="M1083" i="2" l="1"/>
  <c r="N1083" i="2"/>
  <c r="J1083" i="2"/>
  <c r="K1083" i="2"/>
  <c r="L1083" i="2"/>
  <c r="C1085" i="2"/>
  <c r="B1085" i="2"/>
  <c r="K1084" i="2" l="1"/>
  <c r="N1084" i="2"/>
  <c r="J1084" i="2"/>
  <c r="I1084" i="2"/>
  <c r="L1084" i="2"/>
  <c r="M1084" i="2"/>
  <c r="C1086" i="2"/>
  <c r="B1086" i="2"/>
  <c r="M1086" i="2" l="1"/>
  <c r="I1086" i="2"/>
  <c r="L1086" i="2"/>
  <c r="K1086" i="2"/>
  <c r="N1086" i="2"/>
  <c r="J1086" i="2"/>
  <c r="L1085" i="2"/>
  <c r="K1085" i="2"/>
  <c r="J1085" i="2"/>
  <c r="M1085" i="2"/>
  <c r="I1085" i="2"/>
  <c r="N1085" i="2"/>
  <c r="B1087" i="2"/>
  <c r="C1087" i="2"/>
  <c r="C1088" i="2" l="1"/>
  <c r="B1088" i="2"/>
  <c r="L1088" i="2" l="1"/>
  <c r="I1088" i="2"/>
  <c r="J1088" i="2"/>
  <c r="K1088" i="2"/>
  <c r="N1088" i="2"/>
  <c r="M1088" i="2"/>
  <c r="N1087" i="2"/>
  <c r="M1087" i="2"/>
  <c r="L1087" i="2"/>
  <c r="K1087" i="2"/>
  <c r="I1087" i="2"/>
  <c r="J1087" i="2"/>
  <c r="C1089" i="2"/>
  <c r="B1089" i="2"/>
  <c r="I1089" i="2" l="1"/>
  <c r="N1089" i="2"/>
  <c r="C1090" i="2"/>
  <c r="B1090" i="2"/>
  <c r="L1089" i="2" l="1"/>
  <c r="K1089" i="2"/>
  <c r="J1089" i="2"/>
  <c r="M1089" i="2"/>
  <c r="B1091" i="2"/>
  <c r="C1091" i="2"/>
  <c r="N1090" i="2" l="1"/>
  <c r="M1090" i="2"/>
  <c r="I1090" i="2"/>
  <c r="K1090" i="2"/>
  <c r="J1090" i="2"/>
  <c r="L1090" i="2"/>
  <c r="C1092" i="2"/>
  <c r="B1092" i="2"/>
  <c r="L1092" i="2" l="1"/>
  <c r="I1092" i="2"/>
  <c r="J1092" i="2"/>
  <c r="K1092" i="2"/>
  <c r="N1092" i="2"/>
  <c r="M1092" i="2"/>
  <c r="I1091" i="2"/>
  <c r="M1091" i="2"/>
  <c r="L1091" i="2"/>
  <c r="N1091" i="2"/>
  <c r="K1091" i="2"/>
  <c r="J1091" i="2"/>
  <c r="C1093" i="2"/>
  <c r="B1093" i="2"/>
  <c r="M1093" i="2" l="1"/>
  <c r="J1093" i="2"/>
  <c r="K1093" i="2"/>
  <c r="L1093" i="2"/>
  <c r="N1093" i="2"/>
  <c r="I1093" i="2"/>
  <c r="C1094" i="2"/>
  <c r="B1094" i="2"/>
  <c r="B1095" i="2" l="1"/>
  <c r="C1095" i="2"/>
  <c r="I1094" i="2" l="1"/>
  <c r="K1094" i="2"/>
  <c r="L1094" i="2"/>
  <c r="M1094" i="2"/>
  <c r="J1094" i="2"/>
  <c r="N1094" i="2"/>
  <c r="C1096" i="2"/>
  <c r="B1096" i="2"/>
  <c r="K1096" i="2" l="1"/>
  <c r="J1096" i="2"/>
  <c r="I1096" i="2"/>
  <c r="L1096" i="2"/>
  <c r="M1096" i="2"/>
  <c r="N1096" i="2"/>
  <c r="J1095" i="2"/>
  <c r="M1095" i="2"/>
  <c r="N1095" i="2"/>
  <c r="I1095" i="2"/>
  <c r="K1095" i="2"/>
  <c r="L1095" i="2"/>
  <c r="C1097" i="2"/>
  <c r="B1097" i="2"/>
  <c r="C1098" i="2"/>
  <c r="B1098" i="2"/>
  <c r="G7" i="6" l="1"/>
  <c r="G10" i="6"/>
  <c r="G9" i="6"/>
  <c r="G3" i="6"/>
  <c r="G5" i="6"/>
  <c r="G12" i="6"/>
  <c r="G13" i="6"/>
  <c r="G6" i="6"/>
  <c r="G2" i="6"/>
  <c r="G8" i="6"/>
  <c r="G4" i="6"/>
  <c r="L1097" i="2"/>
  <c r="M1098" i="2"/>
  <c r="K1098" i="2"/>
  <c r="I1098" i="2"/>
  <c r="N1098" i="2"/>
  <c r="J1098" i="2"/>
  <c r="L1098" i="2"/>
  <c r="G30" i="5"/>
  <c r="G32" i="5"/>
  <c r="G8" i="5"/>
  <c r="G27" i="5"/>
  <c r="G35" i="5"/>
  <c r="G34" i="5"/>
  <c r="G37" i="5"/>
  <c r="G25" i="5"/>
  <c r="U25" i="5" s="1"/>
  <c r="G26" i="5"/>
  <c r="G28" i="5"/>
  <c r="G14" i="5"/>
  <c r="U14" i="5" s="1"/>
  <c r="G3" i="5"/>
  <c r="G7" i="5"/>
  <c r="G16" i="5"/>
  <c r="U16" i="5" s="1"/>
  <c r="G33" i="5"/>
  <c r="G29" i="5"/>
  <c r="G4" i="5"/>
  <c r="G31" i="5"/>
  <c r="G21" i="5"/>
  <c r="U21" i="5" s="1"/>
  <c r="G5" i="5"/>
  <c r="G23" i="5"/>
  <c r="U23" i="5" s="1"/>
  <c r="G2" i="5"/>
  <c r="G24" i="5"/>
  <c r="U24" i="5" s="1"/>
  <c r="G12" i="5"/>
  <c r="U12" i="5" s="1"/>
  <c r="G9" i="5"/>
  <c r="G22" i="5"/>
  <c r="U22" i="5" s="1"/>
  <c r="G6" i="5"/>
  <c r="G36" i="5"/>
  <c r="G17" i="5"/>
  <c r="U17" i="5" s="1"/>
  <c r="G15" i="5"/>
  <c r="U15" i="5" s="1"/>
  <c r="G18" i="5"/>
  <c r="U18" i="5" s="1"/>
  <c r="G13" i="5"/>
  <c r="U13" i="5" s="1"/>
  <c r="G20" i="5"/>
  <c r="U20" i="5" s="1"/>
  <c r="G19" i="5"/>
  <c r="U19" i="5" s="1"/>
  <c r="G10" i="5"/>
  <c r="F25" i="6" l="1"/>
  <c r="T6" i="5"/>
  <c r="U6" i="5"/>
  <c r="U20" i="6"/>
  <c r="F20" i="6"/>
  <c r="F24" i="6"/>
  <c r="F8" i="5"/>
  <c r="U8" i="5"/>
  <c r="T4" i="6"/>
  <c r="U4" i="6"/>
  <c r="U21" i="6"/>
  <c r="F21" i="6"/>
  <c r="F15" i="6"/>
  <c r="U15" i="6"/>
  <c r="F9" i="5"/>
  <c r="U9" i="5"/>
  <c r="F7" i="5"/>
  <c r="U7" i="5"/>
  <c r="F8" i="6"/>
  <c r="U8" i="6"/>
  <c r="U16" i="6"/>
  <c r="F16" i="6"/>
  <c r="F9" i="6"/>
  <c r="U9" i="6"/>
  <c r="U19" i="6"/>
  <c r="F19" i="6"/>
  <c r="U22" i="6"/>
  <c r="F22" i="6"/>
  <c r="F10" i="5"/>
  <c r="U10" i="5"/>
  <c r="U14" i="6"/>
  <c r="F14" i="6"/>
  <c r="U10" i="6"/>
  <c r="F10" i="6"/>
  <c r="U5" i="5"/>
  <c r="T5" i="5"/>
  <c r="U18" i="6"/>
  <c r="F18" i="6"/>
  <c r="F17" i="6"/>
  <c r="U17" i="6"/>
  <c r="F7" i="6"/>
  <c r="U7" i="6"/>
  <c r="U12" i="6"/>
  <c r="F12" i="6"/>
  <c r="T6" i="6"/>
  <c r="U6" i="6"/>
  <c r="F23" i="6"/>
  <c r="U13" i="6"/>
  <c r="F13" i="6"/>
  <c r="T5" i="6"/>
  <c r="U5" i="6"/>
  <c r="T4" i="5"/>
  <c r="U4" i="5"/>
  <c r="F12" i="5"/>
  <c r="F18" i="5"/>
  <c r="F24" i="5"/>
  <c r="F25" i="5"/>
  <c r="F20" i="5"/>
  <c r="F16" i="5"/>
  <c r="F15" i="5"/>
  <c r="F17" i="5"/>
  <c r="F23" i="5"/>
  <c r="F13" i="5"/>
  <c r="F21" i="5"/>
  <c r="F19" i="5"/>
  <c r="F22" i="5"/>
  <c r="F14" i="5"/>
  <c r="N1097" i="2"/>
  <c r="I1097" i="2"/>
  <c r="M1097" i="2"/>
  <c r="J1097" i="2"/>
  <c r="K1097" i="2"/>
  <c r="P266" i="9" l="1"/>
  <c r="P254" i="9"/>
  <c r="P270" i="9"/>
  <c r="P261" i="9"/>
  <c r="P252" i="9"/>
  <c r="P262" i="9"/>
  <c r="P265" i="9"/>
  <c r="P269" i="9"/>
  <c r="P253" i="9"/>
  <c r="P260" i="9"/>
  <c r="P272" i="9"/>
  <c r="P250" i="9"/>
  <c r="P259" i="9"/>
  <c r="P263" i="9"/>
  <c r="P247" i="9"/>
  <c r="P274" i="9"/>
  <c r="P257" i="9"/>
  <c r="P246" i="9"/>
  <c r="P271" i="9"/>
  <c r="P273" i="9"/>
  <c r="P255" i="9"/>
  <c r="P275" i="9"/>
  <c r="P267" i="9"/>
  <c r="P248" i="9"/>
  <c r="P268" i="9"/>
  <c r="P251" i="9"/>
  <c r="P264" i="9"/>
  <c r="P249" i="9"/>
  <c r="P256" i="9"/>
  <c r="P258" i="9"/>
  <c r="P190" i="9"/>
  <c r="P195" i="9"/>
  <c r="G195" i="9" s="1"/>
  <c r="P186" i="9"/>
  <c r="G186" i="9" s="1"/>
  <c r="P187" i="9"/>
  <c r="G187" i="9" s="1"/>
  <c r="P202" i="9"/>
  <c r="G202" i="9" s="1"/>
  <c r="P193" i="9"/>
  <c r="G193" i="9" s="1"/>
  <c r="P197" i="9"/>
  <c r="P204" i="9"/>
  <c r="P207" i="9"/>
  <c r="P188" i="9"/>
  <c r="G188" i="9" s="1"/>
  <c r="P191" i="9"/>
  <c r="P192" i="9"/>
  <c r="P185" i="9"/>
  <c r="G185" i="9" s="1"/>
  <c r="P214" i="9"/>
  <c r="G214" i="9" s="1"/>
  <c r="P198" i="9"/>
  <c r="G198" i="9" s="1"/>
  <c r="P199" i="9"/>
  <c r="G199" i="9" s="1"/>
  <c r="P203" i="9"/>
  <c r="G203" i="9" s="1"/>
  <c r="P201" i="9"/>
  <c r="G201" i="9" s="1"/>
  <c r="P189" i="9"/>
  <c r="P194" i="9"/>
  <c r="P211" i="9"/>
  <c r="P208" i="9"/>
  <c r="P184" i="9"/>
  <c r="P206" i="9"/>
  <c r="P212" i="9"/>
  <c r="G212" i="9" s="1"/>
  <c r="P205" i="9"/>
  <c r="G205" i="9" s="1"/>
  <c r="P210" i="9"/>
  <c r="G210" i="9" s="1"/>
  <c r="P196" i="9"/>
  <c r="G196" i="9" s="1"/>
  <c r="P200" i="9"/>
  <c r="G200" i="9" s="1"/>
  <c r="P209" i="9"/>
  <c r="G209" i="9" s="1"/>
  <c r="P213" i="9"/>
  <c r="P175" i="9"/>
  <c r="P155" i="9"/>
  <c r="P167" i="9"/>
  <c r="G167" i="9" s="1"/>
  <c r="P179" i="9"/>
  <c r="P171" i="9"/>
  <c r="P174" i="9"/>
  <c r="P161" i="9"/>
  <c r="G161" i="9" s="1"/>
  <c r="P165" i="9"/>
  <c r="G165" i="9" s="1"/>
  <c r="P160" i="9"/>
  <c r="G160" i="9" s="1"/>
  <c r="P168" i="9"/>
  <c r="G168" i="9" s="1"/>
  <c r="P170" i="9"/>
  <c r="G170" i="9" s="1"/>
  <c r="P182" i="9"/>
  <c r="P180" i="9"/>
  <c r="P162" i="9"/>
  <c r="P157" i="9"/>
  <c r="P163" i="9"/>
  <c r="P178" i="9"/>
  <c r="P173" i="9"/>
  <c r="G173" i="9" s="1"/>
  <c r="P154" i="9"/>
  <c r="G154" i="9" s="1"/>
  <c r="P183" i="9"/>
  <c r="G183" i="9" s="1"/>
  <c r="P176" i="9"/>
  <c r="G176" i="9" s="1"/>
  <c r="P169" i="9"/>
  <c r="G169" i="9" s="1"/>
  <c r="P177" i="9"/>
  <c r="G177" i="9" s="1"/>
  <c r="P166" i="9"/>
  <c r="P164" i="9"/>
  <c r="P172" i="9"/>
  <c r="P181" i="9"/>
  <c r="G181" i="9" s="1"/>
  <c r="P159" i="9"/>
  <c r="P156" i="9"/>
  <c r="P158" i="9"/>
  <c r="G158" i="9" s="1"/>
  <c r="P217" i="9"/>
  <c r="P224" i="9"/>
  <c r="P234" i="9"/>
  <c r="P222" i="9"/>
  <c r="P237" i="9"/>
  <c r="P233" i="9"/>
  <c r="P240" i="9"/>
  <c r="P219" i="9"/>
  <c r="P226" i="9"/>
  <c r="P243" i="9"/>
  <c r="P238" i="9"/>
  <c r="P235" i="9"/>
  <c r="P230" i="9"/>
  <c r="P239" i="9"/>
  <c r="P215" i="9"/>
  <c r="P232" i="9"/>
  <c r="P218" i="9"/>
  <c r="P228" i="9"/>
  <c r="P242" i="9"/>
  <c r="P244" i="9"/>
  <c r="P220" i="9"/>
  <c r="P231" i="9"/>
  <c r="P225" i="9"/>
  <c r="P245" i="9"/>
  <c r="P223" i="9"/>
  <c r="P216" i="9"/>
  <c r="P227" i="9"/>
  <c r="P221" i="9"/>
  <c r="P229" i="9"/>
  <c r="P241" i="9"/>
  <c r="P236" i="9"/>
  <c r="P213" i="2"/>
  <c r="P211" i="2"/>
  <c r="P209" i="2"/>
  <c r="P207" i="2"/>
  <c r="P205" i="2"/>
  <c r="G205" i="2" s="1"/>
  <c r="P203" i="2"/>
  <c r="G203" i="2" s="1"/>
  <c r="P201" i="2"/>
  <c r="G201" i="2" s="1"/>
  <c r="P199" i="2"/>
  <c r="G199" i="2" s="1"/>
  <c r="P197" i="2"/>
  <c r="G197" i="2" s="1"/>
  <c r="P195" i="2"/>
  <c r="G195" i="2" s="1"/>
  <c r="P193" i="2"/>
  <c r="P191" i="2"/>
  <c r="G191" i="2" s="1"/>
  <c r="P189" i="2"/>
  <c r="P187" i="2"/>
  <c r="P185" i="2"/>
  <c r="P214" i="2"/>
  <c r="P212" i="2"/>
  <c r="P210" i="2"/>
  <c r="G210" i="2" s="1"/>
  <c r="P208" i="2"/>
  <c r="G208" i="2" s="1"/>
  <c r="P206" i="2"/>
  <c r="G206" i="2" s="1"/>
  <c r="P204" i="2"/>
  <c r="G204" i="2" s="1"/>
  <c r="P202" i="2"/>
  <c r="G202" i="2" s="1"/>
  <c r="P200" i="2"/>
  <c r="P198" i="2"/>
  <c r="G198" i="2" s="1"/>
  <c r="P196" i="2"/>
  <c r="P194" i="2"/>
  <c r="P192" i="2"/>
  <c r="P190" i="2"/>
  <c r="P188" i="2"/>
  <c r="G188" i="2" s="1"/>
  <c r="P186" i="2"/>
  <c r="G186" i="2" s="1"/>
  <c r="P184" i="2"/>
  <c r="G184" i="2" s="1"/>
  <c r="P275" i="2"/>
  <c r="P273" i="2"/>
  <c r="P271" i="2"/>
  <c r="P269" i="2"/>
  <c r="P267" i="2"/>
  <c r="P265" i="2"/>
  <c r="P263" i="2"/>
  <c r="P261" i="2"/>
  <c r="P259" i="2"/>
  <c r="P257" i="2"/>
  <c r="P255" i="2"/>
  <c r="P253" i="2"/>
  <c r="P251" i="2"/>
  <c r="P249" i="2"/>
  <c r="P247" i="2"/>
  <c r="P274" i="2"/>
  <c r="P272" i="2"/>
  <c r="P270" i="2"/>
  <c r="P268" i="2"/>
  <c r="P266" i="2"/>
  <c r="P264" i="2"/>
  <c r="P262" i="2"/>
  <c r="P260" i="2"/>
  <c r="P258" i="2"/>
  <c r="P256" i="2"/>
  <c r="P254" i="2"/>
  <c r="P252" i="2"/>
  <c r="P250" i="2"/>
  <c r="P248" i="2"/>
  <c r="P246" i="2"/>
  <c r="P183" i="2"/>
  <c r="P181" i="2"/>
  <c r="P179" i="2"/>
  <c r="P177" i="2"/>
  <c r="P175" i="2"/>
  <c r="G175" i="2" s="1"/>
  <c r="P173" i="2"/>
  <c r="G173" i="2" s="1"/>
  <c r="P171" i="2"/>
  <c r="G171" i="2" s="1"/>
  <c r="P169" i="2"/>
  <c r="G169" i="2" s="1"/>
  <c r="P167" i="2"/>
  <c r="G167" i="2" s="1"/>
  <c r="P165" i="2"/>
  <c r="P163" i="2"/>
  <c r="G163" i="2" s="1"/>
  <c r="P161" i="2"/>
  <c r="P159" i="2"/>
  <c r="P157" i="2"/>
  <c r="P155" i="2"/>
  <c r="P182" i="2"/>
  <c r="P180" i="2"/>
  <c r="G180" i="2" s="1"/>
  <c r="P178" i="2"/>
  <c r="G178" i="2" s="1"/>
  <c r="P176" i="2"/>
  <c r="G176" i="2" s="1"/>
  <c r="P174" i="2"/>
  <c r="P172" i="2"/>
  <c r="G172" i="2" s="1"/>
  <c r="P170" i="2"/>
  <c r="P168" i="2"/>
  <c r="G168" i="2" s="1"/>
  <c r="P166" i="2"/>
  <c r="P164" i="2"/>
  <c r="P162" i="2"/>
  <c r="P160" i="2"/>
  <c r="P158" i="2"/>
  <c r="P156" i="2"/>
  <c r="G156" i="2" s="1"/>
  <c r="P154" i="2"/>
  <c r="G154" i="2" s="1"/>
  <c r="P245" i="2"/>
  <c r="P243" i="2"/>
  <c r="P241" i="2"/>
  <c r="P239" i="2"/>
  <c r="P237" i="2"/>
  <c r="P235" i="2"/>
  <c r="P233" i="2"/>
  <c r="P231" i="2"/>
  <c r="P229" i="2"/>
  <c r="P227" i="2"/>
  <c r="P225" i="2"/>
  <c r="P223" i="2"/>
  <c r="P244" i="2"/>
  <c r="P242" i="2"/>
  <c r="P240" i="2"/>
  <c r="P238" i="2"/>
  <c r="P236" i="2"/>
  <c r="P234" i="2"/>
  <c r="P232" i="2"/>
  <c r="P230" i="2"/>
  <c r="P228" i="2"/>
  <c r="P226" i="2"/>
  <c r="P224" i="2"/>
  <c r="P222" i="2"/>
  <c r="P221" i="2"/>
  <c r="P219" i="2"/>
  <c r="P217" i="2"/>
  <c r="P215" i="2"/>
  <c r="P220" i="2"/>
  <c r="P218" i="2"/>
  <c r="P216" i="2"/>
  <c r="T18" i="5"/>
  <c r="P496" i="2"/>
  <c r="P514" i="2"/>
  <c r="G514" i="2" s="1"/>
  <c r="P505" i="2"/>
  <c r="G505" i="2" s="1"/>
  <c r="P489" i="2"/>
  <c r="G489" i="2" s="1"/>
  <c r="P515" i="2"/>
  <c r="G515" i="2" s="1"/>
  <c r="P506" i="2"/>
  <c r="G506" i="2" s="1"/>
  <c r="P490" i="2"/>
  <c r="G490" i="2" s="1"/>
  <c r="P507" i="2"/>
  <c r="P491" i="2"/>
  <c r="G491" i="2" s="1"/>
  <c r="P508" i="2"/>
  <c r="P517" i="2"/>
  <c r="P501" i="2"/>
  <c r="P518" i="2"/>
  <c r="P519" i="2"/>
  <c r="G519" i="2" s="1"/>
  <c r="P503" i="2"/>
  <c r="G503" i="2" s="1"/>
  <c r="P494" i="2"/>
  <c r="G494" i="2" s="1"/>
  <c r="P495" i="2"/>
  <c r="G495" i="2" s="1"/>
  <c r="P510" i="2"/>
  <c r="G510" i="2" s="1"/>
  <c r="P500" i="2"/>
  <c r="G500" i="2" s="1"/>
  <c r="P492" i="2"/>
  <c r="P511" i="2"/>
  <c r="G511" i="2" s="1"/>
  <c r="P516" i="2"/>
  <c r="P513" i="2"/>
  <c r="P502" i="2"/>
  <c r="P497" i="2"/>
  <c r="P512" i="2"/>
  <c r="G512" i="2" s="1"/>
  <c r="P493" i="2"/>
  <c r="G493" i="2" s="1"/>
  <c r="P498" i="2"/>
  <c r="G498" i="2" s="1"/>
  <c r="P504" i="2"/>
  <c r="G504" i="2" s="1"/>
  <c r="P509" i="2"/>
  <c r="G509" i="2" s="1"/>
  <c r="P499" i="2"/>
  <c r="G499" i="2" s="1"/>
  <c r="T10" i="6"/>
  <c r="T16" i="6"/>
  <c r="P431" i="9"/>
  <c r="G431" i="9" s="1"/>
  <c r="AT431" i="12" s="1"/>
  <c r="P443" i="9"/>
  <c r="G443" i="9" s="1"/>
  <c r="AT443" i="12" s="1"/>
  <c r="P455" i="9"/>
  <c r="G455" i="9" s="1"/>
  <c r="AT455" i="12" s="1"/>
  <c r="P432" i="9"/>
  <c r="G432" i="9" s="1"/>
  <c r="AT432" i="12" s="1"/>
  <c r="P444" i="9"/>
  <c r="G444" i="9" s="1"/>
  <c r="AT444" i="12" s="1"/>
  <c r="P456" i="9"/>
  <c r="G456" i="9" s="1"/>
  <c r="AT456" i="12" s="1"/>
  <c r="P433" i="9"/>
  <c r="G433" i="9" s="1"/>
  <c r="AT433" i="12" s="1"/>
  <c r="P445" i="9"/>
  <c r="G445" i="9" s="1"/>
  <c r="AT445" i="12" s="1"/>
  <c r="P457" i="9"/>
  <c r="G457" i="9" s="1"/>
  <c r="AT457" i="12" s="1"/>
  <c r="P428" i="9"/>
  <c r="G428" i="9" s="1"/>
  <c r="AT428" i="12" s="1"/>
  <c r="P434" i="9"/>
  <c r="G434" i="9" s="1"/>
  <c r="AT434" i="12" s="1"/>
  <c r="P446" i="9"/>
  <c r="G446" i="9" s="1"/>
  <c r="AT446" i="12" s="1"/>
  <c r="P458" i="9"/>
  <c r="G458" i="9" s="1"/>
  <c r="AT458" i="12" s="1"/>
  <c r="P435" i="9"/>
  <c r="G435" i="9" s="1"/>
  <c r="AT435" i="12" s="1"/>
  <c r="P447" i="9"/>
  <c r="G447" i="9" s="1"/>
  <c r="AT447" i="12" s="1"/>
  <c r="P436" i="9"/>
  <c r="G436" i="9" s="1"/>
  <c r="AT436" i="12" s="1"/>
  <c r="P448" i="9"/>
  <c r="G448" i="9" s="1"/>
  <c r="AT448" i="12" s="1"/>
  <c r="P437" i="9"/>
  <c r="G437" i="9" s="1"/>
  <c r="AT437" i="12" s="1"/>
  <c r="P449" i="9"/>
  <c r="G449" i="9" s="1"/>
  <c r="AT449" i="12" s="1"/>
  <c r="P438" i="9"/>
  <c r="G438" i="9" s="1"/>
  <c r="AT438" i="12" s="1"/>
  <c r="P450" i="9"/>
  <c r="G450" i="9" s="1"/>
  <c r="AT450" i="12" s="1"/>
  <c r="P440" i="9"/>
  <c r="G440" i="9" s="1"/>
  <c r="AT440" i="12" s="1"/>
  <c r="P439" i="9"/>
  <c r="G439" i="9" s="1"/>
  <c r="AT439" i="12" s="1"/>
  <c r="P451" i="9"/>
  <c r="G451" i="9" s="1"/>
  <c r="AT451" i="12" s="1"/>
  <c r="P452" i="9"/>
  <c r="G452" i="9" s="1"/>
  <c r="AT452" i="12" s="1"/>
  <c r="P429" i="9"/>
  <c r="G429" i="9" s="1"/>
  <c r="AT429" i="12" s="1"/>
  <c r="P441" i="9"/>
  <c r="G441" i="9" s="1"/>
  <c r="AT441" i="12" s="1"/>
  <c r="P453" i="9"/>
  <c r="G453" i="9" s="1"/>
  <c r="AT453" i="12" s="1"/>
  <c r="P430" i="9"/>
  <c r="G430" i="9" s="1"/>
  <c r="AT430" i="12" s="1"/>
  <c r="P442" i="9"/>
  <c r="G442" i="9" s="1"/>
  <c r="AT442" i="12" s="1"/>
  <c r="P454" i="9"/>
  <c r="G454" i="9" s="1"/>
  <c r="AT454" i="12" s="1"/>
  <c r="T19" i="5"/>
  <c r="P538" i="2"/>
  <c r="G538" i="2" s="1"/>
  <c r="P529" i="2"/>
  <c r="G529" i="2" s="1"/>
  <c r="P525" i="2"/>
  <c r="P537" i="2"/>
  <c r="P539" i="2"/>
  <c r="P530" i="2"/>
  <c r="P531" i="2"/>
  <c r="P532" i="2"/>
  <c r="P541" i="2"/>
  <c r="P542" i="2"/>
  <c r="G542" i="2" s="1"/>
  <c r="P543" i="2"/>
  <c r="G543" i="2" s="1"/>
  <c r="P526" i="2"/>
  <c r="G526" i="2" s="1"/>
  <c r="P527" i="2"/>
  <c r="G527" i="2" s="1"/>
  <c r="P544" i="2"/>
  <c r="G544" i="2" s="1"/>
  <c r="P520" i="2"/>
  <c r="P533" i="2"/>
  <c r="P535" i="2"/>
  <c r="P521" i="2"/>
  <c r="P546" i="2"/>
  <c r="P536" i="2"/>
  <c r="P528" i="2"/>
  <c r="P522" i="2"/>
  <c r="G522" i="2" s="1"/>
  <c r="P547" i="2"/>
  <c r="G547" i="2" s="1"/>
  <c r="P523" i="2"/>
  <c r="G523" i="2" s="1"/>
  <c r="P549" i="2"/>
  <c r="G549" i="2" s="1"/>
  <c r="P548" i="2"/>
  <c r="G548" i="2" s="1"/>
  <c r="P545" i="2"/>
  <c r="P540" i="2"/>
  <c r="P534" i="2"/>
  <c r="P524" i="2"/>
  <c r="T12" i="5"/>
  <c r="P1041" i="9"/>
  <c r="G1041" i="9" s="1"/>
  <c r="AT1041" i="12" s="1"/>
  <c r="P1061" i="9"/>
  <c r="G1061" i="9" s="1"/>
  <c r="AT1061" i="12" s="1"/>
  <c r="P1055" i="9"/>
  <c r="G1055" i="9" s="1"/>
  <c r="AT1055" i="12" s="1"/>
  <c r="P1045" i="9"/>
  <c r="G1045" i="9" s="1"/>
  <c r="AT1045" i="12" s="1"/>
  <c r="P1044" i="9"/>
  <c r="G1044" i="9" s="1"/>
  <c r="AT1044" i="12" s="1"/>
  <c r="P1053" i="9"/>
  <c r="G1053" i="9" s="1"/>
  <c r="AT1053" i="12" s="1"/>
  <c r="P1039" i="9"/>
  <c r="G1039" i="9" s="1"/>
  <c r="AT1039" i="12" s="1"/>
  <c r="P1063" i="9"/>
  <c r="G1063" i="9" s="1"/>
  <c r="AT1063" i="12" s="1"/>
  <c r="P1066" i="9"/>
  <c r="G1066" i="9" s="1"/>
  <c r="AT1066" i="12" s="1"/>
  <c r="P1051" i="9"/>
  <c r="G1051" i="9" s="1"/>
  <c r="AT1051" i="12" s="1"/>
  <c r="P1057" i="9"/>
  <c r="G1057" i="9" s="1"/>
  <c r="AT1057" i="12" s="1"/>
  <c r="P1054" i="9"/>
  <c r="G1054" i="9" s="1"/>
  <c r="AT1054" i="12" s="1"/>
  <c r="P1050" i="9"/>
  <c r="G1050" i="9" s="1"/>
  <c r="AT1050" i="12" s="1"/>
  <c r="P1067" i="9"/>
  <c r="G1067" i="9" s="1"/>
  <c r="AT1067" i="12" s="1"/>
  <c r="P1043" i="9"/>
  <c r="G1043" i="9" s="1"/>
  <c r="AT1043" i="12" s="1"/>
  <c r="P1064" i="9"/>
  <c r="G1064" i="9" s="1"/>
  <c r="AT1064" i="12" s="1"/>
  <c r="P1040" i="9"/>
  <c r="G1040" i="9" s="1"/>
  <c r="AT1040" i="12" s="1"/>
  <c r="P1042" i="9"/>
  <c r="G1042" i="9" s="1"/>
  <c r="AT1042" i="12" s="1"/>
  <c r="P1038" i="9"/>
  <c r="G1038" i="9" s="1"/>
  <c r="AT1038" i="12" s="1"/>
  <c r="P1056" i="9"/>
  <c r="G1056" i="9" s="1"/>
  <c r="AT1056" i="12" s="1"/>
  <c r="P1048" i="9"/>
  <c r="G1048" i="9" s="1"/>
  <c r="AT1048" i="12" s="1"/>
  <c r="P1049" i="9"/>
  <c r="G1049" i="9" s="1"/>
  <c r="AT1049" i="12" s="1"/>
  <c r="P1052" i="9"/>
  <c r="G1052" i="9" s="1"/>
  <c r="AT1052" i="12" s="1"/>
  <c r="P1058" i="9"/>
  <c r="G1058" i="9" s="1"/>
  <c r="AT1058" i="12" s="1"/>
  <c r="P1047" i="9"/>
  <c r="G1047" i="9" s="1"/>
  <c r="AT1047" i="12" s="1"/>
  <c r="P1046" i="9"/>
  <c r="G1046" i="9" s="1"/>
  <c r="AT1046" i="12" s="1"/>
  <c r="P1060" i="9"/>
  <c r="G1060" i="9" s="1"/>
  <c r="AT1060" i="12" s="1"/>
  <c r="P1062" i="9"/>
  <c r="G1062" i="9" s="1"/>
  <c r="AT1062" i="12" s="1"/>
  <c r="P1065" i="9"/>
  <c r="G1065" i="9" s="1"/>
  <c r="AT1065" i="12" s="1"/>
  <c r="P1059" i="9"/>
  <c r="G1059" i="9" s="1"/>
  <c r="AT1059" i="12" s="1"/>
  <c r="P307" i="2"/>
  <c r="G307" i="2" s="1"/>
  <c r="P308" i="2"/>
  <c r="P309" i="2"/>
  <c r="P310" i="2"/>
  <c r="P311" i="2"/>
  <c r="G311" i="2" s="1"/>
  <c r="P312" i="2"/>
  <c r="P313" i="2"/>
  <c r="P314" i="2"/>
  <c r="G314" i="2" s="1"/>
  <c r="P315" i="2"/>
  <c r="G315" i="2" s="1"/>
  <c r="P316" i="2"/>
  <c r="G316" i="2" s="1"/>
  <c r="P317" i="2"/>
  <c r="G317" i="2" s="1"/>
  <c r="P318" i="2"/>
  <c r="G318" i="2" s="1"/>
  <c r="P319" i="2"/>
  <c r="G319" i="2" s="1"/>
  <c r="P320" i="2"/>
  <c r="P321" i="2"/>
  <c r="P322" i="2"/>
  <c r="P323" i="2"/>
  <c r="G323" i="2" s="1"/>
  <c r="P324" i="2"/>
  <c r="P325" i="2"/>
  <c r="P326" i="2"/>
  <c r="G326" i="2" s="1"/>
  <c r="P327" i="2"/>
  <c r="G327" i="2" s="1"/>
  <c r="P328" i="2"/>
  <c r="G328" i="2" s="1"/>
  <c r="P329" i="2"/>
  <c r="G329" i="2" s="1"/>
  <c r="P330" i="2"/>
  <c r="G330" i="2" s="1"/>
  <c r="P331" i="2"/>
  <c r="G331" i="2" s="1"/>
  <c r="P332" i="2"/>
  <c r="P333" i="2"/>
  <c r="P334" i="2"/>
  <c r="P335" i="2"/>
  <c r="G335" i="2" s="1"/>
  <c r="P336" i="2"/>
  <c r="T16" i="5"/>
  <c r="P433" i="2"/>
  <c r="P428" i="2"/>
  <c r="G428" i="2" s="1"/>
  <c r="P442" i="2"/>
  <c r="G442" i="2" s="1"/>
  <c r="P453" i="2"/>
  <c r="G453" i="2" s="1"/>
  <c r="P434" i="2"/>
  <c r="G434" i="2" s="1"/>
  <c r="P435" i="2"/>
  <c r="G435" i="2" s="1"/>
  <c r="P449" i="2"/>
  <c r="P455" i="2"/>
  <c r="P448" i="2"/>
  <c r="P445" i="2"/>
  <c r="G445" i="2" s="1"/>
  <c r="P441" i="2"/>
  <c r="P454" i="2"/>
  <c r="P431" i="2"/>
  <c r="G431" i="2" s="1"/>
  <c r="P446" i="2"/>
  <c r="G446" i="2" s="1"/>
  <c r="P439" i="2"/>
  <c r="G439" i="2" s="1"/>
  <c r="P456" i="2"/>
  <c r="G456" i="2" s="1"/>
  <c r="P447" i="2"/>
  <c r="G447" i="2" s="1"/>
  <c r="P429" i="2"/>
  <c r="G429" i="2" s="1"/>
  <c r="P444" i="2"/>
  <c r="P430" i="2"/>
  <c r="P457" i="2"/>
  <c r="P437" i="2"/>
  <c r="P443" i="2"/>
  <c r="P458" i="2"/>
  <c r="P436" i="2"/>
  <c r="G436" i="2" s="1"/>
  <c r="P438" i="2"/>
  <c r="G438" i="2" s="1"/>
  <c r="P440" i="2"/>
  <c r="G440" i="2" s="1"/>
  <c r="P451" i="2"/>
  <c r="G451" i="2" s="1"/>
  <c r="P450" i="2"/>
  <c r="G450" i="2" s="1"/>
  <c r="P432" i="2"/>
  <c r="G432" i="2" s="1"/>
  <c r="P452" i="2"/>
  <c r="T18" i="6"/>
  <c r="P491" i="9"/>
  <c r="G491" i="9" s="1"/>
  <c r="AT491" i="12" s="1"/>
  <c r="P503" i="9"/>
  <c r="G503" i="9" s="1"/>
  <c r="AT503" i="12" s="1"/>
  <c r="P515" i="9"/>
  <c r="G515" i="9" s="1"/>
  <c r="AT515" i="12" s="1"/>
  <c r="P492" i="9"/>
  <c r="G492" i="9" s="1"/>
  <c r="AT492" i="12" s="1"/>
  <c r="P504" i="9"/>
  <c r="G504" i="9" s="1"/>
  <c r="AT504" i="12" s="1"/>
  <c r="P516" i="9"/>
  <c r="G516" i="9" s="1"/>
  <c r="AT516" i="12" s="1"/>
  <c r="P493" i="9"/>
  <c r="G493" i="9" s="1"/>
  <c r="AT493" i="12" s="1"/>
  <c r="P505" i="9"/>
  <c r="G505" i="9" s="1"/>
  <c r="AT505" i="12" s="1"/>
  <c r="P517" i="9"/>
  <c r="G517" i="9" s="1"/>
  <c r="AT517" i="12" s="1"/>
  <c r="P494" i="9"/>
  <c r="G494" i="9" s="1"/>
  <c r="AT494" i="12" s="1"/>
  <c r="P506" i="9"/>
  <c r="G506" i="9" s="1"/>
  <c r="AT506" i="12" s="1"/>
  <c r="P518" i="9"/>
  <c r="G518" i="9" s="1"/>
  <c r="AT518" i="12" s="1"/>
  <c r="P500" i="9"/>
  <c r="G500" i="9" s="1"/>
  <c r="AT500" i="12" s="1"/>
  <c r="P495" i="9"/>
  <c r="G495" i="9" s="1"/>
  <c r="AT495" i="12" s="1"/>
  <c r="P507" i="9"/>
  <c r="G507" i="9" s="1"/>
  <c r="AT507" i="12" s="1"/>
  <c r="P519" i="9"/>
  <c r="G519" i="9" s="1"/>
  <c r="AT519" i="12" s="1"/>
  <c r="P496" i="9"/>
  <c r="G496" i="9" s="1"/>
  <c r="AT496" i="12" s="1"/>
  <c r="P508" i="9"/>
  <c r="G508" i="9" s="1"/>
  <c r="AT508" i="12" s="1"/>
  <c r="P497" i="9"/>
  <c r="G497" i="9" s="1"/>
  <c r="AT497" i="12" s="1"/>
  <c r="P509" i="9"/>
  <c r="G509" i="9" s="1"/>
  <c r="AT509" i="12" s="1"/>
  <c r="P498" i="9"/>
  <c r="G498" i="9" s="1"/>
  <c r="AT498" i="12" s="1"/>
  <c r="P510" i="9"/>
  <c r="G510" i="9" s="1"/>
  <c r="AT510" i="12" s="1"/>
  <c r="P499" i="9"/>
  <c r="G499" i="9" s="1"/>
  <c r="AT499" i="12" s="1"/>
  <c r="P511" i="9"/>
  <c r="G511" i="9" s="1"/>
  <c r="AT511" i="12" s="1"/>
  <c r="P512" i="9"/>
  <c r="G512" i="9" s="1"/>
  <c r="AT512" i="12" s="1"/>
  <c r="P489" i="9"/>
  <c r="G489" i="9" s="1"/>
  <c r="AT489" i="12" s="1"/>
  <c r="P501" i="9"/>
  <c r="G501" i="9" s="1"/>
  <c r="AT501" i="12" s="1"/>
  <c r="P513" i="9"/>
  <c r="G513" i="9" s="1"/>
  <c r="AT513" i="12" s="1"/>
  <c r="P490" i="9"/>
  <c r="G490" i="9" s="1"/>
  <c r="AT490" i="12" s="1"/>
  <c r="P502" i="9"/>
  <c r="G502" i="9" s="1"/>
  <c r="AT502" i="12" s="1"/>
  <c r="P514" i="9"/>
  <c r="G514" i="9" s="1"/>
  <c r="AT514" i="12" s="1"/>
  <c r="T19" i="6"/>
  <c r="P527" i="9"/>
  <c r="G527" i="9" s="1"/>
  <c r="AT527" i="12" s="1"/>
  <c r="P539" i="9"/>
  <c r="G539" i="9" s="1"/>
  <c r="AT539" i="12" s="1"/>
  <c r="P528" i="9"/>
  <c r="G528" i="9" s="1"/>
  <c r="AT528" i="12" s="1"/>
  <c r="P540" i="9"/>
  <c r="G540" i="9" s="1"/>
  <c r="AT540" i="12" s="1"/>
  <c r="P529" i="9"/>
  <c r="G529" i="9" s="1"/>
  <c r="AT529" i="12" s="1"/>
  <c r="P541" i="9"/>
  <c r="G541" i="9" s="1"/>
  <c r="AT541" i="12" s="1"/>
  <c r="P524" i="9"/>
  <c r="G524" i="9" s="1"/>
  <c r="AT524" i="12" s="1"/>
  <c r="P530" i="9"/>
  <c r="G530" i="9" s="1"/>
  <c r="AT530" i="12" s="1"/>
  <c r="P542" i="9"/>
  <c r="G542" i="9" s="1"/>
  <c r="AT542" i="12" s="1"/>
  <c r="P531" i="9"/>
  <c r="G531" i="9" s="1"/>
  <c r="AT531" i="12" s="1"/>
  <c r="P543" i="9"/>
  <c r="G543" i="9" s="1"/>
  <c r="AT543" i="12" s="1"/>
  <c r="P520" i="9"/>
  <c r="G520" i="9" s="1"/>
  <c r="AT520" i="12" s="1"/>
  <c r="P532" i="9"/>
  <c r="G532" i="9" s="1"/>
  <c r="AT532" i="12" s="1"/>
  <c r="P544" i="9"/>
  <c r="G544" i="9" s="1"/>
  <c r="AT544" i="12" s="1"/>
  <c r="P521" i="9"/>
  <c r="G521" i="9" s="1"/>
  <c r="AT521" i="12" s="1"/>
  <c r="P533" i="9"/>
  <c r="G533" i="9" s="1"/>
  <c r="AT533" i="12" s="1"/>
  <c r="P545" i="9"/>
  <c r="G545" i="9" s="1"/>
  <c r="AT545" i="12" s="1"/>
  <c r="P522" i="9"/>
  <c r="G522" i="9" s="1"/>
  <c r="AT522" i="12" s="1"/>
  <c r="P534" i="9"/>
  <c r="G534" i="9" s="1"/>
  <c r="AT534" i="12" s="1"/>
  <c r="P546" i="9"/>
  <c r="G546" i="9" s="1"/>
  <c r="AT546" i="12" s="1"/>
  <c r="P548" i="9"/>
  <c r="G548" i="9" s="1"/>
  <c r="AT548" i="12" s="1"/>
  <c r="P523" i="9"/>
  <c r="G523" i="9" s="1"/>
  <c r="AT523" i="12" s="1"/>
  <c r="P535" i="9"/>
  <c r="G535" i="9" s="1"/>
  <c r="AT535" i="12" s="1"/>
  <c r="P547" i="9"/>
  <c r="G547" i="9" s="1"/>
  <c r="AT547" i="12" s="1"/>
  <c r="P525" i="9"/>
  <c r="G525" i="9" s="1"/>
  <c r="AT525" i="12" s="1"/>
  <c r="P537" i="9"/>
  <c r="G537" i="9" s="1"/>
  <c r="AT537" i="12" s="1"/>
  <c r="P549" i="9"/>
  <c r="G549" i="9" s="1"/>
  <c r="P536" i="9"/>
  <c r="G536" i="9" s="1"/>
  <c r="AT536" i="12" s="1"/>
  <c r="P526" i="9"/>
  <c r="G526" i="9" s="1"/>
  <c r="AT526" i="12" s="1"/>
  <c r="P538" i="9"/>
  <c r="G538" i="9" s="1"/>
  <c r="AT538" i="12" s="1"/>
  <c r="T25" i="5"/>
  <c r="P1091" i="9"/>
  <c r="G1091" i="9" s="1"/>
  <c r="AT1091" i="12" s="1"/>
  <c r="P1069" i="9"/>
  <c r="G1069" i="9" s="1"/>
  <c r="AT1069" i="12" s="1"/>
  <c r="P1068" i="9"/>
  <c r="G1068" i="9" s="1"/>
  <c r="AT1068" i="12" s="1"/>
  <c r="P1078" i="9"/>
  <c r="G1078" i="9" s="1"/>
  <c r="AT1078" i="12" s="1"/>
  <c r="P1079" i="9"/>
  <c r="G1079" i="9" s="1"/>
  <c r="AT1079" i="12" s="1"/>
  <c r="P1095" i="9"/>
  <c r="G1095" i="9" s="1"/>
  <c r="AT1095" i="12" s="1"/>
  <c r="P1087" i="9"/>
  <c r="G1087" i="9" s="1"/>
  <c r="AT1087" i="12" s="1"/>
  <c r="P1073" i="9"/>
  <c r="G1073" i="9" s="1"/>
  <c r="AT1073" i="12" s="1"/>
  <c r="P1093" i="9"/>
  <c r="G1093" i="9" s="1"/>
  <c r="AT1093" i="12" s="1"/>
  <c r="P1081" i="9"/>
  <c r="G1081" i="9" s="1"/>
  <c r="AT1081" i="12" s="1"/>
  <c r="P1071" i="9"/>
  <c r="G1071" i="9" s="1"/>
  <c r="AT1071" i="12" s="1"/>
  <c r="P1096" i="9"/>
  <c r="G1096" i="9" s="1"/>
  <c r="AT1096" i="12" s="1"/>
  <c r="P1097" i="9"/>
  <c r="G1097" i="9" s="1"/>
  <c r="AT1097" i="12" s="1"/>
  <c r="P1085" i="9"/>
  <c r="G1085" i="9" s="1"/>
  <c r="AT1085" i="12" s="1"/>
  <c r="P1077" i="9"/>
  <c r="G1077" i="9" s="1"/>
  <c r="AT1077" i="12" s="1"/>
  <c r="P1075" i="9"/>
  <c r="G1075" i="9" s="1"/>
  <c r="AT1075" i="12" s="1"/>
  <c r="P1072" i="9"/>
  <c r="G1072" i="9" s="1"/>
  <c r="AT1072" i="12" s="1"/>
  <c r="P1082" i="9"/>
  <c r="G1082" i="9" s="1"/>
  <c r="AT1082" i="12" s="1"/>
  <c r="P1076" i="9"/>
  <c r="G1076" i="9" s="1"/>
  <c r="AT1076" i="12" s="1"/>
  <c r="P1089" i="9"/>
  <c r="G1089" i="9" s="1"/>
  <c r="AT1089" i="12" s="1"/>
  <c r="P1083" i="9"/>
  <c r="G1083" i="9" s="1"/>
  <c r="AT1083" i="12" s="1"/>
  <c r="P1094" i="9"/>
  <c r="G1094" i="9" s="1"/>
  <c r="AT1094" i="12" s="1"/>
  <c r="P1098" i="9"/>
  <c r="G1098" i="9" s="1"/>
  <c r="AT1098" i="12" s="1"/>
  <c r="P1092" i="9"/>
  <c r="G1092" i="9" s="1"/>
  <c r="AT1092" i="12" s="1"/>
  <c r="P1080" i="9"/>
  <c r="G1080" i="9" s="1"/>
  <c r="AT1080" i="12" s="1"/>
  <c r="P1084" i="9"/>
  <c r="G1084" i="9" s="1"/>
  <c r="AT1084" i="12" s="1"/>
  <c r="P1074" i="9"/>
  <c r="G1074" i="9" s="1"/>
  <c r="AT1074" i="12" s="1"/>
  <c r="P1070" i="9"/>
  <c r="G1070" i="9" s="1"/>
  <c r="AT1070" i="12" s="1"/>
  <c r="P1086" i="9"/>
  <c r="G1086" i="9" s="1"/>
  <c r="AT1086" i="12" s="1"/>
  <c r="P1088" i="9"/>
  <c r="G1088" i="9" s="1"/>
  <c r="AT1088" i="12" s="1"/>
  <c r="P1090" i="9"/>
  <c r="G1090" i="9" s="1"/>
  <c r="AT1090" i="12" s="1"/>
  <c r="P706" i="2"/>
  <c r="P707" i="2"/>
  <c r="P722" i="2"/>
  <c r="G722" i="2" s="1"/>
  <c r="P730" i="2"/>
  <c r="G730" i="2" s="1"/>
  <c r="P723" i="2"/>
  <c r="P731" i="2"/>
  <c r="P724" i="2"/>
  <c r="P733" i="2"/>
  <c r="G733" i="2" s="1"/>
  <c r="P708" i="2"/>
  <c r="G708" i="2" s="1"/>
  <c r="P709" i="2"/>
  <c r="G709" i="2" s="1"/>
  <c r="P711" i="2"/>
  <c r="G711" i="2" s="1"/>
  <c r="P732" i="2"/>
  <c r="G732" i="2" s="1"/>
  <c r="P710" i="2"/>
  <c r="G710" i="2" s="1"/>
  <c r="P718" i="2"/>
  <c r="P719" i="2"/>
  <c r="G719" i="2" s="1"/>
  <c r="P725" i="2"/>
  <c r="P721" i="2"/>
  <c r="P713" i="2"/>
  <c r="P727" i="2"/>
  <c r="G727" i="2" s="1"/>
  <c r="P704" i="2"/>
  <c r="G704" i="2" s="1"/>
  <c r="P720" i="2"/>
  <c r="G720" i="2" s="1"/>
  <c r="P716" i="2"/>
  <c r="G716" i="2" s="1"/>
  <c r="P712" i="2"/>
  <c r="G712" i="2" s="1"/>
  <c r="P714" i="2"/>
  <c r="G714" i="2" s="1"/>
  <c r="P728" i="2"/>
  <c r="P717" i="2"/>
  <c r="P715" i="2"/>
  <c r="G715" i="2" s="1"/>
  <c r="P705" i="2"/>
  <c r="G705" i="2" s="1"/>
  <c r="P726" i="2"/>
  <c r="P703" i="2"/>
  <c r="P729" i="2"/>
  <c r="G729" i="2" s="1"/>
  <c r="T14" i="5"/>
  <c r="P394" i="2"/>
  <c r="G394" i="2" s="1"/>
  <c r="P382" i="2"/>
  <c r="G382" i="2" s="1"/>
  <c r="P383" i="2"/>
  <c r="G383" i="2" s="1"/>
  <c r="P369" i="2"/>
  <c r="G369" i="2" s="1"/>
  <c r="P376" i="2"/>
  <c r="G376" i="2" s="1"/>
  <c r="P391" i="2"/>
  <c r="G391" i="2" s="1"/>
  <c r="P392" i="2"/>
  <c r="G392" i="2" s="1"/>
  <c r="P385" i="2"/>
  <c r="G385" i="2" s="1"/>
  <c r="P395" i="2"/>
  <c r="G395" i="2" s="1"/>
  <c r="P386" i="2"/>
  <c r="G386" i="2" s="1"/>
  <c r="P393" i="2"/>
  <c r="G393" i="2" s="1"/>
  <c r="P387" i="2"/>
  <c r="G387" i="2" s="1"/>
  <c r="P370" i="2"/>
  <c r="G370" i="2" s="1"/>
  <c r="P371" i="2"/>
  <c r="G371" i="2" s="1"/>
  <c r="P384" i="2"/>
  <c r="G384" i="2" s="1"/>
  <c r="P396" i="2"/>
  <c r="G396" i="2" s="1"/>
  <c r="P375" i="2"/>
  <c r="G375" i="2" s="1"/>
  <c r="P390" i="2"/>
  <c r="G390" i="2" s="1"/>
  <c r="P389" i="2"/>
  <c r="G389" i="2" s="1"/>
  <c r="P398" i="2"/>
  <c r="G398" i="2" s="1"/>
  <c r="P373" i="2"/>
  <c r="G373" i="2" s="1"/>
  <c r="P388" i="2"/>
  <c r="G388" i="2" s="1"/>
  <c r="P372" i="2"/>
  <c r="G372" i="2" s="1"/>
  <c r="P397" i="2"/>
  <c r="G397" i="2" s="1"/>
  <c r="P380" i="2"/>
  <c r="G380" i="2" s="1"/>
  <c r="P374" i="2"/>
  <c r="G374" i="2" s="1"/>
  <c r="P381" i="2"/>
  <c r="G381" i="2" s="1"/>
  <c r="P377" i="2"/>
  <c r="G377" i="2" s="1"/>
  <c r="P368" i="2"/>
  <c r="G368" i="2" s="1"/>
  <c r="P379" i="2"/>
  <c r="G379" i="2" s="1"/>
  <c r="P378" i="2"/>
  <c r="G378" i="2" s="1"/>
  <c r="T22" i="5"/>
  <c r="P623" i="2"/>
  <c r="P614" i="2"/>
  <c r="P640" i="2"/>
  <c r="G640" i="2" s="1"/>
  <c r="P615" i="2"/>
  <c r="G615" i="2" s="1"/>
  <c r="P624" i="2"/>
  <c r="G624" i="2" s="1"/>
  <c r="P616" i="2"/>
  <c r="G616" i="2" s="1"/>
  <c r="P634" i="2"/>
  <c r="G634" i="2" s="1"/>
  <c r="P625" i="2"/>
  <c r="G625" i="2" s="1"/>
  <c r="P635" i="2"/>
  <c r="G635" i="2" s="1"/>
  <c r="P626" i="2"/>
  <c r="P627" i="2"/>
  <c r="G627" i="2" s="1"/>
  <c r="P628" i="2"/>
  <c r="G628" i="2" s="1"/>
  <c r="P612" i="2"/>
  <c r="P638" i="2"/>
  <c r="P639" i="2"/>
  <c r="G639" i="2" s="1"/>
  <c r="P630" i="2"/>
  <c r="G630" i="2" s="1"/>
  <c r="P622" i="2"/>
  <c r="G622" i="2" s="1"/>
  <c r="P613" i="2"/>
  <c r="G613" i="2" s="1"/>
  <c r="P633" i="2"/>
  <c r="G633" i="2" s="1"/>
  <c r="P619" i="2"/>
  <c r="G619" i="2" s="1"/>
  <c r="P641" i="2"/>
  <c r="G641" i="2" s="1"/>
  <c r="P620" i="2"/>
  <c r="P617" i="2"/>
  <c r="P631" i="2"/>
  <c r="P637" i="2"/>
  <c r="P636" i="2"/>
  <c r="P632" i="2"/>
  <c r="G632" i="2" s="1"/>
  <c r="P621" i="2"/>
  <c r="G621" i="2" s="1"/>
  <c r="P629" i="2"/>
  <c r="G629" i="2" s="1"/>
  <c r="P618" i="2"/>
  <c r="G618" i="2" s="1"/>
  <c r="T21" i="5"/>
  <c r="P598" i="2"/>
  <c r="G598" i="2" s="1"/>
  <c r="P588" i="2"/>
  <c r="P589" i="2"/>
  <c r="P599" i="2"/>
  <c r="G599" i="2" s="1"/>
  <c r="P590" i="2"/>
  <c r="P591" i="2"/>
  <c r="P592" i="2"/>
  <c r="P610" i="2"/>
  <c r="G610" i="2" s="1"/>
  <c r="P601" i="2"/>
  <c r="G601" i="2" s="1"/>
  <c r="P611" i="2"/>
  <c r="G611" i="2" s="1"/>
  <c r="P602" i="2"/>
  <c r="G602" i="2" s="1"/>
  <c r="P603" i="2"/>
  <c r="G603" i="2" s="1"/>
  <c r="P586" i="2"/>
  <c r="G586" i="2" s="1"/>
  <c r="P600" i="2"/>
  <c r="G600" i="2" s="1"/>
  <c r="P581" i="2"/>
  <c r="P595" i="2"/>
  <c r="P584" i="2"/>
  <c r="P604" i="2"/>
  <c r="P609" i="2"/>
  <c r="P606" i="2"/>
  <c r="P596" i="2"/>
  <c r="G596" i="2" s="1"/>
  <c r="P585" i="2"/>
  <c r="G585" i="2" s="1"/>
  <c r="P593" i="2"/>
  <c r="G593" i="2" s="1"/>
  <c r="P582" i="2"/>
  <c r="G582" i="2" s="1"/>
  <c r="P607" i="2"/>
  <c r="G607" i="2" s="1"/>
  <c r="P583" i="2"/>
  <c r="G583" i="2" s="1"/>
  <c r="P605" i="2"/>
  <c r="P594" i="2"/>
  <c r="G594" i="2" s="1"/>
  <c r="P608" i="2"/>
  <c r="P587" i="2"/>
  <c r="P597" i="2"/>
  <c r="T12" i="6"/>
  <c r="P316" i="9"/>
  <c r="G316" i="9" s="1"/>
  <c r="AT316" i="12" s="1"/>
  <c r="P329" i="9"/>
  <c r="G329" i="9" s="1"/>
  <c r="AT329" i="12" s="1"/>
  <c r="P310" i="9"/>
  <c r="G310" i="9" s="1"/>
  <c r="AT310" i="12" s="1"/>
  <c r="P323" i="9"/>
  <c r="G323" i="9" s="1"/>
  <c r="AT323" i="12" s="1"/>
  <c r="P336" i="9"/>
  <c r="G336" i="9" s="1"/>
  <c r="AT336" i="12" s="1"/>
  <c r="P317" i="9"/>
  <c r="G317" i="9" s="1"/>
  <c r="AT317" i="12" s="1"/>
  <c r="P330" i="9"/>
  <c r="G330" i="9" s="1"/>
  <c r="AT330" i="12" s="1"/>
  <c r="P311" i="9"/>
  <c r="G311" i="9" s="1"/>
  <c r="AT311" i="12" s="1"/>
  <c r="P324" i="9"/>
  <c r="G324" i="9" s="1"/>
  <c r="AT324" i="12" s="1"/>
  <c r="P331" i="9"/>
  <c r="G331" i="9" s="1"/>
  <c r="AT331" i="12" s="1"/>
  <c r="P318" i="9"/>
  <c r="G318" i="9" s="1"/>
  <c r="AT318" i="12" s="1"/>
  <c r="P325" i="9"/>
  <c r="G325" i="9" s="1"/>
  <c r="AT325" i="12" s="1"/>
  <c r="P334" i="9"/>
  <c r="G334" i="9" s="1"/>
  <c r="AT334" i="12" s="1"/>
  <c r="P312" i="9"/>
  <c r="G312" i="9" s="1"/>
  <c r="AT312" i="12" s="1"/>
  <c r="P319" i="9"/>
  <c r="G319" i="9" s="1"/>
  <c r="AT319" i="12" s="1"/>
  <c r="P332" i="9"/>
  <c r="G332" i="9" s="1"/>
  <c r="AT332" i="12" s="1"/>
  <c r="P313" i="9"/>
  <c r="G313" i="9" s="1"/>
  <c r="AT313" i="12" s="1"/>
  <c r="P326" i="9"/>
  <c r="G326" i="9" s="1"/>
  <c r="AT326" i="12" s="1"/>
  <c r="P307" i="9"/>
  <c r="G307" i="9" s="1"/>
  <c r="AT307" i="12" s="1"/>
  <c r="P320" i="9"/>
  <c r="G320" i="9" s="1"/>
  <c r="AT320" i="12" s="1"/>
  <c r="P333" i="9"/>
  <c r="G333" i="9" s="1"/>
  <c r="AT333" i="12" s="1"/>
  <c r="P314" i="9"/>
  <c r="G314" i="9" s="1"/>
  <c r="AT314" i="12" s="1"/>
  <c r="P327" i="9"/>
  <c r="G327" i="9" s="1"/>
  <c r="AT327" i="12" s="1"/>
  <c r="P315" i="9"/>
  <c r="G315" i="9" s="1"/>
  <c r="AT315" i="12" s="1"/>
  <c r="P328" i="9"/>
  <c r="G328" i="9" s="1"/>
  <c r="AT328" i="12" s="1"/>
  <c r="P308" i="9"/>
  <c r="G308" i="9" s="1"/>
  <c r="AT308" i="12" s="1"/>
  <c r="P309" i="9"/>
  <c r="G309" i="9" s="1"/>
  <c r="AT309" i="12" s="1"/>
  <c r="P322" i="9"/>
  <c r="G322" i="9" s="1"/>
  <c r="AT322" i="12" s="1"/>
  <c r="P335" i="9"/>
  <c r="G335" i="9" s="1"/>
  <c r="AT335" i="12" s="1"/>
  <c r="P321" i="9"/>
  <c r="G321" i="9" s="1"/>
  <c r="AT321" i="12" s="1"/>
  <c r="T14" i="6"/>
  <c r="P371" i="9"/>
  <c r="G371" i="9" s="1"/>
  <c r="AT371" i="12" s="1"/>
  <c r="P383" i="9"/>
  <c r="G383" i="9" s="1"/>
  <c r="AT383" i="12" s="1"/>
  <c r="P395" i="9"/>
  <c r="G395" i="9" s="1"/>
  <c r="AT395" i="12" s="1"/>
  <c r="P372" i="9"/>
  <c r="G372" i="9" s="1"/>
  <c r="AT372" i="12" s="1"/>
  <c r="P384" i="9"/>
  <c r="G384" i="9" s="1"/>
  <c r="AT384" i="12" s="1"/>
  <c r="P396" i="9"/>
  <c r="G396" i="9" s="1"/>
  <c r="AT396" i="12" s="1"/>
  <c r="P373" i="9"/>
  <c r="G373" i="9" s="1"/>
  <c r="AT373" i="12" s="1"/>
  <c r="P385" i="9"/>
  <c r="G385" i="9" s="1"/>
  <c r="AT385" i="12" s="1"/>
  <c r="P397" i="9"/>
  <c r="G397" i="9" s="1"/>
  <c r="AT397" i="12" s="1"/>
  <c r="P374" i="9"/>
  <c r="G374" i="9" s="1"/>
  <c r="AT374" i="12" s="1"/>
  <c r="P386" i="9"/>
  <c r="G386" i="9" s="1"/>
  <c r="AT386" i="12" s="1"/>
  <c r="P398" i="9"/>
  <c r="G398" i="9" s="1"/>
  <c r="AT398" i="12" s="1"/>
  <c r="P375" i="9"/>
  <c r="G375" i="9" s="1"/>
  <c r="AT375" i="12" s="1"/>
  <c r="P387" i="9"/>
  <c r="G387" i="9" s="1"/>
  <c r="AT387" i="12" s="1"/>
  <c r="P376" i="9"/>
  <c r="G376" i="9" s="1"/>
  <c r="AT376" i="12" s="1"/>
  <c r="P388" i="9"/>
  <c r="G388" i="9" s="1"/>
  <c r="AT388" i="12" s="1"/>
  <c r="P368" i="9"/>
  <c r="G368" i="9" s="1"/>
  <c r="AT368" i="12" s="1"/>
  <c r="P377" i="9"/>
  <c r="G377" i="9" s="1"/>
  <c r="AT377" i="12" s="1"/>
  <c r="P389" i="9"/>
  <c r="G389" i="9" s="1"/>
  <c r="AT389" i="12" s="1"/>
  <c r="P380" i="9"/>
  <c r="G380" i="9" s="1"/>
  <c r="AT380" i="12" s="1"/>
  <c r="P378" i="9"/>
  <c r="G378" i="9" s="1"/>
  <c r="AT378" i="12" s="1"/>
  <c r="P390" i="9"/>
  <c r="G390" i="9" s="1"/>
  <c r="AT390" i="12" s="1"/>
  <c r="P379" i="9"/>
  <c r="G379" i="9" s="1"/>
  <c r="AT379" i="12" s="1"/>
  <c r="P391" i="9"/>
  <c r="G391" i="9" s="1"/>
  <c r="AT391" i="12" s="1"/>
  <c r="P392" i="9"/>
  <c r="G392" i="9" s="1"/>
  <c r="AT392" i="12" s="1"/>
  <c r="P369" i="9"/>
  <c r="G369" i="9" s="1"/>
  <c r="AT369" i="12" s="1"/>
  <c r="P381" i="9"/>
  <c r="G381" i="9" s="1"/>
  <c r="AT381" i="12" s="1"/>
  <c r="P393" i="9"/>
  <c r="G393" i="9" s="1"/>
  <c r="AT393" i="12" s="1"/>
  <c r="P370" i="9"/>
  <c r="G370" i="9" s="1"/>
  <c r="AT370" i="12" s="1"/>
  <c r="P382" i="9"/>
  <c r="G382" i="9" s="1"/>
  <c r="AT382" i="12" s="1"/>
  <c r="P394" i="9"/>
  <c r="G394" i="9" s="1"/>
  <c r="AT394" i="12" s="1"/>
  <c r="T8" i="6"/>
  <c r="G211" i="9"/>
  <c r="G197" i="9"/>
  <c r="G208" i="9"/>
  <c r="G184" i="9"/>
  <c r="G207" i="9"/>
  <c r="G206" i="9"/>
  <c r="G194" i="9"/>
  <c r="G204" i="9"/>
  <c r="G192" i="9"/>
  <c r="G190" i="9"/>
  <c r="G191" i="9"/>
  <c r="G213" i="9"/>
  <c r="G189" i="9"/>
  <c r="T8" i="5"/>
  <c r="P944" i="9"/>
  <c r="G944" i="9" s="1"/>
  <c r="AT944" i="12" s="1"/>
  <c r="P943" i="9"/>
  <c r="G943" i="9" s="1"/>
  <c r="AT943" i="12" s="1"/>
  <c r="P937" i="9"/>
  <c r="G937" i="9" s="1"/>
  <c r="AT937" i="12" s="1"/>
  <c r="P915" i="9"/>
  <c r="G915" i="9" s="1"/>
  <c r="AT915" i="12" s="1"/>
  <c r="P921" i="9"/>
  <c r="G921" i="9" s="1"/>
  <c r="AT921" i="12" s="1"/>
  <c r="P920" i="9"/>
  <c r="G920" i="9" s="1"/>
  <c r="AT920" i="12" s="1"/>
  <c r="P919" i="9"/>
  <c r="G919" i="9" s="1"/>
  <c r="AT919" i="12" s="1"/>
  <c r="P929" i="9"/>
  <c r="G929" i="9" s="1"/>
  <c r="AT929" i="12" s="1"/>
  <c r="P930" i="9"/>
  <c r="G930" i="9" s="1"/>
  <c r="AT930" i="12" s="1"/>
  <c r="P932" i="9"/>
  <c r="G932" i="9" s="1"/>
  <c r="AT932" i="12" s="1"/>
  <c r="P931" i="9"/>
  <c r="G931" i="9" s="1"/>
  <c r="AT931" i="12" s="1"/>
  <c r="P926" i="9"/>
  <c r="G926" i="9" s="1"/>
  <c r="AT926" i="12" s="1"/>
  <c r="P924" i="9"/>
  <c r="G924" i="9" s="1"/>
  <c r="AT924" i="12" s="1"/>
  <c r="P933" i="9"/>
  <c r="G933" i="9" s="1"/>
  <c r="AT933" i="12" s="1"/>
  <c r="P927" i="9"/>
  <c r="G927" i="9" s="1"/>
  <c r="AT927" i="12" s="1"/>
  <c r="P942" i="9"/>
  <c r="G942" i="9" s="1"/>
  <c r="AT942" i="12" s="1"/>
  <c r="P939" i="9"/>
  <c r="G939" i="9" s="1"/>
  <c r="AT939" i="12" s="1"/>
  <c r="P938" i="9"/>
  <c r="G938" i="9" s="1"/>
  <c r="AT938" i="12" s="1"/>
  <c r="P936" i="9"/>
  <c r="G936" i="9" s="1"/>
  <c r="AT936" i="12" s="1"/>
  <c r="P925" i="9"/>
  <c r="G925" i="9" s="1"/>
  <c r="AT925" i="12" s="1"/>
  <c r="P923" i="9"/>
  <c r="G923" i="9" s="1"/>
  <c r="AT923" i="12" s="1"/>
  <c r="P935" i="9"/>
  <c r="G935" i="9" s="1"/>
  <c r="AT935" i="12" s="1"/>
  <c r="P917" i="9"/>
  <c r="G917" i="9" s="1"/>
  <c r="AT917" i="12" s="1"/>
  <c r="P922" i="9"/>
  <c r="G922" i="9" s="1"/>
  <c r="AT922" i="12" s="1"/>
  <c r="P916" i="9"/>
  <c r="G916" i="9" s="1"/>
  <c r="AT916" i="12" s="1"/>
  <c r="P928" i="9"/>
  <c r="G928" i="9" s="1"/>
  <c r="AT928" i="12" s="1"/>
  <c r="P918" i="9"/>
  <c r="G918" i="9" s="1"/>
  <c r="AT918" i="12" s="1"/>
  <c r="P945" i="9"/>
  <c r="G945" i="9" s="1"/>
  <c r="AT945" i="12" s="1"/>
  <c r="P941" i="9"/>
  <c r="G941" i="9" s="1"/>
  <c r="AT941" i="12" s="1"/>
  <c r="P940" i="9"/>
  <c r="G940" i="9" s="1"/>
  <c r="AT940" i="12" s="1"/>
  <c r="P934" i="9"/>
  <c r="G934" i="9" s="1"/>
  <c r="AT934" i="12" s="1"/>
  <c r="G187" i="2"/>
  <c r="G211" i="2"/>
  <c r="T13" i="5"/>
  <c r="P360" i="2"/>
  <c r="G360" i="2" s="1"/>
  <c r="P349" i="2"/>
  <c r="G349" i="2" s="1"/>
  <c r="P344" i="2"/>
  <c r="G344" i="2" s="1"/>
  <c r="P346" i="2"/>
  <c r="G346" i="2" s="1"/>
  <c r="P350" i="2"/>
  <c r="G350" i="2" s="1"/>
  <c r="P359" i="2"/>
  <c r="G359" i="2" s="1"/>
  <c r="P364" i="2"/>
  <c r="G364" i="2" s="1"/>
  <c r="P342" i="2"/>
  <c r="G342" i="2" s="1"/>
  <c r="P348" i="2"/>
  <c r="G348" i="2" s="1"/>
  <c r="P361" i="2"/>
  <c r="G361" i="2" s="1"/>
  <c r="P367" i="2"/>
  <c r="G367" i="2" s="1"/>
  <c r="P358" i="2"/>
  <c r="G358" i="2" s="1"/>
  <c r="P352" i="2"/>
  <c r="G352" i="2" s="1"/>
  <c r="P362" i="2"/>
  <c r="G362" i="2" s="1"/>
  <c r="P365" i="2"/>
  <c r="G365" i="2" s="1"/>
  <c r="P345" i="2"/>
  <c r="G345" i="2" s="1"/>
  <c r="P337" i="2"/>
  <c r="G337" i="2" s="1"/>
  <c r="P357" i="2"/>
  <c r="G357" i="2" s="1"/>
  <c r="P356" i="2"/>
  <c r="G356" i="2" s="1"/>
  <c r="P354" i="2"/>
  <c r="G354" i="2" s="1"/>
  <c r="P353" i="2"/>
  <c r="G353" i="2" s="1"/>
  <c r="P363" i="2"/>
  <c r="G363" i="2" s="1"/>
  <c r="P355" i="2"/>
  <c r="G355" i="2" s="1"/>
  <c r="P347" i="2"/>
  <c r="G347" i="2" s="1"/>
  <c r="P340" i="2"/>
  <c r="G340" i="2" s="1"/>
  <c r="P341" i="2"/>
  <c r="G341" i="2" s="1"/>
  <c r="P351" i="2"/>
  <c r="G351" i="2" s="1"/>
  <c r="P343" i="2"/>
  <c r="G343" i="2" s="1"/>
  <c r="P366" i="2"/>
  <c r="G366" i="2" s="1"/>
  <c r="P339" i="2"/>
  <c r="G339" i="2" s="1"/>
  <c r="P338" i="2"/>
  <c r="G338" i="2" s="1"/>
  <c r="P683" i="9"/>
  <c r="G683" i="9" s="1"/>
  <c r="AT683" i="12" s="1"/>
  <c r="P695" i="9"/>
  <c r="G695" i="9" s="1"/>
  <c r="AT695" i="12" s="1"/>
  <c r="P692" i="9"/>
  <c r="G692" i="9" s="1"/>
  <c r="AT692" i="12" s="1"/>
  <c r="P684" i="9"/>
  <c r="G684" i="9" s="1"/>
  <c r="AT684" i="12" s="1"/>
  <c r="P696" i="9"/>
  <c r="G696" i="9" s="1"/>
  <c r="AT696" i="12" s="1"/>
  <c r="P673" i="9"/>
  <c r="G673" i="9" s="1"/>
  <c r="AT673" i="12" s="1"/>
  <c r="P685" i="9"/>
  <c r="G685" i="9" s="1"/>
  <c r="AT685" i="12" s="1"/>
  <c r="P697" i="9"/>
  <c r="G697" i="9" s="1"/>
  <c r="AT697" i="12" s="1"/>
  <c r="P674" i="9"/>
  <c r="G674" i="9" s="1"/>
  <c r="AT674" i="12" s="1"/>
  <c r="P686" i="9"/>
  <c r="G686" i="9" s="1"/>
  <c r="AT686" i="12" s="1"/>
  <c r="P698" i="9"/>
  <c r="G698" i="9" s="1"/>
  <c r="AT698" i="12" s="1"/>
  <c r="P680" i="9"/>
  <c r="G680" i="9" s="1"/>
  <c r="AT680" i="12" s="1"/>
  <c r="P675" i="9"/>
  <c r="G675" i="9" s="1"/>
  <c r="AT675" i="12" s="1"/>
  <c r="P687" i="9"/>
  <c r="G687" i="9" s="1"/>
  <c r="AT687" i="12" s="1"/>
  <c r="P699" i="9"/>
  <c r="G699" i="9" s="1"/>
  <c r="AT699" i="12" s="1"/>
  <c r="P676" i="9"/>
  <c r="G676" i="9" s="1"/>
  <c r="AT676" i="12" s="1"/>
  <c r="P688" i="9"/>
  <c r="G688" i="9" s="1"/>
  <c r="AT688" i="12" s="1"/>
  <c r="P700" i="9"/>
  <c r="G700" i="9" s="1"/>
  <c r="AT700" i="12" s="1"/>
  <c r="P677" i="9"/>
  <c r="G677" i="9" s="1"/>
  <c r="AT677" i="12" s="1"/>
  <c r="P689" i="9"/>
  <c r="G689" i="9" s="1"/>
  <c r="AT689" i="12" s="1"/>
  <c r="P701" i="9"/>
  <c r="G701" i="9" s="1"/>
  <c r="AT701" i="12" s="1"/>
  <c r="P678" i="9"/>
  <c r="G678" i="9" s="1"/>
  <c r="AT678" i="12" s="1"/>
  <c r="P690" i="9"/>
  <c r="G690" i="9" s="1"/>
  <c r="AT690" i="12" s="1"/>
  <c r="P702" i="9"/>
  <c r="G702" i="9" s="1"/>
  <c r="AT702" i="12" s="1"/>
  <c r="P679" i="9"/>
  <c r="G679" i="9" s="1"/>
  <c r="AT679" i="12" s="1"/>
  <c r="P691" i="9"/>
  <c r="G691" i="9" s="1"/>
  <c r="AT691" i="12" s="1"/>
  <c r="P681" i="9"/>
  <c r="G681" i="9" s="1"/>
  <c r="AT681" i="12" s="1"/>
  <c r="P693" i="9"/>
  <c r="G693" i="9" s="1"/>
  <c r="AT693" i="12" s="1"/>
  <c r="P682" i="9"/>
  <c r="G682" i="9" s="1"/>
  <c r="AT682" i="12" s="1"/>
  <c r="P694" i="9"/>
  <c r="G694" i="9" s="1"/>
  <c r="AT694" i="12" s="1"/>
  <c r="T7" i="5"/>
  <c r="P902" i="9"/>
  <c r="G902" i="9" s="1"/>
  <c r="AT902" i="12" s="1"/>
  <c r="P891" i="9"/>
  <c r="G891" i="9" s="1"/>
  <c r="AT891" i="12" s="1"/>
  <c r="P890" i="9"/>
  <c r="G890" i="9" s="1"/>
  <c r="AT890" i="12" s="1"/>
  <c r="P914" i="9"/>
  <c r="G914" i="9" s="1"/>
  <c r="AT914" i="12" s="1"/>
  <c r="P909" i="9"/>
  <c r="G909" i="9" s="1"/>
  <c r="AT909" i="12" s="1"/>
  <c r="P908" i="9"/>
  <c r="G908" i="9" s="1"/>
  <c r="AT908" i="12" s="1"/>
  <c r="P913" i="9"/>
  <c r="G913" i="9" s="1"/>
  <c r="AT913" i="12" s="1"/>
  <c r="P899" i="9"/>
  <c r="G899" i="9" s="1"/>
  <c r="AT899" i="12" s="1"/>
  <c r="P885" i="9"/>
  <c r="G885" i="9" s="1"/>
  <c r="AT885" i="12" s="1"/>
  <c r="P900" i="9"/>
  <c r="G900" i="9" s="1"/>
  <c r="AT900" i="12" s="1"/>
  <c r="P897" i="9"/>
  <c r="G897" i="9" s="1"/>
  <c r="AT897" i="12" s="1"/>
  <c r="P903" i="9"/>
  <c r="G903" i="9" s="1"/>
  <c r="AT903" i="12" s="1"/>
  <c r="P901" i="9"/>
  <c r="G901" i="9" s="1"/>
  <c r="AT901" i="12" s="1"/>
  <c r="P889" i="9"/>
  <c r="G889" i="9" s="1"/>
  <c r="AT889" i="12" s="1"/>
  <c r="P893" i="9"/>
  <c r="G893" i="9" s="1"/>
  <c r="AT893" i="12" s="1"/>
  <c r="P907" i="9"/>
  <c r="G907" i="9" s="1"/>
  <c r="AT907" i="12" s="1"/>
  <c r="P896" i="9"/>
  <c r="G896" i="9" s="1"/>
  <c r="AT896" i="12" s="1"/>
  <c r="P888" i="9"/>
  <c r="G888" i="9" s="1"/>
  <c r="AT888" i="12" s="1"/>
  <c r="P886" i="9"/>
  <c r="G886" i="9" s="1"/>
  <c r="AT886" i="12" s="1"/>
  <c r="P887" i="9"/>
  <c r="G887" i="9" s="1"/>
  <c r="AT887" i="12" s="1"/>
  <c r="P892" i="9"/>
  <c r="G892" i="9" s="1"/>
  <c r="AT892" i="12" s="1"/>
  <c r="P911" i="9"/>
  <c r="G911" i="9" s="1"/>
  <c r="AT911" i="12" s="1"/>
  <c r="P894" i="9"/>
  <c r="G894" i="9" s="1"/>
  <c r="AT894" i="12" s="1"/>
  <c r="P895" i="9"/>
  <c r="G895" i="9" s="1"/>
  <c r="AT895" i="12" s="1"/>
  <c r="P912" i="9"/>
  <c r="G912" i="9" s="1"/>
  <c r="AT912" i="12" s="1"/>
  <c r="P910" i="9"/>
  <c r="G910" i="9" s="1"/>
  <c r="AT910" i="12" s="1"/>
  <c r="P904" i="9"/>
  <c r="G904" i="9" s="1"/>
  <c r="AT904" i="12" s="1"/>
  <c r="P906" i="9"/>
  <c r="G906" i="9" s="1"/>
  <c r="AT906" i="12" s="1"/>
  <c r="P905" i="9"/>
  <c r="G905" i="9" s="1"/>
  <c r="AT905" i="12" s="1"/>
  <c r="P898" i="9"/>
  <c r="G898" i="9" s="1"/>
  <c r="AT898" i="12" s="1"/>
  <c r="G164" i="2"/>
  <c r="T23" i="5"/>
  <c r="P672" i="2"/>
  <c r="G672" i="2" s="1"/>
  <c r="P658" i="2"/>
  <c r="G658" i="2" s="1"/>
  <c r="P649" i="2"/>
  <c r="G649" i="2" s="1"/>
  <c r="P659" i="2"/>
  <c r="G659" i="2" s="1"/>
  <c r="P650" i="2"/>
  <c r="G650" i="2" s="1"/>
  <c r="P651" i="2"/>
  <c r="G651" i="2" s="1"/>
  <c r="P652" i="2"/>
  <c r="G652" i="2" s="1"/>
  <c r="P660" i="2"/>
  <c r="G660" i="2" s="1"/>
  <c r="P670" i="2"/>
  <c r="G670" i="2" s="1"/>
  <c r="P648" i="2"/>
  <c r="G648" i="2" s="1"/>
  <c r="P661" i="2"/>
  <c r="G661" i="2" s="1"/>
  <c r="P671" i="2"/>
  <c r="G671" i="2" s="1"/>
  <c r="P662" i="2"/>
  <c r="G662" i="2" s="1"/>
  <c r="P663" i="2"/>
  <c r="G663" i="2" s="1"/>
  <c r="P647" i="2"/>
  <c r="G647" i="2" s="1"/>
  <c r="P665" i="2"/>
  <c r="G665" i="2" s="1"/>
  <c r="P644" i="2"/>
  <c r="G644" i="2" s="1"/>
  <c r="P655" i="2"/>
  <c r="G655" i="2" s="1"/>
  <c r="P646" i="2"/>
  <c r="P666" i="2"/>
  <c r="G666" i="2" s="1"/>
  <c r="P669" i="2"/>
  <c r="G669" i="2" s="1"/>
  <c r="P657" i="2"/>
  <c r="G657" i="2" s="1"/>
  <c r="P656" i="2"/>
  <c r="G656" i="2" s="1"/>
  <c r="P642" i="2"/>
  <c r="G642" i="2" s="1"/>
  <c r="P645" i="2"/>
  <c r="G645" i="2" s="1"/>
  <c r="P653" i="2"/>
  <c r="G653" i="2" s="1"/>
  <c r="P667" i="2"/>
  <c r="G667" i="2" s="1"/>
  <c r="P654" i="2"/>
  <c r="G654" i="2" s="1"/>
  <c r="P643" i="2"/>
  <c r="G643" i="2" s="1"/>
  <c r="P668" i="2"/>
  <c r="G668" i="2" s="1"/>
  <c r="P664" i="2"/>
  <c r="G664" i="2" s="1"/>
  <c r="T7" i="6"/>
  <c r="G175" i="9"/>
  <c r="G163" i="9"/>
  <c r="G174" i="9"/>
  <c r="G162" i="9"/>
  <c r="G172" i="9"/>
  <c r="G171" i="9"/>
  <c r="G159" i="9"/>
  <c r="G182" i="9"/>
  <c r="G157" i="9"/>
  <c r="G180" i="9"/>
  <c r="G156" i="9"/>
  <c r="G179" i="9"/>
  <c r="G155" i="9"/>
  <c r="G178" i="9"/>
  <c r="G166" i="9"/>
  <c r="G164" i="9"/>
  <c r="T10" i="5"/>
  <c r="P997" i="9"/>
  <c r="G997" i="9" s="1"/>
  <c r="AT997" i="12" s="1"/>
  <c r="P1006" i="9"/>
  <c r="G1006" i="9" s="1"/>
  <c r="AT1006" i="12" s="1"/>
  <c r="P990" i="9"/>
  <c r="G990" i="9" s="1"/>
  <c r="AT990" i="12" s="1"/>
  <c r="P979" i="9"/>
  <c r="G979" i="9" s="1"/>
  <c r="AT979" i="12" s="1"/>
  <c r="P978" i="9"/>
  <c r="G978" i="9" s="1"/>
  <c r="AT978" i="12" s="1"/>
  <c r="P977" i="9"/>
  <c r="G977" i="9" s="1"/>
  <c r="AT977" i="12" s="1"/>
  <c r="P991" i="9"/>
  <c r="G991" i="9" s="1"/>
  <c r="AT991" i="12" s="1"/>
  <c r="P1004" i="9"/>
  <c r="G1004" i="9" s="1"/>
  <c r="AT1004" i="12" s="1"/>
  <c r="P1001" i="9"/>
  <c r="G1001" i="9" s="1"/>
  <c r="AT1001" i="12" s="1"/>
  <c r="P992" i="9"/>
  <c r="G992" i="9" s="1"/>
  <c r="AT992" i="12" s="1"/>
  <c r="P988" i="9"/>
  <c r="G988" i="9" s="1"/>
  <c r="AT988" i="12" s="1"/>
  <c r="P996" i="9"/>
  <c r="G996" i="9" s="1"/>
  <c r="AT996" i="12" s="1"/>
  <c r="P993" i="9"/>
  <c r="G993" i="9" s="1"/>
  <c r="AT993" i="12" s="1"/>
  <c r="P986" i="9"/>
  <c r="G986" i="9" s="1"/>
  <c r="AT986" i="12" s="1"/>
  <c r="P994" i="9"/>
  <c r="G994" i="9" s="1"/>
  <c r="AT994" i="12" s="1"/>
  <c r="P981" i="9"/>
  <c r="G981" i="9" s="1"/>
  <c r="AT981" i="12" s="1"/>
  <c r="P1005" i="9"/>
  <c r="G1005" i="9" s="1"/>
  <c r="AT1005" i="12" s="1"/>
  <c r="P980" i="9"/>
  <c r="G980" i="9" s="1"/>
  <c r="AT980" i="12" s="1"/>
  <c r="P998" i="9"/>
  <c r="G998" i="9" s="1"/>
  <c r="AT998" i="12" s="1"/>
  <c r="P999" i="9"/>
  <c r="G999" i="9" s="1"/>
  <c r="AT999" i="12" s="1"/>
  <c r="P987" i="9"/>
  <c r="G987" i="9" s="1"/>
  <c r="AT987" i="12" s="1"/>
  <c r="P983" i="9"/>
  <c r="G983" i="9" s="1"/>
  <c r="AT983" i="12" s="1"/>
  <c r="P985" i="9"/>
  <c r="G985" i="9" s="1"/>
  <c r="AT985" i="12" s="1"/>
  <c r="P995" i="9"/>
  <c r="G995" i="9" s="1"/>
  <c r="AT995" i="12" s="1"/>
  <c r="P1003" i="9"/>
  <c r="G1003" i="9" s="1"/>
  <c r="AT1003" i="12" s="1"/>
  <c r="P982" i="9"/>
  <c r="G982" i="9" s="1"/>
  <c r="AT982" i="12" s="1"/>
  <c r="P989" i="9"/>
  <c r="G989" i="9" s="1"/>
  <c r="AT989" i="12" s="1"/>
  <c r="P1002" i="9"/>
  <c r="G1002" i="9" s="1"/>
  <c r="AT1002" i="12" s="1"/>
  <c r="P984" i="9"/>
  <c r="G984" i="9" s="1"/>
  <c r="AT984" i="12" s="1"/>
  <c r="P1000" i="9"/>
  <c r="G1000" i="9" s="1"/>
  <c r="AT1000" i="12" s="1"/>
  <c r="T17" i="5"/>
  <c r="P468" i="2"/>
  <c r="G468" i="2" s="1"/>
  <c r="P459" i="2"/>
  <c r="G459" i="2" s="1"/>
  <c r="P471" i="2"/>
  <c r="G471" i="2" s="1"/>
  <c r="P465" i="2"/>
  <c r="G465" i="2" s="1"/>
  <c r="P470" i="2"/>
  <c r="G470" i="2" s="1"/>
  <c r="P476" i="2"/>
  <c r="G476" i="2" s="1"/>
  <c r="P464" i="2"/>
  <c r="G464" i="2" s="1"/>
  <c r="P469" i="2"/>
  <c r="G469" i="2" s="1"/>
  <c r="P467" i="2"/>
  <c r="G467" i="2" s="1"/>
  <c r="P466" i="2"/>
  <c r="G466" i="2" s="1"/>
  <c r="P482" i="2"/>
  <c r="G482" i="2" s="1"/>
  <c r="P483" i="2"/>
  <c r="G483" i="2" s="1"/>
  <c r="P460" i="2"/>
  <c r="G460" i="2" s="1"/>
  <c r="P480" i="2"/>
  <c r="G480" i="2" s="1"/>
  <c r="P481" i="2"/>
  <c r="G481" i="2" s="1"/>
  <c r="P484" i="2"/>
  <c r="G484" i="2" s="1"/>
  <c r="P479" i="2"/>
  <c r="G479" i="2" s="1"/>
  <c r="P478" i="2"/>
  <c r="G478" i="2" s="1"/>
  <c r="P486" i="2"/>
  <c r="G486" i="2" s="1"/>
  <c r="P472" i="2"/>
  <c r="G472" i="2" s="1"/>
  <c r="P473" i="2"/>
  <c r="G473" i="2" s="1"/>
  <c r="P475" i="2"/>
  <c r="G475" i="2" s="1"/>
  <c r="P487" i="2"/>
  <c r="G487" i="2" s="1"/>
  <c r="P461" i="2"/>
  <c r="G461" i="2" s="1"/>
  <c r="P488" i="2"/>
  <c r="G488" i="2" s="1"/>
  <c r="P462" i="2"/>
  <c r="G462" i="2" s="1"/>
  <c r="P463" i="2"/>
  <c r="G463" i="2" s="1"/>
  <c r="P485" i="2"/>
  <c r="G485" i="2" s="1"/>
  <c r="P474" i="2"/>
  <c r="P477" i="2"/>
  <c r="G477" i="2" s="1"/>
  <c r="T13" i="6"/>
  <c r="P347" i="9"/>
  <c r="G347" i="9" s="1"/>
  <c r="AT347" i="12" s="1"/>
  <c r="P359" i="9"/>
  <c r="G359" i="9" s="1"/>
  <c r="AT359" i="12" s="1"/>
  <c r="P348" i="9"/>
  <c r="G348" i="9" s="1"/>
  <c r="AT348" i="12" s="1"/>
  <c r="P360" i="9"/>
  <c r="G360" i="9" s="1"/>
  <c r="AT360" i="12" s="1"/>
  <c r="P337" i="9"/>
  <c r="G337" i="9" s="1"/>
  <c r="AT337" i="12" s="1"/>
  <c r="P349" i="9"/>
  <c r="G349" i="9" s="1"/>
  <c r="AT349" i="12" s="1"/>
  <c r="P361" i="9"/>
  <c r="G361" i="9" s="1"/>
  <c r="AT361" i="12" s="1"/>
  <c r="P338" i="9"/>
  <c r="G338" i="9" s="1"/>
  <c r="AT338" i="12" s="1"/>
  <c r="P350" i="9"/>
  <c r="G350" i="9" s="1"/>
  <c r="AT350" i="12" s="1"/>
  <c r="P362" i="9"/>
  <c r="G362" i="9" s="1"/>
  <c r="AT362" i="12" s="1"/>
  <c r="P344" i="9"/>
  <c r="G344" i="9" s="1"/>
  <c r="AT344" i="12" s="1"/>
  <c r="P339" i="9"/>
  <c r="G339" i="9" s="1"/>
  <c r="AT339" i="12" s="1"/>
  <c r="P351" i="9"/>
  <c r="G351" i="9" s="1"/>
  <c r="AT351" i="12" s="1"/>
  <c r="P363" i="9"/>
  <c r="G363" i="9" s="1"/>
  <c r="AT363" i="12" s="1"/>
  <c r="P340" i="9"/>
  <c r="G340" i="9" s="1"/>
  <c r="AT340" i="12" s="1"/>
  <c r="P352" i="9"/>
  <c r="G352" i="9" s="1"/>
  <c r="AT352" i="12" s="1"/>
  <c r="P364" i="9"/>
  <c r="G364" i="9" s="1"/>
  <c r="AT364" i="12" s="1"/>
  <c r="P341" i="9"/>
  <c r="G341" i="9" s="1"/>
  <c r="AT341" i="12" s="1"/>
  <c r="P353" i="9"/>
  <c r="G353" i="9" s="1"/>
  <c r="AT353" i="12" s="1"/>
  <c r="P365" i="9"/>
  <c r="G365" i="9" s="1"/>
  <c r="AT365" i="12" s="1"/>
  <c r="P342" i="9"/>
  <c r="G342" i="9" s="1"/>
  <c r="AT342" i="12" s="1"/>
  <c r="P354" i="9"/>
  <c r="G354" i="9" s="1"/>
  <c r="AT354" i="12" s="1"/>
  <c r="P366" i="9"/>
  <c r="G366" i="9" s="1"/>
  <c r="AT366" i="12" s="1"/>
  <c r="P356" i="9"/>
  <c r="G356" i="9" s="1"/>
  <c r="AT356" i="12" s="1"/>
  <c r="P343" i="9"/>
  <c r="G343" i="9" s="1"/>
  <c r="AT343" i="12" s="1"/>
  <c r="P355" i="9"/>
  <c r="G355" i="9" s="1"/>
  <c r="AT355" i="12" s="1"/>
  <c r="P367" i="9"/>
  <c r="G367" i="9" s="1"/>
  <c r="AT367" i="12" s="1"/>
  <c r="P345" i="9"/>
  <c r="G345" i="9" s="1"/>
  <c r="AT345" i="12" s="1"/>
  <c r="P357" i="9"/>
  <c r="G357" i="9" s="1"/>
  <c r="AT357" i="12" s="1"/>
  <c r="P346" i="9"/>
  <c r="G346" i="9" s="1"/>
  <c r="AT346" i="12" s="1"/>
  <c r="P358" i="9"/>
  <c r="G358" i="9" s="1"/>
  <c r="AT358" i="12" s="1"/>
  <c r="T20" i="6"/>
  <c r="P551" i="9"/>
  <c r="G551" i="9" s="1"/>
  <c r="AT551" i="12" s="1"/>
  <c r="P563" i="9"/>
  <c r="G563" i="9" s="1"/>
  <c r="AT563" i="12" s="1"/>
  <c r="P575" i="9"/>
  <c r="G575" i="9" s="1"/>
  <c r="P560" i="9"/>
  <c r="G560" i="9" s="1"/>
  <c r="AT560" i="12" s="1"/>
  <c r="P552" i="9"/>
  <c r="G552" i="9" s="1"/>
  <c r="AT552" i="12" s="1"/>
  <c r="P564" i="9"/>
  <c r="G564" i="9" s="1"/>
  <c r="AT564" i="12" s="1"/>
  <c r="P576" i="9"/>
  <c r="G576" i="9" s="1"/>
  <c r="P553" i="9"/>
  <c r="G553" i="9" s="1"/>
  <c r="AT553" i="12" s="1"/>
  <c r="P565" i="9"/>
  <c r="G565" i="9" s="1"/>
  <c r="AT565" i="12" s="1"/>
  <c r="P577" i="9"/>
  <c r="G577" i="9" s="1"/>
  <c r="P554" i="9"/>
  <c r="G554" i="9" s="1"/>
  <c r="AT554" i="12" s="1"/>
  <c r="P566" i="9"/>
  <c r="G566" i="9" s="1"/>
  <c r="AT566" i="12" s="1"/>
  <c r="P578" i="9"/>
  <c r="G578" i="9" s="1"/>
  <c r="P555" i="9"/>
  <c r="G555" i="9" s="1"/>
  <c r="AT555" i="12" s="1"/>
  <c r="P567" i="9"/>
  <c r="G567" i="9" s="1"/>
  <c r="AT567" i="12" s="1"/>
  <c r="P579" i="9"/>
  <c r="G579" i="9" s="1"/>
  <c r="P556" i="9"/>
  <c r="G556" i="9" s="1"/>
  <c r="AT556" i="12" s="1"/>
  <c r="P568" i="9"/>
  <c r="G568" i="9" s="1"/>
  <c r="AT568" i="12" s="1"/>
  <c r="P580" i="9"/>
  <c r="G580" i="9" s="1"/>
  <c r="P572" i="9"/>
  <c r="G572" i="9" s="1"/>
  <c r="AT572" i="12" s="1"/>
  <c r="P557" i="9"/>
  <c r="G557" i="9" s="1"/>
  <c r="AT557" i="12" s="1"/>
  <c r="P569" i="9"/>
  <c r="G569" i="9" s="1"/>
  <c r="AT569" i="12" s="1"/>
  <c r="P558" i="9"/>
  <c r="G558" i="9" s="1"/>
  <c r="AT558" i="12" s="1"/>
  <c r="P570" i="9"/>
  <c r="G570" i="9" s="1"/>
  <c r="AT570" i="12" s="1"/>
  <c r="P559" i="9"/>
  <c r="G559" i="9" s="1"/>
  <c r="AT559" i="12" s="1"/>
  <c r="P571" i="9"/>
  <c r="G571" i="9" s="1"/>
  <c r="AT571" i="12" s="1"/>
  <c r="P561" i="9"/>
  <c r="G561" i="9" s="1"/>
  <c r="AT561" i="12" s="1"/>
  <c r="P573" i="9"/>
  <c r="G573" i="9" s="1"/>
  <c r="P550" i="9"/>
  <c r="G550" i="9" s="1"/>
  <c r="AT550" i="12" s="1"/>
  <c r="P562" i="9"/>
  <c r="G562" i="9" s="1"/>
  <c r="AT562" i="12" s="1"/>
  <c r="P574" i="9"/>
  <c r="G574" i="9" s="1"/>
  <c r="T22" i="6"/>
  <c r="P623" i="9"/>
  <c r="G623" i="9" s="1"/>
  <c r="AT623" i="12" s="1"/>
  <c r="P635" i="9"/>
  <c r="G635" i="9" s="1"/>
  <c r="AT635" i="12" s="1"/>
  <c r="P612" i="9"/>
  <c r="G612" i="9" s="1"/>
  <c r="AT612" i="12" s="1"/>
  <c r="P624" i="9"/>
  <c r="G624" i="9" s="1"/>
  <c r="AT624" i="12" s="1"/>
  <c r="P636" i="9"/>
  <c r="G636" i="9" s="1"/>
  <c r="AT636" i="12" s="1"/>
  <c r="P613" i="9"/>
  <c r="G613" i="9" s="1"/>
  <c r="AT613" i="12" s="1"/>
  <c r="P625" i="9"/>
  <c r="G625" i="9" s="1"/>
  <c r="AT625" i="12" s="1"/>
  <c r="P637" i="9"/>
  <c r="G637" i="9" s="1"/>
  <c r="AT637" i="12" s="1"/>
  <c r="P614" i="9"/>
  <c r="G614" i="9" s="1"/>
  <c r="AT614" i="12" s="1"/>
  <c r="P626" i="9"/>
  <c r="G626" i="9" s="1"/>
  <c r="AT626" i="12" s="1"/>
  <c r="P638" i="9"/>
  <c r="G638" i="9" s="1"/>
  <c r="AT638" i="12" s="1"/>
  <c r="P615" i="9"/>
  <c r="G615" i="9" s="1"/>
  <c r="AT615" i="12" s="1"/>
  <c r="P627" i="9"/>
  <c r="G627" i="9" s="1"/>
  <c r="AT627" i="12" s="1"/>
  <c r="P639" i="9"/>
  <c r="G639" i="9" s="1"/>
  <c r="AT639" i="12" s="1"/>
  <c r="P620" i="9"/>
  <c r="G620" i="9" s="1"/>
  <c r="AT620" i="12" s="1"/>
  <c r="P616" i="9"/>
  <c r="G616" i="9" s="1"/>
  <c r="AT616" i="12" s="1"/>
  <c r="P628" i="9"/>
  <c r="G628" i="9" s="1"/>
  <c r="AT628" i="12" s="1"/>
  <c r="P640" i="9"/>
  <c r="G640" i="9" s="1"/>
  <c r="AT640" i="12" s="1"/>
  <c r="P617" i="9"/>
  <c r="G617" i="9" s="1"/>
  <c r="AT617" i="12" s="1"/>
  <c r="P629" i="9"/>
  <c r="G629" i="9" s="1"/>
  <c r="AT629" i="12" s="1"/>
  <c r="P641" i="9"/>
  <c r="G641" i="9" s="1"/>
  <c r="AT641" i="12" s="1"/>
  <c r="P618" i="9"/>
  <c r="G618" i="9" s="1"/>
  <c r="AT618" i="12" s="1"/>
  <c r="P630" i="9"/>
  <c r="G630" i="9" s="1"/>
  <c r="AT630" i="12" s="1"/>
  <c r="P632" i="9"/>
  <c r="G632" i="9" s="1"/>
  <c r="AT632" i="12" s="1"/>
  <c r="P619" i="9"/>
  <c r="G619" i="9" s="1"/>
  <c r="AT619" i="12" s="1"/>
  <c r="P631" i="9"/>
  <c r="G631" i="9" s="1"/>
  <c r="AT631" i="12" s="1"/>
  <c r="P621" i="9"/>
  <c r="G621" i="9" s="1"/>
  <c r="AT621" i="12" s="1"/>
  <c r="P633" i="9"/>
  <c r="G633" i="9" s="1"/>
  <c r="AT633" i="12" s="1"/>
  <c r="P622" i="9"/>
  <c r="G622" i="9" s="1"/>
  <c r="AT622" i="12" s="1"/>
  <c r="P634" i="9"/>
  <c r="G634" i="9" s="1"/>
  <c r="AT634" i="12" s="1"/>
  <c r="T15" i="5"/>
  <c r="P413" i="2"/>
  <c r="G413" i="2" s="1"/>
  <c r="P426" i="2"/>
  <c r="G426" i="2" s="1"/>
  <c r="P405" i="2"/>
  <c r="G405" i="2" s="1"/>
  <c r="P419" i="2"/>
  <c r="G419" i="2" s="1"/>
  <c r="P409" i="2"/>
  <c r="G409" i="2" s="1"/>
  <c r="P410" i="2"/>
  <c r="G410" i="2" s="1"/>
  <c r="P418" i="2"/>
  <c r="G418" i="2" s="1"/>
  <c r="P406" i="2"/>
  <c r="G406" i="2" s="1"/>
  <c r="P411" i="2"/>
  <c r="G411" i="2" s="1"/>
  <c r="P424" i="2"/>
  <c r="G424" i="2" s="1"/>
  <c r="P421" i="2"/>
  <c r="G421" i="2" s="1"/>
  <c r="P414" i="2"/>
  <c r="G414" i="2" s="1"/>
  <c r="P404" i="2"/>
  <c r="G404" i="2" s="1"/>
  <c r="P407" i="2"/>
  <c r="G407" i="2" s="1"/>
  <c r="P422" i="2"/>
  <c r="G422" i="2" s="1"/>
  <c r="P400" i="2"/>
  <c r="G400" i="2" s="1"/>
  <c r="P416" i="2"/>
  <c r="G416" i="2" s="1"/>
  <c r="P403" i="2"/>
  <c r="G403" i="2" s="1"/>
  <c r="P399" i="2"/>
  <c r="G399" i="2" s="1"/>
  <c r="P412" i="2"/>
  <c r="G412" i="2" s="1"/>
  <c r="P423" i="2"/>
  <c r="G423" i="2" s="1"/>
  <c r="P402" i="2"/>
  <c r="G402" i="2" s="1"/>
  <c r="P425" i="2"/>
  <c r="G425" i="2" s="1"/>
  <c r="P408" i="2"/>
  <c r="G408" i="2" s="1"/>
  <c r="P417" i="2"/>
  <c r="G417" i="2" s="1"/>
  <c r="P427" i="2"/>
  <c r="G427" i="2" s="1"/>
  <c r="P415" i="2"/>
  <c r="G415" i="2" s="1"/>
  <c r="P401" i="2"/>
  <c r="G401" i="2" s="1"/>
  <c r="P420" i="2"/>
  <c r="G420" i="2" s="1"/>
  <c r="T17" i="6"/>
  <c r="P467" i="9"/>
  <c r="G467" i="9" s="1"/>
  <c r="AT467" i="12" s="1"/>
  <c r="P479" i="9"/>
  <c r="G479" i="9" s="1"/>
  <c r="AT479" i="12" s="1"/>
  <c r="P468" i="9"/>
  <c r="G468" i="9" s="1"/>
  <c r="AT468" i="12" s="1"/>
  <c r="P480" i="9"/>
  <c r="G480" i="9" s="1"/>
  <c r="AT480" i="12" s="1"/>
  <c r="P488" i="9"/>
  <c r="G488" i="9" s="1"/>
  <c r="AT488" i="12" s="1"/>
  <c r="P469" i="9"/>
  <c r="G469" i="9" s="1"/>
  <c r="AT469" i="12" s="1"/>
  <c r="P481" i="9"/>
  <c r="G481" i="9" s="1"/>
  <c r="AT481" i="12" s="1"/>
  <c r="P470" i="9"/>
  <c r="G470" i="9" s="1"/>
  <c r="AT470" i="12" s="1"/>
  <c r="P482" i="9"/>
  <c r="G482" i="9" s="1"/>
  <c r="AT482" i="12" s="1"/>
  <c r="P459" i="9"/>
  <c r="G459" i="9" s="1"/>
  <c r="AT459" i="12" s="1"/>
  <c r="P471" i="9"/>
  <c r="G471" i="9" s="1"/>
  <c r="AT471" i="12" s="1"/>
  <c r="P483" i="9"/>
  <c r="G483" i="9" s="1"/>
  <c r="AT483" i="12" s="1"/>
  <c r="P460" i="9"/>
  <c r="G460" i="9" s="1"/>
  <c r="AT460" i="12" s="1"/>
  <c r="P472" i="9"/>
  <c r="G472" i="9" s="1"/>
  <c r="AT472" i="12" s="1"/>
  <c r="P484" i="9"/>
  <c r="G484" i="9" s="1"/>
  <c r="AT484" i="12" s="1"/>
  <c r="P461" i="9"/>
  <c r="G461" i="9" s="1"/>
  <c r="AT461" i="12" s="1"/>
  <c r="P473" i="9"/>
  <c r="G473" i="9" s="1"/>
  <c r="AT473" i="12" s="1"/>
  <c r="P485" i="9"/>
  <c r="G485" i="9" s="1"/>
  <c r="AT485" i="12" s="1"/>
  <c r="P462" i="9"/>
  <c r="G462" i="9" s="1"/>
  <c r="AT462" i="12" s="1"/>
  <c r="P474" i="9"/>
  <c r="G474" i="9" s="1"/>
  <c r="AT474" i="12" s="1"/>
  <c r="P486" i="9"/>
  <c r="G486" i="9" s="1"/>
  <c r="AT486" i="12" s="1"/>
  <c r="P476" i="9"/>
  <c r="G476" i="9" s="1"/>
  <c r="AT476" i="12" s="1"/>
  <c r="P463" i="9"/>
  <c r="G463" i="9" s="1"/>
  <c r="AT463" i="12" s="1"/>
  <c r="P475" i="9"/>
  <c r="G475" i="9" s="1"/>
  <c r="AT475" i="12" s="1"/>
  <c r="P487" i="9"/>
  <c r="G487" i="9" s="1"/>
  <c r="AT487" i="12" s="1"/>
  <c r="P465" i="9"/>
  <c r="G465" i="9" s="1"/>
  <c r="AT465" i="12" s="1"/>
  <c r="P477" i="9"/>
  <c r="G477" i="9" s="1"/>
  <c r="AT477" i="12" s="1"/>
  <c r="P464" i="9"/>
  <c r="G464" i="9" s="1"/>
  <c r="AT464" i="12" s="1"/>
  <c r="P466" i="9"/>
  <c r="G466" i="9" s="1"/>
  <c r="AT466" i="12" s="1"/>
  <c r="P478" i="9"/>
  <c r="G478" i="9" s="1"/>
  <c r="AT478" i="12" s="1"/>
  <c r="T9" i="5"/>
  <c r="P974" i="9"/>
  <c r="G974" i="9" s="1"/>
  <c r="AT974" i="12" s="1"/>
  <c r="P954" i="9"/>
  <c r="G954" i="9" s="1"/>
  <c r="AT954" i="12" s="1"/>
  <c r="P975" i="9"/>
  <c r="G975" i="9" s="1"/>
  <c r="AT975" i="12" s="1"/>
  <c r="P962" i="9"/>
  <c r="G962" i="9" s="1"/>
  <c r="AT962" i="12" s="1"/>
  <c r="P964" i="9"/>
  <c r="G964" i="9" s="1"/>
  <c r="AT964" i="12" s="1"/>
  <c r="P963" i="9"/>
  <c r="G963" i="9" s="1"/>
  <c r="AT963" i="12" s="1"/>
  <c r="P958" i="9"/>
  <c r="G958" i="9" s="1"/>
  <c r="AT958" i="12" s="1"/>
  <c r="P956" i="9"/>
  <c r="G956" i="9" s="1"/>
  <c r="AT956" i="12" s="1"/>
  <c r="P970" i="9"/>
  <c r="G970" i="9" s="1"/>
  <c r="AT970" i="12" s="1"/>
  <c r="P966" i="9"/>
  <c r="G966" i="9" s="1"/>
  <c r="AT966" i="12" s="1"/>
  <c r="P973" i="9"/>
  <c r="G973" i="9" s="1"/>
  <c r="AT973" i="12" s="1"/>
  <c r="P952" i="9"/>
  <c r="G952" i="9" s="1"/>
  <c r="AT952" i="12" s="1"/>
  <c r="P946" i="9"/>
  <c r="G946" i="9" s="1"/>
  <c r="AT946" i="12" s="1"/>
  <c r="P960" i="9"/>
  <c r="G960" i="9" s="1"/>
  <c r="AT960" i="12" s="1"/>
  <c r="P951" i="9"/>
  <c r="G951" i="9" s="1"/>
  <c r="AT951" i="12" s="1"/>
  <c r="P947" i="9"/>
  <c r="G947" i="9" s="1"/>
  <c r="AT947" i="12" s="1"/>
  <c r="P972" i="9"/>
  <c r="G972" i="9" s="1"/>
  <c r="AT972" i="12" s="1"/>
  <c r="P955" i="9"/>
  <c r="G955" i="9" s="1"/>
  <c r="AT955" i="12" s="1"/>
  <c r="P971" i="9"/>
  <c r="G971" i="9" s="1"/>
  <c r="AT971" i="12" s="1"/>
  <c r="P950" i="9"/>
  <c r="G950" i="9" s="1"/>
  <c r="AT950" i="12" s="1"/>
  <c r="P965" i="9"/>
  <c r="G965" i="9" s="1"/>
  <c r="AT965" i="12" s="1"/>
  <c r="P968" i="9"/>
  <c r="G968" i="9" s="1"/>
  <c r="AT968" i="12" s="1"/>
  <c r="P961" i="9"/>
  <c r="G961" i="9" s="1"/>
  <c r="AT961" i="12" s="1"/>
  <c r="P953" i="9"/>
  <c r="G953" i="9" s="1"/>
  <c r="AT953" i="12" s="1"/>
  <c r="P948" i="9"/>
  <c r="G948" i="9" s="1"/>
  <c r="AT948" i="12" s="1"/>
  <c r="P959" i="9"/>
  <c r="G959" i="9" s="1"/>
  <c r="AT959" i="12" s="1"/>
  <c r="P976" i="9"/>
  <c r="G976" i="9" s="1"/>
  <c r="AT976" i="12" s="1"/>
  <c r="P967" i="9"/>
  <c r="G967" i="9" s="1"/>
  <c r="AT967" i="12" s="1"/>
  <c r="P957" i="9"/>
  <c r="G957" i="9" s="1"/>
  <c r="AT957" i="12" s="1"/>
  <c r="P949" i="9"/>
  <c r="G949" i="9" s="1"/>
  <c r="AT949" i="12" s="1"/>
  <c r="P969" i="9"/>
  <c r="G969" i="9" s="1"/>
  <c r="AT969" i="12" s="1"/>
  <c r="T15" i="6"/>
  <c r="P407" i="9"/>
  <c r="G407" i="9" s="1"/>
  <c r="AT407" i="12" s="1"/>
  <c r="P419" i="9"/>
  <c r="G419" i="9" s="1"/>
  <c r="AT419" i="12" s="1"/>
  <c r="P416" i="9"/>
  <c r="G416" i="9" s="1"/>
  <c r="AT416" i="12" s="1"/>
  <c r="P408" i="9"/>
  <c r="G408" i="9" s="1"/>
  <c r="AT408" i="12" s="1"/>
  <c r="P420" i="9"/>
  <c r="G420" i="9" s="1"/>
  <c r="AT420" i="12" s="1"/>
  <c r="P409" i="9"/>
  <c r="G409" i="9" s="1"/>
  <c r="AT409" i="12" s="1"/>
  <c r="P421" i="9"/>
  <c r="G421" i="9" s="1"/>
  <c r="AT421" i="12" s="1"/>
  <c r="P410" i="9"/>
  <c r="G410" i="9" s="1"/>
  <c r="AT410" i="12" s="1"/>
  <c r="P422" i="9"/>
  <c r="G422" i="9" s="1"/>
  <c r="AT422" i="12" s="1"/>
  <c r="P399" i="9"/>
  <c r="G399" i="9" s="1"/>
  <c r="AT399" i="12" s="1"/>
  <c r="P411" i="9"/>
  <c r="G411" i="9" s="1"/>
  <c r="AT411" i="12" s="1"/>
  <c r="P423" i="9"/>
  <c r="G423" i="9" s="1"/>
  <c r="AT423" i="12" s="1"/>
  <c r="P400" i="9"/>
  <c r="G400" i="9" s="1"/>
  <c r="AT400" i="12" s="1"/>
  <c r="P412" i="9"/>
  <c r="G412" i="9" s="1"/>
  <c r="AT412" i="12" s="1"/>
  <c r="P424" i="9"/>
  <c r="G424" i="9" s="1"/>
  <c r="AT424" i="12" s="1"/>
  <c r="P401" i="9"/>
  <c r="G401" i="9" s="1"/>
  <c r="AT401" i="12" s="1"/>
  <c r="P413" i="9"/>
  <c r="G413" i="9" s="1"/>
  <c r="AT413" i="12" s="1"/>
  <c r="P425" i="9"/>
  <c r="G425" i="9" s="1"/>
  <c r="AT425" i="12" s="1"/>
  <c r="P402" i="9"/>
  <c r="G402" i="9" s="1"/>
  <c r="AT402" i="12" s="1"/>
  <c r="P414" i="9"/>
  <c r="G414" i="9" s="1"/>
  <c r="AT414" i="12" s="1"/>
  <c r="P426" i="9"/>
  <c r="G426" i="9" s="1"/>
  <c r="AT426" i="12" s="1"/>
  <c r="P403" i="9"/>
  <c r="G403" i="9" s="1"/>
  <c r="AT403" i="12" s="1"/>
  <c r="P415" i="9"/>
  <c r="G415" i="9" s="1"/>
  <c r="AT415" i="12" s="1"/>
  <c r="P427" i="9"/>
  <c r="G427" i="9" s="1"/>
  <c r="AT427" i="12" s="1"/>
  <c r="P405" i="9"/>
  <c r="G405" i="9" s="1"/>
  <c r="AT405" i="12" s="1"/>
  <c r="P417" i="9"/>
  <c r="G417" i="9" s="1"/>
  <c r="AT417" i="12" s="1"/>
  <c r="P404" i="9"/>
  <c r="G404" i="9" s="1"/>
  <c r="AT404" i="12" s="1"/>
  <c r="P406" i="9"/>
  <c r="G406" i="9" s="1"/>
  <c r="AT406" i="12" s="1"/>
  <c r="P418" i="9"/>
  <c r="G418" i="9" s="1"/>
  <c r="AT418" i="12" s="1"/>
  <c r="T20" i="5"/>
  <c r="P556" i="2"/>
  <c r="G556" i="2" s="1"/>
  <c r="P574" i="2"/>
  <c r="G574" i="2" s="1"/>
  <c r="P565" i="2"/>
  <c r="G565" i="2" s="1"/>
  <c r="P575" i="2"/>
  <c r="G575" i="2" s="1"/>
  <c r="P566" i="2"/>
  <c r="G566" i="2" s="1"/>
  <c r="P567" i="2"/>
  <c r="G567" i="2" s="1"/>
  <c r="P550" i="2"/>
  <c r="G550" i="2" s="1"/>
  <c r="P561" i="2"/>
  <c r="G561" i="2" s="1"/>
  <c r="P551" i="2"/>
  <c r="G551" i="2" s="1"/>
  <c r="P555" i="2"/>
  <c r="G555" i="2" s="1"/>
  <c r="P568" i="2"/>
  <c r="G568" i="2" s="1"/>
  <c r="P577" i="2"/>
  <c r="G577" i="2" s="1"/>
  <c r="P562" i="2"/>
  <c r="G562" i="2" s="1"/>
  <c r="P553" i="2"/>
  <c r="G553" i="2" s="1"/>
  <c r="P579" i="2"/>
  <c r="G579" i="2" s="1"/>
  <c r="P580" i="2"/>
  <c r="G580" i="2" s="1"/>
  <c r="P563" i="2"/>
  <c r="G563" i="2" s="1"/>
  <c r="P554" i="2"/>
  <c r="G554" i="2" s="1"/>
  <c r="P576" i="2"/>
  <c r="G576" i="2" s="1"/>
  <c r="P573" i="2"/>
  <c r="G573" i="2" s="1"/>
  <c r="P570" i="2"/>
  <c r="G570" i="2" s="1"/>
  <c r="P560" i="2"/>
  <c r="G560" i="2" s="1"/>
  <c r="P564" i="2"/>
  <c r="G564" i="2" s="1"/>
  <c r="P557" i="2"/>
  <c r="G557" i="2" s="1"/>
  <c r="P571" i="2"/>
  <c r="G571" i="2" s="1"/>
  <c r="P578" i="2"/>
  <c r="G578" i="2" s="1"/>
  <c r="P572" i="2"/>
  <c r="G572" i="2" s="1"/>
  <c r="P569" i="2"/>
  <c r="G569" i="2" s="1"/>
  <c r="P558" i="2"/>
  <c r="G558" i="2" s="1"/>
  <c r="P552" i="2"/>
  <c r="G552" i="2" s="1"/>
  <c r="P559" i="2"/>
  <c r="G559" i="2" s="1"/>
  <c r="T21" i="6"/>
  <c r="P587" i="9"/>
  <c r="G587" i="9" s="1"/>
  <c r="P599" i="9"/>
  <c r="G599" i="9" s="1"/>
  <c r="AT599" i="12" s="1"/>
  <c r="P611" i="9"/>
  <c r="G611" i="9" s="1"/>
  <c r="AT611" i="12" s="1"/>
  <c r="P588" i="9"/>
  <c r="G588" i="9" s="1"/>
  <c r="P600" i="9"/>
  <c r="G600" i="9" s="1"/>
  <c r="AT600" i="12" s="1"/>
  <c r="P608" i="9"/>
  <c r="G608" i="9" s="1"/>
  <c r="AT608" i="12" s="1"/>
  <c r="P589" i="9"/>
  <c r="G589" i="9" s="1"/>
  <c r="AT589" i="12" s="1"/>
  <c r="P601" i="9"/>
  <c r="G601" i="9" s="1"/>
  <c r="AT601" i="12" s="1"/>
  <c r="P590" i="9"/>
  <c r="G590" i="9" s="1"/>
  <c r="AT590" i="12" s="1"/>
  <c r="P602" i="9"/>
  <c r="G602" i="9" s="1"/>
  <c r="AT602" i="12" s="1"/>
  <c r="P591" i="9"/>
  <c r="G591" i="9" s="1"/>
  <c r="AT591" i="12" s="1"/>
  <c r="P603" i="9"/>
  <c r="G603" i="9" s="1"/>
  <c r="AT603" i="12" s="1"/>
  <c r="P592" i="9"/>
  <c r="G592" i="9" s="1"/>
  <c r="AT592" i="12" s="1"/>
  <c r="P604" i="9"/>
  <c r="G604" i="9" s="1"/>
  <c r="AT604" i="12" s="1"/>
  <c r="P581" i="9"/>
  <c r="G581" i="9" s="1"/>
  <c r="P593" i="9"/>
  <c r="G593" i="9" s="1"/>
  <c r="AT593" i="12" s="1"/>
  <c r="P605" i="9"/>
  <c r="G605" i="9" s="1"/>
  <c r="AT605" i="12" s="1"/>
  <c r="P584" i="9"/>
  <c r="G584" i="9" s="1"/>
  <c r="P582" i="9"/>
  <c r="G582" i="9" s="1"/>
  <c r="P594" i="9"/>
  <c r="G594" i="9" s="1"/>
  <c r="AT594" i="12" s="1"/>
  <c r="P606" i="9"/>
  <c r="G606" i="9" s="1"/>
  <c r="AT606" i="12" s="1"/>
  <c r="P583" i="9"/>
  <c r="G583" i="9" s="1"/>
  <c r="P595" i="9"/>
  <c r="G595" i="9" s="1"/>
  <c r="AT595" i="12" s="1"/>
  <c r="P607" i="9"/>
  <c r="G607" i="9" s="1"/>
  <c r="AT607" i="12" s="1"/>
  <c r="P585" i="9"/>
  <c r="G585" i="9" s="1"/>
  <c r="P597" i="9"/>
  <c r="G597" i="9" s="1"/>
  <c r="AT597" i="12" s="1"/>
  <c r="P609" i="9"/>
  <c r="G609" i="9" s="1"/>
  <c r="AT609" i="12" s="1"/>
  <c r="P586" i="9"/>
  <c r="G586" i="9" s="1"/>
  <c r="P598" i="9"/>
  <c r="G598" i="9" s="1"/>
  <c r="AT598" i="12" s="1"/>
  <c r="P610" i="9"/>
  <c r="G610" i="9" s="1"/>
  <c r="AT610" i="12" s="1"/>
  <c r="P596" i="9"/>
  <c r="G596" i="9" s="1"/>
  <c r="AT596" i="12" s="1"/>
  <c r="P707" i="9"/>
  <c r="G707" i="9" s="1"/>
  <c r="AT707" i="12" s="1"/>
  <c r="P719" i="9"/>
  <c r="G719" i="9" s="1"/>
  <c r="AT719" i="12" s="1"/>
  <c r="P731" i="9"/>
  <c r="G731" i="9" s="1"/>
  <c r="AT731" i="12" s="1"/>
  <c r="P708" i="9"/>
  <c r="G708" i="9" s="1"/>
  <c r="AT708" i="12" s="1"/>
  <c r="P720" i="9"/>
  <c r="G720" i="9" s="1"/>
  <c r="AT720" i="12" s="1"/>
  <c r="P732" i="9"/>
  <c r="G732" i="9" s="1"/>
  <c r="AT732" i="12" s="1"/>
  <c r="P728" i="9"/>
  <c r="G728" i="9" s="1"/>
  <c r="AT728" i="12" s="1"/>
  <c r="P709" i="9"/>
  <c r="G709" i="9" s="1"/>
  <c r="AT709" i="12" s="1"/>
  <c r="P721" i="9"/>
  <c r="G721" i="9" s="1"/>
  <c r="AT721" i="12" s="1"/>
  <c r="P710" i="9"/>
  <c r="G710" i="9" s="1"/>
  <c r="AT710" i="12" s="1"/>
  <c r="P722" i="9"/>
  <c r="G722" i="9" s="1"/>
  <c r="AT722" i="12" s="1"/>
  <c r="P711" i="9"/>
  <c r="G711" i="9" s="1"/>
  <c r="AT711" i="12" s="1"/>
  <c r="P723" i="9"/>
  <c r="G723" i="9" s="1"/>
  <c r="AT723" i="12" s="1"/>
  <c r="P712" i="9"/>
  <c r="G712" i="9" s="1"/>
  <c r="AT712" i="12" s="1"/>
  <c r="P724" i="9"/>
  <c r="G724" i="9" s="1"/>
  <c r="AT724" i="12" s="1"/>
  <c r="P716" i="9"/>
  <c r="G716" i="9" s="1"/>
  <c r="AT716" i="12" s="1"/>
  <c r="P713" i="9"/>
  <c r="G713" i="9" s="1"/>
  <c r="AT713" i="12" s="1"/>
  <c r="P725" i="9"/>
  <c r="G725" i="9" s="1"/>
  <c r="AT725" i="12" s="1"/>
  <c r="P714" i="9"/>
  <c r="G714" i="9" s="1"/>
  <c r="AT714" i="12" s="1"/>
  <c r="P726" i="9"/>
  <c r="G726" i="9" s="1"/>
  <c r="AT726" i="12" s="1"/>
  <c r="P704" i="9"/>
  <c r="G704" i="9" s="1"/>
  <c r="AT704" i="12" s="1"/>
  <c r="P703" i="9"/>
  <c r="G703" i="9" s="1"/>
  <c r="AT703" i="12" s="1"/>
  <c r="P715" i="9"/>
  <c r="G715" i="9" s="1"/>
  <c r="AT715" i="12" s="1"/>
  <c r="P727" i="9"/>
  <c r="G727" i="9" s="1"/>
  <c r="AT727" i="12" s="1"/>
  <c r="P705" i="9"/>
  <c r="G705" i="9" s="1"/>
  <c r="AT705" i="12" s="1"/>
  <c r="P717" i="9"/>
  <c r="G717" i="9" s="1"/>
  <c r="AT717" i="12" s="1"/>
  <c r="P729" i="9"/>
  <c r="G729" i="9" s="1"/>
  <c r="AT729" i="12" s="1"/>
  <c r="P730" i="9"/>
  <c r="G730" i="9" s="1"/>
  <c r="AT730" i="12" s="1"/>
  <c r="P733" i="9"/>
  <c r="G733" i="9" s="1"/>
  <c r="AT733" i="12" s="1"/>
  <c r="P706" i="9"/>
  <c r="G706" i="9" s="1"/>
  <c r="AT706" i="12" s="1"/>
  <c r="P718" i="9"/>
  <c r="G718" i="9" s="1"/>
  <c r="AT718" i="12" s="1"/>
  <c r="T24" i="5"/>
  <c r="P673" i="2"/>
  <c r="G673" i="2" s="1"/>
  <c r="P699" i="2"/>
  <c r="G699" i="2" s="1"/>
  <c r="P700" i="2"/>
  <c r="G700" i="2" s="1"/>
  <c r="P674" i="2"/>
  <c r="G674" i="2" s="1"/>
  <c r="P698" i="2"/>
  <c r="G698" i="2" s="1"/>
  <c r="P682" i="2"/>
  <c r="G682" i="2" s="1"/>
  <c r="P683" i="2"/>
  <c r="G683" i="2" s="1"/>
  <c r="P675" i="2"/>
  <c r="G675" i="2" s="1"/>
  <c r="P676" i="2"/>
  <c r="G676" i="2" s="1"/>
  <c r="P685" i="2"/>
  <c r="G685" i="2" s="1"/>
  <c r="P694" i="2"/>
  <c r="G694" i="2" s="1"/>
  <c r="P695" i="2"/>
  <c r="G695" i="2" s="1"/>
  <c r="P687" i="2"/>
  <c r="G687" i="2" s="1"/>
  <c r="P688" i="2"/>
  <c r="G688" i="2" s="1"/>
  <c r="P686" i="2"/>
  <c r="G686" i="2" s="1"/>
  <c r="P696" i="2"/>
  <c r="G696" i="2" s="1"/>
  <c r="P697" i="2"/>
  <c r="G697" i="2" s="1"/>
  <c r="P679" i="2"/>
  <c r="G679" i="2" s="1"/>
  <c r="P693" i="2"/>
  <c r="G693" i="2" s="1"/>
  <c r="P690" i="2"/>
  <c r="G690" i="2" s="1"/>
  <c r="P701" i="2"/>
  <c r="G701" i="2" s="1"/>
  <c r="P680" i="2"/>
  <c r="G680" i="2" s="1"/>
  <c r="P677" i="2"/>
  <c r="G677" i="2" s="1"/>
  <c r="P691" i="2"/>
  <c r="G691" i="2" s="1"/>
  <c r="P689" i="2"/>
  <c r="G689" i="2" s="1"/>
  <c r="P702" i="2"/>
  <c r="G702" i="2" s="1"/>
  <c r="P684" i="2"/>
  <c r="G684" i="2" s="1"/>
  <c r="P692" i="2"/>
  <c r="G692" i="2" s="1"/>
  <c r="P678" i="2"/>
  <c r="G678" i="2" s="1"/>
  <c r="P681" i="2"/>
  <c r="G681" i="2" s="1"/>
  <c r="P647" i="9"/>
  <c r="G647" i="9" s="1"/>
  <c r="AT647" i="12" s="1"/>
  <c r="P659" i="9"/>
  <c r="G659" i="9" s="1"/>
  <c r="AT659" i="12" s="1"/>
  <c r="P671" i="9"/>
  <c r="G671" i="9" s="1"/>
  <c r="AT671" i="12" s="1"/>
  <c r="P648" i="9"/>
  <c r="G648" i="9" s="1"/>
  <c r="AT648" i="12" s="1"/>
  <c r="P660" i="9"/>
  <c r="G660" i="9" s="1"/>
  <c r="AT660" i="12" s="1"/>
  <c r="P672" i="9"/>
  <c r="G672" i="9" s="1"/>
  <c r="AT672" i="12" s="1"/>
  <c r="P649" i="9"/>
  <c r="G649" i="9" s="1"/>
  <c r="AT649" i="12" s="1"/>
  <c r="P661" i="9"/>
  <c r="G661" i="9" s="1"/>
  <c r="AT661" i="12" s="1"/>
  <c r="P668" i="9"/>
  <c r="G668" i="9" s="1"/>
  <c r="AT668" i="12" s="1"/>
  <c r="P650" i="9"/>
  <c r="G650" i="9" s="1"/>
  <c r="AT650" i="12" s="1"/>
  <c r="P662" i="9"/>
  <c r="G662" i="9" s="1"/>
  <c r="AT662" i="12" s="1"/>
  <c r="P651" i="9"/>
  <c r="G651" i="9" s="1"/>
  <c r="AT651" i="12" s="1"/>
  <c r="P663" i="9"/>
  <c r="G663" i="9" s="1"/>
  <c r="AT663" i="12" s="1"/>
  <c r="P652" i="9"/>
  <c r="G652" i="9" s="1"/>
  <c r="AT652" i="12" s="1"/>
  <c r="P664" i="9"/>
  <c r="G664" i="9" s="1"/>
  <c r="AT664" i="12" s="1"/>
  <c r="P653" i="9"/>
  <c r="G653" i="9" s="1"/>
  <c r="AT653" i="12" s="1"/>
  <c r="P665" i="9"/>
  <c r="G665" i="9" s="1"/>
  <c r="AT665" i="12" s="1"/>
  <c r="P642" i="9"/>
  <c r="G642" i="9" s="1"/>
  <c r="AT642" i="12" s="1"/>
  <c r="P654" i="9"/>
  <c r="G654" i="9" s="1"/>
  <c r="AT654" i="12" s="1"/>
  <c r="P666" i="9"/>
  <c r="G666" i="9" s="1"/>
  <c r="AT666" i="12" s="1"/>
  <c r="P643" i="9"/>
  <c r="G643" i="9" s="1"/>
  <c r="AT643" i="12" s="1"/>
  <c r="P655" i="9"/>
  <c r="G655" i="9" s="1"/>
  <c r="AT655" i="12" s="1"/>
  <c r="P667" i="9"/>
  <c r="G667" i="9" s="1"/>
  <c r="AT667" i="12" s="1"/>
  <c r="P644" i="9"/>
  <c r="G644" i="9" s="1"/>
  <c r="AT644" i="12" s="1"/>
  <c r="P645" i="9"/>
  <c r="G645" i="9" s="1"/>
  <c r="AT645" i="12" s="1"/>
  <c r="P657" i="9"/>
  <c r="G657" i="9" s="1"/>
  <c r="AT657" i="12" s="1"/>
  <c r="P669" i="9"/>
  <c r="G669" i="9" s="1"/>
  <c r="AT669" i="12" s="1"/>
  <c r="P656" i="9"/>
  <c r="G656" i="9" s="1"/>
  <c r="AT656" i="12" s="1"/>
  <c r="P646" i="9"/>
  <c r="G646" i="9" s="1"/>
  <c r="AT646" i="12" s="1"/>
  <c r="P658" i="9"/>
  <c r="G658" i="9" s="1"/>
  <c r="AT658" i="12" s="1"/>
  <c r="P670" i="9"/>
  <c r="G670" i="9" s="1"/>
  <c r="AT670" i="12" s="1"/>
  <c r="T9" i="6"/>
  <c r="G726" i="2"/>
  <c r="G322" i="2"/>
  <c r="G309" i="2"/>
  <c r="G325" i="2"/>
  <c r="G313" i="2"/>
  <c r="P1057" i="2"/>
  <c r="G1057" i="2" s="1"/>
  <c r="P1051" i="2"/>
  <c r="G1051" i="2" s="1"/>
  <c r="P1038" i="2"/>
  <c r="G1038" i="2" s="1"/>
  <c r="P1065" i="2"/>
  <c r="G1065" i="2" s="1"/>
  <c r="P1059" i="2"/>
  <c r="G1059" i="2" s="1"/>
  <c r="P1046" i="2"/>
  <c r="G1046" i="2" s="1"/>
  <c r="P1039" i="2"/>
  <c r="G1039" i="2" s="1"/>
  <c r="G336" i="2"/>
  <c r="P1066" i="2"/>
  <c r="G1066" i="2" s="1"/>
  <c r="P1067" i="2"/>
  <c r="G1067" i="2" s="1"/>
  <c r="P1044" i="2"/>
  <c r="G1044" i="2" s="1"/>
  <c r="P1045" i="2"/>
  <c r="G1045" i="2" s="1"/>
  <c r="P1054" i="2"/>
  <c r="G1054" i="2" s="1"/>
  <c r="P1047" i="2"/>
  <c r="G1047" i="2" s="1"/>
  <c r="G312" i="2"/>
  <c r="P1052" i="2"/>
  <c r="G1052" i="2" s="1"/>
  <c r="P1053" i="2"/>
  <c r="G1053" i="2" s="1"/>
  <c r="P1062" i="2"/>
  <c r="G1062" i="2" s="1"/>
  <c r="P1055" i="2"/>
  <c r="G1055" i="2" s="1"/>
  <c r="P1040" i="2"/>
  <c r="G1040" i="2" s="1"/>
  <c r="G321" i="2"/>
  <c r="G333" i="2"/>
  <c r="P1060" i="2"/>
  <c r="G1060" i="2" s="1"/>
  <c r="P1061" i="2"/>
  <c r="G1061" i="2" s="1"/>
  <c r="P1063" i="2"/>
  <c r="G1063" i="2" s="1"/>
  <c r="P1048" i="2"/>
  <c r="G1048" i="2" s="1"/>
  <c r="P1064" i="2"/>
  <c r="G1064" i="2" s="1"/>
  <c r="P1056" i="2"/>
  <c r="G1056" i="2" s="1"/>
  <c r="G332" i="2"/>
  <c r="G320" i="2"/>
  <c r="G308" i="2"/>
  <c r="G310" i="2"/>
  <c r="G324" i="2"/>
  <c r="P1042" i="2"/>
  <c r="G1042" i="2" s="1"/>
  <c r="P1050" i="2"/>
  <c r="G1050" i="2" s="1"/>
  <c r="P1058" i="2"/>
  <c r="G1058" i="2" s="1"/>
  <c r="P1041" i="2"/>
  <c r="G1041" i="2" s="1"/>
  <c r="G334" i="2"/>
  <c r="P1049" i="2"/>
  <c r="G1049" i="2" s="1"/>
  <c r="P1043" i="2"/>
  <c r="G1043" i="2" s="1"/>
  <c r="G646" i="2"/>
  <c r="P970" i="2"/>
  <c r="G970" i="2" s="1"/>
  <c r="P961" i="2"/>
  <c r="G961" i="2" s="1"/>
  <c r="P952" i="2"/>
  <c r="G952" i="2" s="1"/>
  <c r="P969" i="2"/>
  <c r="G969" i="2" s="1"/>
  <c r="P960" i="2"/>
  <c r="G960" i="2" s="1"/>
  <c r="P951" i="2"/>
  <c r="G951" i="2" s="1"/>
  <c r="G584" i="2"/>
  <c r="P968" i="2"/>
  <c r="G968" i="2" s="1"/>
  <c r="P959" i="2"/>
  <c r="G959" i="2" s="1"/>
  <c r="P950" i="2"/>
  <c r="G950" i="2" s="1"/>
  <c r="G592" i="2"/>
  <c r="P976" i="2"/>
  <c r="G976" i="2" s="1"/>
  <c r="P967" i="2"/>
  <c r="G967" i="2" s="1"/>
  <c r="P958" i="2"/>
  <c r="G958" i="2" s="1"/>
  <c r="P949" i="2"/>
  <c r="G949" i="2" s="1"/>
  <c r="G609" i="2"/>
  <c r="G591" i="2"/>
  <c r="P975" i="2"/>
  <c r="G975" i="2" s="1"/>
  <c r="P966" i="2"/>
  <c r="G966" i="2" s="1"/>
  <c r="P957" i="2"/>
  <c r="G957" i="2" s="1"/>
  <c r="P947" i="2"/>
  <c r="G947" i="2" s="1"/>
  <c r="G608" i="2"/>
  <c r="G590" i="2"/>
  <c r="G581" i="2"/>
  <c r="P971" i="2"/>
  <c r="G971" i="2" s="1"/>
  <c r="P962" i="2"/>
  <c r="G962" i="2" s="1"/>
  <c r="P953" i="2"/>
  <c r="G953" i="2" s="1"/>
  <c r="P946" i="2"/>
  <c r="G946" i="2" s="1"/>
  <c r="G606" i="2"/>
  <c r="P963" i="2"/>
  <c r="G963" i="2" s="1"/>
  <c r="G605" i="2"/>
  <c r="P974" i="2"/>
  <c r="G974" i="2" s="1"/>
  <c r="P973" i="2"/>
  <c r="G973" i="2" s="1"/>
  <c r="G597" i="2"/>
  <c r="P965" i="2"/>
  <c r="G965" i="2" s="1"/>
  <c r="G595" i="2"/>
  <c r="G589" i="2"/>
  <c r="G587" i="2"/>
  <c r="P954" i="2"/>
  <c r="G954" i="2" s="1"/>
  <c r="P955" i="2"/>
  <c r="G955" i="2" s="1"/>
  <c r="G588" i="2"/>
  <c r="P948" i="2"/>
  <c r="G948" i="2" s="1"/>
  <c r="P972" i="2"/>
  <c r="G972" i="2" s="1"/>
  <c r="G604" i="2"/>
  <c r="P956" i="2"/>
  <c r="G956" i="2" s="1"/>
  <c r="P964" i="2"/>
  <c r="G964" i="2" s="1"/>
  <c r="P998" i="2"/>
  <c r="G998" i="2" s="1"/>
  <c r="P989" i="2"/>
  <c r="G989" i="2" s="1"/>
  <c r="P979" i="2"/>
  <c r="G979" i="2" s="1"/>
  <c r="P1006" i="2"/>
  <c r="G1006" i="2" s="1"/>
  <c r="P997" i="2"/>
  <c r="G997" i="2" s="1"/>
  <c r="P987" i="2"/>
  <c r="G987" i="2" s="1"/>
  <c r="P978" i="2"/>
  <c r="G978" i="2" s="1"/>
  <c r="P1005" i="2"/>
  <c r="G1005" i="2" s="1"/>
  <c r="P995" i="2"/>
  <c r="G995" i="2" s="1"/>
  <c r="P986" i="2"/>
  <c r="G986" i="2" s="1"/>
  <c r="P977" i="2"/>
  <c r="G977" i="2" s="1"/>
  <c r="P1003" i="2"/>
  <c r="G1003" i="2" s="1"/>
  <c r="P994" i="2"/>
  <c r="G994" i="2" s="1"/>
  <c r="P985" i="2"/>
  <c r="G985" i="2" s="1"/>
  <c r="P1002" i="2"/>
  <c r="G1002" i="2" s="1"/>
  <c r="P993" i="2"/>
  <c r="G993" i="2" s="1"/>
  <c r="P984" i="2"/>
  <c r="G984" i="2" s="1"/>
  <c r="P999" i="2"/>
  <c r="G999" i="2" s="1"/>
  <c r="P990" i="2"/>
  <c r="G990" i="2" s="1"/>
  <c r="P981" i="2"/>
  <c r="G981" i="2" s="1"/>
  <c r="P983" i="2"/>
  <c r="G983" i="2" s="1"/>
  <c r="P982" i="2"/>
  <c r="G982" i="2" s="1"/>
  <c r="P992" i="2"/>
  <c r="G992" i="2" s="1"/>
  <c r="P1001" i="2"/>
  <c r="G1001" i="2" s="1"/>
  <c r="P1000" i="2"/>
  <c r="G1000" i="2" s="1"/>
  <c r="P991" i="2"/>
  <c r="G991" i="2" s="1"/>
  <c r="P996" i="2"/>
  <c r="G996" i="2" s="1"/>
  <c r="P980" i="2"/>
  <c r="G980" i="2" s="1"/>
  <c r="P1004" i="2"/>
  <c r="G1004" i="2" s="1"/>
  <c r="P988" i="2"/>
  <c r="G988" i="2" s="1"/>
  <c r="P792" i="2"/>
  <c r="G792" i="2" s="1"/>
  <c r="P786" i="2"/>
  <c r="G786" i="2" s="1"/>
  <c r="P778" i="2"/>
  <c r="G778" i="2" s="1"/>
  <c r="P770" i="2"/>
  <c r="G770" i="2" s="1"/>
  <c r="P787" i="2"/>
  <c r="G787" i="2" s="1"/>
  <c r="P782" i="2"/>
  <c r="G782" i="2" s="1"/>
  <c r="P767" i="2"/>
  <c r="G767" i="2" s="1"/>
  <c r="P771" i="2"/>
  <c r="G771" i="2" s="1"/>
  <c r="P790" i="2"/>
  <c r="G790" i="2" s="1"/>
  <c r="P775" i="2"/>
  <c r="G775" i="2" s="1"/>
  <c r="P785" i="2"/>
  <c r="G785" i="2" s="1"/>
  <c r="P781" i="2"/>
  <c r="G781" i="2" s="1"/>
  <c r="P772" i="2"/>
  <c r="G772" i="2" s="1"/>
  <c r="P783" i="2"/>
  <c r="G783" i="2" s="1"/>
  <c r="P773" i="2"/>
  <c r="G773" i="2" s="1"/>
  <c r="P784" i="2"/>
  <c r="G784" i="2" s="1"/>
  <c r="P780" i="2"/>
  <c r="G780" i="2" s="1"/>
  <c r="P791" i="2"/>
  <c r="G791" i="2" s="1"/>
  <c r="P768" i="2"/>
  <c r="G768" i="2" s="1"/>
  <c r="P769" i="2"/>
  <c r="G769" i="2" s="1"/>
  <c r="P788" i="2"/>
  <c r="G788" i="2" s="1"/>
  <c r="P765" i="2"/>
  <c r="G765" i="2" s="1"/>
  <c r="P776" i="2"/>
  <c r="G776" i="2" s="1"/>
  <c r="P777" i="2"/>
  <c r="G777" i="2" s="1"/>
  <c r="P779" i="2"/>
  <c r="G779" i="2" s="1"/>
  <c r="P789" i="2"/>
  <c r="G789" i="2" s="1"/>
  <c r="P774" i="2"/>
  <c r="G774" i="2" s="1"/>
  <c r="P766" i="2"/>
  <c r="G766" i="2" s="1"/>
  <c r="G626" i="2"/>
  <c r="G637" i="2"/>
  <c r="G638" i="2"/>
  <c r="G612" i="2"/>
  <c r="G623" i="2"/>
  <c r="G614" i="2"/>
  <c r="G620" i="2"/>
  <c r="G631" i="2"/>
  <c r="G617" i="2"/>
  <c r="G636" i="2"/>
  <c r="P815" i="2"/>
  <c r="G815" i="2" s="1"/>
  <c r="P806" i="2"/>
  <c r="G806" i="2" s="1"/>
  <c r="P797" i="2"/>
  <c r="G797" i="2" s="1"/>
  <c r="G457" i="2"/>
  <c r="G448" i="2"/>
  <c r="G430" i="2"/>
  <c r="P823" i="2"/>
  <c r="G823" i="2" s="1"/>
  <c r="P814" i="2"/>
  <c r="G814" i="2" s="1"/>
  <c r="P805" i="2"/>
  <c r="G805" i="2" s="1"/>
  <c r="P795" i="2"/>
  <c r="G795" i="2" s="1"/>
  <c r="P822" i="2"/>
  <c r="G822" i="2" s="1"/>
  <c r="P813" i="2"/>
  <c r="G813" i="2" s="1"/>
  <c r="P803" i="2"/>
  <c r="G803" i="2" s="1"/>
  <c r="P794" i="2"/>
  <c r="G794" i="2" s="1"/>
  <c r="G455" i="2"/>
  <c r="G437" i="2"/>
  <c r="P821" i="2"/>
  <c r="G821" i="2" s="1"/>
  <c r="P811" i="2"/>
  <c r="G811" i="2" s="1"/>
  <c r="P802" i="2"/>
  <c r="G802" i="2" s="1"/>
  <c r="P793" i="2"/>
  <c r="G793" i="2" s="1"/>
  <c r="G454" i="2"/>
  <c r="P819" i="2"/>
  <c r="G819" i="2" s="1"/>
  <c r="P810" i="2"/>
  <c r="G810" i="2" s="1"/>
  <c r="P801" i="2"/>
  <c r="G801" i="2" s="1"/>
  <c r="G443" i="2"/>
  <c r="P816" i="2"/>
  <c r="G816" i="2" s="1"/>
  <c r="P807" i="2"/>
  <c r="G807" i="2" s="1"/>
  <c r="P798" i="2"/>
  <c r="G798" i="2" s="1"/>
  <c r="P800" i="2"/>
  <c r="G800" i="2" s="1"/>
  <c r="G433" i="2"/>
  <c r="P799" i="2"/>
  <c r="G799" i="2" s="1"/>
  <c r="G458" i="2"/>
  <c r="P817" i="2"/>
  <c r="G817" i="2" s="1"/>
  <c r="P809" i="2"/>
  <c r="G809" i="2" s="1"/>
  <c r="G441" i="2"/>
  <c r="P818" i="2"/>
  <c r="G818" i="2" s="1"/>
  <c r="G449" i="2"/>
  <c r="P808" i="2"/>
  <c r="G808" i="2" s="1"/>
  <c r="G452" i="2"/>
  <c r="P804" i="2"/>
  <c r="G804" i="2" s="1"/>
  <c r="P812" i="2"/>
  <c r="G812" i="2" s="1"/>
  <c r="P820" i="2"/>
  <c r="G820" i="2" s="1"/>
  <c r="G444" i="2"/>
  <c r="P796" i="2"/>
  <c r="G796" i="2" s="1"/>
  <c r="P879" i="2"/>
  <c r="G879" i="2" s="1"/>
  <c r="P870" i="2"/>
  <c r="G870" i="2" s="1"/>
  <c r="P861" i="2"/>
  <c r="G861" i="2" s="1"/>
  <c r="G183" i="2"/>
  <c r="G159" i="2"/>
  <c r="P878" i="2"/>
  <c r="G878" i="2" s="1"/>
  <c r="P869" i="2"/>
  <c r="G869" i="2" s="1"/>
  <c r="P859" i="2"/>
  <c r="G859" i="2" s="1"/>
  <c r="G502" i="2"/>
  <c r="G182" i="2"/>
  <c r="G174" i="2"/>
  <c r="G166" i="2"/>
  <c r="G158" i="2"/>
  <c r="P877" i="2"/>
  <c r="G877" i="2" s="1"/>
  <c r="P867" i="2"/>
  <c r="G867" i="2" s="1"/>
  <c r="P858" i="2"/>
  <c r="G858" i="2" s="1"/>
  <c r="G501" i="2"/>
  <c r="G181" i="2"/>
  <c r="G165" i="2"/>
  <c r="G157" i="2"/>
  <c r="P875" i="2"/>
  <c r="G875" i="2" s="1"/>
  <c r="P866" i="2"/>
  <c r="G866" i="2" s="1"/>
  <c r="P857" i="2"/>
  <c r="G857" i="2" s="1"/>
  <c r="G518" i="2"/>
  <c r="P883" i="2"/>
  <c r="G883" i="2" s="1"/>
  <c r="P874" i="2"/>
  <c r="G874" i="2" s="1"/>
  <c r="P865" i="2"/>
  <c r="G865" i="2" s="1"/>
  <c r="P856" i="2"/>
  <c r="G856" i="2" s="1"/>
  <c r="G517" i="2"/>
  <c r="G507" i="2"/>
  <c r="G179" i="2"/>
  <c r="G155" i="2"/>
  <c r="P880" i="2"/>
  <c r="G880" i="2" s="1"/>
  <c r="P871" i="2"/>
  <c r="G871" i="2" s="1"/>
  <c r="P862" i="2"/>
  <c r="G862" i="2" s="1"/>
  <c r="P873" i="2"/>
  <c r="G873" i="2" s="1"/>
  <c r="P872" i="2"/>
  <c r="G872" i="2" s="1"/>
  <c r="G177" i="2"/>
  <c r="P864" i="2"/>
  <c r="G864" i="2" s="1"/>
  <c r="G162" i="2"/>
  <c r="P863" i="2"/>
  <c r="G863" i="2" s="1"/>
  <c r="G497" i="2"/>
  <c r="G161" i="2"/>
  <c r="P854" i="2"/>
  <c r="G854" i="2" s="1"/>
  <c r="P855" i="2"/>
  <c r="G855" i="2" s="1"/>
  <c r="G496" i="2"/>
  <c r="G160" i="2"/>
  <c r="P882" i="2"/>
  <c r="G882" i="2" s="1"/>
  <c r="P881" i="2"/>
  <c r="G881" i="2" s="1"/>
  <c r="G513" i="2"/>
  <c r="G170" i="2"/>
  <c r="G516" i="2"/>
  <c r="P868" i="2"/>
  <c r="G868" i="2" s="1"/>
  <c r="P876" i="2"/>
  <c r="G876" i="2" s="1"/>
  <c r="P884" i="2"/>
  <c r="G884" i="2" s="1"/>
  <c r="G492" i="2"/>
  <c r="G508" i="2"/>
  <c r="P860" i="2"/>
  <c r="G860" i="2" s="1"/>
  <c r="P851" i="2"/>
  <c r="G851" i="2" s="1"/>
  <c r="P842" i="2"/>
  <c r="G842" i="2" s="1"/>
  <c r="P833" i="2"/>
  <c r="G833" i="2" s="1"/>
  <c r="P824" i="2"/>
  <c r="G824" i="2" s="1"/>
  <c r="P850" i="2"/>
  <c r="G850" i="2" s="1"/>
  <c r="P841" i="2"/>
  <c r="G841" i="2" s="1"/>
  <c r="P832" i="2"/>
  <c r="G832" i="2" s="1"/>
  <c r="G474" i="2"/>
  <c r="P849" i="2"/>
  <c r="G849" i="2" s="1"/>
  <c r="P840" i="2"/>
  <c r="G840" i="2" s="1"/>
  <c r="P831" i="2"/>
  <c r="G831" i="2" s="1"/>
  <c r="P848" i="2"/>
  <c r="G848" i="2" s="1"/>
  <c r="P839" i="2"/>
  <c r="G839" i="2" s="1"/>
  <c r="P830" i="2"/>
  <c r="G830" i="2" s="1"/>
  <c r="P847" i="2"/>
  <c r="G847" i="2" s="1"/>
  <c r="P838" i="2"/>
  <c r="G838" i="2" s="1"/>
  <c r="P829" i="2"/>
  <c r="G829" i="2" s="1"/>
  <c r="P853" i="2"/>
  <c r="G853" i="2" s="1"/>
  <c r="P843" i="2"/>
  <c r="G843" i="2" s="1"/>
  <c r="P834" i="2"/>
  <c r="G834" i="2" s="1"/>
  <c r="P825" i="2"/>
  <c r="G825" i="2" s="1"/>
  <c r="P837" i="2"/>
  <c r="G837" i="2" s="1"/>
  <c r="P846" i="2"/>
  <c r="G846" i="2" s="1"/>
  <c r="P835" i="2"/>
  <c r="G835" i="2" s="1"/>
  <c r="P827" i="2"/>
  <c r="G827" i="2" s="1"/>
  <c r="P826" i="2"/>
  <c r="G826" i="2" s="1"/>
  <c r="P845" i="2"/>
  <c r="G845" i="2" s="1"/>
  <c r="P844" i="2"/>
  <c r="G844" i="2" s="1"/>
  <c r="P852" i="2"/>
  <c r="G852" i="2" s="1"/>
  <c r="P828" i="2"/>
  <c r="G828" i="2" s="1"/>
  <c r="P836" i="2"/>
  <c r="G836" i="2" s="1"/>
  <c r="P906" i="2"/>
  <c r="G906" i="2" s="1"/>
  <c r="P897" i="2"/>
  <c r="G897" i="2" s="1"/>
  <c r="P888" i="2"/>
  <c r="G888" i="2" s="1"/>
  <c r="G539" i="2"/>
  <c r="G530" i="2"/>
  <c r="G521" i="2"/>
  <c r="G207" i="2"/>
  <c r="P914" i="2"/>
  <c r="G914" i="2" s="1"/>
  <c r="P905" i="2"/>
  <c r="G905" i="2" s="1"/>
  <c r="P896" i="2"/>
  <c r="G896" i="2" s="1"/>
  <c r="P887" i="2"/>
  <c r="G887" i="2" s="1"/>
  <c r="G520" i="2"/>
  <c r="G214" i="2"/>
  <c r="G190" i="2"/>
  <c r="P913" i="2"/>
  <c r="G913" i="2" s="1"/>
  <c r="P904" i="2"/>
  <c r="G904" i="2" s="1"/>
  <c r="P895" i="2"/>
  <c r="G895" i="2" s="1"/>
  <c r="P886" i="2"/>
  <c r="G886" i="2" s="1"/>
  <c r="G546" i="2"/>
  <c r="G537" i="2"/>
  <c r="G528" i="2"/>
  <c r="G213" i="2"/>
  <c r="G189" i="2"/>
  <c r="P912" i="2"/>
  <c r="G912" i="2" s="1"/>
  <c r="P903" i="2"/>
  <c r="G903" i="2" s="1"/>
  <c r="P894" i="2"/>
  <c r="G894" i="2" s="1"/>
  <c r="P885" i="2"/>
  <c r="G885" i="2" s="1"/>
  <c r="G545" i="2"/>
  <c r="G536" i="2"/>
  <c r="G212" i="2"/>
  <c r="G196" i="2"/>
  <c r="P911" i="2"/>
  <c r="G911" i="2" s="1"/>
  <c r="P902" i="2"/>
  <c r="G902" i="2" s="1"/>
  <c r="P893" i="2"/>
  <c r="G893" i="2" s="1"/>
  <c r="G535" i="2"/>
  <c r="P907" i="2"/>
  <c r="G907" i="2" s="1"/>
  <c r="P898" i="2"/>
  <c r="G898" i="2" s="1"/>
  <c r="P889" i="2"/>
  <c r="G889" i="2" s="1"/>
  <c r="P910" i="2"/>
  <c r="G910" i="2" s="1"/>
  <c r="G533" i="2"/>
  <c r="G192" i="2"/>
  <c r="G200" i="2"/>
  <c r="P909" i="2"/>
  <c r="G909" i="2" s="1"/>
  <c r="G531" i="2"/>
  <c r="G209" i="2"/>
  <c r="P901" i="2"/>
  <c r="G901" i="2" s="1"/>
  <c r="G525" i="2"/>
  <c r="G185" i="2"/>
  <c r="P899" i="2"/>
  <c r="G899" i="2" s="1"/>
  <c r="G541" i="2"/>
  <c r="G194" i="2"/>
  <c r="P891" i="2"/>
  <c r="G891" i="2" s="1"/>
  <c r="G534" i="2"/>
  <c r="G193" i="2"/>
  <c r="P890" i="2"/>
  <c r="G890" i="2" s="1"/>
  <c r="G524" i="2"/>
  <c r="P908" i="2"/>
  <c r="G908" i="2" s="1"/>
  <c r="G532" i="2"/>
  <c r="G540" i="2"/>
  <c r="P892" i="2"/>
  <c r="G892" i="2" s="1"/>
  <c r="P900" i="2"/>
  <c r="G900" i="2" s="1"/>
  <c r="P943" i="2"/>
  <c r="G943" i="2" s="1"/>
  <c r="P934" i="2"/>
  <c r="G934" i="2" s="1"/>
  <c r="P925" i="2"/>
  <c r="G925" i="2" s="1"/>
  <c r="P915" i="2"/>
  <c r="G915" i="2" s="1"/>
  <c r="P942" i="2"/>
  <c r="G942" i="2" s="1"/>
  <c r="P933" i="2"/>
  <c r="G933" i="2" s="1"/>
  <c r="P923" i="2"/>
  <c r="G923" i="2" s="1"/>
  <c r="P941" i="2"/>
  <c r="G941" i="2" s="1"/>
  <c r="P931" i="2"/>
  <c r="G931" i="2" s="1"/>
  <c r="P922" i="2"/>
  <c r="G922" i="2" s="1"/>
  <c r="P939" i="2"/>
  <c r="G939" i="2" s="1"/>
  <c r="P930" i="2"/>
  <c r="G930" i="2" s="1"/>
  <c r="P921" i="2"/>
  <c r="G921" i="2" s="1"/>
  <c r="P938" i="2"/>
  <c r="G938" i="2" s="1"/>
  <c r="P929" i="2"/>
  <c r="G929" i="2" s="1"/>
  <c r="P920" i="2"/>
  <c r="G920" i="2" s="1"/>
  <c r="P944" i="2"/>
  <c r="G944" i="2" s="1"/>
  <c r="P935" i="2"/>
  <c r="G935" i="2" s="1"/>
  <c r="P926" i="2"/>
  <c r="G926" i="2" s="1"/>
  <c r="P917" i="2"/>
  <c r="G917" i="2" s="1"/>
  <c r="P945" i="2"/>
  <c r="G945" i="2" s="1"/>
  <c r="P937" i="2"/>
  <c r="G937" i="2" s="1"/>
  <c r="P927" i="2"/>
  <c r="G927" i="2" s="1"/>
  <c r="P936" i="2"/>
  <c r="G936" i="2" s="1"/>
  <c r="P919" i="2"/>
  <c r="G919" i="2" s="1"/>
  <c r="P928" i="2"/>
  <c r="G928" i="2" s="1"/>
  <c r="P918" i="2"/>
  <c r="G918" i="2" s="1"/>
  <c r="P932" i="2"/>
  <c r="G932" i="2" s="1"/>
  <c r="P940" i="2"/>
  <c r="G940" i="2" s="1"/>
  <c r="P916" i="2"/>
  <c r="G916" i="2" s="1"/>
  <c r="P924" i="2"/>
  <c r="G924" i="2" s="1"/>
  <c r="P1095" i="2"/>
  <c r="G1095" i="2" s="1"/>
  <c r="G707" i="2"/>
  <c r="P1087" i="2"/>
  <c r="G1087" i="2" s="1"/>
  <c r="G731" i="2"/>
  <c r="P1079" i="2"/>
  <c r="G1079" i="2" s="1"/>
  <c r="P1076" i="2"/>
  <c r="G1076" i="2" s="1"/>
  <c r="G723" i="2"/>
  <c r="P1071" i="2"/>
  <c r="G1071" i="2" s="1"/>
  <c r="G718" i="2"/>
  <c r="P1070" i="2"/>
  <c r="G1070" i="2" s="1"/>
  <c r="P1089" i="2"/>
  <c r="G1089" i="2" s="1"/>
  <c r="P1074" i="2"/>
  <c r="G1074" i="2" s="1"/>
  <c r="P1080" i="2"/>
  <c r="G1080" i="2" s="1"/>
  <c r="P1085" i="2"/>
  <c r="G1085" i="2" s="1"/>
  <c r="P1078" i="2"/>
  <c r="G1078" i="2" s="1"/>
  <c r="P1097" i="2"/>
  <c r="G1097" i="2" s="1"/>
  <c r="P1082" i="2"/>
  <c r="G1082" i="2" s="1"/>
  <c r="P1068" i="2"/>
  <c r="G1068" i="2" s="1"/>
  <c r="P1086" i="2"/>
  <c r="G1086" i="2" s="1"/>
  <c r="P1090" i="2"/>
  <c r="G1090" i="2" s="1"/>
  <c r="P1091" i="2"/>
  <c r="G1091" i="2" s="1"/>
  <c r="G725" i="2"/>
  <c r="P1073" i="2"/>
  <c r="G1073" i="2" s="1"/>
  <c r="P1084" i="2"/>
  <c r="G1084" i="2" s="1"/>
  <c r="P1094" i="2"/>
  <c r="G1094" i="2" s="1"/>
  <c r="P1098" i="2"/>
  <c r="G1098" i="2" s="1"/>
  <c r="P1075" i="2"/>
  <c r="G1075" i="2" s="1"/>
  <c r="P1092" i="2"/>
  <c r="G1092" i="2" s="1"/>
  <c r="P1069" i="2"/>
  <c r="G1069" i="2" s="1"/>
  <c r="G717" i="2"/>
  <c r="P1072" i="2"/>
  <c r="G1072" i="2" s="1"/>
  <c r="G728" i="2"/>
  <c r="G713" i="2"/>
  <c r="P1083" i="2"/>
  <c r="G1083" i="2" s="1"/>
  <c r="P1077" i="2"/>
  <c r="G1077" i="2" s="1"/>
  <c r="P1088" i="2"/>
  <c r="G1088" i="2" s="1"/>
  <c r="P1093" i="2"/>
  <c r="G1093" i="2" s="1"/>
  <c r="G703" i="2"/>
  <c r="P1096" i="2"/>
  <c r="G1096" i="2" s="1"/>
  <c r="P1081" i="2"/>
  <c r="G1081" i="2" s="1"/>
  <c r="G706" i="2"/>
  <c r="G724" i="2"/>
  <c r="G721" i="2"/>
  <c r="AR574" i="1" l="1"/>
  <c r="AS574" i="1"/>
  <c r="AR576" i="1"/>
  <c r="AS576" i="1"/>
  <c r="AR580" i="1"/>
  <c r="AS580" i="1"/>
  <c r="AR579" i="1"/>
  <c r="AS579" i="1"/>
  <c r="AS582" i="1"/>
  <c r="AR582" i="1"/>
  <c r="AS583" i="1"/>
  <c r="AR583" i="1"/>
  <c r="AR575" i="1"/>
  <c r="AS575" i="1"/>
  <c r="AR577" i="1"/>
  <c r="AS577" i="1"/>
  <c r="AR588" i="1"/>
  <c r="AS588" i="1"/>
  <c r="AR578" i="1"/>
  <c r="AS578" i="1"/>
  <c r="AR584" i="1"/>
  <c r="AS584" i="1"/>
  <c r="AR586" i="1"/>
  <c r="AS586" i="1"/>
  <c r="AR587" i="1"/>
  <c r="AS587" i="1"/>
  <c r="AS573" i="1"/>
  <c r="AR573" i="1"/>
  <c r="AR581" i="1"/>
  <c r="AS581" i="1"/>
  <c r="AR585" i="1"/>
  <c r="AS585" i="1"/>
  <c r="AT549" i="12"/>
  <c r="AR549" i="12"/>
  <c r="AT573" i="12"/>
  <c r="AT579" i="12"/>
  <c r="AT585" i="12"/>
  <c r="AT587" i="12"/>
  <c r="AT575" i="12"/>
  <c r="AT578" i="12"/>
  <c r="AT583" i="12"/>
  <c r="AT581" i="12"/>
  <c r="AT577" i="12"/>
  <c r="AT582" i="12"/>
  <c r="AT584" i="12"/>
  <c r="AT574" i="12"/>
  <c r="AT580" i="12"/>
  <c r="AT576" i="12"/>
  <c r="AT586" i="12"/>
  <c r="AT588" i="12"/>
  <c r="AI199" i="12"/>
  <c r="AM199" i="12"/>
  <c r="AG199" i="12"/>
  <c r="AP199" i="12"/>
  <c r="AQ199" i="12"/>
  <c r="AL199" i="12"/>
  <c r="AO199" i="12"/>
  <c r="AN199" i="12"/>
  <c r="AK199" i="12"/>
  <c r="AS199" i="12"/>
  <c r="AR199" i="12"/>
  <c r="AJ199" i="12"/>
  <c r="AF199" i="12"/>
  <c r="AE199" i="12"/>
  <c r="AH199" i="12"/>
  <c r="AL154" i="12"/>
  <c r="AS154" i="12"/>
  <c r="AF154" i="12"/>
  <c r="AR154" i="12"/>
  <c r="AE154" i="12"/>
  <c r="AQ154" i="12"/>
  <c r="AP154" i="12"/>
  <c r="AN154" i="12"/>
  <c r="AM154" i="12"/>
  <c r="AJ154" i="12"/>
  <c r="AI154" i="12"/>
  <c r="AH154" i="12"/>
  <c r="AO154" i="12"/>
  <c r="AK154" i="12"/>
  <c r="AG154" i="12"/>
  <c r="AR172" i="12"/>
  <c r="AF172" i="12"/>
  <c r="AN172" i="12"/>
  <c r="AK172" i="12"/>
  <c r="AE172" i="12"/>
  <c r="AS172" i="12"/>
  <c r="AL172" i="12"/>
  <c r="AJ172" i="12"/>
  <c r="AI172" i="12"/>
  <c r="AG172" i="12"/>
  <c r="AP172" i="12"/>
  <c r="AO172" i="12"/>
  <c r="AM172" i="12"/>
  <c r="AQ172" i="12"/>
  <c r="AH172" i="12"/>
  <c r="AR204" i="12"/>
  <c r="AF204" i="12"/>
  <c r="AP204" i="12"/>
  <c r="AK204" i="12"/>
  <c r="AJ204" i="12"/>
  <c r="AG204" i="12"/>
  <c r="AS204" i="12"/>
  <c r="AQ204" i="12"/>
  <c r="AN204" i="12"/>
  <c r="AM204" i="12"/>
  <c r="AO204" i="12"/>
  <c r="AL204" i="12"/>
  <c r="AH204" i="12"/>
  <c r="AE204" i="12"/>
  <c r="AI204" i="12"/>
  <c r="AK210" i="12"/>
  <c r="AO210" i="12"/>
  <c r="AG210" i="12"/>
  <c r="AP210" i="12"/>
  <c r="AM210" i="12"/>
  <c r="AJ210" i="12"/>
  <c r="AQ210" i="12"/>
  <c r="AI210" i="12"/>
  <c r="AR210" i="12"/>
  <c r="AN210" i="12"/>
  <c r="AH210" i="12"/>
  <c r="AF210" i="12"/>
  <c r="AE210" i="12"/>
  <c r="AS210" i="12"/>
  <c r="AL210" i="12"/>
  <c r="AO177" i="12"/>
  <c r="AJ177" i="12"/>
  <c r="AK177" i="12"/>
  <c r="AG177" i="12"/>
  <c r="AP177" i="12"/>
  <c r="AN177" i="12"/>
  <c r="AM177" i="12"/>
  <c r="AE177" i="12"/>
  <c r="AS177" i="12"/>
  <c r="AR177" i="12"/>
  <c r="AQ177" i="12"/>
  <c r="AL177" i="12"/>
  <c r="AI177" i="12"/>
  <c r="AF177" i="12"/>
  <c r="AH177" i="12"/>
  <c r="AL170" i="12"/>
  <c r="AR170" i="12"/>
  <c r="AE170" i="12"/>
  <c r="AO170" i="12"/>
  <c r="AS170" i="12"/>
  <c r="AQ170" i="12"/>
  <c r="AP170" i="12"/>
  <c r="AM170" i="12"/>
  <c r="AK170" i="12"/>
  <c r="AI170" i="12"/>
  <c r="AH170" i="12"/>
  <c r="AG170" i="12"/>
  <c r="AN170" i="12"/>
  <c r="AJ170" i="12"/>
  <c r="AF170" i="12"/>
  <c r="AN209" i="12"/>
  <c r="AQ209" i="12"/>
  <c r="AH209" i="12"/>
  <c r="AP209" i="12"/>
  <c r="AK209" i="12"/>
  <c r="AI209" i="12"/>
  <c r="AJ209" i="12"/>
  <c r="AE209" i="12"/>
  <c r="AR209" i="12"/>
  <c r="AO209" i="12"/>
  <c r="AM209" i="12"/>
  <c r="AG209" i="12"/>
  <c r="AF209" i="12"/>
  <c r="AS209" i="12"/>
  <c r="AL209" i="12"/>
  <c r="AO201" i="12"/>
  <c r="AI201" i="12"/>
  <c r="AQ201" i="12"/>
  <c r="AR201" i="12"/>
  <c r="AE201" i="12"/>
  <c r="AP201" i="12"/>
  <c r="AG201" i="12"/>
  <c r="AF201" i="12"/>
  <c r="AM201" i="12"/>
  <c r="AL201" i="12"/>
  <c r="AK201" i="12"/>
  <c r="AH201" i="12"/>
  <c r="AJ201" i="12"/>
  <c r="AS201" i="12"/>
  <c r="AN201" i="12"/>
  <c r="AO193" i="12"/>
  <c r="AJ193" i="12"/>
  <c r="AP193" i="12"/>
  <c r="AH193" i="12"/>
  <c r="AE193" i="12"/>
  <c r="AG193" i="12"/>
  <c r="AF193" i="12"/>
  <c r="AR193" i="12"/>
  <c r="AQ193" i="12"/>
  <c r="AI193" i="12"/>
  <c r="AS193" i="12"/>
  <c r="AN193" i="12"/>
  <c r="AM193" i="12"/>
  <c r="AK193" i="12"/>
  <c r="AL193" i="12"/>
  <c r="AO173" i="12"/>
  <c r="AR173" i="12"/>
  <c r="AE173" i="12"/>
  <c r="AM173" i="12"/>
  <c r="AJ173" i="12"/>
  <c r="AG173" i="12"/>
  <c r="AF173" i="12"/>
  <c r="AS173" i="12"/>
  <c r="AQ173" i="12"/>
  <c r="AP173" i="12"/>
  <c r="AL173" i="12"/>
  <c r="AK173" i="12"/>
  <c r="AN173" i="12"/>
  <c r="AI173" i="12"/>
  <c r="AH173" i="12"/>
  <c r="AL194" i="12"/>
  <c r="AS194" i="12"/>
  <c r="AG194" i="12"/>
  <c r="AO194" i="12"/>
  <c r="AI194" i="12"/>
  <c r="AE194" i="12"/>
  <c r="AK194" i="12"/>
  <c r="AJ194" i="12"/>
  <c r="AH194" i="12"/>
  <c r="AN194" i="12"/>
  <c r="AM194" i="12"/>
  <c r="AF194" i="12"/>
  <c r="AP194" i="12"/>
  <c r="AR194" i="12"/>
  <c r="AQ194" i="12"/>
  <c r="AR160" i="12"/>
  <c r="AF160" i="12"/>
  <c r="AK160" i="12"/>
  <c r="AH160" i="12"/>
  <c r="AM160" i="12"/>
  <c r="AL160" i="12"/>
  <c r="AJ160" i="12"/>
  <c r="AQ160" i="12"/>
  <c r="AP160" i="12"/>
  <c r="AO160" i="12"/>
  <c r="AN160" i="12"/>
  <c r="AI160" i="12"/>
  <c r="AS160" i="12"/>
  <c r="AG160" i="12"/>
  <c r="AE160" i="12"/>
  <c r="AR156" i="12"/>
  <c r="AF156" i="12"/>
  <c r="AO156" i="12"/>
  <c r="AN156" i="12"/>
  <c r="AM156" i="12"/>
  <c r="AH156" i="12"/>
  <c r="AG156" i="12"/>
  <c r="AE156" i="12"/>
  <c r="AS156" i="12"/>
  <c r="AK156" i="12"/>
  <c r="AJ156" i="12"/>
  <c r="AI156" i="12"/>
  <c r="AP156" i="12"/>
  <c r="AL156" i="12"/>
  <c r="AQ156" i="12"/>
  <c r="AO161" i="12"/>
  <c r="AI161" i="12"/>
  <c r="AS161" i="12"/>
  <c r="AF161" i="12"/>
  <c r="AM161" i="12"/>
  <c r="AL161" i="12"/>
  <c r="AK161" i="12"/>
  <c r="AH161" i="12"/>
  <c r="AG161" i="12"/>
  <c r="AE161" i="12"/>
  <c r="AR161" i="12"/>
  <c r="AN161" i="12"/>
  <c r="AJ161" i="12"/>
  <c r="AQ161" i="12"/>
  <c r="AP161" i="12"/>
  <c r="AR188" i="12"/>
  <c r="AF188" i="12"/>
  <c r="AM188" i="12"/>
  <c r="AS188" i="12"/>
  <c r="AE188" i="12"/>
  <c r="AP188" i="12"/>
  <c r="AH188" i="12"/>
  <c r="AG188" i="12"/>
  <c r="AQ188" i="12"/>
  <c r="AO188" i="12"/>
  <c r="AL188" i="12"/>
  <c r="AK188" i="12"/>
  <c r="AJ188" i="12"/>
  <c r="AN188" i="12"/>
  <c r="AI188" i="12"/>
  <c r="AO205" i="12"/>
  <c r="AN205" i="12"/>
  <c r="AI205" i="12"/>
  <c r="AE205" i="12"/>
  <c r="AL205" i="12"/>
  <c r="AH205" i="12"/>
  <c r="AG205" i="12"/>
  <c r="AF205" i="12"/>
  <c r="AK205" i="12"/>
  <c r="AJ205" i="12"/>
  <c r="AM205" i="12"/>
  <c r="AS205" i="12"/>
  <c r="AQ205" i="12"/>
  <c r="AP205" i="12"/>
  <c r="AR205" i="12"/>
  <c r="AH211" i="12"/>
  <c r="AM211" i="12"/>
  <c r="AF211" i="12"/>
  <c r="AO211" i="12"/>
  <c r="AP211" i="12"/>
  <c r="AL211" i="12"/>
  <c r="AQ211" i="12"/>
  <c r="AJ211" i="12"/>
  <c r="AI211" i="12"/>
  <c r="AG211" i="12"/>
  <c r="AN211" i="12"/>
  <c r="AK211" i="12"/>
  <c r="AE211" i="12"/>
  <c r="AR211" i="12"/>
  <c r="AS211" i="12"/>
  <c r="AR180" i="12"/>
  <c r="AF180" i="12"/>
  <c r="AQ180" i="12"/>
  <c r="AI180" i="12"/>
  <c r="AE180" i="12"/>
  <c r="AS180" i="12"/>
  <c r="AH180" i="12"/>
  <c r="AG180" i="12"/>
  <c r="AP180" i="12"/>
  <c r="AM180" i="12"/>
  <c r="AL180" i="12"/>
  <c r="AK180" i="12"/>
  <c r="AN180" i="12"/>
  <c r="AJ180" i="12"/>
  <c r="AO180" i="12"/>
  <c r="AL162" i="12"/>
  <c r="AG162" i="12"/>
  <c r="AQ162" i="12"/>
  <c r="AN162" i="12"/>
  <c r="AM162" i="12"/>
  <c r="AK162" i="12"/>
  <c r="AP162" i="12"/>
  <c r="AO162" i="12"/>
  <c r="AJ162" i="12"/>
  <c r="AH162" i="12"/>
  <c r="AF162" i="12"/>
  <c r="AS162" i="12"/>
  <c r="AR162" i="12"/>
  <c r="AE162" i="12"/>
  <c r="AI162" i="12"/>
  <c r="AQ212" i="12"/>
  <c r="AE212" i="12"/>
  <c r="AK212" i="12"/>
  <c r="AF212" i="12"/>
  <c r="AN212" i="12"/>
  <c r="AR212" i="12"/>
  <c r="AO212" i="12"/>
  <c r="AG212" i="12"/>
  <c r="AS212" i="12"/>
  <c r="AP212" i="12"/>
  <c r="AM212" i="12"/>
  <c r="AI212" i="12"/>
  <c r="AH212" i="12"/>
  <c r="AJ212" i="12"/>
  <c r="AL212" i="12"/>
  <c r="AL206" i="12"/>
  <c r="AM206" i="12"/>
  <c r="AG206" i="12"/>
  <c r="AH206" i="12"/>
  <c r="AE206" i="12"/>
  <c r="AP206" i="12"/>
  <c r="AK206" i="12"/>
  <c r="AO206" i="12"/>
  <c r="AN206" i="12"/>
  <c r="AJ206" i="12"/>
  <c r="AS206" i="12"/>
  <c r="AQ206" i="12"/>
  <c r="AI206" i="12"/>
  <c r="AR206" i="12"/>
  <c r="AF206" i="12"/>
  <c r="AO157" i="12"/>
  <c r="AM157" i="12"/>
  <c r="AL157" i="12"/>
  <c r="AK157" i="12"/>
  <c r="AI157" i="12"/>
  <c r="AH157" i="12"/>
  <c r="AG157" i="12"/>
  <c r="AE157" i="12"/>
  <c r="AN157" i="12"/>
  <c r="AS157" i="12"/>
  <c r="AQ157" i="12"/>
  <c r="AP157" i="12"/>
  <c r="AJ157" i="12"/>
  <c r="AF157" i="12"/>
  <c r="AR157" i="12"/>
  <c r="AL174" i="12"/>
  <c r="AP174" i="12"/>
  <c r="AM174" i="12"/>
  <c r="AI174" i="12"/>
  <c r="AH174" i="12"/>
  <c r="AG174" i="12"/>
  <c r="AF174" i="12"/>
  <c r="AS174" i="12"/>
  <c r="AR174" i="12"/>
  <c r="AJ174" i="12"/>
  <c r="AQ174" i="12"/>
  <c r="AO174" i="12"/>
  <c r="AK174" i="12"/>
  <c r="AE174" i="12"/>
  <c r="AN174" i="12"/>
  <c r="AL202" i="12"/>
  <c r="AG202" i="12"/>
  <c r="AO202" i="12"/>
  <c r="AR202" i="12"/>
  <c r="AF202" i="12"/>
  <c r="AS202" i="12"/>
  <c r="AK202" i="12"/>
  <c r="AJ202" i="12"/>
  <c r="AI202" i="12"/>
  <c r="AQ202" i="12"/>
  <c r="AP202" i="12"/>
  <c r="AE202" i="12"/>
  <c r="AN202" i="12"/>
  <c r="AM202" i="12"/>
  <c r="AH202" i="12"/>
  <c r="AI195" i="12"/>
  <c r="AP195" i="12"/>
  <c r="AN195" i="12"/>
  <c r="AJ195" i="12"/>
  <c r="AF195" i="12"/>
  <c r="AO195" i="12"/>
  <c r="AM195" i="12"/>
  <c r="AL195" i="12"/>
  <c r="AS195" i="12"/>
  <c r="AQ195" i="12"/>
  <c r="AK195" i="12"/>
  <c r="AR195" i="12"/>
  <c r="AH195" i="12"/>
  <c r="AG195" i="12"/>
  <c r="AE195" i="12"/>
  <c r="AI187" i="12"/>
  <c r="AP187" i="12"/>
  <c r="AS187" i="12"/>
  <c r="AE187" i="12"/>
  <c r="AO187" i="12"/>
  <c r="AR187" i="12"/>
  <c r="AN187" i="12"/>
  <c r="AM187" i="12"/>
  <c r="AL187" i="12"/>
  <c r="AJ187" i="12"/>
  <c r="AH187" i="12"/>
  <c r="AG187" i="12"/>
  <c r="AQ187" i="12"/>
  <c r="AK187" i="12"/>
  <c r="AF187" i="12"/>
  <c r="AR164" i="12"/>
  <c r="AF164" i="12"/>
  <c r="AP164" i="12"/>
  <c r="AM164" i="12"/>
  <c r="AO164" i="12"/>
  <c r="AN164" i="12"/>
  <c r="AL164" i="12"/>
  <c r="AG164" i="12"/>
  <c r="AE164" i="12"/>
  <c r="AJ164" i="12"/>
  <c r="AQ164" i="12"/>
  <c r="AK164" i="12"/>
  <c r="AI164" i="12"/>
  <c r="AH164" i="12"/>
  <c r="AS164" i="12"/>
  <c r="AO169" i="12"/>
  <c r="AG169" i="12"/>
  <c r="AQ169" i="12"/>
  <c r="AS169" i="12"/>
  <c r="AR169" i="12"/>
  <c r="AP169" i="12"/>
  <c r="AM169" i="12"/>
  <c r="AL169" i="12"/>
  <c r="AK169" i="12"/>
  <c r="AI169" i="12"/>
  <c r="AH169" i="12"/>
  <c r="AF169" i="12"/>
  <c r="AE169" i="12"/>
  <c r="AN169" i="12"/>
  <c r="AJ169" i="12"/>
  <c r="AI163" i="12"/>
  <c r="AR163" i="12"/>
  <c r="AE163" i="12"/>
  <c r="AO163" i="12"/>
  <c r="AN163" i="12"/>
  <c r="AM163" i="12"/>
  <c r="AL163" i="12"/>
  <c r="AS163" i="12"/>
  <c r="AP163" i="12"/>
  <c r="AK163" i="12"/>
  <c r="AG163" i="12"/>
  <c r="AF163" i="12"/>
  <c r="AJ163" i="12"/>
  <c r="AH163" i="12"/>
  <c r="AQ163" i="12"/>
  <c r="AO189" i="12"/>
  <c r="AJ189" i="12"/>
  <c r="AR189" i="12"/>
  <c r="AF189" i="12"/>
  <c r="AQ189" i="12"/>
  <c r="AK189" i="12"/>
  <c r="AI189" i="12"/>
  <c r="AH189" i="12"/>
  <c r="AM189" i="12"/>
  <c r="AL189" i="12"/>
  <c r="AG189" i="12"/>
  <c r="AS189" i="12"/>
  <c r="AP189" i="12"/>
  <c r="AN189" i="12"/>
  <c r="AE189" i="12"/>
  <c r="AI207" i="12"/>
  <c r="AK207" i="12"/>
  <c r="AR207" i="12"/>
  <c r="AE207" i="12"/>
  <c r="AH207" i="12"/>
  <c r="AF207" i="12"/>
  <c r="AS207" i="12"/>
  <c r="AO207" i="12"/>
  <c r="AQ207" i="12"/>
  <c r="AJ207" i="12"/>
  <c r="AG207" i="12"/>
  <c r="AP207" i="12"/>
  <c r="AL207" i="12"/>
  <c r="AN207" i="12"/>
  <c r="AM207" i="12"/>
  <c r="AL166" i="12"/>
  <c r="AM166" i="12"/>
  <c r="AI166" i="12"/>
  <c r="AQ166" i="12"/>
  <c r="AP166" i="12"/>
  <c r="AO166" i="12"/>
  <c r="AS166" i="12"/>
  <c r="AR166" i="12"/>
  <c r="AN166" i="12"/>
  <c r="AJ166" i="12"/>
  <c r="AH166" i="12"/>
  <c r="AK166" i="12"/>
  <c r="AG166" i="12"/>
  <c r="AE166" i="12"/>
  <c r="AF166" i="12"/>
  <c r="AO181" i="12"/>
  <c r="AP181" i="12"/>
  <c r="AH181" i="12"/>
  <c r="AS181" i="12"/>
  <c r="AE181" i="12"/>
  <c r="AG181" i="12"/>
  <c r="AF181" i="12"/>
  <c r="AM181" i="12"/>
  <c r="AL181" i="12"/>
  <c r="AK181" i="12"/>
  <c r="AI181" i="12"/>
  <c r="AR181" i="12"/>
  <c r="AQ181" i="12"/>
  <c r="AN181" i="12"/>
  <c r="AJ181" i="12"/>
  <c r="AI175" i="12"/>
  <c r="AN175" i="12"/>
  <c r="AL175" i="12"/>
  <c r="AH175" i="12"/>
  <c r="AK175" i="12"/>
  <c r="AJ175" i="12"/>
  <c r="AG175" i="12"/>
  <c r="AO175" i="12"/>
  <c r="AM175" i="12"/>
  <c r="AF175" i="12"/>
  <c r="AP175" i="12"/>
  <c r="AE175" i="12"/>
  <c r="AS175" i="12"/>
  <c r="AR175" i="12"/>
  <c r="AQ175" i="12"/>
  <c r="AN213" i="12"/>
  <c r="AI213" i="12"/>
  <c r="AS213" i="12"/>
  <c r="AE213" i="12"/>
  <c r="AM213" i="12"/>
  <c r="AQ213" i="12"/>
  <c r="AL213" i="12"/>
  <c r="AK213" i="12"/>
  <c r="AG213" i="12"/>
  <c r="AF213" i="12"/>
  <c r="AR213" i="12"/>
  <c r="AP213" i="12"/>
  <c r="AO213" i="12"/>
  <c r="AH213" i="12"/>
  <c r="AJ213" i="12"/>
  <c r="AR184" i="12"/>
  <c r="AF184" i="12"/>
  <c r="AJ184" i="12"/>
  <c r="AE184" i="12"/>
  <c r="AP184" i="12"/>
  <c r="AM184" i="12"/>
  <c r="AL184" i="12"/>
  <c r="AK184" i="12"/>
  <c r="AO184" i="12"/>
  <c r="AN184" i="12"/>
  <c r="AI184" i="12"/>
  <c r="AG184" i="12"/>
  <c r="AQ184" i="12"/>
  <c r="AH184" i="12"/>
  <c r="AS184" i="12"/>
  <c r="AO165" i="12"/>
  <c r="AN165" i="12"/>
  <c r="AK165" i="12"/>
  <c r="AQ165" i="12"/>
  <c r="AP165" i="12"/>
  <c r="AM165" i="12"/>
  <c r="AJ165" i="12"/>
  <c r="AI165" i="12"/>
  <c r="AH165" i="12"/>
  <c r="AF165" i="12"/>
  <c r="AE165" i="12"/>
  <c r="AR165" i="12"/>
  <c r="AL165" i="12"/>
  <c r="AG165" i="12"/>
  <c r="AS165" i="12"/>
  <c r="AL158" i="12"/>
  <c r="AK158" i="12"/>
  <c r="AM158" i="12"/>
  <c r="AJ158" i="12"/>
  <c r="AI158" i="12"/>
  <c r="AO158" i="12"/>
  <c r="AN158" i="12"/>
  <c r="AH158" i="12"/>
  <c r="AF158" i="12"/>
  <c r="AE158" i="12"/>
  <c r="AP158" i="12"/>
  <c r="AG158" i="12"/>
  <c r="AQ158" i="12"/>
  <c r="AS158" i="12"/>
  <c r="AR158" i="12"/>
  <c r="AK214" i="12"/>
  <c r="AG214" i="12"/>
  <c r="AR214" i="12"/>
  <c r="AM214" i="12"/>
  <c r="AE214" i="12"/>
  <c r="AS214" i="12"/>
  <c r="AO214" i="12"/>
  <c r="AN214" i="12"/>
  <c r="AQ214" i="12"/>
  <c r="AP214" i="12"/>
  <c r="AL214" i="12"/>
  <c r="AI214" i="12"/>
  <c r="AH214" i="12"/>
  <c r="AF214" i="12"/>
  <c r="AJ214" i="12"/>
  <c r="AQ208" i="12"/>
  <c r="AS208" i="12"/>
  <c r="AF208" i="12"/>
  <c r="AI208" i="12"/>
  <c r="AP208" i="12"/>
  <c r="AJ208" i="12"/>
  <c r="AG208" i="12"/>
  <c r="AH208" i="12"/>
  <c r="AE208" i="12"/>
  <c r="AR208" i="12"/>
  <c r="AN208" i="12"/>
  <c r="AM208" i="12"/>
  <c r="AL208" i="12"/>
  <c r="AO208" i="12"/>
  <c r="AK208" i="12"/>
  <c r="AR176" i="12"/>
  <c r="AF176" i="12"/>
  <c r="AL176" i="12"/>
  <c r="AK176" i="12"/>
  <c r="AH176" i="12"/>
  <c r="AN176" i="12"/>
  <c r="AM176" i="12"/>
  <c r="AJ176" i="12"/>
  <c r="AS176" i="12"/>
  <c r="AQ176" i="12"/>
  <c r="AO176" i="12"/>
  <c r="AI176" i="12"/>
  <c r="AP176" i="12"/>
  <c r="AG176" i="12"/>
  <c r="AE176" i="12"/>
  <c r="AL178" i="12"/>
  <c r="AH178" i="12"/>
  <c r="AJ178" i="12"/>
  <c r="AF178" i="12"/>
  <c r="AQ178" i="12"/>
  <c r="AP178" i="12"/>
  <c r="AO178" i="12"/>
  <c r="AM178" i="12"/>
  <c r="AK178" i="12"/>
  <c r="AI178" i="12"/>
  <c r="AE178" i="12"/>
  <c r="AS178" i="12"/>
  <c r="AN178" i="12"/>
  <c r="AG178" i="12"/>
  <c r="AR178" i="12"/>
  <c r="AL182" i="12"/>
  <c r="AN182" i="12"/>
  <c r="AG182" i="12"/>
  <c r="AR182" i="12"/>
  <c r="AI182" i="12"/>
  <c r="AH182" i="12"/>
  <c r="AF182" i="12"/>
  <c r="AS182" i="12"/>
  <c r="AQ182" i="12"/>
  <c r="AO182" i="12"/>
  <c r="AM182" i="12"/>
  <c r="AP182" i="12"/>
  <c r="AK182" i="12"/>
  <c r="AE182" i="12"/>
  <c r="AJ182" i="12"/>
  <c r="AI191" i="12"/>
  <c r="AP191" i="12"/>
  <c r="AQ191" i="12"/>
  <c r="AG191" i="12"/>
  <c r="AS191" i="12"/>
  <c r="AR191" i="12"/>
  <c r="AO191" i="12"/>
  <c r="AN191" i="12"/>
  <c r="AH191" i="12"/>
  <c r="AF191" i="12"/>
  <c r="AE191" i="12"/>
  <c r="AL191" i="12"/>
  <c r="AK191" i="12"/>
  <c r="AJ191" i="12"/>
  <c r="AM191" i="12"/>
  <c r="AO185" i="12"/>
  <c r="AH185" i="12"/>
  <c r="AS185" i="12"/>
  <c r="AE185" i="12"/>
  <c r="AP185" i="12"/>
  <c r="AN185" i="12"/>
  <c r="AM185" i="12"/>
  <c r="AL185" i="12"/>
  <c r="AQ185" i="12"/>
  <c r="AK185" i="12"/>
  <c r="AR185" i="12"/>
  <c r="AJ185" i="12"/>
  <c r="AI185" i="12"/>
  <c r="AG185" i="12"/>
  <c r="AF185" i="12"/>
  <c r="AR168" i="12"/>
  <c r="AF168" i="12"/>
  <c r="AI168" i="12"/>
  <c r="AS168" i="12"/>
  <c r="AE168" i="12"/>
  <c r="AQ168" i="12"/>
  <c r="AP168" i="12"/>
  <c r="AO168" i="12"/>
  <c r="AJ168" i="12"/>
  <c r="AH168" i="12"/>
  <c r="AG168" i="12"/>
  <c r="AM168" i="12"/>
  <c r="AL168" i="12"/>
  <c r="AK168" i="12"/>
  <c r="AN168" i="12"/>
  <c r="AR200" i="12"/>
  <c r="AF200" i="12"/>
  <c r="AK200" i="12"/>
  <c r="AS200" i="12"/>
  <c r="AE200" i="12"/>
  <c r="AP200" i="12"/>
  <c r="AN200" i="12"/>
  <c r="AQ200" i="12"/>
  <c r="AO200" i="12"/>
  <c r="AJ200" i="12"/>
  <c r="AI200" i="12"/>
  <c r="AH200" i="12"/>
  <c r="AM200" i="12"/>
  <c r="AL200" i="12"/>
  <c r="AG200" i="12"/>
  <c r="AR196" i="12"/>
  <c r="AS196" i="12"/>
  <c r="AF196" i="12"/>
  <c r="AM196" i="12"/>
  <c r="AN196" i="12"/>
  <c r="AJ196" i="12"/>
  <c r="AG196" i="12"/>
  <c r="AQ196" i="12"/>
  <c r="AP196" i="12"/>
  <c r="AH196" i="12"/>
  <c r="AE196" i="12"/>
  <c r="AO196" i="12"/>
  <c r="AK196" i="12"/>
  <c r="AI196" i="12"/>
  <c r="AL196" i="12"/>
  <c r="AI155" i="12"/>
  <c r="AQ155" i="12"/>
  <c r="AP155" i="12"/>
  <c r="AO155" i="12"/>
  <c r="AF155" i="12"/>
  <c r="AE155" i="12"/>
  <c r="AR155" i="12"/>
  <c r="AN155" i="12"/>
  <c r="AK155" i="12"/>
  <c r="AG155" i="12"/>
  <c r="AS155" i="12"/>
  <c r="AJ155" i="12"/>
  <c r="AH155" i="12"/>
  <c r="AM155" i="12"/>
  <c r="AL155" i="12"/>
  <c r="AI159" i="12"/>
  <c r="AM159" i="12"/>
  <c r="AJ159" i="12"/>
  <c r="AL159" i="12"/>
  <c r="AK159" i="12"/>
  <c r="AH159" i="12"/>
  <c r="AR159" i="12"/>
  <c r="AQ159" i="12"/>
  <c r="AP159" i="12"/>
  <c r="AN159" i="12"/>
  <c r="AG159" i="12"/>
  <c r="AO159" i="12"/>
  <c r="AS159" i="12"/>
  <c r="AF159" i="12"/>
  <c r="AE159" i="12"/>
  <c r="AI203" i="12"/>
  <c r="AR203" i="12"/>
  <c r="AE203" i="12"/>
  <c r="AM203" i="12"/>
  <c r="AS203" i="12"/>
  <c r="AH203" i="12"/>
  <c r="AP203" i="12"/>
  <c r="AO203" i="12"/>
  <c r="AN203" i="12"/>
  <c r="AK203" i="12"/>
  <c r="AJ203" i="12"/>
  <c r="AG203" i="12"/>
  <c r="AQ203" i="12"/>
  <c r="AL203" i="12"/>
  <c r="AF203" i="12"/>
  <c r="AO197" i="12"/>
  <c r="AQ197" i="12"/>
  <c r="AK197" i="12"/>
  <c r="AN197" i="12"/>
  <c r="AL197" i="12"/>
  <c r="AH197" i="12"/>
  <c r="AE197" i="12"/>
  <c r="AS197" i="12"/>
  <c r="AR197" i="12"/>
  <c r="AP197" i="12"/>
  <c r="AJ197" i="12"/>
  <c r="AI197" i="12"/>
  <c r="AG197" i="12"/>
  <c r="AF197" i="12"/>
  <c r="AM197" i="12"/>
  <c r="AI167" i="12"/>
  <c r="AK167" i="12"/>
  <c r="AG167" i="12"/>
  <c r="AQ167" i="12"/>
  <c r="AP167" i="12"/>
  <c r="AO167" i="12"/>
  <c r="AR167" i="12"/>
  <c r="AN167" i="12"/>
  <c r="AE167" i="12"/>
  <c r="AS167" i="12"/>
  <c r="AM167" i="12"/>
  <c r="AL167" i="12"/>
  <c r="AJ167" i="12"/>
  <c r="AF167" i="12"/>
  <c r="AH167" i="12"/>
  <c r="AI171" i="12"/>
  <c r="AP171" i="12"/>
  <c r="AM171" i="12"/>
  <c r="AE171" i="12"/>
  <c r="AS171" i="12"/>
  <c r="AR171" i="12"/>
  <c r="AG171" i="12"/>
  <c r="AF171" i="12"/>
  <c r="AQ171" i="12"/>
  <c r="AL171" i="12"/>
  <c r="AO171" i="12"/>
  <c r="AN171" i="12"/>
  <c r="AK171" i="12"/>
  <c r="AJ171" i="12"/>
  <c r="AH171" i="12"/>
  <c r="AL190" i="12"/>
  <c r="AS190" i="12"/>
  <c r="AG190" i="12"/>
  <c r="AQ190" i="12"/>
  <c r="AF190" i="12"/>
  <c r="AR190" i="12"/>
  <c r="AN190" i="12"/>
  <c r="AM190" i="12"/>
  <c r="AK190" i="12"/>
  <c r="AO190" i="12"/>
  <c r="AJ190" i="12"/>
  <c r="AE190" i="12"/>
  <c r="AP190" i="12"/>
  <c r="AH190" i="12"/>
  <c r="AI190" i="12"/>
  <c r="AL186" i="12"/>
  <c r="AS186" i="12"/>
  <c r="AF186" i="12"/>
  <c r="AR186" i="12"/>
  <c r="AO186" i="12"/>
  <c r="AQ186" i="12"/>
  <c r="AP186" i="12"/>
  <c r="AN186" i="12"/>
  <c r="AH186" i="12"/>
  <c r="AG186" i="12"/>
  <c r="AE186" i="12"/>
  <c r="AM186" i="12"/>
  <c r="AJ186" i="12"/>
  <c r="AI186" i="12"/>
  <c r="AK186" i="12"/>
  <c r="AI179" i="12"/>
  <c r="AS179" i="12"/>
  <c r="AF179" i="12"/>
  <c r="AJ179" i="12"/>
  <c r="AE179" i="12"/>
  <c r="AR179" i="12"/>
  <c r="AQ179" i="12"/>
  <c r="AP179" i="12"/>
  <c r="AO179" i="12"/>
  <c r="AM179" i="12"/>
  <c r="AL179" i="12"/>
  <c r="AH179" i="12"/>
  <c r="AN179" i="12"/>
  <c r="AK179" i="12"/>
  <c r="AG179" i="12"/>
  <c r="AI183" i="12"/>
  <c r="AL183" i="12"/>
  <c r="AF183" i="12"/>
  <c r="AQ183" i="12"/>
  <c r="AK183" i="12"/>
  <c r="AJ183" i="12"/>
  <c r="AH183" i="12"/>
  <c r="AE183" i="12"/>
  <c r="AS183" i="12"/>
  <c r="AM183" i="12"/>
  <c r="AG183" i="12"/>
  <c r="AP183" i="12"/>
  <c r="AO183" i="12"/>
  <c r="AN183" i="12"/>
  <c r="AR183" i="12"/>
  <c r="AR192" i="12"/>
  <c r="AF192" i="12"/>
  <c r="AM192" i="12"/>
  <c r="AP192" i="12"/>
  <c r="AH192" i="12"/>
  <c r="AS192" i="12"/>
  <c r="AO192" i="12"/>
  <c r="AN192" i="12"/>
  <c r="AL192" i="12"/>
  <c r="AJ192" i="12"/>
  <c r="AI192" i="12"/>
  <c r="AG192" i="12"/>
  <c r="AE192" i="12"/>
  <c r="AQ192" i="12"/>
  <c r="AK192" i="12"/>
  <c r="AL198" i="12"/>
  <c r="AO198" i="12"/>
  <c r="AI198" i="12"/>
  <c r="AP198" i="12"/>
  <c r="AN198" i="12"/>
  <c r="AJ198" i="12"/>
  <c r="AH198" i="12"/>
  <c r="AG198" i="12"/>
  <c r="AF198" i="12"/>
  <c r="AR198" i="12"/>
  <c r="AS198" i="12"/>
  <c r="AQ198" i="12"/>
  <c r="AM198" i="12"/>
  <c r="AE198" i="12"/>
  <c r="AK198" i="12"/>
  <c r="AN677" i="1"/>
  <c r="AH677" i="1"/>
  <c r="AP677" i="1"/>
  <c r="AI677" i="1"/>
  <c r="AO677" i="1"/>
  <c r="AQ677" i="1"/>
  <c r="AR677" i="1"/>
  <c r="AM677" i="1"/>
  <c r="AS677" i="1"/>
  <c r="AG677" i="1"/>
  <c r="AJ677" i="1"/>
  <c r="AE677" i="1"/>
  <c r="AK677" i="1"/>
  <c r="AL677" i="1"/>
  <c r="AF677" i="1"/>
  <c r="AM694" i="1"/>
  <c r="AN694" i="1"/>
  <c r="AK694" i="1"/>
  <c r="AH694" i="1"/>
  <c r="AO694" i="1"/>
  <c r="AJ694" i="1"/>
  <c r="AR694" i="1"/>
  <c r="AQ694" i="1"/>
  <c r="AP694" i="1"/>
  <c r="AI694" i="1"/>
  <c r="AE694" i="1"/>
  <c r="AF694" i="1"/>
  <c r="AS694" i="1"/>
  <c r="AL694" i="1"/>
  <c r="AG694" i="1"/>
  <c r="AQ680" i="1"/>
  <c r="AF680" i="1"/>
  <c r="AK680" i="1"/>
  <c r="AJ680" i="1"/>
  <c r="AR680" i="1"/>
  <c r="AE680" i="1"/>
  <c r="AO680" i="1"/>
  <c r="AP680" i="1"/>
  <c r="AS680" i="1"/>
  <c r="AG680" i="1"/>
  <c r="AM680" i="1"/>
  <c r="AN680" i="1"/>
  <c r="AH680" i="1"/>
  <c r="AL680" i="1"/>
  <c r="AI680" i="1"/>
  <c r="AS675" i="1"/>
  <c r="AG675" i="1"/>
  <c r="AP675" i="1"/>
  <c r="AF675" i="1"/>
  <c r="AK675" i="1"/>
  <c r="AQ675" i="1"/>
  <c r="AN675" i="1"/>
  <c r="AJ675" i="1"/>
  <c r="AL675" i="1"/>
  <c r="AR675" i="1"/>
  <c r="AH675" i="1"/>
  <c r="AE675" i="1"/>
  <c r="AI675" i="1"/>
  <c r="AO675" i="1"/>
  <c r="AM675" i="1"/>
  <c r="AO693" i="1"/>
  <c r="AJ693" i="1"/>
  <c r="AN693" i="1"/>
  <c r="AM693" i="1"/>
  <c r="AL693" i="1"/>
  <c r="AK693" i="1"/>
  <c r="AP693" i="1"/>
  <c r="AE693" i="1"/>
  <c r="AR693" i="1"/>
  <c r="AF693" i="1"/>
  <c r="AH693" i="1"/>
  <c r="AQ693" i="1"/>
  <c r="AS693" i="1"/>
  <c r="AG693" i="1"/>
  <c r="AI693" i="1"/>
  <c r="AJ683" i="1"/>
  <c r="AM683" i="1"/>
  <c r="AH683" i="1"/>
  <c r="AI683" i="1"/>
  <c r="AF683" i="1"/>
  <c r="AE683" i="1"/>
  <c r="AO683" i="1"/>
  <c r="AQ683" i="1"/>
  <c r="AN683" i="1"/>
  <c r="AP683" i="1"/>
  <c r="AL683" i="1"/>
  <c r="AK683" i="1"/>
  <c r="AR683" i="1"/>
  <c r="AS683" i="1"/>
  <c r="AG683" i="1"/>
  <c r="AI682" i="1"/>
  <c r="AG682" i="1"/>
  <c r="AL682" i="1"/>
  <c r="AN682" i="1"/>
  <c r="AR682" i="1"/>
  <c r="AJ682" i="1"/>
  <c r="AE682" i="1"/>
  <c r="AK682" i="1"/>
  <c r="AS682" i="1"/>
  <c r="AO682" i="1"/>
  <c r="AF682" i="1"/>
  <c r="AH682" i="1"/>
  <c r="AQ682" i="1"/>
  <c r="AP682" i="1"/>
  <c r="AM682" i="1"/>
  <c r="AL692" i="1"/>
  <c r="AE692" i="1"/>
  <c r="AM692" i="1"/>
  <c r="AH692" i="1"/>
  <c r="AI692" i="1"/>
  <c r="AK692" i="1"/>
  <c r="AR692" i="1"/>
  <c r="AP692" i="1"/>
  <c r="AJ692" i="1"/>
  <c r="AN692" i="1"/>
  <c r="AO692" i="1"/>
  <c r="AS692" i="1"/>
  <c r="AF692" i="1"/>
  <c r="AG692" i="1"/>
  <c r="AQ692" i="1"/>
  <c r="AM674" i="1"/>
  <c r="AQ674" i="1"/>
  <c r="AF674" i="1"/>
  <c r="AO674" i="1"/>
  <c r="AL674" i="1"/>
  <c r="AH674" i="1"/>
  <c r="AK674" i="1"/>
  <c r="AE674" i="1"/>
  <c r="AS674" i="1"/>
  <c r="AN674" i="1"/>
  <c r="AR674" i="1"/>
  <c r="AP674" i="1"/>
  <c r="AJ674" i="1"/>
  <c r="AG674" i="1"/>
  <c r="AI674" i="1"/>
  <c r="AM517" i="1"/>
  <c r="AJ517" i="1"/>
  <c r="AL517" i="1"/>
  <c r="AH517" i="1"/>
  <c r="AO517" i="1"/>
  <c r="AP517" i="1"/>
  <c r="AE517" i="1"/>
  <c r="AN517" i="1"/>
  <c r="AK517" i="1"/>
  <c r="AQ517" i="1"/>
  <c r="AR517" i="1"/>
  <c r="AF517" i="1"/>
  <c r="AI517" i="1"/>
  <c r="AG517" i="1"/>
  <c r="AS517" i="1"/>
  <c r="AP561" i="1"/>
  <c r="AR561" i="1"/>
  <c r="AQ561" i="1"/>
  <c r="AE561" i="1"/>
  <c r="AF561" i="1"/>
  <c r="AK561" i="1"/>
  <c r="AO561" i="1"/>
  <c r="AS561" i="1"/>
  <c r="AM561" i="1"/>
  <c r="AI561" i="1"/>
  <c r="AH561" i="1"/>
  <c r="AL561" i="1"/>
  <c r="AJ561" i="1"/>
  <c r="AN561" i="1"/>
  <c r="AG561" i="1"/>
  <c r="AK567" i="1"/>
  <c r="AN567" i="1"/>
  <c r="AJ567" i="1"/>
  <c r="AF567" i="1"/>
  <c r="AE567" i="1"/>
  <c r="AQ567" i="1"/>
  <c r="AO567" i="1"/>
  <c r="AL567" i="1"/>
  <c r="AS567" i="1"/>
  <c r="AI567" i="1"/>
  <c r="AR567" i="1"/>
  <c r="AG567" i="1"/>
  <c r="AM567" i="1"/>
  <c r="AP567" i="1"/>
  <c r="AH567" i="1"/>
  <c r="AH568" i="1"/>
  <c r="AL568" i="1"/>
  <c r="AI568" i="1"/>
  <c r="AJ568" i="1"/>
  <c r="AF568" i="1"/>
  <c r="AS568" i="1"/>
  <c r="AP568" i="1"/>
  <c r="AM568" i="1"/>
  <c r="AR568" i="1"/>
  <c r="AG568" i="1"/>
  <c r="AO568" i="1"/>
  <c r="AK568" i="1"/>
  <c r="AQ568" i="1"/>
  <c r="AN568" i="1"/>
  <c r="AE568" i="1"/>
  <c r="AJ571" i="1"/>
  <c r="AQ571" i="1"/>
  <c r="AH571" i="1"/>
  <c r="AK571" i="1"/>
  <c r="AI571" i="1"/>
  <c r="AR571" i="1"/>
  <c r="AS571" i="1"/>
  <c r="AM571" i="1"/>
  <c r="AP571" i="1"/>
  <c r="AF571" i="1"/>
  <c r="AG571" i="1"/>
  <c r="AE571" i="1"/>
  <c r="AL571" i="1"/>
  <c r="AN571" i="1"/>
  <c r="AO571" i="1"/>
  <c r="AM544" i="1"/>
  <c r="AQ544" i="1"/>
  <c r="AR544" i="1"/>
  <c r="AO544" i="1"/>
  <c r="AN544" i="1"/>
  <c r="AF544" i="1"/>
  <c r="AL544" i="1"/>
  <c r="AG544" i="1"/>
  <c r="AI544" i="1"/>
  <c r="AJ544" i="1"/>
  <c r="AE544" i="1"/>
  <c r="AH544" i="1"/>
  <c r="AK544" i="1"/>
  <c r="AS544" i="1"/>
  <c r="AP544" i="1"/>
  <c r="AO713" i="1"/>
  <c r="AJ713" i="1"/>
  <c r="AM713" i="1"/>
  <c r="AK713" i="1"/>
  <c r="AG713" i="1"/>
  <c r="AI713" i="1"/>
  <c r="AH713" i="1"/>
  <c r="AN713" i="1"/>
  <c r="AQ713" i="1"/>
  <c r="AL713" i="1"/>
  <c r="AE713" i="1"/>
  <c r="AP713" i="1"/>
  <c r="AR713" i="1"/>
  <c r="AS713" i="1"/>
  <c r="AF713" i="1"/>
  <c r="AF709" i="1"/>
  <c r="AK709" i="1"/>
  <c r="AE709" i="1"/>
  <c r="AQ709" i="1"/>
  <c r="AS709" i="1"/>
  <c r="AO709" i="1"/>
  <c r="AJ709" i="1"/>
  <c r="AG709" i="1"/>
  <c r="AN709" i="1"/>
  <c r="AL709" i="1"/>
  <c r="AP709" i="1"/>
  <c r="AI709" i="1"/>
  <c r="AR709" i="1"/>
  <c r="AH709" i="1"/>
  <c r="AM709" i="1"/>
  <c r="AQ476" i="1"/>
  <c r="AE476" i="1"/>
  <c r="AS476" i="1"/>
  <c r="AJ476" i="1"/>
  <c r="AF476" i="1"/>
  <c r="AP476" i="1"/>
  <c r="AK476" i="1"/>
  <c r="AI476" i="1"/>
  <c r="AR476" i="1"/>
  <c r="AH476" i="1"/>
  <c r="AO476" i="1"/>
  <c r="AL476" i="1"/>
  <c r="AG476" i="1"/>
  <c r="AN476" i="1"/>
  <c r="AM476" i="1"/>
  <c r="AJ488" i="1"/>
  <c r="AE488" i="1"/>
  <c r="AG488" i="1"/>
  <c r="AO488" i="1"/>
  <c r="AF488" i="1"/>
  <c r="AH488" i="1"/>
  <c r="AP488" i="1"/>
  <c r="AN488" i="1"/>
  <c r="AI488" i="1"/>
  <c r="AS488" i="1"/>
  <c r="AQ488" i="1"/>
  <c r="AK488" i="1"/>
  <c r="AM488" i="1"/>
  <c r="AL488" i="1"/>
  <c r="AR488" i="1"/>
  <c r="AF505" i="1"/>
  <c r="AS505" i="1"/>
  <c r="AQ505" i="1"/>
  <c r="AO505" i="1"/>
  <c r="AE505" i="1"/>
  <c r="AJ505" i="1"/>
  <c r="AI505" i="1"/>
  <c r="AG505" i="1"/>
  <c r="AM505" i="1"/>
  <c r="AR505" i="1"/>
  <c r="AL505" i="1"/>
  <c r="AP505" i="1"/>
  <c r="AH505" i="1"/>
  <c r="AK505" i="1"/>
  <c r="AN505" i="1"/>
  <c r="AL424" i="1"/>
  <c r="AM424" i="1"/>
  <c r="AG424" i="1"/>
  <c r="AE424" i="1"/>
  <c r="AK424" i="1"/>
  <c r="AO424" i="1"/>
  <c r="AQ424" i="1"/>
  <c r="AR424" i="1"/>
  <c r="AS424" i="1"/>
  <c r="AF424" i="1"/>
  <c r="AJ424" i="1"/>
  <c r="AP424" i="1"/>
  <c r="AI424" i="1"/>
  <c r="AN424" i="1"/>
  <c r="AH424" i="1"/>
  <c r="AQ706" i="1"/>
  <c r="AI706" i="1"/>
  <c r="AF706" i="1"/>
  <c r="AO706" i="1"/>
  <c r="AP706" i="1"/>
  <c r="AK706" i="1"/>
  <c r="AL706" i="1"/>
  <c r="AH706" i="1"/>
  <c r="AG706" i="1"/>
  <c r="AE706" i="1"/>
  <c r="AM706" i="1"/>
  <c r="AJ706" i="1"/>
  <c r="AR706" i="1"/>
  <c r="AS706" i="1"/>
  <c r="AN706" i="1"/>
  <c r="AJ732" i="1"/>
  <c r="AI732" i="1"/>
  <c r="AH732" i="1"/>
  <c r="AL732" i="1"/>
  <c r="AR732" i="1"/>
  <c r="AN732" i="1"/>
  <c r="AF732" i="1"/>
  <c r="AK732" i="1"/>
  <c r="AP732" i="1"/>
  <c r="AE732" i="1"/>
  <c r="AO732" i="1"/>
  <c r="AQ732" i="1"/>
  <c r="AM732" i="1"/>
  <c r="AG732" i="1"/>
  <c r="AS732" i="1"/>
  <c r="AS704" i="1"/>
  <c r="AL704" i="1"/>
  <c r="AN704" i="1"/>
  <c r="AR704" i="1"/>
  <c r="AQ704" i="1"/>
  <c r="AE704" i="1"/>
  <c r="AP704" i="1"/>
  <c r="AG704" i="1"/>
  <c r="AM704" i="1"/>
  <c r="AO704" i="1"/>
  <c r="AJ704" i="1"/>
  <c r="AI704" i="1"/>
  <c r="AK704" i="1"/>
  <c r="AH704" i="1"/>
  <c r="AF704" i="1"/>
  <c r="AL564" i="1"/>
  <c r="AP564" i="1"/>
  <c r="AK564" i="1"/>
  <c r="AM564" i="1"/>
  <c r="AH564" i="1"/>
  <c r="AI564" i="1"/>
  <c r="AG564" i="1"/>
  <c r="AQ564" i="1"/>
  <c r="AJ564" i="1"/>
  <c r="AN564" i="1"/>
  <c r="AR564" i="1"/>
  <c r="AS564" i="1"/>
  <c r="AO564" i="1"/>
  <c r="AE564" i="1"/>
  <c r="AF564" i="1"/>
  <c r="AP579" i="1"/>
  <c r="AF579" i="1"/>
  <c r="AQ579" i="1"/>
  <c r="AJ579" i="1"/>
  <c r="AK579" i="1"/>
  <c r="AN579" i="1"/>
  <c r="AG579" i="1"/>
  <c r="AH579" i="1"/>
  <c r="AO579" i="1"/>
  <c r="AL579" i="1"/>
  <c r="AE579" i="1"/>
  <c r="AM579" i="1"/>
  <c r="AI579" i="1"/>
  <c r="AJ563" i="1"/>
  <c r="AR563" i="1"/>
  <c r="AI563" i="1"/>
  <c r="AP563" i="1"/>
  <c r="AK563" i="1"/>
  <c r="AM563" i="1"/>
  <c r="AN563" i="1"/>
  <c r="AE563" i="1"/>
  <c r="AH563" i="1"/>
  <c r="AL563" i="1"/>
  <c r="AO563" i="1"/>
  <c r="AQ563" i="1"/>
  <c r="AS563" i="1"/>
  <c r="AF563" i="1"/>
  <c r="AG563" i="1"/>
  <c r="AE566" i="1"/>
  <c r="AI566" i="1"/>
  <c r="AR566" i="1"/>
  <c r="AM566" i="1"/>
  <c r="AF566" i="1"/>
  <c r="AP566" i="1"/>
  <c r="AH566" i="1"/>
  <c r="AK566" i="1"/>
  <c r="AS566" i="1"/>
  <c r="AO566" i="1"/>
  <c r="AQ566" i="1"/>
  <c r="AJ566" i="1"/>
  <c r="AL566" i="1"/>
  <c r="AN566" i="1"/>
  <c r="AG566" i="1"/>
  <c r="AN543" i="1"/>
  <c r="AO543" i="1"/>
  <c r="AI543" i="1"/>
  <c r="AH543" i="1"/>
  <c r="AL543" i="1"/>
  <c r="AG543" i="1"/>
  <c r="AF543" i="1"/>
  <c r="AE543" i="1"/>
  <c r="AQ543" i="1"/>
  <c r="AP543" i="1"/>
  <c r="AK543" i="1"/>
  <c r="AM543" i="1"/>
  <c r="AJ543" i="1"/>
  <c r="AR543" i="1"/>
  <c r="AS543" i="1"/>
  <c r="AP521" i="1"/>
  <c r="AO521" i="1"/>
  <c r="AI521" i="1"/>
  <c r="AF521" i="1"/>
  <c r="AG521" i="1"/>
  <c r="AQ521" i="1"/>
  <c r="AE521" i="1"/>
  <c r="AN521" i="1"/>
  <c r="AS521" i="1"/>
  <c r="AK521" i="1"/>
  <c r="AM521" i="1"/>
  <c r="AJ521" i="1"/>
  <c r="AR521" i="1"/>
  <c r="AL521" i="1"/>
  <c r="AH521" i="1"/>
  <c r="AE460" i="1"/>
  <c r="AI460" i="1"/>
  <c r="AP460" i="1"/>
  <c r="AL460" i="1"/>
  <c r="AG460" i="1"/>
  <c r="AO460" i="1"/>
  <c r="AM460" i="1"/>
  <c r="AF460" i="1"/>
  <c r="AJ460" i="1"/>
  <c r="AN460" i="1"/>
  <c r="AQ460" i="1"/>
  <c r="AS460" i="1"/>
  <c r="AR460" i="1"/>
  <c r="AH460" i="1"/>
  <c r="AK460" i="1"/>
  <c r="AF462" i="1"/>
  <c r="AS462" i="1"/>
  <c r="AE462" i="1"/>
  <c r="AI462" i="1"/>
  <c r="AR462" i="1"/>
  <c r="AG462" i="1"/>
  <c r="AL462" i="1"/>
  <c r="AQ462" i="1"/>
  <c r="AJ462" i="1"/>
  <c r="AM462" i="1"/>
  <c r="AN462" i="1"/>
  <c r="AH462" i="1"/>
  <c r="AK462" i="1"/>
  <c r="AO462" i="1"/>
  <c r="AP462" i="1"/>
  <c r="AK464" i="1"/>
  <c r="AM464" i="1"/>
  <c r="AL464" i="1"/>
  <c r="AS464" i="1"/>
  <c r="AH464" i="1"/>
  <c r="AE464" i="1"/>
  <c r="AG464" i="1"/>
  <c r="AQ464" i="1"/>
  <c r="AO464" i="1"/>
  <c r="AI464" i="1"/>
  <c r="AF464" i="1"/>
  <c r="AP464" i="1"/>
  <c r="AR464" i="1"/>
  <c r="AN464" i="1"/>
  <c r="AJ464" i="1"/>
  <c r="AQ466" i="1"/>
  <c r="AO466" i="1"/>
  <c r="AP466" i="1"/>
  <c r="AK466" i="1"/>
  <c r="AE466" i="1"/>
  <c r="AS466" i="1"/>
  <c r="AI466" i="1"/>
  <c r="AG466" i="1"/>
  <c r="AF466" i="1"/>
  <c r="AM466" i="1"/>
  <c r="AR466" i="1"/>
  <c r="AN466" i="1"/>
  <c r="AH466" i="1"/>
  <c r="AL466" i="1"/>
  <c r="AJ466" i="1"/>
  <c r="AM491" i="1"/>
  <c r="AP491" i="1"/>
  <c r="AR491" i="1"/>
  <c r="AJ491" i="1"/>
  <c r="AO491" i="1"/>
  <c r="AS491" i="1"/>
  <c r="AQ491" i="1"/>
  <c r="AH491" i="1"/>
  <c r="AK491" i="1"/>
  <c r="AE491" i="1"/>
  <c r="AF491" i="1"/>
  <c r="AL491" i="1"/>
  <c r="AN491" i="1"/>
  <c r="AG491" i="1"/>
  <c r="AI491" i="1"/>
  <c r="AJ502" i="1"/>
  <c r="AK502" i="1"/>
  <c r="AP502" i="1"/>
  <c r="AG502" i="1"/>
  <c r="AQ502" i="1"/>
  <c r="AI502" i="1"/>
  <c r="AF502" i="1"/>
  <c r="AR502" i="1"/>
  <c r="AM502" i="1"/>
  <c r="AH502" i="1"/>
  <c r="AL502" i="1"/>
  <c r="AS502" i="1"/>
  <c r="AE502" i="1"/>
  <c r="AN502" i="1"/>
  <c r="AO502" i="1"/>
  <c r="AH435" i="1"/>
  <c r="AG435" i="1"/>
  <c r="AE435" i="1"/>
  <c r="AP435" i="1"/>
  <c r="AM435" i="1"/>
  <c r="AN435" i="1"/>
  <c r="AQ435" i="1"/>
  <c r="AL435" i="1"/>
  <c r="AI435" i="1"/>
  <c r="AJ435" i="1"/>
  <c r="AR435" i="1"/>
  <c r="AS435" i="1"/>
  <c r="AO435" i="1"/>
  <c r="AK435" i="1"/>
  <c r="AF435" i="1"/>
  <c r="AJ448" i="1"/>
  <c r="AL448" i="1"/>
  <c r="AI448" i="1"/>
  <c r="AH448" i="1"/>
  <c r="AP448" i="1"/>
  <c r="AR448" i="1"/>
  <c r="AS448" i="1"/>
  <c r="AN448" i="1"/>
  <c r="AE448" i="1"/>
  <c r="AM448" i="1"/>
  <c r="AQ448" i="1"/>
  <c r="AG448" i="1"/>
  <c r="AK448" i="1"/>
  <c r="AF448" i="1"/>
  <c r="AO448" i="1"/>
  <c r="AL621" i="1"/>
  <c r="AK621" i="1"/>
  <c r="AM621" i="1"/>
  <c r="AF621" i="1"/>
  <c r="AI621" i="1"/>
  <c r="AJ621" i="1"/>
  <c r="AE621" i="1"/>
  <c r="AQ621" i="1"/>
  <c r="AO621" i="1"/>
  <c r="AS621" i="1"/>
  <c r="AP621" i="1"/>
  <c r="AG621" i="1"/>
  <c r="AH621" i="1"/>
  <c r="AN621" i="1"/>
  <c r="AR621" i="1"/>
  <c r="AM638" i="1"/>
  <c r="AQ638" i="1"/>
  <c r="AK638" i="1"/>
  <c r="AL638" i="1"/>
  <c r="AI638" i="1"/>
  <c r="AE638" i="1"/>
  <c r="AO638" i="1"/>
  <c r="AG638" i="1"/>
  <c r="AF638" i="1"/>
  <c r="AN638" i="1"/>
  <c r="AR638" i="1"/>
  <c r="AH638" i="1"/>
  <c r="AJ638" i="1"/>
  <c r="AS638" i="1"/>
  <c r="AP638" i="1"/>
  <c r="AE399" i="1"/>
  <c r="AK399" i="1"/>
  <c r="AP399" i="1"/>
  <c r="AL399" i="1"/>
  <c r="AF399" i="1"/>
  <c r="AO399" i="1"/>
  <c r="AI399" i="1"/>
  <c r="AM399" i="1"/>
  <c r="AR399" i="1"/>
  <c r="AH399" i="1"/>
  <c r="AJ399" i="1"/>
  <c r="AG399" i="1"/>
  <c r="AS399" i="1"/>
  <c r="AN399" i="1"/>
  <c r="AQ399" i="1"/>
  <c r="AN400" i="1"/>
  <c r="AI400" i="1"/>
  <c r="AM400" i="1"/>
  <c r="AP400" i="1"/>
  <c r="AH400" i="1"/>
  <c r="AG400" i="1"/>
  <c r="AO400" i="1"/>
  <c r="AE400" i="1"/>
  <c r="AF400" i="1"/>
  <c r="AQ400" i="1"/>
  <c r="AS400" i="1"/>
  <c r="AL400" i="1"/>
  <c r="AJ400" i="1"/>
  <c r="AK400" i="1"/>
  <c r="AR400" i="1"/>
  <c r="AI402" i="1"/>
  <c r="AG402" i="1"/>
  <c r="AN402" i="1"/>
  <c r="AH402" i="1"/>
  <c r="AL402" i="1"/>
  <c r="AJ402" i="1"/>
  <c r="AE402" i="1"/>
  <c r="AS402" i="1"/>
  <c r="AO402" i="1"/>
  <c r="AF402" i="1"/>
  <c r="AR402" i="1"/>
  <c r="AM402" i="1"/>
  <c r="AK402" i="1"/>
  <c r="AP402" i="1"/>
  <c r="AQ402" i="1"/>
  <c r="AE582" i="1"/>
  <c r="AI582" i="1"/>
  <c r="AF582" i="1"/>
  <c r="AH582" i="1"/>
  <c r="AQ582" i="1"/>
  <c r="AK582" i="1"/>
  <c r="AL582" i="1"/>
  <c r="AP582" i="1"/>
  <c r="AJ582" i="1"/>
  <c r="AN582" i="1"/>
  <c r="AO582" i="1"/>
  <c r="AM582" i="1"/>
  <c r="AG582" i="1"/>
  <c r="AE603" i="1"/>
  <c r="AO603" i="1"/>
  <c r="AH603" i="1"/>
  <c r="AL603" i="1"/>
  <c r="AF603" i="1"/>
  <c r="AQ603" i="1"/>
  <c r="AK603" i="1"/>
  <c r="AR603" i="1"/>
  <c r="AN603" i="1"/>
  <c r="AP603" i="1"/>
  <c r="AG603" i="1"/>
  <c r="AJ603" i="1"/>
  <c r="AI603" i="1"/>
  <c r="AS603" i="1"/>
  <c r="AM603" i="1"/>
  <c r="AS359" i="1"/>
  <c r="AG359" i="1"/>
  <c r="AN359" i="1"/>
  <c r="AE359" i="1"/>
  <c r="AQ359" i="1"/>
  <c r="AL359" i="1"/>
  <c r="AO359" i="1"/>
  <c r="AH359" i="1"/>
  <c r="AP359" i="1"/>
  <c r="AR359" i="1"/>
  <c r="AF359" i="1"/>
  <c r="AK359" i="1"/>
  <c r="AJ359" i="1"/>
  <c r="AI359" i="1"/>
  <c r="AM359" i="1"/>
  <c r="AP361" i="1"/>
  <c r="AL361" i="1"/>
  <c r="AS361" i="1"/>
  <c r="AF361" i="1"/>
  <c r="AM361" i="1"/>
  <c r="AE361" i="1"/>
  <c r="AH361" i="1"/>
  <c r="AJ361" i="1"/>
  <c r="AI361" i="1"/>
  <c r="AR361" i="1"/>
  <c r="AO361" i="1"/>
  <c r="AG361" i="1"/>
  <c r="AK361" i="1"/>
  <c r="AQ361" i="1"/>
  <c r="AN361" i="1"/>
  <c r="AH664" i="1"/>
  <c r="AN664" i="1"/>
  <c r="AK664" i="1"/>
  <c r="AG664" i="1"/>
  <c r="AL664" i="1"/>
  <c r="AR664" i="1"/>
  <c r="AF664" i="1"/>
  <c r="AS664" i="1"/>
  <c r="AJ664" i="1"/>
  <c r="AO664" i="1"/>
  <c r="AM664" i="1"/>
  <c r="AQ664" i="1"/>
  <c r="AE664" i="1"/>
  <c r="AP664" i="1"/>
  <c r="AI664" i="1"/>
  <c r="AS669" i="1"/>
  <c r="AG669" i="1"/>
  <c r="AK669" i="1"/>
  <c r="AF669" i="1"/>
  <c r="AL669" i="1"/>
  <c r="AE669" i="1"/>
  <c r="AO669" i="1"/>
  <c r="AJ669" i="1"/>
  <c r="AM669" i="1"/>
  <c r="AN669" i="1"/>
  <c r="AR669" i="1"/>
  <c r="AI669" i="1"/>
  <c r="AQ669" i="1"/>
  <c r="AP669" i="1"/>
  <c r="AH669" i="1"/>
  <c r="AP687" i="1"/>
  <c r="AO687" i="1"/>
  <c r="AE687" i="1"/>
  <c r="AQ687" i="1"/>
  <c r="AS687" i="1"/>
  <c r="AJ687" i="1"/>
  <c r="AR687" i="1"/>
  <c r="AN687" i="1"/>
  <c r="AF687" i="1"/>
  <c r="AH687" i="1"/>
  <c r="AK687" i="1"/>
  <c r="AG687" i="1"/>
  <c r="AI687" i="1"/>
  <c r="AL687" i="1"/>
  <c r="AM687" i="1"/>
  <c r="AF700" i="1"/>
  <c r="AP700" i="1"/>
  <c r="AO700" i="1"/>
  <c r="AS700" i="1"/>
  <c r="AM700" i="1"/>
  <c r="AL700" i="1"/>
  <c r="AH700" i="1"/>
  <c r="AQ700" i="1"/>
  <c r="AJ700" i="1"/>
  <c r="AR700" i="1"/>
  <c r="AI700" i="1"/>
  <c r="AG700" i="1"/>
  <c r="AK700" i="1"/>
  <c r="AE700" i="1"/>
  <c r="AN700" i="1"/>
  <c r="AH315" i="1"/>
  <c r="AG315" i="1"/>
  <c r="AJ315" i="1"/>
  <c r="AR315" i="1"/>
  <c r="AI315" i="1"/>
  <c r="AK315" i="1"/>
  <c r="AE315" i="1"/>
  <c r="AO315" i="1"/>
  <c r="AF315" i="1"/>
  <c r="AS315" i="1"/>
  <c r="AL315" i="1"/>
  <c r="AP315" i="1"/>
  <c r="AM315" i="1"/>
  <c r="AQ315" i="1"/>
  <c r="AN315" i="1"/>
  <c r="AE322" i="1"/>
  <c r="AN322" i="1"/>
  <c r="AF322" i="1"/>
  <c r="AG322" i="1"/>
  <c r="AQ322" i="1"/>
  <c r="AO322" i="1"/>
  <c r="AI322" i="1"/>
  <c r="AP322" i="1"/>
  <c r="AR322" i="1"/>
  <c r="AJ322" i="1"/>
  <c r="AL322" i="1"/>
  <c r="AM322" i="1"/>
  <c r="AS322" i="1"/>
  <c r="AH322" i="1"/>
  <c r="AK322" i="1"/>
  <c r="K239" i="12"/>
  <c r="J239" i="12"/>
  <c r="G239" i="9"/>
  <c r="H239" i="12"/>
  <c r="L239" i="12"/>
  <c r="I239" i="12"/>
  <c r="M239" i="12"/>
  <c r="K243" i="12"/>
  <c r="L243" i="12"/>
  <c r="H243" i="12"/>
  <c r="I243" i="12"/>
  <c r="J243" i="12"/>
  <c r="G243" i="9"/>
  <c r="M243" i="12"/>
  <c r="AJ670" i="12"/>
  <c r="AK670" i="12"/>
  <c r="AL670" i="12"/>
  <c r="AI670" i="12"/>
  <c r="AN670" i="12"/>
  <c r="AF670" i="12"/>
  <c r="AG670" i="12"/>
  <c r="AQ670" i="12"/>
  <c r="AO670" i="12"/>
  <c r="AE670" i="12"/>
  <c r="AP670" i="12"/>
  <c r="AM670" i="12"/>
  <c r="AH670" i="12"/>
  <c r="E670" i="12"/>
  <c r="D670" i="12"/>
  <c r="G670" i="12"/>
  <c r="F670" i="12"/>
  <c r="C670" i="12"/>
  <c r="B670" i="12"/>
  <c r="AE654" i="12"/>
  <c r="AI654" i="12"/>
  <c r="AP654" i="12"/>
  <c r="AF654" i="12"/>
  <c r="AO654" i="12"/>
  <c r="AN654" i="12"/>
  <c r="AL654" i="12"/>
  <c r="AK654" i="12"/>
  <c r="AM654" i="12"/>
  <c r="AJ654" i="12"/>
  <c r="AG654" i="12"/>
  <c r="AH654" i="12"/>
  <c r="AQ654" i="12"/>
  <c r="G654" i="12"/>
  <c r="D654" i="12"/>
  <c r="F654" i="12"/>
  <c r="E654" i="12"/>
  <c r="C654" i="12"/>
  <c r="B654" i="12"/>
  <c r="AN649" i="12"/>
  <c r="AK649" i="12"/>
  <c r="AG649" i="12"/>
  <c r="AH649" i="12"/>
  <c r="AL649" i="12"/>
  <c r="AQ649" i="12"/>
  <c r="AF649" i="12"/>
  <c r="AP649" i="12"/>
  <c r="AO649" i="12"/>
  <c r="AM649" i="12"/>
  <c r="AE649" i="12"/>
  <c r="AI649" i="12"/>
  <c r="AJ649" i="12"/>
  <c r="F649" i="12"/>
  <c r="G649" i="12"/>
  <c r="D649" i="12"/>
  <c r="E649" i="12"/>
  <c r="C649" i="12"/>
  <c r="B649" i="12"/>
  <c r="AK703" i="12"/>
  <c r="AL703" i="12"/>
  <c r="AI703" i="12"/>
  <c r="AJ703" i="12"/>
  <c r="AO703" i="12"/>
  <c r="AF703" i="12"/>
  <c r="AM703" i="12"/>
  <c r="AP703" i="12"/>
  <c r="AN703" i="12"/>
  <c r="AQ703" i="12"/>
  <c r="AG703" i="12"/>
  <c r="AE703" i="12"/>
  <c r="AH703" i="12"/>
  <c r="E703" i="12"/>
  <c r="F703" i="12"/>
  <c r="D703" i="12"/>
  <c r="G703" i="12"/>
  <c r="C703" i="12"/>
  <c r="B703" i="12"/>
  <c r="AM710" i="12"/>
  <c r="AO710" i="12"/>
  <c r="AJ710" i="12"/>
  <c r="AN710" i="12"/>
  <c r="AK710" i="12"/>
  <c r="AL710" i="12"/>
  <c r="AI710" i="12"/>
  <c r="AH710" i="12"/>
  <c r="AG710" i="12"/>
  <c r="AF710" i="12"/>
  <c r="AP710" i="12"/>
  <c r="AQ710" i="12"/>
  <c r="AE710" i="12"/>
  <c r="D710" i="12"/>
  <c r="E710" i="12"/>
  <c r="G710" i="12"/>
  <c r="F710" i="12"/>
  <c r="C710" i="12"/>
  <c r="B710" i="12"/>
  <c r="AI610" i="12"/>
  <c r="AO610" i="12"/>
  <c r="AN610" i="12"/>
  <c r="AP610" i="12"/>
  <c r="AQ610" i="12"/>
  <c r="AE610" i="12"/>
  <c r="AH610" i="12"/>
  <c r="AK610" i="12"/>
  <c r="AL610" i="12"/>
  <c r="AJ610" i="12"/>
  <c r="AG610" i="12"/>
  <c r="AF610" i="12"/>
  <c r="AM610" i="12"/>
  <c r="G610" i="12"/>
  <c r="D610" i="12"/>
  <c r="E610" i="12"/>
  <c r="F610" i="12"/>
  <c r="C610" i="12"/>
  <c r="B610" i="12"/>
  <c r="AJ584" i="12"/>
  <c r="AQ584" i="12"/>
  <c r="AG584" i="12"/>
  <c r="AM584" i="12"/>
  <c r="AE584" i="12"/>
  <c r="AN584" i="12"/>
  <c r="AO584" i="12"/>
  <c r="AL584" i="12"/>
  <c r="AK584" i="12"/>
  <c r="AI584" i="12"/>
  <c r="AH584" i="12"/>
  <c r="AF584" i="12"/>
  <c r="AP584" i="12"/>
  <c r="D584" i="12"/>
  <c r="E584" i="12"/>
  <c r="F584" i="12"/>
  <c r="G584" i="12"/>
  <c r="C584" i="12"/>
  <c r="B584" i="12"/>
  <c r="AQ608" i="12"/>
  <c r="AE608" i="12"/>
  <c r="AK608" i="12"/>
  <c r="AJ608" i="12"/>
  <c r="AL608" i="12"/>
  <c r="AM608" i="12"/>
  <c r="AG608" i="12"/>
  <c r="AN608" i="12"/>
  <c r="AO608" i="12"/>
  <c r="AI608" i="12"/>
  <c r="AH608" i="12"/>
  <c r="AF608" i="12"/>
  <c r="AP608" i="12"/>
  <c r="E608" i="12"/>
  <c r="G608" i="12"/>
  <c r="D608" i="12"/>
  <c r="F608" i="12"/>
  <c r="C608" i="12"/>
  <c r="B608" i="12"/>
  <c r="AI406" i="12"/>
  <c r="AO406" i="12"/>
  <c r="AS406" i="12"/>
  <c r="AG406" i="12"/>
  <c r="AQ406" i="12"/>
  <c r="AK406" i="12"/>
  <c r="AE406" i="12"/>
  <c r="AH406" i="12"/>
  <c r="AR406" i="12"/>
  <c r="AM406" i="12"/>
  <c r="AF406" i="12"/>
  <c r="AN406" i="12"/>
  <c r="AJ406" i="12"/>
  <c r="AP406" i="12"/>
  <c r="AL406" i="12"/>
  <c r="B406" i="12"/>
  <c r="E406" i="12"/>
  <c r="D406" i="12"/>
  <c r="F406" i="12"/>
  <c r="C406" i="12"/>
  <c r="G406" i="12"/>
  <c r="AQ401" i="12"/>
  <c r="AJ401" i="12"/>
  <c r="AR401" i="12"/>
  <c r="AF401" i="12"/>
  <c r="AL401" i="12"/>
  <c r="AH401" i="12"/>
  <c r="AE401" i="12"/>
  <c r="AK401" i="12"/>
  <c r="AO401" i="12"/>
  <c r="AG401" i="12"/>
  <c r="AN401" i="12"/>
  <c r="AI401" i="12"/>
  <c r="AS401" i="12"/>
  <c r="AP401" i="12"/>
  <c r="AM401" i="12"/>
  <c r="F401" i="12"/>
  <c r="E401" i="12"/>
  <c r="D401" i="12"/>
  <c r="C401" i="12"/>
  <c r="G401" i="12"/>
  <c r="B401" i="12"/>
  <c r="AM408" i="12"/>
  <c r="AO408" i="12"/>
  <c r="AI408" i="12"/>
  <c r="AQ408" i="12"/>
  <c r="AL408" i="12"/>
  <c r="AJ408" i="12"/>
  <c r="AR408" i="12"/>
  <c r="AE408" i="12"/>
  <c r="AF408" i="12"/>
  <c r="AN408" i="12"/>
  <c r="AH408" i="12"/>
  <c r="AP408" i="12"/>
  <c r="AG408" i="12"/>
  <c r="AK408" i="12"/>
  <c r="AS408" i="12"/>
  <c r="D408" i="12"/>
  <c r="C408" i="12"/>
  <c r="F408" i="12"/>
  <c r="G408" i="12"/>
  <c r="E408" i="12"/>
  <c r="B408" i="12"/>
  <c r="AJ465" i="12"/>
  <c r="AH465" i="12"/>
  <c r="AM465" i="12"/>
  <c r="AI465" i="12"/>
  <c r="AE465" i="12"/>
  <c r="AN465" i="12"/>
  <c r="AR465" i="12"/>
  <c r="AF465" i="12"/>
  <c r="AL465" i="12"/>
  <c r="AS465" i="12"/>
  <c r="AG465" i="12"/>
  <c r="AK465" i="12"/>
  <c r="AO465" i="12"/>
  <c r="AP465" i="12"/>
  <c r="AQ465" i="12"/>
  <c r="E465" i="12"/>
  <c r="F465" i="12"/>
  <c r="G465" i="12"/>
  <c r="D465" i="12"/>
  <c r="C465" i="12"/>
  <c r="B465" i="12"/>
  <c r="AO472" i="12"/>
  <c r="AR472" i="12"/>
  <c r="AF472" i="12"/>
  <c r="AI472" i="12"/>
  <c r="AE472" i="12"/>
  <c r="AP472" i="12"/>
  <c r="AJ472" i="12"/>
  <c r="AL472" i="12"/>
  <c r="AM472" i="12"/>
  <c r="AQ472" i="12"/>
  <c r="AN472" i="12"/>
  <c r="AH472" i="12"/>
  <c r="AG472" i="12"/>
  <c r="AK472" i="12"/>
  <c r="AS472" i="12"/>
  <c r="G472" i="12"/>
  <c r="D472" i="12"/>
  <c r="F472" i="12"/>
  <c r="E472" i="12"/>
  <c r="C472" i="12"/>
  <c r="B472" i="12"/>
  <c r="AQ479" i="12"/>
  <c r="AM479" i="12"/>
  <c r="AE479" i="12"/>
  <c r="AK479" i="12"/>
  <c r="AL479" i="12"/>
  <c r="AI479" i="12"/>
  <c r="AN479" i="12"/>
  <c r="AO479" i="12"/>
  <c r="AS479" i="12"/>
  <c r="AG479" i="12"/>
  <c r="AP479" i="12"/>
  <c r="AR479" i="12"/>
  <c r="AF479" i="12"/>
  <c r="AH479" i="12"/>
  <c r="AJ479" i="12"/>
  <c r="D479" i="12"/>
  <c r="G479" i="12"/>
  <c r="F479" i="12"/>
  <c r="E479" i="12"/>
  <c r="C479" i="12"/>
  <c r="B479" i="12"/>
  <c r="AI621" i="12"/>
  <c r="AH621" i="12"/>
  <c r="AO621" i="12"/>
  <c r="AJ621" i="12"/>
  <c r="AK621" i="12"/>
  <c r="AL621" i="12"/>
  <c r="AG621" i="12"/>
  <c r="AQ621" i="12"/>
  <c r="AF621" i="12"/>
  <c r="AE621" i="12"/>
  <c r="AN621" i="12"/>
  <c r="AM621" i="12"/>
  <c r="AP621" i="12"/>
  <c r="G621" i="12"/>
  <c r="D621" i="12"/>
  <c r="F621" i="12"/>
  <c r="E621" i="12"/>
  <c r="C621" i="12"/>
  <c r="B621" i="12"/>
  <c r="AJ620" i="12"/>
  <c r="AM620" i="12"/>
  <c r="AL620" i="12"/>
  <c r="AG620" i="12"/>
  <c r="AN620" i="12"/>
  <c r="AO620" i="12"/>
  <c r="AQ620" i="12"/>
  <c r="AE620" i="12"/>
  <c r="AK620" i="12"/>
  <c r="AI620" i="12"/>
  <c r="AF620" i="12"/>
  <c r="AP620" i="12"/>
  <c r="AH620" i="12"/>
  <c r="G620" i="12"/>
  <c r="F620" i="12"/>
  <c r="D620" i="12"/>
  <c r="E620" i="12"/>
  <c r="C620" i="12"/>
  <c r="B620" i="12"/>
  <c r="AO612" i="12"/>
  <c r="AH612" i="12"/>
  <c r="AI612" i="12"/>
  <c r="AL612" i="12"/>
  <c r="AJ612" i="12"/>
  <c r="AK612" i="12"/>
  <c r="AP612" i="12"/>
  <c r="AG612" i="12"/>
  <c r="AE612" i="12"/>
  <c r="AF612" i="12"/>
  <c r="AN612" i="12"/>
  <c r="AM612" i="12"/>
  <c r="AQ612" i="12"/>
  <c r="G612" i="12"/>
  <c r="E612" i="12"/>
  <c r="F612" i="12"/>
  <c r="D612" i="12"/>
  <c r="C612" i="12"/>
  <c r="B612" i="12"/>
  <c r="AF558" i="12"/>
  <c r="AM558" i="12"/>
  <c r="AI558" i="12"/>
  <c r="AK558" i="12"/>
  <c r="AG558" i="12"/>
  <c r="AJ558" i="12"/>
  <c r="AE558" i="12"/>
  <c r="AH558" i="12"/>
  <c r="AP558" i="12"/>
  <c r="AQ558" i="12"/>
  <c r="AO558" i="12"/>
  <c r="AN558" i="12"/>
  <c r="AL558" i="12"/>
  <c r="E558" i="12"/>
  <c r="D558" i="12"/>
  <c r="F558" i="12"/>
  <c r="G558" i="12"/>
  <c r="C558" i="12"/>
  <c r="B558" i="12"/>
  <c r="AN554" i="12"/>
  <c r="AL554" i="12"/>
  <c r="AQ554" i="12"/>
  <c r="AM554" i="12"/>
  <c r="AO554" i="12"/>
  <c r="AK554" i="12"/>
  <c r="AP554" i="12"/>
  <c r="AE554" i="12"/>
  <c r="AJ554" i="12"/>
  <c r="AF554" i="12"/>
  <c r="AH554" i="12"/>
  <c r="AI554" i="12"/>
  <c r="AG554" i="12"/>
  <c r="G554" i="12"/>
  <c r="F554" i="12"/>
  <c r="E554" i="12"/>
  <c r="D554" i="12"/>
  <c r="C554" i="12"/>
  <c r="B554" i="12"/>
  <c r="AI358" i="12"/>
  <c r="AO358" i="12"/>
  <c r="AH358" i="12"/>
  <c r="AS358" i="12"/>
  <c r="AG358" i="12"/>
  <c r="AK358" i="12"/>
  <c r="AR358" i="12"/>
  <c r="AM358" i="12"/>
  <c r="AQ358" i="12"/>
  <c r="AJ358" i="12"/>
  <c r="AE358" i="12"/>
  <c r="AN358" i="12"/>
  <c r="AF358" i="12"/>
  <c r="AP358" i="12"/>
  <c r="AL358" i="12"/>
  <c r="G358" i="12"/>
  <c r="F358" i="12"/>
  <c r="E358" i="12"/>
  <c r="D358" i="12"/>
  <c r="C358" i="12"/>
  <c r="B358" i="12"/>
  <c r="AQ353" i="12"/>
  <c r="AE353" i="12"/>
  <c r="AO353" i="12"/>
  <c r="AS353" i="12"/>
  <c r="AL353" i="12"/>
  <c r="AH353" i="12"/>
  <c r="AG353" i="12"/>
  <c r="AN353" i="12"/>
  <c r="AI353" i="12"/>
  <c r="AR353" i="12"/>
  <c r="AM353" i="12"/>
  <c r="AF353" i="12"/>
  <c r="AJ353" i="12"/>
  <c r="AK353" i="12"/>
  <c r="AP353" i="12"/>
  <c r="E353" i="12"/>
  <c r="D353" i="12"/>
  <c r="C353" i="12"/>
  <c r="F353" i="12"/>
  <c r="B353" i="12"/>
  <c r="G353" i="12"/>
  <c r="AI361" i="12"/>
  <c r="AO361" i="12"/>
  <c r="AH361" i="12"/>
  <c r="AS361" i="12"/>
  <c r="AG361" i="12"/>
  <c r="AQ361" i="12"/>
  <c r="AE361" i="12"/>
  <c r="AK361" i="12"/>
  <c r="AR361" i="12"/>
  <c r="AM361" i="12"/>
  <c r="AF361" i="12"/>
  <c r="AN361" i="12"/>
  <c r="AP361" i="12"/>
  <c r="AL361" i="12"/>
  <c r="AJ361" i="12"/>
  <c r="B361" i="12"/>
  <c r="E361" i="12"/>
  <c r="G361" i="12"/>
  <c r="F361" i="12"/>
  <c r="D361" i="12"/>
  <c r="C361" i="12"/>
  <c r="AG691" i="12"/>
  <c r="AH691" i="12"/>
  <c r="AI691" i="12"/>
  <c r="AJ691" i="12"/>
  <c r="AF691" i="12"/>
  <c r="AM691" i="12"/>
  <c r="AN691" i="12"/>
  <c r="AO691" i="12"/>
  <c r="AP691" i="12"/>
  <c r="AQ691" i="12"/>
  <c r="AE691" i="12"/>
  <c r="AL691" i="12"/>
  <c r="AK691" i="12"/>
  <c r="D691" i="12"/>
  <c r="G691" i="12"/>
  <c r="F691" i="12"/>
  <c r="E691" i="12"/>
  <c r="C691" i="12"/>
  <c r="B691" i="12"/>
  <c r="AN687" i="12"/>
  <c r="AO687" i="12"/>
  <c r="AP687" i="12"/>
  <c r="AK687" i="12"/>
  <c r="AI687" i="12"/>
  <c r="AJ687" i="12"/>
  <c r="AQ687" i="12"/>
  <c r="AF687" i="12"/>
  <c r="AE687" i="12"/>
  <c r="AH687" i="12"/>
  <c r="AG687" i="12"/>
  <c r="AM687" i="12"/>
  <c r="AL687" i="12"/>
  <c r="E687" i="12"/>
  <c r="G687" i="12"/>
  <c r="D687" i="12"/>
  <c r="F687" i="12"/>
  <c r="C687" i="12"/>
  <c r="B687" i="12"/>
  <c r="AJ695" i="12"/>
  <c r="AI695" i="12"/>
  <c r="AK695" i="12"/>
  <c r="AL695" i="12"/>
  <c r="AG695" i="12"/>
  <c r="AO695" i="12"/>
  <c r="AM695" i="12"/>
  <c r="AH695" i="12"/>
  <c r="AF695" i="12"/>
  <c r="AP695" i="12"/>
  <c r="AN695" i="12"/>
  <c r="AQ695" i="12"/>
  <c r="AE695" i="12"/>
  <c r="E695" i="12"/>
  <c r="F695" i="12"/>
  <c r="D695" i="12"/>
  <c r="G695" i="12"/>
  <c r="C695" i="12"/>
  <c r="B695" i="12"/>
  <c r="AQ380" i="12"/>
  <c r="AE380" i="12"/>
  <c r="AO380" i="12"/>
  <c r="AM380" i="12"/>
  <c r="AS380" i="12"/>
  <c r="AG380" i="12"/>
  <c r="AN380" i="12"/>
  <c r="AI380" i="12"/>
  <c r="AJ380" i="12"/>
  <c r="AR380" i="12"/>
  <c r="AF380" i="12"/>
  <c r="AP380" i="12"/>
  <c r="AL380" i="12"/>
  <c r="AK380" i="12"/>
  <c r="AH380" i="12"/>
  <c r="F380" i="12"/>
  <c r="G380" i="12"/>
  <c r="E380" i="12"/>
  <c r="C380" i="12"/>
  <c r="B380" i="12"/>
  <c r="D380" i="12"/>
  <c r="AI385" i="12"/>
  <c r="AH385" i="12"/>
  <c r="AO385" i="12"/>
  <c r="AS385" i="12"/>
  <c r="AG385" i="12"/>
  <c r="AQ385" i="12"/>
  <c r="AP385" i="12"/>
  <c r="AL385" i="12"/>
  <c r="AK385" i="12"/>
  <c r="AE385" i="12"/>
  <c r="AR385" i="12"/>
  <c r="AM385" i="12"/>
  <c r="AJ385" i="12"/>
  <c r="AF385" i="12"/>
  <c r="AN385" i="12"/>
  <c r="C385" i="12"/>
  <c r="B385" i="12"/>
  <c r="G385" i="12"/>
  <c r="E385" i="12"/>
  <c r="F385" i="12"/>
  <c r="D385" i="12"/>
  <c r="AH309" i="12"/>
  <c r="AI309" i="12"/>
  <c r="AR309" i="12"/>
  <c r="AS309" i="12"/>
  <c r="AF309" i="12"/>
  <c r="AG309" i="12"/>
  <c r="AQ309" i="12"/>
  <c r="AO309" i="12"/>
  <c r="AK309" i="12"/>
  <c r="AJ309" i="12"/>
  <c r="AE309" i="12"/>
  <c r="AP309" i="12"/>
  <c r="AL309" i="12"/>
  <c r="AN309" i="12"/>
  <c r="AM309" i="12"/>
  <c r="F309" i="12"/>
  <c r="D309" i="12"/>
  <c r="C309" i="12"/>
  <c r="B309" i="12"/>
  <c r="G309" i="12"/>
  <c r="E309" i="12"/>
  <c r="AL319" i="12"/>
  <c r="AQ319" i="12"/>
  <c r="AE319" i="12"/>
  <c r="AN319" i="12"/>
  <c r="AO319" i="12"/>
  <c r="AP319" i="12"/>
  <c r="AG319" i="12"/>
  <c r="AF319" i="12"/>
  <c r="AI319" i="12"/>
  <c r="AR319" i="12"/>
  <c r="AK319" i="12"/>
  <c r="AH319" i="12"/>
  <c r="AJ319" i="12"/>
  <c r="AM319" i="12"/>
  <c r="AS319" i="12"/>
  <c r="F319" i="12"/>
  <c r="G319" i="12"/>
  <c r="E319" i="12"/>
  <c r="D319" i="12"/>
  <c r="B319" i="12"/>
  <c r="C319" i="12"/>
  <c r="AQ310" i="12"/>
  <c r="AP310" i="12"/>
  <c r="AE310" i="12"/>
  <c r="AN310" i="12"/>
  <c r="AO310" i="12"/>
  <c r="AG310" i="12"/>
  <c r="AF310" i="12"/>
  <c r="AL310" i="12"/>
  <c r="AI310" i="12"/>
  <c r="AH310" i="12"/>
  <c r="AR310" i="12"/>
  <c r="AK310" i="12"/>
  <c r="AJ310" i="12"/>
  <c r="AM310" i="12"/>
  <c r="AS310" i="12"/>
  <c r="G310" i="12"/>
  <c r="F310" i="12"/>
  <c r="E310" i="12"/>
  <c r="B310" i="12"/>
  <c r="D310" i="12"/>
  <c r="C310" i="12"/>
  <c r="G374" i="1"/>
  <c r="T309" i="13" s="1"/>
  <c r="AF374" i="1"/>
  <c r="AL374" i="1"/>
  <c r="AM374" i="1"/>
  <c r="AQ374" i="1"/>
  <c r="AJ374" i="1"/>
  <c r="AO374" i="1"/>
  <c r="AS374" i="1"/>
  <c r="AP374" i="1"/>
  <c r="AE374" i="1"/>
  <c r="AH374" i="1"/>
  <c r="AI374" i="1"/>
  <c r="AK374" i="1"/>
  <c r="AN374" i="1"/>
  <c r="AG374" i="1"/>
  <c r="AR374" i="1"/>
  <c r="F374" i="1"/>
  <c r="S309" i="13" s="1"/>
  <c r="E374" i="1"/>
  <c r="R309" i="13" s="1"/>
  <c r="D374" i="1"/>
  <c r="Q309" i="13" s="1"/>
  <c r="C374" i="1"/>
  <c r="P309" i="13" s="1"/>
  <c r="B374" i="1"/>
  <c r="O309" i="13" s="1"/>
  <c r="C371" i="1"/>
  <c r="P306" i="13" s="1"/>
  <c r="AM371" i="1"/>
  <c r="AH371" i="1"/>
  <c r="AI371" i="1"/>
  <c r="AK371" i="1"/>
  <c r="AG371" i="1"/>
  <c r="AS371" i="1"/>
  <c r="AJ371" i="1"/>
  <c r="AQ371" i="1"/>
  <c r="AN371" i="1"/>
  <c r="AF371" i="1"/>
  <c r="AL371" i="1"/>
  <c r="AO371" i="1"/>
  <c r="AR371" i="1"/>
  <c r="AP371" i="1"/>
  <c r="AE371" i="1"/>
  <c r="G371" i="1"/>
  <c r="T306" i="13" s="1"/>
  <c r="E371" i="1"/>
  <c r="R306" i="13" s="1"/>
  <c r="F371" i="1"/>
  <c r="S306" i="13" s="1"/>
  <c r="D371" i="1"/>
  <c r="Q306" i="13" s="1"/>
  <c r="B371" i="1"/>
  <c r="O306" i="13" s="1"/>
  <c r="C382" i="1"/>
  <c r="P317" i="13" s="1"/>
  <c r="AN382" i="1"/>
  <c r="AO382" i="1"/>
  <c r="AJ382" i="1"/>
  <c r="AL382" i="1"/>
  <c r="AM382" i="1"/>
  <c r="AH382" i="1"/>
  <c r="AK382" i="1"/>
  <c r="AS382" i="1"/>
  <c r="AR382" i="1"/>
  <c r="AQ382" i="1"/>
  <c r="AG382" i="1"/>
  <c r="AF382" i="1"/>
  <c r="AP382" i="1"/>
  <c r="AE382" i="1"/>
  <c r="AI382" i="1"/>
  <c r="G382" i="1"/>
  <c r="T317" i="13" s="1"/>
  <c r="E382" i="1"/>
  <c r="R317" i="13" s="1"/>
  <c r="D382" i="1"/>
  <c r="Q317" i="13" s="1"/>
  <c r="B382" i="1"/>
  <c r="O317" i="13" s="1"/>
  <c r="F382" i="1"/>
  <c r="S317" i="13" s="1"/>
  <c r="AN547" i="12"/>
  <c r="AQ547" i="12"/>
  <c r="AI547" i="12"/>
  <c r="AE547" i="12"/>
  <c r="AR547" i="12"/>
  <c r="AS547" i="12"/>
  <c r="AF547" i="12"/>
  <c r="AP547" i="12"/>
  <c r="AO547" i="12"/>
  <c r="AG547" i="12"/>
  <c r="AM547" i="12"/>
  <c r="AK547" i="12"/>
  <c r="AH547" i="12"/>
  <c r="AL547" i="12"/>
  <c r="AJ547" i="12"/>
  <c r="G547" i="12"/>
  <c r="F547" i="12"/>
  <c r="E547" i="12"/>
  <c r="D547" i="12"/>
  <c r="C547" i="12"/>
  <c r="B547" i="12"/>
  <c r="AR520" i="12"/>
  <c r="AN520" i="12"/>
  <c r="AF520" i="12"/>
  <c r="AQ520" i="12"/>
  <c r="AI520" i="12"/>
  <c r="AE520" i="12"/>
  <c r="AS520" i="12"/>
  <c r="AO520" i="12"/>
  <c r="AK520" i="12"/>
  <c r="AP520" i="12"/>
  <c r="AG520" i="12"/>
  <c r="AM520" i="12"/>
  <c r="AH520" i="12"/>
  <c r="AJ520" i="12"/>
  <c r="AL520" i="12"/>
  <c r="G520" i="12"/>
  <c r="E520" i="12"/>
  <c r="D520" i="12"/>
  <c r="F520" i="12"/>
  <c r="C520" i="12"/>
  <c r="B520" i="12"/>
  <c r="AN509" i="12"/>
  <c r="AQ509" i="12"/>
  <c r="AM509" i="12"/>
  <c r="AL509" i="12"/>
  <c r="AO509" i="12"/>
  <c r="AK509" i="12"/>
  <c r="AS509" i="12"/>
  <c r="AR509" i="12"/>
  <c r="AJ509" i="12"/>
  <c r="AG509" i="12"/>
  <c r="AF509" i="12"/>
  <c r="AI509" i="12"/>
  <c r="AH509" i="12"/>
  <c r="AE509" i="12"/>
  <c r="AP509" i="12"/>
  <c r="F509" i="12"/>
  <c r="E509" i="12"/>
  <c r="G509" i="12"/>
  <c r="D509" i="12"/>
  <c r="B509" i="12"/>
  <c r="C509" i="12"/>
  <c r="AQ505" i="12"/>
  <c r="AI505" i="12"/>
  <c r="AE505" i="12"/>
  <c r="AP505" i="12"/>
  <c r="AS505" i="12"/>
  <c r="AO505" i="12"/>
  <c r="AG505" i="12"/>
  <c r="AL505" i="12"/>
  <c r="AM505" i="12"/>
  <c r="AR505" i="12"/>
  <c r="AN505" i="12"/>
  <c r="AF505" i="12"/>
  <c r="AH505" i="12"/>
  <c r="AK505" i="12"/>
  <c r="AJ505" i="12"/>
  <c r="G505" i="12"/>
  <c r="D505" i="12"/>
  <c r="E505" i="12"/>
  <c r="F505" i="12"/>
  <c r="C505" i="12"/>
  <c r="B505" i="12"/>
  <c r="AJ438" i="12"/>
  <c r="AM438" i="12"/>
  <c r="AN438" i="12"/>
  <c r="AH438" i="12"/>
  <c r="AP438" i="12"/>
  <c r="AS438" i="12"/>
  <c r="AG438" i="12"/>
  <c r="AK438" i="12"/>
  <c r="AO438" i="12"/>
  <c r="AL438" i="12"/>
  <c r="AI438" i="12"/>
  <c r="AR438" i="12"/>
  <c r="AE438" i="12"/>
  <c r="AF438" i="12"/>
  <c r="AQ438" i="12"/>
  <c r="F438" i="12"/>
  <c r="G438" i="12"/>
  <c r="D438" i="12"/>
  <c r="E438" i="12"/>
  <c r="C438" i="12"/>
  <c r="B438" i="12"/>
  <c r="AR445" i="12"/>
  <c r="AF445" i="12"/>
  <c r="AI445" i="12"/>
  <c r="AE445" i="12"/>
  <c r="AM445" i="12"/>
  <c r="AH445" i="12"/>
  <c r="AJ445" i="12"/>
  <c r="AP445" i="12"/>
  <c r="AL445" i="12"/>
  <c r="AO445" i="12"/>
  <c r="AQ445" i="12"/>
  <c r="AN445" i="12"/>
  <c r="AG445" i="12"/>
  <c r="AK445" i="12"/>
  <c r="AS445" i="12"/>
  <c r="F445" i="12"/>
  <c r="E445" i="12"/>
  <c r="D445" i="12"/>
  <c r="G445" i="12"/>
  <c r="C445" i="12"/>
  <c r="B445" i="12"/>
  <c r="L249" i="12"/>
  <c r="G249" i="9"/>
  <c r="J249" i="12"/>
  <c r="H249" i="12"/>
  <c r="M249" i="12"/>
  <c r="I249" i="12"/>
  <c r="K249" i="12"/>
  <c r="I248" i="12"/>
  <c r="J248" i="12"/>
  <c r="L248" i="12"/>
  <c r="G248" i="9"/>
  <c r="H248" i="12"/>
  <c r="M248" i="12"/>
  <c r="K248" i="12"/>
  <c r="M247" i="12"/>
  <c r="G247" i="9"/>
  <c r="I247" i="12"/>
  <c r="H247" i="12"/>
  <c r="J247" i="12"/>
  <c r="K247" i="12"/>
  <c r="L247" i="12"/>
  <c r="AS703" i="1"/>
  <c r="AR703" i="1"/>
  <c r="AG703" i="1"/>
  <c r="AF703" i="1"/>
  <c r="AE703" i="1"/>
  <c r="AI703" i="1"/>
  <c r="AP703" i="1"/>
  <c r="AO703" i="1"/>
  <c r="AJ703" i="1"/>
  <c r="AH703" i="1"/>
  <c r="AQ703" i="1"/>
  <c r="AK703" i="1"/>
  <c r="AM703" i="1"/>
  <c r="AN703" i="1"/>
  <c r="AL703" i="1"/>
  <c r="AK716" i="1"/>
  <c r="AG716" i="1"/>
  <c r="AH716" i="1"/>
  <c r="AS716" i="1"/>
  <c r="AL716" i="1"/>
  <c r="AE716" i="1"/>
  <c r="AM716" i="1"/>
  <c r="AF716" i="1"/>
  <c r="AP716" i="1"/>
  <c r="AR716" i="1"/>
  <c r="AO716" i="1"/>
  <c r="AJ716" i="1"/>
  <c r="AN716" i="1"/>
  <c r="AI716" i="1"/>
  <c r="AQ716" i="1"/>
  <c r="AH540" i="1"/>
  <c r="AR540" i="1"/>
  <c r="AF540" i="1"/>
  <c r="AK540" i="1"/>
  <c r="AL540" i="1"/>
  <c r="AJ540" i="1"/>
  <c r="AS540" i="1"/>
  <c r="AE540" i="1"/>
  <c r="AQ540" i="1"/>
  <c r="AN540" i="1"/>
  <c r="AP540" i="1"/>
  <c r="AM540" i="1"/>
  <c r="AI540" i="1"/>
  <c r="AG540" i="1"/>
  <c r="AO540" i="1"/>
  <c r="AN536" i="1"/>
  <c r="AE536" i="1"/>
  <c r="AR536" i="1"/>
  <c r="AS536" i="1"/>
  <c r="AG536" i="1"/>
  <c r="AF536" i="1"/>
  <c r="AM536" i="1"/>
  <c r="AO536" i="1"/>
  <c r="AL536" i="1"/>
  <c r="AQ536" i="1"/>
  <c r="AI536" i="1"/>
  <c r="AJ536" i="1"/>
  <c r="AP536" i="1"/>
  <c r="AH536" i="1"/>
  <c r="AK536" i="1"/>
  <c r="AN461" i="1"/>
  <c r="AG461" i="1"/>
  <c r="AR461" i="1"/>
  <c r="AF461" i="1"/>
  <c r="AE461" i="1"/>
  <c r="AQ461" i="1"/>
  <c r="AL461" i="1"/>
  <c r="AK461" i="1"/>
  <c r="AP461" i="1"/>
  <c r="AI461" i="1"/>
  <c r="AJ461" i="1"/>
  <c r="AS461" i="1"/>
  <c r="AO461" i="1"/>
  <c r="AH461" i="1"/>
  <c r="AM461" i="1"/>
  <c r="AR506" i="1"/>
  <c r="AP506" i="1"/>
  <c r="AQ506" i="1"/>
  <c r="AM506" i="1"/>
  <c r="AN506" i="1"/>
  <c r="AK506" i="1"/>
  <c r="AL506" i="1"/>
  <c r="AS506" i="1"/>
  <c r="AO506" i="1"/>
  <c r="AI506" i="1"/>
  <c r="AH506" i="1"/>
  <c r="AE506" i="1"/>
  <c r="AF506" i="1"/>
  <c r="AG506" i="1"/>
  <c r="AJ506" i="1"/>
  <c r="AE553" i="1"/>
  <c r="AO553" i="1"/>
  <c r="AM553" i="1"/>
  <c r="AI553" i="1"/>
  <c r="AF553" i="1"/>
  <c r="AG553" i="1"/>
  <c r="AN553" i="1"/>
  <c r="AK553" i="1"/>
  <c r="AP553" i="1"/>
  <c r="AH553" i="1"/>
  <c r="AR553" i="1"/>
  <c r="AS553" i="1"/>
  <c r="AQ553" i="1"/>
  <c r="AJ553" i="1"/>
  <c r="AL553" i="1"/>
  <c r="AL526" i="1"/>
  <c r="AQ526" i="1"/>
  <c r="AN526" i="1"/>
  <c r="AO526" i="1"/>
  <c r="AE526" i="1"/>
  <c r="AG526" i="1"/>
  <c r="AI526" i="1"/>
  <c r="AM526" i="1"/>
  <c r="AR526" i="1"/>
  <c r="AP526" i="1"/>
  <c r="AJ526" i="1"/>
  <c r="AK526" i="1"/>
  <c r="AF526" i="1"/>
  <c r="AS526" i="1"/>
  <c r="AH526" i="1"/>
  <c r="AQ562" i="1"/>
  <c r="AJ562" i="1"/>
  <c r="AL562" i="1"/>
  <c r="AG562" i="1"/>
  <c r="AP562" i="1"/>
  <c r="AI562" i="1"/>
  <c r="AO562" i="1"/>
  <c r="AR562" i="1"/>
  <c r="AN562" i="1"/>
  <c r="AK562" i="1"/>
  <c r="AF562" i="1"/>
  <c r="AE562" i="1"/>
  <c r="AH562" i="1"/>
  <c r="AM562" i="1"/>
  <c r="AS562" i="1"/>
  <c r="AM523" i="1"/>
  <c r="AJ523" i="1"/>
  <c r="AK523" i="1"/>
  <c r="AL523" i="1"/>
  <c r="AP523" i="1"/>
  <c r="AN523" i="1"/>
  <c r="AE523" i="1"/>
  <c r="AH523" i="1"/>
  <c r="AF523" i="1"/>
  <c r="AQ523" i="1"/>
  <c r="AI523" i="1"/>
  <c r="AS523" i="1"/>
  <c r="AO523" i="1"/>
  <c r="AG523" i="1"/>
  <c r="AR523" i="1"/>
  <c r="AJ574" i="1"/>
  <c r="AG574" i="1"/>
  <c r="AH574" i="1"/>
  <c r="AL574" i="1"/>
  <c r="AF574" i="1"/>
  <c r="AP574" i="1"/>
  <c r="AE574" i="1"/>
  <c r="AK574" i="1"/>
  <c r="AN574" i="1"/>
  <c r="AM574" i="1"/>
  <c r="AO574" i="1"/>
  <c r="AI574" i="1"/>
  <c r="AQ574" i="1"/>
  <c r="AL728" i="1"/>
  <c r="AR728" i="1"/>
  <c r="AI728" i="1"/>
  <c r="AN728" i="1"/>
  <c r="AK728" i="1"/>
  <c r="AE728" i="1"/>
  <c r="AM728" i="1"/>
  <c r="AJ728" i="1"/>
  <c r="AP728" i="1"/>
  <c r="AG728" i="1"/>
  <c r="AO728" i="1"/>
  <c r="AQ728" i="1"/>
  <c r="AS728" i="1"/>
  <c r="AH728" i="1"/>
  <c r="AF728" i="1"/>
  <c r="AH711" i="1"/>
  <c r="AR711" i="1"/>
  <c r="AG711" i="1"/>
  <c r="AQ711" i="1"/>
  <c r="AK711" i="1"/>
  <c r="AL711" i="1"/>
  <c r="AN711" i="1"/>
  <c r="AJ711" i="1"/>
  <c r="AP711" i="1"/>
  <c r="AF711" i="1"/>
  <c r="AE711" i="1"/>
  <c r="AI711" i="1"/>
  <c r="AM711" i="1"/>
  <c r="AO711" i="1"/>
  <c r="AS711" i="1"/>
  <c r="AK578" i="1"/>
  <c r="AN578" i="1"/>
  <c r="AM578" i="1"/>
  <c r="AH578" i="1"/>
  <c r="AL578" i="1"/>
  <c r="AP578" i="1"/>
  <c r="AF578" i="1"/>
  <c r="AJ578" i="1"/>
  <c r="AG578" i="1"/>
  <c r="AO578" i="1"/>
  <c r="AQ578" i="1"/>
  <c r="AI578" i="1"/>
  <c r="AE578" i="1"/>
  <c r="AE618" i="1"/>
  <c r="AM618" i="1"/>
  <c r="AN618" i="1"/>
  <c r="AO618" i="1"/>
  <c r="AR618" i="1"/>
  <c r="AI618" i="1"/>
  <c r="AS618" i="1"/>
  <c r="AJ618" i="1"/>
  <c r="AQ618" i="1"/>
  <c r="AK618" i="1"/>
  <c r="AP618" i="1"/>
  <c r="AF618" i="1"/>
  <c r="AH618" i="1"/>
  <c r="AG618" i="1"/>
  <c r="AL618" i="1"/>
  <c r="AR725" i="1"/>
  <c r="AP725" i="1"/>
  <c r="AQ725" i="1"/>
  <c r="AF725" i="1"/>
  <c r="AG725" i="1"/>
  <c r="AI725" i="1"/>
  <c r="AS725" i="1"/>
  <c r="AN725" i="1"/>
  <c r="AL725" i="1"/>
  <c r="AH725" i="1"/>
  <c r="AM725" i="1"/>
  <c r="AK725" i="1"/>
  <c r="AO725" i="1"/>
  <c r="AE725" i="1"/>
  <c r="AJ725" i="1"/>
  <c r="AF719" i="1"/>
  <c r="AH719" i="1"/>
  <c r="AQ719" i="1"/>
  <c r="AG719" i="1"/>
  <c r="AP719" i="1"/>
  <c r="AI719" i="1"/>
  <c r="AE719" i="1"/>
  <c r="AM719" i="1"/>
  <c r="AO719" i="1"/>
  <c r="AS719" i="1"/>
  <c r="AJ719" i="1"/>
  <c r="AR719" i="1"/>
  <c r="AK719" i="1"/>
  <c r="AN719" i="1"/>
  <c r="AL719" i="1"/>
  <c r="AS723" i="1"/>
  <c r="AR723" i="1"/>
  <c r="AH723" i="1"/>
  <c r="AP723" i="1"/>
  <c r="AQ723" i="1"/>
  <c r="AI723" i="1"/>
  <c r="AK723" i="1"/>
  <c r="AN723" i="1"/>
  <c r="AF723" i="1"/>
  <c r="AG723" i="1"/>
  <c r="AE723" i="1"/>
  <c r="AL723" i="1"/>
  <c r="AJ723" i="1"/>
  <c r="AO723" i="1"/>
  <c r="AM723" i="1"/>
  <c r="AR556" i="1"/>
  <c r="AS556" i="1"/>
  <c r="AG556" i="1"/>
  <c r="AH556" i="1"/>
  <c r="AI556" i="1"/>
  <c r="AF556" i="1"/>
  <c r="AJ556" i="1"/>
  <c r="AO556" i="1"/>
  <c r="AM556" i="1"/>
  <c r="AE556" i="1"/>
  <c r="AK556" i="1"/>
  <c r="AQ556" i="1"/>
  <c r="AN556" i="1"/>
  <c r="AP556" i="1"/>
  <c r="AL556" i="1"/>
  <c r="AN550" i="1"/>
  <c r="AO550" i="1"/>
  <c r="AP550" i="1"/>
  <c r="AF550" i="1"/>
  <c r="AI550" i="1"/>
  <c r="AQ550" i="1"/>
  <c r="AK550" i="1"/>
  <c r="AJ550" i="1"/>
  <c r="AG550" i="1"/>
  <c r="AM550" i="1"/>
  <c r="AH550" i="1"/>
  <c r="AL550" i="1"/>
  <c r="AE550" i="1"/>
  <c r="AS550" i="1"/>
  <c r="AR550" i="1"/>
  <c r="AK573" i="1"/>
  <c r="AO573" i="1"/>
  <c r="AL573" i="1"/>
  <c r="AM573" i="1"/>
  <c r="AG573" i="1"/>
  <c r="AH573" i="1"/>
  <c r="AJ573" i="1"/>
  <c r="AQ573" i="1"/>
  <c r="AI573" i="1"/>
  <c r="AP573" i="1"/>
  <c r="AF573" i="1"/>
  <c r="AN573" i="1"/>
  <c r="AE573" i="1"/>
  <c r="AI575" i="1"/>
  <c r="AM575" i="1"/>
  <c r="AO575" i="1"/>
  <c r="AE575" i="1"/>
  <c r="AP575" i="1"/>
  <c r="AG575" i="1"/>
  <c r="AF575" i="1"/>
  <c r="AN575" i="1"/>
  <c r="AQ575" i="1"/>
  <c r="AL575" i="1"/>
  <c r="AK575" i="1"/>
  <c r="AH575" i="1"/>
  <c r="AJ575" i="1"/>
  <c r="AK548" i="1"/>
  <c r="AO548" i="1"/>
  <c r="AL548" i="1"/>
  <c r="AS548" i="1"/>
  <c r="AI548" i="1"/>
  <c r="AJ548" i="1"/>
  <c r="AF548" i="1"/>
  <c r="AQ548" i="1"/>
  <c r="AG548" i="1"/>
  <c r="AP548" i="1"/>
  <c r="AN548" i="1"/>
  <c r="AM548" i="1"/>
  <c r="AE548" i="1"/>
  <c r="AR548" i="1"/>
  <c r="AH548" i="1"/>
  <c r="AM520" i="1"/>
  <c r="AO520" i="1"/>
  <c r="AL520" i="1"/>
  <c r="AK520" i="1"/>
  <c r="AE520" i="1"/>
  <c r="AP520" i="1"/>
  <c r="AS520" i="1"/>
  <c r="AR520" i="1"/>
  <c r="AQ520" i="1"/>
  <c r="AG520" i="1"/>
  <c r="AN520" i="1"/>
  <c r="AJ520" i="1"/>
  <c r="AH520" i="1"/>
  <c r="AI520" i="1"/>
  <c r="AF520" i="1"/>
  <c r="AO530" i="1"/>
  <c r="AM530" i="1"/>
  <c r="AL530" i="1"/>
  <c r="AN530" i="1"/>
  <c r="AI530" i="1"/>
  <c r="AH530" i="1"/>
  <c r="AR530" i="1"/>
  <c r="AS530" i="1"/>
  <c r="AJ530" i="1"/>
  <c r="AK530" i="1"/>
  <c r="AG530" i="1"/>
  <c r="AQ530" i="1"/>
  <c r="AP530" i="1"/>
  <c r="AF530" i="1"/>
  <c r="AE530" i="1"/>
  <c r="AF469" i="1"/>
  <c r="AE469" i="1"/>
  <c r="AK469" i="1"/>
  <c r="AH469" i="1"/>
  <c r="AQ469" i="1"/>
  <c r="AO469" i="1"/>
  <c r="AS469" i="1"/>
  <c r="AI469" i="1"/>
  <c r="AJ469" i="1"/>
  <c r="AR469" i="1"/>
  <c r="AG469" i="1"/>
  <c r="AP469" i="1"/>
  <c r="AN469" i="1"/>
  <c r="AM469" i="1"/>
  <c r="AL469" i="1"/>
  <c r="AN471" i="1"/>
  <c r="AQ471" i="1"/>
  <c r="AP471" i="1"/>
  <c r="AF471" i="1"/>
  <c r="AM471" i="1"/>
  <c r="AO471" i="1"/>
  <c r="AH471" i="1"/>
  <c r="AJ471" i="1"/>
  <c r="AL471" i="1"/>
  <c r="AE471" i="1"/>
  <c r="AK471" i="1"/>
  <c r="AS471" i="1"/>
  <c r="AI471" i="1"/>
  <c r="AG471" i="1"/>
  <c r="AR471" i="1"/>
  <c r="AL473" i="1"/>
  <c r="AI473" i="1"/>
  <c r="AH473" i="1"/>
  <c r="AJ473" i="1"/>
  <c r="AO473" i="1"/>
  <c r="AM473" i="1"/>
  <c r="AR473" i="1"/>
  <c r="AG473" i="1"/>
  <c r="AK473" i="1"/>
  <c r="AQ473" i="1"/>
  <c r="AE473" i="1"/>
  <c r="AP473" i="1"/>
  <c r="AS473" i="1"/>
  <c r="AN473" i="1"/>
  <c r="AF473" i="1"/>
  <c r="AL475" i="1"/>
  <c r="AM475" i="1"/>
  <c r="AJ475" i="1"/>
  <c r="AO475" i="1"/>
  <c r="AF475" i="1"/>
  <c r="AK475" i="1"/>
  <c r="AS475" i="1"/>
  <c r="AH475" i="1"/>
  <c r="AG475" i="1"/>
  <c r="AN475" i="1"/>
  <c r="AI475" i="1"/>
  <c r="AR475" i="1"/>
  <c r="AQ475" i="1"/>
  <c r="AP475" i="1"/>
  <c r="AE475" i="1"/>
  <c r="AH514" i="1"/>
  <c r="AS514" i="1"/>
  <c r="AI514" i="1"/>
  <c r="AR514" i="1"/>
  <c r="AO514" i="1"/>
  <c r="AE514" i="1"/>
  <c r="AL514" i="1"/>
  <c r="AG514" i="1"/>
  <c r="AK514" i="1"/>
  <c r="AM514" i="1"/>
  <c r="AF514" i="1"/>
  <c r="AN514" i="1"/>
  <c r="AJ514" i="1"/>
  <c r="AP514" i="1"/>
  <c r="AQ514" i="1"/>
  <c r="AL489" i="1"/>
  <c r="AM489" i="1"/>
  <c r="AR489" i="1"/>
  <c r="AI489" i="1"/>
  <c r="AH489" i="1"/>
  <c r="AQ489" i="1"/>
  <c r="AN489" i="1"/>
  <c r="AS489" i="1"/>
  <c r="AP489" i="1"/>
  <c r="AF489" i="1"/>
  <c r="AO489" i="1"/>
  <c r="AE489" i="1"/>
  <c r="AK489" i="1"/>
  <c r="AJ489" i="1"/>
  <c r="AG489" i="1"/>
  <c r="AL490" i="1"/>
  <c r="AN490" i="1"/>
  <c r="AF490" i="1"/>
  <c r="AP490" i="1"/>
  <c r="AR490" i="1"/>
  <c r="AH490" i="1"/>
  <c r="AO490" i="1"/>
  <c r="AM490" i="1"/>
  <c r="AG490" i="1"/>
  <c r="AS490" i="1"/>
  <c r="AJ490" i="1"/>
  <c r="AE490" i="1"/>
  <c r="AQ490" i="1"/>
  <c r="AK490" i="1"/>
  <c r="AI490" i="1"/>
  <c r="AM501" i="1"/>
  <c r="AP501" i="1"/>
  <c r="AN501" i="1"/>
  <c r="AR501" i="1"/>
  <c r="AS501" i="1"/>
  <c r="AK501" i="1"/>
  <c r="AH501" i="1"/>
  <c r="AI501" i="1"/>
  <c r="AG501" i="1"/>
  <c r="AO501" i="1"/>
  <c r="AJ501" i="1"/>
  <c r="AQ501" i="1"/>
  <c r="AL501" i="1"/>
  <c r="AF501" i="1"/>
  <c r="AE501" i="1"/>
  <c r="AE511" i="1"/>
  <c r="AJ511" i="1"/>
  <c r="AF511" i="1"/>
  <c r="AG511" i="1"/>
  <c r="AQ511" i="1"/>
  <c r="AH511" i="1"/>
  <c r="AR511" i="1"/>
  <c r="AK511" i="1"/>
  <c r="AI511" i="1"/>
  <c r="AN511" i="1"/>
  <c r="AM511" i="1"/>
  <c r="AS511" i="1"/>
  <c r="AL511" i="1"/>
  <c r="AO511" i="1"/>
  <c r="AP511" i="1"/>
  <c r="AJ449" i="1"/>
  <c r="AH449" i="1"/>
  <c r="AE449" i="1"/>
  <c r="AP449" i="1"/>
  <c r="AN449" i="1"/>
  <c r="AQ449" i="1"/>
  <c r="AL449" i="1"/>
  <c r="AR449" i="1"/>
  <c r="AI449" i="1"/>
  <c r="AK449" i="1"/>
  <c r="AG449" i="1"/>
  <c r="AS449" i="1"/>
  <c r="AO449" i="1"/>
  <c r="AF449" i="1"/>
  <c r="AM449" i="1"/>
  <c r="AN433" i="1"/>
  <c r="AP433" i="1"/>
  <c r="AQ433" i="1"/>
  <c r="AL433" i="1"/>
  <c r="AS433" i="1"/>
  <c r="AF433" i="1"/>
  <c r="AJ433" i="1"/>
  <c r="AE433" i="1"/>
  <c r="AH433" i="1"/>
  <c r="AM433" i="1"/>
  <c r="AG433" i="1"/>
  <c r="AR433" i="1"/>
  <c r="AO433" i="1"/>
  <c r="AI433" i="1"/>
  <c r="AK433" i="1"/>
  <c r="AG445" i="1"/>
  <c r="AF445" i="1"/>
  <c r="AR445" i="1"/>
  <c r="AO445" i="1"/>
  <c r="AK445" i="1"/>
  <c r="AM445" i="1"/>
  <c r="AI445" i="1"/>
  <c r="AJ445" i="1"/>
  <c r="AN445" i="1"/>
  <c r="AQ445" i="1"/>
  <c r="AS445" i="1"/>
  <c r="AL445" i="1"/>
  <c r="AH445" i="1"/>
  <c r="AP445" i="1"/>
  <c r="AE445" i="1"/>
  <c r="AQ457" i="1"/>
  <c r="AL457" i="1"/>
  <c r="AI457" i="1"/>
  <c r="AJ457" i="1"/>
  <c r="AH457" i="1"/>
  <c r="AS457" i="1"/>
  <c r="AR457" i="1"/>
  <c r="AE457" i="1"/>
  <c r="AO457" i="1"/>
  <c r="AM457" i="1"/>
  <c r="AF457" i="1"/>
  <c r="AK457" i="1"/>
  <c r="AP457" i="1"/>
  <c r="AN457" i="1"/>
  <c r="AG457" i="1"/>
  <c r="AO616" i="1"/>
  <c r="AG616" i="1"/>
  <c r="AH616" i="1"/>
  <c r="AI616" i="1"/>
  <c r="AE616" i="1"/>
  <c r="AN616" i="1"/>
  <c r="AR616" i="1"/>
  <c r="AS616" i="1"/>
  <c r="AF616" i="1"/>
  <c r="AK616" i="1"/>
  <c r="AJ616" i="1"/>
  <c r="AM616" i="1"/>
  <c r="AL616" i="1"/>
  <c r="AP616" i="1"/>
  <c r="AQ616" i="1"/>
  <c r="AN635" i="1"/>
  <c r="AE635" i="1"/>
  <c r="AJ635" i="1"/>
  <c r="AR635" i="1"/>
  <c r="AI635" i="1"/>
  <c r="AF635" i="1"/>
  <c r="AG635" i="1"/>
  <c r="AO635" i="1"/>
  <c r="AP635" i="1"/>
  <c r="AS635" i="1"/>
  <c r="AQ635" i="1"/>
  <c r="AK635" i="1"/>
  <c r="AL635" i="1"/>
  <c r="AH635" i="1"/>
  <c r="AM635" i="1"/>
  <c r="AS422" i="1"/>
  <c r="AR422" i="1"/>
  <c r="AI422" i="1"/>
  <c r="AL422" i="1"/>
  <c r="AG422" i="1"/>
  <c r="AJ422" i="1"/>
  <c r="AP422" i="1"/>
  <c r="AN422" i="1"/>
  <c r="AF422" i="1"/>
  <c r="AH422" i="1"/>
  <c r="AM422" i="1"/>
  <c r="AK422" i="1"/>
  <c r="AO422" i="1"/>
  <c r="AQ422" i="1"/>
  <c r="AE422" i="1"/>
  <c r="AH421" i="1"/>
  <c r="AK421" i="1"/>
  <c r="AN421" i="1"/>
  <c r="AG421" i="1"/>
  <c r="AS421" i="1"/>
  <c r="AE421" i="1"/>
  <c r="AO421" i="1"/>
  <c r="AM421" i="1"/>
  <c r="AQ421" i="1"/>
  <c r="AL421" i="1"/>
  <c r="AF421" i="1"/>
  <c r="AI421" i="1"/>
  <c r="AR421" i="1"/>
  <c r="AJ421" i="1"/>
  <c r="AP421" i="1"/>
  <c r="AP403" i="1"/>
  <c r="AO403" i="1"/>
  <c r="AE403" i="1"/>
  <c r="AK403" i="1"/>
  <c r="AQ403" i="1"/>
  <c r="AI403" i="1"/>
  <c r="AS403" i="1"/>
  <c r="AR403" i="1"/>
  <c r="AN403" i="1"/>
  <c r="AM403" i="1"/>
  <c r="AH403" i="1"/>
  <c r="AG403" i="1"/>
  <c r="AF403" i="1"/>
  <c r="AL403" i="1"/>
  <c r="AJ403" i="1"/>
  <c r="AL587" i="1"/>
  <c r="AE587" i="1"/>
  <c r="AP587" i="1"/>
  <c r="AJ587" i="1"/>
  <c r="AI587" i="1"/>
  <c r="AG587" i="1"/>
  <c r="AM587" i="1"/>
  <c r="AH587" i="1"/>
  <c r="AF587" i="1"/>
  <c r="AQ587" i="1"/>
  <c r="AN587" i="1"/>
  <c r="AK587" i="1"/>
  <c r="AO587" i="1"/>
  <c r="AL591" i="1"/>
  <c r="AJ591" i="1"/>
  <c r="AI591" i="1"/>
  <c r="AM591" i="1"/>
  <c r="AE591" i="1"/>
  <c r="AP591" i="1"/>
  <c r="AH591" i="1"/>
  <c r="AK591" i="1"/>
  <c r="AN591" i="1"/>
  <c r="AF591" i="1"/>
  <c r="AQ591" i="1"/>
  <c r="AR591" i="1"/>
  <c r="AO591" i="1"/>
  <c r="AG591" i="1"/>
  <c r="AS591" i="1"/>
  <c r="AG358" i="1"/>
  <c r="AH358" i="1"/>
  <c r="AO358" i="1"/>
  <c r="AF358" i="1"/>
  <c r="AQ358" i="1"/>
  <c r="AI358" i="1"/>
  <c r="AE358" i="1"/>
  <c r="AL358" i="1"/>
  <c r="AP358" i="1"/>
  <c r="AJ358" i="1"/>
  <c r="AS358" i="1"/>
  <c r="AM358" i="1"/>
  <c r="AR358" i="1"/>
  <c r="AK358" i="1"/>
  <c r="AN358" i="1"/>
  <c r="AO348" i="1"/>
  <c r="AI348" i="1"/>
  <c r="AN348" i="1"/>
  <c r="AP348" i="1"/>
  <c r="AS348" i="1"/>
  <c r="AE348" i="1"/>
  <c r="AQ348" i="1"/>
  <c r="AR348" i="1"/>
  <c r="AH348" i="1"/>
  <c r="AJ348" i="1"/>
  <c r="AK348" i="1"/>
  <c r="AM348" i="1"/>
  <c r="AF348" i="1"/>
  <c r="AG348" i="1"/>
  <c r="AL348" i="1"/>
  <c r="AP668" i="1"/>
  <c r="AI668" i="1"/>
  <c r="AN668" i="1"/>
  <c r="AR668" i="1"/>
  <c r="AO668" i="1"/>
  <c r="AK668" i="1"/>
  <c r="AG668" i="1"/>
  <c r="AL668" i="1"/>
  <c r="AM668" i="1"/>
  <c r="AE668" i="1"/>
  <c r="AH668" i="1"/>
  <c r="AF668" i="1"/>
  <c r="AS668" i="1"/>
  <c r="AJ668" i="1"/>
  <c r="AQ668" i="1"/>
  <c r="AN688" i="1"/>
  <c r="AL688" i="1"/>
  <c r="AJ688" i="1"/>
  <c r="AE688" i="1"/>
  <c r="AO688" i="1"/>
  <c r="AS688" i="1"/>
  <c r="AH688" i="1"/>
  <c r="AM688" i="1"/>
  <c r="AG688" i="1"/>
  <c r="AQ688" i="1"/>
  <c r="AR688" i="1"/>
  <c r="AI688" i="1"/>
  <c r="AK688" i="1"/>
  <c r="AF688" i="1"/>
  <c r="AP688" i="1"/>
  <c r="AI320" i="1"/>
  <c r="AK320" i="1"/>
  <c r="AP320" i="1"/>
  <c r="AR320" i="1"/>
  <c r="AQ320" i="1"/>
  <c r="AL320" i="1"/>
  <c r="AF320" i="1"/>
  <c r="AM320" i="1"/>
  <c r="AO320" i="1"/>
  <c r="AS320" i="1"/>
  <c r="AN320" i="1"/>
  <c r="AE320" i="1"/>
  <c r="AH320" i="1"/>
  <c r="AJ320" i="1"/>
  <c r="AG320" i="1"/>
  <c r="AK699" i="1"/>
  <c r="AN699" i="1"/>
  <c r="AI699" i="1"/>
  <c r="AL699" i="1"/>
  <c r="AO699" i="1"/>
  <c r="AS699" i="1"/>
  <c r="AE699" i="1"/>
  <c r="AR699" i="1"/>
  <c r="AP699" i="1"/>
  <c r="AM699" i="1"/>
  <c r="AG699" i="1"/>
  <c r="AJ699" i="1"/>
  <c r="AF699" i="1"/>
  <c r="AH699" i="1"/>
  <c r="AQ699" i="1"/>
  <c r="J220" i="12"/>
  <c r="L220" i="12"/>
  <c r="M220" i="12"/>
  <c r="K220" i="12"/>
  <c r="I220" i="12"/>
  <c r="H220" i="12"/>
  <c r="G220" i="9"/>
  <c r="M226" i="12"/>
  <c r="H226" i="12"/>
  <c r="I226" i="12"/>
  <c r="K226" i="12"/>
  <c r="J226" i="12"/>
  <c r="G226" i="9"/>
  <c r="L226" i="12"/>
  <c r="AE658" i="12"/>
  <c r="AI658" i="12"/>
  <c r="AN658" i="12"/>
  <c r="AK658" i="12"/>
  <c r="AF658" i="12"/>
  <c r="AL658" i="12"/>
  <c r="AH658" i="12"/>
  <c r="AG658" i="12"/>
  <c r="AJ658" i="12"/>
  <c r="AQ658" i="12"/>
  <c r="AO658" i="12"/>
  <c r="AP658" i="12"/>
  <c r="AM658" i="12"/>
  <c r="G658" i="12"/>
  <c r="F658" i="12"/>
  <c r="D658" i="12"/>
  <c r="E658" i="12"/>
  <c r="C658" i="12"/>
  <c r="B658" i="12"/>
  <c r="AE642" i="12"/>
  <c r="AF642" i="12"/>
  <c r="AP642" i="12"/>
  <c r="AI642" i="12"/>
  <c r="AO642" i="12"/>
  <c r="AG642" i="12"/>
  <c r="AN642" i="12"/>
  <c r="AM642" i="12"/>
  <c r="AK642" i="12"/>
  <c r="AL642" i="12"/>
  <c r="AQ642" i="12"/>
  <c r="AH642" i="12"/>
  <c r="AJ642" i="12"/>
  <c r="G642" i="12"/>
  <c r="G577" i="13" s="1"/>
  <c r="D642" i="12"/>
  <c r="D577" i="13" s="1"/>
  <c r="F642" i="12"/>
  <c r="F577" i="13" s="1"/>
  <c r="E642" i="12"/>
  <c r="E577" i="13" s="1"/>
  <c r="C642" i="12"/>
  <c r="C577" i="13" s="1"/>
  <c r="B642" i="12"/>
  <c r="B577" i="13" s="1"/>
  <c r="AO672" i="12"/>
  <c r="AQ672" i="12"/>
  <c r="AP672" i="12"/>
  <c r="AJ672" i="12"/>
  <c r="AK672" i="12"/>
  <c r="AI672" i="12"/>
  <c r="AF672" i="12"/>
  <c r="AN672" i="12"/>
  <c r="AH672" i="12"/>
  <c r="AE672" i="12"/>
  <c r="AL672" i="12"/>
  <c r="AM672" i="12"/>
  <c r="AG672" i="12"/>
  <c r="F672" i="12"/>
  <c r="E672" i="12"/>
  <c r="G672" i="12"/>
  <c r="D672" i="12"/>
  <c r="C672" i="12"/>
  <c r="B672" i="12"/>
  <c r="AF704" i="12"/>
  <c r="AG704" i="12"/>
  <c r="AI704" i="12"/>
  <c r="AH704" i="12"/>
  <c r="AN704" i="12"/>
  <c r="AK704" i="12"/>
  <c r="AL704" i="12"/>
  <c r="AJ704" i="12"/>
  <c r="AM704" i="12"/>
  <c r="AO704" i="12"/>
  <c r="AQ704" i="12"/>
  <c r="AE704" i="12"/>
  <c r="AP704" i="12"/>
  <c r="F704" i="12"/>
  <c r="E704" i="12"/>
  <c r="G704" i="12"/>
  <c r="D704" i="12"/>
  <c r="C704" i="12"/>
  <c r="B704" i="12"/>
  <c r="AP721" i="12"/>
  <c r="AO721" i="12"/>
  <c r="AM721" i="12"/>
  <c r="AK721" i="12"/>
  <c r="AG721" i="12"/>
  <c r="AL721" i="12"/>
  <c r="AF721" i="12"/>
  <c r="AN721" i="12"/>
  <c r="AJ721" i="12"/>
  <c r="AQ721" i="12"/>
  <c r="AE721" i="12"/>
  <c r="AH721" i="12"/>
  <c r="AI721" i="12"/>
  <c r="E721" i="12"/>
  <c r="F721" i="12"/>
  <c r="G721" i="12"/>
  <c r="D721" i="12"/>
  <c r="C721" i="12"/>
  <c r="B721" i="12"/>
  <c r="AF598" i="12"/>
  <c r="AG598" i="12"/>
  <c r="AP598" i="12"/>
  <c r="AO598" i="12"/>
  <c r="AN598" i="12"/>
  <c r="AH598" i="12"/>
  <c r="AI598" i="12"/>
  <c r="AK598" i="12"/>
  <c r="AE598" i="12"/>
  <c r="AL598" i="12"/>
  <c r="AQ598" i="12"/>
  <c r="AJ598" i="12"/>
  <c r="AM598" i="12"/>
  <c r="F598" i="12"/>
  <c r="G598" i="12"/>
  <c r="E598" i="12"/>
  <c r="D598" i="12"/>
  <c r="C598" i="12"/>
  <c r="B598" i="12"/>
  <c r="AP605" i="12"/>
  <c r="AM605" i="12"/>
  <c r="AG605" i="12"/>
  <c r="AN605" i="12"/>
  <c r="AO605" i="12"/>
  <c r="AQ605" i="12"/>
  <c r="AE605" i="12"/>
  <c r="AK605" i="12"/>
  <c r="AI605" i="12"/>
  <c r="AJ605" i="12"/>
  <c r="AL605" i="12"/>
  <c r="AH605" i="12"/>
  <c r="AF605" i="12"/>
  <c r="E605" i="12"/>
  <c r="D605" i="12"/>
  <c r="G605" i="12"/>
  <c r="F605" i="12"/>
  <c r="C605" i="12"/>
  <c r="B605" i="12"/>
  <c r="AH600" i="12"/>
  <c r="AG600" i="12"/>
  <c r="AF600" i="12"/>
  <c r="AL600" i="12"/>
  <c r="AM600" i="12"/>
  <c r="AO600" i="12"/>
  <c r="AI600" i="12"/>
  <c r="AJ600" i="12"/>
  <c r="AK600" i="12"/>
  <c r="AP600" i="12"/>
  <c r="AN600" i="12"/>
  <c r="AQ600" i="12"/>
  <c r="AE600" i="12"/>
  <c r="G600" i="12"/>
  <c r="E600" i="12"/>
  <c r="D600" i="12"/>
  <c r="F600" i="12"/>
  <c r="C600" i="12"/>
  <c r="B600" i="12"/>
  <c r="AQ404" i="12"/>
  <c r="AE404" i="12"/>
  <c r="AK404" i="12"/>
  <c r="AO404" i="12"/>
  <c r="AS404" i="12"/>
  <c r="AM404" i="12"/>
  <c r="AG404" i="12"/>
  <c r="AP404" i="12"/>
  <c r="AN404" i="12"/>
  <c r="AI404" i="12"/>
  <c r="AJ404" i="12"/>
  <c r="AF404" i="12"/>
  <c r="AL404" i="12"/>
  <c r="AH404" i="12"/>
  <c r="AR404" i="12"/>
  <c r="G404" i="12"/>
  <c r="E404" i="12"/>
  <c r="C404" i="12"/>
  <c r="B404" i="12"/>
  <c r="F404" i="12"/>
  <c r="D404" i="12"/>
  <c r="AI424" i="12"/>
  <c r="AO424" i="12"/>
  <c r="AS424" i="12"/>
  <c r="AG424" i="12"/>
  <c r="AQ424" i="12"/>
  <c r="AK424" i="12"/>
  <c r="AE424" i="12"/>
  <c r="AP424" i="12"/>
  <c r="AL424" i="12"/>
  <c r="AR424" i="12"/>
  <c r="AM424" i="12"/>
  <c r="AF424" i="12"/>
  <c r="AN424" i="12"/>
  <c r="AJ424" i="12"/>
  <c r="AH424" i="12"/>
  <c r="F424" i="12"/>
  <c r="G424" i="12"/>
  <c r="E424" i="12"/>
  <c r="D424" i="12"/>
  <c r="C424" i="12"/>
  <c r="B424" i="12"/>
  <c r="AQ416" i="12"/>
  <c r="AE416" i="12"/>
  <c r="AO416" i="12"/>
  <c r="AS416" i="12"/>
  <c r="AM416" i="12"/>
  <c r="AG416" i="12"/>
  <c r="AN416" i="12"/>
  <c r="AI416" i="12"/>
  <c r="AJ416" i="12"/>
  <c r="AR416" i="12"/>
  <c r="AF416" i="12"/>
  <c r="AP416" i="12"/>
  <c r="AL416" i="12"/>
  <c r="AK416" i="12"/>
  <c r="AH416" i="12"/>
  <c r="E416" i="12"/>
  <c r="D416" i="12"/>
  <c r="G416" i="12"/>
  <c r="F416" i="12"/>
  <c r="C416" i="12"/>
  <c r="B416" i="12"/>
  <c r="AQ487" i="12"/>
  <c r="AI487" i="12"/>
  <c r="AE487" i="12"/>
  <c r="AO487" i="12"/>
  <c r="AP487" i="12"/>
  <c r="AM487" i="12"/>
  <c r="AF487" i="12"/>
  <c r="AN487" i="12"/>
  <c r="AR487" i="12"/>
  <c r="AL487" i="12"/>
  <c r="AS487" i="12"/>
  <c r="AG487" i="12"/>
  <c r="AK487" i="12"/>
  <c r="AJ487" i="12"/>
  <c r="AH487" i="12"/>
  <c r="G487" i="12"/>
  <c r="F487" i="12"/>
  <c r="E487" i="12"/>
  <c r="D487" i="12"/>
  <c r="B487" i="12"/>
  <c r="C487" i="12"/>
  <c r="AQ460" i="12"/>
  <c r="AI460" i="12"/>
  <c r="AE460" i="12"/>
  <c r="AM460" i="12"/>
  <c r="AF460" i="12"/>
  <c r="AN460" i="12"/>
  <c r="AP460" i="12"/>
  <c r="AO460" i="12"/>
  <c r="AS460" i="12"/>
  <c r="AG460" i="12"/>
  <c r="AR460" i="12"/>
  <c r="AK460" i="12"/>
  <c r="AL460" i="12"/>
  <c r="AJ460" i="12"/>
  <c r="AH460" i="12"/>
  <c r="D460" i="12"/>
  <c r="E460" i="12"/>
  <c r="G460" i="12"/>
  <c r="F460" i="12"/>
  <c r="C460" i="12"/>
  <c r="B460" i="12"/>
  <c r="AN467" i="12"/>
  <c r="AQ467" i="12"/>
  <c r="AM467" i="12"/>
  <c r="AL467" i="12"/>
  <c r="AE467" i="12"/>
  <c r="AP467" i="12"/>
  <c r="AK467" i="12"/>
  <c r="AO467" i="12"/>
  <c r="AS467" i="12"/>
  <c r="AG467" i="12"/>
  <c r="AH467" i="12"/>
  <c r="AF467" i="12"/>
  <c r="AJ467" i="12"/>
  <c r="AR467" i="12"/>
  <c r="AI467" i="12"/>
  <c r="E467" i="12"/>
  <c r="F467" i="12"/>
  <c r="D467" i="12"/>
  <c r="G467" i="12"/>
  <c r="C467" i="12"/>
  <c r="B467" i="12"/>
  <c r="AQ631" i="12"/>
  <c r="AE631" i="12"/>
  <c r="AF631" i="12"/>
  <c r="AG631" i="12"/>
  <c r="AM631" i="12"/>
  <c r="AK631" i="12"/>
  <c r="AP631" i="12"/>
  <c r="AI631" i="12"/>
  <c r="AO631" i="12"/>
  <c r="AH631" i="12"/>
  <c r="AJ631" i="12"/>
  <c r="AL631" i="12"/>
  <c r="AN631" i="12"/>
  <c r="E631" i="12"/>
  <c r="D631" i="12"/>
  <c r="G631" i="12"/>
  <c r="F631" i="12"/>
  <c r="C631" i="12"/>
  <c r="B631" i="12"/>
  <c r="AE639" i="12"/>
  <c r="AQ639" i="12"/>
  <c r="AO639" i="12"/>
  <c r="AF639" i="12"/>
  <c r="AL639" i="12"/>
  <c r="AI639" i="12"/>
  <c r="AJ639" i="12"/>
  <c r="AK639" i="12"/>
  <c r="AG639" i="12"/>
  <c r="AH639" i="12"/>
  <c r="AM639" i="12"/>
  <c r="AN639" i="12"/>
  <c r="AP639" i="12"/>
  <c r="G639" i="12"/>
  <c r="F639" i="12"/>
  <c r="E639" i="12"/>
  <c r="D639" i="12"/>
  <c r="C639" i="12"/>
  <c r="B639" i="12"/>
  <c r="AQ635" i="12"/>
  <c r="AE635" i="12"/>
  <c r="AL635" i="12"/>
  <c r="AK635" i="12"/>
  <c r="AI635" i="12"/>
  <c r="AJ635" i="12"/>
  <c r="AP635" i="12"/>
  <c r="AM635" i="12"/>
  <c r="AN635" i="12"/>
  <c r="AO635" i="12"/>
  <c r="AG635" i="12"/>
  <c r="AF635" i="12"/>
  <c r="AH635" i="12"/>
  <c r="F635" i="12"/>
  <c r="E635" i="12"/>
  <c r="G635" i="12"/>
  <c r="D635" i="12"/>
  <c r="C635" i="12"/>
  <c r="B635" i="12"/>
  <c r="AQ569" i="12"/>
  <c r="AM569" i="12"/>
  <c r="AE569" i="12"/>
  <c r="AO569" i="12"/>
  <c r="AK569" i="12"/>
  <c r="AI569" i="12"/>
  <c r="AL569" i="12"/>
  <c r="AN569" i="12"/>
  <c r="AJ569" i="12"/>
  <c r="AH569" i="12"/>
  <c r="AF569" i="12"/>
  <c r="AG569" i="12"/>
  <c r="AP569" i="12"/>
  <c r="G569" i="12"/>
  <c r="D569" i="12"/>
  <c r="F569" i="12"/>
  <c r="E569" i="12"/>
  <c r="C569" i="12"/>
  <c r="B569" i="12"/>
  <c r="AK577" i="12"/>
  <c r="AQ577" i="12"/>
  <c r="AI577" i="12"/>
  <c r="AE577" i="12"/>
  <c r="AP577" i="12"/>
  <c r="AH577" i="12"/>
  <c r="AO577" i="12"/>
  <c r="AF577" i="12"/>
  <c r="AG577" i="12"/>
  <c r="AL577" i="12"/>
  <c r="AM577" i="12"/>
  <c r="AJ577" i="12"/>
  <c r="AN577" i="12"/>
  <c r="G577" i="12"/>
  <c r="E577" i="12"/>
  <c r="D577" i="12"/>
  <c r="F577" i="12"/>
  <c r="C577" i="12"/>
  <c r="B577" i="12"/>
  <c r="AK346" i="12"/>
  <c r="AR346" i="12"/>
  <c r="AM346" i="12"/>
  <c r="AF346" i="12"/>
  <c r="AQ346" i="12"/>
  <c r="AJ346" i="12"/>
  <c r="AE346" i="12"/>
  <c r="AN346" i="12"/>
  <c r="AO346" i="12"/>
  <c r="AG346" i="12"/>
  <c r="AI346" i="12"/>
  <c r="AP346" i="12"/>
  <c r="AL346" i="12"/>
  <c r="AH346" i="12"/>
  <c r="AS346" i="12"/>
  <c r="E346" i="12"/>
  <c r="G346" i="12"/>
  <c r="C346" i="12"/>
  <c r="F346" i="12"/>
  <c r="B346" i="12"/>
  <c r="D346" i="12"/>
  <c r="AL341" i="12"/>
  <c r="AH341" i="12"/>
  <c r="AS341" i="12"/>
  <c r="AO341" i="12"/>
  <c r="AG341" i="12"/>
  <c r="AN341" i="12"/>
  <c r="AI341" i="12"/>
  <c r="AJ341" i="12"/>
  <c r="AR341" i="12"/>
  <c r="AK341" i="12"/>
  <c r="AM341" i="12"/>
  <c r="AF341" i="12"/>
  <c r="AP341" i="12"/>
  <c r="AQ341" i="12"/>
  <c r="AE341" i="12"/>
  <c r="E341" i="12"/>
  <c r="C341" i="12"/>
  <c r="D341" i="12"/>
  <c r="B341" i="12"/>
  <c r="G341" i="12"/>
  <c r="F341" i="12"/>
  <c r="AI349" i="12"/>
  <c r="AO349" i="12"/>
  <c r="AS349" i="12"/>
  <c r="AG349" i="12"/>
  <c r="AP349" i="12"/>
  <c r="AL349" i="12"/>
  <c r="AK349" i="12"/>
  <c r="AR349" i="12"/>
  <c r="AM349" i="12"/>
  <c r="AQ349" i="12"/>
  <c r="AJ349" i="12"/>
  <c r="AE349" i="12"/>
  <c r="AN349" i="12"/>
  <c r="AF349" i="12"/>
  <c r="AH349" i="12"/>
  <c r="G349" i="12"/>
  <c r="F349" i="12"/>
  <c r="E349" i="12"/>
  <c r="D349" i="12"/>
  <c r="C349" i="12"/>
  <c r="B349" i="12"/>
  <c r="AE679" i="12"/>
  <c r="AF679" i="12"/>
  <c r="AN679" i="12"/>
  <c r="AG679" i="12"/>
  <c r="AL679" i="12"/>
  <c r="AQ679" i="12"/>
  <c r="AK679" i="12"/>
  <c r="AO679" i="12"/>
  <c r="AI679" i="12"/>
  <c r="AH679" i="12"/>
  <c r="AM679" i="12"/>
  <c r="AP679" i="12"/>
  <c r="AJ679" i="12"/>
  <c r="E679" i="12"/>
  <c r="F679" i="12"/>
  <c r="G679" i="12"/>
  <c r="D679" i="12"/>
  <c r="C679" i="12"/>
  <c r="B679" i="12"/>
  <c r="AF675" i="12"/>
  <c r="AK675" i="12"/>
  <c r="AI675" i="12"/>
  <c r="AJ675" i="12"/>
  <c r="AP675" i="12"/>
  <c r="AN675" i="12"/>
  <c r="AQ675" i="12"/>
  <c r="AO675" i="12"/>
  <c r="AH675" i="12"/>
  <c r="AE675" i="12"/>
  <c r="AL675" i="12"/>
  <c r="AG675" i="12"/>
  <c r="AM675" i="12"/>
  <c r="D675" i="12"/>
  <c r="F675" i="12"/>
  <c r="E675" i="12"/>
  <c r="G675" i="12"/>
  <c r="C675" i="12"/>
  <c r="B675" i="12"/>
  <c r="AI683" i="12"/>
  <c r="AF683" i="12"/>
  <c r="AG683" i="12"/>
  <c r="AH683" i="12"/>
  <c r="AJ683" i="12"/>
  <c r="AO683" i="12"/>
  <c r="AK683" i="12"/>
  <c r="AM683" i="12"/>
  <c r="AN683" i="12"/>
  <c r="AL683" i="12"/>
  <c r="AQ683" i="12"/>
  <c r="AP683" i="12"/>
  <c r="AE683" i="12"/>
  <c r="G683" i="12"/>
  <c r="D683" i="12"/>
  <c r="F683" i="12"/>
  <c r="E683" i="12"/>
  <c r="C683" i="12"/>
  <c r="B683" i="12"/>
  <c r="AI394" i="12"/>
  <c r="AH394" i="12"/>
  <c r="AO394" i="12"/>
  <c r="AS394" i="12"/>
  <c r="AG394" i="12"/>
  <c r="AQ394" i="12"/>
  <c r="AK394" i="12"/>
  <c r="AE394" i="12"/>
  <c r="AR394" i="12"/>
  <c r="AM394" i="12"/>
  <c r="AJ394" i="12"/>
  <c r="AN394" i="12"/>
  <c r="AP394" i="12"/>
  <c r="AL394" i="12"/>
  <c r="AF394" i="12"/>
  <c r="B394" i="12"/>
  <c r="C394" i="12"/>
  <c r="E394" i="12"/>
  <c r="F394" i="12"/>
  <c r="D394" i="12"/>
  <c r="G394" i="12"/>
  <c r="AQ389" i="12"/>
  <c r="AE389" i="12"/>
  <c r="AO389" i="12"/>
  <c r="AS389" i="12"/>
  <c r="AM389" i="12"/>
  <c r="AG389" i="12"/>
  <c r="AL389" i="12"/>
  <c r="AH389" i="12"/>
  <c r="AN389" i="12"/>
  <c r="AI389" i="12"/>
  <c r="AJ389" i="12"/>
  <c r="AR389" i="12"/>
  <c r="AF389" i="12"/>
  <c r="AK389" i="12"/>
  <c r="AP389" i="12"/>
  <c r="F389" i="12"/>
  <c r="E389" i="12"/>
  <c r="D389" i="12"/>
  <c r="C389" i="12"/>
  <c r="B389" i="12"/>
  <c r="G389" i="12"/>
  <c r="AI373" i="12"/>
  <c r="AK373" i="12"/>
  <c r="AR373" i="12"/>
  <c r="AM373" i="12"/>
  <c r="AH373" i="12"/>
  <c r="AF373" i="12"/>
  <c r="AN373" i="12"/>
  <c r="AJ373" i="12"/>
  <c r="AP373" i="12"/>
  <c r="AL373" i="12"/>
  <c r="AO373" i="12"/>
  <c r="AG373" i="12"/>
  <c r="AQ373" i="12"/>
  <c r="AE373" i="12"/>
  <c r="AS373" i="12"/>
  <c r="G373" i="12"/>
  <c r="F373" i="12"/>
  <c r="D373" i="12"/>
  <c r="C373" i="12"/>
  <c r="B373" i="12"/>
  <c r="E373" i="12"/>
  <c r="AO308" i="12"/>
  <c r="AN308" i="12"/>
  <c r="AI308" i="12"/>
  <c r="AH308" i="12"/>
  <c r="AG308" i="12"/>
  <c r="AL308" i="12"/>
  <c r="AM308" i="12"/>
  <c r="AJ308" i="12"/>
  <c r="AK308" i="12"/>
  <c r="AF308" i="12"/>
  <c r="AS308" i="12"/>
  <c r="AP308" i="12"/>
  <c r="AR308" i="12"/>
  <c r="AQ308" i="12"/>
  <c r="AE308" i="12"/>
  <c r="F308" i="12"/>
  <c r="D308" i="12"/>
  <c r="E308" i="12"/>
  <c r="C308" i="12"/>
  <c r="G308" i="12"/>
  <c r="B308" i="12"/>
  <c r="AI312" i="12"/>
  <c r="AH312" i="12"/>
  <c r="AR312" i="12"/>
  <c r="AS312" i="12"/>
  <c r="AF312" i="12"/>
  <c r="AG312" i="12"/>
  <c r="AQ312" i="12"/>
  <c r="AO312" i="12"/>
  <c r="AK312" i="12"/>
  <c r="AJ312" i="12"/>
  <c r="AE312" i="12"/>
  <c r="AP312" i="12"/>
  <c r="AN312" i="12"/>
  <c r="AL312" i="12"/>
  <c r="AM312" i="12"/>
  <c r="D312" i="12"/>
  <c r="G312" i="12"/>
  <c r="E312" i="12"/>
  <c r="C312" i="12"/>
  <c r="B312" i="12"/>
  <c r="F312" i="12"/>
  <c r="AM329" i="12"/>
  <c r="AJ329" i="12"/>
  <c r="AR329" i="12"/>
  <c r="AK329" i="12"/>
  <c r="AH329" i="12"/>
  <c r="AF329" i="12"/>
  <c r="AL329" i="12"/>
  <c r="AS329" i="12"/>
  <c r="AO329" i="12"/>
  <c r="AG329" i="12"/>
  <c r="AQ329" i="12"/>
  <c r="AN329" i="12"/>
  <c r="AI329" i="12"/>
  <c r="AP329" i="12"/>
  <c r="AE329" i="12"/>
  <c r="B329" i="12"/>
  <c r="G329" i="12"/>
  <c r="C329" i="12"/>
  <c r="F329" i="12"/>
  <c r="E329" i="12"/>
  <c r="D329" i="12"/>
  <c r="F380" i="1"/>
  <c r="S315" i="13" s="1"/>
  <c r="AE380" i="1"/>
  <c r="AO380" i="1"/>
  <c r="AG380" i="1"/>
  <c r="AP380" i="1"/>
  <c r="AN380" i="1"/>
  <c r="AK380" i="1"/>
  <c r="AL380" i="1"/>
  <c r="AI380" i="1"/>
  <c r="AR380" i="1"/>
  <c r="AM380" i="1"/>
  <c r="AQ380" i="1"/>
  <c r="AJ380" i="1"/>
  <c r="AF380" i="1"/>
  <c r="AS380" i="1"/>
  <c r="AH380" i="1"/>
  <c r="C380" i="1"/>
  <c r="P315" i="13" s="1"/>
  <c r="B380" i="1"/>
  <c r="O315" i="13" s="1"/>
  <c r="E380" i="1"/>
  <c r="R315" i="13" s="1"/>
  <c r="G380" i="1"/>
  <c r="T315" i="13" s="1"/>
  <c r="D380" i="1"/>
  <c r="Q315" i="13" s="1"/>
  <c r="B370" i="1"/>
  <c r="O305" i="13" s="1"/>
  <c r="AS370" i="1"/>
  <c r="AR370" i="1"/>
  <c r="AK370" i="1"/>
  <c r="AM370" i="1"/>
  <c r="AG370" i="1"/>
  <c r="AP370" i="1"/>
  <c r="AH370" i="1"/>
  <c r="AQ370" i="1"/>
  <c r="AI370" i="1"/>
  <c r="AE370" i="1"/>
  <c r="AJ370" i="1"/>
  <c r="AF370" i="1"/>
  <c r="AO370" i="1"/>
  <c r="AN370" i="1"/>
  <c r="AL370" i="1"/>
  <c r="D370" i="1"/>
  <c r="Q305" i="13" s="1"/>
  <c r="F370" i="1"/>
  <c r="S305" i="13" s="1"/>
  <c r="G370" i="1"/>
  <c r="T305" i="13" s="1"/>
  <c r="E370" i="1"/>
  <c r="R305" i="13" s="1"/>
  <c r="C370" i="1"/>
  <c r="P305" i="13" s="1"/>
  <c r="B394" i="1"/>
  <c r="AL394" i="1"/>
  <c r="AJ394" i="1"/>
  <c r="AE394" i="1"/>
  <c r="AS394" i="1"/>
  <c r="AH394" i="1"/>
  <c r="AP394" i="1"/>
  <c r="AR394" i="1"/>
  <c r="AM394" i="1"/>
  <c r="AI394" i="1"/>
  <c r="AK394" i="1"/>
  <c r="AO394" i="1"/>
  <c r="AF394" i="1"/>
  <c r="AQ394" i="1"/>
  <c r="AN394" i="1"/>
  <c r="AG394" i="1"/>
  <c r="G394" i="1"/>
  <c r="D394" i="1"/>
  <c r="E394" i="1"/>
  <c r="F394" i="1"/>
  <c r="C394" i="1"/>
  <c r="AS535" i="12"/>
  <c r="AO535" i="12"/>
  <c r="AG535" i="12"/>
  <c r="AF535" i="12"/>
  <c r="AR535" i="12"/>
  <c r="AP535" i="12"/>
  <c r="AI535" i="12"/>
  <c r="AE535" i="12"/>
  <c r="AQ535" i="12"/>
  <c r="AN535" i="12"/>
  <c r="AM535" i="12"/>
  <c r="AJ535" i="12"/>
  <c r="AK535" i="12"/>
  <c r="AH535" i="12"/>
  <c r="AL535" i="12"/>
  <c r="E535" i="12"/>
  <c r="G535" i="12"/>
  <c r="D535" i="12"/>
  <c r="F535" i="12"/>
  <c r="C535" i="12"/>
  <c r="B535" i="12"/>
  <c r="AH543" i="12"/>
  <c r="AS543" i="12"/>
  <c r="AK543" i="12"/>
  <c r="AG543" i="12"/>
  <c r="AR543" i="12"/>
  <c r="AF543" i="12"/>
  <c r="AM543" i="12"/>
  <c r="AJ543" i="12"/>
  <c r="AI543" i="12"/>
  <c r="AP543" i="12"/>
  <c r="AN543" i="12"/>
  <c r="AQ543" i="12"/>
  <c r="AE543" i="12"/>
  <c r="AL543" i="12"/>
  <c r="AO543" i="12"/>
  <c r="E543" i="12"/>
  <c r="G543" i="12"/>
  <c r="D543" i="12"/>
  <c r="F543" i="12"/>
  <c r="C543" i="12"/>
  <c r="B543" i="12"/>
  <c r="AQ514" i="12"/>
  <c r="AI514" i="12"/>
  <c r="AE514" i="12"/>
  <c r="AS514" i="12"/>
  <c r="AO514" i="12"/>
  <c r="AG514" i="12"/>
  <c r="AP514" i="12"/>
  <c r="AM514" i="12"/>
  <c r="AR514" i="12"/>
  <c r="AN514" i="12"/>
  <c r="AL514" i="12"/>
  <c r="AF514" i="12"/>
  <c r="AH514" i="12"/>
  <c r="AJ514" i="12"/>
  <c r="AK514" i="12"/>
  <c r="D514" i="12"/>
  <c r="F514" i="12"/>
  <c r="E514" i="12"/>
  <c r="G514" i="12"/>
  <c r="C514" i="12"/>
  <c r="B514" i="12"/>
  <c r="AQ497" i="12"/>
  <c r="AM497" i="12"/>
  <c r="AE497" i="12"/>
  <c r="AO497" i="12"/>
  <c r="AK497" i="12"/>
  <c r="AI497" i="12"/>
  <c r="AL497" i="12"/>
  <c r="AH497" i="12"/>
  <c r="AS497" i="12"/>
  <c r="AG497" i="12"/>
  <c r="AR497" i="12"/>
  <c r="AF497" i="12"/>
  <c r="AN497" i="12"/>
  <c r="AP497" i="12"/>
  <c r="AJ497" i="12"/>
  <c r="E497" i="12"/>
  <c r="D497" i="12"/>
  <c r="G497" i="12"/>
  <c r="F497" i="12"/>
  <c r="B497" i="12"/>
  <c r="C497" i="12"/>
  <c r="AR493" i="12"/>
  <c r="AF493" i="12"/>
  <c r="AP493" i="12"/>
  <c r="AN493" i="12"/>
  <c r="AQ493" i="12"/>
  <c r="AI493" i="12"/>
  <c r="AE493" i="12"/>
  <c r="AL493" i="12"/>
  <c r="AS493" i="12"/>
  <c r="AO493" i="12"/>
  <c r="AK493" i="12"/>
  <c r="AH493" i="12"/>
  <c r="AG493" i="12"/>
  <c r="AM493" i="12"/>
  <c r="AJ493" i="12"/>
  <c r="D493" i="12"/>
  <c r="F493" i="12"/>
  <c r="E493" i="12"/>
  <c r="G493" i="12"/>
  <c r="C493" i="12"/>
  <c r="B493" i="12"/>
  <c r="AR454" i="12"/>
  <c r="AP454" i="12"/>
  <c r="AF454" i="12"/>
  <c r="AI454" i="12"/>
  <c r="AE454" i="12"/>
  <c r="AM454" i="12"/>
  <c r="AN454" i="12"/>
  <c r="AJ454" i="12"/>
  <c r="AH454" i="12"/>
  <c r="AO454" i="12"/>
  <c r="AG454" i="12"/>
  <c r="AK454" i="12"/>
  <c r="AL454" i="12"/>
  <c r="AS454" i="12"/>
  <c r="AQ454" i="12"/>
  <c r="E454" i="12"/>
  <c r="D454" i="12"/>
  <c r="G454" i="12"/>
  <c r="F454" i="12"/>
  <c r="B454" i="12"/>
  <c r="C454" i="12"/>
  <c r="AN449" i="12"/>
  <c r="AQ449" i="12"/>
  <c r="AM449" i="12"/>
  <c r="AE449" i="12"/>
  <c r="AL449" i="12"/>
  <c r="AH449" i="12"/>
  <c r="AK449" i="12"/>
  <c r="AO449" i="12"/>
  <c r="AJ449" i="12"/>
  <c r="AS449" i="12"/>
  <c r="AG449" i="12"/>
  <c r="AI449" i="12"/>
  <c r="AF449" i="12"/>
  <c r="AP449" i="12"/>
  <c r="AR449" i="12"/>
  <c r="F449" i="12"/>
  <c r="E449" i="12"/>
  <c r="G449" i="12"/>
  <c r="D449" i="12"/>
  <c r="B449" i="12"/>
  <c r="C449" i="12"/>
  <c r="AI433" i="12"/>
  <c r="AF433" i="12"/>
  <c r="AO433" i="12"/>
  <c r="AH433" i="12"/>
  <c r="AS433" i="12"/>
  <c r="AG433" i="12"/>
  <c r="AQ433" i="12"/>
  <c r="AK433" i="12"/>
  <c r="AE433" i="12"/>
  <c r="AM433" i="12"/>
  <c r="AN433" i="12"/>
  <c r="AR433" i="12"/>
  <c r="AP433" i="12"/>
  <c r="AL433" i="12"/>
  <c r="AJ433" i="12"/>
  <c r="D433" i="12"/>
  <c r="E433" i="12"/>
  <c r="G433" i="12"/>
  <c r="F433" i="12"/>
  <c r="C433" i="12"/>
  <c r="B433" i="12"/>
  <c r="K261" i="12"/>
  <c r="L261" i="12"/>
  <c r="J261" i="12"/>
  <c r="G261" i="9"/>
  <c r="H261" i="12"/>
  <c r="M261" i="12"/>
  <c r="I261" i="12"/>
  <c r="K260" i="12"/>
  <c r="I260" i="12"/>
  <c r="J260" i="12"/>
  <c r="M260" i="12"/>
  <c r="L260" i="12"/>
  <c r="G260" i="9"/>
  <c r="H260" i="12"/>
  <c r="M259" i="12"/>
  <c r="I259" i="12"/>
  <c r="G259" i="9"/>
  <c r="L259" i="12"/>
  <c r="J259" i="12"/>
  <c r="K259" i="12"/>
  <c r="H259" i="12"/>
  <c r="AJ541" i="1"/>
  <c r="AH541" i="1"/>
  <c r="AM541" i="1"/>
  <c r="AI541" i="1"/>
  <c r="AG541" i="1"/>
  <c r="AF541" i="1"/>
  <c r="AO541" i="1"/>
  <c r="AQ541" i="1"/>
  <c r="AS541" i="1"/>
  <c r="AE541" i="1"/>
  <c r="AL541" i="1"/>
  <c r="AR541" i="1"/>
  <c r="AN541" i="1"/>
  <c r="AK541" i="1"/>
  <c r="AP541" i="1"/>
  <c r="AS532" i="1"/>
  <c r="AR532" i="1"/>
  <c r="AK532" i="1"/>
  <c r="AH532" i="1"/>
  <c r="AO532" i="1"/>
  <c r="AG532" i="1"/>
  <c r="AL532" i="1"/>
  <c r="AF532" i="1"/>
  <c r="AI532" i="1"/>
  <c r="AP532" i="1"/>
  <c r="AJ532" i="1"/>
  <c r="AN532" i="1"/>
  <c r="AE532" i="1"/>
  <c r="AQ532" i="1"/>
  <c r="AM532" i="1"/>
  <c r="AQ580" i="1"/>
  <c r="AN580" i="1"/>
  <c r="AO580" i="1"/>
  <c r="AE580" i="1"/>
  <c r="AL580" i="1"/>
  <c r="AK580" i="1"/>
  <c r="AP580" i="1"/>
  <c r="AM580" i="1"/>
  <c r="AH580" i="1"/>
  <c r="AI580" i="1"/>
  <c r="AG580" i="1"/>
  <c r="AF580" i="1"/>
  <c r="AJ580" i="1"/>
  <c r="AF558" i="1"/>
  <c r="AH558" i="1"/>
  <c r="AS558" i="1"/>
  <c r="AJ558" i="1"/>
  <c r="AQ558" i="1"/>
  <c r="AP558" i="1"/>
  <c r="AI558" i="1"/>
  <c r="AG558" i="1"/>
  <c r="AK558" i="1"/>
  <c r="AR558" i="1"/>
  <c r="AM558" i="1"/>
  <c r="AN558" i="1"/>
  <c r="AO558" i="1"/>
  <c r="AL558" i="1"/>
  <c r="AE558" i="1"/>
  <c r="AM545" i="1"/>
  <c r="AL545" i="1"/>
  <c r="AJ545" i="1"/>
  <c r="AH545" i="1"/>
  <c r="AP545" i="1"/>
  <c r="AR545" i="1"/>
  <c r="AN545" i="1"/>
  <c r="AK545" i="1"/>
  <c r="AO545" i="1"/>
  <c r="AI545" i="1"/>
  <c r="AG545" i="1"/>
  <c r="AE545" i="1"/>
  <c r="AF545" i="1"/>
  <c r="AQ545" i="1"/>
  <c r="AS545" i="1"/>
  <c r="AG714" i="1"/>
  <c r="AL714" i="1"/>
  <c r="AN714" i="1"/>
  <c r="AO714" i="1"/>
  <c r="AP714" i="1"/>
  <c r="AK714" i="1"/>
  <c r="AE714" i="1"/>
  <c r="AJ714" i="1"/>
  <c r="AH714" i="1"/>
  <c r="AF714" i="1"/>
  <c r="AM714" i="1"/>
  <c r="AQ714" i="1"/>
  <c r="AI714" i="1"/>
  <c r="AS714" i="1"/>
  <c r="AR714" i="1"/>
  <c r="AH576" i="1"/>
  <c r="AG576" i="1"/>
  <c r="AL576" i="1"/>
  <c r="AN576" i="1"/>
  <c r="AF576" i="1"/>
  <c r="AE576" i="1"/>
  <c r="AI576" i="1"/>
  <c r="AJ576" i="1"/>
  <c r="AK576" i="1"/>
  <c r="AO576" i="1"/>
  <c r="AP576" i="1"/>
  <c r="AM576" i="1"/>
  <c r="AQ576" i="1"/>
  <c r="AR560" i="1"/>
  <c r="AF560" i="1"/>
  <c r="AK560" i="1"/>
  <c r="AE560" i="1"/>
  <c r="AJ560" i="1"/>
  <c r="AO560" i="1"/>
  <c r="AG560" i="1"/>
  <c r="AL560" i="1"/>
  <c r="AQ560" i="1"/>
  <c r="AS560" i="1"/>
  <c r="AP560" i="1"/>
  <c r="AN560" i="1"/>
  <c r="AI560" i="1"/>
  <c r="AH560" i="1"/>
  <c r="AM560" i="1"/>
  <c r="AR552" i="1"/>
  <c r="AQ552" i="1"/>
  <c r="AN552" i="1"/>
  <c r="AF552" i="1"/>
  <c r="AS552" i="1"/>
  <c r="AE552" i="1"/>
  <c r="AK552" i="1"/>
  <c r="AH552" i="1"/>
  <c r="AI552" i="1"/>
  <c r="AO552" i="1"/>
  <c r="AM552" i="1"/>
  <c r="AG552" i="1"/>
  <c r="AJ552" i="1"/>
  <c r="AP552" i="1"/>
  <c r="AL552" i="1"/>
  <c r="AL500" i="1"/>
  <c r="AJ500" i="1"/>
  <c r="AN500" i="1"/>
  <c r="AK500" i="1"/>
  <c r="AE500" i="1"/>
  <c r="AH500" i="1"/>
  <c r="AM500" i="1"/>
  <c r="AF500" i="1"/>
  <c r="AO500" i="1"/>
  <c r="AS500" i="1"/>
  <c r="AI500" i="1"/>
  <c r="AQ500" i="1"/>
  <c r="AP500" i="1"/>
  <c r="AR500" i="1"/>
  <c r="AG500" i="1"/>
  <c r="AJ721" i="1"/>
  <c r="AN721" i="1"/>
  <c r="AL721" i="1"/>
  <c r="AP721" i="1"/>
  <c r="AE721" i="1"/>
  <c r="AM721" i="1"/>
  <c r="AI721" i="1"/>
  <c r="AK721" i="1"/>
  <c r="AG721" i="1"/>
  <c r="AF721" i="1"/>
  <c r="AO721" i="1"/>
  <c r="AH721" i="1"/>
  <c r="AQ721" i="1"/>
  <c r="AS721" i="1"/>
  <c r="AR721" i="1"/>
  <c r="AM496" i="1"/>
  <c r="AE496" i="1"/>
  <c r="AQ496" i="1"/>
  <c r="AI496" i="1"/>
  <c r="AS496" i="1"/>
  <c r="AJ496" i="1"/>
  <c r="AO496" i="1"/>
  <c r="AG496" i="1"/>
  <c r="AH496" i="1"/>
  <c r="AP496" i="1"/>
  <c r="AN496" i="1"/>
  <c r="AF496" i="1"/>
  <c r="AK496" i="1"/>
  <c r="AR496" i="1"/>
  <c r="AL496" i="1"/>
  <c r="AF432" i="1"/>
  <c r="AG432" i="1"/>
  <c r="AP432" i="1"/>
  <c r="AE432" i="1"/>
  <c r="AQ432" i="1"/>
  <c r="AR432" i="1"/>
  <c r="AJ432" i="1"/>
  <c r="AL432" i="1"/>
  <c r="AI432" i="1"/>
  <c r="AO432" i="1"/>
  <c r="AM432" i="1"/>
  <c r="AS432" i="1"/>
  <c r="AN432" i="1"/>
  <c r="AH432" i="1"/>
  <c r="AK432" i="1"/>
  <c r="AO430" i="1"/>
  <c r="AN430" i="1"/>
  <c r="AH430" i="1"/>
  <c r="AL430" i="1"/>
  <c r="AP430" i="1"/>
  <c r="AF430" i="1"/>
  <c r="AJ430" i="1"/>
  <c r="AE430" i="1"/>
  <c r="AI430" i="1"/>
  <c r="AR430" i="1"/>
  <c r="AG430" i="1"/>
  <c r="AK430" i="1"/>
  <c r="AM430" i="1"/>
  <c r="AS430" i="1"/>
  <c r="AQ430" i="1"/>
  <c r="AK708" i="1"/>
  <c r="AG708" i="1"/>
  <c r="AQ708" i="1"/>
  <c r="AR708" i="1"/>
  <c r="AN708" i="1"/>
  <c r="AF708" i="1"/>
  <c r="AP708" i="1"/>
  <c r="AH708" i="1"/>
  <c r="AE708" i="1"/>
  <c r="AO708" i="1"/>
  <c r="AI708" i="1"/>
  <c r="AJ708" i="1"/>
  <c r="AL708" i="1"/>
  <c r="AM708" i="1"/>
  <c r="AS708" i="1"/>
  <c r="AM570" i="1"/>
  <c r="AJ570" i="1"/>
  <c r="AG570" i="1"/>
  <c r="AN570" i="1"/>
  <c r="AO570" i="1"/>
  <c r="AS570" i="1"/>
  <c r="AL570" i="1"/>
  <c r="AP570" i="1"/>
  <c r="AE570" i="1"/>
  <c r="AI570" i="1"/>
  <c r="AK570" i="1"/>
  <c r="AR570" i="1"/>
  <c r="AF570" i="1"/>
  <c r="AH570" i="1"/>
  <c r="AQ570" i="1"/>
  <c r="AG531" i="1"/>
  <c r="AH531" i="1"/>
  <c r="AI531" i="1"/>
  <c r="AM531" i="1"/>
  <c r="AR531" i="1"/>
  <c r="AP531" i="1"/>
  <c r="AN531" i="1"/>
  <c r="AL531" i="1"/>
  <c r="AE531" i="1"/>
  <c r="AK531" i="1"/>
  <c r="AO531" i="1"/>
  <c r="AS531" i="1"/>
  <c r="AF531" i="1"/>
  <c r="AJ531" i="1"/>
  <c r="AQ531" i="1"/>
  <c r="AQ528" i="1"/>
  <c r="AN528" i="1"/>
  <c r="AF528" i="1"/>
  <c r="AP528" i="1"/>
  <c r="AI528" i="1"/>
  <c r="AJ528" i="1"/>
  <c r="AO528" i="1"/>
  <c r="AK528" i="1"/>
  <c r="AR528" i="1"/>
  <c r="AS528" i="1"/>
  <c r="AG528" i="1"/>
  <c r="AE528" i="1"/>
  <c r="AH528" i="1"/>
  <c r="AL528" i="1"/>
  <c r="AM528" i="1"/>
  <c r="AE529" i="1"/>
  <c r="AQ529" i="1"/>
  <c r="AR529" i="1"/>
  <c r="AF529" i="1"/>
  <c r="AI529" i="1"/>
  <c r="AL529" i="1"/>
  <c r="AG529" i="1"/>
  <c r="AH529" i="1"/>
  <c r="AP529" i="1"/>
  <c r="AM529" i="1"/>
  <c r="AK529" i="1"/>
  <c r="AJ529" i="1"/>
  <c r="AN529" i="1"/>
  <c r="AS529" i="1"/>
  <c r="AO529" i="1"/>
  <c r="AL539" i="1"/>
  <c r="AJ539" i="1"/>
  <c r="AH539" i="1"/>
  <c r="AE539" i="1"/>
  <c r="AS539" i="1"/>
  <c r="AI539" i="1"/>
  <c r="AO539" i="1"/>
  <c r="AM539" i="1"/>
  <c r="AR539" i="1"/>
  <c r="AP539" i="1"/>
  <c r="AN539" i="1"/>
  <c r="AF539" i="1"/>
  <c r="AG539" i="1"/>
  <c r="AK539" i="1"/>
  <c r="AQ539" i="1"/>
  <c r="AN479" i="1"/>
  <c r="AF479" i="1"/>
  <c r="AG479" i="1"/>
  <c r="AM479" i="1"/>
  <c r="AI479" i="1"/>
  <c r="AP479" i="1"/>
  <c r="AR479" i="1"/>
  <c r="AS479" i="1"/>
  <c r="AL479" i="1"/>
  <c r="AK479" i="1"/>
  <c r="AO479" i="1"/>
  <c r="AQ479" i="1"/>
  <c r="AJ479" i="1"/>
  <c r="AH479" i="1"/>
  <c r="AE479" i="1"/>
  <c r="AO480" i="1"/>
  <c r="AI480" i="1"/>
  <c r="AH480" i="1"/>
  <c r="AR480" i="1"/>
  <c r="AF480" i="1"/>
  <c r="AS480" i="1"/>
  <c r="AE480" i="1"/>
  <c r="AM480" i="1"/>
  <c r="AN480" i="1"/>
  <c r="AP480" i="1"/>
  <c r="AQ480" i="1"/>
  <c r="AG480" i="1"/>
  <c r="AL480" i="1"/>
  <c r="AK480" i="1"/>
  <c r="AJ480" i="1"/>
  <c r="AN482" i="1"/>
  <c r="AS482" i="1"/>
  <c r="AL482" i="1"/>
  <c r="AI482" i="1"/>
  <c r="AQ482" i="1"/>
  <c r="AE482" i="1"/>
  <c r="AJ482" i="1"/>
  <c r="AK482" i="1"/>
  <c r="AG482" i="1"/>
  <c r="AR482" i="1"/>
  <c r="AP482" i="1"/>
  <c r="AM482" i="1"/>
  <c r="AF482" i="1"/>
  <c r="AO482" i="1"/>
  <c r="AH482" i="1"/>
  <c r="AQ485" i="1"/>
  <c r="AS485" i="1"/>
  <c r="AP485" i="1"/>
  <c r="AF485" i="1"/>
  <c r="AO485" i="1"/>
  <c r="AM485" i="1"/>
  <c r="AJ485" i="1"/>
  <c r="AR485" i="1"/>
  <c r="AN485" i="1"/>
  <c r="AE485" i="1"/>
  <c r="AH485" i="1"/>
  <c r="AG485" i="1"/>
  <c r="AL485" i="1"/>
  <c r="AI485" i="1"/>
  <c r="AK485" i="1"/>
  <c r="AI516" i="1"/>
  <c r="AH516" i="1"/>
  <c r="AJ516" i="1"/>
  <c r="AO516" i="1"/>
  <c r="AG516" i="1"/>
  <c r="AL516" i="1"/>
  <c r="AE516" i="1"/>
  <c r="AM516" i="1"/>
  <c r="AQ516" i="1"/>
  <c r="AS516" i="1"/>
  <c r="AK516" i="1"/>
  <c r="AP516" i="1"/>
  <c r="AF516" i="1"/>
  <c r="AN516" i="1"/>
  <c r="AR516" i="1"/>
  <c r="AS497" i="1"/>
  <c r="AM497" i="1"/>
  <c r="AR497" i="1"/>
  <c r="AQ497" i="1"/>
  <c r="AF497" i="1"/>
  <c r="AP497" i="1"/>
  <c r="AI497" i="1"/>
  <c r="AE497" i="1"/>
  <c r="AJ497" i="1"/>
  <c r="AG497" i="1"/>
  <c r="AH497" i="1"/>
  <c r="AO497" i="1"/>
  <c r="AN497" i="1"/>
  <c r="AK497" i="1"/>
  <c r="AL497" i="1"/>
  <c r="AK495" i="1"/>
  <c r="AE495" i="1"/>
  <c r="AG495" i="1"/>
  <c r="AM495" i="1"/>
  <c r="AS495" i="1"/>
  <c r="AH495" i="1"/>
  <c r="AQ495" i="1"/>
  <c r="AL495" i="1"/>
  <c r="AN495" i="1"/>
  <c r="AO495" i="1"/>
  <c r="AP495" i="1"/>
  <c r="AI495" i="1"/>
  <c r="AJ495" i="1"/>
  <c r="AR495" i="1"/>
  <c r="AF495" i="1"/>
  <c r="AF498" i="1"/>
  <c r="AH498" i="1"/>
  <c r="AL498" i="1"/>
  <c r="AG498" i="1"/>
  <c r="AE498" i="1"/>
  <c r="AS498" i="1"/>
  <c r="AN498" i="1"/>
  <c r="AQ498" i="1"/>
  <c r="AM498" i="1"/>
  <c r="AI498" i="1"/>
  <c r="AK498" i="1"/>
  <c r="AR498" i="1"/>
  <c r="AP498" i="1"/>
  <c r="AJ498" i="1"/>
  <c r="AO498" i="1"/>
  <c r="AE499" i="1"/>
  <c r="AR499" i="1"/>
  <c r="AQ499" i="1"/>
  <c r="AO499" i="1"/>
  <c r="AS499" i="1"/>
  <c r="AI499" i="1"/>
  <c r="AJ499" i="1"/>
  <c r="AN499" i="1"/>
  <c r="AG499" i="1"/>
  <c r="AL499" i="1"/>
  <c r="AK499" i="1"/>
  <c r="AP499" i="1"/>
  <c r="AH499" i="1"/>
  <c r="AM499" i="1"/>
  <c r="AF499" i="1"/>
  <c r="AO510" i="1"/>
  <c r="AH510" i="1"/>
  <c r="AN510" i="1"/>
  <c r="AK510" i="1"/>
  <c r="AL510" i="1"/>
  <c r="AG510" i="1"/>
  <c r="AJ510" i="1"/>
  <c r="AP510" i="1"/>
  <c r="AI510" i="1"/>
  <c r="AR510" i="1"/>
  <c r="AF510" i="1"/>
  <c r="AE510" i="1"/>
  <c r="AQ510" i="1"/>
  <c r="AS510" i="1"/>
  <c r="AM510" i="1"/>
  <c r="AS454" i="1"/>
  <c r="AL454" i="1"/>
  <c r="AP454" i="1"/>
  <c r="AJ454" i="1"/>
  <c r="AQ454" i="1"/>
  <c r="AN454" i="1"/>
  <c r="AH454" i="1"/>
  <c r="AO454" i="1"/>
  <c r="AE454" i="1"/>
  <c r="AI454" i="1"/>
  <c r="AG454" i="1"/>
  <c r="AM454" i="1"/>
  <c r="AK454" i="1"/>
  <c r="AF454" i="1"/>
  <c r="AR454" i="1"/>
  <c r="AP429" i="1"/>
  <c r="AN429" i="1"/>
  <c r="AS429" i="1"/>
  <c r="AQ429" i="1"/>
  <c r="AE429" i="1"/>
  <c r="AH429" i="1"/>
  <c r="AF429" i="1"/>
  <c r="AG429" i="1"/>
  <c r="AO429" i="1"/>
  <c r="AJ429" i="1"/>
  <c r="AR429" i="1"/>
  <c r="AI429" i="1"/>
  <c r="AM429" i="1"/>
  <c r="AL429" i="1"/>
  <c r="AK429" i="1"/>
  <c r="AQ639" i="1"/>
  <c r="AH639" i="1"/>
  <c r="AJ639" i="1"/>
  <c r="AR639" i="1"/>
  <c r="AP639" i="1"/>
  <c r="AL639" i="1"/>
  <c r="AI639" i="1"/>
  <c r="AK639" i="1"/>
  <c r="AM639" i="1"/>
  <c r="AN639" i="1"/>
  <c r="AS639" i="1"/>
  <c r="AE639" i="1"/>
  <c r="AO639" i="1"/>
  <c r="AF639" i="1"/>
  <c r="AG639" i="1"/>
  <c r="AJ624" i="1"/>
  <c r="AQ624" i="1"/>
  <c r="AR624" i="1"/>
  <c r="AI624" i="1"/>
  <c r="AM624" i="1"/>
  <c r="AN624" i="1"/>
  <c r="AL624" i="1"/>
  <c r="AE624" i="1"/>
  <c r="AG624" i="1"/>
  <c r="AS624" i="1"/>
  <c r="AO624" i="1"/>
  <c r="AK624" i="1"/>
  <c r="AP624" i="1"/>
  <c r="AH624" i="1"/>
  <c r="AF624" i="1"/>
  <c r="AF415" i="1"/>
  <c r="AN415" i="1"/>
  <c r="AH415" i="1"/>
  <c r="AQ415" i="1"/>
  <c r="AE415" i="1"/>
  <c r="AK415" i="1"/>
  <c r="AG415" i="1"/>
  <c r="AS415" i="1"/>
  <c r="AO415" i="1"/>
  <c r="AL415" i="1"/>
  <c r="AP415" i="1"/>
  <c r="AI415" i="1"/>
  <c r="AR415" i="1"/>
  <c r="AJ415" i="1"/>
  <c r="AM415" i="1"/>
  <c r="AP417" i="1"/>
  <c r="AR417" i="1"/>
  <c r="AF417" i="1"/>
  <c r="AO417" i="1"/>
  <c r="AS417" i="1"/>
  <c r="AE417" i="1"/>
  <c r="AN417" i="1"/>
  <c r="AG417" i="1"/>
  <c r="AI417" i="1"/>
  <c r="AM417" i="1"/>
  <c r="AJ417" i="1"/>
  <c r="AQ417" i="1"/>
  <c r="AL417" i="1"/>
  <c r="AH417" i="1"/>
  <c r="AK417" i="1"/>
  <c r="AQ589" i="1"/>
  <c r="AF589" i="1"/>
  <c r="AR589" i="1"/>
  <c r="AI589" i="1"/>
  <c r="AN589" i="1"/>
  <c r="AK589" i="1"/>
  <c r="AG589" i="1"/>
  <c r="AL589" i="1"/>
  <c r="AH589" i="1"/>
  <c r="AS589" i="1"/>
  <c r="AE589" i="1"/>
  <c r="AM589" i="1"/>
  <c r="AO589" i="1"/>
  <c r="AP589" i="1"/>
  <c r="AJ589" i="1"/>
  <c r="AR600" i="1"/>
  <c r="AF600" i="1"/>
  <c r="AI600" i="1"/>
  <c r="AJ600" i="1"/>
  <c r="AE600" i="1"/>
  <c r="AK600" i="1"/>
  <c r="AG600" i="1"/>
  <c r="AS600" i="1"/>
  <c r="AH600" i="1"/>
  <c r="AO600" i="1"/>
  <c r="AP600" i="1"/>
  <c r="AL600" i="1"/>
  <c r="AM600" i="1"/>
  <c r="AQ600" i="1"/>
  <c r="AN600" i="1"/>
  <c r="AK362" i="1"/>
  <c r="AO362" i="1"/>
  <c r="AP362" i="1"/>
  <c r="AG362" i="1"/>
  <c r="AH362" i="1"/>
  <c r="AL362" i="1"/>
  <c r="AM362" i="1"/>
  <c r="AI362" i="1"/>
  <c r="AE362" i="1"/>
  <c r="AR362" i="1"/>
  <c r="AQ362" i="1"/>
  <c r="AF362" i="1"/>
  <c r="AN362" i="1"/>
  <c r="AS362" i="1"/>
  <c r="AJ362" i="1"/>
  <c r="AN356" i="1"/>
  <c r="AI356" i="1"/>
  <c r="AH356" i="1"/>
  <c r="AE356" i="1"/>
  <c r="AG356" i="1"/>
  <c r="AS356" i="1"/>
  <c r="AP356" i="1"/>
  <c r="AR356" i="1"/>
  <c r="AM356" i="1"/>
  <c r="AF356" i="1"/>
  <c r="AQ356" i="1"/>
  <c r="AO356" i="1"/>
  <c r="AJ356" i="1"/>
  <c r="AL356" i="1"/>
  <c r="AK356" i="1"/>
  <c r="AH658" i="1"/>
  <c r="AE658" i="1"/>
  <c r="AM658" i="1"/>
  <c r="AG658" i="1"/>
  <c r="AJ658" i="1"/>
  <c r="AK658" i="1"/>
  <c r="AS658" i="1"/>
  <c r="AF658" i="1"/>
  <c r="AN658" i="1"/>
  <c r="AI658" i="1"/>
  <c r="AQ658" i="1"/>
  <c r="AL658" i="1"/>
  <c r="AR658" i="1"/>
  <c r="AO658" i="1"/>
  <c r="AP658" i="1"/>
  <c r="AF649" i="1"/>
  <c r="AE649" i="1"/>
  <c r="AI649" i="1"/>
  <c r="AP649" i="1"/>
  <c r="AG649" i="1"/>
  <c r="AH649" i="1"/>
  <c r="AM649" i="1"/>
  <c r="AQ649" i="1"/>
  <c r="AK649" i="1"/>
  <c r="AN649" i="1"/>
  <c r="AO649" i="1"/>
  <c r="AR649" i="1"/>
  <c r="AJ649" i="1"/>
  <c r="AS649" i="1"/>
  <c r="AL649" i="1"/>
  <c r="AG662" i="1"/>
  <c r="AP662" i="1"/>
  <c r="AM662" i="1"/>
  <c r="AH662" i="1"/>
  <c r="AE662" i="1"/>
  <c r="AJ662" i="1"/>
  <c r="AO662" i="1"/>
  <c r="AN662" i="1"/>
  <c r="AR662" i="1"/>
  <c r="AF662" i="1"/>
  <c r="AQ662" i="1"/>
  <c r="AK662" i="1"/>
  <c r="AS662" i="1"/>
  <c r="AI662" i="1"/>
  <c r="AL662" i="1"/>
  <c r="AJ334" i="1"/>
  <c r="AI334" i="1"/>
  <c r="AK334" i="1"/>
  <c r="AS334" i="1"/>
  <c r="AH334" i="1"/>
  <c r="AL334" i="1"/>
  <c r="AM334" i="1"/>
  <c r="AO334" i="1"/>
  <c r="AE334" i="1"/>
  <c r="AN334" i="1"/>
  <c r="AP334" i="1"/>
  <c r="AF334" i="1"/>
  <c r="AG334" i="1"/>
  <c r="AQ334" i="1"/>
  <c r="AR334" i="1"/>
  <c r="AQ695" i="1"/>
  <c r="AS695" i="1"/>
  <c r="AR695" i="1"/>
  <c r="AK695" i="1"/>
  <c r="AG695" i="1"/>
  <c r="AJ695" i="1"/>
  <c r="AH695" i="1"/>
  <c r="AO695" i="1"/>
  <c r="AL695" i="1"/>
  <c r="AF695" i="1"/>
  <c r="AP695" i="1"/>
  <c r="AE695" i="1"/>
  <c r="AN695" i="1"/>
  <c r="AM695" i="1"/>
  <c r="AI695" i="1"/>
  <c r="AO726" i="1"/>
  <c r="AI726" i="1"/>
  <c r="AR726" i="1"/>
  <c r="AF726" i="1"/>
  <c r="AS726" i="1"/>
  <c r="AQ726" i="1"/>
  <c r="AJ726" i="1"/>
  <c r="AP726" i="1"/>
  <c r="AE726" i="1"/>
  <c r="AL726" i="1"/>
  <c r="AG726" i="1"/>
  <c r="AK726" i="1"/>
  <c r="AH726" i="1"/>
  <c r="AM726" i="1"/>
  <c r="AN726" i="1"/>
  <c r="J232" i="12"/>
  <c r="K232" i="12"/>
  <c r="M232" i="12"/>
  <c r="L232" i="12"/>
  <c r="H232" i="12"/>
  <c r="I232" i="12"/>
  <c r="G232" i="9"/>
  <c r="L238" i="12"/>
  <c r="I238" i="12"/>
  <c r="M238" i="12"/>
  <c r="G238" i="9"/>
  <c r="J238" i="12"/>
  <c r="H238" i="12"/>
  <c r="K238" i="12"/>
  <c r="AH646" i="12"/>
  <c r="AK646" i="12"/>
  <c r="AL646" i="12"/>
  <c r="AM646" i="12"/>
  <c r="AQ646" i="12"/>
  <c r="AE646" i="12"/>
  <c r="AN646" i="12"/>
  <c r="AJ646" i="12"/>
  <c r="AI646" i="12"/>
  <c r="AG646" i="12"/>
  <c r="AF646" i="12"/>
  <c r="AP646" i="12"/>
  <c r="AO646" i="12"/>
  <c r="F646" i="12"/>
  <c r="F581" i="13" s="1"/>
  <c r="E646" i="12"/>
  <c r="E581" i="13" s="1"/>
  <c r="G646" i="12"/>
  <c r="G581" i="13" s="1"/>
  <c r="D646" i="12"/>
  <c r="D581" i="13" s="1"/>
  <c r="C646" i="12"/>
  <c r="C581" i="13" s="1"/>
  <c r="B646" i="12"/>
  <c r="B581" i="13" s="1"/>
  <c r="AE665" i="12"/>
  <c r="AM665" i="12"/>
  <c r="AJ665" i="12"/>
  <c r="AH665" i="12"/>
  <c r="AG665" i="12"/>
  <c r="AF665" i="12"/>
  <c r="AO665" i="12"/>
  <c r="AN665" i="12"/>
  <c r="AL665" i="12"/>
  <c r="AI665" i="12"/>
  <c r="AQ665" i="12"/>
  <c r="AP665" i="12"/>
  <c r="AK665" i="12"/>
  <c r="F665" i="12"/>
  <c r="E665" i="12"/>
  <c r="D665" i="12"/>
  <c r="G665" i="12"/>
  <c r="C665" i="12"/>
  <c r="B665" i="12"/>
  <c r="AO660" i="12"/>
  <c r="AP660" i="12"/>
  <c r="AQ660" i="12"/>
  <c r="AJ660" i="12"/>
  <c r="AI660" i="12"/>
  <c r="AF660" i="12"/>
  <c r="AG660" i="12"/>
  <c r="AH660" i="12"/>
  <c r="AE660" i="12"/>
  <c r="AK660" i="12"/>
  <c r="AL660" i="12"/>
  <c r="AN660" i="12"/>
  <c r="AM660" i="12"/>
  <c r="F660" i="12"/>
  <c r="E660" i="12"/>
  <c r="D660" i="12"/>
  <c r="G660" i="12"/>
  <c r="C660" i="12"/>
  <c r="B660" i="12"/>
  <c r="AL726" i="12"/>
  <c r="AM726" i="12"/>
  <c r="AN726" i="12"/>
  <c r="AO726" i="12"/>
  <c r="AF726" i="12"/>
  <c r="AK726" i="12"/>
  <c r="AJ726" i="12"/>
  <c r="AI726" i="12"/>
  <c r="AQ726" i="12"/>
  <c r="AH726" i="12"/>
  <c r="AG726" i="12"/>
  <c r="AE726" i="12"/>
  <c r="AP726" i="12"/>
  <c r="E726" i="12"/>
  <c r="D726" i="12"/>
  <c r="G726" i="12"/>
  <c r="F726" i="12"/>
  <c r="C726" i="12"/>
  <c r="B726" i="12"/>
  <c r="AQ709" i="12"/>
  <c r="AP709" i="12"/>
  <c r="AM709" i="12"/>
  <c r="AL709" i="12"/>
  <c r="AK709" i="12"/>
  <c r="AE709" i="12"/>
  <c r="AG709" i="12"/>
  <c r="AN709" i="12"/>
  <c r="AO709" i="12"/>
  <c r="AF709" i="12"/>
  <c r="AJ709" i="12"/>
  <c r="AH709" i="12"/>
  <c r="AI709" i="12"/>
  <c r="G709" i="12"/>
  <c r="E709" i="12"/>
  <c r="D709" i="12"/>
  <c r="F709" i="12"/>
  <c r="C709" i="12"/>
  <c r="B709" i="12"/>
  <c r="AK586" i="12"/>
  <c r="AQ586" i="12"/>
  <c r="AI586" i="12"/>
  <c r="AE586" i="12"/>
  <c r="AO586" i="12"/>
  <c r="AF586" i="12"/>
  <c r="AG586" i="12"/>
  <c r="AP586" i="12"/>
  <c r="AH586" i="12"/>
  <c r="AM586" i="12"/>
  <c r="AL586" i="12"/>
  <c r="AJ586" i="12"/>
  <c r="AN586" i="12"/>
  <c r="D586" i="12"/>
  <c r="E586" i="12"/>
  <c r="F586" i="12"/>
  <c r="G586" i="12"/>
  <c r="C586" i="12"/>
  <c r="B586" i="12"/>
  <c r="AJ593" i="12"/>
  <c r="AP593" i="12"/>
  <c r="AQ593" i="12"/>
  <c r="AG593" i="12"/>
  <c r="AM593" i="12"/>
  <c r="AE593" i="12"/>
  <c r="AN593" i="12"/>
  <c r="AO593" i="12"/>
  <c r="AK593" i="12"/>
  <c r="AL593" i="12"/>
  <c r="AI593" i="12"/>
  <c r="AF593" i="12"/>
  <c r="AH593" i="12"/>
  <c r="F593" i="12"/>
  <c r="E593" i="12"/>
  <c r="D593" i="12"/>
  <c r="G593" i="12"/>
  <c r="C593" i="12"/>
  <c r="B593" i="12"/>
  <c r="AJ588" i="12"/>
  <c r="AK588" i="12"/>
  <c r="AG588" i="12"/>
  <c r="AH588" i="12"/>
  <c r="AL588" i="12"/>
  <c r="AF588" i="12"/>
  <c r="AO588" i="12"/>
  <c r="AM588" i="12"/>
  <c r="AI588" i="12"/>
  <c r="AP588" i="12"/>
  <c r="AE588" i="12"/>
  <c r="AN588" i="12"/>
  <c r="AQ588" i="12"/>
  <c r="D588" i="12"/>
  <c r="F588" i="12"/>
  <c r="G588" i="12"/>
  <c r="E588" i="12"/>
  <c r="C588" i="12"/>
  <c r="B588" i="12"/>
  <c r="AM417" i="12"/>
  <c r="AO417" i="12"/>
  <c r="AI417" i="12"/>
  <c r="AQ417" i="12"/>
  <c r="AJ417" i="12"/>
  <c r="AR417" i="12"/>
  <c r="AE417" i="12"/>
  <c r="AF417" i="12"/>
  <c r="AN417" i="12"/>
  <c r="AL417" i="12"/>
  <c r="AH417" i="12"/>
  <c r="AG417" i="12"/>
  <c r="AP417" i="12"/>
  <c r="AK417" i="12"/>
  <c r="AS417" i="12"/>
  <c r="E417" i="12"/>
  <c r="D417" i="12"/>
  <c r="G417" i="12"/>
  <c r="F417" i="12"/>
  <c r="C417" i="12"/>
  <c r="B417" i="12"/>
  <c r="AI412" i="12"/>
  <c r="AP412" i="12"/>
  <c r="AL412" i="12"/>
  <c r="AO412" i="12"/>
  <c r="AS412" i="12"/>
  <c r="AG412" i="12"/>
  <c r="AQ412" i="12"/>
  <c r="AK412" i="12"/>
  <c r="AE412" i="12"/>
  <c r="AR412" i="12"/>
  <c r="AM412" i="12"/>
  <c r="AH412" i="12"/>
  <c r="AJ412" i="12"/>
  <c r="AN412" i="12"/>
  <c r="AF412" i="12"/>
  <c r="E412" i="12"/>
  <c r="D412" i="12"/>
  <c r="F412" i="12"/>
  <c r="G412" i="12"/>
  <c r="C412" i="12"/>
  <c r="B412" i="12"/>
  <c r="AQ419" i="12"/>
  <c r="AJ419" i="12"/>
  <c r="AR419" i="12"/>
  <c r="AF419" i="12"/>
  <c r="AP419" i="12"/>
  <c r="AE419" i="12"/>
  <c r="AK419" i="12"/>
  <c r="AO419" i="12"/>
  <c r="AL419" i="12"/>
  <c r="AH419" i="12"/>
  <c r="AG419" i="12"/>
  <c r="AN419" i="12"/>
  <c r="AI419" i="12"/>
  <c r="AS419" i="12"/>
  <c r="AM419" i="12"/>
  <c r="G419" i="12"/>
  <c r="F419" i="12"/>
  <c r="D419" i="12"/>
  <c r="E419" i="12"/>
  <c r="C419" i="12"/>
  <c r="B419" i="12"/>
  <c r="AR475" i="12"/>
  <c r="AF475" i="12"/>
  <c r="AQ475" i="12"/>
  <c r="AI475" i="12"/>
  <c r="AE475" i="12"/>
  <c r="AP475" i="12"/>
  <c r="AO475" i="12"/>
  <c r="AK475" i="12"/>
  <c r="AL475" i="12"/>
  <c r="AM475" i="12"/>
  <c r="AN475" i="12"/>
  <c r="AS475" i="12"/>
  <c r="AG475" i="12"/>
  <c r="AH475" i="12"/>
  <c r="AJ475" i="12"/>
  <c r="E475" i="12"/>
  <c r="F475" i="12"/>
  <c r="D475" i="12"/>
  <c r="G475" i="12"/>
  <c r="C475" i="12"/>
  <c r="B475" i="12"/>
  <c r="AH483" i="12"/>
  <c r="AJ483" i="12"/>
  <c r="AM483" i="12"/>
  <c r="AI483" i="12"/>
  <c r="AG483" i="12"/>
  <c r="AN483" i="12"/>
  <c r="AP483" i="12"/>
  <c r="AQ483" i="12"/>
  <c r="AE483" i="12"/>
  <c r="AR483" i="12"/>
  <c r="AK483" i="12"/>
  <c r="AF483" i="12"/>
  <c r="AS483" i="12"/>
  <c r="AL483" i="12"/>
  <c r="AO483" i="12"/>
  <c r="G483" i="12"/>
  <c r="D483" i="12"/>
  <c r="F483" i="12"/>
  <c r="E483" i="12"/>
  <c r="B483" i="12"/>
  <c r="C483" i="12"/>
  <c r="AI619" i="12"/>
  <c r="AO619" i="12"/>
  <c r="AN619" i="12"/>
  <c r="AK619" i="12"/>
  <c r="AQ619" i="12"/>
  <c r="AE619" i="12"/>
  <c r="AP619" i="12"/>
  <c r="AH619" i="12"/>
  <c r="AM619" i="12"/>
  <c r="AG619" i="12"/>
  <c r="AJ619" i="12"/>
  <c r="AF619" i="12"/>
  <c r="AL619" i="12"/>
  <c r="E619" i="12"/>
  <c r="D619" i="12"/>
  <c r="F619" i="12"/>
  <c r="G619" i="12"/>
  <c r="C619" i="12"/>
  <c r="B619" i="12"/>
  <c r="AM627" i="12"/>
  <c r="AO627" i="12"/>
  <c r="AG627" i="12"/>
  <c r="AL627" i="12"/>
  <c r="AF627" i="12"/>
  <c r="AI627" i="12"/>
  <c r="AJ627" i="12"/>
  <c r="AE627" i="12"/>
  <c r="AK627" i="12"/>
  <c r="AH627" i="12"/>
  <c r="AN627" i="12"/>
  <c r="AP627" i="12"/>
  <c r="AQ627" i="12"/>
  <c r="E627" i="12"/>
  <c r="D627" i="12"/>
  <c r="G627" i="12"/>
  <c r="F627" i="12"/>
  <c r="C627" i="12"/>
  <c r="B627" i="12"/>
  <c r="AM623" i="12"/>
  <c r="AN623" i="12"/>
  <c r="AL623" i="12"/>
  <c r="AO623" i="12"/>
  <c r="AG623" i="12"/>
  <c r="AQ623" i="12"/>
  <c r="AP623" i="12"/>
  <c r="AE623" i="12"/>
  <c r="AK623" i="12"/>
  <c r="AJ623" i="12"/>
  <c r="AH623" i="12"/>
  <c r="AI623" i="12"/>
  <c r="AF623" i="12"/>
  <c r="D623" i="12"/>
  <c r="F623" i="12"/>
  <c r="E623" i="12"/>
  <c r="G623" i="12"/>
  <c r="C623" i="12"/>
  <c r="B623" i="12"/>
  <c r="AJ557" i="12"/>
  <c r="AQ557" i="12"/>
  <c r="AM557" i="12"/>
  <c r="AE557" i="12"/>
  <c r="AO557" i="12"/>
  <c r="AK557" i="12"/>
  <c r="AN557" i="12"/>
  <c r="AL557" i="12"/>
  <c r="AH557" i="12"/>
  <c r="AI557" i="12"/>
  <c r="AG557" i="12"/>
  <c r="AF557" i="12"/>
  <c r="AP557" i="12"/>
  <c r="F557" i="12"/>
  <c r="E557" i="12"/>
  <c r="D557" i="12"/>
  <c r="G557" i="12"/>
  <c r="C557" i="12"/>
  <c r="B557" i="12"/>
  <c r="AP565" i="12"/>
  <c r="AN565" i="12"/>
  <c r="AF565" i="12"/>
  <c r="AQ565" i="12"/>
  <c r="AI565" i="12"/>
  <c r="AE565" i="12"/>
  <c r="AL565" i="12"/>
  <c r="AO565" i="12"/>
  <c r="AK565" i="12"/>
  <c r="AH565" i="12"/>
  <c r="AM565" i="12"/>
  <c r="AG565" i="12"/>
  <c r="AJ565" i="12"/>
  <c r="D565" i="12"/>
  <c r="F565" i="12"/>
  <c r="G565" i="12"/>
  <c r="E565" i="12"/>
  <c r="C565" i="12"/>
  <c r="B565" i="12"/>
  <c r="AM357" i="12"/>
  <c r="AN357" i="12"/>
  <c r="AI357" i="12"/>
  <c r="AR357" i="12"/>
  <c r="AS357" i="12"/>
  <c r="AF357" i="12"/>
  <c r="AG357" i="12"/>
  <c r="AL357" i="12"/>
  <c r="AK357" i="12"/>
  <c r="AJ357" i="12"/>
  <c r="AH357" i="12"/>
  <c r="AE357" i="12"/>
  <c r="AP357" i="12"/>
  <c r="AO357" i="12"/>
  <c r="AQ357" i="12"/>
  <c r="G357" i="12"/>
  <c r="F357" i="12"/>
  <c r="E357" i="12"/>
  <c r="D357" i="12"/>
  <c r="C357" i="12"/>
  <c r="B357" i="12"/>
  <c r="AI364" i="12"/>
  <c r="AK364" i="12"/>
  <c r="AR364" i="12"/>
  <c r="AM364" i="12"/>
  <c r="AF364" i="12"/>
  <c r="AN364" i="12"/>
  <c r="AJ364" i="12"/>
  <c r="AP364" i="12"/>
  <c r="AL364" i="12"/>
  <c r="AO364" i="12"/>
  <c r="AH364" i="12"/>
  <c r="AG364" i="12"/>
  <c r="AQ364" i="12"/>
  <c r="AE364" i="12"/>
  <c r="AS364" i="12"/>
  <c r="F364" i="12"/>
  <c r="E364" i="12"/>
  <c r="D364" i="12"/>
  <c r="G364" i="12"/>
  <c r="C364" i="12"/>
  <c r="B364" i="12"/>
  <c r="AR337" i="12"/>
  <c r="AM337" i="12"/>
  <c r="AF337" i="12"/>
  <c r="AQ337" i="12"/>
  <c r="AE337" i="12"/>
  <c r="AN337" i="12"/>
  <c r="AO337" i="12"/>
  <c r="AP337" i="12"/>
  <c r="AL337" i="12"/>
  <c r="AG337" i="12"/>
  <c r="AI337" i="12"/>
  <c r="AK337" i="12"/>
  <c r="AJ337" i="12"/>
  <c r="AS337" i="12"/>
  <c r="AH337" i="12"/>
  <c r="D337" i="12"/>
  <c r="F337" i="12"/>
  <c r="E337" i="12"/>
  <c r="B337" i="12"/>
  <c r="C337" i="12"/>
  <c r="G337" i="12"/>
  <c r="AM702" i="12"/>
  <c r="AO702" i="12"/>
  <c r="AL702" i="12"/>
  <c r="AN702" i="12"/>
  <c r="AJ702" i="12"/>
  <c r="AG702" i="12"/>
  <c r="AP702" i="12"/>
  <c r="AQ702" i="12"/>
  <c r="AE702" i="12"/>
  <c r="AH702" i="12"/>
  <c r="AF702" i="12"/>
  <c r="AI702" i="12"/>
  <c r="AK702" i="12"/>
  <c r="E702" i="12"/>
  <c r="F702" i="12"/>
  <c r="D702" i="12"/>
  <c r="G702" i="12"/>
  <c r="C702" i="12"/>
  <c r="B702" i="12"/>
  <c r="AE680" i="12"/>
  <c r="AF680" i="12"/>
  <c r="AN680" i="12"/>
  <c r="AJ680" i="12"/>
  <c r="AO680" i="12"/>
  <c r="AH680" i="12"/>
  <c r="AK680" i="12"/>
  <c r="AM680" i="12"/>
  <c r="AQ680" i="12"/>
  <c r="AP680" i="12"/>
  <c r="AI680" i="12"/>
  <c r="AL680" i="12"/>
  <c r="AG680" i="12"/>
  <c r="E680" i="12"/>
  <c r="D680" i="12"/>
  <c r="F680" i="12"/>
  <c r="G680" i="12"/>
  <c r="C680" i="12"/>
  <c r="B680" i="12"/>
  <c r="AI382" i="12"/>
  <c r="AK382" i="12"/>
  <c r="AR382" i="12"/>
  <c r="AM382" i="12"/>
  <c r="AF382" i="12"/>
  <c r="AN382" i="12"/>
  <c r="AJ382" i="12"/>
  <c r="AH382" i="12"/>
  <c r="AO382" i="12"/>
  <c r="AG382" i="12"/>
  <c r="AQ382" i="12"/>
  <c r="AE382" i="12"/>
  <c r="AS382" i="12"/>
  <c r="AP382" i="12"/>
  <c r="AL382" i="12"/>
  <c r="C382" i="12"/>
  <c r="B382" i="12"/>
  <c r="G382" i="12"/>
  <c r="D382" i="12"/>
  <c r="F382" i="12"/>
  <c r="E382" i="12"/>
  <c r="AQ377" i="12"/>
  <c r="AE377" i="12"/>
  <c r="AL377" i="12"/>
  <c r="AH377" i="12"/>
  <c r="AK377" i="12"/>
  <c r="AO377" i="12"/>
  <c r="AM377" i="12"/>
  <c r="AS377" i="12"/>
  <c r="AG377" i="12"/>
  <c r="AN377" i="12"/>
  <c r="AI377" i="12"/>
  <c r="AJ377" i="12"/>
  <c r="AF377" i="12"/>
  <c r="AP377" i="12"/>
  <c r="AR377" i="12"/>
  <c r="E377" i="12"/>
  <c r="D377" i="12"/>
  <c r="C377" i="12"/>
  <c r="B377" i="12"/>
  <c r="G377" i="12"/>
  <c r="F377" i="12"/>
  <c r="AM396" i="12"/>
  <c r="AS396" i="12"/>
  <c r="AL396" i="12"/>
  <c r="AG396" i="12"/>
  <c r="AK396" i="12"/>
  <c r="AO396" i="12"/>
  <c r="AI396" i="12"/>
  <c r="AQ396" i="12"/>
  <c r="AJ396" i="12"/>
  <c r="AR396" i="12"/>
  <c r="AE396" i="12"/>
  <c r="AH396" i="12"/>
  <c r="AF396" i="12"/>
  <c r="AP396" i="12"/>
  <c r="AN396" i="12"/>
  <c r="B396" i="12"/>
  <c r="D396" i="12"/>
  <c r="C396" i="12"/>
  <c r="F396" i="12"/>
  <c r="E396" i="12"/>
  <c r="G396" i="12"/>
  <c r="AQ328" i="12"/>
  <c r="AE328" i="12"/>
  <c r="AN328" i="12"/>
  <c r="AO328" i="12"/>
  <c r="AL328" i="12"/>
  <c r="AP328" i="12"/>
  <c r="AG328" i="12"/>
  <c r="AF328" i="12"/>
  <c r="AI328" i="12"/>
  <c r="AJ328" i="12"/>
  <c r="AR328" i="12"/>
  <c r="AK328" i="12"/>
  <c r="AM328" i="12"/>
  <c r="AH328" i="12"/>
  <c r="AS328" i="12"/>
  <c r="G328" i="12"/>
  <c r="F328" i="12"/>
  <c r="E328" i="12"/>
  <c r="D328" i="12"/>
  <c r="C328" i="12"/>
  <c r="B328" i="12"/>
  <c r="AS334" i="12"/>
  <c r="AK334" i="12"/>
  <c r="AG334" i="12"/>
  <c r="AR334" i="12"/>
  <c r="AM334" i="12"/>
  <c r="AF334" i="12"/>
  <c r="AQ334" i="12"/>
  <c r="AE334" i="12"/>
  <c r="AN334" i="12"/>
  <c r="AO334" i="12"/>
  <c r="AJ334" i="12"/>
  <c r="AL334" i="12"/>
  <c r="AP334" i="12"/>
  <c r="AH334" i="12"/>
  <c r="AI334" i="12"/>
  <c r="G334" i="12"/>
  <c r="E334" i="12"/>
  <c r="D334" i="12"/>
  <c r="C334" i="12"/>
  <c r="B334" i="12"/>
  <c r="F334" i="12"/>
  <c r="AS316" i="12"/>
  <c r="AR316" i="12"/>
  <c r="AM316" i="12"/>
  <c r="AK316" i="12"/>
  <c r="AG316" i="12"/>
  <c r="AF316" i="12"/>
  <c r="AL316" i="12"/>
  <c r="AQ316" i="12"/>
  <c r="AE316" i="12"/>
  <c r="AN316" i="12"/>
  <c r="AP316" i="12"/>
  <c r="AO316" i="12"/>
  <c r="AJ316" i="12"/>
  <c r="AH316" i="12"/>
  <c r="AI316" i="12"/>
  <c r="B316" i="12"/>
  <c r="G316" i="12"/>
  <c r="F316" i="12"/>
  <c r="E316" i="12"/>
  <c r="C316" i="12"/>
  <c r="D316" i="12"/>
  <c r="F397" i="1"/>
  <c r="AI397" i="1"/>
  <c r="AJ397" i="1"/>
  <c r="AO397" i="1"/>
  <c r="AQ397" i="1"/>
  <c r="AL397" i="1"/>
  <c r="AM397" i="1"/>
  <c r="AR397" i="1"/>
  <c r="AH397" i="1"/>
  <c r="AE397" i="1"/>
  <c r="AF397" i="1"/>
  <c r="AN397" i="1"/>
  <c r="AK397" i="1"/>
  <c r="AP397" i="1"/>
  <c r="AG397" i="1"/>
  <c r="AS397" i="1"/>
  <c r="C397" i="1"/>
  <c r="B397" i="1"/>
  <c r="G397" i="1"/>
  <c r="D397" i="1"/>
  <c r="E397" i="1"/>
  <c r="B387" i="1"/>
  <c r="AO387" i="1"/>
  <c r="AM387" i="1"/>
  <c r="AS387" i="1"/>
  <c r="AJ387" i="1"/>
  <c r="AI387" i="1"/>
  <c r="AR387" i="1"/>
  <c r="AH387" i="1"/>
  <c r="AG387" i="1"/>
  <c r="AF387" i="1"/>
  <c r="AN387" i="1"/>
  <c r="AE387" i="1"/>
  <c r="AQ387" i="1"/>
  <c r="AP387" i="1"/>
  <c r="AL387" i="1"/>
  <c r="AK387" i="1"/>
  <c r="E387" i="1"/>
  <c r="G387" i="1"/>
  <c r="D387" i="1"/>
  <c r="C387" i="1"/>
  <c r="F387" i="1"/>
  <c r="AF523" i="12"/>
  <c r="AQ523" i="12"/>
  <c r="AI523" i="12"/>
  <c r="AE523" i="12"/>
  <c r="AS523" i="12"/>
  <c r="AO523" i="12"/>
  <c r="AG523" i="12"/>
  <c r="AP523" i="12"/>
  <c r="AM523" i="12"/>
  <c r="AN523" i="12"/>
  <c r="AR523" i="12"/>
  <c r="AL523" i="12"/>
  <c r="AJ523" i="12"/>
  <c r="AH523" i="12"/>
  <c r="AK523" i="12"/>
  <c r="E523" i="12"/>
  <c r="F523" i="12"/>
  <c r="D523" i="12"/>
  <c r="G523" i="12"/>
  <c r="C523" i="12"/>
  <c r="B523" i="12"/>
  <c r="AH531" i="12"/>
  <c r="AF531" i="12"/>
  <c r="AM531" i="12"/>
  <c r="AI531" i="12"/>
  <c r="AS531" i="12"/>
  <c r="AK531" i="12"/>
  <c r="AG531" i="12"/>
  <c r="AE531" i="12"/>
  <c r="AJ531" i="12"/>
  <c r="AP531" i="12"/>
  <c r="AR531" i="12"/>
  <c r="AQ531" i="12"/>
  <c r="AN531" i="12"/>
  <c r="AO531" i="12"/>
  <c r="AL531" i="12"/>
  <c r="F531" i="12"/>
  <c r="D531" i="12"/>
  <c r="E531" i="12"/>
  <c r="G531" i="12"/>
  <c r="C531" i="12"/>
  <c r="B531" i="12"/>
  <c r="AR502" i="12"/>
  <c r="AN502" i="12"/>
  <c r="AF502" i="12"/>
  <c r="AQ502" i="12"/>
  <c r="AP502" i="12"/>
  <c r="AI502" i="12"/>
  <c r="AE502" i="12"/>
  <c r="AS502" i="12"/>
  <c r="AO502" i="12"/>
  <c r="AL502" i="12"/>
  <c r="AK502" i="12"/>
  <c r="AH502" i="12"/>
  <c r="AG502" i="12"/>
  <c r="AM502" i="12"/>
  <c r="AJ502" i="12"/>
  <c r="D502" i="12"/>
  <c r="G502" i="12"/>
  <c r="F502" i="12"/>
  <c r="E502" i="12"/>
  <c r="B502" i="12"/>
  <c r="C502" i="12"/>
  <c r="AS508" i="12"/>
  <c r="AO508" i="12"/>
  <c r="AG508" i="12"/>
  <c r="AR508" i="12"/>
  <c r="AF508" i="12"/>
  <c r="AI508" i="12"/>
  <c r="AE508" i="12"/>
  <c r="AP508" i="12"/>
  <c r="AQ508" i="12"/>
  <c r="AN508" i="12"/>
  <c r="AK508" i="12"/>
  <c r="AJ508" i="12"/>
  <c r="AM508" i="12"/>
  <c r="AL508" i="12"/>
  <c r="AH508" i="12"/>
  <c r="E508" i="12"/>
  <c r="F508" i="12"/>
  <c r="G508" i="12"/>
  <c r="D508" i="12"/>
  <c r="B508" i="12"/>
  <c r="C508" i="12"/>
  <c r="AS516" i="12"/>
  <c r="AK516" i="12"/>
  <c r="AG516" i="12"/>
  <c r="AH516" i="12"/>
  <c r="AR516" i="12"/>
  <c r="AJ516" i="12"/>
  <c r="AF516" i="12"/>
  <c r="AM516" i="12"/>
  <c r="AI516" i="12"/>
  <c r="AP516" i="12"/>
  <c r="AL516" i="12"/>
  <c r="AN516" i="12"/>
  <c r="AO516" i="12"/>
  <c r="AE516" i="12"/>
  <c r="AQ516" i="12"/>
  <c r="D516" i="12"/>
  <c r="G516" i="12"/>
  <c r="E516" i="12"/>
  <c r="F516" i="12"/>
  <c r="B516" i="12"/>
  <c r="C516" i="12"/>
  <c r="AI442" i="12"/>
  <c r="AF442" i="12"/>
  <c r="AO442" i="12"/>
  <c r="AS442" i="12"/>
  <c r="AG442" i="12"/>
  <c r="AQ442" i="12"/>
  <c r="AK442" i="12"/>
  <c r="AE442" i="12"/>
  <c r="AH442" i="12"/>
  <c r="AM442" i="12"/>
  <c r="AR442" i="12"/>
  <c r="AN442" i="12"/>
  <c r="AJ442" i="12"/>
  <c r="AP442" i="12"/>
  <c r="AL442" i="12"/>
  <c r="D442" i="12"/>
  <c r="E442" i="12"/>
  <c r="G442" i="12"/>
  <c r="F442" i="12"/>
  <c r="B442" i="12"/>
  <c r="C442" i="12"/>
  <c r="AN437" i="12"/>
  <c r="AQ437" i="12"/>
  <c r="AJ437" i="12"/>
  <c r="AR437" i="12"/>
  <c r="AF437" i="12"/>
  <c r="AL437" i="12"/>
  <c r="AH437" i="12"/>
  <c r="AE437" i="12"/>
  <c r="AK437" i="12"/>
  <c r="AO437" i="12"/>
  <c r="AG437" i="12"/>
  <c r="AI437" i="12"/>
  <c r="AM437" i="12"/>
  <c r="AP437" i="12"/>
  <c r="AS437" i="12"/>
  <c r="G437" i="12"/>
  <c r="E437" i="12"/>
  <c r="D437" i="12"/>
  <c r="F437" i="12"/>
  <c r="C437" i="12"/>
  <c r="B437" i="12"/>
  <c r="AJ456" i="12"/>
  <c r="AH456" i="12"/>
  <c r="AM456" i="12"/>
  <c r="AI456" i="12"/>
  <c r="AN456" i="12"/>
  <c r="AL456" i="12"/>
  <c r="AS456" i="12"/>
  <c r="AG456" i="12"/>
  <c r="AK456" i="12"/>
  <c r="AP456" i="12"/>
  <c r="AO456" i="12"/>
  <c r="AR456" i="12"/>
  <c r="AE456" i="12"/>
  <c r="AF456" i="12"/>
  <c r="AQ456" i="12"/>
  <c r="G456" i="12"/>
  <c r="E456" i="12"/>
  <c r="D456" i="12"/>
  <c r="F456" i="12"/>
  <c r="C456" i="12"/>
  <c r="B456" i="12"/>
  <c r="I273" i="12"/>
  <c r="H273" i="12"/>
  <c r="K273" i="12"/>
  <c r="M273" i="12"/>
  <c r="L273" i="12"/>
  <c r="G273" i="9"/>
  <c r="J273" i="12"/>
  <c r="G272" i="9"/>
  <c r="M272" i="12"/>
  <c r="L272" i="12"/>
  <c r="K272" i="12"/>
  <c r="H272" i="12"/>
  <c r="J272" i="12"/>
  <c r="I272" i="12"/>
  <c r="G271" i="9"/>
  <c r="H271" i="12"/>
  <c r="I271" i="12"/>
  <c r="M271" i="12"/>
  <c r="J271" i="12"/>
  <c r="K271" i="12"/>
  <c r="L271" i="12"/>
  <c r="AF527" i="1"/>
  <c r="AQ527" i="1"/>
  <c r="AP527" i="1"/>
  <c r="AI527" i="1"/>
  <c r="AJ527" i="1"/>
  <c r="AM527" i="1"/>
  <c r="AG527" i="1"/>
  <c r="AK527" i="1"/>
  <c r="AE527" i="1"/>
  <c r="AN527" i="1"/>
  <c r="AO527" i="1"/>
  <c r="AS527" i="1"/>
  <c r="AH527" i="1"/>
  <c r="AL527" i="1"/>
  <c r="AR527" i="1"/>
  <c r="AL537" i="1"/>
  <c r="AH537" i="1"/>
  <c r="AQ537" i="1"/>
  <c r="AM537" i="1"/>
  <c r="AO537" i="1"/>
  <c r="AJ537" i="1"/>
  <c r="AE537" i="1"/>
  <c r="AI537" i="1"/>
  <c r="AG537" i="1"/>
  <c r="AP537" i="1"/>
  <c r="AF537" i="1"/>
  <c r="AN537" i="1"/>
  <c r="AK537" i="1"/>
  <c r="AS537" i="1"/>
  <c r="AR537" i="1"/>
  <c r="AR538" i="1"/>
  <c r="AF538" i="1"/>
  <c r="AJ538" i="1"/>
  <c r="AK538" i="1"/>
  <c r="AO538" i="1"/>
  <c r="AG538" i="1"/>
  <c r="AL538" i="1"/>
  <c r="AN538" i="1"/>
  <c r="AE538" i="1"/>
  <c r="AH538" i="1"/>
  <c r="AS538" i="1"/>
  <c r="AQ538" i="1"/>
  <c r="AM538" i="1"/>
  <c r="AP538" i="1"/>
  <c r="AI538" i="1"/>
  <c r="AS549" i="1"/>
  <c r="AI549" i="1"/>
  <c r="AG549" i="1"/>
  <c r="AE549" i="1"/>
  <c r="AP549" i="1"/>
  <c r="AR549" i="1"/>
  <c r="AF549" i="1"/>
  <c r="AL549" i="1"/>
  <c r="AQ549" i="1"/>
  <c r="AH549" i="1"/>
  <c r="AO549" i="1"/>
  <c r="AN549" i="1"/>
  <c r="AK549" i="1"/>
  <c r="AM549" i="1"/>
  <c r="AJ549" i="1"/>
  <c r="AG467" i="1"/>
  <c r="AL467" i="1"/>
  <c r="AP467" i="1"/>
  <c r="AJ467" i="1"/>
  <c r="AI467" i="1"/>
  <c r="AF467" i="1"/>
  <c r="AN467" i="1"/>
  <c r="AQ467" i="1"/>
  <c r="AH467" i="1"/>
  <c r="AE467" i="1"/>
  <c r="AK467" i="1"/>
  <c r="AS467" i="1"/>
  <c r="AM467" i="1"/>
  <c r="AO467" i="1"/>
  <c r="AR467" i="1"/>
  <c r="AK507" i="1"/>
  <c r="AS507" i="1"/>
  <c r="AL507" i="1"/>
  <c r="AE507" i="1"/>
  <c r="AO507" i="1"/>
  <c r="AR507" i="1"/>
  <c r="AG507" i="1"/>
  <c r="AN507" i="1"/>
  <c r="AP507" i="1"/>
  <c r="AH507" i="1"/>
  <c r="AJ507" i="1"/>
  <c r="AM507" i="1"/>
  <c r="AI507" i="1"/>
  <c r="AQ507" i="1"/>
  <c r="AF507" i="1"/>
  <c r="AH509" i="1"/>
  <c r="AJ509" i="1"/>
  <c r="AI509" i="1"/>
  <c r="AG509" i="1"/>
  <c r="AE509" i="1"/>
  <c r="AK509" i="1"/>
  <c r="AM509" i="1"/>
  <c r="AQ509" i="1"/>
  <c r="AN509" i="1"/>
  <c r="AP509" i="1"/>
  <c r="AS509" i="1"/>
  <c r="AF509" i="1"/>
  <c r="AO509" i="1"/>
  <c r="AL509" i="1"/>
  <c r="AR509" i="1"/>
  <c r="AN519" i="1"/>
  <c r="AR519" i="1"/>
  <c r="AF519" i="1"/>
  <c r="AG519" i="1"/>
  <c r="AP519" i="1"/>
  <c r="AQ519" i="1"/>
  <c r="AL519" i="1"/>
  <c r="AK519" i="1"/>
  <c r="AH519" i="1"/>
  <c r="AM519" i="1"/>
  <c r="AE519" i="1"/>
  <c r="AS519" i="1"/>
  <c r="AJ519" i="1"/>
  <c r="AI519" i="1"/>
  <c r="AO519" i="1"/>
  <c r="AE436" i="1"/>
  <c r="AQ436" i="1"/>
  <c r="AS436" i="1"/>
  <c r="AJ436" i="1"/>
  <c r="AP436" i="1"/>
  <c r="AK436" i="1"/>
  <c r="AI436" i="1"/>
  <c r="AN436" i="1"/>
  <c r="AG436" i="1"/>
  <c r="AO436" i="1"/>
  <c r="AH436" i="1"/>
  <c r="AF436" i="1"/>
  <c r="AL436" i="1"/>
  <c r="AR436" i="1"/>
  <c r="AM436" i="1"/>
  <c r="AM441" i="1"/>
  <c r="AE441" i="1"/>
  <c r="AP441" i="1"/>
  <c r="AG441" i="1"/>
  <c r="AR441" i="1"/>
  <c r="AO441" i="1"/>
  <c r="AQ441" i="1"/>
  <c r="AL441" i="1"/>
  <c r="AF441" i="1"/>
  <c r="AS441" i="1"/>
  <c r="AJ441" i="1"/>
  <c r="AN441" i="1"/>
  <c r="AI441" i="1"/>
  <c r="AK441" i="1"/>
  <c r="AH441" i="1"/>
  <c r="AI438" i="1"/>
  <c r="AG438" i="1"/>
  <c r="AL438" i="1"/>
  <c r="AJ438" i="1"/>
  <c r="AR438" i="1"/>
  <c r="AF438" i="1"/>
  <c r="AN438" i="1"/>
  <c r="AS438" i="1"/>
  <c r="AM438" i="1"/>
  <c r="AH438" i="1"/>
  <c r="AK438" i="1"/>
  <c r="AP438" i="1"/>
  <c r="AO438" i="1"/>
  <c r="AE438" i="1"/>
  <c r="AQ438" i="1"/>
  <c r="AP628" i="1"/>
  <c r="AQ628" i="1"/>
  <c r="AI628" i="1"/>
  <c r="AM628" i="1"/>
  <c r="AS628" i="1"/>
  <c r="AN628" i="1"/>
  <c r="AG628" i="1"/>
  <c r="AK628" i="1"/>
  <c r="AL628" i="1"/>
  <c r="AR628" i="1"/>
  <c r="AF628" i="1"/>
  <c r="AO628" i="1"/>
  <c r="AJ628" i="1"/>
  <c r="AE628" i="1"/>
  <c r="AH628" i="1"/>
  <c r="AO630" i="1"/>
  <c r="AP630" i="1"/>
  <c r="AM630" i="1"/>
  <c r="AQ630" i="1"/>
  <c r="AN630" i="1"/>
  <c r="AE630" i="1"/>
  <c r="AS630" i="1"/>
  <c r="AH630" i="1"/>
  <c r="AF630" i="1"/>
  <c r="AK630" i="1"/>
  <c r="AR630" i="1"/>
  <c r="AI630" i="1"/>
  <c r="AG630" i="1"/>
  <c r="AJ630" i="1"/>
  <c r="AL630" i="1"/>
  <c r="AJ411" i="1"/>
  <c r="AN411" i="1"/>
  <c r="AP411" i="1"/>
  <c r="AQ411" i="1"/>
  <c r="AF411" i="1"/>
  <c r="AM411" i="1"/>
  <c r="AL411" i="1"/>
  <c r="AE411" i="1"/>
  <c r="AO411" i="1"/>
  <c r="AI411" i="1"/>
  <c r="AH411" i="1"/>
  <c r="AR411" i="1"/>
  <c r="AG411" i="1"/>
  <c r="AK411" i="1"/>
  <c r="AS411" i="1"/>
  <c r="AJ420" i="1"/>
  <c r="AH420" i="1"/>
  <c r="AQ420" i="1"/>
  <c r="AK420" i="1"/>
  <c r="AF420" i="1"/>
  <c r="AR420" i="1"/>
  <c r="AE420" i="1"/>
  <c r="AS420" i="1"/>
  <c r="AL420" i="1"/>
  <c r="AN420" i="1"/>
  <c r="AG420" i="1"/>
  <c r="AO420" i="1"/>
  <c r="AP420" i="1"/>
  <c r="AI420" i="1"/>
  <c r="AM420" i="1"/>
  <c r="AP410" i="1"/>
  <c r="AM410" i="1"/>
  <c r="AK410" i="1"/>
  <c r="AI410" i="1"/>
  <c r="AL410" i="1"/>
  <c r="AG410" i="1"/>
  <c r="AJ410" i="1"/>
  <c r="AQ410" i="1"/>
  <c r="AE410" i="1"/>
  <c r="AF410" i="1"/>
  <c r="AN410" i="1"/>
  <c r="AO410" i="1"/>
  <c r="AR410" i="1"/>
  <c r="AS410" i="1"/>
  <c r="AH410" i="1"/>
  <c r="AH595" i="1"/>
  <c r="AG595" i="1"/>
  <c r="AR595" i="1"/>
  <c r="AK595" i="1"/>
  <c r="AP595" i="1"/>
  <c r="AF595" i="1"/>
  <c r="AQ595" i="1"/>
  <c r="AS595" i="1"/>
  <c r="AJ595" i="1"/>
  <c r="AI595" i="1"/>
  <c r="AN595" i="1"/>
  <c r="AL595" i="1"/>
  <c r="AM595" i="1"/>
  <c r="AO595" i="1"/>
  <c r="AE595" i="1"/>
  <c r="AH609" i="1"/>
  <c r="AF609" i="1"/>
  <c r="AJ609" i="1"/>
  <c r="AS609" i="1"/>
  <c r="AG609" i="1"/>
  <c r="AK609" i="1"/>
  <c r="AN609" i="1"/>
  <c r="AQ609" i="1"/>
  <c r="AL609" i="1"/>
  <c r="AE609" i="1"/>
  <c r="AM609" i="1"/>
  <c r="AI609" i="1"/>
  <c r="AO609" i="1"/>
  <c r="AP609" i="1"/>
  <c r="AR609" i="1"/>
  <c r="AQ584" i="1"/>
  <c r="AE584" i="1"/>
  <c r="AN584" i="1"/>
  <c r="AP584" i="1"/>
  <c r="AI584" i="1"/>
  <c r="AM584" i="1"/>
  <c r="AF584" i="1"/>
  <c r="AJ584" i="1"/>
  <c r="AO584" i="1"/>
  <c r="AL584" i="1"/>
  <c r="AH584" i="1"/>
  <c r="AK584" i="1"/>
  <c r="AG584" i="1"/>
  <c r="AS346" i="1"/>
  <c r="AL346" i="1"/>
  <c r="AF346" i="1"/>
  <c r="AP346" i="1"/>
  <c r="AH346" i="1"/>
  <c r="AJ346" i="1"/>
  <c r="AE346" i="1"/>
  <c r="AI346" i="1"/>
  <c r="AM346" i="1"/>
  <c r="AK346" i="1"/>
  <c r="AG346" i="1"/>
  <c r="AR346" i="1"/>
  <c r="AN346" i="1"/>
  <c r="AQ346" i="1"/>
  <c r="AO346" i="1"/>
  <c r="AE351" i="1"/>
  <c r="AI351" i="1"/>
  <c r="AM351" i="1"/>
  <c r="AF351" i="1"/>
  <c r="AS351" i="1"/>
  <c r="AL351" i="1"/>
  <c r="AO351" i="1"/>
  <c r="AQ351" i="1"/>
  <c r="AJ351" i="1"/>
  <c r="AG351" i="1"/>
  <c r="AH351" i="1"/>
  <c r="AP351" i="1"/>
  <c r="AN351" i="1"/>
  <c r="AR351" i="1"/>
  <c r="AK351" i="1"/>
  <c r="AI657" i="1"/>
  <c r="AN657" i="1"/>
  <c r="AE657" i="1"/>
  <c r="AP657" i="1"/>
  <c r="AO657" i="1"/>
  <c r="AH657" i="1"/>
  <c r="AS657" i="1"/>
  <c r="AQ657" i="1"/>
  <c r="AL657" i="1"/>
  <c r="AR657" i="1"/>
  <c r="AJ657" i="1"/>
  <c r="AM657" i="1"/>
  <c r="AF657" i="1"/>
  <c r="AG657" i="1"/>
  <c r="AK657" i="1"/>
  <c r="AN671" i="1"/>
  <c r="AL671" i="1"/>
  <c r="AR671" i="1"/>
  <c r="AM671" i="1"/>
  <c r="AE671" i="1"/>
  <c r="AI671" i="1"/>
  <c r="AO671" i="1"/>
  <c r="AJ671" i="1"/>
  <c r="AS671" i="1"/>
  <c r="AG671" i="1"/>
  <c r="AP671" i="1"/>
  <c r="AK671" i="1"/>
  <c r="AH671" i="1"/>
  <c r="AF671" i="1"/>
  <c r="AQ671" i="1"/>
  <c r="AQ672" i="1"/>
  <c r="AL672" i="1"/>
  <c r="AH672" i="1"/>
  <c r="AJ672" i="1"/>
  <c r="AM672" i="1"/>
  <c r="AF672" i="1"/>
  <c r="AI672" i="1"/>
  <c r="AG672" i="1"/>
  <c r="AK672" i="1"/>
  <c r="AS672" i="1"/>
  <c r="AN672" i="1"/>
  <c r="AP672" i="1"/>
  <c r="AR672" i="1"/>
  <c r="AO672" i="1"/>
  <c r="AE672" i="1"/>
  <c r="AP650" i="1"/>
  <c r="AL650" i="1"/>
  <c r="AN650" i="1"/>
  <c r="AK650" i="1"/>
  <c r="AQ650" i="1"/>
  <c r="AR650" i="1"/>
  <c r="AE650" i="1"/>
  <c r="AI650" i="1"/>
  <c r="AH650" i="1"/>
  <c r="AO650" i="1"/>
  <c r="AG650" i="1"/>
  <c r="AM650" i="1"/>
  <c r="AJ650" i="1"/>
  <c r="AF650" i="1"/>
  <c r="AS650" i="1"/>
  <c r="AQ676" i="1"/>
  <c r="AG676" i="1"/>
  <c r="AR676" i="1"/>
  <c r="AS676" i="1"/>
  <c r="AH676" i="1"/>
  <c r="AK676" i="1"/>
  <c r="AP676" i="1"/>
  <c r="AM676" i="1"/>
  <c r="AF676" i="1"/>
  <c r="AJ676" i="1"/>
  <c r="AI676" i="1"/>
  <c r="AN676" i="1"/>
  <c r="AE676" i="1"/>
  <c r="AL676" i="1"/>
  <c r="AO676" i="1"/>
  <c r="AN684" i="1"/>
  <c r="AR684" i="1"/>
  <c r="AO684" i="1"/>
  <c r="AM684" i="1"/>
  <c r="AQ684" i="1"/>
  <c r="AF684" i="1"/>
  <c r="AH684" i="1"/>
  <c r="AP684" i="1"/>
  <c r="AL684" i="1"/>
  <c r="AJ684" i="1"/>
  <c r="AI684" i="1"/>
  <c r="AS684" i="1"/>
  <c r="AK684" i="1"/>
  <c r="AG684" i="1"/>
  <c r="AE684" i="1"/>
  <c r="AR335" i="1"/>
  <c r="AH335" i="1"/>
  <c r="AK335" i="1"/>
  <c r="AQ335" i="1"/>
  <c r="AI335" i="1"/>
  <c r="AS335" i="1"/>
  <c r="AG335" i="1"/>
  <c r="AO335" i="1"/>
  <c r="AJ335" i="1"/>
  <c r="AN335" i="1"/>
  <c r="AL335" i="1"/>
  <c r="AE335" i="1"/>
  <c r="AM335" i="1"/>
  <c r="AP335" i="1"/>
  <c r="AF335" i="1"/>
  <c r="AL715" i="1"/>
  <c r="AM715" i="1"/>
  <c r="AR715" i="1"/>
  <c r="AK715" i="1"/>
  <c r="AG715" i="1"/>
  <c r="AI715" i="1"/>
  <c r="AO715" i="1"/>
  <c r="AJ715" i="1"/>
  <c r="AS715" i="1"/>
  <c r="AN715" i="1"/>
  <c r="AP715" i="1"/>
  <c r="AF715" i="1"/>
  <c r="AE715" i="1"/>
  <c r="AH715" i="1"/>
  <c r="AQ715" i="1"/>
  <c r="I222" i="12"/>
  <c r="H222" i="12"/>
  <c r="L222" i="12"/>
  <c r="M222" i="12"/>
  <c r="K222" i="12"/>
  <c r="J222" i="12"/>
  <c r="G222" i="9"/>
  <c r="M221" i="12"/>
  <c r="H221" i="12"/>
  <c r="I221" i="12"/>
  <c r="K221" i="12"/>
  <c r="J221" i="12"/>
  <c r="G221" i="9"/>
  <c r="L221" i="12"/>
  <c r="AO656" i="12"/>
  <c r="AQ656" i="12"/>
  <c r="AP656" i="12"/>
  <c r="AH656" i="12"/>
  <c r="AJ656" i="12"/>
  <c r="AM656" i="12"/>
  <c r="AE656" i="12"/>
  <c r="AF656" i="12"/>
  <c r="AN656" i="12"/>
  <c r="AK656" i="12"/>
  <c r="AL656" i="12"/>
  <c r="AI656" i="12"/>
  <c r="AG656" i="12"/>
  <c r="E656" i="12"/>
  <c r="G656" i="12"/>
  <c r="F656" i="12"/>
  <c r="D656" i="12"/>
  <c r="C656" i="12"/>
  <c r="B656" i="12"/>
  <c r="AN653" i="12"/>
  <c r="AP653" i="12"/>
  <c r="AM653" i="12"/>
  <c r="AH653" i="12"/>
  <c r="AJ653" i="12"/>
  <c r="AG653" i="12"/>
  <c r="AF653" i="12"/>
  <c r="AL653" i="12"/>
  <c r="AI653" i="12"/>
  <c r="AO653" i="12"/>
  <c r="AQ653" i="12"/>
  <c r="AE653" i="12"/>
  <c r="AK653" i="12"/>
  <c r="E653" i="12"/>
  <c r="D653" i="12"/>
  <c r="F653" i="12"/>
  <c r="G653" i="12"/>
  <c r="C653" i="12"/>
  <c r="B653" i="12"/>
  <c r="AF648" i="12"/>
  <c r="AO648" i="12"/>
  <c r="AP648" i="12"/>
  <c r="AI648" i="12"/>
  <c r="AL648" i="12"/>
  <c r="AJ648" i="12"/>
  <c r="AH648" i="12"/>
  <c r="AQ648" i="12"/>
  <c r="AG648" i="12"/>
  <c r="AE648" i="12"/>
  <c r="AM648" i="12"/>
  <c r="AK648" i="12"/>
  <c r="AN648" i="12"/>
  <c r="F648" i="12"/>
  <c r="G648" i="12"/>
  <c r="D648" i="12"/>
  <c r="E648" i="12"/>
  <c r="C648" i="12"/>
  <c r="B648" i="12"/>
  <c r="AM718" i="12"/>
  <c r="AN718" i="12"/>
  <c r="AL718" i="12"/>
  <c r="AQ718" i="12"/>
  <c r="AE718" i="12"/>
  <c r="AP718" i="12"/>
  <c r="AO718" i="12"/>
  <c r="AG718" i="12"/>
  <c r="AI718" i="12"/>
  <c r="AF718" i="12"/>
  <c r="AK718" i="12"/>
  <c r="AJ718" i="12"/>
  <c r="AH718" i="12"/>
  <c r="G718" i="12"/>
  <c r="F718" i="12"/>
  <c r="D718" i="12"/>
  <c r="E718" i="12"/>
  <c r="C718" i="12"/>
  <c r="B718" i="12"/>
  <c r="AL714" i="12"/>
  <c r="AN714" i="12"/>
  <c r="AM714" i="12"/>
  <c r="AO714" i="12"/>
  <c r="AK714" i="12"/>
  <c r="AJ714" i="12"/>
  <c r="AQ714" i="12"/>
  <c r="AE714" i="12"/>
  <c r="AH714" i="12"/>
  <c r="AP714" i="12"/>
  <c r="AI714" i="12"/>
  <c r="AF714" i="12"/>
  <c r="AG714" i="12"/>
  <c r="F714" i="12"/>
  <c r="D714" i="12"/>
  <c r="G714" i="12"/>
  <c r="E714" i="12"/>
  <c r="C714" i="12"/>
  <c r="B714" i="12"/>
  <c r="AG728" i="12"/>
  <c r="AH728" i="12"/>
  <c r="AI728" i="12"/>
  <c r="AF728" i="12"/>
  <c r="AM728" i="12"/>
  <c r="AK728" i="12"/>
  <c r="AL728" i="12"/>
  <c r="AO728" i="12"/>
  <c r="AN728" i="12"/>
  <c r="AQ728" i="12"/>
  <c r="AP728" i="12"/>
  <c r="AE728" i="12"/>
  <c r="AJ728" i="12"/>
  <c r="F728" i="12"/>
  <c r="E728" i="12"/>
  <c r="D728" i="12"/>
  <c r="G728" i="12"/>
  <c r="C728" i="12"/>
  <c r="B728" i="12"/>
  <c r="AM609" i="12"/>
  <c r="AO609" i="12"/>
  <c r="AG609" i="12"/>
  <c r="AF609" i="12"/>
  <c r="AH609" i="12"/>
  <c r="AI609" i="12"/>
  <c r="AL609" i="12"/>
  <c r="AJ609" i="12"/>
  <c r="AK609" i="12"/>
  <c r="AE609" i="12"/>
  <c r="AN609" i="12"/>
  <c r="AP609" i="12"/>
  <c r="AQ609" i="12"/>
  <c r="F609" i="12"/>
  <c r="D609" i="12"/>
  <c r="G609" i="12"/>
  <c r="E609" i="12"/>
  <c r="C609" i="12"/>
  <c r="B609" i="12"/>
  <c r="AP581" i="12"/>
  <c r="AJ581" i="12"/>
  <c r="AQ581" i="12"/>
  <c r="AG581" i="12"/>
  <c r="AM581" i="12"/>
  <c r="AL581" i="12"/>
  <c r="AN581" i="12"/>
  <c r="AO581" i="12"/>
  <c r="AK581" i="12"/>
  <c r="AI581" i="12"/>
  <c r="AH581" i="12"/>
  <c r="AF581" i="12"/>
  <c r="AE581" i="12"/>
  <c r="G581" i="12"/>
  <c r="E581" i="12"/>
  <c r="F581" i="12"/>
  <c r="D581" i="12"/>
  <c r="C581" i="12"/>
  <c r="B581" i="12"/>
  <c r="AJ611" i="12"/>
  <c r="AG611" i="12"/>
  <c r="AL611" i="12"/>
  <c r="AM611" i="12"/>
  <c r="AP611" i="12"/>
  <c r="AN611" i="12"/>
  <c r="AO611" i="12"/>
  <c r="AQ611" i="12"/>
  <c r="AE611" i="12"/>
  <c r="AK611" i="12"/>
  <c r="AF611" i="12"/>
  <c r="AH611" i="12"/>
  <c r="AI611" i="12"/>
  <c r="E611" i="12"/>
  <c r="D611" i="12"/>
  <c r="G611" i="12"/>
  <c r="F611" i="12"/>
  <c r="C611" i="12"/>
  <c r="B611" i="12"/>
  <c r="AM405" i="12"/>
  <c r="AS405" i="12"/>
  <c r="AG405" i="12"/>
  <c r="AK405" i="12"/>
  <c r="AO405" i="12"/>
  <c r="AI405" i="12"/>
  <c r="AL405" i="12"/>
  <c r="AQ405" i="12"/>
  <c r="AJ405" i="12"/>
  <c r="AR405" i="12"/>
  <c r="AE405" i="12"/>
  <c r="AF405" i="12"/>
  <c r="AN405" i="12"/>
  <c r="AH405" i="12"/>
  <c r="AP405" i="12"/>
  <c r="E405" i="12"/>
  <c r="C405" i="12"/>
  <c r="G405" i="12"/>
  <c r="F405" i="12"/>
  <c r="D405" i="12"/>
  <c r="B405" i="12"/>
  <c r="AI400" i="12"/>
  <c r="AR400" i="12"/>
  <c r="AM400" i="12"/>
  <c r="AF400" i="12"/>
  <c r="AN400" i="12"/>
  <c r="AJ400" i="12"/>
  <c r="AP400" i="12"/>
  <c r="AL400" i="12"/>
  <c r="AO400" i="12"/>
  <c r="AH400" i="12"/>
  <c r="AG400" i="12"/>
  <c r="AQ400" i="12"/>
  <c r="AK400" i="12"/>
  <c r="AE400" i="12"/>
  <c r="AS400" i="12"/>
  <c r="G400" i="12"/>
  <c r="F400" i="12"/>
  <c r="E400" i="12"/>
  <c r="D400" i="12"/>
  <c r="B400" i="12"/>
  <c r="C400" i="12"/>
  <c r="AQ407" i="12"/>
  <c r="AE407" i="12"/>
  <c r="AO407" i="12"/>
  <c r="AS407" i="12"/>
  <c r="AM407" i="12"/>
  <c r="AG407" i="12"/>
  <c r="AP407" i="12"/>
  <c r="AN407" i="12"/>
  <c r="AI407" i="12"/>
  <c r="AJ407" i="12"/>
  <c r="AR407" i="12"/>
  <c r="AF407" i="12"/>
  <c r="AL407" i="12"/>
  <c r="AH407" i="12"/>
  <c r="AK407" i="12"/>
  <c r="E407" i="12"/>
  <c r="D407" i="12"/>
  <c r="B407" i="12"/>
  <c r="G407" i="12"/>
  <c r="C407" i="12"/>
  <c r="F407" i="12"/>
  <c r="AR463" i="12"/>
  <c r="AF463" i="12"/>
  <c r="AP463" i="12"/>
  <c r="AI463" i="12"/>
  <c r="AE463" i="12"/>
  <c r="AL463" i="12"/>
  <c r="AM463" i="12"/>
  <c r="AJ463" i="12"/>
  <c r="AN463" i="12"/>
  <c r="AH463" i="12"/>
  <c r="AQ463" i="12"/>
  <c r="AO463" i="12"/>
  <c r="AG463" i="12"/>
  <c r="AK463" i="12"/>
  <c r="AS463" i="12"/>
  <c r="F463" i="12"/>
  <c r="G463" i="12"/>
  <c r="E463" i="12"/>
  <c r="D463" i="12"/>
  <c r="C463" i="12"/>
  <c r="B463" i="12"/>
  <c r="AH471" i="12"/>
  <c r="AS471" i="12"/>
  <c r="AG471" i="12"/>
  <c r="AJ471" i="12"/>
  <c r="AR471" i="12"/>
  <c r="AF471" i="12"/>
  <c r="AM471" i="12"/>
  <c r="AI471" i="12"/>
  <c r="AO471" i="12"/>
  <c r="AN471" i="12"/>
  <c r="AP471" i="12"/>
  <c r="AQ471" i="12"/>
  <c r="AE471" i="12"/>
  <c r="AL471" i="12"/>
  <c r="AK471" i="12"/>
  <c r="G471" i="12"/>
  <c r="D471" i="12"/>
  <c r="F471" i="12"/>
  <c r="E471" i="12"/>
  <c r="C471" i="12"/>
  <c r="B471" i="12"/>
  <c r="AM632" i="12"/>
  <c r="AN632" i="12"/>
  <c r="AO632" i="12"/>
  <c r="AQ632" i="12"/>
  <c r="AL632" i="12"/>
  <c r="AI632" i="12"/>
  <c r="AE632" i="12"/>
  <c r="AK632" i="12"/>
  <c r="AJ632" i="12"/>
  <c r="AG632" i="12"/>
  <c r="AH632" i="12"/>
  <c r="AP632" i="12"/>
  <c r="AF632" i="12"/>
  <c r="F632" i="12"/>
  <c r="E632" i="12"/>
  <c r="D632" i="12"/>
  <c r="G632" i="12"/>
  <c r="C632" i="12"/>
  <c r="B632" i="12"/>
  <c r="AJ615" i="12"/>
  <c r="AL615" i="12"/>
  <c r="AK615" i="12"/>
  <c r="AM615" i="12"/>
  <c r="AG615" i="12"/>
  <c r="AF615" i="12"/>
  <c r="AE615" i="12"/>
  <c r="AO615" i="12"/>
  <c r="AH615" i="12"/>
  <c r="AI615" i="12"/>
  <c r="AP615" i="12"/>
  <c r="AQ615" i="12"/>
  <c r="AN615" i="12"/>
  <c r="F615" i="12"/>
  <c r="D615" i="12"/>
  <c r="E615" i="12"/>
  <c r="G615" i="12"/>
  <c r="C615" i="12"/>
  <c r="B615" i="12"/>
  <c r="AJ572" i="12"/>
  <c r="AL572" i="12"/>
  <c r="AQ572" i="12"/>
  <c r="AG572" i="12"/>
  <c r="AM572" i="12"/>
  <c r="AN572" i="12"/>
  <c r="AO572" i="12"/>
  <c r="AK572" i="12"/>
  <c r="AE572" i="12"/>
  <c r="AP572" i="12"/>
  <c r="AI572" i="12"/>
  <c r="AH572" i="12"/>
  <c r="AF572" i="12"/>
  <c r="F572" i="12"/>
  <c r="G572" i="12"/>
  <c r="E572" i="12"/>
  <c r="D572" i="12"/>
  <c r="C572" i="12"/>
  <c r="B572" i="12"/>
  <c r="AO553" i="12"/>
  <c r="AG553" i="12"/>
  <c r="AP553" i="12"/>
  <c r="AN553" i="12"/>
  <c r="AL553" i="12"/>
  <c r="AI553" i="12"/>
  <c r="AF553" i="12"/>
  <c r="AE553" i="12"/>
  <c r="AH553" i="12"/>
  <c r="AJ553" i="12"/>
  <c r="AM553" i="12"/>
  <c r="AQ553" i="12"/>
  <c r="AK553" i="12"/>
  <c r="F553" i="12"/>
  <c r="E553" i="12"/>
  <c r="G553" i="12"/>
  <c r="D553" i="12"/>
  <c r="C553" i="12"/>
  <c r="B553" i="12"/>
  <c r="AO345" i="12"/>
  <c r="AQ345" i="12"/>
  <c r="AJ345" i="12"/>
  <c r="AE345" i="12"/>
  <c r="AN345" i="12"/>
  <c r="AI345" i="12"/>
  <c r="AR345" i="12"/>
  <c r="AS345" i="12"/>
  <c r="AF345" i="12"/>
  <c r="AG345" i="12"/>
  <c r="AH345" i="12"/>
  <c r="AP345" i="12"/>
  <c r="AK345" i="12"/>
  <c r="AL345" i="12"/>
  <c r="AM345" i="12"/>
  <c r="G345" i="12"/>
  <c r="F345" i="12"/>
  <c r="D345" i="12"/>
  <c r="C345" i="12"/>
  <c r="B345" i="12"/>
  <c r="E345" i="12"/>
  <c r="AI352" i="12"/>
  <c r="AS352" i="12"/>
  <c r="AG352" i="12"/>
  <c r="AP352" i="12"/>
  <c r="AL352" i="12"/>
  <c r="AK352" i="12"/>
  <c r="AR352" i="12"/>
  <c r="AM352" i="12"/>
  <c r="AF352" i="12"/>
  <c r="AQ352" i="12"/>
  <c r="AJ352" i="12"/>
  <c r="AE352" i="12"/>
  <c r="AN352" i="12"/>
  <c r="AO352" i="12"/>
  <c r="AH352" i="12"/>
  <c r="F352" i="12"/>
  <c r="D352" i="12"/>
  <c r="B352" i="12"/>
  <c r="G352" i="12"/>
  <c r="C352" i="12"/>
  <c r="E352" i="12"/>
  <c r="AM360" i="12"/>
  <c r="AS360" i="12"/>
  <c r="AL360" i="12"/>
  <c r="AG360" i="12"/>
  <c r="AK360" i="12"/>
  <c r="AI360" i="12"/>
  <c r="AO360" i="12"/>
  <c r="AQ360" i="12"/>
  <c r="AJ360" i="12"/>
  <c r="AR360" i="12"/>
  <c r="AE360" i="12"/>
  <c r="AH360" i="12"/>
  <c r="AP360" i="12"/>
  <c r="AN360" i="12"/>
  <c r="AF360" i="12"/>
  <c r="C360" i="12"/>
  <c r="G360" i="12"/>
  <c r="E360" i="12"/>
  <c r="D360" i="12"/>
  <c r="F360" i="12"/>
  <c r="B360" i="12"/>
  <c r="AL690" i="12"/>
  <c r="AI690" i="12"/>
  <c r="AJ690" i="12"/>
  <c r="AK690" i="12"/>
  <c r="AP690" i="12"/>
  <c r="AQ690" i="12"/>
  <c r="AE690" i="12"/>
  <c r="AF690" i="12"/>
  <c r="AH690" i="12"/>
  <c r="AG690" i="12"/>
  <c r="AN690" i="12"/>
  <c r="AM690" i="12"/>
  <c r="AO690" i="12"/>
  <c r="D690" i="12"/>
  <c r="E690" i="12"/>
  <c r="F690" i="12"/>
  <c r="G690" i="12"/>
  <c r="C690" i="12"/>
  <c r="B690" i="12"/>
  <c r="AM698" i="12"/>
  <c r="AO698" i="12"/>
  <c r="AJ698" i="12"/>
  <c r="AN698" i="12"/>
  <c r="AH698" i="12"/>
  <c r="AK698" i="12"/>
  <c r="AI698" i="12"/>
  <c r="AG698" i="12"/>
  <c r="AL698" i="12"/>
  <c r="AQ698" i="12"/>
  <c r="AE698" i="12"/>
  <c r="AF698" i="12"/>
  <c r="AP698" i="12"/>
  <c r="F698" i="12"/>
  <c r="D698" i="12"/>
  <c r="E698" i="12"/>
  <c r="G698" i="12"/>
  <c r="C698" i="12"/>
  <c r="B698" i="12"/>
  <c r="AI370" i="12"/>
  <c r="AO370" i="12"/>
  <c r="AS370" i="12"/>
  <c r="AG370" i="12"/>
  <c r="AQ370" i="12"/>
  <c r="AE370" i="12"/>
  <c r="AK370" i="12"/>
  <c r="AH370" i="12"/>
  <c r="AR370" i="12"/>
  <c r="AM370" i="12"/>
  <c r="AF370" i="12"/>
  <c r="AN370" i="12"/>
  <c r="AJ370" i="12"/>
  <c r="AP370" i="12"/>
  <c r="AL370" i="12"/>
  <c r="F370" i="12"/>
  <c r="E370" i="12"/>
  <c r="D370" i="12"/>
  <c r="C370" i="12"/>
  <c r="B370" i="12"/>
  <c r="G370" i="12"/>
  <c r="AQ368" i="12"/>
  <c r="AE368" i="12"/>
  <c r="AK368" i="12"/>
  <c r="AO368" i="12"/>
  <c r="AM368" i="12"/>
  <c r="AS368" i="12"/>
  <c r="AP368" i="12"/>
  <c r="AG368" i="12"/>
  <c r="AN368" i="12"/>
  <c r="AI368" i="12"/>
  <c r="AJ368" i="12"/>
  <c r="AF368" i="12"/>
  <c r="AL368" i="12"/>
  <c r="AH368" i="12"/>
  <c r="AR368" i="12"/>
  <c r="B368" i="12"/>
  <c r="G368" i="12"/>
  <c r="F368" i="12"/>
  <c r="E368" i="12"/>
  <c r="D368" i="12"/>
  <c r="C368" i="12"/>
  <c r="AM384" i="12"/>
  <c r="AN384" i="12"/>
  <c r="AL384" i="12"/>
  <c r="AS384" i="12"/>
  <c r="AG384" i="12"/>
  <c r="AK384" i="12"/>
  <c r="AH384" i="12"/>
  <c r="AP384" i="12"/>
  <c r="AI384" i="12"/>
  <c r="AJ384" i="12"/>
  <c r="AR384" i="12"/>
  <c r="AE384" i="12"/>
  <c r="AF384" i="12"/>
  <c r="AO384" i="12"/>
  <c r="AQ384" i="12"/>
  <c r="D384" i="12"/>
  <c r="C384" i="12"/>
  <c r="F384" i="12"/>
  <c r="G384" i="12"/>
  <c r="E384" i="12"/>
  <c r="B384" i="12"/>
  <c r="AQ315" i="12"/>
  <c r="AO315" i="12"/>
  <c r="AK315" i="12"/>
  <c r="AJ315" i="12"/>
  <c r="AE315" i="12"/>
  <c r="AP315" i="12"/>
  <c r="AI315" i="12"/>
  <c r="AR315" i="12"/>
  <c r="AG315" i="12"/>
  <c r="AM315" i="12"/>
  <c r="AS315" i="12"/>
  <c r="AH315" i="12"/>
  <c r="AF315" i="12"/>
  <c r="AN315" i="12"/>
  <c r="AL315" i="12"/>
  <c r="G315" i="12"/>
  <c r="F315" i="12"/>
  <c r="E315" i="12"/>
  <c r="D315" i="12"/>
  <c r="B315" i="12"/>
  <c r="C315" i="12"/>
  <c r="AS325" i="12"/>
  <c r="AR325" i="12"/>
  <c r="AM325" i="12"/>
  <c r="AK325" i="12"/>
  <c r="AG325" i="12"/>
  <c r="AF325" i="12"/>
  <c r="AQ325" i="12"/>
  <c r="AE325" i="12"/>
  <c r="AN325" i="12"/>
  <c r="AL325" i="12"/>
  <c r="AO325" i="12"/>
  <c r="AJ325" i="12"/>
  <c r="AP325" i="12"/>
  <c r="AI325" i="12"/>
  <c r="AH325" i="12"/>
  <c r="F325" i="12"/>
  <c r="C325" i="12"/>
  <c r="E325" i="12"/>
  <c r="D325" i="12"/>
  <c r="B325" i="12"/>
  <c r="G325" i="12"/>
  <c r="F372" i="1"/>
  <c r="S307" i="13" s="1"/>
  <c r="AM372" i="1"/>
  <c r="AE372" i="1"/>
  <c r="AG372" i="1"/>
  <c r="AL372" i="1"/>
  <c r="AQ372" i="1"/>
  <c r="AO372" i="1"/>
  <c r="AJ372" i="1"/>
  <c r="AK372" i="1"/>
  <c r="AF372" i="1"/>
  <c r="AI372" i="1"/>
  <c r="AR372" i="1"/>
  <c r="AH372" i="1"/>
  <c r="AN372" i="1"/>
  <c r="AP372" i="1"/>
  <c r="AS372" i="1"/>
  <c r="E372" i="1"/>
  <c r="R307" i="13" s="1"/>
  <c r="C372" i="1"/>
  <c r="P307" i="13" s="1"/>
  <c r="D372" i="1"/>
  <c r="Q307" i="13" s="1"/>
  <c r="B372" i="1"/>
  <c r="O307" i="13" s="1"/>
  <c r="G372" i="1"/>
  <c r="T307" i="13" s="1"/>
  <c r="F393" i="1"/>
  <c r="AH393" i="1"/>
  <c r="AE393" i="1"/>
  <c r="AO393" i="1"/>
  <c r="AM393" i="1"/>
  <c r="AI393" i="1"/>
  <c r="AJ393" i="1"/>
  <c r="AR393" i="1"/>
  <c r="AQ393" i="1"/>
  <c r="AL393" i="1"/>
  <c r="AP393" i="1"/>
  <c r="AK393" i="1"/>
  <c r="AN393" i="1"/>
  <c r="AG393" i="1"/>
  <c r="AF393" i="1"/>
  <c r="AS393" i="1"/>
  <c r="E393" i="1"/>
  <c r="C393" i="1"/>
  <c r="B393" i="1"/>
  <c r="D393" i="1"/>
  <c r="G393" i="1"/>
  <c r="AN548" i="12"/>
  <c r="AJ548" i="12"/>
  <c r="AQ548" i="12"/>
  <c r="AM548" i="12"/>
  <c r="AE548" i="12"/>
  <c r="AO548" i="12"/>
  <c r="AL548" i="12"/>
  <c r="AK548" i="12"/>
  <c r="AG548" i="12"/>
  <c r="AI548" i="12"/>
  <c r="AS548" i="12"/>
  <c r="AP548" i="12"/>
  <c r="AF548" i="12"/>
  <c r="AH548" i="12"/>
  <c r="AR548" i="12"/>
  <c r="D548" i="12"/>
  <c r="E548" i="12"/>
  <c r="F548" i="12"/>
  <c r="G548" i="12"/>
  <c r="C548" i="12"/>
  <c r="B548" i="12"/>
  <c r="AQ542" i="12"/>
  <c r="AN542" i="12"/>
  <c r="AM542" i="12"/>
  <c r="AE542" i="12"/>
  <c r="AL542" i="12"/>
  <c r="AO542" i="12"/>
  <c r="AK542" i="12"/>
  <c r="AI542" i="12"/>
  <c r="AP542" i="12"/>
  <c r="AH542" i="12"/>
  <c r="AR542" i="12"/>
  <c r="AF542" i="12"/>
  <c r="AJ542" i="12"/>
  <c r="AS542" i="12"/>
  <c r="AG542" i="12"/>
  <c r="E542" i="12"/>
  <c r="G542" i="12"/>
  <c r="F542" i="12"/>
  <c r="D542" i="12"/>
  <c r="C542" i="12"/>
  <c r="B542" i="12"/>
  <c r="AS490" i="12"/>
  <c r="AO490" i="12"/>
  <c r="AG490" i="12"/>
  <c r="AR490" i="12"/>
  <c r="AP490" i="12"/>
  <c r="AF490" i="12"/>
  <c r="AI490" i="12"/>
  <c r="AE490" i="12"/>
  <c r="AL490" i="12"/>
  <c r="AN490" i="12"/>
  <c r="AK490" i="12"/>
  <c r="AJ490" i="12"/>
  <c r="AH490" i="12"/>
  <c r="AQ490" i="12"/>
  <c r="AM490" i="12"/>
  <c r="G490" i="12"/>
  <c r="D490" i="12"/>
  <c r="E490" i="12"/>
  <c r="F490" i="12"/>
  <c r="C490" i="12"/>
  <c r="B490" i="12"/>
  <c r="AQ496" i="12"/>
  <c r="AI496" i="12"/>
  <c r="AE496" i="12"/>
  <c r="AS496" i="12"/>
  <c r="AO496" i="12"/>
  <c r="AG496" i="12"/>
  <c r="AR496" i="12"/>
  <c r="AM496" i="12"/>
  <c r="AF496" i="12"/>
  <c r="AN496" i="12"/>
  <c r="AP496" i="12"/>
  <c r="AL496" i="12"/>
  <c r="AK496" i="12"/>
  <c r="AJ496" i="12"/>
  <c r="AH496" i="12"/>
  <c r="G496" i="12"/>
  <c r="E496" i="12"/>
  <c r="F496" i="12"/>
  <c r="D496" i="12"/>
  <c r="C496" i="12"/>
  <c r="B496" i="12"/>
  <c r="AJ504" i="12"/>
  <c r="AF504" i="12"/>
  <c r="AM504" i="12"/>
  <c r="AI504" i="12"/>
  <c r="AH504" i="12"/>
  <c r="AS504" i="12"/>
  <c r="AK504" i="12"/>
  <c r="AG504" i="12"/>
  <c r="AE504" i="12"/>
  <c r="AL504" i="12"/>
  <c r="AR504" i="12"/>
  <c r="AQ504" i="12"/>
  <c r="AO504" i="12"/>
  <c r="AN504" i="12"/>
  <c r="AP504" i="12"/>
  <c r="G504" i="12"/>
  <c r="F504" i="12"/>
  <c r="D504" i="12"/>
  <c r="E504" i="12"/>
  <c r="C504" i="12"/>
  <c r="B504" i="12"/>
  <c r="AR430" i="12"/>
  <c r="AF430" i="12"/>
  <c r="AI430" i="12"/>
  <c r="AH430" i="12"/>
  <c r="AO430" i="12"/>
  <c r="AS430" i="12"/>
  <c r="AG430" i="12"/>
  <c r="AQ430" i="12"/>
  <c r="AK430" i="12"/>
  <c r="AE430" i="12"/>
  <c r="AM430" i="12"/>
  <c r="AJ430" i="12"/>
  <c r="AN430" i="12"/>
  <c r="AP430" i="12"/>
  <c r="AL430" i="12"/>
  <c r="F430" i="12"/>
  <c r="G430" i="12"/>
  <c r="E430" i="12"/>
  <c r="D430" i="12"/>
  <c r="C430" i="12"/>
  <c r="B430" i="12"/>
  <c r="AR448" i="12"/>
  <c r="AF448" i="12"/>
  <c r="AQ448" i="12"/>
  <c r="AI448" i="12"/>
  <c r="AE448" i="12"/>
  <c r="AP448" i="12"/>
  <c r="AL448" i="12"/>
  <c r="AO448" i="12"/>
  <c r="AS448" i="12"/>
  <c r="AN448" i="12"/>
  <c r="AG448" i="12"/>
  <c r="AK448" i="12"/>
  <c r="AM448" i="12"/>
  <c r="AH448" i="12"/>
  <c r="AJ448" i="12"/>
  <c r="D448" i="12"/>
  <c r="G448" i="12"/>
  <c r="F448" i="12"/>
  <c r="E448" i="12"/>
  <c r="C448" i="12"/>
  <c r="B448" i="12"/>
  <c r="AJ444" i="12"/>
  <c r="AR444" i="12"/>
  <c r="AM444" i="12"/>
  <c r="AO444" i="12"/>
  <c r="AI444" i="12"/>
  <c r="AQ444" i="12"/>
  <c r="AL444" i="12"/>
  <c r="AE444" i="12"/>
  <c r="AF444" i="12"/>
  <c r="AN444" i="12"/>
  <c r="AH444" i="12"/>
  <c r="AP444" i="12"/>
  <c r="AG444" i="12"/>
  <c r="AK444" i="12"/>
  <c r="AS444" i="12"/>
  <c r="F444" i="12"/>
  <c r="D444" i="12"/>
  <c r="G444" i="12"/>
  <c r="E444" i="12"/>
  <c r="C444" i="12"/>
  <c r="B444" i="12"/>
  <c r="I251" i="12"/>
  <c r="J251" i="12"/>
  <c r="M251" i="12"/>
  <c r="H251" i="12"/>
  <c r="L251" i="12"/>
  <c r="G251" i="9"/>
  <c r="K251" i="12"/>
  <c r="J255" i="12"/>
  <c r="I255" i="12"/>
  <c r="G255" i="9"/>
  <c r="L255" i="12"/>
  <c r="H255" i="12"/>
  <c r="K255" i="12"/>
  <c r="M255" i="12"/>
  <c r="AP447" i="1"/>
  <c r="AO447" i="1"/>
  <c r="AK447" i="1"/>
  <c r="AI447" i="1"/>
  <c r="AS447" i="1"/>
  <c r="AE447" i="1"/>
  <c r="AR447" i="1"/>
  <c r="AH447" i="1"/>
  <c r="AG447" i="1"/>
  <c r="AQ447" i="1"/>
  <c r="AF447" i="1"/>
  <c r="AN447" i="1"/>
  <c r="AL447" i="1"/>
  <c r="AM447" i="1"/>
  <c r="AJ447" i="1"/>
  <c r="AJ617" i="1"/>
  <c r="AK617" i="1"/>
  <c r="AQ617" i="1"/>
  <c r="AF617" i="1"/>
  <c r="AP617" i="1"/>
  <c r="AI617" i="1"/>
  <c r="AE617" i="1"/>
  <c r="AL617" i="1"/>
  <c r="AS617" i="1"/>
  <c r="AM617" i="1"/>
  <c r="AN617" i="1"/>
  <c r="AG617" i="1"/>
  <c r="AR617" i="1"/>
  <c r="AH617" i="1"/>
  <c r="AO617" i="1"/>
  <c r="AO637" i="1"/>
  <c r="AH637" i="1"/>
  <c r="AQ637" i="1"/>
  <c r="AR637" i="1"/>
  <c r="AP637" i="1"/>
  <c r="AJ637" i="1"/>
  <c r="AK637" i="1"/>
  <c r="AE637" i="1"/>
  <c r="AG637" i="1"/>
  <c r="AS637" i="1"/>
  <c r="AI637" i="1"/>
  <c r="AM637" i="1"/>
  <c r="AL637" i="1"/>
  <c r="AF637" i="1"/>
  <c r="AN637" i="1"/>
  <c r="AH401" i="1"/>
  <c r="AO401" i="1"/>
  <c r="AE401" i="1"/>
  <c r="AM401" i="1"/>
  <c r="AK401" i="1"/>
  <c r="AG401" i="1"/>
  <c r="AQ401" i="1"/>
  <c r="AL401" i="1"/>
  <c r="AS401" i="1"/>
  <c r="AI401" i="1"/>
  <c r="AJ401" i="1"/>
  <c r="AF401" i="1"/>
  <c r="AP401" i="1"/>
  <c r="AN401" i="1"/>
  <c r="AR401" i="1"/>
  <c r="AJ604" i="1"/>
  <c r="AP604" i="1"/>
  <c r="AO604" i="1"/>
  <c r="AK604" i="1"/>
  <c r="AL604" i="1"/>
  <c r="AR604" i="1"/>
  <c r="AG604" i="1"/>
  <c r="AF604" i="1"/>
  <c r="AI604" i="1"/>
  <c r="AQ604" i="1"/>
  <c r="AE604" i="1"/>
  <c r="AH604" i="1"/>
  <c r="AN604" i="1"/>
  <c r="AS604" i="1"/>
  <c r="AM604" i="1"/>
  <c r="AK581" i="1"/>
  <c r="AQ581" i="1"/>
  <c r="AE581" i="1"/>
  <c r="AL581" i="1"/>
  <c r="AH581" i="1"/>
  <c r="AO581" i="1"/>
  <c r="AP581" i="1"/>
  <c r="AF581" i="1"/>
  <c r="AI581" i="1"/>
  <c r="AG581" i="1"/>
  <c r="AM581" i="1"/>
  <c r="AJ581" i="1"/>
  <c r="AN581" i="1"/>
  <c r="AI593" i="1"/>
  <c r="AG593" i="1"/>
  <c r="AR593" i="1"/>
  <c r="AN593" i="1"/>
  <c r="AF593" i="1"/>
  <c r="AK593" i="1"/>
  <c r="AM593" i="1"/>
  <c r="AS593" i="1"/>
  <c r="AL593" i="1"/>
  <c r="AJ593" i="1"/>
  <c r="AH593" i="1"/>
  <c r="AO593" i="1"/>
  <c r="AE593" i="1"/>
  <c r="AQ593" i="1"/>
  <c r="AP593" i="1"/>
  <c r="AH355" i="1"/>
  <c r="AM355" i="1"/>
  <c r="AK355" i="1"/>
  <c r="AG355" i="1"/>
  <c r="AI355" i="1"/>
  <c r="AL355" i="1"/>
  <c r="AO355" i="1"/>
  <c r="AR355" i="1"/>
  <c r="AE355" i="1"/>
  <c r="AF355" i="1"/>
  <c r="AN355" i="1"/>
  <c r="AP355" i="1"/>
  <c r="AQ355" i="1"/>
  <c r="AS355" i="1"/>
  <c r="AJ355" i="1"/>
  <c r="AQ357" i="1"/>
  <c r="AM357" i="1"/>
  <c r="AJ357" i="1"/>
  <c r="AE357" i="1"/>
  <c r="AR357" i="1"/>
  <c r="AH357" i="1"/>
  <c r="AO357" i="1"/>
  <c r="AI357" i="1"/>
  <c r="AS357" i="1"/>
  <c r="AP357" i="1"/>
  <c r="AK357" i="1"/>
  <c r="AF357" i="1"/>
  <c r="AN357" i="1"/>
  <c r="AL357" i="1"/>
  <c r="AG357" i="1"/>
  <c r="AL352" i="1"/>
  <c r="AN352" i="1"/>
  <c r="AM352" i="1"/>
  <c r="AI352" i="1"/>
  <c r="AP352" i="1"/>
  <c r="AR352" i="1"/>
  <c r="AE352" i="1"/>
  <c r="AH352" i="1"/>
  <c r="AO352" i="1"/>
  <c r="AF352" i="1"/>
  <c r="AQ352" i="1"/>
  <c r="AS352" i="1"/>
  <c r="AG352" i="1"/>
  <c r="AK352" i="1"/>
  <c r="AJ352" i="1"/>
  <c r="AH651" i="1"/>
  <c r="AF651" i="1"/>
  <c r="AQ651" i="1"/>
  <c r="AN651" i="1"/>
  <c r="AL651" i="1"/>
  <c r="AO651" i="1"/>
  <c r="AJ651" i="1"/>
  <c r="AE651" i="1"/>
  <c r="AG651" i="1"/>
  <c r="AP651" i="1"/>
  <c r="AK651" i="1"/>
  <c r="AS651" i="1"/>
  <c r="AI651" i="1"/>
  <c r="AR651" i="1"/>
  <c r="AM651" i="1"/>
  <c r="AR659" i="1"/>
  <c r="AI659" i="1"/>
  <c r="AG659" i="1"/>
  <c r="AN659" i="1"/>
  <c r="AS659" i="1"/>
  <c r="AH659" i="1"/>
  <c r="AL659" i="1"/>
  <c r="AE659" i="1"/>
  <c r="AQ659" i="1"/>
  <c r="AJ659" i="1"/>
  <c r="AP659" i="1"/>
  <c r="AF659" i="1"/>
  <c r="AO659" i="1"/>
  <c r="AM659" i="1"/>
  <c r="AK659" i="1"/>
  <c r="AJ666" i="1"/>
  <c r="AM666" i="1"/>
  <c r="AN666" i="1"/>
  <c r="AI666" i="1"/>
  <c r="AE666" i="1"/>
  <c r="AF666" i="1"/>
  <c r="AK666" i="1"/>
  <c r="AR666" i="1"/>
  <c r="AO666" i="1"/>
  <c r="AP666" i="1"/>
  <c r="AQ666" i="1"/>
  <c r="AH666" i="1"/>
  <c r="AS666" i="1"/>
  <c r="AL666" i="1"/>
  <c r="AG666" i="1"/>
  <c r="AJ660" i="1"/>
  <c r="AS660" i="1"/>
  <c r="AI660" i="1"/>
  <c r="AR660" i="1"/>
  <c r="AO660" i="1"/>
  <c r="AH660" i="1"/>
  <c r="AM660" i="1"/>
  <c r="AG660" i="1"/>
  <c r="AK660" i="1"/>
  <c r="AN660" i="1"/>
  <c r="AE660" i="1"/>
  <c r="AL660" i="1"/>
  <c r="AP660" i="1"/>
  <c r="AQ660" i="1"/>
  <c r="AF660" i="1"/>
  <c r="AH323" i="1"/>
  <c r="AL323" i="1"/>
  <c r="AM323" i="1"/>
  <c r="AK323" i="1"/>
  <c r="AR323" i="1"/>
  <c r="AN323" i="1"/>
  <c r="AO323" i="1"/>
  <c r="AF323" i="1"/>
  <c r="AP323" i="1"/>
  <c r="AS323" i="1"/>
  <c r="AI323" i="1"/>
  <c r="AE323" i="1"/>
  <c r="AQ323" i="1"/>
  <c r="AJ323" i="1"/>
  <c r="AG323" i="1"/>
  <c r="AE332" i="1"/>
  <c r="AS332" i="1"/>
  <c r="AG332" i="1"/>
  <c r="AK332" i="1"/>
  <c r="AL332" i="1"/>
  <c r="AJ332" i="1"/>
  <c r="AM332" i="1"/>
  <c r="AN332" i="1"/>
  <c r="AH332" i="1"/>
  <c r="AI332" i="1"/>
  <c r="AO332" i="1"/>
  <c r="AQ332" i="1"/>
  <c r="AF332" i="1"/>
  <c r="AR332" i="1"/>
  <c r="AP332" i="1"/>
  <c r="AJ333" i="1"/>
  <c r="AG333" i="1"/>
  <c r="AP333" i="1"/>
  <c r="AH333" i="1"/>
  <c r="AI333" i="1"/>
  <c r="AK333" i="1"/>
  <c r="AE333" i="1"/>
  <c r="AL333" i="1"/>
  <c r="AF333" i="1"/>
  <c r="AN333" i="1"/>
  <c r="AS333" i="1"/>
  <c r="AM333" i="1"/>
  <c r="AQ333" i="1"/>
  <c r="AR333" i="1"/>
  <c r="AO333" i="1"/>
  <c r="AK336" i="1"/>
  <c r="AL336" i="1"/>
  <c r="AM336" i="1"/>
  <c r="AI336" i="1"/>
  <c r="AO336" i="1"/>
  <c r="AQ336" i="1"/>
  <c r="AN336" i="1"/>
  <c r="AR336" i="1"/>
  <c r="AF336" i="1"/>
  <c r="AS336" i="1"/>
  <c r="AE336" i="1"/>
  <c r="AP336" i="1"/>
  <c r="AH336" i="1"/>
  <c r="AG336" i="1"/>
  <c r="AJ336" i="1"/>
  <c r="L218" i="12"/>
  <c r="I218" i="12"/>
  <c r="H218" i="12"/>
  <c r="K218" i="12"/>
  <c r="J218" i="12"/>
  <c r="G218" i="9"/>
  <c r="M218" i="12"/>
  <c r="I234" i="12"/>
  <c r="G234" i="9"/>
  <c r="M234" i="12"/>
  <c r="H234" i="12"/>
  <c r="L234" i="12"/>
  <c r="K234" i="12"/>
  <c r="J234" i="12"/>
  <c r="J233" i="12"/>
  <c r="L233" i="12"/>
  <c r="H233" i="12"/>
  <c r="M233" i="12"/>
  <c r="K233" i="12"/>
  <c r="I233" i="12"/>
  <c r="G233" i="9"/>
  <c r="AE669" i="12"/>
  <c r="AP669" i="12"/>
  <c r="AF669" i="12"/>
  <c r="AO669" i="12"/>
  <c r="AJ669" i="12"/>
  <c r="AK669" i="12"/>
  <c r="AI669" i="12"/>
  <c r="AM669" i="12"/>
  <c r="AG669" i="12"/>
  <c r="AN669" i="12"/>
  <c r="AH669" i="12"/>
  <c r="AQ669" i="12"/>
  <c r="AL669" i="12"/>
  <c r="D669" i="12"/>
  <c r="F669" i="12"/>
  <c r="G669" i="12"/>
  <c r="E669" i="12"/>
  <c r="C669" i="12"/>
  <c r="B669" i="12"/>
  <c r="AQ664" i="12"/>
  <c r="AG664" i="12"/>
  <c r="AE664" i="12"/>
  <c r="AN664" i="12"/>
  <c r="AL664" i="12"/>
  <c r="AF664" i="12"/>
  <c r="AP664" i="12"/>
  <c r="AM664" i="12"/>
  <c r="AI664" i="12"/>
  <c r="AH664" i="12"/>
  <c r="AK664" i="12"/>
  <c r="AO664" i="12"/>
  <c r="AJ664" i="12"/>
  <c r="F664" i="12"/>
  <c r="G664" i="12"/>
  <c r="D664" i="12"/>
  <c r="E664" i="12"/>
  <c r="C664" i="12"/>
  <c r="B664" i="12"/>
  <c r="AM671" i="12"/>
  <c r="AO671" i="12"/>
  <c r="AJ671" i="12"/>
  <c r="AN671" i="12"/>
  <c r="AH671" i="12"/>
  <c r="AG671" i="12"/>
  <c r="AE671" i="12"/>
  <c r="AF671" i="12"/>
  <c r="AL671" i="12"/>
  <c r="AI671" i="12"/>
  <c r="AP671" i="12"/>
  <c r="AQ671" i="12"/>
  <c r="AK671" i="12"/>
  <c r="E671" i="12"/>
  <c r="D671" i="12"/>
  <c r="F671" i="12"/>
  <c r="G671" i="12"/>
  <c r="C671" i="12"/>
  <c r="B671" i="12"/>
  <c r="AL706" i="12"/>
  <c r="AM706" i="12"/>
  <c r="AN706" i="12"/>
  <c r="AP706" i="12"/>
  <c r="AQ706" i="12"/>
  <c r="AE706" i="12"/>
  <c r="AG706" i="12"/>
  <c r="AF706" i="12"/>
  <c r="AO706" i="12"/>
  <c r="AK706" i="12"/>
  <c r="AI706" i="12"/>
  <c r="AJ706" i="12"/>
  <c r="AH706" i="12"/>
  <c r="E706" i="12"/>
  <c r="G706" i="12"/>
  <c r="F706" i="12"/>
  <c r="D706" i="12"/>
  <c r="C706" i="12"/>
  <c r="B706" i="12"/>
  <c r="AF725" i="12"/>
  <c r="AO725" i="12"/>
  <c r="AP725" i="12"/>
  <c r="AQ725" i="12"/>
  <c r="AE725" i="12"/>
  <c r="AH725" i="12"/>
  <c r="AJ725" i="12"/>
  <c r="AN725" i="12"/>
  <c r="AM725" i="12"/>
  <c r="AL725" i="12"/>
  <c r="AK725" i="12"/>
  <c r="AI725" i="12"/>
  <c r="AG725" i="12"/>
  <c r="E725" i="12"/>
  <c r="F725" i="12"/>
  <c r="G725" i="12"/>
  <c r="D725" i="12"/>
  <c r="C725" i="12"/>
  <c r="B725" i="12"/>
  <c r="AF732" i="12"/>
  <c r="AH732" i="12"/>
  <c r="AQ732" i="12"/>
  <c r="AO732" i="12"/>
  <c r="AE732" i="12"/>
  <c r="AK732" i="12"/>
  <c r="AJ732" i="12"/>
  <c r="AI732" i="12"/>
  <c r="AN732" i="12"/>
  <c r="AG732" i="12"/>
  <c r="AM732" i="12"/>
  <c r="AL732" i="12"/>
  <c r="AP732" i="12"/>
  <c r="G732" i="12"/>
  <c r="D732" i="12"/>
  <c r="F732" i="12"/>
  <c r="E732" i="12"/>
  <c r="C732" i="12"/>
  <c r="B732" i="12"/>
  <c r="AJ597" i="12"/>
  <c r="AK597" i="12"/>
  <c r="AH597" i="12"/>
  <c r="AG597" i="12"/>
  <c r="AF597" i="12"/>
  <c r="AL597" i="12"/>
  <c r="AM597" i="12"/>
  <c r="AO597" i="12"/>
  <c r="AI597" i="12"/>
  <c r="AQ597" i="12"/>
  <c r="AE597" i="12"/>
  <c r="AP597" i="12"/>
  <c r="AN597" i="12"/>
  <c r="F597" i="12"/>
  <c r="D597" i="12"/>
  <c r="E597" i="12"/>
  <c r="G597" i="12"/>
  <c r="C597" i="12"/>
  <c r="B597" i="12"/>
  <c r="AH604" i="12"/>
  <c r="AQ604" i="12"/>
  <c r="AK604" i="12"/>
  <c r="AE604" i="12"/>
  <c r="AF604" i="12"/>
  <c r="AG604" i="12"/>
  <c r="AI604" i="12"/>
  <c r="AO604" i="12"/>
  <c r="AM604" i="12"/>
  <c r="AP604" i="12"/>
  <c r="AJ604" i="12"/>
  <c r="AN604" i="12"/>
  <c r="AL604" i="12"/>
  <c r="F604" i="12"/>
  <c r="E604" i="12"/>
  <c r="G604" i="12"/>
  <c r="D604" i="12"/>
  <c r="C604" i="12"/>
  <c r="B604" i="12"/>
  <c r="AL599" i="12"/>
  <c r="AK599" i="12"/>
  <c r="AJ599" i="12"/>
  <c r="AP599" i="12"/>
  <c r="AQ599" i="12"/>
  <c r="AM599" i="12"/>
  <c r="AN599" i="12"/>
  <c r="AO599" i="12"/>
  <c r="AG599" i="12"/>
  <c r="AH599" i="12"/>
  <c r="AF599" i="12"/>
  <c r="AI599" i="12"/>
  <c r="AE599" i="12"/>
  <c r="E599" i="12"/>
  <c r="G599" i="12"/>
  <c r="D599" i="12"/>
  <c r="F599" i="12"/>
  <c r="C599" i="12"/>
  <c r="B599" i="12"/>
  <c r="AR427" i="12"/>
  <c r="AF427" i="12"/>
  <c r="AI427" i="12"/>
  <c r="AP427" i="12"/>
  <c r="AM427" i="12"/>
  <c r="AL427" i="12"/>
  <c r="AN427" i="12"/>
  <c r="AJ427" i="12"/>
  <c r="AH427" i="12"/>
  <c r="AO427" i="12"/>
  <c r="AG427" i="12"/>
  <c r="AQ427" i="12"/>
  <c r="AK427" i="12"/>
  <c r="AE427" i="12"/>
  <c r="AS427" i="12"/>
  <c r="F427" i="12"/>
  <c r="D427" i="12"/>
  <c r="E427" i="12"/>
  <c r="G427" i="12"/>
  <c r="C427" i="12"/>
  <c r="B427" i="12"/>
  <c r="AM423" i="12"/>
  <c r="AS423" i="12"/>
  <c r="AG423" i="12"/>
  <c r="AK423" i="12"/>
  <c r="AO423" i="12"/>
  <c r="AI423" i="12"/>
  <c r="AH423" i="12"/>
  <c r="AP423" i="12"/>
  <c r="AQ423" i="12"/>
  <c r="AJ423" i="12"/>
  <c r="AR423" i="12"/>
  <c r="AE423" i="12"/>
  <c r="AF423" i="12"/>
  <c r="AN423" i="12"/>
  <c r="AL423" i="12"/>
  <c r="F423" i="12"/>
  <c r="G423" i="12"/>
  <c r="E423" i="12"/>
  <c r="D423" i="12"/>
  <c r="C423" i="12"/>
  <c r="B423" i="12"/>
  <c r="AN476" i="12"/>
  <c r="AQ476" i="12"/>
  <c r="AM476" i="12"/>
  <c r="AE476" i="12"/>
  <c r="AL476" i="12"/>
  <c r="AK476" i="12"/>
  <c r="AI476" i="12"/>
  <c r="AJ476" i="12"/>
  <c r="AO476" i="12"/>
  <c r="AS476" i="12"/>
  <c r="AP476" i="12"/>
  <c r="AG476" i="12"/>
  <c r="AF476" i="12"/>
  <c r="AR476" i="12"/>
  <c r="AH476" i="12"/>
  <c r="F476" i="12"/>
  <c r="D476" i="12"/>
  <c r="E476" i="12"/>
  <c r="G476" i="12"/>
  <c r="B476" i="12"/>
  <c r="C476" i="12"/>
  <c r="AH459" i="12"/>
  <c r="AM459" i="12"/>
  <c r="AI459" i="12"/>
  <c r="AE459" i="12"/>
  <c r="AJ459" i="12"/>
  <c r="AS459" i="12"/>
  <c r="AG459" i="12"/>
  <c r="AK459" i="12"/>
  <c r="AO459" i="12"/>
  <c r="AP459" i="12"/>
  <c r="AQ459" i="12"/>
  <c r="AR459" i="12"/>
  <c r="AF459" i="12"/>
  <c r="AN459" i="12"/>
  <c r="AL459" i="12"/>
  <c r="F459" i="12"/>
  <c r="G459" i="12"/>
  <c r="D459" i="12"/>
  <c r="E459" i="12"/>
  <c r="C459" i="12"/>
  <c r="B459" i="12"/>
  <c r="AO630" i="12"/>
  <c r="AI630" i="12"/>
  <c r="AJ630" i="12"/>
  <c r="AK630" i="12"/>
  <c r="AE630" i="12"/>
  <c r="AQ630" i="12"/>
  <c r="AH630" i="12"/>
  <c r="AG630" i="12"/>
  <c r="AF630" i="12"/>
  <c r="AL630" i="12"/>
  <c r="AN630" i="12"/>
  <c r="AM630" i="12"/>
  <c r="AP630" i="12"/>
  <c r="D630" i="12"/>
  <c r="G630" i="12"/>
  <c r="F630" i="12"/>
  <c r="E630" i="12"/>
  <c r="C630" i="12"/>
  <c r="B630" i="12"/>
  <c r="AL638" i="12"/>
  <c r="AJ638" i="12"/>
  <c r="AK638" i="12"/>
  <c r="AI638" i="12"/>
  <c r="AP638" i="12"/>
  <c r="AM638" i="12"/>
  <c r="AG638" i="12"/>
  <c r="AN638" i="12"/>
  <c r="AO638" i="12"/>
  <c r="AQ638" i="12"/>
  <c r="AE638" i="12"/>
  <c r="AF638" i="12"/>
  <c r="AH638" i="12"/>
  <c r="D638" i="12"/>
  <c r="G638" i="12"/>
  <c r="F638" i="12"/>
  <c r="E638" i="12"/>
  <c r="C638" i="12"/>
  <c r="B638" i="12"/>
  <c r="AN574" i="12"/>
  <c r="AK574" i="12"/>
  <c r="AQ574" i="12"/>
  <c r="AP574" i="12"/>
  <c r="AI574" i="12"/>
  <c r="AE574" i="12"/>
  <c r="AH574" i="12"/>
  <c r="AO574" i="12"/>
  <c r="AL574" i="12"/>
  <c r="AJ574" i="12"/>
  <c r="AF574" i="12"/>
  <c r="AM574" i="12"/>
  <c r="AG574" i="12"/>
  <c r="D574" i="12"/>
  <c r="E574" i="12"/>
  <c r="G574" i="12"/>
  <c r="F574" i="12"/>
  <c r="C574" i="12"/>
  <c r="B574" i="12"/>
  <c r="AO580" i="12"/>
  <c r="AF580" i="12"/>
  <c r="AH580" i="12"/>
  <c r="AG580" i="12"/>
  <c r="AN580" i="12"/>
  <c r="AI580" i="12"/>
  <c r="AE580" i="12"/>
  <c r="AP580" i="12"/>
  <c r="AK580" i="12"/>
  <c r="AM580" i="12"/>
  <c r="AQ580" i="12"/>
  <c r="AL580" i="12"/>
  <c r="AJ580" i="12"/>
  <c r="F580" i="12"/>
  <c r="E580" i="12"/>
  <c r="D580" i="12"/>
  <c r="G580" i="12"/>
  <c r="C580" i="12"/>
  <c r="B580" i="12"/>
  <c r="AO576" i="12"/>
  <c r="AM576" i="12"/>
  <c r="AI576" i="12"/>
  <c r="AH576" i="12"/>
  <c r="AL576" i="12"/>
  <c r="AJ576" i="12"/>
  <c r="AK576" i="12"/>
  <c r="AG576" i="12"/>
  <c r="AE576" i="12"/>
  <c r="AF576" i="12"/>
  <c r="AN576" i="12"/>
  <c r="AQ576" i="12"/>
  <c r="AP576" i="12"/>
  <c r="F576" i="12"/>
  <c r="D576" i="12"/>
  <c r="E576" i="12"/>
  <c r="G576" i="12"/>
  <c r="C576" i="12"/>
  <c r="B576" i="12"/>
  <c r="AI367" i="12"/>
  <c r="AP367" i="12"/>
  <c r="AL367" i="12"/>
  <c r="AO367" i="12"/>
  <c r="AS367" i="12"/>
  <c r="AG367" i="12"/>
  <c r="AQ367" i="12"/>
  <c r="AH367" i="12"/>
  <c r="AE367" i="12"/>
  <c r="AK367" i="12"/>
  <c r="AR367" i="12"/>
  <c r="AM367" i="12"/>
  <c r="AJ367" i="12"/>
  <c r="AF367" i="12"/>
  <c r="AN367" i="12"/>
  <c r="C367" i="12"/>
  <c r="B367" i="12"/>
  <c r="F367" i="12"/>
  <c r="E367" i="12"/>
  <c r="D367" i="12"/>
  <c r="G367" i="12"/>
  <c r="AO340" i="12"/>
  <c r="AJ340" i="12"/>
  <c r="AP340" i="12"/>
  <c r="AL340" i="12"/>
  <c r="AS340" i="12"/>
  <c r="AK340" i="12"/>
  <c r="AG340" i="12"/>
  <c r="AR340" i="12"/>
  <c r="AM340" i="12"/>
  <c r="AQ340" i="12"/>
  <c r="AE340" i="12"/>
  <c r="AN340" i="12"/>
  <c r="AF340" i="12"/>
  <c r="AH340" i="12"/>
  <c r="AI340" i="12"/>
  <c r="F340" i="12"/>
  <c r="D340" i="12"/>
  <c r="B340" i="12"/>
  <c r="E340" i="12"/>
  <c r="G340" i="12"/>
  <c r="C340" i="12"/>
  <c r="AM348" i="12"/>
  <c r="AN348" i="12"/>
  <c r="AI348" i="12"/>
  <c r="AR348" i="12"/>
  <c r="AS348" i="12"/>
  <c r="AF348" i="12"/>
  <c r="AG348" i="12"/>
  <c r="AK348" i="12"/>
  <c r="AH348" i="12"/>
  <c r="AP348" i="12"/>
  <c r="AJ348" i="12"/>
  <c r="AE348" i="12"/>
  <c r="AL348" i="12"/>
  <c r="AO348" i="12"/>
  <c r="AQ348" i="12"/>
  <c r="G348" i="12"/>
  <c r="F348" i="12"/>
  <c r="E348" i="12"/>
  <c r="D348" i="12"/>
  <c r="C348" i="12"/>
  <c r="B348" i="12"/>
  <c r="AN678" i="12"/>
  <c r="AP678" i="12"/>
  <c r="AQ678" i="12"/>
  <c r="AI678" i="12"/>
  <c r="AJ678" i="12"/>
  <c r="AF678" i="12"/>
  <c r="AO678" i="12"/>
  <c r="AG678" i="12"/>
  <c r="AM678" i="12"/>
  <c r="AL678" i="12"/>
  <c r="AK678" i="12"/>
  <c r="AE678" i="12"/>
  <c r="AH678" i="12"/>
  <c r="E678" i="12"/>
  <c r="F678" i="12"/>
  <c r="G678" i="12"/>
  <c r="D678" i="12"/>
  <c r="C678" i="12"/>
  <c r="B678" i="12"/>
  <c r="AQ686" i="12"/>
  <c r="AE686" i="12"/>
  <c r="AF686" i="12"/>
  <c r="AP686" i="12"/>
  <c r="AK686" i="12"/>
  <c r="AO686" i="12"/>
  <c r="AH686" i="12"/>
  <c r="AM686" i="12"/>
  <c r="AN686" i="12"/>
  <c r="AJ686" i="12"/>
  <c r="AI686" i="12"/>
  <c r="AL686" i="12"/>
  <c r="AG686" i="12"/>
  <c r="D686" i="12"/>
  <c r="E686" i="12"/>
  <c r="G686" i="12"/>
  <c r="F686" i="12"/>
  <c r="C686" i="12"/>
  <c r="B686" i="12"/>
  <c r="AM393" i="12"/>
  <c r="AN393" i="12"/>
  <c r="AL393" i="12"/>
  <c r="AS393" i="12"/>
  <c r="AG393" i="12"/>
  <c r="AK393" i="12"/>
  <c r="AO393" i="12"/>
  <c r="AI393" i="12"/>
  <c r="AJ393" i="12"/>
  <c r="AH393" i="12"/>
  <c r="AR393" i="12"/>
  <c r="AE393" i="12"/>
  <c r="AP393" i="12"/>
  <c r="AF393" i="12"/>
  <c r="AQ393" i="12"/>
  <c r="G393" i="12"/>
  <c r="F393" i="12"/>
  <c r="D393" i="12"/>
  <c r="B393" i="12"/>
  <c r="E393" i="12"/>
  <c r="C393" i="12"/>
  <c r="AI388" i="12"/>
  <c r="AO388" i="12"/>
  <c r="AS388" i="12"/>
  <c r="AG388" i="12"/>
  <c r="AQ388" i="12"/>
  <c r="AK388" i="12"/>
  <c r="AE388" i="12"/>
  <c r="AP388" i="12"/>
  <c r="AL388" i="12"/>
  <c r="AR388" i="12"/>
  <c r="AM388" i="12"/>
  <c r="AF388" i="12"/>
  <c r="AN388" i="12"/>
  <c r="AJ388" i="12"/>
  <c r="AH388" i="12"/>
  <c r="C388" i="12"/>
  <c r="E388" i="12"/>
  <c r="D388" i="12"/>
  <c r="G388" i="12"/>
  <c r="B388" i="12"/>
  <c r="F388" i="12"/>
  <c r="AM372" i="12"/>
  <c r="AI372" i="12"/>
  <c r="AO372" i="12"/>
  <c r="AQ372" i="12"/>
  <c r="AL372" i="12"/>
  <c r="AJ372" i="12"/>
  <c r="AR372" i="12"/>
  <c r="AE372" i="12"/>
  <c r="AF372" i="12"/>
  <c r="AN372" i="12"/>
  <c r="AH372" i="12"/>
  <c r="AP372" i="12"/>
  <c r="AG372" i="12"/>
  <c r="AK372" i="12"/>
  <c r="AS372" i="12"/>
  <c r="G372" i="12"/>
  <c r="E372" i="12"/>
  <c r="D372" i="12"/>
  <c r="B372" i="12"/>
  <c r="F372" i="12"/>
  <c r="C372" i="12"/>
  <c r="AI327" i="12"/>
  <c r="AR327" i="12"/>
  <c r="AS327" i="12"/>
  <c r="AF327" i="12"/>
  <c r="AP327" i="12"/>
  <c r="AG327" i="12"/>
  <c r="AQ327" i="12"/>
  <c r="AO327" i="12"/>
  <c r="AK327" i="12"/>
  <c r="AJ327" i="12"/>
  <c r="AE327" i="12"/>
  <c r="AN327" i="12"/>
  <c r="AH327" i="12"/>
  <c r="AL327" i="12"/>
  <c r="AM327" i="12"/>
  <c r="G327" i="12"/>
  <c r="F327" i="12"/>
  <c r="E327" i="12"/>
  <c r="D327" i="12"/>
  <c r="B327" i="12"/>
  <c r="C327" i="12"/>
  <c r="AP318" i="12"/>
  <c r="AI318" i="12"/>
  <c r="AR318" i="12"/>
  <c r="AS318" i="12"/>
  <c r="AF318" i="12"/>
  <c r="AH318" i="12"/>
  <c r="AG318" i="12"/>
  <c r="AQ318" i="12"/>
  <c r="AO318" i="12"/>
  <c r="AK318" i="12"/>
  <c r="AJ318" i="12"/>
  <c r="AE318" i="12"/>
  <c r="AL318" i="12"/>
  <c r="AN318" i="12"/>
  <c r="AM318" i="12"/>
  <c r="G318" i="12"/>
  <c r="F318" i="12"/>
  <c r="E318" i="12"/>
  <c r="D318" i="12"/>
  <c r="B318" i="12"/>
  <c r="C318" i="12"/>
  <c r="G388" i="1"/>
  <c r="AI388" i="1"/>
  <c r="AM388" i="1"/>
  <c r="AN388" i="1"/>
  <c r="AE388" i="1"/>
  <c r="AQ388" i="1"/>
  <c r="AG388" i="1"/>
  <c r="AO388" i="1"/>
  <c r="AF388" i="1"/>
  <c r="AP388" i="1"/>
  <c r="AJ388" i="1"/>
  <c r="AK388" i="1"/>
  <c r="AR388" i="1"/>
  <c r="AL388" i="1"/>
  <c r="AH388" i="1"/>
  <c r="AS388" i="1"/>
  <c r="C388" i="1"/>
  <c r="B388" i="1"/>
  <c r="F388" i="1"/>
  <c r="D388" i="1"/>
  <c r="E388" i="1"/>
  <c r="B386" i="1"/>
  <c r="AE386" i="1"/>
  <c r="AQ386" i="1"/>
  <c r="AF386" i="1"/>
  <c r="AS386" i="1"/>
  <c r="AP386" i="1"/>
  <c r="AN386" i="1"/>
  <c r="AO386" i="1"/>
  <c r="AH386" i="1"/>
  <c r="AI386" i="1"/>
  <c r="AR386" i="1"/>
  <c r="AG386" i="1"/>
  <c r="AL386" i="1"/>
  <c r="AJ386" i="1"/>
  <c r="AK386" i="1"/>
  <c r="AM386" i="1"/>
  <c r="E386" i="1"/>
  <c r="D386" i="1"/>
  <c r="C386" i="1"/>
  <c r="F386" i="1"/>
  <c r="G386" i="1"/>
  <c r="AR546" i="12"/>
  <c r="AM546" i="12"/>
  <c r="AI546" i="12"/>
  <c r="AK546" i="12"/>
  <c r="AG546" i="12"/>
  <c r="AN546" i="12"/>
  <c r="AH546" i="12"/>
  <c r="AQ546" i="12"/>
  <c r="AS546" i="12"/>
  <c r="AE546" i="12"/>
  <c r="AF546" i="12"/>
  <c r="AO546" i="12"/>
  <c r="AL546" i="12"/>
  <c r="AP546" i="12"/>
  <c r="AJ546" i="12"/>
  <c r="G546" i="12"/>
  <c r="D546" i="12"/>
  <c r="F546" i="12"/>
  <c r="E546" i="12"/>
  <c r="C546" i="12"/>
  <c r="B546" i="12"/>
  <c r="AL530" i="12"/>
  <c r="AJ530" i="12"/>
  <c r="AQ530" i="12"/>
  <c r="AM530" i="12"/>
  <c r="AE530" i="12"/>
  <c r="AO530" i="12"/>
  <c r="AN530" i="12"/>
  <c r="AK530" i="12"/>
  <c r="AS530" i="12"/>
  <c r="AP530" i="12"/>
  <c r="AH530" i="12"/>
  <c r="AG530" i="12"/>
  <c r="AI530" i="12"/>
  <c r="AF530" i="12"/>
  <c r="AR530" i="12"/>
  <c r="D530" i="12"/>
  <c r="F530" i="12"/>
  <c r="G530" i="12"/>
  <c r="E530" i="12"/>
  <c r="C530" i="12"/>
  <c r="B530" i="12"/>
  <c r="AJ513" i="12"/>
  <c r="AF513" i="12"/>
  <c r="AM513" i="12"/>
  <c r="AI513" i="12"/>
  <c r="AS513" i="12"/>
  <c r="AK513" i="12"/>
  <c r="AH513" i="12"/>
  <c r="AG513" i="12"/>
  <c r="AE513" i="12"/>
  <c r="AR513" i="12"/>
  <c r="AP513" i="12"/>
  <c r="AL513" i="12"/>
  <c r="AN513" i="12"/>
  <c r="AQ513" i="12"/>
  <c r="AO513" i="12"/>
  <c r="E513" i="12"/>
  <c r="G513" i="12"/>
  <c r="D513" i="12"/>
  <c r="F513" i="12"/>
  <c r="B513" i="12"/>
  <c r="C513" i="12"/>
  <c r="AH519" i="12"/>
  <c r="AR519" i="12"/>
  <c r="AJ519" i="12"/>
  <c r="AM519" i="12"/>
  <c r="AI519" i="12"/>
  <c r="AK519" i="12"/>
  <c r="AG519" i="12"/>
  <c r="AN519" i="12"/>
  <c r="AO519" i="12"/>
  <c r="AQ519" i="12"/>
  <c r="AS519" i="12"/>
  <c r="AE519" i="12"/>
  <c r="AF519" i="12"/>
  <c r="AP519" i="12"/>
  <c r="AL519" i="12"/>
  <c r="E519" i="12"/>
  <c r="D519" i="12"/>
  <c r="F519" i="12"/>
  <c r="G519" i="12"/>
  <c r="C519" i="12"/>
  <c r="B519" i="12"/>
  <c r="AJ492" i="12"/>
  <c r="AH492" i="12"/>
  <c r="AR492" i="12"/>
  <c r="AM492" i="12"/>
  <c r="AI492" i="12"/>
  <c r="AK492" i="12"/>
  <c r="AG492" i="12"/>
  <c r="AN492" i="12"/>
  <c r="AL492" i="12"/>
  <c r="AQ492" i="12"/>
  <c r="AP492" i="12"/>
  <c r="AO492" i="12"/>
  <c r="AF492" i="12"/>
  <c r="AS492" i="12"/>
  <c r="AE492" i="12"/>
  <c r="E492" i="12"/>
  <c r="F492" i="12"/>
  <c r="D492" i="12"/>
  <c r="G492" i="12"/>
  <c r="B492" i="12"/>
  <c r="C492" i="12"/>
  <c r="AH453" i="12"/>
  <c r="AJ453" i="12"/>
  <c r="AR453" i="12"/>
  <c r="AF453" i="12"/>
  <c r="AM453" i="12"/>
  <c r="AI453" i="12"/>
  <c r="AO453" i="12"/>
  <c r="AQ453" i="12"/>
  <c r="AE453" i="12"/>
  <c r="AN453" i="12"/>
  <c r="AL453" i="12"/>
  <c r="AG453" i="12"/>
  <c r="AP453" i="12"/>
  <c r="AK453" i="12"/>
  <c r="AS453" i="12"/>
  <c r="E453" i="12"/>
  <c r="D453" i="12"/>
  <c r="G453" i="12"/>
  <c r="F453" i="12"/>
  <c r="C453" i="12"/>
  <c r="B453" i="12"/>
  <c r="AR436" i="12"/>
  <c r="AF436" i="12"/>
  <c r="AI436" i="12"/>
  <c r="AM436" i="12"/>
  <c r="AN436" i="12"/>
  <c r="AJ436" i="12"/>
  <c r="AP436" i="12"/>
  <c r="AL436" i="12"/>
  <c r="AO436" i="12"/>
  <c r="AH436" i="12"/>
  <c r="AG436" i="12"/>
  <c r="AQ436" i="12"/>
  <c r="AK436" i="12"/>
  <c r="AE436" i="12"/>
  <c r="AS436" i="12"/>
  <c r="G436" i="12"/>
  <c r="E436" i="12"/>
  <c r="F436" i="12"/>
  <c r="D436" i="12"/>
  <c r="B436" i="12"/>
  <c r="C436" i="12"/>
  <c r="AM432" i="12"/>
  <c r="AJ432" i="12"/>
  <c r="AS432" i="12"/>
  <c r="AL432" i="12"/>
  <c r="AG432" i="12"/>
  <c r="AK432" i="12"/>
  <c r="AO432" i="12"/>
  <c r="AI432" i="12"/>
  <c r="AQ432" i="12"/>
  <c r="AR432" i="12"/>
  <c r="AE432" i="12"/>
  <c r="AH432" i="12"/>
  <c r="AF432" i="12"/>
  <c r="AP432" i="12"/>
  <c r="AN432" i="12"/>
  <c r="E432" i="12"/>
  <c r="D432" i="12"/>
  <c r="F432" i="12"/>
  <c r="G432" i="12"/>
  <c r="C432" i="12"/>
  <c r="B432" i="12"/>
  <c r="K263" i="12"/>
  <c r="I263" i="12"/>
  <c r="G263" i="9"/>
  <c r="L263" i="12"/>
  <c r="J263" i="12"/>
  <c r="H263" i="12"/>
  <c r="M263" i="12"/>
  <c r="M267" i="12"/>
  <c r="K267" i="12"/>
  <c r="I267" i="12"/>
  <c r="H267" i="12"/>
  <c r="J267" i="12"/>
  <c r="L267" i="12"/>
  <c r="G267" i="9"/>
  <c r="AP730" i="1"/>
  <c r="AN730" i="1"/>
  <c r="AE730" i="1"/>
  <c r="AM730" i="1"/>
  <c r="AL730" i="1"/>
  <c r="AO730" i="1"/>
  <c r="AI730" i="1"/>
  <c r="AG730" i="1"/>
  <c r="AF730" i="1"/>
  <c r="AS730" i="1"/>
  <c r="AK730" i="1"/>
  <c r="AQ730" i="1"/>
  <c r="AR730" i="1"/>
  <c r="AH730" i="1"/>
  <c r="AJ730" i="1"/>
  <c r="AH487" i="1"/>
  <c r="AK487" i="1"/>
  <c r="AG487" i="1"/>
  <c r="AM487" i="1"/>
  <c r="AR487" i="1"/>
  <c r="AQ487" i="1"/>
  <c r="AE487" i="1"/>
  <c r="AI487" i="1"/>
  <c r="AL487" i="1"/>
  <c r="AN487" i="1"/>
  <c r="AP487" i="1"/>
  <c r="AS487" i="1"/>
  <c r="AF487" i="1"/>
  <c r="AO487" i="1"/>
  <c r="AJ487" i="1"/>
  <c r="AK459" i="1"/>
  <c r="AS459" i="1"/>
  <c r="AF459" i="1"/>
  <c r="AJ459" i="1"/>
  <c r="AN459" i="1"/>
  <c r="AL459" i="1"/>
  <c r="AO459" i="1"/>
  <c r="AH459" i="1"/>
  <c r="AG459" i="1"/>
  <c r="AI459" i="1"/>
  <c r="AM459" i="1"/>
  <c r="AR459" i="1"/>
  <c r="AP459" i="1"/>
  <c r="AE459" i="1"/>
  <c r="AQ459" i="1"/>
  <c r="AP513" i="1"/>
  <c r="AN513" i="1"/>
  <c r="AQ513" i="1"/>
  <c r="AL513" i="1"/>
  <c r="AJ513" i="1"/>
  <c r="AI513" i="1"/>
  <c r="AG513" i="1"/>
  <c r="AO513" i="1"/>
  <c r="AM513" i="1"/>
  <c r="AH513" i="1"/>
  <c r="AK513" i="1"/>
  <c r="AE513" i="1"/>
  <c r="AR513" i="1"/>
  <c r="AS513" i="1"/>
  <c r="AF513" i="1"/>
  <c r="AG444" i="1"/>
  <c r="AP444" i="1"/>
  <c r="AO444" i="1"/>
  <c r="AN444" i="1"/>
  <c r="AE444" i="1"/>
  <c r="AR444" i="1"/>
  <c r="AS444" i="1"/>
  <c r="AI444" i="1"/>
  <c r="AM444" i="1"/>
  <c r="AH444" i="1"/>
  <c r="AQ444" i="1"/>
  <c r="AF444" i="1"/>
  <c r="AJ444" i="1"/>
  <c r="AK444" i="1"/>
  <c r="AL444" i="1"/>
  <c r="AO450" i="1"/>
  <c r="AP450" i="1"/>
  <c r="AE450" i="1"/>
  <c r="AN450" i="1"/>
  <c r="AL450" i="1"/>
  <c r="AJ450" i="1"/>
  <c r="AM450" i="1"/>
  <c r="AQ450" i="1"/>
  <c r="AK450" i="1"/>
  <c r="AF450" i="1"/>
  <c r="AH450" i="1"/>
  <c r="AR450" i="1"/>
  <c r="AS450" i="1"/>
  <c r="AI450" i="1"/>
  <c r="AG450" i="1"/>
  <c r="AN456" i="1"/>
  <c r="AL456" i="1"/>
  <c r="AI456" i="1"/>
  <c r="AS456" i="1"/>
  <c r="AM456" i="1"/>
  <c r="AR456" i="1"/>
  <c r="AG456" i="1"/>
  <c r="AE456" i="1"/>
  <c r="AF456" i="1"/>
  <c r="AO456" i="1"/>
  <c r="AQ456" i="1"/>
  <c r="AP456" i="1"/>
  <c r="AJ456" i="1"/>
  <c r="AK456" i="1"/>
  <c r="AH456" i="1"/>
  <c r="AN613" i="1"/>
  <c r="AQ613" i="1"/>
  <c r="AG613" i="1"/>
  <c r="AS613" i="1"/>
  <c r="AF613" i="1"/>
  <c r="AL613" i="1"/>
  <c r="AI613" i="1"/>
  <c r="AE613" i="1"/>
  <c r="AO613" i="1"/>
  <c r="AP613" i="1"/>
  <c r="AM613" i="1"/>
  <c r="AR613" i="1"/>
  <c r="AK613" i="1"/>
  <c r="AH613" i="1"/>
  <c r="AJ613" i="1"/>
  <c r="AN631" i="1"/>
  <c r="AF631" i="1"/>
  <c r="AR631" i="1"/>
  <c r="AS631" i="1"/>
  <c r="AM631" i="1"/>
  <c r="AG631" i="1"/>
  <c r="AJ631" i="1"/>
  <c r="AL631" i="1"/>
  <c r="AP631" i="1"/>
  <c r="AQ631" i="1"/>
  <c r="AE631" i="1"/>
  <c r="AI631" i="1"/>
  <c r="AK631" i="1"/>
  <c r="AH631" i="1"/>
  <c r="AO631" i="1"/>
  <c r="AS627" i="1"/>
  <c r="AI627" i="1"/>
  <c r="AO627" i="1"/>
  <c r="AN627" i="1"/>
  <c r="AG627" i="1"/>
  <c r="AK627" i="1"/>
  <c r="AL627" i="1"/>
  <c r="AF627" i="1"/>
  <c r="AP627" i="1"/>
  <c r="AE627" i="1"/>
  <c r="AJ627" i="1"/>
  <c r="AQ627" i="1"/>
  <c r="AH627" i="1"/>
  <c r="AR627" i="1"/>
  <c r="AM627" i="1"/>
  <c r="AN404" i="1"/>
  <c r="AJ404" i="1"/>
  <c r="AI404" i="1"/>
  <c r="AM404" i="1"/>
  <c r="AF404" i="1"/>
  <c r="AP404" i="1"/>
  <c r="AS404" i="1"/>
  <c r="AR404" i="1"/>
  <c r="AH404" i="1"/>
  <c r="AQ404" i="1"/>
  <c r="AG404" i="1"/>
  <c r="AO404" i="1"/>
  <c r="AE404" i="1"/>
  <c r="AL404" i="1"/>
  <c r="AK404" i="1"/>
  <c r="AN425" i="1"/>
  <c r="AQ425" i="1"/>
  <c r="AL425" i="1"/>
  <c r="AO425" i="1"/>
  <c r="AM425" i="1"/>
  <c r="AS425" i="1"/>
  <c r="AR425" i="1"/>
  <c r="AF425" i="1"/>
  <c r="AG425" i="1"/>
  <c r="AK425" i="1"/>
  <c r="AJ425" i="1"/>
  <c r="AP425" i="1"/>
  <c r="AE425" i="1"/>
  <c r="AH425" i="1"/>
  <c r="AI425" i="1"/>
  <c r="AE408" i="1"/>
  <c r="AQ408" i="1"/>
  <c r="AF408" i="1"/>
  <c r="AN408" i="1"/>
  <c r="AG408" i="1"/>
  <c r="AO408" i="1"/>
  <c r="AR408" i="1"/>
  <c r="AH408" i="1"/>
  <c r="AM408" i="1"/>
  <c r="AJ408" i="1"/>
  <c r="AS408" i="1"/>
  <c r="AP408" i="1"/>
  <c r="AI408" i="1"/>
  <c r="AL408" i="1"/>
  <c r="AK408" i="1"/>
  <c r="AS418" i="1"/>
  <c r="AN418" i="1"/>
  <c r="AH418" i="1"/>
  <c r="AR418" i="1"/>
  <c r="AE418" i="1"/>
  <c r="AF418" i="1"/>
  <c r="AL418" i="1"/>
  <c r="AP418" i="1"/>
  <c r="AI418" i="1"/>
  <c r="AJ418" i="1"/>
  <c r="AG418" i="1"/>
  <c r="AQ418" i="1"/>
  <c r="AM418" i="1"/>
  <c r="AK418" i="1"/>
  <c r="AO418" i="1"/>
  <c r="AS597" i="1"/>
  <c r="AI597" i="1"/>
  <c r="AG597" i="1"/>
  <c r="AJ597" i="1"/>
  <c r="AO597" i="1"/>
  <c r="AN597" i="1"/>
  <c r="AR597" i="1"/>
  <c r="AF597" i="1"/>
  <c r="AK597" i="1"/>
  <c r="AL597" i="1"/>
  <c r="AQ597" i="1"/>
  <c r="AH597" i="1"/>
  <c r="AM597" i="1"/>
  <c r="AP597" i="1"/>
  <c r="AE597" i="1"/>
  <c r="AP590" i="1"/>
  <c r="AQ590" i="1"/>
  <c r="AO590" i="1"/>
  <c r="AN590" i="1"/>
  <c r="AH590" i="1"/>
  <c r="AI590" i="1"/>
  <c r="AS590" i="1"/>
  <c r="AR590" i="1"/>
  <c r="AJ590" i="1"/>
  <c r="AE590" i="1"/>
  <c r="AF590" i="1"/>
  <c r="AG590" i="1"/>
  <c r="AL590" i="1"/>
  <c r="AK590" i="1"/>
  <c r="AM590" i="1"/>
  <c r="AF602" i="1"/>
  <c r="AK602" i="1"/>
  <c r="AH602" i="1"/>
  <c r="AJ602" i="1"/>
  <c r="AS602" i="1"/>
  <c r="AG602" i="1"/>
  <c r="AN602" i="1"/>
  <c r="AL602" i="1"/>
  <c r="AO602" i="1"/>
  <c r="AM602" i="1"/>
  <c r="AQ602" i="1"/>
  <c r="AP602" i="1"/>
  <c r="AR602" i="1"/>
  <c r="AI602" i="1"/>
  <c r="AE602" i="1"/>
  <c r="AK342" i="1"/>
  <c r="AP342" i="1"/>
  <c r="AJ342" i="1"/>
  <c r="AL342" i="1"/>
  <c r="AR342" i="1"/>
  <c r="AH342" i="1"/>
  <c r="AI342" i="1"/>
  <c r="AO342" i="1"/>
  <c r="AG342" i="1"/>
  <c r="AS342" i="1"/>
  <c r="AM342" i="1"/>
  <c r="AN342" i="1"/>
  <c r="AF342" i="1"/>
  <c r="AQ342" i="1"/>
  <c r="AE342" i="1"/>
  <c r="AG364" i="1"/>
  <c r="AI364" i="1"/>
  <c r="AJ364" i="1"/>
  <c r="AN364" i="1"/>
  <c r="AM364" i="1"/>
  <c r="AQ364" i="1"/>
  <c r="AE364" i="1"/>
  <c r="AH364" i="1"/>
  <c r="AL364" i="1"/>
  <c r="AR364" i="1"/>
  <c r="AK364" i="1"/>
  <c r="AS364" i="1"/>
  <c r="AO364" i="1"/>
  <c r="AP364" i="1"/>
  <c r="AF364" i="1"/>
  <c r="AN343" i="1"/>
  <c r="AS343" i="1"/>
  <c r="AP343" i="1"/>
  <c r="AQ343" i="1"/>
  <c r="AE343" i="1"/>
  <c r="AK343" i="1"/>
  <c r="AJ343" i="1"/>
  <c r="AO343" i="1"/>
  <c r="AI343" i="1"/>
  <c r="AL343" i="1"/>
  <c r="AM343" i="1"/>
  <c r="AG343" i="1"/>
  <c r="AF343" i="1"/>
  <c r="AR343" i="1"/>
  <c r="AH343" i="1"/>
  <c r="AK652" i="1"/>
  <c r="AO652" i="1"/>
  <c r="AI652" i="1"/>
  <c r="AG652" i="1"/>
  <c r="AJ652" i="1"/>
  <c r="AQ652" i="1"/>
  <c r="AF652" i="1"/>
  <c r="AP652" i="1"/>
  <c r="AL652" i="1"/>
  <c r="AM652" i="1"/>
  <c r="AR652" i="1"/>
  <c r="AN652" i="1"/>
  <c r="AH652" i="1"/>
  <c r="AS652" i="1"/>
  <c r="AE652" i="1"/>
  <c r="AL661" i="1"/>
  <c r="AQ661" i="1"/>
  <c r="AM661" i="1"/>
  <c r="AK661" i="1"/>
  <c r="AO661" i="1"/>
  <c r="AE661" i="1"/>
  <c r="AH661" i="1"/>
  <c r="AS661" i="1"/>
  <c r="AJ661" i="1"/>
  <c r="AP661" i="1"/>
  <c r="AF661" i="1"/>
  <c r="AG661" i="1"/>
  <c r="AR661" i="1"/>
  <c r="AN661" i="1"/>
  <c r="AI661" i="1"/>
  <c r="AQ644" i="1"/>
  <c r="AG644" i="1"/>
  <c r="AI644" i="1"/>
  <c r="AS644" i="1"/>
  <c r="AK644" i="1"/>
  <c r="AE644" i="1"/>
  <c r="AL644" i="1"/>
  <c r="AP644" i="1"/>
  <c r="AO644" i="1"/>
  <c r="AF644" i="1"/>
  <c r="AJ644" i="1"/>
  <c r="AN644" i="1"/>
  <c r="AR644" i="1"/>
  <c r="AH644" i="1"/>
  <c r="AM644" i="1"/>
  <c r="AP324" i="1"/>
  <c r="AE324" i="1"/>
  <c r="AG324" i="1"/>
  <c r="AQ324" i="1"/>
  <c r="AO324" i="1"/>
  <c r="AF324" i="1"/>
  <c r="AR324" i="1"/>
  <c r="AS324" i="1"/>
  <c r="AH324" i="1"/>
  <c r="AL324" i="1"/>
  <c r="AJ324" i="1"/>
  <c r="AI324" i="1"/>
  <c r="AK324" i="1"/>
  <c r="AM324" i="1"/>
  <c r="AN324" i="1"/>
  <c r="AR679" i="1"/>
  <c r="AN679" i="1"/>
  <c r="AS679" i="1"/>
  <c r="AM679" i="1"/>
  <c r="AH679" i="1"/>
  <c r="AP679" i="1"/>
  <c r="AI679" i="1"/>
  <c r="AF679" i="1"/>
  <c r="AE679" i="1"/>
  <c r="AO679" i="1"/>
  <c r="AQ679" i="1"/>
  <c r="AG679" i="1"/>
  <c r="AL679" i="1"/>
  <c r="AK679" i="1"/>
  <c r="AJ679" i="1"/>
  <c r="AQ321" i="1"/>
  <c r="AJ321" i="1"/>
  <c r="AN321" i="1"/>
  <c r="AS321" i="1"/>
  <c r="AK321" i="1"/>
  <c r="AP321" i="1"/>
  <c r="AL321" i="1"/>
  <c r="AE321" i="1"/>
  <c r="AH321" i="1"/>
  <c r="AM321" i="1"/>
  <c r="AG321" i="1"/>
  <c r="AR321" i="1"/>
  <c r="AF321" i="1"/>
  <c r="AI321" i="1"/>
  <c r="AO321" i="1"/>
  <c r="AR681" i="1"/>
  <c r="AP681" i="1"/>
  <c r="AS681" i="1"/>
  <c r="AE681" i="1"/>
  <c r="AN681" i="1"/>
  <c r="AI681" i="1"/>
  <c r="AK681" i="1"/>
  <c r="AF681" i="1"/>
  <c r="AQ681" i="1"/>
  <c r="AL681" i="1"/>
  <c r="AO681" i="1"/>
  <c r="AH681" i="1"/>
  <c r="AM681" i="1"/>
  <c r="AG681" i="1"/>
  <c r="AJ681" i="1"/>
  <c r="L230" i="12"/>
  <c r="I230" i="12"/>
  <c r="H230" i="12"/>
  <c r="M230" i="12"/>
  <c r="K230" i="12"/>
  <c r="J230" i="12"/>
  <c r="G230" i="9"/>
  <c r="I217" i="12"/>
  <c r="K217" i="12"/>
  <c r="J217" i="12"/>
  <c r="M217" i="12"/>
  <c r="H217" i="12"/>
  <c r="L217" i="12"/>
  <c r="G217" i="9"/>
  <c r="G245" i="9"/>
  <c r="J245" i="12"/>
  <c r="I245" i="12"/>
  <c r="L245" i="12"/>
  <c r="M245" i="12"/>
  <c r="H245" i="12"/>
  <c r="K245" i="12"/>
  <c r="AQ657" i="12"/>
  <c r="AP657" i="12"/>
  <c r="AF657" i="12"/>
  <c r="AJ657" i="12"/>
  <c r="AI657" i="12"/>
  <c r="AL657" i="12"/>
  <c r="AK657" i="12"/>
  <c r="AM657" i="12"/>
  <c r="AN657" i="12"/>
  <c r="AG657" i="12"/>
  <c r="AH657" i="12"/>
  <c r="AE657" i="12"/>
  <c r="AO657" i="12"/>
  <c r="F657" i="12"/>
  <c r="G657" i="12"/>
  <c r="D657" i="12"/>
  <c r="E657" i="12"/>
  <c r="C657" i="12"/>
  <c r="B657" i="12"/>
  <c r="AH652" i="12"/>
  <c r="AL652" i="12"/>
  <c r="AI652" i="12"/>
  <c r="AN652" i="12"/>
  <c r="AQ652" i="12"/>
  <c r="AE652" i="12"/>
  <c r="AK652" i="12"/>
  <c r="AO652" i="12"/>
  <c r="AP652" i="12"/>
  <c r="AM652" i="12"/>
  <c r="AG652" i="12"/>
  <c r="AJ652" i="12"/>
  <c r="AF652" i="12"/>
  <c r="G652" i="12"/>
  <c r="E652" i="12"/>
  <c r="D652" i="12"/>
  <c r="F652" i="12"/>
  <c r="C652" i="12"/>
  <c r="B652" i="12"/>
  <c r="AI659" i="12"/>
  <c r="AH659" i="12"/>
  <c r="AJ659" i="12"/>
  <c r="AG659" i="12"/>
  <c r="AN659" i="12"/>
  <c r="AM659" i="12"/>
  <c r="AQ659" i="12"/>
  <c r="AF659" i="12"/>
  <c r="AE659" i="12"/>
  <c r="AK659" i="12"/>
  <c r="AL659" i="12"/>
  <c r="AO659" i="12"/>
  <c r="AP659" i="12"/>
  <c r="E659" i="12"/>
  <c r="F659" i="12"/>
  <c r="G659" i="12"/>
  <c r="D659" i="12"/>
  <c r="C659" i="12"/>
  <c r="B659" i="12"/>
  <c r="AP733" i="12"/>
  <c r="AM733" i="12"/>
  <c r="AK733" i="12"/>
  <c r="AG733" i="12"/>
  <c r="AF733" i="12"/>
  <c r="AQ733" i="12"/>
  <c r="AN733" i="12"/>
  <c r="AL733" i="12"/>
  <c r="AJ733" i="12"/>
  <c r="AH733" i="12"/>
  <c r="AE733" i="12"/>
  <c r="AO733" i="12"/>
  <c r="AI733" i="12"/>
  <c r="D733" i="12"/>
  <c r="E733" i="12"/>
  <c r="G733" i="12"/>
  <c r="F733" i="12"/>
  <c r="C733" i="12"/>
  <c r="B733" i="12"/>
  <c r="AP713" i="12"/>
  <c r="AQ713" i="12"/>
  <c r="AO713" i="12"/>
  <c r="AE713" i="12"/>
  <c r="AF713" i="12"/>
  <c r="AK713" i="12"/>
  <c r="AN713" i="12"/>
  <c r="AI713" i="12"/>
  <c r="AG713" i="12"/>
  <c r="AL713" i="12"/>
  <c r="AH713" i="12"/>
  <c r="AJ713" i="12"/>
  <c r="AM713" i="12"/>
  <c r="F713" i="12"/>
  <c r="E713" i="12"/>
  <c r="D713" i="12"/>
  <c r="G713" i="12"/>
  <c r="C713" i="12"/>
  <c r="B713" i="12"/>
  <c r="AF720" i="12"/>
  <c r="AI720" i="12"/>
  <c r="AH720" i="12"/>
  <c r="AQ720" i="12"/>
  <c r="AO720" i="12"/>
  <c r="AG720" i="12"/>
  <c r="AE720" i="12"/>
  <c r="AK720" i="12"/>
  <c r="AP720" i="12"/>
  <c r="AJ720" i="12"/>
  <c r="AN720" i="12"/>
  <c r="AL720" i="12"/>
  <c r="AM720" i="12"/>
  <c r="D720" i="12"/>
  <c r="G720" i="12"/>
  <c r="E720" i="12"/>
  <c r="F720" i="12"/>
  <c r="C720" i="12"/>
  <c r="B720" i="12"/>
  <c r="AO585" i="12"/>
  <c r="AM585" i="12"/>
  <c r="AI585" i="12"/>
  <c r="AJ585" i="12"/>
  <c r="AK585" i="12"/>
  <c r="AH585" i="12"/>
  <c r="AG585" i="12"/>
  <c r="AL585" i="12"/>
  <c r="AE585" i="12"/>
  <c r="AF585" i="12"/>
  <c r="AN585" i="12"/>
  <c r="AP585" i="12"/>
  <c r="AQ585" i="12"/>
  <c r="G585" i="12"/>
  <c r="E585" i="12"/>
  <c r="F585" i="12"/>
  <c r="D585" i="12"/>
  <c r="C585" i="12"/>
  <c r="B585" i="12"/>
  <c r="AO592" i="12"/>
  <c r="AN592" i="12"/>
  <c r="AH592" i="12"/>
  <c r="AK592" i="12"/>
  <c r="AQ592" i="12"/>
  <c r="AI592" i="12"/>
  <c r="AE592" i="12"/>
  <c r="AP592" i="12"/>
  <c r="AM592" i="12"/>
  <c r="AJ592" i="12"/>
  <c r="AG592" i="12"/>
  <c r="AF592" i="12"/>
  <c r="AL592" i="12"/>
  <c r="F592" i="12"/>
  <c r="G592" i="12"/>
  <c r="D592" i="12"/>
  <c r="E592" i="12"/>
  <c r="C592" i="12"/>
  <c r="B592" i="12"/>
  <c r="AQ587" i="12"/>
  <c r="AG587" i="12"/>
  <c r="AM587" i="12"/>
  <c r="AE587" i="12"/>
  <c r="AN587" i="12"/>
  <c r="AO587" i="12"/>
  <c r="AK587" i="12"/>
  <c r="AL587" i="12"/>
  <c r="AP587" i="12"/>
  <c r="AI587" i="12"/>
  <c r="AJ587" i="12"/>
  <c r="AH587" i="12"/>
  <c r="AF587" i="12"/>
  <c r="G587" i="12"/>
  <c r="E587" i="12"/>
  <c r="D587" i="12"/>
  <c r="F587" i="12"/>
  <c r="C587" i="12"/>
  <c r="B587" i="12"/>
  <c r="AI415" i="12"/>
  <c r="AP415" i="12"/>
  <c r="AO415" i="12"/>
  <c r="AL415" i="12"/>
  <c r="AS415" i="12"/>
  <c r="AG415" i="12"/>
  <c r="AQ415" i="12"/>
  <c r="AK415" i="12"/>
  <c r="AE415" i="12"/>
  <c r="AR415" i="12"/>
  <c r="AM415" i="12"/>
  <c r="AF415" i="12"/>
  <c r="AN415" i="12"/>
  <c r="AJ415" i="12"/>
  <c r="AH415" i="12"/>
  <c r="G415" i="12"/>
  <c r="D415" i="12"/>
  <c r="E415" i="12"/>
  <c r="F415" i="12"/>
  <c r="C415" i="12"/>
  <c r="B415" i="12"/>
  <c r="AM411" i="12"/>
  <c r="AN411" i="12"/>
  <c r="AH411" i="12"/>
  <c r="AP411" i="12"/>
  <c r="AS411" i="12"/>
  <c r="AG411" i="12"/>
  <c r="AK411" i="12"/>
  <c r="AO411" i="12"/>
  <c r="AI411" i="12"/>
  <c r="AJ411" i="12"/>
  <c r="AR411" i="12"/>
  <c r="AE411" i="12"/>
  <c r="AL411" i="12"/>
  <c r="AF411" i="12"/>
  <c r="AQ411" i="12"/>
  <c r="E411" i="12"/>
  <c r="G411" i="12"/>
  <c r="D411" i="12"/>
  <c r="F411" i="12"/>
  <c r="C411" i="12"/>
  <c r="B411" i="12"/>
  <c r="AM486" i="12"/>
  <c r="AI486" i="12"/>
  <c r="AS486" i="12"/>
  <c r="AG486" i="12"/>
  <c r="AE486" i="12"/>
  <c r="AJ486" i="12"/>
  <c r="AP486" i="12"/>
  <c r="AQ486" i="12"/>
  <c r="AR486" i="12"/>
  <c r="AK486" i="12"/>
  <c r="AF486" i="12"/>
  <c r="AO486" i="12"/>
  <c r="AH486" i="12"/>
  <c r="AN486" i="12"/>
  <c r="AL486" i="12"/>
  <c r="G486" i="12"/>
  <c r="E486" i="12"/>
  <c r="F486" i="12"/>
  <c r="D486" i="12"/>
  <c r="B486" i="12"/>
  <c r="C486" i="12"/>
  <c r="AL482" i="12"/>
  <c r="AN482" i="12"/>
  <c r="AQ482" i="12"/>
  <c r="AM482" i="12"/>
  <c r="AK482" i="12"/>
  <c r="AP482" i="12"/>
  <c r="AR482" i="12"/>
  <c r="AF482" i="12"/>
  <c r="AH482" i="12"/>
  <c r="AI482" i="12"/>
  <c r="AO482" i="12"/>
  <c r="AE482" i="12"/>
  <c r="AS482" i="12"/>
  <c r="AG482" i="12"/>
  <c r="AJ482" i="12"/>
  <c r="E482" i="12"/>
  <c r="F482" i="12"/>
  <c r="G482" i="12"/>
  <c r="D482" i="12"/>
  <c r="B482" i="12"/>
  <c r="C482" i="12"/>
  <c r="AM618" i="12"/>
  <c r="AG618" i="12"/>
  <c r="AF618" i="12"/>
  <c r="AI618" i="12"/>
  <c r="AO618" i="12"/>
  <c r="AH618" i="12"/>
  <c r="AJ618" i="12"/>
  <c r="AK618" i="12"/>
  <c r="AL618" i="12"/>
  <c r="AP618" i="12"/>
  <c r="AQ618" i="12"/>
  <c r="AE618" i="12"/>
  <c r="AN618" i="12"/>
  <c r="G618" i="12"/>
  <c r="F618" i="12"/>
  <c r="D618" i="12"/>
  <c r="E618" i="12"/>
  <c r="C618" i="12"/>
  <c r="B618" i="12"/>
  <c r="AL626" i="12"/>
  <c r="AQ626" i="12"/>
  <c r="AE626" i="12"/>
  <c r="AG626" i="12"/>
  <c r="AK626" i="12"/>
  <c r="AP626" i="12"/>
  <c r="AJ626" i="12"/>
  <c r="AM626" i="12"/>
  <c r="AN626" i="12"/>
  <c r="AO626" i="12"/>
  <c r="AH626" i="12"/>
  <c r="AF626" i="12"/>
  <c r="AI626" i="12"/>
  <c r="E626" i="12"/>
  <c r="F626" i="12"/>
  <c r="G626" i="12"/>
  <c r="D626" i="12"/>
  <c r="C626" i="12"/>
  <c r="B626" i="12"/>
  <c r="AO562" i="12"/>
  <c r="AG562" i="12"/>
  <c r="AP562" i="12"/>
  <c r="AF562" i="12"/>
  <c r="AN562" i="12"/>
  <c r="AI562" i="12"/>
  <c r="AE562" i="12"/>
  <c r="AL562" i="12"/>
  <c r="AK562" i="12"/>
  <c r="AJ562" i="12"/>
  <c r="AH562" i="12"/>
  <c r="AM562" i="12"/>
  <c r="AQ562" i="12"/>
  <c r="E562" i="12"/>
  <c r="F562" i="12"/>
  <c r="G562" i="12"/>
  <c r="D562" i="12"/>
  <c r="C562" i="12"/>
  <c r="B562" i="12"/>
  <c r="AQ568" i="12"/>
  <c r="AI568" i="12"/>
  <c r="AE568" i="12"/>
  <c r="AF568" i="12"/>
  <c r="AO568" i="12"/>
  <c r="AG568" i="12"/>
  <c r="AM568" i="12"/>
  <c r="AN568" i="12"/>
  <c r="AP568" i="12"/>
  <c r="AL568" i="12"/>
  <c r="AJ568" i="12"/>
  <c r="AH568" i="12"/>
  <c r="AK568" i="12"/>
  <c r="E568" i="12"/>
  <c r="G568" i="12"/>
  <c r="D568" i="12"/>
  <c r="F568" i="12"/>
  <c r="C568" i="12"/>
  <c r="B568" i="12"/>
  <c r="AH564" i="12"/>
  <c r="AJ564" i="12"/>
  <c r="AF564" i="12"/>
  <c r="AM564" i="12"/>
  <c r="AI564" i="12"/>
  <c r="AK564" i="12"/>
  <c r="AG564" i="12"/>
  <c r="AN564" i="12"/>
  <c r="AL564" i="12"/>
  <c r="AQ564" i="12"/>
  <c r="AP564" i="12"/>
  <c r="AO564" i="12"/>
  <c r="AE564" i="12"/>
  <c r="E564" i="12"/>
  <c r="D564" i="12"/>
  <c r="G564" i="12"/>
  <c r="F564" i="12"/>
  <c r="C564" i="12"/>
  <c r="B564" i="12"/>
  <c r="AI355" i="12"/>
  <c r="AK355" i="12"/>
  <c r="AR355" i="12"/>
  <c r="AP355" i="12"/>
  <c r="AM355" i="12"/>
  <c r="AL355" i="12"/>
  <c r="AF355" i="12"/>
  <c r="AQ355" i="12"/>
  <c r="AJ355" i="12"/>
  <c r="AE355" i="12"/>
  <c r="AN355" i="12"/>
  <c r="AO355" i="12"/>
  <c r="AH355" i="12"/>
  <c r="AG355" i="12"/>
  <c r="AS355" i="12"/>
  <c r="B355" i="12"/>
  <c r="F355" i="12"/>
  <c r="E355" i="12"/>
  <c r="D355" i="12"/>
  <c r="G355" i="12"/>
  <c r="C355" i="12"/>
  <c r="AM363" i="12"/>
  <c r="AI363" i="12"/>
  <c r="AO363" i="12"/>
  <c r="AQ363" i="12"/>
  <c r="AJ363" i="12"/>
  <c r="AR363" i="12"/>
  <c r="AE363" i="12"/>
  <c r="AF363" i="12"/>
  <c r="AN363" i="12"/>
  <c r="AH363" i="12"/>
  <c r="AP363" i="12"/>
  <c r="AG363" i="12"/>
  <c r="AL363" i="12"/>
  <c r="AK363" i="12"/>
  <c r="AS363" i="12"/>
  <c r="G363" i="12"/>
  <c r="F363" i="12"/>
  <c r="E363" i="12"/>
  <c r="D363" i="12"/>
  <c r="C363" i="12"/>
  <c r="B363" i="12"/>
  <c r="AQ359" i="12"/>
  <c r="AE359" i="12"/>
  <c r="AP359" i="12"/>
  <c r="AO359" i="12"/>
  <c r="AS359" i="12"/>
  <c r="AG359" i="12"/>
  <c r="AN359" i="12"/>
  <c r="AI359" i="12"/>
  <c r="AL359" i="12"/>
  <c r="AH359" i="12"/>
  <c r="AF359" i="12"/>
  <c r="AJ359" i="12"/>
  <c r="AK359" i="12"/>
  <c r="AM359" i="12"/>
  <c r="AR359" i="12"/>
  <c r="C359" i="12"/>
  <c r="B359" i="12"/>
  <c r="G359" i="12"/>
  <c r="F359" i="12"/>
  <c r="D359" i="12"/>
  <c r="E359" i="12"/>
  <c r="AE701" i="12"/>
  <c r="AF701" i="12"/>
  <c r="AO701" i="12"/>
  <c r="AP701" i="12"/>
  <c r="AQ701" i="12"/>
  <c r="AN701" i="12"/>
  <c r="AK701" i="12"/>
  <c r="AH701" i="12"/>
  <c r="AI701" i="12"/>
  <c r="AL701" i="12"/>
  <c r="AM701" i="12"/>
  <c r="AJ701" i="12"/>
  <c r="AG701" i="12"/>
  <c r="F701" i="12"/>
  <c r="E701" i="12"/>
  <c r="G701" i="12"/>
  <c r="D701" i="12"/>
  <c r="C701" i="12"/>
  <c r="B701" i="12"/>
  <c r="AF674" i="12"/>
  <c r="AE674" i="12"/>
  <c r="AO674" i="12"/>
  <c r="AM674" i="12"/>
  <c r="AH674" i="12"/>
  <c r="AJ674" i="12"/>
  <c r="AG674" i="12"/>
  <c r="AL674" i="12"/>
  <c r="AI674" i="12"/>
  <c r="AP674" i="12"/>
  <c r="AK674" i="12"/>
  <c r="AQ674" i="12"/>
  <c r="AN674" i="12"/>
  <c r="F674" i="12"/>
  <c r="E674" i="12"/>
  <c r="D674" i="12"/>
  <c r="G674" i="12"/>
  <c r="C674" i="12"/>
  <c r="B674" i="12"/>
  <c r="AM381" i="12"/>
  <c r="AI381" i="12"/>
  <c r="AO381" i="12"/>
  <c r="AQ381" i="12"/>
  <c r="AJ381" i="12"/>
  <c r="AR381" i="12"/>
  <c r="AE381" i="12"/>
  <c r="AF381" i="12"/>
  <c r="AN381" i="12"/>
  <c r="AL381" i="12"/>
  <c r="AH381" i="12"/>
  <c r="AG381" i="12"/>
  <c r="AP381" i="12"/>
  <c r="AK381" i="12"/>
  <c r="AS381" i="12"/>
  <c r="E381" i="12"/>
  <c r="C381" i="12"/>
  <c r="G381" i="12"/>
  <c r="F381" i="12"/>
  <c r="D381" i="12"/>
  <c r="B381" i="12"/>
  <c r="AI376" i="12"/>
  <c r="AP376" i="12"/>
  <c r="AL376" i="12"/>
  <c r="AO376" i="12"/>
  <c r="AS376" i="12"/>
  <c r="AG376" i="12"/>
  <c r="AQ376" i="12"/>
  <c r="AE376" i="12"/>
  <c r="AK376" i="12"/>
  <c r="AR376" i="12"/>
  <c r="AM376" i="12"/>
  <c r="AH376" i="12"/>
  <c r="AJ376" i="12"/>
  <c r="AF376" i="12"/>
  <c r="AN376" i="12"/>
  <c r="B376" i="12"/>
  <c r="C376" i="12"/>
  <c r="D376" i="12"/>
  <c r="F376" i="12"/>
  <c r="G376" i="12"/>
  <c r="E376" i="12"/>
  <c r="AQ395" i="12"/>
  <c r="AE395" i="12"/>
  <c r="AP395" i="12"/>
  <c r="AK395" i="12"/>
  <c r="AO395" i="12"/>
  <c r="AS395" i="12"/>
  <c r="AM395" i="12"/>
  <c r="AG395" i="12"/>
  <c r="AN395" i="12"/>
  <c r="AI395" i="12"/>
  <c r="AL395" i="12"/>
  <c r="AJ395" i="12"/>
  <c r="AH395" i="12"/>
  <c r="AF395" i="12"/>
  <c r="AR395" i="12"/>
  <c r="E395" i="12"/>
  <c r="D395" i="12"/>
  <c r="B395" i="12"/>
  <c r="G395" i="12"/>
  <c r="F395" i="12"/>
  <c r="C395" i="12"/>
  <c r="AS314" i="12"/>
  <c r="AO314" i="12"/>
  <c r="AN314" i="12"/>
  <c r="AI314" i="12"/>
  <c r="AG314" i="12"/>
  <c r="AH314" i="12"/>
  <c r="AL314" i="12"/>
  <c r="AJ314" i="12"/>
  <c r="AR314" i="12"/>
  <c r="AK314" i="12"/>
  <c r="AQ314" i="12"/>
  <c r="AE314" i="12"/>
  <c r="AM314" i="12"/>
  <c r="AF314" i="12"/>
  <c r="AP314" i="12"/>
  <c r="G314" i="12"/>
  <c r="F314" i="12"/>
  <c r="E314" i="12"/>
  <c r="D314" i="12"/>
  <c r="B314" i="12"/>
  <c r="C314" i="12"/>
  <c r="AP331" i="12"/>
  <c r="AO331" i="12"/>
  <c r="AJ331" i="12"/>
  <c r="AL331" i="12"/>
  <c r="AS331" i="12"/>
  <c r="AK331" i="12"/>
  <c r="AG331" i="12"/>
  <c r="AR331" i="12"/>
  <c r="AM331" i="12"/>
  <c r="AQ331" i="12"/>
  <c r="AE331" i="12"/>
  <c r="AN331" i="12"/>
  <c r="AH331" i="12"/>
  <c r="AF331" i="12"/>
  <c r="AI331" i="12"/>
  <c r="G331" i="12"/>
  <c r="E331" i="12"/>
  <c r="D331" i="12"/>
  <c r="C331" i="12"/>
  <c r="B331" i="12"/>
  <c r="F331" i="12"/>
  <c r="B373" i="1"/>
  <c r="O308" i="13" s="1"/>
  <c r="AN373" i="1"/>
  <c r="AH373" i="1"/>
  <c r="AQ373" i="1"/>
  <c r="AF373" i="1"/>
  <c r="AJ373" i="1"/>
  <c r="AM373" i="1"/>
  <c r="AO373" i="1"/>
  <c r="AL373" i="1"/>
  <c r="AE373" i="1"/>
  <c r="AK373" i="1"/>
  <c r="AI373" i="1"/>
  <c r="AG373" i="1"/>
  <c r="AR373" i="1"/>
  <c r="AP373" i="1"/>
  <c r="AS373" i="1"/>
  <c r="G373" i="1"/>
  <c r="T308" i="13" s="1"/>
  <c r="E373" i="1"/>
  <c r="R308" i="13" s="1"/>
  <c r="C373" i="1"/>
  <c r="P308" i="13" s="1"/>
  <c r="F373" i="1"/>
  <c r="S308" i="13" s="1"/>
  <c r="D373" i="1"/>
  <c r="Q308" i="13" s="1"/>
  <c r="D395" i="1"/>
  <c r="AR395" i="1"/>
  <c r="AQ395" i="1"/>
  <c r="AP395" i="1"/>
  <c r="AJ395" i="1"/>
  <c r="AI395" i="1"/>
  <c r="AL395" i="1"/>
  <c r="AK395" i="1"/>
  <c r="AS395" i="1"/>
  <c r="AH395" i="1"/>
  <c r="AE395" i="1"/>
  <c r="AG395" i="1"/>
  <c r="AF395" i="1"/>
  <c r="AO395" i="1"/>
  <c r="AN395" i="1"/>
  <c r="AM395" i="1"/>
  <c r="B395" i="1"/>
  <c r="C395" i="1"/>
  <c r="G395" i="1"/>
  <c r="F395" i="1"/>
  <c r="E395" i="1"/>
  <c r="AS534" i="12"/>
  <c r="AK534" i="12"/>
  <c r="AG534" i="12"/>
  <c r="AR534" i="12"/>
  <c r="AJ534" i="12"/>
  <c r="AF534" i="12"/>
  <c r="AM534" i="12"/>
  <c r="AI534" i="12"/>
  <c r="AH534" i="12"/>
  <c r="AQ534" i="12"/>
  <c r="AE534" i="12"/>
  <c r="AN534" i="12"/>
  <c r="AO534" i="12"/>
  <c r="AL534" i="12"/>
  <c r="AP534" i="12"/>
  <c r="F534" i="12"/>
  <c r="D534" i="12"/>
  <c r="G534" i="12"/>
  <c r="E534" i="12"/>
  <c r="C534" i="12"/>
  <c r="B534" i="12"/>
  <c r="AQ524" i="12"/>
  <c r="AM524" i="12"/>
  <c r="AE524" i="12"/>
  <c r="AO524" i="12"/>
  <c r="AK524" i="12"/>
  <c r="AL524" i="12"/>
  <c r="AI524" i="12"/>
  <c r="AN524" i="12"/>
  <c r="AH524" i="12"/>
  <c r="AR524" i="12"/>
  <c r="AJ524" i="12"/>
  <c r="AF524" i="12"/>
  <c r="AP524" i="12"/>
  <c r="AS524" i="12"/>
  <c r="AG524" i="12"/>
  <c r="G524" i="12"/>
  <c r="E524" i="12"/>
  <c r="F524" i="12"/>
  <c r="D524" i="12"/>
  <c r="C524" i="12"/>
  <c r="B524" i="12"/>
  <c r="AR501" i="12"/>
  <c r="AJ501" i="12"/>
  <c r="AH501" i="12"/>
  <c r="AM501" i="12"/>
  <c r="AI501" i="12"/>
  <c r="AK501" i="12"/>
  <c r="AG501" i="12"/>
  <c r="AE501" i="12"/>
  <c r="AP501" i="12"/>
  <c r="AN501" i="12"/>
  <c r="AL501" i="12"/>
  <c r="AF501" i="12"/>
  <c r="AS501" i="12"/>
  <c r="AQ501" i="12"/>
  <c r="AO501" i="12"/>
  <c r="G501" i="12"/>
  <c r="D501" i="12"/>
  <c r="F501" i="12"/>
  <c r="E501" i="12"/>
  <c r="B501" i="12"/>
  <c r="C501" i="12"/>
  <c r="AH507" i="12"/>
  <c r="AS507" i="12"/>
  <c r="AK507" i="12"/>
  <c r="AG507" i="12"/>
  <c r="AR507" i="12"/>
  <c r="AJ507" i="12"/>
  <c r="AF507" i="12"/>
  <c r="AM507" i="12"/>
  <c r="AI507" i="12"/>
  <c r="AO507" i="12"/>
  <c r="AN507" i="12"/>
  <c r="AQ507" i="12"/>
  <c r="AE507" i="12"/>
  <c r="AP507" i="12"/>
  <c r="AL507" i="12"/>
  <c r="F507" i="12"/>
  <c r="D507" i="12"/>
  <c r="E507" i="12"/>
  <c r="G507" i="12"/>
  <c r="B507" i="12"/>
  <c r="C507" i="12"/>
  <c r="AQ515" i="12"/>
  <c r="AM515" i="12"/>
  <c r="AE515" i="12"/>
  <c r="AO515" i="12"/>
  <c r="AK515" i="12"/>
  <c r="AL515" i="12"/>
  <c r="AI515" i="12"/>
  <c r="AH515" i="12"/>
  <c r="AP515" i="12"/>
  <c r="AR515" i="12"/>
  <c r="AS515" i="12"/>
  <c r="AF515" i="12"/>
  <c r="AG515" i="12"/>
  <c r="AJ515" i="12"/>
  <c r="AN515" i="12"/>
  <c r="E515" i="12"/>
  <c r="D515" i="12"/>
  <c r="F515" i="12"/>
  <c r="G515" i="12"/>
  <c r="B515" i="12"/>
  <c r="C515" i="12"/>
  <c r="AM441" i="12"/>
  <c r="AJ441" i="12"/>
  <c r="AS441" i="12"/>
  <c r="AG441" i="12"/>
  <c r="AK441" i="12"/>
  <c r="AO441" i="12"/>
  <c r="AI441" i="12"/>
  <c r="AL441" i="12"/>
  <c r="AQ441" i="12"/>
  <c r="AR441" i="12"/>
  <c r="AE441" i="12"/>
  <c r="AF441" i="12"/>
  <c r="AN441" i="12"/>
  <c r="AH441" i="12"/>
  <c r="AP441" i="12"/>
  <c r="G441" i="12"/>
  <c r="F441" i="12"/>
  <c r="E441" i="12"/>
  <c r="D441" i="12"/>
  <c r="C441" i="12"/>
  <c r="B441" i="12"/>
  <c r="AH447" i="12"/>
  <c r="AJ447" i="12"/>
  <c r="AM447" i="12"/>
  <c r="AI447" i="12"/>
  <c r="AN447" i="12"/>
  <c r="AP447" i="12"/>
  <c r="AS447" i="12"/>
  <c r="AG447" i="12"/>
  <c r="AR447" i="12"/>
  <c r="AK447" i="12"/>
  <c r="AF447" i="12"/>
  <c r="AO447" i="12"/>
  <c r="AE447" i="12"/>
  <c r="AL447" i="12"/>
  <c r="AQ447" i="12"/>
  <c r="E447" i="12"/>
  <c r="G447" i="12"/>
  <c r="F447" i="12"/>
  <c r="D447" i="12"/>
  <c r="C447" i="12"/>
  <c r="B447" i="12"/>
  <c r="AN455" i="12"/>
  <c r="AL455" i="12"/>
  <c r="AQ455" i="12"/>
  <c r="AM455" i="12"/>
  <c r="AJ455" i="12"/>
  <c r="AE455" i="12"/>
  <c r="AR455" i="12"/>
  <c r="AF455" i="12"/>
  <c r="AP455" i="12"/>
  <c r="AK455" i="12"/>
  <c r="AO455" i="12"/>
  <c r="AH455" i="12"/>
  <c r="AG455" i="12"/>
  <c r="AI455" i="12"/>
  <c r="AS455" i="12"/>
  <c r="G455" i="12"/>
  <c r="D455" i="12"/>
  <c r="F455" i="12"/>
  <c r="E455" i="12"/>
  <c r="B455" i="12"/>
  <c r="C455" i="12"/>
  <c r="I275" i="12"/>
  <c r="K275" i="12"/>
  <c r="M275" i="12"/>
  <c r="G275" i="9"/>
  <c r="J275" i="12"/>
  <c r="L275" i="12"/>
  <c r="H275" i="12"/>
  <c r="H250" i="12"/>
  <c r="K250" i="12"/>
  <c r="J250" i="12"/>
  <c r="G250" i="9"/>
  <c r="M250" i="12"/>
  <c r="L250" i="12"/>
  <c r="I250" i="12"/>
  <c r="AR733" i="1"/>
  <c r="AL733" i="1"/>
  <c r="AF733" i="1"/>
  <c r="AI733" i="1"/>
  <c r="AO733" i="1"/>
  <c r="AJ733" i="1"/>
  <c r="AE733" i="1"/>
  <c r="AM733" i="1"/>
  <c r="AQ733" i="1"/>
  <c r="AS733" i="1"/>
  <c r="AG733" i="1"/>
  <c r="AK733" i="1"/>
  <c r="AH733" i="1"/>
  <c r="AP733" i="1"/>
  <c r="AN733" i="1"/>
  <c r="AJ547" i="1"/>
  <c r="AL547" i="1"/>
  <c r="AI547" i="1"/>
  <c r="AK547" i="1"/>
  <c r="AM547" i="1"/>
  <c r="AE547" i="1"/>
  <c r="AG547" i="1"/>
  <c r="AO547" i="1"/>
  <c r="AS547" i="1"/>
  <c r="AH547" i="1"/>
  <c r="AN547" i="1"/>
  <c r="AR547" i="1"/>
  <c r="AF547" i="1"/>
  <c r="AP547" i="1"/>
  <c r="AQ547" i="1"/>
  <c r="AE442" i="1"/>
  <c r="AS442" i="1"/>
  <c r="AJ442" i="1"/>
  <c r="AM442" i="1"/>
  <c r="AK442" i="1"/>
  <c r="AP442" i="1"/>
  <c r="AF442" i="1"/>
  <c r="AN442" i="1"/>
  <c r="AO442" i="1"/>
  <c r="AQ442" i="1"/>
  <c r="AH442" i="1"/>
  <c r="AR442" i="1"/>
  <c r="AI442" i="1"/>
  <c r="AG442" i="1"/>
  <c r="AL442" i="1"/>
  <c r="AJ731" i="1"/>
  <c r="AH731" i="1"/>
  <c r="AI731" i="1"/>
  <c r="AQ731" i="1"/>
  <c r="AL731" i="1"/>
  <c r="AO731" i="1"/>
  <c r="AP731" i="1"/>
  <c r="AS731" i="1"/>
  <c r="AG731" i="1"/>
  <c r="AR731" i="1"/>
  <c r="AF731" i="1"/>
  <c r="AK731" i="1"/>
  <c r="AM731" i="1"/>
  <c r="AN731" i="1"/>
  <c r="AE731" i="1"/>
  <c r="AF486" i="1"/>
  <c r="AH486" i="1"/>
  <c r="AE486" i="1"/>
  <c r="AG486" i="1"/>
  <c r="AI486" i="1"/>
  <c r="AS486" i="1"/>
  <c r="AQ486" i="1"/>
  <c r="AN486" i="1"/>
  <c r="AR486" i="1"/>
  <c r="AK486" i="1"/>
  <c r="AO486" i="1"/>
  <c r="AJ486" i="1"/>
  <c r="AP486" i="1"/>
  <c r="AL486" i="1"/>
  <c r="AM486" i="1"/>
  <c r="AK463" i="1"/>
  <c r="AS463" i="1"/>
  <c r="AH463" i="1"/>
  <c r="AF463" i="1"/>
  <c r="AJ463" i="1"/>
  <c r="AQ463" i="1"/>
  <c r="AN463" i="1"/>
  <c r="AG463" i="1"/>
  <c r="AL463" i="1"/>
  <c r="AP463" i="1"/>
  <c r="AI463" i="1"/>
  <c r="AR463" i="1"/>
  <c r="AE463" i="1"/>
  <c r="AO463" i="1"/>
  <c r="AM463" i="1"/>
  <c r="AS465" i="1"/>
  <c r="AG465" i="1"/>
  <c r="AH465" i="1"/>
  <c r="AO465" i="1"/>
  <c r="AM465" i="1"/>
  <c r="AF465" i="1"/>
  <c r="AI465" i="1"/>
  <c r="AJ465" i="1"/>
  <c r="AK465" i="1"/>
  <c r="AE465" i="1"/>
  <c r="AP465" i="1"/>
  <c r="AQ465" i="1"/>
  <c r="AN465" i="1"/>
  <c r="AR465" i="1"/>
  <c r="AL465" i="1"/>
  <c r="AR504" i="1"/>
  <c r="AO504" i="1"/>
  <c r="AN504" i="1"/>
  <c r="AQ504" i="1"/>
  <c r="AJ504" i="1"/>
  <c r="AG504" i="1"/>
  <c r="AP504" i="1"/>
  <c r="AS504" i="1"/>
  <c r="AM504" i="1"/>
  <c r="AH504" i="1"/>
  <c r="AF504" i="1"/>
  <c r="AK504" i="1"/>
  <c r="AI504" i="1"/>
  <c r="AE504" i="1"/>
  <c r="AL504" i="1"/>
  <c r="AF428" i="1"/>
  <c r="AL428" i="1"/>
  <c r="AH428" i="1"/>
  <c r="AI428" i="1"/>
  <c r="AM428" i="1"/>
  <c r="AP428" i="1"/>
  <c r="AE428" i="1"/>
  <c r="AK428" i="1"/>
  <c r="AN428" i="1"/>
  <c r="AS428" i="1"/>
  <c r="AG428" i="1"/>
  <c r="AJ428" i="1"/>
  <c r="AO428" i="1"/>
  <c r="AQ428" i="1"/>
  <c r="AR428" i="1"/>
  <c r="AS431" i="1"/>
  <c r="AI431" i="1"/>
  <c r="AE431" i="1"/>
  <c r="AK431" i="1"/>
  <c r="AH431" i="1"/>
  <c r="AO431" i="1"/>
  <c r="AG431" i="1"/>
  <c r="AL431" i="1"/>
  <c r="AM431" i="1"/>
  <c r="AF431" i="1"/>
  <c r="AQ431" i="1"/>
  <c r="AR431" i="1"/>
  <c r="AJ431" i="1"/>
  <c r="AP431" i="1"/>
  <c r="AN431" i="1"/>
  <c r="AM434" i="1"/>
  <c r="AK434" i="1"/>
  <c r="AN434" i="1"/>
  <c r="AH434" i="1"/>
  <c r="AO434" i="1"/>
  <c r="AE434" i="1"/>
  <c r="AI434" i="1"/>
  <c r="AG434" i="1"/>
  <c r="AP434" i="1"/>
  <c r="AS434" i="1"/>
  <c r="AL434" i="1"/>
  <c r="AQ434" i="1"/>
  <c r="AJ434" i="1"/>
  <c r="AR434" i="1"/>
  <c r="AF434" i="1"/>
  <c r="AO636" i="1"/>
  <c r="AP636" i="1"/>
  <c r="AN636" i="1"/>
  <c r="AS636" i="1"/>
  <c r="AE636" i="1"/>
  <c r="AH636" i="1"/>
  <c r="AG636" i="1"/>
  <c r="AR636" i="1"/>
  <c r="AM636" i="1"/>
  <c r="AJ636" i="1"/>
  <c r="AL636" i="1"/>
  <c r="AF636" i="1"/>
  <c r="AI636" i="1"/>
  <c r="AQ636" i="1"/>
  <c r="AK636" i="1"/>
  <c r="AO620" i="1"/>
  <c r="AR620" i="1"/>
  <c r="AJ620" i="1"/>
  <c r="AQ620" i="1"/>
  <c r="AN620" i="1"/>
  <c r="AL620" i="1"/>
  <c r="AG620" i="1"/>
  <c r="AK620" i="1"/>
  <c r="AH620" i="1"/>
  <c r="AS620" i="1"/>
  <c r="AP620" i="1"/>
  <c r="AE620" i="1"/>
  <c r="AI620" i="1"/>
  <c r="AF620" i="1"/>
  <c r="AM620" i="1"/>
  <c r="AE641" i="1"/>
  <c r="AK641" i="1"/>
  <c r="AF641" i="1"/>
  <c r="AH641" i="1"/>
  <c r="AM641" i="1"/>
  <c r="AS641" i="1"/>
  <c r="AL641" i="1"/>
  <c r="AJ641" i="1"/>
  <c r="AN641" i="1"/>
  <c r="AG641" i="1"/>
  <c r="AI641" i="1"/>
  <c r="AQ641" i="1"/>
  <c r="AR641" i="1"/>
  <c r="AP641" i="1"/>
  <c r="AO641" i="1"/>
  <c r="AG407" i="1"/>
  <c r="AM407" i="1"/>
  <c r="AP407" i="1"/>
  <c r="AJ407" i="1"/>
  <c r="AF407" i="1"/>
  <c r="AL407" i="1"/>
  <c r="AQ407" i="1"/>
  <c r="AN407" i="1"/>
  <c r="AO407" i="1"/>
  <c r="AH407" i="1"/>
  <c r="AI407" i="1"/>
  <c r="AE407" i="1"/>
  <c r="AR407" i="1"/>
  <c r="AS407" i="1"/>
  <c r="AK407" i="1"/>
  <c r="AH419" i="1"/>
  <c r="AQ419" i="1"/>
  <c r="AI419" i="1"/>
  <c r="AG419" i="1"/>
  <c r="AP419" i="1"/>
  <c r="AR419" i="1"/>
  <c r="AF419" i="1"/>
  <c r="AO419" i="1"/>
  <c r="AL419" i="1"/>
  <c r="AN419" i="1"/>
  <c r="AE419" i="1"/>
  <c r="AJ419" i="1"/>
  <c r="AK419" i="1"/>
  <c r="AS419" i="1"/>
  <c r="AM419" i="1"/>
  <c r="AR426" i="1"/>
  <c r="AL426" i="1"/>
  <c r="AO426" i="1"/>
  <c r="AJ426" i="1"/>
  <c r="AF426" i="1"/>
  <c r="AI426" i="1"/>
  <c r="AN426" i="1"/>
  <c r="AM426" i="1"/>
  <c r="AS426" i="1"/>
  <c r="AG426" i="1"/>
  <c r="AH426" i="1"/>
  <c r="AK426" i="1"/>
  <c r="AE426" i="1"/>
  <c r="AQ426" i="1"/>
  <c r="AP426" i="1"/>
  <c r="AM599" i="1"/>
  <c r="AI599" i="1"/>
  <c r="AN599" i="1"/>
  <c r="AR599" i="1"/>
  <c r="AQ599" i="1"/>
  <c r="AH599" i="1"/>
  <c r="AE599" i="1"/>
  <c r="AO599" i="1"/>
  <c r="AS599" i="1"/>
  <c r="AL599" i="1"/>
  <c r="AJ599" i="1"/>
  <c r="AG599" i="1"/>
  <c r="AK599" i="1"/>
  <c r="AP599" i="1"/>
  <c r="AF599" i="1"/>
  <c r="AG611" i="1"/>
  <c r="AF611" i="1"/>
  <c r="AO611" i="1"/>
  <c r="AS611" i="1"/>
  <c r="AP611" i="1"/>
  <c r="AJ611" i="1"/>
  <c r="AI611" i="1"/>
  <c r="AR611" i="1"/>
  <c r="AE611" i="1"/>
  <c r="AQ611" i="1"/>
  <c r="AM611" i="1"/>
  <c r="AK611" i="1"/>
  <c r="AH611" i="1"/>
  <c r="AN611" i="1"/>
  <c r="AL611" i="1"/>
  <c r="AL360" i="1"/>
  <c r="AF360" i="1"/>
  <c r="AR360" i="1"/>
  <c r="AO360" i="1"/>
  <c r="AG360" i="1"/>
  <c r="AK360" i="1"/>
  <c r="AS360" i="1"/>
  <c r="AN360" i="1"/>
  <c r="AH360" i="1"/>
  <c r="AP360" i="1"/>
  <c r="AQ360" i="1"/>
  <c r="AE360" i="1"/>
  <c r="AJ360" i="1"/>
  <c r="AI360" i="1"/>
  <c r="AM360" i="1"/>
  <c r="AP337" i="1"/>
  <c r="AI337" i="1"/>
  <c r="AQ337" i="1"/>
  <c r="AO337" i="1"/>
  <c r="AL337" i="1"/>
  <c r="AJ337" i="1"/>
  <c r="AH337" i="1"/>
  <c r="AS337" i="1"/>
  <c r="AF337" i="1"/>
  <c r="AE337" i="1"/>
  <c r="AG337" i="1"/>
  <c r="AR337" i="1"/>
  <c r="AK337" i="1"/>
  <c r="AN337" i="1"/>
  <c r="AM337" i="1"/>
  <c r="AN340" i="1"/>
  <c r="AL340" i="1"/>
  <c r="AM340" i="1"/>
  <c r="AJ340" i="1"/>
  <c r="AI340" i="1"/>
  <c r="AF340" i="1"/>
  <c r="AR340" i="1"/>
  <c r="AE340" i="1"/>
  <c r="AP340" i="1"/>
  <c r="AQ340" i="1"/>
  <c r="AK340" i="1"/>
  <c r="AH340" i="1"/>
  <c r="AO340" i="1"/>
  <c r="AG340" i="1"/>
  <c r="AS340" i="1"/>
  <c r="AH665" i="1"/>
  <c r="AL665" i="1"/>
  <c r="AJ665" i="1"/>
  <c r="AR665" i="1"/>
  <c r="AG665" i="1"/>
  <c r="AM665" i="1"/>
  <c r="AF665" i="1"/>
  <c r="AO665" i="1"/>
  <c r="AQ665" i="1"/>
  <c r="AE665" i="1"/>
  <c r="AI665" i="1"/>
  <c r="AN665" i="1"/>
  <c r="AK665" i="1"/>
  <c r="AS665" i="1"/>
  <c r="AP665" i="1"/>
  <c r="AQ654" i="1"/>
  <c r="AM654" i="1"/>
  <c r="AP654" i="1"/>
  <c r="AK654" i="1"/>
  <c r="AS654" i="1"/>
  <c r="AG654" i="1"/>
  <c r="AN654" i="1"/>
  <c r="AI654" i="1"/>
  <c r="AF654" i="1"/>
  <c r="AO654" i="1"/>
  <c r="AJ654" i="1"/>
  <c r="AR654" i="1"/>
  <c r="AE654" i="1"/>
  <c r="AL654" i="1"/>
  <c r="AH654" i="1"/>
  <c r="AE646" i="1"/>
  <c r="AM646" i="1"/>
  <c r="AF646" i="1"/>
  <c r="AS646" i="1"/>
  <c r="AI646" i="1"/>
  <c r="AG646" i="1"/>
  <c r="AJ646" i="1"/>
  <c r="AL646" i="1"/>
  <c r="AK646" i="1"/>
  <c r="AR646" i="1"/>
  <c r="AQ646" i="1"/>
  <c r="AO646" i="1"/>
  <c r="AP646" i="1"/>
  <c r="AN646" i="1"/>
  <c r="AH646" i="1"/>
  <c r="AR326" i="1"/>
  <c r="AM326" i="1"/>
  <c r="AN326" i="1"/>
  <c r="AI326" i="1"/>
  <c r="AQ326" i="1"/>
  <c r="AK326" i="1"/>
  <c r="AO326" i="1"/>
  <c r="AF326" i="1"/>
  <c r="AS326" i="1"/>
  <c r="AL326" i="1"/>
  <c r="AP326" i="1"/>
  <c r="AG326" i="1"/>
  <c r="AH326" i="1"/>
  <c r="AE326" i="1"/>
  <c r="AJ326" i="1"/>
  <c r="AS310" i="1"/>
  <c r="AQ310" i="1"/>
  <c r="AE310" i="1"/>
  <c r="AL310" i="1"/>
  <c r="AP310" i="1"/>
  <c r="AG310" i="1"/>
  <c r="AF310" i="1"/>
  <c r="AR310" i="1"/>
  <c r="AM310" i="1"/>
  <c r="AH310" i="1"/>
  <c r="AN310" i="1"/>
  <c r="AO310" i="1"/>
  <c r="AK310" i="1"/>
  <c r="AJ310" i="1"/>
  <c r="AI310" i="1"/>
  <c r="AS673" i="1"/>
  <c r="AM673" i="1"/>
  <c r="AE673" i="1"/>
  <c r="AN673" i="1"/>
  <c r="AJ673" i="1"/>
  <c r="AI673" i="1"/>
  <c r="AQ673" i="1"/>
  <c r="AR673" i="1"/>
  <c r="AF673" i="1"/>
  <c r="AK673" i="1"/>
  <c r="AP673" i="1"/>
  <c r="AO673" i="1"/>
  <c r="AH673" i="1"/>
  <c r="AG673" i="1"/>
  <c r="AL673" i="1"/>
  <c r="AP696" i="1"/>
  <c r="AO696" i="1"/>
  <c r="AJ696" i="1"/>
  <c r="AK696" i="1"/>
  <c r="AR696" i="1"/>
  <c r="AH696" i="1"/>
  <c r="AN696" i="1"/>
  <c r="AF696" i="1"/>
  <c r="AI696" i="1"/>
  <c r="AL696" i="1"/>
  <c r="AE696" i="1"/>
  <c r="AM696" i="1"/>
  <c r="AG696" i="1"/>
  <c r="AQ696" i="1"/>
  <c r="AS696" i="1"/>
  <c r="AP316" i="1"/>
  <c r="AQ316" i="1"/>
  <c r="AG316" i="1"/>
  <c r="AK316" i="1"/>
  <c r="AI316" i="1"/>
  <c r="AR316" i="1"/>
  <c r="AO316" i="1"/>
  <c r="AM316" i="1"/>
  <c r="AN316" i="1"/>
  <c r="AH316" i="1"/>
  <c r="AE316" i="1"/>
  <c r="AL316" i="1"/>
  <c r="AF316" i="1"/>
  <c r="AS316" i="1"/>
  <c r="AJ316" i="1"/>
  <c r="AN319" i="1"/>
  <c r="AO319" i="1"/>
  <c r="AL319" i="1"/>
  <c r="AP319" i="1"/>
  <c r="AE319" i="1"/>
  <c r="AM319" i="1"/>
  <c r="AG319" i="1"/>
  <c r="AF319" i="1"/>
  <c r="AI319" i="1"/>
  <c r="AH319" i="1"/>
  <c r="AQ319" i="1"/>
  <c r="AK319" i="1"/>
  <c r="AR319" i="1"/>
  <c r="AJ319" i="1"/>
  <c r="AS319" i="1"/>
  <c r="K242" i="12"/>
  <c r="J242" i="12"/>
  <c r="G242" i="9"/>
  <c r="H242" i="12"/>
  <c r="L242" i="12"/>
  <c r="M242" i="12"/>
  <c r="I242" i="12"/>
  <c r="J229" i="12"/>
  <c r="M229" i="12"/>
  <c r="K229" i="12"/>
  <c r="I229" i="12"/>
  <c r="H229" i="12"/>
  <c r="L229" i="12"/>
  <c r="G229" i="9"/>
  <c r="K216" i="12"/>
  <c r="J216" i="12"/>
  <c r="L216" i="12"/>
  <c r="I216" i="12"/>
  <c r="M216" i="12"/>
  <c r="H216" i="12"/>
  <c r="G216" i="9"/>
  <c r="AE645" i="12"/>
  <c r="AI645" i="12"/>
  <c r="AO645" i="12"/>
  <c r="AF645" i="12"/>
  <c r="AP645" i="12"/>
  <c r="AN645" i="12"/>
  <c r="AM645" i="12"/>
  <c r="AK645" i="12"/>
  <c r="AL645" i="12"/>
  <c r="AJ645" i="12"/>
  <c r="AH645" i="12"/>
  <c r="AQ645" i="12"/>
  <c r="AG645" i="12"/>
  <c r="D645" i="12"/>
  <c r="D580" i="13" s="1"/>
  <c r="G645" i="12"/>
  <c r="G580" i="13" s="1"/>
  <c r="E645" i="12"/>
  <c r="E580" i="13" s="1"/>
  <c r="F645" i="12"/>
  <c r="F580" i="13" s="1"/>
  <c r="C645" i="12"/>
  <c r="C580" i="13" s="1"/>
  <c r="B645" i="12"/>
  <c r="B580" i="13" s="1"/>
  <c r="AO663" i="12"/>
  <c r="AI663" i="12"/>
  <c r="AK663" i="12"/>
  <c r="AN663" i="12"/>
  <c r="AJ663" i="12"/>
  <c r="AP663" i="12"/>
  <c r="AH663" i="12"/>
  <c r="AQ663" i="12"/>
  <c r="AF663" i="12"/>
  <c r="AE663" i="12"/>
  <c r="AM663" i="12"/>
  <c r="AL663" i="12"/>
  <c r="AG663" i="12"/>
  <c r="G663" i="12"/>
  <c r="F663" i="12"/>
  <c r="E663" i="12"/>
  <c r="D663" i="12"/>
  <c r="C663" i="12"/>
  <c r="B663" i="12"/>
  <c r="AN647" i="12"/>
  <c r="AJ647" i="12"/>
  <c r="AG647" i="12"/>
  <c r="AM647" i="12"/>
  <c r="AF647" i="12"/>
  <c r="AE647" i="12"/>
  <c r="AP647" i="12"/>
  <c r="AL647" i="12"/>
  <c r="AK647" i="12"/>
  <c r="AI647" i="12"/>
  <c r="AH647" i="12"/>
  <c r="AQ647" i="12"/>
  <c r="AO647" i="12"/>
  <c r="D647" i="12"/>
  <c r="F647" i="12"/>
  <c r="G647" i="12"/>
  <c r="E647" i="12"/>
  <c r="C647" i="12"/>
  <c r="B647" i="12"/>
  <c r="AL730" i="12"/>
  <c r="AM730" i="12"/>
  <c r="AN730" i="12"/>
  <c r="AQ730" i="12"/>
  <c r="AE730" i="12"/>
  <c r="AO730" i="12"/>
  <c r="AP730" i="12"/>
  <c r="AG730" i="12"/>
  <c r="AF730" i="12"/>
  <c r="AJ730" i="12"/>
  <c r="AI730" i="12"/>
  <c r="AH730" i="12"/>
  <c r="AK730" i="12"/>
  <c r="F730" i="12"/>
  <c r="G730" i="12"/>
  <c r="E730" i="12"/>
  <c r="D730" i="12"/>
  <c r="C730" i="12"/>
  <c r="B730" i="12"/>
  <c r="AG716" i="12"/>
  <c r="AH716" i="12"/>
  <c r="AI716" i="12"/>
  <c r="AF716" i="12"/>
  <c r="AM716" i="12"/>
  <c r="AL716" i="12"/>
  <c r="AJ716" i="12"/>
  <c r="AK716" i="12"/>
  <c r="AN716" i="12"/>
  <c r="AP716" i="12"/>
  <c r="AO716" i="12"/>
  <c r="AQ716" i="12"/>
  <c r="AE716" i="12"/>
  <c r="D716" i="12"/>
  <c r="G716" i="12"/>
  <c r="F716" i="12"/>
  <c r="E716" i="12"/>
  <c r="C716" i="12"/>
  <c r="B716" i="12"/>
  <c r="AF708" i="12"/>
  <c r="AH708" i="12"/>
  <c r="AQ708" i="12"/>
  <c r="AP708" i="12"/>
  <c r="AO708" i="12"/>
  <c r="AI708" i="12"/>
  <c r="AE708" i="12"/>
  <c r="AK708" i="12"/>
  <c r="AJ708" i="12"/>
  <c r="AG708" i="12"/>
  <c r="AN708" i="12"/>
  <c r="AL708" i="12"/>
  <c r="AM708" i="12"/>
  <c r="D708" i="12"/>
  <c r="G708" i="12"/>
  <c r="E708" i="12"/>
  <c r="F708" i="12"/>
  <c r="C708" i="12"/>
  <c r="B708" i="12"/>
  <c r="AF607" i="12"/>
  <c r="AG607" i="12"/>
  <c r="AK607" i="12"/>
  <c r="AI607" i="12"/>
  <c r="AO607" i="12"/>
  <c r="AN607" i="12"/>
  <c r="AP607" i="12"/>
  <c r="AH607" i="12"/>
  <c r="AE607" i="12"/>
  <c r="AM607" i="12"/>
  <c r="AQ607" i="12"/>
  <c r="AL607" i="12"/>
  <c r="AJ607" i="12"/>
  <c r="G607" i="12"/>
  <c r="F607" i="12"/>
  <c r="E607" i="12"/>
  <c r="D607" i="12"/>
  <c r="C607" i="12"/>
  <c r="B607" i="12"/>
  <c r="AL603" i="12"/>
  <c r="AO603" i="12"/>
  <c r="AI603" i="12"/>
  <c r="AJ603" i="12"/>
  <c r="AK603" i="12"/>
  <c r="AG603" i="12"/>
  <c r="AE603" i="12"/>
  <c r="AH603" i="12"/>
  <c r="AF603" i="12"/>
  <c r="AP603" i="12"/>
  <c r="AN603" i="12"/>
  <c r="AM603" i="12"/>
  <c r="AQ603" i="12"/>
  <c r="D603" i="12"/>
  <c r="G603" i="12"/>
  <c r="E603" i="12"/>
  <c r="F603" i="12"/>
  <c r="C603" i="12"/>
  <c r="B603" i="12"/>
  <c r="AI403" i="12"/>
  <c r="AP403" i="12"/>
  <c r="AL403" i="12"/>
  <c r="AO403" i="12"/>
  <c r="AS403" i="12"/>
  <c r="AG403" i="12"/>
  <c r="AQ403" i="12"/>
  <c r="AK403" i="12"/>
  <c r="AH403" i="12"/>
  <c r="AE403" i="12"/>
  <c r="AR403" i="12"/>
  <c r="AM403" i="12"/>
  <c r="AJ403" i="12"/>
  <c r="AN403" i="12"/>
  <c r="AF403" i="12"/>
  <c r="G403" i="12"/>
  <c r="F403" i="12"/>
  <c r="D403" i="12"/>
  <c r="C403" i="12"/>
  <c r="E403" i="12"/>
  <c r="B403" i="12"/>
  <c r="AM399" i="12"/>
  <c r="AO399" i="12"/>
  <c r="AI399" i="12"/>
  <c r="AQ399" i="12"/>
  <c r="AJ399" i="12"/>
  <c r="AR399" i="12"/>
  <c r="AE399" i="12"/>
  <c r="AF399" i="12"/>
  <c r="AN399" i="12"/>
  <c r="AH399" i="12"/>
  <c r="AP399" i="12"/>
  <c r="AG399" i="12"/>
  <c r="AL399" i="12"/>
  <c r="AK399" i="12"/>
  <c r="AS399" i="12"/>
  <c r="F399" i="12"/>
  <c r="C399" i="12"/>
  <c r="E399" i="12"/>
  <c r="D399" i="12"/>
  <c r="B399" i="12"/>
  <c r="G399" i="12"/>
  <c r="AJ474" i="12"/>
  <c r="AM474" i="12"/>
  <c r="AI474" i="12"/>
  <c r="AG474" i="12"/>
  <c r="AN474" i="12"/>
  <c r="AP474" i="12"/>
  <c r="AQ474" i="12"/>
  <c r="AE474" i="12"/>
  <c r="AR474" i="12"/>
  <c r="AF474" i="12"/>
  <c r="AK474" i="12"/>
  <c r="AH474" i="12"/>
  <c r="AO474" i="12"/>
  <c r="AL474" i="12"/>
  <c r="AS474" i="12"/>
  <c r="G474" i="12"/>
  <c r="F474" i="12"/>
  <c r="E474" i="12"/>
  <c r="D474" i="12"/>
  <c r="C474" i="12"/>
  <c r="B474" i="12"/>
  <c r="AQ470" i="12"/>
  <c r="AM470" i="12"/>
  <c r="AE470" i="12"/>
  <c r="AL470" i="12"/>
  <c r="AK470" i="12"/>
  <c r="AI470" i="12"/>
  <c r="AN470" i="12"/>
  <c r="AP470" i="12"/>
  <c r="AO470" i="12"/>
  <c r="AS470" i="12"/>
  <c r="AG470" i="12"/>
  <c r="AR470" i="12"/>
  <c r="AH470" i="12"/>
  <c r="AF470" i="12"/>
  <c r="AJ470" i="12"/>
  <c r="E470" i="12"/>
  <c r="D470" i="12"/>
  <c r="F470" i="12"/>
  <c r="G470" i="12"/>
  <c r="C470" i="12"/>
  <c r="B470" i="12"/>
  <c r="AK641" i="12"/>
  <c r="AI641" i="12"/>
  <c r="AG641" i="12"/>
  <c r="AP641" i="12"/>
  <c r="AM641" i="12"/>
  <c r="AJ641" i="12"/>
  <c r="AN641" i="12"/>
  <c r="AO641" i="12"/>
  <c r="AQ641" i="12"/>
  <c r="AE641" i="12"/>
  <c r="AH641" i="12"/>
  <c r="AL641" i="12"/>
  <c r="AF641" i="12"/>
  <c r="F641" i="12"/>
  <c r="E641" i="12"/>
  <c r="D641" i="12"/>
  <c r="G641" i="12"/>
  <c r="C641" i="12"/>
  <c r="B641" i="12"/>
  <c r="AL614" i="12"/>
  <c r="AM614" i="12"/>
  <c r="AN614" i="12"/>
  <c r="AP614" i="12"/>
  <c r="AO614" i="12"/>
  <c r="AQ614" i="12"/>
  <c r="AE614" i="12"/>
  <c r="AK614" i="12"/>
  <c r="AJ614" i="12"/>
  <c r="AI614" i="12"/>
  <c r="AG614" i="12"/>
  <c r="AH614" i="12"/>
  <c r="AF614" i="12"/>
  <c r="D614" i="12"/>
  <c r="F614" i="12"/>
  <c r="G614" i="12"/>
  <c r="E614" i="12"/>
  <c r="C614" i="12"/>
  <c r="B614" i="12"/>
  <c r="AQ550" i="12"/>
  <c r="AI550" i="12"/>
  <c r="AE550" i="12"/>
  <c r="AO550" i="12"/>
  <c r="AG550" i="12"/>
  <c r="AF550" i="12"/>
  <c r="AP550" i="12"/>
  <c r="AK550" i="12"/>
  <c r="AM550" i="12"/>
  <c r="AN550" i="12"/>
  <c r="AL550" i="12"/>
  <c r="AH550" i="12"/>
  <c r="AJ550" i="12"/>
  <c r="F550" i="12"/>
  <c r="E550" i="12"/>
  <c r="D550" i="12"/>
  <c r="G550" i="12"/>
  <c r="C550" i="12"/>
  <c r="B550" i="12"/>
  <c r="AN556" i="12"/>
  <c r="AQ556" i="12"/>
  <c r="AI556" i="12"/>
  <c r="AE556" i="12"/>
  <c r="AO556" i="12"/>
  <c r="AP556" i="12"/>
  <c r="AL556" i="12"/>
  <c r="AM556" i="12"/>
  <c r="AK556" i="12"/>
  <c r="AF556" i="12"/>
  <c r="AH556" i="12"/>
  <c r="AG556" i="12"/>
  <c r="AJ556" i="12"/>
  <c r="G556" i="12"/>
  <c r="D556" i="12"/>
  <c r="F556" i="12"/>
  <c r="E556" i="12"/>
  <c r="C556" i="12"/>
  <c r="B556" i="12"/>
  <c r="AK552" i="12"/>
  <c r="AG552" i="12"/>
  <c r="AJ552" i="12"/>
  <c r="AH552" i="12"/>
  <c r="AF552" i="12"/>
  <c r="AM552" i="12"/>
  <c r="AI552" i="12"/>
  <c r="AL552" i="12"/>
  <c r="AN552" i="12"/>
  <c r="AP552" i="12"/>
  <c r="AE552" i="12"/>
  <c r="AO552" i="12"/>
  <c r="AQ552" i="12"/>
  <c r="D552" i="12"/>
  <c r="F552" i="12"/>
  <c r="G552" i="12"/>
  <c r="E552" i="12"/>
  <c r="C552" i="12"/>
  <c r="B552" i="12"/>
  <c r="AP343" i="12"/>
  <c r="AL343" i="12"/>
  <c r="AS343" i="12"/>
  <c r="AK343" i="12"/>
  <c r="AG343" i="12"/>
  <c r="AR343" i="12"/>
  <c r="AM343" i="12"/>
  <c r="AF343" i="12"/>
  <c r="AQ343" i="12"/>
  <c r="AE343" i="12"/>
  <c r="AN343" i="12"/>
  <c r="AO343" i="12"/>
  <c r="AJ343" i="12"/>
  <c r="AH343" i="12"/>
  <c r="AI343" i="12"/>
  <c r="E343" i="12"/>
  <c r="G343" i="12"/>
  <c r="D343" i="12"/>
  <c r="C343" i="12"/>
  <c r="F343" i="12"/>
  <c r="B343" i="12"/>
  <c r="AM351" i="12"/>
  <c r="AK351" i="12"/>
  <c r="AH351" i="12"/>
  <c r="AP351" i="12"/>
  <c r="AO351" i="12"/>
  <c r="AQ351" i="12"/>
  <c r="AJ351" i="12"/>
  <c r="AE351" i="12"/>
  <c r="AN351" i="12"/>
  <c r="AI351" i="12"/>
  <c r="AR351" i="12"/>
  <c r="AG351" i="12"/>
  <c r="AL351" i="12"/>
  <c r="AS351" i="12"/>
  <c r="AF351" i="12"/>
  <c r="B351" i="12"/>
  <c r="G351" i="12"/>
  <c r="E351" i="12"/>
  <c r="F351" i="12"/>
  <c r="C351" i="12"/>
  <c r="D351" i="12"/>
  <c r="AQ347" i="12"/>
  <c r="AE347" i="12"/>
  <c r="AR347" i="12"/>
  <c r="AM347" i="12"/>
  <c r="AF347" i="12"/>
  <c r="AJ347" i="12"/>
  <c r="AK347" i="12"/>
  <c r="AO347" i="12"/>
  <c r="AL347" i="12"/>
  <c r="AH347" i="12"/>
  <c r="AS347" i="12"/>
  <c r="AG347" i="12"/>
  <c r="AN347" i="12"/>
  <c r="AI347" i="12"/>
  <c r="AP347" i="12"/>
  <c r="F347" i="12"/>
  <c r="E347" i="12"/>
  <c r="D347" i="12"/>
  <c r="C347" i="12"/>
  <c r="B347" i="12"/>
  <c r="G347" i="12"/>
  <c r="AJ689" i="12"/>
  <c r="AM689" i="12"/>
  <c r="AH689" i="12"/>
  <c r="AN689" i="12"/>
  <c r="AI689" i="12"/>
  <c r="AG689" i="12"/>
  <c r="AL689" i="12"/>
  <c r="AK689" i="12"/>
  <c r="AF689" i="12"/>
  <c r="AQ689" i="12"/>
  <c r="AO689" i="12"/>
  <c r="AE689" i="12"/>
  <c r="AP689" i="12"/>
  <c r="G689" i="12"/>
  <c r="F689" i="12"/>
  <c r="E689" i="12"/>
  <c r="D689" i="12"/>
  <c r="C689" i="12"/>
  <c r="B689" i="12"/>
  <c r="AP697" i="12"/>
  <c r="AG697" i="12"/>
  <c r="AQ697" i="12"/>
  <c r="AN697" i="12"/>
  <c r="AE697" i="12"/>
  <c r="AF697" i="12"/>
  <c r="AL697" i="12"/>
  <c r="AM697" i="12"/>
  <c r="AH697" i="12"/>
  <c r="AO697" i="12"/>
  <c r="AK697" i="12"/>
  <c r="AI697" i="12"/>
  <c r="AJ697" i="12"/>
  <c r="D697" i="12"/>
  <c r="G697" i="12"/>
  <c r="F697" i="12"/>
  <c r="E697" i="12"/>
  <c r="C697" i="12"/>
  <c r="B697" i="12"/>
  <c r="AM369" i="12"/>
  <c r="AS369" i="12"/>
  <c r="AG369" i="12"/>
  <c r="AK369" i="12"/>
  <c r="AI369" i="12"/>
  <c r="AO369" i="12"/>
  <c r="AL369" i="12"/>
  <c r="AQ369" i="12"/>
  <c r="AJ369" i="12"/>
  <c r="AR369" i="12"/>
  <c r="AE369" i="12"/>
  <c r="AF369" i="12"/>
  <c r="AN369" i="12"/>
  <c r="AH369" i="12"/>
  <c r="AP369" i="12"/>
  <c r="G369" i="12"/>
  <c r="F369" i="12"/>
  <c r="E369" i="12"/>
  <c r="D369" i="12"/>
  <c r="C369" i="12"/>
  <c r="B369" i="12"/>
  <c r="AM387" i="12"/>
  <c r="AS387" i="12"/>
  <c r="AG387" i="12"/>
  <c r="AK387" i="12"/>
  <c r="AO387" i="12"/>
  <c r="AI387" i="12"/>
  <c r="AH387" i="12"/>
  <c r="AP387" i="12"/>
  <c r="AQ387" i="12"/>
  <c r="AJ387" i="12"/>
  <c r="AR387" i="12"/>
  <c r="AE387" i="12"/>
  <c r="AF387" i="12"/>
  <c r="AN387" i="12"/>
  <c r="AL387" i="12"/>
  <c r="G387" i="12"/>
  <c r="F387" i="12"/>
  <c r="E387" i="12"/>
  <c r="C387" i="12"/>
  <c r="B387" i="12"/>
  <c r="D387" i="12"/>
  <c r="AQ383" i="12"/>
  <c r="AJ383" i="12"/>
  <c r="AR383" i="12"/>
  <c r="AF383" i="12"/>
  <c r="AP383" i="12"/>
  <c r="AK383" i="12"/>
  <c r="AO383" i="12"/>
  <c r="AL383" i="12"/>
  <c r="AH383" i="12"/>
  <c r="AS383" i="12"/>
  <c r="AG383" i="12"/>
  <c r="AN383" i="12"/>
  <c r="AI383" i="12"/>
  <c r="AM383" i="12"/>
  <c r="AE383" i="12"/>
  <c r="C383" i="12"/>
  <c r="E383" i="12"/>
  <c r="D383" i="12"/>
  <c r="B383" i="12"/>
  <c r="G383" i="12"/>
  <c r="F383" i="12"/>
  <c r="AO333" i="12"/>
  <c r="AK333" i="12"/>
  <c r="AQ333" i="12"/>
  <c r="AJ333" i="12"/>
  <c r="AE333" i="12"/>
  <c r="AI333" i="12"/>
  <c r="AR333" i="12"/>
  <c r="AH333" i="12"/>
  <c r="AG333" i="12"/>
  <c r="AP333" i="12"/>
  <c r="AL333" i="12"/>
  <c r="AS333" i="12"/>
  <c r="AM333" i="12"/>
  <c r="AF333" i="12"/>
  <c r="AN333" i="12"/>
  <c r="G333" i="12"/>
  <c r="F333" i="12"/>
  <c r="D333" i="12"/>
  <c r="C333" i="12"/>
  <c r="B333" i="12"/>
  <c r="E333" i="12"/>
  <c r="AH324" i="12"/>
  <c r="AQ324" i="12"/>
  <c r="AO324" i="12"/>
  <c r="AK324" i="12"/>
  <c r="AJ324" i="12"/>
  <c r="AE324" i="12"/>
  <c r="AI324" i="12"/>
  <c r="AR324" i="12"/>
  <c r="AP324" i="12"/>
  <c r="AG324" i="12"/>
  <c r="AL324" i="12"/>
  <c r="AM324" i="12"/>
  <c r="AN324" i="12"/>
  <c r="AS324" i="12"/>
  <c r="AF324" i="12"/>
  <c r="B324" i="12"/>
  <c r="C324" i="12"/>
  <c r="F324" i="12"/>
  <c r="D324" i="12"/>
  <c r="E324" i="12"/>
  <c r="G324" i="12"/>
  <c r="C398" i="1"/>
  <c r="AS398" i="1"/>
  <c r="AQ398" i="1"/>
  <c r="AN398" i="1"/>
  <c r="AL398" i="1"/>
  <c r="AO398" i="1"/>
  <c r="AH398" i="1"/>
  <c r="AJ398" i="1"/>
  <c r="AE398" i="1"/>
  <c r="AK398" i="1"/>
  <c r="AG398" i="1"/>
  <c r="AI398" i="1"/>
  <c r="AM398" i="1"/>
  <c r="AF398" i="1"/>
  <c r="AR398" i="1"/>
  <c r="AP398" i="1"/>
  <c r="G398" i="1"/>
  <c r="D398" i="1"/>
  <c r="F398" i="1"/>
  <c r="E398" i="1"/>
  <c r="B398" i="1"/>
  <c r="B385" i="1"/>
  <c r="O320" i="13" s="1"/>
  <c r="AS385" i="1"/>
  <c r="AG385" i="1"/>
  <c r="AH385" i="1"/>
  <c r="AF385" i="1"/>
  <c r="AO385" i="1"/>
  <c r="AP385" i="1"/>
  <c r="AM385" i="1"/>
  <c r="AN385" i="1"/>
  <c r="AK385" i="1"/>
  <c r="AR385" i="1"/>
  <c r="AI385" i="1"/>
  <c r="AQ385" i="1"/>
  <c r="AJ385" i="1"/>
  <c r="AL385" i="1"/>
  <c r="AE385" i="1"/>
  <c r="G385" i="1"/>
  <c r="T320" i="13" s="1"/>
  <c r="F385" i="1"/>
  <c r="S320" i="13" s="1"/>
  <c r="E385" i="1"/>
  <c r="R320" i="13" s="1"/>
  <c r="D385" i="1"/>
  <c r="Q320" i="13" s="1"/>
  <c r="C385" i="1"/>
  <c r="P320" i="13" s="1"/>
  <c r="AN538" i="12"/>
  <c r="AF538" i="12"/>
  <c r="AR538" i="12"/>
  <c r="AQ538" i="12"/>
  <c r="AP538" i="12"/>
  <c r="AI538" i="12"/>
  <c r="AE538" i="12"/>
  <c r="AS538" i="12"/>
  <c r="AO538" i="12"/>
  <c r="AL538" i="12"/>
  <c r="AG538" i="12"/>
  <c r="AK538" i="12"/>
  <c r="AH538" i="12"/>
  <c r="AM538" i="12"/>
  <c r="AJ538" i="12"/>
  <c r="F538" i="12"/>
  <c r="E538" i="12"/>
  <c r="G538" i="12"/>
  <c r="D538" i="12"/>
  <c r="C538" i="12"/>
  <c r="B538" i="12"/>
  <c r="AF522" i="12"/>
  <c r="AM522" i="12"/>
  <c r="AI522" i="12"/>
  <c r="AJ522" i="12"/>
  <c r="AS522" i="12"/>
  <c r="AK522" i="12"/>
  <c r="AG522" i="12"/>
  <c r="AE522" i="12"/>
  <c r="AQ522" i="12"/>
  <c r="AH522" i="12"/>
  <c r="AR522" i="12"/>
  <c r="AP522" i="12"/>
  <c r="AN522" i="12"/>
  <c r="AL522" i="12"/>
  <c r="AO522" i="12"/>
  <c r="F522" i="12"/>
  <c r="D522" i="12"/>
  <c r="G522" i="12"/>
  <c r="E522" i="12"/>
  <c r="C522" i="12"/>
  <c r="B522" i="12"/>
  <c r="AR541" i="12"/>
  <c r="AQ541" i="12"/>
  <c r="AI541" i="12"/>
  <c r="AE541" i="12"/>
  <c r="AP541" i="12"/>
  <c r="AF541" i="12"/>
  <c r="AS541" i="12"/>
  <c r="AO541" i="12"/>
  <c r="AG541" i="12"/>
  <c r="AL541" i="12"/>
  <c r="AM541" i="12"/>
  <c r="AN541" i="12"/>
  <c r="AK541" i="12"/>
  <c r="AH541" i="12"/>
  <c r="AJ541" i="12"/>
  <c r="E541" i="12"/>
  <c r="F541" i="12"/>
  <c r="D541" i="12"/>
  <c r="G541" i="12"/>
  <c r="C541" i="12"/>
  <c r="B541" i="12"/>
  <c r="AS489" i="12"/>
  <c r="AK489" i="12"/>
  <c r="AG489" i="12"/>
  <c r="AH489" i="12"/>
  <c r="AJ489" i="12"/>
  <c r="AR489" i="12"/>
  <c r="AF489" i="12"/>
  <c r="AM489" i="12"/>
  <c r="AI489" i="12"/>
  <c r="AQ489" i="12"/>
  <c r="AE489" i="12"/>
  <c r="AO489" i="12"/>
  <c r="AN489" i="12"/>
  <c r="AL489" i="12"/>
  <c r="AP489" i="12"/>
  <c r="F489" i="12"/>
  <c r="E489" i="12"/>
  <c r="D489" i="12"/>
  <c r="G489" i="12"/>
  <c r="B489" i="12"/>
  <c r="C489" i="12"/>
  <c r="AH495" i="12"/>
  <c r="AF495" i="12"/>
  <c r="AM495" i="12"/>
  <c r="AI495" i="12"/>
  <c r="AS495" i="12"/>
  <c r="AK495" i="12"/>
  <c r="AG495" i="12"/>
  <c r="AE495" i="12"/>
  <c r="AJ495" i="12"/>
  <c r="AQ495" i="12"/>
  <c r="AP495" i="12"/>
  <c r="AO495" i="12"/>
  <c r="AN495" i="12"/>
  <c r="AR495" i="12"/>
  <c r="AL495" i="12"/>
  <c r="D495" i="12"/>
  <c r="G495" i="12"/>
  <c r="F495" i="12"/>
  <c r="E495" i="12"/>
  <c r="C495" i="12"/>
  <c r="B495" i="12"/>
  <c r="AN503" i="12"/>
  <c r="AJ503" i="12"/>
  <c r="AQ503" i="12"/>
  <c r="AM503" i="12"/>
  <c r="AL503" i="12"/>
  <c r="AE503" i="12"/>
  <c r="AO503" i="12"/>
  <c r="AK503" i="12"/>
  <c r="AP503" i="12"/>
  <c r="AG503" i="12"/>
  <c r="AF503" i="12"/>
  <c r="AH503" i="12"/>
  <c r="AR503" i="12"/>
  <c r="AS503" i="12"/>
  <c r="AI503" i="12"/>
  <c r="D503" i="12"/>
  <c r="F503" i="12"/>
  <c r="E503" i="12"/>
  <c r="G503" i="12"/>
  <c r="B503" i="12"/>
  <c r="C503" i="12"/>
  <c r="AJ429" i="12"/>
  <c r="AM429" i="12"/>
  <c r="AN429" i="12"/>
  <c r="AL429" i="12"/>
  <c r="AS429" i="12"/>
  <c r="AG429" i="12"/>
  <c r="AK429" i="12"/>
  <c r="AO429" i="12"/>
  <c r="AI429" i="12"/>
  <c r="AH429" i="12"/>
  <c r="AR429" i="12"/>
  <c r="AE429" i="12"/>
  <c r="AP429" i="12"/>
  <c r="AF429" i="12"/>
  <c r="AQ429" i="12"/>
  <c r="E429" i="12"/>
  <c r="D429" i="12"/>
  <c r="G429" i="12"/>
  <c r="F429" i="12"/>
  <c r="B429" i="12"/>
  <c r="C429" i="12"/>
  <c r="AJ435" i="12"/>
  <c r="AM435" i="12"/>
  <c r="AO435" i="12"/>
  <c r="AI435" i="12"/>
  <c r="AQ435" i="12"/>
  <c r="AR435" i="12"/>
  <c r="AE435" i="12"/>
  <c r="AF435" i="12"/>
  <c r="AN435" i="12"/>
  <c r="AH435" i="12"/>
  <c r="AP435" i="12"/>
  <c r="AG435" i="12"/>
  <c r="AL435" i="12"/>
  <c r="AK435" i="12"/>
  <c r="AS435" i="12"/>
  <c r="E435" i="12"/>
  <c r="G435" i="12"/>
  <c r="F435" i="12"/>
  <c r="D435" i="12"/>
  <c r="C435" i="12"/>
  <c r="B435" i="12"/>
  <c r="AQ443" i="12"/>
  <c r="AE443" i="12"/>
  <c r="AN443" i="12"/>
  <c r="AO443" i="12"/>
  <c r="AS443" i="12"/>
  <c r="AM443" i="12"/>
  <c r="AG443" i="12"/>
  <c r="AP443" i="12"/>
  <c r="AI443" i="12"/>
  <c r="AJ443" i="12"/>
  <c r="AR443" i="12"/>
  <c r="AF443" i="12"/>
  <c r="AL443" i="12"/>
  <c r="AH443" i="12"/>
  <c r="AK443" i="12"/>
  <c r="G443" i="12"/>
  <c r="E443" i="12"/>
  <c r="D443" i="12"/>
  <c r="F443" i="12"/>
  <c r="C443" i="12"/>
  <c r="B443" i="12"/>
  <c r="J268" i="12"/>
  <c r="L268" i="12"/>
  <c r="K268" i="12"/>
  <c r="I268" i="12"/>
  <c r="M268" i="12"/>
  <c r="G268" i="9"/>
  <c r="H268" i="12"/>
  <c r="I262" i="12"/>
  <c r="H262" i="12"/>
  <c r="M262" i="12"/>
  <c r="K262" i="12"/>
  <c r="L262" i="12"/>
  <c r="J262" i="12"/>
  <c r="G262" i="9"/>
  <c r="AP729" i="1"/>
  <c r="AE729" i="1"/>
  <c r="AN729" i="1"/>
  <c r="AL729" i="1"/>
  <c r="AG729" i="1"/>
  <c r="AF729" i="1"/>
  <c r="AM729" i="1"/>
  <c r="AR729" i="1"/>
  <c r="AH729" i="1"/>
  <c r="AK729" i="1"/>
  <c r="AS729" i="1"/>
  <c r="AO729" i="1"/>
  <c r="AJ729" i="1"/>
  <c r="AQ729" i="1"/>
  <c r="AI729" i="1"/>
  <c r="AS555" i="1"/>
  <c r="AF555" i="1"/>
  <c r="AG555" i="1"/>
  <c r="AQ555" i="1"/>
  <c r="AL555" i="1"/>
  <c r="AJ555" i="1"/>
  <c r="AH555" i="1"/>
  <c r="AI555" i="1"/>
  <c r="AM555" i="1"/>
  <c r="AE555" i="1"/>
  <c r="AO555" i="1"/>
  <c r="AK555" i="1"/>
  <c r="AN555" i="1"/>
  <c r="AR555" i="1"/>
  <c r="AP555" i="1"/>
  <c r="AP720" i="1"/>
  <c r="AF720" i="1"/>
  <c r="AM720" i="1"/>
  <c r="AO720" i="1"/>
  <c r="AE720" i="1"/>
  <c r="AN720" i="1"/>
  <c r="AQ720" i="1"/>
  <c r="AI720" i="1"/>
  <c r="AR720" i="1"/>
  <c r="AS720" i="1"/>
  <c r="AL720" i="1"/>
  <c r="AH720" i="1"/>
  <c r="AJ720" i="1"/>
  <c r="AG720" i="1"/>
  <c r="AK720" i="1"/>
  <c r="AM474" i="1"/>
  <c r="AK474" i="1"/>
  <c r="AP474" i="1"/>
  <c r="AN474" i="1"/>
  <c r="AO474" i="1"/>
  <c r="AH474" i="1"/>
  <c r="AE474" i="1"/>
  <c r="AR474" i="1"/>
  <c r="AG474" i="1"/>
  <c r="AL474" i="1"/>
  <c r="AQ474" i="1"/>
  <c r="AJ474" i="1"/>
  <c r="AI474" i="1"/>
  <c r="AF474" i="1"/>
  <c r="AS474" i="1"/>
  <c r="AI451" i="1"/>
  <c r="AR451" i="1"/>
  <c r="AF451" i="1"/>
  <c r="AH451" i="1"/>
  <c r="AO451" i="1"/>
  <c r="AP451" i="1"/>
  <c r="AE451" i="1"/>
  <c r="AG451" i="1"/>
  <c r="AQ451" i="1"/>
  <c r="AK451" i="1"/>
  <c r="AL451" i="1"/>
  <c r="AJ451" i="1"/>
  <c r="AN451" i="1"/>
  <c r="AS451" i="1"/>
  <c r="AM451" i="1"/>
  <c r="AN443" i="1"/>
  <c r="AL443" i="1"/>
  <c r="AO443" i="1"/>
  <c r="AF443" i="1"/>
  <c r="AJ443" i="1"/>
  <c r="AQ443" i="1"/>
  <c r="AE443" i="1"/>
  <c r="AM443" i="1"/>
  <c r="AP443" i="1"/>
  <c r="AI443" i="1"/>
  <c r="AS443" i="1"/>
  <c r="AR443" i="1"/>
  <c r="AK443" i="1"/>
  <c r="AG443" i="1"/>
  <c r="AH443" i="1"/>
  <c r="AS437" i="1"/>
  <c r="AI437" i="1"/>
  <c r="AK437" i="1"/>
  <c r="AO437" i="1"/>
  <c r="AF437" i="1"/>
  <c r="AM437" i="1"/>
  <c r="AH437" i="1"/>
  <c r="AJ437" i="1"/>
  <c r="AQ437" i="1"/>
  <c r="AL437" i="1"/>
  <c r="AR437" i="1"/>
  <c r="AG437" i="1"/>
  <c r="AP437" i="1"/>
  <c r="AE437" i="1"/>
  <c r="AN437" i="1"/>
  <c r="AO632" i="1"/>
  <c r="AH632" i="1"/>
  <c r="AF632" i="1"/>
  <c r="AI632" i="1"/>
  <c r="AJ632" i="1"/>
  <c r="AE632" i="1"/>
  <c r="AQ632" i="1"/>
  <c r="AK632" i="1"/>
  <c r="AS632" i="1"/>
  <c r="AM632" i="1"/>
  <c r="AR632" i="1"/>
  <c r="AP632" i="1"/>
  <c r="AN632" i="1"/>
  <c r="AG632" i="1"/>
  <c r="AL632" i="1"/>
  <c r="AM614" i="1"/>
  <c r="AL614" i="1"/>
  <c r="AF614" i="1"/>
  <c r="AS614" i="1"/>
  <c r="AJ614" i="1"/>
  <c r="AO614" i="1"/>
  <c r="AG614" i="1"/>
  <c r="AN614" i="1"/>
  <c r="AP614" i="1"/>
  <c r="AK614" i="1"/>
  <c r="AQ614" i="1"/>
  <c r="AI614" i="1"/>
  <c r="AH614" i="1"/>
  <c r="AE614" i="1"/>
  <c r="AR614" i="1"/>
  <c r="AK640" i="1"/>
  <c r="AL640" i="1"/>
  <c r="AN640" i="1"/>
  <c r="AQ640" i="1"/>
  <c r="AO640" i="1"/>
  <c r="AJ640" i="1"/>
  <c r="AH640" i="1"/>
  <c r="AM640" i="1"/>
  <c r="AG640" i="1"/>
  <c r="AP640" i="1"/>
  <c r="AR640" i="1"/>
  <c r="AE640" i="1"/>
  <c r="AF640" i="1"/>
  <c r="AI640" i="1"/>
  <c r="AS640" i="1"/>
  <c r="AJ427" i="1"/>
  <c r="AP427" i="1"/>
  <c r="AQ427" i="1"/>
  <c r="AO427" i="1"/>
  <c r="AI427" i="1"/>
  <c r="AL427" i="1"/>
  <c r="AR427" i="1"/>
  <c r="AG427" i="1"/>
  <c r="AM427" i="1"/>
  <c r="AN427" i="1"/>
  <c r="AE427" i="1"/>
  <c r="AF427" i="1"/>
  <c r="AK427" i="1"/>
  <c r="AS427" i="1"/>
  <c r="AH427" i="1"/>
  <c r="AR405" i="1"/>
  <c r="AP405" i="1"/>
  <c r="AK405" i="1"/>
  <c r="AN405" i="1"/>
  <c r="AI405" i="1"/>
  <c r="AJ405" i="1"/>
  <c r="AE405" i="1"/>
  <c r="AS405" i="1"/>
  <c r="AG405" i="1"/>
  <c r="AQ405" i="1"/>
  <c r="AO405" i="1"/>
  <c r="AH405" i="1"/>
  <c r="AL405" i="1"/>
  <c r="AM405" i="1"/>
  <c r="AF405" i="1"/>
  <c r="AS596" i="1"/>
  <c r="AE596" i="1"/>
  <c r="AJ596" i="1"/>
  <c r="AF596" i="1"/>
  <c r="AQ596" i="1"/>
  <c r="AH596" i="1"/>
  <c r="AN596" i="1"/>
  <c r="AK596" i="1"/>
  <c r="AO596" i="1"/>
  <c r="AR596" i="1"/>
  <c r="AL596" i="1"/>
  <c r="AP596" i="1"/>
  <c r="AM596" i="1"/>
  <c r="AI596" i="1"/>
  <c r="AG596" i="1"/>
  <c r="AF598" i="1"/>
  <c r="AH598" i="1"/>
  <c r="AI598" i="1"/>
  <c r="AR598" i="1"/>
  <c r="AG598" i="1"/>
  <c r="AE598" i="1"/>
  <c r="AQ598" i="1"/>
  <c r="AN598" i="1"/>
  <c r="AL598" i="1"/>
  <c r="AJ598" i="1"/>
  <c r="AS598" i="1"/>
  <c r="AK598" i="1"/>
  <c r="AO598" i="1"/>
  <c r="AP598" i="1"/>
  <c r="AM598" i="1"/>
  <c r="AP608" i="1"/>
  <c r="AM608" i="1"/>
  <c r="AI608" i="1"/>
  <c r="AO608" i="1"/>
  <c r="AS608" i="1"/>
  <c r="AL608" i="1"/>
  <c r="AN608" i="1"/>
  <c r="AE608" i="1"/>
  <c r="AF608" i="1"/>
  <c r="AQ608" i="1"/>
  <c r="AH608" i="1"/>
  <c r="AR608" i="1"/>
  <c r="AK608" i="1"/>
  <c r="AJ608" i="1"/>
  <c r="AG608" i="1"/>
  <c r="AQ339" i="1"/>
  <c r="AR339" i="1"/>
  <c r="AS339" i="1"/>
  <c r="AE339" i="1"/>
  <c r="AF339" i="1"/>
  <c r="AJ339" i="1"/>
  <c r="AO339" i="1"/>
  <c r="AH339" i="1"/>
  <c r="AP339" i="1"/>
  <c r="AM339" i="1"/>
  <c r="AI339" i="1"/>
  <c r="AK339" i="1"/>
  <c r="AN339" i="1"/>
  <c r="AL339" i="1"/>
  <c r="AG339" i="1"/>
  <c r="AS341" i="1"/>
  <c r="AG341" i="1"/>
  <c r="AK341" i="1"/>
  <c r="AO341" i="1"/>
  <c r="AQ341" i="1"/>
  <c r="AI341" i="1"/>
  <c r="AF341" i="1"/>
  <c r="AM341" i="1"/>
  <c r="AH341" i="1"/>
  <c r="AP341" i="1"/>
  <c r="AN341" i="1"/>
  <c r="AJ341" i="1"/>
  <c r="AR341" i="1"/>
  <c r="AE341" i="1"/>
  <c r="AL341" i="1"/>
  <c r="AM365" i="1"/>
  <c r="AI365" i="1"/>
  <c r="AJ365" i="1"/>
  <c r="AP365" i="1"/>
  <c r="AR365" i="1"/>
  <c r="AS365" i="1"/>
  <c r="AO365" i="1"/>
  <c r="AE365" i="1"/>
  <c r="AK365" i="1"/>
  <c r="AF365" i="1"/>
  <c r="AG365" i="1"/>
  <c r="AL365" i="1"/>
  <c r="AH365" i="1"/>
  <c r="AQ365" i="1"/>
  <c r="AN365" i="1"/>
  <c r="AK653" i="1"/>
  <c r="AI653" i="1"/>
  <c r="AR653" i="1"/>
  <c r="AL653" i="1"/>
  <c r="AP653" i="1"/>
  <c r="AE653" i="1"/>
  <c r="AJ653" i="1"/>
  <c r="AM653" i="1"/>
  <c r="AO653" i="1"/>
  <c r="AH653" i="1"/>
  <c r="AN653" i="1"/>
  <c r="AF653" i="1"/>
  <c r="AS653" i="1"/>
  <c r="AG653" i="1"/>
  <c r="AQ653" i="1"/>
  <c r="AL642" i="1"/>
  <c r="AS642" i="1"/>
  <c r="AK642" i="1"/>
  <c r="AP642" i="1"/>
  <c r="AO642" i="1"/>
  <c r="AM642" i="1"/>
  <c r="AQ642" i="1"/>
  <c r="AI642" i="1"/>
  <c r="AR642" i="1"/>
  <c r="AE642" i="1"/>
  <c r="AN642" i="1"/>
  <c r="AF642" i="1"/>
  <c r="AJ642" i="1"/>
  <c r="AH642" i="1"/>
  <c r="AG642" i="1"/>
  <c r="AQ647" i="1"/>
  <c r="AP647" i="1"/>
  <c r="AH647" i="1"/>
  <c r="AO647" i="1"/>
  <c r="AI647" i="1"/>
  <c r="AE647" i="1"/>
  <c r="AF647" i="1"/>
  <c r="AR647" i="1"/>
  <c r="AM647" i="1"/>
  <c r="AL647" i="1"/>
  <c r="AK647" i="1"/>
  <c r="AJ647" i="1"/>
  <c r="AS647" i="1"/>
  <c r="AN647" i="1"/>
  <c r="AG647" i="1"/>
  <c r="AK655" i="1"/>
  <c r="AF655" i="1"/>
  <c r="AL655" i="1"/>
  <c r="AR655" i="1"/>
  <c r="AM655" i="1"/>
  <c r="AH655" i="1"/>
  <c r="AE655" i="1"/>
  <c r="AI655" i="1"/>
  <c r="AP655" i="1"/>
  <c r="AN655" i="1"/>
  <c r="AG655" i="1"/>
  <c r="AS655" i="1"/>
  <c r="AO655" i="1"/>
  <c r="AQ655" i="1"/>
  <c r="AJ655" i="1"/>
  <c r="AM670" i="1"/>
  <c r="AI670" i="1"/>
  <c r="AL670" i="1"/>
  <c r="AE670" i="1"/>
  <c r="AF670" i="1"/>
  <c r="AG670" i="1"/>
  <c r="AO670" i="1"/>
  <c r="AJ670" i="1"/>
  <c r="AN670" i="1"/>
  <c r="AP670" i="1"/>
  <c r="AK670" i="1"/>
  <c r="AQ670" i="1"/>
  <c r="AH670" i="1"/>
  <c r="AS670" i="1"/>
  <c r="AR670" i="1"/>
  <c r="AP328" i="1"/>
  <c r="AI328" i="1"/>
  <c r="AO328" i="1"/>
  <c r="AL328" i="1"/>
  <c r="AJ328" i="1"/>
  <c r="AF328" i="1"/>
  <c r="AQ328" i="1"/>
  <c r="AM328" i="1"/>
  <c r="AS328" i="1"/>
  <c r="AH328" i="1"/>
  <c r="AR328" i="1"/>
  <c r="AN328" i="1"/>
  <c r="AE328" i="1"/>
  <c r="AG328" i="1"/>
  <c r="AK328" i="1"/>
  <c r="AH685" i="1"/>
  <c r="AJ685" i="1"/>
  <c r="AO685" i="1"/>
  <c r="AQ685" i="1"/>
  <c r="AS685" i="1"/>
  <c r="AK685" i="1"/>
  <c r="AN685" i="1"/>
  <c r="AR685" i="1"/>
  <c r="AI685" i="1"/>
  <c r="AM685" i="1"/>
  <c r="AL685" i="1"/>
  <c r="AG685" i="1"/>
  <c r="AP685" i="1"/>
  <c r="AE685" i="1"/>
  <c r="AF685" i="1"/>
  <c r="AN697" i="1"/>
  <c r="AQ697" i="1"/>
  <c r="AL697" i="1"/>
  <c r="AS697" i="1"/>
  <c r="AP697" i="1"/>
  <c r="AH697" i="1"/>
  <c r="AJ697" i="1"/>
  <c r="AF697" i="1"/>
  <c r="AG697" i="1"/>
  <c r="AM697" i="1"/>
  <c r="AR697" i="1"/>
  <c r="AE697" i="1"/>
  <c r="AO697" i="1"/>
  <c r="AI697" i="1"/>
  <c r="AK697" i="1"/>
  <c r="AI312" i="1"/>
  <c r="AO312" i="1"/>
  <c r="AL312" i="1"/>
  <c r="AH312" i="1"/>
  <c r="AG312" i="1"/>
  <c r="AJ312" i="1"/>
  <c r="AN312" i="1"/>
  <c r="AP312" i="1"/>
  <c r="AF312" i="1"/>
  <c r="AQ312" i="1"/>
  <c r="AE312" i="1"/>
  <c r="AR312" i="1"/>
  <c r="AM312" i="1"/>
  <c r="AK312" i="1"/>
  <c r="AS312" i="1"/>
  <c r="AP313" i="1"/>
  <c r="AI313" i="1"/>
  <c r="AK313" i="1"/>
  <c r="AH313" i="1"/>
  <c r="AQ313" i="1"/>
  <c r="AM313" i="1"/>
  <c r="AE313" i="1"/>
  <c r="AL313" i="1"/>
  <c r="AR313" i="1"/>
  <c r="AN313" i="1"/>
  <c r="AF313" i="1"/>
  <c r="AS313" i="1"/>
  <c r="AO313" i="1"/>
  <c r="AJ313" i="1"/>
  <c r="AG313" i="1"/>
  <c r="G244" i="9"/>
  <c r="I244" i="12"/>
  <c r="L244" i="12"/>
  <c r="H244" i="12"/>
  <c r="M244" i="12"/>
  <c r="K244" i="12"/>
  <c r="J244" i="12"/>
  <c r="I241" i="12"/>
  <c r="G241" i="9"/>
  <c r="J241" i="12"/>
  <c r="L241" i="12"/>
  <c r="H241" i="12"/>
  <c r="M241" i="12"/>
  <c r="K241" i="12"/>
  <c r="G228" i="9"/>
  <c r="K228" i="12"/>
  <c r="M228" i="12"/>
  <c r="L228" i="12"/>
  <c r="J228" i="12"/>
  <c r="I228" i="12"/>
  <c r="H228" i="12"/>
  <c r="AP644" i="12"/>
  <c r="AQ644" i="12"/>
  <c r="AM644" i="12"/>
  <c r="AJ644" i="12"/>
  <c r="AF644" i="12"/>
  <c r="AH644" i="12"/>
  <c r="AG644" i="12"/>
  <c r="AE644" i="12"/>
  <c r="AO644" i="12"/>
  <c r="AN644" i="12"/>
  <c r="AL644" i="12"/>
  <c r="AI644" i="12"/>
  <c r="AK644" i="12"/>
  <c r="G644" i="12"/>
  <c r="G579" i="13" s="1"/>
  <c r="E644" i="12"/>
  <c r="E579" i="13" s="1"/>
  <c r="F644" i="12"/>
  <c r="F579" i="13" s="1"/>
  <c r="D644" i="12"/>
  <c r="D579" i="13" s="1"/>
  <c r="C644" i="12"/>
  <c r="C579" i="13" s="1"/>
  <c r="B644" i="12"/>
  <c r="B579" i="13" s="1"/>
  <c r="AE651" i="12"/>
  <c r="AP651" i="12"/>
  <c r="AI651" i="12"/>
  <c r="AF651" i="12"/>
  <c r="AO651" i="12"/>
  <c r="AJ651" i="12"/>
  <c r="AH651" i="12"/>
  <c r="AG651" i="12"/>
  <c r="AQ651" i="12"/>
  <c r="AL651" i="12"/>
  <c r="AM651" i="12"/>
  <c r="AK651" i="12"/>
  <c r="AN651" i="12"/>
  <c r="G651" i="12"/>
  <c r="F651" i="12"/>
  <c r="D651" i="12"/>
  <c r="E651" i="12"/>
  <c r="C651" i="12"/>
  <c r="B651" i="12"/>
  <c r="AE729" i="12"/>
  <c r="AF729" i="12"/>
  <c r="AP729" i="12"/>
  <c r="AO729" i="12"/>
  <c r="AQ729" i="12"/>
  <c r="AI729" i="12"/>
  <c r="AG729" i="12"/>
  <c r="AH729" i="12"/>
  <c r="AK729" i="12"/>
  <c r="AN729" i="12"/>
  <c r="AM729" i="12"/>
  <c r="AL729" i="12"/>
  <c r="AJ729" i="12"/>
  <c r="F729" i="12"/>
  <c r="G729" i="12"/>
  <c r="D729" i="12"/>
  <c r="E729" i="12"/>
  <c r="C729" i="12"/>
  <c r="B729" i="12"/>
  <c r="AF724" i="12"/>
  <c r="AG724" i="12"/>
  <c r="AH724" i="12"/>
  <c r="AI724" i="12"/>
  <c r="AL724" i="12"/>
  <c r="AN724" i="12"/>
  <c r="AQ724" i="12"/>
  <c r="AJ724" i="12"/>
  <c r="AK724" i="12"/>
  <c r="AE724" i="12"/>
  <c r="AP724" i="12"/>
  <c r="AO724" i="12"/>
  <c r="AM724" i="12"/>
  <c r="E724" i="12"/>
  <c r="F724" i="12"/>
  <c r="D724" i="12"/>
  <c r="G724" i="12"/>
  <c r="C724" i="12"/>
  <c r="B724" i="12"/>
  <c r="AJ731" i="12"/>
  <c r="AI731" i="12"/>
  <c r="AK731" i="12"/>
  <c r="AL731" i="12"/>
  <c r="AO731" i="12"/>
  <c r="AN731" i="12"/>
  <c r="AH731" i="12"/>
  <c r="AM731" i="12"/>
  <c r="AQ731" i="12"/>
  <c r="AF731" i="12"/>
  <c r="AE731" i="12"/>
  <c r="AP731" i="12"/>
  <c r="AG731" i="12"/>
  <c r="D731" i="12"/>
  <c r="G731" i="12"/>
  <c r="F731" i="12"/>
  <c r="E731" i="12"/>
  <c r="C731" i="12"/>
  <c r="B731" i="12"/>
  <c r="AK595" i="12"/>
  <c r="AQ595" i="12"/>
  <c r="AI595" i="12"/>
  <c r="AE595" i="12"/>
  <c r="AF595" i="12"/>
  <c r="AG595" i="12"/>
  <c r="AP595" i="12"/>
  <c r="AO595" i="12"/>
  <c r="AM595" i="12"/>
  <c r="AH595" i="12"/>
  <c r="AJ595" i="12"/>
  <c r="AN595" i="12"/>
  <c r="AL595" i="12"/>
  <c r="E595" i="12"/>
  <c r="D595" i="12"/>
  <c r="G595" i="12"/>
  <c r="F595" i="12"/>
  <c r="C595" i="12"/>
  <c r="B595" i="12"/>
  <c r="AH591" i="12"/>
  <c r="AG591" i="12"/>
  <c r="AL591" i="12"/>
  <c r="AF591" i="12"/>
  <c r="AO591" i="12"/>
  <c r="AM591" i="12"/>
  <c r="AI591" i="12"/>
  <c r="AJ591" i="12"/>
  <c r="AK591" i="12"/>
  <c r="AQ591" i="12"/>
  <c r="AN591" i="12"/>
  <c r="AE591" i="12"/>
  <c r="AP591" i="12"/>
  <c r="D591" i="12"/>
  <c r="E591" i="12"/>
  <c r="F591" i="12"/>
  <c r="G591" i="12"/>
  <c r="C591" i="12"/>
  <c r="B591" i="12"/>
  <c r="AJ426" i="12"/>
  <c r="AM426" i="12"/>
  <c r="AO426" i="12"/>
  <c r="AI426" i="12"/>
  <c r="AH426" i="12"/>
  <c r="AQ426" i="12"/>
  <c r="AP426" i="12"/>
  <c r="AR426" i="12"/>
  <c r="AE426" i="12"/>
  <c r="AF426" i="12"/>
  <c r="AN426" i="12"/>
  <c r="AL426" i="12"/>
  <c r="AG426" i="12"/>
  <c r="AK426" i="12"/>
  <c r="AS426" i="12"/>
  <c r="E426" i="12"/>
  <c r="F426" i="12"/>
  <c r="D426" i="12"/>
  <c r="G426" i="12"/>
  <c r="C426" i="12"/>
  <c r="B426" i="12"/>
  <c r="AQ422" i="12"/>
  <c r="AE422" i="12"/>
  <c r="AP422" i="12"/>
  <c r="AK422" i="12"/>
  <c r="AO422" i="12"/>
  <c r="AS422" i="12"/>
  <c r="AM422" i="12"/>
  <c r="AL422" i="12"/>
  <c r="AH422" i="12"/>
  <c r="AG422" i="12"/>
  <c r="AN422" i="12"/>
  <c r="AI422" i="12"/>
  <c r="AJ422" i="12"/>
  <c r="AF422" i="12"/>
  <c r="AR422" i="12"/>
  <c r="E422" i="12"/>
  <c r="G422" i="12"/>
  <c r="F422" i="12"/>
  <c r="D422" i="12"/>
  <c r="C422" i="12"/>
  <c r="B422" i="12"/>
  <c r="AJ462" i="12"/>
  <c r="AR462" i="12"/>
  <c r="AF462" i="12"/>
  <c r="AM462" i="12"/>
  <c r="AI462" i="12"/>
  <c r="AO462" i="12"/>
  <c r="AP462" i="12"/>
  <c r="AQ462" i="12"/>
  <c r="AE462" i="12"/>
  <c r="AN462" i="12"/>
  <c r="AL462" i="12"/>
  <c r="AG462" i="12"/>
  <c r="AK462" i="12"/>
  <c r="AH462" i="12"/>
  <c r="AS462" i="12"/>
  <c r="G462" i="12"/>
  <c r="E462" i="12"/>
  <c r="F462" i="12"/>
  <c r="D462" i="12"/>
  <c r="B462" i="12"/>
  <c r="C462" i="12"/>
  <c r="AO481" i="12"/>
  <c r="AP481" i="12"/>
  <c r="AR481" i="12"/>
  <c r="AF481" i="12"/>
  <c r="AL481" i="12"/>
  <c r="AI481" i="12"/>
  <c r="AE481" i="12"/>
  <c r="AK481" i="12"/>
  <c r="AH481" i="12"/>
  <c r="AJ481" i="12"/>
  <c r="AQ481" i="12"/>
  <c r="AM481" i="12"/>
  <c r="AN481" i="12"/>
  <c r="AG481" i="12"/>
  <c r="AS481" i="12"/>
  <c r="D481" i="12"/>
  <c r="G481" i="12"/>
  <c r="E481" i="12"/>
  <c r="F481" i="12"/>
  <c r="C481" i="12"/>
  <c r="B481" i="12"/>
  <c r="AJ629" i="12"/>
  <c r="AP629" i="12"/>
  <c r="AG629" i="12"/>
  <c r="AM629" i="12"/>
  <c r="AN629" i="12"/>
  <c r="AO629" i="12"/>
  <c r="AI629" i="12"/>
  <c r="AQ629" i="12"/>
  <c r="AE629" i="12"/>
  <c r="AK629" i="12"/>
  <c r="AL629" i="12"/>
  <c r="AF629" i="12"/>
  <c r="AH629" i="12"/>
  <c r="E629" i="12"/>
  <c r="F629" i="12"/>
  <c r="D629" i="12"/>
  <c r="G629" i="12"/>
  <c r="C629" i="12"/>
  <c r="B629" i="12"/>
  <c r="AI637" i="12"/>
  <c r="AP637" i="12"/>
  <c r="AM637" i="12"/>
  <c r="AK637" i="12"/>
  <c r="AN637" i="12"/>
  <c r="AO637" i="12"/>
  <c r="AH637" i="12"/>
  <c r="AQ637" i="12"/>
  <c r="AE637" i="12"/>
  <c r="AL637" i="12"/>
  <c r="AG637" i="12"/>
  <c r="AF637" i="12"/>
  <c r="AJ637" i="12"/>
  <c r="E637" i="12"/>
  <c r="D637" i="12"/>
  <c r="F637" i="12"/>
  <c r="G637" i="12"/>
  <c r="C637" i="12"/>
  <c r="B637" i="12"/>
  <c r="AF573" i="12"/>
  <c r="AO573" i="12"/>
  <c r="AH573" i="12"/>
  <c r="AM573" i="12"/>
  <c r="AI573" i="12"/>
  <c r="AL573" i="12"/>
  <c r="AJ573" i="12"/>
  <c r="AK573" i="12"/>
  <c r="AG573" i="12"/>
  <c r="AE573" i="12"/>
  <c r="AP573" i="12"/>
  <c r="AN573" i="12"/>
  <c r="AQ573" i="12"/>
  <c r="E573" i="12"/>
  <c r="G573" i="12"/>
  <c r="F573" i="12"/>
  <c r="D573" i="12"/>
  <c r="C573" i="12"/>
  <c r="B573" i="12"/>
  <c r="AH579" i="12"/>
  <c r="AJ579" i="12"/>
  <c r="AL579" i="12"/>
  <c r="AK579" i="12"/>
  <c r="AG579" i="12"/>
  <c r="AF579" i="12"/>
  <c r="AO579" i="12"/>
  <c r="AM579" i="12"/>
  <c r="AI579" i="12"/>
  <c r="AQ579" i="12"/>
  <c r="AE579" i="12"/>
  <c r="AP579" i="12"/>
  <c r="AN579" i="12"/>
  <c r="G579" i="12"/>
  <c r="D579" i="12"/>
  <c r="E579" i="12"/>
  <c r="F579" i="12"/>
  <c r="C579" i="12"/>
  <c r="B579" i="12"/>
  <c r="AQ560" i="12"/>
  <c r="AM560" i="12"/>
  <c r="AE560" i="12"/>
  <c r="AO560" i="12"/>
  <c r="AK560" i="12"/>
  <c r="AN560" i="12"/>
  <c r="AL560" i="12"/>
  <c r="AI560" i="12"/>
  <c r="AJ560" i="12"/>
  <c r="AG560" i="12"/>
  <c r="AF560" i="12"/>
  <c r="AP560" i="12"/>
  <c r="AH560" i="12"/>
  <c r="E560" i="12"/>
  <c r="F560" i="12"/>
  <c r="D560" i="12"/>
  <c r="G560" i="12"/>
  <c r="C560" i="12"/>
  <c r="B560" i="12"/>
  <c r="AQ356" i="12"/>
  <c r="AE356" i="12"/>
  <c r="AR356" i="12"/>
  <c r="AM356" i="12"/>
  <c r="AF356" i="12"/>
  <c r="AJ356" i="12"/>
  <c r="AK356" i="12"/>
  <c r="AP356" i="12"/>
  <c r="AO356" i="12"/>
  <c r="AS356" i="12"/>
  <c r="AG356" i="12"/>
  <c r="AN356" i="12"/>
  <c r="AL356" i="12"/>
  <c r="AI356" i="12"/>
  <c r="AH356" i="12"/>
  <c r="C356" i="12"/>
  <c r="B356" i="12"/>
  <c r="G356" i="12"/>
  <c r="F356" i="12"/>
  <c r="E356" i="12"/>
  <c r="D356" i="12"/>
  <c r="AI339" i="12"/>
  <c r="AR339" i="12"/>
  <c r="AS339" i="12"/>
  <c r="AF339" i="12"/>
  <c r="AN339" i="12"/>
  <c r="AG339" i="12"/>
  <c r="AH339" i="12"/>
  <c r="AP339" i="12"/>
  <c r="AO339" i="12"/>
  <c r="AK339" i="12"/>
  <c r="AM339" i="12"/>
  <c r="AJ339" i="12"/>
  <c r="AE339" i="12"/>
  <c r="AQ339" i="12"/>
  <c r="AL339" i="12"/>
  <c r="D339" i="12"/>
  <c r="G339" i="12"/>
  <c r="E339" i="12"/>
  <c r="F339" i="12"/>
  <c r="C339" i="12"/>
  <c r="B339" i="12"/>
  <c r="AO677" i="12"/>
  <c r="AM677" i="12"/>
  <c r="AN677" i="12"/>
  <c r="AJ677" i="12"/>
  <c r="AG677" i="12"/>
  <c r="AF677" i="12"/>
  <c r="AL677" i="12"/>
  <c r="AK677" i="12"/>
  <c r="AQ677" i="12"/>
  <c r="AP677" i="12"/>
  <c r="AE677" i="12"/>
  <c r="AH677" i="12"/>
  <c r="AI677" i="12"/>
  <c r="G677" i="12"/>
  <c r="D677" i="12"/>
  <c r="F677" i="12"/>
  <c r="E677" i="12"/>
  <c r="C677" i="12"/>
  <c r="B677" i="12"/>
  <c r="AE685" i="12"/>
  <c r="AF685" i="12"/>
  <c r="AH685" i="12"/>
  <c r="AG685" i="12"/>
  <c r="AO685" i="12"/>
  <c r="AL685" i="12"/>
  <c r="AQ685" i="12"/>
  <c r="AN685" i="12"/>
  <c r="AK685" i="12"/>
  <c r="AM685" i="12"/>
  <c r="AP685" i="12"/>
  <c r="AJ685" i="12"/>
  <c r="AI685" i="12"/>
  <c r="G685" i="12"/>
  <c r="E685" i="12"/>
  <c r="F685" i="12"/>
  <c r="D685" i="12"/>
  <c r="C685" i="12"/>
  <c r="B685" i="12"/>
  <c r="AQ392" i="12"/>
  <c r="AJ392" i="12"/>
  <c r="AR392" i="12"/>
  <c r="AF392" i="12"/>
  <c r="AP392" i="12"/>
  <c r="AK392" i="12"/>
  <c r="AE392" i="12"/>
  <c r="AO392" i="12"/>
  <c r="AG392" i="12"/>
  <c r="AN392" i="12"/>
  <c r="AL392" i="12"/>
  <c r="AI392" i="12"/>
  <c r="AH392" i="12"/>
  <c r="AM392" i="12"/>
  <c r="AS392" i="12"/>
  <c r="B392" i="12"/>
  <c r="F392" i="12"/>
  <c r="D392" i="12"/>
  <c r="G392" i="12"/>
  <c r="C392" i="12"/>
  <c r="E392" i="12"/>
  <c r="AM375" i="12"/>
  <c r="AN375" i="12"/>
  <c r="AH375" i="12"/>
  <c r="AP375" i="12"/>
  <c r="AS375" i="12"/>
  <c r="AG375" i="12"/>
  <c r="AK375" i="12"/>
  <c r="AI375" i="12"/>
  <c r="AJ375" i="12"/>
  <c r="AR375" i="12"/>
  <c r="AE375" i="12"/>
  <c r="AL375" i="12"/>
  <c r="AF375" i="12"/>
  <c r="AO375" i="12"/>
  <c r="AQ375" i="12"/>
  <c r="G375" i="12"/>
  <c r="F375" i="12"/>
  <c r="E375" i="12"/>
  <c r="D375" i="12"/>
  <c r="B375" i="12"/>
  <c r="C375" i="12"/>
  <c r="AQ371" i="12"/>
  <c r="AE371" i="12"/>
  <c r="AO371" i="12"/>
  <c r="AM371" i="12"/>
  <c r="AS371" i="12"/>
  <c r="AG371" i="12"/>
  <c r="AP371" i="12"/>
  <c r="AN371" i="12"/>
  <c r="AI371" i="12"/>
  <c r="AJ371" i="12"/>
  <c r="AR371" i="12"/>
  <c r="AF371" i="12"/>
  <c r="AL371" i="12"/>
  <c r="AH371" i="12"/>
  <c r="AK371" i="12"/>
  <c r="C371" i="12"/>
  <c r="B371" i="12"/>
  <c r="G371" i="12"/>
  <c r="F371" i="12"/>
  <c r="D371" i="12"/>
  <c r="E371" i="12"/>
  <c r="AH320" i="12"/>
  <c r="AM320" i="12"/>
  <c r="AJ320" i="12"/>
  <c r="AR320" i="12"/>
  <c r="AK320" i="12"/>
  <c r="AL320" i="12"/>
  <c r="AS320" i="12"/>
  <c r="AO320" i="12"/>
  <c r="AN320" i="12"/>
  <c r="AI320" i="12"/>
  <c r="AG320" i="12"/>
  <c r="AP320" i="12"/>
  <c r="AF320" i="12"/>
  <c r="AQ320" i="12"/>
  <c r="AE320" i="12"/>
  <c r="G320" i="12"/>
  <c r="F320" i="12"/>
  <c r="D320" i="12"/>
  <c r="C320" i="12"/>
  <c r="E320" i="12"/>
  <c r="B320" i="12"/>
  <c r="AM311" i="12"/>
  <c r="AL311" i="12"/>
  <c r="AJ311" i="12"/>
  <c r="AK311" i="12"/>
  <c r="AS311" i="12"/>
  <c r="AO311" i="12"/>
  <c r="AN311" i="12"/>
  <c r="AI311" i="12"/>
  <c r="AG311" i="12"/>
  <c r="AR311" i="12"/>
  <c r="AP311" i="12"/>
  <c r="AF311" i="12"/>
  <c r="AH311" i="12"/>
  <c r="AQ311" i="12"/>
  <c r="AE311" i="12"/>
  <c r="D311" i="12"/>
  <c r="C311" i="12"/>
  <c r="F311" i="12"/>
  <c r="E311" i="12"/>
  <c r="B311" i="12"/>
  <c r="G311" i="12"/>
  <c r="D378" i="1"/>
  <c r="Q313" i="13" s="1"/>
  <c r="AE378" i="1"/>
  <c r="AO378" i="1"/>
  <c r="AF378" i="1"/>
  <c r="AI378" i="1"/>
  <c r="AS378" i="1"/>
  <c r="AP378" i="1"/>
  <c r="AR378" i="1"/>
  <c r="AH378" i="1"/>
  <c r="AM378" i="1"/>
  <c r="AQ378" i="1"/>
  <c r="AL378" i="1"/>
  <c r="AJ378" i="1"/>
  <c r="AN378" i="1"/>
  <c r="AK378" i="1"/>
  <c r="AG378" i="1"/>
  <c r="G378" i="1"/>
  <c r="T313" i="13" s="1"/>
  <c r="B378" i="1"/>
  <c r="O313" i="13" s="1"/>
  <c r="F378" i="1"/>
  <c r="S313" i="13" s="1"/>
  <c r="E378" i="1"/>
  <c r="R313" i="13" s="1"/>
  <c r="C378" i="1"/>
  <c r="P313" i="13" s="1"/>
  <c r="D389" i="1"/>
  <c r="AS389" i="1"/>
  <c r="AN389" i="1"/>
  <c r="AE389" i="1"/>
  <c r="AH389" i="1"/>
  <c r="AQ389" i="1"/>
  <c r="AL389" i="1"/>
  <c r="AF389" i="1"/>
  <c r="AO389" i="1"/>
  <c r="AG389" i="1"/>
  <c r="AM389" i="1"/>
  <c r="AI389" i="1"/>
  <c r="AJ389" i="1"/>
  <c r="AR389" i="1"/>
  <c r="AK389" i="1"/>
  <c r="AP389" i="1"/>
  <c r="G389" i="1"/>
  <c r="E389" i="1"/>
  <c r="B389" i="1"/>
  <c r="C389" i="1"/>
  <c r="F389" i="1"/>
  <c r="E392" i="1"/>
  <c r="AI392" i="1"/>
  <c r="AN392" i="1"/>
  <c r="AL392" i="1"/>
  <c r="AS392" i="1"/>
  <c r="AP392" i="1"/>
  <c r="AK392" i="1"/>
  <c r="AF392" i="1"/>
  <c r="AE392" i="1"/>
  <c r="AH392" i="1"/>
  <c r="AQ392" i="1"/>
  <c r="AG392" i="1"/>
  <c r="AM392" i="1"/>
  <c r="AO392" i="1"/>
  <c r="AJ392" i="1"/>
  <c r="AR392" i="1"/>
  <c r="C392" i="1"/>
  <c r="G392" i="1"/>
  <c r="B392" i="1"/>
  <c r="F392" i="1"/>
  <c r="D392" i="1"/>
  <c r="AS526" i="12"/>
  <c r="AO526" i="12"/>
  <c r="AG526" i="12"/>
  <c r="AR526" i="12"/>
  <c r="AP526" i="12"/>
  <c r="AI526" i="12"/>
  <c r="AE526" i="12"/>
  <c r="AL526" i="12"/>
  <c r="AQ526" i="12"/>
  <c r="AJ526" i="12"/>
  <c r="AH526" i="12"/>
  <c r="AN526" i="12"/>
  <c r="AK526" i="12"/>
  <c r="AF526" i="12"/>
  <c r="AM526" i="12"/>
  <c r="E526" i="12"/>
  <c r="F526" i="12"/>
  <c r="D526" i="12"/>
  <c r="G526" i="12"/>
  <c r="C526" i="12"/>
  <c r="B526" i="12"/>
  <c r="AN545" i="12"/>
  <c r="AQ545" i="12"/>
  <c r="AM545" i="12"/>
  <c r="AL545" i="12"/>
  <c r="AO545" i="12"/>
  <c r="AK545" i="12"/>
  <c r="AH545" i="12"/>
  <c r="AR545" i="12"/>
  <c r="AF545" i="12"/>
  <c r="AE545" i="12"/>
  <c r="AI545" i="12"/>
  <c r="AJ545" i="12"/>
  <c r="AS545" i="12"/>
  <c r="AG545" i="12"/>
  <c r="AP545" i="12"/>
  <c r="D545" i="12"/>
  <c r="G545" i="12"/>
  <c r="E545" i="12"/>
  <c r="F545" i="12"/>
  <c r="C545" i="12"/>
  <c r="B545" i="12"/>
  <c r="AR529" i="12"/>
  <c r="AF529" i="12"/>
  <c r="AP529" i="12"/>
  <c r="AN529" i="12"/>
  <c r="AQ529" i="12"/>
  <c r="AI529" i="12"/>
  <c r="AE529" i="12"/>
  <c r="AL529" i="12"/>
  <c r="AS529" i="12"/>
  <c r="AO529" i="12"/>
  <c r="AK529" i="12"/>
  <c r="AH529" i="12"/>
  <c r="AG529" i="12"/>
  <c r="AM529" i="12"/>
  <c r="AJ529" i="12"/>
  <c r="F529" i="12"/>
  <c r="G529" i="12"/>
  <c r="E529" i="12"/>
  <c r="D529" i="12"/>
  <c r="C529" i="12"/>
  <c r="B529" i="12"/>
  <c r="AN512" i="12"/>
  <c r="AJ512" i="12"/>
  <c r="AQ512" i="12"/>
  <c r="AM512" i="12"/>
  <c r="AE512" i="12"/>
  <c r="AO512" i="12"/>
  <c r="AL512" i="12"/>
  <c r="AK512" i="12"/>
  <c r="AI512" i="12"/>
  <c r="AH512" i="12"/>
  <c r="AP512" i="12"/>
  <c r="AS512" i="12"/>
  <c r="AF512" i="12"/>
  <c r="AG512" i="12"/>
  <c r="AR512" i="12"/>
  <c r="G512" i="12"/>
  <c r="D512" i="12"/>
  <c r="F512" i="12"/>
  <c r="E512" i="12"/>
  <c r="C512" i="12"/>
  <c r="B512" i="12"/>
  <c r="AN500" i="12"/>
  <c r="AL500" i="12"/>
  <c r="AQ500" i="12"/>
  <c r="AM500" i="12"/>
  <c r="AO500" i="12"/>
  <c r="AK500" i="12"/>
  <c r="AS500" i="12"/>
  <c r="AI500" i="12"/>
  <c r="AH500" i="12"/>
  <c r="AG500" i="12"/>
  <c r="AR500" i="12"/>
  <c r="AF500" i="12"/>
  <c r="AP500" i="12"/>
  <c r="AJ500" i="12"/>
  <c r="AE500" i="12"/>
  <c r="G500" i="12"/>
  <c r="F500" i="12"/>
  <c r="E500" i="12"/>
  <c r="D500" i="12"/>
  <c r="C500" i="12"/>
  <c r="B500" i="12"/>
  <c r="AN491" i="12"/>
  <c r="AL491" i="12"/>
  <c r="AQ491" i="12"/>
  <c r="AM491" i="12"/>
  <c r="AO491" i="12"/>
  <c r="AK491" i="12"/>
  <c r="AJ491" i="12"/>
  <c r="AG491" i="12"/>
  <c r="AR491" i="12"/>
  <c r="AF491" i="12"/>
  <c r="AP491" i="12"/>
  <c r="AI491" i="12"/>
  <c r="AS491" i="12"/>
  <c r="AE491" i="12"/>
  <c r="AH491" i="12"/>
  <c r="F491" i="12"/>
  <c r="D491" i="12"/>
  <c r="E491" i="12"/>
  <c r="G491" i="12"/>
  <c r="C491" i="12"/>
  <c r="B491" i="12"/>
  <c r="AQ452" i="12"/>
  <c r="AM452" i="12"/>
  <c r="AE452" i="12"/>
  <c r="AL452" i="12"/>
  <c r="AN452" i="12"/>
  <c r="AO452" i="12"/>
  <c r="AS452" i="12"/>
  <c r="AJ452" i="12"/>
  <c r="AG452" i="12"/>
  <c r="AI452" i="12"/>
  <c r="AR452" i="12"/>
  <c r="AF452" i="12"/>
  <c r="AP452" i="12"/>
  <c r="AK452" i="12"/>
  <c r="AH452" i="12"/>
  <c r="F452" i="12"/>
  <c r="G452" i="12"/>
  <c r="E452" i="12"/>
  <c r="D452" i="12"/>
  <c r="B452" i="12"/>
  <c r="C452" i="12"/>
  <c r="AN458" i="12"/>
  <c r="AL458" i="12"/>
  <c r="AQ458" i="12"/>
  <c r="AM458" i="12"/>
  <c r="AE458" i="12"/>
  <c r="AP458" i="12"/>
  <c r="AK458" i="12"/>
  <c r="AO458" i="12"/>
  <c r="AS458" i="12"/>
  <c r="AH458" i="12"/>
  <c r="AG458" i="12"/>
  <c r="AI458" i="12"/>
  <c r="AJ458" i="12"/>
  <c r="AF458" i="12"/>
  <c r="AR458" i="12"/>
  <c r="E458" i="12"/>
  <c r="G458" i="12"/>
  <c r="D458" i="12"/>
  <c r="F458" i="12"/>
  <c r="B458" i="12"/>
  <c r="C458" i="12"/>
  <c r="AN431" i="12"/>
  <c r="AQ431" i="12"/>
  <c r="AE431" i="12"/>
  <c r="AP431" i="12"/>
  <c r="AK431" i="12"/>
  <c r="AO431" i="12"/>
  <c r="AS431" i="12"/>
  <c r="AM431" i="12"/>
  <c r="AG431" i="12"/>
  <c r="AI431" i="12"/>
  <c r="AL431" i="12"/>
  <c r="AJ431" i="12"/>
  <c r="AH431" i="12"/>
  <c r="AF431" i="12"/>
  <c r="AR431" i="12"/>
  <c r="F431" i="12"/>
  <c r="E431" i="12"/>
  <c r="D431" i="12"/>
  <c r="G431" i="12"/>
  <c r="B431" i="12"/>
  <c r="C431" i="12"/>
  <c r="K246" i="12"/>
  <c r="L246" i="12"/>
  <c r="I246" i="12"/>
  <c r="J246" i="12"/>
  <c r="M246" i="12"/>
  <c r="H246" i="12"/>
  <c r="G246" i="9"/>
  <c r="K274" i="12"/>
  <c r="J274" i="12"/>
  <c r="I274" i="12"/>
  <c r="H274" i="12"/>
  <c r="M274" i="12"/>
  <c r="L274" i="12"/>
  <c r="G274" i="9"/>
  <c r="AE551" i="1"/>
  <c r="AO551" i="1"/>
  <c r="AQ551" i="1"/>
  <c r="AN551" i="1"/>
  <c r="AK551" i="1"/>
  <c r="AS551" i="1"/>
  <c r="AH551" i="1"/>
  <c r="AM551" i="1"/>
  <c r="AF551" i="1"/>
  <c r="AR551" i="1"/>
  <c r="AG551" i="1"/>
  <c r="AJ551" i="1"/>
  <c r="AL551" i="1"/>
  <c r="AP551" i="1"/>
  <c r="AI551" i="1"/>
  <c r="AK484" i="1"/>
  <c r="AM484" i="1"/>
  <c r="AQ484" i="1"/>
  <c r="AG484" i="1"/>
  <c r="AS484" i="1"/>
  <c r="AR484" i="1"/>
  <c r="AP484" i="1"/>
  <c r="AI484" i="1"/>
  <c r="AO484" i="1"/>
  <c r="AN484" i="1"/>
  <c r="AF484" i="1"/>
  <c r="AL484" i="1"/>
  <c r="AE484" i="1"/>
  <c r="AH484" i="1"/>
  <c r="AJ484" i="1"/>
  <c r="AR477" i="1"/>
  <c r="AN477" i="1"/>
  <c r="AG477" i="1"/>
  <c r="AS477" i="1"/>
  <c r="AJ477" i="1"/>
  <c r="AI477" i="1"/>
  <c r="AE477" i="1"/>
  <c r="AK477" i="1"/>
  <c r="AQ477" i="1"/>
  <c r="AM477" i="1"/>
  <c r="AL477" i="1"/>
  <c r="AP477" i="1"/>
  <c r="AO477" i="1"/>
  <c r="AH477" i="1"/>
  <c r="AF477" i="1"/>
  <c r="AN481" i="1"/>
  <c r="AI481" i="1"/>
  <c r="AK481" i="1"/>
  <c r="AO481" i="1"/>
  <c r="AP481" i="1"/>
  <c r="AE481" i="1"/>
  <c r="AG481" i="1"/>
  <c r="AM481" i="1"/>
  <c r="AS481" i="1"/>
  <c r="AL481" i="1"/>
  <c r="AQ481" i="1"/>
  <c r="AJ481" i="1"/>
  <c r="AF481" i="1"/>
  <c r="AH481" i="1"/>
  <c r="AR481" i="1"/>
  <c r="AN483" i="1"/>
  <c r="AF483" i="1"/>
  <c r="AI483" i="1"/>
  <c r="AR483" i="1"/>
  <c r="AE483" i="1"/>
  <c r="AM483" i="1"/>
  <c r="AO483" i="1"/>
  <c r="AQ483" i="1"/>
  <c r="AL483" i="1"/>
  <c r="AJ483" i="1"/>
  <c r="AG483" i="1"/>
  <c r="AS483" i="1"/>
  <c r="AP483" i="1"/>
  <c r="AK483" i="1"/>
  <c r="AH483" i="1"/>
  <c r="AG508" i="1"/>
  <c r="AQ508" i="1"/>
  <c r="AO508" i="1"/>
  <c r="AL508" i="1"/>
  <c r="AS508" i="1"/>
  <c r="AI508" i="1"/>
  <c r="AJ508" i="1"/>
  <c r="AR508" i="1"/>
  <c r="AK508" i="1"/>
  <c r="AM508" i="1"/>
  <c r="AE508" i="1"/>
  <c r="AH508" i="1"/>
  <c r="AN508" i="1"/>
  <c r="AP508" i="1"/>
  <c r="AF508" i="1"/>
  <c r="AI453" i="1"/>
  <c r="AL453" i="1"/>
  <c r="AK453" i="1"/>
  <c r="AH453" i="1"/>
  <c r="AP453" i="1"/>
  <c r="AR453" i="1"/>
  <c r="AN453" i="1"/>
  <c r="AJ453" i="1"/>
  <c r="AQ453" i="1"/>
  <c r="AS453" i="1"/>
  <c r="AG453" i="1"/>
  <c r="AE453" i="1"/>
  <c r="AO453" i="1"/>
  <c r="AF453" i="1"/>
  <c r="AM453" i="1"/>
  <c r="AF446" i="1"/>
  <c r="AK446" i="1"/>
  <c r="AS446" i="1"/>
  <c r="AM446" i="1"/>
  <c r="AR446" i="1"/>
  <c r="AI446" i="1"/>
  <c r="AE446" i="1"/>
  <c r="AG446" i="1"/>
  <c r="AN446" i="1"/>
  <c r="AH446" i="1"/>
  <c r="AQ446" i="1"/>
  <c r="AL446" i="1"/>
  <c r="AJ446" i="1"/>
  <c r="AP446" i="1"/>
  <c r="AO446" i="1"/>
  <c r="AL622" i="1"/>
  <c r="AJ622" i="1"/>
  <c r="AH622" i="1"/>
  <c r="AQ622" i="1"/>
  <c r="AE622" i="1"/>
  <c r="AI622" i="1"/>
  <c r="AN622" i="1"/>
  <c r="AM622" i="1"/>
  <c r="AP622" i="1"/>
  <c r="AS622" i="1"/>
  <c r="AR622" i="1"/>
  <c r="AK622" i="1"/>
  <c r="AO622" i="1"/>
  <c r="AF622" i="1"/>
  <c r="AG622" i="1"/>
  <c r="AI625" i="1"/>
  <c r="AH625" i="1"/>
  <c r="AS625" i="1"/>
  <c r="AL625" i="1"/>
  <c r="AF625" i="1"/>
  <c r="AO625" i="1"/>
  <c r="AM625" i="1"/>
  <c r="AK625" i="1"/>
  <c r="AN625" i="1"/>
  <c r="AG625" i="1"/>
  <c r="AR625" i="1"/>
  <c r="AQ625" i="1"/>
  <c r="AE625" i="1"/>
  <c r="AP625" i="1"/>
  <c r="AJ625" i="1"/>
  <c r="AQ634" i="1"/>
  <c r="AN634" i="1"/>
  <c r="AE634" i="1"/>
  <c r="AK634" i="1"/>
  <c r="AF634" i="1"/>
  <c r="AP634" i="1"/>
  <c r="AS634" i="1"/>
  <c r="AO634" i="1"/>
  <c r="AR634" i="1"/>
  <c r="AL634" i="1"/>
  <c r="AM634" i="1"/>
  <c r="AH634" i="1"/>
  <c r="AG634" i="1"/>
  <c r="AJ634" i="1"/>
  <c r="AI634" i="1"/>
  <c r="AR416" i="1"/>
  <c r="AQ416" i="1"/>
  <c r="AH416" i="1"/>
  <c r="AF416" i="1"/>
  <c r="AP416" i="1"/>
  <c r="AO416" i="1"/>
  <c r="AL416" i="1"/>
  <c r="AJ416" i="1"/>
  <c r="AE416" i="1"/>
  <c r="AS416" i="1"/>
  <c r="AN416" i="1"/>
  <c r="AK416" i="1"/>
  <c r="AI416" i="1"/>
  <c r="AM416" i="1"/>
  <c r="AG416" i="1"/>
  <c r="AP423" i="1"/>
  <c r="AI423" i="1"/>
  <c r="AM423" i="1"/>
  <c r="AQ423" i="1"/>
  <c r="AJ423" i="1"/>
  <c r="AF423" i="1"/>
  <c r="AK423" i="1"/>
  <c r="AS423" i="1"/>
  <c r="AL423" i="1"/>
  <c r="AO423" i="1"/>
  <c r="AR423" i="1"/>
  <c r="AE423" i="1"/>
  <c r="AN423" i="1"/>
  <c r="AH423" i="1"/>
  <c r="AG423" i="1"/>
  <c r="AQ588" i="1"/>
  <c r="AF588" i="1"/>
  <c r="AN588" i="1"/>
  <c r="AO588" i="1"/>
  <c r="AK588" i="1"/>
  <c r="AL588" i="1"/>
  <c r="AG588" i="1"/>
  <c r="AH588" i="1"/>
  <c r="AE588" i="1"/>
  <c r="AJ588" i="1"/>
  <c r="AI588" i="1"/>
  <c r="AP588" i="1"/>
  <c r="AM588" i="1"/>
  <c r="AO583" i="1"/>
  <c r="AE583" i="1"/>
  <c r="AN583" i="1"/>
  <c r="AP583" i="1"/>
  <c r="AK583" i="1"/>
  <c r="AL583" i="1"/>
  <c r="AI583" i="1"/>
  <c r="AF583" i="1"/>
  <c r="AM583" i="1"/>
  <c r="AQ583" i="1"/>
  <c r="AH583" i="1"/>
  <c r="AJ583" i="1"/>
  <c r="AG583" i="1"/>
  <c r="AF354" i="1"/>
  <c r="AM354" i="1"/>
  <c r="AR354" i="1"/>
  <c r="AG354" i="1"/>
  <c r="AO354" i="1"/>
  <c r="AI354" i="1"/>
  <c r="AE354" i="1"/>
  <c r="AH354" i="1"/>
  <c r="AJ354" i="1"/>
  <c r="AP354" i="1"/>
  <c r="AQ354" i="1"/>
  <c r="AL354" i="1"/>
  <c r="AK354" i="1"/>
  <c r="AN354" i="1"/>
  <c r="AS354" i="1"/>
  <c r="AF350" i="1"/>
  <c r="AE350" i="1"/>
  <c r="AI350" i="1"/>
  <c r="AR350" i="1"/>
  <c r="AO350" i="1"/>
  <c r="AG350" i="1"/>
  <c r="AQ350" i="1"/>
  <c r="AJ350" i="1"/>
  <c r="AL350" i="1"/>
  <c r="AH350" i="1"/>
  <c r="AP350" i="1"/>
  <c r="AN350" i="1"/>
  <c r="AK350" i="1"/>
  <c r="AS350" i="1"/>
  <c r="AM350" i="1"/>
  <c r="AK344" i="1"/>
  <c r="AO344" i="1"/>
  <c r="AF344" i="1"/>
  <c r="AJ344" i="1"/>
  <c r="AG344" i="1"/>
  <c r="AM344" i="1"/>
  <c r="AS344" i="1"/>
  <c r="AI344" i="1"/>
  <c r="AN344" i="1"/>
  <c r="AL344" i="1"/>
  <c r="AH344" i="1"/>
  <c r="AE344" i="1"/>
  <c r="AR344" i="1"/>
  <c r="AQ344" i="1"/>
  <c r="AP344" i="1"/>
  <c r="AR663" i="1"/>
  <c r="AQ663" i="1"/>
  <c r="AK663" i="1"/>
  <c r="AP663" i="1"/>
  <c r="AJ663" i="1"/>
  <c r="AH663" i="1"/>
  <c r="AS663" i="1"/>
  <c r="AL663" i="1"/>
  <c r="AF663" i="1"/>
  <c r="AM663" i="1"/>
  <c r="AG663" i="1"/>
  <c r="AE663" i="1"/>
  <c r="AO663" i="1"/>
  <c r="AN663" i="1"/>
  <c r="AI663" i="1"/>
  <c r="AM648" i="1"/>
  <c r="AI648" i="1"/>
  <c r="AK648" i="1"/>
  <c r="AN648" i="1"/>
  <c r="AS648" i="1"/>
  <c r="AP648" i="1"/>
  <c r="AE648" i="1"/>
  <c r="AF648" i="1"/>
  <c r="AO648" i="1"/>
  <c r="AL648" i="1"/>
  <c r="AH648" i="1"/>
  <c r="AG648" i="1"/>
  <c r="AR648" i="1"/>
  <c r="AQ648" i="1"/>
  <c r="AJ648" i="1"/>
  <c r="AL656" i="1"/>
  <c r="AO656" i="1"/>
  <c r="AP656" i="1"/>
  <c r="AJ656" i="1"/>
  <c r="AK656" i="1"/>
  <c r="AM656" i="1"/>
  <c r="AN656" i="1"/>
  <c r="AI656" i="1"/>
  <c r="AF656" i="1"/>
  <c r="AH656" i="1"/>
  <c r="AR656" i="1"/>
  <c r="AG656" i="1"/>
  <c r="AS656" i="1"/>
  <c r="AE656" i="1"/>
  <c r="AQ656" i="1"/>
  <c r="AF701" i="1"/>
  <c r="AS701" i="1"/>
  <c r="AN701" i="1"/>
  <c r="AE701" i="1"/>
  <c r="AL701" i="1"/>
  <c r="AR701" i="1"/>
  <c r="AH701" i="1"/>
  <c r="AG701" i="1"/>
  <c r="AO701" i="1"/>
  <c r="AQ701" i="1"/>
  <c r="AM701" i="1"/>
  <c r="AK701" i="1"/>
  <c r="AI701" i="1"/>
  <c r="AP701" i="1"/>
  <c r="AJ701" i="1"/>
  <c r="AJ678" i="1"/>
  <c r="AG678" i="1"/>
  <c r="AL678" i="1"/>
  <c r="AP678" i="1"/>
  <c r="AR678" i="1"/>
  <c r="AE678" i="1"/>
  <c r="AO678" i="1"/>
  <c r="AI678" i="1"/>
  <c r="AS678" i="1"/>
  <c r="AH678" i="1"/>
  <c r="AK678" i="1"/>
  <c r="AF678" i="1"/>
  <c r="AN678" i="1"/>
  <c r="AQ678" i="1"/>
  <c r="AM678" i="1"/>
  <c r="AO690" i="1"/>
  <c r="AP690" i="1"/>
  <c r="AE690" i="1"/>
  <c r="AQ690" i="1"/>
  <c r="AI690" i="1"/>
  <c r="AM690" i="1"/>
  <c r="AN690" i="1"/>
  <c r="AF690" i="1"/>
  <c r="AL690" i="1"/>
  <c r="AK690" i="1"/>
  <c r="AG690" i="1"/>
  <c r="AR690" i="1"/>
  <c r="AJ690" i="1"/>
  <c r="AH690" i="1"/>
  <c r="AS690" i="1"/>
  <c r="AN698" i="1"/>
  <c r="AM698" i="1"/>
  <c r="AP698" i="1"/>
  <c r="AR698" i="1"/>
  <c r="AO698" i="1"/>
  <c r="AQ698" i="1"/>
  <c r="AK698" i="1"/>
  <c r="AH698" i="1"/>
  <c r="AI698" i="1"/>
  <c r="AF698" i="1"/>
  <c r="AG698" i="1"/>
  <c r="AE698" i="1"/>
  <c r="AL698" i="1"/>
  <c r="AJ698" i="1"/>
  <c r="AS698" i="1"/>
  <c r="AJ307" i="1"/>
  <c r="AE307" i="1"/>
  <c r="AL307" i="1"/>
  <c r="AG307" i="1"/>
  <c r="AN307" i="1"/>
  <c r="AO307" i="1"/>
  <c r="AF307" i="1"/>
  <c r="AK307" i="1"/>
  <c r="AI307" i="1"/>
  <c r="AS307" i="1"/>
  <c r="AP307" i="1"/>
  <c r="AH307" i="1"/>
  <c r="AM307" i="1"/>
  <c r="AQ307" i="1"/>
  <c r="AR307" i="1"/>
  <c r="H225" i="12"/>
  <c r="L225" i="12"/>
  <c r="K225" i="12"/>
  <c r="M225" i="12"/>
  <c r="J225" i="12"/>
  <c r="I225" i="12"/>
  <c r="G225" i="9"/>
  <c r="J224" i="12"/>
  <c r="K224" i="12"/>
  <c r="M224" i="12"/>
  <c r="L224" i="12"/>
  <c r="H224" i="12"/>
  <c r="I224" i="12"/>
  <c r="G224" i="9"/>
  <c r="I240" i="12"/>
  <c r="K240" i="12"/>
  <c r="M240" i="12"/>
  <c r="L240" i="12"/>
  <c r="J240" i="12"/>
  <c r="G240" i="9"/>
  <c r="H240" i="12"/>
  <c r="AN667" i="12"/>
  <c r="AK667" i="12"/>
  <c r="AQ667" i="12"/>
  <c r="AE667" i="12"/>
  <c r="AL667" i="12"/>
  <c r="AF667" i="12"/>
  <c r="AH667" i="12"/>
  <c r="AI667" i="12"/>
  <c r="AO667" i="12"/>
  <c r="AG667" i="12"/>
  <c r="AJ667" i="12"/>
  <c r="AP667" i="12"/>
  <c r="AM667" i="12"/>
  <c r="E667" i="12"/>
  <c r="G667" i="12"/>
  <c r="F667" i="12"/>
  <c r="D667" i="12"/>
  <c r="C667" i="12"/>
  <c r="B667" i="12"/>
  <c r="AE662" i="12"/>
  <c r="AI662" i="12"/>
  <c r="AF662" i="12"/>
  <c r="AJ662" i="12"/>
  <c r="AO662" i="12"/>
  <c r="AN662" i="12"/>
  <c r="AM662" i="12"/>
  <c r="AL662" i="12"/>
  <c r="AG662" i="12"/>
  <c r="AQ662" i="12"/>
  <c r="AP662" i="12"/>
  <c r="AH662" i="12"/>
  <c r="AK662" i="12"/>
  <c r="G662" i="12"/>
  <c r="F662" i="12"/>
  <c r="D662" i="12"/>
  <c r="E662" i="12"/>
  <c r="C662" i="12"/>
  <c r="B662" i="12"/>
  <c r="AE717" i="12"/>
  <c r="AO717" i="12"/>
  <c r="AP717" i="12"/>
  <c r="AQ717" i="12"/>
  <c r="AF717" i="12"/>
  <c r="AI717" i="12"/>
  <c r="AH717" i="12"/>
  <c r="AG717" i="12"/>
  <c r="AK717" i="12"/>
  <c r="AJ717" i="12"/>
  <c r="AL717" i="12"/>
  <c r="AM717" i="12"/>
  <c r="AN717" i="12"/>
  <c r="F717" i="12"/>
  <c r="G717" i="12"/>
  <c r="D717" i="12"/>
  <c r="E717" i="12"/>
  <c r="C717" i="12"/>
  <c r="B717" i="12"/>
  <c r="AF712" i="12"/>
  <c r="AH712" i="12"/>
  <c r="AG712" i="12"/>
  <c r="AI712" i="12"/>
  <c r="AN712" i="12"/>
  <c r="AO712" i="12"/>
  <c r="AM712" i="12"/>
  <c r="AK712" i="12"/>
  <c r="AQ712" i="12"/>
  <c r="AE712" i="12"/>
  <c r="AJ712" i="12"/>
  <c r="AL712" i="12"/>
  <c r="AP712" i="12"/>
  <c r="G712" i="12"/>
  <c r="F712" i="12"/>
  <c r="E712" i="12"/>
  <c r="D712" i="12"/>
  <c r="C712" i="12"/>
  <c r="B712" i="12"/>
  <c r="AI719" i="12"/>
  <c r="AJ719" i="12"/>
  <c r="AM719" i="12"/>
  <c r="AL719" i="12"/>
  <c r="AK719" i="12"/>
  <c r="AO719" i="12"/>
  <c r="AH719" i="12"/>
  <c r="AN719" i="12"/>
  <c r="AF719" i="12"/>
  <c r="AQ719" i="12"/>
  <c r="AE719" i="12"/>
  <c r="AG719" i="12"/>
  <c r="AP719" i="12"/>
  <c r="E719" i="12"/>
  <c r="F719" i="12"/>
  <c r="G719" i="12"/>
  <c r="D719" i="12"/>
  <c r="C719" i="12"/>
  <c r="B719" i="12"/>
  <c r="AN583" i="12"/>
  <c r="AK583" i="12"/>
  <c r="AQ583" i="12"/>
  <c r="AI583" i="12"/>
  <c r="AE583" i="12"/>
  <c r="AP583" i="12"/>
  <c r="AO583" i="12"/>
  <c r="AH583" i="12"/>
  <c r="AM583" i="12"/>
  <c r="AL583" i="12"/>
  <c r="AJ583" i="12"/>
  <c r="AG583" i="12"/>
  <c r="AF583" i="12"/>
  <c r="D583" i="12"/>
  <c r="E583" i="12"/>
  <c r="F583" i="12"/>
  <c r="G583" i="12"/>
  <c r="C583" i="12"/>
  <c r="B583" i="12"/>
  <c r="AL602" i="12"/>
  <c r="AJ602" i="12"/>
  <c r="AP602" i="12"/>
  <c r="AM602" i="12"/>
  <c r="AE602" i="12"/>
  <c r="AG602" i="12"/>
  <c r="AN602" i="12"/>
  <c r="AO602" i="12"/>
  <c r="AQ602" i="12"/>
  <c r="AK602" i="12"/>
  <c r="AH602" i="12"/>
  <c r="AF602" i="12"/>
  <c r="AI602" i="12"/>
  <c r="E602" i="12"/>
  <c r="D602" i="12"/>
  <c r="G602" i="12"/>
  <c r="F602" i="12"/>
  <c r="C602" i="12"/>
  <c r="B602" i="12"/>
  <c r="AM414" i="12"/>
  <c r="AH414" i="12"/>
  <c r="AS414" i="12"/>
  <c r="AP414" i="12"/>
  <c r="AG414" i="12"/>
  <c r="AK414" i="12"/>
  <c r="AO414" i="12"/>
  <c r="AI414" i="12"/>
  <c r="AQ414" i="12"/>
  <c r="AJ414" i="12"/>
  <c r="AR414" i="12"/>
  <c r="AE414" i="12"/>
  <c r="AF414" i="12"/>
  <c r="AN414" i="12"/>
  <c r="AL414" i="12"/>
  <c r="E414" i="12"/>
  <c r="G414" i="12"/>
  <c r="F414" i="12"/>
  <c r="D414" i="12"/>
  <c r="C414" i="12"/>
  <c r="B414" i="12"/>
  <c r="AQ410" i="12"/>
  <c r="AP410" i="12"/>
  <c r="AJ410" i="12"/>
  <c r="AR410" i="12"/>
  <c r="AF410" i="12"/>
  <c r="AL410" i="12"/>
  <c r="AH410" i="12"/>
  <c r="AE410" i="12"/>
  <c r="AK410" i="12"/>
  <c r="AO410" i="12"/>
  <c r="AG410" i="12"/>
  <c r="AN410" i="12"/>
  <c r="AI410" i="12"/>
  <c r="AS410" i="12"/>
  <c r="AM410" i="12"/>
  <c r="D410" i="12"/>
  <c r="F410" i="12"/>
  <c r="G410" i="12"/>
  <c r="E410" i="12"/>
  <c r="C410" i="12"/>
  <c r="B410" i="12"/>
  <c r="AQ478" i="12"/>
  <c r="AI478" i="12"/>
  <c r="AE478" i="12"/>
  <c r="AO478" i="12"/>
  <c r="AP478" i="12"/>
  <c r="AM478" i="12"/>
  <c r="AF478" i="12"/>
  <c r="AN478" i="12"/>
  <c r="AL478" i="12"/>
  <c r="AR478" i="12"/>
  <c r="AS478" i="12"/>
  <c r="AG478" i="12"/>
  <c r="AK478" i="12"/>
  <c r="AH478" i="12"/>
  <c r="AJ478" i="12"/>
  <c r="D478" i="12"/>
  <c r="G478" i="12"/>
  <c r="F478" i="12"/>
  <c r="E478" i="12"/>
  <c r="B478" i="12"/>
  <c r="C478" i="12"/>
  <c r="AN485" i="12"/>
  <c r="AQ485" i="12"/>
  <c r="AM485" i="12"/>
  <c r="AE485" i="12"/>
  <c r="AK485" i="12"/>
  <c r="AL485" i="12"/>
  <c r="AH485" i="12"/>
  <c r="AI485" i="12"/>
  <c r="AO485" i="12"/>
  <c r="AJ485" i="12"/>
  <c r="AS485" i="12"/>
  <c r="AG485" i="12"/>
  <c r="AF485" i="12"/>
  <c r="AP485" i="12"/>
  <c r="AR485" i="12"/>
  <c r="D485" i="12"/>
  <c r="G485" i="12"/>
  <c r="F485" i="12"/>
  <c r="E485" i="12"/>
  <c r="B485" i="12"/>
  <c r="C485" i="12"/>
  <c r="AQ469" i="12"/>
  <c r="AI469" i="12"/>
  <c r="AE469" i="12"/>
  <c r="AP469" i="12"/>
  <c r="AO469" i="12"/>
  <c r="AM469" i="12"/>
  <c r="AF469" i="12"/>
  <c r="AN469" i="12"/>
  <c r="AH469" i="12"/>
  <c r="AS469" i="12"/>
  <c r="AR469" i="12"/>
  <c r="AG469" i="12"/>
  <c r="AK469" i="12"/>
  <c r="AL469" i="12"/>
  <c r="AJ469" i="12"/>
  <c r="G469" i="12"/>
  <c r="D469" i="12"/>
  <c r="F469" i="12"/>
  <c r="E469" i="12"/>
  <c r="C469" i="12"/>
  <c r="B469" i="12"/>
  <c r="AP617" i="12"/>
  <c r="AQ617" i="12"/>
  <c r="AE617" i="12"/>
  <c r="AK617" i="12"/>
  <c r="AJ617" i="12"/>
  <c r="AM617" i="12"/>
  <c r="AN617" i="12"/>
  <c r="AO617" i="12"/>
  <c r="AL617" i="12"/>
  <c r="AH617" i="12"/>
  <c r="AI617" i="12"/>
  <c r="AF617" i="12"/>
  <c r="AG617" i="12"/>
  <c r="G617" i="12"/>
  <c r="E617" i="12"/>
  <c r="D617" i="12"/>
  <c r="F617" i="12"/>
  <c r="C617" i="12"/>
  <c r="B617" i="12"/>
  <c r="AF625" i="12"/>
  <c r="AP625" i="12"/>
  <c r="AG625" i="12"/>
  <c r="AI625" i="12"/>
  <c r="AO625" i="12"/>
  <c r="AH625" i="12"/>
  <c r="AN625" i="12"/>
  <c r="AL625" i="12"/>
  <c r="AK625" i="12"/>
  <c r="AE625" i="12"/>
  <c r="AM625" i="12"/>
  <c r="AQ625" i="12"/>
  <c r="AJ625" i="12"/>
  <c r="E625" i="12"/>
  <c r="G625" i="12"/>
  <c r="F625" i="12"/>
  <c r="D625" i="12"/>
  <c r="C625" i="12"/>
  <c r="B625" i="12"/>
  <c r="AK561" i="12"/>
  <c r="AG561" i="12"/>
  <c r="AH561" i="12"/>
  <c r="AJ561" i="12"/>
  <c r="AF561" i="12"/>
  <c r="AM561" i="12"/>
  <c r="AI561" i="12"/>
  <c r="AQ561" i="12"/>
  <c r="AE561" i="12"/>
  <c r="AO561" i="12"/>
  <c r="AN561" i="12"/>
  <c r="AL561" i="12"/>
  <c r="AP561" i="12"/>
  <c r="G561" i="12"/>
  <c r="E561" i="12"/>
  <c r="D561" i="12"/>
  <c r="F561" i="12"/>
  <c r="C561" i="12"/>
  <c r="B561" i="12"/>
  <c r="AH567" i="12"/>
  <c r="AF567" i="12"/>
  <c r="AJ567" i="12"/>
  <c r="AM567" i="12"/>
  <c r="AI567" i="12"/>
  <c r="AK567" i="12"/>
  <c r="AG567" i="12"/>
  <c r="AE567" i="12"/>
  <c r="AQ567" i="12"/>
  <c r="AP567" i="12"/>
  <c r="AN567" i="12"/>
  <c r="AL567" i="12"/>
  <c r="AO567" i="12"/>
  <c r="E567" i="12"/>
  <c r="F567" i="12"/>
  <c r="G567" i="12"/>
  <c r="D567" i="12"/>
  <c r="C567" i="12"/>
  <c r="B567" i="12"/>
  <c r="AJ575" i="12"/>
  <c r="AQ575" i="12"/>
  <c r="AG575" i="12"/>
  <c r="AM575" i="12"/>
  <c r="AL575" i="12"/>
  <c r="AE575" i="12"/>
  <c r="AP575" i="12"/>
  <c r="AN575" i="12"/>
  <c r="AO575" i="12"/>
  <c r="AK575" i="12"/>
  <c r="AF575" i="12"/>
  <c r="AH575" i="12"/>
  <c r="AI575" i="12"/>
  <c r="F575" i="12"/>
  <c r="D575" i="12"/>
  <c r="G575" i="12"/>
  <c r="E575" i="12"/>
  <c r="C575" i="12"/>
  <c r="B575" i="12"/>
  <c r="AM366" i="12"/>
  <c r="AN366" i="12"/>
  <c r="AH366" i="12"/>
  <c r="AP366" i="12"/>
  <c r="AS366" i="12"/>
  <c r="AG366" i="12"/>
  <c r="AK366" i="12"/>
  <c r="AL366" i="12"/>
  <c r="AI366" i="12"/>
  <c r="AJ366" i="12"/>
  <c r="AR366" i="12"/>
  <c r="AE366" i="12"/>
  <c r="AF366" i="12"/>
  <c r="AO366" i="12"/>
  <c r="AQ366" i="12"/>
  <c r="E366" i="12"/>
  <c r="F366" i="12"/>
  <c r="D366" i="12"/>
  <c r="C366" i="12"/>
  <c r="B366" i="12"/>
  <c r="G366" i="12"/>
  <c r="AO344" i="12"/>
  <c r="AS344" i="12"/>
  <c r="AG344" i="12"/>
  <c r="AN344" i="12"/>
  <c r="AI344" i="12"/>
  <c r="AR344" i="12"/>
  <c r="AM344" i="12"/>
  <c r="AF344" i="12"/>
  <c r="AJ344" i="12"/>
  <c r="AK344" i="12"/>
  <c r="AL344" i="12"/>
  <c r="AH344" i="12"/>
  <c r="AP344" i="12"/>
  <c r="AQ344" i="12"/>
  <c r="AE344" i="12"/>
  <c r="B344" i="12"/>
  <c r="G344" i="12"/>
  <c r="F344" i="12"/>
  <c r="D344" i="12"/>
  <c r="C344" i="12"/>
  <c r="E344" i="12"/>
  <c r="AL694" i="12"/>
  <c r="AN694" i="12"/>
  <c r="AM694" i="12"/>
  <c r="AO694" i="12"/>
  <c r="AP694" i="12"/>
  <c r="AK694" i="12"/>
  <c r="AG694" i="12"/>
  <c r="AQ694" i="12"/>
  <c r="AE694" i="12"/>
  <c r="AJ694" i="12"/>
  <c r="AF694" i="12"/>
  <c r="AI694" i="12"/>
  <c r="AH694" i="12"/>
  <c r="G694" i="12"/>
  <c r="D694" i="12"/>
  <c r="F694" i="12"/>
  <c r="E694" i="12"/>
  <c r="C694" i="12"/>
  <c r="B694" i="12"/>
  <c r="AG700" i="12"/>
  <c r="AH700" i="12"/>
  <c r="AI700" i="12"/>
  <c r="AF700" i="12"/>
  <c r="AQ700" i="12"/>
  <c r="AE700" i="12"/>
  <c r="AO700" i="12"/>
  <c r="AL700" i="12"/>
  <c r="AM700" i="12"/>
  <c r="AK700" i="12"/>
  <c r="AN700" i="12"/>
  <c r="AP700" i="12"/>
  <c r="AJ700" i="12"/>
  <c r="D700" i="12"/>
  <c r="F700" i="12"/>
  <c r="G700" i="12"/>
  <c r="E700" i="12"/>
  <c r="C700" i="12"/>
  <c r="B700" i="12"/>
  <c r="AQ673" i="12"/>
  <c r="AL673" i="12"/>
  <c r="AK673" i="12"/>
  <c r="AG673" i="12"/>
  <c r="AE673" i="12"/>
  <c r="AN673" i="12"/>
  <c r="AF673" i="12"/>
  <c r="AJ673" i="12"/>
  <c r="AP673" i="12"/>
  <c r="AM673" i="12"/>
  <c r="AH673" i="12"/>
  <c r="AO673" i="12"/>
  <c r="AI673" i="12"/>
  <c r="G673" i="12"/>
  <c r="D673" i="12"/>
  <c r="F673" i="12"/>
  <c r="E673" i="12"/>
  <c r="C673" i="12"/>
  <c r="B673" i="12"/>
  <c r="AI391" i="12"/>
  <c r="AR391" i="12"/>
  <c r="AP391" i="12"/>
  <c r="AM391" i="12"/>
  <c r="AL391" i="12"/>
  <c r="AF391" i="12"/>
  <c r="AN391" i="12"/>
  <c r="AJ391" i="12"/>
  <c r="AH391" i="12"/>
  <c r="AO391" i="12"/>
  <c r="AG391" i="12"/>
  <c r="AQ391" i="12"/>
  <c r="AK391" i="12"/>
  <c r="AE391" i="12"/>
  <c r="AS391" i="12"/>
  <c r="B391" i="12"/>
  <c r="E391" i="12"/>
  <c r="G391" i="12"/>
  <c r="F391" i="12"/>
  <c r="D391" i="12"/>
  <c r="C391" i="12"/>
  <c r="AQ398" i="12"/>
  <c r="AE398" i="12"/>
  <c r="AP398" i="12"/>
  <c r="AO398" i="12"/>
  <c r="AS398" i="12"/>
  <c r="AM398" i="12"/>
  <c r="AG398" i="12"/>
  <c r="AN398" i="12"/>
  <c r="AI398" i="12"/>
  <c r="AJ398" i="12"/>
  <c r="AR398" i="12"/>
  <c r="AL398" i="12"/>
  <c r="AH398" i="12"/>
  <c r="AF398" i="12"/>
  <c r="AK398" i="12"/>
  <c r="G398" i="12"/>
  <c r="F398" i="12"/>
  <c r="D398" i="12"/>
  <c r="E398" i="12"/>
  <c r="C398" i="12"/>
  <c r="B398" i="12"/>
  <c r="AS307" i="12"/>
  <c r="AR307" i="12"/>
  <c r="AM307" i="12"/>
  <c r="AL307" i="12"/>
  <c r="AK307" i="12"/>
  <c r="AG307" i="12"/>
  <c r="AF307" i="12"/>
  <c r="AP307" i="12"/>
  <c r="AQ307" i="12"/>
  <c r="AE307" i="12"/>
  <c r="AN307" i="12"/>
  <c r="AO307" i="12"/>
  <c r="AJ307" i="12"/>
  <c r="AH307" i="12"/>
  <c r="AI307" i="12"/>
  <c r="F307" i="12"/>
  <c r="C307" i="12"/>
  <c r="B307" i="12"/>
  <c r="E307" i="12"/>
  <c r="D307" i="12"/>
  <c r="G307" i="12"/>
  <c r="AI330" i="12"/>
  <c r="AR330" i="12"/>
  <c r="AH330" i="12"/>
  <c r="AS330" i="12"/>
  <c r="AF330" i="12"/>
  <c r="AN330" i="12"/>
  <c r="AG330" i="12"/>
  <c r="AP330" i="12"/>
  <c r="AO330" i="12"/>
  <c r="AK330" i="12"/>
  <c r="AM330" i="12"/>
  <c r="AJ330" i="12"/>
  <c r="AE330" i="12"/>
  <c r="AQ330" i="12"/>
  <c r="AL330" i="12"/>
  <c r="E330" i="12"/>
  <c r="B330" i="12"/>
  <c r="C330" i="12"/>
  <c r="D330" i="12"/>
  <c r="G330" i="12"/>
  <c r="F330" i="12"/>
  <c r="D379" i="1"/>
  <c r="Q314" i="13" s="1"/>
  <c r="AN379" i="1"/>
  <c r="AS379" i="1"/>
  <c r="AK379" i="1"/>
  <c r="AO379" i="1"/>
  <c r="AF379" i="1"/>
  <c r="AH379" i="1"/>
  <c r="AJ379" i="1"/>
  <c r="AM379" i="1"/>
  <c r="AQ379" i="1"/>
  <c r="AG379" i="1"/>
  <c r="AP379" i="1"/>
  <c r="AL379" i="1"/>
  <c r="AI379" i="1"/>
  <c r="AE379" i="1"/>
  <c r="AR379" i="1"/>
  <c r="C379" i="1"/>
  <c r="P314" i="13" s="1"/>
  <c r="B379" i="1"/>
  <c r="O314" i="13" s="1"/>
  <c r="E379" i="1"/>
  <c r="R314" i="13" s="1"/>
  <c r="G379" i="1"/>
  <c r="T314" i="13" s="1"/>
  <c r="F379" i="1"/>
  <c r="S314" i="13" s="1"/>
  <c r="F390" i="1"/>
  <c r="AM390" i="1"/>
  <c r="AJ390" i="1"/>
  <c r="AI390" i="1"/>
  <c r="AE390" i="1"/>
  <c r="AF390" i="1"/>
  <c r="AG390" i="1"/>
  <c r="AP390" i="1"/>
  <c r="AO390" i="1"/>
  <c r="AH390" i="1"/>
  <c r="AK390" i="1"/>
  <c r="AQ390" i="1"/>
  <c r="AR390" i="1"/>
  <c r="AS390" i="1"/>
  <c r="AL390" i="1"/>
  <c r="AN390" i="1"/>
  <c r="B390" i="1"/>
  <c r="C390" i="1"/>
  <c r="E390" i="1"/>
  <c r="D390" i="1"/>
  <c r="G390" i="1"/>
  <c r="D391" i="1"/>
  <c r="AI391" i="1"/>
  <c r="AF391" i="1"/>
  <c r="AQ391" i="1"/>
  <c r="AE391" i="1"/>
  <c r="AM391" i="1"/>
  <c r="AH391" i="1"/>
  <c r="AR391" i="1"/>
  <c r="AG391" i="1"/>
  <c r="AJ391" i="1"/>
  <c r="AS391" i="1"/>
  <c r="AN391" i="1"/>
  <c r="AO391" i="1"/>
  <c r="AL391" i="1"/>
  <c r="AK391" i="1"/>
  <c r="AP391" i="1"/>
  <c r="B391" i="1"/>
  <c r="C391" i="1"/>
  <c r="G391" i="1"/>
  <c r="E391" i="1"/>
  <c r="F391" i="1"/>
  <c r="AN536" i="12"/>
  <c r="AL536" i="12"/>
  <c r="AQ536" i="12"/>
  <c r="AM536" i="12"/>
  <c r="AO536" i="12"/>
  <c r="AK536" i="12"/>
  <c r="AI536" i="12"/>
  <c r="AR536" i="12"/>
  <c r="AF536" i="12"/>
  <c r="AE536" i="12"/>
  <c r="AS536" i="12"/>
  <c r="AG536" i="12"/>
  <c r="AP536" i="12"/>
  <c r="AH536" i="12"/>
  <c r="AJ536" i="12"/>
  <c r="E536" i="12"/>
  <c r="D536" i="12"/>
  <c r="G536" i="12"/>
  <c r="F536" i="12"/>
  <c r="C536" i="12"/>
  <c r="B536" i="12"/>
  <c r="AQ533" i="12"/>
  <c r="AM533" i="12"/>
  <c r="AE533" i="12"/>
  <c r="AO533" i="12"/>
  <c r="AK533" i="12"/>
  <c r="AI533" i="12"/>
  <c r="AL533" i="12"/>
  <c r="AJ533" i="12"/>
  <c r="AS533" i="12"/>
  <c r="AR533" i="12"/>
  <c r="AF533" i="12"/>
  <c r="AN533" i="12"/>
  <c r="AH533" i="12"/>
  <c r="AP533" i="12"/>
  <c r="AG533" i="12"/>
  <c r="G533" i="12"/>
  <c r="F533" i="12"/>
  <c r="D533" i="12"/>
  <c r="E533" i="12"/>
  <c r="C533" i="12"/>
  <c r="B533" i="12"/>
  <c r="AF540" i="12"/>
  <c r="AJ540" i="12"/>
  <c r="AM540" i="12"/>
  <c r="AI540" i="12"/>
  <c r="AH540" i="12"/>
  <c r="AS540" i="12"/>
  <c r="AK540" i="12"/>
  <c r="AG540" i="12"/>
  <c r="AE540" i="12"/>
  <c r="AO540" i="12"/>
  <c r="AL540" i="12"/>
  <c r="AP540" i="12"/>
  <c r="AQ540" i="12"/>
  <c r="AN540" i="12"/>
  <c r="AR540" i="12"/>
  <c r="G540" i="12"/>
  <c r="F540" i="12"/>
  <c r="E540" i="12"/>
  <c r="D540" i="12"/>
  <c r="C540" i="12"/>
  <c r="B540" i="12"/>
  <c r="AR511" i="12"/>
  <c r="AN511" i="12"/>
  <c r="AF511" i="12"/>
  <c r="AQ511" i="12"/>
  <c r="AI511" i="12"/>
  <c r="AE511" i="12"/>
  <c r="AS511" i="12"/>
  <c r="AP511" i="12"/>
  <c r="AO511" i="12"/>
  <c r="AK511" i="12"/>
  <c r="AM511" i="12"/>
  <c r="AG511" i="12"/>
  <c r="AL511" i="12"/>
  <c r="AH511" i="12"/>
  <c r="AJ511" i="12"/>
  <c r="G511" i="12"/>
  <c r="E511" i="12"/>
  <c r="D511" i="12"/>
  <c r="F511" i="12"/>
  <c r="C511" i="12"/>
  <c r="B511" i="12"/>
  <c r="AL518" i="12"/>
  <c r="AN518" i="12"/>
  <c r="AQ518" i="12"/>
  <c r="AM518" i="12"/>
  <c r="AO518" i="12"/>
  <c r="AK518" i="12"/>
  <c r="AP518" i="12"/>
  <c r="AR518" i="12"/>
  <c r="AS518" i="12"/>
  <c r="AF518" i="12"/>
  <c r="AG518" i="12"/>
  <c r="AE518" i="12"/>
  <c r="AI518" i="12"/>
  <c r="AH518" i="12"/>
  <c r="AJ518" i="12"/>
  <c r="F518" i="12"/>
  <c r="E518" i="12"/>
  <c r="D518" i="12"/>
  <c r="G518" i="12"/>
  <c r="B518" i="12"/>
  <c r="C518" i="12"/>
  <c r="AQ451" i="12"/>
  <c r="AI451" i="12"/>
  <c r="AE451" i="12"/>
  <c r="AP451" i="12"/>
  <c r="AF451" i="12"/>
  <c r="AN451" i="12"/>
  <c r="AO451" i="12"/>
  <c r="AL451" i="12"/>
  <c r="AS451" i="12"/>
  <c r="AG451" i="12"/>
  <c r="AK451" i="12"/>
  <c r="AR451" i="12"/>
  <c r="AM451" i="12"/>
  <c r="AJ451" i="12"/>
  <c r="AH451" i="12"/>
  <c r="F451" i="12"/>
  <c r="E451" i="12"/>
  <c r="D451" i="12"/>
  <c r="G451" i="12"/>
  <c r="C451" i="12"/>
  <c r="B451" i="12"/>
  <c r="AN446" i="12"/>
  <c r="AQ446" i="12"/>
  <c r="AM446" i="12"/>
  <c r="AP446" i="12"/>
  <c r="AR446" i="12"/>
  <c r="AE446" i="12"/>
  <c r="AF446" i="12"/>
  <c r="AL446" i="12"/>
  <c r="AH446" i="12"/>
  <c r="AK446" i="12"/>
  <c r="AO446" i="12"/>
  <c r="AG446" i="12"/>
  <c r="AI446" i="12"/>
  <c r="AJ446" i="12"/>
  <c r="AS446" i="12"/>
  <c r="D446" i="12"/>
  <c r="G446" i="12"/>
  <c r="E446" i="12"/>
  <c r="F446" i="12"/>
  <c r="B446" i="12"/>
  <c r="C446" i="12"/>
  <c r="G258" i="9"/>
  <c r="H258" i="12"/>
  <c r="M258" i="12"/>
  <c r="K258" i="12"/>
  <c r="L258" i="12"/>
  <c r="I258" i="12"/>
  <c r="J258" i="12"/>
  <c r="H257" i="12"/>
  <c r="L257" i="12"/>
  <c r="M257" i="12"/>
  <c r="J257" i="12"/>
  <c r="I257" i="12"/>
  <c r="G257" i="9"/>
  <c r="K257" i="12"/>
  <c r="AM546" i="1"/>
  <c r="AO546" i="1"/>
  <c r="AP546" i="1"/>
  <c r="AK546" i="1"/>
  <c r="AQ546" i="1"/>
  <c r="AE546" i="1"/>
  <c r="AI546" i="1"/>
  <c r="AR546" i="1"/>
  <c r="AH546" i="1"/>
  <c r="AJ546" i="1"/>
  <c r="AS546" i="1"/>
  <c r="AF546" i="1"/>
  <c r="AG546" i="1"/>
  <c r="AN546" i="1"/>
  <c r="AL546" i="1"/>
  <c r="AS518" i="1"/>
  <c r="AJ518" i="1"/>
  <c r="AG518" i="1"/>
  <c r="AF518" i="1"/>
  <c r="AI518" i="1"/>
  <c r="AH518" i="1"/>
  <c r="AN518" i="1"/>
  <c r="AP518" i="1"/>
  <c r="AQ518" i="1"/>
  <c r="AL518" i="1"/>
  <c r="AK518" i="1"/>
  <c r="AO518" i="1"/>
  <c r="AM518" i="1"/>
  <c r="AR518" i="1"/>
  <c r="AE518" i="1"/>
  <c r="AE712" i="1"/>
  <c r="AI712" i="1"/>
  <c r="AK712" i="1"/>
  <c r="AL712" i="1"/>
  <c r="AR712" i="1"/>
  <c r="AJ712" i="1"/>
  <c r="AF712" i="1"/>
  <c r="AN712" i="1"/>
  <c r="AH712" i="1"/>
  <c r="AP712" i="1"/>
  <c r="AO712" i="1"/>
  <c r="AQ712" i="1"/>
  <c r="AG712" i="1"/>
  <c r="AS712" i="1"/>
  <c r="AM712" i="1"/>
  <c r="AF542" i="1"/>
  <c r="AE542" i="1"/>
  <c r="AI542" i="1"/>
  <c r="AR542" i="1"/>
  <c r="AL542" i="1"/>
  <c r="AN542" i="1"/>
  <c r="AO542" i="1"/>
  <c r="AJ542" i="1"/>
  <c r="AH542" i="1"/>
  <c r="AG542" i="1"/>
  <c r="AS542" i="1"/>
  <c r="AM542" i="1"/>
  <c r="AK542" i="1"/>
  <c r="AQ542" i="1"/>
  <c r="AP542" i="1"/>
  <c r="AM707" i="1"/>
  <c r="AO707" i="1"/>
  <c r="AG707" i="1"/>
  <c r="AJ707" i="1"/>
  <c r="AS707" i="1"/>
  <c r="AR707" i="1"/>
  <c r="AH707" i="1"/>
  <c r="AN707" i="1"/>
  <c r="AQ707" i="1"/>
  <c r="AK707" i="1"/>
  <c r="AE707" i="1"/>
  <c r="AI707" i="1"/>
  <c r="AF707" i="1"/>
  <c r="AL707" i="1"/>
  <c r="AP707" i="1"/>
  <c r="AR472" i="1"/>
  <c r="AH472" i="1"/>
  <c r="AQ472" i="1"/>
  <c r="AS472" i="1"/>
  <c r="AG472" i="1"/>
  <c r="AL472" i="1"/>
  <c r="AO472" i="1"/>
  <c r="AJ472" i="1"/>
  <c r="AI472" i="1"/>
  <c r="AM472" i="1"/>
  <c r="AK472" i="1"/>
  <c r="AN472" i="1"/>
  <c r="AP472" i="1"/>
  <c r="AF472" i="1"/>
  <c r="AE472" i="1"/>
  <c r="AF710" i="1"/>
  <c r="AE710" i="1"/>
  <c r="AS710" i="1"/>
  <c r="AK710" i="1"/>
  <c r="AH710" i="1"/>
  <c r="AR710" i="1"/>
  <c r="AL710" i="1"/>
  <c r="AI710" i="1"/>
  <c r="AG710" i="1"/>
  <c r="AQ710" i="1"/>
  <c r="AM710" i="1"/>
  <c r="AJ710" i="1"/>
  <c r="AO710" i="1"/>
  <c r="AN710" i="1"/>
  <c r="AP710" i="1"/>
  <c r="AH534" i="1"/>
  <c r="AF534" i="1"/>
  <c r="AS534" i="1"/>
  <c r="AJ534" i="1"/>
  <c r="AR534" i="1"/>
  <c r="AN534" i="1"/>
  <c r="AG534" i="1"/>
  <c r="AQ534" i="1"/>
  <c r="AI534" i="1"/>
  <c r="AK534" i="1"/>
  <c r="AE534" i="1"/>
  <c r="AP534" i="1"/>
  <c r="AO534" i="1"/>
  <c r="AL534" i="1"/>
  <c r="AM534" i="1"/>
  <c r="AK494" i="1"/>
  <c r="AP494" i="1"/>
  <c r="AR494" i="1"/>
  <c r="AH494" i="1"/>
  <c r="AG494" i="1"/>
  <c r="AJ494" i="1"/>
  <c r="AQ494" i="1"/>
  <c r="AI494" i="1"/>
  <c r="AO494" i="1"/>
  <c r="AM494" i="1"/>
  <c r="AN494" i="1"/>
  <c r="AL494" i="1"/>
  <c r="AF494" i="1"/>
  <c r="AE494" i="1"/>
  <c r="AS494" i="1"/>
  <c r="AQ455" i="1"/>
  <c r="AR455" i="1"/>
  <c r="AI455" i="1"/>
  <c r="AG455" i="1"/>
  <c r="AJ455" i="1"/>
  <c r="AE455" i="1"/>
  <c r="AK455" i="1"/>
  <c r="AS455" i="1"/>
  <c r="AL455" i="1"/>
  <c r="AH455" i="1"/>
  <c r="AF455" i="1"/>
  <c r="AP455" i="1"/>
  <c r="AN455" i="1"/>
  <c r="AO455" i="1"/>
  <c r="AM455" i="1"/>
  <c r="AL629" i="1"/>
  <c r="AP629" i="1"/>
  <c r="AI629" i="1"/>
  <c r="AM629" i="1"/>
  <c r="AJ629" i="1"/>
  <c r="AQ629" i="1"/>
  <c r="AN629" i="1"/>
  <c r="AE629" i="1"/>
  <c r="AK629" i="1"/>
  <c r="AR629" i="1"/>
  <c r="AO629" i="1"/>
  <c r="AH629" i="1"/>
  <c r="AG629" i="1"/>
  <c r="AF629" i="1"/>
  <c r="AS629" i="1"/>
  <c r="AP623" i="1"/>
  <c r="AQ623" i="1"/>
  <c r="AN623" i="1"/>
  <c r="AI623" i="1"/>
  <c r="AL623" i="1"/>
  <c r="AG623" i="1"/>
  <c r="AF623" i="1"/>
  <c r="AE623" i="1"/>
  <c r="AK623" i="1"/>
  <c r="AS623" i="1"/>
  <c r="AM623" i="1"/>
  <c r="AR623" i="1"/>
  <c r="AO623" i="1"/>
  <c r="AJ623" i="1"/>
  <c r="AH623" i="1"/>
  <c r="AE626" i="1"/>
  <c r="AK626" i="1"/>
  <c r="AL626" i="1"/>
  <c r="AR626" i="1"/>
  <c r="AQ626" i="1"/>
  <c r="AH626" i="1"/>
  <c r="AM626" i="1"/>
  <c r="AS626" i="1"/>
  <c r="AI626" i="1"/>
  <c r="AP626" i="1"/>
  <c r="AG626" i="1"/>
  <c r="AF626" i="1"/>
  <c r="AJ626" i="1"/>
  <c r="AN626" i="1"/>
  <c r="AO626" i="1"/>
  <c r="AE409" i="1"/>
  <c r="AS409" i="1"/>
  <c r="AH409" i="1"/>
  <c r="AP409" i="1"/>
  <c r="AN409" i="1"/>
  <c r="AI409" i="1"/>
  <c r="AJ409" i="1"/>
  <c r="AR409" i="1"/>
  <c r="AF409" i="1"/>
  <c r="AG409" i="1"/>
  <c r="AQ409" i="1"/>
  <c r="AK409" i="1"/>
  <c r="AL409" i="1"/>
  <c r="AO409" i="1"/>
  <c r="AM409" i="1"/>
  <c r="AQ605" i="1"/>
  <c r="AO605" i="1"/>
  <c r="AJ605" i="1"/>
  <c r="AS605" i="1"/>
  <c r="AP605" i="1"/>
  <c r="AN605" i="1"/>
  <c r="AG605" i="1"/>
  <c r="AH605" i="1"/>
  <c r="AF605" i="1"/>
  <c r="AK605" i="1"/>
  <c r="AR605" i="1"/>
  <c r="AE605" i="1"/>
  <c r="AI605" i="1"/>
  <c r="AM605" i="1"/>
  <c r="AL605" i="1"/>
  <c r="AG592" i="1"/>
  <c r="AF592" i="1"/>
  <c r="AS592" i="1"/>
  <c r="AK592" i="1"/>
  <c r="AQ592" i="1"/>
  <c r="AN592" i="1"/>
  <c r="AO592" i="1"/>
  <c r="AI592" i="1"/>
  <c r="AL592" i="1"/>
  <c r="AM592" i="1"/>
  <c r="AH592" i="1"/>
  <c r="AJ592" i="1"/>
  <c r="AP592" i="1"/>
  <c r="AE592" i="1"/>
  <c r="AR592" i="1"/>
  <c r="AH349" i="1"/>
  <c r="AF349" i="1"/>
  <c r="AO349" i="1"/>
  <c r="AM349" i="1"/>
  <c r="AL349" i="1"/>
  <c r="AG349" i="1"/>
  <c r="AI349" i="1"/>
  <c r="AS349" i="1"/>
  <c r="AJ349" i="1"/>
  <c r="AK349" i="1"/>
  <c r="AN349" i="1"/>
  <c r="AQ349" i="1"/>
  <c r="AP349" i="1"/>
  <c r="AE349" i="1"/>
  <c r="AR349" i="1"/>
  <c r="AI363" i="1"/>
  <c r="AS363" i="1"/>
  <c r="AL363" i="1"/>
  <c r="AH363" i="1"/>
  <c r="AF363" i="1"/>
  <c r="AN363" i="1"/>
  <c r="AE363" i="1"/>
  <c r="AG363" i="1"/>
  <c r="AR363" i="1"/>
  <c r="AQ363" i="1"/>
  <c r="AJ363" i="1"/>
  <c r="AK363" i="1"/>
  <c r="AO363" i="1"/>
  <c r="AP363" i="1"/>
  <c r="AM363" i="1"/>
  <c r="AR367" i="1"/>
  <c r="AN367" i="1"/>
  <c r="AP367" i="1"/>
  <c r="AL367" i="1"/>
  <c r="AE367" i="1"/>
  <c r="AQ367" i="1"/>
  <c r="AM367" i="1"/>
  <c r="AI367" i="1"/>
  <c r="AS367" i="1"/>
  <c r="AG367" i="1"/>
  <c r="AJ367" i="1"/>
  <c r="AK367" i="1"/>
  <c r="AO367" i="1"/>
  <c r="AH367" i="1"/>
  <c r="AF367" i="1"/>
  <c r="AK318" i="1"/>
  <c r="AJ318" i="1"/>
  <c r="AL318" i="1"/>
  <c r="AI318" i="1"/>
  <c r="AO318" i="1"/>
  <c r="AP318" i="1"/>
  <c r="AQ318" i="1"/>
  <c r="AS318" i="1"/>
  <c r="AE318" i="1"/>
  <c r="AM318" i="1"/>
  <c r="AG318" i="1"/>
  <c r="AN318" i="1"/>
  <c r="AR318" i="1"/>
  <c r="AH318" i="1"/>
  <c r="AF318" i="1"/>
  <c r="AS702" i="1"/>
  <c r="AL702" i="1"/>
  <c r="AJ702" i="1"/>
  <c r="AG702" i="1"/>
  <c r="AM702" i="1"/>
  <c r="AE702" i="1"/>
  <c r="AR702" i="1"/>
  <c r="AO702" i="1"/>
  <c r="AI702" i="1"/>
  <c r="AF702" i="1"/>
  <c r="AK702" i="1"/>
  <c r="AH702" i="1"/>
  <c r="AP702" i="1"/>
  <c r="AQ702" i="1"/>
  <c r="AN702" i="1"/>
  <c r="AK331" i="1"/>
  <c r="AP331" i="1"/>
  <c r="AG331" i="1"/>
  <c r="AJ331" i="1"/>
  <c r="AH331" i="1"/>
  <c r="AQ331" i="1"/>
  <c r="AR331" i="1"/>
  <c r="AS331" i="1"/>
  <c r="AI331" i="1"/>
  <c r="AM331" i="1"/>
  <c r="AN331" i="1"/>
  <c r="AE331" i="1"/>
  <c r="AO331" i="1"/>
  <c r="AL331" i="1"/>
  <c r="AF331" i="1"/>
  <c r="AN691" i="1"/>
  <c r="AI691" i="1"/>
  <c r="AO691" i="1"/>
  <c r="AM691" i="1"/>
  <c r="AK691" i="1"/>
  <c r="AG691" i="1"/>
  <c r="AJ691" i="1"/>
  <c r="AH691" i="1"/>
  <c r="AP691" i="1"/>
  <c r="AQ691" i="1"/>
  <c r="AL691" i="1"/>
  <c r="AR691" i="1"/>
  <c r="AF691" i="1"/>
  <c r="AE691" i="1"/>
  <c r="AS691" i="1"/>
  <c r="AR686" i="1"/>
  <c r="AL686" i="1"/>
  <c r="AK686" i="1"/>
  <c r="AG686" i="1"/>
  <c r="AI686" i="1"/>
  <c r="AP686" i="1"/>
  <c r="AF686" i="1"/>
  <c r="AJ686" i="1"/>
  <c r="AN686" i="1"/>
  <c r="AH686" i="1"/>
  <c r="AE686" i="1"/>
  <c r="AS686" i="1"/>
  <c r="AO686" i="1"/>
  <c r="AM686" i="1"/>
  <c r="AQ686" i="1"/>
  <c r="AM325" i="1"/>
  <c r="AP325" i="1"/>
  <c r="AL325" i="1"/>
  <c r="AN325" i="1"/>
  <c r="AE325" i="1"/>
  <c r="AS325" i="1"/>
  <c r="AO325" i="1"/>
  <c r="AQ325" i="1"/>
  <c r="AJ325" i="1"/>
  <c r="AK325" i="1"/>
  <c r="AG325" i="1"/>
  <c r="AF325" i="1"/>
  <c r="AI325" i="1"/>
  <c r="AR325" i="1"/>
  <c r="AH325" i="1"/>
  <c r="J237" i="12"/>
  <c r="H237" i="12"/>
  <c r="L237" i="12"/>
  <c r="I237" i="12"/>
  <c r="K237" i="12"/>
  <c r="M237" i="12"/>
  <c r="G237" i="9"/>
  <c r="G236" i="9"/>
  <c r="K236" i="12"/>
  <c r="M236" i="12"/>
  <c r="L236" i="12"/>
  <c r="J236" i="12"/>
  <c r="I236" i="12"/>
  <c r="H236" i="12"/>
  <c r="K223" i="12"/>
  <c r="H223" i="12"/>
  <c r="J223" i="12"/>
  <c r="M223" i="12"/>
  <c r="G223" i="9"/>
  <c r="L223" i="12"/>
  <c r="I223" i="12"/>
  <c r="AG655" i="12"/>
  <c r="AH655" i="12"/>
  <c r="AI655" i="12"/>
  <c r="AK655" i="12"/>
  <c r="AQ655" i="12"/>
  <c r="AE655" i="12"/>
  <c r="AL655" i="12"/>
  <c r="AN655" i="12"/>
  <c r="AJ655" i="12"/>
  <c r="AO655" i="12"/>
  <c r="AF655" i="12"/>
  <c r="AP655" i="12"/>
  <c r="AM655" i="12"/>
  <c r="G655" i="12"/>
  <c r="E655" i="12"/>
  <c r="D655" i="12"/>
  <c r="F655" i="12"/>
  <c r="C655" i="12"/>
  <c r="B655" i="12"/>
  <c r="AP650" i="12"/>
  <c r="AQ650" i="12"/>
  <c r="AG650" i="12"/>
  <c r="AH650" i="12"/>
  <c r="AM650" i="12"/>
  <c r="AJ650" i="12"/>
  <c r="AN650" i="12"/>
  <c r="AL650" i="12"/>
  <c r="AK650" i="12"/>
  <c r="AI650" i="12"/>
  <c r="AE650" i="12"/>
  <c r="AO650" i="12"/>
  <c r="AF650" i="12"/>
  <c r="F650" i="12"/>
  <c r="E650" i="12"/>
  <c r="G650" i="12"/>
  <c r="D650" i="12"/>
  <c r="C650" i="12"/>
  <c r="B650" i="12"/>
  <c r="AQ705" i="12"/>
  <c r="AP705" i="12"/>
  <c r="AE705" i="12"/>
  <c r="AF705" i="12"/>
  <c r="AO705" i="12"/>
  <c r="AH705" i="12"/>
  <c r="AI705" i="12"/>
  <c r="AK705" i="12"/>
  <c r="AN705" i="12"/>
  <c r="AJ705" i="12"/>
  <c r="AG705" i="12"/>
  <c r="AM705" i="12"/>
  <c r="AL705" i="12"/>
  <c r="E705" i="12"/>
  <c r="F705" i="12"/>
  <c r="G705" i="12"/>
  <c r="D705" i="12"/>
  <c r="C705" i="12"/>
  <c r="B705" i="12"/>
  <c r="AJ723" i="12"/>
  <c r="AK723" i="12"/>
  <c r="AL723" i="12"/>
  <c r="AI723" i="12"/>
  <c r="AP723" i="12"/>
  <c r="AF723" i="12"/>
  <c r="AH723" i="12"/>
  <c r="AQ723" i="12"/>
  <c r="AO723" i="12"/>
  <c r="AG723" i="12"/>
  <c r="AE723" i="12"/>
  <c r="AN723" i="12"/>
  <c r="AM723" i="12"/>
  <c r="G723" i="12"/>
  <c r="D723" i="12"/>
  <c r="F723" i="12"/>
  <c r="E723" i="12"/>
  <c r="C723" i="12"/>
  <c r="B723" i="12"/>
  <c r="AI707" i="12"/>
  <c r="AJ707" i="12"/>
  <c r="AL707" i="12"/>
  <c r="AH707" i="12"/>
  <c r="AM707" i="12"/>
  <c r="AG707" i="12"/>
  <c r="AO707" i="12"/>
  <c r="AN707" i="12"/>
  <c r="AK707" i="12"/>
  <c r="AF707" i="12"/>
  <c r="AE707" i="12"/>
  <c r="AP707" i="12"/>
  <c r="AQ707" i="12"/>
  <c r="G707" i="12"/>
  <c r="D707" i="12"/>
  <c r="F707" i="12"/>
  <c r="E707" i="12"/>
  <c r="C707" i="12"/>
  <c r="B707" i="12"/>
  <c r="AJ606" i="12"/>
  <c r="AK606" i="12"/>
  <c r="AM606" i="12"/>
  <c r="AG606" i="12"/>
  <c r="AF606" i="12"/>
  <c r="AH606" i="12"/>
  <c r="AO606" i="12"/>
  <c r="AL606" i="12"/>
  <c r="AI606" i="12"/>
  <c r="AQ606" i="12"/>
  <c r="AE606" i="12"/>
  <c r="AP606" i="12"/>
  <c r="AN606" i="12"/>
  <c r="G606" i="12"/>
  <c r="E606" i="12"/>
  <c r="D606" i="12"/>
  <c r="F606" i="12"/>
  <c r="C606" i="12"/>
  <c r="B606" i="12"/>
  <c r="AL590" i="12"/>
  <c r="AK590" i="12"/>
  <c r="AP590" i="12"/>
  <c r="AJ590" i="12"/>
  <c r="AQ590" i="12"/>
  <c r="AG590" i="12"/>
  <c r="AM590" i="12"/>
  <c r="AN590" i="12"/>
  <c r="AO590" i="12"/>
  <c r="AI590" i="12"/>
  <c r="AF590" i="12"/>
  <c r="AE590" i="12"/>
  <c r="AH590" i="12"/>
  <c r="F590" i="12"/>
  <c r="D590" i="12"/>
  <c r="E590" i="12"/>
  <c r="G590" i="12"/>
  <c r="C590" i="12"/>
  <c r="B590" i="12"/>
  <c r="AM402" i="12"/>
  <c r="AN402" i="12"/>
  <c r="AH402" i="12"/>
  <c r="AP402" i="12"/>
  <c r="AS402" i="12"/>
  <c r="AG402" i="12"/>
  <c r="AK402" i="12"/>
  <c r="AO402" i="12"/>
  <c r="AL402" i="12"/>
  <c r="AI402" i="12"/>
  <c r="AJ402" i="12"/>
  <c r="AR402" i="12"/>
  <c r="AE402" i="12"/>
  <c r="AF402" i="12"/>
  <c r="AQ402" i="12"/>
  <c r="F402" i="12"/>
  <c r="G402" i="12"/>
  <c r="E402" i="12"/>
  <c r="D402" i="12"/>
  <c r="B402" i="12"/>
  <c r="C402" i="12"/>
  <c r="AI421" i="12"/>
  <c r="AH421" i="12"/>
  <c r="AO421" i="12"/>
  <c r="AS421" i="12"/>
  <c r="AG421" i="12"/>
  <c r="AQ421" i="12"/>
  <c r="AP421" i="12"/>
  <c r="AL421" i="12"/>
  <c r="AK421" i="12"/>
  <c r="AE421" i="12"/>
  <c r="AR421" i="12"/>
  <c r="AM421" i="12"/>
  <c r="AJ421" i="12"/>
  <c r="AN421" i="12"/>
  <c r="AF421" i="12"/>
  <c r="E421" i="12"/>
  <c r="D421" i="12"/>
  <c r="F421" i="12"/>
  <c r="G421" i="12"/>
  <c r="C421" i="12"/>
  <c r="B421" i="12"/>
  <c r="AR466" i="12"/>
  <c r="AF466" i="12"/>
  <c r="AQ466" i="12"/>
  <c r="AP466" i="12"/>
  <c r="AI466" i="12"/>
  <c r="AE466" i="12"/>
  <c r="AN466" i="12"/>
  <c r="AH466" i="12"/>
  <c r="AO466" i="12"/>
  <c r="AS466" i="12"/>
  <c r="AG466" i="12"/>
  <c r="AK466" i="12"/>
  <c r="AM466" i="12"/>
  <c r="AJ466" i="12"/>
  <c r="AL466" i="12"/>
  <c r="D466" i="12"/>
  <c r="G466" i="12"/>
  <c r="F466" i="12"/>
  <c r="E466" i="12"/>
  <c r="C466" i="12"/>
  <c r="B466" i="12"/>
  <c r="AN473" i="12"/>
  <c r="AQ473" i="12"/>
  <c r="AM473" i="12"/>
  <c r="AL473" i="12"/>
  <c r="AK473" i="12"/>
  <c r="AR473" i="12"/>
  <c r="AF473" i="12"/>
  <c r="AH473" i="12"/>
  <c r="AI473" i="12"/>
  <c r="AJ473" i="12"/>
  <c r="AO473" i="12"/>
  <c r="AG473" i="12"/>
  <c r="AE473" i="12"/>
  <c r="AP473" i="12"/>
  <c r="AS473" i="12"/>
  <c r="G473" i="12"/>
  <c r="E473" i="12"/>
  <c r="F473" i="12"/>
  <c r="D473" i="12"/>
  <c r="B473" i="12"/>
  <c r="C473" i="12"/>
  <c r="AQ488" i="12"/>
  <c r="AM488" i="12"/>
  <c r="AE488" i="12"/>
  <c r="AK488" i="12"/>
  <c r="AL488" i="12"/>
  <c r="AI488" i="12"/>
  <c r="AN488" i="12"/>
  <c r="AO488" i="12"/>
  <c r="AJ488" i="12"/>
  <c r="AS488" i="12"/>
  <c r="AG488" i="12"/>
  <c r="AR488" i="12"/>
  <c r="AF488" i="12"/>
  <c r="AP488" i="12"/>
  <c r="AH488" i="12"/>
  <c r="G488" i="12"/>
  <c r="D488" i="12"/>
  <c r="F488" i="12"/>
  <c r="E488" i="12"/>
  <c r="C488" i="12"/>
  <c r="B488" i="12"/>
  <c r="AF634" i="12"/>
  <c r="AG634" i="12"/>
  <c r="AI634" i="12"/>
  <c r="AP634" i="12"/>
  <c r="AO634" i="12"/>
  <c r="AN634" i="12"/>
  <c r="AM634" i="12"/>
  <c r="AK634" i="12"/>
  <c r="AH634" i="12"/>
  <c r="AE634" i="12"/>
  <c r="AL634" i="12"/>
  <c r="AQ634" i="12"/>
  <c r="AJ634" i="12"/>
  <c r="D634" i="12"/>
  <c r="F634" i="12"/>
  <c r="E634" i="12"/>
  <c r="G634" i="12"/>
  <c r="C634" i="12"/>
  <c r="B634" i="12"/>
  <c r="AM640" i="12"/>
  <c r="AH640" i="12"/>
  <c r="AQ640" i="12"/>
  <c r="AE640" i="12"/>
  <c r="AK640" i="12"/>
  <c r="AF640" i="12"/>
  <c r="AG640" i="12"/>
  <c r="AI640" i="12"/>
  <c r="AP640" i="12"/>
  <c r="AN640" i="12"/>
  <c r="AJ640" i="12"/>
  <c r="AL640" i="12"/>
  <c r="AO640" i="12"/>
  <c r="F640" i="12"/>
  <c r="G640" i="12"/>
  <c r="E640" i="12"/>
  <c r="D640" i="12"/>
  <c r="C640" i="12"/>
  <c r="B640" i="12"/>
  <c r="AP613" i="12"/>
  <c r="AQ613" i="12"/>
  <c r="AE613" i="12"/>
  <c r="AH613" i="12"/>
  <c r="AF613" i="12"/>
  <c r="AG613" i="12"/>
  <c r="AK613" i="12"/>
  <c r="AL613" i="12"/>
  <c r="AI613" i="12"/>
  <c r="AO613" i="12"/>
  <c r="AN613" i="12"/>
  <c r="AJ613" i="12"/>
  <c r="AM613" i="12"/>
  <c r="E613" i="12"/>
  <c r="G613" i="12"/>
  <c r="D613" i="12"/>
  <c r="F613" i="12"/>
  <c r="C613" i="12"/>
  <c r="B613" i="12"/>
  <c r="AO571" i="12"/>
  <c r="AG571" i="12"/>
  <c r="AN571" i="12"/>
  <c r="AP571" i="12"/>
  <c r="AI571" i="12"/>
  <c r="AF571" i="12"/>
  <c r="AE571" i="12"/>
  <c r="AM571" i="12"/>
  <c r="AL571" i="12"/>
  <c r="AK571" i="12"/>
  <c r="AH571" i="12"/>
  <c r="AQ571" i="12"/>
  <c r="AJ571" i="12"/>
  <c r="D571" i="12"/>
  <c r="E571" i="12"/>
  <c r="G571" i="12"/>
  <c r="F571" i="12"/>
  <c r="C571" i="12"/>
  <c r="B571" i="12"/>
  <c r="AJ555" i="12"/>
  <c r="AH555" i="12"/>
  <c r="AF555" i="12"/>
  <c r="AM555" i="12"/>
  <c r="AI555" i="12"/>
  <c r="AK555" i="12"/>
  <c r="AG555" i="12"/>
  <c r="AN555" i="12"/>
  <c r="AP555" i="12"/>
  <c r="AQ555" i="12"/>
  <c r="AE555" i="12"/>
  <c r="AO555" i="12"/>
  <c r="AL555" i="12"/>
  <c r="F555" i="12"/>
  <c r="G555" i="12"/>
  <c r="E555" i="12"/>
  <c r="D555" i="12"/>
  <c r="C555" i="12"/>
  <c r="B555" i="12"/>
  <c r="AL563" i="12"/>
  <c r="AJ563" i="12"/>
  <c r="AN563" i="12"/>
  <c r="AQ563" i="12"/>
  <c r="AM563" i="12"/>
  <c r="AO563" i="12"/>
  <c r="AK563" i="12"/>
  <c r="AG563" i="12"/>
  <c r="AE563" i="12"/>
  <c r="AF563" i="12"/>
  <c r="AP563" i="12"/>
  <c r="AI563" i="12"/>
  <c r="AH563" i="12"/>
  <c r="D563" i="12"/>
  <c r="E563" i="12"/>
  <c r="G563" i="12"/>
  <c r="F563" i="12"/>
  <c r="C563" i="12"/>
  <c r="B563" i="12"/>
  <c r="AM354" i="12"/>
  <c r="AO354" i="12"/>
  <c r="AH354" i="12"/>
  <c r="AQ354" i="12"/>
  <c r="AP354" i="12"/>
  <c r="AJ354" i="12"/>
  <c r="AE354" i="12"/>
  <c r="AN354" i="12"/>
  <c r="AI354" i="12"/>
  <c r="AR354" i="12"/>
  <c r="AS354" i="12"/>
  <c r="AF354" i="12"/>
  <c r="AG354" i="12"/>
  <c r="AL354" i="12"/>
  <c r="AK354" i="12"/>
  <c r="G354" i="12"/>
  <c r="E354" i="12"/>
  <c r="F354" i="12"/>
  <c r="D354" i="12"/>
  <c r="B354" i="12"/>
  <c r="C354" i="12"/>
  <c r="AQ362" i="12"/>
  <c r="AE362" i="12"/>
  <c r="AP362" i="12"/>
  <c r="AO362" i="12"/>
  <c r="AM362" i="12"/>
  <c r="AS362" i="12"/>
  <c r="AG362" i="12"/>
  <c r="AN362" i="12"/>
  <c r="AI362" i="12"/>
  <c r="AJ362" i="12"/>
  <c r="AR362" i="12"/>
  <c r="AL362" i="12"/>
  <c r="AH362" i="12"/>
  <c r="AF362" i="12"/>
  <c r="AK362" i="12"/>
  <c r="G362" i="12"/>
  <c r="F362" i="12"/>
  <c r="E362" i="12"/>
  <c r="D362" i="12"/>
  <c r="C362" i="12"/>
  <c r="B362" i="12"/>
  <c r="AE682" i="12"/>
  <c r="AI682" i="12"/>
  <c r="AF682" i="12"/>
  <c r="AN682" i="12"/>
  <c r="AK682" i="12"/>
  <c r="AG682" i="12"/>
  <c r="AO682" i="12"/>
  <c r="AL682" i="12"/>
  <c r="AQ682" i="12"/>
  <c r="AM682" i="12"/>
  <c r="AP682" i="12"/>
  <c r="AJ682" i="12"/>
  <c r="AH682" i="12"/>
  <c r="E682" i="12"/>
  <c r="D682" i="12"/>
  <c r="G682" i="12"/>
  <c r="F682" i="12"/>
  <c r="C682" i="12"/>
  <c r="B682" i="12"/>
  <c r="AM688" i="12"/>
  <c r="AL688" i="12"/>
  <c r="AQ688" i="12"/>
  <c r="AE688" i="12"/>
  <c r="AF688" i="12"/>
  <c r="AN688" i="12"/>
  <c r="AK688" i="12"/>
  <c r="AG688" i="12"/>
  <c r="AP688" i="12"/>
  <c r="AO688" i="12"/>
  <c r="AJ688" i="12"/>
  <c r="AI688" i="12"/>
  <c r="AH688" i="12"/>
  <c r="D688" i="12"/>
  <c r="F688" i="12"/>
  <c r="E688" i="12"/>
  <c r="G688" i="12"/>
  <c r="C688" i="12"/>
  <c r="B688" i="12"/>
  <c r="AF696" i="12"/>
  <c r="AQ696" i="12"/>
  <c r="AO696" i="12"/>
  <c r="AH696" i="12"/>
  <c r="AE696" i="12"/>
  <c r="AK696" i="12"/>
  <c r="AI696" i="12"/>
  <c r="AJ696" i="12"/>
  <c r="AG696" i="12"/>
  <c r="AN696" i="12"/>
  <c r="AL696" i="12"/>
  <c r="AP696" i="12"/>
  <c r="AM696" i="12"/>
  <c r="G696" i="12"/>
  <c r="E696" i="12"/>
  <c r="D696" i="12"/>
  <c r="F696" i="12"/>
  <c r="C696" i="12"/>
  <c r="B696" i="12"/>
  <c r="AI379" i="12"/>
  <c r="AP379" i="12"/>
  <c r="AO379" i="12"/>
  <c r="AL379" i="12"/>
  <c r="AS379" i="12"/>
  <c r="AG379" i="12"/>
  <c r="AQ379" i="12"/>
  <c r="AE379" i="12"/>
  <c r="AK379" i="12"/>
  <c r="AR379" i="12"/>
  <c r="AM379" i="12"/>
  <c r="AF379" i="12"/>
  <c r="AN379" i="12"/>
  <c r="AJ379" i="12"/>
  <c r="AH379" i="12"/>
  <c r="G379" i="12"/>
  <c r="B379" i="12"/>
  <c r="E379" i="12"/>
  <c r="C379" i="12"/>
  <c r="D379" i="12"/>
  <c r="F379" i="12"/>
  <c r="AQ386" i="12"/>
  <c r="AE386" i="12"/>
  <c r="AP386" i="12"/>
  <c r="AK386" i="12"/>
  <c r="AO386" i="12"/>
  <c r="AS386" i="12"/>
  <c r="AM386" i="12"/>
  <c r="AL386" i="12"/>
  <c r="AH386" i="12"/>
  <c r="AG386" i="12"/>
  <c r="AN386" i="12"/>
  <c r="AI386" i="12"/>
  <c r="AJ386" i="12"/>
  <c r="AF386" i="12"/>
  <c r="AR386" i="12"/>
  <c r="B386" i="12"/>
  <c r="G386" i="12"/>
  <c r="F386" i="12"/>
  <c r="D386" i="12"/>
  <c r="E386" i="12"/>
  <c r="C386" i="12"/>
  <c r="AI321" i="12"/>
  <c r="AR321" i="12"/>
  <c r="AS321" i="12"/>
  <c r="AF321" i="12"/>
  <c r="AN321" i="12"/>
  <c r="AG321" i="12"/>
  <c r="AH321" i="12"/>
  <c r="AQ321" i="12"/>
  <c r="AO321" i="12"/>
  <c r="AK321" i="12"/>
  <c r="AJ321" i="12"/>
  <c r="AE321" i="12"/>
  <c r="AM321" i="12"/>
  <c r="AP321" i="12"/>
  <c r="AL321" i="12"/>
  <c r="D321" i="12"/>
  <c r="F321" i="12"/>
  <c r="E321" i="12"/>
  <c r="C321" i="12"/>
  <c r="B321" i="12"/>
  <c r="G321" i="12"/>
  <c r="AO326" i="12"/>
  <c r="AN326" i="12"/>
  <c r="AI326" i="12"/>
  <c r="AG326" i="12"/>
  <c r="AM326" i="12"/>
  <c r="AJ326" i="12"/>
  <c r="AH326" i="12"/>
  <c r="AK326" i="12"/>
  <c r="AF326" i="12"/>
  <c r="AL326" i="12"/>
  <c r="AS326" i="12"/>
  <c r="AE326" i="12"/>
  <c r="AR326" i="12"/>
  <c r="AP326" i="12"/>
  <c r="AQ326" i="12"/>
  <c r="G326" i="12"/>
  <c r="F326" i="12"/>
  <c r="E326" i="12"/>
  <c r="D326" i="12"/>
  <c r="B326" i="12"/>
  <c r="C326" i="12"/>
  <c r="AO317" i="12"/>
  <c r="AN317" i="12"/>
  <c r="AI317" i="12"/>
  <c r="AG317" i="12"/>
  <c r="AH317" i="12"/>
  <c r="AM317" i="12"/>
  <c r="AJ317" i="12"/>
  <c r="AL317" i="12"/>
  <c r="AK317" i="12"/>
  <c r="AF317" i="12"/>
  <c r="AS317" i="12"/>
  <c r="AP317" i="12"/>
  <c r="AR317" i="12"/>
  <c r="AQ317" i="12"/>
  <c r="AE317" i="12"/>
  <c r="B317" i="12"/>
  <c r="G317" i="12"/>
  <c r="F317" i="12"/>
  <c r="E317" i="12"/>
  <c r="D317" i="12"/>
  <c r="C317" i="12"/>
  <c r="F368" i="1"/>
  <c r="S303" i="13" s="1"/>
  <c r="AR368" i="1"/>
  <c r="AJ368" i="1"/>
  <c r="AK368" i="1"/>
  <c r="AL368" i="1"/>
  <c r="AI368" i="1"/>
  <c r="AF368" i="1"/>
  <c r="AO368" i="1"/>
  <c r="AH368" i="1"/>
  <c r="AQ368" i="1"/>
  <c r="AE368" i="1"/>
  <c r="AS368" i="1"/>
  <c r="AN368" i="1"/>
  <c r="AG368" i="1"/>
  <c r="AP368" i="1"/>
  <c r="AM368" i="1"/>
  <c r="D368" i="1"/>
  <c r="Q303" i="13" s="1"/>
  <c r="C368" i="1"/>
  <c r="P303" i="13" s="1"/>
  <c r="B368" i="1"/>
  <c r="O303" i="13" s="1"/>
  <c r="G368" i="1"/>
  <c r="T303" i="13" s="1"/>
  <c r="E368" i="1"/>
  <c r="R303" i="13" s="1"/>
  <c r="E375" i="1"/>
  <c r="R310" i="13" s="1"/>
  <c r="AJ375" i="1"/>
  <c r="AM375" i="1"/>
  <c r="AN375" i="1"/>
  <c r="AS375" i="1"/>
  <c r="AF375" i="1"/>
  <c r="AP375" i="1"/>
  <c r="AG375" i="1"/>
  <c r="AI375" i="1"/>
  <c r="AE375" i="1"/>
  <c r="AH375" i="1"/>
  <c r="AL375" i="1"/>
  <c r="AQ375" i="1"/>
  <c r="AK375" i="1"/>
  <c r="AO375" i="1"/>
  <c r="AR375" i="1"/>
  <c r="B375" i="1"/>
  <c r="O310" i="13" s="1"/>
  <c r="C375" i="1"/>
  <c r="P310" i="13" s="1"/>
  <c r="G375" i="1"/>
  <c r="T310" i="13" s="1"/>
  <c r="D375" i="1"/>
  <c r="Q310" i="13" s="1"/>
  <c r="F375" i="1"/>
  <c r="S310" i="13" s="1"/>
  <c r="E376" i="1"/>
  <c r="R311" i="13" s="1"/>
  <c r="AO376" i="1"/>
  <c r="AR376" i="1"/>
  <c r="AM376" i="1"/>
  <c r="AQ376" i="1"/>
  <c r="AE376" i="1"/>
  <c r="AP376" i="1"/>
  <c r="AJ376" i="1"/>
  <c r="AN376" i="1"/>
  <c r="AG376" i="1"/>
  <c r="AF376" i="1"/>
  <c r="AS376" i="1"/>
  <c r="AK376" i="1"/>
  <c r="AH376" i="1"/>
  <c r="AI376" i="1"/>
  <c r="AL376" i="1"/>
  <c r="D376" i="1"/>
  <c r="Q311" i="13" s="1"/>
  <c r="B376" i="1"/>
  <c r="O311" i="13" s="1"/>
  <c r="G376" i="1"/>
  <c r="T311" i="13" s="1"/>
  <c r="F376" i="1"/>
  <c r="S311" i="13" s="1"/>
  <c r="C376" i="1"/>
  <c r="P311" i="13" s="1"/>
  <c r="AF549" i="12"/>
  <c r="AM549" i="12"/>
  <c r="AI549" i="12"/>
  <c r="AS549" i="12"/>
  <c r="AK549" i="12"/>
  <c r="AJ549" i="12"/>
  <c r="AH549" i="12"/>
  <c r="AG549" i="12"/>
  <c r="AE549" i="12"/>
  <c r="AO549" i="12"/>
  <c r="AL549" i="12"/>
  <c r="AP549" i="12"/>
  <c r="AN549" i="12"/>
  <c r="AQ549" i="12"/>
  <c r="D549" i="12"/>
  <c r="E549" i="12"/>
  <c r="G549" i="12"/>
  <c r="F549" i="12"/>
  <c r="C549" i="12"/>
  <c r="B549" i="12"/>
  <c r="AN521" i="12"/>
  <c r="AJ521" i="12"/>
  <c r="AQ521" i="12"/>
  <c r="AM521" i="12"/>
  <c r="AE521" i="12"/>
  <c r="AO521" i="12"/>
  <c r="AK521" i="12"/>
  <c r="AL521" i="12"/>
  <c r="AG521" i="12"/>
  <c r="AI521" i="12"/>
  <c r="AH521" i="12"/>
  <c r="AF521" i="12"/>
  <c r="AS521" i="12"/>
  <c r="AR521" i="12"/>
  <c r="AP521" i="12"/>
  <c r="D521" i="12"/>
  <c r="G521" i="12"/>
  <c r="F521" i="12"/>
  <c r="E521" i="12"/>
  <c r="C521" i="12"/>
  <c r="B521" i="12"/>
  <c r="AH528" i="12"/>
  <c r="AR528" i="12"/>
  <c r="AM528" i="12"/>
  <c r="AI528" i="12"/>
  <c r="AJ528" i="12"/>
  <c r="AK528" i="12"/>
  <c r="AG528" i="12"/>
  <c r="AN528" i="12"/>
  <c r="AP528" i="12"/>
  <c r="AO528" i="12"/>
  <c r="AL528" i="12"/>
  <c r="AF528" i="12"/>
  <c r="AS528" i="12"/>
  <c r="AQ528" i="12"/>
  <c r="AE528" i="12"/>
  <c r="F528" i="12"/>
  <c r="D528" i="12"/>
  <c r="G528" i="12"/>
  <c r="E528" i="12"/>
  <c r="C528" i="12"/>
  <c r="B528" i="12"/>
  <c r="AS499" i="12"/>
  <c r="AO499" i="12"/>
  <c r="AG499" i="12"/>
  <c r="AR499" i="12"/>
  <c r="AF499" i="12"/>
  <c r="AP499" i="12"/>
  <c r="AI499" i="12"/>
  <c r="AE499" i="12"/>
  <c r="AM499" i="12"/>
  <c r="AL499" i="12"/>
  <c r="AK499" i="12"/>
  <c r="AJ499" i="12"/>
  <c r="AQ499" i="12"/>
  <c r="AH499" i="12"/>
  <c r="AN499" i="12"/>
  <c r="G499" i="12"/>
  <c r="F499" i="12"/>
  <c r="E499" i="12"/>
  <c r="D499" i="12"/>
  <c r="B499" i="12"/>
  <c r="C499" i="12"/>
  <c r="AQ506" i="12"/>
  <c r="AM506" i="12"/>
  <c r="AE506" i="12"/>
  <c r="AL506" i="12"/>
  <c r="AO506" i="12"/>
  <c r="AK506" i="12"/>
  <c r="AI506" i="12"/>
  <c r="AP506" i="12"/>
  <c r="AJ506" i="12"/>
  <c r="AS506" i="12"/>
  <c r="AR506" i="12"/>
  <c r="AG506" i="12"/>
  <c r="AF506" i="12"/>
  <c r="AN506" i="12"/>
  <c r="AH506" i="12"/>
  <c r="E506" i="12"/>
  <c r="D506" i="12"/>
  <c r="F506" i="12"/>
  <c r="G506" i="12"/>
  <c r="C506" i="12"/>
  <c r="B506" i="12"/>
  <c r="AR439" i="12"/>
  <c r="AF439" i="12"/>
  <c r="AI439" i="12"/>
  <c r="AP439" i="12"/>
  <c r="AL439" i="12"/>
  <c r="AO439" i="12"/>
  <c r="AS439" i="12"/>
  <c r="AG439" i="12"/>
  <c r="AQ439" i="12"/>
  <c r="AK439" i="12"/>
  <c r="AH439" i="12"/>
  <c r="AE439" i="12"/>
  <c r="AM439" i="12"/>
  <c r="AJ439" i="12"/>
  <c r="AN439" i="12"/>
  <c r="G439" i="12"/>
  <c r="F439" i="12"/>
  <c r="E439" i="12"/>
  <c r="D439" i="12"/>
  <c r="B439" i="12"/>
  <c r="C439" i="12"/>
  <c r="AQ434" i="12"/>
  <c r="AE434" i="12"/>
  <c r="AN434" i="12"/>
  <c r="AP434" i="12"/>
  <c r="AO434" i="12"/>
  <c r="AS434" i="12"/>
  <c r="AM434" i="12"/>
  <c r="AG434" i="12"/>
  <c r="AI434" i="12"/>
  <c r="AJ434" i="12"/>
  <c r="AR434" i="12"/>
  <c r="AL434" i="12"/>
  <c r="AH434" i="12"/>
  <c r="AF434" i="12"/>
  <c r="AK434" i="12"/>
  <c r="D434" i="12"/>
  <c r="F434" i="12"/>
  <c r="G434" i="12"/>
  <c r="E434" i="12"/>
  <c r="B434" i="12"/>
  <c r="C434" i="12"/>
  <c r="L254" i="12"/>
  <c r="I254" i="12"/>
  <c r="H254" i="12"/>
  <c r="G254" i="9"/>
  <c r="M254" i="12"/>
  <c r="K254" i="12"/>
  <c r="J254" i="12"/>
  <c r="G270" i="9"/>
  <c r="M270" i="12"/>
  <c r="H270" i="12"/>
  <c r="J270" i="12"/>
  <c r="L270" i="12"/>
  <c r="I270" i="12"/>
  <c r="K270" i="12"/>
  <c r="G269" i="9"/>
  <c r="I269" i="12"/>
  <c r="H269" i="12"/>
  <c r="M269" i="12"/>
  <c r="J269" i="12"/>
  <c r="K269" i="12"/>
  <c r="L269" i="12"/>
  <c r="AI515" i="1"/>
  <c r="AN515" i="1"/>
  <c r="AM515" i="1"/>
  <c r="AE515" i="1"/>
  <c r="AS515" i="1"/>
  <c r="AL515" i="1"/>
  <c r="AR515" i="1"/>
  <c r="AH515" i="1"/>
  <c r="AG515" i="1"/>
  <c r="AO515" i="1"/>
  <c r="AQ515" i="1"/>
  <c r="AF515" i="1"/>
  <c r="AJ515" i="1"/>
  <c r="AP515" i="1"/>
  <c r="AK515" i="1"/>
  <c r="AE705" i="1"/>
  <c r="AF705" i="1"/>
  <c r="AR705" i="1"/>
  <c r="AS705" i="1"/>
  <c r="AH705" i="1"/>
  <c r="AO705" i="1"/>
  <c r="AM705" i="1"/>
  <c r="AN705" i="1"/>
  <c r="AK705" i="1"/>
  <c r="AL705" i="1"/>
  <c r="AJ705" i="1"/>
  <c r="AP705" i="1"/>
  <c r="AQ705" i="1"/>
  <c r="AI705" i="1"/>
  <c r="AG705" i="1"/>
  <c r="AS565" i="1"/>
  <c r="AF565" i="1"/>
  <c r="AE565" i="1"/>
  <c r="AM565" i="1"/>
  <c r="AO565" i="1"/>
  <c r="AJ565" i="1"/>
  <c r="AR565" i="1"/>
  <c r="AL565" i="1"/>
  <c r="AH565" i="1"/>
  <c r="AI565" i="1"/>
  <c r="AN565" i="1"/>
  <c r="AG565" i="1"/>
  <c r="AK565" i="1"/>
  <c r="AP565" i="1"/>
  <c r="AQ565" i="1"/>
  <c r="AE470" i="1"/>
  <c r="AI470" i="1"/>
  <c r="AF470" i="1"/>
  <c r="AG470" i="1"/>
  <c r="AP470" i="1"/>
  <c r="AQ470" i="1"/>
  <c r="AM470" i="1"/>
  <c r="AO470" i="1"/>
  <c r="AL470" i="1"/>
  <c r="AK470" i="1"/>
  <c r="AJ470" i="1"/>
  <c r="AN470" i="1"/>
  <c r="AR470" i="1"/>
  <c r="AS470" i="1"/>
  <c r="AH470" i="1"/>
  <c r="AS533" i="1"/>
  <c r="AF533" i="1"/>
  <c r="AM533" i="1"/>
  <c r="AO533" i="1"/>
  <c r="AJ533" i="1"/>
  <c r="AG533" i="1"/>
  <c r="AI533" i="1"/>
  <c r="AN533" i="1"/>
  <c r="AR533" i="1"/>
  <c r="AK533" i="1"/>
  <c r="AP533" i="1"/>
  <c r="AE533" i="1"/>
  <c r="AL533" i="1"/>
  <c r="AH533" i="1"/>
  <c r="AQ533" i="1"/>
  <c r="AJ722" i="1"/>
  <c r="AN722" i="1"/>
  <c r="AK722" i="1"/>
  <c r="AQ722" i="1"/>
  <c r="AO722" i="1"/>
  <c r="AL722" i="1"/>
  <c r="AM722" i="1"/>
  <c r="AG722" i="1"/>
  <c r="AE722" i="1"/>
  <c r="AP722" i="1"/>
  <c r="AF722" i="1"/>
  <c r="AR722" i="1"/>
  <c r="AH722" i="1"/>
  <c r="AS722" i="1"/>
  <c r="AI722" i="1"/>
  <c r="AM492" i="1"/>
  <c r="AF492" i="1"/>
  <c r="AR492" i="1"/>
  <c r="AJ492" i="1"/>
  <c r="AS492" i="1"/>
  <c r="AN492" i="1"/>
  <c r="AL492" i="1"/>
  <c r="AK492" i="1"/>
  <c r="AI492" i="1"/>
  <c r="AE492" i="1"/>
  <c r="AP492" i="1"/>
  <c r="AO492" i="1"/>
  <c r="AH492" i="1"/>
  <c r="AG492" i="1"/>
  <c r="AQ492" i="1"/>
  <c r="AH452" i="1"/>
  <c r="AF452" i="1"/>
  <c r="AP452" i="1"/>
  <c r="AE452" i="1"/>
  <c r="AK452" i="1"/>
  <c r="AQ452" i="1"/>
  <c r="AR452" i="1"/>
  <c r="AJ452" i="1"/>
  <c r="AG452" i="1"/>
  <c r="AL452" i="1"/>
  <c r="AI452" i="1"/>
  <c r="AM452" i="1"/>
  <c r="AS452" i="1"/>
  <c r="AN452" i="1"/>
  <c r="AO452" i="1"/>
  <c r="AP619" i="1"/>
  <c r="AR619" i="1"/>
  <c r="AO619" i="1"/>
  <c r="AJ619" i="1"/>
  <c r="AK619" i="1"/>
  <c r="AL619" i="1"/>
  <c r="AH619" i="1"/>
  <c r="AN619" i="1"/>
  <c r="AS619" i="1"/>
  <c r="AM619" i="1"/>
  <c r="AE619" i="1"/>
  <c r="AF619" i="1"/>
  <c r="AI619" i="1"/>
  <c r="AG619" i="1"/>
  <c r="AQ619" i="1"/>
  <c r="AE612" i="1"/>
  <c r="AJ612" i="1"/>
  <c r="AG612" i="1"/>
  <c r="AQ612" i="1"/>
  <c r="AN612" i="1"/>
  <c r="AH612" i="1"/>
  <c r="AO612" i="1"/>
  <c r="AI612" i="1"/>
  <c r="AF612" i="1"/>
  <c r="AM612" i="1"/>
  <c r="AL612" i="1"/>
  <c r="AK612" i="1"/>
  <c r="AP612" i="1"/>
  <c r="AS612" i="1"/>
  <c r="AR612" i="1"/>
  <c r="AF412" i="1"/>
  <c r="AS412" i="1"/>
  <c r="AR412" i="1"/>
  <c r="AJ412" i="1"/>
  <c r="AL412" i="1"/>
  <c r="AI412" i="1"/>
  <c r="AM412" i="1"/>
  <c r="AH412" i="1"/>
  <c r="AE412" i="1"/>
  <c r="AQ412" i="1"/>
  <c r="AK412" i="1"/>
  <c r="AN412" i="1"/>
  <c r="AG412" i="1"/>
  <c r="AO412" i="1"/>
  <c r="AP412" i="1"/>
  <c r="AO586" i="1"/>
  <c r="AP586" i="1"/>
  <c r="AN586" i="1"/>
  <c r="AQ586" i="1"/>
  <c r="AM586" i="1"/>
  <c r="AH586" i="1"/>
  <c r="AI586" i="1"/>
  <c r="AG586" i="1"/>
  <c r="AE586" i="1"/>
  <c r="AJ586" i="1"/>
  <c r="AK586" i="1"/>
  <c r="AF586" i="1"/>
  <c r="AL586" i="1"/>
  <c r="AH601" i="1"/>
  <c r="AG601" i="1"/>
  <c r="AM601" i="1"/>
  <c r="AR601" i="1"/>
  <c r="AF601" i="1"/>
  <c r="AO601" i="1"/>
  <c r="AI601" i="1"/>
  <c r="AL601" i="1"/>
  <c r="AQ601" i="1"/>
  <c r="AJ601" i="1"/>
  <c r="AN601" i="1"/>
  <c r="AK601" i="1"/>
  <c r="AE601" i="1"/>
  <c r="AS601" i="1"/>
  <c r="AP601" i="1"/>
  <c r="AK585" i="1"/>
  <c r="AF585" i="1"/>
  <c r="AP585" i="1"/>
  <c r="AQ585" i="1"/>
  <c r="AE585" i="1"/>
  <c r="AI585" i="1"/>
  <c r="AO585" i="1"/>
  <c r="AG585" i="1"/>
  <c r="AL585" i="1"/>
  <c r="AN585" i="1"/>
  <c r="AH585" i="1"/>
  <c r="AM585" i="1"/>
  <c r="AJ585" i="1"/>
  <c r="AP338" i="1"/>
  <c r="AS338" i="1"/>
  <c r="AE338" i="1"/>
  <c r="AI338" i="1"/>
  <c r="AM338" i="1"/>
  <c r="AN338" i="1"/>
  <c r="AJ338" i="1"/>
  <c r="AL338" i="1"/>
  <c r="AG338" i="1"/>
  <c r="AO338" i="1"/>
  <c r="AR338" i="1"/>
  <c r="AF338" i="1"/>
  <c r="AQ338" i="1"/>
  <c r="AK338" i="1"/>
  <c r="AH338" i="1"/>
  <c r="AE345" i="1"/>
  <c r="AP345" i="1"/>
  <c r="AJ345" i="1"/>
  <c r="AG345" i="1"/>
  <c r="AN345" i="1"/>
  <c r="AQ345" i="1"/>
  <c r="AF345" i="1"/>
  <c r="AL345" i="1"/>
  <c r="AS345" i="1"/>
  <c r="AM345" i="1"/>
  <c r="AH345" i="1"/>
  <c r="AK345" i="1"/>
  <c r="AR345" i="1"/>
  <c r="AO345" i="1"/>
  <c r="AI345" i="1"/>
  <c r="AO347" i="1"/>
  <c r="AE347" i="1"/>
  <c r="AS347" i="1"/>
  <c r="AQ347" i="1"/>
  <c r="AL347" i="1"/>
  <c r="AF347" i="1"/>
  <c r="AN347" i="1"/>
  <c r="AR347" i="1"/>
  <c r="AJ347" i="1"/>
  <c r="AM347" i="1"/>
  <c r="AI347" i="1"/>
  <c r="AP347" i="1"/>
  <c r="AK347" i="1"/>
  <c r="AH347" i="1"/>
  <c r="AG347" i="1"/>
  <c r="AI643" i="1"/>
  <c r="AR643" i="1"/>
  <c r="AS643" i="1"/>
  <c r="AG643" i="1"/>
  <c r="AO643" i="1"/>
  <c r="AE643" i="1"/>
  <c r="AJ643" i="1"/>
  <c r="AF643" i="1"/>
  <c r="AQ643" i="1"/>
  <c r="AN643" i="1"/>
  <c r="AL643" i="1"/>
  <c r="AH643" i="1"/>
  <c r="AK643" i="1"/>
  <c r="AM643" i="1"/>
  <c r="AP643" i="1"/>
  <c r="AH311" i="1"/>
  <c r="AM311" i="1"/>
  <c r="AS311" i="1"/>
  <c r="AQ311" i="1"/>
  <c r="AG311" i="1"/>
  <c r="AN311" i="1"/>
  <c r="AJ311" i="1"/>
  <c r="AE311" i="1"/>
  <c r="AI311" i="1"/>
  <c r="AO311" i="1"/>
  <c r="AR311" i="1"/>
  <c r="AF311" i="1"/>
  <c r="AK311" i="1"/>
  <c r="AL311" i="1"/>
  <c r="AP311" i="1"/>
  <c r="AN689" i="1"/>
  <c r="AL689" i="1"/>
  <c r="AP689" i="1"/>
  <c r="AO689" i="1"/>
  <c r="AG689" i="1"/>
  <c r="AJ689" i="1"/>
  <c r="AM689" i="1"/>
  <c r="AR689" i="1"/>
  <c r="AS689" i="1"/>
  <c r="AE689" i="1"/>
  <c r="AH689" i="1"/>
  <c r="AK689" i="1"/>
  <c r="AQ689" i="1"/>
  <c r="AI689" i="1"/>
  <c r="AF689" i="1"/>
  <c r="AS308" i="1"/>
  <c r="AL308" i="1"/>
  <c r="AR308" i="1"/>
  <c r="AG308" i="1"/>
  <c r="AP308" i="1"/>
  <c r="AF308" i="1"/>
  <c r="AO308" i="1"/>
  <c r="AI308" i="1"/>
  <c r="AQ308" i="1"/>
  <c r="AH308" i="1"/>
  <c r="AM308" i="1"/>
  <c r="AE308" i="1"/>
  <c r="AJ308" i="1"/>
  <c r="AN308" i="1"/>
  <c r="AK308" i="1"/>
  <c r="AG327" i="1"/>
  <c r="AF327" i="1"/>
  <c r="AS327" i="1"/>
  <c r="AI327" i="1"/>
  <c r="AH327" i="1"/>
  <c r="AK327" i="1"/>
  <c r="AJ327" i="1"/>
  <c r="AL327" i="1"/>
  <c r="AN327" i="1"/>
  <c r="AR327" i="1"/>
  <c r="AO327" i="1"/>
  <c r="AM327" i="1"/>
  <c r="AP327" i="1"/>
  <c r="AE327" i="1"/>
  <c r="AQ327" i="1"/>
  <c r="AO317" i="1"/>
  <c r="AJ317" i="1"/>
  <c r="AN317" i="1"/>
  <c r="AP317" i="1"/>
  <c r="AG317" i="1"/>
  <c r="AL317" i="1"/>
  <c r="AI317" i="1"/>
  <c r="AQ317" i="1"/>
  <c r="AK317" i="1"/>
  <c r="AH317" i="1"/>
  <c r="AE317" i="1"/>
  <c r="AR317" i="1"/>
  <c r="AS317" i="1"/>
  <c r="AF317" i="1"/>
  <c r="AM317" i="1"/>
  <c r="AG309" i="1"/>
  <c r="AF309" i="1"/>
  <c r="AQ309" i="1"/>
  <c r="AJ309" i="1"/>
  <c r="AK309" i="1"/>
  <c r="AP309" i="1"/>
  <c r="AL309" i="1"/>
  <c r="AI309" i="1"/>
  <c r="AH309" i="1"/>
  <c r="AS309" i="1"/>
  <c r="AM309" i="1"/>
  <c r="AN309" i="1"/>
  <c r="AO309" i="1"/>
  <c r="AE309" i="1"/>
  <c r="AR309" i="1"/>
  <c r="K215" i="12"/>
  <c r="M215" i="12"/>
  <c r="J215" i="12"/>
  <c r="G215" i="9"/>
  <c r="I215" i="12"/>
  <c r="H215" i="12"/>
  <c r="L215" i="12"/>
  <c r="J219" i="12"/>
  <c r="I219" i="12"/>
  <c r="M219" i="12"/>
  <c r="L219" i="12"/>
  <c r="G219" i="9"/>
  <c r="H219" i="12"/>
  <c r="K219" i="12"/>
  <c r="I235" i="12"/>
  <c r="J235" i="12"/>
  <c r="K235" i="12"/>
  <c r="G235" i="9"/>
  <c r="L235" i="12"/>
  <c r="H235" i="12"/>
  <c r="M235" i="12"/>
  <c r="AI643" i="12"/>
  <c r="AL643" i="12"/>
  <c r="AM643" i="12"/>
  <c r="AG643" i="12"/>
  <c r="AQ643" i="12"/>
  <c r="AE643" i="12"/>
  <c r="AN643" i="12"/>
  <c r="AJ643" i="12"/>
  <c r="AO643" i="12"/>
  <c r="AK643" i="12"/>
  <c r="AH643" i="12"/>
  <c r="AP643" i="12"/>
  <c r="AF643" i="12"/>
  <c r="G643" i="12"/>
  <c r="G578" i="13" s="1"/>
  <c r="D643" i="12"/>
  <c r="D578" i="13" s="1"/>
  <c r="F643" i="12"/>
  <c r="F578" i="13" s="1"/>
  <c r="E643" i="12"/>
  <c r="E578" i="13" s="1"/>
  <c r="C643" i="12"/>
  <c r="C578" i="13" s="1"/>
  <c r="B643" i="12"/>
  <c r="B578" i="13" s="1"/>
  <c r="AQ668" i="12"/>
  <c r="AH668" i="12"/>
  <c r="AJ668" i="12"/>
  <c r="AN668" i="12"/>
  <c r="AO668" i="12"/>
  <c r="AM668" i="12"/>
  <c r="AP668" i="12"/>
  <c r="AE668" i="12"/>
  <c r="AK668" i="12"/>
  <c r="AG668" i="12"/>
  <c r="AF668" i="12"/>
  <c r="AL668" i="12"/>
  <c r="AI668" i="12"/>
  <c r="E668" i="12"/>
  <c r="G668" i="12"/>
  <c r="D668" i="12"/>
  <c r="F668" i="12"/>
  <c r="C668" i="12"/>
  <c r="B668" i="12"/>
  <c r="AJ727" i="12"/>
  <c r="AL727" i="12"/>
  <c r="AI727" i="12"/>
  <c r="AK727" i="12"/>
  <c r="AG727" i="12"/>
  <c r="AF727" i="12"/>
  <c r="AQ727" i="12"/>
  <c r="AE727" i="12"/>
  <c r="AO727" i="12"/>
  <c r="AM727" i="12"/>
  <c r="AP727" i="12"/>
  <c r="AN727" i="12"/>
  <c r="AH727" i="12"/>
  <c r="G727" i="12"/>
  <c r="D727" i="12"/>
  <c r="F727" i="12"/>
  <c r="E727" i="12"/>
  <c r="C727" i="12"/>
  <c r="B727" i="12"/>
  <c r="AJ711" i="12"/>
  <c r="AK711" i="12"/>
  <c r="AL711" i="12"/>
  <c r="AI711" i="12"/>
  <c r="AF711" i="12"/>
  <c r="AG711" i="12"/>
  <c r="AH711" i="12"/>
  <c r="AE711" i="12"/>
  <c r="AP711" i="12"/>
  <c r="AQ711" i="12"/>
  <c r="AN711" i="12"/>
  <c r="AM711" i="12"/>
  <c r="AO711" i="12"/>
  <c r="D711" i="12"/>
  <c r="G711" i="12"/>
  <c r="F711" i="12"/>
  <c r="E711" i="12"/>
  <c r="C711" i="12"/>
  <c r="B711" i="12"/>
  <c r="AO594" i="12"/>
  <c r="AM594" i="12"/>
  <c r="AI594" i="12"/>
  <c r="AJ594" i="12"/>
  <c r="AK594" i="12"/>
  <c r="AH594" i="12"/>
  <c r="AG594" i="12"/>
  <c r="AE594" i="12"/>
  <c r="AF594" i="12"/>
  <c r="AL594" i="12"/>
  <c r="AN594" i="12"/>
  <c r="AQ594" i="12"/>
  <c r="AP594" i="12"/>
  <c r="F594" i="12"/>
  <c r="D594" i="12"/>
  <c r="E594" i="12"/>
  <c r="G594" i="12"/>
  <c r="C594" i="12"/>
  <c r="B594" i="12"/>
  <c r="AO601" i="12"/>
  <c r="AP601" i="12"/>
  <c r="AN601" i="12"/>
  <c r="AH601" i="12"/>
  <c r="AQ601" i="12"/>
  <c r="AI601" i="12"/>
  <c r="AK601" i="12"/>
  <c r="AE601" i="12"/>
  <c r="AL601" i="12"/>
  <c r="AJ601" i="12"/>
  <c r="AG601" i="12"/>
  <c r="AF601" i="12"/>
  <c r="AM601" i="12"/>
  <c r="E601" i="12"/>
  <c r="G601" i="12"/>
  <c r="F601" i="12"/>
  <c r="D601" i="12"/>
  <c r="C601" i="12"/>
  <c r="B601" i="12"/>
  <c r="AQ425" i="12"/>
  <c r="AE425" i="12"/>
  <c r="AN425" i="12"/>
  <c r="AO425" i="12"/>
  <c r="AS425" i="12"/>
  <c r="AM425" i="12"/>
  <c r="AG425" i="12"/>
  <c r="AL425" i="12"/>
  <c r="AH425" i="12"/>
  <c r="AI425" i="12"/>
  <c r="AJ425" i="12"/>
  <c r="AR425" i="12"/>
  <c r="AF425" i="12"/>
  <c r="AK425" i="12"/>
  <c r="AP425" i="12"/>
  <c r="G425" i="12"/>
  <c r="F425" i="12"/>
  <c r="E425" i="12"/>
  <c r="D425" i="12"/>
  <c r="C425" i="12"/>
  <c r="B425" i="12"/>
  <c r="AI409" i="12"/>
  <c r="AR409" i="12"/>
  <c r="AM409" i="12"/>
  <c r="AH409" i="12"/>
  <c r="AF409" i="12"/>
  <c r="AN409" i="12"/>
  <c r="AJ409" i="12"/>
  <c r="AP409" i="12"/>
  <c r="AL409" i="12"/>
  <c r="AO409" i="12"/>
  <c r="AG409" i="12"/>
  <c r="AQ409" i="12"/>
  <c r="AK409" i="12"/>
  <c r="AE409" i="12"/>
  <c r="AS409" i="12"/>
  <c r="G409" i="12"/>
  <c r="F409" i="12"/>
  <c r="D409" i="12"/>
  <c r="E409" i="12"/>
  <c r="C409" i="12"/>
  <c r="B409" i="12"/>
  <c r="AN464" i="12"/>
  <c r="AL464" i="12"/>
  <c r="AQ464" i="12"/>
  <c r="AM464" i="12"/>
  <c r="AE464" i="12"/>
  <c r="AI464" i="12"/>
  <c r="AR464" i="12"/>
  <c r="AF464" i="12"/>
  <c r="AJ464" i="12"/>
  <c r="AP464" i="12"/>
  <c r="AK464" i="12"/>
  <c r="AO464" i="12"/>
  <c r="AG464" i="12"/>
  <c r="AH464" i="12"/>
  <c r="AS464" i="12"/>
  <c r="D464" i="12"/>
  <c r="F464" i="12"/>
  <c r="E464" i="12"/>
  <c r="G464" i="12"/>
  <c r="B464" i="12"/>
  <c r="C464" i="12"/>
  <c r="AQ461" i="12"/>
  <c r="AM461" i="12"/>
  <c r="AE461" i="12"/>
  <c r="AI461" i="12"/>
  <c r="AN461" i="12"/>
  <c r="AL461" i="12"/>
  <c r="AO461" i="12"/>
  <c r="AS461" i="12"/>
  <c r="AG461" i="12"/>
  <c r="AH461" i="12"/>
  <c r="AJ461" i="12"/>
  <c r="AR461" i="12"/>
  <c r="AF461" i="12"/>
  <c r="AK461" i="12"/>
  <c r="AP461" i="12"/>
  <c r="F461" i="12"/>
  <c r="E461" i="12"/>
  <c r="D461" i="12"/>
  <c r="G461" i="12"/>
  <c r="C461" i="12"/>
  <c r="B461" i="12"/>
  <c r="AS480" i="12"/>
  <c r="AG480" i="12"/>
  <c r="AH480" i="12"/>
  <c r="AJ480" i="12"/>
  <c r="AR480" i="12"/>
  <c r="AF480" i="12"/>
  <c r="AM480" i="12"/>
  <c r="AI480" i="12"/>
  <c r="AO480" i="12"/>
  <c r="AL480" i="12"/>
  <c r="AN480" i="12"/>
  <c r="AP480" i="12"/>
  <c r="AE480" i="12"/>
  <c r="AK480" i="12"/>
  <c r="AQ480" i="12"/>
  <c r="F480" i="12"/>
  <c r="E480" i="12"/>
  <c r="D480" i="12"/>
  <c r="G480" i="12"/>
  <c r="B480" i="12"/>
  <c r="C480" i="12"/>
  <c r="AK622" i="12"/>
  <c r="AQ622" i="12"/>
  <c r="AE622" i="12"/>
  <c r="AP622" i="12"/>
  <c r="AF622" i="12"/>
  <c r="AG622" i="12"/>
  <c r="AH622" i="12"/>
  <c r="AI622" i="12"/>
  <c r="AO622" i="12"/>
  <c r="AL622" i="12"/>
  <c r="AJ622" i="12"/>
  <c r="AM622" i="12"/>
  <c r="AN622" i="12"/>
  <c r="F622" i="12"/>
  <c r="E622" i="12"/>
  <c r="G622" i="12"/>
  <c r="D622" i="12"/>
  <c r="C622" i="12"/>
  <c r="B622" i="12"/>
  <c r="AI628" i="12"/>
  <c r="AO628" i="12"/>
  <c r="AN628" i="12"/>
  <c r="AH628" i="12"/>
  <c r="AQ628" i="12"/>
  <c r="AE628" i="12"/>
  <c r="AM628" i="12"/>
  <c r="AK628" i="12"/>
  <c r="AP628" i="12"/>
  <c r="AG628" i="12"/>
  <c r="AF628" i="12"/>
  <c r="AJ628" i="12"/>
  <c r="AL628" i="12"/>
  <c r="F628" i="12"/>
  <c r="E628" i="12"/>
  <c r="D628" i="12"/>
  <c r="G628" i="12"/>
  <c r="C628" i="12"/>
  <c r="B628" i="12"/>
  <c r="AM636" i="12"/>
  <c r="AH636" i="12"/>
  <c r="AG636" i="12"/>
  <c r="AE636" i="12"/>
  <c r="AQ636" i="12"/>
  <c r="AF636" i="12"/>
  <c r="AL636" i="12"/>
  <c r="AI636" i="12"/>
  <c r="AO636" i="12"/>
  <c r="AP636" i="12"/>
  <c r="AJ636" i="12"/>
  <c r="AK636" i="12"/>
  <c r="AN636" i="12"/>
  <c r="E636" i="12"/>
  <c r="G636" i="12"/>
  <c r="D636" i="12"/>
  <c r="F636" i="12"/>
  <c r="C636" i="12"/>
  <c r="B636" i="12"/>
  <c r="AQ559" i="12"/>
  <c r="AI559" i="12"/>
  <c r="AE559" i="12"/>
  <c r="AO559" i="12"/>
  <c r="AG559" i="12"/>
  <c r="AP559" i="12"/>
  <c r="AM559" i="12"/>
  <c r="AN559" i="12"/>
  <c r="AL559" i="12"/>
  <c r="AK559" i="12"/>
  <c r="AJ559" i="12"/>
  <c r="AH559" i="12"/>
  <c r="AF559" i="12"/>
  <c r="G559" i="12"/>
  <c r="D559" i="12"/>
  <c r="E559" i="12"/>
  <c r="F559" i="12"/>
  <c r="C559" i="12"/>
  <c r="B559" i="12"/>
  <c r="AQ578" i="12"/>
  <c r="AG578" i="12"/>
  <c r="AM578" i="12"/>
  <c r="AE578" i="12"/>
  <c r="AL578" i="12"/>
  <c r="AN578" i="12"/>
  <c r="AP578" i="12"/>
  <c r="AO578" i="12"/>
  <c r="AK578" i="12"/>
  <c r="AI578" i="12"/>
  <c r="AJ578" i="12"/>
  <c r="AF578" i="12"/>
  <c r="AH578" i="12"/>
  <c r="E578" i="12"/>
  <c r="G578" i="12"/>
  <c r="D578" i="12"/>
  <c r="F578" i="12"/>
  <c r="C578" i="12"/>
  <c r="B578" i="12"/>
  <c r="AQ551" i="12"/>
  <c r="AM551" i="12"/>
  <c r="AE551" i="12"/>
  <c r="AO551" i="12"/>
  <c r="AK551" i="12"/>
  <c r="AN551" i="12"/>
  <c r="AL551" i="12"/>
  <c r="AI551" i="12"/>
  <c r="AG551" i="12"/>
  <c r="AJ551" i="12"/>
  <c r="AP551" i="12"/>
  <c r="AF551" i="12"/>
  <c r="AH551" i="12"/>
  <c r="E551" i="12"/>
  <c r="F551" i="12"/>
  <c r="D551" i="12"/>
  <c r="G551" i="12"/>
  <c r="C551" i="12"/>
  <c r="B551" i="12"/>
  <c r="AH342" i="12"/>
  <c r="AP342" i="12"/>
  <c r="AO342" i="12"/>
  <c r="AK342" i="12"/>
  <c r="AQ342" i="12"/>
  <c r="AJ342" i="12"/>
  <c r="AE342" i="12"/>
  <c r="AI342" i="12"/>
  <c r="AR342" i="12"/>
  <c r="AG342" i="12"/>
  <c r="AS342" i="12"/>
  <c r="AF342" i="12"/>
  <c r="AN342" i="12"/>
  <c r="AL342" i="12"/>
  <c r="AM342" i="12"/>
  <c r="C342" i="12"/>
  <c r="G342" i="12"/>
  <c r="D342" i="12"/>
  <c r="B342" i="12"/>
  <c r="E342" i="12"/>
  <c r="F342" i="12"/>
  <c r="AQ350" i="12"/>
  <c r="AE350" i="12"/>
  <c r="AO350" i="12"/>
  <c r="AL350" i="12"/>
  <c r="AH350" i="12"/>
  <c r="AS350" i="12"/>
  <c r="AG350" i="12"/>
  <c r="AN350" i="12"/>
  <c r="AI350" i="12"/>
  <c r="AF350" i="12"/>
  <c r="AJ350" i="12"/>
  <c r="AK350" i="12"/>
  <c r="AM350" i="12"/>
  <c r="AR350" i="12"/>
  <c r="AP350" i="12"/>
  <c r="F350" i="12"/>
  <c r="G350" i="12"/>
  <c r="E350" i="12"/>
  <c r="D350" i="12"/>
  <c r="C350" i="12"/>
  <c r="B350" i="12"/>
  <c r="AF693" i="12"/>
  <c r="AO693" i="12"/>
  <c r="AP693" i="12"/>
  <c r="AQ693" i="12"/>
  <c r="AE693" i="12"/>
  <c r="AJ693" i="12"/>
  <c r="AG693" i="12"/>
  <c r="AH693" i="12"/>
  <c r="AK693" i="12"/>
  <c r="AI693" i="12"/>
  <c r="AN693" i="12"/>
  <c r="AM693" i="12"/>
  <c r="AL693" i="12"/>
  <c r="G693" i="12"/>
  <c r="E693" i="12"/>
  <c r="F693" i="12"/>
  <c r="D693" i="12"/>
  <c r="C693" i="12"/>
  <c r="B693" i="12"/>
  <c r="AH676" i="12"/>
  <c r="AJ676" i="12"/>
  <c r="AL676" i="12"/>
  <c r="AK676" i="12"/>
  <c r="AQ676" i="12"/>
  <c r="AE676" i="12"/>
  <c r="AF676" i="12"/>
  <c r="AN676" i="12"/>
  <c r="AG676" i="12"/>
  <c r="AM676" i="12"/>
  <c r="AP676" i="12"/>
  <c r="AO676" i="12"/>
  <c r="AI676" i="12"/>
  <c r="D676" i="12"/>
  <c r="F676" i="12"/>
  <c r="E676" i="12"/>
  <c r="G676" i="12"/>
  <c r="C676" i="12"/>
  <c r="B676" i="12"/>
  <c r="AF684" i="12"/>
  <c r="AK684" i="12"/>
  <c r="AG684" i="12"/>
  <c r="AP684" i="12"/>
  <c r="AI684" i="12"/>
  <c r="AQ684" i="12"/>
  <c r="AH684" i="12"/>
  <c r="AE684" i="12"/>
  <c r="AN684" i="12"/>
  <c r="AM684" i="12"/>
  <c r="AL684" i="12"/>
  <c r="AJ684" i="12"/>
  <c r="AO684" i="12"/>
  <c r="G684" i="12"/>
  <c r="E684" i="12"/>
  <c r="F684" i="12"/>
  <c r="D684" i="12"/>
  <c r="C684" i="12"/>
  <c r="B684" i="12"/>
  <c r="AM390" i="12"/>
  <c r="AO390" i="12"/>
  <c r="AI390" i="12"/>
  <c r="AH390" i="12"/>
  <c r="AQ390" i="12"/>
  <c r="AP390" i="12"/>
  <c r="AJ390" i="12"/>
  <c r="AR390" i="12"/>
  <c r="AE390" i="12"/>
  <c r="AF390" i="12"/>
  <c r="AN390" i="12"/>
  <c r="AL390" i="12"/>
  <c r="AG390" i="12"/>
  <c r="AK390" i="12"/>
  <c r="AS390" i="12"/>
  <c r="G390" i="12"/>
  <c r="E390" i="12"/>
  <c r="D390" i="12"/>
  <c r="C390" i="12"/>
  <c r="B390" i="12"/>
  <c r="F390" i="12"/>
  <c r="AQ374" i="12"/>
  <c r="AP374" i="12"/>
  <c r="AJ374" i="12"/>
  <c r="AR374" i="12"/>
  <c r="AF374" i="12"/>
  <c r="AL374" i="12"/>
  <c r="AH374" i="12"/>
  <c r="AK374" i="12"/>
  <c r="AO374" i="12"/>
  <c r="AE374" i="12"/>
  <c r="AS374" i="12"/>
  <c r="AG374" i="12"/>
  <c r="AN374" i="12"/>
  <c r="AI374" i="12"/>
  <c r="AM374" i="12"/>
  <c r="F374" i="12"/>
  <c r="E374" i="12"/>
  <c r="D374" i="12"/>
  <c r="C374" i="12"/>
  <c r="B374" i="12"/>
  <c r="G374" i="12"/>
  <c r="AO335" i="12"/>
  <c r="AG335" i="12"/>
  <c r="AN335" i="12"/>
  <c r="AI335" i="12"/>
  <c r="AM335" i="12"/>
  <c r="AJ335" i="12"/>
  <c r="AK335" i="12"/>
  <c r="AF335" i="12"/>
  <c r="AL335" i="12"/>
  <c r="AH335" i="12"/>
  <c r="AS335" i="12"/>
  <c r="AP335" i="12"/>
  <c r="AQ335" i="12"/>
  <c r="AE335" i="12"/>
  <c r="AR335" i="12"/>
  <c r="F335" i="12"/>
  <c r="E335" i="12"/>
  <c r="G335" i="12"/>
  <c r="D335" i="12"/>
  <c r="C335" i="12"/>
  <c r="B335" i="12"/>
  <c r="AO313" i="12"/>
  <c r="AS313" i="12"/>
  <c r="AR313" i="12"/>
  <c r="AM313" i="12"/>
  <c r="AK313" i="12"/>
  <c r="AG313" i="12"/>
  <c r="AF313" i="12"/>
  <c r="AL313" i="12"/>
  <c r="AQ313" i="12"/>
  <c r="AE313" i="12"/>
  <c r="AP313" i="12"/>
  <c r="AN313" i="12"/>
  <c r="AI313" i="12"/>
  <c r="AJ313" i="12"/>
  <c r="AH313" i="12"/>
  <c r="B313" i="12"/>
  <c r="G313" i="12"/>
  <c r="F313" i="12"/>
  <c r="C313" i="12"/>
  <c r="E313" i="12"/>
  <c r="D313" i="12"/>
  <c r="AQ336" i="12"/>
  <c r="AJ336" i="12"/>
  <c r="AE336" i="12"/>
  <c r="AI336" i="12"/>
  <c r="AR336" i="12"/>
  <c r="AS336" i="12"/>
  <c r="AF336" i="12"/>
  <c r="AG336" i="12"/>
  <c r="AH336" i="12"/>
  <c r="AP336" i="12"/>
  <c r="AO336" i="12"/>
  <c r="AK336" i="12"/>
  <c r="AL336" i="12"/>
  <c r="AM336" i="12"/>
  <c r="AN336" i="12"/>
  <c r="G336" i="12"/>
  <c r="F336" i="12"/>
  <c r="E336" i="12"/>
  <c r="D336" i="12"/>
  <c r="C336" i="12"/>
  <c r="B336" i="12"/>
  <c r="B377" i="1"/>
  <c r="O312" i="13" s="1"/>
  <c r="AO377" i="1"/>
  <c r="AE377" i="1"/>
  <c r="AN377" i="1"/>
  <c r="AF377" i="1"/>
  <c r="AR377" i="1"/>
  <c r="AS377" i="1"/>
  <c r="AL377" i="1"/>
  <c r="AP377" i="1"/>
  <c r="AI377" i="1"/>
  <c r="AM377" i="1"/>
  <c r="AG377" i="1"/>
  <c r="AJ377" i="1"/>
  <c r="AH377" i="1"/>
  <c r="AK377" i="1"/>
  <c r="AQ377" i="1"/>
  <c r="G377" i="1"/>
  <c r="T312" i="13" s="1"/>
  <c r="D377" i="1"/>
  <c r="Q312" i="13" s="1"/>
  <c r="E377" i="1"/>
  <c r="R312" i="13" s="1"/>
  <c r="C377" i="1"/>
  <c r="P312" i="13" s="1"/>
  <c r="F377" i="1"/>
  <c r="S312" i="13" s="1"/>
  <c r="F396" i="1"/>
  <c r="AN396" i="1"/>
  <c r="AE396" i="1"/>
  <c r="AL396" i="1"/>
  <c r="AG396" i="1"/>
  <c r="AJ396" i="1"/>
  <c r="AP396" i="1"/>
  <c r="AR396" i="1"/>
  <c r="AI396" i="1"/>
  <c r="AH396" i="1"/>
  <c r="AM396" i="1"/>
  <c r="AO396" i="1"/>
  <c r="AS396" i="1"/>
  <c r="AF396" i="1"/>
  <c r="AQ396" i="1"/>
  <c r="AK396" i="1"/>
  <c r="D396" i="1"/>
  <c r="B396" i="1"/>
  <c r="G396" i="1"/>
  <c r="C396" i="1"/>
  <c r="E396" i="1"/>
  <c r="G369" i="1"/>
  <c r="T304" i="13" s="1"/>
  <c r="AO369" i="1"/>
  <c r="AM369" i="1"/>
  <c r="AH369" i="1"/>
  <c r="AI369" i="1"/>
  <c r="AS369" i="1"/>
  <c r="AR369" i="1"/>
  <c r="AP369" i="1"/>
  <c r="AN369" i="1"/>
  <c r="AF369" i="1"/>
  <c r="AG369" i="1"/>
  <c r="AL369" i="1"/>
  <c r="AQ369" i="1"/>
  <c r="AE369" i="1"/>
  <c r="AK369" i="1"/>
  <c r="AJ369" i="1"/>
  <c r="B369" i="1"/>
  <c r="O304" i="13" s="1"/>
  <c r="E369" i="1"/>
  <c r="R304" i="13" s="1"/>
  <c r="C369" i="1"/>
  <c r="P304" i="13" s="1"/>
  <c r="F369" i="1"/>
  <c r="S304" i="13" s="1"/>
  <c r="D369" i="1"/>
  <c r="Q304" i="13" s="1"/>
  <c r="AR537" i="12"/>
  <c r="AJ537" i="12"/>
  <c r="AH537" i="12"/>
  <c r="AM537" i="12"/>
  <c r="AI537" i="12"/>
  <c r="AK537" i="12"/>
  <c r="AG537" i="12"/>
  <c r="AE537" i="12"/>
  <c r="AN537" i="12"/>
  <c r="AS537" i="12"/>
  <c r="AO537" i="12"/>
  <c r="AL537" i="12"/>
  <c r="AP537" i="12"/>
  <c r="AF537" i="12"/>
  <c r="AQ537" i="12"/>
  <c r="E537" i="12"/>
  <c r="F537" i="12"/>
  <c r="G537" i="12"/>
  <c r="D537" i="12"/>
  <c r="C537" i="12"/>
  <c r="B537" i="12"/>
  <c r="AS544" i="12"/>
  <c r="AO544" i="12"/>
  <c r="AG544" i="12"/>
  <c r="AF544" i="12"/>
  <c r="AI544" i="12"/>
  <c r="AR544" i="12"/>
  <c r="AE544" i="12"/>
  <c r="AP544" i="12"/>
  <c r="AL544" i="12"/>
  <c r="AJ544" i="12"/>
  <c r="AM544" i="12"/>
  <c r="AN544" i="12"/>
  <c r="AK544" i="12"/>
  <c r="AH544" i="12"/>
  <c r="AQ544" i="12"/>
  <c r="G544" i="12"/>
  <c r="D544" i="12"/>
  <c r="F544" i="12"/>
  <c r="E544" i="12"/>
  <c r="C544" i="12"/>
  <c r="B544" i="12"/>
  <c r="AJ539" i="12"/>
  <c r="AN539" i="12"/>
  <c r="AQ539" i="12"/>
  <c r="AM539" i="12"/>
  <c r="AL539" i="12"/>
  <c r="AE539" i="12"/>
  <c r="AO539" i="12"/>
  <c r="AK539" i="12"/>
  <c r="AG539" i="12"/>
  <c r="AS539" i="12"/>
  <c r="AP539" i="12"/>
  <c r="AH539" i="12"/>
  <c r="AF539" i="12"/>
  <c r="AI539" i="12"/>
  <c r="AR539" i="12"/>
  <c r="D539" i="12"/>
  <c r="E539" i="12"/>
  <c r="G539" i="12"/>
  <c r="F539" i="12"/>
  <c r="C539" i="12"/>
  <c r="B539" i="12"/>
  <c r="AR510" i="12"/>
  <c r="AJ510" i="12"/>
  <c r="AM510" i="12"/>
  <c r="AI510" i="12"/>
  <c r="AK510" i="12"/>
  <c r="AG510" i="12"/>
  <c r="AO510" i="12"/>
  <c r="AN510" i="12"/>
  <c r="AF510" i="12"/>
  <c r="AQ510" i="12"/>
  <c r="AE510" i="12"/>
  <c r="AH510" i="12"/>
  <c r="AP510" i="12"/>
  <c r="AS510" i="12"/>
  <c r="AL510" i="12"/>
  <c r="D510" i="12"/>
  <c r="E510" i="12"/>
  <c r="F510" i="12"/>
  <c r="G510" i="12"/>
  <c r="B510" i="12"/>
  <c r="C510" i="12"/>
  <c r="AN494" i="12"/>
  <c r="AL494" i="12"/>
  <c r="AJ494" i="12"/>
  <c r="AQ494" i="12"/>
  <c r="AM494" i="12"/>
  <c r="AE494" i="12"/>
  <c r="AO494" i="12"/>
  <c r="AK494" i="12"/>
  <c r="AP494" i="12"/>
  <c r="AI494" i="12"/>
  <c r="AH494" i="12"/>
  <c r="AS494" i="12"/>
  <c r="AF494" i="12"/>
  <c r="AR494" i="12"/>
  <c r="AG494" i="12"/>
  <c r="F494" i="12"/>
  <c r="G494" i="12"/>
  <c r="E494" i="12"/>
  <c r="D494" i="12"/>
  <c r="B494" i="12"/>
  <c r="C494" i="12"/>
  <c r="AN440" i="12"/>
  <c r="AQ440" i="12"/>
  <c r="AE440" i="12"/>
  <c r="AK440" i="12"/>
  <c r="AO440" i="12"/>
  <c r="AS440" i="12"/>
  <c r="AM440" i="12"/>
  <c r="AG440" i="12"/>
  <c r="AP440" i="12"/>
  <c r="AI440" i="12"/>
  <c r="AJ440" i="12"/>
  <c r="AF440" i="12"/>
  <c r="AL440" i="12"/>
  <c r="AH440" i="12"/>
  <c r="AR440" i="12"/>
  <c r="D440" i="12"/>
  <c r="E440" i="12"/>
  <c r="G440" i="12"/>
  <c r="F440" i="12"/>
  <c r="B440" i="12"/>
  <c r="C440" i="12"/>
  <c r="AN428" i="12"/>
  <c r="AQ428" i="12"/>
  <c r="AJ428" i="12"/>
  <c r="AR428" i="12"/>
  <c r="AF428" i="12"/>
  <c r="AE428" i="12"/>
  <c r="AP428" i="12"/>
  <c r="AK428" i="12"/>
  <c r="AO428" i="12"/>
  <c r="AG428" i="12"/>
  <c r="AL428" i="12"/>
  <c r="AI428" i="12"/>
  <c r="AH428" i="12"/>
  <c r="AS428" i="12"/>
  <c r="AM428" i="12"/>
  <c r="D428" i="12"/>
  <c r="F428" i="12"/>
  <c r="G428" i="12"/>
  <c r="E428" i="12"/>
  <c r="B428" i="12"/>
  <c r="C428" i="12"/>
  <c r="L266" i="12"/>
  <c r="H266" i="12"/>
  <c r="G266" i="9"/>
  <c r="M266" i="12"/>
  <c r="K266" i="12"/>
  <c r="I266" i="12"/>
  <c r="J266" i="12"/>
  <c r="G253" i="9"/>
  <c r="K253" i="12"/>
  <c r="M253" i="12"/>
  <c r="J253" i="12"/>
  <c r="I253" i="12"/>
  <c r="L253" i="12"/>
  <c r="H253" i="12"/>
  <c r="K252" i="12"/>
  <c r="G252" i="9"/>
  <c r="I252" i="12"/>
  <c r="H252" i="12"/>
  <c r="M252" i="12"/>
  <c r="L252" i="12"/>
  <c r="J252" i="12"/>
  <c r="AQ727" i="1"/>
  <c r="AF727" i="1"/>
  <c r="AE727" i="1"/>
  <c r="AP727" i="1"/>
  <c r="AM727" i="1"/>
  <c r="AG727" i="1"/>
  <c r="AN727" i="1"/>
  <c r="AI727" i="1"/>
  <c r="AO727" i="1"/>
  <c r="AS727" i="1"/>
  <c r="AR727" i="1"/>
  <c r="AJ727" i="1"/>
  <c r="AH727" i="1"/>
  <c r="AK727" i="1"/>
  <c r="AL727" i="1"/>
  <c r="AL577" i="1"/>
  <c r="AH577" i="1"/>
  <c r="AE577" i="1"/>
  <c r="AF577" i="1"/>
  <c r="AN577" i="1"/>
  <c r="AK577" i="1"/>
  <c r="AI577" i="1"/>
  <c r="AQ577" i="1"/>
  <c r="AO577" i="1"/>
  <c r="AP577" i="1"/>
  <c r="AJ577" i="1"/>
  <c r="AM577" i="1"/>
  <c r="AG577" i="1"/>
  <c r="AH524" i="1"/>
  <c r="AJ524" i="1"/>
  <c r="AK524" i="1"/>
  <c r="AP524" i="1"/>
  <c r="AM524" i="1"/>
  <c r="AQ524" i="1"/>
  <c r="AN524" i="1"/>
  <c r="AO524" i="1"/>
  <c r="AL524" i="1"/>
  <c r="AE524" i="1"/>
  <c r="AG524" i="1"/>
  <c r="AI524" i="1"/>
  <c r="AF524" i="1"/>
  <c r="AR524" i="1"/>
  <c r="AS524" i="1"/>
  <c r="AO535" i="1"/>
  <c r="AE535" i="1"/>
  <c r="AP535" i="1"/>
  <c r="AF535" i="1"/>
  <c r="AQ535" i="1"/>
  <c r="AN535" i="1"/>
  <c r="AG535" i="1"/>
  <c r="AS535" i="1"/>
  <c r="AJ535" i="1"/>
  <c r="AI535" i="1"/>
  <c r="AM535" i="1"/>
  <c r="AR535" i="1"/>
  <c r="AH535" i="1"/>
  <c r="AK535" i="1"/>
  <c r="AL535" i="1"/>
  <c r="AN569" i="1"/>
  <c r="AK569" i="1"/>
  <c r="AL569" i="1"/>
  <c r="AH569" i="1"/>
  <c r="AM569" i="1"/>
  <c r="AJ569" i="1"/>
  <c r="AF569" i="1"/>
  <c r="AR569" i="1"/>
  <c r="AI569" i="1"/>
  <c r="AP569" i="1"/>
  <c r="AS569" i="1"/>
  <c r="AO569" i="1"/>
  <c r="AG569" i="1"/>
  <c r="AQ569" i="1"/>
  <c r="AE569" i="1"/>
  <c r="AL525" i="1"/>
  <c r="AM525" i="1"/>
  <c r="AE525" i="1"/>
  <c r="AI525" i="1"/>
  <c r="AJ525" i="1"/>
  <c r="AG525" i="1"/>
  <c r="AO525" i="1"/>
  <c r="AP525" i="1"/>
  <c r="AF525" i="1"/>
  <c r="AH525" i="1"/>
  <c r="AR525" i="1"/>
  <c r="AK525" i="1"/>
  <c r="AQ525" i="1"/>
  <c r="AN525" i="1"/>
  <c r="AS525" i="1"/>
  <c r="AF503" i="1"/>
  <c r="AL503" i="1"/>
  <c r="AH503" i="1"/>
  <c r="AS503" i="1"/>
  <c r="AP503" i="1"/>
  <c r="AQ503" i="1"/>
  <c r="AN503" i="1"/>
  <c r="AG503" i="1"/>
  <c r="AO503" i="1"/>
  <c r="AJ503" i="1"/>
  <c r="AI503" i="1"/>
  <c r="AK503" i="1"/>
  <c r="AR503" i="1"/>
  <c r="AE503" i="1"/>
  <c r="AM503" i="1"/>
  <c r="AE406" i="1"/>
  <c r="AR406" i="1"/>
  <c r="AM406" i="1"/>
  <c r="AK406" i="1"/>
  <c r="AN406" i="1"/>
  <c r="AH406" i="1"/>
  <c r="AI406" i="1"/>
  <c r="AG406" i="1"/>
  <c r="AL406" i="1"/>
  <c r="AJ406" i="1"/>
  <c r="AF406" i="1"/>
  <c r="AS406" i="1"/>
  <c r="AO406" i="1"/>
  <c r="AQ406" i="1"/>
  <c r="AP406" i="1"/>
  <c r="AS724" i="1"/>
  <c r="AQ724" i="1"/>
  <c r="AF724" i="1"/>
  <c r="AG724" i="1"/>
  <c r="AL724" i="1"/>
  <c r="AM724" i="1"/>
  <c r="AP724" i="1"/>
  <c r="AO724" i="1"/>
  <c r="AJ724" i="1"/>
  <c r="AR724" i="1"/>
  <c r="AN724" i="1"/>
  <c r="AE724" i="1"/>
  <c r="AH724" i="1"/>
  <c r="AI724" i="1"/>
  <c r="AK724" i="1"/>
  <c r="AG717" i="1"/>
  <c r="AI717" i="1"/>
  <c r="AO717" i="1"/>
  <c r="AJ717" i="1"/>
  <c r="AH717" i="1"/>
  <c r="AM717" i="1"/>
  <c r="AK717" i="1"/>
  <c r="AQ717" i="1"/>
  <c r="AR717" i="1"/>
  <c r="AF717" i="1"/>
  <c r="AE717" i="1"/>
  <c r="AL717" i="1"/>
  <c r="AN717" i="1"/>
  <c r="AS717" i="1"/>
  <c r="AP717" i="1"/>
  <c r="AL718" i="1"/>
  <c r="AH718" i="1"/>
  <c r="AG718" i="1"/>
  <c r="AI718" i="1"/>
  <c r="AM718" i="1"/>
  <c r="AS718" i="1"/>
  <c r="AQ718" i="1"/>
  <c r="AO718" i="1"/>
  <c r="AJ718" i="1"/>
  <c r="AE718" i="1"/>
  <c r="AP718" i="1"/>
  <c r="AK718" i="1"/>
  <c r="AN718" i="1"/>
  <c r="AR718" i="1"/>
  <c r="AF718" i="1"/>
  <c r="AI572" i="1"/>
  <c r="AH572" i="1"/>
  <c r="AJ572" i="1"/>
  <c r="AR572" i="1"/>
  <c r="AO572" i="1"/>
  <c r="AF572" i="1"/>
  <c r="AL572" i="1"/>
  <c r="AG572" i="1"/>
  <c r="AK572" i="1"/>
  <c r="AS572" i="1"/>
  <c r="AE572" i="1"/>
  <c r="AP572" i="1"/>
  <c r="AM572" i="1"/>
  <c r="AQ572" i="1"/>
  <c r="AN572" i="1"/>
  <c r="AO559" i="1"/>
  <c r="AF559" i="1"/>
  <c r="AQ559" i="1"/>
  <c r="AR559" i="1"/>
  <c r="AS559" i="1"/>
  <c r="AP559" i="1"/>
  <c r="AI559" i="1"/>
  <c r="AL559" i="1"/>
  <c r="AK559" i="1"/>
  <c r="AM559" i="1"/>
  <c r="AN559" i="1"/>
  <c r="AE559" i="1"/>
  <c r="AG559" i="1"/>
  <c r="AH559" i="1"/>
  <c r="AJ559" i="1"/>
  <c r="AM554" i="1"/>
  <c r="AK554" i="1"/>
  <c r="AQ554" i="1"/>
  <c r="AR554" i="1"/>
  <c r="AH554" i="1"/>
  <c r="AF554" i="1"/>
  <c r="AS554" i="1"/>
  <c r="AO554" i="1"/>
  <c r="AN554" i="1"/>
  <c r="AE554" i="1"/>
  <c r="AP554" i="1"/>
  <c r="AL554" i="1"/>
  <c r="AG554" i="1"/>
  <c r="AJ554" i="1"/>
  <c r="AI554" i="1"/>
  <c r="AQ557" i="1"/>
  <c r="AS557" i="1"/>
  <c r="AR557" i="1"/>
  <c r="AF557" i="1"/>
  <c r="AP557" i="1"/>
  <c r="AO557" i="1"/>
  <c r="AN557" i="1"/>
  <c r="AM557" i="1"/>
  <c r="AJ557" i="1"/>
  <c r="AI557" i="1"/>
  <c r="AG557" i="1"/>
  <c r="AL557" i="1"/>
  <c r="AK557" i="1"/>
  <c r="AH557" i="1"/>
  <c r="AE557" i="1"/>
  <c r="AI522" i="1"/>
  <c r="AF522" i="1"/>
  <c r="AR522" i="1"/>
  <c r="AO522" i="1"/>
  <c r="AP522" i="1"/>
  <c r="AN522" i="1"/>
  <c r="AH522" i="1"/>
  <c r="AQ522" i="1"/>
  <c r="AS522" i="1"/>
  <c r="AL522" i="1"/>
  <c r="AE522" i="1"/>
  <c r="AM522" i="1"/>
  <c r="AK522" i="1"/>
  <c r="AJ522" i="1"/>
  <c r="AG522" i="1"/>
  <c r="AR468" i="1"/>
  <c r="AE468" i="1"/>
  <c r="AQ468" i="1"/>
  <c r="AS468" i="1"/>
  <c r="AK468" i="1"/>
  <c r="AL468" i="1"/>
  <c r="AH468" i="1"/>
  <c r="AJ468" i="1"/>
  <c r="AN468" i="1"/>
  <c r="AM468" i="1"/>
  <c r="AP468" i="1"/>
  <c r="AF468" i="1"/>
  <c r="AI468" i="1"/>
  <c r="AG468" i="1"/>
  <c r="AO468" i="1"/>
  <c r="AI478" i="1"/>
  <c r="AN478" i="1"/>
  <c r="AO478" i="1"/>
  <c r="AK478" i="1"/>
  <c r="AS478" i="1"/>
  <c r="AP478" i="1"/>
  <c r="AJ478" i="1"/>
  <c r="AF478" i="1"/>
  <c r="AR478" i="1"/>
  <c r="AH478" i="1"/>
  <c r="AE478" i="1"/>
  <c r="AG478" i="1"/>
  <c r="AQ478" i="1"/>
  <c r="AL478" i="1"/>
  <c r="AM478" i="1"/>
  <c r="AE493" i="1"/>
  <c r="AH493" i="1"/>
  <c r="AI493" i="1"/>
  <c r="AQ493" i="1"/>
  <c r="AM493" i="1"/>
  <c r="AN493" i="1"/>
  <c r="AS493" i="1"/>
  <c r="AF493" i="1"/>
  <c r="AK493" i="1"/>
  <c r="AG493" i="1"/>
  <c r="AP493" i="1"/>
  <c r="AO493" i="1"/>
  <c r="AJ493" i="1"/>
  <c r="AR493" i="1"/>
  <c r="AL493" i="1"/>
  <c r="AG512" i="1"/>
  <c r="AP512" i="1"/>
  <c r="AF512" i="1"/>
  <c r="AS512" i="1"/>
  <c r="AM512" i="1"/>
  <c r="AH512" i="1"/>
  <c r="AR512" i="1"/>
  <c r="AI512" i="1"/>
  <c r="AQ512" i="1"/>
  <c r="AJ512" i="1"/>
  <c r="AN512" i="1"/>
  <c r="AK512" i="1"/>
  <c r="AL512" i="1"/>
  <c r="AE512" i="1"/>
  <c r="AO512" i="1"/>
  <c r="AH440" i="1"/>
  <c r="AR440" i="1"/>
  <c r="AJ440" i="1"/>
  <c r="AS440" i="1"/>
  <c r="AK440" i="1"/>
  <c r="AF440" i="1"/>
  <c r="AL440" i="1"/>
  <c r="AG440" i="1"/>
  <c r="AO440" i="1"/>
  <c r="AI440" i="1"/>
  <c r="AM440" i="1"/>
  <c r="AE440" i="1"/>
  <c r="AQ440" i="1"/>
  <c r="AN440" i="1"/>
  <c r="AP440" i="1"/>
  <c r="AN458" i="1"/>
  <c r="AH458" i="1"/>
  <c r="AJ458" i="1"/>
  <c r="AO458" i="1"/>
  <c r="AK458" i="1"/>
  <c r="AR458" i="1"/>
  <c r="AQ458" i="1"/>
  <c r="AE458" i="1"/>
  <c r="AF458" i="1"/>
  <c r="AL458" i="1"/>
  <c r="AI458" i="1"/>
  <c r="AS458" i="1"/>
  <c r="AM458" i="1"/>
  <c r="AG458" i="1"/>
  <c r="AP458" i="1"/>
  <c r="AH439" i="1"/>
  <c r="AG439" i="1"/>
  <c r="AJ439" i="1"/>
  <c r="AM439" i="1"/>
  <c r="AO439" i="1"/>
  <c r="AE439" i="1"/>
  <c r="AK439" i="1"/>
  <c r="AL439" i="1"/>
  <c r="AP439" i="1"/>
  <c r="AR439" i="1"/>
  <c r="AF439" i="1"/>
  <c r="AN439" i="1"/>
  <c r="AQ439" i="1"/>
  <c r="AI439" i="1"/>
  <c r="AS439" i="1"/>
  <c r="AP633" i="1"/>
  <c r="AI633" i="1"/>
  <c r="AO633" i="1"/>
  <c r="AQ633" i="1"/>
  <c r="AJ633" i="1"/>
  <c r="AE633" i="1"/>
  <c r="AH633" i="1"/>
  <c r="AF633" i="1"/>
  <c r="AM633" i="1"/>
  <c r="AN633" i="1"/>
  <c r="AR633" i="1"/>
  <c r="AS633" i="1"/>
  <c r="AG633" i="1"/>
  <c r="AL633" i="1"/>
  <c r="AK633" i="1"/>
  <c r="AP615" i="1"/>
  <c r="AK615" i="1"/>
  <c r="AO615" i="1"/>
  <c r="AR615" i="1"/>
  <c r="AH615" i="1"/>
  <c r="AQ615" i="1"/>
  <c r="AG615" i="1"/>
  <c r="AN615" i="1"/>
  <c r="AL615" i="1"/>
  <c r="AI615" i="1"/>
  <c r="AE615" i="1"/>
  <c r="AS615" i="1"/>
  <c r="AM615" i="1"/>
  <c r="AF615" i="1"/>
  <c r="AJ615" i="1"/>
  <c r="AP414" i="1"/>
  <c r="AQ414" i="1"/>
  <c r="AR414" i="1"/>
  <c r="AG414" i="1"/>
  <c r="AO414" i="1"/>
  <c r="AE414" i="1"/>
  <c r="AF414" i="1"/>
  <c r="AK414" i="1"/>
  <c r="AS414" i="1"/>
  <c r="AH414" i="1"/>
  <c r="AN414" i="1"/>
  <c r="AL414" i="1"/>
  <c r="AJ414" i="1"/>
  <c r="AI414" i="1"/>
  <c r="AM414" i="1"/>
  <c r="AO413" i="1"/>
  <c r="AE413" i="1"/>
  <c r="AF413" i="1"/>
  <c r="AM413" i="1"/>
  <c r="AI413" i="1"/>
  <c r="AJ413" i="1"/>
  <c r="AS413" i="1"/>
  <c r="AG413" i="1"/>
  <c r="AH413" i="1"/>
  <c r="AQ413" i="1"/>
  <c r="AP413" i="1"/>
  <c r="AR413" i="1"/>
  <c r="AK413" i="1"/>
  <c r="AL413" i="1"/>
  <c r="AN413" i="1"/>
  <c r="AI607" i="1"/>
  <c r="AN607" i="1"/>
  <c r="AP607" i="1"/>
  <c r="AK607" i="1"/>
  <c r="AG607" i="1"/>
  <c r="AM607" i="1"/>
  <c r="AH607" i="1"/>
  <c r="AQ607" i="1"/>
  <c r="AJ607" i="1"/>
  <c r="AL607" i="1"/>
  <c r="AS607" i="1"/>
  <c r="AO607" i="1"/>
  <c r="AE607" i="1"/>
  <c r="AR607" i="1"/>
  <c r="AF607" i="1"/>
  <c r="AK606" i="1"/>
  <c r="AI606" i="1"/>
  <c r="AH606" i="1"/>
  <c r="AL606" i="1"/>
  <c r="AM606" i="1"/>
  <c r="AN606" i="1"/>
  <c r="AG606" i="1"/>
  <c r="AF606" i="1"/>
  <c r="AP606" i="1"/>
  <c r="AO606" i="1"/>
  <c r="AJ606" i="1"/>
  <c r="AS606" i="1"/>
  <c r="AE606" i="1"/>
  <c r="AR606" i="1"/>
  <c r="AQ606" i="1"/>
  <c r="AJ610" i="1"/>
  <c r="AH610" i="1"/>
  <c r="AG610" i="1"/>
  <c r="AR610" i="1"/>
  <c r="AF610" i="1"/>
  <c r="AI610" i="1"/>
  <c r="AS610" i="1"/>
  <c r="AN610" i="1"/>
  <c r="AK610" i="1"/>
  <c r="AM610" i="1"/>
  <c r="AO610" i="1"/>
  <c r="AP610" i="1"/>
  <c r="AQ610" i="1"/>
  <c r="AL610" i="1"/>
  <c r="AE610" i="1"/>
  <c r="AF594" i="1"/>
  <c r="AL594" i="1"/>
  <c r="AJ594" i="1"/>
  <c r="AM594" i="1"/>
  <c r="AN594" i="1"/>
  <c r="AG594" i="1"/>
  <c r="AH594" i="1"/>
  <c r="AP594" i="1"/>
  <c r="AQ594" i="1"/>
  <c r="AS594" i="1"/>
  <c r="AO594" i="1"/>
  <c r="AI594" i="1"/>
  <c r="AR594" i="1"/>
  <c r="AK594" i="1"/>
  <c r="AE594" i="1"/>
  <c r="AF353" i="1"/>
  <c r="AJ353" i="1"/>
  <c r="AS353" i="1"/>
  <c r="AL353" i="1"/>
  <c r="AE353" i="1"/>
  <c r="AM353" i="1"/>
  <c r="AG353" i="1"/>
  <c r="AK353" i="1"/>
  <c r="AO353" i="1"/>
  <c r="AI353" i="1"/>
  <c r="AP353" i="1"/>
  <c r="AR353" i="1"/>
  <c r="AQ353" i="1"/>
  <c r="AN353" i="1"/>
  <c r="AH353" i="1"/>
  <c r="AS366" i="1"/>
  <c r="AF366" i="1"/>
  <c r="AQ366" i="1"/>
  <c r="AH366" i="1"/>
  <c r="AE366" i="1"/>
  <c r="AK366" i="1"/>
  <c r="AL366" i="1"/>
  <c r="AO366" i="1"/>
  <c r="AP366" i="1"/>
  <c r="AG366" i="1"/>
  <c r="AN366" i="1"/>
  <c r="AM366" i="1"/>
  <c r="AR366" i="1"/>
  <c r="AI366" i="1"/>
  <c r="AJ366" i="1"/>
  <c r="AK667" i="1"/>
  <c r="AG667" i="1"/>
  <c r="AP667" i="1"/>
  <c r="AF667" i="1"/>
  <c r="AI667" i="1"/>
  <c r="AQ667" i="1"/>
  <c r="AO667" i="1"/>
  <c r="AJ667" i="1"/>
  <c r="AL667" i="1"/>
  <c r="AS667" i="1"/>
  <c r="AH667" i="1"/>
  <c r="AE667" i="1"/>
  <c r="AN667" i="1"/>
  <c r="AR667" i="1"/>
  <c r="AM667" i="1"/>
  <c r="AM645" i="1"/>
  <c r="AR645" i="1"/>
  <c r="AS645" i="1"/>
  <c r="AK645" i="1"/>
  <c r="AL645" i="1"/>
  <c r="AO645" i="1"/>
  <c r="AN645" i="1"/>
  <c r="AJ645" i="1"/>
  <c r="AP645" i="1"/>
  <c r="AF645" i="1"/>
  <c r="AG645" i="1"/>
  <c r="AI645" i="1"/>
  <c r="AQ645" i="1"/>
  <c r="AH645" i="1"/>
  <c r="AE645" i="1"/>
  <c r="AH330" i="1"/>
  <c r="AR330" i="1"/>
  <c r="AF330" i="1"/>
  <c r="AJ330" i="1"/>
  <c r="AP330" i="1"/>
  <c r="AK330" i="1"/>
  <c r="AL330" i="1"/>
  <c r="AM330" i="1"/>
  <c r="AS330" i="1"/>
  <c r="AN330" i="1"/>
  <c r="AQ330" i="1"/>
  <c r="AO330" i="1"/>
  <c r="AI330" i="1"/>
  <c r="AE330" i="1"/>
  <c r="AG330" i="1"/>
  <c r="AI314" i="1"/>
  <c r="AP314" i="1"/>
  <c r="AL314" i="1"/>
  <c r="AS314" i="1"/>
  <c r="AJ314" i="1"/>
  <c r="AE314" i="1"/>
  <c r="AN314" i="1"/>
  <c r="AG314" i="1"/>
  <c r="AO314" i="1"/>
  <c r="AR314" i="1"/>
  <c r="AK314" i="1"/>
  <c r="AH314" i="1"/>
  <c r="AF314" i="1"/>
  <c r="AQ314" i="1"/>
  <c r="AM314" i="1"/>
  <c r="AK329" i="1"/>
  <c r="AQ329" i="1"/>
  <c r="AH329" i="1"/>
  <c r="AL329" i="1"/>
  <c r="AN329" i="1"/>
  <c r="AJ329" i="1"/>
  <c r="AE329" i="1"/>
  <c r="AP329" i="1"/>
  <c r="AM329" i="1"/>
  <c r="AG329" i="1"/>
  <c r="AR329" i="1"/>
  <c r="AF329" i="1"/>
  <c r="AI329" i="1"/>
  <c r="AO329" i="1"/>
  <c r="AS329" i="1"/>
  <c r="H227" i="12"/>
  <c r="L227" i="12"/>
  <c r="J227" i="12"/>
  <c r="G227" i="9"/>
  <c r="M227" i="12"/>
  <c r="K227" i="12"/>
  <c r="I227" i="12"/>
  <c r="K231" i="12"/>
  <c r="J231" i="12"/>
  <c r="H231" i="12"/>
  <c r="I231" i="12"/>
  <c r="M231" i="12"/>
  <c r="L231" i="12"/>
  <c r="G231" i="9"/>
  <c r="AF666" i="12"/>
  <c r="AK666" i="12"/>
  <c r="AI666" i="12"/>
  <c r="AP666" i="12"/>
  <c r="AJ666" i="12"/>
  <c r="AE666" i="12"/>
  <c r="AL666" i="12"/>
  <c r="AM666" i="12"/>
  <c r="AO666" i="12"/>
  <c r="AG666" i="12"/>
  <c r="AN666" i="12"/>
  <c r="AH666" i="12"/>
  <c r="AQ666" i="12"/>
  <c r="D666" i="12"/>
  <c r="E666" i="12"/>
  <c r="F666" i="12"/>
  <c r="G666" i="12"/>
  <c r="C666" i="12"/>
  <c r="B666" i="12"/>
  <c r="AK661" i="12"/>
  <c r="AG661" i="12"/>
  <c r="AF661" i="12"/>
  <c r="AQ661" i="12"/>
  <c r="AE661" i="12"/>
  <c r="AN661" i="12"/>
  <c r="AL661" i="12"/>
  <c r="AO661" i="12"/>
  <c r="AP661" i="12"/>
  <c r="AM661" i="12"/>
  <c r="AI661" i="12"/>
  <c r="AH661" i="12"/>
  <c r="AJ661" i="12"/>
  <c r="D661" i="12"/>
  <c r="F661" i="12"/>
  <c r="G661" i="12"/>
  <c r="E661" i="12"/>
  <c r="C661" i="12"/>
  <c r="B661" i="12"/>
  <c r="AI715" i="12"/>
  <c r="AK715" i="12"/>
  <c r="AL715" i="12"/>
  <c r="AJ715" i="12"/>
  <c r="AF715" i="12"/>
  <c r="AM715" i="12"/>
  <c r="AQ715" i="12"/>
  <c r="AP715" i="12"/>
  <c r="AE715" i="12"/>
  <c r="AN715" i="12"/>
  <c r="AG715" i="12"/>
  <c r="AH715" i="12"/>
  <c r="AO715" i="12"/>
  <c r="G715" i="12"/>
  <c r="F715" i="12"/>
  <c r="E715" i="12"/>
  <c r="D715" i="12"/>
  <c r="C715" i="12"/>
  <c r="B715" i="12"/>
  <c r="AO722" i="12"/>
  <c r="AM722" i="12"/>
  <c r="AK722" i="12"/>
  <c r="AI722" i="12"/>
  <c r="AG722" i="12"/>
  <c r="AN722" i="12"/>
  <c r="AH722" i="12"/>
  <c r="AJ722" i="12"/>
  <c r="AL722" i="12"/>
  <c r="AP722" i="12"/>
  <c r="AF722" i="12"/>
  <c r="AQ722" i="12"/>
  <c r="AE722" i="12"/>
  <c r="E722" i="12"/>
  <c r="F722" i="12"/>
  <c r="G722" i="12"/>
  <c r="D722" i="12"/>
  <c r="C722" i="12"/>
  <c r="B722" i="12"/>
  <c r="AQ596" i="12"/>
  <c r="AG596" i="12"/>
  <c r="AM596" i="12"/>
  <c r="AE596" i="12"/>
  <c r="AN596" i="12"/>
  <c r="AO596" i="12"/>
  <c r="AL596" i="12"/>
  <c r="AK596" i="12"/>
  <c r="AI596" i="12"/>
  <c r="AJ596" i="12"/>
  <c r="AH596" i="12"/>
  <c r="AP596" i="12"/>
  <c r="AF596" i="12"/>
  <c r="F596" i="12"/>
  <c r="D596" i="12"/>
  <c r="G596" i="12"/>
  <c r="E596" i="12"/>
  <c r="C596" i="12"/>
  <c r="B596" i="12"/>
  <c r="AF582" i="12"/>
  <c r="AO582" i="12"/>
  <c r="AM582" i="12"/>
  <c r="AI582" i="12"/>
  <c r="AJ582" i="12"/>
  <c r="AK582" i="12"/>
  <c r="AG582" i="12"/>
  <c r="AL582" i="12"/>
  <c r="AQ582" i="12"/>
  <c r="AE582" i="12"/>
  <c r="AP582" i="12"/>
  <c r="AN582" i="12"/>
  <c r="AH582" i="12"/>
  <c r="G582" i="12"/>
  <c r="E582" i="12"/>
  <c r="F582" i="12"/>
  <c r="D582" i="12"/>
  <c r="C582" i="12"/>
  <c r="B582" i="12"/>
  <c r="AF589" i="12"/>
  <c r="AG589" i="12"/>
  <c r="AP589" i="12"/>
  <c r="AO589" i="12"/>
  <c r="AH589" i="12"/>
  <c r="AN589" i="12"/>
  <c r="AL589" i="12"/>
  <c r="AI589" i="12"/>
  <c r="AE589" i="12"/>
  <c r="AK589" i="12"/>
  <c r="AQ589" i="12"/>
  <c r="AM589" i="12"/>
  <c r="AJ589" i="12"/>
  <c r="F589" i="12"/>
  <c r="D589" i="12"/>
  <c r="G589" i="12"/>
  <c r="E589" i="12"/>
  <c r="C589" i="12"/>
  <c r="B589" i="12"/>
  <c r="AI418" i="12"/>
  <c r="AR418" i="12"/>
  <c r="AM418" i="12"/>
  <c r="AF418" i="12"/>
  <c r="AN418" i="12"/>
  <c r="AJ418" i="12"/>
  <c r="AH418" i="12"/>
  <c r="AO418" i="12"/>
  <c r="AG418" i="12"/>
  <c r="AQ418" i="12"/>
  <c r="AK418" i="12"/>
  <c r="AE418" i="12"/>
  <c r="AP418" i="12"/>
  <c r="AL418" i="12"/>
  <c r="AS418" i="12"/>
  <c r="D418" i="12"/>
  <c r="G418" i="12"/>
  <c r="E418" i="12"/>
  <c r="F418" i="12"/>
  <c r="C418" i="12"/>
  <c r="B418" i="12"/>
  <c r="AQ413" i="12"/>
  <c r="AE413" i="12"/>
  <c r="AL413" i="12"/>
  <c r="AH413" i="12"/>
  <c r="AK413" i="12"/>
  <c r="AO413" i="12"/>
  <c r="AS413" i="12"/>
  <c r="AM413" i="12"/>
  <c r="AG413" i="12"/>
  <c r="AN413" i="12"/>
  <c r="AI413" i="12"/>
  <c r="AJ413" i="12"/>
  <c r="AF413" i="12"/>
  <c r="AR413" i="12"/>
  <c r="AP413" i="12"/>
  <c r="F413" i="12"/>
  <c r="E413" i="12"/>
  <c r="G413" i="12"/>
  <c r="D413" i="12"/>
  <c r="C413" i="12"/>
  <c r="B413" i="12"/>
  <c r="AM420" i="12"/>
  <c r="AN420" i="12"/>
  <c r="AL420" i="12"/>
  <c r="AS420" i="12"/>
  <c r="AG420" i="12"/>
  <c r="AK420" i="12"/>
  <c r="AH420" i="12"/>
  <c r="AP420" i="12"/>
  <c r="AO420" i="12"/>
  <c r="AI420" i="12"/>
  <c r="AJ420" i="12"/>
  <c r="AR420" i="12"/>
  <c r="AE420" i="12"/>
  <c r="AF420" i="12"/>
  <c r="AQ420" i="12"/>
  <c r="E420" i="12"/>
  <c r="G420" i="12"/>
  <c r="D420" i="12"/>
  <c r="F420" i="12"/>
  <c r="C420" i="12"/>
  <c r="B420" i="12"/>
  <c r="AM477" i="12"/>
  <c r="AI477" i="12"/>
  <c r="AS477" i="12"/>
  <c r="AH477" i="12"/>
  <c r="AG477" i="12"/>
  <c r="AE477" i="12"/>
  <c r="AJ477" i="12"/>
  <c r="AR477" i="12"/>
  <c r="AF477" i="12"/>
  <c r="AK477" i="12"/>
  <c r="AO477" i="12"/>
  <c r="AL477" i="12"/>
  <c r="AP477" i="12"/>
  <c r="AN477" i="12"/>
  <c r="AQ477" i="12"/>
  <c r="D477" i="12"/>
  <c r="F477" i="12"/>
  <c r="E477" i="12"/>
  <c r="G477" i="12"/>
  <c r="B477" i="12"/>
  <c r="C477" i="12"/>
  <c r="AR484" i="12"/>
  <c r="AF484" i="12"/>
  <c r="AQ484" i="12"/>
  <c r="AI484" i="12"/>
  <c r="AE484" i="12"/>
  <c r="AO484" i="12"/>
  <c r="AK484" i="12"/>
  <c r="AP484" i="12"/>
  <c r="AL484" i="12"/>
  <c r="AM484" i="12"/>
  <c r="AS484" i="12"/>
  <c r="AN484" i="12"/>
  <c r="AG484" i="12"/>
  <c r="AH484" i="12"/>
  <c r="AJ484" i="12"/>
  <c r="F484" i="12"/>
  <c r="G484" i="12"/>
  <c r="D484" i="12"/>
  <c r="E484" i="12"/>
  <c r="C484" i="12"/>
  <c r="B484" i="12"/>
  <c r="AM468" i="12"/>
  <c r="AI468" i="12"/>
  <c r="AH468" i="12"/>
  <c r="AS468" i="12"/>
  <c r="AE468" i="12"/>
  <c r="AJ468" i="12"/>
  <c r="AL468" i="12"/>
  <c r="AG468" i="12"/>
  <c r="AK468" i="12"/>
  <c r="AO468" i="12"/>
  <c r="AP468" i="12"/>
  <c r="AQ468" i="12"/>
  <c r="AN468" i="12"/>
  <c r="AF468" i="12"/>
  <c r="AR468" i="12"/>
  <c r="G468" i="12"/>
  <c r="F468" i="12"/>
  <c r="D468" i="12"/>
  <c r="E468" i="12"/>
  <c r="C468" i="12"/>
  <c r="B468" i="12"/>
  <c r="AF633" i="12"/>
  <c r="AJ633" i="12"/>
  <c r="AK633" i="12"/>
  <c r="AM633" i="12"/>
  <c r="AH633" i="12"/>
  <c r="AE633" i="12"/>
  <c r="AQ633" i="12"/>
  <c r="AG633" i="12"/>
  <c r="AL633" i="12"/>
  <c r="AO633" i="12"/>
  <c r="AI633" i="12"/>
  <c r="AP633" i="12"/>
  <c r="AN633" i="12"/>
  <c r="F633" i="12"/>
  <c r="G633" i="12"/>
  <c r="E633" i="12"/>
  <c r="D633" i="12"/>
  <c r="C633" i="12"/>
  <c r="B633" i="12"/>
  <c r="AF616" i="12"/>
  <c r="AH616" i="12"/>
  <c r="AG616" i="12"/>
  <c r="AI616" i="12"/>
  <c r="AO616" i="12"/>
  <c r="AK616" i="12"/>
  <c r="AN616" i="12"/>
  <c r="AP616" i="12"/>
  <c r="AE616" i="12"/>
  <c r="AL616" i="12"/>
  <c r="AQ616" i="12"/>
  <c r="AM616" i="12"/>
  <c r="AJ616" i="12"/>
  <c r="D616" i="12"/>
  <c r="G616" i="12"/>
  <c r="F616" i="12"/>
  <c r="E616" i="12"/>
  <c r="C616" i="12"/>
  <c r="B616" i="12"/>
  <c r="AJ624" i="12"/>
  <c r="AH624" i="12"/>
  <c r="AK624" i="12"/>
  <c r="AO624" i="12"/>
  <c r="AM624" i="12"/>
  <c r="AL624" i="12"/>
  <c r="AG624" i="12"/>
  <c r="AF624" i="12"/>
  <c r="AE624" i="12"/>
  <c r="AP624" i="12"/>
  <c r="AI624" i="12"/>
  <c r="AQ624" i="12"/>
  <c r="AN624" i="12"/>
  <c r="G624" i="12"/>
  <c r="E624" i="12"/>
  <c r="D624" i="12"/>
  <c r="F624" i="12"/>
  <c r="C624" i="12"/>
  <c r="B624" i="12"/>
  <c r="AK570" i="12"/>
  <c r="AG570" i="12"/>
  <c r="AJ570" i="12"/>
  <c r="AF570" i="12"/>
  <c r="AO570" i="12"/>
  <c r="AM570" i="12"/>
  <c r="AI570" i="12"/>
  <c r="AH570" i="12"/>
  <c r="AQ570" i="12"/>
  <c r="AP570" i="12"/>
  <c r="AE570" i="12"/>
  <c r="AN570" i="12"/>
  <c r="AL570" i="12"/>
  <c r="G570" i="12"/>
  <c r="F570" i="12"/>
  <c r="E570" i="12"/>
  <c r="D570" i="12"/>
  <c r="C570" i="12"/>
  <c r="B570" i="12"/>
  <c r="AL566" i="12"/>
  <c r="AJ566" i="12"/>
  <c r="AN566" i="12"/>
  <c r="AQ566" i="12"/>
  <c r="AM566" i="12"/>
  <c r="AE566" i="12"/>
  <c r="AO566" i="12"/>
  <c r="AK566" i="12"/>
  <c r="AP566" i="12"/>
  <c r="AI566" i="12"/>
  <c r="AH566" i="12"/>
  <c r="AG566" i="12"/>
  <c r="AF566" i="12"/>
  <c r="E566" i="12"/>
  <c r="G566" i="12"/>
  <c r="F566" i="12"/>
  <c r="D566" i="12"/>
  <c r="C566" i="12"/>
  <c r="B566" i="12"/>
  <c r="AQ365" i="12"/>
  <c r="AJ365" i="12"/>
  <c r="AR365" i="12"/>
  <c r="AF365" i="12"/>
  <c r="AL365" i="12"/>
  <c r="AH365" i="12"/>
  <c r="AK365" i="12"/>
  <c r="AO365" i="12"/>
  <c r="AS365" i="12"/>
  <c r="AE365" i="12"/>
  <c r="AG365" i="12"/>
  <c r="AN365" i="12"/>
  <c r="AI365" i="12"/>
  <c r="AP365" i="12"/>
  <c r="AM365" i="12"/>
  <c r="G365" i="12"/>
  <c r="E365" i="12"/>
  <c r="D365" i="12"/>
  <c r="C365" i="12"/>
  <c r="B365" i="12"/>
  <c r="F365" i="12"/>
  <c r="AM338" i="12"/>
  <c r="AJ338" i="12"/>
  <c r="AR338" i="12"/>
  <c r="AK338" i="12"/>
  <c r="AF338" i="12"/>
  <c r="AL338" i="12"/>
  <c r="AH338" i="12"/>
  <c r="AS338" i="12"/>
  <c r="AO338" i="12"/>
  <c r="AG338" i="12"/>
  <c r="AQ338" i="12"/>
  <c r="AN338" i="12"/>
  <c r="AI338" i="12"/>
  <c r="AE338" i="12"/>
  <c r="AP338" i="12"/>
  <c r="F338" i="12"/>
  <c r="G338" i="12"/>
  <c r="E338" i="12"/>
  <c r="D338" i="12"/>
  <c r="B338" i="12"/>
  <c r="C338" i="12"/>
  <c r="AE681" i="12"/>
  <c r="AF681" i="12"/>
  <c r="AJ681" i="12"/>
  <c r="AO681" i="12"/>
  <c r="AK681" i="12"/>
  <c r="AP681" i="12"/>
  <c r="AG681" i="12"/>
  <c r="AM681" i="12"/>
  <c r="AL681" i="12"/>
  <c r="AI681" i="12"/>
  <c r="AQ681" i="12"/>
  <c r="AH681" i="12"/>
  <c r="AN681" i="12"/>
  <c r="E681" i="12"/>
  <c r="D681" i="12"/>
  <c r="F681" i="12"/>
  <c r="G681" i="12"/>
  <c r="C681" i="12"/>
  <c r="B681" i="12"/>
  <c r="AI699" i="12"/>
  <c r="AJ699" i="12"/>
  <c r="AL699" i="12"/>
  <c r="AK699" i="12"/>
  <c r="AF699" i="12"/>
  <c r="AP699" i="12"/>
  <c r="AG699" i="12"/>
  <c r="AQ699" i="12"/>
  <c r="AO699" i="12"/>
  <c r="AH699" i="12"/>
  <c r="AE699" i="12"/>
  <c r="AM699" i="12"/>
  <c r="AN699" i="12"/>
  <c r="G699" i="12"/>
  <c r="E699" i="12"/>
  <c r="D699" i="12"/>
  <c r="F699" i="12"/>
  <c r="C699" i="12"/>
  <c r="B699" i="12"/>
  <c r="AE692" i="12"/>
  <c r="AG692" i="12"/>
  <c r="AH692" i="12"/>
  <c r="AF692" i="12"/>
  <c r="AN692" i="12"/>
  <c r="AI692" i="12"/>
  <c r="AJ692" i="12"/>
  <c r="AK692" i="12"/>
  <c r="AL692" i="12"/>
  <c r="AO692" i="12"/>
  <c r="AM692" i="12"/>
  <c r="AQ692" i="12"/>
  <c r="AP692" i="12"/>
  <c r="G692" i="12"/>
  <c r="F692" i="12"/>
  <c r="E692" i="12"/>
  <c r="D692" i="12"/>
  <c r="C692" i="12"/>
  <c r="B692" i="12"/>
  <c r="AM378" i="12"/>
  <c r="AH378" i="12"/>
  <c r="AS378" i="12"/>
  <c r="AP378" i="12"/>
  <c r="AG378" i="12"/>
  <c r="AK378" i="12"/>
  <c r="AI378" i="12"/>
  <c r="AO378" i="12"/>
  <c r="AQ378" i="12"/>
  <c r="AJ378" i="12"/>
  <c r="AR378" i="12"/>
  <c r="AE378" i="12"/>
  <c r="AF378" i="12"/>
  <c r="AN378" i="12"/>
  <c r="AL378" i="12"/>
  <c r="G378" i="12"/>
  <c r="E378" i="12"/>
  <c r="D378" i="12"/>
  <c r="C378" i="12"/>
  <c r="B378" i="12"/>
  <c r="F378" i="12"/>
  <c r="AI397" i="12"/>
  <c r="AO397" i="12"/>
  <c r="AH397" i="12"/>
  <c r="AS397" i="12"/>
  <c r="AG397" i="12"/>
  <c r="AQ397" i="12"/>
  <c r="AK397" i="12"/>
  <c r="AE397" i="12"/>
  <c r="AR397" i="12"/>
  <c r="AM397" i="12"/>
  <c r="AF397" i="12"/>
  <c r="AN397" i="12"/>
  <c r="AP397" i="12"/>
  <c r="AL397" i="12"/>
  <c r="AJ397" i="12"/>
  <c r="E397" i="12"/>
  <c r="D397" i="12"/>
  <c r="B397" i="12"/>
  <c r="F397" i="12"/>
  <c r="G397" i="12"/>
  <c r="C397" i="12"/>
  <c r="AO322" i="12"/>
  <c r="AJ322" i="12"/>
  <c r="AP322" i="12"/>
  <c r="AS322" i="12"/>
  <c r="AR322" i="12"/>
  <c r="AM322" i="12"/>
  <c r="AK322" i="12"/>
  <c r="AG322" i="12"/>
  <c r="AF322" i="12"/>
  <c r="AQ322" i="12"/>
  <c r="AL322" i="12"/>
  <c r="AE322" i="12"/>
  <c r="AN322" i="12"/>
  <c r="AH322" i="12"/>
  <c r="AI322" i="12"/>
  <c r="G322" i="12"/>
  <c r="E322" i="12"/>
  <c r="D322" i="12"/>
  <c r="B322" i="12"/>
  <c r="C322" i="12"/>
  <c r="F322" i="12"/>
  <c r="AH332" i="12"/>
  <c r="AS332" i="12"/>
  <c r="AO332" i="12"/>
  <c r="AG332" i="12"/>
  <c r="AN332" i="12"/>
  <c r="AI332" i="12"/>
  <c r="AJ332" i="12"/>
  <c r="AR332" i="12"/>
  <c r="AL332" i="12"/>
  <c r="AK332" i="12"/>
  <c r="AM332" i="12"/>
  <c r="AP332" i="12"/>
  <c r="AQ332" i="12"/>
  <c r="AE332" i="12"/>
  <c r="AF332" i="12"/>
  <c r="G332" i="12"/>
  <c r="F332" i="12"/>
  <c r="D332" i="12"/>
  <c r="C332" i="12"/>
  <c r="B332" i="12"/>
  <c r="E332" i="12"/>
  <c r="AL323" i="12"/>
  <c r="AS323" i="12"/>
  <c r="AO323" i="12"/>
  <c r="AN323" i="12"/>
  <c r="AI323" i="12"/>
  <c r="AG323" i="12"/>
  <c r="AJ323" i="12"/>
  <c r="AR323" i="12"/>
  <c r="AK323" i="12"/>
  <c r="AP323" i="12"/>
  <c r="AH323" i="12"/>
  <c r="AQ323" i="12"/>
  <c r="AF323" i="12"/>
  <c r="AE323" i="12"/>
  <c r="AM323" i="12"/>
  <c r="D323" i="12"/>
  <c r="C323" i="12"/>
  <c r="G323" i="12"/>
  <c r="F323" i="12"/>
  <c r="E323" i="12"/>
  <c r="B323" i="12"/>
  <c r="G381" i="1"/>
  <c r="T316" i="13" s="1"/>
  <c r="AK381" i="1"/>
  <c r="AO381" i="1"/>
  <c r="AL381" i="1"/>
  <c r="AQ381" i="1"/>
  <c r="AJ381" i="1"/>
  <c r="AM381" i="1"/>
  <c r="AH381" i="1"/>
  <c r="AI381" i="1"/>
  <c r="AP381" i="1"/>
  <c r="AN381" i="1"/>
  <c r="AF381" i="1"/>
  <c r="AE381" i="1"/>
  <c r="AG381" i="1"/>
  <c r="AR381" i="1"/>
  <c r="AS381" i="1"/>
  <c r="B381" i="1"/>
  <c r="O316" i="13" s="1"/>
  <c r="D381" i="1"/>
  <c r="Q316" i="13" s="1"/>
  <c r="C381" i="1"/>
  <c r="P316" i="13" s="1"/>
  <c r="E381" i="1"/>
  <c r="R316" i="13" s="1"/>
  <c r="F381" i="1"/>
  <c r="S316" i="13" s="1"/>
  <c r="C384" i="1"/>
  <c r="P319" i="13" s="1"/>
  <c r="AM384" i="1"/>
  <c r="AG384" i="1"/>
  <c r="AP384" i="1"/>
  <c r="AE384" i="1"/>
  <c r="AQ384" i="1"/>
  <c r="AL384" i="1"/>
  <c r="AO384" i="1"/>
  <c r="AN384" i="1"/>
  <c r="AK384" i="1"/>
  <c r="AS384" i="1"/>
  <c r="AR384" i="1"/>
  <c r="AH384" i="1"/>
  <c r="AI384" i="1"/>
  <c r="AJ384" i="1"/>
  <c r="AF384" i="1"/>
  <c r="F384" i="1"/>
  <c r="S319" i="13" s="1"/>
  <c r="B384" i="1"/>
  <c r="O319" i="13" s="1"/>
  <c r="E384" i="1"/>
  <c r="R319" i="13" s="1"/>
  <c r="G384" i="1"/>
  <c r="T319" i="13" s="1"/>
  <c r="D384" i="1"/>
  <c r="Q319" i="13" s="1"/>
  <c r="E383" i="1"/>
  <c r="R318" i="13" s="1"/>
  <c r="AL383" i="1"/>
  <c r="AP383" i="1"/>
  <c r="AF383" i="1"/>
  <c r="AH383" i="1"/>
  <c r="AJ383" i="1"/>
  <c r="AS383" i="1"/>
  <c r="AE383" i="1"/>
  <c r="AN383" i="1"/>
  <c r="AI383" i="1"/>
  <c r="AR383" i="1"/>
  <c r="AM383" i="1"/>
  <c r="AO383" i="1"/>
  <c r="AQ383" i="1"/>
  <c r="AK383" i="1"/>
  <c r="AG383" i="1"/>
  <c r="C383" i="1"/>
  <c r="P318" i="13" s="1"/>
  <c r="F383" i="1"/>
  <c r="S318" i="13" s="1"/>
  <c r="B383" i="1"/>
  <c r="O318" i="13" s="1"/>
  <c r="G383" i="1"/>
  <c r="T318" i="13" s="1"/>
  <c r="D383" i="1"/>
  <c r="Q318" i="13" s="1"/>
  <c r="AS525" i="12"/>
  <c r="AK525" i="12"/>
  <c r="AG525" i="12"/>
  <c r="AJ525" i="12"/>
  <c r="AH525" i="12"/>
  <c r="AR525" i="12"/>
  <c r="AF525" i="12"/>
  <c r="AM525" i="12"/>
  <c r="AI525" i="12"/>
  <c r="AQ525" i="12"/>
  <c r="AE525" i="12"/>
  <c r="AP525" i="12"/>
  <c r="AN525" i="12"/>
  <c r="AL525" i="12"/>
  <c r="AO525" i="12"/>
  <c r="D525" i="12"/>
  <c r="F525" i="12"/>
  <c r="G525" i="12"/>
  <c r="E525" i="12"/>
  <c r="C525" i="12"/>
  <c r="B525" i="12"/>
  <c r="AQ532" i="12"/>
  <c r="AI532" i="12"/>
  <c r="AE532" i="12"/>
  <c r="AS532" i="12"/>
  <c r="AO532" i="12"/>
  <c r="AG532" i="12"/>
  <c r="AR532" i="12"/>
  <c r="AM532" i="12"/>
  <c r="AF532" i="12"/>
  <c r="AN532" i="12"/>
  <c r="AP532" i="12"/>
  <c r="AJ532" i="12"/>
  <c r="AK532" i="12"/>
  <c r="AH532" i="12"/>
  <c r="AL532" i="12"/>
  <c r="G532" i="12"/>
  <c r="D532" i="12"/>
  <c r="F532" i="12"/>
  <c r="E532" i="12"/>
  <c r="C532" i="12"/>
  <c r="B532" i="12"/>
  <c r="AN527" i="12"/>
  <c r="AL527" i="12"/>
  <c r="AQ527" i="12"/>
  <c r="AM527" i="12"/>
  <c r="AO527" i="12"/>
  <c r="AK527" i="12"/>
  <c r="AR527" i="12"/>
  <c r="AF527" i="12"/>
  <c r="AH527" i="12"/>
  <c r="AS527" i="12"/>
  <c r="AP527" i="12"/>
  <c r="AJ527" i="12"/>
  <c r="AG527" i="12"/>
  <c r="AE527" i="12"/>
  <c r="AI527" i="12"/>
  <c r="F527" i="12"/>
  <c r="G527" i="12"/>
  <c r="D527" i="12"/>
  <c r="E527" i="12"/>
  <c r="C527" i="12"/>
  <c r="B527" i="12"/>
  <c r="AS498" i="12"/>
  <c r="AK498" i="12"/>
  <c r="AG498" i="12"/>
  <c r="AR498" i="12"/>
  <c r="AJ498" i="12"/>
  <c r="AF498" i="12"/>
  <c r="AM498" i="12"/>
  <c r="AI498" i="12"/>
  <c r="AQ498" i="12"/>
  <c r="AP498" i="12"/>
  <c r="AO498" i="12"/>
  <c r="AE498" i="12"/>
  <c r="AN498" i="12"/>
  <c r="AH498" i="12"/>
  <c r="AL498" i="12"/>
  <c r="E498" i="12"/>
  <c r="G498" i="12"/>
  <c r="F498" i="12"/>
  <c r="D498" i="12"/>
  <c r="B498" i="12"/>
  <c r="C498" i="12"/>
  <c r="AS517" i="12"/>
  <c r="AO517" i="12"/>
  <c r="AG517" i="12"/>
  <c r="AP517" i="12"/>
  <c r="AR517" i="12"/>
  <c r="AF517" i="12"/>
  <c r="AL517" i="12"/>
  <c r="AI517" i="12"/>
  <c r="AE517" i="12"/>
  <c r="AH517" i="12"/>
  <c r="AQ517" i="12"/>
  <c r="AJ517" i="12"/>
  <c r="AK517" i="12"/>
  <c r="AM517" i="12"/>
  <c r="AN517" i="12"/>
  <c r="F517" i="12"/>
  <c r="D517" i="12"/>
  <c r="E517" i="12"/>
  <c r="G517" i="12"/>
  <c r="C517" i="12"/>
  <c r="B517" i="12"/>
  <c r="AM450" i="12"/>
  <c r="AI450" i="12"/>
  <c r="AJ450" i="12"/>
  <c r="AS450" i="12"/>
  <c r="AP450" i="12"/>
  <c r="AG450" i="12"/>
  <c r="AR450" i="12"/>
  <c r="AK450" i="12"/>
  <c r="AF450" i="12"/>
  <c r="AO450" i="12"/>
  <c r="AQ450" i="12"/>
  <c r="AE450" i="12"/>
  <c r="AN450" i="12"/>
  <c r="AL450" i="12"/>
  <c r="AH450" i="12"/>
  <c r="G450" i="12"/>
  <c r="E450" i="12"/>
  <c r="D450" i="12"/>
  <c r="F450" i="12"/>
  <c r="B450" i="12"/>
  <c r="C450" i="12"/>
  <c r="AR457" i="12"/>
  <c r="AF457" i="12"/>
  <c r="AP457" i="12"/>
  <c r="AQ457" i="12"/>
  <c r="AI457" i="12"/>
  <c r="AE457" i="12"/>
  <c r="AH457" i="12"/>
  <c r="AO457" i="12"/>
  <c r="AS457" i="12"/>
  <c r="AG457" i="12"/>
  <c r="AL457" i="12"/>
  <c r="AK457" i="12"/>
  <c r="AM457" i="12"/>
  <c r="AJ457" i="12"/>
  <c r="AN457" i="12"/>
  <c r="E457" i="12"/>
  <c r="F457" i="12"/>
  <c r="G457" i="12"/>
  <c r="D457" i="12"/>
  <c r="B457" i="12"/>
  <c r="C457" i="12"/>
  <c r="J256" i="12"/>
  <c r="M256" i="12"/>
  <c r="K256" i="12"/>
  <c r="I256" i="12"/>
  <c r="G256" i="9"/>
  <c r="H256" i="12"/>
  <c r="L256" i="12"/>
  <c r="I265" i="12"/>
  <c r="J265" i="12"/>
  <c r="H265" i="12"/>
  <c r="K265" i="12"/>
  <c r="G265" i="9"/>
  <c r="L265" i="12"/>
  <c r="M265" i="12"/>
  <c r="G264" i="9"/>
  <c r="K264" i="12"/>
  <c r="L264" i="12"/>
  <c r="M264" i="12"/>
  <c r="I264" i="12"/>
  <c r="J264" i="12"/>
  <c r="H264" i="12"/>
  <c r="AK201" i="1"/>
  <c r="AJ201" i="1"/>
  <c r="AH201" i="1"/>
  <c r="AS201" i="1"/>
  <c r="AG201" i="1"/>
  <c r="AO201" i="1"/>
  <c r="AL201" i="1"/>
  <c r="AF201" i="1"/>
  <c r="AE201" i="1"/>
  <c r="AP201" i="1"/>
  <c r="AR201" i="1"/>
  <c r="AM201" i="1"/>
  <c r="AI201" i="1"/>
  <c r="AQ201" i="1"/>
  <c r="AN201" i="1"/>
  <c r="AK189" i="1"/>
  <c r="AJ189" i="1"/>
  <c r="AH189" i="1"/>
  <c r="AL189" i="1"/>
  <c r="AG189" i="1"/>
  <c r="AF189" i="1"/>
  <c r="AE189" i="1"/>
  <c r="AS189" i="1"/>
  <c r="AR189" i="1"/>
  <c r="AO189" i="1"/>
  <c r="AQ189" i="1"/>
  <c r="AP189" i="1"/>
  <c r="AN189" i="1"/>
  <c r="AM189" i="1"/>
  <c r="AI189" i="1"/>
  <c r="AH198" i="1"/>
  <c r="AS198" i="1"/>
  <c r="AG198" i="1"/>
  <c r="AQ198" i="1"/>
  <c r="AE198" i="1"/>
  <c r="AP198" i="1"/>
  <c r="AO198" i="1"/>
  <c r="AN198" i="1"/>
  <c r="AM198" i="1"/>
  <c r="AL198" i="1"/>
  <c r="AI198" i="1"/>
  <c r="AF198" i="1"/>
  <c r="AK198" i="1"/>
  <c r="AJ198" i="1"/>
  <c r="AR198" i="1"/>
  <c r="AQ199" i="1"/>
  <c r="AE199" i="1"/>
  <c r="AP199" i="1"/>
  <c r="AN199" i="1"/>
  <c r="AF199" i="1"/>
  <c r="AS199" i="1"/>
  <c r="AR199" i="1"/>
  <c r="AO199" i="1"/>
  <c r="AM199" i="1"/>
  <c r="AL199" i="1"/>
  <c r="AI199" i="1"/>
  <c r="AK199" i="1"/>
  <c r="AJ199" i="1"/>
  <c r="AH199" i="1"/>
  <c r="AG199" i="1"/>
  <c r="AN163" i="1"/>
  <c r="AL163" i="1"/>
  <c r="AK163" i="1"/>
  <c r="AJ163" i="1"/>
  <c r="AI163" i="1"/>
  <c r="AH163" i="1"/>
  <c r="AR163" i="1"/>
  <c r="AQ163" i="1"/>
  <c r="AP163" i="1"/>
  <c r="AO163" i="1"/>
  <c r="AM163" i="1"/>
  <c r="AG163" i="1"/>
  <c r="AF163" i="1"/>
  <c r="AE163" i="1"/>
  <c r="AS163" i="1"/>
  <c r="AK164" i="1"/>
  <c r="AI164" i="1"/>
  <c r="AH164" i="1"/>
  <c r="AS164" i="1"/>
  <c r="AG164" i="1"/>
  <c r="AR164" i="1"/>
  <c r="AF164" i="1"/>
  <c r="AQ164" i="1"/>
  <c r="AE164" i="1"/>
  <c r="AP164" i="1"/>
  <c r="AO164" i="1"/>
  <c r="AN164" i="1"/>
  <c r="AJ164" i="1"/>
  <c r="AM164" i="1"/>
  <c r="AL164" i="1"/>
  <c r="AH173" i="1"/>
  <c r="AR173" i="1"/>
  <c r="AF173" i="1"/>
  <c r="AQ173" i="1"/>
  <c r="AE173" i="1"/>
  <c r="AP173" i="1"/>
  <c r="AO173" i="1"/>
  <c r="AN173" i="1"/>
  <c r="AK173" i="1"/>
  <c r="AG173" i="1"/>
  <c r="AS173" i="1"/>
  <c r="AJ173" i="1"/>
  <c r="AI173" i="1"/>
  <c r="AM173" i="1"/>
  <c r="AL173" i="1"/>
  <c r="AH182" i="1"/>
  <c r="AQ182" i="1"/>
  <c r="AE182" i="1"/>
  <c r="AF182" i="1"/>
  <c r="AR182" i="1"/>
  <c r="AP182" i="1"/>
  <c r="AO182" i="1"/>
  <c r="AN182" i="1"/>
  <c r="AM182" i="1"/>
  <c r="AJ182" i="1"/>
  <c r="AS182" i="1"/>
  <c r="AL182" i="1"/>
  <c r="AK182" i="1"/>
  <c r="AI182" i="1"/>
  <c r="AG182" i="1"/>
  <c r="AN188" i="1"/>
  <c r="AM188" i="1"/>
  <c r="AK188" i="1"/>
  <c r="AI188" i="1"/>
  <c r="AG188" i="1"/>
  <c r="AF188" i="1"/>
  <c r="AE188" i="1"/>
  <c r="AS188" i="1"/>
  <c r="AR188" i="1"/>
  <c r="AO188" i="1"/>
  <c r="AQ188" i="1"/>
  <c r="AJ188" i="1"/>
  <c r="AH188" i="1"/>
  <c r="AP188" i="1"/>
  <c r="AL188" i="1"/>
  <c r="AK197" i="1"/>
  <c r="AJ197" i="1"/>
  <c r="AH197" i="1"/>
  <c r="AR197" i="1"/>
  <c r="AP197" i="1"/>
  <c r="AO197" i="1"/>
  <c r="AN197" i="1"/>
  <c r="AM197" i="1"/>
  <c r="AL197" i="1"/>
  <c r="AF197" i="1"/>
  <c r="AS197" i="1"/>
  <c r="AQ197" i="1"/>
  <c r="AI197" i="1"/>
  <c r="AG197" i="1"/>
  <c r="AE197" i="1"/>
  <c r="AH206" i="1"/>
  <c r="AS206" i="1"/>
  <c r="AG206" i="1"/>
  <c r="AQ206" i="1"/>
  <c r="AE206" i="1"/>
  <c r="AP206" i="1"/>
  <c r="AL206" i="1"/>
  <c r="AR206" i="1"/>
  <c r="AN206" i="1"/>
  <c r="AM206" i="1"/>
  <c r="AK206" i="1"/>
  <c r="AJ206" i="1"/>
  <c r="AI206" i="1"/>
  <c r="AO206" i="1"/>
  <c r="AF206" i="1"/>
  <c r="AQ207" i="1"/>
  <c r="AE207" i="1"/>
  <c r="AP207" i="1"/>
  <c r="AN207" i="1"/>
  <c r="AM207" i="1"/>
  <c r="AI207" i="1"/>
  <c r="AS207" i="1"/>
  <c r="AR207" i="1"/>
  <c r="AO207" i="1"/>
  <c r="AL207" i="1"/>
  <c r="AH207" i="1"/>
  <c r="AJ207" i="1"/>
  <c r="AG207" i="1"/>
  <c r="AF207" i="1"/>
  <c r="AK207" i="1"/>
  <c r="AN171" i="1"/>
  <c r="AL171" i="1"/>
  <c r="AK171" i="1"/>
  <c r="AJ171" i="1"/>
  <c r="AI171" i="1"/>
  <c r="AH171" i="1"/>
  <c r="AQ171" i="1"/>
  <c r="AE171" i="1"/>
  <c r="AF171" i="1"/>
  <c r="AS171" i="1"/>
  <c r="AR171" i="1"/>
  <c r="AM171" i="1"/>
  <c r="AG171" i="1"/>
  <c r="AP171" i="1"/>
  <c r="AO171" i="1"/>
  <c r="AK172" i="1"/>
  <c r="AI172" i="1"/>
  <c r="AH172" i="1"/>
  <c r="AS172" i="1"/>
  <c r="AG172" i="1"/>
  <c r="AR172" i="1"/>
  <c r="AF172" i="1"/>
  <c r="AQ172" i="1"/>
  <c r="AE172" i="1"/>
  <c r="AN172" i="1"/>
  <c r="AP172" i="1"/>
  <c r="AO172" i="1"/>
  <c r="AM172" i="1"/>
  <c r="AL172" i="1"/>
  <c r="AJ172" i="1"/>
  <c r="AH181" i="1"/>
  <c r="AR181" i="1"/>
  <c r="AF181" i="1"/>
  <c r="AQ181" i="1"/>
  <c r="AE181" i="1"/>
  <c r="AP181" i="1"/>
  <c r="AO181" i="1"/>
  <c r="AN181" i="1"/>
  <c r="AK181" i="1"/>
  <c r="AS181" i="1"/>
  <c r="AM181" i="1"/>
  <c r="AL181" i="1"/>
  <c r="AG181" i="1"/>
  <c r="AJ181" i="1"/>
  <c r="AI181" i="1"/>
  <c r="AH186" i="1"/>
  <c r="AS186" i="1"/>
  <c r="AG186" i="1"/>
  <c r="AQ186" i="1"/>
  <c r="AE186" i="1"/>
  <c r="AI186" i="1"/>
  <c r="AR186" i="1"/>
  <c r="AP186" i="1"/>
  <c r="AO186" i="1"/>
  <c r="AL186" i="1"/>
  <c r="AN186" i="1"/>
  <c r="AM186" i="1"/>
  <c r="AK186" i="1"/>
  <c r="AJ186" i="1"/>
  <c r="AF186" i="1"/>
  <c r="AN196" i="1"/>
  <c r="AM196" i="1"/>
  <c r="AK196" i="1"/>
  <c r="AR196" i="1"/>
  <c r="AP196" i="1"/>
  <c r="AO196" i="1"/>
  <c r="AL196" i="1"/>
  <c r="AJ196" i="1"/>
  <c r="AI196" i="1"/>
  <c r="AF196" i="1"/>
  <c r="AS196" i="1"/>
  <c r="AQ196" i="1"/>
  <c r="AE196" i="1"/>
  <c r="AH196" i="1"/>
  <c r="AG196" i="1"/>
  <c r="AK205" i="1"/>
  <c r="AJ205" i="1"/>
  <c r="AH205" i="1"/>
  <c r="AS205" i="1"/>
  <c r="AG205" i="1"/>
  <c r="AO205" i="1"/>
  <c r="AM205" i="1"/>
  <c r="AI205" i="1"/>
  <c r="AF205" i="1"/>
  <c r="AE205" i="1"/>
  <c r="AQ205" i="1"/>
  <c r="AR205" i="1"/>
  <c r="AP205" i="1"/>
  <c r="AN205" i="1"/>
  <c r="AL205" i="1"/>
  <c r="AS214" i="1"/>
  <c r="AG214" i="1"/>
  <c r="AQ214" i="1"/>
  <c r="AE214" i="1"/>
  <c r="AO214" i="1"/>
  <c r="AM214" i="1"/>
  <c r="AI214" i="1"/>
  <c r="AH214" i="1"/>
  <c r="AF214" i="1"/>
  <c r="AN214" i="1"/>
  <c r="AL214" i="1"/>
  <c r="AR214" i="1"/>
  <c r="AP214" i="1"/>
  <c r="AK214" i="1"/>
  <c r="AJ214" i="1"/>
  <c r="AK176" i="1"/>
  <c r="AI176" i="1"/>
  <c r="AH176" i="1"/>
  <c r="AS176" i="1"/>
  <c r="AG176" i="1"/>
  <c r="AR176" i="1"/>
  <c r="AF176" i="1"/>
  <c r="AQ176" i="1"/>
  <c r="AE176" i="1"/>
  <c r="AN176" i="1"/>
  <c r="AP176" i="1"/>
  <c r="AO176" i="1"/>
  <c r="AM176" i="1"/>
  <c r="AL176" i="1"/>
  <c r="AJ176" i="1"/>
  <c r="AN179" i="1"/>
  <c r="AL179" i="1"/>
  <c r="AK179" i="1"/>
  <c r="AJ179" i="1"/>
  <c r="AI179" i="1"/>
  <c r="AH179" i="1"/>
  <c r="AQ179" i="1"/>
  <c r="AE179" i="1"/>
  <c r="AS179" i="1"/>
  <c r="AR179" i="1"/>
  <c r="AP179" i="1"/>
  <c r="AO179" i="1"/>
  <c r="AF179" i="1"/>
  <c r="AM179" i="1"/>
  <c r="AG179" i="1"/>
  <c r="AK180" i="1"/>
  <c r="AI180" i="1"/>
  <c r="AH180" i="1"/>
  <c r="AS180" i="1"/>
  <c r="AG180" i="1"/>
  <c r="AR180" i="1"/>
  <c r="AF180" i="1"/>
  <c r="AQ180" i="1"/>
  <c r="AE180" i="1"/>
  <c r="AN180" i="1"/>
  <c r="AO180" i="1"/>
  <c r="AM180" i="1"/>
  <c r="AL180" i="1"/>
  <c r="AJ180" i="1"/>
  <c r="AP180" i="1"/>
  <c r="AR209" i="1"/>
  <c r="AF209" i="1"/>
  <c r="AP209" i="1"/>
  <c r="AO209" i="1"/>
  <c r="AN209" i="1"/>
  <c r="AL209" i="1"/>
  <c r="AK209" i="1"/>
  <c r="AG209" i="1"/>
  <c r="AQ209" i="1"/>
  <c r="AM209" i="1"/>
  <c r="AJ209" i="1"/>
  <c r="AI209" i="1"/>
  <c r="AH209" i="1"/>
  <c r="AS209" i="1"/>
  <c r="AE209" i="1"/>
  <c r="AQ187" i="1"/>
  <c r="AE187" i="1"/>
  <c r="AP187" i="1"/>
  <c r="AN187" i="1"/>
  <c r="AI187" i="1"/>
  <c r="AG187" i="1"/>
  <c r="AF187" i="1"/>
  <c r="AS187" i="1"/>
  <c r="AR187" i="1"/>
  <c r="AL187" i="1"/>
  <c r="AO187" i="1"/>
  <c r="AM187" i="1"/>
  <c r="AK187" i="1"/>
  <c r="AJ187" i="1"/>
  <c r="AH187" i="1"/>
  <c r="AN204" i="1"/>
  <c r="AM204" i="1"/>
  <c r="AK204" i="1"/>
  <c r="AJ204" i="1"/>
  <c r="AR204" i="1"/>
  <c r="AF204" i="1"/>
  <c r="AG204" i="1"/>
  <c r="AS204" i="1"/>
  <c r="AQ204" i="1"/>
  <c r="AL204" i="1"/>
  <c r="AH204" i="1"/>
  <c r="AE204" i="1"/>
  <c r="AO204" i="1"/>
  <c r="AI204" i="1"/>
  <c r="AP204" i="1"/>
  <c r="AJ213" i="1"/>
  <c r="AH213" i="1"/>
  <c r="AR213" i="1"/>
  <c r="AF213" i="1"/>
  <c r="AP213" i="1"/>
  <c r="AE213" i="1"/>
  <c r="AS213" i="1"/>
  <c r="AQ213" i="1"/>
  <c r="AL213" i="1"/>
  <c r="AO213" i="1"/>
  <c r="AM213" i="1"/>
  <c r="AK213" i="1"/>
  <c r="AI213" i="1"/>
  <c r="AG213" i="1"/>
  <c r="AN213" i="1"/>
  <c r="AH161" i="1"/>
  <c r="AR161" i="1"/>
  <c r="AF161" i="1"/>
  <c r="AQ161" i="1"/>
  <c r="AE161" i="1"/>
  <c r="AP161" i="1"/>
  <c r="AO161" i="1"/>
  <c r="AN161" i="1"/>
  <c r="AS161" i="1"/>
  <c r="AM161" i="1"/>
  <c r="AL161" i="1"/>
  <c r="AK161" i="1"/>
  <c r="AG161" i="1"/>
  <c r="AJ161" i="1"/>
  <c r="AI161" i="1"/>
  <c r="AH194" i="1"/>
  <c r="AS194" i="1"/>
  <c r="AG194" i="1"/>
  <c r="AQ194" i="1"/>
  <c r="AE194" i="1"/>
  <c r="AO194" i="1"/>
  <c r="AM194" i="1"/>
  <c r="AL194" i="1"/>
  <c r="AK194" i="1"/>
  <c r="AJ194" i="1"/>
  <c r="AI194" i="1"/>
  <c r="AR194" i="1"/>
  <c r="AP194" i="1"/>
  <c r="AN194" i="1"/>
  <c r="AF194" i="1"/>
  <c r="AQ195" i="1"/>
  <c r="AE195" i="1"/>
  <c r="AP195" i="1"/>
  <c r="AN195" i="1"/>
  <c r="AR195" i="1"/>
  <c r="AM195" i="1"/>
  <c r="AL195" i="1"/>
  <c r="AK195" i="1"/>
  <c r="AJ195" i="1"/>
  <c r="AI195" i="1"/>
  <c r="AF195" i="1"/>
  <c r="AO195" i="1"/>
  <c r="AH195" i="1"/>
  <c r="AG195" i="1"/>
  <c r="AS195" i="1"/>
  <c r="AM212" i="1"/>
  <c r="AK212" i="1"/>
  <c r="AI212" i="1"/>
  <c r="AS212" i="1"/>
  <c r="AG212" i="1"/>
  <c r="AR212" i="1"/>
  <c r="AP212" i="1"/>
  <c r="AO212" i="1"/>
  <c r="AH212" i="1"/>
  <c r="AQ212" i="1"/>
  <c r="AJ212" i="1"/>
  <c r="AF212" i="1"/>
  <c r="AE212" i="1"/>
  <c r="AN212" i="1"/>
  <c r="AL212" i="1"/>
  <c r="AQ203" i="1"/>
  <c r="AE203" i="1"/>
  <c r="AP203" i="1"/>
  <c r="AN203" i="1"/>
  <c r="AM203" i="1"/>
  <c r="AI203" i="1"/>
  <c r="AS203" i="1"/>
  <c r="AR203" i="1"/>
  <c r="AO203" i="1"/>
  <c r="AL203" i="1"/>
  <c r="AK203" i="1"/>
  <c r="AG203" i="1"/>
  <c r="AJ203" i="1"/>
  <c r="AH203" i="1"/>
  <c r="AF203" i="1"/>
  <c r="AQ154" i="1"/>
  <c r="AE154" i="1"/>
  <c r="AO154" i="1"/>
  <c r="AN154" i="1"/>
  <c r="AM154" i="1"/>
  <c r="AL154" i="1"/>
  <c r="AK154" i="1"/>
  <c r="AI154" i="1"/>
  <c r="AH154" i="1"/>
  <c r="AG154" i="1"/>
  <c r="AF154" i="1"/>
  <c r="AP154" i="1"/>
  <c r="AJ154" i="1"/>
  <c r="AS154" i="1"/>
  <c r="AR154" i="1"/>
  <c r="AH169" i="1"/>
  <c r="AR169" i="1"/>
  <c r="AF169" i="1"/>
  <c r="AQ169" i="1"/>
  <c r="AE169" i="1"/>
  <c r="AP169" i="1"/>
  <c r="AO169" i="1"/>
  <c r="AN169" i="1"/>
  <c r="AK169" i="1"/>
  <c r="AI169" i="1"/>
  <c r="AG169" i="1"/>
  <c r="AL169" i="1"/>
  <c r="AJ169" i="1"/>
  <c r="AS169" i="1"/>
  <c r="AM169" i="1"/>
  <c r="AN184" i="1"/>
  <c r="AM184" i="1"/>
  <c r="AK184" i="1"/>
  <c r="AF184" i="1"/>
  <c r="AS184" i="1"/>
  <c r="AR184" i="1"/>
  <c r="AQ184" i="1"/>
  <c r="AP184" i="1"/>
  <c r="AO184" i="1"/>
  <c r="AI184" i="1"/>
  <c r="AL184" i="1"/>
  <c r="AJ184" i="1"/>
  <c r="AH184" i="1"/>
  <c r="AG184" i="1"/>
  <c r="AE184" i="1"/>
  <c r="AN200" i="1"/>
  <c r="AM200" i="1"/>
  <c r="AK200" i="1"/>
  <c r="AR200" i="1"/>
  <c r="AF200" i="1"/>
  <c r="AG200" i="1"/>
  <c r="AS200" i="1"/>
  <c r="AQ200" i="1"/>
  <c r="AP200" i="1"/>
  <c r="AJ200" i="1"/>
  <c r="AO200" i="1"/>
  <c r="AL200" i="1"/>
  <c r="AI200" i="1"/>
  <c r="AH200" i="1"/>
  <c r="AE200" i="1"/>
  <c r="AP211" i="1"/>
  <c r="AN211" i="1"/>
  <c r="AL211" i="1"/>
  <c r="AJ211" i="1"/>
  <c r="AR211" i="1"/>
  <c r="AQ211" i="1"/>
  <c r="AM211" i="1"/>
  <c r="AK211" i="1"/>
  <c r="AF211" i="1"/>
  <c r="AS211" i="1"/>
  <c r="AI211" i="1"/>
  <c r="AH211" i="1"/>
  <c r="AG211" i="1"/>
  <c r="AE211" i="1"/>
  <c r="AO211" i="1"/>
  <c r="AQ170" i="1"/>
  <c r="AE170" i="1"/>
  <c r="AO170" i="1"/>
  <c r="AN170" i="1"/>
  <c r="AM170" i="1"/>
  <c r="AL170" i="1"/>
  <c r="AK170" i="1"/>
  <c r="AH170" i="1"/>
  <c r="AS170" i="1"/>
  <c r="AR170" i="1"/>
  <c r="AP170" i="1"/>
  <c r="AJ170" i="1"/>
  <c r="AI170" i="1"/>
  <c r="AG170" i="1"/>
  <c r="AF170" i="1"/>
  <c r="AH202" i="1"/>
  <c r="AS202" i="1"/>
  <c r="AG202" i="1"/>
  <c r="AQ202" i="1"/>
  <c r="AE202" i="1"/>
  <c r="AP202" i="1"/>
  <c r="AL202" i="1"/>
  <c r="AO202" i="1"/>
  <c r="AM202" i="1"/>
  <c r="AK202" i="1"/>
  <c r="AJ202" i="1"/>
  <c r="AI202" i="1"/>
  <c r="AF202" i="1"/>
  <c r="AR202" i="1"/>
  <c r="AN202" i="1"/>
  <c r="AQ162" i="1"/>
  <c r="AE162" i="1"/>
  <c r="AO162" i="1"/>
  <c r="AN162" i="1"/>
  <c r="AM162" i="1"/>
  <c r="AL162" i="1"/>
  <c r="AK162" i="1"/>
  <c r="AI162" i="1"/>
  <c r="AH162" i="1"/>
  <c r="AG162" i="1"/>
  <c r="AF162" i="1"/>
  <c r="AP162" i="1"/>
  <c r="AJ162" i="1"/>
  <c r="AS162" i="1"/>
  <c r="AR162" i="1"/>
  <c r="AN159" i="1"/>
  <c r="AL159" i="1"/>
  <c r="AK159" i="1"/>
  <c r="AJ159" i="1"/>
  <c r="AI159" i="1"/>
  <c r="AH159" i="1"/>
  <c r="AF159" i="1"/>
  <c r="AE159" i="1"/>
  <c r="AS159" i="1"/>
  <c r="AR159" i="1"/>
  <c r="AQ159" i="1"/>
  <c r="AM159" i="1"/>
  <c r="AG159" i="1"/>
  <c r="AP159" i="1"/>
  <c r="AO159" i="1"/>
  <c r="AN192" i="1"/>
  <c r="AM192" i="1"/>
  <c r="AK192" i="1"/>
  <c r="AO192" i="1"/>
  <c r="AJ192" i="1"/>
  <c r="AI192" i="1"/>
  <c r="AH192" i="1"/>
  <c r="AG192" i="1"/>
  <c r="AF192" i="1"/>
  <c r="AR192" i="1"/>
  <c r="AS192" i="1"/>
  <c r="AQ192" i="1"/>
  <c r="AP192" i="1"/>
  <c r="AL192" i="1"/>
  <c r="AE192" i="1"/>
  <c r="AN167" i="1"/>
  <c r="AL167" i="1"/>
  <c r="AK167" i="1"/>
  <c r="AJ167" i="1"/>
  <c r="AI167" i="1"/>
  <c r="AH167" i="1"/>
  <c r="AQ167" i="1"/>
  <c r="AE167" i="1"/>
  <c r="AG167" i="1"/>
  <c r="AF167" i="1"/>
  <c r="AS167" i="1"/>
  <c r="AO167" i="1"/>
  <c r="AM167" i="1"/>
  <c r="AR167" i="1"/>
  <c r="AP167" i="1"/>
  <c r="AS210" i="1"/>
  <c r="AO210" i="1"/>
  <c r="AM210" i="1"/>
  <c r="AP210" i="1"/>
  <c r="AN210" i="1"/>
  <c r="AK210" i="1"/>
  <c r="AJ210" i="1"/>
  <c r="AF210" i="1"/>
  <c r="AE210" i="1"/>
  <c r="AR210" i="1"/>
  <c r="AI210" i="1"/>
  <c r="AQ210" i="1"/>
  <c r="AL210" i="1"/>
  <c r="AH210" i="1"/>
  <c r="AG210" i="1"/>
  <c r="AQ158" i="1"/>
  <c r="AE158" i="1"/>
  <c r="AO158" i="1"/>
  <c r="AN158" i="1"/>
  <c r="AM158" i="1"/>
  <c r="AL158" i="1"/>
  <c r="AK158" i="1"/>
  <c r="AS158" i="1"/>
  <c r="AR158" i="1"/>
  <c r="AP158" i="1"/>
  <c r="AJ158" i="1"/>
  <c r="AI158" i="1"/>
  <c r="AH158" i="1"/>
  <c r="AG158" i="1"/>
  <c r="AF158" i="1"/>
  <c r="AN175" i="1"/>
  <c r="AL175" i="1"/>
  <c r="AK175" i="1"/>
  <c r="AJ175" i="1"/>
  <c r="AI175" i="1"/>
  <c r="AH175" i="1"/>
  <c r="AQ175" i="1"/>
  <c r="AE175" i="1"/>
  <c r="AS175" i="1"/>
  <c r="AR175" i="1"/>
  <c r="AP175" i="1"/>
  <c r="AG175" i="1"/>
  <c r="AF175" i="1"/>
  <c r="AO175" i="1"/>
  <c r="AM175" i="1"/>
  <c r="AK193" i="1"/>
  <c r="AJ193" i="1"/>
  <c r="AH193" i="1"/>
  <c r="AO193" i="1"/>
  <c r="AM193" i="1"/>
  <c r="AL193" i="1"/>
  <c r="AI193" i="1"/>
  <c r="AG193" i="1"/>
  <c r="AF193" i="1"/>
  <c r="AR193" i="1"/>
  <c r="AS193" i="1"/>
  <c r="AN193" i="1"/>
  <c r="AE193" i="1"/>
  <c r="AQ193" i="1"/>
  <c r="AP193" i="1"/>
  <c r="AK185" i="1"/>
  <c r="AJ185" i="1"/>
  <c r="AH185" i="1"/>
  <c r="AF185" i="1"/>
  <c r="AS185" i="1"/>
  <c r="AR185" i="1"/>
  <c r="AQ185" i="1"/>
  <c r="AP185" i="1"/>
  <c r="AO185" i="1"/>
  <c r="AL185" i="1"/>
  <c r="AI185" i="1"/>
  <c r="AG185" i="1"/>
  <c r="AE185" i="1"/>
  <c r="AN185" i="1"/>
  <c r="AM185" i="1"/>
  <c r="AK160" i="1"/>
  <c r="AI160" i="1"/>
  <c r="AH160" i="1"/>
  <c r="AS160" i="1"/>
  <c r="AG160" i="1"/>
  <c r="AR160" i="1"/>
  <c r="AF160" i="1"/>
  <c r="AQ160" i="1"/>
  <c r="AE160" i="1"/>
  <c r="AO160" i="1"/>
  <c r="AN160" i="1"/>
  <c r="AM160" i="1"/>
  <c r="AL160" i="1"/>
  <c r="AJ160" i="1"/>
  <c r="AP160" i="1"/>
  <c r="AH177" i="1"/>
  <c r="AR177" i="1"/>
  <c r="AF177" i="1"/>
  <c r="AQ177" i="1"/>
  <c r="AE177" i="1"/>
  <c r="AP177" i="1"/>
  <c r="AO177" i="1"/>
  <c r="AN177" i="1"/>
  <c r="AK177" i="1"/>
  <c r="AS177" i="1"/>
  <c r="AM177" i="1"/>
  <c r="AI177" i="1"/>
  <c r="AG177" i="1"/>
  <c r="AL177" i="1"/>
  <c r="AJ177" i="1"/>
  <c r="AH157" i="1"/>
  <c r="AR157" i="1"/>
  <c r="AF157" i="1"/>
  <c r="AQ157" i="1"/>
  <c r="AE157" i="1"/>
  <c r="AP157" i="1"/>
  <c r="AO157" i="1"/>
  <c r="AN157" i="1"/>
  <c r="AL157" i="1"/>
  <c r="AK157" i="1"/>
  <c r="AJ157" i="1"/>
  <c r="AI157" i="1"/>
  <c r="AG157" i="1"/>
  <c r="AS157" i="1"/>
  <c r="AM157" i="1"/>
  <c r="AQ166" i="1"/>
  <c r="AE166" i="1"/>
  <c r="AO166" i="1"/>
  <c r="AN166" i="1"/>
  <c r="AM166" i="1"/>
  <c r="AL166" i="1"/>
  <c r="AK166" i="1"/>
  <c r="AS166" i="1"/>
  <c r="AR166" i="1"/>
  <c r="AP166" i="1"/>
  <c r="AJ166" i="1"/>
  <c r="AI166" i="1"/>
  <c r="AH166" i="1"/>
  <c r="AG166" i="1"/>
  <c r="AF166" i="1"/>
  <c r="AQ183" i="1"/>
  <c r="AE183" i="1"/>
  <c r="AP183" i="1"/>
  <c r="AN183" i="1"/>
  <c r="AF183" i="1"/>
  <c r="AS183" i="1"/>
  <c r="AR183" i="1"/>
  <c r="AO183" i="1"/>
  <c r="AM183" i="1"/>
  <c r="AL183" i="1"/>
  <c r="AI183" i="1"/>
  <c r="AH183" i="1"/>
  <c r="AG183" i="1"/>
  <c r="AK183" i="1"/>
  <c r="AJ183" i="1"/>
  <c r="AI208" i="1"/>
  <c r="AS208" i="1"/>
  <c r="AG208" i="1"/>
  <c r="AP208" i="1"/>
  <c r="AO208" i="1"/>
  <c r="AM208" i="1"/>
  <c r="AL208" i="1"/>
  <c r="AF208" i="1"/>
  <c r="AJ208" i="1"/>
  <c r="AE208" i="1"/>
  <c r="AQ208" i="1"/>
  <c r="AR208" i="1"/>
  <c r="AH208" i="1"/>
  <c r="AN208" i="1"/>
  <c r="AK208" i="1"/>
  <c r="AH190" i="1"/>
  <c r="AS190" i="1"/>
  <c r="AG190" i="1"/>
  <c r="AQ190" i="1"/>
  <c r="AE190" i="1"/>
  <c r="AL190" i="1"/>
  <c r="AJ190" i="1"/>
  <c r="AI190" i="1"/>
  <c r="AF190" i="1"/>
  <c r="AO190" i="1"/>
  <c r="AM190" i="1"/>
  <c r="AK190" i="1"/>
  <c r="AP190" i="1"/>
  <c r="AN190" i="1"/>
  <c r="AR190" i="1"/>
  <c r="AQ191" i="1"/>
  <c r="AE191" i="1"/>
  <c r="AP191" i="1"/>
  <c r="AN191" i="1"/>
  <c r="AL191" i="1"/>
  <c r="AJ191" i="1"/>
  <c r="AI191" i="1"/>
  <c r="AH191" i="1"/>
  <c r="AG191" i="1"/>
  <c r="AF191" i="1"/>
  <c r="AR191" i="1"/>
  <c r="AS191" i="1"/>
  <c r="AO191" i="1"/>
  <c r="AM191" i="1"/>
  <c r="AK191" i="1"/>
  <c r="AQ178" i="1"/>
  <c r="AE178" i="1"/>
  <c r="AO178" i="1"/>
  <c r="AN178" i="1"/>
  <c r="AM178" i="1"/>
  <c r="AL178" i="1"/>
  <c r="AK178" i="1"/>
  <c r="AH178" i="1"/>
  <c r="AR178" i="1"/>
  <c r="AP178" i="1"/>
  <c r="AJ178" i="1"/>
  <c r="AI178" i="1"/>
  <c r="AG178" i="1"/>
  <c r="AF178" i="1"/>
  <c r="AS178" i="1"/>
  <c r="AK168" i="1"/>
  <c r="AI168" i="1"/>
  <c r="AH168" i="1"/>
  <c r="AS168" i="1"/>
  <c r="AG168" i="1"/>
  <c r="AR168" i="1"/>
  <c r="AF168" i="1"/>
  <c r="AQ168" i="1"/>
  <c r="AE168" i="1"/>
  <c r="AN168" i="1"/>
  <c r="AP168" i="1"/>
  <c r="AO168" i="1"/>
  <c r="AM168" i="1"/>
  <c r="AL168" i="1"/>
  <c r="AJ168" i="1"/>
  <c r="AN155" i="1"/>
  <c r="AL155" i="1"/>
  <c r="AK155" i="1"/>
  <c r="AJ155" i="1"/>
  <c r="AI155" i="1"/>
  <c r="AH155" i="1"/>
  <c r="AR155" i="1"/>
  <c r="AQ155" i="1"/>
  <c r="AP155" i="1"/>
  <c r="AO155" i="1"/>
  <c r="AM155" i="1"/>
  <c r="AG155" i="1"/>
  <c r="AF155" i="1"/>
  <c r="AE155" i="1"/>
  <c r="AS155" i="1"/>
  <c r="AK156" i="1"/>
  <c r="AI156" i="1"/>
  <c r="AH156" i="1"/>
  <c r="AS156" i="1"/>
  <c r="AG156" i="1"/>
  <c r="AR156" i="1"/>
  <c r="AF156" i="1"/>
  <c r="AQ156" i="1"/>
  <c r="AE156" i="1"/>
  <c r="AP156" i="1"/>
  <c r="AO156" i="1"/>
  <c r="AN156" i="1"/>
  <c r="AJ156" i="1"/>
  <c r="AM156" i="1"/>
  <c r="AL156" i="1"/>
  <c r="AH165" i="1"/>
  <c r="AR165" i="1"/>
  <c r="AF165" i="1"/>
  <c r="AQ165" i="1"/>
  <c r="AE165" i="1"/>
  <c r="AP165" i="1"/>
  <c r="AO165" i="1"/>
  <c r="AN165" i="1"/>
  <c r="AL165" i="1"/>
  <c r="AK165" i="1"/>
  <c r="AJ165" i="1"/>
  <c r="AI165" i="1"/>
  <c r="AG165" i="1"/>
  <c r="AS165" i="1"/>
  <c r="AM165" i="1"/>
  <c r="AQ174" i="1"/>
  <c r="AE174" i="1"/>
  <c r="AO174" i="1"/>
  <c r="AN174" i="1"/>
  <c r="AM174" i="1"/>
  <c r="AL174" i="1"/>
  <c r="AK174" i="1"/>
  <c r="AH174" i="1"/>
  <c r="AS174" i="1"/>
  <c r="AR174" i="1"/>
  <c r="AP174" i="1"/>
  <c r="AJ174" i="1"/>
  <c r="AI174" i="1"/>
  <c r="AG174" i="1"/>
  <c r="AF174" i="1"/>
  <c r="Q160" i="12"/>
  <c r="P160" i="12"/>
  <c r="O160" i="12"/>
  <c r="T160" i="12"/>
  <c r="S160" i="12"/>
  <c r="R160" i="12"/>
  <c r="T209" i="12"/>
  <c r="Q209" i="12"/>
  <c r="P209" i="12"/>
  <c r="O209" i="12"/>
  <c r="S209" i="12"/>
  <c r="R209" i="12"/>
  <c r="Q187" i="12"/>
  <c r="P187" i="12"/>
  <c r="O187" i="12"/>
  <c r="T187" i="12"/>
  <c r="S187" i="12"/>
  <c r="R187" i="12"/>
  <c r="T204" i="12"/>
  <c r="S204" i="12"/>
  <c r="R204" i="12"/>
  <c r="Q204" i="12"/>
  <c r="P204" i="12"/>
  <c r="O204" i="12"/>
  <c r="T213" i="12"/>
  <c r="Q213" i="12"/>
  <c r="P213" i="12"/>
  <c r="O213" i="12"/>
  <c r="S213" i="12"/>
  <c r="R213" i="12"/>
  <c r="T178" i="12"/>
  <c r="S178" i="12"/>
  <c r="R178" i="12"/>
  <c r="Q178" i="12"/>
  <c r="P178" i="12"/>
  <c r="O178" i="12"/>
  <c r="Q168" i="12"/>
  <c r="P168" i="12"/>
  <c r="O168" i="12"/>
  <c r="T168" i="12"/>
  <c r="S168" i="12"/>
  <c r="R168" i="12"/>
  <c r="Q155" i="12"/>
  <c r="P155" i="12"/>
  <c r="O155" i="12"/>
  <c r="T155" i="12"/>
  <c r="S155" i="12"/>
  <c r="R155" i="12"/>
  <c r="T156" i="12"/>
  <c r="S156" i="12"/>
  <c r="R156" i="12"/>
  <c r="Q156" i="12"/>
  <c r="P156" i="12"/>
  <c r="O156" i="12"/>
  <c r="Q165" i="12"/>
  <c r="P165" i="12"/>
  <c r="O165" i="12"/>
  <c r="T165" i="12"/>
  <c r="S165" i="12"/>
  <c r="R165" i="12"/>
  <c r="T174" i="12"/>
  <c r="S174" i="12"/>
  <c r="R174" i="12"/>
  <c r="Q174" i="12"/>
  <c r="P174" i="12"/>
  <c r="O174" i="12"/>
  <c r="T194" i="12"/>
  <c r="S194" i="12"/>
  <c r="R194" i="12"/>
  <c r="Q194" i="12"/>
  <c r="P194" i="12"/>
  <c r="O194" i="12"/>
  <c r="Q195" i="12"/>
  <c r="P195" i="12"/>
  <c r="O195" i="12"/>
  <c r="T195" i="12"/>
  <c r="S195" i="12"/>
  <c r="R195" i="12"/>
  <c r="Q212" i="12"/>
  <c r="O212" i="12"/>
  <c r="S212" i="12"/>
  <c r="P212" i="12"/>
  <c r="T212" i="12"/>
  <c r="R212" i="12"/>
  <c r="Q163" i="12"/>
  <c r="P163" i="12"/>
  <c r="O163" i="12"/>
  <c r="T163" i="12"/>
  <c r="S163" i="12"/>
  <c r="R163" i="12"/>
  <c r="T164" i="12"/>
  <c r="S164" i="12"/>
  <c r="R164" i="12"/>
  <c r="Q164" i="12"/>
  <c r="P164" i="12"/>
  <c r="O164" i="12"/>
  <c r="Q173" i="12"/>
  <c r="P173" i="12"/>
  <c r="O173" i="12"/>
  <c r="T173" i="12"/>
  <c r="S173" i="12"/>
  <c r="R173" i="12"/>
  <c r="T182" i="12"/>
  <c r="S182" i="12"/>
  <c r="R182" i="12"/>
  <c r="Q182" i="12"/>
  <c r="P182" i="12"/>
  <c r="O182" i="12"/>
  <c r="T196" i="12"/>
  <c r="S196" i="12"/>
  <c r="R196" i="12"/>
  <c r="Q196" i="12"/>
  <c r="P196" i="12"/>
  <c r="O196" i="12"/>
  <c r="Q203" i="12"/>
  <c r="P203" i="12"/>
  <c r="O203" i="12"/>
  <c r="T203" i="12"/>
  <c r="S203" i="12"/>
  <c r="R203" i="12"/>
  <c r="Q171" i="12"/>
  <c r="P171" i="12"/>
  <c r="O171" i="12"/>
  <c r="T171" i="12"/>
  <c r="S171" i="12"/>
  <c r="R171" i="12"/>
  <c r="T172" i="12"/>
  <c r="S172" i="12"/>
  <c r="R172" i="12"/>
  <c r="Q172" i="12"/>
  <c r="P172" i="12"/>
  <c r="O172" i="12"/>
  <c r="Q181" i="12"/>
  <c r="P181" i="12"/>
  <c r="O181" i="12"/>
  <c r="T181" i="12"/>
  <c r="S181" i="12"/>
  <c r="R181" i="12"/>
  <c r="Q184" i="12"/>
  <c r="P184" i="12"/>
  <c r="O184" i="12"/>
  <c r="T184" i="12"/>
  <c r="S184" i="12"/>
  <c r="R184" i="12"/>
  <c r="Q200" i="12"/>
  <c r="P200" i="12"/>
  <c r="O200" i="12"/>
  <c r="T200" i="12"/>
  <c r="S200" i="12"/>
  <c r="R200" i="12"/>
  <c r="T211" i="12"/>
  <c r="Q211" i="12"/>
  <c r="P211" i="12"/>
  <c r="O211" i="12"/>
  <c r="S211" i="12"/>
  <c r="R211" i="12"/>
  <c r="Q176" i="12"/>
  <c r="P176" i="12"/>
  <c r="O176" i="12"/>
  <c r="T176" i="12"/>
  <c r="S176" i="12"/>
  <c r="R176" i="12"/>
  <c r="Q179" i="12"/>
  <c r="P179" i="12"/>
  <c r="O179" i="12"/>
  <c r="T179" i="12"/>
  <c r="S179" i="12"/>
  <c r="R179" i="12"/>
  <c r="T180" i="12"/>
  <c r="S180" i="12"/>
  <c r="R180" i="12"/>
  <c r="Q180" i="12"/>
  <c r="P180" i="12"/>
  <c r="O180" i="12"/>
  <c r="T202" i="12"/>
  <c r="S202" i="12"/>
  <c r="R202" i="12"/>
  <c r="Q202" i="12"/>
  <c r="P202" i="12"/>
  <c r="O202" i="12"/>
  <c r="Q161" i="12"/>
  <c r="P161" i="12"/>
  <c r="O161" i="12"/>
  <c r="T161" i="12"/>
  <c r="S161" i="12"/>
  <c r="R161" i="12"/>
  <c r="T186" i="12"/>
  <c r="S186" i="12"/>
  <c r="R186" i="12"/>
  <c r="Q186" i="12"/>
  <c r="P186" i="12"/>
  <c r="O186" i="12"/>
  <c r="T166" i="12"/>
  <c r="S166" i="12"/>
  <c r="R166" i="12"/>
  <c r="Q166" i="12"/>
  <c r="P166" i="12"/>
  <c r="O166" i="12"/>
  <c r="Q192" i="12"/>
  <c r="P192" i="12"/>
  <c r="O192" i="12"/>
  <c r="T192" i="12"/>
  <c r="S192" i="12"/>
  <c r="R192" i="12"/>
  <c r="Q210" i="12"/>
  <c r="S210" i="12"/>
  <c r="T210" i="12"/>
  <c r="R210" i="12"/>
  <c r="P210" i="12"/>
  <c r="O210" i="12"/>
  <c r="T154" i="12"/>
  <c r="S154" i="12"/>
  <c r="R154" i="12"/>
  <c r="Q154" i="12"/>
  <c r="P154" i="12"/>
  <c r="O154" i="12"/>
  <c r="Q169" i="12"/>
  <c r="P169" i="12"/>
  <c r="O169" i="12"/>
  <c r="T169" i="12"/>
  <c r="S169" i="12"/>
  <c r="R169" i="12"/>
  <c r="Q205" i="12"/>
  <c r="P205" i="12"/>
  <c r="O205" i="12"/>
  <c r="T205" i="12"/>
  <c r="S205" i="12"/>
  <c r="R205" i="12"/>
  <c r="Q183" i="12"/>
  <c r="P183" i="12"/>
  <c r="O183" i="12"/>
  <c r="T183" i="12"/>
  <c r="S183" i="12"/>
  <c r="R183" i="12"/>
  <c r="Q193" i="12"/>
  <c r="P193" i="12"/>
  <c r="O193" i="12"/>
  <c r="T193" i="12"/>
  <c r="S193" i="12"/>
  <c r="R193" i="12"/>
  <c r="Q185" i="12"/>
  <c r="P185" i="12"/>
  <c r="O185" i="12"/>
  <c r="T185" i="12"/>
  <c r="S185" i="12"/>
  <c r="R185" i="12"/>
  <c r="T170" i="12"/>
  <c r="S170" i="12"/>
  <c r="R170" i="12"/>
  <c r="Q170" i="12"/>
  <c r="P170" i="12"/>
  <c r="O170" i="12"/>
  <c r="Q214" i="12"/>
  <c r="O214" i="12"/>
  <c r="S214" i="12"/>
  <c r="T214" i="12"/>
  <c r="R214" i="12"/>
  <c r="P214" i="12"/>
  <c r="Q157" i="12"/>
  <c r="P157" i="12"/>
  <c r="O157" i="12"/>
  <c r="T157" i="12"/>
  <c r="S157" i="12"/>
  <c r="R157" i="12"/>
  <c r="Q208" i="12"/>
  <c r="P208" i="12"/>
  <c r="O208" i="12"/>
  <c r="T208" i="12"/>
  <c r="S208" i="12"/>
  <c r="R208" i="12"/>
  <c r="T190" i="12"/>
  <c r="S190" i="12"/>
  <c r="R190" i="12"/>
  <c r="Q190" i="12"/>
  <c r="P190" i="12"/>
  <c r="O190" i="12"/>
  <c r="Q191" i="12"/>
  <c r="P191" i="12"/>
  <c r="O191" i="12"/>
  <c r="T191" i="12"/>
  <c r="S191" i="12"/>
  <c r="R191" i="12"/>
  <c r="T162" i="12"/>
  <c r="S162" i="12"/>
  <c r="R162" i="12"/>
  <c r="Q162" i="12"/>
  <c r="P162" i="12"/>
  <c r="O162" i="12"/>
  <c r="Q159" i="12"/>
  <c r="P159" i="12"/>
  <c r="O159" i="12"/>
  <c r="T159" i="12"/>
  <c r="S159" i="12"/>
  <c r="R159" i="12"/>
  <c r="Q201" i="12"/>
  <c r="P201" i="12"/>
  <c r="O201" i="12"/>
  <c r="T201" i="12"/>
  <c r="S201" i="12"/>
  <c r="R201" i="12"/>
  <c r="Q189" i="12"/>
  <c r="P189" i="12"/>
  <c r="O189" i="12"/>
  <c r="T189" i="12"/>
  <c r="S189" i="12"/>
  <c r="R189" i="12"/>
  <c r="T198" i="12"/>
  <c r="S198" i="12"/>
  <c r="R198" i="12"/>
  <c r="Q198" i="12"/>
  <c r="P198" i="12"/>
  <c r="O198" i="12"/>
  <c r="Q199" i="12"/>
  <c r="P199" i="12"/>
  <c r="O199" i="12"/>
  <c r="T199" i="12"/>
  <c r="S199" i="12"/>
  <c r="R199" i="12"/>
  <c r="Q167" i="12"/>
  <c r="P167" i="12"/>
  <c r="O167" i="12"/>
  <c r="T167" i="12"/>
  <c r="S167" i="12"/>
  <c r="R167" i="12"/>
  <c r="Q177" i="12"/>
  <c r="P177" i="12"/>
  <c r="O177" i="12"/>
  <c r="T177" i="12"/>
  <c r="S177" i="12"/>
  <c r="R177" i="12"/>
  <c r="T188" i="12"/>
  <c r="S188" i="12"/>
  <c r="R188" i="12"/>
  <c r="Q188" i="12"/>
  <c r="P188" i="12"/>
  <c r="O188" i="12"/>
  <c r="Q197" i="12"/>
  <c r="P197" i="12"/>
  <c r="O197" i="12"/>
  <c r="T197" i="12"/>
  <c r="S197" i="12"/>
  <c r="R197" i="12"/>
  <c r="T206" i="12"/>
  <c r="S206" i="12"/>
  <c r="R206" i="12"/>
  <c r="Q206" i="12"/>
  <c r="P206" i="12"/>
  <c r="O206" i="12"/>
  <c r="Q207" i="12"/>
  <c r="P207" i="12"/>
  <c r="O207" i="12"/>
  <c r="T207" i="12"/>
  <c r="S207" i="12"/>
  <c r="R207" i="12"/>
  <c r="T158" i="12"/>
  <c r="S158" i="12"/>
  <c r="R158" i="12"/>
  <c r="Q158" i="12"/>
  <c r="P158" i="12"/>
  <c r="O158" i="12"/>
  <c r="Q175" i="12"/>
  <c r="P175" i="12"/>
  <c r="O175" i="12"/>
  <c r="T175" i="12"/>
  <c r="S175" i="12"/>
  <c r="R175" i="12"/>
  <c r="F667" i="1"/>
  <c r="S602" i="13" s="1"/>
  <c r="E667" i="1"/>
  <c r="R602" i="13" s="1"/>
  <c r="C667" i="1"/>
  <c r="P602" i="13" s="1"/>
  <c r="G667" i="1"/>
  <c r="T602" i="13" s="1"/>
  <c r="D667" i="1"/>
  <c r="Q602" i="13" s="1"/>
  <c r="B667" i="1"/>
  <c r="O602" i="13" s="1"/>
  <c r="B645" i="1"/>
  <c r="O580" i="13" s="1"/>
  <c r="G645" i="1"/>
  <c r="T580" i="13" s="1"/>
  <c r="F645" i="1"/>
  <c r="S580" i="13" s="1"/>
  <c r="D645" i="1"/>
  <c r="Q580" i="13" s="1"/>
  <c r="C645" i="1"/>
  <c r="P580" i="13" s="1"/>
  <c r="E645" i="1"/>
  <c r="R580" i="13" s="1"/>
  <c r="B311" i="1"/>
  <c r="O246" i="13" s="1"/>
  <c r="D311" i="1"/>
  <c r="Q246" i="13" s="1"/>
  <c r="F311" i="1"/>
  <c r="S246" i="13" s="1"/>
  <c r="G311" i="1"/>
  <c r="T246" i="13" s="1"/>
  <c r="C311" i="1"/>
  <c r="P246" i="13" s="1"/>
  <c r="E311" i="1"/>
  <c r="R246" i="13" s="1"/>
  <c r="D689" i="1"/>
  <c r="Q624" i="13" s="1"/>
  <c r="E689" i="1"/>
  <c r="R624" i="13" s="1"/>
  <c r="G689" i="1"/>
  <c r="T624" i="13" s="1"/>
  <c r="B689" i="1"/>
  <c r="O624" i="13" s="1"/>
  <c r="C689" i="1"/>
  <c r="P624" i="13" s="1"/>
  <c r="F689" i="1"/>
  <c r="S624" i="13" s="1"/>
  <c r="F308" i="1"/>
  <c r="S243" i="13" s="1"/>
  <c r="C308" i="1"/>
  <c r="P243" i="13" s="1"/>
  <c r="D308" i="1"/>
  <c r="Q243" i="13" s="1"/>
  <c r="E308" i="1"/>
  <c r="R243" i="13" s="1"/>
  <c r="B308" i="1"/>
  <c r="O243" i="13" s="1"/>
  <c r="G308" i="1"/>
  <c r="T243" i="13" s="1"/>
  <c r="G327" i="1"/>
  <c r="T262" i="13" s="1"/>
  <c r="F327" i="1"/>
  <c r="S262" i="13" s="1"/>
  <c r="D327" i="1"/>
  <c r="Q262" i="13" s="1"/>
  <c r="E327" i="1"/>
  <c r="R262" i="13" s="1"/>
  <c r="B327" i="1"/>
  <c r="O262" i="13" s="1"/>
  <c r="C327" i="1"/>
  <c r="P262" i="13" s="1"/>
  <c r="B317" i="1"/>
  <c r="O252" i="13" s="1"/>
  <c r="F317" i="1"/>
  <c r="S252" i="13" s="1"/>
  <c r="E317" i="1"/>
  <c r="R252" i="13" s="1"/>
  <c r="D317" i="1"/>
  <c r="Q252" i="13" s="1"/>
  <c r="C317" i="1"/>
  <c r="P252" i="13" s="1"/>
  <c r="G317" i="1"/>
  <c r="T252" i="13" s="1"/>
  <c r="D309" i="1"/>
  <c r="Q244" i="13" s="1"/>
  <c r="C309" i="1"/>
  <c r="P244" i="13" s="1"/>
  <c r="G309" i="1"/>
  <c r="T244" i="13" s="1"/>
  <c r="B309" i="1"/>
  <c r="O244" i="13" s="1"/>
  <c r="F309" i="1"/>
  <c r="S244" i="13" s="1"/>
  <c r="E309" i="1"/>
  <c r="R244" i="13" s="1"/>
  <c r="E664" i="1"/>
  <c r="R599" i="13" s="1"/>
  <c r="C664" i="1"/>
  <c r="P599" i="13" s="1"/>
  <c r="B664" i="1"/>
  <c r="O599" i="13" s="1"/>
  <c r="G664" i="1"/>
  <c r="T599" i="13" s="1"/>
  <c r="F664" i="1"/>
  <c r="S599" i="13" s="1"/>
  <c r="D664" i="1"/>
  <c r="Q599" i="13" s="1"/>
  <c r="C669" i="1"/>
  <c r="P604" i="13" s="1"/>
  <c r="G669" i="1"/>
  <c r="T604" i="13" s="1"/>
  <c r="F669" i="1"/>
  <c r="S604" i="13" s="1"/>
  <c r="E669" i="1"/>
  <c r="R604" i="13" s="1"/>
  <c r="D669" i="1"/>
  <c r="Q604" i="13" s="1"/>
  <c r="B669" i="1"/>
  <c r="O604" i="13" s="1"/>
  <c r="E693" i="1"/>
  <c r="R628" i="13" s="1"/>
  <c r="F693" i="1"/>
  <c r="S628" i="13" s="1"/>
  <c r="G693" i="1"/>
  <c r="T628" i="13" s="1"/>
  <c r="D693" i="1"/>
  <c r="Q628" i="13" s="1"/>
  <c r="C693" i="1"/>
  <c r="P628" i="13" s="1"/>
  <c r="B693" i="1"/>
  <c r="O628" i="13" s="1"/>
  <c r="B330" i="1"/>
  <c r="O265" i="13" s="1"/>
  <c r="D330" i="1"/>
  <c r="Q265" i="13" s="1"/>
  <c r="C330" i="1"/>
  <c r="P265" i="13" s="1"/>
  <c r="G330" i="1"/>
  <c r="T265" i="13" s="1"/>
  <c r="F330" i="1"/>
  <c r="S265" i="13" s="1"/>
  <c r="E330" i="1"/>
  <c r="R265" i="13" s="1"/>
  <c r="F314" i="1"/>
  <c r="S249" i="13" s="1"/>
  <c r="C314" i="1"/>
  <c r="P249" i="13" s="1"/>
  <c r="E314" i="1"/>
  <c r="R249" i="13" s="1"/>
  <c r="B314" i="1"/>
  <c r="O249" i="13" s="1"/>
  <c r="D314" i="1"/>
  <c r="Q249" i="13" s="1"/>
  <c r="G314" i="1"/>
  <c r="T249" i="13" s="1"/>
  <c r="E329" i="1"/>
  <c r="R264" i="13" s="1"/>
  <c r="C329" i="1"/>
  <c r="P264" i="13" s="1"/>
  <c r="D329" i="1"/>
  <c r="Q264" i="13" s="1"/>
  <c r="B329" i="1"/>
  <c r="O264" i="13" s="1"/>
  <c r="G329" i="1"/>
  <c r="T264" i="13" s="1"/>
  <c r="F329" i="1"/>
  <c r="S264" i="13" s="1"/>
  <c r="F680" i="1"/>
  <c r="S615" i="13" s="1"/>
  <c r="B680" i="1"/>
  <c r="O615" i="13" s="1"/>
  <c r="E680" i="1"/>
  <c r="R615" i="13" s="1"/>
  <c r="D680" i="1"/>
  <c r="Q615" i="13" s="1"/>
  <c r="G680" i="1"/>
  <c r="T615" i="13" s="1"/>
  <c r="C680" i="1"/>
  <c r="P615" i="13" s="1"/>
  <c r="E675" i="1"/>
  <c r="R610" i="13" s="1"/>
  <c r="D675" i="1"/>
  <c r="Q610" i="13" s="1"/>
  <c r="B675" i="1"/>
  <c r="O610" i="13" s="1"/>
  <c r="C675" i="1"/>
  <c r="P610" i="13" s="1"/>
  <c r="F675" i="1"/>
  <c r="S610" i="13" s="1"/>
  <c r="G675" i="1"/>
  <c r="T610" i="13" s="1"/>
  <c r="G668" i="1"/>
  <c r="T603" i="13" s="1"/>
  <c r="C668" i="1"/>
  <c r="P603" i="13" s="1"/>
  <c r="B668" i="1"/>
  <c r="O603" i="13" s="1"/>
  <c r="D668" i="1"/>
  <c r="Q603" i="13" s="1"/>
  <c r="F668" i="1"/>
  <c r="S603" i="13" s="1"/>
  <c r="E668" i="1"/>
  <c r="R603" i="13" s="1"/>
  <c r="E687" i="1"/>
  <c r="R622" i="13" s="1"/>
  <c r="D687" i="1"/>
  <c r="Q622" i="13" s="1"/>
  <c r="C687" i="1"/>
  <c r="P622" i="13" s="1"/>
  <c r="B687" i="1"/>
  <c r="O622" i="13" s="1"/>
  <c r="F687" i="1"/>
  <c r="S622" i="13" s="1"/>
  <c r="G687" i="1"/>
  <c r="T622" i="13" s="1"/>
  <c r="F700" i="1"/>
  <c r="S635" i="13" s="1"/>
  <c r="C700" i="1"/>
  <c r="P635" i="13" s="1"/>
  <c r="D700" i="1"/>
  <c r="Q635" i="13" s="1"/>
  <c r="B700" i="1"/>
  <c r="O635" i="13" s="1"/>
  <c r="G700" i="1"/>
  <c r="T635" i="13" s="1"/>
  <c r="E700" i="1"/>
  <c r="R635" i="13" s="1"/>
  <c r="G683" i="1"/>
  <c r="T618" i="13" s="1"/>
  <c r="C683" i="1"/>
  <c r="P618" i="13" s="1"/>
  <c r="F683" i="1"/>
  <c r="S618" i="13" s="1"/>
  <c r="E683" i="1"/>
  <c r="R618" i="13" s="1"/>
  <c r="D683" i="1"/>
  <c r="Q618" i="13" s="1"/>
  <c r="B683" i="1"/>
  <c r="O618" i="13" s="1"/>
  <c r="G692" i="1"/>
  <c r="T627" i="13" s="1"/>
  <c r="F692" i="1"/>
  <c r="S627" i="13" s="1"/>
  <c r="E692" i="1"/>
  <c r="R627" i="13" s="1"/>
  <c r="D692" i="1"/>
  <c r="Q627" i="13" s="1"/>
  <c r="C692" i="1"/>
  <c r="P627" i="13" s="1"/>
  <c r="B692" i="1"/>
  <c r="O627" i="13" s="1"/>
  <c r="F315" i="1"/>
  <c r="S250" i="13" s="1"/>
  <c r="B315" i="1"/>
  <c r="O250" i="13" s="1"/>
  <c r="C315" i="1"/>
  <c r="P250" i="13" s="1"/>
  <c r="D315" i="1"/>
  <c r="Q250" i="13" s="1"/>
  <c r="E315" i="1"/>
  <c r="R250" i="13" s="1"/>
  <c r="G315" i="1"/>
  <c r="T250" i="13" s="1"/>
  <c r="F322" i="1"/>
  <c r="S257" i="13" s="1"/>
  <c r="C322" i="1"/>
  <c r="P257" i="13" s="1"/>
  <c r="E322" i="1"/>
  <c r="R257" i="13" s="1"/>
  <c r="G322" i="1"/>
  <c r="T257" i="13" s="1"/>
  <c r="D322" i="1"/>
  <c r="Q257" i="13" s="1"/>
  <c r="B322" i="1"/>
  <c r="O257" i="13" s="1"/>
  <c r="E658" i="1"/>
  <c r="R593" i="13" s="1"/>
  <c r="B658" i="1"/>
  <c r="O593" i="13" s="1"/>
  <c r="D658" i="1"/>
  <c r="Q593" i="13" s="1"/>
  <c r="C658" i="1"/>
  <c r="P593" i="13" s="1"/>
  <c r="F658" i="1"/>
  <c r="S593" i="13" s="1"/>
  <c r="G658" i="1"/>
  <c r="T593" i="13" s="1"/>
  <c r="G649" i="1"/>
  <c r="T584" i="13" s="1"/>
  <c r="C649" i="1"/>
  <c r="P584" i="13" s="1"/>
  <c r="B649" i="1"/>
  <c r="O584" i="13" s="1"/>
  <c r="D649" i="1"/>
  <c r="Q584" i="13" s="1"/>
  <c r="E649" i="1"/>
  <c r="R584" i="13" s="1"/>
  <c r="F649" i="1"/>
  <c r="S584" i="13" s="1"/>
  <c r="E662" i="1"/>
  <c r="R597" i="13" s="1"/>
  <c r="D662" i="1"/>
  <c r="Q597" i="13" s="1"/>
  <c r="G662" i="1"/>
  <c r="T597" i="13" s="1"/>
  <c r="C662" i="1"/>
  <c r="P597" i="13" s="1"/>
  <c r="B662" i="1"/>
  <c r="O597" i="13" s="1"/>
  <c r="F662" i="1"/>
  <c r="S597" i="13" s="1"/>
  <c r="E688" i="1"/>
  <c r="R623" i="13" s="1"/>
  <c r="D688" i="1"/>
  <c r="Q623" i="13" s="1"/>
  <c r="C688" i="1"/>
  <c r="P623" i="13" s="1"/>
  <c r="B688" i="1"/>
  <c r="O623" i="13" s="1"/>
  <c r="G688" i="1"/>
  <c r="T623" i="13" s="1"/>
  <c r="F688" i="1"/>
  <c r="S623" i="13" s="1"/>
  <c r="C694" i="1"/>
  <c r="P629" i="13" s="1"/>
  <c r="F694" i="1"/>
  <c r="S629" i="13" s="1"/>
  <c r="E694" i="1"/>
  <c r="R629" i="13" s="1"/>
  <c r="D694" i="1"/>
  <c r="Q629" i="13" s="1"/>
  <c r="B694" i="1"/>
  <c r="O629" i="13" s="1"/>
  <c r="G694" i="1"/>
  <c r="T629" i="13" s="1"/>
  <c r="B320" i="1"/>
  <c r="O255" i="13" s="1"/>
  <c r="D320" i="1"/>
  <c r="Q255" i="13" s="1"/>
  <c r="C320" i="1"/>
  <c r="P255" i="13" s="1"/>
  <c r="G320" i="1"/>
  <c r="T255" i="13" s="1"/>
  <c r="F320" i="1"/>
  <c r="S255" i="13" s="1"/>
  <c r="E320" i="1"/>
  <c r="R255" i="13" s="1"/>
  <c r="E674" i="1"/>
  <c r="R609" i="13" s="1"/>
  <c r="C674" i="1"/>
  <c r="P609" i="13" s="1"/>
  <c r="B674" i="1"/>
  <c r="O609" i="13" s="1"/>
  <c r="G674" i="1"/>
  <c r="T609" i="13" s="1"/>
  <c r="D674" i="1"/>
  <c r="Q609" i="13" s="1"/>
  <c r="F674" i="1"/>
  <c r="S609" i="13" s="1"/>
  <c r="E699" i="1"/>
  <c r="R634" i="13" s="1"/>
  <c r="D699" i="1"/>
  <c r="Q634" i="13" s="1"/>
  <c r="C699" i="1"/>
  <c r="P634" i="13" s="1"/>
  <c r="B699" i="1"/>
  <c r="O634" i="13" s="1"/>
  <c r="G699" i="1"/>
  <c r="T634" i="13" s="1"/>
  <c r="F699" i="1"/>
  <c r="S634" i="13" s="1"/>
  <c r="F657" i="1"/>
  <c r="S592" i="13" s="1"/>
  <c r="E657" i="1"/>
  <c r="R592" i="13" s="1"/>
  <c r="D657" i="1"/>
  <c r="Q592" i="13" s="1"/>
  <c r="G657" i="1"/>
  <c r="T592" i="13" s="1"/>
  <c r="C657" i="1"/>
  <c r="P592" i="13" s="1"/>
  <c r="B657" i="1"/>
  <c r="O592" i="13" s="1"/>
  <c r="B671" i="1"/>
  <c r="O606" i="13" s="1"/>
  <c r="G671" i="1"/>
  <c r="T606" i="13" s="1"/>
  <c r="E671" i="1"/>
  <c r="R606" i="13" s="1"/>
  <c r="F671" i="1"/>
  <c r="S606" i="13" s="1"/>
  <c r="C671" i="1"/>
  <c r="P606" i="13" s="1"/>
  <c r="D671" i="1"/>
  <c r="Q606" i="13" s="1"/>
  <c r="B672" i="1"/>
  <c r="O607" i="13" s="1"/>
  <c r="E672" i="1"/>
  <c r="R607" i="13" s="1"/>
  <c r="G672" i="1"/>
  <c r="T607" i="13" s="1"/>
  <c r="C672" i="1"/>
  <c r="P607" i="13" s="1"/>
  <c r="F672" i="1"/>
  <c r="S607" i="13" s="1"/>
  <c r="D672" i="1"/>
  <c r="Q607" i="13" s="1"/>
  <c r="C650" i="1"/>
  <c r="P585" i="13" s="1"/>
  <c r="G650" i="1"/>
  <c r="T585" i="13" s="1"/>
  <c r="F650" i="1"/>
  <c r="S585" i="13" s="1"/>
  <c r="B650" i="1"/>
  <c r="O585" i="13" s="1"/>
  <c r="D650" i="1"/>
  <c r="Q585" i="13" s="1"/>
  <c r="E650" i="1"/>
  <c r="R585" i="13" s="1"/>
  <c r="G334" i="1"/>
  <c r="T269" i="13" s="1"/>
  <c r="B334" i="1"/>
  <c r="O269" i="13" s="1"/>
  <c r="F334" i="1"/>
  <c r="S269" i="13" s="1"/>
  <c r="E334" i="1"/>
  <c r="R269" i="13" s="1"/>
  <c r="D334" i="1"/>
  <c r="Q269" i="13" s="1"/>
  <c r="C334" i="1"/>
  <c r="P269" i="13" s="1"/>
  <c r="B695" i="1"/>
  <c r="O630" i="13" s="1"/>
  <c r="D695" i="1"/>
  <c r="Q630" i="13" s="1"/>
  <c r="C695" i="1"/>
  <c r="P630" i="13" s="1"/>
  <c r="E695" i="1"/>
  <c r="R630" i="13" s="1"/>
  <c r="F695" i="1"/>
  <c r="S630" i="13" s="1"/>
  <c r="G695" i="1"/>
  <c r="T630" i="13" s="1"/>
  <c r="D677" i="1"/>
  <c r="Q612" i="13" s="1"/>
  <c r="F677" i="1"/>
  <c r="S612" i="13" s="1"/>
  <c r="B677" i="1"/>
  <c r="O612" i="13" s="1"/>
  <c r="G677" i="1"/>
  <c r="T612" i="13" s="1"/>
  <c r="C677" i="1"/>
  <c r="P612" i="13" s="1"/>
  <c r="E677" i="1"/>
  <c r="R612" i="13" s="1"/>
  <c r="D682" i="1"/>
  <c r="Q617" i="13" s="1"/>
  <c r="F682" i="1"/>
  <c r="S617" i="13" s="1"/>
  <c r="E682" i="1"/>
  <c r="R617" i="13" s="1"/>
  <c r="G682" i="1"/>
  <c r="T617" i="13" s="1"/>
  <c r="C682" i="1"/>
  <c r="P617" i="13" s="1"/>
  <c r="B682" i="1"/>
  <c r="O617" i="13" s="1"/>
  <c r="E651" i="1"/>
  <c r="R586" i="13" s="1"/>
  <c r="C651" i="1"/>
  <c r="P586" i="13" s="1"/>
  <c r="B651" i="1"/>
  <c r="O586" i="13" s="1"/>
  <c r="D651" i="1"/>
  <c r="Q586" i="13" s="1"/>
  <c r="G651" i="1"/>
  <c r="T586" i="13" s="1"/>
  <c r="F651" i="1"/>
  <c r="S586" i="13" s="1"/>
  <c r="D659" i="1"/>
  <c r="Q594" i="13" s="1"/>
  <c r="F659" i="1"/>
  <c r="S594" i="13" s="1"/>
  <c r="G659" i="1"/>
  <c r="T594" i="13" s="1"/>
  <c r="E659" i="1"/>
  <c r="R594" i="13" s="1"/>
  <c r="B659" i="1"/>
  <c r="O594" i="13" s="1"/>
  <c r="C659" i="1"/>
  <c r="P594" i="13" s="1"/>
  <c r="C666" i="1"/>
  <c r="P601" i="13" s="1"/>
  <c r="G666" i="1"/>
  <c r="T601" i="13" s="1"/>
  <c r="D666" i="1"/>
  <c r="Q601" i="13" s="1"/>
  <c r="F666" i="1"/>
  <c r="S601" i="13" s="1"/>
  <c r="E666" i="1"/>
  <c r="R601" i="13" s="1"/>
  <c r="B666" i="1"/>
  <c r="O601" i="13" s="1"/>
  <c r="D660" i="1"/>
  <c r="Q595" i="13" s="1"/>
  <c r="E660" i="1"/>
  <c r="R595" i="13" s="1"/>
  <c r="G660" i="1"/>
  <c r="T595" i="13" s="1"/>
  <c r="B660" i="1"/>
  <c r="O595" i="13" s="1"/>
  <c r="C660" i="1"/>
  <c r="P595" i="13" s="1"/>
  <c r="F660" i="1"/>
  <c r="S595" i="13" s="1"/>
  <c r="E676" i="1"/>
  <c r="R611" i="13" s="1"/>
  <c r="C676" i="1"/>
  <c r="P611" i="13" s="1"/>
  <c r="D676" i="1"/>
  <c r="Q611" i="13" s="1"/>
  <c r="B676" i="1"/>
  <c r="O611" i="13" s="1"/>
  <c r="F676" i="1"/>
  <c r="S611" i="13" s="1"/>
  <c r="G676" i="1"/>
  <c r="T611" i="13" s="1"/>
  <c r="F684" i="1"/>
  <c r="S619" i="13" s="1"/>
  <c r="G684" i="1"/>
  <c r="T619" i="13" s="1"/>
  <c r="E684" i="1"/>
  <c r="R619" i="13" s="1"/>
  <c r="C684" i="1"/>
  <c r="P619" i="13" s="1"/>
  <c r="D684" i="1"/>
  <c r="Q619" i="13" s="1"/>
  <c r="B684" i="1"/>
  <c r="O619" i="13" s="1"/>
  <c r="B335" i="1"/>
  <c r="O270" i="13" s="1"/>
  <c r="G335" i="1"/>
  <c r="T270" i="13" s="1"/>
  <c r="F335" i="1"/>
  <c r="S270" i="13" s="1"/>
  <c r="E335" i="1"/>
  <c r="R270" i="13" s="1"/>
  <c r="C335" i="1"/>
  <c r="P270" i="13" s="1"/>
  <c r="D335" i="1"/>
  <c r="Q270" i="13" s="1"/>
  <c r="G652" i="1"/>
  <c r="T587" i="13" s="1"/>
  <c r="D652" i="1"/>
  <c r="Q587" i="13" s="1"/>
  <c r="C652" i="1"/>
  <c r="P587" i="13" s="1"/>
  <c r="B652" i="1"/>
  <c r="O587" i="13" s="1"/>
  <c r="F652" i="1"/>
  <c r="S587" i="13" s="1"/>
  <c r="E652" i="1"/>
  <c r="R587" i="13" s="1"/>
  <c r="D661" i="1"/>
  <c r="Q596" i="13" s="1"/>
  <c r="C661" i="1"/>
  <c r="P596" i="13" s="1"/>
  <c r="B661" i="1"/>
  <c r="O596" i="13" s="1"/>
  <c r="E661" i="1"/>
  <c r="R596" i="13" s="1"/>
  <c r="G661" i="1"/>
  <c r="T596" i="13" s="1"/>
  <c r="F661" i="1"/>
  <c r="S596" i="13" s="1"/>
  <c r="B644" i="1"/>
  <c r="O579" i="13" s="1"/>
  <c r="E644" i="1"/>
  <c r="R579" i="13" s="1"/>
  <c r="G644" i="1"/>
  <c r="T579" i="13" s="1"/>
  <c r="C644" i="1"/>
  <c r="P579" i="13" s="1"/>
  <c r="D644" i="1"/>
  <c r="Q579" i="13" s="1"/>
  <c r="F644" i="1"/>
  <c r="S579" i="13" s="1"/>
  <c r="G323" i="1"/>
  <c r="T258" i="13" s="1"/>
  <c r="B323" i="1"/>
  <c r="O258" i="13" s="1"/>
  <c r="D323" i="1"/>
  <c r="Q258" i="13" s="1"/>
  <c r="F323" i="1"/>
  <c r="S258" i="13" s="1"/>
  <c r="C323" i="1"/>
  <c r="P258" i="13" s="1"/>
  <c r="E323" i="1"/>
  <c r="R258" i="13" s="1"/>
  <c r="E332" i="1"/>
  <c r="R267" i="13" s="1"/>
  <c r="B332" i="1"/>
  <c r="O267" i="13" s="1"/>
  <c r="C332" i="1"/>
  <c r="P267" i="13" s="1"/>
  <c r="D332" i="1"/>
  <c r="Q267" i="13" s="1"/>
  <c r="G332" i="1"/>
  <c r="T267" i="13" s="1"/>
  <c r="F332" i="1"/>
  <c r="S267" i="13" s="1"/>
  <c r="D333" i="1"/>
  <c r="Q268" i="13" s="1"/>
  <c r="B333" i="1"/>
  <c r="O268" i="13" s="1"/>
  <c r="C333" i="1"/>
  <c r="P268" i="13" s="1"/>
  <c r="E333" i="1"/>
  <c r="R268" i="13" s="1"/>
  <c r="F333" i="1"/>
  <c r="S268" i="13" s="1"/>
  <c r="G333" i="1"/>
  <c r="T268" i="13" s="1"/>
  <c r="F336" i="1"/>
  <c r="S271" i="13" s="1"/>
  <c r="E336" i="1"/>
  <c r="R271" i="13" s="1"/>
  <c r="D336" i="1"/>
  <c r="Q271" i="13" s="1"/>
  <c r="C336" i="1"/>
  <c r="P271" i="13" s="1"/>
  <c r="B336" i="1"/>
  <c r="O271" i="13" s="1"/>
  <c r="G336" i="1"/>
  <c r="T271" i="13" s="1"/>
  <c r="F665" i="1"/>
  <c r="S600" i="13" s="1"/>
  <c r="E665" i="1"/>
  <c r="R600" i="13" s="1"/>
  <c r="D665" i="1"/>
  <c r="Q600" i="13" s="1"/>
  <c r="C665" i="1"/>
  <c r="P600" i="13" s="1"/>
  <c r="G665" i="1"/>
  <c r="T600" i="13" s="1"/>
  <c r="B665" i="1"/>
  <c r="O600" i="13" s="1"/>
  <c r="G654" i="1"/>
  <c r="T589" i="13" s="1"/>
  <c r="F654" i="1"/>
  <c r="S589" i="13" s="1"/>
  <c r="D654" i="1"/>
  <c r="Q589" i="13" s="1"/>
  <c r="C654" i="1"/>
  <c r="P589" i="13" s="1"/>
  <c r="B654" i="1"/>
  <c r="O589" i="13" s="1"/>
  <c r="E654" i="1"/>
  <c r="R589" i="13" s="1"/>
  <c r="C646" i="1"/>
  <c r="P581" i="13" s="1"/>
  <c r="G646" i="1"/>
  <c r="T581" i="13" s="1"/>
  <c r="B646" i="1"/>
  <c r="O581" i="13" s="1"/>
  <c r="F646" i="1"/>
  <c r="S581" i="13" s="1"/>
  <c r="D646" i="1"/>
  <c r="Q581" i="13" s="1"/>
  <c r="E646" i="1"/>
  <c r="R581" i="13" s="1"/>
  <c r="B324" i="1"/>
  <c r="O259" i="13" s="1"/>
  <c r="G324" i="1"/>
  <c r="T259" i="13" s="1"/>
  <c r="D324" i="1"/>
  <c r="Q259" i="13" s="1"/>
  <c r="C324" i="1"/>
  <c r="P259" i="13" s="1"/>
  <c r="E324" i="1"/>
  <c r="R259" i="13" s="1"/>
  <c r="F324" i="1"/>
  <c r="S259" i="13" s="1"/>
  <c r="D679" i="1"/>
  <c r="Q614" i="13" s="1"/>
  <c r="C679" i="1"/>
  <c r="P614" i="13" s="1"/>
  <c r="G679" i="1"/>
  <c r="T614" i="13" s="1"/>
  <c r="B679" i="1"/>
  <c r="O614" i="13" s="1"/>
  <c r="E679" i="1"/>
  <c r="R614" i="13" s="1"/>
  <c r="F679" i="1"/>
  <c r="S614" i="13" s="1"/>
  <c r="E321" i="1"/>
  <c r="R256" i="13" s="1"/>
  <c r="F321" i="1"/>
  <c r="S256" i="13" s="1"/>
  <c r="B321" i="1"/>
  <c r="O256" i="13" s="1"/>
  <c r="C321" i="1"/>
  <c r="P256" i="13" s="1"/>
  <c r="D321" i="1"/>
  <c r="Q256" i="13" s="1"/>
  <c r="G321" i="1"/>
  <c r="T256" i="13" s="1"/>
  <c r="F681" i="1"/>
  <c r="S616" i="13" s="1"/>
  <c r="C681" i="1"/>
  <c r="P616" i="13" s="1"/>
  <c r="E681" i="1"/>
  <c r="R616" i="13" s="1"/>
  <c r="D681" i="1"/>
  <c r="Q616" i="13" s="1"/>
  <c r="B681" i="1"/>
  <c r="O616" i="13" s="1"/>
  <c r="G681" i="1"/>
  <c r="T616" i="13" s="1"/>
  <c r="C653" i="1"/>
  <c r="P588" i="13" s="1"/>
  <c r="G653" i="1"/>
  <c r="T588" i="13" s="1"/>
  <c r="B653" i="1"/>
  <c r="O588" i="13" s="1"/>
  <c r="D653" i="1"/>
  <c r="Q588" i="13" s="1"/>
  <c r="E653" i="1"/>
  <c r="R588" i="13" s="1"/>
  <c r="F653" i="1"/>
  <c r="S588" i="13" s="1"/>
  <c r="F642" i="1"/>
  <c r="S577" i="13" s="1"/>
  <c r="D642" i="1"/>
  <c r="Q577" i="13" s="1"/>
  <c r="C642" i="1"/>
  <c r="P577" i="13" s="1"/>
  <c r="B642" i="1"/>
  <c r="O577" i="13" s="1"/>
  <c r="E642" i="1"/>
  <c r="R577" i="13" s="1"/>
  <c r="G642" i="1"/>
  <c r="T577" i="13" s="1"/>
  <c r="B647" i="1"/>
  <c r="O582" i="13" s="1"/>
  <c r="D647" i="1"/>
  <c r="Q582" i="13" s="1"/>
  <c r="E647" i="1"/>
  <c r="R582" i="13" s="1"/>
  <c r="C647" i="1"/>
  <c r="P582" i="13" s="1"/>
  <c r="G647" i="1"/>
  <c r="T582" i="13" s="1"/>
  <c r="F647" i="1"/>
  <c r="S582" i="13" s="1"/>
  <c r="F655" i="1"/>
  <c r="S590" i="13" s="1"/>
  <c r="B655" i="1"/>
  <c r="O590" i="13" s="1"/>
  <c r="G655" i="1"/>
  <c r="T590" i="13" s="1"/>
  <c r="D655" i="1"/>
  <c r="Q590" i="13" s="1"/>
  <c r="C655" i="1"/>
  <c r="P590" i="13" s="1"/>
  <c r="E655" i="1"/>
  <c r="R590" i="13" s="1"/>
  <c r="B670" i="1"/>
  <c r="O605" i="13" s="1"/>
  <c r="G670" i="1"/>
  <c r="T605" i="13" s="1"/>
  <c r="C670" i="1"/>
  <c r="P605" i="13" s="1"/>
  <c r="F670" i="1"/>
  <c r="S605" i="13" s="1"/>
  <c r="E670" i="1"/>
  <c r="R605" i="13" s="1"/>
  <c r="D670" i="1"/>
  <c r="Q605" i="13" s="1"/>
  <c r="F326" i="1"/>
  <c r="S261" i="13" s="1"/>
  <c r="C326" i="1"/>
  <c r="P261" i="13" s="1"/>
  <c r="E326" i="1"/>
  <c r="R261" i="13" s="1"/>
  <c r="D326" i="1"/>
  <c r="Q261" i="13" s="1"/>
  <c r="B326" i="1"/>
  <c r="O261" i="13" s="1"/>
  <c r="G326" i="1"/>
  <c r="T261" i="13" s="1"/>
  <c r="F310" i="1"/>
  <c r="S245" i="13" s="1"/>
  <c r="C310" i="1"/>
  <c r="P245" i="13" s="1"/>
  <c r="B310" i="1"/>
  <c r="O245" i="13" s="1"/>
  <c r="G310" i="1"/>
  <c r="T245" i="13" s="1"/>
  <c r="E310" i="1"/>
  <c r="R245" i="13" s="1"/>
  <c r="D310" i="1"/>
  <c r="Q245" i="13" s="1"/>
  <c r="B673" i="1"/>
  <c r="O608" i="13" s="1"/>
  <c r="G673" i="1"/>
  <c r="T608" i="13" s="1"/>
  <c r="C673" i="1"/>
  <c r="P608" i="13" s="1"/>
  <c r="F673" i="1"/>
  <c r="S608" i="13" s="1"/>
  <c r="E673" i="1"/>
  <c r="R608" i="13" s="1"/>
  <c r="D673" i="1"/>
  <c r="Q608" i="13" s="1"/>
  <c r="B696" i="1"/>
  <c r="O631" i="13" s="1"/>
  <c r="G696" i="1"/>
  <c r="T631" i="13" s="1"/>
  <c r="E696" i="1"/>
  <c r="R631" i="13" s="1"/>
  <c r="D696" i="1"/>
  <c r="Q631" i="13" s="1"/>
  <c r="F696" i="1"/>
  <c r="S631" i="13" s="1"/>
  <c r="C696" i="1"/>
  <c r="P631" i="13" s="1"/>
  <c r="D316" i="1"/>
  <c r="Q251" i="13" s="1"/>
  <c r="G316" i="1"/>
  <c r="T251" i="13" s="1"/>
  <c r="F316" i="1"/>
  <c r="S251" i="13" s="1"/>
  <c r="E316" i="1"/>
  <c r="R251" i="13" s="1"/>
  <c r="C316" i="1"/>
  <c r="P251" i="13" s="1"/>
  <c r="B316" i="1"/>
  <c r="O251" i="13" s="1"/>
  <c r="E319" i="1"/>
  <c r="R254" i="13" s="1"/>
  <c r="C319" i="1"/>
  <c r="P254" i="13" s="1"/>
  <c r="F319" i="1"/>
  <c r="S254" i="13" s="1"/>
  <c r="G319" i="1"/>
  <c r="T254" i="13" s="1"/>
  <c r="D319" i="1"/>
  <c r="Q254" i="13" s="1"/>
  <c r="B319" i="1"/>
  <c r="O254" i="13" s="1"/>
  <c r="D663" i="1"/>
  <c r="Q598" i="13" s="1"/>
  <c r="E663" i="1"/>
  <c r="R598" i="13" s="1"/>
  <c r="B663" i="1"/>
  <c r="O598" i="13" s="1"/>
  <c r="C663" i="1"/>
  <c r="P598" i="13" s="1"/>
  <c r="F663" i="1"/>
  <c r="S598" i="13" s="1"/>
  <c r="G663" i="1"/>
  <c r="T598" i="13" s="1"/>
  <c r="F648" i="1"/>
  <c r="S583" i="13" s="1"/>
  <c r="E648" i="1"/>
  <c r="R583" i="13" s="1"/>
  <c r="D648" i="1"/>
  <c r="Q583" i="13" s="1"/>
  <c r="C648" i="1"/>
  <c r="P583" i="13" s="1"/>
  <c r="B648" i="1"/>
  <c r="O583" i="13" s="1"/>
  <c r="G648" i="1"/>
  <c r="T583" i="13" s="1"/>
  <c r="D656" i="1"/>
  <c r="Q591" i="13" s="1"/>
  <c r="G656" i="1"/>
  <c r="T591" i="13" s="1"/>
  <c r="F656" i="1"/>
  <c r="S591" i="13" s="1"/>
  <c r="E656" i="1"/>
  <c r="R591" i="13" s="1"/>
  <c r="C656" i="1"/>
  <c r="P591" i="13" s="1"/>
  <c r="B656" i="1"/>
  <c r="O591" i="13" s="1"/>
  <c r="B328" i="1"/>
  <c r="O263" i="13" s="1"/>
  <c r="D328" i="1"/>
  <c r="Q263" i="13" s="1"/>
  <c r="F328" i="1"/>
  <c r="S263" i="13" s="1"/>
  <c r="G328" i="1"/>
  <c r="T263" i="13" s="1"/>
  <c r="E328" i="1"/>
  <c r="R263" i="13" s="1"/>
  <c r="C328" i="1"/>
  <c r="P263" i="13" s="1"/>
  <c r="D685" i="1"/>
  <c r="Q620" i="13" s="1"/>
  <c r="G685" i="1"/>
  <c r="T620" i="13" s="1"/>
  <c r="F685" i="1"/>
  <c r="S620" i="13" s="1"/>
  <c r="B685" i="1"/>
  <c r="O620" i="13" s="1"/>
  <c r="E685" i="1"/>
  <c r="R620" i="13" s="1"/>
  <c r="C685" i="1"/>
  <c r="P620" i="13" s="1"/>
  <c r="D697" i="1"/>
  <c r="Q632" i="13" s="1"/>
  <c r="F697" i="1"/>
  <c r="S632" i="13" s="1"/>
  <c r="C697" i="1"/>
  <c r="P632" i="13" s="1"/>
  <c r="B697" i="1"/>
  <c r="O632" i="13" s="1"/>
  <c r="G697" i="1"/>
  <c r="T632" i="13" s="1"/>
  <c r="E697" i="1"/>
  <c r="R632" i="13" s="1"/>
  <c r="C312" i="1"/>
  <c r="P247" i="13" s="1"/>
  <c r="B312" i="1"/>
  <c r="O247" i="13" s="1"/>
  <c r="D312" i="1"/>
  <c r="Q247" i="13" s="1"/>
  <c r="E312" i="1"/>
  <c r="R247" i="13" s="1"/>
  <c r="F312" i="1"/>
  <c r="S247" i="13" s="1"/>
  <c r="G312" i="1"/>
  <c r="T247" i="13" s="1"/>
  <c r="D313" i="1"/>
  <c r="Q248" i="13" s="1"/>
  <c r="G313" i="1"/>
  <c r="T248" i="13" s="1"/>
  <c r="C313" i="1"/>
  <c r="P248" i="13" s="1"/>
  <c r="B313" i="1"/>
  <c r="O248" i="13" s="1"/>
  <c r="F313" i="1"/>
  <c r="S248" i="13" s="1"/>
  <c r="E313" i="1"/>
  <c r="R248" i="13" s="1"/>
  <c r="B701" i="1"/>
  <c r="O636" i="13" s="1"/>
  <c r="G701" i="1"/>
  <c r="T636" i="13" s="1"/>
  <c r="F701" i="1"/>
  <c r="S636" i="13" s="1"/>
  <c r="E701" i="1"/>
  <c r="R636" i="13" s="1"/>
  <c r="C701" i="1"/>
  <c r="P636" i="13" s="1"/>
  <c r="D701" i="1"/>
  <c r="Q636" i="13" s="1"/>
  <c r="F678" i="1"/>
  <c r="S613" i="13" s="1"/>
  <c r="D678" i="1"/>
  <c r="Q613" i="13" s="1"/>
  <c r="G678" i="1"/>
  <c r="T613" i="13" s="1"/>
  <c r="C678" i="1"/>
  <c r="P613" i="13" s="1"/>
  <c r="E678" i="1"/>
  <c r="R613" i="13" s="1"/>
  <c r="B678" i="1"/>
  <c r="O613" i="13" s="1"/>
  <c r="G690" i="1"/>
  <c r="T625" i="13" s="1"/>
  <c r="F690" i="1"/>
  <c r="S625" i="13" s="1"/>
  <c r="E690" i="1"/>
  <c r="R625" i="13" s="1"/>
  <c r="D690" i="1"/>
  <c r="Q625" i="13" s="1"/>
  <c r="B690" i="1"/>
  <c r="O625" i="13" s="1"/>
  <c r="C690" i="1"/>
  <c r="P625" i="13" s="1"/>
  <c r="B698" i="1"/>
  <c r="O633" i="13" s="1"/>
  <c r="G698" i="1"/>
  <c r="T633" i="13" s="1"/>
  <c r="F698" i="1"/>
  <c r="S633" i="13" s="1"/>
  <c r="E698" i="1"/>
  <c r="R633" i="13" s="1"/>
  <c r="D698" i="1"/>
  <c r="Q633" i="13" s="1"/>
  <c r="C698" i="1"/>
  <c r="P633" i="13" s="1"/>
  <c r="E307" i="1"/>
  <c r="R242" i="13" s="1"/>
  <c r="G307" i="1"/>
  <c r="T242" i="13" s="1"/>
  <c r="C307" i="1"/>
  <c r="P242" i="13" s="1"/>
  <c r="B307" i="1"/>
  <c r="O242" i="13" s="1"/>
  <c r="F307" i="1"/>
  <c r="S242" i="13" s="1"/>
  <c r="D307" i="1"/>
  <c r="Q242" i="13" s="1"/>
  <c r="G643" i="1"/>
  <c r="T578" i="13" s="1"/>
  <c r="E643" i="1"/>
  <c r="R578" i="13" s="1"/>
  <c r="D643" i="1"/>
  <c r="Q578" i="13" s="1"/>
  <c r="B643" i="1"/>
  <c r="O578" i="13" s="1"/>
  <c r="F643" i="1"/>
  <c r="S578" i="13" s="1"/>
  <c r="C643" i="1"/>
  <c r="P578" i="13" s="1"/>
  <c r="F318" i="1"/>
  <c r="S253" i="13" s="1"/>
  <c r="B318" i="1"/>
  <c r="O253" i="13" s="1"/>
  <c r="G318" i="1"/>
  <c r="T253" i="13" s="1"/>
  <c r="C318" i="1"/>
  <c r="P253" i="13" s="1"/>
  <c r="E318" i="1"/>
  <c r="R253" i="13" s="1"/>
  <c r="D318" i="1"/>
  <c r="Q253" i="13" s="1"/>
  <c r="C702" i="1"/>
  <c r="P637" i="13" s="1"/>
  <c r="B702" i="1"/>
  <c r="O637" i="13" s="1"/>
  <c r="G702" i="1"/>
  <c r="T637" i="13" s="1"/>
  <c r="F702" i="1"/>
  <c r="S637" i="13" s="1"/>
  <c r="E702" i="1"/>
  <c r="R637" i="13" s="1"/>
  <c r="D702" i="1"/>
  <c r="Q637" i="13" s="1"/>
  <c r="E331" i="1"/>
  <c r="R266" i="13" s="1"/>
  <c r="D331" i="1"/>
  <c r="Q266" i="13" s="1"/>
  <c r="C331" i="1"/>
  <c r="P266" i="13" s="1"/>
  <c r="B331" i="1"/>
  <c r="O266" i="13" s="1"/>
  <c r="G331" i="1"/>
  <c r="T266" i="13" s="1"/>
  <c r="F331" i="1"/>
  <c r="S266" i="13" s="1"/>
  <c r="F691" i="1"/>
  <c r="S626" i="13" s="1"/>
  <c r="E691" i="1"/>
  <c r="R626" i="13" s="1"/>
  <c r="C691" i="1"/>
  <c r="P626" i="13" s="1"/>
  <c r="G691" i="1"/>
  <c r="T626" i="13" s="1"/>
  <c r="D691" i="1"/>
  <c r="Q626" i="13" s="1"/>
  <c r="B691" i="1"/>
  <c r="O626" i="13" s="1"/>
  <c r="C686" i="1"/>
  <c r="P621" i="13" s="1"/>
  <c r="G686" i="1"/>
  <c r="T621" i="13" s="1"/>
  <c r="F686" i="1"/>
  <c r="S621" i="13" s="1"/>
  <c r="D686" i="1"/>
  <c r="Q621" i="13" s="1"/>
  <c r="B686" i="1"/>
  <c r="O621" i="13" s="1"/>
  <c r="E686" i="1"/>
  <c r="R621" i="13" s="1"/>
  <c r="B325" i="1"/>
  <c r="O260" i="13" s="1"/>
  <c r="F325" i="1"/>
  <c r="S260" i="13" s="1"/>
  <c r="E325" i="1"/>
  <c r="R260" i="13" s="1"/>
  <c r="G325" i="1"/>
  <c r="T260" i="13" s="1"/>
  <c r="D325" i="1"/>
  <c r="Q260" i="13" s="1"/>
  <c r="C325" i="1"/>
  <c r="P260" i="13" s="1"/>
  <c r="B728" i="1"/>
  <c r="O663" i="13" s="1"/>
  <c r="F728" i="1"/>
  <c r="S663" i="13" s="1"/>
  <c r="G728" i="1"/>
  <c r="T663" i="13" s="1"/>
  <c r="C728" i="1"/>
  <c r="P663" i="13" s="1"/>
  <c r="D728" i="1"/>
  <c r="Q663" i="13" s="1"/>
  <c r="E728" i="1"/>
  <c r="R663" i="13" s="1"/>
  <c r="F560" i="1"/>
  <c r="S495" i="13" s="1"/>
  <c r="E560" i="1"/>
  <c r="R495" i="13" s="1"/>
  <c r="G560" i="1"/>
  <c r="T495" i="13" s="1"/>
  <c r="D560" i="1"/>
  <c r="Q495" i="13" s="1"/>
  <c r="C560" i="1"/>
  <c r="P495" i="13" s="1"/>
  <c r="B560" i="1"/>
  <c r="O495" i="13" s="1"/>
  <c r="L218" i="1"/>
  <c r="Y153" i="13" s="1"/>
  <c r="J218" i="1"/>
  <c r="W153" i="13" s="1"/>
  <c r="K218" i="1"/>
  <c r="X153" i="13" s="1"/>
  <c r="H218" i="1"/>
  <c r="U153" i="13" s="1"/>
  <c r="G218" i="2"/>
  <c r="I218" i="1"/>
  <c r="V153" i="13" s="1"/>
  <c r="M218" i="1"/>
  <c r="Z153" i="13" s="1"/>
  <c r="D551" i="1"/>
  <c r="Q486" i="13" s="1"/>
  <c r="C551" i="1"/>
  <c r="P486" i="13" s="1"/>
  <c r="B551" i="1"/>
  <c r="O486" i="13" s="1"/>
  <c r="F551" i="1"/>
  <c r="S486" i="13" s="1"/>
  <c r="E551" i="1"/>
  <c r="R486" i="13" s="1"/>
  <c r="G551" i="1"/>
  <c r="T486" i="13" s="1"/>
  <c r="F559" i="1"/>
  <c r="S494" i="13" s="1"/>
  <c r="B559" i="1"/>
  <c r="O494" i="13" s="1"/>
  <c r="E559" i="1"/>
  <c r="R494" i="13" s="1"/>
  <c r="D559" i="1"/>
  <c r="Q494" i="13" s="1"/>
  <c r="C559" i="1"/>
  <c r="P494" i="13" s="1"/>
  <c r="G559" i="1"/>
  <c r="T494" i="13" s="1"/>
  <c r="H235" i="1"/>
  <c r="U170" i="13" s="1"/>
  <c r="I235" i="1"/>
  <c r="V170" i="13" s="1"/>
  <c r="K235" i="1"/>
  <c r="X170" i="13" s="1"/>
  <c r="J235" i="1"/>
  <c r="W170" i="13" s="1"/>
  <c r="L235" i="1"/>
  <c r="Y170" i="13" s="1"/>
  <c r="G235" i="2"/>
  <c r="M235" i="1"/>
  <c r="Z170" i="13" s="1"/>
  <c r="I220" i="1"/>
  <c r="V155" i="13" s="1"/>
  <c r="H220" i="1"/>
  <c r="U155" i="13" s="1"/>
  <c r="G220" i="2"/>
  <c r="M220" i="1"/>
  <c r="Z155" i="13" s="1"/>
  <c r="L220" i="1"/>
  <c r="Y155" i="13" s="1"/>
  <c r="J220" i="1"/>
  <c r="W155" i="13" s="1"/>
  <c r="K220" i="1"/>
  <c r="X155" i="13" s="1"/>
  <c r="B574" i="1"/>
  <c r="O509" i="13" s="1"/>
  <c r="C574" i="1"/>
  <c r="P509" i="13" s="1"/>
  <c r="F574" i="1"/>
  <c r="S509" i="13" s="1"/>
  <c r="G574" i="1"/>
  <c r="T509" i="13" s="1"/>
  <c r="D574" i="1"/>
  <c r="Q509" i="13" s="1"/>
  <c r="E574" i="1"/>
  <c r="R509" i="13" s="1"/>
  <c r="G566" i="1"/>
  <c r="T501" i="13" s="1"/>
  <c r="F566" i="1"/>
  <c r="S501" i="13" s="1"/>
  <c r="D566" i="1"/>
  <c r="Q501" i="13" s="1"/>
  <c r="C566" i="1"/>
  <c r="P501" i="13" s="1"/>
  <c r="B566" i="1"/>
  <c r="O501" i="13" s="1"/>
  <c r="E566" i="1"/>
  <c r="R501" i="13" s="1"/>
  <c r="J239" i="1"/>
  <c r="W174" i="13" s="1"/>
  <c r="H239" i="1"/>
  <c r="U174" i="13" s="1"/>
  <c r="I239" i="1"/>
  <c r="V174" i="13" s="1"/>
  <c r="K239" i="1"/>
  <c r="X174" i="13" s="1"/>
  <c r="L239" i="1"/>
  <c r="Y174" i="13" s="1"/>
  <c r="G239" i="2"/>
  <c r="M239" i="1"/>
  <c r="Z174" i="13" s="1"/>
  <c r="Q193" i="1"/>
  <c r="S193" i="1"/>
  <c r="O193" i="1"/>
  <c r="R193" i="1"/>
  <c r="T193" i="1"/>
  <c r="P193" i="1"/>
  <c r="T184" i="1"/>
  <c r="O184" i="1"/>
  <c r="S184" i="1"/>
  <c r="R184" i="1"/>
  <c r="P184" i="1"/>
  <c r="Q184" i="1"/>
  <c r="P186" i="1"/>
  <c r="O186" i="1"/>
  <c r="S186" i="1"/>
  <c r="Q186" i="1"/>
  <c r="T186" i="1"/>
  <c r="R186" i="1"/>
  <c r="D533" i="1"/>
  <c r="Q468" i="13" s="1"/>
  <c r="E533" i="1"/>
  <c r="R468" i="13" s="1"/>
  <c r="C533" i="1"/>
  <c r="P468" i="13" s="1"/>
  <c r="B533" i="1"/>
  <c r="O468" i="13" s="1"/>
  <c r="F533" i="1"/>
  <c r="S468" i="13" s="1"/>
  <c r="G533" i="1"/>
  <c r="T468" i="13" s="1"/>
  <c r="P211" i="1"/>
  <c r="Q211" i="1"/>
  <c r="T211" i="1"/>
  <c r="S211" i="1"/>
  <c r="R211" i="1"/>
  <c r="O211" i="1"/>
  <c r="S196" i="1"/>
  <c r="P196" i="1"/>
  <c r="R196" i="1"/>
  <c r="Q196" i="1"/>
  <c r="O196" i="1"/>
  <c r="T196" i="1"/>
  <c r="G546" i="1"/>
  <c r="T481" i="13" s="1"/>
  <c r="D546" i="1"/>
  <c r="Q481" i="13" s="1"/>
  <c r="F546" i="1"/>
  <c r="S481" i="13" s="1"/>
  <c r="B546" i="1"/>
  <c r="O481" i="13" s="1"/>
  <c r="E546" i="1"/>
  <c r="R481" i="13" s="1"/>
  <c r="C546" i="1"/>
  <c r="P481" i="13" s="1"/>
  <c r="T214" i="1"/>
  <c r="O214" i="1"/>
  <c r="P214" i="1"/>
  <c r="Q214" i="1"/>
  <c r="S214" i="1"/>
  <c r="R214" i="1"/>
  <c r="F460" i="1"/>
  <c r="S395" i="13" s="1"/>
  <c r="E460" i="1"/>
  <c r="R395" i="13" s="1"/>
  <c r="D460" i="1"/>
  <c r="Q395" i="13" s="1"/>
  <c r="B460" i="1"/>
  <c r="O395" i="13" s="1"/>
  <c r="C460" i="1"/>
  <c r="P395" i="13" s="1"/>
  <c r="G460" i="1"/>
  <c r="T395" i="13" s="1"/>
  <c r="D477" i="1"/>
  <c r="Q412" i="13" s="1"/>
  <c r="C477" i="1"/>
  <c r="P412" i="13" s="1"/>
  <c r="B477" i="1"/>
  <c r="O412" i="13" s="1"/>
  <c r="F477" i="1"/>
  <c r="S412" i="13" s="1"/>
  <c r="G477" i="1"/>
  <c r="T412" i="13" s="1"/>
  <c r="E477" i="1"/>
  <c r="R412" i="13" s="1"/>
  <c r="E462" i="1"/>
  <c r="R397" i="13" s="1"/>
  <c r="F462" i="1"/>
  <c r="S397" i="13" s="1"/>
  <c r="B462" i="1"/>
  <c r="O397" i="13" s="1"/>
  <c r="C462" i="1"/>
  <c r="P397" i="13" s="1"/>
  <c r="G462" i="1"/>
  <c r="T397" i="13" s="1"/>
  <c r="D462" i="1"/>
  <c r="Q397" i="13" s="1"/>
  <c r="E481" i="1"/>
  <c r="R416" i="13" s="1"/>
  <c r="F481" i="1"/>
  <c r="S416" i="13" s="1"/>
  <c r="G481" i="1"/>
  <c r="T416" i="13" s="1"/>
  <c r="B481" i="1"/>
  <c r="O416" i="13" s="1"/>
  <c r="C481" i="1"/>
  <c r="P416" i="13" s="1"/>
  <c r="D481" i="1"/>
  <c r="Q416" i="13" s="1"/>
  <c r="F466" i="1"/>
  <c r="S401" i="13" s="1"/>
  <c r="E466" i="1"/>
  <c r="R401" i="13" s="1"/>
  <c r="D466" i="1"/>
  <c r="Q401" i="13" s="1"/>
  <c r="B466" i="1"/>
  <c r="O401" i="13" s="1"/>
  <c r="G466" i="1"/>
  <c r="T401" i="13" s="1"/>
  <c r="C466" i="1"/>
  <c r="P401" i="13" s="1"/>
  <c r="S160" i="1"/>
  <c r="Q160" i="1"/>
  <c r="R160" i="1"/>
  <c r="O160" i="1"/>
  <c r="T160" i="1"/>
  <c r="P160" i="1"/>
  <c r="G515" i="1"/>
  <c r="T450" i="13" s="1"/>
  <c r="E515" i="1"/>
  <c r="R450" i="13" s="1"/>
  <c r="D515" i="1"/>
  <c r="Q450" i="13" s="1"/>
  <c r="C515" i="1"/>
  <c r="P450" i="13" s="1"/>
  <c r="F515" i="1"/>
  <c r="S450" i="13" s="1"/>
  <c r="B515" i="1"/>
  <c r="O450" i="13" s="1"/>
  <c r="R176" i="1"/>
  <c r="T176" i="1"/>
  <c r="Q176" i="1"/>
  <c r="P176" i="1"/>
  <c r="S176" i="1"/>
  <c r="O176" i="1"/>
  <c r="F517" i="1"/>
  <c r="S452" i="13" s="1"/>
  <c r="G517" i="1"/>
  <c r="T452" i="13" s="1"/>
  <c r="B517" i="1"/>
  <c r="O452" i="13" s="1"/>
  <c r="C517" i="1"/>
  <c r="P452" i="13" s="1"/>
  <c r="E517" i="1"/>
  <c r="R452" i="13" s="1"/>
  <c r="D517" i="1"/>
  <c r="Q452" i="13" s="1"/>
  <c r="S180" i="1"/>
  <c r="T180" i="1"/>
  <c r="O180" i="1"/>
  <c r="R180" i="1"/>
  <c r="Q180" i="1"/>
  <c r="P180" i="1"/>
  <c r="S157" i="1"/>
  <c r="T157" i="1"/>
  <c r="Q157" i="1"/>
  <c r="P157" i="1"/>
  <c r="R157" i="1"/>
  <c r="O157" i="1"/>
  <c r="C502" i="1"/>
  <c r="P437" i="13" s="1"/>
  <c r="G502" i="1"/>
  <c r="T437" i="13" s="1"/>
  <c r="B502" i="1"/>
  <c r="O437" i="13" s="1"/>
  <c r="D502" i="1"/>
  <c r="Q437" i="13" s="1"/>
  <c r="E502" i="1"/>
  <c r="R437" i="13" s="1"/>
  <c r="F502" i="1"/>
  <c r="S437" i="13" s="1"/>
  <c r="Q183" i="1"/>
  <c r="S183" i="1"/>
  <c r="T183" i="1"/>
  <c r="O183" i="1"/>
  <c r="P183" i="1"/>
  <c r="R183" i="1"/>
  <c r="B435" i="1"/>
  <c r="O370" i="13" s="1"/>
  <c r="D435" i="1"/>
  <c r="Q370" i="13" s="1"/>
  <c r="C435" i="1"/>
  <c r="P370" i="13" s="1"/>
  <c r="F435" i="1"/>
  <c r="S370" i="13" s="1"/>
  <c r="E435" i="1"/>
  <c r="R370" i="13" s="1"/>
  <c r="G435" i="1"/>
  <c r="T370" i="13" s="1"/>
  <c r="E446" i="1"/>
  <c r="R381" i="13" s="1"/>
  <c r="B446" i="1"/>
  <c r="O381" i="13" s="1"/>
  <c r="F446" i="1"/>
  <c r="S381" i="13" s="1"/>
  <c r="C446" i="1"/>
  <c r="P381" i="13" s="1"/>
  <c r="G446" i="1"/>
  <c r="T381" i="13" s="1"/>
  <c r="D446" i="1"/>
  <c r="Q381" i="13" s="1"/>
  <c r="D447" i="1"/>
  <c r="Q382" i="13" s="1"/>
  <c r="F447" i="1"/>
  <c r="S382" i="13" s="1"/>
  <c r="E447" i="1"/>
  <c r="R382" i="13" s="1"/>
  <c r="C447" i="1"/>
  <c r="P382" i="13" s="1"/>
  <c r="B447" i="1"/>
  <c r="O382" i="13" s="1"/>
  <c r="G447" i="1"/>
  <c r="T382" i="13" s="1"/>
  <c r="F448" i="1"/>
  <c r="S383" i="13" s="1"/>
  <c r="G448" i="1"/>
  <c r="T383" i="13" s="1"/>
  <c r="D448" i="1"/>
  <c r="Q383" i="13" s="1"/>
  <c r="E448" i="1"/>
  <c r="R383" i="13" s="1"/>
  <c r="C448" i="1"/>
  <c r="P383" i="13" s="1"/>
  <c r="B448" i="1"/>
  <c r="O383" i="13" s="1"/>
  <c r="E340" i="1"/>
  <c r="R275" i="13" s="1"/>
  <c r="D340" i="1"/>
  <c r="Q275" i="13" s="1"/>
  <c r="F340" i="1"/>
  <c r="S275" i="13" s="1"/>
  <c r="B340" i="1"/>
  <c r="O275" i="13" s="1"/>
  <c r="C340" i="1"/>
  <c r="P275" i="13" s="1"/>
  <c r="G340" i="1"/>
  <c r="T275" i="13" s="1"/>
  <c r="C343" i="1"/>
  <c r="P278" i="13" s="1"/>
  <c r="F343" i="1"/>
  <c r="S278" i="13" s="1"/>
  <c r="D343" i="1"/>
  <c r="Q278" i="13" s="1"/>
  <c r="E343" i="1"/>
  <c r="R278" i="13" s="1"/>
  <c r="B343" i="1"/>
  <c r="O278" i="13" s="1"/>
  <c r="G343" i="1"/>
  <c r="T278" i="13" s="1"/>
  <c r="F357" i="1"/>
  <c r="S292" i="13" s="1"/>
  <c r="D357" i="1"/>
  <c r="Q292" i="13" s="1"/>
  <c r="C357" i="1"/>
  <c r="P292" i="13" s="1"/>
  <c r="E357" i="1"/>
  <c r="R292" i="13" s="1"/>
  <c r="G357" i="1"/>
  <c r="T292" i="13" s="1"/>
  <c r="B357" i="1"/>
  <c r="O292" i="13" s="1"/>
  <c r="B359" i="1"/>
  <c r="O294" i="13" s="1"/>
  <c r="C359" i="1"/>
  <c r="P294" i="13" s="1"/>
  <c r="G359" i="1"/>
  <c r="T294" i="13" s="1"/>
  <c r="D359" i="1"/>
  <c r="Q294" i="13" s="1"/>
  <c r="E359" i="1"/>
  <c r="R294" i="13" s="1"/>
  <c r="F359" i="1"/>
  <c r="S294" i="13" s="1"/>
  <c r="C629" i="1"/>
  <c r="P564" i="13" s="1"/>
  <c r="D629" i="1"/>
  <c r="Q564" i="13" s="1"/>
  <c r="E629" i="1"/>
  <c r="R564" i="13" s="1"/>
  <c r="G629" i="1"/>
  <c r="T564" i="13" s="1"/>
  <c r="F629" i="1"/>
  <c r="S564" i="13" s="1"/>
  <c r="B629" i="1"/>
  <c r="O564" i="13" s="1"/>
  <c r="G631" i="1"/>
  <c r="T566" i="13" s="1"/>
  <c r="F631" i="1"/>
  <c r="S566" i="13" s="1"/>
  <c r="D631" i="1"/>
  <c r="Q566" i="13" s="1"/>
  <c r="E631" i="1"/>
  <c r="R566" i="13" s="1"/>
  <c r="C631" i="1"/>
  <c r="P566" i="13" s="1"/>
  <c r="B631" i="1"/>
  <c r="O566" i="13" s="1"/>
  <c r="E635" i="1"/>
  <c r="R570" i="13" s="1"/>
  <c r="C635" i="1"/>
  <c r="P570" i="13" s="1"/>
  <c r="G635" i="1"/>
  <c r="T570" i="13" s="1"/>
  <c r="D635" i="1"/>
  <c r="Q570" i="13" s="1"/>
  <c r="B635" i="1"/>
  <c r="O570" i="13" s="1"/>
  <c r="F635" i="1"/>
  <c r="S570" i="13" s="1"/>
  <c r="G626" i="1"/>
  <c r="T561" i="13" s="1"/>
  <c r="F626" i="1"/>
  <c r="S561" i="13" s="1"/>
  <c r="E626" i="1"/>
  <c r="R561" i="13" s="1"/>
  <c r="D626" i="1"/>
  <c r="Q561" i="13" s="1"/>
  <c r="C626" i="1"/>
  <c r="P561" i="13" s="1"/>
  <c r="B626" i="1"/>
  <c r="O561" i="13" s="1"/>
  <c r="G416" i="1"/>
  <c r="T351" i="13" s="1"/>
  <c r="F416" i="1"/>
  <c r="S351" i="13" s="1"/>
  <c r="D416" i="1"/>
  <c r="Q351" i="13" s="1"/>
  <c r="C416" i="1"/>
  <c r="P351" i="13" s="1"/>
  <c r="B416" i="1"/>
  <c r="O351" i="13" s="1"/>
  <c r="E416" i="1"/>
  <c r="R351" i="13" s="1"/>
  <c r="G400" i="1"/>
  <c r="T335" i="13" s="1"/>
  <c r="D400" i="1"/>
  <c r="Q335" i="13" s="1"/>
  <c r="E400" i="1"/>
  <c r="R335" i="13" s="1"/>
  <c r="F400" i="1"/>
  <c r="S335" i="13" s="1"/>
  <c r="C400" i="1"/>
  <c r="P335" i="13" s="1"/>
  <c r="B400" i="1"/>
  <c r="O335" i="13" s="1"/>
  <c r="C423" i="1"/>
  <c r="P358" i="13" s="1"/>
  <c r="B423" i="1"/>
  <c r="O358" i="13" s="1"/>
  <c r="G423" i="1"/>
  <c r="T358" i="13" s="1"/>
  <c r="F423" i="1"/>
  <c r="S358" i="13" s="1"/>
  <c r="D423" i="1"/>
  <c r="Q358" i="13" s="1"/>
  <c r="E423" i="1"/>
  <c r="R358" i="13" s="1"/>
  <c r="K258" i="1"/>
  <c r="X193" i="13" s="1"/>
  <c r="L258" i="1"/>
  <c r="Y193" i="13" s="1"/>
  <c r="M258" i="1"/>
  <c r="Z193" i="13" s="1"/>
  <c r="J258" i="1"/>
  <c r="W193" i="13" s="1"/>
  <c r="G258" i="2"/>
  <c r="I258" i="1"/>
  <c r="V193" i="13" s="1"/>
  <c r="H258" i="1"/>
  <c r="U193" i="13" s="1"/>
  <c r="C597" i="1"/>
  <c r="P532" i="13" s="1"/>
  <c r="B597" i="1"/>
  <c r="O532" i="13" s="1"/>
  <c r="F597" i="1"/>
  <c r="S532" i="13" s="1"/>
  <c r="G597" i="1"/>
  <c r="T532" i="13" s="1"/>
  <c r="D597" i="1"/>
  <c r="Q532" i="13" s="1"/>
  <c r="E597" i="1"/>
  <c r="R532" i="13" s="1"/>
  <c r="I273" i="1"/>
  <c r="V208" i="13" s="1"/>
  <c r="L273" i="1"/>
  <c r="Y208" i="13" s="1"/>
  <c r="J273" i="1"/>
  <c r="W208" i="13" s="1"/>
  <c r="M273" i="1"/>
  <c r="Z208" i="13" s="1"/>
  <c r="G273" i="2"/>
  <c r="K273" i="1"/>
  <c r="X208" i="13" s="1"/>
  <c r="H273" i="1"/>
  <c r="U208" i="13" s="1"/>
  <c r="D599" i="1"/>
  <c r="Q534" i="13" s="1"/>
  <c r="F599" i="1"/>
  <c r="S534" i="13" s="1"/>
  <c r="C599" i="1"/>
  <c r="P534" i="13" s="1"/>
  <c r="B599" i="1"/>
  <c r="O534" i="13" s="1"/>
  <c r="E599" i="1"/>
  <c r="R534" i="13" s="1"/>
  <c r="G599" i="1"/>
  <c r="T534" i="13" s="1"/>
  <c r="K268" i="1"/>
  <c r="X203" i="13" s="1"/>
  <c r="I268" i="1"/>
  <c r="V203" i="13" s="1"/>
  <c r="G268" i="2"/>
  <c r="H268" i="1"/>
  <c r="U203" i="13" s="1"/>
  <c r="J268" i="1"/>
  <c r="W203" i="13" s="1"/>
  <c r="M268" i="1"/>
  <c r="Z203" i="13" s="1"/>
  <c r="L268" i="1"/>
  <c r="Y203" i="13" s="1"/>
  <c r="C593" i="1"/>
  <c r="P528" i="13" s="1"/>
  <c r="B593" i="1"/>
  <c r="O528" i="13" s="1"/>
  <c r="E593" i="1"/>
  <c r="R528" i="13" s="1"/>
  <c r="F593" i="1"/>
  <c r="S528" i="13" s="1"/>
  <c r="D593" i="1"/>
  <c r="Q528" i="13" s="1"/>
  <c r="G593" i="1"/>
  <c r="T528" i="13" s="1"/>
  <c r="L263" i="1"/>
  <c r="Y198" i="13" s="1"/>
  <c r="M263" i="1"/>
  <c r="Z198" i="13" s="1"/>
  <c r="H263" i="1"/>
  <c r="U198" i="13" s="1"/>
  <c r="I263" i="1"/>
  <c r="V198" i="13" s="1"/>
  <c r="G263" i="2"/>
  <c r="J263" i="1"/>
  <c r="W198" i="13" s="1"/>
  <c r="K263" i="1"/>
  <c r="X198" i="13" s="1"/>
  <c r="F725" i="1"/>
  <c r="S660" i="13" s="1"/>
  <c r="C725" i="1"/>
  <c r="P660" i="13" s="1"/>
  <c r="D725" i="1"/>
  <c r="Q660" i="13" s="1"/>
  <c r="E725" i="1"/>
  <c r="R660" i="13" s="1"/>
  <c r="G725" i="1"/>
  <c r="T660" i="13" s="1"/>
  <c r="B725" i="1"/>
  <c r="O660" i="13" s="1"/>
  <c r="C705" i="1"/>
  <c r="P640" i="13" s="1"/>
  <c r="B705" i="1"/>
  <c r="O640" i="13" s="1"/>
  <c r="D705" i="1"/>
  <c r="Q640" i="13" s="1"/>
  <c r="E705" i="1"/>
  <c r="R640" i="13" s="1"/>
  <c r="G705" i="1"/>
  <c r="T640" i="13" s="1"/>
  <c r="F705" i="1"/>
  <c r="S640" i="13" s="1"/>
  <c r="E714" i="1"/>
  <c r="R649" i="13" s="1"/>
  <c r="F714" i="1"/>
  <c r="S649" i="13" s="1"/>
  <c r="D714" i="1"/>
  <c r="Q649" i="13" s="1"/>
  <c r="B714" i="1"/>
  <c r="O649" i="13" s="1"/>
  <c r="C714" i="1"/>
  <c r="P649" i="13" s="1"/>
  <c r="G714" i="1"/>
  <c r="T649" i="13" s="1"/>
  <c r="C710" i="1"/>
  <c r="P645" i="13" s="1"/>
  <c r="B710" i="1"/>
  <c r="O645" i="13" s="1"/>
  <c r="D710" i="1"/>
  <c r="Q645" i="13" s="1"/>
  <c r="F710" i="1"/>
  <c r="S645" i="13" s="1"/>
  <c r="E710" i="1"/>
  <c r="R645" i="13" s="1"/>
  <c r="G710" i="1"/>
  <c r="T645" i="13" s="1"/>
  <c r="I225" i="1"/>
  <c r="V160" i="13" s="1"/>
  <c r="M225" i="1"/>
  <c r="Z160" i="13" s="1"/>
  <c r="K225" i="1"/>
  <c r="X160" i="13" s="1"/>
  <c r="L225" i="1"/>
  <c r="Y160" i="13" s="1"/>
  <c r="J225" i="1"/>
  <c r="W160" i="13" s="1"/>
  <c r="H225" i="1"/>
  <c r="U160" i="13" s="1"/>
  <c r="G225" i="2"/>
  <c r="G577" i="1"/>
  <c r="T512" i="13" s="1"/>
  <c r="B577" i="1"/>
  <c r="O512" i="13" s="1"/>
  <c r="C577" i="1"/>
  <c r="P512" i="13" s="1"/>
  <c r="D577" i="1"/>
  <c r="Q512" i="13" s="1"/>
  <c r="E577" i="1"/>
  <c r="R512" i="13" s="1"/>
  <c r="F577" i="1"/>
  <c r="S512" i="13" s="1"/>
  <c r="B579" i="1"/>
  <c r="O514" i="13" s="1"/>
  <c r="C579" i="1"/>
  <c r="P514" i="13" s="1"/>
  <c r="F579" i="1"/>
  <c r="S514" i="13" s="1"/>
  <c r="E579" i="1"/>
  <c r="R514" i="13" s="1"/>
  <c r="G579" i="1"/>
  <c r="T514" i="13" s="1"/>
  <c r="D579" i="1"/>
  <c r="Q514" i="13" s="1"/>
  <c r="G243" i="2"/>
  <c r="J243" i="1"/>
  <c r="W178" i="13" s="1"/>
  <c r="K243" i="1"/>
  <c r="X178" i="13" s="1"/>
  <c r="I243" i="1"/>
  <c r="V178" i="13" s="1"/>
  <c r="L243" i="1"/>
  <c r="Y178" i="13" s="1"/>
  <c r="H243" i="1"/>
  <c r="U178" i="13" s="1"/>
  <c r="M243" i="1"/>
  <c r="Z178" i="13" s="1"/>
  <c r="H228" i="1"/>
  <c r="U163" i="13" s="1"/>
  <c r="K228" i="1"/>
  <c r="X163" i="13" s="1"/>
  <c r="L228" i="1"/>
  <c r="Y163" i="13" s="1"/>
  <c r="G228" i="2"/>
  <c r="J228" i="1"/>
  <c r="W163" i="13" s="1"/>
  <c r="I228" i="1"/>
  <c r="V163" i="13" s="1"/>
  <c r="M228" i="1"/>
  <c r="Z163" i="13" s="1"/>
  <c r="E575" i="1"/>
  <c r="R510" i="13" s="1"/>
  <c r="D575" i="1"/>
  <c r="Q510" i="13" s="1"/>
  <c r="B575" i="1"/>
  <c r="O510" i="13" s="1"/>
  <c r="F575" i="1"/>
  <c r="S510" i="13" s="1"/>
  <c r="G575" i="1"/>
  <c r="T510" i="13" s="1"/>
  <c r="C575" i="1"/>
  <c r="P510" i="13" s="1"/>
  <c r="C558" i="1"/>
  <c r="P493" i="13" s="1"/>
  <c r="D558" i="1"/>
  <c r="Q493" i="13" s="1"/>
  <c r="E558" i="1"/>
  <c r="R493" i="13" s="1"/>
  <c r="F558" i="1"/>
  <c r="S493" i="13" s="1"/>
  <c r="B558" i="1"/>
  <c r="O493" i="13" s="1"/>
  <c r="G558" i="1"/>
  <c r="T493" i="13" s="1"/>
  <c r="B548" i="1"/>
  <c r="O483" i="13" s="1"/>
  <c r="G548" i="1"/>
  <c r="T483" i="13" s="1"/>
  <c r="D548" i="1"/>
  <c r="Q483" i="13" s="1"/>
  <c r="F548" i="1"/>
  <c r="S483" i="13" s="1"/>
  <c r="E548" i="1"/>
  <c r="R483" i="13" s="1"/>
  <c r="C548" i="1"/>
  <c r="P483" i="13" s="1"/>
  <c r="D534" i="1"/>
  <c r="Q469" i="13" s="1"/>
  <c r="C534" i="1"/>
  <c r="P469" i="13" s="1"/>
  <c r="E534" i="1"/>
  <c r="R469" i="13" s="1"/>
  <c r="B534" i="1"/>
  <c r="O469" i="13" s="1"/>
  <c r="G534" i="1"/>
  <c r="T469" i="13" s="1"/>
  <c r="F534" i="1"/>
  <c r="S469" i="13" s="1"/>
  <c r="R202" i="1"/>
  <c r="P202" i="1"/>
  <c r="Q202" i="1"/>
  <c r="T202" i="1"/>
  <c r="S202" i="1"/>
  <c r="O202" i="1"/>
  <c r="S209" i="1"/>
  <c r="O209" i="1"/>
  <c r="P209" i="1"/>
  <c r="Q209" i="1"/>
  <c r="T209" i="1"/>
  <c r="R209" i="1"/>
  <c r="C526" i="1"/>
  <c r="P461" i="13" s="1"/>
  <c r="B526" i="1"/>
  <c r="O461" i="13" s="1"/>
  <c r="G526" i="1"/>
  <c r="T461" i="13" s="1"/>
  <c r="D526" i="1"/>
  <c r="Q461" i="13" s="1"/>
  <c r="F526" i="1"/>
  <c r="S461" i="13" s="1"/>
  <c r="E526" i="1"/>
  <c r="R461" i="13" s="1"/>
  <c r="Q204" i="1"/>
  <c r="R204" i="1"/>
  <c r="O204" i="1"/>
  <c r="P204" i="1"/>
  <c r="S204" i="1"/>
  <c r="T204" i="1"/>
  <c r="B520" i="1"/>
  <c r="O455" i="13" s="1"/>
  <c r="G520" i="1"/>
  <c r="T455" i="13" s="1"/>
  <c r="D520" i="1"/>
  <c r="Q455" i="13" s="1"/>
  <c r="C520" i="1"/>
  <c r="P455" i="13" s="1"/>
  <c r="E520" i="1"/>
  <c r="R455" i="13" s="1"/>
  <c r="F520" i="1"/>
  <c r="S455" i="13" s="1"/>
  <c r="S191" i="1"/>
  <c r="P191" i="1"/>
  <c r="T191" i="1"/>
  <c r="R191" i="1"/>
  <c r="O191" i="1"/>
  <c r="Q191" i="1"/>
  <c r="D459" i="1"/>
  <c r="Q394" i="13" s="1"/>
  <c r="B459" i="1"/>
  <c r="O394" i="13" s="1"/>
  <c r="G459" i="1"/>
  <c r="T394" i="13" s="1"/>
  <c r="F459" i="1"/>
  <c r="S394" i="13" s="1"/>
  <c r="C459" i="1"/>
  <c r="P394" i="13" s="1"/>
  <c r="E459" i="1"/>
  <c r="R394" i="13" s="1"/>
  <c r="D471" i="1"/>
  <c r="Q406" i="13" s="1"/>
  <c r="E471" i="1"/>
  <c r="R406" i="13" s="1"/>
  <c r="F471" i="1"/>
  <c r="S406" i="13" s="1"/>
  <c r="G471" i="1"/>
  <c r="T406" i="13" s="1"/>
  <c r="C471" i="1"/>
  <c r="P406" i="13" s="1"/>
  <c r="B471" i="1"/>
  <c r="O406" i="13" s="1"/>
  <c r="C475" i="1"/>
  <c r="P410" i="13" s="1"/>
  <c r="D475" i="1"/>
  <c r="Q410" i="13" s="1"/>
  <c r="F475" i="1"/>
  <c r="S410" i="13" s="1"/>
  <c r="E475" i="1"/>
  <c r="R410" i="13" s="1"/>
  <c r="B475" i="1"/>
  <c r="O410" i="13" s="1"/>
  <c r="G475" i="1"/>
  <c r="T410" i="13" s="1"/>
  <c r="R178" i="1"/>
  <c r="T178" i="1"/>
  <c r="S178" i="1"/>
  <c r="O178" i="1"/>
  <c r="Q178" i="1"/>
  <c r="P178" i="1"/>
  <c r="P162" i="1"/>
  <c r="S162" i="1"/>
  <c r="T162" i="1"/>
  <c r="O162" i="1"/>
  <c r="R162" i="1"/>
  <c r="Q162" i="1"/>
  <c r="B514" i="1"/>
  <c r="O449" i="13" s="1"/>
  <c r="F514" i="1"/>
  <c r="S449" i="13" s="1"/>
  <c r="C514" i="1"/>
  <c r="P449" i="13" s="1"/>
  <c r="D514" i="1"/>
  <c r="Q449" i="13" s="1"/>
  <c r="E514" i="1"/>
  <c r="R449" i="13" s="1"/>
  <c r="G514" i="1"/>
  <c r="T449" i="13" s="1"/>
  <c r="O155" i="1"/>
  <c r="R155" i="1"/>
  <c r="T155" i="1"/>
  <c r="P155" i="1"/>
  <c r="Q155" i="1"/>
  <c r="S155" i="1"/>
  <c r="C490" i="1"/>
  <c r="P425" i="13" s="1"/>
  <c r="B490" i="1"/>
  <c r="O425" i="13" s="1"/>
  <c r="F490" i="1"/>
  <c r="S425" i="13" s="1"/>
  <c r="E490" i="1"/>
  <c r="R425" i="13" s="1"/>
  <c r="G490" i="1"/>
  <c r="T425" i="13" s="1"/>
  <c r="D490" i="1"/>
  <c r="Q425" i="13" s="1"/>
  <c r="P165" i="1"/>
  <c r="S165" i="1"/>
  <c r="Q165" i="1"/>
  <c r="O165" i="1"/>
  <c r="R165" i="1"/>
  <c r="T165" i="1"/>
  <c r="F511" i="1"/>
  <c r="S446" i="13" s="1"/>
  <c r="C511" i="1"/>
  <c r="P446" i="13" s="1"/>
  <c r="D511" i="1"/>
  <c r="Q446" i="13" s="1"/>
  <c r="E511" i="1"/>
  <c r="R446" i="13" s="1"/>
  <c r="G511" i="1"/>
  <c r="T446" i="13" s="1"/>
  <c r="B511" i="1"/>
  <c r="O446" i="13" s="1"/>
  <c r="F494" i="1"/>
  <c r="S429" i="13" s="1"/>
  <c r="C494" i="1"/>
  <c r="P429" i="13" s="1"/>
  <c r="E494" i="1"/>
  <c r="R429" i="13" s="1"/>
  <c r="G494" i="1"/>
  <c r="T429" i="13" s="1"/>
  <c r="B494" i="1"/>
  <c r="O429" i="13" s="1"/>
  <c r="D494" i="1"/>
  <c r="Q429" i="13" s="1"/>
  <c r="F444" i="1"/>
  <c r="S379" i="13" s="1"/>
  <c r="E444" i="1"/>
  <c r="R379" i="13" s="1"/>
  <c r="B444" i="1"/>
  <c r="O379" i="13" s="1"/>
  <c r="C444" i="1"/>
  <c r="P379" i="13" s="1"/>
  <c r="D444" i="1"/>
  <c r="Q379" i="13" s="1"/>
  <c r="G444" i="1"/>
  <c r="T379" i="13" s="1"/>
  <c r="G449" i="1"/>
  <c r="T384" i="13" s="1"/>
  <c r="F449" i="1"/>
  <c r="S384" i="13" s="1"/>
  <c r="D449" i="1"/>
  <c r="Q384" i="13" s="1"/>
  <c r="C449" i="1"/>
  <c r="P384" i="13" s="1"/>
  <c r="B449" i="1"/>
  <c r="O384" i="13" s="1"/>
  <c r="E449" i="1"/>
  <c r="R384" i="13" s="1"/>
  <c r="G445" i="1"/>
  <c r="T380" i="13" s="1"/>
  <c r="D445" i="1"/>
  <c r="Q380" i="13" s="1"/>
  <c r="E445" i="1"/>
  <c r="R380" i="13" s="1"/>
  <c r="C445" i="1"/>
  <c r="P380" i="13" s="1"/>
  <c r="B445" i="1"/>
  <c r="O380" i="13" s="1"/>
  <c r="F445" i="1"/>
  <c r="S380" i="13" s="1"/>
  <c r="B455" i="1"/>
  <c r="O390" i="13" s="1"/>
  <c r="C455" i="1"/>
  <c r="P390" i="13" s="1"/>
  <c r="G455" i="1"/>
  <c r="T390" i="13" s="1"/>
  <c r="F455" i="1"/>
  <c r="S390" i="13" s="1"/>
  <c r="D455" i="1"/>
  <c r="Q390" i="13" s="1"/>
  <c r="E455" i="1"/>
  <c r="R390" i="13" s="1"/>
  <c r="F456" i="1"/>
  <c r="S391" i="13" s="1"/>
  <c r="C456" i="1"/>
  <c r="P391" i="13" s="1"/>
  <c r="B456" i="1"/>
  <c r="O391" i="13" s="1"/>
  <c r="D456" i="1"/>
  <c r="Q391" i="13" s="1"/>
  <c r="E456" i="1"/>
  <c r="R391" i="13" s="1"/>
  <c r="G456" i="1"/>
  <c r="T391" i="13" s="1"/>
  <c r="B457" i="1"/>
  <c r="O392" i="13" s="1"/>
  <c r="F457" i="1"/>
  <c r="S392" i="13" s="1"/>
  <c r="C457" i="1"/>
  <c r="P392" i="13" s="1"/>
  <c r="D457" i="1"/>
  <c r="Q392" i="13" s="1"/>
  <c r="E457" i="1"/>
  <c r="R392" i="13" s="1"/>
  <c r="G457" i="1"/>
  <c r="T392" i="13" s="1"/>
  <c r="E344" i="1"/>
  <c r="R279" i="13" s="1"/>
  <c r="F344" i="1"/>
  <c r="S279" i="13" s="1"/>
  <c r="B344" i="1"/>
  <c r="O279" i="13" s="1"/>
  <c r="C344" i="1"/>
  <c r="P279" i="13" s="1"/>
  <c r="G344" i="1"/>
  <c r="T279" i="13" s="1"/>
  <c r="D344" i="1"/>
  <c r="Q279" i="13" s="1"/>
  <c r="C363" i="1"/>
  <c r="P298" i="13" s="1"/>
  <c r="E363" i="1"/>
  <c r="R298" i="13" s="1"/>
  <c r="F363" i="1"/>
  <c r="S298" i="13" s="1"/>
  <c r="G363" i="1"/>
  <c r="T298" i="13" s="1"/>
  <c r="B363" i="1"/>
  <c r="O298" i="13" s="1"/>
  <c r="D363" i="1"/>
  <c r="Q298" i="13" s="1"/>
  <c r="B366" i="1"/>
  <c r="O301" i="13" s="1"/>
  <c r="C366" i="1"/>
  <c r="P301" i="13" s="1"/>
  <c r="D366" i="1"/>
  <c r="Q301" i="13" s="1"/>
  <c r="G366" i="1"/>
  <c r="T301" i="13" s="1"/>
  <c r="E366" i="1"/>
  <c r="R301" i="13" s="1"/>
  <c r="F366" i="1"/>
  <c r="S301" i="13" s="1"/>
  <c r="B342" i="1"/>
  <c r="O277" i="13" s="1"/>
  <c r="E342" i="1"/>
  <c r="R277" i="13" s="1"/>
  <c r="G342" i="1"/>
  <c r="T277" i="13" s="1"/>
  <c r="C342" i="1"/>
  <c r="P277" i="13" s="1"/>
  <c r="D342" i="1"/>
  <c r="Q277" i="13" s="1"/>
  <c r="F342" i="1"/>
  <c r="S277" i="13" s="1"/>
  <c r="B619" i="1"/>
  <c r="O554" i="13" s="1"/>
  <c r="F619" i="1"/>
  <c r="S554" i="13" s="1"/>
  <c r="G619" i="1"/>
  <c r="T554" i="13" s="1"/>
  <c r="D619" i="1"/>
  <c r="Q554" i="13" s="1"/>
  <c r="C619" i="1"/>
  <c r="P554" i="13" s="1"/>
  <c r="E619" i="1"/>
  <c r="R554" i="13" s="1"/>
  <c r="B620" i="1"/>
  <c r="O555" i="13" s="1"/>
  <c r="G620" i="1"/>
  <c r="T555" i="13" s="1"/>
  <c r="E620" i="1"/>
  <c r="R555" i="13" s="1"/>
  <c r="F620" i="1"/>
  <c r="S555" i="13" s="1"/>
  <c r="D620" i="1"/>
  <c r="Q555" i="13" s="1"/>
  <c r="C620" i="1"/>
  <c r="P555" i="13" s="1"/>
  <c r="D624" i="1"/>
  <c r="Q559" i="13" s="1"/>
  <c r="C624" i="1"/>
  <c r="P559" i="13" s="1"/>
  <c r="B624" i="1"/>
  <c r="O559" i="13" s="1"/>
  <c r="E624" i="1"/>
  <c r="R559" i="13" s="1"/>
  <c r="G624" i="1"/>
  <c r="T559" i="13" s="1"/>
  <c r="F624" i="1"/>
  <c r="S559" i="13" s="1"/>
  <c r="D618" i="1"/>
  <c r="Q553" i="13" s="1"/>
  <c r="F618" i="1"/>
  <c r="S553" i="13" s="1"/>
  <c r="E618" i="1"/>
  <c r="R553" i="13" s="1"/>
  <c r="G618" i="1"/>
  <c r="T553" i="13" s="1"/>
  <c r="C618" i="1"/>
  <c r="P553" i="13" s="1"/>
  <c r="B618" i="1"/>
  <c r="O553" i="13" s="1"/>
  <c r="F404" i="1"/>
  <c r="S339" i="13" s="1"/>
  <c r="C404" i="1"/>
  <c r="P339" i="13" s="1"/>
  <c r="E404" i="1"/>
  <c r="R339" i="13" s="1"/>
  <c r="D404" i="1"/>
  <c r="Q339" i="13" s="1"/>
  <c r="B404" i="1"/>
  <c r="O339" i="13" s="1"/>
  <c r="G404" i="1"/>
  <c r="T339" i="13" s="1"/>
  <c r="C421" i="1"/>
  <c r="P356" i="13" s="1"/>
  <c r="D421" i="1"/>
  <c r="Q356" i="13" s="1"/>
  <c r="B421" i="1"/>
  <c r="O356" i="13" s="1"/>
  <c r="E421" i="1"/>
  <c r="R356" i="13" s="1"/>
  <c r="F421" i="1"/>
  <c r="S356" i="13" s="1"/>
  <c r="G421" i="1"/>
  <c r="T356" i="13" s="1"/>
  <c r="E408" i="1"/>
  <c r="R343" i="13" s="1"/>
  <c r="B408" i="1"/>
  <c r="O343" i="13" s="1"/>
  <c r="G408" i="1"/>
  <c r="T343" i="13" s="1"/>
  <c r="D408" i="1"/>
  <c r="Q343" i="13" s="1"/>
  <c r="F408" i="1"/>
  <c r="S343" i="13" s="1"/>
  <c r="C408" i="1"/>
  <c r="P343" i="13" s="1"/>
  <c r="C418" i="1"/>
  <c r="P353" i="13" s="1"/>
  <c r="G418" i="1"/>
  <c r="T353" i="13" s="1"/>
  <c r="E418" i="1"/>
  <c r="R353" i="13" s="1"/>
  <c r="B418" i="1"/>
  <c r="O353" i="13" s="1"/>
  <c r="F418" i="1"/>
  <c r="S353" i="13" s="1"/>
  <c r="D418" i="1"/>
  <c r="Q353" i="13" s="1"/>
  <c r="F596" i="1"/>
  <c r="S531" i="13" s="1"/>
  <c r="E596" i="1"/>
  <c r="R531" i="13" s="1"/>
  <c r="G596" i="1"/>
  <c r="T531" i="13" s="1"/>
  <c r="D596" i="1"/>
  <c r="Q531" i="13" s="1"/>
  <c r="C596" i="1"/>
  <c r="P531" i="13" s="1"/>
  <c r="B596" i="1"/>
  <c r="O531" i="13" s="1"/>
  <c r="D587" i="1"/>
  <c r="Q522" i="13" s="1"/>
  <c r="G587" i="1"/>
  <c r="T522" i="13" s="1"/>
  <c r="E587" i="1"/>
  <c r="R522" i="13" s="1"/>
  <c r="F587" i="1"/>
  <c r="S522" i="13" s="1"/>
  <c r="C587" i="1"/>
  <c r="P522" i="13" s="1"/>
  <c r="B587" i="1"/>
  <c r="O522" i="13" s="1"/>
  <c r="C605" i="1"/>
  <c r="P540" i="13" s="1"/>
  <c r="G605" i="1"/>
  <c r="T540" i="13" s="1"/>
  <c r="D605" i="1"/>
  <c r="Q540" i="13" s="1"/>
  <c r="E605" i="1"/>
  <c r="R540" i="13" s="1"/>
  <c r="F605" i="1"/>
  <c r="S540" i="13" s="1"/>
  <c r="B605" i="1"/>
  <c r="O540" i="13" s="1"/>
  <c r="F608" i="1"/>
  <c r="S543" i="13" s="1"/>
  <c r="C608" i="1"/>
  <c r="P543" i="13" s="1"/>
  <c r="B608" i="1"/>
  <c r="O543" i="13" s="1"/>
  <c r="E608" i="1"/>
  <c r="R543" i="13" s="1"/>
  <c r="D608" i="1"/>
  <c r="Q543" i="13" s="1"/>
  <c r="G608" i="1"/>
  <c r="T543" i="13" s="1"/>
  <c r="C582" i="1"/>
  <c r="P517" i="13" s="1"/>
  <c r="E582" i="1"/>
  <c r="R517" i="13" s="1"/>
  <c r="D582" i="1"/>
  <c r="Q517" i="13" s="1"/>
  <c r="B582" i="1"/>
  <c r="O517" i="13" s="1"/>
  <c r="F582" i="1"/>
  <c r="S517" i="13" s="1"/>
  <c r="G582" i="1"/>
  <c r="T517" i="13" s="1"/>
  <c r="M253" i="1"/>
  <c r="Z188" i="13" s="1"/>
  <c r="K253" i="1"/>
  <c r="X188" i="13" s="1"/>
  <c r="I253" i="1"/>
  <c r="V188" i="13" s="1"/>
  <c r="G253" i="2"/>
  <c r="L253" i="1"/>
  <c r="Y188" i="13" s="1"/>
  <c r="H253" i="1"/>
  <c r="U188" i="13" s="1"/>
  <c r="J253" i="1"/>
  <c r="W188" i="13" s="1"/>
  <c r="B602" i="1"/>
  <c r="O537" i="13" s="1"/>
  <c r="C602" i="1"/>
  <c r="P537" i="13" s="1"/>
  <c r="D602" i="1"/>
  <c r="Q537" i="13" s="1"/>
  <c r="E602" i="1"/>
  <c r="R537" i="13" s="1"/>
  <c r="F602" i="1"/>
  <c r="S537" i="13" s="1"/>
  <c r="G602" i="1"/>
  <c r="T537" i="13" s="1"/>
  <c r="I271" i="1"/>
  <c r="V206" i="13" s="1"/>
  <c r="G271" i="2"/>
  <c r="H271" i="1"/>
  <c r="U206" i="13" s="1"/>
  <c r="L271" i="1"/>
  <c r="Y206" i="13" s="1"/>
  <c r="M271" i="1"/>
  <c r="Z206" i="13" s="1"/>
  <c r="K271" i="1"/>
  <c r="X206" i="13" s="1"/>
  <c r="J271" i="1"/>
  <c r="W206" i="13" s="1"/>
  <c r="E722" i="1"/>
  <c r="R657" i="13" s="1"/>
  <c r="C722" i="1"/>
  <c r="P657" i="13" s="1"/>
  <c r="D722" i="1"/>
  <c r="Q657" i="13" s="1"/>
  <c r="F722" i="1"/>
  <c r="S657" i="13" s="1"/>
  <c r="G722" i="1"/>
  <c r="T657" i="13" s="1"/>
  <c r="B722" i="1"/>
  <c r="O657" i="13" s="1"/>
  <c r="G703" i="1"/>
  <c r="T638" i="13" s="1"/>
  <c r="F703" i="1"/>
  <c r="S638" i="13" s="1"/>
  <c r="B703" i="1"/>
  <c r="O638" i="13" s="1"/>
  <c r="C703" i="1"/>
  <c r="P638" i="13" s="1"/>
  <c r="D703" i="1"/>
  <c r="Q638" i="13" s="1"/>
  <c r="E703" i="1"/>
  <c r="R638" i="13" s="1"/>
  <c r="F717" i="1"/>
  <c r="S652" i="13" s="1"/>
  <c r="C717" i="1"/>
  <c r="P652" i="13" s="1"/>
  <c r="G717" i="1"/>
  <c r="T652" i="13" s="1"/>
  <c r="B717" i="1"/>
  <c r="O652" i="13" s="1"/>
  <c r="D717" i="1"/>
  <c r="Q652" i="13" s="1"/>
  <c r="E717" i="1"/>
  <c r="R652" i="13" s="1"/>
  <c r="G720" i="1"/>
  <c r="T655" i="13" s="1"/>
  <c r="F720" i="1"/>
  <c r="S655" i="13" s="1"/>
  <c r="E720" i="1"/>
  <c r="R655" i="13" s="1"/>
  <c r="D720" i="1"/>
  <c r="Q655" i="13" s="1"/>
  <c r="C720" i="1"/>
  <c r="P655" i="13" s="1"/>
  <c r="B720" i="1"/>
  <c r="O655" i="13" s="1"/>
  <c r="B730" i="1"/>
  <c r="O665" i="13" s="1"/>
  <c r="C730" i="1"/>
  <c r="P665" i="13" s="1"/>
  <c r="G730" i="1"/>
  <c r="T665" i="13" s="1"/>
  <c r="F730" i="1"/>
  <c r="S665" i="13" s="1"/>
  <c r="D730" i="1"/>
  <c r="Q665" i="13" s="1"/>
  <c r="E730" i="1"/>
  <c r="R665" i="13" s="1"/>
  <c r="F716" i="1"/>
  <c r="S651" i="13" s="1"/>
  <c r="G716" i="1"/>
  <c r="T651" i="13" s="1"/>
  <c r="D716" i="1"/>
  <c r="Q651" i="13" s="1"/>
  <c r="C716" i="1"/>
  <c r="P651" i="13" s="1"/>
  <c r="B716" i="1"/>
  <c r="O651" i="13" s="1"/>
  <c r="E716" i="1"/>
  <c r="R651" i="13" s="1"/>
  <c r="B715" i="1"/>
  <c r="O650" i="13" s="1"/>
  <c r="F715" i="1"/>
  <c r="S650" i="13" s="1"/>
  <c r="G715" i="1"/>
  <c r="T650" i="13" s="1"/>
  <c r="E715" i="1"/>
  <c r="R650" i="13" s="1"/>
  <c r="D715" i="1"/>
  <c r="Q650" i="13" s="1"/>
  <c r="C715" i="1"/>
  <c r="P650" i="13" s="1"/>
  <c r="F580" i="1"/>
  <c r="S515" i="13" s="1"/>
  <c r="G580" i="1"/>
  <c r="T515" i="13" s="1"/>
  <c r="D580" i="1"/>
  <c r="Q515" i="13" s="1"/>
  <c r="E580" i="1"/>
  <c r="R515" i="13" s="1"/>
  <c r="C580" i="1"/>
  <c r="P515" i="13" s="1"/>
  <c r="B580" i="1"/>
  <c r="O515" i="13" s="1"/>
  <c r="G241" i="2"/>
  <c r="H241" i="1"/>
  <c r="U176" i="13" s="1"/>
  <c r="K241" i="1"/>
  <c r="X176" i="13" s="1"/>
  <c r="I241" i="1"/>
  <c r="V176" i="13" s="1"/>
  <c r="J241" i="1"/>
  <c r="W176" i="13" s="1"/>
  <c r="L241" i="1"/>
  <c r="Y176" i="13" s="1"/>
  <c r="M241" i="1"/>
  <c r="Z176" i="13" s="1"/>
  <c r="F550" i="1"/>
  <c r="S485" i="13" s="1"/>
  <c r="D550" i="1"/>
  <c r="Q485" i="13" s="1"/>
  <c r="E550" i="1"/>
  <c r="R485" i="13" s="1"/>
  <c r="G550" i="1"/>
  <c r="T485" i="13" s="1"/>
  <c r="B550" i="1"/>
  <c r="O485" i="13" s="1"/>
  <c r="C550" i="1"/>
  <c r="P485" i="13" s="1"/>
  <c r="C553" i="1"/>
  <c r="P488" i="13" s="1"/>
  <c r="D553" i="1"/>
  <c r="Q488" i="13" s="1"/>
  <c r="E553" i="1"/>
  <c r="R488" i="13" s="1"/>
  <c r="B553" i="1"/>
  <c r="O488" i="13" s="1"/>
  <c r="F553" i="1"/>
  <c r="S488" i="13" s="1"/>
  <c r="G553" i="1"/>
  <c r="T488" i="13" s="1"/>
  <c r="G236" i="2"/>
  <c r="M236" i="1"/>
  <c r="Z171" i="13" s="1"/>
  <c r="L236" i="1"/>
  <c r="Y171" i="13" s="1"/>
  <c r="H236" i="1"/>
  <c r="U171" i="13" s="1"/>
  <c r="J236" i="1"/>
  <c r="W171" i="13" s="1"/>
  <c r="K236" i="1"/>
  <c r="X171" i="13" s="1"/>
  <c r="I236" i="1"/>
  <c r="V171" i="13" s="1"/>
  <c r="G221" i="2"/>
  <c r="M221" i="1"/>
  <c r="Z156" i="13" s="1"/>
  <c r="K221" i="1"/>
  <c r="X156" i="13" s="1"/>
  <c r="H221" i="1"/>
  <c r="U156" i="13" s="1"/>
  <c r="L221" i="1"/>
  <c r="Y156" i="13" s="1"/>
  <c r="I221" i="1"/>
  <c r="V156" i="13" s="1"/>
  <c r="J221" i="1"/>
  <c r="W156" i="13" s="1"/>
  <c r="D567" i="1"/>
  <c r="Q502" i="13" s="1"/>
  <c r="F567" i="1"/>
  <c r="S502" i="13" s="1"/>
  <c r="G567" i="1"/>
  <c r="T502" i="13" s="1"/>
  <c r="C567" i="1"/>
  <c r="P502" i="13" s="1"/>
  <c r="B567" i="1"/>
  <c r="O502" i="13" s="1"/>
  <c r="E567" i="1"/>
  <c r="R502" i="13" s="1"/>
  <c r="O201" i="1"/>
  <c r="T201" i="1"/>
  <c r="P201" i="1"/>
  <c r="Q201" i="1"/>
  <c r="R201" i="1"/>
  <c r="S201" i="1"/>
  <c r="G523" i="1"/>
  <c r="T458" i="13" s="1"/>
  <c r="E523" i="1"/>
  <c r="R458" i="13" s="1"/>
  <c r="B523" i="1"/>
  <c r="O458" i="13" s="1"/>
  <c r="F523" i="1"/>
  <c r="S458" i="13" s="1"/>
  <c r="D523" i="1"/>
  <c r="Q458" i="13" s="1"/>
  <c r="C523" i="1"/>
  <c r="P458" i="13" s="1"/>
  <c r="G531" i="1"/>
  <c r="T466" i="13" s="1"/>
  <c r="C531" i="1"/>
  <c r="P466" i="13" s="1"/>
  <c r="F531" i="1"/>
  <c r="S466" i="13" s="1"/>
  <c r="B531" i="1"/>
  <c r="O466" i="13" s="1"/>
  <c r="D531" i="1"/>
  <c r="Q466" i="13" s="1"/>
  <c r="E531" i="1"/>
  <c r="R466" i="13" s="1"/>
  <c r="D535" i="1"/>
  <c r="Q470" i="13" s="1"/>
  <c r="F535" i="1"/>
  <c r="S470" i="13" s="1"/>
  <c r="G535" i="1"/>
  <c r="T470" i="13" s="1"/>
  <c r="C535" i="1"/>
  <c r="P470" i="13" s="1"/>
  <c r="E535" i="1"/>
  <c r="R470" i="13" s="1"/>
  <c r="B535" i="1"/>
  <c r="O470" i="13" s="1"/>
  <c r="S212" i="1"/>
  <c r="P212" i="1"/>
  <c r="Q212" i="1"/>
  <c r="T212" i="1"/>
  <c r="O212" i="1"/>
  <c r="R212" i="1"/>
  <c r="Q189" i="1"/>
  <c r="O189" i="1"/>
  <c r="P189" i="1"/>
  <c r="T189" i="1"/>
  <c r="S189" i="1"/>
  <c r="R189" i="1"/>
  <c r="C529" i="1"/>
  <c r="P464" i="13" s="1"/>
  <c r="B529" i="1"/>
  <c r="O464" i="13" s="1"/>
  <c r="D529" i="1"/>
  <c r="Q464" i="13" s="1"/>
  <c r="F529" i="1"/>
  <c r="S464" i="13" s="1"/>
  <c r="G529" i="1"/>
  <c r="T464" i="13" s="1"/>
  <c r="E529" i="1"/>
  <c r="R464" i="13" s="1"/>
  <c r="T199" i="1"/>
  <c r="R199" i="1"/>
  <c r="P199" i="1"/>
  <c r="Q199" i="1"/>
  <c r="O199" i="1"/>
  <c r="S199" i="1"/>
  <c r="F488" i="1"/>
  <c r="S423" i="13" s="1"/>
  <c r="E488" i="1"/>
  <c r="R423" i="13" s="1"/>
  <c r="D488" i="1"/>
  <c r="Q423" i="13" s="1"/>
  <c r="C488" i="1"/>
  <c r="P423" i="13" s="1"/>
  <c r="G488" i="1"/>
  <c r="T423" i="13" s="1"/>
  <c r="B488" i="1"/>
  <c r="O423" i="13" s="1"/>
  <c r="F486" i="1"/>
  <c r="S421" i="13" s="1"/>
  <c r="G486" i="1"/>
  <c r="T421" i="13" s="1"/>
  <c r="B486" i="1"/>
  <c r="O421" i="13" s="1"/>
  <c r="C486" i="1"/>
  <c r="P421" i="13" s="1"/>
  <c r="D486" i="1"/>
  <c r="Q421" i="13" s="1"/>
  <c r="E486" i="1"/>
  <c r="R421" i="13" s="1"/>
  <c r="D480" i="1"/>
  <c r="Q415" i="13" s="1"/>
  <c r="F480" i="1"/>
  <c r="S415" i="13" s="1"/>
  <c r="B480" i="1"/>
  <c r="O415" i="13" s="1"/>
  <c r="E480" i="1"/>
  <c r="R415" i="13" s="1"/>
  <c r="G480" i="1"/>
  <c r="T415" i="13" s="1"/>
  <c r="C480" i="1"/>
  <c r="P415" i="13" s="1"/>
  <c r="C465" i="1"/>
  <c r="P400" i="13" s="1"/>
  <c r="B465" i="1"/>
  <c r="O400" i="13" s="1"/>
  <c r="D465" i="1"/>
  <c r="Q400" i="13" s="1"/>
  <c r="G465" i="1"/>
  <c r="T400" i="13" s="1"/>
  <c r="F465" i="1"/>
  <c r="S400" i="13" s="1"/>
  <c r="E465" i="1"/>
  <c r="R400" i="13" s="1"/>
  <c r="C485" i="1"/>
  <c r="P420" i="13" s="1"/>
  <c r="D485" i="1"/>
  <c r="Q420" i="13" s="1"/>
  <c r="E485" i="1"/>
  <c r="R420" i="13" s="1"/>
  <c r="F485" i="1"/>
  <c r="S420" i="13" s="1"/>
  <c r="G485" i="1"/>
  <c r="T420" i="13" s="1"/>
  <c r="B485" i="1"/>
  <c r="O420" i="13" s="1"/>
  <c r="G516" i="1"/>
  <c r="T451" i="13" s="1"/>
  <c r="F516" i="1"/>
  <c r="S451" i="13" s="1"/>
  <c r="E516" i="1"/>
  <c r="R451" i="13" s="1"/>
  <c r="D516" i="1"/>
  <c r="Q451" i="13" s="1"/>
  <c r="C516" i="1"/>
  <c r="P451" i="13" s="1"/>
  <c r="B516" i="1"/>
  <c r="O451" i="13" s="1"/>
  <c r="E496" i="1"/>
  <c r="R431" i="13" s="1"/>
  <c r="D496" i="1"/>
  <c r="Q431" i="13" s="1"/>
  <c r="B496" i="1"/>
  <c r="O431" i="13" s="1"/>
  <c r="C496" i="1"/>
  <c r="P431" i="13" s="1"/>
  <c r="G496" i="1"/>
  <c r="T431" i="13" s="1"/>
  <c r="F496" i="1"/>
  <c r="S431" i="13" s="1"/>
  <c r="B504" i="1"/>
  <c r="O439" i="13" s="1"/>
  <c r="C504" i="1"/>
  <c r="P439" i="13" s="1"/>
  <c r="D504" i="1"/>
  <c r="Q439" i="13" s="1"/>
  <c r="E504" i="1"/>
  <c r="R439" i="13" s="1"/>
  <c r="F504" i="1"/>
  <c r="S439" i="13" s="1"/>
  <c r="G504" i="1"/>
  <c r="T439" i="13" s="1"/>
  <c r="E495" i="1"/>
  <c r="R430" i="13" s="1"/>
  <c r="D495" i="1"/>
  <c r="Q430" i="13" s="1"/>
  <c r="C495" i="1"/>
  <c r="P430" i="13" s="1"/>
  <c r="B495" i="1"/>
  <c r="O430" i="13" s="1"/>
  <c r="F495" i="1"/>
  <c r="S430" i="13" s="1"/>
  <c r="G495" i="1"/>
  <c r="T430" i="13" s="1"/>
  <c r="O163" i="1"/>
  <c r="R163" i="1"/>
  <c r="S163" i="1"/>
  <c r="T163" i="1"/>
  <c r="P163" i="1"/>
  <c r="Q163" i="1"/>
  <c r="E499" i="1"/>
  <c r="R434" i="13" s="1"/>
  <c r="G499" i="1"/>
  <c r="T434" i="13" s="1"/>
  <c r="B499" i="1"/>
  <c r="O434" i="13" s="1"/>
  <c r="D499" i="1"/>
  <c r="Q434" i="13" s="1"/>
  <c r="C499" i="1"/>
  <c r="P434" i="13" s="1"/>
  <c r="F499" i="1"/>
  <c r="S434" i="13" s="1"/>
  <c r="T173" i="1"/>
  <c r="R173" i="1"/>
  <c r="P173" i="1"/>
  <c r="Q173" i="1"/>
  <c r="O173" i="1"/>
  <c r="S173" i="1"/>
  <c r="F503" i="1"/>
  <c r="S438" i="13" s="1"/>
  <c r="C503" i="1"/>
  <c r="P438" i="13" s="1"/>
  <c r="D503" i="1"/>
  <c r="Q438" i="13" s="1"/>
  <c r="E503" i="1"/>
  <c r="R438" i="13" s="1"/>
  <c r="G503" i="1"/>
  <c r="T438" i="13" s="1"/>
  <c r="B503" i="1"/>
  <c r="O438" i="13" s="1"/>
  <c r="G428" i="1"/>
  <c r="T363" i="13" s="1"/>
  <c r="B428" i="1"/>
  <c r="O363" i="13" s="1"/>
  <c r="C428" i="1"/>
  <c r="P363" i="13" s="1"/>
  <c r="D428" i="1"/>
  <c r="Q363" i="13" s="1"/>
  <c r="E428" i="1"/>
  <c r="R363" i="13" s="1"/>
  <c r="F428" i="1"/>
  <c r="S363" i="13" s="1"/>
  <c r="F432" i="1"/>
  <c r="S367" i="13" s="1"/>
  <c r="C432" i="1"/>
  <c r="P367" i="13" s="1"/>
  <c r="G432" i="1"/>
  <c r="T367" i="13" s="1"/>
  <c r="E432" i="1"/>
  <c r="R367" i="13" s="1"/>
  <c r="D432" i="1"/>
  <c r="Q367" i="13" s="1"/>
  <c r="B432" i="1"/>
  <c r="O367" i="13" s="1"/>
  <c r="B434" i="1"/>
  <c r="O369" i="13" s="1"/>
  <c r="F434" i="1"/>
  <c r="S369" i="13" s="1"/>
  <c r="D434" i="1"/>
  <c r="Q369" i="13" s="1"/>
  <c r="E434" i="1"/>
  <c r="R369" i="13" s="1"/>
  <c r="G434" i="1"/>
  <c r="T369" i="13" s="1"/>
  <c r="C434" i="1"/>
  <c r="P369" i="13" s="1"/>
  <c r="C454" i="1"/>
  <c r="P389" i="13" s="1"/>
  <c r="B454" i="1"/>
  <c r="O389" i="13" s="1"/>
  <c r="E454" i="1"/>
  <c r="R389" i="13" s="1"/>
  <c r="D454" i="1"/>
  <c r="Q389" i="13" s="1"/>
  <c r="G454" i="1"/>
  <c r="T389" i="13" s="1"/>
  <c r="F454" i="1"/>
  <c r="S389" i="13" s="1"/>
  <c r="G352" i="1"/>
  <c r="T287" i="13" s="1"/>
  <c r="D352" i="1"/>
  <c r="Q287" i="13" s="1"/>
  <c r="E352" i="1"/>
  <c r="R287" i="13" s="1"/>
  <c r="F352" i="1"/>
  <c r="S287" i="13" s="1"/>
  <c r="B352" i="1"/>
  <c r="O287" i="13" s="1"/>
  <c r="C352" i="1"/>
  <c r="P287" i="13" s="1"/>
  <c r="D337" i="1"/>
  <c r="Q272" i="13" s="1"/>
  <c r="C337" i="1"/>
  <c r="P272" i="13" s="1"/>
  <c r="B337" i="1"/>
  <c r="O272" i="13" s="1"/>
  <c r="G337" i="1"/>
  <c r="T272" i="13" s="1"/>
  <c r="F337" i="1"/>
  <c r="S272" i="13" s="1"/>
  <c r="E337" i="1"/>
  <c r="R272" i="13" s="1"/>
  <c r="G339" i="1"/>
  <c r="T274" i="13" s="1"/>
  <c r="F339" i="1"/>
  <c r="S274" i="13" s="1"/>
  <c r="D339" i="1"/>
  <c r="Q274" i="13" s="1"/>
  <c r="E339" i="1"/>
  <c r="R274" i="13" s="1"/>
  <c r="C339" i="1"/>
  <c r="P274" i="13" s="1"/>
  <c r="B339" i="1"/>
  <c r="O274" i="13" s="1"/>
  <c r="F351" i="1"/>
  <c r="S286" i="13" s="1"/>
  <c r="G351" i="1"/>
  <c r="T286" i="13" s="1"/>
  <c r="B351" i="1"/>
  <c r="O286" i="13" s="1"/>
  <c r="C351" i="1"/>
  <c r="P286" i="13" s="1"/>
  <c r="E351" i="1"/>
  <c r="R286" i="13" s="1"/>
  <c r="D351" i="1"/>
  <c r="Q286" i="13" s="1"/>
  <c r="B633" i="1"/>
  <c r="O568" i="13" s="1"/>
  <c r="G633" i="1"/>
  <c r="T568" i="13" s="1"/>
  <c r="F633" i="1"/>
  <c r="S568" i="13" s="1"/>
  <c r="E633" i="1"/>
  <c r="R568" i="13" s="1"/>
  <c r="C633" i="1"/>
  <c r="P568" i="13" s="1"/>
  <c r="D633" i="1"/>
  <c r="Q568" i="13" s="1"/>
  <c r="G614" i="1"/>
  <c r="T549" i="13" s="1"/>
  <c r="F614" i="1"/>
  <c r="S549" i="13" s="1"/>
  <c r="E614" i="1"/>
  <c r="R549" i="13" s="1"/>
  <c r="D614" i="1"/>
  <c r="Q549" i="13" s="1"/>
  <c r="C614" i="1"/>
  <c r="P549" i="13" s="1"/>
  <c r="B614" i="1"/>
  <c r="O549" i="13" s="1"/>
  <c r="D630" i="1"/>
  <c r="Q565" i="13" s="1"/>
  <c r="F630" i="1"/>
  <c r="S565" i="13" s="1"/>
  <c r="G630" i="1"/>
  <c r="T565" i="13" s="1"/>
  <c r="E630" i="1"/>
  <c r="R565" i="13" s="1"/>
  <c r="B630" i="1"/>
  <c r="O565" i="13" s="1"/>
  <c r="C630" i="1"/>
  <c r="P565" i="13" s="1"/>
  <c r="D406" i="1"/>
  <c r="Q341" i="13" s="1"/>
  <c r="E406" i="1"/>
  <c r="R341" i="13" s="1"/>
  <c r="C406" i="1"/>
  <c r="P341" i="13" s="1"/>
  <c r="G406" i="1"/>
  <c r="T341" i="13" s="1"/>
  <c r="B406" i="1"/>
  <c r="O341" i="13" s="1"/>
  <c r="F406" i="1"/>
  <c r="S341" i="13" s="1"/>
  <c r="C412" i="1"/>
  <c r="P347" i="13" s="1"/>
  <c r="B412" i="1"/>
  <c r="O347" i="13" s="1"/>
  <c r="G412" i="1"/>
  <c r="T347" i="13" s="1"/>
  <c r="D412" i="1"/>
  <c r="Q347" i="13" s="1"/>
  <c r="E412" i="1"/>
  <c r="R347" i="13" s="1"/>
  <c r="F412" i="1"/>
  <c r="S347" i="13" s="1"/>
  <c r="B426" i="1"/>
  <c r="O361" i="13" s="1"/>
  <c r="D426" i="1"/>
  <c r="Q361" i="13" s="1"/>
  <c r="E426" i="1"/>
  <c r="R361" i="13" s="1"/>
  <c r="C426" i="1"/>
  <c r="P361" i="13" s="1"/>
  <c r="G426" i="1"/>
  <c r="T361" i="13" s="1"/>
  <c r="F426" i="1"/>
  <c r="S361" i="13" s="1"/>
  <c r="F588" i="1"/>
  <c r="S523" i="13" s="1"/>
  <c r="E588" i="1"/>
  <c r="R523" i="13" s="1"/>
  <c r="B588" i="1"/>
  <c r="O523" i="13" s="1"/>
  <c r="D588" i="1"/>
  <c r="Q523" i="13" s="1"/>
  <c r="C588" i="1"/>
  <c r="P523" i="13" s="1"/>
  <c r="G588" i="1"/>
  <c r="T523" i="13" s="1"/>
  <c r="D589" i="1"/>
  <c r="Q524" i="13" s="1"/>
  <c r="C589" i="1"/>
  <c r="P524" i="13" s="1"/>
  <c r="E589" i="1"/>
  <c r="R524" i="13" s="1"/>
  <c r="F589" i="1"/>
  <c r="S524" i="13" s="1"/>
  <c r="G589" i="1"/>
  <c r="T524" i="13" s="1"/>
  <c r="B589" i="1"/>
  <c r="O524" i="13" s="1"/>
  <c r="J264" i="1"/>
  <c r="W199" i="13" s="1"/>
  <c r="H264" i="1"/>
  <c r="U199" i="13" s="1"/>
  <c r="K264" i="1"/>
  <c r="X199" i="13" s="1"/>
  <c r="I264" i="1"/>
  <c r="V199" i="13" s="1"/>
  <c r="G264" i="2"/>
  <c r="M264" i="1"/>
  <c r="Z199" i="13" s="1"/>
  <c r="L264" i="1"/>
  <c r="Y199" i="13" s="1"/>
  <c r="L251" i="1"/>
  <c r="Y186" i="13" s="1"/>
  <c r="H251" i="1"/>
  <c r="U186" i="13" s="1"/>
  <c r="M251" i="1"/>
  <c r="Z186" i="13" s="1"/>
  <c r="I251" i="1"/>
  <c r="V186" i="13" s="1"/>
  <c r="G251" i="2"/>
  <c r="K251" i="1"/>
  <c r="X186" i="13" s="1"/>
  <c r="J251" i="1"/>
  <c r="W186" i="13" s="1"/>
  <c r="B591" i="1"/>
  <c r="O526" i="13" s="1"/>
  <c r="G591" i="1"/>
  <c r="T526" i="13" s="1"/>
  <c r="F591" i="1"/>
  <c r="S526" i="13" s="1"/>
  <c r="E591" i="1"/>
  <c r="R526" i="13" s="1"/>
  <c r="C591" i="1"/>
  <c r="P526" i="13" s="1"/>
  <c r="D591" i="1"/>
  <c r="Q526" i="13" s="1"/>
  <c r="I261" i="1"/>
  <c r="V196" i="13" s="1"/>
  <c r="L261" i="1"/>
  <c r="Y196" i="13" s="1"/>
  <c r="G261" i="2"/>
  <c r="J261" i="1"/>
  <c r="W196" i="13" s="1"/>
  <c r="K261" i="1"/>
  <c r="X196" i="13" s="1"/>
  <c r="M261" i="1"/>
  <c r="Z196" i="13" s="1"/>
  <c r="H261" i="1"/>
  <c r="U196" i="13" s="1"/>
  <c r="E611" i="1"/>
  <c r="R546" i="13" s="1"/>
  <c r="D611" i="1"/>
  <c r="Q546" i="13" s="1"/>
  <c r="B611" i="1"/>
  <c r="O546" i="13" s="1"/>
  <c r="G611" i="1"/>
  <c r="T546" i="13" s="1"/>
  <c r="F611" i="1"/>
  <c r="S546" i="13" s="1"/>
  <c r="C611" i="1"/>
  <c r="P546" i="13" s="1"/>
  <c r="C585" i="1"/>
  <c r="P520" i="13" s="1"/>
  <c r="D585" i="1"/>
  <c r="Q520" i="13" s="1"/>
  <c r="E585" i="1"/>
  <c r="R520" i="13" s="1"/>
  <c r="F585" i="1"/>
  <c r="S520" i="13" s="1"/>
  <c r="G585" i="1"/>
  <c r="T520" i="13" s="1"/>
  <c r="B585" i="1"/>
  <c r="O520" i="13" s="1"/>
  <c r="E723" i="1"/>
  <c r="R658" i="13" s="1"/>
  <c r="F723" i="1"/>
  <c r="S658" i="13" s="1"/>
  <c r="G723" i="1"/>
  <c r="T658" i="13" s="1"/>
  <c r="D723" i="1"/>
  <c r="Q658" i="13" s="1"/>
  <c r="C723" i="1"/>
  <c r="P658" i="13" s="1"/>
  <c r="B723" i="1"/>
  <c r="O658" i="13" s="1"/>
  <c r="F704" i="1"/>
  <c r="S639" i="13" s="1"/>
  <c r="E704" i="1"/>
  <c r="R639" i="13" s="1"/>
  <c r="D704" i="1"/>
  <c r="Q639" i="13" s="1"/>
  <c r="C704" i="1"/>
  <c r="P639" i="13" s="1"/>
  <c r="B704" i="1"/>
  <c r="O639" i="13" s="1"/>
  <c r="G704" i="1"/>
  <c r="T639" i="13" s="1"/>
  <c r="D726" i="1"/>
  <c r="Q661" i="13" s="1"/>
  <c r="F726" i="1"/>
  <c r="S661" i="13" s="1"/>
  <c r="G726" i="1"/>
  <c r="T661" i="13" s="1"/>
  <c r="C726" i="1"/>
  <c r="P661" i="13" s="1"/>
  <c r="B726" i="1"/>
  <c r="O661" i="13" s="1"/>
  <c r="E726" i="1"/>
  <c r="R661" i="13" s="1"/>
  <c r="I217" i="1"/>
  <c r="V152" i="13" s="1"/>
  <c r="L217" i="1"/>
  <c r="Y152" i="13" s="1"/>
  <c r="J217" i="1"/>
  <c r="W152" i="13" s="1"/>
  <c r="H217" i="1"/>
  <c r="U152" i="13" s="1"/>
  <c r="M217" i="1"/>
  <c r="Z152" i="13" s="1"/>
  <c r="K217" i="1"/>
  <c r="X152" i="13" s="1"/>
  <c r="G217" i="2"/>
  <c r="I224" i="1"/>
  <c r="V159" i="13" s="1"/>
  <c r="M224" i="1"/>
  <c r="Z159" i="13" s="1"/>
  <c r="H224" i="1"/>
  <c r="U159" i="13" s="1"/>
  <c r="J224" i="1"/>
  <c r="W159" i="13" s="1"/>
  <c r="K224" i="1"/>
  <c r="X159" i="13" s="1"/>
  <c r="L224" i="1"/>
  <c r="Y159" i="13" s="1"/>
  <c r="G224" i="2"/>
  <c r="B570" i="1"/>
  <c r="O505" i="13" s="1"/>
  <c r="G570" i="1"/>
  <c r="T505" i="13" s="1"/>
  <c r="E570" i="1"/>
  <c r="R505" i="13" s="1"/>
  <c r="C570" i="1"/>
  <c r="P505" i="13" s="1"/>
  <c r="D570" i="1"/>
  <c r="Q505" i="13" s="1"/>
  <c r="F570" i="1"/>
  <c r="S505" i="13" s="1"/>
  <c r="H232" i="1"/>
  <c r="U167" i="13" s="1"/>
  <c r="J232" i="1"/>
  <c r="W167" i="13" s="1"/>
  <c r="I232" i="1"/>
  <c r="V167" i="13" s="1"/>
  <c r="L232" i="1"/>
  <c r="Y167" i="13" s="1"/>
  <c r="K232" i="1"/>
  <c r="X167" i="13" s="1"/>
  <c r="M232" i="1"/>
  <c r="Z167" i="13" s="1"/>
  <c r="G232" i="2"/>
  <c r="G562" i="1"/>
  <c r="T497" i="13" s="1"/>
  <c r="B562" i="1"/>
  <c r="O497" i="13" s="1"/>
  <c r="C562" i="1"/>
  <c r="P497" i="13" s="1"/>
  <c r="D562" i="1"/>
  <c r="Q497" i="13" s="1"/>
  <c r="E562" i="1"/>
  <c r="R497" i="13" s="1"/>
  <c r="F562" i="1"/>
  <c r="S497" i="13" s="1"/>
  <c r="G244" i="2"/>
  <c r="L244" i="1"/>
  <c r="Y179" i="13" s="1"/>
  <c r="H244" i="1"/>
  <c r="U179" i="13" s="1"/>
  <c r="J244" i="1"/>
  <c r="W179" i="13" s="1"/>
  <c r="I244" i="1"/>
  <c r="V179" i="13" s="1"/>
  <c r="M244" i="1"/>
  <c r="Z179" i="13" s="1"/>
  <c r="K244" i="1"/>
  <c r="X179" i="13" s="1"/>
  <c r="H229" i="1"/>
  <c r="U164" i="13" s="1"/>
  <c r="L229" i="1"/>
  <c r="Y164" i="13" s="1"/>
  <c r="G229" i="2"/>
  <c r="I229" i="1"/>
  <c r="V164" i="13" s="1"/>
  <c r="M229" i="1"/>
  <c r="Z164" i="13" s="1"/>
  <c r="J229" i="1"/>
  <c r="W164" i="13" s="1"/>
  <c r="K229" i="1"/>
  <c r="X164" i="13" s="1"/>
  <c r="G576" i="1"/>
  <c r="T511" i="13" s="1"/>
  <c r="D576" i="1"/>
  <c r="Q511" i="13" s="1"/>
  <c r="B576" i="1"/>
  <c r="O511" i="13" s="1"/>
  <c r="F576" i="1"/>
  <c r="S511" i="13" s="1"/>
  <c r="E576" i="1"/>
  <c r="R511" i="13" s="1"/>
  <c r="C576" i="1"/>
  <c r="P511" i="13" s="1"/>
  <c r="G540" i="1"/>
  <c r="T475" i="13" s="1"/>
  <c r="F540" i="1"/>
  <c r="S475" i="13" s="1"/>
  <c r="D540" i="1"/>
  <c r="Q475" i="13" s="1"/>
  <c r="C540" i="1"/>
  <c r="P475" i="13" s="1"/>
  <c r="B540" i="1"/>
  <c r="O475" i="13" s="1"/>
  <c r="E540" i="1"/>
  <c r="R475" i="13" s="1"/>
  <c r="E522" i="1"/>
  <c r="R457" i="13" s="1"/>
  <c r="C522" i="1"/>
  <c r="P457" i="13" s="1"/>
  <c r="D522" i="1"/>
  <c r="Q457" i="13" s="1"/>
  <c r="G522" i="1"/>
  <c r="T457" i="13" s="1"/>
  <c r="B522" i="1"/>
  <c r="O457" i="13" s="1"/>
  <c r="F522" i="1"/>
  <c r="S457" i="13" s="1"/>
  <c r="B544" i="1"/>
  <c r="O479" i="13" s="1"/>
  <c r="F544" i="1"/>
  <c r="S479" i="13" s="1"/>
  <c r="E544" i="1"/>
  <c r="R479" i="13" s="1"/>
  <c r="G544" i="1"/>
  <c r="T479" i="13" s="1"/>
  <c r="C544" i="1"/>
  <c r="P479" i="13" s="1"/>
  <c r="D544" i="1"/>
  <c r="Q479" i="13" s="1"/>
  <c r="D527" i="1"/>
  <c r="Q462" i="13" s="1"/>
  <c r="B527" i="1"/>
  <c r="O462" i="13" s="1"/>
  <c r="F527" i="1"/>
  <c r="S462" i="13" s="1"/>
  <c r="C527" i="1"/>
  <c r="P462" i="13" s="1"/>
  <c r="E527" i="1"/>
  <c r="R462" i="13" s="1"/>
  <c r="G527" i="1"/>
  <c r="T462" i="13" s="1"/>
  <c r="P197" i="1"/>
  <c r="T197" i="1"/>
  <c r="O197" i="1"/>
  <c r="Q197" i="1"/>
  <c r="R197" i="1"/>
  <c r="S197" i="1"/>
  <c r="E538" i="1"/>
  <c r="R473" i="13" s="1"/>
  <c r="C538" i="1"/>
  <c r="P473" i="13" s="1"/>
  <c r="G538" i="1"/>
  <c r="T473" i="13" s="1"/>
  <c r="F538" i="1"/>
  <c r="S473" i="13" s="1"/>
  <c r="B538" i="1"/>
  <c r="O473" i="13" s="1"/>
  <c r="D538" i="1"/>
  <c r="Q473" i="13" s="1"/>
  <c r="S207" i="1"/>
  <c r="R207" i="1"/>
  <c r="O207" i="1"/>
  <c r="T207" i="1"/>
  <c r="Q207" i="1"/>
  <c r="P207" i="1"/>
  <c r="B467" i="1"/>
  <c r="O402" i="13" s="1"/>
  <c r="C467" i="1"/>
  <c r="P402" i="13" s="1"/>
  <c r="G467" i="1"/>
  <c r="T402" i="13" s="1"/>
  <c r="E467" i="1"/>
  <c r="R402" i="13" s="1"/>
  <c r="F467" i="1"/>
  <c r="S402" i="13" s="1"/>
  <c r="D467" i="1"/>
  <c r="Q402" i="13" s="1"/>
  <c r="D478" i="1"/>
  <c r="Q413" i="13" s="1"/>
  <c r="C478" i="1"/>
  <c r="P413" i="13" s="1"/>
  <c r="B478" i="1"/>
  <c r="O413" i="13" s="1"/>
  <c r="G478" i="1"/>
  <c r="T413" i="13" s="1"/>
  <c r="F478" i="1"/>
  <c r="S413" i="13" s="1"/>
  <c r="E478" i="1"/>
  <c r="R413" i="13" s="1"/>
  <c r="D474" i="1"/>
  <c r="Q409" i="13" s="1"/>
  <c r="B474" i="1"/>
  <c r="O409" i="13" s="1"/>
  <c r="G474" i="1"/>
  <c r="T409" i="13" s="1"/>
  <c r="F474" i="1"/>
  <c r="S409" i="13" s="1"/>
  <c r="C474" i="1"/>
  <c r="P409" i="13" s="1"/>
  <c r="E474" i="1"/>
  <c r="R409" i="13" s="1"/>
  <c r="O154" i="1"/>
  <c r="S154" i="1"/>
  <c r="Q154" i="1"/>
  <c r="P154" i="1"/>
  <c r="T154" i="1"/>
  <c r="R154" i="1"/>
  <c r="R169" i="1"/>
  <c r="P169" i="1"/>
  <c r="O169" i="1"/>
  <c r="S169" i="1"/>
  <c r="T169" i="1"/>
  <c r="Q169" i="1"/>
  <c r="T171" i="1"/>
  <c r="Q171" i="1"/>
  <c r="R171" i="1"/>
  <c r="S171" i="1"/>
  <c r="O171" i="1"/>
  <c r="P171" i="1"/>
  <c r="E509" i="1"/>
  <c r="R444" i="13" s="1"/>
  <c r="G509" i="1"/>
  <c r="T444" i="13" s="1"/>
  <c r="F509" i="1"/>
  <c r="S444" i="13" s="1"/>
  <c r="B509" i="1"/>
  <c r="O444" i="13" s="1"/>
  <c r="C509" i="1"/>
  <c r="P444" i="13" s="1"/>
  <c r="D509" i="1"/>
  <c r="Q444" i="13" s="1"/>
  <c r="O181" i="1"/>
  <c r="P181" i="1"/>
  <c r="Q181" i="1"/>
  <c r="R181" i="1"/>
  <c r="T181" i="1"/>
  <c r="S181" i="1"/>
  <c r="S158" i="1"/>
  <c r="P158" i="1"/>
  <c r="R158" i="1"/>
  <c r="T158" i="1"/>
  <c r="O158" i="1"/>
  <c r="Q158" i="1"/>
  <c r="B512" i="1"/>
  <c r="O447" i="13" s="1"/>
  <c r="C512" i="1"/>
  <c r="P447" i="13" s="1"/>
  <c r="E512" i="1"/>
  <c r="R447" i="13" s="1"/>
  <c r="F512" i="1"/>
  <c r="S447" i="13" s="1"/>
  <c r="D512" i="1"/>
  <c r="Q447" i="13" s="1"/>
  <c r="G512" i="1"/>
  <c r="T447" i="13" s="1"/>
  <c r="C441" i="1"/>
  <c r="P376" i="13" s="1"/>
  <c r="G441" i="1"/>
  <c r="T376" i="13" s="1"/>
  <c r="D441" i="1"/>
  <c r="Q376" i="13" s="1"/>
  <c r="E441" i="1"/>
  <c r="R376" i="13" s="1"/>
  <c r="B441" i="1"/>
  <c r="O376" i="13" s="1"/>
  <c r="F441" i="1"/>
  <c r="S376" i="13" s="1"/>
  <c r="E458" i="1"/>
  <c r="R393" i="13" s="1"/>
  <c r="D458" i="1"/>
  <c r="Q393" i="13" s="1"/>
  <c r="B458" i="1"/>
  <c r="O393" i="13" s="1"/>
  <c r="G458" i="1"/>
  <c r="T393" i="13" s="1"/>
  <c r="F458" i="1"/>
  <c r="S393" i="13" s="1"/>
  <c r="C458" i="1"/>
  <c r="P393" i="13" s="1"/>
  <c r="B443" i="1"/>
  <c r="O378" i="13" s="1"/>
  <c r="C443" i="1"/>
  <c r="P378" i="13" s="1"/>
  <c r="E443" i="1"/>
  <c r="R378" i="13" s="1"/>
  <c r="F443" i="1"/>
  <c r="S378" i="13" s="1"/>
  <c r="D443" i="1"/>
  <c r="Q378" i="13" s="1"/>
  <c r="G443" i="1"/>
  <c r="T378" i="13" s="1"/>
  <c r="F353" i="1"/>
  <c r="S288" i="13" s="1"/>
  <c r="G353" i="1"/>
  <c r="T288" i="13" s="1"/>
  <c r="B353" i="1"/>
  <c r="O288" i="13" s="1"/>
  <c r="D353" i="1"/>
  <c r="Q288" i="13" s="1"/>
  <c r="C353" i="1"/>
  <c r="P288" i="13" s="1"/>
  <c r="E353" i="1"/>
  <c r="R288" i="13" s="1"/>
  <c r="D346" i="1"/>
  <c r="Q281" i="13" s="1"/>
  <c r="C346" i="1"/>
  <c r="P281" i="13" s="1"/>
  <c r="G346" i="1"/>
  <c r="T281" i="13" s="1"/>
  <c r="E346" i="1"/>
  <c r="R281" i="13" s="1"/>
  <c r="F346" i="1"/>
  <c r="S281" i="13" s="1"/>
  <c r="B346" i="1"/>
  <c r="O281" i="13" s="1"/>
  <c r="E349" i="1"/>
  <c r="R284" i="13" s="1"/>
  <c r="B349" i="1"/>
  <c r="O284" i="13" s="1"/>
  <c r="C349" i="1"/>
  <c r="P284" i="13" s="1"/>
  <c r="D349" i="1"/>
  <c r="Q284" i="13" s="1"/>
  <c r="G349" i="1"/>
  <c r="T284" i="13" s="1"/>
  <c r="F349" i="1"/>
  <c r="S284" i="13" s="1"/>
  <c r="G360" i="1"/>
  <c r="T295" i="13" s="1"/>
  <c r="B360" i="1"/>
  <c r="O295" i="13" s="1"/>
  <c r="F360" i="1"/>
  <c r="S295" i="13" s="1"/>
  <c r="C360" i="1"/>
  <c r="P295" i="13" s="1"/>
  <c r="D360" i="1"/>
  <c r="Q295" i="13" s="1"/>
  <c r="E360" i="1"/>
  <c r="R295" i="13" s="1"/>
  <c r="D621" i="1"/>
  <c r="Q556" i="13" s="1"/>
  <c r="B621" i="1"/>
  <c r="O556" i="13" s="1"/>
  <c r="F621" i="1"/>
  <c r="S556" i="13" s="1"/>
  <c r="E621" i="1"/>
  <c r="R556" i="13" s="1"/>
  <c r="G621" i="1"/>
  <c r="T556" i="13" s="1"/>
  <c r="C621" i="1"/>
  <c r="P556" i="13" s="1"/>
  <c r="C625" i="1"/>
  <c r="P560" i="13" s="1"/>
  <c r="B625" i="1"/>
  <c r="O560" i="13" s="1"/>
  <c r="F625" i="1"/>
  <c r="S560" i="13" s="1"/>
  <c r="D625" i="1"/>
  <c r="Q560" i="13" s="1"/>
  <c r="G625" i="1"/>
  <c r="T560" i="13" s="1"/>
  <c r="E625" i="1"/>
  <c r="R560" i="13" s="1"/>
  <c r="C637" i="1"/>
  <c r="P572" i="13" s="1"/>
  <c r="D637" i="1"/>
  <c r="Q572" i="13" s="1"/>
  <c r="E637" i="1"/>
  <c r="R572" i="13" s="1"/>
  <c r="F637" i="1"/>
  <c r="S572" i="13" s="1"/>
  <c r="G637" i="1"/>
  <c r="T572" i="13" s="1"/>
  <c r="B637" i="1"/>
  <c r="O572" i="13" s="1"/>
  <c r="C427" i="1"/>
  <c r="P362" i="13" s="1"/>
  <c r="B427" i="1"/>
  <c r="O362" i="13" s="1"/>
  <c r="E427" i="1"/>
  <c r="R362" i="13" s="1"/>
  <c r="F427" i="1"/>
  <c r="S362" i="13" s="1"/>
  <c r="D427" i="1"/>
  <c r="Q362" i="13" s="1"/>
  <c r="G427" i="1"/>
  <c r="T362" i="13" s="1"/>
  <c r="G411" i="1"/>
  <c r="T346" i="13" s="1"/>
  <c r="B411" i="1"/>
  <c r="O346" i="13" s="1"/>
  <c r="C411" i="1"/>
  <c r="P346" i="13" s="1"/>
  <c r="D411" i="1"/>
  <c r="Q346" i="13" s="1"/>
  <c r="E411" i="1"/>
  <c r="R346" i="13" s="1"/>
  <c r="F411" i="1"/>
  <c r="S346" i="13" s="1"/>
  <c r="F413" i="1"/>
  <c r="S348" i="13" s="1"/>
  <c r="B413" i="1"/>
  <c r="O348" i="13" s="1"/>
  <c r="C413" i="1"/>
  <c r="P348" i="13" s="1"/>
  <c r="D413" i="1"/>
  <c r="Q348" i="13" s="1"/>
  <c r="G413" i="1"/>
  <c r="T348" i="13" s="1"/>
  <c r="E413" i="1"/>
  <c r="R348" i="13" s="1"/>
  <c r="D405" i="1"/>
  <c r="Q340" i="13" s="1"/>
  <c r="C405" i="1"/>
  <c r="P340" i="13" s="1"/>
  <c r="F405" i="1"/>
  <c r="S340" i="13" s="1"/>
  <c r="G405" i="1"/>
  <c r="T340" i="13" s="1"/>
  <c r="E405" i="1"/>
  <c r="R340" i="13" s="1"/>
  <c r="B405" i="1"/>
  <c r="O340" i="13" s="1"/>
  <c r="F420" i="1"/>
  <c r="S355" i="13" s="1"/>
  <c r="E420" i="1"/>
  <c r="R355" i="13" s="1"/>
  <c r="D420" i="1"/>
  <c r="Q355" i="13" s="1"/>
  <c r="C420" i="1"/>
  <c r="P355" i="13" s="1"/>
  <c r="G420" i="1"/>
  <c r="T355" i="13" s="1"/>
  <c r="B420" i="1"/>
  <c r="O355" i="13" s="1"/>
  <c r="G265" i="2"/>
  <c r="L265" i="1"/>
  <c r="Y200" i="13" s="1"/>
  <c r="J265" i="1"/>
  <c r="W200" i="13" s="1"/>
  <c r="M265" i="1"/>
  <c r="Z200" i="13" s="1"/>
  <c r="K265" i="1"/>
  <c r="X200" i="13" s="1"/>
  <c r="H265" i="1"/>
  <c r="U200" i="13" s="1"/>
  <c r="I265" i="1"/>
  <c r="V200" i="13" s="1"/>
  <c r="J249" i="1"/>
  <c r="W184" i="13" s="1"/>
  <c r="L249" i="1"/>
  <c r="Y184" i="13" s="1"/>
  <c r="M249" i="1"/>
  <c r="Z184" i="13" s="1"/>
  <c r="K249" i="1"/>
  <c r="X184" i="13" s="1"/>
  <c r="G249" i="2"/>
  <c r="I249" i="1"/>
  <c r="V184" i="13" s="1"/>
  <c r="H249" i="1"/>
  <c r="U184" i="13" s="1"/>
  <c r="G256" i="2"/>
  <c r="L256" i="1"/>
  <c r="Y191" i="13" s="1"/>
  <c r="H256" i="1"/>
  <c r="U191" i="13" s="1"/>
  <c r="K256" i="1"/>
  <c r="X191" i="13" s="1"/>
  <c r="M256" i="1"/>
  <c r="Z191" i="13" s="1"/>
  <c r="I256" i="1"/>
  <c r="V191" i="13" s="1"/>
  <c r="J256" i="1"/>
  <c r="W191" i="13" s="1"/>
  <c r="J259" i="1"/>
  <c r="W194" i="13" s="1"/>
  <c r="L259" i="1"/>
  <c r="Y194" i="13" s="1"/>
  <c r="M259" i="1"/>
  <c r="Z194" i="13" s="1"/>
  <c r="I259" i="1"/>
  <c r="V194" i="13" s="1"/>
  <c r="G259" i="2"/>
  <c r="K259" i="1"/>
  <c r="X194" i="13" s="1"/>
  <c r="H259" i="1"/>
  <c r="U194" i="13" s="1"/>
  <c r="B600" i="1"/>
  <c r="O535" i="13" s="1"/>
  <c r="G600" i="1"/>
  <c r="T535" i="13" s="1"/>
  <c r="F600" i="1"/>
  <c r="S535" i="13" s="1"/>
  <c r="E600" i="1"/>
  <c r="R535" i="13" s="1"/>
  <c r="D600" i="1"/>
  <c r="Q535" i="13" s="1"/>
  <c r="C600" i="1"/>
  <c r="P535" i="13" s="1"/>
  <c r="K269" i="1"/>
  <c r="X204" i="13" s="1"/>
  <c r="H269" i="1"/>
  <c r="U204" i="13" s="1"/>
  <c r="G269" i="2"/>
  <c r="I269" i="1"/>
  <c r="V204" i="13" s="1"/>
  <c r="J269" i="1"/>
  <c r="W204" i="13" s="1"/>
  <c r="M269" i="1"/>
  <c r="Z204" i="13" s="1"/>
  <c r="L269" i="1"/>
  <c r="Y204" i="13" s="1"/>
  <c r="K246" i="1"/>
  <c r="X181" i="13" s="1"/>
  <c r="L246" i="1"/>
  <c r="Y181" i="13" s="1"/>
  <c r="M246" i="1"/>
  <c r="Z181" i="13" s="1"/>
  <c r="I246" i="1"/>
  <c r="V181" i="13" s="1"/>
  <c r="J246" i="1"/>
  <c r="W181" i="13" s="1"/>
  <c r="H246" i="1"/>
  <c r="U181" i="13" s="1"/>
  <c r="G246" i="2"/>
  <c r="C594" i="1"/>
  <c r="P529" i="13" s="1"/>
  <c r="G594" i="1"/>
  <c r="T529" i="13" s="1"/>
  <c r="F594" i="1"/>
  <c r="S529" i="13" s="1"/>
  <c r="D594" i="1"/>
  <c r="Q529" i="13" s="1"/>
  <c r="E594" i="1"/>
  <c r="R529" i="13" s="1"/>
  <c r="B594" i="1"/>
  <c r="O529" i="13" s="1"/>
  <c r="D709" i="1"/>
  <c r="Q644" i="13" s="1"/>
  <c r="C709" i="1"/>
  <c r="P644" i="13" s="1"/>
  <c r="G709" i="1"/>
  <c r="T644" i="13" s="1"/>
  <c r="B709" i="1"/>
  <c r="O644" i="13" s="1"/>
  <c r="E709" i="1"/>
  <c r="R644" i="13" s="1"/>
  <c r="F709" i="1"/>
  <c r="S644" i="13" s="1"/>
  <c r="F712" i="1"/>
  <c r="S647" i="13" s="1"/>
  <c r="E712" i="1"/>
  <c r="R647" i="13" s="1"/>
  <c r="D712" i="1"/>
  <c r="Q647" i="13" s="1"/>
  <c r="C712" i="1"/>
  <c r="P647" i="13" s="1"/>
  <c r="B712" i="1"/>
  <c r="O647" i="13" s="1"/>
  <c r="G712" i="1"/>
  <c r="T647" i="13" s="1"/>
  <c r="C719" i="1"/>
  <c r="P654" i="13" s="1"/>
  <c r="B719" i="1"/>
  <c r="O654" i="13" s="1"/>
  <c r="E719" i="1"/>
  <c r="R654" i="13" s="1"/>
  <c r="F719" i="1"/>
  <c r="S654" i="13" s="1"/>
  <c r="G719" i="1"/>
  <c r="T654" i="13" s="1"/>
  <c r="D719" i="1"/>
  <c r="Q654" i="13" s="1"/>
  <c r="E711" i="1"/>
  <c r="R646" i="13" s="1"/>
  <c r="F711" i="1"/>
  <c r="S646" i="13" s="1"/>
  <c r="D711" i="1"/>
  <c r="Q646" i="13" s="1"/>
  <c r="G711" i="1"/>
  <c r="T646" i="13" s="1"/>
  <c r="C711" i="1"/>
  <c r="P646" i="13" s="1"/>
  <c r="B711" i="1"/>
  <c r="O646" i="13" s="1"/>
  <c r="B572" i="1"/>
  <c r="O507" i="13" s="1"/>
  <c r="G572" i="1"/>
  <c r="T507" i="13" s="1"/>
  <c r="F572" i="1"/>
  <c r="S507" i="13" s="1"/>
  <c r="D572" i="1"/>
  <c r="Q507" i="13" s="1"/>
  <c r="C572" i="1"/>
  <c r="P507" i="13" s="1"/>
  <c r="E572" i="1"/>
  <c r="R507" i="13" s="1"/>
  <c r="D561" i="1"/>
  <c r="Q496" i="13" s="1"/>
  <c r="E561" i="1"/>
  <c r="R496" i="13" s="1"/>
  <c r="F561" i="1"/>
  <c r="S496" i="13" s="1"/>
  <c r="G561" i="1"/>
  <c r="T496" i="13" s="1"/>
  <c r="B561" i="1"/>
  <c r="O496" i="13" s="1"/>
  <c r="C561" i="1"/>
  <c r="P496" i="13" s="1"/>
  <c r="G242" i="2"/>
  <c r="H242" i="1"/>
  <c r="U177" i="13" s="1"/>
  <c r="I242" i="1"/>
  <c r="V177" i="13" s="1"/>
  <c r="J242" i="1"/>
  <c r="W177" i="13" s="1"/>
  <c r="L242" i="1"/>
  <c r="Y177" i="13" s="1"/>
  <c r="M242" i="1"/>
  <c r="Z177" i="13" s="1"/>
  <c r="K242" i="1"/>
  <c r="X177" i="13" s="1"/>
  <c r="G552" i="1"/>
  <c r="T487" i="13" s="1"/>
  <c r="F552" i="1"/>
  <c r="S487" i="13" s="1"/>
  <c r="E552" i="1"/>
  <c r="R487" i="13" s="1"/>
  <c r="C552" i="1"/>
  <c r="P487" i="13" s="1"/>
  <c r="D552" i="1"/>
  <c r="Q487" i="13" s="1"/>
  <c r="B552" i="1"/>
  <c r="O487" i="13" s="1"/>
  <c r="E571" i="1"/>
  <c r="R506" i="13" s="1"/>
  <c r="F571" i="1"/>
  <c r="S506" i="13" s="1"/>
  <c r="G571" i="1"/>
  <c r="T506" i="13" s="1"/>
  <c r="D571" i="1"/>
  <c r="Q506" i="13" s="1"/>
  <c r="B571" i="1"/>
  <c r="O506" i="13" s="1"/>
  <c r="C571" i="1"/>
  <c r="P506" i="13" s="1"/>
  <c r="G554" i="1"/>
  <c r="T489" i="13" s="1"/>
  <c r="F554" i="1"/>
  <c r="S489" i="13" s="1"/>
  <c r="B554" i="1"/>
  <c r="O489" i="13" s="1"/>
  <c r="C554" i="1"/>
  <c r="P489" i="13" s="1"/>
  <c r="E554" i="1"/>
  <c r="R489" i="13" s="1"/>
  <c r="D554" i="1"/>
  <c r="Q489" i="13" s="1"/>
  <c r="G237" i="2"/>
  <c r="H237" i="1"/>
  <c r="U172" i="13" s="1"/>
  <c r="I237" i="1"/>
  <c r="V172" i="13" s="1"/>
  <c r="J237" i="1"/>
  <c r="W172" i="13" s="1"/>
  <c r="L237" i="1"/>
  <c r="Y172" i="13" s="1"/>
  <c r="M237" i="1"/>
  <c r="Z172" i="13" s="1"/>
  <c r="K237" i="1"/>
  <c r="X172" i="13" s="1"/>
  <c r="M222" i="1"/>
  <c r="Z157" i="13" s="1"/>
  <c r="J222" i="1"/>
  <c r="W157" i="13" s="1"/>
  <c r="K222" i="1"/>
  <c r="X157" i="13" s="1"/>
  <c r="G222" i="2"/>
  <c r="L222" i="1"/>
  <c r="Y157" i="13" s="1"/>
  <c r="I222" i="1"/>
  <c r="V157" i="13" s="1"/>
  <c r="H222" i="1"/>
  <c r="U157" i="13" s="1"/>
  <c r="D532" i="1"/>
  <c r="Q467" i="13" s="1"/>
  <c r="B532" i="1"/>
  <c r="O467" i="13" s="1"/>
  <c r="G532" i="1"/>
  <c r="T467" i="13" s="1"/>
  <c r="C532" i="1"/>
  <c r="P467" i="13" s="1"/>
  <c r="F532" i="1"/>
  <c r="S467" i="13" s="1"/>
  <c r="E532" i="1"/>
  <c r="R467" i="13" s="1"/>
  <c r="E543" i="1"/>
  <c r="R478" i="13" s="1"/>
  <c r="D543" i="1"/>
  <c r="Q478" i="13" s="1"/>
  <c r="B543" i="1"/>
  <c r="O478" i="13" s="1"/>
  <c r="G543" i="1"/>
  <c r="T478" i="13" s="1"/>
  <c r="F543" i="1"/>
  <c r="S478" i="13" s="1"/>
  <c r="C543" i="1"/>
  <c r="P478" i="13" s="1"/>
  <c r="P185" i="1"/>
  <c r="T185" i="1"/>
  <c r="Q185" i="1"/>
  <c r="R185" i="1"/>
  <c r="S185" i="1"/>
  <c r="O185" i="1"/>
  <c r="O200" i="1"/>
  <c r="T200" i="1"/>
  <c r="P200" i="1"/>
  <c r="R200" i="1"/>
  <c r="S200" i="1"/>
  <c r="Q200" i="1"/>
  <c r="F536" i="1"/>
  <c r="S471" i="13" s="1"/>
  <c r="B536" i="1"/>
  <c r="O471" i="13" s="1"/>
  <c r="G536" i="1"/>
  <c r="T471" i="13" s="1"/>
  <c r="C536" i="1"/>
  <c r="P471" i="13" s="1"/>
  <c r="E536" i="1"/>
  <c r="R471" i="13" s="1"/>
  <c r="D536" i="1"/>
  <c r="Q471" i="13" s="1"/>
  <c r="S205" i="1"/>
  <c r="Q205" i="1"/>
  <c r="O205" i="1"/>
  <c r="R205" i="1"/>
  <c r="T205" i="1"/>
  <c r="P205" i="1"/>
  <c r="G547" i="1"/>
  <c r="T482" i="13" s="1"/>
  <c r="F547" i="1"/>
  <c r="S482" i="13" s="1"/>
  <c r="D547" i="1"/>
  <c r="Q482" i="13" s="1"/>
  <c r="E547" i="1"/>
  <c r="R482" i="13" s="1"/>
  <c r="C547" i="1"/>
  <c r="P482" i="13" s="1"/>
  <c r="B547" i="1"/>
  <c r="O482" i="13" s="1"/>
  <c r="E521" i="1"/>
  <c r="R456" i="13" s="1"/>
  <c r="F521" i="1"/>
  <c r="S456" i="13" s="1"/>
  <c r="C521" i="1"/>
  <c r="P456" i="13" s="1"/>
  <c r="D521" i="1"/>
  <c r="Q456" i="13" s="1"/>
  <c r="G521" i="1"/>
  <c r="T456" i="13" s="1"/>
  <c r="B521" i="1"/>
  <c r="O456" i="13" s="1"/>
  <c r="F484" i="1"/>
  <c r="S419" i="13" s="1"/>
  <c r="D484" i="1"/>
  <c r="Q419" i="13" s="1"/>
  <c r="G484" i="1"/>
  <c r="T419" i="13" s="1"/>
  <c r="E484" i="1"/>
  <c r="R419" i="13" s="1"/>
  <c r="C484" i="1"/>
  <c r="P419" i="13" s="1"/>
  <c r="B484" i="1"/>
  <c r="O419" i="13" s="1"/>
  <c r="E461" i="1"/>
  <c r="R396" i="13" s="1"/>
  <c r="C461" i="1"/>
  <c r="P396" i="13" s="1"/>
  <c r="D461" i="1"/>
  <c r="Q396" i="13" s="1"/>
  <c r="F461" i="1"/>
  <c r="S396" i="13" s="1"/>
  <c r="B461" i="1"/>
  <c r="O396" i="13" s="1"/>
  <c r="G461" i="1"/>
  <c r="T396" i="13" s="1"/>
  <c r="D464" i="1"/>
  <c r="Q399" i="13" s="1"/>
  <c r="C464" i="1"/>
  <c r="P399" i="13" s="1"/>
  <c r="B464" i="1"/>
  <c r="O399" i="13" s="1"/>
  <c r="F464" i="1"/>
  <c r="S399" i="13" s="1"/>
  <c r="E464" i="1"/>
  <c r="R399" i="13" s="1"/>
  <c r="G464" i="1"/>
  <c r="T399" i="13" s="1"/>
  <c r="C483" i="1"/>
  <c r="P418" i="13" s="1"/>
  <c r="B483" i="1"/>
  <c r="O418" i="13" s="1"/>
  <c r="G483" i="1"/>
  <c r="T418" i="13" s="1"/>
  <c r="F483" i="1"/>
  <c r="S418" i="13" s="1"/>
  <c r="E483" i="1"/>
  <c r="R418" i="13" s="1"/>
  <c r="D483" i="1"/>
  <c r="Q418" i="13" s="1"/>
  <c r="B508" i="1"/>
  <c r="O443" i="13" s="1"/>
  <c r="C508" i="1"/>
  <c r="P443" i="13" s="1"/>
  <c r="G508" i="1"/>
  <c r="T443" i="13" s="1"/>
  <c r="F508" i="1"/>
  <c r="S443" i="13" s="1"/>
  <c r="E508" i="1"/>
  <c r="R443" i="13" s="1"/>
  <c r="D508" i="1"/>
  <c r="Q443" i="13" s="1"/>
  <c r="S170" i="1"/>
  <c r="P170" i="1"/>
  <c r="O170" i="1"/>
  <c r="R170" i="1"/>
  <c r="Q170" i="1"/>
  <c r="T170" i="1"/>
  <c r="Q177" i="1"/>
  <c r="S177" i="1"/>
  <c r="P177" i="1"/>
  <c r="O177" i="1"/>
  <c r="T177" i="1"/>
  <c r="R177" i="1"/>
  <c r="B506" i="1"/>
  <c r="O441" i="13" s="1"/>
  <c r="F506" i="1"/>
  <c r="S441" i="13" s="1"/>
  <c r="G506" i="1"/>
  <c r="T441" i="13" s="1"/>
  <c r="E506" i="1"/>
  <c r="R441" i="13" s="1"/>
  <c r="C506" i="1"/>
  <c r="P441" i="13" s="1"/>
  <c r="D506" i="1"/>
  <c r="Q441" i="13" s="1"/>
  <c r="P179" i="1"/>
  <c r="S179" i="1"/>
  <c r="O179" i="1"/>
  <c r="T179" i="1"/>
  <c r="Q179" i="1"/>
  <c r="R179" i="1"/>
  <c r="C518" i="1"/>
  <c r="P453" i="13" s="1"/>
  <c r="B518" i="1"/>
  <c r="O453" i="13" s="1"/>
  <c r="D518" i="1"/>
  <c r="Q453" i="13" s="1"/>
  <c r="F518" i="1"/>
  <c r="S453" i="13" s="1"/>
  <c r="G518" i="1"/>
  <c r="T453" i="13" s="1"/>
  <c r="E518" i="1"/>
  <c r="R453" i="13" s="1"/>
  <c r="B491" i="1"/>
  <c r="O426" i="13" s="1"/>
  <c r="D491" i="1"/>
  <c r="Q426" i="13" s="1"/>
  <c r="C491" i="1"/>
  <c r="P426" i="13" s="1"/>
  <c r="G491" i="1"/>
  <c r="T426" i="13" s="1"/>
  <c r="E491" i="1"/>
  <c r="R426" i="13" s="1"/>
  <c r="F491" i="1"/>
  <c r="S426" i="13" s="1"/>
  <c r="R166" i="1"/>
  <c r="O166" i="1"/>
  <c r="Q166" i="1"/>
  <c r="S166" i="1"/>
  <c r="T166" i="1"/>
  <c r="P166" i="1"/>
  <c r="B442" i="1"/>
  <c r="O377" i="13" s="1"/>
  <c r="F442" i="1"/>
  <c r="S377" i="13" s="1"/>
  <c r="G442" i="1"/>
  <c r="T377" i="13" s="1"/>
  <c r="E442" i="1"/>
  <c r="R377" i="13" s="1"/>
  <c r="D442" i="1"/>
  <c r="Q377" i="13" s="1"/>
  <c r="C442" i="1"/>
  <c r="P377" i="13" s="1"/>
  <c r="E453" i="1"/>
  <c r="R388" i="13" s="1"/>
  <c r="G453" i="1"/>
  <c r="T388" i="13" s="1"/>
  <c r="B453" i="1"/>
  <c r="O388" i="13" s="1"/>
  <c r="C453" i="1"/>
  <c r="P388" i="13" s="1"/>
  <c r="D453" i="1"/>
  <c r="Q388" i="13" s="1"/>
  <c r="F453" i="1"/>
  <c r="S388" i="13" s="1"/>
  <c r="G354" i="1"/>
  <c r="T289" i="13" s="1"/>
  <c r="C354" i="1"/>
  <c r="P289" i="13" s="1"/>
  <c r="E354" i="1"/>
  <c r="R289" i="13" s="1"/>
  <c r="F354" i="1"/>
  <c r="S289" i="13" s="1"/>
  <c r="B354" i="1"/>
  <c r="O289" i="13" s="1"/>
  <c r="D354" i="1"/>
  <c r="Q289" i="13" s="1"/>
  <c r="E355" i="1"/>
  <c r="R290" i="13" s="1"/>
  <c r="D355" i="1"/>
  <c r="Q290" i="13" s="1"/>
  <c r="B355" i="1"/>
  <c r="O290" i="13" s="1"/>
  <c r="G355" i="1"/>
  <c r="T290" i="13" s="1"/>
  <c r="C355" i="1"/>
  <c r="P290" i="13" s="1"/>
  <c r="F355" i="1"/>
  <c r="S290" i="13" s="1"/>
  <c r="D358" i="1"/>
  <c r="Q293" i="13" s="1"/>
  <c r="C358" i="1"/>
  <c r="P293" i="13" s="1"/>
  <c r="B358" i="1"/>
  <c r="O293" i="13" s="1"/>
  <c r="F358" i="1"/>
  <c r="S293" i="13" s="1"/>
  <c r="E358" i="1"/>
  <c r="R293" i="13" s="1"/>
  <c r="G358" i="1"/>
  <c r="T293" i="13" s="1"/>
  <c r="C613" i="1"/>
  <c r="P548" i="13" s="1"/>
  <c r="F613" i="1"/>
  <c r="S548" i="13" s="1"/>
  <c r="G613" i="1"/>
  <c r="T548" i="13" s="1"/>
  <c r="D613" i="1"/>
  <c r="Q548" i="13" s="1"/>
  <c r="E613" i="1"/>
  <c r="R548" i="13" s="1"/>
  <c r="B613" i="1"/>
  <c r="O548" i="13" s="1"/>
  <c r="B616" i="1"/>
  <c r="O551" i="13" s="1"/>
  <c r="G616" i="1"/>
  <c r="T551" i="13" s="1"/>
  <c r="C616" i="1"/>
  <c r="P551" i="13" s="1"/>
  <c r="F616" i="1"/>
  <c r="S551" i="13" s="1"/>
  <c r="E616" i="1"/>
  <c r="R551" i="13" s="1"/>
  <c r="D616" i="1"/>
  <c r="Q551" i="13" s="1"/>
  <c r="G623" i="1"/>
  <c r="T558" i="13" s="1"/>
  <c r="C623" i="1"/>
  <c r="P558" i="13" s="1"/>
  <c r="B623" i="1"/>
  <c r="O558" i="13" s="1"/>
  <c r="F623" i="1"/>
  <c r="S558" i="13" s="1"/>
  <c r="D623" i="1"/>
  <c r="Q558" i="13" s="1"/>
  <c r="E623" i="1"/>
  <c r="R558" i="13" s="1"/>
  <c r="C627" i="1"/>
  <c r="P562" i="13" s="1"/>
  <c r="F627" i="1"/>
  <c r="S562" i="13" s="1"/>
  <c r="E627" i="1"/>
  <c r="R562" i="13" s="1"/>
  <c r="D627" i="1"/>
  <c r="Q562" i="13" s="1"/>
  <c r="G627" i="1"/>
  <c r="T562" i="13" s="1"/>
  <c r="B627" i="1"/>
  <c r="O562" i="13" s="1"/>
  <c r="B399" i="1"/>
  <c r="O334" i="13" s="1"/>
  <c r="E399" i="1"/>
  <c r="R334" i="13" s="1"/>
  <c r="G399" i="1"/>
  <c r="T334" i="13" s="1"/>
  <c r="F399" i="1"/>
  <c r="S334" i="13" s="1"/>
  <c r="D399" i="1"/>
  <c r="Q334" i="13" s="1"/>
  <c r="C399" i="1"/>
  <c r="P334" i="13" s="1"/>
  <c r="D401" i="1"/>
  <c r="Q336" i="13" s="1"/>
  <c r="C401" i="1"/>
  <c r="P336" i="13" s="1"/>
  <c r="E401" i="1"/>
  <c r="R336" i="13" s="1"/>
  <c r="F401" i="1"/>
  <c r="S336" i="13" s="1"/>
  <c r="B401" i="1"/>
  <c r="O336" i="13" s="1"/>
  <c r="G401" i="1"/>
  <c r="T336" i="13" s="1"/>
  <c r="C402" i="1"/>
  <c r="P337" i="13" s="1"/>
  <c r="G402" i="1"/>
  <c r="T337" i="13" s="1"/>
  <c r="F402" i="1"/>
  <c r="S337" i="13" s="1"/>
  <c r="B402" i="1"/>
  <c r="O337" i="13" s="1"/>
  <c r="E402" i="1"/>
  <c r="R337" i="13" s="1"/>
  <c r="D402" i="1"/>
  <c r="Q337" i="13" s="1"/>
  <c r="G257" i="2"/>
  <c r="H257" i="1"/>
  <c r="U192" i="13" s="1"/>
  <c r="I257" i="1"/>
  <c r="V192" i="13" s="1"/>
  <c r="J257" i="1"/>
  <c r="W192" i="13" s="1"/>
  <c r="M257" i="1"/>
  <c r="Z192" i="13" s="1"/>
  <c r="L257" i="1"/>
  <c r="Y192" i="13" s="1"/>
  <c r="K257" i="1"/>
  <c r="X192" i="13" s="1"/>
  <c r="D595" i="1"/>
  <c r="Q530" i="13" s="1"/>
  <c r="F595" i="1"/>
  <c r="S530" i="13" s="1"/>
  <c r="E595" i="1"/>
  <c r="R530" i="13" s="1"/>
  <c r="B595" i="1"/>
  <c r="O530" i="13" s="1"/>
  <c r="G595" i="1"/>
  <c r="T530" i="13" s="1"/>
  <c r="C595" i="1"/>
  <c r="P530" i="13" s="1"/>
  <c r="M272" i="1"/>
  <c r="Z207" i="13" s="1"/>
  <c r="H272" i="1"/>
  <c r="U207" i="13" s="1"/>
  <c r="G272" i="2"/>
  <c r="I272" i="1"/>
  <c r="V207" i="13" s="1"/>
  <c r="L272" i="1"/>
  <c r="Y207" i="13" s="1"/>
  <c r="J272" i="1"/>
  <c r="W207" i="13" s="1"/>
  <c r="K272" i="1"/>
  <c r="X207" i="13" s="1"/>
  <c r="J274" i="1"/>
  <c r="W209" i="13" s="1"/>
  <c r="H274" i="1"/>
  <c r="U209" i="13" s="1"/>
  <c r="L274" i="1"/>
  <c r="Y209" i="13" s="1"/>
  <c r="K274" i="1"/>
  <c r="X209" i="13" s="1"/>
  <c r="G274" i="2"/>
  <c r="I274" i="1"/>
  <c r="V209" i="13" s="1"/>
  <c r="M274" i="1"/>
  <c r="Z209" i="13" s="1"/>
  <c r="M267" i="1"/>
  <c r="Z202" i="13" s="1"/>
  <c r="H267" i="1"/>
  <c r="U202" i="13" s="1"/>
  <c r="I267" i="1"/>
  <c r="V202" i="13" s="1"/>
  <c r="L267" i="1"/>
  <c r="Y202" i="13" s="1"/>
  <c r="G267" i="2"/>
  <c r="J267" i="1"/>
  <c r="W202" i="13" s="1"/>
  <c r="K267" i="1"/>
  <c r="X202" i="13" s="1"/>
  <c r="F609" i="1"/>
  <c r="S544" i="13" s="1"/>
  <c r="E609" i="1"/>
  <c r="R544" i="13" s="1"/>
  <c r="B609" i="1"/>
  <c r="O544" i="13" s="1"/>
  <c r="D609" i="1"/>
  <c r="Q544" i="13" s="1"/>
  <c r="C609" i="1"/>
  <c r="P544" i="13" s="1"/>
  <c r="G609" i="1"/>
  <c r="T544" i="13" s="1"/>
  <c r="E583" i="1"/>
  <c r="R518" i="13" s="1"/>
  <c r="D583" i="1"/>
  <c r="Q518" i="13" s="1"/>
  <c r="C583" i="1"/>
  <c r="P518" i="13" s="1"/>
  <c r="B583" i="1"/>
  <c r="O518" i="13" s="1"/>
  <c r="G583" i="1"/>
  <c r="T518" i="13" s="1"/>
  <c r="F583" i="1"/>
  <c r="S518" i="13" s="1"/>
  <c r="M254" i="1"/>
  <c r="Z189" i="13" s="1"/>
  <c r="J254" i="1"/>
  <c r="W189" i="13" s="1"/>
  <c r="K254" i="1"/>
  <c r="X189" i="13" s="1"/>
  <c r="G254" i="2"/>
  <c r="I254" i="1"/>
  <c r="V189" i="13" s="1"/>
  <c r="L254" i="1"/>
  <c r="Y189" i="13" s="1"/>
  <c r="H254" i="1"/>
  <c r="U189" i="13" s="1"/>
  <c r="G603" i="1"/>
  <c r="T538" i="13" s="1"/>
  <c r="B603" i="1"/>
  <c r="O538" i="13" s="1"/>
  <c r="D603" i="1"/>
  <c r="Q538" i="13" s="1"/>
  <c r="C603" i="1"/>
  <c r="P538" i="13" s="1"/>
  <c r="E603" i="1"/>
  <c r="R538" i="13" s="1"/>
  <c r="F603" i="1"/>
  <c r="S538" i="13" s="1"/>
  <c r="G721" i="1"/>
  <c r="T656" i="13" s="1"/>
  <c r="C721" i="1"/>
  <c r="P656" i="13" s="1"/>
  <c r="F721" i="1"/>
  <c r="S656" i="13" s="1"/>
  <c r="B721" i="1"/>
  <c r="O656" i="13" s="1"/>
  <c r="D721" i="1"/>
  <c r="Q656" i="13" s="1"/>
  <c r="E721" i="1"/>
  <c r="R656" i="13" s="1"/>
  <c r="F708" i="1"/>
  <c r="S643" i="13" s="1"/>
  <c r="C708" i="1"/>
  <c r="P643" i="13" s="1"/>
  <c r="D708" i="1"/>
  <c r="Q643" i="13" s="1"/>
  <c r="E708" i="1"/>
  <c r="R643" i="13" s="1"/>
  <c r="B708" i="1"/>
  <c r="O643" i="13" s="1"/>
  <c r="G708" i="1"/>
  <c r="T643" i="13" s="1"/>
  <c r="E727" i="1"/>
  <c r="R662" i="13" s="1"/>
  <c r="D727" i="1"/>
  <c r="Q662" i="13" s="1"/>
  <c r="B727" i="1"/>
  <c r="O662" i="13" s="1"/>
  <c r="G727" i="1"/>
  <c r="T662" i="13" s="1"/>
  <c r="C727" i="1"/>
  <c r="P662" i="13" s="1"/>
  <c r="F727" i="1"/>
  <c r="S662" i="13" s="1"/>
  <c r="E731" i="1"/>
  <c r="R666" i="13" s="1"/>
  <c r="F731" i="1"/>
  <c r="S666" i="13" s="1"/>
  <c r="D731" i="1"/>
  <c r="Q666" i="13" s="1"/>
  <c r="G731" i="1"/>
  <c r="T666" i="13" s="1"/>
  <c r="B731" i="1"/>
  <c r="O666" i="13" s="1"/>
  <c r="C731" i="1"/>
  <c r="P666" i="13" s="1"/>
  <c r="G564" i="1"/>
  <c r="T499" i="13" s="1"/>
  <c r="B564" i="1"/>
  <c r="O499" i="13" s="1"/>
  <c r="D564" i="1"/>
  <c r="Q499" i="13" s="1"/>
  <c r="C564" i="1"/>
  <c r="P499" i="13" s="1"/>
  <c r="E564" i="1"/>
  <c r="R499" i="13" s="1"/>
  <c r="F564" i="1"/>
  <c r="S499" i="13" s="1"/>
  <c r="B568" i="1"/>
  <c r="O503" i="13" s="1"/>
  <c r="G568" i="1"/>
  <c r="T503" i="13" s="1"/>
  <c r="F568" i="1"/>
  <c r="S503" i="13" s="1"/>
  <c r="E568" i="1"/>
  <c r="R503" i="13" s="1"/>
  <c r="D568" i="1"/>
  <c r="Q503" i="13" s="1"/>
  <c r="C568" i="1"/>
  <c r="P503" i="13" s="1"/>
  <c r="B569" i="1"/>
  <c r="O504" i="13" s="1"/>
  <c r="C569" i="1"/>
  <c r="P504" i="13" s="1"/>
  <c r="D569" i="1"/>
  <c r="Q504" i="13" s="1"/>
  <c r="E569" i="1"/>
  <c r="R504" i="13" s="1"/>
  <c r="F569" i="1"/>
  <c r="S504" i="13" s="1"/>
  <c r="G569" i="1"/>
  <c r="T504" i="13" s="1"/>
  <c r="G240" i="2"/>
  <c r="L240" i="1"/>
  <c r="Y175" i="13" s="1"/>
  <c r="H240" i="1"/>
  <c r="U175" i="13" s="1"/>
  <c r="M240" i="1"/>
  <c r="Z175" i="13" s="1"/>
  <c r="I240" i="1"/>
  <c r="V175" i="13" s="1"/>
  <c r="K240" i="1"/>
  <c r="X175" i="13" s="1"/>
  <c r="J240" i="1"/>
  <c r="W175" i="13" s="1"/>
  <c r="F578" i="1"/>
  <c r="S513" i="13" s="1"/>
  <c r="G578" i="1"/>
  <c r="T513" i="13" s="1"/>
  <c r="B578" i="1"/>
  <c r="O513" i="13" s="1"/>
  <c r="C578" i="1"/>
  <c r="P513" i="13" s="1"/>
  <c r="D578" i="1"/>
  <c r="Q513" i="13" s="1"/>
  <c r="E578" i="1"/>
  <c r="R513" i="13" s="1"/>
  <c r="D563" i="1"/>
  <c r="Q498" i="13" s="1"/>
  <c r="G563" i="1"/>
  <c r="T498" i="13" s="1"/>
  <c r="E563" i="1"/>
  <c r="R498" i="13" s="1"/>
  <c r="F563" i="1"/>
  <c r="S498" i="13" s="1"/>
  <c r="B563" i="1"/>
  <c r="O498" i="13" s="1"/>
  <c r="C563" i="1"/>
  <c r="P498" i="13" s="1"/>
  <c r="G245" i="2"/>
  <c r="H245" i="1"/>
  <c r="U180" i="13" s="1"/>
  <c r="J245" i="1"/>
  <c r="W180" i="13" s="1"/>
  <c r="L245" i="1"/>
  <c r="Y180" i="13" s="1"/>
  <c r="M245" i="1"/>
  <c r="Z180" i="13" s="1"/>
  <c r="K245" i="1"/>
  <c r="X180" i="13" s="1"/>
  <c r="I245" i="1"/>
  <c r="V180" i="13" s="1"/>
  <c r="J230" i="1"/>
  <c r="W165" i="13" s="1"/>
  <c r="K230" i="1"/>
  <c r="X165" i="13" s="1"/>
  <c r="M230" i="1"/>
  <c r="Z165" i="13" s="1"/>
  <c r="L230" i="1"/>
  <c r="Y165" i="13" s="1"/>
  <c r="I230" i="1"/>
  <c r="V165" i="13" s="1"/>
  <c r="H230" i="1"/>
  <c r="U165" i="13" s="1"/>
  <c r="G230" i="2"/>
  <c r="G215" i="2"/>
  <c r="I215" i="1"/>
  <c r="V150" i="13" s="1"/>
  <c r="K215" i="1"/>
  <c r="X150" i="13" s="1"/>
  <c r="L215" i="1"/>
  <c r="Y150" i="13" s="1"/>
  <c r="H215" i="1"/>
  <c r="U150" i="13" s="1"/>
  <c r="M215" i="1"/>
  <c r="Z150" i="13" s="1"/>
  <c r="J215" i="1"/>
  <c r="W150" i="13" s="1"/>
  <c r="Q208" i="1"/>
  <c r="R208" i="1"/>
  <c r="T208" i="1"/>
  <c r="O208" i="1"/>
  <c r="S208" i="1"/>
  <c r="P208" i="1"/>
  <c r="G542" i="1"/>
  <c r="T477" i="13" s="1"/>
  <c r="B542" i="1"/>
  <c r="O477" i="13" s="1"/>
  <c r="C542" i="1"/>
  <c r="P477" i="13" s="1"/>
  <c r="F542" i="1"/>
  <c r="S477" i="13" s="1"/>
  <c r="D542" i="1"/>
  <c r="Q477" i="13" s="1"/>
  <c r="E542" i="1"/>
  <c r="R477" i="13" s="1"/>
  <c r="P187" i="1"/>
  <c r="Q187" i="1"/>
  <c r="R187" i="1"/>
  <c r="T187" i="1"/>
  <c r="O187" i="1"/>
  <c r="S187" i="1"/>
  <c r="C545" i="1"/>
  <c r="P480" i="13" s="1"/>
  <c r="B545" i="1"/>
  <c r="O480" i="13" s="1"/>
  <c r="G545" i="1"/>
  <c r="T480" i="13" s="1"/>
  <c r="F545" i="1"/>
  <c r="S480" i="13" s="1"/>
  <c r="E545" i="1"/>
  <c r="R480" i="13" s="1"/>
  <c r="D545" i="1"/>
  <c r="Q480" i="13" s="1"/>
  <c r="S213" i="1"/>
  <c r="T213" i="1"/>
  <c r="O213" i="1"/>
  <c r="R213" i="1"/>
  <c r="Q213" i="1"/>
  <c r="P213" i="1"/>
  <c r="T190" i="1"/>
  <c r="R190" i="1"/>
  <c r="S190" i="1"/>
  <c r="O190" i="1"/>
  <c r="Q190" i="1"/>
  <c r="P190" i="1"/>
  <c r="G530" i="1"/>
  <c r="T465" i="13" s="1"/>
  <c r="F530" i="1"/>
  <c r="S465" i="13" s="1"/>
  <c r="C530" i="1"/>
  <c r="P465" i="13" s="1"/>
  <c r="D530" i="1"/>
  <c r="Q465" i="13" s="1"/>
  <c r="B530" i="1"/>
  <c r="O465" i="13" s="1"/>
  <c r="E530" i="1"/>
  <c r="R465" i="13" s="1"/>
  <c r="D487" i="1"/>
  <c r="Q422" i="13" s="1"/>
  <c r="B487" i="1"/>
  <c r="O422" i="13" s="1"/>
  <c r="C487" i="1"/>
  <c r="P422" i="13" s="1"/>
  <c r="F487" i="1"/>
  <c r="S422" i="13" s="1"/>
  <c r="E487" i="1"/>
  <c r="R422" i="13" s="1"/>
  <c r="G487" i="1"/>
  <c r="T422" i="13" s="1"/>
  <c r="G469" i="1"/>
  <c r="T404" i="13" s="1"/>
  <c r="D469" i="1"/>
  <c r="Q404" i="13" s="1"/>
  <c r="C469" i="1"/>
  <c r="P404" i="13" s="1"/>
  <c r="E469" i="1"/>
  <c r="R404" i="13" s="1"/>
  <c r="B469" i="1"/>
  <c r="O404" i="13" s="1"/>
  <c r="F469" i="1"/>
  <c r="S404" i="13" s="1"/>
  <c r="F473" i="1"/>
  <c r="S408" i="13" s="1"/>
  <c r="G473" i="1"/>
  <c r="T408" i="13" s="1"/>
  <c r="E473" i="1"/>
  <c r="R408" i="13" s="1"/>
  <c r="D473" i="1"/>
  <c r="Q408" i="13" s="1"/>
  <c r="C473" i="1"/>
  <c r="P408" i="13" s="1"/>
  <c r="B473" i="1"/>
  <c r="O408" i="13" s="1"/>
  <c r="E500" i="1"/>
  <c r="R435" i="13" s="1"/>
  <c r="G500" i="1"/>
  <c r="T435" i="13" s="1"/>
  <c r="F500" i="1"/>
  <c r="S435" i="13" s="1"/>
  <c r="C500" i="1"/>
  <c r="P435" i="13" s="1"/>
  <c r="B500" i="1"/>
  <c r="O435" i="13" s="1"/>
  <c r="D500" i="1"/>
  <c r="Q435" i="13" s="1"/>
  <c r="F513" i="1"/>
  <c r="S448" i="13" s="1"/>
  <c r="G513" i="1"/>
  <c r="T448" i="13" s="1"/>
  <c r="D513" i="1"/>
  <c r="Q448" i="13" s="1"/>
  <c r="C513" i="1"/>
  <c r="P448" i="13" s="1"/>
  <c r="B513" i="1"/>
  <c r="O448" i="13" s="1"/>
  <c r="E513" i="1"/>
  <c r="R448" i="13" s="1"/>
  <c r="Q161" i="1"/>
  <c r="R161" i="1"/>
  <c r="T161" i="1"/>
  <c r="P161" i="1"/>
  <c r="S161" i="1"/>
  <c r="O161" i="1"/>
  <c r="Q168" i="1"/>
  <c r="T168" i="1"/>
  <c r="S168" i="1"/>
  <c r="R168" i="1"/>
  <c r="P168" i="1"/>
  <c r="O168" i="1"/>
  <c r="C489" i="1"/>
  <c r="P424" i="13" s="1"/>
  <c r="D489" i="1"/>
  <c r="Q424" i="13" s="1"/>
  <c r="G489" i="1"/>
  <c r="T424" i="13" s="1"/>
  <c r="E489" i="1"/>
  <c r="R424" i="13" s="1"/>
  <c r="F489" i="1"/>
  <c r="S424" i="13" s="1"/>
  <c r="B489" i="1"/>
  <c r="O424" i="13" s="1"/>
  <c r="O156" i="1"/>
  <c r="P156" i="1"/>
  <c r="T156" i="1"/>
  <c r="R156" i="1"/>
  <c r="S156" i="1"/>
  <c r="Q156" i="1"/>
  <c r="B501" i="1"/>
  <c r="O436" i="13" s="1"/>
  <c r="G501" i="1"/>
  <c r="T436" i="13" s="1"/>
  <c r="E501" i="1"/>
  <c r="R436" i="13" s="1"/>
  <c r="D501" i="1"/>
  <c r="Q436" i="13" s="1"/>
  <c r="F501" i="1"/>
  <c r="S436" i="13" s="1"/>
  <c r="C501" i="1"/>
  <c r="P436" i="13" s="1"/>
  <c r="O174" i="1"/>
  <c r="S174" i="1"/>
  <c r="P174" i="1"/>
  <c r="Q174" i="1"/>
  <c r="T174" i="1"/>
  <c r="R174" i="1"/>
  <c r="O159" i="1"/>
  <c r="T159" i="1"/>
  <c r="S159" i="1"/>
  <c r="R159" i="1"/>
  <c r="P159" i="1"/>
  <c r="Q159" i="1"/>
  <c r="F450" i="1"/>
  <c r="S385" i="13" s="1"/>
  <c r="G450" i="1"/>
  <c r="T385" i="13" s="1"/>
  <c r="D450" i="1"/>
  <c r="Q385" i="13" s="1"/>
  <c r="B450" i="1"/>
  <c r="O385" i="13" s="1"/>
  <c r="E450" i="1"/>
  <c r="R385" i="13" s="1"/>
  <c r="C450" i="1"/>
  <c r="P385" i="13" s="1"/>
  <c r="C433" i="1"/>
  <c r="P368" i="13" s="1"/>
  <c r="G433" i="1"/>
  <c r="T368" i="13" s="1"/>
  <c r="D433" i="1"/>
  <c r="Q368" i="13" s="1"/>
  <c r="F433" i="1"/>
  <c r="S368" i="13" s="1"/>
  <c r="E433" i="1"/>
  <c r="R368" i="13" s="1"/>
  <c r="B433" i="1"/>
  <c r="O368" i="13" s="1"/>
  <c r="B364" i="1"/>
  <c r="O299" i="13" s="1"/>
  <c r="E364" i="1"/>
  <c r="R299" i="13" s="1"/>
  <c r="F364" i="1"/>
  <c r="S299" i="13" s="1"/>
  <c r="D364" i="1"/>
  <c r="Q299" i="13" s="1"/>
  <c r="C364" i="1"/>
  <c r="P299" i="13" s="1"/>
  <c r="G364" i="1"/>
  <c r="T299" i="13" s="1"/>
  <c r="G361" i="1"/>
  <c r="T296" i="13" s="1"/>
  <c r="F361" i="1"/>
  <c r="S296" i="13" s="1"/>
  <c r="E361" i="1"/>
  <c r="R296" i="13" s="1"/>
  <c r="D361" i="1"/>
  <c r="Q296" i="13" s="1"/>
  <c r="B361" i="1"/>
  <c r="O296" i="13" s="1"/>
  <c r="C361" i="1"/>
  <c r="P296" i="13" s="1"/>
  <c r="B365" i="1"/>
  <c r="O300" i="13" s="1"/>
  <c r="F365" i="1"/>
  <c r="S300" i="13" s="1"/>
  <c r="C365" i="1"/>
  <c r="P300" i="13" s="1"/>
  <c r="D365" i="1"/>
  <c r="Q300" i="13" s="1"/>
  <c r="E365" i="1"/>
  <c r="R300" i="13" s="1"/>
  <c r="G365" i="1"/>
  <c r="T300" i="13" s="1"/>
  <c r="E367" i="1"/>
  <c r="R302" i="13" s="1"/>
  <c r="D367" i="1"/>
  <c r="Q302" i="13" s="1"/>
  <c r="B367" i="1"/>
  <c r="O302" i="13" s="1"/>
  <c r="C367" i="1"/>
  <c r="P302" i="13" s="1"/>
  <c r="G367" i="1"/>
  <c r="T302" i="13" s="1"/>
  <c r="F367" i="1"/>
  <c r="S302" i="13" s="1"/>
  <c r="B636" i="1"/>
  <c r="O571" i="13" s="1"/>
  <c r="G636" i="1"/>
  <c r="T571" i="13" s="1"/>
  <c r="F636" i="1"/>
  <c r="S571" i="13" s="1"/>
  <c r="E636" i="1"/>
  <c r="R571" i="13" s="1"/>
  <c r="D636" i="1"/>
  <c r="Q571" i="13" s="1"/>
  <c r="C636" i="1"/>
  <c r="P571" i="13" s="1"/>
  <c r="C639" i="1"/>
  <c r="P574" i="13" s="1"/>
  <c r="B639" i="1"/>
  <c r="O574" i="13" s="1"/>
  <c r="G639" i="1"/>
  <c r="T574" i="13" s="1"/>
  <c r="F639" i="1"/>
  <c r="S574" i="13" s="1"/>
  <c r="D639" i="1"/>
  <c r="Q574" i="13" s="1"/>
  <c r="E639" i="1"/>
  <c r="R574" i="13" s="1"/>
  <c r="G612" i="1"/>
  <c r="T547" i="13" s="1"/>
  <c r="D612" i="1"/>
  <c r="Q547" i="13" s="1"/>
  <c r="B612" i="1"/>
  <c r="O547" i="13" s="1"/>
  <c r="E612" i="1"/>
  <c r="R547" i="13" s="1"/>
  <c r="F612" i="1"/>
  <c r="S547" i="13" s="1"/>
  <c r="C612" i="1"/>
  <c r="P547" i="13" s="1"/>
  <c r="D641" i="1"/>
  <c r="Q576" i="13" s="1"/>
  <c r="C641" i="1"/>
  <c r="P576" i="13" s="1"/>
  <c r="F641" i="1"/>
  <c r="S576" i="13" s="1"/>
  <c r="G641" i="1"/>
  <c r="T576" i="13" s="1"/>
  <c r="B641" i="1"/>
  <c r="O576" i="13" s="1"/>
  <c r="E641" i="1"/>
  <c r="R576" i="13" s="1"/>
  <c r="B422" i="1"/>
  <c r="O357" i="13" s="1"/>
  <c r="F422" i="1"/>
  <c r="S357" i="13" s="1"/>
  <c r="C422" i="1"/>
  <c r="P357" i="13" s="1"/>
  <c r="D422" i="1"/>
  <c r="Q357" i="13" s="1"/>
  <c r="G422" i="1"/>
  <c r="T357" i="13" s="1"/>
  <c r="E422" i="1"/>
  <c r="R357" i="13" s="1"/>
  <c r="D425" i="1"/>
  <c r="Q360" i="13" s="1"/>
  <c r="C425" i="1"/>
  <c r="P360" i="13" s="1"/>
  <c r="E425" i="1"/>
  <c r="R360" i="13" s="1"/>
  <c r="G425" i="1"/>
  <c r="T360" i="13" s="1"/>
  <c r="F425" i="1"/>
  <c r="S360" i="13" s="1"/>
  <c r="B425" i="1"/>
  <c r="O360" i="13" s="1"/>
  <c r="D403" i="1"/>
  <c r="Q338" i="13" s="1"/>
  <c r="E403" i="1"/>
  <c r="R338" i="13" s="1"/>
  <c r="G403" i="1"/>
  <c r="T338" i="13" s="1"/>
  <c r="C403" i="1"/>
  <c r="P338" i="13" s="1"/>
  <c r="B403" i="1"/>
  <c r="O338" i="13" s="1"/>
  <c r="F403" i="1"/>
  <c r="S338" i="13" s="1"/>
  <c r="C409" i="1"/>
  <c r="P344" i="13" s="1"/>
  <c r="D409" i="1"/>
  <c r="Q344" i="13" s="1"/>
  <c r="F409" i="1"/>
  <c r="S344" i="13" s="1"/>
  <c r="G409" i="1"/>
  <c r="T344" i="13" s="1"/>
  <c r="E409" i="1"/>
  <c r="R344" i="13" s="1"/>
  <c r="B409" i="1"/>
  <c r="O344" i="13" s="1"/>
  <c r="G586" i="1"/>
  <c r="T521" i="13" s="1"/>
  <c r="F586" i="1"/>
  <c r="S521" i="13" s="1"/>
  <c r="D586" i="1"/>
  <c r="Q521" i="13" s="1"/>
  <c r="E586" i="1"/>
  <c r="R521" i="13" s="1"/>
  <c r="C586" i="1"/>
  <c r="P521" i="13" s="1"/>
  <c r="B586" i="1"/>
  <c r="O521" i="13" s="1"/>
  <c r="D598" i="1"/>
  <c r="Q533" i="13" s="1"/>
  <c r="E598" i="1"/>
  <c r="R533" i="13" s="1"/>
  <c r="F598" i="1"/>
  <c r="S533" i="13" s="1"/>
  <c r="G598" i="1"/>
  <c r="T533" i="13" s="1"/>
  <c r="C598" i="1"/>
  <c r="P533" i="13" s="1"/>
  <c r="B598" i="1"/>
  <c r="O533" i="13" s="1"/>
  <c r="G606" i="1"/>
  <c r="T541" i="13" s="1"/>
  <c r="D606" i="1"/>
  <c r="Q541" i="13" s="1"/>
  <c r="E606" i="1"/>
  <c r="R541" i="13" s="1"/>
  <c r="C606" i="1"/>
  <c r="P541" i="13" s="1"/>
  <c r="F606" i="1"/>
  <c r="S541" i="13" s="1"/>
  <c r="B606" i="1"/>
  <c r="O541" i="13" s="1"/>
  <c r="G275" i="2"/>
  <c r="J275" i="1"/>
  <c r="W210" i="13" s="1"/>
  <c r="I275" i="1"/>
  <c r="V210" i="13" s="1"/>
  <c r="M275" i="1"/>
  <c r="Z210" i="13" s="1"/>
  <c r="K275" i="1"/>
  <c r="X210" i="13" s="1"/>
  <c r="H275" i="1"/>
  <c r="U210" i="13" s="1"/>
  <c r="L275" i="1"/>
  <c r="Y210" i="13" s="1"/>
  <c r="F592" i="1"/>
  <c r="S527" i="13" s="1"/>
  <c r="D592" i="1"/>
  <c r="Q527" i="13" s="1"/>
  <c r="C592" i="1"/>
  <c r="P527" i="13" s="1"/>
  <c r="B592" i="1"/>
  <c r="O527" i="13" s="1"/>
  <c r="G592" i="1"/>
  <c r="T527" i="13" s="1"/>
  <c r="E592" i="1"/>
  <c r="R527" i="13" s="1"/>
  <c r="M262" i="1"/>
  <c r="Z197" i="13" s="1"/>
  <c r="J262" i="1"/>
  <c r="W197" i="13" s="1"/>
  <c r="K262" i="1"/>
  <c r="X197" i="13" s="1"/>
  <c r="G262" i="2"/>
  <c r="L262" i="1"/>
  <c r="Y197" i="13" s="1"/>
  <c r="H262" i="1"/>
  <c r="U197" i="13" s="1"/>
  <c r="I262" i="1"/>
  <c r="V197" i="13" s="1"/>
  <c r="B724" i="1"/>
  <c r="O659" i="13" s="1"/>
  <c r="C724" i="1"/>
  <c r="P659" i="13" s="1"/>
  <c r="G724" i="1"/>
  <c r="T659" i="13" s="1"/>
  <c r="F724" i="1"/>
  <c r="S659" i="13" s="1"/>
  <c r="D724" i="1"/>
  <c r="Q659" i="13" s="1"/>
  <c r="E724" i="1"/>
  <c r="R659" i="13" s="1"/>
  <c r="F733" i="1"/>
  <c r="S668" i="13" s="1"/>
  <c r="E733" i="1"/>
  <c r="R668" i="13" s="1"/>
  <c r="D733" i="1"/>
  <c r="Q668" i="13" s="1"/>
  <c r="C733" i="1"/>
  <c r="P668" i="13" s="1"/>
  <c r="B733" i="1"/>
  <c r="O668" i="13" s="1"/>
  <c r="G733" i="1"/>
  <c r="T668" i="13" s="1"/>
  <c r="E729" i="1"/>
  <c r="R664" i="13" s="1"/>
  <c r="D729" i="1"/>
  <c r="Q664" i="13" s="1"/>
  <c r="F729" i="1"/>
  <c r="S664" i="13" s="1"/>
  <c r="G729" i="1"/>
  <c r="T664" i="13" s="1"/>
  <c r="B729" i="1"/>
  <c r="O664" i="13" s="1"/>
  <c r="C729" i="1"/>
  <c r="P664" i="13" s="1"/>
  <c r="D718" i="1"/>
  <c r="Q653" i="13" s="1"/>
  <c r="C718" i="1"/>
  <c r="P653" i="13" s="1"/>
  <c r="B718" i="1"/>
  <c r="O653" i="13" s="1"/>
  <c r="G718" i="1"/>
  <c r="T653" i="13" s="1"/>
  <c r="F718" i="1"/>
  <c r="S653" i="13" s="1"/>
  <c r="E718" i="1"/>
  <c r="R653" i="13" s="1"/>
  <c r="G556" i="1"/>
  <c r="T491" i="13" s="1"/>
  <c r="D556" i="1"/>
  <c r="Q491" i="13" s="1"/>
  <c r="E556" i="1"/>
  <c r="R491" i="13" s="1"/>
  <c r="C556" i="1"/>
  <c r="P491" i="13" s="1"/>
  <c r="B556" i="1"/>
  <c r="O491" i="13" s="1"/>
  <c r="F556" i="1"/>
  <c r="S491" i="13" s="1"/>
  <c r="G216" i="2"/>
  <c r="H216" i="1"/>
  <c r="U151" i="13" s="1"/>
  <c r="L216" i="1"/>
  <c r="Y151" i="13" s="1"/>
  <c r="M216" i="1"/>
  <c r="Z151" i="13" s="1"/>
  <c r="K216" i="1"/>
  <c r="X151" i="13" s="1"/>
  <c r="I216" i="1"/>
  <c r="V151" i="13" s="1"/>
  <c r="J216" i="1"/>
  <c r="W151" i="13" s="1"/>
  <c r="L219" i="1"/>
  <c r="Y154" i="13" s="1"/>
  <c r="M219" i="1"/>
  <c r="Z154" i="13" s="1"/>
  <c r="H219" i="1"/>
  <c r="U154" i="13" s="1"/>
  <c r="G219" i="2"/>
  <c r="I219" i="1"/>
  <c r="V154" i="13" s="1"/>
  <c r="J219" i="1"/>
  <c r="W154" i="13" s="1"/>
  <c r="K219" i="1"/>
  <c r="X154" i="13" s="1"/>
  <c r="D573" i="1"/>
  <c r="Q508" i="13" s="1"/>
  <c r="E573" i="1"/>
  <c r="R508" i="13" s="1"/>
  <c r="F573" i="1"/>
  <c r="S508" i="13" s="1"/>
  <c r="G573" i="1"/>
  <c r="T508" i="13" s="1"/>
  <c r="C573" i="1"/>
  <c r="P508" i="13" s="1"/>
  <c r="B573" i="1"/>
  <c r="O508" i="13" s="1"/>
  <c r="D555" i="1"/>
  <c r="Q490" i="13" s="1"/>
  <c r="E555" i="1"/>
  <c r="R490" i="13" s="1"/>
  <c r="F555" i="1"/>
  <c r="S490" i="13" s="1"/>
  <c r="B555" i="1"/>
  <c r="O490" i="13" s="1"/>
  <c r="C555" i="1"/>
  <c r="P490" i="13" s="1"/>
  <c r="G555" i="1"/>
  <c r="T490" i="13" s="1"/>
  <c r="G238" i="2"/>
  <c r="I238" i="1"/>
  <c r="V173" i="13" s="1"/>
  <c r="J238" i="1"/>
  <c r="W173" i="13" s="1"/>
  <c r="H238" i="1"/>
  <c r="U173" i="13" s="1"/>
  <c r="L238" i="1"/>
  <c r="Y173" i="13" s="1"/>
  <c r="M238" i="1"/>
  <c r="Z173" i="13" s="1"/>
  <c r="K238" i="1"/>
  <c r="X173" i="13" s="1"/>
  <c r="I223" i="1"/>
  <c r="V158" i="13" s="1"/>
  <c r="J223" i="1"/>
  <c r="W158" i="13" s="1"/>
  <c r="K223" i="1"/>
  <c r="X158" i="13" s="1"/>
  <c r="G223" i="2"/>
  <c r="L223" i="1"/>
  <c r="Y158" i="13" s="1"/>
  <c r="H223" i="1"/>
  <c r="U158" i="13" s="1"/>
  <c r="M223" i="1"/>
  <c r="Z158" i="13" s="1"/>
  <c r="D524" i="1"/>
  <c r="Q459" i="13" s="1"/>
  <c r="E524" i="1"/>
  <c r="R459" i="13" s="1"/>
  <c r="B524" i="1"/>
  <c r="O459" i="13" s="1"/>
  <c r="F524" i="1"/>
  <c r="S459" i="13" s="1"/>
  <c r="G524" i="1"/>
  <c r="T459" i="13" s="1"/>
  <c r="C524" i="1"/>
  <c r="P459" i="13" s="1"/>
  <c r="S194" i="1"/>
  <c r="O194" i="1"/>
  <c r="P194" i="1"/>
  <c r="Q194" i="1"/>
  <c r="R194" i="1"/>
  <c r="T194" i="1"/>
  <c r="F525" i="1"/>
  <c r="S460" i="13" s="1"/>
  <c r="G525" i="1"/>
  <c r="T460" i="13" s="1"/>
  <c r="C525" i="1"/>
  <c r="P460" i="13" s="1"/>
  <c r="D525" i="1"/>
  <c r="Q460" i="13" s="1"/>
  <c r="B525" i="1"/>
  <c r="O460" i="13" s="1"/>
  <c r="E525" i="1"/>
  <c r="R460" i="13" s="1"/>
  <c r="P192" i="1"/>
  <c r="Q192" i="1"/>
  <c r="R192" i="1"/>
  <c r="T192" i="1"/>
  <c r="S192" i="1"/>
  <c r="O192" i="1"/>
  <c r="S195" i="1"/>
  <c r="R195" i="1"/>
  <c r="O195" i="1"/>
  <c r="P195" i="1"/>
  <c r="T195" i="1"/>
  <c r="Q195" i="1"/>
  <c r="F528" i="1"/>
  <c r="S463" i="13" s="1"/>
  <c r="D528" i="1"/>
  <c r="Q463" i="13" s="1"/>
  <c r="C528" i="1"/>
  <c r="P463" i="13" s="1"/>
  <c r="B528" i="1"/>
  <c r="O463" i="13" s="1"/>
  <c r="G528" i="1"/>
  <c r="T463" i="13" s="1"/>
  <c r="E528" i="1"/>
  <c r="R463" i="13" s="1"/>
  <c r="P198" i="1"/>
  <c r="Q198" i="1"/>
  <c r="O198" i="1"/>
  <c r="S198" i="1"/>
  <c r="R198" i="1"/>
  <c r="T198" i="1"/>
  <c r="E539" i="1"/>
  <c r="R474" i="13" s="1"/>
  <c r="F539" i="1"/>
  <c r="S474" i="13" s="1"/>
  <c r="C539" i="1"/>
  <c r="P474" i="13" s="1"/>
  <c r="B539" i="1"/>
  <c r="O474" i="13" s="1"/>
  <c r="G539" i="1"/>
  <c r="T474" i="13" s="1"/>
  <c r="D539" i="1"/>
  <c r="Q474" i="13" s="1"/>
  <c r="G476" i="1"/>
  <c r="T411" i="13" s="1"/>
  <c r="D476" i="1"/>
  <c r="Q411" i="13" s="1"/>
  <c r="B476" i="1"/>
  <c r="O411" i="13" s="1"/>
  <c r="C476" i="1"/>
  <c r="P411" i="13" s="1"/>
  <c r="E476" i="1"/>
  <c r="R411" i="13" s="1"/>
  <c r="F476" i="1"/>
  <c r="S411" i="13" s="1"/>
  <c r="D479" i="1"/>
  <c r="Q414" i="13" s="1"/>
  <c r="B479" i="1"/>
  <c r="O414" i="13" s="1"/>
  <c r="E479" i="1"/>
  <c r="R414" i="13" s="1"/>
  <c r="G479" i="1"/>
  <c r="T414" i="13" s="1"/>
  <c r="C479" i="1"/>
  <c r="P414" i="13" s="1"/>
  <c r="F479" i="1"/>
  <c r="S414" i="13" s="1"/>
  <c r="D463" i="1"/>
  <c r="Q398" i="13" s="1"/>
  <c r="C463" i="1"/>
  <c r="P398" i="13" s="1"/>
  <c r="F463" i="1"/>
  <c r="S398" i="13" s="1"/>
  <c r="G463" i="1"/>
  <c r="T398" i="13" s="1"/>
  <c r="E463" i="1"/>
  <c r="R398" i="13" s="1"/>
  <c r="B463" i="1"/>
  <c r="O398" i="13" s="1"/>
  <c r="B482" i="1"/>
  <c r="O417" i="13" s="1"/>
  <c r="C482" i="1"/>
  <c r="P417" i="13" s="1"/>
  <c r="G482" i="1"/>
  <c r="T417" i="13" s="1"/>
  <c r="D482" i="1"/>
  <c r="Q417" i="13" s="1"/>
  <c r="E482" i="1"/>
  <c r="R417" i="13" s="1"/>
  <c r="F482" i="1"/>
  <c r="S417" i="13" s="1"/>
  <c r="B492" i="1"/>
  <c r="O427" i="13" s="1"/>
  <c r="F492" i="1"/>
  <c r="S427" i="13" s="1"/>
  <c r="E492" i="1"/>
  <c r="R427" i="13" s="1"/>
  <c r="C492" i="1"/>
  <c r="P427" i="13" s="1"/>
  <c r="G492" i="1"/>
  <c r="T427" i="13" s="1"/>
  <c r="D492" i="1"/>
  <c r="Q427" i="13" s="1"/>
  <c r="D497" i="1"/>
  <c r="Q432" i="13" s="1"/>
  <c r="E497" i="1"/>
  <c r="R432" i="13" s="1"/>
  <c r="B497" i="1"/>
  <c r="O432" i="13" s="1"/>
  <c r="F497" i="1"/>
  <c r="S432" i="13" s="1"/>
  <c r="G497" i="1"/>
  <c r="T432" i="13" s="1"/>
  <c r="C497" i="1"/>
  <c r="P432" i="13" s="1"/>
  <c r="B505" i="1"/>
  <c r="O440" i="13" s="1"/>
  <c r="C505" i="1"/>
  <c r="P440" i="13" s="1"/>
  <c r="D505" i="1"/>
  <c r="Q440" i="13" s="1"/>
  <c r="F505" i="1"/>
  <c r="S440" i="13" s="1"/>
  <c r="E505" i="1"/>
  <c r="R440" i="13" s="1"/>
  <c r="G505" i="1"/>
  <c r="T440" i="13" s="1"/>
  <c r="F498" i="1"/>
  <c r="S433" i="13" s="1"/>
  <c r="G498" i="1"/>
  <c r="T433" i="13" s="1"/>
  <c r="E498" i="1"/>
  <c r="R433" i="13" s="1"/>
  <c r="D498" i="1"/>
  <c r="Q433" i="13" s="1"/>
  <c r="C498" i="1"/>
  <c r="P433" i="13" s="1"/>
  <c r="B498" i="1"/>
  <c r="O433" i="13" s="1"/>
  <c r="P164" i="1"/>
  <c r="R164" i="1"/>
  <c r="S164" i="1"/>
  <c r="O164" i="1"/>
  <c r="Q164" i="1"/>
  <c r="T164" i="1"/>
  <c r="E510" i="1"/>
  <c r="R445" i="13" s="1"/>
  <c r="G510" i="1"/>
  <c r="T445" i="13" s="1"/>
  <c r="C510" i="1"/>
  <c r="P445" i="13" s="1"/>
  <c r="F510" i="1"/>
  <c r="S445" i="13" s="1"/>
  <c r="B510" i="1"/>
  <c r="O445" i="13" s="1"/>
  <c r="D510" i="1"/>
  <c r="Q445" i="13" s="1"/>
  <c r="S182" i="1"/>
  <c r="O182" i="1"/>
  <c r="P182" i="1"/>
  <c r="T182" i="1"/>
  <c r="R182" i="1"/>
  <c r="Q182" i="1"/>
  <c r="R167" i="1"/>
  <c r="P167" i="1"/>
  <c r="S167" i="1"/>
  <c r="O167" i="1"/>
  <c r="Q167" i="1"/>
  <c r="T167" i="1"/>
  <c r="B452" i="1"/>
  <c r="O387" i="13" s="1"/>
  <c r="D452" i="1"/>
  <c r="Q387" i="13" s="1"/>
  <c r="G452" i="1"/>
  <c r="T387" i="13" s="1"/>
  <c r="C452" i="1"/>
  <c r="P387" i="13" s="1"/>
  <c r="F452" i="1"/>
  <c r="S387" i="13" s="1"/>
  <c r="E452" i="1"/>
  <c r="R387" i="13" s="1"/>
  <c r="E431" i="1"/>
  <c r="R366" i="13" s="1"/>
  <c r="D431" i="1"/>
  <c r="Q366" i="13" s="1"/>
  <c r="B431" i="1"/>
  <c r="O366" i="13" s="1"/>
  <c r="C431" i="1"/>
  <c r="P366" i="13" s="1"/>
  <c r="G431" i="1"/>
  <c r="T366" i="13" s="1"/>
  <c r="F431" i="1"/>
  <c r="S366" i="13" s="1"/>
  <c r="C429" i="1"/>
  <c r="P364" i="13" s="1"/>
  <c r="D429" i="1"/>
  <c r="Q364" i="13" s="1"/>
  <c r="F429" i="1"/>
  <c r="S364" i="13" s="1"/>
  <c r="E429" i="1"/>
  <c r="R364" i="13" s="1"/>
  <c r="B429" i="1"/>
  <c r="O364" i="13" s="1"/>
  <c r="G429" i="1"/>
  <c r="T364" i="13" s="1"/>
  <c r="G430" i="1"/>
  <c r="T365" i="13" s="1"/>
  <c r="E430" i="1"/>
  <c r="R365" i="13" s="1"/>
  <c r="F430" i="1"/>
  <c r="S365" i="13" s="1"/>
  <c r="C430" i="1"/>
  <c r="P365" i="13" s="1"/>
  <c r="D430" i="1"/>
  <c r="Q365" i="13" s="1"/>
  <c r="B430" i="1"/>
  <c r="O365" i="13" s="1"/>
  <c r="G356" i="1"/>
  <c r="T291" i="13" s="1"/>
  <c r="B356" i="1"/>
  <c r="O291" i="13" s="1"/>
  <c r="F356" i="1"/>
  <c r="S291" i="13" s="1"/>
  <c r="D356" i="1"/>
  <c r="Q291" i="13" s="1"/>
  <c r="C356" i="1"/>
  <c r="P291" i="13" s="1"/>
  <c r="E356" i="1"/>
  <c r="R291" i="13" s="1"/>
  <c r="C362" i="1"/>
  <c r="P297" i="13" s="1"/>
  <c r="B362" i="1"/>
  <c r="O297" i="13" s="1"/>
  <c r="G362" i="1"/>
  <c r="T297" i="13" s="1"/>
  <c r="F362" i="1"/>
  <c r="S297" i="13" s="1"/>
  <c r="E362" i="1"/>
  <c r="R297" i="13" s="1"/>
  <c r="D362" i="1"/>
  <c r="Q297" i="13" s="1"/>
  <c r="D338" i="1"/>
  <c r="Q273" i="13" s="1"/>
  <c r="F338" i="1"/>
  <c r="S273" i="13" s="1"/>
  <c r="E338" i="1"/>
  <c r="R273" i="13" s="1"/>
  <c r="C338" i="1"/>
  <c r="P273" i="13" s="1"/>
  <c r="G338" i="1"/>
  <c r="T273" i="13" s="1"/>
  <c r="B338" i="1"/>
  <c r="O273" i="13" s="1"/>
  <c r="E341" i="1"/>
  <c r="R276" i="13" s="1"/>
  <c r="B341" i="1"/>
  <c r="O276" i="13" s="1"/>
  <c r="D341" i="1"/>
  <c r="Q276" i="13" s="1"/>
  <c r="C341" i="1"/>
  <c r="P276" i="13" s="1"/>
  <c r="G341" i="1"/>
  <c r="T276" i="13" s="1"/>
  <c r="F341" i="1"/>
  <c r="S276" i="13" s="1"/>
  <c r="F632" i="1"/>
  <c r="S567" i="13" s="1"/>
  <c r="C632" i="1"/>
  <c r="P567" i="13" s="1"/>
  <c r="E632" i="1"/>
  <c r="R567" i="13" s="1"/>
  <c r="D632" i="1"/>
  <c r="Q567" i="13" s="1"/>
  <c r="G632" i="1"/>
  <c r="T567" i="13" s="1"/>
  <c r="B632" i="1"/>
  <c r="O567" i="13" s="1"/>
  <c r="G628" i="1"/>
  <c r="T563" i="13" s="1"/>
  <c r="C628" i="1"/>
  <c r="P563" i="13" s="1"/>
  <c r="D628" i="1"/>
  <c r="Q563" i="13" s="1"/>
  <c r="E628" i="1"/>
  <c r="R563" i="13" s="1"/>
  <c r="F628" i="1"/>
  <c r="S563" i="13" s="1"/>
  <c r="B628" i="1"/>
  <c r="O563" i="13" s="1"/>
  <c r="B615" i="1"/>
  <c r="O550" i="13" s="1"/>
  <c r="F615" i="1"/>
  <c r="S550" i="13" s="1"/>
  <c r="G615" i="1"/>
  <c r="T550" i="13" s="1"/>
  <c r="C615" i="1"/>
  <c r="P550" i="13" s="1"/>
  <c r="D615" i="1"/>
  <c r="Q550" i="13" s="1"/>
  <c r="E615" i="1"/>
  <c r="R550" i="13" s="1"/>
  <c r="B640" i="1"/>
  <c r="O575" i="13" s="1"/>
  <c r="F640" i="1"/>
  <c r="S575" i="13" s="1"/>
  <c r="G640" i="1"/>
  <c r="T575" i="13" s="1"/>
  <c r="E640" i="1"/>
  <c r="R575" i="13" s="1"/>
  <c r="D640" i="1"/>
  <c r="Q575" i="13" s="1"/>
  <c r="C640" i="1"/>
  <c r="P575" i="13" s="1"/>
  <c r="G415" i="1"/>
  <c r="T350" i="13" s="1"/>
  <c r="D415" i="1"/>
  <c r="Q350" i="13" s="1"/>
  <c r="E415" i="1"/>
  <c r="R350" i="13" s="1"/>
  <c r="F415" i="1"/>
  <c r="S350" i="13" s="1"/>
  <c r="C415" i="1"/>
  <c r="P350" i="13" s="1"/>
  <c r="B415" i="1"/>
  <c r="O350" i="13" s="1"/>
  <c r="F424" i="1"/>
  <c r="S359" i="13" s="1"/>
  <c r="B424" i="1"/>
  <c r="O359" i="13" s="1"/>
  <c r="C424" i="1"/>
  <c r="P359" i="13" s="1"/>
  <c r="D424" i="1"/>
  <c r="Q359" i="13" s="1"/>
  <c r="E424" i="1"/>
  <c r="R359" i="13" s="1"/>
  <c r="G424" i="1"/>
  <c r="T359" i="13" s="1"/>
  <c r="C407" i="1"/>
  <c r="P342" i="13" s="1"/>
  <c r="G407" i="1"/>
  <c r="T342" i="13" s="1"/>
  <c r="D407" i="1"/>
  <c r="Q342" i="13" s="1"/>
  <c r="F407" i="1"/>
  <c r="S342" i="13" s="1"/>
  <c r="B407" i="1"/>
  <c r="O342" i="13" s="1"/>
  <c r="E407" i="1"/>
  <c r="R342" i="13" s="1"/>
  <c r="D417" i="1"/>
  <c r="Q352" i="13" s="1"/>
  <c r="C417" i="1"/>
  <c r="P352" i="13" s="1"/>
  <c r="B417" i="1"/>
  <c r="O352" i="13" s="1"/>
  <c r="E417" i="1"/>
  <c r="R352" i="13" s="1"/>
  <c r="G417" i="1"/>
  <c r="T352" i="13" s="1"/>
  <c r="F417" i="1"/>
  <c r="S352" i="13" s="1"/>
  <c r="B419" i="1"/>
  <c r="O354" i="13" s="1"/>
  <c r="E419" i="1"/>
  <c r="R354" i="13" s="1"/>
  <c r="F419" i="1"/>
  <c r="S354" i="13" s="1"/>
  <c r="D419" i="1"/>
  <c r="Q354" i="13" s="1"/>
  <c r="C419" i="1"/>
  <c r="P354" i="13" s="1"/>
  <c r="G419" i="1"/>
  <c r="T354" i="13" s="1"/>
  <c r="C604" i="1"/>
  <c r="P539" i="13" s="1"/>
  <c r="B604" i="1"/>
  <c r="O539" i="13" s="1"/>
  <c r="E604" i="1"/>
  <c r="R539" i="13" s="1"/>
  <c r="D604" i="1"/>
  <c r="Q539" i="13" s="1"/>
  <c r="G604" i="1"/>
  <c r="T539" i="13" s="1"/>
  <c r="F604" i="1"/>
  <c r="S539" i="13" s="1"/>
  <c r="D607" i="1"/>
  <c r="Q542" i="13" s="1"/>
  <c r="F607" i="1"/>
  <c r="S542" i="13" s="1"/>
  <c r="G607" i="1"/>
  <c r="T542" i="13" s="1"/>
  <c r="B607" i="1"/>
  <c r="O542" i="13" s="1"/>
  <c r="E607" i="1"/>
  <c r="R542" i="13" s="1"/>
  <c r="C607" i="1"/>
  <c r="P542" i="13" s="1"/>
  <c r="H248" i="1"/>
  <c r="U183" i="13" s="1"/>
  <c r="J248" i="1"/>
  <c r="W183" i="13" s="1"/>
  <c r="K248" i="1"/>
  <c r="X183" i="13" s="1"/>
  <c r="I248" i="1"/>
  <c r="V183" i="13" s="1"/>
  <c r="G248" i="2"/>
  <c r="L248" i="1"/>
  <c r="Y183" i="13" s="1"/>
  <c r="M248" i="1"/>
  <c r="Z183" i="13" s="1"/>
  <c r="C581" i="1"/>
  <c r="P516" i="13" s="1"/>
  <c r="G581" i="1"/>
  <c r="T516" i="13" s="1"/>
  <c r="F581" i="1"/>
  <c r="S516" i="13" s="1"/>
  <c r="D581" i="1"/>
  <c r="Q516" i="13" s="1"/>
  <c r="B581" i="1"/>
  <c r="O516" i="13" s="1"/>
  <c r="E581" i="1"/>
  <c r="R516" i="13" s="1"/>
  <c r="J252" i="1"/>
  <c r="W187" i="13" s="1"/>
  <c r="I252" i="1"/>
  <c r="V187" i="13" s="1"/>
  <c r="H252" i="1"/>
  <c r="U187" i="13" s="1"/>
  <c r="K252" i="1"/>
  <c r="X187" i="13" s="1"/>
  <c r="L252" i="1"/>
  <c r="Y187" i="13" s="1"/>
  <c r="M252" i="1"/>
  <c r="Z187" i="13" s="1"/>
  <c r="G252" i="2"/>
  <c r="E601" i="1"/>
  <c r="R536" i="13" s="1"/>
  <c r="F601" i="1"/>
  <c r="S536" i="13" s="1"/>
  <c r="G601" i="1"/>
  <c r="T536" i="13" s="1"/>
  <c r="B601" i="1"/>
  <c r="O536" i="13" s="1"/>
  <c r="C601" i="1"/>
  <c r="P536" i="13" s="1"/>
  <c r="D601" i="1"/>
  <c r="Q536" i="13" s="1"/>
  <c r="L270" i="1"/>
  <c r="Y205" i="13" s="1"/>
  <c r="G270" i="2"/>
  <c r="H270" i="1"/>
  <c r="U205" i="13" s="1"/>
  <c r="M270" i="1"/>
  <c r="Z205" i="13" s="1"/>
  <c r="J270" i="1"/>
  <c r="W205" i="13" s="1"/>
  <c r="I270" i="1"/>
  <c r="V205" i="13" s="1"/>
  <c r="K270" i="1"/>
  <c r="X205" i="13" s="1"/>
  <c r="J247" i="1"/>
  <c r="W182" i="13" s="1"/>
  <c r="M247" i="1"/>
  <c r="Z182" i="13" s="1"/>
  <c r="H247" i="1"/>
  <c r="U182" i="13" s="1"/>
  <c r="I247" i="1"/>
  <c r="V182" i="13" s="1"/>
  <c r="G247" i="2"/>
  <c r="K247" i="1"/>
  <c r="X182" i="13" s="1"/>
  <c r="L247" i="1"/>
  <c r="Y182" i="13" s="1"/>
  <c r="F706" i="1"/>
  <c r="S641" i="13" s="1"/>
  <c r="E706" i="1"/>
  <c r="R641" i="13" s="1"/>
  <c r="D706" i="1"/>
  <c r="Q641" i="13" s="1"/>
  <c r="B706" i="1"/>
  <c r="O641" i="13" s="1"/>
  <c r="G706" i="1"/>
  <c r="T641" i="13" s="1"/>
  <c r="C706" i="1"/>
  <c r="P641" i="13" s="1"/>
  <c r="C713" i="1"/>
  <c r="P648" i="13" s="1"/>
  <c r="B713" i="1"/>
  <c r="O648" i="13" s="1"/>
  <c r="F713" i="1"/>
  <c r="S648" i="13" s="1"/>
  <c r="D713" i="1"/>
  <c r="Q648" i="13" s="1"/>
  <c r="G713" i="1"/>
  <c r="T648" i="13" s="1"/>
  <c r="E713" i="1"/>
  <c r="R648" i="13" s="1"/>
  <c r="G732" i="1"/>
  <c r="T667" i="13" s="1"/>
  <c r="B732" i="1"/>
  <c r="O667" i="13" s="1"/>
  <c r="D732" i="1"/>
  <c r="Q667" i="13" s="1"/>
  <c r="C732" i="1"/>
  <c r="P667" i="13" s="1"/>
  <c r="E732" i="1"/>
  <c r="R667" i="13" s="1"/>
  <c r="F732" i="1"/>
  <c r="S667" i="13" s="1"/>
  <c r="B707" i="1"/>
  <c r="O642" i="13" s="1"/>
  <c r="G707" i="1"/>
  <c r="T642" i="13" s="1"/>
  <c r="C707" i="1"/>
  <c r="P642" i="13" s="1"/>
  <c r="E707" i="1"/>
  <c r="R642" i="13" s="1"/>
  <c r="D707" i="1"/>
  <c r="Q642" i="13" s="1"/>
  <c r="F707" i="1"/>
  <c r="S642" i="13" s="1"/>
  <c r="I234" i="1"/>
  <c r="V169" i="13" s="1"/>
  <c r="L234" i="1"/>
  <c r="Y169" i="13" s="1"/>
  <c r="K234" i="1"/>
  <c r="X169" i="13" s="1"/>
  <c r="G234" i="2"/>
  <c r="M234" i="1"/>
  <c r="Z169" i="13" s="1"/>
  <c r="H234" i="1"/>
  <c r="U169" i="13" s="1"/>
  <c r="J234" i="1"/>
  <c r="W169" i="13" s="1"/>
  <c r="J226" i="1"/>
  <c r="W161" i="13" s="1"/>
  <c r="K226" i="1"/>
  <c r="X161" i="13" s="1"/>
  <c r="H226" i="1"/>
  <c r="U161" i="13" s="1"/>
  <c r="M226" i="1"/>
  <c r="Z161" i="13" s="1"/>
  <c r="G226" i="2"/>
  <c r="I226" i="1"/>
  <c r="V161" i="13" s="1"/>
  <c r="L226" i="1"/>
  <c r="Y161" i="13" s="1"/>
  <c r="M233" i="1"/>
  <c r="Z168" i="13" s="1"/>
  <c r="H233" i="1"/>
  <c r="U168" i="13" s="1"/>
  <c r="K233" i="1"/>
  <c r="X168" i="13" s="1"/>
  <c r="G233" i="2"/>
  <c r="I233" i="1"/>
  <c r="V168" i="13" s="1"/>
  <c r="J233" i="1"/>
  <c r="W168" i="13" s="1"/>
  <c r="L233" i="1"/>
  <c r="Y168" i="13" s="1"/>
  <c r="M227" i="1"/>
  <c r="Z162" i="13" s="1"/>
  <c r="I227" i="1"/>
  <c r="V162" i="13" s="1"/>
  <c r="J227" i="1"/>
  <c r="W162" i="13" s="1"/>
  <c r="H227" i="1"/>
  <c r="U162" i="13" s="1"/>
  <c r="G227" i="2"/>
  <c r="K227" i="1"/>
  <c r="X162" i="13" s="1"/>
  <c r="L227" i="1"/>
  <c r="Y162" i="13" s="1"/>
  <c r="C565" i="1"/>
  <c r="P500" i="13" s="1"/>
  <c r="F565" i="1"/>
  <c r="S500" i="13" s="1"/>
  <c r="G565" i="1"/>
  <c r="T500" i="13" s="1"/>
  <c r="B565" i="1"/>
  <c r="O500" i="13" s="1"/>
  <c r="E565" i="1"/>
  <c r="R500" i="13" s="1"/>
  <c r="D565" i="1"/>
  <c r="Q500" i="13" s="1"/>
  <c r="C557" i="1"/>
  <c r="P492" i="13" s="1"/>
  <c r="E557" i="1"/>
  <c r="R492" i="13" s="1"/>
  <c r="D557" i="1"/>
  <c r="Q492" i="13" s="1"/>
  <c r="B557" i="1"/>
  <c r="O492" i="13" s="1"/>
  <c r="F557" i="1"/>
  <c r="S492" i="13" s="1"/>
  <c r="G557" i="1"/>
  <c r="T492" i="13" s="1"/>
  <c r="L231" i="1"/>
  <c r="Y166" i="13" s="1"/>
  <c r="H231" i="1"/>
  <c r="U166" i="13" s="1"/>
  <c r="G231" i="2"/>
  <c r="M231" i="1"/>
  <c r="Z166" i="13" s="1"/>
  <c r="J231" i="1"/>
  <c r="W166" i="13" s="1"/>
  <c r="I231" i="1"/>
  <c r="V166" i="13" s="1"/>
  <c r="K231" i="1"/>
  <c r="X166" i="13" s="1"/>
  <c r="B541" i="1"/>
  <c r="O476" i="13" s="1"/>
  <c r="C541" i="1"/>
  <c r="P476" i="13" s="1"/>
  <c r="E541" i="1"/>
  <c r="R476" i="13" s="1"/>
  <c r="D541" i="1"/>
  <c r="Q476" i="13" s="1"/>
  <c r="G541" i="1"/>
  <c r="T476" i="13" s="1"/>
  <c r="F541" i="1"/>
  <c r="S476" i="13" s="1"/>
  <c r="O210" i="1"/>
  <c r="Q210" i="1"/>
  <c r="R210" i="1"/>
  <c r="T210" i="1"/>
  <c r="P210" i="1"/>
  <c r="S210" i="1"/>
  <c r="P203" i="1"/>
  <c r="S203" i="1"/>
  <c r="Q203" i="1"/>
  <c r="R203" i="1"/>
  <c r="T203" i="1"/>
  <c r="O203" i="1"/>
  <c r="P188" i="1"/>
  <c r="Q188" i="1"/>
  <c r="T188" i="1"/>
  <c r="O188" i="1"/>
  <c r="S188" i="1"/>
  <c r="R188" i="1"/>
  <c r="B537" i="1"/>
  <c r="O472" i="13" s="1"/>
  <c r="F537" i="1"/>
  <c r="S472" i="13" s="1"/>
  <c r="G537" i="1"/>
  <c r="T472" i="13" s="1"/>
  <c r="E537" i="1"/>
  <c r="R472" i="13" s="1"/>
  <c r="D537" i="1"/>
  <c r="Q472" i="13" s="1"/>
  <c r="C537" i="1"/>
  <c r="P472" i="13" s="1"/>
  <c r="P206" i="1"/>
  <c r="S206" i="1"/>
  <c r="O206" i="1"/>
  <c r="Q206" i="1"/>
  <c r="R206" i="1"/>
  <c r="T206" i="1"/>
  <c r="C549" i="1"/>
  <c r="P484" i="13" s="1"/>
  <c r="B549" i="1"/>
  <c r="O484" i="13" s="1"/>
  <c r="D549" i="1"/>
  <c r="Q484" i="13" s="1"/>
  <c r="F549" i="1"/>
  <c r="S484" i="13" s="1"/>
  <c r="G549" i="1"/>
  <c r="T484" i="13" s="1"/>
  <c r="E549" i="1"/>
  <c r="R484" i="13" s="1"/>
  <c r="B468" i="1"/>
  <c r="O403" i="13" s="1"/>
  <c r="G468" i="1"/>
  <c r="T403" i="13" s="1"/>
  <c r="E468" i="1"/>
  <c r="R403" i="13" s="1"/>
  <c r="F468" i="1"/>
  <c r="S403" i="13" s="1"/>
  <c r="D468" i="1"/>
  <c r="Q403" i="13" s="1"/>
  <c r="C468" i="1"/>
  <c r="P403" i="13" s="1"/>
  <c r="E470" i="1"/>
  <c r="R405" i="13" s="1"/>
  <c r="G470" i="1"/>
  <c r="T405" i="13" s="1"/>
  <c r="B470" i="1"/>
  <c r="O405" i="13" s="1"/>
  <c r="C470" i="1"/>
  <c r="P405" i="13" s="1"/>
  <c r="F470" i="1"/>
  <c r="S405" i="13" s="1"/>
  <c r="D470" i="1"/>
  <c r="Q405" i="13" s="1"/>
  <c r="E472" i="1"/>
  <c r="R407" i="13" s="1"/>
  <c r="C472" i="1"/>
  <c r="P407" i="13" s="1"/>
  <c r="G472" i="1"/>
  <c r="T407" i="13" s="1"/>
  <c r="D472" i="1"/>
  <c r="Q407" i="13" s="1"/>
  <c r="F472" i="1"/>
  <c r="S407" i="13" s="1"/>
  <c r="B472" i="1"/>
  <c r="O407" i="13" s="1"/>
  <c r="D507" i="1"/>
  <c r="Q442" i="13" s="1"/>
  <c r="B507" i="1"/>
  <c r="O442" i="13" s="1"/>
  <c r="E507" i="1"/>
  <c r="R442" i="13" s="1"/>
  <c r="G507" i="1"/>
  <c r="T442" i="13" s="1"/>
  <c r="F507" i="1"/>
  <c r="S442" i="13" s="1"/>
  <c r="C507" i="1"/>
  <c r="P442" i="13" s="1"/>
  <c r="R172" i="1"/>
  <c r="S172" i="1"/>
  <c r="T172" i="1"/>
  <c r="O172" i="1"/>
  <c r="Q172" i="1"/>
  <c r="P172" i="1"/>
  <c r="D519" i="1"/>
  <c r="Q454" i="13" s="1"/>
  <c r="B519" i="1"/>
  <c r="O454" i="13" s="1"/>
  <c r="C519" i="1"/>
  <c r="P454" i="13" s="1"/>
  <c r="E519" i="1"/>
  <c r="R454" i="13" s="1"/>
  <c r="G519" i="1"/>
  <c r="T454" i="13" s="1"/>
  <c r="F519" i="1"/>
  <c r="S454" i="13" s="1"/>
  <c r="D493" i="1"/>
  <c r="Q428" i="13" s="1"/>
  <c r="C493" i="1"/>
  <c r="P428" i="13" s="1"/>
  <c r="B493" i="1"/>
  <c r="O428" i="13" s="1"/>
  <c r="G493" i="1"/>
  <c r="T428" i="13" s="1"/>
  <c r="F493" i="1"/>
  <c r="S428" i="13" s="1"/>
  <c r="E493" i="1"/>
  <c r="R428" i="13" s="1"/>
  <c r="R175" i="1"/>
  <c r="O175" i="1"/>
  <c r="P175" i="1"/>
  <c r="S175" i="1"/>
  <c r="T175" i="1"/>
  <c r="Q175" i="1"/>
  <c r="F436" i="1"/>
  <c r="S371" i="13" s="1"/>
  <c r="E436" i="1"/>
  <c r="R371" i="13" s="1"/>
  <c r="D436" i="1"/>
  <c r="Q371" i="13" s="1"/>
  <c r="B436" i="1"/>
  <c r="O371" i="13" s="1"/>
  <c r="G436" i="1"/>
  <c r="T371" i="13" s="1"/>
  <c r="C436" i="1"/>
  <c r="P371" i="13" s="1"/>
  <c r="G440" i="1"/>
  <c r="T375" i="13" s="1"/>
  <c r="F440" i="1"/>
  <c r="S375" i="13" s="1"/>
  <c r="D440" i="1"/>
  <c r="Q375" i="13" s="1"/>
  <c r="E440" i="1"/>
  <c r="R375" i="13" s="1"/>
  <c r="B440" i="1"/>
  <c r="O375" i="13" s="1"/>
  <c r="C440" i="1"/>
  <c r="P375" i="13" s="1"/>
  <c r="B451" i="1"/>
  <c r="O386" i="13" s="1"/>
  <c r="C451" i="1"/>
  <c r="P386" i="13" s="1"/>
  <c r="E451" i="1"/>
  <c r="R386" i="13" s="1"/>
  <c r="F451" i="1"/>
  <c r="S386" i="13" s="1"/>
  <c r="D451" i="1"/>
  <c r="Q386" i="13" s="1"/>
  <c r="G451" i="1"/>
  <c r="T386" i="13" s="1"/>
  <c r="C437" i="1"/>
  <c r="P372" i="13" s="1"/>
  <c r="D437" i="1"/>
  <c r="Q372" i="13" s="1"/>
  <c r="E437" i="1"/>
  <c r="R372" i="13" s="1"/>
  <c r="B437" i="1"/>
  <c r="O372" i="13" s="1"/>
  <c r="F437" i="1"/>
  <c r="S372" i="13" s="1"/>
  <c r="G437" i="1"/>
  <c r="T372" i="13" s="1"/>
  <c r="C438" i="1"/>
  <c r="P373" i="13" s="1"/>
  <c r="B438" i="1"/>
  <c r="O373" i="13" s="1"/>
  <c r="F438" i="1"/>
  <c r="S373" i="13" s="1"/>
  <c r="E438" i="1"/>
  <c r="R373" i="13" s="1"/>
  <c r="D438" i="1"/>
  <c r="Q373" i="13" s="1"/>
  <c r="G438" i="1"/>
  <c r="T373" i="13" s="1"/>
  <c r="C439" i="1"/>
  <c r="P374" i="13" s="1"/>
  <c r="B439" i="1"/>
  <c r="O374" i="13" s="1"/>
  <c r="D439" i="1"/>
  <c r="Q374" i="13" s="1"/>
  <c r="E439" i="1"/>
  <c r="R374" i="13" s="1"/>
  <c r="F439" i="1"/>
  <c r="S374" i="13" s="1"/>
  <c r="G439" i="1"/>
  <c r="T374" i="13" s="1"/>
  <c r="F348" i="1"/>
  <c r="S283" i="13" s="1"/>
  <c r="G348" i="1"/>
  <c r="T283" i="13" s="1"/>
  <c r="D348" i="1"/>
  <c r="Q283" i="13" s="1"/>
  <c r="C348" i="1"/>
  <c r="P283" i="13" s="1"/>
  <c r="E348" i="1"/>
  <c r="R283" i="13" s="1"/>
  <c r="B348" i="1"/>
  <c r="O283" i="13" s="1"/>
  <c r="B345" i="1"/>
  <c r="O280" i="13" s="1"/>
  <c r="C345" i="1"/>
  <c r="P280" i="13" s="1"/>
  <c r="D345" i="1"/>
  <c r="Q280" i="13" s="1"/>
  <c r="G345" i="1"/>
  <c r="T280" i="13" s="1"/>
  <c r="F345" i="1"/>
  <c r="S280" i="13" s="1"/>
  <c r="E345" i="1"/>
  <c r="R280" i="13" s="1"/>
  <c r="G347" i="1"/>
  <c r="T282" i="13" s="1"/>
  <c r="D347" i="1"/>
  <c r="Q282" i="13" s="1"/>
  <c r="B347" i="1"/>
  <c r="O282" i="13" s="1"/>
  <c r="E347" i="1"/>
  <c r="R282" i="13" s="1"/>
  <c r="F347" i="1"/>
  <c r="S282" i="13" s="1"/>
  <c r="C347" i="1"/>
  <c r="P282" i="13" s="1"/>
  <c r="G350" i="1"/>
  <c r="T285" i="13" s="1"/>
  <c r="C350" i="1"/>
  <c r="P285" i="13" s="1"/>
  <c r="D350" i="1"/>
  <c r="Q285" i="13" s="1"/>
  <c r="E350" i="1"/>
  <c r="R285" i="13" s="1"/>
  <c r="F350" i="1"/>
  <c r="S285" i="13" s="1"/>
  <c r="B350" i="1"/>
  <c r="O285" i="13" s="1"/>
  <c r="C622" i="1"/>
  <c r="P557" i="13" s="1"/>
  <c r="F622" i="1"/>
  <c r="S557" i="13" s="1"/>
  <c r="E622" i="1"/>
  <c r="R557" i="13" s="1"/>
  <c r="D622" i="1"/>
  <c r="Q557" i="13" s="1"/>
  <c r="G622" i="1"/>
  <c r="T557" i="13" s="1"/>
  <c r="B622" i="1"/>
  <c r="O557" i="13" s="1"/>
  <c r="G617" i="1"/>
  <c r="T552" i="13" s="1"/>
  <c r="F617" i="1"/>
  <c r="S552" i="13" s="1"/>
  <c r="D617" i="1"/>
  <c r="Q552" i="13" s="1"/>
  <c r="C617" i="1"/>
  <c r="P552" i="13" s="1"/>
  <c r="E617" i="1"/>
  <c r="R552" i="13" s="1"/>
  <c r="B617" i="1"/>
  <c r="O552" i="13" s="1"/>
  <c r="B638" i="1"/>
  <c r="O573" i="13" s="1"/>
  <c r="C638" i="1"/>
  <c r="P573" i="13" s="1"/>
  <c r="D638" i="1"/>
  <c r="Q573" i="13" s="1"/>
  <c r="E638" i="1"/>
  <c r="R573" i="13" s="1"/>
  <c r="F638" i="1"/>
  <c r="S573" i="13" s="1"/>
  <c r="G638" i="1"/>
  <c r="T573" i="13" s="1"/>
  <c r="E634" i="1"/>
  <c r="R569" i="13" s="1"/>
  <c r="F634" i="1"/>
  <c r="S569" i="13" s="1"/>
  <c r="C634" i="1"/>
  <c r="P569" i="13" s="1"/>
  <c r="D634" i="1"/>
  <c r="Q569" i="13" s="1"/>
  <c r="B634" i="1"/>
  <c r="O569" i="13" s="1"/>
  <c r="G634" i="1"/>
  <c r="T569" i="13" s="1"/>
  <c r="B414" i="1"/>
  <c r="O349" i="13" s="1"/>
  <c r="F414" i="1"/>
  <c r="S349" i="13" s="1"/>
  <c r="D414" i="1"/>
  <c r="Q349" i="13" s="1"/>
  <c r="E414" i="1"/>
  <c r="R349" i="13" s="1"/>
  <c r="C414" i="1"/>
  <c r="P349" i="13" s="1"/>
  <c r="G414" i="1"/>
  <c r="T349" i="13" s="1"/>
  <c r="E410" i="1"/>
  <c r="R345" i="13" s="1"/>
  <c r="C410" i="1"/>
  <c r="P345" i="13" s="1"/>
  <c r="G410" i="1"/>
  <c r="T345" i="13" s="1"/>
  <c r="B410" i="1"/>
  <c r="O345" i="13" s="1"/>
  <c r="F410" i="1"/>
  <c r="S345" i="13" s="1"/>
  <c r="D410" i="1"/>
  <c r="Q345" i="13" s="1"/>
  <c r="K266" i="1"/>
  <c r="X201" i="13" s="1"/>
  <c r="I266" i="1"/>
  <c r="V201" i="13" s="1"/>
  <c r="J266" i="1"/>
  <c r="W201" i="13" s="1"/>
  <c r="H266" i="1"/>
  <c r="U201" i="13" s="1"/>
  <c r="M266" i="1"/>
  <c r="Z201" i="13" s="1"/>
  <c r="G266" i="2"/>
  <c r="L266" i="1"/>
  <c r="Y201" i="13" s="1"/>
  <c r="M250" i="1"/>
  <c r="Z185" i="13" s="1"/>
  <c r="K250" i="1"/>
  <c r="X185" i="13" s="1"/>
  <c r="H250" i="1"/>
  <c r="U185" i="13" s="1"/>
  <c r="L250" i="1"/>
  <c r="Y185" i="13" s="1"/>
  <c r="G250" i="2"/>
  <c r="I250" i="1"/>
  <c r="V185" i="13" s="1"/>
  <c r="J250" i="1"/>
  <c r="W185" i="13" s="1"/>
  <c r="C590" i="1"/>
  <c r="P525" i="13" s="1"/>
  <c r="B590" i="1"/>
  <c r="O525" i="13" s="1"/>
  <c r="E590" i="1"/>
  <c r="R525" i="13" s="1"/>
  <c r="G590" i="1"/>
  <c r="T525" i="13" s="1"/>
  <c r="F590" i="1"/>
  <c r="S525" i="13" s="1"/>
  <c r="D590" i="1"/>
  <c r="Q525" i="13" s="1"/>
  <c r="H260" i="1"/>
  <c r="U195" i="13" s="1"/>
  <c r="K260" i="1"/>
  <c r="X195" i="13" s="1"/>
  <c r="L260" i="1"/>
  <c r="Y195" i="13" s="1"/>
  <c r="I260" i="1"/>
  <c r="V195" i="13" s="1"/>
  <c r="G260" i="2"/>
  <c r="J260" i="1"/>
  <c r="W195" i="13" s="1"/>
  <c r="M260" i="1"/>
  <c r="Z195" i="13" s="1"/>
  <c r="C610" i="1"/>
  <c r="P545" i="13" s="1"/>
  <c r="F610" i="1"/>
  <c r="S545" i="13" s="1"/>
  <c r="G610" i="1"/>
  <c r="T545" i="13" s="1"/>
  <c r="B610" i="1"/>
  <c r="O545" i="13" s="1"/>
  <c r="D610" i="1"/>
  <c r="Q545" i="13" s="1"/>
  <c r="E610" i="1"/>
  <c r="R545" i="13" s="1"/>
  <c r="B584" i="1"/>
  <c r="O519" i="13" s="1"/>
  <c r="F584" i="1"/>
  <c r="S519" i="13" s="1"/>
  <c r="E584" i="1"/>
  <c r="R519" i="13" s="1"/>
  <c r="C584" i="1"/>
  <c r="P519" i="13" s="1"/>
  <c r="D584" i="1"/>
  <c r="Q519" i="13" s="1"/>
  <c r="G584" i="1"/>
  <c r="T519" i="13" s="1"/>
  <c r="K255" i="1"/>
  <c r="X190" i="13" s="1"/>
  <c r="I255" i="1"/>
  <c r="V190" i="13" s="1"/>
  <c r="G255" i="2"/>
  <c r="J255" i="1"/>
  <c r="W190" i="13" s="1"/>
  <c r="H255" i="1"/>
  <c r="U190" i="13" s="1"/>
  <c r="M255" i="1"/>
  <c r="Z190" i="13" s="1"/>
  <c r="L255" i="1"/>
  <c r="Y190" i="13" s="1"/>
  <c r="Y264" i="12" l="1"/>
  <c r="L199" i="13"/>
  <c r="Y231" i="12"/>
  <c r="L166" i="13"/>
  <c r="U227" i="12"/>
  <c r="H162" i="13"/>
  <c r="Z266" i="12"/>
  <c r="M201" i="13"/>
  <c r="Z219" i="12"/>
  <c r="M154" i="13"/>
  <c r="W269" i="12"/>
  <c r="J204" i="13"/>
  <c r="W254" i="12"/>
  <c r="J189" i="13"/>
  <c r="Z236" i="12"/>
  <c r="M171" i="13"/>
  <c r="Z258" i="12"/>
  <c r="M193" i="13"/>
  <c r="U224" i="12"/>
  <c r="H159" i="13"/>
  <c r="X274" i="12"/>
  <c r="K209" i="13"/>
  <c r="X241" i="12"/>
  <c r="K176" i="13"/>
  <c r="V244" i="12"/>
  <c r="I179" i="13"/>
  <c r="V268" i="12"/>
  <c r="I203" i="13"/>
  <c r="Z216" i="12"/>
  <c r="M151" i="13"/>
  <c r="V242" i="12"/>
  <c r="I177" i="13"/>
  <c r="Y275" i="12"/>
  <c r="L210" i="13"/>
  <c r="X245" i="12"/>
  <c r="K180" i="13"/>
  <c r="X217" i="12"/>
  <c r="K152" i="13"/>
  <c r="Z267" i="12"/>
  <c r="M202" i="13"/>
  <c r="U234" i="12"/>
  <c r="H169" i="13"/>
  <c r="X251" i="12"/>
  <c r="K186" i="13"/>
  <c r="Y222" i="12"/>
  <c r="L157" i="13"/>
  <c r="X273" i="12"/>
  <c r="K208" i="13"/>
  <c r="Y238" i="12"/>
  <c r="L173" i="13"/>
  <c r="Z260" i="12"/>
  <c r="M195" i="13"/>
  <c r="Z248" i="12"/>
  <c r="M183" i="13"/>
  <c r="Y249" i="12"/>
  <c r="L184" i="13"/>
  <c r="V239" i="12"/>
  <c r="I174" i="13"/>
  <c r="X264" i="12"/>
  <c r="K199" i="13"/>
  <c r="V256" i="12"/>
  <c r="I191" i="13"/>
  <c r="Z231" i="12"/>
  <c r="M166" i="13"/>
  <c r="X252" i="12"/>
  <c r="K187" i="13"/>
  <c r="Z235" i="12"/>
  <c r="M170" i="13"/>
  <c r="V219" i="12"/>
  <c r="I154" i="13"/>
  <c r="Z269" i="12"/>
  <c r="M204" i="13"/>
  <c r="X254" i="12"/>
  <c r="K189" i="13"/>
  <c r="V223" i="12"/>
  <c r="I158" i="13"/>
  <c r="X236" i="12"/>
  <c r="K171" i="13"/>
  <c r="X257" i="12"/>
  <c r="K192" i="13"/>
  <c r="U258" i="12"/>
  <c r="H193" i="13"/>
  <c r="Y224" i="12"/>
  <c r="L159" i="13"/>
  <c r="Z241" i="12"/>
  <c r="M176" i="13"/>
  <c r="X268" i="12"/>
  <c r="K203" i="13"/>
  <c r="V216" i="12"/>
  <c r="I151" i="13"/>
  <c r="Z242" i="12"/>
  <c r="M177" i="13"/>
  <c r="W275" i="12"/>
  <c r="J210" i="13"/>
  <c r="U245" i="12"/>
  <c r="H180" i="13"/>
  <c r="V217" i="12"/>
  <c r="I152" i="13"/>
  <c r="Z263" i="12"/>
  <c r="M198" i="13"/>
  <c r="Z234" i="12"/>
  <c r="M169" i="13"/>
  <c r="Y221" i="12"/>
  <c r="L156" i="13"/>
  <c r="U222" i="12"/>
  <c r="H157" i="13"/>
  <c r="V272" i="12"/>
  <c r="I207" i="13"/>
  <c r="U273" i="12"/>
  <c r="H208" i="13"/>
  <c r="W260" i="12"/>
  <c r="J195" i="13"/>
  <c r="U220" i="12"/>
  <c r="H155" i="13"/>
  <c r="U248" i="12"/>
  <c r="H183" i="13"/>
  <c r="Y239" i="12"/>
  <c r="L174" i="13"/>
  <c r="X256" i="12"/>
  <c r="K191" i="13"/>
  <c r="V231" i="12"/>
  <c r="I166" i="13"/>
  <c r="U253" i="12"/>
  <c r="H188" i="13"/>
  <c r="U266" i="12"/>
  <c r="H201" i="13"/>
  <c r="U235" i="12"/>
  <c r="H170" i="13"/>
  <c r="W219" i="12"/>
  <c r="J154" i="13"/>
  <c r="U269" i="12"/>
  <c r="H204" i="13"/>
  <c r="Z254" i="12"/>
  <c r="M189" i="13"/>
  <c r="Y223" i="12"/>
  <c r="L158" i="13"/>
  <c r="Z224" i="12"/>
  <c r="M159" i="13"/>
  <c r="U246" i="12"/>
  <c r="H181" i="13"/>
  <c r="U241" i="12"/>
  <c r="H176" i="13"/>
  <c r="Y268" i="12"/>
  <c r="L203" i="13"/>
  <c r="Y216" i="12"/>
  <c r="L151" i="13"/>
  <c r="Y242" i="12"/>
  <c r="L177" i="13"/>
  <c r="Z245" i="12"/>
  <c r="M180" i="13"/>
  <c r="U263" i="12"/>
  <c r="H198" i="13"/>
  <c r="Y251" i="12"/>
  <c r="L186" i="13"/>
  <c r="V222" i="12"/>
  <c r="I157" i="13"/>
  <c r="W272" i="12"/>
  <c r="J207" i="13"/>
  <c r="V273" i="12"/>
  <c r="I208" i="13"/>
  <c r="V232" i="12"/>
  <c r="I167" i="13"/>
  <c r="U259" i="12"/>
  <c r="H194" i="13"/>
  <c r="V260" i="12"/>
  <c r="I195" i="13"/>
  <c r="V220" i="12"/>
  <c r="I155" i="13"/>
  <c r="U239" i="12"/>
  <c r="H174" i="13"/>
  <c r="Z265" i="12"/>
  <c r="M200" i="13"/>
  <c r="Z256" i="12"/>
  <c r="M191" i="13"/>
  <c r="U231" i="12"/>
  <c r="H166" i="13"/>
  <c r="Y253" i="12"/>
  <c r="L188" i="13"/>
  <c r="Y266" i="12"/>
  <c r="L201" i="13"/>
  <c r="Y235" i="12"/>
  <c r="L170" i="13"/>
  <c r="Y215" i="12"/>
  <c r="L150" i="13"/>
  <c r="V269" i="12"/>
  <c r="I204" i="13"/>
  <c r="V257" i="12"/>
  <c r="I192" i="13"/>
  <c r="U240" i="12"/>
  <c r="H175" i="13"/>
  <c r="X224" i="12"/>
  <c r="K159" i="13"/>
  <c r="Z246" i="12"/>
  <c r="M181" i="13"/>
  <c r="Y241" i="12"/>
  <c r="L176" i="13"/>
  <c r="W262" i="12"/>
  <c r="J197" i="13"/>
  <c r="W268" i="12"/>
  <c r="J203" i="13"/>
  <c r="W216" i="12"/>
  <c r="J151" i="13"/>
  <c r="U242" i="12"/>
  <c r="H177" i="13"/>
  <c r="Z275" i="12"/>
  <c r="M210" i="13"/>
  <c r="Y245" i="12"/>
  <c r="L180" i="13"/>
  <c r="W230" i="12"/>
  <c r="J165" i="13"/>
  <c r="W263" i="12"/>
  <c r="J198" i="13"/>
  <c r="V233" i="12"/>
  <c r="I168" i="13"/>
  <c r="V234" i="12"/>
  <c r="I169" i="13"/>
  <c r="U251" i="12"/>
  <c r="H186" i="13"/>
  <c r="W221" i="12"/>
  <c r="J156" i="13"/>
  <c r="U272" i="12"/>
  <c r="H207" i="13"/>
  <c r="U232" i="12"/>
  <c r="H167" i="13"/>
  <c r="X259" i="12"/>
  <c r="K194" i="13"/>
  <c r="X260" i="12"/>
  <c r="K195" i="13"/>
  <c r="X220" i="12"/>
  <c r="K155" i="13"/>
  <c r="Y248" i="12"/>
  <c r="L183" i="13"/>
  <c r="Y265" i="12"/>
  <c r="L200" i="13"/>
  <c r="W256" i="12"/>
  <c r="J191" i="13"/>
  <c r="W231" i="12"/>
  <c r="J166" i="13"/>
  <c r="V253" i="12"/>
  <c r="I188" i="13"/>
  <c r="U215" i="12"/>
  <c r="H150" i="13"/>
  <c r="U254" i="12"/>
  <c r="H189" i="13"/>
  <c r="Z223" i="12"/>
  <c r="M158" i="13"/>
  <c r="Z237" i="12"/>
  <c r="M172" i="13"/>
  <c r="W257" i="12"/>
  <c r="J192" i="13"/>
  <c r="W224" i="12"/>
  <c r="J159" i="13"/>
  <c r="W246" i="12"/>
  <c r="J181" i="13"/>
  <c r="W241" i="12"/>
  <c r="J176" i="13"/>
  <c r="Y262" i="12"/>
  <c r="L197" i="13"/>
  <c r="X216" i="12"/>
  <c r="K151" i="13"/>
  <c r="V250" i="12"/>
  <c r="I185" i="13"/>
  <c r="X275" i="12"/>
  <c r="K210" i="13"/>
  <c r="V245" i="12"/>
  <c r="I180" i="13"/>
  <c r="X230" i="12"/>
  <c r="K165" i="13"/>
  <c r="Y263" i="12"/>
  <c r="L198" i="13"/>
  <c r="X233" i="12"/>
  <c r="K168" i="13"/>
  <c r="Z218" i="12"/>
  <c r="M153" i="13"/>
  <c r="Z251" i="12"/>
  <c r="M186" i="13"/>
  <c r="X221" i="12"/>
  <c r="K156" i="13"/>
  <c r="X272" i="12"/>
  <c r="K207" i="13"/>
  <c r="Y232" i="12"/>
  <c r="L167" i="13"/>
  <c r="W259" i="12"/>
  <c r="J194" i="13"/>
  <c r="V261" i="12"/>
  <c r="I196" i="13"/>
  <c r="Z220" i="12"/>
  <c r="M155" i="13"/>
  <c r="Y247" i="12"/>
  <c r="L182" i="13"/>
  <c r="W248" i="12"/>
  <c r="J183" i="13"/>
  <c r="Z243" i="12"/>
  <c r="M178" i="13"/>
  <c r="W239" i="12"/>
  <c r="J174" i="13"/>
  <c r="X231" i="12"/>
  <c r="K166" i="13"/>
  <c r="W253" i="12"/>
  <c r="J188" i="13"/>
  <c r="X235" i="12"/>
  <c r="K170" i="13"/>
  <c r="V215" i="12"/>
  <c r="I150" i="13"/>
  <c r="X270" i="12"/>
  <c r="K205" i="13"/>
  <c r="V254" i="12"/>
  <c r="I189" i="13"/>
  <c r="W223" i="12"/>
  <c r="J158" i="13"/>
  <c r="X237" i="12"/>
  <c r="K172" i="13"/>
  <c r="Z257" i="12"/>
  <c r="M192" i="13"/>
  <c r="W240" i="12"/>
  <c r="J175" i="13"/>
  <c r="V246" i="12"/>
  <c r="I181" i="13"/>
  <c r="U228" i="12"/>
  <c r="H163" i="13"/>
  <c r="X262" i="12"/>
  <c r="K197" i="13"/>
  <c r="W242" i="12"/>
  <c r="J177" i="13"/>
  <c r="Y250" i="12"/>
  <c r="L185" i="13"/>
  <c r="V275" i="12"/>
  <c r="I210" i="13"/>
  <c r="W245" i="12"/>
  <c r="J180" i="13"/>
  <c r="Z230" i="12"/>
  <c r="M165" i="13"/>
  <c r="Z233" i="12"/>
  <c r="M168" i="13"/>
  <c r="Z255" i="12"/>
  <c r="M190" i="13"/>
  <c r="W251" i="12"/>
  <c r="J186" i="13"/>
  <c r="V221" i="12"/>
  <c r="I156" i="13"/>
  <c r="Y272" i="12"/>
  <c r="L207" i="13"/>
  <c r="Z232" i="12"/>
  <c r="M167" i="13"/>
  <c r="Y259" i="12"/>
  <c r="L194" i="13"/>
  <c r="Z261" i="12"/>
  <c r="M196" i="13"/>
  <c r="Y226" i="12"/>
  <c r="L161" i="13"/>
  <c r="Y220" i="12"/>
  <c r="L155" i="13"/>
  <c r="X247" i="12"/>
  <c r="K182" i="13"/>
  <c r="V248" i="12"/>
  <c r="I183" i="13"/>
  <c r="X239" i="12"/>
  <c r="K174" i="13"/>
  <c r="X265" i="12"/>
  <c r="K200" i="13"/>
  <c r="V227" i="12"/>
  <c r="I162" i="13"/>
  <c r="Z253" i="12"/>
  <c r="M188" i="13"/>
  <c r="W235" i="12"/>
  <c r="J170" i="13"/>
  <c r="V270" i="12"/>
  <c r="I205" i="13"/>
  <c r="Y254" i="12"/>
  <c r="L189" i="13"/>
  <c r="U223" i="12"/>
  <c r="H158" i="13"/>
  <c r="V237" i="12"/>
  <c r="I172" i="13"/>
  <c r="Y257" i="12"/>
  <c r="L192" i="13"/>
  <c r="Y240" i="12"/>
  <c r="L175" i="13"/>
  <c r="V225" i="12"/>
  <c r="I160" i="13"/>
  <c r="Y246" i="12"/>
  <c r="L181" i="13"/>
  <c r="V228" i="12"/>
  <c r="I163" i="13"/>
  <c r="V241" i="12"/>
  <c r="I176" i="13"/>
  <c r="Z262" i="12"/>
  <c r="M197" i="13"/>
  <c r="Y229" i="12"/>
  <c r="L164" i="13"/>
  <c r="X242" i="12"/>
  <c r="K177" i="13"/>
  <c r="Z250" i="12"/>
  <c r="M185" i="13"/>
  <c r="U230" i="12"/>
  <c r="H165" i="13"/>
  <c r="V263" i="12"/>
  <c r="I198" i="13"/>
  <c r="U233" i="12"/>
  <c r="H168" i="13"/>
  <c r="W218" i="12"/>
  <c r="J153" i="13"/>
  <c r="X255" i="12"/>
  <c r="K190" i="13"/>
  <c r="V251" i="12"/>
  <c r="I186" i="13"/>
  <c r="U221" i="12"/>
  <c r="H156" i="13"/>
  <c r="Y271" i="12"/>
  <c r="L206" i="13"/>
  <c r="Z272" i="12"/>
  <c r="M207" i="13"/>
  <c r="X238" i="12"/>
  <c r="K173" i="13"/>
  <c r="X232" i="12"/>
  <c r="K167" i="13"/>
  <c r="U261" i="12"/>
  <c r="H196" i="13"/>
  <c r="W220" i="12"/>
  <c r="J155" i="13"/>
  <c r="W247" i="12"/>
  <c r="J182" i="13"/>
  <c r="X249" i="12"/>
  <c r="K184" i="13"/>
  <c r="W243" i="12"/>
  <c r="J178" i="13"/>
  <c r="U265" i="12"/>
  <c r="H200" i="13"/>
  <c r="X227" i="12"/>
  <c r="K162" i="13"/>
  <c r="W252" i="12"/>
  <c r="J187" i="13"/>
  <c r="X253" i="12"/>
  <c r="K188" i="13"/>
  <c r="V235" i="12"/>
  <c r="I170" i="13"/>
  <c r="W215" i="12"/>
  <c r="J150" i="13"/>
  <c r="Y270" i="12"/>
  <c r="L205" i="13"/>
  <c r="X223" i="12"/>
  <c r="K158" i="13"/>
  <c r="Y237" i="12"/>
  <c r="L172" i="13"/>
  <c r="U257" i="12"/>
  <c r="H192" i="13"/>
  <c r="Z240" i="12"/>
  <c r="M175" i="13"/>
  <c r="W225" i="12"/>
  <c r="J160" i="13"/>
  <c r="Y274" i="12"/>
  <c r="L209" i="13"/>
  <c r="X246" i="12"/>
  <c r="K181" i="13"/>
  <c r="W228" i="12"/>
  <c r="J163" i="13"/>
  <c r="W244" i="12"/>
  <c r="J179" i="13"/>
  <c r="U262" i="12"/>
  <c r="H197" i="13"/>
  <c r="U229" i="12"/>
  <c r="H164" i="13"/>
  <c r="V230" i="12"/>
  <c r="I165" i="13"/>
  <c r="Y267" i="12"/>
  <c r="L202" i="13"/>
  <c r="X263" i="12"/>
  <c r="K198" i="13"/>
  <c r="Y233" i="12"/>
  <c r="L168" i="13"/>
  <c r="X218" i="12"/>
  <c r="K153" i="13"/>
  <c r="U255" i="12"/>
  <c r="H190" i="13"/>
  <c r="Z221" i="12"/>
  <c r="M156" i="13"/>
  <c r="X271" i="12"/>
  <c r="K206" i="13"/>
  <c r="U238" i="12"/>
  <c r="H173" i="13"/>
  <c r="W232" i="12"/>
  <c r="J167" i="13"/>
  <c r="V259" i="12"/>
  <c r="I194" i="13"/>
  <c r="W226" i="12"/>
  <c r="J161" i="13"/>
  <c r="U247" i="12"/>
  <c r="H182" i="13"/>
  <c r="V249" i="12"/>
  <c r="I184" i="13"/>
  <c r="V243" i="12"/>
  <c r="I178" i="13"/>
  <c r="U264" i="12"/>
  <c r="H199" i="13"/>
  <c r="W265" i="12"/>
  <c r="J200" i="13"/>
  <c r="Z227" i="12"/>
  <c r="M162" i="13"/>
  <c r="Y252" i="12"/>
  <c r="L187" i="13"/>
  <c r="X219" i="12"/>
  <c r="K154" i="13"/>
  <c r="Z215" i="12"/>
  <c r="M150" i="13"/>
  <c r="W270" i="12"/>
  <c r="J205" i="13"/>
  <c r="U236" i="12"/>
  <c r="H171" i="13"/>
  <c r="U237" i="12"/>
  <c r="H172" i="13"/>
  <c r="W258" i="12"/>
  <c r="J193" i="13"/>
  <c r="X240" i="12"/>
  <c r="K175" i="13"/>
  <c r="Z225" i="12"/>
  <c r="M160" i="13"/>
  <c r="Z274" i="12"/>
  <c r="M209" i="13"/>
  <c r="Y228" i="12"/>
  <c r="L163" i="13"/>
  <c r="X244" i="12"/>
  <c r="K179" i="13"/>
  <c r="V262" i="12"/>
  <c r="I197" i="13"/>
  <c r="V229" i="12"/>
  <c r="I164" i="13"/>
  <c r="W250" i="12"/>
  <c r="J185" i="13"/>
  <c r="Y217" i="12"/>
  <c r="L152" i="13"/>
  <c r="Y230" i="12"/>
  <c r="L165" i="13"/>
  <c r="W267" i="12"/>
  <c r="J202" i="13"/>
  <c r="W233" i="12"/>
  <c r="J168" i="13"/>
  <c r="U218" i="12"/>
  <c r="H153" i="13"/>
  <c r="Y255" i="12"/>
  <c r="L190" i="13"/>
  <c r="W271" i="12"/>
  <c r="J206" i="13"/>
  <c r="W273" i="12"/>
  <c r="J208" i="13"/>
  <c r="W238" i="12"/>
  <c r="J173" i="13"/>
  <c r="Z259" i="12"/>
  <c r="M194" i="13"/>
  <c r="W261" i="12"/>
  <c r="J196" i="13"/>
  <c r="X226" i="12"/>
  <c r="K161" i="13"/>
  <c r="V247" i="12"/>
  <c r="I182" i="13"/>
  <c r="Z249" i="12"/>
  <c r="M184" i="13"/>
  <c r="U243" i="12"/>
  <c r="H178" i="13"/>
  <c r="W264" i="12"/>
  <c r="J199" i="13"/>
  <c r="V265" i="12"/>
  <c r="I200" i="13"/>
  <c r="Z252" i="12"/>
  <c r="M187" i="13"/>
  <c r="W266" i="12"/>
  <c r="J201" i="13"/>
  <c r="U219" i="12"/>
  <c r="H154" i="13"/>
  <c r="X215" i="12"/>
  <c r="K150" i="13"/>
  <c r="U270" i="12"/>
  <c r="H205" i="13"/>
  <c r="V236" i="12"/>
  <c r="I171" i="13"/>
  <c r="W237" i="12"/>
  <c r="J172" i="13"/>
  <c r="V258" i="12"/>
  <c r="I193" i="13"/>
  <c r="V240" i="12"/>
  <c r="I175" i="13"/>
  <c r="X225" i="12"/>
  <c r="K160" i="13"/>
  <c r="U274" i="12"/>
  <c r="H209" i="13"/>
  <c r="Z228" i="12"/>
  <c r="M163" i="13"/>
  <c r="Z244" i="12"/>
  <c r="M179" i="13"/>
  <c r="U268" i="12"/>
  <c r="H203" i="13"/>
  <c r="X229" i="12"/>
  <c r="K164" i="13"/>
  <c r="X250" i="12"/>
  <c r="K185" i="13"/>
  <c r="U217" i="12"/>
  <c r="H152" i="13"/>
  <c r="U267" i="12"/>
  <c r="H202" i="13"/>
  <c r="W234" i="12"/>
  <c r="J169" i="13"/>
  <c r="V218" i="12"/>
  <c r="I153" i="13"/>
  <c r="W222" i="12"/>
  <c r="J157" i="13"/>
  <c r="Z271" i="12"/>
  <c r="M206" i="13"/>
  <c r="U260" i="12"/>
  <c r="H195" i="13"/>
  <c r="Y261" i="12"/>
  <c r="L196" i="13"/>
  <c r="V226" i="12"/>
  <c r="I161" i="13"/>
  <c r="U249" i="12"/>
  <c r="H184" i="13"/>
  <c r="Y243" i="12"/>
  <c r="L178" i="13"/>
  <c r="V264" i="12"/>
  <c r="I199" i="13"/>
  <c r="Y256" i="12"/>
  <c r="L191" i="13"/>
  <c r="W227" i="12"/>
  <c r="J162" i="13"/>
  <c r="U252" i="12"/>
  <c r="H187" i="13"/>
  <c r="V266" i="12"/>
  <c r="I201" i="13"/>
  <c r="Y269" i="12"/>
  <c r="L204" i="13"/>
  <c r="Z270" i="12"/>
  <c r="M205" i="13"/>
  <c r="W236" i="12"/>
  <c r="J171" i="13"/>
  <c r="Y258" i="12"/>
  <c r="L193" i="13"/>
  <c r="Y225" i="12"/>
  <c r="L160" i="13"/>
  <c r="V274" i="12"/>
  <c r="I209" i="13"/>
  <c r="X228" i="12"/>
  <c r="K163" i="13"/>
  <c r="U244" i="12"/>
  <c r="H179" i="13"/>
  <c r="Z229" i="12"/>
  <c r="M164" i="13"/>
  <c r="U250" i="12"/>
  <c r="H185" i="13"/>
  <c r="Z217" i="12"/>
  <c r="M152" i="13"/>
  <c r="V267" i="12"/>
  <c r="I202" i="13"/>
  <c r="X234" i="12"/>
  <c r="K169" i="13"/>
  <c r="Y218" i="12"/>
  <c r="L153" i="13"/>
  <c r="V255" i="12"/>
  <c r="I190" i="13"/>
  <c r="X222" i="12"/>
  <c r="K157" i="13"/>
  <c r="V271" i="12"/>
  <c r="I206" i="13"/>
  <c r="Y273" i="12"/>
  <c r="L208" i="13"/>
  <c r="Z238" i="12"/>
  <c r="M173" i="13"/>
  <c r="X261" i="12"/>
  <c r="K196" i="13"/>
  <c r="U226" i="12"/>
  <c r="H161" i="13"/>
  <c r="Z247" i="12"/>
  <c r="M182" i="13"/>
  <c r="W249" i="12"/>
  <c r="J184" i="13"/>
  <c r="X243" i="12"/>
  <c r="K178" i="13"/>
  <c r="Z264" i="12"/>
  <c r="M199" i="13"/>
  <c r="U256" i="12"/>
  <c r="H191" i="13"/>
  <c r="Y227" i="12"/>
  <c r="L162" i="13"/>
  <c r="V252" i="12"/>
  <c r="I187" i="13"/>
  <c r="X266" i="12"/>
  <c r="K201" i="13"/>
  <c r="Y219" i="12"/>
  <c r="L154" i="13"/>
  <c r="X269" i="12"/>
  <c r="K204" i="13"/>
  <c r="Y236" i="12"/>
  <c r="L171" i="13"/>
  <c r="X258" i="12"/>
  <c r="K193" i="13"/>
  <c r="V224" i="12"/>
  <c r="I159" i="13"/>
  <c r="U225" i="12"/>
  <c r="H160" i="13"/>
  <c r="W274" i="12"/>
  <c r="J209" i="13"/>
  <c r="Y244" i="12"/>
  <c r="L179" i="13"/>
  <c r="Z268" i="12"/>
  <c r="M203" i="13"/>
  <c r="U216" i="12"/>
  <c r="H151" i="13"/>
  <c r="W229" i="12"/>
  <c r="J164" i="13"/>
  <c r="U275" i="12"/>
  <c r="H210" i="13"/>
  <c r="W217" i="12"/>
  <c r="J152" i="13"/>
  <c r="X267" i="12"/>
  <c r="K202" i="13"/>
  <c r="Y234" i="12"/>
  <c r="L169" i="13"/>
  <c r="W255" i="12"/>
  <c r="J190" i="13"/>
  <c r="Z222" i="12"/>
  <c r="M157" i="13"/>
  <c r="U271" i="12"/>
  <c r="H206" i="13"/>
  <c r="Z273" i="12"/>
  <c r="M208" i="13"/>
  <c r="V238" i="12"/>
  <c r="I173" i="13"/>
  <c r="Y260" i="12"/>
  <c r="L195" i="13"/>
  <c r="Z226" i="12"/>
  <c r="M161" i="13"/>
  <c r="X248" i="12"/>
  <c r="K183" i="13"/>
  <c r="Z239" i="12"/>
  <c r="M174" i="13"/>
  <c r="P517" i="12"/>
  <c r="C452" i="13"/>
  <c r="T498" i="12"/>
  <c r="G433" i="13"/>
  <c r="P525" i="12"/>
  <c r="C460" i="13"/>
  <c r="R323" i="12"/>
  <c r="E258" i="13"/>
  <c r="S332" i="12"/>
  <c r="F267" i="13"/>
  <c r="O378" i="12"/>
  <c r="B313" i="13"/>
  <c r="S692" i="12"/>
  <c r="O338" i="12"/>
  <c r="B273" i="13"/>
  <c r="R365" i="12"/>
  <c r="E300" i="13"/>
  <c r="P624" i="12"/>
  <c r="C559" i="13"/>
  <c r="T616" i="12"/>
  <c r="G551" i="13"/>
  <c r="P484" i="12"/>
  <c r="C419" i="13"/>
  <c r="S477" i="12"/>
  <c r="F412" i="13"/>
  <c r="P418" i="12"/>
  <c r="C353" i="13"/>
  <c r="Q589" i="12"/>
  <c r="D524" i="13"/>
  <c r="P722" i="12"/>
  <c r="S715" i="12"/>
  <c r="Q494" i="12"/>
  <c r="D429" i="13"/>
  <c r="Q510" i="12"/>
  <c r="D445" i="13"/>
  <c r="Q537" i="12"/>
  <c r="D472" i="13"/>
  <c r="S396" i="1"/>
  <c r="S331" i="13"/>
  <c r="Q336" i="12"/>
  <c r="D271" i="13"/>
  <c r="O313" i="12"/>
  <c r="B248" i="13"/>
  <c r="P390" i="12"/>
  <c r="C325" i="13"/>
  <c r="T684" i="12"/>
  <c r="Q350" i="12"/>
  <c r="D285" i="13"/>
  <c r="P342" i="12"/>
  <c r="C277" i="13"/>
  <c r="S559" i="12"/>
  <c r="F494" i="13"/>
  <c r="R636" i="12"/>
  <c r="E571" i="13"/>
  <c r="T480" i="12"/>
  <c r="G415" i="13"/>
  <c r="S461" i="12"/>
  <c r="F396" i="13"/>
  <c r="Q425" i="12"/>
  <c r="D360" i="13"/>
  <c r="R601" i="12"/>
  <c r="E536" i="13"/>
  <c r="R727" i="12"/>
  <c r="R668" i="12"/>
  <c r="Q434" i="12"/>
  <c r="D369" i="13"/>
  <c r="Q499" i="12"/>
  <c r="D434" i="13"/>
  <c r="S528" i="12"/>
  <c r="F463" i="13"/>
  <c r="Q326" i="12"/>
  <c r="D261" i="13"/>
  <c r="Q321" i="12"/>
  <c r="D256" i="13"/>
  <c r="S696" i="12"/>
  <c r="Q688" i="12"/>
  <c r="Q354" i="12"/>
  <c r="D289" i="13"/>
  <c r="Q563" i="12"/>
  <c r="D498" i="13"/>
  <c r="S613" i="12"/>
  <c r="F548" i="13"/>
  <c r="S640" i="12"/>
  <c r="F575" i="13"/>
  <c r="Q473" i="12"/>
  <c r="D408" i="13"/>
  <c r="Q466" i="12"/>
  <c r="D401" i="13"/>
  <c r="T590" i="12"/>
  <c r="G525" i="13"/>
  <c r="T606" i="12"/>
  <c r="G541" i="13"/>
  <c r="Q705" i="12"/>
  <c r="S650" i="12"/>
  <c r="O451" i="12"/>
  <c r="B386" i="13"/>
  <c r="Q518" i="12"/>
  <c r="D453" i="13"/>
  <c r="O533" i="12"/>
  <c r="B468" i="13"/>
  <c r="T536" i="12"/>
  <c r="G471" i="13"/>
  <c r="P330" i="12"/>
  <c r="C265" i="13"/>
  <c r="P391" i="12"/>
  <c r="C326" i="13"/>
  <c r="S673" i="12"/>
  <c r="R344" i="12"/>
  <c r="E279" i="13"/>
  <c r="Q366" i="12"/>
  <c r="D301" i="13"/>
  <c r="O561" i="12"/>
  <c r="B496" i="13"/>
  <c r="S625" i="12"/>
  <c r="F560" i="13"/>
  <c r="P485" i="12"/>
  <c r="C420" i="13"/>
  <c r="S478" i="12"/>
  <c r="F413" i="13"/>
  <c r="O602" i="12"/>
  <c r="B537" i="13"/>
  <c r="S583" i="12"/>
  <c r="F518" i="13"/>
  <c r="O717" i="12"/>
  <c r="Q662" i="12"/>
  <c r="R431" i="12"/>
  <c r="E366" i="13"/>
  <c r="P491" i="12"/>
  <c r="C426" i="13"/>
  <c r="S500" i="12"/>
  <c r="F435" i="13"/>
  <c r="P545" i="12"/>
  <c r="C480" i="13"/>
  <c r="S526" i="12"/>
  <c r="F461" i="13"/>
  <c r="P311" i="12"/>
  <c r="C246" i="13"/>
  <c r="O375" i="12"/>
  <c r="B310" i="13"/>
  <c r="S392" i="12"/>
  <c r="F327" i="13"/>
  <c r="P339" i="12"/>
  <c r="C274" i="13"/>
  <c r="O356" i="12"/>
  <c r="B291" i="13"/>
  <c r="P573" i="12"/>
  <c r="C508" i="13"/>
  <c r="Q637" i="12"/>
  <c r="D572" i="13"/>
  <c r="O462" i="12"/>
  <c r="B397" i="13"/>
  <c r="T422" i="12"/>
  <c r="G357" i="13"/>
  <c r="P595" i="12"/>
  <c r="C530" i="13"/>
  <c r="T731" i="12"/>
  <c r="P651" i="12"/>
  <c r="R644" i="12"/>
  <c r="S429" i="12"/>
  <c r="F364" i="13"/>
  <c r="Q503" i="12"/>
  <c r="D438" i="13"/>
  <c r="T541" i="12"/>
  <c r="G476" i="13"/>
  <c r="S522" i="12"/>
  <c r="F457" i="13"/>
  <c r="S398" i="1"/>
  <c r="S333" i="13"/>
  <c r="O324" i="12"/>
  <c r="B259" i="13"/>
  <c r="P387" i="12"/>
  <c r="C322" i="13"/>
  <c r="T369" i="12"/>
  <c r="G304" i="13"/>
  <c r="P347" i="12"/>
  <c r="C282" i="13"/>
  <c r="O351" i="12"/>
  <c r="B286" i="13"/>
  <c r="R556" i="12"/>
  <c r="E491" i="13"/>
  <c r="S550" i="12"/>
  <c r="F485" i="13"/>
  <c r="T470" i="12"/>
  <c r="G405" i="13"/>
  <c r="T474" i="12"/>
  <c r="G409" i="13"/>
  <c r="S603" i="12"/>
  <c r="F538" i="13"/>
  <c r="T607" i="12"/>
  <c r="G542" i="13"/>
  <c r="Q730" i="12"/>
  <c r="Q647" i="12"/>
  <c r="O441" i="12"/>
  <c r="B376" i="13"/>
  <c r="S515" i="12"/>
  <c r="F450" i="13"/>
  <c r="O524" i="12"/>
  <c r="B459" i="13"/>
  <c r="T534" i="12"/>
  <c r="G469" i="13"/>
  <c r="S331" i="12"/>
  <c r="F266" i="13"/>
  <c r="R314" i="12"/>
  <c r="E249" i="13"/>
  <c r="O381" i="12"/>
  <c r="B316" i="13"/>
  <c r="Q674" i="12"/>
  <c r="O363" i="12"/>
  <c r="B298" i="13"/>
  <c r="R355" i="12"/>
  <c r="E290" i="13"/>
  <c r="O562" i="12"/>
  <c r="B497" i="13"/>
  <c r="T626" i="12"/>
  <c r="G561" i="13"/>
  <c r="P486" i="12"/>
  <c r="C421" i="13"/>
  <c r="Q411" i="12"/>
  <c r="D346" i="13"/>
  <c r="O592" i="12"/>
  <c r="B527" i="13"/>
  <c r="S585" i="12"/>
  <c r="F520" i="13"/>
  <c r="O733" i="12"/>
  <c r="T659" i="12"/>
  <c r="Q432" i="12"/>
  <c r="D367" i="13"/>
  <c r="O492" i="12"/>
  <c r="B427" i="13"/>
  <c r="Q519" i="12"/>
  <c r="D454" i="13"/>
  <c r="P546" i="12"/>
  <c r="C481" i="13"/>
  <c r="R386" i="1"/>
  <c r="R321" i="13"/>
  <c r="O327" i="12"/>
  <c r="B262" i="13"/>
  <c r="R372" i="12"/>
  <c r="E307" i="13"/>
  <c r="P686" i="12"/>
  <c r="S678" i="12"/>
  <c r="Q367" i="12"/>
  <c r="D302" i="13"/>
  <c r="Q576" i="12"/>
  <c r="D511" i="13"/>
  <c r="P638" i="12"/>
  <c r="C573" i="13"/>
  <c r="T630" i="12"/>
  <c r="G565" i="13"/>
  <c r="P423" i="12"/>
  <c r="C358" i="13"/>
  <c r="Q427" i="12"/>
  <c r="D362" i="13"/>
  <c r="P597" i="12"/>
  <c r="C532" i="13"/>
  <c r="Q732" i="12"/>
  <c r="P671" i="12"/>
  <c r="T664" i="12"/>
  <c r="S444" i="12"/>
  <c r="F379" i="13"/>
  <c r="R504" i="12"/>
  <c r="E439" i="13"/>
  <c r="T496" i="12"/>
  <c r="G431" i="13"/>
  <c r="T548" i="12"/>
  <c r="G483" i="13"/>
  <c r="Q315" i="12"/>
  <c r="D250" i="13"/>
  <c r="Q384" i="12"/>
  <c r="D319" i="13"/>
  <c r="T698" i="12"/>
  <c r="Q690" i="12"/>
  <c r="P345" i="12"/>
  <c r="C280" i="13"/>
  <c r="S553" i="12"/>
  <c r="F488" i="13"/>
  <c r="T632" i="12"/>
  <c r="G567" i="13"/>
  <c r="T471" i="12"/>
  <c r="G406" i="13"/>
  <c r="Q400" i="12"/>
  <c r="D335" i="13"/>
  <c r="R405" i="12"/>
  <c r="E340" i="13"/>
  <c r="R609" i="12"/>
  <c r="E544" i="13"/>
  <c r="S728" i="12"/>
  <c r="R648" i="12"/>
  <c r="R653" i="12"/>
  <c r="O437" i="12"/>
  <c r="B372" i="13"/>
  <c r="T442" i="12"/>
  <c r="G377" i="13"/>
  <c r="P502" i="12"/>
  <c r="C437" i="13"/>
  <c r="R531" i="12"/>
  <c r="E466" i="13"/>
  <c r="R397" i="1"/>
  <c r="R332" i="13"/>
  <c r="S316" i="12"/>
  <c r="F251" i="13"/>
  <c r="T396" i="12"/>
  <c r="G331" i="13"/>
  <c r="P377" i="12"/>
  <c r="C312" i="13"/>
  <c r="O702" i="12"/>
  <c r="R337" i="12"/>
  <c r="E272" i="13"/>
  <c r="O565" i="12"/>
  <c r="B500" i="13"/>
  <c r="Q557" i="12"/>
  <c r="D492" i="13"/>
  <c r="O619" i="12"/>
  <c r="B554" i="13"/>
  <c r="S483" i="12"/>
  <c r="F418" i="13"/>
  <c r="O412" i="12"/>
  <c r="B347" i="13"/>
  <c r="T417" i="12"/>
  <c r="G352" i="13"/>
  <c r="O586" i="12"/>
  <c r="B521" i="13"/>
  <c r="Q709" i="12"/>
  <c r="O665" i="12"/>
  <c r="T646" i="12"/>
  <c r="P433" i="12"/>
  <c r="C368" i="13"/>
  <c r="R449" i="12"/>
  <c r="E384" i="13"/>
  <c r="O497" i="12"/>
  <c r="B432" i="13"/>
  <c r="S514" i="12"/>
  <c r="F449" i="13"/>
  <c r="S394" i="1"/>
  <c r="S329" i="13"/>
  <c r="O312" i="12"/>
  <c r="B247" i="13"/>
  <c r="Q308" i="12"/>
  <c r="D243" i="13"/>
  <c r="Q394" i="12"/>
  <c r="D329" i="13"/>
  <c r="Q683" i="12"/>
  <c r="P349" i="12"/>
  <c r="C284" i="13"/>
  <c r="P341" i="12"/>
  <c r="C276" i="13"/>
  <c r="P569" i="12"/>
  <c r="C504" i="13"/>
  <c r="R635" i="12"/>
  <c r="E570" i="13"/>
  <c r="P467" i="12"/>
  <c r="C402" i="13"/>
  <c r="R460" i="12"/>
  <c r="E395" i="13"/>
  <c r="P424" i="12"/>
  <c r="C359" i="13"/>
  <c r="R404" i="12"/>
  <c r="E339" i="13"/>
  <c r="P598" i="12"/>
  <c r="C533" i="13"/>
  <c r="S721" i="12"/>
  <c r="P642" i="12"/>
  <c r="S658" i="12"/>
  <c r="R438" i="12"/>
  <c r="E373" i="13"/>
  <c r="T505" i="12"/>
  <c r="G440" i="13"/>
  <c r="Q547" i="12"/>
  <c r="D482" i="13"/>
  <c r="O310" i="12"/>
  <c r="B245" i="13"/>
  <c r="S319" i="12"/>
  <c r="F254" i="13"/>
  <c r="P380" i="12"/>
  <c r="C315" i="13"/>
  <c r="R695" i="12"/>
  <c r="S361" i="12"/>
  <c r="F296" i="13"/>
  <c r="R353" i="12"/>
  <c r="E288" i="13"/>
  <c r="T558" i="12"/>
  <c r="G493" i="13"/>
  <c r="T612" i="12"/>
  <c r="G547" i="13"/>
  <c r="R479" i="12"/>
  <c r="E414" i="13"/>
  <c r="T472" i="12"/>
  <c r="G407" i="13"/>
  <c r="P401" i="12"/>
  <c r="C336" i="13"/>
  <c r="O406" i="12"/>
  <c r="B341" i="13"/>
  <c r="S610" i="12"/>
  <c r="F545" i="13"/>
  <c r="Q710" i="12"/>
  <c r="R654" i="12"/>
  <c r="R670" i="12"/>
  <c r="T517" i="12"/>
  <c r="G452" i="13"/>
  <c r="R498" i="12"/>
  <c r="E433" i="13"/>
  <c r="R525" i="12"/>
  <c r="E460" i="13"/>
  <c r="S323" i="12"/>
  <c r="F258" i="13"/>
  <c r="T332" i="12"/>
  <c r="G267" i="13"/>
  <c r="P378" i="12"/>
  <c r="C313" i="13"/>
  <c r="T692" i="12"/>
  <c r="Q338" i="12"/>
  <c r="D273" i="13"/>
  <c r="T365" i="12"/>
  <c r="G300" i="13"/>
  <c r="S624" i="12"/>
  <c r="F559" i="13"/>
  <c r="Q616" i="12"/>
  <c r="D551" i="13"/>
  <c r="R484" i="12"/>
  <c r="E419" i="13"/>
  <c r="Q477" i="12"/>
  <c r="D412" i="13"/>
  <c r="S418" i="12"/>
  <c r="F353" i="13"/>
  <c r="S589" i="12"/>
  <c r="F524" i="13"/>
  <c r="Q722" i="12"/>
  <c r="T715" i="12"/>
  <c r="P440" i="12"/>
  <c r="C375" i="13"/>
  <c r="R494" i="12"/>
  <c r="E429" i="13"/>
  <c r="O544" i="12"/>
  <c r="B479" i="13"/>
  <c r="T537" i="12"/>
  <c r="G472" i="13"/>
  <c r="R336" i="12"/>
  <c r="E271" i="13"/>
  <c r="T374" i="12"/>
  <c r="G309" i="13"/>
  <c r="Q390" i="12"/>
  <c r="D325" i="13"/>
  <c r="O693" i="12"/>
  <c r="R350" i="12"/>
  <c r="E285" i="13"/>
  <c r="O578" i="12"/>
  <c r="B513" i="13"/>
  <c r="R559" i="12"/>
  <c r="E494" i="13"/>
  <c r="O622" i="12"/>
  <c r="B557" i="13"/>
  <c r="Q480" i="12"/>
  <c r="D415" i="13"/>
  <c r="O409" i="12"/>
  <c r="B344" i="13"/>
  <c r="R425" i="12"/>
  <c r="E360" i="13"/>
  <c r="O711" i="12"/>
  <c r="S727" i="12"/>
  <c r="O506" i="12"/>
  <c r="B441" i="13"/>
  <c r="R499" i="12"/>
  <c r="E434" i="13"/>
  <c r="O549" i="12"/>
  <c r="B484" i="13"/>
  <c r="P317" i="12"/>
  <c r="C252" i="13"/>
  <c r="R326" i="12"/>
  <c r="E261" i="13"/>
  <c r="S379" i="12"/>
  <c r="F314" i="13"/>
  <c r="Q696" i="12"/>
  <c r="O362" i="12"/>
  <c r="B297" i="13"/>
  <c r="S354" i="12"/>
  <c r="F289" i="13"/>
  <c r="O571" i="12"/>
  <c r="B506" i="13"/>
  <c r="Q613" i="12"/>
  <c r="D548" i="13"/>
  <c r="O488" i="12"/>
  <c r="B423" i="13"/>
  <c r="S473" i="12"/>
  <c r="F408" i="13"/>
  <c r="P402" i="12"/>
  <c r="C337" i="13"/>
  <c r="R590" i="12"/>
  <c r="E525" i="13"/>
  <c r="O723" i="12"/>
  <c r="T705" i="12"/>
  <c r="P451" i="12"/>
  <c r="C386" i="13"/>
  <c r="R518" i="12"/>
  <c r="E453" i="13"/>
  <c r="P533" i="12"/>
  <c r="C468" i="13"/>
  <c r="Q536" i="12"/>
  <c r="D471" i="13"/>
  <c r="O330" i="12"/>
  <c r="B265" i="13"/>
  <c r="Q391" i="12"/>
  <c r="D326" i="13"/>
  <c r="Q673" i="12"/>
  <c r="P344" i="12"/>
  <c r="C279" i="13"/>
  <c r="S366" i="12"/>
  <c r="F301" i="13"/>
  <c r="P561" i="12"/>
  <c r="C496" i="13"/>
  <c r="T625" i="12"/>
  <c r="G560" i="13"/>
  <c r="O485" i="12"/>
  <c r="B420" i="13"/>
  <c r="T478" i="12"/>
  <c r="G413" i="13"/>
  <c r="P602" i="12"/>
  <c r="C537" i="13"/>
  <c r="R583" i="12"/>
  <c r="E518" i="13"/>
  <c r="P717" i="12"/>
  <c r="S662" i="12"/>
  <c r="S431" i="12"/>
  <c r="F366" i="13"/>
  <c r="T491" i="12"/>
  <c r="G426" i="13"/>
  <c r="T500" i="12"/>
  <c r="G435" i="13"/>
  <c r="S545" i="12"/>
  <c r="F480" i="13"/>
  <c r="R526" i="12"/>
  <c r="E461" i="13"/>
  <c r="R392" i="1"/>
  <c r="R327" i="13"/>
  <c r="Q311" i="12"/>
  <c r="D246" i="13"/>
  <c r="Q375" i="12"/>
  <c r="D310" i="13"/>
  <c r="O392" i="12"/>
  <c r="B327" i="13"/>
  <c r="S339" i="12"/>
  <c r="F274" i="13"/>
  <c r="P356" i="12"/>
  <c r="C291" i="13"/>
  <c r="Q573" i="12"/>
  <c r="D508" i="13"/>
  <c r="R637" i="12"/>
  <c r="E572" i="13"/>
  <c r="Q462" i="12"/>
  <c r="D397" i="13"/>
  <c r="R422" i="12"/>
  <c r="E357" i="13"/>
  <c r="S595" i="12"/>
  <c r="F530" i="13"/>
  <c r="Q731" i="12"/>
  <c r="R651" i="12"/>
  <c r="T644" i="12"/>
  <c r="O435" i="12"/>
  <c r="B370" i="13"/>
  <c r="T429" i="12"/>
  <c r="G364" i="13"/>
  <c r="P489" i="12"/>
  <c r="C424" i="13"/>
  <c r="Q541" i="12"/>
  <c r="D476" i="13"/>
  <c r="Q398" i="1"/>
  <c r="Q333" i="13"/>
  <c r="S383" i="12"/>
  <c r="F318" i="13"/>
  <c r="R387" i="12"/>
  <c r="E322" i="13"/>
  <c r="O689" i="12"/>
  <c r="Q347" i="12"/>
  <c r="D282" i="13"/>
  <c r="O552" i="12"/>
  <c r="B487" i="13"/>
  <c r="S556" i="12"/>
  <c r="F491" i="13"/>
  <c r="O641" i="12"/>
  <c r="B576" i="13"/>
  <c r="S470" i="12"/>
  <c r="F405" i="13"/>
  <c r="O403" i="12"/>
  <c r="B338" i="13"/>
  <c r="R603" i="12"/>
  <c r="E538" i="13"/>
  <c r="O716" i="12"/>
  <c r="R730" i="12"/>
  <c r="O645" i="12"/>
  <c r="P441" i="12"/>
  <c r="C376" i="13"/>
  <c r="Q515" i="12"/>
  <c r="D450" i="13"/>
  <c r="P524" i="12"/>
  <c r="C459" i="13"/>
  <c r="Q534" i="12"/>
  <c r="D469" i="13"/>
  <c r="O331" i="12"/>
  <c r="B266" i="13"/>
  <c r="S314" i="12"/>
  <c r="F249" i="13"/>
  <c r="Q381" i="12"/>
  <c r="D316" i="13"/>
  <c r="R674" i="12"/>
  <c r="P363" i="12"/>
  <c r="C298" i="13"/>
  <c r="S355" i="12"/>
  <c r="F290" i="13"/>
  <c r="P562" i="12"/>
  <c r="C497" i="13"/>
  <c r="S626" i="12"/>
  <c r="F561" i="13"/>
  <c r="O486" i="12"/>
  <c r="B421" i="13"/>
  <c r="T411" i="12"/>
  <c r="G346" i="13"/>
  <c r="P592" i="12"/>
  <c r="C527" i="13"/>
  <c r="R585" i="12"/>
  <c r="E520" i="13"/>
  <c r="P733" i="12"/>
  <c r="S659" i="12"/>
  <c r="R432" i="12"/>
  <c r="E367" i="13"/>
  <c r="T492" i="12"/>
  <c r="G427" i="13"/>
  <c r="R519" i="12"/>
  <c r="E454" i="13"/>
  <c r="R546" i="12"/>
  <c r="E481" i="13"/>
  <c r="T388" i="1"/>
  <c r="T323" i="13"/>
  <c r="Q327" i="12"/>
  <c r="D262" i="13"/>
  <c r="T372" i="12"/>
  <c r="G307" i="13"/>
  <c r="S686" i="12"/>
  <c r="R678" i="12"/>
  <c r="R367" i="12"/>
  <c r="E302" i="13"/>
  <c r="S576" i="12"/>
  <c r="F511" i="13"/>
  <c r="R638" i="12"/>
  <c r="E573" i="13"/>
  <c r="Q630" i="12"/>
  <c r="D565" i="13"/>
  <c r="Q423" i="12"/>
  <c r="D358" i="13"/>
  <c r="S427" i="12"/>
  <c r="F362" i="13"/>
  <c r="T597" i="12"/>
  <c r="G532" i="13"/>
  <c r="T732" i="12"/>
  <c r="T671" i="12"/>
  <c r="S664" i="12"/>
  <c r="O430" i="12"/>
  <c r="B365" i="13"/>
  <c r="Q504" i="12"/>
  <c r="D439" i="13"/>
  <c r="O542" i="12"/>
  <c r="B477" i="13"/>
  <c r="S548" i="12"/>
  <c r="F483" i="13"/>
  <c r="T325" i="12"/>
  <c r="G260" i="13"/>
  <c r="R315" i="12"/>
  <c r="E250" i="13"/>
  <c r="T370" i="12"/>
  <c r="G305" i="13"/>
  <c r="R698" i="12"/>
  <c r="R352" i="12"/>
  <c r="E287" i="13"/>
  <c r="Q345" i="12"/>
  <c r="D280" i="13"/>
  <c r="O615" i="12"/>
  <c r="B550" i="13"/>
  <c r="Q632" i="12"/>
  <c r="D567" i="13"/>
  <c r="S407" i="12"/>
  <c r="F342" i="13"/>
  <c r="R400" i="12"/>
  <c r="E335" i="13"/>
  <c r="O581" i="12"/>
  <c r="B516" i="13"/>
  <c r="T609" i="12"/>
  <c r="G544" i="13"/>
  <c r="O718" i="12"/>
  <c r="Q648" i="12"/>
  <c r="P437" i="12"/>
  <c r="C372" i="13"/>
  <c r="R442" i="12"/>
  <c r="E377" i="13"/>
  <c r="O502" i="12"/>
  <c r="B437" i="13"/>
  <c r="Q531" i="12"/>
  <c r="D466" i="13"/>
  <c r="Q397" i="1"/>
  <c r="Q332" i="13"/>
  <c r="T316" i="12"/>
  <c r="G251" i="13"/>
  <c r="R396" i="12"/>
  <c r="E331" i="13"/>
  <c r="Q377" i="12"/>
  <c r="D312" i="13"/>
  <c r="P702" i="12"/>
  <c r="S337" i="12"/>
  <c r="F272" i="13"/>
  <c r="P565" i="12"/>
  <c r="C500" i="13"/>
  <c r="R557" i="12"/>
  <c r="E492" i="13"/>
  <c r="P619" i="12"/>
  <c r="C554" i="13"/>
  <c r="Q483" i="12"/>
  <c r="D418" i="13"/>
  <c r="P412" i="12"/>
  <c r="C347" i="13"/>
  <c r="Q417" i="12"/>
  <c r="D352" i="13"/>
  <c r="P586" i="12"/>
  <c r="C521" i="13"/>
  <c r="R709" i="12"/>
  <c r="P665" i="12"/>
  <c r="R646" i="12"/>
  <c r="S433" i="12"/>
  <c r="F368" i="13"/>
  <c r="S449" i="12"/>
  <c r="F384" i="13"/>
  <c r="S497" i="12"/>
  <c r="F432" i="13"/>
  <c r="Q514" i="12"/>
  <c r="D449" i="13"/>
  <c r="R394" i="1"/>
  <c r="R329" i="13"/>
  <c r="P312" i="12"/>
  <c r="C247" i="13"/>
  <c r="S308" i="12"/>
  <c r="F243" i="13"/>
  <c r="S394" i="12"/>
  <c r="F329" i="13"/>
  <c r="T683" i="12"/>
  <c r="Q349" i="12"/>
  <c r="D284" i="13"/>
  <c r="R341" i="12"/>
  <c r="E276" i="13"/>
  <c r="R569" i="12"/>
  <c r="E504" i="13"/>
  <c r="S635" i="12"/>
  <c r="F570" i="13"/>
  <c r="T467" i="12"/>
  <c r="G402" i="13"/>
  <c r="Q460" i="12"/>
  <c r="D395" i="13"/>
  <c r="Q424" i="12"/>
  <c r="D359" i="13"/>
  <c r="T404" i="12"/>
  <c r="G339" i="13"/>
  <c r="Q598" i="12"/>
  <c r="D533" i="13"/>
  <c r="R721" i="12"/>
  <c r="R642" i="12"/>
  <c r="T658" i="12"/>
  <c r="O445" i="12"/>
  <c r="B380" i="13"/>
  <c r="Q438" i="12"/>
  <c r="D373" i="13"/>
  <c r="O520" i="12"/>
  <c r="B455" i="13"/>
  <c r="R547" i="12"/>
  <c r="E482" i="13"/>
  <c r="R310" i="12"/>
  <c r="E245" i="13"/>
  <c r="Q385" i="12"/>
  <c r="D320" i="13"/>
  <c r="R380" i="12"/>
  <c r="E315" i="13"/>
  <c r="O691" i="12"/>
  <c r="T361" i="12"/>
  <c r="G296" i="13"/>
  <c r="O554" i="12"/>
  <c r="B489" i="13"/>
  <c r="S558" i="12"/>
  <c r="F493" i="13"/>
  <c r="O621" i="12"/>
  <c r="B556" i="13"/>
  <c r="S479" i="12"/>
  <c r="F414" i="13"/>
  <c r="O408" i="12"/>
  <c r="B343" i="13"/>
  <c r="Q401" i="12"/>
  <c r="D336" i="13"/>
  <c r="O584" i="12"/>
  <c r="B519" i="13"/>
  <c r="R610" i="12"/>
  <c r="E545" i="13"/>
  <c r="O649" i="12"/>
  <c r="S654" i="12"/>
  <c r="P450" i="12"/>
  <c r="C385" i="13"/>
  <c r="R517" i="12"/>
  <c r="E452" i="13"/>
  <c r="O532" i="12"/>
  <c r="B467" i="13"/>
  <c r="T525" i="12"/>
  <c r="G460" i="13"/>
  <c r="T323" i="12"/>
  <c r="G258" i="13"/>
  <c r="P397" i="12"/>
  <c r="C332" i="13"/>
  <c r="Q378" i="12"/>
  <c r="D313" i="13"/>
  <c r="O681" i="12"/>
  <c r="R338" i="12"/>
  <c r="E273" i="13"/>
  <c r="O570" i="12"/>
  <c r="B505" i="13"/>
  <c r="Q624" i="12"/>
  <c r="D559" i="13"/>
  <c r="O468" i="12"/>
  <c r="B403" i="13"/>
  <c r="Q484" i="12"/>
  <c r="D419" i="13"/>
  <c r="O413" i="12"/>
  <c r="B348" i="13"/>
  <c r="R418" i="12"/>
  <c r="E353" i="13"/>
  <c r="O596" i="12"/>
  <c r="B531" i="13"/>
  <c r="T722" i="12"/>
  <c r="O666" i="12"/>
  <c r="O440" i="12"/>
  <c r="B375" i="13"/>
  <c r="T494" i="12"/>
  <c r="G429" i="13"/>
  <c r="P544" i="12"/>
  <c r="C479" i="13"/>
  <c r="S537" i="12"/>
  <c r="F472" i="13"/>
  <c r="S336" i="12"/>
  <c r="F271" i="13"/>
  <c r="O374" i="12"/>
  <c r="B309" i="13"/>
  <c r="R390" i="12"/>
  <c r="E325" i="13"/>
  <c r="P693" i="12"/>
  <c r="T350" i="12"/>
  <c r="G285" i="13"/>
  <c r="P578" i="12"/>
  <c r="C513" i="13"/>
  <c r="Q559" i="12"/>
  <c r="D494" i="13"/>
  <c r="P622" i="12"/>
  <c r="C557" i="13"/>
  <c r="R480" i="12"/>
  <c r="E415" i="13"/>
  <c r="P409" i="12"/>
  <c r="C344" i="13"/>
  <c r="S425" i="12"/>
  <c r="F360" i="13"/>
  <c r="P711" i="12"/>
  <c r="Q727" i="12"/>
  <c r="P506" i="12"/>
  <c r="C441" i="13"/>
  <c r="S499" i="12"/>
  <c r="F434" i="13"/>
  <c r="P549" i="12"/>
  <c r="C484" i="13"/>
  <c r="Q317" i="12"/>
  <c r="D252" i="13"/>
  <c r="S326" i="12"/>
  <c r="F261" i="13"/>
  <c r="Q379" i="12"/>
  <c r="D314" i="13"/>
  <c r="R696" i="12"/>
  <c r="P362" i="12"/>
  <c r="C297" i="13"/>
  <c r="R354" i="12"/>
  <c r="E289" i="13"/>
  <c r="P571" i="12"/>
  <c r="C506" i="13"/>
  <c r="T613" i="12"/>
  <c r="G548" i="13"/>
  <c r="P488" i="12"/>
  <c r="C423" i="13"/>
  <c r="R473" i="12"/>
  <c r="E408" i="13"/>
  <c r="O402" i="12"/>
  <c r="B337" i="13"/>
  <c r="Q590" i="12"/>
  <c r="D525" i="13"/>
  <c r="P723" i="12"/>
  <c r="S705" i="12"/>
  <c r="T451" i="12"/>
  <c r="G386" i="13"/>
  <c r="S518" i="12"/>
  <c r="F453" i="13"/>
  <c r="R533" i="12"/>
  <c r="E468" i="13"/>
  <c r="R536" i="12"/>
  <c r="E471" i="13"/>
  <c r="Q391" i="1"/>
  <c r="Q326" i="13"/>
  <c r="R330" i="12"/>
  <c r="E265" i="13"/>
  <c r="S391" i="12"/>
  <c r="F326" i="13"/>
  <c r="T673" i="12"/>
  <c r="Q344" i="12"/>
  <c r="D279" i="13"/>
  <c r="R366" i="12"/>
  <c r="E301" i="13"/>
  <c r="S561" i="12"/>
  <c r="F496" i="13"/>
  <c r="R625" i="12"/>
  <c r="E560" i="13"/>
  <c r="R485" i="12"/>
  <c r="E420" i="13"/>
  <c r="Q478" i="12"/>
  <c r="D413" i="13"/>
  <c r="S602" i="12"/>
  <c r="F537" i="13"/>
  <c r="Q583" i="12"/>
  <c r="D518" i="13"/>
  <c r="R717" i="12"/>
  <c r="T662" i="12"/>
  <c r="P452" i="12"/>
  <c r="C387" i="13"/>
  <c r="R491" i="12"/>
  <c r="E426" i="13"/>
  <c r="O529" i="12"/>
  <c r="B464" i="13"/>
  <c r="R545" i="12"/>
  <c r="E480" i="13"/>
  <c r="S389" i="1"/>
  <c r="S324" i="13"/>
  <c r="R371" i="12"/>
  <c r="E306" i="13"/>
  <c r="R375" i="12"/>
  <c r="E310" i="13"/>
  <c r="O677" i="12"/>
  <c r="R339" i="12"/>
  <c r="E274" i="13"/>
  <c r="O579" i="12"/>
  <c r="B514" i="13"/>
  <c r="S573" i="12"/>
  <c r="F508" i="13"/>
  <c r="O481" i="12"/>
  <c r="B416" i="13"/>
  <c r="S462" i="12"/>
  <c r="F397" i="13"/>
  <c r="O591" i="12"/>
  <c r="B526" i="13"/>
  <c r="T595" i="12"/>
  <c r="G530" i="13"/>
  <c r="O729" i="12"/>
  <c r="Q651" i="12"/>
  <c r="P435" i="12"/>
  <c r="C370" i="13"/>
  <c r="Q429" i="12"/>
  <c r="D364" i="13"/>
  <c r="O489" i="12"/>
  <c r="B424" i="13"/>
  <c r="S541" i="12"/>
  <c r="F476" i="13"/>
  <c r="T398" i="1"/>
  <c r="T333" i="13"/>
  <c r="T383" i="12"/>
  <c r="G318" i="13"/>
  <c r="S387" i="12"/>
  <c r="F322" i="13"/>
  <c r="P689" i="12"/>
  <c r="R347" i="12"/>
  <c r="E282" i="13"/>
  <c r="P552" i="12"/>
  <c r="C487" i="13"/>
  <c r="Q556" i="12"/>
  <c r="D491" i="13"/>
  <c r="P641" i="12"/>
  <c r="C576" i="13"/>
  <c r="Q470" i="12"/>
  <c r="D405" i="13"/>
  <c r="R403" i="12"/>
  <c r="E338" i="13"/>
  <c r="T603" i="12"/>
  <c r="G538" i="13"/>
  <c r="P716" i="12"/>
  <c r="T730" i="12"/>
  <c r="P645" i="12"/>
  <c r="Q441" i="12"/>
  <c r="D376" i="13"/>
  <c r="R515" i="12"/>
  <c r="E450" i="13"/>
  <c r="Q524" i="12"/>
  <c r="D459" i="13"/>
  <c r="S534" i="12"/>
  <c r="F469" i="13"/>
  <c r="Q395" i="1"/>
  <c r="Q330" i="13"/>
  <c r="P331" i="12"/>
  <c r="C266" i="13"/>
  <c r="T314" i="12"/>
  <c r="G249" i="13"/>
  <c r="S381" i="12"/>
  <c r="F316" i="13"/>
  <c r="S674" i="12"/>
  <c r="Q363" i="12"/>
  <c r="D298" i="13"/>
  <c r="O355" i="12"/>
  <c r="B290" i="13"/>
  <c r="Q562" i="12"/>
  <c r="D497" i="13"/>
  <c r="R626" i="12"/>
  <c r="E561" i="13"/>
  <c r="Q486" i="12"/>
  <c r="D421" i="13"/>
  <c r="R411" i="12"/>
  <c r="E346" i="13"/>
  <c r="R592" i="12"/>
  <c r="E527" i="13"/>
  <c r="T585" i="12"/>
  <c r="G520" i="13"/>
  <c r="S733" i="12"/>
  <c r="R659" i="12"/>
  <c r="O453" i="12"/>
  <c r="B388" i="13"/>
  <c r="Q492" i="12"/>
  <c r="D427" i="13"/>
  <c r="O530" i="12"/>
  <c r="B465" i="13"/>
  <c r="S546" i="12"/>
  <c r="F481" i="13"/>
  <c r="P318" i="12"/>
  <c r="C253" i="13"/>
  <c r="R327" i="12"/>
  <c r="E262" i="13"/>
  <c r="P393" i="12"/>
  <c r="C328" i="13"/>
  <c r="T686" i="12"/>
  <c r="P340" i="12"/>
  <c r="C275" i="13"/>
  <c r="S367" i="12"/>
  <c r="F302" i="13"/>
  <c r="O574" i="12"/>
  <c r="B509" i="13"/>
  <c r="S638" i="12"/>
  <c r="F573" i="13"/>
  <c r="P476" i="12"/>
  <c r="C411" i="13"/>
  <c r="R423" i="12"/>
  <c r="E358" i="13"/>
  <c r="O604" i="12"/>
  <c r="B539" i="13"/>
  <c r="R597" i="12"/>
  <c r="E532" i="13"/>
  <c r="O706" i="12"/>
  <c r="S671" i="12"/>
  <c r="P430" i="12"/>
  <c r="C365" i="13"/>
  <c r="S504" i="12"/>
  <c r="F439" i="13"/>
  <c r="P542" i="12"/>
  <c r="C477" i="13"/>
  <c r="R548" i="12"/>
  <c r="E483" i="13"/>
  <c r="O325" i="12"/>
  <c r="B260" i="13"/>
  <c r="S315" i="12"/>
  <c r="F250" i="13"/>
  <c r="O370" i="12"/>
  <c r="B305" i="13"/>
  <c r="Q698" i="12"/>
  <c r="P352" i="12"/>
  <c r="C287" i="13"/>
  <c r="S345" i="12"/>
  <c r="F280" i="13"/>
  <c r="P615" i="12"/>
  <c r="C550" i="13"/>
  <c r="R632" i="12"/>
  <c r="E567" i="13"/>
  <c r="P407" i="12"/>
  <c r="C342" i="13"/>
  <c r="S400" i="12"/>
  <c r="F335" i="13"/>
  <c r="P581" i="12"/>
  <c r="C516" i="13"/>
  <c r="Q609" i="12"/>
  <c r="D544" i="13"/>
  <c r="P718" i="12"/>
  <c r="T648" i="12"/>
  <c r="S437" i="12"/>
  <c r="F372" i="13"/>
  <c r="Q442" i="12"/>
  <c r="D377" i="13"/>
  <c r="R502" i="12"/>
  <c r="E437" i="13"/>
  <c r="S531" i="12"/>
  <c r="F466" i="13"/>
  <c r="T397" i="1"/>
  <c r="T332" i="13"/>
  <c r="O316" i="12"/>
  <c r="B251" i="13"/>
  <c r="S396" i="12"/>
  <c r="F331" i="13"/>
  <c r="R377" i="12"/>
  <c r="E312" i="13"/>
  <c r="T702" i="12"/>
  <c r="Q337" i="12"/>
  <c r="D272" i="13"/>
  <c r="R565" i="12"/>
  <c r="E500" i="13"/>
  <c r="S557" i="12"/>
  <c r="F492" i="13"/>
  <c r="T619" i="12"/>
  <c r="G554" i="13"/>
  <c r="T483" i="12"/>
  <c r="G418" i="13"/>
  <c r="T412" i="12"/>
  <c r="G347" i="13"/>
  <c r="R417" i="12"/>
  <c r="E352" i="13"/>
  <c r="T586" i="12"/>
  <c r="G521" i="13"/>
  <c r="T709" i="12"/>
  <c r="T665" i="12"/>
  <c r="S646" i="12"/>
  <c r="T433" i="12"/>
  <c r="G368" i="13"/>
  <c r="O493" i="12"/>
  <c r="B428" i="13"/>
  <c r="T497" i="12"/>
  <c r="G432" i="13"/>
  <c r="O535" i="12"/>
  <c r="B470" i="13"/>
  <c r="Q394" i="1"/>
  <c r="Q329" i="13"/>
  <c r="Q329" i="12"/>
  <c r="D264" i="13"/>
  <c r="R312" i="12"/>
  <c r="E247" i="13"/>
  <c r="T389" i="12"/>
  <c r="G324" i="13"/>
  <c r="R394" i="12"/>
  <c r="E329" i="13"/>
  <c r="O679" i="12"/>
  <c r="R349" i="12"/>
  <c r="E284" i="13"/>
  <c r="O577" i="12"/>
  <c r="B512" i="13"/>
  <c r="S569" i="12"/>
  <c r="F504" i="13"/>
  <c r="O631" i="12"/>
  <c r="B566" i="13"/>
  <c r="Q467" i="12"/>
  <c r="D402" i="13"/>
  <c r="O416" i="12"/>
  <c r="B351" i="13"/>
  <c r="R424" i="12"/>
  <c r="E359" i="13"/>
  <c r="O605" i="12"/>
  <c r="B540" i="13"/>
  <c r="R598" i="12"/>
  <c r="E533" i="13"/>
  <c r="O672" i="12"/>
  <c r="S642" i="12"/>
  <c r="P445" i="12"/>
  <c r="C380" i="13"/>
  <c r="T438" i="12"/>
  <c r="G373" i="13"/>
  <c r="P520" i="12"/>
  <c r="C455" i="13"/>
  <c r="S547" i="12"/>
  <c r="F482" i="13"/>
  <c r="S310" i="12"/>
  <c r="F245" i="13"/>
  <c r="S385" i="12"/>
  <c r="F320" i="13"/>
  <c r="T380" i="12"/>
  <c r="G315" i="13"/>
  <c r="P691" i="12"/>
  <c r="R361" i="12"/>
  <c r="E296" i="13"/>
  <c r="P554" i="12"/>
  <c r="C489" i="13"/>
  <c r="Q558" i="12"/>
  <c r="D493" i="13"/>
  <c r="P621" i="12"/>
  <c r="C556" i="13"/>
  <c r="T479" i="12"/>
  <c r="G414" i="13"/>
  <c r="R408" i="12"/>
  <c r="E343" i="13"/>
  <c r="R401" i="12"/>
  <c r="E336" i="13"/>
  <c r="P584" i="12"/>
  <c r="C519" i="13"/>
  <c r="Q610" i="12"/>
  <c r="D545" i="13"/>
  <c r="P649" i="12"/>
  <c r="Q654" i="12"/>
  <c r="O450" i="12"/>
  <c r="B385" i="13"/>
  <c r="Q517" i="12"/>
  <c r="D452" i="13"/>
  <c r="P532" i="12"/>
  <c r="C467" i="13"/>
  <c r="S525" i="12"/>
  <c r="F460" i="13"/>
  <c r="P323" i="12"/>
  <c r="C258" i="13"/>
  <c r="T397" i="12"/>
  <c r="G332" i="13"/>
  <c r="R378" i="12"/>
  <c r="E313" i="13"/>
  <c r="P681" i="12"/>
  <c r="T338" i="12"/>
  <c r="G273" i="13"/>
  <c r="P570" i="12"/>
  <c r="C505" i="13"/>
  <c r="R624" i="12"/>
  <c r="E559" i="13"/>
  <c r="P468" i="12"/>
  <c r="C403" i="13"/>
  <c r="T484" i="12"/>
  <c r="G419" i="13"/>
  <c r="P413" i="12"/>
  <c r="C348" i="13"/>
  <c r="T418" i="12"/>
  <c r="G353" i="13"/>
  <c r="P596" i="12"/>
  <c r="C531" i="13"/>
  <c r="S722" i="12"/>
  <c r="P666" i="12"/>
  <c r="S440" i="12"/>
  <c r="F375" i="13"/>
  <c r="S494" i="12"/>
  <c r="F429" i="13"/>
  <c r="R544" i="12"/>
  <c r="E479" i="13"/>
  <c r="R537" i="12"/>
  <c r="E472" i="13"/>
  <c r="T336" i="12"/>
  <c r="G271" i="13"/>
  <c r="P374" i="12"/>
  <c r="C309" i="13"/>
  <c r="T390" i="12"/>
  <c r="G325" i="13"/>
  <c r="Q693" i="12"/>
  <c r="S350" i="12"/>
  <c r="F285" i="13"/>
  <c r="S578" i="12"/>
  <c r="F513" i="13"/>
  <c r="T559" i="12"/>
  <c r="G494" i="13"/>
  <c r="Q622" i="12"/>
  <c r="D557" i="13"/>
  <c r="S480" i="12"/>
  <c r="F415" i="13"/>
  <c r="R409" i="12"/>
  <c r="E344" i="13"/>
  <c r="T425" i="12"/>
  <c r="G360" i="13"/>
  <c r="R711" i="12"/>
  <c r="T727" i="12"/>
  <c r="T506" i="12"/>
  <c r="G441" i="13"/>
  <c r="T499" i="12"/>
  <c r="G434" i="13"/>
  <c r="S549" i="12"/>
  <c r="F484" i="13"/>
  <c r="R317" i="12"/>
  <c r="E252" i="13"/>
  <c r="T326" i="12"/>
  <c r="G261" i="13"/>
  <c r="P379" i="12"/>
  <c r="C314" i="13"/>
  <c r="T696" i="12"/>
  <c r="Q362" i="12"/>
  <c r="D297" i="13"/>
  <c r="T354" i="12"/>
  <c r="G289" i="13"/>
  <c r="S571" i="12"/>
  <c r="F506" i="13"/>
  <c r="R613" i="12"/>
  <c r="E548" i="13"/>
  <c r="R488" i="12"/>
  <c r="E423" i="13"/>
  <c r="T473" i="12"/>
  <c r="G408" i="13"/>
  <c r="Q402" i="12"/>
  <c r="D337" i="13"/>
  <c r="S590" i="12"/>
  <c r="F525" i="13"/>
  <c r="R723" i="12"/>
  <c r="R705" i="12"/>
  <c r="P446" i="12"/>
  <c r="C381" i="13"/>
  <c r="Q451" i="12"/>
  <c r="D386" i="13"/>
  <c r="O540" i="12"/>
  <c r="B475" i="13"/>
  <c r="Q533" i="12"/>
  <c r="D468" i="13"/>
  <c r="T390" i="1"/>
  <c r="T325" i="13"/>
  <c r="O398" i="12"/>
  <c r="B333" i="13"/>
  <c r="T391" i="12"/>
  <c r="G326" i="13"/>
  <c r="O694" i="12"/>
  <c r="S344" i="12"/>
  <c r="F279" i="13"/>
  <c r="O567" i="12"/>
  <c r="B502" i="13"/>
  <c r="Q561" i="12"/>
  <c r="D496" i="13"/>
  <c r="O469" i="12"/>
  <c r="B404" i="13"/>
  <c r="S485" i="12"/>
  <c r="F420" i="13"/>
  <c r="O414" i="12"/>
  <c r="B349" i="13"/>
  <c r="T602" i="12"/>
  <c r="G537" i="13"/>
  <c r="O712" i="12"/>
  <c r="Q717" i="12"/>
  <c r="O452" i="12"/>
  <c r="B387" i="13"/>
  <c r="Q491" i="12"/>
  <c r="D426" i="13"/>
  <c r="P529" i="12"/>
  <c r="C464" i="13"/>
  <c r="T545" i="12"/>
  <c r="G480" i="13"/>
  <c r="P389" i="1"/>
  <c r="P324" i="13"/>
  <c r="Q371" i="12"/>
  <c r="D306" i="13"/>
  <c r="S375" i="12"/>
  <c r="F310" i="13"/>
  <c r="P677" i="12"/>
  <c r="T339" i="12"/>
  <c r="G274" i="13"/>
  <c r="P579" i="12"/>
  <c r="C514" i="13"/>
  <c r="T573" i="12"/>
  <c r="G508" i="13"/>
  <c r="P481" i="12"/>
  <c r="C416" i="13"/>
  <c r="R462" i="12"/>
  <c r="E397" i="13"/>
  <c r="P591" i="12"/>
  <c r="C526" i="13"/>
  <c r="Q595" i="12"/>
  <c r="D530" i="13"/>
  <c r="P729" i="12"/>
  <c r="S651" i="12"/>
  <c r="Q435" i="12"/>
  <c r="D370" i="13"/>
  <c r="R429" i="12"/>
  <c r="E364" i="13"/>
  <c r="T489" i="12"/>
  <c r="G424" i="13"/>
  <c r="R541" i="12"/>
  <c r="E476" i="13"/>
  <c r="O383" i="12"/>
  <c r="B318" i="13"/>
  <c r="T387" i="12"/>
  <c r="G322" i="13"/>
  <c r="Q689" i="12"/>
  <c r="S347" i="12"/>
  <c r="F282" i="13"/>
  <c r="R552" i="12"/>
  <c r="E487" i="13"/>
  <c r="T556" i="12"/>
  <c r="G491" i="13"/>
  <c r="T641" i="12"/>
  <c r="G576" i="13"/>
  <c r="R470" i="12"/>
  <c r="E405" i="13"/>
  <c r="P403" i="12"/>
  <c r="C338" i="13"/>
  <c r="Q603" i="12"/>
  <c r="D538" i="13"/>
  <c r="R716" i="12"/>
  <c r="S730" i="12"/>
  <c r="S645" i="12"/>
  <c r="O447" i="12"/>
  <c r="B382" i="13"/>
  <c r="R441" i="12"/>
  <c r="E376" i="13"/>
  <c r="P501" i="12"/>
  <c r="C436" i="13"/>
  <c r="S524" i="12"/>
  <c r="F459" i="13"/>
  <c r="Q331" i="12"/>
  <c r="D266" i="13"/>
  <c r="R376" i="12"/>
  <c r="E311" i="13"/>
  <c r="T381" i="12"/>
  <c r="G316" i="13"/>
  <c r="R359" i="12"/>
  <c r="E294" i="13"/>
  <c r="R363" i="12"/>
  <c r="E298" i="13"/>
  <c r="O568" i="12"/>
  <c r="B503" i="13"/>
  <c r="T562" i="12"/>
  <c r="G497" i="13"/>
  <c r="P482" i="12"/>
  <c r="C417" i="13"/>
  <c r="S486" i="12"/>
  <c r="F421" i="13"/>
  <c r="O587" i="12"/>
  <c r="B522" i="13"/>
  <c r="Q592" i="12"/>
  <c r="D527" i="13"/>
  <c r="O713" i="12"/>
  <c r="T733" i="12"/>
  <c r="O657" i="12"/>
  <c r="P453" i="12"/>
  <c r="C388" i="13"/>
  <c r="S492" i="12"/>
  <c r="F427" i="13"/>
  <c r="P530" i="12"/>
  <c r="C465" i="13"/>
  <c r="Q546" i="12"/>
  <c r="D481" i="13"/>
  <c r="O318" i="12"/>
  <c r="B253" i="13"/>
  <c r="S327" i="12"/>
  <c r="F262" i="13"/>
  <c r="R393" i="12"/>
  <c r="E328" i="13"/>
  <c r="R686" i="12"/>
  <c r="T340" i="12"/>
  <c r="G275" i="13"/>
  <c r="O367" i="12"/>
  <c r="B302" i="13"/>
  <c r="P574" i="12"/>
  <c r="C509" i="13"/>
  <c r="T638" i="12"/>
  <c r="G573" i="13"/>
  <c r="O476" i="12"/>
  <c r="B411" i="13"/>
  <c r="T423" i="12"/>
  <c r="G358" i="13"/>
  <c r="P604" i="12"/>
  <c r="C539" i="13"/>
  <c r="Q597" i="12"/>
  <c r="D532" i="13"/>
  <c r="P706" i="12"/>
  <c r="Q671" i="12"/>
  <c r="Q430" i="12"/>
  <c r="D365" i="13"/>
  <c r="T504" i="12"/>
  <c r="G439" i="13"/>
  <c r="Q542" i="12"/>
  <c r="D477" i="13"/>
  <c r="Q548" i="12"/>
  <c r="D483" i="13"/>
  <c r="S393" i="1"/>
  <c r="S328" i="13"/>
  <c r="Q325" i="12"/>
  <c r="D260" i="13"/>
  <c r="T315" i="12"/>
  <c r="G250" i="13"/>
  <c r="P370" i="12"/>
  <c r="C305" i="13"/>
  <c r="S698" i="12"/>
  <c r="T352" i="12"/>
  <c r="G287" i="13"/>
  <c r="T345" i="12"/>
  <c r="G280" i="13"/>
  <c r="T615" i="12"/>
  <c r="G550" i="13"/>
  <c r="S632" i="12"/>
  <c r="F567" i="13"/>
  <c r="T407" i="12"/>
  <c r="G342" i="13"/>
  <c r="T400" i="12"/>
  <c r="G335" i="13"/>
  <c r="Q581" i="12"/>
  <c r="D516" i="13"/>
  <c r="S609" i="12"/>
  <c r="F544" i="13"/>
  <c r="R718" i="12"/>
  <c r="S648" i="12"/>
  <c r="O456" i="12"/>
  <c r="B391" i="13"/>
  <c r="Q437" i="12"/>
  <c r="D372" i="13"/>
  <c r="P508" i="12"/>
  <c r="C443" i="13"/>
  <c r="S502" i="12"/>
  <c r="F437" i="13"/>
  <c r="S387" i="1"/>
  <c r="S322" i="13"/>
  <c r="O397" i="1"/>
  <c r="O332" i="13"/>
  <c r="O328" i="12"/>
  <c r="B263" i="13"/>
  <c r="P396" i="12"/>
  <c r="C331" i="13"/>
  <c r="O680" i="12"/>
  <c r="Q702" i="12"/>
  <c r="O357" i="12"/>
  <c r="B292" i="13"/>
  <c r="T565" i="12"/>
  <c r="G500" i="13"/>
  <c r="O627" i="12"/>
  <c r="B562" i="13"/>
  <c r="S619" i="12"/>
  <c r="F554" i="13"/>
  <c r="O419" i="12"/>
  <c r="B354" i="13"/>
  <c r="S412" i="12"/>
  <c r="F347" i="13"/>
  <c r="O593" i="12"/>
  <c r="B528" i="13"/>
  <c r="S586" i="12"/>
  <c r="F521" i="13"/>
  <c r="O660" i="12"/>
  <c r="Q665" i="12"/>
  <c r="R433" i="12"/>
  <c r="E368" i="13"/>
  <c r="P493" i="12"/>
  <c r="C428" i="13"/>
  <c r="Q497" i="12"/>
  <c r="D432" i="13"/>
  <c r="P535" i="12"/>
  <c r="C470" i="13"/>
  <c r="T394" i="1"/>
  <c r="T329" i="13"/>
  <c r="R329" i="12"/>
  <c r="E264" i="13"/>
  <c r="T312" i="12"/>
  <c r="G247" i="13"/>
  <c r="O389" i="12"/>
  <c r="B324" i="13"/>
  <c r="P394" i="12"/>
  <c r="C329" i="13"/>
  <c r="P679" i="12"/>
  <c r="S349" i="12"/>
  <c r="F284" i="13"/>
  <c r="P577" i="12"/>
  <c r="C512" i="13"/>
  <c r="Q569" i="12"/>
  <c r="D504" i="13"/>
  <c r="P631" i="12"/>
  <c r="C566" i="13"/>
  <c r="S467" i="12"/>
  <c r="F402" i="13"/>
  <c r="P416" i="12"/>
  <c r="C351" i="13"/>
  <c r="T424" i="12"/>
  <c r="G359" i="13"/>
  <c r="P605" i="12"/>
  <c r="C540" i="13"/>
  <c r="T598" i="12"/>
  <c r="G533" i="13"/>
  <c r="P672" i="12"/>
  <c r="Q642" i="12"/>
  <c r="T445" i="12"/>
  <c r="G380" i="13"/>
  <c r="S438" i="12"/>
  <c r="F373" i="13"/>
  <c r="S520" i="12"/>
  <c r="F455" i="13"/>
  <c r="T547" i="12"/>
  <c r="G482" i="13"/>
  <c r="T310" i="12"/>
  <c r="G245" i="13"/>
  <c r="R385" i="12"/>
  <c r="E320" i="13"/>
  <c r="S380" i="12"/>
  <c r="F315" i="13"/>
  <c r="R691" i="12"/>
  <c r="O361" i="12"/>
  <c r="B296" i="13"/>
  <c r="Q554" i="12"/>
  <c r="D489" i="13"/>
  <c r="R558" i="12"/>
  <c r="E493" i="13"/>
  <c r="R621" i="12"/>
  <c r="E556" i="13"/>
  <c r="Q479" i="12"/>
  <c r="D414" i="13"/>
  <c r="T408" i="12"/>
  <c r="G343" i="13"/>
  <c r="S401" i="12"/>
  <c r="F336" i="13"/>
  <c r="T584" i="12"/>
  <c r="G519" i="13"/>
  <c r="T610" i="12"/>
  <c r="G545" i="13"/>
  <c r="R649" i="12"/>
  <c r="T654" i="12"/>
  <c r="S450" i="12"/>
  <c r="F385" i="13"/>
  <c r="S517" i="12"/>
  <c r="F452" i="13"/>
  <c r="R532" i="12"/>
  <c r="E467" i="13"/>
  <c r="Q525" i="12"/>
  <c r="D460" i="13"/>
  <c r="Q323" i="12"/>
  <c r="D258" i="13"/>
  <c r="S397" i="12"/>
  <c r="F332" i="13"/>
  <c r="T378" i="12"/>
  <c r="G313" i="13"/>
  <c r="T681" i="12"/>
  <c r="S338" i="12"/>
  <c r="F273" i="13"/>
  <c r="Q570" i="12"/>
  <c r="D505" i="13"/>
  <c r="T624" i="12"/>
  <c r="G559" i="13"/>
  <c r="R468" i="12"/>
  <c r="E403" i="13"/>
  <c r="S484" i="12"/>
  <c r="F419" i="13"/>
  <c r="Q413" i="12"/>
  <c r="D348" i="13"/>
  <c r="Q418" i="12"/>
  <c r="D353" i="13"/>
  <c r="R596" i="12"/>
  <c r="E531" i="13"/>
  <c r="R722" i="12"/>
  <c r="T666" i="12"/>
  <c r="P428" i="12"/>
  <c r="C363" i="13"/>
  <c r="T440" i="12"/>
  <c r="G375" i="13"/>
  <c r="O539" i="12"/>
  <c r="B474" i="13"/>
  <c r="S544" i="12"/>
  <c r="F479" i="13"/>
  <c r="R396" i="1"/>
  <c r="R331" i="13"/>
  <c r="O335" i="12"/>
  <c r="B270" i="13"/>
  <c r="Q374" i="12"/>
  <c r="D309" i="13"/>
  <c r="O676" i="12"/>
  <c r="S693" i="12"/>
  <c r="O551" i="12"/>
  <c r="B486" i="13"/>
  <c r="Q578" i="12"/>
  <c r="D513" i="13"/>
  <c r="O628" i="12"/>
  <c r="B563" i="13"/>
  <c r="T622" i="12"/>
  <c r="G557" i="13"/>
  <c r="P464" i="12"/>
  <c r="C399" i="13"/>
  <c r="Q409" i="12"/>
  <c r="D344" i="13"/>
  <c r="O594" i="12"/>
  <c r="B529" i="13"/>
  <c r="S711" i="12"/>
  <c r="O643" i="12"/>
  <c r="P439" i="12"/>
  <c r="C374" i="13"/>
  <c r="S506" i="12"/>
  <c r="F441" i="13"/>
  <c r="O521" i="12"/>
  <c r="B456" i="13"/>
  <c r="T549" i="12"/>
  <c r="G484" i="13"/>
  <c r="S317" i="12"/>
  <c r="F252" i="13"/>
  <c r="P386" i="12"/>
  <c r="C321" i="13"/>
  <c r="R379" i="12"/>
  <c r="E314" i="13"/>
  <c r="O682" i="12"/>
  <c r="R362" i="12"/>
  <c r="E297" i="13"/>
  <c r="O555" i="12"/>
  <c r="B490" i="13"/>
  <c r="T571" i="12"/>
  <c r="G506" i="13"/>
  <c r="O634" i="12"/>
  <c r="B569" i="13"/>
  <c r="S488" i="12"/>
  <c r="F423" i="13"/>
  <c r="O421" i="12"/>
  <c r="B356" i="13"/>
  <c r="R402" i="12"/>
  <c r="E337" i="13"/>
  <c r="O707" i="12"/>
  <c r="S723" i="12"/>
  <c r="O655" i="12"/>
  <c r="O446" i="12"/>
  <c r="B381" i="13"/>
  <c r="R451" i="12"/>
  <c r="E386" i="13"/>
  <c r="P540" i="12"/>
  <c r="C475" i="13"/>
  <c r="S533" i="12"/>
  <c r="F468" i="13"/>
  <c r="Q390" i="1"/>
  <c r="Q325" i="13"/>
  <c r="P398" i="12"/>
  <c r="C333" i="13"/>
  <c r="R391" i="12"/>
  <c r="E326" i="13"/>
  <c r="P694" i="12"/>
  <c r="T344" i="12"/>
  <c r="G279" i="13"/>
  <c r="P567" i="12"/>
  <c r="C502" i="13"/>
  <c r="R561" i="12"/>
  <c r="E496" i="13"/>
  <c r="P469" i="12"/>
  <c r="C404" i="13"/>
  <c r="T485" i="12"/>
  <c r="G420" i="13"/>
  <c r="P414" i="12"/>
  <c r="C349" i="13"/>
  <c r="Q602" i="12"/>
  <c r="D537" i="13"/>
  <c r="P712" i="12"/>
  <c r="T717" i="12"/>
  <c r="Q452" i="12"/>
  <c r="D387" i="13"/>
  <c r="S491" i="12"/>
  <c r="F426" i="13"/>
  <c r="Q529" i="12"/>
  <c r="D464" i="13"/>
  <c r="Q545" i="12"/>
  <c r="D480" i="13"/>
  <c r="O389" i="1"/>
  <c r="O324" i="13"/>
  <c r="S371" i="12"/>
  <c r="F306" i="13"/>
  <c r="T375" i="12"/>
  <c r="G310" i="13"/>
  <c r="R677" i="12"/>
  <c r="Q339" i="12"/>
  <c r="D274" i="13"/>
  <c r="S579" i="12"/>
  <c r="F514" i="13"/>
  <c r="R573" i="12"/>
  <c r="E508" i="13"/>
  <c r="S481" i="12"/>
  <c r="F416" i="13"/>
  <c r="T462" i="12"/>
  <c r="G397" i="13"/>
  <c r="T591" i="12"/>
  <c r="G526" i="13"/>
  <c r="R595" i="12"/>
  <c r="E530" i="13"/>
  <c r="R729" i="12"/>
  <c r="T651" i="12"/>
  <c r="O443" i="12"/>
  <c r="B378" i="13"/>
  <c r="S435" i="12"/>
  <c r="F370" i="13"/>
  <c r="O495" i="12"/>
  <c r="B430" i="13"/>
  <c r="Q489" i="12"/>
  <c r="D424" i="13"/>
  <c r="O538" i="12"/>
  <c r="B473" i="13"/>
  <c r="R333" i="12"/>
  <c r="E268" i="13"/>
  <c r="Q383" i="12"/>
  <c r="D318" i="13"/>
  <c r="O697" i="12"/>
  <c r="R689" i="12"/>
  <c r="O343" i="12"/>
  <c r="B278" i="13"/>
  <c r="T552" i="12"/>
  <c r="G487" i="13"/>
  <c r="O614" i="12"/>
  <c r="B549" i="13"/>
  <c r="Q641" i="12"/>
  <c r="D576" i="13"/>
  <c r="T399" i="12"/>
  <c r="G334" i="13"/>
  <c r="Q403" i="12"/>
  <c r="D338" i="13"/>
  <c r="O708" i="12"/>
  <c r="S716" i="12"/>
  <c r="O663" i="12"/>
  <c r="R645" i="12"/>
  <c r="P447" i="12"/>
  <c r="C382" i="13"/>
  <c r="S441" i="12"/>
  <c r="F376" i="13"/>
  <c r="O501" i="12"/>
  <c r="B436" i="13"/>
  <c r="R524" i="12"/>
  <c r="E459" i="13"/>
  <c r="R331" i="12"/>
  <c r="E266" i="13"/>
  <c r="T376" i="12"/>
  <c r="G311" i="13"/>
  <c r="P381" i="12"/>
  <c r="C316" i="13"/>
  <c r="Q359" i="12"/>
  <c r="D294" i="13"/>
  <c r="S363" i="12"/>
  <c r="F298" i="13"/>
  <c r="P568" i="12"/>
  <c r="C503" i="13"/>
  <c r="S562" i="12"/>
  <c r="F497" i="13"/>
  <c r="O482" i="12"/>
  <c r="B417" i="13"/>
  <c r="R486" i="12"/>
  <c r="E421" i="13"/>
  <c r="P587" i="12"/>
  <c r="C522" i="13"/>
  <c r="T592" i="12"/>
  <c r="G527" i="13"/>
  <c r="P713" i="12"/>
  <c r="R733" i="12"/>
  <c r="P657" i="12"/>
  <c r="S453" i="12"/>
  <c r="F388" i="13"/>
  <c r="R492" i="12"/>
  <c r="E427" i="13"/>
  <c r="R530" i="12"/>
  <c r="E465" i="13"/>
  <c r="T546" i="12"/>
  <c r="G481" i="13"/>
  <c r="O386" i="1"/>
  <c r="O321" i="13"/>
  <c r="Q318" i="12"/>
  <c r="D253" i="13"/>
  <c r="T327" i="12"/>
  <c r="G262" i="13"/>
  <c r="O393" i="12"/>
  <c r="B328" i="13"/>
  <c r="Q686" i="12"/>
  <c r="R340" i="12"/>
  <c r="E275" i="13"/>
  <c r="P367" i="12"/>
  <c r="C302" i="13"/>
  <c r="S574" i="12"/>
  <c r="F509" i="13"/>
  <c r="Q638" i="12"/>
  <c r="D573" i="13"/>
  <c r="T476" i="12"/>
  <c r="G411" i="13"/>
  <c r="S423" i="12"/>
  <c r="F358" i="13"/>
  <c r="Q604" i="12"/>
  <c r="D539" i="13"/>
  <c r="S597" i="12"/>
  <c r="F532" i="13"/>
  <c r="Q706" i="12"/>
  <c r="R671" i="12"/>
  <c r="O448" i="12"/>
  <c r="B383" i="13"/>
  <c r="R430" i="12"/>
  <c r="E365" i="13"/>
  <c r="O490" i="12"/>
  <c r="B425" i="13"/>
  <c r="S542" i="12"/>
  <c r="F477" i="13"/>
  <c r="R325" i="12"/>
  <c r="E260" i="13"/>
  <c r="P368" i="12"/>
  <c r="C303" i="13"/>
  <c r="Q370" i="12"/>
  <c r="D305" i="13"/>
  <c r="O360" i="12"/>
  <c r="B295" i="13"/>
  <c r="O352" i="12"/>
  <c r="B287" i="13"/>
  <c r="O572" i="12"/>
  <c r="B507" i="13"/>
  <c r="R615" i="12"/>
  <c r="E550" i="13"/>
  <c r="O463" i="12"/>
  <c r="B398" i="13"/>
  <c r="O407" i="12"/>
  <c r="B342" i="13"/>
  <c r="O611" i="12"/>
  <c r="B546" i="13"/>
  <c r="S581" i="12"/>
  <c r="F516" i="13"/>
  <c r="O714" i="12"/>
  <c r="Q718" i="12"/>
  <c r="O656" i="12"/>
  <c r="P456" i="12"/>
  <c r="C391" i="13"/>
  <c r="R437" i="12"/>
  <c r="E372" i="13"/>
  <c r="O508" i="12"/>
  <c r="B443" i="13"/>
  <c r="T502" i="12"/>
  <c r="G437" i="13"/>
  <c r="P387" i="1"/>
  <c r="P322" i="13"/>
  <c r="P397" i="1"/>
  <c r="P332" i="13"/>
  <c r="P328" i="12"/>
  <c r="C263" i="13"/>
  <c r="Q396" i="12"/>
  <c r="D331" i="13"/>
  <c r="P680" i="12"/>
  <c r="S702" i="12"/>
  <c r="P357" i="12"/>
  <c r="C292" i="13"/>
  <c r="S565" i="12"/>
  <c r="F500" i="13"/>
  <c r="P627" i="12"/>
  <c r="C562" i="13"/>
  <c r="Q619" i="12"/>
  <c r="D554" i="13"/>
  <c r="P419" i="12"/>
  <c r="C354" i="13"/>
  <c r="Q412" i="12"/>
  <c r="D347" i="13"/>
  <c r="P593" i="12"/>
  <c r="C528" i="13"/>
  <c r="R586" i="12"/>
  <c r="E521" i="13"/>
  <c r="P660" i="12"/>
  <c r="R665" i="12"/>
  <c r="Q433" i="12"/>
  <c r="D368" i="13"/>
  <c r="T493" i="12"/>
  <c r="G428" i="13"/>
  <c r="R497" i="12"/>
  <c r="E432" i="13"/>
  <c r="S535" i="12"/>
  <c r="F470" i="13"/>
  <c r="S329" i="12"/>
  <c r="F264" i="13"/>
  <c r="Q312" i="12"/>
  <c r="D247" i="13"/>
  <c r="P389" i="12"/>
  <c r="C324" i="13"/>
  <c r="O394" i="12"/>
  <c r="B329" i="13"/>
  <c r="Q679" i="12"/>
  <c r="T349" i="12"/>
  <c r="G284" i="13"/>
  <c r="S577" i="12"/>
  <c r="F512" i="13"/>
  <c r="T569" i="12"/>
  <c r="G504" i="13"/>
  <c r="S631" i="12"/>
  <c r="F566" i="13"/>
  <c r="R467" i="12"/>
  <c r="E402" i="13"/>
  <c r="S416" i="12"/>
  <c r="F351" i="13"/>
  <c r="S424" i="12"/>
  <c r="F359" i="13"/>
  <c r="S605" i="12"/>
  <c r="F540" i="13"/>
  <c r="S598" i="12"/>
  <c r="F533" i="13"/>
  <c r="Q672" i="12"/>
  <c r="T642" i="12"/>
  <c r="Q445" i="12"/>
  <c r="D380" i="13"/>
  <c r="P509" i="12"/>
  <c r="C444" i="13"/>
  <c r="Q520" i="12"/>
  <c r="D455" i="13"/>
  <c r="R309" i="12"/>
  <c r="E244" i="13"/>
  <c r="T385" i="12"/>
  <c r="G320" i="13"/>
  <c r="O687" i="12"/>
  <c r="S691" i="12"/>
  <c r="O358" i="12"/>
  <c r="B293" i="13"/>
  <c r="R554" i="12"/>
  <c r="E489" i="13"/>
  <c r="O620" i="12"/>
  <c r="B555" i="13"/>
  <c r="S621" i="12"/>
  <c r="F556" i="13"/>
  <c r="O465" i="12"/>
  <c r="B400" i="13"/>
  <c r="S408" i="12"/>
  <c r="F343" i="13"/>
  <c r="O608" i="12"/>
  <c r="B543" i="13"/>
  <c r="S584" i="12"/>
  <c r="F519" i="13"/>
  <c r="O703" i="12"/>
  <c r="Q649" i="12"/>
  <c r="P457" i="12"/>
  <c r="C392" i="13"/>
  <c r="Q450" i="12"/>
  <c r="D385" i="13"/>
  <c r="O527" i="12"/>
  <c r="B462" i="13"/>
  <c r="S532" i="12"/>
  <c r="F467" i="13"/>
  <c r="S322" i="12"/>
  <c r="F257" i="13"/>
  <c r="O397" i="12"/>
  <c r="B332" i="13"/>
  <c r="O699" i="12"/>
  <c r="S681" i="12"/>
  <c r="O566" i="12"/>
  <c r="B501" i="13"/>
  <c r="R570" i="12"/>
  <c r="E505" i="13"/>
  <c r="O633" i="12"/>
  <c r="B568" i="13"/>
  <c r="Q468" i="12"/>
  <c r="D403" i="13"/>
  <c r="O420" i="12"/>
  <c r="B355" i="13"/>
  <c r="T413" i="12"/>
  <c r="G348" i="13"/>
  <c r="O582" i="12"/>
  <c r="B517" i="13"/>
  <c r="T596" i="12"/>
  <c r="G531" i="13"/>
  <c r="O661" i="12"/>
  <c r="S666" i="12"/>
  <c r="O428" i="12"/>
  <c r="B363" i="13"/>
  <c r="R440" i="12"/>
  <c r="E375" i="13"/>
  <c r="P539" i="12"/>
  <c r="C474" i="13"/>
  <c r="Q544" i="12"/>
  <c r="D479" i="13"/>
  <c r="P396" i="1"/>
  <c r="P331" i="13"/>
  <c r="P335" i="12"/>
  <c r="C270" i="13"/>
  <c r="R374" i="12"/>
  <c r="E309" i="13"/>
  <c r="P676" i="12"/>
  <c r="R693" i="12"/>
  <c r="P551" i="12"/>
  <c r="C486" i="13"/>
  <c r="T578" i="12"/>
  <c r="G513" i="13"/>
  <c r="P628" i="12"/>
  <c r="C563" i="13"/>
  <c r="R622" i="12"/>
  <c r="E557" i="13"/>
  <c r="O464" i="12"/>
  <c r="B399" i="13"/>
  <c r="S409" i="12"/>
  <c r="F344" i="13"/>
  <c r="P594" i="12"/>
  <c r="C529" i="13"/>
  <c r="T711" i="12"/>
  <c r="P643" i="12"/>
  <c r="O439" i="12"/>
  <c r="B374" i="13"/>
  <c r="Q506" i="12"/>
  <c r="D441" i="13"/>
  <c r="P521" i="12"/>
  <c r="C456" i="13"/>
  <c r="R549" i="12"/>
  <c r="E484" i="13"/>
  <c r="T317" i="12"/>
  <c r="G252" i="13"/>
  <c r="R386" i="12"/>
  <c r="E321" i="13"/>
  <c r="O379" i="12"/>
  <c r="B314" i="13"/>
  <c r="P682" i="12"/>
  <c r="S362" i="12"/>
  <c r="F297" i="13"/>
  <c r="P555" i="12"/>
  <c r="C490" i="13"/>
  <c r="R571" i="12"/>
  <c r="E506" i="13"/>
  <c r="P634" i="12"/>
  <c r="C569" i="13"/>
  <c r="Q488" i="12"/>
  <c r="D423" i="13"/>
  <c r="P421" i="12"/>
  <c r="C356" i="13"/>
  <c r="T402" i="12"/>
  <c r="G337" i="13"/>
  <c r="P707" i="12"/>
  <c r="Q723" i="12"/>
  <c r="P655" i="12"/>
  <c r="S446" i="12"/>
  <c r="F381" i="13"/>
  <c r="S451" i="12"/>
  <c r="F386" i="13"/>
  <c r="Q540" i="12"/>
  <c r="D475" i="13"/>
  <c r="T533" i="12"/>
  <c r="G468" i="13"/>
  <c r="R390" i="1"/>
  <c r="R325" i="13"/>
  <c r="R398" i="12"/>
  <c r="E333" i="13"/>
  <c r="O391" i="12"/>
  <c r="B326" i="13"/>
  <c r="R694" i="12"/>
  <c r="O344" i="12"/>
  <c r="B279" i="13"/>
  <c r="Q567" i="12"/>
  <c r="D502" i="13"/>
  <c r="T561" i="12"/>
  <c r="G496" i="13"/>
  <c r="R469" i="12"/>
  <c r="E404" i="13"/>
  <c r="Q485" i="12"/>
  <c r="D420" i="13"/>
  <c r="Q414" i="12"/>
  <c r="D349" i="13"/>
  <c r="R602" i="12"/>
  <c r="E537" i="13"/>
  <c r="Q712" i="12"/>
  <c r="S717" i="12"/>
  <c r="P458" i="12"/>
  <c r="C393" i="13"/>
  <c r="R452" i="12"/>
  <c r="E387" i="13"/>
  <c r="O512" i="12"/>
  <c r="B447" i="13"/>
  <c r="R529" i="12"/>
  <c r="E464" i="13"/>
  <c r="Q392" i="1"/>
  <c r="Q327" i="13"/>
  <c r="R389" i="1"/>
  <c r="R324" i="13"/>
  <c r="O320" i="12"/>
  <c r="B255" i="13"/>
  <c r="T371" i="12"/>
  <c r="G306" i="13"/>
  <c r="O685" i="12"/>
  <c r="S677" i="12"/>
  <c r="O560" i="12"/>
  <c r="B495" i="13"/>
  <c r="R579" i="12"/>
  <c r="E514" i="13"/>
  <c r="O629" i="12"/>
  <c r="B564" i="13"/>
  <c r="R481" i="12"/>
  <c r="E416" i="13"/>
  <c r="O426" i="12"/>
  <c r="B361" i="13"/>
  <c r="S591" i="12"/>
  <c r="F526" i="13"/>
  <c r="O724" i="12"/>
  <c r="Q729" i="12"/>
  <c r="P443" i="12"/>
  <c r="C378" i="13"/>
  <c r="T435" i="12"/>
  <c r="G370" i="13"/>
  <c r="P495" i="12"/>
  <c r="C430" i="13"/>
  <c r="R489" i="12"/>
  <c r="E424" i="13"/>
  <c r="P538" i="12"/>
  <c r="C473" i="13"/>
  <c r="O333" i="12"/>
  <c r="B268" i="13"/>
  <c r="R383" i="12"/>
  <c r="E318" i="13"/>
  <c r="P697" i="12"/>
  <c r="S689" i="12"/>
  <c r="S343" i="12"/>
  <c r="F278" i="13"/>
  <c r="S552" i="12"/>
  <c r="F487" i="13"/>
  <c r="P614" i="12"/>
  <c r="C549" i="13"/>
  <c r="R641" i="12"/>
  <c r="E576" i="13"/>
  <c r="O399" i="12"/>
  <c r="B334" i="13"/>
  <c r="S403" i="12"/>
  <c r="F338" i="13"/>
  <c r="P708" i="12"/>
  <c r="T716" i="12"/>
  <c r="P663" i="12"/>
  <c r="T645" i="12"/>
  <c r="Q447" i="12"/>
  <c r="D382" i="13"/>
  <c r="T441" i="12"/>
  <c r="G376" i="13"/>
  <c r="R501" i="12"/>
  <c r="E436" i="13"/>
  <c r="T524" i="12"/>
  <c r="G459" i="13"/>
  <c r="T331" i="12"/>
  <c r="G266" i="13"/>
  <c r="S376" i="12"/>
  <c r="F311" i="13"/>
  <c r="R381" i="12"/>
  <c r="E316" i="13"/>
  <c r="S359" i="12"/>
  <c r="F294" i="13"/>
  <c r="T363" i="12"/>
  <c r="G298" i="13"/>
  <c r="S568" i="12"/>
  <c r="F503" i="13"/>
  <c r="R562" i="12"/>
  <c r="E497" i="13"/>
  <c r="Q482" i="12"/>
  <c r="D417" i="13"/>
  <c r="T486" i="12"/>
  <c r="G421" i="13"/>
  <c r="S587" i="12"/>
  <c r="F522" i="13"/>
  <c r="S592" i="12"/>
  <c r="F527" i="13"/>
  <c r="T713" i="12"/>
  <c r="Q733" i="12"/>
  <c r="R657" i="12"/>
  <c r="P436" i="12"/>
  <c r="C371" i="13"/>
  <c r="T453" i="12"/>
  <c r="G388" i="13"/>
  <c r="P513" i="12"/>
  <c r="C448" i="13"/>
  <c r="T530" i="12"/>
  <c r="G465" i="13"/>
  <c r="R388" i="1"/>
  <c r="R323" i="13"/>
  <c r="R318" i="12"/>
  <c r="E253" i="13"/>
  <c r="S388" i="12"/>
  <c r="F323" i="13"/>
  <c r="Q393" i="12"/>
  <c r="D328" i="13"/>
  <c r="O348" i="12"/>
  <c r="B283" i="13"/>
  <c r="O340" i="12"/>
  <c r="B275" i="13"/>
  <c r="O580" i="12"/>
  <c r="B515" i="13"/>
  <c r="T574" i="12"/>
  <c r="G509" i="13"/>
  <c r="O459" i="12"/>
  <c r="B394" i="13"/>
  <c r="R476" i="12"/>
  <c r="E411" i="13"/>
  <c r="O599" i="12"/>
  <c r="B534" i="13"/>
  <c r="T604" i="12"/>
  <c r="G539" i="13"/>
  <c r="O725" i="12"/>
  <c r="S706" i="12"/>
  <c r="O669" i="12"/>
  <c r="P448" i="12"/>
  <c r="C383" i="13"/>
  <c r="T430" i="12"/>
  <c r="G365" i="13"/>
  <c r="P490" i="12"/>
  <c r="C425" i="13"/>
  <c r="T542" i="12"/>
  <c r="G477" i="13"/>
  <c r="P325" i="12"/>
  <c r="C260" i="13"/>
  <c r="Q368" i="12"/>
  <c r="D303" i="13"/>
  <c r="R370" i="12"/>
  <c r="E305" i="13"/>
  <c r="S360" i="12"/>
  <c r="F295" i="13"/>
  <c r="Q352" i="12"/>
  <c r="D287" i="13"/>
  <c r="P572" i="12"/>
  <c r="C507" i="13"/>
  <c r="Q615" i="12"/>
  <c r="D550" i="13"/>
  <c r="P463" i="12"/>
  <c r="C398" i="13"/>
  <c r="Q407" i="12"/>
  <c r="D342" i="13"/>
  <c r="P611" i="12"/>
  <c r="C546" i="13"/>
  <c r="R581" i="12"/>
  <c r="E516" i="13"/>
  <c r="P714" i="12"/>
  <c r="S718" i="12"/>
  <c r="P656" i="12"/>
  <c r="S456" i="12"/>
  <c r="F391" i="13"/>
  <c r="T437" i="12"/>
  <c r="G372" i="13"/>
  <c r="Q508" i="12"/>
  <c r="D443" i="13"/>
  <c r="Q502" i="12"/>
  <c r="D437" i="13"/>
  <c r="Q387" i="1"/>
  <c r="Q322" i="13"/>
  <c r="Q328" i="12"/>
  <c r="D263" i="13"/>
  <c r="O396" i="12"/>
  <c r="B331" i="13"/>
  <c r="T680" i="12"/>
  <c r="R702" i="12"/>
  <c r="Q357" i="12"/>
  <c r="D292" i="13"/>
  <c r="Q565" i="12"/>
  <c r="D500" i="13"/>
  <c r="S627" i="12"/>
  <c r="F562" i="13"/>
  <c r="R619" i="12"/>
  <c r="E554" i="13"/>
  <c r="R419" i="12"/>
  <c r="E354" i="13"/>
  <c r="R412" i="12"/>
  <c r="E347" i="13"/>
  <c r="T593" i="12"/>
  <c r="G528" i="13"/>
  <c r="Q586" i="12"/>
  <c r="D521" i="13"/>
  <c r="T660" i="12"/>
  <c r="S665" i="12"/>
  <c r="P454" i="12"/>
  <c r="C389" i="13"/>
  <c r="R493" i="12"/>
  <c r="E428" i="13"/>
  <c r="O543" i="12"/>
  <c r="B478" i="13"/>
  <c r="Q535" i="12"/>
  <c r="D470" i="13"/>
  <c r="P329" i="12"/>
  <c r="C264" i="13"/>
  <c r="R373" i="12"/>
  <c r="E308" i="13"/>
  <c r="Q389" i="12"/>
  <c r="D324" i="13"/>
  <c r="O675" i="12"/>
  <c r="T679" i="12"/>
  <c r="Q346" i="12"/>
  <c r="D281" i="13"/>
  <c r="Q577" i="12"/>
  <c r="D512" i="13"/>
  <c r="O639" i="12"/>
  <c r="B574" i="13"/>
  <c r="T631" i="12"/>
  <c r="G566" i="13"/>
  <c r="P487" i="12"/>
  <c r="C422" i="13"/>
  <c r="T416" i="12"/>
  <c r="G351" i="13"/>
  <c r="O600" i="12"/>
  <c r="B535" i="13"/>
  <c r="T605" i="12"/>
  <c r="G540" i="13"/>
  <c r="O704" i="12"/>
  <c r="T672" i="12"/>
  <c r="R445" i="12"/>
  <c r="E380" i="13"/>
  <c r="O509" i="12"/>
  <c r="B444" i="13"/>
  <c r="R520" i="12"/>
  <c r="E455" i="13"/>
  <c r="T309" i="12"/>
  <c r="G244" i="13"/>
  <c r="O385" i="12"/>
  <c r="B320" i="13"/>
  <c r="P687" i="12"/>
  <c r="T691" i="12"/>
  <c r="P358" i="12"/>
  <c r="C293" i="13"/>
  <c r="S554" i="12"/>
  <c r="F489" i="13"/>
  <c r="P620" i="12"/>
  <c r="C555" i="13"/>
  <c r="Q621" i="12"/>
  <c r="D556" i="13"/>
  <c r="P465" i="12"/>
  <c r="C400" i="13"/>
  <c r="P408" i="12"/>
  <c r="C343" i="13"/>
  <c r="P608" i="12"/>
  <c r="C543" i="13"/>
  <c r="R584" i="12"/>
  <c r="E519" i="13"/>
  <c r="P703" i="12"/>
  <c r="T649" i="12"/>
  <c r="O457" i="12"/>
  <c r="B392" i="13"/>
  <c r="R450" i="12"/>
  <c r="E385" i="13"/>
  <c r="P527" i="12"/>
  <c r="C462" i="13"/>
  <c r="Q532" i="12"/>
  <c r="D467" i="13"/>
  <c r="P322" i="12"/>
  <c r="C257" i="13"/>
  <c r="Q397" i="12"/>
  <c r="D332" i="13"/>
  <c r="P699" i="12"/>
  <c r="Q681" i="12"/>
  <c r="P566" i="12"/>
  <c r="C501" i="13"/>
  <c r="S570" i="12"/>
  <c r="F505" i="13"/>
  <c r="P633" i="12"/>
  <c r="C568" i="13"/>
  <c r="S468" i="12"/>
  <c r="F403" i="13"/>
  <c r="P420" i="12"/>
  <c r="C355" i="13"/>
  <c r="R413" i="12"/>
  <c r="E348" i="13"/>
  <c r="P582" i="12"/>
  <c r="C517" i="13"/>
  <c r="Q596" i="12"/>
  <c r="D531" i="13"/>
  <c r="P661" i="12"/>
  <c r="R666" i="12"/>
  <c r="R428" i="12"/>
  <c r="E363" i="13"/>
  <c r="Q440" i="12"/>
  <c r="D375" i="13"/>
  <c r="S539" i="12"/>
  <c r="F474" i="13"/>
  <c r="T544" i="12"/>
  <c r="G479" i="13"/>
  <c r="T396" i="1"/>
  <c r="T331" i="13"/>
  <c r="Q335" i="12"/>
  <c r="D270" i="13"/>
  <c r="S374" i="12"/>
  <c r="F309" i="13"/>
  <c r="T676" i="12"/>
  <c r="T693" i="12"/>
  <c r="T551" i="12"/>
  <c r="G486" i="13"/>
  <c r="R578" i="12"/>
  <c r="E513" i="13"/>
  <c r="T628" i="12"/>
  <c r="G563" i="13"/>
  <c r="S622" i="12"/>
  <c r="F557" i="13"/>
  <c r="T464" i="12"/>
  <c r="G399" i="13"/>
  <c r="T409" i="12"/>
  <c r="G344" i="13"/>
  <c r="T594" i="12"/>
  <c r="G529" i="13"/>
  <c r="Q711" i="12"/>
  <c r="R643" i="12"/>
  <c r="Q439" i="12"/>
  <c r="D374" i="13"/>
  <c r="R506" i="12"/>
  <c r="E441" i="13"/>
  <c r="R521" i="12"/>
  <c r="E456" i="13"/>
  <c r="Q549" i="12"/>
  <c r="D484" i="13"/>
  <c r="O317" i="12"/>
  <c r="B252" i="13"/>
  <c r="Q386" i="12"/>
  <c r="D321" i="13"/>
  <c r="T379" i="12"/>
  <c r="G314" i="13"/>
  <c r="S682" i="12"/>
  <c r="T362" i="12"/>
  <c r="G297" i="13"/>
  <c r="Q555" i="12"/>
  <c r="D490" i="13"/>
  <c r="Q571" i="12"/>
  <c r="D506" i="13"/>
  <c r="T634" i="12"/>
  <c r="G569" i="13"/>
  <c r="T488" i="12"/>
  <c r="G423" i="13"/>
  <c r="T421" i="12"/>
  <c r="G356" i="13"/>
  <c r="S402" i="12"/>
  <c r="F337" i="13"/>
  <c r="R707" i="12"/>
  <c r="T723" i="12"/>
  <c r="S655" i="12"/>
  <c r="R446" i="12"/>
  <c r="E381" i="13"/>
  <c r="O511" i="12"/>
  <c r="B446" i="13"/>
  <c r="R540" i="12"/>
  <c r="E475" i="13"/>
  <c r="S391" i="1"/>
  <c r="S326" i="13"/>
  <c r="P390" i="1"/>
  <c r="P325" i="13"/>
  <c r="T307" i="12"/>
  <c r="G242" i="13"/>
  <c r="Q398" i="12"/>
  <c r="D333" i="13"/>
  <c r="O700" i="12"/>
  <c r="S694" i="12"/>
  <c r="O575" i="12"/>
  <c r="B510" i="13"/>
  <c r="T567" i="12"/>
  <c r="G502" i="13"/>
  <c r="O617" i="12"/>
  <c r="B552" i="13"/>
  <c r="S469" i="12"/>
  <c r="F404" i="13"/>
  <c r="O410" i="12"/>
  <c r="B345" i="13"/>
  <c r="S414" i="12"/>
  <c r="F349" i="13"/>
  <c r="O719" i="12"/>
  <c r="R712" i="12"/>
  <c r="O667" i="12"/>
  <c r="O458" i="12"/>
  <c r="B393" i="13"/>
  <c r="T452" i="12"/>
  <c r="G387" i="13"/>
  <c r="P512" i="12"/>
  <c r="C447" i="13"/>
  <c r="T529" i="12"/>
  <c r="G464" i="13"/>
  <c r="S392" i="1"/>
  <c r="S327" i="13"/>
  <c r="T389" i="1"/>
  <c r="T324" i="13"/>
  <c r="R320" i="12"/>
  <c r="E255" i="13"/>
  <c r="O371" i="12"/>
  <c r="B306" i="13"/>
  <c r="P685" i="12"/>
  <c r="Q677" i="12"/>
  <c r="P560" i="12"/>
  <c r="C495" i="13"/>
  <c r="Q579" i="12"/>
  <c r="D514" i="13"/>
  <c r="P629" i="12"/>
  <c r="C564" i="13"/>
  <c r="T481" i="12"/>
  <c r="G416" i="13"/>
  <c r="P426" i="12"/>
  <c r="C361" i="13"/>
  <c r="R591" i="12"/>
  <c r="E526" i="13"/>
  <c r="P724" i="12"/>
  <c r="T729" i="12"/>
  <c r="S443" i="12"/>
  <c r="F378" i="13"/>
  <c r="R435" i="12"/>
  <c r="E370" i="13"/>
  <c r="R495" i="12"/>
  <c r="E430" i="13"/>
  <c r="S489" i="12"/>
  <c r="F424" i="13"/>
  <c r="Q538" i="12"/>
  <c r="D473" i="13"/>
  <c r="P398" i="1"/>
  <c r="P333" i="13"/>
  <c r="P333" i="12"/>
  <c r="C268" i="13"/>
  <c r="P383" i="12"/>
  <c r="C318" i="13"/>
  <c r="R697" i="12"/>
  <c r="T689" i="12"/>
  <c r="P343" i="12"/>
  <c r="C278" i="13"/>
  <c r="Q552" i="12"/>
  <c r="D487" i="13"/>
  <c r="R614" i="12"/>
  <c r="E549" i="13"/>
  <c r="S641" i="12"/>
  <c r="F576" i="13"/>
  <c r="Q399" i="12"/>
  <c r="D334" i="13"/>
  <c r="T403" i="12"/>
  <c r="G338" i="13"/>
  <c r="S708" i="12"/>
  <c r="Q716" i="12"/>
  <c r="Q663" i="12"/>
  <c r="Q645" i="12"/>
  <c r="P455" i="12"/>
  <c r="C390" i="13"/>
  <c r="S447" i="12"/>
  <c r="F382" i="13"/>
  <c r="P507" i="12"/>
  <c r="C442" i="13"/>
  <c r="S501" i="12"/>
  <c r="F436" i="13"/>
  <c r="R395" i="1"/>
  <c r="R330" i="13"/>
  <c r="P395" i="12"/>
  <c r="C330" i="13"/>
  <c r="Q376" i="12"/>
  <c r="D311" i="13"/>
  <c r="O701" i="12"/>
  <c r="T359" i="12"/>
  <c r="G294" i="13"/>
  <c r="O564" i="12"/>
  <c r="B499" i="13"/>
  <c r="Q568" i="12"/>
  <c r="D503" i="13"/>
  <c r="O618" i="12"/>
  <c r="B553" i="13"/>
  <c r="T482" i="12"/>
  <c r="G417" i="13"/>
  <c r="O415" i="12"/>
  <c r="B350" i="13"/>
  <c r="Q587" i="12"/>
  <c r="D522" i="13"/>
  <c r="O720" i="12"/>
  <c r="Q713" i="12"/>
  <c r="O652" i="12"/>
  <c r="Q657" i="12"/>
  <c r="O436" i="12"/>
  <c r="B371" i="13"/>
  <c r="Q453" i="12"/>
  <c r="D388" i="13"/>
  <c r="O513" i="12"/>
  <c r="B448" i="13"/>
  <c r="S530" i="12"/>
  <c r="F465" i="13"/>
  <c r="Q388" i="1"/>
  <c r="Q323" i="13"/>
  <c r="S318" i="12"/>
  <c r="F253" i="13"/>
  <c r="O388" i="12"/>
  <c r="B323" i="13"/>
  <c r="S393" i="12"/>
  <c r="F328" i="13"/>
  <c r="P348" i="12"/>
  <c r="C283" i="13"/>
  <c r="Q340" i="12"/>
  <c r="D275" i="13"/>
  <c r="P580" i="12"/>
  <c r="C515" i="13"/>
  <c r="R574" i="12"/>
  <c r="E509" i="13"/>
  <c r="P459" i="12"/>
  <c r="C394" i="13"/>
  <c r="Q476" i="12"/>
  <c r="D411" i="13"/>
  <c r="P599" i="12"/>
  <c r="C534" i="13"/>
  <c r="R604" i="12"/>
  <c r="E539" i="13"/>
  <c r="P725" i="12"/>
  <c r="T706" i="12"/>
  <c r="P669" i="12"/>
  <c r="R448" i="12"/>
  <c r="E383" i="13"/>
  <c r="S430" i="12"/>
  <c r="F365" i="13"/>
  <c r="S490" i="12"/>
  <c r="F425" i="13"/>
  <c r="R542" i="12"/>
  <c r="E477" i="13"/>
  <c r="S325" i="12"/>
  <c r="F260" i="13"/>
  <c r="R368" i="12"/>
  <c r="E303" i="13"/>
  <c r="S370" i="12"/>
  <c r="F305" i="13"/>
  <c r="Q360" i="12"/>
  <c r="D295" i="13"/>
  <c r="S352" i="12"/>
  <c r="F287" i="13"/>
  <c r="Q572" i="12"/>
  <c r="D507" i="13"/>
  <c r="S615" i="12"/>
  <c r="F550" i="13"/>
  <c r="Q463" i="12"/>
  <c r="D398" i="13"/>
  <c r="R407" i="12"/>
  <c r="E342" i="13"/>
  <c r="S611" i="12"/>
  <c r="F546" i="13"/>
  <c r="T581" i="12"/>
  <c r="G516" i="13"/>
  <c r="R714" i="12"/>
  <c r="T718" i="12"/>
  <c r="Q656" i="12"/>
  <c r="Q456" i="12"/>
  <c r="D391" i="13"/>
  <c r="P516" i="12"/>
  <c r="C451" i="13"/>
  <c r="T508" i="12"/>
  <c r="G443" i="13"/>
  <c r="O523" i="12"/>
  <c r="B458" i="13"/>
  <c r="T387" i="1"/>
  <c r="T322" i="13"/>
  <c r="S334" i="12"/>
  <c r="F269" i="13"/>
  <c r="R328" i="12"/>
  <c r="E263" i="13"/>
  <c r="R382" i="12"/>
  <c r="E317" i="13"/>
  <c r="S680" i="12"/>
  <c r="O364" i="12"/>
  <c r="B299" i="13"/>
  <c r="R357" i="12"/>
  <c r="E292" i="13"/>
  <c r="O623" i="12"/>
  <c r="B558" i="13"/>
  <c r="T627" i="12"/>
  <c r="G562" i="13"/>
  <c r="O475" i="12"/>
  <c r="B410" i="13"/>
  <c r="Q419" i="12"/>
  <c r="D354" i="13"/>
  <c r="O588" i="12"/>
  <c r="B523" i="13"/>
  <c r="Q593" i="12"/>
  <c r="D528" i="13"/>
  <c r="O726" i="12"/>
  <c r="Q660" i="12"/>
  <c r="O454" i="12"/>
  <c r="B389" i="13"/>
  <c r="S493" i="12"/>
  <c r="F428" i="13"/>
  <c r="P543" i="12"/>
  <c r="C478" i="13"/>
  <c r="T535" i="12"/>
  <c r="G470" i="13"/>
  <c r="T329" i="12"/>
  <c r="G264" i="13"/>
  <c r="O373" i="12"/>
  <c r="B308" i="13"/>
  <c r="R389" i="12"/>
  <c r="E324" i="13"/>
  <c r="P675" i="12"/>
  <c r="S679" i="12"/>
  <c r="O346" i="12"/>
  <c r="B281" i="13"/>
  <c r="R577" i="12"/>
  <c r="E512" i="13"/>
  <c r="P639" i="12"/>
  <c r="C574" i="13"/>
  <c r="Q631" i="12"/>
  <c r="D566" i="13"/>
  <c r="O487" i="12"/>
  <c r="B422" i="13"/>
  <c r="Q416" i="12"/>
  <c r="D351" i="13"/>
  <c r="P600" i="12"/>
  <c r="C535" i="13"/>
  <c r="Q605" i="12"/>
  <c r="D540" i="13"/>
  <c r="P704" i="12"/>
  <c r="R672" i="12"/>
  <c r="S445" i="12"/>
  <c r="F380" i="13"/>
  <c r="Q509" i="12"/>
  <c r="D444" i="13"/>
  <c r="T520" i="12"/>
  <c r="G455" i="13"/>
  <c r="O309" i="12"/>
  <c r="B244" i="13"/>
  <c r="P385" i="12"/>
  <c r="C320" i="13"/>
  <c r="S687" i="12"/>
  <c r="Q691" i="12"/>
  <c r="Q358" i="12"/>
  <c r="D293" i="13"/>
  <c r="T554" i="12"/>
  <c r="G489" i="13"/>
  <c r="R620" i="12"/>
  <c r="E555" i="13"/>
  <c r="T621" i="12"/>
  <c r="G556" i="13"/>
  <c r="Q465" i="12"/>
  <c r="D400" i="13"/>
  <c r="Q408" i="12"/>
  <c r="D343" i="13"/>
  <c r="S608" i="12"/>
  <c r="F543" i="13"/>
  <c r="Q584" i="12"/>
  <c r="D519" i="13"/>
  <c r="T703" i="12"/>
  <c r="S649" i="12"/>
  <c r="Q457" i="12"/>
  <c r="D392" i="13"/>
  <c r="T450" i="12"/>
  <c r="G385" i="13"/>
  <c r="R527" i="12"/>
  <c r="E462" i="13"/>
  <c r="T532" i="12"/>
  <c r="G467" i="13"/>
  <c r="O322" i="12"/>
  <c r="B257" i="13"/>
  <c r="R397" i="12"/>
  <c r="E332" i="13"/>
  <c r="S699" i="12"/>
  <c r="R681" i="12"/>
  <c r="Q566" i="12"/>
  <c r="D501" i="13"/>
  <c r="T570" i="12"/>
  <c r="G505" i="13"/>
  <c r="Q633" i="12"/>
  <c r="D568" i="13"/>
  <c r="T468" i="12"/>
  <c r="G403" i="13"/>
  <c r="S420" i="12"/>
  <c r="F355" i="13"/>
  <c r="S413" i="12"/>
  <c r="F348" i="13"/>
  <c r="Q582" i="12"/>
  <c r="D517" i="13"/>
  <c r="S596" i="12"/>
  <c r="F531" i="13"/>
  <c r="R661" i="12"/>
  <c r="Q666" i="12"/>
  <c r="T428" i="12"/>
  <c r="G363" i="13"/>
  <c r="P510" i="12"/>
  <c r="C445" i="13"/>
  <c r="T539" i="12"/>
  <c r="G474" i="13"/>
  <c r="O396" i="1"/>
  <c r="O331" i="13"/>
  <c r="Q313" i="12"/>
  <c r="D248" i="13"/>
  <c r="T335" i="12"/>
  <c r="G270" i="13"/>
  <c r="O684" i="12"/>
  <c r="R676" i="12"/>
  <c r="S342" i="12"/>
  <c r="F277" i="13"/>
  <c r="Q551" i="12"/>
  <c r="D486" i="13"/>
  <c r="O636" i="12"/>
  <c r="B571" i="13"/>
  <c r="Q628" i="12"/>
  <c r="D563" i="13"/>
  <c r="O461" i="12"/>
  <c r="B396" i="13"/>
  <c r="R464" i="12"/>
  <c r="E399" i="13"/>
  <c r="O601" i="12"/>
  <c r="B536" i="13"/>
  <c r="R594" i="12"/>
  <c r="E529" i="13"/>
  <c r="O668" i="12"/>
  <c r="S643" i="12"/>
  <c r="P434" i="12"/>
  <c r="C369" i="13"/>
  <c r="R439" i="12"/>
  <c r="E374" i="13"/>
  <c r="O528" i="12"/>
  <c r="B463" i="13"/>
  <c r="S521" i="12"/>
  <c r="F456" i="13"/>
  <c r="T321" i="12"/>
  <c r="G256" i="13"/>
  <c r="S386" i="12"/>
  <c r="F321" i="13"/>
  <c r="O688" i="12"/>
  <c r="T682" i="12"/>
  <c r="O563" i="12"/>
  <c r="B498" i="13"/>
  <c r="R555" i="12"/>
  <c r="E490" i="13"/>
  <c r="O640" i="12"/>
  <c r="B575" i="13"/>
  <c r="R634" i="12"/>
  <c r="E569" i="13"/>
  <c r="O466" i="12"/>
  <c r="B401" i="13"/>
  <c r="S421" i="12"/>
  <c r="F356" i="13"/>
  <c r="O606" i="12"/>
  <c r="B541" i="13"/>
  <c r="S707" i="12"/>
  <c r="O650" i="12"/>
  <c r="Q655" i="12"/>
  <c r="T446" i="12"/>
  <c r="G381" i="13"/>
  <c r="P511" i="12"/>
  <c r="C446" i="13"/>
  <c r="S540" i="12"/>
  <c r="F475" i="13"/>
  <c r="R391" i="1"/>
  <c r="R326" i="13"/>
  <c r="O390" i="1"/>
  <c r="O325" i="13"/>
  <c r="Q307" i="12"/>
  <c r="D242" i="13"/>
  <c r="S398" i="12"/>
  <c r="F333" i="13"/>
  <c r="P700" i="12"/>
  <c r="Q694" i="12"/>
  <c r="P575" i="12"/>
  <c r="C510" i="13"/>
  <c r="S567" i="12"/>
  <c r="F502" i="13"/>
  <c r="P617" i="12"/>
  <c r="C552" i="13"/>
  <c r="Q469" i="12"/>
  <c r="D404" i="13"/>
  <c r="P410" i="12"/>
  <c r="C345" i="13"/>
  <c r="T414" i="12"/>
  <c r="G349" i="13"/>
  <c r="P719" i="12"/>
  <c r="S712" i="12"/>
  <c r="P667" i="12"/>
  <c r="S458" i="12"/>
  <c r="F393" i="13"/>
  <c r="S452" i="12"/>
  <c r="F387" i="13"/>
  <c r="R512" i="12"/>
  <c r="E447" i="13"/>
  <c r="S529" i="12"/>
  <c r="F464" i="13"/>
  <c r="O392" i="1"/>
  <c r="O327" i="13"/>
  <c r="P320" i="12"/>
  <c r="C255" i="13"/>
  <c r="P371" i="12"/>
  <c r="C306" i="13"/>
  <c r="Q685" i="12"/>
  <c r="T677" i="12"/>
  <c r="T560" i="12"/>
  <c r="G495" i="13"/>
  <c r="T579" i="12"/>
  <c r="G514" i="13"/>
  <c r="T629" i="12"/>
  <c r="G564" i="13"/>
  <c r="Q481" i="12"/>
  <c r="D416" i="13"/>
  <c r="T426" i="12"/>
  <c r="G361" i="13"/>
  <c r="Q591" i="12"/>
  <c r="D526" i="13"/>
  <c r="T724" i="12"/>
  <c r="S729" i="12"/>
  <c r="Q443" i="12"/>
  <c r="D378" i="13"/>
  <c r="P503" i="12"/>
  <c r="C438" i="13"/>
  <c r="S495" i="12"/>
  <c r="F430" i="13"/>
  <c r="O522" i="12"/>
  <c r="B457" i="13"/>
  <c r="T538" i="12"/>
  <c r="G473" i="13"/>
  <c r="T324" i="12"/>
  <c r="G259" i="13"/>
  <c r="Q333" i="12"/>
  <c r="D268" i="13"/>
  <c r="O369" i="12"/>
  <c r="B304" i="13"/>
  <c r="S697" i="12"/>
  <c r="Q351" i="12"/>
  <c r="D286" i="13"/>
  <c r="Q343" i="12"/>
  <c r="D278" i="13"/>
  <c r="O550" i="12"/>
  <c r="B485" i="13"/>
  <c r="T614" i="12"/>
  <c r="G549" i="13"/>
  <c r="O474" i="12"/>
  <c r="B409" i="13"/>
  <c r="R399" i="12"/>
  <c r="E334" i="13"/>
  <c r="O607" i="12"/>
  <c r="B542" i="13"/>
  <c r="R708" i="12"/>
  <c r="O647" i="12"/>
  <c r="R663" i="12"/>
  <c r="O455" i="12"/>
  <c r="B390" i="13"/>
  <c r="T447" i="12"/>
  <c r="G382" i="13"/>
  <c r="O507" i="12"/>
  <c r="B442" i="13"/>
  <c r="Q501" i="12"/>
  <c r="D436" i="13"/>
  <c r="S395" i="1"/>
  <c r="S330" i="13"/>
  <c r="S395" i="12"/>
  <c r="F330" i="13"/>
  <c r="P376" i="12"/>
  <c r="C311" i="13"/>
  <c r="P701" i="12"/>
  <c r="O359" i="12"/>
  <c r="B294" i="13"/>
  <c r="P564" i="12"/>
  <c r="C499" i="13"/>
  <c r="T568" i="12"/>
  <c r="G503" i="13"/>
  <c r="P618" i="12"/>
  <c r="C553" i="13"/>
  <c r="S482" i="12"/>
  <c r="F417" i="13"/>
  <c r="P415" i="12"/>
  <c r="C350" i="13"/>
  <c r="R587" i="12"/>
  <c r="E522" i="13"/>
  <c r="P720" i="12"/>
  <c r="R713" i="12"/>
  <c r="P652" i="12"/>
  <c r="T657" i="12"/>
  <c r="Q436" i="12"/>
  <c r="D371" i="13"/>
  <c r="R453" i="12"/>
  <c r="E388" i="13"/>
  <c r="S513" i="12"/>
  <c r="F448" i="13"/>
  <c r="Q530" i="12"/>
  <c r="D465" i="13"/>
  <c r="S388" i="1"/>
  <c r="S323" i="13"/>
  <c r="T318" i="12"/>
  <c r="G253" i="13"/>
  <c r="T388" i="12"/>
  <c r="G323" i="13"/>
  <c r="T393" i="12"/>
  <c r="G328" i="13"/>
  <c r="Q348" i="12"/>
  <c r="D283" i="13"/>
  <c r="S340" i="12"/>
  <c r="F275" i="13"/>
  <c r="T580" i="12"/>
  <c r="G515" i="13"/>
  <c r="Q574" i="12"/>
  <c r="D509" i="13"/>
  <c r="R459" i="12"/>
  <c r="E394" i="13"/>
  <c r="S476" i="12"/>
  <c r="F411" i="13"/>
  <c r="S599" i="12"/>
  <c r="F534" i="13"/>
  <c r="S604" i="12"/>
  <c r="F539" i="13"/>
  <c r="Q725" i="12"/>
  <c r="R706" i="12"/>
  <c r="R669" i="12"/>
  <c r="O444" i="12"/>
  <c r="B379" i="13"/>
  <c r="S448" i="12"/>
  <c r="F383" i="13"/>
  <c r="O496" i="12"/>
  <c r="B431" i="13"/>
  <c r="R490" i="12"/>
  <c r="E425" i="13"/>
  <c r="T393" i="1"/>
  <c r="T328" i="13"/>
  <c r="O384" i="12"/>
  <c r="B319" i="13"/>
  <c r="S368" i="12"/>
  <c r="F303" i="13"/>
  <c r="O690" i="12"/>
  <c r="R360" i="12"/>
  <c r="E295" i="13"/>
  <c r="O553" i="12"/>
  <c r="B488" i="13"/>
  <c r="R572" i="12"/>
  <c r="E507" i="13"/>
  <c r="O471" i="12"/>
  <c r="B406" i="13"/>
  <c r="R463" i="12"/>
  <c r="E398" i="13"/>
  <c r="O405" i="12"/>
  <c r="B340" i="13"/>
  <c r="T611" i="12"/>
  <c r="G546" i="13"/>
  <c r="O728" i="12"/>
  <c r="T714" i="12"/>
  <c r="O653" i="12"/>
  <c r="S656" i="12"/>
  <c r="R456" i="12"/>
  <c r="E391" i="13"/>
  <c r="O516" i="12"/>
  <c r="B451" i="13"/>
  <c r="S508" i="12"/>
  <c r="F443" i="13"/>
  <c r="P523" i="12"/>
  <c r="C458" i="13"/>
  <c r="R387" i="1"/>
  <c r="R322" i="13"/>
  <c r="O334" i="12"/>
  <c r="B269" i="13"/>
  <c r="S328" i="12"/>
  <c r="F263" i="13"/>
  <c r="S382" i="12"/>
  <c r="F317" i="13"/>
  <c r="Q680" i="12"/>
  <c r="P364" i="12"/>
  <c r="C299" i="13"/>
  <c r="S357" i="12"/>
  <c r="F292" i="13"/>
  <c r="P623" i="12"/>
  <c r="C558" i="13"/>
  <c r="Q627" i="12"/>
  <c r="D562" i="13"/>
  <c r="P475" i="12"/>
  <c r="C410" i="13"/>
  <c r="S419" i="12"/>
  <c r="F354" i="13"/>
  <c r="P588" i="12"/>
  <c r="C523" i="13"/>
  <c r="R593" i="12"/>
  <c r="E528" i="13"/>
  <c r="P726" i="12"/>
  <c r="R660" i="12"/>
  <c r="S454" i="12"/>
  <c r="F389" i="13"/>
  <c r="Q493" i="12"/>
  <c r="D428" i="13"/>
  <c r="S543" i="12"/>
  <c r="F478" i="13"/>
  <c r="R535" i="12"/>
  <c r="E470" i="13"/>
  <c r="O394" i="1"/>
  <c r="O329" i="13"/>
  <c r="O329" i="12"/>
  <c r="B264" i="13"/>
  <c r="P373" i="12"/>
  <c r="C308" i="13"/>
  <c r="S389" i="12"/>
  <c r="F324" i="13"/>
  <c r="T675" i="12"/>
  <c r="R679" i="12"/>
  <c r="S346" i="12"/>
  <c r="F281" i="13"/>
  <c r="T577" i="12"/>
  <c r="G512" i="13"/>
  <c r="Q639" i="12"/>
  <c r="D574" i="13"/>
  <c r="R631" i="12"/>
  <c r="E566" i="13"/>
  <c r="Q487" i="12"/>
  <c r="D422" i="13"/>
  <c r="R416" i="12"/>
  <c r="E351" i="13"/>
  <c r="S600" i="12"/>
  <c r="F535" i="13"/>
  <c r="R605" i="12"/>
  <c r="E540" i="13"/>
  <c r="Q704" i="12"/>
  <c r="S672" i="12"/>
  <c r="O505" i="12"/>
  <c r="B440" i="13"/>
  <c r="T509" i="12"/>
  <c r="G444" i="13"/>
  <c r="P319" i="12"/>
  <c r="C254" i="13"/>
  <c r="P309" i="12"/>
  <c r="C244" i="13"/>
  <c r="O695" i="12"/>
  <c r="Q687" i="12"/>
  <c r="T353" i="12"/>
  <c r="G288" i="13"/>
  <c r="R358" i="12"/>
  <c r="E293" i="13"/>
  <c r="O612" i="12"/>
  <c r="B547" i="13"/>
  <c r="Q620" i="12"/>
  <c r="D555" i="13"/>
  <c r="O472" i="12"/>
  <c r="B407" i="13"/>
  <c r="T465" i="12"/>
  <c r="G400" i="13"/>
  <c r="T406" i="12"/>
  <c r="G341" i="13"/>
  <c r="Q608" i="12"/>
  <c r="D543" i="13"/>
  <c r="O710" i="12"/>
  <c r="Q703" i="12"/>
  <c r="O670" i="12"/>
  <c r="T457" i="12"/>
  <c r="G392" i="13"/>
  <c r="P498" i="12"/>
  <c r="C433" i="13"/>
  <c r="Q527" i="12"/>
  <c r="D462" i="13"/>
  <c r="R332" i="12"/>
  <c r="E267" i="13"/>
  <c r="Q322" i="12"/>
  <c r="D257" i="13"/>
  <c r="O692" i="12"/>
  <c r="Q699" i="12"/>
  <c r="S365" i="12"/>
  <c r="F300" i="13"/>
  <c r="S566" i="12"/>
  <c r="F501" i="13"/>
  <c r="O616" i="12"/>
  <c r="B551" i="13"/>
  <c r="R633" i="12"/>
  <c r="E568" i="13"/>
  <c r="P477" i="12"/>
  <c r="C412" i="13"/>
  <c r="Q420" i="12"/>
  <c r="D355" i="13"/>
  <c r="O589" i="12"/>
  <c r="B524" i="13"/>
  <c r="S582" i="12"/>
  <c r="F517" i="13"/>
  <c r="O715" i="12"/>
  <c r="T661" i="12"/>
  <c r="S428" i="12"/>
  <c r="F363" i="13"/>
  <c r="O510" i="12"/>
  <c r="B445" i="13"/>
  <c r="R539" i="12"/>
  <c r="E474" i="13"/>
  <c r="Q396" i="1"/>
  <c r="Q331" i="13"/>
  <c r="R313" i="12"/>
  <c r="E248" i="13"/>
  <c r="R335" i="12"/>
  <c r="E270" i="13"/>
  <c r="P684" i="12"/>
  <c r="S676" i="12"/>
  <c r="R342" i="12"/>
  <c r="E277" i="13"/>
  <c r="S551" i="12"/>
  <c r="F486" i="13"/>
  <c r="P636" i="12"/>
  <c r="C571" i="13"/>
  <c r="R628" i="12"/>
  <c r="E563" i="13"/>
  <c r="P461" i="12"/>
  <c r="C396" i="13"/>
  <c r="S464" i="12"/>
  <c r="F399" i="13"/>
  <c r="P601" i="12"/>
  <c r="C536" i="13"/>
  <c r="Q594" i="12"/>
  <c r="D529" i="13"/>
  <c r="P668" i="12"/>
  <c r="Q643" i="12"/>
  <c r="O434" i="12"/>
  <c r="B369" i="13"/>
  <c r="S439" i="12"/>
  <c r="F374" i="13"/>
  <c r="P528" i="12"/>
  <c r="C463" i="13"/>
  <c r="T521" i="12"/>
  <c r="G456" i="13"/>
  <c r="O321" i="12"/>
  <c r="B256" i="13"/>
  <c r="T386" i="12"/>
  <c r="G321" i="13"/>
  <c r="P688" i="12"/>
  <c r="Q682" i="12"/>
  <c r="P563" i="12"/>
  <c r="C498" i="13"/>
  <c r="T555" i="12"/>
  <c r="G490" i="13"/>
  <c r="P640" i="12"/>
  <c r="C575" i="13"/>
  <c r="S634" i="12"/>
  <c r="F569" i="13"/>
  <c r="P466" i="12"/>
  <c r="C401" i="13"/>
  <c r="Q421" i="12"/>
  <c r="D356" i="13"/>
  <c r="P606" i="12"/>
  <c r="C541" i="13"/>
  <c r="Q707" i="12"/>
  <c r="P650" i="12"/>
  <c r="R655" i="12"/>
  <c r="Q446" i="12"/>
  <c r="D381" i="13"/>
  <c r="S511" i="12"/>
  <c r="F446" i="13"/>
  <c r="T540" i="12"/>
  <c r="G475" i="13"/>
  <c r="T391" i="1"/>
  <c r="T326" i="13"/>
  <c r="R307" i="12"/>
  <c r="E242" i="13"/>
  <c r="T398" i="12"/>
  <c r="G333" i="13"/>
  <c r="R700" i="12"/>
  <c r="T694" i="12"/>
  <c r="R575" i="12"/>
  <c r="E510" i="13"/>
  <c r="R567" i="12"/>
  <c r="E502" i="13"/>
  <c r="S617" i="12"/>
  <c r="F552" i="13"/>
  <c r="T469" i="12"/>
  <c r="G404" i="13"/>
  <c r="R410" i="12"/>
  <c r="E345" i="13"/>
  <c r="R414" i="12"/>
  <c r="E349" i="13"/>
  <c r="Q719" i="12"/>
  <c r="T712" i="12"/>
  <c r="Q667" i="12"/>
  <c r="P431" i="12"/>
  <c r="C366" i="13"/>
  <c r="Q458" i="12"/>
  <c r="D393" i="13"/>
  <c r="O500" i="12"/>
  <c r="B435" i="13"/>
  <c r="S512" i="12"/>
  <c r="F447" i="13"/>
  <c r="O526" i="12"/>
  <c r="B461" i="13"/>
  <c r="T392" i="1"/>
  <c r="T327" i="13"/>
  <c r="T311" i="12"/>
  <c r="G246" i="13"/>
  <c r="Q320" i="12"/>
  <c r="D255" i="13"/>
  <c r="R392" i="12"/>
  <c r="E327" i="13"/>
  <c r="S685" i="12"/>
  <c r="Q356" i="12"/>
  <c r="D291" i="13"/>
  <c r="Q560" i="12"/>
  <c r="D495" i="13"/>
  <c r="O637" i="12"/>
  <c r="B572" i="13"/>
  <c r="Q629" i="12"/>
  <c r="D564" i="13"/>
  <c r="O422" i="12"/>
  <c r="B357" i="13"/>
  <c r="Q426" i="12"/>
  <c r="D361" i="13"/>
  <c r="O731" i="12"/>
  <c r="Q724" i="12"/>
  <c r="O644" i="12"/>
  <c r="R443" i="12"/>
  <c r="E378" i="13"/>
  <c r="O503" i="12"/>
  <c r="B438" i="13"/>
  <c r="T495" i="12"/>
  <c r="G430" i="13"/>
  <c r="P522" i="12"/>
  <c r="C457" i="13"/>
  <c r="R538" i="12"/>
  <c r="E473" i="13"/>
  <c r="R324" i="12"/>
  <c r="E259" i="13"/>
  <c r="S333" i="12"/>
  <c r="F268" i="13"/>
  <c r="P369" i="12"/>
  <c r="C304" i="13"/>
  <c r="T697" i="12"/>
  <c r="P351" i="12"/>
  <c r="C286" i="13"/>
  <c r="T343" i="12"/>
  <c r="G278" i="13"/>
  <c r="P550" i="12"/>
  <c r="C485" i="13"/>
  <c r="S614" i="12"/>
  <c r="F549" i="13"/>
  <c r="P474" i="12"/>
  <c r="C409" i="13"/>
  <c r="P399" i="12"/>
  <c r="C334" i="13"/>
  <c r="P607" i="12"/>
  <c r="C542" i="13"/>
  <c r="T708" i="12"/>
  <c r="P647" i="12"/>
  <c r="S663" i="12"/>
  <c r="R455" i="12"/>
  <c r="E390" i="13"/>
  <c r="R447" i="12"/>
  <c r="E382" i="13"/>
  <c r="T507" i="12"/>
  <c r="G442" i="13"/>
  <c r="T501" i="12"/>
  <c r="G436" i="13"/>
  <c r="T395" i="1"/>
  <c r="T330" i="13"/>
  <c r="T395" i="12"/>
  <c r="G330" i="13"/>
  <c r="O376" i="12"/>
  <c r="B311" i="13"/>
  <c r="Q701" i="12"/>
  <c r="P359" i="12"/>
  <c r="C294" i="13"/>
  <c r="S564" i="12"/>
  <c r="F499" i="13"/>
  <c r="R568" i="12"/>
  <c r="E503" i="13"/>
  <c r="R618" i="12"/>
  <c r="E553" i="13"/>
  <c r="R482" i="12"/>
  <c r="E417" i="13"/>
  <c r="S415" i="12"/>
  <c r="F350" i="13"/>
  <c r="T587" i="12"/>
  <c r="G522" i="13"/>
  <c r="S720" i="12"/>
  <c r="S713" i="12"/>
  <c r="S652" i="12"/>
  <c r="S657" i="12"/>
  <c r="O432" i="12"/>
  <c r="B367" i="13"/>
  <c r="S436" i="12"/>
  <c r="F371" i="13"/>
  <c r="O519" i="12"/>
  <c r="B454" i="13"/>
  <c r="Q513" i="12"/>
  <c r="D448" i="13"/>
  <c r="T386" i="1"/>
  <c r="T321" i="13"/>
  <c r="O388" i="1"/>
  <c r="O323" i="13"/>
  <c r="P372" i="12"/>
  <c r="C307" i="13"/>
  <c r="Q388" i="12"/>
  <c r="D323" i="13"/>
  <c r="O678" i="12"/>
  <c r="R348" i="12"/>
  <c r="E283" i="13"/>
  <c r="O576" i="12"/>
  <c r="B511" i="13"/>
  <c r="Q580" i="12"/>
  <c r="D515" i="13"/>
  <c r="O630" i="12"/>
  <c r="B565" i="13"/>
  <c r="Q459" i="12"/>
  <c r="D394" i="13"/>
  <c r="O427" i="12"/>
  <c r="B362" i="13"/>
  <c r="Q599" i="12"/>
  <c r="D534" i="13"/>
  <c r="O732" i="12"/>
  <c r="T725" i="12"/>
  <c r="O664" i="12"/>
  <c r="T669" i="12"/>
  <c r="P444" i="12"/>
  <c r="C379" i="13"/>
  <c r="T448" i="12"/>
  <c r="G383" i="13"/>
  <c r="P496" i="12"/>
  <c r="C431" i="13"/>
  <c r="Q490" i="12"/>
  <c r="D425" i="13"/>
  <c r="Q393" i="1"/>
  <c r="Q328" i="13"/>
  <c r="R384" i="12"/>
  <c r="E319" i="13"/>
  <c r="T368" i="12"/>
  <c r="G303" i="13"/>
  <c r="P690" i="12"/>
  <c r="T360" i="12"/>
  <c r="G295" i="13"/>
  <c r="P553" i="12"/>
  <c r="C488" i="13"/>
  <c r="T572" i="12"/>
  <c r="G507" i="13"/>
  <c r="P471" i="12"/>
  <c r="C406" i="13"/>
  <c r="T463" i="12"/>
  <c r="G398" i="13"/>
  <c r="Q405" i="12"/>
  <c r="D340" i="13"/>
  <c r="Q611" i="12"/>
  <c r="D546" i="13"/>
  <c r="P728" i="12"/>
  <c r="Q714" i="12"/>
  <c r="P653" i="12"/>
  <c r="T656" i="12"/>
  <c r="T456" i="12"/>
  <c r="G391" i="13"/>
  <c r="S516" i="12"/>
  <c r="F451" i="13"/>
  <c r="R508" i="12"/>
  <c r="E443" i="13"/>
  <c r="T523" i="12"/>
  <c r="G458" i="13"/>
  <c r="S397" i="1"/>
  <c r="S332" i="13"/>
  <c r="P334" i="12"/>
  <c r="C269" i="13"/>
  <c r="T328" i="12"/>
  <c r="G263" i="13"/>
  <c r="Q382" i="12"/>
  <c r="D317" i="13"/>
  <c r="R680" i="12"/>
  <c r="T364" i="12"/>
  <c r="G299" i="13"/>
  <c r="T357" i="12"/>
  <c r="G292" i="13"/>
  <c r="T623" i="12"/>
  <c r="G558" i="13"/>
  <c r="R627" i="12"/>
  <c r="E562" i="13"/>
  <c r="T475" i="12"/>
  <c r="G410" i="13"/>
  <c r="T419" i="12"/>
  <c r="G354" i="13"/>
  <c r="R588" i="12"/>
  <c r="E523" i="13"/>
  <c r="S593" i="12"/>
  <c r="F528" i="13"/>
  <c r="S726" i="12"/>
  <c r="S660" i="12"/>
  <c r="P449" i="12"/>
  <c r="C384" i="13"/>
  <c r="T454" i="12"/>
  <c r="G389" i="13"/>
  <c r="O514" i="12"/>
  <c r="B449" i="13"/>
  <c r="Q543" i="12"/>
  <c r="D478" i="13"/>
  <c r="O308" i="12"/>
  <c r="B243" i="13"/>
  <c r="Q373" i="12"/>
  <c r="D308" i="13"/>
  <c r="O683" i="12"/>
  <c r="R675" i="12"/>
  <c r="S341" i="12"/>
  <c r="F276" i="13"/>
  <c r="P346" i="12"/>
  <c r="C281" i="13"/>
  <c r="O635" i="12"/>
  <c r="B570" i="13"/>
  <c r="R639" i="12"/>
  <c r="E574" i="13"/>
  <c r="O460" i="12"/>
  <c r="B395" i="13"/>
  <c r="R487" i="12"/>
  <c r="E422" i="13"/>
  <c r="Q404" i="12"/>
  <c r="D339" i="13"/>
  <c r="Q600" i="12"/>
  <c r="D535" i="13"/>
  <c r="O721" i="12"/>
  <c r="T704" i="12"/>
  <c r="O658" i="12"/>
  <c r="P505" i="12"/>
  <c r="C440" i="13"/>
  <c r="R509" i="12"/>
  <c r="E444" i="13"/>
  <c r="O319" i="12"/>
  <c r="B254" i="13"/>
  <c r="Q309" i="12"/>
  <c r="D244" i="13"/>
  <c r="P695" i="12"/>
  <c r="T687" i="12"/>
  <c r="O353" i="12"/>
  <c r="B288" i="13"/>
  <c r="S358" i="12"/>
  <c r="F293" i="13"/>
  <c r="P612" i="12"/>
  <c r="C547" i="13"/>
  <c r="S620" i="12"/>
  <c r="F555" i="13"/>
  <c r="P472" i="12"/>
  <c r="C407" i="13"/>
  <c r="S465" i="12"/>
  <c r="F400" i="13"/>
  <c r="P406" i="12"/>
  <c r="C341" i="13"/>
  <c r="T608" i="12"/>
  <c r="G543" i="13"/>
  <c r="P710" i="12"/>
  <c r="S703" i="12"/>
  <c r="P670" i="12"/>
  <c r="S457" i="12"/>
  <c r="F392" i="13"/>
  <c r="O498" i="12"/>
  <c r="B433" i="13"/>
  <c r="T527" i="12"/>
  <c r="G462" i="13"/>
  <c r="O332" i="12"/>
  <c r="B267" i="13"/>
  <c r="R322" i="12"/>
  <c r="E257" i="13"/>
  <c r="P692" i="12"/>
  <c r="R699" i="12"/>
  <c r="O365" i="12"/>
  <c r="B300" i="13"/>
  <c r="T566" i="12"/>
  <c r="G501" i="13"/>
  <c r="P616" i="12"/>
  <c r="C551" i="13"/>
  <c r="T633" i="12"/>
  <c r="G568" i="13"/>
  <c r="O477" i="12"/>
  <c r="B412" i="13"/>
  <c r="T420" i="12"/>
  <c r="G355" i="13"/>
  <c r="P589" i="12"/>
  <c r="C524" i="13"/>
  <c r="R582" i="12"/>
  <c r="E517" i="13"/>
  <c r="P715" i="12"/>
  <c r="S661" i="12"/>
  <c r="Q428" i="12"/>
  <c r="D363" i="13"/>
  <c r="T510" i="12"/>
  <c r="G445" i="13"/>
  <c r="Q539" i="12"/>
  <c r="D474" i="13"/>
  <c r="P313" i="12"/>
  <c r="C248" i="13"/>
  <c r="S335" i="12"/>
  <c r="F270" i="13"/>
  <c r="Q684" i="12"/>
  <c r="Q676" i="12"/>
  <c r="O342" i="12"/>
  <c r="B277" i="13"/>
  <c r="R551" i="12"/>
  <c r="E486" i="13"/>
  <c r="S636" i="12"/>
  <c r="F571" i="13"/>
  <c r="S628" i="12"/>
  <c r="F563" i="13"/>
  <c r="T461" i="12"/>
  <c r="G396" i="13"/>
  <c r="Q464" i="12"/>
  <c r="D399" i="13"/>
  <c r="Q601" i="12"/>
  <c r="D536" i="13"/>
  <c r="S594" i="12"/>
  <c r="F529" i="13"/>
  <c r="S668" i="12"/>
  <c r="T643" i="12"/>
  <c r="R434" i="12"/>
  <c r="E369" i="13"/>
  <c r="T439" i="12"/>
  <c r="G374" i="13"/>
  <c r="R528" i="12"/>
  <c r="E463" i="13"/>
  <c r="Q521" i="12"/>
  <c r="D456" i="13"/>
  <c r="P321" i="12"/>
  <c r="C256" i="13"/>
  <c r="O386" i="12"/>
  <c r="B321" i="13"/>
  <c r="T688" i="12"/>
  <c r="R682" i="12"/>
  <c r="S563" i="12"/>
  <c r="F498" i="13"/>
  <c r="S555" i="12"/>
  <c r="F490" i="13"/>
  <c r="Q640" i="12"/>
  <c r="D575" i="13"/>
  <c r="Q634" i="12"/>
  <c r="D569" i="13"/>
  <c r="R466" i="12"/>
  <c r="E401" i="13"/>
  <c r="R421" i="12"/>
  <c r="E356" i="13"/>
  <c r="S606" i="12"/>
  <c r="F541" i="13"/>
  <c r="T707" i="12"/>
  <c r="Q650" i="12"/>
  <c r="T655" i="12"/>
  <c r="P518" i="12"/>
  <c r="C453" i="13"/>
  <c r="Q511" i="12"/>
  <c r="D446" i="13"/>
  <c r="O536" i="12"/>
  <c r="B471" i="13"/>
  <c r="P391" i="1"/>
  <c r="P326" i="13"/>
  <c r="S330" i="12"/>
  <c r="F265" i="13"/>
  <c r="O307" i="12"/>
  <c r="B242" i="13"/>
  <c r="O673" i="12"/>
  <c r="T700" i="12"/>
  <c r="T366" i="12"/>
  <c r="G301" i="13"/>
  <c r="T575" i="12"/>
  <c r="G510" i="13"/>
  <c r="O625" i="12"/>
  <c r="B560" i="13"/>
  <c r="Q617" i="12"/>
  <c r="D552" i="13"/>
  <c r="P478" i="12"/>
  <c r="C413" i="13"/>
  <c r="T410" i="12"/>
  <c r="G345" i="13"/>
  <c r="O583" i="12"/>
  <c r="B518" i="13"/>
  <c r="T719" i="12"/>
  <c r="O662" i="12"/>
  <c r="S667" i="12"/>
  <c r="O431" i="12"/>
  <c r="B366" i="13"/>
  <c r="T458" i="12"/>
  <c r="G393" i="13"/>
  <c r="P500" i="12"/>
  <c r="C435" i="13"/>
  <c r="Q512" i="12"/>
  <c r="D447" i="13"/>
  <c r="P526" i="12"/>
  <c r="C461" i="13"/>
  <c r="P392" i="1"/>
  <c r="P327" i="13"/>
  <c r="O311" i="12"/>
  <c r="B246" i="13"/>
  <c r="S320" i="12"/>
  <c r="F255" i="13"/>
  <c r="P392" i="12"/>
  <c r="C327" i="13"/>
  <c r="R685" i="12"/>
  <c r="R356" i="12"/>
  <c r="E291" i="13"/>
  <c r="S560" i="12"/>
  <c r="F495" i="13"/>
  <c r="P637" i="12"/>
  <c r="C572" i="13"/>
  <c r="S629" i="12"/>
  <c r="F564" i="13"/>
  <c r="P422" i="12"/>
  <c r="C357" i="13"/>
  <c r="S426" i="12"/>
  <c r="F361" i="13"/>
  <c r="P731" i="12"/>
  <c r="S724" i="12"/>
  <c r="P644" i="12"/>
  <c r="T443" i="12"/>
  <c r="G378" i="13"/>
  <c r="T503" i="12"/>
  <c r="G438" i="13"/>
  <c r="Q495" i="12"/>
  <c r="D430" i="13"/>
  <c r="R522" i="12"/>
  <c r="E457" i="13"/>
  <c r="S538" i="12"/>
  <c r="F473" i="13"/>
  <c r="Q324" i="12"/>
  <c r="D259" i="13"/>
  <c r="T333" i="12"/>
  <c r="G268" i="13"/>
  <c r="Q369" i="12"/>
  <c r="D304" i="13"/>
  <c r="Q697" i="12"/>
  <c r="S351" i="12"/>
  <c r="F286" i="13"/>
  <c r="R343" i="12"/>
  <c r="E278" i="13"/>
  <c r="T550" i="12"/>
  <c r="G485" i="13"/>
  <c r="Q614" i="12"/>
  <c r="D549" i="13"/>
  <c r="Q474" i="12"/>
  <c r="D409" i="13"/>
  <c r="S399" i="12"/>
  <c r="F334" i="13"/>
  <c r="Q607" i="12"/>
  <c r="D542" i="13"/>
  <c r="Q708" i="12"/>
  <c r="R647" i="12"/>
  <c r="T663" i="12"/>
  <c r="S455" i="12"/>
  <c r="F390" i="13"/>
  <c r="P515" i="12"/>
  <c r="C450" i="13"/>
  <c r="R507" i="12"/>
  <c r="E442" i="13"/>
  <c r="O534" i="12"/>
  <c r="B469" i="13"/>
  <c r="P395" i="1"/>
  <c r="P330" i="13"/>
  <c r="P314" i="12"/>
  <c r="C249" i="13"/>
  <c r="O395" i="12"/>
  <c r="B330" i="13"/>
  <c r="O674" i="12"/>
  <c r="T701" i="12"/>
  <c r="P355" i="12"/>
  <c r="C290" i="13"/>
  <c r="T564" i="12"/>
  <c r="G499" i="13"/>
  <c r="O626" i="12"/>
  <c r="B561" i="13"/>
  <c r="Q618" i="12"/>
  <c r="D553" i="13"/>
  <c r="O411" i="12"/>
  <c r="B346" i="13"/>
  <c r="R415" i="12"/>
  <c r="E350" i="13"/>
  <c r="O585" i="12"/>
  <c r="B520" i="13"/>
  <c r="R720" i="12"/>
  <c r="O659" i="12"/>
  <c r="Q652" i="12"/>
  <c r="P432" i="12"/>
  <c r="C367" i="13"/>
  <c r="R436" i="12"/>
  <c r="E371" i="13"/>
  <c r="P519" i="12"/>
  <c r="C454" i="13"/>
  <c r="T513" i="12"/>
  <c r="G448" i="13"/>
  <c r="S386" i="1"/>
  <c r="S321" i="13"/>
  <c r="P388" i="1"/>
  <c r="P323" i="13"/>
  <c r="S372" i="12"/>
  <c r="F307" i="13"/>
  <c r="R388" i="12"/>
  <c r="E323" i="13"/>
  <c r="P678" i="12"/>
  <c r="S348" i="12"/>
  <c r="F283" i="13"/>
  <c r="P576" i="12"/>
  <c r="C511" i="13"/>
  <c r="R580" i="12"/>
  <c r="E515" i="13"/>
  <c r="P630" i="12"/>
  <c r="C565" i="13"/>
  <c r="T459" i="12"/>
  <c r="G394" i="13"/>
  <c r="P427" i="12"/>
  <c r="C362" i="13"/>
  <c r="T599" i="12"/>
  <c r="G534" i="13"/>
  <c r="P732" i="12"/>
  <c r="S725" i="12"/>
  <c r="P664" i="12"/>
  <c r="S669" i="12"/>
  <c r="R444" i="12"/>
  <c r="E379" i="13"/>
  <c r="Q448" i="12"/>
  <c r="D383" i="13"/>
  <c r="Q496" i="12"/>
  <c r="D431" i="13"/>
  <c r="T490" i="12"/>
  <c r="G425" i="13"/>
  <c r="O393" i="1"/>
  <c r="O328" i="13"/>
  <c r="T384" i="12"/>
  <c r="G319" i="13"/>
  <c r="O368" i="12"/>
  <c r="B303" i="13"/>
  <c r="T690" i="12"/>
  <c r="P360" i="12"/>
  <c r="C295" i="13"/>
  <c r="Q553" i="12"/>
  <c r="D488" i="13"/>
  <c r="S572" i="12"/>
  <c r="F507" i="13"/>
  <c r="R471" i="12"/>
  <c r="E406" i="13"/>
  <c r="S463" i="12"/>
  <c r="F398" i="13"/>
  <c r="S405" i="12"/>
  <c r="F340" i="13"/>
  <c r="R611" i="12"/>
  <c r="E546" i="13"/>
  <c r="T728" i="12"/>
  <c r="S714" i="12"/>
  <c r="T653" i="12"/>
  <c r="R656" i="12"/>
  <c r="P442" i="12"/>
  <c r="C377" i="13"/>
  <c r="R516" i="12"/>
  <c r="E451" i="13"/>
  <c r="O531" i="12"/>
  <c r="B466" i="13"/>
  <c r="Q523" i="12"/>
  <c r="D458" i="13"/>
  <c r="Q316" i="12"/>
  <c r="D251" i="13"/>
  <c r="Q334" i="12"/>
  <c r="D269" i="13"/>
  <c r="S377" i="12"/>
  <c r="F312" i="13"/>
  <c r="T382" i="12"/>
  <c r="G317" i="13"/>
  <c r="T337" i="12"/>
  <c r="G272" i="13"/>
  <c r="Q364" i="12"/>
  <c r="D299" i="13"/>
  <c r="O557" i="12"/>
  <c r="B492" i="13"/>
  <c r="R623" i="12"/>
  <c r="E558" i="13"/>
  <c r="P483" i="12"/>
  <c r="C418" i="13"/>
  <c r="Q475" i="12"/>
  <c r="D410" i="13"/>
  <c r="O417" i="12"/>
  <c r="B352" i="13"/>
  <c r="T588" i="12"/>
  <c r="G523" i="13"/>
  <c r="O709" i="12"/>
  <c r="T726" i="12"/>
  <c r="O646" i="12"/>
  <c r="O449" i="12"/>
  <c r="B384" i="13"/>
  <c r="Q454" i="12"/>
  <c r="D389" i="13"/>
  <c r="P514" i="12"/>
  <c r="C449" i="13"/>
  <c r="T543" i="12"/>
  <c r="G478" i="13"/>
  <c r="T308" i="12"/>
  <c r="G243" i="13"/>
  <c r="S373" i="12"/>
  <c r="F308" i="13"/>
  <c r="P683" i="12"/>
  <c r="S675" i="12"/>
  <c r="T341" i="12"/>
  <c r="G276" i="13"/>
  <c r="T346" i="12"/>
  <c r="G281" i="13"/>
  <c r="P635" i="12"/>
  <c r="C570" i="13"/>
  <c r="S639" i="12"/>
  <c r="F574" i="13"/>
  <c r="P460" i="12"/>
  <c r="C395" i="13"/>
  <c r="S487" i="12"/>
  <c r="F422" i="13"/>
  <c r="S404" i="12"/>
  <c r="F339" i="13"/>
  <c r="R600" i="12"/>
  <c r="E535" i="13"/>
  <c r="P721" i="12"/>
  <c r="R704" i="12"/>
  <c r="P658" i="12"/>
  <c r="S505" i="12"/>
  <c r="F440" i="13"/>
  <c r="S509" i="12"/>
  <c r="F444" i="13"/>
  <c r="Q319" i="12"/>
  <c r="D254" i="13"/>
  <c r="S309" i="12"/>
  <c r="F244" i="13"/>
  <c r="T695" i="12"/>
  <c r="R687" i="12"/>
  <c r="S353" i="12"/>
  <c r="F288" i="13"/>
  <c r="T358" i="12"/>
  <c r="G293" i="13"/>
  <c r="Q612" i="12"/>
  <c r="D547" i="13"/>
  <c r="T620" i="12"/>
  <c r="G555" i="13"/>
  <c r="R472" i="12"/>
  <c r="E407" i="13"/>
  <c r="R465" i="12"/>
  <c r="E400" i="13"/>
  <c r="S406" i="12"/>
  <c r="F341" i="13"/>
  <c r="R608" i="12"/>
  <c r="E543" i="13"/>
  <c r="S710" i="12"/>
  <c r="R703" i="12"/>
  <c r="S670" i="12"/>
  <c r="R457" i="12"/>
  <c r="E392" i="13"/>
  <c r="Q498" i="12"/>
  <c r="D433" i="13"/>
  <c r="S527" i="12"/>
  <c r="F462" i="13"/>
  <c r="P332" i="12"/>
  <c r="C267" i="13"/>
  <c r="T322" i="12"/>
  <c r="G257" i="13"/>
  <c r="Q692" i="12"/>
  <c r="T699" i="12"/>
  <c r="P365" i="12"/>
  <c r="C300" i="13"/>
  <c r="R566" i="12"/>
  <c r="E501" i="13"/>
  <c r="R616" i="12"/>
  <c r="E551" i="13"/>
  <c r="S633" i="12"/>
  <c r="F568" i="13"/>
  <c r="T477" i="12"/>
  <c r="G412" i="13"/>
  <c r="R420" i="12"/>
  <c r="E355" i="13"/>
  <c r="R589" i="12"/>
  <c r="E524" i="13"/>
  <c r="T582" i="12"/>
  <c r="G517" i="13"/>
  <c r="Q715" i="12"/>
  <c r="Q661" i="12"/>
  <c r="P494" i="12"/>
  <c r="C429" i="13"/>
  <c r="S510" i="12"/>
  <c r="F445" i="13"/>
  <c r="O537" i="12"/>
  <c r="B472" i="13"/>
  <c r="O336" i="12"/>
  <c r="B271" i="13"/>
  <c r="S313" i="12"/>
  <c r="F248" i="13"/>
  <c r="S390" i="12"/>
  <c r="F325" i="13"/>
  <c r="S684" i="12"/>
  <c r="O350" i="12"/>
  <c r="B285" i="13"/>
  <c r="Q342" i="12"/>
  <c r="D277" i="13"/>
  <c r="O559" i="12"/>
  <c r="B494" i="13"/>
  <c r="Q636" i="12"/>
  <c r="D571" i="13"/>
  <c r="P480" i="12"/>
  <c r="C415" i="13"/>
  <c r="Q461" i="12"/>
  <c r="D396" i="13"/>
  <c r="O425" i="12"/>
  <c r="B360" i="13"/>
  <c r="S601" i="12"/>
  <c r="F536" i="13"/>
  <c r="O727" i="12"/>
  <c r="Q668" i="12"/>
  <c r="T434" i="12"/>
  <c r="G369" i="13"/>
  <c r="P499" i="12"/>
  <c r="C434" i="13"/>
  <c r="T528" i="12"/>
  <c r="G463" i="13"/>
  <c r="P326" i="12"/>
  <c r="C261" i="13"/>
  <c r="R321" i="12"/>
  <c r="E256" i="13"/>
  <c r="O696" i="12"/>
  <c r="R688" i="12"/>
  <c r="P354" i="12"/>
  <c r="C289" i="13"/>
  <c r="T563" i="12"/>
  <c r="G498" i="13"/>
  <c r="O613" i="12"/>
  <c r="B548" i="13"/>
  <c r="R640" i="12"/>
  <c r="E575" i="13"/>
  <c r="P473" i="12"/>
  <c r="C408" i="13"/>
  <c r="S466" i="12"/>
  <c r="F401" i="13"/>
  <c r="O590" i="12"/>
  <c r="B525" i="13"/>
  <c r="Q606" i="12"/>
  <c r="D541" i="13"/>
  <c r="O705" i="12"/>
  <c r="T650" i="12"/>
  <c r="O518" i="12"/>
  <c r="B453" i="13"/>
  <c r="R511" i="12"/>
  <c r="E446" i="13"/>
  <c r="P536" i="12"/>
  <c r="C471" i="13"/>
  <c r="O391" i="1"/>
  <c r="O326" i="13"/>
  <c r="T330" i="12"/>
  <c r="G265" i="13"/>
  <c r="P307" i="12"/>
  <c r="C242" i="13"/>
  <c r="P673" i="12"/>
  <c r="S700" i="12"/>
  <c r="O366" i="12"/>
  <c r="B301" i="13"/>
  <c r="Q575" i="12"/>
  <c r="D510" i="13"/>
  <c r="P625" i="12"/>
  <c r="C560" i="13"/>
  <c r="R617" i="12"/>
  <c r="E552" i="13"/>
  <c r="O478" i="12"/>
  <c r="B413" i="13"/>
  <c r="S410" i="12"/>
  <c r="F345" i="13"/>
  <c r="P583" i="12"/>
  <c r="C518" i="13"/>
  <c r="S719" i="12"/>
  <c r="P662" i="12"/>
  <c r="T667" i="12"/>
  <c r="T431" i="12"/>
  <c r="G366" i="13"/>
  <c r="R458" i="12"/>
  <c r="E393" i="13"/>
  <c r="Q500" i="12"/>
  <c r="D435" i="13"/>
  <c r="T512" i="12"/>
  <c r="G447" i="13"/>
  <c r="T526" i="12"/>
  <c r="G461" i="13"/>
  <c r="Q389" i="1"/>
  <c r="Q324" i="13"/>
  <c r="R311" i="12"/>
  <c r="E246" i="13"/>
  <c r="T320" i="12"/>
  <c r="G255" i="13"/>
  <c r="T392" i="12"/>
  <c r="G327" i="13"/>
  <c r="T685" i="12"/>
  <c r="S356" i="12"/>
  <c r="F291" i="13"/>
  <c r="R560" i="12"/>
  <c r="E495" i="13"/>
  <c r="T637" i="12"/>
  <c r="G572" i="13"/>
  <c r="R629" i="12"/>
  <c r="E564" i="13"/>
  <c r="Q422" i="12"/>
  <c r="D357" i="13"/>
  <c r="R426" i="12"/>
  <c r="E361" i="13"/>
  <c r="R731" i="12"/>
  <c r="R724" i="12"/>
  <c r="Q644" i="12"/>
  <c r="P429" i="12"/>
  <c r="C364" i="13"/>
  <c r="R503" i="12"/>
  <c r="E438" i="13"/>
  <c r="O541" i="12"/>
  <c r="B476" i="13"/>
  <c r="T522" i="12"/>
  <c r="G457" i="13"/>
  <c r="O398" i="1"/>
  <c r="O333" i="13"/>
  <c r="S324" i="12"/>
  <c r="F259" i="13"/>
  <c r="Q387" i="12"/>
  <c r="D322" i="13"/>
  <c r="R369" i="12"/>
  <c r="E304" i="13"/>
  <c r="T347" i="12"/>
  <c r="G282" i="13"/>
  <c r="R351" i="12"/>
  <c r="E286" i="13"/>
  <c r="O556" i="12"/>
  <c r="B491" i="13"/>
  <c r="Q550" i="12"/>
  <c r="D485" i="13"/>
  <c r="O470" i="12"/>
  <c r="B405" i="13"/>
  <c r="R474" i="12"/>
  <c r="E409" i="13"/>
  <c r="O603" i="12"/>
  <c r="B538" i="13"/>
  <c r="R607" i="12"/>
  <c r="E542" i="13"/>
  <c r="O730" i="12"/>
  <c r="T647" i="12"/>
  <c r="Q455" i="12"/>
  <c r="D390" i="13"/>
  <c r="O515" i="12"/>
  <c r="B450" i="13"/>
  <c r="Q507" i="12"/>
  <c r="D442" i="13"/>
  <c r="P534" i="12"/>
  <c r="C469" i="13"/>
  <c r="O395" i="1"/>
  <c r="O330" i="13"/>
  <c r="O314" i="12"/>
  <c r="B249" i="13"/>
  <c r="Q395" i="12"/>
  <c r="D330" i="13"/>
  <c r="P674" i="12"/>
  <c r="R701" i="12"/>
  <c r="T355" i="12"/>
  <c r="G290" i="13"/>
  <c r="Q564" i="12"/>
  <c r="D499" i="13"/>
  <c r="P626" i="12"/>
  <c r="C561" i="13"/>
  <c r="S618" i="12"/>
  <c r="F553" i="13"/>
  <c r="P411" i="12"/>
  <c r="C346" i="13"/>
  <c r="Q415" i="12"/>
  <c r="D350" i="13"/>
  <c r="P585" i="12"/>
  <c r="C520" i="13"/>
  <c r="T720" i="12"/>
  <c r="P659" i="12"/>
  <c r="R652" i="12"/>
  <c r="T432" i="12"/>
  <c r="G367" i="13"/>
  <c r="T436" i="12"/>
  <c r="G371" i="13"/>
  <c r="T519" i="12"/>
  <c r="G454" i="13"/>
  <c r="R513" i="12"/>
  <c r="E448" i="13"/>
  <c r="P386" i="1"/>
  <c r="P321" i="13"/>
  <c r="O372" i="12"/>
  <c r="B307" i="13"/>
  <c r="P388" i="12"/>
  <c r="C323" i="13"/>
  <c r="Q678" i="12"/>
  <c r="T348" i="12"/>
  <c r="G283" i="13"/>
  <c r="T576" i="12"/>
  <c r="G511" i="13"/>
  <c r="S580" i="12"/>
  <c r="F515" i="13"/>
  <c r="R630" i="12"/>
  <c r="E565" i="13"/>
  <c r="S459" i="12"/>
  <c r="F394" i="13"/>
  <c r="T427" i="12"/>
  <c r="G362" i="13"/>
  <c r="R599" i="12"/>
  <c r="E534" i="13"/>
  <c r="R732" i="12"/>
  <c r="R725" i="12"/>
  <c r="R664" i="12"/>
  <c r="Q669" i="12"/>
  <c r="T444" i="12"/>
  <c r="G379" i="13"/>
  <c r="O504" i="12"/>
  <c r="B439" i="13"/>
  <c r="S496" i="12"/>
  <c r="F431" i="13"/>
  <c r="O548" i="12"/>
  <c r="B483" i="13"/>
  <c r="P393" i="1"/>
  <c r="P328" i="13"/>
  <c r="P315" i="12"/>
  <c r="C250" i="13"/>
  <c r="S384" i="12"/>
  <c r="F319" i="13"/>
  <c r="O698" i="12"/>
  <c r="S690" i="12"/>
  <c r="R345" i="12"/>
  <c r="E280" i="13"/>
  <c r="T553" i="12"/>
  <c r="G488" i="13"/>
  <c r="O632" i="12"/>
  <c r="B567" i="13"/>
  <c r="S471" i="12"/>
  <c r="F406" i="13"/>
  <c r="P400" i="12"/>
  <c r="C335" i="13"/>
  <c r="T405" i="12"/>
  <c r="G340" i="13"/>
  <c r="O609" i="12"/>
  <c r="B544" i="13"/>
  <c r="Q728" i="12"/>
  <c r="O648" i="12"/>
  <c r="S653" i="12"/>
  <c r="O442" i="12"/>
  <c r="B377" i="13"/>
  <c r="T516" i="12"/>
  <c r="G451" i="13"/>
  <c r="P531" i="12"/>
  <c r="C466" i="13"/>
  <c r="S523" i="12"/>
  <c r="F458" i="13"/>
  <c r="P316" i="12"/>
  <c r="C251" i="13"/>
  <c r="R334" i="12"/>
  <c r="E269" i="13"/>
  <c r="T377" i="12"/>
  <c r="G312" i="13"/>
  <c r="O382" i="12"/>
  <c r="B317" i="13"/>
  <c r="P337" i="12"/>
  <c r="C272" i="13"/>
  <c r="R364" i="12"/>
  <c r="E299" i="13"/>
  <c r="P557" i="12"/>
  <c r="C492" i="13"/>
  <c r="S623" i="12"/>
  <c r="F558" i="13"/>
  <c r="O483" i="12"/>
  <c r="B418" i="13"/>
  <c r="S475" i="12"/>
  <c r="F410" i="13"/>
  <c r="P417" i="12"/>
  <c r="C352" i="13"/>
  <c r="S588" i="12"/>
  <c r="F523" i="13"/>
  <c r="P709" i="12"/>
  <c r="Q726" i="12"/>
  <c r="P646" i="12"/>
  <c r="Q449" i="12"/>
  <c r="D384" i="13"/>
  <c r="R454" i="12"/>
  <c r="E389" i="13"/>
  <c r="T514" i="12"/>
  <c r="G449" i="13"/>
  <c r="R543" i="12"/>
  <c r="E478" i="13"/>
  <c r="P308" i="12"/>
  <c r="C243" i="13"/>
  <c r="T373" i="12"/>
  <c r="G308" i="13"/>
  <c r="R683" i="12"/>
  <c r="Q675" i="12"/>
  <c r="O341" i="12"/>
  <c r="B276" i="13"/>
  <c r="R346" i="12"/>
  <c r="E281" i="13"/>
  <c r="Q635" i="12"/>
  <c r="D570" i="13"/>
  <c r="T639" i="12"/>
  <c r="G574" i="13"/>
  <c r="S460" i="12"/>
  <c r="F395" i="13"/>
  <c r="T487" i="12"/>
  <c r="G422" i="13"/>
  <c r="O404" i="12"/>
  <c r="B339" i="13"/>
  <c r="T600" i="12"/>
  <c r="G535" i="13"/>
  <c r="Q721" i="12"/>
  <c r="S704" i="12"/>
  <c r="R658" i="12"/>
  <c r="O438" i="12"/>
  <c r="B373" i="13"/>
  <c r="R505" i="12"/>
  <c r="E440" i="13"/>
  <c r="O547" i="12"/>
  <c r="B482" i="13"/>
  <c r="P310" i="12"/>
  <c r="C245" i="13"/>
  <c r="R319" i="12"/>
  <c r="E254" i="13"/>
  <c r="Q380" i="12"/>
  <c r="D315" i="13"/>
  <c r="Q695" i="12"/>
  <c r="P361" i="12"/>
  <c r="C296" i="13"/>
  <c r="P353" i="12"/>
  <c r="C288" i="13"/>
  <c r="O558" i="12"/>
  <c r="B493" i="13"/>
  <c r="S612" i="12"/>
  <c r="F547" i="13"/>
  <c r="O479" i="12"/>
  <c r="B414" i="13"/>
  <c r="S472" i="12"/>
  <c r="F407" i="13"/>
  <c r="O401" i="12"/>
  <c r="B336" i="13"/>
  <c r="Q406" i="12"/>
  <c r="D341" i="13"/>
  <c r="O610" i="12"/>
  <c r="B545" i="13"/>
  <c r="T710" i="12"/>
  <c r="O654" i="12"/>
  <c r="T670" i="12"/>
  <c r="O517" i="12"/>
  <c r="B452" i="13"/>
  <c r="S498" i="12"/>
  <c r="F433" i="13"/>
  <c r="O525" i="12"/>
  <c r="B460" i="13"/>
  <c r="O323" i="12"/>
  <c r="B258" i="13"/>
  <c r="Q332" i="12"/>
  <c r="D267" i="13"/>
  <c r="S378" i="12"/>
  <c r="F313" i="13"/>
  <c r="R692" i="12"/>
  <c r="P338" i="12"/>
  <c r="C273" i="13"/>
  <c r="Q365" i="12"/>
  <c r="D300" i="13"/>
  <c r="O624" i="12"/>
  <c r="B559" i="13"/>
  <c r="S616" i="12"/>
  <c r="F551" i="13"/>
  <c r="O484" i="12"/>
  <c r="B419" i="13"/>
  <c r="R477" i="12"/>
  <c r="E412" i="13"/>
  <c r="O418" i="12"/>
  <c r="B353" i="13"/>
  <c r="T589" i="12"/>
  <c r="G524" i="13"/>
  <c r="O722" i="12"/>
  <c r="R715" i="12"/>
  <c r="O494" i="12"/>
  <c r="B429" i="13"/>
  <c r="R510" i="12"/>
  <c r="E445" i="13"/>
  <c r="P537" i="12"/>
  <c r="C472" i="13"/>
  <c r="P336" i="12"/>
  <c r="C271" i="13"/>
  <c r="T313" i="12"/>
  <c r="G248" i="13"/>
  <c r="O390" i="12"/>
  <c r="B325" i="13"/>
  <c r="R684" i="12"/>
  <c r="P350" i="12"/>
  <c r="C285" i="13"/>
  <c r="T342" i="12"/>
  <c r="G277" i="13"/>
  <c r="P559" i="12"/>
  <c r="C494" i="13"/>
  <c r="T636" i="12"/>
  <c r="G571" i="13"/>
  <c r="O480" i="12"/>
  <c r="B415" i="13"/>
  <c r="R461" i="12"/>
  <c r="E396" i="13"/>
  <c r="P425" i="12"/>
  <c r="C360" i="13"/>
  <c r="T601" i="12"/>
  <c r="G536" i="13"/>
  <c r="P727" i="12"/>
  <c r="T668" i="12"/>
  <c r="S434" i="12"/>
  <c r="F369" i="13"/>
  <c r="O499" i="12"/>
  <c r="B434" i="13"/>
  <c r="Q528" i="12"/>
  <c r="D463" i="13"/>
  <c r="O326" i="12"/>
  <c r="B261" i="13"/>
  <c r="S321" i="12"/>
  <c r="F256" i="13"/>
  <c r="P696" i="12"/>
  <c r="S688" i="12"/>
  <c r="O354" i="12"/>
  <c r="B289" i="13"/>
  <c r="R563" i="12"/>
  <c r="E498" i="13"/>
  <c r="P613" i="12"/>
  <c r="C548" i="13"/>
  <c r="T640" i="12"/>
  <c r="G575" i="13"/>
  <c r="O473" i="12"/>
  <c r="B408" i="13"/>
  <c r="T466" i="12"/>
  <c r="G401" i="13"/>
  <c r="P590" i="12"/>
  <c r="C525" i="13"/>
  <c r="R606" i="12"/>
  <c r="E541" i="13"/>
  <c r="P705" i="12"/>
  <c r="R650" i="12"/>
  <c r="T518" i="12"/>
  <c r="G453" i="13"/>
  <c r="T511" i="12"/>
  <c r="G446" i="13"/>
  <c r="S536" i="12"/>
  <c r="F471" i="13"/>
  <c r="S390" i="1"/>
  <c r="S325" i="13"/>
  <c r="Q330" i="12"/>
  <c r="D265" i="13"/>
  <c r="S307" i="12"/>
  <c r="F242" i="13"/>
  <c r="R673" i="12"/>
  <c r="Q700" i="12"/>
  <c r="P366" i="12"/>
  <c r="C301" i="13"/>
  <c r="S575" i="12"/>
  <c r="F510" i="13"/>
  <c r="Q625" i="12"/>
  <c r="D560" i="13"/>
  <c r="T617" i="12"/>
  <c r="G552" i="13"/>
  <c r="R478" i="12"/>
  <c r="E413" i="13"/>
  <c r="Q410" i="12"/>
  <c r="D345" i="13"/>
  <c r="T583" i="12"/>
  <c r="G518" i="13"/>
  <c r="R719" i="12"/>
  <c r="R662" i="12"/>
  <c r="R667" i="12"/>
  <c r="Q431" i="12"/>
  <c r="D366" i="13"/>
  <c r="O491" i="12"/>
  <c r="B426" i="13"/>
  <c r="R500" i="12"/>
  <c r="E435" i="13"/>
  <c r="O545" i="12"/>
  <c r="B480" i="13"/>
  <c r="Q526" i="12"/>
  <c r="D461" i="13"/>
  <c r="S311" i="12"/>
  <c r="F246" i="13"/>
  <c r="P375" i="12"/>
  <c r="C310" i="13"/>
  <c r="Q392" i="12"/>
  <c r="D327" i="13"/>
  <c r="O339" i="12"/>
  <c r="B274" i="13"/>
  <c r="T356" i="12"/>
  <c r="G291" i="13"/>
  <c r="O573" i="12"/>
  <c r="B508" i="13"/>
  <c r="S637" i="12"/>
  <c r="F572" i="13"/>
  <c r="P462" i="12"/>
  <c r="C397" i="13"/>
  <c r="S422" i="12"/>
  <c r="F357" i="13"/>
  <c r="O595" i="12"/>
  <c r="B530" i="13"/>
  <c r="S731" i="12"/>
  <c r="O651" i="12"/>
  <c r="S644" i="12"/>
  <c r="O429" i="12"/>
  <c r="B364" i="13"/>
  <c r="S503" i="12"/>
  <c r="F438" i="13"/>
  <c r="P541" i="12"/>
  <c r="C476" i="13"/>
  <c r="Q522" i="12"/>
  <c r="D457" i="13"/>
  <c r="R398" i="1"/>
  <c r="R333" i="13"/>
  <c r="P324" i="12"/>
  <c r="C259" i="13"/>
  <c r="O387" i="12"/>
  <c r="B322" i="13"/>
  <c r="S369" i="12"/>
  <c r="F304" i="13"/>
  <c r="O347" i="12"/>
  <c r="B282" i="13"/>
  <c r="T351" i="12"/>
  <c r="G286" i="13"/>
  <c r="P556" i="12"/>
  <c r="C491" i="13"/>
  <c r="R550" i="12"/>
  <c r="E485" i="13"/>
  <c r="P470" i="12"/>
  <c r="C405" i="13"/>
  <c r="S474" i="12"/>
  <c r="F409" i="13"/>
  <c r="P603" i="12"/>
  <c r="C538" i="13"/>
  <c r="S607" i="12"/>
  <c r="F542" i="13"/>
  <c r="P730" i="12"/>
  <c r="S647" i="12"/>
  <c r="T455" i="12"/>
  <c r="G390" i="13"/>
  <c r="T515" i="12"/>
  <c r="G450" i="13"/>
  <c r="S507" i="12"/>
  <c r="F442" i="13"/>
  <c r="R534" i="12"/>
  <c r="E469" i="13"/>
  <c r="Q314" i="12"/>
  <c r="D249" i="13"/>
  <c r="R395" i="12"/>
  <c r="E330" i="13"/>
  <c r="T674" i="12"/>
  <c r="S701" i="12"/>
  <c r="Q355" i="12"/>
  <c r="D290" i="13"/>
  <c r="R564" i="12"/>
  <c r="E499" i="13"/>
  <c r="Q626" i="12"/>
  <c r="D561" i="13"/>
  <c r="T618" i="12"/>
  <c r="G553" i="13"/>
  <c r="S411" i="12"/>
  <c r="F346" i="13"/>
  <c r="T415" i="12"/>
  <c r="G350" i="13"/>
  <c r="Q585" i="12"/>
  <c r="D520" i="13"/>
  <c r="Q720" i="12"/>
  <c r="Q659" i="12"/>
  <c r="T652" i="12"/>
  <c r="S432" i="12"/>
  <c r="F367" i="13"/>
  <c r="P492" i="12"/>
  <c r="C427" i="13"/>
  <c r="S519" i="12"/>
  <c r="F454" i="13"/>
  <c r="O546" i="12"/>
  <c r="B481" i="13"/>
  <c r="Q386" i="1"/>
  <c r="Q321" i="13"/>
  <c r="P327" i="12"/>
  <c r="C262" i="13"/>
  <c r="Q372" i="12"/>
  <c r="D307" i="13"/>
  <c r="O686" i="12"/>
  <c r="T678" i="12"/>
  <c r="T367" i="12"/>
  <c r="G302" i="13"/>
  <c r="R576" i="12"/>
  <c r="E511" i="13"/>
  <c r="O638" i="12"/>
  <c r="B573" i="13"/>
  <c r="S630" i="12"/>
  <c r="F565" i="13"/>
  <c r="O423" i="12"/>
  <c r="B358" i="13"/>
  <c r="R427" i="12"/>
  <c r="E362" i="13"/>
  <c r="O597" i="12"/>
  <c r="B532" i="13"/>
  <c r="S732" i="12"/>
  <c r="O671" i="12"/>
  <c r="Q664" i="12"/>
  <c r="Q444" i="12"/>
  <c r="D379" i="13"/>
  <c r="P504" i="12"/>
  <c r="C439" i="13"/>
  <c r="R496" i="12"/>
  <c r="E431" i="13"/>
  <c r="P548" i="12"/>
  <c r="C483" i="13"/>
  <c r="R393" i="1"/>
  <c r="R328" i="13"/>
  <c r="O315" i="12"/>
  <c r="B250" i="13"/>
  <c r="P384" i="12"/>
  <c r="C319" i="13"/>
  <c r="P698" i="12"/>
  <c r="R690" i="12"/>
  <c r="O345" i="12"/>
  <c r="B280" i="13"/>
  <c r="R553" i="12"/>
  <c r="E488" i="13"/>
  <c r="P632" i="12"/>
  <c r="C567" i="13"/>
  <c r="Q471" i="12"/>
  <c r="D406" i="13"/>
  <c r="O400" i="12"/>
  <c r="B335" i="13"/>
  <c r="P405" i="12"/>
  <c r="C340" i="13"/>
  <c r="P609" i="12"/>
  <c r="C544" i="13"/>
  <c r="R728" i="12"/>
  <c r="P648" i="12"/>
  <c r="Q653" i="12"/>
  <c r="S442" i="12"/>
  <c r="F377" i="13"/>
  <c r="Q516" i="12"/>
  <c r="D451" i="13"/>
  <c r="T531" i="12"/>
  <c r="G466" i="13"/>
  <c r="R523" i="12"/>
  <c r="E458" i="13"/>
  <c r="O387" i="1"/>
  <c r="O322" i="13"/>
  <c r="R316" i="12"/>
  <c r="E251" i="13"/>
  <c r="T334" i="12"/>
  <c r="G269" i="13"/>
  <c r="O377" i="12"/>
  <c r="B312" i="13"/>
  <c r="P382" i="12"/>
  <c r="C317" i="13"/>
  <c r="O337" i="12"/>
  <c r="B272" i="13"/>
  <c r="S364" i="12"/>
  <c r="F299" i="13"/>
  <c r="T557" i="12"/>
  <c r="G492" i="13"/>
  <c r="Q623" i="12"/>
  <c r="D558" i="13"/>
  <c r="R483" i="12"/>
  <c r="E418" i="13"/>
  <c r="R475" i="12"/>
  <c r="E410" i="13"/>
  <c r="S417" i="12"/>
  <c r="F352" i="13"/>
  <c r="Q588" i="12"/>
  <c r="D523" i="13"/>
  <c r="S709" i="12"/>
  <c r="R726" i="12"/>
  <c r="Q646" i="12"/>
  <c r="O433" i="12"/>
  <c r="B368" i="13"/>
  <c r="T449" i="12"/>
  <c r="G384" i="13"/>
  <c r="P497" i="12"/>
  <c r="C432" i="13"/>
  <c r="R514" i="12"/>
  <c r="E449" i="13"/>
  <c r="P394" i="1"/>
  <c r="P329" i="13"/>
  <c r="S312" i="12"/>
  <c r="F247" i="13"/>
  <c r="R308" i="12"/>
  <c r="E243" i="13"/>
  <c r="T394" i="12"/>
  <c r="G329" i="13"/>
  <c r="S683" i="12"/>
  <c r="O349" i="12"/>
  <c r="B284" i="13"/>
  <c r="Q341" i="12"/>
  <c r="D276" i="13"/>
  <c r="O569" i="12"/>
  <c r="B504" i="13"/>
  <c r="T635" i="12"/>
  <c r="G570" i="13"/>
  <c r="O467" i="12"/>
  <c r="B402" i="13"/>
  <c r="T460" i="12"/>
  <c r="G395" i="13"/>
  <c r="O424" i="12"/>
  <c r="B359" i="13"/>
  <c r="P404" i="12"/>
  <c r="C339" i="13"/>
  <c r="O598" i="12"/>
  <c r="B533" i="13"/>
  <c r="T721" i="12"/>
  <c r="O642" i="12"/>
  <c r="Q658" i="12"/>
  <c r="P438" i="12"/>
  <c r="C373" i="13"/>
  <c r="Q505" i="12"/>
  <c r="D440" i="13"/>
  <c r="P547" i="12"/>
  <c r="C482" i="13"/>
  <c r="Q310" i="12"/>
  <c r="D245" i="13"/>
  <c r="T319" i="12"/>
  <c r="G254" i="13"/>
  <c r="O380" i="12"/>
  <c r="B315" i="13"/>
  <c r="S695" i="12"/>
  <c r="Q361" i="12"/>
  <c r="D296" i="13"/>
  <c r="Q353" i="12"/>
  <c r="D288" i="13"/>
  <c r="P558" i="12"/>
  <c r="C493" i="13"/>
  <c r="R612" i="12"/>
  <c r="E547" i="13"/>
  <c r="P479" i="12"/>
  <c r="C414" i="13"/>
  <c r="Q472" i="12"/>
  <c r="D407" i="13"/>
  <c r="T401" i="12"/>
  <c r="G336" i="13"/>
  <c r="R406" i="12"/>
  <c r="E341" i="13"/>
  <c r="P610" i="12"/>
  <c r="C545" i="13"/>
  <c r="R710" i="12"/>
  <c r="P654" i="12"/>
  <c r="Q670" i="12"/>
  <c r="AS256" i="12"/>
  <c r="AG256" i="12"/>
  <c r="AQ256" i="12"/>
  <c r="AE256" i="12"/>
  <c r="AO256" i="12"/>
  <c r="AN256" i="12"/>
  <c r="AI256" i="12"/>
  <c r="AH256" i="12"/>
  <c r="AR256" i="12"/>
  <c r="AM256" i="12"/>
  <c r="AJ256" i="12"/>
  <c r="AF256" i="12"/>
  <c r="AP256" i="12"/>
  <c r="AL256" i="12"/>
  <c r="AK256" i="12"/>
  <c r="AS252" i="12"/>
  <c r="AG252" i="12"/>
  <c r="AQ252" i="12"/>
  <c r="AE252" i="12"/>
  <c r="AO252" i="12"/>
  <c r="AK252" i="12"/>
  <c r="AJ252" i="12"/>
  <c r="AH252" i="12"/>
  <c r="AP252" i="12"/>
  <c r="AL252" i="12"/>
  <c r="AI252" i="12"/>
  <c r="AN252" i="12"/>
  <c r="AM252" i="12"/>
  <c r="AF252" i="12"/>
  <c r="AR252" i="12"/>
  <c r="AJ271" i="12"/>
  <c r="AH271" i="12"/>
  <c r="AR271" i="12"/>
  <c r="AF271" i="12"/>
  <c r="AN271" i="12"/>
  <c r="AG271" i="12"/>
  <c r="AE271" i="12"/>
  <c r="AM271" i="12"/>
  <c r="AK271" i="12"/>
  <c r="AQ271" i="12"/>
  <c r="AO271" i="12"/>
  <c r="AS271" i="12"/>
  <c r="AP271" i="12"/>
  <c r="AL271" i="12"/>
  <c r="AI271" i="12"/>
  <c r="AQ220" i="12"/>
  <c r="AE220" i="12"/>
  <c r="AI220" i="12"/>
  <c r="AN220" i="12"/>
  <c r="AH220" i="12"/>
  <c r="AR220" i="12"/>
  <c r="AO220" i="12"/>
  <c r="AK220" i="12"/>
  <c r="AP220" i="12"/>
  <c r="AJ220" i="12"/>
  <c r="AG220" i="12"/>
  <c r="AF220" i="12"/>
  <c r="AS220" i="12"/>
  <c r="AL220" i="12"/>
  <c r="AM220" i="12"/>
  <c r="AM266" i="12"/>
  <c r="AK266" i="12"/>
  <c r="AI266" i="12"/>
  <c r="AH266" i="12"/>
  <c r="AR266" i="12"/>
  <c r="AQ266" i="12"/>
  <c r="AO266" i="12"/>
  <c r="AG266" i="12"/>
  <c r="AE266" i="12"/>
  <c r="AF266" i="12"/>
  <c r="AP266" i="12"/>
  <c r="AN266" i="12"/>
  <c r="AL266" i="12"/>
  <c r="AJ266" i="12"/>
  <c r="AS266" i="12"/>
  <c r="AK246" i="12"/>
  <c r="AI246" i="12"/>
  <c r="AN246" i="12"/>
  <c r="AG246" i="12"/>
  <c r="AM246" i="12"/>
  <c r="AJ246" i="12"/>
  <c r="AE246" i="12"/>
  <c r="AR246" i="12"/>
  <c r="AO246" i="12"/>
  <c r="AS246" i="12"/>
  <c r="AQ246" i="12"/>
  <c r="AF246" i="12"/>
  <c r="AP246" i="12"/>
  <c r="AL246" i="12"/>
  <c r="AH246" i="12"/>
  <c r="AQ244" i="12"/>
  <c r="AE244" i="12"/>
  <c r="AO244" i="12"/>
  <c r="AN244" i="12"/>
  <c r="AI244" i="12"/>
  <c r="AH244" i="12"/>
  <c r="AF244" i="12"/>
  <c r="AS244" i="12"/>
  <c r="AG244" i="12"/>
  <c r="AR244" i="12"/>
  <c r="AP244" i="12"/>
  <c r="AJ244" i="12"/>
  <c r="AL244" i="12"/>
  <c r="AK244" i="12"/>
  <c r="AM244" i="12"/>
  <c r="AH251" i="12"/>
  <c r="AR251" i="12"/>
  <c r="AF251" i="12"/>
  <c r="AK251" i="12"/>
  <c r="AS251" i="12"/>
  <c r="AG251" i="12"/>
  <c r="AP251" i="12"/>
  <c r="AO251" i="12"/>
  <c r="AM251" i="12"/>
  <c r="AI251" i="12"/>
  <c r="AN251" i="12"/>
  <c r="AE251" i="12"/>
  <c r="AQ251" i="12"/>
  <c r="AL251" i="12"/>
  <c r="AJ251" i="12"/>
  <c r="AQ232" i="12"/>
  <c r="AE232" i="12"/>
  <c r="AO232" i="12"/>
  <c r="AH232" i="12"/>
  <c r="AP232" i="12"/>
  <c r="AN232" i="12"/>
  <c r="AI232" i="12"/>
  <c r="AR232" i="12"/>
  <c r="AK232" i="12"/>
  <c r="AJ232" i="12"/>
  <c r="AF232" i="12"/>
  <c r="AS232" i="12"/>
  <c r="AG232" i="12"/>
  <c r="AM232" i="12"/>
  <c r="AL232" i="12"/>
  <c r="AS264" i="12"/>
  <c r="AG264" i="12"/>
  <c r="AQ264" i="12"/>
  <c r="AE264" i="12"/>
  <c r="AO264" i="12"/>
  <c r="AH264" i="12"/>
  <c r="AP264" i="12"/>
  <c r="AN264" i="12"/>
  <c r="AK264" i="12"/>
  <c r="AI264" i="12"/>
  <c r="AJ264" i="12"/>
  <c r="AL264" i="12"/>
  <c r="AF264" i="12"/>
  <c r="AM264" i="12"/>
  <c r="AR264" i="12"/>
  <c r="AQ236" i="12"/>
  <c r="AE236" i="12"/>
  <c r="AO236" i="12"/>
  <c r="AF236" i="12"/>
  <c r="AM236" i="12"/>
  <c r="AH236" i="12"/>
  <c r="AR236" i="12"/>
  <c r="AS236" i="12"/>
  <c r="AL236" i="12"/>
  <c r="AG236" i="12"/>
  <c r="AN236" i="12"/>
  <c r="AK236" i="12"/>
  <c r="AP236" i="12"/>
  <c r="AJ236" i="12"/>
  <c r="AI236" i="12"/>
  <c r="AP257" i="12"/>
  <c r="AN257" i="12"/>
  <c r="AL257" i="12"/>
  <c r="AQ257" i="12"/>
  <c r="AI257" i="12"/>
  <c r="AK257" i="12"/>
  <c r="AH257" i="12"/>
  <c r="AE257" i="12"/>
  <c r="AS257" i="12"/>
  <c r="AR257" i="12"/>
  <c r="AO257" i="12"/>
  <c r="AF257" i="12"/>
  <c r="AM257" i="12"/>
  <c r="AJ257" i="12"/>
  <c r="AG257" i="12"/>
  <c r="AM258" i="12"/>
  <c r="AK258" i="12"/>
  <c r="AI258" i="12"/>
  <c r="AQ258" i="12"/>
  <c r="AJ258" i="12"/>
  <c r="AP258" i="12"/>
  <c r="AN258" i="12"/>
  <c r="AG258" i="12"/>
  <c r="AO258" i="12"/>
  <c r="AH258" i="12"/>
  <c r="AL258" i="12"/>
  <c r="AE258" i="12"/>
  <c r="AF258" i="12"/>
  <c r="AR258" i="12"/>
  <c r="AS258" i="12"/>
  <c r="AM262" i="12"/>
  <c r="AK262" i="12"/>
  <c r="AI262" i="12"/>
  <c r="AE262" i="12"/>
  <c r="AO262" i="12"/>
  <c r="AN262" i="12"/>
  <c r="AS262" i="12"/>
  <c r="AQ262" i="12"/>
  <c r="AJ262" i="12"/>
  <c r="AH262" i="12"/>
  <c r="AF262" i="12"/>
  <c r="AR262" i="12"/>
  <c r="AP262" i="12"/>
  <c r="AG262" i="12"/>
  <c r="AL262" i="12"/>
  <c r="AJ275" i="12"/>
  <c r="AH275" i="12"/>
  <c r="AR275" i="12"/>
  <c r="AF275" i="12"/>
  <c r="AQ275" i="12"/>
  <c r="AL275" i="12"/>
  <c r="AK275" i="12"/>
  <c r="AP275" i="12"/>
  <c r="AN275" i="12"/>
  <c r="AG275" i="12"/>
  <c r="AO275" i="12"/>
  <c r="AI275" i="12"/>
  <c r="AM275" i="12"/>
  <c r="AE275" i="12"/>
  <c r="AS275" i="12"/>
  <c r="AK230" i="12"/>
  <c r="AI230" i="12"/>
  <c r="AH230" i="12"/>
  <c r="AN230" i="12"/>
  <c r="AF230" i="12"/>
  <c r="AL230" i="12"/>
  <c r="AG230" i="12"/>
  <c r="AP230" i="12"/>
  <c r="AJ230" i="12"/>
  <c r="AS230" i="12"/>
  <c r="AR230" i="12"/>
  <c r="AO230" i="12"/>
  <c r="AM230" i="12"/>
  <c r="AQ230" i="12"/>
  <c r="AE230" i="12"/>
  <c r="AN233" i="12"/>
  <c r="AL233" i="12"/>
  <c r="AG233" i="12"/>
  <c r="AP233" i="12"/>
  <c r="AR233" i="12"/>
  <c r="AJ233" i="12"/>
  <c r="AE233" i="12"/>
  <c r="AQ233" i="12"/>
  <c r="AO233" i="12"/>
  <c r="AS233" i="12"/>
  <c r="AM233" i="12"/>
  <c r="AK233" i="12"/>
  <c r="AH233" i="12"/>
  <c r="AF233" i="12"/>
  <c r="AI233" i="12"/>
  <c r="AK234" i="12"/>
  <c r="AI234" i="12"/>
  <c r="AF234" i="12"/>
  <c r="AO234" i="12"/>
  <c r="AS234" i="12"/>
  <c r="AM234" i="12"/>
  <c r="AJ234" i="12"/>
  <c r="AG234" i="12"/>
  <c r="AH234" i="12"/>
  <c r="AQ234" i="12"/>
  <c r="AP234" i="12"/>
  <c r="AE234" i="12"/>
  <c r="AN234" i="12"/>
  <c r="AL234" i="12"/>
  <c r="AR234" i="12"/>
  <c r="AN221" i="12"/>
  <c r="AG221" i="12"/>
  <c r="AM221" i="12"/>
  <c r="AH221" i="12"/>
  <c r="AS221" i="12"/>
  <c r="AQ221" i="12"/>
  <c r="AL221" i="12"/>
  <c r="AF221" i="12"/>
  <c r="AR221" i="12"/>
  <c r="AI221" i="12"/>
  <c r="AE221" i="12"/>
  <c r="AP221" i="12"/>
  <c r="AO221" i="12"/>
  <c r="AJ221" i="12"/>
  <c r="AK221" i="12"/>
  <c r="AQ248" i="12"/>
  <c r="AE248" i="12"/>
  <c r="AO248" i="12"/>
  <c r="AL248" i="12"/>
  <c r="AG248" i="12"/>
  <c r="AR248" i="12"/>
  <c r="AN248" i="12"/>
  <c r="AJ248" i="12"/>
  <c r="AP248" i="12"/>
  <c r="AK248" i="12"/>
  <c r="AF248" i="12"/>
  <c r="AH248" i="12"/>
  <c r="AM248" i="12"/>
  <c r="AS248" i="12"/>
  <c r="AI248" i="12"/>
  <c r="AM254" i="12"/>
  <c r="AK254" i="12"/>
  <c r="AI254" i="12"/>
  <c r="AN254" i="12"/>
  <c r="AF254" i="12"/>
  <c r="AR254" i="12"/>
  <c r="AP254" i="12"/>
  <c r="AJ254" i="12"/>
  <c r="AS254" i="12"/>
  <c r="AL254" i="12"/>
  <c r="AO254" i="12"/>
  <c r="AH254" i="12"/>
  <c r="AE254" i="12"/>
  <c r="AG254" i="12"/>
  <c r="AQ254" i="12"/>
  <c r="AH223" i="12"/>
  <c r="AP223" i="12"/>
  <c r="AL223" i="12"/>
  <c r="AF223" i="12"/>
  <c r="AG223" i="12"/>
  <c r="AQ223" i="12"/>
  <c r="AO223" i="12"/>
  <c r="AS223" i="12"/>
  <c r="AR223" i="12"/>
  <c r="AN223" i="12"/>
  <c r="AK223" i="12"/>
  <c r="AJ223" i="12"/>
  <c r="AI223" i="12"/>
  <c r="AM223" i="12"/>
  <c r="AE223" i="12"/>
  <c r="AN237" i="12"/>
  <c r="AL237" i="12"/>
  <c r="AS237" i="12"/>
  <c r="AE237" i="12"/>
  <c r="AM237" i="12"/>
  <c r="AI237" i="12"/>
  <c r="AG237" i="12"/>
  <c r="AR237" i="12"/>
  <c r="AQ237" i="12"/>
  <c r="AK237" i="12"/>
  <c r="AJ237" i="12"/>
  <c r="AF237" i="12"/>
  <c r="AP237" i="12"/>
  <c r="AH237" i="12"/>
  <c r="AO237" i="12"/>
  <c r="AH239" i="12"/>
  <c r="AR239" i="12"/>
  <c r="AF239" i="12"/>
  <c r="AQ239" i="12"/>
  <c r="AL239" i="12"/>
  <c r="AN239" i="12"/>
  <c r="AG239" i="12"/>
  <c r="AS239" i="12"/>
  <c r="AO239" i="12"/>
  <c r="AJ239" i="12"/>
  <c r="AP239" i="12"/>
  <c r="AI239" i="12"/>
  <c r="AE239" i="12"/>
  <c r="AM239" i="12"/>
  <c r="AK239" i="12"/>
  <c r="AH235" i="12"/>
  <c r="AR235" i="12"/>
  <c r="AF235" i="12"/>
  <c r="AE235" i="12"/>
  <c r="AN235" i="12"/>
  <c r="AO235" i="12"/>
  <c r="AP235" i="12"/>
  <c r="AL235" i="12"/>
  <c r="AI235" i="12"/>
  <c r="AM235" i="12"/>
  <c r="AS235" i="12"/>
  <c r="AQ235" i="12"/>
  <c r="AK235" i="12"/>
  <c r="AG235" i="12"/>
  <c r="AJ235" i="12"/>
  <c r="AP269" i="12"/>
  <c r="AN269" i="12"/>
  <c r="AL269" i="12"/>
  <c r="AK269" i="12"/>
  <c r="AF269" i="12"/>
  <c r="AE269" i="12"/>
  <c r="AR269" i="12"/>
  <c r="AM269" i="12"/>
  <c r="AS269" i="12"/>
  <c r="AO269" i="12"/>
  <c r="AH269" i="12"/>
  <c r="AI269" i="12"/>
  <c r="AG269" i="12"/>
  <c r="AQ269" i="12"/>
  <c r="AJ269" i="12"/>
  <c r="AQ240" i="12"/>
  <c r="AE240" i="12"/>
  <c r="AO240" i="12"/>
  <c r="AR240" i="12"/>
  <c r="AK240" i="12"/>
  <c r="AP240" i="12"/>
  <c r="AI240" i="12"/>
  <c r="AN240" i="12"/>
  <c r="AJ240" i="12"/>
  <c r="AH240" i="12"/>
  <c r="AG240" i="12"/>
  <c r="AF240" i="12"/>
  <c r="AS240" i="12"/>
  <c r="AM240" i="12"/>
  <c r="AL240" i="12"/>
  <c r="AK242" i="12"/>
  <c r="AI242" i="12"/>
  <c r="AP242" i="12"/>
  <c r="AJ242" i="12"/>
  <c r="AN242" i="12"/>
  <c r="AO242" i="12"/>
  <c r="AL242" i="12"/>
  <c r="AF242" i="12"/>
  <c r="AS242" i="12"/>
  <c r="AR242" i="12"/>
  <c r="AG242" i="12"/>
  <c r="AE242" i="12"/>
  <c r="AQ242" i="12"/>
  <c r="AH242" i="12"/>
  <c r="AM242" i="12"/>
  <c r="AP265" i="12"/>
  <c r="AN265" i="12"/>
  <c r="AL265" i="12"/>
  <c r="AH265" i="12"/>
  <c r="AR265" i="12"/>
  <c r="AQ265" i="12"/>
  <c r="AS265" i="12"/>
  <c r="AM265" i="12"/>
  <c r="AI265" i="12"/>
  <c r="AJ265" i="12"/>
  <c r="AG265" i="12"/>
  <c r="AF265" i="12"/>
  <c r="AO265" i="12"/>
  <c r="AK265" i="12"/>
  <c r="AE265" i="12"/>
  <c r="AN225" i="12"/>
  <c r="AL225" i="12"/>
  <c r="AJ225" i="12"/>
  <c r="AS225" i="12"/>
  <c r="AE225" i="12"/>
  <c r="AK225" i="12"/>
  <c r="AH225" i="12"/>
  <c r="AP225" i="12"/>
  <c r="AI225" i="12"/>
  <c r="AR225" i="12"/>
  <c r="AQ225" i="12"/>
  <c r="AO225" i="12"/>
  <c r="AM225" i="12"/>
  <c r="AF225" i="12"/>
  <c r="AG225" i="12"/>
  <c r="AN241" i="12"/>
  <c r="AL241" i="12"/>
  <c r="AQ241" i="12"/>
  <c r="AJ241" i="12"/>
  <c r="AS241" i="12"/>
  <c r="AK241" i="12"/>
  <c r="AH241" i="12"/>
  <c r="AF241" i="12"/>
  <c r="AO241" i="12"/>
  <c r="AG241" i="12"/>
  <c r="AE241" i="12"/>
  <c r="AR241" i="12"/>
  <c r="AP241" i="12"/>
  <c r="AI241" i="12"/>
  <c r="AM241" i="12"/>
  <c r="AN229" i="12"/>
  <c r="AL229" i="12"/>
  <c r="AI229" i="12"/>
  <c r="AM229" i="12"/>
  <c r="AF229" i="12"/>
  <c r="AG229" i="12"/>
  <c r="AR229" i="12"/>
  <c r="AE229" i="12"/>
  <c r="AQ229" i="12"/>
  <c r="AP229" i="12"/>
  <c r="AO229" i="12"/>
  <c r="AJ229" i="12"/>
  <c r="AS229" i="12"/>
  <c r="AK229" i="12"/>
  <c r="AH229" i="12"/>
  <c r="AJ263" i="12"/>
  <c r="AH263" i="12"/>
  <c r="AR263" i="12"/>
  <c r="AF263" i="12"/>
  <c r="AE263" i="12"/>
  <c r="AO263" i="12"/>
  <c r="AN263" i="12"/>
  <c r="AQ263" i="12"/>
  <c r="AS263" i="12"/>
  <c r="AL263" i="12"/>
  <c r="AK263" i="12"/>
  <c r="AG263" i="12"/>
  <c r="AI263" i="12"/>
  <c r="AP263" i="12"/>
  <c r="AM263" i="12"/>
  <c r="AK218" i="12"/>
  <c r="AM218" i="12"/>
  <c r="AP218" i="12"/>
  <c r="AI218" i="12"/>
  <c r="AN218" i="12"/>
  <c r="AJ218" i="12"/>
  <c r="AF218" i="12"/>
  <c r="AE218" i="12"/>
  <c r="AO218" i="12"/>
  <c r="AL218" i="12"/>
  <c r="AH218" i="12"/>
  <c r="AR218" i="12"/>
  <c r="AQ218" i="12"/>
  <c r="AG218" i="12"/>
  <c r="AS218" i="12"/>
  <c r="AH243" i="12"/>
  <c r="AR243" i="12"/>
  <c r="AF243" i="12"/>
  <c r="AO243" i="12"/>
  <c r="AJ243" i="12"/>
  <c r="AE243" i="12"/>
  <c r="AP243" i="12"/>
  <c r="AQ243" i="12"/>
  <c r="AL243" i="12"/>
  <c r="AK243" i="12"/>
  <c r="AS243" i="12"/>
  <c r="AI243" i="12"/>
  <c r="AG243" i="12"/>
  <c r="AN243" i="12"/>
  <c r="AM243" i="12"/>
  <c r="AH215" i="12"/>
  <c r="AR215" i="12"/>
  <c r="AE215" i="12"/>
  <c r="AQ215" i="12"/>
  <c r="AL215" i="12"/>
  <c r="AG215" i="12"/>
  <c r="AP215" i="12"/>
  <c r="AF215" i="12"/>
  <c r="AS215" i="12"/>
  <c r="AO215" i="12"/>
  <c r="AM215" i="12"/>
  <c r="AK215" i="12"/>
  <c r="AN215" i="12"/>
  <c r="AI215" i="12"/>
  <c r="AJ215" i="12"/>
  <c r="AM274" i="12"/>
  <c r="AK274" i="12"/>
  <c r="AI274" i="12"/>
  <c r="AQ274" i="12"/>
  <c r="AJ274" i="12"/>
  <c r="AH274" i="12"/>
  <c r="AL274" i="12"/>
  <c r="AF274" i="12"/>
  <c r="AR274" i="12"/>
  <c r="AN274" i="12"/>
  <c r="AG274" i="12"/>
  <c r="AS274" i="12"/>
  <c r="AP274" i="12"/>
  <c r="AO274" i="12"/>
  <c r="AE274" i="12"/>
  <c r="AN245" i="12"/>
  <c r="AL245" i="12"/>
  <c r="AO245" i="12"/>
  <c r="AH245" i="12"/>
  <c r="AJ245" i="12"/>
  <c r="AG245" i="12"/>
  <c r="AP245" i="12"/>
  <c r="AK245" i="12"/>
  <c r="AE245" i="12"/>
  <c r="AM245" i="12"/>
  <c r="AS245" i="12"/>
  <c r="AR245" i="12"/>
  <c r="AI245" i="12"/>
  <c r="AF245" i="12"/>
  <c r="AQ245" i="12"/>
  <c r="AJ267" i="12"/>
  <c r="AH267" i="12"/>
  <c r="AR267" i="12"/>
  <c r="AF267" i="12"/>
  <c r="AK267" i="12"/>
  <c r="AS267" i="12"/>
  <c r="AQ267" i="12"/>
  <c r="AI267" i="12"/>
  <c r="AE267" i="12"/>
  <c r="AO267" i="12"/>
  <c r="AL267" i="12"/>
  <c r="AP267" i="12"/>
  <c r="AN267" i="12"/>
  <c r="AM267" i="12"/>
  <c r="AG267" i="12"/>
  <c r="AJ259" i="12"/>
  <c r="AH259" i="12"/>
  <c r="AR259" i="12"/>
  <c r="AF259" i="12"/>
  <c r="AQ259" i="12"/>
  <c r="AL259" i="12"/>
  <c r="AK259" i="12"/>
  <c r="AS259" i="12"/>
  <c r="AN259" i="12"/>
  <c r="AO259" i="12"/>
  <c r="AG259" i="12"/>
  <c r="AE259" i="12"/>
  <c r="AP259" i="12"/>
  <c r="AM259" i="12"/>
  <c r="AI259" i="12"/>
  <c r="AK226" i="12"/>
  <c r="AI226" i="12"/>
  <c r="AL226" i="12"/>
  <c r="AJ226" i="12"/>
  <c r="AS226" i="12"/>
  <c r="AO226" i="12"/>
  <c r="AM226" i="12"/>
  <c r="AF226" i="12"/>
  <c r="AR226" i="12"/>
  <c r="AG226" i="12"/>
  <c r="AE226" i="12"/>
  <c r="AQ226" i="12"/>
  <c r="AP226" i="12"/>
  <c r="AN226" i="12"/>
  <c r="AH226" i="12"/>
  <c r="AK250" i="12"/>
  <c r="AI250" i="12"/>
  <c r="AL250" i="12"/>
  <c r="AS250" i="12"/>
  <c r="AE250" i="12"/>
  <c r="AR250" i="12"/>
  <c r="AO250" i="12"/>
  <c r="AH250" i="12"/>
  <c r="AF250" i="12"/>
  <c r="AQ250" i="12"/>
  <c r="AJ250" i="12"/>
  <c r="AG250" i="12"/>
  <c r="AM250" i="12"/>
  <c r="AN250" i="12"/>
  <c r="AP250" i="12"/>
  <c r="AN217" i="12"/>
  <c r="AO217" i="12"/>
  <c r="AQ217" i="12"/>
  <c r="AJ217" i="12"/>
  <c r="AK217" i="12"/>
  <c r="AH217" i="12"/>
  <c r="AE217" i="12"/>
  <c r="AP217" i="12"/>
  <c r="AR217" i="12"/>
  <c r="AM217" i="12"/>
  <c r="AS217" i="12"/>
  <c r="AL217" i="12"/>
  <c r="AG217" i="12"/>
  <c r="AF217" i="12"/>
  <c r="AI217" i="12"/>
  <c r="AS272" i="12"/>
  <c r="AG272" i="12"/>
  <c r="AQ272" i="12"/>
  <c r="AE272" i="12"/>
  <c r="AO272" i="12"/>
  <c r="AN272" i="12"/>
  <c r="AI272" i="12"/>
  <c r="AH272" i="12"/>
  <c r="AP272" i="12"/>
  <c r="AK272" i="12"/>
  <c r="AR272" i="12"/>
  <c r="AM272" i="12"/>
  <c r="AJ272" i="12"/>
  <c r="AF272" i="12"/>
  <c r="AL272" i="12"/>
  <c r="AP261" i="12"/>
  <c r="AN261" i="12"/>
  <c r="AL261" i="12"/>
  <c r="AE261" i="12"/>
  <c r="AM261" i="12"/>
  <c r="AK261" i="12"/>
  <c r="AO261" i="12"/>
  <c r="AI261" i="12"/>
  <c r="AF261" i="12"/>
  <c r="AQ261" i="12"/>
  <c r="AR261" i="12"/>
  <c r="AJ261" i="12"/>
  <c r="AS261" i="12"/>
  <c r="AH261" i="12"/>
  <c r="AG261" i="12"/>
  <c r="AP253" i="12"/>
  <c r="AN253" i="12"/>
  <c r="AL253" i="12"/>
  <c r="AK253" i="12"/>
  <c r="AF253" i="12"/>
  <c r="AO253" i="12"/>
  <c r="AJ253" i="12"/>
  <c r="AG253" i="12"/>
  <c r="AM253" i="12"/>
  <c r="AH253" i="12"/>
  <c r="AS253" i="12"/>
  <c r="AI253" i="12"/>
  <c r="AE253" i="12"/>
  <c r="AR253" i="12"/>
  <c r="AQ253" i="12"/>
  <c r="AK222" i="12"/>
  <c r="AR222" i="12"/>
  <c r="AE222" i="12"/>
  <c r="AM222" i="12"/>
  <c r="AG222" i="12"/>
  <c r="AS222" i="12"/>
  <c r="AO222" i="12"/>
  <c r="AN222" i="12"/>
  <c r="AI222" i="12"/>
  <c r="AH222" i="12"/>
  <c r="AF222" i="12"/>
  <c r="AQ222" i="12"/>
  <c r="AP222" i="12"/>
  <c r="AL222" i="12"/>
  <c r="AJ222" i="12"/>
  <c r="AH227" i="12"/>
  <c r="AR227" i="12"/>
  <c r="AF227" i="12"/>
  <c r="AK227" i="12"/>
  <c r="AL227" i="12"/>
  <c r="AQ227" i="12"/>
  <c r="AO227" i="12"/>
  <c r="AJ227" i="12"/>
  <c r="AI227" i="12"/>
  <c r="AS227" i="12"/>
  <c r="AP227" i="12"/>
  <c r="AN227" i="12"/>
  <c r="AM227" i="12"/>
  <c r="AG227" i="12"/>
  <c r="AE227" i="12"/>
  <c r="AJ255" i="12"/>
  <c r="AH255" i="12"/>
  <c r="AR255" i="12"/>
  <c r="AF255" i="12"/>
  <c r="AN255" i="12"/>
  <c r="AG255" i="12"/>
  <c r="AS255" i="12"/>
  <c r="AO255" i="12"/>
  <c r="AI255" i="12"/>
  <c r="AM255" i="12"/>
  <c r="AL255" i="12"/>
  <c r="AQ255" i="12"/>
  <c r="AK255" i="12"/>
  <c r="AE255" i="12"/>
  <c r="AP255" i="12"/>
  <c r="AP273" i="12"/>
  <c r="AN273" i="12"/>
  <c r="AL273" i="12"/>
  <c r="AQ273" i="12"/>
  <c r="AI273" i="12"/>
  <c r="AH273" i="12"/>
  <c r="AE273" i="12"/>
  <c r="AR273" i="12"/>
  <c r="AO273" i="12"/>
  <c r="AK273" i="12"/>
  <c r="AF273" i="12"/>
  <c r="AM273" i="12"/>
  <c r="AS273" i="12"/>
  <c r="AJ273" i="12"/>
  <c r="AG273" i="12"/>
  <c r="AK238" i="12"/>
  <c r="AI238" i="12"/>
  <c r="AR238" i="12"/>
  <c r="AM238" i="12"/>
  <c r="AL238" i="12"/>
  <c r="AE238" i="12"/>
  <c r="AN238" i="12"/>
  <c r="AH238" i="12"/>
  <c r="AO238" i="12"/>
  <c r="AJ238" i="12"/>
  <c r="AG238" i="12"/>
  <c r="AF238" i="12"/>
  <c r="AS238" i="12"/>
  <c r="AQ238" i="12"/>
  <c r="AP238" i="12"/>
  <c r="AH247" i="12"/>
  <c r="AR247" i="12"/>
  <c r="AF247" i="12"/>
  <c r="AM247" i="12"/>
  <c r="AG247" i="12"/>
  <c r="AO247" i="12"/>
  <c r="AL247" i="12"/>
  <c r="AI247" i="12"/>
  <c r="AE247" i="12"/>
  <c r="AN247" i="12"/>
  <c r="AS247" i="12"/>
  <c r="AK247" i="12"/>
  <c r="AJ247" i="12"/>
  <c r="AQ247" i="12"/>
  <c r="AP247" i="12"/>
  <c r="AH219" i="12"/>
  <c r="AK219" i="12"/>
  <c r="AO219" i="12"/>
  <c r="AI219" i="12"/>
  <c r="AP219" i="12"/>
  <c r="AM219" i="12"/>
  <c r="AG219" i="12"/>
  <c r="AN219" i="12"/>
  <c r="AF219" i="12"/>
  <c r="AS219" i="12"/>
  <c r="AR219" i="12"/>
  <c r="AQ219" i="12"/>
  <c r="AE219" i="12"/>
  <c r="AJ219" i="12"/>
  <c r="AL219" i="12"/>
  <c r="AQ224" i="12"/>
  <c r="AE224" i="12"/>
  <c r="AN224" i="12"/>
  <c r="AK224" i="12"/>
  <c r="AF224" i="12"/>
  <c r="AI224" i="12"/>
  <c r="AG224" i="12"/>
  <c r="AS224" i="12"/>
  <c r="AH224" i="12"/>
  <c r="AR224" i="12"/>
  <c r="AO224" i="12"/>
  <c r="AJ224" i="12"/>
  <c r="AM224" i="12"/>
  <c r="AL224" i="12"/>
  <c r="AP224" i="12"/>
  <c r="AS268" i="12"/>
  <c r="AG268" i="12"/>
  <c r="AQ268" i="12"/>
  <c r="AE268" i="12"/>
  <c r="AO268" i="12"/>
  <c r="AK268" i="12"/>
  <c r="AN268" i="12"/>
  <c r="AL268" i="12"/>
  <c r="AH268" i="12"/>
  <c r="AF268" i="12"/>
  <c r="AM268" i="12"/>
  <c r="AJ268" i="12"/>
  <c r="AI268" i="12"/>
  <c r="AR268" i="12"/>
  <c r="AP268" i="12"/>
  <c r="AQ216" i="12"/>
  <c r="AE216" i="12"/>
  <c r="AP216" i="12"/>
  <c r="AR216" i="12"/>
  <c r="AK216" i="12"/>
  <c r="AI216" i="12"/>
  <c r="AG216" i="12"/>
  <c r="AM216" i="12"/>
  <c r="AH216" i="12"/>
  <c r="AO216" i="12"/>
  <c r="AN216" i="12"/>
  <c r="AL216" i="12"/>
  <c r="AF216" i="12"/>
  <c r="AS216" i="12"/>
  <c r="AJ216" i="12"/>
  <c r="AS260" i="12"/>
  <c r="AG260" i="12"/>
  <c r="AQ260" i="12"/>
  <c r="AE260" i="12"/>
  <c r="AO260" i="12"/>
  <c r="AL260" i="12"/>
  <c r="AK260" i="12"/>
  <c r="AH260" i="12"/>
  <c r="AM260" i="12"/>
  <c r="AI260" i="12"/>
  <c r="AR260" i="12"/>
  <c r="AJ260" i="12"/>
  <c r="AF260" i="12"/>
  <c r="AN260" i="12"/>
  <c r="AP260" i="12"/>
  <c r="AH231" i="12"/>
  <c r="AR231" i="12"/>
  <c r="AF231" i="12"/>
  <c r="AI231" i="12"/>
  <c r="AN231" i="12"/>
  <c r="AG231" i="12"/>
  <c r="AO231" i="12"/>
  <c r="AL231" i="12"/>
  <c r="AE231" i="12"/>
  <c r="AS231" i="12"/>
  <c r="AQ231" i="12"/>
  <c r="AP231" i="12"/>
  <c r="AM231" i="12"/>
  <c r="AJ231" i="12"/>
  <c r="AK231" i="12"/>
  <c r="AM270" i="12"/>
  <c r="AK270" i="12"/>
  <c r="AI270" i="12"/>
  <c r="AN270" i="12"/>
  <c r="AF270" i="12"/>
  <c r="AE270" i="12"/>
  <c r="AG270" i="12"/>
  <c r="AR270" i="12"/>
  <c r="AS270" i="12"/>
  <c r="AQ270" i="12"/>
  <c r="AL270" i="12"/>
  <c r="AJ270" i="12"/>
  <c r="AP270" i="12"/>
  <c r="AO270" i="12"/>
  <c r="AH270" i="12"/>
  <c r="AQ228" i="12"/>
  <c r="AE228" i="12"/>
  <c r="AO228" i="12"/>
  <c r="AJ228" i="12"/>
  <c r="AL228" i="12"/>
  <c r="AF228" i="12"/>
  <c r="AS228" i="12"/>
  <c r="AN228" i="12"/>
  <c r="AM228" i="12"/>
  <c r="AP228" i="12"/>
  <c r="AK228" i="12"/>
  <c r="AI228" i="12"/>
  <c r="AG228" i="12"/>
  <c r="AR228" i="12"/>
  <c r="AH228" i="12"/>
  <c r="AN249" i="12"/>
  <c r="AL249" i="12"/>
  <c r="AK249" i="12"/>
  <c r="AF249" i="12"/>
  <c r="AS249" i="12"/>
  <c r="AQ249" i="12"/>
  <c r="AM249" i="12"/>
  <c r="AO249" i="12"/>
  <c r="AJ249" i="12"/>
  <c r="AG249" i="12"/>
  <c r="AE249" i="12"/>
  <c r="AR249" i="12"/>
  <c r="AP249" i="12"/>
  <c r="AI249" i="12"/>
  <c r="AH249" i="12"/>
  <c r="S383" i="1"/>
  <c r="P377" i="1"/>
  <c r="Q375" i="1"/>
  <c r="Q368" i="1"/>
  <c r="Q378" i="1"/>
  <c r="P383" i="1"/>
  <c r="T369" i="1"/>
  <c r="R377" i="1"/>
  <c r="T375" i="1"/>
  <c r="P384" i="1"/>
  <c r="Q377" i="1"/>
  <c r="P376" i="1"/>
  <c r="P375" i="1"/>
  <c r="S381" i="1"/>
  <c r="T377" i="1"/>
  <c r="S376" i="1"/>
  <c r="Q379" i="1"/>
  <c r="R381" i="1"/>
  <c r="T376" i="1"/>
  <c r="S368" i="1"/>
  <c r="R383" i="1"/>
  <c r="P381" i="1"/>
  <c r="Q369" i="1"/>
  <c r="Q384" i="1"/>
  <c r="Q381" i="1"/>
  <c r="S369" i="1"/>
  <c r="Q376" i="1"/>
  <c r="S378" i="1"/>
  <c r="T384" i="1"/>
  <c r="P369" i="1"/>
  <c r="R375" i="1"/>
  <c r="S379" i="1"/>
  <c r="R384" i="1"/>
  <c r="R369" i="1"/>
  <c r="R368" i="1"/>
  <c r="T379" i="1"/>
  <c r="Q383" i="1"/>
  <c r="T368" i="1"/>
  <c r="T383" i="1"/>
  <c r="S384" i="1"/>
  <c r="R376" i="1"/>
  <c r="T381" i="1"/>
  <c r="S377" i="1"/>
  <c r="S375" i="1"/>
  <c r="P368" i="1"/>
  <c r="P379" i="1"/>
  <c r="R378" i="1"/>
  <c r="R385" i="1"/>
  <c r="R373" i="1"/>
  <c r="Q372" i="1"/>
  <c r="R370" i="1"/>
  <c r="P380" i="1"/>
  <c r="S371" i="1"/>
  <c r="S385" i="1"/>
  <c r="T373" i="1"/>
  <c r="P372" i="1"/>
  <c r="T370" i="1"/>
  <c r="S382" i="1"/>
  <c r="R371" i="1"/>
  <c r="R379" i="1"/>
  <c r="T385" i="1"/>
  <c r="R372" i="1"/>
  <c r="S370" i="1"/>
  <c r="T371" i="1"/>
  <c r="T378" i="1"/>
  <c r="Q370" i="1"/>
  <c r="Q382" i="1"/>
  <c r="T374" i="1"/>
  <c r="S380" i="1"/>
  <c r="R382" i="1"/>
  <c r="T382" i="1"/>
  <c r="S372" i="1"/>
  <c r="P371" i="1"/>
  <c r="Q380" i="1"/>
  <c r="P374" i="1"/>
  <c r="Q373" i="1"/>
  <c r="T380" i="1"/>
  <c r="P382" i="1"/>
  <c r="Q374" i="1"/>
  <c r="P385" i="1"/>
  <c r="S373" i="1"/>
  <c r="T372" i="1"/>
  <c r="R380" i="1"/>
  <c r="R374" i="1"/>
  <c r="P378" i="1"/>
  <c r="Q385" i="1"/>
  <c r="P373" i="1"/>
  <c r="P370" i="1"/>
  <c r="Q371" i="1"/>
  <c r="S374" i="1"/>
  <c r="O381" i="1"/>
  <c r="O377" i="1"/>
  <c r="D215" i="12"/>
  <c r="G215" i="12"/>
  <c r="F215" i="12"/>
  <c r="E215" i="12"/>
  <c r="C215" i="12"/>
  <c r="B215" i="12"/>
  <c r="G254" i="12"/>
  <c r="E254" i="12"/>
  <c r="F254" i="12"/>
  <c r="C254" i="12"/>
  <c r="B254" i="12"/>
  <c r="D254" i="12"/>
  <c r="F267" i="12"/>
  <c r="D267" i="12"/>
  <c r="E267" i="12"/>
  <c r="C267" i="12"/>
  <c r="B267" i="12"/>
  <c r="G267" i="12"/>
  <c r="G226" i="12"/>
  <c r="F226" i="12"/>
  <c r="D226" i="12"/>
  <c r="C226" i="12"/>
  <c r="B226" i="12"/>
  <c r="E226" i="12"/>
  <c r="F239" i="12"/>
  <c r="C239" i="12"/>
  <c r="G239" i="12"/>
  <c r="E239" i="12"/>
  <c r="B239" i="12"/>
  <c r="D239" i="12"/>
  <c r="G269" i="12"/>
  <c r="F269" i="12"/>
  <c r="E269" i="12"/>
  <c r="C269" i="12"/>
  <c r="B269" i="12"/>
  <c r="D269" i="12"/>
  <c r="F224" i="12"/>
  <c r="E224" i="12"/>
  <c r="D224" i="12"/>
  <c r="C224" i="12"/>
  <c r="G224" i="12"/>
  <c r="B224" i="12"/>
  <c r="C246" i="12"/>
  <c r="G246" i="12"/>
  <c r="F246" i="12"/>
  <c r="B246" i="12"/>
  <c r="E246" i="12"/>
  <c r="D246" i="12"/>
  <c r="F216" i="12"/>
  <c r="E216" i="12"/>
  <c r="D216" i="12"/>
  <c r="B216" i="12"/>
  <c r="C216" i="12"/>
  <c r="G216" i="12"/>
  <c r="B250" i="12"/>
  <c r="D250" i="12"/>
  <c r="C250" i="12"/>
  <c r="F250" i="12"/>
  <c r="G250" i="12"/>
  <c r="E250" i="12"/>
  <c r="C272" i="12"/>
  <c r="F272" i="12"/>
  <c r="E272" i="12"/>
  <c r="B272" i="12"/>
  <c r="D272" i="12"/>
  <c r="G272" i="12"/>
  <c r="E232" i="12"/>
  <c r="C232" i="12"/>
  <c r="F232" i="12"/>
  <c r="D232" i="12"/>
  <c r="B232" i="12"/>
  <c r="G232" i="12"/>
  <c r="E260" i="12"/>
  <c r="B260" i="12"/>
  <c r="G260" i="12"/>
  <c r="D260" i="12"/>
  <c r="C260" i="12"/>
  <c r="F260" i="12"/>
  <c r="O384" i="1"/>
  <c r="O369" i="1"/>
  <c r="D236" i="12"/>
  <c r="B236" i="12"/>
  <c r="G236" i="12"/>
  <c r="F236" i="12"/>
  <c r="E236" i="12"/>
  <c r="C236" i="12"/>
  <c r="D257" i="12"/>
  <c r="B257" i="12"/>
  <c r="G257" i="12"/>
  <c r="F257" i="12"/>
  <c r="E257" i="12"/>
  <c r="C257" i="12"/>
  <c r="E258" i="12"/>
  <c r="D258" i="12"/>
  <c r="C258" i="12"/>
  <c r="B258" i="12"/>
  <c r="G258" i="12"/>
  <c r="F258" i="12"/>
  <c r="O378" i="1"/>
  <c r="G228" i="12"/>
  <c r="F228" i="12"/>
  <c r="E228" i="12"/>
  <c r="C228" i="12"/>
  <c r="B228" i="12"/>
  <c r="D228" i="12"/>
  <c r="E230" i="12"/>
  <c r="B230" i="12"/>
  <c r="F230" i="12"/>
  <c r="D230" i="12"/>
  <c r="C230" i="12"/>
  <c r="G230" i="12"/>
  <c r="D233" i="12"/>
  <c r="B233" i="12"/>
  <c r="G233" i="12"/>
  <c r="F233" i="12"/>
  <c r="C233" i="12"/>
  <c r="E233" i="12"/>
  <c r="E234" i="12"/>
  <c r="D234" i="12"/>
  <c r="B234" i="12"/>
  <c r="C234" i="12"/>
  <c r="G234" i="12"/>
  <c r="F234" i="12"/>
  <c r="F221" i="12"/>
  <c r="E221" i="12"/>
  <c r="D221" i="12"/>
  <c r="C221" i="12"/>
  <c r="G221" i="12"/>
  <c r="B221" i="12"/>
  <c r="O382" i="1"/>
  <c r="F243" i="12"/>
  <c r="D243" i="12"/>
  <c r="C243" i="12"/>
  <c r="B243" i="12"/>
  <c r="G243" i="12"/>
  <c r="E243" i="12"/>
  <c r="B252" i="12"/>
  <c r="G252" i="12"/>
  <c r="F252" i="12"/>
  <c r="E252" i="12"/>
  <c r="C252" i="12"/>
  <c r="D252" i="12"/>
  <c r="O368" i="1"/>
  <c r="F223" i="12"/>
  <c r="E223" i="12"/>
  <c r="D223" i="12"/>
  <c r="C223" i="12"/>
  <c r="G223" i="12"/>
  <c r="B223" i="12"/>
  <c r="F237" i="12"/>
  <c r="E237" i="12"/>
  <c r="D237" i="12"/>
  <c r="G237" i="12"/>
  <c r="B237" i="12"/>
  <c r="C237" i="12"/>
  <c r="O379" i="1"/>
  <c r="F255" i="12"/>
  <c r="D255" i="12"/>
  <c r="E255" i="12"/>
  <c r="C255" i="12"/>
  <c r="B255" i="12"/>
  <c r="G255" i="12"/>
  <c r="G273" i="12"/>
  <c r="C273" i="12"/>
  <c r="B273" i="12"/>
  <c r="E273" i="12"/>
  <c r="F273" i="12"/>
  <c r="D273" i="12"/>
  <c r="D247" i="12"/>
  <c r="C247" i="12"/>
  <c r="F247" i="12"/>
  <c r="E247" i="12"/>
  <c r="B247" i="12"/>
  <c r="G247" i="12"/>
  <c r="O383" i="1"/>
  <c r="G266" i="12"/>
  <c r="E266" i="12"/>
  <c r="F266" i="12"/>
  <c r="C266" i="12"/>
  <c r="B266" i="12"/>
  <c r="D266" i="12"/>
  <c r="B219" i="12"/>
  <c r="G219" i="12"/>
  <c r="F219" i="12"/>
  <c r="E219" i="12"/>
  <c r="C219" i="12"/>
  <c r="D219" i="12"/>
  <c r="E244" i="12"/>
  <c r="C244" i="12"/>
  <c r="F244" i="12"/>
  <c r="D244" i="12"/>
  <c r="G244" i="12"/>
  <c r="B244" i="12"/>
  <c r="O373" i="1"/>
  <c r="B218" i="12"/>
  <c r="C218" i="12"/>
  <c r="G218" i="12"/>
  <c r="F218" i="12"/>
  <c r="E218" i="12"/>
  <c r="D218" i="12"/>
  <c r="C249" i="12"/>
  <c r="B249" i="12"/>
  <c r="E249" i="12"/>
  <c r="D249" i="12"/>
  <c r="G249" i="12"/>
  <c r="F249" i="12"/>
  <c r="E256" i="12"/>
  <c r="C256" i="12"/>
  <c r="G256" i="12"/>
  <c r="F256" i="12"/>
  <c r="B256" i="12"/>
  <c r="D256" i="12"/>
  <c r="G227" i="12"/>
  <c r="F227" i="12"/>
  <c r="E227" i="12"/>
  <c r="B227" i="12"/>
  <c r="D227" i="12"/>
  <c r="C227" i="12"/>
  <c r="D274" i="12"/>
  <c r="C274" i="12"/>
  <c r="F274" i="12"/>
  <c r="E274" i="12"/>
  <c r="G274" i="12"/>
  <c r="B274" i="12"/>
  <c r="O385" i="1"/>
  <c r="E245" i="12"/>
  <c r="C245" i="12"/>
  <c r="F245" i="12"/>
  <c r="D245" i="12"/>
  <c r="B245" i="12"/>
  <c r="G245" i="12"/>
  <c r="C271" i="12"/>
  <c r="F271" i="12"/>
  <c r="E271" i="12"/>
  <c r="B271" i="12"/>
  <c r="D271" i="12"/>
  <c r="G271" i="12"/>
  <c r="F220" i="12"/>
  <c r="E220" i="12"/>
  <c r="D220" i="12"/>
  <c r="C220" i="12"/>
  <c r="G220" i="12"/>
  <c r="B220" i="12"/>
  <c r="G240" i="12"/>
  <c r="F240" i="12"/>
  <c r="E240" i="12"/>
  <c r="D240" i="12"/>
  <c r="B240" i="12"/>
  <c r="C240" i="12"/>
  <c r="B268" i="12"/>
  <c r="E268" i="12"/>
  <c r="C268" i="12"/>
  <c r="G268" i="12"/>
  <c r="D268" i="12"/>
  <c r="F268" i="12"/>
  <c r="F242" i="12"/>
  <c r="D242" i="12"/>
  <c r="G242" i="12"/>
  <c r="E242" i="12"/>
  <c r="B242" i="12"/>
  <c r="C242" i="12"/>
  <c r="G217" i="12"/>
  <c r="F217" i="12"/>
  <c r="E217" i="12"/>
  <c r="C217" i="12"/>
  <c r="B217" i="12"/>
  <c r="D217" i="12"/>
  <c r="G251" i="12"/>
  <c r="F251" i="12"/>
  <c r="C251" i="12"/>
  <c r="E251" i="12"/>
  <c r="B251" i="12"/>
  <c r="D251" i="12"/>
  <c r="O370" i="1"/>
  <c r="O374" i="1"/>
  <c r="G264" i="12"/>
  <c r="F264" i="12"/>
  <c r="E264" i="12"/>
  <c r="C264" i="12"/>
  <c r="D264" i="12"/>
  <c r="B264" i="12"/>
  <c r="D231" i="12"/>
  <c r="C231" i="12"/>
  <c r="B231" i="12"/>
  <c r="E231" i="12"/>
  <c r="G231" i="12"/>
  <c r="F231" i="12"/>
  <c r="B270" i="12"/>
  <c r="C270" i="12"/>
  <c r="F270" i="12"/>
  <c r="G270" i="12"/>
  <c r="E270" i="12"/>
  <c r="D270" i="12"/>
  <c r="O375" i="1"/>
  <c r="G225" i="12"/>
  <c r="F225" i="12"/>
  <c r="E225" i="12"/>
  <c r="D225" i="12"/>
  <c r="B225" i="12"/>
  <c r="C225" i="12"/>
  <c r="F241" i="12"/>
  <c r="G241" i="12"/>
  <c r="E241" i="12"/>
  <c r="D241" i="12"/>
  <c r="C241" i="12"/>
  <c r="B241" i="12"/>
  <c r="B229" i="12"/>
  <c r="C229" i="12"/>
  <c r="F229" i="12"/>
  <c r="G229" i="12"/>
  <c r="D229" i="12"/>
  <c r="E229" i="12"/>
  <c r="E275" i="12"/>
  <c r="D275" i="12"/>
  <c r="B275" i="12"/>
  <c r="G275" i="12"/>
  <c r="F275" i="12"/>
  <c r="C275" i="12"/>
  <c r="F222" i="12"/>
  <c r="E222" i="12"/>
  <c r="D222" i="12"/>
  <c r="C222" i="12"/>
  <c r="B222" i="12"/>
  <c r="G222" i="12"/>
  <c r="B248" i="12"/>
  <c r="G248" i="12"/>
  <c r="D248" i="12"/>
  <c r="C248" i="12"/>
  <c r="E248" i="12"/>
  <c r="F248" i="12"/>
  <c r="D238" i="12"/>
  <c r="C238" i="12"/>
  <c r="F238" i="12"/>
  <c r="E238" i="12"/>
  <c r="B238" i="12"/>
  <c r="G238" i="12"/>
  <c r="C259" i="12"/>
  <c r="F259" i="12"/>
  <c r="E259" i="12"/>
  <c r="B259" i="12"/>
  <c r="G259" i="12"/>
  <c r="D259" i="12"/>
  <c r="B235" i="12"/>
  <c r="G235" i="12"/>
  <c r="E235" i="12"/>
  <c r="D235" i="12"/>
  <c r="C235" i="12"/>
  <c r="F235" i="12"/>
  <c r="O376" i="1"/>
  <c r="C261" i="12"/>
  <c r="B261" i="12"/>
  <c r="E261" i="12"/>
  <c r="D261" i="12"/>
  <c r="G261" i="12"/>
  <c r="F261" i="12"/>
  <c r="O371" i="1"/>
  <c r="F265" i="12"/>
  <c r="G265" i="12"/>
  <c r="D265" i="12"/>
  <c r="B265" i="12"/>
  <c r="E265" i="12"/>
  <c r="C265" i="12"/>
  <c r="F253" i="12"/>
  <c r="G253" i="12"/>
  <c r="D253" i="12"/>
  <c r="B253" i="12"/>
  <c r="E253" i="12"/>
  <c r="C253" i="12"/>
  <c r="G262" i="12"/>
  <c r="D262" i="12"/>
  <c r="C262" i="12"/>
  <c r="F262" i="12"/>
  <c r="B262" i="12"/>
  <c r="E262" i="12"/>
  <c r="E263" i="12"/>
  <c r="D263" i="12"/>
  <c r="B263" i="12"/>
  <c r="G263" i="12"/>
  <c r="F263" i="12"/>
  <c r="C263" i="12"/>
  <c r="O372" i="1"/>
  <c r="O380" i="1"/>
  <c r="AS250" i="1"/>
  <c r="AG250" i="1"/>
  <c r="AR250" i="1"/>
  <c r="AF250" i="1"/>
  <c r="AQ250" i="1"/>
  <c r="AE250" i="1"/>
  <c r="AO250" i="1"/>
  <c r="AM250" i="1"/>
  <c r="AP250" i="1"/>
  <c r="AN250" i="1"/>
  <c r="AL250" i="1"/>
  <c r="AK250" i="1"/>
  <c r="AJ250" i="1"/>
  <c r="AI250" i="1"/>
  <c r="AH250" i="1"/>
  <c r="AM240" i="1"/>
  <c r="AL240" i="1"/>
  <c r="AK240" i="1"/>
  <c r="AI240" i="1"/>
  <c r="AS240" i="1"/>
  <c r="AG240" i="1"/>
  <c r="AR240" i="1"/>
  <c r="AQ240" i="1"/>
  <c r="AP240" i="1"/>
  <c r="AH240" i="1"/>
  <c r="AO240" i="1"/>
  <c r="AF240" i="1"/>
  <c r="AN240" i="1"/>
  <c r="AJ240" i="1"/>
  <c r="AE240" i="1"/>
  <c r="AM256" i="1"/>
  <c r="AL256" i="1"/>
  <c r="AK256" i="1"/>
  <c r="AI256" i="1"/>
  <c r="AS256" i="1"/>
  <c r="AG256" i="1"/>
  <c r="AH256" i="1"/>
  <c r="AF256" i="1"/>
  <c r="AE256" i="1"/>
  <c r="AP256" i="1"/>
  <c r="AO256" i="1"/>
  <c r="AR256" i="1"/>
  <c r="AJ256" i="1"/>
  <c r="AQ256" i="1"/>
  <c r="AN256" i="1"/>
  <c r="AM264" i="1"/>
  <c r="AL264" i="1"/>
  <c r="AK264" i="1"/>
  <c r="AI264" i="1"/>
  <c r="AS264" i="1"/>
  <c r="AG264" i="1"/>
  <c r="AN264" i="1"/>
  <c r="AJ264" i="1"/>
  <c r="AH264" i="1"/>
  <c r="AF264" i="1"/>
  <c r="AE264" i="1"/>
  <c r="AR264" i="1"/>
  <c r="AQ264" i="1"/>
  <c r="AP264" i="1"/>
  <c r="AO264" i="1"/>
  <c r="AJ225" i="1"/>
  <c r="AH225" i="1"/>
  <c r="AR225" i="1"/>
  <c r="AF225" i="1"/>
  <c r="AP225" i="1"/>
  <c r="AE225" i="1"/>
  <c r="AS225" i="1"/>
  <c r="AQ225" i="1"/>
  <c r="AL225" i="1"/>
  <c r="AO225" i="1"/>
  <c r="AM225" i="1"/>
  <c r="AK225" i="1"/>
  <c r="AI225" i="1"/>
  <c r="AG225" i="1"/>
  <c r="AN225" i="1"/>
  <c r="AM268" i="1"/>
  <c r="AL268" i="1"/>
  <c r="AK268" i="1"/>
  <c r="AI268" i="1"/>
  <c r="AS268" i="1"/>
  <c r="AG268" i="1"/>
  <c r="AO268" i="1"/>
  <c r="AN268" i="1"/>
  <c r="AJ268" i="1"/>
  <c r="AH268" i="1"/>
  <c r="AF268" i="1"/>
  <c r="AR268" i="1"/>
  <c r="AQ268" i="1"/>
  <c r="AP268" i="1"/>
  <c r="AE268" i="1"/>
  <c r="AS258" i="1"/>
  <c r="AG258" i="1"/>
  <c r="AR258" i="1"/>
  <c r="AF258" i="1"/>
  <c r="AQ258" i="1"/>
  <c r="AE258" i="1"/>
  <c r="AO258" i="1"/>
  <c r="AM258" i="1"/>
  <c r="AP258" i="1"/>
  <c r="AN258" i="1"/>
  <c r="AL258" i="1"/>
  <c r="AH258" i="1"/>
  <c r="AK258" i="1"/>
  <c r="AI258" i="1"/>
  <c r="AJ258" i="1"/>
  <c r="AP255" i="1"/>
  <c r="AO255" i="1"/>
  <c r="AN255" i="1"/>
  <c r="AL255" i="1"/>
  <c r="AJ255" i="1"/>
  <c r="AE255" i="1"/>
  <c r="AS255" i="1"/>
  <c r="AR255" i="1"/>
  <c r="AI255" i="1"/>
  <c r="AQ255" i="1"/>
  <c r="AK255" i="1"/>
  <c r="AH255" i="1"/>
  <c r="AG255" i="1"/>
  <c r="AF255" i="1"/>
  <c r="AM255" i="1"/>
  <c r="AS234" i="1"/>
  <c r="AG234" i="1"/>
  <c r="AR234" i="1"/>
  <c r="AF234" i="1"/>
  <c r="AQ234" i="1"/>
  <c r="AE234" i="1"/>
  <c r="AO234" i="1"/>
  <c r="AM234" i="1"/>
  <c r="AJ234" i="1"/>
  <c r="AI234" i="1"/>
  <c r="AH234" i="1"/>
  <c r="AP234" i="1"/>
  <c r="AN234" i="1"/>
  <c r="AL234" i="1"/>
  <c r="AK234" i="1"/>
  <c r="AM252" i="1"/>
  <c r="AL252" i="1"/>
  <c r="AK252" i="1"/>
  <c r="AI252" i="1"/>
  <c r="AS252" i="1"/>
  <c r="AG252" i="1"/>
  <c r="AF252" i="1"/>
  <c r="AE252" i="1"/>
  <c r="AO252" i="1"/>
  <c r="AR252" i="1"/>
  <c r="AP252" i="1"/>
  <c r="AN252" i="1"/>
  <c r="AJ252" i="1"/>
  <c r="AH252" i="1"/>
  <c r="AQ252" i="1"/>
  <c r="AP259" i="1"/>
  <c r="AO259" i="1"/>
  <c r="AN259" i="1"/>
  <c r="AL259" i="1"/>
  <c r="AJ259" i="1"/>
  <c r="AF259" i="1"/>
  <c r="AE259" i="1"/>
  <c r="AS259" i="1"/>
  <c r="AK259" i="1"/>
  <c r="AR259" i="1"/>
  <c r="AI259" i="1"/>
  <c r="AQ259" i="1"/>
  <c r="AM259" i="1"/>
  <c r="AH259" i="1"/>
  <c r="AG259" i="1"/>
  <c r="AJ229" i="1"/>
  <c r="AI229" i="1"/>
  <c r="AH229" i="1"/>
  <c r="AR229" i="1"/>
  <c r="AF229" i="1"/>
  <c r="AP229" i="1"/>
  <c r="AS229" i="1"/>
  <c r="AQ229" i="1"/>
  <c r="AO229" i="1"/>
  <c r="AK229" i="1"/>
  <c r="AN229" i="1"/>
  <c r="AG229" i="1"/>
  <c r="AL229" i="1"/>
  <c r="AE229" i="1"/>
  <c r="AM229" i="1"/>
  <c r="AJ217" i="1"/>
  <c r="AH217" i="1"/>
  <c r="AR217" i="1"/>
  <c r="AF217" i="1"/>
  <c r="AP217" i="1"/>
  <c r="AQ217" i="1"/>
  <c r="AO217" i="1"/>
  <c r="AN217" i="1"/>
  <c r="AM217" i="1"/>
  <c r="AL217" i="1"/>
  <c r="AE217" i="1"/>
  <c r="AS217" i="1"/>
  <c r="AK217" i="1"/>
  <c r="AI217" i="1"/>
  <c r="AG217" i="1"/>
  <c r="AJ241" i="1"/>
  <c r="AI241" i="1"/>
  <c r="AH241" i="1"/>
  <c r="AR241" i="1"/>
  <c r="AF241" i="1"/>
  <c r="AP241" i="1"/>
  <c r="AG241" i="1"/>
  <c r="AE241" i="1"/>
  <c r="AN241" i="1"/>
  <c r="AS241" i="1"/>
  <c r="AO241" i="1"/>
  <c r="AM241" i="1"/>
  <c r="AL241" i="1"/>
  <c r="AK241" i="1"/>
  <c r="AQ241" i="1"/>
  <c r="AM228" i="1"/>
  <c r="AL228" i="1"/>
  <c r="AK228" i="1"/>
  <c r="AI228" i="1"/>
  <c r="AS228" i="1"/>
  <c r="AG228" i="1"/>
  <c r="AQ228" i="1"/>
  <c r="AP228" i="1"/>
  <c r="AO228" i="1"/>
  <c r="AN228" i="1"/>
  <c r="AJ228" i="1"/>
  <c r="AH228" i="1"/>
  <c r="AE228" i="1"/>
  <c r="AR228" i="1"/>
  <c r="AF228" i="1"/>
  <c r="AM272" i="1"/>
  <c r="AL272" i="1"/>
  <c r="AK272" i="1"/>
  <c r="AI272" i="1"/>
  <c r="AS272" i="1"/>
  <c r="AG272" i="1"/>
  <c r="AP272" i="1"/>
  <c r="AO272" i="1"/>
  <c r="AN272" i="1"/>
  <c r="AJ272" i="1"/>
  <c r="AH272" i="1"/>
  <c r="AF272" i="1"/>
  <c r="AR272" i="1"/>
  <c r="AQ272" i="1"/>
  <c r="AE272" i="1"/>
  <c r="AJ269" i="1"/>
  <c r="AI269" i="1"/>
  <c r="AH269" i="1"/>
  <c r="AR269" i="1"/>
  <c r="AF269" i="1"/>
  <c r="AP269" i="1"/>
  <c r="AS269" i="1"/>
  <c r="AQ269" i="1"/>
  <c r="AO269" i="1"/>
  <c r="AN269" i="1"/>
  <c r="AM269" i="1"/>
  <c r="AE269" i="1"/>
  <c r="AL269" i="1"/>
  <c r="AG269" i="1"/>
  <c r="AK269" i="1"/>
  <c r="AJ265" i="1"/>
  <c r="AI265" i="1"/>
  <c r="AH265" i="1"/>
  <c r="AR265" i="1"/>
  <c r="AF265" i="1"/>
  <c r="AP265" i="1"/>
  <c r="AQ265" i="1"/>
  <c r="AO265" i="1"/>
  <c r="AN265" i="1"/>
  <c r="AM265" i="1"/>
  <c r="AL265" i="1"/>
  <c r="AS265" i="1"/>
  <c r="AK265" i="1"/>
  <c r="AG265" i="1"/>
  <c r="AE265" i="1"/>
  <c r="AP227" i="1"/>
  <c r="AO227" i="1"/>
  <c r="AN227" i="1"/>
  <c r="AL227" i="1"/>
  <c r="AJ227" i="1"/>
  <c r="AK227" i="1"/>
  <c r="AI227" i="1"/>
  <c r="AH227" i="1"/>
  <c r="AG227" i="1"/>
  <c r="AF227" i="1"/>
  <c r="AS227" i="1"/>
  <c r="AR227" i="1"/>
  <c r="AQ227" i="1"/>
  <c r="AM227" i="1"/>
  <c r="AE227" i="1"/>
  <c r="AP215" i="1"/>
  <c r="AN215" i="1"/>
  <c r="AL215" i="1"/>
  <c r="AJ215" i="1"/>
  <c r="AK215" i="1"/>
  <c r="AI215" i="1"/>
  <c r="AH215" i="1"/>
  <c r="AG215" i="1"/>
  <c r="AF215" i="1"/>
  <c r="AR215" i="1"/>
  <c r="AS215" i="1"/>
  <c r="AQ215" i="1"/>
  <c r="AO215" i="1"/>
  <c r="AM215" i="1"/>
  <c r="AE215" i="1"/>
  <c r="AS246" i="1"/>
  <c r="AG246" i="1"/>
  <c r="AR246" i="1"/>
  <c r="AF246" i="1"/>
  <c r="AQ246" i="1"/>
  <c r="AE246" i="1"/>
  <c r="AO246" i="1"/>
  <c r="AM246" i="1"/>
  <c r="AN246" i="1"/>
  <c r="AL246" i="1"/>
  <c r="AK246" i="1"/>
  <c r="AJ246" i="1"/>
  <c r="AI246" i="1"/>
  <c r="AP246" i="1"/>
  <c r="AH246" i="1"/>
  <c r="AJ249" i="1"/>
  <c r="AI249" i="1"/>
  <c r="AH249" i="1"/>
  <c r="AR249" i="1"/>
  <c r="AF249" i="1"/>
  <c r="AP249" i="1"/>
  <c r="AL249" i="1"/>
  <c r="AK249" i="1"/>
  <c r="AG249" i="1"/>
  <c r="AE249" i="1"/>
  <c r="AQ249" i="1"/>
  <c r="AS249" i="1"/>
  <c r="AO249" i="1"/>
  <c r="AN249" i="1"/>
  <c r="AM249" i="1"/>
  <c r="AM248" i="1"/>
  <c r="AL248" i="1"/>
  <c r="AK248" i="1"/>
  <c r="AI248" i="1"/>
  <c r="AS248" i="1"/>
  <c r="AG248" i="1"/>
  <c r="AE248" i="1"/>
  <c r="AR248" i="1"/>
  <c r="AN248" i="1"/>
  <c r="AQ248" i="1"/>
  <c r="AJ248" i="1"/>
  <c r="AH248" i="1"/>
  <c r="AF248" i="1"/>
  <c r="AP248" i="1"/>
  <c r="AO248" i="1"/>
  <c r="AS238" i="1"/>
  <c r="AG238" i="1"/>
  <c r="AR238" i="1"/>
  <c r="AF238" i="1"/>
  <c r="AQ238" i="1"/>
  <c r="AE238" i="1"/>
  <c r="AO238" i="1"/>
  <c r="AM238" i="1"/>
  <c r="AK238" i="1"/>
  <c r="AJ238" i="1"/>
  <c r="AI238" i="1"/>
  <c r="AH238" i="1"/>
  <c r="AP238" i="1"/>
  <c r="AN238" i="1"/>
  <c r="AL238" i="1"/>
  <c r="AS262" i="1"/>
  <c r="AG262" i="1"/>
  <c r="AR262" i="1"/>
  <c r="AF262" i="1"/>
  <c r="AQ262" i="1"/>
  <c r="AE262" i="1"/>
  <c r="AO262" i="1"/>
  <c r="AM262" i="1"/>
  <c r="AP262" i="1"/>
  <c r="AN262" i="1"/>
  <c r="AI262" i="1"/>
  <c r="AL262" i="1"/>
  <c r="AH262" i="1"/>
  <c r="AJ262" i="1"/>
  <c r="AK262" i="1"/>
  <c r="AS230" i="1"/>
  <c r="AG230" i="1"/>
  <c r="AR230" i="1"/>
  <c r="AF230" i="1"/>
  <c r="AQ230" i="1"/>
  <c r="AE230" i="1"/>
  <c r="AO230" i="1"/>
  <c r="AM230" i="1"/>
  <c r="AI230" i="1"/>
  <c r="AH230" i="1"/>
  <c r="AN230" i="1"/>
  <c r="AP230" i="1"/>
  <c r="AL230" i="1"/>
  <c r="AK230" i="1"/>
  <c r="AJ230" i="1"/>
  <c r="AS254" i="1"/>
  <c r="AG254" i="1"/>
  <c r="AR254" i="1"/>
  <c r="AF254" i="1"/>
  <c r="AQ254" i="1"/>
  <c r="AE254" i="1"/>
  <c r="AO254" i="1"/>
  <c r="AM254" i="1"/>
  <c r="AP254" i="1"/>
  <c r="AN254" i="1"/>
  <c r="AL254" i="1"/>
  <c r="AK254" i="1"/>
  <c r="AJ254" i="1"/>
  <c r="AI254" i="1"/>
  <c r="AH254" i="1"/>
  <c r="AM220" i="1"/>
  <c r="AK220" i="1"/>
  <c r="AI220" i="1"/>
  <c r="AS220" i="1"/>
  <c r="AG220" i="1"/>
  <c r="AH220" i="1"/>
  <c r="AF220" i="1"/>
  <c r="AE220" i="1"/>
  <c r="AO220" i="1"/>
  <c r="AR220" i="1"/>
  <c r="AP220" i="1"/>
  <c r="AN220" i="1"/>
  <c r="AL220" i="1"/>
  <c r="AJ220" i="1"/>
  <c r="AQ220" i="1"/>
  <c r="AS218" i="1"/>
  <c r="AG218" i="1"/>
  <c r="AQ218" i="1"/>
  <c r="AE218" i="1"/>
  <c r="AO218" i="1"/>
  <c r="AM218" i="1"/>
  <c r="AR218" i="1"/>
  <c r="AP218" i="1"/>
  <c r="AN218" i="1"/>
  <c r="AI218" i="1"/>
  <c r="AL218" i="1"/>
  <c r="AJ218" i="1"/>
  <c r="AH218" i="1"/>
  <c r="AF218" i="1"/>
  <c r="AK218" i="1"/>
  <c r="AS226" i="1"/>
  <c r="AG226" i="1"/>
  <c r="AQ226" i="1"/>
  <c r="AE226" i="1"/>
  <c r="AO226" i="1"/>
  <c r="AM226" i="1"/>
  <c r="AI226" i="1"/>
  <c r="AH226" i="1"/>
  <c r="AF226" i="1"/>
  <c r="AN226" i="1"/>
  <c r="AL226" i="1"/>
  <c r="AR226" i="1"/>
  <c r="AP226" i="1"/>
  <c r="AK226" i="1"/>
  <c r="AJ226" i="1"/>
  <c r="AS270" i="1"/>
  <c r="AG270" i="1"/>
  <c r="AR270" i="1"/>
  <c r="AF270" i="1"/>
  <c r="AQ270" i="1"/>
  <c r="AE270" i="1"/>
  <c r="AO270" i="1"/>
  <c r="AM270" i="1"/>
  <c r="AK270" i="1"/>
  <c r="AP270" i="1"/>
  <c r="AJ270" i="1"/>
  <c r="AN270" i="1"/>
  <c r="AL270" i="1"/>
  <c r="AI270" i="1"/>
  <c r="AH270" i="1"/>
  <c r="AJ245" i="1"/>
  <c r="AI245" i="1"/>
  <c r="AH245" i="1"/>
  <c r="AR245" i="1"/>
  <c r="AF245" i="1"/>
  <c r="AP245" i="1"/>
  <c r="AK245" i="1"/>
  <c r="AG245" i="1"/>
  <c r="AE245" i="1"/>
  <c r="AO245" i="1"/>
  <c r="AN245" i="1"/>
  <c r="AS245" i="1"/>
  <c r="AQ245" i="1"/>
  <c r="AM245" i="1"/>
  <c r="AL245" i="1"/>
  <c r="AS274" i="1"/>
  <c r="AG274" i="1"/>
  <c r="AR274" i="1"/>
  <c r="AF274" i="1"/>
  <c r="AQ274" i="1"/>
  <c r="AE274" i="1"/>
  <c r="AO274" i="1"/>
  <c r="AM274" i="1"/>
  <c r="AH274" i="1"/>
  <c r="AL274" i="1"/>
  <c r="AN274" i="1"/>
  <c r="AK274" i="1"/>
  <c r="AJ274" i="1"/>
  <c r="AI274" i="1"/>
  <c r="AP274" i="1"/>
  <c r="AJ257" i="1"/>
  <c r="AI257" i="1"/>
  <c r="AH257" i="1"/>
  <c r="AR257" i="1"/>
  <c r="AF257" i="1"/>
  <c r="AP257" i="1"/>
  <c r="AN257" i="1"/>
  <c r="AM257" i="1"/>
  <c r="AL257" i="1"/>
  <c r="AK257" i="1"/>
  <c r="AG257" i="1"/>
  <c r="AS257" i="1"/>
  <c r="AQ257" i="1"/>
  <c r="AO257" i="1"/>
  <c r="AE257" i="1"/>
  <c r="AM232" i="1"/>
  <c r="AL232" i="1"/>
  <c r="AK232" i="1"/>
  <c r="AI232" i="1"/>
  <c r="AS232" i="1"/>
  <c r="AG232" i="1"/>
  <c r="AR232" i="1"/>
  <c r="AQ232" i="1"/>
  <c r="AP232" i="1"/>
  <c r="AO232" i="1"/>
  <c r="AN232" i="1"/>
  <c r="AE232" i="1"/>
  <c r="AJ232" i="1"/>
  <c r="AH232" i="1"/>
  <c r="AF232" i="1"/>
  <c r="AP251" i="1"/>
  <c r="AO251" i="1"/>
  <c r="AN251" i="1"/>
  <c r="AL251" i="1"/>
  <c r="AJ251" i="1"/>
  <c r="AS251" i="1"/>
  <c r="AR251" i="1"/>
  <c r="AQ251" i="1"/>
  <c r="AH251" i="1"/>
  <c r="AM251" i="1"/>
  <c r="AG251" i="1"/>
  <c r="AK251" i="1"/>
  <c r="AI251" i="1"/>
  <c r="AF251" i="1"/>
  <c r="AE251" i="1"/>
  <c r="AS266" i="1"/>
  <c r="AG266" i="1"/>
  <c r="AR266" i="1"/>
  <c r="AF266" i="1"/>
  <c r="AQ266" i="1"/>
  <c r="AE266" i="1"/>
  <c r="AO266" i="1"/>
  <c r="AM266" i="1"/>
  <c r="AP266" i="1"/>
  <c r="AJ266" i="1"/>
  <c r="AN266" i="1"/>
  <c r="AK266" i="1"/>
  <c r="AI266" i="1"/>
  <c r="AH266" i="1"/>
  <c r="AL266" i="1"/>
  <c r="AP223" i="1"/>
  <c r="AN223" i="1"/>
  <c r="AL223" i="1"/>
  <c r="AJ223" i="1"/>
  <c r="AR223" i="1"/>
  <c r="AQ223" i="1"/>
  <c r="AO223" i="1"/>
  <c r="AM223" i="1"/>
  <c r="AK223" i="1"/>
  <c r="AF223" i="1"/>
  <c r="AI223" i="1"/>
  <c r="AG223" i="1"/>
  <c r="AE223" i="1"/>
  <c r="AS223" i="1"/>
  <c r="AH223" i="1"/>
  <c r="AM216" i="1"/>
  <c r="AK216" i="1"/>
  <c r="AI216" i="1"/>
  <c r="AS216" i="1"/>
  <c r="AG216" i="1"/>
  <c r="AO216" i="1"/>
  <c r="AN216" i="1"/>
  <c r="AL216" i="1"/>
  <c r="AJ216" i="1"/>
  <c r="AH216" i="1"/>
  <c r="AF216" i="1"/>
  <c r="AR216" i="1"/>
  <c r="AQ216" i="1"/>
  <c r="AP216" i="1"/>
  <c r="AE216" i="1"/>
  <c r="AM224" i="1"/>
  <c r="AK224" i="1"/>
  <c r="AI224" i="1"/>
  <c r="AS224" i="1"/>
  <c r="AG224" i="1"/>
  <c r="AR224" i="1"/>
  <c r="AQ224" i="1"/>
  <c r="AP224" i="1"/>
  <c r="AO224" i="1"/>
  <c r="AH224" i="1"/>
  <c r="AN224" i="1"/>
  <c r="AF224" i="1"/>
  <c r="AL224" i="1"/>
  <c r="AJ224" i="1"/>
  <c r="AE224" i="1"/>
  <c r="AJ261" i="1"/>
  <c r="AI261" i="1"/>
  <c r="AH261" i="1"/>
  <c r="AR261" i="1"/>
  <c r="AF261" i="1"/>
  <c r="AP261" i="1"/>
  <c r="AO261" i="1"/>
  <c r="AN261" i="1"/>
  <c r="AM261" i="1"/>
  <c r="AL261" i="1"/>
  <c r="AK261" i="1"/>
  <c r="AG261" i="1"/>
  <c r="AQ261" i="1"/>
  <c r="AE261" i="1"/>
  <c r="AS261" i="1"/>
  <c r="AM236" i="1"/>
  <c r="AL236" i="1"/>
  <c r="AK236" i="1"/>
  <c r="AI236" i="1"/>
  <c r="AS236" i="1"/>
  <c r="AG236" i="1"/>
  <c r="AR236" i="1"/>
  <c r="AQ236" i="1"/>
  <c r="AP236" i="1"/>
  <c r="AO236" i="1"/>
  <c r="AF236" i="1"/>
  <c r="AN236" i="1"/>
  <c r="AH236" i="1"/>
  <c r="AE236" i="1"/>
  <c r="AJ236" i="1"/>
  <c r="AJ253" i="1"/>
  <c r="AI253" i="1"/>
  <c r="AH253" i="1"/>
  <c r="AR253" i="1"/>
  <c r="AF253" i="1"/>
  <c r="AP253" i="1"/>
  <c r="AM253" i="1"/>
  <c r="AL253" i="1"/>
  <c r="AK253" i="1"/>
  <c r="AG253" i="1"/>
  <c r="AE253" i="1"/>
  <c r="AS253" i="1"/>
  <c r="AQ253" i="1"/>
  <c r="AO253" i="1"/>
  <c r="AN253" i="1"/>
  <c r="AP239" i="1"/>
  <c r="AO239" i="1"/>
  <c r="AN239" i="1"/>
  <c r="AL239" i="1"/>
  <c r="AJ239" i="1"/>
  <c r="AR239" i="1"/>
  <c r="AQ239" i="1"/>
  <c r="AM239" i="1"/>
  <c r="AK239" i="1"/>
  <c r="AI239" i="1"/>
  <c r="AE239" i="1"/>
  <c r="AH239" i="1"/>
  <c r="AF239" i="1"/>
  <c r="AS239" i="1"/>
  <c r="AG239" i="1"/>
  <c r="AP247" i="1"/>
  <c r="AO247" i="1"/>
  <c r="AN247" i="1"/>
  <c r="AL247" i="1"/>
  <c r="AJ247" i="1"/>
  <c r="AS247" i="1"/>
  <c r="AR247" i="1"/>
  <c r="AQ247" i="1"/>
  <c r="AM247" i="1"/>
  <c r="AG247" i="1"/>
  <c r="AK247" i="1"/>
  <c r="AH247" i="1"/>
  <c r="AF247" i="1"/>
  <c r="AE247" i="1"/>
  <c r="AI247" i="1"/>
  <c r="AJ237" i="1"/>
  <c r="AI237" i="1"/>
  <c r="AH237" i="1"/>
  <c r="AR237" i="1"/>
  <c r="AF237" i="1"/>
  <c r="AP237" i="1"/>
  <c r="AE237" i="1"/>
  <c r="AS237" i="1"/>
  <c r="AM237" i="1"/>
  <c r="AQ237" i="1"/>
  <c r="AL237" i="1"/>
  <c r="AO237" i="1"/>
  <c r="AN237" i="1"/>
  <c r="AK237" i="1"/>
  <c r="AG237" i="1"/>
  <c r="AP271" i="1"/>
  <c r="AO271" i="1"/>
  <c r="AN271" i="1"/>
  <c r="AL271" i="1"/>
  <c r="AJ271" i="1"/>
  <c r="AI271" i="1"/>
  <c r="AH271" i="1"/>
  <c r="AG271" i="1"/>
  <c r="AF271" i="1"/>
  <c r="AE271" i="1"/>
  <c r="AR271" i="1"/>
  <c r="AS271" i="1"/>
  <c r="AQ271" i="1"/>
  <c r="AM271" i="1"/>
  <c r="AK271" i="1"/>
  <c r="AP219" i="1"/>
  <c r="AN219" i="1"/>
  <c r="AL219" i="1"/>
  <c r="AJ219" i="1"/>
  <c r="AF219" i="1"/>
  <c r="AE219" i="1"/>
  <c r="AS219" i="1"/>
  <c r="AR219" i="1"/>
  <c r="AK219" i="1"/>
  <c r="AQ219" i="1"/>
  <c r="AI219" i="1"/>
  <c r="AO219" i="1"/>
  <c r="AM219" i="1"/>
  <c r="AH219" i="1"/>
  <c r="AG219" i="1"/>
  <c r="AP275" i="1"/>
  <c r="AO275" i="1"/>
  <c r="AN275" i="1"/>
  <c r="AL275" i="1"/>
  <c r="AJ275" i="1"/>
  <c r="AK275" i="1"/>
  <c r="AI275" i="1"/>
  <c r="AH275" i="1"/>
  <c r="AG275" i="1"/>
  <c r="AF275" i="1"/>
  <c r="AS275" i="1"/>
  <c r="AE275" i="1"/>
  <c r="AR275" i="1"/>
  <c r="AQ275" i="1"/>
  <c r="AM275" i="1"/>
  <c r="AS242" i="1"/>
  <c r="AG242" i="1"/>
  <c r="AR242" i="1"/>
  <c r="AF242" i="1"/>
  <c r="AQ242" i="1"/>
  <c r="AE242" i="1"/>
  <c r="AO242" i="1"/>
  <c r="AM242" i="1"/>
  <c r="AL242" i="1"/>
  <c r="AK242" i="1"/>
  <c r="AJ242" i="1"/>
  <c r="AI242" i="1"/>
  <c r="AH242" i="1"/>
  <c r="AP242" i="1"/>
  <c r="AN242" i="1"/>
  <c r="AP235" i="1"/>
  <c r="AO235" i="1"/>
  <c r="AN235" i="1"/>
  <c r="AL235" i="1"/>
  <c r="AJ235" i="1"/>
  <c r="AQ235" i="1"/>
  <c r="AM235" i="1"/>
  <c r="AK235" i="1"/>
  <c r="AI235" i="1"/>
  <c r="AH235" i="1"/>
  <c r="AS235" i="1"/>
  <c r="AR235" i="1"/>
  <c r="AG235" i="1"/>
  <c r="AE235" i="1"/>
  <c r="AF235" i="1"/>
  <c r="AS222" i="1"/>
  <c r="AG222" i="1"/>
  <c r="AQ222" i="1"/>
  <c r="AE222" i="1"/>
  <c r="AO222" i="1"/>
  <c r="AM222" i="1"/>
  <c r="AN222" i="1"/>
  <c r="AL222" i="1"/>
  <c r="AK222" i="1"/>
  <c r="AJ222" i="1"/>
  <c r="AI222" i="1"/>
  <c r="AR222" i="1"/>
  <c r="AP222" i="1"/>
  <c r="AH222" i="1"/>
  <c r="AF222" i="1"/>
  <c r="AP263" i="1"/>
  <c r="AO263" i="1"/>
  <c r="AN263" i="1"/>
  <c r="AL263" i="1"/>
  <c r="AJ263" i="1"/>
  <c r="AG263" i="1"/>
  <c r="AF263" i="1"/>
  <c r="AE263" i="1"/>
  <c r="AM263" i="1"/>
  <c r="AS263" i="1"/>
  <c r="AQ263" i="1"/>
  <c r="AK263" i="1"/>
  <c r="AI263" i="1"/>
  <c r="AH263" i="1"/>
  <c r="AR263" i="1"/>
  <c r="AP231" i="1"/>
  <c r="AO231" i="1"/>
  <c r="AN231" i="1"/>
  <c r="AL231" i="1"/>
  <c r="AJ231" i="1"/>
  <c r="AM231" i="1"/>
  <c r="AK231" i="1"/>
  <c r="AI231" i="1"/>
  <c r="AH231" i="1"/>
  <c r="AG231" i="1"/>
  <c r="AF231" i="1"/>
  <c r="AS231" i="1"/>
  <c r="AR231" i="1"/>
  <c r="AQ231" i="1"/>
  <c r="AE231" i="1"/>
  <c r="AP267" i="1"/>
  <c r="AO267" i="1"/>
  <c r="AN267" i="1"/>
  <c r="AL267" i="1"/>
  <c r="AJ267" i="1"/>
  <c r="AH267" i="1"/>
  <c r="AG267" i="1"/>
  <c r="AF267" i="1"/>
  <c r="AE267" i="1"/>
  <c r="AQ267" i="1"/>
  <c r="AM267" i="1"/>
  <c r="AR267" i="1"/>
  <c r="AK267" i="1"/>
  <c r="AI267" i="1"/>
  <c r="AS267" i="1"/>
  <c r="AM244" i="1"/>
  <c r="AL244" i="1"/>
  <c r="AK244" i="1"/>
  <c r="AI244" i="1"/>
  <c r="AS244" i="1"/>
  <c r="AG244" i="1"/>
  <c r="AR244" i="1"/>
  <c r="AQ244" i="1"/>
  <c r="AJ244" i="1"/>
  <c r="AP244" i="1"/>
  <c r="AN244" i="1"/>
  <c r="AH244" i="1"/>
  <c r="AF244" i="1"/>
  <c r="AE244" i="1"/>
  <c r="AO244" i="1"/>
  <c r="AM260" i="1"/>
  <c r="AL260" i="1"/>
  <c r="AK260" i="1"/>
  <c r="AI260" i="1"/>
  <c r="AS260" i="1"/>
  <c r="AG260" i="1"/>
  <c r="AJ260" i="1"/>
  <c r="AH260" i="1"/>
  <c r="AF260" i="1"/>
  <c r="AE260" i="1"/>
  <c r="AQ260" i="1"/>
  <c r="AR260" i="1"/>
  <c r="AP260" i="1"/>
  <c r="AO260" i="1"/>
  <c r="AN260" i="1"/>
  <c r="AJ233" i="1"/>
  <c r="AI233" i="1"/>
  <c r="AH233" i="1"/>
  <c r="AR233" i="1"/>
  <c r="AF233" i="1"/>
  <c r="AP233" i="1"/>
  <c r="AS233" i="1"/>
  <c r="AQ233" i="1"/>
  <c r="AL233" i="1"/>
  <c r="AO233" i="1"/>
  <c r="AM233" i="1"/>
  <c r="AK233" i="1"/>
  <c r="AG233" i="1"/>
  <c r="AE233" i="1"/>
  <c r="AN233" i="1"/>
  <c r="AJ221" i="1"/>
  <c r="AH221" i="1"/>
  <c r="AR221" i="1"/>
  <c r="AF221" i="1"/>
  <c r="AP221" i="1"/>
  <c r="AL221" i="1"/>
  <c r="AK221" i="1"/>
  <c r="AI221" i="1"/>
  <c r="AG221" i="1"/>
  <c r="AE221" i="1"/>
  <c r="AQ221" i="1"/>
  <c r="AO221" i="1"/>
  <c r="AS221" i="1"/>
  <c r="AN221" i="1"/>
  <c r="AM221" i="1"/>
  <c r="AP243" i="1"/>
  <c r="AO243" i="1"/>
  <c r="AN243" i="1"/>
  <c r="AL243" i="1"/>
  <c r="AJ243" i="1"/>
  <c r="AS243" i="1"/>
  <c r="AR243" i="1"/>
  <c r="AQ243" i="1"/>
  <c r="AM243" i="1"/>
  <c r="AK243" i="1"/>
  <c r="AF243" i="1"/>
  <c r="AI243" i="1"/>
  <c r="AE243" i="1"/>
  <c r="AH243" i="1"/>
  <c r="AG243" i="1"/>
  <c r="AJ273" i="1"/>
  <c r="AI273" i="1"/>
  <c r="AH273" i="1"/>
  <c r="AR273" i="1"/>
  <c r="AF273" i="1"/>
  <c r="AP273" i="1"/>
  <c r="AS273" i="1"/>
  <c r="AQ273" i="1"/>
  <c r="AO273" i="1"/>
  <c r="AN273" i="1"/>
  <c r="AG273" i="1"/>
  <c r="AM273" i="1"/>
  <c r="AE273" i="1"/>
  <c r="AL273" i="1"/>
  <c r="AK273" i="1"/>
  <c r="W250" i="1"/>
  <c r="P638" i="1"/>
  <c r="O438" i="1"/>
  <c r="P493" i="1"/>
  <c r="T565" i="1"/>
  <c r="P713" i="1"/>
  <c r="T601" i="1"/>
  <c r="Q615" i="1"/>
  <c r="T492" i="1"/>
  <c r="R463" i="1"/>
  <c r="T524" i="1"/>
  <c r="R556" i="1"/>
  <c r="O592" i="1"/>
  <c r="R450" i="1"/>
  <c r="O513" i="1"/>
  <c r="P473" i="1"/>
  <c r="R545" i="1"/>
  <c r="W230" i="1"/>
  <c r="U240" i="1"/>
  <c r="Q708" i="1"/>
  <c r="R399" i="1"/>
  <c r="Y269" i="1"/>
  <c r="O540" i="1"/>
  <c r="U224" i="1"/>
  <c r="T611" i="1"/>
  <c r="T614" i="1"/>
  <c r="P454" i="1"/>
  <c r="R495" i="1"/>
  <c r="V241" i="1"/>
  <c r="S602" i="1"/>
  <c r="T444" i="1"/>
  <c r="S534" i="1"/>
  <c r="Z228" i="1"/>
  <c r="Q710" i="1"/>
  <c r="W268" i="1"/>
  <c r="U258" i="1"/>
  <c r="T416" i="1"/>
  <c r="P629" i="1"/>
  <c r="Q447" i="1"/>
  <c r="P502" i="1"/>
  <c r="U239" i="1"/>
  <c r="S551" i="1"/>
  <c r="Q691" i="1"/>
  <c r="O690" i="1"/>
  <c r="Q319" i="1"/>
  <c r="R670" i="1"/>
  <c r="R324" i="1"/>
  <c r="S333" i="1"/>
  <c r="O659" i="1"/>
  <c r="Q650" i="1"/>
  <c r="T688" i="1"/>
  <c r="S687" i="1"/>
  <c r="T329" i="1"/>
  <c r="P645" i="1"/>
  <c r="P356" i="1"/>
  <c r="O403" i="1"/>
  <c r="Q595" i="1"/>
  <c r="P623" i="1"/>
  <c r="T453" i="1"/>
  <c r="S506" i="1"/>
  <c r="S521" i="1"/>
  <c r="X222" i="1"/>
  <c r="U256" i="1"/>
  <c r="Q723" i="1"/>
  <c r="Q589" i="1"/>
  <c r="S351" i="1"/>
  <c r="S503" i="1"/>
  <c r="R496" i="1"/>
  <c r="S488" i="1"/>
  <c r="T531" i="1"/>
  <c r="R553" i="1"/>
  <c r="S730" i="1"/>
  <c r="T582" i="1"/>
  <c r="O596" i="1"/>
  <c r="T404" i="1"/>
  <c r="S366" i="1"/>
  <c r="T456" i="1"/>
  <c r="S445" i="1"/>
  <c r="Q490" i="1"/>
  <c r="Q705" i="1"/>
  <c r="R340" i="1"/>
  <c r="W235" i="1"/>
  <c r="Q325" i="1"/>
  <c r="P701" i="1"/>
  <c r="S312" i="1"/>
  <c r="O648" i="1"/>
  <c r="R310" i="1"/>
  <c r="Q321" i="1"/>
  <c r="T661" i="1"/>
  <c r="P660" i="1"/>
  <c r="P682" i="1"/>
  <c r="T699" i="1"/>
  <c r="R315" i="1"/>
  <c r="S668" i="1"/>
  <c r="S675" i="1"/>
  <c r="Q669" i="1"/>
  <c r="P689" i="1"/>
  <c r="S436" i="1"/>
  <c r="U231" i="1"/>
  <c r="S565" i="1"/>
  <c r="U234" i="1"/>
  <c r="S732" i="1"/>
  <c r="P706" i="1"/>
  <c r="W247" i="1"/>
  <c r="S601" i="1"/>
  <c r="S581" i="1"/>
  <c r="O607" i="1"/>
  <c r="Q419" i="1"/>
  <c r="S407" i="1"/>
  <c r="S415" i="1"/>
  <c r="P615" i="1"/>
  <c r="Q632" i="1"/>
  <c r="P338" i="1"/>
  <c r="Q356" i="1"/>
  <c r="R429" i="1"/>
  <c r="P452" i="1"/>
  <c r="S505" i="1"/>
  <c r="P492" i="1"/>
  <c r="T463" i="1"/>
  <c r="P476" i="1"/>
  <c r="Q525" i="1"/>
  <c r="S524" i="1"/>
  <c r="Z238" i="1"/>
  <c r="O573" i="1"/>
  <c r="Y219" i="1"/>
  <c r="Q556" i="1"/>
  <c r="Q729" i="1"/>
  <c r="P724" i="1"/>
  <c r="P592" i="1"/>
  <c r="P606" i="1"/>
  <c r="R586" i="1"/>
  <c r="P403" i="1"/>
  <c r="Q422" i="1"/>
  <c r="R612" i="1"/>
  <c r="R636" i="1"/>
  <c r="Q365" i="1"/>
  <c r="Q364" i="1"/>
  <c r="O450" i="1"/>
  <c r="P513" i="1"/>
  <c r="Q473" i="1"/>
  <c r="S487" i="1"/>
  <c r="S545" i="1"/>
  <c r="S542" i="1"/>
  <c r="U215" i="1"/>
  <c r="V245" i="1"/>
  <c r="Q563" i="1"/>
  <c r="Y240" i="1"/>
  <c r="T568" i="1"/>
  <c r="S731" i="1"/>
  <c r="P708" i="1"/>
  <c r="O603" i="1"/>
  <c r="P583" i="1"/>
  <c r="Y267" i="1"/>
  <c r="W272" i="1"/>
  <c r="X257" i="1"/>
  <c r="P402" i="1"/>
  <c r="O399" i="1"/>
  <c r="T623" i="1"/>
  <c r="P613" i="1"/>
  <c r="R355" i="1"/>
  <c r="R453" i="1"/>
  <c r="P518" i="1"/>
  <c r="O506" i="1"/>
  <c r="P483" i="1"/>
  <c r="R461" i="1"/>
  <c r="R521" i="1"/>
  <c r="R543" i="1"/>
  <c r="W222" i="1"/>
  <c r="O554" i="1"/>
  <c r="R552" i="1"/>
  <c r="T561" i="1"/>
  <c r="T711" i="1"/>
  <c r="P712" i="1"/>
  <c r="Q594" i="1"/>
  <c r="Z269" i="1"/>
  <c r="U259" i="1"/>
  <c r="Y256" i="1"/>
  <c r="Z265" i="1"/>
  <c r="T405" i="1"/>
  <c r="Q411" i="1"/>
  <c r="S637" i="1"/>
  <c r="R621" i="1"/>
  <c r="Q349" i="1"/>
  <c r="Q353" i="1"/>
  <c r="T458" i="1"/>
  <c r="S512" i="1"/>
  <c r="T478" i="1"/>
  <c r="T544" i="1"/>
  <c r="P540" i="1"/>
  <c r="Z229" i="1"/>
  <c r="S562" i="1"/>
  <c r="U232" i="1"/>
  <c r="Z224" i="1"/>
  <c r="T726" i="1"/>
  <c r="T723" i="1"/>
  <c r="O611" i="1"/>
  <c r="R591" i="1"/>
  <c r="Z264" i="1"/>
  <c r="T588" i="1"/>
  <c r="S412" i="1"/>
  <c r="P630" i="1"/>
  <c r="Q633" i="1"/>
  <c r="O339" i="1"/>
  <c r="P352" i="1"/>
  <c r="P434" i="1"/>
  <c r="S428" i="1"/>
  <c r="T504" i="1"/>
  <c r="O516" i="1"/>
  <c r="R465" i="1"/>
  <c r="R486" i="1"/>
  <c r="O535" i="1"/>
  <c r="P523" i="1"/>
  <c r="R567" i="1"/>
  <c r="Q553" i="1"/>
  <c r="X241" i="1"/>
  <c r="T715" i="1"/>
  <c r="T730" i="1"/>
  <c r="T717" i="1"/>
  <c r="Q722" i="1"/>
  <c r="R602" i="1"/>
  <c r="S582" i="1"/>
  <c r="S605" i="1"/>
  <c r="P596" i="1"/>
  <c r="S408" i="1"/>
  <c r="O404" i="1"/>
  <c r="T624" i="1"/>
  <c r="P619" i="1"/>
  <c r="R366" i="1"/>
  <c r="T344" i="1"/>
  <c r="R456" i="1"/>
  <c r="O445" i="1"/>
  <c r="Q444" i="1"/>
  <c r="T511" i="1"/>
  <c r="T490" i="1"/>
  <c r="R514" i="1"/>
  <c r="P471" i="1"/>
  <c r="T534" i="1"/>
  <c r="O558" i="1"/>
  <c r="V228" i="1"/>
  <c r="T577" i="1"/>
  <c r="O710" i="1"/>
  <c r="O705" i="1"/>
  <c r="U263" i="1"/>
  <c r="U268" i="1"/>
  <c r="V258" i="1"/>
  <c r="O400" i="1"/>
  <c r="O626" i="1"/>
  <c r="O631" i="1"/>
  <c r="S359" i="1"/>
  <c r="T343" i="1"/>
  <c r="O448" i="1"/>
  <c r="Q446" i="1"/>
  <c r="Q517" i="1"/>
  <c r="O515" i="1"/>
  <c r="P466" i="1"/>
  <c r="Q462" i="1"/>
  <c r="T460" i="1"/>
  <c r="P546" i="1"/>
  <c r="W239" i="1"/>
  <c r="O574" i="1"/>
  <c r="X235" i="1"/>
  <c r="O551" i="1"/>
  <c r="Q560" i="1"/>
  <c r="T325" i="1"/>
  <c r="T691" i="1"/>
  <c r="S702" i="1"/>
  <c r="O307" i="1"/>
  <c r="Q690" i="1"/>
  <c r="R701" i="1"/>
  <c r="R312" i="1"/>
  <c r="O685" i="1"/>
  <c r="P648" i="1"/>
  <c r="T319" i="1"/>
  <c r="Q696" i="1"/>
  <c r="T310" i="1"/>
  <c r="S670" i="1"/>
  <c r="P647" i="1"/>
  <c r="Q653" i="1"/>
  <c r="P321" i="1"/>
  <c r="P324" i="1"/>
  <c r="P654" i="1"/>
  <c r="P665" i="1"/>
  <c r="R333" i="1"/>
  <c r="S323" i="1"/>
  <c r="R661" i="1"/>
  <c r="P684" i="1"/>
  <c r="O660" i="1"/>
  <c r="R659" i="1"/>
  <c r="Q651" i="1"/>
  <c r="T682" i="1"/>
  <c r="R695" i="1"/>
  <c r="O650" i="1"/>
  <c r="P672" i="1"/>
  <c r="O699" i="1"/>
  <c r="T320" i="1"/>
  <c r="O688" i="1"/>
  <c r="P658" i="1"/>
  <c r="Q315" i="1"/>
  <c r="R683" i="1"/>
  <c r="O687" i="1"/>
  <c r="Q668" i="1"/>
  <c r="P675" i="1"/>
  <c r="O329" i="1"/>
  <c r="T330" i="1"/>
  <c r="R669" i="1"/>
  <c r="O309" i="1"/>
  <c r="R327" i="1"/>
  <c r="O689" i="1"/>
  <c r="Q645" i="1"/>
  <c r="T667" i="1"/>
  <c r="Q584" i="1"/>
  <c r="S622" i="1"/>
  <c r="S541" i="1"/>
  <c r="Y231" i="1"/>
  <c r="P565" i="1"/>
  <c r="X233" i="1"/>
  <c r="Z234" i="1"/>
  <c r="R732" i="1"/>
  <c r="T706" i="1"/>
  <c r="X270" i="1"/>
  <c r="R601" i="1"/>
  <c r="T581" i="1"/>
  <c r="T607" i="1"/>
  <c r="S419" i="1"/>
  <c r="Q407" i="1"/>
  <c r="R415" i="1"/>
  <c r="T615" i="1"/>
  <c r="R632" i="1"/>
  <c r="R338" i="1"/>
  <c r="S356" i="1"/>
  <c r="S429" i="1"/>
  <c r="T452" i="1"/>
  <c r="Q505" i="1"/>
  <c r="R492" i="1"/>
  <c r="S463" i="1"/>
  <c r="O476" i="1"/>
  <c r="P525" i="1"/>
  <c r="O524" i="1"/>
  <c r="Y238" i="1"/>
  <c r="P573" i="1"/>
  <c r="W216" i="1"/>
  <c r="T556" i="1"/>
  <c r="R729" i="1"/>
  <c r="O724" i="1"/>
  <c r="Q592" i="1"/>
  <c r="R606" i="1"/>
  <c r="Q586" i="1"/>
  <c r="T403" i="1"/>
  <c r="P422" i="1"/>
  <c r="O612" i="1"/>
  <c r="S636" i="1"/>
  <c r="P365" i="1"/>
  <c r="S364" i="1"/>
  <c r="Q450" i="1"/>
  <c r="Q513" i="1"/>
  <c r="R473" i="1"/>
  <c r="P487" i="1"/>
  <c r="T545" i="1"/>
  <c r="P542" i="1"/>
  <c r="Y215" i="1"/>
  <c r="X245" i="1"/>
  <c r="R578" i="1"/>
  <c r="O568" i="1"/>
  <c r="R731" i="1"/>
  <c r="S708" i="1"/>
  <c r="T603" i="1"/>
  <c r="Q583" i="1"/>
  <c r="V267" i="1"/>
  <c r="Y272" i="1"/>
  <c r="Y257" i="1"/>
  <c r="T401" i="1"/>
  <c r="O627" i="1"/>
  <c r="Q616" i="1"/>
  <c r="T358" i="1"/>
  <c r="Q354" i="1"/>
  <c r="P442" i="1"/>
  <c r="S491" i="1"/>
  <c r="Q508" i="1"/>
  <c r="T464" i="1"/>
  <c r="O484" i="1"/>
  <c r="O547" i="1"/>
  <c r="Q536" i="1"/>
  <c r="R532" i="1"/>
  <c r="Z222" i="1"/>
  <c r="S554" i="1"/>
  <c r="S552" i="1"/>
  <c r="S561" i="1"/>
  <c r="Q711" i="1"/>
  <c r="Q712" i="1"/>
  <c r="S594" i="1"/>
  <c r="W269" i="1"/>
  <c r="X259" i="1"/>
  <c r="W265" i="1"/>
  <c r="S405" i="1"/>
  <c r="P411" i="1"/>
  <c r="R637" i="1"/>
  <c r="S621" i="1"/>
  <c r="P349" i="1"/>
  <c r="O353" i="1"/>
  <c r="O458" i="1"/>
  <c r="R512" i="1"/>
  <c r="O478" i="1"/>
  <c r="R544" i="1"/>
  <c r="Q540" i="1"/>
  <c r="V229" i="1"/>
  <c r="R562" i="1"/>
  <c r="S570" i="1"/>
  <c r="V224" i="1"/>
  <c r="S726" i="1"/>
  <c r="S723" i="1"/>
  <c r="Q611" i="1"/>
  <c r="S591" i="1"/>
  <c r="P588" i="1"/>
  <c r="R412" i="1"/>
  <c r="O630" i="1"/>
  <c r="P633" i="1"/>
  <c r="P339" i="1"/>
  <c r="O352" i="1"/>
  <c r="T434" i="1"/>
  <c r="R428" i="1"/>
  <c r="S504" i="1"/>
  <c r="P516" i="1"/>
  <c r="S465" i="1"/>
  <c r="Q486" i="1"/>
  <c r="R535" i="1"/>
  <c r="Q523" i="1"/>
  <c r="O567" i="1"/>
  <c r="V236" i="1"/>
  <c r="P553" i="1"/>
  <c r="U241" i="1"/>
  <c r="S715" i="1"/>
  <c r="P730" i="1"/>
  <c r="P717" i="1"/>
  <c r="P722" i="1"/>
  <c r="Q602" i="1"/>
  <c r="O582" i="1"/>
  <c r="R605" i="1"/>
  <c r="Q596" i="1"/>
  <c r="Q408" i="1"/>
  <c r="Q404" i="1"/>
  <c r="R624" i="1"/>
  <c r="Q619" i="1"/>
  <c r="T366" i="1"/>
  <c r="P344" i="1"/>
  <c r="Q456" i="1"/>
  <c r="P445" i="1"/>
  <c r="P444" i="1"/>
  <c r="R511" i="1"/>
  <c r="R490" i="1"/>
  <c r="Q514" i="1"/>
  <c r="T471" i="1"/>
  <c r="O534" i="1"/>
  <c r="S558" i="1"/>
  <c r="W228" i="1"/>
  <c r="Q579" i="1"/>
  <c r="P710" i="1"/>
  <c r="P705" i="1"/>
  <c r="Z263" i="1"/>
  <c r="Z273" i="1"/>
  <c r="P400" i="1"/>
  <c r="P626" i="1"/>
  <c r="P631" i="1"/>
  <c r="R359" i="1"/>
  <c r="O343" i="1"/>
  <c r="P448" i="1"/>
  <c r="T446" i="1"/>
  <c r="R517" i="1"/>
  <c r="S515" i="1"/>
  <c r="T466" i="1"/>
  <c r="T462" i="1"/>
  <c r="P460" i="1"/>
  <c r="R546" i="1"/>
  <c r="R566" i="1"/>
  <c r="X220" i="1"/>
  <c r="V235" i="1"/>
  <c r="P551" i="1"/>
  <c r="T560" i="1"/>
  <c r="R325" i="1"/>
  <c r="P691" i="1"/>
  <c r="T702" i="1"/>
  <c r="P307" i="1"/>
  <c r="R690" i="1"/>
  <c r="S701" i="1"/>
  <c r="Q312" i="1"/>
  <c r="S685" i="1"/>
  <c r="Q648" i="1"/>
  <c r="S319" i="1"/>
  <c r="R696" i="1"/>
  <c r="O310" i="1"/>
  <c r="P670" i="1"/>
  <c r="R647" i="1"/>
  <c r="O653" i="1"/>
  <c r="O321" i="1"/>
  <c r="Q324" i="1"/>
  <c r="Q654" i="1"/>
  <c r="Q665" i="1"/>
  <c r="P333" i="1"/>
  <c r="Q323" i="1"/>
  <c r="O661" i="1"/>
  <c r="R684" i="1"/>
  <c r="T660" i="1"/>
  <c r="T659" i="1"/>
  <c r="O651" i="1"/>
  <c r="R682" i="1"/>
  <c r="P695" i="1"/>
  <c r="S650" i="1"/>
  <c r="T672" i="1"/>
  <c r="P699" i="1"/>
  <c r="P320" i="1"/>
  <c r="P688" i="1"/>
  <c r="Q658" i="1"/>
  <c r="P315" i="1"/>
  <c r="S683" i="1"/>
  <c r="P687" i="1"/>
  <c r="O668" i="1"/>
  <c r="O675" i="1"/>
  <c r="Q329" i="1"/>
  <c r="P330" i="1"/>
  <c r="S669" i="1"/>
  <c r="T309" i="1"/>
  <c r="Q327" i="1"/>
  <c r="T689" i="1"/>
  <c r="S645" i="1"/>
  <c r="P667" i="1"/>
  <c r="V266" i="1"/>
  <c r="S414" i="1"/>
  <c r="T348" i="1"/>
  <c r="P451" i="1"/>
  <c r="R436" i="1"/>
  <c r="P472" i="1"/>
  <c r="O707" i="1"/>
  <c r="Z247" i="1"/>
  <c r="Q581" i="1"/>
  <c r="R607" i="1"/>
  <c r="P419" i="1"/>
  <c r="O407" i="1"/>
  <c r="P415" i="1"/>
  <c r="T632" i="1"/>
  <c r="O429" i="1"/>
  <c r="R505" i="1"/>
  <c r="X238" i="1"/>
  <c r="Z219" i="1"/>
  <c r="T724" i="1"/>
  <c r="T422" i="1"/>
  <c r="Q542" i="1"/>
  <c r="T563" i="1"/>
  <c r="S568" i="1"/>
  <c r="Q731" i="1"/>
  <c r="O583" i="1"/>
  <c r="X272" i="1"/>
  <c r="T402" i="1"/>
  <c r="Q355" i="1"/>
  <c r="O518" i="1"/>
  <c r="P461" i="1"/>
  <c r="P554" i="1"/>
  <c r="P552" i="1"/>
  <c r="O561" i="1"/>
  <c r="P711" i="1"/>
  <c r="R594" i="1"/>
  <c r="O600" i="1"/>
  <c r="X265" i="1"/>
  <c r="R405" i="1"/>
  <c r="T621" i="1"/>
  <c r="T349" i="1"/>
  <c r="P353" i="1"/>
  <c r="S458" i="1"/>
  <c r="S478" i="1"/>
  <c r="P544" i="1"/>
  <c r="W229" i="1"/>
  <c r="P726" i="1"/>
  <c r="P591" i="1"/>
  <c r="Q406" i="1"/>
  <c r="Q337" i="1"/>
  <c r="R499" i="1"/>
  <c r="Q480" i="1"/>
  <c r="R715" i="1"/>
  <c r="S722" i="1"/>
  <c r="O605" i="1"/>
  <c r="P408" i="1"/>
  <c r="R619" i="1"/>
  <c r="Q344" i="1"/>
  <c r="O511" i="1"/>
  <c r="T558" i="1"/>
  <c r="W243" i="1"/>
  <c r="O577" i="1"/>
  <c r="V263" i="1"/>
  <c r="X273" i="1"/>
  <c r="P423" i="1"/>
  <c r="R635" i="1"/>
  <c r="S357" i="1"/>
  <c r="O435" i="1"/>
  <c r="R481" i="1"/>
  <c r="Q533" i="1"/>
  <c r="P574" i="1"/>
  <c r="P560" i="1"/>
  <c r="R702" i="1"/>
  <c r="S307" i="1"/>
  <c r="R685" i="1"/>
  <c r="S696" i="1"/>
  <c r="T647" i="1"/>
  <c r="O654" i="1"/>
  <c r="P323" i="1"/>
  <c r="Q684" i="1"/>
  <c r="T651" i="1"/>
  <c r="S695" i="1"/>
  <c r="S672" i="1"/>
  <c r="S320" i="1"/>
  <c r="S658" i="1"/>
  <c r="Q683" i="1"/>
  <c r="S330" i="1"/>
  <c r="S309" i="1"/>
  <c r="Q667" i="1"/>
  <c r="P584" i="1"/>
  <c r="X266" i="1"/>
  <c r="P622" i="1"/>
  <c r="Q493" i="1"/>
  <c r="R584" i="1"/>
  <c r="Q410" i="1"/>
  <c r="T634" i="1"/>
  <c r="O617" i="1"/>
  <c r="O350" i="1"/>
  <c r="R345" i="1"/>
  <c r="T439" i="1"/>
  <c r="T437" i="1"/>
  <c r="P440" i="1"/>
  <c r="S519" i="1"/>
  <c r="P537" i="1"/>
  <c r="S584" i="1"/>
  <c r="Y260" i="1"/>
  <c r="S410" i="1"/>
  <c r="O634" i="1"/>
  <c r="S350" i="1"/>
  <c r="S345" i="1"/>
  <c r="S439" i="1"/>
  <c r="S437" i="1"/>
  <c r="S507" i="1"/>
  <c r="T541" i="1"/>
  <c r="T557" i="1"/>
  <c r="Y227" i="1"/>
  <c r="U233" i="1"/>
  <c r="P732" i="1"/>
  <c r="O706" i="1"/>
  <c r="V270" i="1"/>
  <c r="P581" i="1"/>
  <c r="S607" i="1"/>
  <c r="R419" i="1"/>
  <c r="T407" i="1"/>
  <c r="Q415" i="1"/>
  <c r="S615" i="1"/>
  <c r="P632" i="1"/>
  <c r="S338" i="1"/>
  <c r="O356" i="1"/>
  <c r="Q429" i="1"/>
  <c r="Q452" i="1"/>
  <c r="P505" i="1"/>
  <c r="S492" i="1"/>
  <c r="P463" i="1"/>
  <c r="Q476" i="1"/>
  <c r="T525" i="1"/>
  <c r="R524" i="1"/>
  <c r="U238" i="1"/>
  <c r="T573" i="1"/>
  <c r="V216" i="1"/>
  <c r="R718" i="1"/>
  <c r="T733" i="1"/>
  <c r="V262" i="1"/>
  <c r="S592" i="1"/>
  <c r="Q606" i="1"/>
  <c r="S586" i="1"/>
  <c r="R403" i="1"/>
  <c r="S422" i="1"/>
  <c r="Q612" i="1"/>
  <c r="T636" i="1"/>
  <c r="S365" i="1"/>
  <c r="R364" i="1"/>
  <c r="T450" i="1"/>
  <c r="T513" i="1"/>
  <c r="T473" i="1"/>
  <c r="O487" i="1"/>
  <c r="O545" i="1"/>
  <c r="O542" i="1"/>
  <c r="X215" i="1"/>
  <c r="Z245" i="1"/>
  <c r="Q578" i="1"/>
  <c r="T569" i="1"/>
  <c r="S564" i="1"/>
  <c r="S727" i="1"/>
  <c r="R721" i="1"/>
  <c r="U254" i="1"/>
  <c r="R583" i="1"/>
  <c r="U267" i="1"/>
  <c r="V272" i="1"/>
  <c r="Z257" i="1"/>
  <c r="O401" i="1"/>
  <c r="T627" i="1"/>
  <c r="R616" i="1"/>
  <c r="R358" i="1"/>
  <c r="O354" i="1"/>
  <c r="Q442" i="1"/>
  <c r="R491" i="1"/>
  <c r="R508" i="1"/>
  <c r="R464" i="1"/>
  <c r="P484" i="1"/>
  <c r="P547" i="1"/>
  <c r="R536" i="1"/>
  <c r="S532" i="1"/>
  <c r="X237" i="1"/>
  <c r="T554" i="1"/>
  <c r="T552" i="1"/>
  <c r="R561" i="1"/>
  <c r="S711" i="1"/>
  <c r="R712" i="1"/>
  <c r="T594" i="1"/>
  <c r="V269" i="1"/>
  <c r="U249" i="1"/>
  <c r="Y265" i="1"/>
  <c r="P405" i="1"/>
  <c r="O411" i="1"/>
  <c r="Q637" i="1"/>
  <c r="O621" i="1"/>
  <c r="O349" i="1"/>
  <c r="T353" i="1"/>
  <c r="Q458" i="1"/>
  <c r="P512" i="1"/>
  <c r="P478" i="1"/>
  <c r="S544" i="1"/>
  <c r="S540" i="1"/>
  <c r="Q562" i="1"/>
  <c r="Q570" i="1"/>
  <c r="Q726" i="1"/>
  <c r="R723" i="1"/>
  <c r="R611" i="1"/>
  <c r="T591" i="1"/>
  <c r="V264" i="1"/>
  <c r="Q588" i="1"/>
  <c r="Q412" i="1"/>
  <c r="R630" i="1"/>
  <c r="R633" i="1"/>
  <c r="R339" i="1"/>
  <c r="S352" i="1"/>
  <c r="R434" i="1"/>
  <c r="Q428" i="1"/>
  <c r="R504" i="1"/>
  <c r="Q516" i="1"/>
  <c r="T465" i="1"/>
  <c r="P486" i="1"/>
  <c r="P535" i="1"/>
  <c r="S523" i="1"/>
  <c r="P567" i="1"/>
  <c r="X236" i="1"/>
  <c r="P550" i="1"/>
  <c r="O715" i="1"/>
  <c r="O730" i="1"/>
  <c r="S717" i="1"/>
  <c r="R722" i="1"/>
  <c r="P602" i="1"/>
  <c r="Q582" i="1"/>
  <c r="Q605" i="1"/>
  <c r="T596" i="1"/>
  <c r="T408" i="1"/>
  <c r="R404" i="1"/>
  <c r="O624" i="1"/>
  <c r="T619" i="1"/>
  <c r="Q366" i="1"/>
  <c r="O344" i="1"/>
  <c r="O456" i="1"/>
  <c r="R445" i="1"/>
  <c r="O444" i="1"/>
  <c r="Q511" i="1"/>
  <c r="S490" i="1"/>
  <c r="P514" i="1"/>
  <c r="S471" i="1"/>
  <c r="R534" i="1"/>
  <c r="R558" i="1"/>
  <c r="T579" i="1"/>
  <c r="U225" i="1"/>
  <c r="T714" i="1"/>
  <c r="O725" i="1"/>
  <c r="Y263" i="1"/>
  <c r="V268" i="1"/>
  <c r="W273" i="1"/>
  <c r="W258" i="1"/>
  <c r="S400" i="1"/>
  <c r="Q626" i="1"/>
  <c r="R631" i="1"/>
  <c r="Q359" i="1"/>
  <c r="R343" i="1"/>
  <c r="R448" i="1"/>
  <c r="P446" i="1"/>
  <c r="P517" i="1"/>
  <c r="P515" i="1"/>
  <c r="O466" i="1"/>
  <c r="P462" i="1"/>
  <c r="O460" i="1"/>
  <c r="O546" i="1"/>
  <c r="O566" i="1"/>
  <c r="W220" i="1"/>
  <c r="U235" i="1"/>
  <c r="Q551" i="1"/>
  <c r="R560" i="1"/>
  <c r="S325" i="1"/>
  <c r="R691" i="1"/>
  <c r="O702" i="1"/>
  <c r="T307" i="1"/>
  <c r="S690" i="1"/>
  <c r="T701" i="1"/>
  <c r="O312" i="1"/>
  <c r="T685" i="1"/>
  <c r="R648" i="1"/>
  <c r="P319" i="1"/>
  <c r="T696" i="1"/>
  <c r="P310" i="1"/>
  <c r="T670" i="1"/>
  <c r="Q647" i="1"/>
  <c r="T653" i="1"/>
  <c r="S321" i="1"/>
  <c r="T324" i="1"/>
  <c r="S654" i="1"/>
  <c r="R665" i="1"/>
  <c r="O333" i="1"/>
  <c r="O323" i="1"/>
  <c r="P661" i="1"/>
  <c r="T684" i="1"/>
  <c r="R660" i="1"/>
  <c r="S659" i="1"/>
  <c r="P651" i="1"/>
  <c r="S682" i="1"/>
  <c r="Q695" i="1"/>
  <c r="T650" i="1"/>
  <c r="R672" i="1"/>
  <c r="Q699" i="1"/>
  <c r="Q320" i="1"/>
  <c r="Q688" i="1"/>
  <c r="O658" i="1"/>
  <c r="O315" i="1"/>
  <c r="P683" i="1"/>
  <c r="Q687" i="1"/>
  <c r="P668" i="1"/>
  <c r="Q675" i="1"/>
  <c r="P329" i="1"/>
  <c r="Q330" i="1"/>
  <c r="T669" i="1"/>
  <c r="P309" i="1"/>
  <c r="S327" i="1"/>
  <c r="R689" i="1"/>
  <c r="T645" i="1"/>
  <c r="R667" i="1"/>
  <c r="Q347" i="1"/>
  <c r="V233" i="1"/>
  <c r="S452" i="1"/>
  <c r="R365" i="1"/>
  <c r="R411" i="1"/>
  <c r="Y264" i="1"/>
  <c r="P485" i="1"/>
  <c r="O717" i="1"/>
  <c r="T514" i="1"/>
  <c r="R653" i="1"/>
  <c r="O327" i="1"/>
  <c r="V250" i="1"/>
  <c r="O414" i="1"/>
  <c r="O638" i="1"/>
  <c r="T347" i="1"/>
  <c r="S348" i="1"/>
  <c r="P438" i="1"/>
  <c r="O451" i="1"/>
  <c r="R472" i="1"/>
  <c r="O468" i="1"/>
  <c r="V260" i="1"/>
  <c r="P507" i="1"/>
  <c r="Q470" i="1"/>
  <c r="R549" i="1"/>
  <c r="Y250" i="1"/>
  <c r="R617" i="1"/>
  <c r="O440" i="1"/>
  <c r="T519" i="1"/>
  <c r="S470" i="1"/>
  <c r="T549" i="1"/>
  <c r="Q537" i="1"/>
  <c r="Y255" i="1"/>
  <c r="O584" i="1"/>
  <c r="X260" i="1"/>
  <c r="U250" i="1"/>
  <c r="O410" i="1"/>
  <c r="Q634" i="1"/>
  <c r="P617" i="1"/>
  <c r="R350" i="1"/>
  <c r="T345" i="1"/>
  <c r="R439" i="1"/>
  <c r="O437" i="1"/>
  <c r="R440" i="1"/>
  <c r="R519" i="1"/>
  <c r="T507" i="1"/>
  <c r="P470" i="1"/>
  <c r="S549" i="1"/>
  <c r="R537" i="1"/>
  <c r="Q541" i="1"/>
  <c r="S557" i="1"/>
  <c r="X227" i="1"/>
  <c r="Z233" i="1"/>
  <c r="X234" i="1"/>
  <c r="Q732" i="1"/>
  <c r="Q706" i="1"/>
  <c r="W270" i="1"/>
  <c r="Z252" i="1"/>
  <c r="Z248" i="1"/>
  <c r="Q607" i="1"/>
  <c r="O419" i="1"/>
  <c r="P407" i="1"/>
  <c r="T415" i="1"/>
  <c r="O615" i="1"/>
  <c r="S632" i="1"/>
  <c r="Q338" i="1"/>
  <c r="T356" i="1"/>
  <c r="P429" i="1"/>
  <c r="O452" i="1"/>
  <c r="O505" i="1"/>
  <c r="O492" i="1"/>
  <c r="Q463" i="1"/>
  <c r="T476" i="1"/>
  <c r="S525" i="1"/>
  <c r="Q524" i="1"/>
  <c r="W238" i="1"/>
  <c r="S573" i="1"/>
  <c r="X216" i="1"/>
  <c r="S718" i="1"/>
  <c r="O733" i="1"/>
  <c r="U262" i="1"/>
  <c r="Y275" i="1"/>
  <c r="T606" i="1"/>
  <c r="T586" i="1"/>
  <c r="Q403" i="1"/>
  <c r="O422" i="1"/>
  <c r="T612" i="1"/>
  <c r="O636" i="1"/>
  <c r="O365" i="1"/>
  <c r="O364" i="1"/>
  <c r="S450" i="1"/>
  <c r="S513" i="1"/>
  <c r="S473" i="1"/>
  <c r="Q487" i="1"/>
  <c r="P545" i="1"/>
  <c r="T542" i="1"/>
  <c r="V215" i="1"/>
  <c r="Y245" i="1"/>
  <c r="P578" i="1"/>
  <c r="S569" i="1"/>
  <c r="R564" i="1"/>
  <c r="P727" i="1"/>
  <c r="Q721" i="1"/>
  <c r="Y254" i="1"/>
  <c r="T609" i="1"/>
  <c r="Z267" i="1"/>
  <c r="W257" i="1"/>
  <c r="S401" i="1"/>
  <c r="Q627" i="1"/>
  <c r="S616" i="1"/>
  <c r="S358" i="1"/>
  <c r="S354" i="1"/>
  <c r="R442" i="1"/>
  <c r="T491" i="1"/>
  <c r="S508" i="1"/>
  <c r="S464" i="1"/>
  <c r="R484" i="1"/>
  <c r="R547" i="1"/>
  <c r="P536" i="1"/>
  <c r="P532" i="1"/>
  <c r="Z237" i="1"/>
  <c r="P571" i="1"/>
  <c r="X242" i="1"/>
  <c r="Q561" i="1"/>
  <c r="R711" i="1"/>
  <c r="S712" i="1"/>
  <c r="P594" i="1"/>
  <c r="V259" i="1"/>
  <c r="V249" i="1"/>
  <c r="Q405" i="1"/>
  <c r="T411" i="1"/>
  <c r="P637" i="1"/>
  <c r="Q621" i="1"/>
  <c r="R349" i="1"/>
  <c r="S353" i="1"/>
  <c r="R458" i="1"/>
  <c r="O512" i="1"/>
  <c r="Q478" i="1"/>
  <c r="O544" i="1"/>
  <c r="T540" i="1"/>
  <c r="Y229" i="1"/>
  <c r="P562" i="1"/>
  <c r="P570" i="1"/>
  <c r="X217" i="1"/>
  <c r="T704" i="1"/>
  <c r="O585" i="1"/>
  <c r="U261" i="1"/>
  <c r="O591" i="1"/>
  <c r="X264" i="1"/>
  <c r="O588" i="1"/>
  <c r="T412" i="1"/>
  <c r="T630" i="1"/>
  <c r="S633" i="1"/>
  <c r="Q339" i="1"/>
  <c r="R352" i="1"/>
  <c r="Q434" i="1"/>
  <c r="P428" i="1"/>
  <c r="Q504" i="1"/>
  <c r="R516" i="1"/>
  <c r="Q465" i="1"/>
  <c r="O486" i="1"/>
  <c r="T535" i="1"/>
  <c r="O523" i="1"/>
  <c r="T567" i="1"/>
  <c r="W236" i="1"/>
  <c r="O550" i="1"/>
  <c r="O580" i="1"/>
  <c r="R716" i="1"/>
  <c r="O720" i="1"/>
  <c r="R703" i="1"/>
  <c r="W271" i="1"/>
  <c r="O602" i="1"/>
  <c r="R582" i="1"/>
  <c r="T605" i="1"/>
  <c r="R596" i="1"/>
  <c r="O408" i="1"/>
  <c r="P404" i="1"/>
  <c r="P624" i="1"/>
  <c r="S619" i="1"/>
  <c r="P366" i="1"/>
  <c r="S344" i="1"/>
  <c r="P456" i="1"/>
  <c r="Q445" i="1"/>
  <c r="R444" i="1"/>
  <c r="P511" i="1"/>
  <c r="O490" i="1"/>
  <c r="S514" i="1"/>
  <c r="R471" i="1"/>
  <c r="P534" i="1"/>
  <c r="Q558" i="1"/>
  <c r="Y228" i="1"/>
  <c r="R579" i="1"/>
  <c r="W225" i="1"/>
  <c r="P714" i="1"/>
  <c r="T725" i="1"/>
  <c r="T593" i="1"/>
  <c r="X268" i="1"/>
  <c r="Y273" i="1"/>
  <c r="Z258" i="1"/>
  <c r="R400" i="1"/>
  <c r="R626" i="1"/>
  <c r="Q631" i="1"/>
  <c r="T359" i="1"/>
  <c r="Q343" i="1"/>
  <c r="Q448" i="1"/>
  <c r="S446" i="1"/>
  <c r="O517" i="1"/>
  <c r="Q515" i="1"/>
  <c r="Q466" i="1"/>
  <c r="O462" i="1"/>
  <c r="Q460" i="1"/>
  <c r="S546" i="1"/>
  <c r="P566" i="1"/>
  <c r="Y220" i="1"/>
  <c r="T559" i="1"/>
  <c r="Z218" i="1"/>
  <c r="S560" i="1"/>
  <c r="O325" i="1"/>
  <c r="S691" i="1"/>
  <c r="P702" i="1"/>
  <c r="R307" i="1"/>
  <c r="T690" i="1"/>
  <c r="O701" i="1"/>
  <c r="P312" i="1"/>
  <c r="Q685" i="1"/>
  <c r="S648" i="1"/>
  <c r="R319" i="1"/>
  <c r="O696" i="1"/>
  <c r="S310" i="1"/>
  <c r="O670" i="1"/>
  <c r="O647" i="1"/>
  <c r="P653" i="1"/>
  <c r="R321" i="1"/>
  <c r="O324" i="1"/>
  <c r="T654" i="1"/>
  <c r="S665" i="1"/>
  <c r="Q333" i="1"/>
  <c r="T323" i="1"/>
  <c r="Q661" i="1"/>
  <c r="S684" i="1"/>
  <c r="Q660" i="1"/>
  <c r="Q659" i="1"/>
  <c r="R651" i="1"/>
  <c r="Q682" i="1"/>
  <c r="O695" i="1"/>
  <c r="P650" i="1"/>
  <c r="O672" i="1"/>
  <c r="R699" i="1"/>
  <c r="O320" i="1"/>
  <c r="R688" i="1"/>
  <c r="R658" i="1"/>
  <c r="S315" i="1"/>
  <c r="T683" i="1"/>
  <c r="R687" i="1"/>
  <c r="T668" i="1"/>
  <c r="R675" i="1"/>
  <c r="R329" i="1"/>
  <c r="O330" i="1"/>
  <c r="P669" i="1"/>
  <c r="Q309" i="1"/>
  <c r="T327" i="1"/>
  <c r="Q689" i="1"/>
  <c r="O645" i="1"/>
  <c r="S667" i="1"/>
  <c r="W234" i="1"/>
  <c r="R476" i="1"/>
  <c r="Q555" i="1"/>
  <c r="S729" i="1"/>
  <c r="P586" i="1"/>
  <c r="P364" i="1"/>
  <c r="Z215" i="1"/>
  <c r="Q603" i="1"/>
  <c r="S613" i="1"/>
  <c r="O483" i="1"/>
  <c r="Q543" i="1"/>
  <c r="O712" i="1"/>
  <c r="T637" i="1"/>
  <c r="Q512" i="1"/>
  <c r="W232" i="1"/>
  <c r="S432" i="1"/>
  <c r="Z221" i="1"/>
  <c r="S624" i="1"/>
  <c r="O471" i="1"/>
  <c r="Q477" i="1"/>
  <c r="Z255" i="1"/>
  <c r="R610" i="1"/>
  <c r="U260" i="1"/>
  <c r="X250" i="1"/>
  <c r="T410" i="1"/>
  <c r="P634" i="1"/>
  <c r="Q617" i="1"/>
  <c r="Q350" i="1"/>
  <c r="Q345" i="1"/>
  <c r="Q439" i="1"/>
  <c r="R437" i="1"/>
  <c r="Q440" i="1"/>
  <c r="P519" i="1"/>
  <c r="R507" i="1"/>
  <c r="O470" i="1"/>
  <c r="Q549" i="1"/>
  <c r="T537" i="1"/>
  <c r="R541" i="1"/>
  <c r="O557" i="1"/>
  <c r="Y226" i="1"/>
  <c r="Y234" i="1"/>
  <c r="O732" i="1"/>
  <c r="R706" i="1"/>
  <c r="Z270" i="1"/>
  <c r="Y252" i="1"/>
  <c r="Y248" i="1"/>
  <c r="S604" i="1"/>
  <c r="S417" i="1"/>
  <c r="T424" i="1"/>
  <c r="P640" i="1"/>
  <c r="O628" i="1"/>
  <c r="S341" i="1"/>
  <c r="Q362" i="1"/>
  <c r="O430" i="1"/>
  <c r="S431" i="1"/>
  <c r="Q510" i="1"/>
  <c r="O498" i="1"/>
  <c r="P497" i="1"/>
  <c r="S482" i="1"/>
  <c r="S479" i="1"/>
  <c r="Q539" i="1"/>
  <c r="R528" i="1"/>
  <c r="Z223" i="1"/>
  <c r="V238" i="1"/>
  <c r="R573" i="1"/>
  <c r="Z216" i="1"/>
  <c r="T718" i="1"/>
  <c r="P733" i="1"/>
  <c r="Y262" i="1"/>
  <c r="U275" i="1"/>
  <c r="O598" i="1"/>
  <c r="O409" i="1"/>
  <c r="O425" i="1"/>
  <c r="R641" i="1"/>
  <c r="R639" i="1"/>
  <c r="S367" i="1"/>
  <c r="P361" i="1"/>
  <c r="O433" i="1"/>
  <c r="P501" i="1"/>
  <c r="O489" i="1"/>
  <c r="Q500" i="1"/>
  <c r="S469" i="1"/>
  <c r="R530" i="1"/>
  <c r="W245" i="1"/>
  <c r="O578" i="1"/>
  <c r="R569" i="1"/>
  <c r="P564" i="1"/>
  <c r="T727" i="1"/>
  <c r="O721" i="1"/>
  <c r="V254" i="1"/>
  <c r="P609" i="1"/>
  <c r="Z274" i="1"/>
  <c r="U272" i="1"/>
  <c r="V257" i="1"/>
  <c r="R401" i="1"/>
  <c r="R627" i="1"/>
  <c r="P616" i="1"/>
  <c r="O358" i="1"/>
  <c r="R354" i="1"/>
  <c r="T442" i="1"/>
  <c r="P491" i="1"/>
  <c r="T508" i="1"/>
  <c r="O464" i="1"/>
  <c r="T484" i="1"/>
  <c r="Q547" i="1"/>
  <c r="T536" i="1"/>
  <c r="T532" i="1"/>
  <c r="Y237" i="1"/>
  <c r="O571" i="1"/>
  <c r="Z242" i="1"/>
  <c r="R572" i="1"/>
  <c r="Q719" i="1"/>
  <c r="S709" i="1"/>
  <c r="U269" i="1"/>
  <c r="Z259" i="1"/>
  <c r="O420" i="1"/>
  <c r="R413" i="1"/>
  <c r="T427" i="1"/>
  <c r="R625" i="1"/>
  <c r="R360" i="1"/>
  <c r="O346" i="1"/>
  <c r="T443" i="1"/>
  <c r="S441" i="1"/>
  <c r="Q509" i="1"/>
  <c r="R474" i="1"/>
  <c r="Q467" i="1"/>
  <c r="Q538" i="1"/>
  <c r="T527" i="1"/>
  <c r="S522" i="1"/>
  <c r="P576" i="1"/>
  <c r="U229" i="1"/>
  <c r="O562" i="1"/>
  <c r="R570" i="1"/>
  <c r="Z217" i="1"/>
  <c r="O704" i="1"/>
  <c r="T585" i="1"/>
  <c r="Z261" i="1"/>
  <c r="W251" i="1"/>
  <c r="U264" i="1"/>
  <c r="R588" i="1"/>
  <c r="O412" i="1"/>
  <c r="S630" i="1"/>
  <c r="T633" i="1"/>
  <c r="S339" i="1"/>
  <c r="Q352" i="1"/>
  <c r="S434" i="1"/>
  <c r="O428" i="1"/>
  <c r="P504" i="1"/>
  <c r="S516" i="1"/>
  <c r="O465" i="1"/>
  <c r="T486" i="1"/>
  <c r="S535" i="1"/>
  <c r="R523" i="1"/>
  <c r="S567" i="1"/>
  <c r="U236" i="1"/>
  <c r="T550" i="1"/>
  <c r="P580" i="1"/>
  <c r="O716" i="1"/>
  <c r="P720" i="1"/>
  <c r="Q703" i="1"/>
  <c r="X271" i="1"/>
  <c r="W253" i="1"/>
  <c r="P582" i="1"/>
  <c r="P605" i="1"/>
  <c r="S596" i="1"/>
  <c r="R408" i="1"/>
  <c r="S404" i="1"/>
  <c r="Q624" i="1"/>
  <c r="O619" i="1"/>
  <c r="O366" i="1"/>
  <c r="R344" i="1"/>
  <c r="S456" i="1"/>
  <c r="T445" i="1"/>
  <c r="S444" i="1"/>
  <c r="S511" i="1"/>
  <c r="P490" i="1"/>
  <c r="O514" i="1"/>
  <c r="Q471" i="1"/>
  <c r="Q534" i="1"/>
  <c r="P558" i="1"/>
  <c r="X228" i="1"/>
  <c r="S579" i="1"/>
  <c r="Y225" i="1"/>
  <c r="O714" i="1"/>
  <c r="R725" i="1"/>
  <c r="Q593" i="1"/>
  <c r="T599" i="1"/>
  <c r="V273" i="1"/>
  <c r="Y258" i="1"/>
  <c r="Q400" i="1"/>
  <c r="S626" i="1"/>
  <c r="S631" i="1"/>
  <c r="P359" i="1"/>
  <c r="S343" i="1"/>
  <c r="T448" i="1"/>
  <c r="O446" i="1"/>
  <c r="T517" i="1"/>
  <c r="R515" i="1"/>
  <c r="R466" i="1"/>
  <c r="S462" i="1"/>
  <c r="R460" i="1"/>
  <c r="Q546" i="1"/>
  <c r="Q566" i="1"/>
  <c r="Z220" i="1"/>
  <c r="P559" i="1"/>
  <c r="V218" i="1"/>
  <c r="R728" i="1"/>
  <c r="R686" i="1"/>
  <c r="S331" i="1"/>
  <c r="Q318" i="1"/>
  <c r="P643" i="1"/>
  <c r="P698" i="1"/>
  <c r="O678" i="1"/>
  <c r="R313" i="1"/>
  <c r="R697" i="1"/>
  <c r="P328" i="1"/>
  <c r="O656" i="1"/>
  <c r="T663" i="1"/>
  <c r="O316" i="1"/>
  <c r="Q673" i="1"/>
  <c r="T326" i="1"/>
  <c r="R655" i="1"/>
  <c r="T642" i="1"/>
  <c r="T681" i="1"/>
  <c r="S679" i="1"/>
  <c r="R646" i="1"/>
  <c r="T336" i="1"/>
  <c r="S332" i="1"/>
  <c r="S644" i="1"/>
  <c r="R652" i="1"/>
  <c r="Q335" i="1"/>
  <c r="T676" i="1"/>
  <c r="O666" i="1"/>
  <c r="R677" i="1"/>
  <c r="P334" i="1"/>
  <c r="Q671" i="1"/>
  <c r="O657" i="1"/>
  <c r="S674" i="1"/>
  <c r="T694" i="1"/>
  <c r="S662" i="1"/>
  <c r="S649" i="1"/>
  <c r="O322" i="1"/>
  <c r="O692" i="1"/>
  <c r="R700" i="1"/>
  <c r="P680" i="1"/>
  <c r="T314" i="1"/>
  <c r="O693" i="1"/>
  <c r="Q664" i="1"/>
  <c r="T317" i="1"/>
  <c r="T308" i="1"/>
  <c r="R311" i="1"/>
  <c r="O525" i="1"/>
  <c r="O426" i="1"/>
  <c r="T665" i="1"/>
  <c r="X275" i="1"/>
  <c r="P598" i="1"/>
  <c r="R409" i="1"/>
  <c r="S425" i="1"/>
  <c r="O641" i="1"/>
  <c r="Q639" i="1"/>
  <c r="T367" i="1"/>
  <c r="O361" i="1"/>
  <c r="R433" i="1"/>
  <c r="S501" i="1"/>
  <c r="S489" i="1"/>
  <c r="O500" i="1"/>
  <c r="O469" i="1"/>
  <c r="O530" i="1"/>
  <c r="U245" i="1"/>
  <c r="T578" i="1"/>
  <c r="Q569" i="1"/>
  <c r="Q564" i="1"/>
  <c r="O727" i="1"/>
  <c r="S721" i="1"/>
  <c r="Q609" i="1"/>
  <c r="V274" i="1"/>
  <c r="Z272" i="1"/>
  <c r="U257" i="1"/>
  <c r="P401" i="1"/>
  <c r="S627" i="1"/>
  <c r="T616" i="1"/>
  <c r="P358" i="1"/>
  <c r="P354" i="1"/>
  <c r="S442" i="1"/>
  <c r="Q491" i="1"/>
  <c r="P508" i="1"/>
  <c r="P464" i="1"/>
  <c r="Q484" i="1"/>
  <c r="S547" i="1"/>
  <c r="O536" i="1"/>
  <c r="O532" i="1"/>
  <c r="W237" i="1"/>
  <c r="Q571" i="1"/>
  <c r="Y242" i="1"/>
  <c r="P572" i="1"/>
  <c r="T719" i="1"/>
  <c r="R709" i="1"/>
  <c r="U246" i="1"/>
  <c r="X269" i="1"/>
  <c r="Y259" i="1"/>
  <c r="X249" i="1"/>
  <c r="T420" i="1"/>
  <c r="T413" i="1"/>
  <c r="Q427" i="1"/>
  <c r="T625" i="1"/>
  <c r="Q360" i="1"/>
  <c r="S346" i="1"/>
  <c r="Q443" i="1"/>
  <c r="O441" i="1"/>
  <c r="P509" i="1"/>
  <c r="P474" i="1"/>
  <c r="S467" i="1"/>
  <c r="O538" i="1"/>
  <c r="R527" i="1"/>
  <c r="O522" i="1"/>
  <c r="R576" i="1"/>
  <c r="X244" i="1"/>
  <c r="T562" i="1"/>
  <c r="T570" i="1"/>
  <c r="U217" i="1"/>
  <c r="P704" i="1"/>
  <c r="S585" i="1"/>
  <c r="X261" i="1"/>
  <c r="X251" i="1"/>
  <c r="W264" i="1"/>
  <c r="S588" i="1"/>
  <c r="P412" i="1"/>
  <c r="Q630" i="1"/>
  <c r="O633" i="1"/>
  <c r="T339" i="1"/>
  <c r="T352" i="1"/>
  <c r="O434" i="1"/>
  <c r="T428" i="1"/>
  <c r="O504" i="1"/>
  <c r="T516" i="1"/>
  <c r="P465" i="1"/>
  <c r="S486" i="1"/>
  <c r="Q535" i="1"/>
  <c r="T523" i="1"/>
  <c r="Q567" i="1"/>
  <c r="Y236" i="1"/>
  <c r="R550" i="1"/>
  <c r="R580" i="1"/>
  <c r="P716" i="1"/>
  <c r="Q720" i="1"/>
  <c r="P703" i="1"/>
  <c r="Z271" i="1"/>
  <c r="U253" i="1"/>
  <c r="T608" i="1"/>
  <c r="O587" i="1"/>
  <c r="Q418" i="1"/>
  <c r="T421" i="1"/>
  <c r="O618" i="1"/>
  <c r="P620" i="1"/>
  <c r="S342" i="1"/>
  <c r="Q363" i="1"/>
  <c r="T457" i="1"/>
  <c r="R455" i="1"/>
  <c r="R449" i="1"/>
  <c r="Q494" i="1"/>
  <c r="T475" i="1"/>
  <c r="R459" i="1"/>
  <c r="S520" i="1"/>
  <c r="R526" i="1"/>
  <c r="P548" i="1"/>
  <c r="P575" i="1"/>
  <c r="U228" i="1"/>
  <c r="P579" i="1"/>
  <c r="X225" i="1"/>
  <c r="Q714" i="1"/>
  <c r="Q725" i="1"/>
  <c r="S593" i="1"/>
  <c r="R599" i="1"/>
  <c r="R597" i="1"/>
  <c r="X258" i="1"/>
  <c r="T400" i="1"/>
  <c r="T626" i="1"/>
  <c r="T631" i="1"/>
  <c r="O359" i="1"/>
  <c r="P343" i="1"/>
  <c r="S448" i="1"/>
  <c r="R446" i="1"/>
  <c r="S517" i="1"/>
  <c r="T515" i="1"/>
  <c r="S466" i="1"/>
  <c r="R462" i="1"/>
  <c r="S460" i="1"/>
  <c r="T546" i="1"/>
  <c r="S566" i="1"/>
  <c r="Q559" i="1"/>
  <c r="Q728" i="1"/>
  <c r="O686" i="1"/>
  <c r="T331" i="1"/>
  <c r="R318" i="1"/>
  <c r="S643" i="1"/>
  <c r="Q698" i="1"/>
  <c r="R678" i="1"/>
  <c r="S313" i="1"/>
  <c r="T697" i="1"/>
  <c r="R328" i="1"/>
  <c r="P656" i="1"/>
  <c r="S663" i="1"/>
  <c r="P316" i="1"/>
  <c r="R673" i="1"/>
  <c r="O326" i="1"/>
  <c r="P655" i="1"/>
  <c r="R642" i="1"/>
  <c r="O681" i="1"/>
  <c r="R679" i="1"/>
  <c r="Q646" i="1"/>
  <c r="O336" i="1"/>
  <c r="T332" i="1"/>
  <c r="Q644" i="1"/>
  <c r="S652" i="1"/>
  <c r="P335" i="1"/>
  <c r="S676" i="1"/>
  <c r="R666" i="1"/>
  <c r="P677" i="1"/>
  <c r="Q334" i="1"/>
  <c r="P671" i="1"/>
  <c r="P657" i="1"/>
  <c r="Q674" i="1"/>
  <c r="O694" i="1"/>
  <c r="O662" i="1"/>
  <c r="R649" i="1"/>
  <c r="Q322" i="1"/>
  <c r="P692" i="1"/>
  <c r="T700" i="1"/>
  <c r="T680" i="1"/>
  <c r="Q314" i="1"/>
  <c r="P693" i="1"/>
  <c r="S664" i="1"/>
  <c r="P317" i="1"/>
  <c r="O308" i="1"/>
  <c r="P311" i="1"/>
  <c r="W260" i="1"/>
  <c r="T468" i="1"/>
  <c r="T338" i="1"/>
  <c r="R487" i="1"/>
  <c r="P529" i="1"/>
  <c r="Q610" i="1"/>
  <c r="S537" i="1"/>
  <c r="U227" i="1"/>
  <c r="V234" i="1"/>
  <c r="U270" i="1"/>
  <c r="T417" i="1"/>
  <c r="S628" i="1"/>
  <c r="Q430" i="1"/>
  <c r="O510" i="1"/>
  <c r="R482" i="1"/>
  <c r="Y216" i="1"/>
  <c r="W255" i="1"/>
  <c r="R634" i="1"/>
  <c r="P437" i="1"/>
  <c r="Q519" i="1"/>
  <c r="R470" i="1"/>
  <c r="O537" i="1"/>
  <c r="W227" i="1"/>
  <c r="V248" i="1"/>
  <c r="P341" i="1"/>
  <c r="S510" i="1"/>
  <c r="Q498" i="1"/>
  <c r="S497" i="1"/>
  <c r="Q482" i="1"/>
  <c r="T479" i="1"/>
  <c r="O539" i="1"/>
  <c r="O528" i="1"/>
  <c r="Y223" i="1"/>
  <c r="T555" i="1"/>
  <c r="X219" i="1"/>
  <c r="U216" i="1"/>
  <c r="P718" i="1"/>
  <c r="R733" i="1"/>
  <c r="X262" i="1"/>
  <c r="Z275" i="1"/>
  <c r="T598" i="1"/>
  <c r="T409" i="1"/>
  <c r="T425" i="1"/>
  <c r="T641" i="1"/>
  <c r="S639" i="1"/>
  <c r="P367" i="1"/>
  <c r="Q361" i="1"/>
  <c r="S433" i="1"/>
  <c r="Q501" i="1"/>
  <c r="R489" i="1"/>
  <c r="P500" i="1"/>
  <c r="R469" i="1"/>
  <c r="Q530" i="1"/>
  <c r="U230" i="1"/>
  <c r="S578" i="1"/>
  <c r="P569" i="1"/>
  <c r="O564" i="1"/>
  <c r="Q727" i="1"/>
  <c r="P721" i="1"/>
  <c r="X254" i="1"/>
  <c r="O609" i="1"/>
  <c r="P595" i="1"/>
  <c r="Q401" i="1"/>
  <c r="P627" i="1"/>
  <c r="O616" i="1"/>
  <c r="Q358" i="1"/>
  <c r="T354" i="1"/>
  <c r="O442" i="1"/>
  <c r="O491" i="1"/>
  <c r="O508" i="1"/>
  <c r="Q464" i="1"/>
  <c r="S484" i="1"/>
  <c r="T547" i="1"/>
  <c r="S536" i="1"/>
  <c r="Q532" i="1"/>
  <c r="V237" i="1"/>
  <c r="T571" i="1"/>
  <c r="W242" i="1"/>
  <c r="Q572" i="1"/>
  <c r="S719" i="1"/>
  <c r="O709" i="1"/>
  <c r="W246" i="1"/>
  <c r="P600" i="1"/>
  <c r="W259" i="1"/>
  <c r="Z249" i="1"/>
  <c r="P420" i="1"/>
  <c r="Q413" i="1"/>
  <c r="S427" i="1"/>
  <c r="Q625" i="1"/>
  <c r="P360" i="1"/>
  <c r="R346" i="1"/>
  <c r="S443" i="1"/>
  <c r="R441" i="1"/>
  <c r="O509" i="1"/>
  <c r="S474" i="1"/>
  <c r="R467" i="1"/>
  <c r="S538" i="1"/>
  <c r="P527" i="1"/>
  <c r="T522" i="1"/>
  <c r="S576" i="1"/>
  <c r="Z244" i="1"/>
  <c r="O570" i="1"/>
  <c r="W217" i="1"/>
  <c r="Q704" i="1"/>
  <c r="R585" i="1"/>
  <c r="W261" i="1"/>
  <c r="O589" i="1"/>
  <c r="S426" i="1"/>
  <c r="S406" i="1"/>
  <c r="O614" i="1"/>
  <c r="Q351" i="1"/>
  <c r="R337" i="1"/>
  <c r="S454" i="1"/>
  <c r="O432" i="1"/>
  <c r="O503" i="1"/>
  <c r="S499" i="1"/>
  <c r="T495" i="1"/>
  <c r="S496" i="1"/>
  <c r="O485" i="1"/>
  <c r="P480" i="1"/>
  <c r="O488" i="1"/>
  <c r="R529" i="1"/>
  <c r="R531" i="1"/>
  <c r="W221" i="1"/>
  <c r="Z236" i="1"/>
  <c r="Q550" i="1"/>
  <c r="Q580" i="1"/>
  <c r="Q716" i="1"/>
  <c r="R720" i="1"/>
  <c r="O703" i="1"/>
  <c r="Y271" i="1"/>
  <c r="Y253" i="1"/>
  <c r="Q608" i="1"/>
  <c r="P587" i="1"/>
  <c r="S418" i="1"/>
  <c r="S421" i="1"/>
  <c r="P618" i="1"/>
  <c r="Q620" i="1"/>
  <c r="Q342" i="1"/>
  <c r="O363" i="1"/>
  <c r="R457" i="1"/>
  <c r="Q455" i="1"/>
  <c r="O449" i="1"/>
  <c r="O494" i="1"/>
  <c r="O475" i="1"/>
  <c r="P459" i="1"/>
  <c r="R520" i="1"/>
  <c r="S526" i="1"/>
  <c r="R548" i="1"/>
  <c r="T575" i="1"/>
  <c r="Z243" i="1"/>
  <c r="O579" i="1"/>
  <c r="Z225" i="1"/>
  <c r="S714" i="1"/>
  <c r="P725" i="1"/>
  <c r="R593" i="1"/>
  <c r="O599" i="1"/>
  <c r="Q597" i="1"/>
  <c r="R423" i="1"/>
  <c r="R416" i="1"/>
  <c r="S635" i="1"/>
  <c r="O629" i="1"/>
  <c r="O357" i="1"/>
  <c r="T340" i="1"/>
  <c r="T447" i="1"/>
  <c r="T435" i="1"/>
  <c r="S502" i="1"/>
  <c r="Q481" i="1"/>
  <c r="R477" i="1"/>
  <c r="T533" i="1"/>
  <c r="Z239" i="1"/>
  <c r="T566" i="1"/>
  <c r="U220" i="1"/>
  <c r="R559" i="1"/>
  <c r="U218" i="1"/>
  <c r="P728" i="1"/>
  <c r="Q686" i="1"/>
  <c r="O331" i="1"/>
  <c r="P318" i="1"/>
  <c r="O643" i="1"/>
  <c r="R698" i="1"/>
  <c r="P678" i="1"/>
  <c r="O313" i="1"/>
  <c r="O697" i="1"/>
  <c r="T328" i="1"/>
  <c r="R656" i="1"/>
  <c r="P663" i="1"/>
  <c r="R316" i="1"/>
  <c r="S673" i="1"/>
  <c r="Q326" i="1"/>
  <c r="Q655" i="1"/>
  <c r="O642" i="1"/>
  <c r="Q681" i="1"/>
  <c r="O679" i="1"/>
  <c r="S646" i="1"/>
  <c r="P336" i="1"/>
  <c r="Q332" i="1"/>
  <c r="P644" i="1"/>
  <c r="O652" i="1"/>
  <c r="R335" i="1"/>
  <c r="O676" i="1"/>
  <c r="S666" i="1"/>
  <c r="T677" i="1"/>
  <c r="R334" i="1"/>
  <c r="S671" i="1"/>
  <c r="T657" i="1"/>
  <c r="T674" i="1"/>
  <c r="Q694" i="1"/>
  <c r="P662" i="1"/>
  <c r="Q649" i="1"/>
  <c r="T322" i="1"/>
  <c r="Q692" i="1"/>
  <c r="O700" i="1"/>
  <c r="Q680" i="1"/>
  <c r="O314" i="1"/>
  <c r="Q693" i="1"/>
  <c r="T664" i="1"/>
  <c r="Q317" i="1"/>
  <c r="R308" i="1"/>
  <c r="T311" i="1"/>
  <c r="S606" i="1"/>
  <c r="O507" i="1"/>
  <c r="T539" i="1"/>
  <c r="Q733" i="1"/>
  <c r="O610" i="1"/>
  <c r="R410" i="1"/>
  <c r="T617" i="1"/>
  <c r="T350" i="1"/>
  <c r="P439" i="1"/>
  <c r="T440" i="1"/>
  <c r="Q507" i="1"/>
  <c r="O541" i="1"/>
  <c r="R557" i="1"/>
  <c r="S707" i="1"/>
  <c r="Y247" i="1"/>
  <c r="S362" i="1"/>
  <c r="T590" i="1"/>
  <c r="T638" i="1"/>
  <c r="T438" i="1"/>
  <c r="P468" i="1"/>
  <c r="P557" i="1"/>
  <c r="T640" i="1"/>
  <c r="S733" i="1"/>
  <c r="V275" i="1"/>
  <c r="S409" i="1"/>
  <c r="S641" i="1"/>
  <c r="T639" i="1"/>
  <c r="R361" i="1"/>
  <c r="S500" i="1"/>
  <c r="P530" i="1"/>
  <c r="V230" i="1"/>
  <c r="P563" i="1"/>
  <c r="W240" i="1"/>
  <c r="O569" i="1"/>
  <c r="T564" i="1"/>
  <c r="R727" i="1"/>
  <c r="T721" i="1"/>
  <c r="W254" i="1"/>
  <c r="R609" i="1"/>
  <c r="X274" i="1"/>
  <c r="T595" i="1"/>
  <c r="Q402" i="1"/>
  <c r="P399" i="1"/>
  <c r="R623" i="1"/>
  <c r="O613" i="1"/>
  <c r="S355" i="1"/>
  <c r="S453" i="1"/>
  <c r="R518" i="1"/>
  <c r="Q506" i="1"/>
  <c r="Q483" i="1"/>
  <c r="T461" i="1"/>
  <c r="O521" i="1"/>
  <c r="P543" i="1"/>
  <c r="U222" i="1"/>
  <c r="U237" i="1"/>
  <c r="S571" i="1"/>
  <c r="V242" i="1"/>
  <c r="S572" i="1"/>
  <c r="R719" i="1"/>
  <c r="T709" i="1"/>
  <c r="V246" i="1"/>
  <c r="Q600" i="1"/>
  <c r="W256" i="1"/>
  <c r="Y249" i="1"/>
  <c r="Q420" i="1"/>
  <c r="P413" i="1"/>
  <c r="R427" i="1"/>
  <c r="S625" i="1"/>
  <c r="S360" i="1"/>
  <c r="T346" i="1"/>
  <c r="R443" i="1"/>
  <c r="Q441" i="1"/>
  <c r="S509" i="1"/>
  <c r="T474" i="1"/>
  <c r="T467" i="1"/>
  <c r="T538" i="1"/>
  <c r="S527" i="1"/>
  <c r="Q522" i="1"/>
  <c r="O576" i="1"/>
  <c r="V244" i="1"/>
  <c r="Z232" i="1"/>
  <c r="Y217" i="1"/>
  <c r="R704" i="1"/>
  <c r="Q585" i="1"/>
  <c r="V251" i="1"/>
  <c r="T589" i="1"/>
  <c r="T426" i="1"/>
  <c r="O406" i="1"/>
  <c r="P614" i="1"/>
  <c r="R351" i="1"/>
  <c r="S337" i="1"/>
  <c r="T454" i="1"/>
  <c r="Q432" i="1"/>
  <c r="T503" i="1"/>
  <c r="P499" i="1"/>
  <c r="S495" i="1"/>
  <c r="T496" i="1"/>
  <c r="T485" i="1"/>
  <c r="T480" i="1"/>
  <c r="T488" i="1"/>
  <c r="T529" i="1"/>
  <c r="Q531" i="1"/>
  <c r="V221" i="1"/>
  <c r="S550" i="1"/>
  <c r="T580" i="1"/>
  <c r="T716" i="1"/>
  <c r="S720" i="1"/>
  <c r="S703" i="1"/>
  <c r="U271" i="1"/>
  <c r="R608" i="1"/>
  <c r="S587" i="1"/>
  <c r="O418" i="1"/>
  <c r="R421" i="1"/>
  <c r="T618" i="1"/>
  <c r="S620" i="1"/>
  <c r="P342" i="1"/>
  <c r="T363" i="1"/>
  <c r="Q457" i="1"/>
  <c r="S455" i="1"/>
  <c r="P449" i="1"/>
  <c r="T494" i="1"/>
  <c r="R475" i="1"/>
  <c r="S459" i="1"/>
  <c r="P520" i="1"/>
  <c r="Q526" i="1"/>
  <c r="S548" i="1"/>
  <c r="S575" i="1"/>
  <c r="U243" i="1"/>
  <c r="S577" i="1"/>
  <c r="V225" i="1"/>
  <c r="R714" i="1"/>
  <c r="S725" i="1"/>
  <c r="O593" i="1"/>
  <c r="P599" i="1"/>
  <c r="T597" i="1"/>
  <c r="Q423" i="1"/>
  <c r="O416" i="1"/>
  <c r="O635" i="1"/>
  <c r="S629" i="1"/>
  <c r="T357" i="1"/>
  <c r="P340" i="1"/>
  <c r="O447" i="1"/>
  <c r="R435" i="1"/>
  <c r="R502" i="1"/>
  <c r="P481" i="1"/>
  <c r="T477" i="1"/>
  <c r="S533" i="1"/>
  <c r="R574" i="1"/>
  <c r="V220" i="1"/>
  <c r="O559" i="1"/>
  <c r="X218" i="1"/>
  <c r="T728" i="1"/>
  <c r="S686" i="1"/>
  <c r="P331" i="1"/>
  <c r="T318" i="1"/>
  <c r="Q643" i="1"/>
  <c r="S698" i="1"/>
  <c r="T678" i="1"/>
  <c r="P313" i="1"/>
  <c r="P697" i="1"/>
  <c r="S328" i="1"/>
  <c r="S656" i="1"/>
  <c r="O663" i="1"/>
  <c r="S316" i="1"/>
  <c r="P673" i="1"/>
  <c r="R326" i="1"/>
  <c r="T655" i="1"/>
  <c r="P642" i="1"/>
  <c r="R681" i="1"/>
  <c r="T679" i="1"/>
  <c r="O646" i="1"/>
  <c r="Q336" i="1"/>
  <c r="P332" i="1"/>
  <c r="T644" i="1"/>
  <c r="P652" i="1"/>
  <c r="S335" i="1"/>
  <c r="Q676" i="1"/>
  <c r="Q666" i="1"/>
  <c r="O677" i="1"/>
  <c r="S334" i="1"/>
  <c r="R671" i="1"/>
  <c r="Q657" i="1"/>
  <c r="O674" i="1"/>
  <c r="R694" i="1"/>
  <c r="T662" i="1"/>
  <c r="O649" i="1"/>
  <c r="R322" i="1"/>
  <c r="R692" i="1"/>
  <c r="Q700" i="1"/>
  <c r="R680" i="1"/>
  <c r="R314" i="1"/>
  <c r="T693" i="1"/>
  <c r="O664" i="1"/>
  <c r="R317" i="1"/>
  <c r="Q308" i="1"/>
  <c r="S311" i="1"/>
  <c r="S612" i="1"/>
  <c r="U255" i="1"/>
  <c r="Z250" i="1"/>
  <c r="S617" i="1"/>
  <c r="P350" i="1"/>
  <c r="O439" i="1"/>
  <c r="S440" i="1"/>
  <c r="T470" i="1"/>
  <c r="Q557" i="1"/>
  <c r="T732" i="1"/>
  <c r="X252" i="1"/>
  <c r="Q640" i="1"/>
  <c r="R362" i="1"/>
  <c r="T497" i="1"/>
  <c r="U223" i="1"/>
  <c r="O718" i="1"/>
  <c r="S590" i="1"/>
  <c r="O345" i="1"/>
  <c r="P549" i="1"/>
  <c r="R417" i="1"/>
  <c r="P430" i="1"/>
  <c r="O622" i="1"/>
  <c r="P347" i="1"/>
  <c r="O348" i="1"/>
  <c r="T451" i="1"/>
  <c r="R493" i="1"/>
  <c r="O472" i="1"/>
  <c r="X231" i="1"/>
  <c r="Z226" i="1"/>
  <c r="Q707" i="1"/>
  <c r="X247" i="1"/>
  <c r="V252" i="1"/>
  <c r="X248" i="1"/>
  <c r="O417" i="1"/>
  <c r="P424" i="1"/>
  <c r="Q628" i="1"/>
  <c r="T362" i="1"/>
  <c r="S430" i="1"/>
  <c r="O431" i="1"/>
  <c r="P510" i="1"/>
  <c r="O497" i="1"/>
  <c r="T482" i="1"/>
  <c r="P539" i="1"/>
  <c r="P528" i="1"/>
  <c r="P555" i="1"/>
  <c r="W219" i="1"/>
  <c r="Q718" i="1"/>
  <c r="W262" i="1"/>
  <c r="S598" i="1"/>
  <c r="R425" i="1"/>
  <c r="O367" i="1"/>
  <c r="R501" i="1"/>
  <c r="T489" i="1"/>
  <c r="P469" i="1"/>
  <c r="V255" i="1"/>
  <c r="S610" i="1"/>
  <c r="R590" i="1"/>
  <c r="Z266" i="1"/>
  <c r="P414" i="1"/>
  <c r="S638" i="1"/>
  <c r="T622" i="1"/>
  <c r="S347" i="1"/>
  <c r="R348" i="1"/>
  <c r="Q438" i="1"/>
  <c r="Q451" i="1"/>
  <c r="T436" i="1"/>
  <c r="S493" i="1"/>
  <c r="S472" i="1"/>
  <c r="Q468" i="1"/>
  <c r="V231" i="1"/>
  <c r="Q565" i="1"/>
  <c r="Z227" i="1"/>
  <c r="U226" i="1"/>
  <c r="R707" i="1"/>
  <c r="Q713" i="1"/>
  <c r="Q601" i="1"/>
  <c r="W252" i="1"/>
  <c r="W248" i="1"/>
  <c r="O604" i="1"/>
  <c r="P417" i="1"/>
  <c r="O424" i="1"/>
  <c r="S640" i="1"/>
  <c r="P628" i="1"/>
  <c r="O341" i="1"/>
  <c r="O362" i="1"/>
  <c r="R430" i="1"/>
  <c r="Q431" i="1"/>
  <c r="T510" i="1"/>
  <c r="T498" i="1"/>
  <c r="R497" i="1"/>
  <c r="P482" i="1"/>
  <c r="O479" i="1"/>
  <c r="S539" i="1"/>
  <c r="Q528" i="1"/>
  <c r="X223" i="1"/>
  <c r="O555" i="1"/>
  <c r="V219" i="1"/>
  <c r="S556" i="1"/>
  <c r="P729" i="1"/>
  <c r="R724" i="1"/>
  <c r="Z262" i="1"/>
  <c r="W275" i="1"/>
  <c r="R598" i="1"/>
  <c r="Q409" i="1"/>
  <c r="P425" i="1"/>
  <c r="P641" i="1"/>
  <c r="O639" i="1"/>
  <c r="Q367" i="1"/>
  <c r="S361" i="1"/>
  <c r="T433" i="1"/>
  <c r="T501" i="1"/>
  <c r="Q489" i="1"/>
  <c r="T500" i="1"/>
  <c r="Q469" i="1"/>
  <c r="S530" i="1"/>
  <c r="Y230" i="1"/>
  <c r="O563" i="1"/>
  <c r="X240" i="1"/>
  <c r="P568" i="1"/>
  <c r="P731" i="1"/>
  <c r="T708" i="1"/>
  <c r="S603" i="1"/>
  <c r="Z254" i="1"/>
  <c r="S609" i="1"/>
  <c r="Y274" i="1"/>
  <c r="O595" i="1"/>
  <c r="R402" i="1"/>
  <c r="Q399" i="1"/>
  <c r="Q623" i="1"/>
  <c r="R613" i="1"/>
  <c r="P355" i="1"/>
  <c r="Q453" i="1"/>
  <c r="T518" i="1"/>
  <c r="P506" i="1"/>
  <c r="R483" i="1"/>
  <c r="O461" i="1"/>
  <c r="T521" i="1"/>
  <c r="S543" i="1"/>
  <c r="V222" i="1"/>
  <c r="R571" i="1"/>
  <c r="U242" i="1"/>
  <c r="T572" i="1"/>
  <c r="O719" i="1"/>
  <c r="P709" i="1"/>
  <c r="Z246" i="1"/>
  <c r="R600" i="1"/>
  <c r="V256" i="1"/>
  <c r="W249" i="1"/>
  <c r="R420" i="1"/>
  <c r="O413" i="1"/>
  <c r="O427" i="1"/>
  <c r="O625" i="1"/>
  <c r="O360" i="1"/>
  <c r="P346" i="1"/>
  <c r="P443" i="1"/>
  <c r="T441" i="1"/>
  <c r="T509" i="1"/>
  <c r="O474" i="1"/>
  <c r="P467" i="1"/>
  <c r="P538" i="1"/>
  <c r="O527" i="1"/>
  <c r="P522" i="1"/>
  <c r="Q576" i="1"/>
  <c r="W244" i="1"/>
  <c r="X232" i="1"/>
  <c r="Y224" i="1"/>
  <c r="V217" i="1"/>
  <c r="S704" i="1"/>
  <c r="P585" i="1"/>
  <c r="Y261" i="1"/>
  <c r="Z251" i="1"/>
  <c r="S589" i="1"/>
  <c r="P426" i="1"/>
  <c r="T406" i="1"/>
  <c r="Q614" i="1"/>
  <c r="P351" i="1"/>
  <c r="T337" i="1"/>
  <c r="Q454" i="1"/>
  <c r="R432" i="1"/>
  <c r="R503" i="1"/>
  <c r="Q499" i="1"/>
  <c r="O495" i="1"/>
  <c r="P496" i="1"/>
  <c r="S485" i="1"/>
  <c r="R480" i="1"/>
  <c r="P488" i="1"/>
  <c r="S529" i="1"/>
  <c r="O531" i="1"/>
  <c r="Y221" i="1"/>
  <c r="T553" i="1"/>
  <c r="Z241" i="1"/>
  <c r="S580" i="1"/>
  <c r="S716" i="1"/>
  <c r="T720" i="1"/>
  <c r="T703" i="1"/>
  <c r="V253" i="1"/>
  <c r="O608" i="1"/>
  <c r="R587" i="1"/>
  <c r="R418" i="1"/>
  <c r="O421" i="1"/>
  <c r="R618" i="1"/>
  <c r="R620" i="1"/>
  <c r="T342" i="1"/>
  <c r="S363" i="1"/>
  <c r="P457" i="1"/>
  <c r="T455" i="1"/>
  <c r="Q449" i="1"/>
  <c r="R494" i="1"/>
  <c r="S475" i="1"/>
  <c r="T459" i="1"/>
  <c r="Q520" i="1"/>
  <c r="T526" i="1"/>
  <c r="Q548" i="1"/>
  <c r="O575" i="1"/>
  <c r="Y243" i="1"/>
  <c r="R577" i="1"/>
  <c r="T710" i="1"/>
  <c r="S705" i="1"/>
  <c r="X263" i="1"/>
  <c r="P593" i="1"/>
  <c r="S599" i="1"/>
  <c r="S597" i="1"/>
  <c r="S423" i="1"/>
  <c r="P416" i="1"/>
  <c r="Q635" i="1"/>
  <c r="T629" i="1"/>
  <c r="R357" i="1"/>
  <c r="O340" i="1"/>
  <c r="P447" i="1"/>
  <c r="S435" i="1"/>
  <c r="Q502" i="1"/>
  <c r="O481" i="1"/>
  <c r="S477" i="1"/>
  <c r="O533" i="1"/>
  <c r="Y239" i="1"/>
  <c r="Q574" i="1"/>
  <c r="Z235" i="1"/>
  <c r="S559" i="1"/>
  <c r="W218" i="1"/>
  <c r="S728" i="1"/>
  <c r="T686" i="1"/>
  <c r="Q331" i="1"/>
  <c r="O318" i="1"/>
  <c r="R643" i="1"/>
  <c r="T698" i="1"/>
  <c r="Q678" i="1"/>
  <c r="T313" i="1"/>
  <c r="S697" i="1"/>
  <c r="Q328" i="1"/>
  <c r="T656" i="1"/>
  <c r="R663" i="1"/>
  <c r="T316" i="1"/>
  <c r="T673" i="1"/>
  <c r="P326" i="1"/>
  <c r="O655" i="1"/>
  <c r="Q642" i="1"/>
  <c r="P681" i="1"/>
  <c r="P679" i="1"/>
  <c r="T646" i="1"/>
  <c r="R336" i="1"/>
  <c r="O332" i="1"/>
  <c r="R644" i="1"/>
  <c r="Q652" i="1"/>
  <c r="T335" i="1"/>
  <c r="P676" i="1"/>
  <c r="T666" i="1"/>
  <c r="S677" i="1"/>
  <c r="O334" i="1"/>
  <c r="T671" i="1"/>
  <c r="R657" i="1"/>
  <c r="P674" i="1"/>
  <c r="S694" i="1"/>
  <c r="Q662" i="1"/>
  <c r="P649" i="1"/>
  <c r="P322" i="1"/>
  <c r="S692" i="1"/>
  <c r="P700" i="1"/>
  <c r="O680" i="1"/>
  <c r="P314" i="1"/>
  <c r="S693" i="1"/>
  <c r="P664" i="1"/>
  <c r="S317" i="1"/>
  <c r="P308" i="1"/>
  <c r="Q311" i="1"/>
  <c r="Q636" i="1"/>
  <c r="Q590" i="1"/>
  <c r="S634" i="1"/>
  <c r="P345" i="1"/>
  <c r="Q437" i="1"/>
  <c r="O519" i="1"/>
  <c r="O549" i="1"/>
  <c r="P541" i="1"/>
  <c r="V226" i="1"/>
  <c r="S706" i="1"/>
  <c r="R424" i="1"/>
  <c r="T341" i="1"/>
  <c r="T431" i="1"/>
  <c r="P498" i="1"/>
  <c r="P479" i="1"/>
  <c r="T528" i="1"/>
  <c r="Q573" i="1"/>
  <c r="Y266" i="1"/>
  <c r="R713" i="1"/>
  <c r="U252" i="1"/>
  <c r="Q604" i="1"/>
  <c r="Q424" i="1"/>
  <c r="R640" i="1"/>
  <c r="R628" i="1"/>
  <c r="P431" i="1"/>
  <c r="T610" i="1"/>
  <c r="T414" i="1"/>
  <c r="P436" i="1"/>
  <c r="V227" i="1"/>
  <c r="T713" i="1"/>
  <c r="Y270" i="1"/>
  <c r="R604" i="1"/>
  <c r="Q341" i="1"/>
  <c r="R498" i="1"/>
  <c r="R479" i="1"/>
  <c r="Q433" i="1"/>
  <c r="X255" i="1"/>
  <c r="P610" i="1"/>
  <c r="O590" i="1"/>
  <c r="U266" i="1"/>
  <c r="R414" i="1"/>
  <c r="R638" i="1"/>
  <c r="Q622" i="1"/>
  <c r="R347" i="1"/>
  <c r="P348" i="1"/>
  <c r="R438" i="1"/>
  <c r="S451" i="1"/>
  <c r="O436" i="1"/>
  <c r="T493" i="1"/>
  <c r="Q472" i="1"/>
  <c r="S468" i="1"/>
  <c r="W231" i="1"/>
  <c r="R565" i="1"/>
  <c r="Y233" i="1"/>
  <c r="X226" i="1"/>
  <c r="P707" i="1"/>
  <c r="S713" i="1"/>
  <c r="V247" i="1"/>
  <c r="P601" i="1"/>
  <c r="R581" i="1"/>
  <c r="U248" i="1"/>
  <c r="P604" i="1"/>
  <c r="Q417" i="1"/>
  <c r="S424" i="1"/>
  <c r="O640" i="1"/>
  <c r="T628" i="1"/>
  <c r="R341" i="1"/>
  <c r="P362" i="1"/>
  <c r="T430" i="1"/>
  <c r="R431" i="1"/>
  <c r="R510" i="1"/>
  <c r="S498" i="1"/>
  <c r="Q497" i="1"/>
  <c r="O482" i="1"/>
  <c r="Q479" i="1"/>
  <c r="R539" i="1"/>
  <c r="S528" i="1"/>
  <c r="W223" i="1"/>
  <c r="S555" i="1"/>
  <c r="O556" i="1"/>
  <c r="O729" i="1"/>
  <c r="Q724" i="1"/>
  <c r="R592" i="1"/>
  <c r="Q598" i="1"/>
  <c r="P409" i="1"/>
  <c r="Q425" i="1"/>
  <c r="Q641" i="1"/>
  <c r="P639" i="1"/>
  <c r="R367" i="1"/>
  <c r="T361" i="1"/>
  <c r="P433" i="1"/>
  <c r="O501" i="1"/>
  <c r="P489" i="1"/>
  <c r="R500" i="1"/>
  <c r="T469" i="1"/>
  <c r="T530" i="1"/>
  <c r="Z230" i="1"/>
  <c r="S563" i="1"/>
  <c r="V240" i="1"/>
  <c r="Q568" i="1"/>
  <c r="O731" i="1"/>
  <c r="O708" i="1"/>
  <c r="R603" i="1"/>
  <c r="S583" i="1"/>
  <c r="X267" i="1"/>
  <c r="U274" i="1"/>
  <c r="R595" i="1"/>
  <c r="O402" i="1"/>
  <c r="S399" i="1"/>
  <c r="S623" i="1"/>
  <c r="Q613" i="1"/>
  <c r="T355" i="1"/>
  <c r="P453" i="1"/>
  <c r="S518" i="1"/>
  <c r="R506" i="1"/>
  <c r="S483" i="1"/>
  <c r="S461" i="1"/>
  <c r="Q521" i="1"/>
  <c r="T543" i="1"/>
  <c r="Y222" i="1"/>
  <c r="Q554" i="1"/>
  <c r="O552" i="1"/>
  <c r="O572" i="1"/>
  <c r="P719" i="1"/>
  <c r="Q709" i="1"/>
  <c r="Y246" i="1"/>
  <c r="S600" i="1"/>
  <c r="Z256" i="1"/>
  <c r="V265" i="1"/>
  <c r="S420" i="1"/>
  <c r="S413" i="1"/>
  <c r="P427" i="1"/>
  <c r="P625" i="1"/>
  <c r="T360" i="1"/>
  <c r="Q346" i="1"/>
  <c r="O443" i="1"/>
  <c r="P441" i="1"/>
  <c r="R509" i="1"/>
  <c r="Q474" i="1"/>
  <c r="O467" i="1"/>
  <c r="R538" i="1"/>
  <c r="Q527" i="1"/>
  <c r="R522" i="1"/>
  <c r="T576" i="1"/>
  <c r="U244" i="1"/>
  <c r="Y232" i="1"/>
  <c r="X224" i="1"/>
  <c r="R726" i="1"/>
  <c r="O723" i="1"/>
  <c r="P611" i="1"/>
  <c r="V261" i="1"/>
  <c r="U251" i="1"/>
  <c r="R589" i="1"/>
  <c r="R426" i="1"/>
  <c r="P406" i="1"/>
  <c r="R614" i="1"/>
  <c r="O351" i="1"/>
  <c r="O337" i="1"/>
  <c r="R454" i="1"/>
  <c r="T432" i="1"/>
  <c r="Q503" i="1"/>
  <c r="O499" i="1"/>
  <c r="P495" i="1"/>
  <c r="O496" i="1"/>
  <c r="R485" i="1"/>
  <c r="O480" i="1"/>
  <c r="Q488" i="1"/>
  <c r="Q529" i="1"/>
  <c r="S531" i="1"/>
  <c r="U221" i="1"/>
  <c r="S553" i="1"/>
  <c r="Y241" i="1"/>
  <c r="P715" i="1"/>
  <c r="R730" i="1"/>
  <c r="R717" i="1"/>
  <c r="O722" i="1"/>
  <c r="V271" i="1"/>
  <c r="X253" i="1"/>
  <c r="P608" i="1"/>
  <c r="T587" i="1"/>
  <c r="T418" i="1"/>
  <c r="Q421" i="1"/>
  <c r="S618" i="1"/>
  <c r="T620" i="1"/>
  <c r="R342" i="1"/>
  <c r="R363" i="1"/>
  <c r="S457" i="1"/>
  <c r="P455" i="1"/>
  <c r="S449" i="1"/>
  <c r="P494" i="1"/>
  <c r="Q475" i="1"/>
  <c r="O459" i="1"/>
  <c r="T520" i="1"/>
  <c r="O526" i="1"/>
  <c r="T548" i="1"/>
  <c r="Q575" i="1"/>
  <c r="V243" i="1"/>
  <c r="Q577" i="1"/>
  <c r="R710" i="1"/>
  <c r="T705" i="1"/>
  <c r="W263" i="1"/>
  <c r="Y268" i="1"/>
  <c r="Q599" i="1"/>
  <c r="O597" i="1"/>
  <c r="T423" i="1"/>
  <c r="Q416" i="1"/>
  <c r="T635" i="1"/>
  <c r="R629" i="1"/>
  <c r="P357" i="1"/>
  <c r="S340" i="1"/>
  <c r="R447" i="1"/>
  <c r="P435" i="1"/>
  <c r="O502" i="1"/>
  <c r="T481" i="1"/>
  <c r="O477" i="1"/>
  <c r="P533" i="1"/>
  <c r="X239" i="1"/>
  <c r="T574" i="1"/>
  <c r="T551" i="1"/>
  <c r="Y218" i="1"/>
  <c r="O728" i="1"/>
  <c r="P686" i="1"/>
  <c r="R331" i="1"/>
  <c r="S318" i="1"/>
  <c r="T643" i="1"/>
  <c r="O698" i="1"/>
  <c r="S678" i="1"/>
  <c r="Q313" i="1"/>
  <c r="Q697" i="1"/>
  <c r="O328" i="1"/>
  <c r="Q656" i="1"/>
  <c r="Q663" i="1"/>
  <c r="Q316" i="1"/>
  <c r="O673" i="1"/>
  <c r="S326" i="1"/>
  <c r="S655" i="1"/>
  <c r="S642" i="1"/>
  <c r="S681" i="1"/>
  <c r="Q679" i="1"/>
  <c r="P646" i="1"/>
  <c r="S336" i="1"/>
  <c r="R332" i="1"/>
  <c r="O644" i="1"/>
  <c r="T652" i="1"/>
  <c r="O335" i="1"/>
  <c r="R676" i="1"/>
  <c r="P666" i="1"/>
  <c r="Q677" i="1"/>
  <c r="T334" i="1"/>
  <c r="O671" i="1"/>
  <c r="S657" i="1"/>
  <c r="R674" i="1"/>
  <c r="P694" i="1"/>
  <c r="R662" i="1"/>
  <c r="T649" i="1"/>
  <c r="S322" i="1"/>
  <c r="T692" i="1"/>
  <c r="S700" i="1"/>
  <c r="S680" i="1"/>
  <c r="S314" i="1"/>
  <c r="R693" i="1"/>
  <c r="R664" i="1"/>
  <c r="O317" i="1"/>
  <c r="S308" i="1"/>
  <c r="O311" i="1"/>
  <c r="P410" i="1"/>
  <c r="T604" i="1"/>
  <c r="T584" i="1"/>
  <c r="Z260" i="1"/>
  <c r="P590" i="1"/>
  <c r="W266" i="1"/>
  <c r="Q414" i="1"/>
  <c r="Q638" i="1"/>
  <c r="R622" i="1"/>
  <c r="O347" i="1"/>
  <c r="Q348" i="1"/>
  <c r="S438" i="1"/>
  <c r="R451" i="1"/>
  <c r="Q436" i="1"/>
  <c r="O493" i="1"/>
  <c r="T472" i="1"/>
  <c r="R468" i="1"/>
  <c r="Z231" i="1"/>
  <c r="O565" i="1"/>
  <c r="W233" i="1"/>
  <c r="W226" i="1"/>
  <c r="T707" i="1"/>
  <c r="O713" i="1"/>
  <c r="U247" i="1"/>
  <c r="O601" i="1"/>
  <c r="O581" i="1"/>
  <c r="P607" i="1"/>
  <c r="T419" i="1"/>
  <c r="R407" i="1"/>
  <c r="O415" i="1"/>
  <c r="R615" i="1"/>
  <c r="O632" i="1"/>
  <c r="O338" i="1"/>
  <c r="R356" i="1"/>
  <c r="T429" i="1"/>
  <c r="R452" i="1"/>
  <c r="T505" i="1"/>
  <c r="Q492" i="1"/>
  <c r="O463" i="1"/>
  <c r="S476" i="1"/>
  <c r="R525" i="1"/>
  <c r="P524" i="1"/>
  <c r="V223" i="1"/>
  <c r="R555" i="1"/>
  <c r="U219" i="1"/>
  <c r="P556" i="1"/>
  <c r="T729" i="1"/>
  <c r="S724" i="1"/>
  <c r="T592" i="1"/>
  <c r="O606" i="1"/>
  <c r="O586" i="1"/>
  <c r="S403" i="1"/>
  <c r="R422" i="1"/>
  <c r="P612" i="1"/>
  <c r="P636" i="1"/>
  <c r="T365" i="1"/>
  <c r="T364" i="1"/>
  <c r="P450" i="1"/>
  <c r="R513" i="1"/>
  <c r="O473" i="1"/>
  <c r="T487" i="1"/>
  <c r="Q545" i="1"/>
  <c r="R542" i="1"/>
  <c r="W215" i="1"/>
  <c r="X230" i="1"/>
  <c r="R563" i="1"/>
  <c r="Z240" i="1"/>
  <c r="R568" i="1"/>
  <c r="T731" i="1"/>
  <c r="R708" i="1"/>
  <c r="P603" i="1"/>
  <c r="T583" i="1"/>
  <c r="W267" i="1"/>
  <c r="W274" i="1"/>
  <c r="S595" i="1"/>
  <c r="S402" i="1"/>
  <c r="T399" i="1"/>
  <c r="O623" i="1"/>
  <c r="T613" i="1"/>
  <c r="O355" i="1"/>
  <c r="O453" i="1"/>
  <c r="Q518" i="1"/>
  <c r="T506" i="1"/>
  <c r="T483" i="1"/>
  <c r="Q461" i="1"/>
  <c r="P521" i="1"/>
  <c r="O543" i="1"/>
  <c r="R554" i="1"/>
  <c r="Q552" i="1"/>
  <c r="P561" i="1"/>
  <c r="O711" i="1"/>
  <c r="T712" i="1"/>
  <c r="O594" i="1"/>
  <c r="X246" i="1"/>
  <c r="T600" i="1"/>
  <c r="X256" i="1"/>
  <c r="U265" i="1"/>
  <c r="O405" i="1"/>
  <c r="S411" i="1"/>
  <c r="O637" i="1"/>
  <c r="P621" i="1"/>
  <c r="S349" i="1"/>
  <c r="R353" i="1"/>
  <c r="P458" i="1"/>
  <c r="T512" i="1"/>
  <c r="R478" i="1"/>
  <c r="Q544" i="1"/>
  <c r="R540" i="1"/>
  <c r="X229" i="1"/>
  <c r="Y244" i="1"/>
  <c r="V232" i="1"/>
  <c r="W224" i="1"/>
  <c r="O726" i="1"/>
  <c r="P723" i="1"/>
  <c r="S611" i="1"/>
  <c r="Q591" i="1"/>
  <c r="Y251" i="1"/>
  <c r="P589" i="1"/>
  <c r="Q426" i="1"/>
  <c r="R406" i="1"/>
  <c r="S614" i="1"/>
  <c r="T351" i="1"/>
  <c r="P337" i="1"/>
  <c r="O454" i="1"/>
  <c r="P432" i="1"/>
  <c r="P503" i="1"/>
  <c r="T499" i="1"/>
  <c r="Q495" i="1"/>
  <c r="Q496" i="1"/>
  <c r="Q485" i="1"/>
  <c r="S480" i="1"/>
  <c r="R488" i="1"/>
  <c r="O529" i="1"/>
  <c r="P531" i="1"/>
  <c r="X221" i="1"/>
  <c r="O553" i="1"/>
  <c r="W241" i="1"/>
  <c r="Q715" i="1"/>
  <c r="Q730" i="1"/>
  <c r="Q717" i="1"/>
  <c r="T722" i="1"/>
  <c r="T602" i="1"/>
  <c r="Z253" i="1"/>
  <c r="S608" i="1"/>
  <c r="Q587" i="1"/>
  <c r="P418" i="1"/>
  <c r="P421" i="1"/>
  <c r="Q618" i="1"/>
  <c r="O620" i="1"/>
  <c r="O342" i="1"/>
  <c r="P363" i="1"/>
  <c r="O457" i="1"/>
  <c r="O455" i="1"/>
  <c r="T449" i="1"/>
  <c r="S494" i="1"/>
  <c r="P475" i="1"/>
  <c r="Q459" i="1"/>
  <c r="O520" i="1"/>
  <c r="P526" i="1"/>
  <c r="O548" i="1"/>
  <c r="R575" i="1"/>
  <c r="X243" i="1"/>
  <c r="P577" i="1"/>
  <c r="S710" i="1"/>
  <c r="R705" i="1"/>
  <c r="Z268" i="1"/>
  <c r="U273" i="1"/>
  <c r="P597" i="1"/>
  <c r="O423" i="1"/>
  <c r="S416" i="1"/>
  <c r="P635" i="1"/>
  <c r="Q629" i="1"/>
  <c r="Q357" i="1"/>
  <c r="Q340" i="1"/>
  <c r="S447" i="1"/>
  <c r="Q435" i="1"/>
  <c r="T502" i="1"/>
  <c r="S481" i="1"/>
  <c r="P477" i="1"/>
  <c r="R533" i="1"/>
  <c r="V239" i="1"/>
  <c r="S574" i="1"/>
  <c r="Y235" i="1"/>
  <c r="R551" i="1"/>
  <c r="O560" i="1"/>
  <c r="P325" i="1"/>
  <c r="O691" i="1"/>
  <c r="Q702" i="1"/>
  <c r="Q307" i="1"/>
  <c r="P690" i="1"/>
  <c r="Q701" i="1"/>
  <c r="T312" i="1"/>
  <c r="P685" i="1"/>
  <c r="T648" i="1"/>
  <c r="O319" i="1"/>
  <c r="P696" i="1"/>
  <c r="Q310" i="1"/>
  <c r="Q670" i="1"/>
  <c r="S647" i="1"/>
  <c r="S653" i="1"/>
  <c r="T321" i="1"/>
  <c r="S324" i="1"/>
  <c r="R654" i="1"/>
  <c r="O665" i="1"/>
  <c r="T333" i="1"/>
  <c r="R323" i="1"/>
  <c r="S661" i="1"/>
  <c r="O684" i="1"/>
  <c r="S660" i="1"/>
  <c r="P659" i="1"/>
  <c r="S651" i="1"/>
  <c r="O682" i="1"/>
  <c r="T695" i="1"/>
  <c r="R650" i="1"/>
  <c r="Q672" i="1"/>
  <c r="S699" i="1"/>
  <c r="R320" i="1"/>
  <c r="S688" i="1"/>
  <c r="T658" i="1"/>
  <c r="T315" i="1"/>
  <c r="O683" i="1"/>
  <c r="T687" i="1"/>
  <c r="R668" i="1"/>
  <c r="T675" i="1"/>
  <c r="S329" i="1"/>
  <c r="R330" i="1"/>
  <c r="O669" i="1"/>
  <c r="R309" i="1"/>
  <c r="P327" i="1"/>
  <c r="S689" i="1"/>
  <c r="R645" i="1"/>
  <c r="O667" i="1"/>
  <c r="D260" i="1"/>
  <c r="Q195" i="13" s="1"/>
  <c r="E260" i="1"/>
  <c r="R195" i="13" s="1"/>
  <c r="F260" i="1"/>
  <c r="S195" i="13" s="1"/>
  <c r="B260" i="1"/>
  <c r="O195" i="13" s="1"/>
  <c r="G260" i="1"/>
  <c r="T195" i="13" s="1"/>
  <c r="C260" i="1"/>
  <c r="P195" i="13" s="1"/>
  <c r="F245" i="1"/>
  <c r="S180" i="13" s="1"/>
  <c r="E245" i="1"/>
  <c r="R180" i="13" s="1"/>
  <c r="D245" i="1"/>
  <c r="Q180" i="13" s="1"/>
  <c r="C245" i="1"/>
  <c r="P180" i="13" s="1"/>
  <c r="B245" i="1"/>
  <c r="O180" i="13" s="1"/>
  <c r="G245" i="1"/>
  <c r="T180" i="13" s="1"/>
  <c r="F274" i="1"/>
  <c r="S209" i="13" s="1"/>
  <c r="D274" i="1"/>
  <c r="Q209" i="13" s="1"/>
  <c r="C274" i="1"/>
  <c r="P209" i="13" s="1"/>
  <c r="B274" i="1"/>
  <c r="O209" i="13" s="1"/>
  <c r="E274" i="1"/>
  <c r="R209" i="13" s="1"/>
  <c r="G274" i="1"/>
  <c r="T209" i="13" s="1"/>
  <c r="D257" i="1"/>
  <c r="Q192" i="13" s="1"/>
  <c r="C257" i="1"/>
  <c r="P192" i="13" s="1"/>
  <c r="G257" i="1"/>
  <c r="T192" i="13" s="1"/>
  <c r="E257" i="1"/>
  <c r="R192" i="13" s="1"/>
  <c r="F257" i="1"/>
  <c r="S192" i="13" s="1"/>
  <c r="B257" i="1"/>
  <c r="O192" i="13" s="1"/>
  <c r="D259" i="1"/>
  <c r="Q194" i="13" s="1"/>
  <c r="G259" i="1"/>
  <c r="T194" i="13" s="1"/>
  <c r="B259" i="1"/>
  <c r="O194" i="13" s="1"/>
  <c r="C259" i="1"/>
  <c r="P194" i="13" s="1"/>
  <c r="F259" i="1"/>
  <c r="S194" i="13" s="1"/>
  <c r="E259" i="1"/>
  <c r="R194" i="13" s="1"/>
  <c r="C217" i="1"/>
  <c r="P152" i="13" s="1"/>
  <c r="G217" i="1"/>
  <c r="T152" i="13" s="1"/>
  <c r="F217" i="1"/>
  <c r="S152" i="13" s="1"/>
  <c r="E217" i="1"/>
  <c r="R152" i="13" s="1"/>
  <c r="D217" i="1"/>
  <c r="Q152" i="13" s="1"/>
  <c r="B217" i="1"/>
  <c r="O152" i="13" s="1"/>
  <c r="C216" i="1"/>
  <c r="P151" i="13" s="1"/>
  <c r="B216" i="1"/>
  <c r="O151" i="13" s="1"/>
  <c r="G216" i="1"/>
  <c r="T151" i="13" s="1"/>
  <c r="F216" i="1"/>
  <c r="S151" i="13" s="1"/>
  <c r="E216" i="1"/>
  <c r="R151" i="13" s="1"/>
  <c r="D216" i="1"/>
  <c r="Q151" i="13" s="1"/>
  <c r="B267" i="1"/>
  <c r="O202" i="13" s="1"/>
  <c r="D267" i="1"/>
  <c r="Q202" i="13" s="1"/>
  <c r="C267" i="1"/>
  <c r="P202" i="13" s="1"/>
  <c r="F267" i="1"/>
  <c r="S202" i="13" s="1"/>
  <c r="G267" i="1"/>
  <c r="T202" i="13" s="1"/>
  <c r="E267" i="1"/>
  <c r="R202" i="13" s="1"/>
  <c r="D272" i="1"/>
  <c r="Q207" i="13" s="1"/>
  <c r="C272" i="1"/>
  <c r="P207" i="13" s="1"/>
  <c r="F272" i="1"/>
  <c r="S207" i="13" s="1"/>
  <c r="B272" i="1"/>
  <c r="O207" i="13" s="1"/>
  <c r="E272" i="1"/>
  <c r="R207" i="13" s="1"/>
  <c r="G272" i="1"/>
  <c r="T207" i="13" s="1"/>
  <c r="D265" i="1"/>
  <c r="Q200" i="13" s="1"/>
  <c r="C265" i="1"/>
  <c r="P200" i="13" s="1"/>
  <c r="B265" i="1"/>
  <c r="O200" i="13" s="1"/>
  <c r="E265" i="1"/>
  <c r="R200" i="13" s="1"/>
  <c r="F265" i="1"/>
  <c r="S200" i="13" s="1"/>
  <c r="G265" i="1"/>
  <c r="T200" i="13" s="1"/>
  <c r="G224" i="1"/>
  <c r="T159" i="13" s="1"/>
  <c r="E224" i="1"/>
  <c r="R159" i="13" s="1"/>
  <c r="F224" i="1"/>
  <c r="S159" i="13" s="1"/>
  <c r="C224" i="1"/>
  <c r="P159" i="13" s="1"/>
  <c r="D224" i="1"/>
  <c r="Q159" i="13" s="1"/>
  <c r="B224" i="1"/>
  <c r="O159" i="13" s="1"/>
  <c r="B261" i="1"/>
  <c r="O196" i="13" s="1"/>
  <c r="G261" i="1"/>
  <c r="T196" i="13" s="1"/>
  <c r="F261" i="1"/>
  <c r="S196" i="13" s="1"/>
  <c r="E261" i="1"/>
  <c r="R196" i="13" s="1"/>
  <c r="D261" i="1"/>
  <c r="Q196" i="13" s="1"/>
  <c r="C261" i="1"/>
  <c r="P196" i="13" s="1"/>
  <c r="C236" i="1"/>
  <c r="P171" i="13" s="1"/>
  <c r="D236" i="1"/>
  <c r="Q171" i="13" s="1"/>
  <c r="F236" i="1"/>
  <c r="S171" i="13" s="1"/>
  <c r="E236" i="1"/>
  <c r="R171" i="13" s="1"/>
  <c r="G236" i="1"/>
  <c r="T171" i="13" s="1"/>
  <c r="B236" i="1"/>
  <c r="O171" i="13" s="1"/>
  <c r="F239" i="1"/>
  <c r="S174" i="13" s="1"/>
  <c r="C239" i="1"/>
  <c r="P174" i="13" s="1"/>
  <c r="B239" i="1"/>
  <c r="O174" i="13" s="1"/>
  <c r="G239" i="1"/>
  <c r="T174" i="13" s="1"/>
  <c r="E239" i="1"/>
  <c r="R174" i="13" s="1"/>
  <c r="D239" i="1"/>
  <c r="Q174" i="13" s="1"/>
  <c r="B247" i="1"/>
  <c r="O182" i="13" s="1"/>
  <c r="C247" i="1"/>
  <c r="P182" i="13" s="1"/>
  <c r="F247" i="1"/>
  <c r="S182" i="13" s="1"/>
  <c r="G247" i="1"/>
  <c r="T182" i="13" s="1"/>
  <c r="E247" i="1"/>
  <c r="R182" i="13" s="1"/>
  <c r="D247" i="1"/>
  <c r="Q182" i="13" s="1"/>
  <c r="F215" i="1"/>
  <c r="S150" i="13" s="1"/>
  <c r="E215" i="1"/>
  <c r="R150" i="13" s="1"/>
  <c r="B215" i="1"/>
  <c r="O150" i="13" s="1"/>
  <c r="D215" i="1"/>
  <c r="Q150" i="13" s="1"/>
  <c r="C215" i="1"/>
  <c r="P150" i="13" s="1"/>
  <c r="G215" i="1"/>
  <c r="T150" i="13" s="1"/>
  <c r="B246" i="1"/>
  <c r="O181" i="13" s="1"/>
  <c r="C246" i="1"/>
  <c r="P181" i="13" s="1"/>
  <c r="G246" i="1"/>
  <c r="T181" i="13" s="1"/>
  <c r="F246" i="1"/>
  <c r="S181" i="13" s="1"/>
  <c r="E246" i="1"/>
  <c r="R181" i="13" s="1"/>
  <c r="D246" i="1"/>
  <c r="Q181" i="13" s="1"/>
  <c r="B221" i="1"/>
  <c r="O156" i="13" s="1"/>
  <c r="E221" i="1"/>
  <c r="R156" i="13" s="1"/>
  <c r="G221" i="1"/>
  <c r="T156" i="13" s="1"/>
  <c r="F221" i="1"/>
  <c r="S156" i="13" s="1"/>
  <c r="C221" i="1"/>
  <c r="P156" i="13" s="1"/>
  <c r="D221" i="1"/>
  <c r="Q156" i="13" s="1"/>
  <c r="E271" i="1"/>
  <c r="R206" i="13" s="1"/>
  <c r="G271" i="1"/>
  <c r="T206" i="13" s="1"/>
  <c r="D271" i="1"/>
  <c r="Q206" i="13" s="1"/>
  <c r="F271" i="1"/>
  <c r="S206" i="13" s="1"/>
  <c r="C271" i="1"/>
  <c r="P206" i="13" s="1"/>
  <c r="B271" i="1"/>
  <c r="O206" i="13" s="1"/>
  <c r="D266" i="1"/>
  <c r="Q201" i="13" s="1"/>
  <c r="C266" i="1"/>
  <c r="P201" i="13" s="1"/>
  <c r="E266" i="1"/>
  <c r="R201" i="13" s="1"/>
  <c r="G266" i="1"/>
  <c r="T201" i="13" s="1"/>
  <c r="F266" i="1"/>
  <c r="S201" i="13" s="1"/>
  <c r="B266" i="1"/>
  <c r="O201" i="13" s="1"/>
  <c r="C250" i="1"/>
  <c r="P185" i="13" s="1"/>
  <c r="E250" i="1"/>
  <c r="R185" i="13" s="1"/>
  <c r="D250" i="1"/>
  <c r="Q185" i="13" s="1"/>
  <c r="B250" i="1"/>
  <c r="O185" i="13" s="1"/>
  <c r="G250" i="1"/>
  <c r="T185" i="13" s="1"/>
  <c r="F250" i="1"/>
  <c r="S185" i="13" s="1"/>
  <c r="G248" i="1"/>
  <c r="T183" i="13" s="1"/>
  <c r="F248" i="1"/>
  <c r="S183" i="13" s="1"/>
  <c r="D248" i="1"/>
  <c r="Q183" i="13" s="1"/>
  <c r="E248" i="1"/>
  <c r="R183" i="13" s="1"/>
  <c r="C248" i="1"/>
  <c r="P183" i="13" s="1"/>
  <c r="B248" i="1"/>
  <c r="O183" i="13" s="1"/>
  <c r="C262" i="1"/>
  <c r="P197" i="13" s="1"/>
  <c r="D262" i="1"/>
  <c r="Q197" i="13" s="1"/>
  <c r="G262" i="1"/>
  <c r="T197" i="13" s="1"/>
  <c r="F262" i="1"/>
  <c r="S197" i="13" s="1"/>
  <c r="B262" i="1"/>
  <c r="O197" i="13" s="1"/>
  <c r="E262" i="1"/>
  <c r="R197" i="13" s="1"/>
  <c r="B275" i="1"/>
  <c r="O210" i="13" s="1"/>
  <c r="G275" i="1"/>
  <c r="T210" i="13" s="1"/>
  <c r="D275" i="1"/>
  <c r="Q210" i="13" s="1"/>
  <c r="F275" i="1"/>
  <c r="S210" i="13" s="1"/>
  <c r="E275" i="1"/>
  <c r="R210" i="13" s="1"/>
  <c r="C275" i="1"/>
  <c r="P210" i="13" s="1"/>
  <c r="F230" i="1"/>
  <c r="S165" i="13" s="1"/>
  <c r="C230" i="1"/>
  <c r="P165" i="13" s="1"/>
  <c r="D230" i="1"/>
  <c r="Q165" i="13" s="1"/>
  <c r="G230" i="1"/>
  <c r="T165" i="13" s="1"/>
  <c r="E230" i="1"/>
  <c r="R165" i="13" s="1"/>
  <c r="B230" i="1"/>
  <c r="O165" i="13" s="1"/>
  <c r="B240" i="1"/>
  <c r="O175" i="13" s="1"/>
  <c r="E240" i="1"/>
  <c r="R175" i="13" s="1"/>
  <c r="C240" i="1"/>
  <c r="P175" i="13" s="1"/>
  <c r="D240" i="1"/>
  <c r="Q175" i="13" s="1"/>
  <c r="F240" i="1"/>
  <c r="S175" i="13" s="1"/>
  <c r="G240" i="1"/>
  <c r="T175" i="13" s="1"/>
  <c r="F256" i="1"/>
  <c r="S191" i="13" s="1"/>
  <c r="D256" i="1"/>
  <c r="Q191" i="13" s="1"/>
  <c r="E256" i="1"/>
  <c r="R191" i="13" s="1"/>
  <c r="C256" i="1"/>
  <c r="P191" i="13" s="1"/>
  <c r="B256" i="1"/>
  <c r="O191" i="13" s="1"/>
  <c r="G256" i="1"/>
  <c r="T191" i="13" s="1"/>
  <c r="C264" i="1"/>
  <c r="P199" i="13" s="1"/>
  <c r="B264" i="1"/>
  <c r="O199" i="13" s="1"/>
  <c r="G264" i="1"/>
  <c r="T199" i="13" s="1"/>
  <c r="F264" i="1"/>
  <c r="S199" i="13" s="1"/>
  <c r="E264" i="1"/>
  <c r="R199" i="13" s="1"/>
  <c r="D264" i="1"/>
  <c r="Q199" i="13" s="1"/>
  <c r="C225" i="1"/>
  <c r="P160" i="13" s="1"/>
  <c r="B225" i="1"/>
  <c r="O160" i="13" s="1"/>
  <c r="G225" i="1"/>
  <c r="T160" i="13" s="1"/>
  <c r="E225" i="1"/>
  <c r="R160" i="13" s="1"/>
  <c r="F225" i="1"/>
  <c r="S160" i="13" s="1"/>
  <c r="D225" i="1"/>
  <c r="Q160" i="13" s="1"/>
  <c r="B268" i="1"/>
  <c r="O203" i="13" s="1"/>
  <c r="F268" i="1"/>
  <c r="S203" i="13" s="1"/>
  <c r="C268" i="1"/>
  <c r="P203" i="13" s="1"/>
  <c r="E268" i="1"/>
  <c r="R203" i="13" s="1"/>
  <c r="G268" i="1"/>
  <c r="T203" i="13" s="1"/>
  <c r="D268" i="1"/>
  <c r="Q203" i="13" s="1"/>
  <c r="F258" i="1"/>
  <c r="S193" i="13" s="1"/>
  <c r="C258" i="1"/>
  <c r="P193" i="13" s="1"/>
  <c r="B258" i="1"/>
  <c r="O193" i="13" s="1"/>
  <c r="D258" i="1"/>
  <c r="Q193" i="13" s="1"/>
  <c r="G258" i="1"/>
  <c r="T193" i="13" s="1"/>
  <c r="E258" i="1"/>
  <c r="R193" i="13" s="1"/>
  <c r="E235" i="1"/>
  <c r="R170" i="13" s="1"/>
  <c r="C235" i="1"/>
  <c r="P170" i="13" s="1"/>
  <c r="B235" i="1"/>
  <c r="O170" i="13" s="1"/>
  <c r="G235" i="1"/>
  <c r="T170" i="13" s="1"/>
  <c r="F235" i="1"/>
  <c r="S170" i="13" s="1"/>
  <c r="D235" i="1"/>
  <c r="Q170" i="13" s="1"/>
  <c r="F226" i="1"/>
  <c r="S161" i="13" s="1"/>
  <c r="C226" i="1"/>
  <c r="P161" i="13" s="1"/>
  <c r="E226" i="1"/>
  <c r="R161" i="13" s="1"/>
  <c r="D226" i="1"/>
  <c r="Q161" i="13" s="1"/>
  <c r="G226" i="1"/>
  <c r="T161" i="13" s="1"/>
  <c r="B226" i="1"/>
  <c r="O161" i="13" s="1"/>
  <c r="F234" i="1"/>
  <c r="S169" i="13" s="1"/>
  <c r="B234" i="1"/>
  <c r="O169" i="13" s="1"/>
  <c r="D234" i="1"/>
  <c r="Q169" i="13" s="1"/>
  <c r="G234" i="1"/>
  <c r="T169" i="13" s="1"/>
  <c r="C234" i="1"/>
  <c r="P169" i="13" s="1"/>
  <c r="E234" i="1"/>
  <c r="R169" i="13" s="1"/>
  <c r="F270" i="1"/>
  <c r="S205" i="13" s="1"/>
  <c r="C270" i="1"/>
  <c r="P205" i="13" s="1"/>
  <c r="G270" i="1"/>
  <c r="T205" i="13" s="1"/>
  <c r="B270" i="1"/>
  <c r="O205" i="13" s="1"/>
  <c r="E270" i="1"/>
  <c r="R205" i="13" s="1"/>
  <c r="D270" i="1"/>
  <c r="Q205" i="13" s="1"/>
  <c r="B252" i="1"/>
  <c r="O187" i="13" s="1"/>
  <c r="C252" i="1"/>
  <c r="P187" i="13" s="1"/>
  <c r="D252" i="1"/>
  <c r="Q187" i="13" s="1"/>
  <c r="E252" i="1"/>
  <c r="R187" i="13" s="1"/>
  <c r="F252" i="1"/>
  <c r="S187" i="13" s="1"/>
  <c r="G252" i="1"/>
  <c r="T187" i="13" s="1"/>
  <c r="F222" i="1"/>
  <c r="S157" i="13" s="1"/>
  <c r="G222" i="1"/>
  <c r="T157" i="13" s="1"/>
  <c r="E222" i="1"/>
  <c r="R157" i="13" s="1"/>
  <c r="D222" i="1"/>
  <c r="Q157" i="13" s="1"/>
  <c r="B222" i="1"/>
  <c r="O157" i="13" s="1"/>
  <c r="C222" i="1"/>
  <c r="P157" i="13" s="1"/>
  <c r="B229" i="1"/>
  <c r="O164" i="13" s="1"/>
  <c r="G229" i="1"/>
  <c r="T164" i="13" s="1"/>
  <c r="F229" i="1"/>
  <c r="S164" i="13" s="1"/>
  <c r="C229" i="1"/>
  <c r="P164" i="13" s="1"/>
  <c r="E229" i="1"/>
  <c r="R164" i="13" s="1"/>
  <c r="D229" i="1"/>
  <c r="Q164" i="13" s="1"/>
  <c r="B232" i="1"/>
  <c r="O167" i="13" s="1"/>
  <c r="G232" i="1"/>
  <c r="T167" i="13" s="1"/>
  <c r="F232" i="1"/>
  <c r="S167" i="13" s="1"/>
  <c r="E232" i="1"/>
  <c r="R167" i="13" s="1"/>
  <c r="D232" i="1"/>
  <c r="Q167" i="13" s="1"/>
  <c r="C232" i="1"/>
  <c r="P167" i="13" s="1"/>
  <c r="B251" i="1"/>
  <c r="O186" i="13" s="1"/>
  <c r="E251" i="1"/>
  <c r="R186" i="13" s="1"/>
  <c r="G251" i="1"/>
  <c r="T186" i="13" s="1"/>
  <c r="F251" i="1"/>
  <c r="S186" i="13" s="1"/>
  <c r="D251" i="1"/>
  <c r="Q186" i="13" s="1"/>
  <c r="C251" i="1"/>
  <c r="P186" i="13" s="1"/>
  <c r="E241" i="1"/>
  <c r="R176" i="13" s="1"/>
  <c r="F241" i="1"/>
  <c r="S176" i="13" s="1"/>
  <c r="G241" i="1"/>
  <c r="T176" i="13" s="1"/>
  <c r="C241" i="1"/>
  <c r="P176" i="13" s="1"/>
  <c r="D241" i="1"/>
  <c r="Q176" i="13" s="1"/>
  <c r="B241" i="1"/>
  <c r="O176" i="13" s="1"/>
  <c r="B228" i="1"/>
  <c r="O163" i="13" s="1"/>
  <c r="G228" i="1"/>
  <c r="T163" i="13" s="1"/>
  <c r="E228" i="1"/>
  <c r="R163" i="13" s="1"/>
  <c r="C228" i="1"/>
  <c r="P163" i="13" s="1"/>
  <c r="F228" i="1"/>
  <c r="S163" i="13" s="1"/>
  <c r="D228" i="1"/>
  <c r="Q163" i="13" s="1"/>
  <c r="E263" i="1"/>
  <c r="R198" i="13" s="1"/>
  <c r="G263" i="1"/>
  <c r="T198" i="13" s="1"/>
  <c r="D263" i="1"/>
  <c r="Q198" i="13" s="1"/>
  <c r="F263" i="1"/>
  <c r="S198" i="13" s="1"/>
  <c r="C263" i="1"/>
  <c r="P198" i="13" s="1"/>
  <c r="B263" i="1"/>
  <c r="O198" i="13" s="1"/>
  <c r="F231" i="1"/>
  <c r="S166" i="13" s="1"/>
  <c r="E231" i="1"/>
  <c r="R166" i="13" s="1"/>
  <c r="G231" i="1"/>
  <c r="T166" i="13" s="1"/>
  <c r="C231" i="1"/>
  <c r="P166" i="13" s="1"/>
  <c r="B231" i="1"/>
  <c r="O166" i="13" s="1"/>
  <c r="D231" i="1"/>
  <c r="Q166" i="13" s="1"/>
  <c r="F223" i="1"/>
  <c r="S158" i="13" s="1"/>
  <c r="G223" i="1"/>
  <c r="T158" i="13" s="1"/>
  <c r="E223" i="1"/>
  <c r="R158" i="13" s="1"/>
  <c r="B223" i="1"/>
  <c r="O158" i="13" s="1"/>
  <c r="D223" i="1"/>
  <c r="Q158" i="13" s="1"/>
  <c r="C223" i="1"/>
  <c r="P158" i="13" s="1"/>
  <c r="B269" i="1"/>
  <c r="O204" i="13" s="1"/>
  <c r="E269" i="1"/>
  <c r="R204" i="13" s="1"/>
  <c r="D269" i="1"/>
  <c r="Q204" i="13" s="1"/>
  <c r="G269" i="1"/>
  <c r="T204" i="13" s="1"/>
  <c r="F269" i="1"/>
  <c r="S204" i="13" s="1"/>
  <c r="C269" i="1"/>
  <c r="P204" i="13" s="1"/>
  <c r="D244" i="1"/>
  <c r="Q179" i="13" s="1"/>
  <c r="C244" i="1"/>
  <c r="P179" i="13" s="1"/>
  <c r="E244" i="1"/>
  <c r="R179" i="13" s="1"/>
  <c r="F244" i="1"/>
  <c r="S179" i="13" s="1"/>
  <c r="G244" i="1"/>
  <c r="T179" i="13" s="1"/>
  <c r="B244" i="1"/>
  <c r="O179" i="13" s="1"/>
  <c r="F253" i="1"/>
  <c r="S188" i="13" s="1"/>
  <c r="E253" i="1"/>
  <c r="R188" i="13" s="1"/>
  <c r="D253" i="1"/>
  <c r="Q188" i="13" s="1"/>
  <c r="B253" i="1"/>
  <c r="O188" i="13" s="1"/>
  <c r="C253" i="1"/>
  <c r="P188" i="13" s="1"/>
  <c r="G253" i="1"/>
  <c r="T188" i="13" s="1"/>
  <c r="B227" i="1"/>
  <c r="O162" i="13" s="1"/>
  <c r="D227" i="1"/>
  <c r="Q162" i="13" s="1"/>
  <c r="F227" i="1"/>
  <c r="S162" i="13" s="1"/>
  <c r="G227" i="1"/>
  <c r="T162" i="13" s="1"/>
  <c r="E227" i="1"/>
  <c r="R162" i="13" s="1"/>
  <c r="C227" i="1"/>
  <c r="P162" i="13" s="1"/>
  <c r="D233" i="1"/>
  <c r="Q168" i="13" s="1"/>
  <c r="C233" i="1"/>
  <c r="P168" i="13" s="1"/>
  <c r="G233" i="1"/>
  <c r="T168" i="13" s="1"/>
  <c r="B233" i="1"/>
  <c r="O168" i="13" s="1"/>
  <c r="F233" i="1"/>
  <c r="S168" i="13" s="1"/>
  <c r="E233" i="1"/>
  <c r="R168" i="13" s="1"/>
  <c r="E237" i="1"/>
  <c r="R172" i="13" s="1"/>
  <c r="F237" i="1"/>
  <c r="S172" i="13" s="1"/>
  <c r="G237" i="1"/>
  <c r="T172" i="13" s="1"/>
  <c r="C237" i="1"/>
  <c r="P172" i="13" s="1"/>
  <c r="D237" i="1"/>
  <c r="Q172" i="13" s="1"/>
  <c r="B237" i="1"/>
  <c r="O172" i="13" s="1"/>
  <c r="D249" i="1"/>
  <c r="Q184" i="13" s="1"/>
  <c r="B249" i="1"/>
  <c r="O184" i="13" s="1"/>
  <c r="F249" i="1"/>
  <c r="S184" i="13" s="1"/>
  <c r="G249" i="1"/>
  <c r="T184" i="13" s="1"/>
  <c r="E249" i="1"/>
  <c r="R184" i="13" s="1"/>
  <c r="C249" i="1"/>
  <c r="P184" i="13" s="1"/>
  <c r="C243" i="1"/>
  <c r="P178" i="13" s="1"/>
  <c r="D243" i="1"/>
  <c r="Q178" i="13" s="1"/>
  <c r="G243" i="1"/>
  <c r="T178" i="13" s="1"/>
  <c r="E243" i="1"/>
  <c r="R178" i="13" s="1"/>
  <c r="B243" i="1"/>
  <c r="O178" i="13" s="1"/>
  <c r="F243" i="1"/>
  <c r="S178" i="13" s="1"/>
  <c r="C273" i="1"/>
  <c r="P208" i="13" s="1"/>
  <c r="G273" i="1"/>
  <c r="T208" i="13" s="1"/>
  <c r="B273" i="1"/>
  <c r="O208" i="13" s="1"/>
  <c r="F273" i="1"/>
  <c r="S208" i="13" s="1"/>
  <c r="D273" i="1"/>
  <c r="Q208" i="13" s="1"/>
  <c r="E273" i="1"/>
  <c r="R208" i="13" s="1"/>
  <c r="E255" i="1"/>
  <c r="R190" i="13" s="1"/>
  <c r="G255" i="1"/>
  <c r="T190" i="13" s="1"/>
  <c r="F255" i="1"/>
  <c r="S190" i="13" s="1"/>
  <c r="D255" i="1"/>
  <c r="Q190" i="13" s="1"/>
  <c r="C255" i="1"/>
  <c r="P190" i="13" s="1"/>
  <c r="B255" i="1"/>
  <c r="O190" i="13" s="1"/>
  <c r="F238" i="1"/>
  <c r="S173" i="13" s="1"/>
  <c r="E238" i="1"/>
  <c r="R173" i="13" s="1"/>
  <c r="C238" i="1"/>
  <c r="P173" i="13" s="1"/>
  <c r="G238" i="1"/>
  <c r="T173" i="13" s="1"/>
  <c r="B238" i="1"/>
  <c r="O173" i="13" s="1"/>
  <c r="D238" i="1"/>
  <c r="Q173" i="13" s="1"/>
  <c r="B219" i="1"/>
  <c r="O154" i="13" s="1"/>
  <c r="E219" i="1"/>
  <c r="R154" i="13" s="1"/>
  <c r="C219" i="1"/>
  <c r="P154" i="13" s="1"/>
  <c r="D219" i="1"/>
  <c r="Q154" i="13" s="1"/>
  <c r="F219" i="1"/>
  <c r="S154" i="13" s="1"/>
  <c r="G219" i="1"/>
  <c r="T154" i="13" s="1"/>
  <c r="F254" i="1"/>
  <c r="S189" i="13" s="1"/>
  <c r="C254" i="1"/>
  <c r="P189" i="13" s="1"/>
  <c r="D254" i="1"/>
  <c r="Q189" i="13" s="1"/>
  <c r="E254" i="1"/>
  <c r="R189" i="13" s="1"/>
  <c r="G254" i="1"/>
  <c r="T189" i="13" s="1"/>
  <c r="B254" i="1"/>
  <c r="O189" i="13" s="1"/>
  <c r="F242" i="1"/>
  <c r="S177" i="13" s="1"/>
  <c r="C242" i="1"/>
  <c r="P177" i="13" s="1"/>
  <c r="E242" i="1"/>
  <c r="R177" i="13" s="1"/>
  <c r="G242" i="1"/>
  <c r="T177" i="13" s="1"/>
  <c r="B242" i="1"/>
  <c r="O177" i="13" s="1"/>
  <c r="D242" i="1"/>
  <c r="Q177" i="13" s="1"/>
  <c r="C220" i="1"/>
  <c r="P155" i="13" s="1"/>
  <c r="G220" i="1"/>
  <c r="T155" i="13" s="1"/>
  <c r="D220" i="1"/>
  <c r="Q155" i="13" s="1"/>
  <c r="F220" i="1"/>
  <c r="S155" i="13" s="1"/>
  <c r="E220" i="1"/>
  <c r="R155" i="13" s="1"/>
  <c r="B220" i="1"/>
  <c r="O155" i="13" s="1"/>
  <c r="G218" i="1"/>
  <c r="T153" i="13" s="1"/>
  <c r="F218" i="1"/>
  <c r="S153" i="13" s="1"/>
  <c r="C218" i="1"/>
  <c r="P153" i="13" s="1"/>
  <c r="B218" i="1"/>
  <c r="O153" i="13" s="1"/>
  <c r="E218" i="1"/>
  <c r="R153" i="13" s="1"/>
  <c r="D218" i="1"/>
  <c r="Q153" i="13" s="1"/>
  <c r="O262" i="12" l="1"/>
  <c r="B197" i="13"/>
  <c r="R265" i="12"/>
  <c r="E200" i="13"/>
  <c r="P259" i="12"/>
  <c r="C194" i="13"/>
  <c r="O248" i="12"/>
  <c r="B183" i="13"/>
  <c r="R275" i="12"/>
  <c r="E210" i="13"/>
  <c r="S241" i="12"/>
  <c r="F176" i="13"/>
  <c r="P270" i="12"/>
  <c r="C205" i="13"/>
  <c r="S264" i="12"/>
  <c r="F199" i="13"/>
  <c r="P217" i="12"/>
  <c r="C152" i="13"/>
  <c r="T268" i="12"/>
  <c r="G203" i="13"/>
  <c r="P220" i="12"/>
  <c r="C155" i="13"/>
  <c r="Q245" i="12"/>
  <c r="D180" i="13"/>
  <c r="Q227" i="12"/>
  <c r="D162" i="13"/>
  <c r="T249" i="12"/>
  <c r="G184" i="13"/>
  <c r="O244" i="12"/>
  <c r="B179" i="13"/>
  <c r="Q266" i="12"/>
  <c r="D201" i="13"/>
  <c r="Q247" i="12"/>
  <c r="D182" i="13"/>
  <c r="S255" i="12"/>
  <c r="F190" i="13"/>
  <c r="R223" i="12"/>
  <c r="E158" i="13"/>
  <c r="P243" i="12"/>
  <c r="C178" i="13"/>
  <c r="P234" i="12"/>
  <c r="C169" i="13"/>
  <c r="Q230" i="12"/>
  <c r="D165" i="13"/>
  <c r="T258" i="12"/>
  <c r="G193" i="13"/>
  <c r="R236" i="12"/>
  <c r="E171" i="13"/>
  <c r="R260" i="12"/>
  <c r="E195" i="13"/>
  <c r="P272" i="12"/>
  <c r="C207" i="13"/>
  <c r="S216" i="12"/>
  <c r="F151" i="13"/>
  <c r="S224" i="12"/>
  <c r="F159" i="13"/>
  <c r="S239" i="12"/>
  <c r="F174" i="13"/>
  <c r="S267" i="12"/>
  <c r="F202" i="13"/>
  <c r="Q215" i="12"/>
  <c r="D150" i="13"/>
  <c r="S262" i="12"/>
  <c r="F197" i="13"/>
  <c r="O265" i="12"/>
  <c r="B200" i="13"/>
  <c r="S235" i="12"/>
  <c r="F170" i="13"/>
  <c r="T238" i="12"/>
  <c r="G173" i="13"/>
  <c r="T222" i="12"/>
  <c r="G157" i="13"/>
  <c r="R229" i="12"/>
  <c r="E164" i="13"/>
  <c r="P225" i="12"/>
  <c r="C160" i="13"/>
  <c r="O270" i="12"/>
  <c r="B205" i="13"/>
  <c r="T264" i="12"/>
  <c r="G199" i="13"/>
  <c r="R217" i="12"/>
  <c r="E152" i="13"/>
  <c r="P268" i="12"/>
  <c r="C203" i="13"/>
  <c r="Q220" i="12"/>
  <c r="D155" i="13"/>
  <c r="S245" i="12"/>
  <c r="F180" i="13"/>
  <c r="O227" i="12"/>
  <c r="B162" i="13"/>
  <c r="Q249" i="12"/>
  <c r="D184" i="13"/>
  <c r="T244" i="12"/>
  <c r="G179" i="13"/>
  <c r="O266" i="12"/>
  <c r="B201" i="13"/>
  <c r="Q273" i="12"/>
  <c r="D208" i="13"/>
  <c r="S223" i="12"/>
  <c r="F158" i="13"/>
  <c r="Q243" i="12"/>
  <c r="D178" i="13"/>
  <c r="O234" i="12"/>
  <c r="B169" i="13"/>
  <c r="S230" i="12"/>
  <c r="F165" i="13"/>
  <c r="O258" i="12"/>
  <c r="B193" i="13"/>
  <c r="S236" i="12"/>
  <c r="F171" i="13"/>
  <c r="T232" i="12"/>
  <c r="G167" i="13"/>
  <c r="R250" i="12"/>
  <c r="E185" i="13"/>
  <c r="Q246" i="12"/>
  <c r="D181" i="13"/>
  <c r="Q269" i="12"/>
  <c r="D204" i="13"/>
  <c r="R226" i="12"/>
  <c r="E161" i="13"/>
  <c r="Q254" i="12"/>
  <c r="D189" i="13"/>
  <c r="P262" i="12"/>
  <c r="C197" i="13"/>
  <c r="Q265" i="12"/>
  <c r="D200" i="13"/>
  <c r="P235" i="12"/>
  <c r="C170" i="13"/>
  <c r="O238" i="12"/>
  <c r="B173" i="13"/>
  <c r="O222" i="12"/>
  <c r="B157" i="13"/>
  <c r="Q229" i="12"/>
  <c r="D164" i="13"/>
  <c r="O225" i="12"/>
  <c r="B160" i="13"/>
  <c r="S231" i="12"/>
  <c r="F166" i="13"/>
  <c r="S217" i="12"/>
  <c r="F152" i="13"/>
  <c r="R268" i="12"/>
  <c r="E203" i="13"/>
  <c r="R220" i="12"/>
  <c r="E155" i="13"/>
  <c r="P245" i="12"/>
  <c r="C180" i="13"/>
  <c r="R227" i="12"/>
  <c r="E162" i="13"/>
  <c r="R249" i="12"/>
  <c r="E184" i="13"/>
  <c r="Q244" i="12"/>
  <c r="D179" i="13"/>
  <c r="P266" i="12"/>
  <c r="C201" i="13"/>
  <c r="S273" i="12"/>
  <c r="F208" i="13"/>
  <c r="P237" i="12"/>
  <c r="C172" i="13"/>
  <c r="S243" i="12"/>
  <c r="F178" i="13"/>
  <c r="Q234" i="12"/>
  <c r="D169" i="13"/>
  <c r="O230" i="12"/>
  <c r="B165" i="13"/>
  <c r="P258" i="12"/>
  <c r="C193" i="13"/>
  <c r="T236" i="12"/>
  <c r="G171" i="13"/>
  <c r="O232" i="12"/>
  <c r="B167" i="13"/>
  <c r="T250" i="12"/>
  <c r="G185" i="13"/>
  <c r="R246" i="12"/>
  <c r="E181" i="13"/>
  <c r="O269" i="12"/>
  <c r="B204" i="13"/>
  <c r="O226" i="12"/>
  <c r="B161" i="13"/>
  <c r="O254" i="12"/>
  <c r="B189" i="13"/>
  <c r="Q262" i="12"/>
  <c r="D197" i="13"/>
  <c r="T265" i="12"/>
  <c r="G200" i="13"/>
  <c r="Q235" i="12"/>
  <c r="D170" i="13"/>
  <c r="R238" i="12"/>
  <c r="E173" i="13"/>
  <c r="P222" i="12"/>
  <c r="C157" i="13"/>
  <c r="T229" i="12"/>
  <c r="G164" i="13"/>
  <c r="Q225" i="12"/>
  <c r="D160" i="13"/>
  <c r="T231" i="12"/>
  <c r="G166" i="13"/>
  <c r="T217" i="12"/>
  <c r="G152" i="13"/>
  <c r="O268" i="12"/>
  <c r="B203" i="13"/>
  <c r="S220" i="12"/>
  <c r="F155" i="13"/>
  <c r="R245" i="12"/>
  <c r="E180" i="13"/>
  <c r="S227" i="12"/>
  <c r="F162" i="13"/>
  <c r="O249" i="12"/>
  <c r="B184" i="13"/>
  <c r="S244" i="12"/>
  <c r="F179" i="13"/>
  <c r="S266" i="12"/>
  <c r="F201" i="13"/>
  <c r="R273" i="12"/>
  <c r="E208" i="13"/>
  <c r="O237" i="12"/>
  <c r="B172" i="13"/>
  <c r="Q252" i="12"/>
  <c r="D187" i="13"/>
  <c r="R234" i="12"/>
  <c r="E169" i="13"/>
  <c r="R230" i="12"/>
  <c r="E165" i="13"/>
  <c r="Q258" i="12"/>
  <c r="D193" i="13"/>
  <c r="O236" i="12"/>
  <c r="B171" i="13"/>
  <c r="Q232" i="12"/>
  <c r="D167" i="13"/>
  <c r="S250" i="12"/>
  <c r="F185" i="13"/>
  <c r="O246" i="12"/>
  <c r="B181" i="13"/>
  <c r="P269" i="12"/>
  <c r="C204" i="13"/>
  <c r="P226" i="12"/>
  <c r="C161" i="13"/>
  <c r="P254" i="12"/>
  <c r="C189" i="13"/>
  <c r="T262" i="12"/>
  <c r="G197" i="13"/>
  <c r="S265" i="12"/>
  <c r="F200" i="13"/>
  <c r="R235" i="12"/>
  <c r="E170" i="13"/>
  <c r="S238" i="12"/>
  <c r="F173" i="13"/>
  <c r="Q222" i="12"/>
  <c r="D157" i="13"/>
  <c r="S229" i="12"/>
  <c r="F164" i="13"/>
  <c r="R225" i="12"/>
  <c r="E160" i="13"/>
  <c r="R231" i="12"/>
  <c r="E166" i="13"/>
  <c r="Q251" i="12"/>
  <c r="D186" i="13"/>
  <c r="P242" i="12"/>
  <c r="C177" i="13"/>
  <c r="P240" i="12"/>
  <c r="C175" i="13"/>
  <c r="T271" i="12"/>
  <c r="G206" i="13"/>
  <c r="T227" i="12"/>
  <c r="G162" i="13"/>
  <c r="P249" i="12"/>
  <c r="C184" i="13"/>
  <c r="P244" i="12"/>
  <c r="C179" i="13"/>
  <c r="R266" i="12"/>
  <c r="E201" i="13"/>
  <c r="O273" i="12"/>
  <c r="B208" i="13"/>
  <c r="T237" i="12"/>
  <c r="G172" i="13"/>
  <c r="P252" i="12"/>
  <c r="C187" i="13"/>
  <c r="O221" i="12"/>
  <c r="B156" i="13"/>
  <c r="R233" i="12"/>
  <c r="E168" i="13"/>
  <c r="Q228" i="12"/>
  <c r="D163" i="13"/>
  <c r="R258" i="12"/>
  <c r="E193" i="13"/>
  <c r="Q236" i="12"/>
  <c r="D171" i="13"/>
  <c r="S232" i="12"/>
  <c r="F167" i="13"/>
  <c r="P250" i="12"/>
  <c r="C185" i="13"/>
  <c r="S246" i="12"/>
  <c r="F181" i="13"/>
  <c r="R269" i="12"/>
  <c r="E204" i="13"/>
  <c r="Q226" i="12"/>
  <c r="D161" i="13"/>
  <c r="S254" i="12"/>
  <c r="F189" i="13"/>
  <c r="P263" i="12"/>
  <c r="C198" i="13"/>
  <c r="P253" i="12"/>
  <c r="C188" i="13"/>
  <c r="T235" i="12"/>
  <c r="G170" i="13"/>
  <c r="P238" i="12"/>
  <c r="C173" i="13"/>
  <c r="R222" i="12"/>
  <c r="E157" i="13"/>
  <c r="P229" i="12"/>
  <c r="C164" i="13"/>
  <c r="S225" i="12"/>
  <c r="F160" i="13"/>
  <c r="O231" i="12"/>
  <c r="B166" i="13"/>
  <c r="O251" i="12"/>
  <c r="B186" i="13"/>
  <c r="O242" i="12"/>
  <c r="B177" i="13"/>
  <c r="O240" i="12"/>
  <c r="B175" i="13"/>
  <c r="Q271" i="12"/>
  <c r="D206" i="13"/>
  <c r="O274" i="12"/>
  <c r="B209" i="13"/>
  <c r="Q256" i="12"/>
  <c r="D191" i="13"/>
  <c r="Q218" i="12"/>
  <c r="D153" i="13"/>
  <c r="R244" i="12"/>
  <c r="E179" i="13"/>
  <c r="T266" i="12"/>
  <c r="G201" i="13"/>
  <c r="P273" i="12"/>
  <c r="C208" i="13"/>
  <c r="Q237" i="12"/>
  <c r="D172" i="13"/>
  <c r="R252" i="12"/>
  <c r="E187" i="13"/>
  <c r="T221" i="12"/>
  <c r="G156" i="13"/>
  <c r="P233" i="12"/>
  <c r="C168" i="13"/>
  <c r="O228" i="12"/>
  <c r="B163" i="13"/>
  <c r="P257" i="12"/>
  <c r="C192" i="13"/>
  <c r="P232" i="12"/>
  <c r="C167" i="13"/>
  <c r="Q250" i="12"/>
  <c r="D185" i="13"/>
  <c r="T246" i="12"/>
  <c r="G181" i="13"/>
  <c r="S269" i="12"/>
  <c r="F204" i="13"/>
  <c r="S226" i="12"/>
  <c r="F161" i="13"/>
  <c r="R254" i="12"/>
  <c r="E189" i="13"/>
  <c r="S263" i="12"/>
  <c r="F198" i="13"/>
  <c r="R253" i="12"/>
  <c r="E188" i="13"/>
  <c r="S261" i="12"/>
  <c r="F196" i="13"/>
  <c r="O235" i="12"/>
  <c r="B170" i="13"/>
  <c r="Q238" i="12"/>
  <c r="D173" i="13"/>
  <c r="S222" i="12"/>
  <c r="F157" i="13"/>
  <c r="O229" i="12"/>
  <c r="B164" i="13"/>
  <c r="T225" i="12"/>
  <c r="G160" i="13"/>
  <c r="P231" i="12"/>
  <c r="C166" i="13"/>
  <c r="R251" i="12"/>
  <c r="E186" i="13"/>
  <c r="R242" i="12"/>
  <c r="E177" i="13"/>
  <c r="Q240" i="12"/>
  <c r="D175" i="13"/>
  <c r="O271" i="12"/>
  <c r="B206" i="13"/>
  <c r="T274" i="12"/>
  <c r="G209" i="13"/>
  <c r="O256" i="12"/>
  <c r="B191" i="13"/>
  <c r="R218" i="12"/>
  <c r="E153" i="13"/>
  <c r="Q219" i="12"/>
  <c r="D154" i="13"/>
  <c r="T273" i="12"/>
  <c r="G208" i="13"/>
  <c r="R237" i="12"/>
  <c r="E172" i="13"/>
  <c r="S252" i="12"/>
  <c r="F187" i="13"/>
  <c r="P221" i="12"/>
  <c r="C156" i="13"/>
  <c r="S233" i="12"/>
  <c r="F168" i="13"/>
  <c r="P228" i="12"/>
  <c r="C163" i="13"/>
  <c r="R257" i="12"/>
  <c r="E192" i="13"/>
  <c r="R232" i="12"/>
  <c r="E167" i="13"/>
  <c r="O250" i="12"/>
  <c r="B185" i="13"/>
  <c r="P246" i="12"/>
  <c r="C181" i="13"/>
  <c r="T269" i="12"/>
  <c r="G204" i="13"/>
  <c r="T226" i="12"/>
  <c r="G161" i="13"/>
  <c r="T254" i="12"/>
  <c r="G189" i="13"/>
  <c r="T263" i="12"/>
  <c r="G198" i="13"/>
  <c r="O253" i="12"/>
  <c r="B188" i="13"/>
  <c r="T261" i="12"/>
  <c r="G196" i="13"/>
  <c r="Q259" i="12"/>
  <c r="D194" i="13"/>
  <c r="S248" i="12"/>
  <c r="F183" i="13"/>
  <c r="P275" i="12"/>
  <c r="C210" i="13"/>
  <c r="O241" i="12"/>
  <c r="B176" i="13"/>
  <c r="Q231" i="12"/>
  <c r="D166" i="13"/>
  <c r="P251" i="12"/>
  <c r="C186" i="13"/>
  <c r="T242" i="12"/>
  <c r="G177" i="13"/>
  <c r="R240" i="12"/>
  <c r="E175" i="13"/>
  <c r="R271" i="12"/>
  <c r="E206" i="13"/>
  <c r="R274" i="12"/>
  <c r="E209" i="13"/>
  <c r="S256" i="12"/>
  <c r="F191" i="13"/>
  <c r="S218" i="12"/>
  <c r="F153" i="13"/>
  <c r="P219" i="12"/>
  <c r="C154" i="13"/>
  <c r="T247" i="12"/>
  <c r="G182" i="13"/>
  <c r="T255" i="12"/>
  <c r="G190" i="13"/>
  <c r="S237" i="12"/>
  <c r="F172" i="13"/>
  <c r="T252" i="12"/>
  <c r="G187" i="13"/>
  <c r="Q221" i="12"/>
  <c r="D156" i="13"/>
  <c r="T233" i="12"/>
  <c r="G168" i="13"/>
  <c r="R228" i="12"/>
  <c r="E163" i="13"/>
  <c r="S257" i="12"/>
  <c r="F192" i="13"/>
  <c r="S260" i="12"/>
  <c r="F195" i="13"/>
  <c r="T272" i="12"/>
  <c r="G207" i="13"/>
  <c r="T216" i="12"/>
  <c r="G151" i="13"/>
  <c r="O224" i="12"/>
  <c r="B159" i="13"/>
  <c r="Q239" i="12"/>
  <c r="D174" i="13"/>
  <c r="T267" i="12"/>
  <c r="G202" i="13"/>
  <c r="O215" i="12"/>
  <c r="B150" i="13"/>
  <c r="O263" i="12"/>
  <c r="B198" i="13"/>
  <c r="Q253" i="12"/>
  <c r="D188" i="13"/>
  <c r="Q261" i="12"/>
  <c r="D196" i="13"/>
  <c r="T259" i="12"/>
  <c r="G194" i="13"/>
  <c r="R248" i="12"/>
  <c r="E183" i="13"/>
  <c r="S275" i="12"/>
  <c r="F210" i="13"/>
  <c r="P241" i="12"/>
  <c r="C176" i="13"/>
  <c r="Q270" i="12"/>
  <c r="D205" i="13"/>
  <c r="O264" i="12"/>
  <c r="B199" i="13"/>
  <c r="S251" i="12"/>
  <c r="F186" i="13"/>
  <c r="Q242" i="12"/>
  <c r="D177" i="13"/>
  <c r="S240" i="12"/>
  <c r="F175" i="13"/>
  <c r="S271" i="12"/>
  <c r="F206" i="13"/>
  <c r="S274" i="12"/>
  <c r="F209" i="13"/>
  <c r="T256" i="12"/>
  <c r="G191" i="13"/>
  <c r="T218" i="12"/>
  <c r="G153" i="13"/>
  <c r="R219" i="12"/>
  <c r="E154" i="13"/>
  <c r="O247" i="12"/>
  <c r="B182" i="13"/>
  <c r="O255" i="12"/>
  <c r="B190" i="13"/>
  <c r="O223" i="12"/>
  <c r="B158" i="13"/>
  <c r="O252" i="12"/>
  <c r="B187" i="13"/>
  <c r="R221" i="12"/>
  <c r="E156" i="13"/>
  <c r="O233" i="12"/>
  <c r="B168" i="13"/>
  <c r="S228" i="12"/>
  <c r="F163" i="13"/>
  <c r="T257" i="12"/>
  <c r="G192" i="13"/>
  <c r="P260" i="12"/>
  <c r="C195" i="13"/>
  <c r="Q272" i="12"/>
  <c r="D207" i="13"/>
  <c r="P216" i="12"/>
  <c r="C151" i="13"/>
  <c r="T224" i="12"/>
  <c r="G159" i="13"/>
  <c r="O239" i="12"/>
  <c r="B174" i="13"/>
  <c r="O267" i="12"/>
  <c r="B202" i="13"/>
  <c r="P215" i="12"/>
  <c r="C150" i="13"/>
  <c r="Q263" i="12"/>
  <c r="D198" i="13"/>
  <c r="T253" i="12"/>
  <c r="G188" i="13"/>
  <c r="R261" i="12"/>
  <c r="E196" i="13"/>
  <c r="O259" i="12"/>
  <c r="B194" i="13"/>
  <c r="P248" i="12"/>
  <c r="C183" i="13"/>
  <c r="T275" i="12"/>
  <c r="G210" i="13"/>
  <c r="Q241" i="12"/>
  <c r="D176" i="13"/>
  <c r="R270" i="12"/>
  <c r="E205" i="13"/>
  <c r="Q264" i="12"/>
  <c r="D199" i="13"/>
  <c r="T251" i="12"/>
  <c r="G186" i="13"/>
  <c r="S242" i="12"/>
  <c r="F177" i="13"/>
  <c r="T240" i="12"/>
  <c r="G175" i="13"/>
  <c r="P271" i="12"/>
  <c r="C206" i="13"/>
  <c r="P274" i="12"/>
  <c r="C209" i="13"/>
  <c r="P256" i="12"/>
  <c r="C191" i="13"/>
  <c r="P218" i="12"/>
  <c r="C153" i="13"/>
  <c r="S219" i="12"/>
  <c r="F154" i="13"/>
  <c r="R247" i="12"/>
  <c r="E182" i="13"/>
  <c r="P255" i="12"/>
  <c r="C190" i="13"/>
  <c r="T223" i="12"/>
  <c r="G158" i="13"/>
  <c r="R243" i="12"/>
  <c r="E178" i="13"/>
  <c r="S221" i="12"/>
  <c r="F156" i="13"/>
  <c r="Q233" i="12"/>
  <c r="D168" i="13"/>
  <c r="T228" i="12"/>
  <c r="G163" i="13"/>
  <c r="O257" i="12"/>
  <c r="B192" i="13"/>
  <c r="Q260" i="12"/>
  <c r="D195" i="13"/>
  <c r="O272" i="12"/>
  <c r="B207" i="13"/>
  <c r="O216" i="12"/>
  <c r="B151" i="13"/>
  <c r="P224" i="12"/>
  <c r="C159" i="13"/>
  <c r="R239" i="12"/>
  <c r="E174" i="13"/>
  <c r="P267" i="12"/>
  <c r="C202" i="13"/>
  <c r="R215" i="12"/>
  <c r="E150" i="13"/>
  <c r="R263" i="12"/>
  <c r="E198" i="13"/>
  <c r="S253" i="12"/>
  <c r="F188" i="13"/>
  <c r="O261" i="12"/>
  <c r="B196" i="13"/>
  <c r="R259" i="12"/>
  <c r="E194" i="13"/>
  <c r="Q248" i="12"/>
  <c r="D183" i="13"/>
  <c r="O275" i="12"/>
  <c r="B210" i="13"/>
  <c r="R241" i="12"/>
  <c r="E176" i="13"/>
  <c r="T270" i="12"/>
  <c r="G205" i="13"/>
  <c r="P264" i="12"/>
  <c r="C199" i="13"/>
  <c r="Q217" i="12"/>
  <c r="D152" i="13"/>
  <c r="S268" i="12"/>
  <c r="F203" i="13"/>
  <c r="O220" i="12"/>
  <c r="B155" i="13"/>
  <c r="T245" i="12"/>
  <c r="G180" i="13"/>
  <c r="Q274" i="12"/>
  <c r="D209" i="13"/>
  <c r="R256" i="12"/>
  <c r="E191" i="13"/>
  <c r="O218" i="12"/>
  <c r="B153" i="13"/>
  <c r="T219" i="12"/>
  <c r="G154" i="13"/>
  <c r="S247" i="12"/>
  <c r="F182" i="13"/>
  <c r="R255" i="12"/>
  <c r="E190" i="13"/>
  <c r="P223" i="12"/>
  <c r="C158" i="13"/>
  <c r="T243" i="12"/>
  <c r="G178" i="13"/>
  <c r="S234" i="12"/>
  <c r="F169" i="13"/>
  <c r="T230" i="12"/>
  <c r="G165" i="13"/>
  <c r="Q257" i="12"/>
  <c r="D192" i="13"/>
  <c r="T260" i="12"/>
  <c r="G195" i="13"/>
  <c r="R272" i="12"/>
  <c r="E207" i="13"/>
  <c r="Q216" i="12"/>
  <c r="D151" i="13"/>
  <c r="Q224" i="12"/>
  <c r="D159" i="13"/>
  <c r="T239" i="12"/>
  <c r="G174" i="13"/>
  <c r="R267" i="12"/>
  <c r="E202" i="13"/>
  <c r="S215" i="12"/>
  <c r="F150" i="13"/>
  <c r="R262" i="12"/>
  <c r="E197" i="13"/>
  <c r="P265" i="12"/>
  <c r="C200" i="13"/>
  <c r="P261" i="12"/>
  <c r="C196" i="13"/>
  <c r="S259" i="12"/>
  <c r="F194" i="13"/>
  <c r="T248" i="12"/>
  <c r="G183" i="13"/>
  <c r="Q275" i="12"/>
  <c r="D210" i="13"/>
  <c r="T241" i="12"/>
  <c r="G176" i="13"/>
  <c r="S270" i="12"/>
  <c r="F205" i="13"/>
  <c r="R264" i="12"/>
  <c r="E199" i="13"/>
  <c r="O217" i="12"/>
  <c r="B152" i="13"/>
  <c r="Q268" i="12"/>
  <c r="D203" i="13"/>
  <c r="T220" i="12"/>
  <c r="G155" i="13"/>
  <c r="O245" i="12"/>
  <c r="B180" i="13"/>
  <c r="P227" i="12"/>
  <c r="C162" i="13"/>
  <c r="S249" i="12"/>
  <c r="F184" i="13"/>
  <c r="O219" i="12"/>
  <c r="B154" i="13"/>
  <c r="P247" i="12"/>
  <c r="C182" i="13"/>
  <c r="Q255" i="12"/>
  <c r="D190" i="13"/>
  <c r="Q223" i="12"/>
  <c r="D158" i="13"/>
  <c r="O243" i="12"/>
  <c r="B178" i="13"/>
  <c r="T234" i="12"/>
  <c r="G169" i="13"/>
  <c r="P230" i="12"/>
  <c r="C165" i="13"/>
  <c r="S258" i="12"/>
  <c r="F193" i="13"/>
  <c r="P236" i="12"/>
  <c r="C171" i="13"/>
  <c r="O260" i="12"/>
  <c r="B195" i="13"/>
  <c r="S272" i="12"/>
  <c r="F207" i="13"/>
  <c r="R216" i="12"/>
  <c r="E151" i="13"/>
  <c r="R224" i="12"/>
  <c r="E159" i="13"/>
  <c r="P239" i="12"/>
  <c r="C174" i="13"/>
  <c r="Q267" i="12"/>
  <c r="D202" i="13"/>
  <c r="T215" i="12"/>
  <c r="G150" i="13"/>
  <c r="Q267" i="1"/>
  <c r="S245" i="1"/>
  <c r="P254" i="1"/>
  <c r="T273" i="1"/>
  <c r="P233" i="1"/>
  <c r="R269" i="1"/>
  <c r="R231" i="1"/>
  <c r="T228" i="1"/>
  <c r="R251" i="1"/>
  <c r="T229" i="1"/>
  <c r="P252" i="1"/>
  <c r="O234" i="1"/>
  <c r="S268" i="1"/>
  <c r="P266" i="1"/>
  <c r="P239" i="1"/>
  <c r="T261" i="1"/>
  <c r="T217" i="1"/>
  <c r="R245" i="1"/>
  <c r="P260" i="1"/>
  <c r="T275" i="1"/>
  <c r="O251" i="1"/>
  <c r="O226" i="1"/>
  <c r="S219" i="1"/>
  <c r="O243" i="1"/>
  <c r="Q223" i="1"/>
  <c r="O222" i="1"/>
  <c r="S225" i="1"/>
  <c r="R247" i="1"/>
  <c r="R274" i="1"/>
  <c r="R253" i="1"/>
  <c r="S254" i="1"/>
  <c r="S234" i="1"/>
  <c r="Q242" i="1"/>
  <c r="S243" i="1"/>
  <c r="P227" i="1"/>
  <c r="P223" i="1"/>
  <c r="Q270" i="1"/>
  <c r="Q225" i="1"/>
  <c r="O230" i="1"/>
  <c r="O271" i="1"/>
  <c r="Q247" i="1"/>
  <c r="O224" i="1"/>
  <c r="T274" i="1"/>
  <c r="O249" i="1"/>
  <c r="O264" i="1"/>
  <c r="P257" i="1"/>
  <c r="Q249" i="1"/>
  <c r="O229" i="1"/>
  <c r="Q266" i="1"/>
  <c r="P217" i="1"/>
  <c r="S250" i="1"/>
  <c r="P218" i="1"/>
  <c r="R242" i="1"/>
  <c r="P219" i="1"/>
  <c r="S255" i="1"/>
  <c r="T243" i="1"/>
  <c r="T237" i="1"/>
  <c r="S227" i="1"/>
  <c r="R244" i="1"/>
  <c r="R223" i="1"/>
  <c r="Q263" i="1"/>
  <c r="T241" i="1"/>
  <c r="S232" i="1"/>
  <c r="R222" i="1"/>
  <c r="T270" i="1"/>
  <c r="R226" i="1"/>
  <c r="O258" i="1"/>
  <c r="T225" i="1"/>
  <c r="R256" i="1"/>
  <c r="Q230" i="1"/>
  <c r="T262" i="1"/>
  <c r="Q250" i="1"/>
  <c r="Q271" i="1"/>
  <c r="T246" i="1"/>
  <c r="S247" i="1"/>
  <c r="S236" i="1"/>
  <c r="S224" i="1"/>
  <c r="S272" i="1"/>
  <c r="T216" i="1"/>
  <c r="O259" i="1"/>
  <c r="P274" i="1"/>
  <c r="S260" i="1"/>
  <c r="S248" i="1"/>
  <c r="O241" i="1"/>
  <c r="T272" i="1"/>
  <c r="O242" i="1"/>
  <c r="P255" i="1"/>
  <c r="Q237" i="1"/>
  <c r="T244" i="1"/>
  <c r="Q241" i="1"/>
  <c r="Q232" i="1"/>
  <c r="R270" i="1"/>
  <c r="T226" i="1"/>
  <c r="O256" i="1"/>
  <c r="O262" i="1"/>
  <c r="P271" i="1"/>
  <c r="R246" i="1"/>
  <c r="T236" i="1"/>
  <c r="Q224" i="1"/>
  <c r="R272" i="1"/>
  <c r="R216" i="1"/>
  <c r="S259" i="1"/>
  <c r="T260" i="1"/>
  <c r="T242" i="1"/>
  <c r="Q255" i="1"/>
  <c r="P237" i="1"/>
  <c r="O223" i="1"/>
  <c r="Q222" i="1"/>
  <c r="R225" i="1"/>
  <c r="O250" i="1"/>
  <c r="P224" i="1"/>
  <c r="O260" i="1"/>
  <c r="S237" i="1"/>
  <c r="R240" i="1"/>
  <c r="P264" i="1"/>
  <c r="T219" i="1"/>
  <c r="O237" i="1"/>
  <c r="O244" i="1"/>
  <c r="O263" i="1"/>
  <c r="P222" i="1"/>
  <c r="R258" i="1"/>
  <c r="T256" i="1"/>
  <c r="R262" i="1"/>
  <c r="Q246" i="1"/>
  <c r="Q216" i="1"/>
  <c r="T220" i="1"/>
  <c r="P235" i="1"/>
  <c r="P265" i="1"/>
  <c r="O269" i="1"/>
  <c r="O255" i="1"/>
  <c r="R227" i="1"/>
  <c r="R230" i="1"/>
  <c r="T227" i="1"/>
  <c r="S218" i="1"/>
  <c r="T255" i="1"/>
  <c r="Q227" i="1"/>
  <c r="T263" i="1"/>
  <c r="T222" i="1"/>
  <c r="P226" i="1"/>
  <c r="O225" i="1"/>
  <c r="Q262" i="1"/>
  <c r="P246" i="1"/>
  <c r="R224" i="1"/>
  <c r="Q274" i="1"/>
  <c r="P261" i="1"/>
  <c r="R238" i="1"/>
  <c r="P273" i="1"/>
  <c r="S253" i="1"/>
  <c r="O228" i="1"/>
  <c r="O268" i="1"/>
  <c r="O275" i="1"/>
  <c r="S215" i="1"/>
  <c r="Q265" i="1"/>
  <c r="Q257" i="1"/>
  <c r="Q218" i="1"/>
  <c r="P232" i="1"/>
  <c r="O236" i="1"/>
  <c r="O220" i="1"/>
  <c r="Q238" i="1"/>
  <c r="P249" i="1"/>
  <c r="T253" i="1"/>
  <c r="Q231" i="1"/>
  <c r="P251" i="1"/>
  <c r="T252" i="1"/>
  <c r="Q235" i="1"/>
  <c r="Q268" i="1"/>
  <c r="T240" i="1"/>
  <c r="P275" i="1"/>
  <c r="O248" i="1"/>
  <c r="O266" i="1"/>
  <c r="T215" i="1"/>
  <c r="Q239" i="1"/>
  <c r="T265" i="1"/>
  <c r="R267" i="1"/>
  <c r="O217" i="1"/>
  <c r="O257" i="1"/>
  <c r="R275" i="1"/>
  <c r="R215" i="1"/>
  <c r="P220" i="1"/>
  <c r="S238" i="1"/>
  <c r="Q233" i="1"/>
  <c r="S231" i="1"/>
  <c r="O252" i="1"/>
  <c r="O240" i="1"/>
  <c r="T248" i="1"/>
  <c r="O221" i="1"/>
  <c r="S239" i="1"/>
  <c r="O261" i="1"/>
  <c r="O267" i="1"/>
  <c r="R259" i="1"/>
  <c r="T258" i="1"/>
  <c r="O218" i="1"/>
  <c r="Q219" i="1"/>
  <c r="R243" i="1"/>
  <c r="S244" i="1"/>
  <c r="P241" i="1"/>
  <c r="R232" i="1"/>
  <c r="O270" i="1"/>
  <c r="Q226" i="1"/>
  <c r="Q258" i="1"/>
  <c r="P256" i="1"/>
  <c r="T230" i="1"/>
  <c r="S262" i="1"/>
  <c r="S271" i="1"/>
  <c r="S246" i="1"/>
  <c r="T247" i="1"/>
  <c r="R236" i="1"/>
  <c r="O272" i="1"/>
  <c r="S216" i="1"/>
  <c r="O274" i="1"/>
  <c r="P242" i="1"/>
  <c r="Q243" i="1"/>
  <c r="P244" i="1"/>
  <c r="T223" i="1"/>
  <c r="T232" i="1"/>
  <c r="P270" i="1"/>
  <c r="P258" i="1"/>
  <c r="Q256" i="1"/>
  <c r="P230" i="1"/>
  <c r="R250" i="1"/>
  <c r="P247" i="1"/>
  <c r="Q236" i="1"/>
  <c r="P272" i="1"/>
  <c r="O216" i="1"/>
  <c r="T259" i="1"/>
  <c r="R260" i="1"/>
  <c r="T218" i="1"/>
  <c r="S242" i="1"/>
  <c r="R255" i="1"/>
  <c r="R237" i="1"/>
  <c r="O227" i="1"/>
  <c r="S223" i="1"/>
  <c r="R241" i="1"/>
  <c r="S222" i="1"/>
  <c r="S226" i="1"/>
  <c r="P225" i="1"/>
  <c r="S230" i="1"/>
  <c r="P250" i="1"/>
  <c r="O246" i="1"/>
  <c r="P236" i="1"/>
  <c r="Q272" i="1"/>
  <c r="Q259" i="1"/>
  <c r="S274" i="1"/>
  <c r="O254" i="1"/>
  <c r="R273" i="1"/>
  <c r="R233" i="1"/>
  <c r="P269" i="1"/>
  <c r="Q228" i="1"/>
  <c r="Q229" i="1"/>
  <c r="R234" i="1"/>
  <c r="Q264" i="1"/>
  <c r="Q221" i="1"/>
  <c r="T245" i="1"/>
  <c r="R220" i="1"/>
  <c r="T254" i="1"/>
  <c r="O238" i="1"/>
  <c r="Q273" i="1"/>
  <c r="R249" i="1"/>
  <c r="S233" i="1"/>
  <c r="P253" i="1"/>
  <c r="S269" i="1"/>
  <c r="O231" i="1"/>
  <c r="S228" i="1"/>
  <c r="Q251" i="1"/>
  <c r="R229" i="1"/>
  <c r="S252" i="1"/>
  <c r="P234" i="1"/>
  <c r="S235" i="1"/>
  <c r="T268" i="1"/>
  <c r="R264" i="1"/>
  <c r="S240" i="1"/>
  <c r="P248" i="1"/>
  <c r="S266" i="1"/>
  <c r="P221" i="1"/>
  <c r="P215" i="1"/>
  <c r="R239" i="1"/>
  <c r="Q261" i="1"/>
  <c r="S265" i="1"/>
  <c r="T267" i="1"/>
  <c r="Q217" i="1"/>
  <c r="S257" i="1"/>
  <c r="O245" i="1"/>
  <c r="S220" i="1"/>
  <c r="R254" i="1"/>
  <c r="T238" i="1"/>
  <c r="S273" i="1"/>
  <c r="T249" i="1"/>
  <c r="O233" i="1"/>
  <c r="O253" i="1"/>
  <c r="T269" i="1"/>
  <c r="P231" i="1"/>
  <c r="P228" i="1"/>
  <c r="S251" i="1"/>
  <c r="P229" i="1"/>
  <c r="R252" i="1"/>
  <c r="T234" i="1"/>
  <c r="T235" i="1"/>
  <c r="R268" i="1"/>
  <c r="S264" i="1"/>
  <c r="Q240" i="1"/>
  <c r="S275" i="1"/>
  <c r="R248" i="1"/>
  <c r="T266" i="1"/>
  <c r="S221" i="1"/>
  <c r="Q215" i="1"/>
  <c r="T239" i="1"/>
  <c r="R261" i="1"/>
  <c r="R265" i="1"/>
  <c r="S267" i="1"/>
  <c r="R217" i="1"/>
  <c r="R257" i="1"/>
  <c r="P245" i="1"/>
  <c r="R221" i="1"/>
  <c r="R235" i="1"/>
  <c r="R218" i="1"/>
  <c r="P263" i="1"/>
  <c r="T250" i="1"/>
  <c r="S263" i="1"/>
  <c r="P259" i="1"/>
  <c r="R219" i="1"/>
  <c r="S241" i="1"/>
  <c r="T271" i="1"/>
  <c r="O219" i="1"/>
  <c r="P243" i="1"/>
  <c r="Q244" i="1"/>
  <c r="R263" i="1"/>
  <c r="O232" i="1"/>
  <c r="S270" i="1"/>
  <c r="S258" i="1"/>
  <c r="S256" i="1"/>
  <c r="P262" i="1"/>
  <c r="R271" i="1"/>
  <c r="O247" i="1"/>
  <c r="T224" i="1"/>
  <c r="P216" i="1"/>
  <c r="Q260" i="1"/>
  <c r="Q220" i="1"/>
  <c r="Q254" i="1"/>
  <c r="P238" i="1"/>
  <c r="O273" i="1"/>
  <c r="S249" i="1"/>
  <c r="T233" i="1"/>
  <c r="Q253" i="1"/>
  <c r="Q269" i="1"/>
  <c r="T231" i="1"/>
  <c r="R228" i="1"/>
  <c r="T251" i="1"/>
  <c r="S229" i="1"/>
  <c r="Q252" i="1"/>
  <c r="Q234" i="1"/>
  <c r="O235" i="1"/>
  <c r="P268" i="1"/>
  <c r="T264" i="1"/>
  <c r="P240" i="1"/>
  <c r="Q275" i="1"/>
  <c r="Q248" i="1"/>
  <c r="R266" i="1"/>
  <c r="T221" i="1"/>
  <c r="O215" i="1"/>
  <c r="O239" i="1"/>
  <c r="S261" i="1"/>
  <c r="O265" i="1"/>
  <c r="P267" i="1"/>
  <c r="S217" i="1"/>
  <c r="T257" i="1"/>
  <c r="Q245" i="1"/>
  <c r="G11" i="6" l="1"/>
  <c r="F11" i="6" s="1"/>
  <c r="G11" i="5"/>
  <c r="F276" i="2"/>
  <c r="H276" i="2" s="1"/>
  <c r="U11" i="6" l="1"/>
  <c r="N276" i="1"/>
  <c r="AA211" i="13" s="1"/>
  <c r="N191" i="1"/>
  <c r="AA126" i="13" s="1"/>
  <c r="U11" i="5"/>
  <c r="F11" i="5"/>
  <c r="P292" i="9"/>
  <c r="G292" i="9" s="1"/>
  <c r="AT292" i="12" s="1"/>
  <c r="P277" i="9"/>
  <c r="G277" i="9" s="1"/>
  <c r="AT277" i="12" s="1"/>
  <c r="P305" i="9"/>
  <c r="G305" i="9" s="1"/>
  <c r="AT305" i="12" s="1"/>
  <c r="P278" i="9"/>
  <c r="G278" i="9" s="1"/>
  <c r="AT278" i="12" s="1"/>
  <c r="P284" i="9"/>
  <c r="G284" i="9" s="1"/>
  <c r="AT284" i="12" s="1"/>
  <c r="P297" i="9"/>
  <c r="G297" i="9" s="1"/>
  <c r="AT297" i="12" s="1"/>
  <c r="P287" i="9"/>
  <c r="G287" i="9" s="1"/>
  <c r="AT287" i="12" s="1"/>
  <c r="P276" i="9"/>
  <c r="G276" i="9" s="1"/>
  <c r="P280" i="9"/>
  <c r="G280" i="9" s="1"/>
  <c r="AT280" i="12" s="1"/>
  <c r="P289" i="9"/>
  <c r="G289" i="9" s="1"/>
  <c r="AT289" i="12" s="1"/>
  <c r="P301" i="9"/>
  <c r="G301" i="9" s="1"/>
  <c r="AT301" i="12" s="1"/>
  <c r="P300" i="9"/>
  <c r="G300" i="9" s="1"/>
  <c r="AT300" i="12" s="1"/>
  <c r="P281" i="9"/>
  <c r="G281" i="9" s="1"/>
  <c r="AT281" i="12" s="1"/>
  <c r="P299" i="9"/>
  <c r="G299" i="9" s="1"/>
  <c r="AT299" i="12" s="1"/>
  <c r="P282" i="9"/>
  <c r="G282" i="9" s="1"/>
  <c r="AT282" i="12" s="1"/>
  <c r="P294" i="9"/>
  <c r="G294" i="9" s="1"/>
  <c r="AT294" i="12" s="1"/>
  <c r="P306" i="9"/>
  <c r="G306" i="9" s="1"/>
  <c r="AT306" i="12" s="1"/>
  <c r="P283" i="9"/>
  <c r="G283" i="9" s="1"/>
  <c r="AT283" i="12" s="1"/>
  <c r="P295" i="9"/>
  <c r="G295" i="9" s="1"/>
  <c r="AT295" i="12" s="1"/>
  <c r="P285" i="9"/>
  <c r="G285" i="9" s="1"/>
  <c r="AT285" i="12" s="1"/>
  <c r="P303" i="9"/>
  <c r="G303" i="9" s="1"/>
  <c r="AT303" i="12" s="1"/>
  <c r="P296" i="9"/>
  <c r="G296" i="9" s="1"/>
  <c r="AT296" i="12" s="1"/>
  <c r="P298" i="9"/>
  <c r="G298" i="9" s="1"/>
  <c r="AT298" i="12" s="1"/>
  <c r="P293" i="9"/>
  <c r="G293" i="9" s="1"/>
  <c r="AT293" i="12" s="1"/>
  <c r="P304" i="9"/>
  <c r="G304" i="9" s="1"/>
  <c r="AT304" i="12" s="1"/>
  <c r="P286" i="9"/>
  <c r="G286" i="9" s="1"/>
  <c r="AT286" i="12" s="1"/>
  <c r="P290" i="9"/>
  <c r="G290" i="9" s="1"/>
  <c r="AT290" i="12" s="1"/>
  <c r="T11" i="6"/>
  <c r="P291" i="9"/>
  <c r="G291" i="9" s="1"/>
  <c r="AT291" i="12" s="1"/>
  <c r="P288" i="9"/>
  <c r="G288" i="9" s="1"/>
  <c r="AT288" i="12" s="1"/>
  <c r="P302" i="9"/>
  <c r="G302" i="9" s="1"/>
  <c r="AT302" i="12" s="1"/>
  <c r="P279" i="9"/>
  <c r="G279" i="9" s="1"/>
  <c r="AT279" i="12" s="1"/>
  <c r="O276" i="9" l="1"/>
  <c r="AT276" i="12"/>
  <c r="G286" i="12"/>
  <c r="G221" i="13" s="1"/>
  <c r="D286" i="12"/>
  <c r="D221" i="13" s="1"/>
  <c r="B286" i="12"/>
  <c r="B221" i="13" s="1"/>
  <c r="C286" i="12"/>
  <c r="AL286" i="12"/>
  <c r="AN286" i="12"/>
  <c r="AS286" i="12"/>
  <c r="AM286" i="12"/>
  <c r="AF286" i="12"/>
  <c r="AP286" i="12"/>
  <c r="E286" i="12"/>
  <c r="E221" i="13" s="1"/>
  <c r="AJ286" i="12"/>
  <c r="AE286" i="12"/>
  <c r="AI286" i="12"/>
  <c r="AH286" i="12"/>
  <c r="F286" i="12"/>
  <c r="F221" i="13" s="1"/>
  <c r="AO286" i="12"/>
  <c r="AG286" i="12"/>
  <c r="AR286" i="12"/>
  <c r="AQ286" i="12"/>
  <c r="AK286" i="12"/>
  <c r="AG291" i="12"/>
  <c r="AM291" i="12"/>
  <c r="B291" i="12"/>
  <c r="B226" i="13" s="1"/>
  <c r="C291" i="12"/>
  <c r="AE291" i="12"/>
  <c r="E291" i="12"/>
  <c r="E226" i="13" s="1"/>
  <c r="D291" i="12"/>
  <c r="D226" i="13" s="1"/>
  <c r="AJ291" i="12"/>
  <c r="AO291" i="12"/>
  <c r="AF291" i="12"/>
  <c r="AN291" i="12"/>
  <c r="G291" i="12"/>
  <c r="G226" i="13" s="1"/>
  <c r="AS291" i="12"/>
  <c r="AQ291" i="12"/>
  <c r="AL291" i="12"/>
  <c r="AH291" i="12"/>
  <c r="AI291" i="12"/>
  <c r="AK291" i="12"/>
  <c r="F291" i="12"/>
  <c r="F226" i="13" s="1"/>
  <c r="AP291" i="12"/>
  <c r="AR291" i="12"/>
  <c r="AM306" i="12"/>
  <c r="AO306" i="12"/>
  <c r="F306" i="12"/>
  <c r="F241" i="13" s="1"/>
  <c r="AF306" i="12"/>
  <c r="AI306" i="12"/>
  <c r="AS306" i="12"/>
  <c r="G306" i="12"/>
  <c r="G241" i="13" s="1"/>
  <c r="AQ306" i="12"/>
  <c r="AH306" i="12"/>
  <c r="AL306" i="12"/>
  <c r="E306" i="12"/>
  <c r="E241" i="13" s="1"/>
  <c r="AN306" i="12"/>
  <c r="D306" i="12"/>
  <c r="D241" i="13" s="1"/>
  <c r="AJ306" i="12"/>
  <c r="AG306" i="12"/>
  <c r="AK306" i="12"/>
  <c r="AR306" i="12"/>
  <c r="AP306" i="12"/>
  <c r="B306" i="12"/>
  <c r="B241" i="13" s="1"/>
  <c r="AE306" i="12"/>
  <c r="C306" i="12"/>
  <c r="AG284" i="12"/>
  <c r="AH284" i="12"/>
  <c r="AP284" i="12"/>
  <c r="AM284" i="12"/>
  <c r="AR284" i="12"/>
  <c r="AK284" i="12"/>
  <c r="G284" i="12"/>
  <c r="G219" i="13" s="1"/>
  <c r="D284" i="12"/>
  <c r="D219" i="13" s="1"/>
  <c r="AF284" i="12"/>
  <c r="AE284" i="12"/>
  <c r="AJ284" i="12"/>
  <c r="F284" i="12"/>
  <c r="F219" i="13" s="1"/>
  <c r="AQ284" i="12"/>
  <c r="C284" i="12"/>
  <c r="E284" i="12"/>
  <c r="E219" i="13" s="1"/>
  <c r="AI284" i="12"/>
  <c r="AO284" i="12"/>
  <c r="AL284" i="12"/>
  <c r="AN284" i="12"/>
  <c r="B284" i="12"/>
  <c r="B219" i="13" s="1"/>
  <c r="AS284" i="12"/>
  <c r="AO294" i="12"/>
  <c r="AE294" i="12"/>
  <c r="D294" i="12"/>
  <c r="D229" i="13" s="1"/>
  <c r="AJ294" i="12"/>
  <c r="AP294" i="12"/>
  <c r="B294" i="12"/>
  <c r="B229" i="13" s="1"/>
  <c r="E294" i="12"/>
  <c r="E229" i="13" s="1"/>
  <c r="AK294" i="12"/>
  <c r="AG294" i="12"/>
  <c r="AL294" i="12"/>
  <c r="AS294" i="12"/>
  <c r="F294" i="12"/>
  <c r="F229" i="13" s="1"/>
  <c r="C294" i="12"/>
  <c r="AN294" i="12"/>
  <c r="AQ294" i="12"/>
  <c r="AR294" i="12"/>
  <c r="AI294" i="12"/>
  <c r="AH294" i="12"/>
  <c r="AM294" i="12"/>
  <c r="G294" i="12"/>
  <c r="G229" i="13" s="1"/>
  <c r="AF294" i="12"/>
  <c r="AM278" i="12"/>
  <c r="G278" i="12"/>
  <c r="G213" i="13" s="1"/>
  <c r="AE278" i="12"/>
  <c r="D278" i="12"/>
  <c r="D213" i="13" s="1"/>
  <c r="AP278" i="12"/>
  <c r="AH278" i="12"/>
  <c r="E278" i="12"/>
  <c r="E213" i="13" s="1"/>
  <c r="B278" i="12"/>
  <c r="B213" i="13" s="1"/>
  <c r="AG278" i="12"/>
  <c r="AN278" i="12"/>
  <c r="AO278" i="12"/>
  <c r="AJ278" i="12"/>
  <c r="AF278" i="12"/>
  <c r="C278" i="12"/>
  <c r="AL278" i="12"/>
  <c r="AI278" i="12"/>
  <c r="AS278" i="12"/>
  <c r="AR278" i="12"/>
  <c r="AK278" i="12"/>
  <c r="F278" i="12"/>
  <c r="F213" i="13" s="1"/>
  <c r="AQ278" i="12"/>
  <c r="AP290" i="12"/>
  <c r="AK290" i="12"/>
  <c r="AN290" i="12"/>
  <c r="F290" i="12"/>
  <c r="F225" i="13" s="1"/>
  <c r="AE290" i="12"/>
  <c r="C290" i="12"/>
  <c r="AQ290" i="12"/>
  <c r="E290" i="12"/>
  <c r="E225" i="13" s="1"/>
  <c r="AS290" i="12"/>
  <c r="AH290" i="12"/>
  <c r="AM290" i="12"/>
  <c r="AL290" i="12"/>
  <c r="G290" i="12"/>
  <c r="G225" i="13" s="1"/>
  <c r="B290" i="12"/>
  <c r="B225" i="13" s="1"/>
  <c r="AG290" i="12"/>
  <c r="AF290" i="12"/>
  <c r="AI290" i="12"/>
  <c r="D290" i="12"/>
  <c r="D225" i="13" s="1"/>
  <c r="AJ290" i="12"/>
  <c r="AR290" i="12"/>
  <c r="AO290" i="12"/>
  <c r="AQ282" i="12"/>
  <c r="AK282" i="12"/>
  <c r="D282" i="12"/>
  <c r="D217" i="13" s="1"/>
  <c r="C282" i="12"/>
  <c r="AI282" i="12"/>
  <c r="AN282" i="12"/>
  <c r="E282" i="12"/>
  <c r="E217" i="13" s="1"/>
  <c r="AM282" i="12"/>
  <c r="AS282" i="12"/>
  <c r="AF282" i="12"/>
  <c r="G282" i="12"/>
  <c r="G217" i="13" s="1"/>
  <c r="AR282" i="12"/>
  <c r="B282" i="12"/>
  <c r="B217" i="13" s="1"/>
  <c r="AG282" i="12"/>
  <c r="AJ282" i="12"/>
  <c r="AL282" i="12"/>
  <c r="AE282" i="12"/>
  <c r="F282" i="12"/>
  <c r="F217" i="13" s="1"/>
  <c r="AH282" i="12"/>
  <c r="AO282" i="12"/>
  <c r="AP282" i="12"/>
  <c r="E305" i="12"/>
  <c r="E240" i="13" s="1"/>
  <c r="G305" i="12"/>
  <c r="G240" i="13" s="1"/>
  <c r="B305" i="12"/>
  <c r="B240" i="13" s="1"/>
  <c r="AM305" i="12"/>
  <c r="AI305" i="12"/>
  <c r="AG305" i="12"/>
  <c r="AJ305" i="12"/>
  <c r="C305" i="12"/>
  <c r="AK305" i="12"/>
  <c r="AH305" i="12"/>
  <c r="AN305" i="12"/>
  <c r="AP305" i="12"/>
  <c r="D305" i="12"/>
  <c r="D240" i="13" s="1"/>
  <c r="AO305" i="12"/>
  <c r="AR305" i="12"/>
  <c r="AF305" i="12"/>
  <c r="AS305" i="12"/>
  <c r="F305" i="12"/>
  <c r="F240" i="13" s="1"/>
  <c r="AE305" i="12"/>
  <c r="AL305" i="12"/>
  <c r="AQ305" i="12"/>
  <c r="G299" i="12"/>
  <c r="G234" i="13" s="1"/>
  <c r="E299" i="12"/>
  <c r="E234" i="13" s="1"/>
  <c r="AK299" i="12"/>
  <c r="AL299" i="12"/>
  <c r="AI299" i="12"/>
  <c r="AJ299" i="12"/>
  <c r="AS299" i="12"/>
  <c r="C299" i="12"/>
  <c r="AN299" i="12"/>
  <c r="D299" i="12"/>
  <c r="D234" i="13" s="1"/>
  <c r="AQ299" i="12"/>
  <c r="F299" i="12"/>
  <c r="F234" i="13" s="1"/>
  <c r="AO299" i="12"/>
  <c r="AP299" i="12"/>
  <c r="AH299" i="12"/>
  <c r="AM299" i="12"/>
  <c r="AF299" i="12"/>
  <c r="AG299" i="12"/>
  <c r="AE299" i="12"/>
  <c r="AR299" i="12"/>
  <c r="B299" i="12"/>
  <c r="B234" i="13" s="1"/>
  <c r="C277" i="12"/>
  <c r="E277" i="12"/>
  <c r="E212" i="13" s="1"/>
  <c r="AO277" i="12"/>
  <c r="G277" i="12"/>
  <c r="G212" i="13" s="1"/>
  <c r="AE277" i="12"/>
  <c r="AH277" i="12"/>
  <c r="B277" i="12"/>
  <c r="B212" i="13" s="1"/>
  <c r="D277" i="12"/>
  <c r="D212" i="13" s="1"/>
  <c r="AS277" i="12"/>
  <c r="AQ277" i="12"/>
  <c r="AK277" i="12"/>
  <c r="F277" i="12"/>
  <c r="F212" i="13" s="1"/>
  <c r="AR277" i="12"/>
  <c r="AP277" i="12"/>
  <c r="AJ277" i="12"/>
  <c r="AI277" i="12"/>
  <c r="AM277" i="12"/>
  <c r="AF277" i="12"/>
  <c r="AL277" i="12"/>
  <c r="AG277" i="12"/>
  <c r="AN277" i="12"/>
  <c r="AS292" i="12"/>
  <c r="AL292" i="12"/>
  <c r="AN292" i="12"/>
  <c r="D292" i="12"/>
  <c r="D227" i="13" s="1"/>
  <c r="E292" i="12"/>
  <c r="E227" i="13" s="1"/>
  <c r="AJ292" i="12"/>
  <c r="AF292" i="12"/>
  <c r="AQ292" i="12"/>
  <c r="AG292" i="12"/>
  <c r="AI292" i="12"/>
  <c r="AK292" i="12"/>
  <c r="AP292" i="12"/>
  <c r="AR292" i="12"/>
  <c r="B292" i="12"/>
  <c r="B227" i="13" s="1"/>
  <c r="F292" i="12"/>
  <c r="F227" i="13" s="1"/>
  <c r="G292" i="12"/>
  <c r="G227" i="13" s="1"/>
  <c r="C292" i="12"/>
  <c r="AM292" i="12"/>
  <c r="AE292" i="12"/>
  <c r="AH292" i="12"/>
  <c r="AO292" i="12"/>
  <c r="G300" i="12"/>
  <c r="G235" i="13" s="1"/>
  <c r="AJ300" i="12"/>
  <c r="AP300" i="12"/>
  <c r="C300" i="12"/>
  <c r="B300" i="12"/>
  <c r="B235" i="13" s="1"/>
  <c r="AR300" i="12"/>
  <c r="D300" i="12"/>
  <c r="D235" i="13" s="1"/>
  <c r="AN300" i="12"/>
  <c r="AQ300" i="12"/>
  <c r="F300" i="12"/>
  <c r="F235" i="13" s="1"/>
  <c r="AL300" i="12"/>
  <c r="E300" i="12"/>
  <c r="E235" i="13" s="1"/>
  <c r="AI300" i="12"/>
  <c r="AH300" i="12"/>
  <c r="AE300" i="12"/>
  <c r="AK300" i="12"/>
  <c r="AO300" i="12"/>
  <c r="AG300" i="12"/>
  <c r="AF300" i="12"/>
  <c r="AS300" i="12"/>
  <c r="AM300" i="12"/>
  <c r="AM298" i="12"/>
  <c r="E298" i="12"/>
  <c r="E233" i="13" s="1"/>
  <c r="AG298" i="12"/>
  <c r="AF298" i="12"/>
  <c r="B298" i="12"/>
  <c r="B233" i="13" s="1"/>
  <c r="F298" i="12"/>
  <c r="F233" i="13" s="1"/>
  <c r="AE298" i="12"/>
  <c r="AK298" i="12"/>
  <c r="AI298" i="12"/>
  <c r="AQ298" i="12"/>
  <c r="AH298" i="12"/>
  <c r="AR298" i="12"/>
  <c r="G298" i="12"/>
  <c r="G233" i="13" s="1"/>
  <c r="AL298" i="12"/>
  <c r="AP298" i="12"/>
  <c r="AS298" i="12"/>
  <c r="AJ298" i="12"/>
  <c r="C298" i="12"/>
  <c r="AO298" i="12"/>
  <c r="D298" i="12"/>
  <c r="D233" i="13" s="1"/>
  <c r="AN298" i="12"/>
  <c r="B301" i="12"/>
  <c r="B236" i="13" s="1"/>
  <c r="AF301" i="12"/>
  <c r="AE301" i="12"/>
  <c r="D301" i="12"/>
  <c r="D236" i="13" s="1"/>
  <c r="C301" i="12"/>
  <c r="AQ301" i="12"/>
  <c r="AG301" i="12"/>
  <c r="AM301" i="12"/>
  <c r="AI301" i="12"/>
  <c r="AK301" i="12"/>
  <c r="F301" i="12"/>
  <c r="F236" i="13" s="1"/>
  <c r="AR301" i="12"/>
  <c r="AP301" i="12"/>
  <c r="G301" i="12"/>
  <c r="G236" i="13" s="1"/>
  <c r="AJ301" i="12"/>
  <c r="AL301" i="12"/>
  <c r="AH301" i="12"/>
  <c r="AO301" i="12"/>
  <c r="AS301" i="12"/>
  <c r="AN301" i="12"/>
  <c r="E301" i="12"/>
  <c r="E236" i="13" s="1"/>
  <c r="P1010" i="9"/>
  <c r="G1010" i="9" s="1"/>
  <c r="AT1010" i="12" s="1"/>
  <c r="P1026" i="9"/>
  <c r="G1026" i="9" s="1"/>
  <c r="AT1026" i="12" s="1"/>
  <c r="P1020" i="2"/>
  <c r="G1020" i="2" s="1"/>
  <c r="T11" i="5"/>
  <c r="P1014" i="2"/>
  <c r="G1014" i="2" s="1"/>
  <c r="P1028" i="9"/>
  <c r="G1028" i="9" s="1"/>
  <c r="AT1028" i="12" s="1"/>
  <c r="P1009" i="2"/>
  <c r="G1009" i="2" s="1"/>
  <c r="P1017" i="9"/>
  <c r="G1017" i="9" s="1"/>
  <c r="AT1017" i="12" s="1"/>
  <c r="P1019" i="2"/>
  <c r="G1019" i="2" s="1"/>
  <c r="P1024" i="2"/>
  <c r="G1024" i="2" s="1"/>
  <c r="P1037" i="2"/>
  <c r="G1037" i="2" s="1"/>
  <c r="P1016" i="2"/>
  <c r="G1016" i="2" s="1"/>
  <c r="P276" i="2"/>
  <c r="G276" i="2" s="1"/>
  <c r="P1027" i="9"/>
  <c r="G1027" i="9" s="1"/>
  <c r="AT1027" i="12" s="1"/>
  <c r="P1009" i="9"/>
  <c r="G1009" i="9" s="1"/>
  <c r="AT1009" i="12" s="1"/>
  <c r="P1036" i="9"/>
  <c r="G1036" i="9" s="1"/>
  <c r="AT1036" i="12" s="1"/>
  <c r="P1015" i="9"/>
  <c r="G1015" i="9" s="1"/>
  <c r="AT1015" i="12" s="1"/>
  <c r="P1037" i="9"/>
  <c r="G1037" i="9" s="1"/>
  <c r="AT1037" i="12" s="1"/>
  <c r="P1029" i="2"/>
  <c r="G1029" i="2" s="1"/>
  <c r="P1028" i="2"/>
  <c r="G1028" i="2" s="1"/>
  <c r="P1023" i="9"/>
  <c r="G1023" i="9" s="1"/>
  <c r="AT1023" i="12" s="1"/>
  <c r="P1030" i="9"/>
  <c r="G1030" i="9" s="1"/>
  <c r="AT1030" i="12" s="1"/>
  <c r="P1014" i="9"/>
  <c r="G1014" i="9" s="1"/>
  <c r="AT1014" i="12" s="1"/>
  <c r="P1016" i="9"/>
  <c r="G1016" i="9" s="1"/>
  <c r="AT1016" i="12" s="1"/>
  <c r="P1035" i="2"/>
  <c r="G1035" i="2" s="1"/>
  <c r="P1008" i="9"/>
  <c r="G1008" i="9" s="1"/>
  <c r="AT1008" i="12" s="1"/>
  <c r="P1024" i="9"/>
  <c r="G1024" i="9" s="1"/>
  <c r="AT1024" i="12" s="1"/>
  <c r="P1034" i="9"/>
  <c r="G1034" i="9" s="1"/>
  <c r="AT1034" i="12" s="1"/>
  <c r="P1020" i="9"/>
  <c r="G1020" i="9" s="1"/>
  <c r="AT1020" i="12" s="1"/>
  <c r="P1007" i="9"/>
  <c r="G1007" i="9" s="1"/>
  <c r="AT1007" i="12" s="1"/>
  <c r="P1013" i="9"/>
  <c r="G1013" i="9" s="1"/>
  <c r="AT1013" i="12" s="1"/>
  <c r="P1007" i="2"/>
  <c r="G1007" i="2" s="1"/>
  <c r="P1032" i="9"/>
  <c r="G1032" i="9" s="1"/>
  <c r="AT1032" i="12" s="1"/>
  <c r="P1033" i="9"/>
  <c r="G1033" i="9" s="1"/>
  <c r="AT1033" i="12" s="1"/>
  <c r="P1031" i="9"/>
  <c r="G1031" i="9" s="1"/>
  <c r="AT1031" i="12" s="1"/>
  <c r="P1011" i="2"/>
  <c r="G1011" i="2" s="1"/>
  <c r="P1021" i="2"/>
  <c r="G1021" i="2" s="1"/>
  <c r="P1022" i="9"/>
  <c r="G1022" i="9" s="1"/>
  <c r="AT1022" i="12" s="1"/>
  <c r="P1025" i="9"/>
  <c r="G1025" i="9" s="1"/>
  <c r="AT1025" i="12" s="1"/>
  <c r="P1035" i="9"/>
  <c r="G1035" i="9" s="1"/>
  <c r="AT1035" i="12" s="1"/>
  <c r="P1025" i="2"/>
  <c r="G1025" i="2" s="1"/>
  <c r="P1013" i="2"/>
  <c r="G1013" i="2" s="1"/>
  <c r="P1008" i="2"/>
  <c r="G1008" i="2" s="1"/>
  <c r="P1023" i="2"/>
  <c r="G1023" i="2" s="1"/>
  <c r="P1030" i="2"/>
  <c r="G1030" i="2" s="1"/>
  <c r="P1010" i="2"/>
  <c r="G1010" i="2" s="1"/>
  <c r="P1018" i="9"/>
  <c r="G1018" i="9" s="1"/>
  <c r="AT1018" i="12" s="1"/>
  <c r="P1015" i="2"/>
  <c r="G1015" i="2" s="1"/>
  <c r="P1022" i="2"/>
  <c r="G1022" i="2" s="1"/>
  <c r="P1031" i="2"/>
  <c r="G1031" i="2" s="1"/>
  <c r="P1034" i="2"/>
  <c r="G1034" i="2" s="1"/>
  <c r="P1012" i="2"/>
  <c r="G1012" i="2" s="1"/>
  <c r="P1011" i="9"/>
  <c r="G1011" i="9" s="1"/>
  <c r="AT1011" i="12" s="1"/>
  <c r="P1017" i="2"/>
  <c r="G1017" i="2" s="1"/>
  <c r="P1032" i="2"/>
  <c r="G1032" i="2" s="1"/>
  <c r="P1027" i="2"/>
  <c r="G1027" i="2" s="1"/>
  <c r="P1033" i="2"/>
  <c r="G1033" i="2" s="1"/>
  <c r="P1026" i="2"/>
  <c r="G1026" i="2" s="1"/>
  <c r="P1019" i="9"/>
  <c r="G1019" i="9" s="1"/>
  <c r="AT1019" i="12" s="1"/>
  <c r="P1036" i="2"/>
  <c r="G1036" i="2" s="1"/>
  <c r="P1018" i="2"/>
  <c r="G1018" i="2" s="1"/>
  <c r="P1012" i="9"/>
  <c r="G1012" i="9" s="1"/>
  <c r="AT1012" i="12" s="1"/>
  <c r="P1029" i="9"/>
  <c r="G1029" i="9" s="1"/>
  <c r="AT1029" i="12" s="1"/>
  <c r="P1021" i="9"/>
  <c r="G1021" i="9" s="1"/>
  <c r="AT1021" i="12" s="1"/>
  <c r="P277" i="2"/>
  <c r="G277" i="2" s="1"/>
  <c r="P282" i="2"/>
  <c r="G282" i="2" s="1"/>
  <c r="P297" i="2"/>
  <c r="G297" i="2" s="1"/>
  <c r="P300" i="2"/>
  <c r="G300" i="2" s="1"/>
  <c r="P305" i="2"/>
  <c r="G305" i="2" s="1"/>
  <c r="P287" i="2"/>
  <c r="G287" i="2" s="1"/>
  <c r="P306" i="2"/>
  <c r="G306" i="2" s="1"/>
  <c r="P302" i="2"/>
  <c r="G302" i="2" s="1"/>
  <c r="P279" i="2"/>
  <c r="G279" i="2" s="1"/>
  <c r="P281" i="2"/>
  <c r="G281" i="2" s="1"/>
  <c r="P284" i="2"/>
  <c r="G284" i="2" s="1"/>
  <c r="P291" i="2"/>
  <c r="G291" i="2" s="1"/>
  <c r="P304" i="2"/>
  <c r="G304" i="2" s="1"/>
  <c r="P301" i="2"/>
  <c r="G301" i="2" s="1"/>
  <c r="P278" i="2"/>
  <c r="G278" i="2" s="1"/>
  <c r="P294" i="2"/>
  <c r="G294" i="2" s="1"/>
  <c r="P280" i="2"/>
  <c r="G280" i="2" s="1"/>
  <c r="P293" i="2"/>
  <c r="G293" i="2" s="1"/>
  <c r="P283" i="2"/>
  <c r="G283" i="2" s="1"/>
  <c r="P296" i="2"/>
  <c r="G296" i="2" s="1"/>
  <c r="P299" i="2"/>
  <c r="G299" i="2" s="1"/>
  <c r="P285" i="2"/>
  <c r="G285" i="2" s="1"/>
  <c r="P288" i="2"/>
  <c r="G288" i="2" s="1"/>
  <c r="P303" i="2"/>
  <c r="G303" i="2" s="1"/>
  <c r="P289" i="2"/>
  <c r="G289" i="2" s="1"/>
  <c r="P286" i="2"/>
  <c r="G286" i="2" s="1"/>
  <c r="P290" i="2"/>
  <c r="G290" i="2" s="1"/>
  <c r="P298" i="2"/>
  <c r="G298" i="2" s="1"/>
  <c r="P295" i="2"/>
  <c r="G295" i="2" s="1"/>
  <c r="P292" i="2"/>
  <c r="G292" i="2" s="1"/>
  <c r="AM281" i="12"/>
  <c r="AN281" i="12"/>
  <c r="AG281" i="12"/>
  <c r="F281" i="12"/>
  <c r="F216" i="13" s="1"/>
  <c r="AI281" i="12"/>
  <c r="AE281" i="12"/>
  <c r="AL281" i="12"/>
  <c r="AS281" i="12"/>
  <c r="G281" i="12"/>
  <c r="G216" i="13" s="1"/>
  <c r="AK281" i="12"/>
  <c r="AQ281" i="12"/>
  <c r="B281" i="12"/>
  <c r="B216" i="13" s="1"/>
  <c r="D281" i="12"/>
  <c r="D216" i="13" s="1"/>
  <c r="C281" i="12"/>
  <c r="AP281" i="12"/>
  <c r="AH281" i="12"/>
  <c r="AJ281" i="12"/>
  <c r="AR281" i="12"/>
  <c r="AO281" i="12"/>
  <c r="E281" i="12"/>
  <c r="E216" i="13" s="1"/>
  <c r="AF281" i="12"/>
  <c r="B296" i="12"/>
  <c r="B231" i="13" s="1"/>
  <c r="E296" i="12"/>
  <c r="E231" i="13" s="1"/>
  <c r="G296" i="12"/>
  <c r="G231" i="13" s="1"/>
  <c r="C296" i="12"/>
  <c r="AR296" i="12"/>
  <c r="AN296" i="12"/>
  <c r="AG296" i="12"/>
  <c r="AP296" i="12"/>
  <c r="F296" i="12"/>
  <c r="F231" i="13" s="1"/>
  <c r="AO296" i="12"/>
  <c r="AF296" i="12"/>
  <c r="AK296" i="12"/>
  <c r="AJ296" i="12"/>
  <c r="D296" i="12"/>
  <c r="D231" i="13" s="1"/>
  <c r="AI296" i="12"/>
  <c r="AL296" i="12"/>
  <c r="AH296" i="12"/>
  <c r="AM296" i="12"/>
  <c r="AE296" i="12"/>
  <c r="AQ296" i="12"/>
  <c r="AS296" i="12"/>
  <c r="AM289" i="12"/>
  <c r="E289" i="12"/>
  <c r="E224" i="13" s="1"/>
  <c r="AI289" i="12"/>
  <c r="AQ289" i="12"/>
  <c r="AR289" i="12"/>
  <c r="AP289" i="12"/>
  <c r="D289" i="12"/>
  <c r="D224" i="13" s="1"/>
  <c r="AS289" i="12"/>
  <c r="AO289" i="12"/>
  <c r="AF289" i="12"/>
  <c r="AL289" i="12"/>
  <c r="G289" i="12"/>
  <c r="G224" i="13" s="1"/>
  <c r="AJ289" i="12"/>
  <c r="B289" i="12"/>
  <c r="B224" i="13" s="1"/>
  <c r="AG289" i="12"/>
  <c r="AN289" i="12"/>
  <c r="F289" i="12"/>
  <c r="F224" i="13" s="1"/>
  <c r="C289" i="12"/>
  <c r="AK289" i="12"/>
  <c r="AE289" i="12"/>
  <c r="AH289" i="12"/>
  <c r="AJ280" i="12"/>
  <c r="AI280" i="12"/>
  <c r="AS280" i="12"/>
  <c r="AL280" i="12"/>
  <c r="AO280" i="12"/>
  <c r="AM280" i="12"/>
  <c r="D280" i="12"/>
  <c r="D215" i="13" s="1"/>
  <c r="AH280" i="12"/>
  <c r="AN280" i="12"/>
  <c r="AE280" i="12"/>
  <c r="AG280" i="12"/>
  <c r="AP280" i="12"/>
  <c r="F280" i="12"/>
  <c r="F215" i="13" s="1"/>
  <c r="B280" i="12"/>
  <c r="B215" i="13" s="1"/>
  <c r="AR280" i="12"/>
  <c r="G280" i="12"/>
  <c r="G215" i="13" s="1"/>
  <c r="C280" i="12"/>
  <c r="E280" i="12"/>
  <c r="E215" i="13" s="1"/>
  <c r="AF280" i="12"/>
  <c r="AK280" i="12"/>
  <c r="AQ280" i="12"/>
  <c r="AN293" i="12"/>
  <c r="AO293" i="12"/>
  <c r="AL293" i="12"/>
  <c r="F293" i="12"/>
  <c r="F228" i="13" s="1"/>
  <c r="AJ293" i="12"/>
  <c r="AH293" i="12"/>
  <c r="AM293" i="12"/>
  <c r="AF293" i="12"/>
  <c r="AK293" i="12"/>
  <c r="G293" i="12"/>
  <c r="G228" i="13" s="1"/>
  <c r="B293" i="12"/>
  <c r="B228" i="13" s="1"/>
  <c r="E293" i="12"/>
  <c r="E228" i="13" s="1"/>
  <c r="AI293" i="12"/>
  <c r="AR293" i="12"/>
  <c r="AP293" i="12"/>
  <c r="AE293" i="12"/>
  <c r="C293" i="12"/>
  <c r="AQ293" i="12"/>
  <c r="D293" i="12"/>
  <c r="D228" i="13" s="1"/>
  <c r="AG293" i="12"/>
  <c r="AS293" i="12"/>
  <c r="AP285" i="12"/>
  <c r="D285" i="12"/>
  <c r="D220" i="13" s="1"/>
  <c r="AG285" i="12"/>
  <c r="AS285" i="12"/>
  <c r="B285" i="12"/>
  <c r="B220" i="13" s="1"/>
  <c r="E285" i="12"/>
  <c r="E220" i="13" s="1"/>
  <c r="AI285" i="12"/>
  <c r="AL285" i="12"/>
  <c r="AR285" i="12"/>
  <c r="F285" i="12"/>
  <c r="F220" i="13" s="1"/>
  <c r="AN285" i="12"/>
  <c r="AE285" i="12"/>
  <c r="AH285" i="12"/>
  <c r="C285" i="12"/>
  <c r="AM285" i="12"/>
  <c r="AF285" i="12"/>
  <c r="G285" i="12"/>
  <c r="G220" i="13" s="1"/>
  <c r="AJ285" i="12"/>
  <c r="AQ285" i="12"/>
  <c r="AO285" i="12"/>
  <c r="AK285" i="12"/>
  <c r="AE276" i="12"/>
  <c r="AP276" i="12"/>
  <c r="AM276" i="12"/>
  <c r="AH276" i="12"/>
  <c r="AR276" i="12"/>
  <c r="E276" i="12"/>
  <c r="E211" i="13" s="1"/>
  <c r="B276" i="12"/>
  <c r="B211" i="13" s="1"/>
  <c r="AG276" i="12"/>
  <c r="AF276" i="12"/>
  <c r="AO276" i="12"/>
  <c r="AI276" i="12"/>
  <c r="AQ276" i="12"/>
  <c r="C276" i="12"/>
  <c r="G276" i="12"/>
  <c r="G211" i="13" s="1"/>
  <c r="AK276" i="12"/>
  <c r="AL276" i="12"/>
  <c r="AS276" i="12"/>
  <c r="AN276" i="12"/>
  <c r="AJ276" i="12"/>
  <c r="D276" i="12"/>
  <c r="D211" i="13" s="1"/>
  <c r="F276" i="12"/>
  <c r="F211" i="13" s="1"/>
  <c r="AA276" i="1"/>
  <c r="C287" i="12"/>
  <c r="AH287" i="12"/>
  <c r="AQ287" i="12"/>
  <c r="AN287" i="12"/>
  <c r="F287" i="12"/>
  <c r="F222" i="13" s="1"/>
  <c r="E287" i="12"/>
  <c r="E222" i="13" s="1"/>
  <c r="AK287" i="12"/>
  <c r="AI287" i="12"/>
  <c r="D287" i="12"/>
  <c r="D222" i="13" s="1"/>
  <c r="AM287" i="12"/>
  <c r="AL287" i="12"/>
  <c r="AS287" i="12"/>
  <c r="AG287" i="12"/>
  <c r="AO287" i="12"/>
  <c r="AF287" i="12"/>
  <c r="AJ287" i="12"/>
  <c r="AR287" i="12"/>
  <c r="AP287" i="12"/>
  <c r="AE287" i="12"/>
  <c r="B287" i="12"/>
  <c r="B222" i="13" s="1"/>
  <c r="G287" i="12"/>
  <c r="G222" i="13" s="1"/>
  <c r="F304" i="12"/>
  <c r="F239" i="13" s="1"/>
  <c r="E304" i="12"/>
  <c r="E239" i="13" s="1"/>
  <c r="AN304" i="12"/>
  <c r="AE304" i="12"/>
  <c r="B304" i="12"/>
  <c r="B239" i="13" s="1"/>
  <c r="D304" i="12"/>
  <c r="D239" i="13" s="1"/>
  <c r="AG304" i="12"/>
  <c r="AI304" i="12"/>
  <c r="AM304" i="12"/>
  <c r="AQ304" i="12"/>
  <c r="AR304" i="12"/>
  <c r="AH304" i="12"/>
  <c r="AP304" i="12"/>
  <c r="AS304" i="12"/>
  <c r="AJ304" i="12"/>
  <c r="G304" i="12"/>
  <c r="G239" i="13" s="1"/>
  <c r="AL304" i="12"/>
  <c r="AF304" i="12"/>
  <c r="AK304" i="12"/>
  <c r="AO304" i="12"/>
  <c r="C304" i="12"/>
  <c r="AE303" i="12"/>
  <c r="AP303" i="12"/>
  <c r="AJ303" i="12"/>
  <c r="AG303" i="12"/>
  <c r="D303" i="12"/>
  <c r="D238" i="13" s="1"/>
  <c r="C303" i="12"/>
  <c r="AN303" i="12"/>
  <c r="AK303" i="12"/>
  <c r="AF303" i="12"/>
  <c r="AR303" i="12"/>
  <c r="AL303" i="12"/>
  <c r="AH303" i="12"/>
  <c r="G303" i="12"/>
  <c r="G238" i="13" s="1"/>
  <c r="AO303" i="12"/>
  <c r="AM303" i="12"/>
  <c r="B303" i="12"/>
  <c r="B238" i="13" s="1"/>
  <c r="AQ303" i="12"/>
  <c r="E303" i="12"/>
  <c r="E238" i="13" s="1"/>
  <c r="F303" i="12"/>
  <c r="F238" i="13" s="1"/>
  <c r="AS303" i="12"/>
  <c r="AI303" i="12"/>
  <c r="AL279" i="12"/>
  <c r="AO279" i="12"/>
  <c r="AI279" i="12"/>
  <c r="C279" i="12"/>
  <c r="AE279" i="12"/>
  <c r="G279" i="12"/>
  <c r="G214" i="13" s="1"/>
  <c r="AS279" i="12"/>
  <c r="E279" i="12"/>
  <c r="E214" i="13" s="1"/>
  <c r="AF279" i="12"/>
  <c r="AN279" i="12"/>
  <c r="AM279" i="12"/>
  <c r="AQ279" i="12"/>
  <c r="AR279" i="12"/>
  <c r="D279" i="12"/>
  <c r="D214" i="13" s="1"/>
  <c r="AP279" i="12"/>
  <c r="AK279" i="12"/>
  <c r="AH279" i="12"/>
  <c r="AG279" i="12"/>
  <c r="F279" i="12"/>
  <c r="F214" i="13" s="1"/>
  <c r="AJ279" i="12"/>
  <c r="B279" i="12"/>
  <c r="B214" i="13" s="1"/>
  <c r="AS302" i="12"/>
  <c r="AL302" i="12"/>
  <c r="B302" i="12"/>
  <c r="B237" i="13" s="1"/>
  <c r="G302" i="12"/>
  <c r="G237" i="13" s="1"/>
  <c r="C302" i="12"/>
  <c r="AF302" i="12"/>
  <c r="D302" i="12"/>
  <c r="D237" i="13" s="1"/>
  <c r="AK302" i="12"/>
  <c r="AG302" i="12"/>
  <c r="AN302" i="12"/>
  <c r="AP302" i="12"/>
  <c r="AJ302" i="12"/>
  <c r="E302" i="12"/>
  <c r="E237" i="13" s="1"/>
  <c r="AR302" i="12"/>
  <c r="AO302" i="12"/>
  <c r="AM302" i="12"/>
  <c r="F302" i="12"/>
  <c r="F237" i="13" s="1"/>
  <c r="AQ302" i="12"/>
  <c r="AI302" i="12"/>
  <c r="AH302" i="12"/>
  <c r="AE302" i="12"/>
  <c r="C295" i="12"/>
  <c r="B295" i="12"/>
  <c r="B230" i="13" s="1"/>
  <c r="AR295" i="12"/>
  <c r="AQ295" i="12"/>
  <c r="AS295" i="12"/>
  <c r="D295" i="12"/>
  <c r="D230" i="13" s="1"/>
  <c r="AH295" i="12"/>
  <c r="AF295" i="12"/>
  <c r="AL295" i="12"/>
  <c r="E295" i="12"/>
  <c r="E230" i="13" s="1"/>
  <c r="AJ295" i="12"/>
  <c r="G295" i="12"/>
  <c r="G230" i="13" s="1"/>
  <c r="AM295" i="12"/>
  <c r="AO295" i="12"/>
  <c r="AI295" i="12"/>
  <c r="F295" i="12"/>
  <c r="F230" i="13" s="1"/>
  <c r="AP295" i="12"/>
  <c r="AK295" i="12"/>
  <c r="AN295" i="12"/>
  <c r="AE295" i="12"/>
  <c r="AG295" i="12"/>
  <c r="E288" i="12"/>
  <c r="E223" i="13" s="1"/>
  <c r="AR288" i="12"/>
  <c r="AJ288" i="12"/>
  <c r="AI288" i="12"/>
  <c r="F288" i="12"/>
  <c r="F223" i="13" s="1"/>
  <c r="AO288" i="12"/>
  <c r="AK288" i="12"/>
  <c r="AN288" i="12"/>
  <c r="G288" i="12"/>
  <c r="G223" i="13" s="1"/>
  <c r="B288" i="12"/>
  <c r="B223" i="13" s="1"/>
  <c r="AS288" i="12"/>
  <c r="AL288" i="12"/>
  <c r="AH288" i="12"/>
  <c r="AF288" i="12"/>
  <c r="AQ288" i="12"/>
  <c r="AP288" i="12"/>
  <c r="AG288" i="12"/>
  <c r="D288" i="12"/>
  <c r="D223" i="13" s="1"/>
  <c r="C288" i="12"/>
  <c r="AM288" i="12"/>
  <c r="AE288" i="12"/>
  <c r="AH283" i="12"/>
  <c r="AR283" i="12"/>
  <c r="F283" i="12"/>
  <c r="F218" i="13" s="1"/>
  <c r="AO283" i="12"/>
  <c r="AE283" i="12"/>
  <c r="AG283" i="12"/>
  <c r="C283" i="12"/>
  <c r="AP283" i="12"/>
  <c r="AS283" i="12"/>
  <c r="G283" i="12"/>
  <c r="G218" i="13" s="1"/>
  <c r="B283" i="12"/>
  <c r="B218" i="13" s="1"/>
  <c r="D283" i="12"/>
  <c r="D218" i="13" s="1"/>
  <c r="AL283" i="12"/>
  <c r="AQ283" i="12"/>
  <c r="AN283" i="12"/>
  <c r="AM283" i="12"/>
  <c r="AF283" i="12"/>
  <c r="E283" i="12"/>
  <c r="E218" i="13" s="1"/>
  <c r="AK283" i="12"/>
  <c r="AJ283" i="12"/>
  <c r="AI283" i="12"/>
  <c r="AR297" i="12"/>
  <c r="AL297" i="12"/>
  <c r="AO297" i="12"/>
  <c r="AN297" i="12"/>
  <c r="G297" i="12"/>
  <c r="G232" i="13" s="1"/>
  <c r="AS297" i="12"/>
  <c r="AP297" i="12"/>
  <c r="AM297" i="12"/>
  <c r="B297" i="12"/>
  <c r="B232" i="13" s="1"/>
  <c r="AK297" i="12"/>
  <c r="AG297" i="12"/>
  <c r="AF297" i="12"/>
  <c r="F297" i="12"/>
  <c r="F232" i="13" s="1"/>
  <c r="AQ297" i="12"/>
  <c r="D297" i="12"/>
  <c r="D232" i="13" s="1"/>
  <c r="AI297" i="12"/>
  <c r="AE297" i="12"/>
  <c r="C297" i="12"/>
  <c r="AH297" i="12"/>
  <c r="E297" i="12"/>
  <c r="E232" i="13" s="1"/>
  <c r="AJ297" i="12"/>
  <c r="P290" i="12" l="1"/>
  <c r="C225" i="13"/>
  <c r="P280" i="12"/>
  <c r="C215" i="13"/>
  <c r="P276" i="12"/>
  <c r="C211" i="13"/>
  <c r="P292" i="12"/>
  <c r="C227" i="13"/>
  <c r="P305" i="12"/>
  <c r="C240" i="13"/>
  <c r="P297" i="12"/>
  <c r="C232" i="13"/>
  <c r="P302" i="12"/>
  <c r="C237" i="13"/>
  <c r="P277" i="12"/>
  <c r="C212" i="13"/>
  <c r="P282" i="12"/>
  <c r="C217" i="13"/>
  <c r="P288" i="12"/>
  <c r="C223" i="13"/>
  <c r="P287" i="12"/>
  <c r="C222" i="13"/>
  <c r="P293" i="12"/>
  <c r="C228" i="13"/>
  <c r="P301" i="12"/>
  <c r="C236" i="13"/>
  <c r="P278" i="12"/>
  <c r="C213" i="13"/>
  <c r="P303" i="12"/>
  <c r="C238" i="13"/>
  <c r="P299" i="12"/>
  <c r="C234" i="13"/>
  <c r="P284" i="12"/>
  <c r="C219" i="13"/>
  <c r="P304" i="12"/>
  <c r="C239" i="13"/>
  <c r="P300" i="12"/>
  <c r="C235" i="13"/>
  <c r="P286" i="12"/>
  <c r="C221" i="13"/>
  <c r="P306" i="12"/>
  <c r="C241" i="13"/>
  <c r="P281" i="12"/>
  <c r="C216" i="13"/>
  <c r="P298" i="12"/>
  <c r="C233" i="13"/>
  <c r="P296" i="12"/>
  <c r="C231" i="13"/>
  <c r="P279" i="12"/>
  <c r="C214" i="13"/>
  <c r="P285" i="12"/>
  <c r="C220" i="13"/>
  <c r="P283" i="12"/>
  <c r="C218" i="13"/>
  <c r="P295" i="12"/>
  <c r="C230" i="13"/>
  <c r="P289" i="12"/>
  <c r="C224" i="13"/>
  <c r="P294" i="12"/>
  <c r="C229" i="13"/>
  <c r="P291" i="12"/>
  <c r="C226" i="13"/>
  <c r="Q290" i="12"/>
  <c r="S294" i="12"/>
  <c r="O291" i="12"/>
  <c r="O296" i="12"/>
  <c r="R298" i="12"/>
  <c r="R299" i="12"/>
  <c r="T278" i="12"/>
  <c r="O284" i="12"/>
  <c r="Q284" i="12"/>
  <c r="R286" i="12"/>
  <c r="T281" i="12"/>
  <c r="Q301" i="12"/>
  <c r="T298" i="12"/>
  <c r="S300" i="12"/>
  <c r="T277" i="12"/>
  <c r="T299" i="12"/>
  <c r="R282" i="12"/>
  <c r="S290" i="12"/>
  <c r="T284" i="12"/>
  <c r="S299" i="12"/>
  <c r="S282" i="12"/>
  <c r="S306" i="12"/>
  <c r="T291" i="12"/>
  <c r="S289" i="12"/>
  <c r="S285" i="12"/>
  <c r="R280" i="12"/>
  <c r="Q303" i="12"/>
  <c r="T280" i="12"/>
  <c r="S279" i="12"/>
  <c r="O303" i="12"/>
  <c r="S304" i="12"/>
  <c r="S293" i="12"/>
  <c r="T301" i="12"/>
  <c r="R292" i="12"/>
  <c r="R277" i="12"/>
  <c r="O290" i="12"/>
  <c r="T294" i="12"/>
  <c r="Q295" i="12"/>
  <c r="O302" i="12"/>
  <c r="O283" i="12"/>
  <c r="S297" i="12"/>
  <c r="S303" i="12"/>
  <c r="R303" i="12"/>
  <c r="R279" i="12"/>
  <c r="O289" i="12"/>
  <c r="R289" i="12"/>
  <c r="R281" i="12"/>
  <c r="S276" i="12"/>
  <c r="R285" i="12"/>
  <c r="O280" i="12"/>
  <c r="T289" i="12"/>
  <c r="S296" i="12"/>
  <c r="O301" i="12"/>
  <c r="Q300" i="12"/>
  <c r="T292" i="12"/>
  <c r="Q292" i="12"/>
  <c r="Q299" i="12"/>
  <c r="T290" i="12"/>
  <c r="R294" i="12"/>
  <c r="Q306" i="12"/>
  <c r="O304" i="12"/>
  <c r="Q280" i="12"/>
  <c r="Q288" i="12"/>
  <c r="S288" i="12"/>
  <c r="O295" i="12"/>
  <c r="R304" i="12"/>
  <c r="O297" i="12"/>
  <c r="R283" i="12"/>
  <c r="T295" i="12"/>
  <c r="T279" i="12"/>
  <c r="T287" i="12"/>
  <c r="Q287" i="12"/>
  <c r="R297" i="12"/>
  <c r="O287" i="12"/>
  <c r="Q276" i="12"/>
  <c r="T285" i="12"/>
  <c r="O285" i="12"/>
  <c r="S280" i="12"/>
  <c r="S292" i="12"/>
  <c r="S277" i="12"/>
  <c r="O299" i="12"/>
  <c r="S305" i="12"/>
  <c r="Q282" i="12"/>
  <c r="O294" i="12"/>
  <c r="R284" i="12"/>
  <c r="S281" i="12"/>
  <c r="S301" i="12"/>
  <c r="Q298" i="12"/>
  <c r="O300" i="12"/>
  <c r="O292" i="12"/>
  <c r="S278" i="12"/>
  <c r="O278" i="12"/>
  <c r="R306" i="12"/>
  <c r="T288" i="12"/>
  <c r="Q302" i="12"/>
  <c r="R287" i="12"/>
  <c r="R276" i="12"/>
  <c r="R293" i="12"/>
  <c r="O282" i="12"/>
  <c r="R278" i="12"/>
  <c r="S291" i="12"/>
  <c r="Q291" i="12"/>
  <c r="S286" i="12"/>
  <c r="Q296" i="12"/>
  <c r="R300" i="12"/>
  <c r="T304" i="12"/>
  <c r="R295" i="12"/>
  <c r="T303" i="12"/>
  <c r="O276" i="12"/>
  <c r="S283" i="12"/>
  <c r="T297" i="12"/>
  <c r="S302" i="12"/>
  <c r="Q279" i="12"/>
  <c r="S287" i="12"/>
  <c r="Q285" i="12"/>
  <c r="O293" i="12"/>
  <c r="R301" i="12"/>
  <c r="S298" i="12"/>
  <c r="O305" i="12"/>
  <c r="Q294" i="12"/>
  <c r="S284" i="12"/>
  <c r="R291" i="12"/>
  <c r="O286" i="12"/>
  <c r="T276" i="12"/>
  <c r="R296" i="12"/>
  <c r="T283" i="12"/>
  <c r="S295" i="12"/>
  <c r="R302" i="12"/>
  <c r="Q293" i="12"/>
  <c r="O279" i="12"/>
  <c r="R288" i="12"/>
  <c r="O288" i="12"/>
  <c r="T302" i="12"/>
  <c r="T293" i="12"/>
  <c r="Q289" i="12"/>
  <c r="Q281" i="12"/>
  <c r="O298" i="12"/>
  <c r="Q277" i="12"/>
  <c r="T305" i="12"/>
  <c r="T282" i="12"/>
  <c r="R290" i="12"/>
  <c r="Q286" i="12"/>
  <c r="Q297" i="12"/>
  <c r="Q283" i="12"/>
  <c r="Q304" i="12"/>
  <c r="T296" i="12"/>
  <c r="O281" i="12"/>
  <c r="T300" i="12"/>
  <c r="O277" i="12"/>
  <c r="Q305" i="12"/>
  <c r="R305" i="12"/>
  <c r="Q278" i="12"/>
  <c r="O306" i="12"/>
  <c r="T306" i="12"/>
  <c r="T286" i="12"/>
  <c r="AS295" i="1"/>
  <c r="AR295" i="1"/>
  <c r="AI295" i="1"/>
  <c r="AH295" i="1"/>
  <c r="AF295" i="1"/>
  <c r="F295" i="1"/>
  <c r="S230" i="13" s="1"/>
  <c r="AJ295" i="1"/>
  <c r="AQ295" i="1"/>
  <c r="AG295" i="1"/>
  <c r="AK295" i="1"/>
  <c r="G295" i="1"/>
  <c r="T230" i="13" s="1"/>
  <c r="D295" i="1"/>
  <c r="Q230" i="13" s="1"/>
  <c r="B295" i="1"/>
  <c r="O230" i="13" s="1"/>
  <c r="AL295" i="1"/>
  <c r="AM295" i="1"/>
  <c r="E295" i="1"/>
  <c r="R230" i="13" s="1"/>
  <c r="AE295" i="1"/>
  <c r="AP295" i="1"/>
  <c r="AO295" i="1"/>
  <c r="C295" i="1"/>
  <c r="P230" i="13" s="1"/>
  <c r="AN295" i="1"/>
  <c r="AI280" i="1"/>
  <c r="AR280" i="1"/>
  <c r="AS280" i="1"/>
  <c r="AH280" i="1"/>
  <c r="AF280" i="1"/>
  <c r="AJ280" i="1"/>
  <c r="AQ280" i="1"/>
  <c r="AG280" i="1"/>
  <c r="AO280" i="1"/>
  <c r="AP280" i="1"/>
  <c r="G280" i="1"/>
  <c r="T215" i="13" s="1"/>
  <c r="AL280" i="1"/>
  <c r="E280" i="1"/>
  <c r="R215" i="13" s="1"/>
  <c r="C280" i="1"/>
  <c r="P215" i="13" s="1"/>
  <c r="F280" i="1"/>
  <c r="S215" i="13" s="1"/>
  <c r="AE280" i="1"/>
  <c r="AK280" i="1"/>
  <c r="D280" i="1"/>
  <c r="Q215" i="13" s="1"/>
  <c r="B280" i="1"/>
  <c r="O215" i="13" s="1"/>
  <c r="AN280" i="1"/>
  <c r="AM280" i="1"/>
  <c r="AI305" i="1"/>
  <c r="AR305" i="1"/>
  <c r="AS305" i="1"/>
  <c r="AH305" i="1"/>
  <c r="AQ305" i="1"/>
  <c r="AF305" i="1"/>
  <c r="AG305" i="1"/>
  <c r="F305" i="1"/>
  <c r="S240" i="13" s="1"/>
  <c r="AE305" i="1"/>
  <c r="G305" i="1"/>
  <c r="T240" i="13" s="1"/>
  <c r="C305" i="1"/>
  <c r="P240" i="13" s="1"/>
  <c r="E305" i="1"/>
  <c r="R240" i="13" s="1"/>
  <c r="AK305" i="1"/>
  <c r="AN305" i="1"/>
  <c r="AO305" i="1"/>
  <c r="AP305" i="1"/>
  <c r="AJ305" i="1"/>
  <c r="B305" i="1"/>
  <c r="O240" i="13" s="1"/>
  <c r="AL305" i="1"/>
  <c r="D305" i="1"/>
  <c r="Q240" i="13" s="1"/>
  <c r="AM305" i="1"/>
  <c r="AR298" i="1"/>
  <c r="AS298" i="1"/>
  <c r="AI298" i="1"/>
  <c r="C298" i="1"/>
  <c r="P233" i="13" s="1"/>
  <c r="AH298" i="1"/>
  <c r="AL298" i="1"/>
  <c r="AG298" i="1"/>
  <c r="AQ298" i="1"/>
  <c r="AJ298" i="1"/>
  <c r="AK298" i="1"/>
  <c r="AM298" i="1"/>
  <c r="E298" i="1"/>
  <c r="R233" i="13" s="1"/>
  <c r="B298" i="1"/>
  <c r="O233" i="13" s="1"/>
  <c r="D298" i="1"/>
  <c r="Q233" i="13" s="1"/>
  <c r="AP298" i="1"/>
  <c r="G298" i="1"/>
  <c r="T233" i="13" s="1"/>
  <c r="AN298" i="1"/>
  <c r="F298" i="1"/>
  <c r="S233" i="13" s="1"/>
  <c r="AF298" i="1"/>
  <c r="AO298" i="1"/>
  <c r="AE298" i="1"/>
  <c r="AS294" i="1"/>
  <c r="AR294" i="1"/>
  <c r="AI294" i="1"/>
  <c r="AH294" i="1"/>
  <c r="AO294" i="1"/>
  <c r="AN294" i="1"/>
  <c r="AP294" i="1"/>
  <c r="C294" i="1"/>
  <c r="P229" i="13" s="1"/>
  <c r="F294" i="1"/>
  <c r="S229" i="13" s="1"/>
  <c r="AL294" i="1"/>
  <c r="AJ294" i="1"/>
  <c r="AQ294" i="1"/>
  <c r="AE294" i="1"/>
  <c r="AM294" i="1"/>
  <c r="G294" i="1"/>
  <c r="T229" i="13" s="1"/>
  <c r="D294" i="1"/>
  <c r="Q229" i="13" s="1"/>
  <c r="AK294" i="1"/>
  <c r="AF294" i="1"/>
  <c r="AG294" i="1"/>
  <c r="B294" i="1"/>
  <c r="O229" i="13" s="1"/>
  <c r="E294" i="1"/>
  <c r="R229" i="13" s="1"/>
  <c r="AS300" i="1"/>
  <c r="AI300" i="1"/>
  <c r="AR300" i="1"/>
  <c r="AH300" i="1"/>
  <c r="AQ300" i="1"/>
  <c r="AE300" i="1"/>
  <c r="AG300" i="1"/>
  <c r="F300" i="1"/>
  <c r="S235" i="13" s="1"/>
  <c r="AF300" i="1"/>
  <c r="AK300" i="1"/>
  <c r="AJ300" i="1"/>
  <c r="B300" i="1"/>
  <c r="O235" i="13" s="1"/>
  <c r="AM300" i="1"/>
  <c r="G300" i="1"/>
  <c r="T235" i="13" s="1"/>
  <c r="AP300" i="1"/>
  <c r="E300" i="1"/>
  <c r="R235" i="13" s="1"/>
  <c r="AO300" i="1"/>
  <c r="AN300" i="1"/>
  <c r="AL300" i="1"/>
  <c r="D300" i="1"/>
  <c r="Q235" i="13" s="1"/>
  <c r="C300" i="1"/>
  <c r="P235" i="13" s="1"/>
  <c r="AR290" i="1"/>
  <c r="AS290" i="1"/>
  <c r="AI290" i="1"/>
  <c r="D290" i="1"/>
  <c r="Q225" i="13" s="1"/>
  <c r="AE290" i="1"/>
  <c r="AH290" i="1"/>
  <c r="AO290" i="1"/>
  <c r="G290" i="1"/>
  <c r="T225" i="13" s="1"/>
  <c r="AF290" i="1"/>
  <c r="AL290" i="1"/>
  <c r="E290" i="1"/>
  <c r="R225" i="13" s="1"/>
  <c r="AM290" i="1"/>
  <c r="F290" i="1"/>
  <c r="S225" i="13" s="1"/>
  <c r="AG290" i="1"/>
  <c r="AQ290" i="1"/>
  <c r="AJ290" i="1"/>
  <c r="AN290" i="1"/>
  <c r="C290" i="1"/>
  <c r="P225" i="13" s="1"/>
  <c r="AK290" i="1"/>
  <c r="B290" i="1"/>
  <c r="O225" i="13" s="1"/>
  <c r="AP290" i="1"/>
  <c r="AI278" i="1"/>
  <c r="AS278" i="1"/>
  <c r="AR278" i="1"/>
  <c r="AH278" i="1"/>
  <c r="AQ278" i="1"/>
  <c r="AK278" i="1"/>
  <c r="AF278" i="1"/>
  <c r="E278" i="1"/>
  <c r="R213" i="13" s="1"/>
  <c r="G278" i="1"/>
  <c r="T213" i="13" s="1"/>
  <c r="AJ278" i="1"/>
  <c r="AE278" i="1"/>
  <c r="AG278" i="1"/>
  <c r="D278" i="1"/>
  <c r="Q213" i="13" s="1"/>
  <c r="AL278" i="1"/>
  <c r="C278" i="1"/>
  <c r="P213" i="13" s="1"/>
  <c r="AP278" i="1"/>
  <c r="AO278" i="1"/>
  <c r="B278" i="1"/>
  <c r="O213" i="13" s="1"/>
  <c r="AM278" i="1"/>
  <c r="AN278" i="1"/>
  <c r="F278" i="1"/>
  <c r="S213" i="13" s="1"/>
  <c r="AR297" i="1"/>
  <c r="AS297" i="1"/>
  <c r="AI297" i="1"/>
  <c r="AH297" i="1"/>
  <c r="AQ297" i="1"/>
  <c r="G297" i="1"/>
  <c r="T232" i="13" s="1"/>
  <c r="AE297" i="1"/>
  <c r="AF297" i="1"/>
  <c r="F297" i="1"/>
  <c r="S232" i="13" s="1"/>
  <c r="AP297" i="1"/>
  <c r="D297" i="1"/>
  <c r="Q232" i="13" s="1"/>
  <c r="AK297" i="1"/>
  <c r="AG297" i="1"/>
  <c r="AJ297" i="1"/>
  <c r="B297" i="1"/>
  <c r="O232" i="13" s="1"/>
  <c r="AO297" i="1"/>
  <c r="E297" i="1"/>
  <c r="R232" i="13" s="1"/>
  <c r="AL297" i="1"/>
  <c r="AN297" i="1"/>
  <c r="C297" i="1"/>
  <c r="P232" i="13" s="1"/>
  <c r="AM297" i="1"/>
  <c r="AI286" i="1"/>
  <c r="AR286" i="1"/>
  <c r="AS286" i="1"/>
  <c r="AH286" i="1"/>
  <c r="AL286" i="1"/>
  <c r="AQ286" i="1"/>
  <c r="AM286" i="1"/>
  <c r="C286" i="1"/>
  <c r="P221" i="13" s="1"/>
  <c r="B286" i="1"/>
  <c r="O221" i="13" s="1"/>
  <c r="AN286" i="1"/>
  <c r="AG286" i="1"/>
  <c r="AK286" i="1"/>
  <c r="AE286" i="1"/>
  <c r="E286" i="1"/>
  <c r="R221" i="13" s="1"/>
  <c r="AF286" i="1"/>
  <c r="F286" i="1"/>
  <c r="S221" i="13" s="1"/>
  <c r="AO286" i="1"/>
  <c r="G286" i="1"/>
  <c r="T221" i="13" s="1"/>
  <c r="D286" i="1"/>
  <c r="Q221" i="13" s="1"/>
  <c r="AJ286" i="1"/>
  <c r="AP286" i="1"/>
  <c r="AS301" i="1"/>
  <c r="AI301" i="1"/>
  <c r="AR301" i="1"/>
  <c r="AH301" i="1"/>
  <c r="C301" i="1"/>
  <c r="P236" i="13" s="1"/>
  <c r="E301" i="1"/>
  <c r="R236" i="13" s="1"/>
  <c r="AM301" i="1"/>
  <c r="AP301" i="1"/>
  <c r="AL301" i="1"/>
  <c r="AN301" i="1"/>
  <c r="AK301" i="1"/>
  <c r="G301" i="1"/>
  <c r="T236" i="13" s="1"/>
  <c r="B301" i="1"/>
  <c r="O236" i="13" s="1"/>
  <c r="F301" i="1"/>
  <c r="S236" i="13" s="1"/>
  <c r="AO301" i="1"/>
  <c r="AG301" i="1"/>
  <c r="AF301" i="1"/>
  <c r="AQ301" i="1"/>
  <c r="AJ301" i="1"/>
  <c r="AE301" i="1"/>
  <c r="D301" i="1"/>
  <c r="Q236" i="13" s="1"/>
  <c r="AS282" i="1"/>
  <c r="AR282" i="1"/>
  <c r="AI282" i="1"/>
  <c r="AH282" i="1"/>
  <c r="AP282" i="1"/>
  <c r="AE282" i="1"/>
  <c r="AO282" i="1"/>
  <c r="AM282" i="1"/>
  <c r="G282" i="1"/>
  <c r="T217" i="13" s="1"/>
  <c r="F282" i="1"/>
  <c r="S217" i="13" s="1"/>
  <c r="AQ282" i="1"/>
  <c r="AN282" i="1"/>
  <c r="AF282" i="1"/>
  <c r="AK282" i="1"/>
  <c r="AJ282" i="1"/>
  <c r="B282" i="1"/>
  <c r="O217" i="13" s="1"/>
  <c r="AG282" i="1"/>
  <c r="D282" i="1"/>
  <c r="Q217" i="13" s="1"/>
  <c r="C282" i="1"/>
  <c r="P217" i="13" s="1"/>
  <c r="E282" i="1"/>
  <c r="R217" i="13" s="1"/>
  <c r="AL282" i="1"/>
  <c r="AR289" i="1"/>
  <c r="AS289" i="1"/>
  <c r="AI289" i="1"/>
  <c r="AH289" i="1"/>
  <c r="C289" i="1"/>
  <c r="P224" i="13" s="1"/>
  <c r="AM289" i="1"/>
  <c r="AK289" i="1"/>
  <c r="AN289" i="1"/>
  <c r="AO289" i="1"/>
  <c r="AL289" i="1"/>
  <c r="B289" i="1"/>
  <c r="O224" i="13" s="1"/>
  <c r="G289" i="1"/>
  <c r="T224" i="13" s="1"/>
  <c r="AP289" i="1"/>
  <c r="F289" i="1"/>
  <c r="S224" i="13" s="1"/>
  <c r="AG289" i="1"/>
  <c r="D289" i="1"/>
  <c r="Q224" i="13" s="1"/>
  <c r="AJ289" i="1"/>
  <c r="AE289" i="1"/>
  <c r="AQ289" i="1"/>
  <c r="E289" i="1"/>
  <c r="R224" i="13" s="1"/>
  <c r="AF289" i="1"/>
  <c r="AR304" i="1"/>
  <c r="AI304" i="1"/>
  <c r="AS304" i="1"/>
  <c r="AH304" i="1"/>
  <c r="AL304" i="1"/>
  <c r="C304" i="1"/>
  <c r="P239" i="13" s="1"/>
  <c r="AO304" i="1"/>
  <c r="AP304" i="1"/>
  <c r="G304" i="1"/>
  <c r="T239" i="13" s="1"/>
  <c r="AF304" i="1"/>
  <c r="AN304" i="1"/>
  <c r="AM304" i="1"/>
  <c r="E304" i="1"/>
  <c r="R239" i="13" s="1"/>
  <c r="AK304" i="1"/>
  <c r="AJ304" i="1"/>
  <c r="AG304" i="1"/>
  <c r="AE304" i="1"/>
  <c r="F304" i="1"/>
  <c r="S239" i="13" s="1"/>
  <c r="AQ304" i="1"/>
  <c r="D304" i="1"/>
  <c r="Q239" i="13" s="1"/>
  <c r="B304" i="1"/>
  <c r="O239" i="13" s="1"/>
  <c r="AI277" i="1"/>
  <c r="AR277" i="1"/>
  <c r="AS277" i="1"/>
  <c r="AP277" i="1"/>
  <c r="G277" i="1"/>
  <c r="T212" i="13" s="1"/>
  <c r="AH277" i="1"/>
  <c r="AM277" i="1"/>
  <c r="F277" i="1"/>
  <c r="S212" i="13" s="1"/>
  <c r="AO277" i="1"/>
  <c r="AG277" i="1"/>
  <c r="E277" i="1"/>
  <c r="R212" i="13" s="1"/>
  <c r="AN277" i="1"/>
  <c r="AQ277" i="1"/>
  <c r="AF277" i="1"/>
  <c r="AE277" i="1"/>
  <c r="B277" i="1"/>
  <c r="O212" i="13" s="1"/>
  <c r="C277" i="1"/>
  <c r="P212" i="13" s="1"/>
  <c r="D277" i="1"/>
  <c r="Q212" i="13" s="1"/>
  <c r="AL277" i="1"/>
  <c r="AK277" i="1"/>
  <c r="AJ277" i="1"/>
  <c r="AS303" i="1"/>
  <c r="AR303" i="1"/>
  <c r="AI303" i="1"/>
  <c r="AH303" i="1"/>
  <c r="AK303" i="1"/>
  <c r="D303" i="1"/>
  <c r="Q238" i="13" s="1"/>
  <c r="E303" i="1"/>
  <c r="R238" i="13" s="1"/>
  <c r="C303" i="1"/>
  <c r="P238" i="13" s="1"/>
  <c r="AG303" i="1"/>
  <c r="AF303" i="1"/>
  <c r="AJ303" i="1"/>
  <c r="AN303" i="1"/>
  <c r="B303" i="1"/>
  <c r="O238" i="13" s="1"/>
  <c r="AQ303" i="1"/>
  <c r="AP303" i="1"/>
  <c r="AM303" i="1"/>
  <c r="G303" i="1"/>
  <c r="T238" i="13" s="1"/>
  <c r="AO303" i="1"/>
  <c r="AE303" i="1"/>
  <c r="F303" i="1"/>
  <c r="S238" i="13" s="1"/>
  <c r="AL303" i="1"/>
  <c r="AR291" i="1"/>
  <c r="AS291" i="1"/>
  <c r="AI291" i="1"/>
  <c r="AH291" i="1"/>
  <c r="AK291" i="1"/>
  <c r="AN291" i="1"/>
  <c r="C291" i="1"/>
  <c r="P226" i="13" s="1"/>
  <c r="E291" i="1"/>
  <c r="R226" i="13" s="1"/>
  <c r="AM291" i="1"/>
  <c r="D291" i="1"/>
  <c r="Q226" i="13" s="1"/>
  <c r="AL291" i="1"/>
  <c r="AE291" i="1"/>
  <c r="AP291" i="1"/>
  <c r="B291" i="1"/>
  <c r="O226" i="13" s="1"/>
  <c r="AG291" i="1"/>
  <c r="AF291" i="1"/>
  <c r="F291" i="1"/>
  <c r="S226" i="13" s="1"/>
  <c r="AQ291" i="1"/>
  <c r="AO291" i="1"/>
  <c r="AJ291" i="1"/>
  <c r="G291" i="1"/>
  <c r="T226" i="13" s="1"/>
  <c r="AS288" i="1"/>
  <c r="AI288" i="1"/>
  <c r="AR288" i="1"/>
  <c r="AH288" i="1"/>
  <c r="AK288" i="1"/>
  <c r="AE288" i="1"/>
  <c r="AF288" i="1"/>
  <c r="AG288" i="1"/>
  <c r="G288" i="1"/>
  <c r="T223" i="13" s="1"/>
  <c r="B288" i="1"/>
  <c r="O223" i="13" s="1"/>
  <c r="AN288" i="1"/>
  <c r="AM288" i="1"/>
  <c r="AQ288" i="1"/>
  <c r="AJ288" i="1"/>
  <c r="C288" i="1"/>
  <c r="P223" i="13" s="1"/>
  <c r="E288" i="1"/>
  <c r="R223" i="13" s="1"/>
  <c r="AO288" i="1"/>
  <c r="D288" i="1"/>
  <c r="Q223" i="13" s="1"/>
  <c r="AP288" i="1"/>
  <c r="AL288" i="1"/>
  <c r="F288" i="1"/>
  <c r="S223" i="13" s="1"/>
  <c r="AR284" i="1"/>
  <c r="AS284" i="1"/>
  <c r="AI284" i="1"/>
  <c r="C284" i="1"/>
  <c r="P219" i="13" s="1"/>
  <c r="AP284" i="1"/>
  <c r="AM284" i="1"/>
  <c r="AH284" i="1"/>
  <c r="AL284" i="1"/>
  <c r="AN284" i="1"/>
  <c r="B284" i="1"/>
  <c r="O219" i="13" s="1"/>
  <c r="AF284" i="1"/>
  <c r="AO284" i="1"/>
  <c r="AE284" i="1"/>
  <c r="AK284" i="1"/>
  <c r="G284" i="1"/>
  <c r="T219" i="13" s="1"/>
  <c r="AG284" i="1"/>
  <c r="D284" i="1"/>
  <c r="Q219" i="13" s="1"/>
  <c r="AJ284" i="1"/>
  <c r="E284" i="1"/>
  <c r="R219" i="13" s="1"/>
  <c r="F284" i="1"/>
  <c r="S219" i="13" s="1"/>
  <c r="AQ284" i="1"/>
  <c r="AS285" i="1"/>
  <c r="AI285" i="1"/>
  <c r="AR285" i="1"/>
  <c r="AH285" i="1"/>
  <c r="AP285" i="1"/>
  <c r="F285" i="1"/>
  <c r="S220" i="13" s="1"/>
  <c r="G285" i="1"/>
  <c r="T220" i="13" s="1"/>
  <c r="AF285" i="1"/>
  <c r="AE285" i="1"/>
  <c r="AG285" i="1"/>
  <c r="AO285" i="1"/>
  <c r="B285" i="1"/>
  <c r="O220" i="13" s="1"/>
  <c r="E285" i="1"/>
  <c r="R220" i="13" s="1"/>
  <c r="AQ285" i="1"/>
  <c r="AK285" i="1"/>
  <c r="AJ285" i="1"/>
  <c r="D285" i="1"/>
  <c r="Q220" i="13" s="1"/>
  <c r="AL285" i="1"/>
  <c r="C285" i="1"/>
  <c r="P220" i="13" s="1"/>
  <c r="AN285" i="1"/>
  <c r="AM285" i="1"/>
  <c r="AS281" i="1"/>
  <c r="AI281" i="1"/>
  <c r="AR281" i="1"/>
  <c r="AH281" i="1"/>
  <c r="C281" i="1"/>
  <c r="P216" i="13" s="1"/>
  <c r="AL281" i="1"/>
  <c r="AM281" i="1"/>
  <c r="AQ281" i="1"/>
  <c r="AG281" i="1"/>
  <c r="AN281" i="1"/>
  <c r="E281" i="1"/>
  <c r="R216" i="13" s="1"/>
  <c r="AP281" i="1"/>
  <c r="F281" i="1"/>
  <c r="S216" i="13" s="1"/>
  <c r="AE281" i="1"/>
  <c r="AF281" i="1"/>
  <c r="D281" i="1"/>
  <c r="Q216" i="13" s="1"/>
  <c r="AO281" i="1"/>
  <c r="G281" i="1"/>
  <c r="T216" i="13" s="1"/>
  <c r="AJ281" i="1"/>
  <c r="AK281" i="1"/>
  <c r="B281" i="1"/>
  <c r="O216" i="13" s="1"/>
  <c r="AI299" i="1"/>
  <c r="AS299" i="1"/>
  <c r="AR299" i="1"/>
  <c r="AH299" i="1"/>
  <c r="AL299" i="1"/>
  <c r="F299" i="1"/>
  <c r="S234" i="13" s="1"/>
  <c r="AP299" i="1"/>
  <c r="AN299" i="1"/>
  <c r="AO299" i="1"/>
  <c r="AF299" i="1"/>
  <c r="C299" i="1"/>
  <c r="P234" i="13" s="1"/>
  <c r="AM299" i="1"/>
  <c r="AJ299" i="1"/>
  <c r="AE299" i="1"/>
  <c r="D299" i="1"/>
  <c r="Q234" i="13" s="1"/>
  <c r="AK299" i="1"/>
  <c r="G299" i="1"/>
  <c r="T234" i="13" s="1"/>
  <c r="AG299" i="1"/>
  <c r="AQ299" i="1"/>
  <c r="B299" i="1"/>
  <c r="O234" i="13" s="1"/>
  <c r="E299" i="1"/>
  <c r="R234" i="13" s="1"/>
  <c r="AR279" i="1"/>
  <c r="AI279" i="1"/>
  <c r="AS279" i="1"/>
  <c r="AH279" i="1"/>
  <c r="AN279" i="1"/>
  <c r="AP279" i="1"/>
  <c r="AK279" i="1"/>
  <c r="AO279" i="1"/>
  <c r="AM279" i="1"/>
  <c r="C279" i="1"/>
  <c r="P214" i="13" s="1"/>
  <c r="AF279" i="1"/>
  <c r="G279" i="1"/>
  <c r="T214" i="13" s="1"/>
  <c r="AJ279" i="1"/>
  <c r="AL279" i="1"/>
  <c r="AE279" i="1"/>
  <c r="B279" i="1"/>
  <c r="O214" i="13" s="1"/>
  <c r="F279" i="1"/>
  <c r="S214" i="13" s="1"/>
  <c r="AG279" i="1"/>
  <c r="AQ279" i="1"/>
  <c r="E279" i="1"/>
  <c r="R214" i="13" s="1"/>
  <c r="D279" i="1"/>
  <c r="Q214" i="13" s="1"/>
  <c r="AS276" i="1"/>
  <c r="AF276" i="1"/>
  <c r="AM276" i="1"/>
  <c r="AQ276" i="1"/>
  <c r="AP276" i="1"/>
  <c r="AR276" i="1"/>
  <c r="AE276" i="1"/>
  <c r="AG276" i="1"/>
  <c r="AI276" i="1"/>
  <c r="AO276" i="1"/>
  <c r="AK276" i="1"/>
  <c r="AL276" i="1"/>
  <c r="AN276" i="1"/>
  <c r="AJ276" i="1"/>
  <c r="G276" i="1"/>
  <c r="T211" i="13" s="1"/>
  <c r="F276" i="1"/>
  <c r="S211" i="13" s="1"/>
  <c r="B276" i="1"/>
  <c r="O211" i="13" s="1"/>
  <c r="C276" i="1"/>
  <c r="P211" i="13" s="1"/>
  <c r="E276" i="1"/>
  <c r="R211" i="13" s="1"/>
  <c r="D276" i="1"/>
  <c r="Q211" i="13" s="1"/>
  <c r="AH276" i="1"/>
  <c r="AS296" i="1"/>
  <c r="AR296" i="1"/>
  <c r="AI296" i="1"/>
  <c r="AH296" i="1"/>
  <c r="AP296" i="1"/>
  <c r="E296" i="1"/>
  <c r="R231" i="13" s="1"/>
  <c r="C296" i="1"/>
  <c r="P231" i="13" s="1"/>
  <c r="AM296" i="1"/>
  <c r="AN296" i="1"/>
  <c r="F296" i="1"/>
  <c r="S231" i="13" s="1"/>
  <c r="AF296" i="1"/>
  <c r="AL296" i="1"/>
  <c r="AK296" i="1"/>
  <c r="AJ296" i="1"/>
  <c r="AE296" i="1"/>
  <c r="B296" i="1"/>
  <c r="O231" i="13" s="1"/>
  <c r="AO296" i="1"/>
  <c r="AG296" i="1"/>
  <c r="AQ296" i="1"/>
  <c r="G296" i="1"/>
  <c r="T231" i="13" s="1"/>
  <c r="D296" i="1"/>
  <c r="Q231" i="13" s="1"/>
  <c r="AR302" i="1"/>
  <c r="AS302" i="1"/>
  <c r="AI302" i="1"/>
  <c r="AH302" i="1"/>
  <c r="AJ302" i="1"/>
  <c r="AE302" i="1"/>
  <c r="AO302" i="1"/>
  <c r="F302" i="1"/>
  <c r="S237" i="13" s="1"/>
  <c r="AN302" i="1"/>
  <c r="AG302" i="1"/>
  <c r="AF302" i="1"/>
  <c r="AP302" i="1"/>
  <c r="G302" i="1"/>
  <c r="T237" i="13" s="1"/>
  <c r="AQ302" i="1"/>
  <c r="C302" i="1"/>
  <c r="P237" i="13" s="1"/>
  <c r="E302" i="1"/>
  <c r="R237" i="13" s="1"/>
  <c r="B302" i="1"/>
  <c r="O237" i="13" s="1"/>
  <c r="AM302" i="1"/>
  <c r="D302" i="1"/>
  <c r="Q237" i="13" s="1"/>
  <c r="AK302" i="1"/>
  <c r="AL302" i="1"/>
  <c r="AS283" i="1"/>
  <c r="AR283" i="1"/>
  <c r="AI283" i="1"/>
  <c r="AH283" i="1"/>
  <c r="AE283" i="1"/>
  <c r="G283" i="1"/>
  <c r="T218" i="13" s="1"/>
  <c r="E283" i="1"/>
  <c r="R218" i="13" s="1"/>
  <c r="D283" i="1"/>
  <c r="Q218" i="13" s="1"/>
  <c r="B283" i="1"/>
  <c r="O218" i="13" s="1"/>
  <c r="AF283" i="1"/>
  <c r="AK283" i="1"/>
  <c r="AN283" i="1"/>
  <c r="AQ283" i="1"/>
  <c r="C283" i="1"/>
  <c r="P218" i="13" s="1"/>
  <c r="AP283" i="1"/>
  <c r="AG283" i="1"/>
  <c r="AM283" i="1"/>
  <c r="AJ283" i="1"/>
  <c r="AL283" i="1"/>
  <c r="AO283" i="1"/>
  <c r="F283" i="1"/>
  <c r="S218" i="13" s="1"/>
  <c r="AI306" i="1"/>
  <c r="AR306" i="1"/>
  <c r="AS306" i="1"/>
  <c r="AH306" i="1"/>
  <c r="AN306" i="1"/>
  <c r="AM306" i="1"/>
  <c r="C306" i="1"/>
  <c r="P241" i="13" s="1"/>
  <c r="AL306" i="1"/>
  <c r="AK306" i="1"/>
  <c r="AO306" i="1"/>
  <c r="AE306" i="1"/>
  <c r="B306" i="1"/>
  <c r="O241" i="13" s="1"/>
  <c r="AQ306" i="1"/>
  <c r="AF306" i="1"/>
  <c r="F306" i="1"/>
  <c r="S241" i="13" s="1"/>
  <c r="G306" i="1"/>
  <c r="T241" i="13" s="1"/>
  <c r="AG306" i="1"/>
  <c r="E306" i="1"/>
  <c r="R241" i="13" s="1"/>
  <c r="D306" i="1"/>
  <c r="Q241" i="13" s="1"/>
  <c r="AP306" i="1"/>
  <c r="AJ306" i="1"/>
  <c r="AR292" i="1"/>
  <c r="AI292" i="1"/>
  <c r="AS292" i="1"/>
  <c r="AJ292" i="1"/>
  <c r="AH292" i="1"/>
  <c r="AO292" i="1"/>
  <c r="AE292" i="1"/>
  <c r="AF292" i="1"/>
  <c r="F292" i="1"/>
  <c r="S227" i="13" s="1"/>
  <c r="G292" i="1"/>
  <c r="T227" i="13" s="1"/>
  <c r="AP292" i="1"/>
  <c r="AN292" i="1"/>
  <c r="D292" i="1"/>
  <c r="Q227" i="13" s="1"/>
  <c r="E292" i="1"/>
  <c r="R227" i="13" s="1"/>
  <c r="B292" i="1"/>
  <c r="O227" i="13" s="1"/>
  <c r="AG292" i="1"/>
  <c r="AL292" i="1"/>
  <c r="AK292" i="1"/>
  <c r="AM292" i="1"/>
  <c r="C292" i="1"/>
  <c r="P227" i="13" s="1"/>
  <c r="AQ292" i="1"/>
  <c r="AI293" i="1"/>
  <c r="AR293" i="1"/>
  <c r="AS293" i="1"/>
  <c r="AH293" i="1"/>
  <c r="AK293" i="1"/>
  <c r="C293" i="1"/>
  <c r="P228" i="13" s="1"/>
  <c r="AL293" i="1"/>
  <c r="AJ293" i="1"/>
  <c r="AF293" i="1"/>
  <c r="AG293" i="1"/>
  <c r="AM293" i="1"/>
  <c r="AQ293" i="1"/>
  <c r="E293" i="1"/>
  <c r="R228" i="13" s="1"/>
  <c r="AN293" i="1"/>
  <c r="AP293" i="1"/>
  <c r="B293" i="1"/>
  <c r="O228" i="13" s="1"/>
  <c r="AE293" i="1"/>
  <c r="AO293" i="1"/>
  <c r="D293" i="1"/>
  <c r="Q228" i="13" s="1"/>
  <c r="F293" i="1"/>
  <c r="S228" i="13" s="1"/>
  <c r="G293" i="1"/>
  <c r="T228" i="13" s="1"/>
  <c r="AI287" i="1"/>
  <c r="AR287" i="1"/>
  <c r="AS287" i="1"/>
  <c r="AH287" i="1"/>
  <c r="AP287" i="1"/>
  <c r="AN287" i="1"/>
  <c r="AM287" i="1"/>
  <c r="G287" i="1"/>
  <c r="T222" i="13" s="1"/>
  <c r="AO287" i="1"/>
  <c r="AE287" i="1"/>
  <c r="D287" i="1"/>
  <c r="Q222" i="13" s="1"/>
  <c r="AQ287" i="1"/>
  <c r="E287" i="1"/>
  <c r="R222" i="13" s="1"/>
  <c r="AF287" i="1"/>
  <c r="F287" i="1"/>
  <c r="S222" i="13" s="1"/>
  <c r="AJ287" i="1"/>
  <c r="AG287" i="1"/>
  <c r="C287" i="1"/>
  <c r="P222" i="13" s="1"/>
  <c r="B287" i="1"/>
  <c r="O222" i="13" s="1"/>
  <c r="AK287" i="1"/>
  <c r="AL287" i="1"/>
  <c r="Q302" i="1" l="1"/>
  <c r="P276" i="1"/>
  <c r="S306" i="1"/>
  <c r="T302" i="1"/>
  <c r="S296" i="1"/>
  <c r="Q279" i="1"/>
  <c r="S299" i="1"/>
  <c r="S288" i="1"/>
  <c r="T288" i="1"/>
  <c r="P291" i="1"/>
  <c r="O304" i="1"/>
  <c r="T304" i="1"/>
  <c r="Q286" i="1"/>
  <c r="T297" i="1"/>
  <c r="P278" i="1"/>
  <c r="O294" i="1"/>
  <c r="P294" i="1"/>
  <c r="O305" i="1"/>
  <c r="S280" i="1"/>
  <c r="Q295" i="1"/>
  <c r="P306" i="1"/>
  <c r="R279" i="1"/>
  <c r="T281" i="1"/>
  <c r="R277" i="1"/>
  <c r="Q304" i="1"/>
  <c r="P289" i="1"/>
  <c r="Q301" i="1"/>
  <c r="T286" i="1"/>
  <c r="R297" i="1"/>
  <c r="R290" i="1"/>
  <c r="T298" i="1"/>
  <c r="P298" i="1"/>
  <c r="P280" i="1"/>
  <c r="T295" i="1"/>
  <c r="P283" i="1"/>
  <c r="T296" i="1"/>
  <c r="P281" i="1"/>
  <c r="O284" i="1"/>
  <c r="S291" i="1"/>
  <c r="Q289" i="1"/>
  <c r="Q278" i="1"/>
  <c r="P300" i="1"/>
  <c r="R280" i="1"/>
  <c r="O292" i="1"/>
  <c r="O296" i="1"/>
  <c r="O293" i="1"/>
  <c r="O306" i="1"/>
  <c r="S283" i="1"/>
  <c r="O283" i="1"/>
  <c r="P296" i="1"/>
  <c r="Q299" i="1"/>
  <c r="Q281" i="1"/>
  <c r="R285" i="1"/>
  <c r="Q288" i="1"/>
  <c r="O303" i="1"/>
  <c r="S304" i="1"/>
  <c r="P304" i="1"/>
  <c r="S282" i="1"/>
  <c r="S286" i="1"/>
  <c r="O297" i="1"/>
  <c r="Q300" i="1"/>
  <c r="S300" i="1"/>
  <c r="Q298" i="1"/>
  <c r="R292" i="1"/>
  <c r="Q292" i="1"/>
  <c r="Q287" i="1"/>
  <c r="S293" i="1"/>
  <c r="Q283" i="1"/>
  <c r="R296" i="1"/>
  <c r="Q276" i="1"/>
  <c r="S279" i="1"/>
  <c r="O285" i="1"/>
  <c r="S284" i="1"/>
  <c r="S277" i="1"/>
  <c r="S289" i="1"/>
  <c r="T282" i="1"/>
  <c r="R301" i="1"/>
  <c r="O290" i="1"/>
  <c r="T290" i="1"/>
  <c r="Q294" i="1"/>
  <c r="O298" i="1"/>
  <c r="T280" i="1"/>
  <c r="P295" i="1"/>
  <c r="P293" i="1"/>
  <c r="T283" i="1"/>
  <c r="T287" i="1"/>
  <c r="O287" i="1"/>
  <c r="O302" i="1"/>
  <c r="S276" i="1"/>
  <c r="P287" i="1"/>
  <c r="T276" i="1"/>
  <c r="R299" i="1"/>
  <c r="R293" i="1"/>
  <c r="T292" i="1"/>
  <c r="S287" i="1"/>
  <c r="S292" i="1"/>
  <c r="P292" i="1"/>
  <c r="Q296" i="1"/>
  <c r="T299" i="1"/>
  <c r="R287" i="1"/>
  <c r="T293" i="1"/>
  <c r="Q293" i="1"/>
  <c r="R283" i="1"/>
  <c r="S302" i="1"/>
  <c r="R276" i="1"/>
  <c r="O279" i="1"/>
  <c r="R284" i="1"/>
  <c r="R288" i="1"/>
  <c r="O291" i="1"/>
  <c r="R282" i="1"/>
  <c r="P301" i="1"/>
  <c r="R286" i="1"/>
  <c r="T294" i="1"/>
  <c r="R298" i="1"/>
  <c r="S281" i="1"/>
  <c r="P288" i="1"/>
  <c r="Q277" i="1"/>
  <c r="T289" i="1"/>
  <c r="P282" i="1"/>
  <c r="S278" i="1"/>
  <c r="T278" i="1"/>
  <c r="P290" i="1"/>
  <c r="R305" i="1"/>
  <c r="S295" i="1"/>
  <c r="O276" i="1"/>
  <c r="P299" i="1"/>
  <c r="Q284" i="1"/>
  <c r="P277" i="1"/>
  <c r="T277" i="1"/>
  <c r="O289" i="1"/>
  <c r="Q282" i="1"/>
  <c r="Q297" i="1"/>
  <c r="R278" i="1"/>
  <c r="R300" i="1"/>
  <c r="P305" i="1"/>
  <c r="R281" i="1"/>
  <c r="P284" i="1"/>
  <c r="S303" i="1"/>
  <c r="P303" i="1"/>
  <c r="O277" i="1"/>
  <c r="R304" i="1"/>
  <c r="S301" i="1"/>
  <c r="Q290" i="1"/>
  <c r="T305" i="1"/>
  <c r="O280" i="1"/>
  <c r="R295" i="1"/>
  <c r="P285" i="1"/>
  <c r="T285" i="1"/>
  <c r="T284" i="1"/>
  <c r="Q291" i="1"/>
  <c r="R303" i="1"/>
  <c r="O282" i="1"/>
  <c r="O301" i="1"/>
  <c r="S297" i="1"/>
  <c r="O278" i="1"/>
  <c r="T300" i="1"/>
  <c r="Q280" i="1"/>
  <c r="Q306" i="1"/>
  <c r="R306" i="1"/>
  <c r="R302" i="1"/>
  <c r="T279" i="1"/>
  <c r="P302" i="1"/>
  <c r="O299" i="1"/>
  <c r="O281" i="1"/>
  <c r="S285" i="1"/>
  <c r="T291" i="1"/>
  <c r="Q303" i="1"/>
  <c r="R289" i="1"/>
  <c r="T301" i="1"/>
  <c r="O286" i="1"/>
  <c r="P297" i="1"/>
  <c r="Q305" i="1"/>
  <c r="S305" i="1"/>
  <c r="T306" i="1"/>
  <c r="P279" i="1"/>
  <c r="Q285" i="1"/>
  <c r="O288" i="1"/>
  <c r="R291" i="1"/>
  <c r="T303" i="1"/>
  <c r="P286" i="1"/>
  <c r="S290" i="1"/>
  <c r="O300" i="1"/>
  <c r="R294" i="1"/>
  <c r="S294" i="1"/>
  <c r="S298" i="1"/>
  <c r="O29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Lustek, Stanislav</author>
  </authors>
  <commentList>
    <comment ref="A120" authorId="0" shapeId="0" xr:uid="{9B0405DE-806C-4B74-A2B2-C2C3B0939CAA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Schartmann
</t>
        </r>
      </text>
    </comment>
    <comment ref="A125" authorId="0" shapeId="0" xr:uid="{1DA7970B-1D01-45DC-8EC9-06A995A99162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DFO-Schlacke und Granalien</t>
        </r>
      </text>
    </comment>
    <comment ref="A126" authorId="0" shapeId="0" xr:uid="{E5A034A7-65F5-48A4-9B61-3EA6D42973E7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S+</t>
        </r>
      </text>
    </comment>
    <comment ref="A129" authorId="0" shapeId="0" xr:uid="{BCEA4F11-C40D-4D1C-90E3-15FB2EA41EE8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QSL-Protokoll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Felder, Reiner</author>
    <author>tc={80A0D949-1DA3-4FEE-9A84-0C563022C51D}</author>
    <author>tc={33CE066D-2D10-4C39-8861-FABFCEA9A1AD}</author>
    <author>tc={29E4D1E3-0CF5-458A-90F4-63F212743CE3}</author>
    <author>tc={EDE3ED73-A85B-40CA-8520-230F1470A86E}</author>
    <author>tc={721A105B-B011-45CA-A625-50069148640C}</author>
    <author>tc={423B699F-87A6-4C79-AFA4-2EAC39B9E53B}</author>
    <author>tc={3588BB2B-DC10-459C-AFB7-C1A0E00DC775}</author>
    <author>tc={EC764A2B-4B80-44D9-8441-B4D574C9C4DE}</author>
    <author>tc={64CEB4F5-0375-4F4C-BCE1-F19AB2EC6D32}</author>
    <author>Felder, Rainer</author>
    <author>Genner, Holger</author>
    <author>tc={71D01AA6-A141-4911-B095-BA012004DA28}</author>
    <author>tc={5AEFC35E-A24F-4F92-94AA-3D7C15AA892F}</author>
    <author>tc={DAD297AB-6732-4700-A533-AFD7611CF233}</author>
    <author>tc={E2E5D2F5-5DD8-499A-8AA6-3F354458469C}</author>
    <author>tc={B7E26BC2-5E5D-47E9-8891-70E240D6DF10}</author>
    <author>tc={AB2245B4-B785-49D1-9E4B-4AD58BA24222}</author>
    <author>tc={3C15D073-033C-4F3F-A2FE-35FA44B6CE64}</author>
    <author>tc={82F9B84B-486C-4159-ABC4-1050A69F395C}</author>
    <author>tc={15E13BA2-CA6A-4E75-BF46-3F608D7A9E77}</author>
    <author>tc={32B45424-409F-4935-A984-92960B97D486}</author>
    <author>tc={C956FC13-4F79-45D9-8778-5F0E3FC63E51}</author>
    <author>tc={5AF12C9D-D7A5-492C-882B-C8D6B6692A23}</author>
    <author>Reiner Felder</author>
    <author>tc={39901134-D8BB-489F-8626-42861FBCF9CA}</author>
    <author>tc={7BC9BEEC-781F-49A4-A86E-A3F8C1C40FDE}</author>
    <author>tc={18139092-390F-46DF-B0AC-1760740DC3A6}</author>
    <author>tc={4CDBF056-8FA6-4008-AF67-BE5728A36703}</author>
  </authors>
  <commentList>
    <comment ref="B2" authorId="0" shapeId="0" xr:uid="{E98231FF-5FAE-49DA-87CF-CC7410C22E9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S2" authorId="0" shapeId="0" xr:uid="{A69D9130-C7BC-4FC4-83EC-370A485C8A3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B3" authorId="0" shapeId="0" xr:uid="{3DBAFC0F-BC35-4E25-A672-066F6CDB74F2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H3" authorId="1" shapeId="0" xr:uid="{80A0D949-1DA3-4FEE-9A84-0C563022C51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04.07.21 Analysen von Vorstoffen im Bi nicht in Ordnung-Kontrolle 7,216t Bi in der BHERP Abschreibung</t>
      </text>
    </comment>
    <comment ref="S3" authorId="0" shapeId="0" xr:uid="{F89F728B-EC91-432A-B7F1-612E63728810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Y3" authorId="2" shapeId="0" xr:uid="{33CE066D-2D10-4C39-8861-FABFCEA9A1A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04.07.21 Analysen von Vorstoffen im Bi nicht in Ordnung-Kontrolle 7,216t Bi in der BHERP Abschreibung</t>
      </text>
    </comment>
    <comment ref="H4" authorId="3" shapeId="0" xr:uid="{29E4D1E3-0CF5-458A-90F4-63F212743CE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DFO-Stillstand vom 11.06.23 -30.06.23
QSL vom 09.06.23 nur mit verminderter Aufgabe von 40t/h gefahren!</t>
      </text>
    </comment>
    <comment ref="L4" authorId="0" shapeId="0" xr:uid="{55F4B66E-3859-4697-81C7-B09B3CF2B9C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M4" authorId="0" shapeId="0" xr:uid="{FFE9CF15-BBAB-4764-8B13-7D8ED5CDF15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AC4" authorId="0" shapeId="0" xr:uid="{12355709-FAE1-491F-9785-BD6629BD256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AD4" authorId="0" shapeId="0" xr:uid="{FB1C38B0-41BD-48E9-8169-BCB660D88402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T8" authorId="4" shapeId="0" xr:uid="{EDE3ED73-A85B-40CA-8520-230F1470A86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81,621t mit   6,31% Bi
83,728mit     6,48% Bi
Im Durchschnitt :  6,40% Bi 7,1g/t  7,6g/t Cu</t>
      </text>
    </comment>
    <comment ref="U10" authorId="5" shapeId="0" xr:uid="{721A105B-B011-45CA-A625-50069148640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04.02.21
Antwort:
    Änderung des Forecast am 03.02.21 durch Herrn Maurell</t>
      </text>
    </comment>
    <comment ref="U11" authorId="6" shapeId="0" xr:uid="{423B699F-87A6-4C79-AFA4-2EAC39B9E53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04.02.21
Antwort:
    Änderung des Forecast am 03.02.21 durch Herrn Maurell</t>
      </text>
    </comment>
    <comment ref="U12" authorId="7" shapeId="0" xr:uid="{3588BB2B-DC10-459C-AFB7-C1A0E00DC77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 Es wurde noch eine Charge mit 22 Knoten in den Bestand mit rein genommen= 178,2t
8.748,2t</t>
      </text>
    </comment>
    <comment ref="V12" authorId="8" shapeId="0" xr:uid="{EC764A2B-4B80-44D9-8441-B4D574C9C4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Anliefeung war 8.407,8t</t>
      </text>
    </comment>
    <comment ref="D27" authorId="0" shapeId="0" xr:uid="{09A9FEEF-8F5D-47DA-9959-26415F003CAA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S27" authorId="9" shapeId="0" xr:uid="{64CEB4F5-0375-4F4C-BCE1-F19AB2EC6D3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1.000t alter Cu Stein ab 01.10.21 zwei Ofen Betrieb</t>
      </text>
    </comment>
    <comment ref="U27" authorId="0" shapeId="0" xr:uid="{7BE11EF7-1245-413B-9C70-5D834F22306D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A28" authorId="10" shapeId="0" xr:uid="{67F31A37-1AFB-4DBE-8D27-BDC77B932AA4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C28" authorId="0" shapeId="0" xr:uid="{1AA77908-3706-4CCC-A62E-974223D45A0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D28" authorId="0" shapeId="0" xr:uid="{CC73753C-9A52-4024-B7CA-75A50DE0B672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8" authorId="10" shapeId="0" xr:uid="{661F8D91-839B-4AE5-814A-A6768F846EE1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T28" authorId="0" shapeId="0" xr:uid="{7289BDAE-8AF8-4F78-B64D-C382D63C79EF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U28" authorId="0" shapeId="0" xr:uid="{A82E714D-3A63-44AA-B530-7A0B1AAD6E0F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9" authorId="0" shapeId="0" xr:uid="{34F5FC12-D633-49D8-905B-5B50783A980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R29" authorId="0" shapeId="0" xr:uid="{890EA82D-9359-423D-891C-AF3135F7A26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X30" authorId="11" shapeId="0" xr:uid="{A50E1835-AC92-44F5-A419-33F72D6B2556}">
      <text>
        <r>
          <rPr>
            <b/>
            <sz val="9"/>
            <color indexed="81"/>
            <rFont val="Segoe UI"/>
            <family val="2"/>
          </rPr>
          <t>Genner, Holger:</t>
        </r>
        <r>
          <rPr>
            <sz val="9"/>
            <color indexed="81"/>
            <rFont val="Segoe UI"/>
            <family val="2"/>
          </rPr>
          <t xml:space="preserve">
Pb Asche Accurec
Gittermetall zum Test</t>
        </r>
      </text>
    </comment>
    <comment ref="D31" authorId="0" shapeId="0" xr:uid="{2096E3FF-555C-449E-BBA7-E0A216D7335C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U31" authorId="0" shapeId="0" xr:uid="{0033BC7A-90B9-4202-8DE2-3B42A9DE9ED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A32" authorId="0" shapeId="0" xr:uid="{D4AF480F-62DC-4D70-B206-4EFF55D0804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R32" authorId="0" shapeId="0" xr:uid="{E2FA3F84-65A8-4B64-84F6-78DA0E7DAFE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B34" authorId="12" shapeId="0" xr:uid="{71D01AA6-A141-4911-B095-BA012004DA2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Der Rest in der Aufteilung ist Flugstaub %</t>
      </text>
    </comment>
    <comment ref="S34" authorId="13" shapeId="0" xr:uid="{5AEFC35E-A24F-4F92-94AA-3D7C15AA892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Der Rest in der Aufteilung ist Flugstaub %</t>
      </text>
    </comment>
    <comment ref="L38" authorId="0" shapeId="0" xr:uid="{1787A994-ACF3-4D99-838D-53439DF1639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C38" authorId="0" shapeId="0" xr:uid="{E3ADA94C-E9EC-432F-AC1A-586B8866A80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41" authorId="10" shapeId="0" xr:uid="{95AE7380-9075-4D43-A3DA-20C73009354F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1" authorId="10" shapeId="0" xr:uid="{999FDDD7-954A-4C47-A8D3-59F8C95AF00A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A42" authorId="10" shapeId="0" xr:uid="{54CECCDA-EEFF-4A8C-8A86-FB401E53945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2" authorId="10" shapeId="0" xr:uid="{DCB3B7C3-37D4-454F-8B9A-7033A458F212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T45" authorId="14" shapeId="0" xr:uid="{DAD297AB-6732-4700-A533-AFD7611CF23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alt</t>
      </text>
    </comment>
    <comment ref="U45" authorId="15" shapeId="0" xr:uid="{E2E5D2F5-5DD8-499A-8AA6-3F354458469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Neu</t>
      </text>
    </comment>
    <comment ref="V45" authorId="16" shapeId="0" xr:uid="{B7E26BC2-5E5D-47E9-8891-70E240D6DF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Alt</t>
      </text>
    </comment>
    <comment ref="X45" authorId="17" shapeId="0" xr:uid="{AB2245B4-B785-49D1-9E4B-4AD58BA2422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Alt</t>
      </text>
    </comment>
    <comment ref="AC45" authorId="18" shapeId="0" xr:uid="{3C15D073-033C-4F3F-A2FE-35FA44B6CE6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Neu</t>
      </text>
    </comment>
    <comment ref="AI45" authorId="0" shapeId="0" xr:uid="{89C855E4-C107-4BFB-A6CD-F67262D0A92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Cu-Stein alt an Umicore</t>
        </r>
      </text>
    </comment>
    <comment ref="A47" authorId="10" shapeId="0" xr:uid="{288B32F5-72C6-4A0D-855C-D532E5B736E3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R47" authorId="10" shapeId="0" xr:uid="{557BD321-9810-4C73-91BB-7BB19C15BD82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U47" authorId="19" shapeId="0" xr:uid="{82F9B84B-486C-4159-ABC4-1050A69F395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vom 03.02.21</t>
      </text>
    </comment>
    <comment ref="U48" authorId="20" shapeId="0" xr:uid="{15E13BA2-CA6A-4E75-BF46-3F608D7A9E7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vom 03.02.21</t>
      </text>
    </comment>
    <comment ref="A49" authorId="10" shapeId="0" xr:uid="{C7BBDB54-2474-4F85-97B9-B8963CB7FFB9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R49" authorId="10" shapeId="0" xr:uid="{8883135F-6774-48D6-B59A-CA11187B5BE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Z51" authorId="0" shapeId="0" xr:uid="{7E3C0BCF-7131-44D9-87D6-1D79DE9C3B5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AA51" authorId="0" shapeId="0" xr:uid="{CFC33CE0-33BA-4CBF-9DEC-329010F691D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A67" authorId="10" shapeId="0" xr:uid="{798BE99F-4438-4605-A896-2638034B77B9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R67" authorId="10" shapeId="0" xr:uid="{4EEB8AD7-6DDE-422E-8049-E453791C80AD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C68" authorId="21" shapeId="0" xr:uid="{32B45424-409F-4935-A984-92960B97D48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Eibnbuchung von NIZI 21102</t>
      </text>
    </comment>
    <comment ref="T68" authorId="22" shapeId="0" xr:uid="{C956FC13-4F79-45D9-8778-5F0E3FC63E5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Eibnbuchung von NIZI 21102</t>
      </text>
    </comment>
    <comment ref="F69" authorId="23" shapeId="0" xr:uid="{5AF12C9D-D7A5-492C-882B-C8D6B6692A2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Versand von 499,984t (21424)+ 245,072t  (21102) im April 2021</t>
      </text>
    </comment>
    <comment ref="H69" authorId="24" shapeId="0" xr:uid="{64032363-6A55-4E7A-B380-9CE231F2A391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W69" authorId="25" shapeId="0" xr:uid="{39901134-D8BB-489F-8626-42861FBCF9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Versand von 499,984t (21424)+ 245,072t  (21102) im April 2021</t>
      </text>
    </comment>
    <comment ref="Y69" authorId="24" shapeId="0" xr:uid="{E38FB1E6-AB6D-4829-A884-C1B4F42DD926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A93" authorId="10" shapeId="0" xr:uid="{3520698C-261B-48F2-A9BC-F12E10F28D9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R93" authorId="10" shapeId="0" xr:uid="{CE576485-9A39-45F9-97AA-BC892C67CBC5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V106" authorId="26" shapeId="0" xr:uid="{7BC9BEEC-781F-49A4-A86E-A3F8C1C40F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Abgleich aus 2020
Antwort:
    200t Abgleich aus Januar 21</t>
      </text>
    </comment>
    <comment ref="E109" authorId="0" shapeId="0" xr:uid="{D0A7BAC8-C411-4DA3-ABFD-072AAB340D9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F109" authorId="0" shapeId="0" xr:uid="{6E82D6DF-A23C-4F1E-AA3B-6F46563525D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G109" authorId="0" shapeId="0" xr:uid="{C720BCD9-4DAA-45BC-83B0-98FE23C2D9A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V109" authorId="0" shapeId="0" xr:uid="{F6418ED7-2B58-497E-958B-01BF29CC46A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W109" authorId="0" shapeId="0" xr:uid="{F603C73F-7369-434F-BBE9-C0C93024A3B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X109" authorId="0" shapeId="0" xr:uid="{6EA7361E-D0F8-4C10-8210-A0AB41A4E9E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D112" authorId="0" shapeId="0" xr:uid="{4D1E1D56-46C2-4B8D-ADF6-C7359106F46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U112" authorId="0" shapeId="0" xr:uid="{F95BB496-678B-4CCB-9A20-F82DBAF823C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AC112" authorId="0" shapeId="0" xr:uid="{BC5B59EF-E27C-4FAF-8FF4-C28106BC3AA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Zwei Ofen Betrieb am DFO</t>
        </r>
      </text>
    </comment>
    <comment ref="AD112" authorId="0" shapeId="0" xr:uid="{8139D017-1334-444E-BD46-B4CF2FB66F4D}">
      <text>
        <r>
          <rPr>
            <b/>
            <sz val="9"/>
            <color indexed="81"/>
            <rFont val="Segoe UI"/>
            <family val="2"/>
          </rPr>
          <t>Felder, Reiner: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Zei Ofenbetrieb bis zum 27.11.20</t>
        </r>
      </text>
    </comment>
    <comment ref="A116" authorId="0" shapeId="0" xr:uid="{0EF2635D-3637-4CF2-8BB1-32081B46CEE4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6" authorId="0" shapeId="0" xr:uid="{23C541B6-7F1C-49A4-AF05-7133AE691C7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J116" authorId="27" shapeId="0" xr:uid="{18139092-390F-46DF-B0AC-1760740DC3A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160t sind gebrochen und abgesiebt. Aus Platzmangel wurden 130t ungesiebt in der ox davor gelegt.</t>
      </text>
    </comment>
    <comment ref="R116" authorId="0" shapeId="0" xr:uid="{1B0AA79D-8297-4B6E-BC02-2B60D89E7658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16" authorId="0" shapeId="0" xr:uid="{A6F3219A-3481-4F85-9FD7-29502387A49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AA116" authorId="28" shapeId="0" xr:uid="{4CDBF056-8FA6-4008-AF67-BE5728A3670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160t sind gebrochen und abgesiebt. Aus Platzmangel wurden 130t ungesiebt in der ox davor gelegt.</t>
      </text>
    </comment>
    <comment ref="L117" authorId="0" shapeId="0" xr:uid="{3B67985E-A843-44A1-8647-D35FA298462F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C117" authorId="0" shapeId="0" xr:uid="{686E8EB3-38ED-417B-8A27-6448D02ADC8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124" authorId="0" shapeId="0" xr:uid="{A27F7F79-607C-4EA2-B492-68FA087F9340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4" authorId="0" shapeId="0" xr:uid="{64D401DE-6B9A-4945-8E31-E8893D6A890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I124" authorId="0" shapeId="0" xr:uid="{F3F24B30-D87D-4D34-B1E3-B1758D006D41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  <comment ref="R124" authorId="0" shapeId="0" xr:uid="{8C5C924C-91DE-468A-B549-1B71F1A3BE93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24" authorId="0" shapeId="0" xr:uid="{2973AAD2-DFC2-4F8D-BE73-AD0D1178914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Z124" authorId="0" shapeId="0" xr:uid="{A56A05FD-A726-4B36-992F-6505D9386801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Lustek, Stanislav</author>
    <author>Maurell-Lopez, Sebastian</author>
  </authors>
  <commentList>
    <comment ref="A120" authorId="0" shapeId="0" xr:uid="{5A9C619B-6E4B-43B8-9BB3-7BB7E11F8322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Schartmann
</t>
        </r>
      </text>
    </comment>
    <comment ref="CW120" authorId="1" shapeId="0" xr:uid="{10871AEC-2685-416D-B812-B6F62F9FC70A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Summe aus Zeilen 481 und 489</t>
        </r>
      </text>
    </comment>
    <comment ref="A125" authorId="0" shapeId="0" xr:uid="{EA085AE2-FEF9-453F-BB95-701BD67259A5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DFO-Schlacke und Granalien</t>
        </r>
      </text>
    </comment>
    <comment ref="A126" authorId="0" shapeId="0" xr:uid="{19A96A9E-5FE4-4BD8-AA80-B911FBE4C1CB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S+</t>
        </r>
      </text>
    </comment>
    <comment ref="A129" authorId="0" shapeId="0" xr:uid="{8EB4059E-B8FD-4D44-97D9-68BBC11D968A}">
      <text>
        <r>
          <rPr>
            <b/>
            <sz val="9"/>
            <color indexed="81"/>
            <rFont val="Tahoma"/>
            <family val="2"/>
          </rPr>
          <t>Lustek, Stanislav:</t>
        </r>
        <r>
          <rPr>
            <sz val="9"/>
            <color indexed="81"/>
            <rFont val="Tahoma"/>
            <family val="2"/>
          </rPr>
          <t xml:space="preserve">
QSL-Protokoll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Felder, Reiner</author>
    <author>tc={02146464-0B02-4BFD-A377-6863867BE20F}</author>
    <author>tc={F0FCFD9F-56C7-4596-B741-454BA7154EE2}</author>
    <author>tc={3051C2C8-01F7-4DFF-80C9-18648540D144}</author>
    <author>Maurell-Lopez, Sebastian</author>
    <author>tc={3352A578-1D5E-4FF4-B790-4230C1E1BC41}</author>
    <author>tc={639EE3DA-89D0-4711-89D2-F8BC58B482A5}</author>
    <author>tc={4C68C5B2-4802-432A-A8E2-1B2A27D38132}</author>
    <author>tc={61459127-2650-4077-9F65-A113B11D49FE}</author>
    <author>tc={D384D4BD-073C-45FE-9875-D42B51D8E59A}</author>
    <author>tc={3CE02198-7205-40DF-AB48-BC73DEA7DDD4}</author>
    <author>Felder, Rainer</author>
    <author>Genner, Holger</author>
    <author>tc={53C9CA29-A829-47DC-8C3F-E4A4F80FCDA1}</author>
    <author>tc={F12051D9-5DF2-4092-9E31-94191FB4C1DB}</author>
    <author>tc={A7FC5A92-347B-4C36-8760-3E55C60ECDDE}</author>
    <author>tc={052A7F28-9D20-4A86-82F7-6AC97268D995}</author>
    <author>tc={5C2EFA6E-611A-4066-AE51-4806673EDCAA}</author>
    <author>tc={95618545-02AC-43AF-A9B7-CEB6BD112D89}</author>
    <author>tc={64621E8F-83DF-4C62-A516-F7A621A7A3D0}</author>
    <author>tc={A673C214-CC7F-4225-9BC0-DC8310A78019}</author>
    <author>Lustek, Stanislav</author>
    <author>tc={9A8680F3-26F4-4E73-A1B0-F19F77F15A5E}</author>
    <author>tc={CCFA6656-FE52-44A9-8A53-917BBD0F7DF9}</author>
    <author>tc={D6D3103C-0F07-4A0E-A6B3-8C297DE19CC6}</author>
    <author>Reiner Felder</author>
    <author>tc={CB589311-A2DE-4D33-ACF6-EF79F709EF3A}</author>
    <author>tc={A35272E3-C3F5-4D30-B419-F0876AD471A9}</author>
    <author>tc={E51FF101-0096-4CBD-A0D0-3F175B303477}</author>
    <author>tc={21428F54-789D-44E4-8943-13C891262BEB}</author>
  </authors>
  <commentList>
    <comment ref="B2" authorId="0" shapeId="0" xr:uid="{84F01997-19FD-452E-AB8A-CC9168F158A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S2" authorId="0" shapeId="0" xr:uid="{99333348-FFBC-47C8-88CA-F28860E5B156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Forecast</t>
        </r>
      </text>
    </comment>
    <comment ref="B3" authorId="0" shapeId="0" xr:uid="{E2266CFC-15FE-4B05-B61B-D090C3F542E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H3" authorId="1" shapeId="0" xr:uid="{02146464-0B02-4BFD-A377-6863867BE20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04.07.21 Analysen von Vorstoffen im Bi nicht in Ordnung-Kontrolle 7,216t Bi in der BHERP Abschreibung</t>
      </text>
    </comment>
    <comment ref="S3" authorId="0" shapeId="0" xr:uid="{2444A521-536C-488F-905E-EFC68784C34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Bi Eintrag tatsächlich</t>
        </r>
      </text>
    </comment>
    <comment ref="Y3" authorId="2" shapeId="0" xr:uid="{F0FCFD9F-56C7-4596-B741-454BA7154EE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04.07.21 Analysen von Vorstoffen im Bi nicht in Ordnung-Kontrolle 7,216t Bi in der BHERP Abschreibung</t>
      </text>
    </comment>
    <comment ref="H4" authorId="3" shapeId="0" xr:uid="{3051C2C8-01F7-4DFF-80C9-18648540D14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DFO-Stillstand vom 11.06.23 -30.06.23
QSL vom 09.06.23 nur mit verminderter Aufgabe von 40t/h gefahren!</t>
      </text>
    </comment>
    <comment ref="L4" authorId="0" shapeId="0" xr:uid="{E5247A57-4A98-4113-8F90-68DBECC7F1A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M4" authorId="0" shapeId="0" xr:uid="{D743503A-BB69-42D3-8CFF-07D3CAF7A91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AC4" authorId="0" shapeId="0" xr:uid="{B858C167-BC06-4AFE-8F78-8EC82160956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vom 29.10.20-12-11.20</t>
        </r>
      </text>
    </comment>
    <comment ref="AD4" authorId="0" shapeId="0" xr:uid="{105E2FD1-2B4F-4857-AF9A-423E831EED4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KST bis12.11.20
Auftempern!</t>
        </r>
      </text>
    </comment>
    <comment ref="T6" authorId="4" shapeId="0" xr:uid="{52BFAA83-2E52-4C01-9F75-4CEBE9DDDEA9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Zeilen 152 und 188 als summe</t>
        </r>
      </text>
    </comment>
    <comment ref="T8" authorId="5" shapeId="0" xr:uid="{3352A578-1D5E-4FF4-B790-4230C1E1BC4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81,621t mit   6,31% Bi
83,728mit     6,48% Bi
Im Durchschnitt :  6,40% Bi 7,1g/t  7,6g/t Cu</t>
      </text>
    </comment>
    <comment ref="U10" authorId="6" shapeId="0" xr:uid="{639EE3DA-89D0-4711-89D2-F8BC58B482A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04.02.21
Antwort:
    Änderung des Forecast am 03.02.21 durch Herrn Maurell</t>
      </text>
    </comment>
    <comment ref="U11" authorId="7" shapeId="0" xr:uid="{4C68C5B2-4802-432A-A8E2-1B2A27D3813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04.02.21
Antwort:
    Änderung des Forecast am 03.02.21 durch Herrn Maurell</t>
      </text>
    </comment>
    <comment ref="U12" authorId="8" shapeId="0" xr:uid="{61459127-2650-4077-9F65-A113B11D49F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 Es wurde noch eine Charge mit 22 Knoten in den Bestand mit rein genommen= 178,2t
8.748,2t</t>
      </text>
    </comment>
    <comment ref="V12" authorId="9" shapeId="0" xr:uid="{D384D4BD-073C-45FE-9875-D42B51D8E59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Anliefeung war 8.407,8t</t>
      </text>
    </comment>
    <comment ref="D27" authorId="0" shapeId="0" xr:uid="{EA3A9DFB-BEDB-4A73-BF86-86F703FDC91A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S27" authorId="10" shapeId="0" xr:uid="{3CE02198-7205-40DF-AB48-BC73DEA7DDD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1.000t alter Cu Stein ab 01.10.21 zwei Ofen Betrieb</t>
      </text>
    </comment>
    <comment ref="U27" authorId="0" shapeId="0" xr:uid="{04B576A6-AC21-4EB0-B3C4-149E6F83F398}">
      <text>
        <r>
          <rPr>
            <b/>
            <sz val="9"/>
            <color indexed="81"/>
            <rFont val="Tahoma"/>
            <family val="2"/>
          </rPr>
          <t xml:space="preserve">Felder, Reiner: 01.02.21
</t>
        </r>
        <r>
          <rPr>
            <b/>
            <sz val="11"/>
            <color indexed="81"/>
            <rFont val="Tahoma"/>
            <family val="2"/>
          </rPr>
          <t>Umstellung auf Produktion neuer Cu-Stein</t>
        </r>
      </text>
    </comment>
    <comment ref="A28" authorId="11" shapeId="0" xr:uid="{83772E14-F9A2-4F34-84BD-701ECAA948C8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C28" authorId="0" shapeId="0" xr:uid="{D40ECEB5-6593-442A-B9BA-DD960F7AF74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D28" authorId="0" shapeId="0" xr:uid="{E742E81E-F128-45BC-8D0D-ADC7145B2761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8" authorId="11" shapeId="0" xr:uid="{688EC231-D7BE-45B7-AF80-343220B36C47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12"/>
            <color indexed="81"/>
            <rFont val="Tahoma"/>
            <family val="2"/>
          </rPr>
          <t xml:space="preserve">Quantities </t>
        </r>
        <r>
          <rPr>
            <sz val="12"/>
            <color indexed="81"/>
            <rFont val="Tahoma"/>
            <family val="2"/>
          </rPr>
          <t xml:space="preserve">
- ohne Sand 
- ohne Koksgruss 
- ohne Soda
- ohne Fe-Späne
- ohne zurückgesetzten Cu-Stein
</t>
        </r>
      </text>
    </comment>
    <comment ref="T28" authorId="0" shapeId="0" xr:uid="{B74FFBDB-E3DC-43AF-8CC0-776EA5DD8C5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am 13.01.20 auf neue Fahrweise mit Soda und Eisen bei den Cu-Schlicker Chargen</t>
        </r>
      </text>
    </comment>
    <comment ref="U28" authorId="0" shapeId="0" xr:uid="{AC62CB9E-8027-46E8-A665-CC50222CE11C}">
      <text>
        <r>
          <rPr>
            <b/>
            <sz val="9"/>
            <color indexed="81"/>
            <rFont val="Tahoma"/>
            <family val="2"/>
          </rPr>
          <t>Felder, Reiner:Aus</t>
        </r>
        <r>
          <rPr>
            <b/>
            <sz val="11"/>
            <color indexed="81"/>
            <rFont val="Tahoma"/>
            <family val="2"/>
          </rPr>
          <t>fall am DFO-2 wegen Zusatzgebläse.
Umstellung auf DFO-1 - Getriebeumbau vom 21.02.20-26.02.20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9" authorId="0" shapeId="0" xr:uid="{AF3C0044-8B03-43B5-8F7C-6782A47923F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R29" authorId="0" shapeId="0" xr:uid="{52CC3FED-84FA-45D6-B150-098B5566F86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Abzüglich Koksgruss und Kupferstein der nochmals eingesetzt worden sind</t>
        </r>
      </text>
    </comment>
    <comment ref="X30" authorId="12" shapeId="0" xr:uid="{D80E45E0-4BF6-4B50-82E9-40295B2D50DB}">
      <text>
        <r>
          <rPr>
            <b/>
            <sz val="9"/>
            <color indexed="81"/>
            <rFont val="Segoe UI"/>
            <family val="2"/>
          </rPr>
          <t>Genner, Holger:</t>
        </r>
        <r>
          <rPr>
            <sz val="9"/>
            <color indexed="81"/>
            <rFont val="Segoe UI"/>
            <family val="2"/>
          </rPr>
          <t xml:space="preserve">
Pb Asche Accurec
Gittermetall zum Test</t>
        </r>
      </text>
    </comment>
    <comment ref="D31" authorId="0" shapeId="0" xr:uid="{2995480D-429A-4AB2-92A6-55639B0CD26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U31" authorId="0" shapeId="0" xr:uid="{72E8CCBA-B218-4413-8FCD-309B3F0E8FE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Umstellung der Fahrweise bei den Cu- Schlicker Chargen-mehr Pb</t>
        </r>
      </text>
    </comment>
    <comment ref="A32" authorId="0" shapeId="0" xr:uid="{6A91D2A5-6933-42DA-B201-25D5FE6728D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R32" authorId="0" shapeId="0" xr:uid="{7B5C8735-7B87-4407-B22B-9A24C7F2845D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KW 04 Umstellung auf "neuen Pb-Cu-Stein. Mit dem Zusatz von Fe, Soda und Koks!</t>
        </r>
      </text>
    </comment>
    <comment ref="B34" authorId="13" shapeId="0" xr:uid="{53C9CA29-A829-47DC-8C3F-E4A4F80FCDA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Der Rest in der Aufteilung ist Flugstaub %</t>
      </text>
    </comment>
    <comment ref="S34" authorId="14" shapeId="0" xr:uid="{F12051D9-5DF2-4092-9E31-94191FB4C1D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Der Rest in der Aufteilung ist Flugstaub %</t>
      </text>
    </comment>
    <comment ref="L38" authorId="0" shapeId="0" xr:uid="{46E3F710-CB44-42ED-9EA7-357A225C86F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C38" authorId="0" shapeId="0" xr:uid="{AC439C35-A1CA-4330-BAC8-A904A498755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Versand von 357,900t neuer Cu-Stein in    2 Zügen nach Boliden</t>
        </r>
      </text>
    </comment>
    <comment ref="A41" authorId="11" shapeId="0" xr:uid="{AB89B2FF-7F49-4C16-9FE9-47D7E856D91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1" authorId="11" shapeId="0" xr:uid="{FB06BF16-A52B-4BA8-B632-7FD69510E7C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A42" authorId="11" shapeId="0" xr:uid="{5B53C251-4FB3-4323-8F86-9798378CF675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R42" authorId="11" shapeId="0" xr:uid="{D8145633-8A1C-4305-A11E-38FD0B411AE1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Analytisch</t>
        </r>
      </text>
    </comment>
    <comment ref="T45" authorId="4" shapeId="0" xr:uid="{CB7FA0CF-8F75-4DDA-A92D-CA9CA83AD916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Zeile 373</t>
        </r>
      </text>
    </comment>
    <comment ref="U45" authorId="15" shapeId="0" xr:uid="{A7FC5A92-347B-4C36-8760-3E55C60ECDD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Neu</t>
      </text>
    </comment>
    <comment ref="V45" authorId="16" shapeId="0" xr:uid="{052A7F28-9D20-4A86-82F7-6AC97268D99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Alt</t>
      </text>
    </comment>
    <comment ref="X45" authorId="17" shapeId="0" xr:uid="{5C2EFA6E-611A-4066-AE51-4806673EDCA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Alt</t>
      </text>
    </comment>
    <comment ref="AC45" authorId="18" shapeId="0" xr:uid="{95618545-02AC-43AF-A9B7-CEB6BD112D8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Neu</t>
      </text>
    </comment>
    <comment ref="AI45" authorId="0" shapeId="0" xr:uid="{01D3B893-99F0-4FEC-A12F-1BC7B5FBC51C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Cu-Stein alt an Umicore</t>
        </r>
      </text>
    </comment>
    <comment ref="T46" authorId="4" shapeId="0" xr:uid="{D87BB9B9-4D41-411E-B663-2F232CFC04E1}">
      <text>
        <r>
          <rPr>
            <b/>
            <sz val="9"/>
            <color indexed="81"/>
            <rFont val="Segoe UI"/>
            <family val="2"/>
          </rPr>
          <t>Maurell-Lopez, Sebastian:</t>
        </r>
        <r>
          <rPr>
            <sz val="9"/>
            <color indexed="81"/>
            <rFont val="Segoe UI"/>
            <family val="2"/>
          </rPr>
          <t xml:space="preserve">
Zeile 445</t>
        </r>
      </text>
    </comment>
    <comment ref="A47" authorId="11" shapeId="0" xr:uid="{BBDE5DAD-932F-4655-92B4-6B5D14D1D27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R47" authorId="11" shapeId="0" xr:uid="{68E3BD84-D4DF-42D9-9401-2E039FE8797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Forecast RH
</t>
        </r>
      </text>
    </comment>
    <comment ref="U47" authorId="19" shapeId="0" xr:uid="{64621E8F-83DF-4C62-A516-F7A621A7A3D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vom 03.02.21</t>
      </text>
    </comment>
    <comment ref="U48" authorId="20" shapeId="0" xr:uid="{A673C214-CC7F-4225-9BC0-DC8310A7801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vom 03.02.21</t>
      </text>
    </comment>
    <comment ref="A49" authorId="11" shapeId="0" xr:uid="{C8553836-AE80-43F1-86F5-89B51BC7891D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R49" authorId="11" shapeId="0" xr:uid="{B223E114-60D2-4A25-A00C-8B140F3EE6DE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Abgleichzahlen von Schartmann. Einsatz korrigiert im Monat
</t>
        </r>
      </text>
    </comment>
    <comment ref="Z51" authorId="0" shapeId="0" xr:uid="{743CEBCA-1ED8-49B4-B189-636CCF99DC9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AA51" authorId="0" shapeId="0" xr:uid="{DABB442E-2BBB-4521-B2E2-03074FD61D4E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Hemiko</t>
        </r>
      </text>
    </comment>
    <comment ref="T54" authorId="21" shapeId="0" xr:uid="{B9D5EB0A-F694-45DD-AC3F-52C45AF88F29}">
      <text>
        <r>
          <rPr>
            <b/>
            <sz val="9"/>
            <color indexed="81"/>
            <rFont val="Segoe UI"/>
            <family val="2"/>
          </rPr>
          <t>Lustek, Stanislav:</t>
        </r>
        <r>
          <rPr>
            <sz val="9"/>
            <color indexed="81"/>
            <rFont val="Segoe UI"/>
            <family val="2"/>
          </rPr>
          <t xml:space="preserve">
Zeile 265
</t>
        </r>
      </text>
    </comment>
    <comment ref="T62" authorId="21" shapeId="0" xr:uid="{83372505-1D9A-4E32-A27D-DF455F84C1FE}">
      <text>
        <r>
          <rPr>
            <b/>
            <sz val="9"/>
            <color indexed="81"/>
            <rFont val="Segoe UI"/>
            <family val="2"/>
          </rPr>
          <t>Lustek, Stanislav:</t>
        </r>
        <r>
          <rPr>
            <sz val="9"/>
            <color indexed="81"/>
            <rFont val="Segoe UI"/>
            <family val="2"/>
          </rPr>
          <t xml:space="preserve">
Zeile 301
</t>
        </r>
      </text>
    </comment>
    <comment ref="A67" authorId="11" shapeId="0" xr:uid="{E20FA6AB-A229-4E1A-9310-92AAE9349EB0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R67" authorId="11" shapeId="0" xr:uid="{D03038CC-6C35-41CB-AAFE-141790F87C75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BBH aus aktuellem LIBU
</t>
        </r>
      </text>
    </comment>
    <comment ref="C68" authorId="22" shapeId="0" xr:uid="{9A8680F3-26F4-4E73-A1B0-F19F77F15A5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Eibnbuchung von NIZI 21102</t>
      </text>
    </comment>
    <comment ref="T68" authorId="23" shapeId="0" xr:uid="{CCFA6656-FE52-44A9-8A53-917BBD0F7DF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Eibnbuchung von NIZI 21102</t>
      </text>
    </comment>
    <comment ref="F69" authorId="24" shapeId="0" xr:uid="{D6D3103C-0F07-4A0E-A6B3-8C297DE19CC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Versand von 499,984t (21424)+ 245,072t  (21102) im April 2021</t>
      </text>
    </comment>
    <comment ref="H69" authorId="25" shapeId="0" xr:uid="{A79D7397-8ABF-4377-93C5-18FDA8D76F4B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W69" authorId="26" shapeId="0" xr:uid="{CB589311-A2DE-4D33-ACF6-EF79F709EF3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Versand von 499,984t (21424)+ 245,072t  (21102) im April 2021</t>
      </text>
    </comment>
    <comment ref="Y69" authorId="25" shapeId="0" xr:uid="{40362C1F-82F1-48BB-95B2-FF0CEC45C8C6}">
      <text>
        <r>
          <rPr>
            <b/>
            <sz val="9"/>
            <color indexed="81"/>
            <rFont val="Segoe UI"/>
            <family val="2"/>
          </rPr>
          <t>Reiner Felder: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Abholung 1.100,507t</t>
        </r>
      </text>
    </comment>
    <comment ref="A93" authorId="11" shapeId="0" xr:uid="{8E039348-2961-4D51-AA66-E90C864C19EB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R93" authorId="11" shapeId="0" xr:uid="{78EDCA7B-7E8C-447C-8F79-BDEC20146214}">
      <text>
        <r>
          <rPr>
            <b/>
            <sz val="9"/>
            <color indexed="81"/>
            <rFont val="Tahoma"/>
            <family val="2"/>
          </rPr>
          <t>Felder, Rainer:</t>
        </r>
        <r>
          <rPr>
            <sz val="9"/>
            <color indexed="81"/>
            <rFont val="Tahoma"/>
            <family val="2"/>
          </rPr>
          <t xml:space="preserve">
Braubach dargestellt</t>
        </r>
      </text>
    </comment>
    <comment ref="V106" authorId="27" shapeId="0" xr:uid="{A35272E3-C3F5-4D30-B419-F0876AD471A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Abgleich aus 2020
Antwort:
    200t Abgleich aus Januar 21</t>
      </text>
    </comment>
    <comment ref="E109" authorId="0" shapeId="0" xr:uid="{15416AC5-96D3-46CB-92EA-D715B0058BD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F109" authorId="0" shapeId="0" xr:uid="{E5345A71-5F7F-440D-A215-4C1BBAEEA7E8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G109" authorId="0" shapeId="0" xr:uid="{B95F36D1-E962-4CDC-B6C9-A059E414D8B7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V109" authorId="0" shapeId="0" xr:uid="{6DDC1CCD-188B-4495-B286-0375A8266460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-42t wegen Nachverwiegung des Kupfer Stein &lt;5% Pb</t>
        </r>
      </text>
    </comment>
    <comment ref="W109" authorId="0" shapeId="0" xr:uid="{975AC82E-FA8D-4329-9DEA-C2C06AD66DF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April wurden 204t vom Cu-Stein &gt; 5% Pb mit der DFO-Schlacke gebrochen und in QSL eingesetzt</t>
        </r>
      </text>
    </comment>
    <comment ref="X109" authorId="0" shapeId="0" xr:uid="{100E89ED-67B2-44AC-AB5F-1BC974CE1B1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Bestandskorrektur!</t>
        </r>
      </text>
    </comment>
    <comment ref="D112" authorId="0" shapeId="0" xr:uid="{838B6FA3-13A2-4F7F-A0FE-38950496F47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U112" authorId="0" shapeId="0" xr:uid="{F86E8F80-E7A4-417E-84DD-1D11EB032BE1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Im Februar kam es zu einem 5,5 tägigen Ofenstillstand</t>
        </r>
      </text>
    </comment>
    <comment ref="AC112" authorId="0" shapeId="0" xr:uid="{590EFA6E-C81F-42DA-BE27-4A48B74A6D79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Zwei Ofen Betrieb am DFO</t>
        </r>
      </text>
    </comment>
    <comment ref="AD112" authorId="0" shapeId="0" xr:uid="{027746BF-A2FD-4722-BE65-7F6874429315}">
      <text>
        <r>
          <rPr>
            <b/>
            <sz val="9"/>
            <color indexed="81"/>
            <rFont val="Segoe UI"/>
            <family val="2"/>
          </rPr>
          <t>Felder, Reiner:</t>
        </r>
        <r>
          <rPr>
            <sz val="9"/>
            <color indexed="81"/>
            <rFont val="Segoe UI"/>
            <family val="2"/>
          </rPr>
          <t xml:space="preserve">
</t>
        </r>
        <r>
          <rPr>
            <sz val="12"/>
            <color indexed="81"/>
            <rFont val="Segoe UI"/>
            <family val="2"/>
          </rPr>
          <t>Zei Ofenbetrieb bis zum 27.11.20</t>
        </r>
      </text>
    </comment>
    <comment ref="A116" authorId="0" shapeId="0" xr:uid="{DC87CBCD-43CF-4C68-A54F-CC4E4BD803C0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6" authorId="0" shapeId="0" xr:uid="{F1502FA5-E77C-4EDA-A8CE-1C6D392568E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J116" authorId="28" shapeId="0" xr:uid="{E51FF101-0096-4CBD-A0D0-3F175B30347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160t sind gebrochen und abgesiebt. Aus Platzmangel wurden 130t ungesiebt in der ox davor gelegt.</t>
      </text>
    </comment>
    <comment ref="R116" authorId="0" shapeId="0" xr:uid="{D4A17432-80CC-48A1-8D02-6829FBA0679F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16" authorId="0" shapeId="0" xr:uid="{D9DC2F71-FCC9-40AE-97DF-7114441DA254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AA116" authorId="29" shapeId="0" xr:uid="{21428F54-789D-44E4-8943-13C891262BE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160t sind gebrochen und abgesiebt. Aus Platzmangel wurden 130t ungesiebt in der ox davor gelegt.</t>
      </text>
    </comment>
    <comment ref="L117" authorId="0" shapeId="0" xr:uid="{7056803C-8C5D-4D7D-A0A3-35EA8086480B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C117" authorId="0" shapeId="0" xr:uid="{DD331BE6-4CBD-4BDC-8D14-7CA48A5EDDA5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Am 27.10.20 ist der Bestand 538,6t gebrochener PB Cu-Stein &gt;</t>
        </r>
      </text>
    </comment>
    <comment ref="A124" authorId="0" shapeId="0" xr:uid="{708C8DE0-8CB3-4B26-8E75-1A6C0C9ED4F4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24" authorId="0" shapeId="0" xr:uid="{4510037A-6BD4-40F5-8F57-19EAD5FB6F43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I124" authorId="0" shapeId="0" xr:uid="{A1C8DA49-FA28-403F-8C1D-38FFE9549D0F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  <comment ref="R124" authorId="0" shapeId="0" xr:uid="{518C601B-5EA5-4203-AE02-F0BECFF3167B}">
      <text>
        <r>
          <rPr>
            <b/>
            <sz val="9"/>
            <color indexed="81"/>
            <rFont val="Tahoma"/>
            <family val="2"/>
          </rPr>
          <t>Felder, Reiner:
Cu-Stein &lt;5% Pb und &lt;13%Pb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24" authorId="0" shapeId="0" xr:uid="{44792A0A-AEB0-441A-A1DC-6589439F286A}">
      <text>
        <r>
          <rPr>
            <b/>
            <sz val="9"/>
            <color indexed="81"/>
            <rFont val="Tahoma"/>
            <family val="2"/>
          </rPr>
          <t>Felder, Reiner:</t>
        </r>
        <r>
          <rPr>
            <sz val="9"/>
            <color indexed="81"/>
            <rFont val="Tahoma"/>
            <family val="2"/>
          </rPr>
          <t xml:space="preserve">
I</t>
        </r>
        <r>
          <rPr>
            <sz val="11"/>
            <color indexed="81"/>
            <rFont val="Tahoma"/>
            <family val="2"/>
          </rPr>
          <t>m April wurden 204t vom CuStein &gt;5%Pb mit dem Brechen der DFO Schlacke gemischt und in QSL eingesetzt!
Am 13.04.20 wurden der Cu-Stein&lt;5 % Pb gebrochen und verwogen. Ergebnis 110t (Ohne Spitzen)</t>
        </r>
      </text>
    </comment>
    <comment ref="Z124" authorId="0" shapeId="0" xr:uid="{03E20783-5658-4477-B8A7-EF9EDABBC0C9}">
      <text>
        <r>
          <rPr>
            <b/>
            <sz val="14"/>
            <color indexed="81"/>
            <rFont val="Tahoma"/>
            <family val="2"/>
          </rPr>
          <t>Felder, Reiner:578,600t
wurden gebrochen und abgesiebt-stehen sommit für den Abtransport bereit.</t>
        </r>
      </text>
    </comment>
  </commentList>
</comments>
</file>

<file path=xl/sharedStrings.xml><?xml version="1.0" encoding="utf-8"?>
<sst xmlns="http://schemas.openxmlformats.org/spreadsheetml/2006/main" count="1615" uniqueCount="398">
  <si>
    <t xml:space="preserve">Total feed consumed by QSL </t>
  </si>
  <si>
    <t>Input concentrates (dmt)</t>
  </si>
  <si>
    <t>Input Auby (dmt)</t>
  </si>
  <si>
    <t>Input Budel (dmt)</t>
  </si>
  <si>
    <t>QSL Output - Bullion production (t)</t>
  </si>
  <si>
    <t>Acid production (t)</t>
  </si>
  <si>
    <t xml:space="preserve">Input QSL Bullion (dmt) </t>
  </si>
  <si>
    <t>Produced finished Pb (dmt)</t>
  </si>
  <si>
    <t>Produced Copper matte (dmt)</t>
  </si>
  <si>
    <t xml:space="preserve">Produced Copper-sulphur dross (dmt)  </t>
  </si>
  <si>
    <t xml:space="preserve">Produced high Bi-Lead (dmt) </t>
  </si>
  <si>
    <t xml:space="preserve">Produced Ag dore (dmt)  </t>
  </si>
  <si>
    <t>Availability QSL plant (%)</t>
  </si>
  <si>
    <t xml:space="preserve">Produced Ag dore (kg)  </t>
  </si>
  <si>
    <t>Budget</t>
  </si>
  <si>
    <t>Datum</t>
  </si>
  <si>
    <t>Forecast</t>
  </si>
  <si>
    <t>concs</t>
  </si>
  <si>
    <t>RM</t>
  </si>
  <si>
    <t>Acid</t>
  </si>
  <si>
    <t>total h</t>
  </si>
  <si>
    <t>t/mo</t>
  </si>
  <si>
    <t>% of mo</t>
  </si>
  <si>
    <t>avail. h</t>
  </si>
  <si>
    <t>shutdown h</t>
  </si>
  <si>
    <t>month</t>
  </si>
  <si>
    <t>avail. %</t>
  </si>
  <si>
    <t>Kat</t>
  </si>
  <si>
    <t>Total 2016</t>
  </si>
  <si>
    <t>actual</t>
  </si>
  <si>
    <t>actual fy</t>
  </si>
  <si>
    <t>Delta concs</t>
  </si>
  <si>
    <t>total 2018</t>
  </si>
  <si>
    <t>total 2019</t>
  </si>
  <si>
    <t>total 2020</t>
  </si>
  <si>
    <t>total 2021</t>
  </si>
  <si>
    <t>total 2023</t>
  </si>
  <si>
    <t>SAN CHRISTOBAL off spec</t>
  </si>
  <si>
    <t>sum concentrates</t>
  </si>
  <si>
    <t>target concentrates</t>
  </si>
  <si>
    <t>Delta concs from target</t>
  </si>
  <si>
    <t>Delta pastes</t>
  </si>
  <si>
    <t>sum pastes</t>
  </si>
  <si>
    <t>target pastes</t>
  </si>
  <si>
    <t>Pastes compensation</t>
  </si>
  <si>
    <t>Delta others</t>
  </si>
  <si>
    <t>r</t>
  </si>
  <si>
    <t>sum others</t>
  </si>
  <si>
    <t>target others</t>
  </si>
  <si>
    <t>Delta all</t>
  </si>
  <si>
    <t>sum total</t>
  </si>
  <si>
    <t>j</t>
  </si>
  <si>
    <t>target total</t>
  </si>
  <si>
    <t>total t/d</t>
  </si>
  <si>
    <t>max. days</t>
  </si>
  <si>
    <t>Spaltennr.</t>
  </si>
  <si>
    <t>Abstract QSL throughput (t/mo)</t>
  </si>
  <si>
    <t>total FC 2016</t>
  </si>
  <si>
    <t>total FC 2017</t>
  </si>
  <si>
    <t>Concentrates H</t>
  </si>
  <si>
    <t>Concentrates N</t>
  </si>
  <si>
    <t>Concentrates PK</t>
  </si>
  <si>
    <t>Pastes</t>
  </si>
  <si>
    <t>Residues interco</t>
  </si>
  <si>
    <t>Residues extern</t>
  </si>
  <si>
    <t>Others (Oxides)</t>
  </si>
  <si>
    <t>Production Amounts Quantities (t/mo)</t>
  </si>
  <si>
    <t>bullion QSL from RM t</t>
  </si>
  <si>
    <t>slag QSL from RM t</t>
  </si>
  <si>
    <t>acid t</t>
  </si>
  <si>
    <t>sum fluxes</t>
  </si>
  <si>
    <t>iron t</t>
  </si>
  <si>
    <t>sand t</t>
  </si>
  <si>
    <t>lime stone t</t>
  </si>
  <si>
    <t>sum non raw materials recirculated t</t>
  </si>
  <si>
    <t>sum flew dusts t</t>
  </si>
  <si>
    <t>refined lead t</t>
  </si>
  <si>
    <t>doré silver t</t>
  </si>
  <si>
    <t>Cu dross QSL t</t>
  </si>
  <si>
    <t>Pb(RM) Input QSL Modell t</t>
  </si>
  <si>
    <t>Ag(RM) Input QSL Modell t</t>
  </si>
  <si>
    <t>Au(RM) Input QSL Modell kg</t>
  </si>
  <si>
    <t>Pb in bullion t (Modell)</t>
  </si>
  <si>
    <t>Pb in Cu dross t (Modell)</t>
  </si>
  <si>
    <t>Pb in QSL Slag t (Modell)</t>
  </si>
  <si>
    <t>Cu(RM) Input QSL Modell t</t>
  </si>
  <si>
    <t>Bi(RM) 90 % Input QSL Modell t</t>
  </si>
  <si>
    <t>Sb(RM) 12 % Input QSL Modell t</t>
  </si>
  <si>
    <t>Zn(RM) Input QSL Modell t</t>
  </si>
  <si>
    <t>throughput RM, fluxes &amp; recirc. materials</t>
  </si>
  <si>
    <t>coal in feed</t>
  </si>
  <si>
    <t>total throughput without flew dusts</t>
  </si>
  <si>
    <t>total throughput inclusive flue dusts</t>
  </si>
  <si>
    <t>Pb in Concs %</t>
  </si>
  <si>
    <t>Pb in Secondaries total %</t>
  </si>
  <si>
    <t>Content in Auby/Budel %</t>
  </si>
  <si>
    <t>Content in others %</t>
  </si>
  <si>
    <t>-</t>
  </si>
  <si>
    <t>% Pastes</t>
  </si>
  <si>
    <t>% Others</t>
  </si>
  <si>
    <t>% Concs</t>
  </si>
  <si>
    <t>Pastes t/d</t>
  </si>
  <si>
    <t>Others t/d</t>
  </si>
  <si>
    <t>Concs t/d</t>
  </si>
  <si>
    <t>Cu matte/dross</t>
  </si>
  <si>
    <t>Bi alloy</t>
  </si>
  <si>
    <t>Sb slag</t>
  </si>
  <si>
    <t>Pb from RM in Cu matte/dross</t>
  </si>
  <si>
    <t>Pb from RM in Bi allloy</t>
  </si>
  <si>
    <t>Pb from RM in Sb slag</t>
  </si>
  <si>
    <t>Pb from RM in finished lead</t>
  </si>
  <si>
    <t>Pb average in raw materials</t>
  </si>
  <si>
    <t>slag for disposal (projected) wmt</t>
  </si>
  <si>
    <t>Concs H t/d</t>
  </si>
  <si>
    <t>Concs N t/d</t>
  </si>
  <si>
    <t>Concs PK t/d</t>
  </si>
  <si>
    <t>Residues interco t/d</t>
  </si>
  <si>
    <t>Residues extern t/d</t>
  </si>
  <si>
    <t>Oxides/Others t/d</t>
  </si>
  <si>
    <t>total residues</t>
  </si>
  <si>
    <t>coal ox-zone</t>
  </si>
  <si>
    <t>coal red-zone</t>
  </si>
  <si>
    <t>column index</t>
  </si>
  <si>
    <t>TARA</t>
  </si>
  <si>
    <t>N</t>
  </si>
  <si>
    <t>AGUILAR</t>
  </si>
  <si>
    <t>Boleslaw</t>
  </si>
  <si>
    <t>ZINKGRUVAN</t>
  </si>
  <si>
    <t>H</t>
  </si>
  <si>
    <t>GARPENBERG</t>
  </si>
  <si>
    <t>Tighza</t>
  </si>
  <si>
    <t>MISSOURI DOE RUN</t>
  </si>
  <si>
    <t>SASA</t>
  </si>
  <si>
    <t>Black Mountain</t>
  </si>
  <si>
    <t>Balkan 1</t>
  </si>
  <si>
    <t>Cerro Lindo</t>
  </si>
  <si>
    <t>Vlissingen Sweepings</t>
  </si>
  <si>
    <t>Broken Hill</t>
  </si>
  <si>
    <t>Peru Clean</t>
  </si>
  <si>
    <t>Vitasol</t>
  </si>
  <si>
    <t>Peru X</t>
  </si>
  <si>
    <t>Bolivia Ag-Pyrit</t>
  </si>
  <si>
    <t>PK</t>
  </si>
  <si>
    <t>Cannington</t>
  </si>
  <si>
    <t>SAN CHRISTOBAL</t>
  </si>
  <si>
    <t>PERU BLEND B</t>
  </si>
  <si>
    <t>Cemico Ag Conc</t>
  </si>
  <si>
    <t>PENASQUITO</t>
  </si>
  <si>
    <t>Traf Peru Blend</t>
  </si>
  <si>
    <t>Olympias</t>
  </si>
  <si>
    <t>La Guitara</t>
  </si>
  <si>
    <t>ESAN</t>
  </si>
  <si>
    <t>La Colorada</t>
  </si>
  <si>
    <t>Ducat</t>
  </si>
  <si>
    <t>Nenufar high Ag</t>
  </si>
  <si>
    <t>Potosi high Ag Konz.</t>
  </si>
  <si>
    <t>Pb-Au Conc Balkan 3</t>
  </si>
  <si>
    <t>Mineco A</t>
  </si>
  <si>
    <t>Mineco B</t>
  </si>
  <si>
    <t>Mineco C</t>
  </si>
  <si>
    <t>Altamira Au-Sand</t>
  </si>
  <si>
    <t>Cajamarquilla</t>
  </si>
  <si>
    <t>OP AU-Konz. Argentina</t>
  </si>
  <si>
    <t>MSC Argentina</t>
  </si>
  <si>
    <t>Pallancata</t>
  </si>
  <si>
    <t>Ag/Au Konz. Grav Gonzalo</t>
  </si>
  <si>
    <t>Ag/Au Konz. Grav Elena</t>
  </si>
  <si>
    <t>Ag/Au Konz. Cuzcatlan</t>
  </si>
  <si>
    <t>CarbMinerals Au/Sb Concs</t>
  </si>
  <si>
    <t>Bolanitos Ag/Au Conc</t>
  </si>
  <si>
    <t>Lambol</t>
  </si>
  <si>
    <t>EMSA</t>
  </si>
  <si>
    <t>Compas</t>
  </si>
  <si>
    <t>Julcani</t>
  </si>
  <si>
    <t>Colombia Au Concs</t>
  </si>
  <si>
    <t>Choroma Ag/Sb</t>
  </si>
  <si>
    <t>Almina</t>
  </si>
  <si>
    <t>Tupiza</t>
  </si>
  <si>
    <t>Casapalca</t>
  </si>
  <si>
    <t>Ocean Blend</t>
  </si>
  <si>
    <t>Nenufar</t>
  </si>
  <si>
    <t>Candelaria</t>
  </si>
  <si>
    <t>Carbominerales high Ag</t>
  </si>
  <si>
    <t>11411-b</t>
  </si>
  <si>
    <t>AKKUPASTE BSB (MW)</t>
  </si>
  <si>
    <t>P</t>
  </si>
  <si>
    <t>AKKUPASTE MRU (MW)</t>
  </si>
  <si>
    <t>PB-PASTE ACCUREC</t>
  </si>
  <si>
    <t>AUBY LEACH PRODUCT (MW)</t>
  </si>
  <si>
    <t>RI</t>
  </si>
  <si>
    <t>Balen Leach Product</t>
  </si>
  <si>
    <t>Budel Pb/Ag</t>
  </si>
  <si>
    <t>PB/AG-NEBENPROD. XSTRATA (MW)</t>
  </si>
  <si>
    <t>RE</t>
  </si>
  <si>
    <t>Winnen V</t>
  </si>
  <si>
    <t>Ox</t>
  </si>
  <si>
    <t>Ecobat Italy</t>
  </si>
  <si>
    <t>BLEIKONZENTRAT ALBION (MW)</t>
  </si>
  <si>
    <t>Goldschmidt Pb/Ag</t>
  </si>
  <si>
    <t>Goldschmidt High Grade</t>
  </si>
  <si>
    <t>BLEIASCHE WINNEN ROT</t>
  </si>
  <si>
    <t>Bleistaub Arcelor</t>
  </si>
  <si>
    <t>Hemiko (Ringhorn)</t>
  </si>
  <si>
    <t>BLEIKRAETZE MOMMER</t>
  </si>
  <si>
    <t>Bleigranulat Mommer</t>
  </si>
  <si>
    <t>Guenther Pb-Asche</t>
  </si>
  <si>
    <t>MnO2</t>
  </si>
  <si>
    <t>Silber-, Fertigblei- und Kupfer- Bleistein Produktion 2023</t>
  </si>
  <si>
    <t>01.01.20-31.12.20</t>
  </si>
  <si>
    <t>KW</t>
  </si>
  <si>
    <t>Silber-, Fertigblei- und Kupfer- Bleistein Produktion 2024</t>
  </si>
  <si>
    <t>Forec. Bi-Eintrag [t]</t>
  </si>
  <si>
    <t>Tatsäch. Bi-Eintrag [t]</t>
  </si>
  <si>
    <t>gesamt Jahr komplett</t>
  </si>
  <si>
    <t>Produktionstage</t>
  </si>
  <si>
    <t>d</t>
  </si>
  <si>
    <t>Delta</t>
  </si>
  <si>
    <t>Produktion Fertigblei Barren</t>
  </si>
  <si>
    <t>t</t>
  </si>
  <si>
    <t>Produktion Hoch Bi Blei</t>
  </si>
  <si>
    <t>Bi-Gehalt Hoch Bi-Blei</t>
  </si>
  <si>
    <t>%</t>
  </si>
  <si>
    <t>Produktion Fertig Blei gesamt</t>
  </si>
  <si>
    <t>Einsatz Q.S.L. - Pb vorheriges Forecast</t>
  </si>
  <si>
    <t xml:space="preserve">Einsatz QSL-Pb/ Letzte neue Forecast QSL vom :  </t>
  </si>
  <si>
    <t>Einsatz QSL Tatsächlich</t>
  </si>
  <si>
    <t>Einsatz D.F.O. -W.- Pb</t>
  </si>
  <si>
    <t>Einsatz gesamt</t>
  </si>
  <si>
    <t>Anteil QSL-Pb</t>
  </si>
  <si>
    <t>Anteil DFO-Pb</t>
  </si>
  <si>
    <t>Anteil fremdes W.-Pb</t>
  </si>
  <si>
    <t>Einsatz  t/d</t>
  </si>
  <si>
    <t>Produktion / d</t>
  </si>
  <si>
    <t>Verhältnis</t>
  </si>
  <si>
    <t>Verhältnis kumuliert</t>
  </si>
  <si>
    <t>Reinheit QSL-Pb</t>
  </si>
  <si>
    <t>Reinheit DFO-Pb</t>
  </si>
  <si>
    <t>Durchsatz DFO  - alles gesamt-Quantities</t>
  </si>
  <si>
    <t>Durchsatz DFO-ohne bezahlte Zuschlagsstoffe</t>
  </si>
  <si>
    <t>Delta  "abzüglich bezahlter Zuschlgsstoffe"</t>
  </si>
  <si>
    <t>Einstz Altblei/ Gittermetall</t>
  </si>
  <si>
    <t>DFO Pb-Produktion</t>
  </si>
  <si>
    <t>Gesamt Cu-Stein Produktion (neuer+alter Cu-Stein)</t>
  </si>
  <si>
    <t>DFO-Schlacke Produktion</t>
  </si>
  <si>
    <t>Anteil Cu-Stein</t>
  </si>
  <si>
    <t>Anteil DFO-Schlacke</t>
  </si>
  <si>
    <t>Stand der Abrechnung vorläufig</t>
  </si>
  <si>
    <t>vorläufig</t>
  </si>
  <si>
    <t>Anteil Ag%- im Cu-Pb- Stein</t>
  </si>
  <si>
    <t>Anteil Cu%- im Cu-Pb- Stein</t>
  </si>
  <si>
    <t>Verkauf TA</t>
  </si>
  <si>
    <t>kg</t>
  </si>
  <si>
    <t>Verkauf Cu-Stein</t>
  </si>
  <si>
    <t>Verkauf S-Cu-Schlicker</t>
  </si>
  <si>
    <t>Vorheriger Forecast RH</t>
  </si>
  <si>
    <t xml:space="preserve">Letzte neue Forecast QSL vom :  </t>
  </si>
  <si>
    <t>Silber Eintrag QSL tatsächlich</t>
  </si>
  <si>
    <t>Ø Ag/t QSL-Pb</t>
  </si>
  <si>
    <t>Ag aus fremden W.-Pb oder TA Wesermetall</t>
  </si>
  <si>
    <t>Summe Ag gesamt</t>
  </si>
  <si>
    <t>Delta-Ag</t>
  </si>
  <si>
    <t>Versand Güldischsilber</t>
  </si>
  <si>
    <t>Silber im Cu-Stein</t>
  </si>
  <si>
    <t>Silber im S-Cu-Schlicker</t>
  </si>
  <si>
    <t>Silber im Cu-Stein+ S-Cu-Schlicker</t>
  </si>
  <si>
    <t>Delta-Ag/a</t>
  </si>
  <si>
    <t>Goldeintrag in die Hütte vorheriger FC [kg]</t>
  </si>
  <si>
    <t>Goldeintrag in die Hütte  FC aktuell    [kg]</t>
  </si>
  <si>
    <t>Goldaustrag durch Güldischsilber</t>
  </si>
  <si>
    <t xml:space="preserve"> Bleiverkauf LIBU-BBH alles</t>
  </si>
  <si>
    <t>"davon" Einbuchung in Flex Lager</t>
  </si>
  <si>
    <t>Abholung aus Flex Lager</t>
  </si>
  <si>
    <t>Bestand Flex Lager</t>
  </si>
  <si>
    <t>Fertig Blei Bestand ohne Flex (t)</t>
  </si>
  <si>
    <t>Fertig Blei Bestand BBH gesamt</t>
  </si>
  <si>
    <t>Aufbau bzw. Abbau / Monat</t>
  </si>
  <si>
    <t>Monat:</t>
  </si>
  <si>
    <t>Stand  :</t>
  </si>
  <si>
    <t>QSL-Kn. Gewicht(t)</t>
  </si>
  <si>
    <t>Tage</t>
  </si>
  <si>
    <t>Forecast  t (QSL)</t>
  </si>
  <si>
    <t>Geliefert (t)</t>
  </si>
  <si>
    <t>Noch fehlend (t)</t>
  </si>
  <si>
    <t>Noch Monatstage (d)</t>
  </si>
  <si>
    <t>Tonnen- Kn/d</t>
  </si>
  <si>
    <t>Chargen QSL (M)</t>
  </si>
  <si>
    <t>Ausbringen Fertig Blei:</t>
  </si>
  <si>
    <t>QSL Forecast eingepflegt</t>
  </si>
  <si>
    <t>Werk-Blei</t>
  </si>
  <si>
    <t>akt. Monatstag</t>
  </si>
  <si>
    <t>Kn</t>
  </si>
  <si>
    <t>Silber im Cu-Stein "alt":</t>
  </si>
  <si>
    <t>Cu-Stein-neu</t>
  </si>
  <si>
    <t>Chargen</t>
  </si>
  <si>
    <t>t/d</t>
  </si>
  <si>
    <t>Chargen QSL /(d)</t>
  </si>
  <si>
    <t>Silber im S-Cu-Schlicker:</t>
  </si>
  <si>
    <t>Kn /d</t>
  </si>
  <si>
    <t>Stand Monat</t>
  </si>
  <si>
    <t>Monat</t>
  </si>
  <si>
    <t>Silber in TA:</t>
  </si>
  <si>
    <t>Noch Tage Produktion</t>
  </si>
  <si>
    <t>Ag- Transamine</t>
  </si>
  <si>
    <t>Summe gesamt (d-t)</t>
  </si>
  <si>
    <t>Summe</t>
  </si>
  <si>
    <t>Hochrechnung</t>
  </si>
  <si>
    <t>Knoten /d</t>
  </si>
  <si>
    <t>Ø Noch bringen/(d)</t>
  </si>
  <si>
    <t>Knoten/d</t>
  </si>
  <si>
    <t>Ø Anlieferung im Monat</t>
  </si>
  <si>
    <t>Forecast Fertig -Pb (t)</t>
  </si>
  <si>
    <t>Produziert (t)</t>
  </si>
  <si>
    <t>Noch produzieren (t)</t>
  </si>
  <si>
    <t>Tonnen/d</t>
  </si>
  <si>
    <t>Chargen giessen (d)</t>
  </si>
  <si>
    <t>Fertig-Blei</t>
  </si>
  <si>
    <t>akt. Monatstag/Produktion</t>
  </si>
  <si>
    <t>t bis jetzt</t>
  </si>
  <si>
    <t>Ø Fertig Blei Prod./d</t>
  </si>
  <si>
    <t>Ø Monatstage gesamt</t>
  </si>
  <si>
    <t>t im Monat</t>
  </si>
  <si>
    <t>Fertig Blei Verkauf ZEVK [t]</t>
  </si>
  <si>
    <t>Werte Bleiverkauf am 07.05.19</t>
  </si>
  <si>
    <t>Stand am (Versand)</t>
  </si>
  <si>
    <t>Kupfer-Stein-Produkte</t>
  </si>
  <si>
    <t>Kunde</t>
  </si>
  <si>
    <t xml:space="preserve">Umicore </t>
  </si>
  <si>
    <t>Verkaufsmonat</t>
  </si>
  <si>
    <t>Anlieferung Cu-Schlicker QSL tatsächlich [t]</t>
  </si>
  <si>
    <t>Anlieferung Cu-Schlicker QSL</t>
  </si>
  <si>
    <t>Produktion Cu Schlicker Raff</t>
  </si>
  <si>
    <t>Einsatz zurück in den DFO oder QSL</t>
  </si>
  <si>
    <t>Bestand Cu-Stein &gt;30% Pb [t]</t>
  </si>
  <si>
    <t>Endbestand</t>
  </si>
  <si>
    <t>Durchsatz DFO  - alles gesamt- Quantities</t>
  </si>
  <si>
    <t>Produktion Cu- Stein "Neu"</t>
  </si>
  <si>
    <t>Versand Cu-Stein "Neu"</t>
  </si>
  <si>
    <t>Bestand Cu-Stein "Neu"  [t]</t>
  </si>
  <si>
    <t>Brecher KW</t>
  </si>
  <si>
    <t xml:space="preserve">Brecher KW </t>
  </si>
  <si>
    <t>Brecher KW16</t>
  </si>
  <si>
    <t>Brecher KW 22</t>
  </si>
  <si>
    <t>Brecher KW31</t>
  </si>
  <si>
    <t>31.05.-4.06.21</t>
  </si>
  <si>
    <t>Produktion S-Cu-Schlicker</t>
  </si>
  <si>
    <t>Versand S-Cu-Schlicker</t>
  </si>
  <si>
    <t>Bestand S-Cu-Schlicker  [t]</t>
  </si>
  <si>
    <t>year</t>
  </si>
  <si>
    <t>date</t>
  </si>
  <si>
    <t>total h/mo</t>
  </si>
  <si>
    <t>factor budget</t>
  </si>
  <si>
    <t>Auby</t>
  </si>
  <si>
    <t>Budel</t>
  </si>
  <si>
    <t>Bullion QSL</t>
  </si>
  <si>
    <t>month´year</t>
  </si>
  <si>
    <t>smelter</t>
  </si>
  <si>
    <t>refinery</t>
  </si>
  <si>
    <t>Availability QSL plant
total mo (%)</t>
  </si>
  <si>
    <t>concs H</t>
  </si>
  <si>
    <t>concs N</t>
  </si>
  <si>
    <t>concs PK</t>
  </si>
  <si>
    <t>others</t>
  </si>
  <si>
    <t>Leach Mix</t>
  </si>
  <si>
    <t>S(RM) Input QSL Modell %</t>
  </si>
  <si>
    <t>S(Concs) Input QSL Modell %</t>
  </si>
  <si>
    <t>Pb/Ag Konz. Puna / Chinchillas</t>
  </si>
  <si>
    <t>IVH Paste low</t>
  </si>
  <si>
    <t>IVH Paste high</t>
  </si>
  <si>
    <t>Ag-Asche Auby JL Goslar</t>
  </si>
  <si>
    <t>Ag-Asche Balen JL Goslar</t>
  </si>
  <si>
    <t>residues interco</t>
  </si>
  <si>
    <t>Cu dross QSL</t>
  </si>
  <si>
    <t>iron</t>
  </si>
  <si>
    <t>sand</t>
  </si>
  <si>
    <t>lime stone</t>
  </si>
  <si>
    <t>flew dusts</t>
  </si>
  <si>
    <t>rec. others</t>
  </si>
  <si>
    <t>coal ox. zone</t>
  </si>
  <si>
    <t>slag QSL</t>
  </si>
  <si>
    <t>Input rotary furnace bullion</t>
  </si>
  <si>
    <t>Input external bullion</t>
  </si>
  <si>
    <t>Einsatz fremdes W.-Pb</t>
  </si>
  <si>
    <t>Einsatz Trafigura</t>
  </si>
  <si>
    <t>Anteil Cu%- im S-Cu-Schlicker</t>
  </si>
  <si>
    <t>Anteil Ag%- im S-Cu-Schlicker</t>
  </si>
  <si>
    <t>Summe Silber Austrag gesamt</t>
  </si>
  <si>
    <t>Anlieferung reines Cu aus RH berechnet  Forecast</t>
  </si>
  <si>
    <t>Produktion Cu- Stein "Alt"</t>
  </si>
  <si>
    <t>Versand Cu-Stein "Alt"</t>
  </si>
  <si>
    <t xml:space="preserve">Ag                  Letzte neue Forecast QSL vom :  </t>
  </si>
  <si>
    <t>Au       Goldeintrag in die Hütte vorheriger FC [kg]</t>
  </si>
  <si>
    <t>Gesamt Cu-Stein Produktion (alter Cu-Stein)</t>
  </si>
  <si>
    <t xml:space="preserve"> Bleiverkauf "Barren"</t>
  </si>
  <si>
    <t>Input Leach Mix</t>
  </si>
  <si>
    <t>Input Leach Mix (dmt)</t>
  </si>
  <si>
    <t>refinery
availability %</t>
  </si>
  <si>
    <t>refinery shutdowns</t>
  </si>
  <si>
    <t>total d/mo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</si>
</sst>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-* #,##0.00_-;\-* #,##0.00_-;_-* &quot;-&quot;??_-;_-@_-"/>
    <numFmt numFmtId="164" formatCode="0.0000"/>
    <numFmt numFmtId="165" formatCode="[$-407]mmm/\ yy;@"/>
    <numFmt numFmtId="166" formatCode="&quot;Rest &quot;[$-407]mmm/\ yy;@"/>
    <numFmt numFmtId="167" formatCode="&quot;total &quot;yyyy;@"/>
    <numFmt numFmtId="168" formatCode="#,##0_ ;[Red]\-#,##0\ "/>
    <numFmt numFmtId="169" formatCode="&quot;total Ag: &quot;0"/>
    <numFmt numFmtId="170" formatCode="0.0&quot; HK/d&quot;"/>
    <numFmt numFmtId="171" formatCode="0&quot; HK/d&quot;"/>
    <numFmt numFmtId="172" formatCode="0.0"/>
    <numFmt numFmtId="173" formatCode="&quot;total pastes budget &quot;#,##0"/>
    <numFmt numFmtId="174" formatCode="0.0&quot; NK/d&quot;"/>
    <numFmt numFmtId="175" formatCode="&quot;total concentrates budget &quot;#,##0"/>
    <numFmt numFmtId="176" formatCode="0_ ;[Red]\-0\ "/>
    <numFmt numFmtId="177" formatCode="0.00000"/>
    <numFmt numFmtId="178" formatCode="&quot;total others budget &quot;#,##0"/>
    <numFmt numFmtId="179" formatCode="#,##0.0"/>
    <numFmt numFmtId="180" formatCode="&quot;factor: &quot;0.00"/>
    <numFmt numFmtId="181" formatCode="#,##0.000"/>
    <numFmt numFmtId="182" formatCode="mmmm"/>
    <numFmt numFmtId="183" formatCode="0.000%"/>
    <numFmt numFmtId="184" formatCode="0.000"/>
    <numFmt numFmtId="185" formatCode="0.0000%"/>
    <numFmt numFmtId="186" formatCode="_-* #,##0.00\ _€_-;\-* #,##0.00\ _€_-;_-* &quot;-&quot;??\ _€_-;_-@_-"/>
    <numFmt numFmtId="187" formatCode="_-* #,##0\ _€_-;\-* #,##0\ _€_-;_-* &quot;-&quot;??\ _€_-;_-@_-"/>
    <numFmt numFmtId="188" formatCode="_-* #,##0.000\ _€_-;\-* #,##0.000\ _€_-;_-* &quot;-&quot;???\ _€_-;_-@_-"/>
    <numFmt numFmtId="189" formatCode="#,##0.00000"/>
  </numFmts>
  <fonts count="1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b/>
      <i/>
      <sz val="12"/>
      <color theme="1"/>
      <name val="Arial"/>
      <family val="2"/>
    </font>
    <font>
      <b/>
      <sz val="12"/>
      <color rgb="FF0000FF"/>
      <name val="Arial"/>
      <family val="2"/>
    </font>
    <font>
      <b/>
      <sz val="12"/>
      <color theme="6" tint="-0.249977111117893"/>
      <name val="Arial"/>
      <family val="2"/>
    </font>
    <font>
      <b/>
      <sz val="12"/>
      <color theme="3" tint="0.39997558519241921"/>
      <name val="Arial"/>
      <family val="2"/>
    </font>
    <font>
      <b/>
      <sz val="12"/>
      <name val="Arial"/>
      <family val="2"/>
    </font>
    <font>
      <sz val="12"/>
      <color theme="0"/>
      <name val="Arial"/>
      <family val="2"/>
    </font>
    <font>
      <b/>
      <sz val="12"/>
      <color theme="4" tint="-0.249977111117893"/>
      <name val="Arial"/>
      <family val="2"/>
    </font>
    <font>
      <b/>
      <sz val="12"/>
      <color rgb="FFFF0000"/>
      <name val="Arial"/>
      <family val="2"/>
    </font>
    <font>
      <b/>
      <i/>
      <sz val="12"/>
      <color rgb="FFFF0000"/>
      <name val="Arial"/>
      <family val="2"/>
    </font>
    <font>
      <u/>
      <sz val="12"/>
      <color theme="10"/>
      <name val="Arial"/>
      <family val="2"/>
    </font>
    <font>
      <b/>
      <sz val="12"/>
      <color theme="9" tint="0.39997558519241921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sz val="12"/>
      <color rgb="FF0000FF"/>
      <name val="Arial"/>
      <family val="2"/>
    </font>
    <font>
      <sz val="12"/>
      <color rgb="FFCCFFCC"/>
      <name val="Arial"/>
      <family val="2"/>
    </font>
    <font>
      <sz val="12"/>
      <color theme="4" tint="-0.249977111117893"/>
      <name val="Arial"/>
      <family val="2"/>
    </font>
    <font>
      <b/>
      <i/>
      <sz val="12"/>
      <color theme="4" tint="-0.249977111117893"/>
      <name val="Arial"/>
      <family val="2"/>
    </font>
    <font>
      <sz val="12"/>
      <color theme="6" tint="-0.249977111117893"/>
      <name val="Arial"/>
      <family val="2"/>
    </font>
    <font>
      <b/>
      <i/>
      <sz val="12"/>
      <color theme="6" tint="-0.249977111117893"/>
      <name val="Arial"/>
      <family val="2"/>
    </font>
    <font>
      <sz val="12"/>
      <color theme="9" tint="0.39997558519241921"/>
      <name val="Arial"/>
      <family val="2"/>
    </font>
    <font>
      <b/>
      <sz val="12"/>
      <color theme="5" tint="-0.249977111117893"/>
      <name val="Arial"/>
      <family val="2"/>
    </font>
    <font>
      <b/>
      <i/>
      <sz val="12"/>
      <color theme="5" tint="-0.249977111117893"/>
      <name val="Arial"/>
      <family val="2"/>
    </font>
    <font>
      <b/>
      <sz val="12"/>
      <color rgb="FF00B050"/>
      <name val="Arial"/>
      <family val="2"/>
    </font>
    <font>
      <i/>
      <sz val="12"/>
      <color theme="1"/>
      <name val="Arial"/>
      <family val="2"/>
    </font>
    <font>
      <b/>
      <i/>
      <sz val="12"/>
      <color rgb="FF0000FF"/>
      <name val="Arial"/>
      <family val="2"/>
    </font>
    <font>
      <sz val="12"/>
      <color rgb="FF00B050"/>
      <name val="Arial"/>
      <family val="2"/>
    </font>
    <font>
      <b/>
      <i/>
      <sz val="12"/>
      <color rgb="FF00B050"/>
      <name val="Arial"/>
      <family val="2"/>
    </font>
    <font>
      <b/>
      <sz val="12"/>
      <color theme="8" tint="-0.249977111117893"/>
      <name val="Arial"/>
      <family val="2"/>
    </font>
    <font>
      <b/>
      <i/>
      <sz val="12"/>
      <color theme="8" tint="-0.249977111117893"/>
      <name val="Arial"/>
      <family val="2"/>
    </font>
    <font>
      <b/>
      <sz val="12"/>
      <color theme="9" tint="-0.249977111117893"/>
      <name val="Arial"/>
      <family val="2"/>
    </font>
    <font>
      <b/>
      <i/>
      <sz val="12"/>
      <color theme="9" tint="-0.249977111117893"/>
      <name val="Arial"/>
      <family val="2"/>
    </font>
    <font>
      <sz val="12"/>
      <color theme="3" tint="0.399975585192419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4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4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Arial"/>
      <family val="2"/>
    </font>
    <font>
      <b/>
      <sz val="14"/>
      <name val="Calibri"/>
      <family val="2"/>
      <scheme val="minor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indexed="8"/>
      <name val="Arial"/>
      <family val="2"/>
    </font>
    <font>
      <b/>
      <sz val="14"/>
      <color rgb="FFFF0000"/>
      <name val="Arial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Arial"/>
      <family val="2"/>
    </font>
    <font>
      <b/>
      <sz val="20"/>
      <color rgb="FFFF0000"/>
      <name val="Calibri"/>
      <family val="2"/>
      <scheme val="minor"/>
    </font>
    <font>
      <b/>
      <sz val="11"/>
      <color theme="1"/>
      <name val="Times New Roman"/>
      <family val="1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Arial"/>
      <family val="2"/>
    </font>
    <font>
      <i/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8"/>
      <color theme="3" tint="0.39997558519241921"/>
      <name val="Calibri"/>
      <family val="2"/>
      <scheme val="minor"/>
    </font>
    <font>
      <b/>
      <sz val="14"/>
      <color theme="3" tint="0.39997558519241921"/>
      <name val="Calibri"/>
      <family val="2"/>
      <scheme val="minor"/>
    </font>
    <font>
      <b/>
      <sz val="16"/>
      <color rgb="FFFF0000"/>
      <name val="Arial"/>
      <family val="2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</font>
    <font>
      <sz val="18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u/>
      <sz val="28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4"/>
      <color theme="3"/>
      <name val="Calibri"/>
      <family val="2"/>
      <scheme val="minor"/>
    </font>
    <font>
      <b/>
      <sz val="11"/>
      <color theme="1"/>
      <name val="Arial"/>
      <family val="2"/>
    </font>
    <font>
      <sz val="14"/>
      <name val="Arial"/>
      <family val="2"/>
    </font>
    <font>
      <b/>
      <sz val="22"/>
      <color rgb="FFFF0000"/>
      <name val="Calibri"/>
      <family val="2"/>
      <scheme val="minor"/>
    </font>
    <font>
      <b/>
      <u/>
      <sz val="14"/>
      <name val="Arial"/>
      <family val="2"/>
    </font>
    <font>
      <b/>
      <sz val="10"/>
      <color theme="1"/>
      <name val="Calibri"/>
      <family val="2"/>
      <scheme val="minor"/>
    </font>
    <font>
      <b/>
      <sz val="20"/>
      <name val="Wingdings 2"/>
      <family val="1"/>
      <charset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u/>
      <sz val="12"/>
      <color indexed="81"/>
      <name val="Tahoma"/>
      <family val="2"/>
    </font>
    <font>
      <sz val="12"/>
      <color indexed="81"/>
      <name val="Tahoma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2"/>
      <color indexed="81"/>
      <name val="Segoe UI"/>
      <family val="2"/>
    </font>
    <font>
      <b/>
      <sz val="14"/>
      <color indexed="81"/>
      <name val="Tahoma"/>
      <family val="2"/>
    </font>
    <font>
      <sz val="8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100"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double">
        <color auto="1"/>
      </right>
      <top/>
      <bottom style="mediumDashed">
        <color auto="1"/>
      </bottom>
      <diagonal/>
    </border>
    <border>
      <left/>
      <right/>
      <top style="mediumDashed">
        <color auto="1"/>
      </top>
      <bottom/>
      <diagonal/>
    </border>
    <border>
      <left/>
      <right style="double">
        <color auto="1"/>
      </right>
      <top style="mediumDashed">
        <color auto="1"/>
      </top>
      <bottom/>
      <diagonal/>
    </border>
    <border>
      <left/>
      <right style="thin">
        <color auto="1"/>
      </right>
      <top style="mediumDashed">
        <color auto="1"/>
      </top>
      <bottom/>
      <diagonal/>
    </border>
    <border>
      <left style="thin">
        <color auto="1"/>
      </left>
      <right/>
      <top style="mediumDashed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mediumDashed">
        <color auto="1"/>
      </bottom>
      <diagonal/>
    </border>
    <border>
      <left style="thin">
        <color auto="1"/>
      </left>
      <right/>
      <top/>
      <bottom style="mediumDashed">
        <color auto="1"/>
      </bottom>
      <diagonal/>
    </border>
    <border>
      <left/>
      <right/>
      <top style="mediumDashed">
        <color auto="1"/>
      </top>
      <bottom style="medium">
        <color auto="1"/>
      </bottom>
      <diagonal/>
    </border>
    <border>
      <left/>
      <right style="double">
        <color auto="1"/>
      </right>
      <top style="mediumDashed">
        <color auto="1"/>
      </top>
      <bottom style="medium">
        <color auto="1"/>
      </bottom>
      <diagonal/>
    </border>
    <border>
      <left/>
      <right style="thin">
        <color auto="1"/>
      </right>
      <top style="mediumDashed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ouble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double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18" fillId="0" borderId="0" applyNumberFormat="0" applyFill="0" applyBorder="0" applyAlignment="0" applyProtection="0"/>
    <xf numFmtId="9" fontId="5" fillId="0" borderId="0" applyFont="0" applyFill="0" applyBorder="0" applyAlignment="0" applyProtection="0"/>
    <xf numFmtId="165" fontId="1" fillId="0" borderId="0"/>
    <xf numFmtId="165" fontId="51" fillId="0" borderId="0"/>
    <xf numFmtId="0" fontId="5" fillId="0" borderId="0"/>
    <xf numFmtId="9" fontId="51" fillId="0" borderId="0" applyFont="0" applyFill="0" applyBorder="0" applyAlignment="0" applyProtection="0"/>
    <xf numFmtId="186" fontId="1" fillId="0" borderId="0" applyFont="0" applyFill="0" applyBorder="0" applyAlignment="0" applyProtection="0"/>
    <xf numFmtId="0" fontId="110" fillId="0" borderId="0"/>
  </cellStyleXfs>
  <cellXfs count="1490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3" fontId="0" fillId="0" borderId="0" xfId="0" applyNumberFormat="1"/>
    <xf numFmtId="10" fontId="0" fillId="0" borderId="0" xfId="0" applyNumberFormat="1"/>
    <xf numFmtId="165" fontId="6" fillId="0" borderId="0" xfId="2" applyNumberFormat="1" applyFont="1" applyAlignment="1" applyProtection="1">
      <alignment vertical="center"/>
      <protection locked="0"/>
    </xf>
    <xf numFmtId="3" fontId="7" fillId="0" borderId="0" xfId="2" applyNumberFormat="1" applyFont="1" applyAlignment="1" applyProtection="1">
      <alignment vertical="center"/>
      <protection locked="0"/>
    </xf>
    <xf numFmtId="165" fontId="8" fillId="6" borderId="0" xfId="2" applyNumberFormat="1" applyFont="1" applyFill="1" applyAlignment="1" applyProtection="1">
      <alignment vertical="center"/>
      <protection locked="0"/>
    </xf>
    <xf numFmtId="165" fontId="5" fillId="5" borderId="0" xfId="2" applyNumberFormat="1" applyFill="1" applyAlignment="1" applyProtection="1">
      <alignment vertical="center"/>
      <protection locked="0"/>
    </xf>
    <xf numFmtId="165" fontId="8" fillId="6" borderId="1" xfId="2" applyNumberFormat="1" applyFont="1" applyFill="1" applyBorder="1" applyAlignment="1" applyProtection="1">
      <alignment vertical="center"/>
      <protection locked="0"/>
    </xf>
    <xf numFmtId="165" fontId="5" fillId="6" borderId="0" xfId="2" applyNumberFormat="1" applyFill="1" applyAlignment="1" applyProtection="1">
      <alignment vertical="center"/>
      <protection locked="0"/>
    </xf>
    <xf numFmtId="165" fontId="5" fillId="6" borderId="1" xfId="2" applyNumberFormat="1" applyFill="1" applyBorder="1" applyAlignment="1" applyProtection="1">
      <alignment vertical="center"/>
      <protection locked="0"/>
    </xf>
    <xf numFmtId="165" fontId="5" fillId="6" borderId="2" xfId="2" applyNumberFormat="1" applyFill="1" applyBorder="1" applyAlignment="1" applyProtection="1">
      <alignment vertical="center"/>
      <protection locked="0"/>
    </xf>
    <xf numFmtId="165" fontId="5" fillId="0" borderId="0" xfId="2" applyNumberFormat="1" applyAlignment="1" applyProtection="1">
      <alignment vertical="center"/>
      <protection locked="0"/>
    </xf>
    <xf numFmtId="165" fontId="5" fillId="0" borderId="3" xfId="2" applyNumberFormat="1" applyBorder="1" applyAlignment="1" applyProtection="1">
      <alignment vertical="center"/>
      <protection locked="0"/>
    </xf>
    <xf numFmtId="165" fontId="9" fillId="7" borderId="0" xfId="2" applyNumberFormat="1" applyFont="1" applyFill="1" applyAlignment="1" applyProtection="1">
      <alignment vertical="center"/>
      <protection locked="0"/>
    </xf>
    <xf numFmtId="165" fontId="5" fillId="0" borderId="0" xfId="2" applyNumberFormat="1" applyAlignment="1" applyProtection="1">
      <alignment horizontal="center" vertical="center"/>
      <protection locked="0"/>
    </xf>
    <xf numFmtId="167" fontId="10" fillId="5" borderId="0" xfId="2" applyNumberFormat="1" applyFont="1" applyFill="1" applyAlignment="1" applyProtection="1">
      <alignment horizontal="right" vertical="center"/>
      <protection locked="0"/>
    </xf>
    <xf numFmtId="167" fontId="11" fillId="5" borderId="0" xfId="2" applyNumberFormat="1" applyFont="1" applyFill="1" applyAlignment="1" applyProtection="1">
      <alignment horizontal="right" vertical="center"/>
      <protection locked="0"/>
    </xf>
    <xf numFmtId="167" fontId="12" fillId="5" borderId="0" xfId="2" applyNumberFormat="1" applyFont="1" applyFill="1" applyAlignment="1" applyProtection="1">
      <alignment horizontal="right" vertical="center"/>
      <protection locked="0"/>
    </xf>
    <xf numFmtId="168" fontId="13" fillId="0" borderId="0" xfId="2" applyNumberFormat="1" applyFont="1" applyAlignment="1" applyProtection="1">
      <alignment horizontal="right" vertical="center"/>
      <protection locked="0"/>
    </xf>
    <xf numFmtId="165" fontId="8" fillId="6" borderId="0" xfId="2" applyNumberFormat="1" applyFont="1" applyFill="1" applyAlignment="1" applyProtection="1">
      <alignment horizontal="right"/>
      <protection locked="0"/>
    </xf>
    <xf numFmtId="169" fontId="11" fillId="5" borderId="0" xfId="2" applyNumberFormat="1" applyFont="1" applyFill="1" applyAlignment="1" applyProtection="1">
      <alignment horizontal="right"/>
      <protection locked="0"/>
    </xf>
    <xf numFmtId="170" fontId="8" fillId="6" borderId="0" xfId="2" applyNumberFormat="1" applyFont="1" applyFill="1" applyAlignment="1" applyProtection="1">
      <alignment horizontal="right"/>
      <protection locked="0"/>
    </xf>
    <xf numFmtId="170" fontId="8" fillId="6" borderId="1" xfId="2" applyNumberFormat="1" applyFont="1" applyFill="1" applyBorder="1" applyAlignment="1" applyProtection="1">
      <alignment horizontal="right"/>
      <protection locked="0"/>
    </xf>
    <xf numFmtId="170" fontId="16" fillId="6" borderId="0" xfId="2" applyNumberFormat="1" applyFont="1" applyFill="1" applyAlignment="1" applyProtection="1">
      <alignment horizontal="right" vertical="center"/>
      <protection locked="0"/>
    </xf>
    <xf numFmtId="170" fontId="16" fillId="6" borderId="1" xfId="2" applyNumberFormat="1" applyFont="1" applyFill="1" applyBorder="1" applyAlignment="1" applyProtection="1">
      <alignment horizontal="right" vertical="center"/>
      <protection locked="0"/>
    </xf>
    <xf numFmtId="170" fontId="16" fillId="6" borderId="2" xfId="2" applyNumberFormat="1" applyFont="1" applyFill="1" applyBorder="1" applyAlignment="1" applyProtection="1">
      <alignment horizontal="right" vertical="center"/>
      <protection locked="0"/>
    </xf>
    <xf numFmtId="170" fontId="16" fillId="8" borderId="0" xfId="2" applyNumberFormat="1" applyFont="1" applyFill="1" applyAlignment="1" applyProtection="1">
      <alignment horizontal="right" vertical="center"/>
      <protection locked="0"/>
    </xf>
    <xf numFmtId="171" fontId="16" fillId="8" borderId="0" xfId="2" applyNumberFormat="1" applyFont="1" applyFill="1" applyAlignment="1" applyProtection="1">
      <alignment horizontal="right" vertical="center"/>
      <protection locked="0"/>
    </xf>
    <xf numFmtId="171" fontId="16" fillId="8" borderId="3" xfId="2" applyNumberFormat="1" applyFont="1" applyFill="1" applyBorder="1" applyAlignment="1" applyProtection="1">
      <alignment horizontal="right" vertical="center"/>
      <protection locked="0"/>
    </xf>
    <xf numFmtId="170" fontId="17" fillId="8" borderId="0" xfId="2" applyNumberFormat="1" applyFont="1" applyFill="1" applyAlignment="1" applyProtection="1">
      <alignment horizontal="right" vertical="center"/>
      <protection locked="0"/>
    </xf>
    <xf numFmtId="167" fontId="10" fillId="5" borderId="0" xfId="2" applyNumberFormat="1" applyFont="1" applyFill="1" applyAlignment="1" applyProtection="1">
      <alignment horizontal="right"/>
      <protection locked="0"/>
    </xf>
    <xf numFmtId="168" fontId="18" fillId="0" borderId="0" xfId="3" applyNumberFormat="1" applyFill="1" applyAlignment="1" applyProtection="1">
      <alignment horizontal="right" vertical="center"/>
      <protection locked="0"/>
    </xf>
    <xf numFmtId="172" fontId="6" fillId="0" borderId="0" xfId="2" applyNumberFormat="1" applyFont="1" applyAlignment="1" applyProtection="1">
      <alignment vertical="center"/>
      <protection locked="0"/>
    </xf>
    <xf numFmtId="3" fontId="13" fillId="6" borderId="0" xfId="2" applyNumberFormat="1" applyFont="1" applyFill="1" applyProtection="1">
      <protection locked="0"/>
    </xf>
    <xf numFmtId="165" fontId="11" fillId="5" borderId="0" xfId="2" applyNumberFormat="1" applyFont="1" applyFill="1" applyAlignment="1" applyProtection="1">
      <alignment horizontal="right"/>
      <protection locked="0"/>
    </xf>
    <xf numFmtId="3" fontId="13" fillId="6" borderId="1" xfId="2" applyNumberFormat="1" applyFont="1" applyFill="1" applyBorder="1" applyProtection="1">
      <protection locked="0"/>
    </xf>
    <xf numFmtId="3" fontId="13" fillId="6" borderId="0" xfId="2" applyNumberFormat="1" applyFont="1" applyFill="1" applyAlignment="1" applyProtection="1">
      <alignment vertical="center"/>
      <protection locked="0"/>
    </xf>
    <xf numFmtId="3" fontId="16" fillId="6" borderId="0" xfId="2" applyNumberFormat="1" applyFont="1" applyFill="1" applyAlignment="1" applyProtection="1">
      <alignment vertical="center"/>
      <protection locked="0"/>
    </xf>
    <xf numFmtId="3" fontId="16" fillId="6" borderId="1" xfId="2" applyNumberFormat="1" applyFont="1" applyFill="1" applyBorder="1" applyAlignment="1" applyProtection="1">
      <alignment vertical="center"/>
      <protection locked="0"/>
    </xf>
    <xf numFmtId="174" fontId="16" fillId="6" borderId="0" xfId="2" applyNumberFormat="1" applyFont="1" applyFill="1" applyAlignment="1" applyProtection="1">
      <alignment vertical="center"/>
      <protection locked="0"/>
    </xf>
    <xf numFmtId="174" fontId="16" fillId="6" borderId="2" xfId="2" applyNumberFormat="1" applyFont="1" applyFill="1" applyBorder="1" applyAlignment="1" applyProtection="1">
      <alignment vertical="center"/>
      <protection locked="0"/>
    </xf>
    <xf numFmtId="174" fontId="16" fillId="9" borderId="0" xfId="2" applyNumberFormat="1" applyFont="1" applyFill="1" applyAlignment="1" applyProtection="1">
      <alignment horizontal="right" vertical="center"/>
      <protection locked="0"/>
    </xf>
    <xf numFmtId="174" fontId="16" fillId="9" borderId="3" xfId="2" applyNumberFormat="1" applyFont="1" applyFill="1" applyBorder="1" applyAlignment="1" applyProtection="1">
      <alignment horizontal="right" vertical="center"/>
      <protection locked="0"/>
    </xf>
    <xf numFmtId="170" fontId="16" fillId="9" borderId="0" xfId="2" applyNumberFormat="1" applyFont="1" applyFill="1" applyAlignment="1" applyProtection="1">
      <alignment horizontal="right" vertical="center"/>
      <protection locked="0"/>
    </xf>
    <xf numFmtId="174" fontId="17" fillId="9" borderId="0" xfId="2" applyNumberFormat="1" applyFont="1" applyFill="1" applyAlignment="1" applyProtection="1">
      <alignment horizontal="right" vertical="center"/>
      <protection locked="0"/>
    </xf>
    <xf numFmtId="1" fontId="6" fillId="0" borderId="0" xfId="2" applyNumberFormat="1" applyFont="1" applyAlignment="1" applyProtection="1">
      <alignment horizontal="center" vertical="center"/>
      <protection locked="0"/>
    </xf>
    <xf numFmtId="165" fontId="11" fillId="5" borderId="0" xfId="2" applyNumberFormat="1" applyFont="1" applyFill="1" applyAlignment="1" applyProtection="1">
      <alignment horizontal="left" vertical="center"/>
      <protection locked="0"/>
    </xf>
    <xf numFmtId="165" fontId="12" fillId="5" borderId="0" xfId="2" applyNumberFormat="1" applyFont="1" applyFill="1" applyAlignment="1" applyProtection="1">
      <alignment horizontal="left" vertical="center"/>
      <protection locked="0"/>
    </xf>
    <xf numFmtId="165" fontId="10" fillId="5" borderId="0" xfId="2" applyNumberFormat="1" applyFont="1" applyFill="1" applyAlignment="1" applyProtection="1">
      <alignment horizontal="left" vertical="center"/>
      <protection locked="0"/>
    </xf>
    <xf numFmtId="165" fontId="10" fillId="5" borderId="0" xfId="2" applyNumberFormat="1" applyFont="1" applyFill="1" applyAlignment="1" applyProtection="1">
      <alignment horizontal="right" vertical="center"/>
      <protection locked="0"/>
    </xf>
    <xf numFmtId="1" fontId="6" fillId="0" borderId="0" xfId="2" applyNumberFormat="1" applyFont="1" applyAlignment="1" applyProtection="1">
      <alignment vertical="center"/>
      <protection locked="0"/>
    </xf>
    <xf numFmtId="3" fontId="8" fillId="6" borderId="0" xfId="2" applyNumberFormat="1" applyFont="1" applyFill="1" applyProtection="1">
      <protection locked="0"/>
    </xf>
    <xf numFmtId="3" fontId="11" fillId="5" borderId="0" xfId="2" applyNumberFormat="1" applyFont="1" applyFill="1" applyAlignment="1" applyProtection="1">
      <alignment horizontal="right"/>
      <protection locked="0"/>
    </xf>
    <xf numFmtId="3" fontId="8" fillId="6" borderId="1" xfId="2" applyNumberFormat="1" applyFont="1" applyFill="1" applyBorder="1" applyProtection="1">
      <protection locked="0"/>
    </xf>
    <xf numFmtId="3" fontId="8" fillId="6" borderId="0" xfId="2" applyNumberFormat="1" applyFont="1" applyFill="1" applyAlignment="1" applyProtection="1">
      <alignment vertical="center"/>
      <protection locked="0"/>
    </xf>
    <xf numFmtId="3" fontId="8" fillId="6" borderId="1" xfId="2" applyNumberFormat="1" applyFont="1" applyFill="1" applyBorder="1" applyAlignment="1" applyProtection="1">
      <alignment vertical="center"/>
      <protection locked="0"/>
    </xf>
    <xf numFmtId="3" fontId="8" fillId="6" borderId="2" xfId="2" applyNumberFormat="1" applyFont="1" applyFill="1" applyBorder="1" applyAlignment="1" applyProtection="1">
      <alignment vertical="center"/>
      <protection locked="0"/>
    </xf>
    <xf numFmtId="3" fontId="8" fillId="0" borderId="0" xfId="2" applyNumberFormat="1" applyFont="1" applyAlignment="1" applyProtection="1">
      <alignment vertical="center"/>
      <protection locked="0"/>
    </xf>
    <xf numFmtId="3" fontId="8" fillId="0" borderId="3" xfId="2" applyNumberFormat="1" applyFont="1" applyBorder="1" applyAlignment="1" applyProtection="1">
      <alignment vertical="center"/>
      <protection locked="0"/>
    </xf>
    <xf numFmtId="3" fontId="20" fillId="7" borderId="0" xfId="2" applyNumberFormat="1" applyFont="1" applyFill="1" applyAlignment="1" applyProtection="1">
      <alignment vertical="center"/>
      <protection locked="0"/>
    </xf>
    <xf numFmtId="0" fontId="5" fillId="0" borderId="0" xfId="2" applyAlignment="1" applyProtection="1">
      <alignment horizontal="center" vertical="center"/>
      <protection locked="0"/>
    </xf>
    <xf numFmtId="3" fontId="10" fillId="5" borderId="0" xfId="2" applyNumberFormat="1" applyFont="1" applyFill="1" applyAlignment="1" applyProtection="1">
      <alignment horizontal="right"/>
      <protection locked="0"/>
    </xf>
    <xf numFmtId="3" fontId="11" fillId="5" borderId="0" xfId="2" applyNumberFormat="1" applyFont="1" applyFill="1" applyAlignment="1" applyProtection="1">
      <alignment horizontal="right" vertical="center"/>
      <protection locked="0"/>
    </xf>
    <xf numFmtId="3" fontId="12" fillId="5" borderId="0" xfId="2" applyNumberFormat="1" applyFont="1" applyFill="1" applyAlignment="1" applyProtection="1">
      <alignment horizontal="right" vertical="center"/>
      <protection locked="0"/>
    </xf>
    <xf numFmtId="3" fontId="10" fillId="5" borderId="0" xfId="2" applyNumberFormat="1" applyFont="1" applyFill="1" applyAlignment="1" applyProtection="1">
      <alignment horizontal="right" vertical="center"/>
      <protection locked="0"/>
    </xf>
    <xf numFmtId="0" fontId="5" fillId="0" borderId="0" xfId="2" applyAlignment="1" applyProtection="1">
      <alignment vertical="center"/>
      <protection locked="0"/>
    </xf>
    <xf numFmtId="3" fontId="5" fillId="0" borderId="0" xfId="2" applyNumberFormat="1" applyProtection="1">
      <protection locked="0"/>
    </xf>
    <xf numFmtId="172" fontId="5" fillId="0" borderId="0" xfId="2" applyNumberFormat="1" applyAlignment="1" applyProtection="1">
      <alignment vertical="center"/>
      <protection locked="0"/>
    </xf>
    <xf numFmtId="3" fontId="8" fillId="6" borderId="2" xfId="2" applyNumberFormat="1" applyFont="1" applyFill="1" applyBorder="1" applyProtection="1">
      <protection locked="0"/>
    </xf>
    <xf numFmtId="3" fontId="8" fillId="0" borderId="0" xfId="2" applyNumberFormat="1" applyFont="1" applyProtection="1">
      <protection locked="0"/>
    </xf>
    <xf numFmtId="3" fontId="8" fillId="0" borderId="3" xfId="2" applyNumberFormat="1" applyFont="1" applyBorder="1" applyProtection="1">
      <protection locked="0"/>
    </xf>
    <xf numFmtId="0" fontId="5" fillId="0" borderId="0" xfId="2" applyProtection="1">
      <protection locked="0"/>
    </xf>
    <xf numFmtId="3" fontId="20" fillId="7" borderId="0" xfId="2" applyNumberFormat="1" applyFont="1" applyFill="1" applyProtection="1">
      <protection locked="0"/>
    </xf>
    <xf numFmtId="3" fontId="12" fillId="5" borderId="0" xfId="2" applyNumberFormat="1" applyFont="1" applyFill="1" applyAlignment="1" applyProtection="1">
      <alignment horizontal="right"/>
      <protection locked="0"/>
    </xf>
    <xf numFmtId="0" fontId="8" fillId="0" borderId="0" xfId="2" applyFont="1" applyAlignment="1" applyProtection="1">
      <alignment vertical="center"/>
      <protection locked="0"/>
    </xf>
    <xf numFmtId="0" fontId="16" fillId="0" borderId="0" xfId="2" applyFont="1" applyProtection="1">
      <protection locked="0"/>
    </xf>
    <xf numFmtId="3" fontId="21" fillId="0" borderId="0" xfId="2" applyNumberFormat="1" applyFont="1" applyAlignment="1" applyProtection="1">
      <alignment vertical="center"/>
      <protection locked="0"/>
    </xf>
    <xf numFmtId="3" fontId="7" fillId="6" borderId="0" xfId="2" applyNumberFormat="1" applyFont="1" applyFill="1" applyProtection="1">
      <protection locked="0"/>
    </xf>
    <xf numFmtId="3" fontId="7" fillId="6" borderId="1" xfId="2" applyNumberFormat="1" applyFont="1" applyFill="1" applyBorder="1" applyProtection="1">
      <protection locked="0"/>
    </xf>
    <xf numFmtId="3" fontId="22" fillId="5" borderId="0" xfId="2" applyNumberFormat="1" applyFont="1" applyFill="1" applyAlignment="1" applyProtection="1">
      <alignment horizontal="right"/>
      <protection locked="0"/>
    </xf>
    <xf numFmtId="0" fontId="7" fillId="0" borderId="0" xfId="2" applyFont="1" applyProtection="1">
      <protection locked="0"/>
    </xf>
    <xf numFmtId="3" fontId="23" fillId="6" borderId="0" xfId="2" applyNumberFormat="1" applyFont="1" applyFill="1" applyProtection="1">
      <protection locked="0"/>
    </xf>
    <xf numFmtId="3" fontId="23" fillId="6" borderId="2" xfId="2" applyNumberFormat="1" applyFont="1" applyFill="1" applyBorder="1" applyProtection="1">
      <protection locked="0"/>
    </xf>
    <xf numFmtId="3" fontId="8" fillId="6" borderId="4" xfId="2" applyNumberFormat="1" applyFont="1" applyFill="1" applyBorder="1" applyProtection="1">
      <protection locked="0"/>
    </xf>
    <xf numFmtId="3" fontId="15" fillId="5" borderId="4" xfId="2" applyNumberFormat="1" applyFont="1" applyFill="1" applyBorder="1" applyAlignment="1" applyProtection="1">
      <alignment horizontal="right"/>
      <protection locked="0"/>
    </xf>
    <xf numFmtId="3" fontId="8" fillId="6" borderId="5" xfId="2" applyNumberFormat="1" applyFont="1" applyFill="1" applyBorder="1" applyProtection="1">
      <protection locked="0"/>
    </xf>
    <xf numFmtId="3" fontId="8" fillId="6" borderId="4" xfId="2" applyNumberFormat="1" applyFont="1" applyFill="1" applyBorder="1" applyAlignment="1" applyProtection="1">
      <alignment vertical="center"/>
      <protection locked="0"/>
    </xf>
    <xf numFmtId="3" fontId="24" fillId="6" borderId="4" xfId="2" applyNumberFormat="1" applyFont="1" applyFill="1" applyBorder="1" applyAlignment="1" applyProtection="1">
      <alignment vertical="center"/>
      <protection locked="0"/>
    </xf>
    <xf numFmtId="3" fontId="24" fillId="6" borderId="5" xfId="2" applyNumberFormat="1" applyFont="1" applyFill="1" applyBorder="1" applyAlignment="1" applyProtection="1">
      <alignment vertical="center"/>
      <protection locked="0"/>
    </xf>
    <xf numFmtId="3" fontId="24" fillId="6" borderId="6" xfId="2" applyNumberFormat="1" applyFont="1" applyFill="1" applyBorder="1" applyAlignment="1" applyProtection="1">
      <alignment vertical="center"/>
      <protection locked="0"/>
    </xf>
    <xf numFmtId="3" fontId="24" fillId="0" borderId="4" xfId="2" applyNumberFormat="1" applyFont="1" applyBorder="1" applyAlignment="1" applyProtection="1">
      <alignment vertical="center"/>
      <protection locked="0"/>
    </xf>
    <xf numFmtId="3" fontId="24" fillId="0" borderId="7" xfId="2" applyNumberFormat="1" applyFont="1" applyBorder="1" applyAlignment="1" applyProtection="1">
      <alignment vertical="center"/>
      <protection locked="0"/>
    </xf>
    <xf numFmtId="3" fontId="25" fillId="7" borderId="4" xfId="2" applyNumberFormat="1" applyFont="1" applyFill="1" applyBorder="1" applyAlignment="1" applyProtection="1">
      <alignment vertical="center"/>
      <protection locked="0"/>
    </xf>
    <xf numFmtId="3" fontId="10" fillId="5" borderId="4" xfId="2" applyNumberFormat="1" applyFont="1" applyFill="1" applyBorder="1" applyAlignment="1" applyProtection="1">
      <alignment horizontal="right"/>
      <protection locked="0"/>
    </xf>
    <xf numFmtId="3" fontId="15" fillId="5" borderId="4" xfId="2" applyNumberFormat="1" applyFont="1" applyFill="1" applyBorder="1" applyAlignment="1" applyProtection="1">
      <alignment horizontal="right" vertical="center"/>
      <protection locked="0"/>
    </xf>
    <xf numFmtId="3" fontId="12" fillId="5" borderId="4" xfId="2" applyNumberFormat="1" applyFont="1" applyFill="1" applyBorder="1" applyAlignment="1" applyProtection="1">
      <alignment horizontal="right" vertical="center"/>
      <protection locked="0"/>
    </xf>
    <xf numFmtId="3" fontId="10" fillId="5" borderId="4" xfId="2" applyNumberFormat="1" applyFont="1" applyFill="1" applyBorder="1" applyAlignment="1" applyProtection="1">
      <alignment horizontal="right" vertical="center"/>
      <protection locked="0"/>
    </xf>
    <xf numFmtId="9" fontId="0" fillId="0" borderId="0" xfId="4" applyFont="1" applyAlignment="1" applyProtection="1">
      <alignment vertical="center"/>
      <protection locked="0"/>
    </xf>
    <xf numFmtId="0" fontId="24" fillId="0" borderId="0" xfId="2" applyFont="1" applyAlignment="1" applyProtection="1">
      <alignment vertical="center"/>
      <protection locked="0"/>
    </xf>
    <xf numFmtId="3" fontId="26" fillId="6" borderId="0" xfId="2" applyNumberFormat="1" applyFont="1" applyFill="1" applyAlignment="1" applyProtection="1">
      <alignment vertical="center"/>
      <protection locked="0"/>
    </xf>
    <xf numFmtId="3" fontId="26" fillId="6" borderId="1" xfId="2" applyNumberFormat="1" applyFont="1" applyFill="1" applyBorder="1" applyAlignment="1" applyProtection="1">
      <alignment vertical="center"/>
      <protection locked="0"/>
    </xf>
    <xf numFmtId="3" fontId="26" fillId="6" borderId="2" xfId="2" applyNumberFormat="1" applyFont="1" applyFill="1" applyBorder="1" applyAlignment="1" applyProtection="1">
      <alignment vertical="center"/>
      <protection locked="0"/>
    </xf>
    <xf numFmtId="3" fontId="26" fillId="0" borderId="0" xfId="2" applyNumberFormat="1" applyFont="1" applyAlignment="1" applyProtection="1">
      <alignment vertical="center"/>
      <protection locked="0"/>
    </xf>
    <xf numFmtId="3" fontId="26" fillId="0" borderId="3" xfId="2" applyNumberFormat="1" applyFont="1" applyBorder="1" applyAlignment="1" applyProtection="1">
      <alignment vertical="center"/>
      <protection locked="0"/>
    </xf>
    <xf numFmtId="3" fontId="27" fillId="7" borderId="0" xfId="2" applyNumberFormat="1" applyFont="1" applyFill="1" applyAlignment="1" applyProtection="1">
      <alignment vertical="center"/>
      <protection locked="0"/>
    </xf>
    <xf numFmtId="0" fontId="26" fillId="0" borderId="0" xfId="2" applyFont="1" applyAlignment="1" applyProtection="1">
      <alignment vertical="center"/>
      <protection locked="0"/>
    </xf>
    <xf numFmtId="1" fontId="13" fillId="0" borderId="8" xfId="2" applyNumberFormat="1" applyFont="1" applyBorder="1" applyAlignment="1" applyProtection="1">
      <alignment vertical="center"/>
      <protection locked="0"/>
    </xf>
    <xf numFmtId="176" fontId="13" fillId="0" borderId="8" xfId="2" applyNumberFormat="1" applyFont="1" applyBorder="1" applyAlignment="1" applyProtection="1">
      <alignment vertical="center"/>
      <protection locked="0"/>
    </xf>
    <xf numFmtId="1" fontId="13" fillId="5" borderId="8" xfId="2" applyNumberFormat="1" applyFont="1" applyFill="1" applyBorder="1" applyAlignment="1" applyProtection="1">
      <alignment vertical="center"/>
      <protection locked="0"/>
    </xf>
    <xf numFmtId="1" fontId="13" fillId="0" borderId="0" xfId="2" applyNumberFormat="1" applyFont="1" applyAlignment="1" applyProtection="1">
      <alignment horizontal="right" vertical="center"/>
      <protection locked="0"/>
    </xf>
    <xf numFmtId="1" fontId="13" fillId="0" borderId="0" xfId="2" applyNumberFormat="1" applyFont="1" applyAlignment="1" applyProtection="1">
      <alignment vertical="center"/>
      <protection locked="0"/>
    </xf>
    <xf numFmtId="177" fontId="13" fillId="0" borderId="0" xfId="2" applyNumberFormat="1" applyFont="1" applyAlignment="1" applyProtection="1">
      <alignment vertical="center"/>
      <protection locked="0"/>
    </xf>
    <xf numFmtId="3" fontId="6" fillId="0" borderId="0" xfId="2" applyNumberFormat="1" applyFont="1" applyProtection="1">
      <protection locked="0"/>
    </xf>
    <xf numFmtId="3" fontId="8" fillId="6" borderId="10" xfId="2" applyNumberFormat="1" applyFont="1" applyFill="1" applyBorder="1" applyProtection="1">
      <protection locked="0"/>
    </xf>
    <xf numFmtId="3" fontId="11" fillId="5" borderId="10" xfId="2" applyNumberFormat="1" applyFont="1" applyFill="1" applyBorder="1" applyAlignment="1" applyProtection="1">
      <alignment horizontal="right"/>
      <protection locked="0"/>
    </xf>
    <xf numFmtId="3" fontId="8" fillId="6" borderId="11" xfId="2" applyNumberFormat="1" applyFont="1" applyFill="1" applyBorder="1" applyProtection="1">
      <protection locked="0"/>
    </xf>
    <xf numFmtId="3" fontId="8" fillId="6" borderId="10" xfId="2" applyNumberFormat="1" applyFont="1" applyFill="1" applyBorder="1" applyAlignment="1" applyProtection="1">
      <alignment vertical="center"/>
      <protection locked="0"/>
    </xf>
    <xf numFmtId="3" fontId="7" fillId="6" borderId="0" xfId="2" applyNumberFormat="1" applyFont="1" applyFill="1" applyAlignment="1" applyProtection="1">
      <alignment vertical="center"/>
      <protection locked="0"/>
    </xf>
    <xf numFmtId="3" fontId="7" fillId="6" borderId="1" xfId="2" applyNumberFormat="1" applyFont="1" applyFill="1" applyBorder="1" applyAlignment="1" applyProtection="1">
      <alignment vertical="center"/>
      <protection locked="0"/>
    </xf>
    <xf numFmtId="3" fontId="7" fillId="6" borderId="2" xfId="2" applyNumberFormat="1" applyFont="1" applyFill="1" applyBorder="1" applyAlignment="1" applyProtection="1">
      <alignment vertical="center"/>
      <protection locked="0"/>
    </xf>
    <xf numFmtId="3" fontId="7" fillId="0" borderId="3" xfId="2" applyNumberFormat="1" applyFont="1" applyBorder="1" applyAlignment="1" applyProtection="1">
      <alignment vertical="center"/>
      <protection locked="0"/>
    </xf>
    <xf numFmtId="3" fontId="17" fillId="7" borderId="0" xfId="2" applyNumberFormat="1" applyFont="1" applyFill="1" applyAlignment="1" applyProtection="1">
      <alignment vertical="center"/>
      <protection locked="0"/>
    </xf>
    <xf numFmtId="3" fontId="8" fillId="6" borderId="12" xfId="2" applyNumberFormat="1" applyFont="1" applyFill="1" applyBorder="1" applyAlignment="1" applyProtection="1">
      <alignment vertical="center"/>
      <protection locked="0"/>
    </xf>
    <xf numFmtId="3" fontId="8" fillId="6" borderId="13" xfId="2" applyNumberFormat="1" applyFont="1" applyFill="1" applyBorder="1" applyAlignment="1" applyProtection="1">
      <alignment vertical="center"/>
      <protection locked="0"/>
    </xf>
    <xf numFmtId="3" fontId="8" fillId="6" borderId="14" xfId="2" applyNumberFormat="1" applyFont="1" applyFill="1" applyBorder="1" applyAlignment="1" applyProtection="1">
      <alignment vertical="center"/>
      <protection locked="0"/>
    </xf>
    <xf numFmtId="3" fontId="8" fillId="0" borderId="12" xfId="2" applyNumberFormat="1" applyFont="1" applyBorder="1" applyAlignment="1" applyProtection="1">
      <alignment vertical="center"/>
      <protection locked="0"/>
    </xf>
    <xf numFmtId="3" fontId="8" fillId="0" borderId="15" xfId="2" applyNumberFormat="1" applyFont="1" applyBorder="1" applyAlignment="1" applyProtection="1">
      <alignment vertical="center"/>
      <protection locked="0"/>
    </xf>
    <xf numFmtId="3" fontId="20" fillId="7" borderId="12" xfId="2" applyNumberFormat="1" applyFont="1" applyFill="1" applyBorder="1" applyAlignment="1" applyProtection="1">
      <alignment vertical="center"/>
      <protection locked="0"/>
    </xf>
    <xf numFmtId="0" fontId="5" fillId="0" borderId="12" xfId="2" applyBorder="1" applyAlignment="1" applyProtection="1">
      <alignment horizontal="center" vertical="center"/>
      <protection locked="0"/>
    </xf>
    <xf numFmtId="3" fontId="10" fillId="5" borderId="12" xfId="2" applyNumberFormat="1" applyFont="1" applyFill="1" applyBorder="1" applyAlignment="1" applyProtection="1">
      <alignment horizontal="right"/>
      <protection locked="0"/>
    </xf>
    <xf numFmtId="3" fontId="11" fillId="5" borderId="12" xfId="2" applyNumberFormat="1" applyFont="1" applyFill="1" applyBorder="1" applyAlignment="1" applyProtection="1">
      <alignment horizontal="right" vertical="center"/>
      <protection locked="0"/>
    </xf>
    <xf numFmtId="3" fontId="12" fillId="5" borderId="12" xfId="2" applyNumberFormat="1" applyFont="1" applyFill="1" applyBorder="1" applyAlignment="1" applyProtection="1">
      <alignment horizontal="right" vertical="center"/>
      <protection locked="0"/>
    </xf>
    <xf numFmtId="3" fontId="10" fillId="5" borderId="12" xfId="2" applyNumberFormat="1" applyFont="1" applyFill="1" applyBorder="1" applyAlignment="1" applyProtection="1">
      <alignment horizontal="right" vertical="center"/>
      <protection locked="0"/>
    </xf>
    <xf numFmtId="3" fontId="5" fillId="6" borderId="0" xfId="2" applyNumberFormat="1" applyFill="1" applyAlignment="1" applyProtection="1">
      <alignment vertical="center"/>
      <protection locked="0"/>
    </xf>
    <xf numFmtId="3" fontId="5" fillId="6" borderId="1" xfId="2" applyNumberFormat="1" applyFill="1" applyBorder="1" applyAlignment="1" applyProtection="1">
      <alignment vertical="center"/>
      <protection locked="0"/>
    </xf>
    <xf numFmtId="3" fontId="5" fillId="6" borderId="2" xfId="2" applyNumberFormat="1" applyFill="1" applyBorder="1" applyAlignment="1" applyProtection="1">
      <alignment vertical="center"/>
      <protection locked="0"/>
    </xf>
    <xf numFmtId="3" fontId="5" fillId="6" borderId="0" xfId="2" applyNumberFormat="1" applyFill="1" applyProtection="1">
      <protection locked="0"/>
    </xf>
    <xf numFmtId="3" fontId="5" fillId="6" borderId="1" xfId="2" applyNumberFormat="1" applyFill="1" applyBorder="1" applyProtection="1">
      <protection locked="0"/>
    </xf>
    <xf numFmtId="3" fontId="5" fillId="6" borderId="2" xfId="2" applyNumberFormat="1" applyFill="1" applyBorder="1" applyProtection="1">
      <protection locked="0"/>
    </xf>
    <xf numFmtId="3" fontId="5" fillId="0" borderId="3" xfId="2" applyNumberFormat="1" applyBorder="1" applyProtection="1">
      <protection locked="0"/>
    </xf>
    <xf numFmtId="3" fontId="9" fillId="7" borderId="0" xfId="2" applyNumberFormat="1" applyFont="1" applyFill="1" applyProtection="1">
      <protection locked="0"/>
    </xf>
    <xf numFmtId="0" fontId="5" fillId="0" borderId="16" xfId="2" applyBorder="1" applyAlignment="1" applyProtection="1">
      <alignment horizontal="center" vertical="center"/>
      <protection locked="0"/>
    </xf>
    <xf numFmtId="3" fontId="24" fillId="6" borderId="4" xfId="2" applyNumberFormat="1" applyFont="1" applyFill="1" applyBorder="1" applyAlignment="1" applyProtection="1">
      <alignment horizontal="right" vertical="center"/>
      <protection locked="0"/>
    </xf>
    <xf numFmtId="3" fontId="24" fillId="6" borderId="5" xfId="2" applyNumberFormat="1" applyFont="1" applyFill="1" applyBorder="1" applyAlignment="1" applyProtection="1">
      <alignment horizontal="right" vertical="center"/>
      <protection locked="0"/>
    </xf>
    <xf numFmtId="3" fontId="24" fillId="6" borderId="6" xfId="2" applyNumberFormat="1" applyFont="1" applyFill="1" applyBorder="1" applyAlignment="1" applyProtection="1">
      <alignment horizontal="right" vertical="center"/>
      <protection locked="0"/>
    </xf>
    <xf numFmtId="3" fontId="24" fillId="0" borderId="4" xfId="2" applyNumberFormat="1" applyFont="1" applyBorder="1" applyAlignment="1" applyProtection="1">
      <alignment horizontal="right" vertical="center"/>
      <protection locked="0"/>
    </xf>
    <xf numFmtId="3" fontId="24" fillId="0" borderId="7" xfId="2" applyNumberFormat="1" applyFont="1" applyBorder="1" applyAlignment="1" applyProtection="1">
      <alignment horizontal="right" vertical="center"/>
      <protection locked="0"/>
    </xf>
    <xf numFmtId="3" fontId="25" fillId="7" borderId="4" xfId="2" applyNumberFormat="1" applyFont="1" applyFill="1" applyBorder="1" applyAlignment="1" applyProtection="1">
      <alignment horizontal="right" vertical="center"/>
      <protection locked="0"/>
    </xf>
    <xf numFmtId="3" fontId="26" fillId="6" borderId="10" xfId="2" applyNumberFormat="1" applyFont="1" applyFill="1" applyBorder="1" applyAlignment="1" applyProtection="1">
      <alignment vertical="center"/>
      <protection locked="0"/>
    </xf>
    <xf numFmtId="3" fontId="26" fillId="6" borderId="11" xfId="2" applyNumberFormat="1" applyFont="1" applyFill="1" applyBorder="1" applyAlignment="1" applyProtection="1">
      <alignment vertical="center"/>
      <protection locked="0"/>
    </xf>
    <xf numFmtId="3" fontId="26" fillId="6" borderId="17" xfId="2" applyNumberFormat="1" applyFont="1" applyFill="1" applyBorder="1" applyAlignment="1" applyProtection="1">
      <alignment vertical="center"/>
      <protection locked="0"/>
    </xf>
    <xf numFmtId="3" fontId="26" fillId="0" borderId="10" xfId="2" applyNumberFormat="1" applyFont="1" applyBorder="1" applyAlignment="1" applyProtection="1">
      <alignment vertical="center"/>
      <protection locked="0"/>
    </xf>
    <xf numFmtId="3" fontId="26" fillId="0" borderId="18" xfId="2" applyNumberFormat="1" applyFont="1" applyBorder="1" applyAlignment="1" applyProtection="1">
      <alignment vertical="center"/>
      <protection locked="0"/>
    </xf>
    <xf numFmtId="3" fontId="27" fillId="7" borderId="10" xfId="2" applyNumberFormat="1" applyFont="1" applyFill="1" applyBorder="1" applyAlignment="1" applyProtection="1">
      <alignment vertical="center"/>
      <protection locked="0"/>
    </xf>
    <xf numFmtId="3" fontId="10" fillId="5" borderId="10" xfId="2" applyNumberFormat="1" applyFont="1" applyFill="1" applyBorder="1" applyAlignment="1" applyProtection="1">
      <alignment horizontal="right"/>
      <protection locked="0"/>
    </xf>
    <xf numFmtId="3" fontId="11" fillId="5" borderId="10" xfId="2" applyNumberFormat="1" applyFont="1" applyFill="1" applyBorder="1" applyAlignment="1" applyProtection="1">
      <alignment horizontal="right" vertical="center"/>
      <protection locked="0"/>
    </xf>
    <xf numFmtId="3" fontId="12" fillId="5" borderId="10" xfId="2" applyNumberFormat="1" applyFont="1" applyFill="1" applyBorder="1" applyAlignment="1" applyProtection="1">
      <alignment horizontal="right" vertical="center"/>
      <protection locked="0"/>
    </xf>
    <xf numFmtId="3" fontId="10" fillId="5" borderId="10" xfId="2" applyNumberFormat="1" applyFont="1" applyFill="1" applyBorder="1" applyAlignment="1" applyProtection="1">
      <alignment horizontal="right" vertical="center"/>
      <protection locked="0"/>
    </xf>
    <xf numFmtId="3" fontId="13" fillId="6" borderId="19" xfId="2" applyNumberFormat="1" applyFont="1" applyFill="1" applyBorder="1" applyProtection="1">
      <protection locked="0"/>
    </xf>
    <xf numFmtId="3" fontId="11" fillId="5" borderId="19" xfId="2" applyNumberFormat="1" applyFont="1" applyFill="1" applyBorder="1" applyAlignment="1" applyProtection="1">
      <alignment horizontal="right"/>
      <protection locked="0"/>
    </xf>
    <xf numFmtId="3" fontId="13" fillId="6" borderId="20" xfId="2" applyNumberFormat="1" applyFont="1" applyFill="1" applyBorder="1" applyProtection="1">
      <protection locked="0"/>
    </xf>
    <xf numFmtId="3" fontId="13" fillId="6" borderId="19" xfId="2" applyNumberFormat="1" applyFont="1" applyFill="1" applyBorder="1" applyAlignment="1" applyProtection="1">
      <alignment vertical="center"/>
      <protection locked="0"/>
    </xf>
    <xf numFmtId="3" fontId="29" fillId="6" borderId="19" xfId="2" applyNumberFormat="1" applyFont="1" applyFill="1" applyBorder="1" applyAlignment="1" applyProtection="1">
      <alignment vertical="center"/>
      <protection locked="0"/>
    </xf>
    <xf numFmtId="3" fontId="29" fillId="6" borderId="20" xfId="2" applyNumberFormat="1" applyFont="1" applyFill="1" applyBorder="1" applyAlignment="1" applyProtection="1">
      <alignment vertical="center"/>
      <protection locked="0"/>
    </xf>
    <xf numFmtId="3" fontId="29" fillId="6" borderId="21" xfId="2" applyNumberFormat="1" applyFont="1" applyFill="1" applyBorder="1" applyAlignment="1" applyProtection="1">
      <alignment vertical="center"/>
      <protection locked="0"/>
    </xf>
    <xf numFmtId="3" fontId="29" fillId="0" borderId="8" xfId="2" applyNumberFormat="1" applyFont="1" applyBorder="1" applyAlignment="1" applyProtection="1">
      <alignment vertical="center"/>
      <protection locked="0"/>
    </xf>
    <xf numFmtId="3" fontId="29" fillId="0" borderId="9" xfId="2" applyNumberFormat="1" applyFont="1" applyBorder="1" applyAlignment="1" applyProtection="1">
      <alignment vertical="center"/>
      <protection locked="0"/>
    </xf>
    <xf numFmtId="3" fontId="30" fillId="7" borderId="8" xfId="2" applyNumberFormat="1" applyFont="1" applyFill="1" applyBorder="1" applyAlignment="1" applyProtection="1">
      <alignment vertical="center"/>
      <protection locked="0"/>
    </xf>
    <xf numFmtId="0" fontId="26" fillId="0" borderId="19" xfId="2" applyFont="1" applyBorder="1" applyAlignment="1" applyProtection="1">
      <alignment horizontal="center" vertical="center"/>
      <protection locked="0"/>
    </xf>
    <xf numFmtId="3" fontId="10" fillId="5" borderId="19" xfId="2" applyNumberFormat="1" applyFont="1" applyFill="1" applyBorder="1" applyAlignment="1" applyProtection="1">
      <alignment horizontal="right"/>
      <protection locked="0"/>
    </xf>
    <xf numFmtId="3" fontId="11" fillId="5" borderId="19" xfId="2" applyNumberFormat="1" applyFont="1" applyFill="1" applyBorder="1" applyAlignment="1" applyProtection="1">
      <alignment horizontal="right" vertical="center"/>
      <protection locked="0"/>
    </xf>
    <xf numFmtId="3" fontId="7" fillId="0" borderId="22" xfId="2" applyNumberFormat="1" applyFont="1" applyBorder="1" applyAlignment="1" applyProtection="1">
      <alignment vertical="center"/>
      <protection locked="0"/>
    </xf>
    <xf numFmtId="3" fontId="7" fillId="0" borderId="23" xfId="2" applyNumberFormat="1" applyFont="1" applyBorder="1" applyAlignment="1" applyProtection="1">
      <alignment vertical="center"/>
      <protection locked="0"/>
    </xf>
    <xf numFmtId="0" fontId="24" fillId="0" borderId="0" xfId="2" applyFont="1" applyAlignment="1" applyProtection="1">
      <alignment horizontal="center" vertical="center"/>
      <protection locked="0"/>
    </xf>
    <xf numFmtId="3" fontId="5" fillId="0" borderId="0" xfId="2" applyNumberFormat="1" applyAlignment="1" applyProtection="1">
      <alignment vertical="center"/>
      <protection locked="0"/>
    </xf>
    <xf numFmtId="3" fontId="5" fillId="0" borderId="3" xfId="2" applyNumberFormat="1" applyBorder="1" applyAlignment="1" applyProtection="1">
      <alignment vertical="center"/>
      <protection locked="0"/>
    </xf>
    <xf numFmtId="3" fontId="9" fillId="7" borderId="0" xfId="2" applyNumberFormat="1" applyFont="1" applyFill="1" applyAlignment="1" applyProtection="1">
      <alignment vertical="center"/>
      <protection locked="0"/>
    </xf>
    <xf numFmtId="172" fontId="5" fillId="0" borderId="0" xfId="2" applyNumberFormat="1" applyProtection="1">
      <protection locked="0"/>
    </xf>
    <xf numFmtId="3" fontId="31" fillId="0" borderId="10" xfId="2" applyNumberFormat="1" applyFont="1" applyBorder="1" applyAlignment="1" applyProtection="1">
      <alignment vertical="center"/>
      <protection locked="0"/>
    </xf>
    <xf numFmtId="3" fontId="13" fillId="6" borderId="8" xfId="2" applyNumberFormat="1" applyFont="1" applyFill="1" applyBorder="1" applyProtection="1">
      <protection locked="0"/>
    </xf>
    <xf numFmtId="3" fontId="29" fillId="5" borderId="8" xfId="2" applyNumberFormat="1" applyFont="1" applyFill="1" applyBorder="1" applyAlignment="1" applyProtection="1">
      <alignment horizontal="right"/>
      <protection locked="0"/>
    </xf>
    <xf numFmtId="3" fontId="13" fillId="6" borderId="24" xfId="2" applyNumberFormat="1" applyFont="1" applyFill="1" applyBorder="1" applyProtection="1">
      <protection locked="0"/>
    </xf>
    <xf numFmtId="3" fontId="13" fillId="6" borderId="8" xfId="2" applyNumberFormat="1" applyFont="1" applyFill="1" applyBorder="1" applyAlignment="1" applyProtection="1">
      <alignment vertical="center"/>
      <protection locked="0"/>
    </xf>
    <xf numFmtId="3" fontId="29" fillId="6" borderId="8" xfId="2" applyNumberFormat="1" applyFont="1" applyFill="1" applyBorder="1" applyAlignment="1" applyProtection="1">
      <alignment vertical="center"/>
      <protection locked="0"/>
    </xf>
    <xf numFmtId="3" fontId="29" fillId="6" borderId="24" xfId="2" applyNumberFormat="1" applyFont="1" applyFill="1" applyBorder="1" applyAlignment="1" applyProtection="1">
      <alignment vertical="center"/>
      <protection locked="0"/>
    </xf>
    <xf numFmtId="3" fontId="29" fillId="6" borderId="25" xfId="2" applyNumberFormat="1" applyFont="1" applyFill="1" applyBorder="1" applyAlignment="1" applyProtection="1">
      <alignment vertical="center"/>
      <protection locked="0"/>
    </xf>
    <xf numFmtId="0" fontId="5" fillId="0" borderId="19" xfId="2" applyBorder="1" applyAlignment="1" applyProtection="1">
      <alignment horizontal="center" vertical="center"/>
      <protection locked="0"/>
    </xf>
    <xf numFmtId="3" fontId="10" fillId="5" borderId="8" xfId="2" applyNumberFormat="1" applyFont="1" applyFill="1" applyBorder="1" applyAlignment="1" applyProtection="1">
      <alignment horizontal="right"/>
      <protection locked="0"/>
    </xf>
    <xf numFmtId="3" fontId="29" fillId="5" borderId="8" xfId="2" applyNumberFormat="1" applyFont="1" applyFill="1" applyBorder="1" applyAlignment="1" applyProtection="1">
      <alignment horizontal="right" vertical="center"/>
      <protection locked="0"/>
    </xf>
    <xf numFmtId="3" fontId="16" fillId="11" borderId="0" xfId="2" applyNumberFormat="1" applyFont="1" applyFill="1" applyAlignment="1" applyProtection="1">
      <alignment vertical="center"/>
      <protection locked="0"/>
    </xf>
    <xf numFmtId="3" fontId="16" fillId="0" borderId="0" xfId="2" applyNumberFormat="1" applyFont="1" applyAlignment="1" applyProtection="1">
      <alignment vertical="center"/>
      <protection locked="0"/>
    </xf>
    <xf numFmtId="3" fontId="15" fillId="5" borderId="0" xfId="2" applyNumberFormat="1" applyFont="1" applyFill="1" applyAlignment="1" applyProtection="1">
      <alignment horizontal="right"/>
      <protection locked="0"/>
    </xf>
    <xf numFmtId="3" fontId="15" fillId="6" borderId="0" xfId="2" applyNumberFormat="1" applyFont="1" applyFill="1" applyAlignment="1" applyProtection="1">
      <alignment vertical="center"/>
      <protection locked="0"/>
    </xf>
    <xf numFmtId="3" fontId="15" fillId="6" borderId="1" xfId="2" applyNumberFormat="1" applyFont="1" applyFill="1" applyBorder="1" applyAlignment="1" applyProtection="1">
      <alignment vertical="center"/>
      <protection locked="0"/>
    </xf>
    <xf numFmtId="3" fontId="15" fillId="6" borderId="2" xfId="2" applyNumberFormat="1" applyFont="1" applyFill="1" applyBorder="1" applyAlignment="1" applyProtection="1">
      <alignment vertical="center"/>
      <protection locked="0"/>
    </xf>
    <xf numFmtId="3" fontId="15" fillId="0" borderId="0" xfId="2" applyNumberFormat="1" applyFont="1" applyAlignment="1" applyProtection="1">
      <alignment vertical="center"/>
      <protection locked="0"/>
    </xf>
    <xf numFmtId="3" fontId="15" fillId="0" borderId="3" xfId="2" applyNumberFormat="1" applyFont="1" applyBorder="1" applyAlignment="1" applyProtection="1">
      <alignment vertical="center"/>
      <protection locked="0"/>
    </xf>
    <xf numFmtId="3" fontId="15" fillId="11" borderId="0" xfId="2" applyNumberFormat="1" applyFont="1" applyFill="1" applyAlignment="1" applyProtection="1">
      <alignment vertical="center"/>
      <protection locked="0"/>
    </xf>
    <xf numFmtId="3" fontId="25" fillId="7" borderId="0" xfId="2" applyNumberFormat="1" applyFont="1" applyFill="1" applyAlignment="1" applyProtection="1">
      <alignment vertical="center"/>
      <protection locked="0"/>
    </xf>
    <xf numFmtId="3" fontId="15" fillId="5" borderId="0" xfId="2" applyNumberFormat="1" applyFont="1" applyFill="1" applyAlignment="1" applyProtection="1">
      <alignment horizontal="right" vertical="center"/>
      <protection locked="0"/>
    </xf>
    <xf numFmtId="0" fontId="11" fillId="0" borderId="0" xfId="2" applyFont="1" applyAlignment="1" applyProtection="1">
      <alignment vertical="center"/>
      <protection locked="0"/>
    </xf>
    <xf numFmtId="0" fontId="6" fillId="0" borderId="0" xfId="2" applyFont="1" applyAlignment="1" applyProtection="1">
      <alignment vertical="center"/>
      <protection locked="0"/>
    </xf>
    <xf numFmtId="3" fontId="26" fillId="11" borderId="10" xfId="2" applyNumberFormat="1" applyFont="1" applyFill="1" applyBorder="1" applyAlignment="1" applyProtection="1">
      <alignment vertical="center"/>
      <protection locked="0"/>
    </xf>
    <xf numFmtId="3" fontId="11" fillId="0" borderId="0" xfId="2" applyNumberFormat="1" applyFont="1" applyAlignment="1" applyProtection="1">
      <alignment vertical="center"/>
      <protection locked="0"/>
    </xf>
    <xf numFmtId="0" fontId="8" fillId="6" borderId="0" xfId="2" applyFont="1" applyFill="1"/>
    <xf numFmtId="0" fontId="11" fillId="5" borderId="0" xfId="2" applyFont="1" applyFill="1" applyAlignment="1">
      <alignment horizontal="right"/>
    </xf>
    <xf numFmtId="0" fontId="5" fillId="6" borderId="0" xfId="2" applyFill="1"/>
    <xf numFmtId="0" fontId="5" fillId="6" borderId="1" xfId="2" applyFill="1" applyBorder="1"/>
    <xf numFmtId="0" fontId="5" fillId="6" borderId="0" xfId="2" applyFill="1" applyAlignment="1">
      <alignment vertical="center"/>
    </xf>
    <xf numFmtId="0" fontId="5" fillId="6" borderId="2" xfId="2" applyFill="1" applyBorder="1" applyAlignment="1">
      <alignment vertical="center"/>
    </xf>
    <xf numFmtId="0" fontId="5" fillId="0" borderId="0" xfId="2" applyAlignment="1">
      <alignment vertical="center"/>
    </xf>
    <xf numFmtId="0" fontId="5" fillId="0" borderId="3" xfId="2" applyBorder="1" applyAlignment="1">
      <alignment vertical="center"/>
    </xf>
    <xf numFmtId="0" fontId="32" fillId="7" borderId="0" xfId="2" applyFont="1" applyFill="1" applyAlignment="1">
      <alignment vertical="center"/>
    </xf>
    <xf numFmtId="0" fontId="5" fillId="0" borderId="0" xfId="2" applyAlignment="1">
      <alignment horizontal="center"/>
    </xf>
    <xf numFmtId="0" fontId="10" fillId="5" borderId="0" xfId="2" applyFont="1" applyFill="1" applyAlignment="1">
      <alignment horizontal="right"/>
    </xf>
    <xf numFmtId="0" fontId="11" fillId="5" borderId="0" xfId="2" applyFont="1" applyFill="1" applyAlignment="1">
      <alignment horizontal="right" vertical="center"/>
    </xf>
    <xf numFmtId="0" fontId="12" fillId="5" borderId="0" xfId="2" applyFont="1" applyFill="1" applyAlignment="1">
      <alignment horizontal="right" vertical="center"/>
    </xf>
    <xf numFmtId="0" fontId="10" fillId="5" borderId="0" xfId="2" applyFont="1" applyFill="1" applyAlignment="1">
      <alignment horizontal="right" vertical="center"/>
    </xf>
    <xf numFmtId="1" fontId="8" fillId="6" borderId="0" xfId="2" applyNumberFormat="1" applyFont="1" applyFill="1" applyAlignment="1" applyProtection="1">
      <alignment vertical="center"/>
      <protection locked="0"/>
    </xf>
    <xf numFmtId="1" fontId="8" fillId="5" borderId="22" xfId="2" applyNumberFormat="1" applyFont="1" applyFill="1" applyBorder="1" applyAlignment="1" applyProtection="1">
      <alignment vertical="center"/>
      <protection locked="0"/>
    </xf>
    <xf numFmtId="1" fontId="8" fillId="6" borderId="1" xfId="2" applyNumberFormat="1" applyFont="1" applyFill="1" applyBorder="1" applyAlignment="1" applyProtection="1">
      <alignment vertical="center"/>
      <protection locked="0"/>
    </xf>
    <xf numFmtId="1" fontId="8" fillId="6" borderId="2" xfId="2" applyNumberFormat="1" applyFont="1" applyFill="1" applyBorder="1" applyAlignment="1" applyProtection="1">
      <alignment vertical="center"/>
      <protection locked="0"/>
    </xf>
    <xf numFmtId="1" fontId="8" fillId="0" borderId="0" xfId="2" applyNumberFormat="1" applyFont="1" applyAlignment="1" applyProtection="1">
      <alignment vertical="center"/>
      <protection locked="0"/>
    </xf>
    <xf numFmtId="1" fontId="8" fillId="0" borderId="3" xfId="2" applyNumberFormat="1" applyFont="1" applyBorder="1" applyAlignment="1" applyProtection="1">
      <alignment vertical="center"/>
      <protection locked="0"/>
    </xf>
    <xf numFmtId="1" fontId="21" fillId="7" borderId="0" xfId="2" applyNumberFormat="1" applyFont="1" applyFill="1" applyAlignment="1" applyProtection="1">
      <alignment vertical="center"/>
      <protection locked="0"/>
    </xf>
    <xf numFmtId="1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2" applyFont="1" applyAlignment="1" applyProtection="1">
      <alignment vertical="center"/>
      <protection locked="0"/>
    </xf>
    <xf numFmtId="0" fontId="7" fillId="6" borderId="0" xfId="2" applyFont="1" applyFill="1" applyProtection="1">
      <protection locked="0"/>
    </xf>
    <xf numFmtId="0" fontId="16" fillId="5" borderId="0" xfId="2" applyFont="1" applyFill="1" applyAlignment="1" applyProtection="1">
      <alignment horizontal="right"/>
      <protection locked="0"/>
    </xf>
    <xf numFmtId="0" fontId="7" fillId="6" borderId="1" xfId="2" applyFont="1" applyFill="1" applyBorder="1" applyProtection="1">
      <protection locked="0"/>
    </xf>
    <xf numFmtId="0" fontId="7" fillId="6" borderId="0" xfId="2" applyFont="1" applyFill="1" applyAlignment="1" applyProtection="1">
      <alignment vertical="center"/>
      <protection locked="0"/>
    </xf>
    <xf numFmtId="0" fontId="7" fillId="0" borderId="0" xfId="2" applyFont="1" applyAlignment="1" applyProtection="1">
      <alignment horizontal="center" vertical="center"/>
      <protection locked="0"/>
    </xf>
    <xf numFmtId="0" fontId="10" fillId="5" borderId="0" xfId="2" applyFont="1" applyFill="1" applyAlignment="1" applyProtection="1">
      <alignment horizontal="right"/>
      <protection locked="0"/>
    </xf>
    <xf numFmtId="0" fontId="16" fillId="5" borderId="0" xfId="2" applyFont="1" applyFill="1" applyAlignment="1" applyProtection="1">
      <alignment horizontal="right" vertical="center"/>
      <protection locked="0"/>
    </xf>
    <xf numFmtId="165" fontId="13" fillId="6" borderId="0" xfId="2" applyNumberFormat="1" applyFont="1" applyFill="1" applyProtection="1">
      <protection locked="0"/>
    </xf>
    <xf numFmtId="0" fontId="15" fillId="5" borderId="0" xfId="2" applyFont="1" applyFill="1" applyAlignment="1" applyProtection="1">
      <alignment horizontal="right"/>
      <protection locked="0"/>
    </xf>
    <xf numFmtId="165" fontId="13" fillId="6" borderId="1" xfId="2" applyNumberFormat="1" applyFont="1" applyFill="1" applyBorder="1" applyProtection="1">
      <protection locked="0"/>
    </xf>
    <xf numFmtId="165" fontId="13" fillId="6" borderId="0" xfId="2" applyNumberFormat="1" applyFont="1" applyFill="1" applyAlignment="1" applyProtection="1">
      <alignment vertical="center"/>
      <protection locked="0"/>
    </xf>
    <xf numFmtId="165" fontId="6" fillId="6" borderId="0" xfId="2" applyNumberFormat="1" applyFont="1" applyFill="1" applyAlignment="1" applyProtection="1">
      <alignment vertical="center"/>
      <protection locked="0"/>
    </xf>
    <xf numFmtId="165" fontId="6" fillId="6" borderId="1" xfId="2" applyNumberFormat="1" applyFont="1" applyFill="1" applyBorder="1" applyAlignment="1" applyProtection="1">
      <alignment vertical="center"/>
      <protection locked="0"/>
    </xf>
    <xf numFmtId="165" fontId="6" fillId="6" borderId="2" xfId="2" applyNumberFormat="1" applyFont="1" applyFill="1" applyBorder="1" applyAlignment="1" applyProtection="1">
      <alignment vertical="center"/>
      <protection locked="0"/>
    </xf>
    <xf numFmtId="165" fontId="6" fillId="0" borderId="3" xfId="2" applyNumberFormat="1" applyFont="1" applyBorder="1" applyAlignment="1" applyProtection="1">
      <alignment vertical="center"/>
      <protection locked="0"/>
    </xf>
    <xf numFmtId="0" fontId="15" fillId="5" borderId="0" xfId="2" applyFont="1" applyFill="1" applyAlignment="1" applyProtection="1">
      <alignment horizontal="right" vertical="center"/>
      <protection locked="0"/>
    </xf>
    <xf numFmtId="3" fontId="22" fillId="6" borderId="0" xfId="2" applyNumberFormat="1" applyFont="1" applyFill="1" applyProtection="1">
      <protection locked="0"/>
    </xf>
    <xf numFmtId="3" fontId="22" fillId="6" borderId="1" xfId="2" applyNumberFormat="1" applyFont="1" applyFill="1" applyBorder="1" applyProtection="1">
      <protection locked="0"/>
    </xf>
    <xf numFmtId="3" fontId="22" fillId="6" borderId="0" xfId="2" applyNumberFormat="1" applyFont="1" applyFill="1" applyAlignment="1" applyProtection="1">
      <alignment vertical="center"/>
      <protection locked="0"/>
    </xf>
    <xf numFmtId="3" fontId="22" fillId="6" borderId="1" xfId="2" applyNumberFormat="1" applyFont="1" applyFill="1" applyBorder="1" applyAlignment="1" applyProtection="1">
      <alignment vertical="center"/>
      <protection locked="0"/>
    </xf>
    <xf numFmtId="3" fontId="22" fillId="6" borderId="2" xfId="2" applyNumberFormat="1" applyFont="1" applyFill="1" applyBorder="1" applyAlignment="1" applyProtection="1">
      <alignment vertical="center"/>
      <protection locked="0"/>
    </xf>
    <xf numFmtId="3" fontId="22" fillId="0" borderId="0" xfId="2" applyNumberFormat="1" applyFont="1" applyAlignment="1" applyProtection="1">
      <alignment vertical="center"/>
      <protection locked="0"/>
    </xf>
    <xf numFmtId="3" fontId="22" fillId="0" borderId="3" xfId="2" applyNumberFormat="1" applyFont="1" applyBorder="1" applyAlignment="1" applyProtection="1">
      <alignment vertical="center"/>
      <protection locked="0"/>
    </xf>
    <xf numFmtId="3" fontId="33" fillId="7" borderId="0" xfId="2" applyNumberFormat="1" applyFont="1" applyFill="1" applyAlignment="1" applyProtection="1">
      <alignment vertical="center"/>
      <protection locked="0"/>
    </xf>
    <xf numFmtId="0" fontId="8" fillId="6" borderId="0" xfId="2" applyFont="1" applyFill="1" applyProtection="1">
      <protection locked="0"/>
    </xf>
    <xf numFmtId="0" fontId="11" fillId="5" borderId="0" xfId="2" applyFont="1" applyFill="1" applyAlignment="1" applyProtection="1">
      <alignment horizontal="right"/>
      <protection locked="0"/>
    </xf>
    <xf numFmtId="0" fontId="8" fillId="6" borderId="1" xfId="2" applyFont="1" applyFill="1" applyBorder="1" applyProtection="1">
      <protection locked="0"/>
    </xf>
    <xf numFmtId="0" fontId="8" fillId="6" borderId="0" xfId="2" applyFont="1" applyFill="1" applyAlignment="1" applyProtection="1">
      <alignment vertical="center"/>
      <protection locked="0"/>
    </xf>
    <xf numFmtId="0" fontId="5" fillId="6" borderId="0" xfId="2" applyFill="1" applyAlignment="1" applyProtection="1">
      <alignment vertical="center"/>
      <protection locked="0"/>
    </xf>
    <xf numFmtId="0" fontId="5" fillId="6" borderId="1" xfId="2" applyFill="1" applyBorder="1" applyAlignment="1" applyProtection="1">
      <alignment vertical="center"/>
      <protection locked="0"/>
    </xf>
    <xf numFmtId="0" fontId="5" fillId="6" borderId="2" xfId="2" applyFill="1" applyBorder="1" applyAlignment="1" applyProtection="1">
      <alignment vertical="center"/>
      <protection locked="0"/>
    </xf>
    <xf numFmtId="0" fontId="5" fillId="0" borderId="3" xfId="2" applyBorder="1" applyAlignment="1" applyProtection="1">
      <alignment vertical="center"/>
      <protection locked="0"/>
    </xf>
    <xf numFmtId="0" fontId="9" fillId="7" borderId="0" xfId="2" applyFont="1" applyFill="1" applyAlignment="1" applyProtection="1">
      <alignment vertical="center"/>
      <protection locked="0"/>
    </xf>
    <xf numFmtId="0" fontId="11" fillId="5" borderId="0" xfId="2" applyFont="1" applyFill="1" applyAlignment="1" applyProtection="1">
      <alignment horizontal="right" vertical="center"/>
      <protection locked="0"/>
    </xf>
    <xf numFmtId="1" fontId="5" fillId="0" borderId="3" xfId="2" applyNumberFormat="1" applyBorder="1" applyAlignment="1" applyProtection="1">
      <alignment vertical="center"/>
      <protection locked="0"/>
    </xf>
    <xf numFmtId="1" fontId="5" fillId="0" borderId="0" xfId="2" applyNumberFormat="1" applyAlignment="1" applyProtection="1">
      <alignment vertical="center"/>
      <protection locked="0"/>
    </xf>
    <xf numFmtId="3" fontId="26" fillId="6" borderId="0" xfId="2" applyNumberFormat="1" applyFont="1" applyFill="1" applyProtection="1">
      <protection locked="0"/>
    </xf>
    <xf numFmtId="3" fontId="26" fillId="6" borderId="1" xfId="2" applyNumberFormat="1" applyFont="1" applyFill="1" applyBorder="1" applyProtection="1">
      <protection locked="0"/>
    </xf>
    <xf numFmtId="179" fontId="8" fillId="6" borderId="0" xfId="2" applyNumberFormat="1" applyFont="1" applyFill="1" applyProtection="1">
      <protection locked="0"/>
    </xf>
    <xf numFmtId="179" fontId="8" fillId="6" borderId="1" xfId="2" applyNumberFormat="1" applyFont="1" applyFill="1" applyBorder="1" applyProtection="1">
      <protection locked="0"/>
    </xf>
    <xf numFmtId="179" fontId="8" fillId="6" borderId="0" xfId="2" applyNumberFormat="1" applyFont="1" applyFill="1" applyAlignment="1" applyProtection="1">
      <alignment vertical="center"/>
      <protection locked="0"/>
    </xf>
    <xf numFmtId="179" fontId="5" fillId="6" borderId="0" xfId="2" applyNumberFormat="1" applyFill="1" applyAlignment="1" applyProtection="1">
      <alignment vertical="center"/>
      <protection locked="0"/>
    </xf>
    <xf numFmtId="179" fontId="5" fillId="6" borderId="1" xfId="2" applyNumberFormat="1" applyFill="1" applyBorder="1" applyAlignment="1" applyProtection="1">
      <alignment vertical="center"/>
      <protection locked="0"/>
    </xf>
    <xf numFmtId="179" fontId="5" fillId="6" borderId="2" xfId="2" applyNumberFormat="1" applyFill="1" applyBorder="1" applyAlignment="1" applyProtection="1">
      <alignment vertical="center"/>
      <protection locked="0"/>
    </xf>
    <xf numFmtId="179" fontId="5" fillId="0" borderId="0" xfId="2" applyNumberFormat="1" applyAlignment="1" applyProtection="1">
      <alignment vertical="center"/>
      <protection locked="0"/>
    </xf>
    <xf numFmtId="179" fontId="5" fillId="0" borderId="3" xfId="2" applyNumberFormat="1" applyBorder="1" applyAlignment="1" applyProtection="1">
      <alignment vertical="center"/>
      <protection locked="0"/>
    </xf>
    <xf numFmtId="179" fontId="9" fillId="7" borderId="0" xfId="2" applyNumberFormat="1" applyFont="1" applyFill="1" applyAlignment="1" applyProtection="1">
      <alignment vertical="center"/>
      <protection locked="0"/>
    </xf>
    <xf numFmtId="179" fontId="13" fillId="6" borderId="0" xfId="2" applyNumberFormat="1" applyFont="1" applyFill="1" applyProtection="1">
      <protection locked="0"/>
    </xf>
    <xf numFmtId="179" fontId="13" fillId="6" borderId="1" xfId="2" applyNumberFormat="1" applyFont="1" applyFill="1" applyBorder="1" applyProtection="1">
      <protection locked="0"/>
    </xf>
    <xf numFmtId="179" fontId="13" fillId="6" borderId="0" xfId="2" applyNumberFormat="1" applyFont="1" applyFill="1" applyAlignment="1" applyProtection="1">
      <alignment vertical="center"/>
      <protection locked="0"/>
    </xf>
    <xf numFmtId="179" fontId="6" fillId="6" borderId="0" xfId="2" applyNumberFormat="1" applyFont="1" applyFill="1" applyAlignment="1" applyProtection="1">
      <alignment vertical="center"/>
      <protection locked="0"/>
    </xf>
    <xf numFmtId="179" fontId="6" fillId="6" borderId="1" xfId="2" applyNumberFormat="1" applyFont="1" applyFill="1" applyBorder="1" applyAlignment="1" applyProtection="1">
      <alignment vertical="center"/>
      <protection locked="0"/>
    </xf>
    <xf numFmtId="179" fontId="6" fillId="6" borderId="2" xfId="2" applyNumberFormat="1" applyFont="1" applyFill="1" applyBorder="1" applyAlignment="1" applyProtection="1">
      <alignment vertical="center"/>
      <protection locked="0"/>
    </xf>
    <xf numFmtId="3" fontId="6" fillId="6" borderId="0" xfId="2" applyNumberFormat="1" applyFont="1" applyFill="1" applyAlignment="1" applyProtection="1">
      <alignment vertical="center"/>
      <protection locked="0"/>
    </xf>
    <xf numFmtId="3" fontId="6" fillId="4" borderId="0" xfId="2" applyNumberFormat="1" applyFont="1" applyFill="1" applyAlignment="1" applyProtection="1">
      <alignment vertical="center"/>
      <protection locked="0"/>
    </xf>
    <xf numFmtId="3" fontId="6" fillId="4" borderId="3" xfId="2" applyNumberFormat="1" applyFont="1" applyFill="1" applyBorder="1" applyAlignment="1" applyProtection="1">
      <alignment vertical="center"/>
      <protection locked="0"/>
    </xf>
    <xf numFmtId="179" fontId="6" fillId="0" borderId="0" xfId="2" applyNumberFormat="1" applyFont="1" applyAlignment="1" applyProtection="1">
      <alignment vertical="center"/>
      <protection locked="0"/>
    </xf>
    <xf numFmtId="179" fontId="13" fillId="11" borderId="0" xfId="2" applyNumberFormat="1" applyFont="1" applyFill="1" applyProtection="1">
      <protection locked="0"/>
    </xf>
    <xf numFmtId="3" fontId="15" fillId="11" borderId="0" xfId="2" applyNumberFormat="1" applyFont="1" applyFill="1" applyAlignment="1" applyProtection="1">
      <alignment horizontal="right"/>
      <protection locked="0"/>
    </xf>
    <xf numFmtId="179" fontId="13" fillId="11" borderId="1" xfId="2" applyNumberFormat="1" applyFont="1" applyFill="1" applyBorder="1" applyProtection="1">
      <protection locked="0"/>
    </xf>
    <xf numFmtId="179" fontId="13" fillId="11" borderId="0" xfId="2" applyNumberFormat="1" applyFont="1" applyFill="1" applyAlignment="1" applyProtection="1">
      <alignment vertical="center"/>
      <protection locked="0"/>
    </xf>
    <xf numFmtId="179" fontId="6" fillId="11" borderId="0" xfId="2" applyNumberFormat="1" applyFont="1" applyFill="1" applyAlignment="1" applyProtection="1">
      <alignment vertical="center"/>
      <protection locked="0"/>
    </xf>
    <xf numFmtId="179" fontId="6" fillId="11" borderId="1" xfId="2" applyNumberFormat="1" applyFont="1" applyFill="1" applyBorder="1" applyAlignment="1" applyProtection="1">
      <alignment vertical="center"/>
      <protection locked="0"/>
    </xf>
    <xf numFmtId="179" fontId="6" fillId="11" borderId="2" xfId="2" applyNumberFormat="1" applyFont="1" applyFill="1" applyBorder="1" applyAlignment="1" applyProtection="1">
      <alignment vertical="center"/>
      <protection locked="0"/>
    </xf>
    <xf numFmtId="179" fontId="6" fillId="11" borderId="3" xfId="2" applyNumberFormat="1" applyFont="1" applyFill="1" applyBorder="1" applyAlignment="1" applyProtection="1">
      <alignment vertical="center"/>
      <protection locked="0"/>
    </xf>
    <xf numFmtId="0" fontId="6" fillId="11" borderId="0" xfId="2" applyFont="1" applyFill="1" applyAlignment="1" applyProtection="1">
      <alignment horizontal="center" vertical="center"/>
      <protection locked="0"/>
    </xf>
    <xf numFmtId="3" fontId="10" fillId="11" borderId="0" xfId="2" applyNumberFormat="1" applyFont="1" applyFill="1" applyAlignment="1" applyProtection="1">
      <alignment horizontal="right"/>
      <protection locked="0"/>
    </xf>
    <xf numFmtId="3" fontId="15" fillId="11" borderId="0" xfId="2" applyNumberFormat="1" applyFont="1" applyFill="1" applyAlignment="1" applyProtection="1">
      <alignment horizontal="right" vertical="center"/>
      <protection locked="0"/>
    </xf>
    <xf numFmtId="3" fontId="12" fillId="11" borderId="0" xfId="2" applyNumberFormat="1" applyFont="1" applyFill="1" applyAlignment="1" applyProtection="1">
      <alignment horizontal="right" vertical="center"/>
      <protection locked="0"/>
    </xf>
    <xf numFmtId="3" fontId="10" fillId="11" borderId="0" xfId="2" applyNumberFormat="1" applyFont="1" applyFill="1" applyAlignment="1" applyProtection="1">
      <alignment horizontal="right" vertical="center"/>
      <protection locked="0"/>
    </xf>
    <xf numFmtId="179" fontId="6" fillId="6" borderId="0" xfId="2" applyNumberFormat="1" applyFont="1" applyFill="1" applyProtection="1">
      <protection locked="0"/>
    </xf>
    <xf numFmtId="179" fontId="6" fillId="6" borderId="1" xfId="2" applyNumberFormat="1" applyFont="1" applyFill="1" applyBorder="1" applyProtection="1">
      <protection locked="0"/>
    </xf>
    <xf numFmtId="179" fontId="6" fillId="6" borderId="2" xfId="2" applyNumberFormat="1" applyFont="1" applyFill="1" applyBorder="1" applyProtection="1">
      <protection locked="0"/>
    </xf>
    <xf numFmtId="179" fontId="6" fillId="4" borderId="0" xfId="2" applyNumberFormat="1" applyFont="1" applyFill="1" applyProtection="1">
      <protection locked="0"/>
    </xf>
    <xf numFmtId="179" fontId="6" fillId="4" borderId="3" xfId="2" applyNumberFormat="1" applyFont="1" applyFill="1" applyBorder="1" applyProtection="1">
      <protection locked="0"/>
    </xf>
    <xf numFmtId="179" fontId="9" fillId="7" borderId="0" xfId="2" applyNumberFormat="1" applyFont="1" applyFill="1" applyProtection="1">
      <protection locked="0"/>
    </xf>
    <xf numFmtId="179" fontId="5" fillId="0" borderId="0" xfId="2" applyNumberFormat="1" applyProtection="1">
      <protection locked="0"/>
    </xf>
    <xf numFmtId="179" fontId="6" fillId="4" borderId="0" xfId="2" applyNumberFormat="1" applyFont="1" applyFill="1" applyAlignment="1" applyProtection="1">
      <alignment vertical="center"/>
      <protection locked="0"/>
    </xf>
    <xf numFmtId="179" fontId="6" fillId="4" borderId="3" xfId="2" applyNumberFormat="1" applyFont="1" applyFill="1" applyBorder="1" applyAlignment="1" applyProtection="1">
      <alignment vertical="center"/>
      <protection locked="0"/>
    </xf>
    <xf numFmtId="179" fontId="10" fillId="5" borderId="0" xfId="2" applyNumberFormat="1" applyFont="1" applyFill="1" applyAlignment="1" applyProtection="1">
      <alignment horizontal="right"/>
      <protection locked="0"/>
    </xf>
    <xf numFmtId="179" fontId="15" fillId="5" borderId="0" xfId="2" applyNumberFormat="1" applyFont="1" applyFill="1" applyAlignment="1" applyProtection="1">
      <alignment horizontal="right" vertical="center"/>
      <protection locked="0"/>
    </xf>
    <xf numFmtId="179" fontId="12" fillId="5" borderId="0" xfId="2" applyNumberFormat="1" applyFont="1" applyFill="1" applyAlignment="1" applyProtection="1">
      <alignment horizontal="right" vertical="center"/>
      <protection locked="0"/>
    </xf>
    <xf numFmtId="179" fontId="10" fillId="5" borderId="0" xfId="2" applyNumberFormat="1" applyFont="1" applyFill="1" applyAlignment="1" applyProtection="1">
      <alignment horizontal="right" vertical="center"/>
      <protection locked="0"/>
    </xf>
    <xf numFmtId="179" fontId="6" fillId="4" borderId="26" xfId="2" applyNumberFormat="1" applyFont="1" applyFill="1" applyBorder="1" applyProtection="1">
      <protection locked="0"/>
    </xf>
    <xf numFmtId="179" fontId="15" fillId="5" borderId="0" xfId="2" applyNumberFormat="1" applyFont="1" applyFill="1" applyAlignment="1" applyProtection="1">
      <alignment horizontal="right"/>
      <protection locked="0"/>
    </xf>
    <xf numFmtId="179" fontId="5" fillId="0" borderId="0" xfId="2" applyNumberFormat="1" applyAlignment="1" applyProtection="1">
      <alignment horizontal="center" vertical="center"/>
      <protection locked="0"/>
    </xf>
    <xf numFmtId="179" fontId="22" fillId="6" borderId="0" xfId="2" applyNumberFormat="1" applyFont="1" applyFill="1" applyProtection="1">
      <protection locked="0"/>
    </xf>
    <xf numFmtId="179" fontId="22" fillId="6" borderId="1" xfId="2" applyNumberFormat="1" applyFont="1" applyFill="1" applyBorder="1" applyProtection="1">
      <protection locked="0"/>
    </xf>
    <xf numFmtId="179" fontId="22" fillId="6" borderId="0" xfId="2" applyNumberFormat="1" applyFont="1" applyFill="1" applyAlignment="1" applyProtection="1">
      <alignment vertical="center"/>
      <protection locked="0"/>
    </xf>
    <xf numFmtId="3" fontId="34" fillId="6" borderId="0" xfId="2" applyNumberFormat="1" applyFont="1" applyFill="1" applyProtection="1">
      <protection locked="0"/>
    </xf>
    <xf numFmtId="3" fontId="31" fillId="5" borderId="0" xfId="2" applyNumberFormat="1" applyFont="1" applyFill="1" applyAlignment="1" applyProtection="1">
      <alignment horizontal="right"/>
      <protection locked="0"/>
    </xf>
    <xf numFmtId="3" fontId="31" fillId="6" borderId="0" xfId="2" applyNumberFormat="1" applyFont="1" applyFill="1" applyProtection="1">
      <protection locked="0"/>
    </xf>
    <xf numFmtId="3" fontId="31" fillId="6" borderId="1" xfId="2" applyNumberFormat="1" applyFont="1" applyFill="1" applyBorder="1" applyProtection="1">
      <protection locked="0"/>
    </xf>
    <xf numFmtId="3" fontId="31" fillId="6" borderId="0" xfId="2" applyNumberFormat="1" applyFont="1" applyFill="1" applyAlignment="1" applyProtection="1">
      <alignment vertical="center"/>
      <protection locked="0"/>
    </xf>
    <xf numFmtId="3" fontId="31" fillId="6" borderId="1" xfId="2" applyNumberFormat="1" applyFont="1" applyFill="1" applyBorder="1" applyAlignment="1" applyProtection="1">
      <alignment vertical="center"/>
      <protection locked="0"/>
    </xf>
    <xf numFmtId="3" fontId="31" fillId="6" borderId="2" xfId="2" applyNumberFormat="1" applyFont="1" applyFill="1" applyBorder="1" applyAlignment="1" applyProtection="1">
      <alignment vertical="center"/>
      <protection locked="0"/>
    </xf>
    <xf numFmtId="3" fontId="31" fillId="0" borderId="0" xfId="2" applyNumberFormat="1" applyFont="1" applyAlignment="1" applyProtection="1">
      <alignment vertical="center"/>
      <protection locked="0"/>
    </xf>
    <xf numFmtId="3" fontId="31" fillId="0" borderId="3" xfId="2" applyNumberFormat="1" applyFont="1" applyBorder="1" applyAlignment="1" applyProtection="1">
      <alignment vertical="center"/>
      <protection locked="0"/>
    </xf>
    <xf numFmtId="3" fontId="35" fillId="7" borderId="0" xfId="2" applyNumberFormat="1" applyFont="1" applyFill="1" applyAlignment="1" applyProtection="1">
      <alignment vertical="center"/>
      <protection locked="0"/>
    </xf>
    <xf numFmtId="3" fontId="31" fillId="5" borderId="0" xfId="2" applyNumberFormat="1" applyFont="1" applyFill="1" applyAlignment="1" applyProtection="1">
      <alignment horizontal="right" vertical="center"/>
      <protection locked="0"/>
    </xf>
    <xf numFmtId="3" fontId="34" fillId="0" borderId="0" xfId="2" applyNumberFormat="1" applyFont="1" applyAlignment="1" applyProtection="1">
      <alignment vertical="center"/>
      <protection locked="0"/>
    </xf>
    <xf numFmtId="172" fontId="8" fillId="6" borderId="0" xfId="2" applyNumberFormat="1" applyFont="1" applyFill="1" applyProtection="1">
      <protection locked="0"/>
    </xf>
    <xf numFmtId="172" fontId="13" fillId="5" borderId="0" xfId="2" applyNumberFormat="1" applyFont="1" applyFill="1" applyAlignment="1" applyProtection="1">
      <alignment horizontal="right"/>
      <protection locked="0"/>
    </xf>
    <xf numFmtId="172" fontId="8" fillId="6" borderId="1" xfId="2" applyNumberFormat="1" applyFont="1" applyFill="1" applyBorder="1" applyProtection="1">
      <protection locked="0"/>
    </xf>
    <xf numFmtId="172" fontId="8" fillId="6" borderId="0" xfId="2" applyNumberFormat="1" applyFont="1" applyFill="1" applyAlignment="1" applyProtection="1">
      <alignment vertical="center"/>
      <protection locked="0"/>
    </xf>
    <xf numFmtId="172" fontId="8" fillId="6" borderId="1" xfId="2" applyNumberFormat="1" applyFont="1" applyFill="1" applyBorder="1" applyAlignment="1" applyProtection="1">
      <alignment vertical="center"/>
      <protection locked="0"/>
    </xf>
    <xf numFmtId="172" fontId="8" fillId="6" borderId="2" xfId="2" applyNumberFormat="1" applyFont="1" applyFill="1" applyBorder="1" applyAlignment="1" applyProtection="1">
      <alignment vertical="center"/>
      <protection locked="0"/>
    </xf>
    <xf numFmtId="172" fontId="8" fillId="0" borderId="0" xfId="2" applyNumberFormat="1" applyFont="1" applyAlignment="1" applyProtection="1">
      <alignment vertical="center"/>
      <protection locked="0"/>
    </xf>
    <xf numFmtId="172" fontId="8" fillId="0" borderId="3" xfId="2" applyNumberFormat="1" applyFont="1" applyBorder="1" applyAlignment="1" applyProtection="1">
      <alignment vertical="center"/>
      <protection locked="0"/>
    </xf>
    <xf numFmtId="0" fontId="8" fillId="0" borderId="0" xfId="2" applyFont="1" applyAlignment="1" applyProtection="1">
      <alignment horizontal="center" vertical="center"/>
      <protection locked="0"/>
    </xf>
    <xf numFmtId="3" fontId="13" fillId="5" borderId="0" xfId="2" applyNumberFormat="1" applyFont="1" applyFill="1" applyAlignment="1" applyProtection="1">
      <alignment horizontal="right"/>
      <protection locked="0"/>
    </xf>
    <xf numFmtId="3" fontId="13" fillId="5" borderId="0" xfId="2" applyNumberFormat="1" applyFont="1" applyFill="1" applyAlignment="1" applyProtection="1">
      <alignment horizontal="right" vertical="center"/>
      <protection locked="0"/>
    </xf>
    <xf numFmtId="179" fontId="8" fillId="0" borderId="0" xfId="2" applyNumberFormat="1" applyFont="1" applyAlignment="1" applyProtection="1">
      <alignment vertical="center"/>
      <protection locked="0"/>
    </xf>
    <xf numFmtId="179" fontId="7" fillId="6" borderId="0" xfId="2" applyNumberFormat="1" applyFont="1" applyFill="1" applyProtection="1">
      <protection locked="0"/>
    </xf>
    <xf numFmtId="179" fontId="7" fillId="6" borderId="1" xfId="2" applyNumberFormat="1" applyFont="1" applyFill="1" applyBorder="1" applyProtection="1">
      <protection locked="0"/>
    </xf>
    <xf numFmtId="179" fontId="7" fillId="6" borderId="0" xfId="2" applyNumberFormat="1" applyFont="1" applyFill="1" applyAlignment="1" applyProtection="1">
      <alignment vertical="center"/>
      <protection locked="0"/>
    </xf>
    <xf numFmtId="179" fontId="7" fillId="6" borderId="1" xfId="2" applyNumberFormat="1" applyFont="1" applyFill="1" applyBorder="1" applyAlignment="1" applyProtection="1">
      <alignment vertical="center"/>
      <protection locked="0"/>
    </xf>
    <xf numFmtId="179" fontId="7" fillId="6" borderId="2" xfId="2" applyNumberFormat="1" applyFont="1" applyFill="1" applyBorder="1" applyAlignment="1" applyProtection="1">
      <alignment vertical="center"/>
      <protection locked="0"/>
    </xf>
    <xf numFmtId="179" fontId="7" fillId="0" borderId="0" xfId="2" applyNumberFormat="1" applyFont="1" applyAlignment="1" applyProtection="1">
      <alignment vertical="center"/>
      <protection locked="0"/>
    </xf>
    <xf numFmtId="179" fontId="7" fillId="0" borderId="3" xfId="2" applyNumberFormat="1" applyFont="1" applyBorder="1" applyAlignment="1" applyProtection="1">
      <alignment vertical="center"/>
      <protection locked="0"/>
    </xf>
    <xf numFmtId="179" fontId="17" fillId="7" borderId="0" xfId="2" applyNumberFormat="1" applyFont="1" applyFill="1" applyAlignment="1" applyProtection="1">
      <alignment vertical="center"/>
      <protection locked="0"/>
    </xf>
    <xf numFmtId="179" fontId="16" fillId="5" borderId="0" xfId="2" applyNumberFormat="1" applyFont="1" applyFill="1" applyAlignment="1" applyProtection="1">
      <alignment horizontal="right" vertical="center"/>
      <protection locked="0"/>
    </xf>
    <xf numFmtId="179" fontId="36" fillId="6" borderId="0" xfId="2" applyNumberFormat="1" applyFont="1" applyFill="1" applyProtection="1">
      <protection locked="0"/>
    </xf>
    <xf numFmtId="3" fontId="36" fillId="5" borderId="0" xfId="2" applyNumberFormat="1" applyFont="1" applyFill="1" applyAlignment="1" applyProtection="1">
      <alignment horizontal="right"/>
      <protection locked="0"/>
    </xf>
    <xf numFmtId="179" fontId="36" fillId="6" borderId="1" xfId="2" applyNumberFormat="1" applyFont="1" applyFill="1" applyBorder="1" applyProtection="1">
      <protection locked="0"/>
    </xf>
    <xf numFmtId="3" fontId="36" fillId="6" borderId="0" xfId="2" applyNumberFormat="1" applyFont="1" applyFill="1" applyProtection="1">
      <protection locked="0"/>
    </xf>
    <xf numFmtId="3" fontId="36" fillId="6" borderId="1" xfId="2" applyNumberFormat="1" applyFont="1" applyFill="1" applyBorder="1" applyProtection="1">
      <protection locked="0"/>
    </xf>
    <xf numFmtId="179" fontId="36" fillId="6" borderId="2" xfId="2" applyNumberFormat="1" applyFont="1" applyFill="1" applyBorder="1" applyProtection="1">
      <protection locked="0"/>
    </xf>
    <xf numFmtId="179" fontId="36" fillId="0" borderId="0" xfId="2" applyNumberFormat="1" applyFont="1" applyProtection="1">
      <protection locked="0"/>
    </xf>
    <xf numFmtId="179" fontId="36" fillId="0" borderId="3" xfId="2" applyNumberFormat="1" applyFont="1" applyBorder="1" applyProtection="1">
      <protection locked="0"/>
    </xf>
    <xf numFmtId="179" fontId="37" fillId="7" borderId="0" xfId="2" applyNumberFormat="1" applyFont="1" applyFill="1" applyProtection="1">
      <protection locked="0"/>
    </xf>
    <xf numFmtId="179" fontId="36" fillId="0" borderId="0" xfId="2" applyNumberFormat="1" applyFont="1" applyAlignment="1" applyProtection="1">
      <alignment horizontal="center"/>
      <protection locked="0"/>
    </xf>
    <xf numFmtId="3" fontId="22" fillId="7" borderId="0" xfId="2" applyNumberFormat="1" applyFont="1" applyFill="1" applyAlignment="1" applyProtection="1">
      <alignment vertical="center"/>
      <protection locked="0"/>
    </xf>
    <xf numFmtId="3" fontId="22" fillId="7" borderId="3" xfId="2" applyNumberFormat="1" applyFont="1" applyFill="1" applyBorder="1" applyAlignment="1" applyProtection="1">
      <alignment vertical="center"/>
      <protection locked="0"/>
    </xf>
    <xf numFmtId="3" fontId="22" fillId="6" borderId="2" xfId="2" applyNumberFormat="1" applyFont="1" applyFill="1" applyBorder="1" applyProtection="1">
      <protection locked="0"/>
    </xf>
    <xf numFmtId="3" fontId="22" fillId="7" borderId="0" xfId="2" applyNumberFormat="1" applyFont="1" applyFill="1" applyProtection="1">
      <protection locked="0"/>
    </xf>
    <xf numFmtId="3" fontId="22" fillId="7" borderId="3" xfId="2" applyNumberFormat="1" applyFont="1" applyFill="1" applyBorder="1" applyProtection="1">
      <protection locked="0"/>
    </xf>
    <xf numFmtId="3" fontId="33" fillId="7" borderId="0" xfId="2" applyNumberFormat="1" applyFont="1" applyFill="1" applyProtection="1">
      <protection locked="0"/>
    </xf>
    <xf numFmtId="179" fontId="10" fillId="6" borderId="0" xfId="2" applyNumberFormat="1" applyFont="1" applyFill="1" applyProtection="1">
      <protection locked="0"/>
    </xf>
    <xf numFmtId="179" fontId="10" fillId="6" borderId="1" xfId="2" applyNumberFormat="1" applyFont="1" applyFill="1" applyBorder="1" applyProtection="1">
      <protection locked="0"/>
    </xf>
    <xf numFmtId="179" fontId="10" fillId="6" borderId="0" xfId="2" applyNumberFormat="1" applyFont="1" applyFill="1" applyAlignment="1" applyProtection="1">
      <alignment vertical="center"/>
      <protection locked="0"/>
    </xf>
    <xf numFmtId="3" fontId="10" fillId="6" borderId="0" xfId="2" applyNumberFormat="1" applyFont="1" applyFill="1" applyAlignment="1" applyProtection="1">
      <alignment vertical="center"/>
      <protection locked="0"/>
    </xf>
    <xf numFmtId="3" fontId="10" fillId="6" borderId="1" xfId="2" applyNumberFormat="1" applyFont="1" applyFill="1" applyBorder="1" applyAlignment="1" applyProtection="1">
      <alignment vertical="center"/>
      <protection locked="0"/>
    </xf>
    <xf numFmtId="3" fontId="10" fillId="6" borderId="2" xfId="2" applyNumberFormat="1" applyFont="1" applyFill="1" applyBorder="1" applyAlignment="1" applyProtection="1">
      <alignment vertical="center"/>
      <protection locked="0"/>
    </xf>
    <xf numFmtId="3" fontId="10" fillId="7" borderId="0" xfId="2" applyNumberFormat="1" applyFont="1" applyFill="1" applyAlignment="1" applyProtection="1">
      <alignment vertical="center"/>
      <protection locked="0"/>
    </xf>
    <xf numFmtId="3" fontId="10" fillId="7" borderId="3" xfId="2" applyNumberFormat="1" applyFont="1" applyFill="1" applyBorder="1" applyAlignment="1" applyProtection="1">
      <alignment vertical="center"/>
      <protection locked="0"/>
    </xf>
    <xf numFmtId="168" fontId="5" fillId="5" borderId="0" xfId="2" applyNumberFormat="1" applyFill="1" applyProtection="1">
      <protection locked="0"/>
    </xf>
    <xf numFmtId="168" fontId="5" fillId="6" borderId="0" xfId="2" applyNumberFormat="1" applyFill="1" applyProtection="1">
      <protection locked="0"/>
    </xf>
    <xf numFmtId="168" fontId="5" fillId="6" borderId="1" xfId="2" applyNumberFormat="1" applyFill="1" applyBorder="1" applyProtection="1">
      <protection locked="0"/>
    </xf>
    <xf numFmtId="168" fontId="5" fillId="6" borderId="2" xfId="2" applyNumberFormat="1" applyFill="1" applyBorder="1" applyProtection="1">
      <protection locked="0"/>
    </xf>
    <xf numFmtId="9" fontId="0" fillId="6" borderId="0" xfId="4" applyFont="1" applyFill="1" applyProtection="1">
      <protection locked="0"/>
    </xf>
    <xf numFmtId="9" fontId="0" fillId="0" borderId="0" xfId="4" applyFont="1" applyProtection="1">
      <protection locked="0"/>
    </xf>
    <xf numFmtId="9" fontId="0" fillId="0" borderId="3" xfId="4" applyFont="1" applyBorder="1" applyProtection="1">
      <protection locked="0"/>
    </xf>
    <xf numFmtId="168" fontId="9" fillId="7" borderId="0" xfId="2" applyNumberFormat="1" applyFont="1" applyFill="1" applyProtection="1">
      <protection locked="0"/>
    </xf>
    <xf numFmtId="168" fontId="22" fillId="5" borderId="0" xfId="2" applyNumberFormat="1" applyFont="1" applyFill="1" applyProtection="1">
      <protection locked="0"/>
    </xf>
    <xf numFmtId="0" fontId="38" fillId="0" borderId="0" xfId="2" applyFont="1" applyAlignment="1" applyProtection="1">
      <alignment vertical="center"/>
      <protection locked="0"/>
    </xf>
    <xf numFmtId="0" fontId="38" fillId="6" borderId="0" xfId="2" applyFont="1" applyFill="1" applyProtection="1">
      <protection locked="0"/>
    </xf>
    <xf numFmtId="168" fontId="38" fillId="5" borderId="0" xfId="2" applyNumberFormat="1" applyFont="1" applyFill="1" applyProtection="1">
      <protection locked="0"/>
    </xf>
    <xf numFmtId="3" fontId="38" fillId="6" borderId="0" xfId="2" applyNumberFormat="1" applyFont="1" applyFill="1" applyProtection="1">
      <protection locked="0"/>
    </xf>
    <xf numFmtId="3" fontId="38" fillId="6" borderId="1" xfId="2" applyNumberFormat="1" applyFont="1" applyFill="1" applyBorder="1" applyProtection="1">
      <protection locked="0"/>
    </xf>
    <xf numFmtId="3" fontId="38" fillId="6" borderId="0" xfId="2" applyNumberFormat="1" applyFont="1" applyFill="1" applyAlignment="1" applyProtection="1">
      <alignment vertical="center"/>
      <protection locked="0"/>
    </xf>
    <xf numFmtId="3" fontId="38" fillId="6" borderId="1" xfId="2" applyNumberFormat="1" applyFont="1" applyFill="1" applyBorder="1" applyAlignment="1" applyProtection="1">
      <alignment vertical="center"/>
      <protection locked="0"/>
    </xf>
    <xf numFmtId="3" fontId="38" fillId="6" borderId="2" xfId="2" applyNumberFormat="1" applyFont="1" applyFill="1" applyBorder="1" applyAlignment="1" applyProtection="1">
      <alignment vertical="center"/>
      <protection locked="0"/>
    </xf>
    <xf numFmtId="3" fontId="38" fillId="0" borderId="0" xfId="2" applyNumberFormat="1" applyFont="1" applyAlignment="1" applyProtection="1">
      <alignment vertical="center"/>
      <protection locked="0"/>
    </xf>
    <xf numFmtId="3" fontId="38" fillId="0" borderId="3" xfId="2" applyNumberFormat="1" applyFont="1" applyBorder="1" applyAlignment="1" applyProtection="1">
      <alignment vertical="center"/>
      <protection locked="0"/>
    </xf>
    <xf numFmtId="3" fontId="39" fillId="7" borderId="0" xfId="2" applyNumberFormat="1" applyFont="1" applyFill="1" applyAlignment="1" applyProtection="1">
      <alignment vertical="center"/>
      <protection locked="0"/>
    </xf>
    <xf numFmtId="168" fontId="10" fillId="5" borderId="0" xfId="2" applyNumberFormat="1" applyFont="1" applyFill="1" applyProtection="1">
      <protection locked="0"/>
    </xf>
    <xf numFmtId="168" fontId="38" fillId="5" borderId="0" xfId="2" applyNumberFormat="1" applyFont="1" applyFill="1" applyAlignment="1" applyProtection="1">
      <alignment vertical="center"/>
      <protection locked="0"/>
    </xf>
    <xf numFmtId="168" fontId="12" fillId="5" borderId="0" xfId="2" applyNumberFormat="1" applyFont="1" applyFill="1" applyAlignment="1" applyProtection="1">
      <alignment vertical="center"/>
      <protection locked="0"/>
    </xf>
    <xf numFmtId="168" fontId="10" fillId="5" borderId="0" xfId="2" applyNumberFormat="1" applyFont="1" applyFill="1" applyAlignment="1" applyProtection="1">
      <alignment vertical="center"/>
      <protection locked="0"/>
    </xf>
    <xf numFmtId="168" fontId="10" fillId="5" borderId="0" xfId="2" applyNumberFormat="1" applyFont="1" applyFill="1" applyAlignment="1" applyProtection="1">
      <alignment horizontal="right" vertical="center"/>
      <protection locked="0"/>
    </xf>
    <xf numFmtId="168" fontId="5" fillId="6" borderId="0" xfId="2" applyNumberFormat="1" applyFill="1" applyAlignment="1" applyProtection="1">
      <alignment vertical="center"/>
      <protection locked="0"/>
    </xf>
    <xf numFmtId="168" fontId="5" fillId="6" borderId="2" xfId="2" applyNumberFormat="1" applyFill="1" applyBorder="1" applyAlignment="1" applyProtection="1">
      <alignment vertical="center"/>
      <protection locked="0"/>
    </xf>
    <xf numFmtId="168" fontId="5" fillId="0" borderId="0" xfId="2" applyNumberFormat="1" applyAlignment="1" applyProtection="1">
      <alignment vertical="center"/>
      <protection locked="0"/>
    </xf>
    <xf numFmtId="168" fontId="5" fillId="0" borderId="3" xfId="2" applyNumberFormat="1" applyBorder="1" applyAlignment="1" applyProtection="1">
      <alignment vertical="center"/>
      <protection locked="0"/>
    </xf>
    <xf numFmtId="168" fontId="32" fillId="7" borderId="0" xfId="2" applyNumberFormat="1" applyFont="1" applyFill="1" applyAlignment="1" applyProtection="1">
      <alignment vertical="center"/>
      <protection locked="0"/>
    </xf>
    <xf numFmtId="168" fontId="5" fillId="5" borderId="0" xfId="2" applyNumberFormat="1" applyFill="1" applyAlignment="1" applyProtection="1">
      <alignment vertical="center"/>
      <protection locked="0"/>
    </xf>
    <xf numFmtId="168" fontId="40" fillId="5" borderId="0" xfId="2" applyNumberFormat="1" applyFont="1" applyFill="1" applyAlignment="1" applyProtection="1">
      <alignment vertical="center"/>
      <protection locked="0"/>
    </xf>
    <xf numFmtId="168" fontId="22" fillId="5" borderId="0" xfId="2" applyNumberFormat="1" applyFont="1" applyFill="1" applyAlignment="1" applyProtection="1">
      <alignment vertical="center"/>
      <protection locked="0"/>
    </xf>
    <xf numFmtId="172" fontId="5" fillId="6" borderId="0" xfId="2" applyNumberFormat="1" applyFill="1" applyProtection="1">
      <protection locked="0"/>
    </xf>
    <xf numFmtId="172" fontId="5" fillId="6" borderId="1" xfId="2" applyNumberFormat="1" applyFill="1" applyBorder="1" applyProtection="1">
      <protection locked="0"/>
    </xf>
    <xf numFmtId="172" fontId="5" fillId="6" borderId="0" xfId="2" applyNumberFormat="1" applyFill="1" applyAlignment="1" applyProtection="1">
      <alignment vertical="center"/>
      <protection locked="0"/>
    </xf>
    <xf numFmtId="172" fontId="5" fillId="6" borderId="2" xfId="2" applyNumberFormat="1" applyFill="1" applyBorder="1" applyAlignment="1" applyProtection="1">
      <alignment vertical="center"/>
      <protection locked="0"/>
    </xf>
    <xf numFmtId="172" fontId="5" fillId="0" borderId="3" xfId="2" applyNumberFormat="1" applyBorder="1" applyAlignment="1" applyProtection="1">
      <alignment vertical="center"/>
      <protection locked="0"/>
    </xf>
    <xf numFmtId="172" fontId="32" fillId="7" borderId="0" xfId="2" applyNumberFormat="1" applyFont="1" applyFill="1" applyAlignment="1" applyProtection="1">
      <alignment vertical="center"/>
      <protection locked="0"/>
    </xf>
    <xf numFmtId="168" fontId="22" fillId="5" borderId="0" xfId="2" applyNumberFormat="1" applyFont="1" applyFill="1" applyAlignment="1" applyProtection="1">
      <alignment horizontal="right" vertical="center"/>
      <protection locked="0"/>
    </xf>
    <xf numFmtId="0" fontId="5" fillId="6" borderId="0" xfId="2" applyFill="1" applyProtection="1">
      <protection locked="0"/>
    </xf>
    <xf numFmtId="0" fontId="5" fillId="6" borderId="1" xfId="2" applyFill="1" applyBorder="1" applyProtection="1">
      <protection locked="0"/>
    </xf>
    <xf numFmtId="0" fontId="32" fillId="7" borderId="0" xfId="2" applyFont="1" applyFill="1" applyAlignment="1" applyProtection="1">
      <alignment vertical="center"/>
      <protection locked="0"/>
    </xf>
    <xf numFmtId="0" fontId="12" fillId="5" borderId="0" xfId="2" applyFont="1" applyFill="1" applyAlignment="1" applyProtection="1">
      <alignment horizontal="right" vertical="center"/>
      <protection locked="0"/>
    </xf>
    <xf numFmtId="0" fontId="10" fillId="5" borderId="0" xfId="2" applyFont="1" applyFill="1" applyAlignment="1" applyProtection="1">
      <alignment horizontal="right" vertical="center"/>
      <protection locked="0"/>
    </xf>
    <xf numFmtId="165" fontId="43" fillId="0" borderId="16" xfId="5" applyFont="1" applyBorder="1"/>
    <xf numFmtId="165" fontId="45" fillId="0" borderId="27" xfId="5" applyFont="1" applyBorder="1" applyAlignment="1">
      <alignment horizontal="center"/>
    </xf>
    <xf numFmtId="165" fontId="43" fillId="0" borderId="0" xfId="5" applyFont="1" applyAlignment="1">
      <alignment horizontal="right"/>
    </xf>
    <xf numFmtId="1" fontId="43" fillId="12" borderId="0" xfId="5" applyNumberFormat="1" applyFont="1" applyFill="1" applyAlignment="1">
      <alignment horizontal="center" vertical="center"/>
    </xf>
    <xf numFmtId="172" fontId="1" fillId="0" borderId="0" xfId="5" applyNumberFormat="1"/>
    <xf numFmtId="165" fontId="1" fillId="0" borderId="0" xfId="5"/>
    <xf numFmtId="165" fontId="46" fillId="0" borderId="28" xfId="5" applyFont="1" applyBorder="1" applyAlignment="1">
      <alignment horizontal="center"/>
    </xf>
    <xf numFmtId="2" fontId="47" fillId="0" borderId="0" xfId="5" applyNumberFormat="1" applyFont="1" applyAlignment="1">
      <alignment horizontal="center"/>
    </xf>
    <xf numFmtId="2" fontId="48" fillId="0" borderId="0" xfId="5" applyNumberFormat="1" applyFont="1" applyAlignment="1">
      <alignment horizontal="center"/>
    </xf>
    <xf numFmtId="2" fontId="49" fillId="0" borderId="29" xfId="5" applyNumberFormat="1" applyFont="1" applyBorder="1" applyAlignment="1">
      <alignment horizontal="center"/>
    </xf>
    <xf numFmtId="2" fontId="1" fillId="0" borderId="0" xfId="5" applyNumberFormat="1" applyAlignment="1">
      <alignment horizontal="left"/>
    </xf>
    <xf numFmtId="165" fontId="46" fillId="0" borderId="30" xfId="5" applyFont="1" applyBorder="1" applyAlignment="1">
      <alignment horizontal="right"/>
    </xf>
    <xf numFmtId="181" fontId="48" fillId="0" borderId="16" xfId="5" applyNumberFormat="1" applyFont="1" applyBorder="1" applyAlignment="1">
      <alignment horizontal="center"/>
    </xf>
    <xf numFmtId="181" fontId="48" fillId="0" borderId="31" xfId="5" applyNumberFormat="1" applyFont="1" applyBorder="1" applyAlignment="1">
      <alignment horizontal="center"/>
    </xf>
    <xf numFmtId="165" fontId="49" fillId="0" borderId="0" xfId="5" applyFont="1"/>
    <xf numFmtId="1" fontId="50" fillId="11" borderId="0" xfId="5" applyNumberFormat="1" applyFont="1" applyFill="1"/>
    <xf numFmtId="1" fontId="52" fillId="0" borderId="32" xfId="6" applyNumberFormat="1" applyFont="1" applyBorder="1" applyAlignment="1">
      <alignment horizontal="center"/>
    </xf>
    <xf numFmtId="165" fontId="51" fillId="0" borderId="32" xfId="6" applyBorder="1"/>
    <xf numFmtId="182" fontId="53" fillId="0" borderId="16" xfId="6" applyNumberFormat="1" applyFont="1" applyBorder="1" applyAlignment="1">
      <alignment horizontal="center"/>
    </xf>
    <xf numFmtId="165" fontId="54" fillId="0" borderId="29" xfId="6" applyFont="1" applyBorder="1" applyAlignment="1">
      <alignment horizontal="center"/>
    </xf>
    <xf numFmtId="165" fontId="54" fillId="0" borderId="0" xfId="6" applyFont="1" applyAlignment="1">
      <alignment horizontal="center"/>
    </xf>
    <xf numFmtId="182" fontId="54" fillId="0" borderId="16" xfId="6" applyNumberFormat="1" applyFont="1" applyBorder="1" applyAlignment="1">
      <alignment horizontal="center"/>
    </xf>
    <xf numFmtId="165" fontId="53" fillId="0" borderId="33" xfId="6" applyFont="1" applyBorder="1" applyAlignment="1">
      <alignment horizontal="right"/>
    </xf>
    <xf numFmtId="165" fontId="51" fillId="0" borderId="34" xfId="6" applyBorder="1"/>
    <xf numFmtId="1" fontId="55" fillId="9" borderId="35" xfId="6" applyNumberFormat="1" applyFont="1" applyFill="1" applyBorder="1" applyAlignment="1">
      <alignment horizontal="center"/>
    </xf>
    <xf numFmtId="1" fontId="55" fillId="9" borderId="32" xfId="6" applyNumberFormat="1" applyFont="1" applyFill="1" applyBorder="1" applyAlignment="1">
      <alignment horizontal="center"/>
    </xf>
    <xf numFmtId="1" fontId="55" fillId="0" borderId="32" xfId="6" applyNumberFormat="1" applyFont="1" applyBorder="1" applyAlignment="1">
      <alignment horizontal="center"/>
    </xf>
    <xf numFmtId="1" fontId="55" fillId="0" borderId="36" xfId="6" applyNumberFormat="1" applyFont="1" applyBorder="1" applyAlignment="1">
      <alignment horizontal="center"/>
    </xf>
    <xf numFmtId="165" fontId="56" fillId="0" borderId="0" xfId="5" applyFont="1" applyAlignment="1">
      <alignment horizontal="right"/>
    </xf>
    <xf numFmtId="1" fontId="55" fillId="0" borderId="35" xfId="6" applyNumberFormat="1" applyFont="1" applyBorder="1" applyAlignment="1">
      <alignment horizontal="center"/>
    </xf>
    <xf numFmtId="1" fontId="55" fillId="12" borderId="35" xfId="6" applyNumberFormat="1" applyFont="1" applyFill="1" applyBorder="1" applyAlignment="1">
      <alignment horizontal="center"/>
    </xf>
    <xf numFmtId="1" fontId="55" fillId="12" borderId="32" xfId="6" applyNumberFormat="1" applyFont="1" applyFill="1" applyBorder="1" applyAlignment="1">
      <alignment horizontal="center"/>
    </xf>
    <xf numFmtId="165" fontId="55" fillId="0" borderId="33" xfId="5" applyFont="1" applyBorder="1"/>
    <xf numFmtId="3" fontId="55" fillId="9" borderId="32" xfId="6" applyNumberFormat="1" applyFont="1" applyFill="1" applyBorder="1" applyAlignment="1">
      <alignment horizontal="center"/>
    </xf>
    <xf numFmtId="3" fontId="55" fillId="0" borderId="32" xfId="6" applyNumberFormat="1" applyFont="1" applyBorder="1" applyAlignment="1">
      <alignment horizontal="center"/>
    </xf>
    <xf numFmtId="3" fontId="53" fillId="0" borderId="36" xfId="6" applyNumberFormat="1" applyFont="1" applyBorder="1" applyAlignment="1">
      <alignment horizontal="right"/>
    </xf>
    <xf numFmtId="3" fontId="56" fillId="13" borderId="0" xfId="5" applyNumberFormat="1" applyFont="1" applyFill="1"/>
    <xf numFmtId="3" fontId="55" fillId="12" borderId="35" xfId="6" applyNumberFormat="1" applyFont="1" applyFill="1" applyBorder="1" applyAlignment="1">
      <alignment horizontal="center"/>
    </xf>
    <xf numFmtId="3" fontId="55" fillId="12" borderId="16" xfId="6" applyNumberFormat="1" applyFont="1" applyFill="1" applyBorder="1" applyAlignment="1">
      <alignment horizontal="center"/>
    </xf>
    <xf numFmtId="3" fontId="55" fillId="0" borderId="36" xfId="6" applyNumberFormat="1" applyFont="1" applyBorder="1" applyAlignment="1">
      <alignment horizontal="right"/>
    </xf>
    <xf numFmtId="181" fontId="55" fillId="9" borderId="37" xfId="6" applyNumberFormat="1" applyFont="1" applyFill="1" applyBorder="1" applyAlignment="1">
      <alignment horizontal="center"/>
    </xf>
    <xf numFmtId="181" fontId="55" fillId="9" borderId="16" xfId="6" applyNumberFormat="1" applyFont="1" applyFill="1" applyBorder="1" applyAlignment="1">
      <alignment horizontal="center"/>
    </xf>
    <xf numFmtId="181" fontId="55" fillId="0" borderId="16" xfId="6" applyNumberFormat="1" applyFont="1" applyBorder="1" applyAlignment="1">
      <alignment horizontal="center"/>
    </xf>
    <xf numFmtId="3" fontId="56" fillId="0" borderId="0" xfId="5" applyNumberFormat="1" applyFont="1"/>
    <xf numFmtId="3" fontId="55" fillId="12" borderId="32" xfId="6" applyNumberFormat="1" applyFont="1" applyFill="1" applyBorder="1" applyAlignment="1">
      <alignment horizontal="center"/>
    </xf>
    <xf numFmtId="3" fontId="55" fillId="12" borderId="38" xfId="6" applyNumberFormat="1" applyFont="1" applyFill="1" applyBorder="1" applyAlignment="1">
      <alignment horizontal="center"/>
    </xf>
    <xf numFmtId="3" fontId="2" fillId="0" borderId="0" xfId="5" applyNumberFormat="1" applyFont="1"/>
    <xf numFmtId="165" fontId="51" fillId="0" borderId="2" xfId="6" applyBorder="1"/>
    <xf numFmtId="10" fontId="57" fillId="9" borderId="3" xfId="6" applyNumberFormat="1" applyFont="1" applyFill="1" applyBorder="1" applyAlignment="1">
      <alignment horizontal="center"/>
    </xf>
    <xf numFmtId="10" fontId="57" fillId="9" borderId="32" xfId="6" applyNumberFormat="1" applyFont="1" applyFill="1" applyBorder="1" applyAlignment="1">
      <alignment horizontal="center"/>
    </xf>
    <xf numFmtId="10" fontId="57" fillId="0" borderId="32" xfId="6" applyNumberFormat="1" applyFont="1" applyBorder="1" applyAlignment="1">
      <alignment horizontal="center"/>
    </xf>
    <xf numFmtId="183" fontId="57" fillId="0" borderId="36" xfId="6" applyNumberFormat="1" applyFont="1" applyBorder="1" applyAlignment="1">
      <alignment horizontal="right"/>
    </xf>
    <xf numFmtId="165" fontId="56" fillId="0" borderId="0" xfId="5" applyFont="1"/>
    <xf numFmtId="10" fontId="57" fillId="0" borderId="3" xfId="6" applyNumberFormat="1" applyFont="1" applyBorder="1" applyAlignment="1">
      <alignment horizontal="center"/>
    </xf>
    <xf numFmtId="10" fontId="57" fillId="12" borderId="3" xfId="6" applyNumberFormat="1" applyFont="1" applyFill="1" applyBorder="1" applyAlignment="1">
      <alignment horizontal="center"/>
    </xf>
    <xf numFmtId="10" fontId="57" fillId="12" borderId="32" xfId="6" applyNumberFormat="1" applyFont="1" applyFill="1" applyBorder="1" applyAlignment="1">
      <alignment horizontal="center"/>
    </xf>
    <xf numFmtId="165" fontId="55" fillId="0" borderId="39" xfId="5" applyFont="1" applyBorder="1"/>
    <xf numFmtId="165" fontId="13" fillId="0" borderId="40" xfId="6" applyFont="1" applyBorder="1"/>
    <xf numFmtId="3" fontId="55" fillId="9" borderId="40" xfId="6" applyNumberFormat="1" applyFont="1" applyFill="1" applyBorder="1" applyAlignment="1">
      <alignment horizontal="center"/>
    </xf>
    <xf numFmtId="3" fontId="55" fillId="0" borderId="40" xfId="6" applyNumberFormat="1" applyFont="1" applyBorder="1" applyAlignment="1">
      <alignment horizontal="center"/>
    </xf>
    <xf numFmtId="3" fontId="13" fillId="0" borderId="41" xfId="6" applyNumberFormat="1" applyFont="1" applyBorder="1" applyAlignment="1">
      <alignment horizontal="right"/>
    </xf>
    <xf numFmtId="10" fontId="56" fillId="0" borderId="0" xfId="5" applyNumberFormat="1" applyFont="1" applyAlignment="1">
      <alignment horizontal="right"/>
    </xf>
    <xf numFmtId="3" fontId="55" fillId="0" borderId="42" xfId="6" applyNumberFormat="1" applyFont="1" applyBorder="1" applyAlignment="1">
      <alignment horizontal="center"/>
    </xf>
    <xf numFmtId="165" fontId="13" fillId="0" borderId="30" xfId="6" applyFont="1" applyBorder="1"/>
    <xf numFmtId="14" fontId="53" fillId="9" borderId="4" xfId="6" applyNumberFormat="1" applyFont="1" applyFill="1" applyBorder="1" applyAlignment="1">
      <alignment horizontal="center"/>
    </xf>
    <xf numFmtId="3" fontId="58" fillId="0" borderId="45" xfId="7" applyNumberFormat="1" applyFont="1" applyBorder="1" applyAlignment="1" applyProtection="1">
      <alignment horizontal="center" vertical="center"/>
      <protection locked="0"/>
    </xf>
    <xf numFmtId="3" fontId="58" fillId="0" borderId="46" xfId="7" applyNumberFormat="1" applyFont="1" applyBorder="1" applyAlignment="1" applyProtection="1">
      <alignment horizontal="center" vertical="center"/>
      <protection locked="0"/>
    </xf>
    <xf numFmtId="3" fontId="13" fillId="0" borderId="47" xfId="6" applyNumberFormat="1" applyFont="1" applyBorder="1" applyAlignment="1">
      <alignment horizontal="right"/>
    </xf>
    <xf numFmtId="4" fontId="59" fillId="13" borderId="0" xfId="5" applyNumberFormat="1" applyFont="1" applyFill="1"/>
    <xf numFmtId="14" fontId="53" fillId="12" borderId="32" xfId="6" applyNumberFormat="1" applyFont="1" applyFill="1" applyBorder="1" applyAlignment="1">
      <alignment horizontal="center"/>
    </xf>
    <xf numFmtId="14" fontId="53" fillId="12" borderId="4" xfId="6" applyNumberFormat="1" applyFont="1" applyFill="1" applyBorder="1" applyAlignment="1">
      <alignment horizontal="center"/>
    </xf>
    <xf numFmtId="3" fontId="61" fillId="0" borderId="49" xfId="5" applyNumberFormat="1" applyFont="1" applyBorder="1" applyAlignment="1">
      <alignment horizontal="center"/>
    </xf>
    <xf numFmtId="3" fontId="61" fillId="0" borderId="0" xfId="5" applyNumberFormat="1" applyFont="1" applyAlignment="1">
      <alignment horizontal="center"/>
    </xf>
    <xf numFmtId="14" fontId="54" fillId="14" borderId="28" xfId="6" applyNumberFormat="1" applyFont="1" applyFill="1" applyBorder="1" applyAlignment="1">
      <alignment horizontal="right"/>
    </xf>
    <xf numFmtId="14" fontId="62" fillId="12" borderId="4" xfId="6" applyNumberFormat="1" applyFont="1" applyFill="1" applyBorder="1" applyAlignment="1">
      <alignment horizontal="center"/>
    </xf>
    <xf numFmtId="3" fontId="64" fillId="0" borderId="45" xfId="7" applyNumberFormat="1" applyFont="1" applyBorder="1" applyAlignment="1" applyProtection="1">
      <alignment horizontal="center" vertical="center"/>
      <protection locked="0"/>
    </xf>
    <xf numFmtId="3" fontId="64" fillId="0" borderId="46" xfId="7" applyNumberFormat="1" applyFont="1" applyBorder="1" applyAlignment="1" applyProtection="1">
      <alignment horizontal="center" vertical="center"/>
      <protection locked="0"/>
    </xf>
    <xf numFmtId="4" fontId="59" fillId="0" borderId="0" xfId="5" applyNumberFormat="1" applyFont="1"/>
    <xf numFmtId="3" fontId="61" fillId="11" borderId="3" xfId="5" applyNumberFormat="1" applyFont="1" applyFill="1" applyBorder="1" applyAlignment="1">
      <alignment horizontal="center"/>
    </xf>
    <xf numFmtId="3" fontId="61" fillId="11" borderId="0" xfId="5" applyNumberFormat="1" applyFont="1" applyFill="1" applyAlignment="1">
      <alignment horizontal="center"/>
    </xf>
    <xf numFmtId="14" fontId="55" fillId="0" borderId="50" xfId="6" applyNumberFormat="1" applyFont="1" applyBorder="1" applyAlignment="1">
      <alignment horizontal="center" vertical="center"/>
    </xf>
    <xf numFmtId="14" fontId="53" fillId="0" borderId="44" xfId="6" applyNumberFormat="1" applyFont="1" applyBorder="1" applyAlignment="1">
      <alignment horizontal="center"/>
    </xf>
    <xf numFmtId="3" fontId="55" fillId="0" borderId="51" xfId="6" applyNumberFormat="1" applyFont="1" applyBorder="1" applyAlignment="1">
      <alignment horizontal="right"/>
    </xf>
    <xf numFmtId="4" fontId="56" fillId="0" borderId="0" xfId="5" applyNumberFormat="1" applyFont="1"/>
    <xf numFmtId="14" fontId="53" fillId="12" borderId="0" xfId="6" applyNumberFormat="1" applyFont="1" applyFill="1" applyAlignment="1">
      <alignment horizontal="center"/>
    </xf>
    <xf numFmtId="165" fontId="65" fillId="0" borderId="53" xfId="6" applyFont="1" applyBorder="1"/>
    <xf numFmtId="165" fontId="51" fillId="0" borderId="0" xfId="6"/>
    <xf numFmtId="3" fontId="65" fillId="9" borderId="22" xfId="6" applyNumberFormat="1" applyFont="1" applyFill="1" applyBorder="1" applyAlignment="1">
      <alignment horizontal="center"/>
    </xf>
    <xf numFmtId="3" fontId="65" fillId="0" borderId="22" xfId="6" applyNumberFormat="1" applyFont="1" applyBorder="1" applyAlignment="1">
      <alignment horizontal="center"/>
    </xf>
    <xf numFmtId="10" fontId="56" fillId="0" borderId="0" xfId="5" applyNumberFormat="1" applyFont="1"/>
    <xf numFmtId="3" fontId="65" fillId="0" borderId="3" xfId="6" applyNumberFormat="1" applyFont="1" applyBorder="1" applyAlignment="1">
      <alignment horizontal="center"/>
    </xf>
    <xf numFmtId="3" fontId="65" fillId="0" borderId="0" xfId="6" applyNumberFormat="1" applyFont="1" applyAlignment="1">
      <alignment horizontal="center"/>
    </xf>
    <xf numFmtId="165" fontId="65" fillId="0" borderId="30" xfId="6" applyFont="1" applyBorder="1"/>
    <xf numFmtId="165" fontId="51" fillId="0" borderId="16" xfId="6" applyBorder="1"/>
    <xf numFmtId="4" fontId="66" fillId="9" borderId="37" xfId="6" applyNumberFormat="1" applyFont="1" applyFill="1" applyBorder="1" applyAlignment="1">
      <alignment horizontal="center"/>
    </xf>
    <xf numFmtId="181" fontId="67" fillId="9" borderId="16" xfId="6" applyNumberFormat="1" applyFont="1" applyFill="1" applyBorder="1" applyAlignment="1">
      <alignment horizontal="center"/>
    </xf>
    <xf numFmtId="181" fontId="67" fillId="0" borderId="16" xfId="6" applyNumberFormat="1" applyFont="1" applyBorder="1" applyAlignment="1">
      <alignment horizontal="center"/>
    </xf>
    <xf numFmtId="4" fontId="66" fillId="0" borderId="16" xfId="6" applyNumberFormat="1" applyFont="1" applyBorder="1" applyAlignment="1">
      <alignment horizontal="center"/>
    </xf>
    <xf numFmtId="10" fontId="46" fillId="0" borderId="0" xfId="5" applyNumberFormat="1" applyFont="1"/>
    <xf numFmtId="4" fontId="66" fillId="0" borderId="37" xfId="6" applyNumberFormat="1" applyFont="1" applyBorder="1" applyAlignment="1">
      <alignment horizontal="center"/>
    </xf>
    <xf numFmtId="165" fontId="65" fillId="0" borderId="39" xfId="6" applyFont="1" applyBorder="1"/>
    <xf numFmtId="165" fontId="51" fillId="0" borderId="40" xfId="6" applyBorder="1"/>
    <xf numFmtId="4" fontId="66" fillId="9" borderId="42" xfId="6" applyNumberFormat="1" applyFont="1" applyFill="1" applyBorder="1" applyAlignment="1">
      <alignment horizontal="center"/>
    </xf>
    <xf numFmtId="181" fontId="66" fillId="9" borderId="40" xfId="6" applyNumberFormat="1" applyFont="1" applyFill="1" applyBorder="1" applyAlignment="1">
      <alignment horizontal="center"/>
    </xf>
    <xf numFmtId="4" fontId="66" fillId="9" borderId="40" xfId="6" applyNumberFormat="1" applyFont="1" applyFill="1" applyBorder="1" applyAlignment="1">
      <alignment horizontal="center"/>
    </xf>
    <xf numFmtId="4" fontId="68" fillId="9" borderId="40" xfId="6" applyNumberFormat="1" applyFont="1" applyFill="1" applyBorder="1" applyAlignment="1">
      <alignment horizontal="center"/>
    </xf>
    <xf numFmtId="4" fontId="66" fillId="0" borderId="40" xfId="6" applyNumberFormat="1" applyFont="1" applyBorder="1" applyAlignment="1">
      <alignment horizontal="center"/>
    </xf>
    <xf numFmtId="3" fontId="55" fillId="0" borderId="41" xfId="6" applyNumberFormat="1" applyFont="1" applyBorder="1" applyAlignment="1">
      <alignment horizontal="right"/>
    </xf>
    <xf numFmtId="4" fontId="66" fillId="0" borderId="42" xfId="6" applyNumberFormat="1" applyFont="1" applyBorder="1" applyAlignment="1">
      <alignment horizontal="center"/>
    </xf>
    <xf numFmtId="181" fontId="66" fillId="0" borderId="40" xfId="6" applyNumberFormat="1" applyFont="1" applyBorder="1" applyAlignment="1">
      <alignment horizontal="center"/>
    </xf>
    <xf numFmtId="165" fontId="55" fillId="0" borderId="54" xfId="6" applyFont="1" applyBorder="1"/>
    <xf numFmtId="165" fontId="13" fillId="0" borderId="55" xfId="6" applyFont="1" applyBorder="1"/>
    <xf numFmtId="3" fontId="55" fillId="9" borderId="56" xfId="6" applyNumberFormat="1" applyFont="1" applyFill="1" applyBorder="1" applyAlignment="1">
      <alignment horizontal="center"/>
    </xf>
    <xf numFmtId="3" fontId="55" fillId="9" borderId="57" xfId="6" applyNumberFormat="1" applyFont="1" applyFill="1" applyBorder="1" applyAlignment="1">
      <alignment horizontal="center"/>
    </xf>
    <xf numFmtId="3" fontId="55" fillId="0" borderId="57" xfId="6" applyNumberFormat="1" applyFont="1" applyBorder="1" applyAlignment="1">
      <alignment horizontal="center"/>
    </xf>
    <xf numFmtId="3" fontId="55" fillId="0" borderId="58" xfId="6" applyNumberFormat="1" applyFont="1" applyBorder="1" applyAlignment="1">
      <alignment horizontal="center"/>
    </xf>
    <xf numFmtId="3" fontId="13" fillId="0" borderId="36" xfId="6" applyNumberFormat="1" applyFont="1" applyBorder="1" applyAlignment="1">
      <alignment horizontal="right"/>
    </xf>
    <xf numFmtId="3" fontId="55" fillId="0" borderId="56" xfId="6" applyNumberFormat="1" applyFont="1" applyBorder="1" applyAlignment="1">
      <alignment horizontal="center"/>
    </xf>
    <xf numFmtId="3" fontId="55" fillId="0" borderId="37" xfId="6" applyNumberFormat="1" applyFont="1" applyBorder="1" applyAlignment="1">
      <alignment horizontal="center"/>
    </xf>
    <xf numFmtId="3" fontId="55" fillId="0" borderId="16" xfId="6" applyNumberFormat="1" applyFont="1" applyBorder="1" applyAlignment="1">
      <alignment horizontal="center"/>
    </xf>
    <xf numFmtId="165" fontId="55" fillId="0" borderId="33" xfId="6" applyFont="1" applyBorder="1"/>
    <xf numFmtId="165" fontId="54" fillId="0" borderId="16" xfId="6" applyFont="1" applyBorder="1"/>
    <xf numFmtId="10" fontId="69" fillId="9" borderId="37" xfId="6" applyNumberFormat="1" applyFont="1" applyFill="1" applyBorder="1" applyAlignment="1">
      <alignment horizontal="center"/>
    </xf>
    <xf numFmtId="10" fontId="69" fillId="9" borderId="16" xfId="6" applyNumberFormat="1" applyFont="1" applyFill="1" applyBorder="1" applyAlignment="1">
      <alignment horizontal="center"/>
    </xf>
    <xf numFmtId="10" fontId="69" fillId="0" borderId="16" xfId="6" applyNumberFormat="1" applyFont="1" applyBorder="1" applyAlignment="1">
      <alignment horizontal="center"/>
    </xf>
    <xf numFmtId="10" fontId="55" fillId="0" borderId="36" xfId="6" applyNumberFormat="1" applyFont="1" applyBorder="1"/>
    <xf numFmtId="10" fontId="69" fillId="0" borderId="37" xfId="6" applyNumberFormat="1" applyFont="1" applyBorder="1" applyAlignment="1">
      <alignment horizontal="center"/>
    </xf>
    <xf numFmtId="10" fontId="55" fillId="0" borderId="16" xfId="6" applyNumberFormat="1" applyFont="1" applyBorder="1" applyAlignment="1">
      <alignment horizontal="center"/>
    </xf>
    <xf numFmtId="165" fontId="55" fillId="0" borderId="34" xfId="6" applyFont="1" applyBorder="1"/>
    <xf numFmtId="10" fontId="55" fillId="9" borderId="16" xfId="6" applyNumberFormat="1" applyFont="1" applyFill="1" applyBorder="1" applyAlignment="1">
      <alignment horizontal="center"/>
    </xf>
    <xf numFmtId="165" fontId="55" fillId="0" borderId="59" xfId="6" applyFont="1" applyBorder="1"/>
    <xf numFmtId="165" fontId="54" fillId="0" borderId="40" xfId="6" applyFont="1" applyBorder="1"/>
    <xf numFmtId="10" fontId="69" fillId="9" borderId="42" xfId="6" applyNumberFormat="1" applyFont="1" applyFill="1" applyBorder="1" applyAlignment="1">
      <alignment horizontal="center"/>
    </xf>
    <xf numFmtId="10" fontId="69" fillId="9" borderId="40" xfId="6" applyNumberFormat="1" applyFont="1" applyFill="1" applyBorder="1" applyAlignment="1">
      <alignment horizontal="center"/>
    </xf>
    <xf numFmtId="10" fontId="69" fillId="0" borderId="40" xfId="6" applyNumberFormat="1" applyFont="1" applyBorder="1" applyAlignment="1">
      <alignment horizontal="center"/>
    </xf>
    <xf numFmtId="10" fontId="55" fillId="0" borderId="41" xfId="6" applyNumberFormat="1" applyFont="1" applyBorder="1"/>
    <xf numFmtId="10" fontId="69" fillId="0" borderId="42" xfId="6" applyNumberFormat="1" applyFont="1" applyBorder="1" applyAlignment="1">
      <alignment horizontal="center"/>
    </xf>
    <xf numFmtId="165" fontId="70" fillId="0" borderId="28" xfId="6" applyFont="1" applyBorder="1" applyAlignment="1">
      <alignment horizontal="center"/>
    </xf>
    <xf numFmtId="165" fontId="54" fillId="0" borderId="0" xfId="6" applyFont="1"/>
    <xf numFmtId="1" fontId="65" fillId="9" borderId="3" xfId="6" applyNumberFormat="1" applyFont="1" applyFill="1" applyBorder="1" applyAlignment="1">
      <alignment horizontal="center"/>
    </xf>
    <xf numFmtId="1" fontId="65" fillId="9" borderId="0" xfId="6" applyNumberFormat="1" applyFont="1" applyFill="1" applyAlignment="1">
      <alignment horizontal="center"/>
    </xf>
    <xf numFmtId="1" fontId="65" fillId="0" borderId="0" xfId="6" applyNumberFormat="1" applyFont="1" applyAlignment="1">
      <alignment horizontal="center"/>
    </xf>
    <xf numFmtId="1" fontId="55" fillId="0" borderId="60" xfId="6" applyNumberFormat="1" applyFont="1" applyBorder="1"/>
    <xf numFmtId="1" fontId="65" fillId="0" borderId="3" xfId="6" applyNumberFormat="1" applyFont="1" applyBorder="1" applyAlignment="1">
      <alignment horizontal="center"/>
    </xf>
    <xf numFmtId="165" fontId="55" fillId="0" borderId="30" xfId="6" applyFont="1" applyBorder="1" applyAlignment="1">
      <alignment horizontal="center"/>
    </xf>
    <xf numFmtId="1" fontId="65" fillId="9" borderId="16" xfId="6" applyNumberFormat="1" applyFont="1" applyFill="1" applyBorder="1" applyAlignment="1">
      <alignment horizontal="center"/>
    </xf>
    <xf numFmtId="1" fontId="65" fillId="0" borderId="16" xfId="6" applyNumberFormat="1" applyFont="1" applyBorder="1" applyAlignment="1">
      <alignment horizontal="center"/>
    </xf>
    <xf numFmtId="1" fontId="55" fillId="0" borderId="36" xfId="6" applyNumberFormat="1" applyFont="1" applyBorder="1"/>
    <xf numFmtId="1" fontId="65" fillId="0" borderId="37" xfId="6" applyNumberFormat="1" applyFont="1" applyBorder="1" applyAlignment="1">
      <alignment horizontal="center"/>
    </xf>
    <xf numFmtId="165" fontId="55" fillId="0" borderId="28" xfId="6" applyFont="1" applyBorder="1"/>
    <xf numFmtId="10" fontId="65" fillId="9" borderId="4" xfId="8" applyNumberFormat="1" applyFont="1" applyFill="1" applyBorder="1" applyAlignment="1">
      <alignment horizontal="center"/>
    </xf>
    <xf numFmtId="10" fontId="65" fillId="0" borderId="4" xfId="8" applyNumberFormat="1" applyFont="1" applyFill="1" applyBorder="1" applyAlignment="1">
      <alignment horizontal="center"/>
    </xf>
    <xf numFmtId="10" fontId="65" fillId="0" borderId="60" xfId="8" applyNumberFormat="1" applyFont="1" applyBorder="1"/>
    <xf numFmtId="10" fontId="65" fillId="0" borderId="7" xfId="8" applyNumberFormat="1" applyFont="1" applyFill="1" applyBorder="1" applyAlignment="1">
      <alignment horizontal="center"/>
    </xf>
    <xf numFmtId="165" fontId="55" fillId="0" borderId="61" xfId="6" applyFont="1" applyBorder="1"/>
    <xf numFmtId="165" fontId="51" fillId="0" borderId="62" xfId="6" applyBorder="1"/>
    <xf numFmtId="10" fontId="65" fillId="9" borderId="63" xfId="8" applyNumberFormat="1" applyFont="1" applyFill="1" applyBorder="1" applyAlignment="1">
      <alignment horizontal="center"/>
    </xf>
    <xf numFmtId="10" fontId="65" fillId="9" borderId="62" xfId="8" applyNumberFormat="1" applyFont="1" applyFill="1" applyBorder="1" applyAlignment="1">
      <alignment horizontal="center"/>
    </xf>
    <xf numFmtId="10" fontId="65" fillId="0" borderId="62" xfId="8" applyNumberFormat="1" applyFont="1" applyFill="1" applyBorder="1" applyAlignment="1">
      <alignment horizontal="center"/>
    </xf>
    <xf numFmtId="10" fontId="65" fillId="11" borderId="64" xfId="6" applyNumberFormat="1" applyFont="1" applyFill="1" applyBorder="1"/>
    <xf numFmtId="10" fontId="65" fillId="0" borderId="63" xfId="8" applyNumberFormat="1" applyFont="1" applyFill="1" applyBorder="1" applyAlignment="1">
      <alignment horizontal="center"/>
    </xf>
    <xf numFmtId="165" fontId="57" fillId="0" borderId="65" xfId="6" applyFont="1" applyBorder="1"/>
    <xf numFmtId="165" fontId="51" fillId="0" borderId="65" xfId="6" applyBorder="1"/>
    <xf numFmtId="10" fontId="1" fillId="0" borderId="16" xfId="5" applyNumberFormat="1" applyBorder="1" applyAlignment="1">
      <alignment horizontal="center"/>
    </xf>
    <xf numFmtId="10" fontId="13" fillId="13" borderId="60" xfId="6" applyNumberFormat="1" applyFont="1" applyFill="1" applyBorder="1"/>
    <xf numFmtId="10" fontId="1" fillId="0" borderId="37" xfId="5" applyNumberFormat="1" applyBorder="1" applyAlignment="1">
      <alignment horizontal="center"/>
    </xf>
    <xf numFmtId="165" fontId="57" fillId="0" borderId="30" xfId="6" applyFont="1" applyBorder="1"/>
    <xf numFmtId="165" fontId="55" fillId="0" borderId="32" xfId="6" applyFont="1" applyBorder="1"/>
    <xf numFmtId="165" fontId="54" fillId="0" borderId="32" xfId="6" applyFont="1" applyBorder="1"/>
    <xf numFmtId="3" fontId="65" fillId="0" borderId="66" xfId="6" applyNumberFormat="1" applyFont="1" applyBorder="1"/>
    <xf numFmtId="165" fontId="1" fillId="0" borderId="3" xfId="5" applyBorder="1"/>
    <xf numFmtId="165" fontId="54" fillId="13" borderId="32" xfId="6" applyFont="1" applyFill="1" applyBorder="1"/>
    <xf numFmtId="3" fontId="72" fillId="0" borderId="66" xfId="5" applyNumberFormat="1" applyFont="1" applyBorder="1"/>
    <xf numFmtId="3" fontId="55" fillId="9" borderId="33" xfId="6" applyNumberFormat="1" applyFont="1" applyFill="1" applyBorder="1" applyAlignment="1">
      <alignment horizontal="center"/>
    </xf>
    <xf numFmtId="3" fontId="55" fillId="0" borderId="33" xfId="6" applyNumberFormat="1" applyFont="1" applyBorder="1" applyAlignment="1">
      <alignment horizontal="center"/>
    </xf>
    <xf numFmtId="3" fontId="54" fillId="0" borderId="33" xfId="6" applyNumberFormat="1" applyFont="1" applyBorder="1" applyAlignment="1">
      <alignment horizontal="center"/>
    </xf>
    <xf numFmtId="3" fontId="54" fillId="0" borderId="35" xfId="6" applyNumberFormat="1" applyFont="1" applyBorder="1" applyAlignment="1">
      <alignment horizontal="center"/>
    </xf>
    <xf numFmtId="165" fontId="54" fillId="0" borderId="59" xfId="6" applyFont="1" applyBorder="1"/>
    <xf numFmtId="3" fontId="54" fillId="9" borderId="33" xfId="6" applyNumberFormat="1" applyFont="1" applyFill="1" applyBorder="1" applyAlignment="1">
      <alignment horizontal="center"/>
    </xf>
    <xf numFmtId="165" fontId="13" fillId="0" borderId="28" xfId="6" applyFont="1" applyBorder="1"/>
    <xf numFmtId="3" fontId="65" fillId="9" borderId="7" xfId="6" applyNumberFormat="1" applyFont="1" applyFill="1" applyBorder="1" applyAlignment="1">
      <alignment horizontal="center"/>
    </xf>
    <xf numFmtId="3" fontId="65" fillId="0" borderId="7" xfId="6" applyNumberFormat="1" applyFont="1" applyBorder="1" applyAlignment="1">
      <alignment horizontal="center"/>
    </xf>
    <xf numFmtId="3" fontId="73" fillId="0" borderId="60" xfId="5" applyNumberFormat="1" applyFont="1" applyBorder="1"/>
    <xf numFmtId="165" fontId="54" fillId="2" borderId="53" xfId="6" applyFont="1" applyFill="1" applyBorder="1" applyAlignment="1">
      <alignment horizontal="center"/>
    </xf>
    <xf numFmtId="3" fontId="65" fillId="9" borderId="3" xfId="6" applyNumberFormat="1" applyFont="1" applyFill="1" applyBorder="1" applyAlignment="1">
      <alignment horizontal="center"/>
    </xf>
    <xf numFmtId="165" fontId="55" fillId="2" borderId="53" xfId="6" applyFont="1" applyFill="1" applyBorder="1" applyAlignment="1">
      <alignment horizontal="center"/>
    </xf>
    <xf numFmtId="165" fontId="55" fillId="0" borderId="30" xfId="6" applyFont="1" applyBorder="1"/>
    <xf numFmtId="3" fontId="65" fillId="9" borderId="37" xfId="6" applyNumberFormat="1" applyFont="1" applyFill="1" applyBorder="1" applyAlignment="1">
      <alignment horizontal="center"/>
    </xf>
    <xf numFmtId="3" fontId="65" fillId="0" borderId="37" xfId="6" applyNumberFormat="1" applyFont="1" applyBorder="1" applyAlignment="1">
      <alignment horizontal="center"/>
    </xf>
    <xf numFmtId="3" fontId="73" fillId="0" borderId="36" xfId="5" applyNumberFormat="1" applyFont="1" applyBorder="1"/>
    <xf numFmtId="165" fontId="55" fillId="0" borderId="53" xfId="6" applyFont="1" applyBorder="1"/>
    <xf numFmtId="10" fontId="1" fillId="0" borderId="3" xfId="5" applyNumberFormat="1" applyBorder="1" applyAlignment="1">
      <alignment horizontal="center"/>
    </xf>
    <xf numFmtId="10" fontId="72" fillId="0" borderId="60" xfId="5" applyNumberFormat="1" applyFont="1" applyBorder="1"/>
    <xf numFmtId="10" fontId="1" fillId="0" borderId="0" xfId="5" applyNumberFormat="1" applyAlignment="1">
      <alignment horizontal="center"/>
    </xf>
    <xf numFmtId="10" fontId="55" fillId="9" borderId="3" xfId="6" applyNumberFormat="1" applyFont="1" applyFill="1" applyBorder="1" applyAlignment="1">
      <alignment horizontal="center"/>
    </xf>
    <xf numFmtId="10" fontId="55" fillId="0" borderId="3" xfId="6" applyNumberFormat="1" applyFont="1" applyBorder="1" applyAlignment="1">
      <alignment horizontal="center"/>
    </xf>
    <xf numFmtId="10" fontId="55" fillId="0" borderId="0" xfId="6" applyNumberFormat="1" applyFont="1" applyAlignment="1">
      <alignment horizontal="center"/>
    </xf>
    <xf numFmtId="10" fontId="65" fillId="9" borderId="37" xfId="6" applyNumberFormat="1" applyFont="1" applyFill="1" applyBorder="1" applyAlignment="1">
      <alignment horizontal="center"/>
    </xf>
    <xf numFmtId="10" fontId="65" fillId="0" borderId="37" xfId="6" applyNumberFormat="1" applyFont="1" applyBorder="1" applyAlignment="1">
      <alignment horizontal="center"/>
    </xf>
    <xf numFmtId="10" fontId="65" fillId="0" borderId="0" xfId="6" applyNumberFormat="1" applyFont="1" applyAlignment="1">
      <alignment horizontal="center"/>
    </xf>
    <xf numFmtId="10" fontId="72" fillId="0" borderId="64" xfId="5" applyNumberFormat="1" applyFont="1" applyBorder="1"/>
    <xf numFmtId="10" fontId="65" fillId="0" borderId="16" xfId="6" applyNumberFormat="1" applyFont="1" applyBorder="1" applyAlignment="1">
      <alignment horizontal="center"/>
    </xf>
    <xf numFmtId="165" fontId="55" fillId="0" borderId="59" xfId="6" applyFont="1" applyBorder="1" applyAlignment="1">
      <alignment horizontal="center"/>
    </xf>
    <xf numFmtId="10" fontId="55" fillId="9" borderId="35" xfId="6" applyNumberFormat="1" applyFont="1" applyFill="1" applyBorder="1" applyAlignment="1">
      <alignment horizontal="center"/>
    </xf>
    <xf numFmtId="10" fontId="55" fillId="0" borderId="35" xfId="6" applyNumberFormat="1" applyFont="1" applyBorder="1" applyAlignment="1">
      <alignment horizontal="center"/>
    </xf>
    <xf numFmtId="10" fontId="65" fillId="0" borderId="3" xfId="6" applyNumberFormat="1" applyFont="1" applyBorder="1" applyAlignment="1">
      <alignment horizontal="center"/>
    </xf>
    <xf numFmtId="165" fontId="55" fillId="0" borderId="2" xfId="6" applyFont="1" applyBorder="1"/>
    <xf numFmtId="183" fontId="65" fillId="9" borderId="3" xfId="6" applyNumberFormat="1" applyFont="1" applyFill="1" applyBorder="1" applyAlignment="1">
      <alignment horizontal="center"/>
    </xf>
    <xf numFmtId="183" fontId="65" fillId="0" borderId="3" xfId="6" applyNumberFormat="1" applyFont="1" applyBorder="1" applyAlignment="1">
      <alignment horizontal="center"/>
    </xf>
    <xf numFmtId="183" fontId="72" fillId="0" borderId="68" xfId="5" applyNumberFormat="1" applyFont="1" applyBorder="1"/>
    <xf numFmtId="183" fontId="65" fillId="0" borderId="0" xfId="6" applyNumberFormat="1" applyFont="1" applyAlignment="1">
      <alignment horizontal="center"/>
    </xf>
    <xf numFmtId="165" fontId="55" fillId="0" borderId="69" xfId="6" applyFont="1" applyBorder="1"/>
    <xf numFmtId="165" fontId="54" fillId="0" borderId="62" xfId="6" applyFont="1" applyBorder="1"/>
    <xf numFmtId="183" fontId="65" fillId="9" borderId="63" xfId="6" applyNumberFormat="1" applyFont="1" applyFill="1" applyBorder="1" applyAlignment="1">
      <alignment horizontal="center"/>
    </xf>
    <xf numFmtId="183" fontId="65" fillId="0" borderId="63" xfId="6" applyNumberFormat="1" applyFont="1" applyBorder="1" applyAlignment="1">
      <alignment horizontal="center"/>
    </xf>
    <xf numFmtId="183" fontId="72" fillId="0" borderId="64" xfId="5" applyNumberFormat="1" applyFont="1" applyBorder="1"/>
    <xf numFmtId="183" fontId="65" fillId="0" borderId="62" xfId="6" applyNumberFormat="1" applyFont="1" applyBorder="1" applyAlignment="1">
      <alignment horizontal="center"/>
    </xf>
    <xf numFmtId="183" fontId="72" fillId="0" borderId="60" xfId="5" applyNumberFormat="1" applyFont="1" applyBorder="1"/>
    <xf numFmtId="183" fontId="65" fillId="9" borderId="0" xfId="6" applyNumberFormat="1" applyFont="1" applyFill="1" applyAlignment="1">
      <alignment horizontal="center"/>
    </xf>
    <xf numFmtId="183" fontId="65" fillId="9" borderId="62" xfId="6" applyNumberFormat="1" applyFont="1" applyFill="1" applyBorder="1" applyAlignment="1">
      <alignment horizontal="center"/>
    </xf>
    <xf numFmtId="181" fontId="65" fillId="0" borderId="63" xfId="6" applyNumberFormat="1" applyFont="1" applyBorder="1" applyAlignment="1">
      <alignment horizontal="center"/>
    </xf>
    <xf numFmtId="181" fontId="65" fillId="0" borderId="62" xfId="6" applyNumberFormat="1" applyFont="1" applyBorder="1" applyAlignment="1">
      <alignment horizontal="center"/>
    </xf>
    <xf numFmtId="3" fontId="65" fillId="0" borderId="62" xfId="6" applyNumberFormat="1" applyFont="1" applyBorder="1" applyAlignment="1">
      <alignment horizontal="center"/>
    </xf>
    <xf numFmtId="3" fontId="72" fillId="0" borderId="64" xfId="5" applyNumberFormat="1" applyFont="1" applyBorder="1"/>
    <xf numFmtId="3" fontId="65" fillId="0" borderId="63" xfId="6" applyNumberFormat="1" applyFont="1" applyBorder="1" applyAlignment="1">
      <alignment horizontal="center"/>
    </xf>
    <xf numFmtId="165" fontId="54" fillId="0" borderId="34" xfId="6" applyFont="1" applyBorder="1"/>
    <xf numFmtId="3" fontId="1" fillId="0" borderId="16" xfId="5" applyNumberFormat="1" applyBorder="1" applyAlignment="1">
      <alignment horizontal="center"/>
    </xf>
    <xf numFmtId="3" fontId="72" fillId="0" borderId="70" xfId="5" applyNumberFormat="1" applyFont="1" applyBorder="1"/>
    <xf numFmtId="3" fontId="1" fillId="0" borderId="37" xfId="5" applyNumberFormat="1" applyBorder="1" applyAlignment="1">
      <alignment horizontal="center"/>
    </xf>
    <xf numFmtId="181" fontId="1" fillId="0" borderId="16" xfId="5" applyNumberFormat="1" applyBorder="1" applyAlignment="1">
      <alignment horizontal="center"/>
    </xf>
    <xf numFmtId="3" fontId="72" fillId="0" borderId="36" xfId="5" applyNumberFormat="1" applyFont="1" applyBorder="1"/>
    <xf numFmtId="181" fontId="1" fillId="0" borderId="37" xfId="5" applyNumberFormat="1" applyBorder="1" applyAlignment="1">
      <alignment horizontal="center"/>
    </xf>
    <xf numFmtId="3" fontId="1" fillId="0" borderId="0" xfId="5" applyNumberFormat="1"/>
    <xf numFmtId="165" fontId="74" fillId="0" borderId="34" xfId="6" applyFont="1" applyBorder="1" applyAlignment="1">
      <alignment horizontal="right"/>
    </xf>
    <xf numFmtId="14" fontId="53" fillId="12" borderId="44" xfId="6" applyNumberFormat="1" applyFont="1" applyFill="1" applyBorder="1"/>
    <xf numFmtId="181" fontId="13" fillId="0" borderId="71" xfId="6" applyNumberFormat="1" applyFont="1" applyBorder="1" applyAlignment="1">
      <alignment horizontal="center"/>
    </xf>
    <xf numFmtId="181" fontId="13" fillId="0" borderId="44" xfId="6" applyNumberFormat="1" applyFont="1" applyBorder="1" applyAlignment="1">
      <alignment horizontal="center"/>
    </xf>
    <xf numFmtId="4" fontId="6" fillId="0" borderId="44" xfId="7" applyNumberFormat="1" applyFont="1" applyBorder="1" applyAlignment="1" applyProtection="1">
      <alignment horizontal="center" vertical="center"/>
      <protection locked="0"/>
    </xf>
    <xf numFmtId="4" fontId="6" fillId="0" borderId="72" xfId="7" applyNumberFormat="1" applyFont="1" applyBorder="1" applyAlignment="1" applyProtection="1">
      <alignment horizontal="center" vertical="center"/>
      <protection locked="0"/>
    </xf>
    <xf numFmtId="4" fontId="49" fillId="0" borderId="36" xfId="5" applyNumberFormat="1" applyFont="1" applyBorder="1"/>
    <xf numFmtId="14" fontId="53" fillId="12" borderId="0" xfId="6" applyNumberFormat="1" applyFont="1" applyFill="1"/>
    <xf numFmtId="181" fontId="8" fillId="0" borderId="35" xfId="6" applyNumberFormat="1" applyFont="1" applyBorder="1" applyAlignment="1">
      <alignment horizontal="center"/>
    </xf>
    <xf numFmtId="181" fontId="8" fillId="0" borderId="32" xfId="6" applyNumberFormat="1" applyFont="1" applyBorder="1" applyAlignment="1">
      <alignment horizontal="center"/>
    </xf>
    <xf numFmtId="3" fontId="46" fillId="0" borderId="36" xfId="5" applyNumberFormat="1" applyFont="1" applyBorder="1"/>
    <xf numFmtId="14" fontId="13" fillId="14" borderId="50" xfId="6" applyNumberFormat="1" applyFont="1" applyFill="1" applyBorder="1" applyAlignment="1">
      <alignment horizontal="right" vertical="center"/>
    </xf>
    <xf numFmtId="14" fontId="62" fillId="0" borderId="44" xfId="6" applyNumberFormat="1" applyFont="1" applyBorder="1"/>
    <xf numFmtId="181" fontId="53" fillId="0" borderId="71" xfId="6" applyNumberFormat="1" applyFont="1" applyBorder="1" applyAlignment="1">
      <alignment horizontal="center"/>
    </xf>
    <xf numFmtId="181" fontId="53" fillId="0" borderId="44" xfId="6" applyNumberFormat="1" applyFont="1" applyBorder="1" applyAlignment="1">
      <alignment horizontal="center"/>
    </xf>
    <xf numFmtId="4" fontId="53" fillId="0" borderId="44" xfId="6" applyNumberFormat="1" applyFont="1" applyBorder="1" applyAlignment="1">
      <alignment horizontal="center" vertical="center"/>
    </xf>
    <xf numFmtId="4" fontId="64" fillId="0" borderId="44" xfId="7" applyNumberFormat="1" applyFont="1" applyBorder="1" applyAlignment="1" applyProtection="1">
      <alignment horizontal="center" vertical="center"/>
      <protection locked="0"/>
    </xf>
    <xf numFmtId="4" fontId="64" fillId="0" borderId="72" xfId="7" applyNumberFormat="1" applyFont="1" applyBorder="1" applyAlignment="1" applyProtection="1">
      <alignment horizontal="center" vertical="center"/>
      <protection locked="0"/>
    </xf>
    <xf numFmtId="2" fontId="2" fillId="0" borderId="0" xfId="5" applyNumberFormat="1" applyFont="1"/>
    <xf numFmtId="14" fontId="13" fillId="14" borderId="50" xfId="6" applyNumberFormat="1" applyFont="1" applyFill="1" applyBorder="1" applyAlignment="1">
      <alignment horizontal="right"/>
    </xf>
    <xf numFmtId="181" fontId="8" fillId="2" borderId="35" xfId="6" applyNumberFormat="1" applyFont="1" applyFill="1" applyBorder="1" applyAlignment="1">
      <alignment horizontal="center"/>
    </xf>
    <xf numFmtId="181" fontId="8" fillId="2" borderId="32" xfId="6" applyNumberFormat="1" applyFont="1" applyFill="1" applyBorder="1" applyAlignment="1">
      <alignment horizontal="center"/>
    </xf>
    <xf numFmtId="165" fontId="55" fillId="0" borderId="25" xfId="6" applyFont="1" applyBorder="1"/>
    <xf numFmtId="165" fontId="54" fillId="0" borderId="25" xfId="6" applyFont="1" applyBorder="1"/>
    <xf numFmtId="181" fontId="13" fillId="9" borderId="44" xfId="6" applyNumberFormat="1" applyFont="1" applyFill="1" applyBorder="1" applyAlignment="1">
      <alignment horizontal="center"/>
    </xf>
    <xf numFmtId="4" fontId="13" fillId="9" borderId="44" xfId="6" applyNumberFormat="1" applyFont="1" applyFill="1" applyBorder="1" applyAlignment="1">
      <alignment horizontal="center" vertical="center"/>
    </xf>
    <xf numFmtId="181" fontId="59" fillId="0" borderId="36" xfId="5" applyNumberFormat="1" applyFont="1" applyBorder="1"/>
    <xf numFmtId="181" fontId="75" fillId="0" borderId="0" xfId="5" applyNumberFormat="1" applyFont="1"/>
    <xf numFmtId="181" fontId="51" fillId="0" borderId="35" xfId="6" applyNumberFormat="1" applyBorder="1" applyAlignment="1">
      <alignment horizontal="center"/>
    </xf>
    <xf numFmtId="181" fontId="51" fillId="0" borderId="32" xfId="6" applyNumberFormat="1" applyBorder="1" applyAlignment="1">
      <alignment horizontal="center"/>
    </xf>
    <xf numFmtId="165" fontId="76" fillId="0" borderId="34" xfId="5" applyFont="1" applyBorder="1" applyAlignment="1">
      <alignment vertical="center"/>
    </xf>
    <xf numFmtId="185" fontId="13" fillId="9" borderId="16" xfId="8" applyNumberFormat="1" applyFont="1" applyFill="1" applyBorder="1" applyAlignment="1">
      <alignment horizontal="center"/>
    </xf>
    <xf numFmtId="185" fontId="13" fillId="0" borderId="16" xfId="8" applyNumberFormat="1" applyFont="1" applyFill="1" applyBorder="1" applyAlignment="1">
      <alignment horizontal="center"/>
    </xf>
    <xf numFmtId="185" fontId="53" fillId="0" borderId="36" xfId="6" applyNumberFormat="1" applyFont="1" applyBorder="1"/>
    <xf numFmtId="10" fontId="53" fillId="0" borderId="36" xfId="6" applyNumberFormat="1" applyFont="1" applyBorder="1"/>
    <xf numFmtId="185" fontId="13" fillId="0" borderId="35" xfId="8" applyNumberFormat="1" applyFont="1" applyFill="1" applyBorder="1" applyAlignment="1">
      <alignment horizontal="center"/>
    </xf>
    <xf numFmtId="185" fontId="13" fillId="0" borderId="32" xfId="8" applyNumberFormat="1" applyFont="1" applyFill="1" applyBorder="1" applyAlignment="1">
      <alignment horizontal="center"/>
    </xf>
    <xf numFmtId="185" fontId="13" fillId="0" borderId="16" xfId="8" applyNumberFormat="1" applyFont="1" applyBorder="1" applyAlignment="1">
      <alignment horizontal="center"/>
    </xf>
    <xf numFmtId="165" fontId="76" fillId="0" borderId="39" xfId="5" applyFont="1" applyBorder="1" applyAlignment="1">
      <alignment vertical="center"/>
    </xf>
    <xf numFmtId="165" fontId="54" fillId="0" borderId="39" xfId="6" applyFont="1" applyBorder="1"/>
    <xf numFmtId="184" fontId="55" fillId="9" borderId="42" xfId="8" applyNumberFormat="1" applyFont="1" applyFill="1" applyBorder="1" applyAlignment="1">
      <alignment horizontal="center"/>
    </xf>
    <xf numFmtId="184" fontId="55" fillId="9" borderId="40" xfId="8" applyNumberFormat="1" applyFont="1" applyFill="1" applyBorder="1" applyAlignment="1">
      <alignment horizontal="center"/>
    </xf>
    <xf numFmtId="2" fontId="55" fillId="9" borderId="40" xfId="8" applyNumberFormat="1" applyFont="1" applyFill="1" applyBorder="1" applyAlignment="1">
      <alignment horizontal="center"/>
    </xf>
    <xf numFmtId="2" fontId="55" fillId="0" borderId="40" xfId="8" applyNumberFormat="1" applyFont="1" applyFill="1" applyBorder="1" applyAlignment="1">
      <alignment horizontal="center"/>
    </xf>
    <xf numFmtId="4" fontId="46" fillId="0" borderId="41" xfId="5" applyNumberFormat="1" applyFont="1" applyBorder="1"/>
    <xf numFmtId="184" fontId="55" fillId="0" borderId="42" xfId="8" applyNumberFormat="1" applyFont="1" applyFill="1" applyBorder="1" applyAlignment="1">
      <alignment horizontal="center"/>
    </xf>
    <xf numFmtId="184" fontId="55" fillId="0" borderId="40" xfId="8" applyNumberFormat="1" applyFont="1" applyFill="1" applyBorder="1" applyAlignment="1">
      <alignment horizontal="center"/>
    </xf>
    <xf numFmtId="2" fontId="65" fillId="0" borderId="42" xfId="8" applyNumberFormat="1" applyFont="1" applyFill="1" applyBorder="1" applyAlignment="1">
      <alignment horizontal="center"/>
    </xf>
    <xf numFmtId="2" fontId="65" fillId="0" borderId="40" xfId="8" applyNumberFormat="1" applyFont="1" applyFill="1" applyBorder="1" applyAlignment="1">
      <alignment horizontal="center"/>
    </xf>
    <xf numFmtId="165" fontId="76" fillId="11" borderId="74" xfId="5" applyFont="1" applyFill="1" applyBorder="1" applyAlignment="1">
      <alignment vertical="center"/>
    </xf>
    <xf numFmtId="165" fontId="54" fillId="0" borderId="74" xfId="6" applyFont="1" applyBorder="1"/>
    <xf numFmtId="184" fontId="13" fillId="0" borderId="75" xfId="8" applyNumberFormat="1" applyFont="1" applyFill="1" applyBorder="1" applyAlignment="1">
      <alignment horizontal="center"/>
    </xf>
    <xf numFmtId="184" fontId="13" fillId="0" borderId="76" xfId="8" applyNumberFormat="1" applyFont="1" applyFill="1" applyBorder="1" applyAlignment="1">
      <alignment horizontal="center"/>
    </xf>
    <xf numFmtId="2" fontId="13" fillId="0" borderId="76" xfId="8" applyNumberFormat="1" applyFont="1" applyFill="1" applyBorder="1" applyAlignment="1">
      <alignment horizontal="center"/>
    </xf>
    <xf numFmtId="4" fontId="77" fillId="11" borderId="77" xfId="5" applyNumberFormat="1" applyFont="1" applyFill="1" applyBorder="1"/>
    <xf numFmtId="165" fontId="1" fillId="0" borderId="0" xfId="5" applyAlignment="1">
      <alignment horizontal="right"/>
    </xf>
    <xf numFmtId="2" fontId="13" fillId="0" borderId="3" xfId="8" applyNumberFormat="1" applyFont="1" applyFill="1" applyBorder="1" applyAlignment="1">
      <alignment horizontal="center"/>
    </xf>
    <xf numFmtId="4" fontId="77" fillId="11" borderId="36" xfId="5" applyNumberFormat="1" applyFont="1" applyFill="1" applyBorder="1"/>
    <xf numFmtId="165" fontId="76" fillId="0" borderId="2" xfId="5" applyFont="1" applyBorder="1" applyAlignment="1">
      <alignment vertical="center"/>
    </xf>
    <xf numFmtId="165" fontId="54" fillId="0" borderId="2" xfId="6" applyFont="1" applyBorder="1"/>
    <xf numFmtId="184" fontId="13" fillId="0" borderId="0" xfId="8" applyNumberFormat="1" applyFont="1" applyFill="1" applyBorder="1" applyAlignment="1">
      <alignment horizontal="center"/>
    </xf>
    <xf numFmtId="2" fontId="13" fillId="0" borderId="0" xfId="8" applyNumberFormat="1" applyFont="1" applyFill="1" applyBorder="1" applyAlignment="1">
      <alignment horizontal="center"/>
    </xf>
    <xf numFmtId="4" fontId="77" fillId="0" borderId="60" xfId="5" applyNumberFormat="1" applyFont="1" applyBorder="1"/>
    <xf numFmtId="165" fontId="55" fillId="0" borderId="34" xfId="5" applyFont="1" applyBorder="1"/>
    <xf numFmtId="165" fontId="54" fillId="0" borderId="34" xfId="5" applyFont="1" applyBorder="1"/>
    <xf numFmtId="181" fontId="55" fillId="9" borderId="0" xfId="6" applyNumberFormat="1" applyFont="1" applyFill="1" applyAlignment="1">
      <alignment horizontal="center"/>
    </xf>
    <xf numFmtId="181" fontId="55" fillId="0" borderId="0" xfId="6" applyNumberFormat="1" applyFont="1" applyAlignment="1">
      <alignment horizontal="center"/>
    </xf>
    <xf numFmtId="4" fontId="46" fillId="0" borderId="36" xfId="5" applyNumberFormat="1" applyFont="1" applyBorder="1"/>
    <xf numFmtId="4" fontId="72" fillId="0" borderId="0" xfId="5" applyNumberFormat="1" applyFont="1"/>
    <xf numFmtId="2" fontId="1" fillId="0" borderId="0" xfId="5" applyNumberFormat="1"/>
    <xf numFmtId="4" fontId="55" fillId="0" borderId="35" xfId="5" applyNumberFormat="1" applyFont="1" applyBorder="1" applyAlignment="1">
      <alignment horizontal="center"/>
    </xf>
    <xf numFmtId="4" fontId="55" fillId="0" borderId="32" xfId="5" applyNumberFormat="1" applyFont="1" applyBorder="1" applyAlignment="1">
      <alignment horizontal="center"/>
    </xf>
    <xf numFmtId="4" fontId="46" fillId="0" borderId="66" xfId="5" applyNumberFormat="1" applyFont="1" applyBorder="1"/>
    <xf numFmtId="165" fontId="54" fillId="0" borderId="59" xfId="5" applyFont="1" applyBorder="1"/>
    <xf numFmtId="4" fontId="8" fillId="9" borderId="32" xfId="6" applyNumberFormat="1" applyFont="1" applyFill="1" applyBorder="1" applyAlignment="1">
      <alignment horizontal="center"/>
    </xf>
    <xf numFmtId="4" fontId="8" fillId="0" borderId="32" xfId="6" applyNumberFormat="1" applyFont="1" applyBorder="1" applyAlignment="1">
      <alignment horizontal="center"/>
    </xf>
    <xf numFmtId="165" fontId="78" fillId="0" borderId="0" xfId="5" applyFont="1"/>
    <xf numFmtId="4" fontId="8" fillId="0" borderId="35" xfId="6" applyNumberFormat="1" applyFont="1" applyBorder="1" applyAlignment="1">
      <alignment horizontal="center"/>
    </xf>
    <xf numFmtId="165" fontId="1" fillId="0" borderId="78" xfId="5" applyBorder="1"/>
    <xf numFmtId="165" fontId="55" fillId="0" borderId="79" xfId="6" applyFont="1" applyBorder="1"/>
    <xf numFmtId="165" fontId="54" fillId="0" borderId="79" xfId="5" applyFont="1" applyBorder="1"/>
    <xf numFmtId="4" fontId="8" fillId="9" borderId="44" xfId="6" applyNumberFormat="1" applyFont="1" applyFill="1" applyBorder="1" applyAlignment="1">
      <alignment horizontal="center"/>
    </xf>
    <xf numFmtId="4" fontId="8" fillId="0" borderId="44" xfId="6" applyNumberFormat="1" applyFont="1" applyBorder="1" applyAlignment="1">
      <alignment horizontal="center"/>
    </xf>
    <xf numFmtId="4" fontId="46" fillId="0" borderId="47" xfId="5" applyNumberFormat="1" applyFont="1" applyBorder="1"/>
    <xf numFmtId="4" fontId="8" fillId="0" borderId="71" xfId="6" applyNumberFormat="1" applyFont="1" applyBorder="1" applyAlignment="1">
      <alignment horizontal="center"/>
    </xf>
    <xf numFmtId="4" fontId="79" fillId="0" borderId="29" xfId="6" applyNumberFormat="1" applyFont="1" applyBorder="1" applyAlignment="1">
      <alignment horizontal="center"/>
    </xf>
    <xf numFmtId="165" fontId="54" fillId="0" borderId="69" xfId="6" applyFont="1" applyBorder="1"/>
    <xf numFmtId="165" fontId="54" fillId="0" borderId="69" xfId="5" applyFont="1" applyBorder="1"/>
    <xf numFmtId="4" fontId="13" fillId="9" borderId="63" xfId="6" applyNumberFormat="1" applyFont="1" applyFill="1" applyBorder="1" applyAlignment="1">
      <alignment horizontal="center"/>
    </xf>
    <xf numFmtId="4" fontId="13" fillId="9" borderId="62" xfId="6" applyNumberFormat="1" applyFont="1" applyFill="1" applyBorder="1" applyAlignment="1">
      <alignment horizontal="center"/>
    </xf>
    <xf numFmtId="4" fontId="13" fillId="0" borderId="62" xfId="6" applyNumberFormat="1" applyFont="1" applyBorder="1" applyAlignment="1">
      <alignment horizontal="center"/>
    </xf>
    <xf numFmtId="4" fontId="13" fillId="0" borderId="69" xfId="6" applyNumberFormat="1" applyFont="1" applyBorder="1" applyAlignment="1">
      <alignment horizontal="center"/>
    </xf>
    <xf numFmtId="4" fontId="77" fillId="0" borderId="61" xfId="5" applyNumberFormat="1" applyFont="1" applyBorder="1"/>
    <xf numFmtId="10" fontId="13" fillId="0" borderId="63" xfId="6" applyNumberFormat="1" applyFont="1" applyBorder="1" applyAlignment="1">
      <alignment horizontal="right"/>
    </xf>
    <xf numFmtId="4" fontId="13" fillId="0" borderId="63" xfId="6" applyNumberFormat="1" applyFont="1" applyBorder="1" applyAlignment="1">
      <alignment horizontal="center"/>
    </xf>
    <xf numFmtId="165" fontId="55" fillId="0" borderId="74" xfId="6" applyFont="1" applyBorder="1"/>
    <xf numFmtId="165" fontId="54" fillId="0" borderId="74" xfId="5" applyFont="1" applyBorder="1"/>
    <xf numFmtId="4" fontId="13" fillId="9" borderId="75" xfId="6" applyNumberFormat="1" applyFont="1" applyFill="1" applyBorder="1" applyAlignment="1">
      <alignment horizontal="center"/>
    </xf>
    <xf numFmtId="4" fontId="13" fillId="9" borderId="76" xfId="6" applyNumberFormat="1" applyFont="1" applyFill="1" applyBorder="1" applyAlignment="1">
      <alignment horizontal="center"/>
    </xf>
    <xf numFmtId="4" fontId="13" fillId="0" borderId="76" xfId="6" applyNumberFormat="1" applyFont="1" applyBorder="1" applyAlignment="1">
      <alignment horizontal="center"/>
    </xf>
    <xf numFmtId="4" fontId="13" fillId="0" borderId="74" xfId="6" applyNumberFormat="1" applyFont="1" applyBorder="1" applyAlignment="1">
      <alignment horizontal="center"/>
    </xf>
    <xf numFmtId="4" fontId="77" fillId="0" borderId="80" xfId="5" applyNumberFormat="1" applyFont="1" applyBorder="1"/>
    <xf numFmtId="165" fontId="80" fillId="15" borderId="0" xfId="5" applyFont="1" applyFill="1" applyAlignment="1">
      <alignment horizontal="center"/>
    </xf>
    <xf numFmtId="3" fontId="13" fillId="0" borderId="35" xfId="6" applyNumberFormat="1" applyFont="1" applyBorder="1" applyAlignment="1">
      <alignment horizontal="center"/>
    </xf>
    <xf numFmtId="3" fontId="13" fillId="0" borderId="32" xfId="6" applyNumberFormat="1" applyFont="1" applyBorder="1" applyAlignment="1">
      <alignment horizontal="center"/>
    </xf>
    <xf numFmtId="3" fontId="13" fillId="0" borderId="59" xfId="6" applyNumberFormat="1" applyFont="1" applyBorder="1" applyAlignment="1">
      <alignment horizontal="center"/>
    </xf>
    <xf numFmtId="4" fontId="77" fillId="0" borderId="33" xfId="5" applyNumberFormat="1" applyFont="1" applyBorder="1"/>
    <xf numFmtId="165" fontId="55" fillId="0" borderId="81" xfId="6" applyFont="1" applyBorder="1"/>
    <xf numFmtId="165" fontId="54" fillId="0" borderId="2" xfId="5" applyFont="1" applyBorder="1"/>
    <xf numFmtId="3" fontId="13" fillId="0" borderId="3" xfId="6" applyNumberFormat="1" applyFont="1" applyBorder="1" applyAlignment="1">
      <alignment horizontal="center"/>
    </xf>
    <xf numFmtId="3" fontId="13" fillId="0" borderId="0" xfId="6" applyNumberFormat="1" applyFont="1" applyAlignment="1">
      <alignment horizontal="center"/>
    </xf>
    <xf numFmtId="3" fontId="13" fillId="0" borderId="2" xfId="6" applyNumberFormat="1" applyFont="1" applyBorder="1" applyAlignment="1">
      <alignment horizontal="center"/>
    </xf>
    <xf numFmtId="4" fontId="77" fillId="0" borderId="53" xfId="5" applyNumberFormat="1" applyFont="1" applyBorder="1"/>
    <xf numFmtId="165" fontId="55" fillId="16" borderId="34" xfId="6" applyFont="1" applyFill="1" applyBorder="1" applyAlignment="1">
      <alignment horizontal="center" vertical="center"/>
    </xf>
    <xf numFmtId="14" fontId="53" fillId="12" borderId="81" xfId="6" applyNumberFormat="1" applyFont="1" applyFill="1" applyBorder="1"/>
    <xf numFmtId="4" fontId="53" fillId="9" borderId="35" xfId="6" applyNumberFormat="1" applyFont="1" applyFill="1" applyBorder="1" applyAlignment="1">
      <alignment horizontal="center"/>
    </xf>
    <xf numFmtId="4" fontId="53" fillId="9" borderId="32" xfId="8" applyNumberFormat="1" applyFont="1" applyFill="1" applyBorder="1" applyAlignment="1">
      <alignment horizontal="center"/>
    </xf>
    <xf numFmtId="4" fontId="53" fillId="0" borderId="32" xfId="8" applyNumberFormat="1" applyFont="1" applyFill="1" applyBorder="1" applyAlignment="1">
      <alignment horizontal="center"/>
    </xf>
    <xf numFmtId="4" fontId="53" fillId="0" borderId="59" xfId="8" applyNumberFormat="1" applyFont="1" applyBorder="1" applyAlignment="1">
      <alignment horizontal="center"/>
    </xf>
    <xf numFmtId="165" fontId="80" fillId="0" borderId="0" xfId="5" applyFont="1" applyAlignment="1">
      <alignment horizontal="center"/>
    </xf>
    <xf numFmtId="4" fontId="53" fillId="0" borderId="35" xfId="6" applyNumberFormat="1" applyFont="1" applyBorder="1" applyAlignment="1">
      <alignment horizontal="center"/>
    </xf>
    <xf numFmtId="4" fontId="53" fillId="0" borderId="32" xfId="8" applyNumberFormat="1" applyFont="1" applyBorder="1" applyAlignment="1">
      <alignment horizontal="center"/>
    </xf>
    <xf numFmtId="14" fontId="62" fillId="12" borderId="0" xfId="6" applyNumberFormat="1" applyFont="1" applyFill="1"/>
    <xf numFmtId="184" fontId="53" fillId="0" borderId="0" xfId="8" applyNumberFormat="1" applyFont="1" applyFill="1" applyBorder="1" applyAlignment="1">
      <alignment horizontal="center"/>
    </xf>
    <xf numFmtId="165" fontId="55" fillId="0" borderId="82" xfId="6" applyFont="1" applyBorder="1"/>
    <xf numFmtId="165" fontId="79" fillId="0" borderId="59" xfId="6" applyFont="1" applyBorder="1" applyAlignment="1">
      <alignment horizontal="left" vertical="center"/>
    </xf>
    <xf numFmtId="165" fontId="13" fillId="0" borderId="59" xfId="6" applyFont="1" applyBorder="1"/>
    <xf numFmtId="165" fontId="55" fillId="0" borderId="83" xfId="6" applyFont="1" applyBorder="1"/>
    <xf numFmtId="165" fontId="54" fillId="0" borderId="6" xfId="6" applyFont="1" applyBorder="1"/>
    <xf numFmtId="165" fontId="55" fillId="0" borderId="84" xfId="6" applyFont="1" applyBorder="1"/>
    <xf numFmtId="181" fontId="1" fillId="0" borderId="0" xfId="5" applyNumberFormat="1"/>
    <xf numFmtId="165" fontId="55" fillId="0" borderId="85" xfId="6" applyFont="1" applyBorder="1"/>
    <xf numFmtId="165" fontId="72" fillId="0" borderId="0" xfId="5" applyFont="1"/>
    <xf numFmtId="165" fontId="53" fillId="0" borderId="34" xfId="6" applyFont="1" applyBorder="1" applyAlignment="1">
      <alignment horizontal="left"/>
    </xf>
    <xf numFmtId="4" fontId="55" fillId="0" borderId="16" xfId="6" applyNumberFormat="1" applyFont="1" applyBorder="1" applyAlignment="1">
      <alignment horizontal="center"/>
    </xf>
    <xf numFmtId="4" fontId="55" fillId="0" borderId="86" xfId="6" applyNumberFormat="1" applyFont="1" applyBorder="1" applyAlignment="1">
      <alignment horizontal="center"/>
    </xf>
    <xf numFmtId="187" fontId="81" fillId="0" borderId="27" xfId="9" applyNumberFormat="1" applyFont="1" applyBorder="1"/>
    <xf numFmtId="165" fontId="53" fillId="0" borderId="2" xfId="6" applyFont="1" applyBorder="1" applyAlignment="1">
      <alignment horizontal="left"/>
    </xf>
    <xf numFmtId="187" fontId="82" fillId="0" borderId="60" xfId="9" applyNumberFormat="1" applyFont="1" applyBorder="1"/>
    <xf numFmtId="187" fontId="81" fillId="0" borderId="29" xfId="9" applyNumberFormat="1" applyFont="1" applyBorder="1"/>
    <xf numFmtId="188" fontId="72" fillId="0" borderId="0" xfId="5" applyNumberFormat="1" applyFont="1"/>
    <xf numFmtId="165" fontId="53" fillId="0" borderId="39" xfId="6" applyFont="1" applyBorder="1" applyAlignment="1">
      <alignment horizontal="left"/>
    </xf>
    <xf numFmtId="165" fontId="53" fillId="0" borderId="40" xfId="6" applyFont="1" applyBorder="1"/>
    <xf numFmtId="181" fontId="53" fillId="9" borderId="40" xfId="6" applyNumberFormat="1" applyFont="1" applyFill="1" applyBorder="1" applyAlignment="1">
      <alignment horizontal="center"/>
    </xf>
    <xf numFmtId="181" fontId="53" fillId="0" borderId="40" xfId="6" applyNumberFormat="1" applyFont="1" applyBorder="1" applyAlignment="1">
      <alignment horizontal="center"/>
    </xf>
    <xf numFmtId="187" fontId="83" fillId="0" borderId="0" xfId="9" applyNumberFormat="1" applyFont="1"/>
    <xf numFmtId="165" fontId="47" fillId="0" borderId="0" xfId="5" applyFont="1"/>
    <xf numFmtId="3" fontId="53" fillId="0" borderId="40" xfId="6" applyNumberFormat="1" applyFont="1" applyBorder="1" applyAlignment="1">
      <alignment horizontal="center"/>
    </xf>
    <xf numFmtId="165" fontId="84" fillId="0" borderId="55" xfId="6" applyFont="1" applyBorder="1" applyAlignment="1">
      <alignment horizontal="center"/>
    </xf>
    <xf numFmtId="181" fontId="49" fillId="9" borderId="87" xfId="5" applyNumberFormat="1" applyFont="1" applyFill="1" applyBorder="1"/>
    <xf numFmtId="165" fontId="53" fillId="0" borderId="57" xfId="6" applyFont="1" applyBorder="1" applyAlignment="1">
      <alignment horizontal="left"/>
    </xf>
    <xf numFmtId="165" fontId="72" fillId="0" borderId="57" xfId="5" applyFont="1" applyBorder="1"/>
    <xf numFmtId="165" fontId="53" fillId="0" borderId="0" xfId="6" applyFont="1" applyAlignment="1">
      <alignment horizontal="left"/>
    </xf>
    <xf numFmtId="165" fontId="85" fillId="17" borderId="0" xfId="5" applyFont="1" applyFill="1" applyAlignment="1">
      <alignment horizontal="right"/>
    </xf>
    <xf numFmtId="14" fontId="86" fillId="17" borderId="0" xfId="5" applyNumberFormat="1" applyFont="1" applyFill="1"/>
    <xf numFmtId="10" fontId="13" fillId="15" borderId="0" xfId="6" applyNumberFormat="1" applyFont="1" applyFill="1"/>
    <xf numFmtId="10" fontId="72" fillId="18" borderId="0" xfId="5" applyNumberFormat="1" applyFont="1" applyFill="1"/>
    <xf numFmtId="165" fontId="88" fillId="0" borderId="0" xfId="5" applyFont="1"/>
    <xf numFmtId="165" fontId="73" fillId="0" borderId="0" xfId="5" applyFont="1"/>
    <xf numFmtId="10" fontId="72" fillId="17" borderId="0" xfId="5" applyNumberFormat="1" applyFont="1" applyFill="1"/>
    <xf numFmtId="165" fontId="73" fillId="0" borderId="0" xfId="5" applyFont="1" applyAlignment="1">
      <alignment horizontal="center"/>
    </xf>
    <xf numFmtId="10" fontId="72" fillId="19" borderId="0" xfId="5" applyNumberFormat="1" applyFont="1" applyFill="1"/>
    <xf numFmtId="10" fontId="2" fillId="20" borderId="0" xfId="5" applyNumberFormat="1" applyFont="1" applyFill="1"/>
    <xf numFmtId="165" fontId="1" fillId="0" borderId="0" xfId="5" applyAlignment="1">
      <alignment horizontal="center"/>
    </xf>
    <xf numFmtId="10" fontId="2" fillId="0" borderId="0" xfId="5" applyNumberFormat="1" applyFont="1"/>
    <xf numFmtId="165" fontId="77" fillId="0" borderId="0" xfId="5" applyFont="1"/>
    <xf numFmtId="14" fontId="90" fillId="0" borderId="0" xfId="5" applyNumberFormat="1" applyFont="1"/>
    <xf numFmtId="181" fontId="85" fillId="0" borderId="0" xfId="5" applyNumberFormat="1" applyFont="1" applyAlignment="1">
      <alignment horizontal="center"/>
    </xf>
    <xf numFmtId="165" fontId="91" fillId="0" borderId="0" xfId="5" applyFont="1" applyAlignment="1">
      <alignment horizontal="center"/>
    </xf>
    <xf numFmtId="165" fontId="2" fillId="0" borderId="0" xfId="5" applyFont="1" applyAlignment="1">
      <alignment horizontal="right"/>
    </xf>
    <xf numFmtId="14" fontId="1" fillId="20" borderId="0" xfId="5" applyNumberFormat="1" applyFill="1"/>
    <xf numFmtId="165" fontId="1" fillId="0" borderId="62" xfId="5" applyBorder="1" applyAlignment="1">
      <alignment horizontal="right"/>
    </xf>
    <xf numFmtId="165" fontId="1" fillId="0" borderId="62" xfId="5" applyBorder="1"/>
    <xf numFmtId="3" fontId="1" fillId="0" borderId="62" xfId="5" applyNumberFormat="1" applyBorder="1"/>
    <xf numFmtId="165" fontId="92" fillId="0" borderId="51" xfId="5" applyFont="1" applyBorder="1" applyAlignment="1">
      <alignment horizontal="center" vertical="center"/>
    </xf>
    <xf numFmtId="165" fontId="2" fillId="0" borderId="59" xfId="5" applyFont="1" applyBorder="1" applyAlignment="1">
      <alignment horizontal="center" vertical="center"/>
    </xf>
    <xf numFmtId="1" fontId="52" fillId="0" borderId="51" xfId="6" applyNumberFormat="1" applyFont="1" applyBorder="1" applyAlignment="1">
      <alignment horizontal="center"/>
    </xf>
    <xf numFmtId="165" fontId="2" fillId="0" borderId="88" xfId="5" applyFont="1" applyBorder="1" applyAlignment="1">
      <alignment horizontal="center"/>
    </xf>
    <xf numFmtId="182" fontId="13" fillId="0" borderId="16" xfId="6" applyNumberFormat="1" applyFont="1" applyBorder="1" applyAlignment="1">
      <alignment horizontal="center"/>
    </xf>
    <xf numFmtId="165" fontId="13" fillId="0" borderId="51" xfId="6" applyFont="1" applyBorder="1" applyAlignment="1">
      <alignment horizontal="center"/>
    </xf>
    <xf numFmtId="165" fontId="46" fillId="0" borderId="0" xfId="5" applyFont="1"/>
    <xf numFmtId="165" fontId="2" fillId="0" borderId="0" xfId="5" applyFont="1"/>
    <xf numFmtId="3" fontId="2" fillId="0" borderId="60" xfId="5" applyNumberFormat="1" applyFont="1" applyBorder="1"/>
    <xf numFmtId="14" fontId="77" fillId="12" borderId="0" xfId="5" applyNumberFormat="1" applyFont="1" applyFill="1" applyAlignment="1">
      <alignment horizontal="center"/>
    </xf>
    <xf numFmtId="165" fontId="46" fillId="0" borderId="62" xfId="5" applyFont="1" applyBorder="1"/>
    <xf numFmtId="165" fontId="2" fillId="0" borderId="62" xfId="5" applyFont="1" applyBorder="1"/>
    <xf numFmtId="3" fontId="95" fillId="0" borderId="64" xfId="5" applyNumberFormat="1" applyFont="1" applyBorder="1"/>
    <xf numFmtId="3" fontId="95" fillId="0" borderId="60" xfId="5" applyNumberFormat="1" applyFont="1" applyBorder="1"/>
    <xf numFmtId="165" fontId="46" fillId="0" borderId="0" xfId="5" applyFont="1" applyAlignment="1">
      <alignment vertical="center"/>
    </xf>
    <xf numFmtId="181" fontId="96" fillId="0" borderId="0" xfId="6" applyNumberFormat="1" applyFont="1" applyAlignment="1">
      <alignment horizontal="center"/>
    </xf>
    <xf numFmtId="3" fontId="86" fillId="0" borderId="60" xfId="5" applyNumberFormat="1" applyFont="1" applyBorder="1"/>
    <xf numFmtId="165" fontId="2" fillId="0" borderId="0" xfId="5" applyFont="1" applyAlignment="1">
      <alignment horizontal="center"/>
    </xf>
    <xf numFmtId="181" fontId="74" fillId="0" borderId="0" xfId="6" applyNumberFormat="1" applyFont="1" applyAlignment="1">
      <alignment horizontal="center"/>
    </xf>
    <xf numFmtId="165" fontId="46" fillId="0" borderId="16" xfId="5" applyFont="1" applyBorder="1"/>
    <xf numFmtId="165" fontId="2" fillId="0" borderId="16" xfId="5" applyFont="1" applyBorder="1"/>
    <xf numFmtId="3" fontId="86" fillId="0" borderId="36" xfId="5" applyNumberFormat="1" applyFont="1" applyBorder="1"/>
    <xf numFmtId="3" fontId="2" fillId="0" borderId="0" xfId="5" applyNumberFormat="1" applyFont="1" applyAlignment="1">
      <alignment horizontal="center"/>
    </xf>
    <xf numFmtId="181" fontId="77" fillId="12" borderId="0" xfId="5" applyNumberFormat="1" applyFont="1" applyFill="1" applyAlignment="1">
      <alignment horizontal="center"/>
    </xf>
    <xf numFmtId="165" fontId="85" fillId="0" borderId="60" xfId="5" applyFont="1" applyBorder="1"/>
    <xf numFmtId="3" fontId="77" fillId="0" borderId="0" xfId="5" applyNumberFormat="1" applyFont="1" applyAlignment="1">
      <alignment horizontal="center"/>
    </xf>
    <xf numFmtId="165" fontId="85" fillId="0" borderId="29" xfId="5" applyFont="1" applyBorder="1"/>
    <xf numFmtId="165" fontId="1" fillId="0" borderId="8" xfId="5" applyBorder="1"/>
    <xf numFmtId="3" fontId="46" fillId="0" borderId="66" xfId="5" applyNumberFormat="1" applyFont="1" applyBorder="1" applyAlignment="1">
      <alignment vertical="center"/>
    </xf>
    <xf numFmtId="165" fontId="46" fillId="14" borderId="0" xfId="5" applyFont="1" applyFill="1"/>
    <xf numFmtId="181" fontId="96" fillId="0" borderId="0" xfId="6" applyNumberFormat="1" applyFont="1" applyAlignment="1">
      <alignment horizontal="center" vertical="center"/>
    </xf>
    <xf numFmtId="165" fontId="46" fillId="14" borderId="62" xfId="5" applyFont="1" applyFill="1" applyBorder="1"/>
    <xf numFmtId="3" fontId="86" fillId="0" borderId="64" xfId="5" applyNumberFormat="1" applyFont="1" applyBorder="1"/>
    <xf numFmtId="165" fontId="49" fillId="14" borderId="0" xfId="5" applyFont="1" applyFill="1"/>
    <xf numFmtId="181" fontId="85" fillId="0" borderId="60" xfId="5" applyNumberFormat="1" applyFont="1" applyBorder="1"/>
    <xf numFmtId="165" fontId="100" fillId="0" borderId="0" xfId="5" applyFont="1" applyAlignment="1">
      <alignment horizontal="center"/>
    </xf>
    <xf numFmtId="165" fontId="46" fillId="19" borderId="0" xfId="5" applyFont="1" applyFill="1"/>
    <xf numFmtId="165" fontId="46" fillId="19" borderId="62" xfId="5" applyFont="1" applyFill="1" applyBorder="1"/>
    <xf numFmtId="165" fontId="49" fillId="19" borderId="0" xfId="5" applyFont="1" applyFill="1"/>
    <xf numFmtId="172" fontId="0" fillId="0" borderId="0" xfId="0" applyNumberFormat="1"/>
    <xf numFmtId="1" fontId="0" fillId="0" borderId="0" xfId="0" applyNumberFormat="1"/>
    <xf numFmtId="3" fontId="2" fillId="0" borderId="0" xfId="1" applyNumberFormat="1" applyFont="1" applyFill="1" applyAlignment="1">
      <alignment horizontal="center" vertical="center" wrapText="1"/>
    </xf>
    <xf numFmtId="0" fontId="0" fillId="11" borderId="0" xfId="0" applyFill="1"/>
    <xf numFmtId="3" fontId="2" fillId="11" borderId="0" xfId="1" applyNumberFormat="1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16" xfId="0" applyNumberFormat="1" applyBorder="1"/>
    <xf numFmtId="0" fontId="0" fillId="0" borderId="16" xfId="0" applyBorder="1"/>
    <xf numFmtId="179" fontId="0" fillId="0" borderId="0" xfId="0" applyNumberFormat="1"/>
    <xf numFmtId="179" fontId="2" fillId="0" borderId="0" xfId="1" applyNumberFormat="1" applyFont="1" applyFill="1" applyAlignment="1">
      <alignment horizontal="center" vertical="center" wrapText="1"/>
    </xf>
    <xf numFmtId="179" fontId="0" fillId="0" borderId="16" xfId="0" applyNumberFormat="1" applyBorder="1"/>
    <xf numFmtId="189" fontId="0" fillId="0" borderId="0" xfId="0" applyNumberFormat="1"/>
    <xf numFmtId="189" fontId="2" fillId="0" borderId="0" xfId="1" applyNumberFormat="1" applyFont="1" applyFill="1" applyAlignment="1">
      <alignment horizontal="center" vertical="center" wrapText="1"/>
    </xf>
    <xf numFmtId="189" fontId="0" fillId="0" borderId="16" xfId="0" applyNumberFormat="1" applyBorder="1"/>
    <xf numFmtId="2" fontId="2" fillId="0" borderId="0" xfId="1" applyNumberFormat="1" applyFont="1" applyFill="1" applyAlignment="1">
      <alignment horizontal="center" vertical="center" wrapText="1"/>
    </xf>
    <xf numFmtId="0" fontId="49" fillId="0" borderId="0" xfId="0" applyFont="1"/>
    <xf numFmtId="3" fontId="56" fillId="13" borderId="0" xfId="0" applyNumberFormat="1" applyFont="1" applyFill="1"/>
    <xf numFmtId="0" fontId="55" fillId="0" borderId="33" xfId="0" applyFont="1" applyBorder="1"/>
    <xf numFmtId="3" fontId="56" fillId="0" borderId="0" xfId="0" applyNumberFormat="1" applyFont="1"/>
    <xf numFmtId="3" fontId="2" fillId="0" borderId="0" xfId="0" applyNumberFormat="1" applyFont="1"/>
    <xf numFmtId="0" fontId="56" fillId="0" borderId="0" xfId="0" applyFont="1"/>
    <xf numFmtId="10" fontId="56" fillId="0" borderId="0" xfId="0" applyNumberFormat="1" applyFont="1" applyAlignment="1">
      <alignment horizontal="right"/>
    </xf>
    <xf numFmtId="0" fontId="55" fillId="0" borderId="39" xfId="0" applyFont="1" applyBorder="1"/>
    <xf numFmtId="4" fontId="59" fillId="13" borderId="0" xfId="0" applyNumberFormat="1" applyFont="1" applyFill="1"/>
    <xf numFmtId="3" fontId="63" fillId="0" borderId="43" xfId="0" applyNumberFormat="1" applyFont="1" applyBorder="1" applyAlignment="1">
      <alignment horizontal="center" vertical="center"/>
    </xf>
    <xf numFmtId="3" fontId="63" fillId="0" borderId="44" xfId="0" applyNumberFormat="1" applyFont="1" applyBorder="1" applyAlignment="1">
      <alignment horizontal="center" vertical="center"/>
    </xf>
    <xf numFmtId="4" fontId="59" fillId="0" borderId="0" xfId="0" applyNumberFormat="1" applyFont="1"/>
    <xf numFmtId="4" fontId="56" fillId="0" borderId="0" xfId="0" applyNumberFormat="1" applyFont="1"/>
    <xf numFmtId="3" fontId="61" fillId="0" borderId="52" xfId="0" applyNumberFormat="1" applyFont="1" applyBorder="1" applyAlignment="1">
      <alignment horizontal="center"/>
    </xf>
    <xf numFmtId="3" fontId="61" fillId="0" borderId="45" xfId="0" applyNumberFormat="1" applyFont="1" applyBorder="1" applyAlignment="1">
      <alignment horizontal="center"/>
    </xf>
    <xf numFmtId="3" fontId="60" fillId="0" borderId="45" xfId="0" applyNumberFormat="1" applyFont="1" applyBorder="1" applyAlignment="1">
      <alignment horizontal="center"/>
    </xf>
    <xf numFmtId="3" fontId="2" fillId="0" borderId="45" xfId="0" applyNumberFormat="1" applyFont="1" applyBorder="1" applyAlignment="1" applyProtection="1">
      <alignment horizontal="center"/>
      <protection locked="0"/>
    </xf>
    <xf numFmtId="3" fontId="2" fillId="0" borderId="46" xfId="0" applyNumberFormat="1" applyFont="1" applyBorder="1" applyAlignment="1" applyProtection="1">
      <alignment horizontal="center"/>
      <protection locked="0"/>
    </xf>
    <xf numFmtId="10" fontId="56" fillId="0" borderId="0" xfId="0" applyNumberFormat="1" applyFont="1"/>
    <xf numFmtId="10" fontId="46" fillId="0" borderId="0" xfId="0" applyNumberFormat="1" applyFont="1"/>
    <xf numFmtId="10" fontId="1" fillId="9" borderId="16" xfId="0" applyNumberFormat="1" applyFont="1" applyFill="1" applyBorder="1" applyAlignment="1">
      <alignment horizontal="center"/>
    </xf>
    <xf numFmtId="10" fontId="71" fillId="0" borderId="16" xfId="0" applyNumberFormat="1" applyFont="1" applyBorder="1" applyAlignment="1">
      <alignment horizontal="center"/>
    </xf>
    <xf numFmtId="10" fontId="0" fillId="0" borderId="16" xfId="0" applyNumberFormat="1" applyBorder="1" applyAlignment="1">
      <alignment horizontal="center"/>
    </xf>
    <xf numFmtId="10" fontId="1" fillId="0" borderId="37" xfId="0" applyNumberFormat="1" applyFont="1" applyBorder="1" applyAlignment="1">
      <alignment horizontal="center"/>
    </xf>
    <xf numFmtId="10" fontId="1" fillId="0" borderId="16" xfId="0" applyNumberFormat="1" applyFont="1" applyBorder="1" applyAlignment="1">
      <alignment horizontal="center"/>
    </xf>
    <xf numFmtId="10" fontId="1" fillId="9" borderId="32" xfId="0" applyNumberFormat="1" applyFont="1" applyFill="1" applyBorder="1" applyAlignment="1">
      <alignment horizontal="center"/>
    </xf>
    <xf numFmtId="10" fontId="0" fillId="0" borderId="32" xfId="0" applyNumberFormat="1" applyBorder="1" applyAlignment="1">
      <alignment horizontal="center"/>
    </xf>
    <xf numFmtId="10" fontId="0" fillId="0" borderId="38" xfId="0" applyNumberFormat="1" applyBorder="1" applyAlignment="1">
      <alignment horizontal="center"/>
    </xf>
    <xf numFmtId="10" fontId="1" fillId="0" borderId="32" xfId="0" applyNumberFormat="1" applyFont="1" applyBorder="1" applyAlignment="1">
      <alignment horizontal="center"/>
    </xf>
    <xf numFmtId="0" fontId="1" fillId="0" borderId="37" xfId="0" applyFont="1" applyBorder="1"/>
    <xf numFmtId="0" fontId="1" fillId="0" borderId="16" xfId="0" applyFont="1" applyBorder="1"/>
    <xf numFmtId="0" fontId="0" fillId="0" borderId="31" xfId="0" applyBorder="1"/>
    <xf numFmtId="3" fontId="2" fillId="9" borderId="33" xfId="0" applyNumberFormat="1" applyFont="1" applyFill="1" applyBorder="1" applyAlignment="1">
      <alignment horizontal="center"/>
    </xf>
    <xf numFmtId="3" fontId="2" fillId="0" borderId="67" xfId="0" applyNumberFormat="1" applyFont="1" applyBorder="1" applyAlignment="1">
      <alignment horizontal="center"/>
    </xf>
    <xf numFmtId="3" fontId="72" fillId="0" borderId="66" xfId="0" applyNumberFormat="1" applyFont="1" applyBorder="1"/>
    <xf numFmtId="3" fontId="2" fillId="0" borderId="33" xfId="0" applyNumberFormat="1" applyFont="1" applyBorder="1" applyAlignment="1">
      <alignment horizontal="center"/>
    </xf>
    <xf numFmtId="179" fontId="65" fillId="0" borderId="2" xfId="0" applyNumberFormat="1" applyFont="1" applyBorder="1" applyAlignment="1" applyProtection="1">
      <alignment horizontal="center" vertical="center"/>
      <protection locked="0"/>
    </xf>
    <xf numFmtId="3" fontId="73" fillId="0" borderId="60" xfId="0" applyNumberFormat="1" applyFont="1" applyBorder="1"/>
    <xf numFmtId="3" fontId="73" fillId="0" borderId="36" xfId="0" applyNumberFormat="1" applyFont="1" applyBorder="1"/>
    <xf numFmtId="10" fontId="1" fillId="9" borderId="3" xfId="0" applyNumberFormat="1" applyFont="1" applyFill="1" applyBorder="1" applyAlignment="1">
      <alignment horizontal="center"/>
    </xf>
    <xf numFmtId="10" fontId="1" fillId="0" borderId="3" xfId="0" applyNumberFormat="1" applyFont="1" applyBorder="1" applyAlignment="1">
      <alignment horizontal="center"/>
    </xf>
    <xf numFmtId="10" fontId="72" fillId="12" borderId="60" xfId="0" applyNumberFormat="1" applyFont="1" applyFill="1" applyBorder="1"/>
    <xf numFmtId="10" fontId="72" fillId="0" borderId="60" xfId="0" applyNumberFormat="1" applyFont="1" applyBorder="1"/>
    <xf numFmtId="10" fontId="72" fillId="12" borderId="64" xfId="0" applyNumberFormat="1" applyFont="1" applyFill="1" applyBorder="1"/>
    <xf numFmtId="183" fontId="72" fillId="0" borderId="68" xfId="0" applyNumberFormat="1" applyFont="1" applyBorder="1"/>
    <xf numFmtId="183" fontId="72" fillId="0" borderId="64" xfId="0" applyNumberFormat="1" applyFont="1" applyBorder="1"/>
    <xf numFmtId="183" fontId="72" fillId="0" borderId="60" xfId="0" applyNumberFormat="1" applyFont="1" applyBorder="1"/>
    <xf numFmtId="3" fontId="72" fillId="0" borderId="64" xfId="0" applyNumberFormat="1" applyFont="1" applyBorder="1"/>
    <xf numFmtId="3" fontId="0" fillId="9" borderId="37" xfId="0" applyNumberFormat="1" applyFill="1" applyBorder="1" applyAlignment="1">
      <alignment horizontal="center"/>
    </xf>
    <xf numFmtId="3" fontId="0" fillId="9" borderId="16" xfId="0" applyNumberFormat="1" applyFill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3" fontId="72" fillId="0" borderId="70" xfId="0" applyNumberFormat="1" applyFont="1" applyBorder="1"/>
    <xf numFmtId="3" fontId="0" fillId="0" borderId="37" xfId="0" applyNumberFormat="1" applyBorder="1" applyAlignment="1">
      <alignment horizontal="center"/>
    </xf>
    <xf numFmtId="181" fontId="0" fillId="9" borderId="37" xfId="0" applyNumberFormat="1" applyFill="1" applyBorder="1" applyAlignment="1">
      <alignment horizontal="center"/>
    </xf>
    <xf numFmtId="181" fontId="0" fillId="9" borderId="16" xfId="0" applyNumberFormat="1" applyFill="1" applyBorder="1" applyAlignment="1">
      <alignment horizontal="center"/>
    </xf>
    <xf numFmtId="181" fontId="0" fillId="0" borderId="16" xfId="0" applyNumberFormat="1" applyBorder="1" applyAlignment="1">
      <alignment horizontal="center"/>
    </xf>
    <xf numFmtId="3" fontId="72" fillId="0" borderId="36" xfId="0" applyNumberFormat="1" applyFont="1" applyBorder="1"/>
    <xf numFmtId="181" fontId="0" fillId="0" borderId="37" xfId="0" applyNumberFormat="1" applyBorder="1" applyAlignment="1">
      <alignment horizontal="center"/>
    </xf>
    <xf numFmtId="181" fontId="0" fillId="9" borderId="35" xfId="0" applyNumberFormat="1" applyFill="1" applyBorder="1" applyAlignment="1">
      <alignment horizontal="center"/>
    </xf>
    <xf numFmtId="181" fontId="0" fillId="9" borderId="32" xfId="0" applyNumberFormat="1" applyFill="1" applyBorder="1" applyAlignment="1">
      <alignment horizontal="center"/>
    </xf>
    <xf numFmtId="181" fontId="0" fillId="0" borderId="32" xfId="0" applyNumberFormat="1" applyBorder="1" applyAlignment="1">
      <alignment horizontal="center"/>
    </xf>
    <xf numFmtId="181" fontId="0" fillId="0" borderId="35" xfId="0" applyNumberFormat="1" applyBorder="1" applyAlignment="1">
      <alignment horizontal="center"/>
    </xf>
    <xf numFmtId="4" fontId="49" fillId="0" borderId="36" xfId="0" applyNumberFormat="1" applyFont="1" applyBorder="1" applyAlignment="1">
      <alignment vertical="center"/>
    </xf>
    <xf numFmtId="2" fontId="2" fillId="0" borderId="0" xfId="0" applyNumberFormat="1" applyFont="1"/>
    <xf numFmtId="184" fontId="46" fillId="9" borderId="9" xfId="0" applyNumberFormat="1" applyFont="1" applyFill="1" applyBorder="1" applyAlignment="1">
      <alignment horizontal="center" vertical="center"/>
    </xf>
    <xf numFmtId="181" fontId="59" fillId="0" borderId="36" xfId="0" applyNumberFormat="1" applyFont="1" applyBorder="1"/>
    <xf numFmtId="181" fontId="75" fillId="0" borderId="0" xfId="0" applyNumberFormat="1" applyFont="1"/>
    <xf numFmtId="184" fontId="46" fillId="0" borderId="9" xfId="0" applyNumberFormat="1" applyFont="1" applyBorder="1" applyAlignment="1">
      <alignment horizontal="center" vertical="center"/>
    </xf>
    <xf numFmtId="181" fontId="46" fillId="0" borderId="8" xfId="0" applyNumberFormat="1" applyFont="1" applyBorder="1" applyAlignment="1">
      <alignment horizontal="center" vertical="center"/>
    </xf>
    <xf numFmtId="181" fontId="63" fillId="0" borderId="8" xfId="0" applyNumberFormat="1" applyFont="1" applyBorder="1" applyAlignment="1">
      <alignment horizontal="center" vertical="center"/>
    </xf>
    <xf numFmtId="181" fontId="46" fillId="0" borderId="73" xfId="0" applyNumberFormat="1" applyFont="1" applyBorder="1" applyAlignment="1">
      <alignment horizontal="center" vertical="center"/>
    </xf>
    <xf numFmtId="0" fontId="76" fillId="0" borderId="34" xfId="0" applyFont="1" applyBorder="1" applyAlignment="1">
      <alignment vertical="center"/>
    </xf>
    <xf numFmtId="4" fontId="46" fillId="0" borderId="41" xfId="0" applyNumberFormat="1" applyFont="1" applyBorder="1"/>
    <xf numFmtId="0" fontId="76" fillId="0" borderId="39" xfId="0" applyFont="1" applyBorder="1" applyAlignment="1">
      <alignment vertical="center"/>
    </xf>
    <xf numFmtId="4" fontId="77" fillId="11" borderId="77" xfId="0" applyNumberFormat="1" applyFont="1" applyFill="1" applyBorder="1"/>
    <xf numFmtId="0" fontId="76" fillId="11" borderId="74" xfId="0" applyFont="1" applyFill="1" applyBorder="1" applyAlignment="1">
      <alignment vertical="center"/>
    </xf>
    <xf numFmtId="4" fontId="77" fillId="0" borderId="60" xfId="0" applyNumberFormat="1" applyFont="1" applyBorder="1"/>
    <xf numFmtId="0" fontId="76" fillId="0" borderId="2" xfId="0" applyFont="1" applyBorder="1" applyAlignment="1">
      <alignment vertical="center"/>
    </xf>
    <xf numFmtId="4" fontId="46" fillId="0" borderId="36" xfId="0" applyNumberFormat="1" applyFont="1" applyBorder="1"/>
    <xf numFmtId="4" fontId="72" fillId="0" borderId="0" xfId="0" applyNumberFormat="1" applyFont="1"/>
    <xf numFmtId="0" fontId="55" fillId="15" borderId="34" xfId="0" applyFont="1" applyFill="1" applyBorder="1"/>
    <xf numFmtId="0" fontId="54" fillId="0" borderId="34" xfId="0" applyFont="1" applyBorder="1"/>
    <xf numFmtId="4" fontId="46" fillId="0" borderId="66" xfId="0" applyNumberFormat="1" applyFont="1" applyBorder="1"/>
    <xf numFmtId="0" fontId="78" fillId="0" borderId="0" xfId="0" applyFont="1"/>
    <xf numFmtId="0" fontId="54" fillId="0" borderId="59" xfId="0" applyFont="1" applyBorder="1"/>
    <xf numFmtId="4" fontId="46" fillId="0" borderId="47" xfId="0" applyNumberFormat="1" applyFont="1" applyBorder="1"/>
    <xf numFmtId="0" fontId="54" fillId="0" borderId="79" xfId="0" applyFont="1" applyBorder="1"/>
    <xf numFmtId="4" fontId="77" fillId="0" borderId="61" xfId="0" applyNumberFormat="1" applyFont="1" applyBorder="1"/>
    <xf numFmtId="0" fontId="54" fillId="0" borderId="69" xfId="0" applyFont="1" applyBorder="1"/>
    <xf numFmtId="4" fontId="77" fillId="0" borderId="80" xfId="0" applyNumberFormat="1" applyFont="1" applyBorder="1"/>
    <xf numFmtId="0" fontId="80" fillId="15" borderId="0" xfId="0" applyFont="1" applyFill="1" applyAlignment="1">
      <alignment horizontal="center"/>
    </xf>
    <xf numFmtId="0" fontId="54" fillId="0" borderId="74" xfId="0" applyFont="1" applyBorder="1"/>
    <xf numFmtId="4" fontId="77" fillId="0" borderId="33" xfId="0" applyNumberFormat="1" applyFont="1" applyBorder="1"/>
    <xf numFmtId="4" fontId="77" fillId="0" borderId="53" xfId="0" applyNumberFormat="1" applyFont="1" applyBorder="1"/>
    <xf numFmtId="0" fontId="54" fillId="0" borderId="2" xfId="0" applyFont="1" applyBorder="1"/>
    <xf numFmtId="4" fontId="77" fillId="0" borderId="30" xfId="0" applyNumberFormat="1" applyFont="1" applyBorder="1"/>
    <xf numFmtId="0" fontId="80" fillId="0" borderId="0" xfId="0" applyFont="1" applyAlignment="1">
      <alignment horizontal="center"/>
    </xf>
    <xf numFmtId="4" fontId="0" fillId="0" borderId="0" xfId="0" applyNumberFormat="1"/>
    <xf numFmtId="181" fontId="0" fillId="0" borderId="0" xfId="0" applyNumberFormat="1"/>
    <xf numFmtId="181" fontId="0" fillId="0" borderId="9" xfId="0" applyNumberFormat="1" applyBorder="1"/>
    <xf numFmtId="181" fontId="0" fillId="0" borderId="8" xfId="0" applyNumberFormat="1" applyBorder="1"/>
    <xf numFmtId="0" fontId="72" fillId="0" borderId="0" xfId="0" applyFont="1"/>
    <xf numFmtId="181" fontId="2" fillId="9" borderId="16" xfId="0" applyNumberFormat="1" applyFont="1" applyFill="1" applyBorder="1" applyAlignment="1">
      <alignment horizontal="center"/>
    </xf>
    <xf numFmtId="181" fontId="61" fillId="9" borderId="0" xfId="0" applyNumberFormat="1" applyFont="1" applyFill="1" applyAlignment="1">
      <alignment horizontal="center"/>
    </xf>
    <xf numFmtId="0" fontId="47" fillId="0" borderId="0" xfId="0" applyFont="1"/>
    <xf numFmtId="181" fontId="49" fillId="9" borderId="87" xfId="0" applyNumberFormat="1" applyFont="1" applyFill="1" applyBorder="1" applyAlignment="1">
      <alignment horizontal="center"/>
    </xf>
    <xf numFmtId="181" fontId="49" fillId="0" borderId="87" xfId="0" applyNumberFormat="1" applyFont="1" applyBorder="1" applyAlignment="1">
      <alignment horizontal="center"/>
    </xf>
    <xf numFmtId="181" fontId="49" fillId="9" borderId="87" xfId="0" applyNumberFormat="1" applyFont="1" applyFill="1" applyBorder="1"/>
    <xf numFmtId="3" fontId="6" fillId="0" borderId="57" xfId="0" applyNumberFormat="1" applyFont="1" applyBorder="1" applyAlignment="1">
      <alignment horizontal="center"/>
    </xf>
    <xf numFmtId="3" fontId="6" fillId="0" borderId="88" xfId="0" applyNumberFormat="1" applyFont="1" applyBorder="1" applyAlignment="1">
      <alignment horizontal="center"/>
    </xf>
    <xf numFmtId="0" fontId="72" fillId="0" borderId="57" xfId="0" applyFont="1" applyBorder="1"/>
    <xf numFmtId="181" fontId="46" fillId="0" borderId="0" xfId="0" applyNumberFormat="1" applyFont="1" applyAlignment="1">
      <alignment horizontal="center"/>
    </xf>
    <xf numFmtId="181" fontId="49" fillId="0" borderId="0" xfId="0" applyNumberFormat="1" applyFont="1" applyAlignment="1">
      <alignment horizontal="center"/>
    </xf>
    <xf numFmtId="4" fontId="4" fillId="0" borderId="0" xfId="0" applyNumberFormat="1" applyFont="1"/>
    <xf numFmtId="4" fontId="4" fillId="0" borderId="2" xfId="0" applyNumberFormat="1" applyFont="1" applyBorder="1"/>
    <xf numFmtId="0" fontId="72" fillId="0" borderId="89" xfId="0" applyFont="1" applyBorder="1" applyAlignment="1">
      <alignment horizontal="center"/>
    </xf>
    <xf numFmtId="0" fontId="46" fillId="12" borderId="22" xfId="0" applyFont="1" applyFill="1" applyBorder="1" applyAlignment="1">
      <alignment horizontal="center"/>
    </xf>
    <xf numFmtId="1" fontId="46" fillId="12" borderId="22" xfId="0" applyNumberFormat="1" applyFont="1" applyFill="1" applyBorder="1" applyAlignment="1">
      <alignment horizontal="right"/>
    </xf>
    <xf numFmtId="0" fontId="72" fillId="0" borderId="22" xfId="0" applyFont="1" applyBorder="1"/>
    <xf numFmtId="0" fontId="72" fillId="0" borderId="22" xfId="0" applyFont="1" applyBorder="1" applyAlignment="1">
      <alignment horizontal="center"/>
    </xf>
    <xf numFmtId="0" fontId="73" fillId="0" borderId="90" xfId="0" applyFont="1" applyBorder="1"/>
    <xf numFmtId="0" fontId="73" fillId="0" borderId="22" xfId="0" applyFont="1" applyBorder="1"/>
    <xf numFmtId="0" fontId="2" fillId="0" borderId="91" xfId="0" applyFont="1" applyBorder="1"/>
    <xf numFmtId="184" fontId="46" fillId="12" borderId="16" xfId="0" applyNumberFormat="1" applyFont="1" applyFill="1" applyBorder="1" applyAlignment="1">
      <alignment horizontal="center"/>
    </xf>
    <xf numFmtId="0" fontId="72" fillId="0" borderId="16" xfId="0" applyFont="1" applyBorder="1" applyAlignment="1">
      <alignment horizontal="right"/>
    </xf>
    <xf numFmtId="1" fontId="72" fillId="0" borderId="16" xfId="0" applyNumberFormat="1" applyFont="1" applyBorder="1" applyAlignment="1">
      <alignment horizontal="right"/>
    </xf>
    <xf numFmtId="0" fontId="72" fillId="0" borderId="16" xfId="0" applyFont="1" applyBorder="1"/>
    <xf numFmtId="0" fontId="73" fillId="0" borderId="31" xfId="0" applyFont="1" applyBorder="1" applyAlignment="1">
      <alignment horizontal="center"/>
    </xf>
    <xf numFmtId="0" fontId="72" fillId="0" borderId="92" xfId="0" applyFont="1" applyBorder="1" applyAlignment="1">
      <alignment horizontal="center"/>
    </xf>
    <xf numFmtId="0" fontId="73" fillId="0" borderId="8" xfId="0" applyFont="1" applyBorder="1" applyAlignment="1">
      <alignment horizontal="center"/>
    </xf>
    <xf numFmtId="0" fontId="73" fillId="0" borderId="73" xfId="0" applyFont="1" applyBorder="1" applyAlignment="1">
      <alignment horizontal="center"/>
    </xf>
    <xf numFmtId="0" fontId="85" fillId="17" borderId="0" xfId="0" applyFont="1" applyFill="1" applyAlignment="1">
      <alignment horizontal="right"/>
    </xf>
    <xf numFmtId="14" fontId="86" fillId="17" borderId="0" xfId="0" applyNumberFormat="1" applyFont="1" applyFill="1"/>
    <xf numFmtId="0" fontId="72" fillId="0" borderId="4" xfId="0" applyFont="1" applyBorder="1" applyAlignment="1">
      <alignment vertical="center"/>
    </xf>
    <xf numFmtId="1" fontId="72" fillId="12" borderId="0" xfId="0" applyNumberFormat="1" applyFont="1" applyFill="1" applyAlignment="1">
      <alignment horizontal="center" vertical="center"/>
    </xf>
    <xf numFmtId="3" fontId="73" fillId="0" borderId="0" xfId="0" applyNumberFormat="1" applyFont="1"/>
    <xf numFmtId="3" fontId="49" fillId="12" borderId="0" xfId="0" applyNumberFormat="1" applyFont="1" applyFill="1" applyAlignment="1">
      <alignment horizontal="center" vertical="center"/>
    </xf>
    <xf numFmtId="0" fontId="73" fillId="0" borderId="94" xfId="0" applyFont="1" applyBorder="1"/>
    <xf numFmtId="3" fontId="46" fillId="12" borderId="95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/>
    </xf>
    <xf numFmtId="2" fontId="73" fillId="0" borderId="94" xfId="0" applyNumberFormat="1" applyFont="1" applyBorder="1" applyAlignment="1">
      <alignment horizontal="center"/>
    </xf>
    <xf numFmtId="10" fontId="72" fillId="18" borderId="0" xfId="0" applyNumberFormat="1" applyFont="1" applyFill="1"/>
    <xf numFmtId="0" fontId="73" fillId="0" borderId="0" xfId="0" applyFont="1"/>
    <xf numFmtId="1" fontId="72" fillId="0" borderId="0" xfId="0" applyNumberFormat="1" applyFont="1"/>
    <xf numFmtId="2" fontId="72" fillId="0" borderId="0" xfId="0" applyNumberFormat="1" applyFont="1" applyAlignment="1">
      <alignment horizontal="center"/>
    </xf>
    <xf numFmtId="0" fontId="73" fillId="0" borderId="94" xfId="0" applyFont="1" applyBorder="1" applyAlignment="1">
      <alignment horizontal="center"/>
    </xf>
    <xf numFmtId="10" fontId="72" fillId="17" borderId="0" xfId="0" applyNumberFormat="1" applyFont="1" applyFill="1"/>
    <xf numFmtId="1" fontId="73" fillId="0" borderId="0" xfId="0" applyNumberFormat="1" applyFont="1"/>
    <xf numFmtId="3" fontId="72" fillId="0" borderId="0" xfId="0" applyNumberFormat="1" applyFont="1"/>
    <xf numFmtId="2" fontId="73" fillId="0" borderId="0" xfId="0" applyNumberFormat="1" applyFont="1" applyAlignment="1">
      <alignment horizontal="center"/>
    </xf>
    <xf numFmtId="0" fontId="73" fillId="0" borderId="0" xfId="0" applyFont="1" applyAlignment="1">
      <alignment horizontal="center"/>
    </xf>
    <xf numFmtId="0" fontId="72" fillId="0" borderId="16" xfId="0" applyFont="1" applyBorder="1" applyAlignment="1">
      <alignment vertical="center"/>
    </xf>
    <xf numFmtId="0" fontId="73" fillId="0" borderId="16" xfId="0" applyFont="1" applyBorder="1"/>
    <xf numFmtId="3" fontId="72" fillId="0" borderId="16" xfId="0" applyNumberFormat="1" applyFont="1" applyBorder="1"/>
    <xf numFmtId="0" fontId="73" fillId="0" borderId="31" xfId="0" applyFont="1" applyBorder="1"/>
    <xf numFmtId="0" fontId="73" fillId="0" borderId="91" xfId="0" applyFont="1" applyBorder="1"/>
    <xf numFmtId="2" fontId="72" fillId="0" borderId="31" xfId="0" applyNumberFormat="1" applyFont="1" applyBorder="1" applyAlignment="1">
      <alignment horizontal="center"/>
    </xf>
    <xf numFmtId="10" fontId="72" fillId="19" borderId="0" xfId="0" applyNumberFormat="1" applyFont="1" applyFill="1"/>
    <xf numFmtId="0" fontId="72" fillId="0" borderId="0" xfId="0" applyFont="1" applyAlignment="1">
      <alignment vertical="center"/>
    </xf>
    <xf numFmtId="0" fontId="73" fillId="0" borderId="95" xfId="0" applyFont="1" applyBorder="1" applyAlignment="1">
      <alignment horizontal="center"/>
    </xf>
    <xf numFmtId="10" fontId="2" fillId="20" borderId="0" xfId="0" applyNumberFormat="1" applyFont="1" applyFill="1"/>
    <xf numFmtId="1" fontId="72" fillId="0" borderId="0" xfId="0" applyNumberFormat="1" applyFont="1" applyAlignment="1">
      <alignment horizontal="right"/>
    </xf>
    <xf numFmtId="0" fontId="73" fillId="0" borderId="0" xfId="0" applyFont="1" applyAlignment="1">
      <alignment horizontal="right"/>
    </xf>
    <xf numFmtId="3" fontId="49" fillId="0" borderId="0" xfId="0" applyNumberFormat="1" applyFont="1"/>
    <xf numFmtId="0" fontId="49" fillId="0" borderId="94" xfId="0" applyFont="1" applyBorder="1"/>
    <xf numFmtId="0" fontId="72" fillId="18" borderId="91" xfId="0" applyFont="1" applyFill="1" applyBorder="1" applyAlignment="1">
      <alignment horizontal="center"/>
    </xf>
    <xf numFmtId="3" fontId="73" fillId="0" borderId="16" xfId="0" applyNumberFormat="1" applyFont="1" applyBorder="1" applyAlignment="1">
      <alignment horizontal="center"/>
    </xf>
    <xf numFmtId="0" fontId="73" fillId="0" borderId="16" xfId="0" applyFont="1" applyBorder="1" applyAlignment="1">
      <alignment horizontal="center"/>
    </xf>
    <xf numFmtId="0" fontId="0" fillId="0" borderId="0" xfId="0" applyAlignment="1">
      <alignment horizontal="center"/>
    </xf>
    <xf numFmtId="10" fontId="2" fillId="0" borderId="0" xfId="0" applyNumberFormat="1" applyFont="1"/>
    <xf numFmtId="172" fontId="73" fillId="0" borderId="16" xfId="0" applyNumberFormat="1" applyFont="1" applyBorder="1"/>
    <xf numFmtId="3" fontId="73" fillId="0" borderId="16" xfId="0" applyNumberFormat="1" applyFont="1" applyBorder="1"/>
    <xf numFmtId="3" fontId="73" fillId="0" borderId="91" xfId="0" applyNumberFormat="1" applyFont="1" applyBorder="1" applyAlignment="1">
      <alignment horizontal="center"/>
    </xf>
    <xf numFmtId="3" fontId="73" fillId="0" borderId="32" xfId="0" applyNumberFormat="1" applyFont="1" applyBorder="1" applyAlignment="1">
      <alignment horizontal="center"/>
    </xf>
    <xf numFmtId="1" fontId="73" fillId="0" borderId="16" xfId="0" applyNumberFormat="1" applyFont="1" applyBorder="1" applyAlignment="1">
      <alignment horizontal="center"/>
    </xf>
    <xf numFmtId="3" fontId="72" fillId="12" borderId="31" xfId="0" applyNumberFormat="1" applyFont="1" applyFill="1" applyBorder="1" applyAlignment="1">
      <alignment horizontal="center"/>
    </xf>
    <xf numFmtId="0" fontId="0" fillId="0" borderId="96" xfId="0" applyBorder="1"/>
    <xf numFmtId="0" fontId="89" fillId="0" borderId="40" xfId="0" applyFont="1" applyBorder="1" applyAlignment="1">
      <alignment horizontal="left" vertical="center"/>
    </xf>
    <xf numFmtId="1" fontId="72" fillId="0" borderId="40" xfId="0" applyNumberFormat="1" applyFont="1" applyBorder="1"/>
    <xf numFmtId="0" fontId="72" fillId="0" borderId="40" xfId="0" applyFont="1" applyBorder="1"/>
    <xf numFmtId="2" fontId="72" fillId="0" borderId="40" xfId="0" applyNumberFormat="1" applyFont="1" applyBorder="1"/>
    <xf numFmtId="0" fontId="73" fillId="0" borderId="97" xfId="0" applyFont="1" applyBorder="1"/>
    <xf numFmtId="3" fontId="73" fillId="0" borderId="96" xfId="0" applyNumberFormat="1" applyFont="1" applyBorder="1" applyAlignment="1">
      <alignment horizontal="center"/>
    </xf>
    <xf numFmtId="0" fontId="73" fillId="0" borderId="40" xfId="0" applyFont="1" applyBorder="1" applyAlignment="1">
      <alignment horizontal="center"/>
    </xf>
    <xf numFmtId="0" fontId="73" fillId="0" borderId="97" xfId="0" applyFont="1" applyBorder="1" applyAlignment="1">
      <alignment horizontal="center"/>
    </xf>
    <xf numFmtId="0" fontId="0" fillId="3" borderId="95" xfId="0" applyFill="1" applyBorder="1"/>
    <xf numFmtId="0" fontId="89" fillId="3" borderId="0" xfId="0" applyFont="1" applyFill="1" applyAlignment="1">
      <alignment horizontal="left" vertical="center"/>
    </xf>
    <xf numFmtId="1" fontId="73" fillId="3" borderId="0" xfId="0" applyNumberFormat="1" applyFont="1" applyFill="1"/>
    <xf numFmtId="0" fontId="73" fillId="3" borderId="0" xfId="0" applyFont="1" applyFill="1"/>
    <xf numFmtId="0" fontId="72" fillId="3" borderId="0" xfId="0" applyFont="1" applyFill="1"/>
    <xf numFmtId="0" fontId="73" fillId="3" borderId="94" xfId="0" applyFont="1" applyFill="1" applyBorder="1"/>
    <xf numFmtId="0" fontId="72" fillId="3" borderId="95" xfId="0" applyFont="1" applyFill="1" applyBorder="1" applyAlignment="1">
      <alignment horizontal="center"/>
    </xf>
    <xf numFmtId="0" fontId="73" fillId="3" borderId="0" xfId="0" applyFont="1" applyFill="1" applyAlignment="1">
      <alignment horizontal="center"/>
    </xf>
    <xf numFmtId="0" fontId="73" fillId="3" borderId="94" xfId="0" applyFont="1" applyFill="1" applyBorder="1" applyAlignment="1">
      <alignment horizontal="center"/>
    </xf>
    <xf numFmtId="0" fontId="0" fillId="0" borderId="92" xfId="0" applyBorder="1"/>
    <xf numFmtId="0" fontId="73" fillId="0" borderId="8" xfId="0" applyFont="1" applyBorder="1"/>
    <xf numFmtId="0" fontId="73" fillId="0" borderId="25" xfId="0" applyFont="1" applyBorder="1"/>
    <xf numFmtId="0" fontId="72" fillId="0" borderId="8" xfId="0" applyFont="1" applyBorder="1" applyAlignment="1">
      <alignment horizontal="center"/>
    </xf>
    <xf numFmtId="0" fontId="72" fillId="0" borderId="22" xfId="0" applyFont="1" applyBorder="1" applyAlignment="1">
      <alignment vertical="center"/>
    </xf>
    <xf numFmtId="1" fontId="73" fillId="0" borderId="22" xfId="0" applyNumberFormat="1" applyFont="1" applyBorder="1"/>
    <xf numFmtId="3" fontId="46" fillId="12" borderId="22" xfId="0" applyNumberFormat="1" applyFont="1" applyFill="1" applyBorder="1"/>
    <xf numFmtId="3" fontId="56" fillId="0" borderId="89" xfId="0" applyNumberFormat="1" applyFont="1" applyBorder="1" applyAlignment="1">
      <alignment horizontal="center"/>
    </xf>
    <xf numFmtId="3" fontId="73" fillId="0" borderId="22" xfId="0" applyNumberFormat="1" applyFont="1" applyBorder="1" applyAlignment="1">
      <alignment horizontal="center"/>
    </xf>
    <xf numFmtId="3" fontId="72" fillId="0" borderId="22" xfId="0" applyNumberFormat="1" applyFont="1" applyBorder="1" applyAlignment="1">
      <alignment horizontal="center"/>
    </xf>
    <xf numFmtId="1" fontId="73" fillId="0" borderId="22" xfId="0" applyNumberFormat="1" applyFont="1" applyBorder="1" applyAlignment="1">
      <alignment horizontal="center"/>
    </xf>
    <xf numFmtId="172" fontId="73" fillId="0" borderId="22" xfId="0" applyNumberFormat="1" applyFont="1" applyBorder="1" applyAlignment="1">
      <alignment horizontal="center"/>
    </xf>
    <xf numFmtId="2" fontId="73" fillId="0" borderId="90" xfId="0" applyNumberFormat="1" applyFont="1" applyBorder="1" applyAlignment="1">
      <alignment horizontal="center"/>
    </xf>
    <xf numFmtId="0" fontId="89" fillId="0" borderId="0" xfId="0" applyFont="1" applyAlignment="1">
      <alignment horizontal="left" vertical="center"/>
    </xf>
    <xf numFmtId="0" fontId="72" fillId="18" borderId="95" xfId="0" applyFont="1" applyFill="1" applyBorder="1" applyAlignment="1">
      <alignment horizontal="center"/>
    </xf>
    <xf numFmtId="0" fontId="72" fillId="0" borderId="8" xfId="0" applyFont="1" applyBorder="1" applyAlignment="1">
      <alignment horizontal="left" vertical="center"/>
    </xf>
    <xf numFmtId="1" fontId="73" fillId="0" borderId="8" xfId="0" applyNumberFormat="1" applyFont="1" applyBorder="1"/>
    <xf numFmtId="3" fontId="46" fillId="0" borderId="8" xfId="0" applyNumberFormat="1" applyFont="1" applyBorder="1"/>
    <xf numFmtId="0" fontId="73" fillId="0" borderId="73" xfId="0" applyFont="1" applyBorder="1"/>
    <xf numFmtId="3" fontId="73" fillId="0" borderId="92" xfId="0" applyNumberFormat="1" applyFont="1" applyBorder="1" applyAlignment="1">
      <alignment horizontal="center"/>
    </xf>
    <xf numFmtId="3" fontId="73" fillId="0" borderId="8" xfId="0" applyNumberFormat="1" applyFont="1" applyBorder="1" applyAlignment="1">
      <alignment horizontal="center"/>
    </xf>
    <xf numFmtId="1" fontId="72" fillId="12" borderId="8" xfId="0" applyNumberFormat="1" applyFont="1" applyFill="1" applyBorder="1" applyAlignment="1">
      <alignment horizontal="center"/>
    </xf>
    <xf numFmtId="2" fontId="73" fillId="0" borderId="73" xfId="0" applyNumberFormat="1" applyFont="1" applyBorder="1" applyAlignment="1">
      <alignment horizontal="center"/>
    </xf>
    <xf numFmtId="181" fontId="85" fillId="0" borderId="0" xfId="0" applyNumberFormat="1" applyFont="1" applyAlignment="1">
      <alignment horizontal="center"/>
    </xf>
    <xf numFmtId="0" fontId="91" fillId="0" borderId="0" xfId="0" applyFont="1" applyAlignment="1">
      <alignment horizontal="center"/>
    </xf>
    <xf numFmtId="0" fontId="77" fillId="0" borderId="0" xfId="0" applyFont="1"/>
    <xf numFmtId="14" fontId="90" fillId="0" borderId="0" xfId="0" applyNumberFormat="1" applyFont="1"/>
    <xf numFmtId="18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right"/>
    </xf>
    <xf numFmtId="14" fontId="0" fillId="20" borderId="0" xfId="0" applyNumberFormat="1" applyFill="1"/>
    <xf numFmtId="3" fontId="0" fillId="0" borderId="62" xfId="0" applyNumberFormat="1" applyBorder="1"/>
    <xf numFmtId="0" fontId="0" fillId="0" borderId="62" xfId="0" applyBorder="1" applyAlignment="1">
      <alignment horizontal="right"/>
    </xf>
    <xf numFmtId="0" fontId="0" fillId="0" borderId="62" xfId="0" applyBorder="1"/>
    <xf numFmtId="0" fontId="72" fillId="0" borderId="57" xfId="0" applyFont="1" applyBorder="1" applyAlignment="1">
      <alignment horizontal="center"/>
    </xf>
    <xf numFmtId="0" fontId="93" fillId="0" borderId="51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/>
    </xf>
    <xf numFmtId="181" fontId="47" fillId="0" borderId="0" xfId="0" applyNumberFormat="1" applyFont="1" applyAlignment="1">
      <alignment horizontal="center"/>
    </xf>
    <xf numFmtId="4" fontId="47" fillId="0" borderId="0" xfId="0" applyNumberFormat="1" applyFont="1" applyAlignment="1">
      <alignment horizontal="center"/>
    </xf>
    <xf numFmtId="3" fontId="2" fillId="0" borderId="60" xfId="0" applyNumberFormat="1" applyFont="1" applyBorder="1"/>
    <xf numFmtId="0" fontId="46" fillId="0" borderId="0" xfId="0" applyFont="1"/>
    <xf numFmtId="0" fontId="2" fillId="0" borderId="0" xfId="0" applyFont="1"/>
    <xf numFmtId="172" fontId="94" fillId="0" borderId="0" xfId="0" applyNumberFormat="1" applyFont="1" applyAlignment="1">
      <alignment horizontal="center" vertical="center"/>
    </xf>
    <xf numFmtId="3" fontId="77" fillId="12" borderId="0" xfId="0" applyNumberFormat="1" applyFont="1" applyFill="1" applyAlignment="1">
      <alignment horizontal="center"/>
    </xf>
    <xf numFmtId="172" fontId="47" fillId="0" borderId="0" xfId="0" applyNumberFormat="1" applyFont="1" applyAlignment="1">
      <alignment horizontal="center"/>
    </xf>
    <xf numFmtId="172" fontId="47" fillId="0" borderId="0" xfId="0" applyNumberFormat="1" applyFont="1"/>
    <xf numFmtId="172" fontId="0" fillId="0" borderId="0" xfId="0" applyNumberFormat="1" applyAlignment="1">
      <alignment horizontal="center"/>
    </xf>
    <xf numFmtId="184" fontId="58" fillId="0" borderId="62" xfId="0" applyNumberFormat="1" applyFont="1" applyBorder="1" applyAlignment="1">
      <alignment horizontal="center"/>
    </xf>
    <xf numFmtId="184" fontId="58" fillId="0" borderId="62" xfId="0" applyNumberFormat="1" applyFont="1" applyBorder="1"/>
    <xf numFmtId="172" fontId="58" fillId="0" borderId="62" xfId="0" applyNumberFormat="1" applyFont="1" applyBorder="1" applyAlignment="1">
      <alignment horizontal="center"/>
    </xf>
    <xf numFmtId="3" fontId="95" fillId="0" borderId="64" xfId="0" applyNumberFormat="1" applyFont="1" applyBorder="1"/>
    <xf numFmtId="0" fontId="46" fillId="0" borderId="62" xfId="0" applyFont="1" applyBorder="1"/>
    <xf numFmtId="0" fontId="2" fillId="0" borderId="62" xfId="0" applyFont="1" applyBorder="1"/>
    <xf numFmtId="181" fontId="58" fillId="0" borderId="0" xfId="0" applyNumberFormat="1" applyFont="1" applyAlignment="1">
      <alignment horizontal="center"/>
    </xf>
    <xf numFmtId="184" fontId="58" fillId="0" borderId="0" xfId="0" applyNumberFormat="1" applyFont="1" applyAlignment="1">
      <alignment horizontal="center"/>
    </xf>
    <xf numFmtId="184" fontId="58" fillId="0" borderId="0" xfId="0" applyNumberFormat="1" applyFont="1"/>
    <xf numFmtId="172" fontId="58" fillId="0" borderId="0" xfId="0" applyNumberFormat="1" applyFont="1" applyAlignment="1">
      <alignment horizontal="center"/>
    </xf>
    <xf numFmtId="3" fontId="95" fillId="0" borderId="60" xfId="0" applyNumberFormat="1" applyFont="1" applyBorder="1"/>
    <xf numFmtId="3" fontId="86" fillId="0" borderId="60" xfId="0" applyNumberFormat="1" applyFont="1" applyBorder="1"/>
    <xf numFmtId="0" fontId="2" fillId="0" borderId="0" xfId="0" applyFont="1" applyAlignment="1">
      <alignment horizontal="center"/>
    </xf>
    <xf numFmtId="0" fontId="46" fillId="0" borderId="0" xfId="0" applyFont="1" applyAlignment="1">
      <alignment vertical="center"/>
    </xf>
    <xf numFmtId="181" fontId="47" fillId="0" borderId="16" xfId="0" applyNumberFormat="1" applyFont="1" applyBorder="1" applyAlignment="1">
      <alignment horizontal="center"/>
    </xf>
    <xf numFmtId="3" fontId="86" fillId="0" borderId="36" xfId="0" applyNumberFormat="1" applyFont="1" applyBorder="1"/>
    <xf numFmtId="3" fontId="2" fillId="0" borderId="0" xfId="0" applyNumberFormat="1" applyFont="1" applyAlignment="1">
      <alignment horizontal="center"/>
    </xf>
    <xf numFmtId="0" fontId="46" fillId="0" borderId="16" xfId="0" applyFont="1" applyBorder="1"/>
    <xf numFmtId="0" fontId="2" fillId="0" borderId="16" xfId="0" applyFont="1" applyBorder="1"/>
    <xf numFmtId="181" fontId="78" fillId="0" borderId="0" xfId="0" applyNumberFormat="1" applyFont="1" applyAlignment="1">
      <alignment horizontal="center"/>
    </xf>
    <xf numFmtId="181" fontId="97" fillId="0" borderId="0" xfId="0" applyNumberFormat="1" applyFont="1" applyAlignment="1">
      <alignment horizontal="center"/>
    </xf>
    <xf numFmtId="0" fontId="85" fillId="0" borderId="60" xfId="0" applyFont="1" applyBorder="1"/>
    <xf numFmtId="181" fontId="77" fillId="12" borderId="0" xfId="0" applyNumberFormat="1" applyFont="1" applyFill="1" applyAlignment="1">
      <alignment horizontal="center"/>
    </xf>
    <xf numFmtId="3" fontId="78" fillId="0" borderId="0" xfId="0" applyNumberFormat="1" applyFont="1" applyAlignment="1">
      <alignment horizontal="center"/>
    </xf>
    <xf numFmtId="0" fontId="97" fillId="0" borderId="94" xfId="0" applyFont="1" applyBorder="1" applyAlignment="1">
      <alignment horizontal="right"/>
    </xf>
    <xf numFmtId="0" fontId="85" fillId="0" borderId="29" xfId="0" applyFont="1" applyBorder="1"/>
    <xf numFmtId="3" fontId="77" fillId="0" borderId="0" xfId="0" applyNumberFormat="1" applyFont="1" applyAlignment="1">
      <alignment horizontal="center"/>
    </xf>
    <xf numFmtId="0" fontId="47" fillId="0" borderId="8" xfId="0" applyFont="1" applyBorder="1"/>
    <xf numFmtId="0" fontId="47" fillId="0" borderId="8" xfId="0" applyFont="1" applyBorder="1" applyAlignment="1">
      <alignment horizontal="center"/>
    </xf>
    <xf numFmtId="0" fontId="97" fillId="0" borderId="8" xfId="0" applyFont="1" applyBorder="1" applyAlignment="1">
      <alignment horizontal="right"/>
    </xf>
    <xf numFmtId="0" fontId="0" fillId="0" borderId="8" xfId="0" applyBorder="1"/>
    <xf numFmtId="3" fontId="46" fillId="0" borderId="86" xfId="0" applyNumberFormat="1" applyFont="1" applyBorder="1" applyAlignment="1">
      <alignment horizontal="center" vertical="center"/>
    </xf>
    <xf numFmtId="3" fontId="46" fillId="0" borderId="59" xfId="0" applyNumberFormat="1" applyFont="1" applyBorder="1" applyAlignment="1">
      <alignment horizontal="center" vertical="center"/>
    </xf>
    <xf numFmtId="3" fontId="46" fillId="0" borderId="66" xfId="0" applyNumberFormat="1" applyFont="1" applyBorder="1" applyAlignment="1">
      <alignment vertical="center"/>
    </xf>
    <xf numFmtId="0" fontId="46" fillId="14" borderId="0" xfId="0" applyFont="1" applyFill="1"/>
    <xf numFmtId="184" fontId="47" fillId="0" borderId="0" xfId="0" applyNumberFormat="1" applyFont="1" applyAlignment="1">
      <alignment horizontal="center"/>
    </xf>
    <xf numFmtId="184" fontId="48" fillId="0" borderId="0" xfId="0" applyNumberFormat="1" applyFont="1" applyAlignment="1">
      <alignment horizontal="center"/>
    </xf>
    <xf numFmtId="184" fontId="47" fillId="0" borderId="62" xfId="0" applyNumberFormat="1" applyFont="1" applyBorder="1" applyAlignment="1">
      <alignment horizontal="center"/>
    </xf>
    <xf numFmtId="184" fontId="48" fillId="0" borderId="62" xfId="0" applyNumberFormat="1" applyFont="1" applyBorder="1" applyAlignment="1">
      <alignment horizontal="center"/>
    </xf>
    <xf numFmtId="184" fontId="71" fillId="0" borderId="62" xfId="0" applyNumberFormat="1" applyFont="1" applyBorder="1" applyAlignment="1">
      <alignment horizontal="center"/>
    </xf>
    <xf numFmtId="3" fontId="86" fillId="0" borderId="64" xfId="0" applyNumberFormat="1" applyFont="1" applyBorder="1"/>
    <xf numFmtId="0" fontId="46" fillId="14" borderId="62" xfId="0" applyFont="1" applyFill="1" applyBorder="1"/>
    <xf numFmtId="181" fontId="47" fillId="0" borderId="0" xfId="0" applyNumberFormat="1" applyFont="1"/>
    <xf numFmtId="181" fontId="48" fillId="0" borderId="0" xfId="0" applyNumberFormat="1" applyFont="1" applyAlignment="1">
      <alignment horizontal="center"/>
    </xf>
    <xf numFmtId="181" fontId="48" fillId="0" borderId="0" xfId="0" applyNumberFormat="1" applyFont="1"/>
    <xf numFmtId="181" fontId="97" fillId="0" borderId="0" xfId="0" applyNumberFormat="1" applyFont="1" applyAlignment="1">
      <alignment horizontal="right"/>
    </xf>
    <xf numFmtId="181" fontId="85" fillId="0" borderId="60" xfId="0" applyNumberFormat="1" applyFont="1" applyBorder="1"/>
    <xf numFmtId="0" fontId="49" fillId="14" borderId="0" xfId="0" applyFont="1" applyFill="1"/>
    <xf numFmtId="0" fontId="2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/>
    </xf>
    <xf numFmtId="0" fontId="4" fillId="0" borderId="0" xfId="0" applyFont="1"/>
    <xf numFmtId="0" fontId="46" fillId="19" borderId="0" xfId="0" applyFont="1" applyFill="1"/>
    <xf numFmtId="0" fontId="46" fillId="19" borderId="62" xfId="0" applyFont="1" applyFill="1" applyBorder="1"/>
    <xf numFmtId="0" fontId="49" fillId="19" borderId="0" xfId="0" applyFont="1" applyFill="1"/>
    <xf numFmtId="181" fontId="55" fillId="0" borderId="35" xfId="6" applyNumberFormat="1" applyFont="1" applyBorder="1" applyAlignment="1">
      <alignment horizontal="center"/>
    </xf>
    <xf numFmtId="181" fontId="55" fillId="0" borderId="37" xfId="6" applyNumberFormat="1" applyFont="1" applyBorder="1" applyAlignment="1">
      <alignment horizontal="center"/>
    </xf>
    <xf numFmtId="3" fontId="48" fillId="9" borderId="43" xfId="0" applyNumberFormat="1" applyFont="1" applyFill="1" applyBorder="1" applyAlignment="1">
      <alignment horizontal="center" vertical="center"/>
    </xf>
    <xf numFmtId="3" fontId="48" fillId="9" borderId="44" xfId="0" applyNumberFormat="1" applyFont="1" applyFill="1" applyBorder="1" applyAlignment="1">
      <alignment horizontal="center" vertical="center"/>
    </xf>
    <xf numFmtId="3" fontId="58" fillId="9" borderId="45" xfId="7" applyNumberFormat="1" applyFont="1" applyFill="1" applyBorder="1" applyAlignment="1" applyProtection="1">
      <alignment horizontal="center" vertical="center"/>
      <protection locked="0"/>
    </xf>
    <xf numFmtId="3" fontId="60" fillId="0" borderId="43" xfId="0" applyNumberFormat="1" applyFont="1" applyBorder="1" applyAlignment="1">
      <alignment horizontal="center"/>
    </xf>
    <xf numFmtId="3" fontId="60" fillId="0" borderId="44" xfId="0" applyNumberFormat="1" applyFont="1" applyBorder="1" applyAlignment="1">
      <alignment horizontal="center"/>
    </xf>
    <xf numFmtId="3" fontId="6" fillId="0" borderId="45" xfId="7" applyNumberFormat="1" applyFont="1" applyBorder="1" applyAlignment="1" applyProtection="1">
      <alignment horizontal="center" vertical="center"/>
      <protection locked="0"/>
    </xf>
    <xf numFmtId="3" fontId="6" fillId="0" borderId="48" xfId="7" applyNumberFormat="1" applyFont="1" applyBorder="1" applyAlignment="1" applyProtection="1">
      <alignment horizontal="center" vertical="center"/>
      <protection locked="0"/>
    </xf>
    <xf numFmtId="3" fontId="6" fillId="0" borderId="0" xfId="7" applyNumberFormat="1" applyFont="1" applyAlignment="1" applyProtection="1">
      <alignment horizontal="center" vertical="center"/>
      <protection locked="0"/>
    </xf>
    <xf numFmtId="3" fontId="61" fillId="9" borderId="9" xfId="0" applyNumberFormat="1" applyFont="1" applyFill="1" applyBorder="1" applyAlignment="1">
      <alignment horizontal="center"/>
    </xf>
    <xf numFmtId="3" fontId="61" fillId="9" borderId="8" xfId="0" applyNumberFormat="1" applyFont="1" applyFill="1" applyBorder="1" applyAlignment="1">
      <alignment horizontal="center"/>
    </xf>
    <xf numFmtId="4" fontId="68" fillId="0" borderId="40" xfId="6" applyNumberFormat="1" applyFont="1" applyBorder="1" applyAlignment="1">
      <alignment horizontal="center"/>
    </xf>
    <xf numFmtId="3" fontId="65" fillId="0" borderId="99" xfId="6" applyNumberFormat="1" applyFont="1" applyBorder="1" applyAlignment="1">
      <alignment horizontal="center"/>
    </xf>
    <xf numFmtId="4" fontId="13" fillId="0" borderId="44" xfId="6" applyNumberFormat="1" applyFont="1" applyBorder="1" applyAlignment="1">
      <alignment horizontal="center" vertical="center"/>
    </xf>
    <xf numFmtId="4" fontId="49" fillId="0" borderId="36" xfId="0" applyNumberFormat="1" applyFont="1" applyBorder="1"/>
    <xf numFmtId="3" fontId="13" fillId="0" borderId="75" xfId="6" applyNumberFormat="1" applyFont="1" applyBorder="1" applyAlignment="1">
      <alignment horizontal="center"/>
    </xf>
    <xf numFmtId="3" fontId="13" fillId="0" borderId="76" xfId="6" applyNumberFormat="1" applyFont="1" applyBorder="1" applyAlignment="1">
      <alignment horizontal="center"/>
    </xf>
    <xf numFmtId="3" fontId="13" fillId="0" borderId="74" xfId="6" applyNumberFormat="1" applyFont="1" applyBorder="1" applyAlignment="1">
      <alignment horizontal="center"/>
    </xf>
    <xf numFmtId="181" fontId="47" fillId="9" borderId="0" xfId="0" applyNumberFormat="1" applyFont="1" applyFill="1" applyAlignment="1">
      <alignment horizontal="center"/>
    </xf>
    <xf numFmtId="4" fontId="47" fillId="9" borderId="0" xfId="0" applyNumberFormat="1" applyFont="1" applyFill="1" applyAlignment="1">
      <alignment horizontal="center"/>
    </xf>
    <xf numFmtId="181" fontId="94" fillId="9" borderId="0" xfId="0" applyNumberFormat="1" applyFont="1" applyFill="1" applyAlignment="1">
      <alignment horizontal="center" vertical="center"/>
    </xf>
    <xf numFmtId="172" fontId="94" fillId="9" borderId="0" xfId="0" applyNumberFormat="1" applyFont="1" applyFill="1" applyAlignment="1">
      <alignment horizontal="center" vertical="center"/>
    </xf>
    <xf numFmtId="181" fontId="58" fillId="9" borderId="62" xfId="0" applyNumberFormat="1" applyFont="1" applyFill="1" applyBorder="1" applyAlignment="1">
      <alignment horizontal="center"/>
    </xf>
    <xf numFmtId="184" fontId="58" fillId="9" borderId="62" xfId="0" applyNumberFormat="1" applyFont="1" applyFill="1" applyBorder="1" applyAlignment="1">
      <alignment horizontal="center"/>
    </xf>
    <xf numFmtId="184" fontId="58" fillId="9" borderId="62" xfId="0" applyNumberFormat="1" applyFont="1" applyFill="1" applyBorder="1"/>
    <xf numFmtId="172" fontId="58" fillId="9" borderId="62" xfId="0" applyNumberFormat="1" applyFont="1" applyFill="1" applyBorder="1" applyAlignment="1">
      <alignment horizontal="center"/>
    </xf>
    <xf numFmtId="181" fontId="96" fillId="9" borderId="3" xfId="6" applyNumberFormat="1" applyFont="1" applyFill="1" applyBorder="1" applyAlignment="1">
      <alignment horizontal="center"/>
    </xf>
    <xf numFmtId="181" fontId="96" fillId="9" borderId="0" xfId="6" applyNumberFormat="1" applyFont="1" applyFill="1" applyAlignment="1">
      <alignment horizontal="center"/>
    </xf>
    <xf numFmtId="3" fontId="96" fillId="9" borderId="0" xfId="6" applyNumberFormat="1" applyFont="1" applyFill="1" applyAlignment="1">
      <alignment horizontal="center"/>
    </xf>
    <xf numFmtId="3" fontId="96" fillId="0" borderId="0" xfId="6" applyNumberFormat="1" applyFont="1" applyAlignment="1">
      <alignment horizontal="center"/>
    </xf>
    <xf numFmtId="181" fontId="47" fillId="9" borderId="16" xfId="0" applyNumberFormat="1" applyFont="1" applyFill="1" applyBorder="1" applyAlignment="1">
      <alignment horizontal="center"/>
    </xf>
    <xf numFmtId="184" fontId="47" fillId="9" borderId="16" xfId="0" applyNumberFormat="1" applyFont="1" applyFill="1" applyBorder="1" applyAlignment="1">
      <alignment horizontal="center"/>
    </xf>
    <xf numFmtId="184" fontId="47" fillId="0" borderId="16" xfId="0" applyNumberFormat="1" applyFont="1" applyBorder="1" applyAlignment="1">
      <alignment horizontal="center"/>
    </xf>
    <xf numFmtId="181" fontId="78" fillId="9" borderId="0" xfId="0" applyNumberFormat="1" applyFont="1" applyFill="1" applyAlignment="1">
      <alignment horizontal="center"/>
    </xf>
    <xf numFmtId="3" fontId="97" fillId="0" borderId="0" xfId="0" applyNumberFormat="1" applyFont="1" applyAlignment="1">
      <alignment horizontal="center"/>
    </xf>
    <xf numFmtId="0" fontId="97" fillId="20" borderId="94" xfId="0" applyFont="1" applyFill="1" applyBorder="1" applyAlignment="1">
      <alignment horizontal="right"/>
    </xf>
    <xf numFmtId="3" fontId="46" fillId="9" borderId="35" xfId="0" applyNumberFormat="1" applyFont="1" applyFill="1" applyBorder="1" applyAlignment="1">
      <alignment horizontal="center" vertical="center"/>
    </xf>
    <xf numFmtId="3" fontId="46" fillId="9" borderId="86" xfId="0" applyNumberFormat="1" applyFont="1" applyFill="1" applyBorder="1" applyAlignment="1">
      <alignment horizontal="center" vertical="center"/>
    </xf>
    <xf numFmtId="181" fontId="96" fillId="9" borderId="3" xfId="6" applyNumberFormat="1" applyFont="1" applyFill="1" applyBorder="1" applyAlignment="1">
      <alignment horizontal="center" vertical="center"/>
    </xf>
    <xf numFmtId="181" fontId="96" fillId="9" borderId="0" xfId="6" applyNumberFormat="1" applyFont="1" applyFill="1" applyAlignment="1">
      <alignment horizontal="center" vertical="center"/>
    </xf>
    <xf numFmtId="184" fontId="47" fillId="9" borderId="0" xfId="0" applyNumberFormat="1" applyFont="1" applyFill="1" applyAlignment="1">
      <alignment horizontal="center"/>
    </xf>
    <xf numFmtId="184" fontId="48" fillId="9" borderId="0" xfId="0" applyNumberFormat="1" applyFont="1" applyFill="1" applyAlignment="1">
      <alignment horizontal="center"/>
    </xf>
    <xf numFmtId="184" fontId="47" fillId="9" borderId="62" xfId="0" applyNumberFormat="1" applyFont="1" applyFill="1" applyBorder="1" applyAlignment="1">
      <alignment horizontal="center"/>
    </xf>
    <xf numFmtId="181" fontId="47" fillId="9" borderId="0" xfId="0" applyNumberFormat="1" applyFont="1" applyFill="1"/>
    <xf numFmtId="181" fontId="48" fillId="9" borderId="0" xfId="0" applyNumberFormat="1" applyFont="1" applyFill="1" applyAlignment="1">
      <alignment horizontal="center"/>
    </xf>
    <xf numFmtId="181" fontId="48" fillId="11" borderId="0" xfId="0" applyNumberFormat="1" applyFont="1" applyFill="1"/>
    <xf numFmtId="181" fontId="46" fillId="9" borderId="0" xfId="0" applyNumberFormat="1" applyFont="1" applyFill="1" applyAlignment="1">
      <alignment horizontal="center"/>
    </xf>
    <xf numFmtId="165" fontId="0" fillId="0" borderId="0" xfId="0" applyNumberFormat="1" applyAlignment="1" applyProtection="1">
      <alignment vertical="center"/>
      <protection locked="0"/>
    </xf>
    <xf numFmtId="165" fontId="0" fillId="0" borderId="3" xfId="0" applyNumberFormat="1" applyBorder="1" applyAlignment="1" applyProtection="1">
      <alignment vertical="center"/>
      <protection locked="0"/>
    </xf>
    <xf numFmtId="170" fontId="16" fillId="8" borderId="0" xfId="0" applyNumberFormat="1" applyFont="1" applyFill="1" applyAlignment="1" applyProtection="1">
      <alignment horizontal="right" vertical="center"/>
      <protection locked="0"/>
    </xf>
    <xf numFmtId="170" fontId="16" fillId="8" borderId="3" xfId="0" applyNumberFormat="1" applyFont="1" applyFill="1" applyBorder="1" applyAlignment="1" applyProtection="1">
      <alignment horizontal="right" vertical="center"/>
      <protection locked="0"/>
    </xf>
    <xf numFmtId="170" fontId="16" fillId="9" borderId="0" xfId="0" applyNumberFormat="1" applyFont="1" applyFill="1" applyAlignment="1" applyProtection="1">
      <alignment horizontal="right" vertical="center"/>
      <protection locked="0"/>
    </xf>
    <xf numFmtId="170" fontId="16" fillId="9" borderId="3" xfId="0" applyNumberFormat="1" applyFont="1" applyFill="1" applyBorder="1" applyAlignment="1" applyProtection="1">
      <alignment horizontal="right" vertical="center"/>
      <protection locked="0"/>
    </xf>
    <xf numFmtId="3" fontId="8" fillId="4" borderId="0" xfId="0" applyNumberFormat="1" applyFont="1" applyFill="1" applyAlignment="1" applyProtection="1">
      <alignment vertical="center"/>
      <protection locked="0"/>
    </xf>
    <xf numFmtId="3" fontId="8" fillId="0" borderId="0" xfId="0" applyNumberFormat="1" applyFont="1" applyAlignment="1" applyProtection="1">
      <alignment vertical="center"/>
      <protection locked="0"/>
    </xf>
    <xf numFmtId="3" fontId="8" fillId="0" borderId="3" xfId="0" applyNumberFormat="1" applyFont="1" applyBorder="1" applyAlignment="1" applyProtection="1">
      <alignment vertical="center"/>
      <protection locked="0"/>
    </xf>
    <xf numFmtId="3" fontId="8" fillId="4" borderId="0" xfId="0" applyNumberFormat="1" applyFont="1" applyFill="1" applyProtection="1">
      <protection locked="0"/>
    </xf>
    <xf numFmtId="3" fontId="8" fillId="0" borderId="0" xfId="0" applyNumberFormat="1" applyFont="1" applyProtection="1">
      <protection locked="0"/>
    </xf>
    <xf numFmtId="3" fontId="8" fillId="0" borderId="3" xfId="0" applyNumberFormat="1" applyFont="1" applyBorder="1" applyProtection="1">
      <protection locked="0"/>
    </xf>
    <xf numFmtId="3" fontId="24" fillId="0" borderId="4" xfId="0" applyNumberFormat="1" applyFont="1" applyBorder="1" applyAlignment="1" applyProtection="1">
      <alignment vertical="center"/>
      <protection locked="0"/>
    </xf>
    <xf numFmtId="3" fontId="24" fillId="0" borderId="7" xfId="0" applyNumberFormat="1" applyFont="1" applyBorder="1" applyAlignment="1" applyProtection="1">
      <alignment vertical="center"/>
      <protection locked="0"/>
    </xf>
    <xf numFmtId="3" fontId="26" fillId="4" borderId="0" xfId="0" applyNumberFormat="1" applyFont="1" applyFill="1" applyAlignment="1" applyProtection="1">
      <alignment vertical="center"/>
      <protection locked="0"/>
    </xf>
    <xf numFmtId="3" fontId="26" fillId="0" borderId="0" xfId="0" applyNumberFormat="1" applyFont="1" applyAlignment="1" applyProtection="1">
      <alignment vertical="center"/>
      <protection locked="0"/>
    </xf>
    <xf numFmtId="3" fontId="26" fillId="0" borderId="3" xfId="0" applyNumberFormat="1" applyFont="1" applyBorder="1" applyAlignment="1" applyProtection="1">
      <alignment vertical="center"/>
      <protection locked="0"/>
    </xf>
    <xf numFmtId="176" fontId="13" fillId="0" borderId="8" xfId="0" applyNumberFormat="1" applyFont="1" applyBorder="1" applyAlignment="1" applyProtection="1">
      <alignment vertical="center"/>
      <protection locked="0"/>
    </xf>
    <xf numFmtId="176" fontId="13" fillId="0" borderId="9" xfId="0" applyNumberFormat="1" applyFont="1" applyBorder="1" applyAlignment="1" applyProtection="1">
      <alignment vertical="center"/>
      <protection locked="0"/>
    </xf>
    <xf numFmtId="3" fontId="7" fillId="4" borderId="0" xfId="0" applyNumberFormat="1" applyFont="1" applyFill="1" applyAlignment="1" applyProtection="1">
      <alignment vertical="center"/>
      <protection locked="0"/>
    </xf>
    <xf numFmtId="3" fontId="7" fillId="0" borderId="0" xfId="0" applyNumberFormat="1" applyFont="1" applyAlignment="1" applyProtection="1">
      <alignment vertical="center"/>
      <protection locked="0"/>
    </xf>
    <xf numFmtId="3" fontId="7" fillId="0" borderId="3" xfId="0" applyNumberFormat="1" applyFont="1" applyBorder="1" applyAlignment="1" applyProtection="1">
      <alignment vertical="center"/>
      <protection locked="0"/>
    </xf>
    <xf numFmtId="3" fontId="8" fillId="0" borderId="12" xfId="0" applyNumberFormat="1" applyFont="1" applyBorder="1" applyAlignment="1" applyProtection="1">
      <alignment vertical="center"/>
      <protection locked="0"/>
    </xf>
    <xf numFmtId="3" fontId="8" fillId="0" borderId="15" xfId="0" applyNumberFormat="1" applyFont="1" applyBorder="1" applyAlignment="1" applyProtection="1">
      <alignment vertical="center"/>
      <protection locked="0"/>
    </xf>
    <xf numFmtId="3" fontId="0" fillId="4" borderId="0" xfId="0" applyNumberFormat="1" applyFill="1" applyProtection="1">
      <protection locked="0"/>
    </xf>
    <xf numFmtId="3" fontId="0" fillId="0" borderId="0" xfId="0" applyNumberFormat="1" applyProtection="1">
      <protection locked="0"/>
    </xf>
    <xf numFmtId="3" fontId="0" fillId="0" borderId="3" xfId="0" applyNumberFormat="1" applyBorder="1" applyProtection="1">
      <protection locked="0"/>
    </xf>
    <xf numFmtId="3" fontId="24" fillId="0" borderId="4" xfId="0" applyNumberFormat="1" applyFont="1" applyBorder="1" applyAlignment="1" applyProtection="1">
      <alignment horizontal="right" vertical="center"/>
      <protection locked="0"/>
    </xf>
    <xf numFmtId="3" fontId="24" fillId="0" borderId="7" xfId="0" applyNumberFormat="1" applyFont="1" applyBorder="1" applyAlignment="1" applyProtection="1">
      <alignment horizontal="right" vertical="center"/>
      <protection locked="0"/>
    </xf>
    <xf numFmtId="3" fontId="26" fillId="0" borderId="10" xfId="0" applyNumberFormat="1" applyFont="1" applyBorder="1" applyAlignment="1" applyProtection="1">
      <alignment vertical="center"/>
      <protection locked="0"/>
    </xf>
    <xf numFmtId="3" fontId="26" fillId="0" borderId="18" xfId="0" applyNumberFormat="1" applyFont="1" applyBorder="1" applyAlignment="1" applyProtection="1">
      <alignment vertical="center"/>
      <protection locked="0"/>
    </xf>
    <xf numFmtId="3" fontId="29" fillId="4" borderId="8" xfId="0" applyNumberFormat="1" applyFont="1" applyFill="1" applyBorder="1" applyAlignment="1" applyProtection="1">
      <alignment vertical="center"/>
      <protection locked="0"/>
    </xf>
    <xf numFmtId="3" fontId="29" fillId="0" borderId="8" xfId="0" applyNumberFormat="1" applyFont="1" applyBorder="1" applyAlignment="1" applyProtection="1">
      <alignment vertical="center"/>
      <protection locked="0"/>
    </xf>
    <xf numFmtId="3" fontId="29" fillId="0" borderId="9" xfId="0" applyNumberFormat="1" applyFont="1" applyBorder="1" applyAlignment="1" applyProtection="1">
      <alignment vertical="center"/>
      <protection locked="0"/>
    </xf>
    <xf numFmtId="3" fontId="0" fillId="4" borderId="0" xfId="0" applyNumberFormat="1" applyFill="1" applyAlignment="1" applyProtection="1">
      <alignment vertical="center"/>
      <protection locked="0"/>
    </xf>
    <xf numFmtId="3" fontId="0" fillId="0" borderId="0" xfId="0" applyNumberFormat="1" applyAlignment="1" applyProtection="1">
      <alignment vertical="center"/>
      <protection locked="0"/>
    </xf>
    <xf numFmtId="3" fontId="0" fillId="0" borderId="3" xfId="0" applyNumberFormat="1" applyBorder="1" applyAlignment="1" applyProtection="1">
      <alignment vertical="center"/>
      <protection locked="0"/>
    </xf>
    <xf numFmtId="0" fontId="0" fillId="4" borderId="0" xfId="0" applyFill="1" applyProtection="1">
      <protection locked="0"/>
    </xf>
    <xf numFmtId="0" fontId="0" fillId="0" borderId="0" xfId="0" applyProtection="1">
      <protection locked="0"/>
    </xf>
    <xf numFmtId="3" fontId="0" fillId="0" borderId="37" xfId="0" applyNumberFormat="1" applyBorder="1" applyProtection="1">
      <protection locked="0"/>
    </xf>
    <xf numFmtId="3" fontId="15" fillId="4" borderId="0" xfId="0" applyNumberFormat="1" applyFont="1" applyFill="1" applyAlignment="1" applyProtection="1">
      <alignment vertical="center"/>
      <protection locked="0"/>
    </xf>
    <xf numFmtId="3" fontId="15" fillId="0" borderId="0" xfId="0" applyNumberFormat="1" applyFont="1" applyAlignment="1" applyProtection="1">
      <alignment vertical="center"/>
      <protection locked="0"/>
    </xf>
    <xf numFmtId="3" fontId="15" fillId="0" borderId="3" xfId="0" applyNumberFormat="1" applyFont="1" applyBorder="1" applyAlignment="1" applyProtection="1">
      <alignment vertical="center"/>
      <protection locked="0"/>
    </xf>
    <xf numFmtId="0" fontId="0" fillId="4" borderId="3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1" fontId="8" fillId="4" borderId="0" xfId="0" applyNumberFormat="1" applyFont="1" applyFill="1" applyAlignment="1" applyProtection="1">
      <alignment vertical="center"/>
      <protection locked="0"/>
    </xf>
    <xf numFmtId="1" fontId="8" fillId="0" borderId="0" xfId="0" applyNumberFormat="1" applyFont="1" applyAlignment="1" applyProtection="1">
      <alignment vertical="center"/>
      <protection locked="0"/>
    </xf>
    <xf numFmtId="1" fontId="8" fillId="0" borderId="3" xfId="0" applyNumberFormat="1" applyFont="1" applyBorder="1" applyAlignment="1" applyProtection="1">
      <alignment vertical="center"/>
      <protection locked="0"/>
    </xf>
    <xf numFmtId="165" fontId="6" fillId="4" borderId="0" xfId="0" applyNumberFormat="1" applyFont="1" applyFill="1" applyAlignment="1" applyProtection="1">
      <alignment vertical="center"/>
      <protection locked="0"/>
    </xf>
    <xf numFmtId="165" fontId="6" fillId="0" borderId="0" xfId="0" applyNumberFormat="1" applyFont="1" applyAlignment="1" applyProtection="1">
      <alignment vertical="center"/>
      <protection locked="0"/>
    </xf>
    <xf numFmtId="3" fontId="22" fillId="0" borderId="0" xfId="0" applyNumberFormat="1" applyFont="1" applyAlignment="1" applyProtection="1">
      <alignment vertical="center"/>
      <protection locked="0"/>
    </xf>
    <xf numFmtId="3" fontId="22" fillId="0" borderId="3" xfId="0" applyNumberFormat="1" applyFont="1" applyBorder="1" applyAlignment="1" applyProtection="1">
      <alignment vertical="center"/>
      <protection locked="0"/>
    </xf>
    <xf numFmtId="1" fontId="0" fillId="0" borderId="0" xfId="0" applyNumberFormat="1" applyAlignment="1" applyProtection="1">
      <alignment vertical="center"/>
      <protection locked="0"/>
    </xf>
    <xf numFmtId="1" fontId="0" fillId="0" borderId="3" xfId="0" applyNumberFormat="1" applyBorder="1" applyAlignment="1" applyProtection="1">
      <alignment vertical="center"/>
      <protection locked="0"/>
    </xf>
    <xf numFmtId="179" fontId="0" fillId="0" borderId="0" xfId="0" applyNumberFormat="1" applyAlignment="1" applyProtection="1">
      <alignment vertical="center"/>
      <protection locked="0"/>
    </xf>
    <xf numFmtId="179" fontId="0" fillId="0" borderId="3" xfId="0" applyNumberFormat="1" applyBorder="1" applyAlignment="1" applyProtection="1">
      <alignment vertical="center"/>
      <protection locked="0"/>
    </xf>
    <xf numFmtId="3" fontId="6" fillId="4" borderId="3" xfId="0" applyNumberFormat="1" applyFont="1" applyFill="1" applyBorder="1" applyAlignment="1" applyProtection="1">
      <alignment vertical="center"/>
      <protection locked="0"/>
    </xf>
    <xf numFmtId="3" fontId="6" fillId="4" borderId="0" xfId="0" applyNumberFormat="1" applyFont="1" applyFill="1" applyAlignment="1" applyProtection="1">
      <alignment vertical="center"/>
      <protection locked="0"/>
    </xf>
    <xf numFmtId="179" fontId="6" fillId="4" borderId="3" xfId="0" applyNumberFormat="1" applyFont="1" applyFill="1" applyBorder="1" applyAlignment="1" applyProtection="1">
      <alignment vertical="center"/>
      <protection locked="0"/>
    </xf>
    <xf numFmtId="179" fontId="6" fillId="4" borderId="0" xfId="0" applyNumberFormat="1" applyFont="1" applyFill="1" applyAlignment="1" applyProtection="1">
      <alignment vertical="center"/>
      <protection locked="0"/>
    </xf>
    <xf numFmtId="179" fontId="6" fillId="11" borderId="0" xfId="0" applyNumberFormat="1" applyFont="1" applyFill="1" applyAlignment="1" applyProtection="1">
      <alignment vertical="center"/>
      <protection locked="0"/>
    </xf>
    <xf numFmtId="179" fontId="6" fillId="11" borderId="3" xfId="0" applyNumberFormat="1" applyFont="1" applyFill="1" applyBorder="1" applyAlignment="1" applyProtection="1">
      <alignment vertical="center"/>
      <protection locked="0"/>
    </xf>
    <xf numFmtId="179" fontId="6" fillId="4" borderId="3" xfId="0" applyNumberFormat="1" applyFont="1" applyFill="1" applyBorder="1" applyProtection="1">
      <protection locked="0"/>
    </xf>
    <xf numFmtId="179" fontId="6" fillId="4" borderId="0" xfId="0" applyNumberFormat="1" applyFont="1" applyFill="1" applyProtection="1">
      <protection locked="0"/>
    </xf>
    <xf numFmtId="3" fontId="31" fillId="0" borderId="0" xfId="0" applyNumberFormat="1" applyFont="1" applyAlignment="1" applyProtection="1">
      <alignment vertical="center"/>
      <protection locked="0"/>
    </xf>
    <xf numFmtId="3" fontId="31" fillId="0" borderId="3" xfId="0" applyNumberFormat="1" applyFont="1" applyBorder="1" applyAlignment="1" applyProtection="1">
      <alignment vertical="center"/>
      <protection locked="0"/>
    </xf>
    <xf numFmtId="172" fontId="8" fillId="4" borderId="0" xfId="0" applyNumberFormat="1" applyFont="1" applyFill="1" applyAlignment="1" applyProtection="1">
      <alignment vertical="center"/>
      <protection locked="0"/>
    </xf>
    <xf numFmtId="172" fontId="8" fillId="0" borderId="0" xfId="0" applyNumberFormat="1" applyFont="1" applyAlignment="1" applyProtection="1">
      <alignment vertical="center"/>
      <protection locked="0"/>
    </xf>
    <xf numFmtId="172" fontId="8" fillId="0" borderId="3" xfId="0" applyNumberFormat="1" applyFont="1" applyBorder="1" applyAlignment="1" applyProtection="1">
      <alignment vertical="center"/>
      <protection locked="0"/>
    </xf>
    <xf numFmtId="179" fontId="7" fillId="4" borderId="0" xfId="0" applyNumberFormat="1" applyFont="1" applyFill="1" applyAlignment="1" applyProtection="1">
      <alignment vertical="center"/>
      <protection locked="0"/>
    </xf>
    <xf numFmtId="179" fontId="7" fillId="0" borderId="0" xfId="0" applyNumberFormat="1" applyFont="1" applyAlignment="1" applyProtection="1">
      <alignment vertical="center"/>
      <protection locked="0"/>
    </xf>
    <xf numFmtId="179" fontId="7" fillId="0" borderId="3" xfId="0" applyNumberFormat="1" applyFont="1" applyBorder="1" applyAlignment="1" applyProtection="1">
      <alignment vertical="center"/>
      <protection locked="0"/>
    </xf>
    <xf numFmtId="179" fontId="36" fillId="4" borderId="0" xfId="0" applyNumberFormat="1" applyFont="1" applyFill="1" applyProtection="1">
      <protection locked="0"/>
    </xf>
    <xf numFmtId="179" fontId="36" fillId="0" borderId="0" xfId="0" applyNumberFormat="1" applyFont="1" applyProtection="1">
      <protection locked="0"/>
    </xf>
    <xf numFmtId="179" fontId="36" fillId="0" borderId="3" xfId="0" applyNumberFormat="1" applyFont="1" applyBorder="1" applyProtection="1">
      <protection locked="0"/>
    </xf>
    <xf numFmtId="3" fontId="22" fillId="7" borderId="0" xfId="0" applyNumberFormat="1" applyFont="1" applyFill="1" applyAlignment="1" applyProtection="1">
      <alignment vertical="center"/>
      <protection locked="0"/>
    </xf>
    <xf numFmtId="3" fontId="22" fillId="7" borderId="3" xfId="0" applyNumberFormat="1" applyFont="1" applyFill="1" applyBorder="1" applyAlignment="1" applyProtection="1">
      <alignment vertical="center"/>
      <protection locked="0"/>
    </xf>
    <xf numFmtId="3" fontId="22" fillId="7" borderId="0" xfId="0" applyNumberFormat="1" applyFont="1" applyFill="1" applyProtection="1">
      <protection locked="0"/>
    </xf>
    <xf numFmtId="3" fontId="22" fillId="7" borderId="3" xfId="0" applyNumberFormat="1" applyFont="1" applyFill="1" applyBorder="1" applyProtection="1">
      <protection locked="0"/>
    </xf>
    <xf numFmtId="3" fontId="10" fillId="7" borderId="0" xfId="0" applyNumberFormat="1" applyFont="1" applyFill="1" applyAlignment="1" applyProtection="1">
      <alignment vertical="center"/>
      <protection locked="0"/>
    </xf>
    <xf numFmtId="3" fontId="10" fillId="7" borderId="3" xfId="0" applyNumberFormat="1" applyFont="1" applyFill="1" applyBorder="1" applyAlignment="1" applyProtection="1">
      <alignment vertical="center"/>
      <protection locked="0"/>
    </xf>
    <xf numFmtId="3" fontId="38" fillId="0" borderId="0" xfId="0" applyNumberFormat="1" applyFont="1" applyAlignment="1" applyProtection="1">
      <alignment vertical="center"/>
      <protection locked="0"/>
    </xf>
    <xf numFmtId="3" fontId="38" fillId="0" borderId="3" xfId="0" applyNumberFormat="1" applyFont="1" applyBorder="1" applyAlignment="1" applyProtection="1">
      <alignment vertical="center"/>
      <protection locked="0"/>
    </xf>
    <xf numFmtId="168" fontId="0" fillId="0" borderId="0" xfId="0" applyNumberFormat="1" applyAlignment="1" applyProtection="1">
      <alignment vertical="center"/>
      <protection locked="0"/>
    </xf>
    <xf numFmtId="168" fontId="0" fillId="0" borderId="3" xfId="0" applyNumberFormat="1" applyBorder="1" applyAlignment="1" applyProtection="1">
      <alignment vertical="center"/>
      <protection locked="0"/>
    </xf>
    <xf numFmtId="0" fontId="0" fillId="4" borderId="0" xfId="0" applyFill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172" fontId="0" fillId="0" borderId="0" xfId="0" applyNumberFormat="1" applyAlignment="1" applyProtection="1">
      <alignment vertical="center"/>
      <protection locked="0"/>
    </xf>
    <xf numFmtId="172" fontId="0" fillId="0" borderId="3" xfId="0" applyNumberFormat="1" applyBorder="1" applyAlignment="1" applyProtection="1">
      <alignment vertical="center"/>
      <protection locked="0"/>
    </xf>
    <xf numFmtId="0" fontId="0" fillId="4" borderId="3" xfId="0" applyFill="1" applyBorder="1" applyAlignment="1" applyProtection="1">
      <alignment vertical="center"/>
      <protection locked="0"/>
    </xf>
    <xf numFmtId="166" fontId="6" fillId="4" borderId="0" xfId="0" applyNumberFormat="1" applyFont="1" applyFill="1" applyAlignment="1">
      <alignment vertical="center"/>
    </xf>
    <xf numFmtId="165" fontId="8" fillId="5" borderId="0" xfId="0" applyNumberFormat="1" applyFont="1" applyFill="1" applyAlignment="1" applyProtection="1">
      <alignment vertical="center"/>
      <protection locked="0"/>
    </xf>
    <xf numFmtId="2" fontId="14" fillId="0" borderId="0" xfId="0" applyNumberFormat="1" applyFont="1" applyAlignment="1" applyProtection="1">
      <alignment horizontal="left" vertical="center"/>
      <protection locked="0"/>
    </xf>
    <xf numFmtId="165" fontId="8" fillId="5" borderId="0" xfId="0" applyNumberFormat="1" applyFont="1" applyFill="1" applyAlignment="1" applyProtection="1">
      <alignment horizontal="right"/>
      <protection locked="0"/>
    </xf>
    <xf numFmtId="173" fontId="15" fillId="0" borderId="0" xfId="0" applyNumberFormat="1" applyFont="1" applyAlignment="1" applyProtection="1">
      <alignment horizontal="left" vertical="center"/>
      <protection locked="0"/>
    </xf>
    <xf numFmtId="1" fontId="6" fillId="0" borderId="0" xfId="0" applyNumberFormat="1" applyFont="1" applyAlignment="1" applyProtection="1">
      <alignment horizontal="right" vertical="center"/>
      <protection locked="0"/>
    </xf>
    <xf numFmtId="3" fontId="19" fillId="4" borderId="0" xfId="0" applyNumberFormat="1" applyFont="1" applyFill="1" applyAlignment="1" applyProtection="1">
      <alignment vertical="center"/>
      <protection locked="0"/>
    </xf>
    <xf numFmtId="3" fontId="13" fillId="5" borderId="0" xfId="0" applyNumberFormat="1" applyFont="1" applyFill="1" applyProtection="1">
      <protection locked="0"/>
    </xf>
    <xf numFmtId="0" fontId="0" fillId="5" borderId="0" xfId="0" applyFill="1" applyAlignment="1" applyProtection="1">
      <alignment horizontal="left" vertical="center"/>
      <protection locked="0"/>
    </xf>
    <xf numFmtId="1" fontId="0" fillId="0" borderId="0" xfId="0" applyNumberFormat="1" applyAlignment="1" applyProtection="1">
      <alignment horizontal="right" vertical="center"/>
      <protection locked="0"/>
    </xf>
    <xf numFmtId="3" fontId="8" fillId="5" borderId="0" xfId="0" applyNumberFormat="1" applyFont="1" applyFill="1" applyProtection="1">
      <protection locked="0"/>
    </xf>
    <xf numFmtId="0" fontId="0" fillId="8" borderId="0" xfId="0" applyFill="1" applyAlignment="1" applyProtection="1">
      <alignment horizontal="left" vertical="center"/>
      <protection locked="0"/>
    </xf>
    <xf numFmtId="1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/>
    </xf>
    <xf numFmtId="0" fontId="0" fillId="8" borderId="0" xfId="0" applyFill="1" applyAlignment="1" applyProtection="1">
      <alignment horizontal="left"/>
      <protection locked="0"/>
    </xf>
    <xf numFmtId="0" fontId="8" fillId="8" borderId="0" xfId="0" applyFont="1" applyFill="1" applyAlignment="1" applyProtection="1">
      <alignment horizontal="left" vertical="center"/>
      <protection locked="0"/>
    </xf>
    <xf numFmtId="0" fontId="8" fillId="5" borderId="0" xfId="0" applyFont="1" applyFill="1" applyAlignment="1" applyProtection="1">
      <alignment horizontal="left" vertical="center"/>
      <protection locked="0"/>
    </xf>
    <xf numFmtId="0" fontId="8" fillId="5" borderId="0" xfId="0" applyFont="1" applyFill="1" applyAlignment="1" applyProtection="1">
      <alignment horizontal="left"/>
      <protection locked="0"/>
    </xf>
    <xf numFmtId="0" fontId="8" fillId="10" borderId="0" xfId="0" applyFont="1" applyFill="1" applyAlignment="1" applyProtection="1">
      <alignment horizontal="left" vertical="center"/>
      <protection locked="0"/>
    </xf>
    <xf numFmtId="0" fontId="8" fillId="8" borderId="0" xfId="0" applyFont="1" applyFill="1" applyAlignment="1" applyProtection="1">
      <alignment horizontal="left"/>
      <protection locked="0"/>
    </xf>
    <xf numFmtId="0" fontId="8" fillId="10" borderId="0" xfId="0" applyFont="1" applyFill="1" applyAlignment="1" applyProtection="1">
      <alignment horizontal="left"/>
      <protection locked="0"/>
    </xf>
    <xf numFmtId="1" fontId="8" fillId="0" borderId="0" xfId="0" applyNumberFormat="1" applyFont="1" applyAlignment="1">
      <alignment horizontal="right" vertical="center"/>
    </xf>
    <xf numFmtId="1" fontId="8" fillId="0" borderId="0" xfId="0" applyNumberFormat="1" applyFont="1" applyAlignment="1">
      <alignment horizontal="right"/>
    </xf>
    <xf numFmtId="3" fontId="7" fillId="4" borderId="0" xfId="0" applyNumberFormat="1" applyFont="1" applyFill="1" applyProtection="1">
      <protection locked="0"/>
    </xf>
    <xf numFmtId="0" fontId="8" fillId="0" borderId="0" xfId="0" applyFont="1" applyAlignment="1" applyProtection="1">
      <alignment horizontal="left"/>
      <protection locked="0"/>
    </xf>
    <xf numFmtId="0" fontId="15" fillId="0" borderId="4" xfId="0" applyFont="1" applyBorder="1" applyAlignment="1" applyProtection="1">
      <alignment horizontal="left" vertical="center"/>
      <protection locked="0"/>
    </xf>
    <xf numFmtId="1" fontId="15" fillId="0" borderId="4" xfId="0" applyNumberFormat="1" applyFont="1" applyBorder="1" applyAlignment="1" applyProtection="1">
      <alignment horizontal="left" vertical="center"/>
      <protection locked="0"/>
    </xf>
    <xf numFmtId="3" fontId="15" fillId="4" borderId="4" xfId="0" applyNumberFormat="1" applyFont="1" applyFill="1" applyBorder="1" applyAlignment="1" applyProtection="1">
      <alignment vertical="center"/>
      <protection locked="0"/>
    </xf>
    <xf numFmtId="3" fontId="8" fillId="5" borderId="4" xfId="0" applyNumberFormat="1" applyFont="1" applyFill="1" applyBorder="1" applyProtection="1">
      <protection locked="0"/>
    </xf>
    <xf numFmtId="175" fontId="11" fillId="0" borderId="0" xfId="0" applyNumberFormat="1" applyFont="1" applyAlignment="1" applyProtection="1">
      <alignment horizontal="left" vertical="center"/>
      <protection locked="0"/>
    </xf>
    <xf numFmtId="1" fontId="11" fillId="0" borderId="0" xfId="0" applyNumberFormat="1" applyFont="1" applyAlignment="1" applyProtection="1">
      <alignment horizontal="left" vertical="center"/>
      <protection locked="0"/>
    </xf>
    <xf numFmtId="3" fontId="11" fillId="4" borderId="0" xfId="0" applyNumberFormat="1" applyFont="1" applyFill="1" applyAlignment="1" applyProtection="1">
      <alignment vertical="center"/>
      <protection locked="0"/>
    </xf>
    <xf numFmtId="1" fontId="13" fillId="0" borderId="8" xfId="0" applyNumberFormat="1" applyFont="1" applyBorder="1" applyAlignment="1" applyProtection="1">
      <alignment vertical="center"/>
      <protection locked="0"/>
    </xf>
    <xf numFmtId="173" fontId="24" fillId="0" borderId="0" xfId="0" applyNumberFormat="1" applyFont="1" applyAlignment="1" applyProtection="1">
      <alignment horizontal="left" vertical="center"/>
      <protection locked="0"/>
    </xf>
    <xf numFmtId="3" fontId="28" fillId="4" borderId="10" xfId="0" applyNumberFormat="1" applyFont="1" applyFill="1" applyBorder="1" applyAlignment="1" applyProtection="1">
      <alignment vertical="center"/>
      <protection locked="0"/>
    </xf>
    <xf numFmtId="3" fontId="8" fillId="5" borderId="10" xfId="0" applyNumberFormat="1" applyFont="1" applyFill="1" applyBorder="1" applyProtection="1">
      <protection locked="0"/>
    </xf>
    <xf numFmtId="0" fontId="0" fillId="0" borderId="12" xfId="0" applyBorder="1" applyAlignment="1" applyProtection="1">
      <alignment horizontal="left" vertical="center"/>
      <protection locked="0"/>
    </xf>
    <xf numFmtId="0" fontId="0" fillId="0" borderId="12" xfId="0" applyBorder="1" applyAlignment="1" applyProtection="1">
      <alignment horizontal="righ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175" fontId="11" fillId="0" borderId="10" xfId="0" applyNumberFormat="1" applyFont="1" applyBorder="1" applyAlignment="1" applyProtection="1">
      <alignment horizontal="left" vertical="center"/>
      <protection locked="0"/>
    </xf>
    <xf numFmtId="1" fontId="11" fillId="0" borderId="10" xfId="0" applyNumberFormat="1" applyFont="1" applyBorder="1" applyAlignment="1" applyProtection="1">
      <alignment horizontal="left" vertical="center"/>
      <protection locked="0"/>
    </xf>
    <xf numFmtId="3" fontId="11" fillId="4" borderId="10" xfId="0" applyNumberFormat="1" applyFont="1" applyFill="1" applyBorder="1" applyAlignment="1" applyProtection="1">
      <alignment vertical="center"/>
      <protection locked="0"/>
    </xf>
    <xf numFmtId="175" fontId="29" fillId="0" borderId="8" xfId="0" applyNumberFormat="1" applyFont="1" applyBorder="1" applyAlignment="1" applyProtection="1">
      <alignment horizontal="left" vertical="center"/>
      <protection locked="0"/>
    </xf>
    <xf numFmtId="1" fontId="29" fillId="0" borderId="8" xfId="0" applyNumberFormat="1" applyFont="1" applyBorder="1" applyAlignment="1" applyProtection="1">
      <alignment horizontal="left" vertical="center"/>
      <protection locked="0"/>
    </xf>
    <xf numFmtId="3" fontId="13" fillId="5" borderId="19" xfId="0" applyNumberFormat="1" applyFont="1" applyFill="1" applyBorder="1" applyProtection="1">
      <protection locked="0"/>
    </xf>
    <xf numFmtId="3" fontId="28" fillId="4" borderId="0" xfId="0" applyNumberFormat="1" applyFont="1" applyFill="1" applyAlignment="1" applyProtection="1">
      <alignment vertic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right"/>
      <protection locked="0"/>
    </xf>
    <xf numFmtId="1" fontId="6" fillId="0" borderId="4" xfId="0" applyNumberFormat="1" applyFont="1" applyBorder="1" applyAlignment="1" applyProtection="1">
      <alignment horizontal="right" vertical="center"/>
      <protection locked="0"/>
    </xf>
    <xf numFmtId="1" fontId="11" fillId="0" borderId="10" xfId="0" applyNumberFormat="1" applyFont="1" applyBorder="1" applyAlignment="1" applyProtection="1">
      <alignment horizontal="right" vertical="center"/>
      <protection locked="0"/>
    </xf>
    <xf numFmtId="1" fontId="29" fillId="0" borderId="8" xfId="0" applyNumberFormat="1" applyFont="1" applyBorder="1" applyAlignment="1" applyProtection="1">
      <alignment horizontal="right" vertical="center"/>
      <protection locked="0"/>
    </xf>
    <xf numFmtId="3" fontId="13" fillId="5" borderId="8" xfId="0" applyNumberFormat="1" applyFont="1" applyFill="1" applyBorder="1" applyProtection="1">
      <protection locked="0"/>
    </xf>
    <xf numFmtId="0" fontId="15" fillId="0" borderId="0" xfId="0" applyFont="1" applyAlignment="1" applyProtection="1">
      <alignment horizontal="left" vertical="center"/>
      <protection locked="0"/>
    </xf>
    <xf numFmtId="1" fontId="15" fillId="0" borderId="0" xfId="0" applyNumberFormat="1" applyFont="1" applyAlignment="1" applyProtection="1">
      <alignment horizontal="right" vertical="center"/>
      <protection locked="0"/>
    </xf>
    <xf numFmtId="178" fontId="11" fillId="0" borderId="10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8" fillId="5" borderId="0" xfId="0" applyFont="1" applyFill="1"/>
    <xf numFmtId="1" fontId="8" fillId="0" borderId="0" xfId="0" applyNumberFormat="1" applyFont="1" applyAlignment="1" applyProtection="1">
      <alignment horizontal="left" vertical="center"/>
      <protection locked="0"/>
    </xf>
    <xf numFmtId="1" fontId="8" fillId="0" borderId="0" xfId="0" applyNumberFormat="1" applyFont="1" applyAlignment="1" applyProtection="1">
      <alignment horizontal="right" vertical="center"/>
      <protection locked="0"/>
    </xf>
    <xf numFmtId="1" fontId="8" fillId="5" borderId="0" xfId="0" applyNumberFormat="1" applyFont="1" applyFill="1" applyAlignment="1" applyProtection="1">
      <alignment vertical="center"/>
      <protection locked="0"/>
    </xf>
    <xf numFmtId="0" fontId="7" fillId="0" borderId="0" xfId="0" applyFont="1" applyAlignment="1" applyProtection="1">
      <alignment horizontal="left" vertical="center"/>
      <protection locked="0"/>
    </xf>
    <xf numFmtId="1" fontId="7" fillId="0" borderId="0" xfId="0" applyNumberFormat="1" applyFont="1" applyAlignment="1" applyProtection="1">
      <alignment horizontal="right" vertical="center"/>
      <protection locked="0"/>
    </xf>
    <xf numFmtId="0" fontId="7" fillId="4" borderId="0" xfId="0" applyFont="1" applyFill="1" applyAlignment="1" applyProtection="1">
      <alignment vertical="center"/>
      <protection locked="0"/>
    </xf>
    <xf numFmtId="0" fontId="7" fillId="5" borderId="0" xfId="0" applyFont="1" applyFill="1" applyProtection="1">
      <protection locked="0"/>
    </xf>
    <xf numFmtId="0" fontId="6" fillId="0" borderId="0" xfId="0" applyFont="1" applyAlignment="1" applyProtection="1">
      <alignment horizontal="left" vertical="center"/>
      <protection locked="0"/>
    </xf>
    <xf numFmtId="165" fontId="13" fillId="5" borderId="0" xfId="0" applyNumberFormat="1" applyFont="1" applyFill="1" applyProtection="1">
      <protection locked="0"/>
    </xf>
    <xf numFmtId="0" fontId="8" fillId="5" borderId="0" xfId="0" applyFont="1" applyFill="1" applyProtection="1">
      <protection locked="0"/>
    </xf>
    <xf numFmtId="1" fontId="24" fillId="0" borderId="0" xfId="0" applyNumberFormat="1" applyFont="1" applyAlignment="1" applyProtection="1">
      <alignment horizontal="right" vertical="center"/>
      <protection locked="0"/>
    </xf>
    <xf numFmtId="0" fontId="24" fillId="0" borderId="0" xfId="0" applyFont="1" applyAlignment="1" applyProtection="1">
      <alignment horizontal="left" vertical="center"/>
      <protection locked="0"/>
    </xf>
    <xf numFmtId="3" fontId="24" fillId="4" borderId="0" xfId="0" applyNumberFormat="1" applyFont="1" applyFill="1" applyAlignment="1" applyProtection="1">
      <alignment vertical="center"/>
      <protection locked="0"/>
    </xf>
    <xf numFmtId="0" fontId="26" fillId="0" borderId="0" xfId="0" applyFont="1" applyAlignment="1" applyProtection="1">
      <alignment horizontal="right" vertical="center"/>
      <protection locked="0"/>
    </xf>
    <xf numFmtId="1" fontId="26" fillId="0" borderId="0" xfId="0" applyNumberFormat="1" applyFont="1" applyAlignment="1" applyProtection="1">
      <alignment horizontal="right" vertical="center"/>
      <protection locked="0"/>
    </xf>
    <xf numFmtId="3" fontId="26" fillId="5" borderId="0" xfId="0" applyNumberFormat="1" applyFont="1" applyFill="1" applyProtection="1">
      <protection locked="0"/>
    </xf>
    <xf numFmtId="179" fontId="24" fillId="0" borderId="0" xfId="0" applyNumberFormat="1" applyFont="1" applyAlignment="1" applyProtection="1">
      <alignment horizontal="left" vertical="center"/>
      <protection locked="0"/>
    </xf>
    <xf numFmtId="179" fontId="24" fillId="4" borderId="0" xfId="0" applyNumberFormat="1" applyFont="1" applyFill="1" applyAlignment="1" applyProtection="1">
      <alignment vertical="center"/>
      <protection locked="0"/>
    </xf>
    <xf numFmtId="179" fontId="8" fillId="5" borderId="0" xfId="0" applyNumberFormat="1" applyFont="1" applyFill="1" applyProtection="1">
      <protection locked="0"/>
    </xf>
    <xf numFmtId="179" fontId="15" fillId="4" borderId="0" xfId="0" applyNumberFormat="1" applyFont="1" applyFill="1" applyAlignment="1" applyProtection="1">
      <alignment horizontal="left" vertical="center"/>
      <protection locked="0"/>
    </xf>
    <xf numFmtId="1" fontId="15" fillId="4" borderId="0" xfId="0" applyNumberFormat="1" applyFont="1" applyFill="1" applyAlignment="1" applyProtection="1">
      <alignment horizontal="right" vertical="center"/>
      <protection locked="0"/>
    </xf>
    <xf numFmtId="179" fontId="15" fillId="4" borderId="0" xfId="0" applyNumberFormat="1" applyFont="1" applyFill="1" applyAlignment="1" applyProtection="1">
      <alignment vertical="center"/>
      <protection locked="0"/>
    </xf>
    <xf numFmtId="179" fontId="13" fillId="5" borderId="0" xfId="0" applyNumberFormat="1" applyFont="1" applyFill="1" applyProtection="1">
      <protection locked="0"/>
    </xf>
    <xf numFmtId="179" fontId="15" fillId="11" borderId="0" xfId="0" applyNumberFormat="1" applyFont="1" applyFill="1" applyAlignment="1" applyProtection="1">
      <alignment horizontal="left" vertical="center"/>
      <protection locked="0"/>
    </xf>
    <xf numFmtId="1" fontId="15" fillId="11" borderId="0" xfId="0" applyNumberFormat="1" applyFont="1" applyFill="1" applyAlignment="1" applyProtection="1">
      <alignment horizontal="right" vertical="center"/>
      <protection locked="0"/>
    </xf>
    <xf numFmtId="179" fontId="15" fillId="11" borderId="0" xfId="0" applyNumberFormat="1" applyFont="1" applyFill="1" applyAlignment="1" applyProtection="1">
      <alignment vertical="center"/>
      <protection locked="0"/>
    </xf>
    <xf numFmtId="179" fontId="15" fillId="4" borderId="0" xfId="0" applyNumberFormat="1" applyFont="1" applyFill="1" applyAlignment="1" applyProtection="1">
      <alignment horizontal="left"/>
      <protection locked="0"/>
    </xf>
    <xf numFmtId="1" fontId="24" fillId="4" borderId="0" xfId="0" applyNumberFormat="1" applyFont="1" applyFill="1" applyAlignment="1" applyProtection="1">
      <alignment horizontal="right"/>
      <protection locked="0"/>
    </xf>
    <xf numFmtId="179" fontId="24" fillId="4" borderId="0" xfId="0" applyNumberFormat="1" applyFont="1" applyFill="1" applyProtection="1">
      <protection locked="0"/>
    </xf>
    <xf numFmtId="1" fontId="24" fillId="4" borderId="0" xfId="0" applyNumberFormat="1" applyFont="1" applyFill="1" applyAlignment="1" applyProtection="1">
      <alignment horizontal="right" vertical="center"/>
      <protection locked="0"/>
    </xf>
    <xf numFmtId="179" fontId="15" fillId="21" borderId="0" xfId="0" applyNumberFormat="1" applyFont="1" applyFill="1" applyAlignment="1" applyProtection="1">
      <alignment horizontal="left" vertical="center"/>
      <protection locked="0"/>
    </xf>
    <xf numFmtId="1" fontId="24" fillId="21" borderId="0" xfId="0" applyNumberFormat="1" applyFont="1" applyFill="1" applyAlignment="1" applyProtection="1">
      <alignment horizontal="right" vertical="center"/>
      <protection locked="0"/>
    </xf>
    <xf numFmtId="179" fontId="8" fillId="21" borderId="0" xfId="0" applyNumberFormat="1" applyFont="1" applyFill="1" applyProtection="1">
      <protection locked="0"/>
    </xf>
    <xf numFmtId="179" fontId="22" fillId="5" borderId="0" xfId="0" applyNumberFormat="1" applyFont="1" applyFill="1" applyProtection="1">
      <protection locked="0"/>
    </xf>
    <xf numFmtId="172" fontId="24" fillId="0" borderId="0" xfId="0" applyNumberFormat="1" applyFont="1" applyAlignment="1" applyProtection="1">
      <alignment horizontal="right" vertical="center"/>
      <protection locked="0"/>
    </xf>
    <xf numFmtId="3" fontId="31" fillId="0" borderId="0" xfId="0" applyNumberFormat="1" applyFont="1" applyAlignment="1" applyProtection="1">
      <alignment horizontal="left" vertical="center"/>
      <protection locked="0"/>
    </xf>
    <xf numFmtId="3" fontId="34" fillId="0" borderId="0" xfId="0" applyNumberFormat="1" applyFont="1" applyAlignment="1" applyProtection="1">
      <alignment horizontal="right" vertical="center"/>
      <protection locked="0"/>
    </xf>
    <xf numFmtId="3" fontId="34" fillId="4" borderId="0" xfId="0" applyNumberFormat="1" applyFont="1" applyFill="1" applyAlignment="1" applyProtection="1">
      <alignment vertical="center"/>
      <protection locked="0"/>
    </xf>
    <xf numFmtId="3" fontId="34" fillId="5" borderId="0" xfId="0" applyNumberFormat="1" applyFont="1" applyFill="1" applyProtection="1">
      <protection locked="0"/>
    </xf>
    <xf numFmtId="172" fontId="8" fillId="0" borderId="0" xfId="0" applyNumberFormat="1" applyFont="1" applyAlignment="1" applyProtection="1">
      <alignment horizontal="right" vertical="center"/>
      <protection locked="0"/>
    </xf>
    <xf numFmtId="172" fontId="8" fillId="5" borderId="0" xfId="0" applyNumberFormat="1" applyFont="1" applyFill="1" applyProtection="1">
      <protection locked="0"/>
    </xf>
    <xf numFmtId="179" fontId="7" fillId="0" borderId="0" xfId="0" applyNumberFormat="1" applyFont="1" applyAlignment="1" applyProtection="1">
      <alignment horizontal="left" vertical="center"/>
      <protection locked="0"/>
    </xf>
    <xf numFmtId="179" fontId="36" fillId="0" borderId="0" xfId="0" applyNumberFormat="1" applyFont="1" applyAlignment="1" applyProtection="1">
      <alignment horizontal="left"/>
      <protection locked="0"/>
    </xf>
    <xf numFmtId="1" fontId="36" fillId="0" borderId="0" xfId="0" applyNumberFormat="1" applyFont="1" applyAlignment="1" applyProtection="1">
      <alignment horizontal="right"/>
      <protection locked="0"/>
    </xf>
    <xf numFmtId="179" fontId="36" fillId="5" borderId="0" xfId="0" applyNumberFormat="1" applyFont="1" applyFill="1" applyProtection="1">
      <protection locked="0"/>
    </xf>
    <xf numFmtId="179" fontId="24" fillId="7" borderId="0" xfId="0" applyNumberFormat="1" applyFont="1" applyFill="1" applyAlignment="1" applyProtection="1">
      <alignment horizontal="left" vertical="center"/>
      <protection locked="0"/>
    </xf>
    <xf numFmtId="1" fontId="24" fillId="7" borderId="0" xfId="0" applyNumberFormat="1" applyFont="1" applyFill="1" applyAlignment="1" applyProtection="1">
      <alignment horizontal="right" vertical="center"/>
      <protection locked="0"/>
    </xf>
    <xf numFmtId="179" fontId="24" fillId="7" borderId="0" xfId="0" applyNumberFormat="1" applyFont="1" applyFill="1" applyAlignment="1" applyProtection="1">
      <alignment horizontal="left"/>
      <protection locked="0"/>
    </xf>
    <xf numFmtId="1" fontId="24" fillId="7" borderId="0" xfId="0" applyNumberFormat="1" applyFont="1" applyFill="1" applyAlignment="1" applyProtection="1">
      <alignment horizontal="right"/>
      <protection locked="0"/>
    </xf>
    <xf numFmtId="179" fontId="15" fillId="7" borderId="0" xfId="0" applyNumberFormat="1" applyFont="1" applyFill="1" applyAlignment="1" applyProtection="1">
      <alignment horizontal="left" vertical="center"/>
      <protection locked="0"/>
    </xf>
    <xf numFmtId="1" fontId="15" fillId="7" borderId="0" xfId="0" applyNumberFormat="1" applyFont="1" applyFill="1" applyAlignment="1" applyProtection="1">
      <alignment horizontal="right" vertical="center"/>
      <protection locked="0"/>
    </xf>
    <xf numFmtId="179" fontId="10" fillId="5" borderId="0" xfId="0" applyNumberFormat="1" applyFont="1" applyFill="1" applyProtection="1">
      <protection locked="0"/>
    </xf>
    <xf numFmtId="1" fontId="0" fillId="0" borderId="0" xfId="0" applyNumberFormat="1" applyAlignment="1" applyProtection="1">
      <alignment horizontal="right"/>
      <protection locked="0"/>
    </xf>
    <xf numFmtId="0" fontId="38" fillId="0" borderId="0" xfId="0" applyFont="1" applyAlignment="1" applyProtection="1">
      <alignment vertical="center"/>
      <protection locked="0"/>
    </xf>
    <xf numFmtId="180" fontId="38" fillId="0" borderId="0" xfId="0" applyNumberFormat="1" applyFont="1" applyAlignment="1" applyProtection="1">
      <alignment horizontal="right" vertical="center"/>
      <protection locked="0"/>
    </xf>
    <xf numFmtId="0" fontId="38" fillId="4" borderId="0" xfId="0" applyFont="1" applyFill="1" applyAlignment="1" applyProtection="1">
      <alignment vertical="center"/>
      <protection locked="0"/>
    </xf>
    <xf numFmtId="0" fontId="38" fillId="5" borderId="0" xfId="0" applyFont="1" applyFill="1" applyProtection="1">
      <protection locked="0"/>
    </xf>
    <xf numFmtId="3" fontId="13" fillId="0" borderId="0" xfId="0" applyNumberFormat="1" applyFont="1" applyProtection="1">
      <protection locked="0"/>
    </xf>
    <xf numFmtId="165" fontId="6" fillId="0" borderId="3" xfId="0" applyNumberFormat="1" applyFont="1" applyBorder="1" applyAlignment="1" applyProtection="1">
      <alignment vertical="center"/>
      <protection locked="0"/>
    </xf>
    <xf numFmtId="2" fontId="2" fillId="0" borderId="3" xfId="1" applyNumberFormat="1" applyFont="1" applyFill="1" applyBorder="1" applyAlignment="1">
      <alignment horizontal="center" vertical="center" wrapText="1"/>
    </xf>
    <xf numFmtId="0" fontId="0" fillId="0" borderId="3" xfId="0" applyBorder="1"/>
    <xf numFmtId="2" fontId="0" fillId="0" borderId="2" xfId="0" applyNumberFormat="1" applyBorder="1"/>
    <xf numFmtId="3" fontId="0" fillId="0" borderId="3" xfId="0" applyNumberFormat="1" applyBorder="1"/>
    <xf numFmtId="14" fontId="0" fillId="0" borderId="4" xfId="0" applyNumberFormat="1" applyBorder="1"/>
    <xf numFmtId="1" fontId="0" fillId="0" borderId="4" xfId="0" applyNumberFormat="1" applyBorder="1"/>
    <xf numFmtId="0" fontId="0" fillId="0" borderId="4" xfId="0" applyBorder="1"/>
    <xf numFmtId="0" fontId="0" fillId="0" borderId="4" xfId="0" applyBorder="1" applyAlignment="1">
      <alignment horizontal="right"/>
    </xf>
    <xf numFmtId="172" fontId="0" fillId="0" borderId="4" xfId="0" applyNumberFormat="1" applyBorder="1"/>
    <xf numFmtId="2" fontId="0" fillId="0" borderId="4" xfId="0" applyNumberFormat="1" applyBorder="1"/>
    <xf numFmtId="10" fontId="0" fillId="0" borderId="4" xfId="0" applyNumberFormat="1" applyBorder="1"/>
    <xf numFmtId="0" fontId="0" fillId="0" borderId="16" xfId="0" applyBorder="1" applyAlignment="1">
      <alignment horizontal="right"/>
    </xf>
    <xf numFmtId="172" fontId="0" fillId="0" borderId="16" xfId="0" applyNumberFormat="1" applyBorder="1"/>
    <xf numFmtId="2" fontId="0" fillId="0" borderId="16" xfId="0" applyNumberFormat="1" applyBorder="1"/>
    <xf numFmtId="164" fontId="0" fillId="0" borderId="16" xfId="0" applyNumberFormat="1" applyBorder="1"/>
    <xf numFmtId="10" fontId="0" fillId="0" borderId="16" xfId="0" applyNumberFormat="1" applyBorder="1"/>
    <xf numFmtId="4" fontId="0" fillId="0" borderId="4" xfId="0" applyNumberFormat="1" applyBorder="1"/>
    <xf numFmtId="4" fontId="0" fillId="0" borderId="16" xfId="0" applyNumberFormat="1" applyBorder="1"/>
    <xf numFmtId="2" fontId="2" fillId="2" borderId="0" xfId="1" applyNumberFormat="1" applyFont="1" applyFill="1" applyAlignment="1">
      <alignment horizontal="center" vertical="center"/>
    </xf>
    <xf numFmtId="4" fontId="2" fillId="0" borderId="0" xfId="9" applyNumberFormat="1" applyFont="1" applyFill="1" applyAlignment="1">
      <alignment horizontal="center" vertical="center" wrapText="1"/>
    </xf>
    <xf numFmtId="4" fontId="2" fillId="2" borderId="0" xfId="9" applyNumberFormat="1" applyFont="1" applyFill="1" applyAlignment="1">
      <alignment horizontal="center" vertical="center"/>
    </xf>
    <xf numFmtId="165" fontId="44" fillId="0" borderId="16" xfId="5" applyFont="1" applyBorder="1"/>
    <xf numFmtId="165" fontId="44" fillId="0" borderId="31" xfId="5" applyFont="1" applyBorder="1"/>
    <xf numFmtId="165" fontId="44" fillId="0" borderId="91" xfId="5" applyFont="1" applyBorder="1"/>
    <xf numFmtId="0" fontId="87" fillId="0" borderId="89" xfId="0" applyFont="1" applyBorder="1" applyAlignment="1">
      <alignment vertical="center"/>
    </xf>
    <xf numFmtId="0" fontId="87" fillId="0" borderId="95" xfId="0" applyFont="1" applyBorder="1" applyAlignment="1">
      <alignment vertical="center"/>
    </xf>
    <xf numFmtId="0" fontId="87" fillId="0" borderId="92" xfId="0" applyFont="1" applyBorder="1" applyAlignment="1">
      <alignment vertical="center"/>
    </xf>
    <xf numFmtId="165" fontId="98" fillId="0" borderId="98" xfId="6" applyFont="1" applyBorder="1" applyAlignment="1">
      <alignment vertical="center"/>
    </xf>
    <xf numFmtId="165" fontId="98" fillId="0" borderId="81" xfId="6" applyFont="1" applyBorder="1" applyAlignment="1">
      <alignment vertical="center"/>
    </xf>
    <xf numFmtId="0" fontId="87" fillId="0" borderId="93" xfId="0" applyFont="1" applyBorder="1" applyAlignment="1">
      <alignment vertical="center"/>
    </xf>
    <xf numFmtId="0" fontId="87" fillId="0" borderId="91" xfId="0" applyFont="1" applyBorder="1" applyAlignment="1">
      <alignment vertical="center"/>
    </xf>
    <xf numFmtId="165" fontId="8" fillId="0" borderId="0" xfId="6" applyFont="1"/>
    <xf numFmtId="165" fontId="1" fillId="0" borderId="95" xfId="5" applyBorder="1"/>
    <xf numFmtId="1" fontId="43" fillId="0" borderId="6" xfId="5" applyNumberFormat="1" applyFont="1" applyBorder="1" applyAlignment="1">
      <alignment vertical="center"/>
    </xf>
    <xf numFmtId="1" fontId="43" fillId="0" borderId="34" xfId="5" applyNumberFormat="1" applyFont="1" applyBorder="1" applyAlignment="1">
      <alignment vertical="center"/>
    </xf>
    <xf numFmtId="165" fontId="72" fillId="0" borderId="95" xfId="5" applyFont="1" applyBorder="1"/>
    <xf numFmtId="165" fontId="8" fillId="0" borderId="95" xfId="6" applyFont="1" applyBorder="1"/>
    <xf numFmtId="165" fontId="73" fillId="0" borderId="95" xfId="5" applyFont="1" applyBorder="1"/>
    <xf numFmtId="181" fontId="13" fillId="0" borderId="0" xfId="6" applyNumberFormat="1" applyFont="1" applyAlignment="1">
      <alignment horizontal="center"/>
    </xf>
    <xf numFmtId="2" fontId="112" fillId="2" borderId="0" xfId="1" applyNumberFormat="1" applyFont="1" applyFill="1" applyAlignment="1">
      <alignment horizontal="center" vertical="center"/>
    </xf>
    <xf numFmtId="2" fontId="112" fillId="0" borderId="0" xfId="1" applyNumberFormat="1" applyFont="1" applyFill="1" applyAlignment="1">
      <alignment horizontal="center" vertical="center" wrapText="1"/>
    </xf>
    <xf numFmtId="2" fontId="113" fillId="0" borderId="0" xfId="0" applyNumberFormat="1" applyFont="1"/>
    <xf numFmtId="2" fontId="113" fillId="0" borderId="16" xfId="0" applyNumberFormat="1" applyFont="1" applyBorder="1"/>
    <xf numFmtId="14" fontId="71" fillId="0" borderId="0" xfId="0" applyNumberFormat="1" applyFont="1"/>
    <xf numFmtId="4" fontId="71" fillId="0" borderId="0" xfId="0" applyNumberFormat="1" applyFont="1"/>
    <xf numFmtId="0" fontId="71" fillId="0" borderId="0" xfId="0" applyFont="1"/>
    <xf numFmtId="164" fontId="4" fillId="0" borderId="0" xfId="0" applyNumberFormat="1" applyFont="1"/>
    <xf numFmtId="164" fontId="4" fillId="0" borderId="4" xfId="0" applyNumberFormat="1" applyFont="1" applyBorder="1"/>
    <xf numFmtId="4" fontId="4" fillId="0" borderId="4" xfId="0" applyNumberFormat="1" applyFont="1" applyBorder="1"/>
    <xf numFmtId="2" fontId="3" fillId="3" borderId="0" xfId="1" applyNumberFormat="1" applyFont="1" applyFill="1" applyAlignment="1">
      <alignment horizontal="center" vertical="center"/>
    </xf>
    <xf numFmtId="2" fontId="2" fillId="2" borderId="0" xfId="1" applyNumberFormat="1" applyFont="1" applyFill="1" applyAlignment="1">
      <alignment horizontal="center" vertical="center"/>
    </xf>
    <xf numFmtId="4" fontId="2" fillId="2" borderId="0" xfId="9" applyNumberFormat="1" applyFont="1" applyFill="1" applyAlignment="1">
      <alignment horizontal="center" vertical="center"/>
    </xf>
    <xf numFmtId="4" fontId="111" fillId="3" borderId="0" xfId="0" applyNumberFormat="1" applyFont="1" applyFill="1" applyAlignment="1">
      <alignment horizontal="center"/>
    </xf>
  </cellXfs>
  <cellStyles count="11">
    <cellStyle name="Komma" xfId="1" builtinId="3"/>
    <cellStyle name="Komma 2" xfId="9" xr:uid="{CDDE202C-2799-4959-94F7-B0AFA6DA799A}"/>
    <cellStyle name="Link" xfId="3" builtinId="8"/>
    <cellStyle name="Prozent 2" xfId="4" xr:uid="{4CD3D950-ED92-4CF8-B826-0C05C5433874}"/>
    <cellStyle name="Prozent 2 2" xfId="8" xr:uid="{D6338737-EEF3-4B5B-907B-9235F8F8F24D}"/>
    <cellStyle name="Standard" xfId="0" builtinId="0"/>
    <cellStyle name="Standard 2" xfId="2" xr:uid="{26E9AA33-FF48-48C5-AF17-3A7134BEC306}"/>
    <cellStyle name="Standard 26" xfId="7" xr:uid="{511496EC-6C5A-4E1B-9C1A-F944C7B520A9}"/>
    <cellStyle name="Standard 3" xfId="5" xr:uid="{4D126E1E-0C4A-4A22-A4F3-51D9DFC8147A}"/>
    <cellStyle name="Standard 3 2" xfId="6" xr:uid="{DC5D334C-A6EA-4B9D-A0A9-B6A5D0D3AE36}"/>
    <cellStyle name="Standard 5" xfId="10" xr:uid="{18E4D86C-A5DE-4A71-B2A7-BA320DC7607D}"/>
  </cellStyles>
  <dxfs count="3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125</xdr:col>
      <xdr:colOff>476795</xdr:colOff>
      <xdr:row>0</xdr:row>
      <xdr:rowOff>25309</xdr:rowOff>
    </xdr:from>
    <xdr:to>
      <xdr:col>127</xdr:col>
      <xdr:colOff>802822</xdr:colOff>
      <xdr:row>1</xdr:row>
      <xdr:rowOff>176892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1067285" y="21499"/>
          <a:ext cx="2272937" cy="58020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 b="1"/>
            <a:t>zur Mengenrechnung Budget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125</xdr:col>
      <xdr:colOff>476795</xdr:colOff>
      <xdr:row>0</xdr:row>
      <xdr:rowOff>25309</xdr:rowOff>
    </xdr:from>
    <xdr:to>
      <xdr:col>127</xdr:col>
      <xdr:colOff>802822</xdr:colOff>
      <xdr:row>1</xdr:row>
      <xdr:rowOff>176892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5666610" y="21499"/>
          <a:ext cx="2272937" cy="35160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de-DE" sz="1200" b="1"/>
            <a:t>zur Mengenrechnung Budget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Allgemein/Produktionsplanung%20QSL/Arbeitsordner_Lus/Div_Forecasts/Jahres_FC/Jahres_FC_Budget%202025%20V1_92%2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_Budget"/>
      <sheetName val="Cons_delta"/>
      <sheetName val="actual stocks"/>
      <sheetName val="Forecast (smelter report)"/>
      <sheetName val="Revised"/>
      <sheetName val="Supply"/>
      <sheetName val="LIEV"/>
      <sheetName val="Stocks €"/>
      <sheetName val="Stocks Pyrites"/>
      <sheetName val="Consumption"/>
      <sheetName val="Stocks"/>
      <sheetName val="Help"/>
      <sheetName val="OV_Trafi"/>
      <sheetName val="OV_Trafi (2)"/>
      <sheetName val="Pivot_Elements"/>
      <sheetName val="Elements old"/>
      <sheetName val="Elements"/>
      <sheetName val="Piv_elements"/>
      <sheetName val="Dias"/>
      <sheetName val="VBA"/>
      <sheetName val="Actual_Amounts"/>
      <sheetName val="Actual_assays"/>
      <sheetName val="Actual_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CT2">
            <v>31</v>
          </cell>
          <cell r="CU2">
            <v>30</v>
          </cell>
          <cell r="CV2">
            <v>31</v>
          </cell>
          <cell r="CW2">
            <v>31</v>
          </cell>
          <cell r="CX2">
            <v>29</v>
          </cell>
          <cell r="CY2">
            <v>31</v>
          </cell>
          <cell r="CZ2">
            <v>30</v>
          </cell>
          <cell r="DA2">
            <v>31</v>
          </cell>
          <cell r="DB2">
            <v>30</v>
          </cell>
          <cell r="DC2">
            <v>31</v>
          </cell>
          <cell r="DD2">
            <v>31</v>
          </cell>
          <cell r="DE2">
            <v>30</v>
          </cell>
          <cell r="DF2">
            <v>31</v>
          </cell>
          <cell r="DG2">
            <v>30</v>
          </cell>
          <cell r="DH2">
            <v>31</v>
          </cell>
          <cell r="DR2">
            <v>31</v>
          </cell>
          <cell r="DS2">
            <v>30</v>
          </cell>
          <cell r="DT2">
            <v>31</v>
          </cell>
          <cell r="DU2">
            <v>31</v>
          </cell>
          <cell r="DV2">
            <v>28</v>
          </cell>
          <cell r="DW2">
            <v>31</v>
          </cell>
        </row>
        <row r="5"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</row>
        <row r="6">
          <cell r="CT6">
            <v>28.83</v>
          </cell>
          <cell r="CU6">
            <v>27.9</v>
          </cell>
          <cell r="CV6">
            <v>28.83</v>
          </cell>
          <cell r="CW6">
            <v>28.83</v>
          </cell>
          <cell r="CX6">
            <v>26.97</v>
          </cell>
          <cell r="CY6">
            <v>28.83</v>
          </cell>
          <cell r="CZ6">
            <v>27.9</v>
          </cell>
          <cell r="DA6">
            <v>28.83</v>
          </cell>
          <cell r="DB6">
            <v>27.9</v>
          </cell>
          <cell r="DC6">
            <v>28.83</v>
          </cell>
          <cell r="DD6">
            <v>28.83</v>
          </cell>
          <cell r="DE6">
            <v>27.9</v>
          </cell>
          <cell r="DF6">
            <v>28.52</v>
          </cell>
          <cell r="DG6">
            <v>27.6</v>
          </cell>
          <cell r="DH6">
            <v>28.52</v>
          </cell>
        </row>
        <row r="16">
          <cell r="CW16">
            <v>405.42922615899874</v>
          </cell>
        </row>
        <row r="17">
          <cell r="CW17">
            <v>17.627357659086901</v>
          </cell>
        </row>
        <row r="18">
          <cell r="CW18">
            <v>229.94888066278864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der, Reiner" id="{01CB48C0-48B8-4E4C-A80E-D50AFB46646F}" userId="S::RFelder@berzelius.de::0d9f8c0f-1f94-4663-bf7b-514535bbbd44" providerId="AD"/>
  <person displayName="Reiner Felder" id="{6C991B90-52E1-4F31-ACF1-3695B6CF160F}" userId="S::Reiner.Felder@ecobat.com::9924dc1e-eced-4de5-8f5d-0c019379aec5" providerId="AD"/>
  <person displayName="Felder, Reiner" id="{BAFC4562-24F4-4CFC-8639-DADC55CBD18D}" userId="S::Reiner.Felder@nyrstar.com::f0bc5d31-7480-408e-b4a2-c8956e5f04cc" providerId="AD"/>
</personList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3" dT="2021-07-06T07:15:57.16" personId="{6C991B90-52E1-4F31-ACF1-3695B6CF160F}" id="{80A0D949-1DA3-4FEE-9A84-0C563022C51D}">
    <text>04.07.21 Analysen von Vorstoffen im Bi nicht in Ordnung-Kontrolle 7,216t Bi in der BHERP Abschreibung</text>
  </threadedComment>
  <threadedComment ref="Y3" dT="2021-07-06T07:15:57.16" personId="{6C991B90-52E1-4F31-ACF1-3695B6CF160F}" id="{33CE066D-2D10-4C39-8861-FABFCEA9A1AD}">
    <text>04.07.21 Analysen von Vorstoffen im Bi nicht in Ordnung-Kontrolle 7,216t Bi in der BHERP Abschreibung</text>
  </threadedComment>
  <threadedComment ref="H4" dT="2023-06-30T12:11:11.80" personId="{BAFC4562-24F4-4CFC-8639-DADC55CBD18D}" id="{29E4D1E3-0CF5-458A-90F4-63F212743CE3}">
    <text>DFO-Stillstand vom 11.06.23 -30.06.23
QSL vom 09.06.23 nur mit verminderter Aufgabe von 40t/h gefahren!</text>
  </threadedComment>
  <threadedComment ref="T8" dT="2021-01-29T11:28:03.04" personId="{01CB48C0-48B8-4E4C-A80E-D50AFB46646F}" id="{EDE3ED73-A85B-40CA-8520-230F1470A86E}">
    <text>81,621t mit   6,31% Bi
83,728mit     6,48% Bi
Im Durchschnitt :  6,40% Bi 7,1g/t  7,6g/t Cu</text>
  </threadedComment>
  <threadedComment ref="U10" dT="2021-02-03T15:35:35.33" personId="{01CB48C0-48B8-4E4C-A80E-D50AFB46646F}" id="{721A105B-B011-45CA-A625-50069148640C}">
    <text>04.02.21</text>
  </threadedComment>
  <threadedComment ref="U10" dT="2021-02-04T11:15:09.60" personId="{01CB48C0-48B8-4E4C-A80E-D50AFB46646F}" id="{DCC0B7BB-26AD-4777-BD24-00F05D54D8CB}" parentId="{721A105B-B011-45CA-A625-50069148640C}">
    <text>Änderung des Forecast am 03.02.21 durch Herrn Maurell</text>
  </threadedComment>
  <threadedComment ref="U11" dT="2021-02-03T15:35:35.33" personId="{01CB48C0-48B8-4E4C-A80E-D50AFB46646F}" id="{423B699F-87A6-4C79-AFA4-2EAC39B9E53B}">
    <text>04.02.21</text>
  </threadedComment>
  <threadedComment ref="U11" dT="2021-02-04T11:15:09.60" personId="{01CB48C0-48B8-4E4C-A80E-D50AFB46646F}" id="{126687AD-E89D-47FB-929B-8F8A12F9E0A7}" parentId="{423B699F-87A6-4C79-AFA4-2EAC39B9E53B}">
    <text>Änderung des Forecast am 03.02.21 durch Herrn Maurell</text>
  </threadedComment>
  <threadedComment ref="U12" dT="2021-03-01T14:22:07.33" personId="{01CB48C0-48B8-4E4C-A80E-D50AFB46646F}" id="{3588BB2B-DC10-459C-AFB7-C1A0E00DC775}">
    <text>+ Es wurde noch eine Charge mit 22 Knoten in den Bestand mit rein genommen= 178,2t
8.748,2t</text>
  </threadedComment>
  <threadedComment ref="V12" dT="2021-04-02T07:18:38.05" personId="{01CB48C0-48B8-4E4C-A80E-D50AFB46646F}" id="{EC764A2B-4B80-44D9-8441-B4D574C9C4DE}">
    <text>Anliefeung war 8.407,8t</text>
  </threadedComment>
  <threadedComment ref="S27" dT="2021-01-11T10:13:41.93" personId="{01CB48C0-48B8-4E4C-A80E-D50AFB46646F}" id="{64CEB4F5-0375-4F4C-BCE1-F19AB2EC6D32}">
    <text>1.000t alter Cu Stein ab 01.10.21 zwei Ofen Betrieb</text>
  </threadedComment>
  <threadedComment ref="B34" dT="2021-04-02T07:17:23.55" personId="{01CB48C0-48B8-4E4C-A80E-D50AFB46646F}" id="{71D01AA6-A141-4911-B095-BA012004DA28}">
    <text>Der Rest in der Aufteilung ist Flugstaub %</text>
  </threadedComment>
  <threadedComment ref="S34" dT="2021-04-02T07:17:23.55" personId="{01CB48C0-48B8-4E4C-A80E-D50AFB46646F}" id="{5AEFC35E-A24F-4F92-94AA-3D7C15AA892F}">
    <text>Der Rest in der Aufteilung ist Flugstaub %</text>
  </threadedComment>
  <threadedComment ref="T45" dT="2021-01-13T10:38:43.94" personId="{01CB48C0-48B8-4E4C-A80E-D50AFB46646F}" id="{DAD297AB-6732-4700-A533-AFD7611CF233}">
    <text>alt</text>
  </threadedComment>
  <threadedComment ref="U45" dT="2021-01-13T10:38:58.91" personId="{01CB48C0-48B8-4E4C-A80E-D50AFB46646F}" id="{E2E5D2F5-5DD8-499A-8AA6-3F354458469C}">
    <text>Neu</text>
  </threadedComment>
  <threadedComment ref="V45" dT="2021-01-13T10:39:35.99" personId="{01CB48C0-48B8-4E4C-A80E-D50AFB46646F}" id="{B7E26BC2-5E5D-47E9-8891-70E240D6DF10}">
    <text>Alt</text>
  </threadedComment>
  <threadedComment ref="X45" dT="2021-01-13T10:39:59.02" personId="{01CB48C0-48B8-4E4C-A80E-D50AFB46646F}" id="{AB2245B4-B785-49D1-9E4B-4AD58BA24222}">
    <text>Alt</text>
  </threadedComment>
  <threadedComment ref="AC45" dT="2021-01-13T10:41:18.41" personId="{01CB48C0-48B8-4E4C-A80E-D50AFB46646F}" id="{3C15D073-033C-4F3F-A2FE-35FA44B6CE64}">
    <text>Neu</text>
  </threadedComment>
  <threadedComment ref="U47" dT="2021-02-03T15:37:18.82" personId="{01CB48C0-48B8-4E4C-A80E-D50AFB46646F}" id="{82F9B84B-486C-4159-ABC4-1050A69F395C}">
    <text>vom 03.02.21</text>
  </threadedComment>
  <threadedComment ref="U48" dT="2021-02-03T15:37:18.82" personId="{01CB48C0-48B8-4E4C-A80E-D50AFB46646F}" id="{15E13BA2-CA6A-4E75-BF46-3F608D7A9E77}">
    <text>vom 03.02.21</text>
  </threadedComment>
  <threadedComment ref="C68" dT="2021-04-02T07:10:16.66" personId="{01CB48C0-48B8-4E4C-A80E-D50AFB46646F}" id="{32B45424-409F-4935-A984-92960B97D486}">
    <text>Eibnbuchung von NIZI 21102</text>
  </threadedComment>
  <threadedComment ref="T68" dT="2021-04-02T07:10:16.66" personId="{01CB48C0-48B8-4E4C-A80E-D50AFB46646F}" id="{C956FC13-4F79-45D9-8778-5F0E3FC63E51}">
    <text>Eibnbuchung von NIZI 21102</text>
  </threadedComment>
  <threadedComment ref="F69" dT="2021-04-30T07:25:20.34" personId="{01CB48C0-48B8-4E4C-A80E-D50AFB46646F}" id="{5AF12C9D-D7A5-492C-882B-C8D6B6692A23}">
    <text>Versand von 499,984t (21424)+ 245,072t  (21102) im April 2021</text>
  </threadedComment>
  <threadedComment ref="W69" dT="2021-04-30T07:25:20.34" personId="{01CB48C0-48B8-4E4C-A80E-D50AFB46646F}" id="{39901134-D8BB-489F-8626-42861FBCF9CA}">
    <text>Versand von 499,984t (21424)+ 245,072t  (21102) im April 2021</text>
  </threadedComment>
  <threadedComment ref="V106" dT="2021-03-10T12:51:43.30" personId="{01CB48C0-48B8-4E4C-A80E-D50AFB46646F}" id="{7BC9BEEC-781F-49A4-A86E-A3F8C1C40FDE}">
    <text>Abgleich aus 2020</text>
  </threadedComment>
  <threadedComment ref="V106" dT="2021-04-02T07:11:38.74" personId="{01CB48C0-48B8-4E4C-A80E-D50AFB46646F}" id="{C3ACA218-2628-4B02-B5BF-802D194F7B12}" parentId="{7BC9BEEC-781F-49A4-A86E-A3F8C1C40FDE}">
    <text>200t Abgleich aus Januar 21</text>
  </threadedComment>
  <threadedComment ref="J116" dT="2021-09-08T05:37:52.75" personId="{6C991B90-52E1-4F31-ACF1-3695B6CF160F}" id="{18139092-390F-46DF-B0AC-1760740DC3A6}">
    <text>ca. 160t sind gebrochen und abgesiebt. Aus Platzmangel wurden 130t ungesiebt in der ox davor gelegt.</text>
  </threadedComment>
  <threadedComment ref="AA116" dT="2021-09-08T05:37:52.75" personId="{6C991B90-52E1-4F31-ACF1-3695B6CF160F}" id="{4CDBF056-8FA6-4008-AF67-BE5728A36703}">
    <text>ca. 160t sind gebrochen und abgesiebt. Aus Platzmangel wurden 130t ungesiebt in der ox davor gelegt.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3" dT="2021-07-06T07:15:57.16" personId="{6C991B90-52E1-4F31-ACF1-3695B6CF160F}" id="{02146464-0B02-4BFD-A377-6863867BE20F}">
    <text>04.07.21 Analysen von Vorstoffen im Bi nicht in Ordnung-Kontrolle 7,216t Bi in der BHERP Abschreibung</text>
  </threadedComment>
  <threadedComment ref="Y3" dT="2021-07-06T07:15:57.16" personId="{6C991B90-52E1-4F31-ACF1-3695B6CF160F}" id="{F0FCFD9F-56C7-4596-B741-454BA7154EE2}">
    <text>04.07.21 Analysen von Vorstoffen im Bi nicht in Ordnung-Kontrolle 7,216t Bi in der BHERP Abschreibung</text>
  </threadedComment>
  <threadedComment ref="H4" dT="2023-06-30T12:11:11.80" personId="{BAFC4562-24F4-4CFC-8639-DADC55CBD18D}" id="{3051C2C8-01F7-4DFF-80C9-18648540D144}">
    <text>DFO-Stillstand vom 11.06.23 -30.06.23
QSL vom 09.06.23 nur mit verminderter Aufgabe von 40t/h gefahren!</text>
  </threadedComment>
  <threadedComment ref="T8" dT="2021-01-29T11:28:03.04" personId="{01CB48C0-48B8-4E4C-A80E-D50AFB46646F}" id="{3352A578-1D5E-4FF4-B790-4230C1E1BC41}">
    <text>81,621t mit   6,31% Bi
83,728mit     6,48% Bi
Im Durchschnitt :  6,40% Bi 7,1g/t  7,6g/t Cu</text>
  </threadedComment>
  <threadedComment ref="U10" dT="2021-02-03T15:35:35.33" personId="{01CB48C0-48B8-4E4C-A80E-D50AFB46646F}" id="{639EE3DA-89D0-4711-89D2-F8BC58B482A5}">
    <text>04.02.21</text>
  </threadedComment>
  <threadedComment ref="U10" dT="2021-02-04T11:15:09.60" personId="{01CB48C0-48B8-4E4C-A80E-D50AFB46646F}" id="{0A55F387-948E-4674-ADAF-41B40721FAE6}" parentId="{639EE3DA-89D0-4711-89D2-F8BC58B482A5}">
    <text>Änderung des Forecast am 03.02.21 durch Herrn Maurell</text>
  </threadedComment>
  <threadedComment ref="U11" dT="2021-02-03T15:35:35.33" personId="{01CB48C0-48B8-4E4C-A80E-D50AFB46646F}" id="{4C68C5B2-4802-432A-A8E2-1B2A27D38132}">
    <text>04.02.21</text>
  </threadedComment>
  <threadedComment ref="U11" dT="2021-02-04T11:15:09.60" personId="{01CB48C0-48B8-4E4C-A80E-D50AFB46646F}" id="{2524986C-C94D-459B-9F51-31AB3EF9C621}" parentId="{4C68C5B2-4802-432A-A8E2-1B2A27D38132}">
    <text>Änderung des Forecast am 03.02.21 durch Herrn Maurell</text>
  </threadedComment>
  <threadedComment ref="U12" dT="2021-03-01T14:22:07.33" personId="{01CB48C0-48B8-4E4C-A80E-D50AFB46646F}" id="{61459127-2650-4077-9F65-A113B11D49FE}">
    <text>+ Es wurde noch eine Charge mit 22 Knoten in den Bestand mit rein genommen= 178,2t
8.748,2t</text>
  </threadedComment>
  <threadedComment ref="V12" dT="2021-04-02T07:18:38.05" personId="{01CB48C0-48B8-4E4C-A80E-D50AFB46646F}" id="{D384D4BD-073C-45FE-9875-D42B51D8E59A}">
    <text>Anliefeung war 8.407,8t</text>
  </threadedComment>
  <threadedComment ref="S27" dT="2021-01-11T10:13:41.93" personId="{01CB48C0-48B8-4E4C-A80E-D50AFB46646F}" id="{3CE02198-7205-40DF-AB48-BC73DEA7DDD4}">
    <text>1.000t alter Cu Stein ab 01.10.21 zwei Ofen Betrieb</text>
  </threadedComment>
  <threadedComment ref="B34" dT="2021-04-02T07:17:23.55" personId="{01CB48C0-48B8-4E4C-A80E-D50AFB46646F}" id="{53C9CA29-A829-47DC-8C3F-E4A4F80FCDA1}">
    <text>Der Rest in der Aufteilung ist Flugstaub %</text>
  </threadedComment>
  <threadedComment ref="S34" dT="2021-04-02T07:17:23.55" personId="{01CB48C0-48B8-4E4C-A80E-D50AFB46646F}" id="{F12051D9-5DF2-4092-9E31-94191FB4C1DB}">
    <text>Der Rest in der Aufteilung ist Flugstaub %</text>
  </threadedComment>
  <threadedComment ref="U45" dT="2021-01-13T10:38:58.91" personId="{01CB48C0-48B8-4E4C-A80E-D50AFB46646F}" id="{A7FC5A92-347B-4C36-8760-3E55C60ECDDE}">
    <text>Neu</text>
  </threadedComment>
  <threadedComment ref="V45" dT="2021-01-13T10:39:35.99" personId="{01CB48C0-48B8-4E4C-A80E-D50AFB46646F}" id="{052A7F28-9D20-4A86-82F7-6AC97268D995}">
    <text>Alt</text>
  </threadedComment>
  <threadedComment ref="X45" dT="2021-01-13T10:39:59.02" personId="{01CB48C0-48B8-4E4C-A80E-D50AFB46646F}" id="{5C2EFA6E-611A-4066-AE51-4806673EDCAA}">
    <text>Alt</text>
  </threadedComment>
  <threadedComment ref="AC45" dT="2021-01-13T10:41:18.41" personId="{01CB48C0-48B8-4E4C-A80E-D50AFB46646F}" id="{95618545-02AC-43AF-A9B7-CEB6BD112D89}">
    <text>Neu</text>
  </threadedComment>
  <threadedComment ref="U47" dT="2021-02-03T15:37:18.82" personId="{01CB48C0-48B8-4E4C-A80E-D50AFB46646F}" id="{64621E8F-83DF-4C62-A516-F7A621A7A3D0}">
    <text>vom 03.02.21</text>
  </threadedComment>
  <threadedComment ref="U48" dT="2021-02-03T15:37:18.82" personId="{01CB48C0-48B8-4E4C-A80E-D50AFB46646F}" id="{A673C214-CC7F-4225-9BC0-DC8310A78019}">
    <text>vom 03.02.21</text>
  </threadedComment>
  <threadedComment ref="C68" dT="2021-04-02T07:10:16.66" personId="{01CB48C0-48B8-4E4C-A80E-D50AFB46646F}" id="{9A8680F3-26F4-4E73-A1B0-F19F77F15A5E}">
    <text>Eibnbuchung von NIZI 21102</text>
  </threadedComment>
  <threadedComment ref="T68" dT="2021-04-02T07:10:16.66" personId="{01CB48C0-48B8-4E4C-A80E-D50AFB46646F}" id="{CCFA6656-FE52-44A9-8A53-917BBD0F7DF9}">
    <text>Eibnbuchung von NIZI 21102</text>
  </threadedComment>
  <threadedComment ref="F69" dT="2021-04-30T07:25:20.34" personId="{01CB48C0-48B8-4E4C-A80E-D50AFB46646F}" id="{D6D3103C-0F07-4A0E-A6B3-8C297DE19CC6}">
    <text>Versand von 499,984t (21424)+ 245,072t  (21102) im April 2021</text>
  </threadedComment>
  <threadedComment ref="W69" dT="2021-04-30T07:25:20.34" personId="{01CB48C0-48B8-4E4C-A80E-D50AFB46646F}" id="{CB589311-A2DE-4D33-ACF6-EF79F709EF3A}">
    <text>Versand von 499,984t (21424)+ 245,072t  (21102) im April 2021</text>
  </threadedComment>
  <threadedComment ref="V106" dT="2021-03-10T12:51:43.30" personId="{01CB48C0-48B8-4E4C-A80E-D50AFB46646F}" id="{A35272E3-C3F5-4D30-B419-F0876AD471A9}">
    <text>Abgleich aus 2020</text>
  </threadedComment>
  <threadedComment ref="V106" dT="2021-04-02T07:11:38.74" personId="{01CB48C0-48B8-4E4C-A80E-D50AFB46646F}" id="{0388ED64-F214-4D0E-9E6D-5522074C1C27}" parentId="{A35272E3-C3F5-4D30-B419-F0876AD471A9}">
    <text>200t Abgleich aus Januar 21</text>
  </threadedComment>
  <threadedComment ref="J116" dT="2021-09-08T05:37:52.75" personId="{6C991B90-52E1-4F31-ACF1-3695B6CF160F}" id="{E51FF101-0096-4CBD-A0D0-3F175B303477}">
    <text>ca. 160t sind gebrochen und abgesiebt. Aus Platzmangel wurden 130t ungesiebt in der ox davor gelegt.</text>
  </threadedComment>
  <threadedComment ref="AA116" dT="2021-09-08T05:37:52.75" personId="{6C991B90-52E1-4F31-ACF1-3695B6CF160F}" id="{21428F54-789D-44E4-8943-13C891262BEB}">
    <text>ca. 160t sind gebrochen und abgesiebt. Aus Platzmangel wurden 130t ungesiebt in der ox davor gelegt.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60BA2-7037-412F-863E-05823CB0E4DD}">
  <sheetPr codeName="T_04">
    <tabColor theme="9" tint="0.59999389629810485"/>
    <pageSetUpPr fitToPage="1"/>
  </sheetPr>
  <dimension ref="A1:DZ852"/>
  <sheetViews>
    <sheetView zoomScale="80" zoomScaleNormal="80" workbookViewId="0">
      <pane xSplit="90" ySplit="4" topLeftCell="CS5" activePane="bottomRight" state="frozen"/>
      <selection activeCell="CU129" sqref="CU129"/>
      <selection pane="topRight" activeCell="CU129" sqref="CU129"/>
      <selection pane="bottomLeft" activeCell="CU129" sqref="CU129"/>
      <selection pane="bottomRight" activeCell="DE84" sqref="DE84"/>
    </sheetView>
  </sheetViews>
  <sheetFormatPr baseColWidth="10" defaultColWidth="14.1640625" defaultRowHeight="16" x14ac:dyDescent="0.2"/>
  <cols>
    <col min="1" max="1" width="42.6640625" style="1376" bestFit="1" customWidth="1"/>
    <col min="2" max="2" width="20.6640625" style="1332" customWidth="1"/>
    <col min="3" max="3" width="5.5" style="1271" hidden="1" customWidth="1"/>
    <col min="4" max="4" width="4.6640625" style="1377" customWidth="1"/>
    <col min="5" max="15" width="2" style="207" hidden="1" customWidth="1"/>
    <col min="16" max="16" width="2" style="208" hidden="1" customWidth="1"/>
    <col min="17" max="22" width="2" style="207" hidden="1" customWidth="1"/>
    <col min="23" max="27" width="2" style="209" hidden="1" customWidth="1"/>
    <col min="28" max="28" width="2" style="210" hidden="1" customWidth="1"/>
    <col min="29" max="63" width="2" style="211" hidden="1" customWidth="1"/>
    <col min="64" max="64" width="2" style="212" hidden="1" customWidth="1"/>
    <col min="65" max="71" width="2" style="211" hidden="1" customWidth="1"/>
    <col min="72" max="76" width="2" style="213" hidden="1" customWidth="1"/>
    <col min="77" max="77" width="2" style="214" hidden="1" customWidth="1"/>
    <col min="78" max="85" width="2" style="213" hidden="1" customWidth="1"/>
    <col min="86" max="86" width="2" style="214" hidden="1" customWidth="1"/>
    <col min="87" max="88" width="2" style="213" hidden="1" customWidth="1"/>
    <col min="89" max="96" width="13.33203125" style="213" hidden="1" customWidth="1"/>
    <col min="97" max="97" width="13.33203125" style="213" customWidth="1"/>
    <col min="98" max="98" width="13.33203125" style="1270" customWidth="1"/>
    <col min="99" max="100" width="13.33203125" style="1271" customWidth="1"/>
    <col min="101" max="109" width="13.33203125" style="1272" customWidth="1"/>
    <col min="110" max="110" width="13.33203125" style="1273" customWidth="1"/>
    <col min="111" max="112" width="13.33203125" style="1272" customWidth="1"/>
    <col min="113" max="113" width="13.33203125" style="213" customWidth="1"/>
    <col min="114" max="114" width="2.33203125" style="215" customWidth="1"/>
    <col min="115" max="115" width="4.6640625" style="216" customWidth="1"/>
    <col min="116" max="116" width="14.6640625" style="217" hidden="1" customWidth="1"/>
    <col min="117" max="117" width="14.6640625" style="218" hidden="1" customWidth="1"/>
    <col min="118" max="118" width="13.33203125" style="219" hidden="1" customWidth="1"/>
    <col min="119" max="120" width="12.5" style="220" hidden="1" customWidth="1"/>
    <col min="121" max="121" width="12.5" style="220" customWidth="1"/>
    <col min="122" max="122" width="12.5" style="21" customWidth="1"/>
    <col min="123" max="16384" width="14.1640625" style="213"/>
  </cols>
  <sheetData>
    <row r="1" spans="1:125" s="14" customFormat="1" x14ac:dyDescent="0.2">
      <c r="A1" s="1278"/>
      <c r="B1" s="1247"/>
      <c r="C1" s="1320"/>
      <c r="D1" s="1321"/>
      <c r="E1" s="8">
        <v>42401</v>
      </c>
      <c r="F1" s="8">
        <v>42430</v>
      </c>
      <c r="G1" s="8">
        <v>42461</v>
      </c>
      <c r="H1" s="8">
        <v>42491</v>
      </c>
      <c r="I1" s="8">
        <v>42522</v>
      </c>
      <c r="J1" s="8">
        <v>42552</v>
      </c>
      <c r="K1" s="8">
        <v>42583</v>
      </c>
      <c r="L1" s="8">
        <v>42614</v>
      </c>
      <c r="M1" s="8">
        <v>42644</v>
      </c>
      <c r="N1" s="8">
        <v>42675</v>
      </c>
      <c r="O1" s="8">
        <v>42705</v>
      </c>
      <c r="P1" s="9"/>
      <c r="Q1" s="8">
        <v>42736</v>
      </c>
      <c r="R1" s="8">
        <v>42767</v>
      </c>
      <c r="S1" s="8">
        <v>42795</v>
      </c>
      <c r="T1" s="8">
        <v>42826</v>
      </c>
      <c r="U1" s="8">
        <v>42856</v>
      </c>
      <c r="V1" s="8">
        <v>42887</v>
      </c>
      <c r="W1" s="8">
        <v>42917</v>
      </c>
      <c r="X1" s="8">
        <v>42948</v>
      </c>
      <c r="Y1" s="8">
        <v>42979</v>
      </c>
      <c r="Z1" s="8">
        <v>43009</v>
      </c>
      <c r="AA1" s="8">
        <v>43040</v>
      </c>
      <c r="AB1" s="10">
        <v>43070</v>
      </c>
      <c r="AC1" s="8">
        <v>43101</v>
      </c>
      <c r="AD1" s="8">
        <v>43132</v>
      </c>
      <c r="AE1" s="11">
        <v>43160</v>
      </c>
      <c r="AF1" s="11">
        <v>43191</v>
      </c>
      <c r="AG1" s="11">
        <v>43221</v>
      </c>
      <c r="AH1" s="11">
        <v>43252</v>
      </c>
      <c r="AI1" s="11">
        <v>43282</v>
      </c>
      <c r="AJ1" s="11">
        <v>43313</v>
      </c>
      <c r="AK1" s="11">
        <v>43344</v>
      </c>
      <c r="AL1" s="11">
        <v>43374</v>
      </c>
      <c r="AM1" s="11">
        <v>43405</v>
      </c>
      <c r="AN1" s="12">
        <v>43435</v>
      </c>
      <c r="AO1" s="11">
        <v>43466</v>
      </c>
      <c r="AP1" s="11">
        <v>43497</v>
      </c>
      <c r="AQ1" s="11">
        <v>43525</v>
      </c>
      <c r="AR1" s="11">
        <v>43556</v>
      </c>
      <c r="AS1" s="11">
        <v>43586</v>
      </c>
      <c r="AT1" s="11">
        <v>43617</v>
      </c>
      <c r="AU1" s="11">
        <v>43647</v>
      </c>
      <c r="AV1" s="11">
        <v>43678</v>
      </c>
      <c r="AW1" s="11">
        <v>43709</v>
      </c>
      <c r="AX1" s="11">
        <v>43739</v>
      </c>
      <c r="AY1" s="11">
        <v>43770</v>
      </c>
      <c r="AZ1" s="11">
        <v>43800</v>
      </c>
      <c r="BA1" s="11">
        <v>43831</v>
      </c>
      <c r="BB1" s="11">
        <v>43862</v>
      </c>
      <c r="BC1" s="11">
        <v>43891</v>
      </c>
      <c r="BD1" s="11">
        <v>43922</v>
      </c>
      <c r="BE1" s="11">
        <v>43952</v>
      </c>
      <c r="BF1" s="11">
        <v>43983</v>
      </c>
      <c r="BG1" s="11">
        <v>44013</v>
      </c>
      <c r="BH1" s="11">
        <v>44044</v>
      </c>
      <c r="BI1" s="11">
        <v>44075</v>
      </c>
      <c r="BJ1" s="11">
        <v>44105</v>
      </c>
      <c r="BK1" s="11">
        <v>44136</v>
      </c>
      <c r="BL1" s="13">
        <v>44166</v>
      </c>
      <c r="BM1" s="11">
        <v>44197</v>
      </c>
      <c r="BN1" s="11">
        <v>44228</v>
      </c>
      <c r="BO1" s="11">
        <v>44256</v>
      </c>
      <c r="BP1" s="11">
        <v>44287</v>
      </c>
      <c r="BQ1" s="11">
        <v>44317</v>
      </c>
      <c r="BR1" s="11">
        <v>44348</v>
      </c>
      <c r="BS1" s="11">
        <v>44378</v>
      </c>
      <c r="BT1" s="14">
        <v>44409</v>
      </c>
      <c r="BU1" s="14">
        <v>44440</v>
      </c>
      <c r="BV1" s="14">
        <v>44470</v>
      </c>
      <c r="BW1" s="14">
        <v>44501</v>
      </c>
      <c r="BX1" s="14">
        <v>44531</v>
      </c>
      <c r="BY1" s="15">
        <v>44562</v>
      </c>
      <c r="BZ1" s="14">
        <v>44593</v>
      </c>
      <c r="CA1" s="14">
        <v>44621</v>
      </c>
      <c r="CB1" s="14">
        <v>44652</v>
      </c>
      <c r="CC1" s="14">
        <v>44682</v>
      </c>
      <c r="CD1" s="14">
        <v>44713</v>
      </c>
      <c r="CE1" s="14">
        <v>44743</v>
      </c>
      <c r="CF1" s="14">
        <v>44774</v>
      </c>
      <c r="CG1" s="14">
        <v>44805</v>
      </c>
      <c r="CH1" s="15">
        <v>44835</v>
      </c>
      <c r="CI1" s="14">
        <v>44866</v>
      </c>
      <c r="CJ1" s="14">
        <v>44896</v>
      </c>
      <c r="CK1" s="14">
        <v>44927</v>
      </c>
      <c r="CL1" s="14">
        <v>44958</v>
      </c>
      <c r="CM1" s="14">
        <v>44986</v>
      </c>
      <c r="CN1" s="14">
        <v>45017</v>
      </c>
      <c r="CO1" s="14">
        <v>45047</v>
      </c>
      <c r="CP1" s="14">
        <v>45078</v>
      </c>
      <c r="CQ1" s="14">
        <v>45108</v>
      </c>
      <c r="CR1" s="14">
        <v>45139</v>
      </c>
      <c r="CS1" s="14">
        <v>45170</v>
      </c>
      <c r="CT1" s="1228">
        <v>45200</v>
      </c>
      <c r="CU1" s="1227">
        <v>45231</v>
      </c>
      <c r="CV1" s="1227">
        <v>45261</v>
      </c>
      <c r="CW1" s="1227">
        <v>45292</v>
      </c>
      <c r="CX1" s="1227">
        <v>45323</v>
      </c>
      <c r="CY1" s="1227">
        <v>45352</v>
      </c>
      <c r="CZ1" s="1227">
        <v>45383</v>
      </c>
      <c r="DA1" s="1227">
        <v>45413</v>
      </c>
      <c r="DB1" s="1227">
        <v>45444</v>
      </c>
      <c r="DC1" s="1227">
        <v>45474</v>
      </c>
      <c r="DD1" s="1227">
        <v>45505</v>
      </c>
      <c r="DE1" s="1227">
        <v>45536</v>
      </c>
      <c r="DF1" s="1228">
        <v>45566</v>
      </c>
      <c r="DG1" s="1227">
        <v>45597</v>
      </c>
      <c r="DH1" s="1227">
        <v>45627</v>
      </c>
      <c r="DJ1" s="16"/>
      <c r="DK1" s="17"/>
      <c r="DL1" s="18"/>
      <c r="DM1" s="19"/>
      <c r="DN1" s="20"/>
      <c r="DO1" s="18"/>
      <c r="DP1" s="18"/>
      <c r="DQ1" s="18"/>
      <c r="DR1" s="21"/>
    </row>
    <row r="2" spans="1:125" s="14" customFormat="1" x14ac:dyDescent="0.2">
      <c r="A2" s="1322">
        <v>112</v>
      </c>
      <c r="B2" s="1247"/>
      <c r="C2" s="1267"/>
      <c r="D2" s="1323" t="s">
        <v>27</v>
      </c>
      <c r="E2" s="22" t="str">
        <f t="shared" ref="E2:O2" si="0">CONCATENATE(ROUND(E107,0)," HK t/d")</f>
        <v>5 HK t/d</v>
      </c>
      <c r="F2" s="22" t="str">
        <f t="shared" si="0"/>
        <v>6 HK t/d</v>
      </c>
      <c r="G2" s="22" t="str">
        <f t="shared" si="0"/>
        <v>7 HK t/d</v>
      </c>
      <c r="H2" s="22" t="str">
        <f t="shared" si="0"/>
        <v>8 HK t/d</v>
      </c>
      <c r="I2" s="22" t="str">
        <f t="shared" si="0"/>
        <v>9 HK t/d</v>
      </c>
      <c r="J2" s="22" t="str">
        <f t="shared" si="0"/>
        <v>10 HK t/d</v>
      </c>
      <c r="K2" s="22" t="str">
        <f t="shared" si="0"/>
        <v>11 HK t/d</v>
      </c>
      <c r="L2" s="22" t="str">
        <f t="shared" si="0"/>
        <v>12 HK t/d</v>
      </c>
      <c r="M2" s="22" t="str">
        <f t="shared" si="0"/>
        <v>13 HK t/d</v>
      </c>
      <c r="N2" s="22" t="str">
        <f t="shared" si="0"/>
        <v>14 HK t/d</v>
      </c>
      <c r="O2" s="22" t="str">
        <f t="shared" si="0"/>
        <v>15 HK t/d</v>
      </c>
      <c r="P2" s="23" t="s">
        <v>28</v>
      </c>
      <c r="Q2" s="24">
        <f t="shared" ref="Q2:AN2" si="1">+Q107</f>
        <v>17</v>
      </c>
      <c r="R2" s="24">
        <f t="shared" si="1"/>
        <v>18</v>
      </c>
      <c r="S2" s="24">
        <f t="shared" si="1"/>
        <v>19</v>
      </c>
      <c r="T2" s="24">
        <f t="shared" si="1"/>
        <v>20</v>
      </c>
      <c r="U2" s="24">
        <f t="shared" si="1"/>
        <v>21</v>
      </c>
      <c r="V2" s="24">
        <f t="shared" si="1"/>
        <v>22</v>
      </c>
      <c r="W2" s="24">
        <f t="shared" si="1"/>
        <v>23</v>
      </c>
      <c r="X2" s="24">
        <f t="shared" si="1"/>
        <v>24</v>
      </c>
      <c r="Y2" s="24">
        <f t="shared" si="1"/>
        <v>25</v>
      </c>
      <c r="Z2" s="24">
        <f t="shared" si="1"/>
        <v>26</v>
      </c>
      <c r="AA2" s="24">
        <f t="shared" si="1"/>
        <v>27</v>
      </c>
      <c r="AB2" s="25">
        <f t="shared" si="1"/>
        <v>28</v>
      </c>
      <c r="AC2" s="26">
        <f t="shared" si="1"/>
        <v>29</v>
      </c>
      <c r="AD2" s="26">
        <f t="shared" si="1"/>
        <v>30</v>
      </c>
      <c r="AE2" s="26">
        <f t="shared" si="1"/>
        <v>31</v>
      </c>
      <c r="AF2" s="26">
        <f t="shared" si="1"/>
        <v>32</v>
      </c>
      <c r="AG2" s="26">
        <f t="shared" si="1"/>
        <v>33</v>
      </c>
      <c r="AH2" s="26">
        <f t="shared" si="1"/>
        <v>34</v>
      </c>
      <c r="AI2" s="26">
        <f t="shared" si="1"/>
        <v>35</v>
      </c>
      <c r="AJ2" s="26">
        <f t="shared" si="1"/>
        <v>36</v>
      </c>
      <c r="AK2" s="26">
        <f t="shared" si="1"/>
        <v>37</v>
      </c>
      <c r="AL2" s="26">
        <f t="shared" si="1"/>
        <v>38</v>
      </c>
      <c r="AM2" s="26">
        <f t="shared" si="1"/>
        <v>39</v>
      </c>
      <c r="AN2" s="27">
        <f t="shared" si="1"/>
        <v>40</v>
      </c>
      <c r="AO2" s="26">
        <v>205.54977454040932</v>
      </c>
      <c r="AP2" s="26">
        <v>294.73886328725041</v>
      </c>
      <c r="AQ2" s="26">
        <v>237.11411723898718</v>
      </c>
      <c r="AR2" s="26">
        <v>265.62724014336919</v>
      </c>
      <c r="AS2" s="26">
        <v>144.29413805064169</v>
      </c>
      <c r="AT2" s="26">
        <v>129.10394265232975</v>
      </c>
      <c r="AU2" s="26">
        <v>301.67892850405588</v>
      </c>
      <c r="AV2" s="26">
        <v>256.36489767603194</v>
      </c>
      <c r="AW2" s="26">
        <v>258.2437275985663</v>
      </c>
      <c r="AX2" s="26">
        <v>231.28685397155741</v>
      </c>
      <c r="AY2" s="26">
        <v>277.92114695340501</v>
      </c>
      <c r="AZ2" s="26">
        <v>242.38640305237601</v>
      </c>
      <c r="BA2" s="26">
        <v>202.25459590704128</v>
      </c>
      <c r="BB2" s="26">
        <v>254.46792732665926</v>
      </c>
      <c r="BC2" s="26">
        <v>273.25702393340271</v>
      </c>
      <c r="BD2" s="26">
        <v>323.54838709677421</v>
      </c>
      <c r="BE2" s="26">
        <v>304.68262226847037</v>
      </c>
      <c r="BF2" s="26">
        <v>281.97132616487454</v>
      </c>
      <c r="BG2" s="26">
        <v>272.66736038848421</v>
      </c>
      <c r="BH2" s="26">
        <v>177.73152965660771</v>
      </c>
      <c r="BI2" s="26">
        <v>289.2114695340502</v>
      </c>
      <c r="BJ2" s="26">
        <v>301.76344086021504</v>
      </c>
      <c r="BK2" s="26">
        <v>268.27956989247309</v>
      </c>
      <c r="BL2" s="28">
        <v>286.40305237599722</v>
      </c>
      <c r="BM2" s="26">
        <v>282.6916406520985</v>
      </c>
      <c r="BN2" s="26">
        <v>165.47619047619048</v>
      </c>
      <c r="BO2" s="26">
        <v>175.13007284079086</v>
      </c>
      <c r="BP2" s="26">
        <v>321.21863799283153</v>
      </c>
      <c r="BQ2" s="26">
        <v>297.08636836628511</v>
      </c>
      <c r="BR2" s="26">
        <v>340.43010752688173</v>
      </c>
      <c r="BS2" s="26">
        <v>17.516475893166842</v>
      </c>
      <c r="BT2" s="29">
        <v>0</v>
      </c>
      <c r="BU2" s="29">
        <v>0</v>
      </c>
      <c r="BV2" s="29">
        <v>0</v>
      </c>
      <c r="BW2" s="29">
        <v>0</v>
      </c>
      <c r="BX2" s="29">
        <v>0</v>
      </c>
      <c r="BY2" s="29" t="e">
        <v>#DIV/0!</v>
      </c>
      <c r="BZ2" s="29" t="e">
        <v>#DIV/0!</v>
      </c>
      <c r="CA2" s="29" t="e">
        <v>#DIV/0!</v>
      </c>
      <c r="CB2" s="29" t="e">
        <v>#DIV/0!</v>
      </c>
      <c r="CC2" s="29" t="e">
        <v>#DIV/0!</v>
      </c>
      <c r="CD2" s="29" t="e">
        <v>#DIV/0!</v>
      </c>
      <c r="CE2" s="30">
        <v>0</v>
      </c>
      <c r="CF2" s="30">
        <v>0</v>
      </c>
      <c r="CG2" s="30">
        <v>0</v>
      </c>
      <c r="CH2" s="31">
        <v>0</v>
      </c>
      <c r="CI2" s="30">
        <v>0</v>
      </c>
      <c r="CJ2" s="30">
        <v>0</v>
      </c>
      <c r="CK2" s="29" t="e">
        <v>#DIV/0!</v>
      </c>
      <c r="CL2" s="29">
        <v>0</v>
      </c>
      <c r="CM2" s="29">
        <v>253.70833333333334</v>
      </c>
      <c r="CN2" s="29">
        <v>272.63333333333333</v>
      </c>
      <c r="CO2" s="29">
        <v>282.54838709677421</v>
      </c>
      <c r="CP2" s="29">
        <v>211.23333333333332</v>
      </c>
      <c r="CQ2" s="29">
        <v>255.51612903225808</v>
      </c>
      <c r="CR2" s="29">
        <v>249.67741935483872</v>
      </c>
      <c r="CS2" s="29">
        <v>260.43333333333334</v>
      </c>
      <c r="CT2" s="1230">
        <f>SUMIFS(CT4:CT63,$D$4:$D$63,"H")/([1]Help!CT2-[1]Help!CT5)</f>
        <v>254.87096774193549</v>
      </c>
      <c r="CU2" s="1229">
        <f>SUMIFS(CU4:CU63,$D$4:$D$63,"H")/([1]Help!CU2-[1]Help!CU5)</f>
        <v>248.73333333333332</v>
      </c>
      <c r="CV2" s="1229">
        <f>SUMIFS(CV4:CV63,$D$4:$D$63,"H")/([1]Help!CV2-[1]Help!CV5)</f>
        <v>250</v>
      </c>
      <c r="CW2" s="1229">
        <f>SUMIFS(CW4:CW63,$D$4:$D$63,"H")/([1]Help!CW2-[1]Help!CW5)</f>
        <v>274.12903225806451</v>
      </c>
      <c r="CX2" s="1229">
        <f>SUMIFS(CX4:CX63,$D$4:$D$63,"H")/([1]Help!CX2-[1]Help!CX5)</f>
        <v>250.13793103448276</v>
      </c>
      <c r="CY2" s="1229">
        <f>SUMIFS(CY4:CY63,$D$4:$D$63,"H")/([1]Help!CY2-[1]Help!CY5)</f>
        <v>251.61290322580646</v>
      </c>
      <c r="CZ2" s="1229">
        <f>SUMIFS(CZ4:CZ63,$D$4:$D$63,"H")/([1]Help!CZ2-[1]Help!CZ5)</f>
        <v>255</v>
      </c>
      <c r="DA2" s="1229">
        <f>SUMIFS(DA4:DA63,$D$4:$D$63,"H")/([1]Help!DA2-[1]Help!DA5)</f>
        <v>253.2258064516129</v>
      </c>
      <c r="DB2" s="1229">
        <f>SUMIFS(DB4:DB63,$D$4:$D$63,"H")/([1]Help!DB2-[1]Help!DB5)</f>
        <v>248.73333333333332</v>
      </c>
      <c r="DC2" s="1229">
        <f>SUMIFS(DC4:DC63,$D$4:$D$63,"H")/([1]Help!DC2-[1]Help!DC5)</f>
        <v>251.61290322580646</v>
      </c>
      <c r="DD2" s="1229">
        <f>SUMIFS(DD4:DD63,$D$4:$D$63,"H")/([1]Help!DD2-[1]Help!DD5)</f>
        <v>252.87096774193549</v>
      </c>
      <c r="DE2" s="1229">
        <f>SUMIFS(DE4:DE63,$D$4:$D$63,"H")/([1]Help!DE2-[1]Help!DE5)</f>
        <v>252.03333333333333</v>
      </c>
      <c r="DF2" s="1230">
        <f>SUMIFS(DF4:DF63,$D$4:$D$63,"H")/([1]Help!DF2-[1]Help!DF5)</f>
        <v>250.7741935483871</v>
      </c>
      <c r="DG2" s="1229">
        <f>SUMIFS(DG4:DG63,$D$4:$D$63,"H")/([1]Help!DG2-[1]Help!DG5)</f>
        <v>253.33333333333334</v>
      </c>
      <c r="DH2" s="1229">
        <f>SUMIFS(DH4:DH63,$D$4:$D$63,"H")/([1]Help!DH2-[1]Help!DH5)</f>
        <v>250.35483870967741</v>
      </c>
      <c r="DI2" s="29"/>
      <c r="DJ2" s="32"/>
      <c r="DK2" s="17"/>
      <c r="DL2" s="33"/>
      <c r="DM2" s="19"/>
      <c r="DN2" s="20"/>
      <c r="DO2" s="18"/>
      <c r="DP2" s="18" t="s">
        <v>29</v>
      </c>
      <c r="DQ2" s="18" t="s">
        <v>30</v>
      </c>
      <c r="DR2" s="34"/>
      <c r="DS2" s="35"/>
    </row>
    <row r="3" spans="1:125" s="53" customFormat="1" x14ac:dyDescent="0.2">
      <c r="A3" s="1324" t="s">
        <v>31</v>
      </c>
      <c r="B3" s="1325">
        <v>108</v>
      </c>
      <c r="C3" s="1326"/>
      <c r="D3" s="1327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7"/>
      <c r="Q3" s="36">
        <f>+Q64-Q65</f>
        <v>-516.6301369863013</v>
      </c>
      <c r="R3" s="36">
        <f>+R64-R65</f>
        <v>295.89041095890389</v>
      </c>
      <c r="S3" s="36">
        <f>+S64-S65</f>
        <v>41.164383561643263</v>
      </c>
      <c r="T3" s="36">
        <f t="shared" ref="T3:AM3" si="2">+T64-T65</f>
        <v>-2574.2602739726026</v>
      </c>
      <c r="U3" s="36">
        <f t="shared" si="2"/>
        <v>-3538.6849315068503</v>
      </c>
      <c r="V3" s="36">
        <f t="shared" si="2"/>
        <v>-2748.2602739726026</v>
      </c>
      <c r="W3" s="36">
        <f t="shared" si="2"/>
        <v>-3229.8356164383567</v>
      </c>
      <c r="X3" s="36">
        <f t="shared" si="2"/>
        <v>-2772.8356164383567</v>
      </c>
      <c r="Y3" s="36">
        <f t="shared" si="2"/>
        <v>-806.80821917808316</v>
      </c>
      <c r="Z3" s="36">
        <f t="shared" si="2"/>
        <v>-1420.8356164383567</v>
      </c>
      <c r="AA3" s="36">
        <f t="shared" si="2"/>
        <v>-569.53424657534379</v>
      </c>
      <c r="AB3" s="38">
        <f t="shared" si="2"/>
        <v>838.16438356164326</v>
      </c>
      <c r="AC3" s="39">
        <f t="shared" si="2"/>
        <v>-137765</v>
      </c>
      <c r="AD3" s="39">
        <f t="shared" si="2"/>
        <v>-77305.758064516136</v>
      </c>
      <c r="AE3" s="40">
        <f t="shared" si="2"/>
        <v>-135701</v>
      </c>
      <c r="AF3" s="40">
        <f t="shared" si="2"/>
        <v>-125178.61290322582</v>
      </c>
      <c r="AG3" s="40">
        <f t="shared" si="2"/>
        <v>-138411</v>
      </c>
      <c r="AH3" s="40">
        <f t="shared" si="2"/>
        <v>-133547.87096774194</v>
      </c>
      <c r="AI3" s="40">
        <f t="shared" si="2"/>
        <v>-137666</v>
      </c>
      <c r="AJ3" s="40">
        <f t="shared" si="2"/>
        <v>-4671.1290322580653</v>
      </c>
      <c r="AK3" s="40">
        <f t="shared" si="2"/>
        <v>-84421.451612903242</v>
      </c>
      <c r="AL3" s="40">
        <f t="shared" si="2"/>
        <v>-137154</v>
      </c>
      <c r="AM3" s="40">
        <f t="shared" si="2"/>
        <v>-109505.22580645164</v>
      </c>
      <c r="AN3" s="41"/>
      <c r="AO3" s="42">
        <v>148.07492195629553</v>
      </c>
      <c r="AP3" s="42">
        <v>87.749615975422429</v>
      </c>
      <c r="AQ3" s="42">
        <v>132.63961151578218</v>
      </c>
      <c r="AR3" s="42">
        <v>108.10035842293907</v>
      </c>
      <c r="AS3" s="42">
        <v>208.3593479014915</v>
      </c>
      <c r="AT3" s="42">
        <v>60.322580645161295</v>
      </c>
      <c r="AU3" s="42">
        <v>72.288247500471613</v>
      </c>
      <c r="AV3" s="42">
        <v>99.826569545612216</v>
      </c>
      <c r="AW3" s="42">
        <v>132.86738351254482</v>
      </c>
      <c r="AX3" s="42">
        <v>101.17932708983699</v>
      </c>
      <c r="AY3" s="42">
        <v>108.06451612903227</v>
      </c>
      <c r="AZ3" s="42">
        <v>142.73326396115158</v>
      </c>
      <c r="BA3" s="42">
        <v>137.11411723898718</v>
      </c>
      <c r="BB3" s="42">
        <v>115.05376344086022</v>
      </c>
      <c r="BC3" s="42">
        <v>150.88449531737774</v>
      </c>
      <c r="BD3" s="42">
        <v>131.25448028673836</v>
      </c>
      <c r="BE3" s="42">
        <v>128.09573361082207</v>
      </c>
      <c r="BF3" s="42">
        <v>130.17921146953407</v>
      </c>
      <c r="BG3" s="42">
        <v>135.58792924037462</v>
      </c>
      <c r="BH3" s="42">
        <v>121.85223725286161</v>
      </c>
      <c r="BI3" s="42">
        <v>182.04301075268819</v>
      </c>
      <c r="BJ3" s="42">
        <v>113.84946236559139</v>
      </c>
      <c r="BK3" s="42">
        <v>167.8763440860215</v>
      </c>
      <c r="BL3" s="43">
        <v>123.96808879639265</v>
      </c>
      <c r="BM3" s="42">
        <v>156.85050294831774</v>
      </c>
      <c r="BN3" s="42">
        <v>225.49923195084486</v>
      </c>
      <c r="BO3" s="42">
        <v>250.12140131807146</v>
      </c>
      <c r="BP3" s="42">
        <v>134.73118279569894</v>
      </c>
      <c r="BQ3" s="42">
        <v>78.910856746444679</v>
      </c>
      <c r="BR3" s="42">
        <v>100.53763440860216</v>
      </c>
      <c r="BS3" s="42">
        <v>169.9618453000347</v>
      </c>
      <c r="BT3" s="44">
        <v>0</v>
      </c>
      <c r="BU3" s="44">
        <v>0</v>
      </c>
      <c r="BV3" s="44">
        <v>0</v>
      </c>
      <c r="BW3" s="44">
        <v>0</v>
      </c>
      <c r="BX3" s="44">
        <v>0</v>
      </c>
      <c r="BY3" s="44" t="e">
        <v>#DIV/0!</v>
      </c>
      <c r="BZ3" s="44" t="e">
        <v>#DIV/0!</v>
      </c>
      <c r="CA3" s="44" t="e">
        <v>#DIV/0!</v>
      </c>
      <c r="CB3" s="44" t="e">
        <v>#DIV/0!</v>
      </c>
      <c r="CC3" s="44" t="e">
        <v>#DIV/0!</v>
      </c>
      <c r="CD3" s="44" t="e">
        <v>#DIV/0!</v>
      </c>
      <c r="CE3" s="44">
        <v>0</v>
      </c>
      <c r="CF3" s="44">
        <v>0</v>
      </c>
      <c r="CG3" s="44">
        <v>0</v>
      </c>
      <c r="CH3" s="45">
        <v>0</v>
      </c>
      <c r="CI3" s="44">
        <v>0</v>
      </c>
      <c r="CJ3" s="44">
        <v>0</v>
      </c>
      <c r="CK3" s="46" t="e">
        <v>#DIV/0!</v>
      </c>
      <c r="CL3" s="46">
        <v>0</v>
      </c>
      <c r="CM3" s="46">
        <v>108.125</v>
      </c>
      <c r="CN3" s="46">
        <v>76.233333333333334</v>
      </c>
      <c r="CO3" s="46">
        <v>82.838709677419359</v>
      </c>
      <c r="CP3" s="46">
        <v>93.833333333333329</v>
      </c>
      <c r="CQ3" s="46">
        <v>129.48387096774192</v>
      </c>
      <c r="CR3" s="46">
        <v>124.6774193548387</v>
      </c>
      <c r="CS3" s="46">
        <v>114.66666666666667</v>
      </c>
      <c r="CT3" s="1232">
        <f>SUMIFS(CT4:CT63,$D$4:$D$63,"N")/([1]Help!CT2-[1]Help!CT5)</f>
        <v>106.3225806451613</v>
      </c>
      <c r="CU3" s="1231">
        <f>SUMIFS(CU4:CU63,$D$4:$D$63,"N")/([1]Help!CU2-[1]Help!CU5)</f>
        <v>111.33333333333333</v>
      </c>
      <c r="CV3" s="1231">
        <f>SUMIFS(CV4:CV63,$D$4:$D$63,"N")/([1]Help!CV2-[1]Help!CV5)</f>
        <v>111.19354838709677</v>
      </c>
      <c r="CW3" s="1231">
        <f>SUMIFS(CW4:CW63,$D$4:$D$63,"N")/([1]Help!CW2-[1]Help!CW5)</f>
        <v>102.93548387096774</v>
      </c>
      <c r="CX3" s="1231">
        <f>SUMIFS(CX4:CX63,$D$4:$D$63,"N")/([1]Help!CX2-[1]Help!CX5)</f>
        <v>126.89655172413794</v>
      </c>
      <c r="CY3" s="1231">
        <f>SUMIFS(CY4:CY63,$D$4:$D$63,"N")/([1]Help!CY2-[1]Help!CY5)</f>
        <v>125.45161290322581</v>
      </c>
      <c r="CZ3" s="1231">
        <f>SUMIFS(CZ4:CZ63,$D$4:$D$63,"N")/([1]Help!CZ2-[1]Help!CZ5)</f>
        <v>122.03333333333333</v>
      </c>
      <c r="DA3" s="1231">
        <f>SUMIFS(DA4:DA63,$D$4:$D$63,"N")/([1]Help!DA2-[1]Help!DA5)</f>
        <v>123.83870967741936</v>
      </c>
      <c r="DB3" s="1231">
        <f>SUMIFS(DB4:DB63,$D$4:$D$63,"N")/([1]Help!DB2-[1]Help!DB5)</f>
        <v>128.30000000000001</v>
      </c>
      <c r="DC3" s="1231">
        <f>SUMIFS(DC4:DC63,$D$4:$D$63,"N")/([1]Help!DC2-[1]Help!DC5)</f>
        <v>125.45161290322581</v>
      </c>
      <c r="DD3" s="1231">
        <f>SUMIFS(DD4:DD63,$D$4:$D$63,"N")/([1]Help!DD2-[1]Help!DD5)</f>
        <v>124.19354838709677</v>
      </c>
      <c r="DE3" s="1231">
        <f>SUMIFS(DE4:DE63,$D$4:$D$63,"N")/([1]Help!DE2-[1]Help!DE5)</f>
        <v>125</v>
      </c>
      <c r="DF3" s="1232">
        <f>SUMIFS(DF4:DF63,$D$4:$D$63,"N")/([1]Help!DF2-[1]Help!DF5)</f>
        <v>126.29032258064517</v>
      </c>
      <c r="DG3" s="1231">
        <f>SUMIFS(DG4:DG63,$D$4:$D$63,"N")/([1]Help!DG2-[1]Help!DG5)</f>
        <v>123.7</v>
      </c>
      <c r="DH3" s="1231">
        <f>SUMIFS(DH4:DH63,$D$4:$D$63,"N")/([1]Help!DH2-[1]Help!DH5)</f>
        <v>126.70967741935483</v>
      </c>
      <c r="DI3" s="46"/>
      <c r="DJ3" s="47"/>
      <c r="DK3" s="48"/>
      <c r="DL3" s="33">
        <v>42737</v>
      </c>
      <c r="DM3" s="49" t="s">
        <v>32</v>
      </c>
      <c r="DN3" s="50" t="s">
        <v>33</v>
      </c>
      <c r="DO3" s="51" t="s">
        <v>34</v>
      </c>
      <c r="DP3" s="52" t="s">
        <v>35</v>
      </c>
      <c r="DQ3" s="52" t="s">
        <v>36</v>
      </c>
      <c r="DR3" s="21"/>
      <c r="DS3" s="35"/>
    </row>
    <row r="4" spans="1:125" s="68" customFormat="1" ht="20" customHeight="1" x14ac:dyDescent="0.2">
      <c r="A4" s="1328" t="s">
        <v>123</v>
      </c>
      <c r="B4" s="1329">
        <v>11107</v>
      </c>
      <c r="C4" s="1261">
        <v>1</v>
      </c>
      <c r="D4" s="1330" t="s">
        <v>124</v>
      </c>
      <c r="E4" s="54"/>
      <c r="F4" s="54"/>
      <c r="G4" s="54">
        <v>1945</v>
      </c>
      <c r="H4" s="54">
        <v>2432</v>
      </c>
      <c r="I4" s="54"/>
      <c r="J4" s="54"/>
      <c r="K4" s="54"/>
      <c r="L4" s="54"/>
      <c r="M4" s="54"/>
      <c r="N4" s="54"/>
      <c r="O4" s="54"/>
      <c r="P4" s="55">
        <f>SUM(D4:O4)</f>
        <v>4377</v>
      </c>
      <c r="Q4" s="54"/>
      <c r="R4" s="54">
        <v>0</v>
      </c>
      <c r="S4" s="54"/>
      <c r="T4" s="54"/>
      <c r="U4" s="54"/>
      <c r="V4" s="54">
        <v>960</v>
      </c>
      <c r="W4" s="54">
        <v>1520</v>
      </c>
      <c r="X4" s="54">
        <v>672</v>
      </c>
      <c r="Y4" s="54">
        <v>456</v>
      </c>
      <c r="Z4" s="54">
        <v>232</v>
      </c>
      <c r="AA4" s="54">
        <v>0</v>
      </c>
      <c r="AB4" s="56"/>
      <c r="AC4" s="57"/>
      <c r="AD4" s="57"/>
      <c r="AE4" s="57">
        <v>461</v>
      </c>
      <c r="AF4" s="57">
        <v>1287</v>
      </c>
      <c r="AG4" s="57">
        <v>2262</v>
      </c>
      <c r="AH4" s="57">
        <v>1074</v>
      </c>
      <c r="AI4" s="57"/>
      <c r="AJ4" s="57"/>
      <c r="AK4" s="57"/>
      <c r="AL4" s="57"/>
      <c r="AM4" s="57"/>
      <c r="AN4" s="58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9"/>
      <c r="BM4" s="57"/>
      <c r="BN4" s="57"/>
      <c r="BO4" s="57"/>
      <c r="BP4" s="57"/>
      <c r="BQ4" s="57"/>
      <c r="BR4" s="57"/>
      <c r="BS4" s="57"/>
      <c r="BT4" s="60"/>
      <c r="BU4" s="60"/>
      <c r="BV4" s="60"/>
      <c r="BW4" s="60"/>
      <c r="BX4" s="60"/>
      <c r="BY4" s="61"/>
      <c r="BZ4" s="60"/>
      <c r="CA4" s="60"/>
      <c r="CB4" s="60"/>
      <c r="CC4" s="60"/>
      <c r="CD4" s="60"/>
      <c r="CE4" s="60"/>
      <c r="CF4" s="60"/>
      <c r="CG4" s="60"/>
      <c r="CH4" s="61"/>
      <c r="CI4" s="60"/>
      <c r="CJ4" s="60"/>
      <c r="CK4" s="60"/>
      <c r="CL4" s="60"/>
      <c r="CM4" s="60"/>
      <c r="CN4" s="60">
        <v>465</v>
      </c>
      <c r="CO4" s="60">
        <v>159</v>
      </c>
      <c r="CP4" s="60">
        <v>301</v>
      </c>
      <c r="CQ4" s="60">
        <v>2376</v>
      </c>
      <c r="CR4" s="60">
        <v>200</v>
      </c>
      <c r="CS4" s="60"/>
      <c r="CT4" s="1235">
        <v>55</v>
      </c>
      <c r="CU4" s="1234"/>
      <c r="CV4" s="1234"/>
      <c r="CW4" s="1234"/>
      <c r="CX4" s="1234"/>
      <c r="CY4" s="1234"/>
      <c r="CZ4" s="1234"/>
      <c r="DA4" s="1234"/>
      <c r="DB4" s="1234"/>
      <c r="DC4" s="1234"/>
      <c r="DD4" s="1234"/>
      <c r="DE4" s="1234"/>
      <c r="DF4" s="1235"/>
      <c r="DG4" s="1234"/>
      <c r="DH4" s="1234"/>
      <c r="DI4" s="60"/>
      <c r="DJ4" s="62">
        <f t="shared" ref="DJ4:DJ65" si="3">SUM(BM4:BO4)</f>
        <v>0</v>
      </c>
      <c r="DK4" s="63" t="str">
        <f t="shared" ref="DK4:DK13" si="4">IF(DQ4+DR4&gt;0,"j","")</f>
        <v>j</v>
      </c>
      <c r="DL4" s="64">
        <f t="shared" ref="DL4:DL65" si="5">SUM(Q4:AB4)</f>
        <v>3840</v>
      </c>
      <c r="DM4" s="65">
        <f t="shared" ref="DM4:DM65" si="6">SUM(AC4:AN4)</f>
        <v>5084</v>
      </c>
      <c r="DN4" s="66">
        <f t="shared" ref="DN4:DN65" si="7">SUM(AO4:AZ4)</f>
        <v>0</v>
      </c>
      <c r="DO4" s="67">
        <f t="shared" ref="DO4:DO65" si="8">SUM(BA4:BL4)</f>
        <v>0</v>
      </c>
      <c r="DP4" s="67">
        <f t="shared" ref="DP4:DP65" si="9">SUM(BM4:BX4)</f>
        <v>0</v>
      </c>
      <c r="DQ4" s="67">
        <f t="shared" ref="DQ4:DQ15" si="10">SUM(CH4:CV4)</f>
        <v>3556</v>
      </c>
      <c r="DR4" s="21"/>
      <c r="DS4" s="35"/>
      <c r="DU4" s="69"/>
    </row>
    <row r="5" spans="1:125" s="68" customFormat="1" ht="20" customHeight="1" x14ac:dyDescent="0.2">
      <c r="A5" s="1331" t="s">
        <v>125</v>
      </c>
      <c r="B5" s="1332">
        <v>11123</v>
      </c>
      <c r="C5" s="1261">
        <v>1</v>
      </c>
      <c r="D5" s="1330" t="s">
        <v>124</v>
      </c>
      <c r="E5" s="54"/>
      <c r="F5" s="54">
        <v>616</v>
      </c>
      <c r="G5" s="54">
        <v>3360</v>
      </c>
      <c r="H5" s="54">
        <v>448</v>
      </c>
      <c r="I5" s="54">
        <v>4906</v>
      </c>
      <c r="J5" s="54">
        <v>2605</v>
      </c>
      <c r="K5" s="54">
        <v>5124</v>
      </c>
      <c r="L5" s="54">
        <v>1164</v>
      </c>
      <c r="M5" s="54"/>
      <c r="N5" s="54">
        <v>1092</v>
      </c>
      <c r="O5" s="54">
        <v>6387</v>
      </c>
      <c r="P5" s="55">
        <v>25702</v>
      </c>
      <c r="Q5" s="54"/>
      <c r="R5" s="54">
        <v>0</v>
      </c>
      <c r="S5" s="54">
        <v>1034</v>
      </c>
      <c r="T5" s="54">
        <v>3425</v>
      </c>
      <c r="U5" s="54"/>
      <c r="V5" s="54"/>
      <c r="W5" s="54">
        <v>5089</v>
      </c>
      <c r="X5" s="54">
        <v>2581</v>
      </c>
      <c r="Y5" s="54">
        <v>409</v>
      </c>
      <c r="Z5" s="54">
        <v>2020</v>
      </c>
      <c r="AA5" s="54">
        <v>1454</v>
      </c>
      <c r="AB5" s="56">
        <v>4575</v>
      </c>
      <c r="AC5" s="57"/>
      <c r="AD5" s="57"/>
      <c r="AE5" s="57"/>
      <c r="AF5" s="57"/>
      <c r="AG5" s="57"/>
      <c r="AH5" s="57">
        <v>2451</v>
      </c>
      <c r="AI5" s="57">
        <v>5178</v>
      </c>
      <c r="AJ5" s="57"/>
      <c r="AK5" s="57"/>
      <c r="AL5" s="57"/>
      <c r="AM5" s="57"/>
      <c r="AN5" s="58"/>
      <c r="AO5" s="57">
        <v>1961</v>
      </c>
      <c r="AP5" s="57">
        <v>4947</v>
      </c>
      <c r="AQ5" s="57"/>
      <c r="AR5" s="57"/>
      <c r="AS5" s="57"/>
      <c r="AT5" s="57">
        <v>0</v>
      </c>
      <c r="AU5" s="57">
        <v>3998</v>
      </c>
      <c r="AV5" s="57">
        <v>2704</v>
      </c>
      <c r="AW5" s="57"/>
      <c r="AX5" s="57">
        <v>4891</v>
      </c>
      <c r="AY5" s="57">
        <v>1758</v>
      </c>
      <c r="AZ5" s="57"/>
      <c r="BA5" s="57">
        <v>3054</v>
      </c>
      <c r="BB5" s="57">
        <v>4510</v>
      </c>
      <c r="BC5" s="57"/>
      <c r="BD5" s="57"/>
      <c r="BE5" s="57"/>
      <c r="BF5" s="57"/>
      <c r="BG5" s="57"/>
      <c r="BH5" s="57"/>
      <c r="BI5" s="57"/>
      <c r="BJ5" s="57"/>
      <c r="BK5" s="57"/>
      <c r="BL5" s="59"/>
      <c r="BM5" s="57"/>
      <c r="BN5" s="57"/>
      <c r="BO5" s="57"/>
      <c r="BP5" s="57"/>
      <c r="BQ5" s="57"/>
      <c r="BR5" s="57"/>
      <c r="BS5" s="57">
        <v>1755</v>
      </c>
      <c r="BT5" s="60"/>
      <c r="BU5" s="60"/>
      <c r="BV5" s="60"/>
      <c r="BW5" s="60"/>
      <c r="BX5" s="60"/>
      <c r="BY5" s="61"/>
      <c r="BZ5" s="60"/>
      <c r="CA5" s="60"/>
      <c r="CB5" s="60"/>
      <c r="CC5" s="60"/>
      <c r="CD5" s="60"/>
      <c r="CE5" s="60"/>
      <c r="CF5" s="60"/>
      <c r="CG5" s="60"/>
      <c r="CH5" s="61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1235"/>
      <c r="CU5" s="1234"/>
      <c r="CV5" s="1234"/>
      <c r="CW5" s="1234"/>
      <c r="CX5" s="1234"/>
      <c r="CY5" s="1234"/>
      <c r="CZ5" s="1234"/>
      <c r="DA5" s="1234"/>
      <c r="DB5" s="1234"/>
      <c r="DC5" s="1234"/>
      <c r="DD5" s="1234"/>
      <c r="DE5" s="1234"/>
      <c r="DF5" s="1235"/>
      <c r="DG5" s="1234"/>
      <c r="DH5" s="1234"/>
      <c r="DI5" s="60"/>
      <c r="DJ5" s="62">
        <f t="shared" si="3"/>
        <v>0</v>
      </c>
      <c r="DK5" s="63" t="str">
        <f t="shared" si="4"/>
        <v/>
      </c>
      <c r="DL5" s="64">
        <f t="shared" si="5"/>
        <v>20587</v>
      </c>
      <c r="DM5" s="65">
        <f t="shared" si="6"/>
        <v>7629</v>
      </c>
      <c r="DN5" s="66">
        <f t="shared" si="7"/>
        <v>20259</v>
      </c>
      <c r="DO5" s="67">
        <f t="shared" si="8"/>
        <v>7564</v>
      </c>
      <c r="DP5" s="67">
        <f t="shared" si="9"/>
        <v>1755</v>
      </c>
      <c r="DQ5" s="67">
        <f t="shared" si="10"/>
        <v>0</v>
      </c>
      <c r="DR5" s="21"/>
      <c r="DU5" s="69"/>
    </row>
    <row r="6" spans="1:125" s="68" customFormat="1" ht="20" customHeight="1" x14ac:dyDescent="0.2">
      <c r="A6" s="1328" t="s">
        <v>126</v>
      </c>
      <c r="B6" s="1332">
        <v>11136</v>
      </c>
      <c r="C6" s="1261">
        <v>1</v>
      </c>
      <c r="D6" s="1330" t="s">
        <v>124</v>
      </c>
      <c r="E6" s="54">
        <v>2443</v>
      </c>
      <c r="F6" s="54"/>
      <c r="G6" s="54"/>
      <c r="H6" s="54">
        <v>3702</v>
      </c>
      <c r="I6" s="54">
        <v>1259</v>
      </c>
      <c r="J6" s="54">
        <v>1226</v>
      </c>
      <c r="K6" s="54">
        <v>190</v>
      </c>
      <c r="L6" s="54">
        <v>2142</v>
      </c>
      <c r="M6" s="54">
        <v>3569</v>
      </c>
      <c r="N6" s="54"/>
      <c r="O6" s="54">
        <v>474</v>
      </c>
      <c r="P6" s="55">
        <v>16230</v>
      </c>
      <c r="Q6" s="54">
        <v>0</v>
      </c>
      <c r="R6" s="54">
        <v>667</v>
      </c>
      <c r="S6" s="54">
        <v>2867</v>
      </c>
      <c r="T6" s="54">
        <v>246</v>
      </c>
      <c r="U6" s="54">
        <v>77</v>
      </c>
      <c r="V6" s="54">
        <v>4296</v>
      </c>
      <c r="W6" s="54"/>
      <c r="X6" s="54"/>
      <c r="Y6" s="54">
        <v>3627</v>
      </c>
      <c r="Z6" s="54">
        <v>3529</v>
      </c>
      <c r="AA6" s="54"/>
      <c r="AB6" s="56"/>
      <c r="AC6" s="57">
        <v>3655</v>
      </c>
      <c r="AD6" s="57">
        <v>80</v>
      </c>
      <c r="AE6" s="57">
        <v>1741</v>
      </c>
      <c r="AF6" s="57"/>
      <c r="AG6" s="57"/>
      <c r="AH6" s="57">
        <v>2021</v>
      </c>
      <c r="AI6" s="57"/>
      <c r="AJ6" s="57"/>
      <c r="AK6" s="57">
        <v>90</v>
      </c>
      <c r="AL6" s="57">
        <v>1359</v>
      </c>
      <c r="AM6" s="57">
        <v>1716</v>
      </c>
      <c r="AN6" s="58">
        <v>1710</v>
      </c>
      <c r="AO6" s="57">
        <f>M697+3965</f>
        <v>3965</v>
      </c>
      <c r="AP6" s="57">
        <v>2728</v>
      </c>
      <c r="AQ6" s="57">
        <v>2177</v>
      </c>
      <c r="AR6" s="57">
        <v>2361</v>
      </c>
      <c r="AS6" s="57"/>
      <c r="AT6" s="57">
        <v>680</v>
      </c>
      <c r="AU6" s="57">
        <v>315</v>
      </c>
      <c r="AV6" s="57">
        <v>3057</v>
      </c>
      <c r="AW6" s="57">
        <v>687</v>
      </c>
      <c r="AX6" s="57"/>
      <c r="AY6" s="57">
        <v>3654</v>
      </c>
      <c r="AZ6" s="57"/>
      <c r="BA6" s="57">
        <v>1700</v>
      </c>
      <c r="BB6" s="57"/>
      <c r="BC6" s="57">
        <v>5731</v>
      </c>
      <c r="BD6" s="57">
        <v>1182</v>
      </c>
      <c r="BE6" s="57">
        <v>3540</v>
      </c>
      <c r="BF6" s="57">
        <v>2750</v>
      </c>
      <c r="BG6" s="57"/>
      <c r="BH6" s="57">
        <v>4794</v>
      </c>
      <c r="BI6" s="57">
        <v>4210</v>
      </c>
      <c r="BJ6" s="57">
        <v>141</v>
      </c>
      <c r="BK6" s="57">
        <v>388</v>
      </c>
      <c r="BL6" s="59">
        <v>4302</v>
      </c>
      <c r="BM6" s="57">
        <v>126</v>
      </c>
      <c r="BN6" s="57">
        <v>400</v>
      </c>
      <c r="BO6" s="57"/>
      <c r="BP6" s="57"/>
      <c r="BQ6" s="57"/>
      <c r="BR6" s="57"/>
      <c r="BS6" s="57"/>
      <c r="BT6" s="60"/>
      <c r="BU6" s="60"/>
      <c r="BV6" s="60"/>
      <c r="BW6" s="60"/>
      <c r="BX6" s="60"/>
      <c r="BY6" s="61"/>
      <c r="BZ6" s="60"/>
      <c r="CA6" s="60"/>
      <c r="CB6" s="60"/>
      <c r="CC6" s="60"/>
      <c r="CD6" s="60"/>
      <c r="CE6" s="60"/>
      <c r="CF6" s="60"/>
      <c r="CG6" s="60"/>
      <c r="CH6" s="61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1235"/>
      <c r="CU6" s="1234"/>
      <c r="CV6" s="1234"/>
      <c r="CW6" s="1234"/>
      <c r="CX6" s="1234"/>
      <c r="CY6" s="1234"/>
      <c r="CZ6" s="1234"/>
      <c r="DA6" s="1234"/>
      <c r="DB6" s="1234"/>
      <c r="DC6" s="1234"/>
      <c r="DD6" s="1234"/>
      <c r="DE6" s="1234"/>
      <c r="DF6" s="1235"/>
      <c r="DG6" s="1234"/>
      <c r="DH6" s="1234"/>
      <c r="DI6" s="60"/>
      <c r="DJ6" s="62">
        <f t="shared" si="3"/>
        <v>526</v>
      </c>
      <c r="DK6" s="63" t="str">
        <f t="shared" si="4"/>
        <v/>
      </c>
      <c r="DL6" s="64">
        <f t="shared" si="5"/>
        <v>15309</v>
      </c>
      <c r="DM6" s="65">
        <f t="shared" si="6"/>
        <v>12372</v>
      </c>
      <c r="DN6" s="66">
        <f t="shared" si="7"/>
        <v>19624</v>
      </c>
      <c r="DO6" s="67">
        <f t="shared" si="8"/>
        <v>28738</v>
      </c>
      <c r="DP6" s="67">
        <f t="shared" si="9"/>
        <v>526</v>
      </c>
      <c r="DQ6" s="67">
        <f t="shared" si="10"/>
        <v>0</v>
      </c>
      <c r="DR6" s="21"/>
      <c r="DU6" s="69"/>
    </row>
    <row r="7" spans="1:125" s="68" customFormat="1" ht="20" customHeight="1" x14ac:dyDescent="0.2">
      <c r="A7" s="1331" t="s">
        <v>127</v>
      </c>
      <c r="B7" s="1332">
        <v>11144</v>
      </c>
      <c r="C7" s="1261">
        <v>1</v>
      </c>
      <c r="D7" s="1330" t="s">
        <v>128</v>
      </c>
      <c r="E7" s="54">
        <v>1976</v>
      </c>
      <c r="F7" s="54">
        <v>2747</v>
      </c>
      <c r="G7" s="54"/>
      <c r="H7" s="54"/>
      <c r="I7" s="54"/>
      <c r="J7" s="54"/>
      <c r="K7" s="54"/>
      <c r="L7" s="54">
        <v>1727</v>
      </c>
      <c r="M7" s="54">
        <v>3001</v>
      </c>
      <c r="N7" s="54"/>
      <c r="O7" s="54"/>
      <c r="P7" s="55">
        <v>12106</v>
      </c>
      <c r="Q7" s="54">
        <v>958</v>
      </c>
      <c r="R7" s="54">
        <v>2041</v>
      </c>
      <c r="S7" s="54">
        <v>484</v>
      </c>
      <c r="T7" s="54">
        <v>1817</v>
      </c>
      <c r="U7" s="54">
        <v>1328</v>
      </c>
      <c r="V7" s="54">
        <v>229</v>
      </c>
      <c r="W7" s="54">
        <v>770</v>
      </c>
      <c r="X7" s="54"/>
      <c r="Y7" s="54"/>
      <c r="Z7" s="54"/>
      <c r="AA7" s="54"/>
      <c r="AB7" s="56">
        <v>1177</v>
      </c>
      <c r="AC7" s="57">
        <v>3447</v>
      </c>
      <c r="AD7" s="57">
        <v>704</v>
      </c>
      <c r="AE7" s="57">
        <v>2594</v>
      </c>
      <c r="AF7" s="57"/>
      <c r="AG7" s="57"/>
      <c r="AH7" s="57"/>
      <c r="AI7" s="57">
        <v>971</v>
      </c>
      <c r="AJ7" s="57"/>
      <c r="AK7" s="57"/>
      <c r="AL7" s="57">
        <v>2585</v>
      </c>
      <c r="AM7" s="57">
        <v>2701</v>
      </c>
      <c r="AN7" s="58"/>
      <c r="AO7" s="57"/>
      <c r="AP7" s="57"/>
      <c r="AQ7" s="57"/>
      <c r="AR7" s="57"/>
      <c r="AS7" s="57"/>
      <c r="AT7" s="57"/>
      <c r="AU7" s="57"/>
      <c r="AV7" s="57"/>
      <c r="AW7" s="57">
        <v>2846</v>
      </c>
      <c r="AX7" s="57">
        <v>1777</v>
      </c>
      <c r="AY7" s="57"/>
      <c r="AZ7" s="57">
        <v>-26</v>
      </c>
      <c r="BA7" s="57"/>
      <c r="BB7" s="57">
        <v>2353</v>
      </c>
      <c r="BC7" s="57">
        <v>442</v>
      </c>
      <c r="BD7" s="57"/>
      <c r="BE7" s="57"/>
      <c r="BF7" s="57"/>
      <c r="BG7" s="57">
        <v>4164</v>
      </c>
      <c r="BH7" s="57">
        <v>330</v>
      </c>
      <c r="BI7" s="57"/>
      <c r="BJ7" s="57">
        <v>4034</v>
      </c>
      <c r="BK7" s="57"/>
      <c r="BL7" s="59"/>
      <c r="BM7" s="57"/>
      <c r="BN7" s="57"/>
      <c r="BO7" s="57">
        <v>1777</v>
      </c>
      <c r="BP7" s="57">
        <v>1797</v>
      </c>
      <c r="BQ7" s="57">
        <v>90</v>
      </c>
      <c r="BR7" s="57">
        <v>3613</v>
      </c>
      <c r="BS7" s="57"/>
      <c r="BT7" s="60"/>
      <c r="BU7" s="60"/>
      <c r="BV7" s="60"/>
      <c r="BW7" s="60"/>
      <c r="BX7" s="60"/>
      <c r="BY7" s="61"/>
      <c r="BZ7" s="60"/>
      <c r="CA7" s="60"/>
      <c r="CB7" s="60"/>
      <c r="CC7" s="60"/>
      <c r="CD7" s="60"/>
      <c r="CE7" s="60"/>
      <c r="CF7" s="60"/>
      <c r="CG7" s="60"/>
      <c r="CH7" s="61"/>
      <c r="CI7" s="60"/>
      <c r="CJ7" s="60"/>
      <c r="CK7" s="60"/>
      <c r="CL7" s="60"/>
      <c r="CM7" s="60">
        <v>2050</v>
      </c>
      <c r="CN7" s="60">
        <v>3876</v>
      </c>
      <c r="CO7" s="60">
        <v>1537</v>
      </c>
      <c r="CP7" s="60">
        <v>653</v>
      </c>
      <c r="CQ7" s="60">
        <v>3473</v>
      </c>
      <c r="CR7" s="60">
        <v>2375</v>
      </c>
      <c r="CS7" s="60">
        <v>467</v>
      </c>
      <c r="CT7" s="1235">
        <v>2304</v>
      </c>
      <c r="CU7" s="1234"/>
      <c r="CV7" s="1234">
        <v>3700</v>
      </c>
      <c r="CW7" s="1234">
        <v>3700</v>
      </c>
      <c r="CX7" s="1234">
        <v>925</v>
      </c>
      <c r="CY7" s="1234"/>
      <c r="CZ7" s="1234">
        <v>3100</v>
      </c>
      <c r="DA7" s="1234">
        <v>600</v>
      </c>
      <c r="DB7" s="1234">
        <v>3700</v>
      </c>
      <c r="DC7" s="1234"/>
      <c r="DD7" s="1234">
        <v>3700</v>
      </c>
      <c r="DE7" s="1234"/>
      <c r="DF7" s="1235">
        <v>3700</v>
      </c>
      <c r="DG7" s="1234"/>
      <c r="DH7" s="1234">
        <v>3700</v>
      </c>
      <c r="DI7" s="60"/>
      <c r="DJ7" s="62">
        <f t="shared" si="3"/>
        <v>1777</v>
      </c>
      <c r="DK7" s="63" t="str">
        <f t="shared" si="4"/>
        <v>j</v>
      </c>
      <c r="DL7" s="64">
        <f t="shared" si="5"/>
        <v>8804</v>
      </c>
      <c r="DM7" s="65">
        <f t="shared" si="6"/>
        <v>13002</v>
      </c>
      <c r="DN7" s="66">
        <f t="shared" si="7"/>
        <v>4597</v>
      </c>
      <c r="DO7" s="67">
        <f t="shared" si="8"/>
        <v>11323</v>
      </c>
      <c r="DP7" s="67">
        <f t="shared" si="9"/>
        <v>7277</v>
      </c>
      <c r="DQ7" s="67">
        <f t="shared" si="10"/>
        <v>20435</v>
      </c>
      <c r="DR7" s="21"/>
      <c r="DS7" s="70"/>
      <c r="DU7" s="69"/>
    </row>
    <row r="8" spans="1:125" s="68" customFormat="1" ht="20" customHeight="1" x14ac:dyDescent="0.2">
      <c r="A8" s="1331" t="s">
        <v>129</v>
      </c>
      <c r="B8" s="1332">
        <v>11150</v>
      </c>
      <c r="C8" s="1261">
        <v>1</v>
      </c>
      <c r="D8" s="1330" t="s">
        <v>128</v>
      </c>
      <c r="E8" s="54"/>
      <c r="F8" s="54"/>
      <c r="G8" s="54"/>
      <c r="H8" s="54"/>
      <c r="I8" s="54"/>
      <c r="J8" s="54"/>
      <c r="K8" s="54"/>
      <c r="L8" s="54">
        <v>780</v>
      </c>
      <c r="M8" s="54">
        <v>140</v>
      </c>
      <c r="N8" s="54"/>
      <c r="O8" s="54">
        <v>540</v>
      </c>
      <c r="P8" s="55">
        <v>1460</v>
      </c>
      <c r="Q8" s="54">
        <v>2841</v>
      </c>
      <c r="R8" s="54">
        <v>0</v>
      </c>
      <c r="S8" s="54">
        <v>4177</v>
      </c>
      <c r="T8" s="54">
        <v>1688</v>
      </c>
      <c r="U8" s="54"/>
      <c r="V8" s="54"/>
      <c r="W8" s="54">
        <v>882</v>
      </c>
      <c r="X8" s="54">
        <v>98</v>
      </c>
      <c r="Y8" s="54"/>
      <c r="Z8" s="54"/>
      <c r="AA8" s="54">
        <v>151</v>
      </c>
      <c r="AB8" s="56">
        <v>1136</v>
      </c>
      <c r="AC8" s="57">
        <v>741</v>
      </c>
      <c r="AD8" s="57"/>
      <c r="AE8" s="57">
        <v>1821</v>
      </c>
      <c r="AF8" s="57"/>
      <c r="AG8" s="57">
        <v>296</v>
      </c>
      <c r="AH8" s="57">
        <v>1538</v>
      </c>
      <c r="AI8" s="57">
        <v>5405</v>
      </c>
      <c r="AJ8" s="57">
        <v>156</v>
      </c>
      <c r="AK8" s="57">
        <v>2151</v>
      </c>
      <c r="AL8" s="57"/>
      <c r="AM8" s="57"/>
      <c r="AN8" s="58"/>
      <c r="AO8" s="57"/>
      <c r="AP8" s="57"/>
      <c r="AQ8" s="57">
        <v>1492</v>
      </c>
      <c r="AR8" s="57">
        <v>2601</v>
      </c>
      <c r="AS8" s="57">
        <v>1112</v>
      </c>
      <c r="AT8" s="57"/>
      <c r="AU8" s="57"/>
      <c r="AV8" s="57"/>
      <c r="AW8" s="57"/>
      <c r="AX8" s="57"/>
      <c r="AY8" s="57">
        <v>2021</v>
      </c>
      <c r="AZ8" s="57">
        <v>2485</v>
      </c>
      <c r="BA8" s="57">
        <v>759</v>
      </c>
      <c r="BB8" s="57"/>
      <c r="BC8" s="57">
        <v>879</v>
      </c>
      <c r="BD8" s="57">
        <v>3773</v>
      </c>
      <c r="BE8" s="57">
        <v>2404</v>
      </c>
      <c r="BF8" s="57">
        <v>5079</v>
      </c>
      <c r="BG8" s="57">
        <v>3697</v>
      </c>
      <c r="BH8" s="57"/>
      <c r="BI8" s="57"/>
      <c r="BJ8" s="57">
        <v>1899</v>
      </c>
      <c r="BK8" s="57"/>
      <c r="BL8" s="59">
        <v>2655</v>
      </c>
      <c r="BM8" s="57"/>
      <c r="BN8" s="57"/>
      <c r="BO8" s="57"/>
      <c r="BP8" s="57"/>
      <c r="BQ8" s="57">
        <v>4852</v>
      </c>
      <c r="BR8" s="57"/>
      <c r="BS8" s="57"/>
      <c r="BT8" s="60"/>
      <c r="BU8" s="60"/>
      <c r="BV8" s="60"/>
      <c r="BW8" s="60"/>
      <c r="BX8" s="60"/>
      <c r="BY8" s="61"/>
      <c r="BZ8" s="60"/>
      <c r="CA8" s="60"/>
      <c r="CB8" s="60"/>
      <c r="CC8" s="60"/>
      <c r="CD8" s="60"/>
      <c r="CE8" s="60"/>
      <c r="CF8" s="60"/>
      <c r="CG8" s="60"/>
      <c r="CH8" s="61"/>
      <c r="CI8" s="60"/>
      <c r="CJ8" s="60"/>
      <c r="CK8" s="60"/>
      <c r="CL8" s="60"/>
      <c r="CM8" s="60">
        <v>647</v>
      </c>
      <c r="CN8" s="60">
        <v>4303</v>
      </c>
      <c r="CO8" s="60">
        <v>3530</v>
      </c>
      <c r="CP8" s="60"/>
      <c r="CQ8" s="60"/>
      <c r="CR8" s="60"/>
      <c r="CS8" s="60">
        <v>3361</v>
      </c>
      <c r="CT8" s="1235">
        <v>2971</v>
      </c>
      <c r="CU8" s="1234"/>
      <c r="CV8" s="1234"/>
      <c r="CW8" s="1234"/>
      <c r="CX8" s="1234"/>
      <c r="CY8" s="1234"/>
      <c r="CZ8" s="1234"/>
      <c r="DA8" s="1234"/>
      <c r="DB8" s="1234"/>
      <c r="DC8" s="1234"/>
      <c r="DD8" s="1234"/>
      <c r="DE8" s="1234"/>
      <c r="DF8" s="1235"/>
      <c r="DG8" s="1234"/>
      <c r="DH8" s="1234"/>
      <c r="DI8" s="60"/>
      <c r="DJ8" s="62">
        <f t="shared" si="3"/>
        <v>0</v>
      </c>
      <c r="DK8" s="63" t="str">
        <f t="shared" si="4"/>
        <v>j</v>
      </c>
      <c r="DL8" s="64">
        <f t="shared" si="5"/>
        <v>10973</v>
      </c>
      <c r="DM8" s="65">
        <f t="shared" si="6"/>
        <v>12108</v>
      </c>
      <c r="DN8" s="66">
        <f t="shared" si="7"/>
        <v>9711</v>
      </c>
      <c r="DO8" s="67">
        <f t="shared" si="8"/>
        <v>21145</v>
      </c>
      <c r="DP8" s="67">
        <f t="shared" si="9"/>
        <v>4852</v>
      </c>
      <c r="DQ8" s="67">
        <f t="shared" si="10"/>
        <v>14812</v>
      </c>
      <c r="DR8" s="21"/>
      <c r="DU8" s="69"/>
    </row>
    <row r="9" spans="1:125" s="74" customFormat="1" ht="20" customHeight="1" x14ac:dyDescent="0.2">
      <c r="A9" s="1331" t="s">
        <v>130</v>
      </c>
      <c r="B9" s="1333">
        <v>11152</v>
      </c>
      <c r="C9" s="1251">
        <v>1</v>
      </c>
      <c r="D9" s="1330" t="s">
        <v>128</v>
      </c>
      <c r="E9" s="54"/>
      <c r="F9" s="54"/>
      <c r="G9" s="54"/>
      <c r="H9" s="54"/>
      <c r="I9" s="54"/>
      <c r="J9" s="54"/>
      <c r="K9" s="54">
        <v>1846</v>
      </c>
      <c r="L9" s="54">
        <v>1093</v>
      </c>
      <c r="M9" s="54"/>
      <c r="N9" s="54"/>
      <c r="O9" s="54">
        <v>1038</v>
      </c>
      <c r="P9" s="55">
        <v>3977</v>
      </c>
      <c r="Q9" s="54">
        <v>1627</v>
      </c>
      <c r="R9" s="54">
        <v>1119</v>
      </c>
      <c r="S9" s="54"/>
      <c r="T9" s="54">
        <v>0</v>
      </c>
      <c r="U9" s="54"/>
      <c r="V9" s="54"/>
      <c r="W9" s="54"/>
      <c r="X9" s="54"/>
      <c r="Y9" s="54"/>
      <c r="Z9" s="54"/>
      <c r="AA9" s="54"/>
      <c r="AB9" s="56"/>
      <c r="AC9" s="54"/>
      <c r="AD9" s="54"/>
      <c r="AE9" s="54"/>
      <c r="AF9" s="54"/>
      <c r="AG9" s="54"/>
      <c r="AH9" s="54"/>
      <c r="AI9" s="54"/>
      <c r="AJ9" s="54">
        <v>0</v>
      </c>
      <c r="AK9" s="54"/>
      <c r="AL9" s="54"/>
      <c r="AM9" s="54"/>
      <c r="AN9" s="56"/>
      <c r="AO9" s="54">
        <v>874</v>
      </c>
      <c r="AP9" s="54">
        <v>991</v>
      </c>
      <c r="AQ9" s="54"/>
      <c r="AR9" s="54">
        <v>523</v>
      </c>
      <c r="AS9" s="54">
        <v>409</v>
      </c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71"/>
      <c r="BM9" s="54"/>
      <c r="BN9" s="54">
        <v>234</v>
      </c>
      <c r="BO9" s="54">
        <v>2659</v>
      </c>
      <c r="BP9" s="54"/>
      <c r="BQ9" s="54"/>
      <c r="BR9" s="54"/>
      <c r="BS9" s="54"/>
      <c r="BT9" s="72"/>
      <c r="BU9" s="72"/>
      <c r="BV9" s="72"/>
      <c r="BW9" s="72"/>
      <c r="BX9" s="72"/>
      <c r="BY9" s="73"/>
      <c r="BZ9" s="72"/>
      <c r="CA9" s="72"/>
      <c r="CB9" s="72"/>
      <c r="CC9" s="72"/>
      <c r="CD9" s="72"/>
      <c r="CE9" s="72"/>
      <c r="CF9" s="72"/>
      <c r="CG9" s="72"/>
      <c r="CH9" s="73"/>
      <c r="CI9" s="72"/>
      <c r="CJ9" s="72"/>
      <c r="CK9" s="72"/>
      <c r="CL9" s="72"/>
      <c r="CM9" s="72"/>
      <c r="CN9" s="72"/>
      <c r="CO9" s="72"/>
      <c r="CP9" s="72"/>
      <c r="CS9" s="72"/>
      <c r="CT9" s="1238"/>
      <c r="CU9" s="1237"/>
      <c r="CV9" s="1237"/>
      <c r="CW9" s="1237"/>
      <c r="CX9" s="1237"/>
      <c r="CY9" s="1237"/>
      <c r="CZ9" s="1237"/>
      <c r="DA9" s="1237"/>
      <c r="DB9" s="1237"/>
      <c r="DC9" s="1237"/>
      <c r="DD9" s="1237"/>
      <c r="DE9" s="1237"/>
      <c r="DF9" s="1238"/>
      <c r="DG9" s="1237"/>
      <c r="DH9" s="1237"/>
      <c r="DI9" s="72"/>
      <c r="DJ9" s="75">
        <f t="shared" si="3"/>
        <v>2893</v>
      </c>
      <c r="DK9" s="63" t="str">
        <f t="shared" si="4"/>
        <v/>
      </c>
      <c r="DL9" s="64">
        <f t="shared" si="5"/>
        <v>2746</v>
      </c>
      <c r="DM9" s="55">
        <f t="shared" si="6"/>
        <v>0</v>
      </c>
      <c r="DN9" s="76">
        <f t="shared" si="7"/>
        <v>2797</v>
      </c>
      <c r="DO9" s="67">
        <f t="shared" si="8"/>
        <v>0</v>
      </c>
      <c r="DP9" s="67">
        <f t="shared" si="9"/>
        <v>2893</v>
      </c>
      <c r="DQ9" s="67">
        <f t="shared" si="10"/>
        <v>0</v>
      </c>
      <c r="DR9" s="21"/>
      <c r="DU9" s="69"/>
    </row>
    <row r="10" spans="1:125" s="68" customFormat="1" ht="20" customHeight="1" x14ac:dyDescent="0.2">
      <c r="A10" s="1331" t="s">
        <v>131</v>
      </c>
      <c r="B10" s="1332">
        <v>11159</v>
      </c>
      <c r="C10" s="1261">
        <v>2</v>
      </c>
      <c r="D10" s="1330" t="s">
        <v>128</v>
      </c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5">
        <v>0</v>
      </c>
      <c r="Q10" s="54"/>
      <c r="R10" s="54">
        <v>0</v>
      </c>
      <c r="S10" s="54"/>
      <c r="T10" s="54">
        <v>0</v>
      </c>
      <c r="U10" s="54"/>
      <c r="V10" s="54"/>
      <c r="W10" s="54"/>
      <c r="X10" s="54"/>
      <c r="Y10" s="54">
        <v>465</v>
      </c>
      <c r="Z10" s="54">
        <v>1633</v>
      </c>
      <c r="AA10" s="54">
        <v>713</v>
      </c>
      <c r="AB10" s="56">
        <v>2335</v>
      </c>
      <c r="AC10" s="57"/>
      <c r="AD10" s="57">
        <v>3381</v>
      </c>
      <c r="AE10" s="57">
        <v>2343</v>
      </c>
      <c r="AF10" s="57"/>
      <c r="AG10" s="57"/>
      <c r="AH10" s="57"/>
      <c r="AI10" s="57"/>
      <c r="AJ10" s="57"/>
      <c r="AK10" s="57"/>
      <c r="AL10" s="57"/>
      <c r="AM10" s="57"/>
      <c r="AN10" s="58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2115</v>
      </c>
      <c r="BC10" s="57">
        <v>2558</v>
      </c>
      <c r="BD10" s="57">
        <v>64</v>
      </c>
      <c r="BE10" s="57"/>
      <c r="BF10" s="57"/>
      <c r="BG10" s="57"/>
      <c r="BH10" s="57"/>
      <c r="BI10" s="57"/>
      <c r="BJ10" s="57"/>
      <c r="BK10" s="57"/>
      <c r="BL10" s="59"/>
      <c r="BM10" s="57">
        <v>8150</v>
      </c>
      <c r="BN10" s="57">
        <v>4075</v>
      </c>
      <c r="BO10" s="57">
        <v>315</v>
      </c>
      <c r="BP10" s="57">
        <v>109</v>
      </c>
      <c r="BQ10" s="57">
        <v>721</v>
      </c>
      <c r="BR10" s="57">
        <v>336</v>
      </c>
      <c r="BS10" s="57"/>
      <c r="BT10" s="60"/>
      <c r="BU10" s="60"/>
      <c r="BV10" s="60"/>
      <c r="BW10" s="60"/>
      <c r="BX10" s="60"/>
      <c r="BY10" s="61"/>
      <c r="BZ10" s="60"/>
      <c r="CA10" s="60"/>
      <c r="CB10" s="60"/>
      <c r="CC10" s="60"/>
      <c r="CD10" s="60"/>
      <c r="CE10" s="60"/>
      <c r="CF10" s="60"/>
      <c r="CG10" s="60"/>
      <c r="CH10" s="61"/>
      <c r="CI10" s="60"/>
      <c r="CJ10" s="60"/>
      <c r="CK10" s="60"/>
      <c r="CL10" s="60"/>
      <c r="CM10" s="60">
        <v>3392</v>
      </c>
      <c r="CN10" s="60"/>
      <c r="CO10" s="60">
        <v>3692</v>
      </c>
      <c r="CP10" s="60">
        <v>5684</v>
      </c>
      <c r="CQ10" s="60">
        <v>4448</v>
      </c>
      <c r="CR10" s="60">
        <v>2357</v>
      </c>
      <c r="CS10" s="60"/>
      <c r="CT10" s="1235">
        <v>2626</v>
      </c>
      <c r="CU10" s="1234">
        <v>7462</v>
      </c>
      <c r="CV10" s="1234">
        <v>4050</v>
      </c>
      <c r="CW10" s="1234">
        <v>4798</v>
      </c>
      <c r="CX10" s="1234">
        <v>1391</v>
      </c>
      <c r="CY10" s="1234">
        <v>4800</v>
      </c>
      <c r="CZ10" s="1234">
        <v>4050</v>
      </c>
      <c r="DA10" s="1234">
        <v>5750</v>
      </c>
      <c r="DB10" s="1234">
        <v>3762</v>
      </c>
      <c r="DC10" s="1234">
        <v>7800</v>
      </c>
      <c r="DD10" s="1234">
        <v>1139</v>
      </c>
      <c r="DE10" s="1234">
        <v>5561</v>
      </c>
      <c r="DF10" s="1235">
        <v>4074</v>
      </c>
      <c r="DG10" s="1234">
        <v>7600</v>
      </c>
      <c r="DH10" s="1234">
        <f>31*131</f>
        <v>4061</v>
      </c>
      <c r="DI10" s="60"/>
      <c r="DJ10" s="62">
        <f t="shared" si="3"/>
        <v>12540</v>
      </c>
      <c r="DK10" s="63" t="str">
        <f t="shared" si="4"/>
        <v>j</v>
      </c>
      <c r="DL10" s="64">
        <f t="shared" si="5"/>
        <v>5146</v>
      </c>
      <c r="DM10" s="65">
        <f t="shared" si="6"/>
        <v>5724</v>
      </c>
      <c r="DN10" s="66">
        <f t="shared" si="7"/>
        <v>0</v>
      </c>
      <c r="DO10" s="67">
        <f t="shared" si="8"/>
        <v>4737</v>
      </c>
      <c r="DP10" s="67">
        <f t="shared" si="9"/>
        <v>13706</v>
      </c>
      <c r="DQ10" s="67">
        <f t="shared" si="10"/>
        <v>33711</v>
      </c>
      <c r="DR10" s="21"/>
      <c r="DU10" s="69"/>
    </row>
    <row r="11" spans="1:125" s="74" customFormat="1" ht="20" customHeight="1" x14ac:dyDescent="0.2">
      <c r="A11" s="1334" t="s">
        <v>132</v>
      </c>
      <c r="B11" s="1333">
        <v>11161</v>
      </c>
      <c r="C11" s="1251">
        <v>1</v>
      </c>
      <c r="D11" s="1330" t="s">
        <v>124</v>
      </c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5">
        <v>0</v>
      </c>
      <c r="Q11" s="54"/>
      <c r="R11" s="54">
        <v>0</v>
      </c>
      <c r="S11" s="54"/>
      <c r="T11" s="54">
        <v>0</v>
      </c>
      <c r="U11" s="54"/>
      <c r="V11" s="54"/>
      <c r="W11" s="54"/>
      <c r="X11" s="54"/>
      <c r="Y11" s="54">
        <v>1923</v>
      </c>
      <c r="Z11" s="54"/>
      <c r="AA11" s="54"/>
      <c r="AB11" s="56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6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71"/>
      <c r="BM11" s="54"/>
      <c r="BN11" s="54"/>
      <c r="BO11" s="54">
        <v>535</v>
      </c>
      <c r="BP11" s="54"/>
      <c r="BQ11" s="54"/>
      <c r="BR11" s="54"/>
      <c r="BS11" s="54"/>
      <c r="BT11" s="72"/>
      <c r="BU11" s="72"/>
      <c r="BV11" s="72"/>
      <c r="BW11" s="72"/>
      <c r="BX11" s="72"/>
      <c r="BY11" s="73"/>
      <c r="BZ11" s="72"/>
      <c r="CA11" s="72"/>
      <c r="CB11" s="72"/>
      <c r="CC11" s="72"/>
      <c r="CD11" s="72"/>
      <c r="CE11" s="72"/>
      <c r="CF11" s="72"/>
      <c r="CG11" s="72"/>
      <c r="CH11" s="73"/>
      <c r="CI11" s="72"/>
      <c r="CJ11" s="72"/>
      <c r="CK11" s="72"/>
      <c r="CL11" s="72"/>
      <c r="CM11" s="72"/>
      <c r="CN11" s="72"/>
      <c r="CO11" s="72"/>
      <c r="CP11" s="72">
        <v>828</v>
      </c>
      <c r="CQ11" s="72"/>
      <c r="CR11" s="72">
        <v>971</v>
      </c>
      <c r="CS11" s="72">
        <v>834</v>
      </c>
      <c r="CT11" s="1238">
        <v>120</v>
      </c>
      <c r="CU11" s="1237"/>
      <c r="CV11" s="1237"/>
      <c r="CW11" s="1237"/>
      <c r="CX11" s="1237"/>
      <c r="CY11" s="1237"/>
      <c r="CZ11" s="1237"/>
      <c r="DA11" s="1237"/>
      <c r="DB11" s="1237"/>
      <c r="DC11" s="1237"/>
      <c r="DD11" s="1237"/>
      <c r="DE11" s="1237"/>
      <c r="DF11" s="1238"/>
      <c r="DG11" s="1237"/>
      <c r="DH11" s="1237"/>
      <c r="DI11" s="72"/>
      <c r="DJ11" s="75">
        <f t="shared" si="3"/>
        <v>535</v>
      </c>
      <c r="DK11" s="63" t="str">
        <f t="shared" si="4"/>
        <v>j</v>
      </c>
      <c r="DL11" s="64">
        <f t="shared" si="5"/>
        <v>1923</v>
      </c>
      <c r="DM11" s="55">
        <f t="shared" si="6"/>
        <v>0</v>
      </c>
      <c r="DN11" s="76">
        <f t="shared" si="7"/>
        <v>0</v>
      </c>
      <c r="DO11" s="67">
        <f t="shared" si="8"/>
        <v>0</v>
      </c>
      <c r="DP11" s="67">
        <f t="shared" si="9"/>
        <v>535</v>
      </c>
      <c r="DQ11" s="67">
        <f t="shared" si="10"/>
        <v>2753</v>
      </c>
      <c r="DR11" s="21"/>
      <c r="DU11" s="69"/>
    </row>
    <row r="12" spans="1:125" s="74" customFormat="1" ht="20" customHeight="1" x14ac:dyDescent="0.2">
      <c r="A12" s="1334" t="s">
        <v>133</v>
      </c>
      <c r="B12" s="1333">
        <v>11169</v>
      </c>
      <c r="C12" s="1251">
        <v>1</v>
      </c>
      <c r="D12" s="1330" t="s">
        <v>128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5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6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>
        <v>437</v>
      </c>
      <c r="AN12" s="56"/>
      <c r="AO12" s="54"/>
      <c r="AP12" s="54"/>
      <c r="AQ12" s="54"/>
      <c r="AR12" s="54">
        <v>430</v>
      </c>
      <c r="AS12" s="54">
        <v>556</v>
      </c>
      <c r="AT12" s="54">
        <v>135</v>
      </c>
      <c r="AU12" s="54">
        <v>331</v>
      </c>
      <c r="AV12" s="54"/>
      <c r="AW12" s="54">
        <v>975</v>
      </c>
      <c r="AX12" s="54">
        <v>274</v>
      </c>
      <c r="AY12" s="54">
        <v>381</v>
      </c>
      <c r="AZ12" s="54">
        <v>203</v>
      </c>
      <c r="BA12" s="54">
        <v>654</v>
      </c>
      <c r="BB12" s="54"/>
      <c r="BC12" s="54">
        <v>533</v>
      </c>
      <c r="BD12" s="54">
        <v>233</v>
      </c>
      <c r="BE12" s="54">
        <v>358</v>
      </c>
      <c r="BF12" s="54"/>
      <c r="BG12" s="54"/>
      <c r="BH12" s="54">
        <v>463</v>
      </c>
      <c r="BI12" s="54">
        <v>845</v>
      </c>
      <c r="BJ12" s="54">
        <v>81</v>
      </c>
      <c r="BK12" s="54"/>
      <c r="BL12" s="71">
        <v>763</v>
      </c>
      <c r="BM12" s="54"/>
      <c r="BN12" s="54"/>
      <c r="BO12" s="54"/>
      <c r="BP12" s="54"/>
      <c r="BQ12" s="54"/>
      <c r="BR12" s="54">
        <v>4946</v>
      </c>
      <c r="BS12" s="54">
        <v>227</v>
      </c>
      <c r="BT12" s="72"/>
      <c r="BU12" s="72"/>
      <c r="BV12" s="72"/>
      <c r="BW12" s="72"/>
      <c r="BX12" s="72"/>
      <c r="BY12" s="73"/>
      <c r="BZ12" s="72"/>
      <c r="CA12" s="72"/>
      <c r="CB12" s="72"/>
      <c r="CC12" s="72"/>
      <c r="CD12" s="72"/>
      <c r="CE12" s="72"/>
      <c r="CF12" s="72"/>
      <c r="CG12" s="72"/>
      <c r="CH12" s="73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1238"/>
      <c r="CU12" s="1237"/>
      <c r="CV12" s="1237"/>
      <c r="CW12" s="1237"/>
      <c r="CX12" s="1237">
        <v>4938</v>
      </c>
      <c r="CY12" s="1237">
        <v>3000</v>
      </c>
      <c r="CZ12" s="1237">
        <v>500</v>
      </c>
      <c r="DA12" s="1237">
        <v>1500</v>
      </c>
      <c r="DB12" s="1237"/>
      <c r="DC12" s="1237"/>
      <c r="DD12" s="1237"/>
      <c r="DE12" s="1237"/>
      <c r="DF12" s="1238"/>
      <c r="DG12" s="1237"/>
      <c r="DH12" s="1237"/>
      <c r="DI12" s="72"/>
      <c r="DJ12" s="75">
        <f t="shared" si="3"/>
        <v>0</v>
      </c>
      <c r="DK12" s="63" t="str">
        <f t="shared" si="4"/>
        <v/>
      </c>
      <c r="DL12" s="64">
        <f t="shared" si="5"/>
        <v>0</v>
      </c>
      <c r="DM12" s="55">
        <f t="shared" si="6"/>
        <v>437</v>
      </c>
      <c r="DN12" s="76">
        <f t="shared" si="7"/>
        <v>3285</v>
      </c>
      <c r="DO12" s="67">
        <f t="shared" si="8"/>
        <v>3930</v>
      </c>
      <c r="DP12" s="67">
        <f t="shared" si="9"/>
        <v>5173</v>
      </c>
      <c r="DQ12" s="67">
        <f t="shared" si="10"/>
        <v>0</v>
      </c>
      <c r="DR12" s="21"/>
      <c r="DU12" s="69"/>
    </row>
    <row r="13" spans="1:125" s="68" customFormat="1" ht="20" customHeight="1" x14ac:dyDescent="0.2">
      <c r="A13" s="1335" t="s">
        <v>134</v>
      </c>
      <c r="B13" s="1332">
        <v>11165</v>
      </c>
      <c r="C13" s="1261">
        <v>1</v>
      </c>
      <c r="D13" s="1330" t="s">
        <v>124</v>
      </c>
      <c r="E13" s="54">
        <v>3577</v>
      </c>
      <c r="F13" s="54">
        <v>3342</v>
      </c>
      <c r="G13" s="54">
        <v>515</v>
      </c>
      <c r="H13" s="54">
        <v>2879</v>
      </c>
      <c r="I13" s="54">
        <v>2431</v>
      </c>
      <c r="J13" s="54">
        <v>2247</v>
      </c>
      <c r="K13" s="54">
        <v>2560</v>
      </c>
      <c r="L13" s="54"/>
      <c r="M13" s="54">
        <v>1167</v>
      </c>
      <c r="N13" s="54">
        <v>4007</v>
      </c>
      <c r="O13" s="54"/>
      <c r="P13" s="55">
        <v>25406</v>
      </c>
      <c r="Q13" s="54"/>
      <c r="R13" s="54">
        <v>4753</v>
      </c>
      <c r="S13" s="54"/>
      <c r="T13" s="54">
        <v>2271</v>
      </c>
      <c r="U13" s="54">
        <v>6488</v>
      </c>
      <c r="V13" s="54">
        <v>1161</v>
      </c>
      <c r="W13" s="54"/>
      <c r="X13" s="54">
        <v>4825</v>
      </c>
      <c r="Y13" s="54"/>
      <c r="Z13" s="54"/>
      <c r="AA13" s="54">
        <v>4807</v>
      </c>
      <c r="AB13" s="56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>
        <v>2911</v>
      </c>
      <c r="AN13" s="58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>
        <v>2840</v>
      </c>
      <c r="BF13" s="57">
        <v>38</v>
      </c>
      <c r="BG13" s="57"/>
      <c r="BH13" s="57"/>
      <c r="BI13" s="57"/>
      <c r="BJ13" s="57"/>
      <c r="BK13" s="57">
        <v>1608</v>
      </c>
      <c r="BL13" s="59">
        <v>1300</v>
      </c>
      <c r="BM13" s="57"/>
      <c r="BN13" s="57"/>
      <c r="BO13" s="57"/>
      <c r="BP13" s="57"/>
      <c r="BQ13" s="57"/>
      <c r="BR13" s="57"/>
      <c r="BS13" s="57"/>
      <c r="BT13" s="60"/>
      <c r="BU13" s="60"/>
      <c r="BV13" s="60"/>
      <c r="BW13" s="60"/>
      <c r="BX13" s="60"/>
      <c r="BY13" s="61"/>
      <c r="BZ13" s="60"/>
      <c r="CA13" s="60"/>
      <c r="CB13" s="60"/>
      <c r="CC13" s="60"/>
      <c r="CD13" s="60"/>
      <c r="CE13" s="60"/>
      <c r="CF13" s="60"/>
      <c r="CG13" s="60"/>
      <c r="CH13" s="61"/>
      <c r="CI13" s="60"/>
      <c r="CJ13" s="60"/>
      <c r="CK13" s="60"/>
      <c r="CL13" s="60"/>
      <c r="CM13" s="60"/>
      <c r="CN13" s="60"/>
      <c r="CO13" s="72"/>
      <c r="CP13" s="72"/>
      <c r="CQ13" s="72"/>
      <c r="CR13" s="60"/>
      <c r="CS13" s="60"/>
      <c r="CT13" s="1235">
        <v>1305</v>
      </c>
      <c r="CU13" s="1234">
        <v>989</v>
      </c>
      <c r="CV13" s="1234">
        <v>567</v>
      </c>
      <c r="CW13" s="1234"/>
      <c r="CX13" s="1234"/>
      <c r="CY13" s="1234"/>
      <c r="CZ13" s="1234"/>
      <c r="DA13" s="1234"/>
      <c r="DB13" s="1234">
        <v>0</v>
      </c>
      <c r="DC13" s="1234">
        <v>500</v>
      </c>
      <c r="DD13" s="1234">
        <v>800</v>
      </c>
      <c r="DE13" s="1234">
        <v>300</v>
      </c>
      <c r="DF13" s="1235"/>
      <c r="DG13" s="1234"/>
      <c r="DH13" s="1234">
        <v>650</v>
      </c>
      <c r="DI13" s="60"/>
      <c r="DJ13" s="62">
        <f t="shared" si="3"/>
        <v>0</v>
      </c>
      <c r="DK13" s="63" t="str">
        <f t="shared" si="4"/>
        <v>j</v>
      </c>
      <c r="DL13" s="64">
        <f t="shared" si="5"/>
        <v>24305</v>
      </c>
      <c r="DM13" s="65">
        <f t="shared" si="6"/>
        <v>2911</v>
      </c>
      <c r="DN13" s="66">
        <f t="shared" si="7"/>
        <v>0</v>
      </c>
      <c r="DO13" s="67">
        <f t="shared" si="8"/>
        <v>5786</v>
      </c>
      <c r="DP13" s="67">
        <f t="shared" si="9"/>
        <v>0</v>
      </c>
      <c r="DQ13" s="67">
        <f t="shared" si="10"/>
        <v>2861</v>
      </c>
      <c r="DR13" s="21"/>
      <c r="DU13" s="69"/>
    </row>
    <row r="14" spans="1:125" s="68" customFormat="1" ht="20" customHeight="1" x14ac:dyDescent="0.2">
      <c r="A14" s="1336" t="s">
        <v>135</v>
      </c>
      <c r="B14" s="1332">
        <v>11171</v>
      </c>
      <c r="C14" s="1261">
        <v>2</v>
      </c>
      <c r="D14" s="1330" t="s">
        <v>124</v>
      </c>
      <c r="E14" s="54">
        <v>427</v>
      </c>
      <c r="F14" s="54">
        <v>1674</v>
      </c>
      <c r="G14" s="54">
        <v>1393</v>
      </c>
      <c r="H14" s="54">
        <v>2608</v>
      </c>
      <c r="I14" s="54"/>
      <c r="J14" s="54"/>
      <c r="K14" s="54"/>
      <c r="L14" s="54">
        <v>1913</v>
      </c>
      <c r="M14" s="54">
        <v>398</v>
      </c>
      <c r="N14" s="54"/>
      <c r="O14" s="54">
        <v>2808</v>
      </c>
      <c r="P14" s="55">
        <v>13244</v>
      </c>
      <c r="Q14" s="54">
        <v>0</v>
      </c>
      <c r="R14" s="54">
        <v>2632</v>
      </c>
      <c r="S14" s="54">
        <v>2107</v>
      </c>
      <c r="T14" s="54">
        <v>0</v>
      </c>
      <c r="U14" s="54"/>
      <c r="V14" s="54"/>
      <c r="W14" s="54"/>
      <c r="X14" s="54"/>
      <c r="Y14" s="54"/>
      <c r="Z14" s="54"/>
      <c r="AA14" s="54">
        <v>0</v>
      </c>
      <c r="AB14" s="56">
        <v>1958</v>
      </c>
      <c r="AC14" s="57"/>
      <c r="AD14" s="57"/>
      <c r="AE14" s="57">
        <v>39</v>
      </c>
      <c r="AF14" s="57">
        <v>5732</v>
      </c>
      <c r="AG14" s="57">
        <v>6752</v>
      </c>
      <c r="AH14" s="57">
        <v>1986</v>
      </c>
      <c r="AI14" s="57"/>
      <c r="AJ14" s="57"/>
      <c r="AK14" s="57">
        <v>3708</v>
      </c>
      <c r="AL14" s="57">
        <v>6451</v>
      </c>
      <c r="AM14" s="57"/>
      <c r="AN14" s="58">
        <v>5072</v>
      </c>
      <c r="AO14" s="57"/>
      <c r="AP14" s="57"/>
      <c r="AQ14" s="57">
        <v>2264</v>
      </c>
      <c r="AR14" s="57">
        <v>2449</v>
      </c>
      <c r="AS14" s="57">
        <v>3048</v>
      </c>
      <c r="AT14" s="57">
        <v>2922</v>
      </c>
      <c r="AU14" s="57">
        <v>3683</v>
      </c>
      <c r="AV14" s="57">
        <v>1630</v>
      </c>
      <c r="AW14" s="57">
        <v>3672</v>
      </c>
      <c r="AX14" s="57"/>
      <c r="AY14" s="57">
        <v>321</v>
      </c>
      <c r="AZ14" s="57">
        <v>4529</v>
      </c>
      <c r="BA14" s="57">
        <v>318</v>
      </c>
      <c r="BB14" s="57"/>
      <c r="BC14" s="57">
        <v>826</v>
      </c>
      <c r="BD14" s="57">
        <v>4072</v>
      </c>
      <c r="BE14" s="57"/>
      <c r="BF14" s="57"/>
      <c r="BG14" s="57"/>
      <c r="BH14" s="57"/>
      <c r="BI14" s="57">
        <v>3859</v>
      </c>
      <c r="BJ14" s="57">
        <v>942</v>
      </c>
      <c r="BK14" s="57"/>
      <c r="BL14" s="59"/>
      <c r="BM14" s="57">
        <v>1144</v>
      </c>
      <c r="BN14" s="57">
        <v>873</v>
      </c>
      <c r="BO14" s="57"/>
      <c r="BP14" s="57"/>
      <c r="BQ14" s="57">
        <v>204</v>
      </c>
      <c r="BR14" s="57">
        <v>253</v>
      </c>
      <c r="BS14" s="57">
        <v>458</v>
      </c>
      <c r="BT14" s="60"/>
      <c r="BU14" s="60"/>
      <c r="BV14" s="60"/>
      <c r="BW14" s="60"/>
      <c r="BX14" s="60"/>
      <c r="BY14" s="61"/>
      <c r="BZ14" s="60"/>
      <c r="CA14" s="60"/>
      <c r="CB14" s="60"/>
      <c r="CC14" s="60"/>
      <c r="CD14" s="60"/>
      <c r="CE14" s="60"/>
      <c r="CF14" s="60"/>
      <c r="CG14" s="60"/>
      <c r="CH14" s="61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1235"/>
      <c r="CU14" s="1234"/>
      <c r="CV14" s="1234"/>
      <c r="CW14" s="1234"/>
      <c r="CX14" s="1234"/>
      <c r="CY14" s="1234"/>
      <c r="CZ14" s="1234"/>
      <c r="DA14" s="1234"/>
      <c r="DB14" s="1234"/>
      <c r="DC14" s="1234"/>
      <c r="DD14" s="1234"/>
      <c r="DE14" s="1234"/>
      <c r="DF14" s="1235"/>
      <c r="DG14" s="1234"/>
      <c r="DH14" s="1234"/>
      <c r="DI14" s="60"/>
      <c r="DJ14" s="62">
        <f t="shared" si="3"/>
        <v>2017</v>
      </c>
      <c r="DK14" s="63" t="str">
        <f>IF(DQ14+DR14&gt;0,"j","")</f>
        <v/>
      </c>
      <c r="DL14" s="64">
        <f t="shared" si="5"/>
        <v>6697</v>
      </c>
      <c r="DM14" s="65">
        <f t="shared" si="6"/>
        <v>29740</v>
      </c>
      <c r="DN14" s="66">
        <f t="shared" si="7"/>
        <v>24518</v>
      </c>
      <c r="DO14" s="67">
        <f t="shared" si="8"/>
        <v>10017</v>
      </c>
      <c r="DP14" s="67">
        <f t="shared" si="9"/>
        <v>2932</v>
      </c>
      <c r="DQ14" s="67">
        <f t="shared" si="10"/>
        <v>0</v>
      </c>
      <c r="DR14" s="21"/>
      <c r="DU14" s="69"/>
    </row>
    <row r="15" spans="1:125" s="68" customFormat="1" ht="20" customHeight="1" x14ac:dyDescent="0.2">
      <c r="A15" s="1336" t="s">
        <v>136</v>
      </c>
      <c r="B15" s="1332">
        <v>11173</v>
      </c>
      <c r="C15" s="1261">
        <v>2</v>
      </c>
      <c r="D15" s="1330" t="s">
        <v>124</v>
      </c>
      <c r="E15" s="54">
        <v>1367</v>
      </c>
      <c r="F15" s="54">
        <v>1553</v>
      </c>
      <c r="G15" s="54"/>
      <c r="H15" s="54">
        <v>350</v>
      </c>
      <c r="I15" s="54"/>
      <c r="J15" s="54"/>
      <c r="K15" s="54"/>
      <c r="L15" s="54"/>
      <c r="M15" s="54"/>
      <c r="N15" s="54"/>
      <c r="O15" s="54"/>
      <c r="P15" s="55">
        <v>4271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6"/>
      <c r="AC15" s="57">
        <v>1988</v>
      </c>
      <c r="AD15" s="57">
        <v>713</v>
      </c>
      <c r="AE15" s="57">
        <v>2857</v>
      </c>
      <c r="AF15" s="57">
        <v>1848</v>
      </c>
      <c r="AG15" s="57"/>
      <c r="AH15" s="57"/>
      <c r="AI15" s="57"/>
      <c r="AJ15" s="57"/>
      <c r="AK15" s="57"/>
      <c r="AL15" s="57">
        <v>830</v>
      </c>
      <c r="AM15" s="57">
        <v>2173</v>
      </c>
      <c r="AN15" s="58">
        <v>3444</v>
      </c>
      <c r="AO15" s="57">
        <v>2892</v>
      </c>
      <c r="AP15" s="57">
        <v>310</v>
      </c>
      <c r="AQ15" s="57">
        <v>2948</v>
      </c>
      <c r="AR15" s="57">
        <v>451</v>
      </c>
      <c r="AS15" s="57">
        <v>1014</v>
      </c>
      <c r="AT15" s="57"/>
      <c r="AU15" s="57"/>
      <c r="AV15" s="57"/>
      <c r="AW15" s="57">
        <v>282</v>
      </c>
      <c r="AX15" s="57">
        <v>2162</v>
      </c>
      <c r="AY15" s="57">
        <v>1416</v>
      </c>
      <c r="AZ15" s="57">
        <v>821</v>
      </c>
      <c r="BA15" s="57"/>
      <c r="BB15" s="57"/>
      <c r="BC15" s="57"/>
      <c r="BD15" s="57"/>
      <c r="BE15" s="57"/>
      <c r="BF15" s="57"/>
      <c r="BG15" s="57"/>
      <c r="BH15" s="57">
        <v>179</v>
      </c>
      <c r="BI15" s="57">
        <v>2043</v>
      </c>
      <c r="BJ15" s="57">
        <v>1585</v>
      </c>
      <c r="BK15" s="57">
        <v>306</v>
      </c>
      <c r="BL15" s="59">
        <v>986</v>
      </c>
      <c r="BM15" s="57">
        <v>800</v>
      </c>
      <c r="BN15" s="57"/>
      <c r="BO15" s="57"/>
      <c r="BP15" s="57"/>
      <c r="BQ15" s="57"/>
      <c r="BR15" s="57"/>
      <c r="BS15" s="57"/>
      <c r="BT15" s="60"/>
      <c r="BU15" s="60"/>
      <c r="BV15" s="60"/>
      <c r="BW15" s="60"/>
      <c r="BX15" s="60"/>
      <c r="BY15" s="61"/>
      <c r="BZ15" s="60"/>
      <c r="CA15" s="60"/>
      <c r="CB15" s="60"/>
      <c r="CC15" s="60"/>
      <c r="CD15" s="60"/>
      <c r="CE15" s="60"/>
      <c r="CF15" s="60"/>
      <c r="CG15" s="60"/>
      <c r="CH15" s="61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1235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4"/>
      <c r="DE15" s="1234"/>
      <c r="DF15" s="1235"/>
      <c r="DG15" s="1234"/>
      <c r="DH15" s="1234"/>
      <c r="DI15" s="60"/>
      <c r="DJ15" s="62">
        <f t="shared" si="3"/>
        <v>800</v>
      </c>
      <c r="DK15" s="63" t="str">
        <f t="shared" ref="DK15:DK63" si="11">IF(DQ15+DR15&gt;0,"j","")</f>
        <v/>
      </c>
      <c r="DL15" s="64">
        <f t="shared" si="5"/>
        <v>0</v>
      </c>
      <c r="DM15" s="65">
        <f t="shared" si="6"/>
        <v>13853</v>
      </c>
      <c r="DN15" s="66">
        <f t="shared" si="7"/>
        <v>12296</v>
      </c>
      <c r="DO15" s="67">
        <f t="shared" si="8"/>
        <v>5099</v>
      </c>
      <c r="DP15" s="67">
        <f t="shared" si="9"/>
        <v>800</v>
      </c>
      <c r="DQ15" s="67">
        <f t="shared" si="10"/>
        <v>0</v>
      </c>
      <c r="DR15" s="21"/>
      <c r="DU15" s="69"/>
    </row>
    <row r="16" spans="1:125" s="68" customFormat="1" ht="20" customHeight="1" x14ac:dyDescent="0.2">
      <c r="A16" s="1336" t="s">
        <v>137</v>
      </c>
      <c r="B16" s="1332">
        <v>11184</v>
      </c>
      <c r="C16" s="1261">
        <v>2</v>
      </c>
      <c r="D16" s="1330" t="s">
        <v>128</v>
      </c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5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6"/>
      <c r="AC16" s="57"/>
      <c r="AD16" s="57"/>
      <c r="AE16" s="57"/>
      <c r="AF16" s="57"/>
      <c r="AG16" s="57"/>
      <c r="AH16" s="57">
        <v>1026</v>
      </c>
      <c r="AI16" s="57"/>
      <c r="AJ16" s="57"/>
      <c r="AK16" s="57">
        <v>731</v>
      </c>
      <c r="AL16" s="57">
        <v>205</v>
      </c>
      <c r="AM16" s="57"/>
      <c r="AN16" s="58"/>
      <c r="AO16" s="57"/>
      <c r="AP16" s="57"/>
      <c r="AQ16" s="57">
        <v>219</v>
      </c>
      <c r="AR16" s="57">
        <v>580</v>
      </c>
      <c r="AS16" s="57">
        <v>1943</v>
      </c>
      <c r="AT16" s="57">
        <v>922</v>
      </c>
      <c r="AU16" s="57">
        <v>1288</v>
      </c>
      <c r="AV16" s="57">
        <v>1294</v>
      </c>
      <c r="AW16" s="57">
        <v>1572</v>
      </c>
      <c r="AX16" s="57">
        <v>103</v>
      </c>
      <c r="AY16" s="57"/>
      <c r="AZ16" s="57"/>
      <c r="BA16" s="57"/>
      <c r="BB16" s="57"/>
      <c r="BC16" s="57">
        <v>869</v>
      </c>
      <c r="BD16" s="57">
        <v>1037</v>
      </c>
      <c r="BE16" s="57">
        <v>1335</v>
      </c>
      <c r="BF16" s="57">
        <v>1430</v>
      </c>
      <c r="BG16" s="57">
        <v>1119</v>
      </c>
      <c r="BH16" s="57">
        <v>383</v>
      </c>
      <c r="BI16" s="57">
        <v>280</v>
      </c>
      <c r="BJ16" s="57">
        <v>295</v>
      </c>
      <c r="BK16" s="57"/>
      <c r="BL16" s="59"/>
      <c r="BM16" s="57"/>
      <c r="BN16" s="57"/>
      <c r="BO16" s="57"/>
      <c r="BP16" s="57"/>
      <c r="BQ16" s="57"/>
      <c r="BR16" s="57"/>
      <c r="BS16" s="57"/>
      <c r="BT16" s="60"/>
      <c r="BU16" s="60"/>
      <c r="BV16" s="60"/>
      <c r="BW16" s="60"/>
      <c r="BX16" s="60"/>
      <c r="BY16" s="61"/>
      <c r="BZ16" s="60"/>
      <c r="CA16" s="60"/>
      <c r="CB16" s="60"/>
      <c r="CC16" s="60"/>
      <c r="CD16" s="60"/>
      <c r="CE16" s="60"/>
      <c r="CF16" s="60"/>
      <c r="CG16" s="60"/>
      <c r="CH16" s="61"/>
      <c r="CI16" s="60"/>
      <c r="CJ16" s="60"/>
      <c r="CK16" s="60"/>
      <c r="CL16" s="60"/>
      <c r="CM16" s="60"/>
      <c r="CN16" s="60"/>
      <c r="CO16" s="60"/>
      <c r="CP16" s="60"/>
      <c r="CQ16" s="60"/>
      <c r="CR16" s="60">
        <v>890</v>
      </c>
      <c r="CS16" s="60">
        <v>3985</v>
      </c>
      <c r="CT16" s="1235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4"/>
      <c r="DE16" s="1234"/>
      <c r="DF16" s="1235"/>
      <c r="DG16" s="1234"/>
      <c r="DH16" s="1234"/>
      <c r="DI16" s="60"/>
      <c r="DJ16" s="62">
        <f t="shared" si="3"/>
        <v>0</v>
      </c>
      <c r="DK16" s="63" t="str">
        <f t="shared" si="11"/>
        <v>j</v>
      </c>
      <c r="DL16" s="64">
        <f t="shared" si="5"/>
        <v>0</v>
      </c>
      <c r="DM16" s="65">
        <f t="shared" si="6"/>
        <v>1962</v>
      </c>
      <c r="DN16" s="66">
        <f t="shared" si="7"/>
        <v>7921</v>
      </c>
      <c r="DO16" s="67">
        <f t="shared" si="8"/>
        <v>6748</v>
      </c>
      <c r="DP16" s="67">
        <f t="shared" si="9"/>
        <v>0</v>
      </c>
      <c r="DQ16" s="67">
        <f t="shared" ref="DQ16:DQ31" si="12">SUM(CH16:CS16)</f>
        <v>4875</v>
      </c>
      <c r="DR16" s="21"/>
      <c r="DU16" s="69"/>
    </row>
    <row r="17" spans="1:125" s="68" customFormat="1" ht="20" customHeight="1" x14ac:dyDescent="0.2">
      <c r="A17" s="1336" t="s">
        <v>138</v>
      </c>
      <c r="B17" s="1332">
        <v>11185</v>
      </c>
      <c r="C17" s="1261">
        <v>2</v>
      </c>
      <c r="D17" s="1330" t="s">
        <v>128</v>
      </c>
      <c r="E17" s="54"/>
      <c r="F17" s="54"/>
      <c r="G17" s="54">
        <v>634</v>
      </c>
      <c r="H17" s="54"/>
      <c r="I17" s="54"/>
      <c r="J17" s="54"/>
      <c r="K17" s="54"/>
      <c r="L17" s="54"/>
      <c r="M17" s="54"/>
      <c r="N17" s="54">
        <v>575</v>
      </c>
      <c r="O17" s="54">
        <v>520</v>
      </c>
      <c r="P17" s="55">
        <v>1729</v>
      </c>
      <c r="Q17" s="54">
        <v>90</v>
      </c>
      <c r="R17" s="54">
        <v>487</v>
      </c>
      <c r="S17" s="54">
        <v>5</v>
      </c>
      <c r="T17" s="54">
        <v>253</v>
      </c>
      <c r="U17" s="54">
        <v>264</v>
      </c>
      <c r="V17" s="54">
        <v>437</v>
      </c>
      <c r="W17" s="54">
        <v>199</v>
      </c>
      <c r="X17" s="54">
        <v>197</v>
      </c>
      <c r="Y17" s="54">
        <v>201</v>
      </c>
      <c r="Z17" s="54">
        <v>194</v>
      </c>
      <c r="AA17" s="54">
        <v>196</v>
      </c>
      <c r="AB17" s="56">
        <v>393</v>
      </c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8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>
        <v>68</v>
      </c>
      <c r="BH17" s="57"/>
      <c r="BI17" s="57"/>
      <c r="BJ17" s="57"/>
      <c r="BK17" s="57"/>
      <c r="BL17" s="59"/>
      <c r="BM17" s="57"/>
      <c r="BN17" s="57"/>
      <c r="BO17" s="57"/>
      <c r="BP17" s="57"/>
      <c r="BQ17" s="57"/>
      <c r="BR17" s="57"/>
      <c r="BS17" s="57"/>
      <c r="BT17" s="60"/>
      <c r="BU17" s="60"/>
      <c r="BV17" s="60"/>
      <c r="BW17" s="60"/>
      <c r="BX17" s="60"/>
      <c r="BY17" s="61"/>
      <c r="BZ17" s="60"/>
      <c r="CA17" s="60"/>
      <c r="CB17" s="60"/>
      <c r="CC17" s="60"/>
      <c r="CD17" s="60"/>
      <c r="CE17" s="60"/>
      <c r="CF17" s="60"/>
      <c r="CG17" s="60"/>
      <c r="CH17" s="61"/>
      <c r="CI17" s="60"/>
      <c r="CJ17" s="60"/>
      <c r="CK17" s="60"/>
      <c r="CL17" s="60"/>
      <c r="CM17" s="60"/>
      <c r="CN17" s="60"/>
      <c r="CO17" s="60"/>
      <c r="CP17" s="60"/>
      <c r="CQ17" s="60"/>
      <c r="CR17" s="60">
        <v>2118</v>
      </c>
      <c r="CS17" s="60"/>
      <c r="CT17" s="1235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4"/>
      <c r="DE17" s="1234"/>
      <c r="DF17" s="1235"/>
      <c r="DG17" s="1234"/>
      <c r="DH17" s="1234"/>
      <c r="DI17" s="60"/>
      <c r="DJ17" s="62">
        <f t="shared" si="3"/>
        <v>0</v>
      </c>
      <c r="DK17" s="63" t="str">
        <f t="shared" si="11"/>
        <v>j</v>
      </c>
      <c r="DL17" s="64">
        <f t="shared" si="5"/>
        <v>2916</v>
      </c>
      <c r="DM17" s="65">
        <f t="shared" si="6"/>
        <v>0</v>
      </c>
      <c r="DN17" s="66">
        <f t="shared" si="7"/>
        <v>0</v>
      </c>
      <c r="DO17" s="67">
        <f t="shared" si="8"/>
        <v>68</v>
      </c>
      <c r="DP17" s="67">
        <f t="shared" si="9"/>
        <v>0</v>
      </c>
      <c r="DQ17" s="67">
        <f t="shared" si="12"/>
        <v>2118</v>
      </c>
      <c r="DR17" s="21"/>
      <c r="DU17" s="69"/>
    </row>
    <row r="18" spans="1:125" s="68" customFormat="1" ht="20" customHeight="1" x14ac:dyDescent="0.2">
      <c r="A18" s="1336" t="s">
        <v>139</v>
      </c>
      <c r="B18" s="1332">
        <v>11186</v>
      </c>
      <c r="C18" s="1261">
        <v>2</v>
      </c>
      <c r="D18" s="1330" t="s">
        <v>128</v>
      </c>
      <c r="E18" s="54"/>
      <c r="F18" s="54"/>
      <c r="G18" s="54"/>
      <c r="H18" s="54"/>
      <c r="I18" s="54"/>
      <c r="J18" s="54"/>
      <c r="K18" s="54"/>
      <c r="L18" s="54"/>
      <c r="M18" s="54"/>
      <c r="N18" s="54">
        <v>20</v>
      </c>
      <c r="O18" s="54">
        <v>37</v>
      </c>
      <c r="P18" s="55">
        <v>57</v>
      </c>
      <c r="Q18" s="54"/>
      <c r="R18" s="54">
        <v>0</v>
      </c>
      <c r="S18" s="54"/>
      <c r="T18" s="54">
        <v>35</v>
      </c>
      <c r="U18" s="54"/>
      <c r="V18" s="54"/>
      <c r="W18" s="54"/>
      <c r="X18" s="54"/>
      <c r="Y18" s="54"/>
      <c r="Z18" s="54"/>
      <c r="AA18" s="54"/>
      <c r="AB18" s="56"/>
      <c r="AC18" s="57"/>
      <c r="AD18" s="57"/>
      <c r="AE18" s="57"/>
      <c r="AF18" s="57">
        <v>197</v>
      </c>
      <c r="AG18" s="57"/>
      <c r="AH18" s="57"/>
      <c r="AI18" s="57"/>
      <c r="AJ18" s="57"/>
      <c r="AK18" s="57"/>
      <c r="AL18" s="57"/>
      <c r="AM18" s="57"/>
      <c r="AN18" s="58"/>
      <c r="AO18" s="57"/>
      <c r="AP18" s="57"/>
      <c r="AQ18" s="57"/>
      <c r="AR18" s="57">
        <v>364</v>
      </c>
      <c r="AS18" s="57">
        <v>254</v>
      </c>
      <c r="AT18" s="57">
        <v>260</v>
      </c>
      <c r="AU18" s="57">
        <v>468</v>
      </c>
      <c r="AV18" s="57">
        <v>679</v>
      </c>
      <c r="AW18" s="57">
        <v>19</v>
      </c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>
        <v>18</v>
      </c>
      <c r="BK18" s="57">
        <v>56</v>
      </c>
      <c r="BL18" s="59">
        <v>92</v>
      </c>
      <c r="BM18" s="57"/>
      <c r="BN18" s="57"/>
      <c r="BO18" s="57"/>
      <c r="BP18" s="57"/>
      <c r="BQ18" s="57">
        <v>255</v>
      </c>
      <c r="BR18" s="57">
        <v>603</v>
      </c>
      <c r="BS18" s="57">
        <v>278</v>
      </c>
      <c r="BT18" s="60"/>
      <c r="BU18" s="60"/>
      <c r="BV18" s="60"/>
      <c r="BW18" s="60"/>
      <c r="BX18" s="60"/>
      <c r="BY18" s="61"/>
      <c r="BZ18" s="60"/>
      <c r="CA18" s="60"/>
      <c r="CB18" s="60"/>
      <c r="CC18" s="60"/>
      <c r="CD18" s="60"/>
      <c r="CE18" s="60"/>
      <c r="CF18" s="60"/>
      <c r="CG18" s="60"/>
      <c r="CH18" s="61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1235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4">
        <v>3000</v>
      </c>
      <c r="DE18" s="1234">
        <v>2000</v>
      </c>
      <c r="DF18" s="1235"/>
      <c r="DG18" s="1234"/>
      <c r="DH18" s="1234"/>
      <c r="DI18" s="60"/>
      <c r="DJ18" s="62">
        <f t="shared" si="3"/>
        <v>0</v>
      </c>
      <c r="DK18" s="63" t="str">
        <f t="shared" si="11"/>
        <v>j</v>
      </c>
      <c r="DL18" s="64">
        <f t="shared" si="5"/>
        <v>35</v>
      </c>
      <c r="DM18" s="65">
        <f t="shared" si="6"/>
        <v>197</v>
      </c>
      <c r="DN18" s="66">
        <f t="shared" si="7"/>
        <v>2044</v>
      </c>
      <c r="DO18" s="67">
        <f t="shared" si="8"/>
        <v>166</v>
      </c>
      <c r="DP18" s="67">
        <f t="shared" si="9"/>
        <v>1136</v>
      </c>
      <c r="DQ18" s="67">
        <f>SUM(CH18:DH18)</f>
        <v>5000</v>
      </c>
      <c r="DR18" s="21"/>
      <c r="DU18" s="69"/>
    </row>
    <row r="19" spans="1:125" s="74" customFormat="1" ht="20" customHeight="1" x14ac:dyDescent="0.2">
      <c r="A19" s="1337" t="s">
        <v>140</v>
      </c>
      <c r="B19" s="1333">
        <v>11178</v>
      </c>
      <c r="C19" s="1251">
        <v>1</v>
      </c>
      <c r="D19" s="1330" t="s">
        <v>124</v>
      </c>
      <c r="E19" s="54"/>
      <c r="F19" s="54"/>
      <c r="G19" s="54"/>
      <c r="H19" s="54"/>
      <c r="I19" s="54"/>
      <c r="J19" s="54"/>
      <c r="K19" s="54"/>
      <c r="L19" s="54"/>
      <c r="M19" s="54">
        <v>0</v>
      </c>
      <c r="N19" s="54"/>
      <c r="O19" s="54">
        <v>0</v>
      </c>
      <c r="P19" s="55"/>
      <c r="Q19" s="54">
        <v>0</v>
      </c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6"/>
      <c r="AC19" s="57">
        <v>36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8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>
        <v>115</v>
      </c>
      <c r="BH19" s="57"/>
      <c r="BI19" s="57">
        <v>65</v>
      </c>
      <c r="BJ19" s="57"/>
      <c r="BK19" s="57"/>
      <c r="BL19" s="59"/>
      <c r="BM19" s="57"/>
      <c r="BN19" s="57">
        <v>231</v>
      </c>
      <c r="BO19" s="57"/>
      <c r="BP19" s="57"/>
      <c r="BQ19" s="57">
        <v>96</v>
      </c>
      <c r="BR19" s="57"/>
      <c r="BS19" s="57"/>
      <c r="BT19" s="60"/>
      <c r="BU19" s="60"/>
      <c r="BV19" s="60"/>
      <c r="BW19" s="60"/>
      <c r="BX19" s="60"/>
      <c r="BY19" s="61"/>
      <c r="BZ19" s="60"/>
      <c r="CA19" s="60"/>
      <c r="CB19" s="60"/>
      <c r="CC19" s="60"/>
      <c r="CD19" s="60"/>
      <c r="CE19" s="60"/>
      <c r="CF19" s="60"/>
      <c r="CG19" s="60"/>
      <c r="CH19" s="61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1235"/>
      <c r="CU19" s="1234"/>
      <c r="CV19" s="1234"/>
      <c r="CW19" s="1234"/>
      <c r="CX19" s="1234"/>
      <c r="CY19" s="1234"/>
      <c r="CZ19" s="1234"/>
      <c r="DA19" s="1234"/>
      <c r="DB19" s="1234"/>
      <c r="DC19" s="1234"/>
      <c r="DD19" s="1234"/>
      <c r="DE19" s="1234"/>
      <c r="DF19" s="1235"/>
      <c r="DG19" s="1234"/>
      <c r="DH19" s="1234"/>
      <c r="DI19" s="60"/>
      <c r="DJ19" s="62">
        <f t="shared" si="3"/>
        <v>231</v>
      </c>
      <c r="DK19" s="63" t="str">
        <f t="shared" si="11"/>
        <v/>
      </c>
      <c r="DL19" s="64">
        <f t="shared" si="5"/>
        <v>0</v>
      </c>
      <c r="DM19" s="55">
        <f t="shared" si="6"/>
        <v>36</v>
      </c>
      <c r="DN19" s="76">
        <f t="shared" si="7"/>
        <v>0</v>
      </c>
      <c r="DO19" s="67">
        <f t="shared" si="8"/>
        <v>180</v>
      </c>
      <c r="DP19" s="67">
        <f t="shared" si="9"/>
        <v>327</v>
      </c>
      <c r="DQ19" s="67">
        <f t="shared" ref="DQ19:DQ25" si="13">SUM(CH19:CV19)</f>
        <v>0</v>
      </c>
      <c r="DR19" s="21"/>
      <c r="DU19" s="69"/>
    </row>
    <row r="20" spans="1:125" s="68" customFormat="1" ht="20" customHeight="1" x14ac:dyDescent="0.2">
      <c r="A20" s="1338" t="s">
        <v>141</v>
      </c>
      <c r="B20" s="1332">
        <v>11403</v>
      </c>
      <c r="C20" s="1261">
        <v>2</v>
      </c>
      <c r="D20" s="1330" t="s">
        <v>142</v>
      </c>
      <c r="E20" s="54">
        <v>374</v>
      </c>
      <c r="F20" s="54">
        <v>603</v>
      </c>
      <c r="G20" s="54">
        <v>366</v>
      </c>
      <c r="H20" s="54">
        <v>181</v>
      </c>
      <c r="I20" s="54">
        <v>478</v>
      </c>
      <c r="J20" s="54">
        <v>175</v>
      </c>
      <c r="K20" s="54">
        <v>356</v>
      </c>
      <c r="L20" s="54">
        <v>391</v>
      </c>
      <c r="M20" s="54">
        <v>488</v>
      </c>
      <c r="N20" s="54"/>
      <c r="O20" s="54">
        <v>942</v>
      </c>
      <c r="P20" s="55">
        <v>4662</v>
      </c>
      <c r="Q20" s="54"/>
      <c r="R20" s="54">
        <v>0</v>
      </c>
      <c r="S20" s="54"/>
      <c r="T20" s="54">
        <v>466</v>
      </c>
      <c r="U20" s="54"/>
      <c r="V20" s="54"/>
      <c r="W20" s="54">
        <v>871</v>
      </c>
      <c r="X20" s="54">
        <v>487</v>
      </c>
      <c r="Y20" s="54"/>
      <c r="Z20" s="54">
        <v>909</v>
      </c>
      <c r="AA20" s="54">
        <v>602</v>
      </c>
      <c r="AB20" s="56">
        <v>613</v>
      </c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6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71"/>
      <c r="BM20" s="54">
        <v>18</v>
      </c>
      <c r="BN20" s="54">
        <v>16</v>
      </c>
      <c r="BO20" s="54"/>
      <c r="BP20" s="54"/>
      <c r="BQ20" s="54"/>
      <c r="BR20" s="54">
        <v>34</v>
      </c>
      <c r="BS20" s="54">
        <v>2</v>
      </c>
      <c r="BT20" s="72"/>
      <c r="BU20" s="72"/>
      <c r="BV20" s="72"/>
      <c r="BW20" s="72"/>
      <c r="BX20" s="72"/>
      <c r="BY20" s="73"/>
      <c r="BZ20" s="72"/>
      <c r="CA20" s="72"/>
      <c r="CB20" s="72"/>
      <c r="CC20" s="72"/>
      <c r="CD20" s="72"/>
      <c r="CE20" s="72"/>
      <c r="CF20" s="72"/>
      <c r="CG20" s="72"/>
      <c r="CH20" s="73"/>
      <c r="CI20" s="72"/>
      <c r="CJ20" s="72"/>
      <c r="CK20" s="72"/>
      <c r="CL20" s="72"/>
      <c r="CM20" s="72"/>
      <c r="CN20" s="72"/>
      <c r="CO20" s="72"/>
      <c r="CP20" s="72"/>
      <c r="CS20" s="72"/>
      <c r="CT20" s="1238"/>
      <c r="CU20" s="1237"/>
      <c r="CV20" s="1237"/>
      <c r="CW20" s="1237"/>
      <c r="CX20" s="1237"/>
      <c r="CY20" s="1237"/>
      <c r="CZ20" s="1237"/>
      <c r="DA20" s="1237"/>
      <c r="DB20" s="1237"/>
      <c r="DC20" s="1237"/>
      <c r="DD20" s="1237"/>
      <c r="DE20" s="1237"/>
      <c r="DF20" s="1238"/>
      <c r="DG20" s="1237"/>
      <c r="DH20" s="1237"/>
      <c r="DI20" s="72"/>
      <c r="DJ20" s="75">
        <f t="shared" si="3"/>
        <v>34</v>
      </c>
      <c r="DK20" s="63" t="str">
        <f t="shared" si="11"/>
        <v/>
      </c>
      <c r="DL20" s="64">
        <f t="shared" si="5"/>
        <v>3948</v>
      </c>
      <c r="DM20" s="65">
        <f t="shared" si="6"/>
        <v>0</v>
      </c>
      <c r="DN20" s="66">
        <f t="shared" si="7"/>
        <v>0</v>
      </c>
      <c r="DO20" s="67">
        <f t="shared" si="8"/>
        <v>0</v>
      </c>
      <c r="DP20" s="67">
        <f t="shared" si="9"/>
        <v>70</v>
      </c>
      <c r="DQ20" s="67">
        <f t="shared" si="13"/>
        <v>0</v>
      </c>
      <c r="DR20" s="21"/>
      <c r="DU20" s="69"/>
    </row>
    <row r="21" spans="1:125" s="74" customFormat="1" ht="20" customHeight="1" x14ac:dyDescent="0.2">
      <c r="A21" s="1339" t="s">
        <v>143</v>
      </c>
      <c r="B21" s="1333">
        <v>11410</v>
      </c>
      <c r="C21" s="1251"/>
      <c r="D21" s="1330" t="s">
        <v>128</v>
      </c>
      <c r="E21" s="54"/>
      <c r="F21" s="54"/>
      <c r="G21" s="54"/>
      <c r="H21" s="54"/>
      <c r="I21" s="54"/>
      <c r="J21" s="54">
        <v>20</v>
      </c>
      <c r="K21" s="54"/>
      <c r="L21" s="54"/>
      <c r="M21" s="54">
        <v>128</v>
      </c>
      <c r="N21" s="54"/>
      <c r="O21" s="54">
        <v>0</v>
      </c>
      <c r="P21" s="55"/>
      <c r="Q21" s="54">
        <v>0</v>
      </c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6"/>
      <c r="AC21" s="57"/>
      <c r="AD21" s="57">
        <v>570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8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9"/>
      <c r="BM21" s="57"/>
      <c r="BN21" s="57"/>
      <c r="BO21" s="57">
        <v>298</v>
      </c>
      <c r="BP21" s="57">
        <v>7056</v>
      </c>
      <c r="BQ21" s="57">
        <v>2647</v>
      </c>
      <c r="BR21" s="57"/>
      <c r="BS21" s="57"/>
      <c r="BT21" s="60"/>
      <c r="BU21" s="60"/>
      <c r="BV21" s="60"/>
      <c r="BW21" s="60"/>
      <c r="BX21" s="60"/>
      <c r="BY21" s="61"/>
      <c r="BZ21" s="60"/>
      <c r="CA21" s="60"/>
      <c r="CB21" s="60"/>
      <c r="CC21" s="60"/>
      <c r="CD21" s="60"/>
      <c r="CE21" s="60"/>
      <c r="CF21" s="60"/>
      <c r="CG21" s="60"/>
      <c r="CH21" s="61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1235"/>
      <c r="CU21" s="1234"/>
      <c r="CV21" s="1234"/>
      <c r="CW21" s="1234"/>
      <c r="CX21" s="1234"/>
      <c r="CY21" s="1234"/>
      <c r="CZ21" s="1234"/>
      <c r="DA21" s="1234"/>
      <c r="DB21" s="1234"/>
      <c r="DC21" s="1234"/>
      <c r="DD21" s="1234"/>
      <c r="DE21" s="1234"/>
      <c r="DF21" s="1235"/>
      <c r="DG21" s="1234"/>
      <c r="DH21" s="1234"/>
      <c r="DI21" s="60"/>
      <c r="DJ21" s="62">
        <f t="shared" si="3"/>
        <v>298</v>
      </c>
      <c r="DK21" s="63" t="str">
        <f t="shared" si="11"/>
        <v/>
      </c>
      <c r="DL21" s="64">
        <f t="shared" si="5"/>
        <v>0</v>
      </c>
      <c r="DM21" s="55">
        <f t="shared" si="6"/>
        <v>570</v>
      </c>
      <c r="DN21" s="76">
        <f t="shared" si="7"/>
        <v>0</v>
      </c>
      <c r="DO21" s="67">
        <f t="shared" si="8"/>
        <v>0</v>
      </c>
      <c r="DP21" s="67">
        <f t="shared" si="9"/>
        <v>10001</v>
      </c>
      <c r="DQ21" s="67">
        <f t="shared" si="13"/>
        <v>0</v>
      </c>
      <c r="DR21" s="21"/>
      <c r="DU21" s="69"/>
    </row>
    <row r="22" spans="1:125" s="74" customFormat="1" ht="20" customHeight="1" x14ac:dyDescent="0.2">
      <c r="A22" s="1337" t="s">
        <v>144</v>
      </c>
      <c r="B22" s="1333">
        <v>11411</v>
      </c>
      <c r="C22" s="1251">
        <v>2</v>
      </c>
      <c r="D22" s="1330" t="s">
        <v>124</v>
      </c>
      <c r="E22" s="54"/>
      <c r="F22" s="54"/>
      <c r="G22" s="54"/>
      <c r="H22" s="54"/>
      <c r="I22" s="54"/>
      <c r="J22" s="54"/>
      <c r="K22" s="54"/>
      <c r="L22" s="54"/>
      <c r="M22" s="54">
        <v>2450</v>
      </c>
      <c r="N22" s="54"/>
      <c r="O22" s="54">
        <v>0</v>
      </c>
      <c r="P22" s="55"/>
      <c r="Q22" s="54">
        <v>0</v>
      </c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6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6">
        <v>332</v>
      </c>
      <c r="AO22" s="54"/>
      <c r="AP22" s="54"/>
      <c r="AQ22" s="54"/>
      <c r="AR22" s="54">
        <v>331</v>
      </c>
      <c r="AS22" s="54">
        <v>572</v>
      </c>
      <c r="AT22" s="54">
        <v>43</v>
      </c>
      <c r="AU22" s="54">
        <v>204</v>
      </c>
      <c r="AV22" s="54">
        <v>22</v>
      </c>
      <c r="AW22" s="54">
        <v>50</v>
      </c>
      <c r="AX22" s="54">
        <v>639</v>
      </c>
      <c r="AY22" s="54">
        <v>204</v>
      </c>
      <c r="AZ22" s="54">
        <v>200</v>
      </c>
      <c r="BA22" s="54">
        <v>56</v>
      </c>
      <c r="BB22" s="54">
        <v>330</v>
      </c>
      <c r="BC22" s="54"/>
      <c r="BD22" s="54"/>
      <c r="BE22" s="54"/>
      <c r="BF22" s="54"/>
      <c r="BG22" s="54"/>
      <c r="BH22" s="54"/>
      <c r="BI22" s="54"/>
      <c r="BJ22" s="54"/>
      <c r="BK22" s="54"/>
      <c r="BL22" s="71"/>
      <c r="BM22" s="54"/>
      <c r="BN22" s="54">
        <v>2083</v>
      </c>
      <c r="BO22" s="54">
        <v>2974</v>
      </c>
      <c r="BP22" s="54"/>
      <c r="BQ22" s="54"/>
      <c r="BR22" s="54">
        <v>1612</v>
      </c>
      <c r="BS22" s="54">
        <v>1855</v>
      </c>
      <c r="BT22" s="72"/>
      <c r="BU22" s="72"/>
      <c r="BV22" s="72"/>
      <c r="BW22" s="72"/>
      <c r="BX22" s="72"/>
      <c r="BY22" s="73"/>
      <c r="BZ22" s="72"/>
      <c r="CA22" s="72"/>
      <c r="CB22" s="72"/>
      <c r="CC22" s="72"/>
      <c r="CD22" s="72"/>
      <c r="CE22" s="72"/>
      <c r="CF22" s="72"/>
      <c r="CG22" s="72"/>
      <c r="CH22" s="73"/>
      <c r="CI22" s="72"/>
      <c r="CJ22" s="72"/>
      <c r="CK22" s="72"/>
      <c r="CL22" s="72"/>
      <c r="CM22" s="72">
        <v>2595</v>
      </c>
      <c r="CN22" s="72">
        <v>1321</v>
      </c>
      <c r="CO22" s="72">
        <v>935</v>
      </c>
      <c r="CP22" s="72"/>
      <c r="CQ22" s="72"/>
      <c r="CR22" s="72"/>
      <c r="CS22" s="72"/>
      <c r="CT22" s="1238"/>
      <c r="CU22" s="1237"/>
      <c r="CV22" s="1237">
        <v>2034</v>
      </c>
      <c r="CW22" s="1237">
        <v>2541</v>
      </c>
      <c r="CX22" s="1237">
        <v>3080</v>
      </c>
      <c r="CY22" s="1237">
        <v>2889</v>
      </c>
      <c r="CZ22" s="1237">
        <v>2411</v>
      </c>
      <c r="DA22" s="1237">
        <v>2839</v>
      </c>
      <c r="DB22" s="1237">
        <v>2649</v>
      </c>
      <c r="DC22" s="1237">
        <v>1989</v>
      </c>
      <c r="DD22" s="1237">
        <v>1600</v>
      </c>
      <c r="DE22" s="1237">
        <v>2000</v>
      </c>
      <c r="DF22" s="1238">
        <v>1915</v>
      </c>
      <c r="DG22" s="1237">
        <v>1961</v>
      </c>
      <c r="DH22" s="1237">
        <v>1928</v>
      </c>
      <c r="DI22" s="72"/>
      <c r="DJ22" s="75">
        <f t="shared" si="3"/>
        <v>5057</v>
      </c>
      <c r="DK22" s="63" t="str">
        <f t="shared" si="11"/>
        <v>j</v>
      </c>
      <c r="DL22" s="64">
        <f t="shared" si="5"/>
        <v>0</v>
      </c>
      <c r="DM22" s="55">
        <f t="shared" si="6"/>
        <v>332</v>
      </c>
      <c r="DN22" s="76">
        <f t="shared" si="7"/>
        <v>2265</v>
      </c>
      <c r="DO22" s="67">
        <f t="shared" si="8"/>
        <v>386</v>
      </c>
      <c r="DP22" s="67">
        <f t="shared" si="9"/>
        <v>8524</v>
      </c>
      <c r="DQ22" s="67">
        <f t="shared" si="13"/>
        <v>6885</v>
      </c>
      <c r="DR22" s="21"/>
      <c r="DU22" s="69"/>
    </row>
    <row r="23" spans="1:125" s="74" customFormat="1" ht="20" customHeight="1" x14ac:dyDescent="0.2">
      <c r="A23" s="1337" t="s">
        <v>145</v>
      </c>
      <c r="B23" s="1333">
        <v>11413</v>
      </c>
      <c r="C23" s="1251">
        <v>1</v>
      </c>
      <c r="D23" s="1330" t="s">
        <v>124</v>
      </c>
      <c r="E23" s="54"/>
      <c r="F23" s="54"/>
      <c r="G23" s="54"/>
      <c r="H23" s="54"/>
      <c r="I23" s="54"/>
      <c r="J23" s="54"/>
      <c r="K23" s="54"/>
      <c r="L23" s="54"/>
      <c r="M23" s="54">
        <v>0</v>
      </c>
      <c r="N23" s="54"/>
      <c r="O23" s="54">
        <v>0</v>
      </c>
      <c r="P23" s="55"/>
      <c r="Q23" s="54">
        <v>0</v>
      </c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6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>
        <v>476</v>
      </c>
      <c r="AN23" s="56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>
        <v>40</v>
      </c>
      <c r="BD23" s="54"/>
      <c r="BE23" s="54"/>
      <c r="BF23" s="54"/>
      <c r="BG23" s="54"/>
      <c r="BH23" s="54"/>
      <c r="BI23" s="54"/>
      <c r="BJ23" s="54"/>
      <c r="BK23" s="54"/>
      <c r="BL23" s="71"/>
      <c r="BM23" s="54">
        <v>323</v>
      </c>
      <c r="BN23" s="54">
        <v>1916</v>
      </c>
      <c r="BO23" s="54">
        <v>2042</v>
      </c>
      <c r="BP23" s="54">
        <v>1128</v>
      </c>
      <c r="BQ23" s="54">
        <v>52</v>
      </c>
      <c r="BR23" s="54">
        <v>232</v>
      </c>
      <c r="BS23" s="54">
        <v>832</v>
      </c>
      <c r="BT23" s="72"/>
      <c r="BU23" s="72"/>
      <c r="BV23" s="72"/>
      <c r="BW23" s="72"/>
      <c r="BX23" s="72"/>
      <c r="BY23" s="73"/>
      <c r="BZ23" s="72"/>
      <c r="CA23" s="72"/>
      <c r="CB23" s="72"/>
      <c r="CC23" s="72"/>
      <c r="CD23" s="72"/>
      <c r="CE23" s="72"/>
      <c r="CF23" s="72"/>
      <c r="CG23" s="72"/>
      <c r="CH23" s="73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1238"/>
      <c r="CU23" s="1237"/>
      <c r="CV23" s="1237"/>
      <c r="CW23" s="1237"/>
      <c r="CX23" s="1237"/>
      <c r="CY23" s="1237"/>
      <c r="CZ23" s="1237"/>
      <c r="DA23" s="1237"/>
      <c r="DB23" s="1237"/>
      <c r="DC23" s="1237"/>
      <c r="DD23" s="1237"/>
      <c r="DE23" s="1237"/>
      <c r="DF23" s="1238"/>
      <c r="DG23" s="1237"/>
      <c r="DH23" s="1237"/>
      <c r="DI23" s="72"/>
      <c r="DJ23" s="75">
        <f t="shared" si="3"/>
        <v>4281</v>
      </c>
      <c r="DK23" s="63" t="str">
        <f t="shared" si="11"/>
        <v/>
      </c>
      <c r="DL23" s="64">
        <f t="shared" si="5"/>
        <v>0</v>
      </c>
      <c r="DM23" s="55">
        <f t="shared" si="6"/>
        <v>476</v>
      </c>
      <c r="DN23" s="76">
        <f t="shared" si="7"/>
        <v>0</v>
      </c>
      <c r="DO23" s="67">
        <f t="shared" si="8"/>
        <v>40</v>
      </c>
      <c r="DP23" s="67">
        <f t="shared" si="9"/>
        <v>6525</v>
      </c>
      <c r="DQ23" s="67">
        <f t="shared" si="13"/>
        <v>0</v>
      </c>
      <c r="DR23" s="21"/>
      <c r="DU23" s="69"/>
    </row>
    <row r="24" spans="1:125" s="74" customFormat="1" ht="20" customHeight="1" x14ac:dyDescent="0.2">
      <c r="A24" s="1337" t="s">
        <v>146</v>
      </c>
      <c r="B24" s="1333">
        <v>11416</v>
      </c>
      <c r="C24" s="1251">
        <v>2</v>
      </c>
      <c r="D24" s="1330" t="s">
        <v>124</v>
      </c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5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6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6"/>
      <c r="AO24" s="54"/>
      <c r="AP24" s="54"/>
      <c r="AQ24" s="54"/>
      <c r="AR24" s="54"/>
      <c r="AS24" s="54"/>
      <c r="AT24" s="54">
        <v>0</v>
      </c>
      <c r="AU24" s="54"/>
      <c r="AV24" s="54">
        <v>287</v>
      </c>
      <c r="AW24" s="54"/>
      <c r="AX24" s="54"/>
      <c r="AY24" s="54">
        <v>333</v>
      </c>
      <c r="AZ24" s="54"/>
      <c r="BA24" s="54"/>
      <c r="BB24" s="54"/>
      <c r="BC24" s="54">
        <v>350</v>
      </c>
      <c r="BD24" s="54">
        <v>573</v>
      </c>
      <c r="BE24" s="54">
        <v>308</v>
      </c>
      <c r="BF24" s="54"/>
      <c r="BG24" s="54"/>
      <c r="BH24" s="54">
        <v>224</v>
      </c>
      <c r="BI24" s="54">
        <v>435</v>
      </c>
      <c r="BJ24" s="54">
        <v>312</v>
      </c>
      <c r="BK24" s="54"/>
      <c r="BL24" s="71">
        <v>751</v>
      </c>
      <c r="BM24" s="54"/>
      <c r="BN24" s="54"/>
      <c r="BO24" s="54"/>
      <c r="BP24" s="54">
        <v>42</v>
      </c>
      <c r="BQ24" s="54"/>
      <c r="BR24" s="54"/>
      <c r="BS24" s="54"/>
      <c r="BT24" s="72"/>
      <c r="BU24" s="72"/>
      <c r="BV24" s="72"/>
      <c r="BW24" s="72"/>
      <c r="BX24" s="72"/>
      <c r="BY24" s="73"/>
      <c r="BZ24" s="72"/>
      <c r="CA24" s="72"/>
      <c r="CB24" s="72"/>
      <c r="CC24" s="72"/>
      <c r="CD24" s="72"/>
      <c r="CE24" s="72"/>
      <c r="CF24" s="72"/>
      <c r="CG24" s="72"/>
      <c r="CH24" s="73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1238"/>
      <c r="CU24" s="1237"/>
      <c r="CV24" s="1237"/>
      <c r="CW24" s="1237"/>
      <c r="CX24" s="1237"/>
      <c r="CY24" s="1237"/>
      <c r="CZ24" s="1237"/>
      <c r="DA24" s="1237"/>
      <c r="DB24" s="1237"/>
      <c r="DC24" s="1237"/>
      <c r="DD24" s="1237"/>
      <c r="DE24" s="1237"/>
      <c r="DF24" s="1238"/>
      <c r="DG24" s="1237"/>
      <c r="DH24" s="1237"/>
      <c r="DI24" s="72"/>
      <c r="DJ24" s="75">
        <f t="shared" si="3"/>
        <v>0</v>
      </c>
      <c r="DK24" s="63" t="str">
        <f t="shared" si="11"/>
        <v/>
      </c>
      <c r="DL24" s="64">
        <f t="shared" si="5"/>
        <v>0</v>
      </c>
      <c r="DM24" s="55">
        <f t="shared" si="6"/>
        <v>0</v>
      </c>
      <c r="DN24" s="76">
        <f t="shared" si="7"/>
        <v>620</v>
      </c>
      <c r="DO24" s="67">
        <f t="shared" si="8"/>
        <v>2953</v>
      </c>
      <c r="DP24" s="67">
        <f t="shared" si="9"/>
        <v>42</v>
      </c>
      <c r="DQ24" s="67">
        <f t="shared" si="13"/>
        <v>0</v>
      </c>
      <c r="DR24" s="21"/>
      <c r="DU24" s="69"/>
    </row>
    <row r="25" spans="1:125" s="68" customFormat="1" ht="20" customHeight="1" x14ac:dyDescent="0.2">
      <c r="A25" s="1337" t="s">
        <v>147</v>
      </c>
      <c r="B25" s="1332">
        <v>11417</v>
      </c>
      <c r="C25" s="1261">
        <v>3</v>
      </c>
      <c r="D25" s="1330" t="s">
        <v>124</v>
      </c>
      <c r="E25" s="54"/>
      <c r="F25" s="54"/>
      <c r="G25" s="54"/>
      <c r="H25" s="54"/>
      <c r="I25" s="54"/>
      <c r="J25" s="54"/>
      <c r="K25" s="54"/>
      <c r="L25" s="54">
        <v>246</v>
      </c>
      <c r="M25" s="54">
        <v>2429</v>
      </c>
      <c r="N25" s="54"/>
      <c r="O25" s="54"/>
      <c r="P25" s="55">
        <v>2675</v>
      </c>
      <c r="Q25" s="54"/>
      <c r="R25" s="54">
        <v>0</v>
      </c>
      <c r="S25" s="54"/>
      <c r="T25" s="54">
        <v>0</v>
      </c>
      <c r="U25" s="54"/>
      <c r="V25" s="54"/>
      <c r="W25" s="54"/>
      <c r="X25" s="54">
        <v>478</v>
      </c>
      <c r="Y25" s="54">
        <v>28</v>
      </c>
      <c r="Z25" s="54">
        <v>282</v>
      </c>
      <c r="AA25" s="54">
        <v>323</v>
      </c>
      <c r="AB25" s="56">
        <v>2</v>
      </c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6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>
        <v>-284</v>
      </c>
      <c r="BA25" s="54">
        <v>292</v>
      </c>
      <c r="BB25" s="54">
        <v>526</v>
      </c>
      <c r="BC25" s="54">
        <v>177</v>
      </c>
      <c r="BD25" s="54">
        <v>188</v>
      </c>
      <c r="BE25" s="54">
        <v>253</v>
      </c>
      <c r="BF25" s="54">
        <v>365</v>
      </c>
      <c r="BG25" s="54"/>
      <c r="BH25" s="54"/>
      <c r="BI25" s="54"/>
      <c r="BJ25" s="54"/>
      <c r="BK25" s="54"/>
      <c r="BL25" s="71">
        <v>189</v>
      </c>
      <c r="BM25" s="54">
        <v>532</v>
      </c>
      <c r="BN25" s="54">
        <v>19</v>
      </c>
      <c r="BO25" s="54">
        <v>74</v>
      </c>
      <c r="BP25" s="54"/>
      <c r="BQ25" s="54"/>
      <c r="BR25" s="54"/>
      <c r="BS25" s="54"/>
      <c r="BT25" s="72"/>
      <c r="BU25" s="72"/>
      <c r="BV25" s="72"/>
      <c r="BW25" s="72"/>
      <c r="BX25" s="72"/>
      <c r="BY25" s="73"/>
      <c r="BZ25" s="72"/>
      <c r="CA25" s="72"/>
      <c r="CB25" s="72"/>
      <c r="CC25" s="72"/>
      <c r="CD25" s="72"/>
      <c r="CE25" s="72"/>
      <c r="CF25" s="72"/>
      <c r="CG25" s="72"/>
      <c r="CH25" s="73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1238"/>
      <c r="CU25" s="1237"/>
      <c r="CV25" s="1237"/>
      <c r="CW25" s="1237"/>
      <c r="CX25" s="1237"/>
      <c r="CY25" s="1237"/>
      <c r="CZ25" s="1237"/>
      <c r="DA25" s="1237"/>
      <c r="DB25" s="1237"/>
      <c r="DC25" s="1237"/>
      <c r="DD25" s="1237"/>
      <c r="DE25" s="1237"/>
      <c r="DF25" s="1238"/>
      <c r="DG25" s="1237"/>
      <c r="DH25" s="1237"/>
      <c r="DI25" s="72"/>
      <c r="DJ25" s="75">
        <f t="shared" si="3"/>
        <v>625</v>
      </c>
      <c r="DK25" s="63" t="str">
        <f t="shared" si="11"/>
        <v/>
      </c>
      <c r="DL25" s="64">
        <f t="shared" si="5"/>
        <v>1113</v>
      </c>
      <c r="DM25" s="65">
        <f t="shared" si="6"/>
        <v>0</v>
      </c>
      <c r="DN25" s="66">
        <f t="shared" si="7"/>
        <v>-284</v>
      </c>
      <c r="DO25" s="67">
        <f t="shared" si="8"/>
        <v>1990</v>
      </c>
      <c r="DP25" s="67">
        <f t="shared" si="9"/>
        <v>625</v>
      </c>
      <c r="DQ25" s="67">
        <f t="shared" si="13"/>
        <v>0</v>
      </c>
      <c r="DR25" s="21"/>
      <c r="DU25" s="69"/>
    </row>
    <row r="26" spans="1:125" s="74" customFormat="1" ht="20" customHeight="1" x14ac:dyDescent="0.2">
      <c r="A26" s="1340" t="s">
        <v>148</v>
      </c>
      <c r="B26" s="1333">
        <v>11180</v>
      </c>
      <c r="C26" s="1251"/>
      <c r="D26" s="1330" t="s">
        <v>124</v>
      </c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5">
        <v>406</v>
      </c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6"/>
      <c r="AC26" s="57">
        <v>184</v>
      </c>
      <c r="AD26" s="57">
        <v>239</v>
      </c>
      <c r="AE26" s="57">
        <v>300</v>
      </c>
      <c r="AF26" s="57">
        <v>101</v>
      </c>
      <c r="AG26" s="57">
        <v>336</v>
      </c>
      <c r="AH26" s="57">
        <v>131</v>
      </c>
      <c r="AI26" s="57">
        <v>181</v>
      </c>
      <c r="AJ26" s="57"/>
      <c r="AK26" s="57">
        <v>236</v>
      </c>
      <c r="AL26" s="57">
        <v>527</v>
      </c>
      <c r="AM26" s="57">
        <v>349</v>
      </c>
      <c r="AN26" s="58">
        <v>408</v>
      </c>
      <c r="AO26" s="57">
        <v>305</v>
      </c>
      <c r="AP26" s="57">
        <v>210</v>
      </c>
      <c r="AQ26" s="57">
        <v>451</v>
      </c>
      <c r="AR26" s="57">
        <v>216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9"/>
      <c r="BM26" s="57"/>
      <c r="BN26" s="57"/>
      <c r="BO26" s="57"/>
      <c r="BP26" s="57"/>
      <c r="BQ26" s="57"/>
      <c r="BR26" s="57"/>
      <c r="BS26" s="57"/>
      <c r="BT26" s="60"/>
      <c r="BU26" s="60"/>
      <c r="BV26" s="60"/>
      <c r="BW26" s="60"/>
      <c r="BX26" s="60"/>
      <c r="BY26" s="61"/>
      <c r="BZ26" s="60"/>
      <c r="CA26" s="60"/>
      <c r="CB26" s="60"/>
      <c r="CC26" s="60"/>
      <c r="CD26" s="60"/>
      <c r="CE26" s="60"/>
      <c r="CF26" s="60"/>
      <c r="CG26" s="60"/>
      <c r="CH26" s="61"/>
      <c r="CI26" s="60"/>
      <c r="CJ26" s="60"/>
      <c r="CK26" s="60"/>
      <c r="CL26" s="60"/>
      <c r="CM26" s="60"/>
      <c r="CN26" s="60"/>
      <c r="CO26" s="60"/>
      <c r="CP26" s="60"/>
      <c r="CQ26" s="60"/>
      <c r="CR26" s="60">
        <v>650</v>
      </c>
      <c r="CS26" s="60">
        <v>2006</v>
      </c>
      <c r="CT26" s="1235">
        <v>1816</v>
      </c>
      <c r="CU26" s="1234"/>
      <c r="CV26" s="1234"/>
      <c r="CW26" s="1234"/>
      <c r="CX26" s="1234"/>
      <c r="CY26" s="1234"/>
      <c r="CZ26" s="1234"/>
      <c r="DA26" s="1234"/>
      <c r="DB26" s="1234"/>
      <c r="DC26" s="1234"/>
      <c r="DD26" s="1234"/>
      <c r="DE26" s="1234"/>
      <c r="DF26" s="1235"/>
      <c r="DG26" s="1234"/>
      <c r="DH26" s="1234"/>
      <c r="DI26" s="60"/>
      <c r="DJ26" s="62">
        <f t="shared" si="3"/>
        <v>0</v>
      </c>
      <c r="DK26" s="63" t="str">
        <f t="shared" si="11"/>
        <v>j</v>
      </c>
      <c r="DL26" s="64">
        <f t="shared" si="5"/>
        <v>0</v>
      </c>
      <c r="DM26" s="55">
        <f t="shared" si="6"/>
        <v>2992</v>
      </c>
      <c r="DN26" s="76">
        <f t="shared" si="7"/>
        <v>1182</v>
      </c>
      <c r="DO26" s="67">
        <f t="shared" si="8"/>
        <v>0</v>
      </c>
      <c r="DP26" s="67">
        <f t="shared" si="9"/>
        <v>0</v>
      </c>
      <c r="DQ26" s="67">
        <f t="shared" si="12"/>
        <v>2656</v>
      </c>
      <c r="DR26" s="21"/>
      <c r="DU26" s="69"/>
    </row>
    <row r="27" spans="1:125" s="74" customFormat="1" ht="20" customHeight="1" x14ac:dyDescent="0.2">
      <c r="A27" s="1337" t="s">
        <v>149</v>
      </c>
      <c r="B27" s="1333">
        <v>11181</v>
      </c>
      <c r="C27" s="1251">
        <v>3</v>
      </c>
      <c r="D27" s="1330" t="s">
        <v>124</v>
      </c>
      <c r="E27" s="54"/>
      <c r="F27" s="54"/>
      <c r="G27" s="54"/>
      <c r="H27" s="54"/>
      <c r="I27" s="54">
        <v>272</v>
      </c>
      <c r="J27" s="54"/>
      <c r="K27" s="54"/>
      <c r="L27" s="54"/>
      <c r="M27" s="54"/>
      <c r="N27" s="54">
        <v>463</v>
      </c>
      <c r="O27" s="54"/>
      <c r="P27" s="55">
        <v>735</v>
      </c>
      <c r="Q27" s="54">
        <v>0</v>
      </c>
      <c r="R27" s="54">
        <v>519</v>
      </c>
      <c r="S27" s="54">
        <v>854</v>
      </c>
      <c r="T27" s="54"/>
      <c r="U27" s="54"/>
      <c r="V27" s="54"/>
      <c r="W27" s="54"/>
      <c r="X27" s="54"/>
      <c r="Y27" s="54"/>
      <c r="Z27" s="54"/>
      <c r="AA27" s="54"/>
      <c r="AB27" s="56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6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>
        <v>2171</v>
      </c>
      <c r="BA27" s="54">
        <v>2772</v>
      </c>
      <c r="BB27" s="54">
        <v>631</v>
      </c>
      <c r="BC27" s="54"/>
      <c r="BD27" s="54"/>
      <c r="BE27" s="54"/>
      <c r="BF27" s="54"/>
      <c r="BG27" s="54"/>
      <c r="BH27" s="54"/>
      <c r="BI27" s="54"/>
      <c r="BJ27" s="54"/>
      <c r="BK27" s="54"/>
      <c r="BL27" s="71"/>
      <c r="BM27" s="54"/>
      <c r="BN27" s="54"/>
      <c r="BO27" s="54"/>
      <c r="BP27" s="54"/>
      <c r="BQ27" s="54"/>
      <c r="BR27" s="54"/>
      <c r="BS27" s="54"/>
      <c r="BT27" s="72"/>
      <c r="BU27" s="72"/>
      <c r="BV27" s="72"/>
      <c r="BW27" s="72"/>
      <c r="BX27" s="72"/>
      <c r="BY27" s="73"/>
      <c r="BZ27" s="72"/>
      <c r="CA27" s="72"/>
      <c r="CB27" s="72"/>
      <c r="CC27" s="72"/>
      <c r="CD27" s="72"/>
      <c r="CE27" s="72"/>
      <c r="CF27" s="72"/>
      <c r="CG27" s="72"/>
      <c r="CH27" s="73"/>
      <c r="CI27" s="72"/>
      <c r="CJ27" s="72"/>
      <c r="CK27" s="72"/>
      <c r="CL27" s="72"/>
      <c r="CM27" s="72"/>
      <c r="CN27" s="72">
        <v>501</v>
      </c>
      <c r="CO27" s="72">
        <v>1474</v>
      </c>
      <c r="CP27" s="72">
        <v>1686</v>
      </c>
      <c r="CQ27" s="72">
        <v>901</v>
      </c>
      <c r="CR27" s="72"/>
      <c r="CS27" s="72"/>
      <c r="CT27" s="1238"/>
      <c r="CU27" s="1237">
        <v>1067</v>
      </c>
      <c r="CV27" s="1237">
        <v>250</v>
      </c>
      <c r="CW27" s="1237">
        <v>650</v>
      </c>
      <c r="CX27" s="1237">
        <v>100</v>
      </c>
      <c r="CY27" s="1237">
        <v>500</v>
      </c>
      <c r="CZ27" s="1237">
        <v>750</v>
      </c>
      <c r="DA27" s="1237">
        <v>500</v>
      </c>
      <c r="DB27" s="1237">
        <v>700</v>
      </c>
      <c r="DC27" s="1237">
        <v>900</v>
      </c>
      <c r="DD27" s="1237">
        <v>950</v>
      </c>
      <c r="DE27" s="1237">
        <v>950</v>
      </c>
      <c r="DF27" s="1238"/>
      <c r="DG27" s="1237">
        <v>750</v>
      </c>
      <c r="DH27" s="1237">
        <v>500</v>
      </c>
      <c r="DI27" s="72"/>
      <c r="DJ27" s="75">
        <f t="shared" si="3"/>
        <v>0</v>
      </c>
      <c r="DK27" s="63" t="str">
        <f t="shared" si="11"/>
        <v>j</v>
      </c>
      <c r="DL27" s="64">
        <f t="shared" si="5"/>
        <v>1373</v>
      </c>
      <c r="DM27" s="55">
        <f t="shared" si="6"/>
        <v>0</v>
      </c>
      <c r="DN27" s="76">
        <f t="shared" si="7"/>
        <v>2171</v>
      </c>
      <c r="DO27" s="67">
        <f t="shared" si="8"/>
        <v>3403</v>
      </c>
      <c r="DP27" s="67">
        <f t="shared" si="9"/>
        <v>0</v>
      </c>
      <c r="DQ27" s="67">
        <f t="shared" si="12"/>
        <v>4562</v>
      </c>
      <c r="DR27" s="21"/>
      <c r="DU27" s="69"/>
    </row>
    <row r="28" spans="1:125" s="77" customFormat="1" ht="20" customHeight="1" x14ac:dyDescent="0.2">
      <c r="A28" s="1338" t="s">
        <v>150</v>
      </c>
      <c r="B28" s="1341">
        <v>11438</v>
      </c>
      <c r="C28" s="1233">
        <v>1</v>
      </c>
      <c r="D28" s="1330" t="s">
        <v>142</v>
      </c>
      <c r="E28" s="54"/>
      <c r="F28" s="54"/>
      <c r="G28" s="54"/>
      <c r="H28" s="54"/>
      <c r="I28" s="54"/>
      <c r="J28" s="54"/>
      <c r="K28" s="54"/>
      <c r="L28" s="54"/>
      <c r="M28" s="54"/>
      <c r="N28" s="54">
        <v>1515</v>
      </c>
      <c r="O28" s="54">
        <v>784</v>
      </c>
      <c r="P28" s="55">
        <f>SUM(D28:O28)</f>
        <v>2299</v>
      </c>
      <c r="Q28" s="54"/>
      <c r="R28" s="54">
        <v>0</v>
      </c>
      <c r="S28" s="54"/>
      <c r="T28" s="54">
        <v>0</v>
      </c>
      <c r="U28" s="54"/>
      <c r="V28" s="54"/>
      <c r="W28" s="54"/>
      <c r="X28" s="54">
        <v>242</v>
      </c>
      <c r="Y28" s="54">
        <v>1698</v>
      </c>
      <c r="Z28" s="54">
        <v>1374</v>
      </c>
      <c r="AA28" s="54">
        <v>1134</v>
      </c>
      <c r="AB28" s="56">
        <v>587</v>
      </c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6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>
        <v>1534</v>
      </c>
      <c r="BH28" s="54"/>
      <c r="BI28" s="54">
        <v>799</v>
      </c>
      <c r="BJ28" s="54">
        <v>356</v>
      </c>
      <c r="BK28" s="54"/>
      <c r="BL28" s="71"/>
      <c r="BM28" s="54"/>
      <c r="BN28" s="54"/>
      <c r="BO28" s="54"/>
      <c r="BP28" s="54"/>
      <c r="BQ28" s="54"/>
      <c r="BR28" s="54"/>
      <c r="BS28" s="54"/>
      <c r="BT28" s="72"/>
      <c r="BU28" s="72"/>
      <c r="BV28" s="72"/>
      <c r="BW28" s="72"/>
      <c r="BX28" s="72"/>
      <c r="BY28" s="73"/>
      <c r="BZ28" s="72"/>
      <c r="CA28" s="72"/>
      <c r="CB28" s="72"/>
      <c r="CC28" s="72"/>
      <c r="CD28" s="72"/>
      <c r="CE28" s="72"/>
      <c r="CF28" s="72"/>
      <c r="CG28" s="72"/>
      <c r="CH28" s="73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1238"/>
      <c r="CU28" s="1435"/>
      <c r="CV28" s="1237"/>
      <c r="CW28" s="1237"/>
      <c r="CX28" s="1237"/>
      <c r="CY28" s="1237"/>
      <c r="CZ28" s="1237"/>
      <c r="DA28" s="1237"/>
      <c r="DB28" s="1237"/>
      <c r="DC28" s="1237"/>
      <c r="DD28" s="1237"/>
      <c r="DE28" s="1237"/>
      <c r="DF28" s="1238"/>
      <c r="DG28" s="1237"/>
      <c r="DH28" s="1237"/>
      <c r="DI28" s="72"/>
      <c r="DJ28" s="75">
        <f t="shared" si="3"/>
        <v>0</v>
      </c>
      <c r="DK28" s="63" t="str">
        <f t="shared" si="11"/>
        <v/>
      </c>
      <c r="DL28" s="64">
        <f t="shared" si="5"/>
        <v>5035</v>
      </c>
      <c r="DM28" s="65">
        <f t="shared" si="6"/>
        <v>0</v>
      </c>
      <c r="DN28" s="66">
        <f t="shared" si="7"/>
        <v>0</v>
      </c>
      <c r="DO28" s="67">
        <f t="shared" si="8"/>
        <v>2689</v>
      </c>
      <c r="DP28" s="67">
        <f t="shared" si="9"/>
        <v>0</v>
      </c>
      <c r="DQ28" s="67">
        <f t="shared" si="12"/>
        <v>0</v>
      </c>
      <c r="DR28" s="21"/>
      <c r="DU28" s="69"/>
    </row>
    <row r="29" spans="1:125" s="68" customFormat="1" ht="20" customHeight="1" x14ac:dyDescent="0.2">
      <c r="A29" s="1336" t="s">
        <v>151</v>
      </c>
      <c r="B29" s="1332">
        <v>11183</v>
      </c>
      <c r="C29" s="1261">
        <v>1</v>
      </c>
      <c r="D29" s="1330" t="s">
        <v>124</v>
      </c>
      <c r="E29" s="54"/>
      <c r="F29" s="54"/>
      <c r="G29" s="54"/>
      <c r="H29" s="54"/>
      <c r="I29" s="54"/>
      <c r="J29" s="54"/>
      <c r="K29" s="54"/>
      <c r="L29" s="54"/>
      <c r="M29" s="54"/>
      <c r="N29" s="54">
        <v>624</v>
      </c>
      <c r="O29" s="54">
        <v>377</v>
      </c>
      <c r="P29" s="55">
        <f>SUM(D29:O29)</f>
        <v>1001</v>
      </c>
      <c r="Q29" s="54">
        <v>516</v>
      </c>
      <c r="R29" s="54">
        <v>108</v>
      </c>
      <c r="S29" s="54">
        <v>1047</v>
      </c>
      <c r="T29" s="54">
        <v>303</v>
      </c>
      <c r="U29" s="54">
        <v>99</v>
      </c>
      <c r="V29" s="54">
        <v>807</v>
      </c>
      <c r="W29" s="54">
        <v>435</v>
      </c>
      <c r="X29" s="54">
        <v>275</v>
      </c>
      <c r="Y29" s="54"/>
      <c r="Z29" s="54">
        <v>492</v>
      </c>
      <c r="AA29" s="54">
        <v>264</v>
      </c>
      <c r="AB29" s="56">
        <v>881</v>
      </c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8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>
        <v>4</v>
      </c>
      <c r="BA29" s="57"/>
      <c r="BB29" s="57"/>
      <c r="BC29" s="57"/>
      <c r="BD29" s="57"/>
      <c r="BE29" s="57"/>
      <c r="BF29" s="57"/>
      <c r="BG29" s="57">
        <v>268</v>
      </c>
      <c r="BH29" s="57"/>
      <c r="BI29" s="57"/>
      <c r="BJ29" s="57"/>
      <c r="BK29" s="57"/>
      <c r="BL29" s="59"/>
      <c r="BM29" s="57"/>
      <c r="BN29" s="57"/>
      <c r="BO29" s="57"/>
      <c r="BP29" s="57"/>
      <c r="BQ29" s="57"/>
      <c r="BR29" s="57"/>
      <c r="BS29" s="57"/>
      <c r="BT29" s="60"/>
      <c r="BU29" s="60"/>
      <c r="BV29" s="60"/>
      <c r="BW29" s="60"/>
      <c r="BX29" s="60"/>
      <c r="BY29" s="61"/>
      <c r="BZ29" s="60"/>
      <c r="CA29" s="60"/>
      <c r="CB29" s="60"/>
      <c r="CC29" s="60"/>
      <c r="CD29" s="60"/>
      <c r="CE29" s="60"/>
      <c r="CF29" s="60"/>
      <c r="CG29" s="60"/>
      <c r="CH29" s="61"/>
      <c r="CI29" s="60"/>
      <c r="CJ29" s="60"/>
      <c r="CK29" s="60"/>
      <c r="CL29" s="60"/>
      <c r="CM29" s="60"/>
      <c r="CN29" s="60"/>
      <c r="CO29" s="60"/>
      <c r="CP29" s="60"/>
      <c r="CQ29" s="60">
        <v>737</v>
      </c>
      <c r="CR29" s="60">
        <v>1495</v>
      </c>
      <c r="CS29" s="60">
        <v>600</v>
      </c>
      <c r="CT29" s="1235"/>
      <c r="CU29" s="1234">
        <v>1284</v>
      </c>
      <c r="CV29" s="1234">
        <v>596</v>
      </c>
      <c r="CW29" s="1234"/>
      <c r="CX29" s="1234"/>
      <c r="CY29" s="1234"/>
      <c r="CZ29" s="1234"/>
      <c r="DA29" s="1234"/>
      <c r="DB29" s="1234"/>
      <c r="DC29" s="1234"/>
      <c r="DD29" s="1234"/>
      <c r="DE29" s="1234"/>
      <c r="DF29" s="1235">
        <v>1500</v>
      </c>
      <c r="DG29" s="1234">
        <v>500</v>
      </c>
      <c r="DH29" s="1234">
        <v>850</v>
      </c>
      <c r="DI29" s="60"/>
      <c r="DJ29" s="62">
        <f t="shared" si="3"/>
        <v>0</v>
      </c>
      <c r="DK29" s="63" t="str">
        <f t="shared" si="11"/>
        <v>j</v>
      </c>
      <c r="DL29" s="64">
        <f t="shared" si="5"/>
        <v>5227</v>
      </c>
      <c r="DM29" s="65">
        <f t="shared" si="6"/>
        <v>0</v>
      </c>
      <c r="DN29" s="66">
        <f t="shared" si="7"/>
        <v>4</v>
      </c>
      <c r="DO29" s="67">
        <f t="shared" si="8"/>
        <v>268</v>
      </c>
      <c r="DP29" s="67">
        <f t="shared" si="9"/>
        <v>0</v>
      </c>
      <c r="DQ29" s="67">
        <f t="shared" si="12"/>
        <v>2832</v>
      </c>
      <c r="DR29" s="21"/>
      <c r="DU29" s="69"/>
    </row>
    <row r="30" spans="1:125" s="78" customFormat="1" ht="20" customHeight="1" x14ac:dyDescent="0.2">
      <c r="A30" s="1337" t="s">
        <v>152</v>
      </c>
      <c r="B30" s="1333">
        <v>11444</v>
      </c>
      <c r="C30" s="1251">
        <v>1</v>
      </c>
      <c r="D30" s="1330" t="s">
        <v>124</v>
      </c>
      <c r="E30" s="54"/>
      <c r="F30" s="54"/>
      <c r="G30" s="54"/>
      <c r="H30" s="54">
        <v>370</v>
      </c>
      <c r="I30" s="54">
        <v>524</v>
      </c>
      <c r="J30" s="54"/>
      <c r="K30" s="54">
        <v>928</v>
      </c>
      <c r="L30" s="54"/>
      <c r="M30" s="54">
        <v>458</v>
      </c>
      <c r="N30" s="54"/>
      <c r="O30" s="54"/>
      <c r="P30" s="55">
        <f>SUM(D30:O30)</f>
        <v>2280</v>
      </c>
      <c r="Q30" s="54"/>
      <c r="R30" s="54">
        <v>0</v>
      </c>
      <c r="S30" s="54"/>
      <c r="T30" s="54">
        <v>0</v>
      </c>
      <c r="U30" s="54"/>
      <c r="V30" s="54"/>
      <c r="W30" s="54"/>
      <c r="X30" s="54"/>
      <c r="Y30" s="54"/>
      <c r="Z30" s="54"/>
      <c r="AA30" s="54"/>
      <c r="AB30" s="56"/>
      <c r="AC30" s="57"/>
      <c r="AD30" s="57">
        <v>382</v>
      </c>
      <c r="AE30" s="57">
        <v>335</v>
      </c>
      <c r="AF30" s="57">
        <v>285</v>
      </c>
      <c r="AG30" s="57">
        <v>375</v>
      </c>
      <c r="AH30" s="57">
        <v>1039</v>
      </c>
      <c r="AI30" s="57">
        <v>221</v>
      </c>
      <c r="AJ30" s="57"/>
      <c r="AK30" s="57"/>
      <c r="AL30" s="57">
        <v>494</v>
      </c>
      <c r="AM30" s="57"/>
      <c r="AN30" s="58">
        <v>524</v>
      </c>
      <c r="AO30" s="57"/>
      <c r="AP30" s="57">
        <v>484</v>
      </c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>
        <v>165</v>
      </c>
      <c r="BH30" s="57">
        <v>568</v>
      </c>
      <c r="BI30" s="57"/>
      <c r="BJ30" s="57"/>
      <c r="BK30" s="57"/>
      <c r="BL30" s="59"/>
      <c r="BM30" s="57"/>
      <c r="BN30" s="57"/>
      <c r="BO30" s="57"/>
      <c r="BP30" s="57"/>
      <c r="BQ30" s="57"/>
      <c r="BR30" s="57"/>
      <c r="BS30" s="57"/>
      <c r="BT30" s="60"/>
      <c r="BU30" s="60"/>
      <c r="BV30" s="60"/>
      <c r="BW30" s="60"/>
      <c r="BX30" s="60"/>
      <c r="BY30" s="61"/>
      <c r="BZ30" s="60"/>
      <c r="CA30" s="60"/>
      <c r="CB30" s="60"/>
      <c r="CC30" s="60"/>
      <c r="CD30" s="60"/>
      <c r="CE30" s="60"/>
      <c r="CF30" s="60"/>
      <c r="CG30" s="60"/>
      <c r="CH30" s="61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1235"/>
      <c r="CU30" s="1234"/>
      <c r="CV30" s="1234"/>
      <c r="CW30" s="1234"/>
      <c r="CX30" s="1234"/>
      <c r="CY30" s="1234"/>
      <c r="CZ30" s="1234"/>
      <c r="DA30" s="1234"/>
      <c r="DB30" s="1234"/>
      <c r="DC30" s="1234"/>
      <c r="DD30" s="1234"/>
      <c r="DE30" s="1234"/>
      <c r="DF30" s="1235"/>
      <c r="DG30" s="1234"/>
      <c r="DH30" s="1234"/>
      <c r="DI30" s="60"/>
      <c r="DJ30" s="62">
        <f t="shared" si="3"/>
        <v>0</v>
      </c>
      <c r="DK30" s="63" t="str">
        <f t="shared" si="11"/>
        <v/>
      </c>
      <c r="DL30" s="64">
        <f t="shared" si="5"/>
        <v>0</v>
      </c>
      <c r="DM30" s="55">
        <f t="shared" si="6"/>
        <v>3655</v>
      </c>
      <c r="DN30" s="76">
        <f t="shared" si="7"/>
        <v>484</v>
      </c>
      <c r="DO30" s="67">
        <f t="shared" si="8"/>
        <v>733</v>
      </c>
      <c r="DP30" s="67">
        <f t="shared" si="9"/>
        <v>0</v>
      </c>
      <c r="DQ30" s="67">
        <f t="shared" si="12"/>
        <v>0</v>
      </c>
      <c r="DR30" s="21"/>
      <c r="DU30" s="69"/>
    </row>
    <row r="31" spans="1:125" s="68" customFormat="1" ht="20" customHeight="1" x14ac:dyDescent="0.2">
      <c r="A31" s="1336" t="s">
        <v>153</v>
      </c>
      <c r="B31" s="1332">
        <v>11446</v>
      </c>
      <c r="C31" s="1261">
        <v>3</v>
      </c>
      <c r="D31" s="1330" t="s">
        <v>124</v>
      </c>
      <c r="E31" s="54"/>
      <c r="F31" s="54"/>
      <c r="G31" s="54"/>
      <c r="H31" s="54"/>
      <c r="I31" s="54">
        <v>495</v>
      </c>
      <c r="J31" s="54"/>
      <c r="K31" s="54">
        <v>909</v>
      </c>
      <c r="L31" s="54">
        <v>323</v>
      </c>
      <c r="M31" s="54">
        <v>573</v>
      </c>
      <c r="N31" s="54"/>
      <c r="O31" s="54"/>
      <c r="P31" s="55">
        <v>2300</v>
      </c>
      <c r="Q31" s="54">
        <v>0</v>
      </c>
      <c r="R31" s="54">
        <v>102</v>
      </c>
      <c r="S31" s="54"/>
      <c r="T31" s="54">
        <v>0</v>
      </c>
      <c r="U31" s="54"/>
      <c r="V31" s="54"/>
      <c r="W31" s="54"/>
      <c r="X31" s="54"/>
      <c r="Y31" s="54"/>
      <c r="Z31" s="54"/>
      <c r="AA31" s="54">
        <v>1138</v>
      </c>
      <c r="AB31" s="56">
        <v>338</v>
      </c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6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>
        <v>58</v>
      </c>
      <c r="AZ31" s="54"/>
      <c r="BA31" s="54"/>
      <c r="BB31" s="54"/>
      <c r="BC31" s="54"/>
      <c r="BD31" s="54">
        <v>38</v>
      </c>
      <c r="BE31" s="54"/>
      <c r="BF31" s="54"/>
      <c r="BG31" s="54"/>
      <c r="BH31" s="54"/>
      <c r="BI31" s="54"/>
      <c r="BJ31" s="54"/>
      <c r="BK31" s="54"/>
      <c r="BL31" s="71"/>
      <c r="BM31" s="54"/>
      <c r="BN31" s="54"/>
      <c r="BO31" s="54"/>
      <c r="BP31" s="54"/>
      <c r="BQ31" s="54"/>
      <c r="BR31" s="54"/>
      <c r="BS31" s="54"/>
      <c r="BT31" s="72"/>
      <c r="BU31" s="72"/>
      <c r="BV31" s="72"/>
      <c r="BW31" s="72"/>
      <c r="BX31" s="72"/>
      <c r="BY31" s="73"/>
      <c r="BZ31" s="72"/>
      <c r="CA31" s="72"/>
      <c r="CB31" s="72"/>
      <c r="CC31" s="72"/>
      <c r="CD31" s="72"/>
      <c r="CE31" s="72"/>
      <c r="CF31" s="72"/>
      <c r="CG31" s="72"/>
      <c r="CH31" s="73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1238"/>
      <c r="CU31" s="1237"/>
      <c r="CV31" s="1237"/>
      <c r="CW31" s="1237"/>
      <c r="CX31" s="1237"/>
      <c r="CY31" s="1237"/>
      <c r="CZ31" s="1237"/>
      <c r="DA31" s="1237"/>
      <c r="DB31" s="1237"/>
      <c r="DC31" s="1237"/>
      <c r="DD31" s="1237"/>
      <c r="DE31" s="1237"/>
      <c r="DF31" s="1238"/>
      <c r="DG31" s="1237"/>
      <c r="DH31" s="1237"/>
      <c r="DI31" s="72"/>
      <c r="DJ31" s="75">
        <f t="shared" si="3"/>
        <v>0</v>
      </c>
      <c r="DK31" s="63" t="str">
        <f t="shared" si="11"/>
        <v/>
      </c>
      <c r="DL31" s="64">
        <f t="shared" si="5"/>
        <v>1578</v>
      </c>
      <c r="DM31" s="65">
        <f t="shared" si="6"/>
        <v>0</v>
      </c>
      <c r="DN31" s="66">
        <f t="shared" si="7"/>
        <v>58</v>
      </c>
      <c r="DO31" s="67">
        <f t="shared" si="8"/>
        <v>38</v>
      </c>
      <c r="DP31" s="67">
        <f t="shared" si="9"/>
        <v>0</v>
      </c>
      <c r="DQ31" s="67">
        <f t="shared" si="12"/>
        <v>0</v>
      </c>
      <c r="DR31" s="21"/>
      <c r="DU31" s="69"/>
    </row>
    <row r="32" spans="1:125" s="68" customFormat="1" ht="20" customHeight="1" x14ac:dyDescent="0.2">
      <c r="A32" s="1338" t="s">
        <v>154</v>
      </c>
      <c r="B32" s="1332">
        <v>11451</v>
      </c>
      <c r="C32" s="1261"/>
      <c r="D32" s="1330" t="s">
        <v>142</v>
      </c>
      <c r="E32" s="54"/>
      <c r="F32" s="54"/>
      <c r="G32" s="54"/>
      <c r="H32" s="54"/>
      <c r="I32" s="54">
        <v>143</v>
      </c>
      <c r="J32" s="54">
        <v>1169</v>
      </c>
      <c r="K32" s="54">
        <v>74</v>
      </c>
      <c r="L32" s="54"/>
      <c r="M32" s="54"/>
      <c r="N32" s="54"/>
      <c r="O32" s="54"/>
      <c r="P32" s="55">
        <v>1386</v>
      </c>
      <c r="Q32" s="54">
        <v>0</v>
      </c>
      <c r="R32" s="54">
        <v>18</v>
      </c>
      <c r="S32" s="54"/>
      <c r="T32" s="54">
        <v>19</v>
      </c>
      <c r="U32" s="54"/>
      <c r="V32" s="54">
        <v>11</v>
      </c>
      <c r="W32" s="54"/>
      <c r="X32" s="54">
        <v>9</v>
      </c>
      <c r="Y32" s="54">
        <v>18</v>
      </c>
      <c r="Z32" s="54"/>
      <c r="AA32" s="54">
        <v>0</v>
      </c>
      <c r="AB32" s="56">
        <v>17</v>
      </c>
      <c r="AC32" s="57">
        <v>1778</v>
      </c>
      <c r="AD32" s="57">
        <v>286</v>
      </c>
      <c r="AE32" s="57">
        <v>974</v>
      </c>
      <c r="AF32" s="57"/>
      <c r="AG32" s="57">
        <v>1002</v>
      </c>
      <c r="AH32" s="57"/>
      <c r="AI32" s="57"/>
      <c r="AJ32" s="57"/>
      <c r="AK32" s="57"/>
      <c r="AL32" s="57"/>
      <c r="AM32" s="57"/>
      <c r="AN32" s="58"/>
      <c r="AO32" s="57">
        <v>503</v>
      </c>
      <c r="AP32" s="57">
        <v>500</v>
      </c>
      <c r="AQ32" s="57">
        <v>506</v>
      </c>
      <c r="AR32" s="57">
        <v>502</v>
      </c>
      <c r="AS32" s="57">
        <v>500</v>
      </c>
      <c r="AT32" s="57">
        <v>202</v>
      </c>
      <c r="AU32" s="57">
        <v>297</v>
      </c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9"/>
      <c r="BM32" s="57"/>
      <c r="BN32" s="57">
        <v>26</v>
      </c>
      <c r="BO32" s="57"/>
      <c r="BP32" s="57">
        <v>24</v>
      </c>
      <c r="BQ32" s="57"/>
      <c r="BR32" s="57"/>
      <c r="BS32" s="57"/>
      <c r="BT32" s="60"/>
      <c r="BU32" s="60"/>
      <c r="BV32" s="60"/>
      <c r="BW32" s="60"/>
      <c r="BX32" s="60"/>
      <c r="BY32" s="61"/>
      <c r="BZ32" s="60"/>
      <c r="CA32" s="60"/>
      <c r="CB32" s="60"/>
      <c r="CC32" s="60"/>
      <c r="CD32" s="60"/>
      <c r="CE32" s="60"/>
      <c r="CF32" s="60"/>
      <c r="CG32" s="60"/>
      <c r="CH32" s="61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1235"/>
      <c r="CU32" s="1234"/>
      <c r="CV32" s="1234"/>
      <c r="CW32" s="1234"/>
      <c r="CX32" s="1234"/>
      <c r="CY32" s="1234"/>
      <c r="CZ32" s="1234"/>
      <c r="DA32" s="1234"/>
      <c r="DB32" s="1234"/>
      <c r="DC32" s="1234"/>
      <c r="DD32" s="1234"/>
      <c r="DE32" s="1234"/>
      <c r="DF32" s="1235"/>
      <c r="DG32" s="1234"/>
      <c r="DH32" s="1234"/>
      <c r="DI32" s="60"/>
      <c r="DJ32" s="62">
        <f t="shared" si="3"/>
        <v>26</v>
      </c>
      <c r="DK32" s="63" t="str">
        <f t="shared" si="11"/>
        <v/>
      </c>
      <c r="DL32" s="64">
        <f t="shared" si="5"/>
        <v>92</v>
      </c>
      <c r="DM32" s="65">
        <f t="shared" si="6"/>
        <v>4040</v>
      </c>
      <c r="DN32" s="66">
        <f t="shared" si="7"/>
        <v>3010</v>
      </c>
      <c r="DO32" s="67">
        <f t="shared" si="8"/>
        <v>0</v>
      </c>
      <c r="DP32" s="67">
        <f t="shared" si="9"/>
        <v>50</v>
      </c>
      <c r="DQ32" s="67">
        <f>SUM(CH32:CV32)</f>
        <v>0</v>
      </c>
      <c r="DR32" s="21"/>
      <c r="DU32" s="69"/>
    </row>
    <row r="33" spans="1:125" s="74" customFormat="1" ht="20" customHeight="1" x14ac:dyDescent="0.2">
      <c r="A33" s="1340" t="s">
        <v>155</v>
      </c>
      <c r="B33" s="1333">
        <v>11456</v>
      </c>
      <c r="C33" s="1251"/>
      <c r="D33" s="1330" t="s">
        <v>142</v>
      </c>
      <c r="E33" s="54"/>
      <c r="F33" s="54"/>
      <c r="G33" s="54">
        <v>443</v>
      </c>
      <c r="H33" s="54"/>
      <c r="I33" s="54"/>
      <c r="J33" s="54"/>
      <c r="K33" s="54"/>
      <c r="L33" s="54"/>
      <c r="M33" s="54"/>
      <c r="N33" s="54"/>
      <c r="O33" s="54"/>
      <c r="P33" s="55">
        <v>443</v>
      </c>
      <c r="Q33" s="54"/>
      <c r="R33" s="54">
        <v>0</v>
      </c>
      <c r="S33" s="54"/>
      <c r="T33" s="54">
        <v>0</v>
      </c>
      <c r="U33" s="54"/>
      <c r="V33" s="54"/>
      <c r="W33" s="54"/>
      <c r="X33" s="54"/>
      <c r="Y33" s="54"/>
      <c r="Z33" s="54"/>
      <c r="AA33" s="54"/>
      <c r="AB33" s="56"/>
      <c r="AC33" s="57"/>
      <c r="AD33" s="57">
        <v>8</v>
      </c>
      <c r="AE33" s="57"/>
      <c r="AF33" s="57"/>
      <c r="AG33" s="57"/>
      <c r="AH33" s="57"/>
      <c r="AI33" s="57"/>
      <c r="AJ33" s="57"/>
      <c r="AK33" s="57"/>
      <c r="AL33" s="57"/>
      <c r="AM33" s="57"/>
      <c r="AN33" s="58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9"/>
      <c r="BM33" s="57">
        <v>418</v>
      </c>
      <c r="BN33" s="57">
        <v>313</v>
      </c>
      <c r="BO33" s="57">
        <v>202</v>
      </c>
      <c r="BP33" s="57">
        <v>339</v>
      </c>
      <c r="BQ33" s="57">
        <v>445</v>
      </c>
      <c r="BR33" s="57">
        <v>433</v>
      </c>
      <c r="BS33" s="57">
        <v>139</v>
      </c>
      <c r="BT33" s="60"/>
      <c r="BU33" s="60"/>
      <c r="BV33" s="60"/>
      <c r="BW33" s="60"/>
      <c r="BX33" s="60"/>
      <c r="BY33" s="61"/>
      <c r="BZ33" s="60"/>
      <c r="CA33" s="60"/>
      <c r="CB33" s="60"/>
      <c r="CC33" s="60"/>
      <c r="CD33" s="60"/>
      <c r="CE33" s="60"/>
      <c r="CF33" s="60"/>
      <c r="CG33" s="60"/>
      <c r="CH33" s="61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1235"/>
      <c r="CU33" s="1234"/>
      <c r="CV33" s="1234"/>
      <c r="CW33" s="1234"/>
      <c r="CX33" s="1234"/>
      <c r="CY33" s="1234"/>
      <c r="CZ33" s="1234"/>
      <c r="DA33" s="1234"/>
      <c r="DB33" s="1234"/>
      <c r="DC33" s="1234"/>
      <c r="DD33" s="1234"/>
      <c r="DE33" s="1234"/>
      <c r="DF33" s="1235"/>
      <c r="DG33" s="1234"/>
      <c r="DH33" s="1234"/>
      <c r="DI33" s="60"/>
      <c r="DJ33" s="62">
        <f t="shared" si="3"/>
        <v>933</v>
      </c>
      <c r="DK33" s="63" t="str">
        <f t="shared" si="11"/>
        <v/>
      </c>
      <c r="DL33" s="64">
        <f t="shared" si="5"/>
        <v>0</v>
      </c>
      <c r="DM33" s="55">
        <f t="shared" si="6"/>
        <v>8</v>
      </c>
      <c r="DN33" s="76">
        <f t="shared" si="7"/>
        <v>0</v>
      </c>
      <c r="DO33" s="67">
        <f t="shared" si="8"/>
        <v>0</v>
      </c>
      <c r="DP33" s="67">
        <f t="shared" si="9"/>
        <v>2289</v>
      </c>
      <c r="DQ33" s="67">
        <f>SUM(CH33:CV33)</f>
        <v>0</v>
      </c>
      <c r="DR33" s="21"/>
      <c r="DU33" s="69"/>
    </row>
    <row r="34" spans="1:125" s="74" customFormat="1" ht="20" customHeight="1" x14ac:dyDescent="0.2">
      <c r="A34" s="1337" t="s">
        <v>156</v>
      </c>
      <c r="B34" s="1333">
        <v>11457</v>
      </c>
      <c r="C34" s="1251">
        <v>2</v>
      </c>
      <c r="D34" s="1330" t="s">
        <v>124</v>
      </c>
      <c r="E34" s="54"/>
      <c r="F34" s="54"/>
      <c r="G34" s="54"/>
      <c r="H34" s="54"/>
      <c r="I34" s="54"/>
      <c r="J34" s="54"/>
      <c r="K34" s="54"/>
      <c r="L34" s="54"/>
      <c r="M34" s="54"/>
      <c r="N34" s="54">
        <v>38</v>
      </c>
      <c r="O34" s="54"/>
      <c r="P34" s="55">
        <v>38</v>
      </c>
      <c r="Q34" s="54"/>
      <c r="R34" s="54">
        <v>0</v>
      </c>
      <c r="S34" s="54"/>
      <c r="T34" s="54">
        <v>0</v>
      </c>
      <c r="U34" s="54"/>
      <c r="V34" s="54"/>
      <c r="W34" s="54"/>
      <c r="X34" s="54"/>
      <c r="Y34" s="54">
        <v>35</v>
      </c>
      <c r="Z34" s="54"/>
      <c r="AA34" s="54">
        <v>93</v>
      </c>
      <c r="AB34" s="56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6"/>
      <c r="AO34" s="54"/>
      <c r="AP34" s="54"/>
      <c r="AQ34" s="54"/>
      <c r="AR34" s="54"/>
      <c r="AS34" s="54"/>
      <c r="AT34" s="54">
        <v>16</v>
      </c>
      <c r="AU34" s="54">
        <v>71</v>
      </c>
      <c r="AV34" s="54">
        <v>8</v>
      </c>
      <c r="AW34" s="54">
        <v>6</v>
      </c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71"/>
      <c r="BM34" s="54"/>
      <c r="BN34" s="54">
        <v>242</v>
      </c>
      <c r="BO34" s="54">
        <v>217</v>
      </c>
      <c r="BP34" s="54">
        <v>230</v>
      </c>
      <c r="BQ34" s="54">
        <v>226</v>
      </c>
      <c r="BR34" s="54">
        <v>177</v>
      </c>
      <c r="BS34" s="54"/>
      <c r="BT34" s="72"/>
      <c r="BU34" s="72"/>
      <c r="BV34" s="72"/>
      <c r="BW34" s="72"/>
      <c r="BX34" s="72"/>
      <c r="BY34" s="73"/>
      <c r="BZ34" s="72"/>
      <c r="CA34" s="72"/>
      <c r="CB34" s="72"/>
      <c r="CC34" s="72"/>
      <c r="CD34" s="72"/>
      <c r="CE34" s="72"/>
      <c r="CF34" s="72"/>
      <c r="CG34" s="72"/>
      <c r="CH34" s="73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1238"/>
      <c r="CU34" s="1237"/>
      <c r="CV34" s="1237"/>
      <c r="CW34" s="1237"/>
      <c r="CX34" s="1237"/>
      <c r="CY34" s="1237"/>
      <c r="CZ34" s="1237"/>
      <c r="DA34" s="1237"/>
      <c r="DB34" s="1237"/>
      <c r="DC34" s="1237"/>
      <c r="DD34" s="1237"/>
      <c r="DE34" s="1237"/>
      <c r="DF34" s="1238"/>
      <c r="DG34" s="1237"/>
      <c r="DH34" s="1237"/>
      <c r="DI34" s="72"/>
      <c r="DJ34" s="75">
        <f t="shared" si="3"/>
        <v>459</v>
      </c>
      <c r="DK34" s="63" t="str">
        <f t="shared" si="11"/>
        <v/>
      </c>
      <c r="DL34" s="64">
        <f t="shared" si="5"/>
        <v>128</v>
      </c>
      <c r="DM34" s="55">
        <f t="shared" si="6"/>
        <v>0</v>
      </c>
      <c r="DN34" s="76">
        <f t="shared" si="7"/>
        <v>101</v>
      </c>
      <c r="DO34" s="67">
        <f t="shared" si="8"/>
        <v>0</v>
      </c>
      <c r="DP34" s="67">
        <f t="shared" si="9"/>
        <v>1092</v>
      </c>
      <c r="DQ34" s="67">
        <f>SUM(CH34:CV34)</f>
        <v>0</v>
      </c>
      <c r="DR34" s="21"/>
      <c r="DU34" s="69"/>
    </row>
    <row r="35" spans="1:125" s="68" customFormat="1" ht="20" customHeight="1" x14ac:dyDescent="0.2">
      <c r="A35" s="1336" t="s">
        <v>157</v>
      </c>
      <c r="B35" s="1332">
        <v>11461</v>
      </c>
      <c r="C35" s="1261"/>
      <c r="D35" s="1330" t="s">
        <v>124</v>
      </c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>
        <v>0</v>
      </c>
      <c r="Q35" s="54"/>
      <c r="R35" s="54">
        <v>0</v>
      </c>
      <c r="S35" s="54"/>
      <c r="T35" s="54">
        <v>0</v>
      </c>
      <c r="U35" s="54"/>
      <c r="V35" s="54"/>
      <c r="W35" s="54"/>
      <c r="X35" s="54"/>
      <c r="Y35" s="54"/>
      <c r="Z35" s="54"/>
      <c r="AA35" s="54"/>
      <c r="AB35" s="56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6"/>
      <c r="AO35" s="54"/>
      <c r="AP35" s="54"/>
      <c r="AQ35" s="54"/>
      <c r="AR35" s="54"/>
      <c r="AS35" s="54"/>
      <c r="AT35" s="54"/>
      <c r="AU35" s="54"/>
      <c r="AV35" s="54">
        <v>3</v>
      </c>
      <c r="AW35" s="54">
        <v>6</v>
      </c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71"/>
      <c r="BM35" s="54"/>
      <c r="BN35" s="54"/>
      <c r="BO35" s="54">
        <v>245</v>
      </c>
      <c r="BP35" s="54">
        <v>1042</v>
      </c>
      <c r="BQ35" s="54"/>
      <c r="BR35" s="54"/>
      <c r="BS35" s="54"/>
      <c r="BT35" s="72"/>
      <c r="BU35" s="72"/>
      <c r="BV35" s="72"/>
      <c r="BW35" s="72"/>
      <c r="BX35" s="72"/>
      <c r="BY35" s="73"/>
      <c r="BZ35" s="72"/>
      <c r="CA35" s="72"/>
      <c r="CB35" s="72"/>
      <c r="CC35" s="72"/>
      <c r="CD35" s="72"/>
      <c r="CE35" s="72"/>
      <c r="CF35" s="72"/>
      <c r="CG35" s="72"/>
      <c r="CH35" s="73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1238"/>
      <c r="CU35" s="1237"/>
      <c r="CV35" s="1237"/>
      <c r="CW35" s="1237"/>
      <c r="CX35" s="1237"/>
      <c r="CY35" s="1237"/>
      <c r="CZ35" s="1237"/>
      <c r="DA35" s="1237"/>
      <c r="DB35" s="1237"/>
      <c r="DC35" s="1237"/>
      <c r="DD35" s="1237"/>
      <c r="DE35" s="1237"/>
      <c r="DF35" s="1238"/>
      <c r="DG35" s="1237"/>
      <c r="DH35" s="1237"/>
      <c r="DI35" s="72"/>
      <c r="DJ35" s="75">
        <f t="shared" si="3"/>
        <v>245</v>
      </c>
      <c r="DK35" s="63" t="str">
        <f t="shared" si="11"/>
        <v/>
      </c>
      <c r="DL35" s="64">
        <f t="shared" si="5"/>
        <v>0</v>
      </c>
      <c r="DM35" s="65">
        <f t="shared" si="6"/>
        <v>0</v>
      </c>
      <c r="DN35" s="66">
        <f t="shared" si="7"/>
        <v>9</v>
      </c>
      <c r="DO35" s="67">
        <f t="shared" si="8"/>
        <v>0</v>
      </c>
      <c r="DP35" s="67">
        <f t="shared" si="9"/>
        <v>1287</v>
      </c>
      <c r="DQ35" s="67">
        <f>SUM(CH35:CV35)</f>
        <v>0</v>
      </c>
      <c r="DR35" s="21"/>
      <c r="DU35" s="69"/>
    </row>
    <row r="36" spans="1:125" s="68" customFormat="1" ht="20" customHeight="1" x14ac:dyDescent="0.2">
      <c r="A36" s="1337" t="s">
        <v>158</v>
      </c>
      <c r="B36" s="1332">
        <v>11462</v>
      </c>
      <c r="C36" s="1261"/>
      <c r="D36" s="1330" t="s">
        <v>124</v>
      </c>
      <c r="E36" s="54"/>
      <c r="F36" s="54"/>
      <c r="G36" s="54"/>
      <c r="H36" s="54"/>
      <c r="I36" s="54"/>
      <c r="J36" s="54"/>
      <c r="K36" s="54"/>
      <c r="L36" s="54"/>
      <c r="M36" s="54">
        <v>111</v>
      </c>
      <c r="N36" s="54"/>
      <c r="O36" s="54"/>
      <c r="P36" s="55">
        <v>111</v>
      </c>
      <c r="Q36" s="54"/>
      <c r="R36" s="54">
        <v>0</v>
      </c>
      <c r="S36" s="54"/>
      <c r="T36" s="54">
        <v>0</v>
      </c>
      <c r="U36" s="54"/>
      <c r="V36" s="54"/>
      <c r="W36" s="54"/>
      <c r="X36" s="54">
        <v>104</v>
      </c>
      <c r="Y36" s="54">
        <v>75</v>
      </c>
      <c r="Z36" s="54">
        <v>318</v>
      </c>
      <c r="AA36" s="54">
        <v>0</v>
      </c>
      <c r="AB36" s="56">
        <v>134</v>
      </c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8"/>
      <c r="AO36" s="57"/>
      <c r="AP36" s="57"/>
      <c r="AQ36" s="57">
        <v>903</v>
      </c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9"/>
      <c r="BM36" s="57"/>
      <c r="BN36" s="57"/>
      <c r="BO36" s="57">
        <v>298</v>
      </c>
      <c r="BP36" s="57"/>
      <c r="BQ36" s="57"/>
      <c r="BR36" s="57"/>
      <c r="BS36" s="57"/>
      <c r="BT36" s="60"/>
      <c r="BU36" s="60"/>
      <c r="BV36" s="60"/>
      <c r="BW36" s="60"/>
      <c r="BX36" s="60"/>
      <c r="BY36" s="61"/>
      <c r="BZ36" s="60"/>
      <c r="CA36" s="60"/>
      <c r="CB36" s="60"/>
      <c r="CC36" s="60"/>
      <c r="CD36" s="60"/>
      <c r="CE36" s="60"/>
      <c r="CF36" s="60"/>
      <c r="CG36" s="60"/>
      <c r="CH36" s="61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1235"/>
      <c r="CU36" s="1234"/>
      <c r="CV36" s="1234"/>
      <c r="CW36" s="1234"/>
      <c r="CX36" s="1234"/>
      <c r="CY36" s="1234"/>
      <c r="CZ36" s="1234"/>
      <c r="DA36" s="1234"/>
      <c r="DB36" s="1234"/>
      <c r="DC36" s="1234"/>
      <c r="DD36" s="1234"/>
      <c r="DE36" s="1234"/>
      <c r="DF36" s="1235"/>
      <c r="DG36" s="1234"/>
      <c r="DH36" s="1234"/>
      <c r="DI36" s="60"/>
      <c r="DJ36" s="62">
        <f t="shared" si="3"/>
        <v>298</v>
      </c>
      <c r="DK36" s="63" t="str">
        <f t="shared" si="11"/>
        <v/>
      </c>
      <c r="DL36" s="64">
        <f t="shared" si="5"/>
        <v>631</v>
      </c>
      <c r="DM36" s="65">
        <f t="shared" si="6"/>
        <v>0</v>
      </c>
      <c r="DN36" s="66">
        <f t="shared" si="7"/>
        <v>903</v>
      </c>
      <c r="DO36" s="67">
        <f t="shared" si="8"/>
        <v>0</v>
      </c>
      <c r="DP36" s="67">
        <f t="shared" si="9"/>
        <v>298</v>
      </c>
      <c r="DQ36" s="67">
        <f>SUM(CH36:CV36)</f>
        <v>0</v>
      </c>
      <c r="DR36" s="21"/>
      <c r="DU36" s="69"/>
    </row>
    <row r="37" spans="1:125" s="74" customFormat="1" ht="20" customHeight="1" x14ac:dyDescent="0.2">
      <c r="A37" s="1336" t="s">
        <v>159</v>
      </c>
      <c r="B37" s="1333">
        <v>11463</v>
      </c>
      <c r="C37" s="1251">
        <v>1</v>
      </c>
      <c r="D37" s="1330" t="s">
        <v>124</v>
      </c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5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6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8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>
        <v>202</v>
      </c>
      <c r="BE37" s="57">
        <v>1692</v>
      </c>
      <c r="BF37" s="57">
        <v>1595</v>
      </c>
      <c r="BG37" s="57">
        <v>755</v>
      </c>
      <c r="BH37" s="57">
        <v>1696</v>
      </c>
      <c r="BI37" s="57">
        <v>180</v>
      </c>
      <c r="BJ37" s="57"/>
      <c r="BK37" s="57"/>
      <c r="BL37" s="59"/>
      <c r="BM37" s="57"/>
      <c r="BN37" s="57"/>
      <c r="BO37" s="57"/>
      <c r="BP37" s="57"/>
      <c r="BQ37" s="57"/>
      <c r="BR37" s="57"/>
      <c r="BS37" s="57"/>
      <c r="BT37" s="60"/>
      <c r="BU37" s="60"/>
      <c r="BV37" s="60"/>
      <c r="BW37" s="60"/>
      <c r="BX37" s="60"/>
      <c r="BY37" s="61"/>
      <c r="BZ37" s="60"/>
      <c r="CA37" s="60"/>
      <c r="CB37" s="60"/>
      <c r="CC37" s="60"/>
      <c r="CD37" s="60"/>
      <c r="CE37" s="60"/>
      <c r="CF37" s="60"/>
      <c r="CG37" s="60"/>
      <c r="CH37" s="61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1235"/>
      <c r="CU37" s="1234"/>
      <c r="CV37" s="1234"/>
      <c r="CW37" s="1234"/>
      <c r="CX37" s="1234"/>
      <c r="CY37" s="1234"/>
      <c r="CZ37" s="1234"/>
      <c r="DA37" s="1234"/>
      <c r="DB37" s="1234"/>
      <c r="DC37" s="1234"/>
      <c r="DD37" s="1234"/>
      <c r="DE37" s="1234"/>
      <c r="DF37" s="1235"/>
      <c r="DG37" s="1234"/>
      <c r="DH37" s="1234"/>
      <c r="DI37" s="60"/>
      <c r="DJ37" s="62">
        <f t="shared" si="3"/>
        <v>0</v>
      </c>
      <c r="DK37" s="63" t="str">
        <f t="shared" si="11"/>
        <v/>
      </c>
      <c r="DL37" s="64">
        <f t="shared" si="5"/>
        <v>0</v>
      </c>
      <c r="DM37" s="55">
        <f t="shared" si="6"/>
        <v>0</v>
      </c>
      <c r="DN37" s="76">
        <f t="shared" si="7"/>
        <v>0</v>
      </c>
      <c r="DO37" s="67">
        <f t="shared" si="8"/>
        <v>6120</v>
      </c>
      <c r="DP37" s="67">
        <f t="shared" si="9"/>
        <v>0</v>
      </c>
      <c r="DQ37" s="67">
        <f t="shared" ref="DQ37:DQ63" si="14">SUM(CH37:CS37)</f>
        <v>0</v>
      </c>
      <c r="DR37" s="21"/>
      <c r="DU37" s="69"/>
    </row>
    <row r="38" spans="1:125" s="74" customFormat="1" ht="20" customHeight="1" x14ac:dyDescent="0.2">
      <c r="A38" s="1340" t="s">
        <v>160</v>
      </c>
      <c r="B38" s="1333">
        <v>11464</v>
      </c>
      <c r="C38" s="1251">
        <v>1</v>
      </c>
      <c r="D38" s="1330" t="s">
        <v>142</v>
      </c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5">
        <v>0</v>
      </c>
      <c r="Q38" s="54"/>
      <c r="R38" s="54">
        <v>0</v>
      </c>
      <c r="S38" s="54"/>
      <c r="T38" s="54">
        <v>0</v>
      </c>
      <c r="U38" s="54"/>
      <c r="V38" s="54"/>
      <c r="W38" s="54"/>
      <c r="X38" s="54"/>
      <c r="Y38" s="54"/>
      <c r="Z38" s="54"/>
      <c r="AA38" s="54"/>
      <c r="AB38" s="56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6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71"/>
      <c r="BM38" s="54"/>
      <c r="BN38" s="54"/>
      <c r="BO38" s="54"/>
      <c r="BP38" s="54"/>
      <c r="BQ38" s="54"/>
      <c r="BR38" s="54"/>
      <c r="BS38" s="54">
        <v>56</v>
      </c>
      <c r="BT38" s="72"/>
      <c r="BU38" s="72"/>
      <c r="BV38" s="72"/>
      <c r="BW38" s="72"/>
      <c r="BX38" s="72"/>
      <c r="BY38" s="73"/>
      <c r="BZ38" s="72"/>
      <c r="CA38" s="72"/>
      <c r="CB38" s="72"/>
      <c r="CC38" s="72"/>
      <c r="CD38" s="72"/>
      <c r="CE38" s="72"/>
      <c r="CF38" s="72"/>
      <c r="CG38" s="72"/>
      <c r="CH38" s="73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1238"/>
      <c r="CU38" s="1237"/>
      <c r="CV38" s="1237"/>
      <c r="CW38" s="1237"/>
      <c r="CX38" s="1237"/>
      <c r="CY38" s="1237"/>
      <c r="CZ38" s="1237"/>
      <c r="DA38" s="1237"/>
      <c r="DB38" s="1237"/>
      <c r="DC38" s="1237"/>
      <c r="DD38" s="1237"/>
      <c r="DE38" s="1237"/>
      <c r="DF38" s="1238"/>
      <c r="DG38" s="1237"/>
      <c r="DH38" s="1237"/>
      <c r="DI38" s="72"/>
      <c r="DJ38" s="75">
        <f t="shared" si="3"/>
        <v>0</v>
      </c>
      <c r="DK38" s="63" t="str">
        <f t="shared" si="11"/>
        <v/>
      </c>
      <c r="DL38" s="64">
        <f t="shared" si="5"/>
        <v>0</v>
      </c>
      <c r="DM38" s="55">
        <f t="shared" si="6"/>
        <v>0</v>
      </c>
      <c r="DN38" s="76">
        <f t="shared" si="7"/>
        <v>0</v>
      </c>
      <c r="DO38" s="67">
        <f t="shared" si="8"/>
        <v>0</v>
      </c>
      <c r="DP38" s="67">
        <f t="shared" si="9"/>
        <v>56</v>
      </c>
      <c r="DQ38" s="67">
        <f>SUM(CH38:CV38)</f>
        <v>0</v>
      </c>
      <c r="DR38" s="21"/>
      <c r="DU38" s="69"/>
    </row>
    <row r="39" spans="1:125" s="68" customFormat="1" ht="20" customHeight="1" x14ac:dyDescent="0.2">
      <c r="A39" s="1338" t="s">
        <v>161</v>
      </c>
      <c r="B39" s="1332">
        <v>11469</v>
      </c>
      <c r="C39" s="1261"/>
      <c r="D39" s="1330" t="s">
        <v>142</v>
      </c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5">
        <v>0</v>
      </c>
      <c r="Q39" s="54"/>
      <c r="R39" s="54">
        <v>54</v>
      </c>
      <c r="S39" s="54"/>
      <c r="T39" s="54">
        <v>0</v>
      </c>
      <c r="U39" s="54"/>
      <c r="V39" s="54"/>
      <c r="W39" s="54"/>
      <c r="X39" s="54"/>
      <c r="Y39" s="54">
        <v>35</v>
      </c>
      <c r="Z39" s="54"/>
      <c r="AA39" s="54">
        <v>0</v>
      </c>
      <c r="AB39" s="56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6"/>
      <c r="AO39" s="54"/>
      <c r="AP39" s="54"/>
      <c r="AQ39" s="54"/>
      <c r="AR39" s="54"/>
      <c r="AS39" s="54"/>
      <c r="AT39" s="54"/>
      <c r="AU39" s="54"/>
      <c r="AV39" s="54"/>
      <c r="AW39" s="54"/>
      <c r="AX39" s="54">
        <v>47</v>
      </c>
      <c r="AY39" s="54">
        <v>180</v>
      </c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71"/>
      <c r="BM39" s="54">
        <v>49</v>
      </c>
      <c r="BN39" s="54">
        <v>23</v>
      </c>
      <c r="BO39" s="54">
        <v>25</v>
      </c>
      <c r="BP39" s="54">
        <v>33</v>
      </c>
      <c r="BQ39" s="54">
        <v>62</v>
      </c>
      <c r="BR39" s="54">
        <v>73</v>
      </c>
      <c r="BS39" s="54">
        <v>44</v>
      </c>
      <c r="BT39" s="72"/>
      <c r="BU39" s="72"/>
      <c r="BV39" s="72"/>
      <c r="BW39" s="72"/>
      <c r="BX39" s="72"/>
      <c r="BY39" s="73"/>
      <c r="BZ39" s="72"/>
      <c r="CA39" s="72"/>
      <c r="CB39" s="72"/>
      <c r="CC39" s="72"/>
      <c r="CD39" s="72"/>
      <c r="CE39" s="72"/>
      <c r="CF39" s="72"/>
      <c r="CG39" s="72"/>
      <c r="CH39" s="73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1238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7"/>
      <c r="DE39" s="1237"/>
      <c r="DF39" s="1238"/>
      <c r="DG39" s="1237"/>
      <c r="DH39" s="1237"/>
      <c r="DI39" s="72"/>
      <c r="DJ39" s="75">
        <f t="shared" si="3"/>
        <v>97</v>
      </c>
      <c r="DK39" s="63" t="str">
        <f t="shared" si="11"/>
        <v/>
      </c>
      <c r="DL39" s="64">
        <f t="shared" si="5"/>
        <v>89</v>
      </c>
      <c r="DM39" s="65">
        <f t="shared" si="6"/>
        <v>0</v>
      </c>
      <c r="DN39" s="66">
        <f t="shared" si="7"/>
        <v>227</v>
      </c>
      <c r="DO39" s="67">
        <f t="shared" si="8"/>
        <v>0</v>
      </c>
      <c r="DP39" s="67">
        <f t="shared" si="9"/>
        <v>309</v>
      </c>
      <c r="DQ39" s="67">
        <f>SUM(CH39:CV39)</f>
        <v>0</v>
      </c>
      <c r="DR39" s="21"/>
      <c r="DU39" s="69"/>
    </row>
    <row r="40" spans="1:125" s="68" customFormat="1" ht="20" customHeight="1" x14ac:dyDescent="0.2">
      <c r="A40" s="1337" t="s">
        <v>162</v>
      </c>
      <c r="B40" s="1332">
        <v>11470</v>
      </c>
      <c r="C40" s="1261">
        <v>3</v>
      </c>
      <c r="D40" s="1330" t="s">
        <v>124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5">
        <v>0</v>
      </c>
      <c r="Q40" s="54">
        <v>0</v>
      </c>
      <c r="R40" s="54">
        <v>20</v>
      </c>
      <c r="S40" s="54"/>
      <c r="T40" s="54">
        <v>0</v>
      </c>
      <c r="U40" s="54">
        <v>39</v>
      </c>
      <c r="V40" s="54">
        <v>39</v>
      </c>
      <c r="W40" s="54"/>
      <c r="X40" s="54">
        <v>39</v>
      </c>
      <c r="Y40" s="54">
        <v>39</v>
      </c>
      <c r="Z40" s="54">
        <v>39</v>
      </c>
      <c r="AA40" s="54">
        <v>0</v>
      </c>
      <c r="AB40" s="56">
        <v>38</v>
      </c>
      <c r="AC40" s="57">
        <v>33</v>
      </c>
      <c r="AD40" s="57"/>
      <c r="AE40" s="57">
        <v>1</v>
      </c>
      <c r="AF40" s="57"/>
      <c r="AG40" s="57"/>
      <c r="AH40" s="57"/>
      <c r="AI40" s="57"/>
      <c r="AJ40" s="57"/>
      <c r="AK40" s="57"/>
      <c r="AL40" s="57"/>
      <c r="AM40" s="57"/>
      <c r="AN40" s="58"/>
      <c r="AO40" s="57"/>
      <c r="AP40" s="57"/>
      <c r="AQ40" s="57"/>
      <c r="AR40" s="57"/>
      <c r="AS40" s="57">
        <v>1585</v>
      </c>
      <c r="AT40" s="57"/>
      <c r="AU40" s="57"/>
      <c r="AV40" s="57">
        <v>554</v>
      </c>
      <c r="AW40" s="57">
        <v>463</v>
      </c>
      <c r="AX40" s="57">
        <v>378</v>
      </c>
      <c r="AY40" s="57">
        <v>885</v>
      </c>
      <c r="AZ40" s="57">
        <v>353</v>
      </c>
      <c r="BA40" s="57">
        <v>527</v>
      </c>
      <c r="BB40" s="57">
        <v>357</v>
      </c>
      <c r="BC40" s="57"/>
      <c r="BD40" s="57">
        <v>917</v>
      </c>
      <c r="BE40" s="57"/>
      <c r="BF40" s="57"/>
      <c r="BG40" s="57"/>
      <c r="BH40" s="57"/>
      <c r="BI40" s="57"/>
      <c r="BJ40" s="57"/>
      <c r="BK40" s="57">
        <v>419</v>
      </c>
      <c r="BL40" s="59">
        <v>682</v>
      </c>
      <c r="BM40" s="57"/>
      <c r="BN40" s="57"/>
      <c r="BO40" s="57"/>
      <c r="BP40" s="57"/>
      <c r="BQ40" s="57"/>
      <c r="BR40" s="57"/>
      <c r="BS40" s="57"/>
      <c r="BT40" s="60"/>
      <c r="BU40" s="60"/>
      <c r="BV40" s="60"/>
      <c r="BW40" s="60"/>
      <c r="BX40" s="60"/>
      <c r="BY40" s="61"/>
      <c r="BZ40" s="60"/>
      <c r="CA40" s="60"/>
      <c r="CB40" s="60"/>
      <c r="CC40" s="60"/>
      <c r="CD40" s="60"/>
      <c r="CE40" s="60"/>
      <c r="CF40" s="60"/>
      <c r="CG40" s="60"/>
      <c r="CH40" s="61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1235"/>
      <c r="CU40" s="1234"/>
      <c r="CV40" s="1234"/>
      <c r="CW40" s="1234"/>
      <c r="CX40" s="1234"/>
      <c r="CY40" s="1234"/>
      <c r="CZ40" s="1234"/>
      <c r="DA40" s="1234"/>
      <c r="DB40" s="1234"/>
      <c r="DC40" s="1234"/>
      <c r="DD40" s="1234"/>
      <c r="DE40" s="1234"/>
      <c r="DF40" s="1235"/>
      <c r="DG40" s="1234"/>
      <c r="DH40" s="1234"/>
      <c r="DI40" s="60"/>
      <c r="DJ40" s="62">
        <f t="shared" si="3"/>
        <v>0</v>
      </c>
      <c r="DK40" s="63" t="str">
        <f t="shared" si="11"/>
        <v/>
      </c>
      <c r="DL40" s="64">
        <f t="shared" si="5"/>
        <v>253</v>
      </c>
      <c r="DM40" s="65">
        <f t="shared" si="6"/>
        <v>34</v>
      </c>
      <c r="DN40" s="66">
        <f t="shared" si="7"/>
        <v>4218</v>
      </c>
      <c r="DO40" s="67">
        <f t="shared" si="8"/>
        <v>2902</v>
      </c>
      <c r="DP40" s="67">
        <f t="shared" si="9"/>
        <v>0</v>
      </c>
      <c r="DQ40" s="67">
        <f t="shared" si="14"/>
        <v>0</v>
      </c>
      <c r="DR40" s="21"/>
      <c r="DU40" s="69"/>
    </row>
    <row r="41" spans="1:125" s="74" customFormat="1" ht="20" customHeight="1" x14ac:dyDescent="0.2">
      <c r="A41" s="1340" t="s">
        <v>163</v>
      </c>
      <c r="B41" s="1333">
        <v>11472</v>
      </c>
      <c r="C41" s="1251">
        <v>1</v>
      </c>
      <c r="D41" s="1330" t="s">
        <v>142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5">
        <v>0</v>
      </c>
      <c r="Q41" s="54"/>
      <c r="R41" s="54">
        <v>0</v>
      </c>
      <c r="S41" s="54"/>
      <c r="T41" s="54">
        <v>0</v>
      </c>
      <c r="U41" s="54"/>
      <c r="V41" s="54"/>
      <c r="W41" s="54"/>
      <c r="X41" s="54">
        <v>44</v>
      </c>
      <c r="Y41" s="54">
        <v>134</v>
      </c>
      <c r="Z41" s="54">
        <v>39</v>
      </c>
      <c r="AA41" s="54">
        <v>40</v>
      </c>
      <c r="AB41" s="56">
        <v>122</v>
      </c>
      <c r="AC41" s="57"/>
      <c r="AD41" s="57"/>
      <c r="AE41" s="57">
        <v>59</v>
      </c>
      <c r="AF41" s="57"/>
      <c r="AG41" s="57"/>
      <c r="AH41" s="57"/>
      <c r="AI41" s="57">
        <v>19</v>
      </c>
      <c r="AJ41" s="57"/>
      <c r="AK41" s="57"/>
      <c r="AL41" s="57"/>
      <c r="AM41" s="57"/>
      <c r="AN41" s="58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9"/>
      <c r="BM41" s="57">
        <v>51</v>
      </c>
      <c r="BN41" s="57">
        <v>56</v>
      </c>
      <c r="BO41" s="57">
        <v>58</v>
      </c>
      <c r="BP41" s="57">
        <v>75</v>
      </c>
      <c r="BQ41" s="57">
        <v>36</v>
      </c>
      <c r="BR41" s="57"/>
      <c r="BS41" s="57"/>
      <c r="BT41" s="60"/>
      <c r="BU41" s="60"/>
      <c r="BV41" s="60"/>
      <c r="BW41" s="60"/>
      <c r="BX41" s="60"/>
      <c r="BY41" s="61"/>
      <c r="BZ41" s="60"/>
      <c r="CA41" s="60"/>
      <c r="CB41" s="60"/>
      <c r="CC41" s="60"/>
      <c r="CD41" s="60"/>
      <c r="CE41" s="60"/>
      <c r="CF41" s="60"/>
      <c r="CG41" s="60"/>
      <c r="CH41" s="61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1235"/>
      <c r="CU41" s="1234"/>
      <c r="CV41" s="1234"/>
      <c r="CW41" s="1234"/>
      <c r="CX41" s="1234"/>
      <c r="CY41" s="1234"/>
      <c r="CZ41" s="1234"/>
      <c r="DA41" s="1234"/>
      <c r="DB41" s="1234"/>
      <c r="DC41" s="1234"/>
      <c r="DD41" s="1234"/>
      <c r="DE41" s="1234"/>
      <c r="DF41" s="1235"/>
      <c r="DG41" s="1234"/>
      <c r="DH41" s="1234"/>
      <c r="DI41" s="60"/>
      <c r="DJ41" s="62">
        <f t="shared" si="3"/>
        <v>165</v>
      </c>
      <c r="DK41" s="63" t="str">
        <f t="shared" si="11"/>
        <v/>
      </c>
      <c r="DL41" s="64">
        <f t="shared" si="5"/>
        <v>379</v>
      </c>
      <c r="DM41" s="55">
        <f t="shared" si="6"/>
        <v>78</v>
      </c>
      <c r="DN41" s="76">
        <f t="shared" si="7"/>
        <v>0</v>
      </c>
      <c r="DO41" s="67">
        <f t="shared" si="8"/>
        <v>0</v>
      </c>
      <c r="DP41" s="67">
        <f t="shared" si="9"/>
        <v>276</v>
      </c>
      <c r="DQ41" s="67">
        <f>SUM(CH41:CV41)</f>
        <v>0</v>
      </c>
      <c r="DR41" s="21"/>
      <c r="DU41" s="69"/>
    </row>
    <row r="42" spans="1:125" s="68" customFormat="1" ht="20" customHeight="1" x14ac:dyDescent="0.2">
      <c r="A42" s="1338" t="s">
        <v>164</v>
      </c>
      <c r="B42" s="1332">
        <v>11473</v>
      </c>
      <c r="C42" s="1261">
        <v>3</v>
      </c>
      <c r="D42" s="1330" t="s">
        <v>142</v>
      </c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5">
        <v>0</v>
      </c>
      <c r="Q42" s="54"/>
      <c r="R42" s="54">
        <v>0</v>
      </c>
      <c r="S42" s="54">
        <v>1000</v>
      </c>
      <c r="T42" s="54">
        <v>0</v>
      </c>
      <c r="U42" s="54"/>
      <c r="V42" s="54">
        <v>622</v>
      </c>
      <c r="W42" s="54">
        <v>107</v>
      </c>
      <c r="X42" s="54"/>
      <c r="Y42" s="54"/>
      <c r="Z42" s="54">
        <v>467</v>
      </c>
      <c r="AA42" s="54">
        <v>303</v>
      </c>
      <c r="AB42" s="56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6">
        <v>97</v>
      </c>
      <c r="AO42" s="54"/>
      <c r="AP42" s="54">
        <v>49</v>
      </c>
      <c r="AQ42" s="54">
        <v>81</v>
      </c>
      <c r="AR42" s="54"/>
      <c r="AS42" s="54">
        <v>109</v>
      </c>
      <c r="AT42" s="54"/>
      <c r="AU42" s="54"/>
      <c r="AV42" s="54">
        <v>33</v>
      </c>
      <c r="AW42" s="54">
        <v>68</v>
      </c>
      <c r="AX42" s="54">
        <v>576</v>
      </c>
      <c r="AY42" s="54">
        <v>618</v>
      </c>
      <c r="AZ42" s="54">
        <v>307</v>
      </c>
      <c r="BA42" s="54">
        <v>159</v>
      </c>
      <c r="BB42" s="54">
        <v>108</v>
      </c>
      <c r="BC42" s="54">
        <v>39</v>
      </c>
      <c r="BD42" s="54">
        <v>79</v>
      </c>
      <c r="BE42" s="54">
        <v>63</v>
      </c>
      <c r="BF42" s="54">
        <v>108</v>
      </c>
      <c r="BG42" s="54">
        <v>79</v>
      </c>
      <c r="BH42" s="54">
        <v>130</v>
      </c>
      <c r="BI42" s="54">
        <v>291</v>
      </c>
      <c r="BJ42" s="54">
        <v>233</v>
      </c>
      <c r="BK42" s="54">
        <v>17</v>
      </c>
      <c r="BL42" s="71">
        <v>437</v>
      </c>
      <c r="BM42" s="54"/>
      <c r="BN42" s="54"/>
      <c r="BO42" s="54"/>
      <c r="BP42" s="54"/>
      <c r="BQ42" s="54"/>
      <c r="BR42" s="54"/>
      <c r="BS42" s="54"/>
      <c r="BT42" s="72"/>
      <c r="BU42" s="72"/>
      <c r="BV42" s="72"/>
      <c r="BW42" s="72"/>
      <c r="BX42" s="72"/>
      <c r="BY42" s="73"/>
      <c r="BZ42" s="72"/>
      <c r="CA42" s="72"/>
      <c r="CB42" s="72"/>
      <c r="CC42" s="72"/>
      <c r="CD42" s="72"/>
      <c r="CE42" s="72"/>
      <c r="CF42" s="72"/>
      <c r="CG42" s="72"/>
      <c r="CH42" s="73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1238"/>
      <c r="CU42" s="1237"/>
      <c r="CV42" s="1237"/>
      <c r="CW42" s="1237"/>
      <c r="CX42" s="1237"/>
      <c r="CY42" s="1237"/>
      <c r="CZ42" s="1237"/>
      <c r="DA42" s="1237"/>
      <c r="DB42" s="1237"/>
      <c r="DC42" s="1237"/>
      <c r="DD42" s="1237"/>
      <c r="DE42" s="1237"/>
      <c r="DF42" s="1238"/>
      <c r="DG42" s="1237"/>
      <c r="DH42" s="1237"/>
      <c r="DI42" s="72"/>
      <c r="DJ42" s="75">
        <f t="shared" si="3"/>
        <v>0</v>
      </c>
      <c r="DK42" s="63" t="str">
        <f t="shared" si="11"/>
        <v/>
      </c>
      <c r="DL42" s="64">
        <f t="shared" si="5"/>
        <v>2499</v>
      </c>
      <c r="DM42" s="65">
        <f t="shared" si="6"/>
        <v>97</v>
      </c>
      <c r="DN42" s="66">
        <f t="shared" si="7"/>
        <v>1841</v>
      </c>
      <c r="DO42" s="67">
        <f t="shared" si="8"/>
        <v>1743</v>
      </c>
      <c r="DP42" s="67">
        <f t="shared" si="9"/>
        <v>0</v>
      </c>
      <c r="DQ42" s="67">
        <f t="shared" si="14"/>
        <v>0</v>
      </c>
      <c r="DR42" s="21"/>
      <c r="DU42" s="69"/>
    </row>
    <row r="43" spans="1:125" s="68" customFormat="1" ht="20" customHeight="1" x14ac:dyDescent="0.2">
      <c r="A43" s="1338" t="s">
        <v>165</v>
      </c>
      <c r="B43" s="1332">
        <v>11474</v>
      </c>
      <c r="C43" s="1261">
        <v>1</v>
      </c>
      <c r="D43" s="1330" t="s">
        <v>142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5">
        <v>0</v>
      </c>
      <c r="Q43" s="54"/>
      <c r="R43" s="54">
        <v>0</v>
      </c>
      <c r="S43" s="54"/>
      <c r="T43" s="54">
        <v>0</v>
      </c>
      <c r="U43" s="54">
        <v>116</v>
      </c>
      <c r="V43" s="54">
        <v>77</v>
      </c>
      <c r="W43" s="54"/>
      <c r="X43" s="54">
        <v>117</v>
      </c>
      <c r="Y43" s="54"/>
      <c r="Z43" s="54"/>
      <c r="AA43" s="54"/>
      <c r="AB43" s="56"/>
      <c r="AC43" s="57"/>
      <c r="AD43" s="57">
        <v>668</v>
      </c>
      <c r="AE43" s="57"/>
      <c r="AF43" s="57"/>
      <c r="AG43" s="57"/>
      <c r="AH43" s="57"/>
      <c r="AI43" s="57"/>
      <c r="AJ43" s="57"/>
      <c r="AK43" s="57">
        <v>378</v>
      </c>
      <c r="AL43" s="57"/>
      <c r="AM43" s="57">
        <v>410</v>
      </c>
      <c r="AN43" s="58"/>
      <c r="AO43" s="57"/>
      <c r="AP43" s="57"/>
      <c r="AQ43" s="57">
        <v>151</v>
      </c>
      <c r="AR43" s="57">
        <v>530</v>
      </c>
      <c r="AS43" s="57">
        <v>0</v>
      </c>
      <c r="AT43" s="57">
        <v>424</v>
      </c>
      <c r="AU43" s="57"/>
      <c r="AV43" s="57">
        <v>385</v>
      </c>
      <c r="AW43" s="57">
        <v>240</v>
      </c>
      <c r="AX43" s="57"/>
      <c r="AY43" s="57"/>
      <c r="AZ43" s="57">
        <v>563</v>
      </c>
      <c r="BA43" s="57"/>
      <c r="BB43" s="57"/>
      <c r="BC43" s="57"/>
      <c r="BD43" s="57">
        <v>561</v>
      </c>
      <c r="BE43" s="57"/>
      <c r="BF43" s="57">
        <v>607</v>
      </c>
      <c r="BG43" s="57"/>
      <c r="BH43" s="57"/>
      <c r="BI43" s="57">
        <v>497</v>
      </c>
      <c r="BJ43" s="57"/>
      <c r="BK43" s="57"/>
      <c r="BL43" s="59"/>
      <c r="BM43" s="57"/>
      <c r="BN43" s="57"/>
      <c r="BO43" s="57"/>
      <c r="BP43" s="57"/>
      <c r="BQ43" s="57"/>
      <c r="BR43" s="57"/>
      <c r="BS43" s="57"/>
      <c r="BT43" s="60"/>
      <c r="BU43" s="60"/>
      <c r="BV43" s="60"/>
      <c r="BW43" s="60"/>
      <c r="BX43" s="60"/>
      <c r="BY43" s="61"/>
      <c r="BZ43" s="60"/>
      <c r="CA43" s="60"/>
      <c r="CB43" s="60"/>
      <c r="CC43" s="60"/>
      <c r="CD43" s="60"/>
      <c r="CE43" s="60"/>
      <c r="CF43" s="60"/>
      <c r="CG43" s="60"/>
      <c r="CH43" s="61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1235"/>
      <c r="CU43" s="1234"/>
      <c r="CV43" s="1234"/>
      <c r="CW43" s="1234"/>
      <c r="CX43" s="1234"/>
      <c r="CY43" s="1234"/>
      <c r="CZ43" s="1234"/>
      <c r="DA43" s="1234"/>
      <c r="DB43" s="1234"/>
      <c r="DC43" s="1234"/>
      <c r="DD43" s="1234"/>
      <c r="DE43" s="1234"/>
      <c r="DF43" s="1235"/>
      <c r="DG43" s="1234"/>
      <c r="DH43" s="1234"/>
      <c r="DI43" s="60"/>
      <c r="DJ43" s="62">
        <f t="shared" si="3"/>
        <v>0</v>
      </c>
      <c r="DK43" s="63" t="str">
        <f t="shared" si="11"/>
        <v/>
      </c>
      <c r="DL43" s="64">
        <f t="shared" si="5"/>
        <v>310</v>
      </c>
      <c r="DM43" s="65">
        <f t="shared" si="6"/>
        <v>1456</v>
      </c>
      <c r="DN43" s="66">
        <f t="shared" si="7"/>
        <v>2293</v>
      </c>
      <c r="DO43" s="67">
        <f t="shared" si="8"/>
        <v>1665</v>
      </c>
      <c r="DP43" s="67">
        <f t="shared" si="9"/>
        <v>0</v>
      </c>
      <c r="DQ43" s="67">
        <f t="shared" si="14"/>
        <v>0</v>
      </c>
      <c r="DR43" s="21"/>
      <c r="DU43" s="69"/>
    </row>
    <row r="44" spans="1:125" s="68" customFormat="1" ht="20" customHeight="1" x14ac:dyDescent="0.2">
      <c r="A44" s="1338" t="s">
        <v>166</v>
      </c>
      <c r="B44" s="1332">
        <v>11475</v>
      </c>
      <c r="C44" s="1261">
        <v>3</v>
      </c>
      <c r="D44" s="1330" t="s">
        <v>142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5">
        <v>0</v>
      </c>
      <c r="Q44" s="54"/>
      <c r="R44" s="54">
        <v>0</v>
      </c>
      <c r="S44" s="54"/>
      <c r="T44" s="54">
        <v>0</v>
      </c>
      <c r="U44" s="54">
        <v>711</v>
      </c>
      <c r="V44" s="54">
        <v>1710</v>
      </c>
      <c r="W44" s="54">
        <v>320</v>
      </c>
      <c r="X44" s="54">
        <v>593</v>
      </c>
      <c r="Y44" s="54">
        <v>465</v>
      </c>
      <c r="Z44" s="54">
        <v>421</v>
      </c>
      <c r="AA44" s="54"/>
      <c r="AB44" s="56">
        <v>66</v>
      </c>
      <c r="AC44" s="57"/>
      <c r="AD44" s="57"/>
      <c r="AE44" s="57"/>
      <c r="AF44" s="57"/>
      <c r="AG44" s="57">
        <v>96</v>
      </c>
      <c r="AH44" s="57"/>
      <c r="AI44" s="57"/>
      <c r="AJ44" s="57"/>
      <c r="AK44" s="57"/>
      <c r="AL44" s="57"/>
      <c r="AM44" s="57"/>
      <c r="AN44" s="58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9"/>
      <c r="BM44" s="57"/>
      <c r="BN44" s="57"/>
      <c r="BO44" s="57"/>
      <c r="BP44" s="57"/>
      <c r="BQ44" s="57"/>
      <c r="BR44" s="57"/>
      <c r="BS44" s="57"/>
      <c r="BT44" s="60"/>
      <c r="BU44" s="60"/>
      <c r="BV44" s="60"/>
      <c r="BW44" s="60"/>
      <c r="BX44" s="60"/>
      <c r="BY44" s="61"/>
      <c r="BZ44" s="60"/>
      <c r="CA44" s="60"/>
      <c r="CB44" s="60"/>
      <c r="CC44" s="60"/>
      <c r="CD44" s="60"/>
      <c r="CE44" s="60"/>
      <c r="CF44" s="60"/>
      <c r="CG44" s="60"/>
      <c r="CH44" s="61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1235"/>
      <c r="CU44" s="1234"/>
      <c r="CV44" s="1234"/>
      <c r="CW44" s="1234"/>
      <c r="CX44" s="1234"/>
      <c r="CY44" s="1234"/>
      <c r="CZ44" s="1234"/>
      <c r="DA44" s="1234"/>
      <c r="DB44" s="1234"/>
      <c r="DC44" s="1234"/>
      <c r="DD44" s="1234"/>
      <c r="DE44" s="1234"/>
      <c r="DF44" s="1235"/>
      <c r="DG44" s="1234"/>
      <c r="DH44" s="1234"/>
      <c r="DI44" s="60"/>
      <c r="DJ44" s="62">
        <f t="shared" si="3"/>
        <v>0</v>
      </c>
      <c r="DK44" s="63" t="str">
        <f t="shared" si="11"/>
        <v/>
      </c>
      <c r="DL44" s="64">
        <f t="shared" si="5"/>
        <v>4286</v>
      </c>
      <c r="DM44" s="65">
        <f t="shared" si="6"/>
        <v>96</v>
      </c>
      <c r="DN44" s="66">
        <f t="shared" si="7"/>
        <v>0</v>
      </c>
      <c r="DO44" s="67">
        <f t="shared" si="8"/>
        <v>0</v>
      </c>
      <c r="DP44" s="67">
        <f t="shared" si="9"/>
        <v>0</v>
      </c>
      <c r="DQ44" s="67">
        <f t="shared" si="14"/>
        <v>0</v>
      </c>
      <c r="DR44" s="21"/>
      <c r="DU44" s="69"/>
    </row>
    <row r="45" spans="1:125" s="74" customFormat="1" ht="20" customHeight="1" x14ac:dyDescent="0.2">
      <c r="A45" s="1340" t="s">
        <v>167</v>
      </c>
      <c r="B45" s="1333">
        <v>11476</v>
      </c>
      <c r="C45" s="1251">
        <v>2</v>
      </c>
      <c r="D45" s="1330" t="s">
        <v>142</v>
      </c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>
        <v>0</v>
      </c>
      <c r="Q45" s="54"/>
      <c r="R45" s="54">
        <v>0</v>
      </c>
      <c r="S45" s="54"/>
      <c r="T45" s="54">
        <v>0</v>
      </c>
      <c r="U45" s="54"/>
      <c r="V45" s="54"/>
      <c r="W45" s="54">
        <v>111</v>
      </c>
      <c r="X45" s="54"/>
      <c r="Y45" s="54"/>
      <c r="Z45" s="54"/>
      <c r="AA45" s="54"/>
      <c r="AB45" s="56"/>
      <c r="AC45" s="57"/>
      <c r="AD45" s="57">
        <v>138</v>
      </c>
      <c r="AE45" s="57">
        <v>415</v>
      </c>
      <c r="AF45" s="57">
        <v>531</v>
      </c>
      <c r="AG45" s="57">
        <v>111</v>
      </c>
      <c r="AH45" s="57"/>
      <c r="AI45" s="57"/>
      <c r="AJ45" s="57"/>
      <c r="AK45" s="57"/>
      <c r="AL45" s="57"/>
      <c r="AM45" s="57"/>
      <c r="AN45" s="58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>
        <v>284</v>
      </c>
      <c r="BL45" s="59"/>
      <c r="BM45" s="57"/>
      <c r="BN45" s="57"/>
      <c r="BO45" s="57"/>
      <c r="BP45" s="57"/>
      <c r="BQ45" s="57"/>
      <c r="BR45" s="57"/>
      <c r="BS45" s="57"/>
      <c r="BT45" s="79"/>
      <c r="BU45" s="79"/>
      <c r="BV45" s="60"/>
      <c r="BW45" s="60"/>
      <c r="BX45" s="60"/>
      <c r="BY45" s="61"/>
      <c r="BZ45" s="60"/>
      <c r="CA45" s="60"/>
      <c r="CB45" s="60"/>
      <c r="CC45" s="60"/>
      <c r="CD45" s="60"/>
      <c r="CE45" s="60"/>
      <c r="CF45" s="60"/>
      <c r="CG45" s="60"/>
      <c r="CH45" s="61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1235"/>
      <c r="CU45" s="1234"/>
      <c r="CV45" s="1234"/>
      <c r="CW45" s="1234"/>
      <c r="CX45" s="1234"/>
      <c r="CY45" s="1234"/>
      <c r="CZ45" s="1234"/>
      <c r="DA45" s="1234"/>
      <c r="DB45" s="1234"/>
      <c r="DC45" s="1234"/>
      <c r="DD45" s="1234"/>
      <c r="DE45" s="1234"/>
      <c r="DF45" s="1235"/>
      <c r="DG45" s="1234"/>
      <c r="DH45" s="1234"/>
      <c r="DI45" s="60"/>
      <c r="DJ45" s="62">
        <f t="shared" si="3"/>
        <v>0</v>
      </c>
      <c r="DK45" s="63" t="str">
        <f t="shared" si="11"/>
        <v/>
      </c>
      <c r="DL45" s="64">
        <f t="shared" si="5"/>
        <v>111</v>
      </c>
      <c r="DM45" s="55">
        <f t="shared" si="6"/>
        <v>1195</v>
      </c>
      <c r="DN45" s="76">
        <f t="shared" si="7"/>
        <v>0</v>
      </c>
      <c r="DO45" s="67">
        <f t="shared" si="8"/>
        <v>284</v>
      </c>
      <c r="DP45" s="67">
        <f t="shared" si="9"/>
        <v>0</v>
      </c>
      <c r="DQ45" s="67">
        <f t="shared" si="14"/>
        <v>0</v>
      </c>
      <c r="DR45" s="21"/>
      <c r="DU45" s="69"/>
    </row>
    <row r="46" spans="1:125" s="68" customFormat="1" ht="20" customHeight="1" x14ac:dyDescent="0.2">
      <c r="A46" s="1338" t="s">
        <v>168</v>
      </c>
      <c r="B46" s="1332">
        <v>11481</v>
      </c>
      <c r="C46" s="1251">
        <v>2</v>
      </c>
      <c r="D46" s="1330" t="s">
        <v>142</v>
      </c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5">
        <v>0</v>
      </c>
      <c r="Q46" s="54"/>
      <c r="R46" s="54">
        <v>0</v>
      </c>
      <c r="S46" s="54"/>
      <c r="T46" s="54">
        <v>0</v>
      </c>
      <c r="U46" s="54"/>
      <c r="V46" s="54"/>
      <c r="W46" s="54"/>
      <c r="X46" s="54"/>
      <c r="Y46" s="54">
        <v>63</v>
      </c>
      <c r="Z46" s="54">
        <v>67</v>
      </c>
      <c r="AA46" s="54"/>
      <c r="AB46" s="56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6"/>
      <c r="AO46" s="54"/>
      <c r="AP46" s="54"/>
      <c r="AQ46" s="54"/>
      <c r="AR46" s="54"/>
      <c r="AS46" s="54"/>
      <c r="AT46" s="54"/>
      <c r="AU46" s="54"/>
      <c r="AV46" s="54">
        <v>358</v>
      </c>
      <c r="AW46" s="54">
        <v>175</v>
      </c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71"/>
      <c r="BM46" s="54"/>
      <c r="BN46" s="54">
        <v>30</v>
      </c>
      <c r="BO46" s="54">
        <v>62</v>
      </c>
      <c r="BP46" s="54">
        <v>70</v>
      </c>
      <c r="BQ46" s="54">
        <v>57</v>
      </c>
      <c r="BR46" s="54"/>
      <c r="BS46" s="54"/>
      <c r="BT46" s="72"/>
      <c r="BU46" s="72"/>
      <c r="BV46" s="72"/>
      <c r="BW46" s="72"/>
      <c r="BX46" s="72"/>
      <c r="BY46" s="73"/>
      <c r="BZ46" s="72"/>
      <c r="CA46" s="72"/>
      <c r="CB46" s="72"/>
      <c r="CC46" s="72"/>
      <c r="CD46" s="72"/>
      <c r="CE46" s="72"/>
      <c r="CF46" s="72"/>
      <c r="CG46" s="72"/>
      <c r="CH46" s="73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1238"/>
      <c r="CU46" s="1237"/>
      <c r="CV46" s="1237"/>
      <c r="CW46" s="1237"/>
      <c r="CX46" s="1237"/>
      <c r="CY46" s="1237"/>
      <c r="CZ46" s="1237"/>
      <c r="DA46" s="1237"/>
      <c r="DB46" s="1237"/>
      <c r="DC46" s="1237"/>
      <c r="DD46" s="1237"/>
      <c r="DE46" s="1237"/>
      <c r="DF46" s="1238"/>
      <c r="DG46" s="1237"/>
      <c r="DH46" s="1237"/>
      <c r="DI46" s="72"/>
      <c r="DJ46" s="75">
        <f t="shared" si="3"/>
        <v>92</v>
      </c>
      <c r="DK46" s="63" t="str">
        <f t="shared" si="11"/>
        <v/>
      </c>
      <c r="DL46" s="64">
        <f t="shared" si="5"/>
        <v>130</v>
      </c>
      <c r="DM46" s="65">
        <f t="shared" si="6"/>
        <v>0</v>
      </c>
      <c r="DN46" s="66">
        <f t="shared" si="7"/>
        <v>533</v>
      </c>
      <c r="DO46" s="67">
        <f t="shared" si="8"/>
        <v>0</v>
      </c>
      <c r="DP46" s="67">
        <f t="shared" si="9"/>
        <v>219</v>
      </c>
      <c r="DQ46" s="67">
        <f>SUM(CH46:CV46)</f>
        <v>0</v>
      </c>
      <c r="DR46" s="21"/>
      <c r="DU46" s="69"/>
    </row>
    <row r="47" spans="1:125" s="74" customFormat="1" ht="20" customHeight="1" x14ac:dyDescent="0.2">
      <c r="A47" s="1340" t="s">
        <v>169</v>
      </c>
      <c r="B47" s="1333">
        <v>11482</v>
      </c>
      <c r="C47" s="1251">
        <v>2</v>
      </c>
      <c r="D47" s="1330" t="s">
        <v>142</v>
      </c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>
        <v>0</v>
      </c>
      <c r="Q47" s="54"/>
      <c r="R47" s="54">
        <v>0</v>
      </c>
      <c r="S47" s="54"/>
      <c r="T47" s="54">
        <v>0</v>
      </c>
      <c r="U47" s="54"/>
      <c r="V47" s="54"/>
      <c r="W47" s="54"/>
      <c r="X47" s="54"/>
      <c r="Y47" s="54"/>
      <c r="Z47" s="54">
        <v>97</v>
      </c>
      <c r="AA47" s="54"/>
      <c r="AB47" s="56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8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>
        <v>75</v>
      </c>
      <c r="BE47" s="57"/>
      <c r="BF47" s="57"/>
      <c r="BG47" s="57"/>
      <c r="BH47" s="57"/>
      <c r="BI47" s="57"/>
      <c r="BJ47" s="57"/>
      <c r="BK47" s="57"/>
      <c r="BL47" s="59"/>
      <c r="BM47" s="57"/>
      <c r="BN47" s="57"/>
      <c r="BO47" s="57"/>
      <c r="BP47" s="57"/>
      <c r="BQ47" s="57"/>
      <c r="BR47" s="57"/>
      <c r="BS47" s="57"/>
      <c r="BT47" s="60"/>
      <c r="BU47" s="60"/>
      <c r="BV47" s="60"/>
      <c r="BW47" s="60"/>
      <c r="BX47" s="60"/>
      <c r="BY47" s="61"/>
      <c r="BZ47" s="60"/>
      <c r="CA47" s="60"/>
      <c r="CB47" s="60"/>
      <c r="CC47" s="60"/>
      <c r="CD47" s="60"/>
      <c r="CE47" s="60"/>
      <c r="CF47" s="60"/>
      <c r="CG47" s="60"/>
      <c r="CH47" s="61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1235"/>
      <c r="CU47" s="1234"/>
      <c r="CV47" s="1234"/>
      <c r="CW47" s="1234"/>
      <c r="CX47" s="1234"/>
      <c r="CY47" s="1234"/>
      <c r="CZ47" s="1234"/>
      <c r="DA47" s="1234"/>
      <c r="DB47" s="1234"/>
      <c r="DC47" s="1234"/>
      <c r="DD47" s="1234"/>
      <c r="DE47" s="1234"/>
      <c r="DF47" s="1235"/>
      <c r="DG47" s="1234"/>
      <c r="DH47" s="1234"/>
      <c r="DI47" s="60"/>
      <c r="DJ47" s="62">
        <f t="shared" si="3"/>
        <v>0</v>
      </c>
      <c r="DK47" s="63" t="str">
        <f t="shared" si="11"/>
        <v/>
      </c>
      <c r="DL47" s="64">
        <f t="shared" si="5"/>
        <v>97</v>
      </c>
      <c r="DM47" s="55">
        <f t="shared" si="6"/>
        <v>0</v>
      </c>
      <c r="DN47" s="76">
        <f t="shared" si="7"/>
        <v>0</v>
      </c>
      <c r="DO47" s="67">
        <f t="shared" si="8"/>
        <v>75</v>
      </c>
      <c r="DP47" s="67">
        <f t="shared" si="9"/>
        <v>0</v>
      </c>
      <c r="DQ47" s="67">
        <f t="shared" si="14"/>
        <v>0</v>
      </c>
      <c r="DR47" s="21"/>
      <c r="DU47" s="69"/>
    </row>
    <row r="48" spans="1:125" s="68" customFormat="1" ht="20" customHeight="1" x14ac:dyDescent="0.2">
      <c r="A48" s="1336" t="s">
        <v>365</v>
      </c>
      <c r="B48" s="1332">
        <v>11485</v>
      </c>
      <c r="C48" s="1261">
        <v>1</v>
      </c>
      <c r="D48" s="1330" t="s">
        <v>124</v>
      </c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5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6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6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>
        <v>92</v>
      </c>
      <c r="BL48" s="71">
        <v>150</v>
      </c>
      <c r="BM48" s="54">
        <v>536</v>
      </c>
      <c r="BN48" s="54">
        <v>108</v>
      </c>
      <c r="BO48" s="54">
        <v>617</v>
      </c>
      <c r="BP48" s="54">
        <v>690</v>
      </c>
      <c r="BQ48" s="54">
        <v>760</v>
      </c>
      <c r="BR48" s="54">
        <v>531</v>
      </c>
      <c r="BS48" s="54"/>
      <c r="BT48" s="72"/>
      <c r="BU48" s="72"/>
      <c r="BV48" s="72"/>
      <c r="BW48" s="72"/>
      <c r="BX48" s="72"/>
      <c r="BY48" s="73"/>
      <c r="BZ48" s="72"/>
      <c r="CA48" s="72"/>
      <c r="CB48" s="72"/>
      <c r="CC48" s="72"/>
      <c r="CD48" s="72"/>
      <c r="CE48" s="72"/>
      <c r="CF48" s="72"/>
      <c r="CG48" s="72"/>
      <c r="CH48" s="73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1238"/>
      <c r="CU48" s="1237"/>
      <c r="CV48" s="1237"/>
      <c r="CW48" s="1237"/>
      <c r="CX48" s="1237">
        <v>500</v>
      </c>
      <c r="CY48" s="1237">
        <v>500</v>
      </c>
      <c r="CZ48" s="1237">
        <v>500</v>
      </c>
      <c r="DA48" s="1237">
        <v>500</v>
      </c>
      <c r="DB48" s="1237">
        <v>500</v>
      </c>
      <c r="DC48" s="1237">
        <v>500</v>
      </c>
      <c r="DD48" s="1237">
        <v>500</v>
      </c>
      <c r="DE48" s="1237">
        <v>500</v>
      </c>
      <c r="DF48" s="1238">
        <v>500</v>
      </c>
      <c r="DG48" s="1237">
        <v>500</v>
      </c>
      <c r="DH48" s="1237"/>
      <c r="DI48" s="72"/>
      <c r="DJ48" s="75">
        <f t="shared" si="3"/>
        <v>1261</v>
      </c>
      <c r="DK48" s="63" t="str">
        <f t="shared" si="11"/>
        <v/>
      </c>
      <c r="DL48" s="64">
        <f t="shared" si="5"/>
        <v>0</v>
      </c>
      <c r="DM48" s="65">
        <f t="shared" si="6"/>
        <v>0</v>
      </c>
      <c r="DN48" s="66">
        <f t="shared" si="7"/>
        <v>0</v>
      </c>
      <c r="DO48" s="67">
        <f t="shared" si="8"/>
        <v>242</v>
      </c>
      <c r="DP48" s="67">
        <f t="shared" si="9"/>
        <v>3242</v>
      </c>
      <c r="DQ48" s="67">
        <f>SUM(CH48:CV48)</f>
        <v>0</v>
      </c>
      <c r="DR48" s="21"/>
      <c r="DU48" s="69"/>
    </row>
    <row r="49" spans="1:125" s="74" customFormat="1" ht="20" customHeight="1" x14ac:dyDescent="0.2">
      <c r="A49" s="1340" t="s">
        <v>170</v>
      </c>
      <c r="B49" s="1333">
        <v>11486</v>
      </c>
      <c r="C49" s="1251"/>
      <c r="D49" s="1330" t="s">
        <v>142</v>
      </c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6"/>
      <c r="AC49" s="57">
        <v>14</v>
      </c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8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9"/>
      <c r="BM49" s="57"/>
      <c r="BN49" s="57"/>
      <c r="BO49" s="57"/>
      <c r="BP49" s="57"/>
      <c r="BQ49" s="57"/>
      <c r="BR49" s="57"/>
      <c r="BS49" s="57"/>
      <c r="BT49" s="60"/>
      <c r="BU49" s="60"/>
      <c r="BV49" s="60"/>
      <c r="BW49" s="60"/>
      <c r="BX49" s="60"/>
      <c r="BY49" s="61"/>
      <c r="BZ49" s="60"/>
      <c r="CA49" s="60"/>
      <c r="CB49" s="60"/>
      <c r="CC49" s="60"/>
      <c r="CD49" s="60"/>
      <c r="CE49" s="60"/>
      <c r="CF49" s="60"/>
      <c r="CG49" s="60"/>
      <c r="CH49" s="61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1235"/>
      <c r="CU49" s="1234"/>
      <c r="CV49" s="1234"/>
      <c r="CW49" s="1234"/>
      <c r="CX49" s="1234"/>
      <c r="CY49" s="1234"/>
      <c r="CZ49" s="1234"/>
      <c r="DA49" s="1234"/>
      <c r="DB49" s="1234"/>
      <c r="DC49" s="1234"/>
      <c r="DD49" s="1234"/>
      <c r="DE49" s="1234"/>
      <c r="DF49" s="1235"/>
      <c r="DG49" s="1234"/>
      <c r="DH49" s="1234"/>
      <c r="DI49" s="60"/>
      <c r="DJ49" s="62">
        <f t="shared" si="3"/>
        <v>0</v>
      </c>
      <c r="DK49" s="63" t="str">
        <f t="shared" si="11"/>
        <v/>
      </c>
      <c r="DL49" s="64">
        <f t="shared" si="5"/>
        <v>0</v>
      </c>
      <c r="DM49" s="55">
        <f t="shared" si="6"/>
        <v>14</v>
      </c>
      <c r="DN49" s="76">
        <f t="shared" si="7"/>
        <v>0</v>
      </c>
      <c r="DO49" s="67">
        <f t="shared" si="8"/>
        <v>0</v>
      </c>
      <c r="DP49" s="67">
        <f t="shared" si="9"/>
        <v>0</v>
      </c>
      <c r="DQ49" s="67">
        <f t="shared" si="14"/>
        <v>0</v>
      </c>
      <c r="DR49" s="21"/>
      <c r="DU49" s="69"/>
    </row>
    <row r="50" spans="1:125" s="74" customFormat="1" ht="20" customHeight="1" x14ac:dyDescent="0.2">
      <c r="A50" s="1337" t="s">
        <v>171</v>
      </c>
      <c r="B50" s="1333">
        <v>11487</v>
      </c>
      <c r="C50" s="1251">
        <v>2</v>
      </c>
      <c r="D50" s="1330" t="s">
        <v>124</v>
      </c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5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6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6"/>
      <c r="AO50" s="54">
        <v>351</v>
      </c>
      <c r="AP50" s="54">
        <v>455</v>
      </c>
      <c r="AQ50" s="54">
        <v>170</v>
      </c>
      <c r="AR50" s="54"/>
      <c r="AS50" s="54">
        <v>161</v>
      </c>
      <c r="AT50" s="54">
        <v>37</v>
      </c>
      <c r="AU50" s="54">
        <v>193</v>
      </c>
      <c r="AV50" s="54">
        <v>9</v>
      </c>
      <c r="AW50" s="54">
        <v>138</v>
      </c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71"/>
      <c r="BM50" s="54">
        <v>330</v>
      </c>
      <c r="BN50" s="54"/>
      <c r="BO50" s="54"/>
      <c r="BP50" s="54"/>
      <c r="BQ50" s="54">
        <v>841</v>
      </c>
      <c r="BR50" s="54"/>
      <c r="BS50" s="54"/>
      <c r="BT50" s="72"/>
      <c r="BU50" s="72"/>
      <c r="BV50" s="72"/>
      <c r="BW50" s="72"/>
      <c r="BX50" s="72"/>
      <c r="BY50" s="73"/>
      <c r="BZ50" s="72"/>
      <c r="CA50" s="72"/>
      <c r="CB50" s="72"/>
      <c r="CC50" s="72"/>
      <c r="CD50" s="72"/>
      <c r="CE50" s="72"/>
      <c r="CF50" s="72"/>
      <c r="CG50" s="72"/>
      <c r="CH50" s="73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1238"/>
      <c r="CU50" s="1237"/>
      <c r="CV50" s="1237"/>
      <c r="CW50" s="1237"/>
      <c r="CX50" s="1237"/>
      <c r="CY50" s="1237"/>
      <c r="CZ50" s="1237"/>
      <c r="DA50" s="1237"/>
      <c r="DB50" s="1237"/>
      <c r="DC50" s="1237"/>
      <c r="DD50" s="1237"/>
      <c r="DE50" s="1237"/>
      <c r="DF50" s="1238"/>
      <c r="DG50" s="1237"/>
      <c r="DH50" s="1237"/>
      <c r="DI50" s="72"/>
      <c r="DJ50" s="75">
        <f t="shared" si="3"/>
        <v>330</v>
      </c>
      <c r="DK50" s="63" t="str">
        <f t="shared" si="11"/>
        <v/>
      </c>
      <c r="DL50" s="64">
        <f t="shared" si="5"/>
        <v>0</v>
      </c>
      <c r="DM50" s="55">
        <f t="shared" si="6"/>
        <v>0</v>
      </c>
      <c r="DN50" s="76">
        <f t="shared" si="7"/>
        <v>1514</v>
      </c>
      <c r="DO50" s="67">
        <f t="shared" si="8"/>
        <v>0</v>
      </c>
      <c r="DP50" s="67">
        <f t="shared" si="9"/>
        <v>1171</v>
      </c>
      <c r="DQ50" s="67">
        <f>SUM(CH50:CV50)</f>
        <v>0</v>
      </c>
      <c r="DR50" s="21"/>
      <c r="DU50" s="69"/>
    </row>
    <row r="51" spans="1:125" s="74" customFormat="1" ht="20" customHeight="1" x14ac:dyDescent="0.2">
      <c r="A51" s="1340" t="s">
        <v>172</v>
      </c>
      <c r="B51" s="1333">
        <v>11488</v>
      </c>
      <c r="C51" s="1251">
        <v>2</v>
      </c>
      <c r="D51" s="1330" t="s">
        <v>142</v>
      </c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6"/>
      <c r="AC51" s="54"/>
      <c r="AD51" s="54"/>
      <c r="AE51" s="54"/>
      <c r="AF51" s="54"/>
      <c r="AG51" s="54"/>
      <c r="AH51" s="54"/>
      <c r="AI51" s="54"/>
      <c r="AJ51" s="54"/>
      <c r="AK51" s="54"/>
      <c r="AL51" s="54">
        <v>36</v>
      </c>
      <c r="AM51" s="54"/>
      <c r="AN51" s="56"/>
      <c r="AO51" s="54"/>
      <c r="AP51" s="54"/>
      <c r="AQ51" s="54"/>
      <c r="AR51" s="54"/>
      <c r="AS51" s="54">
        <v>84</v>
      </c>
      <c r="AT51" s="54"/>
      <c r="AU51" s="54"/>
      <c r="AV51" s="54"/>
      <c r="AW51" s="54"/>
      <c r="AX51" s="54">
        <v>80</v>
      </c>
      <c r="AY51" s="54">
        <v>198</v>
      </c>
      <c r="AZ51" s="54">
        <v>133</v>
      </c>
      <c r="BA51" s="54">
        <v>61</v>
      </c>
      <c r="BB51" s="54">
        <v>93</v>
      </c>
      <c r="BC51" s="54">
        <v>64</v>
      </c>
      <c r="BD51" s="54">
        <v>11</v>
      </c>
      <c r="BE51" s="54">
        <v>27</v>
      </c>
      <c r="BF51" s="54">
        <v>42</v>
      </c>
      <c r="BG51" s="54">
        <v>24</v>
      </c>
      <c r="BH51" s="54">
        <v>13</v>
      </c>
      <c r="BI51" s="54">
        <v>21</v>
      </c>
      <c r="BJ51" s="54">
        <v>2</v>
      </c>
      <c r="BK51" s="54"/>
      <c r="BL51" s="71">
        <v>28</v>
      </c>
      <c r="BM51" s="54"/>
      <c r="BN51" s="54"/>
      <c r="BO51" s="54"/>
      <c r="BP51" s="54"/>
      <c r="BQ51" s="54"/>
      <c r="BR51" s="54"/>
      <c r="BS51" s="54"/>
      <c r="BT51" s="72"/>
      <c r="BU51" s="72"/>
      <c r="BV51" s="72"/>
      <c r="BW51" s="72"/>
      <c r="BX51" s="72"/>
      <c r="BY51" s="73"/>
      <c r="BZ51" s="72"/>
      <c r="CA51" s="72"/>
      <c r="CB51" s="72"/>
      <c r="CC51" s="72"/>
      <c r="CD51" s="72"/>
      <c r="CE51" s="72"/>
      <c r="CF51" s="72"/>
      <c r="CG51" s="72"/>
      <c r="CH51" s="73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1238"/>
      <c r="CU51" s="1237"/>
      <c r="CV51" s="1237"/>
      <c r="CW51" s="1237"/>
      <c r="CX51" s="1237"/>
      <c r="CY51" s="1237"/>
      <c r="CZ51" s="1237"/>
      <c r="DA51" s="1237"/>
      <c r="DB51" s="1237"/>
      <c r="DC51" s="1237"/>
      <c r="DD51" s="1237"/>
      <c r="DE51" s="1237"/>
      <c r="DF51" s="1238"/>
      <c r="DG51" s="1237"/>
      <c r="DH51" s="1237"/>
      <c r="DI51" s="72"/>
      <c r="DJ51" s="75">
        <f t="shared" si="3"/>
        <v>0</v>
      </c>
      <c r="DK51" s="63" t="str">
        <f t="shared" si="11"/>
        <v/>
      </c>
      <c r="DL51" s="64">
        <f t="shared" si="5"/>
        <v>0</v>
      </c>
      <c r="DM51" s="55">
        <f t="shared" si="6"/>
        <v>36</v>
      </c>
      <c r="DN51" s="76">
        <f t="shared" si="7"/>
        <v>495</v>
      </c>
      <c r="DO51" s="67">
        <f t="shared" si="8"/>
        <v>386</v>
      </c>
      <c r="DP51" s="67">
        <f t="shared" si="9"/>
        <v>0</v>
      </c>
      <c r="DQ51" s="67">
        <f t="shared" si="14"/>
        <v>0</v>
      </c>
      <c r="DR51" s="21"/>
      <c r="DU51" s="69"/>
    </row>
    <row r="52" spans="1:125" s="74" customFormat="1" ht="20" customHeight="1" x14ac:dyDescent="0.2">
      <c r="A52" s="1340" t="s">
        <v>173</v>
      </c>
      <c r="B52" s="1333">
        <v>11490</v>
      </c>
      <c r="C52" s="1251">
        <v>3</v>
      </c>
      <c r="D52" s="1330" t="s">
        <v>142</v>
      </c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5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6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6"/>
      <c r="AO52" s="54"/>
      <c r="AP52" s="54">
        <v>0</v>
      </c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>
        <v>39</v>
      </c>
      <c r="BJ52" s="54">
        <v>18</v>
      </c>
      <c r="BK52" s="54"/>
      <c r="BL52" s="71">
        <v>72</v>
      </c>
      <c r="BM52" s="54">
        <v>156</v>
      </c>
      <c r="BN52" s="54">
        <v>182</v>
      </c>
      <c r="BO52" s="54">
        <v>169</v>
      </c>
      <c r="BP52" s="54">
        <v>201</v>
      </c>
      <c r="BQ52" s="54">
        <v>114</v>
      </c>
      <c r="BR52" s="54">
        <v>215</v>
      </c>
      <c r="BS52" s="54">
        <v>118</v>
      </c>
      <c r="BT52" s="72"/>
      <c r="BU52" s="72"/>
      <c r="BV52" s="72"/>
      <c r="BW52" s="72"/>
      <c r="BX52" s="72"/>
      <c r="BY52" s="73"/>
      <c r="BZ52" s="72"/>
      <c r="CA52" s="72"/>
      <c r="CB52" s="72"/>
      <c r="CC52" s="72"/>
      <c r="CD52" s="72"/>
      <c r="CE52" s="72"/>
      <c r="CF52" s="72"/>
      <c r="CG52" s="72"/>
      <c r="CH52" s="73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1238"/>
      <c r="CU52" s="1237"/>
      <c r="CV52" s="1237"/>
      <c r="CW52" s="1237"/>
      <c r="CX52" s="1237"/>
      <c r="CY52" s="1237"/>
      <c r="CZ52" s="1237"/>
      <c r="DA52" s="1237"/>
      <c r="DB52" s="1237"/>
      <c r="DC52" s="1237"/>
      <c r="DD52" s="1237"/>
      <c r="DE52" s="1237"/>
      <c r="DF52" s="1238"/>
      <c r="DG52" s="1237"/>
      <c r="DH52" s="1237"/>
      <c r="DI52" s="72"/>
      <c r="DJ52" s="75">
        <f t="shared" si="3"/>
        <v>507</v>
      </c>
      <c r="DK52" s="63" t="str">
        <f t="shared" si="11"/>
        <v/>
      </c>
      <c r="DL52" s="64">
        <f t="shared" si="5"/>
        <v>0</v>
      </c>
      <c r="DM52" s="55">
        <f t="shared" si="6"/>
        <v>0</v>
      </c>
      <c r="DN52" s="76">
        <f t="shared" si="7"/>
        <v>0</v>
      </c>
      <c r="DO52" s="67">
        <f t="shared" si="8"/>
        <v>129</v>
      </c>
      <c r="DP52" s="67">
        <f t="shared" si="9"/>
        <v>1155</v>
      </c>
      <c r="DQ52" s="67">
        <f>SUM(CH52:CV52)</f>
        <v>0</v>
      </c>
      <c r="DR52" s="21"/>
      <c r="DU52" s="69"/>
    </row>
    <row r="53" spans="1:125" s="74" customFormat="1" ht="20" customHeight="1" x14ac:dyDescent="0.2">
      <c r="A53" s="1340" t="s">
        <v>174</v>
      </c>
      <c r="B53" s="1333">
        <v>11491</v>
      </c>
      <c r="C53" s="1251">
        <v>1</v>
      </c>
      <c r="D53" s="1330" t="s">
        <v>142</v>
      </c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6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6"/>
      <c r="AO53" s="54"/>
      <c r="AP53" s="54"/>
      <c r="AQ53" s="54"/>
      <c r="AR53" s="54"/>
      <c r="AS53" s="54"/>
      <c r="AT53" s="54"/>
      <c r="AU53" s="54"/>
      <c r="AV53" s="54">
        <v>16</v>
      </c>
      <c r="AW53" s="54">
        <v>29</v>
      </c>
      <c r="AX53" s="54"/>
      <c r="AY53" s="54"/>
      <c r="AZ53" s="54"/>
      <c r="BA53" s="54">
        <v>34</v>
      </c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71"/>
      <c r="BM53" s="54"/>
      <c r="BN53" s="54"/>
      <c r="BO53" s="54"/>
      <c r="BP53" s="54"/>
      <c r="BQ53" s="54"/>
      <c r="BR53" s="54"/>
      <c r="BS53" s="54"/>
      <c r="BT53" s="72"/>
      <c r="BU53" s="72"/>
      <c r="BV53" s="72"/>
      <c r="BW53" s="72"/>
      <c r="BX53" s="72"/>
      <c r="BY53" s="73"/>
      <c r="BZ53" s="72"/>
      <c r="CA53" s="72"/>
      <c r="CB53" s="72"/>
      <c r="CC53" s="72"/>
      <c r="CD53" s="72"/>
      <c r="CE53" s="72"/>
      <c r="CF53" s="72"/>
      <c r="CG53" s="72"/>
      <c r="CH53" s="73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1238"/>
      <c r="CU53" s="1237"/>
      <c r="CV53" s="1237"/>
      <c r="CW53" s="1237"/>
      <c r="CX53" s="1237"/>
      <c r="CY53" s="1237"/>
      <c r="CZ53" s="1237"/>
      <c r="DA53" s="1237"/>
      <c r="DB53" s="1237"/>
      <c r="DC53" s="1237"/>
      <c r="DD53" s="1237"/>
      <c r="DE53" s="1237"/>
      <c r="DF53" s="1238"/>
      <c r="DG53" s="1237"/>
      <c r="DH53" s="1237"/>
      <c r="DI53" s="72"/>
      <c r="DJ53" s="75">
        <f t="shared" si="3"/>
        <v>0</v>
      </c>
      <c r="DK53" s="63" t="str">
        <f t="shared" si="11"/>
        <v/>
      </c>
      <c r="DL53" s="64">
        <f t="shared" si="5"/>
        <v>0</v>
      </c>
      <c r="DM53" s="55">
        <f t="shared" si="6"/>
        <v>0</v>
      </c>
      <c r="DN53" s="76">
        <f t="shared" si="7"/>
        <v>45</v>
      </c>
      <c r="DO53" s="67">
        <f t="shared" si="8"/>
        <v>34</v>
      </c>
      <c r="DP53" s="67">
        <f t="shared" si="9"/>
        <v>0</v>
      </c>
      <c r="DQ53" s="67">
        <f t="shared" si="14"/>
        <v>0</v>
      </c>
      <c r="DR53" s="21"/>
      <c r="DU53" s="69"/>
    </row>
    <row r="54" spans="1:125" s="74" customFormat="1" ht="20" customHeight="1" x14ac:dyDescent="0.2">
      <c r="A54" s="1340" t="s">
        <v>175</v>
      </c>
      <c r="B54" s="1333">
        <v>11492</v>
      </c>
      <c r="C54" s="1251">
        <v>2</v>
      </c>
      <c r="D54" s="1330" t="s">
        <v>142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5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6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6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>
        <v>327</v>
      </c>
      <c r="AZ54" s="54"/>
      <c r="BA54" s="54"/>
      <c r="BB54" s="54">
        <v>19</v>
      </c>
      <c r="BC54" s="54">
        <v>376</v>
      </c>
      <c r="BD54" s="54">
        <v>69</v>
      </c>
      <c r="BE54" s="54">
        <v>68</v>
      </c>
      <c r="BF54" s="54">
        <v>112</v>
      </c>
      <c r="BG54" s="54">
        <v>66</v>
      </c>
      <c r="BH54" s="54">
        <v>33</v>
      </c>
      <c r="BI54" s="54">
        <v>51</v>
      </c>
      <c r="BJ54" s="54">
        <v>4</v>
      </c>
      <c r="BK54" s="54"/>
      <c r="BL54" s="71">
        <v>66</v>
      </c>
      <c r="BM54" s="54">
        <v>19</v>
      </c>
      <c r="BN54" s="54">
        <v>3</v>
      </c>
      <c r="BO54" s="54"/>
      <c r="BP54" s="54">
        <v>30</v>
      </c>
      <c r="BQ54" s="54">
        <v>7</v>
      </c>
      <c r="BR54" s="54"/>
      <c r="BS54" s="54"/>
      <c r="BT54" s="72"/>
      <c r="BU54" s="72"/>
      <c r="BV54" s="72"/>
      <c r="BW54" s="72"/>
      <c r="BX54" s="72"/>
      <c r="BY54" s="73"/>
      <c r="BZ54" s="72"/>
      <c r="CA54" s="72"/>
      <c r="CB54" s="72"/>
      <c r="CC54" s="72"/>
      <c r="CD54" s="72"/>
      <c r="CE54" s="72"/>
      <c r="CF54" s="72"/>
      <c r="CG54" s="72"/>
      <c r="CH54" s="73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1238"/>
      <c r="CU54" s="1237"/>
      <c r="CV54" s="1237"/>
      <c r="CW54" s="1237"/>
      <c r="CX54" s="1237"/>
      <c r="CY54" s="1237"/>
      <c r="CZ54" s="1237"/>
      <c r="DA54" s="1237"/>
      <c r="DB54" s="1237"/>
      <c r="DC54" s="1237"/>
      <c r="DD54" s="1237"/>
      <c r="DE54" s="1237"/>
      <c r="DF54" s="1238"/>
      <c r="DG54" s="1237"/>
      <c r="DH54" s="1237"/>
      <c r="DI54" s="72"/>
      <c r="DJ54" s="75">
        <f t="shared" si="3"/>
        <v>22</v>
      </c>
      <c r="DK54" s="63" t="str">
        <f t="shared" si="11"/>
        <v/>
      </c>
      <c r="DL54" s="64">
        <f t="shared" si="5"/>
        <v>0</v>
      </c>
      <c r="DM54" s="55">
        <f t="shared" si="6"/>
        <v>0</v>
      </c>
      <c r="DN54" s="76">
        <f t="shared" si="7"/>
        <v>327</v>
      </c>
      <c r="DO54" s="67">
        <f t="shared" si="8"/>
        <v>864</v>
      </c>
      <c r="DP54" s="67">
        <f t="shared" si="9"/>
        <v>59</v>
      </c>
      <c r="DQ54" s="67">
        <f>SUM(CH54:CV54)</f>
        <v>0</v>
      </c>
      <c r="DR54" s="21"/>
      <c r="DU54" s="69"/>
    </row>
    <row r="55" spans="1:125" s="74" customFormat="1" ht="20" customHeight="1" x14ac:dyDescent="0.2">
      <c r="A55" s="1337" t="s">
        <v>176</v>
      </c>
      <c r="B55" s="1333">
        <v>11182</v>
      </c>
      <c r="C55" s="1251">
        <v>3</v>
      </c>
      <c r="D55" s="1330" t="s">
        <v>124</v>
      </c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6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6"/>
      <c r="AO55" s="54"/>
      <c r="AP55" s="54"/>
      <c r="AQ55" s="54"/>
      <c r="AR55" s="54"/>
      <c r="AS55" s="54"/>
      <c r="AT55" s="54"/>
      <c r="AU55" s="54"/>
      <c r="AV55" s="54">
        <v>135</v>
      </c>
      <c r="AW55" s="54">
        <v>272</v>
      </c>
      <c r="AX55" s="54">
        <v>7</v>
      </c>
      <c r="AY55" s="54"/>
      <c r="AZ55" s="54">
        <v>13</v>
      </c>
      <c r="BA55" s="54">
        <v>79</v>
      </c>
      <c r="BB55" s="54"/>
      <c r="BC55" s="54"/>
      <c r="BD55" s="54"/>
      <c r="BE55" s="54"/>
      <c r="BF55" s="54">
        <v>20</v>
      </c>
      <c r="BG55" s="54">
        <v>128</v>
      </c>
      <c r="BH55" s="54">
        <v>50</v>
      </c>
      <c r="BI55" s="54">
        <v>34</v>
      </c>
      <c r="BJ55" s="54"/>
      <c r="BK55" s="54"/>
      <c r="BL55" s="71"/>
      <c r="BM55" s="54"/>
      <c r="BN55" s="54"/>
      <c r="BO55" s="54"/>
      <c r="BP55" s="54"/>
      <c r="BQ55" s="54"/>
      <c r="BR55" s="54"/>
      <c r="BS55" s="54"/>
      <c r="BT55" s="72"/>
      <c r="BU55" s="72"/>
      <c r="BV55" s="72"/>
      <c r="BW55" s="72"/>
      <c r="BX55" s="72"/>
      <c r="BY55" s="73"/>
      <c r="BZ55" s="72"/>
      <c r="CA55" s="72"/>
      <c r="CB55" s="72"/>
      <c r="CC55" s="72"/>
      <c r="CD55" s="72"/>
      <c r="CE55" s="72"/>
      <c r="CF55" s="72"/>
      <c r="CG55" s="72"/>
      <c r="CH55" s="73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1238"/>
      <c r="CU55" s="1237"/>
      <c r="CV55" s="1237"/>
      <c r="CW55" s="1237"/>
      <c r="CX55" s="1237"/>
      <c r="CY55" s="1237"/>
      <c r="CZ55" s="1237"/>
      <c r="DA55" s="1237"/>
      <c r="DB55" s="1237"/>
      <c r="DC55" s="1237"/>
      <c r="DD55" s="1237"/>
      <c r="DE55" s="1237"/>
      <c r="DF55" s="1238"/>
      <c r="DG55" s="1237"/>
      <c r="DH55" s="1237"/>
      <c r="DI55" s="72"/>
      <c r="DJ55" s="75">
        <f t="shared" si="3"/>
        <v>0</v>
      </c>
      <c r="DK55" s="63" t="str">
        <f t="shared" si="11"/>
        <v/>
      </c>
      <c r="DL55" s="64">
        <f t="shared" si="5"/>
        <v>0</v>
      </c>
      <c r="DM55" s="55">
        <f t="shared" si="6"/>
        <v>0</v>
      </c>
      <c r="DN55" s="76">
        <f t="shared" si="7"/>
        <v>427</v>
      </c>
      <c r="DO55" s="67">
        <f t="shared" si="8"/>
        <v>311</v>
      </c>
      <c r="DP55" s="67">
        <f t="shared" si="9"/>
        <v>0</v>
      </c>
      <c r="DQ55" s="67">
        <f t="shared" si="14"/>
        <v>0</v>
      </c>
      <c r="DR55" s="21"/>
      <c r="DU55" s="69"/>
    </row>
    <row r="56" spans="1:125" s="74" customFormat="1" ht="20" customHeight="1" x14ac:dyDescent="0.2">
      <c r="A56" s="1337" t="s">
        <v>177</v>
      </c>
      <c r="B56" s="1333">
        <v>11494</v>
      </c>
      <c r="C56" s="1251">
        <v>1</v>
      </c>
      <c r="D56" s="1330" t="s">
        <v>124</v>
      </c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5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6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6">
        <v>135</v>
      </c>
      <c r="AO56" s="54"/>
      <c r="AP56" s="54">
        <v>0</v>
      </c>
      <c r="AQ56" s="54"/>
      <c r="AR56" s="54"/>
      <c r="AS56" s="54">
        <v>43</v>
      </c>
      <c r="AT56" s="54"/>
      <c r="AU56" s="54"/>
      <c r="AV56" s="54"/>
      <c r="AW56" s="54"/>
      <c r="AX56" s="54"/>
      <c r="AY56" s="54"/>
      <c r="AZ56" s="54"/>
      <c r="BA56" s="54">
        <v>30</v>
      </c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71"/>
      <c r="BM56" s="54">
        <v>458</v>
      </c>
      <c r="BN56" s="54"/>
      <c r="BO56" s="54"/>
      <c r="BP56" s="54"/>
      <c r="BQ56" s="54"/>
      <c r="BR56" s="54"/>
      <c r="BS56" s="54"/>
      <c r="BT56" s="72"/>
      <c r="BU56" s="72"/>
      <c r="BV56" s="72"/>
      <c r="BW56" s="72"/>
      <c r="BX56" s="72"/>
      <c r="BY56" s="73"/>
      <c r="BZ56" s="72"/>
      <c r="CA56" s="72"/>
      <c r="CB56" s="72"/>
      <c r="CC56" s="72"/>
      <c r="CD56" s="72"/>
      <c r="CE56" s="72"/>
      <c r="CF56" s="72"/>
      <c r="CG56" s="72"/>
      <c r="CH56" s="73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1238"/>
      <c r="CU56" s="1237"/>
      <c r="CV56" s="1237"/>
      <c r="CW56" s="1237"/>
      <c r="CX56" s="1237"/>
      <c r="CY56" s="1237"/>
      <c r="CZ56" s="1237"/>
      <c r="DA56" s="1237"/>
      <c r="DB56" s="1237"/>
      <c r="DC56" s="1237"/>
      <c r="DD56" s="1237"/>
      <c r="DE56" s="1237"/>
      <c r="DF56" s="1238"/>
      <c r="DG56" s="1237"/>
      <c r="DH56" s="1237"/>
      <c r="DI56" s="72"/>
      <c r="DJ56" s="75">
        <f t="shared" si="3"/>
        <v>458</v>
      </c>
      <c r="DK56" s="63" t="str">
        <f t="shared" si="11"/>
        <v/>
      </c>
      <c r="DL56" s="64">
        <f t="shared" si="5"/>
        <v>0</v>
      </c>
      <c r="DM56" s="55">
        <f t="shared" si="6"/>
        <v>135</v>
      </c>
      <c r="DN56" s="76">
        <f t="shared" si="7"/>
        <v>43</v>
      </c>
      <c r="DO56" s="67">
        <f t="shared" si="8"/>
        <v>30</v>
      </c>
      <c r="DP56" s="67">
        <f t="shared" si="9"/>
        <v>458</v>
      </c>
      <c r="DQ56" s="67">
        <f>SUM(CH56:CV56)</f>
        <v>0</v>
      </c>
      <c r="DR56" s="21"/>
      <c r="DU56" s="69"/>
    </row>
    <row r="57" spans="1:125" s="74" customFormat="1" ht="20" customHeight="1" x14ac:dyDescent="0.2">
      <c r="A57" s="1337" t="s">
        <v>178</v>
      </c>
      <c r="B57" s="1333">
        <v>11495</v>
      </c>
      <c r="C57" s="1251">
        <v>1</v>
      </c>
      <c r="D57" s="1330" t="s">
        <v>124</v>
      </c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6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6"/>
      <c r="AO57" s="54">
        <v>19</v>
      </c>
      <c r="AP57" s="54">
        <v>9</v>
      </c>
      <c r="AQ57" s="54"/>
      <c r="AR57" s="54"/>
      <c r="AS57" s="54">
        <v>20</v>
      </c>
      <c r="AT57" s="54"/>
      <c r="AU57" s="54"/>
      <c r="AV57" s="54"/>
      <c r="AW57" s="54"/>
      <c r="AX57" s="54"/>
      <c r="AY57" s="54"/>
      <c r="AZ57" s="54"/>
      <c r="BA57" s="54">
        <v>24</v>
      </c>
      <c r="BB57" s="54"/>
      <c r="BC57" s="54"/>
      <c r="BD57" s="54">
        <v>44</v>
      </c>
      <c r="BE57" s="54"/>
      <c r="BF57" s="54"/>
      <c r="BG57" s="54"/>
      <c r="BH57" s="54"/>
      <c r="BI57" s="54"/>
      <c r="BJ57" s="54"/>
      <c r="BK57" s="54">
        <v>12</v>
      </c>
      <c r="BL57" s="71">
        <v>20</v>
      </c>
      <c r="BM57" s="54"/>
      <c r="BN57" s="54"/>
      <c r="BO57" s="54"/>
      <c r="BP57" s="54"/>
      <c r="BQ57" s="54"/>
      <c r="BR57" s="54"/>
      <c r="BS57" s="54"/>
      <c r="BT57" s="72"/>
      <c r="BU57" s="72"/>
      <c r="BV57" s="72"/>
      <c r="BW57" s="72"/>
      <c r="BX57" s="72"/>
      <c r="BY57" s="73"/>
      <c r="BZ57" s="72"/>
      <c r="CA57" s="72"/>
      <c r="CB57" s="72"/>
      <c r="CC57" s="72"/>
      <c r="CD57" s="72"/>
      <c r="CE57" s="72"/>
      <c r="CF57" s="72"/>
      <c r="CG57" s="72"/>
      <c r="CH57" s="73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1238"/>
      <c r="CU57" s="1237"/>
      <c r="CV57" s="1237"/>
      <c r="CW57" s="1237"/>
      <c r="CX57" s="1237"/>
      <c r="CY57" s="1237"/>
      <c r="CZ57" s="1237"/>
      <c r="DA57" s="1237"/>
      <c r="DB57" s="1237"/>
      <c r="DC57" s="1237"/>
      <c r="DD57" s="1237"/>
      <c r="DE57" s="1237"/>
      <c r="DF57" s="1238"/>
      <c r="DG57" s="1237"/>
      <c r="DH57" s="1237"/>
      <c r="DI57" s="72"/>
      <c r="DJ57" s="75">
        <f t="shared" si="3"/>
        <v>0</v>
      </c>
      <c r="DK57" s="63" t="str">
        <f t="shared" si="11"/>
        <v/>
      </c>
      <c r="DL57" s="64">
        <f t="shared" si="5"/>
        <v>0</v>
      </c>
      <c r="DM57" s="55">
        <f t="shared" si="6"/>
        <v>0</v>
      </c>
      <c r="DN57" s="76">
        <f t="shared" si="7"/>
        <v>48</v>
      </c>
      <c r="DO57" s="67">
        <f t="shared" si="8"/>
        <v>100</v>
      </c>
      <c r="DP57" s="67">
        <f t="shared" si="9"/>
        <v>0</v>
      </c>
      <c r="DQ57" s="67">
        <f t="shared" si="14"/>
        <v>0</v>
      </c>
      <c r="DR57" s="21"/>
      <c r="DU57" s="69"/>
    </row>
    <row r="58" spans="1:125" s="74" customFormat="1" ht="20" customHeight="1" x14ac:dyDescent="0.2">
      <c r="A58" s="1337" t="s">
        <v>179</v>
      </c>
      <c r="B58" s="1342">
        <v>11496</v>
      </c>
      <c r="C58" s="1236">
        <v>3</v>
      </c>
      <c r="D58" s="1330" t="s">
        <v>124</v>
      </c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5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6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6"/>
      <c r="AO58" s="54"/>
      <c r="AP58" s="54"/>
      <c r="AQ58" s="54"/>
      <c r="AR58" s="54"/>
      <c r="AS58" s="54">
        <v>22</v>
      </c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71"/>
      <c r="BM58" s="54"/>
      <c r="BN58" s="54"/>
      <c r="BO58" s="54"/>
      <c r="BP58" s="54"/>
      <c r="BQ58" s="54"/>
      <c r="BR58" s="54"/>
      <c r="BS58" s="54"/>
      <c r="BT58" s="72"/>
      <c r="BU58" s="72"/>
      <c r="BV58" s="72"/>
      <c r="BW58" s="72"/>
      <c r="BX58" s="72"/>
      <c r="BY58" s="73"/>
      <c r="BZ58" s="72"/>
      <c r="CA58" s="72"/>
      <c r="CB58" s="72"/>
      <c r="CC58" s="72"/>
      <c r="CD58" s="72"/>
      <c r="CE58" s="72"/>
      <c r="CF58" s="72"/>
      <c r="CG58" s="72"/>
      <c r="CH58" s="73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1238"/>
      <c r="CU58" s="1237"/>
      <c r="CV58" s="1237"/>
      <c r="CW58" s="1237"/>
      <c r="CX58" s="1237"/>
      <c r="CY58" s="1237"/>
      <c r="CZ58" s="1237"/>
      <c r="DA58" s="1237"/>
      <c r="DB58" s="1237"/>
      <c r="DC58" s="1237"/>
      <c r="DD58" s="1237"/>
      <c r="DE58" s="1237"/>
      <c r="DF58" s="1238"/>
      <c r="DG58" s="1237"/>
      <c r="DH58" s="1237"/>
      <c r="DI58" s="72"/>
      <c r="DJ58" s="75">
        <f t="shared" si="3"/>
        <v>0</v>
      </c>
      <c r="DK58" s="63" t="str">
        <f t="shared" si="11"/>
        <v/>
      </c>
      <c r="DL58" s="64">
        <f t="shared" si="5"/>
        <v>0</v>
      </c>
      <c r="DM58" s="55">
        <f t="shared" si="6"/>
        <v>0</v>
      </c>
      <c r="DN58" s="76">
        <f t="shared" si="7"/>
        <v>22</v>
      </c>
      <c r="DO58" s="67">
        <f t="shared" si="8"/>
        <v>0</v>
      </c>
      <c r="DP58" s="67">
        <f t="shared" si="9"/>
        <v>0</v>
      </c>
      <c r="DQ58" s="67">
        <f t="shared" si="14"/>
        <v>0</v>
      </c>
      <c r="DR58" s="21"/>
      <c r="DU58" s="69"/>
    </row>
    <row r="59" spans="1:125" s="83" customFormat="1" ht="20" customHeight="1" x14ac:dyDescent="0.2">
      <c r="A59" s="1337" t="s">
        <v>180</v>
      </c>
      <c r="B59" s="1342">
        <v>11497</v>
      </c>
      <c r="C59" s="1236">
        <v>3</v>
      </c>
      <c r="D59" s="1330" t="s">
        <v>124</v>
      </c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1"/>
      <c r="AC59" s="80"/>
      <c r="AD59" s="80"/>
      <c r="AE59" s="54"/>
      <c r="AF59" s="54"/>
      <c r="AG59" s="54"/>
      <c r="AH59" s="54"/>
      <c r="AI59" s="54"/>
      <c r="AJ59" s="54"/>
      <c r="AK59" s="54"/>
      <c r="AL59" s="54"/>
      <c r="AM59" s="54"/>
      <c r="AN59" s="56"/>
      <c r="AO59" s="54"/>
      <c r="AP59" s="54"/>
      <c r="AQ59" s="54"/>
      <c r="AR59" s="54"/>
      <c r="AS59" s="54">
        <v>41</v>
      </c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71"/>
      <c r="BM59" s="54">
        <v>273</v>
      </c>
      <c r="BN59" s="54"/>
      <c r="BO59" s="54"/>
      <c r="BP59" s="54">
        <v>77</v>
      </c>
      <c r="BQ59" s="54"/>
      <c r="BR59" s="54"/>
      <c r="BS59" s="54"/>
      <c r="BT59" s="72"/>
      <c r="BU59" s="72"/>
      <c r="BV59" s="72"/>
      <c r="BW59" s="72"/>
      <c r="BX59" s="72"/>
      <c r="BY59" s="73"/>
      <c r="BZ59" s="72"/>
      <c r="CA59" s="72"/>
      <c r="CB59" s="72"/>
      <c r="CC59" s="72"/>
      <c r="CD59" s="72"/>
      <c r="CE59" s="72"/>
      <c r="CF59" s="72"/>
      <c r="CG59" s="72"/>
      <c r="CH59" s="73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1238"/>
      <c r="CU59" s="1237"/>
      <c r="CV59" s="1237"/>
      <c r="CW59" s="1237"/>
      <c r="CX59" s="1237"/>
      <c r="CY59" s="1237"/>
      <c r="CZ59" s="1237"/>
      <c r="DA59" s="1237"/>
      <c r="DB59" s="1237"/>
      <c r="DC59" s="1237"/>
      <c r="DD59" s="1237"/>
      <c r="DE59" s="1237"/>
      <c r="DF59" s="1238"/>
      <c r="DG59" s="1237"/>
      <c r="DH59" s="1237"/>
      <c r="DI59" s="72"/>
      <c r="DJ59" s="75">
        <f t="shared" si="3"/>
        <v>273</v>
      </c>
      <c r="DK59" s="63" t="str">
        <f t="shared" si="11"/>
        <v/>
      </c>
      <c r="DL59" s="82">
        <f t="shared" si="5"/>
        <v>0</v>
      </c>
      <c r="DM59" s="55">
        <f t="shared" si="6"/>
        <v>0</v>
      </c>
      <c r="DN59" s="76">
        <f t="shared" si="7"/>
        <v>41</v>
      </c>
      <c r="DO59" s="67">
        <f t="shared" si="8"/>
        <v>0</v>
      </c>
      <c r="DP59" s="67">
        <f t="shared" si="9"/>
        <v>350</v>
      </c>
      <c r="DQ59" s="67">
        <f>SUM(CH59:CV59)</f>
        <v>0</v>
      </c>
      <c r="DR59" s="21"/>
      <c r="DU59" s="69"/>
    </row>
    <row r="60" spans="1:125" s="83" customFormat="1" ht="20" customHeight="1" x14ac:dyDescent="0.2">
      <c r="A60" s="1337" t="s">
        <v>181</v>
      </c>
      <c r="B60" s="1342">
        <v>11498</v>
      </c>
      <c r="C60" s="1236">
        <v>2</v>
      </c>
      <c r="D60" s="1330" t="s">
        <v>124</v>
      </c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5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1"/>
      <c r="AC60" s="80"/>
      <c r="AD60" s="80"/>
      <c r="AE60" s="54"/>
      <c r="AF60" s="54"/>
      <c r="AG60" s="54"/>
      <c r="AH60" s="54"/>
      <c r="AI60" s="54"/>
      <c r="AJ60" s="54"/>
      <c r="AK60" s="54"/>
      <c r="AL60" s="54"/>
      <c r="AM60" s="54"/>
      <c r="AN60" s="56"/>
      <c r="AO60" s="54"/>
      <c r="AP60" s="54"/>
      <c r="AQ60" s="54"/>
      <c r="AR60" s="54"/>
      <c r="AS60" s="54">
        <v>65</v>
      </c>
      <c r="AT60" s="54"/>
      <c r="AU60" s="54"/>
      <c r="AV60" s="54">
        <v>91</v>
      </c>
      <c r="AW60" s="54"/>
      <c r="AX60" s="54"/>
      <c r="AY60" s="54">
        <v>57</v>
      </c>
      <c r="AZ60" s="54">
        <v>10</v>
      </c>
      <c r="BA60" s="54"/>
      <c r="BB60" s="54">
        <v>66</v>
      </c>
      <c r="BC60" s="54"/>
      <c r="BD60" s="54">
        <v>45</v>
      </c>
      <c r="BE60" s="54"/>
      <c r="BF60" s="54">
        <v>21</v>
      </c>
      <c r="BG60" s="54">
        <v>2</v>
      </c>
      <c r="BH60" s="54"/>
      <c r="BI60" s="54"/>
      <c r="BJ60" s="54"/>
      <c r="BK60" s="54"/>
      <c r="BL60" s="71"/>
      <c r="BM60" s="54"/>
      <c r="BN60" s="54"/>
      <c r="BO60" s="54"/>
      <c r="BP60" s="54"/>
      <c r="BQ60" s="54"/>
      <c r="BR60" s="54"/>
      <c r="BS60" s="54"/>
      <c r="BT60" s="72"/>
      <c r="BU60" s="72"/>
      <c r="BV60" s="72"/>
      <c r="BW60" s="72"/>
      <c r="BX60" s="72"/>
      <c r="BY60" s="73"/>
      <c r="BZ60" s="72"/>
      <c r="CA60" s="72"/>
      <c r="CB60" s="72"/>
      <c r="CC60" s="72"/>
      <c r="CD60" s="72"/>
      <c r="CE60" s="72"/>
      <c r="CF60" s="72"/>
      <c r="CG60" s="72"/>
      <c r="CH60" s="73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1238"/>
      <c r="CU60" s="1237"/>
      <c r="CV60" s="1237"/>
      <c r="CW60" s="1237"/>
      <c r="CX60" s="1237"/>
      <c r="CY60" s="1237"/>
      <c r="CZ60" s="1237"/>
      <c r="DA60" s="1237"/>
      <c r="DB60" s="1237"/>
      <c r="DC60" s="1237"/>
      <c r="DD60" s="1237"/>
      <c r="DE60" s="1237"/>
      <c r="DF60" s="1238"/>
      <c r="DG60" s="1237"/>
      <c r="DH60" s="1237"/>
      <c r="DI60" s="72"/>
      <c r="DJ60" s="75">
        <f t="shared" si="3"/>
        <v>0</v>
      </c>
      <c r="DK60" s="63" t="str">
        <f t="shared" si="11"/>
        <v/>
      </c>
      <c r="DL60" s="82">
        <f t="shared" si="5"/>
        <v>0</v>
      </c>
      <c r="DM60" s="55">
        <f t="shared" si="6"/>
        <v>0</v>
      </c>
      <c r="DN60" s="76">
        <f t="shared" si="7"/>
        <v>223</v>
      </c>
      <c r="DO60" s="67">
        <f t="shared" si="8"/>
        <v>134</v>
      </c>
      <c r="DP60" s="67">
        <f t="shared" si="9"/>
        <v>0</v>
      </c>
      <c r="DQ60" s="67">
        <f t="shared" si="14"/>
        <v>0</v>
      </c>
      <c r="DR60" s="21"/>
      <c r="DU60" s="69"/>
    </row>
    <row r="61" spans="1:125" s="83" customFormat="1" ht="20" customHeight="1" x14ac:dyDescent="0.2">
      <c r="A61" s="1340" t="s">
        <v>182</v>
      </c>
      <c r="B61" s="1342">
        <v>11499</v>
      </c>
      <c r="C61" s="1343"/>
      <c r="D61" s="1330" t="s">
        <v>142</v>
      </c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5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1"/>
      <c r="AC61" s="80"/>
      <c r="AD61" s="80"/>
      <c r="AE61" s="54"/>
      <c r="AF61" s="54"/>
      <c r="AG61" s="54"/>
      <c r="AH61" s="54"/>
      <c r="AI61" s="54"/>
      <c r="AJ61" s="54"/>
      <c r="AK61" s="54"/>
      <c r="AL61" s="54"/>
      <c r="AM61" s="54"/>
      <c r="AN61" s="56"/>
      <c r="AO61" s="54"/>
      <c r="AP61" s="54"/>
      <c r="AQ61" s="54"/>
      <c r="AR61" s="54"/>
      <c r="AS61" s="54"/>
      <c r="AT61" s="54"/>
      <c r="AU61" s="54"/>
      <c r="AV61" s="54">
        <v>206</v>
      </c>
      <c r="AW61" s="54">
        <v>63</v>
      </c>
      <c r="AX61" s="54">
        <v>78</v>
      </c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71"/>
      <c r="BM61" s="54"/>
      <c r="BN61" s="54">
        <v>22</v>
      </c>
      <c r="BO61" s="54">
        <v>19</v>
      </c>
      <c r="BP61" s="54">
        <v>3</v>
      </c>
      <c r="BQ61" s="54"/>
      <c r="BR61" s="54">
        <v>28</v>
      </c>
      <c r="BS61" s="54">
        <v>13</v>
      </c>
      <c r="BT61" s="72"/>
      <c r="BU61" s="72"/>
      <c r="BV61" s="72"/>
      <c r="BW61" s="72"/>
      <c r="BX61" s="72"/>
      <c r="BY61" s="73"/>
      <c r="BZ61" s="72"/>
      <c r="CA61" s="72"/>
      <c r="CB61" s="72"/>
      <c r="CC61" s="72"/>
      <c r="CD61" s="72"/>
      <c r="CE61" s="72"/>
      <c r="CF61" s="72"/>
      <c r="CG61" s="72"/>
      <c r="CH61" s="73"/>
      <c r="CI61" s="72"/>
      <c r="CJ61" s="72"/>
      <c r="CK61" s="72"/>
      <c r="CL61" s="72"/>
      <c r="CM61" s="72"/>
      <c r="CN61" s="72">
        <v>21</v>
      </c>
      <c r="CO61" s="72"/>
      <c r="CP61" s="72"/>
      <c r="CQ61" s="72"/>
      <c r="CR61" s="72"/>
      <c r="CS61" s="72"/>
      <c r="CT61" s="1238"/>
      <c r="CU61" s="1237"/>
      <c r="CV61" s="1237"/>
      <c r="CW61" s="1237"/>
      <c r="CX61" s="1237"/>
      <c r="CY61" s="1237"/>
      <c r="CZ61" s="1237"/>
      <c r="DA61" s="1237"/>
      <c r="DB61" s="1237"/>
      <c r="DC61" s="1237"/>
      <c r="DD61" s="1237"/>
      <c r="DE61" s="1237"/>
      <c r="DF61" s="1238"/>
      <c r="DG61" s="1237"/>
      <c r="DH61" s="1237"/>
      <c r="DI61" s="72"/>
      <c r="DJ61" s="75">
        <f t="shared" si="3"/>
        <v>41</v>
      </c>
      <c r="DK61" s="63" t="str">
        <f t="shared" si="11"/>
        <v>j</v>
      </c>
      <c r="DL61" s="82">
        <f t="shared" si="5"/>
        <v>0</v>
      </c>
      <c r="DM61" s="55">
        <f t="shared" si="6"/>
        <v>0</v>
      </c>
      <c r="DN61" s="76">
        <f t="shared" si="7"/>
        <v>347</v>
      </c>
      <c r="DO61" s="67">
        <f t="shared" si="8"/>
        <v>0</v>
      </c>
      <c r="DP61" s="67">
        <f t="shared" si="9"/>
        <v>85</v>
      </c>
      <c r="DQ61" s="67">
        <f>SUM(CH61:CV61)</f>
        <v>21</v>
      </c>
      <c r="DR61" s="21"/>
      <c r="DU61" s="69"/>
    </row>
    <row r="62" spans="1:125" s="83" customFormat="1" ht="20" customHeight="1" x14ac:dyDescent="0.2">
      <c r="A62" s="1337" t="s">
        <v>37</v>
      </c>
      <c r="B62" s="1342" t="s">
        <v>183</v>
      </c>
      <c r="C62" s="1236">
        <v>1</v>
      </c>
      <c r="D62" s="1330" t="s">
        <v>124</v>
      </c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5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1"/>
      <c r="AC62" s="80"/>
      <c r="AD62" s="80"/>
      <c r="AE62" s="54">
        <v>0</v>
      </c>
      <c r="AF62" s="54"/>
      <c r="AG62" s="54"/>
      <c r="AH62" s="54"/>
      <c r="AI62" s="54">
        <v>0</v>
      </c>
      <c r="AJ62" s="54">
        <v>0</v>
      </c>
      <c r="AK62" s="54">
        <v>0</v>
      </c>
      <c r="AL62" s="54"/>
      <c r="AM62" s="54"/>
      <c r="AN62" s="56">
        <v>0</v>
      </c>
      <c r="AO62" s="54"/>
      <c r="AP62" s="54"/>
      <c r="AQ62" s="54"/>
      <c r="AR62" s="54"/>
      <c r="AS62" s="54"/>
      <c r="AT62" s="54"/>
      <c r="AU62" s="54"/>
      <c r="AV62" s="54">
        <v>33</v>
      </c>
      <c r="AW62" s="54">
        <v>62</v>
      </c>
      <c r="AX62" s="54"/>
      <c r="AY62" s="54">
        <v>25</v>
      </c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71"/>
      <c r="BM62" s="54"/>
      <c r="BN62" s="54"/>
      <c r="BO62" s="54">
        <v>209</v>
      </c>
      <c r="BP62" s="54">
        <v>550</v>
      </c>
      <c r="BQ62" s="54">
        <v>96</v>
      </c>
      <c r="BR62" s="54"/>
      <c r="BS62" s="54"/>
      <c r="BT62" s="72"/>
      <c r="BU62" s="72"/>
      <c r="BV62" s="72"/>
      <c r="BW62" s="72"/>
      <c r="BX62" s="72"/>
      <c r="BY62" s="73"/>
      <c r="BZ62" s="72"/>
      <c r="CA62" s="72"/>
      <c r="CB62" s="72"/>
      <c r="CC62" s="72"/>
      <c r="CD62" s="72"/>
      <c r="CE62" s="72"/>
      <c r="CF62" s="72"/>
      <c r="CG62" s="72"/>
      <c r="CH62" s="73"/>
      <c r="CI62" s="72"/>
      <c r="CJ62" s="72"/>
      <c r="CK62" s="72"/>
      <c r="CL62" s="72"/>
      <c r="CM62" s="72"/>
      <c r="CN62" s="72"/>
      <c r="CO62" s="72"/>
      <c r="CP62" s="72"/>
      <c r="CQ62" s="72"/>
      <c r="CR62" s="72">
        <v>549</v>
      </c>
      <c r="CS62" s="72"/>
      <c r="CT62" s="1238"/>
      <c r="CU62" s="1237"/>
      <c r="CV62" s="1237"/>
      <c r="CW62" s="1237"/>
      <c r="CX62" s="1237"/>
      <c r="CY62" s="1237"/>
      <c r="CZ62" s="1237"/>
      <c r="DA62" s="1237"/>
      <c r="DB62" s="1237"/>
      <c r="DC62" s="1237"/>
      <c r="DD62" s="1237"/>
      <c r="DE62" s="1237"/>
      <c r="DF62" s="1238"/>
      <c r="DG62" s="1237"/>
      <c r="DH62" s="1237"/>
      <c r="DI62" s="72"/>
      <c r="DJ62" s="75">
        <f t="shared" si="3"/>
        <v>209</v>
      </c>
      <c r="DK62" s="63" t="str">
        <f t="shared" si="11"/>
        <v>j</v>
      </c>
      <c r="DL62" s="82">
        <f t="shared" si="5"/>
        <v>0</v>
      </c>
      <c r="DM62" s="55">
        <f t="shared" si="6"/>
        <v>0</v>
      </c>
      <c r="DN62" s="76">
        <f t="shared" si="7"/>
        <v>120</v>
      </c>
      <c r="DO62" s="67">
        <f t="shared" si="8"/>
        <v>0</v>
      </c>
      <c r="DP62" s="67">
        <f t="shared" si="9"/>
        <v>855</v>
      </c>
      <c r="DQ62" s="67">
        <f>SUM(CH62:CV62)</f>
        <v>549</v>
      </c>
      <c r="DR62" s="21"/>
      <c r="DU62" s="69"/>
    </row>
    <row r="63" spans="1:125" s="74" customFormat="1" ht="20" customHeight="1" x14ac:dyDescent="0.2">
      <c r="A63" s="1344">
        <v>0</v>
      </c>
      <c r="B63" s="1342">
        <v>0</v>
      </c>
      <c r="C63" s="1251"/>
      <c r="D63" s="1330">
        <v>0</v>
      </c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5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>
        <v>0</v>
      </c>
      <c r="AB63" s="56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6"/>
      <c r="AO63" s="84">
        <v>0.21</v>
      </c>
      <c r="AP63" s="84">
        <v>0.2</v>
      </c>
      <c r="AQ63" s="54"/>
      <c r="AR63" s="54"/>
      <c r="AS63" s="54"/>
      <c r="AT63" s="54"/>
      <c r="AU63" s="54"/>
      <c r="AV63" s="54"/>
      <c r="AW63" s="54"/>
      <c r="AX63" s="54"/>
      <c r="AY63" s="5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5"/>
      <c r="BM63" s="84"/>
      <c r="BN63" s="84"/>
      <c r="BO63" s="84"/>
      <c r="BP63" s="84"/>
      <c r="BQ63" s="84"/>
      <c r="BR63" s="84"/>
      <c r="BS63" s="84"/>
      <c r="BT63" s="72"/>
      <c r="BU63" s="72"/>
      <c r="BV63" s="72"/>
      <c r="BW63" s="72"/>
      <c r="BX63" s="72"/>
      <c r="BY63" s="73"/>
      <c r="BZ63" s="72"/>
      <c r="CA63" s="72"/>
      <c r="CB63" s="72"/>
      <c r="CC63" s="72"/>
      <c r="CD63" s="72"/>
      <c r="CE63" s="72"/>
      <c r="CF63" s="72"/>
      <c r="CG63" s="72"/>
      <c r="CH63" s="73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1238"/>
      <c r="CU63" s="1237"/>
      <c r="CV63" s="1237"/>
      <c r="CW63" s="1237"/>
      <c r="CX63" s="1237"/>
      <c r="CY63" s="1237"/>
      <c r="CZ63" s="1237"/>
      <c r="DA63" s="1237"/>
      <c r="DB63" s="1237"/>
      <c r="DC63" s="1237"/>
      <c r="DD63" s="1237"/>
      <c r="DE63" s="1237"/>
      <c r="DF63" s="1238"/>
      <c r="DG63" s="1237"/>
      <c r="DH63" s="1237"/>
      <c r="DI63" s="72"/>
      <c r="DJ63" s="75">
        <f t="shared" si="3"/>
        <v>0</v>
      </c>
      <c r="DK63" s="63" t="str">
        <f t="shared" si="11"/>
        <v/>
      </c>
      <c r="DL63" s="64">
        <f t="shared" si="5"/>
        <v>0</v>
      </c>
      <c r="DM63" s="55">
        <f t="shared" si="6"/>
        <v>0</v>
      </c>
      <c r="DN63" s="76">
        <f t="shared" si="7"/>
        <v>0.41000000000000003</v>
      </c>
      <c r="DO63" s="67">
        <f t="shared" si="8"/>
        <v>0</v>
      </c>
      <c r="DP63" s="67">
        <f t="shared" si="9"/>
        <v>0</v>
      </c>
      <c r="DQ63" s="67">
        <f t="shared" si="14"/>
        <v>0</v>
      </c>
      <c r="DR63" s="21"/>
      <c r="DU63" s="69"/>
    </row>
    <row r="64" spans="1:125" s="101" customFormat="1" ht="20" customHeight="1" x14ac:dyDescent="0.2">
      <c r="A64" s="1345" t="s">
        <v>38</v>
      </c>
      <c r="B64" s="1346"/>
      <c r="C64" s="1347"/>
      <c r="D64" s="1348">
        <v>1</v>
      </c>
      <c r="E64" s="86">
        <f t="shared" ref="E64:O64" si="15">SUM(E4:E56)</f>
        <v>10164</v>
      </c>
      <c r="F64" s="86">
        <f t="shared" si="15"/>
        <v>10535</v>
      </c>
      <c r="G64" s="86">
        <f t="shared" si="15"/>
        <v>8656</v>
      </c>
      <c r="H64" s="86">
        <f t="shared" si="15"/>
        <v>12970</v>
      </c>
      <c r="I64" s="86">
        <f t="shared" si="15"/>
        <v>10508</v>
      </c>
      <c r="J64" s="86">
        <f t="shared" si="15"/>
        <v>7442</v>
      </c>
      <c r="K64" s="86">
        <f t="shared" si="15"/>
        <v>11987</v>
      </c>
      <c r="L64" s="86">
        <f t="shared" si="15"/>
        <v>9779</v>
      </c>
      <c r="M64" s="86">
        <f t="shared" si="15"/>
        <v>14912</v>
      </c>
      <c r="N64" s="86">
        <f t="shared" si="15"/>
        <v>8334</v>
      </c>
      <c r="O64" s="86">
        <f t="shared" si="15"/>
        <v>13907</v>
      </c>
      <c r="P64" s="87">
        <f>SUM(P4:P56)</f>
        <v>126895</v>
      </c>
      <c r="Q64" s="86">
        <f t="shared" ref="Q64:CB64" si="16">SUM(Q4:Q63)</f>
        <v>6032</v>
      </c>
      <c r="R64" s="86">
        <f t="shared" si="16"/>
        <v>12520</v>
      </c>
      <c r="S64" s="86">
        <f t="shared" si="16"/>
        <v>13575</v>
      </c>
      <c r="T64" s="86">
        <f t="shared" si="16"/>
        <v>10523</v>
      </c>
      <c r="U64" s="86">
        <f t="shared" si="16"/>
        <v>9122</v>
      </c>
      <c r="V64" s="86">
        <f t="shared" si="16"/>
        <v>10349</v>
      </c>
      <c r="W64" s="86">
        <f t="shared" si="16"/>
        <v>10304</v>
      </c>
      <c r="X64" s="86">
        <f t="shared" si="16"/>
        <v>10761</v>
      </c>
      <c r="Y64" s="86">
        <f t="shared" si="16"/>
        <v>9671</v>
      </c>
      <c r="Z64" s="86">
        <f t="shared" si="16"/>
        <v>12113</v>
      </c>
      <c r="AA64" s="86">
        <f t="shared" si="16"/>
        <v>11218</v>
      </c>
      <c r="AB64" s="88">
        <f t="shared" si="16"/>
        <v>14372</v>
      </c>
      <c r="AC64" s="89">
        <f t="shared" si="16"/>
        <v>11876</v>
      </c>
      <c r="AD64" s="89">
        <f t="shared" si="16"/>
        <v>7169</v>
      </c>
      <c r="AE64" s="90">
        <f t="shared" si="16"/>
        <v>13940</v>
      </c>
      <c r="AF64" s="90">
        <f t="shared" si="16"/>
        <v>9981</v>
      </c>
      <c r="AG64" s="90">
        <f t="shared" si="16"/>
        <v>11230</v>
      </c>
      <c r="AH64" s="90">
        <f t="shared" si="16"/>
        <v>11266</v>
      </c>
      <c r="AI64" s="90">
        <f t="shared" si="16"/>
        <v>11975</v>
      </c>
      <c r="AJ64" s="90">
        <f t="shared" si="16"/>
        <v>156</v>
      </c>
      <c r="AK64" s="90">
        <f t="shared" si="16"/>
        <v>7294</v>
      </c>
      <c r="AL64" s="90">
        <f t="shared" si="16"/>
        <v>12487</v>
      </c>
      <c r="AM64" s="90">
        <f t="shared" si="16"/>
        <v>11173</v>
      </c>
      <c r="AN64" s="91">
        <f t="shared" si="16"/>
        <v>11722</v>
      </c>
      <c r="AO64" s="90">
        <f t="shared" si="16"/>
        <v>10870.21</v>
      </c>
      <c r="AP64" s="90">
        <f t="shared" si="16"/>
        <v>10683.2</v>
      </c>
      <c r="AQ64" s="90">
        <f t="shared" si="16"/>
        <v>11362</v>
      </c>
      <c r="AR64" s="90">
        <f t="shared" si="16"/>
        <v>11338</v>
      </c>
      <c r="AS64" s="90">
        <f t="shared" si="16"/>
        <v>11538</v>
      </c>
      <c r="AT64" s="90">
        <f t="shared" si="16"/>
        <v>5641</v>
      </c>
      <c r="AU64" s="90">
        <f t="shared" si="16"/>
        <v>10848</v>
      </c>
      <c r="AV64" s="90">
        <f t="shared" si="16"/>
        <v>11504</v>
      </c>
      <c r="AW64" s="90">
        <f t="shared" si="16"/>
        <v>11625</v>
      </c>
      <c r="AX64" s="90">
        <f t="shared" si="16"/>
        <v>11012</v>
      </c>
      <c r="AY64" s="90">
        <f t="shared" si="16"/>
        <v>12436</v>
      </c>
      <c r="AZ64" s="90">
        <f t="shared" si="16"/>
        <v>11482</v>
      </c>
      <c r="BA64" s="90">
        <f t="shared" si="16"/>
        <v>10519</v>
      </c>
      <c r="BB64" s="90">
        <f t="shared" si="16"/>
        <v>11108</v>
      </c>
      <c r="BC64" s="90">
        <f t="shared" si="16"/>
        <v>12884</v>
      </c>
      <c r="BD64" s="90">
        <f t="shared" si="16"/>
        <v>13163</v>
      </c>
      <c r="BE64" s="90">
        <f t="shared" si="16"/>
        <v>12888</v>
      </c>
      <c r="BF64" s="90">
        <f t="shared" si="16"/>
        <v>12167</v>
      </c>
      <c r="BG64" s="90">
        <f t="shared" si="16"/>
        <v>12184</v>
      </c>
      <c r="BH64" s="90">
        <f t="shared" si="16"/>
        <v>8863</v>
      </c>
      <c r="BI64" s="90">
        <f t="shared" si="16"/>
        <v>13649</v>
      </c>
      <c r="BJ64" s="90">
        <f t="shared" si="16"/>
        <v>9920</v>
      </c>
      <c r="BK64" s="90">
        <f t="shared" si="16"/>
        <v>3182</v>
      </c>
      <c r="BL64" s="92">
        <f t="shared" si="16"/>
        <v>12493</v>
      </c>
      <c r="BM64" s="90">
        <f t="shared" si="16"/>
        <v>13383</v>
      </c>
      <c r="BN64" s="90">
        <f t="shared" si="16"/>
        <v>10852</v>
      </c>
      <c r="BO64" s="90">
        <f t="shared" si="16"/>
        <v>12795</v>
      </c>
      <c r="BP64" s="90">
        <f t="shared" si="16"/>
        <v>13496</v>
      </c>
      <c r="BQ64" s="90">
        <f t="shared" si="16"/>
        <v>11561</v>
      </c>
      <c r="BR64" s="90">
        <f t="shared" si="16"/>
        <v>13086</v>
      </c>
      <c r="BS64" s="90">
        <f t="shared" si="16"/>
        <v>5777</v>
      </c>
      <c r="BT64" s="93">
        <f t="shared" si="16"/>
        <v>0</v>
      </c>
      <c r="BU64" s="93">
        <f t="shared" si="16"/>
        <v>0</v>
      </c>
      <c r="BV64" s="93">
        <f t="shared" si="16"/>
        <v>0</v>
      </c>
      <c r="BW64" s="93">
        <f t="shared" si="16"/>
        <v>0</v>
      </c>
      <c r="BX64" s="93">
        <f t="shared" si="16"/>
        <v>0</v>
      </c>
      <c r="BY64" s="94">
        <f t="shared" si="16"/>
        <v>0</v>
      </c>
      <c r="BZ64" s="93">
        <f t="shared" si="16"/>
        <v>0</v>
      </c>
      <c r="CA64" s="93">
        <f t="shared" si="16"/>
        <v>0</v>
      </c>
      <c r="CB64" s="93">
        <f t="shared" si="16"/>
        <v>0</v>
      </c>
      <c r="CC64" s="93">
        <f t="shared" ref="CC64:DH64" si="17">SUM(CC4:CC63)</f>
        <v>0</v>
      </c>
      <c r="CD64" s="93">
        <f t="shared" si="17"/>
        <v>0</v>
      </c>
      <c r="CE64" s="93">
        <f t="shared" si="17"/>
        <v>0</v>
      </c>
      <c r="CF64" s="93">
        <f t="shared" si="17"/>
        <v>0</v>
      </c>
      <c r="CG64" s="93">
        <f t="shared" si="17"/>
        <v>0</v>
      </c>
      <c r="CH64" s="94">
        <f t="shared" si="17"/>
        <v>0</v>
      </c>
      <c r="CI64" s="93">
        <f t="shared" si="17"/>
        <v>0</v>
      </c>
      <c r="CJ64" s="93">
        <f t="shared" si="17"/>
        <v>0</v>
      </c>
      <c r="CK64" s="93">
        <f t="shared" si="17"/>
        <v>0</v>
      </c>
      <c r="CL64" s="93">
        <f t="shared" si="17"/>
        <v>0</v>
      </c>
      <c r="CM64" s="93">
        <f t="shared" si="17"/>
        <v>8684</v>
      </c>
      <c r="CN64" s="93">
        <f t="shared" si="17"/>
        <v>10487</v>
      </c>
      <c r="CO64" s="93">
        <f t="shared" si="17"/>
        <v>11327</v>
      </c>
      <c r="CP64" s="93">
        <f t="shared" si="17"/>
        <v>9152</v>
      </c>
      <c r="CQ64" s="93">
        <f t="shared" si="17"/>
        <v>11935</v>
      </c>
      <c r="CR64" s="93">
        <f t="shared" si="17"/>
        <v>11605</v>
      </c>
      <c r="CS64" s="93">
        <f t="shared" si="17"/>
        <v>11253</v>
      </c>
      <c r="CT64" s="1240">
        <f t="shared" si="17"/>
        <v>11197</v>
      </c>
      <c r="CU64" s="1239">
        <f t="shared" si="17"/>
        <v>10802</v>
      </c>
      <c r="CV64" s="1239">
        <f t="shared" si="17"/>
        <v>11197</v>
      </c>
      <c r="CW64" s="1239">
        <f t="shared" si="17"/>
        <v>11689</v>
      </c>
      <c r="CX64" s="1239">
        <f t="shared" si="17"/>
        <v>10934</v>
      </c>
      <c r="CY64" s="1239">
        <f t="shared" si="17"/>
        <v>11689</v>
      </c>
      <c r="CZ64" s="1239">
        <f t="shared" si="17"/>
        <v>11311</v>
      </c>
      <c r="DA64" s="1239">
        <f t="shared" si="17"/>
        <v>11689</v>
      </c>
      <c r="DB64" s="1239">
        <f t="shared" si="17"/>
        <v>11311</v>
      </c>
      <c r="DC64" s="1239">
        <f t="shared" si="17"/>
        <v>11689</v>
      </c>
      <c r="DD64" s="1239">
        <f t="shared" si="17"/>
        <v>11689</v>
      </c>
      <c r="DE64" s="1239">
        <f t="shared" si="17"/>
        <v>11311</v>
      </c>
      <c r="DF64" s="1240">
        <f t="shared" si="17"/>
        <v>11689</v>
      </c>
      <c r="DG64" s="1239">
        <f t="shared" si="17"/>
        <v>11311</v>
      </c>
      <c r="DH64" s="1239">
        <f t="shared" si="17"/>
        <v>11689</v>
      </c>
      <c r="DI64" s="93"/>
      <c r="DJ64" s="95">
        <f t="shared" si="3"/>
        <v>37030</v>
      </c>
      <c r="DK64" s="63" t="str">
        <f>IF(DO64+DP64&gt;0.5,"j","")</f>
        <v>j</v>
      </c>
      <c r="DL64" s="96">
        <f t="shared" si="5"/>
        <v>130560</v>
      </c>
      <c r="DM64" s="97">
        <f t="shared" si="6"/>
        <v>120269</v>
      </c>
      <c r="DN64" s="98">
        <f t="shared" si="7"/>
        <v>130339.41</v>
      </c>
      <c r="DO64" s="99">
        <f t="shared" si="8"/>
        <v>133020</v>
      </c>
      <c r="DP64" s="99">
        <f t="shared" si="9"/>
        <v>80950</v>
      </c>
      <c r="DQ64" s="99">
        <f>SUM(CH64:CV64)</f>
        <v>107639</v>
      </c>
      <c r="DR64" s="21"/>
      <c r="DS64" s="100"/>
      <c r="DU64" s="69"/>
    </row>
    <row r="65" spans="1:125" s="108" customFormat="1" ht="20" customHeight="1" x14ac:dyDescent="0.2">
      <c r="A65" s="1349" t="s">
        <v>39</v>
      </c>
      <c r="B65" s="1350"/>
      <c r="C65" s="1351"/>
      <c r="D65" s="1330">
        <v>1</v>
      </c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5"/>
      <c r="Q65" s="54">
        <v>6548.6301369863013</v>
      </c>
      <c r="R65" s="54">
        <v>12224.109589041096</v>
      </c>
      <c r="S65" s="54">
        <v>13533.835616438357</v>
      </c>
      <c r="T65" s="54">
        <v>13097.260273972603</v>
      </c>
      <c r="U65" s="54">
        <v>12660.68493150685</v>
      </c>
      <c r="V65" s="54">
        <v>13097.260273972603</v>
      </c>
      <c r="W65" s="54">
        <v>13533.835616438357</v>
      </c>
      <c r="X65" s="54">
        <v>13533.835616438357</v>
      </c>
      <c r="Y65" s="54">
        <v>10477.808219178083</v>
      </c>
      <c r="Z65" s="54">
        <v>13533.835616438357</v>
      </c>
      <c r="AA65" s="54">
        <v>11787.534246575344</v>
      </c>
      <c r="AB65" s="56">
        <v>13533.835616438357</v>
      </c>
      <c r="AC65" s="57">
        <v>149641</v>
      </c>
      <c r="AD65" s="57">
        <v>84474.758064516136</v>
      </c>
      <c r="AE65" s="102">
        <v>149641</v>
      </c>
      <c r="AF65" s="102">
        <v>135159.61290322582</v>
      </c>
      <c r="AG65" s="102">
        <v>149641</v>
      </c>
      <c r="AH65" s="102">
        <v>144813.87096774194</v>
      </c>
      <c r="AI65" s="102">
        <v>149641</v>
      </c>
      <c r="AJ65" s="102">
        <v>4827.1290322580653</v>
      </c>
      <c r="AK65" s="102">
        <v>91715.451612903242</v>
      </c>
      <c r="AL65" s="102">
        <v>149641</v>
      </c>
      <c r="AM65" s="102">
        <v>120678.22580645164</v>
      </c>
      <c r="AN65" s="103">
        <v>149641</v>
      </c>
      <c r="AO65" s="102">
        <v>149487.53571428571</v>
      </c>
      <c r="AP65" s="102">
        <v>135021</v>
      </c>
      <c r="AQ65" s="102">
        <v>149487.53571428571</v>
      </c>
      <c r="AR65" s="102">
        <v>144665.35714285716</v>
      </c>
      <c r="AS65" s="102">
        <v>149487.53571428571</v>
      </c>
      <c r="AT65" s="102">
        <v>144665.35714285716</v>
      </c>
      <c r="AU65" s="102">
        <v>137432.08928571429</v>
      </c>
      <c r="AV65" s="102">
        <v>149487.53571428571</v>
      </c>
      <c r="AW65" s="102">
        <v>144665.35714285716</v>
      </c>
      <c r="AX65" s="102">
        <v>149487.53571428571</v>
      </c>
      <c r="AY65" s="102">
        <v>144665.35714285716</v>
      </c>
      <c r="AZ65" s="102">
        <v>149487.53571428571</v>
      </c>
      <c r="BA65" s="102">
        <v>140100</v>
      </c>
      <c r="BB65" s="102">
        <v>131061.29032258065</v>
      </c>
      <c r="BC65" s="102">
        <v>140100</v>
      </c>
      <c r="BD65" s="102">
        <v>135580.64516129033</v>
      </c>
      <c r="BE65" s="102">
        <v>140100</v>
      </c>
      <c r="BF65" s="102">
        <v>135580.64516129033</v>
      </c>
      <c r="BG65" s="102">
        <v>140100</v>
      </c>
      <c r="BH65" s="102">
        <v>140100</v>
      </c>
      <c r="BI65" s="102">
        <v>135580.64516129033</v>
      </c>
      <c r="BJ65" s="102">
        <v>112983.87096774194</v>
      </c>
      <c r="BK65" s="102">
        <v>36154.838709677424</v>
      </c>
      <c r="BL65" s="104">
        <v>140100</v>
      </c>
      <c r="BM65" s="102">
        <v>12484.931506849314</v>
      </c>
      <c r="BN65" s="102">
        <v>11276.712328767124</v>
      </c>
      <c r="BO65" s="102">
        <v>12484.931506849314</v>
      </c>
      <c r="BP65" s="102">
        <v>12082.191780821919</v>
      </c>
      <c r="BQ65" s="102">
        <v>12484.931506849314</v>
      </c>
      <c r="BR65" s="102">
        <v>12082.191780821919</v>
      </c>
      <c r="BS65" s="102">
        <v>12484.931506849314</v>
      </c>
      <c r="BT65" s="105">
        <v>12484.931506849314</v>
      </c>
      <c r="BU65" s="105">
        <v>12082.191780821919</v>
      </c>
      <c r="BV65" s="105">
        <v>12484.931506849314</v>
      </c>
      <c r="BW65" s="105">
        <v>12082.191780821919</v>
      </c>
      <c r="BX65" s="105">
        <v>12484.931506849314</v>
      </c>
      <c r="BY65" s="106">
        <v>0</v>
      </c>
      <c r="BZ65" s="105">
        <v>0</v>
      </c>
      <c r="CA65" s="105">
        <v>0</v>
      </c>
      <c r="CB65" s="105">
        <v>0</v>
      </c>
      <c r="CC65" s="105">
        <v>0</v>
      </c>
      <c r="CD65" s="105">
        <v>0</v>
      </c>
      <c r="CE65" s="105">
        <v>0</v>
      </c>
      <c r="CF65" s="105">
        <v>0</v>
      </c>
      <c r="CG65" s="105">
        <v>0</v>
      </c>
      <c r="CH65" s="106">
        <v>0</v>
      </c>
      <c r="CI65" s="105">
        <v>0</v>
      </c>
      <c r="CJ65" s="105">
        <v>0</v>
      </c>
      <c r="CK65" s="105">
        <v>0</v>
      </c>
      <c r="CL65" s="105">
        <v>0.35616438356146318</v>
      </c>
      <c r="CM65" s="105">
        <v>7325.7397260273974</v>
      </c>
      <c r="CN65" s="105">
        <v>11390.424657534246</v>
      </c>
      <c r="CO65" s="105">
        <v>12145.205479452054</v>
      </c>
      <c r="CP65" s="105">
        <v>11753.424657534246</v>
      </c>
      <c r="CQ65" s="105">
        <v>12145.205479452054</v>
      </c>
      <c r="CR65" s="105">
        <v>12145.205479452054</v>
      </c>
      <c r="CS65" s="105">
        <v>11753.424657534246</v>
      </c>
      <c r="CT65" s="1243">
        <f>+[1]Help!$CW$16*[1]Help!CT6</f>
        <v>11688.524590163934</v>
      </c>
      <c r="CU65" s="1242">
        <f>+[1]Help!$CW$16*[1]Help!CU6</f>
        <v>11311.475409836065</v>
      </c>
      <c r="CV65" s="1242">
        <f>+[1]Help!$CW$16*[1]Help!CV6</f>
        <v>11688.524590163934</v>
      </c>
      <c r="CW65" s="1242">
        <f>+[1]Help!$CW$16*[1]Help!CW6</f>
        <v>11688.524590163934</v>
      </c>
      <c r="CX65" s="1242">
        <f>+[1]Help!$CW$16*[1]Help!CX6</f>
        <v>10934.426229508195</v>
      </c>
      <c r="CY65" s="1242">
        <f>+[1]Help!$CW$16*[1]Help!CY6</f>
        <v>11688.524590163934</v>
      </c>
      <c r="CZ65" s="1242">
        <f>+[1]Help!$CW$16*[1]Help!CZ6</f>
        <v>11311.475409836065</v>
      </c>
      <c r="DA65" s="1242">
        <f>+[1]Help!$CW$16*[1]Help!DA6</f>
        <v>11688.524590163934</v>
      </c>
      <c r="DB65" s="1242">
        <f>+[1]Help!$CW$16*[1]Help!DB6</f>
        <v>11311.475409836065</v>
      </c>
      <c r="DC65" s="1242">
        <f>+[1]Help!$CW$16*[1]Help!DC6</f>
        <v>11688.524590163934</v>
      </c>
      <c r="DD65" s="1242">
        <f>+[1]Help!$CW$16*[1]Help!DD6</f>
        <v>11688.524590163934</v>
      </c>
      <c r="DE65" s="1242">
        <f>+[1]Help!$CW$16*[1]Help!DE6</f>
        <v>11311.475409836065</v>
      </c>
      <c r="DF65" s="1243">
        <f>+[1]Help!$CW$16*[1]Help!DF6</f>
        <v>11562.841530054644</v>
      </c>
      <c r="DG65" s="1242">
        <f>+[1]Help!$CW$16*[1]Help!DG6</f>
        <v>11189.846641988366</v>
      </c>
      <c r="DH65" s="1242">
        <f>+[1]Help!$CW$16*[1]Help!DH6</f>
        <v>11562.841530054644</v>
      </c>
      <c r="DI65" s="105"/>
      <c r="DJ65" s="107">
        <f t="shared" si="3"/>
        <v>36246.575342465752</v>
      </c>
      <c r="DK65" s="63" t="str">
        <f>IF(DO65+DP65&gt;0.5,"j","")</f>
        <v>j</v>
      </c>
      <c r="DL65" s="64">
        <f t="shared" si="5"/>
        <v>147562.46575342468</v>
      </c>
      <c r="DM65" s="65">
        <f t="shared" si="6"/>
        <v>1479515.0483870967</v>
      </c>
      <c r="DN65" s="66">
        <f t="shared" si="7"/>
        <v>1748039.732142857</v>
      </c>
      <c r="DO65" s="67">
        <f t="shared" si="8"/>
        <v>1527541.9354838708</v>
      </c>
      <c r="DP65" s="67">
        <f t="shared" si="9"/>
        <v>147000</v>
      </c>
      <c r="DQ65" s="67">
        <f>SUM(CH65:CV65)</f>
        <v>113347.51089153378</v>
      </c>
      <c r="DR65" s="21"/>
      <c r="DS65" s="105"/>
      <c r="DU65" s="69"/>
    </row>
    <row r="66" spans="1:125" s="113" customFormat="1" ht="20" customHeight="1" thickBot="1" x14ac:dyDescent="0.25">
      <c r="A66" s="1352" t="s">
        <v>40</v>
      </c>
      <c r="B66" s="1352"/>
      <c r="C66" s="1352"/>
      <c r="D66" s="1352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109"/>
      <c r="CL66" s="109"/>
      <c r="CM66" s="110">
        <f t="shared" ref="CM66:DH66" si="18">+CM64-CM65</f>
        <v>1358.2602739726026</v>
      </c>
      <c r="CN66" s="110">
        <f t="shared" si="18"/>
        <v>-903.42465753424585</v>
      </c>
      <c r="CO66" s="110">
        <f t="shared" si="18"/>
        <v>-818.20547945205362</v>
      </c>
      <c r="CP66" s="110">
        <f t="shared" si="18"/>
        <v>-2601.4246575342459</v>
      </c>
      <c r="CQ66" s="110">
        <f t="shared" si="18"/>
        <v>-210.20547945205362</v>
      </c>
      <c r="CR66" s="110">
        <f t="shared" si="18"/>
        <v>-540.20547945205362</v>
      </c>
      <c r="CS66" s="110">
        <f t="shared" si="18"/>
        <v>-500.42465753424585</v>
      </c>
      <c r="CT66" s="1244">
        <f t="shared" si="18"/>
        <v>-491.52459016393368</v>
      </c>
      <c r="CU66" s="1244">
        <f t="shared" si="18"/>
        <v>-509.4754098360645</v>
      </c>
      <c r="CV66" s="1244">
        <f t="shared" si="18"/>
        <v>-491.52459016393368</v>
      </c>
      <c r="CW66" s="1244">
        <f t="shared" si="18"/>
        <v>0.47540983606631926</v>
      </c>
      <c r="CX66" s="1244">
        <f t="shared" si="18"/>
        <v>-0.4262295081953198</v>
      </c>
      <c r="CY66" s="1244">
        <f t="shared" si="18"/>
        <v>0.47540983606631926</v>
      </c>
      <c r="CZ66" s="1244">
        <f t="shared" si="18"/>
        <v>-0.47540983606450027</v>
      </c>
      <c r="DA66" s="1244">
        <f t="shared" si="18"/>
        <v>0.47540983606631926</v>
      </c>
      <c r="DB66" s="1244">
        <f t="shared" si="18"/>
        <v>-0.47540983606450027</v>
      </c>
      <c r="DC66" s="1244">
        <f t="shared" si="18"/>
        <v>0.47540983606631926</v>
      </c>
      <c r="DD66" s="1244">
        <f t="shared" si="18"/>
        <v>0.47540983606631926</v>
      </c>
      <c r="DE66" s="1244">
        <f t="shared" si="18"/>
        <v>-0.47540983606450027</v>
      </c>
      <c r="DF66" s="1245">
        <f t="shared" si="18"/>
        <v>126.15846994535605</v>
      </c>
      <c r="DG66" s="1244">
        <f t="shared" si="18"/>
        <v>121.15335801163383</v>
      </c>
      <c r="DH66" s="1244">
        <f t="shared" si="18"/>
        <v>126.15846994535605</v>
      </c>
      <c r="DI66" s="110"/>
      <c r="DJ66" s="109"/>
      <c r="DK66" s="109"/>
      <c r="DL66" s="109"/>
      <c r="DM66" s="109"/>
      <c r="DN66" s="109"/>
      <c r="DO66" s="109"/>
      <c r="DP66" s="109"/>
      <c r="DQ66" s="111"/>
      <c r="DR66" s="112"/>
      <c r="DT66" s="114"/>
      <c r="DU66" s="115"/>
    </row>
    <row r="67" spans="1:125" s="68" customFormat="1" ht="20" customHeight="1" thickBot="1" x14ac:dyDescent="0.25">
      <c r="A67" s="1353" t="s">
        <v>41</v>
      </c>
      <c r="B67" s="1332"/>
      <c r="C67" s="1354"/>
      <c r="D67" s="1355"/>
      <c r="E67" s="116">
        <f t="shared" ref="E67:O67" si="19">+E73-E74</f>
        <v>3162</v>
      </c>
      <c r="F67" s="116">
        <f t="shared" si="19"/>
        <v>2725</v>
      </c>
      <c r="G67" s="116">
        <f t="shared" si="19"/>
        <v>2549</v>
      </c>
      <c r="H67" s="116">
        <f t="shared" si="19"/>
        <v>5197</v>
      </c>
      <c r="I67" s="116">
        <f t="shared" si="19"/>
        <v>3536</v>
      </c>
      <c r="J67" s="116">
        <f t="shared" si="19"/>
        <v>1129</v>
      </c>
      <c r="K67" s="116">
        <f t="shared" si="19"/>
        <v>2044</v>
      </c>
      <c r="L67" s="116">
        <f t="shared" si="19"/>
        <v>2180</v>
      </c>
      <c r="M67" s="116">
        <f t="shared" si="19"/>
        <v>2734</v>
      </c>
      <c r="N67" s="116">
        <f t="shared" si="19"/>
        <v>1778.999</v>
      </c>
      <c r="O67" s="116">
        <f t="shared" si="19"/>
        <v>2999</v>
      </c>
      <c r="P67" s="117"/>
      <c r="Q67" s="116">
        <f>+Q73-Q74</f>
        <v>183.90410958904124</v>
      </c>
      <c r="R67" s="116">
        <f>+R73-R74</f>
        <v>1528.2876712328768</v>
      </c>
      <c r="S67" s="116">
        <f>+S73-S74</f>
        <v>1203.0684931506851</v>
      </c>
      <c r="T67" s="116">
        <f t="shared" ref="T67:AB67" si="20">+T73-T74</f>
        <v>1705.8082191780825</v>
      </c>
      <c r="U67" s="116">
        <f t="shared" si="20"/>
        <v>404.54794520547966</v>
      </c>
      <c r="V67" s="116">
        <f t="shared" si="20"/>
        <v>846.80821917808248</v>
      </c>
      <c r="W67" s="116">
        <f t="shared" si="20"/>
        <v>524.06849315068507</v>
      </c>
      <c r="X67" s="116">
        <f t="shared" si="20"/>
        <v>-602.93150684931493</v>
      </c>
      <c r="Y67" s="116">
        <f t="shared" si="20"/>
        <v>300.2465753424658</v>
      </c>
      <c r="Z67" s="116">
        <f t="shared" si="20"/>
        <v>1485.0684931506851</v>
      </c>
      <c r="AA67" s="116">
        <f t="shared" si="20"/>
        <v>-314.97260273972597</v>
      </c>
      <c r="AB67" s="118">
        <f t="shared" si="20"/>
        <v>153.06849315068507</v>
      </c>
      <c r="AC67" s="119">
        <f>+AC73-AC74</f>
        <v>-18676</v>
      </c>
      <c r="AD67" s="119">
        <f t="shared" ref="AD67:CI67" si="21">+AD73-AD74</f>
        <v>-10782.5</v>
      </c>
      <c r="AE67" s="120">
        <f t="shared" si="21"/>
        <v>-18244</v>
      </c>
      <c r="AF67" s="120">
        <f t="shared" si="21"/>
        <v>-16978</v>
      </c>
      <c r="AG67" s="120">
        <f t="shared" si="21"/>
        <v>-19618</v>
      </c>
      <c r="AH67" s="120">
        <f t="shared" si="21"/>
        <v>-18944</v>
      </c>
      <c r="AI67" s="120">
        <f t="shared" si="21"/>
        <v>-18542</v>
      </c>
      <c r="AJ67" s="120">
        <f t="shared" si="21"/>
        <v>-689</v>
      </c>
      <c r="AK67" s="120">
        <f t="shared" si="21"/>
        <v>-11185.000000000002</v>
      </c>
      <c r="AL67" s="120">
        <f t="shared" si="21"/>
        <v>-18347</v>
      </c>
      <c r="AM67" s="120">
        <f t="shared" si="21"/>
        <v>-14670</v>
      </c>
      <c r="AN67" s="121">
        <f t="shared" si="21"/>
        <v>-17965</v>
      </c>
      <c r="AO67" s="120">
        <f t="shared" si="21"/>
        <v>-21421.111428571428</v>
      </c>
      <c r="AP67" s="120">
        <f t="shared" si="21"/>
        <v>-19492.8</v>
      </c>
      <c r="AQ67" s="120">
        <f t="shared" si="21"/>
        <v>-20050.321428571428</v>
      </c>
      <c r="AR67" s="120">
        <f t="shared" si="21"/>
        <v>-20478.214285714286</v>
      </c>
      <c r="AS67" s="120">
        <f t="shared" si="21"/>
        <v>-21437.821428571428</v>
      </c>
      <c r="AT67" s="120">
        <f t="shared" si="21"/>
        <v>-21395.214285714286</v>
      </c>
      <c r="AU67" s="120">
        <f t="shared" si="21"/>
        <v>-20883.553571428572</v>
      </c>
      <c r="AV67" s="120">
        <f t="shared" si="21"/>
        <v>-21519.321428571428</v>
      </c>
      <c r="AW67" s="120">
        <f t="shared" si="21"/>
        <v>-19992.214285714286</v>
      </c>
      <c r="AX67" s="120">
        <f t="shared" si="21"/>
        <v>-21771.321428571428</v>
      </c>
      <c r="AY67" s="120">
        <f t="shared" si="21"/>
        <v>-21672.214285714286</v>
      </c>
      <c r="AZ67" s="120">
        <f t="shared" si="21"/>
        <v>-20837.321428571428</v>
      </c>
      <c r="BA67" s="120">
        <f t="shared" si="21"/>
        <v>-30118.999999999996</v>
      </c>
      <c r="BB67" s="120">
        <f t="shared" si="21"/>
        <v>-27419.548387096773</v>
      </c>
      <c r="BC67" s="120">
        <f t="shared" si="21"/>
        <v>-29765.999999999996</v>
      </c>
      <c r="BD67" s="120">
        <f t="shared" si="21"/>
        <v>-28990.774193548383</v>
      </c>
      <c r="BE67" s="120">
        <f t="shared" si="21"/>
        <v>-29953.999999999996</v>
      </c>
      <c r="BF67" s="120">
        <f t="shared" si="21"/>
        <v>-29710.774193548383</v>
      </c>
      <c r="BG67" s="120">
        <f t="shared" si="21"/>
        <v>-30281.999999999996</v>
      </c>
      <c r="BH67" s="120">
        <f t="shared" si="21"/>
        <v>-30759.999999999996</v>
      </c>
      <c r="BI67" s="120">
        <f t="shared" si="21"/>
        <v>-28832.774193548383</v>
      </c>
      <c r="BJ67" s="120">
        <f t="shared" si="21"/>
        <v>-21895.645161290322</v>
      </c>
      <c r="BK67" s="120">
        <f t="shared" si="21"/>
        <v>-7195.8064516129034</v>
      </c>
      <c r="BL67" s="122">
        <f t="shared" si="21"/>
        <v>-27983.999999999996</v>
      </c>
      <c r="BM67" s="120">
        <f t="shared" si="21"/>
        <v>1188.7808219178082</v>
      </c>
      <c r="BN67" s="120">
        <f t="shared" si="21"/>
        <v>1516.4794520547946</v>
      </c>
      <c r="BO67" s="120">
        <f t="shared" si="21"/>
        <v>446.78082191780823</v>
      </c>
      <c r="BP67" s="120">
        <f t="shared" si="21"/>
        <v>413.01369863013724</v>
      </c>
      <c r="BQ67" s="120">
        <f t="shared" si="21"/>
        <v>1801.7808219178082</v>
      </c>
      <c r="BR67" s="120">
        <f t="shared" si="21"/>
        <v>935.01369863013724</v>
      </c>
      <c r="BS67" s="120">
        <f t="shared" si="21"/>
        <v>-605.21917808219177</v>
      </c>
      <c r="BT67" s="7">
        <f t="shared" si="21"/>
        <v>-2208.2191780821918</v>
      </c>
      <c r="BU67" s="7">
        <f t="shared" si="21"/>
        <v>-2136.9863013698628</v>
      </c>
      <c r="BV67" s="7">
        <f t="shared" si="21"/>
        <v>-2208.2191780821918</v>
      </c>
      <c r="BW67" s="7">
        <f t="shared" si="21"/>
        <v>-2136.9863013698628</v>
      </c>
      <c r="BX67" s="7">
        <f t="shared" si="21"/>
        <v>-2208.2191780821918</v>
      </c>
      <c r="BY67" s="123">
        <f t="shared" si="21"/>
        <v>0</v>
      </c>
      <c r="BZ67" s="7">
        <f t="shared" si="21"/>
        <v>0</v>
      </c>
      <c r="CA67" s="7">
        <f t="shared" si="21"/>
        <v>0</v>
      </c>
      <c r="CB67" s="7">
        <f t="shared" si="21"/>
        <v>0</v>
      </c>
      <c r="CC67" s="7">
        <f t="shared" si="21"/>
        <v>0</v>
      </c>
      <c r="CD67" s="7">
        <f t="shared" si="21"/>
        <v>0</v>
      </c>
      <c r="CE67" s="7">
        <f t="shared" si="21"/>
        <v>0</v>
      </c>
      <c r="CF67" s="7">
        <f t="shared" si="21"/>
        <v>0</v>
      </c>
      <c r="CG67" s="7">
        <f t="shared" si="21"/>
        <v>0</v>
      </c>
      <c r="CH67" s="123">
        <f t="shared" si="21"/>
        <v>0</v>
      </c>
      <c r="CI67" s="7">
        <f t="shared" si="21"/>
        <v>0</v>
      </c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1248"/>
      <c r="CU67" s="1247"/>
      <c r="CV67" s="1247"/>
      <c r="CW67" s="1247"/>
      <c r="CX67" s="1247"/>
      <c r="CY67" s="1247"/>
      <c r="CZ67" s="1247"/>
      <c r="DA67" s="1247"/>
      <c r="DB67" s="1247"/>
      <c r="DC67" s="1247"/>
      <c r="DD67" s="1247"/>
      <c r="DE67" s="1247"/>
      <c r="DF67" s="1248"/>
      <c r="DG67" s="1247"/>
      <c r="DH67" s="1247"/>
      <c r="DI67" s="7"/>
      <c r="DJ67" s="124"/>
      <c r="DK67" s="63"/>
      <c r="DL67" s="64"/>
      <c r="DM67" s="67"/>
      <c r="DN67" s="67"/>
      <c r="DO67" s="67"/>
      <c r="DP67" s="67"/>
      <c r="DQ67" s="67"/>
      <c r="DR67" s="21"/>
      <c r="DU67" s="69"/>
    </row>
    <row r="68" spans="1:125" s="68" customFormat="1" ht="20" customHeight="1" x14ac:dyDescent="0.2">
      <c r="A68" s="1356" t="s">
        <v>184</v>
      </c>
      <c r="B68" s="1357">
        <v>12108</v>
      </c>
      <c r="C68" s="1261"/>
      <c r="D68" s="1330" t="s">
        <v>185</v>
      </c>
      <c r="E68" s="54">
        <v>2456</v>
      </c>
      <c r="F68" s="54">
        <v>2662</v>
      </c>
      <c r="G68" s="54">
        <v>1902</v>
      </c>
      <c r="H68" s="54">
        <v>4085</v>
      </c>
      <c r="I68" s="54">
        <v>3081</v>
      </c>
      <c r="J68" s="54">
        <v>1003</v>
      </c>
      <c r="K68" s="54">
        <v>1984</v>
      </c>
      <c r="L68" s="54">
        <v>2064</v>
      </c>
      <c r="M68" s="54">
        <v>2505</v>
      </c>
      <c r="N68" s="54">
        <v>1778.999</v>
      </c>
      <c r="O68" s="54">
        <v>2666</v>
      </c>
      <c r="P68" s="55">
        <v>29020.999</v>
      </c>
      <c r="Q68" s="54">
        <v>1085</v>
      </c>
      <c r="R68" s="54">
        <v>2713</v>
      </c>
      <c r="S68" s="54">
        <v>2407</v>
      </c>
      <c r="T68" s="54">
        <v>2909</v>
      </c>
      <c r="U68" s="54">
        <v>1688</v>
      </c>
      <c r="V68" s="54">
        <v>2184</v>
      </c>
      <c r="W68" s="54">
        <v>2212</v>
      </c>
      <c r="X68" s="54">
        <v>1021</v>
      </c>
      <c r="Y68" s="54">
        <v>1595</v>
      </c>
      <c r="Z68" s="54">
        <v>3221</v>
      </c>
      <c r="AA68" s="54">
        <v>867</v>
      </c>
      <c r="AB68" s="54">
        <v>1519</v>
      </c>
      <c r="AC68" s="125">
        <v>2370</v>
      </c>
      <c r="AD68" s="125">
        <v>938</v>
      </c>
      <c r="AE68" s="125">
        <v>2774</v>
      </c>
      <c r="AF68" s="125">
        <v>2133</v>
      </c>
      <c r="AG68" s="125">
        <v>1396</v>
      </c>
      <c r="AH68" s="125">
        <v>1592</v>
      </c>
      <c r="AI68" s="125">
        <v>2766</v>
      </c>
      <c r="AJ68" s="125">
        <v>0</v>
      </c>
      <c r="AK68" s="125">
        <v>1718</v>
      </c>
      <c r="AL68" s="125">
        <v>2843</v>
      </c>
      <c r="AM68" s="125">
        <v>2514</v>
      </c>
      <c r="AN68" s="126">
        <v>3190</v>
      </c>
      <c r="AO68" s="125">
        <v>2287</v>
      </c>
      <c r="AP68" s="125">
        <v>1809</v>
      </c>
      <c r="AQ68" s="125">
        <v>3398</v>
      </c>
      <c r="AR68" s="125">
        <v>2318</v>
      </c>
      <c r="AS68" s="125">
        <v>2257.5</v>
      </c>
      <c r="AT68" s="125">
        <v>1542</v>
      </c>
      <c r="AU68" s="125">
        <v>579</v>
      </c>
      <c r="AV68" s="125">
        <v>2261</v>
      </c>
      <c r="AW68" s="125">
        <v>2553</v>
      </c>
      <c r="AX68" s="125">
        <v>1937</v>
      </c>
      <c r="AY68" s="125">
        <v>1279</v>
      </c>
      <c r="AZ68" s="125">
        <v>2943</v>
      </c>
      <c r="BA68" s="125">
        <v>1654</v>
      </c>
      <c r="BB68" s="125">
        <v>2340</v>
      </c>
      <c r="BC68" s="125">
        <v>2211</v>
      </c>
      <c r="BD68" s="125">
        <v>1510</v>
      </c>
      <c r="BE68" s="125">
        <v>2076</v>
      </c>
      <c r="BF68" s="125">
        <v>833</v>
      </c>
      <c r="BG68" s="125">
        <v>1703</v>
      </c>
      <c r="BH68" s="125">
        <v>1151</v>
      </c>
      <c r="BI68" s="125">
        <v>2164</v>
      </c>
      <c r="BJ68" s="125">
        <v>3600</v>
      </c>
      <c r="BK68" s="125">
        <v>1070</v>
      </c>
      <c r="BL68" s="127">
        <v>3711</v>
      </c>
      <c r="BM68" s="125">
        <v>2760</v>
      </c>
      <c r="BN68" s="125">
        <v>3493</v>
      </c>
      <c r="BO68" s="125">
        <v>1353</v>
      </c>
      <c r="BP68" s="125">
        <v>2450</v>
      </c>
      <c r="BQ68" s="125">
        <v>3196</v>
      </c>
      <c r="BR68" s="125">
        <v>3015</v>
      </c>
      <c r="BS68" s="125">
        <v>1413</v>
      </c>
      <c r="BT68" s="128"/>
      <c r="BU68" s="128"/>
      <c r="BV68" s="128"/>
      <c r="BW68" s="128"/>
      <c r="BX68" s="128"/>
      <c r="BY68" s="129"/>
      <c r="BZ68" s="128"/>
      <c r="CA68" s="128"/>
      <c r="CB68" s="128"/>
      <c r="CC68" s="128"/>
      <c r="CD68" s="128"/>
      <c r="CE68" s="128"/>
      <c r="CF68" s="128"/>
      <c r="CG68" s="128"/>
      <c r="CH68" s="129"/>
      <c r="CI68" s="128"/>
      <c r="CJ68" s="128"/>
      <c r="CK68" s="128"/>
      <c r="CL68" s="128"/>
      <c r="CM68" s="128">
        <v>1898</v>
      </c>
      <c r="CN68" s="128">
        <v>1317</v>
      </c>
      <c r="CO68" s="128">
        <v>25</v>
      </c>
      <c r="CP68" s="128">
        <v>139</v>
      </c>
      <c r="CQ68" s="128">
        <v>704</v>
      </c>
      <c r="CR68" s="128">
        <v>40</v>
      </c>
      <c r="CS68" s="128"/>
      <c r="CT68" s="1250">
        <v>492</v>
      </c>
      <c r="CU68" s="1249">
        <v>508</v>
      </c>
      <c r="CV68" s="1249">
        <v>492</v>
      </c>
      <c r="CW68" s="1249"/>
      <c r="CX68" s="1249"/>
      <c r="CY68" s="1249"/>
      <c r="CZ68" s="1249"/>
      <c r="DA68" s="1249"/>
      <c r="DB68" s="1249"/>
      <c r="DC68" s="1249"/>
      <c r="DD68" s="1249"/>
      <c r="DE68" s="1249"/>
      <c r="DF68" s="1250"/>
      <c r="DG68" s="1249"/>
      <c r="DH68" s="1249"/>
      <c r="DI68" s="128"/>
      <c r="DJ68" s="130">
        <f t="shared" ref="DJ68:DJ75" si="22">SUM(BM68:BO68)</f>
        <v>7606</v>
      </c>
      <c r="DK68" s="131" t="str">
        <f t="shared" ref="DK68:DK72" si="23">IF(DQ68+DR68&gt;0,"j","")</f>
        <v>j</v>
      </c>
      <c r="DL68" s="132">
        <f>SUM(AC68:AN68)</f>
        <v>24234</v>
      </c>
      <c r="DM68" s="133">
        <v>16442.185987651235</v>
      </c>
      <c r="DN68" s="134">
        <f t="shared" ref="DN68:DN74" si="24">SUM(AO68:AZ68)</f>
        <v>25163.5</v>
      </c>
      <c r="DO68" s="135">
        <f t="shared" ref="DO68:DO74" si="25">SUM(BA68:BL68)</f>
        <v>24023</v>
      </c>
      <c r="DP68" s="135">
        <f t="shared" ref="DP68:DP74" si="26">SUM(BM68:BX68)</f>
        <v>17680</v>
      </c>
      <c r="DQ68" s="135">
        <f>SUM(CH68:CV68)</f>
        <v>5615</v>
      </c>
      <c r="DR68" s="21"/>
      <c r="DU68" s="69"/>
    </row>
    <row r="69" spans="1:125" s="68" customFormat="1" ht="20" customHeight="1" x14ac:dyDescent="0.2">
      <c r="A69" s="1358" t="s">
        <v>186</v>
      </c>
      <c r="B69" s="1359">
        <v>12118</v>
      </c>
      <c r="C69" s="1261"/>
      <c r="D69" s="1330" t="s">
        <v>185</v>
      </c>
      <c r="E69" s="54">
        <v>640</v>
      </c>
      <c r="F69" s="54">
        <v>11</v>
      </c>
      <c r="G69" s="54">
        <v>647</v>
      </c>
      <c r="H69" s="54">
        <v>1034</v>
      </c>
      <c r="I69" s="54">
        <v>428</v>
      </c>
      <c r="J69" s="54">
        <v>99</v>
      </c>
      <c r="K69" s="54">
        <v>60</v>
      </c>
      <c r="L69" s="54">
        <v>116</v>
      </c>
      <c r="M69" s="54">
        <v>158</v>
      </c>
      <c r="N69" s="54"/>
      <c r="O69" s="54">
        <v>315</v>
      </c>
      <c r="P69" s="55">
        <v>3616</v>
      </c>
      <c r="Q69" s="54">
        <v>40</v>
      </c>
      <c r="R69" s="54">
        <v>572</v>
      </c>
      <c r="S69" s="54">
        <v>703</v>
      </c>
      <c r="T69" s="54">
        <v>579</v>
      </c>
      <c r="U69" s="54">
        <v>322</v>
      </c>
      <c r="V69" s="54">
        <v>386</v>
      </c>
      <c r="W69" s="54">
        <v>90</v>
      </c>
      <c r="X69" s="54">
        <v>232</v>
      </c>
      <c r="Y69" s="54">
        <v>70</v>
      </c>
      <c r="Z69" s="54"/>
      <c r="AA69" s="54">
        <v>237</v>
      </c>
      <c r="AB69" s="56">
        <v>484</v>
      </c>
      <c r="AC69" s="57">
        <v>175</v>
      </c>
      <c r="AD69" s="57">
        <v>168</v>
      </c>
      <c r="AE69" s="136">
        <v>198</v>
      </c>
      <c r="AF69" s="136"/>
      <c r="AG69" s="136">
        <v>272</v>
      </c>
      <c r="AH69" s="136"/>
      <c r="AI69" s="136"/>
      <c r="AJ69" s="136"/>
      <c r="AK69" s="136">
        <v>132</v>
      </c>
      <c r="AL69" s="136">
        <v>169</v>
      </c>
      <c r="AM69" s="136">
        <v>41</v>
      </c>
      <c r="AN69" s="137">
        <v>186</v>
      </c>
      <c r="AO69" s="136">
        <v>72</v>
      </c>
      <c r="AP69" s="136">
        <v>66</v>
      </c>
      <c r="AQ69" s="136">
        <v>260</v>
      </c>
      <c r="AR69" s="136">
        <v>142</v>
      </c>
      <c r="AS69" s="136">
        <v>21</v>
      </c>
      <c r="AT69" s="136">
        <v>23</v>
      </c>
      <c r="AU69" s="136">
        <v>315</v>
      </c>
      <c r="AV69" s="136"/>
      <c r="AW69" s="136">
        <v>400</v>
      </c>
      <c r="AX69" s="136">
        <v>53</v>
      </c>
      <c r="AY69" s="136">
        <v>62</v>
      </c>
      <c r="AZ69" s="136"/>
      <c r="BA69" s="136">
        <v>157</v>
      </c>
      <c r="BB69" s="136">
        <v>204</v>
      </c>
      <c r="BC69" s="136"/>
      <c r="BD69" s="136">
        <v>496</v>
      </c>
      <c r="BE69" s="136"/>
      <c r="BF69" s="136">
        <v>453</v>
      </c>
      <c r="BG69" s="136">
        <v>45</v>
      </c>
      <c r="BH69" s="136">
        <v>119</v>
      </c>
      <c r="BI69" s="136"/>
      <c r="BJ69" s="136">
        <v>335</v>
      </c>
      <c r="BK69" s="136"/>
      <c r="BL69" s="138">
        <v>259</v>
      </c>
      <c r="BM69" s="136">
        <v>598</v>
      </c>
      <c r="BN69" s="136"/>
      <c r="BO69" s="136">
        <v>1302</v>
      </c>
      <c r="BP69" s="136">
        <v>82</v>
      </c>
      <c r="BQ69" s="136">
        <v>779</v>
      </c>
      <c r="BR69" s="136"/>
      <c r="BS69" s="136">
        <v>190</v>
      </c>
      <c r="BT69" s="60"/>
      <c r="BU69" s="60"/>
      <c r="BV69" s="60"/>
      <c r="BW69" s="60"/>
      <c r="BX69" s="60"/>
      <c r="BY69" s="61"/>
      <c r="BZ69" s="60"/>
      <c r="CA69" s="60"/>
      <c r="CB69" s="60"/>
      <c r="CC69" s="60"/>
      <c r="CD69" s="60"/>
      <c r="CE69" s="60"/>
      <c r="CF69" s="60"/>
      <c r="CG69" s="60"/>
      <c r="CH69" s="61"/>
      <c r="CI69" s="60"/>
      <c r="CJ69" s="60"/>
      <c r="CK69" s="60"/>
      <c r="CL69" s="60"/>
      <c r="CM69" s="60">
        <v>155</v>
      </c>
      <c r="CN69" s="60">
        <v>135</v>
      </c>
      <c r="CO69" s="60">
        <v>210</v>
      </c>
      <c r="CP69" s="60"/>
      <c r="CQ69" s="60"/>
      <c r="CR69" s="60"/>
      <c r="CS69" s="60"/>
      <c r="CT69" s="1235"/>
      <c r="CU69" s="1234"/>
      <c r="CV69" s="1234"/>
      <c r="CW69" s="1234"/>
      <c r="CX69" s="1234"/>
      <c r="CY69" s="1234"/>
      <c r="CZ69" s="1234"/>
      <c r="DA69" s="1234"/>
      <c r="DB69" s="1234"/>
      <c r="DC69" s="1234"/>
      <c r="DD69" s="1234"/>
      <c r="DE69" s="1234"/>
      <c r="DF69" s="1235"/>
      <c r="DG69" s="1234"/>
      <c r="DH69" s="1234"/>
      <c r="DI69" s="60"/>
      <c r="DJ69" s="62">
        <f t="shared" si="22"/>
        <v>1900</v>
      </c>
      <c r="DK69" s="63" t="str">
        <f t="shared" si="23"/>
        <v>j</v>
      </c>
      <c r="DL69" s="64">
        <f t="shared" ref="DL69:DL74" si="27">SUM(Q69:AB69)</f>
        <v>3715</v>
      </c>
      <c r="DM69" s="65">
        <f t="shared" ref="DM69:DM74" si="28">SUM(AC69:AN69)</f>
        <v>1341</v>
      </c>
      <c r="DN69" s="66">
        <f t="shared" si="24"/>
        <v>1414</v>
      </c>
      <c r="DO69" s="67">
        <f t="shared" si="25"/>
        <v>2068</v>
      </c>
      <c r="DP69" s="67">
        <f t="shared" si="26"/>
        <v>2951</v>
      </c>
      <c r="DQ69" s="67">
        <f>SUM(CH69:CV69)</f>
        <v>500</v>
      </c>
      <c r="DR69" s="21"/>
      <c r="DU69" s="69"/>
    </row>
    <row r="70" spans="1:125" s="68" customFormat="1" ht="20" customHeight="1" x14ac:dyDescent="0.2">
      <c r="A70" s="1358" t="s">
        <v>187</v>
      </c>
      <c r="B70" s="1359">
        <v>12132</v>
      </c>
      <c r="C70" s="1261"/>
      <c r="D70" s="1330" t="s">
        <v>185</v>
      </c>
      <c r="E70" s="54">
        <v>66</v>
      </c>
      <c r="F70" s="54">
        <v>52</v>
      </c>
      <c r="G70" s="54"/>
      <c r="H70" s="54">
        <v>78</v>
      </c>
      <c r="I70" s="54">
        <v>27</v>
      </c>
      <c r="J70" s="54">
        <v>27</v>
      </c>
      <c r="K70" s="54"/>
      <c r="L70" s="54"/>
      <c r="M70" s="54">
        <v>71</v>
      </c>
      <c r="N70" s="54"/>
      <c r="O70" s="54">
        <v>18</v>
      </c>
      <c r="P70" s="55">
        <v>369</v>
      </c>
      <c r="Q70" s="54"/>
      <c r="R70" s="54">
        <v>0</v>
      </c>
      <c r="S70" s="54">
        <v>38</v>
      </c>
      <c r="T70" s="54">
        <v>100</v>
      </c>
      <c r="U70" s="54">
        <v>214</v>
      </c>
      <c r="V70" s="54">
        <v>159</v>
      </c>
      <c r="W70" s="54">
        <v>167</v>
      </c>
      <c r="X70" s="54">
        <v>89</v>
      </c>
      <c r="Y70" s="54">
        <v>141</v>
      </c>
      <c r="Z70" s="54">
        <v>209</v>
      </c>
      <c r="AA70" s="54">
        <v>275</v>
      </c>
      <c r="AB70" s="56">
        <v>95</v>
      </c>
      <c r="AC70" s="57">
        <v>138</v>
      </c>
      <c r="AD70" s="57">
        <v>169</v>
      </c>
      <c r="AE70" s="136">
        <v>143</v>
      </c>
      <c r="AF70" s="136">
        <v>181</v>
      </c>
      <c r="AG70" s="136">
        <v>73</v>
      </c>
      <c r="AH70" s="136">
        <v>134</v>
      </c>
      <c r="AI70" s="136">
        <v>51</v>
      </c>
      <c r="AJ70" s="136"/>
      <c r="AK70" s="136">
        <v>56</v>
      </c>
      <c r="AL70" s="136"/>
      <c r="AM70" s="136">
        <v>0</v>
      </c>
      <c r="AN70" s="137">
        <v>18</v>
      </c>
      <c r="AO70" s="136"/>
      <c r="AP70" s="136">
        <v>111</v>
      </c>
      <c r="AQ70" s="136">
        <v>72</v>
      </c>
      <c r="AR70" s="136">
        <v>75</v>
      </c>
      <c r="AS70" s="136">
        <v>64</v>
      </c>
      <c r="AT70" s="136">
        <v>53</v>
      </c>
      <c r="AU70" s="136">
        <v>85</v>
      </c>
      <c r="AV70" s="136"/>
      <c r="AW70" s="136">
        <v>68</v>
      </c>
      <c r="AX70" s="136">
        <v>19</v>
      </c>
      <c r="AY70" s="136"/>
      <c r="AZ70" s="136"/>
      <c r="BA70" s="136">
        <v>100</v>
      </c>
      <c r="BB70" s="136"/>
      <c r="BC70" s="136">
        <v>53</v>
      </c>
      <c r="BD70" s="136"/>
      <c r="BE70" s="136"/>
      <c r="BF70" s="136"/>
      <c r="BG70" s="136"/>
      <c r="BH70" s="136">
        <v>0</v>
      </c>
      <c r="BI70" s="136"/>
      <c r="BJ70" s="136"/>
      <c r="BK70" s="136"/>
      <c r="BL70" s="138">
        <v>76</v>
      </c>
      <c r="BM70" s="136">
        <v>39</v>
      </c>
      <c r="BN70" s="136">
        <v>18</v>
      </c>
      <c r="BO70" s="136"/>
      <c r="BP70" s="136">
        <v>18</v>
      </c>
      <c r="BQ70" s="136">
        <v>35</v>
      </c>
      <c r="BR70" s="136">
        <v>57</v>
      </c>
      <c r="BS70" s="136"/>
      <c r="BT70" s="60"/>
      <c r="BU70" s="60"/>
      <c r="BV70" s="60"/>
      <c r="BW70" s="60"/>
      <c r="BX70" s="60"/>
      <c r="BY70" s="61"/>
      <c r="BZ70" s="60"/>
      <c r="CA70" s="60"/>
      <c r="CB70" s="60"/>
      <c r="CC70" s="60"/>
      <c r="CD70" s="60"/>
      <c r="CE70" s="60"/>
      <c r="CF70" s="60"/>
      <c r="CG70" s="60"/>
      <c r="CH70" s="61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1235"/>
      <c r="CU70" s="1234"/>
      <c r="CV70" s="1234"/>
      <c r="CW70" s="1234"/>
      <c r="CX70" s="1234"/>
      <c r="CY70" s="1234"/>
      <c r="CZ70" s="1234"/>
      <c r="DA70" s="1234"/>
      <c r="DB70" s="1234"/>
      <c r="DC70" s="1234"/>
      <c r="DD70" s="1234"/>
      <c r="DE70" s="1234"/>
      <c r="DF70" s="1235"/>
      <c r="DG70" s="1234"/>
      <c r="DH70" s="1234"/>
      <c r="DI70" s="60"/>
      <c r="DJ70" s="62">
        <f t="shared" si="22"/>
        <v>57</v>
      </c>
      <c r="DK70" s="63" t="str">
        <f t="shared" si="23"/>
        <v/>
      </c>
      <c r="DL70" s="64">
        <f t="shared" si="27"/>
        <v>1487</v>
      </c>
      <c r="DM70" s="65">
        <f t="shared" si="28"/>
        <v>963</v>
      </c>
      <c r="DN70" s="66">
        <f t="shared" si="24"/>
        <v>547</v>
      </c>
      <c r="DO70" s="67">
        <f t="shared" si="25"/>
        <v>229</v>
      </c>
      <c r="DP70" s="67">
        <f t="shared" si="26"/>
        <v>167</v>
      </c>
      <c r="DQ70" s="67">
        <f>SUM(CH70:CV70)</f>
        <v>0</v>
      </c>
      <c r="DR70" s="21"/>
      <c r="DU70" s="69"/>
    </row>
    <row r="71" spans="1:125" s="74" customFormat="1" ht="20" customHeight="1" x14ac:dyDescent="0.2">
      <c r="A71" s="1358" t="s">
        <v>366</v>
      </c>
      <c r="B71" s="1359">
        <v>12128</v>
      </c>
      <c r="C71" s="1251"/>
      <c r="D71" s="1330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5">
        <f>SUM(D71:O71)</f>
        <v>0</v>
      </c>
      <c r="Q71" s="54"/>
      <c r="R71" s="54">
        <v>0</v>
      </c>
      <c r="S71" s="54"/>
      <c r="T71" s="54">
        <v>0</v>
      </c>
      <c r="U71" s="54"/>
      <c r="V71" s="54"/>
      <c r="W71" s="54"/>
      <c r="X71" s="54"/>
      <c r="Y71" s="54"/>
      <c r="Z71" s="54"/>
      <c r="AA71" s="54"/>
      <c r="AB71" s="56"/>
      <c r="AC71" s="54"/>
      <c r="AD71" s="54"/>
      <c r="AE71" s="139"/>
      <c r="AF71" s="139"/>
      <c r="AG71" s="139"/>
      <c r="AH71" s="139"/>
      <c r="AI71" s="139"/>
      <c r="AJ71" s="139"/>
      <c r="AK71" s="139"/>
      <c r="AL71" s="139"/>
      <c r="AM71" s="139">
        <v>0</v>
      </c>
      <c r="AN71" s="140">
        <v>0</v>
      </c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41"/>
      <c r="BM71" s="139"/>
      <c r="BN71" s="139"/>
      <c r="BO71" s="139"/>
      <c r="BP71" s="139"/>
      <c r="BQ71" s="139"/>
      <c r="BR71" s="139"/>
      <c r="BS71" s="139"/>
      <c r="BT71" s="69"/>
      <c r="BU71" s="69"/>
      <c r="BV71" s="69"/>
      <c r="BW71" s="69"/>
      <c r="BX71" s="69"/>
      <c r="BY71" s="142"/>
      <c r="BZ71" s="69"/>
      <c r="CA71" s="69"/>
      <c r="CB71" s="69"/>
      <c r="CC71" s="69"/>
      <c r="CD71" s="69"/>
      <c r="CE71" s="69"/>
      <c r="CF71" s="69"/>
      <c r="CG71" s="69"/>
      <c r="CH71" s="142"/>
      <c r="CI71" s="69"/>
      <c r="CJ71" s="69"/>
      <c r="CK71" s="69"/>
      <c r="CL71" s="69"/>
      <c r="CM71" s="69"/>
      <c r="CN71" s="69"/>
      <c r="CO71" s="69"/>
      <c r="CP71" s="69"/>
      <c r="CQ71" s="69"/>
      <c r="CR71" s="69">
        <v>500</v>
      </c>
      <c r="CS71" s="69">
        <v>500</v>
      </c>
      <c r="CT71" s="1253">
        <v>400</v>
      </c>
      <c r="CU71" s="1252">
        <v>300</v>
      </c>
      <c r="CV71" s="1252">
        <v>300</v>
      </c>
      <c r="CW71" s="1252">
        <v>300</v>
      </c>
      <c r="CX71" s="1252">
        <v>300</v>
      </c>
      <c r="CY71" s="1252">
        <v>300</v>
      </c>
      <c r="CZ71" s="1252">
        <v>300</v>
      </c>
      <c r="DA71" s="1252">
        <v>300</v>
      </c>
      <c r="DB71" s="1252">
        <v>300</v>
      </c>
      <c r="DC71" s="1252">
        <v>300</v>
      </c>
      <c r="DD71" s="1252">
        <v>300</v>
      </c>
      <c r="DE71" s="1252">
        <v>300</v>
      </c>
      <c r="DF71" s="1253">
        <v>300</v>
      </c>
      <c r="DG71" s="1252">
        <v>300</v>
      </c>
      <c r="DH71" s="1252">
        <v>300</v>
      </c>
      <c r="DI71" s="69"/>
      <c r="DJ71" s="143">
        <f t="shared" si="22"/>
        <v>0</v>
      </c>
      <c r="DK71" s="63" t="str">
        <f t="shared" si="23"/>
        <v>j</v>
      </c>
      <c r="DL71" s="64">
        <f t="shared" si="27"/>
        <v>0</v>
      </c>
      <c r="DM71" s="55">
        <f t="shared" si="28"/>
        <v>0</v>
      </c>
      <c r="DN71" s="76">
        <f t="shared" si="24"/>
        <v>0</v>
      </c>
      <c r="DO71" s="64">
        <f t="shared" si="25"/>
        <v>0</v>
      </c>
      <c r="DP71" s="64">
        <f t="shared" si="26"/>
        <v>0</v>
      </c>
      <c r="DQ71" s="64">
        <f t="shared" ref="DQ71:DQ72" si="29">SUM(CH71:CS71)</f>
        <v>1000</v>
      </c>
      <c r="DR71" s="21"/>
      <c r="DU71" s="69"/>
    </row>
    <row r="72" spans="1:125" s="74" customFormat="1" ht="20" customHeight="1" x14ac:dyDescent="0.2">
      <c r="A72" s="1358" t="s">
        <v>367</v>
      </c>
      <c r="B72" s="1359">
        <v>12129</v>
      </c>
      <c r="C72" s="1251"/>
      <c r="D72" s="1330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5">
        <f>SUM(D72:O72)</f>
        <v>0</v>
      </c>
      <c r="Q72" s="54"/>
      <c r="R72" s="54">
        <v>0</v>
      </c>
      <c r="S72" s="54"/>
      <c r="T72" s="54">
        <v>0</v>
      </c>
      <c r="U72" s="54"/>
      <c r="V72" s="54"/>
      <c r="W72" s="54"/>
      <c r="X72" s="54"/>
      <c r="Y72" s="54"/>
      <c r="Z72" s="54"/>
      <c r="AA72" s="54"/>
      <c r="AB72" s="56"/>
      <c r="AC72" s="54"/>
      <c r="AD72" s="54"/>
      <c r="AE72" s="139"/>
      <c r="AF72" s="139"/>
      <c r="AG72" s="139"/>
      <c r="AH72" s="139"/>
      <c r="AI72" s="139"/>
      <c r="AJ72" s="139"/>
      <c r="AK72" s="139"/>
      <c r="AL72" s="139"/>
      <c r="AM72" s="139">
        <v>0</v>
      </c>
      <c r="AN72" s="140">
        <v>0</v>
      </c>
      <c r="AO72" s="84">
        <v>0.21</v>
      </c>
      <c r="AP72" s="84">
        <v>0.2</v>
      </c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41"/>
      <c r="BM72" s="139"/>
      <c r="BN72" s="139"/>
      <c r="BO72" s="139"/>
      <c r="BP72" s="139"/>
      <c r="BQ72" s="139"/>
      <c r="BR72" s="139"/>
      <c r="BS72" s="139"/>
      <c r="BT72" s="69"/>
      <c r="BU72" s="69"/>
      <c r="BV72" s="69"/>
      <c r="BW72" s="69"/>
      <c r="BX72" s="69"/>
      <c r="BY72" s="142"/>
      <c r="BZ72" s="69"/>
      <c r="CA72" s="69"/>
      <c r="CB72" s="69"/>
      <c r="CC72" s="69"/>
      <c r="CD72" s="69"/>
      <c r="CE72" s="69"/>
      <c r="CF72" s="69"/>
      <c r="CG72" s="69"/>
      <c r="CH72" s="142"/>
      <c r="CI72" s="69"/>
      <c r="CJ72" s="69"/>
      <c r="CK72" s="69"/>
      <c r="CL72" s="69"/>
      <c r="CM72" s="69"/>
      <c r="CN72" s="69"/>
      <c r="CO72" s="69"/>
      <c r="CP72" s="69"/>
      <c r="CQ72" s="69">
        <v>0</v>
      </c>
      <c r="CR72" s="69">
        <v>0</v>
      </c>
      <c r="CS72" s="69">
        <v>0</v>
      </c>
      <c r="CT72" s="1253">
        <v>108</v>
      </c>
      <c r="CU72" s="1252">
        <v>192</v>
      </c>
      <c r="CV72" s="1252">
        <v>208</v>
      </c>
      <c r="CW72" s="1252">
        <v>208</v>
      </c>
      <c r="CX72" s="1252">
        <v>175</v>
      </c>
      <c r="CY72" s="1252">
        <v>208</v>
      </c>
      <c r="CZ72" s="1252">
        <v>192</v>
      </c>
      <c r="DA72" s="1252">
        <v>208</v>
      </c>
      <c r="DB72" s="1252">
        <v>192</v>
      </c>
      <c r="DC72" s="1252">
        <v>208</v>
      </c>
      <c r="DD72" s="1252">
        <v>208</v>
      </c>
      <c r="DE72" s="1252">
        <v>192</v>
      </c>
      <c r="DF72" s="1253">
        <v>208</v>
      </c>
      <c r="DG72" s="1252">
        <v>192</v>
      </c>
      <c r="DH72" s="1252">
        <v>208</v>
      </c>
      <c r="DI72" s="69"/>
      <c r="DJ72" s="143">
        <f t="shared" si="22"/>
        <v>0</v>
      </c>
      <c r="DK72" s="144" t="str">
        <f t="shared" si="23"/>
        <v/>
      </c>
      <c r="DL72" s="64">
        <f t="shared" si="27"/>
        <v>0</v>
      </c>
      <c r="DM72" s="55">
        <f t="shared" si="28"/>
        <v>0</v>
      </c>
      <c r="DN72" s="76">
        <f t="shared" si="24"/>
        <v>0.41000000000000003</v>
      </c>
      <c r="DO72" s="64">
        <f t="shared" si="25"/>
        <v>0</v>
      </c>
      <c r="DP72" s="64">
        <f t="shared" si="26"/>
        <v>0</v>
      </c>
      <c r="DQ72" s="64">
        <f t="shared" si="29"/>
        <v>0</v>
      </c>
      <c r="DR72" s="21"/>
      <c r="DU72" s="69"/>
    </row>
    <row r="73" spans="1:125" s="68" customFormat="1" ht="20" customHeight="1" x14ac:dyDescent="0.2">
      <c r="A73" s="1345" t="s">
        <v>42</v>
      </c>
      <c r="B73" s="1346"/>
      <c r="C73" s="1347"/>
      <c r="D73" s="1348">
        <v>1</v>
      </c>
      <c r="E73" s="86">
        <f>SUM(E68:E72)</f>
        <v>3162</v>
      </c>
      <c r="F73" s="86">
        <f t="shared" ref="F73:AN73" si="30">SUM(F68:F70)</f>
        <v>2725</v>
      </c>
      <c r="G73" s="86">
        <f t="shared" si="30"/>
        <v>2549</v>
      </c>
      <c r="H73" s="86">
        <f t="shared" si="30"/>
        <v>5197</v>
      </c>
      <c r="I73" s="86">
        <f t="shared" si="30"/>
        <v>3536</v>
      </c>
      <c r="J73" s="86">
        <f t="shared" si="30"/>
        <v>1129</v>
      </c>
      <c r="K73" s="86">
        <f t="shared" si="30"/>
        <v>2044</v>
      </c>
      <c r="L73" s="86">
        <f t="shared" si="30"/>
        <v>2180</v>
      </c>
      <c r="M73" s="86">
        <f t="shared" si="30"/>
        <v>2734</v>
      </c>
      <c r="N73" s="86">
        <f t="shared" si="30"/>
        <v>1778.999</v>
      </c>
      <c r="O73" s="86">
        <f t="shared" si="30"/>
        <v>2999</v>
      </c>
      <c r="P73" s="87">
        <f>SUM(P68:P70)</f>
        <v>33005.998999999996</v>
      </c>
      <c r="Q73" s="86">
        <f t="shared" si="30"/>
        <v>1125</v>
      </c>
      <c r="R73" s="86">
        <f t="shared" si="30"/>
        <v>3285</v>
      </c>
      <c r="S73" s="86">
        <f t="shared" si="30"/>
        <v>3148</v>
      </c>
      <c r="T73" s="86">
        <f t="shared" si="30"/>
        <v>3588</v>
      </c>
      <c r="U73" s="86">
        <f t="shared" si="30"/>
        <v>2224</v>
      </c>
      <c r="V73" s="86">
        <f t="shared" si="30"/>
        <v>2729</v>
      </c>
      <c r="W73" s="86">
        <f t="shared" si="30"/>
        <v>2469</v>
      </c>
      <c r="X73" s="86">
        <f t="shared" si="30"/>
        <v>1342</v>
      </c>
      <c r="Y73" s="86">
        <f t="shared" si="30"/>
        <v>1806</v>
      </c>
      <c r="Z73" s="86">
        <f t="shared" si="30"/>
        <v>3430</v>
      </c>
      <c r="AA73" s="86">
        <f t="shared" si="30"/>
        <v>1379</v>
      </c>
      <c r="AB73" s="88">
        <f t="shared" si="30"/>
        <v>2098</v>
      </c>
      <c r="AC73" s="89">
        <f t="shared" si="30"/>
        <v>2683</v>
      </c>
      <c r="AD73" s="89">
        <f t="shared" si="30"/>
        <v>1275</v>
      </c>
      <c r="AE73" s="145">
        <f t="shared" si="30"/>
        <v>3115</v>
      </c>
      <c r="AF73" s="145">
        <f t="shared" si="30"/>
        <v>2314</v>
      </c>
      <c r="AG73" s="145">
        <f t="shared" si="30"/>
        <v>1741</v>
      </c>
      <c r="AH73" s="145">
        <f t="shared" si="30"/>
        <v>1726</v>
      </c>
      <c r="AI73" s="145">
        <f t="shared" si="30"/>
        <v>2817</v>
      </c>
      <c r="AJ73" s="145">
        <f t="shared" si="30"/>
        <v>0</v>
      </c>
      <c r="AK73" s="145">
        <f t="shared" si="30"/>
        <v>1906</v>
      </c>
      <c r="AL73" s="145">
        <f t="shared" si="30"/>
        <v>3012</v>
      </c>
      <c r="AM73" s="145">
        <f t="shared" si="30"/>
        <v>2555</v>
      </c>
      <c r="AN73" s="146">
        <f t="shared" si="30"/>
        <v>3394</v>
      </c>
      <c r="AO73" s="145">
        <f t="shared" ref="AO73:AY73" si="31">SUM(AO68:AO72)</f>
        <v>2359.21</v>
      </c>
      <c r="AP73" s="145">
        <f t="shared" si="31"/>
        <v>1986.2</v>
      </c>
      <c r="AQ73" s="145">
        <f t="shared" si="31"/>
        <v>3730</v>
      </c>
      <c r="AR73" s="145">
        <f t="shared" si="31"/>
        <v>2535</v>
      </c>
      <c r="AS73" s="145">
        <f t="shared" si="31"/>
        <v>2342.5</v>
      </c>
      <c r="AT73" s="145">
        <f t="shared" si="31"/>
        <v>1618</v>
      </c>
      <c r="AU73" s="145">
        <f t="shared" si="31"/>
        <v>979</v>
      </c>
      <c r="AV73" s="145">
        <f t="shared" si="31"/>
        <v>2261</v>
      </c>
      <c r="AW73" s="145">
        <f t="shared" si="31"/>
        <v>3021</v>
      </c>
      <c r="AX73" s="145">
        <f t="shared" si="31"/>
        <v>2009</v>
      </c>
      <c r="AY73" s="145">
        <f t="shared" si="31"/>
        <v>1341</v>
      </c>
      <c r="AZ73" s="145">
        <f>SUM(AZ68:AZ72)</f>
        <v>2943</v>
      </c>
      <c r="BA73" s="145">
        <f>SUM(BA68:BA72)</f>
        <v>1911</v>
      </c>
      <c r="BB73" s="145">
        <f t="shared" ref="BB73:DH73" si="32">SUM(BB68:BB72)</f>
        <v>2544</v>
      </c>
      <c r="BC73" s="145">
        <f t="shared" si="32"/>
        <v>2264</v>
      </c>
      <c r="BD73" s="145">
        <f t="shared" si="32"/>
        <v>2006</v>
      </c>
      <c r="BE73" s="145">
        <f t="shared" si="32"/>
        <v>2076</v>
      </c>
      <c r="BF73" s="145">
        <f t="shared" si="32"/>
        <v>1286</v>
      </c>
      <c r="BG73" s="145">
        <f t="shared" si="32"/>
        <v>1748</v>
      </c>
      <c r="BH73" s="145">
        <f t="shared" si="32"/>
        <v>1270</v>
      </c>
      <c r="BI73" s="145">
        <f t="shared" si="32"/>
        <v>2164</v>
      </c>
      <c r="BJ73" s="145">
        <f t="shared" si="32"/>
        <v>3935</v>
      </c>
      <c r="BK73" s="145">
        <f t="shared" si="32"/>
        <v>1070</v>
      </c>
      <c r="BL73" s="147">
        <f t="shared" si="32"/>
        <v>4046</v>
      </c>
      <c r="BM73" s="145">
        <f t="shared" si="32"/>
        <v>3397</v>
      </c>
      <c r="BN73" s="145">
        <f t="shared" si="32"/>
        <v>3511</v>
      </c>
      <c r="BO73" s="145">
        <f t="shared" si="32"/>
        <v>2655</v>
      </c>
      <c r="BP73" s="145">
        <f t="shared" si="32"/>
        <v>2550</v>
      </c>
      <c r="BQ73" s="145">
        <f t="shared" si="32"/>
        <v>4010</v>
      </c>
      <c r="BR73" s="145">
        <f t="shared" si="32"/>
        <v>3072</v>
      </c>
      <c r="BS73" s="145">
        <f t="shared" si="32"/>
        <v>1603</v>
      </c>
      <c r="BT73" s="148">
        <f t="shared" si="32"/>
        <v>0</v>
      </c>
      <c r="BU73" s="148">
        <f t="shared" si="32"/>
        <v>0</v>
      </c>
      <c r="BV73" s="148">
        <f t="shared" si="32"/>
        <v>0</v>
      </c>
      <c r="BW73" s="148">
        <f t="shared" si="32"/>
        <v>0</v>
      </c>
      <c r="BX73" s="148">
        <f t="shared" si="32"/>
        <v>0</v>
      </c>
      <c r="BY73" s="149">
        <f t="shared" si="32"/>
        <v>0</v>
      </c>
      <c r="BZ73" s="148">
        <f t="shared" si="32"/>
        <v>0</v>
      </c>
      <c r="CA73" s="148">
        <f t="shared" si="32"/>
        <v>0</v>
      </c>
      <c r="CB73" s="148">
        <f t="shared" si="32"/>
        <v>0</v>
      </c>
      <c r="CC73" s="148">
        <f t="shared" si="32"/>
        <v>0</v>
      </c>
      <c r="CD73" s="148">
        <f t="shared" si="32"/>
        <v>0</v>
      </c>
      <c r="CE73" s="148">
        <f t="shared" si="32"/>
        <v>0</v>
      </c>
      <c r="CF73" s="148">
        <f t="shared" si="32"/>
        <v>0</v>
      </c>
      <c r="CG73" s="148">
        <f t="shared" si="32"/>
        <v>0</v>
      </c>
      <c r="CH73" s="149">
        <f t="shared" si="32"/>
        <v>0</v>
      </c>
      <c r="CI73" s="148">
        <f t="shared" si="32"/>
        <v>0</v>
      </c>
      <c r="CJ73" s="148">
        <f t="shared" si="32"/>
        <v>0</v>
      </c>
      <c r="CK73" s="148">
        <f t="shared" si="32"/>
        <v>0</v>
      </c>
      <c r="CL73" s="148">
        <f t="shared" si="32"/>
        <v>0</v>
      </c>
      <c r="CM73" s="148">
        <f t="shared" si="32"/>
        <v>2053</v>
      </c>
      <c r="CN73" s="148">
        <f t="shared" si="32"/>
        <v>1452</v>
      </c>
      <c r="CO73" s="148">
        <f t="shared" si="32"/>
        <v>235</v>
      </c>
      <c r="CP73" s="148">
        <f t="shared" si="32"/>
        <v>139</v>
      </c>
      <c r="CQ73" s="148">
        <f t="shared" si="32"/>
        <v>704</v>
      </c>
      <c r="CR73" s="148">
        <f t="shared" si="32"/>
        <v>540</v>
      </c>
      <c r="CS73" s="148">
        <f t="shared" si="32"/>
        <v>500</v>
      </c>
      <c r="CT73" s="1255">
        <f t="shared" si="32"/>
        <v>1000</v>
      </c>
      <c r="CU73" s="1254">
        <f t="shared" si="32"/>
        <v>1000</v>
      </c>
      <c r="CV73" s="1254">
        <f t="shared" si="32"/>
        <v>1000</v>
      </c>
      <c r="CW73" s="1254">
        <f t="shared" si="32"/>
        <v>508</v>
      </c>
      <c r="CX73" s="1254">
        <f t="shared" si="32"/>
        <v>475</v>
      </c>
      <c r="CY73" s="1254">
        <f t="shared" si="32"/>
        <v>508</v>
      </c>
      <c r="CZ73" s="1254">
        <f t="shared" si="32"/>
        <v>492</v>
      </c>
      <c r="DA73" s="1254">
        <f t="shared" si="32"/>
        <v>508</v>
      </c>
      <c r="DB73" s="1254">
        <f t="shared" si="32"/>
        <v>492</v>
      </c>
      <c r="DC73" s="1254">
        <f t="shared" si="32"/>
        <v>508</v>
      </c>
      <c r="DD73" s="1254">
        <f t="shared" si="32"/>
        <v>508</v>
      </c>
      <c r="DE73" s="1254">
        <f t="shared" si="32"/>
        <v>492</v>
      </c>
      <c r="DF73" s="1255">
        <f t="shared" si="32"/>
        <v>508</v>
      </c>
      <c r="DG73" s="1254">
        <f t="shared" si="32"/>
        <v>492</v>
      </c>
      <c r="DH73" s="1254">
        <f t="shared" si="32"/>
        <v>508</v>
      </c>
      <c r="DI73" s="148"/>
      <c r="DJ73" s="150">
        <f t="shared" si="22"/>
        <v>9563</v>
      </c>
      <c r="DK73" s="63" t="str">
        <f>IF(DO73+DP73&gt;0.5,"j","")</f>
        <v>j</v>
      </c>
      <c r="DL73" s="96">
        <f t="shared" si="27"/>
        <v>28623</v>
      </c>
      <c r="DM73" s="97">
        <f t="shared" si="28"/>
        <v>26538</v>
      </c>
      <c r="DN73" s="98">
        <f t="shared" si="24"/>
        <v>27124.91</v>
      </c>
      <c r="DO73" s="99">
        <f t="shared" si="25"/>
        <v>26320</v>
      </c>
      <c r="DP73" s="99">
        <f t="shared" si="26"/>
        <v>20798</v>
      </c>
      <c r="DQ73" s="99">
        <f>SUM(CH73:CV73)</f>
        <v>8623</v>
      </c>
      <c r="DR73" s="21"/>
      <c r="DS73" s="100"/>
      <c r="DU73" s="69"/>
    </row>
    <row r="74" spans="1:125" s="108" customFormat="1" ht="20" customHeight="1" thickBot="1" x14ac:dyDescent="0.25">
      <c r="A74" s="1360" t="s">
        <v>43</v>
      </c>
      <c r="B74" s="1361"/>
      <c r="C74" s="1362"/>
      <c r="D74" s="1355">
        <v>1</v>
      </c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7"/>
      <c r="Q74" s="116">
        <v>941.09589041095876</v>
      </c>
      <c r="R74" s="116">
        <v>1756.7123287671232</v>
      </c>
      <c r="S74" s="116">
        <v>1944.9315068493149</v>
      </c>
      <c r="T74" s="116">
        <v>1882.1917808219175</v>
      </c>
      <c r="U74" s="116">
        <v>1819.4520547945203</v>
      </c>
      <c r="V74" s="116">
        <v>1882.1917808219175</v>
      </c>
      <c r="W74" s="116">
        <v>1944.9315068493149</v>
      </c>
      <c r="X74" s="116">
        <v>1944.9315068493149</v>
      </c>
      <c r="Y74" s="116">
        <v>1505.7534246575342</v>
      </c>
      <c r="Z74" s="116">
        <v>1944.9315068493149</v>
      </c>
      <c r="AA74" s="116">
        <v>1693.972602739726</v>
      </c>
      <c r="AB74" s="118">
        <v>1944.9315068493149</v>
      </c>
      <c r="AC74" s="119">
        <v>21359</v>
      </c>
      <c r="AD74" s="119">
        <v>12057.5</v>
      </c>
      <c r="AE74" s="151">
        <v>21359</v>
      </c>
      <c r="AF74" s="151">
        <v>19292</v>
      </c>
      <c r="AG74" s="151">
        <v>21359</v>
      </c>
      <c r="AH74" s="151">
        <v>20670</v>
      </c>
      <c r="AI74" s="151">
        <v>21359</v>
      </c>
      <c r="AJ74" s="151">
        <v>689</v>
      </c>
      <c r="AK74" s="151">
        <v>13091.000000000002</v>
      </c>
      <c r="AL74" s="151">
        <v>21359</v>
      </c>
      <c r="AM74" s="151">
        <v>17225</v>
      </c>
      <c r="AN74" s="152">
        <v>21359</v>
      </c>
      <c r="AO74" s="151">
        <v>23780.321428571428</v>
      </c>
      <c r="AP74" s="151">
        <v>21479</v>
      </c>
      <c r="AQ74" s="151">
        <v>23780.321428571428</v>
      </c>
      <c r="AR74" s="151">
        <v>23013.214285714286</v>
      </c>
      <c r="AS74" s="151">
        <v>23780.321428571428</v>
      </c>
      <c r="AT74" s="151">
        <v>23013.214285714286</v>
      </c>
      <c r="AU74" s="151">
        <v>21862.553571428572</v>
      </c>
      <c r="AV74" s="151">
        <v>23780.321428571428</v>
      </c>
      <c r="AW74" s="151">
        <v>23013.214285714286</v>
      </c>
      <c r="AX74" s="151">
        <v>23780.321428571428</v>
      </c>
      <c r="AY74" s="151">
        <v>23013.214285714286</v>
      </c>
      <c r="AZ74" s="151">
        <v>23780.321428571428</v>
      </c>
      <c r="BA74" s="151">
        <v>32029.999999999996</v>
      </c>
      <c r="BB74" s="151">
        <v>29963.548387096773</v>
      </c>
      <c r="BC74" s="151">
        <v>32029.999999999996</v>
      </c>
      <c r="BD74" s="151">
        <v>30996.774193548383</v>
      </c>
      <c r="BE74" s="151">
        <v>32029.999999999996</v>
      </c>
      <c r="BF74" s="151">
        <v>30996.774193548383</v>
      </c>
      <c r="BG74" s="151">
        <v>32029.999999999996</v>
      </c>
      <c r="BH74" s="151">
        <v>32029.999999999996</v>
      </c>
      <c r="BI74" s="151">
        <v>30996.774193548383</v>
      </c>
      <c r="BJ74" s="151">
        <v>25830.645161290322</v>
      </c>
      <c r="BK74" s="151">
        <v>8265.8064516129034</v>
      </c>
      <c r="BL74" s="153">
        <v>32029.999999999996</v>
      </c>
      <c r="BM74" s="151">
        <v>2208.2191780821918</v>
      </c>
      <c r="BN74" s="151">
        <v>1994.5205479452054</v>
      </c>
      <c r="BO74" s="151">
        <v>2208.2191780821918</v>
      </c>
      <c r="BP74" s="151">
        <v>2136.9863013698628</v>
      </c>
      <c r="BQ74" s="151">
        <v>2208.2191780821918</v>
      </c>
      <c r="BR74" s="151">
        <v>2136.9863013698628</v>
      </c>
      <c r="BS74" s="151">
        <v>2208.2191780821918</v>
      </c>
      <c r="BT74" s="154">
        <v>2208.2191780821918</v>
      </c>
      <c r="BU74" s="154">
        <v>2136.9863013698628</v>
      </c>
      <c r="BV74" s="154">
        <v>2208.2191780821918</v>
      </c>
      <c r="BW74" s="154">
        <v>2136.9863013698628</v>
      </c>
      <c r="BX74" s="154">
        <v>2208.2191780821918</v>
      </c>
      <c r="BY74" s="155">
        <v>0</v>
      </c>
      <c r="BZ74" s="154">
        <v>0</v>
      </c>
      <c r="CA74" s="154">
        <v>0</v>
      </c>
      <c r="CB74" s="154">
        <v>0</v>
      </c>
      <c r="CC74" s="154">
        <v>0</v>
      </c>
      <c r="CD74" s="154">
        <v>0</v>
      </c>
      <c r="CE74" s="154">
        <v>0</v>
      </c>
      <c r="CF74" s="154">
        <v>0</v>
      </c>
      <c r="CG74" s="154">
        <v>0</v>
      </c>
      <c r="CH74" s="155">
        <v>0</v>
      </c>
      <c r="CI74" s="154">
        <v>0</v>
      </c>
      <c r="CJ74" s="154">
        <v>0</v>
      </c>
      <c r="CK74" s="154">
        <v>0</v>
      </c>
      <c r="CL74" s="154">
        <v>0</v>
      </c>
      <c r="CM74" s="154">
        <v>0</v>
      </c>
      <c r="CN74" s="154">
        <v>360</v>
      </c>
      <c r="CO74" s="154">
        <v>0</v>
      </c>
      <c r="CP74" s="154">
        <v>0</v>
      </c>
      <c r="CQ74" s="154">
        <v>0</v>
      </c>
      <c r="CR74" s="154">
        <v>0</v>
      </c>
      <c r="CS74" s="154">
        <v>0</v>
      </c>
      <c r="CT74" s="1257">
        <f>+[1]Help!$CW$17*[1]Help!CT6</f>
        <v>508.1967213114753</v>
      </c>
      <c r="CU74" s="1256">
        <f>+[1]Help!$CW$17*[1]Help!CU6</f>
        <v>491.80327868852453</v>
      </c>
      <c r="CV74" s="1256">
        <f>+[1]Help!$CW$17*[1]Help!CV6</f>
        <v>508.1967213114753</v>
      </c>
      <c r="CW74" s="1256">
        <f>+[1]Help!$CW$17*[1]Help!CW6</f>
        <v>508.1967213114753</v>
      </c>
      <c r="CX74" s="1256">
        <f>+[1]Help!$CW$17*[1]Help!CX6</f>
        <v>475.4098360655737</v>
      </c>
      <c r="CY74" s="1256">
        <f>+[1]Help!$CW$17*[1]Help!CY6</f>
        <v>508.1967213114753</v>
      </c>
      <c r="CZ74" s="1256">
        <f>+[1]Help!$CW$17*[1]Help!CZ6</f>
        <v>491.80327868852453</v>
      </c>
      <c r="DA74" s="1256">
        <f>+[1]Help!$CW$17*[1]Help!DA6</f>
        <v>508.1967213114753</v>
      </c>
      <c r="DB74" s="1256">
        <f>+[1]Help!$CW$17*[1]Help!DB6</f>
        <v>491.80327868852453</v>
      </c>
      <c r="DC74" s="1256">
        <f>+[1]Help!$CW$17*[1]Help!DC6</f>
        <v>508.1967213114753</v>
      </c>
      <c r="DD74" s="1256">
        <f>+[1]Help!$CW$17*[1]Help!DD6</f>
        <v>508.1967213114753</v>
      </c>
      <c r="DE74" s="1256">
        <f>+[1]Help!$CW$17*[1]Help!DE6</f>
        <v>491.80327868852453</v>
      </c>
      <c r="DF74" s="1257">
        <f>+[1]Help!$CW$17*[1]Help!DF6</f>
        <v>502.7322404371584</v>
      </c>
      <c r="DG74" s="1256">
        <f>+[1]Help!$CW$17*[1]Help!DG6</f>
        <v>486.51507139079848</v>
      </c>
      <c r="DH74" s="1256">
        <f>+[1]Help!$CW$17*[1]Help!DH6</f>
        <v>502.7322404371584</v>
      </c>
      <c r="DI74" s="154"/>
      <c r="DJ74" s="156">
        <f t="shared" si="22"/>
        <v>6410.9589041095896</v>
      </c>
      <c r="DK74" s="63" t="str">
        <f>IF(DO74+DP74&gt;0.5,"j","")</f>
        <v>j</v>
      </c>
      <c r="DL74" s="157">
        <f t="shared" si="27"/>
        <v>21206.02739726027</v>
      </c>
      <c r="DM74" s="158">
        <f t="shared" si="28"/>
        <v>211178.5</v>
      </c>
      <c r="DN74" s="159">
        <f t="shared" si="24"/>
        <v>278076.33928571432</v>
      </c>
      <c r="DO74" s="160">
        <f t="shared" si="25"/>
        <v>349230.32258064515</v>
      </c>
      <c r="DP74" s="160">
        <f t="shared" si="26"/>
        <v>26000.000000000004</v>
      </c>
      <c r="DQ74" s="160">
        <f>SUM(CH74:CV74)</f>
        <v>1868.1967213114754</v>
      </c>
      <c r="DR74" s="21"/>
      <c r="DU74" s="69"/>
    </row>
    <row r="75" spans="1:125" s="108" customFormat="1" ht="20" customHeight="1" thickBot="1" x14ac:dyDescent="0.25">
      <c r="A75" s="1363" t="s">
        <v>44</v>
      </c>
      <c r="B75" s="1364"/>
      <c r="C75" s="1258"/>
      <c r="D75" s="1365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2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3"/>
      <c r="AC75" s="164"/>
      <c r="AD75" s="164"/>
      <c r="AE75" s="165"/>
      <c r="AF75" s="165"/>
      <c r="AG75" s="165"/>
      <c r="AH75" s="165"/>
      <c r="AI75" s="165"/>
      <c r="AJ75" s="165"/>
      <c r="AK75" s="165"/>
      <c r="AL75" s="165"/>
      <c r="AM75" s="165"/>
      <c r="AN75" s="166"/>
      <c r="AO75" s="165"/>
      <c r="AP75" s="165"/>
      <c r="AQ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5"/>
      <c r="BD75" s="165"/>
      <c r="BE75" s="165"/>
      <c r="BF75" s="165"/>
      <c r="BG75" s="165"/>
      <c r="BH75" s="165"/>
      <c r="BI75" s="165"/>
      <c r="BJ75" s="165"/>
      <c r="BK75" s="165"/>
      <c r="BL75" s="167"/>
      <c r="BM75" s="165"/>
      <c r="BN75" s="165"/>
      <c r="BO75" s="165"/>
      <c r="BP75" s="165"/>
      <c r="BQ75" s="165"/>
      <c r="BR75" s="165"/>
      <c r="BS75" s="165"/>
      <c r="BT75" s="168"/>
      <c r="BU75" s="168"/>
      <c r="BV75" s="168"/>
      <c r="BW75" s="168"/>
      <c r="BX75" s="168"/>
      <c r="BY75" s="169"/>
      <c r="BZ75" s="168"/>
      <c r="CA75" s="168"/>
      <c r="CB75" s="168"/>
      <c r="CC75" s="168"/>
      <c r="CD75" s="168"/>
      <c r="CE75" s="168"/>
      <c r="CF75" s="168">
        <f>+CF67+CF76</f>
        <v>0</v>
      </c>
      <c r="CG75" s="168">
        <f t="shared" ref="CG75:CJ75" si="33">+CG67+CG76</f>
        <v>0</v>
      </c>
      <c r="CH75" s="169">
        <f t="shared" si="33"/>
        <v>0</v>
      </c>
      <c r="CI75" s="168">
        <f t="shared" si="33"/>
        <v>0</v>
      </c>
      <c r="CJ75" s="168">
        <f t="shared" si="33"/>
        <v>0</v>
      </c>
      <c r="CK75" s="168"/>
      <c r="CL75" s="168"/>
      <c r="CM75" s="168"/>
      <c r="CN75" s="168"/>
      <c r="CO75" s="168"/>
      <c r="CP75" s="168"/>
      <c r="CQ75" s="168"/>
      <c r="CR75" s="168"/>
      <c r="CS75" s="168"/>
      <c r="CT75" s="1259"/>
      <c r="CU75" s="1259"/>
      <c r="CV75" s="1259"/>
      <c r="CW75" s="1259"/>
      <c r="CX75" s="1259"/>
      <c r="CY75" s="1259"/>
      <c r="CZ75" s="1259"/>
      <c r="DA75" s="1259"/>
      <c r="DB75" s="1259"/>
      <c r="DC75" s="1259"/>
      <c r="DD75" s="1259"/>
      <c r="DE75" s="1259"/>
      <c r="DF75" s="1260"/>
      <c r="DG75" s="1259"/>
      <c r="DH75" s="1259"/>
      <c r="DI75" s="168"/>
      <c r="DJ75" s="170">
        <f t="shared" si="22"/>
        <v>0</v>
      </c>
      <c r="DK75" s="171"/>
      <c r="DL75" s="172"/>
      <c r="DM75" s="173"/>
      <c r="DN75" s="173"/>
      <c r="DO75" s="173"/>
      <c r="DP75" s="173"/>
      <c r="DQ75" s="173"/>
      <c r="DR75" s="21"/>
      <c r="DU75" s="69"/>
    </row>
    <row r="76" spans="1:125" s="101" customFormat="1" ht="20" customHeight="1" x14ac:dyDescent="0.2">
      <c r="A76" s="1353" t="s">
        <v>45</v>
      </c>
      <c r="B76" s="1332"/>
      <c r="C76" s="1366"/>
      <c r="D76" s="1330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5"/>
      <c r="Q76" s="54" t="s">
        <v>46</v>
      </c>
      <c r="R76" s="54">
        <f t="shared" ref="R76:CC76" si="34">+R99-R100</f>
        <v>299.09589041095887</v>
      </c>
      <c r="S76" s="54">
        <f t="shared" si="34"/>
        <v>686.35616438356192</v>
      </c>
      <c r="T76" s="54">
        <f t="shared" si="34"/>
        <v>1454.6027397260277</v>
      </c>
      <c r="U76" s="54">
        <f t="shared" si="34"/>
        <v>3009.8493150684935</v>
      </c>
      <c r="V76" s="54">
        <f t="shared" si="34"/>
        <v>1438.6027397260277</v>
      </c>
      <c r="W76" s="54">
        <f t="shared" si="34"/>
        <v>4094.3561643835619</v>
      </c>
      <c r="X76" s="54">
        <f t="shared" si="34"/>
        <v>1180.3561643835619</v>
      </c>
      <c r="Y76" s="54">
        <f t="shared" si="34"/>
        <v>569.08219178082209</v>
      </c>
      <c r="Z76" s="54">
        <f t="shared" si="34"/>
        <v>591.35616438356192</v>
      </c>
      <c r="AA76" s="54">
        <f t="shared" si="34"/>
        <v>-400.65753424657532</v>
      </c>
      <c r="AB76" s="56">
        <f t="shared" si="34"/>
        <v>-549.64383561643808</v>
      </c>
      <c r="AC76" s="57">
        <f t="shared" si="34"/>
        <v>-36836</v>
      </c>
      <c r="AD76" s="57">
        <f t="shared" si="34"/>
        <v>-20000.16129032258</v>
      </c>
      <c r="AE76" s="136">
        <f t="shared" si="34"/>
        <v>-35574</v>
      </c>
      <c r="AF76" s="136">
        <f t="shared" si="34"/>
        <v>-32406.258064516129</v>
      </c>
      <c r="AG76" s="136">
        <f t="shared" si="34"/>
        <v>-33883</v>
      </c>
      <c r="AH76" s="136">
        <f t="shared" si="34"/>
        <v>-33006.419354838712</v>
      </c>
      <c r="AI76" s="136">
        <f t="shared" si="34"/>
        <v>-33960</v>
      </c>
      <c r="AJ76" s="136">
        <f t="shared" si="34"/>
        <v>-1225.5806451612905</v>
      </c>
      <c r="AK76" s="136">
        <f t="shared" si="34"/>
        <v>-21372.032258064519</v>
      </c>
      <c r="AL76" s="136">
        <f t="shared" si="34"/>
        <v>-33940</v>
      </c>
      <c r="AM76" s="136">
        <f t="shared" si="34"/>
        <v>-26723.516129032258</v>
      </c>
      <c r="AN76" s="137">
        <f t="shared" si="34"/>
        <v>-34748</v>
      </c>
      <c r="AO76" s="136">
        <f t="shared" si="34"/>
        <v>-81768.504285714283</v>
      </c>
      <c r="AP76" s="136">
        <f t="shared" si="34"/>
        <v>-74017.8</v>
      </c>
      <c r="AQ76" s="136">
        <f t="shared" si="34"/>
        <v>-83159.71428571429</v>
      </c>
      <c r="AR76" s="136">
        <f t="shared" si="34"/>
        <v>-78024.142857142855</v>
      </c>
      <c r="AS76" s="136">
        <f t="shared" si="34"/>
        <v>-81197.21428571429</v>
      </c>
      <c r="AT76" s="136">
        <f t="shared" si="34"/>
        <v>-81082.142857142855</v>
      </c>
      <c r="AU76" s="120">
        <f t="shared" si="34"/>
        <v>-74227.785714285725</v>
      </c>
      <c r="AV76" s="120">
        <f t="shared" si="34"/>
        <v>-81828.71428571429</v>
      </c>
      <c r="AW76" s="120">
        <f t="shared" si="34"/>
        <v>-79034.142857142855</v>
      </c>
      <c r="AX76" s="120">
        <f t="shared" si="34"/>
        <v>-79458.71428571429</v>
      </c>
      <c r="AY76" s="120">
        <f t="shared" si="34"/>
        <v>-76948.142857142855</v>
      </c>
      <c r="AZ76" s="120">
        <f t="shared" si="34"/>
        <v>-80647.71428571429</v>
      </c>
      <c r="BA76" s="120">
        <f t="shared" si="34"/>
        <v>-52661</v>
      </c>
      <c r="BB76" s="120">
        <f t="shared" si="34"/>
        <v>-48727.451612903227</v>
      </c>
      <c r="BC76" s="120">
        <f t="shared" si="34"/>
        <v>-51898</v>
      </c>
      <c r="BD76" s="120">
        <f t="shared" si="34"/>
        <v>-50327.225806451614</v>
      </c>
      <c r="BE76" s="120">
        <f t="shared" si="34"/>
        <v>-51330.606</v>
      </c>
      <c r="BF76" s="120">
        <f t="shared" si="34"/>
        <v>-49326.225806451614</v>
      </c>
      <c r="BG76" s="120">
        <f t="shared" si="34"/>
        <v>-50803</v>
      </c>
      <c r="BH76" s="120">
        <f t="shared" si="34"/>
        <v>-52229.258999999998</v>
      </c>
      <c r="BI76" s="120">
        <f t="shared" si="34"/>
        <v>-49518.225806451614</v>
      </c>
      <c r="BJ76" s="120">
        <f t="shared" si="34"/>
        <v>-43006.354838709674</v>
      </c>
      <c r="BK76" s="120">
        <f t="shared" si="34"/>
        <v>-13946.193548387098</v>
      </c>
      <c r="BL76" s="122">
        <f t="shared" si="34"/>
        <v>-52198</v>
      </c>
      <c r="BM76" s="120">
        <f t="shared" si="34"/>
        <v>-1094.4109589041091</v>
      </c>
      <c r="BN76" s="120">
        <f t="shared" si="34"/>
        <v>-785.72602739725971</v>
      </c>
      <c r="BO76" s="120">
        <f t="shared" si="34"/>
        <v>232.58904109589093</v>
      </c>
      <c r="BP76" s="120">
        <f t="shared" si="34"/>
        <v>-499.84931506849261</v>
      </c>
      <c r="BQ76" s="120">
        <f>+BR99-BR100</f>
        <v>-867.84931506849261</v>
      </c>
      <c r="BR76" s="120">
        <f t="shared" si="34"/>
        <v>-867.84931506849261</v>
      </c>
      <c r="BS76" s="120">
        <f t="shared" si="34"/>
        <v>-3065.4109589041091</v>
      </c>
      <c r="BT76" s="174">
        <f t="shared" si="34"/>
        <v>-5690.4109589041091</v>
      </c>
      <c r="BU76" s="174">
        <f t="shared" si="34"/>
        <v>-5506.8493150684926</v>
      </c>
      <c r="BV76" s="174">
        <f t="shared" si="34"/>
        <v>-5690.4109589041091</v>
      </c>
      <c r="BW76" s="174">
        <f t="shared" si="34"/>
        <v>-5506.8493150684926</v>
      </c>
      <c r="BX76" s="7">
        <f t="shared" si="34"/>
        <v>-5690.4109589041091</v>
      </c>
      <c r="BY76" s="175">
        <f t="shared" si="34"/>
        <v>0</v>
      </c>
      <c r="BZ76" s="174">
        <f t="shared" si="34"/>
        <v>0</v>
      </c>
      <c r="CA76" s="174">
        <f t="shared" si="34"/>
        <v>0</v>
      </c>
      <c r="CB76" s="174">
        <f t="shared" si="34"/>
        <v>0</v>
      </c>
      <c r="CC76" s="174">
        <f t="shared" si="34"/>
        <v>0</v>
      </c>
      <c r="CD76" s="174">
        <f t="shared" ref="CD76:DH76" si="35">+CD99-CD100</f>
        <v>0</v>
      </c>
      <c r="CE76" s="174">
        <f t="shared" si="35"/>
        <v>0</v>
      </c>
      <c r="CF76" s="174">
        <f t="shared" si="35"/>
        <v>0</v>
      </c>
      <c r="CG76" s="174">
        <f t="shared" si="35"/>
        <v>0</v>
      </c>
      <c r="CH76" s="175">
        <f t="shared" si="35"/>
        <v>0</v>
      </c>
      <c r="CI76" s="174">
        <f t="shared" si="35"/>
        <v>0</v>
      </c>
      <c r="CJ76" s="174">
        <f t="shared" si="35"/>
        <v>0</v>
      </c>
      <c r="CK76" s="7">
        <f t="shared" si="35"/>
        <v>0</v>
      </c>
      <c r="CL76" s="7">
        <f t="shared" si="35"/>
        <v>-0.19178082191774593</v>
      </c>
      <c r="CM76" s="7">
        <f t="shared" si="35"/>
        <v>518.98630136986321</v>
      </c>
      <c r="CN76" s="7">
        <f t="shared" si="35"/>
        <v>-182.76712328767098</v>
      </c>
      <c r="CO76" s="7">
        <f t="shared" si="35"/>
        <v>950.27397260274029</v>
      </c>
      <c r="CP76" s="7">
        <f t="shared" si="35"/>
        <v>428.23287671232902</v>
      </c>
      <c r="CQ76" s="7">
        <f t="shared" si="35"/>
        <v>234.27397260274029</v>
      </c>
      <c r="CR76" s="7">
        <f t="shared" si="35"/>
        <v>0.27397260272937274</v>
      </c>
      <c r="CS76" s="7">
        <f t="shared" si="35"/>
        <v>0.2328767123290163</v>
      </c>
      <c r="CT76" s="1248">
        <f t="shared" si="35"/>
        <v>-0.42622950819622929</v>
      </c>
      <c r="CU76" s="1247">
        <f t="shared" si="35"/>
        <v>0.42622950819713878</v>
      </c>
      <c r="CV76" s="1247">
        <f t="shared" si="35"/>
        <v>-0.42622950819622929</v>
      </c>
      <c r="CW76" s="1247">
        <f t="shared" si="35"/>
        <v>-0.42622950819622929</v>
      </c>
      <c r="CX76" s="1247">
        <f t="shared" si="35"/>
        <v>1.2786885245905069</v>
      </c>
      <c r="CY76" s="1247">
        <f t="shared" si="35"/>
        <v>-0.42622950819622929</v>
      </c>
      <c r="CZ76" s="1247">
        <f t="shared" si="35"/>
        <v>0.42622950819713878</v>
      </c>
      <c r="DA76" s="1247">
        <f t="shared" si="35"/>
        <v>-0.42622950819622929</v>
      </c>
      <c r="DB76" s="1247">
        <f t="shared" si="35"/>
        <v>0.42622950819713878</v>
      </c>
      <c r="DC76" s="1247">
        <f t="shared" si="35"/>
        <v>-0.42622950819622929</v>
      </c>
      <c r="DD76" s="1247">
        <f t="shared" si="35"/>
        <v>-0.42622950819622929</v>
      </c>
      <c r="DE76" s="1247">
        <f t="shared" si="35"/>
        <v>0.42622950819713878</v>
      </c>
      <c r="DF76" s="1248">
        <f t="shared" si="35"/>
        <v>70.85792349726853</v>
      </c>
      <c r="DG76" s="1247">
        <f t="shared" si="35"/>
        <v>69.41089370703321</v>
      </c>
      <c r="DH76" s="1247">
        <f t="shared" si="35"/>
        <v>70.85792349726853</v>
      </c>
      <c r="DI76" s="7"/>
      <c r="DJ76" s="124"/>
      <c r="DK76" s="176"/>
      <c r="DL76" s="64"/>
      <c r="DM76" s="65"/>
      <c r="DN76" s="65"/>
      <c r="DO76" s="65"/>
      <c r="DP76" s="65"/>
      <c r="DQ76" s="65"/>
      <c r="DR76" s="21"/>
      <c r="DU76" s="69"/>
    </row>
    <row r="77" spans="1:125" s="68" customFormat="1" ht="20" customHeight="1" x14ac:dyDescent="0.2">
      <c r="A77" s="1358" t="s">
        <v>188</v>
      </c>
      <c r="B77" s="1332">
        <v>12221</v>
      </c>
      <c r="C77" s="1261"/>
      <c r="D77" s="1330" t="s">
        <v>189</v>
      </c>
      <c r="E77" s="54">
        <v>1021</v>
      </c>
      <c r="F77" s="54">
        <v>2224</v>
      </c>
      <c r="G77" s="54">
        <v>1607</v>
      </c>
      <c r="H77" s="54">
        <v>1898</v>
      </c>
      <c r="I77" s="54">
        <v>2301</v>
      </c>
      <c r="J77" s="54">
        <v>1904</v>
      </c>
      <c r="K77" s="54">
        <v>2234</v>
      </c>
      <c r="L77" s="54">
        <v>2280</v>
      </c>
      <c r="M77" s="54">
        <v>2961</v>
      </c>
      <c r="N77" s="54">
        <v>1506.1120000000001</v>
      </c>
      <c r="O77" s="54">
        <v>2628</v>
      </c>
      <c r="P77" s="55">
        <v>24798.112000000001</v>
      </c>
      <c r="Q77" s="54">
        <v>1525</v>
      </c>
      <c r="R77" s="54">
        <v>2587</v>
      </c>
      <c r="S77" s="54">
        <v>1946</v>
      </c>
      <c r="T77" s="54">
        <v>2431</v>
      </c>
      <c r="U77" s="54">
        <v>2786</v>
      </c>
      <c r="V77" s="54">
        <v>2554</v>
      </c>
      <c r="W77" s="54">
        <v>2935</v>
      </c>
      <c r="X77" s="54">
        <v>2335</v>
      </c>
      <c r="Y77" s="54">
        <v>1862</v>
      </c>
      <c r="Z77" s="54">
        <v>2056</v>
      </c>
      <c r="AA77" s="54">
        <v>1265</v>
      </c>
      <c r="AB77" s="56">
        <v>1062</v>
      </c>
      <c r="AC77" s="54">
        <v>2484</v>
      </c>
      <c r="AD77" s="54">
        <v>1619</v>
      </c>
      <c r="AE77" s="139">
        <v>3278</v>
      </c>
      <c r="AF77" s="139">
        <v>2386</v>
      </c>
      <c r="AG77" s="139">
        <v>2403</v>
      </c>
      <c r="AH77" s="139">
        <v>2599</v>
      </c>
      <c r="AI77" s="139">
        <v>1944</v>
      </c>
      <c r="AJ77" s="139">
        <v>10</v>
      </c>
      <c r="AK77" s="139">
        <v>1552</v>
      </c>
      <c r="AL77" s="139">
        <v>3409</v>
      </c>
      <c r="AM77" s="139">
        <v>2841</v>
      </c>
      <c r="AN77" s="140">
        <v>2291</v>
      </c>
      <c r="AO77" s="139">
        <v>2161</v>
      </c>
      <c r="AP77" s="139">
        <v>2471</v>
      </c>
      <c r="AQ77" s="139">
        <v>2437</v>
      </c>
      <c r="AR77" s="139">
        <v>3860</v>
      </c>
      <c r="AS77" s="139">
        <v>4515.5</v>
      </c>
      <c r="AT77" s="139">
        <v>1619</v>
      </c>
      <c r="AU77" s="139">
        <v>3461</v>
      </c>
      <c r="AV77" s="139">
        <v>3191</v>
      </c>
      <c r="AW77" s="139">
        <v>2906</v>
      </c>
      <c r="AX77" s="139">
        <v>3330</v>
      </c>
      <c r="AY77" s="139">
        <v>2808</v>
      </c>
      <c r="AZ77" s="139">
        <v>2538</v>
      </c>
      <c r="BA77" s="139">
        <v>2189</v>
      </c>
      <c r="BB77" s="139">
        <v>2502</v>
      </c>
      <c r="BC77" s="139">
        <v>3702</v>
      </c>
      <c r="BD77" s="139">
        <v>3546</v>
      </c>
      <c r="BE77" s="139">
        <v>3969</v>
      </c>
      <c r="BF77" s="139">
        <v>3133</v>
      </c>
      <c r="BG77" s="139">
        <v>3609</v>
      </c>
      <c r="BH77" s="139">
        <v>2302</v>
      </c>
      <c r="BI77" s="139">
        <v>2880</v>
      </c>
      <c r="BJ77" s="139">
        <v>2179</v>
      </c>
      <c r="BK77" s="139">
        <v>862</v>
      </c>
      <c r="BL77" s="141">
        <v>4618</v>
      </c>
      <c r="BM77" s="139">
        <v>3030</v>
      </c>
      <c r="BN77" s="139">
        <v>1932</v>
      </c>
      <c r="BO77" s="139">
        <v>2776</v>
      </c>
      <c r="BP77" s="139">
        <v>3245</v>
      </c>
      <c r="BQ77" s="139">
        <v>3646</v>
      </c>
      <c r="BR77" s="139">
        <v>2175</v>
      </c>
      <c r="BS77" s="139">
        <v>1382</v>
      </c>
      <c r="BT77" s="177"/>
      <c r="BU77" s="177"/>
      <c r="BV77" s="177"/>
      <c r="BW77" s="177"/>
      <c r="BX77" s="177"/>
      <c r="BY77" s="178"/>
      <c r="BZ77" s="177"/>
      <c r="CA77" s="177"/>
      <c r="CB77" s="177"/>
      <c r="CC77" s="177"/>
      <c r="CD77" s="177"/>
      <c r="CE77" s="177"/>
      <c r="CF77" s="177"/>
      <c r="CG77" s="177"/>
      <c r="CH77" s="178"/>
      <c r="CI77" s="177"/>
      <c r="CJ77" s="177"/>
      <c r="CK77" s="177"/>
      <c r="CL77" s="177"/>
      <c r="CM77" s="177">
        <v>2784</v>
      </c>
      <c r="CN77" s="177">
        <v>3355</v>
      </c>
      <c r="CO77" s="177">
        <v>4055</v>
      </c>
      <c r="CP77" s="177">
        <v>3391</v>
      </c>
      <c r="CQ77" s="177">
        <v>3105</v>
      </c>
      <c r="CR77" s="177">
        <v>3499.9999999999886</v>
      </c>
      <c r="CS77" s="177">
        <v>3458</v>
      </c>
      <c r="CT77" s="1263">
        <v>3175</v>
      </c>
      <c r="CU77" s="1262">
        <v>3075</v>
      </c>
      <c r="CV77" s="1262">
        <v>3175</v>
      </c>
      <c r="CW77" s="1262">
        <v>3167</v>
      </c>
      <c r="CX77" s="1262">
        <v>2975</v>
      </c>
      <c r="CY77" s="1262">
        <v>3175</v>
      </c>
      <c r="CZ77" s="1262">
        <v>3075</v>
      </c>
      <c r="DA77" s="1262">
        <v>3175</v>
      </c>
      <c r="DB77" s="1262">
        <v>3075</v>
      </c>
      <c r="DC77" s="1262">
        <v>3175</v>
      </c>
      <c r="DD77" s="1262">
        <v>3175</v>
      </c>
      <c r="DE77" s="1262">
        <v>3075</v>
      </c>
      <c r="DF77" s="1263">
        <v>3175</v>
      </c>
      <c r="DG77" s="1262">
        <v>3075</v>
      </c>
      <c r="DH77" s="1262">
        <v>3175</v>
      </c>
      <c r="DI77" s="177"/>
      <c r="DJ77" s="179">
        <f t="shared" ref="DJ77:DJ105" si="36">SUM(BM77:BO77)</f>
        <v>7738</v>
      </c>
      <c r="DK77" s="63" t="str">
        <f t="shared" ref="DK77:DK98" si="37">IF(DQ77+DR77&gt;0,"j","")</f>
        <v>j</v>
      </c>
      <c r="DL77" s="64">
        <f t="shared" ref="DL77:DL99" si="38">SUM(Q77:AB77)</f>
        <v>25344</v>
      </c>
      <c r="DM77" s="65">
        <f t="shared" ref="DM77:DM100" si="39">SUM(AC77:AN77)</f>
        <v>26816</v>
      </c>
      <c r="DN77" s="66">
        <f t="shared" ref="DN77:DN100" si="40">SUM(AO77:AZ77)</f>
        <v>35297.5</v>
      </c>
      <c r="DO77" s="67">
        <f t="shared" ref="DO77:DO100" si="41">SUM(BA77:BL77)</f>
        <v>35491</v>
      </c>
      <c r="DP77" s="67">
        <f t="shared" ref="DP77:DP100" si="42">SUM(BM77:BX77)</f>
        <v>18186</v>
      </c>
      <c r="DQ77" s="67">
        <f>SUM(CH77:CV77)</f>
        <v>33072.999999999985</v>
      </c>
      <c r="DR77" s="21"/>
      <c r="DU77" s="69"/>
    </row>
    <row r="78" spans="1:125" s="74" customFormat="1" ht="20" customHeight="1" x14ac:dyDescent="0.2">
      <c r="A78" s="1367" t="s">
        <v>190</v>
      </c>
      <c r="B78" s="1333">
        <v>12229</v>
      </c>
      <c r="C78" s="1251"/>
      <c r="D78" s="1330" t="s">
        <v>189</v>
      </c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5"/>
      <c r="Q78" s="54"/>
      <c r="R78" s="54"/>
      <c r="S78" s="54"/>
      <c r="T78" s="54"/>
      <c r="U78" s="54"/>
      <c r="V78" s="54"/>
      <c r="W78" s="54">
        <v>78</v>
      </c>
      <c r="X78" s="54"/>
      <c r="Y78" s="54"/>
      <c r="Z78" s="54"/>
      <c r="AA78" s="54"/>
      <c r="AB78" s="56"/>
      <c r="AC78" s="57"/>
      <c r="AD78" s="57"/>
      <c r="AE78" s="136"/>
      <c r="AF78" s="136"/>
      <c r="AG78" s="136"/>
      <c r="AH78" s="136"/>
      <c r="AI78" s="136"/>
      <c r="AJ78" s="136"/>
      <c r="AK78" s="136"/>
      <c r="AL78" s="136"/>
      <c r="AM78" s="136">
        <v>0</v>
      </c>
      <c r="AN78" s="137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8"/>
      <c r="BM78" s="136"/>
      <c r="BN78" s="136"/>
      <c r="BO78" s="136"/>
      <c r="BP78" s="136"/>
      <c r="BQ78" s="136"/>
      <c r="BR78" s="136"/>
      <c r="BS78" s="136"/>
      <c r="BT78" s="69"/>
      <c r="BU78" s="69"/>
      <c r="BV78" s="69"/>
      <c r="BW78" s="69"/>
      <c r="BX78" s="69"/>
      <c r="BY78" s="142"/>
      <c r="BZ78" s="69"/>
      <c r="CA78" s="69"/>
      <c r="CB78" s="69"/>
      <c r="CC78" s="69"/>
      <c r="CD78" s="69"/>
      <c r="CE78" s="69"/>
      <c r="CF78" s="69"/>
      <c r="CG78" s="69"/>
      <c r="CH78" s="142"/>
      <c r="CI78" s="69"/>
      <c r="CJ78" s="69"/>
      <c r="CK78" s="69"/>
      <c r="CL78" s="69"/>
      <c r="CM78" s="69"/>
      <c r="CN78" s="69"/>
      <c r="CO78" s="69"/>
      <c r="CP78" s="69"/>
      <c r="CQ78" s="69">
        <v>291</v>
      </c>
      <c r="CR78" s="69"/>
      <c r="CS78" s="69"/>
      <c r="CT78" s="1253">
        <v>0</v>
      </c>
      <c r="CU78" s="1252">
        <v>0</v>
      </c>
      <c r="CV78" s="1252">
        <v>0</v>
      </c>
      <c r="CW78" s="1252"/>
      <c r="CX78" s="1252"/>
      <c r="CY78" s="1252"/>
      <c r="CZ78" s="1252"/>
      <c r="DA78" s="1252"/>
      <c r="DB78" s="1252"/>
      <c r="DC78" s="1252"/>
      <c r="DD78" s="1252"/>
      <c r="DE78" s="1252"/>
      <c r="DF78" s="1253"/>
      <c r="DG78" s="1252"/>
      <c r="DH78" s="1252"/>
      <c r="DI78" s="69"/>
      <c r="DJ78" s="143">
        <f t="shared" si="36"/>
        <v>0</v>
      </c>
      <c r="DK78" s="63" t="str">
        <f t="shared" si="37"/>
        <v>j</v>
      </c>
      <c r="DL78" s="64">
        <f t="shared" si="38"/>
        <v>78</v>
      </c>
      <c r="DM78" s="55">
        <f t="shared" si="39"/>
        <v>0</v>
      </c>
      <c r="DN78" s="76">
        <f t="shared" si="40"/>
        <v>0</v>
      </c>
      <c r="DO78" s="64">
        <f t="shared" si="41"/>
        <v>0</v>
      </c>
      <c r="DP78" s="64">
        <f t="shared" si="42"/>
        <v>0</v>
      </c>
      <c r="DQ78" s="64">
        <f t="shared" ref="DQ78:DQ98" si="43">SUM(CH78:CS78)</f>
        <v>291</v>
      </c>
      <c r="DR78" s="21"/>
      <c r="DU78" s="69"/>
    </row>
    <row r="79" spans="1:125" s="68" customFormat="1" ht="20" customHeight="1" x14ac:dyDescent="0.2">
      <c r="A79" s="1358" t="s">
        <v>191</v>
      </c>
      <c r="B79" s="1332">
        <v>12251</v>
      </c>
      <c r="C79" s="1261"/>
      <c r="D79" s="1330" t="s">
        <v>189</v>
      </c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6"/>
      <c r="AC79" s="57"/>
      <c r="AD79" s="57">
        <v>730</v>
      </c>
      <c r="AE79" s="136"/>
      <c r="AF79" s="136">
        <v>904</v>
      </c>
      <c r="AG79" s="136">
        <v>1466</v>
      </c>
      <c r="AH79" s="136">
        <v>3072</v>
      </c>
      <c r="AI79" s="136">
        <v>3165</v>
      </c>
      <c r="AJ79" s="136">
        <v>21</v>
      </c>
      <c r="AK79" s="136">
        <v>1552</v>
      </c>
      <c r="AL79" s="136">
        <v>2188</v>
      </c>
      <c r="AM79" s="136">
        <v>2785</v>
      </c>
      <c r="AN79" s="137">
        <v>956</v>
      </c>
      <c r="AO79" s="136">
        <v>942</v>
      </c>
      <c r="AP79" s="136">
        <v>1313</v>
      </c>
      <c r="AQ79" s="136">
        <v>849</v>
      </c>
      <c r="AR79" s="136">
        <v>687</v>
      </c>
      <c r="AS79" s="136">
        <v>678</v>
      </c>
      <c r="AT79" s="136"/>
      <c r="AU79" s="136"/>
      <c r="AV79" s="136"/>
      <c r="AW79" s="136">
        <v>1192</v>
      </c>
      <c r="AX79" s="136">
        <v>2138</v>
      </c>
      <c r="AY79" s="136">
        <v>2207</v>
      </c>
      <c r="AZ79" s="136">
        <v>1342</v>
      </c>
      <c r="BA79" s="136">
        <v>887</v>
      </c>
      <c r="BB79" s="136">
        <v>1989</v>
      </c>
      <c r="BC79" s="136">
        <v>1042</v>
      </c>
      <c r="BD79" s="136">
        <v>767</v>
      </c>
      <c r="BE79" s="136">
        <v>1132</v>
      </c>
      <c r="BF79" s="136">
        <v>899</v>
      </c>
      <c r="BG79" s="136">
        <v>1774</v>
      </c>
      <c r="BH79" s="136">
        <v>2236</v>
      </c>
      <c r="BI79" s="136">
        <v>3140</v>
      </c>
      <c r="BJ79" s="136">
        <v>725</v>
      </c>
      <c r="BK79" s="136">
        <v>43</v>
      </c>
      <c r="BL79" s="138">
        <v>675</v>
      </c>
      <c r="BM79" s="136">
        <v>1042</v>
      </c>
      <c r="BN79" s="136">
        <v>1629</v>
      </c>
      <c r="BO79" s="136">
        <v>2350</v>
      </c>
      <c r="BP79" s="136">
        <v>1385</v>
      </c>
      <c r="BQ79" s="136">
        <v>648</v>
      </c>
      <c r="BR79" s="136">
        <v>1206</v>
      </c>
      <c r="BS79" s="136">
        <v>998</v>
      </c>
      <c r="BT79" s="177"/>
      <c r="BU79" s="177"/>
      <c r="BV79" s="177"/>
      <c r="BW79" s="177"/>
      <c r="BX79" s="177"/>
      <c r="BY79" s="178"/>
      <c r="BZ79" s="177"/>
      <c r="CA79" s="177"/>
      <c r="CB79" s="177"/>
      <c r="CC79" s="177"/>
      <c r="CD79" s="177"/>
      <c r="CE79" s="177"/>
      <c r="CF79" s="177"/>
      <c r="CG79" s="177"/>
      <c r="CH79" s="178"/>
      <c r="CI79" s="177"/>
      <c r="CJ79" s="177"/>
      <c r="CK79" s="177"/>
      <c r="CL79" s="177"/>
      <c r="CM79" s="177">
        <v>550</v>
      </c>
      <c r="CN79" s="177">
        <v>2791</v>
      </c>
      <c r="CO79" s="177">
        <v>3329</v>
      </c>
      <c r="CP79" s="177">
        <v>3357</v>
      </c>
      <c r="CQ79" s="177">
        <v>3351</v>
      </c>
      <c r="CR79" s="177">
        <v>2919</v>
      </c>
      <c r="CS79" s="177">
        <v>2630</v>
      </c>
      <c r="CT79" s="1263">
        <v>3139</v>
      </c>
      <c r="CU79" s="1262">
        <v>3026</v>
      </c>
      <c r="CV79" s="1262">
        <v>3139</v>
      </c>
      <c r="CW79" s="1262">
        <v>3147</v>
      </c>
      <c r="CX79" s="1262">
        <v>2913</v>
      </c>
      <c r="CY79" s="1262">
        <v>3139</v>
      </c>
      <c r="CZ79" s="1262">
        <v>3026</v>
      </c>
      <c r="DA79" s="1262">
        <v>3139</v>
      </c>
      <c r="DB79" s="1262">
        <v>3026</v>
      </c>
      <c r="DC79" s="1262">
        <v>3139</v>
      </c>
      <c r="DD79" s="1262">
        <v>3139</v>
      </c>
      <c r="DE79" s="1262">
        <v>3026</v>
      </c>
      <c r="DF79" s="1263">
        <v>3139</v>
      </c>
      <c r="DG79" s="1262">
        <v>3026</v>
      </c>
      <c r="DH79" s="1262">
        <v>3139</v>
      </c>
      <c r="DI79" s="177"/>
      <c r="DJ79" s="179">
        <f t="shared" si="36"/>
        <v>5021</v>
      </c>
      <c r="DK79" s="63" t="str">
        <f t="shared" si="37"/>
        <v>j</v>
      </c>
      <c r="DL79" s="64">
        <f t="shared" si="38"/>
        <v>0</v>
      </c>
      <c r="DM79" s="65">
        <f t="shared" si="39"/>
        <v>16839</v>
      </c>
      <c r="DN79" s="66">
        <f t="shared" si="40"/>
        <v>11348</v>
      </c>
      <c r="DO79" s="67">
        <f t="shared" si="41"/>
        <v>15309</v>
      </c>
      <c r="DP79" s="67">
        <f t="shared" si="42"/>
        <v>9258</v>
      </c>
      <c r="DQ79" s="67">
        <f>SUM(CH79:CV79)</f>
        <v>28231</v>
      </c>
      <c r="DR79" s="21"/>
      <c r="DU79" s="69"/>
    </row>
    <row r="80" spans="1:125" s="68" customFormat="1" ht="20" customHeight="1" x14ac:dyDescent="0.2">
      <c r="A80" s="1358" t="s">
        <v>192</v>
      </c>
      <c r="B80" s="1332">
        <v>12255</v>
      </c>
      <c r="C80" s="1261"/>
      <c r="D80" s="1330" t="s">
        <v>193</v>
      </c>
      <c r="E80" s="54">
        <v>2250</v>
      </c>
      <c r="F80" s="54">
        <v>806</v>
      </c>
      <c r="G80" s="54">
        <v>601</v>
      </c>
      <c r="H80" s="54">
        <v>1646</v>
      </c>
      <c r="I80" s="54">
        <v>1393</v>
      </c>
      <c r="J80" s="54">
        <v>1036</v>
      </c>
      <c r="K80" s="54">
        <v>1509</v>
      </c>
      <c r="L80" s="54">
        <v>1295</v>
      </c>
      <c r="M80" s="54">
        <v>1011</v>
      </c>
      <c r="N80" s="54">
        <v>436.71499999999997</v>
      </c>
      <c r="O80" s="54">
        <v>693</v>
      </c>
      <c r="P80" s="55">
        <v>14535.715</v>
      </c>
      <c r="Q80" s="54">
        <v>620</v>
      </c>
      <c r="R80" s="54">
        <v>1319</v>
      </c>
      <c r="S80" s="54">
        <v>2796</v>
      </c>
      <c r="T80" s="54">
        <v>1377</v>
      </c>
      <c r="U80" s="54">
        <v>1671</v>
      </c>
      <c r="V80" s="54">
        <v>1305</v>
      </c>
      <c r="W80" s="54">
        <v>1164</v>
      </c>
      <c r="X80" s="54">
        <v>1084</v>
      </c>
      <c r="Y80" s="54">
        <v>1593</v>
      </c>
      <c r="Z80" s="54">
        <v>1578</v>
      </c>
      <c r="AA80" s="54">
        <v>1446</v>
      </c>
      <c r="AB80" s="56">
        <v>1216</v>
      </c>
      <c r="AC80" s="54">
        <v>1366</v>
      </c>
      <c r="AD80" s="54">
        <v>788</v>
      </c>
      <c r="AE80" s="139">
        <v>1555</v>
      </c>
      <c r="AF80" s="139">
        <v>1045</v>
      </c>
      <c r="AG80" s="139">
        <v>1224</v>
      </c>
      <c r="AH80" s="139"/>
      <c r="AI80" s="139"/>
      <c r="AJ80" s="139"/>
      <c r="AK80" s="139"/>
      <c r="AL80" s="139"/>
      <c r="AM80" s="139">
        <v>0</v>
      </c>
      <c r="AN80" s="140">
        <v>1588</v>
      </c>
      <c r="AO80" s="139">
        <v>1278</v>
      </c>
      <c r="AP80" s="139"/>
      <c r="AQ80" s="139"/>
      <c r="AR80" s="139"/>
      <c r="AS80" s="139"/>
      <c r="AT80" s="139"/>
      <c r="AU80" s="139">
        <v>752</v>
      </c>
      <c r="AV80" s="139">
        <v>693</v>
      </c>
      <c r="AW80" s="139">
        <v>514</v>
      </c>
      <c r="AX80" s="139">
        <v>796</v>
      </c>
      <c r="AY80" s="139">
        <v>182</v>
      </c>
      <c r="AZ80" s="139">
        <v>348</v>
      </c>
      <c r="BA80" s="139">
        <v>1239</v>
      </c>
      <c r="BB80" s="139">
        <v>589</v>
      </c>
      <c r="BC80" s="139">
        <v>442</v>
      </c>
      <c r="BD80" s="139">
        <v>450</v>
      </c>
      <c r="BE80" s="139">
        <v>809.39400000000001</v>
      </c>
      <c r="BF80" s="139">
        <v>1673</v>
      </c>
      <c r="BG80" s="139">
        <v>1401</v>
      </c>
      <c r="BH80" s="139">
        <v>661</v>
      </c>
      <c r="BI80" s="139"/>
      <c r="BJ80" s="139">
        <v>138</v>
      </c>
      <c r="BK80" s="139">
        <v>58</v>
      </c>
      <c r="BL80" s="141">
        <v>159</v>
      </c>
      <c r="BM80" s="139">
        <v>106</v>
      </c>
      <c r="BN80" s="139">
        <v>374</v>
      </c>
      <c r="BO80" s="139">
        <v>270</v>
      </c>
      <c r="BP80" s="139">
        <v>345</v>
      </c>
      <c r="BQ80" s="139">
        <v>417</v>
      </c>
      <c r="BR80" s="139">
        <v>801</v>
      </c>
      <c r="BS80" s="139">
        <v>90</v>
      </c>
      <c r="BT80" s="177"/>
      <c r="BU80" s="177"/>
      <c r="BV80" s="177"/>
      <c r="BW80" s="177"/>
      <c r="BX80" s="177"/>
      <c r="BY80" s="178"/>
      <c r="BZ80" s="177"/>
      <c r="CA80" s="177"/>
      <c r="CB80" s="177"/>
      <c r="CC80" s="177"/>
      <c r="CD80" s="177"/>
      <c r="CE80" s="177"/>
      <c r="CF80" s="177"/>
      <c r="CG80" s="177"/>
      <c r="CH80" s="178"/>
      <c r="CI80" s="177"/>
      <c r="CJ80" s="177"/>
      <c r="CK80" s="177"/>
      <c r="CL80" s="177"/>
      <c r="CM80" s="177">
        <v>285</v>
      </c>
      <c r="CN80" s="177"/>
      <c r="CO80" s="177"/>
      <c r="CP80" s="177"/>
      <c r="CQ80" s="177"/>
      <c r="CR80" s="177"/>
      <c r="CS80" s="177"/>
      <c r="CT80" s="1263"/>
      <c r="CU80" s="1262"/>
      <c r="CV80" s="1262"/>
      <c r="CW80" s="1262"/>
      <c r="CX80" s="1262"/>
      <c r="CY80" s="1262"/>
      <c r="CZ80" s="1262"/>
      <c r="DA80" s="1262"/>
      <c r="DB80" s="1262"/>
      <c r="DC80" s="1262"/>
      <c r="DD80" s="1262"/>
      <c r="DE80" s="1262"/>
      <c r="DF80" s="1263"/>
      <c r="DG80" s="1262"/>
      <c r="DH80" s="1262"/>
      <c r="DI80" s="177"/>
      <c r="DJ80" s="179">
        <f t="shared" si="36"/>
        <v>750</v>
      </c>
      <c r="DK80" s="63" t="str">
        <f t="shared" si="37"/>
        <v>j</v>
      </c>
      <c r="DL80" s="64">
        <f t="shared" si="38"/>
        <v>17169</v>
      </c>
      <c r="DM80" s="65">
        <f t="shared" si="39"/>
        <v>7566</v>
      </c>
      <c r="DN80" s="66">
        <f t="shared" si="40"/>
        <v>4563</v>
      </c>
      <c r="DO80" s="67">
        <f t="shared" si="41"/>
        <v>7619.3940000000002</v>
      </c>
      <c r="DP80" s="67">
        <f t="shared" si="42"/>
        <v>2403</v>
      </c>
      <c r="DQ80" s="67">
        <f>SUM(CH80:CV80)</f>
        <v>285</v>
      </c>
      <c r="DR80" s="21"/>
      <c r="DU80" s="69"/>
    </row>
    <row r="81" spans="1:125" s="74" customFormat="1" ht="20" customHeight="1" x14ac:dyDescent="0.2">
      <c r="A81" s="1367" t="s">
        <v>194</v>
      </c>
      <c r="B81" s="1333">
        <v>12270</v>
      </c>
      <c r="C81" s="1251"/>
      <c r="D81" s="1330" t="s">
        <v>195</v>
      </c>
      <c r="E81" s="54">
        <v>25</v>
      </c>
      <c r="F81" s="54"/>
      <c r="G81" s="54"/>
      <c r="H81" s="54"/>
      <c r="I81" s="54"/>
      <c r="J81" s="54"/>
      <c r="K81" s="54">
        <v>52</v>
      </c>
      <c r="L81" s="54">
        <v>25</v>
      </c>
      <c r="M81" s="54"/>
      <c r="N81" s="54"/>
      <c r="O81" s="54">
        <v>25</v>
      </c>
      <c r="P81" s="55">
        <v>127</v>
      </c>
      <c r="Q81" s="54"/>
      <c r="R81" s="54">
        <v>0</v>
      </c>
      <c r="S81" s="54">
        <v>0</v>
      </c>
      <c r="T81" s="54">
        <v>0</v>
      </c>
      <c r="U81" s="54"/>
      <c r="V81" s="54"/>
      <c r="W81" s="54"/>
      <c r="X81" s="54"/>
      <c r="Y81" s="54"/>
      <c r="Z81" s="54"/>
      <c r="AA81" s="54"/>
      <c r="AB81" s="56"/>
      <c r="AC81" s="54"/>
      <c r="AD81" s="54"/>
      <c r="AE81" s="139"/>
      <c r="AF81" s="139"/>
      <c r="AG81" s="139"/>
      <c r="AH81" s="139"/>
      <c r="AI81" s="139"/>
      <c r="AJ81" s="139"/>
      <c r="AK81" s="139"/>
      <c r="AL81" s="139"/>
      <c r="AM81" s="139">
        <v>0</v>
      </c>
      <c r="AN81" s="140"/>
      <c r="AO81" s="139"/>
      <c r="AP81" s="139">
        <v>170</v>
      </c>
      <c r="AQ81" s="139"/>
      <c r="AR81" s="139">
        <v>662</v>
      </c>
      <c r="AS81" s="139"/>
      <c r="AT81" s="139"/>
      <c r="AU81" s="139"/>
      <c r="AV81" s="139"/>
      <c r="AW81" s="139"/>
      <c r="AX81" s="139">
        <v>286</v>
      </c>
      <c r="AY81" s="139">
        <v>174</v>
      </c>
      <c r="AZ81" s="139">
        <v>421</v>
      </c>
      <c r="BA81" s="139"/>
      <c r="BB81" s="139"/>
      <c r="BC81" s="139"/>
      <c r="BD81" s="139"/>
      <c r="BE81" s="139">
        <v>169</v>
      </c>
      <c r="BF81" s="139">
        <v>354</v>
      </c>
      <c r="BG81" s="139">
        <v>28</v>
      </c>
      <c r="BH81" s="139">
        <v>306.74099999999999</v>
      </c>
      <c r="BI81" s="139">
        <v>465</v>
      </c>
      <c r="BJ81" s="139">
        <v>185</v>
      </c>
      <c r="BK81" s="139"/>
      <c r="BL81" s="141"/>
      <c r="BM81" s="139"/>
      <c r="BN81" s="139"/>
      <c r="BO81" s="139"/>
      <c r="BP81" s="139"/>
      <c r="BQ81" s="139"/>
      <c r="BR81" s="139"/>
      <c r="BS81" s="139"/>
      <c r="BT81" s="69"/>
      <c r="BU81" s="69"/>
      <c r="BV81" s="69"/>
      <c r="BW81" s="69"/>
      <c r="BX81" s="69"/>
      <c r="BY81" s="142"/>
      <c r="BZ81" s="69"/>
      <c r="CA81" s="69"/>
      <c r="CB81" s="69"/>
      <c r="CC81" s="69"/>
      <c r="CD81" s="69"/>
      <c r="CE81" s="69"/>
      <c r="CF81" s="69"/>
      <c r="CG81" s="69"/>
      <c r="CH81" s="142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1253"/>
      <c r="CU81" s="1252"/>
      <c r="CV81" s="1252"/>
      <c r="CW81" s="1252"/>
      <c r="CX81" s="1252"/>
      <c r="CY81" s="1252"/>
      <c r="CZ81" s="1252"/>
      <c r="DA81" s="1252"/>
      <c r="DB81" s="1252"/>
      <c r="DC81" s="1252"/>
      <c r="DD81" s="1252"/>
      <c r="DE81" s="1252"/>
      <c r="DF81" s="1253"/>
      <c r="DG81" s="1252"/>
      <c r="DH81" s="1252"/>
      <c r="DI81" s="69"/>
      <c r="DJ81" s="143">
        <f t="shared" si="36"/>
        <v>0</v>
      </c>
      <c r="DK81" s="63" t="str">
        <f t="shared" si="37"/>
        <v/>
      </c>
      <c r="DL81" s="64">
        <f t="shared" si="38"/>
        <v>0</v>
      </c>
      <c r="DM81" s="55">
        <f t="shared" si="39"/>
        <v>0</v>
      </c>
      <c r="DN81" s="76">
        <f t="shared" si="40"/>
        <v>1713</v>
      </c>
      <c r="DO81" s="64">
        <f t="shared" si="41"/>
        <v>1507.741</v>
      </c>
      <c r="DP81" s="64">
        <f t="shared" si="42"/>
        <v>0</v>
      </c>
      <c r="DQ81" s="64">
        <f t="shared" si="43"/>
        <v>0</v>
      </c>
      <c r="DR81" s="21"/>
      <c r="DU81" s="69"/>
    </row>
    <row r="82" spans="1:125" s="68" customFormat="1" ht="20" customHeight="1" x14ac:dyDescent="0.2">
      <c r="A82" s="1358" t="s">
        <v>196</v>
      </c>
      <c r="B82" s="1332">
        <v>12273</v>
      </c>
      <c r="C82" s="1251"/>
      <c r="D82" s="1330" t="s">
        <v>195</v>
      </c>
      <c r="E82" s="54"/>
      <c r="F82" s="54">
        <v>13</v>
      </c>
      <c r="G82" s="54"/>
      <c r="H82" s="54"/>
      <c r="I82" s="54"/>
      <c r="J82" s="54"/>
      <c r="K82" s="54">
        <v>12</v>
      </c>
      <c r="L82" s="54"/>
      <c r="M82" s="54"/>
      <c r="N82" s="54"/>
      <c r="O82" s="54"/>
      <c r="P82" s="55">
        <v>25</v>
      </c>
      <c r="Q82" s="54"/>
      <c r="R82" s="54">
        <v>0</v>
      </c>
      <c r="S82" s="54">
        <v>0</v>
      </c>
      <c r="T82" s="54">
        <v>0</v>
      </c>
      <c r="U82" s="54"/>
      <c r="V82" s="54">
        <v>12</v>
      </c>
      <c r="W82" s="54"/>
      <c r="X82" s="54"/>
      <c r="Y82" s="54"/>
      <c r="Z82" s="54"/>
      <c r="AA82" s="54"/>
      <c r="AB82" s="56"/>
      <c r="AC82" s="57"/>
      <c r="AD82" s="57"/>
      <c r="AE82" s="136"/>
      <c r="AF82" s="136"/>
      <c r="AG82" s="136">
        <v>17</v>
      </c>
      <c r="AH82" s="136">
        <v>17</v>
      </c>
      <c r="AI82" s="136"/>
      <c r="AJ82" s="136"/>
      <c r="AK82" s="136"/>
      <c r="AL82" s="136"/>
      <c r="AM82" s="136">
        <v>0</v>
      </c>
      <c r="AN82" s="137"/>
      <c r="AO82" s="136"/>
      <c r="AP82" s="136"/>
      <c r="AQ82" s="136"/>
      <c r="AR82" s="136"/>
      <c r="AS82" s="136"/>
      <c r="AT82" s="136">
        <v>18</v>
      </c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8"/>
      <c r="BM82" s="136"/>
      <c r="BN82" s="136"/>
      <c r="BO82" s="136"/>
      <c r="BP82" s="136"/>
      <c r="BQ82" s="136"/>
      <c r="BR82" s="136"/>
      <c r="BS82" s="136"/>
      <c r="BT82" s="69"/>
      <c r="BU82" s="69"/>
      <c r="BV82" s="69"/>
      <c r="BW82" s="69"/>
      <c r="BX82" s="69"/>
      <c r="BY82" s="142"/>
      <c r="BZ82" s="69"/>
      <c r="CA82" s="69"/>
      <c r="CB82" s="69"/>
      <c r="CC82" s="69"/>
      <c r="CD82" s="69"/>
      <c r="CE82" s="69"/>
      <c r="CF82" s="69"/>
      <c r="CG82" s="69"/>
      <c r="CH82" s="142"/>
      <c r="CI82" s="69"/>
      <c r="CJ82" s="69"/>
      <c r="CK82" s="69"/>
      <c r="CL82" s="69"/>
      <c r="CM82" s="69"/>
      <c r="CN82" s="69"/>
      <c r="CO82" s="69"/>
      <c r="CP82" s="69"/>
      <c r="CQ82" s="72"/>
      <c r="CR82" s="72"/>
      <c r="CS82" s="69"/>
      <c r="CT82" s="1253"/>
      <c r="CU82" s="1252"/>
      <c r="CV82" s="1252"/>
      <c r="CW82" s="1252"/>
      <c r="CX82" s="1252"/>
      <c r="CY82" s="1252"/>
      <c r="CZ82" s="1252"/>
      <c r="DA82" s="1252"/>
      <c r="DB82" s="1252"/>
      <c r="DC82" s="1252"/>
      <c r="DD82" s="1252"/>
      <c r="DE82" s="1252"/>
      <c r="DF82" s="1253"/>
      <c r="DG82" s="1252"/>
      <c r="DH82" s="1252"/>
      <c r="DI82" s="69"/>
      <c r="DJ82" s="143">
        <f t="shared" si="36"/>
        <v>0</v>
      </c>
      <c r="DK82" s="63" t="str">
        <f t="shared" si="37"/>
        <v/>
      </c>
      <c r="DL82" s="64">
        <f t="shared" si="38"/>
        <v>12</v>
      </c>
      <c r="DM82" s="55">
        <f t="shared" si="39"/>
        <v>34</v>
      </c>
      <c r="DN82" s="76">
        <f t="shared" si="40"/>
        <v>18</v>
      </c>
      <c r="DO82" s="64">
        <f t="shared" si="41"/>
        <v>0</v>
      </c>
      <c r="DP82" s="64">
        <f t="shared" si="42"/>
        <v>0</v>
      </c>
      <c r="DQ82" s="64">
        <f t="shared" si="43"/>
        <v>0</v>
      </c>
      <c r="DR82" s="21"/>
      <c r="DU82" s="69"/>
    </row>
    <row r="83" spans="1:125" s="68" customFormat="1" ht="20" customHeight="1" x14ac:dyDescent="0.2">
      <c r="A83" s="1358" t="s">
        <v>197</v>
      </c>
      <c r="B83" s="1332">
        <v>12275</v>
      </c>
      <c r="C83" s="1261"/>
      <c r="D83" s="1330" t="s">
        <v>195</v>
      </c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>
        <v>0</v>
      </c>
      <c r="Q83" s="54"/>
      <c r="R83" s="54">
        <v>0</v>
      </c>
      <c r="S83" s="54">
        <v>60</v>
      </c>
      <c r="T83" s="54">
        <v>392</v>
      </c>
      <c r="U83" s="54">
        <v>875</v>
      </c>
      <c r="V83" s="54">
        <v>640</v>
      </c>
      <c r="W83" s="54">
        <v>2679</v>
      </c>
      <c r="X83" s="54">
        <v>1187</v>
      </c>
      <c r="Y83" s="54"/>
      <c r="Z83" s="54">
        <v>85</v>
      </c>
      <c r="AA83" s="54">
        <v>222</v>
      </c>
      <c r="AB83" s="56">
        <v>366</v>
      </c>
      <c r="AC83" s="57">
        <v>139</v>
      </c>
      <c r="AD83" s="57"/>
      <c r="AE83" s="136">
        <v>459</v>
      </c>
      <c r="AF83" s="136">
        <v>291</v>
      </c>
      <c r="AG83" s="136">
        <v>2007</v>
      </c>
      <c r="AH83" s="136">
        <v>230</v>
      </c>
      <c r="AI83" s="136">
        <v>1687</v>
      </c>
      <c r="AJ83" s="136">
        <v>66</v>
      </c>
      <c r="AK83" s="136">
        <v>555</v>
      </c>
      <c r="AL83" s="136">
        <v>1348</v>
      </c>
      <c r="AM83" s="136">
        <v>449</v>
      </c>
      <c r="AN83" s="137">
        <v>668</v>
      </c>
      <c r="AO83" s="136"/>
      <c r="AP83" s="136">
        <v>216</v>
      </c>
      <c r="AQ83" s="136">
        <v>433</v>
      </c>
      <c r="AR83" s="136">
        <v>830</v>
      </c>
      <c r="AS83" s="136"/>
      <c r="AT83" s="136">
        <v>932</v>
      </c>
      <c r="AU83" s="136">
        <v>508</v>
      </c>
      <c r="AV83" s="136">
        <v>237</v>
      </c>
      <c r="AW83" s="136">
        <v>365</v>
      </c>
      <c r="AX83" s="136">
        <v>201</v>
      </c>
      <c r="AY83" s="136">
        <v>607</v>
      </c>
      <c r="AZ83" s="136">
        <v>495</v>
      </c>
      <c r="BA83" s="136">
        <v>533</v>
      </c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8"/>
      <c r="BM83" s="136"/>
      <c r="BN83" s="136"/>
      <c r="BO83" s="136"/>
      <c r="BP83" s="136"/>
      <c r="BQ83" s="136"/>
      <c r="BR83" s="136"/>
      <c r="BS83" s="136"/>
      <c r="BT83" s="177"/>
      <c r="BU83" s="177"/>
      <c r="BV83" s="177"/>
      <c r="BW83" s="177"/>
      <c r="BX83" s="177"/>
      <c r="BY83" s="178"/>
      <c r="BZ83" s="177"/>
      <c r="CA83" s="177"/>
      <c r="CB83" s="177"/>
      <c r="CC83" s="177"/>
      <c r="CD83" s="177"/>
      <c r="CE83" s="177"/>
      <c r="CF83" s="177"/>
      <c r="CG83" s="177"/>
      <c r="CH83" s="178"/>
      <c r="CI83" s="177"/>
      <c r="CJ83" s="177"/>
      <c r="CK83" s="177"/>
      <c r="CL83" s="177"/>
      <c r="CM83" s="177"/>
      <c r="CN83" s="177"/>
      <c r="CO83" s="177"/>
      <c r="CP83" s="177"/>
      <c r="CQ83" s="177"/>
      <c r="CR83" s="177"/>
      <c r="CS83" s="177"/>
      <c r="CT83" s="1263"/>
      <c r="CU83" s="1262"/>
      <c r="CV83" s="1262"/>
      <c r="CW83" s="1262"/>
      <c r="CX83" s="1262"/>
      <c r="CY83" s="1262"/>
      <c r="CZ83" s="1262"/>
      <c r="DA83" s="1262"/>
      <c r="DB83" s="1262"/>
      <c r="DC83" s="1262"/>
      <c r="DD83" s="1262"/>
      <c r="DE83" s="1262"/>
      <c r="DF83" s="1263"/>
      <c r="DG83" s="1262"/>
      <c r="DH83" s="1262"/>
      <c r="DI83" s="177"/>
      <c r="DJ83" s="179">
        <f t="shared" si="36"/>
        <v>0</v>
      </c>
      <c r="DK83" s="63" t="str">
        <f t="shared" si="37"/>
        <v/>
      </c>
      <c r="DL83" s="64">
        <f t="shared" si="38"/>
        <v>6506</v>
      </c>
      <c r="DM83" s="65">
        <f t="shared" si="39"/>
        <v>7899</v>
      </c>
      <c r="DN83" s="66">
        <f t="shared" si="40"/>
        <v>4824</v>
      </c>
      <c r="DO83" s="67">
        <f t="shared" si="41"/>
        <v>533</v>
      </c>
      <c r="DP83" s="67">
        <f t="shared" si="42"/>
        <v>0</v>
      </c>
      <c r="DQ83" s="67">
        <f t="shared" si="43"/>
        <v>0</v>
      </c>
      <c r="DR83" s="21"/>
      <c r="DU83" s="69"/>
    </row>
    <row r="84" spans="1:125" s="74" customFormat="1" ht="20" customHeight="1" x14ac:dyDescent="0.2">
      <c r="A84" s="1367" t="s">
        <v>198</v>
      </c>
      <c r="B84" s="1333">
        <v>12276</v>
      </c>
      <c r="C84" s="1261"/>
      <c r="D84" s="1330" t="s">
        <v>193</v>
      </c>
      <c r="E84" s="54">
        <v>1049</v>
      </c>
      <c r="F84" s="54">
        <v>836</v>
      </c>
      <c r="G84" s="54">
        <v>518</v>
      </c>
      <c r="H84" s="54">
        <v>888</v>
      </c>
      <c r="I84" s="54">
        <v>808</v>
      </c>
      <c r="J84" s="54">
        <v>609</v>
      </c>
      <c r="K84" s="54">
        <v>672</v>
      </c>
      <c r="L84" s="54">
        <v>161</v>
      </c>
      <c r="M84" s="54"/>
      <c r="N84" s="54"/>
      <c r="O84" s="54"/>
      <c r="P84" s="55">
        <v>6483</v>
      </c>
      <c r="Q84" s="54"/>
      <c r="R84" s="54">
        <v>0</v>
      </c>
      <c r="S84" s="54">
        <v>0</v>
      </c>
      <c r="T84" s="54">
        <v>900</v>
      </c>
      <c r="U84" s="54">
        <v>937</v>
      </c>
      <c r="V84" s="54">
        <v>771</v>
      </c>
      <c r="W84" s="54">
        <v>1207</v>
      </c>
      <c r="X84" s="54">
        <v>702</v>
      </c>
      <c r="Y84" s="54">
        <v>315</v>
      </c>
      <c r="Z84" s="54">
        <v>884</v>
      </c>
      <c r="AA84" s="54">
        <v>261</v>
      </c>
      <c r="AB84" s="56">
        <v>909</v>
      </c>
      <c r="AC84" s="54">
        <v>140</v>
      </c>
      <c r="AD84" s="54"/>
      <c r="AE84" s="139"/>
      <c r="AF84" s="139"/>
      <c r="AG84" s="139"/>
      <c r="AH84" s="139"/>
      <c r="AI84" s="139"/>
      <c r="AJ84" s="139"/>
      <c r="AK84" s="139"/>
      <c r="AL84" s="139"/>
      <c r="AM84" s="139">
        <v>0</v>
      </c>
      <c r="AN84" s="140"/>
      <c r="AO84" s="139"/>
      <c r="AP84" s="139"/>
      <c r="AQ84" s="139"/>
      <c r="AR84" s="139"/>
      <c r="AS84" s="139">
        <v>426</v>
      </c>
      <c r="AT84" s="139">
        <v>69</v>
      </c>
      <c r="AU84" s="139">
        <v>642</v>
      </c>
      <c r="AV84" s="139">
        <v>827</v>
      </c>
      <c r="AW84" s="139">
        <v>13</v>
      </c>
      <c r="AX84" s="139">
        <v>701</v>
      </c>
      <c r="AY84" s="139">
        <v>915</v>
      </c>
      <c r="AZ84" s="139">
        <v>729</v>
      </c>
      <c r="BA84" s="139">
        <v>329</v>
      </c>
      <c r="BB84" s="139">
        <v>295</v>
      </c>
      <c r="BC84" s="139">
        <v>391</v>
      </c>
      <c r="BD84" s="139">
        <v>500</v>
      </c>
      <c r="BE84" s="139">
        <v>292</v>
      </c>
      <c r="BF84" s="139">
        <v>482</v>
      </c>
      <c r="BG84" s="139">
        <v>147</v>
      </c>
      <c r="BH84" s="139">
        <v>122</v>
      </c>
      <c r="BI84" s="139"/>
      <c r="BJ84" s="139">
        <v>412</v>
      </c>
      <c r="BK84" s="139">
        <v>25</v>
      </c>
      <c r="BL84" s="141">
        <v>97</v>
      </c>
      <c r="BM84" s="139">
        <v>374</v>
      </c>
      <c r="BN84" s="139">
        <v>315</v>
      </c>
      <c r="BO84" s="139">
        <v>402</v>
      </c>
      <c r="BP84" s="139"/>
      <c r="BQ84" s="139"/>
      <c r="BR84" s="139">
        <v>416</v>
      </c>
      <c r="BS84" s="139">
        <v>15</v>
      </c>
      <c r="BT84" s="177"/>
      <c r="BU84" s="177"/>
      <c r="BV84" s="177"/>
      <c r="BW84" s="177"/>
      <c r="BX84" s="177"/>
      <c r="BY84" s="178"/>
      <c r="BZ84" s="177"/>
      <c r="CA84" s="177"/>
      <c r="CB84" s="177"/>
      <c r="CC84" s="177"/>
      <c r="CD84" s="177"/>
      <c r="CE84" s="177"/>
      <c r="CF84" s="177"/>
      <c r="CG84" s="177"/>
      <c r="CH84" s="178"/>
      <c r="CI84" s="177"/>
      <c r="CJ84" s="177"/>
      <c r="CK84" s="177"/>
      <c r="CL84" s="177"/>
      <c r="CM84" s="177">
        <v>200</v>
      </c>
      <c r="CN84" s="177"/>
      <c r="CO84" s="177"/>
      <c r="CP84" s="177"/>
      <c r="CQ84" s="72"/>
      <c r="CR84" s="72"/>
      <c r="CS84" s="177"/>
      <c r="CT84" s="1263"/>
      <c r="CU84" s="1262"/>
      <c r="CV84" s="1262"/>
      <c r="CW84" s="1262"/>
      <c r="CX84" s="1262"/>
      <c r="CY84" s="1262"/>
      <c r="CZ84" s="1262"/>
      <c r="DA84" s="1262"/>
      <c r="DB84" s="1262"/>
      <c r="DC84" s="1262"/>
      <c r="DD84" s="1262"/>
      <c r="DE84" s="1262"/>
      <c r="DF84" s="1263"/>
      <c r="DG84" s="1262"/>
      <c r="DH84" s="1262"/>
      <c r="DI84" s="177"/>
      <c r="DJ84" s="179">
        <f t="shared" si="36"/>
        <v>1091</v>
      </c>
      <c r="DK84" s="63" t="str">
        <f t="shared" si="37"/>
        <v>j</v>
      </c>
      <c r="DL84" s="64">
        <f t="shared" si="38"/>
        <v>6886</v>
      </c>
      <c r="DM84" s="65">
        <f t="shared" si="39"/>
        <v>140</v>
      </c>
      <c r="DN84" s="66">
        <f t="shared" si="40"/>
        <v>4322</v>
      </c>
      <c r="DO84" s="67">
        <f t="shared" si="41"/>
        <v>3092</v>
      </c>
      <c r="DP84" s="67">
        <f t="shared" si="42"/>
        <v>1522</v>
      </c>
      <c r="DQ84" s="67">
        <f>SUM(CH84:CV84)</f>
        <v>200</v>
      </c>
      <c r="DR84" s="21"/>
      <c r="DU84" s="69"/>
    </row>
    <row r="85" spans="1:125" s="74" customFormat="1" ht="20" customHeight="1" x14ac:dyDescent="0.2">
      <c r="A85" s="1367" t="s">
        <v>199</v>
      </c>
      <c r="B85" s="1333">
        <v>12277</v>
      </c>
      <c r="C85" s="1251"/>
      <c r="D85" s="1330" t="s">
        <v>193</v>
      </c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>
        <v>0</v>
      </c>
      <c r="Q85" s="54"/>
      <c r="R85" s="54">
        <v>57</v>
      </c>
      <c r="S85" s="54">
        <v>26</v>
      </c>
      <c r="T85" s="54">
        <v>316</v>
      </c>
      <c r="U85" s="54">
        <v>600</v>
      </c>
      <c r="V85" s="54">
        <v>114</v>
      </c>
      <c r="W85" s="54"/>
      <c r="X85" s="54"/>
      <c r="Y85" s="54"/>
      <c r="Z85" s="54"/>
      <c r="AA85" s="54"/>
      <c r="AB85" s="56"/>
      <c r="AC85" s="54"/>
      <c r="AD85" s="54"/>
      <c r="AE85" s="139"/>
      <c r="AF85" s="139"/>
      <c r="AG85" s="139"/>
      <c r="AH85" s="139"/>
      <c r="AI85" s="139"/>
      <c r="AJ85" s="139"/>
      <c r="AK85" s="139"/>
      <c r="AL85" s="139"/>
      <c r="AM85" s="139">
        <v>0</v>
      </c>
      <c r="AN85" s="140">
        <v>0</v>
      </c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41"/>
      <c r="BM85" s="139"/>
      <c r="BN85" s="139"/>
      <c r="BO85" s="139"/>
      <c r="BP85" s="139"/>
      <c r="BQ85" s="139"/>
      <c r="BR85" s="139"/>
      <c r="BS85" s="139"/>
      <c r="BT85" s="69"/>
      <c r="BU85" s="69"/>
      <c r="BV85" s="69"/>
      <c r="BW85" s="69"/>
      <c r="BX85" s="69"/>
      <c r="BY85" s="142"/>
      <c r="BZ85" s="69"/>
      <c r="CA85" s="69"/>
      <c r="CB85" s="69"/>
      <c r="CC85" s="69"/>
      <c r="CD85" s="69"/>
      <c r="CE85" s="69"/>
      <c r="CF85" s="69"/>
      <c r="CG85" s="69"/>
      <c r="CH85" s="142"/>
      <c r="CI85" s="69"/>
      <c r="CJ85" s="69"/>
      <c r="CK85" s="69"/>
      <c r="CL85" s="69"/>
      <c r="CM85" s="69"/>
      <c r="CN85" s="69"/>
      <c r="CO85" s="69"/>
      <c r="CP85" s="177"/>
      <c r="CQ85" s="177"/>
      <c r="CR85" s="177"/>
      <c r="CS85" s="69"/>
      <c r="CT85" s="1253"/>
      <c r="CU85" s="1252"/>
      <c r="CV85" s="1252"/>
      <c r="CW85" s="1252"/>
      <c r="CX85" s="1252"/>
      <c r="CY85" s="1252"/>
      <c r="CZ85" s="1252"/>
      <c r="DA85" s="1252"/>
      <c r="DB85" s="1252"/>
      <c r="DC85" s="1252"/>
      <c r="DD85" s="1252"/>
      <c r="DE85" s="1252"/>
      <c r="DF85" s="1253"/>
      <c r="DG85" s="1252"/>
      <c r="DH85" s="1252"/>
      <c r="DI85" s="69"/>
      <c r="DJ85" s="143">
        <f t="shared" si="36"/>
        <v>0</v>
      </c>
      <c r="DK85" s="63" t="str">
        <f t="shared" si="37"/>
        <v/>
      </c>
      <c r="DL85" s="64">
        <f t="shared" si="38"/>
        <v>1113</v>
      </c>
      <c r="DM85" s="55">
        <f t="shared" si="39"/>
        <v>0</v>
      </c>
      <c r="DN85" s="76">
        <f t="shared" si="40"/>
        <v>0</v>
      </c>
      <c r="DO85" s="64">
        <f t="shared" si="41"/>
        <v>0</v>
      </c>
      <c r="DP85" s="64">
        <f t="shared" si="42"/>
        <v>0</v>
      </c>
      <c r="DQ85" s="64">
        <f t="shared" si="43"/>
        <v>0</v>
      </c>
      <c r="DR85" s="21"/>
      <c r="DU85" s="69"/>
    </row>
    <row r="86" spans="1:125" s="74" customFormat="1" ht="20" customHeight="1" x14ac:dyDescent="0.2">
      <c r="A86" s="1367" t="s">
        <v>200</v>
      </c>
      <c r="B86" s="1333">
        <v>12310</v>
      </c>
      <c r="C86" s="1251"/>
      <c r="D86" s="1330" t="s">
        <v>193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5">
        <v>0</v>
      </c>
      <c r="Q86" s="54"/>
      <c r="R86" s="54">
        <v>0</v>
      </c>
      <c r="S86" s="54">
        <v>20</v>
      </c>
      <c r="T86" s="54">
        <v>24</v>
      </c>
      <c r="U86" s="54"/>
      <c r="V86" s="54">
        <v>56</v>
      </c>
      <c r="W86" s="54">
        <v>151</v>
      </c>
      <c r="X86" s="54"/>
      <c r="Y86" s="54"/>
      <c r="Z86" s="54"/>
      <c r="AA86" s="54"/>
      <c r="AB86" s="56"/>
      <c r="AC86" s="54"/>
      <c r="AD86" s="54"/>
      <c r="AE86" s="139"/>
      <c r="AF86" s="139"/>
      <c r="AG86" s="139"/>
      <c r="AH86" s="139"/>
      <c r="AI86" s="139"/>
      <c r="AJ86" s="139"/>
      <c r="AK86" s="139"/>
      <c r="AL86" s="139"/>
      <c r="AM86" s="139">
        <v>195</v>
      </c>
      <c r="AN86" s="140">
        <v>640</v>
      </c>
      <c r="AO86" s="139">
        <v>646</v>
      </c>
      <c r="AP86" s="139">
        <v>248</v>
      </c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41"/>
      <c r="BM86" s="139"/>
      <c r="BN86" s="139"/>
      <c r="BO86" s="139"/>
      <c r="BP86" s="139"/>
      <c r="BQ86" s="139"/>
      <c r="BR86" s="139"/>
      <c r="BS86" s="139"/>
      <c r="BT86" s="69"/>
      <c r="BU86" s="69"/>
      <c r="BV86" s="69"/>
      <c r="BW86" s="69"/>
      <c r="BX86" s="69"/>
      <c r="BY86" s="142"/>
      <c r="BZ86" s="69"/>
      <c r="CA86" s="69"/>
      <c r="CB86" s="69"/>
      <c r="CC86" s="69"/>
      <c r="CD86" s="69"/>
      <c r="CE86" s="69"/>
      <c r="CF86" s="69"/>
      <c r="CG86" s="69"/>
      <c r="CH86" s="142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1253"/>
      <c r="CU86" s="1252"/>
      <c r="CV86" s="1252"/>
      <c r="CW86" s="1252"/>
      <c r="CX86" s="1252"/>
      <c r="CY86" s="1252"/>
      <c r="CZ86" s="1252"/>
      <c r="DA86" s="1252"/>
      <c r="DB86" s="1252"/>
      <c r="DC86" s="1252"/>
      <c r="DD86" s="1252"/>
      <c r="DE86" s="1252"/>
      <c r="DF86" s="1253"/>
      <c r="DG86" s="1252"/>
      <c r="DH86" s="1252"/>
      <c r="DI86" s="69"/>
      <c r="DJ86" s="143">
        <f t="shared" si="36"/>
        <v>0</v>
      </c>
      <c r="DK86" s="63" t="str">
        <f t="shared" si="37"/>
        <v/>
      </c>
      <c r="DL86" s="64">
        <f t="shared" si="38"/>
        <v>251</v>
      </c>
      <c r="DM86" s="55">
        <f t="shared" si="39"/>
        <v>835</v>
      </c>
      <c r="DN86" s="76">
        <f t="shared" si="40"/>
        <v>894</v>
      </c>
      <c r="DO86" s="64">
        <f t="shared" si="41"/>
        <v>0</v>
      </c>
      <c r="DP86" s="64">
        <f t="shared" si="42"/>
        <v>0</v>
      </c>
      <c r="DQ86" s="64">
        <f t="shared" si="43"/>
        <v>0</v>
      </c>
      <c r="DR86" s="21"/>
      <c r="DU86" s="69"/>
    </row>
    <row r="87" spans="1:125" s="68" customFormat="1" ht="20" customHeight="1" x14ac:dyDescent="0.2">
      <c r="A87" s="1358" t="s">
        <v>201</v>
      </c>
      <c r="B87" s="1332">
        <v>12314</v>
      </c>
      <c r="C87" s="1251"/>
      <c r="D87" s="1330" t="s">
        <v>195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6"/>
      <c r="AC87" s="54"/>
      <c r="AD87" s="54"/>
      <c r="AE87" s="139"/>
      <c r="AF87" s="139"/>
      <c r="AG87" s="139"/>
      <c r="AH87" s="139">
        <v>509</v>
      </c>
      <c r="AI87" s="139">
        <v>150</v>
      </c>
      <c r="AJ87" s="139"/>
      <c r="AK87" s="139"/>
      <c r="AL87" s="139"/>
      <c r="AM87" s="139">
        <v>0</v>
      </c>
      <c r="AN87" s="140"/>
      <c r="AO87" s="139"/>
      <c r="AP87" s="139"/>
      <c r="AQ87" s="139"/>
      <c r="AR87" s="139"/>
      <c r="AS87" s="139"/>
      <c r="AT87" s="139">
        <v>372</v>
      </c>
      <c r="AU87" s="139">
        <v>296</v>
      </c>
      <c r="AV87" s="139">
        <v>45</v>
      </c>
      <c r="AW87" s="139"/>
      <c r="AX87" s="139"/>
      <c r="AY87" s="139">
        <v>215</v>
      </c>
      <c r="AZ87" s="139">
        <v>314</v>
      </c>
      <c r="BA87" s="139"/>
      <c r="BB87" s="139"/>
      <c r="BC87" s="139">
        <v>366</v>
      </c>
      <c r="BD87" s="139">
        <v>379</v>
      </c>
      <c r="BE87" s="139">
        <v>153</v>
      </c>
      <c r="BF87" s="139">
        <v>121</v>
      </c>
      <c r="BG87" s="139"/>
      <c r="BH87" s="139"/>
      <c r="BI87" s="139"/>
      <c r="BJ87" s="139"/>
      <c r="BK87" s="139"/>
      <c r="BL87" s="141"/>
      <c r="BM87" s="139"/>
      <c r="BN87" s="139"/>
      <c r="BO87" s="139"/>
      <c r="BP87" s="139"/>
      <c r="BQ87" s="139"/>
      <c r="BR87" s="139"/>
      <c r="BS87" s="139"/>
      <c r="BT87" s="69"/>
      <c r="BU87" s="69"/>
      <c r="BV87" s="69"/>
      <c r="BW87" s="69"/>
      <c r="BX87" s="69"/>
      <c r="BY87" s="142"/>
      <c r="BZ87" s="69"/>
      <c r="CA87" s="69"/>
      <c r="CB87" s="69"/>
      <c r="CC87" s="69"/>
      <c r="CD87" s="69"/>
      <c r="CE87" s="69"/>
      <c r="CF87" s="69"/>
      <c r="CG87" s="69"/>
      <c r="CH87" s="142"/>
      <c r="CI87" s="69"/>
      <c r="CJ87" s="69"/>
      <c r="CK87" s="69"/>
      <c r="CL87" s="69"/>
      <c r="CM87" s="177">
        <v>389</v>
      </c>
      <c r="CN87" s="177"/>
      <c r="CO87" s="177">
        <v>106</v>
      </c>
      <c r="CP87" s="177">
        <v>9</v>
      </c>
      <c r="CQ87" s="177">
        <v>27</v>
      </c>
      <c r="CR87" s="177">
        <v>21</v>
      </c>
      <c r="CS87" s="177">
        <v>20</v>
      </c>
      <c r="CT87" s="1263">
        <v>15</v>
      </c>
      <c r="CU87" s="1262">
        <v>15</v>
      </c>
      <c r="CV87" s="1262">
        <v>15</v>
      </c>
      <c r="CW87" s="1262">
        <v>15</v>
      </c>
      <c r="CX87" s="1262">
        <v>15</v>
      </c>
      <c r="CY87" s="1262">
        <v>15</v>
      </c>
      <c r="CZ87" s="1262">
        <v>15</v>
      </c>
      <c r="DA87" s="1262">
        <v>15</v>
      </c>
      <c r="DB87" s="1262">
        <v>15</v>
      </c>
      <c r="DC87" s="1262">
        <v>15</v>
      </c>
      <c r="DD87" s="1262">
        <v>15</v>
      </c>
      <c r="DE87" s="1262">
        <v>15</v>
      </c>
      <c r="DF87" s="1263">
        <v>15</v>
      </c>
      <c r="DG87" s="1262">
        <v>15</v>
      </c>
      <c r="DH87" s="1262">
        <v>15</v>
      </c>
      <c r="DI87" s="69"/>
      <c r="DJ87" s="143">
        <f t="shared" si="36"/>
        <v>0</v>
      </c>
      <c r="DK87" s="63" t="str">
        <f t="shared" si="37"/>
        <v>j</v>
      </c>
      <c r="DL87" s="64">
        <f t="shared" si="38"/>
        <v>0</v>
      </c>
      <c r="DM87" s="55">
        <f t="shared" si="39"/>
        <v>659</v>
      </c>
      <c r="DN87" s="76">
        <f t="shared" si="40"/>
        <v>1242</v>
      </c>
      <c r="DO87" s="64">
        <f t="shared" si="41"/>
        <v>1019</v>
      </c>
      <c r="DP87" s="64">
        <f t="shared" si="42"/>
        <v>0</v>
      </c>
      <c r="DQ87" s="64">
        <f t="shared" si="43"/>
        <v>572</v>
      </c>
      <c r="DR87" s="21"/>
      <c r="DU87" s="69"/>
    </row>
    <row r="88" spans="1:125" s="74" customFormat="1" ht="20" customHeight="1" x14ac:dyDescent="0.2">
      <c r="A88" s="1367" t="s">
        <v>202</v>
      </c>
      <c r="B88" s="1333">
        <v>12268</v>
      </c>
      <c r="C88" s="1251"/>
      <c r="D88" s="1330" t="s">
        <v>195</v>
      </c>
      <c r="E88" s="54"/>
      <c r="F88" s="54"/>
      <c r="G88" s="54"/>
      <c r="H88" s="54"/>
      <c r="I88" s="54"/>
      <c r="J88" s="54">
        <v>23</v>
      </c>
      <c r="K88" s="54"/>
      <c r="L88" s="54"/>
      <c r="M88" s="54"/>
      <c r="N88" s="54"/>
      <c r="O88" s="54"/>
      <c r="P88" s="55">
        <v>23</v>
      </c>
      <c r="Q88" s="54"/>
      <c r="R88" s="54">
        <v>19</v>
      </c>
      <c r="S88" s="54">
        <v>0</v>
      </c>
      <c r="T88" s="54">
        <v>0</v>
      </c>
      <c r="U88" s="54">
        <v>19</v>
      </c>
      <c r="V88" s="54"/>
      <c r="W88" s="54"/>
      <c r="X88" s="54"/>
      <c r="Y88" s="54"/>
      <c r="Z88" s="54"/>
      <c r="AA88" s="54"/>
      <c r="AB88" s="56"/>
      <c r="AC88" s="57"/>
      <c r="AD88" s="57"/>
      <c r="AE88" s="136">
        <v>19</v>
      </c>
      <c r="AF88" s="136"/>
      <c r="AG88" s="136"/>
      <c r="AH88" s="136"/>
      <c r="AI88" s="136"/>
      <c r="AJ88" s="136"/>
      <c r="AK88" s="136"/>
      <c r="AL88" s="136"/>
      <c r="AM88" s="136">
        <v>0</v>
      </c>
      <c r="AN88" s="137">
        <v>19</v>
      </c>
      <c r="AO88" s="136"/>
      <c r="AP88" s="136"/>
      <c r="AQ88" s="136"/>
      <c r="AR88" s="136"/>
      <c r="AS88" s="136"/>
      <c r="AT88" s="136"/>
      <c r="AU88" s="136"/>
      <c r="AV88" s="136">
        <v>19</v>
      </c>
      <c r="AW88" s="136"/>
      <c r="AX88" s="136"/>
      <c r="AY88" s="136"/>
      <c r="AZ88" s="136"/>
      <c r="BA88" s="136"/>
      <c r="BB88" s="136">
        <v>21</v>
      </c>
      <c r="BC88" s="136"/>
      <c r="BD88" s="136"/>
      <c r="BE88" s="136"/>
      <c r="BF88" s="136"/>
      <c r="BG88" s="136"/>
      <c r="BH88" s="136"/>
      <c r="BI88" s="136"/>
      <c r="BJ88" s="136"/>
      <c r="BK88" s="136"/>
      <c r="BL88" s="138">
        <v>15</v>
      </c>
      <c r="BM88" s="136"/>
      <c r="BN88" s="136">
        <v>18</v>
      </c>
      <c r="BO88" s="136"/>
      <c r="BP88" s="136"/>
      <c r="BQ88" s="136"/>
      <c r="BR88" s="136"/>
      <c r="BS88" s="136">
        <v>5</v>
      </c>
      <c r="BT88" s="69"/>
      <c r="BU88" s="69"/>
      <c r="BV88" s="69"/>
      <c r="BW88" s="69"/>
      <c r="BX88" s="69"/>
      <c r="BY88" s="142"/>
      <c r="BZ88" s="69"/>
      <c r="CA88" s="69"/>
      <c r="CB88" s="69"/>
      <c r="CC88" s="69"/>
      <c r="CD88" s="69"/>
      <c r="CE88" s="69"/>
      <c r="CF88" s="69"/>
      <c r="CG88" s="69"/>
      <c r="CH88" s="142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1253"/>
      <c r="CU88" s="1252"/>
      <c r="CV88" s="1252"/>
      <c r="CW88" s="1252"/>
      <c r="CX88" s="1252"/>
      <c r="CY88" s="1252"/>
      <c r="CZ88" s="1252"/>
      <c r="DA88" s="1252"/>
      <c r="DB88" s="1252"/>
      <c r="DC88" s="1252"/>
      <c r="DD88" s="1252"/>
      <c r="DE88" s="1252"/>
      <c r="DF88" s="1253"/>
      <c r="DG88" s="1252"/>
      <c r="DH88" s="1252"/>
      <c r="DI88" s="69"/>
      <c r="DJ88" s="143">
        <f t="shared" si="36"/>
        <v>18</v>
      </c>
      <c r="DK88" s="63" t="str">
        <f t="shared" si="37"/>
        <v/>
      </c>
      <c r="DL88" s="64">
        <f t="shared" si="38"/>
        <v>38</v>
      </c>
      <c r="DM88" s="55">
        <f t="shared" si="39"/>
        <v>38</v>
      </c>
      <c r="DN88" s="76">
        <f t="shared" si="40"/>
        <v>19</v>
      </c>
      <c r="DO88" s="64">
        <f t="shared" si="41"/>
        <v>36</v>
      </c>
      <c r="DP88" s="64">
        <f t="shared" si="42"/>
        <v>23</v>
      </c>
      <c r="DQ88" s="64">
        <f t="shared" si="43"/>
        <v>0</v>
      </c>
      <c r="DR88" s="21"/>
      <c r="DS88" s="180"/>
      <c r="DU88" s="69"/>
    </row>
    <row r="89" spans="1:125" s="74" customFormat="1" ht="20" customHeight="1" x14ac:dyDescent="0.2">
      <c r="A89" s="1367" t="s">
        <v>362</v>
      </c>
      <c r="B89" s="1333">
        <v>12281</v>
      </c>
      <c r="C89" s="1261"/>
      <c r="D89" s="1330" t="s">
        <v>189</v>
      </c>
      <c r="E89" s="54">
        <v>79</v>
      </c>
      <c r="F89" s="54">
        <v>18</v>
      </c>
      <c r="G89" s="54">
        <v>40</v>
      </c>
      <c r="H89" s="54">
        <v>15</v>
      </c>
      <c r="I89" s="54">
        <v>50</v>
      </c>
      <c r="J89" s="54">
        <v>17</v>
      </c>
      <c r="K89" s="54">
        <v>18</v>
      </c>
      <c r="L89" s="54">
        <v>63</v>
      </c>
      <c r="M89" s="54">
        <v>28</v>
      </c>
      <c r="N89" s="54">
        <v>28.507999999999999</v>
      </c>
      <c r="O89" s="54">
        <v>29</v>
      </c>
      <c r="P89" s="55">
        <v>399.50799999999998</v>
      </c>
      <c r="Q89" s="54"/>
      <c r="R89" s="54">
        <v>76</v>
      </c>
      <c r="S89" s="54">
        <v>0</v>
      </c>
      <c r="T89" s="54">
        <v>42</v>
      </c>
      <c r="U89" s="54">
        <v>15</v>
      </c>
      <c r="V89" s="54">
        <v>14</v>
      </c>
      <c r="W89" s="54">
        <v>40</v>
      </c>
      <c r="X89" s="54">
        <v>14</v>
      </c>
      <c r="Y89" s="54"/>
      <c r="Z89" s="54">
        <v>74</v>
      </c>
      <c r="AA89" s="54">
        <v>30</v>
      </c>
      <c r="AB89" s="56">
        <v>21</v>
      </c>
      <c r="AC89" s="54">
        <v>16</v>
      </c>
      <c r="AD89" s="54"/>
      <c r="AE89" s="139">
        <v>56</v>
      </c>
      <c r="AF89" s="139"/>
      <c r="AG89" s="139"/>
      <c r="AH89" s="139">
        <v>110</v>
      </c>
      <c r="AI89" s="139"/>
      <c r="AJ89" s="139"/>
      <c r="AK89" s="139">
        <v>60</v>
      </c>
      <c r="AL89" s="139">
        <v>38</v>
      </c>
      <c r="AM89" s="139">
        <v>71</v>
      </c>
      <c r="AN89" s="140">
        <v>27</v>
      </c>
      <c r="AO89" s="139">
        <v>16</v>
      </c>
      <c r="AP89" s="139">
        <v>25</v>
      </c>
      <c r="AQ89" s="139">
        <v>32</v>
      </c>
      <c r="AR89" s="139">
        <v>26</v>
      </c>
      <c r="AS89" s="139">
        <v>16</v>
      </c>
      <c r="AT89" s="139">
        <v>15</v>
      </c>
      <c r="AU89" s="139">
        <v>15</v>
      </c>
      <c r="AV89" s="139"/>
      <c r="AW89" s="139">
        <v>15</v>
      </c>
      <c r="AX89" s="139"/>
      <c r="AY89" s="139">
        <v>14</v>
      </c>
      <c r="AZ89" s="139">
        <v>39</v>
      </c>
      <c r="BA89" s="139">
        <v>12</v>
      </c>
      <c r="BB89" s="139">
        <v>13</v>
      </c>
      <c r="BC89" s="139">
        <v>29</v>
      </c>
      <c r="BD89" s="139">
        <v>15</v>
      </c>
      <c r="BE89" s="139">
        <v>15</v>
      </c>
      <c r="BF89" s="139">
        <v>15</v>
      </c>
      <c r="BG89" s="139">
        <v>16</v>
      </c>
      <c r="BH89" s="139">
        <v>13</v>
      </c>
      <c r="BI89" s="139"/>
      <c r="BJ89" s="139">
        <v>24</v>
      </c>
      <c r="BK89" s="139"/>
      <c r="BL89" s="141">
        <v>14</v>
      </c>
      <c r="BM89" s="139">
        <v>44</v>
      </c>
      <c r="BN89" s="139">
        <v>28</v>
      </c>
      <c r="BO89" s="139">
        <v>27</v>
      </c>
      <c r="BP89" s="139">
        <v>13</v>
      </c>
      <c r="BQ89" s="139">
        <v>29</v>
      </c>
      <c r="BR89" s="139">
        <v>41</v>
      </c>
      <c r="BS89" s="139">
        <v>25</v>
      </c>
      <c r="BT89" s="177"/>
      <c r="BU89" s="177"/>
      <c r="BV89" s="177"/>
      <c r="BW89" s="177"/>
      <c r="BX89" s="177"/>
      <c r="BY89" s="178"/>
      <c r="BZ89" s="177"/>
      <c r="CA89" s="177"/>
      <c r="CB89" s="177"/>
      <c r="CC89" s="177"/>
      <c r="CD89" s="177"/>
      <c r="CE89" s="177"/>
      <c r="CF89" s="177"/>
      <c r="CG89" s="177"/>
      <c r="CH89" s="178"/>
      <c r="CI89" s="177"/>
      <c r="CJ89" s="177"/>
      <c r="CK89" s="177"/>
      <c r="CL89" s="177"/>
      <c r="CS89" s="69">
        <v>21</v>
      </c>
      <c r="CT89" s="1253"/>
      <c r="CU89" s="1265"/>
      <c r="CV89" s="1265"/>
      <c r="CW89" s="1262"/>
      <c r="CX89" s="1262"/>
      <c r="CY89" s="1262"/>
      <c r="CZ89" s="1262"/>
      <c r="DA89" s="1262"/>
      <c r="DB89" s="1262"/>
      <c r="DC89" s="1262"/>
      <c r="DD89" s="1262"/>
      <c r="DE89" s="1262"/>
      <c r="DF89" s="1263"/>
      <c r="DG89" s="1262"/>
      <c r="DH89" s="1265"/>
      <c r="DI89" s="177"/>
      <c r="DJ89" s="179">
        <f t="shared" si="36"/>
        <v>99</v>
      </c>
      <c r="DK89" s="63" t="str">
        <f t="shared" si="37"/>
        <v>j</v>
      </c>
      <c r="DL89" s="64">
        <f t="shared" si="38"/>
        <v>326</v>
      </c>
      <c r="DM89" s="65">
        <f t="shared" si="39"/>
        <v>378</v>
      </c>
      <c r="DN89" s="66">
        <f t="shared" si="40"/>
        <v>213</v>
      </c>
      <c r="DO89" s="67">
        <f t="shared" si="41"/>
        <v>166</v>
      </c>
      <c r="DP89" s="67">
        <f t="shared" si="42"/>
        <v>207</v>
      </c>
      <c r="DQ89" s="64">
        <f t="shared" si="43"/>
        <v>21</v>
      </c>
      <c r="DR89" s="21"/>
      <c r="DU89" s="69"/>
    </row>
    <row r="90" spans="1:125" s="74" customFormat="1" ht="20" customHeight="1" x14ac:dyDescent="0.2">
      <c r="A90" s="1367" t="s">
        <v>203</v>
      </c>
      <c r="B90" s="1333">
        <v>13139</v>
      </c>
      <c r="C90" s="1251"/>
      <c r="D90" s="1330" t="s">
        <v>195</v>
      </c>
      <c r="E90" s="54"/>
      <c r="F90" s="54"/>
      <c r="G90" s="54"/>
      <c r="H90" s="54"/>
      <c r="I90" s="54"/>
      <c r="J90" s="54"/>
      <c r="K90" s="54"/>
      <c r="L90" s="54"/>
      <c r="M90" s="54"/>
      <c r="N90" s="54">
        <v>1.4990000000000001</v>
      </c>
      <c r="O90" s="54"/>
      <c r="P90" s="55">
        <v>1.4990000000000001</v>
      </c>
      <c r="Q90" s="54"/>
      <c r="R90" s="54">
        <v>0</v>
      </c>
      <c r="S90" s="54">
        <v>0</v>
      </c>
      <c r="T90" s="54">
        <v>0</v>
      </c>
      <c r="U90" s="54"/>
      <c r="V90" s="54"/>
      <c r="W90" s="54">
        <v>2</v>
      </c>
      <c r="X90" s="54"/>
      <c r="Y90" s="54"/>
      <c r="Z90" s="54"/>
      <c r="AA90" s="54"/>
      <c r="AB90" s="56"/>
      <c r="AC90" s="54"/>
      <c r="AD90" s="54"/>
      <c r="AE90" s="139"/>
      <c r="AF90" s="139"/>
      <c r="AG90" s="139"/>
      <c r="AH90" s="139"/>
      <c r="AI90" s="139"/>
      <c r="AJ90" s="139"/>
      <c r="AK90" s="139"/>
      <c r="AL90" s="139"/>
      <c r="AM90" s="139">
        <v>0</v>
      </c>
      <c r="AN90" s="140"/>
      <c r="AO90" s="139">
        <v>2</v>
      </c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41"/>
      <c r="BM90" s="139"/>
      <c r="BN90" s="139"/>
      <c r="BO90" s="139"/>
      <c r="BP90" s="139"/>
      <c r="BQ90" s="139"/>
      <c r="BR90" s="139"/>
      <c r="BS90" s="139"/>
      <c r="BT90" s="69"/>
      <c r="BU90" s="69"/>
      <c r="BV90" s="69"/>
      <c r="BW90" s="69"/>
      <c r="BX90" s="69"/>
      <c r="BY90" s="142"/>
      <c r="BZ90" s="69"/>
      <c r="CA90" s="69"/>
      <c r="CB90" s="69"/>
      <c r="CC90" s="69"/>
      <c r="CD90" s="69"/>
      <c r="CE90" s="69"/>
      <c r="CF90" s="69"/>
      <c r="CG90" s="69"/>
      <c r="CH90" s="142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1253"/>
      <c r="CU90" s="1252"/>
      <c r="CV90" s="1252"/>
      <c r="CW90" s="1252"/>
      <c r="CX90" s="1252"/>
      <c r="CY90" s="1252"/>
      <c r="CZ90" s="1252"/>
      <c r="DA90" s="1252"/>
      <c r="DB90" s="1252"/>
      <c r="DC90" s="1252"/>
      <c r="DD90" s="1252"/>
      <c r="DE90" s="1252"/>
      <c r="DF90" s="1253"/>
      <c r="DG90" s="1252"/>
      <c r="DH90" s="1252"/>
      <c r="DI90" s="69"/>
      <c r="DJ90" s="143">
        <f t="shared" si="36"/>
        <v>0</v>
      </c>
      <c r="DK90" s="63" t="str">
        <f t="shared" si="37"/>
        <v/>
      </c>
      <c r="DL90" s="64">
        <f t="shared" si="38"/>
        <v>2</v>
      </c>
      <c r="DM90" s="55">
        <f t="shared" si="39"/>
        <v>0</v>
      </c>
      <c r="DN90" s="76">
        <f t="shared" si="40"/>
        <v>2</v>
      </c>
      <c r="DO90" s="64">
        <f t="shared" si="41"/>
        <v>0</v>
      </c>
      <c r="DP90" s="64">
        <f t="shared" si="42"/>
        <v>0</v>
      </c>
      <c r="DQ90" s="64">
        <f t="shared" si="43"/>
        <v>0</v>
      </c>
      <c r="DR90" s="21"/>
      <c r="DU90" s="69"/>
    </row>
    <row r="91" spans="1:125" s="68" customFormat="1" ht="20" customHeight="1" x14ac:dyDescent="0.2">
      <c r="A91" s="1358" t="s">
        <v>368</v>
      </c>
      <c r="B91" s="1332">
        <v>13209</v>
      </c>
      <c r="C91" s="1251"/>
      <c r="D91" s="1330" t="s">
        <v>195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5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6"/>
      <c r="AC91" s="54"/>
      <c r="AD91" s="54"/>
      <c r="AE91" s="139"/>
      <c r="AF91" s="139"/>
      <c r="AG91" s="139"/>
      <c r="AH91" s="139"/>
      <c r="AI91" s="139">
        <v>74</v>
      </c>
      <c r="AJ91" s="139"/>
      <c r="AK91" s="139"/>
      <c r="AL91" s="139"/>
      <c r="AM91" s="139">
        <v>0</v>
      </c>
      <c r="AN91" s="140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41"/>
      <c r="BM91" s="139"/>
      <c r="BN91" s="139"/>
      <c r="BO91" s="139"/>
      <c r="BP91" s="139"/>
      <c r="BQ91" s="139"/>
      <c r="BR91" s="139"/>
      <c r="BS91" s="139"/>
      <c r="BT91" s="69"/>
      <c r="BU91" s="69"/>
      <c r="BV91" s="69"/>
      <c r="BW91" s="69"/>
      <c r="BX91" s="69"/>
      <c r="BY91" s="142"/>
      <c r="BZ91" s="69"/>
      <c r="CA91" s="69"/>
      <c r="CB91" s="69"/>
      <c r="CC91" s="69"/>
      <c r="CD91" s="69"/>
      <c r="CE91" s="69"/>
      <c r="CF91" s="69"/>
      <c r="CG91" s="69"/>
      <c r="CH91" s="142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1253">
        <v>50</v>
      </c>
      <c r="CU91" s="1252">
        <v>50</v>
      </c>
      <c r="CV91" s="1252">
        <v>50</v>
      </c>
      <c r="CW91" s="1252">
        <v>50</v>
      </c>
      <c r="CX91" s="1252">
        <v>50</v>
      </c>
      <c r="CY91" s="1252">
        <v>50</v>
      </c>
      <c r="CZ91" s="1252">
        <v>50</v>
      </c>
      <c r="DA91" s="1252">
        <v>50</v>
      </c>
      <c r="DB91" s="1252">
        <v>50</v>
      </c>
      <c r="DC91" s="1252">
        <v>50</v>
      </c>
      <c r="DD91" s="1252">
        <v>50</v>
      </c>
      <c r="DE91" s="1252">
        <v>50</v>
      </c>
      <c r="DF91" s="1253">
        <v>50</v>
      </c>
      <c r="DG91" s="1252">
        <v>50</v>
      </c>
      <c r="DH91" s="1252">
        <v>50</v>
      </c>
      <c r="DI91" s="69"/>
      <c r="DJ91" s="143">
        <f t="shared" si="36"/>
        <v>0</v>
      </c>
      <c r="DK91" s="63" t="str">
        <f t="shared" si="37"/>
        <v/>
      </c>
      <c r="DL91" s="64">
        <f t="shared" si="38"/>
        <v>0</v>
      </c>
      <c r="DM91" s="55">
        <f t="shared" si="39"/>
        <v>74</v>
      </c>
      <c r="DN91" s="76">
        <f t="shared" si="40"/>
        <v>0</v>
      </c>
      <c r="DO91" s="64">
        <f t="shared" si="41"/>
        <v>0</v>
      </c>
      <c r="DP91" s="64">
        <f t="shared" si="42"/>
        <v>0</v>
      </c>
      <c r="DQ91" s="64">
        <f t="shared" si="43"/>
        <v>0</v>
      </c>
      <c r="DR91" s="21"/>
      <c r="DU91" s="69"/>
    </row>
    <row r="92" spans="1:125" s="74" customFormat="1" ht="20" customHeight="1" x14ac:dyDescent="0.2">
      <c r="A92" s="1367" t="s">
        <v>369</v>
      </c>
      <c r="B92" s="1333">
        <v>13211</v>
      </c>
      <c r="C92" s="1251"/>
      <c r="D92" s="1330" t="s">
        <v>195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5"/>
      <c r="Q92" s="54"/>
      <c r="R92" s="54"/>
      <c r="S92" s="54"/>
      <c r="T92" s="54"/>
      <c r="U92" s="54"/>
      <c r="V92" s="54"/>
      <c r="W92" s="54"/>
      <c r="X92" s="54"/>
      <c r="Y92" s="54"/>
      <c r="Z92" s="54">
        <v>16</v>
      </c>
      <c r="AA92" s="54"/>
      <c r="AB92" s="56"/>
      <c r="AC92" s="57"/>
      <c r="AD92" s="57">
        <v>8</v>
      </c>
      <c r="AE92" s="136"/>
      <c r="AF92" s="136"/>
      <c r="AG92" s="136"/>
      <c r="AH92" s="136"/>
      <c r="AI92" s="136"/>
      <c r="AJ92" s="136"/>
      <c r="AK92" s="136"/>
      <c r="AL92" s="136"/>
      <c r="AM92" s="136">
        <v>0</v>
      </c>
      <c r="AN92" s="137"/>
      <c r="AO92" s="136"/>
      <c r="AP92" s="136"/>
      <c r="AQ92" s="136"/>
      <c r="AR92" s="136"/>
      <c r="AS92" s="136"/>
      <c r="AT92" s="136"/>
      <c r="AU92" s="136"/>
      <c r="AV92" s="136"/>
      <c r="AW92" s="136">
        <v>34</v>
      </c>
      <c r="AX92" s="136"/>
      <c r="AY92" s="136"/>
      <c r="AZ92" s="136"/>
      <c r="BA92" s="136"/>
      <c r="BB92" s="136"/>
      <c r="BC92" s="136"/>
      <c r="BD92" s="136"/>
      <c r="BE92" s="136"/>
      <c r="BF92" s="136"/>
      <c r="BG92" s="136">
        <v>8</v>
      </c>
      <c r="BH92" s="136"/>
      <c r="BI92" s="136"/>
      <c r="BJ92" s="136"/>
      <c r="BK92" s="136"/>
      <c r="BL92" s="138"/>
      <c r="BM92" s="136"/>
      <c r="BN92" s="136"/>
      <c r="BO92" s="136"/>
      <c r="BP92" s="136"/>
      <c r="BQ92" s="136"/>
      <c r="BR92" s="136"/>
      <c r="BS92" s="136"/>
      <c r="BT92" s="69"/>
      <c r="BU92" s="69"/>
      <c r="BV92" s="69"/>
      <c r="BW92" s="69"/>
      <c r="BX92" s="69"/>
      <c r="BY92" s="142"/>
      <c r="BZ92" s="69"/>
      <c r="CA92" s="69"/>
      <c r="CB92" s="69"/>
      <c r="CC92" s="69"/>
      <c r="CD92" s="69"/>
      <c r="CE92" s="69"/>
      <c r="CF92" s="69"/>
      <c r="CG92" s="69"/>
      <c r="CH92" s="142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1253">
        <v>50</v>
      </c>
      <c r="CU92" s="1252">
        <v>50</v>
      </c>
      <c r="CV92" s="1252">
        <v>50</v>
      </c>
      <c r="CW92" s="1252">
        <v>50</v>
      </c>
      <c r="CX92" s="1252">
        <v>50</v>
      </c>
      <c r="CY92" s="1252">
        <v>50</v>
      </c>
      <c r="CZ92" s="1252">
        <v>50</v>
      </c>
      <c r="DA92" s="1252">
        <v>50</v>
      </c>
      <c r="DB92" s="1252">
        <v>50</v>
      </c>
      <c r="DC92" s="1252">
        <v>50</v>
      </c>
      <c r="DD92" s="1252">
        <v>50</v>
      </c>
      <c r="DE92" s="1252">
        <v>50</v>
      </c>
      <c r="DF92" s="1253">
        <v>50</v>
      </c>
      <c r="DG92" s="1252">
        <v>50</v>
      </c>
      <c r="DH92" s="1252">
        <v>50</v>
      </c>
      <c r="DI92" s="69"/>
      <c r="DJ92" s="143">
        <f t="shared" si="36"/>
        <v>0</v>
      </c>
      <c r="DK92" s="63" t="str">
        <f t="shared" si="37"/>
        <v/>
      </c>
      <c r="DL92" s="64">
        <f t="shared" si="38"/>
        <v>16</v>
      </c>
      <c r="DM92" s="55">
        <f t="shared" si="39"/>
        <v>8</v>
      </c>
      <c r="DN92" s="76">
        <f t="shared" si="40"/>
        <v>34</v>
      </c>
      <c r="DO92" s="64">
        <f t="shared" si="41"/>
        <v>8</v>
      </c>
      <c r="DP92" s="64">
        <f t="shared" si="42"/>
        <v>0</v>
      </c>
      <c r="DQ92" s="64">
        <f t="shared" si="43"/>
        <v>0</v>
      </c>
      <c r="DR92" s="21"/>
      <c r="DS92" s="69"/>
      <c r="DU92" s="69"/>
    </row>
    <row r="93" spans="1:125" s="74" customFormat="1" ht="20" customHeight="1" x14ac:dyDescent="0.2">
      <c r="A93" s="1367" t="s">
        <v>204</v>
      </c>
      <c r="B93" s="1368">
        <v>13138</v>
      </c>
      <c r="C93" s="1251"/>
      <c r="D93" s="1330" t="s">
        <v>195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5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6"/>
      <c r="AC93" s="54"/>
      <c r="AD93" s="54"/>
      <c r="AE93" s="139"/>
      <c r="AF93" s="139"/>
      <c r="AG93" s="139"/>
      <c r="AH93" s="139"/>
      <c r="AI93" s="139"/>
      <c r="AJ93" s="139"/>
      <c r="AK93" s="139"/>
      <c r="AL93" s="139"/>
      <c r="AM93" s="139">
        <v>0</v>
      </c>
      <c r="AN93" s="140">
        <v>25</v>
      </c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>
        <v>4</v>
      </c>
      <c r="BH93" s="139"/>
      <c r="BI93" s="139"/>
      <c r="BJ93" s="139"/>
      <c r="BK93" s="139"/>
      <c r="BL93" s="141">
        <v>17</v>
      </c>
      <c r="BM93" s="139"/>
      <c r="BN93" s="139"/>
      <c r="BO93" s="139">
        <v>19</v>
      </c>
      <c r="BP93" s="139"/>
      <c r="BQ93" s="139"/>
      <c r="BR93" s="139"/>
      <c r="BS93" s="139">
        <v>15</v>
      </c>
      <c r="BT93" s="69"/>
      <c r="BU93" s="69"/>
      <c r="BV93" s="69"/>
      <c r="BW93" s="69"/>
      <c r="BX93" s="69"/>
      <c r="BY93" s="142"/>
      <c r="BZ93" s="69"/>
      <c r="CA93" s="69"/>
      <c r="CB93" s="69"/>
      <c r="CC93" s="69"/>
      <c r="CD93" s="69"/>
      <c r="CE93" s="69"/>
      <c r="CF93" s="69"/>
      <c r="CG93" s="69"/>
      <c r="CH93" s="142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1253"/>
      <c r="CU93" s="1252"/>
      <c r="CV93" s="1252"/>
      <c r="CW93" s="1252"/>
      <c r="CX93" s="1252"/>
      <c r="CY93" s="1252"/>
      <c r="CZ93" s="1252"/>
      <c r="DA93" s="1252"/>
      <c r="DB93" s="1252"/>
      <c r="DC93" s="1252"/>
      <c r="DD93" s="1252"/>
      <c r="DE93" s="1252"/>
      <c r="DF93" s="1253"/>
      <c r="DG93" s="1252"/>
      <c r="DH93" s="1252"/>
      <c r="DI93" s="69"/>
      <c r="DJ93" s="143">
        <f t="shared" si="36"/>
        <v>19</v>
      </c>
      <c r="DK93" s="63" t="str">
        <f t="shared" si="37"/>
        <v/>
      </c>
      <c r="DL93" s="64">
        <f t="shared" si="38"/>
        <v>0</v>
      </c>
      <c r="DM93" s="55">
        <f t="shared" si="39"/>
        <v>25</v>
      </c>
      <c r="DN93" s="76">
        <f t="shared" si="40"/>
        <v>0</v>
      </c>
      <c r="DO93" s="64">
        <f t="shared" si="41"/>
        <v>21</v>
      </c>
      <c r="DP93" s="64">
        <f t="shared" si="42"/>
        <v>34</v>
      </c>
      <c r="DQ93" s="64">
        <f>SUM(CH93:CV93)</f>
        <v>0</v>
      </c>
      <c r="DR93" s="21"/>
      <c r="DS93" s="69"/>
      <c r="DU93" s="69"/>
    </row>
    <row r="94" spans="1:125" s="74" customFormat="1" ht="20" customHeight="1" x14ac:dyDescent="0.2">
      <c r="A94" s="1367" t="s">
        <v>205</v>
      </c>
      <c r="B94" s="1333">
        <v>13140</v>
      </c>
      <c r="C94" s="1261"/>
      <c r="D94" s="1330" t="s">
        <v>195</v>
      </c>
      <c r="E94" s="54"/>
      <c r="F94" s="54"/>
      <c r="G94" s="54"/>
      <c r="H94" s="54"/>
      <c r="I94" s="54">
        <v>214</v>
      </c>
      <c r="J94" s="54"/>
      <c r="K94" s="54">
        <v>59</v>
      </c>
      <c r="L94" s="54"/>
      <c r="M94" s="54"/>
      <c r="N94" s="54">
        <v>59.670999999999999</v>
      </c>
      <c r="O94" s="54">
        <v>20</v>
      </c>
      <c r="P94" s="55">
        <v>352.67099999999999</v>
      </c>
      <c r="Q94" s="54"/>
      <c r="R94" s="54">
        <v>0</v>
      </c>
      <c r="S94" s="54">
        <v>76</v>
      </c>
      <c r="T94" s="54">
        <v>57</v>
      </c>
      <c r="U94" s="54">
        <v>73</v>
      </c>
      <c r="V94" s="54">
        <v>37</v>
      </c>
      <c r="W94" s="54"/>
      <c r="X94" s="54">
        <v>20</v>
      </c>
      <c r="Y94" s="54">
        <v>21</v>
      </c>
      <c r="Z94" s="54">
        <v>60</v>
      </c>
      <c r="AA94" s="54"/>
      <c r="AB94" s="56">
        <v>38</v>
      </c>
      <c r="AC94" s="54">
        <v>19</v>
      </c>
      <c r="AD94" s="54"/>
      <c r="AE94" s="139">
        <v>59</v>
      </c>
      <c r="AF94" s="139"/>
      <c r="AG94" s="139"/>
      <c r="AH94" s="139">
        <v>134</v>
      </c>
      <c r="AI94" s="139">
        <v>20</v>
      </c>
      <c r="AJ94" s="139"/>
      <c r="AK94" s="139">
        <v>38</v>
      </c>
      <c r="AL94" s="139">
        <v>77</v>
      </c>
      <c r="AM94" s="139">
        <v>0</v>
      </c>
      <c r="AN94" s="140">
        <v>38</v>
      </c>
      <c r="AO94" s="139">
        <v>97</v>
      </c>
      <c r="AP94" s="139">
        <v>39</v>
      </c>
      <c r="AQ94" s="139"/>
      <c r="AR94" s="139">
        <v>18</v>
      </c>
      <c r="AS94" s="139">
        <v>78</v>
      </c>
      <c r="AT94" s="139"/>
      <c r="AU94" s="139"/>
      <c r="AV94" s="139">
        <v>70</v>
      </c>
      <c r="AW94" s="139">
        <v>34</v>
      </c>
      <c r="AX94" s="139"/>
      <c r="AY94" s="139">
        <v>37</v>
      </c>
      <c r="AZ94" s="139">
        <v>37</v>
      </c>
      <c r="BA94" s="139">
        <v>20</v>
      </c>
      <c r="BB94" s="139"/>
      <c r="BC94" s="139"/>
      <c r="BD94" s="139">
        <v>19</v>
      </c>
      <c r="BE94" s="139"/>
      <c r="BF94" s="139"/>
      <c r="BG94" s="139">
        <v>59</v>
      </c>
      <c r="BH94" s="139"/>
      <c r="BI94" s="139"/>
      <c r="BJ94" s="139"/>
      <c r="BK94" s="139"/>
      <c r="BL94" s="141">
        <v>77</v>
      </c>
      <c r="BM94" s="139"/>
      <c r="BN94" s="139">
        <v>58</v>
      </c>
      <c r="BO94" s="139">
        <v>79</v>
      </c>
      <c r="BP94" s="139">
        <v>19</v>
      </c>
      <c r="BQ94" s="139">
        <v>97.3</v>
      </c>
      <c r="BR94" s="139"/>
      <c r="BS94" s="139">
        <v>95</v>
      </c>
      <c r="BT94" s="177"/>
      <c r="BU94" s="177"/>
      <c r="BV94" s="177"/>
      <c r="BW94" s="177"/>
      <c r="BX94" s="177"/>
      <c r="BY94" s="178"/>
      <c r="BZ94" s="177"/>
      <c r="CA94" s="177"/>
      <c r="CB94" s="177"/>
      <c r="CC94" s="177"/>
      <c r="CD94" s="177"/>
      <c r="CE94" s="177"/>
      <c r="CF94" s="177"/>
      <c r="CG94" s="177"/>
      <c r="CH94" s="178"/>
      <c r="CI94" s="177"/>
      <c r="CJ94" s="177"/>
      <c r="CK94" s="177"/>
      <c r="CL94" s="177"/>
      <c r="CM94" s="177"/>
      <c r="CN94" s="177"/>
      <c r="CO94" s="177"/>
      <c r="CP94" s="177"/>
      <c r="CQ94" s="177"/>
      <c r="CR94" s="177"/>
      <c r="CS94" s="177"/>
      <c r="CT94" s="1263"/>
      <c r="CU94" s="1262"/>
      <c r="CV94" s="1262"/>
      <c r="CW94" s="1262"/>
      <c r="CX94" s="1262"/>
      <c r="CY94" s="1262"/>
      <c r="CZ94" s="1262"/>
      <c r="DA94" s="1262"/>
      <c r="DB94" s="1262"/>
      <c r="DC94" s="1262"/>
      <c r="DD94" s="1262"/>
      <c r="DE94" s="1262"/>
      <c r="DF94" s="1263"/>
      <c r="DG94" s="1262"/>
      <c r="DH94" s="1262"/>
      <c r="DI94" s="177"/>
      <c r="DJ94" s="179">
        <f t="shared" si="36"/>
        <v>137</v>
      </c>
      <c r="DK94" s="63" t="str">
        <f t="shared" si="37"/>
        <v/>
      </c>
      <c r="DL94" s="64">
        <f t="shared" si="38"/>
        <v>382</v>
      </c>
      <c r="DM94" s="65">
        <f t="shared" si="39"/>
        <v>385</v>
      </c>
      <c r="DN94" s="66">
        <f t="shared" si="40"/>
        <v>410</v>
      </c>
      <c r="DO94" s="67">
        <f t="shared" si="41"/>
        <v>175</v>
      </c>
      <c r="DP94" s="67">
        <f t="shared" si="42"/>
        <v>348.3</v>
      </c>
      <c r="DQ94" s="67">
        <f>SUM(CH94:CV94)</f>
        <v>0</v>
      </c>
      <c r="DR94" s="21"/>
      <c r="DU94" s="69"/>
    </row>
    <row r="95" spans="1:125" s="74" customFormat="1" ht="20" customHeight="1" x14ac:dyDescent="0.2">
      <c r="A95" s="1367">
        <v>0</v>
      </c>
      <c r="B95" s="1333">
        <v>0</v>
      </c>
      <c r="C95" s="1251"/>
      <c r="D95" s="1330">
        <v>0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5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6"/>
      <c r="AC95" s="54"/>
      <c r="AD95" s="54"/>
      <c r="AE95" s="139"/>
      <c r="AF95" s="139"/>
      <c r="AG95" s="139"/>
      <c r="AH95" s="139"/>
      <c r="AI95" s="139"/>
      <c r="AJ95" s="139"/>
      <c r="AK95" s="139"/>
      <c r="AL95" s="139"/>
      <c r="AM95" s="139">
        <v>0</v>
      </c>
      <c r="AN95" s="140">
        <v>0</v>
      </c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>
        <v>21</v>
      </c>
      <c r="BH95" s="139"/>
      <c r="BI95" s="139"/>
      <c r="BJ95" s="139"/>
      <c r="BK95" s="139"/>
      <c r="BL95" s="141"/>
      <c r="BM95" s="139"/>
      <c r="BN95" s="139"/>
      <c r="BO95" s="139"/>
      <c r="BP95" s="139"/>
      <c r="BQ95" s="139"/>
      <c r="BR95" s="139"/>
      <c r="BS95" s="139"/>
      <c r="BT95" s="69"/>
      <c r="BU95" s="69"/>
      <c r="BV95" s="69"/>
      <c r="BW95" s="69"/>
      <c r="BX95" s="69"/>
      <c r="BY95" s="142"/>
      <c r="BZ95" s="69"/>
      <c r="CA95" s="69"/>
      <c r="CB95" s="69"/>
      <c r="CC95" s="69"/>
      <c r="CD95" s="69"/>
      <c r="CE95" s="69"/>
      <c r="CF95" s="69"/>
      <c r="CG95" s="69">
        <v>0</v>
      </c>
      <c r="CH95" s="142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1253"/>
      <c r="CU95" s="1252"/>
      <c r="CV95" s="1252"/>
      <c r="CW95" s="1252"/>
      <c r="CX95" s="1252"/>
      <c r="CY95" s="1252"/>
      <c r="CZ95" s="1252"/>
      <c r="DA95" s="1252"/>
      <c r="DB95" s="1252"/>
      <c r="DC95" s="1252"/>
      <c r="DD95" s="1252"/>
      <c r="DE95" s="1252"/>
      <c r="DF95" s="1253"/>
      <c r="DG95" s="1252"/>
      <c r="DH95" s="1252"/>
      <c r="DI95" s="69"/>
      <c r="DJ95" s="143">
        <f t="shared" si="36"/>
        <v>0</v>
      </c>
      <c r="DK95" s="63" t="str">
        <f t="shared" si="37"/>
        <v/>
      </c>
      <c r="DL95" s="64">
        <f t="shared" si="38"/>
        <v>0</v>
      </c>
      <c r="DM95" s="55">
        <f t="shared" si="39"/>
        <v>0</v>
      </c>
      <c r="DN95" s="76">
        <f t="shared" si="40"/>
        <v>0</v>
      </c>
      <c r="DO95" s="64">
        <f t="shared" si="41"/>
        <v>21</v>
      </c>
      <c r="DP95" s="64">
        <f t="shared" si="42"/>
        <v>0</v>
      </c>
      <c r="DQ95" s="64">
        <f t="shared" si="43"/>
        <v>0</v>
      </c>
      <c r="DR95" s="21"/>
      <c r="DU95" s="69"/>
    </row>
    <row r="96" spans="1:125" s="74" customFormat="1" ht="20" customHeight="1" x14ac:dyDescent="0.2">
      <c r="A96" s="1367">
        <v>0</v>
      </c>
      <c r="B96" s="1333">
        <v>0</v>
      </c>
      <c r="C96" s="1251"/>
      <c r="D96" s="1330">
        <v>0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5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6"/>
      <c r="AC96" s="54"/>
      <c r="AD96" s="54"/>
      <c r="AE96" s="139"/>
      <c r="AF96" s="139"/>
      <c r="AG96" s="139"/>
      <c r="AH96" s="139"/>
      <c r="AI96" s="139"/>
      <c r="AJ96" s="139"/>
      <c r="AK96" s="139"/>
      <c r="AL96" s="139"/>
      <c r="AM96" s="139">
        <v>0</v>
      </c>
      <c r="AN96" s="140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41"/>
      <c r="BM96" s="139"/>
      <c r="BN96" s="139"/>
      <c r="BO96" s="139"/>
      <c r="BP96" s="139"/>
      <c r="BQ96" s="139"/>
      <c r="BR96" s="139"/>
      <c r="BS96" s="139"/>
      <c r="BT96" s="69"/>
      <c r="BU96" s="69"/>
      <c r="BV96" s="69"/>
      <c r="BW96" s="69"/>
      <c r="BX96" s="69"/>
      <c r="BY96" s="142"/>
      <c r="BZ96" s="69"/>
      <c r="CA96" s="69"/>
      <c r="CB96" s="69"/>
      <c r="CC96" s="69"/>
      <c r="CD96" s="69"/>
      <c r="CE96" s="69"/>
      <c r="CF96" s="69"/>
      <c r="CG96" s="69"/>
      <c r="CH96" s="142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1253"/>
      <c r="CU96" s="1252"/>
      <c r="CV96" s="1252"/>
      <c r="CW96" s="1252"/>
      <c r="CX96" s="1252"/>
      <c r="CY96" s="1252"/>
      <c r="CZ96" s="1252"/>
      <c r="DA96" s="1252"/>
      <c r="DB96" s="1252"/>
      <c r="DC96" s="1252"/>
      <c r="DD96" s="1252"/>
      <c r="DE96" s="1252"/>
      <c r="DF96" s="1253"/>
      <c r="DG96" s="1252"/>
      <c r="DH96" s="1252"/>
      <c r="DI96" s="69"/>
      <c r="DJ96" s="143">
        <f t="shared" si="36"/>
        <v>0</v>
      </c>
      <c r="DK96" s="63" t="str">
        <f t="shared" si="37"/>
        <v/>
      </c>
      <c r="DL96" s="64">
        <f t="shared" si="38"/>
        <v>0</v>
      </c>
      <c r="DM96" s="55">
        <f t="shared" si="39"/>
        <v>0</v>
      </c>
      <c r="DN96" s="76">
        <f t="shared" si="40"/>
        <v>0</v>
      </c>
      <c r="DO96" s="64">
        <f t="shared" si="41"/>
        <v>0</v>
      </c>
      <c r="DP96" s="64">
        <f t="shared" si="42"/>
        <v>0</v>
      </c>
      <c r="DQ96" s="64">
        <f t="shared" si="43"/>
        <v>0</v>
      </c>
      <c r="DR96" s="21"/>
      <c r="DU96" s="69"/>
    </row>
    <row r="97" spans="1:130" s="74" customFormat="1" ht="20" customHeight="1" x14ac:dyDescent="0.2">
      <c r="A97" s="1367" t="s">
        <v>206</v>
      </c>
      <c r="B97" s="1333">
        <v>12280</v>
      </c>
      <c r="C97" s="1251"/>
      <c r="D97" s="1330" t="s">
        <v>195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5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6"/>
      <c r="AC97" s="54"/>
      <c r="AD97" s="54"/>
      <c r="AE97" s="139"/>
      <c r="AF97" s="139"/>
      <c r="AG97" s="139"/>
      <c r="AH97" s="139"/>
      <c r="AI97" s="139"/>
      <c r="AJ97" s="139"/>
      <c r="AK97" s="139"/>
      <c r="AL97" s="139"/>
      <c r="AM97" s="139">
        <v>0</v>
      </c>
      <c r="AN97" s="140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41"/>
      <c r="BM97" s="139"/>
      <c r="BN97" s="139"/>
      <c r="BO97" s="139"/>
      <c r="BP97" s="139"/>
      <c r="BQ97" s="139"/>
      <c r="BR97" s="139"/>
      <c r="BS97" s="139"/>
      <c r="BT97" s="69"/>
      <c r="BU97" s="69"/>
      <c r="BV97" s="69"/>
      <c r="BW97" s="69"/>
      <c r="BX97" s="69"/>
      <c r="BY97" s="142"/>
      <c r="BZ97" s="69"/>
      <c r="CA97" s="69"/>
      <c r="CB97" s="69"/>
      <c r="CC97" s="69"/>
      <c r="CD97" s="69"/>
      <c r="CE97" s="69"/>
      <c r="CF97" s="69"/>
      <c r="CG97" s="69"/>
      <c r="CH97" s="142"/>
      <c r="CI97" s="69"/>
      <c r="CJ97" s="69"/>
      <c r="CK97" s="69"/>
      <c r="CL97" s="69"/>
      <c r="CM97" s="69"/>
      <c r="CN97" s="69"/>
      <c r="CO97" s="69"/>
      <c r="CP97" s="69"/>
      <c r="CQ97" s="69"/>
      <c r="CR97" s="69">
        <v>100</v>
      </c>
      <c r="CS97" s="69">
        <v>200</v>
      </c>
      <c r="CT97" s="1253">
        <v>200</v>
      </c>
      <c r="CU97" s="1252">
        <v>200</v>
      </c>
      <c r="CV97" s="1252">
        <v>200</v>
      </c>
      <c r="CW97" s="1252">
        <v>200</v>
      </c>
      <c r="CX97" s="1252">
        <v>200</v>
      </c>
      <c r="CY97" s="1252">
        <v>200</v>
      </c>
      <c r="CZ97" s="1252">
        <v>200</v>
      </c>
      <c r="DA97" s="1252">
        <v>200</v>
      </c>
      <c r="DB97" s="1252">
        <v>200</v>
      </c>
      <c r="DC97" s="1252">
        <v>200</v>
      </c>
      <c r="DD97" s="1252">
        <v>200</v>
      </c>
      <c r="DE97" s="1252">
        <v>200</v>
      </c>
      <c r="DF97" s="1253">
        <v>200</v>
      </c>
      <c r="DG97" s="1252">
        <v>200</v>
      </c>
      <c r="DH97" s="1252">
        <v>200</v>
      </c>
      <c r="DI97" s="69"/>
      <c r="DJ97" s="143">
        <f t="shared" si="36"/>
        <v>0</v>
      </c>
      <c r="DK97" s="63" t="str">
        <f t="shared" si="37"/>
        <v>j</v>
      </c>
      <c r="DL97" s="64">
        <f t="shared" si="38"/>
        <v>0</v>
      </c>
      <c r="DM97" s="55">
        <f t="shared" si="39"/>
        <v>0</v>
      </c>
      <c r="DN97" s="76">
        <f t="shared" si="40"/>
        <v>0</v>
      </c>
      <c r="DO97" s="64">
        <f t="shared" si="41"/>
        <v>0</v>
      </c>
      <c r="DP97" s="64">
        <f t="shared" si="42"/>
        <v>0</v>
      </c>
      <c r="DQ97" s="64">
        <f t="shared" si="43"/>
        <v>300</v>
      </c>
      <c r="DR97" s="21"/>
      <c r="DU97" s="69"/>
    </row>
    <row r="98" spans="1:130" s="74" customFormat="1" ht="20" customHeight="1" x14ac:dyDescent="0.2">
      <c r="A98" s="1367"/>
      <c r="B98" s="1333"/>
      <c r="C98" s="1251"/>
      <c r="D98" s="1330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5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6"/>
      <c r="AC98" s="54"/>
      <c r="AD98" s="54"/>
      <c r="AE98" s="139"/>
      <c r="AF98" s="139"/>
      <c r="AG98" s="139"/>
      <c r="AH98" s="139">
        <v>0</v>
      </c>
      <c r="AI98" s="139"/>
      <c r="AJ98" s="139"/>
      <c r="AK98" s="139"/>
      <c r="AL98" s="139"/>
      <c r="AM98" s="139">
        <v>0</v>
      </c>
      <c r="AN98" s="140"/>
      <c r="AO98" s="84">
        <v>0.21</v>
      </c>
      <c r="AP98" s="84">
        <v>0.2</v>
      </c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5"/>
      <c r="BM98" s="84"/>
      <c r="BN98" s="84"/>
      <c r="BO98" s="84"/>
      <c r="BP98" s="84"/>
      <c r="BQ98" s="84"/>
      <c r="BR98" s="84"/>
      <c r="BS98" s="84"/>
      <c r="BT98" s="69"/>
      <c r="BU98" s="69"/>
      <c r="BV98" s="69"/>
      <c r="BW98" s="69"/>
      <c r="BX98" s="69"/>
      <c r="BY98" s="142"/>
      <c r="BZ98" s="69"/>
      <c r="CA98" s="69"/>
      <c r="CB98" s="69"/>
      <c r="CC98" s="69"/>
      <c r="CD98" s="69"/>
      <c r="CE98" s="69"/>
      <c r="CF98" s="69"/>
      <c r="CG98" s="69"/>
      <c r="CH98" s="142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1253"/>
      <c r="CU98" s="1252"/>
      <c r="CV98" s="1252"/>
      <c r="CW98" s="1252"/>
      <c r="CX98" s="1252"/>
      <c r="CY98" s="1252"/>
      <c r="CZ98" s="1252"/>
      <c r="DA98" s="1252"/>
      <c r="DB98" s="1252"/>
      <c r="DC98" s="1252"/>
      <c r="DD98" s="1252"/>
      <c r="DE98" s="1252"/>
      <c r="DF98" s="1266"/>
      <c r="DG98" s="1252"/>
      <c r="DH98" s="1252"/>
      <c r="DI98" s="69"/>
      <c r="DJ98" s="143">
        <f t="shared" si="36"/>
        <v>0</v>
      </c>
      <c r="DK98" s="144" t="str">
        <f t="shared" si="37"/>
        <v/>
      </c>
      <c r="DL98" s="64">
        <f t="shared" si="38"/>
        <v>0</v>
      </c>
      <c r="DM98" s="55">
        <f t="shared" si="39"/>
        <v>0</v>
      </c>
      <c r="DN98" s="76">
        <f t="shared" si="40"/>
        <v>0.41000000000000003</v>
      </c>
      <c r="DO98" s="64">
        <f t="shared" si="41"/>
        <v>0</v>
      </c>
      <c r="DP98" s="64">
        <f t="shared" si="42"/>
        <v>0</v>
      </c>
      <c r="DQ98" s="64">
        <f t="shared" si="43"/>
        <v>0</v>
      </c>
      <c r="DR98" s="21"/>
      <c r="DU98" s="69"/>
    </row>
    <row r="99" spans="1:130" s="68" customFormat="1" ht="20" customHeight="1" x14ac:dyDescent="0.2">
      <c r="A99" s="1345" t="s">
        <v>47</v>
      </c>
      <c r="B99" s="1369"/>
      <c r="C99" s="1347"/>
      <c r="D99" s="1348">
        <v>1</v>
      </c>
      <c r="E99" s="86">
        <f t="shared" ref="E99:V99" si="44">SUM(E77:E90)</f>
        <v>4424</v>
      </c>
      <c r="F99" s="86">
        <f t="shared" si="44"/>
        <v>3897</v>
      </c>
      <c r="G99" s="86">
        <f t="shared" si="44"/>
        <v>2766</v>
      </c>
      <c r="H99" s="86">
        <f t="shared" si="44"/>
        <v>4447</v>
      </c>
      <c r="I99" s="86">
        <f t="shared" si="44"/>
        <v>4552</v>
      </c>
      <c r="J99" s="86">
        <f t="shared" si="44"/>
        <v>3589</v>
      </c>
      <c r="K99" s="86">
        <f t="shared" si="44"/>
        <v>4497</v>
      </c>
      <c r="L99" s="86">
        <f t="shared" si="44"/>
        <v>3824</v>
      </c>
      <c r="M99" s="86">
        <f t="shared" si="44"/>
        <v>4000</v>
      </c>
      <c r="N99" s="86">
        <f t="shared" si="44"/>
        <v>1972.8340000000001</v>
      </c>
      <c r="O99" s="86">
        <f t="shared" si="44"/>
        <v>3375</v>
      </c>
      <c r="P99" s="87">
        <f t="shared" si="44"/>
        <v>46392.83400000001</v>
      </c>
      <c r="Q99" s="86">
        <f t="shared" si="44"/>
        <v>2145</v>
      </c>
      <c r="R99" s="86">
        <f t="shared" si="44"/>
        <v>4058</v>
      </c>
      <c r="S99" s="86">
        <f t="shared" si="44"/>
        <v>4848</v>
      </c>
      <c r="T99" s="86">
        <f t="shared" si="44"/>
        <v>5482</v>
      </c>
      <c r="U99" s="86">
        <f t="shared" si="44"/>
        <v>6903</v>
      </c>
      <c r="V99" s="86">
        <f t="shared" si="44"/>
        <v>5466</v>
      </c>
      <c r="W99" s="86">
        <f t="shared" ref="W99:AY99" si="45">SUM(W77:W98)</f>
        <v>8256</v>
      </c>
      <c r="X99" s="86">
        <f t="shared" si="45"/>
        <v>5342</v>
      </c>
      <c r="Y99" s="86">
        <f t="shared" si="45"/>
        <v>3791</v>
      </c>
      <c r="Z99" s="86">
        <f t="shared" si="45"/>
        <v>4753</v>
      </c>
      <c r="AA99" s="86">
        <f t="shared" si="45"/>
        <v>3224</v>
      </c>
      <c r="AB99" s="88">
        <f t="shared" si="45"/>
        <v>3612</v>
      </c>
      <c r="AC99" s="90">
        <f t="shared" si="45"/>
        <v>4164</v>
      </c>
      <c r="AD99" s="90">
        <f t="shared" si="45"/>
        <v>3145</v>
      </c>
      <c r="AE99" s="90">
        <f t="shared" si="45"/>
        <v>5426</v>
      </c>
      <c r="AF99" s="90">
        <f t="shared" si="45"/>
        <v>4626</v>
      </c>
      <c r="AG99" s="90">
        <f t="shared" si="45"/>
        <v>7117</v>
      </c>
      <c r="AH99" s="90">
        <f t="shared" si="45"/>
        <v>6671</v>
      </c>
      <c r="AI99" s="90">
        <f t="shared" si="45"/>
        <v>7040</v>
      </c>
      <c r="AJ99" s="90">
        <f t="shared" si="45"/>
        <v>97</v>
      </c>
      <c r="AK99" s="90">
        <f t="shared" si="45"/>
        <v>3757</v>
      </c>
      <c r="AL99" s="90">
        <f t="shared" si="45"/>
        <v>7060</v>
      </c>
      <c r="AM99" s="90">
        <f t="shared" si="45"/>
        <v>6341</v>
      </c>
      <c r="AN99" s="91">
        <f t="shared" si="45"/>
        <v>6252</v>
      </c>
      <c r="AO99" s="90">
        <f t="shared" si="45"/>
        <v>5142.21</v>
      </c>
      <c r="AP99" s="90">
        <f t="shared" si="45"/>
        <v>4482.2</v>
      </c>
      <c r="AQ99" s="90">
        <f t="shared" si="45"/>
        <v>3751</v>
      </c>
      <c r="AR99" s="90">
        <f t="shared" si="45"/>
        <v>6083</v>
      </c>
      <c r="AS99" s="90">
        <f t="shared" si="45"/>
        <v>5713.5</v>
      </c>
      <c r="AT99" s="90">
        <f t="shared" si="45"/>
        <v>3025</v>
      </c>
      <c r="AU99" s="90">
        <f t="shared" si="45"/>
        <v>5674</v>
      </c>
      <c r="AV99" s="90">
        <f t="shared" si="45"/>
        <v>5082</v>
      </c>
      <c r="AW99" s="90">
        <f t="shared" si="45"/>
        <v>5073</v>
      </c>
      <c r="AX99" s="90">
        <f t="shared" si="45"/>
        <v>7452</v>
      </c>
      <c r="AY99" s="90">
        <f t="shared" si="45"/>
        <v>7159</v>
      </c>
      <c r="AZ99" s="90">
        <f>SUM(AZ77:AZ98)</f>
        <v>6263</v>
      </c>
      <c r="BA99" s="90">
        <f t="shared" ref="BA99:DH99" si="46">SUM(BA77:BA98)</f>
        <v>5209</v>
      </c>
      <c r="BB99" s="90">
        <f t="shared" si="46"/>
        <v>5409</v>
      </c>
      <c r="BC99" s="90">
        <f t="shared" si="46"/>
        <v>5972</v>
      </c>
      <c r="BD99" s="90">
        <f t="shared" si="46"/>
        <v>5676</v>
      </c>
      <c r="BE99" s="90">
        <f t="shared" si="46"/>
        <v>6539.3940000000002</v>
      </c>
      <c r="BF99" s="90">
        <f t="shared" si="46"/>
        <v>6677</v>
      </c>
      <c r="BG99" s="90">
        <f t="shared" si="46"/>
        <v>7067</v>
      </c>
      <c r="BH99" s="90">
        <f t="shared" si="46"/>
        <v>5640.741</v>
      </c>
      <c r="BI99" s="90">
        <f t="shared" si="46"/>
        <v>6485</v>
      </c>
      <c r="BJ99" s="90">
        <f t="shared" si="46"/>
        <v>3663</v>
      </c>
      <c r="BK99" s="90">
        <f t="shared" si="46"/>
        <v>988</v>
      </c>
      <c r="BL99" s="92">
        <f t="shared" si="46"/>
        <v>5672</v>
      </c>
      <c r="BM99" s="90">
        <f t="shared" si="46"/>
        <v>4596</v>
      </c>
      <c r="BN99" s="90">
        <f t="shared" si="46"/>
        <v>4354</v>
      </c>
      <c r="BO99" s="90">
        <f t="shared" si="46"/>
        <v>5923</v>
      </c>
      <c r="BP99" s="90">
        <f t="shared" si="46"/>
        <v>5007</v>
      </c>
      <c r="BQ99" s="90">
        <f t="shared" si="46"/>
        <v>4837.3</v>
      </c>
      <c r="BR99" s="90">
        <f t="shared" si="46"/>
        <v>4639</v>
      </c>
      <c r="BS99" s="90">
        <f t="shared" si="46"/>
        <v>2625</v>
      </c>
      <c r="BT99" s="93">
        <f t="shared" si="46"/>
        <v>0</v>
      </c>
      <c r="BU99" s="93">
        <f t="shared" si="46"/>
        <v>0</v>
      </c>
      <c r="BV99" s="93">
        <f t="shared" si="46"/>
        <v>0</v>
      </c>
      <c r="BW99" s="93">
        <f t="shared" si="46"/>
        <v>0</v>
      </c>
      <c r="BX99" s="93">
        <f t="shared" si="46"/>
        <v>0</v>
      </c>
      <c r="BY99" s="94">
        <f t="shared" si="46"/>
        <v>0</v>
      </c>
      <c r="BZ99" s="93">
        <f t="shared" si="46"/>
        <v>0</v>
      </c>
      <c r="CA99" s="93">
        <f t="shared" si="46"/>
        <v>0</v>
      </c>
      <c r="CB99" s="93">
        <f t="shared" si="46"/>
        <v>0</v>
      </c>
      <c r="CC99" s="93">
        <f t="shared" si="46"/>
        <v>0</v>
      </c>
      <c r="CD99" s="93">
        <f t="shared" si="46"/>
        <v>0</v>
      </c>
      <c r="CE99" s="93">
        <f t="shared" si="46"/>
        <v>0</v>
      </c>
      <c r="CF99" s="93">
        <f t="shared" si="46"/>
        <v>0</v>
      </c>
      <c r="CG99" s="93">
        <f t="shared" si="46"/>
        <v>0</v>
      </c>
      <c r="CH99" s="94">
        <f t="shared" si="46"/>
        <v>0</v>
      </c>
      <c r="CI99" s="93">
        <f t="shared" si="46"/>
        <v>0</v>
      </c>
      <c r="CJ99" s="93">
        <f t="shared" si="46"/>
        <v>0</v>
      </c>
      <c r="CK99" s="93">
        <f t="shared" si="46"/>
        <v>0</v>
      </c>
      <c r="CL99" s="93">
        <f t="shared" si="46"/>
        <v>0</v>
      </c>
      <c r="CM99" s="93">
        <f t="shared" si="46"/>
        <v>4208</v>
      </c>
      <c r="CN99" s="93">
        <f t="shared" si="46"/>
        <v>6146</v>
      </c>
      <c r="CO99" s="93">
        <f t="shared" si="46"/>
        <v>7490</v>
      </c>
      <c r="CP99" s="93">
        <f t="shared" si="46"/>
        <v>6757</v>
      </c>
      <c r="CQ99" s="93">
        <f t="shared" si="46"/>
        <v>6774</v>
      </c>
      <c r="CR99" s="93">
        <f t="shared" si="46"/>
        <v>6539.9999999999891</v>
      </c>
      <c r="CS99" s="93">
        <f t="shared" si="46"/>
        <v>6329</v>
      </c>
      <c r="CT99" s="1240">
        <f t="shared" si="46"/>
        <v>6629</v>
      </c>
      <c r="CU99" s="1239">
        <f t="shared" si="46"/>
        <v>6416</v>
      </c>
      <c r="CV99" s="1239">
        <f t="shared" si="46"/>
        <v>6629</v>
      </c>
      <c r="CW99" s="1239">
        <f t="shared" si="46"/>
        <v>6629</v>
      </c>
      <c r="CX99" s="1239">
        <f t="shared" si="46"/>
        <v>6203</v>
      </c>
      <c r="CY99" s="1239">
        <f t="shared" si="46"/>
        <v>6629</v>
      </c>
      <c r="CZ99" s="1239">
        <f t="shared" si="46"/>
        <v>6416</v>
      </c>
      <c r="DA99" s="1239">
        <f t="shared" si="46"/>
        <v>6629</v>
      </c>
      <c r="DB99" s="1239">
        <f t="shared" si="46"/>
        <v>6416</v>
      </c>
      <c r="DC99" s="1239">
        <f t="shared" si="46"/>
        <v>6629</v>
      </c>
      <c r="DD99" s="1239">
        <f t="shared" si="46"/>
        <v>6629</v>
      </c>
      <c r="DE99" s="1239">
        <f t="shared" si="46"/>
        <v>6416</v>
      </c>
      <c r="DF99" s="1240">
        <f t="shared" si="46"/>
        <v>6629</v>
      </c>
      <c r="DG99" s="1239">
        <f t="shared" si="46"/>
        <v>6416</v>
      </c>
      <c r="DH99" s="1239">
        <f t="shared" si="46"/>
        <v>6629</v>
      </c>
      <c r="DI99" s="93"/>
      <c r="DJ99" s="95">
        <f t="shared" si="36"/>
        <v>14873</v>
      </c>
      <c r="DK99" s="63" t="str">
        <f>IF(DO99+DP99&gt;0.5,"j","")</f>
        <v>j</v>
      </c>
      <c r="DL99" s="96">
        <f t="shared" si="38"/>
        <v>57880</v>
      </c>
      <c r="DM99" s="97">
        <f t="shared" si="39"/>
        <v>61696</v>
      </c>
      <c r="DN99" s="98">
        <f t="shared" si="40"/>
        <v>64899.91</v>
      </c>
      <c r="DO99" s="99">
        <f t="shared" si="41"/>
        <v>64998.135000000002</v>
      </c>
      <c r="DP99" s="99">
        <f t="shared" si="42"/>
        <v>31981.3</v>
      </c>
      <c r="DQ99" s="99">
        <f>SUM(CH99:CV99)</f>
        <v>63917.999999999985</v>
      </c>
      <c r="DR99" s="21"/>
      <c r="DS99" s="100"/>
      <c r="DU99" s="69"/>
    </row>
    <row r="100" spans="1:130" s="108" customFormat="1" ht="20" customHeight="1" thickBot="1" x14ac:dyDescent="0.25">
      <c r="A100" s="1360" t="s">
        <v>48</v>
      </c>
      <c r="B100" s="1370"/>
      <c r="C100" s="1362"/>
      <c r="D100" s="1355">
        <v>1</v>
      </c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7"/>
      <c r="Q100" s="116">
        <v>2013.6986301369861</v>
      </c>
      <c r="R100" s="116">
        <v>3758.9041095890411</v>
      </c>
      <c r="S100" s="116">
        <v>4161.6438356164381</v>
      </c>
      <c r="T100" s="116">
        <v>4027.3972602739723</v>
      </c>
      <c r="U100" s="116">
        <v>3893.1506849315065</v>
      </c>
      <c r="V100" s="116">
        <v>4027.3972602739723</v>
      </c>
      <c r="W100" s="116">
        <v>4161.6438356164381</v>
      </c>
      <c r="X100" s="116">
        <v>4161.6438356164381</v>
      </c>
      <c r="Y100" s="116">
        <v>3221.9178082191779</v>
      </c>
      <c r="Z100" s="116">
        <v>4161.6438356164381</v>
      </c>
      <c r="AA100" s="116">
        <v>3624.6575342465753</v>
      </c>
      <c r="AB100" s="118">
        <v>4161.6438356164381</v>
      </c>
      <c r="AC100" s="119">
        <v>41000</v>
      </c>
      <c r="AD100" s="119">
        <v>23145.16129032258</v>
      </c>
      <c r="AE100" s="151">
        <v>41000</v>
      </c>
      <c r="AF100" s="151">
        <v>37032.258064516129</v>
      </c>
      <c r="AG100" s="151">
        <v>41000</v>
      </c>
      <c r="AH100" s="151">
        <v>39677.419354838712</v>
      </c>
      <c r="AI100" s="151">
        <v>41000</v>
      </c>
      <c r="AJ100" s="151">
        <v>1322.5806451612905</v>
      </c>
      <c r="AK100" s="151">
        <v>25129.032258064519</v>
      </c>
      <c r="AL100" s="151">
        <v>41000</v>
      </c>
      <c r="AM100" s="151">
        <v>33064.516129032258</v>
      </c>
      <c r="AN100" s="152">
        <v>41000</v>
      </c>
      <c r="AO100" s="151">
        <v>86910.71428571429</v>
      </c>
      <c r="AP100" s="151">
        <v>78500</v>
      </c>
      <c r="AQ100" s="151">
        <v>86910.71428571429</v>
      </c>
      <c r="AR100" s="151">
        <v>84107.142857142855</v>
      </c>
      <c r="AS100" s="151">
        <v>86910.71428571429</v>
      </c>
      <c r="AT100" s="151">
        <v>84107.142857142855</v>
      </c>
      <c r="AU100" s="151">
        <v>79901.785714285725</v>
      </c>
      <c r="AV100" s="151">
        <v>86910.71428571429</v>
      </c>
      <c r="AW100" s="151">
        <v>84107.142857142855</v>
      </c>
      <c r="AX100" s="151">
        <v>86910.71428571429</v>
      </c>
      <c r="AY100" s="151">
        <v>84107.142857142855</v>
      </c>
      <c r="AZ100" s="151">
        <v>86910.71428571429</v>
      </c>
      <c r="BA100" s="151">
        <v>57870</v>
      </c>
      <c r="BB100" s="151">
        <v>54136.451612903227</v>
      </c>
      <c r="BC100" s="151">
        <v>57870</v>
      </c>
      <c r="BD100" s="151">
        <v>56003.225806451614</v>
      </c>
      <c r="BE100" s="151">
        <v>57870</v>
      </c>
      <c r="BF100" s="151">
        <v>56003.225806451614</v>
      </c>
      <c r="BG100" s="151">
        <v>57870</v>
      </c>
      <c r="BH100" s="151">
        <v>57870</v>
      </c>
      <c r="BI100" s="151">
        <v>56003.225806451614</v>
      </c>
      <c r="BJ100" s="151">
        <v>46669.354838709674</v>
      </c>
      <c r="BK100" s="151">
        <v>14934.193548387098</v>
      </c>
      <c r="BL100" s="153">
        <v>57870</v>
      </c>
      <c r="BM100" s="151">
        <v>5690.4109589041091</v>
      </c>
      <c r="BN100" s="151">
        <v>5139.7260273972597</v>
      </c>
      <c r="BO100" s="151">
        <v>5690.4109589041091</v>
      </c>
      <c r="BP100" s="151">
        <v>5506.8493150684926</v>
      </c>
      <c r="BQ100" s="151">
        <v>5690.4109589041091</v>
      </c>
      <c r="BR100" s="151">
        <v>5506.8493150684926</v>
      </c>
      <c r="BS100" s="151">
        <v>5690.4109589041091</v>
      </c>
      <c r="BT100" s="154">
        <v>5690.4109589041091</v>
      </c>
      <c r="BU100" s="154">
        <v>5506.8493150684926</v>
      </c>
      <c r="BV100" s="154">
        <v>5690.4109589041091</v>
      </c>
      <c r="BW100" s="154">
        <v>5506.8493150684926</v>
      </c>
      <c r="BX100" s="154">
        <v>5690.4109589041091</v>
      </c>
      <c r="BY100" s="155">
        <v>0</v>
      </c>
      <c r="BZ100" s="154">
        <v>0</v>
      </c>
      <c r="CA100" s="154">
        <v>0</v>
      </c>
      <c r="CB100" s="154">
        <v>0</v>
      </c>
      <c r="CC100" s="154">
        <v>0</v>
      </c>
      <c r="CD100" s="154">
        <v>0</v>
      </c>
      <c r="CE100" s="181">
        <v>0</v>
      </c>
      <c r="CF100" s="154">
        <v>0</v>
      </c>
      <c r="CG100" s="154">
        <v>0</v>
      </c>
      <c r="CH100" s="155">
        <v>0</v>
      </c>
      <c r="CI100" s="154">
        <v>0</v>
      </c>
      <c r="CJ100" s="154">
        <v>0</v>
      </c>
      <c r="CK100" s="154">
        <v>0</v>
      </c>
      <c r="CL100" s="154">
        <v>0.19178082191774593</v>
      </c>
      <c r="CM100" s="154">
        <v>3689.0136986301368</v>
      </c>
      <c r="CN100" s="154">
        <v>6328.767123287671</v>
      </c>
      <c r="CO100" s="154">
        <v>6539.7260273972597</v>
      </c>
      <c r="CP100" s="154">
        <v>6328.767123287671</v>
      </c>
      <c r="CQ100" s="154">
        <v>6539.7260273972597</v>
      </c>
      <c r="CR100" s="154">
        <v>6539.7260273972597</v>
      </c>
      <c r="CS100" s="154">
        <v>6328.767123287671</v>
      </c>
      <c r="CT100" s="1257">
        <f>+[1]Help!$CW$18*[1]Help!CT6</f>
        <v>6629.4262295081962</v>
      </c>
      <c r="CU100" s="1256">
        <f>+[1]Help!$CW$18*[1]Help!CU6</f>
        <v>6415.5737704918029</v>
      </c>
      <c r="CV100" s="1256">
        <f>+[1]Help!$CW$18*[1]Help!CV6</f>
        <v>6629.4262295081962</v>
      </c>
      <c r="CW100" s="1256">
        <f>+[1]Help!$CW$18*[1]Help!CW6</f>
        <v>6629.4262295081962</v>
      </c>
      <c r="CX100" s="1256">
        <f>+[1]Help!$CW$18*[1]Help!CX6</f>
        <v>6201.7213114754095</v>
      </c>
      <c r="CY100" s="1256">
        <f>+[1]Help!$CW$18*[1]Help!CY6</f>
        <v>6629.4262295081962</v>
      </c>
      <c r="CZ100" s="1256">
        <f>+[1]Help!$CW$18*[1]Help!CZ6</f>
        <v>6415.5737704918029</v>
      </c>
      <c r="DA100" s="1256">
        <f>+[1]Help!$CW$18*[1]Help!DA6</f>
        <v>6629.4262295081962</v>
      </c>
      <c r="DB100" s="1256">
        <f>+[1]Help!$CW$18*[1]Help!DB6</f>
        <v>6415.5737704918029</v>
      </c>
      <c r="DC100" s="1256">
        <f>+[1]Help!$CW$18*[1]Help!DC6</f>
        <v>6629.4262295081962</v>
      </c>
      <c r="DD100" s="1256">
        <f>+[1]Help!$CW$18*[1]Help!DD6</f>
        <v>6629.4262295081962</v>
      </c>
      <c r="DE100" s="1256">
        <f>+[1]Help!$CW$18*[1]Help!DE6</f>
        <v>6415.5737704918029</v>
      </c>
      <c r="DF100" s="1257">
        <f>+[1]Help!$CW$18*[1]Help!DF6</f>
        <v>6558.1420765027315</v>
      </c>
      <c r="DG100" s="1256">
        <f>+[1]Help!$CW$18*[1]Help!DG6</f>
        <v>6346.5891062929668</v>
      </c>
      <c r="DH100" s="1256">
        <f>+[1]Help!$CW$18*[1]Help!DH6</f>
        <v>6558.1420765027315</v>
      </c>
      <c r="DI100" s="154"/>
      <c r="DJ100" s="156">
        <f t="shared" si="36"/>
        <v>16520.547945205479</v>
      </c>
      <c r="DK100" s="63" t="str">
        <f>IF(DO100+DP100&gt;0.5,"j","")</f>
        <v>j</v>
      </c>
      <c r="DL100" s="157">
        <v>49000</v>
      </c>
      <c r="DM100" s="158">
        <f t="shared" si="39"/>
        <v>405370.96774193546</v>
      </c>
      <c r="DN100" s="159">
        <f t="shared" si="40"/>
        <v>1016294.6428571428</v>
      </c>
      <c r="DO100" s="160">
        <f t="shared" si="41"/>
        <v>630969.67741935491</v>
      </c>
      <c r="DP100" s="160">
        <f t="shared" si="42"/>
        <v>67000</v>
      </c>
      <c r="DQ100" s="160">
        <f>SUM(CH100:CV100)</f>
        <v>61969.111161015047</v>
      </c>
      <c r="DR100" s="21"/>
      <c r="DU100" s="69"/>
    </row>
    <row r="101" spans="1:130" s="108" customFormat="1" ht="20" customHeight="1" thickBot="1" x14ac:dyDescent="0.25">
      <c r="A101" s="1363"/>
      <c r="B101" s="1371"/>
      <c r="C101" s="1258"/>
      <c r="D101" s="1372"/>
      <c r="E101" s="182"/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3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4"/>
      <c r="AC101" s="185"/>
      <c r="AD101" s="185"/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7"/>
      <c r="AO101" s="186"/>
      <c r="AP101" s="186"/>
      <c r="AQ101" s="186"/>
      <c r="AR101" s="186"/>
      <c r="AS101" s="186"/>
      <c r="AT101" s="186"/>
      <c r="AU101" s="186"/>
      <c r="AV101" s="186"/>
      <c r="AW101" s="186"/>
      <c r="AX101" s="186"/>
      <c r="AY101" s="186"/>
      <c r="AZ101" s="186"/>
      <c r="BA101" s="186"/>
      <c r="BB101" s="186"/>
      <c r="BC101" s="186"/>
      <c r="BD101" s="186"/>
      <c r="BE101" s="186"/>
      <c r="BF101" s="186"/>
      <c r="BG101" s="186"/>
      <c r="BH101" s="186"/>
      <c r="BI101" s="186"/>
      <c r="BJ101" s="186"/>
      <c r="BK101" s="186"/>
      <c r="BL101" s="188"/>
      <c r="BM101" s="186"/>
      <c r="BN101" s="186"/>
      <c r="BO101" s="186"/>
      <c r="BP101" s="186"/>
      <c r="BQ101" s="186"/>
      <c r="BR101" s="186"/>
      <c r="BS101" s="186"/>
      <c r="BT101" s="168"/>
      <c r="BU101" s="168"/>
      <c r="BV101" s="168"/>
      <c r="BW101" s="168"/>
      <c r="BX101" s="168"/>
      <c r="BY101" s="169"/>
      <c r="BZ101" s="168"/>
      <c r="CA101" s="168"/>
      <c r="CB101" s="168"/>
      <c r="CC101" s="168"/>
      <c r="CD101" s="168"/>
      <c r="CE101" s="168"/>
      <c r="CF101" s="168"/>
      <c r="CG101" s="168"/>
      <c r="CH101" s="169"/>
      <c r="CI101" s="168"/>
      <c r="CJ101" s="168"/>
      <c r="CK101" s="168"/>
      <c r="CL101" s="168"/>
      <c r="CM101" s="168"/>
      <c r="CN101" s="168"/>
      <c r="CO101" s="168"/>
      <c r="CP101" s="168"/>
      <c r="CQ101" s="168"/>
      <c r="CR101" s="168"/>
      <c r="CS101" s="168"/>
      <c r="CT101" s="1260"/>
      <c r="CU101" s="1259"/>
      <c r="CV101" s="1259"/>
      <c r="CW101" s="1259"/>
      <c r="CX101" s="1259"/>
      <c r="CY101" s="1259"/>
      <c r="CZ101" s="1259"/>
      <c r="DA101" s="1259"/>
      <c r="DB101" s="1259"/>
      <c r="DC101" s="1259"/>
      <c r="DD101" s="1259"/>
      <c r="DE101" s="1259"/>
      <c r="DF101" s="1260"/>
      <c r="DG101" s="1259"/>
      <c r="DH101" s="1259"/>
      <c r="DI101" s="168"/>
      <c r="DJ101" s="170">
        <f t="shared" si="36"/>
        <v>0</v>
      </c>
      <c r="DK101" s="189"/>
      <c r="DL101" s="190"/>
      <c r="DM101" s="191"/>
      <c r="DN101" s="191"/>
      <c r="DO101" s="191"/>
      <c r="DP101" s="191"/>
      <c r="DQ101" s="191"/>
      <c r="DR101" s="21"/>
      <c r="DU101" s="69"/>
    </row>
    <row r="102" spans="1:130" s="68" customFormat="1" ht="20" customHeight="1" x14ac:dyDescent="0.2">
      <c r="A102" s="1353" t="s">
        <v>49</v>
      </c>
      <c r="B102" s="1329"/>
      <c r="C102" s="1261"/>
      <c r="D102" s="1330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5"/>
      <c r="Q102" s="80">
        <f>+Q103-Q104</f>
        <v>-201.42465753424585</v>
      </c>
      <c r="R102" s="54">
        <f>+R103-R104</f>
        <v>2123.2739726027394</v>
      </c>
      <c r="S102" s="54">
        <f>+S103-S104</f>
        <v>1930.5890410958891</v>
      </c>
      <c r="T102" s="54">
        <f t="shared" ref="T102:CE102" si="47">+T103-T104</f>
        <v>586.15068493150829</v>
      </c>
      <c r="U102" s="54">
        <f t="shared" si="47"/>
        <v>-124.28767123287616</v>
      </c>
      <c r="V102" s="54">
        <f t="shared" si="47"/>
        <v>-462.84931506849171</v>
      </c>
      <c r="W102" s="54">
        <f t="shared" si="47"/>
        <v>1388.5890410958891</v>
      </c>
      <c r="X102" s="54">
        <f t="shared" si="47"/>
        <v>-2195.4109589041109</v>
      </c>
      <c r="Y102" s="54">
        <f t="shared" si="47"/>
        <v>62.52054794520518</v>
      </c>
      <c r="Z102" s="54">
        <f t="shared" si="47"/>
        <v>655.58904109588912</v>
      </c>
      <c r="AA102" s="54">
        <f t="shared" si="47"/>
        <v>-1285.1643835616451</v>
      </c>
      <c r="AB102" s="56">
        <f t="shared" si="47"/>
        <v>441.58904109588912</v>
      </c>
      <c r="AC102" s="57">
        <f t="shared" si="47"/>
        <v>-193277</v>
      </c>
      <c r="AD102" s="57">
        <f t="shared" si="47"/>
        <v>-108088.41935483871</v>
      </c>
      <c r="AE102" s="120">
        <f t="shared" si="47"/>
        <v>-189519</v>
      </c>
      <c r="AF102" s="120">
        <f t="shared" si="47"/>
        <v>-174562.87096774194</v>
      </c>
      <c r="AG102" s="120">
        <f t="shared" si="47"/>
        <v>-191912</v>
      </c>
      <c r="AH102" s="120">
        <f t="shared" si="47"/>
        <v>-185498.29032258067</v>
      </c>
      <c r="AI102" s="120">
        <f t="shared" si="47"/>
        <v>-190168</v>
      </c>
      <c r="AJ102" s="120">
        <f t="shared" si="47"/>
        <v>-6585.709677419356</v>
      </c>
      <c r="AK102" s="120">
        <f t="shared" si="47"/>
        <v>-116978.48387096776</v>
      </c>
      <c r="AL102" s="120">
        <f t="shared" si="47"/>
        <v>-189441</v>
      </c>
      <c r="AM102" s="120">
        <f t="shared" si="47"/>
        <v>-150898.74193548388</v>
      </c>
      <c r="AN102" s="121">
        <f t="shared" si="47"/>
        <v>-190632</v>
      </c>
      <c r="AO102" s="120">
        <f t="shared" si="47"/>
        <v>-241806.94142857142</v>
      </c>
      <c r="AP102" s="120">
        <f t="shared" si="47"/>
        <v>-217848.4</v>
      </c>
      <c r="AQ102" s="120">
        <f t="shared" si="47"/>
        <v>-241335.57142857142</v>
      </c>
      <c r="AR102" s="120">
        <f t="shared" si="47"/>
        <v>-231829.71428571432</v>
      </c>
      <c r="AS102" s="120">
        <f t="shared" si="47"/>
        <v>-240584.57142857142</v>
      </c>
      <c r="AT102" s="120">
        <f t="shared" si="47"/>
        <v>-241501.71428571432</v>
      </c>
      <c r="AU102" s="120">
        <f t="shared" si="47"/>
        <v>-221695.42857142858</v>
      </c>
      <c r="AV102" s="120">
        <f t="shared" si="47"/>
        <v>-241331.57142857142</v>
      </c>
      <c r="AW102" s="120">
        <f t="shared" si="47"/>
        <v>-232066.71428571432</v>
      </c>
      <c r="AX102" s="120">
        <f t="shared" si="47"/>
        <v>-239705.57142857142</v>
      </c>
      <c r="AY102" s="120">
        <f t="shared" si="47"/>
        <v>-230849.71428571432</v>
      </c>
      <c r="AZ102" s="120">
        <f t="shared" si="47"/>
        <v>-239490.57142857142</v>
      </c>
      <c r="BA102" s="120">
        <f t="shared" si="47"/>
        <v>-212361</v>
      </c>
      <c r="BB102" s="120">
        <f t="shared" si="47"/>
        <v>-196100.29032258067</v>
      </c>
      <c r="BC102" s="120">
        <f t="shared" si="47"/>
        <v>-208880</v>
      </c>
      <c r="BD102" s="120">
        <f t="shared" si="47"/>
        <v>-201735.64516129033</v>
      </c>
      <c r="BE102" s="120">
        <f t="shared" si="47"/>
        <v>-208496.606</v>
      </c>
      <c r="BF102" s="120">
        <f t="shared" si="47"/>
        <v>-202450.64516129033</v>
      </c>
      <c r="BG102" s="120">
        <f t="shared" si="47"/>
        <v>-209001</v>
      </c>
      <c r="BH102" s="120">
        <f t="shared" si="47"/>
        <v>-214226.25899999999</v>
      </c>
      <c r="BI102" s="120">
        <f t="shared" si="47"/>
        <v>-200282.64516129033</v>
      </c>
      <c r="BJ102" s="120">
        <f t="shared" si="47"/>
        <v>-167965.87096774194</v>
      </c>
      <c r="BK102" s="120">
        <f t="shared" si="47"/>
        <v>-54114.838709677424</v>
      </c>
      <c r="BL102" s="122">
        <f t="shared" si="47"/>
        <v>-207789</v>
      </c>
      <c r="BM102" s="120">
        <f t="shared" si="47"/>
        <v>992.43835616438446</v>
      </c>
      <c r="BN102" s="120">
        <f t="shared" si="47"/>
        <v>306.04109589041036</v>
      </c>
      <c r="BO102" s="120">
        <f t="shared" si="47"/>
        <v>989.43835616438446</v>
      </c>
      <c r="BP102" s="120">
        <f t="shared" si="47"/>
        <v>1326.9726027397264</v>
      </c>
      <c r="BQ102" s="120">
        <f t="shared" si="47"/>
        <v>24.738356164383731</v>
      </c>
      <c r="BR102" s="120">
        <f t="shared" si="47"/>
        <v>1070.9726027397264</v>
      </c>
      <c r="BS102" s="120">
        <f t="shared" si="47"/>
        <v>-10378.561643835616</v>
      </c>
      <c r="BT102" s="7">
        <f t="shared" si="47"/>
        <v>-20383.561643835616</v>
      </c>
      <c r="BU102" s="7">
        <f t="shared" si="47"/>
        <v>-19726.027397260274</v>
      </c>
      <c r="BV102" s="7">
        <f t="shared" si="47"/>
        <v>-20383.561643835616</v>
      </c>
      <c r="BW102" s="7">
        <f t="shared" si="47"/>
        <v>-19726.027397260274</v>
      </c>
      <c r="BX102" s="7">
        <f t="shared" si="47"/>
        <v>-20383.561643835616</v>
      </c>
      <c r="BY102" s="123">
        <f t="shared" si="47"/>
        <v>0</v>
      </c>
      <c r="BZ102" s="7">
        <f t="shared" si="47"/>
        <v>0</v>
      </c>
      <c r="CA102" s="7">
        <f t="shared" si="47"/>
        <v>0</v>
      </c>
      <c r="CB102" s="7">
        <f t="shared" si="47"/>
        <v>0</v>
      </c>
      <c r="CC102" s="7">
        <f t="shared" si="47"/>
        <v>0</v>
      </c>
      <c r="CD102" s="7">
        <f t="shared" si="47"/>
        <v>0</v>
      </c>
      <c r="CE102" s="7">
        <f t="shared" si="47"/>
        <v>0</v>
      </c>
      <c r="CF102" s="7">
        <f t="shared" ref="CF102:DH102" si="48">+CF103-CF104</f>
        <v>0</v>
      </c>
      <c r="CG102" s="7">
        <f t="shared" si="48"/>
        <v>0</v>
      </c>
      <c r="CH102" s="123">
        <f t="shared" si="48"/>
        <v>0</v>
      </c>
      <c r="CI102" s="7">
        <f t="shared" si="48"/>
        <v>0</v>
      </c>
      <c r="CJ102" s="7">
        <f t="shared" si="48"/>
        <v>0</v>
      </c>
      <c r="CK102" s="7">
        <f t="shared" si="48"/>
        <v>0</v>
      </c>
      <c r="CL102" s="7">
        <f t="shared" si="48"/>
        <v>-0.54794520547920911</v>
      </c>
      <c r="CM102" s="7">
        <f t="shared" si="48"/>
        <v>3930.2465753424658</v>
      </c>
      <c r="CN102" s="7">
        <f t="shared" si="48"/>
        <v>5.8082191780849826</v>
      </c>
      <c r="CO102" s="7">
        <f t="shared" si="48"/>
        <v>367.06849315068757</v>
      </c>
      <c r="CP102" s="192">
        <f>+CP103-CP104</f>
        <v>-2034.191780821915</v>
      </c>
      <c r="CQ102" s="193">
        <f t="shared" si="48"/>
        <v>728.06849315068757</v>
      </c>
      <c r="CR102" s="193">
        <f t="shared" si="48"/>
        <v>6.8493150676658843E-2</v>
      </c>
      <c r="CS102" s="7">
        <f t="shared" si="48"/>
        <v>-0.19178082191501744</v>
      </c>
      <c r="CT102" s="1248">
        <f t="shared" si="48"/>
        <v>-0.14754098360572243</v>
      </c>
      <c r="CU102" s="1247">
        <f t="shared" si="48"/>
        <v>-0.85245901639063959</v>
      </c>
      <c r="CV102" s="1247">
        <f t="shared" si="48"/>
        <v>-0.14754098360572243</v>
      </c>
      <c r="CW102" s="1247">
        <f t="shared" si="48"/>
        <v>-0.14754098360572243</v>
      </c>
      <c r="CX102" s="1247">
        <f t="shared" si="48"/>
        <v>0.44262295082080527</v>
      </c>
      <c r="CY102" s="1247">
        <f t="shared" si="48"/>
        <v>-0.14754098360572243</v>
      </c>
      <c r="CZ102" s="1247">
        <f t="shared" si="48"/>
        <v>0.14754098360936041</v>
      </c>
      <c r="DA102" s="1247">
        <f t="shared" si="48"/>
        <v>-0.14754098360572243</v>
      </c>
      <c r="DB102" s="1247">
        <f t="shared" si="48"/>
        <v>0.14754098360936041</v>
      </c>
      <c r="DC102" s="1247">
        <f t="shared" si="48"/>
        <v>-0.14754098360572243</v>
      </c>
      <c r="DD102" s="1247">
        <f t="shared" si="48"/>
        <v>-0.14754098360572243</v>
      </c>
      <c r="DE102" s="1247">
        <f t="shared" si="48"/>
        <v>0.14754098360936041</v>
      </c>
      <c r="DF102" s="1247">
        <f t="shared" si="48"/>
        <v>202.28415300546476</v>
      </c>
      <c r="DG102" s="1247">
        <f t="shared" si="48"/>
        <v>196.04918032786736</v>
      </c>
      <c r="DH102" s="1247">
        <f t="shared" si="48"/>
        <v>202.28415300546476</v>
      </c>
      <c r="DI102" s="7"/>
      <c r="DJ102" s="124">
        <f t="shared" si="36"/>
        <v>2287.9178082191793</v>
      </c>
      <c r="DK102" s="63"/>
      <c r="DL102" s="64">
        <v>221598</v>
      </c>
      <c r="DM102" s="65"/>
      <c r="DN102" s="65"/>
      <c r="DO102" s="65"/>
      <c r="DP102" s="65"/>
      <c r="DQ102" s="65"/>
      <c r="DR102" s="21"/>
      <c r="DU102" s="69"/>
      <c r="DV102" s="177"/>
      <c r="DW102" s="177"/>
      <c r="DX102" s="177"/>
      <c r="DY102" s="177"/>
      <c r="DZ102" s="177"/>
    </row>
    <row r="103" spans="1:130" s="204" customFormat="1" ht="20" customHeight="1" x14ac:dyDescent="0.2">
      <c r="A103" s="1373" t="s">
        <v>50</v>
      </c>
      <c r="B103" s="1374"/>
      <c r="C103" s="1267"/>
      <c r="D103" s="1327">
        <v>1</v>
      </c>
      <c r="E103" s="36">
        <f t="shared" ref="E103:P103" si="49">ROUND(E99+E73+E64,0)</f>
        <v>17750</v>
      </c>
      <c r="F103" s="36">
        <f t="shared" si="49"/>
        <v>17157</v>
      </c>
      <c r="G103" s="36">
        <f t="shared" si="49"/>
        <v>13971</v>
      </c>
      <c r="H103" s="36">
        <f t="shared" si="49"/>
        <v>22614</v>
      </c>
      <c r="I103" s="36">
        <f t="shared" si="49"/>
        <v>18596</v>
      </c>
      <c r="J103" s="36">
        <f t="shared" si="49"/>
        <v>12160</v>
      </c>
      <c r="K103" s="36">
        <f t="shared" si="49"/>
        <v>18528</v>
      </c>
      <c r="L103" s="36">
        <f t="shared" si="49"/>
        <v>15783</v>
      </c>
      <c r="M103" s="36">
        <f t="shared" si="49"/>
        <v>21646</v>
      </c>
      <c r="N103" s="36">
        <f t="shared" si="49"/>
        <v>12086</v>
      </c>
      <c r="O103" s="36">
        <f t="shared" si="49"/>
        <v>20281</v>
      </c>
      <c r="P103" s="194">
        <f t="shared" si="49"/>
        <v>206294</v>
      </c>
      <c r="Q103" s="36">
        <f>+Q99+Q73+Q64</f>
        <v>9302</v>
      </c>
      <c r="R103" s="36">
        <f t="shared" ref="R103:CC104" si="50">+R99+R73+R64</f>
        <v>19863</v>
      </c>
      <c r="S103" s="36">
        <f t="shared" si="50"/>
        <v>21571</v>
      </c>
      <c r="T103" s="36">
        <f t="shared" si="50"/>
        <v>19593</v>
      </c>
      <c r="U103" s="36">
        <f t="shared" si="50"/>
        <v>18249</v>
      </c>
      <c r="V103" s="36">
        <f t="shared" si="50"/>
        <v>18544</v>
      </c>
      <c r="W103" s="36">
        <f t="shared" si="50"/>
        <v>21029</v>
      </c>
      <c r="X103" s="36">
        <f t="shared" si="50"/>
        <v>17445</v>
      </c>
      <c r="Y103" s="36">
        <f t="shared" si="50"/>
        <v>15268</v>
      </c>
      <c r="Z103" s="36">
        <f t="shared" si="50"/>
        <v>20296</v>
      </c>
      <c r="AA103" s="36">
        <f t="shared" si="50"/>
        <v>15821</v>
      </c>
      <c r="AB103" s="38">
        <f t="shared" si="50"/>
        <v>20082</v>
      </c>
      <c r="AC103" s="39">
        <f>+AC99+AC73+AC64</f>
        <v>18723</v>
      </c>
      <c r="AD103" s="39">
        <f t="shared" si="50"/>
        <v>11589</v>
      </c>
      <c r="AE103" s="195">
        <f t="shared" si="50"/>
        <v>22481</v>
      </c>
      <c r="AF103" s="195">
        <f t="shared" si="50"/>
        <v>16921</v>
      </c>
      <c r="AG103" s="195">
        <f t="shared" si="50"/>
        <v>20088</v>
      </c>
      <c r="AH103" s="195">
        <f t="shared" si="50"/>
        <v>19663</v>
      </c>
      <c r="AI103" s="195">
        <f t="shared" si="50"/>
        <v>21832</v>
      </c>
      <c r="AJ103" s="195">
        <f t="shared" si="50"/>
        <v>253</v>
      </c>
      <c r="AK103" s="195">
        <f t="shared" si="50"/>
        <v>12957</v>
      </c>
      <c r="AL103" s="195">
        <f t="shared" si="50"/>
        <v>22559</v>
      </c>
      <c r="AM103" s="195">
        <f t="shared" si="50"/>
        <v>20069</v>
      </c>
      <c r="AN103" s="196">
        <f t="shared" si="50"/>
        <v>21368</v>
      </c>
      <c r="AO103" s="195">
        <f t="shared" si="50"/>
        <v>18371.629999999997</v>
      </c>
      <c r="AP103" s="195">
        <f t="shared" si="50"/>
        <v>17151.599999999999</v>
      </c>
      <c r="AQ103" s="195">
        <f t="shared" si="50"/>
        <v>18843</v>
      </c>
      <c r="AR103" s="195">
        <f t="shared" si="50"/>
        <v>19956</v>
      </c>
      <c r="AS103" s="195">
        <f t="shared" si="50"/>
        <v>19594</v>
      </c>
      <c r="AT103" s="195">
        <f t="shared" si="50"/>
        <v>10284</v>
      </c>
      <c r="AU103" s="195">
        <f t="shared" si="50"/>
        <v>17501</v>
      </c>
      <c r="AV103" s="195">
        <f t="shared" si="50"/>
        <v>18847</v>
      </c>
      <c r="AW103" s="195">
        <f t="shared" si="50"/>
        <v>19719</v>
      </c>
      <c r="AX103" s="195">
        <f t="shared" si="50"/>
        <v>20473</v>
      </c>
      <c r="AY103" s="195">
        <f t="shared" si="50"/>
        <v>20936</v>
      </c>
      <c r="AZ103" s="195">
        <f t="shared" si="50"/>
        <v>20688</v>
      </c>
      <c r="BA103" s="195">
        <f t="shared" si="50"/>
        <v>17639</v>
      </c>
      <c r="BB103" s="195">
        <f t="shared" si="50"/>
        <v>19061</v>
      </c>
      <c r="BC103" s="195">
        <f t="shared" si="50"/>
        <v>21120</v>
      </c>
      <c r="BD103" s="195">
        <f t="shared" si="50"/>
        <v>20845</v>
      </c>
      <c r="BE103" s="195">
        <f t="shared" si="50"/>
        <v>21503.394</v>
      </c>
      <c r="BF103" s="195">
        <f t="shared" si="50"/>
        <v>20130</v>
      </c>
      <c r="BG103" s="195">
        <f t="shared" si="50"/>
        <v>20999</v>
      </c>
      <c r="BH103" s="195">
        <f t="shared" si="50"/>
        <v>15773.741</v>
      </c>
      <c r="BI103" s="195">
        <f t="shared" si="50"/>
        <v>22298</v>
      </c>
      <c r="BJ103" s="195">
        <f t="shared" si="50"/>
        <v>17518</v>
      </c>
      <c r="BK103" s="195">
        <f t="shared" si="50"/>
        <v>5240</v>
      </c>
      <c r="BL103" s="197">
        <f t="shared" si="50"/>
        <v>22211</v>
      </c>
      <c r="BM103" s="195">
        <f t="shared" si="50"/>
        <v>21376</v>
      </c>
      <c r="BN103" s="195">
        <f t="shared" si="50"/>
        <v>18717</v>
      </c>
      <c r="BO103" s="195">
        <f t="shared" si="50"/>
        <v>21373</v>
      </c>
      <c r="BP103" s="195">
        <f t="shared" si="50"/>
        <v>21053</v>
      </c>
      <c r="BQ103" s="195">
        <f t="shared" si="50"/>
        <v>20408.3</v>
      </c>
      <c r="BR103" s="195">
        <f t="shared" si="50"/>
        <v>20797</v>
      </c>
      <c r="BS103" s="195">
        <f t="shared" si="50"/>
        <v>10005</v>
      </c>
      <c r="BT103" s="198">
        <f t="shared" si="50"/>
        <v>0</v>
      </c>
      <c r="BU103" s="198">
        <f t="shared" si="50"/>
        <v>0</v>
      </c>
      <c r="BV103" s="198">
        <f t="shared" si="50"/>
        <v>0</v>
      </c>
      <c r="BW103" s="198">
        <f t="shared" si="50"/>
        <v>0</v>
      </c>
      <c r="BX103" s="198">
        <f t="shared" si="50"/>
        <v>0</v>
      </c>
      <c r="BY103" s="199">
        <f t="shared" si="50"/>
        <v>0</v>
      </c>
      <c r="BZ103" s="198">
        <f t="shared" si="50"/>
        <v>0</v>
      </c>
      <c r="CA103" s="198">
        <f t="shared" si="50"/>
        <v>0</v>
      </c>
      <c r="CB103" s="198">
        <f t="shared" si="50"/>
        <v>0</v>
      </c>
      <c r="CC103" s="198">
        <f t="shared" si="50"/>
        <v>0</v>
      </c>
      <c r="CD103" s="198">
        <f t="shared" ref="CD103:CS104" si="51">+CD99+CD73+CD64</f>
        <v>0</v>
      </c>
      <c r="CE103" s="198">
        <f t="shared" si="51"/>
        <v>0</v>
      </c>
      <c r="CF103" s="198">
        <f t="shared" si="51"/>
        <v>0</v>
      </c>
      <c r="CG103" s="198">
        <f t="shared" si="51"/>
        <v>0</v>
      </c>
      <c r="CH103" s="199">
        <f t="shared" si="51"/>
        <v>0</v>
      </c>
      <c r="CI103" s="198">
        <f t="shared" si="51"/>
        <v>0</v>
      </c>
      <c r="CJ103" s="198">
        <f t="shared" si="51"/>
        <v>0</v>
      </c>
      <c r="CK103" s="198">
        <f t="shared" si="51"/>
        <v>0</v>
      </c>
      <c r="CL103" s="198">
        <f t="shared" si="51"/>
        <v>0</v>
      </c>
      <c r="CM103" s="198">
        <f t="shared" si="51"/>
        <v>14945</v>
      </c>
      <c r="CN103" s="198">
        <f t="shared" si="51"/>
        <v>18085</v>
      </c>
      <c r="CO103" s="198">
        <f t="shared" si="51"/>
        <v>19052</v>
      </c>
      <c r="CP103" s="200">
        <f>+CP99+CP73+CP64</f>
        <v>16048</v>
      </c>
      <c r="CQ103" s="198">
        <f t="shared" si="51"/>
        <v>19413</v>
      </c>
      <c r="CR103" s="198">
        <f t="shared" si="51"/>
        <v>18684.999999999989</v>
      </c>
      <c r="CS103" s="198">
        <f t="shared" si="51"/>
        <v>18082</v>
      </c>
      <c r="CT103" s="1269">
        <f t="shared" ref="CT103:DH104" si="52">+CT99+CT73+CT64</f>
        <v>18826</v>
      </c>
      <c r="CU103" s="1268">
        <f t="shared" si="52"/>
        <v>18218</v>
      </c>
      <c r="CV103" s="1268">
        <f t="shared" si="52"/>
        <v>18826</v>
      </c>
      <c r="CW103" s="1268">
        <f t="shared" si="52"/>
        <v>18826</v>
      </c>
      <c r="CX103" s="1268">
        <f t="shared" si="52"/>
        <v>17612</v>
      </c>
      <c r="CY103" s="1268">
        <f t="shared" si="52"/>
        <v>18826</v>
      </c>
      <c r="CZ103" s="1268">
        <f t="shared" si="52"/>
        <v>18219</v>
      </c>
      <c r="DA103" s="1268">
        <f t="shared" si="52"/>
        <v>18826</v>
      </c>
      <c r="DB103" s="1268">
        <f t="shared" si="52"/>
        <v>18219</v>
      </c>
      <c r="DC103" s="1268">
        <f t="shared" si="52"/>
        <v>18826</v>
      </c>
      <c r="DD103" s="1268">
        <f t="shared" si="52"/>
        <v>18826</v>
      </c>
      <c r="DE103" s="1268">
        <f t="shared" si="52"/>
        <v>18219</v>
      </c>
      <c r="DF103" s="1269">
        <f t="shared" si="52"/>
        <v>18826</v>
      </c>
      <c r="DG103" s="1268">
        <f t="shared" si="52"/>
        <v>18219</v>
      </c>
      <c r="DH103" s="1268">
        <f t="shared" si="52"/>
        <v>18826</v>
      </c>
      <c r="DI103" s="198"/>
      <c r="DJ103" s="201">
        <f t="shared" si="36"/>
        <v>61466</v>
      </c>
      <c r="DK103" s="63" t="s">
        <v>51</v>
      </c>
      <c r="DL103" s="64">
        <f>SUM(Q103:AB103)</f>
        <v>217063</v>
      </c>
      <c r="DM103" s="202">
        <f>SUM(AC103:AN103)</f>
        <v>208503</v>
      </c>
      <c r="DN103" s="66">
        <f>+DN99+DN73+DN64</f>
        <v>222364.23</v>
      </c>
      <c r="DO103" s="67">
        <f>SUM(BA103:BL103)</f>
        <v>224338.13500000001</v>
      </c>
      <c r="DP103" s="67">
        <f>SUM(BM103:BX103)</f>
        <v>133729.29999999999</v>
      </c>
      <c r="DQ103" s="67">
        <f>SUM(CH103:CV103)</f>
        <v>180180</v>
      </c>
      <c r="DR103" s="21"/>
      <c r="DS103" s="203"/>
      <c r="DU103" s="69"/>
    </row>
    <row r="104" spans="1:130" s="203" customFormat="1" ht="20" customHeight="1" thickBot="1" x14ac:dyDescent="0.25">
      <c r="A104" s="1375" t="s">
        <v>52</v>
      </c>
      <c r="B104" s="1370"/>
      <c r="C104" s="1362"/>
      <c r="D104" s="1355">
        <v>1</v>
      </c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7">
        <v>255000</v>
      </c>
      <c r="Q104" s="116">
        <f t="shared" ref="Q104:AB104" si="53">+Q100+Q74+Q65</f>
        <v>9503.4246575342459</v>
      </c>
      <c r="R104" s="116">
        <f t="shared" si="53"/>
        <v>17739.726027397261</v>
      </c>
      <c r="S104" s="116">
        <f t="shared" si="53"/>
        <v>19640.410958904111</v>
      </c>
      <c r="T104" s="116">
        <f t="shared" si="53"/>
        <v>19006.849315068492</v>
      </c>
      <c r="U104" s="116">
        <f t="shared" si="53"/>
        <v>18373.287671232876</v>
      </c>
      <c r="V104" s="116">
        <f t="shared" si="53"/>
        <v>19006.849315068492</v>
      </c>
      <c r="W104" s="116">
        <f t="shared" si="53"/>
        <v>19640.410958904111</v>
      </c>
      <c r="X104" s="116">
        <f t="shared" si="53"/>
        <v>19640.410958904111</v>
      </c>
      <c r="Y104" s="116">
        <f t="shared" si="53"/>
        <v>15205.479452054795</v>
      </c>
      <c r="Z104" s="116">
        <f t="shared" si="53"/>
        <v>19640.410958904111</v>
      </c>
      <c r="AA104" s="116">
        <f t="shared" si="53"/>
        <v>17106.164383561645</v>
      </c>
      <c r="AB104" s="118">
        <f t="shared" si="53"/>
        <v>19640.410958904111</v>
      </c>
      <c r="AC104" s="119">
        <f>+AC100+AC74+AC65</f>
        <v>212000</v>
      </c>
      <c r="AD104" s="119">
        <f t="shared" si="50"/>
        <v>119677.41935483871</v>
      </c>
      <c r="AE104" s="151">
        <f t="shared" si="50"/>
        <v>212000</v>
      </c>
      <c r="AF104" s="151">
        <f t="shared" si="50"/>
        <v>191483.87096774194</v>
      </c>
      <c r="AG104" s="151">
        <f t="shared" si="50"/>
        <v>212000</v>
      </c>
      <c r="AH104" s="151">
        <f t="shared" si="50"/>
        <v>205161.29032258067</v>
      </c>
      <c r="AI104" s="151">
        <f t="shared" si="50"/>
        <v>212000</v>
      </c>
      <c r="AJ104" s="151">
        <f t="shared" si="50"/>
        <v>6838.709677419356</v>
      </c>
      <c r="AK104" s="151">
        <f t="shared" si="50"/>
        <v>129935.48387096776</v>
      </c>
      <c r="AL104" s="151">
        <f t="shared" si="50"/>
        <v>212000</v>
      </c>
      <c r="AM104" s="151">
        <f t="shared" si="50"/>
        <v>170967.74193548388</v>
      </c>
      <c r="AN104" s="152">
        <f t="shared" si="50"/>
        <v>212000</v>
      </c>
      <c r="AO104" s="151">
        <f t="shared" si="50"/>
        <v>260178.57142857142</v>
      </c>
      <c r="AP104" s="151">
        <f t="shared" si="50"/>
        <v>235000</v>
      </c>
      <c r="AQ104" s="151">
        <f t="shared" si="50"/>
        <v>260178.57142857142</v>
      </c>
      <c r="AR104" s="151">
        <f t="shared" si="50"/>
        <v>251785.71428571432</v>
      </c>
      <c r="AS104" s="151">
        <f t="shared" si="50"/>
        <v>260178.57142857142</v>
      </c>
      <c r="AT104" s="151">
        <f t="shared" si="50"/>
        <v>251785.71428571432</v>
      </c>
      <c r="AU104" s="151">
        <f t="shared" si="50"/>
        <v>239196.42857142858</v>
      </c>
      <c r="AV104" s="151">
        <f t="shared" si="50"/>
        <v>260178.57142857142</v>
      </c>
      <c r="AW104" s="151">
        <f t="shared" si="50"/>
        <v>251785.71428571432</v>
      </c>
      <c r="AX104" s="151">
        <f t="shared" si="50"/>
        <v>260178.57142857142</v>
      </c>
      <c r="AY104" s="151">
        <f t="shared" si="50"/>
        <v>251785.71428571432</v>
      </c>
      <c r="AZ104" s="151">
        <f t="shared" si="50"/>
        <v>260178.57142857142</v>
      </c>
      <c r="BA104" s="151">
        <f t="shared" si="50"/>
        <v>230000</v>
      </c>
      <c r="BB104" s="151">
        <f t="shared" si="50"/>
        <v>215161.29032258067</v>
      </c>
      <c r="BC104" s="151">
        <f t="shared" si="50"/>
        <v>230000</v>
      </c>
      <c r="BD104" s="151">
        <f t="shared" si="50"/>
        <v>222580.64516129033</v>
      </c>
      <c r="BE104" s="151">
        <f t="shared" si="50"/>
        <v>230000</v>
      </c>
      <c r="BF104" s="151">
        <f t="shared" si="50"/>
        <v>222580.64516129033</v>
      </c>
      <c r="BG104" s="151">
        <f t="shared" si="50"/>
        <v>230000</v>
      </c>
      <c r="BH104" s="151">
        <f t="shared" si="50"/>
        <v>230000</v>
      </c>
      <c r="BI104" s="151">
        <f t="shared" si="50"/>
        <v>222580.64516129033</v>
      </c>
      <c r="BJ104" s="151">
        <f t="shared" si="50"/>
        <v>185483.87096774194</v>
      </c>
      <c r="BK104" s="151">
        <f t="shared" si="50"/>
        <v>59354.838709677424</v>
      </c>
      <c r="BL104" s="153">
        <f t="shared" si="50"/>
        <v>230000</v>
      </c>
      <c r="BM104" s="151">
        <f t="shared" si="50"/>
        <v>20383.561643835616</v>
      </c>
      <c r="BN104" s="151">
        <f t="shared" si="50"/>
        <v>18410.95890410959</v>
      </c>
      <c r="BO104" s="151">
        <f t="shared" si="50"/>
        <v>20383.561643835616</v>
      </c>
      <c r="BP104" s="151">
        <f t="shared" si="50"/>
        <v>19726.027397260274</v>
      </c>
      <c r="BQ104" s="151">
        <f t="shared" si="50"/>
        <v>20383.561643835616</v>
      </c>
      <c r="BR104" s="151">
        <f t="shared" si="50"/>
        <v>19726.027397260274</v>
      </c>
      <c r="BS104" s="151">
        <f t="shared" si="50"/>
        <v>20383.561643835616</v>
      </c>
      <c r="BT104" s="154">
        <f t="shared" si="50"/>
        <v>20383.561643835616</v>
      </c>
      <c r="BU104" s="154">
        <f t="shared" si="50"/>
        <v>19726.027397260274</v>
      </c>
      <c r="BV104" s="154">
        <f t="shared" si="50"/>
        <v>20383.561643835616</v>
      </c>
      <c r="BW104" s="154">
        <f t="shared" si="50"/>
        <v>19726.027397260274</v>
      </c>
      <c r="BX104" s="154">
        <f t="shared" si="50"/>
        <v>20383.561643835616</v>
      </c>
      <c r="BY104" s="155">
        <f t="shared" si="50"/>
        <v>0</v>
      </c>
      <c r="BZ104" s="154">
        <f t="shared" si="50"/>
        <v>0</v>
      </c>
      <c r="CA104" s="154">
        <f t="shared" si="50"/>
        <v>0</v>
      </c>
      <c r="CB104" s="154">
        <f t="shared" si="50"/>
        <v>0</v>
      </c>
      <c r="CC104" s="154">
        <f t="shared" si="50"/>
        <v>0</v>
      </c>
      <c r="CD104" s="154">
        <f t="shared" si="51"/>
        <v>0</v>
      </c>
      <c r="CE104" s="154">
        <f t="shared" si="51"/>
        <v>0</v>
      </c>
      <c r="CF104" s="154">
        <f t="shared" si="51"/>
        <v>0</v>
      </c>
      <c r="CG104" s="154">
        <f t="shared" si="51"/>
        <v>0</v>
      </c>
      <c r="CH104" s="155">
        <f t="shared" si="51"/>
        <v>0</v>
      </c>
      <c r="CI104" s="154">
        <f t="shared" si="51"/>
        <v>0</v>
      </c>
      <c r="CJ104" s="154">
        <f t="shared" si="51"/>
        <v>0</v>
      </c>
      <c r="CK104" s="154">
        <f t="shared" si="51"/>
        <v>0</v>
      </c>
      <c r="CL104" s="154">
        <f>+CL100+CL74+CL65</f>
        <v>0.54794520547920911</v>
      </c>
      <c r="CM104" s="154">
        <f>+CM100+CM74+CM65</f>
        <v>11014.753424657534</v>
      </c>
      <c r="CN104" s="154">
        <f>+CN100+CN74+CN65</f>
        <v>18079.191780821915</v>
      </c>
      <c r="CO104" s="154">
        <f>+CO100+CO74+CO65</f>
        <v>18684.931506849312</v>
      </c>
      <c r="CP104" s="205">
        <f t="shared" si="51"/>
        <v>18082.191780821915</v>
      </c>
      <c r="CQ104" s="154">
        <f t="shared" si="51"/>
        <v>18684.931506849312</v>
      </c>
      <c r="CR104" s="154">
        <f t="shared" si="51"/>
        <v>18684.931506849312</v>
      </c>
      <c r="CS104" s="154">
        <f t="shared" si="51"/>
        <v>18082.191780821915</v>
      </c>
      <c r="CT104" s="1257">
        <f t="shared" si="52"/>
        <v>18826.147540983606</v>
      </c>
      <c r="CU104" s="1256">
        <f t="shared" si="52"/>
        <v>18218.852459016391</v>
      </c>
      <c r="CV104" s="1256">
        <f t="shared" si="52"/>
        <v>18826.147540983606</v>
      </c>
      <c r="CW104" s="1256">
        <f t="shared" si="52"/>
        <v>18826.147540983606</v>
      </c>
      <c r="CX104" s="1256">
        <f t="shared" si="52"/>
        <v>17611.557377049179</v>
      </c>
      <c r="CY104" s="1256">
        <f t="shared" si="52"/>
        <v>18826.147540983606</v>
      </c>
      <c r="CZ104" s="1256">
        <f t="shared" si="52"/>
        <v>18218.852459016391</v>
      </c>
      <c r="DA104" s="1256">
        <f t="shared" si="52"/>
        <v>18826.147540983606</v>
      </c>
      <c r="DB104" s="1256">
        <f t="shared" si="52"/>
        <v>18218.852459016391</v>
      </c>
      <c r="DC104" s="1256">
        <f t="shared" si="52"/>
        <v>18826.147540983606</v>
      </c>
      <c r="DD104" s="1256">
        <f t="shared" si="52"/>
        <v>18826.147540983606</v>
      </c>
      <c r="DE104" s="1256">
        <f t="shared" si="52"/>
        <v>18218.852459016391</v>
      </c>
      <c r="DF104" s="1257">
        <f t="shared" si="52"/>
        <v>18623.715846994535</v>
      </c>
      <c r="DG104" s="1256">
        <f t="shared" si="52"/>
        <v>18022.950819672133</v>
      </c>
      <c r="DH104" s="1256">
        <f t="shared" si="52"/>
        <v>18623.715846994535</v>
      </c>
      <c r="DI104" s="154"/>
      <c r="DJ104" s="156">
        <f t="shared" si="36"/>
        <v>59178.082191780821</v>
      </c>
      <c r="DK104" s="63" t="s">
        <v>51</v>
      </c>
      <c r="DL104" s="157">
        <f>SUM(Q104:AB104)</f>
        <v>214143.83561643833</v>
      </c>
      <c r="DM104" s="158">
        <f>SUM(AE104:AN104)+AD103+AC103</f>
        <v>1794699.0967741937</v>
      </c>
      <c r="DN104" s="159">
        <f>SUM(AO104:AZ104)</f>
        <v>3042410.7142857141</v>
      </c>
      <c r="DO104" s="160">
        <f>SUM(BA104:BL104)</f>
        <v>2507741.9354838715</v>
      </c>
      <c r="DP104" s="160">
        <f>SUM(BM104:BX104)</f>
        <v>240000.00000000003</v>
      </c>
      <c r="DQ104" s="160">
        <f>SUM(CH104:CV104)</f>
        <v>177184.81877386032</v>
      </c>
      <c r="DR104" s="21"/>
      <c r="DS104" s="206"/>
      <c r="DU104" s="69"/>
    </row>
    <row r="105" spans="1:130" s="108" customFormat="1" ht="20" customHeight="1" thickBot="1" x14ac:dyDescent="0.25">
      <c r="A105" s="1363" t="s">
        <v>53</v>
      </c>
      <c r="B105" s="1371"/>
      <c r="C105" s="1258"/>
      <c r="D105" s="1372"/>
      <c r="E105" s="182" t="e">
        <f>+E101+E75+#REF!</f>
        <v>#REF!</v>
      </c>
      <c r="F105" s="182" t="e">
        <f>+F101+F75+#REF!</f>
        <v>#REF!</v>
      </c>
      <c r="G105" s="182" t="e">
        <f>+G101+G75+#REF!</f>
        <v>#REF!</v>
      </c>
      <c r="H105" s="182" t="e">
        <f>+H101+H75+#REF!</f>
        <v>#REF!</v>
      </c>
      <c r="I105" s="182" t="e">
        <f>+I101+I75+#REF!</f>
        <v>#REF!</v>
      </c>
      <c r="J105" s="182" t="e">
        <f>+J101+J75+#REF!</f>
        <v>#REF!</v>
      </c>
      <c r="K105" s="182" t="e">
        <f>+K101+K75+#REF!</f>
        <v>#REF!</v>
      </c>
      <c r="L105" s="182" t="e">
        <f>+L101+L75+#REF!</f>
        <v>#REF!</v>
      </c>
      <c r="M105" s="182" t="e">
        <f>+M101+M75+#REF!</f>
        <v>#REF!</v>
      </c>
      <c r="N105" s="182" t="e">
        <f>+N101+N75+#REF!</f>
        <v>#REF!</v>
      </c>
      <c r="O105" s="182" t="e">
        <f>+O101+O75+#REF!</f>
        <v>#REF!</v>
      </c>
      <c r="P105" s="183"/>
      <c r="Q105" s="182">
        <v>26506</v>
      </c>
      <c r="R105" s="182">
        <v>19951</v>
      </c>
      <c r="S105" s="182">
        <v>17998</v>
      </c>
      <c r="T105" s="182">
        <v>20253</v>
      </c>
      <c r="U105" s="182">
        <v>26254</v>
      </c>
      <c r="V105" s="182">
        <v>25610</v>
      </c>
      <c r="W105" s="182">
        <v>28038</v>
      </c>
      <c r="X105" s="182">
        <v>33315</v>
      </c>
      <c r="Y105" s="182">
        <v>27743</v>
      </c>
      <c r="Z105" s="182">
        <v>33044</v>
      </c>
      <c r="AA105" s="182">
        <v>36166</v>
      </c>
      <c r="AB105" s="184">
        <v>26606</v>
      </c>
      <c r="AC105" s="185"/>
      <c r="AD105" s="185"/>
      <c r="AE105" s="186"/>
      <c r="AF105" s="186"/>
      <c r="AG105" s="186"/>
      <c r="AH105" s="186"/>
      <c r="AI105" s="186"/>
      <c r="AJ105" s="186"/>
      <c r="AK105" s="186"/>
      <c r="AL105" s="186"/>
      <c r="AM105" s="186"/>
      <c r="AN105" s="187"/>
      <c r="AO105" s="186"/>
      <c r="AP105" s="186"/>
      <c r="AQ105" s="186"/>
      <c r="AR105" s="186"/>
      <c r="AS105" s="186"/>
      <c r="AT105" s="186"/>
      <c r="AU105" s="186"/>
      <c r="AV105" s="186"/>
      <c r="AW105" s="186"/>
      <c r="AX105" s="186"/>
      <c r="AY105" s="186"/>
      <c r="AZ105" s="186"/>
      <c r="BA105" s="186"/>
      <c r="BB105" s="186"/>
      <c r="BC105" s="186"/>
      <c r="BD105" s="186"/>
      <c r="BE105" s="186"/>
      <c r="BF105" s="186"/>
      <c r="BG105" s="186"/>
      <c r="BH105" s="186"/>
      <c r="BI105" s="186"/>
      <c r="BJ105" s="186"/>
      <c r="BK105" s="186"/>
      <c r="BL105" s="188"/>
      <c r="BM105" s="186"/>
      <c r="BN105" s="186"/>
      <c r="BO105" s="186"/>
      <c r="BP105" s="186"/>
      <c r="BQ105" s="186"/>
      <c r="BR105" s="186"/>
      <c r="BS105" s="186"/>
      <c r="BT105" s="168"/>
      <c r="BU105" s="168"/>
      <c r="BV105" s="168"/>
      <c r="BW105" s="168"/>
      <c r="BX105" s="168"/>
      <c r="BY105" s="169"/>
      <c r="BZ105" s="168"/>
      <c r="CA105" s="168"/>
      <c r="CB105" s="168"/>
      <c r="CC105" s="168"/>
      <c r="CD105" s="168"/>
      <c r="CE105" s="168">
        <v>0</v>
      </c>
      <c r="CF105" s="168">
        <v>0</v>
      </c>
      <c r="CG105" s="168">
        <v>0</v>
      </c>
      <c r="CH105" s="169">
        <v>0</v>
      </c>
      <c r="CI105" s="168">
        <v>0</v>
      </c>
      <c r="CJ105" s="168">
        <v>0</v>
      </c>
      <c r="CK105" s="168" t="e">
        <v>#DIV/0!</v>
      </c>
      <c r="CL105" s="168">
        <v>7.8558452398452924E-2</v>
      </c>
      <c r="CM105" s="168">
        <v>493.49253694702213</v>
      </c>
      <c r="CN105" s="168">
        <v>647.99970540580341</v>
      </c>
      <c r="CO105" s="168">
        <v>648.10723228752386</v>
      </c>
      <c r="CP105" s="168">
        <v>648.10723228752386</v>
      </c>
      <c r="CQ105" s="168">
        <v>648.10723228752386</v>
      </c>
      <c r="CR105" s="168">
        <v>648.10723228752386</v>
      </c>
      <c r="CS105" s="168">
        <v>648.10723228752386</v>
      </c>
      <c r="CT105" s="1260">
        <f>+CT104/[1]Help!CT6</f>
        <v>653.00546448087437</v>
      </c>
      <c r="CU105" s="1259">
        <f>+CU104/[1]Help!CU6</f>
        <v>653.00546448087425</v>
      </c>
      <c r="CV105" s="1259">
        <f>+CV104/[1]Help!CV6</f>
        <v>653.00546448087437</v>
      </c>
      <c r="CW105" s="1259">
        <f>+CW104/[1]Help!CW6</f>
        <v>653.00546448087437</v>
      </c>
      <c r="CX105" s="1259">
        <f>+CX104/[1]Help!CX6</f>
        <v>653.00546448087425</v>
      </c>
      <c r="CY105" s="1259">
        <f>+CY104/[1]Help!CY6</f>
        <v>653.00546448087437</v>
      </c>
      <c r="CZ105" s="1259">
        <f>+CZ104/[1]Help!CZ6</f>
        <v>653.00546448087425</v>
      </c>
      <c r="DA105" s="1259">
        <f>+DA104/[1]Help!DA6</f>
        <v>653.00546448087437</v>
      </c>
      <c r="DB105" s="1259"/>
      <c r="DC105" s="1259"/>
      <c r="DD105" s="1259"/>
      <c r="DE105" s="1259"/>
      <c r="DF105" s="1260"/>
      <c r="DG105" s="1259"/>
      <c r="DH105" s="1259"/>
      <c r="DI105" s="168"/>
      <c r="DJ105" s="170">
        <f t="shared" si="36"/>
        <v>0</v>
      </c>
      <c r="DK105" s="171"/>
      <c r="DL105" s="190"/>
      <c r="DM105" s="191"/>
      <c r="DN105" s="191"/>
      <c r="DO105" s="191"/>
      <c r="DP105" s="191"/>
      <c r="DQ105" s="191"/>
      <c r="DR105" s="21"/>
      <c r="DU105" s="69"/>
    </row>
    <row r="106" spans="1:130" ht="17" thickBot="1" x14ac:dyDescent="0.25">
      <c r="A106" s="1376" t="s">
        <v>54</v>
      </c>
      <c r="CM106" s="213">
        <f>EOMONTH(CM1,0)-CM1+1</f>
        <v>31</v>
      </c>
      <c r="CN106" s="213">
        <f t="shared" ref="CN106:DH106" si="54">EOMONTH(CN1,0)-CN1+1</f>
        <v>30</v>
      </c>
      <c r="CO106" s="213">
        <f t="shared" si="54"/>
        <v>31</v>
      </c>
      <c r="CP106" s="213">
        <f t="shared" si="54"/>
        <v>30</v>
      </c>
      <c r="CQ106" s="213">
        <f t="shared" si="54"/>
        <v>31</v>
      </c>
      <c r="CR106" s="213">
        <f t="shared" si="54"/>
        <v>31</v>
      </c>
      <c r="CS106" s="213">
        <f t="shared" si="54"/>
        <v>30</v>
      </c>
      <c r="CT106" s="1273">
        <f t="shared" si="54"/>
        <v>31</v>
      </c>
      <c r="CU106" s="1272">
        <f t="shared" si="54"/>
        <v>30</v>
      </c>
      <c r="CV106" s="1272">
        <f t="shared" si="54"/>
        <v>31</v>
      </c>
      <c r="CW106" s="1272">
        <f t="shared" si="54"/>
        <v>31</v>
      </c>
      <c r="CX106" s="1272">
        <f t="shared" si="54"/>
        <v>29</v>
      </c>
      <c r="CY106" s="1272">
        <f t="shared" si="54"/>
        <v>31</v>
      </c>
      <c r="CZ106" s="1272">
        <f t="shared" si="54"/>
        <v>30</v>
      </c>
      <c r="DA106" s="1272">
        <f t="shared" si="54"/>
        <v>31</v>
      </c>
      <c r="DB106" s="1272">
        <f t="shared" si="54"/>
        <v>30</v>
      </c>
      <c r="DC106" s="1272">
        <f t="shared" si="54"/>
        <v>31</v>
      </c>
      <c r="DD106" s="1272">
        <f t="shared" si="54"/>
        <v>31</v>
      </c>
      <c r="DE106" s="1272">
        <f t="shared" si="54"/>
        <v>30</v>
      </c>
      <c r="DF106" s="1273">
        <f t="shared" si="54"/>
        <v>31</v>
      </c>
      <c r="DG106" s="1272">
        <f t="shared" si="54"/>
        <v>30</v>
      </c>
      <c r="DH106" s="1272">
        <f t="shared" si="54"/>
        <v>31</v>
      </c>
    </row>
    <row r="107" spans="1:130" s="229" customFormat="1" ht="20" customHeight="1" x14ac:dyDescent="0.2">
      <c r="A107" s="1378" t="s">
        <v>55</v>
      </c>
      <c r="B107" s="1379">
        <v>2</v>
      </c>
      <c r="C107" s="1274">
        <v>3</v>
      </c>
      <c r="D107" s="1380">
        <v>4</v>
      </c>
      <c r="E107" s="221">
        <f t="shared" ref="E107:BN107" si="55">+D107+1</f>
        <v>5</v>
      </c>
      <c r="F107" s="221">
        <f t="shared" si="55"/>
        <v>6</v>
      </c>
      <c r="G107" s="221">
        <f t="shared" si="55"/>
        <v>7</v>
      </c>
      <c r="H107" s="221">
        <f t="shared" si="55"/>
        <v>8</v>
      </c>
      <c r="I107" s="221">
        <f t="shared" si="55"/>
        <v>9</v>
      </c>
      <c r="J107" s="221">
        <f t="shared" si="55"/>
        <v>10</v>
      </c>
      <c r="K107" s="221">
        <f t="shared" si="55"/>
        <v>11</v>
      </c>
      <c r="L107" s="221">
        <f t="shared" si="55"/>
        <v>12</v>
      </c>
      <c r="M107" s="221">
        <f t="shared" si="55"/>
        <v>13</v>
      </c>
      <c r="N107" s="221">
        <f t="shared" si="55"/>
        <v>14</v>
      </c>
      <c r="O107" s="221">
        <f t="shared" si="55"/>
        <v>15</v>
      </c>
      <c r="P107" s="222">
        <f t="shared" si="55"/>
        <v>16</v>
      </c>
      <c r="Q107" s="221">
        <f t="shared" si="55"/>
        <v>17</v>
      </c>
      <c r="R107" s="221">
        <f t="shared" si="55"/>
        <v>18</v>
      </c>
      <c r="S107" s="221">
        <f t="shared" si="55"/>
        <v>19</v>
      </c>
      <c r="T107" s="221">
        <f t="shared" si="55"/>
        <v>20</v>
      </c>
      <c r="U107" s="221">
        <f t="shared" si="55"/>
        <v>21</v>
      </c>
      <c r="V107" s="221">
        <f t="shared" si="55"/>
        <v>22</v>
      </c>
      <c r="W107" s="221">
        <f t="shared" si="55"/>
        <v>23</v>
      </c>
      <c r="X107" s="221">
        <f t="shared" si="55"/>
        <v>24</v>
      </c>
      <c r="Y107" s="221">
        <f t="shared" si="55"/>
        <v>25</v>
      </c>
      <c r="Z107" s="221">
        <f t="shared" si="55"/>
        <v>26</v>
      </c>
      <c r="AA107" s="221">
        <f t="shared" si="55"/>
        <v>27</v>
      </c>
      <c r="AB107" s="223">
        <f t="shared" si="55"/>
        <v>28</v>
      </c>
      <c r="AC107" s="221">
        <f t="shared" si="55"/>
        <v>29</v>
      </c>
      <c r="AD107" s="221">
        <f t="shared" si="55"/>
        <v>30</v>
      </c>
      <c r="AE107" s="221">
        <f t="shared" si="55"/>
        <v>31</v>
      </c>
      <c r="AF107" s="221">
        <f t="shared" si="55"/>
        <v>32</v>
      </c>
      <c r="AG107" s="221">
        <f t="shared" si="55"/>
        <v>33</v>
      </c>
      <c r="AH107" s="221">
        <f t="shared" si="55"/>
        <v>34</v>
      </c>
      <c r="AI107" s="221">
        <f t="shared" si="55"/>
        <v>35</v>
      </c>
      <c r="AJ107" s="221">
        <f t="shared" si="55"/>
        <v>36</v>
      </c>
      <c r="AK107" s="221">
        <f t="shared" si="55"/>
        <v>37</v>
      </c>
      <c r="AL107" s="221">
        <f t="shared" si="55"/>
        <v>38</v>
      </c>
      <c r="AM107" s="221">
        <f t="shared" si="55"/>
        <v>39</v>
      </c>
      <c r="AN107" s="223">
        <f t="shared" si="55"/>
        <v>40</v>
      </c>
      <c r="AO107" s="221">
        <f t="shared" si="55"/>
        <v>41</v>
      </c>
      <c r="AP107" s="221">
        <f t="shared" si="55"/>
        <v>42</v>
      </c>
      <c r="AQ107" s="221">
        <f t="shared" si="55"/>
        <v>43</v>
      </c>
      <c r="AR107" s="221">
        <f t="shared" si="55"/>
        <v>44</v>
      </c>
      <c r="AS107" s="221">
        <f t="shared" si="55"/>
        <v>45</v>
      </c>
      <c r="AT107" s="221">
        <f t="shared" si="55"/>
        <v>46</v>
      </c>
      <c r="AU107" s="221">
        <f t="shared" si="55"/>
        <v>47</v>
      </c>
      <c r="AV107" s="221">
        <f t="shared" si="55"/>
        <v>48</v>
      </c>
      <c r="AW107" s="221">
        <f t="shared" si="55"/>
        <v>49</v>
      </c>
      <c r="AX107" s="221">
        <f t="shared" si="55"/>
        <v>50</v>
      </c>
      <c r="AY107" s="221">
        <f t="shared" si="55"/>
        <v>51</v>
      </c>
      <c r="AZ107" s="221">
        <f t="shared" si="55"/>
        <v>52</v>
      </c>
      <c r="BA107" s="221">
        <f t="shared" si="55"/>
        <v>53</v>
      </c>
      <c r="BB107" s="221">
        <f t="shared" si="55"/>
        <v>54</v>
      </c>
      <c r="BC107" s="221">
        <f t="shared" si="55"/>
        <v>55</v>
      </c>
      <c r="BD107" s="221">
        <f t="shared" si="55"/>
        <v>56</v>
      </c>
      <c r="BE107" s="221">
        <f t="shared" si="55"/>
        <v>57</v>
      </c>
      <c r="BF107" s="221">
        <f t="shared" si="55"/>
        <v>58</v>
      </c>
      <c r="BG107" s="221">
        <f t="shared" si="55"/>
        <v>59</v>
      </c>
      <c r="BH107" s="221">
        <f t="shared" si="55"/>
        <v>60</v>
      </c>
      <c r="BI107" s="221">
        <f t="shared" si="55"/>
        <v>61</v>
      </c>
      <c r="BJ107" s="221">
        <f t="shared" si="55"/>
        <v>62</v>
      </c>
      <c r="BK107" s="221">
        <f t="shared" si="55"/>
        <v>63</v>
      </c>
      <c r="BL107" s="224">
        <f t="shared" si="55"/>
        <v>64</v>
      </c>
      <c r="BM107" s="221">
        <f t="shared" si="55"/>
        <v>65</v>
      </c>
      <c r="BN107" s="221">
        <f t="shared" si="55"/>
        <v>66</v>
      </c>
      <c r="BO107" s="221">
        <f t="shared" ref="BO107:DH107" si="56">+BN107+1</f>
        <v>67</v>
      </c>
      <c r="BP107" s="221">
        <f t="shared" si="56"/>
        <v>68</v>
      </c>
      <c r="BQ107" s="221">
        <f t="shared" si="56"/>
        <v>69</v>
      </c>
      <c r="BR107" s="221">
        <f t="shared" si="56"/>
        <v>70</v>
      </c>
      <c r="BS107" s="221">
        <f t="shared" si="56"/>
        <v>71</v>
      </c>
      <c r="BT107" s="225">
        <f t="shared" si="56"/>
        <v>72</v>
      </c>
      <c r="BU107" s="225">
        <f t="shared" si="56"/>
        <v>73</v>
      </c>
      <c r="BV107" s="225">
        <f t="shared" si="56"/>
        <v>74</v>
      </c>
      <c r="BW107" s="225">
        <f t="shared" si="56"/>
        <v>75</v>
      </c>
      <c r="BX107" s="225">
        <f t="shared" si="56"/>
        <v>76</v>
      </c>
      <c r="BY107" s="226">
        <f t="shared" si="56"/>
        <v>77</v>
      </c>
      <c r="BZ107" s="225">
        <f t="shared" si="56"/>
        <v>78</v>
      </c>
      <c r="CA107" s="225">
        <f t="shared" si="56"/>
        <v>79</v>
      </c>
      <c r="CB107" s="225">
        <f t="shared" si="56"/>
        <v>80</v>
      </c>
      <c r="CC107" s="225">
        <f t="shared" si="56"/>
        <v>81</v>
      </c>
      <c r="CD107" s="225">
        <f t="shared" si="56"/>
        <v>82</v>
      </c>
      <c r="CE107" s="225">
        <f>+CD107+1</f>
        <v>83</v>
      </c>
      <c r="CF107" s="225">
        <f t="shared" si="56"/>
        <v>84</v>
      </c>
      <c r="CG107" s="225">
        <f t="shared" si="56"/>
        <v>85</v>
      </c>
      <c r="CH107" s="226">
        <f t="shared" si="56"/>
        <v>86</v>
      </c>
      <c r="CI107" s="225">
        <f t="shared" si="56"/>
        <v>87</v>
      </c>
      <c r="CJ107" s="225">
        <f t="shared" si="56"/>
        <v>88</v>
      </c>
      <c r="CK107" s="225">
        <f t="shared" si="56"/>
        <v>89</v>
      </c>
      <c r="CL107" s="225">
        <f t="shared" si="56"/>
        <v>90</v>
      </c>
      <c r="CM107" s="225">
        <f t="shared" si="56"/>
        <v>91</v>
      </c>
      <c r="CN107" s="225">
        <f t="shared" si="56"/>
        <v>92</v>
      </c>
      <c r="CO107" s="225">
        <f t="shared" si="56"/>
        <v>93</v>
      </c>
      <c r="CP107" s="225">
        <f t="shared" si="56"/>
        <v>94</v>
      </c>
      <c r="CQ107" s="225">
        <f t="shared" si="56"/>
        <v>95</v>
      </c>
      <c r="CR107" s="225">
        <f t="shared" si="56"/>
        <v>96</v>
      </c>
      <c r="CS107" s="225">
        <f t="shared" si="56"/>
        <v>97</v>
      </c>
      <c r="CT107" s="1276">
        <f t="shared" si="56"/>
        <v>98</v>
      </c>
      <c r="CU107" s="1275">
        <f t="shared" si="56"/>
        <v>99</v>
      </c>
      <c r="CV107" s="1275">
        <f t="shared" si="56"/>
        <v>100</v>
      </c>
      <c r="CW107" s="1275">
        <f t="shared" si="56"/>
        <v>101</v>
      </c>
      <c r="CX107" s="1275">
        <f t="shared" si="56"/>
        <v>102</v>
      </c>
      <c r="CY107" s="1275">
        <f t="shared" si="56"/>
        <v>103</v>
      </c>
      <c r="CZ107" s="1275">
        <f t="shared" si="56"/>
        <v>104</v>
      </c>
      <c r="DA107" s="1275">
        <f t="shared" si="56"/>
        <v>105</v>
      </c>
      <c r="DB107" s="1275">
        <f t="shared" si="56"/>
        <v>106</v>
      </c>
      <c r="DC107" s="1275">
        <f t="shared" si="56"/>
        <v>107</v>
      </c>
      <c r="DD107" s="1275">
        <f t="shared" si="56"/>
        <v>108</v>
      </c>
      <c r="DE107" s="1275">
        <f t="shared" si="56"/>
        <v>109</v>
      </c>
      <c r="DF107" s="1276">
        <f t="shared" si="56"/>
        <v>110</v>
      </c>
      <c r="DG107" s="1275">
        <f t="shared" si="56"/>
        <v>111</v>
      </c>
      <c r="DH107" s="1275">
        <f t="shared" si="56"/>
        <v>112</v>
      </c>
      <c r="DI107" s="225"/>
      <c r="DJ107" s="227">
        <f t="shared" ref="DJ107" si="57">+DA107+1</f>
        <v>106</v>
      </c>
      <c r="DK107" s="228">
        <f t="shared" ref="DK107:DQ107" si="58">+DJ107+1</f>
        <v>107</v>
      </c>
      <c r="DL107" s="222">
        <f t="shared" si="58"/>
        <v>108</v>
      </c>
      <c r="DM107" s="222">
        <f t="shared" si="58"/>
        <v>109</v>
      </c>
      <c r="DN107" s="222">
        <f t="shared" si="58"/>
        <v>110</v>
      </c>
      <c r="DO107" s="222">
        <f t="shared" si="58"/>
        <v>111</v>
      </c>
      <c r="DP107" s="222">
        <f t="shared" si="58"/>
        <v>112</v>
      </c>
      <c r="DQ107" s="222">
        <f t="shared" si="58"/>
        <v>113</v>
      </c>
      <c r="DU107" s="69"/>
    </row>
    <row r="108" spans="1:130" s="68" customFormat="1" ht="20" customHeight="1" x14ac:dyDescent="0.2">
      <c r="A108" s="1381" t="s">
        <v>54</v>
      </c>
      <c r="B108" s="1382"/>
      <c r="C108" s="1383"/>
      <c r="D108" s="1384"/>
      <c r="E108" s="230"/>
      <c r="F108" s="230"/>
      <c r="G108" s="230"/>
      <c r="H108" s="230"/>
      <c r="I108" s="230"/>
      <c r="J108" s="230"/>
      <c r="K108" s="230"/>
      <c r="L108" s="230"/>
      <c r="M108" s="230"/>
      <c r="N108" s="230"/>
      <c r="O108" s="230"/>
      <c r="P108" s="231"/>
      <c r="Q108" s="230"/>
      <c r="R108" s="230">
        <f t="shared" ref="R108:X108" si="59">(R17+R37+R36)/2</f>
        <v>243.5</v>
      </c>
      <c r="S108" s="230">
        <f t="shared" si="59"/>
        <v>2.5</v>
      </c>
      <c r="T108" s="230">
        <f t="shared" si="59"/>
        <v>126.5</v>
      </c>
      <c r="U108" s="230">
        <f t="shared" si="59"/>
        <v>132</v>
      </c>
      <c r="V108" s="230">
        <f t="shared" si="59"/>
        <v>218.5</v>
      </c>
      <c r="W108" s="230">
        <f t="shared" si="59"/>
        <v>99.5</v>
      </c>
      <c r="X108" s="230">
        <f t="shared" si="59"/>
        <v>150.5</v>
      </c>
      <c r="Y108" s="230">
        <v>0</v>
      </c>
      <c r="Z108" s="230">
        <v>0</v>
      </c>
      <c r="AA108" s="230">
        <v>0</v>
      </c>
      <c r="AB108" s="232">
        <v>0</v>
      </c>
      <c r="AC108" s="233">
        <v>31</v>
      </c>
      <c r="AD108" s="233">
        <v>28</v>
      </c>
      <c r="AE108" s="120">
        <v>31</v>
      </c>
      <c r="AF108" s="120">
        <v>30</v>
      </c>
      <c r="AG108" s="120">
        <v>31</v>
      </c>
      <c r="AH108" s="120">
        <v>30</v>
      </c>
      <c r="AI108" s="120">
        <v>31</v>
      </c>
      <c r="AJ108" s="120">
        <v>1</v>
      </c>
      <c r="AK108" s="120">
        <v>19</v>
      </c>
      <c r="AL108" s="120">
        <v>31</v>
      </c>
      <c r="AM108" s="120">
        <v>30</v>
      </c>
      <c r="AN108" s="121">
        <v>31</v>
      </c>
      <c r="AO108" s="120">
        <v>31</v>
      </c>
      <c r="AP108" s="120">
        <v>28</v>
      </c>
      <c r="AQ108" s="120">
        <v>31</v>
      </c>
      <c r="AR108" s="120">
        <v>30</v>
      </c>
      <c r="AS108" s="120">
        <v>31</v>
      </c>
      <c r="AT108" s="120">
        <v>30</v>
      </c>
      <c r="AU108" s="120">
        <v>31</v>
      </c>
      <c r="AV108" s="120">
        <v>31</v>
      </c>
      <c r="AW108" s="120">
        <v>30</v>
      </c>
      <c r="AX108" s="120">
        <v>31</v>
      </c>
      <c r="AY108" s="120">
        <v>30</v>
      </c>
      <c r="AZ108" s="120">
        <v>31</v>
      </c>
      <c r="BA108" s="120">
        <v>31</v>
      </c>
      <c r="BB108" s="120">
        <v>29</v>
      </c>
      <c r="BC108" s="120">
        <v>31</v>
      </c>
      <c r="BD108" s="120">
        <v>30</v>
      </c>
      <c r="BE108" s="120">
        <v>31</v>
      </c>
      <c r="BF108" s="120">
        <v>30</v>
      </c>
      <c r="BG108" s="120">
        <v>31</v>
      </c>
      <c r="BH108" s="120">
        <v>31</v>
      </c>
      <c r="BI108" s="120">
        <v>30</v>
      </c>
      <c r="BJ108" s="120">
        <v>25</v>
      </c>
      <c r="BK108" s="120">
        <v>21</v>
      </c>
      <c r="BL108" s="122">
        <v>31</v>
      </c>
      <c r="BM108" s="120">
        <v>31</v>
      </c>
      <c r="BN108" s="120">
        <v>28</v>
      </c>
      <c r="BO108" s="120">
        <v>31</v>
      </c>
      <c r="BP108" s="120">
        <v>30</v>
      </c>
      <c r="BQ108" s="120">
        <v>31</v>
      </c>
      <c r="BR108" s="120">
        <v>30</v>
      </c>
      <c r="BS108" s="120">
        <v>31</v>
      </c>
      <c r="BT108" s="7">
        <v>31</v>
      </c>
      <c r="BU108" s="7">
        <v>30</v>
      </c>
      <c r="BV108" s="7">
        <v>31</v>
      </c>
      <c r="BW108" s="7">
        <v>30</v>
      </c>
      <c r="BX108" s="7">
        <v>31</v>
      </c>
      <c r="BY108" s="123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31</v>
      </c>
      <c r="CF108" s="7">
        <v>31</v>
      </c>
      <c r="CG108" s="7">
        <v>30</v>
      </c>
      <c r="CH108" s="123">
        <v>31</v>
      </c>
      <c r="CI108" s="7">
        <v>30</v>
      </c>
      <c r="CJ108" s="7">
        <v>31</v>
      </c>
      <c r="CK108" s="7">
        <v>31</v>
      </c>
      <c r="CL108" s="7">
        <v>28</v>
      </c>
      <c r="CM108" s="7">
        <v>31</v>
      </c>
      <c r="CN108" s="7">
        <v>30</v>
      </c>
      <c r="CO108" s="7">
        <v>31</v>
      </c>
      <c r="CP108" s="7">
        <v>30</v>
      </c>
      <c r="CQ108" s="7">
        <v>31</v>
      </c>
      <c r="CR108" s="7">
        <v>31</v>
      </c>
      <c r="CS108" s="7">
        <v>30</v>
      </c>
      <c r="CT108" s="1248">
        <f>+[1]Help!CT2</f>
        <v>31</v>
      </c>
      <c r="CU108" s="1247">
        <f>+[1]Help!CU2</f>
        <v>30</v>
      </c>
      <c r="CV108" s="1247">
        <f>+[1]Help!CV2</f>
        <v>31</v>
      </c>
      <c r="CW108" s="1247">
        <f>+[1]Help!CW2</f>
        <v>31</v>
      </c>
      <c r="CX108" s="1247">
        <f>+[1]Help!CX2</f>
        <v>29</v>
      </c>
      <c r="CY108" s="1247">
        <f>+[1]Help!CY2</f>
        <v>31</v>
      </c>
      <c r="CZ108" s="1247">
        <f>+[1]Help!CZ2</f>
        <v>30</v>
      </c>
      <c r="DA108" s="1247">
        <f>+[1]Help!DA2</f>
        <v>31</v>
      </c>
      <c r="DB108" s="1247">
        <f>+[1]Help!DB2</f>
        <v>30</v>
      </c>
      <c r="DC108" s="1247">
        <f>+[1]Help!DC2</f>
        <v>31</v>
      </c>
      <c r="DD108" s="1247">
        <f>+[1]Help!DD2</f>
        <v>31</v>
      </c>
      <c r="DE108" s="1247">
        <f>+[1]Help!DE2</f>
        <v>30</v>
      </c>
      <c r="DF108" s="1247">
        <f>+[1]Help!DF2</f>
        <v>31</v>
      </c>
      <c r="DG108" s="1247">
        <f>+[1]Help!DG2</f>
        <v>30</v>
      </c>
      <c r="DH108" s="1247">
        <f>+[1]Help!DH2</f>
        <v>31</v>
      </c>
      <c r="DI108" s="7"/>
      <c r="DJ108" s="124">
        <f>SUM(BM108:BO108)</f>
        <v>90</v>
      </c>
      <c r="DK108" s="234"/>
      <c r="DL108" s="235"/>
      <c r="DM108" s="236"/>
      <c r="DN108" s="236"/>
      <c r="DO108" s="236"/>
      <c r="DP108" s="236"/>
      <c r="DQ108" s="236"/>
      <c r="DR108" s="21"/>
      <c r="DU108" s="69"/>
    </row>
    <row r="109" spans="1:130" s="68" customFormat="1" ht="20" customHeight="1" x14ac:dyDescent="0.2">
      <c r="A109" s="1385" t="s">
        <v>56</v>
      </c>
      <c r="B109" s="1329"/>
      <c r="C109" s="1277"/>
      <c r="D109" s="1386"/>
      <c r="E109" s="237">
        <f t="shared" ref="E109:O109" si="60">+E1</f>
        <v>42401</v>
      </c>
      <c r="F109" s="237">
        <f t="shared" si="60"/>
        <v>42430</v>
      </c>
      <c r="G109" s="237">
        <f t="shared" si="60"/>
        <v>42461</v>
      </c>
      <c r="H109" s="237">
        <f t="shared" si="60"/>
        <v>42491</v>
      </c>
      <c r="I109" s="237">
        <f t="shared" si="60"/>
        <v>42522</v>
      </c>
      <c r="J109" s="237">
        <f t="shared" si="60"/>
        <v>42552</v>
      </c>
      <c r="K109" s="237">
        <f t="shared" si="60"/>
        <v>42583</v>
      </c>
      <c r="L109" s="237">
        <f t="shared" si="60"/>
        <v>42614</v>
      </c>
      <c r="M109" s="237">
        <f t="shared" si="60"/>
        <v>42644</v>
      </c>
      <c r="N109" s="237">
        <f t="shared" si="60"/>
        <v>42675</v>
      </c>
      <c r="O109" s="237">
        <f t="shared" si="60"/>
        <v>42705</v>
      </c>
      <c r="P109" s="238" t="s">
        <v>57</v>
      </c>
      <c r="Q109" s="237">
        <v>42736</v>
      </c>
      <c r="R109" s="237">
        <f t="shared" ref="R109:CC109" si="61">+R1</f>
        <v>42767</v>
      </c>
      <c r="S109" s="237">
        <f t="shared" si="61"/>
        <v>42795</v>
      </c>
      <c r="T109" s="237">
        <f t="shared" si="61"/>
        <v>42826</v>
      </c>
      <c r="U109" s="237">
        <f t="shared" si="61"/>
        <v>42856</v>
      </c>
      <c r="V109" s="237">
        <f t="shared" si="61"/>
        <v>42887</v>
      </c>
      <c r="W109" s="237">
        <f t="shared" si="61"/>
        <v>42917</v>
      </c>
      <c r="X109" s="237">
        <f t="shared" si="61"/>
        <v>42948</v>
      </c>
      <c r="Y109" s="237">
        <f t="shared" si="61"/>
        <v>42979</v>
      </c>
      <c r="Z109" s="237">
        <f t="shared" si="61"/>
        <v>43009</v>
      </c>
      <c r="AA109" s="237">
        <f t="shared" si="61"/>
        <v>43040</v>
      </c>
      <c r="AB109" s="239">
        <f t="shared" si="61"/>
        <v>43070</v>
      </c>
      <c r="AC109" s="240">
        <f t="shared" si="61"/>
        <v>43101</v>
      </c>
      <c r="AD109" s="240">
        <f t="shared" si="61"/>
        <v>43132</v>
      </c>
      <c r="AE109" s="241">
        <f t="shared" si="61"/>
        <v>43160</v>
      </c>
      <c r="AF109" s="241">
        <f t="shared" si="61"/>
        <v>43191</v>
      </c>
      <c r="AG109" s="241">
        <f t="shared" si="61"/>
        <v>43221</v>
      </c>
      <c r="AH109" s="241">
        <f t="shared" si="61"/>
        <v>43252</v>
      </c>
      <c r="AI109" s="241">
        <f t="shared" si="61"/>
        <v>43282</v>
      </c>
      <c r="AJ109" s="241">
        <f t="shared" si="61"/>
        <v>43313</v>
      </c>
      <c r="AK109" s="241">
        <f t="shared" si="61"/>
        <v>43344</v>
      </c>
      <c r="AL109" s="241">
        <f t="shared" si="61"/>
        <v>43374</v>
      </c>
      <c r="AM109" s="241">
        <f t="shared" si="61"/>
        <v>43405</v>
      </c>
      <c r="AN109" s="242">
        <f t="shared" si="61"/>
        <v>43435</v>
      </c>
      <c r="AO109" s="241">
        <f t="shared" si="61"/>
        <v>43466</v>
      </c>
      <c r="AP109" s="241">
        <f t="shared" si="61"/>
        <v>43497</v>
      </c>
      <c r="AQ109" s="241">
        <f t="shared" si="61"/>
        <v>43525</v>
      </c>
      <c r="AR109" s="241">
        <f t="shared" si="61"/>
        <v>43556</v>
      </c>
      <c r="AS109" s="241">
        <f t="shared" si="61"/>
        <v>43586</v>
      </c>
      <c r="AT109" s="241">
        <f t="shared" si="61"/>
        <v>43617</v>
      </c>
      <c r="AU109" s="241">
        <f t="shared" si="61"/>
        <v>43647</v>
      </c>
      <c r="AV109" s="241">
        <f t="shared" si="61"/>
        <v>43678</v>
      </c>
      <c r="AW109" s="241">
        <f t="shared" si="61"/>
        <v>43709</v>
      </c>
      <c r="AX109" s="241">
        <f t="shared" si="61"/>
        <v>43739</v>
      </c>
      <c r="AY109" s="241">
        <f t="shared" si="61"/>
        <v>43770</v>
      </c>
      <c r="AZ109" s="241">
        <f t="shared" si="61"/>
        <v>43800</v>
      </c>
      <c r="BA109" s="241">
        <f t="shared" si="61"/>
        <v>43831</v>
      </c>
      <c r="BB109" s="241">
        <f t="shared" si="61"/>
        <v>43862</v>
      </c>
      <c r="BC109" s="241">
        <f t="shared" si="61"/>
        <v>43891</v>
      </c>
      <c r="BD109" s="241">
        <f t="shared" si="61"/>
        <v>43922</v>
      </c>
      <c r="BE109" s="241">
        <f t="shared" si="61"/>
        <v>43952</v>
      </c>
      <c r="BF109" s="241">
        <f t="shared" si="61"/>
        <v>43983</v>
      </c>
      <c r="BG109" s="241">
        <f t="shared" si="61"/>
        <v>44013</v>
      </c>
      <c r="BH109" s="241">
        <f t="shared" si="61"/>
        <v>44044</v>
      </c>
      <c r="BI109" s="241">
        <f t="shared" si="61"/>
        <v>44075</v>
      </c>
      <c r="BJ109" s="241">
        <f t="shared" si="61"/>
        <v>44105</v>
      </c>
      <c r="BK109" s="241">
        <f t="shared" si="61"/>
        <v>44136</v>
      </c>
      <c r="BL109" s="243">
        <f t="shared" si="61"/>
        <v>44166</v>
      </c>
      <c r="BM109" s="241">
        <f t="shared" si="61"/>
        <v>44197</v>
      </c>
      <c r="BN109" s="241">
        <f t="shared" si="61"/>
        <v>44228</v>
      </c>
      <c r="BO109" s="241">
        <f t="shared" si="61"/>
        <v>44256</v>
      </c>
      <c r="BP109" s="241">
        <f t="shared" si="61"/>
        <v>44287</v>
      </c>
      <c r="BQ109" s="241">
        <f t="shared" si="61"/>
        <v>44317</v>
      </c>
      <c r="BR109" s="241">
        <f t="shared" si="61"/>
        <v>44348</v>
      </c>
      <c r="BS109" s="241">
        <f t="shared" si="61"/>
        <v>44378</v>
      </c>
      <c r="BT109" s="6">
        <f t="shared" si="61"/>
        <v>44409</v>
      </c>
      <c r="BU109" s="6">
        <f t="shared" si="61"/>
        <v>44440</v>
      </c>
      <c r="BV109" s="6">
        <f t="shared" si="61"/>
        <v>44470</v>
      </c>
      <c r="BW109" s="6">
        <f t="shared" si="61"/>
        <v>44501</v>
      </c>
      <c r="BX109" s="6">
        <f t="shared" si="61"/>
        <v>44531</v>
      </c>
      <c r="BY109" s="244">
        <f t="shared" si="61"/>
        <v>44562</v>
      </c>
      <c r="BZ109" s="6">
        <f t="shared" si="61"/>
        <v>44593</v>
      </c>
      <c r="CA109" s="6">
        <f t="shared" si="61"/>
        <v>44621</v>
      </c>
      <c r="CB109" s="6">
        <f t="shared" si="61"/>
        <v>44652</v>
      </c>
      <c r="CC109" s="6">
        <f t="shared" si="61"/>
        <v>44682</v>
      </c>
      <c r="CD109" s="6">
        <f t="shared" ref="CD109:DH109" si="62">+CD1</f>
        <v>44713</v>
      </c>
      <c r="CE109" s="6">
        <f t="shared" si="62"/>
        <v>44743</v>
      </c>
      <c r="CF109" s="6">
        <f t="shared" si="62"/>
        <v>44774</v>
      </c>
      <c r="CG109" s="6">
        <f t="shared" si="62"/>
        <v>44805</v>
      </c>
      <c r="CH109" s="244">
        <f t="shared" si="62"/>
        <v>44835</v>
      </c>
      <c r="CI109" s="6">
        <f t="shared" si="62"/>
        <v>44866</v>
      </c>
      <c r="CJ109" s="6">
        <f t="shared" si="62"/>
        <v>44896</v>
      </c>
      <c r="CK109" s="6">
        <f t="shared" si="62"/>
        <v>44927</v>
      </c>
      <c r="CL109" s="6">
        <f t="shared" si="62"/>
        <v>44958</v>
      </c>
      <c r="CM109" s="6">
        <f t="shared" si="62"/>
        <v>44986</v>
      </c>
      <c r="CN109" s="6">
        <f t="shared" si="62"/>
        <v>45017</v>
      </c>
      <c r="CO109" s="6">
        <f t="shared" si="62"/>
        <v>45047</v>
      </c>
      <c r="CP109" s="6">
        <f t="shared" si="62"/>
        <v>45078</v>
      </c>
      <c r="CQ109" s="6">
        <f t="shared" si="62"/>
        <v>45108</v>
      </c>
      <c r="CR109" s="6">
        <f t="shared" si="62"/>
        <v>45139</v>
      </c>
      <c r="CS109" s="6">
        <f t="shared" si="62"/>
        <v>45170</v>
      </c>
      <c r="CT109" s="1436">
        <f t="shared" si="62"/>
        <v>45200</v>
      </c>
      <c r="CU109" s="1278">
        <f t="shared" si="62"/>
        <v>45231</v>
      </c>
      <c r="CV109" s="1278">
        <f t="shared" si="62"/>
        <v>45261</v>
      </c>
      <c r="CW109" s="1278">
        <f t="shared" si="62"/>
        <v>45292</v>
      </c>
      <c r="CX109" s="1278">
        <f t="shared" si="62"/>
        <v>45323</v>
      </c>
      <c r="CY109" s="1278">
        <f t="shared" si="62"/>
        <v>45352</v>
      </c>
      <c r="CZ109" s="1278">
        <f t="shared" si="62"/>
        <v>45383</v>
      </c>
      <c r="DA109" s="1278">
        <f t="shared" si="62"/>
        <v>45413</v>
      </c>
      <c r="DB109" s="1278">
        <f t="shared" si="62"/>
        <v>45444</v>
      </c>
      <c r="DC109" s="1278">
        <f t="shared" si="62"/>
        <v>45474</v>
      </c>
      <c r="DD109" s="1278">
        <f t="shared" si="62"/>
        <v>45505</v>
      </c>
      <c r="DE109" s="1278">
        <f t="shared" si="62"/>
        <v>45536</v>
      </c>
      <c r="DF109" s="1278">
        <f t="shared" si="62"/>
        <v>45566</v>
      </c>
      <c r="DG109" s="1278">
        <f t="shared" si="62"/>
        <v>45597</v>
      </c>
      <c r="DH109" s="1278">
        <f t="shared" si="62"/>
        <v>45627</v>
      </c>
      <c r="DI109" s="6"/>
      <c r="DJ109" s="16"/>
      <c r="DK109" s="63"/>
      <c r="DL109" s="235" t="s">
        <v>58</v>
      </c>
      <c r="DM109" s="245"/>
      <c r="DN109" s="245"/>
      <c r="DO109" s="245"/>
      <c r="DP109" s="245"/>
      <c r="DQ109" s="245"/>
      <c r="DR109" s="21"/>
      <c r="DU109" s="69"/>
    </row>
    <row r="110" spans="1:130" s="68" customFormat="1" ht="20" customHeight="1" x14ac:dyDescent="0.2">
      <c r="A110" s="1358" t="s">
        <v>59</v>
      </c>
      <c r="B110" s="1329"/>
      <c r="C110" s="1261"/>
      <c r="D110" s="1330"/>
      <c r="E110" s="54">
        <f t="shared" ref="E110:O110" si="63">E4+E5+E6+E7+E8+E11+E13+E21+E9+E10+E25</f>
        <v>7996</v>
      </c>
      <c r="F110" s="54">
        <f t="shared" si="63"/>
        <v>6705</v>
      </c>
      <c r="G110" s="54">
        <f t="shared" si="63"/>
        <v>5820</v>
      </c>
      <c r="H110" s="54">
        <f t="shared" si="63"/>
        <v>9461</v>
      </c>
      <c r="I110" s="54">
        <f t="shared" si="63"/>
        <v>8596</v>
      </c>
      <c r="J110" s="54">
        <f t="shared" si="63"/>
        <v>6098</v>
      </c>
      <c r="K110" s="54">
        <f t="shared" si="63"/>
        <v>9720</v>
      </c>
      <c r="L110" s="54">
        <f t="shared" si="63"/>
        <v>7152</v>
      </c>
      <c r="M110" s="54">
        <f t="shared" si="63"/>
        <v>10434</v>
      </c>
      <c r="N110" s="54">
        <f t="shared" si="63"/>
        <v>5099</v>
      </c>
      <c r="O110" s="54">
        <f t="shared" si="63"/>
        <v>8439</v>
      </c>
      <c r="P110" s="194">
        <f t="shared" ref="P110:P115" si="64">+SUM(D110:O110)</f>
        <v>85520</v>
      </c>
      <c r="Q110" s="246">
        <f t="shared" ref="Q110:AB110" si="65">Q4+Q5+Q6+Q7+Q8+Q11+Q13+Q21+Q9+Q10+Q25</f>
        <v>5426</v>
      </c>
      <c r="R110" s="246">
        <f t="shared" si="65"/>
        <v>8580</v>
      </c>
      <c r="S110" s="246">
        <f t="shared" si="65"/>
        <v>8562</v>
      </c>
      <c r="T110" s="246">
        <f t="shared" si="65"/>
        <v>9447</v>
      </c>
      <c r="U110" s="246">
        <f t="shared" si="65"/>
        <v>7893</v>
      </c>
      <c r="V110" s="246">
        <f t="shared" si="65"/>
        <v>6646</v>
      </c>
      <c r="W110" s="246">
        <f t="shared" si="65"/>
        <v>8261</v>
      </c>
      <c r="X110" s="246">
        <f t="shared" si="65"/>
        <v>8654</v>
      </c>
      <c r="Y110" s="246">
        <f t="shared" si="65"/>
        <v>6908</v>
      </c>
      <c r="Z110" s="246">
        <f t="shared" si="65"/>
        <v>7696</v>
      </c>
      <c r="AA110" s="246">
        <f t="shared" si="65"/>
        <v>7448</v>
      </c>
      <c r="AB110" s="247">
        <f t="shared" si="65"/>
        <v>9225</v>
      </c>
      <c r="AC110" s="248">
        <v>8027</v>
      </c>
      <c r="AD110" s="248">
        <v>4404</v>
      </c>
      <c r="AE110" s="248">
        <v>9299</v>
      </c>
      <c r="AF110" s="248">
        <v>7120</v>
      </c>
      <c r="AG110" s="248">
        <f t="shared" ref="AG110:AN110" si="66">AG4+AG5+AG6+AG7+AG8+AG11+AG13+AG21+AG9+AG10+AG25</f>
        <v>2558</v>
      </c>
      <c r="AH110" s="248">
        <f t="shared" si="66"/>
        <v>7084</v>
      </c>
      <c r="AI110" s="248">
        <f t="shared" si="66"/>
        <v>11554</v>
      </c>
      <c r="AJ110" s="248">
        <f t="shared" si="66"/>
        <v>156</v>
      </c>
      <c r="AK110" s="248">
        <f t="shared" si="66"/>
        <v>2241</v>
      </c>
      <c r="AL110" s="248">
        <f t="shared" si="66"/>
        <v>3944</v>
      </c>
      <c r="AM110" s="248">
        <f t="shared" si="66"/>
        <v>7328</v>
      </c>
      <c r="AN110" s="249">
        <f t="shared" si="66"/>
        <v>1710</v>
      </c>
      <c r="AO110" s="248">
        <f t="shared" ref="AO110:BL110" si="67">SUMIFS(AO4:AO63,$D$4:$D$63,"=N")</f>
        <v>9493</v>
      </c>
      <c r="AP110" s="248">
        <f t="shared" si="67"/>
        <v>9143</v>
      </c>
      <c r="AQ110" s="248">
        <f t="shared" si="67"/>
        <v>8913</v>
      </c>
      <c r="AR110" s="248">
        <f t="shared" si="67"/>
        <v>5808</v>
      </c>
      <c r="AS110" s="248">
        <f t="shared" si="67"/>
        <v>6571</v>
      </c>
      <c r="AT110" s="248">
        <f t="shared" si="67"/>
        <v>3698</v>
      </c>
      <c r="AU110" s="248">
        <f t="shared" si="67"/>
        <v>8464</v>
      </c>
      <c r="AV110" s="248">
        <f t="shared" si="67"/>
        <v>8533</v>
      </c>
      <c r="AW110" s="248">
        <f t="shared" si="67"/>
        <v>5638</v>
      </c>
      <c r="AX110" s="248">
        <f t="shared" si="67"/>
        <v>8077</v>
      </c>
      <c r="AY110" s="248">
        <f t="shared" si="67"/>
        <v>8711</v>
      </c>
      <c r="AZ110" s="248">
        <f t="shared" si="67"/>
        <v>7817</v>
      </c>
      <c r="BA110" s="248">
        <f t="shared" si="67"/>
        <v>8852</v>
      </c>
      <c r="BB110" s="248">
        <f t="shared" si="67"/>
        <v>6420</v>
      </c>
      <c r="BC110" s="248">
        <f t="shared" si="67"/>
        <v>7124</v>
      </c>
      <c r="BD110" s="248">
        <f t="shared" si="67"/>
        <v>7261</v>
      </c>
      <c r="BE110" s="248">
        <f t="shared" si="67"/>
        <v>8633</v>
      </c>
      <c r="BF110" s="248">
        <f t="shared" si="67"/>
        <v>4789</v>
      </c>
      <c r="BG110" s="248">
        <f t="shared" si="67"/>
        <v>1433</v>
      </c>
      <c r="BH110" s="248">
        <f t="shared" si="67"/>
        <v>7511</v>
      </c>
      <c r="BI110" s="248">
        <f t="shared" si="67"/>
        <v>10826</v>
      </c>
      <c r="BJ110" s="248">
        <f t="shared" si="67"/>
        <v>2980</v>
      </c>
      <c r="BK110" s="248">
        <f t="shared" si="67"/>
        <v>2825</v>
      </c>
      <c r="BL110" s="250">
        <f t="shared" si="67"/>
        <v>8380</v>
      </c>
      <c r="BM110" s="248">
        <f t="shared" ref="BM110:DH110" si="68">SUMIFS(BM4:BM63,$D$4:$D$63,"=H")</f>
        <v>8150</v>
      </c>
      <c r="BN110" s="248">
        <f t="shared" si="68"/>
        <v>4309</v>
      </c>
      <c r="BO110" s="248">
        <f t="shared" si="68"/>
        <v>5049</v>
      </c>
      <c r="BP110" s="248">
        <f t="shared" si="68"/>
        <v>8962</v>
      </c>
      <c r="BQ110" s="248">
        <f t="shared" si="68"/>
        <v>8565</v>
      </c>
      <c r="BR110" s="248">
        <f t="shared" si="68"/>
        <v>9498</v>
      </c>
      <c r="BS110" s="248">
        <f t="shared" si="68"/>
        <v>505</v>
      </c>
      <c r="BT110" s="251">
        <f t="shared" si="68"/>
        <v>0</v>
      </c>
      <c r="BU110" s="251">
        <f t="shared" si="68"/>
        <v>0</v>
      </c>
      <c r="BV110" s="251">
        <f t="shared" si="68"/>
        <v>0</v>
      </c>
      <c r="BW110" s="251">
        <f t="shared" si="68"/>
        <v>0</v>
      </c>
      <c r="BX110" s="251">
        <f t="shared" si="68"/>
        <v>0</v>
      </c>
      <c r="BY110" s="252">
        <f t="shared" si="68"/>
        <v>0</v>
      </c>
      <c r="BZ110" s="251">
        <f t="shared" si="68"/>
        <v>0</v>
      </c>
      <c r="CA110" s="251">
        <f t="shared" si="68"/>
        <v>0</v>
      </c>
      <c r="CB110" s="251">
        <f t="shared" si="68"/>
        <v>0</v>
      </c>
      <c r="CC110" s="251">
        <f t="shared" si="68"/>
        <v>0</v>
      </c>
      <c r="CD110" s="251">
        <f t="shared" si="68"/>
        <v>0</v>
      </c>
      <c r="CE110" s="251">
        <f t="shared" si="68"/>
        <v>0</v>
      </c>
      <c r="CF110" s="251">
        <f t="shared" si="68"/>
        <v>0</v>
      </c>
      <c r="CG110" s="251">
        <f t="shared" si="68"/>
        <v>0</v>
      </c>
      <c r="CH110" s="252">
        <f t="shared" si="68"/>
        <v>0</v>
      </c>
      <c r="CI110" s="251">
        <f t="shared" si="68"/>
        <v>0</v>
      </c>
      <c r="CJ110" s="251">
        <f t="shared" si="68"/>
        <v>0</v>
      </c>
      <c r="CK110" s="251">
        <f t="shared" si="68"/>
        <v>0</v>
      </c>
      <c r="CL110" s="251">
        <f t="shared" si="68"/>
        <v>0</v>
      </c>
      <c r="CM110" s="251">
        <f t="shared" si="68"/>
        <v>6089</v>
      </c>
      <c r="CN110" s="251">
        <f t="shared" si="68"/>
        <v>8179</v>
      </c>
      <c r="CO110" s="251">
        <f t="shared" si="68"/>
        <v>8759</v>
      </c>
      <c r="CP110" s="251">
        <f t="shared" si="68"/>
        <v>6337</v>
      </c>
      <c r="CQ110" s="251">
        <f t="shared" si="68"/>
        <v>7921</v>
      </c>
      <c r="CR110" s="251">
        <f t="shared" si="68"/>
        <v>7740</v>
      </c>
      <c r="CS110" s="251">
        <f t="shared" si="68"/>
        <v>7813</v>
      </c>
      <c r="CT110" s="1280">
        <f t="shared" si="68"/>
        <v>7901</v>
      </c>
      <c r="CU110" s="1279">
        <f t="shared" si="68"/>
        <v>7462</v>
      </c>
      <c r="CV110" s="1279">
        <f t="shared" si="68"/>
        <v>7750</v>
      </c>
      <c r="CW110" s="1279">
        <f t="shared" si="68"/>
        <v>8498</v>
      </c>
      <c r="CX110" s="1279">
        <f t="shared" si="68"/>
        <v>7254</v>
      </c>
      <c r="CY110" s="1279">
        <f t="shared" si="68"/>
        <v>7800</v>
      </c>
      <c r="CZ110" s="1279">
        <f t="shared" si="68"/>
        <v>7650</v>
      </c>
      <c r="DA110" s="1279">
        <f t="shared" si="68"/>
        <v>7850</v>
      </c>
      <c r="DB110" s="1279">
        <f t="shared" si="68"/>
        <v>7462</v>
      </c>
      <c r="DC110" s="1279">
        <f t="shared" si="68"/>
        <v>7800</v>
      </c>
      <c r="DD110" s="1279">
        <f t="shared" si="68"/>
        <v>7839</v>
      </c>
      <c r="DE110" s="1279">
        <f t="shared" si="68"/>
        <v>7561</v>
      </c>
      <c r="DF110" s="1280">
        <f t="shared" si="68"/>
        <v>7774</v>
      </c>
      <c r="DG110" s="1279">
        <f t="shared" si="68"/>
        <v>7600</v>
      </c>
      <c r="DH110" s="1279">
        <f t="shared" si="68"/>
        <v>7761</v>
      </c>
      <c r="DI110" s="251"/>
      <c r="DJ110" s="253">
        <f t="shared" ref="DJ110:DJ142" si="69">SUM(BM110:BO110)</f>
        <v>17508</v>
      </c>
      <c r="DK110" s="63" t="s">
        <v>51</v>
      </c>
      <c r="DL110" s="64">
        <f t="shared" ref="DL110:DL115" si="70">SUM(Q110:AB110)</f>
        <v>94746</v>
      </c>
      <c r="DM110" s="202">
        <f t="shared" ref="DM110:DM115" si="71">SUM(AC110:AN110)</f>
        <v>65425</v>
      </c>
      <c r="DN110" s="202">
        <f t="shared" ref="DN110:DN115" si="72">SUM(AO110:AZ110)</f>
        <v>90866</v>
      </c>
      <c r="DO110" s="202">
        <f t="shared" ref="DO110:DO115" si="73">SUM(BA110:BL110)</f>
        <v>77034</v>
      </c>
      <c r="DP110" s="202">
        <f t="shared" ref="DP110:DP115" si="74">SUM(BM110:BX110)</f>
        <v>45038</v>
      </c>
      <c r="DQ110" s="202">
        <f t="shared" ref="DQ110:DQ115" si="75">SUM(CH110:CV110)</f>
        <v>75951</v>
      </c>
      <c r="DR110" s="21"/>
      <c r="DU110" s="69"/>
    </row>
    <row r="111" spans="1:130" s="68" customFormat="1" ht="20" customHeight="1" x14ac:dyDescent="0.2">
      <c r="A111" s="1358" t="s">
        <v>60</v>
      </c>
      <c r="B111" s="1329"/>
      <c r="C111" s="1261"/>
      <c r="D111" s="1330"/>
      <c r="E111" s="54">
        <f t="shared" ref="E111:O111" si="76">+E64-E110-E112</f>
        <v>427</v>
      </c>
      <c r="F111" s="54">
        <f t="shared" si="76"/>
        <v>1674</v>
      </c>
      <c r="G111" s="54">
        <f t="shared" si="76"/>
        <v>1393</v>
      </c>
      <c r="H111" s="54">
        <f t="shared" si="76"/>
        <v>2978</v>
      </c>
      <c r="I111" s="54">
        <f t="shared" si="76"/>
        <v>1434</v>
      </c>
      <c r="J111" s="54">
        <f t="shared" si="76"/>
        <v>1169</v>
      </c>
      <c r="K111" s="54">
        <f t="shared" si="76"/>
        <v>1911</v>
      </c>
      <c r="L111" s="54">
        <f t="shared" si="76"/>
        <v>2236</v>
      </c>
      <c r="M111" s="54">
        <f t="shared" si="76"/>
        <v>3990</v>
      </c>
      <c r="N111" s="54">
        <f t="shared" si="76"/>
        <v>2622</v>
      </c>
      <c r="O111" s="54">
        <f t="shared" si="76"/>
        <v>4006</v>
      </c>
      <c r="P111" s="194">
        <f t="shared" si="64"/>
        <v>23840</v>
      </c>
      <c r="Q111" s="246">
        <f t="shared" ref="Q111:AB111" si="77">+Q64-Q110-Q112</f>
        <v>516</v>
      </c>
      <c r="R111" s="246">
        <f t="shared" si="77"/>
        <v>3453</v>
      </c>
      <c r="S111" s="246">
        <f t="shared" si="77"/>
        <v>5008</v>
      </c>
      <c r="T111" s="246">
        <f t="shared" si="77"/>
        <v>357</v>
      </c>
      <c r="U111" s="246">
        <f t="shared" si="77"/>
        <v>965</v>
      </c>
      <c r="V111" s="246">
        <f t="shared" si="77"/>
        <v>3266</v>
      </c>
      <c r="W111" s="246">
        <f t="shared" si="77"/>
        <v>973</v>
      </c>
      <c r="X111" s="246">
        <f t="shared" si="77"/>
        <v>1423</v>
      </c>
      <c r="Y111" s="246">
        <f t="shared" si="77"/>
        <v>2527</v>
      </c>
      <c r="Z111" s="246">
        <f t="shared" si="77"/>
        <v>3314</v>
      </c>
      <c r="AA111" s="246">
        <f t="shared" si="77"/>
        <v>2879</v>
      </c>
      <c r="AB111" s="247">
        <f t="shared" si="77"/>
        <v>4141</v>
      </c>
      <c r="AC111" s="248">
        <v>3849</v>
      </c>
      <c r="AD111" s="248">
        <v>2195</v>
      </c>
      <c r="AE111" s="248">
        <v>4641</v>
      </c>
      <c r="AF111" s="248">
        <v>2664</v>
      </c>
      <c r="AG111" s="248">
        <f t="shared" ref="AG111:AN111" si="78">+AG64-AG110-AG112</f>
        <v>8672</v>
      </c>
      <c r="AH111" s="248">
        <f t="shared" si="78"/>
        <v>4182</v>
      </c>
      <c r="AI111" s="248">
        <f t="shared" si="78"/>
        <v>421</v>
      </c>
      <c r="AJ111" s="248">
        <f t="shared" si="78"/>
        <v>0</v>
      </c>
      <c r="AK111" s="248">
        <f t="shared" si="78"/>
        <v>5053</v>
      </c>
      <c r="AL111" s="248">
        <f t="shared" si="78"/>
        <v>7713</v>
      </c>
      <c r="AM111" s="248">
        <f t="shared" si="78"/>
        <v>1672</v>
      </c>
      <c r="AN111" s="249">
        <f t="shared" si="78"/>
        <v>6568</v>
      </c>
      <c r="AO111" s="248">
        <f t="shared" ref="AO111:BL111" si="79">SUMIFS(AO4:AO63,$D$4:$D$63,"=2")</f>
        <v>0</v>
      </c>
      <c r="AP111" s="248">
        <f t="shared" si="79"/>
        <v>0</v>
      </c>
      <c r="AQ111" s="248">
        <f t="shared" si="79"/>
        <v>0</v>
      </c>
      <c r="AR111" s="248">
        <f t="shared" si="79"/>
        <v>0</v>
      </c>
      <c r="AS111" s="248">
        <f t="shared" si="79"/>
        <v>0</v>
      </c>
      <c r="AT111" s="248">
        <f t="shared" si="79"/>
        <v>0</v>
      </c>
      <c r="AU111" s="248">
        <f t="shared" si="79"/>
        <v>0</v>
      </c>
      <c r="AV111" s="248">
        <f t="shared" si="79"/>
        <v>0</v>
      </c>
      <c r="AW111" s="248">
        <f t="shared" si="79"/>
        <v>0</v>
      </c>
      <c r="AX111" s="248">
        <f t="shared" si="79"/>
        <v>0</v>
      </c>
      <c r="AY111" s="248">
        <f t="shared" si="79"/>
        <v>0</v>
      </c>
      <c r="AZ111" s="248">
        <f t="shared" si="79"/>
        <v>0</v>
      </c>
      <c r="BA111" s="248">
        <f t="shared" si="79"/>
        <v>0</v>
      </c>
      <c r="BB111" s="248">
        <f t="shared" si="79"/>
        <v>0</v>
      </c>
      <c r="BC111" s="248">
        <f t="shared" si="79"/>
        <v>0</v>
      </c>
      <c r="BD111" s="248">
        <f t="shared" si="79"/>
        <v>0</v>
      </c>
      <c r="BE111" s="248">
        <f t="shared" si="79"/>
        <v>0</v>
      </c>
      <c r="BF111" s="248">
        <f t="shared" si="79"/>
        <v>0</v>
      </c>
      <c r="BG111" s="248">
        <f t="shared" si="79"/>
        <v>0</v>
      </c>
      <c r="BH111" s="248">
        <f t="shared" si="79"/>
        <v>0</v>
      </c>
      <c r="BI111" s="248">
        <f t="shared" si="79"/>
        <v>0</v>
      </c>
      <c r="BJ111" s="248">
        <f t="shared" si="79"/>
        <v>0</v>
      </c>
      <c r="BK111" s="248">
        <f t="shared" si="79"/>
        <v>0</v>
      </c>
      <c r="BL111" s="250">
        <f t="shared" si="79"/>
        <v>0</v>
      </c>
      <c r="BM111" s="248">
        <f t="shared" ref="BM111:DH111" si="80">SUMIFS(BM4:BM63,$D$4:$D$63,"=N")</f>
        <v>4522</v>
      </c>
      <c r="BN111" s="248">
        <f t="shared" si="80"/>
        <v>5872</v>
      </c>
      <c r="BO111" s="248">
        <f t="shared" si="80"/>
        <v>7211</v>
      </c>
      <c r="BP111" s="248">
        <f t="shared" si="80"/>
        <v>3759</v>
      </c>
      <c r="BQ111" s="248">
        <f t="shared" si="80"/>
        <v>2275</v>
      </c>
      <c r="BR111" s="248">
        <f t="shared" si="80"/>
        <v>2805</v>
      </c>
      <c r="BS111" s="248">
        <f t="shared" si="80"/>
        <v>4900</v>
      </c>
      <c r="BT111" s="251">
        <f t="shared" si="80"/>
        <v>0</v>
      </c>
      <c r="BU111" s="251">
        <f t="shared" si="80"/>
        <v>0</v>
      </c>
      <c r="BV111" s="251">
        <f t="shared" si="80"/>
        <v>0</v>
      </c>
      <c r="BW111" s="251">
        <f t="shared" si="80"/>
        <v>0</v>
      </c>
      <c r="BX111" s="251">
        <f t="shared" si="80"/>
        <v>0</v>
      </c>
      <c r="BY111" s="252">
        <f t="shared" si="80"/>
        <v>0</v>
      </c>
      <c r="BZ111" s="251">
        <f t="shared" si="80"/>
        <v>0</v>
      </c>
      <c r="CA111" s="251">
        <f t="shared" si="80"/>
        <v>0</v>
      </c>
      <c r="CB111" s="251">
        <f t="shared" si="80"/>
        <v>0</v>
      </c>
      <c r="CC111" s="251">
        <f t="shared" si="80"/>
        <v>0</v>
      </c>
      <c r="CD111" s="251">
        <f t="shared" si="80"/>
        <v>0</v>
      </c>
      <c r="CE111" s="251">
        <f t="shared" si="80"/>
        <v>0</v>
      </c>
      <c r="CF111" s="251">
        <f t="shared" si="80"/>
        <v>0</v>
      </c>
      <c r="CG111" s="251">
        <f t="shared" si="80"/>
        <v>0</v>
      </c>
      <c r="CH111" s="252">
        <f t="shared" si="80"/>
        <v>0</v>
      </c>
      <c r="CI111" s="251">
        <f t="shared" si="80"/>
        <v>0</v>
      </c>
      <c r="CJ111" s="251">
        <f t="shared" si="80"/>
        <v>0</v>
      </c>
      <c r="CK111" s="251">
        <f t="shared" si="80"/>
        <v>0</v>
      </c>
      <c r="CL111" s="251">
        <f t="shared" si="80"/>
        <v>0</v>
      </c>
      <c r="CM111" s="251">
        <f t="shared" si="80"/>
        <v>2595</v>
      </c>
      <c r="CN111" s="251">
        <f t="shared" si="80"/>
        <v>2287</v>
      </c>
      <c r="CO111" s="251">
        <f t="shared" si="80"/>
        <v>2568</v>
      </c>
      <c r="CP111" s="251">
        <f t="shared" si="80"/>
        <v>2815</v>
      </c>
      <c r="CQ111" s="251">
        <f t="shared" si="80"/>
        <v>4014</v>
      </c>
      <c r="CR111" s="251">
        <f t="shared" si="80"/>
        <v>3865</v>
      </c>
      <c r="CS111" s="251">
        <f t="shared" si="80"/>
        <v>3440</v>
      </c>
      <c r="CT111" s="1280">
        <f t="shared" si="80"/>
        <v>3296</v>
      </c>
      <c r="CU111" s="1279">
        <f t="shared" si="80"/>
        <v>3340</v>
      </c>
      <c r="CV111" s="1279">
        <f t="shared" si="80"/>
        <v>3447</v>
      </c>
      <c r="CW111" s="1279">
        <f t="shared" si="80"/>
        <v>3191</v>
      </c>
      <c r="CX111" s="1279">
        <f t="shared" si="80"/>
        <v>3680</v>
      </c>
      <c r="CY111" s="1279">
        <f t="shared" si="80"/>
        <v>3889</v>
      </c>
      <c r="CZ111" s="1279">
        <f t="shared" si="80"/>
        <v>3661</v>
      </c>
      <c r="DA111" s="1279">
        <f t="shared" si="80"/>
        <v>3839</v>
      </c>
      <c r="DB111" s="1279">
        <f t="shared" si="80"/>
        <v>3849</v>
      </c>
      <c r="DC111" s="1279">
        <f t="shared" si="80"/>
        <v>3889</v>
      </c>
      <c r="DD111" s="1279">
        <f t="shared" si="80"/>
        <v>3850</v>
      </c>
      <c r="DE111" s="1279">
        <f t="shared" si="80"/>
        <v>3750</v>
      </c>
      <c r="DF111" s="1280">
        <f t="shared" si="80"/>
        <v>3915</v>
      </c>
      <c r="DG111" s="1279">
        <f t="shared" si="80"/>
        <v>3711</v>
      </c>
      <c r="DH111" s="1279">
        <f t="shared" si="80"/>
        <v>3928</v>
      </c>
      <c r="DI111" s="251"/>
      <c r="DJ111" s="253">
        <f t="shared" si="69"/>
        <v>17605</v>
      </c>
      <c r="DK111" s="63" t="s">
        <v>51</v>
      </c>
      <c r="DL111" s="64">
        <f t="shared" si="70"/>
        <v>28822</v>
      </c>
      <c r="DM111" s="202">
        <f t="shared" si="71"/>
        <v>47630</v>
      </c>
      <c r="DN111" s="202">
        <f t="shared" si="72"/>
        <v>0</v>
      </c>
      <c r="DO111" s="202">
        <f t="shared" si="73"/>
        <v>0</v>
      </c>
      <c r="DP111" s="202">
        <f t="shared" si="74"/>
        <v>31344</v>
      </c>
      <c r="DQ111" s="202">
        <f t="shared" si="75"/>
        <v>31667</v>
      </c>
      <c r="DR111" s="21"/>
      <c r="DU111" s="69"/>
    </row>
    <row r="112" spans="1:130" s="68" customFormat="1" ht="20" customHeight="1" x14ac:dyDescent="0.2">
      <c r="A112" s="1358" t="s">
        <v>61</v>
      </c>
      <c r="B112" s="1329"/>
      <c r="C112" s="1261"/>
      <c r="D112" s="1330"/>
      <c r="E112" s="54">
        <f t="shared" ref="E112:O112" si="81">+E15+E17+E19+E20+E33+E34</f>
        <v>1741</v>
      </c>
      <c r="F112" s="54">
        <f t="shared" si="81"/>
        <v>2156</v>
      </c>
      <c r="G112" s="54">
        <f t="shared" si="81"/>
        <v>1443</v>
      </c>
      <c r="H112" s="54">
        <f t="shared" si="81"/>
        <v>531</v>
      </c>
      <c r="I112" s="54">
        <f t="shared" si="81"/>
        <v>478</v>
      </c>
      <c r="J112" s="54">
        <f t="shared" si="81"/>
        <v>175</v>
      </c>
      <c r="K112" s="54">
        <f t="shared" si="81"/>
        <v>356</v>
      </c>
      <c r="L112" s="54">
        <f t="shared" si="81"/>
        <v>391</v>
      </c>
      <c r="M112" s="54">
        <f t="shared" si="81"/>
        <v>488</v>
      </c>
      <c r="N112" s="54">
        <f t="shared" si="81"/>
        <v>613</v>
      </c>
      <c r="O112" s="54">
        <f t="shared" si="81"/>
        <v>1462</v>
      </c>
      <c r="P112" s="194">
        <f t="shared" si="64"/>
        <v>9834</v>
      </c>
      <c r="Q112" s="246">
        <f t="shared" ref="Q112:AB112" si="82">+Q15+Q17+Q19+Q20+Q33+Q34</f>
        <v>90</v>
      </c>
      <c r="R112" s="246">
        <f t="shared" si="82"/>
        <v>487</v>
      </c>
      <c r="S112" s="246">
        <f t="shared" si="82"/>
        <v>5</v>
      </c>
      <c r="T112" s="246">
        <f t="shared" si="82"/>
        <v>719</v>
      </c>
      <c r="U112" s="246">
        <f t="shared" si="82"/>
        <v>264</v>
      </c>
      <c r="V112" s="246">
        <f t="shared" si="82"/>
        <v>437</v>
      </c>
      <c r="W112" s="246">
        <f t="shared" si="82"/>
        <v>1070</v>
      </c>
      <c r="X112" s="246">
        <f t="shared" si="82"/>
        <v>684</v>
      </c>
      <c r="Y112" s="246">
        <f t="shared" si="82"/>
        <v>236</v>
      </c>
      <c r="Z112" s="246">
        <f t="shared" si="82"/>
        <v>1103</v>
      </c>
      <c r="AA112" s="246">
        <f t="shared" si="82"/>
        <v>891</v>
      </c>
      <c r="AB112" s="247">
        <f t="shared" si="82"/>
        <v>1006</v>
      </c>
      <c r="AC112" s="248">
        <v>0</v>
      </c>
      <c r="AD112" s="248">
        <v>570</v>
      </c>
      <c r="AE112" s="248">
        <v>0</v>
      </c>
      <c r="AF112" s="248">
        <v>197</v>
      </c>
      <c r="AG112" s="248">
        <f t="shared" ref="AG112:AN112" si="83">+AG15+AG17+AG19+AG20+AG33+AG34</f>
        <v>0</v>
      </c>
      <c r="AH112" s="248">
        <f t="shared" si="83"/>
        <v>0</v>
      </c>
      <c r="AI112" s="248">
        <f t="shared" si="83"/>
        <v>0</v>
      </c>
      <c r="AJ112" s="248">
        <f t="shared" si="83"/>
        <v>0</v>
      </c>
      <c r="AK112" s="248">
        <f t="shared" si="83"/>
        <v>0</v>
      </c>
      <c r="AL112" s="248">
        <f t="shared" si="83"/>
        <v>830</v>
      </c>
      <c r="AM112" s="248">
        <f t="shared" si="83"/>
        <v>2173</v>
      </c>
      <c r="AN112" s="249">
        <f t="shared" si="83"/>
        <v>3444</v>
      </c>
      <c r="AO112" s="248">
        <f t="shared" ref="AO112:BL112" si="84">SUMIFS(AO4:AO63,$D$4:$D$63,"=3")</f>
        <v>0</v>
      </c>
      <c r="AP112" s="248">
        <f t="shared" si="84"/>
        <v>0</v>
      </c>
      <c r="AQ112" s="248">
        <f t="shared" si="84"/>
        <v>0</v>
      </c>
      <c r="AR112" s="248">
        <f t="shared" si="84"/>
        <v>0</v>
      </c>
      <c r="AS112" s="248">
        <f t="shared" si="84"/>
        <v>0</v>
      </c>
      <c r="AT112" s="248">
        <f t="shared" si="84"/>
        <v>0</v>
      </c>
      <c r="AU112" s="248">
        <f t="shared" si="84"/>
        <v>0</v>
      </c>
      <c r="AV112" s="248">
        <f t="shared" si="84"/>
        <v>0</v>
      </c>
      <c r="AW112" s="248">
        <f t="shared" si="84"/>
        <v>0</v>
      </c>
      <c r="AX112" s="248">
        <f t="shared" si="84"/>
        <v>0</v>
      </c>
      <c r="AY112" s="248">
        <f t="shared" si="84"/>
        <v>0</v>
      </c>
      <c r="AZ112" s="248">
        <f t="shared" si="84"/>
        <v>0</v>
      </c>
      <c r="BA112" s="248">
        <f t="shared" si="84"/>
        <v>0</v>
      </c>
      <c r="BB112" s="248">
        <f t="shared" si="84"/>
        <v>0</v>
      </c>
      <c r="BC112" s="248">
        <f t="shared" si="84"/>
        <v>0</v>
      </c>
      <c r="BD112" s="248">
        <f t="shared" si="84"/>
        <v>0</v>
      </c>
      <c r="BE112" s="248">
        <f t="shared" si="84"/>
        <v>0</v>
      </c>
      <c r="BF112" s="248">
        <f t="shared" si="84"/>
        <v>0</v>
      </c>
      <c r="BG112" s="248">
        <f t="shared" si="84"/>
        <v>0</v>
      </c>
      <c r="BH112" s="248">
        <f t="shared" si="84"/>
        <v>0</v>
      </c>
      <c r="BI112" s="248">
        <f t="shared" si="84"/>
        <v>0</v>
      </c>
      <c r="BJ112" s="248">
        <f t="shared" si="84"/>
        <v>0</v>
      </c>
      <c r="BK112" s="248">
        <f t="shared" si="84"/>
        <v>0</v>
      </c>
      <c r="BL112" s="250">
        <f t="shared" si="84"/>
        <v>0</v>
      </c>
      <c r="BM112" s="248">
        <f t="shared" ref="BM112:DH112" si="85">SUMIFS(BM4:BM63,$D$4:$D$63,"=PK")</f>
        <v>711</v>
      </c>
      <c r="BN112" s="248">
        <f t="shared" si="85"/>
        <v>671</v>
      </c>
      <c r="BO112" s="248">
        <f t="shared" si="85"/>
        <v>535</v>
      </c>
      <c r="BP112" s="248">
        <f t="shared" si="85"/>
        <v>775</v>
      </c>
      <c r="BQ112" s="248">
        <f t="shared" si="85"/>
        <v>721</v>
      </c>
      <c r="BR112" s="248">
        <f t="shared" si="85"/>
        <v>783</v>
      </c>
      <c r="BS112" s="248">
        <f t="shared" si="85"/>
        <v>372</v>
      </c>
      <c r="BT112" s="251">
        <f t="shared" si="85"/>
        <v>0</v>
      </c>
      <c r="BU112" s="251">
        <f t="shared" si="85"/>
        <v>0</v>
      </c>
      <c r="BV112" s="251">
        <f t="shared" si="85"/>
        <v>0</v>
      </c>
      <c r="BW112" s="251">
        <f t="shared" si="85"/>
        <v>0</v>
      </c>
      <c r="BX112" s="251">
        <f t="shared" si="85"/>
        <v>0</v>
      </c>
      <c r="BY112" s="252">
        <f t="shared" si="85"/>
        <v>0</v>
      </c>
      <c r="BZ112" s="251">
        <f t="shared" si="85"/>
        <v>0</v>
      </c>
      <c r="CA112" s="251">
        <f t="shared" si="85"/>
        <v>0</v>
      </c>
      <c r="CB112" s="251">
        <f t="shared" si="85"/>
        <v>0</v>
      </c>
      <c r="CC112" s="251">
        <f t="shared" si="85"/>
        <v>0</v>
      </c>
      <c r="CD112" s="251">
        <f t="shared" si="85"/>
        <v>0</v>
      </c>
      <c r="CE112" s="251">
        <f t="shared" si="85"/>
        <v>0</v>
      </c>
      <c r="CF112" s="251">
        <f t="shared" si="85"/>
        <v>0</v>
      </c>
      <c r="CG112" s="251">
        <f t="shared" si="85"/>
        <v>0</v>
      </c>
      <c r="CH112" s="252">
        <f t="shared" si="85"/>
        <v>0</v>
      </c>
      <c r="CI112" s="251">
        <f t="shared" si="85"/>
        <v>0</v>
      </c>
      <c r="CJ112" s="251">
        <f t="shared" si="85"/>
        <v>0</v>
      </c>
      <c r="CK112" s="251">
        <f t="shared" si="85"/>
        <v>0</v>
      </c>
      <c r="CL112" s="251">
        <f t="shared" si="85"/>
        <v>0</v>
      </c>
      <c r="CM112" s="251">
        <f t="shared" si="85"/>
        <v>0</v>
      </c>
      <c r="CN112" s="251">
        <f t="shared" si="85"/>
        <v>21</v>
      </c>
      <c r="CO112" s="251">
        <f t="shared" si="85"/>
        <v>0</v>
      </c>
      <c r="CP112" s="251">
        <f t="shared" si="85"/>
        <v>0</v>
      </c>
      <c r="CQ112" s="251">
        <f t="shared" si="85"/>
        <v>0</v>
      </c>
      <c r="CR112" s="251">
        <f t="shared" si="85"/>
        <v>0</v>
      </c>
      <c r="CS112" s="251">
        <f t="shared" si="85"/>
        <v>0</v>
      </c>
      <c r="CT112" s="1280">
        <f t="shared" si="85"/>
        <v>0</v>
      </c>
      <c r="CU112" s="1279">
        <f t="shared" si="85"/>
        <v>0</v>
      </c>
      <c r="CV112" s="1279">
        <f t="shared" si="85"/>
        <v>0</v>
      </c>
      <c r="CW112" s="1279">
        <f t="shared" si="85"/>
        <v>0</v>
      </c>
      <c r="CX112" s="1279">
        <f t="shared" si="85"/>
        <v>0</v>
      </c>
      <c r="CY112" s="1279">
        <f t="shared" si="85"/>
        <v>0</v>
      </c>
      <c r="CZ112" s="1279">
        <f t="shared" si="85"/>
        <v>0</v>
      </c>
      <c r="DA112" s="1279">
        <f t="shared" si="85"/>
        <v>0</v>
      </c>
      <c r="DB112" s="1279">
        <f t="shared" si="85"/>
        <v>0</v>
      </c>
      <c r="DC112" s="1279">
        <f t="shared" si="85"/>
        <v>0</v>
      </c>
      <c r="DD112" s="1279">
        <f t="shared" si="85"/>
        <v>0</v>
      </c>
      <c r="DE112" s="1279">
        <f t="shared" si="85"/>
        <v>0</v>
      </c>
      <c r="DF112" s="1280">
        <f t="shared" si="85"/>
        <v>0</v>
      </c>
      <c r="DG112" s="1279">
        <f t="shared" si="85"/>
        <v>0</v>
      </c>
      <c r="DH112" s="1279">
        <f t="shared" si="85"/>
        <v>0</v>
      </c>
      <c r="DI112" s="251"/>
      <c r="DJ112" s="253">
        <f t="shared" si="69"/>
        <v>1917</v>
      </c>
      <c r="DK112" s="63" t="s">
        <v>51</v>
      </c>
      <c r="DL112" s="64">
        <f t="shared" si="70"/>
        <v>6992</v>
      </c>
      <c r="DM112" s="202">
        <f t="shared" si="71"/>
        <v>7214</v>
      </c>
      <c r="DN112" s="202">
        <f t="shared" si="72"/>
        <v>0</v>
      </c>
      <c r="DO112" s="202">
        <f t="shared" si="73"/>
        <v>0</v>
      </c>
      <c r="DP112" s="202">
        <f t="shared" si="74"/>
        <v>4568</v>
      </c>
      <c r="DQ112" s="202">
        <f t="shared" si="75"/>
        <v>21</v>
      </c>
      <c r="DR112" s="21"/>
      <c r="DU112" s="69"/>
    </row>
    <row r="113" spans="1:125" s="68" customFormat="1" ht="20" customHeight="1" x14ac:dyDescent="0.2">
      <c r="A113" s="1358" t="s">
        <v>62</v>
      </c>
      <c r="B113" s="1329"/>
      <c r="C113" s="1261"/>
      <c r="D113" s="1330"/>
      <c r="E113" s="54">
        <f t="shared" ref="E113:O113" si="86">+E68+E69</f>
        <v>3096</v>
      </c>
      <c r="F113" s="54">
        <f t="shared" si="86"/>
        <v>2673</v>
      </c>
      <c r="G113" s="54">
        <f t="shared" si="86"/>
        <v>2549</v>
      </c>
      <c r="H113" s="54">
        <f t="shared" si="86"/>
        <v>5119</v>
      </c>
      <c r="I113" s="54">
        <f t="shared" si="86"/>
        <v>3509</v>
      </c>
      <c r="J113" s="54">
        <f t="shared" si="86"/>
        <v>1102</v>
      </c>
      <c r="K113" s="54">
        <f t="shared" si="86"/>
        <v>2044</v>
      </c>
      <c r="L113" s="54">
        <f t="shared" si="86"/>
        <v>2180</v>
      </c>
      <c r="M113" s="54">
        <f t="shared" si="86"/>
        <v>2663</v>
      </c>
      <c r="N113" s="54">
        <f t="shared" si="86"/>
        <v>1778.999</v>
      </c>
      <c r="O113" s="54">
        <f t="shared" si="86"/>
        <v>2981</v>
      </c>
      <c r="P113" s="194">
        <f t="shared" si="64"/>
        <v>29694.999</v>
      </c>
      <c r="Q113" s="246">
        <f t="shared" ref="Q113:AB113" si="87">+Q68+Q69</f>
        <v>1125</v>
      </c>
      <c r="R113" s="246">
        <f t="shared" si="87"/>
        <v>3285</v>
      </c>
      <c r="S113" s="246">
        <f t="shared" si="87"/>
        <v>3110</v>
      </c>
      <c r="T113" s="246">
        <f t="shared" si="87"/>
        <v>3488</v>
      </c>
      <c r="U113" s="246">
        <f t="shared" si="87"/>
        <v>2010</v>
      </c>
      <c r="V113" s="246">
        <f t="shared" si="87"/>
        <v>2570</v>
      </c>
      <c r="W113" s="246">
        <f t="shared" si="87"/>
        <v>2302</v>
      </c>
      <c r="X113" s="246">
        <f t="shared" si="87"/>
        <v>1253</v>
      </c>
      <c r="Y113" s="246">
        <f t="shared" si="87"/>
        <v>1665</v>
      </c>
      <c r="Z113" s="246">
        <f t="shared" si="87"/>
        <v>3221</v>
      </c>
      <c r="AA113" s="246">
        <f t="shared" si="87"/>
        <v>1104</v>
      </c>
      <c r="AB113" s="247">
        <f t="shared" si="87"/>
        <v>2003</v>
      </c>
      <c r="AC113" s="248">
        <v>2545</v>
      </c>
      <c r="AD113" s="248">
        <v>1106</v>
      </c>
      <c r="AE113" s="248">
        <v>2972</v>
      </c>
      <c r="AF113" s="248">
        <v>2133</v>
      </c>
      <c r="AG113" s="248">
        <f t="shared" ref="AG113:CD113" si="88">+AG68+AG69</f>
        <v>1668</v>
      </c>
      <c r="AH113" s="248">
        <f t="shared" si="88"/>
        <v>1592</v>
      </c>
      <c r="AI113" s="248">
        <f t="shared" si="88"/>
        <v>2766</v>
      </c>
      <c r="AJ113" s="248">
        <f t="shared" si="88"/>
        <v>0</v>
      </c>
      <c r="AK113" s="248">
        <f t="shared" si="88"/>
        <v>1850</v>
      </c>
      <c r="AL113" s="248">
        <f t="shared" si="88"/>
        <v>3012</v>
      </c>
      <c r="AM113" s="248">
        <f t="shared" si="88"/>
        <v>2555</v>
      </c>
      <c r="AN113" s="249">
        <f t="shared" si="88"/>
        <v>3376</v>
      </c>
      <c r="AO113" s="248">
        <f t="shared" si="88"/>
        <v>2359</v>
      </c>
      <c r="AP113" s="248">
        <f t="shared" si="88"/>
        <v>1875</v>
      </c>
      <c r="AQ113" s="248">
        <f t="shared" si="88"/>
        <v>3658</v>
      </c>
      <c r="AR113" s="248">
        <f t="shared" si="88"/>
        <v>2460</v>
      </c>
      <c r="AS113" s="248">
        <f t="shared" si="88"/>
        <v>2278.5</v>
      </c>
      <c r="AT113" s="248">
        <f t="shared" si="88"/>
        <v>1565</v>
      </c>
      <c r="AU113" s="248">
        <f t="shared" si="88"/>
        <v>894</v>
      </c>
      <c r="AV113" s="248">
        <f t="shared" si="88"/>
        <v>2261</v>
      </c>
      <c r="AW113" s="248">
        <f t="shared" si="88"/>
        <v>2953</v>
      </c>
      <c r="AX113" s="248">
        <f t="shared" si="88"/>
        <v>1990</v>
      </c>
      <c r="AY113" s="248">
        <f t="shared" si="88"/>
        <v>1341</v>
      </c>
      <c r="AZ113" s="248">
        <f t="shared" si="88"/>
        <v>2943</v>
      </c>
      <c r="BA113" s="248">
        <f t="shared" si="88"/>
        <v>1811</v>
      </c>
      <c r="BB113" s="248">
        <f t="shared" si="88"/>
        <v>2544</v>
      </c>
      <c r="BC113" s="248">
        <f t="shared" si="88"/>
        <v>2211</v>
      </c>
      <c r="BD113" s="248">
        <f t="shared" si="88"/>
        <v>2006</v>
      </c>
      <c r="BE113" s="248">
        <f t="shared" si="88"/>
        <v>2076</v>
      </c>
      <c r="BF113" s="248">
        <f t="shared" si="88"/>
        <v>1286</v>
      </c>
      <c r="BG113" s="248">
        <f t="shared" si="88"/>
        <v>1748</v>
      </c>
      <c r="BH113" s="248">
        <f t="shared" si="88"/>
        <v>1270</v>
      </c>
      <c r="BI113" s="248">
        <f t="shared" si="88"/>
        <v>2164</v>
      </c>
      <c r="BJ113" s="248">
        <f t="shared" si="88"/>
        <v>3935</v>
      </c>
      <c r="BK113" s="248">
        <f t="shared" si="88"/>
        <v>1070</v>
      </c>
      <c r="BL113" s="250">
        <f t="shared" si="88"/>
        <v>3970</v>
      </c>
      <c r="BM113" s="248">
        <f t="shared" si="88"/>
        <v>3358</v>
      </c>
      <c r="BN113" s="248">
        <f t="shared" si="88"/>
        <v>3493</v>
      </c>
      <c r="BO113" s="248">
        <f t="shared" si="88"/>
        <v>2655</v>
      </c>
      <c r="BP113" s="248">
        <f t="shared" si="88"/>
        <v>2532</v>
      </c>
      <c r="BQ113" s="248">
        <f t="shared" si="88"/>
        <v>3975</v>
      </c>
      <c r="BR113" s="248">
        <f t="shared" si="88"/>
        <v>3015</v>
      </c>
      <c r="BS113" s="248">
        <f t="shared" si="88"/>
        <v>1603</v>
      </c>
      <c r="BT113" s="251">
        <f t="shared" si="88"/>
        <v>0</v>
      </c>
      <c r="BU113" s="251">
        <f t="shared" si="88"/>
        <v>0</v>
      </c>
      <c r="BV113" s="251">
        <f t="shared" si="88"/>
        <v>0</v>
      </c>
      <c r="BW113" s="251">
        <f t="shared" si="88"/>
        <v>0</v>
      </c>
      <c r="BX113" s="251">
        <f t="shared" si="88"/>
        <v>0</v>
      </c>
      <c r="BY113" s="252">
        <f t="shared" si="88"/>
        <v>0</v>
      </c>
      <c r="BZ113" s="251">
        <f t="shared" si="88"/>
        <v>0</v>
      </c>
      <c r="CA113" s="251">
        <f t="shared" si="88"/>
        <v>0</v>
      </c>
      <c r="CB113" s="251">
        <f t="shared" si="88"/>
        <v>0</v>
      </c>
      <c r="CC113" s="251">
        <f t="shared" si="88"/>
        <v>0</v>
      </c>
      <c r="CD113" s="251">
        <f t="shared" si="88"/>
        <v>0</v>
      </c>
      <c r="CE113" s="251">
        <f t="shared" ref="CE113:DH113" si="89">SUM(CE68:CE72)</f>
        <v>0</v>
      </c>
      <c r="CF113" s="251">
        <f t="shared" si="89"/>
        <v>0</v>
      </c>
      <c r="CG113" s="251">
        <f t="shared" si="89"/>
        <v>0</v>
      </c>
      <c r="CH113" s="252">
        <f t="shared" si="89"/>
        <v>0</v>
      </c>
      <c r="CI113" s="251">
        <f t="shared" si="89"/>
        <v>0</v>
      </c>
      <c r="CJ113" s="251">
        <f t="shared" si="89"/>
        <v>0</v>
      </c>
      <c r="CK113" s="251">
        <f t="shared" si="89"/>
        <v>0</v>
      </c>
      <c r="CL113" s="251">
        <f t="shared" si="89"/>
        <v>0</v>
      </c>
      <c r="CM113" s="251">
        <f t="shared" si="89"/>
        <v>2053</v>
      </c>
      <c r="CN113" s="251">
        <f t="shared" si="89"/>
        <v>1452</v>
      </c>
      <c r="CO113" s="251">
        <f t="shared" si="89"/>
        <v>235</v>
      </c>
      <c r="CP113" s="251">
        <f t="shared" si="89"/>
        <v>139</v>
      </c>
      <c r="CQ113" s="251">
        <f t="shared" si="89"/>
        <v>704</v>
      </c>
      <c r="CR113" s="251">
        <f t="shared" si="89"/>
        <v>540</v>
      </c>
      <c r="CS113" s="251">
        <f t="shared" si="89"/>
        <v>500</v>
      </c>
      <c r="CT113" s="1280">
        <f t="shared" si="89"/>
        <v>1000</v>
      </c>
      <c r="CU113" s="1279">
        <f t="shared" si="89"/>
        <v>1000</v>
      </c>
      <c r="CV113" s="1279">
        <f t="shared" si="89"/>
        <v>1000</v>
      </c>
      <c r="CW113" s="1279">
        <f t="shared" si="89"/>
        <v>508</v>
      </c>
      <c r="CX113" s="1279">
        <f t="shared" si="89"/>
        <v>475</v>
      </c>
      <c r="CY113" s="1279">
        <f t="shared" si="89"/>
        <v>508</v>
      </c>
      <c r="CZ113" s="1279">
        <f t="shared" si="89"/>
        <v>492</v>
      </c>
      <c r="DA113" s="1279">
        <f t="shared" si="89"/>
        <v>508</v>
      </c>
      <c r="DB113" s="1279">
        <f t="shared" si="89"/>
        <v>492</v>
      </c>
      <c r="DC113" s="1279">
        <f t="shared" si="89"/>
        <v>508</v>
      </c>
      <c r="DD113" s="1279">
        <f t="shared" si="89"/>
        <v>508</v>
      </c>
      <c r="DE113" s="1279">
        <f t="shared" si="89"/>
        <v>492</v>
      </c>
      <c r="DF113" s="1280">
        <f t="shared" si="89"/>
        <v>508</v>
      </c>
      <c r="DG113" s="1279">
        <f t="shared" si="89"/>
        <v>492</v>
      </c>
      <c r="DH113" s="1279">
        <f t="shared" si="89"/>
        <v>508</v>
      </c>
      <c r="DI113" s="251"/>
      <c r="DJ113" s="253">
        <f t="shared" si="69"/>
        <v>9506</v>
      </c>
      <c r="DK113" s="63" t="s">
        <v>51</v>
      </c>
      <c r="DL113" s="64">
        <f t="shared" si="70"/>
        <v>27136</v>
      </c>
      <c r="DM113" s="202">
        <f t="shared" si="71"/>
        <v>25575</v>
      </c>
      <c r="DN113" s="202">
        <f t="shared" si="72"/>
        <v>26577.5</v>
      </c>
      <c r="DO113" s="202">
        <f t="shared" si="73"/>
        <v>26091</v>
      </c>
      <c r="DP113" s="202">
        <f t="shared" si="74"/>
        <v>20631</v>
      </c>
      <c r="DQ113" s="202">
        <f t="shared" si="75"/>
        <v>8623</v>
      </c>
      <c r="DR113" s="21"/>
      <c r="DU113" s="69"/>
    </row>
    <row r="114" spans="1:125" s="68" customFormat="1" ht="20" customHeight="1" x14ac:dyDescent="0.2">
      <c r="A114" s="1358" t="s">
        <v>63</v>
      </c>
      <c r="B114" s="1329"/>
      <c r="C114" s="1261"/>
      <c r="D114" s="1330"/>
      <c r="E114" s="54">
        <f t="shared" ref="E114:O114" si="90">+E70+E71+E72</f>
        <v>66</v>
      </c>
      <c r="F114" s="54">
        <f t="shared" si="90"/>
        <v>52</v>
      </c>
      <c r="G114" s="54">
        <f t="shared" si="90"/>
        <v>0</v>
      </c>
      <c r="H114" s="54">
        <f t="shared" si="90"/>
        <v>78</v>
      </c>
      <c r="I114" s="54">
        <f t="shared" si="90"/>
        <v>27</v>
      </c>
      <c r="J114" s="54">
        <f t="shared" si="90"/>
        <v>27</v>
      </c>
      <c r="K114" s="54">
        <f t="shared" si="90"/>
        <v>0</v>
      </c>
      <c r="L114" s="54">
        <f t="shared" si="90"/>
        <v>0</v>
      </c>
      <c r="M114" s="54">
        <f t="shared" si="90"/>
        <v>71</v>
      </c>
      <c r="N114" s="54">
        <f t="shared" si="90"/>
        <v>0</v>
      </c>
      <c r="O114" s="54">
        <f t="shared" si="90"/>
        <v>18</v>
      </c>
      <c r="P114" s="194">
        <f t="shared" si="64"/>
        <v>339</v>
      </c>
      <c r="Q114" s="246">
        <f t="shared" ref="Q114:AB114" si="91">+Q70+Q71+Q72</f>
        <v>0</v>
      </c>
      <c r="R114" s="246">
        <f t="shared" si="91"/>
        <v>0</v>
      </c>
      <c r="S114" s="246">
        <f t="shared" si="91"/>
        <v>38</v>
      </c>
      <c r="T114" s="246">
        <f t="shared" si="91"/>
        <v>100</v>
      </c>
      <c r="U114" s="246">
        <f t="shared" si="91"/>
        <v>214</v>
      </c>
      <c r="V114" s="246">
        <f t="shared" si="91"/>
        <v>159</v>
      </c>
      <c r="W114" s="246">
        <f t="shared" si="91"/>
        <v>167</v>
      </c>
      <c r="X114" s="246">
        <f t="shared" si="91"/>
        <v>89</v>
      </c>
      <c r="Y114" s="246">
        <f t="shared" si="91"/>
        <v>141</v>
      </c>
      <c r="Z114" s="246">
        <f t="shared" si="91"/>
        <v>209</v>
      </c>
      <c r="AA114" s="246">
        <f t="shared" si="91"/>
        <v>275</v>
      </c>
      <c r="AB114" s="247">
        <f t="shared" si="91"/>
        <v>95</v>
      </c>
      <c r="AC114" s="248">
        <v>138</v>
      </c>
      <c r="AD114" s="248">
        <v>169</v>
      </c>
      <c r="AE114" s="248">
        <v>143</v>
      </c>
      <c r="AF114" s="248">
        <v>181</v>
      </c>
      <c r="AG114" s="248">
        <f t="shared" ref="AG114:CD114" si="92">+AG70+AG71+AG72</f>
        <v>73</v>
      </c>
      <c r="AH114" s="248">
        <f t="shared" si="92"/>
        <v>134</v>
      </c>
      <c r="AI114" s="248">
        <f t="shared" si="92"/>
        <v>51</v>
      </c>
      <c r="AJ114" s="248">
        <f t="shared" si="92"/>
        <v>0</v>
      </c>
      <c r="AK114" s="248">
        <f t="shared" si="92"/>
        <v>56</v>
      </c>
      <c r="AL114" s="248">
        <f t="shared" si="92"/>
        <v>0</v>
      </c>
      <c r="AM114" s="248">
        <f t="shared" si="92"/>
        <v>0</v>
      </c>
      <c r="AN114" s="249">
        <f t="shared" si="92"/>
        <v>18</v>
      </c>
      <c r="AO114" s="248">
        <f t="shared" si="92"/>
        <v>0.21</v>
      </c>
      <c r="AP114" s="248">
        <f t="shared" si="92"/>
        <v>111.2</v>
      </c>
      <c r="AQ114" s="248">
        <f t="shared" si="92"/>
        <v>72</v>
      </c>
      <c r="AR114" s="248">
        <f t="shared" si="92"/>
        <v>75</v>
      </c>
      <c r="AS114" s="248">
        <f t="shared" si="92"/>
        <v>64</v>
      </c>
      <c r="AT114" s="248">
        <f t="shared" si="92"/>
        <v>53</v>
      </c>
      <c r="AU114" s="248">
        <f t="shared" si="92"/>
        <v>85</v>
      </c>
      <c r="AV114" s="248">
        <f t="shared" si="92"/>
        <v>0</v>
      </c>
      <c r="AW114" s="248">
        <f t="shared" si="92"/>
        <v>68</v>
      </c>
      <c r="AX114" s="248">
        <f t="shared" si="92"/>
        <v>19</v>
      </c>
      <c r="AY114" s="248">
        <f t="shared" si="92"/>
        <v>0</v>
      </c>
      <c r="AZ114" s="248">
        <f t="shared" si="92"/>
        <v>0</v>
      </c>
      <c r="BA114" s="248">
        <f t="shared" si="92"/>
        <v>100</v>
      </c>
      <c r="BB114" s="248">
        <f t="shared" si="92"/>
        <v>0</v>
      </c>
      <c r="BC114" s="248">
        <f t="shared" si="92"/>
        <v>53</v>
      </c>
      <c r="BD114" s="248">
        <f t="shared" si="92"/>
        <v>0</v>
      </c>
      <c r="BE114" s="248">
        <f t="shared" si="92"/>
        <v>0</v>
      </c>
      <c r="BF114" s="248">
        <f t="shared" si="92"/>
        <v>0</v>
      </c>
      <c r="BG114" s="248">
        <f t="shared" si="92"/>
        <v>0</v>
      </c>
      <c r="BH114" s="248">
        <f t="shared" si="92"/>
        <v>0</v>
      </c>
      <c r="BI114" s="248">
        <f t="shared" si="92"/>
        <v>0</v>
      </c>
      <c r="BJ114" s="248">
        <f t="shared" si="92"/>
        <v>0</v>
      </c>
      <c r="BK114" s="248">
        <f t="shared" si="92"/>
        <v>0</v>
      </c>
      <c r="BL114" s="250">
        <f t="shared" si="92"/>
        <v>76</v>
      </c>
      <c r="BM114" s="248">
        <f t="shared" si="92"/>
        <v>39</v>
      </c>
      <c r="BN114" s="248">
        <f t="shared" si="92"/>
        <v>18</v>
      </c>
      <c r="BO114" s="248">
        <f t="shared" si="92"/>
        <v>0</v>
      </c>
      <c r="BP114" s="248">
        <f t="shared" si="92"/>
        <v>18</v>
      </c>
      <c r="BQ114" s="248">
        <f t="shared" si="92"/>
        <v>35</v>
      </c>
      <c r="BR114" s="248">
        <f t="shared" si="92"/>
        <v>57</v>
      </c>
      <c r="BS114" s="248">
        <f t="shared" si="92"/>
        <v>0</v>
      </c>
      <c r="BT114" s="251">
        <f t="shared" si="92"/>
        <v>0</v>
      </c>
      <c r="BU114" s="251">
        <f t="shared" si="92"/>
        <v>0</v>
      </c>
      <c r="BV114" s="251">
        <f t="shared" si="92"/>
        <v>0</v>
      </c>
      <c r="BW114" s="251">
        <f t="shared" si="92"/>
        <v>0</v>
      </c>
      <c r="BX114" s="251">
        <f t="shared" si="92"/>
        <v>0</v>
      </c>
      <c r="BY114" s="252">
        <f t="shared" si="92"/>
        <v>0</v>
      </c>
      <c r="BZ114" s="251">
        <f t="shared" si="92"/>
        <v>0</v>
      </c>
      <c r="CA114" s="251">
        <f t="shared" si="92"/>
        <v>0</v>
      </c>
      <c r="CB114" s="251">
        <f t="shared" si="92"/>
        <v>0</v>
      </c>
      <c r="CC114" s="251">
        <f t="shared" si="92"/>
        <v>0</v>
      </c>
      <c r="CD114" s="251">
        <f t="shared" si="92"/>
        <v>0</v>
      </c>
      <c r="CE114" s="251">
        <f t="shared" ref="CE114:DH114" si="93">SUMIFS(CE77:CE98,$D$77:$D$98,"=RI")</f>
        <v>0</v>
      </c>
      <c r="CF114" s="251">
        <f t="shared" si="93"/>
        <v>0</v>
      </c>
      <c r="CG114" s="251">
        <f t="shared" si="93"/>
        <v>0</v>
      </c>
      <c r="CH114" s="252">
        <f t="shared" si="93"/>
        <v>0</v>
      </c>
      <c r="CI114" s="251">
        <f t="shared" si="93"/>
        <v>0</v>
      </c>
      <c r="CJ114" s="251">
        <f t="shared" si="93"/>
        <v>0</v>
      </c>
      <c r="CK114" s="251">
        <f t="shared" si="93"/>
        <v>0</v>
      </c>
      <c r="CL114" s="251">
        <f t="shared" si="93"/>
        <v>0</v>
      </c>
      <c r="CM114" s="251">
        <f t="shared" si="93"/>
        <v>3334</v>
      </c>
      <c r="CN114" s="251">
        <f t="shared" si="93"/>
        <v>6146</v>
      </c>
      <c r="CO114" s="251">
        <f t="shared" si="93"/>
        <v>7384</v>
      </c>
      <c r="CP114" s="251">
        <f t="shared" si="93"/>
        <v>6748</v>
      </c>
      <c r="CQ114" s="251">
        <f t="shared" si="93"/>
        <v>6747</v>
      </c>
      <c r="CR114" s="251">
        <f t="shared" si="93"/>
        <v>6418.9999999999891</v>
      </c>
      <c r="CS114" s="251">
        <f t="shared" si="93"/>
        <v>6109</v>
      </c>
      <c r="CT114" s="1280">
        <f t="shared" si="93"/>
        <v>6314</v>
      </c>
      <c r="CU114" s="1279">
        <f t="shared" si="93"/>
        <v>6101</v>
      </c>
      <c r="CV114" s="1279">
        <f t="shared" si="93"/>
        <v>6314</v>
      </c>
      <c r="CW114" s="1279">
        <f t="shared" si="93"/>
        <v>6314</v>
      </c>
      <c r="CX114" s="1279">
        <f t="shared" si="93"/>
        <v>5888</v>
      </c>
      <c r="CY114" s="1279">
        <f t="shared" si="93"/>
        <v>6314</v>
      </c>
      <c r="CZ114" s="1279">
        <f t="shared" si="93"/>
        <v>6101</v>
      </c>
      <c r="DA114" s="1279">
        <f t="shared" si="93"/>
        <v>6314</v>
      </c>
      <c r="DB114" s="1279">
        <f t="shared" si="93"/>
        <v>6101</v>
      </c>
      <c r="DC114" s="1279">
        <f t="shared" si="93"/>
        <v>6314</v>
      </c>
      <c r="DD114" s="1279">
        <f t="shared" si="93"/>
        <v>6314</v>
      </c>
      <c r="DE114" s="1279">
        <f t="shared" si="93"/>
        <v>6101</v>
      </c>
      <c r="DF114" s="1280">
        <f t="shared" si="93"/>
        <v>6314</v>
      </c>
      <c r="DG114" s="1279">
        <f t="shared" si="93"/>
        <v>6101</v>
      </c>
      <c r="DH114" s="1279">
        <f t="shared" si="93"/>
        <v>6314</v>
      </c>
      <c r="DI114" s="251"/>
      <c r="DJ114" s="253">
        <f t="shared" si="69"/>
        <v>57</v>
      </c>
      <c r="DK114" s="63" t="s">
        <v>51</v>
      </c>
      <c r="DL114" s="64">
        <f t="shared" si="70"/>
        <v>1487</v>
      </c>
      <c r="DM114" s="202">
        <f t="shared" si="71"/>
        <v>963</v>
      </c>
      <c r="DN114" s="202">
        <f t="shared" si="72"/>
        <v>547.41</v>
      </c>
      <c r="DO114" s="202">
        <f t="shared" si="73"/>
        <v>229</v>
      </c>
      <c r="DP114" s="202">
        <f t="shared" si="74"/>
        <v>167</v>
      </c>
      <c r="DQ114" s="202">
        <f t="shared" si="75"/>
        <v>61615.999999999985</v>
      </c>
      <c r="DR114" s="21"/>
      <c r="DU114" s="69"/>
    </row>
    <row r="115" spans="1:125" s="68" customFormat="1" ht="20" customHeight="1" x14ac:dyDescent="0.2">
      <c r="A115" s="1358" t="s">
        <v>64</v>
      </c>
      <c r="B115" s="1329"/>
      <c r="C115" s="1261"/>
      <c r="D115" s="1330"/>
      <c r="E115" s="54">
        <f t="shared" ref="E115:O115" si="94">+SUM(E77:E90,E68:E72)-E113-E114</f>
        <v>4424</v>
      </c>
      <c r="F115" s="54">
        <f t="shared" si="94"/>
        <v>3897</v>
      </c>
      <c r="G115" s="54">
        <f t="shared" si="94"/>
        <v>2766</v>
      </c>
      <c r="H115" s="54">
        <f t="shared" si="94"/>
        <v>4447</v>
      </c>
      <c r="I115" s="54">
        <f t="shared" si="94"/>
        <v>4552</v>
      </c>
      <c r="J115" s="54">
        <f t="shared" si="94"/>
        <v>3589</v>
      </c>
      <c r="K115" s="54">
        <f t="shared" si="94"/>
        <v>4497</v>
      </c>
      <c r="L115" s="54">
        <f t="shared" si="94"/>
        <v>3824</v>
      </c>
      <c r="M115" s="54">
        <f t="shared" si="94"/>
        <v>4000</v>
      </c>
      <c r="N115" s="54">
        <f t="shared" si="94"/>
        <v>1972.8340000000001</v>
      </c>
      <c r="O115" s="54">
        <f t="shared" si="94"/>
        <v>3375</v>
      </c>
      <c r="P115" s="194">
        <f t="shared" si="64"/>
        <v>41343.834000000003</v>
      </c>
      <c r="Q115" s="246">
        <f t="shared" ref="Q115:AB115" si="95">+SUM(Q77:Q90,Q68:Q72)-Q113-Q114</f>
        <v>2145</v>
      </c>
      <c r="R115" s="246">
        <f t="shared" si="95"/>
        <v>4058</v>
      </c>
      <c r="S115" s="246">
        <f t="shared" si="95"/>
        <v>4848</v>
      </c>
      <c r="T115" s="246">
        <f t="shared" si="95"/>
        <v>5482</v>
      </c>
      <c r="U115" s="246">
        <f t="shared" si="95"/>
        <v>6903</v>
      </c>
      <c r="V115" s="246">
        <f t="shared" si="95"/>
        <v>5466</v>
      </c>
      <c r="W115" s="246">
        <f t="shared" si="95"/>
        <v>8256</v>
      </c>
      <c r="X115" s="246">
        <f t="shared" si="95"/>
        <v>5322</v>
      </c>
      <c r="Y115" s="246">
        <f t="shared" si="95"/>
        <v>3770</v>
      </c>
      <c r="Z115" s="246">
        <f t="shared" si="95"/>
        <v>4677</v>
      </c>
      <c r="AA115" s="246">
        <f t="shared" si="95"/>
        <v>3224</v>
      </c>
      <c r="AB115" s="247">
        <f t="shared" si="95"/>
        <v>3574</v>
      </c>
      <c r="AC115" s="248">
        <v>4145</v>
      </c>
      <c r="AD115" s="248">
        <v>3145</v>
      </c>
      <c r="AE115" s="248">
        <v>5367</v>
      </c>
      <c r="AF115" s="248">
        <v>4626</v>
      </c>
      <c r="AG115" s="248">
        <f t="shared" ref="AG115:AN115" si="96">+SUM(AG77:AG90,AG68:AG72)-AG113-AG114</f>
        <v>7117</v>
      </c>
      <c r="AH115" s="248">
        <f t="shared" si="96"/>
        <v>6537</v>
      </c>
      <c r="AI115" s="248">
        <f t="shared" si="96"/>
        <v>6946</v>
      </c>
      <c r="AJ115" s="248">
        <f t="shared" si="96"/>
        <v>97</v>
      </c>
      <c r="AK115" s="248">
        <f t="shared" si="96"/>
        <v>3719</v>
      </c>
      <c r="AL115" s="248">
        <f t="shared" si="96"/>
        <v>6983</v>
      </c>
      <c r="AM115" s="248">
        <f t="shared" si="96"/>
        <v>6341</v>
      </c>
      <c r="AN115" s="249">
        <f t="shared" si="96"/>
        <v>6189</v>
      </c>
      <c r="AO115" s="248">
        <f t="shared" ref="AO115:CD115" si="97">SUM(AO77:AO98)</f>
        <v>5142.21</v>
      </c>
      <c r="AP115" s="248">
        <f t="shared" si="97"/>
        <v>4482.2</v>
      </c>
      <c r="AQ115" s="248">
        <f t="shared" si="97"/>
        <v>3751</v>
      </c>
      <c r="AR115" s="248">
        <f t="shared" si="97"/>
        <v>6083</v>
      </c>
      <c r="AS115" s="248">
        <f t="shared" si="97"/>
        <v>5713.5</v>
      </c>
      <c r="AT115" s="248">
        <f t="shared" si="97"/>
        <v>3025</v>
      </c>
      <c r="AU115" s="248">
        <f t="shared" si="97"/>
        <v>5674</v>
      </c>
      <c r="AV115" s="248">
        <f t="shared" si="97"/>
        <v>5082</v>
      </c>
      <c r="AW115" s="248">
        <f t="shared" si="97"/>
        <v>5073</v>
      </c>
      <c r="AX115" s="248">
        <f t="shared" si="97"/>
        <v>7452</v>
      </c>
      <c r="AY115" s="248">
        <f t="shared" si="97"/>
        <v>7159</v>
      </c>
      <c r="AZ115" s="248">
        <f t="shared" si="97"/>
        <v>6263</v>
      </c>
      <c r="BA115" s="248">
        <f t="shared" si="97"/>
        <v>5209</v>
      </c>
      <c r="BB115" s="248">
        <f t="shared" si="97"/>
        <v>5409</v>
      </c>
      <c r="BC115" s="248">
        <f t="shared" si="97"/>
        <v>5972</v>
      </c>
      <c r="BD115" s="248">
        <f t="shared" si="97"/>
        <v>5676</v>
      </c>
      <c r="BE115" s="248">
        <f t="shared" si="97"/>
        <v>6539.3940000000002</v>
      </c>
      <c r="BF115" s="248">
        <f t="shared" si="97"/>
        <v>6677</v>
      </c>
      <c r="BG115" s="248">
        <f t="shared" si="97"/>
        <v>7067</v>
      </c>
      <c r="BH115" s="248">
        <f t="shared" si="97"/>
        <v>5640.741</v>
      </c>
      <c r="BI115" s="248">
        <f t="shared" si="97"/>
        <v>6485</v>
      </c>
      <c r="BJ115" s="248">
        <f t="shared" si="97"/>
        <v>3663</v>
      </c>
      <c r="BK115" s="248">
        <f t="shared" si="97"/>
        <v>988</v>
      </c>
      <c r="BL115" s="250">
        <f t="shared" si="97"/>
        <v>5672</v>
      </c>
      <c r="BM115" s="248">
        <f t="shared" si="97"/>
        <v>4596</v>
      </c>
      <c r="BN115" s="248">
        <f t="shared" si="97"/>
        <v>4354</v>
      </c>
      <c r="BO115" s="248">
        <f t="shared" si="97"/>
        <v>5923</v>
      </c>
      <c r="BP115" s="248">
        <f t="shared" si="97"/>
        <v>5007</v>
      </c>
      <c r="BQ115" s="248">
        <f t="shared" si="97"/>
        <v>4837.3</v>
      </c>
      <c r="BR115" s="248">
        <f t="shared" si="97"/>
        <v>4639</v>
      </c>
      <c r="BS115" s="248">
        <f t="shared" si="97"/>
        <v>2625</v>
      </c>
      <c r="BT115" s="251">
        <f t="shared" si="97"/>
        <v>0</v>
      </c>
      <c r="BU115" s="251">
        <f t="shared" si="97"/>
        <v>0</v>
      </c>
      <c r="BV115" s="251">
        <f t="shared" si="97"/>
        <v>0</v>
      </c>
      <c r="BW115" s="251">
        <f t="shared" si="97"/>
        <v>0</v>
      </c>
      <c r="BX115" s="251">
        <f t="shared" si="97"/>
        <v>0</v>
      </c>
      <c r="BY115" s="252">
        <f t="shared" si="97"/>
        <v>0</v>
      </c>
      <c r="BZ115" s="251">
        <f t="shared" si="97"/>
        <v>0</v>
      </c>
      <c r="CA115" s="251">
        <f t="shared" si="97"/>
        <v>0</v>
      </c>
      <c r="CB115" s="251">
        <f t="shared" si="97"/>
        <v>0</v>
      </c>
      <c r="CC115" s="251">
        <f t="shared" si="97"/>
        <v>0</v>
      </c>
      <c r="CD115" s="251">
        <f t="shared" si="97"/>
        <v>0</v>
      </c>
      <c r="CE115" s="251">
        <f t="shared" ref="CE115:DH115" si="98">SUMIFS(CE77:CE98,$D$77:$D$98,"=RE")</f>
        <v>0</v>
      </c>
      <c r="CF115" s="251">
        <f t="shared" si="98"/>
        <v>0</v>
      </c>
      <c r="CG115" s="251">
        <f t="shared" si="98"/>
        <v>0</v>
      </c>
      <c r="CH115" s="252">
        <f t="shared" si="98"/>
        <v>0</v>
      </c>
      <c r="CI115" s="251">
        <f t="shared" si="98"/>
        <v>0</v>
      </c>
      <c r="CJ115" s="251">
        <f t="shared" si="98"/>
        <v>0</v>
      </c>
      <c r="CK115" s="251">
        <f t="shared" si="98"/>
        <v>0</v>
      </c>
      <c r="CL115" s="251">
        <f t="shared" si="98"/>
        <v>0</v>
      </c>
      <c r="CM115" s="251">
        <f t="shared" si="98"/>
        <v>485</v>
      </c>
      <c r="CN115" s="251">
        <f t="shared" si="98"/>
        <v>0</v>
      </c>
      <c r="CO115" s="251">
        <f t="shared" si="98"/>
        <v>0</v>
      </c>
      <c r="CP115" s="251">
        <f t="shared" si="98"/>
        <v>0</v>
      </c>
      <c r="CQ115" s="251">
        <f t="shared" si="98"/>
        <v>0</v>
      </c>
      <c r="CR115" s="251">
        <f t="shared" si="98"/>
        <v>0</v>
      </c>
      <c r="CS115" s="251">
        <f t="shared" si="98"/>
        <v>0</v>
      </c>
      <c r="CT115" s="1280">
        <f t="shared" si="98"/>
        <v>0</v>
      </c>
      <c r="CU115" s="1279">
        <f t="shared" si="98"/>
        <v>0</v>
      </c>
      <c r="CV115" s="1279">
        <f t="shared" si="98"/>
        <v>0</v>
      </c>
      <c r="CW115" s="1279">
        <f t="shared" si="98"/>
        <v>0</v>
      </c>
      <c r="CX115" s="1279">
        <f t="shared" si="98"/>
        <v>0</v>
      </c>
      <c r="CY115" s="1279">
        <f t="shared" si="98"/>
        <v>0</v>
      </c>
      <c r="CZ115" s="1279">
        <f t="shared" si="98"/>
        <v>0</v>
      </c>
      <c r="DA115" s="1279">
        <f t="shared" si="98"/>
        <v>0</v>
      </c>
      <c r="DB115" s="1279">
        <f t="shared" si="98"/>
        <v>0</v>
      </c>
      <c r="DC115" s="1279">
        <f t="shared" si="98"/>
        <v>0</v>
      </c>
      <c r="DD115" s="1279">
        <f t="shared" si="98"/>
        <v>0</v>
      </c>
      <c r="DE115" s="1279">
        <f t="shared" si="98"/>
        <v>0</v>
      </c>
      <c r="DF115" s="1280">
        <f t="shared" si="98"/>
        <v>0</v>
      </c>
      <c r="DG115" s="1279">
        <f t="shared" si="98"/>
        <v>0</v>
      </c>
      <c r="DH115" s="1279">
        <f t="shared" si="98"/>
        <v>0</v>
      </c>
      <c r="DI115" s="251"/>
      <c r="DJ115" s="253">
        <f t="shared" si="69"/>
        <v>14873</v>
      </c>
      <c r="DK115" s="63" t="s">
        <v>51</v>
      </c>
      <c r="DL115" s="64">
        <f t="shared" si="70"/>
        <v>57725</v>
      </c>
      <c r="DM115" s="202">
        <f t="shared" si="71"/>
        <v>61212</v>
      </c>
      <c r="DN115" s="202">
        <f t="shared" si="72"/>
        <v>64899.91</v>
      </c>
      <c r="DO115" s="202">
        <f t="shared" si="73"/>
        <v>64998.135000000002</v>
      </c>
      <c r="DP115" s="202">
        <f t="shared" si="74"/>
        <v>31981.3</v>
      </c>
      <c r="DQ115" s="202">
        <f t="shared" si="75"/>
        <v>485</v>
      </c>
      <c r="DR115" s="21"/>
      <c r="DU115" s="69"/>
    </row>
    <row r="116" spans="1:125" s="68" customFormat="1" ht="20" customHeight="1" x14ac:dyDescent="0.2">
      <c r="A116" s="1358" t="s">
        <v>65</v>
      </c>
      <c r="B116" s="1329"/>
      <c r="C116" s="1314"/>
      <c r="D116" s="1387"/>
      <c r="E116" s="254"/>
      <c r="F116" s="254"/>
      <c r="G116" s="254"/>
      <c r="H116" s="254"/>
      <c r="I116" s="254"/>
      <c r="J116" s="254"/>
      <c r="K116" s="254"/>
      <c r="L116" s="254"/>
      <c r="M116" s="254"/>
      <c r="N116" s="254"/>
      <c r="O116" s="254"/>
      <c r="P116" s="255"/>
      <c r="Q116" s="254"/>
      <c r="R116" s="254"/>
      <c r="S116" s="254"/>
      <c r="T116" s="254"/>
      <c r="U116" s="254"/>
      <c r="V116" s="254"/>
      <c r="W116" s="254"/>
      <c r="X116" s="254"/>
      <c r="Y116" s="254"/>
      <c r="Z116" s="254"/>
      <c r="AA116" s="254"/>
      <c r="AB116" s="256"/>
      <c r="AC116" s="257"/>
      <c r="AD116" s="257"/>
      <c r="AE116" s="258"/>
      <c r="AF116" s="258"/>
      <c r="AG116" s="258"/>
      <c r="AH116" s="258"/>
      <c r="AI116" s="258"/>
      <c r="AJ116" s="258"/>
      <c r="AK116" s="258"/>
      <c r="AL116" s="258"/>
      <c r="AM116" s="258"/>
      <c r="AN116" s="259"/>
      <c r="AO116" s="258"/>
      <c r="AP116" s="258"/>
      <c r="AQ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8"/>
      <c r="BD116" s="258"/>
      <c r="BE116" s="258"/>
      <c r="BF116" s="258"/>
      <c r="BG116" s="258"/>
      <c r="BH116" s="258"/>
      <c r="BI116" s="258"/>
      <c r="BJ116" s="258"/>
      <c r="BK116" s="258"/>
      <c r="BL116" s="260"/>
      <c r="BM116" s="258"/>
      <c r="BN116" s="258"/>
      <c r="BO116" s="258"/>
      <c r="BP116" s="258"/>
      <c r="BQ116" s="258"/>
      <c r="BR116" s="258"/>
      <c r="BS116" s="258"/>
      <c r="BY116" s="261"/>
      <c r="CE116" s="251">
        <f t="shared" ref="CE116:DH116" si="99">SUMIFS(CE77:CE98,$D$77:$D$98,"=Ox")</f>
        <v>0</v>
      </c>
      <c r="CF116" s="251">
        <f t="shared" si="99"/>
        <v>0</v>
      </c>
      <c r="CG116" s="251">
        <f t="shared" si="99"/>
        <v>0</v>
      </c>
      <c r="CH116" s="252">
        <f t="shared" si="99"/>
        <v>0</v>
      </c>
      <c r="CI116" s="251">
        <f t="shared" si="99"/>
        <v>0</v>
      </c>
      <c r="CJ116" s="251">
        <f t="shared" si="99"/>
        <v>0</v>
      </c>
      <c r="CK116" s="251">
        <f t="shared" si="99"/>
        <v>0</v>
      </c>
      <c r="CL116" s="251">
        <f t="shared" si="99"/>
        <v>0</v>
      </c>
      <c r="CM116" s="251">
        <f t="shared" si="99"/>
        <v>389</v>
      </c>
      <c r="CN116" s="251">
        <f t="shared" si="99"/>
        <v>0</v>
      </c>
      <c r="CO116" s="251">
        <f t="shared" si="99"/>
        <v>106</v>
      </c>
      <c r="CP116" s="251">
        <f t="shared" si="99"/>
        <v>9</v>
      </c>
      <c r="CQ116" s="251">
        <f t="shared" si="99"/>
        <v>27</v>
      </c>
      <c r="CR116" s="251">
        <f t="shared" si="99"/>
        <v>121</v>
      </c>
      <c r="CS116" s="251">
        <f t="shared" si="99"/>
        <v>220</v>
      </c>
      <c r="CT116" s="1280">
        <f t="shared" si="99"/>
        <v>315</v>
      </c>
      <c r="CU116" s="1279">
        <f t="shared" si="99"/>
        <v>315</v>
      </c>
      <c r="CV116" s="1279">
        <f t="shared" si="99"/>
        <v>315</v>
      </c>
      <c r="CW116" s="1279">
        <f t="shared" si="99"/>
        <v>315</v>
      </c>
      <c r="CX116" s="1279">
        <f t="shared" si="99"/>
        <v>315</v>
      </c>
      <c r="CY116" s="1279">
        <f t="shared" si="99"/>
        <v>315</v>
      </c>
      <c r="CZ116" s="1279">
        <f t="shared" si="99"/>
        <v>315</v>
      </c>
      <c r="DA116" s="1279">
        <f t="shared" si="99"/>
        <v>315</v>
      </c>
      <c r="DB116" s="1279">
        <f t="shared" si="99"/>
        <v>315</v>
      </c>
      <c r="DC116" s="1279">
        <f t="shared" si="99"/>
        <v>315</v>
      </c>
      <c r="DD116" s="1279">
        <f t="shared" si="99"/>
        <v>315</v>
      </c>
      <c r="DE116" s="1279">
        <f t="shared" si="99"/>
        <v>315</v>
      </c>
      <c r="DF116" s="1279">
        <f t="shared" si="99"/>
        <v>315</v>
      </c>
      <c r="DG116" s="1279">
        <f t="shared" si="99"/>
        <v>315</v>
      </c>
      <c r="DH116" s="1279">
        <f t="shared" si="99"/>
        <v>315</v>
      </c>
      <c r="DI116" s="251"/>
      <c r="DJ116" s="262">
        <f t="shared" si="69"/>
        <v>0</v>
      </c>
      <c r="DK116" s="63" t="str">
        <f t="shared" ref="DK116:DK144" si="100">IF(DO116+DP116&gt;0.5,"j","")</f>
        <v/>
      </c>
      <c r="DL116" s="235"/>
      <c r="DM116" s="263"/>
      <c r="DN116" s="263"/>
      <c r="DO116" s="263"/>
      <c r="DP116" s="263"/>
      <c r="DQ116" s="263"/>
      <c r="DR116" s="21"/>
      <c r="DU116" s="69"/>
    </row>
    <row r="117" spans="1:125" s="68" customFormat="1" ht="20" customHeight="1" x14ac:dyDescent="0.2">
      <c r="A117" s="1373" t="s">
        <v>66</v>
      </c>
      <c r="B117" s="1388"/>
      <c r="C117" s="1246"/>
      <c r="D117" s="1387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38" t="str">
        <f>+P109</f>
        <v>total FC 2016</v>
      </c>
      <c r="Q117" s="254"/>
      <c r="R117" s="254"/>
      <c r="S117" s="254"/>
      <c r="T117" s="254"/>
      <c r="U117" s="254"/>
      <c r="V117" s="254"/>
      <c r="W117" s="254"/>
      <c r="X117" s="254"/>
      <c r="Y117" s="254"/>
      <c r="Z117" s="254"/>
      <c r="AA117" s="254"/>
      <c r="AB117" s="256"/>
      <c r="AC117" s="257"/>
      <c r="AD117" s="257"/>
      <c r="AE117" s="258"/>
      <c r="AF117" s="258"/>
      <c r="AG117" s="258"/>
      <c r="AH117" s="258"/>
      <c r="AI117" s="258"/>
      <c r="AJ117" s="258"/>
      <c r="AK117" s="258"/>
      <c r="AL117" s="258"/>
      <c r="AM117" s="258"/>
      <c r="AN117" s="259"/>
      <c r="AO117" s="258"/>
      <c r="AP117" s="258"/>
      <c r="AQ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8"/>
      <c r="BD117" s="258"/>
      <c r="BE117" s="258"/>
      <c r="BF117" s="258"/>
      <c r="BG117" s="258"/>
      <c r="BH117" s="258"/>
      <c r="BI117" s="258"/>
      <c r="BJ117" s="258"/>
      <c r="BK117" s="258"/>
      <c r="BL117" s="260"/>
      <c r="BM117" s="258"/>
      <c r="BN117" s="258"/>
      <c r="BO117" s="258"/>
      <c r="BP117" s="258"/>
      <c r="BQ117" s="258"/>
      <c r="BR117" s="258"/>
      <c r="BS117" s="258"/>
      <c r="BY117" s="264"/>
      <c r="BZ117" s="265"/>
      <c r="CA117" s="265"/>
      <c r="CB117" s="265"/>
      <c r="CC117" s="265"/>
      <c r="CD117" s="265"/>
      <c r="CE117" s="265"/>
      <c r="CF117" s="265"/>
      <c r="CG117" s="265"/>
      <c r="CH117" s="264"/>
      <c r="CI117" s="265"/>
      <c r="CJ117" s="265"/>
      <c r="CK117" s="265"/>
      <c r="CL117" s="265"/>
      <c r="CM117" s="265"/>
      <c r="CN117" s="265"/>
      <c r="CO117" s="265"/>
      <c r="CP117" s="265"/>
      <c r="CQ117" s="265"/>
      <c r="CR117" s="265"/>
      <c r="CS117" s="265"/>
      <c r="CT117" s="1282"/>
      <c r="CU117" s="1281"/>
      <c r="CV117" s="1281"/>
      <c r="CW117" s="1281"/>
      <c r="CX117" s="1281"/>
      <c r="CY117" s="1281"/>
      <c r="CZ117" s="1281"/>
      <c r="DA117" s="1281"/>
      <c r="DB117" s="1281"/>
      <c r="DC117" s="1281"/>
      <c r="DD117" s="1281"/>
      <c r="DE117" s="1281"/>
      <c r="DF117" s="1282"/>
      <c r="DG117" s="1281"/>
      <c r="DH117" s="1281"/>
      <c r="DI117" s="265"/>
      <c r="DJ117" s="262">
        <f t="shared" si="69"/>
        <v>0</v>
      </c>
      <c r="DK117" s="63" t="str">
        <f t="shared" si="100"/>
        <v/>
      </c>
      <c r="DL117" s="235" t="str">
        <f>+DL109</f>
        <v>total FC 2017</v>
      </c>
      <c r="DM117" s="245"/>
      <c r="DN117" s="245"/>
      <c r="DO117" s="245">
        <f t="shared" ref="DO117:DO129" si="101">SUM(BA117:BL117)</f>
        <v>0</v>
      </c>
      <c r="DP117" s="245">
        <f t="shared" ref="DP117:DP127" si="102">SUM(BM117:BX117)</f>
        <v>0</v>
      </c>
      <c r="DQ117" s="245"/>
      <c r="DR117" s="21"/>
      <c r="DU117" s="69"/>
    </row>
    <row r="118" spans="1:125" s="68" customFormat="1" ht="20" customHeight="1" x14ac:dyDescent="0.2">
      <c r="A118" s="1389" t="s">
        <v>67</v>
      </c>
      <c r="B118" s="1388"/>
      <c r="C118" s="1390"/>
      <c r="D118" s="1330"/>
      <c r="E118" s="54">
        <v>9362</v>
      </c>
      <c r="F118" s="54">
        <v>8757</v>
      </c>
      <c r="G118" s="54">
        <v>5984</v>
      </c>
      <c r="H118" s="54">
        <v>11527.780443257261</v>
      </c>
      <c r="I118" s="54">
        <v>9462</v>
      </c>
      <c r="J118" s="54">
        <v>5289</v>
      </c>
      <c r="K118" s="54">
        <v>8655</v>
      </c>
      <c r="L118" s="54">
        <v>7583</v>
      </c>
      <c r="M118" s="54">
        <v>8716</v>
      </c>
      <c r="N118" s="54">
        <v>5516.0999999999995</v>
      </c>
      <c r="O118" s="54"/>
      <c r="P118" s="194">
        <f t="shared" ref="P118:P143" si="103">+SUM(D118:O118)</f>
        <v>80851.880443257265</v>
      </c>
      <c r="Q118" s="54">
        <v>4787.0999999999995</v>
      </c>
      <c r="R118" s="54">
        <v>8610.2999999999993</v>
      </c>
      <c r="S118" s="54">
        <v>10400</v>
      </c>
      <c r="T118" s="54">
        <v>9963</v>
      </c>
      <c r="U118" s="54">
        <f>M23*8.2</f>
        <v>0</v>
      </c>
      <c r="V118" s="54">
        <v>8585</v>
      </c>
      <c r="W118" s="54">
        <v>10149</v>
      </c>
      <c r="X118" s="54">
        <v>7965.8333047388305</v>
      </c>
      <c r="Y118" s="54">
        <v>7044</v>
      </c>
      <c r="Z118" s="54">
        <v>9235</v>
      </c>
      <c r="AA118" s="54">
        <v>6991.4036913695863</v>
      </c>
      <c r="AB118" s="56">
        <v>9973</v>
      </c>
      <c r="AC118" s="57">
        <v>7976</v>
      </c>
      <c r="AD118" s="57">
        <v>4632</v>
      </c>
      <c r="AE118" s="136">
        <v>9467</v>
      </c>
      <c r="AF118" s="136">
        <v>6977</v>
      </c>
      <c r="AG118" s="136">
        <v>8412</v>
      </c>
      <c r="AH118" s="136">
        <v>9012</v>
      </c>
      <c r="AI118" s="136">
        <v>11387</v>
      </c>
      <c r="AJ118" s="136">
        <v>157.52194036324701</v>
      </c>
      <c r="AK118" s="136">
        <v>5321</v>
      </c>
      <c r="AL118" s="136">
        <v>10451</v>
      </c>
      <c r="AM118" s="136">
        <v>8695</v>
      </c>
      <c r="AN118" s="137">
        <v>9079</v>
      </c>
      <c r="AO118" s="136">
        <v>8820.7466251316018</v>
      </c>
      <c r="AP118" s="136">
        <v>8550</v>
      </c>
      <c r="AQ118" s="136">
        <v>8444</v>
      </c>
      <c r="AR118" s="136">
        <v>8940</v>
      </c>
      <c r="AS118" s="136">
        <v>6715</v>
      </c>
      <c r="AT118" s="136">
        <v>5697</v>
      </c>
      <c r="AU118" s="136">
        <v>7379</v>
      </c>
      <c r="AV118" s="136">
        <v>8082</v>
      </c>
      <c r="AW118" s="136">
        <v>9275</v>
      </c>
      <c r="AX118" s="136">
        <v>7525</v>
      </c>
      <c r="AY118" s="136">
        <v>8367</v>
      </c>
      <c r="AZ118" s="136">
        <v>8861</v>
      </c>
      <c r="BA118" s="136">
        <v>8667</v>
      </c>
      <c r="BB118" s="136">
        <f>M23*8.1</f>
        <v>0</v>
      </c>
      <c r="BC118" s="136">
        <v>9396</v>
      </c>
      <c r="BD118" s="136">
        <v>9785</v>
      </c>
      <c r="BE118" s="136">
        <v>9744</v>
      </c>
      <c r="BF118" s="136">
        <v>8481</v>
      </c>
      <c r="BG118" s="136">
        <v>8813</v>
      </c>
      <c r="BH118" s="136">
        <v>6893</v>
      </c>
      <c r="BI118" s="136">
        <v>8886</v>
      </c>
      <c r="BJ118" s="136">
        <v>8432</v>
      </c>
      <c r="BK118" s="136">
        <v>2519</v>
      </c>
      <c r="BL118" s="138">
        <v>10449</v>
      </c>
      <c r="BM118" s="136">
        <v>10238.4</v>
      </c>
      <c r="BN118" s="136">
        <v>8578</v>
      </c>
      <c r="BO118" s="136">
        <f>1038*8.1</f>
        <v>8407.7999999999993</v>
      </c>
      <c r="BP118" s="136">
        <v>8627</v>
      </c>
      <c r="BQ118" s="136">
        <v>9671</v>
      </c>
      <c r="BR118" s="136">
        <v>9590</v>
      </c>
      <c r="BS118" s="136">
        <v>4423.5658907742873</v>
      </c>
      <c r="BT118" s="177"/>
      <c r="BU118" s="177"/>
      <c r="BV118" s="177"/>
      <c r="BW118" s="177"/>
      <c r="BX118" s="177"/>
      <c r="BY118" s="178"/>
      <c r="BZ118" s="177"/>
      <c r="CA118" s="177"/>
      <c r="CB118" s="177"/>
      <c r="CC118" s="177"/>
      <c r="CD118" s="177"/>
      <c r="CE118" s="177"/>
      <c r="CF118" s="177"/>
      <c r="CG118" s="177"/>
      <c r="CH118" s="178"/>
      <c r="CI118" s="177"/>
      <c r="CJ118" s="177"/>
      <c r="CK118" s="177"/>
      <c r="CL118" s="177"/>
      <c r="CM118" s="177">
        <v>7306</v>
      </c>
      <c r="CN118" s="177">
        <v>7849</v>
      </c>
      <c r="CO118" s="177">
        <v>8246</v>
      </c>
      <c r="CP118" s="177">
        <v>6180</v>
      </c>
      <c r="CQ118" s="177">
        <v>8398.2378232096235</v>
      </c>
      <c r="CR118" s="177">
        <v>7892.4954254295881</v>
      </c>
      <c r="CS118" s="177">
        <v>7316.1459825272314</v>
      </c>
      <c r="CT118" s="1263">
        <v>8484.0115730624548</v>
      </c>
      <c r="CU118" s="1262">
        <v>8231.9353562674969</v>
      </c>
      <c r="CV118" s="1262">
        <v>8348.8550342770541</v>
      </c>
      <c r="CW118" s="1262">
        <v>8399.4500117638745</v>
      </c>
      <c r="CX118" s="1262">
        <v>7364.5403289926016</v>
      </c>
      <c r="CY118" s="1262">
        <v>8174.4176755923709</v>
      </c>
      <c r="CZ118" s="1262">
        <v>8028.0659455312125</v>
      </c>
      <c r="DA118" s="1262">
        <v>8320.3084028696212</v>
      </c>
      <c r="DB118" s="1262">
        <v>8019.9285336535622</v>
      </c>
      <c r="DC118" s="1262">
        <v>8586.5421726771201</v>
      </c>
      <c r="DD118" s="1262">
        <v>8561.2552285227575</v>
      </c>
      <c r="DE118" s="1262">
        <v>8376.6819274507907</v>
      </c>
      <c r="DF118" s="1263">
        <v>8066.6720138324836</v>
      </c>
      <c r="DG118" s="1262">
        <v>8171.0537247356524</v>
      </c>
      <c r="DH118" s="1262">
        <v>8244.1735306274113</v>
      </c>
      <c r="DI118" s="177"/>
      <c r="DJ118" s="179">
        <f t="shared" si="69"/>
        <v>27224.2</v>
      </c>
      <c r="DK118" s="63" t="str">
        <f t="shared" si="100"/>
        <v>j</v>
      </c>
      <c r="DL118" s="64">
        <f t="shared" ref="DL118:DL129" si="104">SUM(Q118:AB118)</f>
        <v>93703.636996108413</v>
      </c>
      <c r="DM118" s="202">
        <f t="shared" ref="DM118:DM129" si="105">SUM(AC118:AN118)</f>
        <v>91566.521940363251</v>
      </c>
      <c r="DN118" s="66">
        <f t="shared" ref="DN118:DN129" si="106">SUM(AO118:AZ118)</f>
        <v>96655.746625131607</v>
      </c>
      <c r="DO118" s="67">
        <f t="shared" si="101"/>
        <v>92065</v>
      </c>
      <c r="DP118" s="67">
        <f t="shared" si="102"/>
        <v>59535.765890774288</v>
      </c>
      <c r="DQ118" s="67">
        <f>SUM(CH118:CV118)</f>
        <v>78252.681194773439</v>
      </c>
      <c r="DR118" s="21"/>
      <c r="DU118" s="69"/>
    </row>
    <row r="119" spans="1:125" s="68" customFormat="1" ht="20" customHeight="1" x14ac:dyDescent="0.2">
      <c r="A119" s="1389" t="s">
        <v>68</v>
      </c>
      <c r="B119" s="1388"/>
      <c r="C119" s="1390"/>
      <c r="D119" s="1330"/>
      <c r="E119" s="54">
        <v>7278</v>
      </c>
      <c r="F119" s="54">
        <v>8572</v>
      </c>
      <c r="G119" s="54">
        <v>4669</v>
      </c>
      <c r="H119" s="54">
        <v>6638.9111222392921</v>
      </c>
      <c r="I119" s="54">
        <v>6755</v>
      </c>
      <c r="J119" s="54">
        <v>5362</v>
      </c>
      <c r="K119" s="54">
        <v>7987</v>
      </c>
      <c r="L119" s="54">
        <v>6624</v>
      </c>
      <c r="M119" s="54">
        <v>9511</v>
      </c>
      <c r="N119" s="54">
        <v>5492</v>
      </c>
      <c r="O119" s="54"/>
      <c r="P119" s="194">
        <f t="shared" si="103"/>
        <v>68888.911122239297</v>
      </c>
      <c r="Q119" s="54">
        <v>3581</v>
      </c>
      <c r="R119" s="54">
        <v>6850</v>
      </c>
      <c r="S119" s="54">
        <v>8588</v>
      </c>
      <c r="T119" s="54">
        <v>6880</v>
      </c>
      <c r="U119" s="54">
        <v>7115</v>
      </c>
      <c r="V119" s="54">
        <v>7210</v>
      </c>
      <c r="W119" s="54">
        <v>7042</v>
      </c>
      <c r="X119" s="54">
        <v>6079.3515085108465</v>
      </c>
      <c r="Y119" s="54">
        <v>6438</v>
      </c>
      <c r="Z119" s="54">
        <v>7277</v>
      </c>
      <c r="AA119" s="54">
        <v>6746.5178679438432</v>
      </c>
      <c r="AB119" s="56">
        <v>8673</v>
      </c>
      <c r="AC119" s="57">
        <v>8710</v>
      </c>
      <c r="AD119" s="57">
        <v>4389</v>
      </c>
      <c r="AE119" s="136">
        <v>9688</v>
      </c>
      <c r="AF119" s="136">
        <v>5943</v>
      </c>
      <c r="AG119" s="136">
        <v>8401.7477299537604</v>
      </c>
      <c r="AH119" s="136">
        <v>6333</v>
      </c>
      <c r="AI119" s="136">
        <v>4739</v>
      </c>
      <c r="AJ119" s="136">
        <v>62.928589483410512</v>
      </c>
      <c r="AK119" s="136">
        <v>2524</v>
      </c>
      <c r="AL119" s="136">
        <v>7451</v>
      </c>
      <c r="AM119" s="136">
        <v>6585</v>
      </c>
      <c r="AN119" s="137">
        <v>8085</v>
      </c>
      <c r="AO119" s="136">
        <v>8856</v>
      </c>
      <c r="AP119" s="136">
        <v>6714</v>
      </c>
      <c r="AQ119" s="136">
        <v>8085</v>
      </c>
      <c r="AR119" s="136">
        <v>9704</v>
      </c>
      <c r="AS119" s="136">
        <v>8609</v>
      </c>
      <c r="AT119" s="136">
        <v>5157</v>
      </c>
      <c r="AU119" s="136">
        <v>7472</v>
      </c>
      <c r="AV119" s="136">
        <v>9360</v>
      </c>
      <c r="AW119" s="136">
        <v>9832</v>
      </c>
      <c r="AX119" s="136">
        <v>7400</v>
      </c>
      <c r="AY119" s="136">
        <v>10041</v>
      </c>
      <c r="AZ119" s="136">
        <v>8841</v>
      </c>
      <c r="BA119" s="136">
        <v>8503</v>
      </c>
      <c r="BB119" s="136">
        <v>7276</v>
      </c>
      <c r="BC119" s="136">
        <v>9641</v>
      </c>
      <c r="BD119" s="136">
        <v>8274</v>
      </c>
      <c r="BE119" s="136">
        <v>8174</v>
      </c>
      <c r="BF119" s="136">
        <v>8860</v>
      </c>
      <c r="BG119" s="136">
        <v>7278</v>
      </c>
      <c r="BH119" s="136">
        <v>6210</v>
      </c>
      <c r="BI119" s="136">
        <v>7800</v>
      </c>
      <c r="BJ119" s="136">
        <v>8521</v>
      </c>
      <c r="BK119" s="136">
        <v>1142</v>
      </c>
      <c r="BL119" s="138">
        <v>9388</v>
      </c>
      <c r="BM119" s="136">
        <v>7198</v>
      </c>
      <c r="BN119" s="136">
        <v>7298</v>
      </c>
      <c r="BO119" s="136">
        <v>7529</v>
      </c>
      <c r="BP119" s="136"/>
      <c r="BQ119" s="136">
        <v>8455</v>
      </c>
      <c r="BR119" s="136">
        <v>7860</v>
      </c>
      <c r="BS119" s="136">
        <v>3837.7483598878907</v>
      </c>
      <c r="BT119" s="177"/>
      <c r="BU119" s="177"/>
      <c r="BV119" s="177"/>
      <c r="BW119" s="177"/>
      <c r="BX119" s="177"/>
      <c r="BY119" s="178"/>
      <c r="BZ119" s="177"/>
      <c r="CA119" s="177"/>
      <c r="CB119" s="177"/>
      <c r="CC119" s="177"/>
      <c r="CD119" s="177"/>
      <c r="CE119" s="177"/>
      <c r="CF119" s="177"/>
      <c r="CG119" s="177"/>
      <c r="CH119" s="178"/>
      <c r="CI119" s="177"/>
      <c r="CJ119" s="177"/>
      <c r="CK119" s="177"/>
      <c r="CL119" s="177"/>
      <c r="CM119" s="177">
        <f>3599*0.9</f>
        <v>3239.1</v>
      </c>
      <c r="CN119" s="177">
        <f>7198*0.9</f>
        <v>6478.2</v>
      </c>
      <c r="CO119" s="177">
        <v>7317</v>
      </c>
      <c r="CP119" s="177">
        <v>7870</v>
      </c>
      <c r="CQ119" s="177">
        <v>8881.2620074158076</v>
      </c>
      <c r="CR119" s="177">
        <v>7091.5698921646108</v>
      </c>
      <c r="CS119" s="177">
        <v>8698.0035952009603</v>
      </c>
      <c r="CT119" s="1263">
        <v>8508.2654747884226</v>
      </c>
      <c r="CU119" s="1262">
        <v>6444.8333737480261</v>
      </c>
      <c r="CV119" s="1262">
        <v>8235.2638478756635</v>
      </c>
      <c r="CW119" s="1262">
        <v>8183.0036943688865</v>
      </c>
      <c r="CX119" s="1262">
        <v>7973.9809032747462</v>
      </c>
      <c r="CY119" s="1262">
        <v>7651.8611635566767</v>
      </c>
      <c r="CZ119" s="1262">
        <v>8150.4356000413627</v>
      </c>
      <c r="DA119" s="1262">
        <v>7554.4075039882564</v>
      </c>
      <c r="DB119" s="1262">
        <v>8386.1215621006468</v>
      </c>
      <c r="DC119" s="1262">
        <v>6954.7557706724665</v>
      </c>
      <c r="DD119" s="1262">
        <v>8384.7368118135601</v>
      </c>
      <c r="DE119" s="1262">
        <v>6768.967633824479</v>
      </c>
      <c r="DF119" s="1263">
        <v>8785.5101844472883</v>
      </c>
      <c r="DG119" s="1262">
        <v>6887.1778679702929</v>
      </c>
      <c r="DH119" s="1262">
        <v>8441.6560571905447</v>
      </c>
      <c r="DI119" s="177"/>
      <c r="DJ119" s="179">
        <f t="shared" si="69"/>
        <v>22025</v>
      </c>
      <c r="DK119" s="63" t="str">
        <f t="shared" si="100"/>
        <v>j</v>
      </c>
      <c r="DL119" s="64">
        <f t="shared" si="104"/>
        <v>82479.869376454692</v>
      </c>
      <c r="DM119" s="202">
        <f t="shared" si="105"/>
        <v>72911.67631943716</v>
      </c>
      <c r="DN119" s="66">
        <f t="shared" si="106"/>
        <v>100071</v>
      </c>
      <c r="DO119" s="67">
        <f t="shared" si="101"/>
        <v>91067</v>
      </c>
      <c r="DP119" s="67">
        <f t="shared" si="102"/>
        <v>42177.74835988789</v>
      </c>
      <c r="DQ119" s="67">
        <f>SUM(CH119:CV119)</f>
        <v>72763.498191193503</v>
      </c>
      <c r="DR119" s="21"/>
      <c r="DU119" s="69"/>
    </row>
    <row r="120" spans="1:125" s="68" customFormat="1" ht="20" customHeight="1" x14ac:dyDescent="0.2">
      <c r="A120" s="1389" t="s">
        <v>69</v>
      </c>
      <c r="B120" s="1388"/>
      <c r="C120" s="1390"/>
      <c r="D120" s="1330"/>
      <c r="E120" s="54">
        <v>8511</v>
      </c>
      <c r="F120" s="54">
        <v>9307</v>
      </c>
      <c r="G120" s="54">
        <v>6592</v>
      </c>
      <c r="H120" s="54">
        <v>11225</v>
      </c>
      <c r="I120" s="54">
        <v>8721</v>
      </c>
      <c r="J120" s="54">
        <v>6903</v>
      </c>
      <c r="K120" s="54">
        <v>9480</v>
      </c>
      <c r="L120" s="54">
        <v>8421</v>
      </c>
      <c r="M120" s="54">
        <v>10245.86</v>
      </c>
      <c r="N120" s="54">
        <v>6346.54</v>
      </c>
      <c r="O120" s="54"/>
      <c r="P120" s="194">
        <f t="shared" si="103"/>
        <v>85752.4</v>
      </c>
      <c r="Q120" s="54">
        <v>4604.3100000000004</v>
      </c>
      <c r="R120" s="54">
        <v>9478.3700000000008</v>
      </c>
      <c r="S120" s="54">
        <v>10470.69</v>
      </c>
      <c r="T120" s="54">
        <v>9532</v>
      </c>
      <c r="U120" s="54">
        <v>9126</v>
      </c>
      <c r="V120" s="54">
        <v>9505.48</v>
      </c>
      <c r="W120" s="54">
        <v>10016.48</v>
      </c>
      <c r="X120" s="54">
        <v>9930.8317756481192</v>
      </c>
      <c r="Y120" s="54"/>
      <c r="Z120" s="54">
        <v>10224</v>
      </c>
      <c r="AA120" s="54">
        <v>8517.0693799856235</v>
      </c>
      <c r="AB120" s="56">
        <v>10912.42</v>
      </c>
      <c r="AC120" s="57">
        <v>9759</v>
      </c>
      <c r="AD120" s="57">
        <v>5519</v>
      </c>
      <c r="AE120" s="136">
        <v>10963.57</v>
      </c>
      <c r="AF120" s="136"/>
      <c r="AG120" s="136">
        <v>10004.18</v>
      </c>
      <c r="AH120" s="136">
        <v>9555</v>
      </c>
      <c r="AI120" s="136">
        <v>8988</v>
      </c>
      <c r="AJ120" s="136">
        <v>115.60271043750002</v>
      </c>
      <c r="AK120" s="136">
        <v>5203</v>
      </c>
      <c r="AL120" s="136">
        <v>10404</v>
      </c>
      <c r="AM120" s="136">
        <v>9286</v>
      </c>
      <c r="AN120" s="137">
        <v>9862</v>
      </c>
      <c r="AO120" s="136">
        <v>10117.916885159999</v>
      </c>
      <c r="AP120" s="136">
        <v>8475</v>
      </c>
      <c r="AQ120" s="136">
        <v>9574.32</v>
      </c>
      <c r="AR120" s="136">
        <v>9343</v>
      </c>
      <c r="AS120" s="136">
        <v>10160.67</v>
      </c>
      <c r="AT120" s="136">
        <v>5872.88</v>
      </c>
      <c r="AU120" s="136">
        <v>9998.89</v>
      </c>
      <c r="AV120" s="136">
        <v>9936</v>
      </c>
      <c r="AW120" s="136">
        <v>10375</v>
      </c>
      <c r="AX120" s="136">
        <v>10026</v>
      </c>
      <c r="AY120" s="136">
        <v>10180</v>
      </c>
      <c r="AZ120" s="136">
        <v>9800</v>
      </c>
      <c r="BA120" s="136">
        <v>8914</v>
      </c>
      <c r="BB120" s="136">
        <v>9336.93</v>
      </c>
      <c r="BC120" s="136">
        <v>11165.32</v>
      </c>
      <c r="BD120" s="136">
        <v>10559</v>
      </c>
      <c r="BE120" s="136">
        <v>10794</v>
      </c>
      <c r="BF120" s="136">
        <v>10252</v>
      </c>
      <c r="BG120" s="136">
        <v>10082.58</v>
      </c>
      <c r="BH120" s="136">
        <v>7621</v>
      </c>
      <c r="BI120" s="136">
        <v>10955</v>
      </c>
      <c r="BJ120" s="136">
        <v>9198</v>
      </c>
      <c r="BK120" s="136">
        <v>2054.73</v>
      </c>
      <c r="BL120" s="138">
        <v>10617</v>
      </c>
      <c r="BM120" s="136">
        <v>9991</v>
      </c>
      <c r="BN120" s="136">
        <v>10031</v>
      </c>
      <c r="BO120" s="136">
        <v>10456</v>
      </c>
      <c r="BP120" s="136">
        <v>9685.7999999999993</v>
      </c>
      <c r="BQ120" s="136">
        <v>9821</v>
      </c>
      <c r="BR120" s="136">
        <v>10315</v>
      </c>
      <c r="BS120" s="136">
        <v>5079.9497528257298</v>
      </c>
      <c r="BT120" s="177"/>
      <c r="BU120" s="177"/>
      <c r="BV120" s="177"/>
      <c r="BW120" s="177"/>
      <c r="BX120" s="177"/>
      <c r="BY120" s="178"/>
      <c r="BZ120" s="177"/>
      <c r="CA120" s="177"/>
      <c r="CB120" s="177"/>
      <c r="CC120" s="177"/>
      <c r="CD120" s="177"/>
      <c r="CE120" s="177"/>
      <c r="CF120" s="177"/>
      <c r="CG120" s="177"/>
      <c r="CH120" s="178"/>
      <c r="CI120" s="177"/>
      <c r="CJ120" s="177"/>
      <c r="CK120" s="177"/>
      <c r="CL120" s="177"/>
      <c r="CM120" s="177">
        <v>6697</v>
      </c>
      <c r="CN120" s="177">
        <v>8887</v>
      </c>
      <c r="CO120" s="177">
        <v>9631</v>
      </c>
      <c r="CP120" s="177">
        <v>7782</v>
      </c>
      <c r="CQ120" s="177">
        <v>10215.143527692988</v>
      </c>
      <c r="CR120" s="177">
        <v>9387.5515266105085</v>
      </c>
      <c r="CS120" s="177">
        <v>9362.1103866551093</v>
      </c>
      <c r="CT120" s="1263">
        <v>9480.1674646451083</v>
      </c>
      <c r="CU120" s="1262">
        <v>8876.0923593763109</v>
      </c>
      <c r="CV120" s="1262">
        <v>9912.9949356138568</v>
      </c>
      <c r="CW120" s="1262">
        <v>10150.690874835733</v>
      </c>
      <c r="CX120" s="1262">
        <v>9338.1557876418919</v>
      </c>
      <c r="CY120" s="1262">
        <v>9829.3922343044815</v>
      </c>
      <c r="CZ120" s="1262">
        <v>9782.4062150731897</v>
      </c>
      <c r="DA120" s="1262">
        <v>9896.948622491982</v>
      </c>
      <c r="DB120" s="1262">
        <v>9899.719636838814</v>
      </c>
      <c r="DC120" s="1262">
        <v>9686.9194208201061</v>
      </c>
      <c r="DD120" s="1262">
        <v>9928.4623121951045</v>
      </c>
      <c r="DE120" s="1262">
        <v>9363.2135112294345</v>
      </c>
      <c r="DF120" s="1263">
        <v>10098.826881445109</v>
      </c>
      <c r="DG120" s="1262">
        <v>9410.4323266044375</v>
      </c>
      <c r="DH120" s="1262">
        <v>10066.402934179481</v>
      </c>
      <c r="DI120" s="177"/>
      <c r="DJ120" s="179">
        <f t="shared" si="69"/>
        <v>30478</v>
      </c>
      <c r="DK120" s="63" t="str">
        <f t="shared" si="100"/>
        <v>j</v>
      </c>
      <c r="DL120" s="64">
        <f t="shared" si="104"/>
        <v>102317.65115563375</v>
      </c>
      <c r="DM120" s="202">
        <f t="shared" si="105"/>
        <v>89659.352710437495</v>
      </c>
      <c r="DN120" s="66">
        <f t="shared" si="106"/>
        <v>113859.67688515999</v>
      </c>
      <c r="DO120" s="67">
        <f t="shared" si="101"/>
        <v>111549.56</v>
      </c>
      <c r="DP120" s="67">
        <f t="shared" si="102"/>
        <v>65379.74975282573</v>
      </c>
      <c r="DQ120" s="67">
        <f>SUM(CH120:CV120)</f>
        <v>90231.060200593885</v>
      </c>
      <c r="DR120" s="21"/>
      <c r="DU120" s="69"/>
    </row>
    <row r="121" spans="1:125" s="68" customFormat="1" ht="20" customHeight="1" x14ac:dyDescent="0.2">
      <c r="A121" s="1389" t="s">
        <v>70</v>
      </c>
      <c r="B121" s="1388"/>
      <c r="C121" s="1390"/>
      <c r="D121" s="1330"/>
      <c r="E121" s="54">
        <v>2165</v>
      </c>
      <c r="F121" s="54">
        <v>2250</v>
      </c>
      <c r="G121" s="54">
        <v>979</v>
      </c>
      <c r="H121" s="54">
        <v>1190</v>
      </c>
      <c r="I121" s="54">
        <v>1893</v>
      </c>
      <c r="J121" s="54">
        <v>1253</v>
      </c>
      <c r="K121" s="54">
        <v>2306</v>
      </c>
      <c r="L121" s="54">
        <v>1787</v>
      </c>
      <c r="M121" s="54">
        <v>3046</v>
      </c>
      <c r="N121" s="54">
        <v>1797</v>
      </c>
      <c r="O121" s="54">
        <v>1844</v>
      </c>
      <c r="P121" s="194">
        <f t="shared" si="103"/>
        <v>20510</v>
      </c>
      <c r="Q121" s="54">
        <v>639.6</v>
      </c>
      <c r="R121" s="54">
        <v>1182.4000000000001</v>
      </c>
      <c r="S121" s="54">
        <v>1084.8</v>
      </c>
      <c r="T121" s="54">
        <v>1767</v>
      </c>
      <c r="U121" s="54">
        <v>2199</v>
      </c>
      <c r="V121" s="54">
        <f>SUM(V122:V124)</f>
        <v>0</v>
      </c>
      <c r="W121" s="54">
        <v>1593</v>
      </c>
      <c r="X121" s="54">
        <v>1160</v>
      </c>
      <c r="Y121" s="54">
        <v>1929</v>
      </c>
      <c r="Z121" s="54">
        <v>2112</v>
      </c>
      <c r="AA121" s="54">
        <v>1848</v>
      </c>
      <c r="AB121" s="56">
        <v>1276</v>
      </c>
      <c r="AC121" s="57">
        <v>1555</v>
      </c>
      <c r="AD121" s="57">
        <v>677</v>
      </c>
      <c r="AE121" s="136">
        <v>2280</v>
      </c>
      <c r="AF121" s="136">
        <v>1347</v>
      </c>
      <c r="AG121" s="136">
        <v>1515.346</v>
      </c>
      <c r="AH121" s="136">
        <v>1214</v>
      </c>
      <c r="AI121" s="136">
        <v>981</v>
      </c>
      <c r="AJ121" s="136">
        <v>0</v>
      </c>
      <c r="AK121" s="136">
        <v>773</v>
      </c>
      <c r="AL121" s="136">
        <v>1898</v>
      </c>
      <c r="AM121" s="136">
        <v>2949</v>
      </c>
      <c r="AN121" s="137">
        <v>3221</v>
      </c>
      <c r="AO121" s="136">
        <v>1409</v>
      </c>
      <c r="AP121" s="136">
        <v>1527</v>
      </c>
      <c r="AQ121" s="136">
        <v>1284</v>
      </c>
      <c r="AR121" s="136">
        <v>1359</v>
      </c>
      <c r="AS121" s="136">
        <v>2138.8999999999996</v>
      </c>
      <c r="AT121" s="136">
        <v>1773</v>
      </c>
      <c r="AU121" s="136">
        <v>2093</v>
      </c>
      <c r="AV121" s="136">
        <v>2525</v>
      </c>
      <c r="AW121" s="136">
        <v>3300</v>
      </c>
      <c r="AX121" s="136">
        <v>1239</v>
      </c>
      <c r="AY121" s="136">
        <v>1786</v>
      </c>
      <c r="AZ121" s="136">
        <v>2083</v>
      </c>
      <c r="BA121" s="136">
        <v>1391</v>
      </c>
      <c r="BB121" s="136">
        <v>1074</v>
      </c>
      <c r="BC121" s="136">
        <v>2003.2</v>
      </c>
      <c r="BD121" s="136">
        <v>939</v>
      </c>
      <c r="BE121" s="136">
        <f>BE122+BE123+BE124</f>
        <v>0</v>
      </c>
      <c r="BF121" s="136">
        <v>1956</v>
      </c>
      <c r="BG121" s="136">
        <v>1827</v>
      </c>
      <c r="BH121" s="136">
        <v>1173.71</v>
      </c>
      <c r="BI121" s="136">
        <v>2095</v>
      </c>
      <c r="BJ121" s="136">
        <v>1315</v>
      </c>
      <c r="BK121" s="136">
        <v>632</v>
      </c>
      <c r="BL121" s="138">
        <v>2290</v>
      </c>
      <c r="BM121" s="136">
        <v>1811</v>
      </c>
      <c r="BN121" s="136">
        <v>626</v>
      </c>
      <c r="BO121" s="136">
        <v>2180</v>
      </c>
      <c r="BP121" s="136"/>
      <c r="BQ121" s="136">
        <f>SUM(BQ122:BQ124)</f>
        <v>0</v>
      </c>
      <c r="BR121" s="136">
        <f>+BR122+BR123+BR124</f>
        <v>0</v>
      </c>
      <c r="BS121" s="136">
        <v>655</v>
      </c>
      <c r="BT121" s="177"/>
      <c r="BU121" s="177"/>
      <c r="BV121" s="177"/>
      <c r="BW121" s="177"/>
      <c r="BX121" s="177"/>
      <c r="BY121" s="178"/>
      <c r="BZ121" s="177"/>
      <c r="CA121" s="177"/>
      <c r="CB121" s="177"/>
      <c r="CC121" s="177"/>
      <c r="CD121" s="177"/>
      <c r="CE121" s="177"/>
      <c r="CF121" s="177"/>
      <c r="CG121" s="177"/>
      <c r="CH121" s="178"/>
      <c r="CI121" s="177"/>
      <c r="CJ121" s="177"/>
      <c r="CK121" s="177"/>
      <c r="CL121" s="177"/>
      <c r="CM121" s="177">
        <v>1402</v>
      </c>
      <c r="CN121" s="177">
        <v>1840</v>
      </c>
      <c r="CO121" s="177">
        <v>1975</v>
      </c>
      <c r="CP121" s="177">
        <v>1319</v>
      </c>
      <c r="CQ121" s="177">
        <v>2474.5</v>
      </c>
      <c r="CR121" s="177">
        <v>1685</v>
      </c>
      <c r="CS121" s="177">
        <v>2690</v>
      </c>
      <c r="CT121" s="1263">
        <v>2010</v>
      </c>
      <c r="CU121" s="1262">
        <v>735</v>
      </c>
      <c r="CV121" s="1262">
        <v>1815</v>
      </c>
      <c r="CW121" s="1262">
        <v>1735</v>
      </c>
      <c r="CX121" s="1262">
        <v>1250</v>
      </c>
      <c r="CY121" s="1262">
        <v>970</v>
      </c>
      <c r="CZ121" s="1262">
        <v>1695</v>
      </c>
      <c r="DA121" s="1262">
        <v>1065</v>
      </c>
      <c r="DB121" s="1262">
        <v>1900</v>
      </c>
      <c r="DC121" s="1262">
        <v>825</v>
      </c>
      <c r="DD121" s="1262">
        <v>1860</v>
      </c>
      <c r="DE121" s="1262">
        <v>860</v>
      </c>
      <c r="DF121" s="1263">
        <v>2125</v>
      </c>
      <c r="DG121" s="1262">
        <v>915</v>
      </c>
      <c r="DH121" s="1262">
        <v>1925</v>
      </c>
      <c r="DI121" s="177"/>
      <c r="DJ121" s="179">
        <f t="shared" si="69"/>
        <v>4617</v>
      </c>
      <c r="DK121" s="63" t="str">
        <f t="shared" si="100"/>
        <v>j</v>
      </c>
      <c r="DL121" s="64">
        <f t="shared" si="104"/>
        <v>16790.8</v>
      </c>
      <c r="DM121" s="202">
        <f t="shared" si="105"/>
        <v>18410.345999999998</v>
      </c>
      <c r="DN121" s="66">
        <f t="shared" si="106"/>
        <v>22516.9</v>
      </c>
      <c r="DO121" s="67">
        <f t="shared" si="101"/>
        <v>16695.91</v>
      </c>
      <c r="DP121" s="67">
        <f t="shared" si="102"/>
        <v>5272</v>
      </c>
      <c r="DQ121" s="67">
        <f>SUM(CH121:CV121)</f>
        <v>17945.5</v>
      </c>
      <c r="DR121" s="21"/>
      <c r="DU121" s="69"/>
    </row>
    <row r="122" spans="1:125" s="68" customFormat="1" ht="20" customHeight="1" x14ac:dyDescent="0.2">
      <c r="A122" s="1391" t="s">
        <v>71</v>
      </c>
      <c r="B122" s="1392"/>
      <c r="C122" s="1241"/>
      <c r="D122" s="1393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55"/>
      <c r="Q122" s="266"/>
      <c r="R122" s="266"/>
      <c r="S122" s="266"/>
      <c r="T122" s="266"/>
      <c r="U122" s="266"/>
      <c r="V122" s="266"/>
      <c r="W122" s="266"/>
      <c r="X122" s="266"/>
      <c r="Y122" s="266"/>
      <c r="Z122" s="266"/>
      <c r="AA122" s="266"/>
      <c r="AB122" s="267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3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4"/>
      <c r="BM122" s="102"/>
      <c r="BN122" s="102"/>
      <c r="BO122" s="102"/>
      <c r="BP122" s="102"/>
      <c r="BQ122" s="102"/>
      <c r="BR122" s="102"/>
      <c r="BS122" s="102"/>
      <c r="BT122" s="105"/>
      <c r="BU122" s="105"/>
      <c r="BV122" s="105"/>
      <c r="BW122" s="105"/>
      <c r="BX122" s="105"/>
      <c r="BY122" s="106"/>
      <c r="BZ122" s="105"/>
      <c r="CA122" s="105"/>
      <c r="CB122" s="105"/>
      <c r="CC122" s="105"/>
      <c r="CD122" s="105"/>
      <c r="CE122" s="105"/>
      <c r="CF122" s="105"/>
      <c r="CG122" s="105"/>
      <c r="CH122" s="106"/>
      <c r="CI122" s="105"/>
      <c r="CJ122" s="105"/>
      <c r="CK122" s="105"/>
      <c r="CL122" s="105"/>
      <c r="CM122" s="105">
        <f>155+778+46</f>
        <v>979</v>
      </c>
      <c r="CN122" s="105">
        <v>1132</v>
      </c>
      <c r="CO122" s="105">
        <v>1318</v>
      </c>
      <c r="CP122" s="105">
        <f>563+145</f>
        <v>708</v>
      </c>
      <c r="CQ122" s="105">
        <v>1297</v>
      </c>
      <c r="CR122" s="105">
        <v>670</v>
      </c>
      <c r="CS122" s="105">
        <v>1120</v>
      </c>
      <c r="CT122" s="1243">
        <v>900</v>
      </c>
      <c r="CU122" s="1242">
        <v>320</v>
      </c>
      <c r="CV122" s="1242">
        <v>840</v>
      </c>
      <c r="CW122" s="1242">
        <v>770</v>
      </c>
      <c r="CX122" s="1242">
        <v>400</v>
      </c>
      <c r="CY122" s="1242">
        <v>310</v>
      </c>
      <c r="CZ122" s="1242">
        <v>750</v>
      </c>
      <c r="DA122" s="1242">
        <v>410</v>
      </c>
      <c r="DB122" s="1242">
        <v>860</v>
      </c>
      <c r="DC122" s="1242">
        <v>340</v>
      </c>
      <c r="DD122" s="1242">
        <v>800</v>
      </c>
      <c r="DE122" s="1242">
        <v>330</v>
      </c>
      <c r="DF122" s="1243">
        <v>1000</v>
      </c>
      <c r="DG122" s="1242">
        <v>390</v>
      </c>
      <c r="DH122" s="1242">
        <v>870</v>
      </c>
      <c r="DI122" s="105"/>
      <c r="DJ122" s="107">
        <f t="shared" si="69"/>
        <v>0</v>
      </c>
      <c r="DK122" s="63" t="str">
        <f t="shared" si="100"/>
        <v/>
      </c>
      <c r="DL122" s="64">
        <f t="shared" si="104"/>
        <v>0</v>
      </c>
      <c r="DM122" s="65">
        <f t="shared" si="105"/>
        <v>0</v>
      </c>
      <c r="DN122" s="66">
        <f t="shared" si="106"/>
        <v>0</v>
      </c>
      <c r="DO122" s="67">
        <f t="shared" si="101"/>
        <v>0</v>
      </c>
      <c r="DP122" s="67">
        <f t="shared" si="102"/>
        <v>0</v>
      </c>
      <c r="DQ122" s="67">
        <f t="shared" ref="DQ122:DQ124" si="107">SUM(CH122:CS122)</f>
        <v>7224</v>
      </c>
      <c r="DR122" s="21"/>
      <c r="DU122" s="69"/>
    </row>
    <row r="123" spans="1:125" s="68" customFormat="1" ht="20" customHeight="1" x14ac:dyDescent="0.2">
      <c r="A123" s="1391" t="s">
        <v>72</v>
      </c>
      <c r="B123" s="1392"/>
      <c r="C123" s="1241"/>
      <c r="D123" s="1393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55"/>
      <c r="Q123" s="266"/>
      <c r="R123" s="266"/>
      <c r="S123" s="266"/>
      <c r="T123" s="266"/>
      <c r="U123" s="266"/>
      <c r="V123" s="266"/>
      <c r="W123" s="266"/>
      <c r="X123" s="266"/>
      <c r="Y123" s="266"/>
      <c r="Z123" s="266"/>
      <c r="AA123" s="266"/>
      <c r="AB123" s="267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3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4"/>
      <c r="BM123" s="102"/>
      <c r="BN123" s="102"/>
      <c r="BO123" s="102"/>
      <c r="BP123" s="102"/>
      <c r="BQ123" s="102"/>
      <c r="BR123" s="102"/>
      <c r="BS123" s="102"/>
      <c r="BT123" s="105"/>
      <c r="BU123" s="105"/>
      <c r="BV123" s="105"/>
      <c r="BW123" s="105"/>
      <c r="BX123" s="105"/>
      <c r="BY123" s="106"/>
      <c r="BZ123" s="105"/>
      <c r="CA123" s="105"/>
      <c r="CB123" s="105"/>
      <c r="CC123" s="105"/>
      <c r="CD123" s="105"/>
      <c r="CE123" s="105"/>
      <c r="CF123" s="105"/>
      <c r="CG123" s="105"/>
      <c r="CH123" s="106"/>
      <c r="CI123" s="105"/>
      <c r="CJ123" s="105"/>
      <c r="CK123" s="105"/>
      <c r="CL123" s="105"/>
      <c r="CM123" s="105">
        <v>188</v>
      </c>
      <c r="CN123" s="105">
        <v>172</v>
      </c>
      <c r="CO123" s="105">
        <v>145</v>
      </c>
      <c r="CP123" s="105">
        <f>113+220</f>
        <v>333</v>
      </c>
      <c r="CQ123" s="105">
        <v>762</v>
      </c>
      <c r="CR123" s="105">
        <v>495</v>
      </c>
      <c r="CS123" s="105">
        <v>760</v>
      </c>
      <c r="CT123" s="1243">
        <v>735</v>
      </c>
      <c r="CU123" s="1242">
        <v>320</v>
      </c>
      <c r="CV123" s="1242">
        <v>655</v>
      </c>
      <c r="CW123" s="1242">
        <v>650</v>
      </c>
      <c r="CX123" s="1242">
        <v>445</v>
      </c>
      <c r="CY123" s="1242">
        <v>375</v>
      </c>
      <c r="CZ123" s="1242">
        <v>605</v>
      </c>
      <c r="DA123" s="1242">
        <v>405</v>
      </c>
      <c r="DB123" s="1242">
        <v>670</v>
      </c>
      <c r="DC123" s="1242">
        <v>330</v>
      </c>
      <c r="DD123" s="1242">
        <v>670</v>
      </c>
      <c r="DE123" s="1242">
        <v>350</v>
      </c>
      <c r="DF123" s="1243">
        <v>735</v>
      </c>
      <c r="DG123" s="1242">
        <v>360</v>
      </c>
      <c r="DH123" s="1242">
        <v>695</v>
      </c>
      <c r="DI123" s="105"/>
      <c r="DJ123" s="107">
        <f t="shared" si="69"/>
        <v>0</v>
      </c>
      <c r="DK123" s="63" t="str">
        <f t="shared" si="100"/>
        <v/>
      </c>
      <c r="DL123" s="64">
        <f t="shared" si="104"/>
        <v>0</v>
      </c>
      <c r="DM123" s="65">
        <f t="shared" si="105"/>
        <v>0</v>
      </c>
      <c r="DN123" s="66">
        <f t="shared" si="106"/>
        <v>0</v>
      </c>
      <c r="DO123" s="67">
        <f t="shared" si="101"/>
        <v>0</v>
      </c>
      <c r="DP123" s="67">
        <f t="shared" si="102"/>
        <v>0</v>
      </c>
      <c r="DQ123" s="67">
        <f t="shared" si="107"/>
        <v>2855</v>
      </c>
      <c r="DR123" s="21"/>
      <c r="DU123" s="69"/>
    </row>
    <row r="124" spans="1:125" s="68" customFormat="1" ht="20" customHeight="1" x14ac:dyDescent="0.2">
      <c r="A124" s="1391" t="s">
        <v>73</v>
      </c>
      <c r="B124" s="1392"/>
      <c r="C124" s="1241"/>
      <c r="D124" s="1393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55"/>
      <c r="Q124" s="266"/>
      <c r="R124" s="266"/>
      <c r="S124" s="266"/>
      <c r="T124" s="266"/>
      <c r="U124" s="266"/>
      <c r="V124" s="266"/>
      <c r="W124" s="266"/>
      <c r="X124" s="266"/>
      <c r="Y124" s="266"/>
      <c r="Z124" s="266"/>
      <c r="AA124" s="266"/>
      <c r="AB124" s="267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3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4"/>
      <c r="BM124" s="102"/>
      <c r="BN124" s="102"/>
      <c r="BO124" s="102"/>
      <c r="BP124" s="102"/>
      <c r="BQ124" s="102"/>
      <c r="BR124" s="102"/>
      <c r="BS124" s="102"/>
      <c r="BT124" s="105"/>
      <c r="BU124" s="105"/>
      <c r="BV124" s="105"/>
      <c r="BW124" s="105"/>
      <c r="BX124" s="105"/>
      <c r="BY124" s="106"/>
      <c r="BZ124" s="105"/>
      <c r="CA124" s="105"/>
      <c r="CB124" s="105"/>
      <c r="CC124" s="105"/>
      <c r="CD124" s="105"/>
      <c r="CE124" s="105"/>
      <c r="CF124" s="105"/>
      <c r="CG124" s="105"/>
      <c r="CH124" s="106"/>
      <c r="CI124" s="105"/>
      <c r="CJ124" s="105"/>
      <c r="CK124" s="105"/>
      <c r="CL124" s="105"/>
      <c r="CM124" s="105">
        <f>6+230</f>
        <v>236</v>
      </c>
      <c r="CN124" s="105">
        <v>536</v>
      </c>
      <c r="CO124" s="105">
        <v>558</v>
      </c>
      <c r="CP124" s="105">
        <f>11.6+61.2+204.8</f>
        <v>277.60000000000002</v>
      </c>
      <c r="CQ124" s="105">
        <v>415.5</v>
      </c>
      <c r="CR124" s="105">
        <v>520</v>
      </c>
      <c r="CS124" s="105">
        <v>810</v>
      </c>
      <c r="CT124" s="1243">
        <v>375</v>
      </c>
      <c r="CU124" s="1242">
        <v>95</v>
      </c>
      <c r="CV124" s="1242">
        <v>320</v>
      </c>
      <c r="CW124" s="1242">
        <v>315</v>
      </c>
      <c r="CX124" s="1242">
        <v>405</v>
      </c>
      <c r="CY124" s="1242">
        <v>285</v>
      </c>
      <c r="CZ124" s="1242">
        <v>340</v>
      </c>
      <c r="DA124" s="1242">
        <v>250</v>
      </c>
      <c r="DB124" s="1242">
        <v>370</v>
      </c>
      <c r="DC124" s="1242">
        <v>155</v>
      </c>
      <c r="DD124" s="1242">
        <v>390</v>
      </c>
      <c r="DE124" s="1242">
        <v>180</v>
      </c>
      <c r="DF124" s="1243">
        <v>390</v>
      </c>
      <c r="DG124" s="1242">
        <v>165</v>
      </c>
      <c r="DH124" s="1242">
        <v>360</v>
      </c>
      <c r="DI124" s="105"/>
      <c r="DJ124" s="107">
        <f t="shared" si="69"/>
        <v>0</v>
      </c>
      <c r="DK124" s="63" t="str">
        <f t="shared" si="100"/>
        <v/>
      </c>
      <c r="DL124" s="64">
        <f t="shared" si="104"/>
        <v>0</v>
      </c>
      <c r="DM124" s="65">
        <f t="shared" si="105"/>
        <v>0</v>
      </c>
      <c r="DN124" s="66">
        <f t="shared" si="106"/>
        <v>0</v>
      </c>
      <c r="DO124" s="67">
        <f t="shared" si="101"/>
        <v>0</v>
      </c>
      <c r="DP124" s="67">
        <f t="shared" si="102"/>
        <v>0</v>
      </c>
      <c r="DQ124" s="67">
        <f t="shared" si="107"/>
        <v>3353.1</v>
      </c>
      <c r="DR124" s="21"/>
      <c r="DU124" s="69"/>
    </row>
    <row r="125" spans="1:125" s="68" customFormat="1" ht="20" customHeight="1" x14ac:dyDescent="0.2">
      <c r="A125" s="1389" t="s">
        <v>74</v>
      </c>
      <c r="B125" s="1388"/>
      <c r="C125" s="1390"/>
      <c r="D125" s="1330"/>
      <c r="E125" s="54">
        <v>2431</v>
      </c>
      <c r="F125" s="54">
        <v>2781</v>
      </c>
      <c r="G125" s="54">
        <v>1206</v>
      </c>
      <c r="H125" s="54">
        <v>2275</v>
      </c>
      <c r="I125" s="54">
        <v>2143</v>
      </c>
      <c r="J125" s="54">
        <v>1855</v>
      </c>
      <c r="K125" s="54">
        <v>1953</v>
      </c>
      <c r="L125" s="54">
        <v>1511</v>
      </c>
      <c r="M125" s="54">
        <v>2253.8270000000002</v>
      </c>
      <c r="N125" s="54">
        <v>1091</v>
      </c>
      <c r="O125" s="54"/>
      <c r="P125" s="194">
        <f t="shared" si="103"/>
        <v>19499.827000000001</v>
      </c>
      <c r="Q125" s="54">
        <v>507</v>
      </c>
      <c r="R125" s="54">
        <v>1918</v>
      </c>
      <c r="S125" s="54">
        <v>2055</v>
      </c>
      <c r="T125" s="54">
        <v>2480</v>
      </c>
      <c r="U125" s="54">
        <v>2159</v>
      </c>
      <c r="V125" s="54">
        <v>1870.085</v>
      </c>
      <c r="W125" s="54">
        <v>2554</v>
      </c>
      <c r="X125" s="54">
        <v>2390.8681742865442</v>
      </c>
      <c r="Y125" s="54">
        <v>1608</v>
      </c>
      <c r="Z125" s="54">
        <f>814+1024</f>
        <v>1838</v>
      </c>
      <c r="AA125" s="54">
        <v>3069.3157641118792</v>
      </c>
      <c r="AB125" s="56">
        <v>2095.7807043843673</v>
      </c>
      <c r="AC125" s="57">
        <v>2314</v>
      </c>
      <c r="AD125" s="57">
        <v>916</v>
      </c>
      <c r="AE125" s="136">
        <v>2275.1992049921878</v>
      </c>
      <c r="AF125" s="136">
        <v>1741</v>
      </c>
      <c r="AG125" s="136">
        <v>2011.405</v>
      </c>
      <c r="AH125" s="136">
        <v>1679</v>
      </c>
      <c r="AI125" s="136">
        <v>1691</v>
      </c>
      <c r="AJ125" s="136">
        <v>42.824560980783545</v>
      </c>
      <c r="AK125" s="136">
        <v>1486</v>
      </c>
      <c r="AL125" s="136">
        <v>2877</v>
      </c>
      <c r="AM125" s="136">
        <v>2351</v>
      </c>
      <c r="AN125" s="137">
        <v>2570</v>
      </c>
      <c r="AO125" s="136">
        <v>930</v>
      </c>
      <c r="AP125" s="136">
        <v>1674</v>
      </c>
      <c r="AQ125" s="136">
        <v>3093</v>
      </c>
      <c r="AR125" s="136">
        <v>2955</v>
      </c>
      <c r="AS125" s="136">
        <v>2535</v>
      </c>
      <c r="AT125" s="136">
        <v>1589</v>
      </c>
      <c r="AU125" s="136">
        <v>2105</v>
      </c>
      <c r="AV125" s="136">
        <v>1340</v>
      </c>
      <c r="AW125" s="136">
        <v>2878</v>
      </c>
      <c r="AX125" s="136">
        <v>1356</v>
      </c>
      <c r="AY125" s="136">
        <v>2399</v>
      </c>
      <c r="AZ125" s="136">
        <v>3258</v>
      </c>
      <c r="BA125" s="136">
        <v>2075</v>
      </c>
      <c r="BB125" s="136">
        <v>1794</v>
      </c>
      <c r="BC125" s="136">
        <v>1178</v>
      </c>
      <c r="BD125" s="136">
        <f>1092+779</f>
        <v>1871</v>
      </c>
      <c r="BE125" s="136">
        <v>930</v>
      </c>
      <c r="BF125" s="136">
        <v>1213</v>
      </c>
      <c r="BG125" s="136">
        <v>1638</v>
      </c>
      <c r="BH125" s="136">
        <v>951</v>
      </c>
      <c r="BI125" s="136">
        <v>1370</v>
      </c>
      <c r="BJ125" s="136">
        <v>1865</v>
      </c>
      <c r="BK125" s="136">
        <v>585.9000000000002</v>
      </c>
      <c r="BL125" s="138">
        <v>1892</v>
      </c>
      <c r="BM125" s="136">
        <v>2906</v>
      </c>
      <c r="BN125" s="136">
        <v>3010</v>
      </c>
      <c r="BO125" s="136">
        <v>1502</v>
      </c>
      <c r="BP125" s="136">
        <v>1526</v>
      </c>
      <c r="BQ125" s="136">
        <v>1949</v>
      </c>
      <c r="BR125" s="136">
        <v>2044</v>
      </c>
      <c r="BS125" s="136">
        <v>864.90000000000009</v>
      </c>
      <c r="BT125" s="177"/>
      <c r="BU125" s="177"/>
      <c r="BV125" s="177"/>
      <c r="BW125" s="177"/>
      <c r="BX125" s="177"/>
      <c r="BY125" s="178"/>
      <c r="BZ125" s="177"/>
      <c r="CA125" s="177"/>
      <c r="CB125" s="177"/>
      <c r="CC125" s="177"/>
      <c r="CD125" s="177"/>
      <c r="CE125" s="177"/>
      <c r="CF125" s="177"/>
      <c r="CG125" s="177"/>
      <c r="CH125" s="178"/>
      <c r="CI125" s="177"/>
      <c r="CJ125" s="177"/>
      <c r="CK125" s="177"/>
      <c r="CL125" s="177"/>
      <c r="CM125" s="177">
        <f>721+1649</f>
        <v>2370</v>
      </c>
      <c r="CN125" s="177">
        <f>1635+1623</f>
        <v>3258</v>
      </c>
      <c r="CO125" s="177">
        <v>4108</v>
      </c>
      <c r="CP125" s="177">
        <f>6532-CP126</f>
        <v>3369</v>
      </c>
      <c r="CQ125" s="177">
        <v>864.90000000000009</v>
      </c>
      <c r="CR125" s="177">
        <v>864.90000000000009</v>
      </c>
      <c r="CS125" s="177">
        <v>837.00000000000023</v>
      </c>
      <c r="CT125" s="1263">
        <v>864.90000000000009</v>
      </c>
      <c r="CU125" s="1262">
        <v>837.00000000000023</v>
      </c>
      <c r="CV125" s="1262">
        <v>864.90000000000009</v>
      </c>
      <c r="CW125" s="1262">
        <v>864.90000000000009</v>
      </c>
      <c r="CX125" s="1262">
        <v>809.099999999999</v>
      </c>
      <c r="CY125" s="1262">
        <v>864.90000000000009</v>
      </c>
      <c r="CZ125" s="1262">
        <v>837.00000000000023</v>
      </c>
      <c r="DA125" s="1262">
        <v>864.90000000000009</v>
      </c>
      <c r="DB125" s="1262">
        <v>837.00000000000023</v>
      </c>
      <c r="DC125" s="1262">
        <v>864.90000000000009</v>
      </c>
      <c r="DD125" s="1262">
        <v>864.90000000000009</v>
      </c>
      <c r="DE125" s="1262">
        <v>837.00000000000023</v>
      </c>
      <c r="DF125" s="1263">
        <v>864.90000000000009</v>
      </c>
      <c r="DG125" s="1262">
        <v>837.00000000000023</v>
      </c>
      <c r="DH125" s="1262">
        <v>864.90000000000009</v>
      </c>
      <c r="DI125" s="177"/>
      <c r="DJ125" s="179">
        <f t="shared" si="69"/>
        <v>7418</v>
      </c>
      <c r="DK125" s="63" t="str">
        <f t="shared" si="100"/>
        <v>j</v>
      </c>
      <c r="DL125" s="64">
        <f t="shared" si="104"/>
        <v>24545.049642782789</v>
      </c>
      <c r="DM125" s="202">
        <f t="shared" si="105"/>
        <v>21954.428765972974</v>
      </c>
      <c r="DN125" s="66">
        <f t="shared" si="106"/>
        <v>26112</v>
      </c>
      <c r="DO125" s="67">
        <f t="shared" si="101"/>
        <v>17362.900000000001</v>
      </c>
      <c r="DP125" s="67">
        <f t="shared" si="102"/>
        <v>13801.9</v>
      </c>
      <c r="DQ125" s="67">
        <f>SUM(CH125:CV125)</f>
        <v>18238.600000000002</v>
      </c>
      <c r="DR125" s="21"/>
      <c r="DU125" s="69"/>
    </row>
    <row r="126" spans="1:125" s="68" customFormat="1" ht="20" customHeight="1" x14ac:dyDescent="0.2">
      <c r="A126" s="1389" t="s">
        <v>75</v>
      </c>
      <c r="B126" s="1388"/>
      <c r="C126" s="1390"/>
      <c r="D126" s="1330"/>
      <c r="E126" s="54">
        <v>3822</v>
      </c>
      <c r="F126" s="54">
        <v>4042</v>
      </c>
      <c r="G126" s="54">
        <v>2785</v>
      </c>
      <c r="H126" s="54">
        <v>4115.3465486455661</v>
      </c>
      <c r="I126" s="54">
        <v>3872.2476009658581</v>
      </c>
      <c r="J126" s="54">
        <v>2767</v>
      </c>
      <c r="K126" s="54">
        <v>3759</v>
      </c>
      <c r="L126" s="54">
        <v>3542</v>
      </c>
      <c r="M126" s="54">
        <v>4781.1211394894945</v>
      </c>
      <c r="N126" s="54">
        <v>3007</v>
      </c>
      <c r="O126" s="54"/>
      <c r="P126" s="194">
        <f t="shared" si="103"/>
        <v>36492.715289100917</v>
      </c>
      <c r="Q126" s="54">
        <v>1429</v>
      </c>
      <c r="R126" s="54">
        <v>3002.6828146425596</v>
      </c>
      <c r="S126" s="54">
        <v>3505</v>
      </c>
      <c r="T126" s="54">
        <v>3314</v>
      </c>
      <c r="U126" s="54">
        <v>2989</v>
      </c>
      <c r="V126" s="54">
        <v>2742.3670665034078</v>
      </c>
      <c r="W126" s="54">
        <v>2774</v>
      </c>
      <c r="X126" s="54">
        <v>3046.3982641344073</v>
      </c>
      <c r="Y126" s="54">
        <v>2317.8610445784479</v>
      </c>
      <c r="Z126" s="54">
        <v>2941</v>
      </c>
      <c r="AA126" s="54">
        <v>4352.3999999999996</v>
      </c>
      <c r="AB126" s="56">
        <v>4497.4799999999996</v>
      </c>
      <c r="AC126" s="57">
        <v>2967</v>
      </c>
      <c r="AD126" s="57">
        <v>1591</v>
      </c>
      <c r="AE126" s="136">
        <v>3441.8224268737367</v>
      </c>
      <c r="AF126" s="136">
        <v>3063.6833112446402</v>
      </c>
      <c r="AG126" s="136">
        <v>3253.5623215325641</v>
      </c>
      <c r="AH126" s="136">
        <v>3066</v>
      </c>
      <c r="AI126" s="136">
        <v>3251.0882289683277</v>
      </c>
      <c r="AJ126" s="136">
        <v>115.32000000000001</v>
      </c>
      <c r="AK126" s="136">
        <v>2175</v>
      </c>
      <c r="AL126" s="136">
        <v>4152</v>
      </c>
      <c r="AM126" s="136">
        <v>3550</v>
      </c>
      <c r="AN126" s="137">
        <v>3891</v>
      </c>
      <c r="AO126" s="136">
        <v>3844</v>
      </c>
      <c r="AP126" s="136">
        <v>2953</v>
      </c>
      <c r="AQ126" s="136">
        <v>3313</v>
      </c>
      <c r="AR126" s="136">
        <v>3623</v>
      </c>
      <c r="AS126" s="136">
        <v>3906</v>
      </c>
      <c r="AT126" s="136">
        <v>2368</v>
      </c>
      <c r="AU126" s="136">
        <v>3766</v>
      </c>
      <c r="AV126" s="136">
        <v>3650</v>
      </c>
      <c r="AW126" s="136">
        <v>3758</v>
      </c>
      <c r="AX126" s="136">
        <v>3447.0142445075398</v>
      </c>
      <c r="AY126" s="136">
        <v>3547</v>
      </c>
      <c r="AZ126" s="136">
        <v>3577</v>
      </c>
      <c r="BA126" s="136">
        <v>2946</v>
      </c>
      <c r="BB126" s="136">
        <v>3073</v>
      </c>
      <c r="BC126" s="136">
        <v>3264</v>
      </c>
      <c r="BD126" s="136">
        <v>2971</v>
      </c>
      <c r="BE126" s="136">
        <v>3252</v>
      </c>
      <c r="BF126" s="136">
        <v>3095</v>
      </c>
      <c r="BG126" s="136">
        <v>3241</v>
      </c>
      <c r="BH126" s="136">
        <v>2299</v>
      </c>
      <c r="BI126" s="136">
        <v>2688</v>
      </c>
      <c r="BJ126" s="136">
        <v>2619.0964874551973</v>
      </c>
      <c r="BK126" s="136">
        <v>2135</v>
      </c>
      <c r="BL126" s="138">
        <v>3711</v>
      </c>
      <c r="BM126" s="136">
        <v>3708</v>
      </c>
      <c r="BN126" s="136">
        <v>3764</v>
      </c>
      <c r="BO126" s="136">
        <v>4310</v>
      </c>
      <c r="BP126" s="136">
        <v>3590</v>
      </c>
      <c r="BQ126" s="136">
        <v>3485</v>
      </c>
      <c r="BR126" s="136">
        <v>3288</v>
      </c>
      <c r="BS126" s="136">
        <v>3574.9199999999996</v>
      </c>
      <c r="BT126" s="177"/>
      <c r="BU126" s="177"/>
      <c r="BV126" s="177"/>
      <c r="BW126" s="177"/>
      <c r="BX126" s="177"/>
      <c r="BY126" s="178"/>
      <c r="BZ126" s="177"/>
      <c r="CA126" s="177"/>
      <c r="CB126" s="177"/>
      <c r="CC126" s="177"/>
      <c r="CD126" s="177"/>
      <c r="CE126" s="177"/>
      <c r="CF126" s="177"/>
      <c r="CG126" s="177"/>
      <c r="CH126" s="178"/>
      <c r="CI126" s="177"/>
      <c r="CJ126" s="177"/>
      <c r="CK126" s="177"/>
      <c r="CL126" s="177"/>
      <c r="CM126" s="177">
        <v>2839</v>
      </c>
      <c r="CN126" s="177">
        <v>3455</v>
      </c>
      <c r="CO126" s="177">
        <v>3608</v>
      </c>
      <c r="CP126" s="177">
        <v>3163</v>
      </c>
      <c r="CQ126" s="177">
        <v>3574.9199999999996</v>
      </c>
      <c r="CR126" s="177">
        <v>3574.9199999999996</v>
      </c>
      <c r="CS126" s="177">
        <v>3459.6</v>
      </c>
      <c r="CT126" s="1263">
        <v>3574.9199999999996</v>
      </c>
      <c r="CU126" s="1262">
        <v>3459.6</v>
      </c>
      <c r="CV126" s="1262">
        <v>3574.9199999999996</v>
      </c>
      <c r="CW126" s="1262">
        <v>3574.9199999999996</v>
      </c>
      <c r="CX126" s="1262">
        <v>3344.2799999999997</v>
      </c>
      <c r="CY126" s="1262">
        <v>3574.9199999999996</v>
      </c>
      <c r="CZ126" s="1262">
        <v>3459.6</v>
      </c>
      <c r="DA126" s="1262">
        <v>3574.9199999999996</v>
      </c>
      <c r="DB126" s="1262">
        <v>3459.6</v>
      </c>
      <c r="DC126" s="1262">
        <v>3574.9199999999996</v>
      </c>
      <c r="DD126" s="1262">
        <v>3574.9199999999996</v>
      </c>
      <c r="DE126" s="1262">
        <v>3459.6</v>
      </c>
      <c r="DF126" s="1263">
        <v>3574.9199999999996</v>
      </c>
      <c r="DG126" s="1262">
        <v>3459.6</v>
      </c>
      <c r="DH126" s="1262">
        <v>3574.9199999999996</v>
      </c>
      <c r="DI126" s="177"/>
      <c r="DJ126" s="179">
        <f t="shared" si="69"/>
        <v>11782</v>
      </c>
      <c r="DK126" s="63" t="str">
        <f t="shared" si="100"/>
        <v>j</v>
      </c>
      <c r="DL126" s="64">
        <f t="shared" si="104"/>
        <v>36911.189189858822</v>
      </c>
      <c r="DM126" s="202">
        <f t="shared" si="105"/>
        <v>34517.476288619269</v>
      </c>
      <c r="DN126" s="66">
        <f t="shared" si="106"/>
        <v>41752.01424450754</v>
      </c>
      <c r="DO126" s="67">
        <f t="shared" si="101"/>
        <v>35294.096487455201</v>
      </c>
      <c r="DP126" s="67">
        <f t="shared" si="102"/>
        <v>25719.919999999998</v>
      </c>
      <c r="DQ126" s="67">
        <f>SUM(CH126:CV126)</f>
        <v>34283.87999999999</v>
      </c>
      <c r="DR126" s="21"/>
      <c r="DU126" s="69"/>
    </row>
    <row r="127" spans="1:125" s="68" customFormat="1" ht="20" customHeight="1" x14ac:dyDescent="0.2">
      <c r="A127" s="1389" t="s">
        <v>76</v>
      </c>
      <c r="B127" s="1388"/>
      <c r="C127" s="1390"/>
      <c r="D127" s="1330"/>
      <c r="E127" s="54">
        <v>8983</v>
      </c>
      <c r="F127" s="54">
        <v>8297</v>
      </c>
      <c r="G127" s="54">
        <v>5779.59</v>
      </c>
      <c r="H127" s="54">
        <v>11601.57</v>
      </c>
      <c r="I127" s="54">
        <v>9568</v>
      </c>
      <c r="J127" s="54">
        <v>5657</v>
      </c>
      <c r="K127" s="54">
        <v>7166</v>
      </c>
      <c r="L127" s="54"/>
      <c r="M127" s="54"/>
      <c r="N127" s="54"/>
      <c r="O127" s="54"/>
      <c r="P127" s="194">
        <f t="shared" si="103"/>
        <v>57052.160000000003</v>
      </c>
      <c r="Q127" s="54">
        <v>4669.3474781889327</v>
      </c>
      <c r="R127" s="54">
        <v>8468.9759065672533</v>
      </c>
      <c r="S127" s="54">
        <v>11369</v>
      </c>
      <c r="T127" s="54">
        <v>10541</v>
      </c>
      <c r="U127" s="54">
        <v>8902</v>
      </c>
      <c r="V127" s="54">
        <v>9763.8559999999998</v>
      </c>
      <c r="W127" s="54">
        <v>11194.821</v>
      </c>
      <c r="X127" s="54">
        <v>8404.8490000000002</v>
      </c>
      <c r="Y127" s="54">
        <v>7738.14</v>
      </c>
      <c r="Z127" s="54">
        <v>8928</v>
      </c>
      <c r="AA127" s="54">
        <v>7079.4261515033659</v>
      </c>
      <c r="AB127" s="56">
        <v>9719</v>
      </c>
      <c r="AC127" s="57">
        <v>8850</v>
      </c>
      <c r="AD127" s="57">
        <v>4813.2890000000007</v>
      </c>
      <c r="AE127" s="136">
        <v>8868.1669999999995</v>
      </c>
      <c r="AF127" s="136">
        <v>7129.6149999999998</v>
      </c>
      <c r="AG127" s="136">
        <v>8693</v>
      </c>
      <c r="AH127" s="136">
        <v>8363</v>
      </c>
      <c r="AI127" s="136">
        <v>11463</v>
      </c>
      <c r="AJ127" s="136">
        <v>160.22688628201391</v>
      </c>
      <c r="AK127" s="136">
        <v>4125</v>
      </c>
      <c r="AL127" s="136">
        <v>10089</v>
      </c>
      <c r="AM127" s="136">
        <v>7920</v>
      </c>
      <c r="AN127" s="137">
        <v>9262</v>
      </c>
      <c r="AO127" s="136">
        <v>8871.102535982458</v>
      </c>
      <c r="AP127" s="136">
        <v>8360</v>
      </c>
      <c r="AQ127" s="136">
        <v>8247</v>
      </c>
      <c r="AR127" s="136">
        <v>8658</v>
      </c>
      <c r="AS127" s="136">
        <v>7410.2010616262623</v>
      </c>
      <c r="AT127" s="136">
        <v>4992</v>
      </c>
      <c r="AU127" s="136">
        <v>6993</v>
      </c>
      <c r="AV127" s="136">
        <v>8104</v>
      </c>
      <c r="AW127" s="136">
        <v>8967</v>
      </c>
      <c r="AX127" s="136">
        <v>8062</v>
      </c>
      <c r="AY127" s="136">
        <v>8503</v>
      </c>
      <c r="AZ127" s="136">
        <v>8949</v>
      </c>
      <c r="BA127" s="136">
        <v>8887</v>
      </c>
      <c r="BB127" s="136">
        <v>8890</v>
      </c>
      <c r="BC127" s="136">
        <v>9358</v>
      </c>
      <c r="BD127" s="136">
        <v>9817.5049999999992</v>
      </c>
      <c r="BE127" s="136">
        <v>9789</v>
      </c>
      <c r="BF127" s="136">
        <v>8885</v>
      </c>
      <c r="BG127" s="136">
        <v>9724</v>
      </c>
      <c r="BH127" s="136">
        <v>7314</v>
      </c>
      <c r="BI127" s="136">
        <v>9045</v>
      </c>
      <c r="BJ127" s="136">
        <v>9408</v>
      </c>
      <c r="BK127" s="136">
        <v>2868</v>
      </c>
      <c r="BL127" s="138">
        <v>10280</v>
      </c>
      <c r="BM127" s="136">
        <v>10406</v>
      </c>
      <c r="BN127" s="136">
        <v>9077</v>
      </c>
      <c r="BO127" s="136">
        <v>8735</v>
      </c>
      <c r="BP127" s="136"/>
      <c r="BQ127" s="136">
        <v>9666</v>
      </c>
      <c r="BR127" s="136">
        <v>10003</v>
      </c>
      <c r="BS127" s="136">
        <v>4402.9174616136852</v>
      </c>
      <c r="BT127" s="177"/>
      <c r="BU127" s="177"/>
      <c r="BV127" s="177"/>
      <c r="BW127" s="177"/>
      <c r="BX127" s="177"/>
      <c r="BY127" s="178"/>
      <c r="BZ127" s="177"/>
      <c r="CA127" s="177"/>
      <c r="CB127" s="177"/>
      <c r="CC127" s="177"/>
      <c r="CD127" s="177"/>
      <c r="CE127" s="177"/>
      <c r="CF127" s="177"/>
      <c r="CG127" s="177"/>
      <c r="CH127" s="178"/>
      <c r="CI127" s="177"/>
      <c r="CJ127" s="177"/>
      <c r="CK127" s="177"/>
      <c r="CL127" s="177"/>
      <c r="CM127" s="177">
        <v>6609.9880000000003</v>
      </c>
      <c r="CN127" s="177">
        <v>8910.2860000000001</v>
      </c>
      <c r="CO127" s="177">
        <v>8945.9419999999991</v>
      </c>
      <c r="CP127" s="177">
        <v>6882</v>
      </c>
      <c r="CQ127" s="177">
        <v>8511.1055865638409</v>
      </c>
      <c r="CR127" s="177">
        <v>8032.4263234159953</v>
      </c>
      <c r="CS127" s="177">
        <v>7458.3467867903128</v>
      </c>
      <c r="CT127" s="1263">
        <v>8572.1638426283425</v>
      </c>
      <c r="CU127" s="1262">
        <v>8376.6395338006641</v>
      </c>
      <c r="CV127" s="1262">
        <v>8504.3729658159318</v>
      </c>
      <c r="CW127" s="1262">
        <v>8540.3007323327638</v>
      </c>
      <c r="CX127" s="1262">
        <v>7383.5141168944119</v>
      </c>
      <c r="CY127" s="1262">
        <v>8231.3498572112494</v>
      </c>
      <c r="CZ127" s="1262">
        <v>8133.497751151127</v>
      </c>
      <c r="DA127" s="1262">
        <v>8410.2928568427997</v>
      </c>
      <c r="DB127" s="1262">
        <v>8137.4776678937524</v>
      </c>
      <c r="DC127" s="1262">
        <v>8692.3158257069135</v>
      </c>
      <c r="DD127" s="1262">
        <v>8623.7848641842593</v>
      </c>
      <c r="DE127" s="1262">
        <v>8448.6421379594995</v>
      </c>
      <c r="DF127" s="1263">
        <v>8258.3301729902232</v>
      </c>
      <c r="DG127" s="1262">
        <v>8299.1324491669402</v>
      </c>
      <c r="DH127" s="1262">
        <v>8408.2006409757341</v>
      </c>
      <c r="DI127" s="177"/>
      <c r="DJ127" s="179">
        <f t="shared" si="69"/>
        <v>28218</v>
      </c>
      <c r="DK127" s="63" t="str">
        <f t="shared" si="100"/>
        <v>j</v>
      </c>
      <c r="DL127" s="64">
        <f t="shared" si="104"/>
        <v>106778.41553625956</v>
      </c>
      <c r="DM127" s="202">
        <f t="shared" si="105"/>
        <v>89736.297886282002</v>
      </c>
      <c r="DN127" s="66">
        <f t="shared" si="106"/>
        <v>96116.303597608727</v>
      </c>
      <c r="DO127" s="67">
        <f t="shared" si="101"/>
        <v>104265.505</v>
      </c>
      <c r="DP127" s="67">
        <f t="shared" si="102"/>
        <v>52289.917461613688</v>
      </c>
      <c r="DQ127" s="67">
        <f>SUM(CH127:CV127)</f>
        <v>80803.27103901509</v>
      </c>
      <c r="DR127" s="21"/>
      <c r="DU127" s="69"/>
    </row>
    <row r="128" spans="1:125" s="68" customFormat="1" ht="20" customHeight="1" x14ac:dyDescent="0.2">
      <c r="A128" s="1389" t="s">
        <v>77</v>
      </c>
      <c r="B128" s="1388"/>
      <c r="C128" s="1390"/>
      <c r="D128" s="1330"/>
      <c r="E128" s="54">
        <v>33.255000000000003</v>
      </c>
      <c r="F128" s="54">
        <v>42.981000000000002</v>
      </c>
      <c r="G128" s="54">
        <v>41.431649999999998</v>
      </c>
      <c r="H128" s="54">
        <v>45.531820000000003</v>
      </c>
      <c r="I128" s="54">
        <v>43.580069999999999</v>
      </c>
      <c r="J128" s="54">
        <v>32.356999999999999</v>
      </c>
      <c r="K128" s="54">
        <v>39.134999999999998</v>
      </c>
      <c r="L128" s="54"/>
      <c r="M128" s="54"/>
      <c r="N128" s="54"/>
      <c r="O128" s="54"/>
      <c r="P128" s="194">
        <f t="shared" si="103"/>
        <v>278.27154000000002</v>
      </c>
      <c r="Q128" s="54">
        <v>9.1822360172329027</v>
      </c>
      <c r="R128" s="54">
        <v>45.900536614118479</v>
      </c>
      <c r="S128" s="54">
        <v>49.795000000000002</v>
      </c>
      <c r="T128" s="54">
        <v>38.229999999999997</v>
      </c>
      <c r="U128" s="54">
        <v>35.131</v>
      </c>
      <c r="V128" s="54">
        <v>31.979358999999999</v>
      </c>
      <c r="W128" s="54">
        <v>20.343646</v>
      </c>
      <c r="X128" s="54">
        <v>35.835642999999997</v>
      </c>
      <c r="Y128" s="54">
        <v>29.832958999999999</v>
      </c>
      <c r="Z128" s="54">
        <v>30.6</v>
      </c>
      <c r="AA128" s="54">
        <v>46.841523666762313</v>
      </c>
      <c r="AB128" s="56">
        <v>57.761000000000003</v>
      </c>
      <c r="AC128" s="57">
        <v>46.408262999999998</v>
      </c>
      <c r="AD128" s="57">
        <v>30.598666999999999</v>
      </c>
      <c r="AE128" s="136">
        <v>38.475333999999997</v>
      </c>
      <c r="AF128" s="136">
        <v>33.404654000000001</v>
      </c>
      <c r="AG128" s="136">
        <v>35.5</v>
      </c>
      <c r="AH128" s="136">
        <v>31.4</v>
      </c>
      <c r="AI128" s="136">
        <v>25.449000000000002</v>
      </c>
      <c r="AJ128" s="136">
        <v>3.3921167459292613E-2</v>
      </c>
      <c r="AK128" s="136">
        <v>2.835</v>
      </c>
      <c r="AL128" s="136">
        <v>29.396000000000001</v>
      </c>
      <c r="AM128" s="136">
        <v>31.49</v>
      </c>
      <c r="AN128" s="137">
        <v>42.72</v>
      </c>
      <c r="AO128" s="136">
        <v>36.493806687735855</v>
      </c>
      <c r="AP128" s="136">
        <v>30.408999999999999</v>
      </c>
      <c r="AQ128" s="136">
        <v>33.868000000000002</v>
      </c>
      <c r="AR128" s="136">
        <v>30.765999999999998</v>
      </c>
      <c r="AS128" s="136">
        <v>59.907687921856592</v>
      </c>
      <c r="AT128" s="136">
        <v>28.207000000000001</v>
      </c>
      <c r="AU128" s="136">
        <v>40.222000000000001</v>
      </c>
      <c r="AV128" s="136">
        <v>34.136899999999997</v>
      </c>
      <c r="AW128" s="136">
        <v>48.01</v>
      </c>
      <c r="AX128" s="136">
        <v>43.39</v>
      </c>
      <c r="AY128" s="136">
        <v>42.57</v>
      </c>
      <c r="AZ128" s="136">
        <v>41</v>
      </c>
      <c r="BA128" s="136">
        <v>38.499000000000002</v>
      </c>
      <c r="BB128" s="136">
        <v>35.9</v>
      </c>
      <c r="BC128" s="136">
        <v>34.265999999999998</v>
      </c>
      <c r="BD128" s="136">
        <v>34.503</v>
      </c>
      <c r="BE128" s="136">
        <v>26.111999999999998</v>
      </c>
      <c r="BF128" s="136">
        <v>45.783000000000001</v>
      </c>
      <c r="BG128" s="136">
        <v>37.555999999999997</v>
      </c>
      <c r="BH128" s="136">
        <v>21.892047508499573</v>
      </c>
      <c r="BI128" s="136">
        <v>31.210170000000002</v>
      </c>
      <c r="BJ128" s="136">
        <v>38.768560000000001</v>
      </c>
      <c r="BK128" s="136">
        <v>10.459</v>
      </c>
      <c r="BL128" s="138">
        <v>45</v>
      </c>
      <c r="BM128" s="136">
        <v>33.996000000000002</v>
      </c>
      <c r="BN128" s="136">
        <v>29.722999999999999</v>
      </c>
      <c r="BO128" s="136">
        <v>53.956000000000003</v>
      </c>
      <c r="BP128" s="136"/>
      <c r="BQ128" s="136">
        <v>44.201999999999998</v>
      </c>
      <c r="BR128" s="136">
        <v>35.594999999999999</v>
      </c>
      <c r="BS128" s="136">
        <v>22.10677100540325</v>
      </c>
      <c r="BT128" s="177"/>
      <c r="BU128" s="177"/>
      <c r="BV128" s="177"/>
      <c r="BW128" s="177"/>
      <c r="BX128" s="177"/>
      <c r="BY128" s="178"/>
      <c r="BZ128" s="177"/>
      <c r="CA128" s="177"/>
      <c r="CB128" s="177"/>
      <c r="CC128" s="177"/>
      <c r="CD128" s="177"/>
      <c r="CE128" s="177"/>
      <c r="CF128" s="177"/>
      <c r="CG128" s="177"/>
      <c r="CH128" s="178"/>
      <c r="CI128" s="177"/>
      <c r="CJ128" s="177"/>
      <c r="CK128" s="177"/>
      <c r="CL128" s="177"/>
      <c r="CM128" s="177">
        <v>0</v>
      </c>
      <c r="CN128" s="177">
        <v>17.667919999999999</v>
      </c>
      <c r="CO128" s="177">
        <v>23.20853</v>
      </c>
      <c r="CP128" s="177">
        <v>32.71</v>
      </c>
      <c r="CQ128" s="177">
        <v>17.216214986251874</v>
      </c>
      <c r="CR128" s="177">
        <v>19.616464160530288</v>
      </c>
      <c r="CS128" s="177">
        <v>22.476343371870197</v>
      </c>
      <c r="CT128" s="1263">
        <v>18.511328207099378</v>
      </c>
      <c r="CU128" s="1262">
        <v>15.106764622358314</v>
      </c>
      <c r="CV128" s="1262">
        <v>23.173053686993367</v>
      </c>
      <c r="CW128" s="1262">
        <v>22.738882308092698</v>
      </c>
      <c r="CX128" s="1262">
        <v>25.525459370643734</v>
      </c>
      <c r="CY128" s="1262">
        <v>23.469097039991389</v>
      </c>
      <c r="CZ128" s="1262">
        <v>25.219384904038282</v>
      </c>
      <c r="DA128" s="1262">
        <v>23.397962888705365</v>
      </c>
      <c r="DB128" s="1262">
        <v>26.582607640746723</v>
      </c>
      <c r="DC128" s="1262">
        <v>19.597651090240248</v>
      </c>
      <c r="DD128" s="1262">
        <v>24.100906907489158</v>
      </c>
      <c r="DE128" s="1262">
        <v>19.643527367658997</v>
      </c>
      <c r="DF128" s="1263">
        <v>29.958777368930868</v>
      </c>
      <c r="DG128" s="1262">
        <v>21.176755280890493</v>
      </c>
      <c r="DH128" s="1262">
        <v>24.432209346875084</v>
      </c>
      <c r="DI128" s="177"/>
      <c r="DJ128" s="179">
        <f t="shared" si="69"/>
        <v>117.67500000000001</v>
      </c>
      <c r="DK128" s="63" t="str">
        <f t="shared" si="100"/>
        <v>j</v>
      </c>
      <c r="DL128" s="64">
        <f t="shared" si="104"/>
        <v>431.43290329811373</v>
      </c>
      <c r="DM128" s="202">
        <f t="shared" si="105"/>
        <v>347.71083916745931</v>
      </c>
      <c r="DN128" s="66">
        <f t="shared" si="106"/>
        <v>468.98039460959234</v>
      </c>
      <c r="DO128" s="67">
        <f t="shared" si="101"/>
        <v>399.94877750849952</v>
      </c>
      <c r="DP128" s="67">
        <f>SUM(BM128:BX128)+2</f>
        <v>221.57877100540327</v>
      </c>
      <c r="DQ128" s="67">
        <f>SUM(CH128:CV128)</f>
        <v>189.68661903510343</v>
      </c>
      <c r="DR128" s="21"/>
      <c r="DU128" s="69"/>
    </row>
    <row r="129" spans="1:125" s="68" customFormat="1" ht="20" customHeight="1" x14ac:dyDescent="0.2">
      <c r="A129" s="1389" t="s">
        <v>78</v>
      </c>
      <c r="B129" s="1388"/>
      <c r="C129" s="1390"/>
      <c r="D129" s="1330"/>
      <c r="E129" s="54">
        <v>472</v>
      </c>
      <c r="F129" s="54">
        <v>580</v>
      </c>
      <c r="G129" s="54">
        <v>332</v>
      </c>
      <c r="H129" s="54">
        <v>621</v>
      </c>
      <c r="I129" s="54">
        <v>350</v>
      </c>
      <c r="J129" s="54">
        <v>189</v>
      </c>
      <c r="K129" s="54">
        <v>548</v>
      </c>
      <c r="L129" s="54"/>
      <c r="M129" s="54"/>
      <c r="N129" s="54"/>
      <c r="O129" s="54"/>
      <c r="P129" s="194">
        <f t="shared" si="103"/>
        <v>3092</v>
      </c>
      <c r="Q129" s="54">
        <v>467.7</v>
      </c>
      <c r="R129" s="54">
        <v>1182.3999999999999</v>
      </c>
      <c r="S129" s="54">
        <v>1084.8</v>
      </c>
      <c r="T129" s="54">
        <v>782.29999999999973</v>
      </c>
      <c r="U129" s="54">
        <v>851.00000000000023</v>
      </c>
      <c r="V129" s="54">
        <v>824.7</v>
      </c>
      <c r="W129" s="54">
        <v>914.28</v>
      </c>
      <c r="X129" s="54">
        <v>996.3</v>
      </c>
      <c r="Y129" s="54">
        <v>751.5</v>
      </c>
      <c r="Z129" s="54">
        <v>914.5</v>
      </c>
      <c r="AA129" s="54">
        <v>883.0750139999999</v>
      </c>
      <c r="AB129" s="56">
        <v>1035.9000000000001</v>
      </c>
      <c r="AC129" s="57">
        <v>898</v>
      </c>
      <c r="AD129" s="57">
        <v>590</v>
      </c>
      <c r="AE129" s="136">
        <v>1081.7479800000001</v>
      </c>
      <c r="AF129" s="136">
        <v>854</v>
      </c>
      <c r="AG129" s="136">
        <v>785.82187199999987</v>
      </c>
      <c r="AH129" s="136">
        <v>1054.7</v>
      </c>
      <c r="AI129" s="136">
        <v>844.7</v>
      </c>
      <c r="AJ129" s="136">
        <v>11.911200000000001</v>
      </c>
      <c r="AK129" s="136">
        <v>1204</v>
      </c>
      <c r="AL129" s="136">
        <v>1241</v>
      </c>
      <c r="AM129" s="136">
        <v>1335</v>
      </c>
      <c r="AN129" s="137">
        <v>1450</v>
      </c>
      <c r="AO129" s="136">
        <v>1157.0999999999999</v>
      </c>
      <c r="AP129" s="136">
        <v>1058.75</v>
      </c>
      <c r="AQ129" s="136">
        <v>1199.44</v>
      </c>
      <c r="AR129" s="136">
        <v>1409.5</v>
      </c>
      <c r="AS129" s="136">
        <v>1487</v>
      </c>
      <c r="AT129" s="136">
        <v>921.5</v>
      </c>
      <c r="AU129" s="136">
        <v>1144.7</v>
      </c>
      <c r="AV129" s="136">
        <v>1198.5999999999999</v>
      </c>
      <c r="AW129" s="136">
        <v>1254.3000000000002</v>
      </c>
      <c r="AX129" s="136">
        <v>750</v>
      </c>
      <c r="AY129" s="136">
        <v>1101</v>
      </c>
      <c r="AZ129" s="136">
        <v>1259</v>
      </c>
      <c r="BA129" s="136">
        <v>941</v>
      </c>
      <c r="BB129" s="136">
        <v>971</v>
      </c>
      <c r="BC129" s="136">
        <v>1240</v>
      </c>
      <c r="BD129" s="136">
        <v>1082</v>
      </c>
      <c r="BE129" s="136">
        <v>1102</v>
      </c>
      <c r="BF129" s="136">
        <v>1060</v>
      </c>
      <c r="BG129" s="136">
        <v>1066</v>
      </c>
      <c r="BH129" s="136">
        <v>793</v>
      </c>
      <c r="BI129" s="136">
        <v>771</v>
      </c>
      <c r="BJ129" s="136">
        <v>1148</v>
      </c>
      <c r="BK129" s="136">
        <v>246.00000000000003</v>
      </c>
      <c r="BL129" s="138">
        <v>1062</v>
      </c>
      <c r="BM129" s="136">
        <v>1028</v>
      </c>
      <c r="BN129" s="136">
        <v>1057</v>
      </c>
      <c r="BO129" s="136">
        <v>1243</v>
      </c>
      <c r="BP129" s="136">
        <v>1180</v>
      </c>
      <c r="BQ129" s="136">
        <v>1181</v>
      </c>
      <c r="BR129" s="136">
        <v>1310</v>
      </c>
      <c r="BS129" s="136">
        <v>370.55975880000005</v>
      </c>
      <c r="BT129" s="177"/>
      <c r="BU129" s="177"/>
      <c r="BV129" s="177"/>
      <c r="BW129" s="177"/>
      <c r="BX129" s="177"/>
      <c r="BY129" s="178"/>
      <c r="BZ129" s="177"/>
      <c r="CA129" s="177"/>
      <c r="CB129" s="177"/>
      <c r="CC129" s="177"/>
      <c r="CD129" s="177"/>
      <c r="CE129" s="177"/>
      <c r="CF129" s="177"/>
      <c r="CG129" s="177"/>
      <c r="CH129" s="178"/>
      <c r="CI129" s="177"/>
      <c r="CJ129" s="177"/>
      <c r="CK129" s="177"/>
      <c r="CL129" s="177"/>
      <c r="CM129" s="177">
        <v>633</v>
      </c>
      <c r="CN129" s="177">
        <v>1080</v>
      </c>
      <c r="CO129" s="177">
        <v>906</v>
      </c>
      <c r="CP129" s="177">
        <v>658</v>
      </c>
      <c r="CQ129" s="177">
        <v>933.17955585365871</v>
      </c>
      <c r="CR129" s="177">
        <v>1110.3023630791772</v>
      </c>
      <c r="CS129" s="177">
        <v>1219.2668545196996</v>
      </c>
      <c r="CT129" s="1263">
        <v>882.61264679999999</v>
      </c>
      <c r="CU129" s="1262">
        <v>1188.3482039999997</v>
      </c>
      <c r="CV129" s="1262">
        <v>1232.6460468000002</v>
      </c>
      <c r="CW129" s="1262">
        <v>1152.8610467999999</v>
      </c>
      <c r="CX129" s="1262">
        <v>1184.5902011999999</v>
      </c>
      <c r="CY129" s="1262">
        <v>1152.0930467999999</v>
      </c>
      <c r="CZ129" s="1262">
        <v>1091.919204</v>
      </c>
      <c r="DA129" s="1262">
        <v>1119.3330467999999</v>
      </c>
      <c r="DB129" s="1262">
        <v>1098.011004</v>
      </c>
      <c r="DC129" s="1262">
        <v>999.05404680000004</v>
      </c>
      <c r="DD129" s="1262">
        <v>837.18664680000018</v>
      </c>
      <c r="DE129" s="1262">
        <v>834.73460399999999</v>
      </c>
      <c r="DF129" s="1263">
        <v>1509.8556468000002</v>
      </c>
      <c r="DG129" s="1262">
        <v>1124.3372039999999</v>
      </c>
      <c r="DH129" s="1262">
        <v>1316.7744467999999</v>
      </c>
      <c r="DI129" s="177"/>
      <c r="DJ129" s="179">
        <f t="shared" si="69"/>
        <v>3328</v>
      </c>
      <c r="DK129" s="63" t="str">
        <f t="shared" si="100"/>
        <v>j</v>
      </c>
      <c r="DL129" s="64">
        <f t="shared" si="104"/>
        <v>10688.455013999999</v>
      </c>
      <c r="DM129" s="202">
        <f t="shared" si="105"/>
        <v>11350.881051999999</v>
      </c>
      <c r="DN129" s="66">
        <f t="shared" si="106"/>
        <v>13940.89</v>
      </c>
      <c r="DO129" s="67">
        <f t="shared" si="101"/>
        <v>11482</v>
      </c>
      <c r="DP129" s="67">
        <f>SUM(BM129:BX129)</f>
        <v>7369.5597588000001</v>
      </c>
      <c r="DQ129" s="67">
        <f>SUM(CH129:CV129)</f>
        <v>9843.3556710525354</v>
      </c>
      <c r="DR129" s="21"/>
      <c r="DU129" s="69"/>
    </row>
    <row r="130" spans="1:125" s="274" customFormat="1" ht="20" customHeight="1" x14ac:dyDescent="0.2">
      <c r="A130" s="1394"/>
      <c r="B130" s="1388"/>
      <c r="C130" s="1395"/>
      <c r="D130" s="1396"/>
      <c r="E130" s="268"/>
      <c r="F130" s="268"/>
      <c r="G130" s="268"/>
      <c r="H130" s="268"/>
      <c r="I130" s="268"/>
      <c r="J130" s="268"/>
      <c r="K130" s="268"/>
      <c r="L130" s="268"/>
      <c r="M130" s="268"/>
      <c r="N130" s="268"/>
      <c r="O130" s="268"/>
      <c r="P130" s="194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  <c r="AA130" s="268"/>
      <c r="AB130" s="269"/>
      <c r="AC130" s="270"/>
      <c r="AD130" s="270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2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  <c r="BD130" s="271"/>
      <c r="BE130" s="271"/>
      <c r="BF130" s="271"/>
      <c r="BG130" s="271"/>
      <c r="BH130" s="271"/>
      <c r="BI130" s="271"/>
      <c r="BJ130" s="271"/>
      <c r="BK130" s="271"/>
      <c r="BL130" s="273"/>
      <c r="BM130" s="271"/>
      <c r="BN130" s="271"/>
      <c r="BO130" s="271"/>
      <c r="BP130" s="271"/>
      <c r="BQ130" s="271"/>
      <c r="BR130" s="271"/>
      <c r="BS130" s="271"/>
      <c r="BY130" s="275"/>
      <c r="CH130" s="275"/>
      <c r="CT130" s="1284"/>
      <c r="CU130" s="1283"/>
      <c r="CV130" s="1283"/>
      <c r="CW130" s="1283"/>
      <c r="CX130" s="1283"/>
      <c r="CY130" s="1283"/>
      <c r="CZ130" s="1283"/>
      <c r="DA130" s="1283"/>
      <c r="DB130" s="1283"/>
      <c r="DC130" s="1283"/>
      <c r="DD130" s="1283"/>
      <c r="DE130" s="1283"/>
      <c r="DF130" s="1284"/>
      <c r="DG130" s="1283"/>
      <c r="DH130" s="1283"/>
      <c r="DJ130" s="276">
        <f t="shared" si="69"/>
        <v>0</v>
      </c>
      <c r="DK130" s="63" t="str">
        <f t="shared" si="100"/>
        <v/>
      </c>
      <c r="DL130" s="64"/>
      <c r="DM130" s="202"/>
      <c r="DN130" s="202"/>
      <c r="DO130" s="202"/>
      <c r="DP130" s="202"/>
      <c r="DQ130" s="202"/>
      <c r="DR130" s="21"/>
      <c r="DU130" s="69"/>
    </row>
    <row r="131" spans="1:125" s="286" customFormat="1" ht="20" customHeight="1" x14ac:dyDescent="0.2">
      <c r="A131" s="1397" t="s">
        <v>79</v>
      </c>
      <c r="B131" s="1398"/>
      <c r="C131" s="1399"/>
      <c r="D131" s="1400"/>
      <c r="E131" s="277">
        <v>45.259395000000005</v>
      </c>
      <c r="F131" s="277">
        <v>57.484494999999995</v>
      </c>
      <c r="G131" s="277">
        <v>29.678690999999997</v>
      </c>
      <c r="H131" s="277">
        <v>40.03406300000001</v>
      </c>
      <c r="I131" s="277">
        <v>42.923856000000001</v>
      </c>
      <c r="J131" s="277">
        <v>30.180010999999997</v>
      </c>
      <c r="K131" s="277">
        <v>47.307092000000004</v>
      </c>
      <c r="L131" s="277">
        <v>38.516732000000005</v>
      </c>
      <c r="M131" s="277">
        <v>54.594090794871796</v>
      </c>
      <c r="N131" s="277">
        <v>48.091488807692301</v>
      </c>
      <c r="O131" s="277">
        <v>51.1786666</v>
      </c>
      <c r="P131" s="194">
        <f t="shared" si="103"/>
        <v>485.24858120256408</v>
      </c>
      <c r="Q131" s="277">
        <v>5251.7049575295641</v>
      </c>
      <c r="R131" s="277">
        <v>9577.9228776791169</v>
      </c>
      <c r="S131" s="277">
        <v>12164.377279567596</v>
      </c>
      <c r="T131" s="277">
        <v>11111.748283161103</v>
      </c>
      <c r="U131" s="277">
        <v>9337.665857084181</v>
      </c>
      <c r="V131" s="277">
        <v>9504.1401684617504</v>
      </c>
      <c r="W131" s="277">
        <v>11400.880107626188</v>
      </c>
      <c r="X131" s="277">
        <v>8784.4108400000023</v>
      </c>
      <c r="Y131" s="277">
        <v>7662.7291400961303</v>
      </c>
      <c r="Z131" s="277">
        <v>10480.9</v>
      </c>
      <c r="AA131" s="277">
        <v>7905.7847700000011</v>
      </c>
      <c r="AB131" s="278">
        <v>10864.75173</v>
      </c>
      <c r="AC131" s="279">
        <v>9395.1159100000004</v>
      </c>
      <c r="AD131" s="279">
        <v>5328.9175799999994</v>
      </c>
      <c r="AE131" s="280">
        <v>11430.144910000003</v>
      </c>
      <c r="AF131" s="280">
        <v>7977.7344700000003</v>
      </c>
      <c r="AG131" s="280">
        <v>9923.8802100000012</v>
      </c>
      <c r="AH131" s="280">
        <v>9761.7878699999983</v>
      </c>
      <c r="AI131" s="280">
        <v>12543.888580000003</v>
      </c>
      <c r="AJ131" s="280">
        <v>169.15369999999999</v>
      </c>
      <c r="AK131" s="280">
        <v>6882.50468</v>
      </c>
      <c r="AL131" s="280">
        <v>11775.536890000001</v>
      </c>
      <c r="AM131" s="280">
        <v>9762.3711950000015</v>
      </c>
      <c r="AN131" s="281">
        <v>10356.226659999998</v>
      </c>
      <c r="AO131" s="280">
        <v>9736.3445100000044</v>
      </c>
      <c r="AP131" s="280">
        <v>8878.4193700000014</v>
      </c>
      <c r="AQ131" s="280">
        <v>10068.722549999999</v>
      </c>
      <c r="AR131" s="280">
        <v>10157.423280000001</v>
      </c>
      <c r="AS131" s="280">
        <v>8523.80681</v>
      </c>
      <c r="AT131" s="280">
        <v>5528.2643000000016</v>
      </c>
      <c r="AU131" s="280">
        <v>8516.5139100000015</v>
      </c>
      <c r="AV131" s="280">
        <v>9442.5435900000011</v>
      </c>
      <c r="AW131" s="280">
        <v>10108.609469999998</v>
      </c>
      <c r="AX131" s="280">
        <v>8949.726709999999</v>
      </c>
      <c r="AY131" s="280">
        <v>9605.1104999999989</v>
      </c>
      <c r="AZ131" s="280">
        <v>10335.059300000001</v>
      </c>
      <c r="BA131" s="280">
        <v>9274.7070000000003</v>
      </c>
      <c r="BB131" s="280">
        <v>9538.1139999999996</v>
      </c>
      <c r="BC131" s="280">
        <v>10508.887000000001</v>
      </c>
      <c r="BD131" s="280">
        <v>11029.224</v>
      </c>
      <c r="BE131" s="280">
        <v>11185.593999999999</v>
      </c>
      <c r="BF131" s="280">
        <v>9963.7966000000015</v>
      </c>
      <c r="BG131" s="280">
        <v>10270.5573</v>
      </c>
      <c r="BH131" s="280">
        <v>7397.4395802000008</v>
      </c>
      <c r="BI131" s="280">
        <v>10471.2678</v>
      </c>
      <c r="BJ131" s="280">
        <v>9581.5717999999961</v>
      </c>
      <c r="BK131" s="280">
        <v>3053.5559000000007</v>
      </c>
      <c r="BL131" s="282">
        <v>11553.7119</v>
      </c>
      <c r="BM131" s="283">
        <v>12058.909800000001</v>
      </c>
      <c r="BN131" s="283">
        <v>9291.1428999999989</v>
      </c>
      <c r="BO131" s="283">
        <v>10103.221600000001</v>
      </c>
      <c r="BP131" s="283">
        <v>10292.217499999999</v>
      </c>
      <c r="BQ131" s="283">
        <v>10578.118339999997</v>
      </c>
      <c r="BR131" s="283">
        <v>10941.961499999996</v>
      </c>
      <c r="BS131" s="283">
        <v>4793.3086399999984</v>
      </c>
      <c r="BT131" s="284"/>
      <c r="BU131" s="284"/>
      <c r="BV131" s="284"/>
      <c r="BW131" s="284"/>
      <c r="BX131" s="284"/>
      <c r="BY131" s="285"/>
      <c r="BZ131" s="284"/>
      <c r="CA131" s="284"/>
      <c r="CB131" s="284"/>
      <c r="CC131" s="284"/>
      <c r="CD131" s="284"/>
      <c r="CE131" s="284"/>
      <c r="CF131" s="284"/>
      <c r="CG131" s="284"/>
      <c r="CH131" s="285"/>
      <c r="CI131" s="284"/>
      <c r="CJ131" s="284"/>
      <c r="CK131" s="284"/>
      <c r="CL131" s="284"/>
      <c r="CM131" s="284">
        <v>7981.853000000001</v>
      </c>
      <c r="CN131" s="284">
        <v>8720.741399999999</v>
      </c>
      <c r="CO131" s="284">
        <v>8778.7587000000003</v>
      </c>
      <c r="CP131" s="284">
        <v>7375.1196</v>
      </c>
      <c r="CQ131" s="284">
        <v>9326.1949085365868</v>
      </c>
      <c r="CR131" s="284">
        <v>8855.7505621951186</v>
      </c>
      <c r="CS131" s="284">
        <v>8411.9511878048779</v>
      </c>
      <c r="CT131" s="1285">
        <v>9361.7407000000003</v>
      </c>
      <c r="CU131" s="1286">
        <v>9217.0254000000004</v>
      </c>
      <c r="CV131" s="1286">
        <v>9431.243199999999</v>
      </c>
      <c r="CW131" s="1286">
        <v>9430.618199999999</v>
      </c>
      <c r="CX131" s="1286">
        <v>8389.8023999999987</v>
      </c>
      <c r="CY131" s="1286">
        <v>9171.8173999999981</v>
      </c>
      <c r="CZ131" s="1286">
        <v>9013.6915999999983</v>
      </c>
      <c r="DA131" s="1286">
        <v>9297.6673999999985</v>
      </c>
      <c r="DB131" s="1286">
        <v>9019.1959999999981</v>
      </c>
      <c r="DC131" s="1286">
        <v>9470.7573999999968</v>
      </c>
      <c r="DD131" s="1286">
        <v>9396.3791999999994</v>
      </c>
      <c r="DE131" s="1286">
        <v>9148.5497999999989</v>
      </c>
      <c r="DF131" s="1285">
        <v>9336.5561999999991</v>
      </c>
      <c r="DG131" s="1286">
        <v>9129.141599999999</v>
      </c>
      <c r="DH131" s="1286">
        <v>9385.3855999999996</v>
      </c>
      <c r="DI131" s="284"/>
      <c r="DJ131" s="276">
        <f t="shared" si="69"/>
        <v>31453.274300000001</v>
      </c>
      <c r="DK131" s="63" t="str">
        <f t="shared" si="100"/>
        <v>j</v>
      </c>
      <c r="DL131" s="64">
        <f>SUM(Q131:AB131)</f>
        <v>114047.01601120562</v>
      </c>
      <c r="DM131" s="202">
        <f>SUM(AC131:AN131)</f>
        <v>105307.26265500001</v>
      </c>
      <c r="DN131" s="66">
        <f>SUM(AO131:AZ131)</f>
        <v>109850.54430000001</v>
      </c>
      <c r="DO131" s="67">
        <f>SUM(BA131:BL131)</f>
        <v>113828.4268802</v>
      </c>
      <c r="DP131" s="67">
        <f>SUM(BM131:BX131)</f>
        <v>68058.880279999998</v>
      </c>
      <c r="DQ131" s="67">
        <f>SUM(CH131:CV131)</f>
        <v>87460.378658536574</v>
      </c>
      <c r="DR131" s="21"/>
      <c r="DU131" s="69"/>
    </row>
    <row r="132" spans="1:125" s="274" customFormat="1" ht="20" customHeight="1" x14ac:dyDescent="0.2">
      <c r="A132" s="1401" t="s">
        <v>80</v>
      </c>
      <c r="B132" s="1402"/>
      <c r="C132" s="1403"/>
      <c r="D132" s="1400"/>
      <c r="E132" s="287">
        <v>46.3</v>
      </c>
      <c r="F132" s="287">
        <v>58.7</v>
      </c>
      <c r="G132" s="287">
        <v>30.313157</v>
      </c>
      <c r="H132" s="287">
        <v>40.5</v>
      </c>
      <c r="I132" s="287">
        <v>44.2</v>
      </c>
      <c r="J132" s="287">
        <v>30.9</v>
      </c>
      <c r="K132" s="287">
        <v>47.4</v>
      </c>
      <c r="L132" s="287"/>
      <c r="M132" s="287"/>
      <c r="N132" s="287"/>
      <c r="O132" s="287"/>
      <c r="P132" s="288">
        <f t="shared" si="103"/>
        <v>298.31315699999999</v>
      </c>
      <c r="Q132" s="287">
        <v>13.74181740167084</v>
      </c>
      <c r="R132" s="287">
        <v>52.80148557148901</v>
      </c>
      <c r="S132" s="287">
        <v>41.714207747940812</v>
      </c>
      <c r="T132" s="287">
        <v>32.741762822017201</v>
      </c>
      <c r="U132" s="287">
        <v>40.182846990106491</v>
      </c>
      <c r="V132" s="287">
        <v>33.96870505231707</v>
      </c>
      <c r="W132" s="287">
        <v>28.133974962614097</v>
      </c>
      <c r="X132" s="287">
        <v>34.420309999999994</v>
      </c>
      <c r="Y132" s="287">
        <v>30.099543699999998</v>
      </c>
      <c r="Z132" s="287">
        <v>40.5</v>
      </c>
      <c r="AA132" s="287">
        <v>50.443737500000005</v>
      </c>
      <c r="AB132" s="289">
        <v>53.389150199999996</v>
      </c>
      <c r="AC132" s="290">
        <v>53.125952399999996</v>
      </c>
      <c r="AD132" s="290">
        <v>22.797103000000007</v>
      </c>
      <c r="AE132" s="291">
        <v>44.602363999999994</v>
      </c>
      <c r="AF132" s="291">
        <v>33.933931799999996</v>
      </c>
      <c r="AG132" s="291">
        <v>40.744640999999994</v>
      </c>
      <c r="AH132" s="291">
        <v>33.168872199999996</v>
      </c>
      <c r="AI132" s="291">
        <v>15.7897272</v>
      </c>
      <c r="AJ132" s="291">
        <v>3.8203000000000001E-2</v>
      </c>
      <c r="AK132" s="291">
        <v>20.263016</v>
      </c>
      <c r="AL132" s="291">
        <v>43.395826299999996</v>
      </c>
      <c r="AM132" s="291">
        <v>30.765678749999999</v>
      </c>
      <c r="AN132" s="292">
        <v>38.846238900000003</v>
      </c>
      <c r="AO132" s="291">
        <v>39.336584099999996</v>
      </c>
      <c r="AP132" s="291">
        <v>35.410233900000001</v>
      </c>
      <c r="AQ132" s="291">
        <v>29.860635100000003</v>
      </c>
      <c r="AR132" s="291">
        <v>37.324718300000008</v>
      </c>
      <c r="AS132" s="291">
        <v>64.49503614999999</v>
      </c>
      <c r="AT132" s="291">
        <v>23.535485399999992</v>
      </c>
      <c r="AU132" s="291">
        <v>42.169489900000002</v>
      </c>
      <c r="AV132" s="291">
        <v>44.694358100000002</v>
      </c>
      <c r="AW132" s="291">
        <v>51.474010399999997</v>
      </c>
      <c r="AX132" s="291">
        <v>45.373743000000005</v>
      </c>
      <c r="AY132" s="291">
        <v>48.534745000000001</v>
      </c>
      <c r="AZ132" s="291">
        <v>41.742505000000001</v>
      </c>
      <c r="BA132" s="291">
        <v>33.580584999999999</v>
      </c>
      <c r="BB132" s="291">
        <v>42.721944999999998</v>
      </c>
      <c r="BC132" s="291">
        <v>35.216008000000002</v>
      </c>
      <c r="BD132" s="291">
        <v>44.039468999999997</v>
      </c>
      <c r="BE132" s="291">
        <v>39.407212000000001</v>
      </c>
      <c r="BF132" s="291">
        <v>35.133228000000003</v>
      </c>
      <c r="BG132" s="291">
        <v>32.370564000000002</v>
      </c>
      <c r="BH132" s="291">
        <v>25.351621910000006</v>
      </c>
      <c r="BI132" s="291">
        <v>43.317353999999995</v>
      </c>
      <c r="BJ132" s="291">
        <v>29.374213000000005</v>
      </c>
      <c r="BK132" s="291">
        <v>13.193499999999998</v>
      </c>
      <c r="BL132" s="293">
        <v>44.630468999999991</v>
      </c>
      <c r="BM132" s="291">
        <v>33.392482999999999</v>
      </c>
      <c r="BN132" s="291">
        <v>33.934672999999997</v>
      </c>
      <c r="BO132" s="291">
        <v>47.171867000000006</v>
      </c>
      <c r="BP132" s="291">
        <v>49.829102000000006</v>
      </c>
      <c r="BQ132" s="291">
        <v>45.492398000000009</v>
      </c>
      <c r="BR132" s="291">
        <v>40.695199000000002</v>
      </c>
      <c r="BS132" s="291">
        <v>22.908780999999998</v>
      </c>
      <c r="BT132" s="291"/>
      <c r="BU132" s="291"/>
      <c r="BV132" s="291"/>
      <c r="BW132" s="291"/>
      <c r="BX132" s="291"/>
      <c r="BY132" s="294"/>
      <c r="BZ132" s="291"/>
      <c r="CA132" s="291"/>
      <c r="CB132" s="291"/>
      <c r="CC132" s="291"/>
      <c r="CD132" s="291"/>
      <c r="CE132" s="291"/>
      <c r="CF132" s="291"/>
      <c r="CG132" s="291"/>
      <c r="CH132" s="294"/>
      <c r="CI132" s="291"/>
      <c r="CJ132" s="291"/>
      <c r="CK132" s="291"/>
      <c r="CL132" s="291"/>
      <c r="CM132" s="291">
        <v>21.943001999999996</v>
      </c>
      <c r="CN132" s="291">
        <v>28.578434999999999</v>
      </c>
      <c r="CO132" s="291">
        <v>25.086316</v>
      </c>
      <c r="CP132" s="291">
        <v>11.795155999999999</v>
      </c>
      <c r="CQ132" s="291">
        <v>17.889689804878053</v>
      </c>
      <c r="CR132" s="291">
        <v>20.365853331425932</v>
      </c>
      <c r="CS132" s="291">
        <v>23.316665826883984</v>
      </c>
      <c r="CT132" s="1290">
        <v>19.231685200000001</v>
      </c>
      <c r="CU132" s="1289">
        <v>15.707235800000001</v>
      </c>
      <c r="CV132" s="1289">
        <v>24.049996199999999</v>
      </c>
      <c r="CW132" s="1289">
        <v>23.601795199999998</v>
      </c>
      <c r="CX132" s="1289">
        <v>26.470903999999997</v>
      </c>
      <c r="CY132" s="1289">
        <v>24.353661199999998</v>
      </c>
      <c r="CZ132" s="1289">
        <v>26.162873799999996</v>
      </c>
      <c r="DA132" s="1289">
        <v>24.282161199999997</v>
      </c>
      <c r="DB132" s="1289">
        <v>27.572627799999996</v>
      </c>
      <c r="DC132" s="1289">
        <v>20.355761200000003</v>
      </c>
      <c r="DD132" s="1289">
        <v>25.0127992</v>
      </c>
      <c r="DE132" s="1289">
        <v>20.4013858</v>
      </c>
      <c r="DF132" s="1290">
        <v>31.063269200000001</v>
      </c>
      <c r="DG132" s="1289">
        <v>21.983873800000001</v>
      </c>
      <c r="DH132" s="1289">
        <v>25.350673199999999</v>
      </c>
      <c r="DI132" s="291"/>
      <c r="DJ132" s="276">
        <f t="shared" si="69"/>
        <v>114.49902300000001</v>
      </c>
      <c r="DK132" s="295" t="str">
        <f t="shared" si="100"/>
        <v>j</v>
      </c>
      <c r="DL132" s="296">
        <f>SUM(Q132:AB132)</f>
        <v>452.13754194815556</v>
      </c>
      <c r="DM132" s="297">
        <f>SUM(AC132:AN132)</f>
        <v>377.47155455000006</v>
      </c>
      <c r="DN132" s="298">
        <f>SUM(AO132:AZ132)</f>
        <v>503.95154434999995</v>
      </c>
      <c r="DO132" s="299">
        <f>SUM(BA132:BL132)</f>
        <v>418.33616890999997</v>
      </c>
      <c r="DP132" s="299">
        <f>SUM(BM132:BX132)</f>
        <v>273.42450300000002</v>
      </c>
      <c r="DQ132" s="299">
        <f>SUM(CH132:CV132)</f>
        <v>207.96403516318802</v>
      </c>
      <c r="DR132" s="21"/>
      <c r="DU132" s="69"/>
    </row>
    <row r="133" spans="1:125" s="274" customFormat="1" ht="20" customHeight="1" x14ac:dyDescent="0.2">
      <c r="A133" s="1401" t="s">
        <v>81</v>
      </c>
      <c r="B133" s="1402"/>
      <c r="C133" s="1403"/>
      <c r="D133" s="1400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8"/>
      <c r="Q133" s="287">
        <v>26.859210717808899</v>
      </c>
      <c r="R133" s="287">
        <v>66.907053778320702</v>
      </c>
      <c r="S133" s="287">
        <v>126.74706263425881</v>
      </c>
      <c r="T133" s="287">
        <v>46.746972707720502</v>
      </c>
      <c r="U133" s="287">
        <v>39.942107820976659</v>
      </c>
      <c r="V133" s="287">
        <v>97.548826704456133</v>
      </c>
      <c r="W133" s="287">
        <v>52.90846281767233</v>
      </c>
      <c r="X133" s="287">
        <v>54.337059999999994</v>
      </c>
      <c r="Y133" s="287">
        <v>56.123229999999992</v>
      </c>
      <c r="Z133" s="287">
        <v>95.2821</v>
      </c>
      <c r="AA133" s="287">
        <v>68.788510000000016</v>
      </c>
      <c r="AB133" s="289">
        <v>33.879559999999998</v>
      </c>
      <c r="AC133" s="290">
        <v>84.706860000000006</v>
      </c>
      <c r="AD133" s="290">
        <v>78.603850000000008</v>
      </c>
      <c r="AE133" s="291">
        <v>69.697240000000008</v>
      </c>
      <c r="AF133" s="291">
        <v>33.684080000000009</v>
      </c>
      <c r="AG133" s="291">
        <v>44.433130000000006</v>
      </c>
      <c r="AH133" s="291">
        <v>128.73428999999999</v>
      </c>
      <c r="AI133" s="291">
        <v>23.023540000000001</v>
      </c>
      <c r="AJ133" s="291">
        <v>7.0099999999999996E-2</v>
      </c>
      <c r="AK133" s="291">
        <v>117.49318</v>
      </c>
      <c r="AL133" s="291">
        <v>101.41941555555556</v>
      </c>
      <c r="AM133" s="291">
        <v>180.21688500000002</v>
      </c>
      <c r="AN133" s="292">
        <v>89.125318888888884</v>
      </c>
      <c r="AO133" s="291">
        <v>63.578749999999992</v>
      </c>
      <c r="AP133" s="291">
        <v>60.868169999999999</v>
      </c>
      <c r="AQ133" s="291">
        <v>63.550270000000005</v>
      </c>
      <c r="AR133" s="291">
        <v>134.11565999999999</v>
      </c>
      <c r="AS133" s="291">
        <v>193.40688500000002</v>
      </c>
      <c r="AT133" s="291">
        <v>87.167569999999998</v>
      </c>
      <c r="AU133" s="291">
        <v>102.83645</v>
      </c>
      <c r="AV133" s="291">
        <v>222.25769</v>
      </c>
      <c r="AW133" s="291">
        <v>185.89519999999996</v>
      </c>
      <c r="AX133" s="291">
        <v>97.245379999999997</v>
      </c>
      <c r="AY133" s="291">
        <v>107.33499999999999</v>
      </c>
      <c r="AZ133" s="291">
        <v>107.19000000000001</v>
      </c>
      <c r="BA133" s="291">
        <v>51.875999999999998</v>
      </c>
      <c r="BB133" s="291">
        <v>88.19</v>
      </c>
      <c r="BC133" s="291">
        <v>142.261</v>
      </c>
      <c r="BD133" s="291">
        <v>147.53399999999999</v>
      </c>
      <c r="BE133" s="291">
        <v>131.06100000000001</v>
      </c>
      <c r="BF133" s="291">
        <v>202.62299999999996</v>
      </c>
      <c r="BG133" s="291">
        <v>115.61370000000002</v>
      </c>
      <c r="BH133" s="291">
        <v>67.180299999999988</v>
      </c>
      <c r="BI133" s="291">
        <v>113.8608</v>
      </c>
      <c r="BJ133" s="291">
        <v>50.462299999999999</v>
      </c>
      <c r="BK133" s="291">
        <v>19.21866</v>
      </c>
      <c r="BL133" s="293">
        <v>69.720399999999984</v>
      </c>
      <c r="BM133" s="291">
        <v>127.13386000000001</v>
      </c>
      <c r="BN133" s="291">
        <v>87.494140000000002</v>
      </c>
      <c r="BO133" s="291">
        <v>86.47132999999998</v>
      </c>
      <c r="BP133" s="291">
        <v>154.80439999999999</v>
      </c>
      <c r="BQ133" s="291">
        <v>100.05640000000001</v>
      </c>
      <c r="BR133" s="291">
        <v>40.385700000000007</v>
      </c>
      <c r="BS133" s="291">
        <v>18.526000000000003</v>
      </c>
      <c r="BT133" s="291"/>
      <c r="BU133" s="291"/>
      <c r="BV133" s="291"/>
      <c r="BW133" s="291"/>
      <c r="BX133" s="291"/>
      <c r="BY133" s="294"/>
      <c r="BZ133" s="291"/>
      <c r="CA133" s="291"/>
      <c r="CB133" s="291"/>
      <c r="CC133" s="291"/>
      <c r="CD133" s="291"/>
      <c r="CE133" s="291"/>
      <c r="CF133" s="291"/>
      <c r="CG133" s="291"/>
      <c r="CH133" s="294"/>
      <c r="CI133" s="291"/>
      <c r="CJ133" s="291"/>
      <c r="CK133" s="291"/>
      <c r="CL133" s="291"/>
      <c r="CM133" s="291">
        <v>12.4384</v>
      </c>
      <c r="CN133" s="291">
        <v>29.064499999999999</v>
      </c>
      <c r="CO133" s="291">
        <v>35.249500000000005</v>
      </c>
      <c r="CP133" s="291">
        <v>33.7866</v>
      </c>
      <c r="CQ133" s="291">
        <v>31.958500000000001</v>
      </c>
      <c r="CR133" s="291">
        <v>33.809899899510235</v>
      </c>
      <c r="CS133" s="291">
        <v>54.689999689873318</v>
      </c>
      <c r="CT133" s="1290">
        <v>61.454099999999997</v>
      </c>
      <c r="CU133" s="1289">
        <v>37.586960000000005</v>
      </c>
      <c r="CV133" s="1289">
        <v>31.953700000000001</v>
      </c>
      <c r="CW133" s="1289">
        <v>33.938099999999999</v>
      </c>
      <c r="CX133" s="1289">
        <v>27.756299999999996</v>
      </c>
      <c r="CY133" s="1289">
        <v>33.173899999999996</v>
      </c>
      <c r="CZ133" s="1289">
        <v>33.955100000000002</v>
      </c>
      <c r="DA133" s="1289">
        <v>33.173899999999996</v>
      </c>
      <c r="DB133" s="1289">
        <v>33.606099999999998</v>
      </c>
      <c r="DC133" s="1289">
        <v>35.965900000000005</v>
      </c>
      <c r="DD133" s="1289">
        <v>36.314899999999994</v>
      </c>
      <c r="DE133" s="1289">
        <v>35.351099999999995</v>
      </c>
      <c r="DF133" s="1290">
        <v>31.633900000000001</v>
      </c>
      <c r="DG133" s="1289">
        <v>34.6051</v>
      </c>
      <c r="DH133" s="1289">
        <v>34.0289</v>
      </c>
      <c r="DI133" s="291"/>
      <c r="DJ133" s="276">
        <f t="shared" si="69"/>
        <v>301.09933000000001</v>
      </c>
      <c r="DK133" s="295" t="str">
        <f t="shared" si="100"/>
        <v>j</v>
      </c>
      <c r="DL133" s="296">
        <f>SUM(Q133:AB133)</f>
        <v>766.07015718121397</v>
      </c>
      <c r="DM133" s="297">
        <f>SUM(AC133:AN133)</f>
        <v>951.20788944444462</v>
      </c>
      <c r="DN133" s="298">
        <f>SUM(AO133:AZ133)</f>
        <v>1425.4470250000002</v>
      </c>
      <c r="DO133" s="299">
        <f>SUM(BA133:BL133)</f>
        <v>1199.6011599999997</v>
      </c>
      <c r="DP133" s="299">
        <f>SUM(BM133:BX133)</f>
        <v>614.87183000000005</v>
      </c>
      <c r="DQ133" s="299">
        <f>SUM(CH133:CV133)</f>
        <v>361.99215958938362</v>
      </c>
      <c r="DR133" s="21"/>
      <c r="DU133" s="69"/>
    </row>
    <row r="134" spans="1:125" s="306" customFormat="1" ht="20" customHeight="1" x14ac:dyDescent="0.2">
      <c r="A134" s="1404"/>
      <c r="B134" s="1405"/>
      <c r="C134" s="1406"/>
      <c r="D134" s="1396"/>
      <c r="E134" s="268"/>
      <c r="F134" s="268"/>
      <c r="G134" s="268"/>
      <c r="H134" s="268"/>
      <c r="I134" s="268"/>
      <c r="J134" s="268"/>
      <c r="K134" s="268"/>
      <c r="L134" s="268"/>
      <c r="M134" s="268"/>
      <c r="N134" s="268"/>
      <c r="O134" s="268"/>
      <c r="P134" s="194"/>
      <c r="Q134" s="277"/>
      <c r="R134" s="277"/>
      <c r="S134" s="277"/>
      <c r="T134" s="277"/>
      <c r="U134" s="277"/>
      <c r="V134" s="277"/>
      <c r="W134" s="277"/>
      <c r="X134" s="277"/>
      <c r="Y134" s="277"/>
      <c r="Z134" s="277"/>
      <c r="AA134" s="277"/>
      <c r="AB134" s="278"/>
      <c r="AC134" s="277"/>
      <c r="AD134" s="277"/>
      <c r="AE134" s="300"/>
      <c r="AF134" s="300"/>
      <c r="AG134" s="300"/>
      <c r="AH134" s="300"/>
      <c r="AI134" s="300"/>
      <c r="AJ134" s="300"/>
      <c r="AK134" s="300"/>
      <c r="AL134" s="300"/>
      <c r="AM134" s="300"/>
      <c r="AN134" s="301"/>
      <c r="AO134" s="300"/>
      <c r="AP134" s="300"/>
      <c r="AQ134" s="300"/>
      <c r="AR134" s="300"/>
      <c r="AS134" s="300"/>
      <c r="AT134" s="300"/>
      <c r="AU134" s="300"/>
      <c r="AV134" s="300"/>
      <c r="AW134" s="300"/>
      <c r="AX134" s="300"/>
      <c r="AY134" s="300"/>
      <c r="AZ134" s="300"/>
      <c r="BA134" s="300"/>
      <c r="BB134" s="300"/>
      <c r="BC134" s="300"/>
      <c r="BD134" s="300"/>
      <c r="BE134" s="300"/>
      <c r="BF134" s="300"/>
      <c r="BG134" s="300"/>
      <c r="BH134" s="300"/>
      <c r="BI134" s="300"/>
      <c r="BJ134" s="300"/>
      <c r="BK134" s="300"/>
      <c r="BL134" s="302"/>
      <c r="BM134" s="300"/>
      <c r="BN134" s="300"/>
      <c r="BO134" s="300"/>
      <c r="BP134" s="300"/>
      <c r="BQ134" s="300"/>
      <c r="BR134" s="300"/>
      <c r="BS134" s="300"/>
      <c r="BT134" s="303"/>
      <c r="BU134" s="303"/>
      <c r="BV134" s="303"/>
      <c r="BW134" s="303"/>
      <c r="BX134" s="303"/>
      <c r="BY134" s="304"/>
      <c r="BZ134" s="303"/>
      <c r="CA134" s="303"/>
      <c r="CB134" s="303"/>
      <c r="CC134" s="303"/>
      <c r="CD134" s="303"/>
      <c r="CE134" s="303"/>
      <c r="CF134" s="303"/>
      <c r="CG134" s="303"/>
      <c r="CH134" s="304"/>
      <c r="CI134" s="303"/>
      <c r="CJ134" s="303"/>
      <c r="CK134" s="303"/>
      <c r="CL134" s="303"/>
      <c r="CM134" s="303"/>
      <c r="CN134" s="303"/>
      <c r="CO134" s="303"/>
      <c r="CP134" s="303"/>
      <c r="CQ134" s="303"/>
      <c r="CR134" s="303"/>
      <c r="CS134" s="303"/>
      <c r="CT134" s="1291"/>
      <c r="CU134" s="1292"/>
      <c r="CV134" s="1292"/>
      <c r="CW134" s="1292"/>
      <c r="CX134" s="1292"/>
      <c r="CY134" s="1292"/>
      <c r="CZ134" s="1292"/>
      <c r="DA134" s="1292"/>
      <c r="DB134" s="1292"/>
      <c r="DC134" s="1292"/>
      <c r="DD134" s="1292"/>
      <c r="DE134" s="1292"/>
      <c r="DF134" s="1291"/>
      <c r="DG134" s="1292"/>
      <c r="DH134" s="1292"/>
      <c r="DI134" s="303"/>
      <c r="DJ134" s="305">
        <f t="shared" si="69"/>
        <v>0</v>
      </c>
      <c r="DK134" s="63" t="str">
        <f t="shared" si="100"/>
        <v/>
      </c>
      <c r="DL134" s="64"/>
      <c r="DM134" s="194"/>
      <c r="DN134" s="194"/>
      <c r="DO134" s="194"/>
      <c r="DP134" s="194"/>
      <c r="DQ134" s="194"/>
      <c r="DR134" s="21"/>
      <c r="DU134" s="69"/>
    </row>
    <row r="135" spans="1:125" s="274" customFormat="1" ht="20" customHeight="1" x14ac:dyDescent="0.2">
      <c r="A135" s="1397" t="s">
        <v>82</v>
      </c>
      <c r="B135" s="1407"/>
      <c r="C135" s="1395"/>
      <c r="D135" s="1396"/>
      <c r="E135" s="268"/>
      <c r="F135" s="268"/>
      <c r="G135" s="268"/>
      <c r="H135" s="268"/>
      <c r="I135" s="268"/>
      <c r="J135" s="268"/>
      <c r="K135" s="268"/>
      <c r="L135" s="268"/>
      <c r="M135" s="268"/>
      <c r="N135" s="268"/>
      <c r="O135" s="268"/>
      <c r="P135" s="194"/>
      <c r="Q135" s="277">
        <v>4588.1103104703325</v>
      </c>
      <c r="R135" s="277">
        <v>8572.0691112855511</v>
      </c>
      <c r="S135" s="277">
        <v>10914.980652977058</v>
      </c>
      <c r="T135" s="277">
        <v>10411.667399225333</v>
      </c>
      <c r="U135" s="277">
        <v>8443.7575120918737</v>
      </c>
      <c r="V135" s="277">
        <v>8419.4126021507182</v>
      </c>
      <c r="W135" s="277">
        <v>10999.525589322031</v>
      </c>
      <c r="X135" s="277">
        <v>7895.8438635744606</v>
      </c>
      <c r="Y135" s="277">
        <v>6957.4964949201922</v>
      </c>
      <c r="Z135" s="277">
        <v>9428.5438605543277</v>
      </c>
      <c r="AA135" s="277">
        <v>6906.1526161028096</v>
      </c>
      <c r="AB135" s="278">
        <v>10312.881286202302</v>
      </c>
      <c r="AC135" s="279">
        <v>8762.1405275695433</v>
      </c>
      <c r="AD135" s="279">
        <v>4823.2486051607384</v>
      </c>
      <c r="AE135" s="280">
        <v>10539.934217215938</v>
      </c>
      <c r="AF135" s="280">
        <v>7472.0224160869102</v>
      </c>
      <c r="AG135" s="280">
        <v>8914.4264195023134</v>
      </c>
      <c r="AH135" s="280">
        <v>8636.2437911611814</v>
      </c>
      <c r="AI135" s="280">
        <v>11884.307684417956</v>
      </c>
      <c r="AJ135" s="280">
        <v>157.07387052582945</v>
      </c>
      <c r="AK135" s="280">
        <v>6172.2592473810773</v>
      </c>
      <c r="AL135" s="280">
        <v>10710.522957927369</v>
      </c>
      <c r="AM135" s="280">
        <v>8928.7875058838399</v>
      </c>
      <c r="AN135" s="281">
        <v>9156.9351692242235</v>
      </c>
      <c r="AO135" s="280">
        <v>8745.8668597829474</v>
      </c>
      <c r="AP135" s="280">
        <v>7951.6483005168802</v>
      </c>
      <c r="AQ135" s="280">
        <v>9414.9379465825914</v>
      </c>
      <c r="AR135" s="280">
        <v>9205.9804298509025</v>
      </c>
      <c r="AS135" s="280">
        <v>7290.9751651717106</v>
      </c>
      <c r="AT135" s="280">
        <v>5057.750138676276</v>
      </c>
      <c r="AU135" s="280">
        <v>7701.8769004341684</v>
      </c>
      <c r="AV135" s="280">
        <v>8611.8804352093721</v>
      </c>
      <c r="AW135" s="280">
        <v>9290.9020614865422</v>
      </c>
      <c r="AX135" s="280">
        <v>8335.5166028267067</v>
      </c>
      <c r="AY135" s="280">
        <v>8835.4117437130644</v>
      </c>
      <c r="AZ135" s="280">
        <v>9538.7909263923702</v>
      </c>
      <c r="BA135" s="280">
        <v>10296.995470865233</v>
      </c>
      <c r="BB135" s="280">
        <v>9059.7895223699543</v>
      </c>
      <c r="BC135" s="280">
        <v>9548.8217982210826</v>
      </c>
      <c r="BD135" s="280">
        <v>9876.9368388783096</v>
      </c>
      <c r="BE135" s="280">
        <v>9633.01923120838</v>
      </c>
      <c r="BF135" s="280">
        <v>8800.2686354731268</v>
      </c>
      <c r="BG135" s="280">
        <v>9464.6677973337519</v>
      </c>
      <c r="BH135" s="280">
        <v>6186.959014980398</v>
      </c>
      <c r="BI135" s="280">
        <v>9049.6253865756553</v>
      </c>
      <c r="BJ135" s="280">
        <v>8755.98595519845</v>
      </c>
      <c r="BK135" s="280">
        <v>2600.5927935590807</v>
      </c>
      <c r="BL135" s="282">
        <v>10141.489022806123</v>
      </c>
      <c r="BM135" s="280">
        <v>11220.604219090776</v>
      </c>
      <c r="BN135" s="280">
        <v>8622.4187022718779</v>
      </c>
      <c r="BO135" s="280">
        <v>9381.1490402130403</v>
      </c>
      <c r="BP135" s="280">
        <v>9426.4132034039048</v>
      </c>
      <c r="BQ135" s="280">
        <v>9923.5563474633054</v>
      </c>
      <c r="BR135" s="280">
        <v>9912.821067660112</v>
      </c>
      <c r="BS135" s="280">
        <v>4378.0016895123663</v>
      </c>
      <c r="BT135" s="307"/>
      <c r="BU135" s="307"/>
      <c r="BV135" s="307"/>
      <c r="BW135" s="307"/>
      <c r="BX135" s="307"/>
      <c r="BY135" s="308"/>
      <c r="BZ135" s="307"/>
      <c r="CA135" s="307"/>
      <c r="CB135" s="307"/>
      <c r="CC135" s="307"/>
      <c r="CD135" s="307"/>
      <c r="CE135" s="307"/>
      <c r="CF135" s="307"/>
      <c r="CG135" s="307"/>
      <c r="CH135" s="308"/>
      <c r="CI135" s="307"/>
      <c r="CJ135" s="307"/>
      <c r="CK135" s="307"/>
      <c r="CL135" s="307"/>
      <c r="CM135" s="307">
        <v>7459.3186480904606</v>
      </c>
      <c r="CN135" s="307">
        <v>7982.3875254631139</v>
      </c>
      <c r="CO135" s="307">
        <v>8029.5471947146161</v>
      </c>
      <c r="CP135" s="307">
        <v>6781.6898317291734</v>
      </c>
      <c r="CQ135" s="307">
        <v>8349.5756135893826</v>
      </c>
      <c r="CR135" s="307">
        <v>7838.5719473534609</v>
      </c>
      <c r="CS135" s="307">
        <v>7257.0109159003669</v>
      </c>
      <c r="CT135" s="1287">
        <v>8433.5314181304839</v>
      </c>
      <c r="CU135" s="1288">
        <v>8176.064343493832</v>
      </c>
      <c r="CV135" s="1288">
        <v>8286.8872759185124</v>
      </c>
      <c r="CW135" s="1288">
        <v>8340.300032314628</v>
      </c>
      <c r="CX135" s="1288">
        <v>7287.5695649168847</v>
      </c>
      <c r="CY135" s="1288">
        <v>8104.1293710984701</v>
      </c>
      <c r="CZ135" s="1288">
        <v>7964.3426340649421</v>
      </c>
      <c r="DA135" s="1288">
        <v>8255.3339402471538</v>
      </c>
      <c r="DB135" s="1288">
        <v>7956.0671156458047</v>
      </c>
      <c r="DC135" s="1288">
        <v>8531.5907791353111</v>
      </c>
      <c r="DD135" s="1288">
        <v>8502.8438457544344</v>
      </c>
      <c r="DE135" s="1288">
        <v>8323.931989323979</v>
      </c>
      <c r="DF135" s="1287">
        <v>7989.0871052280281</v>
      </c>
      <c r="DG135" s="1288">
        <v>8111.3566729012364</v>
      </c>
      <c r="DH135" s="1288">
        <v>8177.7465405303947</v>
      </c>
      <c r="DI135" s="307"/>
      <c r="DJ135" s="276">
        <f t="shared" si="69"/>
        <v>29224.171961575692</v>
      </c>
      <c r="DK135" s="63" t="str">
        <f t="shared" si="100"/>
        <v>j</v>
      </c>
      <c r="DL135" s="64">
        <f>SUM(Q135:AB135)</f>
        <v>103850.44129887701</v>
      </c>
      <c r="DM135" s="202">
        <f>SUM(AC135:AN135)</f>
        <v>96157.902412056923</v>
      </c>
      <c r="DN135" s="66">
        <f>SUM(AO135:AZ135)</f>
        <v>99981.537510643524</v>
      </c>
      <c r="DO135" s="67">
        <f t="shared" ref="DO135:DO143" si="108">SUM(BA135:BL135)</f>
        <v>103415.15146746956</v>
      </c>
      <c r="DP135" s="67">
        <f t="shared" ref="DP135:DP143" si="109">SUM(BM135:BX135)</f>
        <v>62864.96426961539</v>
      </c>
      <c r="DQ135" s="67">
        <f>SUM(CH135:CV135)</f>
        <v>78594.584714383425</v>
      </c>
      <c r="DR135" s="21"/>
      <c r="DU135" s="69"/>
    </row>
    <row r="136" spans="1:125" s="274" customFormat="1" ht="20" customHeight="1" x14ac:dyDescent="0.2">
      <c r="A136" s="1397" t="s">
        <v>83</v>
      </c>
      <c r="B136" s="1407"/>
      <c r="C136" s="1395"/>
      <c r="D136" s="1396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194"/>
      <c r="Q136" s="277">
        <v>527.61525547500014</v>
      </c>
      <c r="R136" s="277">
        <v>671.81705977500019</v>
      </c>
      <c r="S136" s="277">
        <v>940.68861449999997</v>
      </c>
      <c r="T136" s="277">
        <v>436.60131629468611</v>
      </c>
      <c r="U136" s="277">
        <v>548.37587699999983</v>
      </c>
      <c r="V136" s="277">
        <v>775.33946099999957</v>
      </c>
      <c r="W136" s="277">
        <v>440.17962297907883</v>
      </c>
      <c r="X136" s="277">
        <v>584.59940099999983</v>
      </c>
      <c r="Y136" s="277">
        <v>741.67436250675894</v>
      </c>
      <c r="Z136" s="277">
        <v>887.06968650718807</v>
      </c>
      <c r="AA136" s="277">
        <v>662.30626049999989</v>
      </c>
      <c r="AB136" s="278">
        <v>629.85428549999995</v>
      </c>
      <c r="AC136" s="279">
        <v>653.6256975</v>
      </c>
      <c r="AD136" s="279">
        <v>620.09018099999992</v>
      </c>
      <c r="AE136" s="280">
        <v>870.9216839999998</v>
      </c>
      <c r="AF136" s="280">
        <v>541.52678700000001</v>
      </c>
      <c r="AG136" s="280">
        <v>589.36640399999987</v>
      </c>
      <c r="AH136" s="280">
        <v>1113.2577958028066</v>
      </c>
      <c r="AI136" s="280">
        <v>684.33333880280679</v>
      </c>
      <c r="AJ136" s="280">
        <v>8.9334000000000007</v>
      </c>
      <c r="AK136" s="280">
        <v>654.99019940354924</v>
      </c>
      <c r="AL136" s="280">
        <v>888.85590052550094</v>
      </c>
      <c r="AM136" s="280">
        <v>725.43808110532393</v>
      </c>
      <c r="AN136" s="281">
        <v>936.02378452550113</v>
      </c>
      <c r="AO136" s="280">
        <v>634.44509699999981</v>
      </c>
      <c r="AP136" s="280">
        <v>831.8108232171752</v>
      </c>
      <c r="AQ136" s="280">
        <v>616.80122399999993</v>
      </c>
      <c r="AR136" s="280">
        <v>878.21048639999992</v>
      </c>
      <c r="AS136" s="280">
        <v>823.39368150000007</v>
      </c>
      <c r="AT136" s="280">
        <v>501.50645999999983</v>
      </c>
      <c r="AU136" s="280">
        <v>723.72935700000016</v>
      </c>
      <c r="AV136" s="280">
        <v>756.06233429999952</v>
      </c>
      <c r="AW136" s="280">
        <v>714.43493939999985</v>
      </c>
      <c r="AX136" s="280">
        <v>485.80537980000003</v>
      </c>
      <c r="AY136" s="280">
        <v>726.13046999999995</v>
      </c>
      <c r="AZ136" s="280">
        <v>671.56088999999997</v>
      </c>
      <c r="BA136" s="280">
        <v>664.81428000000005</v>
      </c>
      <c r="BB136" s="280">
        <v>541.72345500000006</v>
      </c>
      <c r="BC136" s="280">
        <v>885.90450000000044</v>
      </c>
      <c r="BD136" s="280">
        <v>917.75619000000006</v>
      </c>
      <c r="BE136" s="280">
        <v>1024.3817999999999</v>
      </c>
      <c r="BF136" s="280">
        <v>966.88917000000004</v>
      </c>
      <c r="BG136" s="280">
        <v>616.41906299999982</v>
      </c>
      <c r="BH136" s="280">
        <v>1019.8820892</v>
      </c>
      <c r="BI136" s="280">
        <v>1105.6763559865399</v>
      </c>
      <c r="BJ136" s="280">
        <v>649.00685922992193</v>
      </c>
      <c r="BK136" s="280">
        <v>365.52024599999999</v>
      </c>
      <c r="BL136" s="282">
        <v>1128.7270799999997</v>
      </c>
      <c r="BM136" s="280">
        <v>660.77816999999993</v>
      </c>
      <c r="BN136" s="280">
        <v>447.07334100000003</v>
      </c>
      <c r="BO136" s="280">
        <v>498.18766842000002</v>
      </c>
      <c r="BP136" s="280">
        <v>635.94419460000006</v>
      </c>
      <c r="BQ136" s="280">
        <v>441.76597842000012</v>
      </c>
      <c r="BR136" s="280">
        <v>844.13360460000001</v>
      </c>
      <c r="BS136" s="280">
        <v>240.86384322000006</v>
      </c>
      <c r="BT136" s="307"/>
      <c r="BU136" s="307"/>
      <c r="BV136" s="307"/>
      <c r="BW136" s="307"/>
      <c r="BX136" s="307"/>
      <c r="BY136" s="308"/>
      <c r="BZ136" s="307"/>
      <c r="CA136" s="307"/>
      <c r="CB136" s="307"/>
      <c r="CC136" s="307"/>
      <c r="CD136" s="307"/>
      <c r="CE136" s="307"/>
      <c r="CF136" s="307"/>
      <c r="CG136" s="307"/>
      <c r="CH136" s="308"/>
      <c r="CI136" s="307"/>
      <c r="CJ136" s="307"/>
      <c r="CK136" s="307"/>
      <c r="CL136" s="307"/>
      <c r="CM136" s="307">
        <v>443.68887341999999</v>
      </c>
      <c r="CN136" s="307">
        <v>554.54261460000021</v>
      </c>
      <c r="CO136" s="307">
        <v>540.89812842000003</v>
      </c>
      <c r="CP136" s="307">
        <v>364.31967000000003</v>
      </c>
      <c r="CQ136" s="307">
        <v>606.56671130487814</v>
      </c>
      <c r="CR136" s="307">
        <v>721.69653600146512</v>
      </c>
      <c r="CS136" s="307">
        <v>792.52345543780461</v>
      </c>
      <c r="CT136" s="1287">
        <v>573.69822041999998</v>
      </c>
      <c r="CU136" s="1288">
        <v>772.42633259999968</v>
      </c>
      <c r="CV136" s="1288">
        <v>801.2199304200002</v>
      </c>
      <c r="CW136" s="1288">
        <v>749.3596804199999</v>
      </c>
      <c r="CX136" s="1288">
        <v>769.98363078</v>
      </c>
      <c r="CY136" s="1288">
        <v>748.86048041999993</v>
      </c>
      <c r="CZ136" s="1288">
        <v>709.74748260000013</v>
      </c>
      <c r="DA136" s="1288">
        <v>727.56648042000006</v>
      </c>
      <c r="DB136" s="1288">
        <v>713.70715259999997</v>
      </c>
      <c r="DC136" s="1288">
        <v>649.38513042000011</v>
      </c>
      <c r="DD136" s="1288">
        <v>544.17132042000014</v>
      </c>
      <c r="DE136" s="1288">
        <v>542.57749259999991</v>
      </c>
      <c r="DF136" s="1287">
        <v>981.40617042000008</v>
      </c>
      <c r="DG136" s="1288">
        <v>730.81918259999986</v>
      </c>
      <c r="DH136" s="1288">
        <v>855.90339041999994</v>
      </c>
      <c r="DI136" s="307"/>
      <c r="DJ136" s="276">
        <f t="shared" si="69"/>
        <v>1606.03917942</v>
      </c>
      <c r="DK136" s="63" t="str">
        <f t="shared" si="100"/>
        <v>j</v>
      </c>
      <c r="DL136" s="64">
        <f>SUM(Q136:AB136)</f>
        <v>7846.1212030377101</v>
      </c>
      <c r="DM136" s="202">
        <f>SUM(AC136:AN136)</f>
        <v>8287.3632536654877</v>
      </c>
      <c r="DN136" s="66">
        <f>SUM(AO136:AZ136)</f>
        <v>8363.8911426171744</v>
      </c>
      <c r="DO136" s="67">
        <f t="shared" si="108"/>
        <v>9886.7010884164629</v>
      </c>
      <c r="DP136" s="67">
        <f t="shared" si="109"/>
        <v>3768.7468002600003</v>
      </c>
      <c r="DQ136" s="67">
        <f>SUM(CH136:CV136)</f>
        <v>6171.5804726241486</v>
      </c>
      <c r="DR136" s="21"/>
      <c r="DU136" s="69"/>
    </row>
    <row r="137" spans="1:125" s="274" customFormat="1" ht="20" customHeight="1" x14ac:dyDescent="0.2">
      <c r="A137" s="1397" t="s">
        <v>84</v>
      </c>
      <c r="B137" s="1407"/>
      <c r="C137" s="1395"/>
      <c r="D137" s="1396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194"/>
      <c r="Q137" s="277">
        <v>136.50664383423108</v>
      </c>
      <c r="R137" s="277">
        <v>335.03327586856722</v>
      </c>
      <c r="S137" s="277">
        <v>308.70801209053718</v>
      </c>
      <c r="T137" s="277">
        <v>268.13101791213489</v>
      </c>
      <c r="U137" s="277">
        <v>347.95796799230897</v>
      </c>
      <c r="V137" s="277">
        <v>310.34810531103108</v>
      </c>
      <c r="W137" s="277">
        <v>319.47338532507888</v>
      </c>
      <c r="X137" s="277">
        <v>303.96757542554235</v>
      </c>
      <c r="Y137" s="277">
        <v>310.7637326691771</v>
      </c>
      <c r="Z137" s="277">
        <v>325.72663304071625</v>
      </c>
      <c r="AA137" s="277">
        <v>337.32589339719215</v>
      </c>
      <c r="AB137" s="278">
        <v>279.59464829769871</v>
      </c>
      <c r="AC137" s="279">
        <v>337.44792493045719</v>
      </c>
      <c r="AD137" s="279">
        <v>208.85301383926188</v>
      </c>
      <c r="AE137" s="280">
        <v>377.48399878406599</v>
      </c>
      <c r="AF137" s="280">
        <v>310.99171691308919</v>
      </c>
      <c r="AG137" s="280">
        <v>420.08738649768804</v>
      </c>
      <c r="AH137" s="280">
        <v>361.94137394177034</v>
      </c>
      <c r="AI137" s="280">
        <v>324.87114768499964</v>
      </c>
      <c r="AJ137" s="280">
        <v>3.1464294741705259</v>
      </c>
      <c r="AK137" s="280">
        <v>200.01192867435751</v>
      </c>
      <c r="AL137" s="280">
        <v>400.79563450855653</v>
      </c>
      <c r="AM137" s="280">
        <v>325.58490119931736</v>
      </c>
      <c r="AN137" s="281">
        <v>489.36390921169914</v>
      </c>
      <c r="AO137" s="280">
        <v>356.032553217057</v>
      </c>
      <c r="AP137" s="280">
        <v>314.0612394300087</v>
      </c>
      <c r="AQ137" s="280">
        <v>305.7063794174058</v>
      </c>
      <c r="AR137" s="280">
        <v>333.01336374909704</v>
      </c>
      <c r="AS137" s="280">
        <v>409.4379633282897</v>
      </c>
      <c r="AT137" s="280">
        <v>228.05270132372542</v>
      </c>
      <c r="AU137" s="280">
        <v>357.06565256582996</v>
      </c>
      <c r="AV137" s="280">
        <v>342.78782049063028</v>
      </c>
      <c r="AW137" s="280">
        <v>362.9224691134574</v>
      </c>
      <c r="AX137" s="280">
        <v>396.65172737329124</v>
      </c>
      <c r="AY137" s="280">
        <v>299.67828628693576</v>
      </c>
      <c r="AZ137" s="280">
        <v>390.5798336076316</v>
      </c>
      <c r="BA137" s="280">
        <v>313.9193971924264</v>
      </c>
      <c r="BB137" s="280">
        <v>312.83321049093587</v>
      </c>
      <c r="BC137" s="280">
        <v>360.14830177891565</v>
      </c>
      <c r="BD137" s="280">
        <v>313.42747112168945</v>
      </c>
      <c r="BE137" s="280">
        <v>325.04366879162109</v>
      </c>
      <c r="BF137" s="280">
        <v>297.55629452687378</v>
      </c>
      <c r="BG137" s="280">
        <v>321.84393966624737</v>
      </c>
      <c r="BH137" s="280">
        <v>297.9902260196011</v>
      </c>
      <c r="BI137" s="280">
        <v>419.89355743780521</v>
      </c>
      <c r="BJ137" s="280">
        <v>263.18523557162632</v>
      </c>
      <c r="BK137" s="280">
        <v>87.442860440919986</v>
      </c>
      <c r="BL137" s="282">
        <v>391.53454719387793</v>
      </c>
      <c r="BM137" s="280">
        <v>215.00641090922528</v>
      </c>
      <c r="BN137" s="280">
        <v>255.72435672812207</v>
      </c>
      <c r="BO137" s="280">
        <v>389.24434236695981</v>
      </c>
      <c r="BP137" s="280">
        <v>389.97073199609355</v>
      </c>
      <c r="BQ137" s="280">
        <v>378.63356511668928</v>
      </c>
      <c r="BR137" s="280">
        <v>345.10745773988418</v>
      </c>
      <c r="BS137" s="280">
        <v>174.44310726763138</v>
      </c>
      <c r="BT137" s="307"/>
      <c r="BU137" s="307"/>
      <c r="BV137" s="307"/>
      <c r="BW137" s="307"/>
      <c r="BX137" s="307"/>
      <c r="BY137" s="308"/>
      <c r="BZ137" s="307"/>
      <c r="CA137" s="307"/>
      <c r="CB137" s="307"/>
      <c r="CC137" s="307"/>
      <c r="CD137" s="307"/>
      <c r="CE137" s="307"/>
      <c r="CF137" s="307"/>
      <c r="CG137" s="307"/>
      <c r="CH137" s="308"/>
      <c r="CI137" s="307"/>
      <c r="CJ137" s="307"/>
      <c r="CK137" s="307"/>
      <c r="CL137" s="307"/>
      <c r="CM137" s="307">
        <v>243.7444294895387</v>
      </c>
      <c r="CN137" s="307">
        <v>343.39088993688563</v>
      </c>
      <c r="CO137" s="307">
        <v>373.21232786538349</v>
      </c>
      <c r="CP137" s="307">
        <v>229.11009827082634</v>
      </c>
      <c r="CQ137" s="307">
        <v>370.05258364232532</v>
      </c>
      <c r="CR137" s="307">
        <v>295.48207884019212</v>
      </c>
      <c r="CS137" s="307">
        <v>362.41681646670668</v>
      </c>
      <c r="CT137" s="1287">
        <v>354.51106144951763</v>
      </c>
      <c r="CU137" s="1288">
        <v>268.53472390616776</v>
      </c>
      <c r="CV137" s="1288">
        <v>343.13599366148594</v>
      </c>
      <c r="CW137" s="1288">
        <v>340.95848726537031</v>
      </c>
      <c r="CX137" s="1288">
        <v>332.24920430311442</v>
      </c>
      <c r="CY137" s="1288">
        <v>318.8275484815282</v>
      </c>
      <c r="CZ137" s="1288">
        <v>339.6014833350568</v>
      </c>
      <c r="DA137" s="1288">
        <v>314.76697933284402</v>
      </c>
      <c r="DB137" s="1288">
        <v>349.42173175419373</v>
      </c>
      <c r="DC137" s="1288">
        <v>289.78149044468609</v>
      </c>
      <c r="DD137" s="1288">
        <v>349.364033825565</v>
      </c>
      <c r="DE137" s="1288">
        <v>282.04031807601996</v>
      </c>
      <c r="DF137" s="1287">
        <v>366.06292435197031</v>
      </c>
      <c r="DG137" s="1288">
        <v>286.96574449876221</v>
      </c>
      <c r="DH137" s="1288">
        <v>351.73566904960597</v>
      </c>
      <c r="DI137" s="307"/>
      <c r="DJ137" s="276">
        <f t="shared" si="69"/>
        <v>859.97511000430723</v>
      </c>
      <c r="DK137" s="63" t="str">
        <f t="shared" si="100"/>
        <v>j</v>
      </c>
      <c r="DL137" s="64">
        <f>SUM(Q137:AB137)</f>
        <v>3583.5368911642154</v>
      </c>
      <c r="DM137" s="202">
        <f>SUM(AC137:AN137)</f>
        <v>3760.5793656594328</v>
      </c>
      <c r="DN137" s="66">
        <f>SUM(AO137:AZ137)</f>
        <v>4095.9899899033599</v>
      </c>
      <c r="DO137" s="67">
        <f t="shared" si="108"/>
        <v>3704.8187102325401</v>
      </c>
      <c r="DP137" s="67">
        <f t="shared" si="109"/>
        <v>2148.1299721246055</v>
      </c>
      <c r="DQ137" s="67">
        <f>SUM(CH137:CV137)</f>
        <v>3183.5910035290294</v>
      </c>
      <c r="DR137" s="21"/>
      <c r="DU137" s="69"/>
    </row>
    <row r="138" spans="1:125" s="306" customFormat="1" ht="20" customHeight="1" x14ac:dyDescent="0.2">
      <c r="A138" s="1404"/>
      <c r="B138" s="1405"/>
      <c r="C138" s="1406"/>
      <c r="D138" s="1396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194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8"/>
      <c r="AC138" s="277"/>
      <c r="AD138" s="277"/>
      <c r="AE138" s="300"/>
      <c r="AF138" s="300"/>
      <c r="AG138" s="300"/>
      <c r="AH138" s="300"/>
      <c r="AI138" s="300"/>
      <c r="AJ138" s="300"/>
      <c r="AK138" s="300"/>
      <c r="AL138" s="300"/>
      <c r="AM138" s="300"/>
      <c r="AN138" s="301"/>
      <c r="AO138" s="300"/>
      <c r="AP138" s="300"/>
      <c r="AQ138" s="300"/>
      <c r="AR138" s="300"/>
      <c r="AS138" s="300"/>
      <c r="AT138" s="300"/>
      <c r="AU138" s="300"/>
      <c r="AV138" s="300"/>
      <c r="AW138" s="300"/>
      <c r="AX138" s="300"/>
      <c r="AY138" s="300"/>
      <c r="AZ138" s="300"/>
      <c r="BA138" s="300"/>
      <c r="BB138" s="300"/>
      <c r="BC138" s="300"/>
      <c r="BD138" s="300"/>
      <c r="BE138" s="300"/>
      <c r="BF138" s="300"/>
      <c r="BG138" s="300"/>
      <c r="BH138" s="300"/>
      <c r="BI138" s="300"/>
      <c r="BJ138" s="300"/>
      <c r="BK138" s="300"/>
      <c r="BL138" s="302"/>
      <c r="BM138" s="300"/>
      <c r="BN138" s="300"/>
      <c r="BO138" s="300"/>
      <c r="BP138" s="300"/>
      <c r="BQ138" s="300"/>
      <c r="BR138" s="300"/>
      <c r="BS138" s="300"/>
      <c r="BT138" s="303"/>
      <c r="BU138" s="303"/>
      <c r="BV138" s="303"/>
      <c r="BW138" s="303"/>
      <c r="BX138" s="303"/>
      <c r="BY138" s="304"/>
      <c r="BZ138" s="303"/>
      <c r="CA138" s="303"/>
      <c r="CB138" s="303"/>
      <c r="CC138" s="303"/>
      <c r="CD138" s="303"/>
      <c r="CE138" s="303"/>
      <c r="CF138" s="303"/>
      <c r="CG138" s="303"/>
      <c r="CH138" s="304"/>
      <c r="CI138" s="303"/>
      <c r="CJ138" s="303"/>
      <c r="CK138" s="303"/>
      <c r="CL138" s="303"/>
      <c r="CM138" s="303"/>
      <c r="CN138" s="303"/>
      <c r="CO138" s="303"/>
      <c r="CP138" s="303"/>
      <c r="CQ138" s="303"/>
      <c r="CR138" s="303"/>
      <c r="CS138" s="303"/>
      <c r="CT138" s="1291"/>
      <c r="CU138" s="1292"/>
      <c r="CV138" s="1292"/>
      <c r="CW138" s="1292"/>
      <c r="CX138" s="1292"/>
      <c r="CY138" s="1292"/>
      <c r="CZ138" s="1292"/>
      <c r="DA138" s="1292"/>
      <c r="DB138" s="1292"/>
      <c r="DC138" s="1292"/>
      <c r="DD138" s="1292"/>
      <c r="DE138" s="1292"/>
      <c r="DF138" s="1291"/>
      <c r="DG138" s="1292"/>
      <c r="DH138" s="1292"/>
      <c r="DI138" s="303"/>
      <c r="DJ138" s="305">
        <f t="shared" si="69"/>
        <v>0</v>
      </c>
      <c r="DK138" s="63" t="str">
        <f t="shared" si="100"/>
        <v/>
      </c>
      <c r="DL138" s="64"/>
      <c r="DM138" s="194"/>
      <c r="DN138" s="194"/>
      <c r="DO138" s="194">
        <f t="shared" si="108"/>
        <v>0</v>
      </c>
      <c r="DP138" s="194">
        <f t="shared" si="109"/>
        <v>0</v>
      </c>
      <c r="DQ138" s="194">
        <f t="shared" ref="DQ138" si="110">SUM(CH138:CS138)</f>
        <v>0</v>
      </c>
      <c r="DR138" s="21"/>
      <c r="DU138" s="69"/>
    </row>
    <row r="139" spans="1:125" s="274" customFormat="1" ht="20" customHeight="1" x14ac:dyDescent="0.2">
      <c r="A139" s="1397" t="s">
        <v>85</v>
      </c>
      <c r="B139" s="1407"/>
      <c r="C139" s="1395"/>
      <c r="D139" s="1396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194"/>
      <c r="Q139" s="277">
        <v>116.71084500000001</v>
      </c>
      <c r="R139" s="277">
        <v>148.29237100000003</v>
      </c>
      <c r="S139" s="277">
        <v>208.0944143333333</v>
      </c>
      <c r="T139" s="277">
        <v>94.607536041867959</v>
      </c>
      <c r="U139" s="277">
        <v>118.43960599999996</v>
      </c>
      <c r="V139" s="277">
        <v>170.93765799999994</v>
      </c>
      <c r="W139" s="277">
        <v>82.366253995350846</v>
      </c>
      <c r="X139" s="277">
        <v>115.37283799999999</v>
      </c>
      <c r="Y139" s="277">
        <v>150.33282500150199</v>
      </c>
      <c r="Z139" s="277">
        <v>185.5</v>
      </c>
      <c r="AA139" s="277">
        <v>131.046469</v>
      </c>
      <c r="AB139" s="278">
        <v>126.76347899999999</v>
      </c>
      <c r="AC139" s="279">
        <v>129.66366500000001</v>
      </c>
      <c r="AD139" s="279">
        <v>125.24128799999998</v>
      </c>
      <c r="AE139" s="280">
        <v>178.89551199999997</v>
      </c>
      <c r="AF139" s="280">
        <v>104.94473600000002</v>
      </c>
      <c r="AG139" s="280">
        <v>114.43941199999999</v>
      </c>
      <c r="AH139" s="280">
        <v>229.83932199999995</v>
      </c>
      <c r="AI139" s="280">
        <v>134.971576</v>
      </c>
      <c r="AJ139" s="280">
        <v>1.9672000000000001</v>
      </c>
      <c r="AK139" s="280">
        <v>136.99067800000003</v>
      </c>
      <c r="AL139" s="280">
        <v>183.66895399999996</v>
      </c>
      <c r="AM139" s="280">
        <v>148.50906300000003</v>
      </c>
      <c r="AN139" s="281">
        <v>193.35650599999997</v>
      </c>
      <c r="AO139" s="280">
        <v>154.39973000000001</v>
      </c>
      <c r="AP139" s="280">
        <v>200.72682699999999</v>
      </c>
      <c r="AQ139" s="280">
        <v>150.32375999999999</v>
      </c>
      <c r="AR139" s="280">
        <v>217.66507599999997</v>
      </c>
      <c r="AS139" s="280">
        <v>202.61212500000002</v>
      </c>
      <c r="AT139" s="280">
        <v>119.70139999999998</v>
      </c>
      <c r="AU139" s="280">
        <v>176.82083</v>
      </c>
      <c r="AV139" s="280">
        <v>185.5881369999999</v>
      </c>
      <c r="AW139" s="280">
        <v>175.12044599999996</v>
      </c>
      <c r="AX139" s="280">
        <v>116.25948199999999</v>
      </c>
      <c r="AY139" s="280">
        <v>180.00729999999999</v>
      </c>
      <c r="AZ139" s="280">
        <v>164.75879999999998</v>
      </c>
      <c r="BA139" s="280">
        <v>163.2962</v>
      </c>
      <c r="BB139" s="280">
        <v>132.0086</v>
      </c>
      <c r="BC139" s="280">
        <v>218.26200000000009</v>
      </c>
      <c r="BD139" s="280">
        <v>189.83630000000002</v>
      </c>
      <c r="BE139" s="280">
        <v>215.30499999999998</v>
      </c>
      <c r="BF139" s="280">
        <v>202.4153</v>
      </c>
      <c r="BG139" s="280">
        <v>131.16456999999997</v>
      </c>
      <c r="BH139" s="280">
        <v>168.49412800000002</v>
      </c>
      <c r="BI139" s="280">
        <v>193.09219999999996</v>
      </c>
      <c r="BJ139" s="280">
        <v>91.070799999999991</v>
      </c>
      <c r="BK139" s="280">
        <v>30.747139999999998</v>
      </c>
      <c r="BL139" s="282">
        <v>196.51419999999996</v>
      </c>
      <c r="BM139" s="280">
        <v>168.27710000000002</v>
      </c>
      <c r="BN139" s="280">
        <v>113.48184000000001</v>
      </c>
      <c r="BO139" s="280">
        <v>125.65725000000002</v>
      </c>
      <c r="BP139" s="280">
        <v>160.82570000000001</v>
      </c>
      <c r="BQ139" s="280">
        <v>110.7308</v>
      </c>
      <c r="BR139" s="280">
        <v>212.38909999999996</v>
      </c>
      <c r="BS139" s="280">
        <v>59.210832000000011</v>
      </c>
      <c r="BT139" s="307"/>
      <c r="BU139" s="307"/>
      <c r="BV139" s="307"/>
      <c r="BW139" s="307"/>
      <c r="BX139" s="307"/>
      <c r="BY139" s="308"/>
      <c r="BZ139" s="307"/>
      <c r="CA139" s="307"/>
      <c r="CB139" s="307"/>
      <c r="CC139" s="307"/>
      <c r="CD139" s="307"/>
      <c r="CE139" s="307"/>
      <c r="CF139" s="307"/>
      <c r="CG139" s="307"/>
      <c r="CH139" s="308"/>
      <c r="CI139" s="307"/>
      <c r="CJ139" s="307"/>
      <c r="CK139" s="307"/>
      <c r="CL139" s="307"/>
      <c r="CM139" s="307">
        <v>108.8412</v>
      </c>
      <c r="CN139" s="307">
        <v>136.87960000000001</v>
      </c>
      <c r="CO139" s="307">
        <v>132.76660000000001</v>
      </c>
      <c r="CP139" s="307">
        <v>93.379300000000001</v>
      </c>
      <c r="CQ139" s="307">
        <v>153.97352597560976</v>
      </c>
      <c r="CR139" s="307">
        <v>184.24639384652951</v>
      </c>
      <c r="CS139" s="307">
        <v>201.86714241994997</v>
      </c>
      <c r="CT139" s="1287">
        <v>141.05998</v>
      </c>
      <c r="CU139" s="1288">
        <v>194.66261999999998</v>
      </c>
      <c r="CV139" s="1288">
        <v>199.66588000000002</v>
      </c>
      <c r="CW139" s="1288">
        <v>186.67987999999997</v>
      </c>
      <c r="CX139" s="1288">
        <v>193.74599999999998</v>
      </c>
      <c r="CY139" s="1288">
        <v>188.59888000000001</v>
      </c>
      <c r="CZ139" s="1288">
        <v>176.67761999999999</v>
      </c>
      <c r="DA139" s="1288">
        <v>182.69388000000001</v>
      </c>
      <c r="DB139" s="1288">
        <v>177.20341999999999</v>
      </c>
      <c r="DC139" s="1288">
        <v>162.95887999999999</v>
      </c>
      <c r="DD139" s="1288">
        <v>133.93398000000002</v>
      </c>
      <c r="DE139" s="1288">
        <v>135.68251999999998</v>
      </c>
      <c r="DF139" s="1287">
        <v>245.15548000000004</v>
      </c>
      <c r="DG139" s="1288">
        <v>183.68261999999999</v>
      </c>
      <c r="DH139" s="1288">
        <v>213.55377999999999</v>
      </c>
      <c r="DI139" s="307"/>
      <c r="DJ139" s="276">
        <f t="shared" si="69"/>
        <v>407.41619000000009</v>
      </c>
      <c r="DK139" s="63" t="str">
        <f t="shared" si="100"/>
        <v>j</v>
      </c>
      <c r="DL139" s="309">
        <f>SUM(Q139:AB139)</f>
        <v>1648.4642953720538</v>
      </c>
      <c r="DM139" s="310">
        <f>SUM(AC139:AN139)</f>
        <v>1682.4879120000001</v>
      </c>
      <c r="DN139" s="311">
        <f>SUM(AO139:AZ139)</f>
        <v>2043.9839129999996</v>
      </c>
      <c r="DO139" s="312">
        <f t="shared" si="108"/>
        <v>1932.2064379999997</v>
      </c>
      <c r="DP139" s="312">
        <f t="shared" si="109"/>
        <v>950.57262200000014</v>
      </c>
      <c r="DQ139" s="312">
        <f>SUM(CH139:CV139)</f>
        <v>1547.3422422420892</v>
      </c>
      <c r="DR139" s="21"/>
      <c r="DU139" s="69"/>
    </row>
    <row r="140" spans="1:125" s="274" customFormat="1" ht="20" customHeight="1" x14ac:dyDescent="0.2">
      <c r="A140" s="1397" t="s">
        <v>86</v>
      </c>
      <c r="B140" s="1407"/>
      <c r="C140" s="1395"/>
      <c r="D140" s="1396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194"/>
      <c r="Q140" s="277">
        <v>5.8076144999999997</v>
      </c>
      <c r="R140" s="277">
        <v>26.106473100000002</v>
      </c>
      <c r="S140" s="277">
        <v>10.511712985976688</v>
      </c>
      <c r="T140" s="277">
        <v>10.110647369347829</v>
      </c>
      <c r="U140" s="277">
        <v>7.2958896000000015</v>
      </c>
      <c r="V140" s="277">
        <v>6.7048767972194439</v>
      </c>
      <c r="W140" s="277">
        <v>5.8459470006839638</v>
      </c>
      <c r="X140" s="277">
        <v>6.323946300000002</v>
      </c>
      <c r="Y140" s="277">
        <v>11.307692000032857</v>
      </c>
      <c r="Z140" s="277">
        <v>13.3</v>
      </c>
      <c r="AA140" s="277">
        <v>10.216358099999999</v>
      </c>
      <c r="AB140" s="278">
        <v>14.556329000000003</v>
      </c>
      <c r="AC140" s="279">
        <v>6.4674660000000008</v>
      </c>
      <c r="AD140" s="279">
        <v>7.8944880000000008</v>
      </c>
      <c r="AE140" s="280">
        <v>13.437877000000004</v>
      </c>
      <c r="AF140" s="280">
        <v>10.568436999999999</v>
      </c>
      <c r="AG140" s="280">
        <v>4.0662044999999996</v>
      </c>
      <c r="AH140" s="280">
        <v>8.0344440000000006</v>
      </c>
      <c r="AI140" s="280">
        <v>3.8017540000000003</v>
      </c>
      <c r="AJ140" s="280">
        <v>1.8972000000000003E-2</v>
      </c>
      <c r="AK140" s="280">
        <v>5.0774360000000005</v>
      </c>
      <c r="AL140" s="280">
        <v>6.5067732222222219</v>
      </c>
      <c r="AM140" s="280">
        <v>11.17899525</v>
      </c>
      <c r="AN140" s="281">
        <v>13.848865555555555</v>
      </c>
      <c r="AO140" s="280">
        <v>7.4887398000000012</v>
      </c>
      <c r="AP140" s="280">
        <v>6.6951219999999996</v>
      </c>
      <c r="AQ140" s="280">
        <v>11.657259999999999</v>
      </c>
      <c r="AR140" s="280">
        <v>10.958885000000002</v>
      </c>
      <c r="AS140" s="280">
        <v>11.757471749999999</v>
      </c>
      <c r="AT140" s="280">
        <v>5.288144</v>
      </c>
      <c r="AU140" s="280">
        <v>8.6892910000000008</v>
      </c>
      <c r="AV140" s="280">
        <v>8.475291600000002</v>
      </c>
      <c r="AW140" s="280">
        <v>8.4614448000000007</v>
      </c>
      <c r="AX140" s="280">
        <v>9.0696362000000015</v>
      </c>
      <c r="AY140" s="280">
        <v>9.5164299999999997</v>
      </c>
      <c r="AZ140" s="280">
        <v>7.6758770000000007</v>
      </c>
      <c r="BA140" s="280">
        <v>8.1744799999999991</v>
      </c>
      <c r="BB140" s="280">
        <v>10.905717000000001</v>
      </c>
      <c r="BC140" s="280">
        <v>7.9518000000000004</v>
      </c>
      <c r="BD140" s="280">
        <v>8.0094600000000007</v>
      </c>
      <c r="BE140" s="280">
        <v>7.4419300000000002</v>
      </c>
      <c r="BF140" s="280">
        <v>7.0060799999999999</v>
      </c>
      <c r="BG140" s="280">
        <v>7.1479900000000001</v>
      </c>
      <c r="BH140" s="280">
        <v>6.1645983400000013</v>
      </c>
      <c r="BI140" s="280">
        <v>9.1199899999999978</v>
      </c>
      <c r="BJ140" s="280">
        <v>4.2645400000000002</v>
      </c>
      <c r="BK140" s="280">
        <v>1.3634280000000001</v>
      </c>
      <c r="BL140" s="282">
        <v>9.0989000000000004</v>
      </c>
      <c r="BM140" s="280">
        <v>9.3771900000000006</v>
      </c>
      <c r="BN140" s="280">
        <v>5.79887</v>
      </c>
      <c r="BO140" s="280">
        <v>6.2073</v>
      </c>
      <c r="BP140" s="280">
        <v>6.9370899999999986</v>
      </c>
      <c r="BQ140" s="280">
        <v>7.1187779999999998</v>
      </c>
      <c r="BR140" s="280">
        <v>15.351510000000001</v>
      </c>
      <c r="BS140" s="280">
        <v>5.5157292000000009</v>
      </c>
      <c r="BT140" s="307"/>
      <c r="BU140" s="307"/>
      <c r="BV140" s="307"/>
      <c r="BW140" s="307"/>
      <c r="BX140" s="307"/>
      <c r="BY140" s="308"/>
      <c r="BZ140" s="307"/>
      <c r="CA140" s="307"/>
      <c r="CB140" s="307"/>
      <c r="CC140" s="307"/>
      <c r="CD140" s="307"/>
      <c r="CE140" s="307"/>
      <c r="CF140" s="307"/>
      <c r="CG140" s="307"/>
      <c r="CH140" s="308"/>
      <c r="CI140" s="307"/>
      <c r="CJ140" s="307"/>
      <c r="CK140" s="307"/>
      <c r="CL140" s="307"/>
      <c r="CM140" s="307">
        <v>3.7917100000000006</v>
      </c>
      <c r="CN140" s="307">
        <v>4.0478900000000007</v>
      </c>
      <c r="CO140" s="307">
        <v>4.0676399999999999</v>
      </c>
      <c r="CP140" s="307">
        <v>3.2105999999999999</v>
      </c>
      <c r="CQ140" s="307">
        <v>3.2519032682926832</v>
      </c>
      <c r="CR140" s="307">
        <v>4.6003511149953296</v>
      </c>
      <c r="CS140" s="307">
        <v>7.5038929562441377</v>
      </c>
      <c r="CT140" s="1287">
        <v>6.0529949999999983</v>
      </c>
      <c r="CU140" s="1288">
        <v>5.3576369999999987</v>
      </c>
      <c r="CV140" s="1288">
        <v>5.1106409999999984</v>
      </c>
      <c r="CW140" s="1288">
        <v>5.5765799999999999</v>
      </c>
      <c r="CX140" s="1288">
        <v>21.375360000000008</v>
      </c>
      <c r="CY140" s="1288">
        <v>15.665040000000003</v>
      </c>
      <c r="CZ140" s="1288">
        <v>7.7124600000000001</v>
      </c>
      <c r="DA140" s="1288">
        <v>10.71054</v>
      </c>
      <c r="DB140" s="1288">
        <v>6.0982199999999986</v>
      </c>
      <c r="DC140" s="1288">
        <v>6.138539999999999</v>
      </c>
      <c r="DD140" s="1288">
        <v>6.5339100000000006</v>
      </c>
      <c r="DE140" s="1288">
        <v>6.0273899999999996</v>
      </c>
      <c r="DF140" s="1287">
        <v>5.0700599999999998</v>
      </c>
      <c r="DG140" s="1288">
        <v>5.6469599999999982</v>
      </c>
      <c r="DH140" s="1288">
        <v>5.4250199999999991</v>
      </c>
      <c r="DI140" s="307"/>
      <c r="DJ140" s="276">
        <f t="shared" si="69"/>
        <v>21.38336</v>
      </c>
      <c r="DK140" s="63" t="str">
        <f t="shared" si="100"/>
        <v>j</v>
      </c>
      <c r="DL140" s="309">
        <f>SUM(Q140:AB140)</f>
        <v>128.08748675326078</v>
      </c>
      <c r="DM140" s="310">
        <f>SUM(AC140:AN140)</f>
        <v>90.901712527777761</v>
      </c>
      <c r="DN140" s="311">
        <f>SUM(AO140:AZ140)</f>
        <v>105.73359315000002</v>
      </c>
      <c r="DO140" s="312">
        <f t="shared" si="108"/>
        <v>86.648913339999993</v>
      </c>
      <c r="DP140" s="312">
        <f t="shared" si="109"/>
        <v>56.306467200000007</v>
      </c>
      <c r="DQ140" s="312">
        <f>SUM(CH140:CV140)</f>
        <v>46.995260339532145</v>
      </c>
      <c r="DR140" s="21"/>
      <c r="DU140" s="69"/>
    </row>
    <row r="141" spans="1:125" s="274" customFormat="1" ht="20" customHeight="1" x14ac:dyDescent="0.2">
      <c r="A141" s="1397" t="s">
        <v>87</v>
      </c>
      <c r="B141" s="1407"/>
      <c r="C141" s="1395"/>
      <c r="D141" s="1396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194"/>
      <c r="Q141" s="277">
        <v>3.1638635999999996</v>
      </c>
      <c r="R141" s="277">
        <v>9.3566763599999998</v>
      </c>
      <c r="S141" s="277">
        <v>7.0608908799999996</v>
      </c>
      <c r="T141" s="277">
        <v>5.8910135599999993</v>
      </c>
      <c r="U141" s="277">
        <v>55.809753999999998</v>
      </c>
      <c r="V141" s="277">
        <v>61.742740000000005</v>
      </c>
      <c r="W141" s="277">
        <v>79.746995995350829</v>
      </c>
      <c r="X141" s="277">
        <v>8.1565087199999962</v>
      </c>
      <c r="Y141" s="277">
        <v>47.150686951934816</v>
      </c>
      <c r="Z141" s="277">
        <v>55.767111948883048</v>
      </c>
      <c r="AA141" s="277">
        <v>5.3610804000000005</v>
      </c>
      <c r="AB141" s="278">
        <v>58.705973999999998</v>
      </c>
      <c r="AC141" s="279">
        <v>48.126279000000011</v>
      </c>
      <c r="AD141" s="279">
        <v>31.339419999999997</v>
      </c>
      <c r="AE141" s="280">
        <v>73.511122999999998</v>
      </c>
      <c r="AF141" s="280">
        <v>66.753700000000009</v>
      </c>
      <c r="AG141" s="280">
        <v>8.8404312000000012</v>
      </c>
      <c r="AH141" s="280">
        <v>96.171698000000021</v>
      </c>
      <c r="AI141" s="280">
        <v>43.631234000000006</v>
      </c>
      <c r="AJ141" s="280">
        <v>7.3956000000000008E-2</v>
      </c>
      <c r="AK141" s="280">
        <v>66.998249999999999</v>
      </c>
      <c r="AL141" s="280">
        <v>78.668039000000007</v>
      </c>
      <c r="AM141" s="280">
        <v>70.00332800000001</v>
      </c>
      <c r="AN141" s="281">
        <v>493.16115400000001</v>
      </c>
      <c r="AO141" s="280">
        <v>6.3703488000000004</v>
      </c>
      <c r="AP141" s="280">
        <v>52.395831000000001</v>
      </c>
      <c r="AQ141" s="280">
        <v>56.50423</v>
      </c>
      <c r="AR141" s="280">
        <v>94.841639999999984</v>
      </c>
      <c r="AS141" s="280">
        <v>16.932922319999996</v>
      </c>
      <c r="AT141" s="280">
        <v>74.304360000000017</v>
      </c>
      <c r="AU141" s="280">
        <v>109.79889</v>
      </c>
      <c r="AV141" s="280">
        <v>104.68210999999998</v>
      </c>
      <c r="AW141" s="280">
        <v>118.64236000000002</v>
      </c>
      <c r="AX141" s="280">
        <v>75.408170000000027</v>
      </c>
      <c r="AY141" s="280">
        <v>94.083320000000001</v>
      </c>
      <c r="AZ141" s="280">
        <v>93.893355</v>
      </c>
      <c r="BA141" s="280">
        <v>80.31853000000001</v>
      </c>
      <c r="BB141" s="280">
        <v>81.118446999999989</v>
      </c>
      <c r="BC141" s="280">
        <v>60.694699999999997</v>
      </c>
      <c r="BD141" s="280">
        <v>104.94581000000001</v>
      </c>
      <c r="BE141" s="280">
        <v>89.484949999999998</v>
      </c>
      <c r="BF141" s="280">
        <v>87.297569999999993</v>
      </c>
      <c r="BG141" s="280">
        <v>87.690950000000001</v>
      </c>
      <c r="BH141" s="280">
        <v>57.858300699999987</v>
      </c>
      <c r="BI141" s="280">
        <v>86.618830000000017</v>
      </c>
      <c r="BJ141" s="280">
        <v>70.750749999999996</v>
      </c>
      <c r="BK141" s="280">
        <v>3.0972300000000001</v>
      </c>
      <c r="BL141" s="282">
        <v>84.374960000000002</v>
      </c>
      <c r="BM141" s="280">
        <v>82.52</v>
      </c>
      <c r="BN141" s="280">
        <v>55.26471999999999</v>
      </c>
      <c r="BO141" s="280">
        <v>82.616069999999993</v>
      </c>
      <c r="BP141" s="280">
        <v>93.387379999999993</v>
      </c>
      <c r="BQ141" s="280">
        <v>89.785890000000023</v>
      </c>
      <c r="BR141" s="280">
        <v>56.150060000000003</v>
      </c>
      <c r="BS141" s="280">
        <v>5.0508448800000005</v>
      </c>
      <c r="BT141" s="307"/>
      <c r="BU141" s="307"/>
      <c r="BV141" s="307"/>
      <c r="BW141" s="307"/>
      <c r="BX141" s="307"/>
      <c r="BY141" s="308"/>
      <c r="BZ141" s="307"/>
      <c r="CA141" s="307"/>
      <c r="CB141" s="307"/>
      <c r="CC141" s="307"/>
      <c r="CD141" s="307"/>
      <c r="CE141" s="307"/>
      <c r="CF141" s="307"/>
      <c r="CG141" s="307"/>
      <c r="CH141" s="308"/>
      <c r="CI141" s="307"/>
      <c r="CJ141" s="307"/>
      <c r="CK141" s="307"/>
      <c r="CL141" s="307"/>
      <c r="CM141" s="307">
        <v>29.375899999999998</v>
      </c>
      <c r="CN141" s="307">
        <v>46.839400000000005</v>
      </c>
      <c r="CO141" s="307">
        <v>54.290599999999998</v>
      </c>
      <c r="CP141" s="307">
        <v>43.647099999999995</v>
      </c>
      <c r="CQ141" s="307">
        <v>8.372310146341464</v>
      </c>
      <c r="CR141" s="307">
        <v>7.6731015804877991</v>
      </c>
      <c r="CS141" s="307">
        <v>6.4979864195121948</v>
      </c>
      <c r="CT141" s="1287">
        <v>4.6795439999999999</v>
      </c>
      <c r="CU141" s="1288">
        <v>8.1502151999999999</v>
      </c>
      <c r="CV141" s="1288">
        <v>6.5016455999999998</v>
      </c>
      <c r="CW141" s="1288">
        <v>5.4365759999999996</v>
      </c>
      <c r="CX141" s="1288">
        <v>5.1843119999999994</v>
      </c>
      <c r="CY141" s="1288">
        <v>5.8065119999999997</v>
      </c>
      <c r="CZ141" s="1288">
        <v>6.0270480000000006</v>
      </c>
      <c r="DA141" s="1288">
        <v>5.8221119999999997</v>
      </c>
      <c r="DB141" s="1288">
        <v>6.1686959999999997</v>
      </c>
      <c r="DC141" s="1288">
        <v>5.7837119999999995</v>
      </c>
      <c r="DD141" s="1288">
        <v>5.9140079999999999</v>
      </c>
      <c r="DE141" s="1288">
        <v>5.7904320000000009</v>
      </c>
      <c r="DF141" s="1287">
        <v>9.5554079999999999</v>
      </c>
      <c r="DG141" s="1288">
        <v>7.0734480000000008</v>
      </c>
      <c r="DH141" s="1288">
        <v>7.5533760000000001</v>
      </c>
      <c r="DI141" s="307"/>
      <c r="DJ141" s="276">
        <f t="shared" si="69"/>
        <v>220.40078999999997</v>
      </c>
      <c r="DK141" s="63" t="str">
        <f t="shared" si="100"/>
        <v>j</v>
      </c>
      <c r="DL141" s="309">
        <f>SUM(Q141:AB141)</f>
        <v>397.91329641616869</v>
      </c>
      <c r="DM141" s="310">
        <f>SUM(AC141:AN141)</f>
        <v>1077.2786122000002</v>
      </c>
      <c r="DN141" s="311">
        <f>SUM(AO141:AZ141)</f>
        <v>897.85753712000007</v>
      </c>
      <c r="DO141" s="312">
        <f t="shared" si="108"/>
        <v>894.25102770000001</v>
      </c>
      <c r="DP141" s="312">
        <f t="shared" si="109"/>
        <v>464.77496488000003</v>
      </c>
      <c r="DQ141" s="312">
        <f>SUM(CH141:CV141)</f>
        <v>216.02780294634144</v>
      </c>
      <c r="DR141" s="21"/>
      <c r="DU141" s="69"/>
    </row>
    <row r="142" spans="1:125" s="274" customFormat="1" ht="20" customHeight="1" x14ac:dyDescent="0.2">
      <c r="A142" s="1397" t="s">
        <v>88</v>
      </c>
      <c r="B142" s="1407"/>
      <c r="C142" s="1395"/>
      <c r="D142" s="1400"/>
      <c r="E142" s="303">
        <v>7.1593667999999999</v>
      </c>
      <c r="F142" s="303">
        <v>9.4318307947814919</v>
      </c>
      <c r="G142" s="313">
        <v>7.2938492140207565</v>
      </c>
      <c r="H142" s="303">
        <v>4.5889218353200318</v>
      </c>
      <c r="I142" s="303">
        <v>8.9913480995139192</v>
      </c>
      <c r="J142" s="303">
        <v>11.715683469059355</v>
      </c>
      <c r="K142" s="303">
        <v>8.7767206595139218</v>
      </c>
      <c r="L142" s="303">
        <v>8.3861303954223647</v>
      </c>
      <c r="M142" s="303">
        <v>7.7522599167041015</v>
      </c>
      <c r="N142" s="303"/>
      <c r="O142" s="303">
        <v>4.8094197567041013</v>
      </c>
      <c r="P142" s="303">
        <v>7.2310377554223626</v>
      </c>
      <c r="Q142" s="303">
        <v>8.8028846354223642</v>
      </c>
      <c r="R142" s="303">
        <v>7.0160714335913079</v>
      </c>
      <c r="S142" s="309">
        <v>350.43743961095015</v>
      </c>
      <c r="T142" s="314">
        <v>85.36432717069458</v>
      </c>
      <c r="U142" s="306"/>
      <c r="V142" s="303">
        <v>7.9384739887390134</v>
      </c>
      <c r="W142" s="303">
        <v>8.4521819945068355</v>
      </c>
      <c r="X142" s="303">
        <v>8.9898343145068349</v>
      </c>
      <c r="Y142" s="306"/>
      <c r="Z142" s="277"/>
      <c r="AA142" s="277">
        <v>771.21614599999975</v>
      </c>
      <c r="AB142" s="278">
        <v>683.58392300000003</v>
      </c>
      <c r="AC142" s="279">
        <v>971.37657500000012</v>
      </c>
      <c r="AD142" s="279">
        <v>460.58527000000009</v>
      </c>
      <c r="AE142" s="280">
        <v>860.59319700000015</v>
      </c>
      <c r="AF142" s="280">
        <v>745.59601399999997</v>
      </c>
      <c r="AG142" s="280">
        <v>925.83277799999996</v>
      </c>
      <c r="AH142" s="280">
        <v>735.04149600000005</v>
      </c>
      <c r="AI142" s="280">
        <v>511.17890800000004</v>
      </c>
      <c r="AJ142" s="280">
        <v>3.3348</v>
      </c>
      <c r="AK142" s="280">
        <v>487.49054399999994</v>
      </c>
      <c r="AL142" s="280">
        <v>980.12859400000002</v>
      </c>
      <c r="AM142" s="280">
        <v>769.81612699999994</v>
      </c>
      <c r="AN142" s="281">
        <v>971.51127999999972</v>
      </c>
      <c r="AO142" s="280">
        <v>867.42085000000009</v>
      </c>
      <c r="AP142" s="280">
        <v>742.02909199999999</v>
      </c>
      <c r="AQ142" s="280">
        <v>790.62103999999999</v>
      </c>
      <c r="AR142" s="280">
        <v>868.05331999999987</v>
      </c>
      <c r="AS142" s="280">
        <v>887.225055</v>
      </c>
      <c r="AT142" s="280">
        <v>477.39386999999999</v>
      </c>
      <c r="AU142" s="280">
        <v>859.02503000000002</v>
      </c>
      <c r="AV142" s="280">
        <v>884.26441999999997</v>
      </c>
      <c r="AW142" s="280">
        <v>904.36554000000001</v>
      </c>
      <c r="AX142" s="280">
        <v>900.73819999999989</v>
      </c>
      <c r="AY142" s="280">
        <v>963.82709999999986</v>
      </c>
      <c r="AZ142" s="280">
        <v>820.04310000000009</v>
      </c>
      <c r="BA142" s="280">
        <v>741.45690000000002</v>
      </c>
      <c r="BB142" s="280">
        <v>696.49419800000021</v>
      </c>
      <c r="BC142" s="280">
        <v>918.1155</v>
      </c>
      <c r="BD142" s="280">
        <v>867.0498</v>
      </c>
      <c r="BE142" s="280">
        <v>907.02089999999998</v>
      </c>
      <c r="BF142" s="280">
        <v>759.44010000000003</v>
      </c>
      <c r="BG142" s="280">
        <v>777.98879999999997</v>
      </c>
      <c r="BH142" s="280">
        <v>741.28773200000001</v>
      </c>
      <c r="BI142" s="280">
        <v>1029.4024000000002</v>
      </c>
      <c r="BJ142" s="280">
        <v>611.91880000000003</v>
      </c>
      <c r="BK142" s="280">
        <v>198.80009999999999</v>
      </c>
      <c r="BL142" s="282">
        <v>798.09289999999999</v>
      </c>
      <c r="BM142" s="283">
        <v>524.48519999999996</v>
      </c>
      <c r="BN142" s="283">
        <v>612.86369999999988</v>
      </c>
      <c r="BO142" s="283">
        <v>876.4226000000001</v>
      </c>
      <c r="BP142" s="283">
        <v>898.25919999999996</v>
      </c>
      <c r="BQ142" s="283">
        <v>932.48464000000013</v>
      </c>
      <c r="BR142" s="283">
        <v>849.76219999999989</v>
      </c>
      <c r="BS142" s="283">
        <v>388.91773599999999</v>
      </c>
      <c r="BT142" s="284"/>
      <c r="BU142" s="284"/>
      <c r="BV142" s="284"/>
      <c r="BW142" s="284"/>
      <c r="BX142" s="284"/>
      <c r="BY142" s="285"/>
      <c r="BZ142" s="284"/>
      <c r="CA142" s="284"/>
      <c r="CB142" s="284"/>
      <c r="CC142" s="284"/>
      <c r="CD142" s="284"/>
      <c r="CE142" s="284"/>
      <c r="CF142" s="284"/>
      <c r="CG142" s="284"/>
      <c r="CH142" s="285"/>
      <c r="CI142" s="284"/>
      <c r="CJ142" s="284"/>
      <c r="CK142" s="284"/>
      <c r="CL142" s="284"/>
      <c r="CM142" s="284">
        <v>600.7186999999999</v>
      </c>
      <c r="CN142" s="284">
        <v>1002.5642999999998</v>
      </c>
      <c r="CO142" s="284">
        <v>937.94449999999995</v>
      </c>
      <c r="CP142" s="284">
        <v>646.52620000000002</v>
      </c>
      <c r="CQ142" s="284">
        <v>891.12369024390239</v>
      </c>
      <c r="CR142" s="284">
        <v>840.79911463414533</v>
      </c>
      <c r="CS142" s="284">
        <v>1023.8400853658536</v>
      </c>
      <c r="CT142" s="1285">
        <v>881.23729999999989</v>
      </c>
      <c r="CU142" s="1286">
        <v>653.77010000000007</v>
      </c>
      <c r="CV142" s="1286">
        <v>849.45310000000006</v>
      </c>
      <c r="CW142" s="1286">
        <v>846.49810000000002</v>
      </c>
      <c r="CX142" s="1286">
        <v>830.43640000000005</v>
      </c>
      <c r="CY142" s="1286">
        <v>786.04570000000001</v>
      </c>
      <c r="CZ142" s="1286">
        <v>840.0643</v>
      </c>
      <c r="DA142" s="1286">
        <v>775.97069999999997</v>
      </c>
      <c r="DB142" s="1286">
        <v>863.43089999999995</v>
      </c>
      <c r="DC142" s="1286">
        <v>703.70570000000009</v>
      </c>
      <c r="DD142" s="1286">
        <v>861.50339999999994</v>
      </c>
      <c r="DE142" s="1286">
        <v>681.72660000000008</v>
      </c>
      <c r="DF142" s="1285">
        <v>901.87389999999994</v>
      </c>
      <c r="DG142" s="1286">
        <v>694.03930000000003</v>
      </c>
      <c r="DH142" s="1286">
        <v>872.38299999999992</v>
      </c>
      <c r="DI142" s="284"/>
      <c r="DJ142" s="276">
        <f t="shared" si="69"/>
        <v>2013.7715000000001</v>
      </c>
      <c r="DK142" s="63" t="str">
        <f t="shared" si="100"/>
        <v>j</v>
      </c>
      <c r="DL142" s="309">
        <f>SUM(Q142:AB142)</f>
        <v>1931.8012821484108</v>
      </c>
      <c r="DM142" s="310">
        <f>SUM(AC142:AN142)</f>
        <v>8422.4855829999997</v>
      </c>
      <c r="DN142" s="311">
        <f>SUM(AO142:AZ142)</f>
        <v>9965.0066169999991</v>
      </c>
      <c r="DO142" s="312">
        <f t="shared" si="108"/>
        <v>9047.0681299999997</v>
      </c>
      <c r="DP142" s="312">
        <f t="shared" si="109"/>
        <v>5083.1952760000004</v>
      </c>
      <c r="DQ142" s="312">
        <f>SUM(CH142:CV142)</f>
        <v>8327.9770902438995</v>
      </c>
      <c r="DR142" s="21"/>
      <c r="DU142" s="69"/>
    </row>
    <row r="143" spans="1:125" s="274" customFormat="1" ht="20" customHeight="1" x14ac:dyDescent="0.2">
      <c r="A143" s="1408" t="s">
        <v>363</v>
      </c>
      <c r="B143" s="1409"/>
      <c r="C143" s="1395"/>
      <c r="D143" s="1410"/>
      <c r="E143" s="268">
        <v>29</v>
      </c>
      <c r="F143" s="268">
        <v>31</v>
      </c>
      <c r="G143" s="268">
        <v>30</v>
      </c>
      <c r="H143" s="268">
        <v>31</v>
      </c>
      <c r="I143" s="268">
        <v>30</v>
      </c>
      <c r="J143" s="268">
        <v>31</v>
      </c>
      <c r="K143" s="268">
        <v>31</v>
      </c>
      <c r="L143" s="268">
        <v>30</v>
      </c>
      <c r="M143" s="268">
        <v>31</v>
      </c>
      <c r="N143" s="268">
        <v>30</v>
      </c>
      <c r="O143" s="268">
        <v>31</v>
      </c>
      <c r="P143" s="194">
        <f t="shared" si="103"/>
        <v>335</v>
      </c>
      <c r="Q143" s="268">
        <v>31</v>
      </c>
      <c r="R143" s="268">
        <v>28</v>
      </c>
      <c r="S143" s="268">
        <v>31</v>
      </c>
      <c r="T143" s="268">
        <v>30</v>
      </c>
      <c r="U143" s="268">
        <v>31</v>
      </c>
      <c r="V143" s="268">
        <v>30</v>
      </c>
      <c r="W143" s="268">
        <v>31</v>
      </c>
      <c r="X143" s="268">
        <v>31</v>
      </c>
      <c r="Y143" s="268">
        <v>30</v>
      </c>
      <c r="Z143" s="268">
        <v>31</v>
      </c>
      <c r="AA143" s="268">
        <v>30</v>
      </c>
      <c r="AB143" s="269">
        <v>31</v>
      </c>
      <c r="AC143" s="270">
        <v>31</v>
      </c>
      <c r="AD143" s="270">
        <v>28</v>
      </c>
      <c r="AE143" s="271">
        <v>31</v>
      </c>
      <c r="AF143" s="271">
        <v>30</v>
      </c>
      <c r="AG143" s="271">
        <v>31</v>
      </c>
      <c r="AH143" s="271">
        <v>30</v>
      </c>
      <c r="AI143" s="271">
        <v>31</v>
      </c>
      <c r="AJ143" s="271">
        <v>31</v>
      </c>
      <c r="AK143" s="271">
        <v>20</v>
      </c>
      <c r="AL143" s="271">
        <v>31</v>
      </c>
      <c r="AM143" s="271">
        <v>30</v>
      </c>
      <c r="AN143" s="272">
        <v>31</v>
      </c>
      <c r="AO143" s="271">
        <v>31</v>
      </c>
      <c r="AP143" s="271">
        <v>28</v>
      </c>
      <c r="AQ143" s="271">
        <v>31</v>
      </c>
      <c r="AR143" s="271">
        <v>30</v>
      </c>
      <c r="AS143" s="271">
        <v>31</v>
      </c>
      <c r="AT143" s="271">
        <v>30</v>
      </c>
      <c r="AU143" s="271">
        <v>31</v>
      </c>
      <c r="AV143" s="271">
        <v>31</v>
      </c>
      <c r="AW143" s="271">
        <v>30</v>
      </c>
      <c r="AX143" s="271">
        <v>31</v>
      </c>
      <c r="AY143" s="271">
        <v>30</v>
      </c>
      <c r="AZ143" s="271">
        <v>31</v>
      </c>
      <c r="BA143" s="271">
        <v>31</v>
      </c>
      <c r="BB143" s="271">
        <v>29</v>
      </c>
      <c r="BC143" s="271">
        <v>31</v>
      </c>
      <c r="BD143" s="271">
        <v>30</v>
      </c>
      <c r="BE143" s="271">
        <v>31</v>
      </c>
      <c r="BF143" s="271">
        <v>30</v>
      </c>
      <c r="BG143" s="271">
        <v>31</v>
      </c>
      <c r="BH143" s="271">
        <v>31</v>
      </c>
      <c r="BI143" s="271">
        <v>30</v>
      </c>
      <c r="BJ143" s="271">
        <v>31</v>
      </c>
      <c r="BK143" s="271">
        <v>30</v>
      </c>
      <c r="BL143" s="273">
        <v>31</v>
      </c>
      <c r="BM143" s="271">
        <v>31</v>
      </c>
      <c r="BN143" s="271">
        <v>28</v>
      </c>
      <c r="BO143" s="271">
        <v>31</v>
      </c>
      <c r="BP143" s="271">
        <v>30</v>
      </c>
      <c r="BQ143" s="271">
        <v>31</v>
      </c>
      <c r="BR143" s="271">
        <v>30</v>
      </c>
      <c r="BS143" s="271">
        <v>31</v>
      </c>
      <c r="BT143" s="274">
        <v>31</v>
      </c>
      <c r="BU143" s="274">
        <v>30</v>
      </c>
      <c r="BV143" s="274">
        <v>31</v>
      </c>
      <c r="BW143" s="274">
        <v>30</v>
      </c>
      <c r="BX143" s="274">
        <v>31</v>
      </c>
      <c r="BY143" s="275">
        <v>31</v>
      </c>
      <c r="BZ143" s="274">
        <v>28</v>
      </c>
      <c r="CA143" s="274">
        <v>31</v>
      </c>
      <c r="CB143" s="274">
        <v>30</v>
      </c>
      <c r="CC143" s="274">
        <v>31</v>
      </c>
      <c r="CD143" s="274">
        <v>30</v>
      </c>
      <c r="CE143" s="274">
        <v>31</v>
      </c>
      <c r="CF143" s="274">
        <v>31</v>
      </c>
      <c r="CG143" s="274">
        <v>30</v>
      </c>
      <c r="CH143" s="275">
        <v>31</v>
      </c>
      <c r="CI143" s="274">
        <v>30</v>
      </c>
      <c r="CJ143" s="274">
        <v>31</v>
      </c>
      <c r="CK143" s="274">
        <v>31</v>
      </c>
      <c r="CM143" s="274">
        <v>31</v>
      </c>
      <c r="CN143" s="274">
        <v>30</v>
      </c>
      <c r="CO143" s="274">
        <v>31</v>
      </c>
      <c r="CP143" s="274">
        <v>30</v>
      </c>
      <c r="CQ143" s="274">
        <v>31</v>
      </c>
      <c r="CR143" s="274">
        <v>31</v>
      </c>
      <c r="CS143" s="274">
        <v>30</v>
      </c>
      <c r="CT143" s="1284">
        <v>31</v>
      </c>
      <c r="CU143" s="1283">
        <v>30</v>
      </c>
      <c r="CV143" s="1283">
        <v>31</v>
      </c>
      <c r="CW143" s="1283">
        <v>31</v>
      </c>
      <c r="CX143" s="1283">
        <v>29</v>
      </c>
      <c r="CY143" s="1283">
        <v>31</v>
      </c>
      <c r="CZ143" s="1283">
        <v>30</v>
      </c>
      <c r="DA143" s="1283">
        <v>30</v>
      </c>
      <c r="DB143" s="1283">
        <v>30</v>
      </c>
      <c r="DC143" s="1283">
        <v>30</v>
      </c>
      <c r="DD143" s="1283">
        <v>30</v>
      </c>
      <c r="DE143" s="1283">
        <v>30</v>
      </c>
      <c r="DF143" s="1284">
        <v>30</v>
      </c>
      <c r="DG143" s="1283">
        <v>30</v>
      </c>
      <c r="DH143" s="1283">
        <v>30</v>
      </c>
      <c r="DJ143" s="276">
        <f>SUM(BM143:BX143)</f>
        <v>365</v>
      </c>
      <c r="DK143" s="315" t="str">
        <f t="shared" si="100"/>
        <v>j</v>
      </c>
      <c r="DL143" s="64">
        <f>SUM(Q143:AB143)</f>
        <v>365</v>
      </c>
      <c r="DM143" s="202">
        <f>SUM(AC143:AN143)</f>
        <v>355</v>
      </c>
      <c r="DN143" s="202">
        <f>SUM(AO143:AZ143)</f>
        <v>365</v>
      </c>
      <c r="DO143" s="202">
        <f t="shared" si="108"/>
        <v>366</v>
      </c>
      <c r="DP143" s="202">
        <f t="shared" si="109"/>
        <v>365</v>
      </c>
      <c r="DQ143" s="202">
        <f>SUM(CH143:CV143)</f>
        <v>429</v>
      </c>
      <c r="DR143" s="21"/>
      <c r="DU143" s="69"/>
    </row>
    <row r="144" spans="1:125" s="274" customFormat="1" ht="20" customHeight="1" x14ac:dyDescent="0.2">
      <c r="A144" s="1408" t="s">
        <v>364</v>
      </c>
      <c r="B144" s="1409"/>
      <c r="C144" s="1395"/>
      <c r="D144" s="1410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19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6"/>
      <c r="AC144" s="57"/>
      <c r="AD144" s="57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7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8"/>
      <c r="BM144" s="136"/>
      <c r="BN144" s="136"/>
      <c r="BO144" s="136"/>
      <c r="BP144" s="136"/>
      <c r="BQ144" s="136"/>
      <c r="BR144" s="136"/>
      <c r="BS144" s="136"/>
      <c r="BT144" s="177"/>
      <c r="BU144" s="177"/>
      <c r="BV144" s="177"/>
      <c r="BW144" s="177"/>
      <c r="BX144" s="177"/>
      <c r="BY144" s="178"/>
      <c r="BZ144" s="177"/>
      <c r="CA144" s="177"/>
      <c r="CB144" s="177"/>
      <c r="CC144" s="177"/>
      <c r="CD144" s="177"/>
      <c r="CE144" s="177"/>
      <c r="CF144" s="177"/>
      <c r="CG144" s="177"/>
      <c r="CH144" s="178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263"/>
      <c r="CU144" s="1262"/>
      <c r="CV144" s="1262"/>
      <c r="CW144" s="1262"/>
      <c r="CX144" s="1262"/>
      <c r="CY144" s="1262"/>
      <c r="CZ144" s="1262"/>
      <c r="DA144" s="1262"/>
      <c r="DB144" s="1262"/>
      <c r="DC144" s="1262"/>
      <c r="DD144" s="1262"/>
      <c r="DE144" s="1262"/>
      <c r="DF144" s="1263"/>
      <c r="DG144" s="1262"/>
      <c r="DH144" s="1262"/>
      <c r="DI144" s="177"/>
      <c r="DJ144" s="179">
        <f t="shared" ref="DJ144:DJ151" si="111">SUM(BM144:BO144)</f>
        <v>0</v>
      </c>
      <c r="DK144" s="63" t="str">
        <f t="shared" si="100"/>
        <v/>
      </c>
      <c r="DL144" s="64"/>
      <c r="DM144" s="202"/>
      <c r="DN144" s="202"/>
      <c r="DO144" s="202"/>
      <c r="DP144" s="202"/>
      <c r="DQ144" s="202"/>
      <c r="DR144" s="21"/>
      <c r="DU144" s="69"/>
    </row>
    <row r="145" spans="1:125" s="274" customFormat="1" ht="9.5" customHeight="1" x14ac:dyDescent="0.2">
      <c r="A145" s="1394" t="s">
        <v>54</v>
      </c>
      <c r="B145" s="1388"/>
      <c r="C145" s="1395"/>
      <c r="D145" s="1396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194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  <c r="AA145" s="268"/>
      <c r="AB145" s="269"/>
      <c r="AC145" s="270"/>
      <c r="AD145" s="270"/>
      <c r="AE145" s="271"/>
      <c r="AF145" s="271"/>
      <c r="AG145" s="271"/>
      <c r="AH145" s="271"/>
      <c r="AI145" s="271"/>
      <c r="AJ145" s="271"/>
      <c r="AK145" s="271"/>
      <c r="AL145" s="271"/>
      <c r="AM145" s="271"/>
      <c r="AN145" s="272"/>
      <c r="AO145" s="271"/>
      <c r="AP145" s="271"/>
      <c r="AQ145" s="271"/>
      <c r="AR145" s="271"/>
      <c r="AS145" s="271"/>
      <c r="AT145" s="271"/>
      <c r="AU145" s="271"/>
      <c r="AV145" s="271"/>
      <c r="AW145" s="271"/>
      <c r="AX145" s="271"/>
      <c r="AY145" s="271"/>
      <c r="AZ145" s="271"/>
      <c r="BA145" s="271"/>
      <c r="BB145" s="271"/>
      <c r="BC145" s="271"/>
      <c r="BD145" s="271"/>
      <c r="BE145" s="271"/>
      <c r="BF145" s="271"/>
      <c r="BG145" s="271"/>
      <c r="BH145" s="271"/>
      <c r="BI145" s="271"/>
      <c r="BJ145" s="271"/>
      <c r="BK145" s="271"/>
      <c r="BL145" s="273"/>
      <c r="BM145" s="271"/>
      <c r="BN145" s="271"/>
      <c r="BO145" s="271"/>
      <c r="BP145" s="271"/>
      <c r="BQ145" s="271"/>
      <c r="BR145" s="271"/>
      <c r="BS145" s="271"/>
      <c r="BY145" s="275"/>
      <c r="CH145" s="275"/>
      <c r="CT145" s="1284"/>
      <c r="CU145" s="1283"/>
      <c r="CV145" s="1283"/>
      <c r="CW145" s="1283"/>
      <c r="CX145" s="1283"/>
      <c r="CY145" s="1283"/>
      <c r="CZ145" s="1283"/>
      <c r="DA145" s="1283"/>
      <c r="DB145" s="1283"/>
      <c r="DC145" s="1283"/>
      <c r="DD145" s="1283"/>
      <c r="DE145" s="1283"/>
      <c r="DF145" s="1284"/>
      <c r="DG145" s="1283"/>
      <c r="DH145" s="1283"/>
      <c r="DJ145" s="276">
        <f t="shared" si="111"/>
        <v>0</v>
      </c>
      <c r="DK145" s="315"/>
      <c r="DL145" s="64"/>
      <c r="DM145" s="202"/>
      <c r="DN145" s="202"/>
      <c r="DO145" s="202"/>
      <c r="DP145" s="202"/>
      <c r="DQ145" s="202"/>
      <c r="DR145" s="21"/>
      <c r="DU145" s="69"/>
    </row>
    <row r="146" spans="1:125" s="274" customFormat="1" ht="20" customHeight="1" x14ac:dyDescent="0.2">
      <c r="A146" s="1394" t="s">
        <v>89</v>
      </c>
      <c r="B146" s="1388"/>
      <c r="C146" s="1395"/>
      <c r="D146" s="1411"/>
      <c r="E146" s="316">
        <f t="shared" ref="E146:O146" si="112">+E103+E121+E125+E126</f>
        <v>26168</v>
      </c>
      <c r="F146" s="316">
        <f t="shared" si="112"/>
        <v>26230</v>
      </c>
      <c r="G146" s="316">
        <f t="shared" si="112"/>
        <v>18941</v>
      </c>
      <c r="H146" s="316">
        <f t="shared" si="112"/>
        <v>30194.346548645568</v>
      </c>
      <c r="I146" s="316">
        <f t="shared" si="112"/>
        <v>26504.247600965857</v>
      </c>
      <c r="J146" s="316">
        <f t="shared" si="112"/>
        <v>18035</v>
      </c>
      <c r="K146" s="316">
        <f t="shared" si="112"/>
        <v>26546</v>
      </c>
      <c r="L146" s="316">
        <f t="shared" si="112"/>
        <v>22623</v>
      </c>
      <c r="M146" s="316">
        <f t="shared" si="112"/>
        <v>31726.948139489497</v>
      </c>
      <c r="N146" s="316">
        <f t="shared" si="112"/>
        <v>17981</v>
      </c>
      <c r="O146" s="316">
        <f t="shared" si="112"/>
        <v>22125</v>
      </c>
      <c r="P146" s="64">
        <f>+SUM(D146:O146)</f>
        <v>267074.54228910094</v>
      </c>
      <c r="Q146" s="316">
        <f t="shared" ref="Q146:AB146" si="113">+Q103+Q121+Q125</f>
        <v>10448.6</v>
      </c>
      <c r="R146" s="316">
        <f t="shared" si="113"/>
        <v>22963.4</v>
      </c>
      <c r="S146" s="316">
        <f t="shared" si="113"/>
        <v>24710.799999999999</v>
      </c>
      <c r="T146" s="316">
        <f t="shared" si="113"/>
        <v>23840</v>
      </c>
      <c r="U146" s="316">
        <f t="shared" si="113"/>
        <v>22607</v>
      </c>
      <c r="V146" s="316">
        <f t="shared" si="113"/>
        <v>20414.084999999999</v>
      </c>
      <c r="W146" s="316">
        <f t="shared" si="113"/>
        <v>25176</v>
      </c>
      <c r="X146" s="316">
        <f t="shared" si="113"/>
        <v>20995.868174286545</v>
      </c>
      <c r="Y146" s="316">
        <f t="shared" si="113"/>
        <v>18805</v>
      </c>
      <c r="Z146" s="316">
        <f t="shared" si="113"/>
        <v>24246</v>
      </c>
      <c r="AA146" s="316">
        <f t="shared" si="113"/>
        <v>20738.315764111878</v>
      </c>
      <c r="AB146" s="317">
        <f t="shared" si="113"/>
        <v>23453.780704384368</v>
      </c>
      <c r="AC146" s="318">
        <v>22592</v>
      </c>
      <c r="AD146" s="318">
        <v>13182</v>
      </c>
      <c r="AE146" s="248">
        <v>27036.199204992186</v>
      </c>
      <c r="AF146" s="248">
        <v>20009</v>
      </c>
      <c r="AG146" s="248">
        <f t="shared" ref="AG146:CK146" si="114">+AG103+AG121+AG125</f>
        <v>23614.751</v>
      </c>
      <c r="AH146" s="248">
        <f t="shared" si="114"/>
        <v>22556</v>
      </c>
      <c r="AI146" s="248">
        <f t="shared" si="114"/>
        <v>24504</v>
      </c>
      <c r="AJ146" s="248">
        <f t="shared" si="114"/>
        <v>295.82456098078353</v>
      </c>
      <c r="AK146" s="248">
        <f t="shared" si="114"/>
        <v>15216</v>
      </c>
      <c r="AL146" s="248">
        <f t="shared" si="114"/>
        <v>27334</v>
      </c>
      <c r="AM146" s="248">
        <f t="shared" si="114"/>
        <v>25369</v>
      </c>
      <c r="AN146" s="249">
        <f t="shared" si="114"/>
        <v>27159</v>
      </c>
      <c r="AO146" s="248">
        <f t="shared" si="114"/>
        <v>20710.629999999997</v>
      </c>
      <c r="AP146" s="248">
        <f t="shared" si="114"/>
        <v>20352.599999999999</v>
      </c>
      <c r="AQ146" s="248">
        <f t="shared" si="114"/>
        <v>23220</v>
      </c>
      <c r="AR146" s="248">
        <f t="shared" si="114"/>
        <v>24270</v>
      </c>
      <c r="AS146" s="248">
        <f t="shared" si="114"/>
        <v>24267.9</v>
      </c>
      <c r="AT146" s="248">
        <f t="shared" si="114"/>
        <v>13646</v>
      </c>
      <c r="AU146" s="248">
        <f t="shared" si="114"/>
        <v>21699</v>
      </c>
      <c r="AV146" s="248">
        <f t="shared" si="114"/>
        <v>22712</v>
      </c>
      <c r="AW146" s="248">
        <f t="shared" si="114"/>
        <v>25897</v>
      </c>
      <c r="AX146" s="248">
        <f t="shared" si="114"/>
        <v>23068</v>
      </c>
      <c r="AY146" s="248">
        <f t="shared" si="114"/>
        <v>25121</v>
      </c>
      <c r="AZ146" s="248">
        <f t="shared" si="114"/>
        <v>26029</v>
      </c>
      <c r="BA146" s="248">
        <f t="shared" si="114"/>
        <v>21105</v>
      </c>
      <c r="BB146" s="248">
        <f t="shared" si="114"/>
        <v>21929</v>
      </c>
      <c r="BC146" s="248">
        <f t="shared" si="114"/>
        <v>24301.200000000001</v>
      </c>
      <c r="BD146" s="248">
        <f t="shared" si="114"/>
        <v>23655</v>
      </c>
      <c r="BE146" s="248">
        <f t="shared" si="114"/>
        <v>22433.394</v>
      </c>
      <c r="BF146" s="248">
        <f t="shared" si="114"/>
        <v>23299</v>
      </c>
      <c r="BG146" s="248">
        <f t="shared" si="114"/>
        <v>24464</v>
      </c>
      <c r="BH146" s="248">
        <f t="shared" si="114"/>
        <v>17898.451000000001</v>
      </c>
      <c r="BI146" s="248">
        <f t="shared" si="114"/>
        <v>25763</v>
      </c>
      <c r="BJ146" s="248">
        <f t="shared" si="114"/>
        <v>20698</v>
      </c>
      <c r="BK146" s="248">
        <f t="shared" si="114"/>
        <v>6457.9000000000005</v>
      </c>
      <c r="BL146" s="250">
        <f t="shared" si="114"/>
        <v>26393</v>
      </c>
      <c r="BM146" s="248">
        <f t="shared" si="114"/>
        <v>26093</v>
      </c>
      <c r="BN146" s="248">
        <f t="shared" si="114"/>
        <v>22353</v>
      </c>
      <c r="BO146" s="248">
        <f t="shared" si="114"/>
        <v>25055</v>
      </c>
      <c r="BP146" s="248">
        <f t="shared" si="114"/>
        <v>22579</v>
      </c>
      <c r="BQ146" s="248">
        <f t="shared" si="114"/>
        <v>22357.3</v>
      </c>
      <c r="BR146" s="248">
        <f t="shared" si="114"/>
        <v>22841</v>
      </c>
      <c r="BS146" s="248">
        <f t="shared" si="114"/>
        <v>11524.9</v>
      </c>
      <c r="BT146" s="251">
        <f t="shared" si="114"/>
        <v>0</v>
      </c>
      <c r="BU146" s="251">
        <f t="shared" si="114"/>
        <v>0</v>
      </c>
      <c r="BV146" s="251">
        <f t="shared" si="114"/>
        <v>0</v>
      </c>
      <c r="BW146" s="251">
        <f t="shared" si="114"/>
        <v>0</v>
      </c>
      <c r="BX146" s="251">
        <f t="shared" si="114"/>
        <v>0</v>
      </c>
      <c r="BY146" s="252">
        <f t="shared" si="114"/>
        <v>0</v>
      </c>
      <c r="BZ146" s="251">
        <f t="shared" si="114"/>
        <v>0</v>
      </c>
      <c r="CA146" s="251">
        <f t="shared" si="114"/>
        <v>0</v>
      </c>
      <c r="CB146" s="251">
        <f t="shared" si="114"/>
        <v>0</v>
      </c>
      <c r="CC146" s="251">
        <f t="shared" si="114"/>
        <v>0</v>
      </c>
      <c r="CD146" s="251">
        <f t="shared" si="114"/>
        <v>0</v>
      </c>
      <c r="CE146" s="251">
        <f t="shared" si="114"/>
        <v>0</v>
      </c>
      <c r="CF146" s="251">
        <f t="shared" si="114"/>
        <v>0</v>
      </c>
      <c r="CG146" s="251">
        <f t="shared" si="114"/>
        <v>0</v>
      </c>
      <c r="CH146" s="252">
        <f t="shared" si="114"/>
        <v>0</v>
      </c>
      <c r="CI146" s="251">
        <f t="shared" si="114"/>
        <v>0</v>
      </c>
      <c r="CJ146" s="251">
        <f t="shared" si="114"/>
        <v>0</v>
      </c>
      <c r="CK146" s="251">
        <f t="shared" si="114"/>
        <v>0</v>
      </c>
      <c r="CL146" s="251"/>
      <c r="CM146" s="251">
        <f t="shared" ref="CM146:DH146" si="115">+CM103+CM121+CM125</f>
        <v>18717</v>
      </c>
      <c r="CN146" s="251">
        <f t="shared" si="115"/>
        <v>23183</v>
      </c>
      <c r="CO146" s="251">
        <f t="shared" si="115"/>
        <v>25135</v>
      </c>
      <c r="CP146" s="251">
        <f t="shared" si="115"/>
        <v>20736</v>
      </c>
      <c r="CQ146" s="251">
        <f t="shared" si="115"/>
        <v>22752.400000000001</v>
      </c>
      <c r="CR146" s="251">
        <f t="shared" si="115"/>
        <v>21234.899999999991</v>
      </c>
      <c r="CS146" s="251">
        <f t="shared" si="115"/>
        <v>21609</v>
      </c>
      <c r="CT146" s="1279">
        <f t="shared" si="115"/>
        <v>21700.9</v>
      </c>
      <c r="CU146" s="1279">
        <f t="shared" si="115"/>
        <v>19790</v>
      </c>
      <c r="CV146" s="1279">
        <f t="shared" si="115"/>
        <v>21505.9</v>
      </c>
      <c r="CW146" s="1279">
        <f t="shared" si="115"/>
        <v>21425.9</v>
      </c>
      <c r="CX146" s="1279">
        <f t="shared" si="115"/>
        <v>19671.099999999999</v>
      </c>
      <c r="CY146" s="1279">
        <f t="shared" si="115"/>
        <v>20660.900000000001</v>
      </c>
      <c r="CZ146" s="1279">
        <f t="shared" si="115"/>
        <v>20751</v>
      </c>
      <c r="DA146" s="1279">
        <f t="shared" si="115"/>
        <v>20755.900000000001</v>
      </c>
      <c r="DB146" s="1279">
        <f t="shared" si="115"/>
        <v>20956</v>
      </c>
      <c r="DC146" s="1279">
        <f t="shared" si="115"/>
        <v>20515.900000000001</v>
      </c>
      <c r="DD146" s="1279">
        <f t="shared" si="115"/>
        <v>21550.9</v>
      </c>
      <c r="DE146" s="1279">
        <f t="shared" si="115"/>
        <v>19916</v>
      </c>
      <c r="DF146" s="1280">
        <f t="shared" si="115"/>
        <v>21815.9</v>
      </c>
      <c r="DG146" s="1279">
        <f t="shared" si="115"/>
        <v>19971</v>
      </c>
      <c r="DH146" s="1279">
        <f t="shared" si="115"/>
        <v>21615.9</v>
      </c>
      <c r="DI146" s="251"/>
      <c r="DJ146" s="253">
        <f t="shared" si="111"/>
        <v>73501</v>
      </c>
      <c r="DK146" s="63" t="str">
        <f t="shared" ref="DK146:DK151" si="116">IF(DO146+DP146&gt;0.5,"j","")</f>
        <v>j</v>
      </c>
      <c r="DL146" s="64">
        <f t="shared" ref="DL146:DL151" si="117">SUM(Q146:AB146)</f>
        <v>258398.84964278282</v>
      </c>
      <c r="DM146" s="67">
        <f t="shared" ref="DM146:DM151" si="118">SUM(AC146:AN146)</f>
        <v>248867.77476597298</v>
      </c>
      <c r="DN146" s="66">
        <f t="shared" ref="DN146:DN151" si="119">SUM(AO146:AZ146)</f>
        <v>270993.13</v>
      </c>
      <c r="DO146" s="67">
        <f t="shared" ref="DO146:DO151" si="120">SUM(BA146:BL146)</f>
        <v>258396.94499999998</v>
      </c>
      <c r="DP146" s="67">
        <f t="shared" ref="DP146:DP151" si="121">SUM(BM146:BX146)</f>
        <v>152803.19999999998</v>
      </c>
      <c r="DQ146" s="67">
        <f>SUM(CH146:CV146)</f>
        <v>216364.09999999998</v>
      </c>
      <c r="DR146" s="21"/>
      <c r="DU146" s="69"/>
    </row>
    <row r="147" spans="1:125" s="274" customFormat="1" ht="20" customHeight="1" x14ac:dyDescent="0.2">
      <c r="A147" s="1394" t="s">
        <v>90</v>
      </c>
      <c r="B147" s="1412">
        <v>11.3</v>
      </c>
      <c r="C147" s="1395"/>
      <c r="D147" s="1411"/>
      <c r="E147" s="316">
        <f>+E146*$B$147/1000</f>
        <v>295.69840000000005</v>
      </c>
      <c r="F147" s="316">
        <f t="shared" ref="F147:O147" si="122">+F146*$B$147/1000</f>
        <v>296.399</v>
      </c>
      <c r="G147" s="316">
        <f t="shared" si="122"/>
        <v>214.03330000000003</v>
      </c>
      <c r="H147" s="316">
        <f t="shared" si="122"/>
        <v>341.19611599969494</v>
      </c>
      <c r="I147" s="316">
        <f t="shared" si="122"/>
        <v>299.49799789091423</v>
      </c>
      <c r="J147" s="316">
        <f t="shared" si="122"/>
        <v>203.7955</v>
      </c>
      <c r="K147" s="316">
        <f t="shared" si="122"/>
        <v>299.96980000000002</v>
      </c>
      <c r="L147" s="316">
        <f t="shared" si="122"/>
        <v>255.63990000000001</v>
      </c>
      <c r="M147" s="316">
        <f t="shared" si="122"/>
        <v>358.51451397623134</v>
      </c>
      <c r="N147" s="316">
        <f t="shared" si="122"/>
        <v>203.18530000000001</v>
      </c>
      <c r="O147" s="316">
        <f t="shared" si="122"/>
        <v>250.01250000000002</v>
      </c>
      <c r="P147" s="64">
        <f>+SUM(D147:O147)</f>
        <v>3017.9423278668405</v>
      </c>
      <c r="Q147" s="316">
        <f>+Q146*$B$147/1000</f>
        <v>118.06918</v>
      </c>
      <c r="R147" s="316">
        <f>+R146*$B$147/1000</f>
        <v>259.48642000000007</v>
      </c>
      <c r="S147" s="316">
        <f>+S146*$B$147/1000</f>
        <v>279.23204000000004</v>
      </c>
      <c r="T147" s="316">
        <f t="shared" ref="T147:AB147" si="123">+T146*$B$147/1000</f>
        <v>269.392</v>
      </c>
      <c r="U147" s="316">
        <f t="shared" si="123"/>
        <v>255.45910000000001</v>
      </c>
      <c r="V147" s="316">
        <f t="shared" si="123"/>
        <v>230.67916049999999</v>
      </c>
      <c r="W147" s="316">
        <f t="shared" si="123"/>
        <v>284.48880000000003</v>
      </c>
      <c r="X147" s="316">
        <f t="shared" si="123"/>
        <v>237.25331036943797</v>
      </c>
      <c r="Y147" s="316">
        <f t="shared" si="123"/>
        <v>212.4965</v>
      </c>
      <c r="Z147" s="316">
        <f t="shared" si="123"/>
        <v>273.97980000000001</v>
      </c>
      <c r="AA147" s="316">
        <f t="shared" si="123"/>
        <v>234.34296813446423</v>
      </c>
      <c r="AB147" s="317">
        <f t="shared" si="123"/>
        <v>265.02772195954333</v>
      </c>
      <c r="AC147" s="318">
        <v>254.91678420310296</v>
      </c>
      <c r="AD147" s="318">
        <v>148.73906911142456</v>
      </c>
      <c r="AE147" s="248">
        <v>305.06289653023623</v>
      </c>
      <c r="AF147" s="248">
        <v>225.77150916784205</v>
      </c>
      <c r="AG147" s="248">
        <f t="shared" ref="AG147:CH147" si="124">+AG146*$B$147/1000</f>
        <v>266.84668629999999</v>
      </c>
      <c r="AH147" s="248">
        <f t="shared" si="124"/>
        <v>254.88280000000003</v>
      </c>
      <c r="AI147" s="248">
        <f t="shared" si="124"/>
        <v>276.89519999999999</v>
      </c>
      <c r="AJ147" s="248">
        <f t="shared" si="124"/>
        <v>3.3428175390828541</v>
      </c>
      <c r="AK147" s="248">
        <f t="shared" si="124"/>
        <v>171.94080000000002</v>
      </c>
      <c r="AL147" s="248">
        <f t="shared" si="124"/>
        <v>308.87420000000003</v>
      </c>
      <c r="AM147" s="248">
        <f t="shared" si="124"/>
        <v>286.66970000000003</v>
      </c>
      <c r="AN147" s="249">
        <f t="shared" si="124"/>
        <v>306.89670000000001</v>
      </c>
      <c r="AO147" s="248">
        <f t="shared" si="124"/>
        <v>234.03011899999998</v>
      </c>
      <c r="AP147" s="248">
        <f t="shared" si="124"/>
        <v>229.98438000000002</v>
      </c>
      <c r="AQ147" s="248">
        <f t="shared" si="124"/>
        <v>262.38600000000002</v>
      </c>
      <c r="AR147" s="248">
        <f t="shared" si="124"/>
        <v>274.25099999999998</v>
      </c>
      <c r="AS147" s="248">
        <f t="shared" si="124"/>
        <v>274.22727000000003</v>
      </c>
      <c r="AT147" s="248">
        <f t="shared" si="124"/>
        <v>154.19980000000001</v>
      </c>
      <c r="AU147" s="248">
        <f t="shared" si="124"/>
        <v>245.1987</v>
      </c>
      <c r="AV147" s="248">
        <f t="shared" si="124"/>
        <v>256.6456</v>
      </c>
      <c r="AW147" s="248">
        <f t="shared" si="124"/>
        <v>292.63610000000006</v>
      </c>
      <c r="AX147" s="248">
        <f t="shared" si="124"/>
        <v>260.66840000000002</v>
      </c>
      <c r="AY147" s="248">
        <f t="shared" si="124"/>
        <v>283.86730000000006</v>
      </c>
      <c r="AZ147" s="248">
        <f t="shared" si="124"/>
        <v>294.1277</v>
      </c>
      <c r="BA147" s="248">
        <f t="shared" si="124"/>
        <v>238.48650000000004</v>
      </c>
      <c r="BB147" s="248">
        <f t="shared" si="124"/>
        <v>247.79770000000002</v>
      </c>
      <c r="BC147" s="248">
        <f t="shared" si="124"/>
        <v>274.60356000000002</v>
      </c>
      <c r="BD147" s="248">
        <f t="shared" si="124"/>
        <v>267.30149999999998</v>
      </c>
      <c r="BE147" s="248">
        <f t="shared" si="124"/>
        <v>253.49735220000002</v>
      </c>
      <c r="BF147" s="248">
        <f>+BF146*$B$147/1000</f>
        <v>263.27870000000001</v>
      </c>
      <c r="BG147" s="248">
        <f t="shared" si="124"/>
        <v>276.44319999999999</v>
      </c>
      <c r="BH147" s="248">
        <f t="shared" si="124"/>
        <v>202.25249630000002</v>
      </c>
      <c r="BI147" s="248">
        <f t="shared" si="124"/>
        <v>291.12190000000004</v>
      </c>
      <c r="BJ147" s="248">
        <f t="shared" si="124"/>
        <v>233.88740000000001</v>
      </c>
      <c r="BK147" s="248">
        <f t="shared" si="124"/>
        <v>72.974270000000004</v>
      </c>
      <c r="BL147" s="250">
        <f t="shared" si="124"/>
        <v>298.24090000000001</v>
      </c>
      <c r="BM147" s="248">
        <f t="shared" si="124"/>
        <v>294.85090000000002</v>
      </c>
      <c r="BN147" s="248">
        <f t="shared" si="124"/>
        <v>252.58890000000002</v>
      </c>
      <c r="BO147" s="248">
        <f t="shared" si="124"/>
        <v>283.12150000000003</v>
      </c>
      <c r="BP147" s="248">
        <f t="shared" si="124"/>
        <v>255.14270000000002</v>
      </c>
      <c r="BQ147" s="248">
        <f t="shared" si="124"/>
        <v>252.63749000000001</v>
      </c>
      <c r="BR147" s="248">
        <f t="shared" si="124"/>
        <v>258.10329999999999</v>
      </c>
      <c r="BS147" s="248">
        <f t="shared" si="124"/>
        <v>130.23137</v>
      </c>
      <c r="BT147" s="251">
        <f t="shared" si="124"/>
        <v>0</v>
      </c>
      <c r="BU147" s="251">
        <f t="shared" si="124"/>
        <v>0</v>
      </c>
      <c r="BV147" s="251">
        <f t="shared" si="124"/>
        <v>0</v>
      </c>
      <c r="BW147" s="251">
        <f t="shared" si="124"/>
        <v>0</v>
      </c>
      <c r="BX147" s="251">
        <f t="shared" si="124"/>
        <v>0</v>
      </c>
      <c r="BY147" s="252">
        <f t="shared" si="124"/>
        <v>0</v>
      </c>
      <c r="BZ147" s="251">
        <f t="shared" si="124"/>
        <v>0</v>
      </c>
      <c r="CA147" s="251">
        <f t="shared" si="124"/>
        <v>0</v>
      </c>
      <c r="CB147" s="251">
        <f t="shared" si="124"/>
        <v>0</v>
      </c>
      <c r="CC147" s="251">
        <f t="shared" si="124"/>
        <v>0</v>
      </c>
      <c r="CD147" s="251">
        <f t="shared" si="124"/>
        <v>0</v>
      </c>
      <c r="CE147" s="251">
        <f t="shared" si="124"/>
        <v>0</v>
      </c>
      <c r="CF147" s="251">
        <f t="shared" si="124"/>
        <v>0</v>
      </c>
      <c r="CG147" s="251">
        <f t="shared" si="124"/>
        <v>0</v>
      </c>
      <c r="CH147" s="252">
        <f t="shared" si="124"/>
        <v>0</v>
      </c>
      <c r="CI147" s="251">
        <f>+CI184</f>
        <v>0</v>
      </c>
      <c r="CJ147" s="251">
        <f t="shared" ref="CJ147:DH147" si="125">+CJ184</f>
        <v>0</v>
      </c>
      <c r="CK147" s="251">
        <f t="shared" si="125"/>
        <v>0</v>
      </c>
      <c r="CL147" s="251"/>
      <c r="CM147" s="251">
        <f t="shared" si="125"/>
        <v>392.90715407823211</v>
      </c>
      <c r="CN147" s="251">
        <f t="shared" si="125"/>
        <v>344.03064814551703</v>
      </c>
      <c r="CO147" s="251">
        <f t="shared" si="125"/>
        <v>368.39002047437623</v>
      </c>
      <c r="CP147" s="251">
        <f t="shared" si="125"/>
        <v>1220.6323813954016</v>
      </c>
      <c r="CQ147" s="251">
        <f t="shared" si="125"/>
        <v>337.14875278583656</v>
      </c>
      <c r="CR147" s="251">
        <f t="shared" si="125"/>
        <v>347.45368377716761</v>
      </c>
      <c r="CS147" s="251">
        <f t="shared" si="125"/>
        <v>329.48735257680573</v>
      </c>
      <c r="CT147" s="1279">
        <f t="shared" si="125"/>
        <v>353.48141996402154</v>
      </c>
      <c r="CU147" s="1279">
        <f t="shared" si="125"/>
        <v>339.54861549915984</v>
      </c>
      <c r="CV147" s="1279">
        <f t="shared" si="125"/>
        <v>387.34975144203634</v>
      </c>
      <c r="CW147" s="1279">
        <f t="shared" si="125"/>
        <v>388.2673824967016</v>
      </c>
      <c r="CX147" s="1279">
        <f t="shared" si="125"/>
        <v>367.52943181125374</v>
      </c>
      <c r="CY147" s="1279">
        <f t="shared" si="125"/>
        <v>391.4378247783211</v>
      </c>
      <c r="CZ147" s="1279">
        <f t="shared" si="125"/>
        <v>381.91353988025998</v>
      </c>
      <c r="DA147" s="1279">
        <f t="shared" si="125"/>
        <v>396.31042091053854</v>
      </c>
      <c r="DB147" s="1279">
        <f t="shared" si="125"/>
        <v>388.14896451220523</v>
      </c>
      <c r="DC147" s="1279">
        <f t="shared" si="125"/>
        <v>387.19464139534335</v>
      </c>
      <c r="DD147" s="1279">
        <f t="shared" si="125"/>
        <v>388.56565562422986</v>
      </c>
      <c r="DE147" s="1279">
        <f t="shared" si="125"/>
        <v>381.19611234309457</v>
      </c>
      <c r="DF147" s="1280">
        <f t="shared" si="125"/>
        <v>387.49733573169379</v>
      </c>
      <c r="DG147" s="1279">
        <f t="shared" si="125"/>
        <v>375.72415938044554</v>
      </c>
      <c r="DH147" s="1279">
        <f t="shared" si="125"/>
        <v>377.82891071854732</v>
      </c>
      <c r="DI147" s="251"/>
      <c r="DJ147" s="253">
        <f t="shared" si="111"/>
        <v>830.56130000000007</v>
      </c>
      <c r="DK147" s="63" t="str">
        <f t="shared" si="116"/>
        <v>j</v>
      </c>
      <c r="DL147" s="64">
        <f t="shared" si="117"/>
        <v>2919.9070009634456</v>
      </c>
      <c r="DM147" s="67">
        <f t="shared" si="118"/>
        <v>2810.8391628516893</v>
      </c>
      <c r="DN147" s="66">
        <f t="shared" si="119"/>
        <v>3062.2223690000001</v>
      </c>
      <c r="DO147" s="67">
        <f t="shared" si="120"/>
        <v>2919.8854785000003</v>
      </c>
      <c r="DP147" s="67">
        <f t="shared" si="121"/>
        <v>1726.6761600000002</v>
      </c>
      <c r="DQ147" s="67">
        <f>SUM(CH147:CV147)</f>
        <v>4420.4297801385546</v>
      </c>
      <c r="DR147" s="21"/>
      <c r="DU147" s="69"/>
    </row>
    <row r="148" spans="1:125" s="274" customFormat="1" ht="20" customHeight="1" x14ac:dyDescent="0.2">
      <c r="A148" s="1394" t="s">
        <v>91</v>
      </c>
      <c r="B148" s="1388"/>
      <c r="C148" s="1395"/>
      <c r="D148" s="1411"/>
      <c r="E148" s="316">
        <f t="shared" ref="E148:O148" si="126">SUM(E146:E147)</f>
        <v>26463.698400000001</v>
      </c>
      <c r="F148" s="316">
        <f t="shared" si="126"/>
        <v>26526.399000000001</v>
      </c>
      <c r="G148" s="316">
        <f t="shared" si="126"/>
        <v>19155.033299999999</v>
      </c>
      <c r="H148" s="316">
        <f t="shared" si="126"/>
        <v>30535.542664645262</v>
      </c>
      <c r="I148" s="316">
        <f t="shared" si="126"/>
        <v>26803.745598856771</v>
      </c>
      <c r="J148" s="316">
        <f t="shared" si="126"/>
        <v>18238.7955</v>
      </c>
      <c r="K148" s="316">
        <f t="shared" si="126"/>
        <v>26845.969799999999</v>
      </c>
      <c r="L148" s="316">
        <f t="shared" si="126"/>
        <v>22878.639899999998</v>
      </c>
      <c r="M148" s="316">
        <f t="shared" si="126"/>
        <v>32085.462653465729</v>
      </c>
      <c r="N148" s="316">
        <f t="shared" si="126"/>
        <v>18184.185300000001</v>
      </c>
      <c r="O148" s="316">
        <f t="shared" si="126"/>
        <v>22375.012500000001</v>
      </c>
      <c r="P148" s="64">
        <f>+SUM(D148:O148)</f>
        <v>270092.48461696779</v>
      </c>
      <c r="Q148" s="316">
        <f>SUM(Q146:Q147)</f>
        <v>10566.669180000001</v>
      </c>
      <c r="R148" s="316">
        <f>SUM(R146:R147)</f>
        <v>23222.886420000003</v>
      </c>
      <c r="S148" s="316">
        <f>SUM(S146:S147)</f>
        <v>24990.032039999998</v>
      </c>
      <c r="T148" s="316">
        <f t="shared" ref="T148:AB148" si="127">SUM(T146:T147)</f>
        <v>24109.392</v>
      </c>
      <c r="U148" s="316">
        <f t="shared" si="127"/>
        <v>22862.4591</v>
      </c>
      <c r="V148" s="316">
        <f t="shared" si="127"/>
        <v>20644.764160499999</v>
      </c>
      <c r="W148" s="316">
        <f t="shared" si="127"/>
        <v>25460.488799999999</v>
      </c>
      <c r="X148" s="316">
        <f t="shared" si="127"/>
        <v>21233.121484655981</v>
      </c>
      <c r="Y148" s="316">
        <f t="shared" si="127"/>
        <v>19017.496500000001</v>
      </c>
      <c r="Z148" s="316">
        <f t="shared" si="127"/>
        <v>24519.979800000001</v>
      </c>
      <c r="AA148" s="316">
        <f t="shared" si="127"/>
        <v>20972.658732246342</v>
      </c>
      <c r="AB148" s="317">
        <f t="shared" si="127"/>
        <v>23718.808426343912</v>
      </c>
      <c r="AC148" s="318">
        <v>22846.916784203102</v>
      </c>
      <c r="AD148" s="318">
        <v>13330.739069111425</v>
      </c>
      <c r="AE148" s="248">
        <v>27341.262101522421</v>
      </c>
      <c r="AF148" s="248">
        <v>20234.771509167844</v>
      </c>
      <c r="AG148" s="248">
        <f t="shared" ref="AG148:CR148" si="128">SUM(AG146:AG147)</f>
        <v>23881.5976863</v>
      </c>
      <c r="AH148" s="248">
        <f t="shared" si="128"/>
        <v>22810.882799999999</v>
      </c>
      <c r="AI148" s="248">
        <f t="shared" si="128"/>
        <v>24780.895199999999</v>
      </c>
      <c r="AJ148" s="248">
        <f t="shared" si="128"/>
        <v>299.16737851986636</v>
      </c>
      <c r="AK148" s="248">
        <f t="shared" si="128"/>
        <v>15387.9408</v>
      </c>
      <c r="AL148" s="248">
        <f t="shared" si="128"/>
        <v>27642.874199999998</v>
      </c>
      <c r="AM148" s="248">
        <f t="shared" si="128"/>
        <v>25655.669699999999</v>
      </c>
      <c r="AN148" s="249">
        <f t="shared" si="128"/>
        <v>27465.896700000001</v>
      </c>
      <c r="AO148" s="248">
        <f t="shared" si="128"/>
        <v>20944.660118999996</v>
      </c>
      <c r="AP148" s="248">
        <f t="shared" si="128"/>
        <v>20582.58438</v>
      </c>
      <c r="AQ148" s="248">
        <f t="shared" si="128"/>
        <v>23482.385999999999</v>
      </c>
      <c r="AR148" s="248">
        <f t="shared" si="128"/>
        <v>24544.251</v>
      </c>
      <c r="AS148" s="248">
        <f t="shared" si="128"/>
        <v>24542.127270000001</v>
      </c>
      <c r="AT148" s="248">
        <f t="shared" si="128"/>
        <v>13800.1998</v>
      </c>
      <c r="AU148" s="248">
        <f t="shared" si="128"/>
        <v>21944.198700000001</v>
      </c>
      <c r="AV148" s="248">
        <f t="shared" si="128"/>
        <v>22968.6456</v>
      </c>
      <c r="AW148" s="248">
        <f t="shared" si="128"/>
        <v>26189.6361</v>
      </c>
      <c r="AX148" s="248">
        <f t="shared" si="128"/>
        <v>23328.668399999999</v>
      </c>
      <c r="AY148" s="248">
        <f t="shared" si="128"/>
        <v>25404.867300000002</v>
      </c>
      <c r="AZ148" s="248">
        <f t="shared" si="128"/>
        <v>26323.127700000001</v>
      </c>
      <c r="BA148" s="248">
        <f t="shared" si="128"/>
        <v>21343.486499999999</v>
      </c>
      <c r="BB148" s="248">
        <f t="shared" si="128"/>
        <v>22176.797699999999</v>
      </c>
      <c r="BC148" s="248">
        <f t="shared" si="128"/>
        <v>24575.80356</v>
      </c>
      <c r="BD148" s="248">
        <f t="shared" si="128"/>
        <v>23922.301500000001</v>
      </c>
      <c r="BE148" s="248">
        <f t="shared" si="128"/>
        <v>22686.8913522</v>
      </c>
      <c r="BF148" s="248">
        <f>SUM(BF146:BF147)</f>
        <v>23562.278699999999</v>
      </c>
      <c r="BG148" s="248">
        <f t="shared" si="128"/>
        <v>24740.443200000002</v>
      </c>
      <c r="BH148" s="248">
        <f t="shared" si="128"/>
        <v>18100.703496300001</v>
      </c>
      <c r="BI148" s="248">
        <f t="shared" si="128"/>
        <v>26054.121899999998</v>
      </c>
      <c r="BJ148" s="248">
        <f t="shared" si="128"/>
        <v>20931.8874</v>
      </c>
      <c r="BK148" s="248">
        <f t="shared" si="128"/>
        <v>6530.8742700000003</v>
      </c>
      <c r="BL148" s="250">
        <f t="shared" si="128"/>
        <v>26691.240900000001</v>
      </c>
      <c r="BM148" s="248">
        <f t="shared" si="128"/>
        <v>26387.850900000001</v>
      </c>
      <c r="BN148" s="248">
        <f t="shared" si="128"/>
        <v>22605.588899999999</v>
      </c>
      <c r="BO148" s="248">
        <f t="shared" si="128"/>
        <v>25338.121500000001</v>
      </c>
      <c r="BP148" s="248">
        <f t="shared" si="128"/>
        <v>22834.1427</v>
      </c>
      <c r="BQ148" s="248">
        <f t="shared" si="128"/>
        <v>22609.93749</v>
      </c>
      <c r="BR148" s="248">
        <f t="shared" si="128"/>
        <v>23099.103299999999</v>
      </c>
      <c r="BS148" s="248">
        <f t="shared" si="128"/>
        <v>11655.131369999999</v>
      </c>
      <c r="BT148" s="251">
        <f t="shared" si="128"/>
        <v>0</v>
      </c>
      <c r="BU148" s="251">
        <f t="shared" si="128"/>
        <v>0</v>
      </c>
      <c r="BV148" s="251">
        <f t="shared" si="128"/>
        <v>0</v>
      </c>
      <c r="BW148" s="251">
        <f t="shared" si="128"/>
        <v>0</v>
      </c>
      <c r="BX148" s="251">
        <f t="shared" si="128"/>
        <v>0</v>
      </c>
      <c r="BY148" s="252">
        <f t="shared" si="128"/>
        <v>0</v>
      </c>
      <c r="BZ148" s="251">
        <f t="shared" si="128"/>
        <v>0</v>
      </c>
      <c r="CA148" s="251">
        <f t="shared" si="128"/>
        <v>0</v>
      </c>
      <c r="CB148" s="251">
        <f t="shared" si="128"/>
        <v>0</v>
      </c>
      <c r="CC148" s="251">
        <f t="shared" si="128"/>
        <v>0</v>
      </c>
      <c r="CD148" s="251">
        <f t="shared" si="128"/>
        <v>0</v>
      </c>
      <c r="CE148" s="251">
        <f t="shared" si="128"/>
        <v>0</v>
      </c>
      <c r="CF148" s="251">
        <f t="shared" si="128"/>
        <v>0</v>
      </c>
      <c r="CG148" s="251">
        <f t="shared" si="128"/>
        <v>0</v>
      </c>
      <c r="CH148" s="252">
        <f t="shared" si="128"/>
        <v>0</v>
      </c>
      <c r="CI148" s="251">
        <f t="shared" si="128"/>
        <v>0</v>
      </c>
      <c r="CJ148" s="251">
        <f t="shared" si="128"/>
        <v>0</v>
      </c>
      <c r="CK148" s="251">
        <f t="shared" si="128"/>
        <v>0</v>
      </c>
      <c r="CL148" s="251"/>
      <c r="CM148" s="251">
        <f t="shared" si="128"/>
        <v>19109.907154078232</v>
      </c>
      <c r="CN148" s="251">
        <f t="shared" si="128"/>
        <v>23527.030648145515</v>
      </c>
      <c r="CO148" s="251">
        <f t="shared" si="128"/>
        <v>25503.390020474377</v>
      </c>
      <c r="CP148" s="251">
        <f t="shared" si="128"/>
        <v>21956.6323813954</v>
      </c>
      <c r="CQ148" s="251">
        <f t="shared" si="128"/>
        <v>23089.548752785839</v>
      </c>
      <c r="CR148" s="251">
        <f t="shared" si="128"/>
        <v>21582.353683777157</v>
      </c>
      <c r="CS148" s="251">
        <f t="shared" ref="CS148:DH148" si="129">SUM(CS146:CS147)</f>
        <v>21938.487352576805</v>
      </c>
      <c r="CT148" s="1279">
        <f t="shared" si="129"/>
        <v>22054.381419964022</v>
      </c>
      <c r="CU148" s="1279">
        <f t="shared" si="129"/>
        <v>20129.548615499159</v>
      </c>
      <c r="CV148" s="1279">
        <f t="shared" si="129"/>
        <v>21893.249751442039</v>
      </c>
      <c r="CW148" s="1279">
        <f t="shared" si="129"/>
        <v>21814.167382496704</v>
      </c>
      <c r="CX148" s="1279">
        <f t="shared" si="129"/>
        <v>20038.629431811252</v>
      </c>
      <c r="CY148" s="1279">
        <f t="shared" si="129"/>
        <v>21052.337824778322</v>
      </c>
      <c r="CZ148" s="1279">
        <f t="shared" si="129"/>
        <v>21132.913539880261</v>
      </c>
      <c r="DA148" s="1279">
        <f t="shared" si="129"/>
        <v>21152.210420910538</v>
      </c>
      <c r="DB148" s="1279">
        <f t="shared" si="129"/>
        <v>21344.148964512206</v>
      </c>
      <c r="DC148" s="1279">
        <f t="shared" si="129"/>
        <v>20903.094641395346</v>
      </c>
      <c r="DD148" s="1279">
        <f t="shared" si="129"/>
        <v>21939.46565562423</v>
      </c>
      <c r="DE148" s="1279">
        <f t="shared" si="129"/>
        <v>20297.196112343096</v>
      </c>
      <c r="DF148" s="1280">
        <f t="shared" si="129"/>
        <v>22203.397335731694</v>
      </c>
      <c r="DG148" s="1279">
        <f t="shared" si="129"/>
        <v>20346.724159380447</v>
      </c>
      <c r="DH148" s="1279">
        <f t="shared" si="129"/>
        <v>21993.72891071855</v>
      </c>
      <c r="DI148" s="251"/>
      <c r="DJ148" s="253">
        <f t="shared" si="111"/>
        <v>74331.561300000001</v>
      </c>
      <c r="DK148" s="63" t="str">
        <f t="shared" si="116"/>
        <v>j</v>
      </c>
      <c r="DL148" s="64">
        <f t="shared" si="117"/>
        <v>261318.75664374625</v>
      </c>
      <c r="DM148" s="67">
        <f t="shared" si="118"/>
        <v>251678.61392882466</v>
      </c>
      <c r="DN148" s="66">
        <f t="shared" si="119"/>
        <v>274055.35236899997</v>
      </c>
      <c r="DO148" s="67">
        <f t="shared" si="120"/>
        <v>261316.83047850002</v>
      </c>
      <c r="DP148" s="67">
        <f t="shared" si="121"/>
        <v>154529.87615999999</v>
      </c>
      <c r="DQ148" s="67">
        <f>SUM(CH148:CV148)</f>
        <v>220784.52978013858</v>
      </c>
      <c r="DR148" s="21"/>
      <c r="DU148" s="69"/>
    </row>
    <row r="149" spans="1:125" s="330" customFormat="1" x14ac:dyDescent="0.2">
      <c r="A149" s="1413" t="s">
        <v>92</v>
      </c>
      <c r="B149" s="1414"/>
      <c r="C149" s="1415"/>
      <c r="D149" s="1416"/>
      <c r="E149" s="319"/>
      <c r="F149" s="319"/>
      <c r="G149" s="319"/>
      <c r="H149" s="319"/>
      <c r="I149" s="319"/>
      <c r="J149" s="319"/>
      <c r="K149" s="319"/>
      <c r="L149" s="319"/>
      <c r="M149" s="319"/>
      <c r="N149" s="319"/>
      <c r="O149" s="319"/>
      <c r="P149" s="320"/>
      <c r="Q149" s="319">
        <f t="shared" ref="Q149:AB149" si="130">+Q148+Q126</f>
        <v>11995.669180000001</v>
      </c>
      <c r="R149" s="319">
        <f t="shared" si="130"/>
        <v>26225.569234642564</v>
      </c>
      <c r="S149" s="319">
        <f t="shared" si="130"/>
        <v>28495.032039999998</v>
      </c>
      <c r="T149" s="319">
        <f t="shared" si="130"/>
        <v>27423.392</v>
      </c>
      <c r="U149" s="319">
        <f t="shared" si="130"/>
        <v>25851.4591</v>
      </c>
      <c r="V149" s="319">
        <f t="shared" si="130"/>
        <v>23387.131227003407</v>
      </c>
      <c r="W149" s="321">
        <f t="shared" si="130"/>
        <v>28234.488799999999</v>
      </c>
      <c r="X149" s="321">
        <f t="shared" si="130"/>
        <v>24279.51974879039</v>
      </c>
      <c r="Y149" s="321">
        <f t="shared" si="130"/>
        <v>21335.357544578448</v>
      </c>
      <c r="Z149" s="321">
        <f t="shared" si="130"/>
        <v>27460.979800000001</v>
      </c>
      <c r="AA149" s="321">
        <f t="shared" si="130"/>
        <v>25325.05873224634</v>
      </c>
      <c r="AB149" s="322">
        <f t="shared" si="130"/>
        <v>28216.288426343912</v>
      </c>
      <c r="AC149" s="323">
        <v>25813.916784203102</v>
      </c>
      <c r="AD149" s="323">
        <v>14921.739069111425</v>
      </c>
      <c r="AE149" s="323">
        <v>30783.084528396157</v>
      </c>
      <c r="AF149" s="323">
        <v>23298.454820412484</v>
      </c>
      <c r="AG149" s="323">
        <f t="shared" ref="AG149:CR149" si="131">+AG148+AG126</f>
        <v>27135.160007832565</v>
      </c>
      <c r="AH149" s="323">
        <f t="shared" si="131"/>
        <v>25876.882799999999</v>
      </c>
      <c r="AI149" s="323">
        <f t="shared" si="131"/>
        <v>28031.983428968328</v>
      </c>
      <c r="AJ149" s="323">
        <f t="shared" si="131"/>
        <v>414.48737851986635</v>
      </c>
      <c r="AK149" s="323">
        <f t="shared" si="131"/>
        <v>17562.9408</v>
      </c>
      <c r="AL149" s="323">
        <f t="shared" si="131"/>
        <v>31794.874199999998</v>
      </c>
      <c r="AM149" s="323">
        <f t="shared" si="131"/>
        <v>29205.669699999999</v>
      </c>
      <c r="AN149" s="324">
        <f t="shared" si="131"/>
        <v>31356.896700000001</v>
      </c>
      <c r="AO149" s="323">
        <f t="shared" si="131"/>
        <v>24788.660118999996</v>
      </c>
      <c r="AP149" s="323">
        <f t="shared" si="131"/>
        <v>23535.58438</v>
      </c>
      <c r="AQ149" s="323">
        <f t="shared" si="131"/>
        <v>26795.385999999999</v>
      </c>
      <c r="AR149" s="323">
        <f t="shared" si="131"/>
        <v>28167.251</v>
      </c>
      <c r="AS149" s="323">
        <f t="shared" si="131"/>
        <v>28448.127270000001</v>
      </c>
      <c r="AT149" s="323">
        <f t="shared" si="131"/>
        <v>16168.1998</v>
      </c>
      <c r="AU149" s="323">
        <f t="shared" si="131"/>
        <v>25710.198700000001</v>
      </c>
      <c r="AV149" s="323">
        <f t="shared" si="131"/>
        <v>26618.6456</v>
      </c>
      <c r="AW149" s="323">
        <f t="shared" si="131"/>
        <v>29947.6361</v>
      </c>
      <c r="AX149" s="323">
        <f t="shared" si="131"/>
        <v>26775.682644507538</v>
      </c>
      <c r="AY149" s="323">
        <f t="shared" si="131"/>
        <v>28951.867300000002</v>
      </c>
      <c r="AZ149" s="323">
        <f t="shared" si="131"/>
        <v>29900.127700000001</v>
      </c>
      <c r="BA149" s="323">
        <f t="shared" si="131"/>
        <v>24289.486499999999</v>
      </c>
      <c r="BB149" s="323">
        <f t="shared" si="131"/>
        <v>25249.797699999999</v>
      </c>
      <c r="BC149" s="323">
        <f t="shared" si="131"/>
        <v>27839.80356</v>
      </c>
      <c r="BD149" s="323">
        <f t="shared" si="131"/>
        <v>26893.301500000001</v>
      </c>
      <c r="BE149" s="323">
        <f t="shared" si="131"/>
        <v>25938.8913522</v>
      </c>
      <c r="BF149" s="323">
        <f>+BF148+BF126</f>
        <v>26657.278699999999</v>
      </c>
      <c r="BG149" s="323">
        <f t="shared" si="131"/>
        <v>27981.443200000002</v>
      </c>
      <c r="BH149" s="323">
        <f t="shared" si="131"/>
        <v>20399.703496300001</v>
      </c>
      <c r="BI149" s="323">
        <f t="shared" si="131"/>
        <v>28742.121899999998</v>
      </c>
      <c r="BJ149" s="323">
        <f t="shared" si="131"/>
        <v>23550.983887455197</v>
      </c>
      <c r="BK149" s="323">
        <f t="shared" si="131"/>
        <v>8665.8742700000003</v>
      </c>
      <c r="BL149" s="325">
        <f t="shared" si="131"/>
        <v>30402.240900000001</v>
      </c>
      <c r="BM149" s="323">
        <f t="shared" si="131"/>
        <v>30095.850900000001</v>
      </c>
      <c r="BN149" s="323">
        <f t="shared" si="131"/>
        <v>26369.588899999999</v>
      </c>
      <c r="BO149" s="323">
        <f t="shared" si="131"/>
        <v>29648.121500000001</v>
      </c>
      <c r="BP149" s="323">
        <f t="shared" si="131"/>
        <v>26424.1427</v>
      </c>
      <c r="BQ149" s="323">
        <f t="shared" si="131"/>
        <v>26094.93749</v>
      </c>
      <c r="BR149" s="323">
        <f t="shared" si="131"/>
        <v>26387.103299999999</v>
      </c>
      <c r="BS149" s="323">
        <f t="shared" si="131"/>
        <v>15230.051369999999</v>
      </c>
      <c r="BT149" s="326">
        <f t="shared" si="131"/>
        <v>0</v>
      </c>
      <c r="BU149" s="326">
        <f t="shared" si="131"/>
        <v>0</v>
      </c>
      <c r="BV149" s="326">
        <f t="shared" si="131"/>
        <v>0</v>
      </c>
      <c r="BW149" s="326">
        <f t="shared" si="131"/>
        <v>0</v>
      </c>
      <c r="BX149" s="326">
        <f t="shared" si="131"/>
        <v>0</v>
      </c>
      <c r="BY149" s="327">
        <f t="shared" si="131"/>
        <v>0</v>
      </c>
      <c r="BZ149" s="326">
        <f t="shared" si="131"/>
        <v>0</v>
      </c>
      <c r="CA149" s="326">
        <f t="shared" si="131"/>
        <v>0</v>
      </c>
      <c r="CB149" s="326">
        <f t="shared" si="131"/>
        <v>0</v>
      </c>
      <c r="CC149" s="326">
        <f t="shared" si="131"/>
        <v>0</v>
      </c>
      <c r="CD149" s="326">
        <f t="shared" si="131"/>
        <v>0</v>
      </c>
      <c r="CE149" s="326">
        <f t="shared" si="131"/>
        <v>0</v>
      </c>
      <c r="CF149" s="326">
        <f t="shared" si="131"/>
        <v>0</v>
      </c>
      <c r="CG149" s="326">
        <f t="shared" si="131"/>
        <v>0</v>
      </c>
      <c r="CH149" s="327">
        <f t="shared" si="131"/>
        <v>0</v>
      </c>
      <c r="CI149" s="326">
        <f t="shared" si="131"/>
        <v>0</v>
      </c>
      <c r="CJ149" s="326">
        <f t="shared" si="131"/>
        <v>0</v>
      </c>
      <c r="CK149" s="326">
        <f t="shared" si="131"/>
        <v>0</v>
      </c>
      <c r="CL149" s="326"/>
      <c r="CM149" s="326">
        <f t="shared" si="131"/>
        <v>21948.907154078232</v>
      </c>
      <c r="CN149" s="326">
        <f t="shared" si="131"/>
        <v>26982.030648145515</v>
      </c>
      <c r="CO149" s="326">
        <f t="shared" si="131"/>
        <v>29111.390020474377</v>
      </c>
      <c r="CP149" s="326">
        <f t="shared" si="131"/>
        <v>25119.6323813954</v>
      </c>
      <c r="CQ149" s="326">
        <f t="shared" si="131"/>
        <v>26664.468752785837</v>
      </c>
      <c r="CR149" s="326">
        <f t="shared" si="131"/>
        <v>25157.273683777155</v>
      </c>
      <c r="CS149" s="326">
        <f t="shared" ref="CS149:DH149" si="132">+CS148+CS126</f>
        <v>25398.087352576804</v>
      </c>
      <c r="CT149" s="1293">
        <f t="shared" si="132"/>
        <v>25629.30141996402</v>
      </c>
      <c r="CU149" s="1293">
        <f t="shared" si="132"/>
        <v>23589.148615499158</v>
      </c>
      <c r="CV149" s="1293">
        <f t="shared" si="132"/>
        <v>25468.169751442038</v>
      </c>
      <c r="CW149" s="1293">
        <f t="shared" si="132"/>
        <v>25389.087382496702</v>
      </c>
      <c r="CX149" s="1293">
        <f t="shared" si="132"/>
        <v>23382.909431811251</v>
      </c>
      <c r="CY149" s="1293">
        <f t="shared" si="132"/>
        <v>24627.25782477832</v>
      </c>
      <c r="CZ149" s="1293">
        <f t="shared" si="132"/>
        <v>24592.513539880259</v>
      </c>
      <c r="DA149" s="1293">
        <f t="shared" si="132"/>
        <v>24727.130420910536</v>
      </c>
      <c r="DB149" s="1293">
        <f t="shared" si="132"/>
        <v>24803.748964512204</v>
      </c>
      <c r="DC149" s="1293">
        <f t="shared" si="132"/>
        <v>24478.014641395344</v>
      </c>
      <c r="DD149" s="1293">
        <f t="shared" si="132"/>
        <v>25514.385655624228</v>
      </c>
      <c r="DE149" s="1293">
        <f t="shared" si="132"/>
        <v>23756.796112343094</v>
      </c>
      <c r="DF149" s="1294">
        <f t="shared" si="132"/>
        <v>25778.317335731692</v>
      </c>
      <c r="DG149" s="1293">
        <f t="shared" si="132"/>
        <v>23806.324159380445</v>
      </c>
      <c r="DH149" s="1293">
        <f t="shared" si="132"/>
        <v>25568.648910718548</v>
      </c>
      <c r="DI149" s="326"/>
      <c r="DJ149" s="328">
        <f t="shared" si="111"/>
        <v>86113.561300000001</v>
      </c>
      <c r="DK149" s="63" t="str">
        <f t="shared" si="116"/>
        <v>j</v>
      </c>
      <c r="DL149" s="320">
        <f t="shared" si="117"/>
        <v>298229.94583360507</v>
      </c>
      <c r="DM149" s="329">
        <f t="shared" si="118"/>
        <v>286196.09021744394</v>
      </c>
      <c r="DN149" s="66">
        <f t="shared" si="119"/>
        <v>315807.36661350756</v>
      </c>
      <c r="DO149" s="67">
        <f t="shared" si="120"/>
        <v>296610.92696595518</v>
      </c>
      <c r="DP149" s="67">
        <f t="shared" si="121"/>
        <v>180249.79616</v>
      </c>
      <c r="DQ149" s="67">
        <f>SUM(CH149:CV149)</f>
        <v>255068.40978013858</v>
      </c>
      <c r="DR149" s="21"/>
      <c r="DU149" s="69"/>
    </row>
    <row r="150" spans="1:125" s="342" customFormat="1" ht="20" customHeight="1" x14ac:dyDescent="0.2">
      <c r="A150" s="1394" t="s">
        <v>93</v>
      </c>
      <c r="B150" s="1417"/>
      <c r="C150" s="1295"/>
      <c r="D150" s="1418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2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  <c r="AA150" s="331"/>
      <c r="AB150" s="333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  <c r="AN150" s="335"/>
      <c r="AO150" s="334"/>
      <c r="AP150" s="334"/>
      <c r="AQ150" s="334"/>
      <c r="AR150" s="334"/>
      <c r="AS150" s="334"/>
      <c r="AT150" s="334"/>
      <c r="AU150" s="334"/>
      <c r="AV150" s="334"/>
      <c r="AW150" s="334"/>
      <c r="AX150" s="334"/>
      <c r="AY150" s="334"/>
      <c r="AZ150" s="334"/>
      <c r="BA150" s="334"/>
      <c r="BB150" s="334"/>
      <c r="BC150" s="334"/>
      <c r="BD150" s="334"/>
      <c r="BE150" s="334"/>
      <c r="BF150" s="334"/>
      <c r="BG150" s="334"/>
      <c r="BH150" s="334"/>
      <c r="BI150" s="334"/>
      <c r="BJ150" s="334"/>
      <c r="BK150" s="334"/>
      <c r="BL150" s="336"/>
      <c r="BM150" s="334"/>
      <c r="BN150" s="334"/>
      <c r="BO150" s="334"/>
      <c r="BP150" s="334"/>
      <c r="BQ150" s="334"/>
      <c r="BR150" s="334"/>
      <c r="BS150" s="334"/>
      <c r="BT150" s="337"/>
      <c r="BU150" s="337"/>
      <c r="BV150" s="337"/>
      <c r="BW150" s="337"/>
      <c r="BX150" s="337"/>
      <c r="BY150" s="338"/>
      <c r="BZ150" s="337"/>
      <c r="CA150" s="337"/>
      <c r="CB150" s="337"/>
      <c r="CC150" s="337"/>
      <c r="CD150" s="337"/>
      <c r="CE150" s="337"/>
      <c r="CF150" s="337"/>
      <c r="CG150" s="337"/>
      <c r="CH150" s="338"/>
      <c r="CI150" s="337">
        <v>68.038855281526281</v>
      </c>
      <c r="CJ150" s="337">
        <v>68.636726740894503</v>
      </c>
      <c r="CK150" s="337"/>
      <c r="CL150" s="337"/>
      <c r="CM150" s="337">
        <v>69.822261185006042</v>
      </c>
      <c r="CN150" s="337">
        <v>67.185325068870512</v>
      </c>
      <c r="CO150" s="337">
        <v>69.380511168005654</v>
      </c>
      <c r="CP150" s="337">
        <v>70.869568435317404</v>
      </c>
      <c r="CQ150" s="337">
        <v>66.955793045664009</v>
      </c>
      <c r="CR150" s="337">
        <v>68.872302821997096</v>
      </c>
      <c r="CS150" s="337">
        <v>64.078466186794628</v>
      </c>
      <c r="CT150" s="1297">
        <v>69.545105831919273</v>
      </c>
      <c r="CU150" s="1296">
        <v>71.088424365858188</v>
      </c>
      <c r="CV150" s="1296">
        <v>70.295329106010527</v>
      </c>
      <c r="CW150" s="1296">
        <v>70.253508426725986</v>
      </c>
      <c r="CX150" s="1296">
        <v>66.196996524602156</v>
      </c>
      <c r="CY150" s="1296">
        <v>68.035717341089907</v>
      </c>
      <c r="CZ150" s="1296">
        <v>69.205949960215719</v>
      </c>
      <c r="DA150" s="1296">
        <v>69.112370604842155</v>
      </c>
      <c r="DB150" s="1296">
        <v>69.254614092476345</v>
      </c>
      <c r="DC150" s="1296">
        <v>70.593164513645291</v>
      </c>
      <c r="DD150" s="1296">
        <v>69.956855162973739</v>
      </c>
      <c r="DE150" s="1296">
        <v>70.398224736981689</v>
      </c>
      <c r="DF150" s="1297">
        <v>69.445066301651138</v>
      </c>
      <c r="DG150" s="1296">
        <v>70.226637786225794</v>
      </c>
      <c r="DH150" s="1296">
        <v>69.862804345966296</v>
      </c>
      <c r="DI150" s="337"/>
      <c r="DJ150" s="62">
        <f t="shared" si="111"/>
        <v>0</v>
      </c>
      <c r="DK150" s="339" t="str">
        <f t="shared" si="116"/>
        <v/>
      </c>
      <c r="DL150" s="340">
        <f t="shared" si="117"/>
        <v>0</v>
      </c>
      <c r="DM150" s="341">
        <f t="shared" si="118"/>
        <v>0</v>
      </c>
      <c r="DN150" s="341">
        <f t="shared" si="119"/>
        <v>0</v>
      </c>
      <c r="DO150" s="341">
        <f t="shared" si="120"/>
        <v>0</v>
      </c>
      <c r="DP150" s="341">
        <f t="shared" si="121"/>
        <v>0</v>
      </c>
      <c r="DQ150" s="341">
        <f t="shared" ref="DQ150:DQ151" si="133">SUM(CH150:CS150)</f>
        <v>613.83980993407613</v>
      </c>
      <c r="DR150" s="21"/>
      <c r="DU150" s="69"/>
    </row>
    <row r="151" spans="1:125" s="342" customFormat="1" ht="20" customHeight="1" x14ac:dyDescent="0.2">
      <c r="A151" s="1394" t="s">
        <v>94</v>
      </c>
      <c r="B151" s="1417"/>
      <c r="C151" s="1295"/>
      <c r="D151" s="1418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2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  <c r="AA151" s="331"/>
      <c r="AB151" s="333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  <c r="AN151" s="335"/>
      <c r="AO151" s="334"/>
      <c r="AP151" s="334"/>
      <c r="AQ151" s="334"/>
      <c r="AR151" s="334"/>
      <c r="AS151" s="334"/>
      <c r="AT151" s="334"/>
      <c r="AU151" s="334"/>
      <c r="AV151" s="334"/>
      <c r="AW151" s="334"/>
      <c r="AX151" s="334"/>
      <c r="AY151" s="334"/>
      <c r="AZ151" s="334"/>
      <c r="BA151" s="334"/>
      <c r="BB151" s="334"/>
      <c r="BC151" s="334"/>
      <c r="BD151" s="334"/>
      <c r="BE151" s="334"/>
      <c r="BF151" s="334"/>
      <c r="BG151" s="334"/>
      <c r="BH151" s="334"/>
      <c r="BI151" s="334"/>
      <c r="BJ151" s="334"/>
      <c r="BK151" s="334"/>
      <c r="BL151" s="336"/>
      <c r="BM151" s="334"/>
      <c r="BN151" s="334"/>
      <c r="BO151" s="334"/>
      <c r="BP151" s="334"/>
      <c r="BQ151" s="334"/>
      <c r="BR151" s="334"/>
      <c r="BS151" s="334"/>
      <c r="BT151" s="337"/>
      <c r="BU151" s="337"/>
      <c r="BV151" s="337"/>
      <c r="BW151" s="337"/>
      <c r="BX151" s="337"/>
      <c r="BY151" s="338"/>
      <c r="BZ151" s="337"/>
      <c r="CA151" s="337"/>
      <c r="CB151" s="337"/>
      <c r="CC151" s="337"/>
      <c r="CD151" s="337"/>
      <c r="CE151" s="337"/>
      <c r="CF151" s="337"/>
      <c r="CG151" s="337"/>
      <c r="CH151" s="338"/>
      <c r="CI151" s="337">
        <v>33.89582881253768</v>
      </c>
      <c r="CJ151" s="337">
        <v>33.610286831812253</v>
      </c>
      <c r="CK151" s="337"/>
      <c r="CL151" s="337"/>
      <c r="CM151" s="337">
        <v>31.309723984771573</v>
      </c>
      <c r="CN151" s="337">
        <v>21.018700792878008</v>
      </c>
      <c r="CO151" s="337">
        <v>11.911292076644225</v>
      </c>
      <c r="CP151" s="337">
        <v>12.221321917808218</v>
      </c>
      <c r="CQ151" s="337">
        <v>17.852647880938555</v>
      </c>
      <c r="CR151" s="337">
        <v>17.78264702285275</v>
      </c>
      <c r="CS151" s="337">
        <v>18.120401083193212</v>
      </c>
      <c r="CT151" s="1297">
        <v>20.641960938524054</v>
      </c>
      <c r="CU151" s="1296">
        <v>20.739668284789644</v>
      </c>
      <c r="CV151" s="1296">
        <v>20.451896709922664</v>
      </c>
      <c r="CW151" s="1296">
        <v>17.075600392321704</v>
      </c>
      <c r="CX151" s="1296">
        <v>17.248020365378856</v>
      </c>
      <c r="CY151" s="1296">
        <v>17.081720610900941</v>
      </c>
      <c r="CZ151" s="1296">
        <v>17.165700636942677</v>
      </c>
      <c r="DA151" s="1296">
        <v>17.081720610900941</v>
      </c>
      <c r="DB151" s="1296">
        <v>17.165700636942677</v>
      </c>
      <c r="DC151" s="1296">
        <v>17.081720610900941</v>
      </c>
      <c r="DD151" s="1296">
        <v>17.081720610900941</v>
      </c>
      <c r="DE151" s="1296">
        <v>17.165700636942677</v>
      </c>
      <c r="DF151" s="1297">
        <v>17.081720610900941</v>
      </c>
      <c r="DG151" s="1296">
        <v>17.165700636942677</v>
      </c>
      <c r="DH151" s="1296">
        <v>17.081720610900941</v>
      </c>
      <c r="DI151" s="337"/>
      <c r="DJ151" s="62">
        <f t="shared" si="111"/>
        <v>0</v>
      </c>
      <c r="DK151" s="339" t="str">
        <f t="shared" si="116"/>
        <v/>
      </c>
      <c r="DL151" s="340">
        <f t="shared" si="117"/>
        <v>0</v>
      </c>
      <c r="DM151" s="341">
        <f t="shared" si="118"/>
        <v>0</v>
      </c>
      <c r="DN151" s="341">
        <f t="shared" si="119"/>
        <v>0</v>
      </c>
      <c r="DO151" s="341">
        <f t="shared" si="120"/>
        <v>0</v>
      </c>
      <c r="DP151" s="341">
        <f t="shared" si="121"/>
        <v>0</v>
      </c>
      <c r="DQ151" s="341">
        <f t="shared" si="133"/>
        <v>197.72285040343647</v>
      </c>
      <c r="DR151" s="21"/>
      <c r="DU151" s="69"/>
    </row>
    <row r="152" spans="1:125" s="342" customFormat="1" ht="20" customHeight="1" x14ac:dyDescent="0.2">
      <c r="A152" s="1394" t="s">
        <v>95</v>
      </c>
      <c r="B152" s="1417"/>
      <c r="C152" s="1295"/>
      <c r="D152" s="1418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2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3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5"/>
      <c r="AO152" s="334"/>
      <c r="AP152" s="334"/>
      <c r="AQ152" s="334"/>
      <c r="AR152" s="334"/>
      <c r="AS152" s="334"/>
      <c r="AT152" s="334"/>
      <c r="AU152" s="334"/>
      <c r="AV152" s="334"/>
      <c r="AW152" s="334"/>
      <c r="AX152" s="334"/>
      <c r="AY152" s="334"/>
      <c r="AZ152" s="334"/>
      <c r="BA152" s="334"/>
      <c r="BB152" s="334"/>
      <c r="BC152" s="334"/>
      <c r="BD152" s="334"/>
      <c r="BE152" s="334"/>
      <c r="BF152" s="334"/>
      <c r="BG152" s="334"/>
      <c r="BH152" s="334"/>
      <c r="BI152" s="334"/>
      <c r="BJ152" s="334"/>
      <c r="BK152" s="334"/>
      <c r="BL152" s="336"/>
      <c r="BM152" s="334"/>
      <c r="BN152" s="334"/>
      <c r="BO152" s="334"/>
      <c r="BP152" s="334"/>
      <c r="BQ152" s="334"/>
      <c r="BR152" s="334"/>
      <c r="BS152" s="334"/>
      <c r="BT152" s="337"/>
      <c r="BU152" s="337"/>
      <c r="BV152" s="337"/>
      <c r="BW152" s="337"/>
      <c r="BX152" s="337"/>
      <c r="BY152" s="338"/>
      <c r="BZ152" s="337"/>
      <c r="CA152" s="337"/>
      <c r="CB152" s="337"/>
      <c r="CC152" s="337"/>
      <c r="CD152" s="337"/>
      <c r="CE152" s="337"/>
      <c r="CF152" s="337"/>
      <c r="CG152" s="337"/>
      <c r="CH152" s="338"/>
      <c r="CI152" s="337">
        <v>11.899464012251151</v>
      </c>
      <c r="CJ152" s="337">
        <v>11.899464012251151</v>
      </c>
      <c r="CK152" s="337"/>
      <c r="CL152" s="337"/>
      <c r="CM152" s="337">
        <v>11.632985074626868</v>
      </c>
      <c r="CN152" s="337">
        <v>10.80190218311051</v>
      </c>
      <c r="CO152" s="337">
        <v>10.198464247020583</v>
      </c>
      <c r="CP152" s="337">
        <v>12.659999999999998</v>
      </c>
      <c r="CQ152" s="337">
        <v>15.530000000000001</v>
      </c>
      <c r="CR152" s="337">
        <v>15.529999999999996</v>
      </c>
      <c r="CS152" s="337">
        <v>15.529999999999998</v>
      </c>
      <c r="CT152" s="1297">
        <v>15.272738349070972</v>
      </c>
      <c r="CU152" s="1296">
        <v>16.651239669421486</v>
      </c>
      <c r="CV152" s="1296">
        <v>16.795861661247411</v>
      </c>
      <c r="CW152" s="1296">
        <v>16.803626666666666</v>
      </c>
      <c r="CX152" s="1296">
        <v>16.48</v>
      </c>
      <c r="CY152" s="1296">
        <v>16.795861661247411</v>
      </c>
      <c r="CZ152" s="1296">
        <v>16.651239669421486</v>
      </c>
      <c r="DA152" s="1296">
        <v>16.795861661247411</v>
      </c>
      <c r="DB152" s="1296">
        <v>16.651239669421486</v>
      </c>
      <c r="DC152" s="1296">
        <v>16.795861661247411</v>
      </c>
      <c r="DD152" s="1296">
        <v>16.795861661247411</v>
      </c>
      <c r="DE152" s="1296">
        <v>16.651239669421486</v>
      </c>
      <c r="DF152" s="1297">
        <v>16.795861661247411</v>
      </c>
      <c r="DG152" s="1296">
        <v>16.651239669421486</v>
      </c>
      <c r="DH152" s="1296">
        <v>16.795861661247411</v>
      </c>
      <c r="DI152" s="337"/>
      <c r="DJ152" s="62"/>
      <c r="DK152" s="339"/>
      <c r="DL152" s="340"/>
      <c r="DM152" s="341"/>
      <c r="DN152" s="341"/>
      <c r="DO152" s="341"/>
      <c r="DP152" s="341"/>
      <c r="DQ152" s="341"/>
      <c r="DR152" s="21"/>
      <c r="DU152" s="69"/>
    </row>
    <row r="153" spans="1:125" s="342" customFormat="1" ht="20" customHeight="1" x14ac:dyDescent="0.2">
      <c r="A153" s="1394" t="s">
        <v>96</v>
      </c>
      <c r="B153" s="1417"/>
      <c r="C153" s="1295"/>
      <c r="D153" s="1418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2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3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5"/>
      <c r="AO153" s="334"/>
      <c r="AP153" s="334"/>
      <c r="AQ153" s="334"/>
      <c r="AR153" s="334"/>
      <c r="AS153" s="334"/>
      <c r="AT153" s="334"/>
      <c r="AU153" s="334"/>
      <c r="AV153" s="334"/>
      <c r="AW153" s="334"/>
      <c r="AX153" s="334"/>
      <c r="AY153" s="334"/>
      <c r="AZ153" s="334"/>
      <c r="BA153" s="334"/>
      <c r="BB153" s="334"/>
      <c r="BC153" s="334"/>
      <c r="BD153" s="334"/>
      <c r="BE153" s="334"/>
      <c r="BF153" s="334"/>
      <c r="BG153" s="334"/>
      <c r="BH153" s="334"/>
      <c r="BI153" s="334"/>
      <c r="BJ153" s="334"/>
      <c r="BK153" s="334"/>
      <c r="BL153" s="336"/>
      <c r="BM153" s="334"/>
      <c r="BN153" s="334"/>
      <c r="BO153" s="334"/>
      <c r="BP153" s="334"/>
      <c r="BQ153" s="334"/>
      <c r="BR153" s="334"/>
      <c r="BS153" s="334"/>
      <c r="BT153" s="337"/>
      <c r="BU153" s="337"/>
      <c r="BV153" s="337"/>
      <c r="BW153" s="337"/>
      <c r="BX153" s="337"/>
      <c r="BY153" s="338"/>
      <c r="BZ153" s="337"/>
      <c r="CA153" s="337"/>
      <c r="CB153" s="337"/>
      <c r="CC153" s="337"/>
      <c r="CD153" s="337"/>
      <c r="CE153" s="337"/>
      <c r="CF153" s="337"/>
      <c r="CG153" s="337"/>
      <c r="CH153" s="338"/>
      <c r="CI153" s="337">
        <v>55.200525066745783</v>
      </c>
      <c r="CJ153" s="337">
        <v>58.300581678857533</v>
      </c>
      <c r="CK153" s="337"/>
      <c r="CL153" s="337"/>
      <c r="CM153" s="337">
        <v>53.624238320920789</v>
      </c>
      <c r="CN153" s="337">
        <v>68.18359375</v>
      </c>
      <c r="CO153" s="337">
        <v>49.10988235294117</v>
      </c>
      <c r="CP153" s="337">
        <v>11.81281746031746</v>
      </c>
      <c r="CQ153" s="337">
        <v>19.501818169142126</v>
      </c>
      <c r="CR153" s="337">
        <v>20.048240292963268</v>
      </c>
      <c r="CS153" s="337">
        <v>20.945253478551813</v>
      </c>
      <c r="CT153" s="1297">
        <v>24.697910722503458</v>
      </c>
      <c r="CU153" s="1296">
        <v>23.958973246565446</v>
      </c>
      <c r="CV153" s="1296">
        <v>23.364842204427703</v>
      </c>
      <c r="CW153" s="1296">
        <v>17.319595959595961</v>
      </c>
      <c r="CX153" s="1296">
        <v>17.933752834467121</v>
      </c>
      <c r="CY153" s="1296">
        <v>17.339328716036235</v>
      </c>
      <c r="CZ153" s="1296">
        <v>17.627316671244166</v>
      </c>
      <c r="DA153" s="1296">
        <v>17.339328716036235</v>
      </c>
      <c r="DB153" s="1296">
        <v>17.627316671244166</v>
      </c>
      <c r="DC153" s="1296">
        <v>17.339328716036235</v>
      </c>
      <c r="DD153" s="1296">
        <v>17.339328716036235</v>
      </c>
      <c r="DE153" s="1296">
        <v>17.627316671244166</v>
      </c>
      <c r="DF153" s="1297">
        <v>17.339328716036235</v>
      </c>
      <c r="DG153" s="1296">
        <v>17.627316671244166</v>
      </c>
      <c r="DH153" s="1296">
        <v>17.339328716036235</v>
      </c>
      <c r="DI153" s="337"/>
      <c r="DJ153" s="62"/>
      <c r="DK153" s="339"/>
      <c r="DL153" s="340">
        <f>+SUM(Q153:AB153)</f>
        <v>0</v>
      </c>
      <c r="DM153" s="341" t="s">
        <v>97</v>
      </c>
      <c r="DN153" s="341"/>
      <c r="DO153" s="341"/>
      <c r="DP153" s="341"/>
      <c r="DQ153" s="341"/>
      <c r="DR153" s="21"/>
      <c r="DU153" s="69"/>
    </row>
    <row r="154" spans="1:125" s="274" customFormat="1" ht="20" customHeight="1" x14ac:dyDescent="0.2">
      <c r="A154" s="1419" t="s">
        <v>98</v>
      </c>
      <c r="B154" s="1382"/>
      <c r="C154" s="1298"/>
      <c r="D154" s="1411"/>
      <c r="E154" s="316"/>
      <c r="F154" s="316"/>
      <c r="G154" s="316"/>
      <c r="H154" s="316"/>
      <c r="I154" s="316"/>
      <c r="J154" s="316"/>
      <c r="K154" s="316"/>
      <c r="L154" s="316"/>
      <c r="M154" s="316"/>
      <c r="N154" s="316"/>
      <c r="O154" s="316"/>
      <c r="P154" s="64"/>
      <c r="Q154" s="343">
        <f t="shared" ref="Q154:AB154" si="134">100*Q73/Q103</f>
        <v>12.094173296065362</v>
      </c>
      <c r="R154" s="343">
        <f t="shared" si="134"/>
        <v>16.538287267784323</v>
      </c>
      <c r="S154" s="343">
        <f t="shared" si="134"/>
        <v>14.593667423856104</v>
      </c>
      <c r="T154" s="343">
        <f t="shared" si="134"/>
        <v>18.312662685653038</v>
      </c>
      <c r="U154" s="343">
        <f t="shared" si="134"/>
        <v>12.186969148994466</v>
      </c>
      <c r="V154" s="343">
        <f t="shared" si="134"/>
        <v>14.71635030198447</v>
      </c>
      <c r="W154" s="343">
        <f t="shared" si="134"/>
        <v>11.740929193019165</v>
      </c>
      <c r="X154" s="343">
        <f t="shared" si="134"/>
        <v>7.6927486385783892</v>
      </c>
      <c r="Y154" s="343">
        <f t="shared" si="134"/>
        <v>11.828661252292376</v>
      </c>
      <c r="Z154" s="343">
        <f t="shared" si="134"/>
        <v>16.89988175009854</v>
      </c>
      <c r="AA154" s="343">
        <f t="shared" si="134"/>
        <v>8.716263194488338</v>
      </c>
      <c r="AB154" s="344">
        <f t="shared" si="134"/>
        <v>10.447166616870829</v>
      </c>
      <c r="AC154" s="345">
        <v>14.329968487955989</v>
      </c>
      <c r="AD154" s="345">
        <v>11.001812063163344</v>
      </c>
      <c r="AE154" s="345">
        <v>13.85614518927094</v>
      </c>
      <c r="AF154" s="345">
        <v>13.675314697712901</v>
      </c>
      <c r="AG154" s="345">
        <f t="shared" ref="AG154:CK154" si="135">IF(AG103&gt;0,100*AG73/AG103,0)</f>
        <v>8.6668657905217046</v>
      </c>
      <c r="AH154" s="345">
        <f t="shared" si="135"/>
        <v>8.7779077455118752</v>
      </c>
      <c r="AI154" s="345">
        <f t="shared" si="135"/>
        <v>12.903078050567974</v>
      </c>
      <c r="AJ154" s="345">
        <f t="shared" si="135"/>
        <v>0</v>
      </c>
      <c r="AK154" s="345">
        <f t="shared" si="135"/>
        <v>14.710195261248746</v>
      </c>
      <c r="AL154" s="345">
        <f t="shared" si="135"/>
        <v>13.351655658495501</v>
      </c>
      <c r="AM154" s="345">
        <f t="shared" si="135"/>
        <v>12.731077781653296</v>
      </c>
      <c r="AN154" s="346">
        <f t="shared" si="135"/>
        <v>15.883564208161737</v>
      </c>
      <c r="AO154" s="345">
        <f t="shared" si="135"/>
        <v>12.841593260913704</v>
      </c>
      <c r="AP154" s="345">
        <f t="shared" si="135"/>
        <v>11.580260733692484</v>
      </c>
      <c r="AQ154" s="345">
        <f t="shared" si="135"/>
        <v>19.795149392347291</v>
      </c>
      <c r="AR154" s="345">
        <f t="shared" si="135"/>
        <v>12.702946482260975</v>
      </c>
      <c r="AS154" s="345">
        <f t="shared" si="135"/>
        <v>11.955190364397264</v>
      </c>
      <c r="AT154" s="345">
        <f t="shared" si="135"/>
        <v>15.73317775184753</v>
      </c>
      <c r="AU154" s="345">
        <f t="shared" si="135"/>
        <v>5.5939660590823381</v>
      </c>
      <c r="AV154" s="345">
        <f t="shared" si="135"/>
        <v>11.996604234095612</v>
      </c>
      <c r="AW154" s="345">
        <f t="shared" si="135"/>
        <v>15.32024950555302</v>
      </c>
      <c r="AX154" s="345">
        <f t="shared" si="135"/>
        <v>9.8129243393738097</v>
      </c>
      <c r="AY154" s="345">
        <f t="shared" si="135"/>
        <v>6.4052350019105848</v>
      </c>
      <c r="AZ154" s="345">
        <f t="shared" si="135"/>
        <v>14.225638051044083</v>
      </c>
      <c r="BA154" s="345">
        <f t="shared" si="135"/>
        <v>10.833947502692897</v>
      </c>
      <c r="BB154" s="345">
        <f t="shared" si="135"/>
        <v>13.346623996642359</v>
      </c>
      <c r="BC154" s="345">
        <f t="shared" si="135"/>
        <v>10.719696969696969</v>
      </c>
      <c r="BD154" s="345">
        <f t="shared" si="135"/>
        <v>9.6234108899016544</v>
      </c>
      <c r="BE154" s="345">
        <f t="shared" si="135"/>
        <v>9.6542899227907935</v>
      </c>
      <c r="BF154" s="345">
        <f t="shared" si="135"/>
        <v>6.3884749130650773</v>
      </c>
      <c r="BG154" s="345">
        <f t="shared" si="135"/>
        <v>8.3242059145673597</v>
      </c>
      <c r="BH154" s="345">
        <f t="shared" si="135"/>
        <v>8.0513557310215749</v>
      </c>
      <c r="BI154" s="345">
        <f t="shared" si="135"/>
        <v>9.7049062696205937</v>
      </c>
      <c r="BJ154" s="345">
        <f t="shared" si="135"/>
        <v>22.4626098869734</v>
      </c>
      <c r="BK154" s="345">
        <f t="shared" si="135"/>
        <v>20.419847328244273</v>
      </c>
      <c r="BL154" s="347">
        <f t="shared" si="135"/>
        <v>18.216199180586194</v>
      </c>
      <c r="BM154" s="345">
        <f t="shared" si="135"/>
        <v>15.891654191616766</v>
      </c>
      <c r="BN154" s="345">
        <f t="shared" si="135"/>
        <v>18.758348025858844</v>
      </c>
      <c r="BO154" s="345">
        <f t="shared" si="135"/>
        <v>12.422214944088335</v>
      </c>
      <c r="BP154" s="345">
        <f t="shared" si="135"/>
        <v>12.112288034959388</v>
      </c>
      <c r="BQ154" s="345">
        <f t="shared" si="135"/>
        <v>19.648868352582038</v>
      </c>
      <c r="BR154" s="345">
        <f t="shared" si="135"/>
        <v>14.771361254027022</v>
      </c>
      <c r="BS154" s="345">
        <f t="shared" si="135"/>
        <v>16.02198900549725</v>
      </c>
      <c r="BT154" s="348">
        <f t="shared" si="135"/>
        <v>0</v>
      </c>
      <c r="BU154" s="348">
        <f t="shared" si="135"/>
        <v>0</v>
      </c>
      <c r="BV154" s="348">
        <f t="shared" si="135"/>
        <v>0</v>
      </c>
      <c r="BW154" s="348">
        <f t="shared" si="135"/>
        <v>0</v>
      </c>
      <c r="BX154" s="348">
        <f t="shared" si="135"/>
        <v>0</v>
      </c>
      <c r="BY154" s="349">
        <f t="shared" si="135"/>
        <v>0</v>
      </c>
      <c r="BZ154" s="348">
        <f t="shared" si="135"/>
        <v>0</v>
      </c>
      <c r="CA154" s="348">
        <f t="shared" si="135"/>
        <v>0</v>
      </c>
      <c r="CB154" s="348">
        <f t="shared" si="135"/>
        <v>0</v>
      </c>
      <c r="CC154" s="348">
        <f t="shared" si="135"/>
        <v>0</v>
      </c>
      <c r="CD154" s="348">
        <f t="shared" si="135"/>
        <v>0</v>
      </c>
      <c r="CE154" s="348">
        <f t="shared" si="135"/>
        <v>0</v>
      </c>
      <c r="CF154" s="348">
        <f t="shared" si="135"/>
        <v>0</v>
      </c>
      <c r="CG154" s="348">
        <f t="shared" si="135"/>
        <v>0</v>
      </c>
      <c r="CH154" s="349">
        <f t="shared" si="135"/>
        <v>0</v>
      </c>
      <c r="CI154" s="348">
        <f t="shared" si="135"/>
        <v>0</v>
      </c>
      <c r="CJ154" s="348">
        <f t="shared" si="135"/>
        <v>0</v>
      </c>
      <c r="CK154" s="348">
        <f t="shared" si="135"/>
        <v>0</v>
      </c>
      <c r="CL154" s="348"/>
      <c r="CM154" s="348">
        <f t="shared" ref="CM154:DJ154" si="136">IF(CM103&gt;0,100*CM73/CM103,0)</f>
        <v>13.737035797925728</v>
      </c>
      <c r="CN154" s="348">
        <f t="shared" si="136"/>
        <v>8.0287531103124135</v>
      </c>
      <c r="CO154" s="348">
        <f t="shared" si="136"/>
        <v>1.2334663027503674</v>
      </c>
      <c r="CP154" s="348">
        <f t="shared" si="136"/>
        <v>0.86615154536390826</v>
      </c>
      <c r="CQ154" s="348">
        <f t="shared" si="136"/>
        <v>3.6264358934734457</v>
      </c>
      <c r="CR154" s="348">
        <f t="shared" si="136"/>
        <v>2.8900187316028916</v>
      </c>
      <c r="CS154" s="348">
        <f t="shared" si="136"/>
        <v>2.765180842827121</v>
      </c>
      <c r="CT154" s="1299">
        <f t="shared" si="136"/>
        <v>5.311802825879103</v>
      </c>
      <c r="CU154" s="1299">
        <f t="shared" si="136"/>
        <v>5.4890767372927876</v>
      </c>
      <c r="CV154" s="1299">
        <f t="shared" si="136"/>
        <v>5.311802825879103</v>
      </c>
      <c r="CW154" s="1299">
        <f t="shared" si="136"/>
        <v>2.6983958355465845</v>
      </c>
      <c r="CX154" s="1299">
        <f t="shared" si="136"/>
        <v>2.6970247558482852</v>
      </c>
      <c r="CY154" s="1299">
        <f t="shared" si="136"/>
        <v>2.6983958355465845</v>
      </c>
      <c r="CZ154" s="1299">
        <f t="shared" si="136"/>
        <v>2.7004775234645151</v>
      </c>
      <c r="DA154" s="1299">
        <f t="shared" si="136"/>
        <v>2.6983958355465845</v>
      </c>
      <c r="DB154" s="1299">
        <f t="shared" si="136"/>
        <v>2.7004775234645151</v>
      </c>
      <c r="DC154" s="1299">
        <f t="shared" si="136"/>
        <v>2.6983958355465845</v>
      </c>
      <c r="DD154" s="1299">
        <f t="shared" si="136"/>
        <v>2.6983958355465845</v>
      </c>
      <c r="DE154" s="1299">
        <f t="shared" si="136"/>
        <v>2.7004775234645151</v>
      </c>
      <c r="DF154" s="1300">
        <f t="shared" si="136"/>
        <v>2.6983958355465845</v>
      </c>
      <c r="DG154" s="1299">
        <f t="shared" si="136"/>
        <v>2.7004775234645151</v>
      </c>
      <c r="DH154" s="1299">
        <f t="shared" si="136"/>
        <v>2.6983958355465845</v>
      </c>
      <c r="DI154" s="348"/>
      <c r="DJ154" s="350">
        <f t="shared" si="136"/>
        <v>15.558194774346793</v>
      </c>
      <c r="DK154" s="315" t="s">
        <v>51</v>
      </c>
      <c r="DL154" s="309">
        <f>100*DL73/DL103</f>
        <v>13.186494243606695</v>
      </c>
      <c r="DM154" s="351">
        <f>100*DM73/DM103</f>
        <v>12.727874419073107</v>
      </c>
      <c r="DN154" s="311">
        <f>100*DN73/DN103</f>
        <v>12.198414286326537</v>
      </c>
      <c r="DO154" s="312">
        <f>100*DO73/DO103</f>
        <v>11.732289742000395</v>
      </c>
      <c r="DP154" s="312">
        <f>IF(DP103&gt;0,100*DP73/DP103,0)</f>
        <v>15.55231351693309</v>
      </c>
      <c r="DQ154" s="312">
        <f>IF(DQ103&gt;0,100*DQ73/DQ103,0)</f>
        <v>4.7857697857697854</v>
      </c>
      <c r="DR154" s="21"/>
      <c r="DU154" s="69"/>
    </row>
    <row r="155" spans="1:125" s="274" customFormat="1" ht="20" customHeight="1" x14ac:dyDescent="0.2">
      <c r="A155" s="1419" t="s">
        <v>99</v>
      </c>
      <c r="B155" s="1382"/>
      <c r="C155" s="1298"/>
      <c r="D155" s="1411"/>
      <c r="E155" s="316"/>
      <c r="F155" s="316"/>
      <c r="G155" s="316"/>
      <c r="H155" s="316"/>
      <c r="I155" s="316"/>
      <c r="J155" s="316"/>
      <c r="K155" s="316"/>
      <c r="L155" s="316"/>
      <c r="M155" s="316"/>
      <c r="N155" s="316"/>
      <c r="O155" s="316"/>
      <c r="P155" s="64"/>
      <c r="Q155" s="343">
        <f t="shared" ref="Q155:AB155" si="137">100*Q99/Q103</f>
        <v>23.059557084497957</v>
      </c>
      <c r="R155" s="343">
        <f t="shared" si="137"/>
        <v>20.429945124100087</v>
      </c>
      <c r="S155" s="343">
        <f t="shared" si="137"/>
        <v>22.474618701033794</v>
      </c>
      <c r="T155" s="343">
        <f t="shared" si="137"/>
        <v>27.979380390955953</v>
      </c>
      <c r="U155" s="343">
        <f t="shared" si="137"/>
        <v>37.826730231793526</v>
      </c>
      <c r="V155" s="343">
        <f t="shared" si="137"/>
        <v>29.47584124245039</v>
      </c>
      <c r="W155" s="343">
        <f t="shared" si="137"/>
        <v>39.260069427932855</v>
      </c>
      <c r="X155" s="343">
        <f t="shared" si="137"/>
        <v>30.621954714817999</v>
      </c>
      <c r="Y155" s="343">
        <f t="shared" si="137"/>
        <v>24.829709195703433</v>
      </c>
      <c r="Z155" s="343">
        <f t="shared" si="137"/>
        <v>23.418407567993693</v>
      </c>
      <c r="AA155" s="343">
        <f t="shared" si="137"/>
        <v>20.377978635990139</v>
      </c>
      <c r="AB155" s="344">
        <f t="shared" si="137"/>
        <v>17.986256348969228</v>
      </c>
      <c r="AC155" s="345">
        <v>22.24002563691716</v>
      </c>
      <c r="AD155" s="345">
        <v>27.137803089136249</v>
      </c>
      <c r="AE155" s="345">
        <v>24.135937013478049</v>
      </c>
      <c r="AF155" s="345">
        <v>27.338809763016371</v>
      </c>
      <c r="AG155" s="345">
        <f t="shared" ref="AG155:CK155" si="138">IF(AG103&gt;0,100*AG99/AG103,0)</f>
        <v>35.429111907606533</v>
      </c>
      <c r="AH155" s="345">
        <f t="shared" si="138"/>
        <v>33.926664293342824</v>
      </c>
      <c r="AI155" s="345">
        <f t="shared" si="138"/>
        <v>32.246244045437891</v>
      </c>
      <c r="AJ155" s="345">
        <f t="shared" si="138"/>
        <v>38.339920948616601</v>
      </c>
      <c r="AK155" s="345">
        <f t="shared" si="138"/>
        <v>28.995909546963031</v>
      </c>
      <c r="AL155" s="345">
        <f t="shared" si="138"/>
        <v>31.295713462476172</v>
      </c>
      <c r="AM155" s="345">
        <f t="shared" si="138"/>
        <v>31.595993821316458</v>
      </c>
      <c r="AN155" s="346">
        <f t="shared" si="138"/>
        <v>29.258704605016849</v>
      </c>
      <c r="AO155" s="345">
        <f t="shared" si="138"/>
        <v>27.989949721391085</v>
      </c>
      <c r="AP155" s="345">
        <f t="shared" si="138"/>
        <v>26.13283891881807</v>
      </c>
      <c r="AQ155" s="345">
        <f t="shared" si="138"/>
        <v>19.906596614127263</v>
      </c>
      <c r="AR155" s="345">
        <f t="shared" si="138"/>
        <v>30.48206053317298</v>
      </c>
      <c r="AS155" s="345">
        <f t="shared" si="138"/>
        <v>29.159436562212921</v>
      </c>
      <c r="AT155" s="345">
        <f t="shared" si="138"/>
        <v>29.414624659665499</v>
      </c>
      <c r="AU155" s="345">
        <f t="shared" si="138"/>
        <v>32.421004514027771</v>
      </c>
      <c r="AV155" s="345">
        <f t="shared" si="138"/>
        <v>26.964503634530693</v>
      </c>
      <c r="AW155" s="345">
        <f t="shared" si="138"/>
        <v>25.726456716872054</v>
      </c>
      <c r="AX155" s="345">
        <f t="shared" si="138"/>
        <v>36.399159869095882</v>
      </c>
      <c r="AY155" s="345">
        <f t="shared" si="138"/>
        <v>34.194688574703861</v>
      </c>
      <c r="AZ155" s="345">
        <f t="shared" si="138"/>
        <v>30.273588553750965</v>
      </c>
      <c r="BA155" s="345">
        <f t="shared" si="138"/>
        <v>29.531152559668914</v>
      </c>
      <c r="BB155" s="345">
        <f t="shared" si="138"/>
        <v>28.377314936257278</v>
      </c>
      <c r="BC155" s="345">
        <f t="shared" si="138"/>
        <v>28.276515151515152</v>
      </c>
      <c r="BD155" s="345">
        <f t="shared" si="138"/>
        <v>27.229551451187334</v>
      </c>
      <c r="BE155" s="345">
        <f t="shared" si="138"/>
        <v>30.410985354218969</v>
      </c>
      <c r="BF155" s="345">
        <f t="shared" si="138"/>
        <v>33.169398907103826</v>
      </c>
      <c r="BG155" s="345">
        <f t="shared" si="138"/>
        <v>33.653983523024905</v>
      </c>
      <c r="BH155" s="345">
        <f t="shared" si="138"/>
        <v>35.760324706738878</v>
      </c>
      <c r="BI155" s="345">
        <f t="shared" si="138"/>
        <v>29.083325858821418</v>
      </c>
      <c r="BJ155" s="345">
        <f t="shared" si="138"/>
        <v>20.909921223884005</v>
      </c>
      <c r="BK155" s="345">
        <f t="shared" si="138"/>
        <v>18.854961832061068</v>
      </c>
      <c r="BL155" s="347">
        <f t="shared" si="138"/>
        <v>25.536896132546936</v>
      </c>
      <c r="BM155" s="345">
        <f t="shared" si="138"/>
        <v>21.500748502994011</v>
      </c>
      <c r="BN155" s="345">
        <f t="shared" si="138"/>
        <v>23.262274937222845</v>
      </c>
      <c r="BO155" s="345">
        <f t="shared" si="138"/>
        <v>27.712534506152622</v>
      </c>
      <c r="BP155" s="345">
        <f t="shared" si="138"/>
        <v>23.782833800408493</v>
      </c>
      <c r="BQ155" s="345">
        <f t="shared" si="138"/>
        <v>23.70261119250501</v>
      </c>
      <c r="BR155" s="345">
        <f t="shared" si="138"/>
        <v>22.30610184161177</v>
      </c>
      <c r="BS155" s="345">
        <f t="shared" si="138"/>
        <v>26.236881559220389</v>
      </c>
      <c r="BT155" s="348">
        <f t="shared" si="138"/>
        <v>0</v>
      </c>
      <c r="BU155" s="348">
        <f t="shared" si="138"/>
        <v>0</v>
      </c>
      <c r="BV155" s="348">
        <f t="shared" si="138"/>
        <v>0</v>
      </c>
      <c r="BW155" s="348">
        <f t="shared" si="138"/>
        <v>0</v>
      </c>
      <c r="BX155" s="348">
        <f t="shared" si="138"/>
        <v>0</v>
      </c>
      <c r="BY155" s="349">
        <f t="shared" si="138"/>
        <v>0</v>
      </c>
      <c r="BZ155" s="348">
        <f t="shared" si="138"/>
        <v>0</v>
      </c>
      <c r="CA155" s="348">
        <f t="shared" si="138"/>
        <v>0</v>
      </c>
      <c r="CB155" s="348">
        <f t="shared" si="138"/>
        <v>0</v>
      </c>
      <c r="CC155" s="348">
        <f t="shared" si="138"/>
        <v>0</v>
      </c>
      <c r="CD155" s="348">
        <f t="shared" si="138"/>
        <v>0</v>
      </c>
      <c r="CE155" s="348">
        <f t="shared" si="138"/>
        <v>0</v>
      </c>
      <c r="CF155" s="348">
        <f t="shared" si="138"/>
        <v>0</v>
      </c>
      <c r="CG155" s="348">
        <f t="shared" si="138"/>
        <v>0</v>
      </c>
      <c r="CH155" s="349">
        <f t="shared" si="138"/>
        <v>0</v>
      </c>
      <c r="CI155" s="348">
        <f t="shared" si="138"/>
        <v>0</v>
      </c>
      <c r="CJ155" s="348">
        <f t="shared" si="138"/>
        <v>0</v>
      </c>
      <c r="CK155" s="348">
        <f t="shared" si="138"/>
        <v>0</v>
      </c>
      <c r="CL155" s="348"/>
      <c r="CM155" s="348">
        <f t="shared" ref="CM155:DJ155" si="139">IF(CM103&gt;0,100*CM99/CM103,0)</f>
        <v>28.156574105051856</v>
      </c>
      <c r="CN155" s="348">
        <f t="shared" si="139"/>
        <v>33.983964611556537</v>
      </c>
      <c r="CO155" s="348">
        <f t="shared" si="139"/>
        <v>39.313457904681925</v>
      </c>
      <c r="CP155" s="348">
        <f t="shared" si="139"/>
        <v>42.104935194416747</v>
      </c>
      <c r="CQ155" s="348">
        <f t="shared" si="139"/>
        <v>34.894143099984547</v>
      </c>
      <c r="CR155" s="348">
        <f t="shared" si="139"/>
        <v>35.001337971634968</v>
      </c>
      <c r="CS155" s="348">
        <f t="shared" si="139"/>
        <v>35.001659108505699</v>
      </c>
      <c r="CT155" s="1299">
        <f t="shared" si="139"/>
        <v>35.211940932752576</v>
      </c>
      <c r="CU155" s="1299">
        <f t="shared" si="139"/>
        <v>35.217916346470524</v>
      </c>
      <c r="CV155" s="1299">
        <f t="shared" si="139"/>
        <v>35.211940932752576</v>
      </c>
      <c r="CW155" s="1299">
        <f t="shared" si="139"/>
        <v>35.211940932752576</v>
      </c>
      <c r="CX155" s="1299">
        <f t="shared" si="139"/>
        <v>35.220304337951397</v>
      </c>
      <c r="CY155" s="1299">
        <f t="shared" si="139"/>
        <v>35.211940932752576</v>
      </c>
      <c r="CZ155" s="1299">
        <f t="shared" si="139"/>
        <v>35.215983314122617</v>
      </c>
      <c r="DA155" s="1299">
        <f t="shared" si="139"/>
        <v>35.211940932752576</v>
      </c>
      <c r="DB155" s="1299">
        <f t="shared" si="139"/>
        <v>35.215983314122617</v>
      </c>
      <c r="DC155" s="1299">
        <f t="shared" si="139"/>
        <v>35.211940932752576</v>
      </c>
      <c r="DD155" s="1299">
        <f t="shared" si="139"/>
        <v>35.211940932752576</v>
      </c>
      <c r="DE155" s="1299">
        <f t="shared" si="139"/>
        <v>35.215983314122617</v>
      </c>
      <c r="DF155" s="1300">
        <f t="shared" si="139"/>
        <v>35.211940932752576</v>
      </c>
      <c r="DG155" s="1299">
        <f t="shared" si="139"/>
        <v>35.215983314122617</v>
      </c>
      <c r="DH155" s="1299">
        <f t="shared" si="139"/>
        <v>35.211940932752576</v>
      </c>
      <c r="DI155" s="348"/>
      <c r="DJ155" s="350">
        <f t="shared" si="139"/>
        <v>24.197117105391598</v>
      </c>
      <c r="DK155" s="315" t="s">
        <v>51</v>
      </c>
      <c r="DL155" s="309">
        <f>100*DL99/DL103</f>
        <v>26.665069588091935</v>
      </c>
      <c r="DM155" s="351">
        <f>100*DM99/DM103</f>
        <v>29.589981918725389</v>
      </c>
      <c r="DN155" s="311">
        <f>100*DN99/DN103</f>
        <v>29.186308427394099</v>
      </c>
      <c r="DO155" s="312">
        <f>100*DO99/DO103</f>
        <v>28.973288469211887</v>
      </c>
      <c r="DP155" s="312">
        <f>IF(DP103&gt;0,100*DP99/DP103,0)</f>
        <v>23.914953566645458</v>
      </c>
      <c r="DQ155" s="312">
        <f>IF(DQ103&gt;0,100*DQ99/DQ103,0)</f>
        <v>35.474525474525464</v>
      </c>
      <c r="DR155" s="21"/>
      <c r="DU155" s="69"/>
    </row>
    <row r="156" spans="1:125" s="274" customFormat="1" ht="20" customHeight="1" x14ac:dyDescent="0.2">
      <c r="A156" s="1419" t="s">
        <v>100</v>
      </c>
      <c r="B156" s="1382"/>
      <c r="C156" s="1298"/>
      <c r="D156" s="1411"/>
      <c r="E156" s="316"/>
      <c r="F156" s="316"/>
      <c r="G156" s="316"/>
      <c r="H156" s="316"/>
      <c r="I156" s="316"/>
      <c r="J156" s="316"/>
      <c r="K156" s="316"/>
      <c r="L156" s="316"/>
      <c r="M156" s="316"/>
      <c r="N156" s="316"/>
      <c r="O156" s="316"/>
      <c r="P156" s="64"/>
      <c r="Q156" s="343">
        <f>100-Q154-Q155</f>
        <v>64.846269619436683</v>
      </c>
      <c r="R156" s="343">
        <f t="shared" ref="R156:AB156" si="140">100-R154-R155</f>
        <v>63.031767608115587</v>
      </c>
      <c r="S156" s="343">
        <f t="shared" si="140"/>
        <v>62.931713875110106</v>
      </c>
      <c r="T156" s="343">
        <f t="shared" si="140"/>
        <v>53.707956923391009</v>
      </c>
      <c r="U156" s="343">
        <f t="shared" si="140"/>
        <v>49.98630061921201</v>
      </c>
      <c r="V156" s="343">
        <f t="shared" si="140"/>
        <v>55.807808455565137</v>
      </c>
      <c r="W156" s="343">
        <f t="shared" si="140"/>
        <v>48.999001379047975</v>
      </c>
      <c r="X156" s="343">
        <f t="shared" si="140"/>
        <v>61.685296646603604</v>
      </c>
      <c r="Y156" s="343">
        <f t="shared" si="140"/>
        <v>63.341629552004193</v>
      </c>
      <c r="Z156" s="343">
        <f t="shared" si="140"/>
        <v>59.681710681907759</v>
      </c>
      <c r="AA156" s="343">
        <f t="shared" si="140"/>
        <v>70.905758169521533</v>
      </c>
      <c r="AB156" s="344">
        <f t="shared" si="140"/>
        <v>71.566577034159934</v>
      </c>
      <c r="AC156" s="345">
        <v>63.430005875126845</v>
      </c>
      <c r="AD156" s="345">
        <v>61.860384847700409</v>
      </c>
      <c r="AE156" s="345">
        <v>62.007917797251018</v>
      </c>
      <c r="AF156" s="345">
        <v>58.985875539270722</v>
      </c>
      <c r="AG156" s="345">
        <f t="shared" ref="AG156:CR156" si="141">IF(AG154-AG155&lt;&gt;0,100-AG154-AG155,0)</f>
        <v>55.904022301871755</v>
      </c>
      <c r="AH156" s="345">
        <f t="shared" si="141"/>
        <v>57.295427961145307</v>
      </c>
      <c r="AI156" s="345">
        <f t="shared" si="141"/>
        <v>54.850677903994139</v>
      </c>
      <c r="AJ156" s="345">
        <f t="shared" si="141"/>
        <v>61.660079051383399</v>
      </c>
      <c r="AK156" s="345">
        <f t="shared" si="141"/>
        <v>56.293895191788224</v>
      </c>
      <c r="AL156" s="345">
        <f t="shared" si="141"/>
        <v>55.352630879028325</v>
      </c>
      <c r="AM156" s="345">
        <f t="shared" si="141"/>
        <v>55.672928397030248</v>
      </c>
      <c r="AN156" s="346">
        <f t="shared" si="141"/>
        <v>54.857731186821411</v>
      </c>
      <c r="AO156" s="345">
        <f t="shared" si="141"/>
        <v>59.168457017695218</v>
      </c>
      <c r="AP156" s="345">
        <f t="shared" si="141"/>
        <v>62.28690034748945</v>
      </c>
      <c r="AQ156" s="345">
        <f t="shared" si="141"/>
        <v>60.298253993525435</v>
      </c>
      <c r="AR156" s="345">
        <f t="shared" si="141"/>
        <v>56.814992984566047</v>
      </c>
      <c r="AS156" s="345">
        <f t="shared" si="141"/>
        <v>58.885373073389815</v>
      </c>
      <c r="AT156" s="345">
        <f t="shared" si="141"/>
        <v>54.852197588486966</v>
      </c>
      <c r="AU156" s="345">
        <f t="shared" si="141"/>
        <v>61.985029426889895</v>
      </c>
      <c r="AV156" s="345">
        <f t="shared" si="141"/>
        <v>61.038892131373693</v>
      </c>
      <c r="AW156" s="345">
        <f t="shared" si="141"/>
        <v>58.953293777574928</v>
      </c>
      <c r="AX156" s="345">
        <f t="shared" si="141"/>
        <v>53.78791579153031</v>
      </c>
      <c r="AY156" s="345">
        <f t="shared" si="141"/>
        <v>59.400076423385556</v>
      </c>
      <c r="AZ156" s="345">
        <f t="shared" si="141"/>
        <v>55.500773395204945</v>
      </c>
      <c r="BA156" s="345">
        <f t="shared" si="141"/>
        <v>59.634899937638195</v>
      </c>
      <c r="BB156" s="345">
        <f t="shared" si="141"/>
        <v>58.276061067100358</v>
      </c>
      <c r="BC156" s="345">
        <f t="shared" si="141"/>
        <v>61.003787878787875</v>
      </c>
      <c r="BD156" s="345">
        <f t="shared" si="141"/>
        <v>63.147037658911017</v>
      </c>
      <c r="BE156" s="345">
        <f t="shared" si="141"/>
        <v>59.934724722990239</v>
      </c>
      <c r="BF156" s="345">
        <f>IF(BF154-BF155&lt;&gt;0,100-BF154-BF155,0)</f>
        <v>60.442126179831092</v>
      </c>
      <c r="BG156" s="345">
        <f t="shared" si="141"/>
        <v>58.021810562407737</v>
      </c>
      <c r="BH156" s="345">
        <f t="shared" si="141"/>
        <v>56.188319562239549</v>
      </c>
      <c r="BI156" s="345">
        <f t="shared" si="141"/>
        <v>61.211767871557988</v>
      </c>
      <c r="BJ156" s="345">
        <f t="shared" si="141"/>
        <v>56.627468889142598</v>
      </c>
      <c r="BK156" s="345">
        <f t="shared" si="141"/>
        <v>60.725190839694662</v>
      </c>
      <c r="BL156" s="347">
        <f t="shared" si="141"/>
        <v>56.246904686866877</v>
      </c>
      <c r="BM156" s="345">
        <f t="shared" si="141"/>
        <v>62.60759730538922</v>
      </c>
      <c r="BN156" s="345">
        <f t="shared" si="141"/>
        <v>57.979377036918308</v>
      </c>
      <c r="BO156" s="345">
        <f t="shared" si="141"/>
        <v>59.86525054975904</v>
      </c>
      <c r="BP156" s="345">
        <f t="shared" si="141"/>
        <v>64.104878164632112</v>
      </c>
      <c r="BQ156" s="345">
        <f t="shared" si="141"/>
        <v>56.648520454912948</v>
      </c>
      <c r="BR156" s="345">
        <f t="shared" si="141"/>
        <v>62.922536904361202</v>
      </c>
      <c r="BS156" s="345">
        <f t="shared" si="141"/>
        <v>57.74112943528236</v>
      </c>
      <c r="BT156" s="348">
        <f t="shared" si="141"/>
        <v>0</v>
      </c>
      <c r="BU156" s="348">
        <f t="shared" si="141"/>
        <v>0</v>
      </c>
      <c r="BV156" s="348">
        <f t="shared" si="141"/>
        <v>0</v>
      </c>
      <c r="BW156" s="348">
        <f t="shared" si="141"/>
        <v>0</v>
      </c>
      <c r="BX156" s="348">
        <f t="shared" si="141"/>
        <v>0</v>
      </c>
      <c r="BY156" s="349">
        <f t="shared" si="141"/>
        <v>0</v>
      </c>
      <c r="BZ156" s="348">
        <f t="shared" si="141"/>
        <v>0</v>
      </c>
      <c r="CA156" s="348">
        <f t="shared" si="141"/>
        <v>0</v>
      </c>
      <c r="CB156" s="348">
        <f t="shared" si="141"/>
        <v>0</v>
      </c>
      <c r="CC156" s="348">
        <f t="shared" si="141"/>
        <v>0</v>
      </c>
      <c r="CD156" s="348">
        <f t="shared" si="141"/>
        <v>0</v>
      </c>
      <c r="CE156" s="348">
        <f t="shared" si="141"/>
        <v>0</v>
      </c>
      <c r="CF156" s="348">
        <f t="shared" si="141"/>
        <v>0</v>
      </c>
      <c r="CG156" s="348">
        <f t="shared" si="141"/>
        <v>0</v>
      </c>
      <c r="CH156" s="349">
        <f t="shared" si="141"/>
        <v>0</v>
      </c>
      <c r="CI156" s="348">
        <f t="shared" si="141"/>
        <v>0</v>
      </c>
      <c r="CJ156" s="348">
        <f t="shared" si="141"/>
        <v>0</v>
      </c>
      <c r="CK156" s="348">
        <f t="shared" si="141"/>
        <v>0</v>
      </c>
      <c r="CL156" s="348"/>
      <c r="CM156" s="348">
        <f t="shared" si="141"/>
        <v>58.106390097022413</v>
      </c>
      <c r="CN156" s="348">
        <f t="shared" si="141"/>
        <v>57.987282278131055</v>
      </c>
      <c r="CO156" s="348">
        <f t="shared" si="141"/>
        <v>59.453075792567702</v>
      </c>
      <c r="CP156" s="348">
        <f t="shared" si="141"/>
        <v>57.028913260219348</v>
      </c>
      <c r="CQ156" s="348">
        <f t="shared" si="141"/>
        <v>61.479421006542012</v>
      </c>
      <c r="CR156" s="348">
        <f t="shared" si="141"/>
        <v>62.108643296762139</v>
      </c>
      <c r="CS156" s="348">
        <f t="shared" ref="CS156:DH156" si="142">IF(CS154-CS155&lt;&gt;0,100-CS154-CS155,0)</f>
        <v>62.23316004866718</v>
      </c>
      <c r="CT156" s="1299">
        <f t="shared" si="142"/>
        <v>59.476256241368326</v>
      </c>
      <c r="CU156" s="1299">
        <f t="shared" si="142"/>
        <v>59.293006916236685</v>
      </c>
      <c r="CV156" s="1299">
        <f t="shared" si="142"/>
        <v>59.476256241368326</v>
      </c>
      <c r="CW156" s="1299">
        <f t="shared" si="142"/>
        <v>62.089663231700833</v>
      </c>
      <c r="CX156" s="1299">
        <f t="shared" si="142"/>
        <v>62.082670906200313</v>
      </c>
      <c r="CY156" s="1299">
        <f t="shared" si="142"/>
        <v>62.089663231700833</v>
      </c>
      <c r="CZ156" s="1299">
        <f t="shared" si="142"/>
        <v>62.083539162412869</v>
      </c>
      <c r="DA156" s="1299">
        <f t="shared" si="142"/>
        <v>62.089663231700833</v>
      </c>
      <c r="DB156" s="1299">
        <f t="shared" si="142"/>
        <v>62.083539162412869</v>
      </c>
      <c r="DC156" s="1299">
        <f t="shared" si="142"/>
        <v>62.089663231700833</v>
      </c>
      <c r="DD156" s="1299">
        <f t="shared" si="142"/>
        <v>62.089663231700833</v>
      </c>
      <c r="DE156" s="1299">
        <f t="shared" si="142"/>
        <v>62.083539162412869</v>
      </c>
      <c r="DF156" s="1300">
        <f t="shared" si="142"/>
        <v>62.089663231700833</v>
      </c>
      <c r="DG156" s="1299">
        <f t="shared" si="142"/>
        <v>62.083539162412869</v>
      </c>
      <c r="DH156" s="1299">
        <f t="shared" si="142"/>
        <v>62.089663231700833</v>
      </c>
      <c r="DI156" s="348"/>
      <c r="DJ156" s="350">
        <f>IF(DJ154-DJ155&lt;&gt;0,100-DJ154-DJ155,0)</f>
        <v>60.244688120261614</v>
      </c>
      <c r="DK156" s="315" t="s">
        <v>51</v>
      </c>
      <c r="DL156" s="309">
        <f>100-DL154-DL155</f>
        <v>60.148436168301373</v>
      </c>
      <c r="DM156" s="351">
        <f>100-DM154-DM155</f>
        <v>57.682143662201511</v>
      </c>
      <c r="DN156" s="311">
        <f>100-DN154-DN155</f>
        <v>58.615277286279365</v>
      </c>
      <c r="DO156" s="312">
        <f>100-DO154-DO155</f>
        <v>59.294421788787723</v>
      </c>
      <c r="DP156" s="312">
        <f t="shared" ref="DP156:DQ156" si="143">IF(DP154-DP155&lt;&gt;0,100-DP154-DP155,0)</f>
        <v>60.532732916421459</v>
      </c>
      <c r="DQ156" s="312">
        <f t="shared" si="143"/>
        <v>59.739704739704749</v>
      </c>
      <c r="DR156" s="21"/>
      <c r="DU156" s="69"/>
    </row>
    <row r="157" spans="1:125" s="358" customFormat="1" ht="15" customHeight="1" x14ac:dyDescent="0.2">
      <c r="A157" s="1420"/>
      <c r="B157" s="1421"/>
      <c r="C157" s="1301"/>
      <c r="D157" s="142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3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  <c r="AB157" s="354"/>
      <c r="AC157" s="352"/>
      <c r="AD157" s="352"/>
      <c r="AE157" s="355"/>
      <c r="AF157" s="355"/>
      <c r="AG157" s="355"/>
      <c r="AH157" s="355"/>
      <c r="AI157" s="355"/>
      <c r="AJ157" s="355"/>
      <c r="AK157" s="355"/>
      <c r="AL157" s="355"/>
      <c r="AM157" s="355"/>
      <c r="AN157" s="356"/>
      <c r="AO157" s="355"/>
      <c r="AP157" s="355"/>
      <c r="AQ157" s="355"/>
      <c r="AR157" s="355"/>
      <c r="AS157" s="355"/>
      <c r="AT157" s="355"/>
      <c r="AU157" s="355"/>
      <c r="AV157" s="355" t="e">
        <v>#REF!</v>
      </c>
      <c r="AW157" s="355" t="e">
        <v>#REF!</v>
      </c>
      <c r="AX157" s="355" t="e">
        <v>#REF!</v>
      </c>
      <c r="AY157" s="355" t="e">
        <v>#REF!</v>
      </c>
      <c r="AZ157" s="355" t="e">
        <v>#REF!</v>
      </c>
      <c r="BA157" s="352" t="e">
        <v>#REF!</v>
      </c>
      <c r="BB157" s="352" t="e">
        <v>#REF!</v>
      </c>
      <c r="BC157" s="352" t="e">
        <v>#REF!</v>
      </c>
      <c r="BD157" s="352" t="e">
        <v>#REF!</v>
      </c>
      <c r="BE157" s="352" t="e">
        <v>#REF!</v>
      </c>
      <c r="BF157" s="352" t="e">
        <v>#REF!</v>
      </c>
      <c r="BG157" s="352" t="e">
        <v>#REF!</v>
      </c>
      <c r="BH157" s="352" t="e">
        <v>#REF!</v>
      </c>
      <c r="BI157" s="352" t="e">
        <v>#REF!</v>
      </c>
      <c r="BJ157" s="352" t="e">
        <v>#REF!</v>
      </c>
      <c r="BK157" s="352" t="e">
        <v>#REF!</v>
      </c>
      <c r="BL157" s="357" t="e">
        <v>#REF!</v>
      </c>
      <c r="BM157" s="352" t="e">
        <v>#REF!</v>
      </c>
      <c r="BN157" s="352" t="e">
        <v>#REF!</v>
      </c>
      <c r="BO157" s="352" t="e">
        <v>#REF!</v>
      </c>
      <c r="BP157" s="352" t="e">
        <v>#REF!</v>
      </c>
      <c r="BQ157" s="352" t="e">
        <v>#REF!</v>
      </c>
      <c r="BR157" s="352" t="e">
        <v>#REF!</v>
      </c>
      <c r="BS157" s="352" t="e">
        <v>#REF!</v>
      </c>
      <c r="BT157" s="358" t="e">
        <v>#REF!</v>
      </c>
      <c r="BU157" s="358" t="e">
        <v>#REF!</v>
      </c>
      <c r="BV157" s="358" t="e">
        <v>#REF!</v>
      </c>
      <c r="BW157" s="358" t="e">
        <v>#REF!</v>
      </c>
      <c r="BX157" s="358" t="e">
        <v>#REF!</v>
      </c>
      <c r="BY157" s="359" t="e">
        <v>#REF!</v>
      </c>
      <c r="BZ157" s="358" t="e">
        <v>#REF!</v>
      </c>
      <c r="CA157" s="358" t="e">
        <v>#REF!</v>
      </c>
      <c r="CB157" s="358" t="e">
        <v>#REF!</v>
      </c>
      <c r="CC157" s="358" t="e">
        <v>#REF!</v>
      </c>
      <c r="CD157" s="358" t="e">
        <v>#REF!</v>
      </c>
      <c r="CE157" s="358" t="e">
        <v>#REF!</v>
      </c>
      <c r="CF157" s="358" t="e">
        <v>#REF!</v>
      </c>
      <c r="CG157" s="358" t="e">
        <v>#REF!</v>
      </c>
      <c r="CH157" s="359" t="e">
        <v>#REF!</v>
      </c>
      <c r="CI157" s="358" t="e">
        <v>#REF!</v>
      </c>
      <c r="CJ157" s="358" t="e">
        <v>#REF!</v>
      </c>
      <c r="CK157" s="358" t="e">
        <v>#REF!</v>
      </c>
      <c r="CT157" s="1303"/>
      <c r="CU157" s="1302"/>
      <c r="CV157" s="1302"/>
      <c r="CW157" s="1302"/>
      <c r="CX157" s="1302"/>
      <c r="CY157" s="1302"/>
      <c r="CZ157" s="1302"/>
      <c r="DA157" s="1302"/>
      <c r="DB157" s="1302"/>
      <c r="DC157" s="1302"/>
      <c r="DD157" s="1302"/>
      <c r="DE157" s="1302"/>
      <c r="DF157" s="1303"/>
      <c r="DG157" s="1302"/>
      <c r="DH157" s="1302"/>
      <c r="DJ157" s="360"/>
      <c r="DK157" s="361"/>
      <c r="DL157" s="353"/>
      <c r="DM157" s="353"/>
      <c r="DN157" s="353"/>
      <c r="DO157" s="353"/>
      <c r="DP157" s="353"/>
      <c r="DQ157" s="353"/>
      <c r="DR157" s="21"/>
      <c r="DU157" s="69"/>
    </row>
    <row r="158" spans="1:125" s="274" customFormat="1" ht="20" customHeight="1" x14ac:dyDescent="0.2">
      <c r="A158" s="1394" t="s">
        <v>101</v>
      </c>
      <c r="B158" s="1388"/>
      <c r="C158" s="1395"/>
      <c r="D158" s="1411"/>
      <c r="E158" s="316"/>
      <c r="F158" s="316"/>
      <c r="G158" s="316"/>
      <c r="H158" s="316"/>
      <c r="I158" s="316"/>
      <c r="J158" s="316"/>
      <c r="K158" s="316"/>
      <c r="L158" s="316"/>
      <c r="M158" s="316"/>
      <c r="N158" s="316"/>
      <c r="O158" s="316"/>
      <c r="P158" s="64"/>
      <c r="Q158" s="316">
        <v>36.29032258064516</v>
      </c>
      <c r="R158" s="316">
        <v>117.32142857142857</v>
      </c>
      <c r="S158" s="316">
        <v>101.54838709677419</v>
      </c>
      <c r="T158" s="316">
        <v>119.6</v>
      </c>
      <c r="U158" s="316">
        <v>71.741935483870961</v>
      </c>
      <c r="V158" s="316">
        <v>90.966666666666669</v>
      </c>
      <c r="W158" s="316">
        <v>79.645161290322577</v>
      </c>
      <c r="X158" s="316">
        <v>51.87096774193548</v>
      </c>
      <c r="Y158" s="316">
        <v>53.6</v>
      </c>
      <c r="Z158" s="316">
        <v>52.225806451612904</v>
      </c>
      <c r="AA158" s="316">
        <v>53.6</v>
      </c>
      <c r="AB158" s="317">
        <v>52.064516129032256</v>
      </c>
      <c r="AC158" s="318">
        <v>86.548387096774192</v>
      </c>
      <c r="AD158" s="318">
        <v>45.535714285714285</v>
      </c>
      <c r="AE158" s="248">
        <v>100.48387096774194</v>
      </c>
      <c r="AF158" s="248">
        <v>77.13333333333334</v>
      </c>
      <c r="AG158" s="248">
        <v>56.161290322580648</v>
      </c>
      <c r="AH158" s="248">
        <v>57.533333333333331</v>
      </c>
      <c r="AI158" s="248">
        <v>90.870967741935488</v>
      </c>
      <c r="AJ158" s="248">
        <v>0</v>
      </c>
      <c r="AK158" s="248">
        <v>100.31578947368421</v>
      </c>
      <c r="AL158" s="248">
        <v>97.161290322580641</v>
      </c>
      <c r="AM158" s="248">
        <v>85.166666666666671</v>
      </c>
      <c r="AN158" s="249">
        <v>109.48387096774194</v>
      </c>
      <c r="AO158" s="248">
        <v>76.103548387096779</v>
      </c>
      <c r="AP158" s="248">
        <v>70.935714285714283</v>
      </c>
      <c r="AQ158" s="248">
        <v>120.3225806451613</v>
      </c>
      <c r="AR158" s="248">
        <v>84.5</v>
      </c>
      <c r="AS158" s="248">
        <v>75.564516129032256</v>
      </c>
      <c r="AT158" s="248">
        <v>53.93333333333333</v>
      </c>
      <c r="AU158" s="248">
        <v>31.580645161290324</v>
      </c>
      <c r="AV158" s="248">
        <v>72.935483870967744</v>
      </c>
      <c r="AW158" s="248">
        <v>100.7</v>
      </c>
      <c r="AX158" s="248">
        <v>64.806451612903231</v>
      </c>
      <c r="AY158" s="248">
        <v>44.7</v>
      </c>
      <c r="AZ158" s="248">
        <v>94.935483870967744</v>
      </c>
      <c r="BA158" s="248">
        <v>61.645161290322584</v>
      </c>
      <c r="BB158" s="248">
        <v>87.724137931034477</v>
      </c>
      <c r="BC158" s="248">
        <v>73.032258064516128</v>
      </c>
      <c r="BD158" s="248">
        <v>66.86666666666666</v>
      </c>
      <c r="BE158" s="248">
        <v>66.967741935483872</v>
      </c>
      <c r="BF158" s="248">
        <v>42.866666666666667</v>
      </c>
      <c r="BG158" s="248">
        <v>56.387096774193552</v>
      </c>
      <c r="BH158" s="248">
        <v>40.967741935483872</v>
      </c>
      <c r="BI158" s="248">
        <v>72.13333333333334</v>
      </c>
      <c r="BJ158" s="248">
        <v>157.4</v>
      </c>
      <c r="BK158" s="248">
        <v>50.952380952380949</v>
      </c>
      <c r="BL158" s="250">
        <v>130.51612903225808</v>
      </c>
      <c r="BM158" s="248">
        <v>109.58064516129032</v>
      </c>
      <c r="BN158" s="248">
        <v>125.39285714285714</v>
      </c>
      <c r="BO158" s="248">
        <v>85.645161290322577</v>
      </c>
      <c r="BP158" s="248">
        <v>85</v>
      </c>
      <c r="BQ158" s="248">
        <v>129.35483870967741</v>
      </c>
      <c r="BR158" s="248">
        <v>102.4</v>
      </c>
      <c r="BS158" s="248">
        <v>51.70967741935484</v>
      </c>
      <c r="BT158" s="251">
        <v>0</v>
      </c>
      <c r="BU158" s="251">
        <v>0</v>
      </c>
      <c r="BV158" s="251">
        <v>0</v>
      </c>
      <c r="BW158" s="251" t="e">
        <v>#REF!</v>
      </c>
      <c r="BX158" s="251" t="e">
        <v>#REF!</v>
      </c>
      <c r="BY158" s="252">
        <v>0</v>
      </c>
      <c r="BZ158" s="251">
        <v>0</v>
      </c>
      <c r="CA158" s="251">
        <v>0</v>
      </c>
      <c r="CB158" s="251">
        <v>0</v>
      </c>
      <c r="CC158" s="251">
        <v>0</v>
      </c>
      <c r="CD158" s="251">
        <v>0</v>
      </c>
      <c r="CE158" s="251">
        <v>0</v>
      </c>
      <c r="CF158" s="251">
        <v>0</v>
      </c>
      <c r="CG158" s="251">
        <v>0</v>
      </c>
      <c r="CH158" s="252">
        <v>0</v>
      </c>
      <c r="CI158" s="251">
        <v>0</v>
      </c>
      <c r="CJ158" s="251">
        <v>0</v>
      </c>
      <c r="CK158" s="251">
        <v>0</v>
      </c>
      <c r="CL158" s="251"/>
      <c r="CM158" s="251">
        <v>0</v>
      </c>
      <c r="CN158" s="251">
        <v>0</v>
      </c>
      <c r="CO158" s="251">
        <v>0</v>
      </c>
      <c r="CP158" s="251">
        <v>0</v>
      </c>
      <c r="CQ158" s="251">
        <v>0</v>
      </c>
      <c r="CR158" s="251">
        <v>0</v>
      </c>
      <c r="CS158" s="251">
        <v>0</v>
      </c>
      <c r="CT158" s="1280">
        <f>IF([1]Help!DR2&gt;0,CT73/[1]Help!DR2,0)</f>
        <v>32.258064516129032</v>
      </c>
      <c r="CU158" s="1279">
        <f>IF([1]Help!DS2&gt;0,CU73/[1]Help!DS2,0)</f>
        <v>33.333333333333336</v>
      </c>
      <c r="CV158" s="1279">
        <f>IF([1]Help!DT2&gt;0,CV73/[1]Help!DT2,0)</f>
        <v>32.258064516129032</v>
      </c>
      <c r="CW158" s="1279">
        <f>IF([1]Help!DU2&gt;0,CW73/[1]Help!DU2,0)</f>
        <v>16.387096774193548</v>
      </c>
      <c r="CX158" s="1279">
        <f>IF([1]Help!DV2&gt;0,CX73/[1]Help!DV2,0)</f>
        <v>16.964285714285715</v>
      </c>
      <c r="CY158" s="1279">
        <f>IF([1]Help!DW2&gt;0,CY73/[1]Help!DW2,0)</f>
        <v>16.387096774193548</v>
      </c>
      <c r="CZ158" s="1279">
        <f>IF([1]Help!DX2&gt;0,CZ73/[1]Help!DX2,0)</f>
        <v>0</v>
      </c>
      <c r="DA158" s="1279">
        <f>IF([1]Help!DY2&gt;0,DA73/[1]Help!DY2,0)</f>
        <v>0</v>
      </c>
      <c r="DB158" s="1279"/>
      <c r="DC158" s="1279"/>
      <c r="DD158" s="1279"/>
      <c r="DE158" s="1279"/>
      <c r="DF158" s="1280"/>
      <c r="DG158" s="1279"/>
      <c r="DH158" s="1279"/>
      <c r="DI158" s="251"/>
      <c r="DJ158" s="253">
        <v>308.48387096774195</v>
      </c>
      <c r="DK158" s="315"/>
      <c r="DL158" s="64"/>
      <c r="DM158" s="67"/>
      <c r="DN158" s="67"/>
      <c r="DO158" s="67"/>
      <c r="DP158" s="67"/>
      <c r="DQ158" s="67"/>
      <c r="DR158" s="21"/>
      <c r="DU158" s="69"/>
    </row>
    <row r="159" spans="1:125" s="274" customFormat="1" ht="20" customHeight="1" x14ac:dyDescent="0.2">
      <c r="A159" s="1394" t="s">
        <v>102</v>
      </c>
      <c r="B159" s="1388"/>
      <c r="C159" s="1395"/>
      <c r="D159" s="1411"/>
      <c r="E159" s="316"/>
      <c r="F159" s="316"/>
      <c r="G159" s="316"/>
      <c r="H159" s="316"/>
      <c r="I159" s="316"/>
      <c r="J159" s="316"/>
      <c r="K159" s="316"/>
      <c r="L159" s="316"/>
      <c r="M159" s="316"/>
      <c r="N159" s="316"/>
      <c r="O159" s="316"/>
      <c r="P159" s="64"/>
      <c r="Q159" s="316">
        <v>69.193548387096769</v>
      </c>
      <c r="R159" s="316">
        <v>144.92857142857142</v>
      </c>
      <c r="S159" s="316">
        <v>156.38709677419354</v>
      </c>
      <c r="T159" s="316">
        <v>182.73333333333332</v>
      </c>
      <c r="U159" s="316">
        <v>222.67741935483872</v>
      </c>
      <c r="V159" s="316">
        <v>182.2</v>
      </c>
      <c r="W159" s="316">
        <v>266.32258064516128</v>
      </c>
      <c r="X159" s="316">
        <v>172.35483870967741</v>
      </c>
      <c r="Y159" s="316">
        <v>152.93333333333334</v>
      </c>
      <c r="Z159" s="316">
        <v>133</v>
      </c>
      <c r="AA159" s="316">
        <v>157.76666666666668</v>
      </c>
      <c r="AB159" s="317">
        <v>156.51612903225808</v>
      </c>
      <c r="AC159" s="318">
        <v>134.32258064516128</v>
      </c>
      <c r="AD159" s="318">
        <v>112.32142857142857</v>
      </c>
      <c r="AE159" s="248">
        <v>175.03225806451613</v>
      </c>
      <c r="AF159" s="248">
        <v>154.19999999999999</v>
      </c>
      <c r="AG159" s="248">
        <v>229.58064516129033</v>
      </c>
      <c r="AH159" s="248">
        <v>222.36666666666667</v>
      </c>
      <c r="AI159" s="248">
        <v>227.09677419354838</v>
      </c>
      <c r="AJ159" s="248">
        <v>97</v>
      </c>
      <c r="AK159" s="248">
        <v>197.73684210526315</v>
      </c>
      <c r="AL159" s="248">
        <v>227.74193548387098</v>
      </c>
      <c r="AM159" s="248">
        <v>211.36666666666667</v>
      </c>
      <c r="AN159" s="249">
        <v>201.67741935483872</v>
      </c>
      <c r="AO159" s="248">
        <v>165.87774193548387</v>
      </c>
      <c r="AP159" s="248">
        <v>160.07857142857142</v>
      </c>
      <c r="AQ159" s="248">
        <v>121</v>
      </c>
      <c r="AR159" s="248">
        <v>202.76666666666668</v>
      </c>
      <c r="AS159" s="248">
        <v>184.30645161290323</v>
      </c>
      <c r="AT159" s="248">
        <v>100.83333333333333</v>
      </c>
      <c r="AU159" s="248">
        <v>183.03225806451613</v>
      </c>
      <c r="AV159" s="248">
        <v>163.93548387096774</v>
      </c>
      <c r="AW159" s="248">
        <v>169.1</v>
      </c>
      <c r="AX159" s="248">
        <v>240.38709677419354</v>
      </c>
      <c r="AY159" s="248">
        <v>238.63333333333333</v>
      </c>
      <c r="AZ159" s="248">
        <v>202.03225806451613</v>
      </c>
      <c r="BA159" s="248">
        <v>168.03225806451613</v>
      </c>
      <c r="BB159" s="248">
        <v>186.51724137931035</v>
      </c>
      <c r="BC159" s="248">
        <v>192.64516129032259</v>
      </c>
      <c r="BD159" s="248">
        <v>189.2</v>
      </c>
      <c r="BE159" s="248">
        <v>210.94819354838711</v>
      </c>
      <c r="BF159" s="248">
        <v>222.56666666666666</v>
      </c>
      <c r="BG159" s="248">
        <v>227.96774193548387</v>
      </c>
      <c r="BH159" s="248">
        <v>181.95938709677418</v>
      </c>
      <c r="BI159" s="248">
        <v>216.16666666666666</v>
      </c>
      <c r="BJ159" s="248">
        <v>146.52000000000001</v>
      </c>
      <c r="BK159" s="248">
        <v>47.047619047619051</v>
      </c>
      <c r="BL159" s="250">
        <v>182.96774193548387</v>
      </c>
      <c r="BM159" s="248">
        <v>148.25806451612902</v>
      </c>
      <c r="BN159" s="248">
        <v>155.5</v>
      </c>
      <c r="BO159" s="248">
        <v>191.06451612903226</v>
      </c>
      <c r="BP159" s="248">
        <v>166.9</v>
      </c>
      <c r="BQ159" s="248">
        <v>156.04193548387099</v>
      </c>
      <c r="BR159" s="248">
        <v>154.63333333333333</v>
      </c>
      <c r="BS159" s="248">
        <v>84.677419354838705</v>
      </c>
      <c r="BT159" s="251">
        <v>0</v>
      </c>
      <c r="BU159" s="251">
        <v>0</v>
      </c>
      <c r="BV159" s="251">
        <v>0</v>
      </c>
      <c r="BW159" s="251" t="e">
        <v>#REF!</v>
      </c>
      <c r="BX159" s="251" t="e">
        <v>#REF!</v>
      </c>
      <c r="BY159" s="252">
        <v>0</v>
      </c>
      <c r="BZ159" s="251">
        <v>0</v>
      </c>
      <c r="CA159" s="251">
        <v>0</v>
      </c>
      <c r="CB159" s="251">
        <v>0</v>
      </c>
      <c r="CC159" s="251">
        <v>0</v>
      </c>
      <c r="CD159" s="251">
        <v>0</v>
      </c>
      <c r="CE159" s="251">
        <v>0</v>
      </c>
      <c r="CF159" s="251">
        <v>0</v>
      </c>
      <c r="CG159" s="251">
        <v>0</v>
      </c>
      <c r="CH159" s="252">
        <v>0</v>
      </c>
      <c r="CI159" s="251">
        <v>0</v>
      </c>
      <c r="CJ159" s="251">
        <v>0</v>
      </c>
      <c r="CK159" s="251">
        <v>0</v>
      </c>
      <c r="CL159" s="251"/>
      <c r="CM159" s="251">
        <v>0</v>
      </c>
      <c r="CN159" s="251">
        <v>0</v>
      </c>
      <c r="CO159" s="251">
        <v>0</v>
      </c>
      <c r="CP159" s="251">
        <v>0</v>
      </c>
      <c r="CQ159" s="251">
        <v>0</v>
      </c>
      <c r="CR159" s="251">
        <v>0</v>
      </c>
      <c r="CS159" s="251">
        <v>0</v>
      </c>
      <c r="CT159" s="1280">
        <f>IF([1]Help!DR2&gt;0,CT99/[1]Help!DR2,0)</f>
        <v>213.83870967741936</v>
      </c>
      <c r="CU159" s="1279">
        <f>IF([1]Help!DS2&gt;0,CU99/[1]Help!DS2,0)</f>
        <v>213.86666666666667</v>
      </c>
      <c r="CV159" s="1279">
        <f>IF([1]Help!DT2&gt;0,CV99/[1]Help!DT2,0)</f>
        <v>213.83870967741936</v>
      </c>
      <c r="CW159" s="1279">
        <f>IF([1]Help!DU2&gt;0,CW99/[1]Help!DU2,0)</f>
        <v>213.83870967741936</v>
      </c>
      <c r="CX159" s="1279">
        <f>IF([1]Help!DV2&gt;0,CX99/[1]Help!DV2,0)</f>
        <v>221.53571428571428</v>
      </c>
      <c r="CY159" s="1279">
        <f>IF([1]Help!DW2&gt;0,CY99/[1]Help!DW2,0)</f>
        <v>213.83870967741936</v>
      </c>
      <c r="CZ159" s="1279">
        <f>IF([1]Help!DX2&gt;0,CZ99/[1]Help!DX2,0)</f>
        <v>0</v>
      </c>
      <c r="DA159" s="1279">
        <f>IF([1]Help!DY2&gt;0,DA99/[1]Help!DY2,0)</f>
        <v>0</v>
      </c>
      <c r="DB159" s="1279"/>
      <c r="DC159" s="1279"/>
      <c r="DD159" s="1279"/>
      <c r="DE159" s="1279"/>
      <c r="DF159" s="1280"/>
      <c r="DG159" s="1279"/>
      <c r="DH159" s="1279"/>
      <c r="DI159" s="251"/>
      <c r="DJ159" s="253">
        <v>479.77419354838707</v>
      </c>
      <c r="DK159" s="315"/>
      <c r="DL159" s="64"/>
      <c r="DM159" s="67"/>
      <c r="DN159" s="67"/>
      <c r="DO159" s="67"/>
      <c r="DP159" s="67"/>
      <c r="DQ159" s="67"/>
      <c r="DR159" s="21"/>
      <c r="DU159" s="69"/>
    </row>
    <row r="160" spans="1:125" s="274" customFormat="1" ht="20" customHeight="1" x14ac:dyDescent="0.2">
      <c r="A160" s="1394" t="s">
        <v>103</v>
      </c>
      <c r="B160" s="1388"/>
      <c r="C160" s="1395"/>
      <c r="D160" s="1411"/>
      <c r="E160" s="316"/>
      <c r="F160" s="316"/>
      <c r="G160" s="316"/>
      <c r="H160" s="316"/>
      <c r="I160" s="316"/>
      <c r="J160" s="316"/>
      <c r="K160" s="316"/>
      <c r="L160" s="316"/>
      <c r="M160" s="316"/>
      <c r="N160" s="316"/>
      <c r="O160" s="316"/>
      <c r="P160" s="64"/>
      <c r="Q160" s="316">
        <v>194.58064516129033</v>
      </c>
      <c r="R160" s="316">
        <v>447.14285714285717</v>
      </c>
      <c r="S160" s="316">
        <v>437.90322580645159</v>
      </c>
      <c r="T160" s="316">
        <v>350.76666666666665</v>
      </c>
      <c r="U160" s="316">
        <v>294.25806451612902</v>
      </c>
      <c r="V160" s="316">
        <v>344.96666666666664</v>
      </c>
      <c r="W160" s="316">
        <v>332.38709677419354</v>
      </c>
      <c r="X160" s="316">
        <v>467.09677419354841</v>
      </c>
      <c r="Y160" s="316">
        <v>484.43333333333334</v>
      </c>
      <c r="Z160" s="316">
        <v>350.29032258064518</v>
      </c>
      <c r="AA160" s="316">
        <v>476.13333333333333</v>
      </c>
      <c r="AB160" s="317">
        <v>475.64516129032256</v>
      </c>
      <c r="AC160" s="318">
        <v>383.09677419354841</v>
      </c>
      <c r="AD160" s="318">
        <v>256.03571428571428</v>
      </c>
      <c r="AE160" s="248">
        <v>449.67741935483872</v>
      </c>
      <c r="AF160" s="248">
        <v>332.7</v>
      </c>
      <c r="AG160" s="248">
        <v>362.25806451612902</v>
      </c>
      <c r="AH160" s="248">
        <v>375.53333333333336</v>
      </c>
      <c r="AI160" s="248">
        <v>386.29032258064518</v>
      </c>
      <c r="AJ160" s="248">
        <v>156</v>
      </c>
      <c r="AK160" s="248">
        <v>383.89473684210526</v>
      </c>
      <c r="AL160" s="248">
        <v>402.80645161290323</v>
      </c>
      <c r="AM160" s="248">
        <v>372.43333333333334</v>
      </c>
      <c r="AN160" s="249">
        <v>378.12903225806451</v>
      </c>
      <c r="AO160" s="248">
        <v>350.65193548387094</v>
      </c>
      <c r="AP160" s="248">
        <v>381.54285714285714</v>
      </c>
      <c r="AQ160" s="248">
        <v>366.51612903225805</v>
      </c>
      <c r="AR160" s="248">
        <v>377.93333333333334</v>
      </c>
      <c r="AS160" s="248">
        <v>372.19354838709677</v>
      </c>
      <c r="AT160" s="248">
        <v>188.03333333333333</v>
      </c>
      <c r="AU160" s="248">
        <v>349.93548387096774</v>
      </c>
      <c r="AV160" s="248">
        <v>371.09677419354841</v>
      </c>
      <c r="AW160" s="248">
        <v>387.5</v>
      </c>
      <c r="AX160" s="248">
        <v>355.22580645161293</v>
      </c>
      <c r="AY160" s="248">
        <v>414.53333333333336</v>
      </c>
      <c r="AZ160" s="248">
        <v>370.38709677419354</v>
      </c>
      <c r="BA160" s="248">
        <v>339.32258064516128</v>
      </c>
      <c r="BB160" s="248">
        <v>383.0344827586207</v>
      </c>
      <c r="BC160" s="248">
        <v>415.61290322580646</v>
      </c>
      <c r="BD160" s="248">
        <v>438.76666666666665</v>
      </c>
      <c r="BE160" s="248">
        <v>415.74193548387098</v>
      </c>
      <c r="BF160" s="248">
        <v>405.56666666666666</v>
      </c>
      <c r="BG160" s="248">
        <v>393.03225806451616</v>
      </c>
      <c r="BH160" s="248">
        <v>285.90322580645159</v>
      </c>
      <c r="BI160" s="248">
        <v>454.96666666666664</v>
      </c>
      <c r="BJ160" s="248">
        <v>396.8</v>
      </c>
      <c r="BK160" s="248">
        <v>151.52380952380952</v>
      </c>
      <c r="BL160" s="250">
        <v>403</v>
      </c>
      <c r="BM160" s="248">
        <v>431.70967741935482</v>
      </c>
      <c r="BN160" s="248">
        <v>387.57142857142856</v>
      </c>
      <c r="BO160" s="248">
        <v>412.74193548387098</v>
      </c>
      <c r="BP160" s="248">
        <v>449.86666666666667</v>
      </c>
      <c r="BQ160" s="248">
        <v>372.93548387096774</v>
      </c>
      <c r="BR160" s="248">
        <v>436.2</v>
      </c>
      <c r="BS160" s="248">
        <v>186.35483870967741</v>
      </c>
      <c r="BT160" s="251">
        <v>0</v>
      </c>
      <c r="BU160" s="251">
        <v>0</v>
      </c>
      <c r="BV160" s="251">
        <v>0</v>
      </c>
      <c r="BW160" s="251" t="e">
        <v>#REF!</v>
      </c>
      <c r="BX160" s="251" t="e">
        <v>#REF!</v>
      </c>
      <c r="BY160" s="252">
        <v>0</v>
      </c>
      <c r="BZ160" s="251">
        <v>0</v>
      </c>
      <c r="CA160" s="251">
        <v>0</v>
      </c>
      <c r="CB160" s="251">
        <v>0</v>
      </c>
      <c r="CC160" s="251">
        <v>0</v>
      </c>
      <c r="CD160" s="251">
        <v>0</v>
      </c>
      <c r="CE160" s="251">
        <v>0</v>
      </c>
      <c r="CF160" s="251">
        <v>0</v>
      </c>
      <c r="CG160" s="251">
        <v>0</v>
      </c>
      <c r="CH160" s="252">
        <v>0</v>
      </c>
      <c r="CI160" s="251">
        <v>0</v>
      </c>
      <c r="CJ160" s="251">
        <v>0</v>
      </c>
      <c r="CK160" s="251">
        <v>0</v>
      </c>
      <c r="CL160" s="251"/>
      <c r="CM160" s="251">
        <v>0</v>
      </c>
      <c r="CN160" s="251">
        <v>0</v>
      </c>
      <c r="CO160" s="251">
        <v>0</v>
      </c>
      <c r="CP160" s="251">
        <v>0</v>
      </c>
      <c r="CQ160" s="251">
        <v>0</v>
      </c>
      <c r="CR160" s="251">
        <v>0</v>
      </c>
      <c r="CS160" s="251">
        <v>0</v>
      </c>
      <c r="CT160" s="1280">
        <f>IF([1]Help!DR2&gt;0,CT64/[1]Help!DR2,0)</f>
        <v>361.19354838709677</v>
      </c>
      <c r="CU160" s="1279">
        <f>IF([1]Help!DS2&gt;0,CU64/[1]Help!DS2,0)</f>
        <v>360.06666666666666</v>
      </c>
      <c r="CV160" s="1279">
        <f>IF([1]Help!DT2&gt;0,CV64/[1]Help!DT2,0)</f>
        <v>361.19354838709677</v>
      </c>
      <c r="CW160" s="1279">
        <f>IF([1]Help!DU2&gt;0,CW64/[1]Help!DU2,0)</f>
        <v>377.06451612903226</v>
      </c>
      <c r="CX160" s="1279">
        <f>IF([1]Help!DV2&gt;0,CX64/[1]Help!DV2,0)</f>
        <v>390.5</v>
      </c>
      <c r="CY160" s="1279">
        <f>IF([1]Help!DW2&gt;0,CY64/[1]Help!DW2,0)</f>
        <v>377.06451612903226</v>
      </c>
      <c r="CZ160" s="1279">
        <f>IF([1]Help!DX2&gt;0,CZ64/[1]Help!DX2,0)</f>
        <v>0</v>
      </c>
      <c r="DA160" s="1279">
        <f>IF([1]Help!DY2&gt;0,DA64/[1]Help!DY2,0)</f>
        <v>0</v>
      </c>
      <c r="DB160" s="1279"/>
      <c r="DC160" s="1279"/>
      <c r="DD160" s="1279"/>
      <c r="DE160" s="1279"/>
      <c r="DF160" s="1280"/>
      <c r="DG160" s="1279"/>
      <c r="DH160" s="1279"/>
      <c r="DI160" s="251"/>
      <c r="DJ160" s="253">
        <v>1194.516129032258</v>
      </c>
      <c r="DK160" s="315"/>
      <c r="DL160" s="64"/>
      <c r="DM160" s="67"/>
      <c r="DN160" s="67"/>
      <c r="DO160" s="67"/>
      <c r="DP160" s="67"/>
      <c r="DQ160" s="67"/>
      <c r="DR160" s="21"/>
      <c r="DU160" s="69"/>
    </row>
    <row r="161" spans="1:125" s="274" customFormat="1" ht="5.25" customHeight="1" x14ac:dyDescent="0.2">
      <c r="A161" s="1394"/>
      <c r="B161" s="1388"/>
      <c r="C161" s="1395"/>
      <c r="D161" s="1411"/>
      <c r="E161" s="316"/>
      <c r="F161" s="316"/>
      <c r="G161" s="316"/>
      <c r="H161" s="316"/>
      <c r="I161" s="316"/>
      <c r="J161" s="316"/>
      <c r="K161" s="316"/>
      <c r="L161" s="316"/>
      <c r="M161" s="316"/>
      <c r="N161" s="316"/>
      <c r="O161" s="316"/>
      <c r="P161" s="64"/>
      <c r="Q161" s="316"/>
      <c r="R161" s="316"/>
      <c r="S161" s="316"/>
      <c r="T161" s="316"/>
      <c r="U161" s="316"/>
      <c r="V161" s="316"/>
      <c r="W161" s="316"/>
      <c r="X161" s="316"/>
      <c r="Y161" s="316"/>
      <c r="Z161" s="316"/>
      <c r="AA161" s="316"/>
      <c r="AB161" s="317"/>
      <c r="AC161" s="318"/>
      <c r="AD161" s="31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9"/>
      <c r="AO161" s="248"/>
      <c r="AP161" s="248"/>
      <c r="AQ161" s="248"/>
      <c r="AR161" s="248"/>
      <c r="AS161" s="248"/>
      <c r="AT161" s="248"/>
      <c r="AU161" s="248"/>
      <c r="AV161" s="248"/>
      <c r="AW161" s="248"/>
      <c r="AX161" s="248"/>
      <c r="AY161" s="248"/>
      <c r="AZ161" s="248"/>
      <c r="BA161" s="248"/>
      <c r="BB161" s="248"/>
      <c r="BC161" s="248"/>
      <c r="BD161" s="248"/>
      <c r="BE161" s="248"/>
      <c r="BF161" s="248"/>
      <c r="BG161" s="248"/>
      <c r="BH161" s="248"/>
      <c r="BI161" s="248"/>
      <c r="BJ161" s="248"/>
      <c r="BK161" s="248"/>
      <c r="BL161" s="250"/>
      <c r="BM161" s="248"/>
      <c r="BN161" s="248"/>
      <c r="BO161" s="248"/>
      <c r="BP161" s="248"/>
      <c r="BQ161" s="248"/>
      <c r="BR161" s="248"/>
      <c r="BS161" s="248"/>
      <c r="BT161" s="251"/>
      <c r="BU161" s="251"/>
      <c r="BV161" s="251"/>
      <c r="BW161" s="251"/>
      <c r="BX161" s="251"/>
      <c r="BY161" s="252"/>
      <c r="BZ161" s="251"/>
      <c r="CA161" s="251"/>
      <c r="CB161" s="251"/>
      <c r="CC161" s="251"/>
      <c r="CD161" s="251"/>
      <c r="CE161" s="251"/>
      <c r="CF161" s="251"/>
      <c r="CG161" s="251"/>
      <c r="CH161" s="252"/>
      <c r="CI161" s="251"/>
      <c r="CJ161" s="251"/>
      <c r="CK161" s="251"/>
      <c r="CL161" s="251"/>
      <c r="CM161" s="251"/>
      <c r="CN161" s="251"/>
      <c r="CO161" s="251"/>
      <c r="CP161" s="251"/>
      <c r="CQ161" s="251"/>
      <c r="CR161" s="251"/>
      <c r="CS161" s="251"/>
      <c r="CT161" s="1280"/>
      <c r="CU161" s="1279"/>
      <c r="CV161" s="1279"/>
      <c r="CW161" s="1279"/>
      <c r="CX161" s="1279"/>
      <c r="CY161" s="1279"/>
      <c r="CZ161" s="1279"/>
      <c r="DA161" s="1279"/>
      <c r="DB161" s="1279"/>
      <c r="DC161" s="1279"/>
      <c r="DD161" s="1279"/>
      <c r="DE161" s="1279"/>
      <c r="DF161" s="1280"/>
      <c r="DG161" s="1279"/>
      <c r="DH161" s="1279"/>
      <c r="DI161" s="251"/>
      <c r="DJ161" s="253"/>
      <c r="DK161" s="315"/>
      <c r="DL161" s="64">
        <f>SUM(AC161:AN161)</f>
        <v>0</v>
      </c>
      <c r="DM161" s="67"/>
      <c r="DN161" s="67"/>
      <c r="DO161" s="67"/>
      <c r="DP161" s="67"/>
      <c r="DQ161" s="67"/>
      <c r="DR161" s="21"/>
      <c r="DU161" s="69"/>
    </row>
    <row r="162" spans="1:125" s="274" customFormat="1" ht="20" customHeight="1" x14ac:dyDescent="0.2">
      <c r="A162" s="1423" t="s">
        <v>104</v>
      </c>
      <c r="B162" s="1424">
        <v>25</v>
      </c>
      <c r="C162" s="1395"/>
      <c r="D162" s="1411"/>
      <c r="E162" s="316"/>
      <c r="F162" s="316"/>
      <c r="G162" s="316"/>
      <c r="H162" s="316"/>
      <c r="I162" s="316"/>
      <c r="J162" s="316"/>
      <c r="K162" s="316"/>
      <c r="L162" s="316"/>
      <c r="M162" s="316"/>
      <c r="N162" s="316"/>
      <c r="O162" s="316"/>
      <c r="P162" s="64"/>
      <c r="Q162" s="316">
        <f t="shared" ref="Q162:AB162" si="144">100*Q139/$B$162</f>
        <v>466.84338000000002</v>
      </c>
      <c r="R162" s="316">
        <f t="shared" si="144"/>
        <v>593.16948400000012</v>
      </c>
      <c r="S162" s="316">
        <f t="shared" si="144"/>
        <v>832.37765733333322</v>
      </c>
      <c r="T162" s="316">
        <f t="shared" si="144"/>
        <v>378.43014416747178</v>
      </c>
      <c r="U162" s="316">
        <f t="shared" si="144"/>
        <v>473.75842399999982</v>
      </c>
      <c r="V162" s="316">
        <f t="shared" si="144"/>
        <v>683.75063199999977</v>
      </c>
      <c r="W162" s="316">
        <f t="shared" si="144"/>
        <v>329.46501598140344</v>
      </c>
      <c r="X162" s="316">
        <f t="shared" si="144"/>
        <v>461.49135199999995</v>
      </c>
      <c r="Y162" s="316">
        <f t="shared" si="144"/>
        <v>601.33130000600795</v>
      </c>
      <c r="Z162" s="316">
        <f t="shared" si="144"/>
        <v>742</v>
      </c>
      <c r="AA162" s="316">
        <f t="shared" si="144"/>
        <v>524.18587600000001</v>
      </c>
      <c r="AB162" s="317">
        <f t="shared" si="144"/>
        <v>507.05391599999996</v>
      </c>
      <c r="AC162" s="318">
        <v>518.65466000000004</v>
      </c>
      <c r="AD162" s="318">
        <v>500.96515199999993</v>
      </c>
      <c r="AE162" s="248">
        <v>715.58204799999987</v>
      </c>
      <c r="AF162" s="248">
        <v>419.77894400000002</v>
      </c>
      <c r="AG162" s="248">
        <f t="shared" ref="AG162:CR162" si="145">100*AG139/$B$162</f>
        <v>457.75764799999996</v>
      </c>
      <c r="AH162" s="248">
        <f t="shared" si="145"/>
        <v>919.35728799999981</v>
      </c>
      <c r="AI162" s="248">
        <f t="shared" si="145"/>
        <v>539.886304</v>
      </c>
      <c r="AJ162" s="248">
        <f t="shared" si="145"/>
        <v>7.8688000000000002</v>
      </c>
      <c r="AK162" s="248">
        <f t="shared" si="145"/>
        <v>547.96271200000012</v>
      </c>
      <c r="AL162" s="248">
        <f t="shared" si="145"/>
        <v>734.67581599999971</v>
      </c>
      <c r="AM162" s="248">
        <f t="shared" si="145"/>
        <v>594.0362520000001</v>
      </c>
      <c r="AN162" s="249">
        <f t="shared" si="145"/>
        <v>773.42602399999987</v>
      </c>
      <c r="AO162" s="248">
        <f t="shared" si="145"/>
        <v>617.59892000000002</v>
      </c>
      <c r="AP162" s="248">
        <f t="shared" si="145"/>
        <v>802.90730799999994</v>
      </c>
      <c r="AQ162" s="248">
        <f t="shared" si="145"/>
        <v>601.29503999999997</v>
      </c>
      <c r="AR162" s="248">
        <f t="shared" si="145"/>
        <v>870.66030399999988</v>
      </c>
      <c r="AS162" s="248">
        <f t="shared" si="145"/>
        <v>810.44850000000008</v>
      </c>
      <c r="AT162" s="248">
        <f t="shared" si="145"/>
        <v>478.80559999999991</v>
      </c>
      <c r="AU162" s="248">
        <f t="shared" si="145"/>
        <v>707.28332</v>
      </c>
      <c r="AV162" s="248">
        <f t="shared" si="145"/>
        <v>742.35254799999962</v>
      </c>
      <c r="AW162" s="248">
        <f t="shared" si="145"/>
        <v>700.48178399999995</v>
      </c>
      <c r="AX162" s="248">
        <f t="shared" si="145"/>
        <v>465.03792799999997</v>
      </c>
      <c r="AY162" s="248">
        <f t="shared" si="145"/>
        <v>720.02919999999995</v>
      </c>
      <c r="AZ162" s="248">
        <f t="shared" si="145"/>
        <v>659.03519999999992</v>
      </c>
      <c r="BA162" s="248">
        <f t="shared" si="145"/>
        <v>653.1848</v>
      </c>
      <c r="BB162" s="248">
        <f t="shared" si="145"/>
        <v>528.03440000000001</v>
      </c>
      <c r="BC162" s="248">
        <f t="shared" si="145"/>
        <v>873.04800000000034</v>
      </c>
      <c r="BD162" s="248">
        <f t="shared" si="145"/>
        <v>759.34520000000009</v>
      </c>
      <c r="BE162" s="248">
        <f t="shared" si="145"/>
        <v>861.2199999999998</v>
      </c>
      <c r="BF162" s="248">
        <f>100*BF139/$B$162</f>
        <v>809.66120000000001</v>
      </c>
      <c r="BG162" s="248">
        <f t="shared" si="145"/>
        <v>524.65827999999988</v>
      </c>
      <c r="BH162" s="248">
        <f t="shared" si="145"/>
        <v>673.97651200000007</v>
      </c>
      <c r="BI162" s="248">
        <f t="shared" si="145"/>
        <v>772.36879999999985</v>
      </c>
      <c r="BJ162" s="248">
        <f t="shared" si="145"/>
        <v>364.28320000000002</v>
      </c>
      <c r="BK162" s="248">
        <f t="shared" si="145"/>
        <v>122.98855999999999</v>
      </c>
      <c r="BL162" s="250">
        <f t="shared" si="145"/>
        <v>786.05679999999984</v>
      </c>
      <c r="BM162" s="248">
        <f t="shared" si="145"/>
        <v>673.10840000000007</v>
      </c>
      <c r="BN162" s="248">
        <f t="shared" si="145"/>
        <v>453.92736000000002</v>
      </c>
      <c r="BO162" s="248">
        <f t="shared" si="145"/>
        <v>502.62900000000008</v>
      </c>
      <c r="BP162" s="248">
        <f t="shared" si="145"/>
        <v>643.30280000000005</v>
      </c>
      <c r="BQ162" s="248">
        <f t="shared" si="145"/>
        <v>442.92320000000001</v>
      </c>
      <c r="BR162" s="248">
        <f t="shared" si="145"/>
        <v>849.55639999999983</v>
      </c>
      <c r="BS162" s="248">
        <f t="shared" si="145"/>
        <v>236.84332800000004</v>
      </c>
      <c r="BT162" s="362">
        <f t="shared" si="145"/>
        <v>0</v>
      </c>
      <c r="BU162" s="362">
        <f t="shared" si="145"/>
        <v>0</v>
      </c>
      <c r="BV162" s="362">
        <f t="shared" si="145"/>
        <v>0</v>
      </c>
      <c r="BW162" s="362">
        <f t="shared" si="145"/>
        <v>0</v>
      </c>
      <c r="BX162" s="362">
        <f t="shared" si="145"/>
        <v>0</v>
      </c>
      <c r="BY162" s="363">
        <f t="shared" si="145"/>
        <v>0</v>
      </c>
      <c r="BZ162" s="362">
        <f t="shared" si="145"/>
        <v>0</v>
      </c>
      <c r="CA162" s="362">
        <f t="shared" si="145"/>
        <v>0</v>
      </c>
      <c r="CB162" s="362">
        <f t="shared" si="145"/>
        <v>0</v>
      </c>
      <c r="CC162" s="362">
        <f t="shared" si="145"/>
        <v>0</v>
      </c>
      <c r="CD162" s="362">
        <f t="shared" si="145"/>
        <v>0</v>
      </c>
      <c r="CE162" s="362">
        <f t="shared" si="145"/>
        <v>0</v>
      </c>
      <c r="CF162" s="362">
        <f t="shared" si="145"/>
        <v>0</v>
      </c>
      <c r="CG162" s="362">
        <f t="shared" si="145"/>
        <v>0</v>
      </c>
      <c r="CH162" s="363">
        <f t="shared" si="145"/>
        <v>0</v>
      </c>
      <c r="CI162" s="362">
        <f t="shared" si="145"/>
        <v>0</v>
      </c>
      <c r="CJ162" s="362">
        <f t="shared" si="145"/>
        <v>0</v>
      </c>
      <c r="CK162" s="362">
        <f t="shared" si="145"/>
        <v>0</v>
      </c>
      <c r="CL162" s="362"/>
      <c r="CM162" s="362">
        <f t="shared" si="145"/>
        <v>435.36480000000006</v>
      </c>
      <c r="CN162" s="362">
        <f t="shared" si="145"/>
        <v>547.51840000000004</v>
      </c>
      <c r="CO162" s="362">
        <f t="shared" si="145"/>
        <v>531.06640000000004</v>
      </c>
      <c r="CP162" s="362">
        <f t="shared" si="145"/>
        <v>373.5172</v>
      </c>
      <c r="CQ162" s="362">
        <f t="shared" si="145"/>
        <v>615.89410390243904</v>
      </c>
      <c r="CR162" s="362">
        <f t="shared" si="145"/>
        <v>736.98557538611794</v>
      </c>
      <c r="CS162" s="362">
        <f t="shared" ref="CS162:DH162" si="146">100*CS139/$B$162</f>
        <v>807.46856967979988</v>
      </c>
      <c r="CT162" s="1305">
        <f t="shared" si="146"/>
        <v>564.23991999999998</v>
      </c>
      <c r="CU162" s="1304">
        <f t="shared" si="146"/>
        <v>778.6504799999999</v>
      </c>
      <c r="CV162" s="1304">
        <f t="shared" si="146"/>
        <v>798.66352000000018</v>
      </c>
      <c r="CW162" s="1304">
        <f t="shared" si="146"/>
        <v>746.71951999999987</v>
      </c>
      <c r="CX162" s="1304">
        <f t="shared" si="146"/>
        <v>774.98399999999992</v>
      </c>
      <c r="CY162" s="1304">
        <f t="shared" si="146"/>
        <v>754.39551999999992</v>
      </c>
      <c r="CZ162" s="1304">
        <f t="shared" si="146"/>
        <v>706.71047999999996</v>
      </c>
      <c r="DA162" s="1304">
        <f t="shared" si="146"/>
        <v>730.77551999999991</v>
      </c>
      <c r="DB162" s="1304">
        <f t="shared" si="146"/>
        <v>708.81367999999998</v>
      </c>
      <c r="DC162" s="1304">
        <f t="shared" si="146"/>
        <v>651.83551999999997</v>
      </c>
      <c r="DD162" s="1304">
        <f t="shared" si="146"/>
        <v>535.73592000000008</v>
      </c>
      <c r="DE162" s="1304">
        <f t="shared" si="146"/>
        <v>542.73007999999993</v>
      </c>
      <c r="DF162" s="1305">
        <f t="shared" si="146"/>
        <v>980.62192000000005</v>
      </c>
      <c r="DG162" s="1304">
        <f t="shared" si="146"/>
        <v>734.73047999999994</v>
      </c>
      <c r="DH162" s="1304">
        <f t="shared" si="146"/>
        <v>854.21512000000007</v>
      </c>
      <c r="DI162" s="362"/>
      <c r="DJ162" s="253">
        <f>100*DJ139/$B$162</f>
        <v>1629.6647600000003</v>
      </c>
      <c r="DK162" s="63" t="str">
        <f t="shared" ref="DK162:DK172" si="147">IF(DO162+DP162&gt;0.5,"j","")</f>
        <v>j</v>
      </c>
      <c r="DL162" s="64">
        <f t="shared" ref="DL162:DL172" si="148">SUM(Q162:AB162)</f>
        <v>6593.8571814882152</v>
      </c>
      <c r="DM162" s="67">
        <f t="shared" ref="DM162:DM172" si="149">SUM(AC162:AN162)</f>
        <v>6729.9516480000002</v>
      </c>
      <c r="DN162" s="66">
        <f t="shared" ref="DN162:DN170" si="150">SUM(AO162:AZ162)</f>
        <v>8175.9356519999983</v>
      </c>
      <c r="DO162" s="67">
        <f t="shared" ref="DO162:DO170" si="151">SUM(BA162:BL162)</f>
        <v>7728.8257519999988</v>
      </c>
      <c r="DP162" s="67">
        <f t="shared" ref="DP162:DP170" si="152">SUM(BM162:BX162)</f>
        <v>3802.2904880000006</v>
      </c>
      <c r="DQ162" s="67">
        <f>SUM(CH162:CV162)</f>
        <v>6189.368968968357</v>
      </c>
      <c r="DR162" s="21"/>
      <c r="DU162" s="69"/>
    </row>
    <row r="163" spans="1:125" s="274" customFormat="1" ht="20" customHeight="1" x14ac:dyDescent="0.2">
      <c r="A163" s="1423" t="s">
        <v>105</v>
      </c>
      <c r="B163" s="1424">
        <v>8</v>
      </c>
      <c r="C163" s="1395"/>
      <c r="D163" s="1411"/>
      <c r="E163" s="316"/>
      <c r="F163" s="316"/>
      <c r="G163" s="316"/>
      <c r="H163" s="316"/>
      <c r="I163" s="316"/>
      <c r="J163" s="316"/>
      <c r="K163" s="316"/>
      <c r="L163" s="316"/>
      <c r="M163" s="316"/>
      <c r="N163" s="316"/>
      <c r="O163" s="316"/>
      <c r="P163" s="64"/>
      <c r="Q163" s="316">
        <f t="shared" ref="Q163:AB163" si="153">100*Q140/$B$163</f>
        <v>72.595181249999996</v>
      </c>
      <c r="R163" s="316">
        <f t="shared" si="153"/>
        <v>326.33091375000004</v>
      </c>
      <c r="S163" s="316">
        <f t="shared" si="153"/>
        <v>131.39641232470859</v>
      </c>
      <c r="T163" s="316">
        <f t="shared" si="153"/>
        <v>126.38309211684786</v>
      </c>
      <c r="U163" s="316">
        <f t="shared" si="153"/>
        <v>91.19862000000002</v>
      </c>
      <c r="V163" s="316">
        <f t="shared" si="153"/>
        <v>83.810959965243043</v>
      </c>
      <c r="W163" s="316">
        <f t="shared" si="153"/>
        <v>73.074337508549547</v>
      </c>
      <c r="X163" s="316">
        <f t="shared" si="153"/>
        <v>79.049328750000029</v>
      </c>
      <c r="Y163" s="316">
        <f t="shared" si="153"/>
        <v>141.34615000041072</v>
      </c>
      <c r="Z163" s="316">
        <f t="shared" si="153"/>
        <v>166.25</v>
      </c>
      <c r="AA163" s="316">
        <f t="shared" si="153"/>
        <v>127.70447624999998</v>
      </c>
      <c r="AB163" s="317">
        <f t="shared" si="153"/>
        <v>181.95411250000004</v>
      </c>
      <c r="AC163" s="318">
        <v>80.843325000000007</v>
      </c>
      <c r="AD163" s="318">
        <v>98.681100000000015</v>
      </c>
      <c r="AE163" s="248">
        <v>167.97346250000004</v>
      </c>
      <c r="AF163" s="248">
        <v>132.10546249999999</v>
      </c>
      <c r="AG163" s="248">
        <f t="shared" ref="AG163:CR163" si="154">100*AG140/$B$163</f>
        <v>50.827556249999994</v>
      </c>
      <c r="AH163" s="248">
        <f t="shared" si="154"/>
        <v>100.43055000000001</v>
      </c>
      <c r="AI163" s="248">
        <f t="shared" si="154"/>
        <v>47.521925000000003</v>
      </c>
      <c r="AJ163" s="248">
        <f t="shared" si="154"/>
        <v>0.23715000000000003</v>
      </c>
      <c r="AK163" s="248">
        <f t="shared" si="154"/>
        <v>63.467950000000009</v>
      </c>
      <c r="AL163" s="248">
        <f t="shared" si="154"/>
        <v>81.334665277777773</v>
      </c>
      <c r="AM163" s="248">
        <f t="shared" si="154"/>
        <v>139.737440625</v>
      </c>
      <c r="AN163" s="249">
        <f t="shared" si="154"/>
        <v>173.11081944444445</v>
      </c>
      <c r="AO163" s="248">
        <f t="shared" si="154"/>
        <v>93.609247500000009</v>
      </c>
      <c r="AP163" s="248">
        <f t="shared" si="154"/>
        <v>83.689025000000001</v>
      </c>
      <c r="AQ163" s="248">
        <f t="shared" si="154"/>
        <v>145.71574999999999</v>
      </c>
      <c r="AR163" s="248">
        <f t="shared" si="154"/>
        <v>136.98606250000003</v>
      </c>
      <c r="AS163" s="248">
        <f t="shared" si="154"/>
        <v>146.968396875</v>
      </c>
      <c r="AT163" s="248">
        <f t="shared" si="154"/>
        <v>66.101799999999997</v>
      </c>
      <c r="AU163" s="248">
        <f t="shared" si="154"/>
        <v>108.61613750000001</v>
      </c>
      <c r="AV163" s="248">
        <f t="shared" si="154"/>
        <v>105.94114500000002</v>
      </c>
      <c r="AW163" s="248">
        <f t="shared" si="154"/>
        <v>105.76806000000001</v>
      </c>
      <c r="AX163" s="248">
        <f t="shared" si="154"/>
        <v>113.37045250000001</v>
      </c>
      <c r="AY163" s="248">
        <f t="shared" si="154"/>
        <v>118.955375</v>
      </c>
      <c r="AZ163" s="248">
        <f t="shared" si="154"/>
        <v>95.948462500000005</v>
      </c>
      <c r="BA163" s="248">
        <f t="shared" si="154"/>
        <v>102.18099999999998</v>
      </c>
      <c r="BB163" s="248">
        <f t="shared" si="154"/>
        <v>136.32146250000002</v>
      </c>
      <c r="BC163" s="248">
        <f t="shared" si="154"/>
        <v>99.397500000000008</v>
      </c>
      <c r="BD163" s="248">
        <f t="shared" si="154"/>
        <v>100.11825</v>
      </c>
      <c r="BE163" s="248">
        <f t="shared" si="154"/>
        <v>93.024124999999998</v>
      </c>
      <c r="BF163" s="248">
        <f>100*BF140/$B$163</f>
        <v>87.575999999999993</v>
      </c>
      <c r="BG163" s="248">
        <f t="shared" si="154"/>
        <v>89.349874999999997</v>
      </c>
      <c r="BH163" s="248">
        <f t="shared" si="154"/>
        <v>77.057479250000014</v>
      </c>
      <c r="BI163" s="248">
        <f t="shared" si="154"/>
        <v>113.99987499999997</v>
      </c>
      <c r="BJ163" s="248">
        <f t="shared" si="154"/>
        <v>53.306750000000001</v>
      </c>
      <c r="BK163" s="248">
        <f t="shared" si="154"/>
        <v>17.042850000000001</v>
      </c>
      <c r="BL163" s="250">
        <f t="shared" si="154"/>
        <v>113.73625000000001</v>
      </c>
      <c r="BM163" s="248">
        <f t="shared" si="154"/>
        <v>117.21487500000001</v>
      </c>
      <c r="BN163" s="248">
        <f t="shared" si="154"/>
        <v>72.485874999999993</v>
      </c>
      <c r="BO163" s="248">
        <f t="shared" si="154"/>
        <v>77.591250000000002</v>
      </c>
      <c r="BP163" s="248">
        <f t="shared" si="154"/>
        <v>86.713624999999979</v>
      </c>
      <c r="BQ163" s="248">
        <f t="shared" si="154"/>
        <v>88.984724999999997</v>
      </c>
      <c r="BR163" s="248">
        <f t="shared" si="154"/>
        <v>191.89387500000001</v>
      </c>
      <c r="BS163" s="248">
        <f t="shared" si="154"/>
        <v>68.946615000000008</v>
      </c>
      <c r="BT163" s="362">
        <f t="shared" si="154"/>
        <v>0</v>
      </c>
      <c r="BU163" s="362">
        <f t="shared" si="154"/>
        <v>0</v>
      </c>
      <c r="BV163" s="362">
        <f t="shared" si="154"/>
        <v>0</v>
      </c>
      <c r="BW163" s="362">
        <f t="shared" si="154"/>
        <v>0</v>
      </c>
      <c r="BX163" s="362">
        <f t="shared" si="154"/>
        <v>0</v>
      </c>
      <c r="BY163" s="363">
        <f t="shared" si="154"/>
        <v>0</v>
      </c>
      <c r="BZ163" s="362">
        <f t="shared" si="154"/>
        <v>0</v>
      </c>
      <c r="CA163" s="362">
        <f t="shared" si="154"/>
        <v>0</v>
      </c>
      <c r="CB163" s="362">
        <f t="shared" si="154"/>
        <v>0</v>
      </c>
      <c r="CC163" s="362">
        <f t="shared" si="154"/>
        <v>0</v>
      </c>
      <c r="CD163" s="362">
        <f t="shared" si="154"/>
        <v>0</v>
      </c>
      <c r="CE163" s="362">
        <f t="shared" si="154"/>
        <v>0</v>
      </c>
      <c r="CF163" s="362">
        <f t="shared" si="154"/>
        <v>0</v>
      </c>
      <c r="CG163" s="362">
        <f t="shared" si="154"/>
        <v>0</v>
      </c>
      <c r="CH163" s="363">
        <f t="shared" si="154"/>
        <v>0</v>
      </c>
      <c r="CI163" s="362">
        <f t="shared" si="154"/>
        <v>0</v>
      </c>
      <c r="CJ163" s="362">
        <f t="shared" si="154"/>
        <v>0</v>
      </c>
      <c r="CK163" s="362">
        <f t="shared" si="154"/>
        <v>0</v>
      </c>
      <c r="CL163" s="362"/>
      <c r="CM163" s="362">
        <f t="shared" si="154"/>
        <v>47.396375000000006</v>
      </c>
      <c r="CN163" s="362">
        <f t="shared" si="154"/>
        <v>50.598625000000006</v>
      </c>
      <c r="CO163" s="362">
        <f t="shared" si="154"/>
        <v>50.845500000000001</v>
      </c>
      <c r="CP163" s="362">
        <f t="shared" si="154"/>
        <v>40.1325</v>
      </c>
      <c r="CQ163" s="362">
        <f t="shared" si="154"/>
        <v>40.648790853658539</v>
      </c>
      <c r="CR163" s="362">
        <f t="shared" si="154"/>
        <v>57.504388937441618</v>
      </c>
      <c r="CS163" s="362">
        <f t="shared" ref="CS163:DH163" si="155">100*CS140/$B$163</f>
        <v>93.79866195305172</v>
      </c>
      <c r="CT163" s="1305">
        <f t="shared" si="155"/>
        <v>75.662437499999982</v>
      </c>
      <c r="CU163" s="1304">
        <f t="shared" si="155"/>
        <v>66.970462499999982</v>
      </c>
      <c r="CV163" s="1304">
        <f t="shared" si="155"/>
        <v>63.883012499999978</v>
      </c>
      <c r="CW163" s="1304">
        <f t="shared" si="155"/>
        <v>69.707250000000002</v>
      </c>
      <c r="CX163" s="1304">
        <f t="shared" si="155"/>
        <v>267.19200000000012</v>
      </c>
      <c r="CY163" s="1304">
        <f t="shared" si="155"/>
        <v>195.81300000000005</v>
      </c>
      <c r="CZ163" s="1304">
        <f t="shared" si="155"/>
        <v>96.405749999999998</v>
      </c>
      <c r="DA163" s="1304">
        <f t="shared" si="155"/>
        <v>133.88175000000001</v>
      </c>
      <c r="DB163" s="1304">
        <f t="shared" si="155"/>
        <v>76.227749999999986</v>
      </c>
      <c r="DC163" s="1304">
        <f t="shared" si="155"/>
        <v>76.731749999999991</v>
      </c>
      <c r="DD163" s="1304">
        <f t="shared" si="155"/>
        <v>81.67387500000001</v>
      </c>
      <c r="DE163" s="1304">
        <f t="shared" si="155"/>
        <v>75.34237499999999</v>
      </c>
      <c r="DF163" s="1305">
        <f t="shared" si="155"/>
        <v>63.375749999999996</v>
      </c>
      <c r="DG163" s="1304">
        <f t="shared" si="155"/>
        <v>70.586999999999975</v>
      </c>
      <c r="DH163" s="1304">
        <f t="shared" si="155"/>
        <v>67.812749999999994</v>
      </c>
      <c r="DI163" s="362"/>
      <c r="DJ163" s="253">
        <f>100*DJ140/$B$163</f>
        <v>267.29199999999997</v>
      </c>
      <c r="DK163" s="63" t="str">
        <f t="shared" si="147"/>
        <v>j</v>
      </c>
      <c r="DL163" s="64">
        <f t="shared" si="148"/>
        <v>1601.0935844157598</v>
      </c>
      <c r="DM163" s="67">
        <f t="shared" si="149"/>
        <v>1136.2714065972223</v>
      </c>
      <c r="DN163" s="66">
        <f t="shared" si="150"/>
        <v>1321.669914375</v>
      </c>
      <c r="DO163" s="67">
        <f t="shared" si="151"/>
        <v>1083.11141675</v>
      </c>
      <c r="DP163" s="67">
        <f t="shared" si="152"/>
        <v>703.83084000000008</v>
      </c>
      <c r="DQ163" s="67">
        <f>SUM(CH163:CV163)</f>
        <v>587.44075424415178</v>
      </c>
      <c r="DR163" s="21"/>
      <c r="DU163" s="69"/>
    </row>
    <row r="164" spans="1:125" s="274" customFormat="1" ht="20" customHeight="1" x14ac:dyDescent="0.2">
      <c r="A164" s="1423" t="s">
        <v>106</v>
      </c>
      <c r="B164" s="1424">
        <v>22</v>
      </c>
      <c r="C164" s="1395"/>
      <c r="D164" s="1411"/>
      <c r="E164" s="316"/>
      <c r="F164" s="316"/>
      <c r="G164" s="316"/>
      <c r="H164" s="316"/>
      <c r="I164" s="316"/>
      <c r="J164" s="316"/>
      <c r="K164" s="316"/>
      <c r="L164" s="316"/>
      <c r="M164" s="316"/>
      <c r="N164" s="316"/>
      <c r="O164" s="316"/>
      <c r="P164" s="64"/>
      <c r="Q164" s="316">
        <f t="shared" ref="Q164:AB164" si="156">100*Q141/$B$164</f>
        <v>14.38119818181818</v>
      </c>
      <c r="R164" s="316">
        <f t="shared" si="156"/>
        <v>42.530347090909089</v>
      </c>
      <c r="S164" s="316">
        <f t="shared" si="156"/>
        <v>32.094958545454546</v>
      </c>
      <c r="T164" s="316">
        <f t="shared" si="156"/>
        <v>26.77733436363636</v>
      </c>
      <c r="U164" s="316">
        <f t="shared" si="156"/>
        <v>253.68069999999997</v>
      </c>
      <c r="V164" s="316">
        <f t="shared" si="156"/>
        <v>280.64881818181817</v>
      </c>
      <c r="W164" s="316">
        <f t="shared" si="156"/>
        <v>362.48634543341285</v>
      </c>
      <c r="X164" s="316">
        <f t="shared" si="156"/>
        <v>37.07503963636362</v>
      </c>
      <c r="Y164" s="316">
        <f t="shared" si="156"/>
        <v>214.32130432697642</v>
      </c>
      <c r="Z164" s="316">
        <f t="shared" si="156"/>
        <v>253.48687249492295</v>
      </c>
      <c r="AA164" s="316">
        <f t="shared" si="156"/>
        <v>24.368547272727277</v>
      </c>
      <c r="AB164" s="317">
        <f t="shared" si="156"/>
        <v>266.84533636363636</v>
      </c>
      <c r="AC164" s="318">
        <v>218.75581363636368</v>
      </c>
      <c r="AD164" s="318">
        <v>142.45190909090908</v>
      </c>
      <c r="AE164" s="248">
        <v>334.1414681818182</v>
      </c>
      <c r="AF164" s="248">
        <v>303.4259090909091</v>
      </c>
      <c r="AG164" s="248">
        <f t="shared" ref="AG164:CR164" si="157">100*AG141/$B$164</f>
        <v>40.183778181818191</v>
      </c>
      <c r="AH164" s="248">
        <f t="shared" si="157"/>
        <v>437.14408181818186</v>
      </c>
      <c r="AI164" s="248">
        <f t="shared" si="157"/>
        <v>198.32379090909092</v>
      </c>
      <c r="AJ164" s="248">
        <f t="shared" si="157"/>
        <v>0.33616363636363639</v>
      </c>
      <c r="AK164" s="248">
        <f t="shared" si="157"/>
        <v>304.53749999999997</v>
      </c>
      <c r="AL164" s="248">
        <f t="shared" si="157"/>
        <v>357.58199545454551</v>
      </c>
      <c r="AM164" s="248">
        <f t="shared" si="157"/>
        <v>318.19694545454553</v>
      </c>
      <c r="AN164" s="249">
        <f t="shared" si="157"/>
        <v>2241.6416090909092</v>
      </c>
      <c r="AO164" s="248">
        <f t="shared" si="157"/>
        <v>28.956130909090913</v>
      </c>
      <c r="AP164" s="248">
        <f t="shared" si="157"/>
        <v>238.16286818181817</v>
      </c>
      <c r="AQ164" s="248">
        <f t="shared" si="157"/>
        <v>256.83740909090909</v>
      </c>
      <c r="AR164" s="248">
        <f t="shared" si="157"/>
        <v>431.09836363636356</v>
      </c>
      <c r="AS164" s="248">
        <f t="shared" si="157"/>
        <v>76.967828727272703</v>
      </c>
      <c r="AT164" s="248">
        <f t="shared" si="157"/>
        <v>337.74709090909096</v>
      </c>
      <c r="AU164" s="248">
        <f t="shared" si="157"/>
        <v>499.08586363636363</v>
      </c>
      <c r="AV164" s="248">
        <f t="shared" si="157"/>
        <v>475.82777272727259</v>
      </c>
      <c r="AW164" s="248">
        <f t="shared" si="157"/>
        <v>539.28345454545467</v>
      </c>
      <c r="AX164" s="248">
        <f t="shared" si="157"/>
        <v>342.76440909090923</v>
      </c>
      <c r="AY164" s="248">
        <f t="shared" si="157"/>
        <v>427.65145454545456</v>
      </c>
      <c r="AZ164" s="248">
        <f t="shared" si="157"/>
        <v>426.78797727272723</v>
      </c>
      <c r="BA164" s="248">
        <f t="shared" si="157"/>
        <v>365.08422727272733</v>
      </c>
      <c r="BB164" s="248">
        <f t="shared" si="157"/>
        <v>368.72021363636355</v>
      </c>
      <c r="BC164" s="248">
        <f t="shared" si="157"/>
        <v>275.88499999999999</v>
      </c>
      <c r="BD164" s="248">
        <f t="shared" si="157"/>
        <v>477.02640909090911</v>
      </c>
      <c r="BE164" s="248">
        <f t="shared" si="157"/>
        <v>406.74977272727267</v>
      </c>
      <c r="BF164" s="248">
        <f>100*BF141/$B$164</f>
        <v>396.80713636363635</v>
      </c>
      <c r="BG164" s="248">
        <f t="shared" si="157"/>
        <v>398.59522727272724</v>
      </c>
      <c r="BH164" s="248">
        <f t="shared" si="157"/>
        <v>262.99227590909089</v>
      </c>
      <c r="BI164" s="248">
        <f t="shared" si="157"/>
        <v>393.72195454545459</v>
      </c>
      <c r="BJ164" s="248">
        <f t="shared" si="157"/>
        <v>321.59431818181815</v>
      </c>
      <c r="BK164" s="248">
        <f t="shared" si="157"/>
        <v>14.078318181818183</v>
      </c>
      <c r="BL164" s="250">
        <f t="shared" si="157"/>
        <v>383.52254545454548</v>
      </c>
      <c r="BM164" s="248">
        <f t="shared" si="157"/>
        <v>375.09090909090907</v>
      </c>
      <c r="BN164" s="248">
        <f t="shared" si="157"/>
        <v>251.20327272727266</v>
      </c>
      <c r="BO164" s="248">
        <f t="shared" si="157"/>
        <v>375.52759090909092</v>
      </c>
      <c r="BP164" s="248">
        <f t="shared" si="157"/>
        <v>424.48809090909089</v>
      </c>
      <c r="BQ164" s="248">
        <f t="shared" si="157"/>
        <v>408.11768181818189</v>
      </c>
      <c r="BR164" s="248">
        <f t="shared" si="157"/>
        <v>255.22754545454546</v>
      </c>
      <c r="BS164" s="248">
        <f t="shared" si="157"/>
        <v>22.958385818181821</v>
      </c>
      <c r="BT164" s="362">
        <f t="shared" si="157"/>
        <v>0</v>
      </c>
      <c r="BU164" s="362">
        <f t="shared" si="157"/>
        <v>0</v>
      </c>
      <c r="BV164" s="362">
        <f t="shared" si="157"/>
        <v>0</v>
      </c>
      <c r="BW164" s="362">
        <f t="shared" si="157"/>
        <v>0</v>
      </c>
      <c r="BX164" s="362">
        <f t="shared" si="157"/>
        <v>0</v>
      </c>
      <c r="BY164" s="363">
        <f t="shared" si="157"/>
        <v>0</v>
      </c>
      <c r="BZ164" s="362">
        <f t="shared" si="157"/>
        <v>0</v>
      </c>
      <c r="CA164" s="362">
        <f t="shared" si="157"/>
        <v>0</v>
      </c>
      <c r="CB164" s="362">
        <f t="shared" si="157"/>
        <v>0</v>
      </c>
      <c r="CC164" s="362">
        <f t="shared" si="157"/>
        <v>0</v>
      </c>
      <c r="CD164" s="362">
        <f t="shared" si="157"/>
        <v>0</v>
      </c>
      <c r="CE164" s="362">
        <f t="shared" si="157"/>
        <v>0</v>
      </c>
      <c r="CF164" s="362">
        <f t="shared" si="157"/>
        <v>0</v>
      </c>
      <c r="CG164" s="362">
        <f t="shared" si="157"/>
        <v>0</v>
      </c>
      <c r="CH164" s="363">
        <f t="shared" si="157"/>
        <v>0</v>
      </c>
      <c r="CI164" s="362">
        <f t="shared" si="157"/>
        <v>0</v>
      </c>
      <c r="CJ164" s="362">
        <f t="shared" si="157"/>
        <v>0</v>
      </c>
      <c r="CK164" s="362">
        <f t="shared" si="157"/>
        <v>0</v>
      </c>
      <c r="CL164" s="362"/>
      <c r="CM164" s="362">
        <f t="shared" si="157"/>
        <v>133.52681818181816</v>
      </c>
      <c r="CN164" s="362">
        <f t="shared" si="157"/>
        <v>212.90636363636366</v>
      </c>
      <c r="CO164" s="362">
        <f t="shared" si="157"/>
        <v>246.77545454545452</v>
      </c>
      <c r="CP164" s="362">
        <f t="shared" si="157"/>
        <v>198.39590909090904</v>
      </c>
      <c r="CQ164" s="362">
        <f t="shared" si="157"/>
        <v>38.05595521064302</v>
      </c>
      <c r="CR164" s="362">
        <f t="shared" si="157"/>
        <v>34.877734456762724</v>
      </c>
      <c r="CS164" s="362">
        <f t="shared" ref="CS164:DH164" si="158">100*CS141/$B$164</f>
        <v>29.536301906873611</v>
      </c>
      <c r="CT164" s="1305">
        <f t="shared" si="158"/>
        <v>21.270654545454544</v>
      </c>
      <c r="CU164" s="1304">
        <f t="shared" si="158"/>
        <v>37.04643272727273</v>
      </c>
      <c r="CV164" s="1304">
        <f t="shared" si="158"/>
        <v>29.552934545454544</v>
      </c>
      <c r="CW164" s="1304">
        <f t="shared" si="158"/>
        <v>24.711709090909093</v>
      </c>
      <c r="CX164" s="1304">
        <f t="shared" si="158"/>
        <v>23.565054545454544</v>
      </c>
      <c r="CY164" s="1304">
        <f t="shared" si="158"/>
        <v>26.393236363636365</v>
      </c>
      <c r="CZ164" s="1304">
        <f t="shared" si="158"/>
        <v>27.395672727272732</v>
      </c>
      <c r="DA164" s="1304">
        <f t="shared" si="158"/>
        <v>26.464145454545452</v>
      </c>
      <c r="DB164" s="1304">
        <f t="shared" si="158"/>
        <v>28.039527272727273</v>
      </c>
      <c r="DC164" s="1304">
        <f t="shared" si="158"/>
        <v>26.289599999999997</v>
      </c>
      <c r="DD164" s="1304">
        <f t="shared" si="158"/>
        <v>26.881854545454544</v>
      </c>
      <c r="DE164" s="1304">
        <f t="shared" si="158"/>
        <v>26.320145454545457</v>
      </c>
      <c r="DF164" s="1305">
        <f t="shared" si="158"/>
        <v>43.433672727272729</v>
      </c>
      <c r="DG164" s="1304">
        <f t="shared" si="158"/>
        <v>32.15203636363637</v>
      </c>
      <c r="DH164" s="1304">
        <f t="shared" si="158"/>
        <v>34.333527272727274</v>
      </c>
      <c r="DI164" s="362"/>
      <c r="DJ164" s="253">
        <f>100*DJ141/$B$164</f>
        <v>1001.8217727272727</v>
      </c>
      <c r="DK164" s="63" t="str">
        <f t="shared" si="147"/>
        <v>j</v>
      </c>
      <c r="DL164" s="64">
        <f t="shared" si="148"/>
        <v>1808.6968018916757</v>
      </c>
      <c r="DM164" s="67">
        <f t="shared" si="149"/>
        <v>4896.720964545455</v>
      </c>
      <c r="DN164" s="66">
        <f t="shared" si="150"/>
        <v>4081.1706232727279</v>
      </c>
      <c r="DO164" s="67">
        <f t="shared" si="151"/>
        <v>4064.7773986363636</v>
      </c>
      <c r="DP164" s="67">
        <f t="shared" si="152"/>
        <v>2112.6134767272729</v>
      </c>
      <c r="DQ164" s="67">
        <f>SUM(CH164:CV164)</f>
        <v>981.94455884700653</v>
      </c>
      <c r="DR164" s="21"/>
      <c r="DU164" s="69"/>
    </row>
    <row r="165" spans="1:125" s="306" customFormat="1" ht="5.25" customHeight="1" x14ac:dyDescent="0.2">
      <c r="A165" s="1425"/>
      <c r="B165" s="1426"/>
      <c r="C165" s="1406"/>
      <c r="D165" s="1411"/>
      <c r="E165" s="316"/>
      <c r="F165" s="316"/>
      <c r="G165" s="316"/>
      <c r="H165" s="316"/>
      <c r="I165" s="316"/>
      <c r="J165" s="316"/>
      <c r="K165" s="316"/>
      <c r="L165" s="316"/>
      <c r="M165" s="316"/>
      <c r="N165" s="316"/>
      <c r="O165" s="316"/>
      <c r="P165" s="64"/>
      <c r="Q165" s="316"/>
      <c r="R165" s="316"/>
      <c r="S165" s="316"/>
      <c r="T165" s="316"/>
      <c r="U165" s="316"/>
      <c r="V165" s="316"/>
      <c r="W165" s="316"/>
      <c r="X165" s="316"/>
      <c r="Y165" s="316"/>
      <c r="Z165" s="316"/>
      <c r="AA165" s="316"/>
      <c r="AB165" s="317"/>
      <c r="AC165" s="316"/>
      <c r="AD165" s="316"/>
      <c r="AE165" s="246"/>
      <c r="AF165" s="246"/>
      <c r="AG165" s="246"/>
      <c r="AH165" s="246"/>
      <c r="AI165" s="246"/>
      <c r="AJ165" s="246"/>
      <c r="AK165" s="246"/>
      <c r="AL165" s="246"/>
      <c r="AM165" s="246"/>
      <c r="AN165" s="247"/>
      <c r="AO165" s="246"/>
      <c r="AP165" s="246"/>
      <c r="AQ165" s="246"/>
      <c r="AR165" s="246"/>
      <c r="AS165" s="246"/>
      <c r="AT165" s="246"/>
      <c r="AU165" s="246"/>
      <c r="AV165" s="246"/>
      <c r="AW165" s="246"/>
      <c r="AX165" s="246"/>
      <c r="AY165" s="246"/>
      <c r="AZ165" s="246"/>
      <c r="BA165" s="246"/>
      <c r="BB165" s="246"/>
      <c r="BC165" s="246"/>
      <c r="BD165" s="246"/>
      <c r="BE165" s="246"/>
      <c r="BF165" s="246"/>
      <c r="BG165" s="246"/>
      <c r="BH165" s="246"/>
      <c r="BI165" s="246"/>
      <c r="BJ165" s="246"/>
      <c r="BK165" s="246"/>
      <c r="BL165" s="364"/>
      <c r="BM165" s="246"/>
      <c r="BN165" s="246"/>
      <c r="BO165" s="246"/>
      <c r="BP165" s="246"/>
      <c r="BQ165" s="246"/>
      <c r="BR165" s="246"/>
      <c r="BS165" s="246"/>
      <c r="BT165" s="365"/>
      <c r="BU165" s="365"/>
      <c r="BV165" s="365"/>
      <c r="BW165" s="365"/>
      <c r="BX165" s="365"/>
      <c r="BY165" s="366"/>
      <c r="BZ165" s="365"/>
      <c r="CA165" s="365"/>
      <c r="CB165" s="365"/>
      <c r="CC165" s="365"/>
      <c r="CD165" s="365"/>
      <c r="CE165" s="365"/>
      <c r="CF165" s="365"/>
      <c r="CG165" s="365"/>
      <c r="CH165" s="366"/>
      <c r="CI165" s="365"/>
      <c r="CJ165" s="365"/>
      <c r="CK165" s="365"/>
      <c r="CL165" s="365"/>
      <c r="CM165" s="365"/>
      <c r="CN165" s="365"/>
      <c r="CO165" s="365"/>
      <c r="CP165" s="365"/>
      <c r="CQ165" s="365"/>
      <c r="CR165" s="365"/>
      <c r="CS165" s="365"/>
      <c r="CT165" s="1307"/>
      <c r="CU165" s="1306"/>
      <c r="CV165" s="1306"/>
      <c r="CW165" s="1306"/>
      <c r="CX165" s="1306"/>
      <c r="CY165" s="1306"/>
      <c r="CZ165" s="1306"/>
      <c r="DA165" s="1306"/>
      <c r="DB165" s="1306"/>
      <c r="DC165" s="1306"/>
      <c r="DD165" s="1306"/>
      <c r="DE165" s="1306"/>
      <c r="DF165" s="1307"/>
      <c r="DG165" s="1306"/>
      <c r="DH165" s="1306"/>
      <c r="DI165" s="365"/>
      <c r="DJ165" s="367"/>
      <c r="DK165" s="63" t="str">
        <f t="shared" si="147"/>
        <v/>
      </c>
      <c r="DL165" s="64">
        <f t="shared" si="148"/>
        <v>0</v>
      </c>
      <c r="DM165" s="64">
        <f t="shared" si="149"/>
        <v>0</v>
      </c>
      <c r="DN165" s="64">
        <f t="shared" si="150"/>
        <v>0</v>
      </c>
      <c r="DO165" s="64">
        <f t="shared" si="151"/>
        <v>0</v>
      </c>
      <c r="DP165" s="64">
        <f t="shared" si="152"/>
        <v>0</v>
      </c>
      <c r="DQ165" s="64">
        <f t="shared" ref="DQ165:DQ169" si="159">SUM(CH165:CS165)</f>
        <v>0</v>
      </c>
      <c r="DR165" s="21"/>
      <c r="DU165" s="69"/>
    </row>
    <row r="166" spans="1:125" s="274" customFormat="1" ht="20" customHeight="1" x14ac:dyDescent="0.2">
      <c r="A166" s="1423" t="s">
        <v>107</v>
      </c>
      <c r="B166" s="1424">
        <v>50</v>
      </c>
      <c r="C166" s="1395"/>
      <c r="D166" s="1411"/>
      <c r="E166" s="316"/>
      <c r="F166" s="316"/>
      <c r="G166" s="316"/>
      <c r="H166" s="316"/>
      <c r="I166" s="316"/>
      <c r="J166" s="316"/>
      <c r="K166" s="316"/>
      <c r="L166" s="316"/>
      <c r="M166" s="316"/>
      <c r="N166" s="316"/>
      <c r="O166" s="316"/>
      <c r="P166" s="64"/>
      <c r="Q166" s="316">
        <f>+Q162*$B$166/100</f>
        <v>233.42169000000001</v>
      </c>
      <c r="R166" s="316">
        <f t="shared" ref="R166:AB166" si="160">+R162*$B$166/100</f>
        <v>296.58474200000006</v>
      </c>
      <c r="S166" s="316">
        <f t="shared" si="160"/>
        <v>416.18882866666661</v>
      </c>
      <c r="T166" s="316">
        <f t="shared" si="160"/>
        <v>189.21507208373589</v>
      </c>
      <c r="U166" s="316">
        <f t="shared" si="160"/>
        <v>236.87921199999991</v>
      </c>
      <c r="V166" s="316">
        <f t="shared" si="160"/>
        <v>341.87531599999988</v>
      </c>
      <c r="W166" s="316">
        <f t="shared" si="160"/>
        <v>164.73250799070172</v>
      </c>
      <c r="X166" s="316">
        <f t="shared" si="160"/>
        <v>230.74567599999997</v>
      </c>
      <c r="Y166" s="316">
        <f t="shared" si="160"/>
        <v>300.66565000300398</v>
      </c>
      <c r="Z166" s="316">
        <f t="shared" si="160"/>
        <v>371</v>
      </c>
      <c r="AA166" s="316">
        <f t="shared" si="160"/>
        <v>262.092938</v>
      </c>
      <c r="AB166" s="317">
        <f t="shared" si="160"/>
        <v>253.52695799999998</v>
      </c>
      <c r="AC166" s="318">
        <v>259.32733000000002</v>
      </c>
      <c r="AD166" s="318">
        <v>250.48257599999997</v>
      </c>
      <c r="AE166" s="248">
        <v>357.79102399999994</v>
      </c>
      <c r="AF166" s="248">
        <v>209.88947200000001</v>
      </c>
      <c r="AG166" s="248">
        <f t="shared" ref="AG166:CR166" si="161">+AG162*$B$166/100</f>
        <v>228.87882399999998</v>
      </c>
      <c r="AH166" s="248">
        <f t="shared" si="161"/>
        <v>459.67864399999991</v>
      </c>
      <c r="AI166" s="248">
        <f t="shared" si="161"/>
        <v>269.943152</v>
      </c>
      <c r="AJ166" s="248">
        <f t="shared" si="161"/>
        <v>3.9344000000000001</v>
      </c>
      <c r="AK166" s="248">
        <f t="shared" si="161"/>
        <v>273.98135600000006</v>
      </c>
      <c r="AL166" s="248">
        <f t="shared" si="161"/>
        <v>367.33790799999986</v>
      </c>
      <c r="AM166" s="248">
        <f t="shared" si="161"/>
        <v>297.01812600000005</v>
      </c>
      <c r="AN166" s="249">
        <f t="shared" si="161"/>
        <v>386.71301199999994</v>
      </c>
      <c r="AO166" s="248">
        <f t="shared" si="161"/>
        <v>308.79946000000001</v>
      </c>
      <c r="AP166" s="248">
        <f t="shared" si="161"/>
        <v>401.45365399999997</v>
      </c>
      <c r="AQ166" s="248">
        <f t="shared" si="161"/>
        <v>300.64751999999999</v>
      </c>
      <c r="AR166" s="248">
        <f t="shared" si="161"/>
        <v>435.33015199999994</v>
      </c>
      <c r="AS166" s="248">
        <f t="shared" si="161"/>
        <v>405.22425000000004</v>
      </c>
      <c r="AT166" s="248">
        <f t="shared" si="161"/>
        <v>239.40279999999996</v>
      </c>
      <c r="AU166" s="248">
        <f t="shared" si="161"/>
        <v>353.64166</v>
      </c>
      <c r="AV166" s="248">
        <f t="shared" si="161"/>
        <v>371.17627399999981</v>
      </c>
      <c r="AW166" s="248">
        <f t="shared" si="161"/>
        <v>350.24089199999997</v>
      </c>
      <c r="AX166" s="248">
        <f t="shared" si="161"/>
        <v>232.51896399999998</v>
      </c>
      <c r="AY166" s="248">
        <f t="shared" si="161"/>
        <v>360.01459999999997</v>
      </c>
      <c r="AZ166" s="248">
        <f t="shared" si="161"/>
        <v>329.51759999999996</v>
      </c>
      <c r="BA166" s="248">
        <f t="shared" si="161"/>
        <v>326.5924</v>
      </c>
      <c r="BB166" s="248">
        <f t="shared" si="161"/>
        <v>264.0172</v>
      </c>
      <c r="BC166" s="248">
        <f t="shared" si="161"/>
        <v>436.52400000000017</v>
      </c>
      <c r="BD166" s="248">
        <f t="shared" si="161"/>
        <v>379.67260000000005</v>
      </c>
      <c r="BE166" s="248">
        <f t="shared" si="161"/>
        <v>430.6099999999999</v>
      </c>
      <c r="BF166" s="248">
        <f>+BF162*$B$166/100</f>
        <v>404.8306</v>
      </c>
      <c r="BG166" s="248">
        <f t="shared" si="161"/>
        <v>262.32913999999994</v>
      </c>
      <c r="BH166" s="248">
        <f t="shared" si="161"/>
        <v>336.98825600000004</v>
      </c>
      <c r="BI166" s="248">
        <f t="shared" si="161"/>
        <v>386.18439999999993</v>
      </c>
      <c r="BJ166" s="248">
        <f t="shared" si="161"/>
        <v>182.14160000000001</v>
      </c>
      <c r="BK166" s="248">
        <f t="shared" si="161"/>
        <v>61.494279999999996</v>
      </c>
      <c r="BL166" s="250">
        <f t="shared" si="161"/>
        <v>393.02839999999992</v>
      </c>
      <c r="BM166" s="248">
        <f t="shared" si="161"/>
        <v>336.55420000000004</v>
      </c>
      <c r="BN166" s="248">
        <f t="shared" si="161"/>
        <v>226.96368000000001</v>
      </c>
      <c r="BO166" s="248">
        <f t="shared" si="161"/>
        <v>251.31450000000004</v>
      </c>
      <c r="BP166" s="248">
        <f t="shared" si="161"/>
        <v>321.65140000000002</v>
      </c>
      <c r="BQ166" s="248">
        <f t="shared" si="161"/>
        <v>221.4616</v>
      </c>
      <c r="BR166" s="248">
        <f t="shared" si="161"/>
        <v>424.77819999999991</v>
      </c>
      <c r="BS166" s="248">
        <f t="shared" si="161"/>
        <v>118.42166400000002</v>
      </c>
      <c r="BT166" s="362">
        <f t="shared" si="161"/>
        <v>0</v>
      </c>
      <c r="BU166" s="362">
        <f t="shared" si="161"/>
        <v>0</v>
      </c>
      <c r="BV166" s="362">
        <f t="shared" si="161"/>
        <v>0</v>
      </c>
      <c r="BW166" s="362">
        <f t="shared" si="161"/>
        <v>0</v>
      </c>
      <c r="BX166" s="362">
        <f t="shared" si="161"/>
        <v>0</v>
      </c>
      <c r="BY166" s="363">
        <f t="shared" si="161"/>
        <v>0</v>
      </c>
      <c r="BZ166" s="362">
        <f t="shared" si="161"/>
        <v>0</v>
      </c>
      <c r="CA166" s="362">
        <f t="shared" si="161"/>
        <v>0</v>
      </c>
      <c r="CB166" s="362">
        <f t="shared" si="161"/>
        <v>0</v>
      </c>
      <c r="CC166" s="362">
        <f t="shared" si="161"/>
        <v>0</v>
      </c>
      <c r="CD166" s="362">
        <f t="shared" si="161"/>
        <v>0</v>
      </c>
      <c r="CE166" s="362">
        <f t="shared" si="161"/>
        <v>0</v>
      </c>
      <c r="CF166" s="362">
        <f t="shared" si="161"/>
        <v>0</v>
      </c>
      <c r="CG166" s="362">
        <f t="shared" si="161"/>
        <v>0</v>
      </c>
      <c r="CH166" s="363">
        <f t="shared" si="161"/>
        <v>0</v>
      </c>
      <c r="CI166" s="362">
        <f t="shared" si="161"/>
        <v>0</v>
      </c>
      <c r="CJ166" s="362">
        <f t="shared" si="161"/>
        <v>0</v>
      </c>
      <c r="CK166" s="362">
        <f t="shared" si="161"/>
        <v>0</v>
      </c>
      <c r="CL166" s="362"/>
      <c r="CM166" s="362">
        <f t="shared" si="161"/>
        <v>217.68240000000003</v>
      </c>
      <c r="CN166" s="362">
        <f t="shared" si="161"/>
        <v>273.75920000000002</v>
      </c>
      <c r="CO166" s="362">
        <f t="shared" si="161"/>
        <v>265.53320000000002</v>
      </c>
      <c r="CP166" s="362">
        <f t="shared" si="161"/>
        <v>186.7586</v>
      </c>
      <c r="CQ166" s="362">
        <f t="shared" si="161"/>
        <v>307.94705195121952</v>
      </c>
      <c r="CR166" s="362">
        <f t="shared" si="161"/>
        <v>368.49278769305897</v>
      </c>
      <c r="CS166" s="362">
        <f t="shared" ref="CS166:DH166" si="162">+CS162*$B$166/100</f>
        <v>403.73428483989994</v>
      </c>
      <c r="CT166" s="1305">
        <f t="shared" si="162"/>
        <v>282.11995999999999</v>
      </c>
      <c r="CU166" s="1304">
        <f t="shared" si="162"/>
        <v>389.32523999999995</v>
      </c>
      <c r="CV166" s="1304">
        <f t="shared" si="162"/>
        <v>399.33176000000009</v>
      </c>
      <c r="CW166" s="1304">
        <f t="shared" si="162"/>
        <v>373.35975999999994</v>
      </c>
      <c r="CX166" s="1304">
        <f t="shared" si="162"/>
        <v>387.49199999999996</v>
      </c>
      <c r="CY166" s="1304">
        <f t="shared" si="162"/>
        <v>377.19775999999996</v>
      </c>
      <c r="CZ166" s="1304">
        <f t="shared" si="162"/>
        <v>353.35523999999998</v>
      </c>
      <c r="DA166" s="1304">
        <f t="shared" si="162"/>
        <v>365.38775999999996</v>
      </c>
      <c r="DB166" s="1304">
        <f t="shared" si="162"/>
        <v>354.40683999999999</v>
      </c>
      <c r="DC166" s="1304">
        <f t="shared" si="162"/>
        <v>325.91775999999999</v>
      </c>
      <c r="DD166" s="1304">
        <f t="shared" si="162"/>
        <v>267.86796000000004</v>
      </c>
      <c r="DE166" s="1304">
        <f t="shared" si="162"/>
        <v>271.36503999999996</v>
      </c>
      <c r="DF166" s="1305">
        <f t="shared" si="162"/>
        <v>490.31096000000002</v>
      </c>
      <c r="DG166" s="1304">
        <f t="shared" si="162"/>
        <v>367.36523999999997</v>
      </c>
      <c r="DH166" s="1304">
        <f t="shared" si="162"/>
        <v>427.10756000000003</v>
      </c>
      <c r="DI166" s="362"/>
      <c r="DJ166" s="253">
        <f>+DJ162*$B$166/100</f>
        <v>814.83238000000017</v>
      </c>
      <c r="DK166" s="63" t="str">
        <f t="shared" si="147"/>
        <v>j</v>
      </c>
      <c r="DL166" s="64">
        <f t="shared" si="148"/>
        <v>3296.9285907441076</v>
      </c>
      <c r="DM166" s="67">
        <f t="shared" si="149"/>
        <v>3364.9758240000001</v>
      </c>
      <c r="DN166" s="66">
        <f t="shared" si="150"/>
        <v>4087.9678259999991</v>
      </c>
      <c r="DO166" s="67">
        <f t="shared" si="151"/>
        <v>3864.4128759999994</v>
      </c>
      <c r="DP166" s="67">
        <f t="shared" si="152"/>
        <v>1901.1452440000003</v>
      </c>
      <c r="DQ166" s="67">
        <f>SUM(CH166:CV166)</f>
        <v>3094.6844844841785</v>
      </c>
      <c r="DR166" s="21"/>
      <c r="DU166" s="69"/>
    </row>
    <row r="167" spans="1:125" s="274" customFormat="1" ht="20" customHeight="1" x14ac:dyDescent="0.2">
      <c r="A167" s="1423" t="s">
        <v>108</v>
      </c>
      <c r="B167" s="1424">
        <v>92</v>
      </c>
      <c r="C167" s="1395"/>
      <c r="D167" s="1411"/>
      <c r="E167" s="316"/>
      <c r="F167" s="316"/>
      <c r="G167" s="316"/>
      <c r="H167" s="316"/>
      <c r="I167" s="316"/>
      <c r="J167" s="316"/>
      <c r="K167" s="316"/>
      <c r="L167" s="316"/>
      <c r="M167" s="316"/>
      <c r="N167" s="316"/>
      <c r="O167" s="316"/>
      <c r="P167" s="64"/>
      <c r="Q167" s="316">
        <f>+Q163*$B$167/100</f>
        <v>66.787566749999996</v>
      </c>
      <c r="R167" s="316">
        <f t="shared" ref="R167:AB167" si="163">+R163*$B$167/100</f>
        <v>300.22444065000002</v>
      </c>
      <c r="S167" s="316">
        <f t="shared" si="163"/>
        <v>120.88469933873189</v>
      </c>
      <c r="T167" s="316">
        <f t="shared" si="163"/>
        <v>116.27244474750003</v>
      </c>
      <c r="U167" s="316">
        <f t="shared" si="163"/>
        <v>83.902730400000024</v>
      </c>
      <c r="V167" s="316">
        <f t="shared" si="163"/>
        <v>77.106083168023602</v>
      </c>
      <c r="W167" s="316">
        <f t="shared" si="163"/>
        <v>67.228390507865583</v>
      </c>
      <c r="X167" s="316">
        <f t="shared" si="163"/>
        <v>72.725382450000026</v>
      </c>
      <c r="Y167" s="316">
        <f t="shared" si="163"/>
        <v>130.03845800037786</v>
      </c>
      <c r="Z167" s="316">
        <f t="shared" si="163"/>
        <v>152.94999999999999</v>
      </c>
      <c r="AA167" s="316">
        <f t="shared" si="163"/>
        <v>117.48811814999999</v>
      </c>
      <c r="AB167" s="317">
        <f t="shared" si="163"/>
        <v>167.39778350000003</v>
      </c>
      <c r="AC167" s="318">
        <v>74.375859000000005</v>
      </c>
      <c r="AD167" s="318">
        <v>90.786612000000019</v>
      </c>
      <c r="AE167" s="248">
        <v>154.53558550000002</v>
      </c>
      <c r="AF167" s="248">
        <v>121.53702549999998</v>
      </c>
      <c r="AG167" s="248">
        <f t="shared" ref="AG167:CR167" si="164">+AG163*$B$167/100</f>
        <v>46.761351749999996</v>
      </c>
      <c r="AH167" s="248">
        <f t="shared" si="164"/>
        <v>92.396106000000017</v>
      </c>
      <c r="AI167" s="248">
        <f t="shared" si="164"/>
        <v>43.720171000000001</v>
      </c>
      <c r="AJ167" s="248">
        <f t="shared" si="164"/>
        <v>0.21817800000000001</v>
      </c>
      <c r="AK167" s="248">
        <f t="shared" si="164"/>
        <v>58.39051400000001</v>
      </c>
      <c r="AL167" s="248">
        <f t="shared" si="164"/>
        <v>74.827892055555552</v>
      </c>
      <c r="AM167" s="248">
        <f t="shared" si="164"/>
        <v>128.55844537500002</v>
      </c>
      <c r="AN167" s="249">
        <f t="shared" si="164"/>
        <v>159.26195388888888</v>
      </c>
      <c r="AO167" s="248">
        <f t="shared" si="164"/>
        <v>86.120507700000019</v>
      </c>
      <c r="AP167" s="248">
        <f t="shared" si="164"/>
        <v>76.993903000000003</v>
      </c>
      <c r="AQ167" s="248">
        <f t="shared" si="164"/>
        <v>134.05848999999998</v>
      </c>
      <c r="AR167" s="248">
        <f t="shared" si="164"/>
        <v>126.02717750000004</v>
      </c>
      <c r="AS167" s="248">
        <f t="shared" si="164"/>
        <v>135.21092512499999</v>
      </c>
      <c r="AT167" s="248">
        <f t="shared" si="164"/>
        <v>60.813656000000002</v>
      </c>
      <c r="AU167" s="248">
        <f t="shared" si="164"/>
        <v>99.926846500000011</v>
      </c>
      <c r="AV167" s="248">
        <f t="shared" si="164"/>
        <v>97.465853400000015</v>
      </c>
      <c r="AW167" s="248">
        <f t="shared" si="164"/>
        <v>97.306615199999996</v>
      </c>
      <c r="AX167" s="248">
        <f t="shared" si="164"/>
        <v>104.30081630000001</v>
      </c>
      <c r="AY167" s="248">
        <f t="shared" si="164"/>
        <v>109.438945</v>
      </c>
      <c r="AZ167" s="248">
        <f t="shared" si="164"/>
        <v>88.272585500000005</v>
      </c>
      <c r="BA167" s="248">
        <f t="shared" si="164"/>
        <v>94.006519999999981</v>
      </c>
      <c r="BB167" s="248">
        <f t="shared" si="164"/>
        <v>125.41574550000003</v>
      </c>
      <c r="BC167" s="248">
        <f t="shared" si="164"/>
        <v>91.445700000000016</v>
      </c>
      <c r="BD167" s="248">
        <f t="shared" si="164"/>
        <v>92.108790000000013</v>
      </c>
      <c r="BE167" s="248">
        <f t="shared" si="164"/>
        <v>85.582194999999999</v>
      </c>
      <c r="BF167" s="248">
        <f>+BF163*$B$167/100</f>
        <v>80.569919999999996</v>
      </c>
      <c r="BG167" s="248">
        <f t="shared" si="164"/>
        <v>82.201885000000004</v>
      </c>
      <c r="BH167" s="248">
        <f t="shared" si="164"/>
        <v>70.892880910000017</v>
      </c>
      <c r="BI167" s="248">
        <f t="shared" si="164"/>
        <v>104.87988499999997</v>
      </c>
      <c r="BJ167" s="248">
        <f t="shared" si="164"/>
        <v>49.042210000000004</v>
      </c>
      <c r="BK167" s="248">
        <f t="shared" si="164"/>
        <v>15.679422000000002</v>
      </c>
      <c r="BL167" s="250">
        <f t="shared" si="164"/>
        <v>104.63735000000001</v>
      </c>
      <c r="BM167" s="248">
        <f t="shared" si="164"/>
        <v>107.83768500000001</v>
      </c>
      <c r="BN167" s="248">
        <f t="shared" si="164"/>
        <v>66.687004999999985</v>
      </c>
      <c r="BO167" s="248">
        <f t="shared" si="164"/>
        <v>71.383949999999999</v>
      </c>
      <c r="BP167" s="248">
        <f t="shared" si="164"/>
        <v>79.776534999999981</v>
      </c>
      <c r="BQ167" s="248">
        <f t="shared" si="164"/>
        <v>81.865946999999991</v>
      </c>
      <c r="BR167" s="248">
        <f t="shared" si="164"/>
        <v>176.54236499999999</v>
      </c>
      <c r="BS167" s="248">
        <f t="shared" si="164"/>
        <v>63.430885800000006</v>
      </c>
      <c r="BT167" s="362">
        <f t="shared" si="164"/>
        <v>0</v>
      </c>
      <c r="BU167" s="362">
        <f t="shared" si="164"/>
        <v>0</v>
      </c>
      <c r="BV167" s="362">
        <f t="shared" si="164"/>
        <v>0</v>
      </c>
      <c r="BW167" s="362">
        <f t="shared" si="164"/>
        <v>0</v>
      </c>
      <c r="BX167" s="362">
        <f t="shared" si="164"/>
        <v>0</v>
      </c>
      <c r="BY167" s="363">
        <f t="shared" si="164"/>
        <v>0</v>
      </c>
      <c r="BZ167" s="362">
        <f t="shared" si="164"/>
        <v>0</v>
      </c>
      <c r="CA167" s="362">
        <f t="shared" si="164"/>
        <v>0</v>
      </c>
      <c r="CB167" s="362">
        <f t="shared" si="164"/>
        <v>0</v>
      </c>
      <c r="CC167" s="362">
        <f t="shared" si="164"/>
        <v>0</v>
      </c>
      <c r="CD167" s="362">
        <f t="shared" si="164"/>
        <v>0</v>
      </c>
      <c r="CE167" s="362">
        <f t="shared" si="164"/>
        <v>0</v>
      </c>
      <c r="CF167" s="362">
        <f t="shared" si="164"/>
        <v>0</v>
      </c>
      <c r="CG167" s="362">
        <f t="shared" si="164"/>
        <v>0</v>
      </c>
      <c r="CH167" s="363">
        <f t="shared" si="164"/>
        <v>0</v>
      </c>
      <c r="CI167" s="362">
        <f t="shared" si="164"/>
        <v>0</v>
      </c>
      <c r="CJ167" s="362">
        <f t="shared" si="164"/>
        <v>0</v>
      </c>
      <c r="CK167" s="362">
        <f t="shared" si="164"/>
        <v>0</v>
      </c>
      <c r="CL167" s="362"/>
      <c r="CM167" s="362">
        <f t="shared" si="164"/>
        <v>43.604665000000004</v>
      </c>
      <c r="CN167" s="362">
        <f t="shared" si="164"/>
        <v>46.550735000000003</v>
      </c>
      <c r="CO167" s="362">
        <f t="shared" si="164"/>
        <v>46.777860000000004</v>
      </c>
      <c r="CP167" s="362">
        <f t="shared" si="164"/>
        <v>36.921900000000001</v>
      </c>
      <c r="CQ167" s="362">
        <f t="shared" si="164"/>
        <v>37.39688758536586</v>
      </c>
      <c r="CR167" s="362">
        <f t="shared" si="164"/>
        <v>52.904037822446291</v>
      </c>
      <c r="CS167" s="362">
        <f t="shared" ref="CS167:DH167" si="165">+CS163*$B$167/100</f>
        <v>86.294768996807576</v>
      </c>
      <c r="CT167" s="1305">
        <f t="shared" si="165"/>
        <v>69.609442499999986</v>
      </c>
      <c r="CU167" s="1304">
        <f t="shared" si="165"/>
        <v>61.612825499999978</v>
      </c>
      <c r="CV167" s="1304">
        <f t="shared" si="165"/>
        <v>58.772371499999984</v>
      </c>
      <c r="CW167" s="1304">
        <f t="shared" si="165"/>
        <v>64.130669999999995</v>
      </c>
      <c r="CX167" s="1304">
        <f t="shared" si="165"/>
        <v>245.81664000000012</v>
      </c>
      <c r="CY167" s="1304">
        <f t="shared" si="165"/>
        <v>180.14796000000007</v>
      </c>
      <c r="CZ167" s="1304">
        <f t="shared" si="165"/>
        <v>88.69328999999999</v>
      </c>
      <c r="DA167" s="1304">
        <f t="shared" si="165"/>
        <v>123.17121000000002</v>
      </c>
      <c r="DB167" s="1304">
        <f t="shared" si="165"/>
        <v>70.129529999999988</v>
      </c>
      <c r="DC167" s="1304">
        <f t="shared" si="165"/>
        <v>70.593209999999985</v>
      </c>
      <c r="DD167" s="1304">
        <f t="shared" si="165"/>
        <v>75.139965000000018</v>
      </c>
      <c r="DE167" s="1304">
        <f t="shared" si="165"/>
        <v>69.314984999999993</v>
      </c>
      <c r="DF167" s="1305">
        <f t="shared" si="165"/>
        <v>58.305689999999998</v>
      </c>
      <c r="DG167" s="1304">
        <f t="shared" si="165"/>
        <v>64.940039999999982</v>
      </c>
      <c r="DH167" s="1304">
        <f t="shared" si="165"/>
        <v>62.387729999999991</v>
      </c>
      <c r="DI167" s="362"/>
      <c r="DJ167" s="253">
        <f>+DJ163*$B$167/100</f>
        <v>245.90863999999999</v>
      </c>
      <c r="DK167" s="63" t="str">
        <f t="shared" si="147"/>
        <v>j</v>
      </c>
      <c r="DL167" s="64">
        <f t="shared" si="148"/>
        <v>1473.0060976624991</v>
      </c>
      <c r="DM167" s="67">
        <f t="shared" si="149"/>
        <v>1045.3696940694447</v>
      </c>
      <c r="DN167" s="66">
        <f t="shared" si="150"/>
        <v>1215.9363212250003</v>
      </c>
      <c r="DO167" s="67">
        <f t="shared" si="151"/>
        <v>996.46250341000007</v>
      </c>
      <c r="DP167" s="67">
        <f t="shared" si="152"/>
        <v>647.52437280000004</v>
      </c>
      <c r="DQ167" s="67">
        <f>SUM(CH167:CV167)</f>
        <v>540.44549390461975</v>
      </c>
      <c r="DR167" s="21"/>
      <c r="DU167" s="69"/>
    </row>
    <row r="168" spans="1:125" s="274" customFormat="1" ht="20" customHeight="1" x14ac:dyDescent="0.2">
      <c r="A168" s="1423" t="s">
        <v>109</v>
      </c>
      <c r="B168" s="1424">
        <v>60</v>
      </c>
      <c r="C168" s="1395"/>
      <c r="D168" s="1411"/>
      <c r="E168" s="316"/>
      <c r="F168" s="316"/>
      <c r="G168" s="316"/>
      <c r="H168" s="316"/>
      <c r="I168" s="316"/>
      <c r="J168" s="316"/>
      <c r="K168" s="316"/>
      <c r="L168" s="316"/>
      <c r="M168" s="316"/>
      <c r="N168" s="316"/>
      <c r="O168" s="316"/>
      <c r="P168" s="64"/>
      <c r="Q168" s="316">
        <f>+Q164*$B$168/100</f>
        <v>8.6287189090909084</v>
      </c>
      <c r="R168" s="316">
        <f t="shared" ref="R168:AB168" si="166">+R164*$B$168/100</f>
        <v>25.518208254545453</v>
      </c>
      <c r="S168" s="316">
        <f t="shared" si="166"/>
        <v>19.256975127272725</v>
      </c>
      <c r="T168" s="316">
        <f t="shared" si="166"/>
        <v>16.066400618181817</v>
      </c>
      <c r="U168" s="316">
        <f t="shared" si="166"/>
        <v>152.20841999999999</v>
      </c>
      <c r="V168" s="316">
        <f t="shared" si="166"/>
        <v>168.38929090909087</v>
      </c>
      <c r="W168" s="316">
        <f t="shared" si="166"/>
        <v>217.49180726004772</v>
      </c>
      <c r="X168" s="316">
        <f t="shared" si="166"/>
        <v>22.245023781818173</v>
      </c>
      <c r="Y168" s="316">
        <f t="shared" si="166"/>
        <v>128.59278259618586</v>
      </c>
      <c r="Z168" s="316">
        <f t="shared" si="166"/>
        <v>152.09212349695377</v>
      </c>
      <c r="AA168" s="316">
        <f t="shared" si="166"/>
        <v>14.621128363636366</v>
      </c>
      <c r="AB168" s="317">
        <f t="shared" si="166"/>
        <v>160.10720181818181</v>
      </c>
      <c r="AC168" s="318">
        <v>131.2534881818182</v>
      </c>
      <c r="AD168" s="318">
        <v>85.471145454545464</v>
      </c>
      <c r="AE168" s="248">
        <v>200.48488090909095</v>
      </c>
      <c r="AF168" s="248">
        <v>182.05554545454547</v>
      </c>
      <c r="AG168" s="248">
        <f t="shared" ref="AG168:CR168" si="167">+AG164*$B$168/100</f>
        <v>24.110266909090914</v>
      </c>
      <c r="AH168" s="248">
        <f t="shared" si="167"/>
        <v>262.28644909090912</v>
      </c>
      <c r="AI168" s="248">
        <f t="shared" si="167"/>
        <v>118.99427454545456</v>
      </c>
      <c r="AJ168" s="248">
        <f t="shared" si="167"/>
        <v>0.20169818181818183</v>
      </c>
      <c r="AK168" s="248">
        <f t="shared" si="167"/>
        <v>182.72249999999997</v>
      </c>
      <c r="AL168" s="248">
        <f t="shared" si="167"/>
        <v>214.5491972727273</v>
      </c>
      <c r="AM168" s="248">
        <f t="shared" si="167"/>
        <v>190.91816727272735</v>
      </c>
      <c r="AN168" s="249">
        <f t="shared" si="167"/>
        <v>1344.9849654545455</v>
      </c>
      <c r="AO168" s="248">
        <f t="shared" si="167"/>
        <v>17.373678545454549</v>
      </c>
      <c r="AP168" s="248">
        <f t="shared" si="167"/>
        <v>142.89772090909091</v>
      </c>
      <c r="AQ168" s="248">
        <f t="shared" si="167"/>
        <v>154.10244545454546</v>
      </c>
      <c r="AR168" s="248">
        <f t="shared" si="167"/>
        <v>258.65901818181811</v>
      </c>
      <c r="AS168" s="248">
        <f t="shared" si="167"/>
        <v>46.180697236363621</v>
      </c>
      <c r="AT168" s="248">
        <f t="shared" si="167"/>
        <v>202.64825454545459</v>
      </c>
      <c r="AU168" s="248">
        <f t="shared" si="167"/>
        <v>299.45151818181819</v>
      </c>
      <c r="AV168" s="248">
        <f t="shared" si="167"/>
        <v>285.49666363636356</v>
      </c>
      <c r="AW168" s="248">
        <f t="shared" si="167"/>
        <v>323.57007272727282</v>
      </c>
      <c r="AX168" s="248">
        <f t="shared" si="167"/>
        <v>205.65864545454554</v>
      </c>
      <c r="AY168" s="248">
        <f t="shared" si="167"/>
        <v>256.59087272727271</v>
      </c>
      <c r="AZ168" s="248">
        <f t="shared" si="167"/>
        <v>256.07278636363634</v>
      </c>
      <c r="BA168" s="248">
        <f t="shared" si="167"/>
        <v>219.05053636363638</v>
      </c>
      <c r="BB168" s="248">
        <f t="shared" si="167"/>
        <v>221.23212818181813</v>
      </c>
      <c r="BC168" s="248">
        <f t="shared" si="167"/>
        <v>165.53099999999998</v>
      </c>
      <c r="BD168" s="248">
        <f t="shared" si="167"/>
        <v>286.21584545454544</v>
      </c>
      <c r="BE168" s="248">
        <f t="shared" si="167"/>
        <v>244.0498636363636</v>
      </c>
      <c r="BF168" s="248">
        <f>+BF164*$B$168/100</f>
        <v>238.08428181818181</v>
      </c>
      <c r="BG168" s="248">
        <f t="shared" si="167"/>
        <v>239.15713636363634</v>
      </c>
      <c r="BH168" s="248">
        <f t="shared" si="167"/>
        <v>157.79536554545453</v>
      </c>
      <c r="BI168" s="248">
        <f t="shared" si="167"/>
        <v>236.23317272727274</v>
      </c>
      <c r="BJ168" s="248">
        <f t="shared" si="167"/>
        <v>192.95659090909089</v>
      </c>
      <c r="BK168" s="248">
        <f t="shared" si="167"/>
        <v>8.4469909090909088</v>
      </c>
      <c r="BL168" s="250">
        <f t="shared" si="167"/>
        <v>230.11352727272731</v>
      </c>
      <c r="BM168" s="248">
        <f t="shared" si="167"/>
        <v>225.05454545454543</v>
      </c>
      <c r="BN168" s="248">
        <f t="shared" si="167"/>
        <v>150.7219636363636</v>
      </c>
      <c r="BO168" s="248">
        <f t="shared" si="167"/>
        <v>225.31655454545455</v>
      </c>
      <c r="BP168" s="248">
        <f t="shared" si="167"/>
        <v>254.69285454545454</v>
      </c>
      <c r="BQ168" s="248">
        <f t="shared" si="167"/>
        <v>244.87060909090914</v>
      </c>
      <c r="BR168" s="248">
        <f t="shared" si="167"/>
        <v>153.13652727272728</v>
      </c>
      <c r="BS168" s="248">
        <f t="shared" si="167"/>
        <v>13.775031490909093</v>
      </c>
      <c r="BT168" s="362">
        <f t="shared" si="167"/>
        <v>0</v>
      </c>
      <c r="BU168" s="362">
        <f t="shared" si="167"/>
        <v>0</v>
      </c>
      <c r="BV168" s="362">
        <f t="shared" si="167"/>
        <v>0</v>
      </c>
      <c r="BW168" s="362">
        <f t="shared" si="167"/>
        <v>0</v>
      </c>
      <c r="BX168" s="362">
        <f t="shared" si="167"/>
        <v>0</v>
      </c>
      <c r="BY168" s="363">
        <f t="shared" si="167"/>
        <v>0</v>
      </c>
      <c r="BZ168" s="362">
        <f t="shared" si="167"/>
        <v>0</v>
      </c>
      <c r="CA168" s="362">
        <f t="shared" si="167"/>
        <v>0</v>
      </c>
      <c r="CB168" s="362">
        <f t="shared" si="167"/>
        <v>0</v>
      </c>
      <c r="CC168" s="362">
        <f t="shared" si="167"/>
        <v>0</v>
      </c>
      <c r="CD168" s="362">
        <f t="shared" si="167"/>
        <v>0</v>
      </c>
      <c r="CE168" s="362">
        <f t="shared" si="167"/>
        <v>0</v>
      </c>
      <c r="CF168" s="362">
        <f t="shared" si="167"/>
        <v>0</v>
      </c>
      <c r="CG168" s="362">
        <f t="shared" si="167"/>
        <v>0</v>
      </c>
      <c r="CH168" s="363">
        <f t="shared" si="167"/>
        <v>0</v>
      </c>
      <c r="CI168" s="362">
        <f t="shared" si="167"/>
        <v>0</v>
      </c>
      <c r="CJ168" s="362">
        <f t="shared" si="167"/>
        <v>0</v>
      </c>
      <c r="CK168" s="362">
        <f t="shared" si="167"/>
        <v>0</v>
      </c>
      <c r="CL168" s="362"/>
      <c r="CM168" s="362">
        <f t="shared" si="167"/>
        <v>80.116090909090886</v>
      </c>
      <c r="CN168" s="362">
        <f t="shared" si="167"/>
        <v>127.7438181818182</v>
      </c>
      <c r="CO168" s="362">
        <f t="shared" si="167"/>
        <v>148.06527272727271</v>
      </c>
      <c r="CP168" s="362">
        <f t="shared" si="167"/>
        <v>119.03754545454544</v>
      </c>
      <c r="CQ168" s="362">
        <f t="shared" si="167"/>
        <v>22.833573126385815</v>
      </c>
      <c r="CR168" s="362">
        <f t="shared" si="167"/>
        <v>20.926640674057634</v>
      </c>
      <c r="CS168" s="362">
        <f t="shared" ref="CS168:DH168" si="168">+CS164*$B$168/100</f>
        <v>17.721781144124165</v>
      </c>
      <c r="CT168" s="1305">
        <f t="shared" si="168"/>
        <v>12.762392727272728</v>
      </c>
      <c r="CU168" s="1304">
        <f t="shared" si="168"/>
        <v>22.227859636363636</v>
      </c>
      <c r="CV168" s="1304">
        <f t="shared" si="168"/>
        <v>17.731760727272725</v>
      </c>
      <c r="CW168" s="1304">
        <f t="shared" si="168"/>
        <v>14.827025454545456</v>
      </c>
      <c r="CX168" s="1304">
        <f t="shared" si="168"/>
        <v>14.139032727272728</v>
      </c>
      <c r="CY168" s="1304">
        <f t="shared" si="168"/>
        <v>15.835941818181817</v>
      </c>
      <c r="CZ168" s="1304">
        <f t="shared" si="168"/>
        <v>16.437403636363641</v>
      </c>
      <c r="DA168" s="1304">
        <f t="shared" si="168"/>
        <v>15.87848727272727</v>
      </c>
      <c r="DB168" s="1304">
        <f t="shared" si="168"/>
        <v>16.823716363636365</v>
      </c>
      <c r="DC168" s="1304">
        <f t="shared" si="168"/>
        <v>15.773759999999998</v>
      </c>
      <c r="DD168" s="1304">
        <f t="shared" si="168"/>
        <v>16.129112727272727</v>
      </c>
      <c r="DE168" s="1304">
        <f t="shared" si="168"/>
        <v>15.792087272727274</v>
      </c>
      <c r="DF168" s="1305">
        <f t="shared" si="168"/>
        <v>26.060203636363635</v>
      </c>
      <c r="DG168" s="1304">
        <f t="shared" si="168"/>
        <v>19.291221818181821</v>
      </c>
      <c r="DH168" s="1304">
        <f t="shared" si="168"/>
        <v>20.600116363636367</v>
      </c>
      <c r="DI168" s="362"/>
      <c r="DJ168" s="253">
        <f>+DJ164*$B$168/100</f>
        <v>601.09306363636358</v>
      </c>
      <c r="DK168" s="63" t="str">
        <f t="shared" si="147"/>
        <v>j</v>
      </c>
      <c r="DL168" s="64">
        <f t="shared" si="148"/>
        <v>1085.2180811350054</v>
      </c>
      <c r="DM168" s="67">
        <f t="shared" si="149"/>
        <v>2938.0325787272732</v>
      </c>
      <c r="DN168" s="66">
        <f t="shared" si="150"/>
        <v>2448.7023739636361</v>
      </c>
      <c r="DO168" s="67">
        <f t="shared" si="151"/>
        <v>2438.8664391818184</v>
      </c>
      <c r="DP168" s="67">
        <f t="shared" si="152"/>
        <v>1267.5680860363636</v>
      </c>
      <c r="DQ168" s="67">
        <f>SUM(CH168:CV168)</f>
        <v>589.1667353082039</v>
      </c>
      <c r="DR168" s="21"/>
      <c r="DU168" s="69"/>
    </row>
    <row r="169" spans="1:125" s="306" customFormat="1" ht="5.25" customHeight="1" x14ac:dyDescent="0.2">
      <c r="A169" s="1425"/>
      <c r="B169" s="1426"/>
      <c r="C169" s="1406"/>
      <c r="D169" s="1411"/>
      <c r="E169" s="316"/>
      <c r="F169" s="316"/>
      <c r="G169" s="316"/>
      <c r="H169" s="316"/>
      <c r="I169" s="316"/>
      <c r="J169" s="316"/>
      <c r="K169" s="316"/>
      <c r="L169" s="316"/>
      <c r="M169" s="316"/>
      <c r="N169" s="316"/>
      <c r="O169" s="316"/>
      <c r="P169" s="64"/>
      <c r="Q169" s="316"/>
      <c r="R169" s="316"/>
      <c r="S169" s="316"/>
      <c r="T169" s="316"/>
      <c r="U169" s="316"/>
      <c r="V169" s="316"/>
      <c r="W169" s="316"/>
      <c r="X169" s="316"/>
      <c r="Y169" s="316"/>
      <c r="Z169" s="316"/>
      <c r="AA169" s="316"/>
      <c r="AB169" s="317"/>
      <c r="AC169" s="316"/>
      <c r="AD169" s="31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7"/>
      <c r="AO169" s="246"/>
      <c r="AP169" s="246"/>
      <c r="AQ169" s="246"/>
      <c r="AR169" s="246"/>
      <c r="AS169" s="246"/>
      <c r="AT169" s="246"/>
      <c r="AU169" s="246"/>
      <c r="AV169" s="246"/>
      <c r="AW169" s="246"/>
      <c r="AX169" s="246"/>
      <c r="AY169" s="246"/>
      <c r="AZ169" s="246"/>
      <c r="BA169" s="246"/>
      <c r="BB169" s="246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364"/>
      <c r="BM169" s="246"/>
      <c r="BN169" s="246"/>
      <c r="BO169" s="246"/>
      <c r="BP169" s="246"/>
      <c r="BQ169" s="246"/>
      <c r="BR169" s="246"/>
      <c r="BS169" s="246"/>
      <c r="BT169" s="365"/>
      <c r="BU169" s="365"/>
      <c r="BV169" s="365"/>
      <c r="BW169" s="365"/>
      <c r="BX169" s="365"/>
      <c r="BY169" s="366"/>
      <c r="BZ169" s="365"/>
      <c r="CA169" s="365"/>
      <c r="CB169" s="365"/>
      <c r="CC169" s="365"/>
      <c r="CD169" s="365"/>
      <c r="CE169" s="365"/>
      <c r="CF169" s="365"/>
      <c r="CG169" s="365"/>
      <c r="CH169" s="366"/>
      <c r="CI169" s="365"/>
      <c r="CJ169" s="365"/>
      <c r="CK169" s="365"/>
      <c r="CL169" s="365"/>
      <c r="CM169" s="365"/>
      <c r="CN169" s="365"/>
      <c r="CO169" s="365"/>
      <c r="CP169" s="365"/>
      <c r="CQ169" s="365"/>
      <c r="CR169" s="365"/>
      <c r="CS169" s="365"/>
      <c r="CT169" s="1307"/>
      <c r="CU169" s="1306"/>
      <c r="CV169" s="1306"/>
      <c r="CW169" s="1306"/>
      <c r="CX169" s="1306"/>
      <c r="CY169" s="1306"/>
      <c r="CZ169" s="1306"/>
      <c r="DA169" s="1306"/>
      <c r="DB169" s="1306"/>
      <c r="DC169" s="1306"/>
      <c r="DD169" s="1306"/>
      <c r="DE169" s="1306"/>
      <c r="DF169" s="1307"/>
      <c r="DG169" s="1306"/>
      <c r="DH169" s="1306"/>
      <c r="DI169" s="365"/>
      <c r="DJ169" s="367"/>
      <c r="DK169" s="63" t="str">
        <f t="shared" si="147"/>
        <v/>
      </c>
      <c r="DL169" s="64">
        <f t="shared" si="148"/>
        <v>0</v>
      </c>
      <c r="DM169" s="64">
        <f t="shared" si="149"/>
        <v>0</v>
      </c>
      <c r="DN169" s="64">
        <f t="shared" si="150"/>
        <v>0</v>
      </c>
      <c r="DO169" s="64">
        <f t="shared" si="151"/>
        <v>0</v>
      </c>
      <c r="DP169" s="64">
        <f t="shared" si="152"/>
        <v>0</v>
      </c>
      <c r="DQ169" s="64">
        <f t="shared" si="159"/>
        <v>0</v>
      </c>
      <c r="DR169" s="21"/>
      <c r="DU169" s="69"/>
    </row>
    <row r="170" spans="1:125" s="286" customFormat="1" ht="20" customHeight="1" x14ac:dyDescent="0.2">
      <c r="A170" s="1427" t="s">
        <v>110</v>
      </c>
      <c r="B170" s="1428"/>
      <c r="C170" s="1399"/>
      <c r="D170" s="1429"/>
      <c r="E170" s="368"/>
      <c r="F170" s="368"/>
      <c r="G170" s="368"/>
      <c r="H170" s="368"/>
      <c r="I170" s="368"/>
      <c r="J170" s="368"/>
      <c r="K170" s="368"/>
      <c r="L170" s="368"/>
      <c r="M170" s="368"/>
      <c r="N170" s="368"/>
      <c r="O170" s="368"/>
      <c r="P170" s="64"/>
      <c r="Q170" s="368">
        <f t="shared" ref="Q170:AB170" si="169">+Q135+Q136-Q166-Q167-Q168</f>
        <v>4806.8875902862419</v>
      </c>
      <c r="R170" s="368">
        <f t="shared" si="169"/>
        <v>8621.558780156005</v>
      </c>
      <c r="S170" s="368">
        <f t="shared" si="169"/>
        <v>11299.338764344386</v>
      </c>
      <c r="T170" s="368">
        <f t="shared" si="169"/>
        <v>10526.714798070601</v>
      </c>
      <c r="U170" s="368">
        <f t="shared" si="169"/>
        <v>8519.1430266918742</v>
      </c>
      <c r="V170" s="368">
        <f t="shared" si="169"/>
        <v>8607.3813730736038</v>
      </c>
      <c r="W170" s="368">
        <f t="shared" si="169"/>
        <v>10990.252506542492</v>
      </c>
      <c r="X170" s="368">
        <f t="shared" si="169"/>
        <v>8154.7271823426408</v>
      </c>
      <c r="Y170" s="368">
        <f t="shared" si="169"/>
        <v>7139.8739668273838</v>
      </c>
      <c r="Z170" s="368">
        <f t="shared" si="169"/>
        <v>9639.571423564561</v>
      </c>
      <c r="AA170" s="368">
        <f t="shared" si="169"/>
        <v>7174.2566920891732</v>
      </c>
      <c r="AB170" s="369">
        <f t="shared" si="169"/>
        <v>10361.703628384119</v>
      </c>
      <c r="AC170" s="370">
        <v>8950.8095478877258</v>
      </c>
      <c r="AD170" s="370">
        <v>5016.5984527061919</v>
      </c>
      <c r="AE170" s="371">
        <v>10698.044410806846</v>
      </c>
      <c r="AF170" s="371">
        <v>7500.0671601323647</v>
      </c>
      <c r="AG170" s="371">
        <f t="shared" ref="AG170:CR170" si="170">+AG135+AG136-AG166-AG167-AG168</f>
        <v>9204.0423808432242</v>
      </c>
      <c r="AH170" s="371">
        <f t="shared" si="170"/>
        <v>8935.1403878730798</v>
      </c>
      <c r="AI170" s="371">
        <f t="shared" si="170"/>
        <v>12135.983425675309</v>
      </c>
      <c r="AJ170" s="371">
        <f t="shared" si="170"/>
        <v>161.65299434401126</v>
      </c>
      <c r="AK170" s="371">
        <f t="shared" si="170"/>
        <v>6312.1550767846265</v>
      </c>
      <c r="AL170" s="371">
        <f t="shared" si="170"/>
        <v>10942.663861124589</v>
      </c>
      <c r="AM170" s="371">
        <f t="shared" si="170"/>
        <v>9037.7308483414345</v>
      </c>
      <c r="AN170" s="372">
        <f t="shared" si="170"/>
        <v>8201.9990224062913</v>
      </c>
      <c r="AO170" s="371">
        <f t="shared" si="170"/>
        <v>8968.0183105374927</v>
      </c>
      <c r="AP170" s="371">
        <f t="shared" si="170"/>
        <v>8162.1138458249634</v>
      </c>
      <c r="AQ170" s="371">
        <f t="shared" si="170"/>
        <v>9442.9307151280464</v>
      </c>
      <c r="AR170" s="371">
        <f t="shared" si="170"/>
        <v>9264.1745685690839</v>
      </c>
      <c r="AS170" s="371">
        <f t="shared" si="170"/>
        <v>7527.752974310346</v>
      </c>
      <c r="AT170" s="371">
        <f t="shared" si="170"/>
        <v>5056.3918881308209</v>
      </c>
      <c r="AU170" s="371">
        <f t="shared" si="170"/>
        <v>7672.586232752351</v>
      </c>
      <c r="AV170" s="371">
        <f t="shared" si="170"/>
        <v>8613.8039784730063</v>
      </c>
      <c r="AW170" s="371">
        <f t="shared" si="170"/>
        <v>9234.2194209592708</v>
      </c>
      <c r="AX170" s="371">
        <f t="shared" si="170"/>
        <v>8278.8435568721616</v>
      </c>
      <c r="AY170" s="371">
        <f t="shared" si="170"/>
        <v>8835.4977959857915</v>
      </c>
      <c r="AZ170" s="371">
        <f t="shared" si="170"/>
        <v>9536.4888445287343</v>
      </c>
      <c r="BA170" s="371">
        <f t="shared" si="170"/>
        <v>10322.160294501597</v>
      </c>
      <c r="BB170" s="371">
        <f t="shared" si="170"/>
        <v>8990.8479036881345</v>
      </c>
      <c r="BC170" s="371">
        <f t="shared" si="170"/>
        <v>9741.2255982210827</v>
      </c>
      <c r="BD170" s="371">
        <f t="shared" si="170"/>
        <v>10036.695793423763</v>
      </c>
      <c r="BE170" s="371">
        <f t="shared" si="170"/>
        <v>9897.158972572015</v>
      </c>
      <c r="BF170" s="371">
        <f t="shared" si="170"/>
        <v>9043.6730036549452</v>
      </c>
      <c r="BG170" s="371">
        <f t="shared" si="170"/>
        <v>9497.3986989701152</v>
      </c>
      <c r="BH170" s="371">
        <f t="shared" si="170"/>
        <v>6641.1646017249441</v>
      </c>
      <c r="BI170" s="371">
        <f t="shared" si="170"/>
        <v>9428.0042848349221</v>
      </c>
      <c r="BJ170" s="371">
        <f t="shared" si="170"/>
        <v>8980.8524135192802</v>
      </c>
      <c r="BK170" s="371">
        <f t="shared" si="170"/>
        <v>2880.4923466499899</v>
      </c>
      <c r="BL170" s="373">
        <f t="shared" si="170"/>
        <v>10542.436825533396</v>
      </c>
      <c r="BM170" s="371">
        <f t="shared" si="170"/>
        <v>11211.935958636228</v>
      </c>
      <c r="BN170" s="371">
        <f t="shared" si="170"/>
        <v>8625.1193946355124</v>
      </c>
      <c r="BO170" s="371">
        <f t="shared" si="170"/>
        <v>9331.3217040875861</v>
      </c>
      <c r="BP170" s="371">
        <f t="shared" si="170"/>
        <v>9406.2366084584501</v>
      </c>
      <c r="BQ170" s="371">
        <f t="shared" si="170"/>
        <v>9817.1241697923961</v>
      </c>
      <c r="BR170" s="371">
        <f t="shared" si="170"/>
        <v>10002.497579987385</v>
      </c>
      <c r="BS170" s="371">
        <f t="shared" si="170"/>
        <v>4423.237951441457</v>
      </c>
      <c r="BT170" s="374">
        <f t="shared" si="170"/>
        <v>0</v>
      </c>
      <c r="BU170" s="374">
        <f t="shared" si="170"/>
        <v>0</v>
      </c>
      <c r="BV170" s="374">
        <f t="shared" si="170"/>
        <v>0</v>
      </c>
      <c r="BW170" s="374">
        <f t="shared" si="170"/>
        <v>0</v>
      </c>
      <c r="BX170" s="374">
        <f t="shared" si="170"/>
        <v>0</v>
      </c>
      <c r="BY170" s="375">
        <f t="shared" si="170"/>
        <v>0</v>
      </c>
      <c r="BZ170" s="374">
        <f t="shared" si="170"/>
        <v>0</v>
      </c>
      <c r="CA170" s="374">
        <f t="shared" si="170"/>
        <v>0</v>
      </c>
      <c r="CB170" s="374">
        <f t="shared" si="170"/>
        <v>0</v>
      </c>
      <c r="CC170" s="374">
        <f t="shared" si="170"/>
        <v>0</v>
      </c>
      <c r="CD170" s="374">
        <f t="shared" si="170"/>
        <v>0</v>
      </c>
      <c r="CE170" s="374">
        <f t="shared" si="170"/>
        <v>0</v>
      </c>
      <c r="CF170" s="374">
        <f t="shared" si="170"/>
        <v>0</v>
      </c>
      <c r="CG170" s="374">
        <f t="shared" si="170"/>
        <v>0</v>
      </c>
      <c r="CH170" s="375">
        <f t="shared" si="170"/>
        <v>0</v>
      </c>
      <c r="CI170" s="374">
        <f t="shared" si="170"/>
        <v>0</v>
      </c>
      <c r="CJ170" s="374">
        <f t="shared" si="170"/>
        <v>0</v>
      </c>
      <c r="CK170" s="374">
        <f t="shared" si="170"/>
        <v>0</v>
      </c>
      <c r="CL170" s="374"/>
      <c r="CM170" s="374">
        <f t="shared" si="170"/>
        <v>7561.6043656013699</v>
      </c>
      <c r="CN170" s="374">
        <f t="shared" si="170"/>
        <v>8088.8763868812948</v>
      </c>
      <c r="CO170" s="374">
        <f t="shared" si="170"/>
        <v>8110.0689904073433</v>
      </c>
      <c r="CP170" s="374">
        <f t="shared" si="170"/>
        <v>6803.2914562746273</v>
      </c>
      <c r="CQ170" s="374">
        <f t="shared" si="170"/>
        <v>8587.9648122312901</v>
      </c>
      <c r="CR170" s="374">
        <f t="shared" si="170"/>
        <v>8117.9450171653634</v>
      </c>
      <c r="CS170" s="374">
        <f t="shared" ref="CS170:DH170" si="171">+CS135+CS136-CS166-CS167-CS168</f>
        <v>7541.7835363573395</v>
      </c>
      <c r="CT170" s="1309">
        <f t="shared" si="171"/>
        <v>8642.7378433232116</v>
      </c>
      <c r="CU170" s="1308">
        <f t="shared" si="171"/>
        <v>8475.3247509574685</v>
      </c>
      <c r="CV170" s="1308">
        <f t="shared" si="171"/>
        <v>8612.2713141112399</v>
      </c>
      <c r="CW170" s="1308">
        <f t="shared" si="171"/>
        <v>8637.3422572800828</v>
      </c>
      <c r="CX170" s="1308">
        <f t="shared" si="171"/>
        <v>7410.1055229696112</v>
      </c>
      <c r="CY170" s="1308">
        <f t="shared" si="171"/>
        <v>8279.8081897002885</v>
      </c>
      <c r="CZ170" s="1308">
        <f t="shared" si="171"/>
        <v>8215.6041830285776</v>
      </c>
      <c r="DA170" s="1308">
        <f t="shared" si="171"/>
        <v>8478.4629633944278</v>
      </c>
      <c r="DB170" s="1308">
        <f t="shared" si="171"/>
        <v>8228.4141818821681</v>
      </c>
      <c r="DC170" s="1308">
        <f t="shared" si="171"/>
        <v>8768.6911795553115</v>
      </c>
      <c r="DD170" s="1308">
        <f t="shared" si="171"/>
        <v>8687.8781284471625</v>
      </c>
      <c r="DE170" s="1308">
        <f t="shared" si="171"/>
        <v>8510.0373696512488</v>
      </c>
      <c r="DF170" s="1309">
        <f t="shared" si="171"/>
        <v>8395.8164220116651</v>
      </c>
      <c r="DG170" s="1308">
        <f t="shared" si="171"/>
        <v>8390.579353683057</v>
      </c>
      <c r="DH170" s="1308">
        <f t="shared" si="171"/>
        <v>8523.5545245867579</v>
      </c>
      <c r="DI170" s="374"/>
      <c r="DJ170" s="253">
        <f>+DJ135+DJ136-DJ166-DJ167-DJ168</f>
        <v>29168.377057359328</v>
      </c>
      <c r="DK170" s="63" t="str">
        <f t="shared" si="147"/>
        <v>j</v>
      </c>
      <c r="DL170" s="64">
        <f t="shared" si="148"/>
        <v>105841.40973237305</v>
      </c>
      <c r="DM170" s="67">
        <f t="shared" si="149"/>
        <v>97096.887568925697</v>
      </c>
      <c r="DN170" s="66">
        <f t="shared" si="150"/>
        <v>100592.82213207208</v>
      </c>
      <c r="DO170" s="67">
        <f t="shared" si="151"/>
        <v>106002.11073729419</v>
      </c>
      <c r="DP170" s="67">
        <f t="shared" si="152"/>
        <v>62817.473367039012</v>
      </c>
      <c r="DQ170" s="67">
        <f>SUM(CH170:CV170)</f>
        <v>80541.868473310547</v>
      </c>
      <c r="DR170" s="21"/>
      <c r="DU170" s="69"/>
    </row>
    <row r="171" spans="1:125" s="74" customFormat="1" x14ac:dyDescent="0.2">
      <c r="A171" s="1265" t="s">
        <v>111</v>
      </c>
      <c r="B171" s="1430"/>
      <c r="C171" s="1264"/>
      <c r="D171" s="1387"/>
      <c r="E171" s="254"/>
      <c r="F171" s="254"/>
      <c r="G171" s="254"/>
      <c r="H171" s="254"/>
      <c r="I171" s="254"/>
      <c r="J171" s="254"/>
      <c r="K171" s="254"/>
      <c r="L171" s="254"/>
      <c r="M171" s="254"/>
      <c r="N171" s="254"/>
      <c r="O171" s="254"/>
      <c r="P171" s="376"/>
      <c r="Q171" s="254"/>
      <c r="R171" s="254"/>
      <c r="S171" s="254"/>
      <c r="T171" s="254"/>
      <c r="U171" s="254"/>
      <c r="V171" s="254"/>
      <c r="W171" s="254"/>
      <c r="X171" s="254"/>
      <c r="Y171" s="254"/>
      <c r="Z171" s="254"/>
      <c r="AA171" s="254"/>
      <c r="AB171" s="256"/>
      <c r="AC171" s="254"/>
      <c r="AD171" s="254"/>
      <c r="AE171" s="377"/>
      <c r="AF171" s="377"/>
      <c r="AG171" s="377"/>
      <c r="AH171" s="377"/>
      <c r="AI171" s="377"/>
      <c r="AJ171" s="377"/>
      <c r="AK171" s="377"/>
      <c r="AL171" s="377"/>
      <c r="AM171" s="377"/>
      <c r="AN171" s="378"/>
      <c r="AO171" s="377"/>
      <c r="AP171" s="377"/>
      <c r="AQ171" s="377"/>
      <c r="AR171" s="377"/>
      <c r="AS171" s="377"/>
      <c r="AT171" s="377"/>
      <c r="AU171" s="377"/>
      <c r="AV171" s="377"/>
      <c r="AW171" s="377"/>
      <c r="AX171" s="377"/>
      <c r="AY171" s="377"/>
      <c r="AZ171" s="377"/>
      <c r="BA171" s="377"/>
      <c r="BB171" s="377"/>
      <c r="BC171" s="377"/>
      <c r="BD171" s="377"/>
      <c r="BE171" s="377"/>
      <c r="BF171" s="377"/>
      <c r="BG171" s="377"/>
      <c r="BH171" s="377"/>
      <c r="BI171" s="377"/>
      <c r="BJ171" s="377"/>
      <c r="BK171" s="377"/>
      <c r="BL171" s="379"/>
      <c r="BM171" s="380">
        <f t="shared" ref="BM171:DA171" si="172">BM131/BM103</f>
        <v>0.56413313061377246</v>
      </c>
      <c r="BN171" s="380">
        <f t="shared" si="172"/>
        <v>0.49640128759950841</v>
      </c>
      <c r="BO171" s="380">
        <f t="shared" si="172"/>
        <v>0.47270956814672721</v>
      </c>
      <c r="BP171" s="380">
        <f t="shared" si="172"/>
        <v>0.48887177599392007</v>
      </c>
      <c r="BQ171" s="380">
        <f t="shared" si="172"/>
        <v>0.51832432588701649</v>
      </c>
      <c r="BR171" s="380">
        <f t="shared" si="172"/>
        <v>0.52613172572967237</v>
      </c>
      <c r="BS171" s="380">
        <f t="shared" si="172"/>
        <v>0.47909131834082941</v>
      </c>
      <c r="BT171" s="381" t="e">
        <f t="shared" si="172"/>
        <v>#DIV/0!</v>
      </c>
      <c r="BU171" s="381" t="e">
        <f t="shared" si="172"/>
        <v>#DIV/0!</v>
      </c>
      <c r="BV171" s="381" t="e">
        <f t="shared" si="172"/>
        <v>#DIV/0!</v>
      </c>
      <c r="BW171" s="381" t="e">
        <f t="shared" si="172"/>
        <v>#DIV/0!</v>
      </c>
      <c r="BX171" s="381" t="e">
        <f t="shared" si="172"/>
        <v>#DIV/0!</v>
      </c>
      <c r="BY171" s="382" t="e">
        <f t="shared" si="172"/>
        <v>#DIV/0!</v>
      </c>
      <c r="BZ171" s="381" t="e">
        <f t="shared" si="172"/>
        <v>#DIV/0!</v>
      </c>
      <c r="CA171" s="381" t="e">
        <f t="shared" si="172"/>
        <v>#DIV/0!</v>
      </c>
      <c r="CB171" s="381" t="e">
        <f t="shared" si="172"/>
        <v>#DIV/0!</v>
      </c>
      <c r="CC171" s="381" t="e">
        <f t="shared" si="172"/>
        <v>#DIV/0!</v>
      </c>
      <c r="CD171" s="381" t="e">
        <f t="shared" si="172"/>
        <v>#DIV/0!</v>
      </c>
      <c r="CE171" s="381" t="e">
        <f t="shared" si="172"/>
        <v>#DIV/0!</v>
      </c>
      <c r="CF171" s="381" t="e">
        <f t="shared" si="172"/>
        <v>#DIV/0!</v>
      </c>
      <c r="CG171" s="381" t="e">
        <f t="shared" si="172"/>
        <v>#DIV/0!</v>
      </c>
      <c r="CH171" s="382" t="e">
        <f t="shared" si="172"/>
        <v>#DIV/0!</v>
      </c>
      <c r="CI171" s="381" t="e">
        <f t="shared" si="172"/>
        <v>#DIV/0!</v>
      </c>
      <c r="CJ171" s="381" t="e">
        <f t="shared" si="172"/>
        <v>#DIV/0!</v>
      </c>
      <c r="CK171" s="381" t="e">
        <f t="shared" si="172"/>
        <v>#DIV/0!</v>
      </c>
      <c r="CL171" s="381" t="e">
        <f t="shared" si="172"/>
        <v>#DIV/0!</v>
      </c>
      <c r="CM171" s="381">
        <f t="shared" si="172"/>
        <v>0.53408183338909343</v>
      </c>
      <c r="CN171" s="381">
        <f t="shared" si="172"/>
        <v>0.482208537461985</v>
      </c>
      <c r="CO171" s="381">
        <f t="shared" si="172"/>
        <v>0.46077885261389884</v>
      </c>
      <c r="CP171" s="381">
        <f t="shared" si="172"/>
        <v>0.45956627617148554</v>
      </c>
      <c r="CQ171" s="381">
        <f t="shared" si="172"/>
        <v>0.48040977224213605</v>
      </c>
      <c r="CR171" s="381">
        <f t="shared" si="172"/>
        <v>0.47394972235456911</v>
      </c>
      <c r="CS171" s="381">
        <f t="shared" si="172"/>
        <v>0.46521132550629785</v>
      </c>
      <c r="CT171" s="381">
        <f t="shared" si="172"/>
        <v>0.49727720705407419</v>
      </c>
      <c r="CU171" s="381">
        <f t="shared" si="172"/>
        <v>0.50592959710176755</v>
      </c>
      <c r="CV171" s="381">
        <f t="shared" si="172"/>
        <v>0.5009690428131307</v>
      </c>
      <c r="CW171" s="381">
        <f t="shared" si="172"/>
        <v>0.50093584404546898</v>
      </c>
      <c r="CX171" s="381">
        <f t="shared" si="172"/>
        <v>0.47636852146263903</v>
      </c>
      <c r="CY171" s="381">
        <f t="shared" si="172"/>
        <v>0.48718885583767119</v>
      </c>
      <c r="CZ171" s="381">
        <f t="shared" si="172"/>
        <v>0.49474129205774181</v>
      </c>
      <c r="DA171" s="381">
        <f t="shared" si="172"/>
        <v>0.49387375969404007</v>
      </c>
      <c r="DB171" s="381"/>
      <c r="DC171" s="381"/>
      <c r="DD171" s="381"/>
      <c r="DE171" s="381"/>
      <c r="DF171" s="382"/>
      <c r="DG171" s="381"/>
      <c r="DH171" s="381"/>
      <c r="DI171" s="381"/>
      <c r="DJ171" s="383"/>
      <c r="DK171" s="63" t="str">
        <f t="shared" si="147"/>
        <v/>
      </c>
      <c r="DL171" s="384">
        <f t="shared" si="148"/>
        <v>0</v>
      </c>
      <c r="DM171" s="376">
        <f t="shared" si="149"/>
        <v>0</v>
      </c>
      <c r="DN171" s="376">
        <f>SUM(AD171:AO171)</f>
        <v>0</v>
      </c>
      <c r="DO171" s="376"/>
      <c r="DP171" s="376"/>
      <c r="DQ171" s="376"/>
      <c r="DR171" s="21"/>
      <c r="DU171" s="69"/>
    </row>
    <row r="172" spans="1:125" s="385" customFormat="1" x14ac:dyDescent="0.2">
      <c r="A172" s="1431" t="s">
        <v>112</v>
      </c>
      <c r="B172" s="1432">
        <v>1</v>
      </c>
      <c r="C172" s="1433"/>
      <c r="D172" s="1434"/>
      <c r="E172" s="386"/>
      <c r="F172" s="386"/>
      <c r="G172" s="386"/>
      <c r="H172" s="386"/>
      <c r="I172" s="386"/>
      <c r="J172" s="386"/>
      <c r="K172" s="386"/>
      <c r="L172" s="386"/>
      <c r="M172" s="386"/>
      <c r="N172" s="386"/>
      <c r="O172" s="386"/>
      <c r="P172" s="387"/>
      <c r="Q172" s="388">
        <f>+Q119*$B$172</f>
        <v>3581</v>
      </c>
      <c r="R172" s="388">
        <f t="shared" ref="R172:CC172" si="173">+R119*$B$172</f>
        <v>6850</v>
      </c>
      <c r="S172" s="388">
        <f t="shared" si="173"/>
        <v>8588</v>
      </c>
      <c r="T172" s="388">
        <f t="shared" si="173"/>
        <v>6880</v>
      </c>
      <c r="U172" s="388">
        <f t="shared" si="173"/>
        <v>7115</v>
      </c>
      <c r="V172" s="388">
        <f t="shared" si="173"/>
        <v>7210</v>
      </c>
      <c r="W172" s="388">
        <f t="shared" si="173"/>
        <v>7042</v>
      </c>
      <c r="X172" s="388">
        <f t="shared" si="173"/>
        <v>6079.3515085108465</v>
      </c>
      <c r="Y172" s="388">
        <f t="shared" si="173"/>
        <v>6438</v>
      </c>
      <c r="Z172" s="388">
        <f t="shared" si="173"/>
        <v>7277</v>
      </c>
      <c r="AA172" s="388">
        <f t="shared" si="173"/>
        <v>6746.5178679438432</v>
      </c>
      <c r="AB172" s="389">
        <f t="shared" si="173"/>
        <v>8673</v>
      </c>
      <c r="AC172" s="390">
        <v>9581</v>
      </c>
      <c r="AD172" s="390">
        <v>4827.9000000000005</v>
      </c>
      <c r="AE172" s="390">
        <v>10656.800000000001</v>
      </c>
      <c r="AF172" s="390">
        <v>6537.3</v>
      </c>
      <c r="AG172" s="390">
        <v>7591</v>
      </c>
      <c r="AH172" s="390">
        <f t="shared" si="173"/>
        <v>6333</v>
      </c>
      <c r="AI172" s="390">
        <f t="shared" si="173"/>
        <v>4739</v>
      </c>
      <c r="AJ172" s="390">
        <f t="shared" si="173"/>
        <v>62.928589483410512</v>
      </c>
      <c r="AK172" s="390">
        <f t="shared" si="173"/>
        <v>2524</v>
      </c>
      <c r="AL172" s="390">
        <f t="shared" si="173"/>
        <v>7451</v>
      </c>
      <c r="AM172" s="390">
        <f t="shared" si="173"/>
        <v>6585</v>
      </c>
      <c r="AN172" s="391">
        <f t="shared" si="173"/>
        <v>8085</v>
      </c>
      <c r="AO172" s="390">
        <f t="shared" si="173"/>
        <v>8856</v>
      </c>
      <c r="AP172" s="390">
        <f t="shared" si="173"/>
        <v>6714</v>
      </c>
      <c r="AQ172" s="390">
        <f t="shared" si="173"/>
        <v>8085</v>
      </c>
      <c r="AR172" s="390">
        <f t="shared" si="173"/>
        <v>9704</v>
      </c>
      <c r="AS172" s="390">
        <f t="shared" si="173"/>
        <v>8609</v>
      </c>
      <c r="AT172" s="390">
        <f t="shared" si="173"/>
        <v>5157</v>
      </c>
      <c r="AU172" s="390">
        <f t="shared" si="173"/>
        <v>7472</v>
      </c>
      <c r="AV172" s="390">
        <f t="shared" si="173"/>
        <v>9360</v>
      </c>
      <c r="AW172" s="390">
        <f t="shared" si="173"/>
        <v>9832</v>
      </c>
      <c r="AX172" s="390">
        <f t="shared" si="173"/>
        <v>7400</v>
      </c>
      <c r="AY172" s="390">
        <f t="shared" si="173"/>
        <v>10041</v>
      </c>
      <c r="AZ172" s="390">
        <f t="shared" si="173"/>
        <v>8841</v>
      </c>
      <c r="BA172" s="390">
        <f t="shared" si="173"/>
        <v>8503</v>
      </c>
      <c r="BB172" s="390">
        <f t="shared" si="173"/>
        <v>7276</v>
      </c>
      <c r="BC172" s="390">
        <f t="shared" si="173"/>
        <v>9641</v>
      </c>
      <c r="BD172" s="390">
        <f t="shared" si="173"/>
        <v>8274</v>
      </c>
      <c r="BE172" s="390">
        <f t="shared" si="173"/>
        <v>8174</v>
      </c>
      <c r="BF172" s="390">
        <f t="shared" si="173"/>
        <v>8860</v>
      </c>
      <c r="BG172" s="390">
        <f t="shared" si="173"/>
        <v>7278</v>
      </c>
      <c r="BH172" s="390">
        <f t="shared" si="173"/>
        <v>6210</v>
      </c>
      <c r="BI172" s="390">
        <f t="shared" si="173"/>
        <v>7800</v>
      </c>
      <c r="BJ172" s="390">
        <f t="shared" si="173"/>
        <v>8521</v>
      </c>
      <c r="BK172" s="390">
        <f t="shared" si="173"/>
        <v>1142</v>
      </c>
      <c r="BL172" s="392">
        <f t="shared" si="173"/>
        <v>9388</v>
      </c>
      <c r="BM172" s="390">
        <f t="shared" si="173"/>
        <v>7198</v>
      </c>
      <c r="BN172" s="390">
        <f t="shared" si="173"/>
        <v>7298</v>
      </c>
      <c r="BO172" s="390">
        <f t="shared" si="173"/>
        <v>7529</v>
      </c>
      <c r="BP172" s="390">
        <f t="shared" si="173"/>
        <v>0</v>
      </c>
      <c r="BQ172" s="390">
        <f t="shared" si="173"/>
        <v>8455</v>
      </c>
      <c r="BR172" s="390">
        <f t="shared" si="173"/>
        <v>7860</v>
      </c>
      <c r="BS172" s="390">
        <f t="shared" si="173"/>
        <v>3837.7483598878907</v>
      </c>
      <c r="BT172" s="393">
        <f t="shared" si="173"/>
        <v>0</v>
      </c>
      <c r="BU172" s="393">
        <f t="shared" si="173"/>
        <v>0</v>
      </c>
      <c r="BV172" s="393">
        <f t="shared" si="173"/>
        <v>0</v>
      </c>
      <c r="BW172" s="393">
        <f t="shared" si="173"/>
        <v>0</v>
      </c>
      <c r="BX172" s="393">
        <f t="shared" si="173"/>
        <v>0</v>
      </c>
      <c r="BY172" s="394">
        <f t="shared" si="173"/>
        <v>0</v>
      </c>
      <c r="BZ172" s="393">
        <f t="shared" si="173"/>
        <v>0</v>
      </c>
      <c r="CA172" s="393">
        <f t="shared" si="173"/>
        <v>0</v>
      </c>
      <c r="CB172" s="393">
        <f t="shared" si="173"/>
        <v>0</v>
      </c>
      <c r="CC172" s="393">
        <f t="shared" si="173"/>
        <v>0</v>
      </c>
      <c r="CD172" s="393">
        <f t="shared" ref="CD172:DH172" si="174">+CD119*$B$172</f>
        <v>0</v>
      </c>
      <c r="CE172" s="393">
        <f t="shared" si="174"/>
        <v>0</v>
      </c>
      <c r="CF172" s="393">
        <f t="shared" si="174"/>
        <v>0</v>
      </c>
      <c r="CG172" s="393">
        <f t="shared" si="174"/>
        <v>0</v>
      </c>
      <c r="CH172" s="394">
        <f t="shared" si="174"/>
        <v>0</v>
      </c>
      <c r="CI172" s="393">
        <f t="shared" si="174"/>
        <v>0</v>
      </c>
      <c r="CJ172" s="393">
        <f t="shared" si="174"/>
        <v>0</v>
      </c>
      <c r="CK172" s="393">
        <f t="shared" si="174"/>
        <v>0</v>
      </c>
      <c r="CL172" s="393">
        <f t="shared" si="174"/>
        <v>0</v>
      </c>
      <c r="CM172" s="393">
        <f t="shared" si="174"/>
        <v>3239.1</v>
      </c>
      <c r="CN172" s="393">
        <f t="shared" si="174"/>
        <v>6478.2</v>
      </c>
      <c r="CO172" s="393">
        <f t="shared" si="174"/>
        <v>7317</v>
      </c>
      <c r="CP172" s="393">
        <f t="shared" si="174"/>
        <v>7870</v>
      </c>
      <c r="CQ172" s="393">
        <f t="shared" si="174"/>
        <v>8881.2620074158076</v>
      </c>
      <c r="CR172" s="393">
        <f t="shared" si="174"/>
        <v>7091.5698921646108</v>
      </c>
      <c r="CS172" s="393">
        <f t="shared" si="174"/>
        <v>8698.0035952009603</v>
      </c>
      <c r="CT172" s="1310">
        <f t="shared" si="174"/>
        <v>8508.2654747884226</v>
      </c>
      <c r="CU172" s="1310">
        <f t="shared" si="174"/>
        <v>6444.8333737480261</v>
      </c>
      <c r="CV172" s="1310">
        <f t="shared" si="174"/>
        <v>8235.2638478756635</v>
      </c>
      <c r="CW172" s="1310">
        <f t="shared" si="174"/>
        <v>8183.0036943688865</v>
      </c>
      <c r="CX172" s="1310">
        <f t="shared" si="174"/>
        <v>7973.9809032747462</v>
      </c>
      <c r="CY172" s="1310">
        <f t="shared" si="174"/>
        <v>7651.8611635566767</v>
      </c>
      <c r="CZ172" s="1310">
        <f t="shared" si="174"/>
        <v>8150.4356000413627</v>
      </c>
      <c r="DA172" s="1310">
        <f t="shared" si="174"/>
        <v>7554.4075039882564</v>
      </c>
      <c r="DB172" s="1310">
        <f t="shared" si="174"/>
        <v>8386.1215621006468</v>
      </c>
      <c r="DC172" s="1310">
        <f t="shared" si="174"/>
        <v>6954.7557706724665</v>
      </c>
      <c r="DD172" s="1310">
        <f t="shared" si="174"/>
        <v>8384.7368118135601</v>
      </c>
      <c r="DE172" s="1310">
        <f t="shared" si="174"/>
        <v>6768.967633824479</v>
      </c>
      <c r="DF172" s="1311">
        <f t="shared" si="174"/>
        <v>8785.5101844472883</v>
      </c>
      <c r="DG172" s="1310">
        <f t="shared" si="174"/>
        <v>6887.1778679702929</v>
      </c>
      <c r="DH172" s="1310">
        <f t="shared" si="174"/>
        <v>8441.6560571905447</v>
      </c>
      <c r="DI172" s="393"/>
      <c r="DJ172" s="395">
        <f>+DJ119*$B$172</f>
        <v>22025</v>
      </c>
      <c r="DK172" s="63" t="str">
        <f t="shared" si="147"/>
        <v>j</v>
      </c>
      <c r="DL172" s="396">
        <f t="shared" si="148"/>
        <v>82479.869376454692</v>
      </c>
      <c r="DM172" s="397">
        <f t="shared" si="149"/>
        <v>74973.928589483403</v>
      </c>
      <c r="DN172" s="398">
        <f>SUM(AO172:AZ172)</f>
        <v>100071</v>
      </c>
      <c r="DO172" s="399">
        <f>SUM(BA172:BL172)</f>
        <v>91067</v>
      </c>
      <c r="DP172" s="400">
        <f>SUM(BM172:BX172)</f>
        <v>42177.74835988789</v>
      </c>
      <c r="DQ172" s="400">
        <f>SUM(CH172:CV172)</f>
        <v>72763.498191193503</v>
      </c>
      <c r="DR172" s="21"/>
      <c r="DU172" s="69"/>
    </row>
    <row r="173" spans="1:125" s="68" customFormat="1" x14ac:dyDescent="0.2">
      <c r="A173" s="1358"/>
      <c r="B173" s="1329"/>
      <c r="C173" s="1314"/>
      <c r="D173" s="1387">
        <v>1</v>
      </c>
      <c r="E173" s="254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376"/>
      <c r="Q173" s="254"/>
      <c r="R173" s="254"/>
      <c r="S173" s="254"/>
      <c r="T173" s="254"/>
      <c r="U173" s="254"/>
      <c r="V173" s="254"/>
      <c r="W173" s="377"/>
      <c r="X173" s="377"/>
      <c r="Y173" s="377"/>
      <c r="Z173" s="377"/>
      <c r="AA173" s="377"/>
      <c r="AB173" s="378"/>
      <c r="AC173" s="401"/>
      <c r="AD173" s="401"/>
      <c r="AE173" s="401"/>
      <c r="AF173" s="401"/>
      <c r="AG173" s="401"/>
      <c r="AH173" s="401"/>
      <c r="AI173" s="401"/>
      <c r="AJ173" s="401"/>
      <c r="AK173" s="401"/>
      <c r="AL173" s="401"/>
      <c r="AM173" s="401"/>
      <c r="AN173" s="401"/>
      <c r="AO173" s="401"/>
      <c r="AP173" s="401"/>
      <c r="AQ173" s="401"/>
      <c r="AR173" s="401"/>
      <c r="AS173" s="401"/>
      <c r="AT173" s="401"/>
      <c r="AU173" s="401"/>
      <c r="AV173" s="401"/>
      <c r="AW173" s="401"/>
      <c r="AX173" s="401"/>
      <c r="AY173" s="401"/>
      <c r="AZ173" s="401"/>
      <c r="BA173" s="401"/>
      <c r="BB173" s="401"/>
      <c r="BC173" s="401"/>
      <c r="BD173" s="401"/>
      <c r="BE173" s="401"/>
      <c r="BF173" s="401"/>
      <c r="BG173" s="401"/>
      <c r="BH173" s="401"/>
      <c r="BI173" s="401"/>
      <c r="BJ173" s="401"/>
      <c r="BK173" s="401"/>
      <c r="BL173" s="402"/>
      <c r="BM173" s="401"/>
      <c r="BN173" s="401"/>
      <c r="BO173" s="401"/>
      <c r="BP173" s="401"/>
      <c r="BQ173" s="401"/>
      <c r="BR173" s="401"/>
      <c r="BS173" s="401"/>
      <c r="BT173" s="403"/>
      <c r="BU173" s="403"/>
      <c r="BV173" s="403"/>
      <c r="BW173" s="403"/>
      <c r="BX173" s="403"/>
      <c r="BY173" s="404"/>
      <c r="BZ173" s="403"/>
      <c r="CA173" s="403"/>
      <c r="CB173" s="403"/>
      <c r="CC173" s="403"/>
      <c r="CD173" s="403"/>
      <c r="CE173" s="403"/>
      <c r="CF173" s="403"/>
      <c r="CG173" s="403"/>
      <c r="CH173" s="404"/>
      <c r="CI173" s="403"/>
      <c r="CJ173" s="403"/>
      <c r="CK173" s="403"/>
      <c r="CL173" s="403"/>
      <c r="CM173" s="403"/>
      <c r="CN173" s="403"/>
      <c r="CO173" s="403"/>
      <c r="CP173" s="403"/>
      <c r="CQ173" s="403"/>
      <c r="CR173" s="403"/>
      <c r="CS173" s="403"/>
      <c r="CT173" s="1313"/>
      <c r="CU173" s="1312"/>
      <c r="CV173" s="1312"/>
      <c r="CW173" s="1312"/>
      <c r="CX173" s="1312"/>
      <c r="CY173" s="1312"/>
      <c r="CZ173" s="1312"/>
      <c r="DA173" s="1312"/>
      <c r="DB173" s="1312"/>
      <c r="DC173" s="1312"/>
      <c r="DD173" s="1312"/>
      <c r="DE173" s="1312"/>
      <c r="DF173" s="1313"/>
      <c r="DG173" s="1312"/>
      <c r="DH173" s="1312"/>
      <c r="DI173" s="403"/>
      <c r="DJ173" s="405"/>
      <c r="DK173" s="63"/>
      <c r="DL173" s="384"/>
      <c r="DM173" s="406"/>
      <c r="DN173" s="407"/>
      <c r="DO173" s="408"/>
      <c r="DP173" s="408"/>
      <c r="DQ173" s="408"/>
      <c r="DR173" s="21"/>
      <c r="DU173" s="69"/>
    </row>
    <row r="174" spans="1:125" s="68" customFormat="1" x14ac:dyDescent="0.2">
      <c r="A174" s="1358" t="s">
        <v>113</v>
      </c>
      <c r="B174" s="1329"/>
      <c r="C174" s="1314"/>
      <c r="D174" s="1387">
        <v>1</v>
      </c>
      <c r="E174" s="254"/>
      <c r="F174" s="254"/>
      <c r="G174" s="254"/>
      <c r="H174" s="254"/>
      <c r="I174" s="254"/>
      <c r="J174" s="254"/>
      <c r="K174" s="254"/>
      <c r="L174" s="254"/>
      <c r="M174" s="254"/>
      <c r="N174" s="254"/>
      <c r="O174" s="254"/>
      <c r="P174" s="376"/>
      <c r="Q174" s="331"/>
      <c r="R174" s="331"/>
      <c r="S174" s="331"/>
      <c r="T174" s="331"/>
      <c r="U174" s="331"/>
      <c r="V174" s="331"/>
      <c r="W174" s="409"/>
      <c r="X174" s="409"/>
      <c r="Y174" s="409"/>
      <c r="Z174" s="409"/>
      <c r="AA174" s="409"/>
      <c r="AB174" s="410"/>
      <c r="AC174" s="411"/>
      <c r="AD174" s="411"/>
      <c r="AE174" s="411"/>
      <c r="AF174" s="411"/>
      <c r="AG174" s="411"/>
      <c r="AH174" s="411"/>
      <c r="AI174" s="411"/>
      <c r="AJ174" s="411"/>
      <c r="AK174" s="411"/>
      <c r="AL174" s="411"/>
      <c r="AM174" s="411"/>
      <c r="AN174" s="411"/>
      <c r="AO174" s="411"/>
      <c r="AP174" s="411"/>
      <c r="AQ174" s="411"/>
      <c r="AR174" s="411"/>
      <c r="AS174" s="411"/>
      <c r="AT174" s="411"/>
      <c r="AU174" s="411"/>
      <c r="AV174" s="411"/>
      <c r="AW174" s="411"/>
      <c r="AX174" s="411"/>
      <c r="AY174" s="411"/>
      <c r="AZ174" s="411"/>
      <c r="BA174" s="411"/>
      <c r="BB174" s="411"/>
      <c r="BC174" s="411"/>
      <c r="BD174" s="411"/>
      <c r="BE174" s="411"/>
      <c r="BF174" s="411"/>
      <c r="BG174" s="411"/>
      <c r="BH174" s="411"/>
      <c r="BI174" s="411"/>
      <c r="BJ174" s="411"/>
      <c r="BK174" s="411"/>
      <c r="BL174" s="412"/>
      <c r="BM174" s="411"/>
      <c r="BN174" s="411"/>
      <c r="BO174" s="411"/>
      <c r="BP174" s="411"/>
      <c r="BQ174" s="411"/>
      <c r="BR174" s="411"/>
      <c r="BS174" s="411"/>
      <c r="BT174" s="70"/>
      <c r="BU174" s="70"/>
      <c r="BV174" s="70"/>
      <c r="BW174" s="70"/>
      <c r="BX174" s="70"/>
      <c r="BY174" s="413"/>
      <c r="BZ174" s="70"/>
      <c r="CA174" s="70"/>
      <c r="CB174" s="70"/>
      <c r="CC174" s="70"/>
      <c r="CD174" s="70"/>
      <c r="CE174" s="265">
        <v>0</v>
      </c>
      <c r="CF174" s="265">
        <v>0</v>
      </c>
      <c r="CG174" s="265">
        <v>0</v>
      </c>
      <c r="CH174" s="264">
        <v>0</v>
      </c>
      <c r="CI174" s="265">
        <v>0</v>
      </c>
      <c r="CJ174" s="265">
        <v>0</v>
      </c>
      <c r="CK174" s="265" t="e">
        <v>#DIV/0!</v>
      </c>
      <c r="CL174" s="265">
        <v>0</v>
      </c>
      <c r="CM174" s="265">
        <v>253.70833333333334</v>
      </c>
      <c r="CN174" s="265">
        <v>272.63333333333333</v>
      </c>
      <c r="CO174" s="265">
        <v>282.54838709677421</v>
      </c>
      <c r="CP174" s="265">
        <v>211.23333333333332</v>
      </c>
      <c r="CQ174" s="265">
        <v>255.51612903225808</v>
      </c>
      <c r="CR174" s="265">
        <v>249.67741935483872</v>
      </c>
      <c r="CS174" s="265">
        <v>260.43333333333334</v>
      </c>
      <c r="CT174" s="1281">
        <f>+CT110/([1]Help!CT$2-[1]Help!CT$5)</f>
        <v>254.87096774193549</v>
      </c>
      <c r="CU174" s="1281">
        <f>+CU110/([1]Help!CU$2-[1]Help!CU$5)</f>
        <v>248.73333333333332</v>
      </c>
      <c r="CV174" s="1281">
        <f>+CV110/([1]Help!CV$2-[1]Help!CV$5)</f>
        <v>250</v>
      </c>
      <c r="CW174" s="1281">
        <f>+CW110/([1]Help!CW$2-[1]Help!CW$5)</f>
        <v>274.12903225806451</v>
      </c>
      <c r="CX174" s="1281">
        <f>+CX110/([1]Help!CX$2-[1]Help!CX$5)</f>
        <v>250.13793103448276</v>
      </c>
      <c r="CY174" s="1281">
        <f>+CY110/([1]Help!CY$2-[1]Help!CY$5)</f>
        <v>251.61290322580646</v>
      </c>
      <c r="CZ174" s="1281">
        <f>+CZ110/([1]Help!CZ$2-[1]Help!CZ$5)</f>
        <v>255</v>
      </c>
      <c r="DA174" s="1281">
        <f>+DA110/([1]Help!DA$2-[1]Help!DA$5)</f>
        <v>253.2258064516129</v>
      </c>
      <c r="DB174" s="1281">
        <f>+DB110/([1]Help!DB$2-[1]Help!DB$5)</f>
        <v>248.73333333333332</v>
      </c>
      <c r="DC174" s="1281">
        <f>+DC110/([1]Help!DC$2-[1]Help!DC$5)</f>
        <v>251.61290322580646</v>
      </c>
      <c r="DD174" s="1281">
        <f>+DD110/([1]Help!DD$2-[1]Help!DD$5)</f>
        <v>252.87096774193549</v>
      </c>
      <c r="DE174" s="1281">
        <f>+DE110/([1]Help!DE$2-[1]Help!DE$5)</f>
        <v>252.03333333333333</v>
      </c>
      <c r="DF174" s="1282">
        <f>+DF110/([1]Help!DF$2-[1]Help!DF$5)</f>
        <v>250.7741935483871</v>
      </c>
      <c r="DG174" s="1281">
        <f>+DG110/([1]Help!DG$2-[1]Help!DG$5)</f>
        <v>253.33333333333334</v>
      </c>
      <c r="DH174" s="1281">
        <f>+DH110/([1]Help!DH$2-[1]Help!DH$5)</f>
        <v>250.35483870967741</v>
      </c>
      <c r="DI174" s="265"/>
      <c r="DJ174" s="414"/>
      <c r="DK174" s="63"/>
      <c r="DL174" s="384"/>
      <c r="DM174" s="406"/>
      <c r="DN174" s="407"/>
      <c r="DO174" s="408"/>
      <c r="DP174" s="415"/>
      <c r="DQ174" s="415"/>
      <c r="DR174" s="21"/>
      <c r="DU174" s="69"/>
    </row>
    <row r="175" spans="1:125" s="68" customFormat="1" x14ac:dyDescent="0.2">
      <c r="A175" s="1358" t="s">
        <v>114</v>
      </c>
      <c r="B175" s="1329"/>
      <c r="C175" s="1314"/>
      <c r="D175" s="1387">
        <v>1</v>
      </c>
      <c r="E175" s="254"/>
      <c r="F175" s="254"/>
      <c r="G175" s="254"/>
      <c r="H175" s="254"/>
      <c r="I175" s="254"/>
      <c r="J175" s="254"/>
      <c r="K175" s="254"/>
      <c r="L175" s="254"/>
      <c r="M175" s="254"/>
      <c r="N175" s="254"/>
      <c r="O175" s="254"/>
      <c r="P175" s="376"/>
      <c r="Q175" s="254"/>
      <c r="R175" s="254"/>
      <c r="S175" s="254"/>
      <c r="T175" s="254"/>
      <c r="U175" s="254"/>
      <c r="V175" s="254"/>
      <c r="W175" s="377"/>
      <c r="X175" s="377"/>
      <c r="Y175" s="377"/>
      <c r="Z175" s="377"/>
      <c r="AA175" s="377"/>
      <c r="AB175" s="378"/>
      <c r="AC175" s="401"/>
      <c r="AD175" s="401"/>
      <c r="AE175" s="401"/>
      <c r="AF175" s="401"/>
      <c r="AG175" s="401"/>
      <c r="AH175" s="401"/>
      <c r="AI175" s="401"/>
      <c r="AJ175" s="401"/>
      <c r="AK175" s="401"/>
      <c r="AL175" s="401"/>
      <c r="AM175" s="401"/>
      <c r="AN175" s="401"/>
      <c r="AO175" s="401"/>
      <c r="AP175" s="401"/>
      <c r="AQ175" s="401"/>
      <c r="AR175" s="401"/>
      <c r="AS175" s="401"/>
      <c r="AT175" s="401"/>
      <c r="AU175" s="401"/>
      <c r="AV175" s="401"/>
      <c r="AW175" s="401"/>
      <c r="AX175" s="401"/>
      <c r="AY175" s="401"/>
      <c r="AZ175" s="401"/>
      <c r="BA175" s="401"/>
      <c r="BB175" s="401"/>
      <c r="BC175" s="401"/>
      <c r="BD175" s="401"/>
      <c r="BE175" s="401"/>
      <c r="BF175" s="401"/>
      <c r="BG175" s="401"/>
      <c r="BH175" s="401"/>
      <c r="BI175" s="401"/>
      <c r="BJ175" s="401"/>
      <c r="BK175" s="401"/>
      <c r="BL175" s="402"/>
      <c r="BM175" s="401"/>
      <c r="BN175" s="401"/>
      <c r="BO175" s="401"/>
      <c r="BP175" s="401"/>
      <c r="BQ175" s="401"/>
      <c r="BR175" s="401"/>
      <c r="BS175" s="401"/>
      <c r="BT175" s="403"/>
      <c r="BU175" s="403"/>
      <c r="BV175" s="403"/>
      <c r="BW175" s="403"/>
      <c r="BX175" s="403"/>
      <c r="BY175" s="404"/>
      <c r="BZ175" s="403"/>
      <c r="CA175" s="403"/>
      <c r="CB175" s="403"/>
      <c r="CC175" s="403"/>
      <c r="CD175" s="403"/>
      <c r="CE175" s="265">
        <v>0</v>
      </c>
      <c r="CF175" s="265">
        <v>0</v>
      </c>
      <c r="CG175" s="265">
        <v>0</v>
      </c>
      <c r="CH175" s="264">
        <v>0</v>
      </c>
      <c r="CI175" s="265">
        <v>0</v>
      </c>
      <c r="CJ175" s="265">
        <v>0</v>
      </c>
      <c r="CK175" s="265" t="e">
        <v>#DIV/0!</v>
      </c>
      <c r="CL175" s="265">
        <v>0</v>
      </c>
      <c r="CM175" s="265">
        <v>108.125</v>
      </c>
      <c r="CN175" s="265">
        <v>76.233333333333334</v>
      </c>
      <c r="CO175" s="265">
        <v>82.838709677419359</v>
      </c>
      <c r="CP175" s="265">
        <v>93.833333333333329</v>
      </c>
      <c r="CQ175" s="265">
        <v>129.48387096774192</v>
      </c>
      <c r="CR175" s="265">
        <v>124.6774193548387</v>
      </c>
      <c r="CS175" s="265">
        <v>114.66666666666667</v>
      </c>
      <c r="CT175" s="1281">
        <f>+CT111/([1]Help!CT$2-[1]Help!CT$5)</f>
        <v>106.3225806451613</v>
      </c>
      <c r="CU175" s="1281">
        <f>+CU111/([1]Help!CU$2-[1]Help!CU$5)</f>
        <v>111.33333333333333</v>
      </c>
      <c r="CV175" s="1281">
        <f>+CV111/([1]Help!CV$2-[1]Help!CV$5)</f>
        <v>111.19354838709677</v>
      </c>
      <c r="CW175" s="1281">
        <f>+CW111/([1]Help!CW$2-[1]Help!CW$5)</f>
        <v>102.93548387096774</v>
      </c>
      <c r="CX175" s="1281">
        <f>+CX111/([1]Help!CX$2-[1]Help!CX$5)</f>
        <v>126.89655172413794</v>
      </c>
      <c r="CY175" s="1281">
        <f>+CY111/([1]Help!CY$2-[1]Help!CY$5)</f>
        <v>125.45161290322581</v>
      </c>
      <c r="CZ175" s="1281">
        <f>+CZ111/([1]Help!CZ$2-[1]Help!CZ$5)</f>
        <v>122.03333333333333</v>
      </c>
      <c r="DA175" s="1281">
        <f>+DA111/([1]Help!DA$2-[1]Help!DA$5)</f>
        <v>123.83870967741936</v>
      </c>
      <c r="DB175" s="1281">
        <f>+DB111/([1]Help!DB$2-[1]Help!DB$5)</f>
        <v>128.30000000000001</v>
      </c>
      <c r="DC175" s="1281">
        <f>+DC111/([1]Help!DC$2-[1]Help!DC$5)</f>
        <v>125.45161290322581</v>
      </c>
      <c r="DD175" s="1281">
        <f>+DD111/([1]Help!DD$2-[1]Help!DD$5)</f>
        <v>124.19354838709677</v>
      </c>
      <c r="DE175" s="1281">
        <f>+DE111/([1]Help!DE$2-[1]Help!DE$5)</f>
        <v>125</v>
      </c>
      <c r="DF175" s="1282">
        <f>+DF111/([1]Help!DF$2-[1]Help!DF$5)</f>
        <v>126.29032258064517</v>
      </c>
      <c r="DG175" s="1281">
        <f>+DG111/([1]Help!DG$2-[1]Help!DG$5)</f>
        <v>123.7</v>
      </c>
      <c r="DH175" s="1281">
        <f>+DH111/([1]Help!DH$2-[1]Help!DH$5)</f>
        <v>126.70967741935483</v>
      </c>
      <c r="DI175" s="265"/>
      <c r="DJ175" s="405"/>
      <c r="DK175" s="63"/>
      <c r="DL175" s="384"/>
      <c r="DM175" s="406"/>
      <c r="DN175" s="407"/>
      <c r="DO175" s="408"/>
      <c r="DP175" s="415"/>
      <c r="DQ175" s="415"/>
      <c r="DR175" s="21"/>
      <c r="DU175" s="69"/>
    </row>
    <row r="176" spans="1:125" s="68" customFormat="1" x14ac:dyDescent="0.2">
      <c r="A176" s="1358" t="s">
        <v>115</v>
      </c>
      <c r="B176" s="1329"/>
      <c r="C176" s="1314"/>
      <c r="D176" s="1387">
        <v>1</v>
      </c>
      <c r="E176" s="254"/>
      <c r="F176" s="254"/>
      <c r="G176" s="254"/>
      <c r="H176" s="254"/>
      <c r="I176" s="254"/>
      <c r="J176" s="254"/>
      <c r="K176" s="254"/>
      <c r="L176" s="254"/>
      <c r="M176" s="254"/>
      <c r="N176" s="254"/>
      <c r="O176" s="254"/>
      <c r="P176" s="376"/>
      <c r="Q176" s="254"/>
      <c r="R176" s="254"/>
      <c r="S176" s="254"/>
      <c r="T176" s="254"/>
      <c r="U176" s="254"/>
      <c r="V176" s="254"/>
      <c r="W176" s="377"/>
      <c r="X176" s="377"/>
      <c r="Y176" s="377"/>
      <c r="Z176" s="377"/>
      <c r="AA176" s="377"/>
      <c r="AB176" s="378"/>
      <c r="AC176" s="401"/>
      <c r="AD176" s="401"/>
      <c r="AE176" s="401"/>
      <c r="AF176" s="401"/>
      <c r="AG176" s="401"/>
      <c r="AH176" s="401"/>
      <c r="AI176" s="401"/>
      <c r="AJ176" s="401"/>
      <c r="AK176" s="401"/>
      <c r="AL176" s="401"/>
      <c r="AM176" s="401"/>
      <c r="AN176" s="401"/>
      <c r="AO176" s="401"/>
      <c r="AP176" s="401"/>
      <c r="AQ176" s="401"/>
      <c r="AR176" s="401"/>
      <c r="AS176" s="401"/>
      <c r="AT176" s="401"/>
      <c r="AU176" s="401"/>
      <c r="AV176" s="401"/>
      <c r="AW176" s="401"/>
      <c r="AX176" s="401"/>
      <c r="AY176" s="401"/>
      <c r="AZ176" s="401"/>
      <c r="BA176" s="401"/>
      <c r="BB176" s="401"/>
      <c r="BC176" s="401"/>
      <c r="BD176" s="401"/>
      <c r="BE176" s="401"/>
      <c r="BF176" s="401"/>
      <c r="BG176" s="401"/>
      <c r="BH176" s="401"/>
      <c r="BI176" s="401"/>
      <c r="BJ176" s="401"/>
      <c r="BK176" s="401"/>
      <c r="BL176" s="402"/>
      <c r="BM176" s="401"/>
      <c r="BN176" s="401"/>
      <c r="BO176" s="401"/>
      <c r="BP176" s="401"/>
      <c r="BQ176" s="401"/>
      <c r="BR176" s="401"/>
      <c r="BS176" s="401"/>
      <c r="BT176" s="403"/>
      <c r="BU176" s="403"/>
      <c r="BV176" s="403"/>
      <c r="BW176" s="403"/>
      <c r="BX176" s="403"/>
      <c r="BY176" s="404"/>
      <c r="BZ176" s="403"/>
      <c r="CA176" s="403"/>
      <c r="CB176" s="403"/>
      <c r="CC176" s="403"/>
      <c r="CD176" s="403"/>
      <c r="CE176" s="265">
        <v>0</v>
      </c>
      <c r="CF176" s="265">
        <v>0</v>
      </c>
      <c r="CG176" s="265">
        <v>0</v>
      </c>
      <c r="CH176" s="264">
        <v>0</v>
      </c>
      <c r="CI176" s="265">
        <v>0</v>
      </c>
      <c r="CJ176" s="265">
        <v>0</v>
      </c>
      <c r="CK176" s="265" t="e">
        <v>#DIV/0!</v>
      </c>
      <c r="CL176" s="265">
        <v>0</v>
      </c>
      <c r="CM176" s="265">
        <v>0</v>
      </c>
      <c r="CN176" s="265">
        <v>0.7</v>
      </c>
      <c r="CO176" s="265">
        <v>0</v>
      </c>
      <c r="CP176" s="265">
        <v>0</v>
      </c>
      <c r="CQ176" s="265">
        <v>0</v>
      </c>
      <c r="CR176" s="265">
        <v>0</v>
      </c>
      <c r="CS176" s="265">
        <v>0</v>
      </c>
      <c r="CT176" s="1281">
        <f>+CT112/([1]Help!CT$2-[1]Help!CT$5)</f>
        <v>0</v>
      </c>
      <c r="CU176" s="1281">
        <f>+CU112/([1]Help!CU$2-[1]Help!CU$5)</f>
        <v>0</v>
      </c>
      <c r="CV176" s="1281">
        <f>+CV112/([1]Help!CV$2-[1]Help!CV$5)</f>
        <v>0</v>
      </c>
      <c r="CW176" s="1281">
        <f>+CW112/([1]Help!CW$2-[1]Help!CW$5)</f>
        <v>0</v>
      </c>
      <c r="CX176" s="1281">
        <f>+CX112/([1]Help!CX$2-[1]Help!CX$5)</f>
        <v>0</v>
      </c>
      <c r="CY176" s="1281">
        <f>+CY112/([1]Help!CY$2-[1]Help!CY$5)</f>
        <v>0</v>
      </c>
      <c r="CZ176" s="1281">
        <f>+CZ112/([1]Help!CZ$2-[1]Help!CZ$5)</f>
        <v>0</v>
      </c>
      <c r="DA176" s="1281">
        <f>+DA112/([1]Help!DA$2-[1]Help!DA$5)</f>
        <v>0</v>
      </c>
      <c r="DB176" s="1281">
        <f>+DB112/([1]Help!DB$2-[1]Help!DB$5)</f>
        <v>0</v>
      </c>
      <c r="DC176" s="1281">
        <f>+DC112/([1]Help!DC$2-[1]Help!DC$5)</f>
        <v>0</v>
      </c>
      <c r="DD176" s="1281">
        <f>+DD112/([1]Help!DD$2-[1]Help!DD$5)</f>
        <v>0</v>
      </c>
      <c r="DE176" s="1281">
        <f>+DE112/([1]Help!DE$2-[1]Help!DE$5)</f>
        <v>0</v>
      </c>
      <c r="DF176" s="1282">
        <f>+DF112/([1]Help!DF$2-[1]Help!DF$5)</f>
        <v>0</v>
      </c>
      <c r="DG176" s="1281">
        <f>+DG112/([1]Help!DG$2-[1]Help!DG$5)</f>
        <v>0</v>
      </c>
      <c r="DH176" s="1281">
        <f>+DH112/([1]Help!DH$2-[1]Help!DH$5)</f>
        <v>0</v>
      </c>
      <c r="DI176" s="265"/>
      <c r="DJ176" s="405"/>
      <c r="DK176" s="63"/>
      <c r="DL176" s="384"/>
      <c r="DM176" s="406"/>
      <c r="DN176" s="407"/>
      <c r="DO176" s="408"/>
      <c r="DP176" s="415"/>
      <c r="DQ176" s="415"/>
      <c r="DR176" s="21"/>
      <c r="DU176" s="69"/>
    </row>
    <row r="177" spans="1:125" s="68" customFormat="1" x14ac:dyDescent="0.2">
      <c r="A177" s="1358" t="s">
        <v>101</v>
      </c>
      <c r="B177" s="1329"/>
      <c r="C177" s="1314"/>
      <c r="D177" s="1387">
        <v>1</v>
      </c>
      <c r="E177" s="254"/>
      <c r="F177" s="254"/>
      <c r="G177" s="254"/>
      <c r="H177" s="254"/>
      <c r="I177" s="254"/>
      <c r="J177" s="254"/>
      <c r="K177" s="254"/>
      <c r="L177" s="254"/>
      <c r="M177" s="254"/>
      <c r="N177" s="254"/>
      <c r="O177" s="254"/>
      <c r="P177" s="376"/>
      <c r="Q177" s="254"/>
      <c r="R177" s="254"/>
      <c r="S177" s="254"/>
      <c r="T177" s="254"/>
      <c r="U177" s="254"/>
      <c r="V177" s="254"/>
      <c r="W177" s="377"/>
      <c r="X177" s="377"/>
      <c r="Y177" s="377"/>
      <c r="Z177" s="377"/>
      <c r="AA177" s="377"/>
      <c r="AB177" s="378"/>
      <c r="AC177" s="401"/>
      <c r="AD177" s="401"/>
      <c r="AE177" s="401"/>
      <c r="AF177" s="401"/>
      <c r="AG177" s="401"/>
      <c r="AH177" s="401"/>
      <c r="AI177" s="401"/>
      <c r="AJ177" s="401"/>
      <c r="AK177" s="401"/>
      <c r="AL177" s="401"/>
      <c r="AM177" s="401"/>
      <c r="AN177" s="401"/>
      <c r="AO177" s="401"/>
      <c r="AP177" s="401"/>
      <c r="AQ177" s="401"/>
      <c r="AR177" s="401"/>
      <c r="AS177" s="401"/>
      <c r="AT177" s="401"/>
      <c r="AU177" s="401"/>
      <c r="AV177" s="401"/>
      <c r="AW177" s="401"/>
      <c r="AX177" s="401"/>
      <c r="AY177" s="401"/>
      <c r="AZ177" s="401"/>
      <c r="BA177" s="401"/>
      <c r="BB177" s="401"/>
      <c r="BC177" s="401"/>
      <c r="BD177" s="401"/>
      <c r="BE177" s="401"/>
      <c r="BF177" s="401"/>
      <c r="BG177" s="401"/>
      <c r="BH177" s="401"/>
      <c r="BI177" s="401"/>
      <c r="BJ177" s="401"/>
      <c r="BK177" s="401"/>
      <c r="BL177" s="402"/>
      <c r="BM177" s="401"/>
      <c r="BN177" s="401"/>
      <c r="BO177" s="401"/>
      <c r="BP177" s="401"/>
      <c r="BQ177" s="401"/>
      <c r="BR177" s="401"/>
      <c r="BS177" s="401"/>
      <c r="BT177" s="403"/>
      <c r="BU177" s="403"/>
      <c r="BV177" s="403"/>
      <c r="BW177" s="403"/>
      <c r="BX177" s="403"/>
      <c r="BY177" s="404"/>
      <c r="BZ177" s="403"/>
      <c r="CA177" s="403"/>
      <c r="CB177" s="403"/>
      <c r="CC177" s="403"/>
      <c r="CD177" s="403"/>
      <c r="CE177" s="265">
        <v>0</v>
      </c>
      <c r="CF177" s="265">
        <v>0</v>
      </c>
      <c r="CG177" s="265">
        <v>0</v>
      </c>
      <c r="CH177" s="264">
        <v>0</v>
      </c>
      <c r="CI177" s="265">
        <v>0</v>
      </c>
      <c r="CJ177" s="265">
        <v>0</v>
      </c>
      <c r="CK177" s="265" t="e">
        <v>#DIV/0!</v>
      </c>
      <c r="CL177" s="265">
        <v>0</v>
      </c>
      <c r="CM177" s="265">
        <v>85.541666666666671</v>
      </c>
      <c r="CN177" s="265">
        <v>48.4</v>
      </c>
      <c r="CO177" s="265">
        <v>7.580645161290323</v>
      </c>
      <c r="CP177" s="265">
        <v>4.6333333333333337</v>
      </c>
      <c r="CQ177" s="265">
        <v>22.70967741935484</v>
      </c>
      <c r="CR177" s="265">
        <v>17.419354838709676</v>
      </c>
      <c r="CS177" s="265">
        <v>16.666666666666668</v>
      </c>
      <c r="CT177" s="1281">
        <f>+CT113/([1]Help!CT$2-[1]Help!CT$5)</f>
        <v>32.258064516129032</v>
      </c>
      <c r="CU177" s="1281">
        <f>+CU113/([1]Help!CU$2-[1]Help!CU$5)</f>
        <v>33.333333333333336</v>
      </c>
      <c r="CV177" s="1281">
        <f>+CV113/([1]Help!CV$2-[1]Help!CV$5)</f>
        <v>32.258064516129032</v>
      </c>
      <c r="CW177" s="1281">
        <f>+CW113/([1]Help!CW$2-[1]Help!CW$5)</f>
        <v>16.387096774193548</v>
      </c>
      <c r="CX177" s="1281">
        <f>+CX113/([1]Help!CX$2-[1]Help!CX$5)</f>
        <v>16.379310344827587</v>
      </c>
      <c r="CY177" s="1281">
        <f>+CY113/([1]Help!CY$2-[1]Help!CY$5)</f>
        <v>16.387096774193548</v>
      </c>
      <c r="CZ177" s="1281">
        <f>+CZ113/([1]Help!CZ$2-[1]Help!CZ$5)</f>
        <v>16.399999999999999</v>
      </c>
      <c r="DA177" s="1281">
        <f>+DA113/([1]Help!DA$2-[1]Help!DA$5)</f>
        <v>16.387096774193548</v>
      </c>
      <c r="DB177" s="1281">
        <f>+DB113/([1]Help!DB$2-[1]Help!DB$5)</f>
        <v>16.399999999999999</v>
      </c>
      <c r="DC177" s="1281">
        <f>+DC113/([1]Help!DC$2-[1]Help!DC$5)</f>
        <v>16.387096774193548</v>
      </c>
      <c r="DD177" s="1281">
        <f>+DD113/([1]Help!DD$2-[1]Help!DD$5)</f>
        <v>16.387096774193548</v>
      </c>
      <c r="DE177" s="1281">
        <f>+DE113/([1]Help!DE$2-[1]Help!DE$5)</f>
        <v>16.399999999999999</v>
      </c>
      <c r="DF177" s="1282">
        <f>+DF113/([1]Help!DF$2-[1]Help!DF$5)</f>
        <v>16.387096774193548</v>
      </c>
      <c r="DG177" s="1281">
        <f>+DG113/([1]Help!DG$2-[1]Help!DG$5)</f>
        <v>16.399999999999999</v>
      </c>
      <c r="DH177" s="1281">
        <f>+DH113/([1]Help!DH$2-[1]Help!DH$5)</f>
        <v>16.387096774193548</v>
      </c>
      <c r="DI177" s="265"/>
      <c r="DJ177" s="405"/>
      <c r="DK177" s="63"/>
      <c r="DL177" s="384"/>
      <c r="DM177" s="406"/>
      <c r="DN177" s="407"/>
      <c r="DO177" s="408"/>
      <c r="DP177" s="415"/>
      <c r="DQ177" s="415"/>
      <c r="DR177" s="21"/>
      <c r="DU177" s="69"/>
    </row>
    <row r="178" spans="1:125" s="68" customFormat="1" x14ac:dyDescent="0.2">
      <c r="A178" s="1358" t="s">
        <v>116</v>
      </c>
      <c r="B178" s="1329"/>
      <c r="C178" s="1314"/>
      <c r="D178" s="1387">
        <v>1</v>
      </c>
      <c r="E178" s="254"/>
      <c r="F178" s="254"/>
      <c r="G178" s="254"/>
      <c r="H178" s="254"/>
      <c r="I178" s="254"/>
      <c r="J178" s="254"/>
      <c r="K178" s="254"/>
      <c r="L178" s="254"/>
      <c r="M178" s="254"/>
      <c r="N178" s="254"/>
      <c r="O178" s="254"/>
      <c r="P178" s="255"/>
      <c r="Q178" s="254"/>
      <c r="R178" s="254"/>
      <c r="S178" s="254"/>
      <c r="T178" s="254"/>
      <c r="U178" s="254"/>
      <c r="V178" s="254"/>
      <c r="W178" s="416"/>
      <c r="X178" s="416"/>
      <c r="Y178" s="416"/>
      <c r="Z178" s="416"/>
      <c r="AA178" s="416"/>
      <c r="AB178" s="417"/>
      <c r="AC178" s="258"/>
      <c r="AD178" s="258"/>
      <c r="AE178" s="258"/>
      <c r="AF178" s="258"/>
      <c r="AG178" s="258"/>
      <c r="AH178" s="258"/>
      <c r="AI178" s="258"/>
      <c r="AJ178" s="258"/>
      <c r="AK178" s="258"/>
      <c r="AL178" s="258"/>
      <c r="AM178" s="258"/>
      <c r="AN178" s="258"/>
      <c r="AO178" s="258"/>
      <c r="AP178" s="258"/>
      <c r="AQ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258"/>
      <c r="BD178" s="258"/>
      <c r="BE178" s="258"/>
      <c r="BF178" s="258"/>
      <c r="BG178" s="258"/>
      <c r="BH178" s="258"/>
      <c r="BI178" s="258"/>
      <c r="BJ178" s="258"/>
      <c r="BK178" s="258"/>
      <c r="BL178" s="260"/>
      <c r="BM178" s="258"/>
      <c r="BN178" s="258"/>
      <c r="BO178" s="258"/>
      <c r="BP178" s="258"/>
      <c r="BQ178" s="258"/>
      <c r="BR178" s="258"/>
      <c r="BS178" s="258"/>
      <c r="BY178" s="261"/>
      <c r="CE178" s="265">
        <v>0</v>
      </c>
      <c r="CF178" s="265">
        <v>0</v>
      </c>
      <c r="CG178" s="265">
        <v>0</v>
      </c>
      <c r="CH178" s="264">
        <v>0</v>
      </c>
      <c r="CI178" s="265">
        <v>0</v>
      </c>
      <c r="CJ178" s="265">
        <v>0</v>
      </c>
      <c r="CK178" s="265" t="e">
        <v>#DIV/0!</v>
      </c>
      <c r="CL178" s="265">
        <v>0</v>
      </c>
      <c r="CM178" s="265">
        <v>138.91666666666666</v>
      </c>
      <c r="CN178" s="265">
        <v>204.86666666666667</v>
      </c>
      <c r="CO178" s="265">
        <v>238.19354838709677</v>
      </c>
      <c r="CP178" s="265">
        <v>224.93333333333334</v>
      </c>
      <c r="CQ178" s="265">
        <v>217.64516129032259</v>
      </c>
      <c r="CR178" s="265">
        <v>207.06451612903192</v>
      </c>
      <c r="CS178" s="265">
        <v>202.93333333333334</v>
      </c>
      <c r="CT178" s="1281">
        <f>+CT114/([1]Help!CT$2-[1]Help!CT$5)</f>
        <v>203.67741935483872</v>
      </c>
      <c r="CU178" s="1281">
        <f>+CU114/([1]Help!CU$2-[1]Help!CU$5)</f>
        <v>203.36666666666667</v>
      </c>
      <c r="CV178" s="1281">
        <f>+CV114/([1]Help!CV$2-[1]Help!CV$5)</f>
        <v>203.67741935483872</v>
      </c>
      <c r="CW178" s="1281">
        <f>+CW114/([1]Help!CW$2-[1]Help!CW$5)</f>
        <v>203.67741935483872</v>
      </c>
      <c r="CX178" s="1281">
        <f>+CX114/([1]Help!CX$2-[1]Help!CX$5)</f>
        <v>203.0344827586207</v>
      </c>
      <c r="CY178" s="1281">
        <f>+CY114/([1]Help!CY$2-[1]Help!CY$5)</f>
        <v>203.67741935483872</v>
      </c>
      <c r="CZ178" s="1281">
        <f>+CZ114/([1]Help!CZ$2-[1]Help!CZ$5)</f>
        <v>203.36666666666667</v>
      </c>
      <c r="DA178" s="1281">
        <f>+DA114/([1]Help!DA$2-[1]Help!DA$5)</f>
        <v>203.67741935483872</v>
      </c>
      <c r="DB178" s="1281">
        <f>+DB114/([1]Help!DB$2-[1]Help!DB$5)</f>
        <v>203.36666666666667</v>
      </c>
      <c r="DC178" s="1281">
        <f>+DC114/([1]Help!DC$2-[1]Help!DC$5)</f>
        <v>203.67741935483872</v>
      </c>
      <c r="DD178" s="1281">
        <f>+DD114/([1]Help!DD$2-[1]Help!DD$5)</f>
        <v>203.67741935483872</v>
      </c>
      <c r="DE178" s="1281">
        <f>+DE114/([1]Help!DE$2-[1]Help!DE$5)</f>
        <v>203.36666666666667</v>
      </c>
      <c r="DF178" s="1282">
        <f>+DF114/([1]Help!DF$2-[1]Help!DF$5)</f>
        <v>203.67741935483872</v>
      </c>
      <c r="DG178" s="1281">
        <f>+DG114/([1]Help!DG$2-[1]Help!DG$5)</f>
        <v>203.36666666666667</v>
      </c>
      <c r="DH178" s="1281">
        <f>+DH114/([1]Help!DH$2-[1]Help!DH$5)</f>
        <v>203.67741935483872</v>
      </c>
      <c r="DI178" s="265"/>
      <c r="DJ178" s="418"/>
      <c r="DK178" s="63"/>
      <c r="DL178" s="235"/>
      <c r="DM178" s="263"/>
      <c r="DN178" s="419"/>
      <c r="DO178" s="420"/>
      <c r="DP178" s="420"/>
      <c r="DQ178" s="420"/>
      <c r="DR178" s="21"/>
      <c r="DU178" s="69"/>
    </row>
    <row r="179" spans="1:125" s="68" customFormat="1" x14ac:dyDescent="0.2">
      <c r="A179" s="1358" t="s">
        <v>117</v>
      </c>
      <c r="B179" s="1329"/>
      <c r="C179" s="1314"/>
      <c r="D179" s="1387">
        <v>1</v>
      </c>
      <c r="E179" s="254"/>
      <c r="F179" s="254"/>
      <c r="G179" s="254"/>
      <c r="H179" s="254"/>
      <c r="I179" s="254"/>
      <c r="J179" s="254"/>
      <c r="K179" s="254"/>
      <c r="L179" s="254"/>
      <c r="M179" s="254"/>
      <c r="N179" s="254"/>
      <c r="O179" s="254"/>
      <c r="P179" s="255"/>
      <c r="Q179" s="254"/>
      <c r="R179" s="254"/>
      <c r="S179" s="254"/>
      <c r="T179" s="254"/>
      <c r="U179" s="254"/>
      <c r="V179" s="254"/>
      <c r="W179" s="416"/>
      <c r="X179" s="416"/>
      <c r="Y179" s="416"/>
      <c r="Z179" s="416"/>
      <c r="AA179" s="416"/>
      <c r="AB179" s="417"/>
      <c r="AC179" s="258"/>
      <c r="AD179" s="258"/>
      <c r="AE179" s="258"/>
      <c r="AF179" s="258"/>
      <c r="AG179" s="258"/>
      <c r="AH179" s="258"/>
      <c r="AI179" s="258"/>
      <c r="AJ179" s="258"/>
      <c r="AK179" s="258"/>
      <c r="AL179" s="258"/>
      <c r="AM179" s="258"/>
      <c r="AN179" s="258"/>
      <c r="AO179" s="258">
        <f t="shared" ref="AO179:AW179" si="175">+AP179-1</f>
        <v>42</v>
      </c>
      <c r="AP179" s="258">
        <f t="shared" si="175"/>
        <v>43</v>
      </c>
      <c r="AQ179" s="258">
        <f t="shared" si="175"/>
        <v>44</v>
      </c>
      <c r="AR179" s="258">
        <f t="shared" si="175"/>
        <v>45</v>
      </c>
      <c r="AS179" s="258">
        <f t="shared" si="175"/>
        <v>46</v>
      </c>
      <c r="AT179" s="258">
        <f t="shared" si="175"/>
        <v>47</v>
      </c>
      <c r="AU179" s="258">
        <f t="shared" si="175"/>
        <v>48</v>
      </c>
      <c r="AV179" s="258">
        <f t="shared" si="175"/>
        <v>49</v>
      </c>
      <c r="AW179" s="258">
        <f t="shared" si="175"/>
        <v>50</v>
      </c>
      <c r="AX179" s="258">
        <f>+AY179-1</f>
        <v>51</v>
      </c>
      <c r="AY179" s="258">
        <v>52</v>
      </c>
      <c r="AZ179" s="258">
        <v>53</v>
      </c>
      <c r="BA179" s="258"/>
      <c r="BB179" s="258"/>
      <c r="BC179" s="258"/>
      <c r="BD179" s="258"/>
      <c r="BE179" s="258"/>
      <c r="BF179" s="258"/>
      <c r="BG179" s="258"/>
      <c r="BH179" s="258"/>
      <c r="BI179" s="258"/>
      <c r="BJ179" s="258"/>
      <c r="BK179" s="258"/>
      <c r="BL179" s="260"/>
      <c r="BM179" s="258"/>
      <c r="BN179" s="258"/>
      <c r="BO179" s="258"/>
      <c r="BP179" s="258"/>
      <c r="BQ179" s="258"/>
      <c r="BR179" s="258"/>
      <c r="BS179" s="258"/>
      <c r="BY179" s="261"/>
      <c r="CE179" s="265">
        <v>0</v>
      </c>
      <c r="CF179" s="265">
        <v>0</v>
      </c>
      <c r="CG179" s="265">
        <v>0</v>
      </c>
      <c r="CH179" s="264">
        <v>0</v>
      </c>
      <c r="CI179" s="265">
        <v>0</v>
      </c>
      <c r="CJ179" s="265">
        <v>0</v>
      </c>
      <c r="CK179" s="265" t="e">
        <v>#DIV/0!</v>
      </c>
      <c r="CL179" s="265">
        <v>0</v>
      </c>
      <c r="CM179" s="265">
        <v>36.416666666666664</v>
      </c>
      <c r="CN179" s="265">
        <v>0</v>
      </c>
      <c r="CO179" s="265">
        <v>3.4193548387096775</v>
      </c>
      <c r="CP179" s="265">
        <v>0.3</v>
      </c>
      <c r="CQ179" s="265">
        <v>0.87096774193548387</v>
      </c>
      <c r="CR179" s="265">
        <v>0.67741935483870963</v>
      </c>
      <c r="CS179" s="265">
        <v>0.66666666666666663</v>
      </c>
      <c r="CT179" s="1281">
        <f>+CT115/([1]Help!CT$2-[1]Help!CT$5)</f>
        <v>0</v>
      </c>
      <c r="CU179" s="1281">
        <f>+CU115/([1]Help!CU$2-[1]Help!CU$5)</f>
        <v>0</v>
      </c>
      <c r="CV179" s="1281">
        <f>+CV115/([1]Help!CV$2-[1]Help!CV$5)</f>
        <v>0</v>
      </c>
      <c r="CW179" s="1281">
        <f>+CW115/([1]Help!CW$2-[1]Help!CW$5)</f>
        <v>0</v>
      </c>
      <c r="CX179" s="1281">
        <f>+CX115/([1]Help!CX$2-[1]Help!CX$5)</f>
        <v>0</v>
      </c>
      <c r="CY179" s="1281">
        <f>+CY115/([1]Help!CY$2-[1]Help!CY$5)</f>
        <v>0</v>
      </c>
      <c r="CZ179" s="1281">
        <f>+CZ115/([1]Help!CZ$2-[1]Help!CZ$5)</f>
        <v>0</v>
      </c>
      <c r="DA179" s="1281">
        <f>+DA115/([1]Help!DA$2-[1]Help!DA$5)</f>
        <v>0</v>
      </c>
      <c r="DB179" s="1281">
        <f>+DB115/([1]Help!DB$2-[1]Help!DB$5)</f>
        <v>0</v>
      </c>
      <c r="DC179" s="1281">
        <f>+DC115/([1]Help!DC$2-[1]Help!DC$5)</f>
        <v>0</v>
      </c>
      <c r="DD179" s="1281">
        <f>+DD115/([1]Help!DD$2-[1]Help!DD$5)</f>
        <v>0</v>
      </c>
      <c r="DE179" s="1281">
        <f>+DE115/([1]Help!DE$2-[1]Help!DE$5)</f>
        <v>0</v>
      </c>
      <c r="DF179" s="1282">
        <f>+DF115/([1]Help!DF$2-[1]Help!DF$5)</f>
        <v>0</v>
      </c>
      <c r="DG179" s="1281">
        <f>+DG115/([1]Help!DG$2-[1]Help!DG$5)</f>
        <v>0</v>
      </c>
      <c r="DH179" s="1281">
        <f>+DH115/([1]Help!DH$2-[1]Help!DH$5)</f>
        <v>0</v>
      </c>
      <c r="DI179" s="265"/>
      <c r="DJ179" s="418"/>
      <c r="DK179" s="63"/>
      <c r="DL179" s="235"/>
      <c r="DM179" s="263"/>
      <c r="DN179" s="419"/>
      <c r="DO179" s="420"/>
      <c r="DP179" s="420"/>
      <c r="DQ179" s="420"/>
      <c r="DR179" s="21"/>
      <c r="DU179" s="69"/>
    </row>
    <row r="180" spans="1:125" s="68" customFormat="1" x14ac:dyDescent="0.2">
      <c r="A180" s="1358" t="s">
        <v>118</v>
      </c>
      <c r="B180" s="1329"/>
      <c r="C180" s="1314"/>
      <c r="D180" s="1387">
        <v>1</v>
      </c>
      <c r="E180" s="254"/>
      <c r="F180" s="254"/>
      <c r="G180" s="254"/>
      <c r="H180" s="254"/>
      <c r="I180" s="254"/>
      <c r="J180" s="254"/>
      <c r="K180" s="254"/>
      <c r="L180" s="254"/>
      <c r="M180" s="254"/>
      <c r="N180" s="254"/>
      <c r="O180" s="254"/>
      <c r="P180" s="255"/>
      <c r="Q180" s="254"/>
      <c r="R180" s="254"/>
      <c r="S180" s="254"/>
      <c r="T180" s="254"/>
      <c r="U180" s="254"/>
      <c r="V180" s="254"/>
      <c r="W180" s="416"/>
      <c r="X180" s="416"/>
      <c r="Y180" s="416"/>
      <c r="Z180" s="416"/>
      <c r="AA180" s="416"/>
      <c r="AB180" s="417"/>
      <c r="AC180" s="258"/>
      <c r="AD180" s="258"/>
      <c r="AE180" s="258"/>
      <c r="AF180" s="258"/>
      <c r="AG180" s="258"/>
      <c r="AH180" s="258"/>
      <c r="AI180" s="258"/>
      <c r="AJ180" s="258"/>
      <c r="AK180" s="258"/>
      <c r="AL180" s="258"/>
      <c r="AM180" s="258"/>
      <c r="AN180" s="258"/>
      <c r="AO180" s="258"/>
      <c r="AP180" s="258"/>
      <c r="AQ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258"/>
      <c r="BD180" s="258"/>
      <c r="BE180" s="258"/>
      <c r="BF180" s="258"/>
      <c r="BG180" s="258"/>
      <c r="BH180" s="258"/>
      <c r="BI180" s="258"/>
      <c r="BJ180" s="258"/>
      <c r="BK180" s="258"/>
      <c r="BL180" s="260"/>
      <c r="BM180" s="258"/>
      <c r="BN180" s="258"/>
      <c r="BO180" s="258"/>
      <c r="BP180" s="258"/>
      <c r="BQ180" s="258"/>
      <c r="BR180" s="258"/>
      <c r="BS180" s="258"/>
      <c r="BY180" s="261"/>
      <c r="CE180" s="265">
        <v>0</v>
      </c>
      <c r="CF180" s="265">
        <v>0</v>
      </c>
      <c r="CG180" s="265">
        <v>0</v>
      </c>
      <c r="CH180" s="264">
        <v>0</v>
      </c>
      <c r="CI180" s="265">
        <v>0</v>
      </c>
      <c r="CJ180" s="265">
        <v>0</v>
      </c>
      <c r="CK180" s="265" t="e">
        <v>#DIV/0!</v>
      </c>
      <c r="CL180" s="265">
        <v>0</v>
      </c>
      <c r="CM180" s="265">
        <v>0</v>
      </c>
      <c r="CN180" s="265">
        <v>0</v>
      </c>
      <c r="CO180" s="265">
        <v>0</v>
      </c>
      <c r="CP180" s="265">
        <v>0</v>
      </c>
      <c r="CQ180" s="265">
        <v>0</v>
      </c>
      <c r="CR180" s="265">
        <v>0</v>
      </c>
      <c r="CS180" s="265">
        <v>0.7</v>
      </c>
      <c r="CT180" s="1281">
        <f>+CT116/([1]Help!CT$2-[1]Help!CT$5)</f>
        <v>10.161290322580646</v>
      </c>
      <c r="CU180" s="1281">
        <f>+CU116/([1]Help!CU$2-[1]Help!CU$5)</f>
        <v>10.5</v>
      </c>
      <c r="CV180" s="1281">
        <f>+CV116/([1]Help!CV$2-[1]Help!CV$5)</f>
        <v>10.161290322580646</v>
      </c>
      <c r="CW180" s="1281">
        <f>+CW116/([1]Help!CW$2-[1]Help!CW$5)</f>
        <v>10.161290322580646</v>
      </c>
      <c r="CX180" s="1281">
        <f>+CX116/([1]Help!CX$2-[1]Help!CX$5)</f>
        <v>10.862068965517242</v>
      </c>
      <c r="CY180" s="1281">
        <f>+CY116/([1]Help!CY$2-[1]Help!CY$5)</f>
        <v>10.161290322580646</v>
      </c>
      <c r="CZ180" s="1281">
        <f>+CZ116/([1]Help!CZ$2-[1]Help!CZ$5)</f>
        <v>10.5</v>
      </c>
      <c r="DA180" s="1281">
        <f>+DA116/([1]Help!DA$2-[1]Help!DA$5)</f>
        <v>10.161290322580646</v>
      </c>
      <c r="DB180" s="1281">
        <f>+DB116/([1]Help!DB$2-[1]Help!DB$5)</f>
        <v>10.5</v>
      </c>
      <c r="DC180" s="1281">
        <f>+DC116/([1]Help!DC$2-[1]Help!DC$5)</f>
        <v>10.161290322580646</v>
      </c>
      <c r="DD180" s="1281">
        <f>+DD116/([1]Help!DD$2-[1]Help!DD$5)</f>
        <v>10.161290322580646</v>
      </c>
      <c r="DE180" s="1281">
        <f>+DE116/([1]Help!DE$2-[1]Help!DE$5)</f>
        <v>10.5</v>
      </c>
      <c r="DF180" s="1282">
        <f>+DF116/([1]Help!DF$2-[1]Help!DF$5)</f>
        <v>10.161290322580646</v>
      </c>
      <c r="DG180" s="1281">
        <f>+DG116/([1]Help!DG$2-[1]Help!DG$5)</f>
        <v>10.5</v>
      </c>
      <c r="DH180" s="1281">
        <f>+DH116/([1]Help!DH$2-[1]Help!DH$5)</f>
        <v>10.161290322580646</v>
      </c>
      <c r="DI180" s="265"/>
      <c r="DJ180" s="418"/>
      <c r="DK180" s="63"/>
      <c r="DL180" s="235"/>
      <c r="DM180" s="263"/>
      <c r="DN180" s="419"/>
      <c r="DO180" s="420"/>
      <c r="DP180" s="420"/>
      <c r="DQ180" s="420"/>
      <c r="DR180" s="21"/>
      <c r="DU180" s="69"/>
    </row>
    <row r="181" spans="1:125" s="68" customFormat="1" x14ac:dyDescent="0.2">
      <c r="A181" s="1358"/>
      <c r="B181" s="1329"/>
      <c r="C181" s="1314"/>
      <c r="D181" s="1387"/>
      <c r="E181" s="254"/>
      <c r="F181" s="254"/>
      <c r="G181" s="254"/>
      <c r="H181" s="254"/>
      <c r="I181" s="254"/>
      <c r="J181" s="254"/>
      <c r="K181" s="254"/>
      <c r="L181" s="254"/>
      <c r="M181" s="254"/>
      <c r="N181" s="254"/>
      <c r="O181" s="254"/>
      <c r="P181" s="255"/>
      <c r="Q181" s="254"/>
      <c r="R181" s="254"/>
      <c r="S181" s="254"/>
      <c r="T181" s="254"/>
      <c r="U181" s="254"/>
      <c r="V181" s="254"/>
      <c r="W181" s="416"/>
      <c r="X181" s="416"/>
      <c r="Y181" s="416"/>
      <c r="Z181" s="416"/>
      <c r="AA181" s="416"/>
      <c r="AB181" s="417"/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258"/>
      <c r="AQ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258"/>
      <c r="BD181" s="258"/>
      <c r="BE181" s="258"/>
      <c r="BF181" s="258"/>
      <c r="BG181" s="258"/>
      <c r="BH181" s="258"/>
      <c r="BI181" s="258"/>
      <c r="BJ181" s="258"/>
      <c r="BK181" s="258"/>
      <c r="BL181" s="260"/>
      <c r="BM181" s="258"/>
      <c r="BN181" s="258"/>
      <c r="BO181" s="258"/>
      <c r="BP181" s="258"/>
      <c r="BQ181" s="258"/>
      <c r="BR181" s="258"/>
      <c r="BS181" s="258"/>
      <c r="BY181" s="261"/>
      <c r="CH181" s="261"/>
      <c r="CT181" s="1315"/>
      <c r="CU181" s="1315"/>
      <c r="CV181" s="1315"/>
      <c r="CW181" s="1315"/>
      <c r="CX181" s="1315"/>
      <c r="CY181" s="1315"/>
      <c r="CZ181" s="1315"/>
      <c r="DA181" s="1315"/>
      <c r="DB181" s="1315"/>
      <c r="DC181" s="1315"/>
      <c r="DD181" s="1315"/>
      <c r="DE181" s="1315"/>
      <c r="DF181" s="1316"/>
      <c r="DG181" s="1315"/>
      <c r="DH181" s="1315"/>
      <c r="DJ181" s="418"/>
      <c r="DK181" s="63"/>
      <c r="DL181" s="235"/>
      <c r="DM181" s="263"/>
      <c r="DN181" s="419"/>
      <c r="DO181" s="420"/>
      <c r="DP181" s="420"/>
      <c r="DQ181" s="420"/>
      <c r="DR181" s="21"/>
      <c r="DU181" s="69"/>
    </row>
    <row r="182" spans="1:125" s="68" customFormat="1" x14ac:dyDescent="0.2">
      <c r="A182" s="1358" t="s">
        <v>119</v>
      </c>
      <c r="B182" s="1329"/>
      <c r="C182" s="1314"/>
      <c r="D182" s="1387"/>
      <c r="E182" s="254"/>
      <c r="F182" s="254"/>
      <c r="G182" s="254"/>
      <c r="H182" s="254"/>
      <c r="I182" s="254"/>
      <c r="J182" s="254"/>
      <c r="K182" s="254"/>
      <c r="L182" s="254"/>
      <c r="M182" s="254"/>
      <c r="N182" s="254"/>
      <c r="O182" s="254"/>
      <c r="P182" s="255"/>
      <c r="Q182" s="254"/>
      <c r="R182" s="254"/>
      <c r="S182" s="254"/>
      <c r="T182" s="254"/>
      <c r="U182" s="254"/>
      <c r="V182" s="254"/>
      <c r="W182" s="416"/>
      <c r="X182" s="416"/>
      <c r="Y182" s="416"/>
      <c r="Z182" s="416"/>
      <c r="AA182" s="416"/>
      <c r="AB182" s="417"/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258"/>
      <c r="AQ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258"/>
      <c r="BD182" s="258"/>
      <c r="BE182" s="258"/>
      <c r="BF182" s="258"/>
      <c r="BG182" s="258"/>
      <c r="BH182" s="258"/>
      <c r="BI182" s="258"/>
      <c r="BJ182" s="258"/>
      <c r="BK182" s="258"/>
      <c r="BL182" s="260"/>
      <c r="BM182" s="258"/>
      <c r="BN182" s="258"/>
      <c r="BO182" s="258"/>
      <c r="BP182" s="258"/>
      <c r="BQ182" s="258"/>
      <c r="BR182" s="258"/>
      <c r="BS182" s="258"/>
      <c r="BY182" s="261"/>
      <c r="CE182" s="70">
        <f>+CE178+CE179</f>
        <v>0</v>
      </c>
      <c r="CF182" s="70">
        <f>+CF178+CF179</f>
        <v>0</v>
      </c>
      <c r="CG182" s="70">
        <f t="shared" ref="CG182:DH182" si="176">+CG178+CG179</f>
        <v>0</v>
      </c>
      <c r="CH182" s="413">
        <f t="shared" si="176"/>
        <v>0</v>
      </c>
      <c r="CI182" s="70">
        <f t="shared" si="176"/>
        <v>0</v>
      </c>
      <c r="CJ182" s="70">
        <f t="shared" si="176"/>
        <v>0</v>
      </c>
      <c r="CK182" s="70" t="e">
        <f t="shared" si="176"/>
        <v>#DIV/0!</v>
      </c>
      <c r="CL182" s="70">
        <f t="shared" si="176"/>
        <v>0</v>
      </c>
      <c r="CM182" s="70">
        <f t="shared" si="176"/>
        <v>175.33333333333331</v>
      </c>
      <c r="CN182" s="70">
        <f t="shared" si="176"/>
        <v>204.86666666666667</v>
      </c>
      <c r="CO182" s="70">
        <f t="shared" si="176"/>
        <v>241.61290322580643</v>
      </c>
      <c r="CP182" s="70">
        <f t="shared" si="176"/>
        <v>225.23333333333335</v>
      </c>
      <c r="CQ182" s="70">
        <f t="shared" si="176"/>
        <v>218.51612903225808</v>
      </c>
      <c r="CR182" s="70">
        <f t="shared" si="176"/>
        <v>207.74193548387063</v>
      </c>
      <c r="CS182" s="70">
        <f t="shared" si="176"/>
        <v>203.6</v>
      </c>
      <c r="CT182" s="1317">
        <f t="shared" si="176"/>
        <v>203.67741935483872</v>
      </c>
      <c r="CU182" s="1317">
        <f t="shared" si="176"/>
        <v>203.36666666666667</v>
      </c>
      <c r="CV182" s="1317">
        <f t="shared" si="176"/>
        <v>203.67741935483872</v>
      </c>
      <c r="CW182" s="1317">
        <f t="shared" si="176"/>
        <v>203.67741935483872</v>
      </c>
      <c r="CX182" s="1317">
        <f t="shared" si="176"/>
        <v>203.0344827586207</v>
      </c>
      <c r="CY182" s="1317">
        <f t="shared" si="176"/>
        <v>203.67741935483872</v>
      </c>
      <c r="CZ182" s="1317">
        <f t="shared" si="176"/>
        <v>203.36666666666667</v>
      </c>
      <c r="DA182" s="1317">
        <f t="shared" si="176"/>
        <v>203.67741935483872</v>
      </c>
      <c r="DB182" s="1317">
        <f t="shared" si="176"/>
        <v>203.36666666666667</v>
      </c>
      <c r="DC182" s="1317">
        <f t="shared" si="176"/>
        <v>203.67741935483872</v>
      </c>
      <c r="DD182" s="1317">
        <f t="shared" si="176"/>
        <v>203.67741935483872</v>
      </c>
      <c r="DE182" s="1317">
        <f t="shared" si="176"/>
        <v>203.36666666666667</v>
      </c>
      <c r="DF182" s="1318">
        <f t="shared" si="176"/>
        <v>203.67741935483872</v>
      </c>
      <c r="DG182" s="1317">
        <f t="shared" si="176"/>
        <v>203.36666666666667</v>
      </c>
      <c r="DH182" s="1317">
        <f t="shared" si="176"/>
        <v>203.67741935483872</v>
      </c>
      <c r="DI182" s="70"/>
      <c r="DJ182" s="418"/>
      <c r="DK182" s="63"/>
      <c r="DL182" s="235"/>
      <c r="DM182" s="263"/>
      <c r="DN182" s="419"/>
      <c r="DO182" s="420"/>
      <c r="DP182" s="420"/>
      <c r="DQ182" s="420"/>
      <c r="DR182" s="21"/>
      <c r="DU182" s="69"/>
    </row>
    <row r="183" spans="1:125" s="68" customFormat="1" x14ac:dyDescent="0.2">
      <c r="A183" s="1358"/>
      <c r="B183" s="1329"/>
      <c r="C183" s="1314"/>
      <c r="D183" s="1387"/>
      <c r="E183" s="254"/>
      <c r="F183" s="254"/>
      <c r="G183" s="254"/>
      <c r="H183" s="254"/>
      <c r="I183" s="254"/>
      <c r="J183" s="254"/>
      <c r="K183" s="254"/>
      <c r="L183" s="254"/>
      <c r="M183" s="254"/>
      <c r="N183" s="254"/>
      <c r="O183" s="254"/>
      <c r="P183" s="255"/>
      <c r="Q183" s="254"/>
      <c r="R183" s="254"/>
      <c r="S183" s="254"/>
      <c r="T183" s="254"/>
      <c r="U183" s="254"/>
      <c r="V183" s="254"/>
      <c r="W183" s="416"/>
      <c r="X183" s="416"/>
      <c r="Y183" s="416"/>
      <c r="Z183" s="416"/>
      <c r="AA183" s="416"/>
      <c r="AB183" s="417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258"/>
      <c r="AQ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258"/>
      <c r="BD183" s="258"/>
      <c r="BE183" s="258"/>
      <c r="BF183" s="258"/>
      <c r="BG183" s="258"/>
      <c r="BH183" s="258"/>
      <c r="BI183" s="258"/>
      <c r="BJ183" s="258"/>
      <c r="BK183" s="258"/>
      <c r="BL183" s="260"/>
      <c r="BM183" s="258"/>
      <c r="BN183" s="258"/>
      <c r="BO183" s="258"/>
      <c r="BP183" s="258"/>
      <c r="BQ183" s="258"/>
      <c r="BR183" s="258"/>
      <c r="BS183" s="258"/>
      <c r="BY183" s="261"/>
      <c r="CE183" s="70"/>
      <c r="CF183" s="70"/>
      <c r="CG183" s="70"/>
      <c r="CH183" s="413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1318"/>
      <c r="CU183" s="1317"/>
      <c r="CV183" s="1317"/>
      <c r="CW183" s="1317"/>
      <c r="CX183" s="1317"/>
      <c r="CY183" s="1317"/>
      <c r="CZ183" s="1317"/>
      <c r="DA183" s="1317"/>
      <c r="DB183" s="1317"/>
      <c r="DC183" s="1317"/>
      <c r="DD183" s="1317"/>
      <c r="DE183" s="1317"/>
      <c r="DF183" s="1318"/>
      <c r="DG183" s="1317"/>
      <c r="DH183" s="1317"/>
      <c r="DI183" s="70"/>
      <c r="DJ183" s="418"/>
      <c r="DK183" s="63"/>
      <c r="DL183" s="235"/>
      <c r="DM183" s="263"/>
      <c r="DN183" s="419"/>
      <c r="DO183" s="420"/>
      <c r="DP183" s="420"/>
      <c r="DQ183" s="420"/>
      <c r="DR183" s="21"/>
      <c r="DU183" s="69"/>
    </row>
    <row r="184" spans="1:125" s="68" customFormat="1" x14ac:dyDescent="0.2">
      <c r="A184" s="1358" t="s">
        <v>120</v>
      </c>
      <c r="B184" s="1329"/>
      <c r="C184" s="1314"/>
      <c r="D184" s="1387"/>
      <c r="E184" s="254"/>
      <c r="F184" s="254"/>
      <c r="G184" s="254"/>
      <c r="H184" s="254"/>
      <c r="I184" s="254"/>
      <c r="J184" s="254"/>
      <c r="K184" s="254"/>
      <c r="L184" s="254"/>
      <c r="M184" s="254"/>
      <c r="N184" s="254"/>
      <c r="O184" s="254"/>
      <c r="P184" s="255"/>
      <c r="Q184" s="254"/>
      <c r="R184" s="254"/>
      <c r="S184" s="254"/>
      <c r="T184" s="254"/>
      <c r="U184" s="254"/>
      <c r="V184" s="254"/>
      <c r="W184" s="416"/>
      <c r="X184" s="416"/>
      <c r="Y184" s="416"/>
      <c r="Z184" s="416"/>
      <c r="AA184" s="416"/>
      <c r="AB184" s="417"/>
      <c r="AC184" s="258"/>
      <c r="AD184" s="258"/>
      <c r="AE184" s="258"/>
      <c r="AF184" s="258"/>
      <c r="AG184" s="258"/>
      <c r="AH184" s="258"/>
      <c r="AI184" s="258"/>
      <c r="AJ184" s="258"/>
      <c r="AK184" s="258"/>
      <c r="AL184" s="258"/>
      <c r="AM184" s="258"/>
      <c r="AN184" s="258"/>
      <c r="AO184" s="258">
        <v>360</v>
      </c>
      <c r="AP184" s="258">
        <v>360</v>
      </c>
      <c r="AQ184" s="258">
        <v>360</v>
      </c>
      <c r="AR184" s="258">
        <v>360</v>
      </c>
      <c r="AS184" s="258">
        <v>360</v>
      </c>
      <c r="AT184" s="258">
        <v>360</v>
      </c>
      <c r="AU184" s="258">
        <v>360</v>
      </c>
      <c r="AV184" s="258">
        <v>360</v>
      </c>
      <c r="AW184" s="258">
        <v>360</v>
      </c>
      <c r="AX184" s="258">
        <v>360</v>
      </c>
      <c r="AY184" s="258">
        <v>360</v>
      </c>
      <c r="AZ184" s="258">
        <v>360</v>
      </c>
      <c r="BA184" s="258">
        <v>360</v>
      </c>
      <c r="BB184" s="258">
        <v>360</v>
      </c>
      <c r="BC184" s="258">
        <v>360</v>
      </c>
      <c r="BD184" s="258">
        <v>360</v>
      </c>
      <c r="BE184" s="258">
        <v>360</v>
      </c>
      <c r="BF184" s="258">
        <v>360</v>
      </c>
      <c r="BG184" s="258">
        <v>360</v>
      </c>
      <c r="BH184" s="258">
        <v>360</v>
      </c>
      <c r="BI184" s="258">
        <v>360</v>
      </c>
      <c r="BJ184" s="258">
        <v>360</v>
      </c>
      <c r="BK184" s="258">
        <v>360</v>
      </c>
      <c r="BL184" s="260">
        <v>360</v>
      </c>
      <c r="BM184" s="258">
        <v>360</v>
      </c>
      <c r="BN184" s="258">
        <v>360</v>
      </c>
      <c r="BO184" s="258">
        <v>360</v>
      </c>
      <c r="BP184" s="258">
        <v>360</v>
      </c>
      <c r="BQ184" s="258">
        <v>360</v>
      </c>
      <c r="BR184" s="258">
        <v>360</v>
      </c>
      <c r="BS184" s="258">
        <v>360</v>
      </c>
      <c r="BY184" s="261"/>
      <c r="CE184" s="70"/>
      <c r="CF184" s="70"/>
      <c r="CG184" s="70"/>
      <c r="CH184" s="413"/>
      <c r="CI184" s="70"/>
      <c r="CJ184" s="70"/>
      <c r="CK184" s="70"/>
      <c r="CL184" s="70">
        <v>378.36187895414412</v>
      </c>
      <c r="CM184" s="70">
        <v>392.90715407823211</v>
      </c>
      <c r="CN184" s="70">
        <v>344.03064814551703</v>
      </c>
      <c r="CO184" s="70">
        <v>368.39002047437623</v>
      </c>
      <c r="CP184" s="70">
        <v>1220.6323813954016</v>
      </c>
      <c r="CQ184" s="70">
        <v>337.14875278583656</v>
      </c>
      <c r="CR184" s="70">
        <v>347.45368377716761</v>
      </c>
      <c r="CS184" s="70">
        <v>329.48735257680573</v>
      </c>
      <c r="CT184" s="1318">
        <v>353.48141996402154</v>
      </c>
      <c r="CU184" s="1317">
        <v>339.54861549915984</v>
      </c>
      <c r="CV184" s="1317">
        <v>387.34975144203634</v>
      </c>
      <c r="CW184" s="1317">
        <v>388.2673824967016</v>
      </c>
      <c r="CX184" s="1317">
        <v>367.52943181125374</v>
      </c>
      <c r="CY184" s="1317">
        <v>391.4378247783211</v>
      </c>
      <c r="CZ184" s="1317">
        <v>381.91353988025998</v>
      </c>
      <c r="DA184" s="1317">
        <v>396.31042091053854</v>
      </c>
      <c r="DB184" s="1317">
        <v>388.14896451220523</v>
      </c>
      <c r="DC184" s="1317">
        <v>387.19464139534335</v>
      </c>
      <c r="DD184" s="1317">
        <v>388.56565562422986</v>
      </c>
      <c r="DE184" s="1317">
        <v>381.19611234309457</v>
      </c>
      <c r="DF184" s="1318">
        <v>387.49733573169379</v>
      </c>
      <c r="DG184" s="1317">
        <v>375.72415938044554</v>
      </c>
      <c r="DH184" s="1317">
        <v>377.82891071854732</v>
      </c>
      <c r="DI184" s="70"/>
      <c r="DJ184" s="418"/>
      <c r="DK184" s="63"/>
      <c r="DL184" s="235"/>
      <c r="DM184" s="263"/>
      <c r="DN184" s="419"/>
      <c r="DO184" s="420"/>
      <c r="DP184" s="420"/>
      <c r="DQ184" s="420"/>
      <c r="DR184" s="21"/>
      <c r="DU184" s="69"/>
    </row>
    <row r="185" spans="1:125" s="68" customFormat="1" x14ac:dyDescent="0.2">
      <c r="A185" s="1358" t="s">
        <v>121</v>
      </c>
      <c r="B185" s="1329"/>
      <c r="C185" s="1314"/>
      <c r="D185" s="1387"/>
      <c r="E185" s="254"/>
      <c r="F185" s="254"/>
      <c r="G185" s="254"/>
      <c r="H185" s="254"/>
      <c r="I185" s="254"/>
      <c r="J185" s="254"/>
      <c r="K185" s="254"/>
      <c r="L185" s="254"/>
      <c r="M185" s="254"/>
      <c r="N185" s="254"/>
      <c r="O185" s="254"/>
      <c r="P185" s="255"/>
      <c r="Q185" s="254"/>
      <c r="R185" s="254"/>
      <c r="S185" s="254"/>
      <c r="T185" s="254"/>
      <c r="U185" s="254"/>
      <c r="V185" s="254"/>
      <c r="W185" s="416"/>
      <c r="X185" s="416"/>
      <c r="Y185" s="416"/>
      <c r="Z185" s="416"/>
      <c r="AA185" s="416"/>
      <c r="AB185" s="417"/>
      <c r="AC185" s="258"/>
      <c r="AD185" s="258"/>
      <c r="AE185" s="258"/>
      <c r="AF185" s="258"/>
      <c r="AG185" s="258"/>
      <c r="AH185" s="258"/>
      <c r="AI185" s="258"/>
      <c r="AJ185" s="258"/>
      <c r="AK185" s="258"/>
      <c r="AL185" s="258"/>
      <c r="AM185" s="258"/>
      <c r="AN185" s="258"/>
      <c r="AO185" s="258">
        <v>1250</v>
      </c>
      <c r="AP185" s="258">
        <v>1250</v>
      </c>
      <c r="AQ185" s="258">
        <v>1250</v>
      </c>
      <c r="AR185" s="258">
        <v>1250</v>
      </c>
      <c r="AS185" s="258">
        <v>1250</v>
      </c>
      <c r="AT185" s="258">
        <v>1250</v>
      </c>
      <c r="AU185" s="258">
        <v>1250</v>
      </c>
      <c r="AV185" s="258">
        <v>1250</v>
      </c>
      <c r="AW185" s="258">
        <v>1250</v>
      </c>
      <c r="AX185" s="258">
        <v>1250</v>
      </c>
      <c r="AY185" s="258">
        <v>1250</v>
      </c>
      <c r="AZ185" s="258">
        <v>1250</v>
      </c>
      <c r="BA185" s="258">
        <v>1250</v>
      </c>
      <c r="BB185" s="258">
        <v>1250</v>
      </c>
      <c r="BC185" s="258">
        <v>1250</v>
      </c>
      <c r="BD185" s="258">
        <v>1250</v>
      </c>
      <c r="BE185" s="258">
        <v>1250</v>
      </c>
      <c r="BF185" s="258">
        <v>1250</v>
      </c>
      <c r="BG185" s="258">
        <v>1250</v>
      </c>
      <c r="BH185" s="258">
        <v>1250</v>
      </c>
      <c r="BI185" s="258">
        <v>1250</v>
      </c>
      <c r="BJ185" s="258">
        <v>1250</v>
      </c>
      <c r="BK185" s="258">
        <v>1250</v>
      </c>
      <c r="BL185" s="260">
        <v>1250</v>
      </c>
      <c r="BM185" s="258">
        <v>1250</v>
      </c>
      <c r="BN185" s="258">
        <v>1250</v>
      </c>
      <c r="BO185" s="258">
        <v>1250</v>
      </c>
      <c r="BP185" s="258">
        <v>1250</v>
      </c>
      <c r="BQ185" s="258">
        <v>1250</v>
      </c>
      <c r="BR185" s="258">
        <v>1250</v>
      </c>
      <c r="BS185" s="258">
        <v>1250</v>
      </c>
      <c r="BY185" s="261"/>
      <c r="CE185" s="70"/>
      <c r="CF185" s="70"/>
      <c r="CG185" s="70"/>
      <c r="CH185" s="413"/>
      <c r="CI185" s="70"/>
      <c r="CJ185" s="70"/>
      <c r="CK185" s="70"/>
      <c r="CL185" s="70">
        <v>1347.3374226171966</v>
      </c>
      <c r="CM185" s="70">
        <v>1399.1327925712658</v>
      </c>
      <c r="CN185" s="70">
        <v>1225.0847470547683</v>
      </c>
      <c r="CO185" s="70">
        <v>1311.8278777868034</v>
      </c>
      <c r="CP185" s="70">
        <v>4346.6421386275288</v>
      </c>
      <c r="CQ185" s="70">
        <v>1200.5784855300524</v>
      </c>
      <c r="CR185" s="70">
        <v>1237.2740934504018</v>
      </c>
      <c r="CS185" s="70">
        <v>1173.2964262491132</v>
      </c>
      <c r="CT185" s="1318">
        <v>1258.7387149938329</v>
      </c>
      <c r="CU185" s="1317">
        <v>1209.1243381189595</v>
      </c>
      <c r="CV185" s="1317">
        <v>1379.3430173301788</v>
      </c>
      <c r="CW185" s="1317">
        <v>1382.6106791345962</v>
      </c>
      <c r="CX185" s="1317">
        <v>1308.7633425473916</v>
      </c>
      <c r="CY185" s="1317">
        <v>1393.9005467715826</v>
      </c>
      <c r="CZ185" s="1317">
        <v>1359.9848005492188</v>
      </c>
      <c r="DA185" s="1317">
        <v>1411.2517427546011</v>
      </c>
      <c r="DB185" s="1317">
        <v>1382.188995580048</v>
      </c>
      <c r="DC185" s="1317">
        <v>1378.7906742370762</v>
      </c>
      <c r="DD185" s="1317">
        <v>1383.67282246677</v>
      </c>
      <c r="DE185" s="1317">
        <v>1357.4300585876053</v>
      </c>
      <c r="DF185" s="1318">
        <v>1379.8685613860318</v>
      </c>
      <c r="DG185" s="1317">
        <v>1337.9445675498794</v>
      </c>
      <c r="DH185" s="1317">
        <v>1345.4395357294616</v>
      </c>
      <c r="DI185" s="70"/>
      <c r="DJ185" s="418"/>
      <c r="DK185" s="63"/>
      <c r="DL185" s="235"/>
      <c r="DM185" s="263"/>
      <c r="DN185" s="419"/>
      <c r="DO185" s="420"/>
      <c r="DP185" s="420"/>
      <c r="DQ185" s="420"/>
      <c r="DR185" s="21"/>
      <c r="DU185" s="69"/>
    </row>
    <row r="186" spans="1:125" s="68" customFormat="1" x14ac:dyDescent="0.2">
      <c r="A186" s="1358"/>
      <c r="B186" s="1329"/>
      <c r="C186" s="1314"/>
      <c r="D186" s="1387"/>
      <c r="E186" s="254"/>
      <c r="F186" s="254"/>
      <c r="G186" s="254"/>
      <c r="H186" s="254"/>
      <c r="I186" s="254"/>
      <c r="J186" s="254"/>
      <c r="K186" s="254"/>
      <c r="L186" s="254"/>
      <c r="M186" s="254"/>
      <c r="N186" s="254"/>
      <c r="O186" s="254"/>
      <c r="P186" s="255"/>
      <c r="Q186" s="254"/>
      <c r="R186" s="254"/>
      <c r="S186" s="254"/>
      <c r="T186" s="254"/>
      <c r="U186" s="254"/>
      <c r="V186" s="254"/>
      <c r="W186" s="416"/>
      <c r="X186" s="416"/>
      <c r="Y186" s="416"/>
      <c r="Z186" s="416"/>
      <c r="AA186" s="416"/>
      <c r="AB186" s="417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258"/>
      <c r="AQ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258"/>
      <c r="BD186" s="258"/>
      <c r="BE186" s="258"/>
      <c r="BF186" s="258"/>
      <c r="BG186" s="258"/>
      <c r="BH186" s="258"/>
      <c r="BI186" s="258"/>
      <c r="BJ186" s="258"/>
      <c r="BK186" s="258"/>
      <c r="BL186" s="260"/>
      <c r="BM186" s="258"/>
      <c r="BN186" s="258"/>
      <c r="BO186" s="258"/>
      <c r="BP186" s="258"/>
      <c r="BQ186" s="258"/>
      <c r="BR186" s="258"/>
      <c r="BS186" s="258"/>
      <c r="BY186" s="261"/>
      <c r="CH186" s="261"/>
      <c r="CT186" s="1316"/>
      <c r="CU186" s="1315"/>
      <c r="CV186" s="1315"/>
      <c r="CW186" s="1315"/>
      <c r="CX186" s="1315"/>
      <c r="CY186" s="1315"/>
      <c r="CZ186" s="1315"/>
      <c r="DA186" s="1315"/>
      <c r="DB186" s="1315"/>
      <c r="DC186" s="1315"/>
      <c r="DD186" s="1315"/>
      <c r="DE186" s="1315"/>
      <c r="DF186" s="1316"/>
      <c r="DG186" s="1315"/>
      <c r="DH186" s="1315"/>
      <c r="DJ186" s="418"/>
      <c r="DK186" s="63"/>
      <c r="DL186" s="235"/>
      <c r="DM186" s="263"/>
      <c r="DN186" s="419"/>
      <c r="DO186" s="420"/>
      <c r="DP186" s="420"/>
      <c r="DQ186" s="420"/>
      <c r="DR186" s="21"/>
    </row>
    <row r="187" spans="1:125" s="68" customFormat="1" x14ac:dyDescent="0.2">
      <c r="A187" s="1358"/>
      <c r="B187" s="1329"/>
      <c r="C187" s="1314"/>
      <c r="D187" s="1387"/>
      <c r="E187" s="254"/>
      <c r="F187" s="254"/>
      <c r="G187" s="254"/>
      <c r="H187" s="254"/>
      <c r="I187" s="254"/>
      <c r="J187" s="254"/>
      <c r="K187" s="254"/>
      <c r="L187" s="254"/>
      <c r="M187" s="254"/>
      <c r="N187" s="254"/>
      <c r="O187" s="254"/>
      <c r="P187" s="255"/>
      <c r="Q187" s="254"/>
      <c r="R187" s="254"/>
      <c r="S187" s="254"/>
      <c r="T187" s="254"/>
      <c r="U187" s="254"/>
      <c r="V187" s="254"/>
      <c r="W187" s="416"/>
      <c r="X187" s="416"/>
      <c r="Y187" s="416"/>
      <c r="Z187" s="416"/>
      <c r="AA187" s="416"/>
      <c r="AB187" s="417"/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258"/>
      <c r="AQ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258"/>
      <c r="BD187" s="258"/>
      <c r="BE187" s="258"/>
      <c r="BF187" s="258"/>
      <c r="BG187" s="258"/>
      <c r="BH187" s="258"/>
      <c r="BI187" s="258"/>
      <c r="BJ187" s="258"/>
      <c r="BK187" s="258"/>
      <c r="BL187" s="260"/>
      <c r="BM187" s="258"/>
      <c r="BN187" s="258"/>
      <c r="BO187" s="258"/>
      <c r="BP187" s="258"/>
      <c r="BQ187" s="258"/>
      <c r="BR187" s="258"/>
      <c r="BS187" s="258"/>
      <c r="BY187" s="261"/>
      <c r="CH187" s="261"/>
      <c r="CT187" s="1316"/>
      <c r="CU187" s="1315"/>
      <c r="CV187" s="1315"/>
      <c r="CW187" s="1315"/>
      <c r="CX187" s="1315"/>
      <c r="CY187" s="1315"/>
      <c r="CZ187" s="1315"/>
      <c r="DA187" s="1315"/>
      <c r="DB187" s="1315"/>
      <c r="DC187" s="1315"/>
      <c r="DD187" s="1315"/>
      <c r="DE187" s="1315"/>
      <c r="DF187" s="1316"/>
      <c r="DG187" s="1315"/>
      <c r="DH187" s="1315"/>
      <c r="DJ187" s="418"/>
      <c r="DK187" s="63"/>
      <c r="DL187" s="235"/>
      <c r="DM187" s="263"/>
      <c r="DN187" s="419"/>
      <c r="DO187" s="420"/>
      <c r="DP187" s="420"/>
      <c r="DQ187" s="420"/>
      <c r="DR187" s="21"/>
    </row>
    <row r="188" spans="1:125" s="68" customFormat="1" x14ac:dyDescent="0.2">
      <c r="A188" s="1358" t="s">
        <v>122</v>
      </c>
      <c r="B188" s="1329">
        <v>2</v>
      </c>
      <c r="C188" s="1314">
        <v>3</v>
      </c>
      <c r="D188" s="1387">
        <v>4</v>
      </c>
      <c r="E188" s="254">
        <f t="shared" ref="E188:BM188" si="177">COLUMN(E187)</f>
        <v>5</v>
      </c>
      <c r="F188" s="254">
        <f t="shared" si="177"/>
        <v>6</v>
      </c>
      <c r="G188" s="254">
        <f t="shared" si="177"/>
        <v>7</v>
      </c>
      <c r="H188" s="254">
        <f t="shared" si="177"/>
        <v>8</v>
      </c>
      <c r="I188" s="254">
        <f t="shared" si="177"/>
        <v>9</v>
      </c>
      <c r="J188" s="254">
        <f t="shared" si="177"/>
        <v>10</v>
      </c>
      <c r="K188" s="254">
        <f t="shared" si="177"/>
        <v>11</v>
      </c>
      <c r="L188" s="254">
        <f t="shared" si="177"/>
        <v>12</v>
      </c>
      <c r="M188" s="254">
        <f t="shared" si="177"/>
        <v>13</v>
      </c>
      <c r="N188" s="254">
        <f t="shared" si="177"/>
        <v>14</v>
      </c>
      <c r="O188" s="254">
        <f t="shared" si="177"/>
        <v>15</v>
      </c>
      <c r="P188" s="255">
        <f t="shared" si="177"/>
        <v>16</v>
      </c>
      <c r="Q188" s="254">
        <f t="shared" si="177"/>
        <v>17</v>
      </c>
      <c r="R188" s="254">
        <f t="shared" si="177"/>
        <v>18</v>
      </c>
      <c r="S188" s="254">
        <f t="shared" si="177"/>
        <v>19</v>
      </c>
      <c r="T188" s="254">
        <f t="shared" si="177"/>
        <v>20</v>
      </c>
      <c r="U188" s="254">
        <f t="shared" si="177"/>
        <v>21</v>
      </c>
      <c r="V188" s="254">
        <f t="shared" si="177"/>
        <v>22</v>
      </c>
      <c r="W188" s="416">
        <f t="shared" si="177"/>
        <v>23</v>
      </c>
      <c r="X188" s="416">
        <f t="shared" si="177"/>
        <v>24</v>
      </c>
      <c r="Y188" s="416">
        <f t="shared" si="177"/>
        <v>25</v>
      </c>
      <c r="Z188" s="416">
        <f t="shared" si="177"/>
        <v>26</v>
      </c>
      <c r="AA188" s="416">
        <f t="shared" si="177"/>
        <v>27</v>
      </c>
      <c r="AB188" s="417">
        <f t="shared" si="177"/>
        <v>28</v>
      </c>
      <c r="AC188" s="258">
        <f t="shared" si="177"/>
        <v>29</v>
      </c>
      <c r="AD188" s="258">
        <f t="shared" si="177"/>
        <v>30</v>
      </c>
      <c r="AE188" s="258">
        <f t="shared" si="177"/>
        <v>31</v>
      </c>
      <c r="AF188" s="258">
        <f t="shared" si="177"/>
        <v>32</v>
      </c>
      <c r="AG188" s="258">
        <f t="shared" si="177"/>
        <v>33</v>
      </c>
      <c r="AH188" s="258">
        <f t="shared" si="177"/>
        <v>34</v>
      </c>
      <c r="AI188" s="258">
        <f t="shared" si="177"/>
        <v>35</v>
      </c>
      <c r="AJ188" s="258">
        <f t="shared" si="177"/>
        <v>36</v>
      </c>
      <c r="AK188" s="258">
        <f t="shared" si="177"/>
        <v>37</v>
      </c>
      <c r="AL188" s="258">
        <f t="shared" si="177"/>
        <v>38</v>
      </c>
      <c r="AM188" s="258">
        <f t="shared" si="177"/>
        <v>39</v>
      </c>
      <c r="AN188" s="258">
        <f t="shared" si="177"/>
        <v>40</v>
      </c>
      <c r="AO188" s="258">
        <f t="shared" si="177"/>
        <v>41</v>
      </c>
      <c r="AP188" s="258">
        <f t="shared" si="177"/>
        <v>42</v>
      </c>
      <c r="AQ188" s="258">
        <f t="shared" si="177"/>
        <v>43</v>
      </c>
      <c r="AR188" s="258">
        <f t="shared" si="177"/>
        <v>44</v>
      </c>
      <c r="AS188" s="258">
        <f t="shared" si="177"/>
        <v>45</v>
      </c>
      <c r="AT188" s="258">
        <f t="shared" si="177"/>
        <v>46</v>
      </c>
      <c r="AU188" s="258">
        <f t="shared" si="177"/>
        <v>47</v>
      </c>
      <c r="AV188" s="258">
        <f t="shared" si="177"/>
        <v>48</v>
      </c>
      <c r="AW188" s="258">
        <f t="shared" si="177"/>
        <v>49</v>
      </c>
      <c r="AX188" s="258">
        <f t="shared" si="177"/>
        <v>50</v>
      </c>
      <c r="AY188" s="258">
        <f t="shared" si="177"/>
        <v>51</v>
      </c>
      <c r="AZ188" s="258">
        <f t="shared" si="177"/>
        <v>52</v>
      </c>
      <c r="BA188" s="258">
        <f t="shared" si="177"/>
        <v>53</v>
      </c>
      <c r="BB188" s="258">
        <f t="shared" si="177"/>
        <v>54</v>
      </c>
      <c r="BC188" s="258">
        <f t="shared" si="177"/>
        <v>55</v>
      </c>
      <c r="BD188" s="258">
        <f t="shared" si="177"/>
        <v>56</v>
      </c>
      <c r="BE188" s="258">
        <f t="shared" si="177"/>
        <v>57</v>
      </c>
      <c r="BF188" s="258">
        <f t="shared" si="177"/>
        <v>58</v>
      </c>
      <c r="BG188" s="258">
        <f t="shared" si="177"/>
        <v>59</v>
      </c>
      <c r="BH188" s="258">
        <f t="shared" si="177"/>
        <v>60</v>
      </c>
      <c r="BI188" s="258">
        <f t="shared" si="177"/>
        <v>61</v>
      </c>
      <c r="BJ188" s="258">
        <f t="shared" si="177"/>
        <v>62</v>
      </c>
      <c r="BK188" s="258">
        <f t="shared" si="177"/>
        <v>63</v>
      </c>
      <c r="BL188" s="260">
        <f t="shared" si="177"/>
        <v>64</v>
      </c>
      <c r="BM188" s="258">
        <f t="shared" si="177"/>
        <v>65</v>
      </c>
      <c r="BN188" s="258">
        <f t="shared" ref="BN188:CD188" si="178">COLUMN(BN187)</f>
        <v>66</v>
      </c>
      <c r="BO188" s="258">
        <f t="shared" si="178"/>
        <v>67</v>
      </c>
      <c r="BP188" s="258">
        <f t="shared" si="178"/>
        <v>68</v>
      </c>
      <c r="BQ188" s="258">
        <f t="shared" si="178"/>
        <v>69</v>
      </c>
      <c r="BR188" s="258">
        <f t="shared" si="178"/>
        <v>70</v>
      </c>
      <c r="BS188" s="258">
        <f t="shared" si="178"/>
        <v>71</v>
      </c>
      <c r="BT188" s="68">
        <f t="shared" si="178"/>
        <v>72</v>
      </c>
      <c r="BU188" s="68">
        <f t="shared" si="178"/>
        <v>73</v>
      </c>
      <c r="BV188" s="68">
        <f t="shared" si="178"/>
        <v>74</v>
      </c>
      <c r="BW188" s="68">
        <f t="shared" si="178"/>
        <v>75</v>
      </c>
      <c r="BX188" s="68">
        <f t="shared" si="178"/>
        <v>76</v>
      </c>
      <c r="BY188" s="261">
        <f t="shared" si="178"/>
        <v>77</v>
      </c>
      <c r="BZ188" s="68">
        <f t="shared" si="178"/>
        <v>78</v>
      </c>
      <c r="CA188" s="68">
        <f t="shared" si="178"/>
        <v>79</v>
      </c>
      <c r="CB188" s="68">
        <f t="shared" si="178"/>
        <v>80</v>
      </c>
      <c r="CC188" s="68">
        <f t="shared" si="178"/>
        <v>81</v>
      </c>
      <c r="CD188" s="68">
        <f t="shared" si="178"/>
        <v>82</v>
      </c>
      <c r="CE188" s="68">
        <f>COLUMN(CE187)</f>
        <v>83</v>
      </c>
      <c r="CF188" s="68">
        <f t="shared" ref="CF188:DH188" si="179">COLUMN(CF187)</f>
        <v>84</v>
      </c>
      <c r="CG188" s="68">
        <f t="shared" si="179"/>
        <v>85</v>
      </c>
      <c r="CH188" s="68">
        <f t="shared" si="179"/>
        <v>86</v>
      </c>
      <c r="CI188" s="68">
        <f t="shared" si="179"/>
        <v>87</v>
      </c>
      <c r="CJ188" s="68">
        <f t="shared" si="179"/>
        <v>88</v>
      </c>
      <c r="CK188" s="68">
        <f t="shared" si="179"/>
        <v>89</v>
      </c>
      <c r="CL188" s="68">
        <f t="shared" si="179"/>
        <v>90</v>
      </c>
      <c r="CM188" s="68">
        <f t="shared" si="179"/>
        <v>91</v>
      </c>
      <c r="CN188" s="68">
        <f t="shared" si="179"/>
        <v>92</v>
      </c>
      <c r="CO188" s="68">
        <f t="shared" si="179"/>
        <v>93</v>
      </c>
      <c r="CP188" s="68">
        <f t="shared" si="179"/>
        <v>94</v>
      </c>
      <c r="CQ188" s="68">
        <f t="shared" si="179"/>
        <v>95</v>
      </c>
      <c r="CR188" s="68">
        <f t="shared" si="179"/>
        <v>96</v>
      </c>
      <c r="CS188" s="68">
        <f t="shared" si="179"/>
        <v>97</v>
      </c>
      <c r="CT188" s="1315">
        <f t="shared" si="179"/>
        <v>98</v>
      </c>
      <c r="CU188" s="1315">
        <f t="shared" si="179"/>
        <v>99</v>
      </c>
      <c r="CV188" s="1315">
        <f t="shared" si="179"/>
        <v>100</v>
      </c>
      <c r="CW188" s="1315">
        <f t="shared" si="179"/>
        <v>101</v>
      </c>
      <c r="CX188" s="1315">
        <f t="shared" si="179"/>
        <v>102</v>
      </c>
      <c r="CY188" s="1315">
        <f t="shared" si="179"/>
        <v>103</v>
      </c>
      <c r="CZ188" s="1315">
        <f t="shared" si="179"/>
        <v>104</v>
      </c>
      <c r="DA188" s="1315">
        <f t="shared" si="179"/>
        <v>105</v>
      </c>
      <c r="DB188" s="1315">
        <f t="shared" si="179"/>
        <v>106</v>
      </c>
      <c r="DC188" s="1315">
        <f t="shared" si="179"/>
        <v>107</v>
      </c>
      <c r="DD188" s="1315">
        <f t="shared" si="179"/>
        <v>108</v>
      </c>
      <c r="DE188" s="1315">
        <f t="shared" si="179"/>
        <v>109</v>
      </c>
      <c r="DF188" s="1316">
        <f t="shared" si="179"/>
        <v>110</v>
      </c>
      <c r="DG188" s="1315">
        <f t="shared" si="179"/>
        <v>111</v>
      </c>
      <c r="DH188" s="1315">
        <f t="shared" si="179"/>
        <v>112</v>
      </c>
      <c r="DJ188" s="418"/>
      <c r="DK188" s="63"/>
      <c r="DL188" s="235"/>
      <c r="DM188" s="263"/>
      <c r="DN188" s="419"/>
      <c r="DO188" s="420"/>
      <c r="DP188" s="420"/>
      <c r="DQ188" s="420"/>
      <c r="DR188" s="21"/>
    </row>
    <row r="189" spans="1:125" s="68" customFormat="1" x14ac:dyDescent="0.2">
      <c r="A189" s="1358"/>
      <c r="B189" s="1329"/>
      <c r="C189" s="1314"/>
      <c r="D189" s="1387"/>
      <c r="E189" s="254"/>
      <c r="F189" s="254"/>
      <c r="G189" s="254"/>
      <c r="H189" s="254"/>
      <c r="I189" s="254"/>
      <c r="J189" s="254"/>
      <c r="K189" s="254"/>
      <c r="L189" s="254"/>
      <c r="M189" s="254"/>
      <c r="N189" s="254"/>
      <c r="O189" s="254"/>
      <c r="P189" s="255"/>
      <c r="Q189" s="254"/>
      <c r="R189" s="254"/>
      <c r="S189" s="254"/>
      <c r="T189" s="254"/>
      <c r="U189" s="254"/>
      <c r="V189" s="254"/>
      <c r="W189" s="416"/>
      <c r="X189" s="416"/>
      <c r="Y189" s="416"/>
      <c r="Z189" s="416"/>
      <c r="AA189" s="416"/>
      <c r="AB189" s="417"/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258"/>
      <c r="AQ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258"/>
      <c r="BD189" s="258"/>
      <c r="BE189" s="258"/>
      <c r="BF189" s="258"/>
      <c r="BG189" s="258"/>
      <c r="BH189" s="258"/>
      <c r="BI189" s="258"/>
      <c r="BJ189" s="258"/>
      <c r="BK189" s="258"/>
      <c r="BL189" s="260"/>
      <c r="BM189" s="258"/>
      <c r="BN189" s="258"/>
      <c r="BO189" s="258"/>
      <c r="BP189" s="258"/>
      <c r="BQ189" s="258"/>
      <c r="BR189" s="258"/>
      <c r="BS189" s="258"/>
      <c r="BY189" s="261"/>
      <c r="CH189" s="261"/>
      <c r="CT189" s="1319"/>
      <c r="CU189" s="1314"/>
      <c r="CV189" s="1314"/>
      <c r="CW189" s="1315"/>
      <c r="CX189" s="1315"/>
      <c r="CY189" s="1315"/>
      <c r="CZ189" s="1315"/>
      <c r="DA189" s="1315"/>
      <c r="DB189" s="1315"/>
      <c r="DC189" s="1315"/>
      <c r="DD189" s="1315"/>
      <c r="DE189" s="1315"/>
      <c r="DF189" s="1316"/>
      <c r="DG189" s="1315"/>
      <c r="DH189" s="1315"/>
      <c r="DJ189" s="418"/>
      <c r="DK189" s="63"/>
      <c r="DL189" s="235"/>
      <c r="DM189" s="263"/>
      <c r="DN189" s="419"/>
      <c r="DO189" s="420"/>
      <c r="DP189" s="420"/>
      <c r="DQ189" s="420"/>
      <c r="DR189" s="21"/>
    </row>
    <row r="778" spans="3:116" x14ac:dyDescent="0.2">
      <c r="C778" s="1271">
        <v>0</v>
      </c>
      <c r="E778" s="207">
        <v>0</v>
      </c>
      <c r="F778" s="207">
        <v>0</v>
      </c>
      <c r="G778" s="207">
        <v>0</v>
      </c>
      <c r="H778" s="207">
        <v>0</v>
      </c>
      <c r="I778" s="207">
        <v>0</v>
      </c>
      <c r="J778" s="207">
        <v>0</v>
      </c>
      <c r="K778" s="207">
        <v>0</v>
      </c>
      <c r="L778" s="207">
        <v>0</v>
      </c>
      <c r="M778" s="207">
        <v>0</v>
      </c>
      <c r="N778" s="207">
        <v>0</v>
      </c>
      <c r="O778" s="207">
        <v>0</v>
      </c>
      <c r="P778" s="208">
        <v>0</v>
      </c>
      <c r="DL778" s="217">
        <v>0</v>
      </c>
    </row>
    <row r="779" spans="3:116" x14ac:dyDescent="0.2">
      <c r="C779" s="1271">
        <v>1957.4940000000001</v>
      </c>
      <c r="E779" s="207">
        <v>422.94</v>
      </c>
      <c r="F779" s="207">
        <v>53.2</v>
      </c>
      <c r="G779" s="207">
        <v>77.14</v>
      </c>
      <c r="H779" s="207">
        <v>3.99</v>
      </c>
      <c r="I779" s="207">
        <v>3.6282399999999995</v>
      </c>
      <c r="J779" s="207">
        <v>5.3200000000000003E-4</v>
      </c>
      <c r="K779" s="207">
        <v>0.71819999999999995</v>
      </c>
      <c r="L779" s="207">
        <v>23.94</v>
      </c>
      <c r="M779" s="207">
        <v>93.1</v>
      </c>
      <c r="N779" s="207">
        <v>5.32</v>
      </c>
      <c r="O779" s="207">
        <v>13.3</v>
      </c>
      <c r="P779" s="208">
        <v>2.9260000000000002</v>
      </c>
      <c r="DL779" s="217">
        <v>2.9260000000000002</v>
      </c>
    </row>
    <row r="780" spans="3:116" x14ac:dyDescent="0.2">
      <c r="C780" s="1271">
        <v>0</v>
      </c>
      <c r="E780" s="207">
        <v>0</v>
      </c>
      <c r="F780" s="207">
        <v>0</v>
      </c>
      <c r="G780" s="207">
        <v>0</v>
      </c>
      <c r="H780" s="207">
        <v>0</v>
      </c>
      <c r="I780" s="207">
        <v>0</v>
      </c>
      <c r="J780" s="207">
        <v>0</v>
      </c>
      <c r="K780" s="207">
        <v>0</v>
      </c>
      <c r="L780" s="207">
        <v>0</v>
      </c>
      <c r="M780" s="207">
        <v>0</v>
      </c>
      <c r="N780" s="207">
        <v>0</v>
      </c>
      <c r="O780" s="207">
        <v>0</v>
      </c>
      <c r="P780" s="208">
        <v>0</v>
      </c>
      <c r="DL780" s="217">
        <v>0</v>
      </c>
    </row>
    <row r="781" spans="3:116" x14ac:dyDescent="0.2">
      <c r="C781" s="1271">
        <v>0</v>
      </c>
      <c r="E781" s="207">
        <v>0</v>
      </c>
      <c r="F781" s="207">
        <v>0</v>
      </c>
      <c r="G781" s="207">
        <v>0</v>
      </c>
      <c r="H781" s="207">
        <v>0</v>
      </c>
      <c r="I781" s="207">
        <v>0</v>
      </c>
      <c r="J781" s="207">
        <v>0</v>
      </c>
      <c r="K781" s="207">
        <v>0</v>
      </c>
      <c r="L781" s="207">
        <v>0</v>
      </c>
      <c r="M781" s="207">
        <v>0</v>
      </c>
      <c r="N781" s="207">
        <v>0</v>
      </c>
      <c r="O781" s="207">
        <v>0</v>
      </c>
      <c r="P781" s="208">
        <v>0</v>
      </c>
      <c r="DL781" s="217">
        <v>0</v>
      </c>
    </row>
    <row r="782" spans="3:116" x14ac:dyDescent="0.2">
      <c r="C782" s="1271">
        <v>1670.4394</v>
      </c>
      <c r="E782" s="207">
        <v>347.11599999999999</v>
      </c>
      <c r="F782" s="207">
        <v>18.482800000000001</v>
      </c>
      <c r="G782" s="207">
        <v>60.858000000000004</v>
      </c>
      <c r="H782" s="207">
        <v>4.9588000000000001</v>
      </c>
      <c r="I782" s="207">
        <v>4.1586299999999996</v>
      </c>
      <c r="J782" s="207">
        <v>3.8318000000000002E-3</v>
      </c>
      <c r="K782" s="207">
        <v>0.27048</v>
      </c>
      <c r="L782" s="207">
        <v>10.143000000000001</v>
      </c>
      <c r="M782" s="207">
        <v>119.46199999999999</v>
      </c>
      <c r="N782" s="207">
        <v>3.3809999999999998</v>
      </c>
      <c r="O782" s="207">
        <v>5.1842000000000006</v>
      </c>
      <c r="P782" s="208">
        <v>2.4794</v>
      </c>
      <c r="DL782" s="217">
        <v>2.4794</v>
      </c>
    </row>
    <row r="783" spans="3:116" x14ac:dyDescent="0.2">
      <c r="C783" s="1271">
        <v>0</v>
      </c>
      <c r="E783" s="207">
        <v>0</v>
      </c>
      <c r="F783" s="207">
        <v>0</v>
      </c>
      <c r="G783" s="207">
        <v>0</v>
      </c>
      <c r="H783" s="207">
        <v>0</v>
      </c>
      <c r="I783" s="207">
        <v>0</v>
      </c>
      <c r="J783" s="207">
        <v>0</v>
      </c>
      <c r="K783" s="207">
        <v>0</v>
      </c>
      <c r="L783" s="207">
        <v>0</v>
      </c>
      <c r="M783" s="207">
        <v>0</v>
      </c>
      <c r="N783" s="207">
        <v>0</v>
      </c>
      <c r="O783" s="207">
        <v>0</v>
      </c>
      <c r="P783" s="208">
        <v>0</v>
      </c>
      <c r="DL783" s="217">
        <v>0</v>
      </c>
    </row>
    <row r="784" spans="3:116" x14ac:dyDescent="0.2">
      <c r="C784" s="1271">
        <v>0</v>
      </c>
      <c r="E784" s="207">
        <v>0</v>
      </c>
      <c r="F784" s="207">
        <v>0</v>
      </c>
      <c r="G784" s="207">
        <v>0</v>
      </c>
      <c r="H784" s="207">
        <v>0</v>
      </c>
      <c r="I784" s="207">
        <v>0</v>
      </c>
      <c r="J784" s="207">
        <v>0</v>
      </c>
      <c r="K784" s="207">
        <v>0</v>
      </c>
      <c r="L784" s="207">
        <v>0</v>
      </c>
      <c r="M784" s="207">
        <v>0</v>
      </c>
      <c r="N784" s="207">
        <v>0</v>
      </c>
      <c r="O784" s="207">
        <v>0</v>
      </c>
      <c r="P784" s="208">
        <v>0</v>
      </c>
      <c r="DL784" s="217">
        <v>0</v>
      </c>
    </row>
    <row r="785" spans="3:116" x14ac:dyDescent="0.2">
      <c r="C785" s="1271">
        <v>0</v>
      </c>
      <c r="E785" s="207">
        <v>0</v>
      </c>
      <c r="F785" s="207">
        <v>0</v>
      </c>
      <c r="G785" s="207">
        <v>0</v>
      </c>
      <c r="H785" s="207">
        <v>0</v>
      </c>
      <c r="I785" s="207">
        <v>0</v>
      </c>
      <c r="J785" s="207">
        <v>0</v>
      </c>
      <c r="K785" s="207">
        <v>0</v>
      </c>
      <c r="L785" s="207">
        <v>0</v>
      </c>
      <c r="M785" s="207">
        <v>0</v>
      </c>
      <c r="N785" s="207">
        <v>0</v>
      </c>
      <c r="O785" s="207">
        <v>0</v>
      </c>
      <c r="P785" s="208">
        <v>0</v>
      </c>
      <c r="DL785" s="217">
        <v>0</v>
      </c>
    </row>
    <row r="786" spans="3:116" x14ac:dyDescent="0.2">
      <c r="C786" s="1271">
        <v>0</v>
      </c>
      <c r="E786" s="207">
        <v>0</v>
      </c>
      <c r="F786" s="207">
        <v>0</v>
      </c>
      <c r="G786" s="207">
        <v>0</v>
      </c>
      <c r="H786" s="207">
        <v>0</v>
      </c>
      <c r="I786" s="207">
        <v>0</v>
      </c>
      <c r="J786" s="207">
        <v>0</v>
      </c>
      <c r="K786" s="207">
        <v>0</v>
      </c>
      <c r="L786" s="207">
        <v>0</v>
      </c>
      <c r="M786" s="207">
        <v>0</v>
      </c>
      <c r="N786" s="207">
        <v>0</v>
      </c>
      <c r="O786" s="207">
        <v>0</v>
      </c>
      <c r="P786" s="208">
        <v>0</v>
      </c>
      <c r="DL786" s="217">
        <v>0</v>
      </c>
    </row>
    <row r="787" spans="3:116" x14ac:dyDescent="0.2">
      <c r="C787" s="1271">
        <v>1875.2</v>
      </c>
      <c r="E787" s="207">
        <v>745.6</v>
      </c>
      <c r="F787" s="207">
        <v>41.6</v>
      </c>
      <c r="G787" s="207">
        <v>224</v>
      </c>
      <c r="H787" s="207">
        <v>0</v>
      </c>
      <c r="I787" s="207">
        <v>11.942399999999999</v>
      </c>
      <c r="J787" s="207">
        <v>0</v>
      </c>
      <c r="K787" s="207">
        <v>8.9600000000000009</v>
      </c>
      <c r="L787" s="207">
        <v>26.56</v>
      </c>
      <c r="M787" s="207">
        <v>214.08</v>
      </c>
      <c r="N787" s="207">
        <v>12.16</v>
      </c>
      <c r="O787" s="207">
        <v>10.24</v>
      </c>
      <c r="P787" s="208">
        <v>0</v>
      </c>
      <c r="DL787" s="217">
        <v>0</v>
      </c>
    </row>
    <row r="788" spans="3:116" x14ac:dyDescent="0.2">
      <c r="C788" s="1271">
        <v>0</v>
      </c>
      <c r="E788" s="207">
        <v>0</v>
      </c>
      <c r="F788" s="207">
        <v>0</v>
      </c>
      <c r="G788" s="207">
        <v>0</v>
      </c>
      <c r="H788" s="207">
        <v>0</v>
      </c>
      <c r="I788" s="207">
        <v>0</v>
      </c>
      <c r="J788" s="207">
        <v>0</v>
      </c>
      <c r="K788" s="207">
        <v>0</v>
      </c>
      <c r="L788" s="207">
        <v>0</v>
      </c>
      <c r="M788" s="207">
        <v>0</v>
      </c>
      <c r="N788" s="207">
        <v>0</v>
      </c>
      <c r="O788" s="207">
        <v>0</v>
      </c>
      <c r="P788" s="208">
        <v>0</v>
      </c>
      <c r="DL788" s="217">
        <v>0</v>
      </c>
    </row>
    <row r="789" spans="3:116" x14ac:dyDescent="0.2">
      <c r="C789" s="1271">
        <v>0</v>
      </c>
      <c r="E789" s="207">
        <v>0</v>
      </c>
      <c r="F789" s="207">
        <v>0</v>
      </c>
      <c r="G789" s="207">
        <v>0</v>
      </c>
      <c r="H789" s="207">
        <v>0</v>
      </c>
      <c r="I789" s="207">
        <v>0</v>
      </c>
      <c r="J789" s="207">
        <v>0</v>
      </c>
      <c r="K789" s="207">
        <v>0</v>
      </c>
      <c r="L789" s="207">
        <v>0</v>
      </c>
      <c r="M789" s="207">
        <v>0</v>
      </c>
      <c r="N789" s="207">
        <v>0</v>
      </c>
      <c r="O789" s="207">
        <v>0</v>
      </c>
      <c r="P789" s="208">
        <v>0</v>
      </c>
      <c r="DL789" s="217">
        <v>0</v>
      </c>
    </row>
    <row r="790" spans="3:116" x14ac:dyDescent="0.2">
      <c r="C790" s="1271">
        <v>0</v>
      </c>
      <c r="E790" s="207">
        <v>0</v>
      </c>
      <c r="F790" s="207">
        <v>0</v>
      </c>
      <c r="G790" s="207">
        <v>0</v>
      </c>
      <c r="H790" s="207">
        <v>0</v>
      </c>
      <c r="I790" s="207">
        <v>0</v>
      </c>
      <c r="J790" s="207">
        <v>0</v>
      </c>
      <c r="K790" s="207">
        <v>0</v>
      </c>
      <c r="L790" s="207">
        <v>0</v>
      </c>
      <c r="M790" s="207">
        <v>0</v>
      </c>
      <c r="N790" s="207">
        <v>0</v>
      </c>
      <c r="O790" s="207">
        <v>0</v>
      </c>
      <c r="P790" s="208">
        <v>0</v>
      </c>
      <c r="DL790" s="217">
        <v>0</v>
      </c>
    </row>
    <row r="791" spans="3:116" x14ac:dyDescent="0.2">
      <c r="C791" s="1271">
        <v>0</v>
      </c>
      <c r="E791" s="207">
        <v>0</v>
      </c>
      <c r="F791" s="207">
        <v>0</v>
      </c>
      <c r="G791" s="207">
        <v>0</v>
      </c>
      <c r="H791" s="207">
        <v>0</v>
      </c>
      <c r="I791" s="207">
        <v>0</v>
      </c>
      <c r="J791" s="207">
        <v>0</v>
      </c>
      <c r="K791" s="207">
        <v>0</v>
      </c>
      <c r="L791" s="207">
        <v>0</v>
      </c>
      <c r="M791" s="207">
        <v>0</v>
      </c>
      <c r="N791" s="207">
        <v>0</v>
      </c>
      <c r="O791" s="207">
        <v>0</v>
      </c>
      <c r="P791" s="208">
        <v>0</v>
      </c>
      <c r="DL791" s="217">
        <v>0</v>
      </c>
    </row>
    <row r="792" spans="3:116" x14ac:dyDescent="0.2">
      <c r="C792" s="1271">
        <v>0</v>
      </c>
      <c r="E792" s="207">
        <v>0</v>
      </c>
      <c r="F792" s="207">
        <v>0</v>
      </c>
      <c r="G792" s="207">
        <v>0</v>
      </c>
      <c r="H792" s="207">
        <v>0</v>
      </c>
      <c r="I792" s="207">
        <v>0</v>
      </c>
      <c r="J792" s="207">
        <v>0</v>
      </c>
      <c r="K792" s="207">
        <v>0</v>
      </c>
      <c r="L792" s="207">
        <v>0</v>
      </c>
      <c r="M792" s="207">
        <v>0</v>
      </c>
      <c r="N792" s="207">
        <v>0</v>
      </c>
      <c r="O792" s="207">
        <v>0</v>
      </c>
      <c r="P792" s="208">
        <v>0</v>
      </c>
      <c r="DL792" s="217">
        <v>0</v>
      </c>
    </row>
    <row r="793" spans="3:116" x14ac:dyDescent="0.2">
      <c r="C793" s="1271">
        <v>0</v>
      </c>
      <c r="E793" s="207">
        <v>0</v>
      </c>
      <c r="F793" s="207">
        <v>0</v>
      </c>
      <c r="G793" s="207">
        <v>0</v>
      </c>
      <c r="H793" s="207">
        <v>0</v>
      </c>
      <c r="I793" s="207">
        <v>0</v>
      </c>
      <c r="J793" s="207">
        <v>0</v>
      </c>
      <c r="K793" s="207">
        <v>0</v>
      </c>
      <c r="L793" s="207">
        <v>0</v>
      </c>
      <c r="M793" s="207">
        <v>0</v>
      </c>
      <c r="N793" s="207">
        <v>0</v>
      </c>
      <c r="O793" s="207">
        <v>0</v>
      </c>
      <c r="P793" s="208">
        <v>0</v>
      </c>
      <c r="DL793" s="217">
        <v>0</v>
      </c>
    </row>
    <row r="794" spans="3:116" x14ac:dyDescent="0.2">
      <c r="C794" s="1271">
        <v>0</v>
      </c>
      <c r="E794" s="207">
        <v>0</v>
      </c>
      <c r="F794" s="207">
        <v>0</v>
      </c>
      <c r="G794" s="207">
        <v>0</v>
      </c>
      <c r="H794" s="207">
        <v>0</v>
      </c>
      <c r="I794" s="207">
        <v>0</v>
      </c>
      <c r="J794" s="207">
        <v>0</v>
      </c>
      <c r="K794" s="207">
        <v>0</v>
      </c>
      <c r="L794" s="207">
        <v>0</v>
      </c>
      <c r="M794" s="207">
        <v>0</v>
      </c>
      <c r="N794" s="207">
        <v>0</v>
      </c>
      <c r="O794" s="207">
        <v>0</v>
      </c>
      <c r="P794" s="208">
        <v>0</v>
      </c>
      <c r="DL794" s="217">
        <v>0</v>
      </c>
    </row>
    <row r="795" spans="3:116" x14ac:dyDescent="0.2">
      <c r="C795" s="1271">
        <v>0</v>
      </c>
      <c r="E795" s="207">
        <v>0</v>
      </c>
      <c r="F795" s="207">
        <v>0</v>
      </c>
      <c r="G795" s="207">
        <v>0</v>
      </c>
      <c r="H795" s="207">
        <v>0</v>
      </c>
      <c r="I795" s="207">
        <v>0</v>
      </c>
      <c r="J795" s="207">
        <v>0</v>
      </c>
      <c r="K795" s="207">
        <v>0</v>
      </c>
      <c r="L795" s="207">
        <v>0</v>
      </c>
      <c r="M795" s="207">
        <v>0</v>
      </c>
      <c r="N795" s="207">
        <v>0</v>
      </c>
      <c r="O795" s="207">
        <v>0</v>
      </c>
      <c r="P795" s="208">
        <v>0</v>
      </c>
      <c r="DL795" s="217">
        <v>0</v>
      </c>
    </row>
    <row r="796" spans="3:116" x14ac:dyDescent="0.2">
      <c r="C796" s="1271">
        <v>0.48599999999999999</v>
      </c>
      <c r="E796" s="207">
        <v>70.2</v>
      </c>
      <c r="F796" s="207">
        <v>283.5</v>
      </c>
      <c r="G796" s="207">
        <v>60.48</v>
      </c>
      <c r="H796" s="207">
        <v>0</v>
      </c>
      <c r="I796" s="207">
        <v>8.9683200000000003</v>
      </c>
      <c r="J796" s="207">
        <v>0</v>
      </c>
      <c r="K796" s="207">
        <v>1.296</v>
      </c>
      <c r="L796" s="207">
        <v>7.02</v>
      </c>
      <c r="M796" s="207">
        <v>10.638</v>
      </c>
      <c r="N796" s="207">
        <v>1.1879999999999999</v>
      </c>
      <c r="O796" s="207">
        <v>62.64</v>
      </c>
      <c r="P796" s="208">
        <v>0.8640000000000001</v>
      </c>
      <c r="DL796" s="217">
        <v>0.8640000000000001</v>
      </c>
    </row>
    <row r="797" spans="3:116" x14ac:dyDescent="0.2">
      <c r="C797" s="1271">
        <v>0</v>
      </c>
      <c r="E797" s="207">
        <v>0</v>
      </c>
      <c r="F797" s="207">
        <v>0</v>
      </c>
      <c r="G797" s="207">
        <v>0</v>
      </c>
      <c r="H797" s="207">
        <v>0</v>
      </c>
      <c r="I797" s="207">
        <v>0</v>
      </c>
      <c r="J797" s="207">
        <v>0</v>
      </c>
      <c r="K797" s="207">
        <v>0</v>
      </c>
      <c r="L797" s="207">
        <v>0</v>
      </c>
      <c r="M797" s="207">
        <v>0</v>
      </c>
      <c r="N797" s="207">
        <v>0</v>
      </c>
      <c r="O797" s="207">
        <v>0</v>
      </c>
      <c r="P797" s="208">
        <v>0</v>
      </c>
      <c r="DL797" s="217">
        <v>0</v>
      </c>
    </row>
    <row r="798" spans="3:116" x14ac:dyDescent="0.2">
      <c r="C798" s="1271">
        <v>0</v>
      </c>
      <c r="E798" s="207">
        <v>0</v>
      </c>
      <c r="F798" s="207">
        <v>0</v>
      </c>
      <c r="G798" s="207">
        <v>0</v>
      </c>
      <c r="H798" s="207">
        <v>0</v>
      </c>
      <c r="I798" s="207">
        <v>0</v>
      </c>
      <c r="J798" s="207">
        <v>0</v>
      </c>
      <c r="K798" s="207">
        <v>0</v>
      </c>
      <c r="L798" s="207">
        <v>0</v>
      </c>
      <c r="M798" s="207">
        <v>0</v>
      </c>
      <c r="N798" s="207">
        <v>0</v>
      </c>
      <c r="O798" s="207">
        <v>0</v>
      </c>
      <c r="P798" s="208">
        <v>0</v>
      </c>
      <c r="DL798" s="217">
        <v>0</v>
      </c>
    </row>
    <row r="799" spans="3:116" x14ac:dyDescent="0.2">
      <c r="C799" s="1271">
        <v>0</v>
      </c>
      <c r="E799" s="207">
        <v>0</v>
      </c>
      <c r="F799" s="207">
        <v>0</v>
      </c>
      <c r="G799" s="207">
        <v>0</v>
      </c>
      <c r="H799" s="207">
        <v>0</v>
      </c>
      <c r="I799" s="207">
        <v>0</v>
      </c>
      <c r="J799" s="207">
        <v>0</v>
      </c>
      <c r="K799" s="207">
        <v>0</v>
      </c>
      <c r="L799" s="207">
        <v>0</v>
      </c>
      <c r="M799" s="207">
        <v>0</v>
      </c>
      <c r="N799" s="207">
        <v>0</v>
      </c>
      <c r="O799" s="207">
        <v>0</v>
      </c>
      <c r="P799" s="208">
        <v>0</v>
      </c>
      <c r="DL799" s="217">
        <v>0</v>
      </c>
    </row>
    <row r="800" spans="3:116" x14ac:dyDescent="0.2">
      <c r="C800" s="1271">
        <v>0</v>
      </c>
      <c r="E800" s="207">
        <v>0</v>
      </c>
      <c r="F800" s="207">
        <v>0</v>
      </c>
      <c r="G800" s="207">
        <v>0</v>
      </c>
      <c r="H800" s="207">
        <v>0</v>
      </c>
      <c r="I800" s="207">
        <v>0</v>
      </c>
      <c r="J800" s="207">
        <v>0</v>
      </c>
      <c r="K800" s="207">
        <v>0</v>
      </c>
      <c r="L800" s="207">
        <v>0</v>
      </c>
      <c r="M800" s="207">
        <v>0</v>
      </c>
      <c r="N800" s="207">
        <v>0</v>
      </c>
      <c r="O800" s="207">
        <v>0</v>
      </c>
      <c r="P800" s="208">
        <v>0</v>
      </c>
      <c r="DL800" s="217">
        <v>0</v>
      </c>
    </row>
    <row r="801" spans="3:116" x14ac:dyDescent="0.2">
      <c r="C801" s="1271">
        <v>0</v>
      </c>
      <c r="E801" s="207">
        <v>0</v>
      </c>
      <c r="F801" s="207">
        <v>0</v>
      </c>
      <c r="G801" s="207">
        <v>0</v>
      </c>
      <c r="H801" s="207">
        <v>0</v>
      </c>
      <c r="I801" s="207">
        <v>0</v>
      </c>
      <c r="J801" s="207">
        <v>0</v>
      </c>
      <c r="K801" s="207">
        <v>0</v>
      </c>
      <c r="L801" s="207">
        <v>0</v>
      </c>
      <c r="M801" s="207">
        <v>0</v>
      </c>
      <c r="N801" s="207">
        <v>0</v>
      </c>
      <c r="O801" s="207">
        <v>0</v>
      </c>
      <c r="P801" s="208">
        <v>0</v>
      </c>
      <c r="DL801" s="217">
        <v>0</v>
      </c>
    </row>
    <row r="802" spans="3:116" x14ac:dyDescent="0.2">
      <c r="C802" s="1271">
        <v>0</v>
      </c>
      <c r="E802" s="207">
        <v>0</v>
      </c>
      <c r="F802" s="207">
        <v>0</v>
      </c>
      <c r="G802" s="207">
        <v>0</v>
      </c>
      <c r="H802" s="207">
        <v>0</v>
      </c>
      <c r="I802" s="207">
        <v>0</v>
      </c>
      <c r="J802" s="207">
        <v>0</v>
      </c>
      <c r="K802" s="207">
        <v>0</v>
      </c>
      <c r="L802" s="207">
        <v>0</v>
      </c>
      <c r="M802" s="207">
        <v>0</v>
      </c>
      <c r="N802" s="207">
        <v>0</v>
      </c>
      <c r="O802" s="207">
        <v>0</v>
      </c>
      <c r="P802" s="208">
        <v>0</v>
      </c>
      <c r="DL802" s="217">
        <v>0</v>
      </c>
    </row>
    <row r="803" spans="3:116" x14ac:dyDescent="0.2">
      <c r="C803" s="1271">
        <v>0</v>
      </c>
      <c r="E803" s="207">
        <v>0</v>
      </c>
      <c r="F803" s="207">
        <v>0</v>
      </c>
      <c r="G803" s="207">
        <v>0</v>
      </c>
      <c r="H803" s="207">
        <v>0</v>
      </c>
      <c r="I803" s="207">
        <v>0</v>
      </c>
      <c r="J803" s="207">
        <v>0</v>
      </c>
      <c r="K803" s="207">
        <v>0</v>
      </c>
      <c r="L803" s="207">
        <v>0</v>
      </c>
      <c r="M803" s="207">
        <v>0</v>
      </c>
      <c r="N803" s="207">
        <v>0</v>
      </c>
      <c r="O803" s="207">
        <v>0</v>
      </c>
      <c r="P803" s="208">
        <v>0</v>
      </c>
      <c r="DL803" s="217">
        <v>0</v>
      </c>
    </row>
    <row r="804" spans="3:116" x14ac:dyDescent="0.2">
      <c r="C804" s="1271">
        <v>0</v>
      </c>
      <c r="E804" s="207">
        <v>0</v>
      </c>
      <c r="F804" s="207">
        <v>0</v>
      </c>
      <c r="G804" s="207">
        <v>0</v>
      </c>
      <c r="H804" s="207">
        <v>0</v>
      </c>
      <c r="I804" s="207">
        <v>0</v>
      </c>
      <c r="J804" s="207">
        <v>0</v>
      </c>
      <c r="K804" s="207">
        <v>0</v>
      </c>
      <c r="L804" s="207">
        <v>0</v>
      </c>
      <c r="M804" s="207">
        <v>0</v>
      </c>
      <c r="N804" s="207">
        <v>0</v>
      </c>
      <c r="O804" s="207">
        <v>0</v>
      </c>
      <c r="P804" s="208">
        <v>0</v>
      </c>
      <c r="DL804" s="217">
        <v>0</v>
      </c>
    </row>
    <row r="805" spans="3:116" x14ac:dyDescent="0.2">
      <c r="C805" s="1271">
        <v>0</v>
      </c>
      <c r="E805" s="207">
        <v>0</v>
      </c>
      <c r="F805" s="207">
        <v>0</v>
      </c>
      <c r="G805" s="207">
        <v>0</v>
      </c>
      <c r="H805" s="207">
        <v>0</v>
      </c>
      <c r="I805" s="207">
        <v>0</v>
      </c>
      <c r="J805" s="207">
        <v>0</v>
      </c>
      <c r="K805" s="207">
        <v>0</v>
      </c>
      <c r="L805" s="207">
        <v>0</v>
      </c>
      <c r="M805" s="207">
        <v>0</v>
      </c>
      <c r="N805" s="207">
        <v>0</v>
      </c>
      <c r="O805" s="207">
        <v>0</v>
      </c>
      <c r="P805" s="208">
        <v>0</v>
      </c>
      <c r="DL805" s="217">
        <v>0</v>
      </c>
    </row>
    <row r="806" spans="3:116" x14ac:dyDescent="0.2">
      <c r="C806" s="1271">
        <v>0</v>
      </c>
      <c r="E806" s="207">
        <v>0</v>
      </c>
      <c r="F806" s="207">
        <v>0</v>
      </c>
      <c r="G806" s="207">
        <v>0</v>
      </c>
      <c r="H806" s="207">
        <v>0</v>
      </c>
      <c r="I806" s="207">
        <v>0</v>
      </c>
      <c r="J806" s="207">
        <v>0</v>
      </c>
      <c r="K806" s="207">
        <v>0</v>
      </c>
      <c r="L806" s="207">
        <v>0</v>
      </c>
      <c r="M806" s="207">
        <v>0</v>
      </c>
      <c r="N806" s="207">
        <v>0</v>
      </c>
      <c r="O806" s="207">
        <v>0</v>
      </c>
      <c r="P806" s="208">
        <v>0</v>
      </c>
      <c r="DL806" s="217">
        <v>0</v>
      </c>
    </row>
    <row r="807" spans="3:116" x14ac:dyDescent="0.2">
      <c r="C807" s="1271">
        <v>0</v>
      </c>
      <c r="E807" s="207">
        <v>0</v>
      </c>
      <c r="F807" s="207">
        <v>0</v>
      </c>
      <c r="G807" s="207">
        <v>0</v>
      </c>
      <c r="H807" s="207">
        <v>0</v>
      </c>
      <c r="I807" s="207">
        <v>0</v>
      </c>
      <c r="J807" s="207">
        <v>0</v>
      </c>
      <c r="K807" s="207">
        <v>0</v>
      </c>
      <c r="L807" s="207">
        <v>0</v>
      </c>
      <c r="M807" s="207">
        <v>0</v>
      </c>
      <c r="N807" s="207">
        <v>0</v>
      </c>
      <c r="O807" s="207">
        <v>0</v>
      </c>
      <c r="P807" s="208">
        <v>0</v>
      </c>
      <c r="DL807" s="217">
        <v>0</v>
      </c>
    </row>
    <row r="808" spans="3:116" x14ac:dyDescent="0.2">
      <c r="C808" s="1271">
        <v>0</v>
      </c>
      <c r="E808" s="207">
        <v>0</v>
      </c>
      <c r="F808" s="207">
        <v>0</v>
      </c>
      <c r="G808" s="207">
        <v>0</v>
      </c>
      <c r="H808" s="207">
        <v>0</v>
      </c>
      <c r="I808" s="207">
        <v>0</v>
      </c>
      <c r="J808" s="207">
        <v>0</v>
      </c>
      <c r="K808" s="207">
        <v>0</v>
      </c>
      <c r="L808" s="207">
        <v>0</v>
      </c>
      <c r="M808" s="207">
        <v>0</v>
      </c>
      <c r="N808" s="207">
        <v>0</v>
      </c>
      <c r="O808" s="207">
        <v>0</v>
      </c>
      <c r="P808" s="208">
        <v>0</v>
      </c>
      <c r="DL808" s="217">
        <v>0</v>
      </c>
    </row>
    <row r="809" spans="3:116" x14ac:dyDescent="0.2">
      <c r="C809" s="1271">
        <v>25.3</v>
      </c>
      <c r="E809" s="207">
        <v>9.4</v>
      </c>
      <c r="F809" s="207">
        <v>2.9</v>
      </c>
      <c r="G809" s="207">
        <v>5</v>
      </c>
      <c r="H809" s="207">
        <v>0.185</v>
      </c>
      <c r="I809" s="207">
        <v>0.38685000000000003</v>
      </c>
      <c r="J809" s="207">
        <v>8.0000000000000007E-5</v>
      </c>
      <c r="K809" s="207">
        <v>0.52500000000000002</v>
      </c>
      <c r="L809" s="207">
        <v>0.9</v>
      </c>
      <c r="M809" s="207">
        <v>2.9</v>
      </c>
      <c r="N809" s="207">
        <v>0.3</v>
      </c>
      <c r="O809" s="207">
        <v>0.85</v>
      </c>
      <c r="P809" s="208">
        <v>0.19</v>
      </c>
      <c r="DL809" s="217">
        <v>0.19</v>
      </c>
    </row>
    <row r="810" spans="3:116" x14ac:dyDescent="0.2">
      <c r="C810" s="1271">
        <v>978.59100000000001</v>
      </c>
      <c r="E810" s="207">
        <v>609.53600000000006</v>
      </c>
      <c r="F810" s="207">
        <v>88.097000000000008</v>
      </c>
      <c r="G810" s="207">
        <v>385.72199999999998</v>
      </c>
      <c r="H810" s="207">
        <v>32.595889999999997</v>
      </c>
      <c r="I810" s="207">
        <v>11.6669</v>
      </c>
      <c r="J810" s="207">
        <v>1.3095499929040671E-2</v>
      </c>
      <c r="K810" s="207">
        <v>21.802817000000001</v>
      </c>
      <c r="L810" s="207">
        <v>36.905500000000004</v>
      </c>
      <c r="M810" s="207">
        <v>209.52800000000002</v>
      </c>
      <c r="N810" s="207">
        <v>16.974149000000001</v>
      </c>
      <c r="O810" s="207">
        <v>13.043118</v>
      </c>
      <c r="P810" s="208">
        <v>2.8000560000000001</v>
      </c>
      <c r="DL810" s="217">
        <v>2.8000560000000001</v>
      </c>
    </row>
    <row r="811" spans="3:116" x14ac:dyDescent="0.2">
      <c r="C811" s="1271">
        <v>208.75</v>
      </c>
      <c r="E811" s="207">
        <v>110</v>
      </c>
      <c r="F811" s="207">
        <v>37</v>
      </c>
      <c r="G811" s="207">
        <v>55.5</v>
      </c>
      <c r="H811" s="207">
        <v>5.15</v>
      </c>
      <c r="I811" s="207">
        <v>5.0344999999999995</v>
      </c>
      <c r="J811" s="207">
        <v>2.5500000000000002E-3</v>
      </c>
      <c r="K811" s="207">
        <v>0.36</v>
      </c>
      <c r="L811" s="207">
        <v>14.5</v>
      </c>
      <c r="M811" s="207">
        <v>44.5</v>
      </c>
      <c r="N811" s="207">
        <v>3.95</v>
      </c>
      <c r="O811" s="207">
        <v>4.25</v>
      </c>
      <c r="P811" s="208">
        <v>0.55000000000000004</v>
      </c>
      <c r="DL811" s="217">
        <v>0.55000000000000004</v>
      </c>
    </row>
    <row r="812" spans="3:116" x14ac:dyDescent="0.2">
      <c r="C812" s="1271">
        <v>0</v>
      </c>
      <c r="E812" s="207">
        <v>0</v>
      </c>
      <c r="F812" s="207">
        <v>0</v>
      </c>
      <c r="G812" s="207">
        <v>0</v>
      </c>
      <c r="H812" s="207">
        <v>0</v>
      </c>
      <c r="I812" s="207">
        <v>0</v>
      </c>
      <c r="J812" s="207">
        <v>0</v>
      </c>
      <c r="K812" s="207">
        <v>0</v>
      </c>
      <c r="L812" s="207">
        <v>0</v>
      </c>
      <c r="M812" s="207">
        <v>0</v>
      </c>
      <c r="N812" s="207">
        <v>0</v>
      </c>
      <c r="O812" s="207">
        <v>0</v>
      </c>
      <c r="P812" s="208">
        <v>0</v>
      </c>
      <c r="DL812" s="217">
        <v>0</v>
      </c>
    </row>
    <row r="813" spans="3:116" x14ac:dyDescent="0.2">
      <c r="C813" s="1271">
        <v>0</v>
      </c>
      <c r="E813" s="207">
        <v>0</v>
      </c>
      <c r="F813" s="207">
        <v>0</v>
      </c>
      <c r="G813" s="207">
        <v>0</v>
      </c>
      <c r="H813" s="207">
        <v>0</v>
      </c>
      <c r="I813" s="207">
        <v>0</v>
      </c>
      <c r="J813" s="207">
        <v>0</v>
      </c>
      <c r="K813" s="207">
        <v>0</v>
      </c>
      <c r="L813" s="207">
        <v>0</v>
      </c>
      <c r="M813" s="207">
        <v>0</v>
      </c>
      <c r="N813" s="207">
        <v>0</v>
      </c>
      <c r="O813" s="207">
        <v>0</v>
      </c>
      <c r="P813" s="208">
        <v>0</v>
      </c>
      <c r="DL813" s="217">
        <v>0</v>
      </c>
    </row>
    <row r="814" spans="3:116" x14ac:dyDescent="0.2">
      <c r="C814" s="1271">
        <v>0</v>
      </c>
      <c r="E814" s="207">
        <v>0</v>
      </c>
      <c r="F814" s="207">
        <v>0</v>
      </c>
      <c r="G814" s="207">
        <v>0</v>
      </c>
      <c r="H814" s="207">
        <v>0</v>
      </c>
      <c r="I814" s="207">
        <v>0</v>
      </c>
      <c r="J814" s="207">
        <v>0</v>
      </c>
      <c r="K814" s="207">
        <v>0</v>
      </c>
      <c r="L814" s="207">
        <v>0</v>
      </c>
      <c r="M814" s="207">
        <v>0</v>
      </c>
      <c r="N814" s="207">
        <v>0</v>
      </c>
      <c r="O814" s="207">
        <v>0</v>
      </c>
      <c r="P814" s="208">
        <v>0</v>
      </c>
      <c r="DL814" s="217">
        <v>0</v>
      </c>
    </row>
    <row r="815" spans="3:116" x14ac:dyDescent="0.2">
      <c r="C815" s="1271">
        <v>0</v>
      </c>
      <c r="E815" s="207">
        <v>0</v>
      </c>
      <c r="F815" s="207">
        <v>0</v>
      </c>
      <c r="G815" s="207">
        <v>0</v>
      </c>
      <c r="H815" s="207">
        <v>0</v>
      </c>
      <c r="I815" s="207">
        <v>0</v>
      </c>
      <c r="J815" s="207">
        <v>0</v>
      </c>
      <c r="K815" s="207">
        <v>0</v>
      </c>
      <c r="L815" s="207">
        <v>0</v>
      </c>
      <c r="M815" s="207">
        <v>0</v>
      </c>
      <c r="N815" s="207">
        <v>0</v>
      </c>
      <c r="O815" s="207">
        <v>0</v>
      </c>
      <c r="P815" s="208">
        <v>0</v>
      </c>
      <c r="DL815" s="217">
        <v>0</v>
      </c>
    </row>
    <row r="816" spans="3:116" x14ac:dyDescent="0.2">
      <c r="C816" s="1271">
        <v>0</v>
      </c>
      <c r="E816" s="207">
        <v>0</v>
      </c>
      <c r="F816" s="207">
        <v>0</v>
      </c>
      <c r="G816" s="207">
        <v>0</v>
      </c>
      <c r="H816" s="207">
        <v>0</v>
      </c>
      <c r="I816" s="207">
        <v>0</v>
      </c>
      <c r="J816" s="207">
        <v>0</v>
      </c>
      <c r="K816" s="207">
        <v>0</v>
      </c>
      <c r="L816" s="207">
        <v>0</v>
      </c>
      <c r="M816" s="207">
        <v>0</v>
      </c>
      <c r="N816" s="207">
        <v>0</v>
      </c>
      <c r="O816" s="207">
        <v>0</v>
      </c>
      <c r="P816" s="208">
        <v>0</v>
      </c>
      <c r="DL816" s="217">
        <v>0</v>
      </c>
    </row>
    <row r="817" spans="3:116" x14ac:dyDescent="0.2">
      <c r="C817" s="1271">
        <v>0</v>
      </c>
      <c r="E817" s="207">
        <v>0</v>
      </c>
      <c r="F817" s="207">
        <v>0</v>
      </c>
      <c r="G817" s="207">
        <v>0</v>
      </c>
      <c r="H817" s="207">
        <v>0</v>
      </c>
      <c r="I817" s="207">
        <v>0</v>
      </c>
      <c r="J817" s="207">
        <v>0</v>
      </c>
      <c r="K817" s="207">
        <v>0</v>
      </c>
      <c r="L817" s="207">
        <v>0</v>
      </c>
      <c r="M817" s="207">
        <v>0</v>
      </c>
      <c r="N817" s="207">
        <v>0</v>
      </c>
      <c r="O817" s="207">
        <v>0</v>
      </c>
      <c r="P817" s="208">
        <v>0</v>
      </c>
      <c r="DL817" s="217">
        <v>0</v>
      </c>
    </row>
    <row r="818" spans="3:116" x14ac:dyDescent="0.2">
      <c r="C818" s="1271">
        <v>0</v>
      </c>
      <c r="E818" s="207">
        <v>0</v>
      </c>
      <c r="F818" s="207">
        <v>0</v>
      </c>
      <c r="G818" s="207">
        <v>0</v>
      </c>
      <c r="H818" s="207">
        <v>0</v>
      </c>
      <c r="I818" s="207">
        <v>0</v>
      </c>
      <c r="J818" s="207">
        <v>0</v>
      </c>
      <c r="K818" s="207">
        <v>0</v>
      </c>
      <c r="L818" s="207">
        <v>0</v>
      </c>
      <c r="M818" s="207">
        <v>0</v>
      </c>
      <c r="N818" s="207">
        <v>0</v>
      </c>
      <c r="O818" s="207">
        <v>0</v>
      </c>
      <c r="P818" s="208">
        <v>0</v>
      </c>
      <c r="DL818" s="217">
        <v>0</v>
      </c>
    </row>
    <row r="819" spans="3:116" x14ac:dyDescent="0.2">
      <c r="C819" s="1271">
        <v>0</v>
      </c>
      <c r="E819" s="207">
        <v>0</v>
      </c>
      <c r="F819" s="207">
        <v>0</v>
      </c>
      <c r="G819" s="207">
        <v>0</v>
      </c>
      <c r="H819" s="207">
        <v>0</v>
      </c>
      <c r="I819" s="207">
        <v>0</v>
      </c>
      <c r="J819" s="207">
        <v>0</v>
      </c>
      <c r="K819" s="207">
        <v>0</v>
      </c>
      <c r="L819" s="207">
        <v>0</v>
      </c>
      <c r="M819" s="207">
        <v>0</v>
      </c>
      <c r="N819" s="207">
        <v>0</v>
      </c>
      <c r="O819" s="207">
        <v>0</v>
      </c>
      <c r="P819" s="208">
        <v>0</v>
      </c>
      <c r="DL819" s="217">
        <v>0</v>
      </c>
    </row>
    <row r="820" spans="3:116" x14ac:dyDescent="0.2">
      <c r="C820" s="1271">
        <v>0</v>
      </c>
      <c r="E820" s="207">
        <v>0</v>
      </c>
      <c r="F820" s="207">
        <v>0</v>
      </c>
      <c r="G820" s="207">
        <v>0</v>
      </c>
      <c r="H820" s="207">
        <v>0</v>
      </c>
      <c r="I820" s="207">
        <v>0</v>
      </c>
      <c r="J820" s="207">
        <v>0</v>
      </c>
      <c r="K820" s="207">
        <v>0</v>
      </c>
      <c r="L820" s="207">
        <v>0</v>
      </c>
      <c r="M820" s="207">
        <v>0</v>
      </c>
      <c r="N820" s="207">
        <v>0</v>
      </c>
      <c r="O820" s="207">
        <v>0</v>
      </c>
      <c r="P820" s="208">
        <v>0</v>
      </c>
      <c r="DL820" s="217">
        <v>0</v>
      </c>
    </row>
    <row r="821" spans="3:116" x14ac:dyDescent="0.2">
      <c r="C821" s="1271">
        <v>1316.904088235294</v>
      </c>
      <c r="E821" s="207">
        <v>115.79038235294119</v>
      </c>
      <c r="F821" s="207">
        <v>32.082441176470589</v>
      </c>
      <c r="G821" s="207">
        <v>6.7705941176470583</v>
      </c>
      <c r="H821" s="207">
        <v>53.283970588235299</v>
      </c>
      <c r="I821" s="207">
        <v>0</v>
      </c>
      <c r="J821" s="207">
        <v>0</v>
      </c>
      <c r="K821" s="207">
        <v>0.10645588235294118</v>
      </c>
      <c r="L821" s="207">
        <v>0.9278470588235298</v>
      </c>
      <c r="M821" s="207">
        <v>1.9408588235294117</v>
      </c>
      <c r="N821" s="207">
        <v>2.9998147058823523</v>
      </c>
      <c r="O821" s="207">
        <v>3.7662970588235294</v>
      </c>
      <c r="P821" s="208">
        <v>1.0477500000000002</v>
      </c>
      <c r="DL821" s="217">
        <v>1.0477500000000002</v>
      </c>
    </row>
    <row r="822" spans="3:116" x14ac:dyDescent="0.2">
      <c r="C822" s="1271">
        <v>0</v>
      </c>
      <c r="E822" s="207">
        <v>0</v>
      </c>
      <c r="F822" s="207">
        <v>0</v>
      </c>
      <c r="G822" s="207">
        <v>0</v>
      </c>
      <c r="H822" s="207">
        <v>0</v>
      </c>
      <c r="I822" s="207">
        <v>0</v>
      </c>
      <c r="J822" s="207">
        <v>0</v>
      </c>
      <c r="K822" s="207">
        <v>0</v>
      </c>
      <c r="L822" s="207">
        <v>0</v>
      </c>
      <c r="M822" s="207">
        <v>0</v>
      </c>
      <c r="N822" s="207">
        <v>0</v>
      </c>
      <c r="O822" s="207">
        <v>0</v>
      </c>
      <c r="P822" s="208">
        <v>0</v>
      </c>
      <c r="DL822" s="217">
        <v>0</v>
      </c>
    </row>
    <row r="823" spans="3:116" x14ac:dyDescent="0.2">
      <c r="C823" s="1271">
        <v>37.299999999999997</v>
      </c>
      <c r="E823" s="207">
        <v>3.35</v>
      </c>
      <c r="F823" s="207">
        <v>0</v>
      </c>
      <c r="G823" s="207">
        <v>4.3999999999999997E-2</v>
      </c>
      <c r="H823" s="207">
        <v>0</v>
      </c>
      <c r="I823" s="207">
        <v>0</v>
      </c>
      <c r="J823" s="207">
        <v>0</v>
      </c>
      <c r="K823" s="207">
        <v>0</v>
      </c>
      <c r="L823" s="207">
        <v>0</v>
      </c>
      <c r="M823" s="207">
        <v>0</v>
      </c>
      <c r="N823" s="207">
        <v>3.4500000000000003E-2</v>
      </c>
      <c r="O823" s="207">
        <v>0</v>
      </c>
      <c r="P823" s="208">
        <v>0</v>
      </c>
      <c r="DL823" s="217">
        <v>0</v>
      </c>
    </row>
    <row r="824" spans="3:116" x14ac:dyDescent="0.2">
      <c r="C824" s="1271">
        <v>755.9559999999999</v>
      </c>
      <c r="E824" s="207">
        <v>608.07866666666666</v>
      </c>
      <c r="F824" s="207">
        <v>594.32000000000005</v>
      </c>
      <c r="G824" s="207">
        <v>156.55866666666662</v>
      </c>
      <c r="H824" s="207">
        <v>142.8906666666667</v>
      </c>
      <c r="I824" s="207">
        <v>7.0878666666666668</v>
      </c>
      <c r="J824" s="207">
        <v>2.8900000000000002E-2</v>
      </c>
      <c r="K824" s="207">
        <v>15.964133333333331</v>
      </c>
      <c r="L824" s="207">
        <v>13.463999999999999</v>
      </c>
      <c r="M824" s="207">
        <v>146.94800000000004</v>
      </c>
      <c r="N824" s="207">
        <v>15.229733333333334</v>
      </c>
      <c r="O824" s="207">
        <v>43.395333333333326</v>
      </c>
      <c r="P824" s="208">
        <v>9.3250666666666682</v>
      </c>
      <c r="DL824" s="217">
        <v>9.3250666666666682</v>
      </c>
    </row>
    <row r="825" spans="3:116" x14ac:dyDescent="0.2">
      <c r="C825" s="1271">
        <v>0</v>
      </c>
      <c r="E825" s="207">
        <v>0</v>
      </c>
      <c r="F825" s="207">
        <v>0</v>
      </c>
      <c r="G825" s="207">
        <v>0</v>
      </c>
      <c r="H825" s="207">
        <v>0</v>
      </c>
      <c r="I825" s="207">
        <v>0</v>
      </c>
      <c r="J825" s="207">
        <v>0</v>
      </c>
      <c r="K825" s="207">
        <v>0</v>
      </c>
      <c r="L825" s="207">
        <v>0</v>
      </c>
      <c r="M825" s="207">
        <v>0</v>
      </c>
      <c r="N825" s="207">
        <v>0</v>
      </c>
      <c r="O825" s="207">
        <v>0</v>
      </c>
      <c r="P825" s="208">
        <v>0</v>
      </c>
      <c r="DL825" s="217">
        <v>0</v>
      </c>
    </row>
    <row r="826" spans="3:116" x14ac:dyDescent="0.2">
      <c r="C826" s="1271">
        <v>0</v>
      </c>
      <c r="E826" s="207">
        <v>0</v>
      </c>
      <c r="F826" s="207">
        <v>0</v>
      </c>
      <c r="G826" s="207">
        <v>0</v>
      </c>
      <c r="H826" s="207">
        <v>0</v>
      </c>
      <c r="I826" s="207">
        <v>0</v>
      </c>
      <c r="J826" s="207">
        <v>0</v>
      </c>
      <c r="K826" s="207">
        <v>0</v>
      </c>
      <c r="L826" s="207">
        <v>0</v>
      </c>
      <c r="M826" s="207">
        <v>0</v>
      </c>
      <c r="N826" s="207">
        <v>0</v>
      </c>
      <c r="O826" s="207">
        <v>0</v>
      </c>
      <c r="P826" s="208">
        <v>0</v>
      </c>
      <c r="DL826" s="217">
        <v>0</v>
      </c>
    </row>
    <row r="827" spans="3:116" x14ac:dyDescent="0.2">
      <c r="C827" s="1271">
        <v>190.26923076923077</v>
      </c>
      <c r="E827" s="207">
        <v>135.09230769230768</v>
      </c>
      <c r="F827" s="207">
        <v>214.00000000000003</v>
      </c>
      <c r="G827" s="207">
        <v>37.4</v>
      </c>
      <c r="H827" s="207">
        <v>56.861538461538466</v>
      </c>
      <c r="I827" s="207">
        <v>0.83623076923076922</v>
      </c>
      <c r="J827" s="207">
        <v>7.5384615384615388E-4</v>
      </c>
      <c r="K827" s="207">
        <v>0.24769230769230774</v>
      </c>
      <c r="L827" s="207">
        <v>1.5400000000000003</v>
      </c>
      <c r="M827" s="207">
        <v>48.54615384615385</v>
      </c>
      <c r="N827" s="207">
        <v>0.7669230769230766</v>
      </c>
      <c r="O827" s="207">
        <v>17.130769230769232</v>
      </c>
      <c r="P827" s="208">
        <v>9.0238461538461525</v>
      </c>
      <c r="DL827" s="217">
        <v>9.0238461538461525</v>
      </c>
    </row>
    <row r="828" spans="3:116" x14ac:dyDescent="0.2">
      <c r="C828" s="1271">
        <v>0</v>
      </c>
      <c r="E828" s="207">
        <v>0</v>
      </c>
      <c r="F828" s="207">
        <v>0</v>
      </c>
      <c r="G828" s="207">
        <v>0</v>
      </c>
      <c r="H828" s="207">
        <v>0</v>
      </c>
      <c r="I828" s="207">
        <v>0</v>
      </c>
      <c r="J828" s="207">
        <v>0</v>
      </c>
      <c r="K828" s="207">
        <v>0</v>
      </c>
      <c r="L828" s="207">
        <v>0</v>
      </c>
      <c r="M828" s="207">
        <v>0</v>
      </c>
      <c r="N828" s="207">
        <v>0</v>
      </c>
      <c r="O828" s="207">
        <v>0</v>
      </c>
      <c r="P828" s="208">
        <v>0</v>
      </c>
      <c r="DL828" s="217">
        <v>0</v>
      </c>
    </row>
    <row r="829" spans="3:116" x14ac:dyDescent="0.2">
      <c r="C829" s="1271">
        <v>0</v>
      </c>
      <c r="E829" s="207">
        <v>0</v>
      </c>
      <c r="F829" s="207">
        <v>0</v>
      </c>
      <c r="G829" s="207">
        <v>0</v>
      </c>
      <c r="H829" s="207">
        <v>0</v>
      </c>
      <c r="I829" s="207">
        <v>0</v>
      </c>
      <c r="J829" s="207">
        <v>0</v>
      </c>
      <c r="K829" s="207">
        <v>0</v>
      </c>
      <c r="L829" s="207">
        <v>0</v>
      </c>
      <c r="M829" s="207">
        <v>0</v>
      </c>
      <c r="N829" s="207">
        <v>0</v>
      </c>
      <c r="O829" s="207">
        <v>0</v>
      </c>
      <c r="P829" s="208">
        <v>0</v>
      </c>
      <c r="DL829" s="217">
        <v>0</v>
      </c>
    </row>
    <row r="830" spans="3:116" x14ac:dyDescent="0.2">
      <c r="C830" s="1271">
        <v>164.43271666666666</v>
      </c>
      <c r="E830" s="207">
        <v>122.10508333333331</v>
      </c>
      <c r="F830" s="207">
        <v>67.778499999999994</v>
      </c>
      <c r="G830" s="207">
        <v>18.178049999999999</v>
      </c>
      <c r="H830" s="207">
        <v>9.5879833333333337</v>
      </c>
      <c r="I830" s="207">
        <v>8.749733333333333E-2</v>
      </c>
      <c r="J830" s="207">
        <v>0</v>
      </c>
      <c r="K830" s="207">
        <v>0.20676833333333339</v>
      </c>
      <c r="L830" s="207">
        <v>1.1643691666666667</v>
      </c>
      <c r="M830" s="207">
        <v>3.7377966666666675</v>
      </c>
      <c r="N830" s="207">
        <v>1.5966666666666667E-2</v>
      </c>
      <c r="O830" s="207">
        <v>9.1049916666666686</v>
      </c>
      <c r="P830" s="208">
        <v>0.61950666666666665</v>
      </c>
      <c r="DL830" s="217">
        <v>0.61950666666666665</v>
      </c>
    </row>
    <row r="831" spans="3:116" x14ac:dyDescent="0.2">
      <c r="C831" s="1271">
        <v>0</v>
      </c>
      <c r="E831" s="207">
        <v>0</v>
      </c>
      <c r="F831" s="207">
        <v>0</v>
      </c>
      <c r="G831" s="207">
        <v>0</v>
      </c>
      <c r="H831" s="207">
        <v>0</v>
      </c>
      <c r="I831" s="207">
        <v>0</v>
      </c>
      <c r="J831" s="207">
        <v>0</v>
      </c>
      <c r="K831" s="207">
        <v>0</v>
      </c>
      <c r="L831" s="207">
        <v>0</v>
      </c>
      <c r="M831" s="207">
        <v>0</v>
      </c>
      <c r="N831" s="207">
        <v>0</v>
      </c>
      <c r="O831" s="207">
        <v>0</v>
      </c>
      <c r="P831" s="208">
        <v>0</v>
      </c>
      <c r="DL831" s="217">
        <v>0</v>
      </c>
    </row>
    <row r="832" spans="3:116" x14ac:dyDescent="0.2">
      <c r="C832" s="1271">
        <v>0</v>
      </c>
      <c r="E832" s="207">
        <v>0</v>
      </c>
      <c r="F832" s="207">
        <v>0</v>
      </c>
      <c r="G832" s="207">
        <v>0</v>
      </c>
      <c r="H832" s="207">
        <v>0</v>
      </c>
      <c r="I832" s="207">
        <v>0</v>
      </c>
      <c r="J832" s="207">
        <v>0</v>
      </c>
      <c r="K832" s="207">
        <v>0</v>
      </c>
      <c r="L832" s="207">
        <v>0</v>
      </c>
      <c r="M832" s="207">
        <v>0</v>
      </c>
      <c r="N832" s="207">
        <v>0</v>
      </c>
      <c r="O832" s="207">
        <v>0</v>
      </c>
      <c r="P832" s="208">
        <v>0</v>
      </c>
      <c r="DL832" s="217">
        <v>0</v>
      </c>
    </row>
    <row r="833" spans="3:116" x14ac:dyDescent="0.2">
      <c r="C833" s="1271">
        <v>0</v>
      </c>
      <c r="E833" s="207">
        <v>0</v>
      </c>
      <c r="F833" s="207">
        <v>0</v>
      </c>
      <c r="G833" s="207">
        <v>0</v>
      </c>
      <c r="H833" s="207">
        <v>0</v>
      </c>
      <c r="I833" s="207">
        <v>0</v>
      </c>
      <c r="J833" s="207">
        <v>0</v>
      </c>
      <c r="K833" s="207">
        <v>0</v>
      </c>
      <c r="L833" s="207">
        <v>0</v>
      </c>
      <c r="M833" s="207">
        <v>0</v>
      </c>
      <c r="N833" s="207">
        <v>0</v>
      </c>
      <c r="O833" s="207">
        <v>0</v>
      </c>
      <c r="P833" s="208">
        <v>0</v>
      </c>
      <c r="DL833" s="217">
        <v>0</v>
      </c>
    </row>
    <row r="834" spans="3:116" x14ac:dyDescent="0.2">
      <c r="C834" s="1271">
        <v>0</v>
      </c>
      <c r="E834" s="207">
        <v>0</v>
      </c>
      <c r="F834" s="207">
        <v>0</v>
      </c>
      <c r="G834" s="207">
        <v>0</v>
      </c>
      <c r="H834" s="207">
        <v>0</v>
      </c>
      <c r="I834" s="207">
        <v>0</v>
      </c>
      <c r="J834" s="207">
        <v>0</v>
      </c>
      <c r="K834" s="207">
        <v>0</v>
      </c>
      <c r="L834" s="207">
        <v>0</v>
      </c>
      <c r="M834" s="207">
        <v>0</v>
      </c>
      <c r="N834" s="207">
        <v>0</v>
      </c>
      <c r="O834" s="207">
        <v>0</v>
      </c>
      <c r="P834" s="208">
        <v>0</v>
      </c>
      <c r="DL834" s="217">
        <v>0</v>
      </c>
    </row>
    <row r="835" spans="3:116" x14ac:dyDescent="0.2">
      <c r="C835" s="1271">
        <v>0</v>
      </c>
      <c r="E835" s="207">
        <v>0</v>
      </c>
      <c r="F835" s="207">
        <v>0</v>
      </c>
      <c r="G835" s="207">
        <v>0</v>
      </c>
      <c r="H835" s="207">
        <v>0</v>
      </c>
      <c r="I835" s="207">
        <v>0</v>
      </c>
      <c r="J835" s="207">
        <v>0</v>
      </c>
      <c r="K835" s="207">
        <v>0</v>
      </c>
      <c r="L835" s="207">
        <v>0</v>
      </c>
      <c r="M835" s="207">
        <v>0</v>
      </c>
      <c r="N835" s="207">
        <v>0</v>
      </c>
      <c r="O835" s="207">
        <v>0</v>
      </c>
      <c r="P835" s="208">
        <v>0</v>
      </c>
      <c r="DL835" s="217">
        <v>0</v>
      </c>
    </row>
    <row r="836" spans="3:116" x14ac:dyDescent="0.2">
      <c r="C836" s="1271">
        <v>0</v>
      </c>
      <c r="E836" s="207">
        <v>0</v>
      </c>
      <c r="F836" s="207">
        <v>0</v>
      </c>
      <c r="G836" s="207">
        <v>0</v>
      </c>
      <c r="H836" s="207">
        <v>0</v>
      </c>
      <c r="I836" s="207">
        <v>0</v>
      </c>
      <c r="J836" s="207">
        <v>0</v>
      </c>
      <c r="K836" s="207">
        <v>0</v>
      </c>
      <c r="L836" s="207">
        <v>0</v>
      </c>
      <c r="M836" s="207">
        <v>0</v>
      </c>
      <c r="N836" s="207">
        <v>0</v>
      </c>
      <c r="O836" s="207">
        <v>0</v>
      </c>
      <c r="P836" s="208">
        <v>0</v>
      </c>
      <c r="DL836" s="217">
        <v>0</v>
      </c>
    </row>
    <row r="837" spans="3:116" x14ac:dyDescent="0.2">
      <c r="C837" s="1271">
        <v>0</v>
      </c>
      <c r="E837" s="207">
        <v>0</v>
      </c>
      <c r="F837" s="207">
        <v>0</v>
      </c>
      <c r="G837" s="207">
        <v>0</v>
      </c>
      <c r="H837" s="207">
        <v>0</v>
      </c>
      <c r="I837" s="207">
        <v>0</v>
      </c>
      <c r="J837" s="207">
        <v>0</v>
      </c>
      <c r="K837" s="207">
        <v>0</v>
      </c>
      <c r="L837" s="207">
        <v>0</v>
      </c>
      <c r="M837" s="207">
        <v>0</v>
      </c>
      <c r="N837" s="207">
        <v>0</v>
      </c>
      <c r="O837" s="207">
        <v>0</v>
      </c>
      <c r="P837" s="208">
        <v>0</v>
      </c>
      <c r="DL837" s="217">
        <v>0</v>
      </c>
    </row>
    <row r="838" spans="3:116" x14ac:dyDescent="0.2">
      <c r="C838" s="1271">
        <v>0</v>
      </c>
      <c r="E838" s="207">
        <v>0</v>
      </c>
      <c r="F838" s="207">
        <v>0</v>
      </c>
      <c r="G838" s="207">
        <v>0</v>
      </c>
      <c r="H838" s="207">
        <v>0</v>
      </c>
      <c r="I838" s="207">
        <v>0</v>
      </c>
      <c r="J838" s="207">
        <v>0</v>
      </c>
      <c r="K838" s="207">
        <v>0</v>
      </c>
      <c r="L838" s="207">
        <v>0</v>
      </c>
      <c r="M838" s="207">
        <v>0</v>
      </c>
      <c r="N838" s="207">
        <v>0</v>
      </c>
      <c r="O838" s="207">
        <v>0</v>
      </c>
      <c r="P838" s="208">
        <v>0</v>
      </c>
      <c r="DL838" s="217">
        <v>0</v>
      </c>
    </row>
    <row r="839" spans="3:116" x14ac:dyDescent="0.2">
      <c r="C839" s="1271">
        <v>0</v>
      </c>
      <c r="E839" s="207">
        <v>0</v>
      </c>
      <c r="F839" s="207">
        <v>0</v>
      </c>
      <c r="G839" s="207">
        <v>0</v>
      </c>
      <c r="H839" s="207">
        <v>0</v>
      </c>
      <c r="I839" s="207">
        <v>0</v>
      </c>
      <c r="J839" s="207">
        <v>0</v>
      </c>
      <c r="K839" s="207">
        <v>0</v>
      </c>
      <c r="L839" s="207">
        <v>0</v>
      </c>
      <c r="M839" s="207">
        <v>0</v>
      </c>
      <c r="N839" s="207">
        <v>0</v>
      </c>
      <c r="O839" s="207">
        <v>0</v>
      </c>
      <c r="P839" s="208">
        <v>0</v>
      </c>
      <c r="DL839" s="217">
        <v>0</v>
      </c>
    </row>
    <row r="840" spans="3:116" x14ac:dyDescent="0.2">
      <c r="C840" s="1271">
        <v>0</v>
      </c>
      <c r="E840" s="207">
        <v>0</v>
      </c>
      <c r="F840" s="207">
        <v>0</v>
      </c>
      <c r="G840" s="207">
        <v>0</v>
      </c>
      <c r="H840" s="207">
        <v>0</v>
      </c>
      <c r="I840" s="207">
        <v>0</v>
      </c>
      <c r="J840" s="207">
        <v>0</v>
      </c>
      <c r="K840" s="207">
        <v>0</v>
      </c>
      <c r="L840" s="207">
        <v>0</v>
      </c>
      <c r="M840" s="207">
        <v>0</v>
      </c>
      <c r="N840" s="207">
        <v>0</v>
      </c>
      <c r="O840" s="207">
        <v>0</v>
      </c>
      <c r="P840" s="208">
        <v>0</v>
      </c>
      <c r="DL840" s="217">
        <v>0</v>
      </c>
    </row>
    <row r="841" spans="3:116" x14ac:dyDescent="0.2">
      <c r="C841" s="1271">
        <v>1185.5196576000001</v>
      </c>
      <c r="E841" s="207">
        <v>167.14599840000002</v>
      </c>
      <c r="F841" s="207">
        <v>0</v>
      </c>
      <c r="G841" s="207">
        <v>0</v>
      </c>
      <c r="H841" s="207">
        <v>0</v>
      </c>
      <c r="I841" s="207">
        <v>0</v>
      </c>
      <c r="J841" s="207">
        <v>0</v>
      </c>
      <c r="K841" s="207">
        <v>44.412782399999998</v>
      </c>
      <c r="L841" s="207">
        <v>0</v>
      </c>
      <c r="M841" s="207">
        <v>13.937500800000002</v>
      </c>
      <c r="N841" s="207">
        <v>13.646269440000001</v>
      </c>
      <c r="O841" s="207">
        <v>0</v>
      </c>
      <c r="P841" s="208">
        <v>0</v>
      </c>
      <c r="DL841" s="217">
        <v>0</v>
      </c>
    </row>
    <row r="842" spans="3:116" x14ac:dyDescent="0.2">
      <c r="C842" s="1271">
        <v>1371.2143200000003</v>
      </c>
      <c r="E842" s="207">
        <v>193.4261616</v>
      </c>
      <c r="F842" s="207">
        <v>0</v>
      </c>
      <c r="G842" s="207">
        <v>0</v>
      </c>
      <c r="H842" s="207">
        <v>0</v>
      </c>
      <c r="I842" s="207">
        <v>0</v>
      </c>
      <c r="J842" s="207">
        <v>0</v>
      </c>
      <c r="K842" s="207">
        <v>61.668240480000001</v>
      </c>
      <c r="L842" s="207">
        <v>0</v>
      </c>
      <c r="M842" s="207">
        <v>23.298508800000004</v>
      </c>
      <c r="N842" s="207">
        <v>16.988496000000001</v>
      </c>
      <c r="O842" s="207">
        <v>0</v>
      </c>
      <c r="P842" s="208">
        <v>0</v>
      </c>
      <c r="DL842" s="217">
        <v>0</v>
      </c>
    </row>
    <row r="843" spans="3:116" x14ac:dyDescent="0.2">
      <c r="C843" s="1271">
        <v>0</v>
      </c>
      <c r="E843" s="207">
        <v>0</v>
      </c>
      <c r="F843" s="207">
        <v>0</v>
      </c>
      <c r="G843" s="207">
        <v>0</v>
      </c>
      <c r="H843" s="207">
        <v>0</v>
      </c>
      <c r="I843" s="207">
        <v>0</v>
      </c>
      <c r="J843" s="207">
        <v>0</v>
      </c>
      <c r="K843" s="207">
        <v>0</v>
      </c>
      <c r="L843" s="207">
        <v>0</v>
      </c>
      <c r="M843" s="207">
        <v>0</v>
      </c>
      <c r="N843" s="207">
        <v>0</v>
      </c>
      <c r="O843" s="207">
        <v>0</v>
      </c>
      <c r="P843" s="208">
        <v>0</v>
      </c>
      <c r="DL843" s="217">
        <v>0</v>
      </c>
    </row>
    <row r="844" spans="3:116" x14ac:dyDescent="0.2">
      <c r="C844" s="1271">
        <v>0</v>
      </c>
      <c r="E844" s="207">
        <v>0</v>
      </c>
      <c r="F844" s="207">
        <v>0</v>
      </c>
      <c r="G844" s="207">
        <v>0</v>
      </c>
      <c r="H844" s="207">
        <v>0</v>
      </c>
      <c r="I844" s="207">
        <v>0</v>
      </c>
      <c r="J844" s="207">
        <v>0</v>
      </c>
      <c r="K844" s="207">
        <v>0</v>
      </c>
      <c r="L844" s="207">
        <v>0</v>
      </c>
      <c r="M844" s="207">
        <v>0</v>
      </c>
      <c r="N844" s="207">
        <v>0</v>
      </c>
      <c r="O844" s="207">
        <v>0</v>
      </c>
      <c r="P844" s="208">
        <v>0</v>
      </c>
      <c r="DL844" s="217">
        <v>0</v>
      </c>
    </row>
    <row r="845" spans="3:116" x14ac:dyDescent="0.2">
      <c r="C845" s="1271">
        <v>0</v>
      </c>
      <c r="E845" s="207">
        <v>0</v>
      </c>
      <c r="F845" s="207">
        <v>0</v>
      </c>
      <c r="G845" s="207">
        <v>0</v>
      </c>
      <c r="H845" s="207">
        <v>0</v>
      </c>
      <c r="I845" s="207">
        <v>0</v>
      </c>
      <c r="J845" s="207">
        <v>0</v>
      </c>
      <c r="K845" s="207">
        <v>0</v>
      </c>
      <c r="L845" s="207">
        <v>0</v>
      </c>
      <c r="M845" s="207">
        <v>0</v>
      </c>
      <c r="N845" s="207">
        <v>0</v>
      </c>
      <c r="O845" s="207">
        <v>0</v>
      </c>
      <c r="P845" s="208">
        <v>0</v>
      </c>
      <c r="DL845" s="217">
        <v>0</v>
      </c>
    </row>
    <row r="846" spans="3:116" x14ac:dyDescent="0.2">
      <c r="C846" s="1271">
        <v>0</v>
      </c>
      <c r="E846" s="207">
        <v>0</v>
      </c>
      <c r="F846" s="207">
        <v>0</v>
      </c>
      <c r="G846" s="207">
        <v>0</v>
      </c>
      <c r="H846" s="207">
        <v>0</v>
      </c>
      <c r="I846" s="207">
        <v>0</v>
      </c>
      <c r="J846" s="207">
        <v>0</v>
      </c>
      <c r="K846" s="207">
        <v>0</v>
      </c>
      <c r="L846" s="207">
        <v>0</v>
      </c>
      <c r="M846" s="207">
        <v>0</v>
      </c>
      <c r="N846" s="207">
        <v>0</v>
      </c>
      <c r="O846" s="207">
        <v>0</v>
      </c>
      <c r="P846" s="208">
        <v>0</v>
      </c>
      <c r="DL846" s="217">
        <v>0</v>
      </c>
    </row>
    <row r="847" spans="3:116" x14ac:dyDescent="0.2">
      <c r="C847" s="1271">
        <v>0</v>
      </c>
      <c r="E847" s="207">
        <v>0</v>
      </c>
      <c r="F847" s="207">
        <v>0</v>
      </c>
      <c r="G847" s="207">
        <v>0</v>
      </c>
      <c r="H847" s="207">
        <v>0</v>
      </c>
      <c r="I847" s="207">
        <v>0</v>
      </c>
      <c r="J847" s="207">
        <v>0</v>
      </c>
      <c r="K847" s="207">
        <v>0</v>
      </c>
      <c r="L847" s="207">
        <v>0</v>
      </c>
      <c r="M847" s="207">
        <v>0</v>
      </c>
      <c r="N847" s="207">
        <v>0</v>
      </c>
      <c r="O847" s="207">
        <v>0</v>
      </c>
      <c r="P847" s="208">
        <v>0</v>
      </c>
      <c r="DL847" s="217">
        <v>0</v>
      </c>
    </row>
    <row r="848" spans="3:116" x14ac:dyDescent="0.2">
      <c r="C848" s="1271">
        <v>0</v>
      </c>
      <c r="E848" s="207">
        <v>0</v>
      </c>
      <c r="F848" s="207">
        <v>0</v>
      </c>
      <c r="G848" s="207">
        <v>0</v>
      </c>
      <c r="H848" s="207">
        <v>0</v>
      </c>
      <c r="I848" s="207">
        <v>0</v>
      </c>
      <c r="J848" s="207">
        <v>0</v>
      </c>
      <c r="K848" s="207">
        <v>0</v>
      </c>
      <c r="L848" s="207">
        <v>0</v>
      </c>
      <c r="M848" s="207">
        <v>0</v>
      </c>
      <c r="N848" s="207">
        <v>0</v>
      </c>
      <c r="O848" s="207">
        <v>0</v>
      </c>
      <c r="P848" s="208">
        <v>0</v>
      </c>
      <c r="DL848" s="217">
        <v>0</v>
      </c>
    </row>
    <row r="849" spans="3:116" x14ac:dyDescent="0.2">
      <c r="C849" s="1271">
        <v>1.0880000000000001</v>
      </c>
      <c r="E849" s="207">
        <v>2.2400000000000002</v>
      </c>
      <c r="F849" s="207">
        <v>11.84</v>
      </c>
      <c r="G849" s="207">
        <v>445.88800000000003</v>
      </c>
      <c r="H849" s="207">
        <v>48</v>
      </c>
      <c r="I849" s="207">
        <v>0</v>
      </c>
      <c r="J849" s="207">
        <v>0</v>
      </c>
      <c r="K849" s="207">
        <v>0.192</v>
      </c>
      <c r="L849" s="207">
        <v>6.4000000000000001E-2</v>
      </c>
      <c r="M849" s="207">
        <v>17.920000000000002</v>
      </c>
      <c r="N849" s="207">
        <v>0</v>
      </c>
      <c r="O849" s="207">
        <v>5.12</v>
      </c>
      <c r="P849" s="208">
        <v>2.6239999999999997</v>
      </c>
      <c r="DL849" s="217">
        <v>2.6239999999999997</v>
      </c>
    </row>
    <row r="850" spans="3:116" x14ac:dyDescent="0.2">
      <c r="C850" s="1271">
        <v>0</v>
      </c>
      <c r="E850" s="207">
        <v>0</v>
      </c>
      <c r="F850" s="207">
        <v>27.263999999999996</v>
      </c>
      <c r="G850" s="207">
        <v>512.70400000000006</v>
      </c>
      <c r="H850" s="207">
        <v>1.536</v>
      </c>
      <c r="I850" s="207">
        <v>0</v>
      </c>
      <c r="J850" s="207">
        <v>0</v>
      </c>
      <c r="K850" s="207">
        <v>0.25600000000000001</v>
      </c>
      <c r="L850" s="207">
        <v>3.2639999999999998</v>
      </c>
      <c r="M850" s="207">
        <v>0.51200000000000001</v>
      </c>
      <c r="N850" s="207">
        <v>0</v>
      </c>
      <c r="O850" s="207">
        <v>3.7119999999999997</v>
      </c>
      <c r="P850" s="208">
        <v>1.1519999999999999</v>
      </c>
      <c r="DL850" s="217">
        <v>1.1519999999999999</v>
      </c>
    </row>
    <row r="851" spans="3:116" x14ac:dyDescent="0.2">
      <c r="C851" s="1271">
        <v>0</v>
      </c>
      <c r="E851" s="207">
        <v>0</v>
      </c>
      <c r="F851" s="207">
        <v>0</v>
      </c>
      <c r="G851" s="207">
        <v>0</v>
      </c>
      <c r="H851" s="207">
        <v>0</v>
      </c>
      <c r="I851" s="207">
        <v>0</v>
      </c>
      <c r="J851" s="207">
        <v>0</v>
      </c>
      <c r="K851" s="207">
        <v>0</v>
      </c>
      <c r="L851" s="207">
        <v>0</v>
      </c>
      <c r="M851" s="207">
        <v>0</v>
      </c>
      <c r="N851" s="207">
        <v>0</v>
      </c>
      <c r="O851" s="207">
        <v>0</v>
      </c>
      <c r="P851" s="208">
        <v>0</v>
      </c>
      <c r="DL851" s="217">
        <v>0</v>
      </c>
    </row>
    <row r="852" spans="3:116" x14ac:dyDescent="0.2">
      <c r="C852" s="1271">
        <v>0</v>
      </c>
      <c r="E852" s="207">
        <v>2.65</v>
      </c>
      <c r="F852" s="207">
        <v>0.74199999999999999</v>
      </c>
      <c r="G852" s="207">
        <v>0.42399999999999999</v>
      </c>
      <c r="H852" s="207">
        <v>284.61</v>
      </c>
      <c r="I852" s="207">
        <v>0</v>
      </c>
      <c r="J852" s="207">
        <v>0</v>
      </c>
      <c r="K852" s="207">
        <v>0</v>
      </c>
      <c r="L852" s="207">
        <v>0</v>
      </c>
      <c r="M852" s="207">
        <v>0</v>
      </c>
      <c r="N852" s="207">
        <v>0</v>
      </c>
      <c r="O852" s="207">
        <v>0.47699999999999998</v>
      </c>
      <c r="P852" s="208">
        <v>1.1659999999999999</v>
      </c>
      <c r="DL852" s="217">
        <v>1.1659999999999999</v>
      </c>
    </row>
  </sheetData>
  <autoFilter ref="B3:DK172" xr:uid="{00000000-0009-0000-0000-000006000000}"/>
  <conditionalFormatting sqref="D3:O3">
    <cfRule type="cellIs" dxfId="37" priority="16" operator="lessThan">
      <formula>0</formula>
    </cfRule>
  </conditionalFormatting>
  <conditionalFormatting sqref="D67:O67">
    <cfRule type="cellIs" dxfId="36" priority="15" operator="lessThan">
      <formula>0</formula>
    </cfRule>
  </conditionalFormatting>
  <conditionalFormatting sqref="D76:O76">
    <cfRule type="cellIs" dxfId="35" priority="14" operator="lessThan">
      <formula>0</formula>
    </cfRule>
  </conditionalFormatting>
  <conditionalFormatting sqref="Q76:AB76">
    <cfRule type="cellIs" dxfId="34" priority="346" operator="lessThan">
      <formula>0</formula>
    </cfRule>
  </conditionalFormatting>
  <conditionalFormatting sqref="Q3:AD3">
    <cfRule type="cellIs" dxfId="33" priority="331" operator="lessThan">
      <formula>0</formula>
    </cfRule>
  </conditionalFormatting>
  <conditionalFormatting sqref="Q67:AD67">
    <cfRule type="cellIs" dxfId="32" priority="342" operator="lessThan">
      <formula>0</formula>
    </cfRule>
  </conditionalFormatting>
  <conditionalFormatting sqref="AE69:BS72">
    <cfRule type="cellIs" dxfId="31" priority="41" operator="equal">
      <formula>0</formula>
    </cfRule>
  </conditionalFormatting>
  <conditionalFormatting sqref="AE76:BS98">
    <cfRule type="cellIs" dxfId="30" priority="40" operator="equal">
      <formula>0</formula>
    </cfRule>
  </conditionalFormatting>
  <conditionalFormatting sqref="AE4:BX63">
    <cfRule type="cellIs" dxfId="29" priority="39" operator="equal">
      <formula>0</formula>
    </cfRule>
  </conditionalFormatting>
  <conditionalFormatting sqref="BT77:BX98">
    <cfRule type="cellIs" dxfId="28" priority="58" operator="equal">
      <formula>0</formula>
    </cfRule>
  </conditionalFormatting>
  <conditionalFormatting sqref="BT71:DJ72">
    <cfRule type="cellIs" dxfId="27" priority="3" operator="equal">
      <formula>0</formula>
    </cfRule>
  </conditionalFormatting>
  <conditionalFormatting sqref="BY21:CS63">
    <cfRule type="cellIs" dxfId="26" priority="54" operator="equal">
      <formula>0</formula>
    </cfRule>
  </conditionalFormatting>
  <conditionalFormatting sqref="BY77:DH88">
    <cfRule type="cellIs" dxfId="25" priority="1" operator="equal">
      <formula>0</formula>
    </cfRule>
  </conditionalFormatting>
  <conditionalFormatting sqref="CT4:DJ63">
    <cfRule type="cellIs" dxfId="24" priority="5" operator="equal">
      <formula>0</formula>
    </cfRule>
  </conditionalFormatting>
  <conditionalFormatting sqref="CU90:DH90 CT91:DH98">
    <cfRule type="cellIs" dxfId="23" priority="8" operator="equal">
      <formula>0</formula>
    </cfRule>
  </conditionalFormatting>
  <conditionalFormatting sqref="CW89:DG89 CT89:CT90">
    <cfRule type="cellIs" dxfId="22" priority="13" operator="equal">
      <formula>0</formula>
    </cfRule>
  </conditionalFormatting>
  <conditionalFormatting sqref="DI77:DJ98">
    <cfRule type="cellIs" dxfId="21" priority="53" operator="equal">
      <formula>0</formula>
    </cfRule>
  </conditionalFormatting>
  <conditionalFormatting sqref="DR1:DR105 BY4:CS8 BY9:CP9 CS9 BY10:CS19 BY20:CP20 CS20 BY89:CL89 CS89 BY90:CS98">
    <cfRule type="cellIs" dxfId="20" priority="356" operator="equal">
      <formula>0</formula>
    </cfRule>
  </conditionalFormatting>
  <conditionalFormatting sqref="DR108:DR1048576">
    <cfRule type="cellIs" dxfId="19" priority="38" operator="equal">
      <formula>0</formula>
    </cfRule>
  </conditionalFormatting>
  <pageMargins left="0.31496062992125984" right="0.31496062992125984" top="0.59055118110236227" bottom="0.39370078740157483" header="0.31496062992125984" footer="0.31496062992125984"/>
  <pageSetup paperSize="8" scale="37" fitToHeight="2" orientation="portrait" r:id="rId1"/>
  <headerFooter>
    <oddHeader>&amp;LErstellt von: Lustek, Stanislav am 24.08.2023 14:49:54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3DD5-8CA7-43F8-8FAF-21B1C92549A9}">
  <sheetPr codeName="T_05">
    <tabColor theme="9" tint="0.59999389629810485"/>
    <pageSetUpPr fitToPage="1"/>
  </sheetPr>
  <dimension ref="A1:AW128"/>
  <sheetViews>
    <sheetView zoomScale="70" zoomScaleNormal="70" workbookViewId="0">
      <pane xSplit="2" ySplit="4" topLeftCell="C5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AE11" sqref="AE11"/>
    </sheetView>
  </sheetViews>
  <sheetFormatPr baseColWidth="10" defaultColWidth="11.5" defaultRowHeight="15" x14ac:dyDescent="0.2"/>
  <cols>
    <col min="1" max="1" width="59" style="426" bestFit="1" customWidth="1"/>
    <col min="2" max="2" width="24.1640625" style="426" bestFit="1" customWidth="1"/>
    <col min="3" max="3" width="24.5" style="426" bestFit="1" customWidth="1"/>
    <col min="4" max="4" width="32.83203125" style="426" customWidth="1"/>
    <col min="5" max="5" width="17.5" style="426" bestFit="1" customWidth="1"/>
    <col min="6" max="6" width="19.1640625" style="426" customWidth="1"/>
    <col min="7" max="7" width="17.6640625" style="426" customWidth="1"/>
    <col min="8" max="8" width="15.83203125" style="426" bestFit="1" customWidth="1"/>
    <col min="9" max="9" width="24.33203125" style="426" customWidth="1"/>
    <col min="10" max="10" width="15.5" style="426" bestFit="1" customWidth="1"/>
    <col min="11" max="11" width="22.83203125" style="426" bestFit="1" customWidth="1"/>
    <col min="12" max="12" width="23.33203125" style="426" bestFit="1" customWidth="1"/>
    <col min="13" max="13" width="17" style="426" bestFit="1" customWidth="1"/>
    <col min="14" max="14" width="24" style="426" bestFit="1" customWidth="1"/>
    <col min="15" max="15" width="26.6640625" style="426" customWidth="1"/>
    <col min="16" max="16" width="18" style="426" customWidth="1"/>
    <col min="17" max="17" width="29.5" style="426" customWidth="1"/>
    <col min="18" max="18" width="74.5" style="426" bestFit="1" customWidth="1"/>
    <col min="19" max="19" width="24.1640625" style="426" bestFit="1" customWidth="1"/>
    <col min="20" max="20" width="14.1640625" style="426" customWidth="1"/>
    <col min="21" max="23" width="13.33203125" style="426" bestFit="1" customWidth="1"/>
    <col min="24" max="24" width="13.6640625" style="426" bestFit="1" customWidth="1"/>
    <col min="25" max="25" width="14.5" style="426" customWidth="1"/>
    <col min="26" max="26" width="13.33203125" style="426" bestFit="1" customWidth="1"/>
    <col min="27" max="27" width="13.5" style="426" customWidth="1"/>
    <col min="28" max="28" width="17.6640625" style="426" customWidth="1"/>
    <col min="29" max="29" width="17.33203125" style="426" customWidth="1"/>
    <col min="30" max="30" width="24.1640625" style="426" bestFit="1" customWidth="1"/>
    <col min="31" max="31" width="22" style="426" bestFit="1" customWidth="1"/>
    <col min="32" max="32" width="15.6640625" style="426" customWidth="1"/>
    <col min="33" max="33" width="11.5" style="426"/>
    <col min="34" max="34" width="35.1640625" style="426" bestFit="1" customWidth="1"/>
    <col min="35" max="16384" width="11.5" style="426"/>
  </cols>
  <sheetData>
    <row r="1" spans="1:48" ht="47" x14ac:dyDescent="0.55000000000000004">
      <c r="A1" s="421"/>
      <c r="B1" s="421"/>
      <c r="C1" s="1458" t="s">
        <v>207</v>
      </c>
      <c r="D1" s="1458"/>
      <c r="E1" s="1458"/>
      <c r="F1" s="1458"/>
      <c r="G1" s="1458"/>
      <c r="H1" s="1458"/>
      <c r="I1" s="1458"/>
      <c r="J1" s="1458"/>
      <c r="K1" s="1458"/>
      <c r="L1" s="1458"/>
      <c r="M1" s="1458"/>
      <c r="N1" s="1459"/>
      <c r="O1" s="422" t="s">
        <v>208</v>
      </c>
      <c r="P1" s="423" t="s">
        <v>209</v>
      </c>
      <c r="Q1" s="424"/>
      <c r="R1" s="421"/>
      <c r="S1" s="421"/>
      <c r="T1" s="1460" t="s">
        <v>210</v>
      </c>
      <c r="U1" s="1458"/>
      <c r="V1" s="1458"/>
      <c r="W1" s="1458"/>
      <c r="X1" s="1458"/>
      <c r="Y1" s="1458"/>
      <c r="Z1" s="1458"/>
      <c r="AA1" s="1458"/>
      <c r="AB1" s="1458"/>
      <c r="AC1" s="1458"/>
      <c r="AD1" s="1458"/>
      <c r="AE1" s="1459"/>
      <c r="AF1" s="422" t="s">
        <v>208</v>
      </c>
      <c r="AG1" s="423" t="s">
        <v>209</v>
      </c>
      <c r="AH1" s="424">
        <v>35</v>
      </c>
      <c r="AI1" s="425">
        <v>8.7603660000000012</v>
      </c>
      <c r="AJ1" s="425">
        <v>9.2173590000000001</v>
      </c>
      <c r="AK1" s="425">
        <v>9.4520654999999998</v>
      </c>
      <c r="AL1" s="425">
        <v>10.027026000000001</v>
      </c>
      <c r="AM1" s="425">
        <v>9.1170378000000003</v>
      </c>
      <c r="AN1" s="425">
        <v>9.3942765000000001</v>
      </c>
      <c r="AO1" s="425">
        <v>5.4066222000000002</v>
      </c>
      <c r="AP1" s="425">
        <v>0.39541500000000002</v>
      </c>
      <c r="AQ1" s="425">
        <v>9.0905804999999997</v>
      </c>
      <c r="AR1" s="425">
        <v>9.1755630000000004</v>
      </c>
      <c r="AS1" s="425">
        <v>9.2710260000000009</v>
      </c>
      <c r="AT1" s="425">
        <v>8.9997165000000017</v>
      </c>
      <c r="AU1" s="425">
        <v>98.307054000000008</v>
      </c>
    </row>
    <row r="2" spans="1:48" ht="21.5" customHeight="1" thickBot="1" x14ac:dyDescent="0.3">
      <c r="A2" s="1470">
        <v>2023</v>
      </c>
      <c r="B2" s="427" t="s">
        <v>211</v>
      </c>
      <c r="C2" s="428"/>
      <c r="D2" s="428"/>
      <c r="E2" s="428">
        <v>20.108654999999999</v>
      </c>
      <c r="F2" s="428">
        <v>5.5805759999999998</v>
      </c>
      <c r="G2" s="428">
        <v>8.2269000000000005</v>
      </c>
      <c r="H2" s="428">
        <v>5.7049919999999998</v>
      </c>
      <c r="I2" s="428">
        <v>5.0494500000000002</v>
      </c>
      <c r="J2" s="428">
        <v>4.6003511149953296</v>
      </c>
      <c r="K2" s="428">
        <v>7.5038929562441377</v>
      </c>
      <c r="L2" s="428">
        <v>6.7057639576925299</v>
      </c>
      <c r="M2" s="428">
        <v>3.2531299024390243</v>
      </c>
      <c r="N2" s="429">
        <v>3.7589659024390247</v>
      </c>
      <c r="O2" s="430">
        <v>70.492676833810052</v>
      </c>
      <c r="P2" s="428">
        <v>91.41</v>
      </c>
      <c r="Q2" s="431">
        <v>-20.917323166189945</v>
      </c>
      <c r="R2" s="1470">
        <v>2024</v>
      </c>
      <c r="S2" s="427" t="s">
        <v>211</v>
      </c>
      <c r="T2" s="428">
        <v>3.7526099268292681</v>
      </c>
      <c r="U2" s="428">
        <v>3.6622139268292679</v>
      </c>
      <c r="V2" s="428">
        <v>2.6489579268292682</v>
      </c>
      <c r="W2" s="428">
        <v>5.7598979612688312</v>
      </c>
      <c r="X2" s="428">
        <v>5.6970779669014702</v>
      </c>
      <c r="Y2" s="428">
        <v>5.7490979605178127</v>
      </c>
      <c r="Z2" s="428">
        <v>4.1240579466507929</v>
      </c>
      <c r="AA2" s="428">
        <v>3.414803932917883</v>
      </c>
      <c r="AB2" s="428">
        <v>3.3700649268292682</v>
      </c>
      <c r="AC2" s="428">
        <v>3.4609109268292682</v>
      </c>
      <c r="AD2" s="428">
        <v>3.8295599268292677</v>
      </c>
      <c r="AE2" s="429">
        <v>2.7819239268292679</v>
      </c>
      <c r="AF2" s="430"/>
      <c r="AG2" s="428">
        <v>91.41</v>
      </c>
      <c r="AH2" s="431">
        <v>-91.41</v>
      </c>
      <c r="AI2" s="425"/>
      <c r="AJ2" s="425"/>
      <c r="AK2" s="425"/>
      <c r="AL2" s="425"/>
      <c r="AM2" s="425"/>
      <c r="AN2" s="425"/>
      <c r="AO2" s="425"/>
      <c r="AP2" s="425"/>
      <c r="AQ2" s="425"/>
      <c r="AR2" s="425"/>
      <c r="AS2" s="425"/>
      <c r="AT2" s="425"/>
      <c r="AU2" s="425">
        <v>0</v>
      </c>
    </row>
    <row r="3" spans="1:48" ht="32" customHeight="1" thickBot="1" x14ac:dyDescent="0.4">
      <c r="A3" s="1471"/>
      <c r="B3" s="432" t="s">
        <v>212</v>
      </c>
      <c r="C3" s="433"/>
      <c r="D3" s="433"/>
      <c r="E3" s="433"/>
      <c r="F3" s="433"/>
      <c r="G3" s="433"/>
      <c r="H3" s="433"/>
      <c r="I3" s="433">
        <v>0</v>
      </c>
      <c r="J3" s="433">
        <v>0</v>
      </c>
      <c r="K3" s="433">
        <v>0</v>
      </c>
      <c r="L3" s="433">
        <v>0</v>
      </c>
      <c r="M3" s="433">
        <v>0</v>
      </c>
      <c r="N3" s="434">
        <v>0</v>
      </c>
      <c r="O3" s="430">
        <v>0</v>
      </c>
      <c r="P3" s="435"/>
      <c r="R3" s="1471"/>
      <c r="S3" s="432" t="s">
        <v>212</v>
      </c>
      <c r="T3" s="433"/>
      <c r="U3" s="433"/>
      <c r="V3" s="433"/>
      <c r="W3" s="433"/>
      <c r="X3" s="433"/>
      <c r="Y3" s="433"/>
      <c r="Z3" s="433"/>
      <c r="AA3" s="433"/>
      <c r="AB3" s="433"/>
      <c r="AC3" s="433">
        <v>0</v>
      </c>
      <c r="AD3" s="433">
        <v>0</v>
      </c>
      <c r="AE3" s="434">
        <v>0</v>
      </c>
      <c r="AF3" s="430">
        <v>0</v>
      </c>
      <c r="AG3" s="435"/>
      <c r="AI3" s="436">
        <v>2022</v>
      </c>
    </row>
    <row r="4" spans="1:48" ht="29" thickBot="1" x14ac:dyDescent="0.35">
      <c r="A4" s="437"/>
      <c r="B4" s="438"/>
      <c r="C4" s="439">
        <v>44927</v>
      </c>
      <c r="D4" s="439">
        <v>44958</v>
      </c>
      <c r="E4" s="439">
        <v>44986</v>
      </c>
      <c r="F4" s="439">
        <v>45017</v>
      </c>
      <c r="G4" s="439">
        <v>45047</v>
      </c>
      <c r="H4" s="439">
        <v>45078</v>
      </c>
      <c r="I4" s="439">
        <v>45108</v>
      </c>
      <c r="J4" s="439">
        <v>45139</v>
      </c>
      <c r="K4" s="439">
        <v>45170</v>
      </c>
      <c r="L4" s="439">
        <v>45200</v>
      </c>
      <c r="M4" s="439">
        <v>45231</v>
      </c>
      <c r="N4" s="439">
        <v>45261</v>
      </c>
      <c r="O4" s="440" t="s">
        <v>213</v>
      </c>
      <c r="P4" s="441"/>
      <c r="R4" s="437"/>
      <c r="S4" s="438"/>
      <c r="T4" s="439">
        <v>45292</v>
      </c>
      <c r="U4" s="439">
        <v>45323</v>
      </c>
      <c r="V4" s="439">
        <v>45352</v>
      </c>
      <c r="W4" s="439">
        <v>45383</v>
      </c>
      <c r="X4" s="439">
        <v>45413</v>
      </c>
      <c r="Y4" s="439">
        <v>45444</v>
      </c>
      <c r="Z4" s="439">
        <v>45474</v>
      </c>
      <c r="AA4" s="439">
        <v>45505</v>
      </c>
      <c r="AB4" s="439">
        <v>45536</v>
      </c>
      <c r="AC4" s="439">
        <v>45566</v>
      </c>
      <c r="AD4" s="439">
        <v>45597</v>
      </c>
      <c r="AE4" s="439">
        <v>45627</v>
      </c>
      <c r="AF4" s="440" t="s">
        <v>213</v>
      </c>
      <c r="AG4" s="441"/>
      <c r="AI4" s="442">
        <v>43831</v>
      </c>
      <c r="AJ4" s="442">
        <v>43862</v>
      </c>
      <c r="AK4" s="442">
        <v>43891</v>
      </c>
      <c r="AL4" s="442">
        <v>43922</v>
      </c>
      <c r="AM4" s="442">
        <v>43952</v>
      </c>
      <c r="AN4" s="442">
        <v>43983</v>
      </c>
      <c r="AO4" s="442">
        <v>44013</v>
      </c>
      <c r="AP4" s="442">
        <v>44044</v>
      </c>
      <c r="AQ4" s="442">
        <v>44075</v>
      </c>
      <c r="AR4" s="442">
        <v>44105</v>
      </c>
      <c r="AS4" s="442">
        <v>44136</v>
      </c>
      <c r="AT4" s="442">
        <v>44166</v>
      </c>
      <c r="AU4" s="440" t="s">
        <v>213</v>
      </c>
    </row>
    <row r="5" spans="1:48" ht="19" x14ac:dyDescent="0.25">
      <c r="A5" s="443" t="s">
        <v>214</v>
      </c>
      <c r="B5" s="444" t="s">
        <v>215</v>
      </c>
      <c r="C5" s="445">
        <v>0</v>
      </c>
      <c r="D5" s="446">
        <v>0</v>
      </c>
      <c r="E5" s="446">
        <v>22</v>
      </c>
      <c r="F5" s="446">
        <v>30</v>
      </c>
      <c r="G5" s="446">
        <v>31</v>
      </c>
      <c r="H5" s="446">
        <v>30</v>
      </c>
      <c r="I5" s="446">
        <v>31</v>
      </c>
      <c r="J5" s="447">
        <v>31</v>
      </c>
      <c r="K5" s="447">
        <v>30</v>
      </c>
      <c r="L5" s="447">
        <v>31</v>
      </c>
      <c r="M5" s="447">
        <v>30</v>
      </c>
      <c r="N5" s="447">
        <v>31</v>
      </c>
      <c r="O5" s="448">
        <v>297</v>
      </c>
      <c r="P5" s="449" t="s">
        <v>216</v>
      </c>
      <c r="R5" s="443" t="s">
        <v>214</v>
      </c>
      <c r="S5" s="444" t="s">
        <v>215</v>
      </c>
      <c r="T5" s="450">
        <v>31</v>
      </c>
      <c r="U5" s="447">
        <v>28</v>
      </c>
      <c r="V5" s="447">
        <v>31</v>
      </c>
      <c r="W5" s="447">
        <v>30</v>
      </c>
      <c r="X5" s="447">
        <v>31</v>
      </c>
      <c r="Y5" s="447">
        <v>30</v>
      </c>
      <c r="Z5" s="447">
        <v>31</v>
      </c>
      <c r="AA5" s="447">
        <v>31</v>
      </c>
      <c r="AB5" s="447">
        <v>30</v>
      </c>
      <c r="AC5" s="447">
        <v>31</v>
      </c>
      <c r="AD5" s="447">
        <v>30</v>
      </c>
      <c r="AE5" s="447">
        <v>31</v>
      </c>
      <c r="AF5" s="448">
        <v>365</v>
      </c>
      <c r="AG5" s="449" t="s">
        <v>216</v>
      </c>
      <c r="AI5" s="451">
        <v>31</v>
      </c>
      <c r="AJ5" s="452">
        <v>28</v>
      </c>
      <c r="AK5" s="452">
        <v>31</v>
      </c>
      <c r="AL5" s="452">
        <v>30</v>
      </c>
      <c r="AM5" s="452">
        <v>31</v>
      </c>
      <c r="AN5" s="452">
        <v>30</v>
      </c>
      <c r="AO5" s="452">
        <v>31</v>
      </c>
      <c r="AP5" s="452">
        <v>31</v>
      </c>
      <c r="AQ5" s="452">
        <v>30</v>
      </c>
      <c r="AR5" s="452">
        <v>31</v>
      </c>
      <c r="AS5" s="452">
        <v>30</v>
      </c>
      <c r="AT5" s="452">
        <v>31</v>
      </c>
      <c r="AU5" s="448">
        <v>365</v>
      </c>
    </row>
    <row r="6" spans="1:48" ht="19" x14ac:dyDescent="0.25">
      <c r="A6" s="453" t="s">
        <v>217</v>
      </c>
      <c r="B6" s="444" t="s">
        <v>218</v>
      </c>
      <c r="C6" s="454">
        <v>0</v>
      </c>
      <c r="D6" s="454">
        <v>0</v>
      </c>
      <c r="E6" s="454">
        <v>6485.4560000000001</v>
      </c>
      <c r="F6" s="454">
        <v>8814.9599999999991</v>
      </c>
      <c r="G6" s="454">
        <v>8945.9419999999991</v>
      </c>
      <c r="H6" s="454">
        <v>6700.4620000000004</v>
      </c>
      <c r="I6" s="454">
        <v>7703.7</v>
      </c>
      <c r="J6" s="455">
        <v>8149.5008371409258</v>
      </c>
      <c r="K6" s="455">
        <v>7260.4768440997805</v>
      </c>
      <c r="L6" s="455">
        <v>8346.5305314868347</v>
      </c>
      <c r="M6" s="455">
        <v>8093.8451742034222</v>
      </c>
      <c r="N6" s="455">
        <v>8223.5380811921186</v>
      </c>
      <c r="O6" s="456">
        <v>78724.411468123086</v>
      </c>
      <c r="P6" s="883">
        <v>111579</v>
      </c>
      <c r="Q6"/>
      <c r="R6" s="884" t="s">
        <v>217</v>
      </c>
      <c r="S6" s="444" t="s">
        <v>218</v>
      </c>
      <c r="T6" s="1179">
        <v>8255.0195107051259</v>
      </c>
      <c r="U6" s="1179">
        <v>7225.8916993832681</v>
      </c>
      <c r="V6" s="1179">
        <v>8050.2400847890576</v>
      </c>
      <c r="W6" s="1179">
        <v>7887.9400104334036</v>
      </c>
      <c r="X6" s="1179">
        <v>8183.0006466113555</v>
      </c>
      <c r="Y6" s="1179">
        <v>7880.5349656247408</v>
      </c>
      <c r="Z6" s="1179">
        <v>8425.27337713618</v>
      </c>
      <c r="AA6" s="1179">
        <v>8402.2622579557101</v>
      </c>
      <c r="AB6" s="1179">
        <v>8205.180553980219</v>
      </c>
      <c r="AC6" s="1179">
        <v>7952.1915325875607</v>
      </c>
      <c r="AD6" s="1179">
        <v>8018.0588895094434</v>
      </c>
      <c r="AE6" s="1179">
        <v>8113.7179128709449</v>
      </c>
      <c r="AF6" s="456">
        <v>96599.311441586993</v>
      </c>
      <c r="AG6" s="457">
        <v>111579</v>
      </c>
      <c r="AI6" s="458">
        <v>9613.9805017361468</v>
      </c>
      <c r="AJ6" s="459">
        <v>9133.8568008132206</v>
      </c>
      <c r="AK6" s="459">
        <v>9738.2874222253868</v>
      </c>
      <c r="AL6" s="459">
        <v>9470.3642954185652</v>
      </c>
      <c r="AM6" s="459">
        <v>9064.8040221060164</v>
      </c>
      <c r="AN6" s="459">
        <v>9174.4800419368948</v>
      </c>
      <c r="AO6" s="459">
        <v>5940.2816252368948</v>
      </c>
      <c r="AP6" s="459">
        <v>0</v>
      </c>
      <c r="AQ6" s="459">
        <v>9188.6279798566957</v>
      </c>
      <c r="AR6" s="459">
        <v>9323.2618478123404</v>
      </c>
      <c r="AS6" s="459">
        <v>9073.8870970094267</v>
      </c>
      <c r="AT6" s="459">
        <v>9569.139448452408</v>
      </c>
      <c r="AU6" s="460">
        <v>99290.971082603981</v>
      </c>
    </row>
    <row r="7" spans="1:48" ht="19" x14ac:dyDescent="0.25">
      <c r="A7" s="453" t="s">
        <v>219</v>
      </c>
      <c r="B7" s="444" t="s">
        <v>218</v>
      </c>
      <c r="C7" s="461">
        <v>0</v>
      </c>
      <c r="D7" s="462">
        <v>0</v>
      </c>
      <c r="E7" s="462">
        <v>124.532</v>
      </c>
      <c r="F7" s="462">
        <v>95.325999999999993</v>
      </c>
      <c r="G7" s="462">
        <v>0</v>
      </c>
      <c r="H7" s="462">
        <v>181.483</v>
      </c>
      <c r="I7" s="462">
        <v>0</v>
      </c>
      <c r="J7" s="462">
        <v>69.194999999999993</v>
      </c>
      <c r="K7" s="463">
        <v>80</v>
      </c>
      <c r="L7" s="463">
        <v>100</v>
      </c>
      <c r="M7" s="463">
        <v>60</v>
      </c>
      <c r="N7" s="463">
        <v>60</v>
      </c>
      <c r="O7" s="460">
        <v>770.53600000000006</v>
      </c>
      <c r="P7" s="885">
        <v>-32854.588531876914</v>
      </c>
      <c r="Q7"/>
      <c r="R7" s="884" t="s">
        <v>219</v>
      </c>
      <c r="S7" s="444" t="s">
        <v>218</v>
      </c>
      <c r="T7" s="1180">
        <v>80</v>
      </c>
      <c r="U7" s="463">
        <v>60</v>
      </c>
      <c r="V7" s="463">
        <v>160</v>
      </c>
      <c r="W7" s="463">
        <v>160</v>
      </c>
      <c r="X7" s="463">
        <v>80</v>
      </c>
      <c r="Y7" s="463">
        <v>80</v>
      </c>
      <c r="Z7" s="463">
        <v>60</v>
      </c>
      <c r="AA7" s="463">
        <v>60</v>
      </c>
      <c r="AB7" s="463">
        <v>0</v>
      </c>
      <c r="AC7" s="463">
        <v>60</v>
      </c>
      <c r="AD7" s="463">
        <v>0</v>
      </c>
      <c r="AE7" s="463">
        <v>60</v>
      </c>
      <c r="AF7" s="460">
        <v>860</v>
      </c>
      <c r="AG7" s="464">
        <v>-14979.688558413007</v>
      </c>
      <c r="AI7" s="458">
        <v>80</v>
      </c>
      <c r="AJ7" s="465">
        <v>80</v>
      </c>
      <c r="AK7" s="465">
        <v>80</v>
      </c>
      <c r="AL7" s="465">
        <v>80</v>
      </c>
      <c r="AM7" s="465">
        <v>80</v>
      </c>
      <c r="AN7" s="465">
        <v>80</v>
      </c>
      <c r="AO7" s="465">
        <v>6</v>
      </c>
      <c r="AP7" s="465">
        <v>0</v>
      </c>
      <c r="AQ7" s="465">
        <v>60</v>
      </c>
      <c r="AR7" s="465">
        <v>80</v>
      </c>
      <c r="AS7" s="465">
        <v>80</v>
      </c>
      <c r="AT7" s="466">
        <v>80</v>
      </c>
      <c r="AU7" s="460">
        <v>786</v>
      </c>
      <c r="AV7" s="467">
        <v>100076.97108260398</v>
      </c>
    </row>
    <row r="8" spans="1:48" ht="19" x14ac:dyDescent="0.25">
      <c r="A8" s="453" t="s">
        <v>220</v>
      </c>
      <c r="B8" s="468" t="s">
        <v>221</v>
      </c>
      <c r="C8" s="469">
        <v>0</v>
      </c>
      <c r="D8" s="470">
        <v>0</v>
      </c>
      <c r="E8" s="470">
        <v>7.3410000000000003E-2</v>
      </c>
      <c r="F8" s="470">
        <v>7.5660000000000005E-2</v>
      </c>
      <c r="G8" s="470">
        <v>0</v>
      </c>
      <c r="H8" s="470">
        <v>0</v>
      </c>
      <c r="I8" s="470">
        <v>0</v>
      </c>
      <c r="J8" s="470">
        <v>5.4399999999999997E-2</v>
      </c>
      <c r="K8" s="471">
        <v>0</v>
      </c>
      <c r="L8" s="471">
        <v>0</v>
      </c>
      <c r="M8" s="471">
        <v>0</v>
      </c>
      <c r="N8" s="471">
        <v>0</v>
      </c>
      <c r="O8" s="472">
        <v>1.6955833333333333E-2</v>
      </c>
      <c r="P8" s="887"/>
      <c r="Q8"/>
      <c r="R8" s="884" t="s">
        <v>220</v>
      </c>
      <c r="S8" s="468" t="s">
        <v>221</v>
      </c>
      <c r="T8" s="474"/>
      <c r="U8" s="471"/>
      <c r="V8" s="471"/>
      <c r="W8" s="471"/>
      <c r="X8" s="471"/>
      <c r="Y8" s="471"/>
      <c r="Z8" s="471"/>
      <c r="AA8" s="471"/>
      <c r="AB8" s="471"/>
      <c r="AC8" s="471"/>
      <c r="AD8" s="471"/>
      <c r="AE8" s="471"/>
      <c r="AF8" s="472" t="e">
        <v>#DIV/0!</v>
      </c>
      <c r="AG8" s="473"/>
      <c r="AI8" s="475"/>
      <c r="AJ8" s="476"/>
      <c r="AK8" s="476"/>
      <c r="AL8" s="476"/>
      <c r="AM8" s="476"/>
      <c r="AN8" s="476"/>
      <c r="AO8" s="476"/>
      <c r="AP8" s="476"/>
      <c r="AQ8" s="476"/>
      <c r="AR8" s="476"/>
      <c r="AS8" s="476"/>
      <c r="AT8" s="476"/>
      <c r="AU8" s="472" t="e">
        <v>#DIV/0!</v>
      </c>
    </row>
    <row r="9" spans="1:48" ht="20" thickBot="1" x14ac:dyDescent="0.3">
      <c r="A9" s="477" t="s">
        <v>222</v>
      </c>
      <c r="B9" s="478" t="s">
        <v>218</v>
      </c>
      <c r="C9" s="479">
        <v>0</v>
      </c>
      <c r="D9" s="479">
        <v>0</v>
      </c>
      <c r="E9" s="479">
        <v>6609.9880000000003</v>
      </c>
      <c r="F9" s="479">
        <v>8910.2859999999982</v>
      </c>
      <c r="G9" s="479">
        <v>8945.9419999999991</v>
      </c>
      <c r="H9" s="479">
        <v>6881.9450000000006</v>
      </c>
      <c r="I9" s="479">
        <v>7703.7</v>
      </c>
      <c r="J9" s="480">
        <v>8218.6958371409255</v>
      </c>
      <c r="K9" s="480">
        <v>7340.4768440997805</v>
      </c>
      <c r="L9" s="480">
        <v>8446.5305314868347</v>
      </c>
      <c r="M9" s="480">
        <v>8153.8451742034222</v>
      </c>
      <c r="N9" s="480">
        <v>8283.5380811921186</v>
      </c>
      <c r="O9" s="481">
        <v>79494.947468123079</v>
      </c>
      <c r="P9" s="888" t="s">
        <v>216</v>
      </c>
      <c r="Q9"/>
      <c r="R9" s="889" t="s">
        <v>222</v>
      </c>
      <c r="S9" s="478" t="s">
        <v>218</v>
      </c>
      <c r="T9" s="483"/>
      <c r="U9" s="480"/>
      <c r="V9" s="480"/>
      <c r="W9" s="480"/>
      <c r="X9" s="480"/>
      <c r="Y9" s="480"/>
      <c r="Z9" s="480"/>
      <c r="AA9" s="480"/>
      <c r="AB9" s="480"/>
      <c r="AC9" s="480"/>
      <c r="AD9" s="480"/>
      <c r="AE9" s="480"/>
      <c r="AF9" s="481">
        <v>0</v>
      </c>
      <c r="AG9" s="482" t="s">
        <v>216</v>
      </c>
      <c r="AI9" s="483">
        <v>9693.9805017361468</v>
      </c>
      <c r="AJ9" s="480">
        <v>9213.8568008132206</v>
      </c>
      <c r="AK9" s="480">
        <v>9818.2874222253868</v>
      </c>
      <c r="AL9" s="480">
        <v>9550.3642954185652</v>
      </c>
      <c r="AM9" s="480">
        <v>9144.8040221060164</v>
      </c>
      <c r="AN9" s="480">
        <v>9254.4800419368948</v>
      </c>
      <c r="AO9" s="480">
        <v>5946.2816252368948</v>
      </c>
      <c r="AP9" s="480">
        <v>0</v>
      </c>
      <c r="AQ9" s="480">
        <v>9248.6279798566957</v>
      </c>
      <c r="AR9" s="480">
        <v>9403.2618478123404</v>
      </c>
      <c r="AS9" s="480">
        <v>9153.8870970094267</v>
      </c>
      <c r="AT9" s="480">
        <v>9649.139448452408</v>
      </c>
      <c r="AU9" s="481">
        <v>100076.97108260398</v>
      </c>
    </row>
    <row r="10" spans="1:48" ht="26.5" customHeight="1" thickTop="1" thickBot="1" x14ac:dyDescent="0.3">
      <c r="A10" s="484" t="s">
        <v>223</v>
      </c>
      <c r="B10" s="485">
        <v>44993</v>
      </c>
      <c r="C10" s="1181">
        <v>0</v>
      </c>
      <c r="D10" s="1182">
        <v>0</v>
      </c>
      <c r="E10" s="1182">
        <v>8293.4483817421133</v>
      </c>
      <c r="F10" s="1182">
        <v>8363.3889589053397</v>
      </c>
      <c r="G10" s="1182">
        <v>9411.0589499971666</v>
      </c>
      <c r="H10" s="1183">
        <v>8247.4104171536601</v>
      </c>
      <c r="I10" s="1183">
        <v>9464.9896709594523</v>
      </c>
      <c r="J10" s="486">
        <v>9480.4215728386953</v>
      </c>
      <c r="K10" s="486">
        <v>8888.5971426220585</v>
      </c>
      <c r="L10" s="486">
        <v>8748.751060438135</v>
      </c>
      <c r="M10" s="486">
        <v>8504.9337701881523</v>
      </c>
      <c r="N10" s="487">
        <v>9365.6370615796568</v>
      </c>
      <c r="O10" s="488">
        <v>88768.636986424433</v>
      </c>
      <c r="P10" s="890">
        <v>88768.636986424433</v>
      </c>
      <c r="Q10" s="490"/>
      <c r="R10" s="484" t="s">
        <v>223</v>
      </c>
      <c r="S10" s="491">
        <v>44355</v>
      </c>
      <c r="T10" s="1184"/>
      <c r="U10" s="1185"/>
      <c r="V10" s="1185"/>
      <c r="W10" s="1185"/>
      <c r="X10" s="1185"/>
      <c r="Y10" s="1186"/>
      <c r="Z10" s="1186"/>
      <c r="AA10" s="1186"/>
      <c r="AB10" s="1186"/>
      <c r="AC10" s="1186"/>
      <c r="AD10" s="1186"/>
      <c r="AE10" s="1187"/>
      <c r="AF10" s="488">
        <v>0</v>
      </c>
      <c r="AG10" s="489">
        <v>0</v>
      </c>
      <c r="AH10" s="490"/>
      <c r="AI10" s="492"/>
      <c r="AJ10" s="493"/>
      <c r="AK10" s="493"/>
      <c r="AL10" s="493"/>
      <c r="AM10" s="493"/>
      <c r="AN10" s="493"/>
      <c r="AO10" s="493"/>
      <c r="AP10" s="493"/>
      <c r="AQ10" s="493"/>
      <c r="AR10" s="493"/>
      <c r="AS10" s="493"/>
      <c r="AT10" s="493"/>
      <c r="AU10" s="460">
        <v>104568</v>
      </c>
    </row>
    <row r="11" spans="1:48" ht="27.75" customHeight="1" thickBot="1" x14ac:dyDescent="0.3">
      <c r="A11" s="494" t="s">
        <v>224</v>
      </c>
      <c r="B11" s="495">
        <v>45147</v>
      </c>
      <c r="C11" s="891">
        <v>0</v>
      </c>
      <c r="D11" s="892">
        <v>0</v>
      </c>
      <c r="E11" s="892">
        <v>7082.2766049087804</v>
      </c>
      <c r="F11" s="892">
        <v>7849</v>
      </c>
      <c r="G11" s="892">
        <v>8461.4197822915175</v>
      </c>
      <c r="H11" s="496">
        <v>8393.4700888455809</v>
      </c>
      <c r="I11" s="496">
        <v>8233.7827311602196</v>
      </c>
      <c r="J11" s="496">
        <v>7892.4954254295881</v>
      </c>
      <c r="K11" s="496">
        <v>7316.1459825272314</v>
      </c>
      <c r="L11" s="496">
        <v>8484.0115730624548</v>
      </c>
      <c r="M11" s="496">
        <v>8231.9353562674969</v>
      </c>
      <c r="N11" s="497">
        <v>8348.8550342770541</v>
      </c>
      <c r="O11" s="488">
        <v>80293.392578769912</v>
      </c>
      <c r="P11" s="893">
        <v>-8475.2444076545216</v>
      </c>
      <c r="Q11" s="490">
        <v>45147</v>
      </c>
      <c r="R11" s="494" t="s">
        <v>224</v>
      </c>
      <c r="S11" s="491"/>
      <c r="T11" s="1186">
        <v>8399.4500117638745</v>
      </c>
      <c r="U11" s="1186">
        <v>7364.5403289926016</v>
      </c>
      <c r="V11" s="1186">
        <v>8174.4176755923709</v>
      </c>
      <c r="W11" s="1186">
        <v>8028.0659455312125</v>
      </c>
      <c r="X11" s="1186">
        <v>8320.3084028696212</v>
      </c>
      <c r="Y11" s="1186">
        <v>8019.9285336535622</v>
      </c>
      <c r="Z11" s="1186">
        <v>8586.5421726771201</v>
      </c>
      <c r="AA11" s="1186">
        <v>8561.2552285227575</v>
      </c>
      <c r="AB11" s="1186">
        <v>8376.6819274507907</v>
      </c>
      <c r="AC11" s="1186">
        <v>8066.6720138324836</v>
      </c>
      <c r="AD11" s="1186">
        <v>8171.0537247356524</v>
      </c>
      <c r="AE11" s="1188">
        <v>8244.1735306274113</v>
      </c>
      <c r="AF11" s="488">
        <v>98313.089496249464</v>
      </c>
      <c r="AG11" s="498">
        <v>98313.089496249464</v>
      </c>
      <c r="AH11" s="490">
        <v>44383</v>
      </c>
      <c r="AI11" s="499">
        <v>8656.8137381715896</v>
      </c>
      <c r="AJ11" s="500">
        <v>8235.2052756189241</v>
      </c>
      <c r="AK11" s="500">
        <v>8793.4147496982259</v>
      </c>
      <c r="AL11" s="500">
        <v>8816.9937312291913</v>
      </c>
      <c r="AM11" s="500">
        <v>8795.3231012154029</v>
      </c>
      <c r="AN11" s="500">
        <v>8968.8461999306528</v>
      </c>
      <c r="AO11" s="500">
        <v>5573.7820057548297</v>
      </c>
      <c r="AP11" s="500">
        <v>572.8986145636203</v>
      </c>
      <c r="AQ11" s="500">
        <v>9037.3933844579078</v>
      </c>
      <c r="AR11" s="500">
        <v>9026.3426899036713</v>
      </c>
      <c r="AS11" s="500">
        <v>8805.3045022081606</v>
      </c>
      <c r="AT11" s="500">
        <v>9296.5378554422059</v>
      </c>
      <c r="AU11" s="460">
        <v>94578.855848194391</v>
      </c>
    </row>
    <row r="12" spans="1:48" ht="26.25" customHeight="1" thickBot="1" x14ac:dyDescent="0.3">
      <c r="A12" s="501" t="s">
        <v>225</v>
      </c>
      <c r="B12" s="502"/>
      <c r="C12" s="1189">
        <v>0</v>
      </c>
      <c r="D12" s="1190">
        <v>0</v>
      </c>
      <c r="E12" s="1182">
        <v>7192.7999999999993</v>
      </c>
      <c r="F12" s="1182">
        <v>7962.2999999999993</v>
      </c>
      <c r="G12" s="1182">
        <v>8221.5</v>
      </c>
      <c r="H12" s="1183">
        <v>6204.6</v>
      </c>
      <c r="I12" s="1183">
        <v>8229.6</v>
      </c>
      <c r="J12" s="486"/>
      <c r="K12" s="486"/>
      <c r="L12" s="486"/>
      <c r="M12" s="486"/>
      <c r="N12" s="487"/>
      <c r="O12" s="503">
        <v>37810.799999999996</v>
      </c>
      <c r="P12" s="894"/>
      <c r="Q12" s="505"/>
      <c r="R12" s="501" t="s">
        <v>225</v>
      </c>
      <c r="S12" s="502"/>
      <c r="T12" s="895"/>
      <c r="U12" s="896"/>
      <c r="V12" s="896"/>
      <c r="W12" s="896"/>
      <c r="X12" s="897"/>
      <c r="Y12" s="897"/>
      <c r="Z12" s="897"/>
      <c r="AA12" s="897"/>
      <c r="AB12" s="897"/>
      <c r="AC12" s="897"/>
      <c r="AD12" s="898"/>
      <c r="AE12" s="899"/>
      <c r="AF12" s="503">
        <v>0</v>
      </c>
      <c r="AG12" s="504"/>
      <c r="AH12" s="505"/>
      <c r="AI12" s="499"/>
      <c r="AJ12" s="500"/>
      <c r="AK12" s="500"/>
      <c r="AL12" s="500"/>
      <c r="AM12" s="500"/>
      <c r="AN12" s="500"/>
      <c r="AO12" s="500"/>
      <c r="AP12" s="500"/>
      <c r="AQ12" s="500"/>
      <c r="AR12" s="500"/>
      <c r="AS12" s="500"/>
      <c r="AT12" s="500"/>
      <c r="AU12" s="460"/>
    </row>
    <row r="13" spans="1:48" ht="19" x14ac:dyDescent="0.25">
      <c r="A13" s="506" t="s">
        <v>226</v>
      </c>
      <c r="B13" s="507" t="s">
        <v>218</v>
      </c>
      <c r="C13" s="508">
        <v>0</v>
      </c>
      <c r="D13" s="508">
        <v>0</v>
      </c>
      <c r="E13" s="508">
        <v>726.92107554826066</v>
      </c>
      <c r="F13" s="508">
        <v>592.5</v>
      </c>
      <c r="G13" s="508">
        <v>759.5</v>
      </c>
      <c r="H13" s="508">
        <v>339.4</v>
      </c>
      <c r="I13" s="508">
        <v>457.5</v>
      </c>
      <c r="J13" s="509">
        <v>688</v>
      </c>
      <c r="K13" s="509">
        <v>662.4</v>
      </c>
      <c r="L13" s="509">
        <v>688</v>
      </c>
      <c r="M13" s="509">
        <v>662.4</v>
      </c>
      <c r="N13" s="509">
        <v>688</v>
      </c>
      <c r="O13" s="460">
        <v>6264.6210755482607</v>
      </c>
      <c r="P13" s="900"/>
      <c r="Q13"/>
      <c r="R13" s="506" t="s">
        <v>226</v>
      </c>
      <c r="S13" s="507" t="s">
        <v>218</v>
      </c>
      <c r="T13" s="511">
        <v>672</v>
      </c>
      <c r="U13" s="511">
        <v>576</v>
      </c>
      <c r="V13" s="511">
        <v>672</v>
      </c>
      <c r="W13" s="511">
        <v>640</v>
      </c>
      <c r="X13" s="511">
        <v>672</v>
      </c>
      <c r="Y13" s="511">
        <v>640</v>
      </c>
      <c r="Z13" s="511">
        <v>672</v>
      </c>
      <c r="AA13" s="511">
        <v>672</v>
      </c>
      <c r="AB13" s="511">
        <v>640</v>
      </c>
      <c r="AC13" s="511">
        <v>672</v>
      </c>
      <c r="AD13" s="511">
        <v>640</v>
      </c>
      <c r="AE13" s="511">
        <v>672</v>
      </c>
      <c r="AF13" s="460">
        <v>7840</v>
      </c>
      <c r="AG13" s="510"/>
      <c r="AI13" s="511">
        <v>1908</v>
      </c>
      <c r="AJ13" s="512">
        <v>1802</v>
      </c>
      <c r="AK13" s="512">
        <v>1908</v>
      </c>
      <c r="AL13" s="512">
        <v>1590</v>
      </c>
      <c r="AM13" s="512">
        <v>1166</v>
      </c>
      <c r="AN13" s="512">
        <v>1113</v>
      </c>
      <c r="AO13" s="512">
        <v>954</v>
      </c>
      <c r="AP13" s="512">
        <v>0</v>
      </c>
      <c r="AQ13" s="512">
        <v>1060</v>
      </c>
      <c r="AR13" s="512">
        <v>1219</v>
      </c>
      <c r="AS13" s="512">
        <v>1166</v>
      </c>
      <c r="AT13" s="512">
        <v>1219</v>
      </c>
      <c r="AU13" s="460">
        <v>15105</v>
      </c>
    </row>
    <row r="14" spans="1:48" ht="19" x14ac:dyDescent="0.25">
      <c r="A14" s="513" t="s">
        <v>381</v>
      </c>
      <c r="B14" s="514" t="s">
        <v>218</v>
      </c>
      <c r="C14" s="515">
        <v>0</v>
      </c>
      <c r="D14" s="516">
        <v>0</v>
      </c>
      <c r="E14" s="516">
        <v>0</v>
      </c>
      <c r="F14" s="516">
        <v>24.46</v>
      </c>
      <c r="G14" s="516">
        <v>0</v>
      </c>
      <c r="H14" s="516">
        <v>0</v>
      </c>
      <c r="I14" s="516">
        <v>0</v>
      </c>
      <c r="J14" s="517">
        <v>0</v>
      </c>
      <c r="K14" s="517">
        <v>0</v>
      </c>
      <c r="L14" s="517">
        <v>0</v>
      </c>
      <c r="M14" s="517">
        <v>0</v>
      </c>
      <c r="N14" s="518">
        <v>0</v>
      </c>
      <c r="O14" s="460">
        <v>24.46</v>
      </c>
      <c r="P14" s="901"/>
      <c r="Q14"/>
      <c r="R14" s="513" t="s">
        <v>381</v>
      </c>
      <c r="S14" s="514" t="s">
        <v>218</v>
      </c>
      <c r="T14" s="520">
        <v>0</v>
      </c>
      <c r="U14" s="517">
        <v>0</v>
      </c>
      <c r="V14" s="517">
        <v>0</v>
      </c>
      <c r="W14" s="517">
        <v>0</v>
      </c>
      <c r="X14" s="517">
        <v>0</v>
      </c>
      <c r="Y14" s="517">
        <v>0</v>
      </c>
      <c r="Z14" s="517">
        <v>0</v>
      </c>
      <c r="AA14" s="517">
        <v>0</v>
      </c>
      <c r="AB14" s="517">
        <v>0</v>
      </c>
      <c r="AC14" s="517">
        <v>0</v>
      </c>
      <c r="AD14" s="517">
        <v>0</v>
      </c>
      <c r="AE14" s="518">
        <v>0</v>
      </c>
      <c r="AF14" s="460">
        <v>0</v>
      </c>
      <c r="AG14" s="519"/>
      <c r="AI14" s="520">
        <v>0</v>
      </c>
      <c r="AJ14" s="517">
        <v>0</v>
      </c>
      <c r="AK14" s="517">
        <v>0</v>
      </c>
      <c r="AL14" s="517">
        <v>0</v>
      </c>
      <c r="AM14" s="517">
        <v>0</v>
      </c>
      <c r="AN14" s="517">
        <v>0</v>
      </c>
      <c r="AO14" s="517">
        <v>0</v>
      </c>
      <c r="AP14" s="517">
        <v>0</v>
      </c>
      <c r="AQ14" s="517">
        <v>0</v>
      </c>
      <c r="AR14" s="517">
        <v>0</v>
      </c>
      <c r="AS14" s="517">
        <v>0</v>
      </c>
      <c r="AT14" s="518">
        <v>0</v>
      </c>
      <c r="AU14" s="460">
        <v>0</v>
      </c>
    </row>
    <row r="15" spans="1:48" ht="21" customHeight="1" thickBot="1" x14ac:dyDescent="0.3">
      <c r="A15" s="521" t="s">
        <v>382</v>
      </c>
      <c r="B15" s="522" t="s">
        <v>218</v>
      </c>
      <c r="C15" s="523">
        <v>0</v>
      </c>
      <c r="D15" s="524">
        <v>0</v>
      </c>
      <c r="E15" s="524">
        <v>0</v>
      </c>
      <c r="F15" s="525">
        <v>0</v>
      </c>
      <c r="G15" s="525">
        <v>0</v>
      </c>
      <c r="H15" s="525">
        <v>0</v>
      </c>
      <c r="I15" s="526">
        <v>120.9</v>
      </c>
      <c r="J15" s="1191">
        <v>375</v>
      </c>
      <c r="K15" s="527">
        <v>0</v>
      </c>
      <c r="L15" s="527">
        <v>0</v>
      </c>
      <c r="M15" s="527">
        <v>0</v>
      </c>
      <c r="N15" s="527">
        <v>0</v>
      </c>
      <c r="O15" s="528">
        <v>495.9</v>
      </c>
      <c r="P15" s="901"/>
      <c r="Q15"/>
      <c r="R15" s="521" t="s">
        <v>382</v>
      </c>
      <c r="S15" s="522" t="s">
        <v>218</v>
      </c>
      <c r="T15" s="529">
        <v>0</v>
      </c>
      <c r="U15" s="530">
        <v>0</v>
      </c>
      <c r="V15" s="530">
        <v>0</v>
      </c>
      <c r="W15" s="527">
        <v>0</v>
      </c>
      <c r="X15" s="527">
        <v>0</v>
      </c>
      <c r="Y15" s="527">
        <v>0</v>
      </c>
      <c r="Z15" s="527">
        <v>0</v>
      </c>
      <c r="AA15" s="527">
        <v>0</v>
      </c>
      <c r="AB15" s="527">
        <v>0</v>
      </c>
      <c r="AC15" s="527">
        <v>0</v>
      </c>
      <c r="AD15" s="527">
        <v>0</v>
      </c>
      <c r="AE15" s="527">
        <v>0</v>
      </c>
      <c r="AF15" s="528">
        <v>0</v>
      </c>
      <c r="AG15" s="519"/>
      <c r="AI15" s="529">
        <v>0</v>
      </c>
      <c r="AJ15" s="530">
        <v>0</v>
      </c>
      <c r="AK15" s="530">
        <v>0</v>
      </c>
      <c r="AL15" s="527">
        <v>0</v>
      </c>
      <c r="AM15" s="527">
        <v>0</v>
      </c>
      <c r="AN15" s="527">
        <v>0</v>
      </c>
      <c r="AO15" s="527">
        <v>0</v>
      </c>
      <c r="AP15" s="527">
        <v>0</v>
      </c>
      <c r="AQ15" s="527">
        <v>0</v>
      </c>
      <c r="AR15" s="527">
        <v>0</v>
      </c>
      <c r="AS15" s="527">
        <v>0</v>
      </c>
      <c r="AT15" s="527">
        <v>0</v>
      </c>
      <c r="AU15" s="528">
        <v>0</v>
      </c>
    </row>
    <row r="16" spans="1:48" ht="21" thickTop="1" thickBot="1" x14ac:dyDescent="0.3">
      <c r="A16" s="531" t="s">
        <v>227</v>
      </c>
      <c r="B16" s="532" t="s">
        <v>218</v>
      </c>
      <c r="C16" s="533">
        <v>0</v>
      </c>
      <c r="D16" s="534">
        <v>0</v>
      </c>
      <c r="E16" s="534">
        <v>7919.7210755482602</v>
      </c>
      <c r="F16" s="534">
        <v>8579.2599999999984</v>
      </c>
      <c r="G16" s="534">
        <v>8981</v>
      </c>
      <c r="H16" s="534">
        <v>6544</v>
      </c>
      <c r="I16" s="534">
        <v>8812.1827311602192</v>
      </c>
      <c r="J16" s="535">
        <v>8955.4954254295881</v>
      </c>
      <c r="K16" s="535">
        <v>7978.545982527231</v>
      </c>
      <c r="L16" s="535">
        <v>9172.0115730624548</v>
      </c>
      <c r="M16" s="535">
        <v>8894.3353562674965</v>
      </c>
      <c r="N16" s="536">
        <v>9036.8550342770541</v>
      </c>
      <c r="O16" s="537">
        <v>84873.407178272289</v>
      </c>
      <c r="P16" s="901"/>
      <c r="Q16"/>
      <c r="R16" s="531" t="s">
        <v>227</v>
      </c>
      <c r="S16" s="532" t="s">
        <v>218</v>
      </c>
      <c r="T16" s="538">
        <v>9071.4500117638745</v>
      </c>
      <c r="U16" s="538">
        <v>7940.5403289926016</v>
      </c>
      <c r="V16" s="538">
        <v>8846.4176755923709</v>
      </c>
      <c r="W16" s="538">
        <v>8668.0659455312125</v>
      </c>
      <c r="X16" s="538">
        <v>8992.3084028696212</v>
      </c>
      <c r="Y16" s="538">
        <v>8659.9285336535613</v>
      </c>
      <c r="Z16" s="538">
        <v>9258.5421726771201</v>
      </c>
      <c r="AA16" s="538">
        <v>9233.2552285227575</v>
      </c>
      <c r="AB16" s="538">
        <v>9016.6819274507907</v>
      </c>
      <c r="AC16" s="538">
        <v>8738.6720138324836</v>
      </c>
      <c r="AD16" s="538">
        <v>8811.0537247356515</v>
      </c>
      <c r="AE16" s="538">
        <v>8916.1735306274113</v>
      </c>
      <c r="AF16" s="537">
        <v>106153.08949624946</v>
      </c>
      <c r="AG16" s="519"/>
      <c r="AI16" s="539">
        <v>10564.81373817159</v>
      </c>
      <c r="AJ16" s="540">
        <v>10037.205275618924</v>
      </c>
      <c r="AK16" s="540">
        <v>10701.414749698226</v>
      </c>
      <c r="AL16" s="540">
        <v>10406.993731229191</v>
      </c>
      <c r="AM16" s="540">
        <v>9961.3231012154029</v>
      </c>
      <c r="AN16" s="540">
        <v>10081.846199930653</v>
      </c>
      <c r="AO16" s="540">
        <v>6527.7820057548297</v>
      </c>
      <c r="AP16" s="540">
        <v>572.8986145636203</v>
      </c>
      <c r="AQ16" s="540">
        <v>10097.393384457908</v>
      </c>
      <c r="AR16" s="540">
        <v>10245.342689903671</v>
      </c>
      <c r="AS16" s="540">
        <v>9971.3045022081606</v>
      </c>
      <c r="AT16" s="540">
        <v>10515.537855442206</v>
      </c>
      <c r="AU16" s="537">
        <v>109683.85584819438</v>
      </c>
    </row>
    <row r="17" spans="1:47" ht="20" thickTop="1" x14ac:dyDescent="0.25">
      <c r="A17" s="541" t="s">
        <v>228</v>
      </c>
      <c r="B17" s="542" t="s">
        <v>221</v>
      </c>
      <c r="C17" s="543" t="e">
        <v>#DIV/0!</v>
      </c>
      <c r="D17" s="544" t="e">
        <v>#DIV/0!</v>
      </c>
      <c r="E17" s="544">
        <v>0.90821380341378521</v>
      </c>
      <c r="F17" s="544">
        <v>0.92808703780978785</v>
      </c>
      <c r="G17" s="544">
        <v>0.91543257989088078</v>
      </c>
      <c r="H17" s="544">
        <v>0.94813569682151599</v>
      </c>
      <c r="I17" s="544">
        <v>0.93388894114732968</v>
      </c>
      <c r="J17" s="545">
        <v>0</v>
      </c>
      <c r="K17" s="545">
        <v>0</v>
      </c>
      <c r="L17" s="545">
        <v>0</v>
      </c>
      <c r="M17" s="545">
        <v>0</v>
      </c>
      <c r="N17" s="545">
        <v>0</v>
      </c>
      <c r="O17" s="546">
        <v>1.0458945850962529</v>
      </c>
      <c r="P17" s="901"/>
      <c r="Q17"/>
      <c r="R17" s="541" t="s">
        <v>228</v>
      </c>
      <c r="S17" s="542" t="s">
        <v>221</v>
      </c>
      <c r="T17" s="547">
        <v>0</v>
      </c>
      <c r="U17" s="545">
        <v>0.92746085579379256</v>
      </c>
      <c r="V17" s="545">
        <v>0.92403704814276677</v>
      </c>
      <c r="W17" s="545">
        <v>0.92616576707864695</v>
      </c>
      <c r="X17" s="545">
        <v>0.92526946698296608</v>
      </c>
      <c r="Y17" s="545">
        <v>0.92609638780356218</v>
      </c>
      <c r="Z17" s="545">
        <v>0.92741837889088641</v>
      </c>
      <c r="AA17" s="545">
        <v>0</v>
      </c>
      <c r="AB17" s="545">
        <v>0.92902045285067059</v>
      </c>
      <c r="AC17" s="545">
        <v>0.92310044375892719</v>
      </c>
      <c r="AD17" s="545">
        <v>0.9273639657645828</v>
      </c>
      <c r="AE17" s="545">
        <v>0.92463134575704997</v>
      </c>
      <c r="AF17" s="546">
        <v>0</v>
      </c>
      <c r="AG17" s="519"/>
      <c r="AI17" s="547">
        <v>0</v>
      </c>
      <c r="AJ17" s="545">
        <v>0</v>
      </c>
      <c r="AK17" s="545">
        <v>0</v>
      </c>
      <c r="AL17" s="548">
        <v>0</v>
      </c>
      <c r="AM17" s="548">
        <v>0</v>
      </c>
      <c r="AN17" s="548">
        <v>0</v>
      </c>
      <c r="AO17" s="548">
        <v>0</v>
      </c>
      <c r="AP17" s="548">
        <v>0</v>
      </c>
      <c r="AQ17" s="548">
        <v>0</v>
      </c>
      <c r="AR17" s="548">
        <v>0</v>
      </c>
      <c r="AS17" s="548">
        <v>0</v>
      </c>
      <c r="AT17" s="548">
        <v>0</v>
      </c>
      <c r="AU17" s="546">
        <v>0.95335816917965699</v>
      </c>
    </row>
    <row r="18" spans="1:47" ht="19" x14ac:dyDescent="0.25">
      <c r="A18" s="549" t="s">
        <v>229</v>
      </c>
      <c r="B18" s="542" t="s">
        <v>221</v>
      </c>
      <c r="C18" s="543" t="e">
        <v>#DIV/0!</v>
      </c>
      <c r="D18" s="544" t="e">
        <v>#DIV/0!</v>
      </c>
      <c r="E18" s="544">
        <v>9.1786196586214744E-2</v>
      </c>
      <c r="F18" s="550">
        <v>6.9061900443628019E-2</v>
      </c>
      <c r="G18" s="550">
        <v>8.4567420109119246E-2</v>
      </c>
      <c r="H18" s="550">
        <v>5.1864303178484103E-2</v>
      </c>
      <c r="I18" s="550">
        <v>5.191676273146973E-2</v>
      </c>
      <c r="J18" s="548">
        <v>7.6824337160218831E-2</v>
      </c>
      <c r="K18" s="548">
        <v>8.3022646162676197E-2</v>
      </c>
      <c r="L18" s="548">
        <v>7.5010808100221663E-2</v>
      </c>
      <c r="M18" s="548">
        <v>7.4474367501022112E-2</v>
      </c>
      <c r="N18" s="548">
        <v>7.6132680826503915E-2</v>
      </c>
      <c r="O18" s="546">
        <v>7.3811353683371536E-2</v>
      </c>
      <c r="P18" s="901"/>
      <c r="Q18"/>
      <c r="R18" s="549" t="s">
        <v>229</v>
      </c>
      <c r="S18" s="542" t="s">
        <v>221</v>
      </c>
      <c r="T18" s="547">
        <v>7.4078565072678459E-2</v>
      </c>
      <c r="U18" s="545">
        <v>7.2539144206207412E-2</v>
      </c>
      <c r="V18" s="545">
        <v>7.5962951857233188E-2</v>
      </c>
      <c r="W18" s="548">
        <v>7.3834232921353063E-2</v>
      </c>
      <c r="X18" s="548">
        <v>7.4730533017033945E-2</v>
      </c>
      <c r="Y18" s="548">
        <v>7.3903612196437915E-2</v>
      </c>
      <c r="Z18" s="548">
        <v>7.2581621109113578E-2</v>
      </c>
      <c r="AA18" s="548">
        <v>0</v>
      </c>
      <c r="AB18" s="548">
        <v>7.0979547149329428E-2</v>
      </c>
      <c r="AC18" s="548">
        <v>7.6899556241072808E-2</v>
      </c>
      <c r="AD18" s="548">
        <v>7.2636034235417313E-2</v>
      </c>
      <c r="AE18" s="548">
        <v>7.5368654242949987E-2</v>
      </c>
      <c r="AF18" s="546">
        <v>7.3855598901593891E-2</v>
      </c>
      <c r="AG18" s="519"/>
      <c r="AI18" s="547">
        <v>0.1805994925500892</v>
      </c>
      <c r="AJ18" s="545">
        <v>0.17953204607433748</v>
      </c>
      <c r="AK18" s="545">
        <v>0.17829418302414685</v>
      </c>
      <c r="AL18" s="548">
        <v>0.1527818735230661</v>
      </c>
      <c r="AM18" s="548">
        <v>0.11705272363444709</v>
      </c>
      <c r="AN18" s="548">
        <v>0.1103964470324548</v>
      </c>
      <c r="AO18" s="548">
        <v>0.14614458619466195</v>
      </c>
      <c r="AP18" s="548">
        <v>0</v>
      </c>
      <c r="AQ18" s="548">
        <v>0.10497758774374101</v>
      </c>
      <c r="AR18" s="548">
        <v>0.11898089081991081</v>
      </c>
      <c r="AS18" s="548">
        <v>0.11693555238853527</v>
      </c>
      <c r="AT18" s="548">
        <v>0.11592369470374922</v>
      </c>
      <c r="AU18" s="546">
        <v>0.13771397698587254</v>
      </c>
    </row>
    <row r="19" spans="1:47" ht="20" thickBot="1" x14ac:dyDescent="0.3">
      <c r="A19" s="551" t="s">
        <v>230</v>
      </c>
      <c r="B19" s="552" t="s">
        <v>221</v>
      </c>
      <c r="C19" s="553" t="e">
        <v>#DIV/0!</v>
      </c>
      <c r="D19" s="554" t="e">
        <v>#DIV/0!</v>
      </c>
      <c r="E19" s="554">
        <v>0</v>
      </c>
      <c r="F19" s="554">
        <v>2.8510617465842048E-3</v>
      </c>
      <c r="G19" s="554">
        <v>0</v>
      </c>
      <c r="H19" s="554">
        <v>0</v>
      </c>
      <c r="I19" s="554">
        <v>1.3719642872644133E-2</v>
      </c>
      <c r="J19" s="555">
        <v>0</v>
      </c>
      <c r="K19" s="555">
        <v>0</v>
      </c>
      <c r="L19" s="555">
        <v>0</v>
      </c>
      <c r="M19" s="555">
        <v>0</v>
      </c>
      <c r="N19" s="555">
        <v>0</v>
      </c>
      <c r="O19" s="556">
        <v>2.8819392096069633E-4</v>
      </c>
      <c r="P19" s="901"/>
      <c r="Q19"/>
      <c r="R19" s="551" t="s">
        <v>230</v>
      </c>
      <c r="S19" s="552" t="s">
        <v>221</v>
      </c>
      <c r="T19" s="557">
        <v>0</v>
      </c>
      <c r="U19" s="555">
        <v>0</v>
      </c>
      <c r="V19" s="555">
        <v>0</v>
      </c>
      <c r="W19" s="555">
        <v>0</v>
      </c>
      <c r="X19" s="555">
        <v>0</v>
      </c>
      <c r="Y19" s="555">
        <v>0</v>
      </c>
      <c r="Z19" s="555">
        <v>0</v>
      </c>
      <c r="AA19" s="555">
        <v>0</v>
      </c>
      <c r="AB19" s="555">
        <v>0</v>
      </c>
      <c r="AC19" s="555">
        <v>0</v>
      </c>
      <c r="AD19" s="555">
        <v>0</v>
      </c>
      <c r="AE19" s="555">
        <v>0</v>
      </c>
      <c r="AF19" s="556">
        <v>0</v>
      </c>
      <c r="AG19" s="519"/>
      <c r="AI19" s="557">
        <v>0</v>
      </c>
      <c r="AJ19" s="555">
        <v>0</v>
      </c>
      <c r="AK19" s="555">
        <v>0</v>
      </c>
      <c r="AL19" s="555">
        <v>0</v>
      </c>
      <c r="AM19" s="555">
        <v>0</v>
      </c>
      <c r="AN19" s="555">
        <v>0</v>
      </c>
      <c r="AO19" s="555">
        <v>0</v>
      </c>
      <c r="AP19" s="555">
        <v>0</v>
      </c>
      <c r="AQ19" s="555">
        <v>0</v>
      </c>
      <c r="AR19" s="555">
        <v>0</v>
      </c>
      <c r="AS19" s="555">
        <v>0</v>
      </c>
      <c r="AT19" s="555">
        <v>0</v>
      </c>
      <c r="AU19" s="556">
        <v>0</v>
      </c>
    </row>
    <row r="20" spans="1:47" ht="24" customHeight="1" thickTop="1" x14ac:dyDescent="0.2">
      <c r="A20" s="558" t="s">
        <v>231</v>
      </c>
      <c r="B20" s="559" t="s">
        <v>218</v>
      </c>
      <c r="C20" s="560" t="e">
        <v>#DIV/0!</v>
      </c>
      <c r="D20" s="561" t="e">
        <v>#DIV/0!</v>
      </c>
      <c r="E20" s="561">
        <v>359.98732161583001</v>
      </c>
      <c r="F20" s="561">
        <v>285.97533333333325</v>
      </c>
      <c r="G20" s="561">
        <v>289.70967741935482</v>
      </c>
      <c r="H20" s="561">
        <v>218.13333333333333</v>
      </c>
      <c r="I20" s="561">
        <v>284.26395906968452</v>
      </c>
      <c r="J20" s="562">
        <v>288.88694920740608</v>
      </c>
      <c r="K20" s="562">
        <v>265.95153275090769</v>
      </c>
      <c r="L20" s="562">
        <v>295.87134106653082</v>
      </c>
      <c r="M20" s="562">
        <v>296.47784520891656</v>
      </c>
      <c r="N20" s="562">
        <v>291.51145271861463</v>
      </c>
      <c r="O20" s="563" t="e">
        <v>#DIV/0!</v>
      </c>
      <c r="P20"/>
      <c r="Q20"/>
      <c r="R20" s="558" t="s">
        <v>231</v>
      </c>
      <c r="S20" s="559" t="s">
        <v>218</v>
      </c>
      <c r="T20" s="564">
        <v>292.62741973431855</v>
      </c>
      <c r="U20" s="562">
        <v>283.59072603545007</v>
      </c>
      <c r="V20" s="562">
        <v>285.36831211588293</v>
      </c>
      <c r="W20" s="562">
        <v>288.93553151770709</v>
      </c>
      <c r="X20" s="562">
        <v>290.07446460869744</v>
      </c>
      <c r="Y20" s="562">
        <v>288.66428445511872</v>
      </c>
      <c r="Z20" s="562">
        <v>298.66265073151999</v>
      </c>
      <c r="AA20" s="562">
        <v>0</v>
      </c>
      <c r="AB20" s="562">
        <v>300.55606424835969</v>
      </c>
      <c r="AC20" s="562">
        <v>281.89264560749945</v>
      </c>
      <c r="AD20" s="562">
        <v>293.70179082452171</v>
      </c>
      <c r="AE20" s="562">
        <v>287.61850098798101</v>
      </c>
      <c r="AF20" s="563">
        <v>265.97436590558806</v>
      </c>
      <c r="AI20" s="564">
        <v>340.80044316682546</v>
      </c>
      <c r="AJ20" s="562">
        <v>358.47161698639013</v>
      </c>
      <c r="AK20" s="562">
        <v>345.20692740962016</v>
      </c>
      <c r="AL20" s="562">
        <v>346.89979104097307</v>
      </c>
      <c r="AM20" s="562">
        <v>321.33300326501302</v>
      </c>
      <c r="AN20" s="562">
        <v>336.06153999768844</v>
      </c>
      <c r="AO20" s="562">
        <v>210.57361308886547</v>
      </c>
      <c r="AP20" s="562">
        <v>18.480600469794204</v>
      </c>
      <c r="AQ20" s="562">
        <v>336.57977948193025</v>
      </c>
      <c r="AR20" s="562">
        <v>330.49492548076358</v>
      </c>
      <c r="AS20" s="562">
        <v>332.37681674027203</v>
      </c>
      <c r="AT20" s="562">
        <v>339.21089856265178</v>
      </c>
      <c r="AU20" s="563">
        <v>301.37416297423232</v>
      </c>
    </row>
    <row r="21" spans="1:47" ht="17.5" customHeight="1" x14ac:dyDescent="0.2">
      <c r="A21" s="565" t="s">
        <v>232</v>
      </c>
      <c r="B21" s="542" t="s">
        <v>218</v>
      </c>
      <c r="C21" s="566" t="e">
        <v>#DIV/0!</v>
      </c>
      <c r="D21" s="566" t="e">
        <v>#DIV/0!</v>
      </c>
      <c r="E21" s="566">
        <v>300.45400000000001</v>
      </c>
      <c r="F21" s="566">
        <v>297.00953333333325</v>
      </c>
      <c r="G21" s="566">
        <v>288.57877419354838</v>
      </c>
      <c r="H21" s="566">
        <v>229.3981666666667</v>
      </c>
      <c r="I21" s="566">
        <v>248.50645161290322</v>
      </c>
      <c r="J21" s="567">
        <v>265.11922055293309</v>
      </c>
      <c r="K21" s="567">
        <v>244.68256146999269</v>
      </c>
      <c r="L21" s="567">
        <v>272.46872682215593</v>
      </c>
      <c r="M21" s="567">
        <v>271.79483914011405</v>
      </c>
      <c r="N21" s="567">
        <v>267.21090584490707</v>
      </c>
      <c r="O21" s="568" t="e">
        <v>#DIV/0!</v>
      </c>
      <c r="P21"/>
      <c r="Q21"/>
      <c r="R21" s="565" t="s">
        <v>232</v>
      </c>
      <c r="S21" s="542" t="s">
        <v>218</v>
      </c>
      <c r="T21" s="569">
        <v>266.29095195822987</v>
      </c>
      <c r="U21" s="567">
        <v>258.06756069225958</v>
      </c>
      <c r="V21" s="567">
        <v>259.68516402545345</v>
      </c>
      <c r="W21" s="567">
        <v>262.93133368111347</v>
      </c>
      <c r="X21" s="567">
        <v>263.96776279391469</v>
      </c>
      <c r="Y21" s="567">
        <v>262.68449885415805</v>
      </c>
      <c r="Z21" s="567">
        <v>271.7830121656832</v>
      </c>
      <c r="AA21" s="567">
        <v>0</v>
      </c>
      <c r="AB21" s="567">
        <v>273.50601846600728</v>
      </c>
      <c r="AC21" s="567">
        <v>256.52230750282456</v>
      </c>
      <c r="AD21" s="567">
        <v>267.26862965031478</v>
      </c>
      <c r="AE21" s="567">
        <v>261.73283589906276</v>
      </c>
      <c r="AF21" s="568">
        <v>242.03667297408512</v>
      </c>
      <c r="AI21" s="569">
        <v>310.12840328181119</v>
      </c>
      <c r="AJ21" s="567">
        <v>326.20917145761501</v>
      </c>
      <c r="AK21" s="567">
        <v>314.13830394275442</v>
      </c>
      <c r="AL21" s="567">
        <v>315.67880984728549</v>
      </c>
      <c r="AM21" s="567">
        <v>292.41303297116184</v>
      </c>
      <c r="AN21" s="567">
        <v>305.81600139789651</v>
      </c>
      <c r="AO21" s="567">
        <v>191.62198791086757</v>
      </c>
      <c r="AP21" s="567">
        <v>0</v>
      </c>
      <c r="AQ21" s="567">
        <v>306.2875993285565</v>
      </c>
      <c r="AR21" s="567">
        <v>300.75038218749484</v>
      </c>
      <c r="AS21" s="567">
        <v>302.46290323364758</v>
      </c>
      <c r="AT21" s="567">
        <v>308.68191769201314</v>
      </c>
      <c r="AU21" s="568">
        <v>272.84904277092534</v>
      </c>
    </row>
    <row r="22" spans="1:47" ht="20.25" customHeight="1" x14ac:dyDescent="0.2">
      <c r="A22" s="570" t="s">
        <v>233</v>
      </c>
      <c r="B22" s="507"/>
      <c r="C22" s="571" t="e">
        <v>#DIV/0!</v>
      </c>
      <c r="D22" s="571" t="e">
        <v>#DIV/0!</v>
      </c>
      <c r="E22" s="571">
        <v>0.83462383800459905</v>
      </c>
      <c r="F22" s="571">
        <v>1.0385844466772192</v>
      </c>
      <c r="G22" s="571">
        <v>0.99609642578777424</v>
      </c>
      <c r="H22" s="571">
        <v>1.0516419621026896</v>
      </c>
      <c r="I22" s="571">
        <v>0.87421019684026957</v>
      </c>
      <c r="J22" s="572">
        <v>0</v>
      </c>
      <c r="K22" s="572">
        <v>0.92002688963317358</v>
      </c>
      <c r="L22" s="572">
        <v>0.92090273373549725</v>
      </c>
      <c r="M22" s="572">
        <v>0.91674586662146929</v>
      </c>
      <c r="N22" s="572">
        <v>0.91663947797905565</v>
      </c>
      <c r="O22" s="573"/>
      <c r="P22"/>
      <c r="Q22"/>
      <c r="R22" s="570" t="s">
        <v>233</v>
      </c>
      <c r="S22" s="507"/>
      <c r="T22" s="574">
        <v>0.90999999999999992</v>
      </c>
      <c r="U22" s="572">
        <v>0.91</v>
      </c>
      <c r="V22" s="572">
        <v>0.90999999999999992</v>
      </c>
      <c r="W22" s="572">
        <v>0.91</v>
      </c>
      <c r="X22" s="572">
        <v>0.91</v>
      </c>
      <c r="Y22" s="572">
        <v>0.91</v>
      </c>
      <c r="Z22" s="572">
        <v>0.91</v>
      </c>
      <c r="AA22" s="572">
        <v>0</v>
      </c>
      <c r="AB22" s="572">
        <v>0.90999999999999981</v>
      </c>
      <c r="AC22" s="572">
        <v>0.91000000000000025</v>
      </c>
      <c r="AD22" s="572">
        <v>0.91</v>
      </c>
      <c r="AE22" s="572">
        <v>0.91000000000000014</v>
      </c>
      <c r="AF22" s="573"/>
      <c r="AI22" s="574">
        <v>0.91</v>
      </c>
      <c r="AJ22" s="572">
        <v>0.91</v>
      </c>
      <c r="AK22" s="572">
        <v>0.91000000000000025</v>
      </c>
      <c r="AL22" s="572">
        <v>0.91</v>
      </c>
      <c r="AM22" s="572">
        <v>0.91</v>
      </c>
      <c r="AN22" s="572">
        <v>0.91000000000000014</v>
      </c>
      <c r="AO22" s="572">
        <v>0.91</v>
      </c>
      <c r="AP22" s="572">
        <v>0</v>
      </c>
      <c r="AQ22" s="572">
        <v>0.90999999999999992</v>
      </c>
      <c r="AR22" s="572">
        <v>0.90999999999999992</v>
      </c>
      <c r="AS22" s="572">
        <v>0.91000000000000014</v>
      </c>
      <c r="AT22" s="572">
        <v>0.91</v>
      </c>
      <c r="AU22" s="573"/>
    </row>
    <row r="23" spans="1:47" ht="17.25" customHeight="1" thickBot="1" x14ac:dyDescent="0.25">
      <c r="A23" s="575" t="s">
        <v>234</v>
      </c>
      <c r="B23" s="576"/>
      <c r="C23" s="577" t="e">
        <v>#DIV/0!</v>
      </c>
      <c r="D23" s="578" t="e">
        <v>#DIV/0!</v>
      </c>
      <c r="E23" s="578" t="e">
        <v>#DIV/0!</v>
      </c>
      <c r="F23" s="578" t="e">
        <v>#DIV/0!</v>
      </c>
      <c r="G23" s="578" t="e">
        <v>#DIV/0!</v>
      </c>
      <c r="H23" s="578">
        <v>0.98023666814307042</v>
      </c>
      <c r="I23" s="578">
        <v>0.95903137388251025</v>
      </c>
      <c r="J23" s="579">
        <v>1.4609742923653666</v>
      </c>
      <c r="K23" s="579">
        <v>1.4229395242880662</v>
      </c>
      <c r="L23" s="579">
        <v>1.3575699101044703</v>
      </c>
      <c r="M23" s="579">
        <v>1.3788377449950702</v>
      </c>
      <c r="N23" s="579">
        <v>1.8371574839845981</v>
      </c>
      <c r="O23" s="580">
        <v>1.8371574839845981</v>
      </c>
      <c r="P23"/>
      <c r="Q23"/>
      <c r="R23" s="575" t="s">
        <v>234</v>
      </c>
      <c r="S23" s="576"/>
      <c r="T23" s="581">
        <v>0.90999999999999992</v>
      </c>
      <c r="U23" s="579">
        <v>0.90999999999999992</v>
      </c>
      <c r="V23" s="579">
        <v>0.90999999999999981</v>
      </c>
      <c r="W23" s="579">
        <v>0.90999999999999992</v>
      </c>
      <c r="X23" s="579">
        <v>0.90999999999999992</v>
      </c>
      <c r="Y23" s="579">
        <v>0.91</v>
      </c>
      <c r="Z23" s="579">
        <v>0.91</v>
      </c>
      <c r="AA23" s="579">
        <v>0</v>
      </c>
      <c r="AB23" s="579">
        <v>0.80888888888888888</v>
      </c>
      <c r="AC23" s="579">
        <v>0.81900000000000017</v>
      </c>
      <c r="AD23" s="579">
        <v>0.82727272727272738</v>
      </c>
      <c r="AE23" s="579">
        <v>0.83416666666666683</v>
      </c>
      <c r="AF23" s="580">
        <v>0.83416666666666683</v>
      </c>
      <c r="AI23" s="581">
        <v>0.91</v>
      </c>
      <c r="AJ23" s="579">
        <v>0.91</v>
      </c>
      <c r="AK23" s="579">
        <v>0.91000000000000014</v>
      </c>
      <c r="AL23" s="579">
        <v>0.91000000000000014</v>
      </c>
      <c r="AM23" s="579">
        <v>0.91000000000000014</v>
      </c>
      <c r="AN23" s="579">
        <v>0.91000000000000014</v>
      </c>
      <c r="AO23" s="579">
        <v>0.91000000000000014</v>
      </c>
      <c r="AP23" s="579">
        <v>0.79625000000000012</v>
      </c>
      <c r="AQ23" s="579">
        <v>0.80888888888888899</v>
      </c>
      <c r="AR23" s="579">
        <v>0.81900000000000017</v>
      </c>
      <c r="AS23" s="579">
        <v>0.82727272727272738</v>
      </c>
      <c r="AT23" s="579">
        <v>0.83416666666666683</v>
      </c>
      <c r="AU23" s="580">
        <v>0.83416666666666683</v>
      </c>
    </row>
    <row r="24" spans="1:47" ht="17" thickTop="1" x14ac:dyDescent="0.2">
      <c r="A24" s="582" t="s">
        <v>235</v>
      </c>
      <c r="B24" s="583" t="s">
        <v>221</v>
      </c>
      <c r="C24" s="902"/>
      <c r="D24" s="902"/>
      <c r="E24" s="902">
        <v>0.99219999999999997</v>
      </c>
      <c r="F24" s="903"/>
      <c r="G24" s="904"/>
      <c r="H24" s="903"/>
      <c r="I24" s="904"/>
      <c r="J24" s="904"/>
      <c r="K24" s="904"/>
      <c r="L24" s="904"/>
      <c r="M24" s="904"/>
      <c r="N24" s="904"/>
      <c r="O24" s="585">
        <v>0.99</v>
      </c>
      <c r="P24"/>
      <c r="Q24"/>
      <c r="R24" s="582" t="s">
        <v>235</v>
      </c>
      <c r="S24" s="583" t="s">
        <v>221</v>
      </c>
      <c r="T24" s="905"/>
      <c r="U24" s="906"/>
      <c r="V24" s="906"/>
      <c r="W24" s="903"/>
      <c r="X24" s="904"/>
      <c r="Y24" s="903"/>
      <c r="Z24" s="904"/>
      <c r="AA24" s="904"/>
      <c r="AB24" s="904"/>
      <c r="AC24" s="904"/>
      <c r="AD24" s="904"/>
      <c r="AE24" s="904"/>
      <c r="AF24" s="585">
        <v>0.99</v>
      </c>
      <c r="AI24" s="586"/>
      <c r="AJ24" s="584"/>
      <c r="AK24" s="584"/>
      <c r="AL24" s="584"/>
      <c r="AM24" s="584"/>
      <c r="AN24" s="584"/>
      <c r="AO24" s="584"/>
      <c r="AP24" s="584"/>
      <c r="AQ24" s="584"/>
      <c r="AR24" s="584"/>
      <c r="AS24" s="584"/>
      <c r="AT24" s="584"/>
      <c r="AU24" s="585">
        <v>0.98</v>
      </c>
    </row>
    <row r="25" spans="1:47" ht="16" x14ac:dyDescent="0.2">
      <c r="A25" s="587" t="s">
        <v>236</v>
      </c>
      <c r="B25" s="542" t="s">
        <v>221</v>
      </c>
      <c r="C25" s="907"/>
      <c r="D25" s="907"/>
      <c r="E25" s="907"/>
      <c r="F25" s="908"/>
      <c r="G25" s="908"/>
      <c r="H25" s="908"/>
      <c r="I25" s="908"/>
      <c r="J25" s="908"/>
      <c r="K25" s="908"/>
      <c r="L25" s="908"/>
      <c r="M25" s="908"/>
      <c r="N25" s="909"/>
      <c r="O25" s="585">
        <v>0.94</v>
      </c>
      <c r="P25"/>
      <c r="Q25"/>
      <c r="R25" s="587" t="s">
        <v>236</v>
      </c>
      <c r="S25" s="542" t="s">
        <v>221</v>
      </c>
      <c r="T25" s="910"/>
      <c r="U25" s="910"/>
      <c r="V25" s="910"/>
      <c r="W25" s="908"/>
      <c r="X25" s="908"/>
      <c r="Y25" s="908"/>
      <c r="Z25" s="908"/>
      <c r="AA25" s="908"/>
      <c r="AB25" s="908"/>
      <c r="AC25" s="908"/>
      <c r="AD25" s="908"/>
      <c r="AE25" s="909"/>
      <c r="AF25" s="585">
        <v>0.95</v>
      </c>
      <c r="AI25" s="584"/>
      <c r="AJ25" s="584"/>
      <c r="AK25" s="584"/>
      <c r="AL25" s="584"/>
      <c r="AM25" s="584"/>
      <c r="AN25" s="584"/>
      <c r="AO25" s="584"/>
      <c r="AP25" s="584"/>
      <c r="AQ25" s="584"/>
      <c r="AR25" s="584"/>
      <c r="AS25" s="584"/>
      <c r="AT25" s="584"/>
      <c r="AU25" s="585">
        <v>0.94</v>
      </c>
    </row>
    <row r="26" spans="1:47" ht="20.5" customHeight="1" x14ac:dyDescent="0.2">
      <c r="A26" s="588"/>
      <c r="B26" s="589"/>
      <c r="C26" s="911"/>
      <c r="D26" s="912"/>
      <c r="E26" s="912"/>
      <c r="F26" s="874"/>
      <c r="G26" s="874"/>
      <c r="H26" s="874"/>
      <c r="I26" s="874"/>
      <c r="J26" s="874"/>
      <c r="K26" s="874"/>
      <c r="L26" s="874"/>
      <c r="M26" s="874"/>
      <c r="N26" s="913"/>
      <c r="O26" s="590"/>
      <c r="P26"/>
      <c r="Q26"/>
      <c r="R26" s="588"/>
      <c r="S26" s="589"/>
      <c r="T26" s="911"/>
      <c r="U26" s="912"/>
      <c r="V26" s="912"/>
      <c r="W26" s="874"/>
      <c r="X26" s="874"/>
      <c r="Y26" s="874"/>
      <c r="Z26" s="874"/>
      <c r="AA26" s="874"/>
      <c r="AB26" s="874"/>
      <c r="AC26" s="874"/>
      <c r="AD26" s="874"/>
      <c r="AE26" s="913"/>
      <c r="AF26" s="590"/>
      <c r="AI26" s="591"/>
      <c r="AU26" s="590"/>
    </row>
    <row r="27" spans="1:47" ht="18" customHeight="1" x14ac:dyDescent="0.2">
      <c r="A27" s="541" t="s">
        <v>237</v>
      </c>
      <c r="B27" s="592"/>
      <c r="C27" s="914">
        <v>0</v>
      </c>
      <c r="D27" s="914">
        <v>0</v>
      </c>
      <c r="E27" s="914">
        <v>0</v>
      </c>
      <c r="F27" s="914">
        <v>1549</v>
      </c>
      <c r="G27" s="914">
        <v>2660</v>
      </c>
      <c r="H27" s="914">
        <v>807</v>
      </c>
      <c r="I27" s="914">
        <v>1997</v>
      </c>
      <c r="J27" s="917">
        <v>2150</v>
      </c>
      <c r="K27" s="917">
        <v>2070</v>
      </c>
      <c r="L27" s="917">
        <v>2150</v>
      </c>
      <c r="M27" s="917">
        <v>2070</v>
      </c>
      <c r="N27" s="915">
        <v>2150</v>
      </c>
      <c r="O27" s="916">
        <v>17603</v>
      </c>
      <c r="P27"/>
      <c r="Q27"/>
      <c r="R27" s="541" t="s">
        <v>237</v>
      </c>
      <c r="S27" s="592"/>
      <c r="T27" s="917">
        <v>2100</v>
      </c>
      <c r="U27" s="917">
        <v>1800</v>
      </c>
      <c r="V27" s="917">
        <v>2100</v>
      </c>
      <c r="W27" s="917">
        <v>2000</v>
      </c>
      <c r="X27" s="917">
        <v>2100</v>
      </c>
      <c r="Y27" s="917">
        <v>2000</v>
      </c>
      <c r="Z27" s="917">
        <v>2100</v>
      </c>
      <c r="AA27" s="917">
        <v>2100</v>
      </c>
      <c r="AB27" s="917">
        <v>2000</v>
      </c>
      <c r="AC27" s="917">
        <v>2100</v>
      </c>
      <c r="AD27" s="917">
        <v>2000</v>
      </c>
      <c r="AE27" s="917">
        <v>2100</v>
      </c>
      <c r="AF27" s="593">
        <v>24500</v>
      </c>
      <c r="AI27" s="591"/>
      <c r="AU27" s="590"/>
    </row>
    <row r="28" spans="1:47" ht="16" x14ac:dyDescent="0.2">
      <c r="A28" s="541" t="s">
        <v>238</v>
      </c>
      <c r="B28" s="589" t="s">
        <v>218</v>
      </c>
      <c r="C28" s="594">
        <v>0</v>
      </c>
      <c r="D28" s="594">
        <v>0</v>
      </c>
      <c r="E28" s="594">
        <v>0</v>
      </c>
      <c r="F28" s="594">
        <v>0</v>
      </c>
      <c r="G28" s="594">
        <v>0</v>
      </c>
      <c r="H28" s="594">
        <v>0</v>
      </c>
      <c r="I28" s="594">
        <v>0</v>
      </c>
      <c r="J28" s="595">
        <v>0</v>
      </c>
      <c r="K28" s="595">
        <v>0</v>
      </c>
      <c r="L28" s="595">
        <v>0</v>
      </c>
      <c r="M28" s="595">
        <v>0</v>
      </c>
      <c r="N28" s="595">
        <v>0</v>
      </c>
      <c r="O28" s="916">
        <v>0</v>
      </c>
      <c r="P28"/>
      <c r="Q28"/>
      <c r="R28" s="541" t="s">
        <v>238</v>
      </c>
      <c r="S28" s="589" t="s">
        <v>218</v>
      </c>
      <c r="T28" s="595">
        <v>2100</v>
      </c>
      <c r="U28" s="595">
        <v>1800</v>
      </c>
      <c r="V28" s="595">
        <v>2100</v>
      </c>
      <c r="W28" s="595">
        <v>2000</v>
      </c>
      <c r="X28" s="595">
        <v>2100</v>
      </c>
      <c r="Y28" s="595">
        <v>2000</v>
      </c>
      <c r="Z28" s="595">
        <v>2100</v>
      </c>
      <c r="AA28" s="595">
        <v>0</v>
      </c>
      <c r="AB28" s="595">
        <v>2000</v>
      </c>
      <c r="AC28" s="595">
        <v>2100</v>
      </c>
      <c r="AD28" s="595">
        <v>2000</v>
      </c>
      <c r="AE28" s="595">
        <v>2100</v>
      </c>
      <c r="AF28" s="593">
        <v>22400</v>
      </c>
      <c r="AI28" s="596">
        <v>3600</v>
      </c>
      <c r="AJ28" s="596">
        <v>3400</v>
      </c>
      <c r="AK28" s="596">
        <v>3600</v>
      </c>
      <c r="AL28" s="596">
        <v>3000</v>
      </c>
      <c r="AM28" s="596">
        <v>2200</v>
      </c>
      <c r="AN28" s="596">
        <v>2100</v>
      </c>
      <c r="AO28" s="596">
        <v>1800</v>
      </c>
      <c r="AP28" s="596"/>
      <c r="AQ28" s="596">
        <v>2000</v>
      </c>
      <c r="AR28" s="596">
        <v>2300</v>
      </c>
      <c r="AS28" s="596">
        <v>2200</v>
      </c>
      <c r="AT28" s="597">
        <v>2300</v>
      </c>
      <c r="AU28" s="593">
        <v>28500</v>
      </c>
    </row>
    <row r="29" spans="1:47" ht="16" x14ac:dyDescent="0.2">
      <c r="A29" s="541" t="s">
        <v>239</v>
      </c>
      <c r="B29" s="589"/>
      <c r="C29" s="594">
        <v>0</v>
      </c>
      <c r="D29" s="594">
        <v>0</v>
      </c>
      <c r="E29" s="594">
        <v>0</v>
      </c>
      <c r="F29" s="594">
        <v>0</v>
      </c>
      <c r="G29" s="594">
        <v>0</v>
      </c>
      <c r="H29" s="594">
        <v>0</v>
      </c>
      <c r="I29" s="594">
        <v>0</v>
      </c>
      <c r="J29" s="595">
        <v>0</v>
      </c>
      <c r="K29" s="595">
        <v>0</v>
      </c>
      <c r="L29" s="595">
        <v>0</v>
      </c>
      <c r="M29" s="595">
        <v>0</v>
      </c>
      <c r="N29" s="595">
        <v>0</v>
      </c>
      <c r="O29" s="916">
        <v>0</v>
      </c>
      <c r="P29"/>
      <c r="Q29"/>
      <c r="R29" s="541" t="s">
        <v>239</v>
      </c>
      <c r="S29" s="589"/>
      <c r="T29" s="595">
        <v>0</v>
      </c>
      <c r="U29" s="595">
        <v>0</v>
      </c>
      <c r="V29" s="595">
        <v>0</v>
      </c>
      <c r="W29" s="595">
        <v>0</v>
      </c>
      <c r="X29" s="595">
        <v>0</v>
      </c>
      <c r="Y29" s="595">
        <v>0</v>
      </c>
      <c r="Z29" s="595">
        <v>0</v>
      </c>
      <c r="AA29" s="595">
        <v>0</v>
      </c>
      <c r="AB29" s="595">
        <v>0</v>
      </c>
      <c r="AC29" s="595">
        <v>0</v>
      </c>
      <c r="AD29" s="595">
        <v>0</v>
      </c>
      <c r="AE29" s="595">
        <v>0</v>
      </c>
      <c r="AF29" s="593">
        <v>0</v>
      </c>
      <c r="AI29" s="596"/>
      <c r="AJ29" s="596"/>
      <c r="AK29" s="596"/>
      <c r="AL29" s="596"/>
      <c r="AM29" s="596"/>
      <c r="AN29" s="596"/>
      <c r="AO29" s="596"/>
      <c r="AP29" s="596"/>
      <c r="AQ29" s="596"/>
      <c r="AR29" s="596"/>
      <c r="AS29" s="596"/>
      <c r="AT29" s="597"/>
      <c r="AU29" s="593"/>
    </row>
    <row r="30" spans="1:47" ht="16.25" customHeight="1" x14ac:dyDescent="0.2">
      <c r="A30" s="541" t="s">
        <v>240</v>
      </c>
      <c r="B30" s="598" t="s">
        <v>218</v>
      </c>
      <c r="C30" s="599">
        <v>0</v>
      </c>
      <c r="D30" s="599">
        <v>0</v>
      </c>
      <c r="E30" s="599">
        <v>0</v>
      </c>
      <c r="F30" s="599">
        <v>0</v>
      </c>
      <c r="G30" s="594">
        <v>0</v>
      </c>
      <c r="H30" s="599">
        <v>0</v>
      </c>
      <c r="I30" s="599">
        <v>0</v>
      </c>
      <c r="J30" s="596">
        <v>0</v>
      </c>
      <c r="K30" s="596">
        <v>0</v>
      </c>
      <c r="L30" s="596">
        <v>0</v>
      </c>
      <c r="M30" s="596">
        <v>0</v>
      </c>
      <c r="N30" s="597">
        <v>0</v>
      </c>
      <c r="O30" s="916">
        <v>0</v>
      </c>
      <c r="P30"/>
      <c r="Q30"/>
      <c r="R30" s="541" t="s">
        <v>240</v>
      </c>
      <c r="S30" s="598" t="s">
        <v>218</v>
      </c>
      <c r="T30" s="596">
        <v>0</v>
      </c>
      <c r="U30" s="596">
        <v>0</v>
      </c>
      <c r="V30" s="596">
        <v>0</v>
      </c>
      <c r="W30" s="596">
        <v>0</v>
      </c>
      <c r="X30" s="918">
        <v>28.6</v>
      </c>
      <c r="Y30" s="596">
        <v>0</v>
      </c>
      <c r="Z30" s="596">
        <v>0</v>
      </c>
      <c r="AA30" s="596">
        <v>0</v>
      </c>
      <c r="AB30" s="596">
        <v>0</v>
      </c>
      <c r="AC30" s="596">
        <v>0</v>
      </c>
      <c r="AD30" s="596">
        <v>0</v>
      </c>
      <c r="AE30" s="597">
        <v>0</v>
      </c>
      <c r="AF30" s="593">
        <v>28.6</v>
      </c>
      <c r="AI30" s="596">
        <v>0</v>
      </c>
      <c r="AJ30" s="596">
        <v>0</v>
      </c>
      <c r="AK30" s="596">
        <v>0</v>
      </c>
      <c r="AL30" s="596">
        <v>0</v>
      </c>
      <c r="AM30" s="596">
        <v>0</v>
      </c>
      <c r="AN30" s="596">
        <v>0</v>
      </c>
      <c r="AO30" s="596">
        <v>0</v>
      </c>
      <c r="AP30" s="596">
        <v>0</v>
      </c>
      <c r="AQ30" s="596">
        <v>0</v>
      </c>
      <c r="AR30" s="596">
        <v>0</v>
      </c>
      <c r="AS30" s="596">
        <v>0</v>
      </c>
      <c r="AT30" s="597">
        <v>0</v>
      </c>
      <c r="AU30" s="593">
        <v>0</v>
      </c>
    </row>
    <row r="31" spans="1:47" ht="20.5" customHeight="1" x14ac:dyDescent="0.2">
      <c r="A31" s="600" t="s">
        <v>241</v>
      </c>
      <c r="B31" s="559" t="s">
        <v>218</v>
      </c>
      <c r="C31" s="601">
        <v>0</v>
      </c>
      <c r="D31" s="601">
        <v>0</v>
      </c>
      <c r="E31" s="601">
        <v>0</v>
      </c>
      <c r="F31" s="601">
        <v>643</v>
      </c>
      <c r="G31" s="601">
        <v>817</v>
      </c>
      <c r="H31" s="601">
        <v>243.1</v>
      </c>
      <c r="I31" s="601">
        <v>687.85000000000014</v>
      </c>
      <c r="J31" s="602">
        <v>688</v>
      </c>
      <c r="K31" s="602">
        <v>662.4</v>
      </c>
      <c r="L31" s="602">
        <v>688</v>
      </c>
      <c r="M31" s="602">
        <v>662.4</v>
      </c>
      <c r="N31" s="602">
        <v>688</v>
      </c>
      <c r="O31" s="919">
        <v>5779.75</v>
      </c>
      <c r="P31"/>
      <c r="Q31"/>
      <c r="R31" s="570" t="s">
        <v>241</v>
      </c>
      <c r="S31" s="559" t="s">
        <v>218</v>
      </c>
      <c r="T31" s="602">
        <v>672</v>
      </c>
      <c r="U31" s="602">
        <v>576</v>
      </c>
      <c r="V31" s="602">
        <v>672</v>
      </c>
      <c r="W31" s="602">
        <v>640</v>
      </c>
      <c r="X31" s="602">
        <v>672</v>
      </c>
      <c r="Y31" s="602">
        <v>640</v>
      </c>
      <c r="Z31" s="602">
        <v>672</v>
      </c>
      <c r="AA31" s="602">
        <v>672</v>
      </c>
      <c r="AB31" s="602">
        <v>640</v>
      </c>
      <c r="AC31" s="602">
        <v>672</v>
      </c>
      <c r="AD31" s="602">
        <v>640</v>
      </c>
      <c r="AE31" s="602">
        <v>672</v>
      </c>
      <c r="AF31" s="603">
        <v>7840</v>
      </c>
      <c r="AI31" s="602">
        <v>1908</v>
      </c>
      <c r="AJ31" s="602">
        <v>1802</v>
      </c>
      <c r="AK31" s="602">
        <v>1908</v>
      </c>
      <c r="AL31" s="602">
        <v>1590</v>
      </c>
      <c r="AM31" s="602">
        <v>1166</v>
      </c>
      <c r="AN31" s="602">
        <v>1113</v>
      </c>
      <c r="AO31" s="602">
        <v>954</v>
      </c>
      <c r="AP31" s="602">
        <v>0</v>
      </c>
      <c r="AQ31" s="602">
        <v>1060</v>
      </c>
      <c r="AR31" s="602">
        <v>1219</v>
      </c>
      <c r="AS31" s="602">
        <v>1166</v>
      </c>
      <c r="AT31" s="602">
        <v>1219</v>
      </c>
      <c r="AU31" s="603">
        <v>15105</v>
      </c>
    </row>
    <row r="32" spans="1:47" ht="16" x14ac:dyDescent="0.2">
      <c r="A32" s="604" t="s">
        <v>242</v>
      </c>
      <c r="B32" s="559" t="s">
        <v>218</v>
      </c>
      <c r="C32" s="605">
        <v>0</v>
      </c>
      <c r="D32" s="605">
        <v>0</v>
      </c>
      <c r="E32" s="605">
        <v>0</v>
      </c>
      <c r="F32" s="605">
        <v>485</v>
      </c>
      <c r="G32" s="605">
        <v>877</v>
      </c>
      <c r="H32" s="605">
        <v>195.15</v>
      </c>
      <c r="I32" s="605">
        <v>564.9</v>
      </c>
      <c r="J32" s="511">
        <v>602.00000000000011</v>
      </c>
      <c r="K32" s="511">
        <v>579.6</v>
      </c>
      <c r="L32" s="511">
        <v>602.00000000000011</v>
      </c>
      <c r="M32" s="511">
        <v>579.6</v>
      </c>
      <c r="N32" s="511">
        <v>602.00000000000011</v>
      </c>
      <c r="O32" s="919">
        <v>5087.25</v>
      </c>
      <c r="P32"/>
      <c r="Q32"/>
      <c r="R32" s="606" t="s">
        <v>242</v>
      </c>
      <c r="S32" s="559" t="s">
        <v>218</v>
      </c>
      <c r="T32" s="511">
        <v>0</v>
      </c>
      <c r="U32" s="511">
        <v>0</v>
      </c>
      <c r="V32" s="511">
        <v>0</v>
      </c>
      <c r="W32" s="511">
        <v>0</v>
      </c>
      <c r="X32" s="511">
        <v>0</v>
      </c>
      <c r="Y32" s="511">
        <v>0</v>
      </c>
      <c r="Z32" s="511">
        <v>0</v>
      </c>
      <c r="AA32" s="511">
        <v>0</v>
      </c>
      <c r="AB32" s="511">
        <v>0</v>
      </c>
      <c r="AC32" s="511">
        <v>0</v>
      </c>
      <c r="AD32" s="511">
        <v>0</v>
      </c>
      <c r="AE32" s="511">
        <v>0</v>
      </c>
      <c r="AF32" s="603">
        <v>0</v>
      </c>
      <c r="AI32" s="511">
        <v>360</v>
      </c>
      <c r="AJ32" s="511">
        <v>340</v>
      </c>
      <c r="AK32" s="511">
        <v>360</v>
      </c>
      <c r="AL32" s="511">
        <v>300</v>
      </c>
      <c r="AM32" s="511">
        <v>220</v>
      </c>
      <c r="AN32" s="511">
        <v>210</v>
      </c>
      <c r="AO32" s="511">
        <v>180</v>
      </c>
      <c r="AP32" s="511">
        <v>0</v>
      </c>
      <c r="AQ32" s="511">
        <v>200</v>
      </c>
      <c r="AR32" s="511">
        <v>230</v>
      </c>
      <c r="AS32" s="511">
        <v>220</v>
      </c>
      <c r="AT32" s="511">
        <v>230</v>
      </c>
      <c r="AU32" s="603">
        <v>2850</v>
      </c>
    </row>
    <row r="33" spans="1:48" ht="16" x14ac:dyDescent="0.2">
      <c r="A33" s="607" t="s">
        <v>243</v>
      </c>
      <c r="B33" s="542" t="s">
        <v>218</v>
      </c>
      <c r="C33" s="608">
        <v>0</v>
      </c>
      <c r="D33" s="608">
        <v>0</v>
      </c>
      <c r="E33" s="608">
        <v>0</v>
      </c>
      <c r="F33" s="608">
        <v>537</v>
      </c>
      <c r="G33" s="608">
        <v>919.27</v>
      </c>
      <c r="H33" s="608">
        <v>353.06</v>
      </c>
      <c r="I33" s="608">
        <v>702.13</v>
      </c>
      <c r="J33" s="609">
        <v>860</v>
      </c>
      <c r="K33" s="609">
        <v>828</v>
      </c>
      <c r="L33" s="609">
        <v>860</v>
      </c>
      <c r="M33" s="609">
        <v>828</v>
      </c>
      <c r="N33" s="609">
        <v>860</v>
      </c>
      <c r="O33" s="920">
        <v>6747.46</v>
      </c>
      <c r="P33" s="512">
        <v>17614.46</v>
      </c>
      <c r="Q33"/>
      <c r="R33" s="607" t="s">
        <v>243</v>
      </c>
      <c r="S33" s="542" t="s">
        <v>218</v>
      </c>
      <c r="T33" s="609">
        <v>0</v>
      </c>
      <c r="U33" s="609">
        <v>0</v>
      </c>
      <c r="V33" s="609">
        <v>0</v>
      </c>
      <c r="W33" s="609">
        <v>0</v>
      </c>
      <c r="X33" s="609">
        <v>0</v>
      </c>
      <c r="Y33" s="609">
        <v>0</v>
      </c>
      <c r="Z33" s="609">
        <v>0</v>
      </c>
      <c r="AA33" s="609">
        <v>0</v>
      </c>
      <c r="AB33" s="609">
        <v>800</v>
      </c>
      <c r="AC33" s="609">
        <v>840</v>
      </c>
      <c r="AD33" s="609">
        <v>800</v>
      </c>
      <c r="AE33" s="1192">
        <v>840</v>
      </c>
      <c r="AF33" s="610">
        <v>3280</v>
      </c>
      <c r="AI33" s="609">
        <v>1332</v>
      </c>
      <c r="AJ33" s="609">
        <v>1258</v>
      </c>
      <c r="AK33" s="609">
        <v>1332</v>
      </c>
      <c r="AL33" s="609">
        <v>1110</v>
      </c>
      <c r="AM33" s="609">
        <v>814</v>
      </c>
      <c r="AN33" s="609">
        <v>777</v>
      </c>
      <c r="AO33" s="609">
        <v>666</v>
      </c>
      <c r="AP33" s="609">
        <v>0</v>
      </c>
      <c r="AQ33" s="609">
        <v>740</v>
      </c>
      <c r="AR33" s="609">
        <v>851</v>
      </c>
      <c r="AS33" s="609">
        <v>814</v>
      </c>
      <c r="AT33" s="609">
        <v>851</v>
      </c>
      <c r="AU33" s="610">
        <v>10545</v>
      </c>
    </row>
    <row r="34" spans="1:48" ht="16" x14ac:dyDescent="0.2">
      <c r="A34" s="611" t="s">
        <v>229</v>
      </c>
      <c r="B34" s="559" t="s">
        <v>221</v>
      </c>
      <c r="C34" s="921" t="e">
        <v>#DIV/0!</v>
      </c>
      <c r="D34" s="921" t="e">
        <v>#DIV/0!</v>
      </c>
      <c r="E34" s="921" t="e">
        <v>#DIV/0!</v>
      </c>
      <c r="F34" s="921">
        <v>0.41510652033570045</v>
      </c>
      <c r="G34" s="921">
        <v>0.30714285714285716</v>
      </c>
      <c r="H34" s="921">
        <v>0.30123915737298634</v>
      </c>
      <c r="I34" s="921">
        <v>0.3444416624937407</v>
      </c>
      <c r="J34" s="922">
        <v>0.32</v>
      </c>
      <c r="K34" s="922">
        <v>0.32</v>
      </c>
      <c r="L34" s="922">
        <v>0.32</v>
      </c>
      <c r="M34" s="922">
        <v>0.32</v>
      </c>
      <c r="N34" s="922">
        <v>0.32</v>
      </c>
      <c r="O34" s="923">
        <v>0.32</v>
      </c>
      <c r="P34"/>
      <c r="Q34"/>
      <c r="R34" s="611" t="s">
        <v>229</v>
      </c>
      <c r="S34" s="559" t="s">
        <v>221</v>
      </c>
      <c r="T34" s="922">
        <v>0.32</v>
      </c>
      <c r="U34" s="922">
        <v>0.32</v>
      </c>
      <c r="V34" s="922">
        <v>0.32</v>
      </c>
      <c r="W34" s="922">
        <v>0.32</v>
      </c>
      <c r="X34" s="922">
        <v>0.32</v>
      </c>
      <c r="Y34" s="922">
        <v>0.32</v>
      </c>
      <c r="Z34" s="922">
        <v>0.32</v>
      </c>
      <c r="AA34" s="922">
        <v>0</v>
      </c>
      <c r="AB34" s="922">
        <v>0.32</v>
      </c>
      <c r="AC34" s="922">
        <v>0.32</v>
      </c>
      <c r="AD34" s="922">
        <v>0.32</v>
      </c>
      <c r="AE34" s="922">
        <v>0.32</v>
      </c>
      <c r="AF34" s="613">
        <v>0.55000000000000004</v>
      </c>
      <c r="AI34" s="612">
        <v>0.53</v>
      </c>
      <c r="AJ34" s="614">
        <v>0.53</v>
      </c>
      <c r="AK34" s="614">
        <v>0.53</v>
      </c>
      <c r="AL34" s="614">
        <v>0.53</v>
      </c>
      <c r="AM34" s="614">
        <v>0.53</v>
      </c>
      <c r="AN34" s="614">
        <v>0.53</v>
      </c>
      <c r="AO34" s="614">
        <v>0.53</v>
      </c>
      <c r="AP34" s="614" t="e">
        <v>#DIV/0!</v>
      </c>
      <c r="AQ34" s="614">
        <v>0.53</v>
      </c>
      <c r="AR34" s="614">
        <v>0.53</v>
      </c>
      <c r="AS34" s="614">
        <v>0.53</v>
      </c>
      <c r="AT34" s="614">
        <v>0.53</v>
      </c>
      <c r="AU34" s="613">
        <v>0.53</v>
      </c>
    </row>
    <row r="35" spans="1:48" ht="16" x14ac:dyDescent="0.2">
      <c r="A35" s="611" t="s">
        <v>244</v>
      </c>
      <c r="B35" s="559" t="s">
        <v>221</v>
      </c>
      <c r="C35" s="615" t="e">
        <v>#DIV/0!</v>
      </c>
      <c r="D35" s="615" t="e">
        <v>#DIV/0!</v>
      </c>
      <c r="E35" s="615" t="e">
        <v>#DIV/0!</v>
      </c>
      <c r="F35" s="615">
        <v>0.31310522918011618</v>
      </c>
      <c r="G35" s="615">
        <v>0.32969924812030077</v>
      </c>
      <c r="H35" s="615">
        <v>0.24182156133828997</v>
      </c>
      <c r="I35" s="615">
        <v>0.28287431146720077</v>
      </c>
      <c r="J35" s="616">
        <v>0.28000000000000003</v>
      </c>
      <c r="K35" s="616">
        <v>0.28000000000000003</v>
      </c>
      <c r="L35" s="616">
        <v>0.28000000000000003</v>
      </c>
      <c r="M35" s="616">
        <v>0.28000000000000003</v>
      </c>
      <c r="N35" s="616">
        <v>0.28000000000000003</v>
      </c>
      <c r="O35" s="923">
        <v>0.28000000000000003</v>
      </c>
      <c r="P35"/>
      <c r="Q35"/>
      <c r="R35" s="611" t="s">
        <v>244</v>
      </c>
      <c r="S35" s="559" t="s">
        <v>221</v>
      </c>
      <c r="T35" s="616">
        <v>0</v>
      </c>
      <c r="U35" s="616">
        <v>0</v>
      </c>
      <c r="V35" s="616">
        <v>0</v>
      </c>
      <c r="W35" s="616">
        <v>0</v>
      </c>
      <c r="X35" s="616">
        <v>0</v>
      </c>
      <c r="Y35" s="616">
        <v>0</v>
      </c>
      <c r="Z35" s="616">
        <v>0</v>
      </c>
      <c r="AA35" s="616">
        <v>0</v>
      </c>
      <c r="AB35" s="616">
        <v>0</v>
      </c>
      <c r="AC35" s="616">
        <v>0</v>
      </c>
      <c r="AD35" s="616">
        <v>0</v>
      </c>
      <c r="AE35" s="616">
        <v>0</v>
      </c>
      <c r="AF35" s="613">
        <v>7.0000000000000007E-2</v>
      </c>
      <c r="AI35" s="616">
        <v>0.1</v>
      </c>
      <c r="AJ35" s="617">
        <v>0.1</v>
      </c>
      <c r="AK35" s="617">
        <v>0.1</v>
      </c>
      <c r="AL35" s="617">
        <v>0.1</v>
      </c>
      <c r="AM35" s="617">
        <v>0.1</v>
      </c>
      <c r="AN35" s="617">
        <v>0.1</v>
      </c>
      <c r="AO35" s="617">
        <v>0.1</v>
      </c>
      <c r="AP35" s="617" t="e">
        <v>#DIV/0!</v>
      </c>
      <c r="AQ35" s="617">
        <v>0.1</v>
      </c>
      <c r="AR35" s="617">
        <v>0.1</v>
      </c>
      <c r="AS35" s="617">
        <v>0.1</v>
      </c>
      <c r="AT35" s="617">
        <v>0.1</v>
      </c>
      <c r="AU35" s="613">
        <v>0.1</v>
      </c>
    </row>
    <row r="36" spans="1:48" ht="17" thickBot="1" x14ac:dyDescent="0.25">
      <c r="A36" s="607" t="s">
        <v>245</v>
      </c>
      <c r="B36" s="542" t="s">
        <v>221</v>
      </c>
      <c r="C36" s="618" t="e">
        <v>#DIV/0!</v>
      </c>
      <c r="D36" s="618" t="e">
        <v>#DIV/0!</v>
      </c>
      <c r="E36" s="618" t="e">
        <v>#DIV/0!</v>
      </c>
      <c r="F36" s="618">
        <v>0.34667527437056167</v>
      </c>
      <c r="G36" s="618">
        <v>0.34559022556390978</v>
      </c>
      <c r="H36" s="618">
        <v>0.43749690210656755</v>
      </c>
      <c r="I36" s="618">
        <v>0.35159238858287428</v>
      </c>
      <c r="J36" s="619">
        <v>0.4</v>
      </c>
      <c r="K36" s="619">
        <v>0.4</v>
      </c>
      <c r="L36" s="619">
        <v>0.4</v>
      </c>
      <c r="M36" s="619">
        <v>0.4</v>
      </c>
      <c r="N36" s="619">
        <v>0.4</v>
      </c>
      <c r="O36" s="925">
        <v>0.4</v>
      </c>
      <c r="P36" s="620">
        <v>1</v>
      </c>
      <c r="Q36"/>
      <c r="R36" s="607" t="s">
        <v>245</v>
      </c>
      <c r="S36" s="542" t="s">
        <v>221</v>
      </c>
      <c r="T36" s="619">
        <v>0</v>
      </c>
      <c r="U36" s="619">
        <v>0</v>
      </c>
      <c r="V36" s="619">
        <v>0</v>
      </c>
      <c r="W36" s="619">
        <v>0</v>
      </c>
      <c r="X36" s="619">
        <v>0</v>
      </c>
      <c r="Y36" s="619">
        <v>0</v>
      </c>
      <c r="Z36" s="619">
        <v>0</v>
      </c>
      <c r="AA36" s="619">
        <v>0</v>
      </c>
      <c r="AB36" s="619">
        <v>0.4</v>
      </c>
      <c r="AC36" s="619">
        <v>0.4</v>
      </c>
      <c r="AD36" s="619">
        <v>0.4</v>
      </c>
      <c r="AE36" s="619">
        <v>0.4</v>
      </c>
      <c r="AF36" s="621">
        <v>0.4</v>
      </c>
      <c r="AI36" s="619">
        <v>0.37</v>
      </c>
      <c r="AJ36" s="622">
        <v>0.37</v>
      </c>
      <c r="AK36" s="622">
        <v>0.37</v>
      </c>
      <c r="AL36" s="622">
        <v>0.37</v>
      </c>
      <c r="AM36" s="622">
        <v>0.37</v>
      </c>
      <c r="AN36" s="622">
        <v>0.37</v>
      </c>
      <c r="AO36" s="622">
        <v>0.37</v>
      </c>
      <c r="AP36" s="622" t="e">
        <v>#DIV/0!</v>
      </c>
      <c r="AQ36" s="622">
        <v>0.37</v>
      </c>
      <c r="AR36" s="622">
        <v>0.37</v>
      </c>
      <c r="AS36" s="622">
        <v>0.37</v>
      </c>
      <c r="AT36" s="622">
        <v>0.37</v>
      </c>
      <c r="AU36" s="621">
        <v>0.37</v>
      </c>
    </row>
    <row r="37" spans="1:48" ht="21.75" customHeight="1" thickTop="1" thickBot="1" x14ac:dyDescent="0.25">
      <c r="A37" s="623" t="s">
        <v>246</v>
      </c>
      <c r="B37" s="589"/>
      <c r="C37" s="624" t="s">
        <v>247</v>
      </c>
      <c r="D37" s="624" t="s">
        <v>247</v>
      </c>
      <c r="E37" s="624" t="s">
        <v>247</v>
      </c>
      <c r="F37" s="624" t="s">
        <v>247</v>
      </c>
      <c r="G37" s="624" t="s">
        <v>247</v>
      </c>
      <c r="H37" s="624" t="s">
        <v>247</v>
      </c>
      <c r="I37" s="624" t="s">
        <v>247</v>
      </c>
      <c r="J37" s="625" t="s">
        <v>247</v>
      </c>
      <c r="K37" s="625" t="s">
        <v>247</v>
      </c>
      <c r="L37" s="625" t="s">
        <v>247</v>
      </c>
      <c r="M37" s="625" t="s">
        <v>247</v>
      </c>
      <c r="N37" s="625" t="s">
        <v>247</v>
      </c>
      <c r="O37" s="924"/>
      <c r="P37"/>
      <c r="Q37"/>
      <c r="R37" s="623" t="s">
        <v>246</v>
      </c>
      <c r="S37" s="589"/>
      <c r="T37" s="625" t="s">
        <v>247</v>
      </c>
      <c r="U37" s="625" t="s">
        <v>247</v>
      </c>
      <c r="V37" s="625" t="s">
        <v>247</v>
      </c>
      <c r="W37" s="625" t="s">
        <v>247</v>
      </c>
      <c r="X37" s="625" t="s">
        <v>247</v>
      </c>
      <c r="Y37" s="625" t="s">
        <v>247</v>
      </c>
      <c r="Z37" s="625" t="s">
        <v>247</v>
      </c>
      <c r="AA37" s="625" t="s">
        <v>247</v>
      </c>
      <c r="AB37" s="625" t="s">
        <v>247</v>
      </c>
      <c r="AC37" s="625" t="s">
        <v>247</v>
      </c>
      <c r="AD37" s="625" t="s">
        <v>247</v>
      </c>
      <c r="AE37" s="625" t="s">
        <v>247</v>
      </c>
      <c r="AF37" s="613"/>
      <c r="AI37" s="626"/>
      <c r="AJ37" s="620"/>
      <c r="AK37" s="620"/>
      <c r="AL37" s="620"/>
      <c r="AM37" s="620"/>
      <c r="AN37" s="620"/>
      <c r="AO37" s="620"/>
      <c r="AP37" s="620"/>
      <c r="AQ37" s="620"/>
      <c r="AR37" s="620"/>
      <c r="AS37" s="620"/>
      <c r="AT37" s="620"/>
      <c r="AU37" s="613"/>
    </row>
    <row r="38" spans="1:48" ht="17" thickTop="1" x14ac:dyDescent="0.2">
      <c r="A38" s="627" t="s">
        <v>248</v>
      </c>
      <c r="B38" s="559" t="s">
        <v>221</v>
      </c>
      <c r="C38" s="628">
        <v>0</v>
      </c>
      <c r="D38" s="628">
        <v>0</v>
      </c>
      <c r="E38" s="628">
        <v>0</v>
      </c>
      <c r="F38" s="628">
        <v>0</v>
      </c>
      <c r="G38" s="628">
        <v>3.8E-3</v>
      </c>
      <c r="H38" s="628">
        <v>0</v>
      </c>
      <c r="I38" s="628">
        <v>0</v>
      </c>
      <c r="J38" s="629">
        <v>0</v>
      </c>
      <c r="K38" s="629">
        <v>0</v>
      </c>
      <c r="L38" s="629">
        <v>0</v>
      </c>
      <c r="M38" s="629">
        <v>0</v>
      </c>
      <c r="N38" s="629">
        <v>0</v>
      </c>
      <c r="O38" s="926">
        <v>0.3</v>
      </c>
      <c r="P38"/>
      <c r="Q38"/>
      <c r="R38" s="627" t="s">
        <v>248</v>
      </c>
      <c r="S38" s="559" t="s">
        <v>221</v>
      </c>
      <c r="T38" s="629">
        <v>0</v>
      </c>
      <c r="U38" s="631">
        <v>0</v>
      </c>
      <c r="V38" s="631">
        <v>0</v>
      </c>
      <c r="W38" s="631">
        <v>0</v>
      </c>
      <c r="X38" s="620">
        <v>0</v>
      </c>
      <c r="Y38" s="620">
        <v>0</v>
      </c>
      <c r="Z38" s="631">
        <v>0</v>
      </c>
      <c r="AA38" s="631">
        <v>0</v>
      </c>
      <c r="AB38" s="631">
        <v>0</v>
      </c>
      <c r="AC38" s="631">
        <v>0</v>
      </c>
      <c r="AD38" s="631">
        <v>0</v>
      </c>
      <c r="AE38" s="631">
        <v>0</v>
      </c>
      <c r="AF38" s="630">
        <v>0.3</v>
      </c>
      <c r="AI38" s="629"/>
      <c r="AJ38" s="631"/>
      <c r="AK38" s="631"/>
      <c r="AL38" s="631"/>
      <c r="AM38" s="620"/>
      <c r="AN38" s="620"/>
      <c r="AO38" s="631"/>
      <c r="AP38" s="631"/>
      <c r="AQ38" s="631"/>
      <c r="AR38" s="631"/>
      <c r="AS38" s="631"/>
      <c r="AT38" s="631"/>
      <c r="AU38" s="630">
        <v>0.3</v>
      </c>
    </row>
    <row r="39" spans="1:48" ht="17" thickBot="1" x14ac:dyDescent="0.25">
      <c r="A39" s="632" t="s">
        <v>249</v>
      </c>
      <c r="B39" s="633" t="s">
        <v>221</v>
      </c>
      <c r="C39" s="634">
        <v>0</v>
      </c>
      <c r="D39" s="634">
        <v>0</v>
      </c>
      <c r="E39" s="634">
        <v>0</v>
      </c>
      <c r="F39" s="634">
        <v>0</v>
      </c>
      <c r="G39" s="634">
        <v>0.22</v>
      </c>
      <c r="H39" s="634">
        <v>0</v>
      </c>
      <c r="I39" s="634">
        <v>0</v>
      </c>
      <c r="J39" s="635">
        <v>0</v>
      </c>
      <c r="K39" s="635">
        <v>0</v>
      </c>
      <c r="L39" s="635">
        <v>0</v>
      </c>
      <c r="M39" s="635">
        <v>0</v>
      </c>
      <c r="N39" s="635">
        <v>0</v>
      </c>
      <c r="O39" s="927">
        <v>0.01</v>
      </c>
      <c r="P39"/>
      <c r="Q39"/>
      <c r="R39" s="632" t="s">
        <v>249</v>
      </c>
      <c r="S39" s="633" t="s">
        <v>221</v>
      </c>
      <c r="T39" s="635">
        <v>0</v>
      </c>
      <c r="U39" s="637">
        <v>0</v>
      </c>
      <c r="V39" s="637">
        <v>0</v>
      </c>
      <c r="W39" s="637">
        <v>0</v>
      </c>
      <c r="X39" s="637">
        <v>0</v>
      </c>
      <c r="Y39" s="637">
        <v>0</v>
      </c>
      <c r="Z39" s="637">
        <v>0</v>
      </c>
      <c r="AA39" s="637">
        <v>0</v>
      </c>
      <c r="AB39" s="637">
        <v>0</v>
      </c>
      <c r="AC39" s="637">
        <v>0</v>
      </c>
      <c r="AD39" s="637">
        <v>0</v>
      </c>
      <c r="AE39" s="637">
        <v>0</v>
      </c>
      <c r="AF39" s="636">
        <v>0.01</v>
      </c>
      <c r="AI39" s="635"/>
      <c r="AJ39" s="637"/>
      <c r="AK39" s="637"/>
      <c r="AL39" s="637"/>
      <c r="AM39" s="637"/>
      <c r="AN39" s="637"/>
      <c r="AO39" s="637"/>
      <c r="AP39" s="637"/>
      <c r="AQ39" s="637"/>
      <c r="AR39" s="637"/>
      <c r="AS39" s="637"/>
      <c r="AT39" s="637"/>
      <c r="AU39" s="636">
        <v>0.01</v>
      </c>
    </row>
    <row r="40" spans="1:48" ht="27" customHeight="1" thickTop="1" thickBot="1" x14ac:dyDescent="0.25">
      <c r="A40" s="627"/>
      <c r="B40" s="559"/>
      <c r="C40" s="629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928"/>
      <c r="P40"/>
      <c r="Q40"/>
      <c r="R40" s="627"/>
      <c r="S40" s="559"/>
      <c r="T40" s="629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8"/>
      <c r="AI40" s="629"/>
      <c r="AJ40" s="631"/>
      <c r="AK40" s="631"/>
      <c r="AL40" s="631"/>
      <c r="AM40" s="631"/>
      <c r="AN40" s="631"/>
      <c r="AO40" s="631"/>
      <c r="AP40" s="631"/>
      <c r="AQ40" s="631"/>
      <c r="AR40" s="631"/>
      <c r="AS40" s="631"/>
      <c r="AT40" s="631"/>
      <c r="AU40" s="638"/>
    </row>
    <row r="41" spans="1:48" ht="17" thickTop="1" x14ac:dyDescent="0.2">
      <c r="A41" s="627" t="s">
        <v>383</v>
      </c>
      <c r="B41" s="559" t="s">
        <v>221</v>
      </c>
      <c r="C41" s="639">
        <v>0</v>
      </c>
      <c r="D41" s="639">
        <v>0</v>
      </c>
      <c r="E41" s="639">
        <v>0</v>
      </c>
      <c r="F41" s="639">
        <v>0</v>
      </c>
      <c r="G41" s="639">
        <v>0</v>
      </c>
      <c r="H41" s="639">
        <v>0</v>
      </c>
      <c r="I41" s="631">
        <v>0</v>
      </c>
      <c r="J41" s="631">
        <v>0</v>
      </c>
      <c r="K41" s="631">
        <v>0</v>
      </c>
      <c r="L41" s="631">
        <v>0</v>
      </c>
      <c r="M41" s="631">
        <v>0</v>
      </c>
      <c r="N41" s="631">
        <v>0</v>
      </c>
      <c r="O41" s="926">
        <v>-0.28000000000000003</v>
      </c>
      <c r="P41"/>
      <c r="Q41"/>
      <c r="R41" s="627" t="s">
        <v>383</v>
      </c>
      <c r="S41" s="559" t="s">
        <v>221</v>
      </c>
      <c r="T41" s="629">
        <v>0</v>
      </c>
      <c r="U41" s="631">
        <v>0</v>
      </c>
      <c r="V41" s="631">
        <v>0</v>
      </c>
      <c r="W41" s="631">
        <v>0</v>
      </c>
      <c r="X41" s="631">
        <v>0</v>
      </c>
      <c r="Y41" s="631">
        <v>0</v>
      </c>
      <c r="Z41" s="631">
        <v>0</v>
      </c>
      <c r="AA41" s="631">
        <v>0</v>
      </c>
      <c r="AB41" s="631">
        <v>0</v>
      </c>
      <c r="AC41" s="631">
        <v>0</v>
      </c>
      <c r="AD41" s="631">
        <v>0</v>
      </c>
      <c r="AE41" s="631">
        <v>0</v>
      </c>
      <c r="AF41" s="630">
        <v>-0.28000000000000003</v>
      </c>
      <c r="AI41" s="629"/>
      <c r="AJ41" s="631"/>
      <c r="AK41" s="631"/>
      <c r="AL41" s="631"/>
      <c r="AM41" s="631"/>
      <c r="AN41" s="631"/>
      <c r="AO41" s="631"/>
      <c r="AP41" s="631"/>
      <c r="AQ41" s="631"/>
      <c r="AR41" s="631"/>
      <c r="AS41" s="631"/>
      <c r="AT41" s="631"/>
      <c r="AU41" s="630">
        <v>-0.28000000000000003</v>
      </c>
    </row>
    <row r="42" spans="1:48" ht="17" thickBot="1" x14ac:dyDescent="0.25">
      <c r="A42" s="632" t="s">
        <v>384</v>
      </c>
      <c r="B42" s="633" t="s">
        <v>221</v>
      </c>
      <c r="C42" s="640">
        <v>0</v>
      </c>
      <c r="D42" s="640">
        <v>0</v>
      </c>
      <c r="E42" s="640">
        <v>0</v>
      </c>
      <c r="F42" s="640">
        <v>0</v>
      </c>
      <c r="G42" s="640">
        <v>0</v>
      </c>
      <c r="H42" s="640">
        <v>0</v>
      </c>
      <c r="I42" s="637">
        <v>0</v>
      </c>
      <c r="J42" s="637">
        <v>0</v>
      </c>
      <c r="K42" s="637">
        <v>0</v>
      </c>
      <c r="L42" s="637">
        <v>0</v>
      </c>
      <c r="M42" s="637">
        <v>0</v>
      </c>
      <c r="N42" s="637">
        <v>0</v>
      </c>
      <c r="O42" s="927">
        <v>-0.56999999999999995</v>
      </c>
      <c r="P42"/>
      <c r="Q42"/>
      <c r="R42" s="632" t="s">
        <v>384</v>
      </c>
      <c r="S42" s="633" t="s">
        <v>221</v>
      </c>
      <c r="T42" s="635">
        <v>0</v>
      </c>
      <c r="U42" s="637">
        <v>0</v>
      </c>
      <c r="V42" s="637">
        <v>0</v>
      </c>
      <c r="W42" s="637">
        <v>0</v>
      </c>
      <c r="X42" s="637">
        <v>0</v>
      </c>
      <c r="Y42" s="637">
        <v>0</v>
      </c>
      <c r="Z42" s="637">
        <v>0</v>
      </c>
      <c r="AA42" s="637">
        <v>0</v>
      </c>
      <c r="AB42" s="637">
        <v>0</v>
      </c>
      <c r="AC42" s="637">
        <v>0</v>
      </c>
      <c r="AD42" s="637">
        <v>0</v>
      </c>
      <c r="AE42" s="637">
        <v>0</v>
      </c>
      <c r="AF42" s="636">
        <v>-0.56999999999999995</v>
      </c>
      <c r="AI42" s="635"/>
      <c r="AJ42" s="637"/>
      <c r="AK42" s="637"/>
      <c r="AL42" s="637"/>
      <c r="AM42" s="637"/>
      <c r="AN42" s="637"/>
      <c r="AO42" s="637"/>
      <c r="AP42" s="637"/>
      <c r="AQ42" s="637"/>
      <c r="AR42" s="637"/>
      <c r="AS42" s="637"/>
      <c r="AT42" s="637"/>
      <c r="AU42" s="636">
        <v>-0.56999999999999995</v>
      </c>
    </row>
    <row r="43" spans="1:48" ht="21" customHeight="1" thickTop="1" thickBot="1" x14ac:dyDescent="0.25">
      <c r="A43" s="632"/>
      <c r="B43" s="633" t="s">
        <v>218</v>
      </c>
      <c r="C43" s="641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3"/>
      <c r="O43" s="929">
        <v>0</v>
      </c>
      <c r="P43"/>
      <c r="Q43"/>
      <c r="R43" s="632"/>
      <c r="S43" s="633" t="s">
        <v>218</v>
      </c>
      <c r="T43" s="641"/>
      <c r="U43" s="642"/>
      <c r="V43" s="642"/>
      <c r="W43" s="642"/>
      <c r="X43" s="642"/>
      <c r="Y43" s="642"/>
      <c r="Z43" s="642"/>
      <c r="AA43" s="642"/>
      <c r="AB43" s="642"/>
      <c r="AC43" s="642"/>
      <c r="AD43" s="642"/>
      <c r="AE43" s="643"/>
      <c r="AF43" s="644">
        <v>0</v>
      </c>
      <c r="AI43" s="645">
        <v>175</v>
      </c>
      <c r="AJ43" s="643">
        <v>175</v>
      </c>
      <c r="AK43" s="643">
        <v>175</v>
      </c>
      <c r="AL43" s="643">
        <v>175</v>
      </c>
      <c r="AM43" s="643">
        <v>175</v>
      </c>
      <c r="AN43" s="643">
        <v>175</v>
      </c>
      <c r="AO43" s="643">
        <v>175</v>
      </c>
      <c r="AP43" s="643"/>
      <c r="AQ43" s="643">
        <v>175</v>
      </c>
      <c r="AR43" s="643">
        <v>175</v>
      </c>
      <c r="AS43" s="643">
        <v>175</v>
      </c>
      <c r="AT43" s="643">
        <v>175</v>
      </c>
      <c r="AU43" s="644">
        <v>1925</v>
      </c>
    </row>
    <row r="44" spans="1:48" ht="17" thickTop="1" x14ac:dyDescent="0.2">
      <c r="A44" s="549" t="s">
        <v>250</v>
      </c>
      <c r="B44" s="646" t="s">
        <v>251</v>
      </c>
      <c r="C44" s="930">
        <v>0</v>
      </c>
      <c r="D44" s="931">
        <v>0</v>
      </c>
      <c r="E44" s="931">
        <v>0</v>
      </c>
      <c r="F44" s="931">
        <v>0</v>
      </c>
      <c r="G44" s="931">
        <v>0</v>
      </c>
      <c r="H44" s="931">
        <v>0</v>
      </c>
      <c r="I44" s="931">
        <v>0</v>
      </c>
      <c r="J44" s="932">
        <v>0</v>
      </c>
      <c r="K44" s="932">
        <v>0</v>
      </c>
      <c r="L44" s="932">
        <v>0</v>
      </c>
      <c r="M44" s="932">
        <v>0</v>
      </c>
      <c r="N44" s="932">
        <v>0</v>
      </c>
      <c r="O44" s="933">
        <v>0</v>
      </c>
      <c r="P44"/>
      <c r="Q44"/>
      <c r="R44" s="549" t="s">
        <v>250</v>
      </c>
      <c r="S44" s="646" t="s">
        <v>251</v>
      </c>
      <c r="T44" s="934">
        <v>0</v>
      </c>
      <c r="U44" s="932">
        <v>0</v>
      </c>
      <c r="V44" s="932">
        <v>0</v>
      </c>
      <c r="W44" s="932">
        <v>0</v>
      </c>
      <c r="X44" s="932">
        <v>0</v>
      </c>
      <c r="Y44" s="932">
        <v>0</v>
      </c>
      <c r="Z44" s="932">
        <v>0</v>
      </c>
      <c r="AA44" s="932">
        <v>0</v>
      </c>
      <c r="AB44" s="932">
        <v>0</v>
      </c>
      <c r="AC44" s="932">
        <v>0</v>
      </c>
      <c r="AD44" s="932">
        <v>0</v>
      </c>
      <c r="AE44" s="932">
        <v>0</v>
      </c>
      <c r="AF44" s="648">
        <v>0</v>
      </c>
      <c r="AI44" s="649">
        <v>0</v>
      </c>
      <c r="AJ44" s="647">
        <v>0</v>
      </c>
      <c r="AK44" s="647">
        <v>0</v>
      </c>
      <c r="AL44" s="647">
        <v>0</v>
      </c>
      <c r="AM44" s="647">
        <v>0</v>
      </c>
      <c r="AN44" s="647">
        <v>0</v>
      </c>
      <c r="AO44" s="647">
        <v>0</v>
      </c>
      <c r="AP44" s="647">
        <v>0</v>
      </c>
      <c r="AQ44" s="647">
        <v>0</v>
      </c>
      <c r="AR44" s="647">
        <v>0</v>
      </c>
      <c r="AS44" s="647">
        <v>0</v>
      </c>
      <c r="AT44" s="647">
        <v>0</v>
      </c>
      <c r="AU44" s="648">
        <v>0</v>
      </c>
    </row>
    <row r="45" spans="1:48" ht="16" x14ac:dyDescent="0.2">
      <c r="A45" s="549" t="s">
        <v>252</v>
      </c>
      <c r="B45" s="646" t="s">
        <v>218</v>
      </c>
      <c r="C45" s="935">
        <v>0</v>
      </c>
      <c r="D45" s="936">
        <v>0</v>
      </c>
      <c r="E45" s="936">
        <v>0</v>
      </c>
      <c r="F45" s="936">
        <v>0</v>
      </c>
      <c r="G45" s="936">
        <v>598.86</v>
      </c>
      <c r="H45" s="936">
        <v>0</v>
      </c>
      <c r="I45" s="936">
        <v>0</v>
      </c>
      <c r="J45" s="937">
        <v>600</v>
      </c>
      <c r="K45" s="937">
        <v>800</v>
      </c>
      <c r="L45" s="937">
        <v>1000</v>
      </c>
      <c r="M45" s="937">
        <v>500</v>
      </c>
      <c r="N45" s="937">
        <v>1000</v>
      </c>
      <c r="O45" s="938">
        <v>4498.8600000000006</v>
      </c>
      <c r="P45"/>
      <c r="Q45"/>
      <c r="R45" s="549" t="s">
        <v>252</v>
      </c>
      <c r="S45" s="646" t="s">
        <v>218</v>
      </c>
      <c r="T45" s="939">
        <v>550</v>
      </c>
      <c r="U45" s="937">
        <v>550</v>
      </c>
      <c r="V45" s="937">
        <v>550</v>
      </c>
      <c r="W45" s="937">
        <v>550</v>
      </c>
      <c r="X45" s="937">
        <v>550</v>
      </c>
      <c r="Y45" s="937">
        <v>550</v>
      </c>
      <c r="Z45" s="937">
        <v>550</v>
      </c>
      <c r="AA45" s="937">
        <v>550</v>
      </c>
      <c r="AB45" s="932">
        <v>550</v>
      </c>
      <c r="AC45" s="932">
        <v>550</v>
      </c>
      <c r="AD45" s="932">
        <v>550</v>
      </c>
      <c r="AE45" s="932">
        <v>550</v>
      </c>
      <c r="AF45" s="651">
        <v>6600</v>
      </c>
      <c r="AI45" s="652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1">
        <v>0</v>
      </c>
    </row>
    <row r="46" spans="1:48" ht="16" x14ac:dyDescent="0.2">
      <c r="A46" s="549" t="s">
        <v>253</v>
      </c>
      <c r="B46" s="646" t="s">
        <v>218</v>
      </c>
      <c r="C46" s="940">
        <v>0</v>
      </c>
      <c r="D46" s="941">
        <v>0</v>
      </c>
      <c r="E46" s="941">
        <v>0</v>
      </c>
      <c r="F46" s="941">
        <v>0</v>
      </c>
      <c r="G46" s="941">
        <v>0</v>
      </c>
      <c r="H46" s="941">
        <v>0</v>
      </c>
      <c r="I46" s="941">
        <v>0</v>
      </c>
      <c r="J46" s="942">
        <v>350</v>
      </c>
      <c r="K46" s="942">
        <v>450</v>
      </c>
      <c r="L46" s="942">
        <v>150</v>
      </c>
      <c r="M46" s="942">
        <v>150</v>
      </c>
      <c r="N46" s="937">
        <v>250</v>
      </c>
      <c r="O46" s="938">
        <v>1350</v>
      </c>
      <c r="P46" s="4">
        <v>5848.8600000000006</v>
      </c>
      <c r="Q46"/>
      <c r="R46" s="549" t="s">
        <v>253</v>
      </c>
      <c r="S46" s="646" t="s">
        <v>218</v>
      </c>
      <c r="T46" s="943">
        <v>150</v>
      </c>
      <c r="U46" s="942">
        <v>175</v>
      </c>
      <c r="V46" s="942">
        <v>150</v>
      </c>
      <c r="W46" s="942">
        <v>175</v>
      </c>
      <c r="X46" s="942">
        <v>150</v>
      </c>
      <c r="Y46" s="942">
        <v>175</v>
      </c>
      <c r="Z46" s="942">
        <v>150</v>
      </c>
      <c r="AA46" s="942">
        <v>175</v>
      </c>
      <c r="AB46" s="942">
        <v>175</v>
      </c>
      <c r="AC46" s="942">
        <v>150</v>
      </c>
      <c r="AD46" s="942">
        <v>150</v>
      </c>
      <c r="AE46" s="937">
        <v>150</v>
      </c>
      <c r="AF46" s="651">
        <v>1925</v>
      </c>
      <c r="AG46" s="653">
        <v>8525</v>
      </c>
      <c r="AI46" s="652">
        <v>400</v>
      </c>
      <c r="AJ46" s="650">
        <v>400</v>
      </c>
      <c r="AK46" s="650">
        <v>200</v>
      </c>
      <c r="AL46" s="652">
        <v>200</v>
      </c>
      <c r="AM46" s="650">
        <v>200</v>
      </c>
      <c r="AN46" s="650">
        <v>200</v>
      </c>
      <c r="AO46" s="652">
        <v>200</v>
      </c>
      <c r="AP46" s="650">
        <v>100</v>
      </c>
      <c r="AQ46" s="650">
        <v>100</v>
      </c>
      <c r="AR46" s="652">
        <v>200</v>
      </c>
      <c r="AS46" s="650">
        <v>200</v>
      </c>
      <c r="AT46" s="650">
        <v>200</v>
      </c>
      <c r="AU46" s="651">
        <v>2600</v>
      </c>
      <c r="AV46" s="653">
        <v>2600</v>
      </c>
    </row>
    <row r="47" spans="1:48" ht="30.75" customHeight="1" thickBot="1" x14ac:dyDescent="0.3">
      <c r="A47" s="654" t="s">
        <v>254</v>
      </c>
      <c r="B47" s="655">
        <v>44965</v>
      </c>
      <c r="C47" s="656"/>
      <c r="D47" s="657">
        <v>0</v>
      </c>
      <c r="E47" s="657">
        <v>12.7</v>
      </c>
      <c r="F47" s="1193">
        <v>34.581652999999996</v>
      </c>
      <c r="G47" s="1193">
        <v>30.374690999999999</v>
      </c>
      <c r="H47" s="658">
        <v>31.499991000000001</v>
      </c>
      <c r="I47" s="658">
        <v>7.0639810000000001</v>
      </c>
      <c r="J47" s="658">
        <v>12.134564999999998</v>
      </c>
      <c r="K47" s="658">
        <v>37.641887000000004</v>
      </c>
      <c r="L47" s="658">
        <v>22.207660999999998</v>
      </c>
      <c r="M47" s="658">
        <v>16.813359000000002</v>
      </c>
      <c r="N47" s="659">
        <v>24.284189000000001</v>
      </c>
      <c r="O47" s="1194">
        <v>0</v>
      </c>
      <c r="P47"/>
      <c r="Q47" s="661"/>
      <c r="R47" s="654" t="s">
        <v>254</v>
      </c>
      <c r="S47" s="655">
        <v>44355</v>
      </c>
      <c r="T47" s="656">
        <v>0</v>
      </c>
      <c r="U47" s="656">
        <v>0</v>
      </c>
      <c r="V47" s="656">
        <v>0</v>
      </c>
      <c r="W47" s="656">
        <v>0</v>
      </c>
      <c r="X47" s="656">
        <v>0</v>
      </c>
      <c r="Y47" s="656">
        <v>0</v>
      </c>
      <c r="Z47" s="656">
        <v>0</v>
      </c>
      <c r="AA47" s="656">
        <v>0</v>
      </c>
      <c r="AB47" s="656">
        <v>0</v>
      </c>
      <c r="AC47" s="656">
        <v>0</v>
      </c>
      <c r="AD47" s="656">
        <v>0</v>
      </c>
      <c r="AE47" s="656">
        <v>0</v>
      </c>
      <c r="AF47" s="660">
        <v>578.74798199999998</v>
      </c>
      <c r="AH47" s="661"/>
      <c r="AI47" s="662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4">
        <v>503.5</v>
      </c>
    </row>
    <row r="48" spans="1:48" ht="30.75" customHeight="1" thickBot="1" x14ac:dyDescent="0.3">
      <c r="A48" s="665" t="s">
        <v>389</v>
      </c>
      <c r="B48" s="666">
        <v>45147</v>
      </c>
      <c r="C48" s="667"/>
      <c r="D48" s="668"/>
      <c r="E48" s="668">
        <v>19.931499999999996</v>
      </c>
      <c r="F48" s="669">
        <v>30.923999999999999</v>
      </c>
      <c r="G48" s="669">
        <v>24.522040000000004</v>
      </c>
      <c r="H48" s="670">
        <v>14.049107000000001</v>
      </c>
      <c r="I48" s="670">
        <v>17.889689804878053</v>
      </c>
      <c r="J48" s="670">
        <v>20.365853331425932</v>
      </c>
      <c r="K48" s="670">
        <v>23.316665826883984</v>
      </c>
      <c r="L48" s="670">
        <v>19.231685200000001</v>
      </c>
      <c r="M48" s="670">
        <v>15.707235800000001</v>
      </c>
      <c r="N48" s="671">
        <v>24.049996199999999</v>
      </c>
      <c r="O48" s="944">
        <v>209.987773163188</v>
      </c>
      <c r="P48" s="945">
        <v>209.987773163188</v>
      </c>
      <c r="Q48" s="655">
        <v>44383</v>
      </c>
      <c r="R48" s="673" t="s">
        <v>255</v>
      </c>
      <c r="S48" s="655">
        <v>45147</v>
      </c>
      <c r="T48" s="656">
        <v>23.601795199999998</v>
      </c>
      <c r="U48" s="656">
        <v>26.470903999999997</v>
      </c>
      <c r="V48" s="656">
        <v>24.353661199999998</v>
      </c>
      <c r="W48" s="656">
        <v>26.162873799999996</v>
      </c>
      <c r="X48" s="656">
        <v>24.282161199999997</v>
      </c>
      <c r="Y48" s="656">
        <v>27.572627799999996</v>
      </c>
      <c r="Z48" s="656">
        <v>20.355761200000003</v>
      </c>
      <c r="AA48" s="656">
        <v>25.0127992</v>
      </c>
      <c r="AB48" s="656">
        <v>20.4013858</v>
      </c>
      <c r="AC48" s="656">
        <v>21.104300180487805</v>
      </c>
      <c r="AD48" s="656">
        <v>23.393426380487803</v>
      </c>
      <c r="AE48" s="656">
        <v>18.751405180487804</v>
      </c>
      <c r="AF48" s="660">
        <v>281.46310114146331</v>
      </c>
      <c r="AG48" s="672">
        <v>-297.28488085853667</v>
      </c>
      <c r="AH48" s="655">
        <v>44383</v>
      </c>
      <c r="AI48" s="674">
        <v>56.488578000000011</v>
      </c>
      <c r="AJ48" s="675">
        <v>38.608116500000001</v>
      </c>
      <c r="AK48" s="675">
        <v>56.050450500000004</v>
      </c>
      <c r="AL48" s="675">
        <v>45.209820499999999</v>
      </c>
      <c r="AM48" s="675">
        <v>54.778647999999997</v>
      </c>
      <c r="AN48" s="675">
        <v>49.760070499999998</v>
      </c>
      <c r="AO48" s="675">
        <v>24.7283075</v>
      </c>
      <c r="AP48" s="675">
        <v>2.0359039999999999</v>
      </c>
      <c r="AQ48" s="675">
        <v>43.889885500000005</v>
      </c>
      <c r="AR48" s="675">
        <v>54.212883000000012</v>
      </c>
      <c r="AS48" s="675">
        <v>42.081325500000005</v>
      </c>
      <c r="AT48" s="675">
        <v>46.533840500000004</v>
      </c>
      <c r="AU48" s="664">
        <v>514.37783000000002</v>
      </c>
    </row>
    <row r="49" spans="1:49" ht="27" thickBot="1" x14ac:dyDescent="0.35">
      <c r="A49" s="676" t="s">
        <v>256</v>
      </c>
      <c r="B49" s="677" t="s">
        <v>218</v>
      </c>
      <c r="C49" s="946">
        <v>0</v>
      </c>
      <c r="D49" s="678">
        <v>0</v>
      </c>
      <c r="E49" s="678">
        <v>12.7</v>
      </c>
      <c r="F49" s="679">
        <v>31.748155142857144</v>
      </c>
      <c r="G49" s="679">
        <v>24.522040000000004</v>
      </c>
      <c r="H49" s="658">
        <v>14.049107000000001</v>
      </c>
      <c r="I49" s="658">
        <v>9.0634999999999994</v>
      </c>
      <c r="J49" s="658"/>
      <c r="K49" s="658"/>
      <c r="L49" s="658">
        <v>13.6724</v>
      </c>
      <c r="M49" s="658"/>
      <c r="N49" s="659"/>
      <c r="O49" s="947">
        <v>105.75520214285716</v>
      </c>
      <c r="P49" s="948">
        <v>105.75520214285716</v>
      </c>
      <c r="Q49"/>
      <c r="R49" s="676" t="s">
        <v>256</v>
      </c>
      <c r="S49" s="677" t="s">
        <v>218</v>
      </c>
      <c r="T49" s="949">
        <v>0</v>
      </c>
      <c r="U49" s="950">
        <v>0</v>
      </c>
      <c r="V49" s="950">
        <v>0</v>
      </c>
      <c r="W49" s="951">
        <v>0</v>
      </c>
      <c r="X49" s="950">
        <v>0</v>
      </c>
      <c r="Y49" s="950">
        <v>0</v>
      </c>
      <c r="Z49" s="950">
        <v>0</v>
      </c>
      <c r="AA49" s="950">
        <v>0</v>
      </c>
      <c r="AB49" s="950">
        <v>0</v>
      </c>
      <c r="AC49" s="950">
        <v>0</v>
      </c>
      <c r="AD49" s="950">
        <v>0</v>
      </c>
      <c r="AE49" s="952">
        <v>0</v>
      </c>
      <c r="AF49" s="680">
        <v>0</v>
      </c>
      <c r="AG49" s="681">
        <v>-578.74798199999998</v>
      </c>
      <c r="AI49" s="682">
        <v>56.488578000000011</v>
      </c>
      <c r="AJ49" s="683">
        <v>38.608116500000001</v>
      </c>
      <c r="AK49" s="683">
        <v>56.050450500000004</v>
      </c>
      <c r="AL49" s="683">
        <v>45.209820499999999</v>
      </c>
      <c r="AM49" s="683">
        <v>54.778647999999997</v>
      </c>
      <c r="AN49" s="683">
        <v>49.760070499999998</v>
      </c>
      <c r="AO49" s="683">
        <v>24.7283075</v>
      </c>
      <c r="AP49" s="683">
        <v>2.0359039999999999</v>
      </c>
      <c r="AQ49" s="683">
        <v>43.889885500000005</v>
      </c>
      <c r="AR49" s="683">
        <v>54.212883000000012</v>
      </c>
      <c r="AS49" s="683">
        <v>42.081325500000005</v>
      </c>
      <c r="AT49" s="683">
        <v>46.533840500000004</v>
      </c>
      <c r="AU49" s="680">
        <v>514.37783000000002</v>
      </c>
    </row>
    <row r="50" spans="1:49" ht="18" x14ac:dyDescent="0.2">
      <c r="A50" s="684" t="s">
        <v>257</v>
      </c>
      <c r="B50" s="646" t="s">
        <v>221</v>
      </c>
      <c r="C50" s="685">
        <v>0</v>
      </c>
      <c r="D50" s="685" t="e">
        <v>#DIV/0!</v>
      </c>
      <c r="E50" s="685">
        <v>2.814278672226007E-3</v>
      </c>
      <c r="F50" s="685">
        <v>3.9398649509491653E-3</v>
      </c>
      <c r="G50" s="685">
        <v>2.8980999206919098E-3</v>
      </c>
      <c r="H50" s="686">
        <v>1.6738139114441384E-3</v>
      </c>
      <c r="I50" s="686">
        <v>2.1727182255096042E-3</v>
      </c>
      <c r="J50" s="686">
        <v>2.5804073659399579E-3</v>
      </c>
      <c r="K50" s="686">
        <v>3.1870148412251418E-3</v>
      </c>
      <c r="L50" s="686">
        <v>2.2668150596425909E-3</v>
      </c>
      <c r="M50" s="686">
        <v>1.9080854161519967E-3</v>
      </c>
      <c r="N50" s="686">
        <v>2.8806340631452277E-3</v>
      </c>
      <c r="O50" s="687" t="e">
        <v>#DIV/0!</v>
      </c>
      <c r="P50"/>
      <c r="Q50"/>
      <c r="R50" s="953" t="s">
        <v>257</v>
      </c>
      <c r="S50" s="646" t="s">
        <v>221</v>
      </c>
      <c r="T50" s="686">
        <v>2.8099215028298797E-3</v>
      </c>
      <c r="U50" s="686">
        <v>3.5943728756280655E-3</v>
      </c>
      <c r="V50" s="686">
        <v>2.979253344579701E-3</v>
      </c>
      <c r="W50" s="686">
        <v>3.2589261196295286E-3</v>
      </c>
      <c r="X50" s="686">
        <v>2.9184208113758421E-3</v>
      </c>
      <c r="Y50" s="686">
        <v>3.4380141524077892E-3</v>
      </c>
      <c r="Z50" s="686">
        <v>2.3706587344057106E-3</v>
      </c>
      <c r="AA50" s="686">
        <v>2.921627557214639E-3</v>
      </c>
      <c r="AB50" s="686">
        <v>2.4354972501872936E-3</v>
      </c>
      <c r="AC50" s="686">
        <v>2.6162338253369905E-3</v>
      </c>
      <c r="AD50" s="686">
        <v>2.8629632319844551E-3</v>
      </c>
      <c r="AE50" s="686">
        <v>2.2745039403677804E-3</v>
      </c>
      <c r="AF50" s="688">
        <v>2.8733661121623059E-3</v>
      </c>
      <c r="AI50" s="689">
        <v>6.5253313411281731E-3</v>
      </c>
      <c r="AJ50" s="690">
        <v>4.6881790080330905E-3</v>
      </c>
      <c r="AK50" s="690">
        <v>6.3741392957637477E-3</v>
      </c>
      <c r="AL50" s="690">
        <v>5.1275777071123343E-3</v>
      </c>
      <c r="AM50" s="690">
        <v>6.2281564155875387E-3</v>
      </c>
      <c r="AN50" s="690">
        <v>5.5481016611015968E-3</v>
      </c>
      <c r="AO50" s="686">
        <v>4.4365401220335613E-3</v>
      </c>
      <c r="AP50" s="686">
        <v>3.5536898645683723E-3</v>
      </c>
      <c r="AQ50" s="686">
        <v>4.8564761577690983E-3</v>
      </c>
      <c r="AR50" s="686">
        <v>6.0060740947315587E-3</v>
      </c>
      <c r="AS50" s="691">
        <v>4.7790880473749676E-3</v>
      </c>
      <c r="AT50" s="691">
        <v>5.0055021797990127E-3</v>
      </c>
      <c r="AU50" s="688">
        <v>5.2607379912502543E-3</v>
      </c>
    </row>
    <row r="51" spans="1:49" ht="24" customHeight="1" thickBot="1" x14ac:dyDescent="0.3">
      <c r="A51" s="692" t="s">
        <v>258</v>
      </c>
      <c r="B51" s="693" t="s">
        <v>218</v>
      </c>
      <c r="C51" s="694">
        <v>0</v>
      </c>
      <c r="D51" s="695">
        <v>0</v>
      </c>
      <c r="E51" s="696">
        <v>0</v>
      </c>
      <c r="F51" s="695">
        <v>0</v>
      </c>
      <c r="G51" s="696">
        <v>0</v>
      </c>
      <c r="H51" s="696">
        <v>0</v>
      </c>
      <c r="I51" s="697">
        <v>0</v>
      </c>
      <c r="J51" s="697">
        <v>0</v>
      </c>
      <c r="K51" s="697">
        <v>0</v>
      </c>
      <c r="L51" s="697">
        <v>0</v>
      </c>
      <c r="M51" s="697">
        <v>0</v>
      </c>
      <c r="N51" s="697">
        <v>0</v>
      </c>
      <c r="O51" s="954">
        <v>0</v>
      </c>
      <c r="P51"/>
      <c r="Q51"/>
      <c r="R51" s="955" t="s">
        <v>258</v>
      </c>
      <c r="S51" s="693" t="s">
        <v>218</v>
      </c>
      <c r="T51" s="699">
        <v>0</v>
      </c>
      <c r="U51" s="700">
        <v>0</v>
      </c>
      <c r="V51" s="697">
        <v>0</v>
      </c>
      <c r="W51" s="700">
        <v>0</v>
      </c>
      <c r="X51" s="697">
        <v>0</v>
      </c>
      <c r="Y51" s="697">
        <v>0</v>
      </c>
      <c r="Z51" s="697">
        <v>0</v>
      </c>
      <c r="AA51" s="697">
        <v>0</v>
      </c>
      <c r="AB51" s="697">
        <v>0</v>
      </c>
      <c r="AC51" s="697">
        <v>0</v>
      </c>
      <c r="AD51" s="697">
        <v>0</v>
      </c>
      <c r="AE51" s="697">
        <v>0</v>
      </c>
      <c r="AF51" s="698">
        <v>0</v>
      </c>
      <c r="AI51" s="701">
        <v>0</v>
      </c>
      <c r="AJ51" s="702">
        <v>0</v>
      </c>
      <c r="AK51" s="702">
        <v>0</v>
      </c>
      <c r="AL51" s="702">
        <v>0</v>
      </c>
      <c r="AM51" s="702">
        <v>0</v>
      </c>
      <c r="AN51" s="702">
        <v>0</v>
      </c>
      <c r="AO51" s="702">
        <v>0</v>
      </c>
      <c r="AP51" s="702">
        <v>0</v>
      </c>
      <c r="AQ51" s="702">
        <v>0</v>
      </c>
      <c r="AR51" s="702">
        <v>0</v>
      </c>
      <c r="AS51" s="702">
        <v>0</v>
      </c>
      <c r="AT51" s="702">
        <v>0</v>
      </c>
      <c r="AU51" s="698">
        <v>0</v>
      </c>
    </row>
    <row r="52" spans="1:49" ht="25.5" customHeight="1" thickTop="1" thickBot="1" x14ac:dyDescent="0.35">
      <c r="A52" s="703" t="s">
        <v>259</v>
      </c>
      <c r="B52" s="704" t="s">
        <v>218</v>
      </c>
      <c r="C52" s="705">
        <v>0</v>
      </c>
      <c r="D52" s="706">
        <v>0</v>
      </c>
      <c r="E52" s="706"/>
      <c r="F52" s="707"/>
      <c r="G52" s="707"/>
      <c r="H52" s="707"/>
      <c r="I52" s="707"/>
      <c r="J52" s="707"/>
      <c r="K52" s="707"/>
      <c r="L52" s="707"/>
      <c r="M52" s="707"/>
      <c r="N52" s="707"/>
      <c r="O52" s="956">
        <v>0</v>
      </c>
      <c r="P52" s="872" t="s">
        <v>260</v>
      </c>
      <c r="Q52"/>
      <c r="R52" s="957" t="s">
        <v>259</v>
      </c>
      <c r="S52" s="704" t="s">
        <v>218</v>
      </c>
      <c r="T52" s="705">
        <v>0</v>
      </c>
      <c r="U52" s="706">
        <v>0</v>
      </c>
      <c r="V52" s="706">
        <v>0</v>
      </c>
      <c r="W52" s="707">
        <v>0</v>
      </c>
      <c r="X52" s="707">
        <v>0</v>
      </c>
      <c r="Y52" s="707">
        <v>0</v>
      </c>
      <c r="Z52" s="707">
        <v>0</v>
      </c>
      <c r="AA52" s="707">
        <v>0</v>
      </c>
      <c r="AB52" s="707">
        <v>20.4013858</v>
      </c>
      <c r="AC52" s="707">
        <v>21.104300180487805</v>
      </c>
      <c r="AD52" s="707">
        <v>23.393426380487803</v>
      </c>
      <c r="AE52" s="707">
        <v>18.751405180487804</v>
      </c>
      <c r="AF52" s="708">
        <v>83.650517541463415</v>
      </c>
      <c r="AG52" s="709" t="s">
        <v>260</v>
      </c>
      <c r="AI52" s="710">
        <v>56.488578000000011</v>
      </c>
      <c r="AJ52" s="710">
        <v>38.608116500000001</v>
      </c>
      <c r="AK52" s="710">
        <v>56.050450500000004</v>
      </c>
      <c r="AL52" s="710">
        <v>45.209820499999999</v>
      </c>
      <c r="AM52" s="710">
        <v>54.778647999999997</v>
      </c>
      <c r="AN52" s="710">
        <v>49.760070499999998</v>
      </c>
      <c r="AO52" s="710">
        <v>24.7283075</v>
      </c>
      <c r="AP52" s="710">
        <v>2.0359039999999999</v>
      </c>
      <c r="AQ52" s="710">
        <v>43.889885500000005</v>
      </c>
      <c r="AR52" s="710">
        <v>54.212883000000012</v>
      </c>
      <c r="AS52" s="710">
        <v>42.081325500000005</v>
      </c>
      <c r="AT52" s="710">
        <v>46.533840500000004</v>
      </c>
      <c r="AU52" s="711">
        <v>514.37783000000002</v>
      </c>
    </row>
    <row r="53" spans="1:49" ht="11" customHeight="1" x14ac:dyDescent="0.3">
      <c r="A53" s="712"/>
      <c r="B53" s="713"/>
      <c r="C53" s="714"/>
      <c r="D53" s="714"/>
      <c r="E53" s="714"/>
      <c r="F53" s="715"/>
      <c r="G53" s="715"/>
      <c r="H53" s="715"/>
      <c r="I53" s="715"/>
      <c r="J53" s="715"/>
      <c r="K53" s="715"/>
      <c r="L53" s="715"/>
      <c r="M53" s="715"/>
      <c r="N53" s="715"/>
      <c r="O53" s="958"/>
      <c r="P53" s="872"/>
      <c r="Q53"/>
      <c r="R53" s="959"/>
      <c r="S53" s="713"/>
      <c r="T53" s="714"/>
      <c r="U53" s="714"/>
      <c r="V53" s="714"/>
      <c r="W53" s="715"/>
      <c r="X53" s="715"/>
      <c r="Y53" s="715"/>
      <c r="Z53" s="715"/>
      <c r="AA53" s="715"/>
      <c r="AB53" s="715"/>
      <c r="AC53" s="715"/>
      <c r="AD53" s="715"/>
      <c r="AE53" s="715"/>
      <c r="AF53" s="716"/>
      <c r="AG53" s="709"/>
      <c r="AI53" s="710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1"/>
    </row>
    <row r="54" spans="1:49" ht="20" thickBot="1" x14ac:dyDescent="0.3">
      <c r="A54" s="717" t="s">
        <v>261</v>
      </c>
      <c r="B54" s="718" t="s">
        <v>218</v>
      </c>
      <c r="C54" s="719">
        <v>0</v>
      </c>
      <c r="D54" s="719">
        <v>0</v>
      </c>
      <c r="E54" s="719">
        <v>0</v>
      </c>
      <c r="F54" s="719">
        <v>11.78012</v>
      </c>
      <c r="G54" s="719">
        <v>29.096329999999998</v>
      </c>
      <c r="H54" s="719">
        <v>25.797934000000001</v>
      </c>
      <c r="I54" s="719">
        <v>23.427937</v>
      </c>
      <c r="J54" s="719">
        <v>21.565266000000001</v>
      </c>
      <c r="K54" s="720">
        <v>22</v>
      </c>
      <c r="L54" s="720">
        <v>20</v>
      </c>
      <c r="M54" s="720">
        <v>15</v>
      </c>
      <c r="N54" s="720">
        <v>22.5</v>
      </c>
      <c r="O54" s="960">
        <v>191.167587</v>
      </c>
      <c r="P54" s="961">
        <v>191.167587</v>
      </c>
      <c r="Q54" s="2" t="e">
        <v>#DIV/0!</v>
      </c>
      <c r="R54" s="962" t="s">
        <v>261</v>
      </c>
      <c r="S54" s="963" t="s">
        <v>218</v>
      </c>
      <c r="T54" s="720">
        <v>22</v>
      </c>
      <c r="U54" s="720">
        <v>22</v>
      </c>
      <c r="V54" s="720">
        <v>25</v>
      </c>
      <c r="W54" s="720">
        <v>22</v>
      </c>
      <c r="X54" s="720">
        <v>22</v>
      </c>
      <c r="Y54" s="720">
        <v>25</v>
      </c>
      <c r="Z54" s="720">
        <v>22</v>
      </c>
      <c r="AA54" s="720">
        <v>22</v>
      </c>
      <c r="AB54" s="720">
        <v>20</v>
      </c>
      <c r="AC54" s="720">
        <v>20</v>
      </c>
      <c r="AD54" s="720">
        <v>22</v>
      </c>
      <c r="AE54" s="720">
        <v>20</v>
      </c>
      <c r="AF54" s="721">
        <v>264</v>
      </c>
      <c r="AG54" s="722">
        <v>180.34948245853658</v>
      </c>
      <c r="AH54" s="723">
        <v>3.1559876466889993</v>
      </c>
      <c r="AI54" s="724">
        <v>50</v>
      </c>
      <c r="AJ54" s="725">
        <v>45</v>
      </c>
      <c r="AK54" s="725">
        <v>55</v>
      </c>
      <c r="AL54" s="725">
        <v>50</v>
      </c>
      <c r="AM54" s="725">
        <v>50</v>
      </c>
      <c r="AN54" s="725">
        <v>50</v>
      </c>
      <c r="AO54" s="725">
        <v>35</v>
      </c>
      <c r="AP54" s="725">
        <v>0</v>
      </c>
      <c r="AQ54" s="725">
        <v>25</v>
      </c>
      <c r="AR54" s="725">
        <v>50</v>
      </c>
      <c r="AS54" s="725">
        <v>45</v>
      </c>
      <c r="AT54" s="725">
        <v>45</v>
      </c>
      <c r="AU54" s="726">
        <v>500</v>
      </c>
      <c r="AV54" s="723">
        <v>0.97204811490417464</v>
      </c>
    </row>
    <row r="55" spans="1:49" ht="21" x14ac:dyDescent="0.25">
      <c r="A55" s="551" t="s">
        <v>262</v>
      </c>
      <c r="B55" s="727" t="s">
        <v>218</v>
      </c>
      <c r="C55" s="728">
        <v>0</v>
      </c>
      <c r="D55" s="728">
        <v>0</v>
      </c>
      <c r="E55" s="728">
        <v>0</v>
      </c>
      <c r="F55" s="728">
        <v>0</v>
      </c>
      <c r="G55" s="728">
        <v>2.1048</v>
      </c>
      <c r="H55" s="728">
        <v>0</v>
      </c>
      <c r="I55" s="729">
        <v>0</v>
      </c>
      <c r="J55" s="729">
        <v>1.4448000000000001</v>
      </c>
      <c r="K55" s="729">
        <v>1.3910399999999998</v>
      </c>
      <c r="L55" s="729">
        <v>1.4448000000000001</v>
      </c>
      <c r="M55" s="729">
        <v>1.3910399999999998</v>
      </c>
      <c r="N55" s="729">
        <v>1.4448000000000001</v>
      </c>
      <c r="O55" s="964">
        <v>9.2212800000000001</v>
      </c>
      <c r="P55" s="965"/>
      <c r="Q55"/>
      <c r="R55" s="551" t="s">
        <v>262</v>
      </c>
      <c r="S55" s="966" t="s">
        <v>218</v>
      </c>
      <c r="T55" s="729">
        <v>1.6500000000000001</v>
      </c>
      <c r="U55" s="729">
        <v>1.6500000000000001</v>
      </c>
      <c r="V55" s="729">
        <v>1.6500000000000001</v>
      </c>
      <c r="W55" s="729">
        <v>1.6500000000000001</v>
      </c>
      <c r="X55" s="729">
        <v>1.6500000000000001</v>
      </c>
      <c r="Y55" s="729">
        <v>1.6500000000000001</v>
      </c>
      <c r="Z55" s="729">
        <v>1.6500000000000001</v>
      </c>
      <c r="AA55" s="729">
        <v>1.6500000000000001</v>
      </c>
      <c r="AB55" s="729">
        <v>1.6500000000000001</v>
      </c>
      <c r="AC55" s="729">
        <v>1.6500000000000001</v>
      </c>
      <c r="AD55" s="729">
        <v>1.6500000000000001</v>
      </c>
      <c r="AE55" s="729">
        <v>1.6500000000000001</v>
      </c>
      <c r="AF55" s="726">
        <v>19.799999999999997</v>
      </c>
      <c r="AG55" s="730"/>
      <c r="AI55" s="731">
        <v>0.55000000000000004</v>
      </c>
      <c r="AJ55" s="731">
        <v>0.374</v>
      </c>
      <c r="AK55" s="731">
        <v>0.39600000000000002</v>
      </c>
      <c r="AL55" s="731">
        <v>0.33</v>
      </c>
      <c r="AM55" s="731">
        <v>0.24199999999999999</v>
      </c>
      <c r="AN55" s="731">
        <v>0.23100000000000001</v>
      </c>
      <c r="AO55" s="731">
        <v>0.19800000000000001</v>
      </c>
      <c r="AP55" s="731">
        <v>0</v>
      </c>
      <c r="AQ55" s="731">
        <v>0.22</v>
      </c>
      <c r="AR55" s="731">
        <v>0.253</v>
      </c>
      <c r="AS55" s="731">
        <v>0.24199999999999999</v>
      </c>
      <c r="AT55" s="731">
        <v>0.253</v>
      </c>
      <c r="AU55" s="726">
        <v>3.2890000000000006</v>
      </c>
      <c r="AV55" s="732"/>
      <c r="AW55" s="732"/>
    </row>
    <row r="56" spans="1:49" ht="22" thickBot="1" x14ac:dyDescent="0.3">
      <c r="A56" s="733" t="s">
        <v>263</v>
      </c>
      <c r="B56" s="734" t="s">
        <v>218</v>
      </c>
      <c r="C56" s="735">
        <v>0</v>
      </c>
      <c r="D56" s="735">
        <v>0</v>
      </c>
      <c r="E56" s="735">
        <v>0</v>
      </c>
      <c r="F56" s="735">
        <v>0</v>
      </c>
      <c r="G56" s="735">
        <v>0</v>
      </c>
      <c r="H56" s="735">
        <v>0</v>
      </c>
      <c r="I56" s="736">
        <v>0</v>
      </c>
      <c r="J56" s="736">
        <v>1.05</v>
      </c>
      <c r="K56" s="736">
        <v>1.35</v>
      </c>
      <c r="L56" s="736">
        <v>0.45</v>
      </c>
      <c r="M56" s="736">
        <v>0.45</v>
      </c>
      <c r="N56" s="736">
        <v>0.75</v>
      </c>
      <c r="O56" s="967">
        <v>4.0500000000000007</v>
      </c>
      <c r="P56"/>
      <c r="Q56"/>
      <c r="R56" s="733" t="s">
        <v>263</v>
      </c>
      <c r="S56" s="968" t="s">
        <v>218</v>
      </c>
      <c r="T56" s="736">
        <v>0.45</v>
      </c>
      <c r="U56" s="736">
        <v>0.52500000000000002</v>
      </c>
      <c r="V56" s="736">
        <v>0.45</v>
      </c>
      <c r="W56" s="736">
        <v>0.52500000000000002</v>
      </c>
      <c r="X56" s="736">
        <v>0.45</v>
      </c>
      <c r="Y56" s="736">
        <v>0.52500000000000002</v>
      </c>
      <c r="Z56" s="736">
        <v>0.45</v>
      </c>
      <c r="AA56" s="736">
        <v>0.52500000000000002</v>
      </c>
      <c r="AB56" s="736">
        <v>0.52500000000000002</v>
      </c>
      <c r="AC56" s="736">
        <v>0.45</v>
      </c>
      <c r="AD56" s="736">
        <v>0.45</v>
      </c>
      <c r="AE56" s="736">
        <v>0.45</v>
      </c>
      <c r="AF56" s="737">
        <v>5.7750000000000012</v>
      </c>
      <c r="AI56" s="738">
        <v>0</v>
      </c>
      <c r="AJ56" s="738">
        <v>1.2</v>
      </c>
      <c r="AK56" s="738">
        <v>0.6</v>
      </c>
      <c r="AL56" s="738">
        <v>0.6</v>
      </c>
      <c r="AM56" s="738">
        <v>0.6</v>
      </c>
      <c r="AN56" s="738">
        <v>0.6</v>
      </c>
      <c r="AO56" s="738">
        <v>0.6</v>
      </c>
      <c r="AP56" s="738">
        <v>0.3</v>
      </c>
      <c r="AQ56" s="738">
        <v>0.3</v>
      </c>
      <c r="AR56" s="738">
        <v>0.6</v>
      </c>
      <c r="AS56" s="738">
        <v>0.6</v>
      </c>
      <c r="AT56" s="738">
        <v>0.6</v>
      </c>
      <c r="AU56" s="737">
        <v>6.5999999999999988</v>
      </c>
      <c r="AV56" s="739">
        <v>9.8889999999999993</v>
      </c>
      <c r="AW56" s="739">
        <v>504.48883000000001</v>
      </c>
    </row>
    <row r="57" spans="1:49" ht="25" thickBot="1" x14ac:dyDescent="0.35">
      <c r="A57" s="740" t="s">
        <v>264</v>
      </c>
      <c r="B57" s="741" t="s">
        <v>218</v>
      </c>
      <c r="C57" s="742">
        <v>0</v>
      </c>
      <c r="D57" s="743">
        <v>0</v>
      </c>
      <c r="E57" s="743">
        <v>0</v>
      </c>
      <c r="F57" s="743">
        <v>0</v>
      </c>
      <c r="G57" s="743">
        <v>2.1048</v>
      </c>
      <c r="H57" s="743">
        <v>0</v>
      </c>
      <c r="I57" s="744">
        <v>0</v>
      </c>
      <c r="J57" s="744">
        <v>2.4948000000000001</v>
      </c>
      <c r="K57" s="744">
        <v>2.7410399999999999</v>
      </c>
      <c r="L57" s="744">
        <v>1.8948</v>
      </c>
      <c r="M57" s="744">
        <v>1.8410399999999998</v>
      </c>
      <c r="N57" s="745">
        <v>2.1947999999999999</v>
      </c>
      <c r="O57" s="969">
        <v>13.271280000000001</v>
      </c>
      <c r="P57" s="747" t="e">
        <v>#DIV/0!</v>
      </c>
      <c r="Q57"/>
      <c r="R57" s="740" t="s">
        <v>264</v>
      </c>
      <c r="S57" s="970" t="s">
        <v>218</v>
      </c>
      <c r="T57" s="748">
        <v>2.1</v>
      </c>
      <c r="U57" s="744">
        <v>2.1750000000000003</v>
      </c>
      <c r="V57" s="744">
        <v>2.1</v>
      </c>
      <c r="W57" s="744">
        <v>2.1750000000000003</v>
      </c>
      <c r="X57" s="744">
        <v>2.1</v>
      </c>
      <c r="Y57" s="744">
        <v>2.1750000000000003</v>
      </c>
      <c r="Z57" s="744">
        <v>2.1</v>
      </c>
      <c r="AA57" s="744">
        <v>2.1750000000000003</v>
      </c>
      <c r="AB57" s="744">
        <v>2.1750000000000003</v>
      </c>
      <c r="AC57" s="744">
        <v>2.1</v>
      </c>
      <c r="AD57" s="744">
        <v>2.1</v>
      </c>
      <c r="AE57" s="745">
        <v>2.1</v>
      </c>
      <c r="AF57" s="746">
        <v>25.574999999999999</v>
      </c>
      <c r="AG57" s="747">
        <v>0.30573630327299683</v>
      </c>
      <c r="AI57" s="748">
        <v>0.55000000000000004</v>
      </c>
      <c r="AJ57" s="744">
        <v>1.5739999999999998</v>
      </c>
      <c r="AK57" s="744">
        <v>0.996</v>
      </c>
      <c r="AL57" s="744">
        <v>0.92999999999999994</v>
      </c>
      <c r="AM57" s="744">
        <v>0.84199999999999997</v>
      </c>
      <c r="AN57" s="744">
        <v>0.83099999999999996</v>
      </c>
      <c r="AO57" s="744">
        <v>0.79800000000000004</v>
      </c>
      <c r="AP57" s="744">
        <v>0.3</v>
      </c>
      <c r="AQ57" s="744">
        <v>0.52</v>
      </c>
      <c r="AR57" s="744">
        <v>0.85299999999999998</v>
      </c>
      <c r="AS57" s="744">
        <v>0.84199999999999997</v>
      </c>
      <c r="AT57" s="745">
        <v>0.85299999999999998</v>
      </c>
      <c r="AU57" s="746">
        <v>9.8889999999999993</v>
      </c>
    </row>
    <row r="58" spans="1:49" ht="29.25" customHeight="1" thickTop="1" thickBot="1" x14ac:dyDescent="0.35">
      <c r="A58" s="749" t="s">
        <v>385</v>
      </c>
      <c r="B58" s="750" t="s">
        <v>218</v>
      </c>
      <c r="C58" s="751">
        <v>0</v>
      </c>
      <c r="D58" s="752">
        <v>0</v>
      </c>
      <c r="E58" s="752">
        <v>0</v>
      </c>
      <c r="F58" s="752">
        <v>11.78012</v>
      </c>
      <c r="G58" s="752">
        <v>31.201129999999999</v>
      </c>
      <c r="H58" s="752">
        <v>25.797934000000001</v>
      </c>
      <c r="I58" s="752">
        <v>23.427937</v>
      </c>
      <c r="J58" s="753">
        <v>24.060066000000003</v>
      </c>
      <c r="K58" s="753">
        <v>24.741039999999998</v>
      </c>
      <c r="L58" s="753">
        <v>21.8948</v>
      </c>
      <c r="M58" s="753">
        <v>16.84104</v>
      </c>
      <c r="N58" s="754">
        <v>24.694800000000001</v>
      </c>
      <c r="O58" s="971">
        <v>204.43886700000002</v>
      </c>
      <c r="P58" s="972" t="s">
        <v>265</v>
      </c>
      <c r="Q58" s="2" t="e">
        <v>#DIV/0!</v>
      </c>
      <c r="R58" s="749" t="s">
        <v>385</v>
      </c>
      <c r="S58" s="973" t="s">
        <v>218</v>
      </c>
      <c r="T58" s="1195">
        <v>24.1</v>
      </c>
      <c r="U58" s="1196">
        <v>24.175000000000001</v>
      </c>
      <c r="V58" s="1196">
        <v>27.1</v>
      </c>
      <c r="W58" s="1196">
        <v>24.175000000000001</v>
      </c>
      <c r="X58" s="1196">
        <v>24.1</v>
      </c>
      <c r="Y58" s="1196">
        <v>27.175000000000001</v>
      </c>
      <c r="Z58" s="1196">
        <v>24.1</v>
      </c>
      <c r="AA58" s="1196">
        <v>24.175000000000001</v>
      </c>
      <c r="AB58" s="1196">
        <v>22.175000000000001</v>
      </c>
      <c r="AC58" s="1196">
        <v>22.1</v>
      </c>
      <c r="AD58" s="1196">
        <v>24.1</v>
      </c>
      <c r="AE58" s="1197">
        <v>22.1</v>
      </c>
      <c r="AF58" s="755">
        <v>289.57500000000005</v>
      </c>
      <c r="AG58" s="756" t="s">
        <v>265</v>
      </c>
      <c r="AH58" s="723">
        <v>3.4617239499619967</v>
      </c>
      <c r="AI58" s="757">
        <v>50.55</v>
      </c>
      <c r="AJ58" s="758">
        <v>46.573999999999998</v>
      </c>
      <c r="AK58" s="758">
        <v>55.996000000000002</v>
      </c>
      <c r="AL58" s="758">
        <v>50.93</v>
      </c>
      <c r="AM58" s="758">
        <v>50.841999999999999</v>
      </c>
      <c r="AN58" s="758">
        <v>50.831000000000003</v>
      </c>
      <c r="AO58" s="758">
        <v>35.798000000000002</v>
      </c>
      <c r="AP58" s="758">
        <v>0.3</v>
      </c>
      <c r="AQ58" s="758">
        <v>25.52</v>
      </c>
      <c r="AR58" s="758">
        <v>50.853000000000002</v>
      </c>
      <c r="AS58" s="758">
        <v>45.841999999999999</v>
      </c>
      <c r="AT58" s="759">
        <v>45.853000000000002</v>
      </c>
      <c r="AU58" s="760">
        <v>509.88900000000001</v>
      </c>
    </row>
    <row r="59" spans="1:49" ht="24.5" customHeight="1" thickBot="1" x14ac:dyDescent="0.35">
      <c r="A59" s="761"/>
      <c r="B59" s="762"/>
      <c r="C59" s="763"/>
      <c r="D59" s="764"/>
      <c r="E59" s="764"/>
      <c r="F59" s="764"/>
      <c r="G59" s="764"/>
      <c r="H59" s="764"/>
      <c r="I59" s="764"/>
      <c r="J59" s="764"/>
      <c r="K59" s="764"/>
      <c r="L59" s="764"/>
      <c r="M59" s="764"/>
      <c r="N59" s="765"/>
      <c r="O59" s="975"/>
      <c r="P59" s="972"/>
      <c r="Q59" s="2"/>
      <c r="R59" s="761"/>
      <c r="S59" s="976"/>
      <c r="T59" s="763"/>
      <c r="U59" s="764"/>
      <c r="V59" s="764"/>
      <c r="W59" s="764"/>
      <c r="X59" s="764"/>
      <c r="Y59" s="764"/>
      <c r="Z59" s="764"/>
      <c r="AA59" s="764"/>
      <c r="AB59" s="764"/>
      <c r="AC59" s="764"/>
      <c r="AD59" s="764"/>
      <c r="AE59" s="765"/>
      <c r="AF59" s="766"/>
      <c r="AG59" s="756"/>
      <c r="AH59" s="723"/>
      <c r="AI59" s="757"/>
      <c r="AJ59" s="758"/>
      <c r="AK59" s="758"/>
      <c r="AL59" s="758"/>
      <c r="AM59" s="758"/>
      <c r="AN59" s="758"/>
      <c r="AO59" s="758"/>
      <c r="AP59" s="758"/>
      <c r="AQ59" s="758"/>
      <c r="AR59" s="758"/>
      <c r="AS59" s="758"/>
      <c r="AT59" s="759"/>
      <c r="AU59" s="760"/>
    </row>
    <row r="60" spans="1:49" ht="29.25" customHeight="1" x14ac:dyDescent="0.3">
      <c r="A60" s="767" t="s">
        <v>390</v>
      </c>
      <c r="B60" s="768">
        <v>44965</v>
      </c>
      <c r="C60" s="769">
        <v>0</v>
      </c>
      <c r="D60" s="770">
        <v>0</v>
      </c>
      <c r="E60" s="771">
        <v>10.4</v>
      </c>
      <c r="F60" s="771">
        <v>23.469099999999997</v>
      </c>
      <c r="G60" s="771">
        <v>25.459499999999998</v>
      </c>
      <c r="H60" s="771">
        <v>25.848500000000001</v>
      </c>
      <c r="I60" s="771">
        <v>21.167999999999999</v>
      </c>
      <c r="J60" s="771">
        <v>21.167999999999999</v>
      </c>
      <c r="K60" s="771">
        <v>29.648799999999998</v>
      </c>
      <c r="L60" s="771">
        <v>22.248000000000005</v>
      </c>
      <c r="M60" s="771">
        <v>20.7288</v>
      </c>
      <c r="N60" s="772">
        <v>21.667999999999999</v>
      </c>
      <c r="O60" s="977">
        <v>0</v>
      </c>
      <c r="P60" s="978"/>
      <c r="Q60" s="661"/>
      <c r="R60" s="549" t="s">
        <v>266</v>
      </c>
      <c r="S60" s="768">
        <v>44355</v>
      </c>
      <c r="T60" s="774">
        <v>0</v>
      </c>
      <c r="U60" s="771">
        <v>0</v>
      </c>
      <c r="V60" s="771">
        <v>0</v>
      </c>
      <c r="W60" s="771">
        <v>0</v>
      </c>
      <c r="X60" s="771">
        <v>0</v>
      </c>
      <c r="Y60" s="771">
        <v>0</v>
      </c>
      <c r="Z60" s="771">
        <v>0</v>
      </c>
      <c r="AA60" s="771">
        <v>0</v>
      </c>
      <c r="AB60" s="771">
        <v>0</v>
      </c>
      <c r="AC60" s="771">
        <v>0</v>
      </c>
      <c r="AD60" s="771">
        <v>0</v>
      </c>
      <c r="AE60" s="772">
        <v>0</v>
      </c>
      <c r="AF60" s="760">
        <v>0</v>
      </c>
      <c r="AG60" s="773"/>
      <c r="AH60" s="661"/>
      <c r="AI60" s="774"/>
      <c r="AJ60" s="775"/>
      <c r="AK60" s="775"/>
      <c r="AL60" s="775"/>
      <c r="AM60" s="775"/>
      <c r="AN60" s="775"/>
      <c r="AO60" s="775"/>
      <c r="AP60" s="775"/>
      <c r="AQ60" s="775"/>
      <c r="AR60" s="775"/>
      <c r="AS60" s="775"/>
      <c r="AT60" s="772"/>
      <c r="AU60" s="760">
        <v>0</v>
      </c>
    </row>
    <row r="61" spans="1:49" ht="26" x14ac:dyDescent="0.3">
      <c r="A61" s="551" t="s">
        <v>267</v>
      </c>
      <c r="B61" s="776">
        <v>45147</v>
      </c>
      <c r="C61" s="769">
        <v>0</v>
      </c>
      <c r="D61" s="770">
        <v>0</v>
      </c>
      <c r="E61" s="771">
        <v>12.4384</v>
      </c>
      <c r="F61" s="771">
        <v>22.134</v>
      </c>
      <c r="G61" s="771">
        <v>57.149000000000001</v>
      </c>
      <c r="H61" s="771">
        <v>32.5</v>
      </c>
      <c r="I61" s="771">
        <v>31.958500000000001</v>
      </c>
      <c r="J61" s="771">
        <v>33.809899899510235</v>
      </c>
      <c r="K61" s="771">
        <v>54.689999689873318</v>
      </c>
      <c r="L61" s="771">
        <v>61.454099999999997</v>
      </c>
      <c r="M61" s="771">
        <v>37.586960000000005</v>
      </c>
      <c r="N61" s="772">
        <v>31.953700000000001</v>
      </c>
      <c r="O61" s="974">
        <v>375.67455958938353</v>
      </c>
      <c r="P61" s="777"/>
      <c r="Q61" s="661">
        <v>44383</v>
      </c>
      <c r="R61" s="551" t="s">
        <v>267</v>
      </c>
      <c r="S61" s="661">
        <v>45147</v>
      </c>
      <c r="T61" s="774">
        <v>33.938099999999999</v>
      </c>
      <c r="U61" s="771">
        <v>27.756299999999996</v>
      </c>
      <c r="V61" s="771">
        <v>33.173899999999996</v>
      </c>
      <c r="W61" s="771">
        <v>33.955100000000002</v>
      </c>
      <c r="X61" s="771">
        <v>33.173899999999996</v>
      </c>
      <c r="Y61" s="771">
        <v>33.606099999999998</v>
      </c>
      <c r="Z61" s="771">
        <v>35.965900000000005</v>
      </c>
      <c r="AA61" s="771">
        <v>36.314899999999994</v>
      </c>
      <c r="AB61" s="771">
        <v>35.351099999999995</v>
      </c>
      <c r="AC61" s="771">
        <v>26.891000000000002</v>
      </c>
      <c r="AD61" s="771">
        <v>26.133000000000003</v>
      </c>
      <c r="AE61" s="772">
        <v>26.641000000000002</v>
      </c>
      <c r="AF61" s="760">
        <v>382.90029999999996</v>
      </c>
      <c r="AG61" s="777"/>
      <c r="AH61" s="661">
        <v>44383</v>
      </c>
      <c r="AI61" s="774">
        <v>60.856399999999994</v>
      </c>
      <c r="AJ61" s="775">
        <v>74.719250000000017</v>
      </c>
      <c r="AK61" s="775">
        <v>82.95805</v>
      </c>
      <c r="AL61" s="775">
        <v>76.596649999999983</v>
      </c>
      <c r="AM61" s="775">
        <v>77.392319999999984</v>
      </c>
      <c r="AN61" s="775">
        <v>91.42765</v>
      </c>
      <c r="AO61" s="775">
        <v>45.272430000000007</v>
      </c>
      <c r="AP61" s="775">
        <v>2.3190800000000005</v>
      </c>
      <c r="AQ61" s="775">
        <v>58.451149999999998</v>
      </c>
      <c r="AR61" s="775">
        <v>79.180899999999994</v>
      </c>
      <c r="AS61" s="775">
        <v>77.557150000000007</v>
      </c>
      <c r="AT61" s="772">
        <v>89.910049999999998</v>
      </c>
      <c r="AU61" s="760">
        <v>816.64107999999987</v>
      </c>
    </row>
    <row r="62" spans="1:49" ht="22.5" customHeight="1" x14ac:dyDescent="0.3">
      <c r="A62" s="778" t="s">
        <v>268</v>
      </c>
      <c r="B62" s="779" t="s">
        <v>251</v>
      </c>
      <c r="C62" s="769">
        <v>0</v>
      </c>
      <c r="D62" s="770">
        <v>0</v>
      </c>
      <c r="E62" s="770">
        <v>3.22</v>
      </c>
      <c r="F62" s="770">
        <v>22.155999999999999</v>
      </c>
      <c r="G62" s="770">
        <v>58.398000000000003</v>
      </c>
      <c r="H62" s="770">
        <v>48.337000000000003</v>
      </c>
      <c r="I62" s="770">
        <v>45.756</v>
      </c>
      <c r="J62" s="775">
        <v>30.96</v>
      </c>
      <c r="K62" s="775">
        <v>42.28</v>
      </c>
      <c r="L62" s="775">
        <v>49.962649999999996</v>
      </c>
      <c r="M62" s="775">
        <v>44.879620000000003</v>
      </c>
      <c r="N62" s="772">
        <v>34.157043999999999</v>
      </c>
      <c r="O62" s="974">
        <v>380.106314</v>
      </c>
      <c r="P62"/>
      <c r="Q62"/>
      <c r="R62" s="778" t="s">
        <v>268</v>
      </c>
      <c r="S62" s="780" t="s">
        <v>251</v>
      </c>
      <c r="T62" s="774">
        <v>30.509225999999998</v>
      </c>
      <c r="U62" s="771">
        <v>27.648759999999999</v>
      </c>
      <c r="V62" s="771">
        <v>28.083279999999995</v>
      </c>
      <c r="W62" s="771">
        <v>30.022739999999999</v>
      </c>
      <c r="X62" s="771">
        <v>30.486379999999997</v>
      </c>
      <c r="Y62" s="771">
        <v>30.468119999999999</v>
      </c>
      <c r="Z62" s="771">
        <v>31.742780000000003</v>
      </c>
      <c r="AA62" s="771">
        <v>32.904420000000002</v>
      </c>
      <c r="AB62" s="775">
        <v>32.798099999999998</v>
      </c>
      <c r="AC62" s="775">
        <v>24.46</v>
      </c>
      <c r="AD62" s="775">
        <v>23.57</v>
      </c>
      <c r="AE62" s="772">
        <v>23.46</v>
      </c>
      <c r="AF62" s="760">
        <v>346.15380599999992</v>
      </c>
      <c r="AI62" s="774">
        <v>82.17559</v>
      </c>
      <c r="AJ62" s="774">
        <v>68.805464999999998</v>
      </c>
      <c r="AK62" s="774">
        <v>74.452365000000015</v>
      </c>
      <c r="AL62" s="774">
        <v>75.953469999999982</v>
      </c>
      <c r="AM62" s="774">
        <v>74.630624999999981</v>
      </c>
      <c r="AN62" s="774">
        <v>81.330417999999995</v>
      </c>
      <c r="AO62" s="774">
        <v>63.946506999999997</v>
      </c>
      <c r="AP62" s="774">
        <v>25.411277000000005</v>
      </c>
      <c r="AQ62" s="774">
        <v>31.68045</v>
      </c>
      <c r="AR62" s="774">
        <v>60.202817999999994</v>
      </c>
      <c r="AS62" s="774">
        <v>73.296050000000008</v>
      </c>
      <c r="AT62" s="774">
        <v>80.895975000000007</v>
      </c>
      <c r="AU62" s="760">
        <v>792.78101000000004</v>
      </c>
    </row>
    <row r="63" spans="1:49" x14ac:dyDescent="0.2">
      <c r="A63" s="781"/>
      <c r="B63" s="78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781"/>
      <c r="S63" s="782"/>
      <c r="T63"/>
      <c r="U63"/>
      <c r="V63"/>
      <c r="W63"/>
      <c r="X63"/>
      <c r="Y63"/>
      <c r="Z63"/>
      <c r="AA63"/>
      <c r="AB63"/>
      <c r="AC63"/>
      <c r="AD63"/>
      <c r="AE63"/>
    </row>
    <row r="64" spans="1:49" x14ac:dyDescent="0.2">
      <c r="A64" s="783"/>
      <c r="B64" s="713"/>
      <c r="C64" s="2"/>
      <c r="D64"/>
      <c r="E64"/>
      <c r="F64"/>
      <c r="G64"/>
      <c r="H64"/>
      <c r="I64"/>
      <c r="J64"/>
      <c r="K64"/>
      <c r="L64" s="979"/>
      <c r="M64" s="979"/>
      <c r="N64" s="979"/>
      <c r="O64"/>
      <c r="P64"/>
      <c r="Q64"/>
      <c r="R64" s="783"/>
      <c r="S64" s="713"/>
      <c r="T64" s="2"/>
      <c r="U64"/>
      <c r="V64"/>
      <c r="W64"/>
      <c r="X64"/>
      <c r="Y64"/>
      <c r="Z64"/>
      <c r="AA64"/>
      <c r="AB64"/>
      <c r="AC64" s="979"/>
      <c r="AD64" s="979"/>
      <c r="AE64" s="979"/>
      <c r="AI64" s="723">
        <v>1.350319604840247</v>
      </c>
      <c r="AJ64" s="723">
        <v>0.92085326070590889</v>
      </c>
      <c r="AK64" s="723">
        <v>0.8974700466078942</v>
      </c>
      <c r="AL64" s="723">
        <v>0.99160302702533332</v>
      </c>
      <c r="AM64" s="723">
        <v>0.96431564527332936</v>
      </c>
      <c r="AN64" s="723">
        <v>0.88956041197602687</v>
      </c>
      <c r="AO64" s="723">
        <v>1.4124823209180508</v>
      </c>
      <c r="AP64" s="723">
        <v>10.957481846249374</v>
      </c>
      <c r="AQ64" s="723">
        <v>0.54199874596137121</v>
      </c>
      <c r="AR64" s="723">
        <v>0.76031995089724913</v>
      </c>
      <c r="AS64" s="723">
        <v>0.94505857938307436</v>
      </c>
      <c r="AT64" s="723">
        <v>0.89974341021943605</v>
      </c>
    </row>
    <row r="65" spans="1:47" x14ac:dyDescent="0.2">
      <c r="A65" s="783"/>
      <c r="B65" s="713"/>
      <c r="C65"/>
      <c r="D65"/>
      <c r="E65"/>
      <c r="F65"/>
      <c r="G65"/>
      <c r="H65"/>
      <c r="I65"/>
      <c r="J65"/>
      <c r="K65" s="4"/>
      <c r="L65" s="4"/>
      <c r="M65" s="4"/>
      <c r="N65" s="980"/>
      <c r="O65"/>
      <c r="P65"/>
      <c r="Q65"/>
      <c r="R65" s="783"/>
      <c r="S65" s="713"/>
      <c r="T65"/>
      <c r="U65"/>
      <c r="V65"/>
      <c r="W65"/>
      <c r="X65"/>
      <c r="Y65"/>
      <c r="Z65"/>
      <c r="AA65"/>
      <c r="AB65" s="4"/>
      <c r="AC65" s="4"/>
      <c r="AD65" s="4"/>
      <c r="AE65" s="980"/>
      <c r="AI65" s="723">
        <v>0.80662491257819124</v>
      </c>
      <c r="AJ65" s="723">
        <v>0.9575949680751108</v>
      </c>
      <c r="AK65" s="723">
        <v>0.99980450451509106</v>
      </c>
      <c r="AL65" s="723">
        <v>0.95740828061689331</v>
      </c>
      <c r="AM65" s="723">
        <v>1.0520392435103858</v>
      </c>
      <c r="AN65" s="723">
        <v>0.85329482309358606</v>
      </c>
      <c r="AO65" s="723">
        <v>1.0795195200789933</v>
      </c>
      <c r="AP65" s="723">
        <v>0.96680592713646207</v>
      </c>
      <c r="AQ65" s="723">
        <v>0.84914715475868952</v>
      </c>
      <c r="AR65" s="723">
        <v>1.1148383235026376</v>
      </c>
      <c r="AS65" s="723">
        <v>0.9922113519018495</v>
      </c>
      <c r="AT65" s="723">
        <v>0.82935124028749785</v>
      </c>
    </row>
    <row r="66" spans="1:47" ht="17" thickBot="1" x14ac:dyDescent="0.25">
      <c r="A66" s="785"/>
      <c r="B66" s="677"/>
      <c r="C66" s="981"/>
      <c r="D66" s="982"/>
      <c r="E66" s="982"/>
      <c r="F66" s="982"/>
      <c r="G66" s="982"/>
      <c r="H66" s="982"/>
      <c r="I66" s="982"/>
      <c r="J66" s="982"/>
      <c r="K66" s="982"/>
      <c r="L66" s="982"/>
      <c r="M66" s="982"/>
      <c r="N66" s="980"/>
      <c r="O66" s="980"/>
      <c r="P66" s="983" t="s">
        <v>216</v>
      </c>
      <c r="Q66"/>
      <c r="R66" s="785"/>
      <c r="S66" s="677"/>
      <c r="T66" s="981"/>
      <c r="U66" s="982"/>
      <c r="V66" s="982"/>
      <c r="W66" s="982"/>
      <c r="X66" s="982"/>
      <c r="Y66" s="982"/>
      <c r="Z66" s="982"/>
      <c r="AA66" s="982"/>
      <c r="AB66" s="982"/>
      <c r="AC66" s="982"/>
      <c r="AD66" s="982"/>
      <c r="AE66" s="980"/>
      <c r="AF66" s="784"/>
      <c r="AG66" s="786" t="s">
        <v>216</v>
      </c>
      <c r="AI66" s="784"/>
      <c r="AJ66" s="784"/>
      <c r="AK66" s="784"/>
      <c r="AL66" s="784"/>
      <c r="AM66" s="784"/>
      <c r="AN66" s="784"/>
      <c r="AO66" s="784"/>
      <c r="AP66" s="784"/>
      <c r="AQ66" s="784"/>
      <c r="AR66" s="784"/>
      <c r="AS66" s="784"/>
      <c r="AT66" s="784"/>
      <c r="AU66" s="784"/>
    </row>
    <row r="67" spans="1:47" ht="24" x14ac:dyDescent="0.3">
      <c r="A67" s="787" t="s">
        <v>269</v>
      </c>
      <c r="B67" s="542" t="s">
        <v>218</v>
      </c>
      <c r="C67" s="462">
        <v>0</v>
      </c>
      <c r="D67" s="462">
        <v>0</v>
      </c>
      <c r="E67" s="462">
        <v>1538.6659999999999</v>
      </c>
      <c r="F67" s="984">
        <v>3987.8679999999999</v>
      </c>
      <c r="G67" s="462">
        <v>6799.1059999999998</v>
      </c>
      <c r="H67" s="462">
        <v>8482.8880000000008</v>
      </c>
      <c r="I67" s="788">
        <v>0</v>
      </c>
      <c r="J67" s="463">
        <v>0</v>
      </c>
      <c r="K67" s="463">
        <v>0</v>
      </c>
      <c r="L67" s="788">
        <v>0</v>
      </c>
      <c r="M67" s="788">
        <v>0</v>
      </c>
      <c r="N67" s="789">
        <v>0</v>
      </c>
      <c r="O67" s="790">
        <v>20808.527999999998</v>
      </c>
      <c r="P67" s="983" t="s">
        <v>218</v>
      </c>
      <c r="Q67"/>
      <c r="R67" s="787" t="s">
        <v>269</v>
      </c>
      <c r="S67" s="542" t="s">
        <v>218</v>
      </c>
      <c r="T67" s="463">
        <v>0</v>
      </c>
      <c r="U67" s="463">
        <v>0</v>
      </c>
      <c r="V67" s="463">
        <v>0</v>
      </c>
      <c r="W67" s="463">
        <v>0</v>
      </c>
      <c r="X67" s="463">
        <v>0</v>
      </c>
      <c r="Y67" s="463">
        <v>0</v>
      </c>
      <c r="Z67" s="463">
        <v>0</v>
      </c>
      <c r="AA67" s="463">
        <v>0</v>
      </c>
      <c r="AB67" s="463">
        <v>0</v>
      </c>
      <c r="AC67" s="463">
        <v>0</v>
      </c>
      <c r="AD67" s="463">
        <v>0</v>
      </c>
      <c r="AE67" s="463">
        <v>0</v>
      </c>
      <c r="AF67" s="790">
        <v>0</v>
      </c>
      <c r="AG67" s="786" t="s">
        <v>218</v>
      </c>
    </row>
    <row r="68" spans="1:47" ht="24" x14ac:dyDescent="0.3">
      <c r="A68" s="791" t="s">
        <v>270</v>
      </c>
      <c r="B68" s="559" t="s">
        <v>218</v>
      </c>
      <c r="C68" s="719">
        <v>0</v>
      </c>
      <c r="D68" s="719">
        <v>0</v>
      </c>
      <c r="E68" s="719">
        <v>0</v>
      </c>
      <c r="F68" s="985">
        <v>0</v>
      </c>
      <c r="G68" s="719">
        <v>0</v>
      </c>
      <c r="H68" s="719">
        <v>0</v>
      </c>
      <c r="I68" s="720">
        <v>0</v>
      </c>
      <c r="J68" s="720">
        <v>0</v>
      </c>
      <c r="K68" s="720">
        <v>0</v>
      </c>
      <c r="L68" s="720">
        <v>0</v>
      </c>
      <c r="M68" s="720">
        <v>0</v>
      </c>
      <c r="N68" s="720">
        <v>0</v>
      </c>
      <c r="O68" s="792">
        <v>0</v>
      </c>
      <c r="P68" s="983" t="s">
        <v>218</v>
      </c>
      <c r="Q68"/>
      <c r="R68" s="791" t="s">
        <v>270</v>
      </c>
      <c r="S68" s="559" t="s">
        <v>218</v>
      </c>
      <c r="T68" s="720">
        <v>0</v>
      </c>
      <c r="U68" s="720">
        <v>0</v>
      </c>
      <c r="V68" s="720">
        <v>0</v>
      </c>
      <c r="W68" s="720">
        <v>0</v>
      </c>
      <c r="X68" s="720">
        <v>0</v>
      </c>
      <c r="Y68" s="720">
        <v>0</v>
      </c>
      <c r="Z68" s="720">
        <v>0</v>
      </c>
      <c r="AA68" s="720">
        <v>0</v>
      </c>
      <c r="AB68" s="720">
        <v>0</v>
      </c>
      <c r="AC68" s="720">
        <v>0</v>
      </c>
      <c r="AD68" s="720">
        <v>0</v>
      </c>
      <c r="AE68" s="720">
        <v>0</v>
      </c>
      <c r="AF68" s="792">
        <v>0</v>
      </c>
      <c r="AG68" s="786" t="s">
        <v>218</v>
      </c>
    </row>
    <row r="69" spans="1:47" ht="25" thickBot="1" x14ac:dyDescent="0.35">
      <c r="A69" s="787" t="s">
        <v>271</v>
      </c>
      <c r="B69" s="542" t="s">
        <v>218</v>
      </c>
      <c r="C69" s="462">
        <v>0</v>
      </c>
      <c r="D69" s="462">
        <v>0</v>
      </c>
      <c r="E69" s="462">
        <v>0</v>
      </c>
      <c r="F69" s="984">
        <v>0</v>
      </c>
      <c r="G69" s="462">
        <v>0</v>
      </c>
      <c r="H69" s="462">
        <v>0</v>
      </c>
      <c r="I69" s="463">
        <v>0</v>
      </c>
      <c r="J69" s="463">
        <v>0</v>
      </c>
      <c r="K69" s="463">
        <v>0</v>
      </c>
      <c r="L69" s="463">
        <v>0</v>
      </c>
      <c r="M69" s="463">
        <v>0</v>
      </c>
      <c r="N69" s="463">
        <v>0</v>
      </c>
      <c r="O69" s="793">
        <v>0</v>
      </c>
      <c r="P69" s="983" t="s">
        <v>218</v>
      </c>
      <c r="Q69"/>
      <c r="R69" s="787" t="s">
        <v>271</v>
      </c>
      <c r="S69" s="542" t="s">
        <v>218</v>
      </c>
      <c r="T69" s="540">
        <v>0</v>
      </c>
      <c r="U69" s="540">
        <v>0</v>
      </c>
      <c r="V69" s="540">
        <v>0</v>
      </c>
      <c r="W69" s="540">
        <v>0</v>
      </c>
      <c r="X69" s="540">
        <v>0</v>
      </c>
      <c r="Y69" s="540">
        <v>0</v>
      </c>
      <c r="Z69" s="463">
        <v>0</v>
      </c>
      <c r="AA69" s="463">
        <v>0</v>
      </c>
      <c r="AB69" s="463">
        <v>0</v>
      </c>
      <c r="AC69" s="463">
        <v>0</v>
      </c>
      <c r="AD69" s="463">
        <v>0</v>
      </c>
      <c r="AE69" s="463">
        <v>0</v>
      </c>
      <c r="AF69" s="793">
        <v>0</v>
      </c>
      <c r="AG69" s="786" t="s">
        <v>218</v>
      </c>
      <c r="AI69" s="794" t="e">
        <v>#VALUE!</v>
      </c>
    </row>
    <row r="70" spans="1:47" s="800" customFormat="1" ht="23.25" customHeight="1" thickBot="1" x14ac:dyDescent="0.3">
      <c r="A70" s="795" t="s">
        <v>272</v>
      </c>
      <c r="B70" s="796" t="s">
        <v>218</v>
      </c>
      <c r="C70" s="797">
        <v>0</v>
      </c>
      <c r="D70" s="797">
        <v>0</v>
      </c>
      <c r="E70" s="797">
        <v>0</v>
      </c>
      <c r="F70" s="797">
        <v>0</v>
      </c>
      <c r="G70" s="797">
        <v>0</v>
      </c>
      <c r="H70" s="797">
        <v>0</v>
      </c>
      <c r="I70" s="798">
        <v>0</v>
      </c>
      <c r="J70" s="798">
        <v>0</v>
      </c>
      <c r="K70" s="798">
        <v>0</v>
      </c>
      <c r="L70" s="798">
        <v>0</v>
      </c>
      <c r="M70" s="798">
        <v>0</v>
      </c>
      <c r="N70" s="798">
        <v>0</v>
      </c>
      <c r="O70" s="799"/>
      <c r="P70" s="983" t="s">
        <v>218</v>
      </c>
      <c r="Q70" s="986"/>
      <c r="R70" s="795" t="s">
        <v>272</v>
      </c>
      <c r="S70" s="796" t="s">
        <v>218</v>
      </c>
      <c r="T70" s="801">
        <v>0</v>
      </c>
      <c r="U70" s="798">
        <v>0</v>
      </c>
      <c r="V70" s="798">
        <v>0</v>
      </c>
      <c r="W70" s="798">
        <v>0</v>
      </c>
      <c r="X70" s="798">
        <v>0</v>
      </c>
      <c r="Y70" s="798">
        <v>0</v>
      </c>
      <c r="Z70" s="798">
        <v>0</v>
      </c>
      <c r="AA70" s="798">
        <v>0</v>
      </c>
      <c r="AB70" s="798">
        <v>0</v>
      </c>
      <c r="AC70" s="798">
        <v>0</v>
      </c>
      <c r="AD70" s="798">
        <v>0</v>
      </c>
      <c r="AE70" s="798">
        <v>0</v>
      </c>
      <c r="AF70" s="799"/>
      <c r="AG70" s="786" t="s">
        <v>218</v>
      </c>
    </row>
    <row r="71" spans="1:47" ht="33" customHeight="1" thickTop="1" thickBot="1" x14ac:dyDescent="0.3">
      <c r="A71" s="802" t="s">
        <v>273</v>
      </c>
      <c r="B71" s="803">
        <v>0</v>
      </c>
      <c r="C71" s="987">
        <v>0</v>
      </c>
      <c r="D71" s="987">
        <v>0</v>
      </c>
      <c r="E71" s="987">
        <v>5071.3220000000001</v>
      </c>
      <c r="F71" s="987">
        <v>9993.739999999998</v>
      </c>
      <c r="G71" s="987">
        <v>12140.575999999997</v>
      </c>
      <c r="H71" s="987">
        <v>10539.632999999998</v>
      </c>
      <c r="I71" s="988">
        <v>18243.332999999999</v>
      </c>
      <c r="J71" s="988">
        <v>26462.028837140926</v>
      </c>
      <c r="K71" s="988">
        <v>33802.505681240706</v>
      </c>
      <c r="L71" s="988">
        <v>42249.036212727544</v>
      </c>
      <c r="M71" s="988">
        <v>50402.881386930967</v>
      </c>
      <c r="N71" s="988">
        <v>58686.419468123087</v>
      </c>
      <c r="O71"/>
      <c r="P71" s="983" t="s">
        <v>218</v>
      </c>
      <c r="Q71"/>
      <c r="R71" s="802" t="s">
        <v>273</v>
      </c>
      <c r="S71" s="989">
        <v>6211.9070000000002</v>
      </c>
      <c r="T71" s="988">
        <v>14466.926510705125</v>
      </c>
      <c r="U71" s="988">
        <v>21692.818210088393</v>
      </c>
      <c r="V71" s="988">
        <v>29743.05829487745</v>
      </c>
      <c r="W71" s="988">
        <v>37630.998305310852</v>
      </c>
      <c r="X71" s="988">
        <v>45813.998951922207</v>
      </c>
      <c r="Y71" s="988">
        <v>53694.533917546949</v>
      </c>
      <c r="Z71" s="988">
        <v>62119.807294683131</v>
      </c>
      <c r="AA71" s="988">
        <v>70522.069552638844</v>
      </c>
      <c r="AB71" s="988"/>
      <c r="AC71" s="988"/>
      <c r="AD71" s="988"/>
      <c r="AE71" s="988"/>
      <c r="AG71" s="786" t="s">
        <v>218</v>
      </c>
    </row>
    <row r="72" spans="1:47" ht="31.5" customHeight="1" thickTop="1" x14ac:dyDescent="0.2">
      <c r="A72" s="804" t="s">
        <v>274</v>
      </c>
      <c r="B72" s="805" t="s">
        <v>218</v>
      </c>
      <c r="C72" s="990">
        <v>0</v>
      </c>
      <c r="D72" s="990">
        <v>0</v>
      </c>
      <c r="E72" s="990">
        <v>5071.3220000000001</v>
      </c>
      <c r="F72" s="990">
        <v>9993.739999999998</v>
      </c>
      <c r="G72" s="990">
        <v>12140.575999999997</v>
      </c>
      <c r="H72" s="990">
        <v>10539.632999999998</v>
      </c>
      <c r="I72" s="990">
        <v>18243.332999999999</v>
      </c>
      <c r="J72" s="990">
        <v>26462.028837140926</v>
      </c>
      <c r="K72" s="990">
        <v>33802.505681240706</v>
      </c>
      <c r="L72" s="990">
        <v>42249.036212727544</v>
      </c>
      <c r="M72" s="990">
        <v>50402.881386930967</v>
      </c>
      <c r="N72" s="991">
        <v>58686.419468123087</v>
      </c>
      <c r="O72"/>
      <c r="P72" s="983" t="s">
        <v>218</v>
      </c>
      <c r="Q72"/>
      <c r="R72" s="804" t="s">
        <v>274</v>
      </c>
      <c r="S72" s="992" t="s">
        <v>218</v>
      </c>
      <c r="T72" s="990">
        <v>14466.926510705125</v>
      </c>
      <c r="U72" s="990">
        <v>21692.818210088393</v>
      </c>
      <c r="V72" s="990">
        <v>29743.05829487745</v>
      </c>
      <c r="W72" s="990">
        <v>37630.998305310852</v>
      </c>
      <c r="X72" s="990">
        <v>45813.998951922207</v>
      </c>
      <c r="Y72" s="990">
        <v>53694.533917546949</v>
      </c>
      <c r="Z72" s="990">
        <v>62119.807294683131</v>
      </c>
      <c r="AA72" s="990">
        <v>70522.069552638844</v>
      </c>
      <c r="AB72" s="990">
        <v>0</v>
      </c>
      <c r="AC72" s="990">
        <v>0</v>
      </c>
      <c r="AD72" s="990">
        <v>0</v>
      </c>
      <c r="AE72" s="991">
        <v>0</v>
      </c>
      <c r="AG72" s="786" t="s">
        <v>218</v>
      </c>
    </row>
    <row r="73" spans="1:47" ht="27.75" customHeight="1" x14ac:dyDescent="0.25">
      <c r="A73" s="806" t="s">
        <v>275</v>
      </c>
      <c r="B73" s="786" t="s">
        <v>218</v>
      </c>
      <c r="C73" s="993">
        <v>0</v>
      </c>
      <c r="D73" s="993">
        <v>0</v>
      </c>
      <c r="E73" s="993">
        <v>5071.3220000000001</v>
      </c>
      <c r="F73" s="993">
        <v>4922.4179999999978</v>
      </c>
      <c r="G73" s="993">
        <v>2146.8359999999993</v>
      </c>
      <c r="H73" s="993">
        <v>-1600.9429999999993</v>
      </c>
      <c r="I73" s="993">
        <v>7703.7000000000007</v>
      </c>
      <c r="J73" s="993">
        <v>8218.6958371409273</v>
      </c>
      <c r="K73" s="994"/>
      <c r="L73" s="994"/>
      <c r="M73" s="994"/>
      <c r="N73" s="994"/>
      <c r="O73"/>
      <c r="P73"/>
      <c r="Q73"/>
      <c r="R73" s="806" t="s">
        <v>275</v>
      </c>
      <c r="S73" s="983" t="s">
        <v>218</v>
      </c>
      <c r="T73" s="993">
        <v>8255.0195107051259</v>
      </c>
      <c r="U73" s="993">
        <v>-7225.8916993832681</v>
      </c>
      <c r="V73" s="993">
        <v>8050.2400847890567</v>
      </c>
      <c r="W73" s="993">
        <v>7887.9400104334018</v>
      </c>
      <c r="X73" s="993">
        <v>8183.0006466113555</v>
      </c>
      <c r="Y73" s="993">
        <v>7880.5349656247417</v>
      </c>
      <c r="Z73" s="993">
        <v>8425.2733771361818</v>
      </c>
      <c r="AA73" s="993">
        <v>8402.2622579557137</v>
      </c>
      <c r="AB73" s="994"/>
      <c r="AC73" s="994"/>
      <c r="AD73" s="994"/>
      <c r="AE73" s="994"/>
    </row>
    <row r="74" spans="1:47" ht="26.25" customHeight="1" x14ac:dyDescent="0.2">
      <c r="B74" s="559"/>
      <c r="C74" s="995"/>
      <c r="D74" s="995"/>
      <c r="E74" s="995"/>
      <c r="F74" s="995"/>
      <c r="G74" s="995"/>
      <c r="H74" s="995"/>
      <c r="I74" s="995"/>
      <c r="J74" s="995"/>
      <c r="K74" s="995"/>
      <c r="L74" s="995"/>
      <c r="M74" s="995"/>
      <c r="N74" s="996"/>
      <c r="O74"/>
      <c r="P74"/>
      <c r="Q74"/>
      <c r="R74"/>
      <c r="S74" s="559"/>
      <c r="T74" s="995"/>
      <c r="U74" s="995"/>
      <c r="V74" s="995"/>
      <c r="W74" s="995"/>
      <c r="X74" s="995"/>
      <c r="Y74" s="995"/>
      <c r="Z74" s="995"/>
      <c r="AA74" s="995"/>
      <c r="AB74" s="995"/>
      <c r="AC74" s="995"/>
      <c r="AD74" s="995"/>
      <c r="AE74" s="996"/>
    </row>
    <row r="75" spans="1:47" ht="26.25" customHeight="1" thickBot="1" x14ac:dyDescent="0.25">
      <c r="B75" s="559"/>
      <c r="C75" s="995"/>
      <c r="D75" s="995"/>
      <c r="E75" s="995"/>
      <c r="F75" s="995"/>
      <c r="G75" s="995"/>
      <c r="H75" s="995"/>
      <c r="I75" s="995"/>
      <c r="J75" s="995"/>
      <c r="K75" s="995"/>
      <c r="L75" s="995"/>
      <c r="M75" s="995"/>
      <c r="N75" s="995"/>
      <c r="O75"/>
      <c r="P75"/>
      <c r="Q75"/>
      <c r="R75"/>
      <c r="S75" s="559"/>
      <c r="T75" s="995"/>
      <c r="U75" s="995"/>
      <c r="V75" s="995"/>
      <c r="W75" s="995"/>
      <c r="X75" s="995"/>
      <c r="Y75" s="995"/>
      <c r="Z75" s="995"/>
      <c r="AA75" s="995"/>
      <c r="AB75" s="995"/>
      <c r="AC75" s="995"/>
      <c r="AD75" s="995"/>
      <c r="AE75" s="995"/>
    </row>
    <row r="76" spans="1:47" ht="21.75" customHeight="1" x14ac:dyDescent="0.25">
      <c r="C76" s="997" t="s">
        <v>276</v>
      </c>
      <c r="D76" s="998"/>
      <c r="E76" s="999"/>
      <c r="F76" s="1000" t="s">
        <v>215</v>
      </c>
      <c r="G76" s="1001"/>
      <c r="H76" s="1002"/>
      <c r="I76" s="997"/>
      <c r="J76" s="1003"/>
      <c r="K76" s="1003"/>
      <c r="L76" s="1003"/>
      <c r="M76" s="1003"/>
      <c r="N76" s="1002"/>
      <c r="O76"/>
      <c r="P76"/>
      <c r="Q76"/>
      <c r="R76"/>
      <c r="S76"/>
      <c r="T76" s="997" t="s">
        <v>276</v>
      </c>
      <c r="U76" s="998"/>
      <c r="V76" s="999">
        <v>31</v>
      </c>
      <c r="W76" s="1000" t="s">
        <v>215</v>
      </c>
      <c r="X76" s="1001"/>
      <c r="Y76" s="1002"/>
      <c r="Z76" s="997"/>
      <c r="AA76" s="1003"/>
      <c r="AB76" s="1003"/>
      <c r="AC76" s="1003"/>
      <c r="AD76" s="1003"/>
      <c r="AE76" s="1002"/>
    </row>
    <row r="77" spans="1:47" ht="30" thickBot="1" x14ac:dyDescent="0.4">
      <c r="A77" s="807" t="s">
        <v>277</v>
      </c>
      <c r="B77" s="808"/>
      <c r="C77" s="1004" t="s">
        <v>278</v>
      </c>
      <c r="D77" s="1005">
        <v>8.1</v>
      </c>
      <c r="E77" s="1006" t="s">
        <v>279</v>
      </c>
      <c r="F77" s="1007">
        <v>0</v>
      </c>
      <c r="G77" s="1008" t="s">
        <v>209</v>
      </c>
      <c r="H77" s="1009"/>
      <c r="I77" s="1010" t="s">
        <v>280</v>
      </c>
      <c r="J77" s="1011" t="s">
        <v>281</v>
      </c>
      <c r="K77" s="1011" t="s">
        <v>282</v>
      </c>
      <c r="L77" s="1011" t="s">
        <v>283</v>
      </c>
      <c r="M77" s="1011" t="s">
        <v>284</v>
      </c>
      <c r="N77" s="1012" t="s">
        <v>285</v>
      </c>
      <c r="O77" s="983" t="s">
        <v>286</v>
      </c>
      <c r="P77" s="983"/>
      <c r="Q77" s="809">
        <v>0.91</v>
      </c>
      <c r="R77" s="1013" t="s">
        <v>277</v>
      </c>
      <c r="S77" s="1014">
        <v>44452</v>
      </c>
      <c r="T77" s="1004" t="s">
        <v>278</v>
      </c>
      <c r="U77" s="1005">
        <v>8.1</v>
      </c>
      <c r="V77" s="1006" t="s">
        <v>279</v>
      </c>
      <c r="W77" s="1007">
        <v>35</v>
      </c>
      <c r="X77" s="1008" t="s">
        <v>209</v>
      </c>
      <c r="Y77" s="1009"/>
      <c r="Z77" s="1010" t="s">
        <v>280</v>
      </c>
      <c r="AA77" s="1011" t="s">
        <v>281</v>
      </c>
      <c r="AB77" s="1011" t="s">
        <v>282</v>
      </c>
      <c r="AC77" s="1011" t="s">
        <v>283</v>
      </c>
      <c r="AD77" s="1011" t="s">
        <v>284</v>
      </c>
      <c r="AE77" s="1012" t="s">
        <v>285</v>
      </c>
      <c r="AF77" s="1472" t="s">
        <v>286</v>
      </c>
      <c r="AG77" s="786"/>
      <c r="AH77" s="809">
        <v>0.91</v>
      </c>
    </row>
    <row r="78" spans="1:47" ht="30.75" customHeight="1" x14ac:dyDescent="0.25">
      <c r="A78" s="426" t="s">
        <v>287</v>
      </c>
      <c r="C78" s="1466" t="s">
        <v>288</v>
      </c>
      <c r="D78" s="1015" t="s">
        <v>289</v>
      </c>
      <c r="E78" s="1016"/>
      <c r="F78" s="1017">
        <v>0</v>
      </c>
      <c r="G78" s="1018"/>
      <c r="H78" s="1019" t="s">
        <v>290</v>
      </c>
      <c r="I78" s="1020">
        <v>0</v>
      </c>
      <c r="J78" s="1021">
        <v>0</v>
      </c>
      <c r="K78" s="1021">
        <v>0</v>
      </c>
      <c r="L78" s="1021">
        <v>0</v>
      </c>
      <c r="M78" s="1022" t="e">
        <v>#DIV/0!</v>
      </c>
      <c r="N78" s="1023">
        <v>0</v>
      </c>
      <c r="O78" s="1468" t="s">
        <v>291</v>
      </c>
      <c r="P78" s="1468"/>
      <c r="Q78" s="1024">
        <v>2.3999999999999998E-3</v>
      </c>
      <c r="R78" t="s">
        <v>287</v>
      </c>
      <c r="S78"/>
      <c r="T78" s="1466" t="s">
        <v>288</v>
      </c>
      <c r="U78" s="1015" t="s">
        <v>289</v>
      </c>
      <c r="V78" s="1016">
        <v>0</v>
      </c>
      <c r="W78" s="1017">
        <v>0</v>
      </c>
      <c r="X78" s="1018">
        <v>0</v>
      </c>
      <c r="Y78" s="1019" t="s">
        <v>290</v>
      </c>
      <c r="Z78" s="1020">
        <v>8586.5421726771201</v>
      </c>
      <c r="AA78" s="1021">
        <v>0</v>
      </c>
      <c r="AB78" s="1021">
        <v>-8586.5421726771201</v>
      </c>
      <c r="AC78" s="1021">
        <v>31</v>
      </c>
      <c r="AD78" s="1022">
        <v>-276.98523137668127</v>
      </c>
      <c r="AE78" s="1023">
        <v>-48.184860677200454</v>
      </c>
      <c r="AF78" s="1473" t="s">
        <v>291</v>
      </c>
      <c r="AG78" s="1468"/>
      <c r="AH78" s="810">
        <v>3.0000000000000001E-3</v>
      </c>
      <c r="AI78" s="723">
        <v>0.11</v>
      </c>
      <c r="AJ78" s="811" t="s">
        <v>292</v>
      </c>
    </row>
    <row r="79" spans="1:47" ht="15.5" customHeight="1" x14ac:dyDescent="0.2">
      <c r="C79" s="1462"/>
      <c r="D79" s="1025" t="s">
        <v>293</v>
      </c>
      <c r="E79" s="1025"/>
      <c r="F79" s="1026">
        <v>0</v>
      </c>
      <c r="G79" s="1017" t="e">
        <v>#DIV/0!</v>
      </c>
      <c r="H79" s="1019" t="s">
        <v>294</v>
      </c>
      <c r="I79" s="1025"/>
      <c r="J79" s="1025"/>
      <c r="K79" s="1025"/>
      <c r="L79" s="1025"/>
      <c r="M79" s="1027" t="e">
        <v>#DIV/0!</v>
      </c>
      <c r="N79" s="1028" t="s">
        <v>295</v>
      </c>
      <c r="O79" s="1025" t="s">
        <v>296</v>
      </c>
      <c r="P79" s="1025"/>
      <c r="Q79" s="1029">
        <v>2.3999999999999998E-3</v>
      </c>
      <c r="R79"/>
      <c r="S79"/>
      <c r="T79" s="1462"/>
      <c r="U79" s="1025" t="s">
        <v>293</v>
      </c>
      <c r="V79" s="1025"/>
      <c r="W79" s="1026">
        <v>0</v>
      </c>
      <c r="X79" s="1017" t="e">
        <v>#DIV/0!</v>
      </c>
      <c r="Y79" s="1019" t="s">
        <v>294</v>
      </c>
      <c r="Z79" s="1025"/>
      <c r="AA79" s="1025"/>
      <c r="AB79" s="1025"/>
      <c r="AC79" s="1025"/>
      <c r="AD79" s="1027">
        <v>-34.195707577368061</v>
      </c>
      <c r="AE79" s="1028" t="s">
        <v>295</v>
      </c>
      <c r="AF79" s="1474" t="s">
        <v>296</v>
      </c>
      <c r="AG79" s="812"/>
      <c r="AH79" s="813">
        <v>3.0000000000000001E-3</v>
      </c>
    </row>
    <row r="80" spans="1:47" ht="15.5" customHeight="1" x14ac:dyDescent="0.2">
      <c r="C80" s="1462"/>
      <c r="D80" s="1025"/>
      <c r="E80" s="1025"/>
      <c r="F80" s="1030"/>
      <c r="G80" s="1031" t="e">
        <v>#DIV/0!</v>
      </c>
      <c r="H80" s="1019" t="s">
        <v>297</v>
      </c>
      <c r="I80" s="1025"/>
      <c r="J80" s="1025"/>
      <c r="K80" s="1025"/>
      <c r="L80" s="1025"/>
      <c r="M80" s="1032"/>
      <c r="N80" s="1028"/>
      <c r="O80" s="1033"/>
      <c r="P80" s="1033"/>
      <c r="Q80" s="1029"/>
      <c r="R80"/>
      <c r="S80"/>
      <c r="T80" s="1462"/>
      <c r="U80" s="1025"/>
      <c r="V80" s="1025"/>
      <c r="W80" s="1030"/>
      <c r="X80" s="1031" t="e">
        <v>#DIV/0!</v>
      </c>
      <c r="Y80" s="1019" t="s">
        <v>297</v>
      </c>
      <c r="Z80" s="1025"/>
      <c r="AA80" s="1025"/>
      <c r="AB80" s="1025"/>
      <c r="AC80" s="1025"/>
      <c r="AD80" s="1032"/>
      <c r="AE80" s="1028"/>
      <c r="AF80" s="814"/>
      <c r="AG80" s="814"/>
      <c r="AH80" s="813"/>
    </row>
    <row r="81" spans="1:34" ht="15.5" customHeight="1" x14ac:dyDescent="0.2">
      <c r="C81" s="1462"/>
      <c r="D81" s="1034" t="s">
        <v>298</v>
      </c>
      <c r="E81" s="1035"/>
      <c r="F81" s="1035" t="s">
        <v>299</v>
      </c>
      <c r="G81" s="1036" t="e">
        <v>#DIV/0!</v>
      </c>
      <c r="H81" s="1037" t="s">
        <v>218</v>
      </c>
      <c r="I81" s="1038"/>
      <c r="J81" s="1035"/>
      <c r="K81" s="1035"/>
      <c r="L81" s="1035"/>
      <c r="M81" s="1035"/>
      <c r="N81" s="1039" t="e">
        <v>#DIV/0!</v>
      </c>
      <c r="O81" s="1025" t="s">
        <v>300</v>
      </c>
      <c r="P81" s="1025"/>
      <c r="Q81" s="1040">
        <v>0.31</v>
      </c>
      <c r="R81"/>
      <c r="S81"/>
      <c r="T81" s="1462"/>
      <c r="U81" s="1034" t="s">
        <v>298</v>
      </c>
      <c r="V81" s="1035"/>
      <c r="W81" s="1035" t="s">
        <v>299</v>
      </c>
      <c r="X81" s="1036" t="e">
        <v>#DIV/0!</v>
      </c>
      <c r="Y81" s="1037" t="s">
        <v>218</v>
      </c>
      <c r="Z81" s="1038"/>
      <c r="AA81" s="1035"/>
      <c r="AB81" s="1035"/>
      <c r="AC81" s="1035"/>
      <c r="AD81" s="1035"/>
      <c r="AE81" s="1039">
        <v>-1.5543503444258211</v>
      </c>
      <c r="AF81" s="1474" t="s">
        <v>300</v>
      </c>
      <c r="AG81" s="812"/>
      <c r="AH81" s="815">
        <v>0.31</v>
      </c>
    </row>
    <row r="82" spans="1:34" ht="15.5" customHeight="1" x14ac:dyDescent="0.2">
      <c r="C82" s="1462"/>
      <c r="D82" s="1041" t="s">
        <v>301</v>
      </c>
      <c r="E82" s="1026">
        <v>0</v>
      </c>
      <c r="F82" s="1025" t="s">
        <v>215</v>
      </c>
      <c r="G82" s="1031" t="e">
        <v>#DIV/0!</v>
      </c>
      <c r="H82" s="1019" t="s">
        <v>218</v>
      </c>
      <c r="I82" s="1042"/>
      <c r="J82" s="1033"/>
      <c r="K82" s="1033"/>
      <c r="L82" s="1033"/>
      <c r="M82" s="1033"/>
      <c r="N82" s="1028"/>
      <c r="O82" t="s">
        <v>302</v>
      </c>
      <c r="P82"/>
      <c r="Q82" s="1043">
        <v>8.26E-3</v>
      </c>
      <c r="R82"/>
      <c r="S82"/>
      <c r="T82" s="1462"/>
      <c r="U82" s="1041" t="s">
        <v>301</v>
      </c>
      <c r="V82" s="1026">
        <v>31</v>
      </c>
      <c r="W82" s="1025" t="s">
        <v>215</v>
      </c>
      <c r="X82" s="1031" t="e">
        <v>#DIV/0!</v>
      </c>
      <c r="Y82" s="1019" t="s">
        <v>218</v>
      </c>
      <c r="Z82" s="1042"/>
      <c r="AA82" s="1033"/>
      <c r="AB82" s="1033"/>
      <c r="AC82" s="1033"/>
      <c r="AD82" s="1033"/>
      <c r="AE82" s="1028"/>
      <c r="AF82" s="1469" t="s">
        <v>302</v>
      </c>
      <c r="AH82" s="816">
        <v>8.26E-3</v>
      </c>
    </row>
    <row r="83" spans="1:34" ht="24.75" customHeight="1" x14ac:dyDescent="0.25">
      <c r="C83" s="1462"/>
      <c r="D83" s="1041" t="s">
        <v>303</v>
      </c>
      <c r="E83" s="1044">
        <v>0</v>
      </c>
      <c r="F83" s="1045" t="s">
        <v>304</v>
      </c>
      <c r="G83" s="1046" t="e">
        <v>#DIV/0!</v>
      </c>
      <c r="H83" s="1047" t="s">
        <v>218</v>
      </c>
      <c r="I83" s="1048" t="s">
        <v>305</v>
      </c>
      <c r="J83" s="1049"/>
      <c r="K83" s="1050"/>
      <c r="L83" s="1050"/>
      <c r="M83" s="1050"/>
      <c r="N83" s="1009" t="s">
        <v>306</v>
      </c>
      <c r="O83"/>
      <c r="P83" s="1051"/>
      <c r="Q83" s="1052"/>
      <c r="R83"/>
      <c r="S83"/>
      <c r="T83" s="1462"/>
      <c r="U83" s="1041" t="s">
        <v>303</v>
      </c>
      <c r="V83" s="1044">
        <v>31</v>
      </c>
      <c r="W83" s="1045" t="s">
        <v>304</v>
      </c>
      <c r="X83" s="1046" t="e">
        <v>#DIV/0!</v>
      </c>
      <c r="Y83" s="1047" t="s">
        <v>218</v>
      </c>
      <c r="Z83" s="1048" t="s">
        <v>305</v>
      </c>
      <c r="AA83" s="1049"/>
      <c r="AB83" s="1050"/>
      <c r="AC83" s="1050"/>
      <c r="AD83" s="1050"/>
      <c r="AE83" s="1009" t="s">
        <v>306</v>
      </c>
      <c r="AG83" s="817"/>
      <c r="AH83" s="818"/>
    </row>
    <row r="84" spans="1:34" ht="21.75" customHeight="1" x14ac:dyDescent="0.2">
      <c r="C84" s="1467"/>
      <c r="D84" s="1034" t="s">
        <v>307</v>
      </c>
      <c r="E84" s="1053" t="e">
        <v>#DIV/0!</v>
      </c>
      <c r="F84" s="1035" t="s">
        <v>308</v>
      </c>
      <c r="G84" s="1054" t="e">
        <v>#DIV/0!</v>
      </c>
      <c r="H84" s="1037" t="s">
        <v>294</v>
      </c>
      <c r="I84" s="1055">
        <v>0</v>
      </c>
      <c r="J84" s="1049">
        <v>0</v>
      </c>
      <c r="K84" s="1056">
        <v>0</v>
      </c>
      <c r="L84" s="1050">
        <v>0</v>
      </c>
      <c r="M84" s="1057">
        <v>283.5</v>
      </c>
      <c r="N84" s="1058">
        <v>35</v>
      </c>
      <c r="O84"/>
      <c r="P84"/>
      <c r="Q84" s="1052"/>
      <c r="R84"/>
      <c r="S84"/>
      <c r="T84" s="1467"/>
      <c r="U84" s="1034" t="s">
        <v>307</v>
      </c>
      <c r="V84" s="1053" t="e">
        <v>#DIV/0!</v>
      </c>
      <c r="W84" s="1035" t="s">
        <v>308</v>
      </c>
      <c r="X84" s="1054" t="e">
        <v>#DIV/0!</v>
      </c>
      <c r="Y84" s="1037" t="s">
        <v>294</v>
      </c>
      <c r="Z84" s="1055">
        <v>8788.5</v>
      </c>
      <c r="AA84" s="1049">
        <v>0</v>
      </c>
      <c r="AB84" s="1056">
        <v>8788.5</v>
      </c>
      <c r="AC84" s="1050">
        <v>31</v>
      </c>
      <c r="AD84" s="1057">
        <v>283.5</v>
      </c>
      <c r="AE84" s="1058">
        <v>35</v>
      </c>
      <c r="AH84" s="818"/>
    </row>
    <row r="85" spans="1:34" ht="22.5" customHeight="1" thickBot="1" x14ac:dyDescent="0.25">
      <c r="C85" s="1059"/>
      <c r="D85" s="1060" t="s">
        <v>309</v>
      </c>
      <c r="E85" s="1061" t="e">
        <v>#DIV/0!</v>
      </c>
      <c r="F85" s="1062" t="s">
        <v>294</v>
      </c>
      <c r="G85" s="1063" t="e">
        <v>#DIV/0!</v>
      </c>
      <c r="H85" s="1064" t="s">
        <v>297</v>
      </c>
      <c r="I85" s="1065">
        <v>0</v>
      </c>
      <c r="J85" s="1066"/>
      <c r="K85" s="1066"/>
      <c r="L85" s="1066"/>
      <c r="M85" s="1066"/>
      <c r="N85" s="1067"/>
      <c r="O85"/>
      <c r="P85"/>
      <c r="Q85"/>
      <c r="R85"/>
      <c r="S85"/>
      <c r="T85" s="1059"/>
      <c r="U85" s="1060" t="s">
        <v>309</v>
      </c>
      <c r="V85" s="1061" t="e">
        <v>#DIV/0!</v>
      </c>
      <c r="W85" s="1062" t="s">
        <v>294</v>
      </c>
      <c r="X85" s="1063" t="e">
        <v>#DIV/0!</v>
      </c>
      <c r="Y85" s="1064" t="s">
        <v>297</v>
      </c>
      <c r="Z85" s="1065">
        <v>201.95782732287989</v>
      </c>
      <c r="AA85" s="1066"/>
      <c r="AB85" s="1066"/>
      <c r="AC85" s="1066"/>
      <c r="AD85" s="1066"/>
      <c r="AE85" s="1067"/>
    </row>
    <row r="86" spans="1:34" ht="27.75" customHeight="1" thickTop="1" x14ac:dyDescent="0.2">
      <c r="C86" s="1068"/>
      <c r="D86" s="1069"/>
      <c r="E86" s="1070"/>
      <c r="F86" s="1071"/>
      <c r="G86" s="1072"/>
      <c r="H86" s="1073"/>
      <c r="I86" s="1074"/>
      <c r="J86" s="1075"/>
      <c r="K86" s="1075"/>
      <c r="L86" s="1075"/>
      <c r="M86" s="1075"/>
      <c r="N86" s="1076"/>
      <c r="O86"/>
      <c r="P86"/>
      <c r="Q86"/>
      <c r="R86"/>
      <c r="S86"/>
      <c r="T86" s="1068"/>
      <c r="U86" s="1069"/>
      <c r="V86" s="1070"/>
      <c r="W86" s="1071"/>
      <c r="X86" s="1072"/>
      <c r="Y86" s="1073"/>
      <c r="Z86" s="1074"/>
      <c r="AA86" s="1075"/>
      <c r="AB86" s="1075"/>
      <c r="AC86" s="1075"/>
      <c r="AD86" s="1075"/>
      <c r="AE86" s="1076"/>
    </row>
    <row r="87" spans="1:34" ht="17" thickBot="1" x14ac:dyDescent="0.25">
      <c r="C87" s="1077"/>
      <c r="D87" s="1078"/>
      <c r="E87" s="1078"/>
      <c r="F87" s="1078"/>
      <c r="G87" s="1078"/>
      <c r="H87" s="1079"/>
      <c r="I87" s="1080" t="s">
        <v>310</v>
      </c>
      <c r="J87" s="1011" t="s">
        <v>311</v>
      </c>
      <c r="K87" s="1011" t="s">
        <v>312</v>
      </c>
      <c r="L87" s="1050" t="s">
        <v>283</v>
      </c>
      <c r="M87" s="1050" t="s">
        <v>313</v>
      </c>
      <c r="N87" s="1012" t="s">
        <v>314</v>
      </c>
      <c r="O87"/>
      <c r="P87"/>
      <c r="Q87"/>
      <c r="R87"/>
      <c r="S87"/>
      <c r="T87" s="1077"/>
      <c r="U87" s="1078"/>
      <c r="V87" s="1078"/>
      <c r="W87" s="1078"/>
      <c r="X87" s="1078"/>
      <c r="Y87" s="1079"/>
      <c r="Z87" s="1080" t="s">
        <v>310</v>
      </c>
      <c r="AA87" s="1011" t="s">
        <v>311</v>
      </c>
      <c r="AB87" s="1011" t="s">
        <v>312</v>
      </c>
      <c r="AC87" s="1050" t="s">
        <v>283</v>
      </c>
      <c r="AD87" s="1050" t="s">
        <v>313</v>
      </c>
      <c r="AE87" s="1012" t="s">
        <v>314</v>
      </c>
    </row>
    <row r="88" spans="1:34" ht="26.25" customHeight="1" x14ac:dyDescent="0.25">
      <c r="C88" s="1461" t="s">
        <v>315</v>
      </c>
      <c r="D88" s="1081" t="s">
        <v>316</v>
      </c>
      <c r="E88" s="1082">
        <v>0</v>
      </c>
      <c r="F88" s="1083">
        <v>3787</v>
      </c>
      <c r="G88" s="1000" t="s">
        <v>317</v>
      </c>
      <c r="H88" s="1002"/>
      <c r="I88" s="1084">
        <v>6700.4620000000004</v>
      </c>
      <c r="J88" s="1085">
        <v>3787</v>
      </c>
      <c r="K88" s="1086">
        <v>-2913.4620000000004</v>
      </c>
      <c r="L88" s="1087">
        <v>0</v>
      </c>
      <c r="M88" s="1088" t="e">
        <v>#DIV/0!</v>
      </c>
      <c r="N88" s="1089" t="e">
        <v>#DIV/0!</v>
      </c>
      <c r="O88"/>
      <c r="P88"/>
      <c r="Q88"/>
      <c r="R88"/>
      <c r="S88"/>
      <c r="T88" s="1461" t="s">
        <v>315</v>
      </c>
      <c r="U88" s="1081" t="s">
        <v>316</v>
      </c>
      <c r="V88" s="1082">
        <v>0</v>
      </c>
      <c r="W88" s="1083">
        <v>0</v>
      </c>
      <c r="X88" s="1000" t="s">
        <v>317</v>
      </c>
      <c r="Y88" s="1002"/>
      <c r="Z88" s="1084">
        <v>7880.5349656247408</v>
      </c>
      <c r="AA88" s="1085">
        <v>0</v>
      </c>
      <c r="AB88" s="1086">
        <v>-7880.5349656247408</v>
      </c>
      <c r="AC88" s="1087">
        <v>31</v>
      </c>
      <c r="AD88" s="1088">
        <v>-254.21080534273358</v>
      </c>
      <c r="AE88" s="1089">
        <v>-1.9554677334056429</v>
      </c>
    </row>
    <row r="89" spans="1:34" ht="22.5" customHeight="1" x14ac:dyDescent="0.2">
      <c r="C89" s="1462"/>
      <c r="D89" s="1090" t="s">
        <v>318</v>
      </c>
      <c r="E89" s="1025"/>
      <c r="F89" s="1017" t="e">
        <v>#DIV/0!</v>
      </c>
      <c r="G89" s="1025" t="s">
        <v>294</v>
      </c>
      <c r="H89" s="1019"/>
      <c r="I89" s="1091" t="s">
        <v>305</v>
      </c>
      <c r="J89" s="1033"/>
      <c r="K89" s="1033"/>
      <c r="L89" s="1033"/>
      <c r="M89" s="1033"/>
      <c r="N89" s="1028"/>
      <c r="O89"/>
      <c r="P89"/>
      <c r="Q89"/>
      <c r="R89"/>
      <c r="S89"/>
      <c r="T89" s="1462"/>
      <c r="U89" s="1090" t="s">
        <v>318</v>
      </c>
      <c r="V89" s="1025"/>
      <c r="W89" s="1017" t="e">
        <v>#DIV/0!</v>
      </c>
      <c r="X89" s="1025" t="s">
        <v>294</v>
      </c>
      <c r="Y89" s="1019"/>
      <c r="Z89" s="1091" t="s">
        <v>305</v>
      </c>
      <c r="AA89" s="1033"/>
      <c r="AB89" s="1033"/>
      <c r="AC89" s="1033"/>
      <c r="AD89" s="1033"/>
      <c r="AE89" s="1028"/>
    </row>
    <row r="90" spans="1:34" ht="25.5" customHeight="1" thickBot="1" x14ac:dyDescent="0.3">
      <c r="C90" s="1463"/>
      <c r="D90" s="1092" t="s">
        <v>319</v>
      </c>
      <c r="E90" s="1093">
        <v>0</v>
      </c>
      <c r="F90" s="1094" t="e">
        <v>#DIV/0!</v>
      </c>
      <c r="G90" s="1078" t="s">
        <v>320</v>
      </c>
      <c r="H90" s="1095"/>
      <c r="I90" s="1096">
        <v>3787</v>
      </c>
      <c r="J90" s="1097"/>
      <c r="K90" s="1097">
        <v>0</v>
      </c>
      <c r="L90" s="1011"/>
      <c r="M90" s="1098">
        <v>250</v>
      </c>
      <c r="N90" s="1099">
        <v>1.9230769230769231</v>
      </c>
      <c r="O90"/>
      <c r="P90"/>
      <c r="Q90"/>
      <c r="R90"/>
      <c r="S90"/>
      <c r="T90" s="1463"/>
      <c r="U90" s="1092" t="s">
        <v>319</v>
      </c>
      <c r="V90" s="1093">
        <v>31</v>
      </c>
      <c r="W90" s="1094" t="e">
        <v>#DIV/0!</v>
      </c>
      <c r="X90" s="1078" t="s">
        <v>320</v>
      </c>
      <c r="Y90" s="1095"/>
      <c r="Z90" s="1096">
        <v>7750</v>
      </c>
      <c r="AA90" s="1097"/>
      <c r="AB90" s="1097">
        <v>7750</v>
      </c>
      <c r="AC90" s="1011"/>
      <c r="AD90" s="1098">
        <v>250</v>
      </c>
      <c r="AE90" s="1099">
        <v>1.9230769230769231</v>
      </c>
    </row>
    <row r="91" spans="1:34" x14ac:dyDescent="0.2"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4" x14ac:dyDescent="0.2"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4" ht="29" x14ac:dyDescent="0.35">
      <c r="A93" s="819" t="s">
        <v>321</v>
      </c>
      <c r="B93" s="820">
        <v>43956</v>
      </c>
      <c r="C93" s="993">
        <v>0</v>
      </c>
      <c r="D93" s="993">
        <v>0</v>
      </c>
      <c r="E93" s="993">
        <v>0</v>
      </c>
      <c r="F93" s="993">
        <v>0</v>
      </c>
      <c r="G93" s="993">
        <v>0</v>
      </c>
      <c r="H93" s="993">
        <v>0</v>
      </c>
      <c r="I93" s="993">
        <v>0</v>
      </c>
      <c r="J93" s="993">
        <v>0</v>
      </c>
      <c r="K93" s="993">
        <v>0</v>
      </c>
      <c r="L93" s="993">
        <v>0</v>
      </c>
      <c r="M93" s="993">
        <v>0</v>
      </c>
      <c r="N93" s="993">
        <v>0</v>
      </c>
      <c r="O93" s="1100">
        <v>0</v>
      </c>
      <c r="P93" s="882" t="s">
        <v>218</v>
      </c>
      <c r="Q93" s="1101" t="s">
        <v>322</v>
      </c>
      <c r="R93" s="1102" t="s">
        <v>321</v>
      </c>
      <c r="S93" s="1103">
        <v>43956</v>
      </c>
      <c r="T93" s="993">
        <v>0</v>
      </c>
      <c r="U93" s="993">
        <v>0</v>
      </c>
      <c r="V93" s="993">
        <v>0</v>
      </c>
      <c r="W93" s="993">
        <v>0</v>
      </c>
      <c r="X93" s="993">
        <v>0</v>
      </c>
      <c r="Y93" s="993">
        <v>0</v>
      </c>
      <c r="Z93" s="993">
        <v>0</v>
      </c>
      <c r="AA93" s="993">
        <v>0</v>
      </c>
      <c r="AB93" s="993">
        <v>0</v>
      </c>
      <c r="AC93" s="993">
        <v>0</v>
      </c>
      <c r="AD93" s="993">
        <v>0</v>
      </c>
      <c r="AE93" s="993">
        <v>0</v>
      </c>
      <c r="AF93" s="821">
        <v>0</v>
      </c>
      <c r="AG93" s="435" t="s">
        <v>218</v>
      </c>
      <c r="AH93" s="822" t="s">
        <v>322</v>
      </c>
    </row>
    <row r="94" spans="1:34" ht="39.5" customHeight="1" x14ac:dyDescent="0.2">
      <c r="C94"/>
      <c r="D94"/>
      <c r="E94"/>
      <c r="F94"/>
      <c r="G94"/>
      <c r="H94"/>
      <c r="I94"/>
      <c r="J94"/>
      <c r="K94"/>
      <c r="L94" s="1104">
        <v>0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104">
        <v>0</v>
      </c>
      <c r="AD94"/>
      <c r="AE94"/>
    </row>
    <row r="95" spans="1:34" x14ac:dyDescent="0.2"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4" x14ac:dyDescent="0.2">
      <c r="A96" s="823" t="s">
        <v>323</v>
      </c>
      <c r="B96" s="824"/>
      <c r="C96" s="4">
        <v>0</v>
      </c>
      <c r="D96" s="4">
        <v>0</v>
      </c>
      <c r="E96" s="4">
        <v>0</v>
      </c>
      <c r="F96" s="4">
        <v>0</v>
      </c>
      <c r="G96" s="4">
        <v>900</v>
      </c>
      <c r="H96" s="4"/>
      <c r="I96" s="4"/>
      <c r="J96" s="4"/>
      <c r="K96" s="4"/>
      <c r="L96" s="4"/>
      <c r="M96" s="4"/>
      <c r="N96" s="4"/>
      <c r="O96" s="886">
        <v>900</v>
      </c>
      <c r="P96"/>
      <c r="Q96"/>
      <c r="R96" s="1105" t="s">
        <v>323</v>
      </c>
      <c r="S96" s="1106"/>
      <c r="T96" s="4">
        <v>0</v>
      </c>
      <c r="U96" s="4">
        <v>0</v>
      </c>
      <c r="V96" s="4">
        <v>0</v>
      </c>
      <c r="W96" s="4">
        <v>0</v>
      </c>
      <c r="X96" s="4">
        <v>900</v>
      </c>
      <c r="Y96" s="4"/>
      <c r="Z96" s="4"/>
      <c r="AA96" s="4"/>
      <c r="AB96" s="4"/>
      <c r="AC96" s="4"/>
      <c r="AD96" s="4"/>
      <c r="AE96" s="4"/>
      <c r="AF96" s="467">
        <v>900</v>
      </c>
    </row>
    <row r="97" spans="1:33" ht="16" thickBot="1" x14ac:dyDescent="0.25">
      <c r="A97" s="825" t="s">
        <v>216</v>
      </c>
      <c r="B97" s="826"/>
      <c r="C97" s="1107">
        <v>0</v>
      </c>
      <c r="D97" s="1107">
        <v>0</v>
      </c>
      <c r="E97" s="1107">
        <v>0</v>
      </c>
      <c r="F97" s="1107">
        <v>0</v>
      </c>
      <c r="G97" s="1107">
        <v>-900</v>
      </c>
      <c r="H97" s="1107">
        <v>0</v>
      </c>
      <c r="I97" s="1107">
        <v>0</v>
      </c>
      <c r="J97" s="1107">
        <v>0</v>
      </c>
      <c r="K97" s="1107">
        <v>0</v>
      </c>
      <c r="L97" s="1107">
        <v>0</v>
      </c>
      <c r="M97" s="1107">
        <v>0</v>
      </c>
      <c r="N97" s="1107">
        <v>0</v>
      </c>
      <c r="O97" s="1107">
        <v>-900</v>
      </c>
      <c r="P97"/>
      <c r="Q97"/>
      <c r="R97" s="1108" t="s">
        <v>216</v>
      </c>
      <c r="S97" s="1109"/>
      <c r="T97" s="1107">
        <v>0</v>
      </c>
      <c r="U97" s="1107">
        <v>0</v>
      </c>
      <c r="V97" s="1107">
        <v>0</v>
      </c>
      <c r="W97" s="1107">
        <v>0</v>
      </c>
      <c r="X97" s="1107">
        <v>-900</v>
      </c>
      <c r="Y97" s="1107">
        <v>0</v>
      </c>
      <c r="Z97" s="1107">
        <v>0</v>
      </c>
      <c r="AA97" s="1107">
        <v>0</v>
      </c>
      <c r="AB97" s="1107">
        <v>0</v>
      </c>
      <c r="AC97" s="1107">
        <v>0</v>
      </c>
      <c r="AD97" s="1107">
        <v>0</v>
      </c>
      <c r="AE97" s="1107">
        <v>0</v>
      </c>
      <c r="AF97" s="827">
        <v>-900</v>
      </c>
    </row>
    <row r="98" spans="1:33" ht="16" thickTop="1" x14ac:dyDescent="0.2">
      <c r="A98" s="709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/>
      <c r="Q98"/>
      <c r="R98" s="872"/>
      <c r="S98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653"/>
    </row>
    <row r="99" spans="1:33" ht="16" thickBot="1" x14ac:dyDescent="0.25">
      <c r="A99" s="709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1107"/>
      <c r="P99"/>
      <c r="Q99"/>
      <c r="R99" s="872"/>
      <c r="S99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827"/>
    </row>
    <row r="100" spans="1:33" ht="39" thickTop="1" thickBot="1" x14ac:dyDescent="0.25">
      <c r="A100" s="828" t="s">
        <v>324</v>
      </c>
      <c r="B100" s="829" t="s">
        <v>325</v>
      </c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025"/>
      <c r="P100"/>
      <c r="Q100"/>
      <c r="R100" s="1111" t="s">
        <v>324</v>
      </c>
      <c r="S100" s="1112" t="s">
        <v>325</v>
      </c>
      <c r="T100" s="1110" t="s">
        <v>326</v>
      </c>
      <c r="U100" s="1110" t="s">
        <v>326</v>
      </c>
      <c r="V100" s="1110" t="s">
        <v>326</v>
      </c>
      <c r="W100" s="1110" t="s">
        <v>326</v>
      </c>
      <c r="X100" s="1110" t="s">
        <v>326</v>
      </c>
      <c r="Y100" s="1110" t="s">
        <v>326</v>
      </c>
      <c r="Z100" s="1110" t="s">
        <v>326</v>
      </c>
      <c r="AA100" s="1110" t="s">
        <v>326</v>
      </c>
      <c r="AB100" s="1110" t="s">
        <v>326</v>
      </c>
      <c r="AC100" s="1110" t="s">
        <v>326</v>
      </c>
      <c r="AD100" s="1110" t="s">
        <v>326</v>
      </c>
      <c r="AE100" s="1110" t="s">
        <v>326</v>
      </c>
      <c r="AF100" s="812"/>
    </row>
    <row r="101" spans="1:33" ht="30" thickTop="1" thickBot="1" x14ac:dyDescent="0.35">
      <c r="A101" s="830">
        <v>2023</v>
      </c>
      <c r="B101" s="831" t="s">
        <v>327</v>
      </c>
      <c r="C101" s="832">
        <v>43101</v>
      </c>
      <c r="D101" s="832">
        <v>43132</v>
      </c>
      <c r="E101" s="832">
        <v>43160</v>
      </c>
      <c r="F101" s="832">
        <v>43191</v>
      </c>
      <c r="G101" s="832">
        <v>43221</v>
      </c>
      <c r="H101" s="832">
        <v>43252</v>
      </c>
      <c r="I101" s="832">
        <v>43282</v>
      </c>
      <c r="J101" s="832">
        <v>43313</v>
      </c>
      <c r="K101" s="832">
        <v>43344</v>
      </c>
      <c r="L101" s="832">
        <v>43374</v>
      </c>
      <c r="M101" s="832">
        <v>43405</v>
      </c>
      <c r="N101" s="832">
        <v>43435</v>
      </c>
      <c r="O101" s="833" t="s">
        <v>213</v>
      </c>
      <c r="P101"/>
      <c r="Q101"/>
      <c r="R101" s="830">
        <v>2021</v>
      </c>
      <c r="S101" s="1113" t="s">
        <v>327</v>
      </c>
      <c r="T101" s="832">
        <v>43101</v>
      </c>
      <c r="U101" s="832">
        <v>43132</v>
      </c>
      <c r="V101" s="832">
        <v>43160</v>
      </c>
      <c r="W101" s="832">
        <v>43191</v>
      </c>
      <c r="X101" s="832">
        <v>43221</v>
      </c>
      <c r="Y101" s="832">
        <v>43252</v>
      </c>
      <c r="Z101" s="832">
        <v>43282</v>
      </c>
      <c r="AA101" s="832">
        <v>43313</v>
      </c>
      <c r="AB101" s="832">
        <v>43344</v>
      </c>
      <c r="AC101" s="832">
        <v>43374</v>
      </c>
      <c r="AD101" s="832">
        <v>43405</v>
      </c>
      <c r="AE101" s="832">
        <v>43435</v>
      </c>
      <c r="AF101" s="833" t="s">
        <v>213</v>
      </c>
    </row>
    <row r="102" spans="1:33" ht="19" x14ac:dyDescent="0.25">
      <c r="A102" s="834" t="s">
        <v>328</v>
      </c>
      <c r="B102" s="835" t="s">
        <v>218</v>
      </c>
      <c r="C102" s="1198">
        <v>0</v>
      </c>
      <c r="D102" s="1199">
        <v>0</v>
      </c>
      <c r="E102" s="1115">
        <v>1230.1777668</v>
      </c>
      <c r="F102" s="1115">
        <v>1128.3780839999999</v>
      </c>
      <c r="G102" s="1115">
        <v>846.25996680000014</v>
      </c>
      <c r="H102" s="1115">
        <v>952.8750839999999</v>
      </c>
      <c r="I102" s="1115">
        <v>744.4657668000001</v>
      </c>
      <c r="J102" s="1115">
        <v>1075.4395668</v>
      </c>
      <c r="K102" s="1115">
        <v>820.46168399999999</v>
      </c>
      <c r="L102" s="1115">
        <v>1001.1367668</v>
      </c>
      <c r="M102" s="1115">
        <v>985.59488400000021</v>
      </c>
      <c r="N102" s="1115">
        <v>946.95316679999996</v>
      </c>
      <c r="O102" s="1116">
        <v>9731.7427368000008</v>
      </c>
      <c r="P102"/>
      <c r="Q102"/>
      <c r="R102" s="1117" t="s">
        <v>329</v>
      </c>
      <c r="S102" s="1118" t="s">
        <v>218</v>
      </c>
      <c r="T102" s="1198">
        <v>1064.0999999999999</v>
      </c>
      <c r="U102" s="1199">
        <v>1059</v>
      </c>
      <c r="V102" s="1199">
        <v>1242.9300000000003</v>
      </c>
      <c r="W102" s="1199">
        <v>1179.5999999999999</v>
      </c>
      <c r="X102" s="1199">
        <v>1225.5999999999999</v>
      </c>
      <c r="Y102" s="1199">
        <v>1340.8</v>
      </c>
      <c r="Z102" s="1199">
        <v>552.70000000000005</v>
      </c>
      <c r="AA102" s="1199">
        <v>0</v>
      </c>
      <c r="AB102" s="1115">
        <v>0</v>
      </c>
      <c r="AC102" s="1115">
        <v>0</v>
      </c>
      <c r="AD102" s="1115">
        <v>0</v>
      </c>
      <c r="AE102" s="1115">
        <v>0</v>
      </c>
      <c r="AF102" s="836">
        <v>7664.73</v>
      </c>
    </row>
    <row r="103" spans="1:33" ht="30" customHeight="1" x14ac:dyDescent="0.3">
      <c r="A103" s="834" t="s">
        <v>386</v>
      </c>
      <c r="B103" s="837">
        <v>44965</v>
      </c>
      <c r="C103" s="1200"/>
      <c r="D103" s="1201">
        <v>0</v>
      </c>
      <c r="E103" s="1119">
        <v>200.07249999999999</v>
      </c>
      <c r="F103" s="1119">
        <v>183.51159999999999</v>
      </c>
      <c r="G103" s="1119">
        <v>138.06620000000001</v>
      </c>
      <c r="H103" s="1119">
        <v>154.80109999999999</v>
      </c>
      <c r="I103" s="1119">
        <v>121.04049999999999</v>
      </c>
      <c r="J103" s="1119">
        <v>175.96279999999999</v>
      </c>
      <c r="K103" s="1119">
        <v>132.8922</v>
      </c>
      <c r="L103" s="1119">
        <v>163.87899999999999</v>
      </c>
      <c r="M103" s="1119">
        <v>160.99440000000001</v>
      </c>
      <c r="N103" s="1119">
        <v>154.86840000000001</v>
      </c>
      <c r="O103" s="1116">
        <v>1586.0887</v>
      </c>
      <c r="P103"/>
      <c r="Q103"/>
      <c r="R103" s="1117" t="s">
        <v>386</v>
      </c>
      <c r="S103" s="1120"/>
      <c r="T103" s="1114">
        <v>168.27710000000002</v>
      </c>
      <c r="U103" s="1121">
        <v>122.833</v>
      </c>
      <c r="V103" s="1121">
        <v>121.16504999999998</v>
      </c>
      <c r="W103" s="1121">
        <v>146.46404999999996</v>
      </c>
      <c r="X103" s="1121">
        <v>180.96350000000001</v>
      </c>
      <c r="Y103" s="1122">
        <v>201.67849999999996</v>
      </c>
      <c r="Z103" s="1122">
        <v>171.27859999999998</v>
      </c>
      <c r="AA103" s="1121">
        <v>141.47199999999998</v>
      </c>
      <c r="AB103" s="1122">
        <v>171.79160000000002</v>
      </c>
      <c r="AC103" s="1122">
        <v>151.34020000000001</v>
      </c>
      <c r="AD103" s="1122">
        <v>124.36579999999998</v>
      </c>
      <c r="AE103" s="1123">
        <v>128.6627</v>
      </c>
      <c r="AF103" s="836">
        <v>1830.2921000000001</v>
      </c>
    </row>
    <row r="104" spans="1:33" ht="21" customHeight="1" thickBot="1" x14ac:dyDescent="0.3">
      <c r="A104" s="838" t="s">
        <v>330</v>
      </c>
      <c r="B104" s="839" t="s">
        <v>218</v>
      </c>
      <c r="C104" s="1202">
        <v>0</v>
      </c>
      <c r="D104" s="1203">
        <v>0</v>
      </c>
      <c r="E104" s="1124">
        <v>0</v>
      </c>
      <c r="F104" s="1124">
        <v>0</v>
      </c>
      <c r="G104" s="1124">
        <v>0</v>
      </c>
      <c r="H104" s="1125">
        <v>0</v>
      </c>
      <c r="I104" s="1124">
        <v>0</v>
      </c>
      <c r="J104" s="1126">
        <v>0</v>
      </c>
      <c r="K104" s="1126">
        <v>0</v>
      </c>
      <c r="L104" s="1126">
        <v>0</v>
      </c>
      <c r="M104" s="1126">
        <v>0</v>
      </c>
      <c r="N104" s="1126">
        <v>0</v>
      </c>
      <c r="O104" s="1127">
        <v>0</v>
      </c>
      <c r="P104" s="4">
        <v>9731.7427368000008</v>
      </c>
      <c r="Q104"/>
      <c r="R104" s="1128" t="s">
        <v>330</v>
      </c>
      <c r="S104" s="1129" t="s">
        <v>218</v>
      </c>
      <c r="T104" s="1202">
        <v>530.01</v>
      </c>
      <c r="U104" s="1203">
        <v>469.9</v>
      </c>
      <c r="V104" s="1203">
        <v>736.58</v>
      </c>
      <c r="W104" s="1203">
        <v>777.68999999999994</v>
      </c>
      <c r="X104" s="1203">
        <v>601.99</v>
      </c>
      <c r="Y104" s="1204">
        <v>74.650000000000006</v>
      </c>
      <c r="Z104" s="1203">
        <v>69.41</v>
      </c>
      <c r="AA104" s="1205">
        <v>0</v>
      </c>
      <c r="AB104" s="1126">
        <v>0</v>
      </c>
      <c r="AC104" s="1126">
        <v>0</v>
      </c>
      <c r="AD104" s="1126">
        <v>0</v>
      </c>
      <c r="AE104" s="1126">
        <v>0</v>
      </c>
      <c r="AF104" s="840">
        <v>3260.23</v>
      </c>
      <c r="AG104" s="653">
        <v>10924.96</v>
      </c>
    </row>
    <row r="105" spans="1:33" ht="21" customHeight="1" thickTop="1" x14ac:dyDescent="0.25">
      <c r="A105" s="834"/>
      <c r="B105" s="835"/>
      <c r="C105" s="1130"/>
      <c r="D105" s="1131"/>
      <c r="E105" s="1131"/>
      <c r="F105" s="1131"/>
      <c r="G105" s="1131"/>
      <c r="H105" s="1132"/>
      <c r="I105" s="1131"/>
      <c r="J105" s="1133"/>
      <c r="K105" s="1133"/>
      <c r="L105" s="1133"/>
      <c r="M105" s="1133"/>
      <c r="N105" s="1133"/>
      <c r="O105" s="1134"/>
      <c r="P105" s="4"/>
      <c r="Q105"/>
      <c r="R105" s="1117"/>
      <c r="S105" s="1118"/>
      <c r="T105" s="1130"/>
      <c r="U105" s="1131"/>
      <c r="V105" s="1131"/>
      <c r="W105" s="1131"/>
      <c r="X105" s="1131"/>
      <c r="Y105" s="1132"/>
      <c r="Z105" s="1131"/>
      <c r="AA105" s="1133"/>
      <c r="AB105" s="1133"/>
      <c r="AC105" s="1133"/>
      <c r="AD105" s="1133"/>
      <c r="AE105" s="1133"/>
      <c r="AF105" s="841"/>
      <c r="AG105" s="653"/>
    </row>
    <row r="106" spans="1:33" ht="22.25" customHeight="1" x14ac:dyDescent="0.3">
      <c r="A106" s="842" t="s">
        <v>387</v>
      </c>
      <c r="B106" s="835" t="s">
        <v>218</v>
      </c>
      <c r="C106" s="1206">
        <v>0</v>
      </c>
      <c r="D106" s="1207">
        <v>0</v>
      </c>
      <c r="E106" s="1207">
        <v>0</v>
      </c>
      <c r="F106" s="843">
        <v>406.21611023999998</v>
      </c>
      <c r="G106" s="843">
        <v>850</v>
      </c>
      <c r="H106" s="843">
        <v>650</v>
      </c>
      <c r="I106" s="843">
        <v>650</v>
      </c>
      <c r="J106" s="843">
        <v>387.15824404799997</v>
      </c>
      <c r="K106" s="843">
        <v>295.36620624</v>
      </c>
      <c r="L106" s="843">
        <v>360.40923604800003</v>
      </c>
      <c r="M106" s="843">
        <v>354.81415824000004</v>
      </c>
      <c r="N106" s="843">
        <v>340.90314004799995</v>
      </c>
      <c r="O106" s="1135">
        <v>4294.8670948640001</v>
      </c>
      <c r="P106" s="1136" t="s">
        <v>216</v>
      </c>
      <c r="Q106"/>
      <c r="R106" s="1137" t="s">
        <v>387</v>
      </c>
      <c r="S106" s="1118" t="s">
        <v>218</v>
      </c>
      <c r="T106" s="1206">
        <v>576.70000000000005</v>
      </c>
      <c r="U106" s="1207">
        <v>406.36983240223464</v>
      </c>
      <c r="V106" s="1207">
        <v>319.8000182815357</v>
      </c>
      <c r="W106" s="1207">
        <v>147.16999999999999</v>
      </c>
      <c r="X106" s="1207">
        <v>404.82</v>
      </c>
      <c r="Y106" s="1207">
        <v>338.2</v>
      </c>
      <c r="Z106" s="1207">
        <v>186.15995385629532</v>
      </c>
      <c r="AA106" s="1208">
        <v>0</v>
      </c>
      <c r="AB106" s="1209">
        <v>0</v>
      </c>
      <c r="AC106" s="843">
        <v>690</v>
      </c>
      <c r="AD106" s="843">
        <v>690</v>
      </c>
      <c r="AE106" s="843">
        <v>690</v>
      </c>
      <c r="AF106" s="844">
        <v>4449.2198045400655</v>
      </c>
      <c r="AG106" s="845" t="s">
        <v>216</v>
      </c>
    </row>
    <row r="107" spans="1:33" ht="22.5" customHeight="1" x14ac:dyDescent="0.3">
      <c r="A107" s="834" t="s">
        <v>331</v>
      </c>
      <c r="B107" s="835" t="s">
        <v>218</v>
      </c>
      <c r="C107" s="1207">
        <v>0</v>
      </c>
      <c r="D107" s="1207">
        <v>0</v>
      </c>
      <c r="E107" s="1207">
        <v>0</v>
      </c>
      <c r="F107" s="843">
        <v>0</v>
      </c>
      <c r="G107" s="843">
        <v>0</v>
      </c>
      <c r="H107" s="846">
        <v>0</v>
      </c>
      <c r="I107" s="843">
        <v>0</v>
      </c>
      <c r="J107" s="843">
        <v>0</v>
      </c>
      <c r="K107" s="843">
        <v>0</v>
      </c>
      <c r="L107" s="843">
        <v>0</v>
      </c>
      <c r="M107" s="843">
        <v>0</v>
      </c>
      <c r="N107" s="843">
        <v>0</v>
      </c>
      <c r="O107" s="1135">
        <v>0</v>
      </c>
      <c r="P107" s="1136"/>
      <c r="Q107"/>
      <c r="R107" s="1117" t="s">
        <v>331</v>
      </c>
      <c r="S107" s="1118" t="s">
        <v>218</v>
      </c>
      <c r="T107" s="1207">
        <v>0</v>
      </c>
      <c r="U107" s="1207">
        <v>162.44999999999999</v>
      </c>
      <c r="V107" s="1207">
        <v>84.63</v>
      </c>
      <c r="W107" s="1207">
        <v>85.98</v>
      </c>
      <c r="X107" s="1207">
        <v>63.573</v>
      </c>
      <c r="Y107" s="1207">
        <v>233.60000000000005</v>
      </c>
      <c r="Z107" s="1207">
        <v>61.5</v>
      </c>
      <c r="AA107" s="1208">
        <v>0</v>
      </c>
      <c r="AB107" s="1209"/>
      <c r="AC107" s="1209"/>
      <c r="AD107" s="1209"/>
      <c r="AE107" s="1209"/>
      <c r="AF107" s="844">
        <v>691.73300000000006</v>
      </c>
      <c r="AG107" s="845"/>
    </row>
    <row r="108" spans="1:33" ht="23" customHeight="1" x14ac:dyDescent="0.3">
      <c r="A108" s="847" t="s">
        <v>388</v>
      </c>
      <c r="B108" s="848" t="s">
        <v>218</v>
      </c>
      <c r="C108" s="1210">
        <v>0</v>
      </c>
      <c r="D108" s="1210">
        <v>0</v>
      </c>
      <c r="E108" s="1210">
        <v>0</v>
      </c>
      <c r="F108" s="1138">
        <v>0</v>
      </c>
      <c r="G108" s="1138">
        <v>598</v>
      </c>
      <c r="H108" s="1138">
        <v>0</v>
      </c>
      <c r="I108" s="1138">
        <v>0</v>
      </c>
      <c r="J108" s="1138">
        <v>0</v>
      </c>
      <c r="K108" s="1138">
        <v>0</v>
      </c>
      <c r="L108" s="1138">
        <v>0</v>
      </c>
      <c r="M108" s="1138">
        <v>0</v>
      </c>
      <c r="N108" s="1138">
        <v>0</v>
      </c>
      <c r="O108" s="1139">
        <v>598</v>
      </c>
      <c r="P108" s="1140">
        <v>3696.8670948640001</v>
      </c>
      <c r="Q108"/>
      <c r="R108" s="1141" t="s">
        <v>388</v>
      </c>
      <c r="S108" s="1142" t="s">
        <v>218</v>
      </c>
      <c r="T108" s="1210">
        <v>510.42</v>
      </c>
      <c r="U108" s="1211">
        <v>249.98</v>
      </c>
      <c r="V108" s="1210">
        <v>257.2</v>
      </c>
      <c r="W108" s="1211">
        <v>550</v>
      </c>
      <c r="X108" s="1211">
        <v>255.2</v>
      </c>
      <c r="Y108" s="1211">
        <v>254.36</v>
      </c>
      <c r="Z108" s="1211">
        <v>550</v>
      </c>
      <c r="AA108" s="1211">
        <v>550</v>
      </c>
      <c r="AB108" s="1212">
        <v>0</v>
      </c>
      <c r="AC108" s="1212"/>
      <c r="AD108" s="1212">
        <v>700</v>
      </c>
      <c r="AE108" s="1212">
        <v>700</v>
      </c>
      <c r="AF108" s="849">
        <v>4577.16</v>
      </c>
      <c r="AG108" s="850">
        <v>-127.94019545993433</v>
      </c>
    </row>
    <row r="109" spans="1:33" ht="29" x14ac:dyDescent="0.35">
      <c r="A109" s="435" t="s">
        <v>332</v>
      </c>
      <c r="B109" s="851">
        <v>182.85</v>
      </c>
      <c r="C109" s="1213">
        <v>182.85</v>
      </c>
      <c r="D109" s="1213">
        <v>182.85</v>
      </c>
      <c r="E109" s="1213">
        <v>182.85</v>
      </c>
      <c r="F109" s="1143">
        <v>589.06611023999994</v>
      </c>
      <c r="G109" s="1143">
        <v>841.06611023999994</v>
      </c>
      <c r="H109" s="1143">
        <v>1491.0661102399999</v>
      </c>
      <c r="I109" s="1143">
        <v>2141.0661102399999</v>
      </c>
      <c r="J109" s="1143">
        <v>2528.2243542880001</v>
      </c>
      <c r="K109" s="1143">
        <v>2823.590560528</v>
      </c>
      <c r="L109" s="1143">
        <v>3183.9997965759999</v>
      </c>
      <c r="M109" s="1143">
        <v>3538.8139548159998</v>
      </c>
      <c r="N109" s="1144">
        <v>3879.7170948639996</v>
      </c>
      <c r="O109" s="1145" t="s">
        <v>218</v>
      </c>
      <c r="P109"/>
      <c r="Q109"/>
      <c r="R109" s="882" t="s">
        <v>332</v>
      </c>
      <c r="S109" s="1146">
        <v>519.21299999999997</v>
      </c>
      <c r="T109" s="1213">
        <v>585.49299999999994</v>
      </c>
      <c r="U109" s="1213">
        <v>579.43283240223445</v>
      </c>
      <c r="V109" s="1213">
        <v>557.40285068377023</v>
      </c>
      <c r="W109" s="1213">
        <v>68.59285068377018</v>
      </c>
      <c r="X109" s="1213">
        <v>154.63985068377016</v>
      </c>
      <c r="Y109" s="1213">
        <v>4.8798506837700586</v>
      </c>
      <c r="Z109" s="1213">
        <v>-420.46019545993465</v>
      </c>
      <c r="AA109" s="1213">
        <v>-970.46019545993465</v>
      </c>
      <c r="AB109" s="1143">
        <v>-970.46019545993465</v>
      </c>
      <c r="AC109" s="1147">
        <v>-280.46019545993465</v>
      </c>
      <c r="AD109" s="1147">
        <v>-290.46019545993465</v>
      </c>
      <c r="AE109" s="1214">
        <v>-300.46019545993465</v>
      </c>
      <c r="AF109" s="852" t="s">
        <v>218</v>
      </c>
    </row>
    <row r="110" spans="1:33" ht="30" thickBot="1" x14ac:dyDescent="0.4">
      <c r="A110" s="435"/>
      <c r="B110" s="853"/>
      <c r="C110" s="1147"/>
      <c r="D110" s="1147"/>
      <c r="E110" s="1147"/>
      <c r="F110" s="1147"/>
      <c r="G110" s="1147"/>
      <c r="H110" s="1147"/>
      <c r="I110" s="1147"/>
      <c r="J110" s="1147"/>
      <c r="K110" s="1147"/>
      <c r="L110" s="1147"/>
      <c r="M110" s="1147"/>
      <c r="N110" s="1148" t="s">
        <v>333</v>
      </c>
      <c r="O110" s="1149" t="s">
        <v>218</v>
      </c>
      <c r="P110"/>
      <c r="Q110"/>
      <c r="R110" s="882"/>
      <c r="S110" s="1150"/>
      <c r="T110" s="1147"/>
      <c r="U110" s="1147"/>
      <c r="V110" s="1147"/>
      <c r="W110" s="1147"/>
      <c r="X110" s="1147"/>
      <c r="Y110" s="1147"/>
      <c r="Z110" s="1147"/>
      <c r="AA110" s="1147"/>
      <c r="AB110" s="1147"/>
      <c r="AC110" s="1147"/>
      <c r="AD110" s="1147"/>
      <c r="AE110" s="1215" t="s">
        <v>333</v>
      </c>
      <c r="AF110" s="854" t="s">
        <v>218</v>
      </c>
    </row>
    <row r="111" spans="1:33" ht="30" thickBot="1" x14ac:dyDescent="0.4">
      <c r="A111" s="855"/>
      <c r="B111" s="855"/>
      <c r="C111" s="1151"/>
      <c r="D111" s="1151"/>
      <c r="E111" s="1151"/>
      <c r="F111" s="1151"/>
      <c r="G111" s="1151"/>
      <c r="H111" s="1151"/>
      <c r="I111" s="1151"/>
      <c r="J111" s="1152"/>
      <c r="K111" s="1151"/>
      <c r="L111" s="1151"/>
      <c r="M111" s="1151"/>
      <c r="N111" s="1153"/>
      <c r="O111" s="1149"/>
      <c r="P111"/>
      <c r="Q111"/>
      <c r="R111" s="1154"/>
      <c r="S111" s="1154"/>
      <c r="T111" s="1151"/>
      <c r="U111" s="1151"/>
      <c r="V111" s="1151"/>
      <c r="W111" s="1151"/>
      <c r="X111" s="1151"/>
      <c r="Y111" s="1151"/>
      <c r="Z111" s="1151"/>
      <c r="AA111" s="1152"/>
      <c r="AB111" s="1151"/>
      <c r="AC111" s="1151"/>
      <c r="AD111" s="1151"/>
      <c r="AE111" s="1153"/>
      <c r="AF111" s="854"/>
    </row>
    <row r="112" spans="1:33" ht="34.25" customHeight="1" x14ac:dyDescent="0.2">
      <c r="A112" s="1464" t="s">
        <v>334</v>
      </c>
      <c r="B112" s="1465"/>
      <c r="C112" s="1216">
        <v>0</v>
      </c>
      <c r="D112" s="1217">
        <v>0</v>
      </c>
      <c r="E112" s="1217">
        <v>0</v>
      </c>
      <c r="F112" s="1155">
        <v>0</v>
      </c>
      <c r="G112" s="1155">
        <v>2660</v>
      </c>
      <c r="H112" s="1155">
        <v>807</v>
      </c>
      <c r="I112" s="1155">
        <v>1997</v>
      </c>
      <c r="J112" s="1155">
        <v>2150</v>
      </c>
      <c r="K112" s="1155">
        <v>0</v>
      </c>
      <c r="L112" s="1155">
        <v>0</v>
      </c>
      <c r="M112" s="1155">
        <v>0</v>
      </c>
      <c r="N112" s="1156">
        <v>0</v>
      </c>
      <c r="O112" s="1157">
        <v>7614</v>
      </c>
      <c r="P112"/>
      <c r="Q112"/>
      <c r="R112" s="1464" t="s">
        <v>334</v>
      </c>
      <c r="S112" s="1465"/>
      <c r="T112" s="1216">
        <v>2370.1880000000001</v>
      </c>
      <c r="U112" s="1217">
        <v>2067.7840000000001</v>
      </c>
      <c r="V112" s="1217">
        <v>2421.08</v>
      </c>
      <c r="W112" s="1217">
        <v>2274</v>
      </c>
      <c r="X112" s="1217">
        <v>2100</v>
      </c>
      <c r="Y112" s="1217">
        <v>2000</v>
      </c>
      <c r="Z112" s="1217">
        <v>2100</v>
      </c>
      <c r="AA112" s="1217">
        <v>2100</v>
      </c>
      <c r="AB112" s="1155">
        <v>0</v>
      </c>
      <c r="AC112" s="1155">
        <v>2300</v>
      </c>
      <c r="AD112" s="1155">
        <v>2300</v>
      </c>
      <c r="AE112" s="1156">
        <v>2300</v>
      </c>
      <c r="AF112" s="856">
        <v>24333.052</v>
      </c>
    </row>
    <row r="113" spans="1:33" ht="26" x14ac:dyDescent="0.3">
      <c r="A113" s="857" t="s">
        <v>335</v>
      </c>
      <c r="B113" s="835" t="s">
        <v>218</v>
      </c>
      <c r="C113" s="1218">
        <v>0</v>
      </c>
      <c r="D113" s="1219">
        <v>0</v>
      </c>
      <c r="E113" s="1219">
        <v>0</v>
      </c>
      <c r="F113" s="858">
        <v>0</v>
      </c>
      <c r="G113" s="858">
        <v>0</v>
      </c>
      <c r="H113" s="858">
        <v>0</v>
      </c>
      <c r="I113" s="843">
        <v>0</v>
      </c>
      <c r="J113" s="843">
        <v>0</v>
      </c>
      <c r="K113" s="843">
        <v>0</v>
      </c>
      <c r="L113" s="843">
        <v>0</v>
      </c>
      <c r="M113" s="843">
        <v>0</v>
      </c>
      <c r="N113" s="843">
        <v>0</v>
      </c>
      <c r="O113" s="1135">
        <v>0</v>
      </c>
      <c r="P113"/>
      <c r="Q113"/>
      <c r="R113" s="1158" t="s">
        <v>335</v>
      </c>
      <c r="S113" s="1118" t="s">
        <v>218</v>
      </c>
      <c r="T113" s="1218">
        <v>12.077999999999999</v>
      </c>
      <c r="U113" s="1219">
        <v>186.87</v>
      </c>
      <c r="V113" s="1219">
        <v>149.71</v>
      </c>
      <c r="W113" s="1219">
        <v>154.1</v>
      </c>
      <c r="X113" s="1219">
        <v>149.16999999999999</v>
      </c>
      <c r="Y113" s="1219">
        <v>76.650000000000006</v>
      </c>
      <c r="Z113" s="1207">
        <v>42.540046143704679</v>
      </c>
      <c r="AA113" s="1207">
        <v>0</v>
      </c>
      <c r="AB113" s="843">
        <v>0</v>
      </c>
      <c r="AC113" s="843">
        <v>140</v>
      </c>
      <c r="AD113" s="843">
        <v>140</v>
      </c>
      <c r="AE113" s="843">
        <v>140</v>
      </c>
      <c r="AF113" s="844">
        <v>1191.1180461437048</v>
      </c>
    </row>
    <row r="114" spans="1:33" ht="26" x14ac:dyDescent="0.3">
      <c r="A114" s="857" t="s">
        <v>336</v>
      </c>
      <c r="B114" s="835" t="s">
        <v>218</v>
      </c>
      <c r="C114" s="1220">
        <v>0</v>
      </c>
      <c r="D114" s="1220">
        <v>0</v>
      </c>
      <c r="E114" s="1220">
        <v>0</v>
      </c>
      <c r="F114" s="1160">
        <v>0</v>
      </c>
      <c r="G114" s="1159">
        <v>0</v>
      </c>
      <c r="H114" s="1159">
        <v>0</v>
      </c>
      <c r="I114" s="1159">
        <v>0</v>
      </c>
      <c r="J114" s="1159">
        <v>0</v>
      </c>
      <c r="K114" s="1159">
        <v>0</v>
      </c>
      <c r="L114" s="1159">
        <v>0</v>
      </c>
      <c r="M114" s="1159">
        <v>0</v>
      </c>
      <c r="N114" s="1159">
        <v>0</v>
      </c>
      <c r="O114" s="1135">
        <v>0</v>
      </c>
      <c r="P114"/>
      <c r="Q114"/>
      <c r="R114" s="1158" t="s">
        <v>336</v>
      </c>
      <c r="S114" s="1118" t="s">
        <v>218</v>
      </c>
      <c r="T114" s="1220">
        <v>0</v>
      </c>
      <c r="U114" s="1220">
        <v>0</v>
      </c>
      <c r="V114" s="1220">
        <v>536.4</v>
      </c>
      <c r="W114" s="1221">
        <v>0</v>
      </c>
      <c r="X114" s="1220">
        <v>418.45</v>
      </c>
      <c r="Y114" s="1220">
        <v>0</v>
      </c>
      <c r="Z114" s="1220">
        <v>0</v>
      </c>
      <c r="AA114" s="1220">
        <v>0</v>
      </c>
      <c r="AB114" s="1159">
        <v>0</v>
      </c>
      <c r="AC114" s="1159"/>
      <c r="AD114" s="1159">
        <v>300</v>
      </c>
      <c r="AE114" s="1159"/>
      <c r="AF114" s="844">
        <v>1254.8499999999999</v>
      </c>
    </row>
    <row r="115" spans="1:33" ht="27" thickBot="1" x14ac:dyDescent="0.35">
      <c r="A115" s="859" t="s">
        <v>331</v>
      </c>
      <c r="B115" s="839" t="s">
        <v>218</v>
      </c>
      <c r="C115" s="1222">
        <v>0</v>
      </c>
      <c r="D115" s="1222">
        <v>0</v>
      </c>
      <c r="E115" s="1222">
        <v>0</v>
      </c>
      <c r="F115" s="1161">
        <v>0</v>
      </c>
      <c r="G115" s="1161">
        <v>0</v>
      </c>
      <c r="H115" s="1161">
        <v>0</v>
      </c>
      <c r="I115" s="1161">
        <v>0</v>
      </c>
      <c r="J115" s="1161">
        <v>0</v>
      </c>
      <c r="K115" s="1161">
        <v>0</v>
      </c>
      <c r="L115" s="1162">
        <v>0</v>
      </c>
      <c r="M115" s="1162">
        <v>0</v>
      </c>
      <c r="N115" s="1163">
        <v>0</v>
      </c>
      <c r="O115" s="1164">
        <v>0</v>
      </c>
      <c r="P115"/>
      <c r="Q115"/>
      <c r="R115" s="1165" t="s">
        <v>331</v>
      </c>
      <c r="S115" s="1129" t="s">
        <v>218</v>
      </c>
      <c r="T115" s="1222">
        <v>0</v>
      </c>
      <c r="U115" s="1222">
        <v>0</v>
      </c>
      <c r="V115" s="1222">
        <v>0</v>
      </c>
      <c r="W115" s="1222">
        <v>0</v>
      </c>
      <c r="X115" s="1222">
        <v>0</v>
      </c>
      <c r="Y115" s="1222">
        <v>0</v>
      </c>
      <c r="Z115" s="1222"/>
      <c r="AA115" s="1222">
        <v>0</v>
      </c>
      <c r="AB115" s="1161"/>
      <c r="AC115" s="1162"/>
      <c r="AD115" s="1162"/>
      <c r="AE115" s="1163"/>
      <c r="AF115" s="860">
        <v>0</v>
      </c>
    </row>
    <row r="116" spans="1:33" ht="30" thickTop="1" x14ac:dyDescent="0.35">
      <c r="A116" s="861" t="s">
        <v>337</v>
      </c>
      <c r="B116" s="851">
        <v>0</v>
      </c>
      <c r="C116" s="1198">
        <v>0</v>
      </c>
      <c r="D116" s="1198">
        <v>0</v>
      </c>
      <c r="E116" s="1198">
        <v>0</v>
      </c>
      <c r="F116" s="1114">
        <v>0</v>
      </c>
      <c r="G116" s="1114">
        <v>0</v>
      </c>
      <c r="H116" s="1166">
        <v>0</v>
      </c>
      <c r="I116" s="1114">
        <v>0</v>
      </c>
      <c r="J116" s="1167">
        <v>0</v>
      </c>
      <c r="K116" s="1168">
        <v>0</v>
      </c>
      <c r="L116" s="1168">
        <v>0</v>
      </c>
      <c r="M116" s="1168">
        <v>0</v>
      </c>
      <c r="N116" s="1169">
        <v>0</v>
      </c>
      <c r="O116" s="1170" t="s">
        <v>218</v>
      </c>
      <c r="P116"/>
      <c r="Q116"/>
      <c r="R116" s="1171" t="s">
        <v>337</v>
      </c>
      <c r="S116" s="1146">
        <v>462.92200000000003</v>
      </c>
      <c r="T116" s="1198">
        <v>475</v>
      </c>
      <c r="U116" s="1198">
        <v>661.87</v>
      </c>
      <c r="V116" s="1198">
        <v>275.18000000000006</v>
      </c>
      <c r="W116" s="1198">
        <v>429.28000000000009</v>
      </c>
      <c r="X116" s="1198">
        <v>160.00000000000006</v>
      </c>
      <c r="Y116" s="1223">
        <v>236.65000000000006</v>
      </c>
      <c r="Z116" s="1198">
        <v>279.19004614370476</v>
      </c>
      <c r="AA116" s="1224">
        <v>279.19004614370476</v>
      </c>
      <c r="AB116" s="1168">
        <v>279.19004614370476</v>
      </c>
      <c r="AC116" s="1168">
        <v>419.19004614370476</v>
      </c>
      <c r="AD116" s="1168">
        <v>259.19004614370476</v>
      </c>
      <c r="AE116" s="1169">
        <v>399.19004614370476</v>
      </c>
      <c r="AF116" s="862" t="s">
        <v>218</v>
      </c>
    </row>
    <row r="117" spans="1:33" ht="25.25" customHeight="1" x14ac:dyDescent="0.25">
      <c r="C117"/>
      <c r="D117"/>
      <c r="E117"/>
      <c r="F117"/>
      <c r="G117"/>
      <c r="H117"/>
      <c r="I117"/>
      <c r="J117"/>
      <c r="K117"/>
      <c r="L117" s="1168">
        <v>538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1225">
        <v>538</v>
      </c>
      <c r="AD117"/>
      <c r="AE117"/>
    </row>
    <row r="118" spans="1:33" ht="48" customHeight="1" x14ac:dyDescent="0.25">
      <c r="C118"/>
      <c r="D118"/>
      <c r="E118"/>
      <c r="F118" s="1172" t="s">
        <v>338</v>
      </c>
      <c r="G118"/>
      <c r="H118" s="1173" t="s">
        <v>339</v>
      </c>
      <c r="I118" s="1172"/>
      <c r="J118" s="1173" t="s">
        <v>338</v>
      </c>
      <c r="K118" s="1172"/>
      <c r="L118" s="1172" t="s">
        <v>338</v>
      </c>
      <c r="M118"/>
      <c r="N118" s="1172"/>
      <c r="O118"/>
      <c r="P118" s="1174" t="s">
        <v>185</v>
      </c>
      <c r="Q118"/>
      <c r="R118"/>
      <c r="S118"/>
      <c r="T118"/>
      <c r="U118"/>
      <c r="V118"/>
      <c r="W118" s="1172" t="s">
        <v>340</v>
      </c>
      <c r="X118"/>
      <c r="Y118" s="1173" t="s">
        <v>341</v>
      </c>
      <c r="Z118" s="1172"/>
      <c r="AA118" s="1173" t="s">
        <v>342</v>
      </c>
      <c r="AB118" s="1172"/>
      <c r="AC118" s="1172" t="s">
        <v>338</v>
      </c>
      <c r="AD118"/>
      <c r="AE118" s="1172"/>
      <c r="AG118" s="863" t="s">
        <v>185</v>
      </c>
    </row>
    <row r="119" spans="1:33" x14ac:dyDescent="0.2">
      <c r="C119"/>
      <c r="D119"/>
      <c r="E119"/>
      <c r="F119"/>
      <c r="G119"/>
      <c r="H119"/>
      <c r="I119"/>
      <c r="J119"/>
      <c r="K119" s="1172"/>
      <c r="L119" s="1172"/>
      <c r="M119" s="1175"/>
      <c r="N119"/>
      <c r="O119"/>
      <c r="P119"/>
      <c r="Q119"/>
      <c r="R119"/>
      <c r="S119"/>
      <c r="T119"/>
      <c r="U119"/>
      <c r="V119"/>
      <c r="W119"/>
      <c r="X119"/>
      <c r="Y119" t="s">
        <v>343</v>
      </c>
      <c r="Z119"/>
      <c r="AA119"/>
      <c r="AB119" s="1172" t="s">
        <v>338</v>
      </c>
      <c r="AC119" s="1172"/>
      <c r="AD119" s="1175"/>
      <c r="AE119"/>
    </row>
    <row r="120" spans="1:33" x14ac:dyDescent="0.2"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3" ht="26" x14ac:dyDescent="0.3">
      <c r="A121" s="864" t="s">
        <v>344</v>
      </c>
      <c r="B121" s="835" t="s">
        <v>218</v>
      </c>
      <c r="C121" s="1206">
        <v>0</v>
      </c>
      <c r="D121" s="1207">
        <v>0</v>
      </c>
      <c r="E121" s="1207">
        <v>235</v>
      </c>
      <c r="F121" s="843">
        <v>95</v>
      </c>
      <c r="G121" s="843">
        <v>150</v>
      </c>
      <c r="H121" s="843">
        <v>150</v>
      </c>
      <c r="I121" s="843">
        <v>150</v>
      </c>
      <c r="J121" s="843">
        <v>150</v>
      </c>
      <c r="K121" s="843">
        <v>150</v>
      </c>
      <c r="L121" s="843">
        <v>150</v>
      </c>
      <c r="M121" s="843">
        <v>150</v>
      </c>
      <c r="N121" s="843">
        <v>150</v>
      </c>
      <c r="O121" s="1135">
        <v>1530</v>
      </c>
      <c r="P121"/>
      <c r="Q121"/>
      <c r="R121" s="1176" t="s">
        <v>344</v>
      </c>
      <c r="S121" s="1118" t="s">
        <v>218</v>
      </c>
      <c r="T121" s="1206">
        <v>230.46</v>
      </c>
      <c r="U121" s="1207">
        <v>187.1</v>
      </c>
      <c r="V121" s="1207">
        <v>219.6</v>
      </c>
      <c r="W121" s="1207">
        <v>162.36000000000001</v>
      </c>
      <c r="X121" s="1207">
        <v>291.62</v>
      </c>
      <c r="Y121" s="1207">
        <v>276.3</v>
      </c>
      <c r="Z121" s="1207">
        <v>19.36</v>
      </c>
      <c r="AA121" s="1207">
        <v>0</v>
      </c>
      <c r="AB121" s="1207">
        <v>57.3</v>
      </c>
      <c r="AC121" s="843">
        <v>0</v>
      </c>
      <c r="AD121" s="843">
        <v>0</v>
      </c>
      <c r="AE121" s="843">
        <v>0</v>
      </c>
      <c r="AF121" s="844">
        <v>1444.0999999999997</v>
      </c>
    </row>
    <row r="122" spans="1:33" ht="26" x14ac:dyDescent="0.3">
      <c r="A122" s="864" t="s">
        <v>345</v>
      </c>
      <c r="B122" s="835" t="s">
        <v>218</v>
      </c>
      <c r="C122" s="1220">
        <v>0</v>
      </c>
      <c r="D122" s="1220">
        <v>0</v>
      </c>
      <c r="E122" s="1220">
        <v>0</v>
      </c>
      <c r="F122" s="1159">
        <v>0</v>
      </c>
      <c r="G122" s="1159">
        <v>0</v>
      </c>
      <c r="H122" s="1159">
        <v>150</v>
      </c>
      <c r="I122" s="1159">
        <v>150</v>
      </c>
      <c r="J122" s="1159">
        <v>350</v>
      </c>
      <c r="K122" s="1159">
        <v>450</v>
      </c>
      <c r="L122" s="1159">
        <v>150</v>
      </c>
      <c r="M122" s="1159">
        <v>150</v>
      </c>
      <c r="N122" s="1159">
        <v>250</v>
      </c>
      <c r="O122" s="1135">
        <v>1650</v>
      </c>
      <c r="P122"/>
      <c r="Q122"/>
      <c r="R122" s="1176" t="s">
        <v>345</v>
      </c>
      <c r="S122" s="1118" t="s">
        <v>218</v>
      </c>
      <c r="T122" s="1220">
        <v>150</v>
      </c>
      <c r="U122" s="1220">
        <v>175</v>
      </c>
      <c r="V122" s="1220">
        <v>150</v>
      </c>
      <c r="W122" s="1220">
        <v>175</v>
      </c>
      <c r="X122" s="1220">
        <v>150</v>
      </c>
      <c r="Y122" s="1220">
        <v>178.62</v>
      </c>
      <c r="Z122" s="1220">
        <v>178.44</v>
      </c>
      <c r="AA122" s="1220">
        <v>175</v>
      </c>
      <c r="AB122" s="1159">
        <v>175</v>
      </c>
      <c r="AC122" s="1220">
        <v>150</v>
      </c>
      <c r="AD122" s="1220">
        <v>150</v>
      </c>
      <c r="AE122" s="1220">
        <v>150</v>
      </c>
      <c r="AF122" s="844">
        <v>1957.06</v>
      </c>
    </row>
    <row r="123" spans="1:33" ht="27" thickBot="1" x14ac:dyDescent="0.35">
      <c r="A123" s="865"/>
      <c r="B123" s="839" t="s">
        <v>218</v>
      </c>
      <c r="C123" s="1222"/>
      <c r="D123" s="1222"/>
      <c r="E123" s="1222"/>
      <c r="F123" s="1161"/>
      <c r="G123" s="1161"/>
      <c r="H123" s="1161"/>
      <c r="I123" s="1161"/>
      <c r="J123" s="1161"/>
      <c r="K123" s="1161"/>
      <c r="L123" s="1161"/>
      <c r="M123" s="1161"/>
      <c r="N123" s="1161"/>
      <c r="O123" s="1164">
        <v>0</v>
      </c>
      <c r="P123"/>
      <c r="Q123"/>
      <c r="R123" s="1177"/>
      <c r="S123" s="1129" t="s">
        <v>218</v>
      </c>
      <c r="T123" s="1222"/>
      <c r="U123" s="1222"/>
      <c r="V123" s="1222"/>
      <c r="W123" s="1222"/>
      <c r="X123" s="1222"/>
      <c r="Y123" s="1222"/>
      <c r="Z123" s="1222"/>
      <c r="AA123" s="1222"/>
      <c r="AB123" s="1161"/>
      <c r="AC123" s="1222"/>
      <c r="AD123" s="1222"/>
      <c r="AE123" s="1222"/>
      <c r="AF123" s="860">
        <v>0</v>
      </c>
    </row>
    <row r="124" spans="1:33" ht="30" thickTop="1" x14ac:dyDescent="0.35">
      <c r="A124" s="866" t="s">
        <v>346</v>
      </c>
      <c r="B124" s="851">
        <v>14.82</v>
      </c>
      <c r="C124" s="1198">
        <v>14.82</v>
      </c>
      <c r="D124" s="1198">
        <v>14.82</v>
      </c>
      <c r="E124" s="1198">
        <v>249.82</v>
      </c>
      <c r="F124" s="1114">
        <v>344.82</v>
      </c>
      <c r="G124" s="993">
        <v>494.82</v>
      </c>
      <c r="H124" s="1114">
        <v>494.81999999999994</v>
      </c>
      <c r="I124" s="1198">
        <v>494.81999999999994</v>
      </c>
      <c r="J124" s="1198">
        <v>294.81999999999994</v>
      </c>
      <c r="K124" s="1198">
        <v>-5.1800000000000637</v>
      </c>
      <c r="L124" s="1198">
        <v>-5.1800000000000637</v>
      </c>
      <c r="M124" s="1198">
        <v>-5.1800000000000637</v>
      </c>
      <c r="N124" s="1198">
        <v>-105.18000000000006</v>
      </c>
      <c r="O124" s="1170" t="s">
        <v>218</v>
      </c>
      <c r="P124"/>
      <c r="Q124"/>
      <c r="R124" s="1178" t="s">
        <v>346</v>
      </c>
      <c r="S124" s="1146">
        <v>299</v>
      </c>
      <c r="T124" s="1198">
        <v>376.70000000000016</v>
      </c>
      <c r="U124" s="1198">
        <v>330.70000000000016</v>
      </c>
      <c r="V124" s="1198">
        <v>349.00000000000017</v>
      </c>
      <c r="W124" s="1198">
        <v>304.70000000000016</v>
      </c>
      <c r="X124" s="1226">
        <v>391.4000000000002</v>
      </c>
      <c r="Y124" s="1223">
        <v>489.08000000000027</v>
      </c>
      <c r="Z124" s="1198">
        <v>330.00000000000028</v>
      </c>
      <c r="AA124" s="1224">
        <v>155.00000000000028</v>
      </c>
      <c r="AB124" s="1168">
        <v>37.300000000000296</v>
      </c>
      <c r="AC124" s="1168">
        <v>-112.6999999999997</v>
      </c>
      <c r="AD124" s="1168">
        <v>-262.6999999999997</v>
      </c>
      <c r="AE124" s="1169">
        <v>-412.6999999999997</v>
      </c>
      <c r="AF124" s="862" t="s">
        <v>218</v>
      </c>
    </row>
    <row r="127" spans="1:33" x14ac:dyDescent="0.2">
      <c r="N127" s="426" t="s">
        <v>304</v>
      </c>
      <c r="O127" s="723">
        <v>3856</v>
      </c>
      <c r="AE127" s="426" t="s">
        <v>304</v>
      </c>
      <c r="AF127" s="723">
        <v>4163.0599999999995</v>
      </c>
    </row>
    <row r="128" spans="1:33" x14ac:dyDescent="0.2">
      <c r="N128" s="426" t="s">
        <v>304</v>
      </c>
      <c r="O128" s="723">
        <v>2248</v>
      </c>
      <c r="AE128" s="426" t="s">
        <v>304</v>
      </c>
      <c r="AF128" s="723">
        <v>6534.2199999999993</v>
      </c>
    </row>
  </sheetData>
  <pageMargins left="0.23622047244094491" right="0.23622047244094491" top="0.74803149606299213" bottom="0.74803149606299213" header="0.31496062992125984" footer="0.31496062992125984"/>
  <pageSetup paperSize="9" scale="3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2EE4-6657-4059-8DA6-42740018B451}">
  <sheetPr codeName="T_01">
    <tabColor theme="9" tint="0.59999389629810485"/>
  </sheetPr>
  <dimension ref="A1:AV1100"/>
  <sheetViews>
    <sheetView workbookViewId="0">
      <pane xSplit="1" ySplit="2" topLeftCell="B69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AF733" sqref="AF733"/>
    </sheetView>
  </sheetViews>
  <sheetFormatPr baseColWidth="10" defaultColWidth="11.5" defaultRowHeight="15" x14ac:dyDescent="0.2"/>
  <cols>
    <col min="2" max="7" width="14.5" style="2" customWidth="1"/>
    <col min="8" max="13" width="14.5" style="1478" customWidth="1"/>
    <col min="14" max="20" width="14.5" style="2" customWidth="1"/>
    <col min="21" max="26" width="14.5" style="1478" customWidth="1"/>
    <col min="27" max="27" width="14.5" style="2" customWidth="1"/>
    <col min="28" max="43" width="11.5" style="2"/>
    <col min="44" max="45" width="11.5" style="1478"/>
  </cols>
  <sheetData>
    <row r="1" spans="1:48" x14ac:dyDescent="0.2">
      <c r="B1" s="1486" t="s">
        <v>14</v>
      </c>
      <c r="C1" s="1486"/>
      <c r="D1" s="1486"/>
      <c r="E1" s="1486"/>
      <c r="F1" s="1486"/>
      <c r="G1" s="1486"/>
      <c r="H1" s="1486"/>
      <c r="I1" s="1486"/>
      <c r="J1" s="1486"/>
      <c r="K1" s="1486"/>
      <c r="L1" s="1486"/>
      <c r="M1" s="1486"/>
      <c r="N1" s="1455"/>
      <c r="O1" s="1486" t="s">
        <v>14</v>
      </c>
      <c r="P1" s="1486"/>
      <c r="Q1" s="1486"/>
      <c r="R1" s="1486"/>
      <c r="S1" s="1486"/>
      <c r="T1" s="1486"/>
      <c r="U1" s="1486"/>
      <c r="V1" s="1486"/>
      <c r="W1" s="1486"/>
      <c r="X1" s="1486"/>
      <c r="Y1" s="1486"/>
      <c r="Z1" s="1486"/>
      <c r="AA1" s="1486"/>
      <c r="AE1" s="1455"/>
      <c r="AF1" s="1455"/>
      <c r="AG1" s="1455"/>
      <c r="AH1" s="1455"/>
      <c r="AI1" s="1455"/>
      <c r="AJ1" s="1455"/>
      <c r="AK1" s="1455"/>
      <c r="AL1" s="1455"/>
      <c r="AM1" s="1455"/>
      <c r="AN1" s="1455"/>
      <c r="AO1" s="1455"/>
      <c r="AP1" s="1455"/>
      <c r="AQ1" s="1455"/>
      <c r="AR1" s="1476"/>
      <c r="AS1" s="1476"/>
    </row>
    <row r="2" spans="1:48" s="876" customFormat="1" ht="48" x14ac:dyDescent="0.2">
      <c r="A2" s="876" t="s">
        <v>15</v>
      </c>
      <c r="B2" s="881" t="s">
        <v>0</v>
      </c>
      <c r="C2" s="881" t="s">
        <v>1</v>
      </c>
      <c r="D2" s="881" t="s">
        <v>2</v>
      </c>
      <c r="E2" s="881" t="s">
        <v>3</v>
      </c>
      <c r="F2" s="881" t="s">
        <v>4</v>
      </c>
      <c r="G2" s="881" t="s">
        <v>5</v>
      </c>
      <c r="H2" s="1477" t="s">
        <v>6</v>
      </c>
      <c r="I2" s="1477" t="s">
        <v>7</v>
      </c>
      <c r="J2" s="1477" t="s">
        <v>8</v>
      </c>
      <c r="K2" s="1477" t="s">
        <v>9</v>
      </c>
      <c r="L2" s="1477" t="s">
        <v>10</v>
      </c>
      <c r="M2" s="1477" t="s">
        <v>13</v>
      </c>
      <c r="N2" s="881" t="s">
        <v>12</v>
      </c>
      <c r="O2" s="881" t="s">
        <v>0</v>
      </c>
      <c r="P2" s="881" t="s">
        <v>1</v>
      </c>
      <c r="Q2" s="881" t="s">
        <v>2</v>
      </c>
      <c r="R2" s="881" t="s">
        <v>3</v>
      </c>
      <c r="S2" s="881" t="s">
        <v>4</v>
      </c>
      <c r="T2" s="881" t="s">
        <v>5</v>
      </c>
      <c r="U2" s="1477" t="s">
        <v>6</v>
      </c>
      <c r="V2" s="1477" t="s">
        <v>7</v>
      </c>
      <c r="W2" s="1477" t="s">
        <v>8</v>
      </c>
      <c r="X2" s="1477" t="s">
        <v>9</v>
      </c>
      <c r="Y2" s="1477" t="s">
        <v>10</v>
      </c>
      <c r="Z2" s="1477" t="s">
        <v>11</v>
      </c>
      <c r="AA2" s="881" t="s">
        <v>12</v>
      </c>
      <c r="AB2" s="881"/>
      <c r="AC2" s="881" t="s">
        <v>350</v>
      </c>
      <c r="AD2" s="881"/>
      <c r="AE2" s="881" t="s">
        <v>358</v>
      </c>
      <c r="AF2" s="881" t="s">
        <v>359</v>
      </c>
      <c r="AG2" s="881" t="s">
        <v>360</v>
      </c>
      <c r="AH2" s="881" t="s">
        <v>370</v>
      </c>
      <c r="AI2" s="881" t="s">
        <v>361</v>
      </c>
      <c r="AJ2" s="881" t="s">
        <v>371</v>
      </c>
      <c r="AK2" s="881" t="s">
        <v>372</v>
      </c>
      <c r="AL2" s="881" t="s">
        <v>373</v>
      </c>
      <c r="AM2" s="881" t="s">
        <v>374</v>
      </c>
      <c r="AN2" s="881" t="s">
        <v>376</v>
      </c>
      <c r="AO2" s="881" t="s">
        <v>375</v>
      </c>
      <c r="AP2" s="881" t="s">
        <v>377</v>
      </c>
      <c r="AQ2" s="881" t="s">
        <v>378</v>
      </c>
      <c r="AR2" s="1477" t="s">
        <v>379</v>
      </c>
      <c r="AS2" s="1477" t="s">
        <v>380</v>
      </c>
      <c r="AV2" s="876" t="s">
        <v>395</v>
      </c>
    </row>
    <row r="3" spans="1:48" hidden="1" x14ac:dyDescent="0.2">
      <c r="A3" s="1">
        <v>44927</v>
      </c>
    </row>
    <row r="4" spans="1:48" hidden="1" x14ac:dyDescent="0.2">
      <c r="A4" s="1">
        <v>44928</v>
      </c>
    </row>
    <row r="5" spans="1:48" hidden="1" x14ac:dyDescent="0.2">
      <c r="A5" s="1">
        <v>44929</v>
      </c>
    </row>
    <row r="6" spans="1:48" hidden="1" x14ac:dyDescent="0.2">
      <c r="A6" s="1">
        <v>44930</v>
      </c>
    </row>
    <row r="7" spans="1:48" hidden="1" x14ac:dyDescent="0.2">
      <c r="A7" s="1">
        <v>44931</v>
      </c>
    </row>
    <row r="8" spans="1:48" hidden="1" x14ac:dyDescent="0.2">
      <c r="A8" s="1">
        <v>44932</v>
      </c>
    </row>
    <row r="9" spans="1:48" hidden="1" x14ac:dyDescent="0.2">
      <c r="A9" s="1">
        <v>44933</v>
      </c>
    </row>
    <row r="10" spans="1:48" hidden="1" x14ac:dyDescent="0.2">
      <c r="A10" s="1">
        <v>44934</v>
      </c>
    </row>
    <row r="11" spans="1:48" hidden="1" x14ac:dyDescent="0.2">
      <c r="A11" s="1">
        <v>44935</v>
      </c>
    </row>
    <row r="12" spans="1:48" hidden="1" x14ac:dyDescent="0.2">
      <c r="A12" s="1">
        <v>44936</v>
      </c>
    </row>
    <row r="13" spans="1:48" hidden="1" x14ac:dyDescent="0.2">
      <c r="A13" s="1">
        <v>44937</v>
      </c>
    </row>
    <row r="14" spans="1:48" hidden="1" x14ac:dyDescent="0.2">
      <c r="A14" s="1">
        <v>44938</v>
      </c>
    </row>
    <row r="15" spans="1:48" hidden="1" x14ac:dyDescent="0.2">
      <c r="A15" s="1">
        <v>44939</v>
      </c>
    </row>
    <row r="16" spans="1:48" hidden="1" x14ac:dyDescent="0.2">
      <c r="A16" s="1">
        <v>44940</v>
      </c>
    </row>
    <row r="17" spans="1:1" hidden="1" x14ac:dyDescent="0.2">
      <c r="A17" s="1">
        <v>44941</v>
      </c>
    </row>
    <row r="18" spans="1:1" hidden="1" x14ac:dyDescent="0.2">
      <c r="A18" s="1">
        <v>44942</v>
      </c>
    </row>
    <row r="19" spans="1:1" hidden="1" x14ac:dyDescent="0.2">
      <c r="A19" s="1">
        <v>44943</v>
      </c>
    </row>
    <row r="20" spans="1:1" hidden="1" x14ac:dyDescent="0.2">
      <c r="A20" s="1">
        <v>44944</v>
      </c>
    </row>
    <row r="21" spans="1:1" hidden="1" x14ac:dyDescent="0.2">
      <c r="A21" s="1">
        <v>44945</v>
      </c>
    </row>
    <row r="22" spans="1:1" hidden="1" x14ac:dyDescent="0.2">
      <c r="A22" s="1">
        <v>44946</v>
      </c>
    </row>
    <row r="23" spans="1:1" hidden="1" x14ac:dyDescent="0.2">
      <c r="A23" s="1">
        <v>44947</v>
      </c>
    </row>
    <row r="24" spans="1:1" hidden="1" x14ac:dyDescent="0.2">
      <c r="A24" s="1">
        <v>44948</v>
      </c>
    </row>
    <row r="25" spans="1:1" hidden="1" x14ac:dyDescent="0.2">
      <c r="A25" s="1">
        <v>44949</v>
      </c>
    </row>
    <row r="26" spans="1:1" hidden="1" x14ac:dyDescent="0.2">
      <c r="A26" s="1">
        <v>44950</v>
      </c>
    </row>
    <row r="27" spans="1:1" hidden="1" x14ac:dyDescent="0.2">
      <c r="A27" s="1">
        <v>44951</v>
      </c>
    </row>
    <row r="28" spans="1:1" hidden="1" x14ac:dyDescent="0.2">
      <c r="A28" s="1">
        <v>44952</v>
      </c>
    </row>
    <row r="29" spans="1:1" hidden="1" x14ac:dyDescent="0.2">
      <c r="A29" s="1">
        <v>44953</v>
      </c>
    </row>
    <row r="30" spans="1:1" hidden="1" x14ac:dyDescent="0.2">
      <c r="A30" s="1">
        <v>44954</v>
      </c>
    </row>
    <row r="31" spans="1:1" hidden="1" x14ac:dyDescent="0.2">
      <c r="A31" s="1">
        <v>44955</v>
      </c>
    </row>
    <row r="32" spans="1:1" hidden="1" x14ac:dyDescent="0.2">
      <c r="A32" s="1">
        <v>44956</v>
      </c>
    </row>
    <row r="33" spans="1:1" hidden="1" x14ac:dyDescent="0.2">
      <c r="A33" s="1">
        <v>44957</v>
      </c>
    </row>
    <row r="34" spans="1:1" hidden="1" x14ac:dyDescent="0.2">
      <c r="A34" s="1">
        <v>44958</v>
      </c>
    </row>
    <row r="35" spans="1:1" hidden="1" x14ac:dyDescent="0.2">
      <c r="A35" s="1">
        <v>44959</v>
      </c>
    </row>
    <row r="36" spans="1:1" hidden="1" x14ac:dyDescent="0.2">
      <c r="A36" s="1">
        <v>44960</v>
      </c>
    </row>
    <row r="37" spans="1:1" hidden="1" x14ac:dyDescent="0.2">
      <c r="A37" s="1">
        <v>44961</v>
      </c>
    </row>
    <row r="38" spans="1:1" hidden="1" x14ac:dyDescent="0.2">
      <c r="A38" s="1">
        <v>44962</v>
      </c>
    </row>
    <row r="39" spans="1:1" hidden="1" x14ac:dyDescent="0.2">
      <c r="A39" s="1">
        <v>44963</v>
      </c>
    </row>
    <row r="40" spans="1:1" hidden="1" x14ac:dyDescent="0.2">
      <c r="A40" s="1">
        <v>44964</v>
      </c>
    </row>
    <row r="41" spans="1:1" hidden="1" x14ac:dyDescent="0.2">
      <c r="A41" s="1">
        <v>44965</v>
      </c>
    </row>
    <row r="42" spans="1:1" hidden="1" x14ac:dyDescent="0.2">
      <c r="A42" s="1">
        <v>44966</v>
      </c>
    </row>
    <row r="43" spans="1:1" hidden="1" x14ac:dyDescent="0.2">
      <c r="A43" s="1">
        <v>44967</v>
      </c>
    </row>
    <row r="44" spans="1:1" hidden="1" x14ac:dyDescent="0.2">
      <c r="A44" s="1">
        <v>44968</v>
      </c>
    </row>
    <row r="45" spans="1:1" hidden="1" x14ac:dyDescent="0.2">
      <c r="A45" s="1">
        <v>44969</v>
      </c>
    </row>
    <row r="46" spans="1:1" hidden="1" x14ac:dyDescent="0.2">
      <c r="A46" s="1">
        <v>44970</v>
      </c>
    </row>
    <row r="47" spans="1:1" hidden="1" x14ac:dyDescent="0.2">
      <c r="A47" s="1">
        <v>44971</v>
      </c>
    </row>
    <row r="48" spans="1:1" hidden="1" x14ac:dyDescent="0.2">
      <c r="A48" s="1">
        <v>44972</v>
      </c>
    </row>
    <row r="49" spans="1:1" hidden="1" x14ac:dyDescent="0.2">
      <c r="A49" s="1">
        <v>44973</v>
      </c>
    </row>
    <row r="50" spans="1:1" hidden="1" x14ac:dyDescent="0.2">
      <c r="A50" s="1">
        <v>44974</v>
      </c>
    </row>
    <row r="51" spans="1:1" hidden="1" x14ac:dyDescent="0.2">
      <c r="A51" s="1">
        <v>44975</v>
      </c>
    </row>
    <row r="52" spans="1:1" hidden="1" x14ac:dyDescent="0.2">
      <c r="A52" s="1">
        <v>44976</v>
      </c>
    </row>
    <row r="53" spans="1:1" hidden="1" x14ac:dyDescent="0.2">
      <c r="A53" s="1">
        <v>44977</v>
      </c>
    </row>
    <row r="54" spans="1:1" hidden="1" x14ac:dyDescent="0.2">
      <c r="A54" s="1">
        <v>44978</v>
      </c>
    </row>
    <row r="55" spans="1:1" hidden="1" x14ac:dyDescent="0.2">
      <c r="A55" s="1">
        <v>44979</v>
      </c>
    </row>
    <row r="56" spans="1:1" hidden="1" x14ac:dyDescent="0.2">
      <c r="A56" s="1">
        <v>44980</v>
      </c>
    </row>
    <row r="57" spans="1:1" hidden="1" x14ac:dyDescent="0.2">
      <c r="A57" s="1">
        <v>44981</v>
      </c>
    </row>
    <row r="58" spans="1:1" hidden="1" x14ac:dyDescent="0.2">
      <c r="A58" s="1">
        <v>44982</v>
      </c>
    </row>
    <row r="59" spans="1:1" hidden="1" x14ac:dyDescent="0.2">
      <c r="A59" s="1">
        <v>44983</v>
      </c>
    </row>
    <row r="60" spans="1:1" hidden="1" x14ac:dyDescent="0.2">
      <c r="A60" s="1">
        <v>44984</v>
      </c>
    </row>
    <row r="61" spans="1:1" hidden="1" x14ac:dyDescent="0.2">
      <c r="A61" s="1">
        <v>44985</v>
      </c>
    </row>
    <row r="62" spans="1:1" hidden="1" x14ac:dyDescent="0.2">
      <c r="A62" s="1">
        <v>44986</v>
      </c>
    </row>
    <row r="63" spans="1:1" hidden="1" x14ac:dyDescent="0.2">
      <c r="A63" s="1">
        <v>44987</v>
      </c>
    </row>
    <row r="64" spans="1:1" hidden="1" x14ac:dyDescent="0.2">
      <c r="A64" s="1">
        <v>44988</v>
      </c>
    </row>
    <row r="65" spans="1:48" hidden="1" x14ac:dyDescent="0.2">
      <c r="A65" s="1">
        <v>44989</v>
      </c>
    </row>
    <row r="66" spans="1:48" hidden="1" x14ac:dyDescent="0.2">
      <c r="A66" s="1">
        <v>44990</v>
      </c>
    </row>
    <row r="67" spans="1:48" hidden="1" x14ac:dyDescent="0.2">
      <c r="A67" s="1">
        <v>44991</v>
      </c>
    </row>
    <row r="68" spans="1:48" hidden="1" x14ac:dyDescent="0.2">
      <c r="A68" s="1">
        <v>44992</v>
      </c>
    </row>
    <row r="69" spans="1:48" x14ac:dyDescent="0.2">
      <c r="A69" s="1">
        <v>44993</v>
      </c>
      <c r="B69" s="2">
        <v>548.95833000000005</v>
      </c>
      <c r="C69" s="2">
        <v>288.125</v>
      </c>
      <c r="D69" s="2">
        <v>83.332999999999998</v>
      </c>
      <c r="E69" s="2">
        <v>33.333300000000001</v>
      </c>
      <c r="F69" s="2">
        <v>229.20832999999999</v>
      </c>
      <c r="G69" s="2">
        <v>293.88</v>
      </c>
      <c r="H69" s="1478">
        <v>229.20832999999999</v>
      </c>
      <c r="I69" s="1478">
        <v>243.79</v>
      </c>
      <c r="J69" s="1478">
        <v>7.58</v>
      </c>
      <c r="K69" s="1478">
        <v>4.0199999999999996</v>
      </c>
      <c r="L69" s="1478">
        <v>0</v>
      </c>
      <c r="M69" s="1478">
        <v>0</v>
      </c>
      <c r="N69" s="2">
        <f>100*Help!H154</f>
        <v>100</v>
      </c>
      <c r="O69" s="2">
        <v>458.95</v>
      </c>
      <c r="P69" s="2">
        <v>288.125</v>
      </c>
      <c r="Q69" s="2">
        <v>83.332999999999998</v>
      </c>
      <c r="R69" s="2">
        <v>33.333300000000001</v>
      </c>
      <c r="S69" s="2">
        <v>229.20832999999999</v>
      </c>
      <c r="T69" s="2">
        <v>293.88</v>
      </c>
      <c r="U69" s="1478">
        <v>229.20832999999999</v>
      </c>
      <c r="V69" s="1478">
        <v>243.79</v>
      </c>
      <c r="W69" s="1478">
        <v>7.58</v>
      </c>
      <c r="X69" s="1478">
        <v>4.0199999999999996</v>
      </c>
      <c r="Y69" s="1478">
        <v>0</v>
      </c>
      <c r="Z69" s="1478">
        <v>0</v>
      </c>
      <c r="AA69" s="2">
        <v>59.68</v>
      </c>
      <c r="AE69" s="2">
        <f>+Help!$G69*Help!Y69</f>
        <v>196.41935483870967</v>
      </c>
      <c r="AF69" s="2">
        <f>+Help!$G69*Help!Z69</f>
        <v>83.709677419354833</v>
      </c>
      <c r="AG69" s="2">
        <f>+Help!$G69*Help!AA69</f>
        <v>0</v>
      </c>
      <c r="AH69" s="2">
        <f>+Help!$G69*Help!AB69</f>
        <v>107.54838709677419</v>
      </c>
      <c r="AI69" s="2">
        <f>+Help!$G69*Help!AC69</f>
        <v>94.41935483870968</v>
      </c>
      <c r="AJ69" s="2">
        <f>+Help!$G69*Help!AD69</f>
        <v>20.419354838709676</v>
      </c>
      <c r="AK69" s="2">
        <f>+Help!$G69*Help!AE69</f>
        <v>31.58064516129032</v>
      </c>
      <c r="AL69" s="2">
        <f>+Help!$G69*Help!AF69</f>
        <v>6.064516129032258</v>
      </c>
      <c r="AM69" s="2">
        <f>+Help!$G69*Help!AG69</f>
        <v>7.6129032258064511</v>
      </c>
      <c r="AN69" s="2">
        <f>+Help!$G69*Help!AH69</f>
        <v>76.451612903225808</v>
      </c>
      <c r="AO69" s="2">
        <f>+Help!$G69*Help!AI69</f>
        <v>91.58064516129032</v>
      </c>
      <c r="AP69" s="2">
        <f>+Help!$G69*Help!AJ69</f>
        <v>12.674424325104262</v>
      </c>
      <c r="AQ69" s="2">
        <f>+Help!$G69*Help!AK69</f>
        <v>104.48709677419355</v>
      </c>
      <c r="AR69" s="1478">
        <f>+Help!$G69*Help!AL69</f>
        <v>23.449066953169698</v>
      </c>
      <c r="AS69" s="1478">
        <f>+Help!$G69*Help!AM69</f>
        <v>0</v>
      </c>
      <c r="AV69" s="5">
        <v>1</v>
      </c>
    </row>
    <row r="70" spans="1:48" x14ac:dyDescent="0.2">
      <c r="A70" s="1">
        <v>44994</v>
      </c>
      <c r="B70" s="2">
        <v>548.95833000000005</v>
      </c>
      <c r="C70" s="2">
        <v>288.125</v>
      </c>
      <c r="D70" s="2">
        <v>83.332999999999998</v>
      </c>
      <c r="E70" s="2">
        <v>33.333300000000001</v>
      </c>
      <c r="F70" s="2">
        <v>229.20832999999999</v>
      </c>
      <c r="G70" s="2">
        <v>293.88</v>
      </c>
      <c r="H70" s="1478">
        <v>229.20832999999999</v>
      </c>
      <c r="I70" s="1478">
        <v>243.79</v>
      </c>
      <c r="J70" s="1478">
        <v>7.58</v>
      </c>
      <c r="K70" s="1478">
        <v>4.0199999999999996</v>
      </c>
      <c r="L70" s="1478">
        <v>0</v>
      </c>
      <c r="M70" s="1478">
        <v>0</v>
      </c>
      <c r="N70" s="2">
        <f>100*Help!H155</f>
        <v>100</v>
      </c>
      <c r="O70" s="2">
        <v>458.95</v>
      </c>
      <c r="P70" s="2">
        <v>288.125</v>
      </c>
      <c r="Q70" s="2">
        <v>83.332999999999998</v>
      </c>
      <c r="R70" s="2">
        <v>33.333300000000001</v>
      </c>
      <c r="S70" s="2">
        <v>229.20832999999999</v>
      </c>
      <c r="T70" s="2">
        <v>293.88</v>
      </c>
      <c r="U70" s="1478">
        <v>229.20832999999999</v>
      </c>
      <c r="V70" s="1478">
        <v>243.79</v>
      </c>
      <c r="W70" s="1478">
        <v>7.58</v>
      </c>
      <c r="X70" s="1478">
        <v>4.0199999999999996</v>
      </c>
      <c r="Y70" s="1478">
        <v>0</v>
      </c>
      <c r="Z70" s="1478">
        <v>0</v>
      </c>
      <c r="AA70" s="2">
        <v>59.68</v>
      </c>
      <c r="AE70" s="2">
        <f>+Help!$G70*Help!Y70</f>
        <v>196.41935483870967</v>
      </c>
      <c r="AF70" s="2">
        <f>+Help!$G70*Help!Z70</f>
        <v>83.709677419354833</v>
      </c>
      <c r="AG70" s="2">
        <f>+Help!$G70*Help!AA70</f>
        <v>0</v>
      </c>
      <c r="AH70" s="2">
        <f>+Help!$G70*Help!AB70</f>
        <v>107.54838709677419</v>
      </c>
      <c r="AI70" s="2">
        <f>+Help!$G70*Help!AC70</f>
        <v>94.41935483870968</v>
      </c>
      <c r="AJ70" s="2">
        <f>+Help!$G70*Help!AD70</f>
        <v>20.419354838709676</v>
      </c>
      <c r="AK70" s="2">
        <f>+Help!$G70*Help!AE70</f>
        <v>31.58064516129032</v>
      </c>
      <c r="AL70" s="2">
        <f>+Help!$G70*Help!AF70</f>
        <v>6.064516129032258</v>
      </c>
      <c r="AM70" s="2">
        <f>+Help!$G70*Help!AG70</f>
        <v>7.6129032258064511</v>
      </c>
      <c r="AN70" s="2">
        <f>+Help!$G70*Help!AH70</f>
        <v>76.451612903225808</v>
      </c>
      <c r="AO70" s="2">
        <f>+Help!$G70*Help!AI70</f>
        <v>91.58064516129032</v>
      </c>
      <c r="AP70" s="2">
        <f>+Help!$G70*Help!AJ70</f>
        <v>12.674424325104262</v>
      </c>
      <c r="AQ70" s="2">
        <f>+Help!$G70*Help!AK70</f>
        <v>104.48709677419355</v>
      </c>
      <c r="AR70" s="1478">
        <f>+Help!$G70*Help!AL70</f>
        <v>23.449066953169698</v>
      </c>
      <c r="AS70" s="1478">
        <f>+Help!$G70*Help!AM70</f>
        <v>0</v>
      </c>
      <c r="AV70" s="5">
        <v>1</v>
      </c>
    </row>
    <row r="71" spans="1:48" x14ac:dyDescent="0.2">
      <c r="A71" s="1">
        <v>44995</v>
      </c>
      <c r="B71" s="2">
        <v>548.95833000000005</v>
      </c>
      <c r="C71" s="2">
        <v>288.125</v>
      </c>
      <c r="D71" s="2">
        <v>83.332999999999998</v>
      </c>
      <c r="E71" s="2">
        <v>33.333300000000001</v>
      </c>
      <c r="F71" s="2">
        <v>229.20832999999999</v>
      </c>
      <c r="G71" s="2">
        <v>293.88</v>
      </c>
      <c r="H71" s="1478">
        <v>229.20832999999999</v>
      </c>
      <c r="I71" s="1478">
        <v>243.79</v>
      </c>
      <c r="J71" s="1478">
        <v>7.58</v>
      </c>
      <c r="K71" s="1478">
        <v>4.0199999999999996</v>
      </c>
      <c r="L71" s="1478">
        <v>0</v>
      </c>
      <c r="M71" s="1478">
        <v>0</v>
      </c>
      <c r="N71" s="2">
        <f>100*Help!H156</f>
        <v>100</v>
      </c>
      <c r="O71" s="2">
        <v>458.95</v>
      </c>
      <c r="P71" s="2">
        <v>288.125</v>
      </c>
      <c r="Q71" s="2">
        <v>83.332999999999998</v>
      </c>
      <c r="R71" s="2">
        <v>33.333300000000001</v>
      </c>
      <c r="S71" s="2">
        <v>229.20832999999999</v>
      </c>
      <c r="T71" s="2">
        <v>293.88</v>
      </c>
      <c r="U71" s="1478">
        <v>229.20832999999999</v>
      </c>
      <c r="V71" s="1478">
        <v>243.79</v>
      </c>
      <c r="W71" s="1478">
        <v>7.58</v>
      </c>
      <c r="X71" s="1478">
        <v>4.0199999999999996</v>
      </c>
      <c r="Y71" s="1478">
        <v>0</v>
      </c>
      <c r="Z71" s="1478">
        <v>0</v>
      </c>
      <c r="AA71" s="2">
        <v>59.68</v>
      </c>
      <c r="AE71" s="2">
        <f>+Help!$G71*Help!Y71</f>
        <v>196.41935483870967</v>
      </c>
      <c r="AF71" s="2">
        <f>+Help!$G71*Help!Z71</f>
        <v>83.709677419354833</v>
      </c>
      <c r="AG71" s="2">
        <f>+Help!$G71*Help!AA71</f>
        <v>0</v>
      </c>
      <c r="AH71" s="2">
        <f>+Help!$G71*Help!AB71</f>
        <v>107.54838709677419</v>
      </c>
      <c r="AI71" s="2">
        <f>+Help!$G71*Help!AC71</f>
        <v>94.41935483870968</v>
      </c>
      <c r="AJ71" s="2">
        <f>+Help!$G71*Help!AD71</f>
        <v>20.419354838709676</v>
      </c>
      <c r="AK71" s="2">
        <f>+Help!$G71*Help!AE71</f>
        <v>31.58064516129032</v>
      </c>
      <c r="AL71" s="2">
        <f>+Help!$G71*Help!AF71</f>
        <v>6.064516129032258</v>
      </c>
      <c r="AM71" s="2">
        <f>+Help!$G71*Help!AG71</f>
        <v>7.6129032258064511</v>
      </c>
      <c r="AN71" s="2">
        <f>+Help!$G71*Help!AH71</f>
        <v>76.451612903225808</v>
      </c>
      <c r="AO71" s="2">
        <f>+Help!$G71*Help!AI71</f>
        <v>91.58064516129032</v>
      </c>
      <c r="AP71" s="2">
        <f>+Help!$G71*Help!AJ71</f>
        <v>12.674424325104262</v>
      </c>
      <c r="AQ71" s="2">
        <f>+Help!$G71*Help!AK71</f>
        <v>104.48709677419355</v>
      </c>
      <c r="AR71" s="1478">
        <f>+Help!$G71*Help!AL71</f>
        <v>23.449066953169698</v>
      </c>
      <c r="AS71" s="1478">
        <f>+Help!$G71*Help!AM71</f>
        <v>0</v>
      </c>
      <c r="AV71" s="5">
        <v>1</v>
      </c>
    </row>
    <row r="72" spans="1:48" x14ac:dyDescent="0.2">
      <c r="A72" s="1">
        <v>44996</v>
      </c>
      <c r="B72" s="2">
        <v>548.95833000000005</v>
      </c>
      <c r="C72" s="2">
        <v>288.125</v>
      </c>
      <c r="D72" s="2">
        <v>83.332999999999998</v>
      </c>
      <c r="E72" s="2">
        <v>33.333300000000001</v>
      </c>
      <c r="F72" s="2">
        <v>229.20832999999999</v>
      </c>
      <c r="G72" s="2">
        <v>293.88</v>
      </c>
      <c r="H72" s="1478">
        <v>229.20832999999999</v>
      </c>
      <c r="I72" s="1478">
        <v>243.79</v>
      </c>
      <c r="J72" s="1478">
        <v>7.58</v>
      </c>
      <c r="K72" s="1478">
        <v>4.0199999999999996</v>
      </c>
      <c r="L72" s="1478">
        <v>0</v>
      </c>
      <c r="M72" s="1478">
        <v>0</v>
      </c>
      <c r="N72" s="2">
        <f>100*Help!H157</f>
        <v>100</v>
      </c>
      <c r="O72" s="2">
        <v>458.95</v>
      </c>
      <c r="P72" s="2">
        <v>288.125</v>
      </c>
      <c r="Q72" s="2">
        <v>83.332999999999998</v>
      </c>
      <c r="R72" s="2">
        <v>33.333300000000001</v>
      </c>
      <c r="S72" s="2">
        <v>229.20832999999999</v>
      </c>
      <c r="T72" s="2">
        <v>293.88</v>
      </c>
      <c r="U72" s="1478">
        <v>229.20832999999999</v>
      </c>
      <c r="V72" s="1478">
        <v>243.79</v>
      </c>
      <c r="W72" s="1478">
        <v>7.58</v>
      </c>
      <c r="X72" s="1478">
        <v>4.0199999999999996</v>
      </c>
      <c r="Y72" s="1478">
        <v>0</v>
      </c>
      <c r="Z72" s="1478">
        <v>0</v>
      </c>
      <c r="AA72" s="2">
        <v>59.68</v>
      </c>
      <c r="AE72" s="2">
        <f>+Help!$G72*Help!Y72</f>
        <v>196.41935483870967</v>
      </c>
      <c r="AF72" s="2">
        <f>+Help!$G72*Help!Z72</f>
        <v>83.709677419354833</v>
      </c>
      <c r="AG72" s="2">
        <f>+Help!$G72*Help!AA72</f>
        <v>0</v>
      </c>
      <c r="AH72" s="2">
        <f>+Help!$G72*Help!AB72</f>
        <v>107.54838709677419</v>
      </c>
      <c r="AI72" s="2">
        <f>+Help!$G72*Help!AC72</f>
        <v>94.41935483870968</v>
      </c>
      <c r="AJ72" s="2">
        <f>+Help!$G72*Help!AD72</f>
        <v>20.419354838709676</v>
      </c>
      <c r="AK72" s="2">
        <f>+Help!$G72*Help!AE72</f>
        <v>31.58064516129032</v>
      </c>
      <c r="AL72" s="2">
        <f>+Help!$G72*Help!AF72</f>
        <v>6.064516129032258</v>
      </c>
      <c r="AM72" s="2">
        <f>+Help!$G72*Help!AG72</f>
        <v>7.6129032258064511</v>
      </c>
      <c r="AN72" s="2">
        <f>+Help!$G72*Help!AH72</f>
        <v>76.451612903225808</v>
      </c>
      <c r="AO72" s="2">
        <f>+Help!$G72*Help!AI72</f>
        <v>91.58064516129032</v>
      </c>
      <c r="AP72" s="2">
        <f>+Help!$G72*Help!AJ72</f>
        <v>12.674424325104262</v>
      </c>
      <c r="AQ72" s="2">
        <f>+Help!$G72*Help!AK72</f>
        <v>104.48709677419355</v>
      </c>
      <c r="AR72" s="1478">
        <f>+Help!$G72*Help!AL72</f>
        <v>23.449066953169698</v>
      </c>
      <c r="AS72" s="1478">
        <f>+Help!$G72*Help!AM72</f>
        <v>0</v>
      </c>
      <c r="AV72" s="5">
        <v>1</v>
      </c>
    </row>
    <row r="73" spans="1:48" x14ac:dyDescent="0.2">
      <c r="A73" s="1">
        <v>44997</v>
      </c>
      <c r="B73" s="2">
        <v>548.95833000000005</v>
      </c>
      <c r="C73" s="2">
        <v>288.125</v>
      </c>
      <c r="D73" s="2">
        <v>83.332999999999998</v>
      </c>
      <c r="E73" s="2">
        <v>33.333300000000001</v>
      </c>
      <c r="F73" s="2">
        <v>229.20832999999999</v>
      </c>
      <c r="G73" s="2">
        <v>293.88</v>
      </c>
      <c r="H73" s="1478">
        <v>229.20832999999999</v>
      </c>
      <c r="I73" s="1478">
        <v>243.79</v>
      </c>
      <c r="J73" s="1478">
        <v>7.58</v>
      </c>
      <c r="K73" s="1478">
        <v>4.0199999999999996</v>
      </c>
      <c r="L73" s="1478">
        <v>0</v>
      </c>
      <c r="M73" s="1478">
        <v>0</v>
      </c>
      <c r="N73" s="2">
        <f>100*Help!H158</f>
        <v>100</v>
      </c>
      <c r="O73" s="2">
        <v>458.95</v>
      </c>
      <c r="P73" s="2">
        <v>288.125</v>
      </c>
      <c r="Q73" s="2">
        <v>83.332999999999998</v>
      </c>
      <c r="R73" s="2">
        <v>33.333300000000001</v>
      </c>
      <c r="S73" s="2">
        <v>229.20832999999999</v>
      </c>
      <c r="T73" s="2">
        <v>293.88</v>
      </c>
      <c r="U73" s="1478">
        <v>229.20832999999999</v>
      </c>
      <c r="V73" s="1478">
        <v>243.79</v>
      </c>
      <c r="W73" s="1478">
        <v>7.58</v>
      </c>
      <c r="X73" s="1478">
        <v>4.0199999999999996</v>
      </c>
      <c r="Y73" s="1478">
        <v>0</v>
      </c>
      <c r="Z73" s="1478">
        <v>0</v>
      </c>
      <c r="AA73" s="2">
        <v>59.68</v>
      </c>
      <c r="AE73" s="2">
        <f>+Help!$G73*Help!Y73</f>
        <v>196.41935483870967</v>
      </c>
      <c r="AF73" s="2">
        <f>+Help!$G73*Help!Z73</f>
        <v>83.709677419354833</v>
      </c>
      <c r="AG73" s="2">
        <f>+Help!$G73*Help!AA73</f>
        <v>0</v>
      </c>
      <c r="AH73" s="2">
        <f>+Help!$G73*Help!AB73</f>
        <v>107.54838709677419</v>
      </c>
      <c r="AI73" s="2">
        <f>+Help!$G73*Help!AC73</f>
        <v>94.41935483870968</v>
      </c>
      <c r="AJ73" s="2">
        <f>+Help!$G73*Help!AD73</f>
        <v>20.419354838709676</v>
      </c>
      <c r="AK73" s="2">
        <f>+Help!$G73*Help!AE73</f>
        <v>31.58064516129032</v>
      </c>
      <c r="AL73" s="2">
        <f>+Help!$G73*Help!AF73</f>
        <v>6.064516129032258</v>
      </c>
      <c r="AM73" s="2">
        <f>+Help!$G73*Help!AG73</f>
        <v>7.6129032258064511</v>
      </c>
      <c r="AN73" s="2">
        <f>+Help!$G73*Help!AH73</f>
        <v>76.451612903225808</v>
      </c>
      <c r="AO73" s="2">
        <f>+Help!$G73*Help!AI73</f>
        <v>91.58064516129032</v>
      </c>
      <c r="AP73" s="2">
        <f>+Help!$G73*Help!AJ73</f>
        <v>12.674424325104262</v>
      </c>
      <c r="AQ73" s="2">
        <f>+Help!$G73*Help!AK73</f>
        <v>104.48709677419355</v>
      </c>
      <c r="AR73" s="1478">
        <f>+Help!$G73*Help!AL73</f>
        <v>23.449066953169698</v>
      </c>
      <c r="AS73" s="1478">
        <f>+Help!$G73*Help!AM73</f>
        <v>0</v>
      </c>
      <c r="AV73" s="5">
        <v>1</v>
      </c>
    </row>
    <row r="74" spans="1:48" x14ac:dyDescent="0.2">
      <c r="A74" s="1">
        <v>44998</v>
      </c>
      <c r="B74" s="2">
        <v>548.95833000000005</v>
      </c>
      <c r="C74" s="2">
        <v>288.125</v>
      </c>
      <c r="D74" s="2">
        <v>83.332999999999998</v>
      </c>
      <c r="E74" s="2">
        <v>33.333300000000001</v>
      </c>
      <c r="F74" s="2">
        <v>229.20832999999999</v>
      </c>
      <c r="G74" s="2">
        <v>293.88</v>
      </c>
      <c r="H74" s="1478">
        <v>229.20832999999999</v>
      </c>
      <c r="I74" s="1478">
        <v>243.79</v>
      </c>
      <c r="J74" s="1478">
        <v>7.58</v>
      </c>
      <c r="K74" s="1478">
        <v>4.0199999999999996</v>
      </c>
      <c r="L74" s="1478">
        <v>0</v>
      </c>
      <c r="M74" s="1478">
        <v>0</v>
      </c>
      <c r="N74" s="2">
        <f>100*Help!H159</f>
        <v>100</v>
      </c>
      <c r="O74" s="2">
        <v>458.95</v>
      </c>
      <c r="P74" s="2">
        <v>288.125</v>
      </c>
      <c r="Q74" s="2">
        <v>83.332999999999998</v>
      </c>
      <c r="R74" s="2">
        <v>33.333300000000001</v>
      </c>
      <c r="S74" s="2">
        <v>229.20832999999999</v>
      </c>
      <c r="T74" s="2">
        <v>293.88</v>
      </c>
      <c r="U74" s="1478">
        <v>229.20832999999999</v>
      </c>
      <c r="V74" s="1478">
        <v>243.79</v>
      </c>
      <c r="W74" s="1478">
        <v>7.58</v>
      </c>
      <c r="X74" s="1478">
        <v>4.0199999999999996</v>
      </c>
      <c r="Y74" s="1478">
        <v>0</v>
      </c>
      <c r="Z74" s="1478">
        <v>0</v>
      </c>
      <c r="AA74" s="2">
        <v>59.68</v>
      </c>
      <c r="AE74" s="2">
        <f>+Help!$G74*Help!Y74</f>
        <v>196.41935483870967</v>
      </c>
      <c r="AF74" s="2">
        <f>+Help!$G74*Help!Z74</f>
        <v>83.709677419354833</v>
      </c>
      <c r="AG74" s="2">
        <f>+Help!$G74*Help!AA74</f>
        <v>0</v>
      </c>
      <c r="AH74" s="2">
        <f>+Help!$G74*Help!AB74</f>
        <v>107.54838709677419</v>
      </c>
      <c r="AI74" s="2">
        <f>+Help!$G74*Help!AC74</f>
        <v>94.41935483870968</v>
      </c>
      <c r="AJ74" s="2">
        <f>+Help!$G74*Help!AD74</f>
        <v>20.419354838709676</v>
      </c>
      <c r="AK74" s="2">
        <f>+Help!$G74*Help!AE74</f>
        <v>31.58064516129032</v>
      </c>
      <c r="AL74" s="2">
        <f>+Help!$G74*Help!AF74</f>
        <v>6.064516129032258</v>
      </c>
      <c r="AM74" s="2">
        <f>+Help!$G74*Help!AG74</f>
        <v>7.6129032258064511</v>
      </c>
      <c r="AN74" s="2">
        <f>+Help!$G74*Help!AH74</f>
        <v>76.451612903225808</v>
      </c>
      <c r="AO74" s="2">
        <f>+Help!$G74*Help!AI74</f>
        <v>91.58064516129032</v>
      </c>
      <c r="AP74" s="2">
        <f>+Help!$G74*Help!AJ74</f>
        <v>12.674424325104262</v>
      </c>
      <c r="AQ74" s="2">
        <f>+Help!$G74*Help!AK74</f>
        <v>104.48709677419355</v>
      </c>
      <c r="AR74" s="1478">
        <f>+Help!$G74*Help!AL74</f>
        <v>23.449066953169698</v>
      </c>
      <c r="AS74" s="1478">
        <f>+Help!$G74*Help!AM74</f>
        <v>0</v>
      </c>
      <c r="AV74" s="5">
        <v>1</v>
      </c>
    </row>
    <row r="75" spans="1:48" x14ac:dyDescent="0.2">
      <c r="A75" s="1">
        <v>44999</v>
      </c>
      <c r="B75" s="2">
        <v>548.95833000000005</v>
      </c>
      <c r="C75" s="2">
        <v>288.125</v>
      </c>
      <c r="D75" s="2">
        <v>83.332999999999998</v>
      </c>
      <c r="E75" s="2">
        <v>33.333300000000001</v>
      </c>
      <c r="F75" s="2">
        <v>229.20832999999999</v>
      </c>
      <c r="G75" s="2">
        <v>293.88</v>
      </c>
      <c r="H75" s="1478">
        <v>229.20832999999999</v>
      </c>
      <c r="I75" s="1478">
        <v>243.79</v>
      </c>
      <c r="J75" s="1478">
        <v>7.58</v>
      </c>
      <c r="K75" s="1478">
        <v>4.0199999999999996</v>
      </c>
      <c r="L75" s="1478">
        <v>0</v>
      </c>
      <c r="M75" s="1478">
        <v>0</v>
      </c>
      <c r="N75" s="2">
        <f>100*Help!H160</f>
        <v>100</v>
      </c>
      <c r="O75" s="2">
        <v>458.95</v>
      </c>
      <c r="P75" s="2">
        <v>288.125</v>
      </c>
      <c r="Q75" s="2">
        <v>83.332999999999998</v>
      </c>
      <c r="R75" s="2">
        <v>33.333300000000001</v>
      </c>
      <c r="S75" s="2">
        <v>229.20832999999999</v>
      </c>
      <c r="T75" s="2">
        <v>293.88</v>
      </c>
      <c r="U75" s="1478">
        <v>229.20832999999999</v>
      </c>
      <c r="V75" s="1478">
        <v>243.79</v>
      </c>
      <c r="W75" s="1478">
        <v>7.58</v>
      </c>
      <c r="X75" s="1478">
        <v>4.0199999999999996</v>
      </c>
      <c r="Y75" s="1478">
        <v>0</v>
      </c>
      <c r="Z75" s="1478">
        <v>0</v>
      </c>
      <c r="AA75" s="2">
        <v>59.68</v>
      </c>
      <c r="AE75" s="2">
        <f>+Help!$G75*Help!Y75</f>
        <v>196.41935483870967</v>
      </c>
      <c r="AF75" s="2">
        <f>+Help!$G75*Help!Z75</f>
        <v>83.709677419354833</v>
      </c>
      <c r="AG75" s="2">
        <f>+Help!$G75*Help!AA75</f>
        <v>0</v>
      </c>
      <c r="AH75" s="2">
        <f>+Help!$G75*Help!AB75</f>
        <v>107.54838709677419</v>
      </c>
      <c r="AI75" s="2">
        <f>+Help!$G75*Help!AC75</f>
        <v>94.41935483870968</v>
      </c>
      <c r="AJ75" s="2">
        <f>+Help!$G75*Help!AD75</f>
        <v>20.419354838709676</v>
      </c>
      <c r="AK75" s="2">
        <f>+Help!$G75*Help!AE75</f>
        <v>31.58064516129032</v>
      </c>
      <c r="AL75" s="2">
        <f>+Help!$G75*Help!AF75</f>
        <v>6.064516129032258</v>
      </c>
      <c r="AM75" s="2">
        <f>+Help!$G75*Help!AG75</f>
        <v>7.6129032258064511</v>
      </c>
      <c r="AN75" s="2">
        <f>+Help!$G75*Help!AH75</f>
        <v>76.451612903225808</v>
      </c>
      <c r="AO75" s="2">
        <f>+Help!$G75*Help!AI75</f>
        <v>91.58064516129032</v>
      </c>
      <c r="AP75" s="2">
        <f>+Help!$G75*Help!AJ75</f>
        <v>12.674424325104262</v>
      </c>
      <c r="AQ75" s="2">
        <f>+Help!$G75*Help!AK75</f>
        <v>104.48709677419355</v>
      </c>
      <c r="AR75" s="1478">
        <f>+Help!$G75*Help!AL75</f>
        <v>23.449066953169698</v>
      </c>
      <c r="AS75" s="1478">
        <f>+Help!$G75*Help!AM75</f>
        <v>0</v>
      </c>
      <c r="AV75" s="5">
        <v>1</v>
      </c>
    </row>
    <row r="76" spans="1:48" x14ac:dyDescent="0.2">
      <c r="A76" s="1">
        <v>45000</v>
      </c>
      <c r="B76" s="2">
        <v>548.95833000000005</v>
      </c>
      <c r="C76" s="2">
        <v>288.125</v>
      </c>
      <c r="D76" s="2">
        <v>83.332999999999998</v>
      </c>
      <c r="E76" s="2">
        <v>33.333300000000001</v>
      </c>
      <c r="F76" s="2">
        <v>229.20832999999999</v>
      </c>
      <c r="G76" s="2">
        <v>293.88</v>
      </c>
      <c r="H76" s="1478">
        <v>229.20832999999999</v>
      </c>
      <c r="I76" s="1478">
        <v>243.79</v>
      </c>
      <c r="J76" s="1478">
        <v>7.58</v>
      </c>
      <c r="K76" s="1478">
        <v>4.0199999999999996</v>
      </c>
      <c r="L76" s="1478">
        <v>0</v>
      </c>
      <c r="M76" s="1478">
        <v>0</v>
      </c>
      <c r="N76" s="2">
        <f>100*Help!H161</f>
        <v>100</v>
      </c>
      <c r="O76" s="2">
        <v>458.95</v>
      </c>
      <c r="P76" s="2">
        <v>288.125</v>
      </c>
      <c r="Q76" s="2">
        <v>83.332999999999998</v>
      </c>
      <c r="R76" s="2">
        <v>33.333300000000001</v>
      </c>
      <c r="S76" s="2">
        <v>229.20832999999999</v>
      </c>
      <c r="T76" s="2">
        <v>293.88</v>
      </c>
      <c r="U76" s="1478">
        <v>229.20832999999999</v>
      </c>
      <c r="V76" s="1478">
        <v>243.79</v>
      </c>
      <c r="W76" s="1478">
        <v>7.58</v>
      </c>
      <c r="X76" s="1478">
        <v>4.0199999999999996</v>
      </c>
      <c r="Y76" s="1478">
        <v>0</v>
      </c>
      <c r="Z76" s="1478">
        <v>0</v>
      </c>
      <c r="AA76" s="2">
        <v>59.68</v>
      </c>
      <c r="AE76" s="2">
        <f>+Help!$G76*Help!Y76</f>
        <v>196.41935483870967</v>
      </c>
      <c r="AF76" s="2">
        <f>+Help!$G76*Help!Z76</f>
        <v>83.709677419354833</v>
      </c>
      <c r="AG76" s="2">
        <f>+Help!$G76*Help!AA76</f>
        <v>0</v>
      </c>
      <c r="AH76" s="2">
        <f>+Help!$G76*Help!AB76</f>
        <v>107.54838709677419</v>
      </c>
      <c r="AI76" s="2">
        <f>+Help!$G76*Help!AC76</f>
        <v>94.41935483870968</v>
      </c>
      <c r="AJ76" s="2">
        <f>+Help!$G76*Help!AD76</f>
        <v>20.419354838709676</v>
      </c>
      <c r="AK76" s="2">
        <f>+Help!$G76*Help!AE76</f>
        <v>31.58064516129032</v>
      </c>
      <c r="AL76" s="2">
        <f>+Help!$G76*Help!AF76</f>
        <v>6.064516129032258</v>
      </c>
      <c r="AM76" s="2">
        <f>+Help!$G76*Help!AG76</f>
        <v>7.6129032258064511</v>
      </c>
      <c r="AN76" s="2">
        <f>+Help!$G76*Help!AH76</f>
        <v>76.451612903225808</v>
      </c>
      <c r="AO76" s="2">
        <f>+Help!$G76*Help!AI76</f>
        <v>91.58064516129032</v>
      </c>
      <c r="AP76" s="2">
        <f>+Help!$G76*Help!AJ76</f>
        <v>12.674424325104262</v>
      </c>
      <c r="AQ76" s="2">
        <f>+Help!$G76*Help!AK76</f>
        <v>104.48709677419355</v>
      </c>
      <c r="AR76" s="1478">
        <f>+Help!$G76*Help!AL76</f>
        <v>23.449066953169698</v>
      </c>
      <c r="AS76" s="1478">
        <f>+Help!$G76*Help!AM76</f>
        <v>0</v>
      </c>
      <c r="AV76" s="5">
        <v>1</v>
      </c>
    </row>
    <row r="77" spans="1:48" x14ac:dyDescent="0.2">
      <c r="A77" s="1">
        <v>45001</v>
      </c>
      <c r="B77" s="2">
        <v>548.95833000000005</v>
      </c>
      <c r="C77" s="2">
        <v>288.125</v>
      </c>
      <c r="D77" s="2">
        <v>83.332999999999998</v>
      </c>
      <c r="E77" s="2">
        <v>33.333300000000001</v>
      </c>
      <c r="F77" s="2">
        <v>229.20832999999999</v>
      </c>
      <c r="G77" s="2">
        <v>293.88</v>
      </c>
      <c r="H77" s="1478">
        <v>229.20832999999999</v>
      </c>
      <c r="I77" s="1478">
        <v>243.79</v>
      </c>
      <c r="J77" s="1478">
        <v>7.58</v>
      </c>
      <c r="K77" s="1478">
        <v>4.0199999999999996</v>
      </c>
      <c r="L77" s="1478">
        <v>0</v>
      </c>
      <c r="M77" s="1478">
        <v>0</v>
      </c>
      <c r="N77" s="2">
        <f>100*Help!H162</f>
        <v>100</v>
      </c>
      <c r="O77" s="2">
        <v>458.95</v>
      </c>
      <c r="P77" s="2">
        <v>288.125</v>
      </c>
      <c r="Q77" s="2">
        <v>83.332999999999998</v>
      </c>
      <c r="R77" s="2">
        <v>33.333300000000001</v>
      </c>
      <c r="S77" s="2">
        <v>229.20832999999999</v>
      </c>
      <c r="T77" s="2">
        <v>293.88</v>
      </c>
      <c r="U77" s="1478">
        <v>229.20832999999999</v>
      </c>
      <c r="V77" s="1478">
        <v>243.79</v>
      </c>
      <c r="W77" s="1478">
        <v>7.58</v>
      </c>
      <c r="X77" s="1478">
        <v>4.0199999999999996</v>
      </c>
      <c r="Y77" s="1478">
        <v>0</v>
      </c>
      <c r="Z77" s="1478">
        <v>0</v>
      </c>
      <c r="AA77" s="2">
        <v>59.68</v>
      </c>
      <c r="AE77" s="2">
        <f>+Help!$G77*Help!Y77</f>
        <v>196.41935483870967</v>
      </c>
      <c r="AF77" s="2">
        <f>+Help!$G77*Help!Z77</f>
        <v>83.709677419354833</v>
      </c>
      <c r="AG77" s="2">
        <f>+Help!$G77*Help!AA77</f>
        <v>0</v>
      </c>
      <c r="AH77" s="2">
        <f>+Help!$G77*Help!AB77</f>
        <v>107.54838709677419</v>
      </c>
      <c r="AI77" s="2">
        <f>+Help!$G77*Help!AC77</f>
        <v>94.41935483870968</v>
      </c>
      <c r="AJ77" s="2">
        <f>+Help!$G77*Help!AD77</f>
        <v>20.419354838709676</v>
      </c>
      <c r="AK77" s="2">
        <f>+Help!$G77*Help!AE77</f>
        <v>31.58064516129032</v>
      </c>
      <c r="AL77" s="2">
        <f>+Help!$G77*Help!AF77</f>
        <v>6.064516129032258</v>
      </c>
      <c r="AM77" s="2">
        <f>+Help!$G77*Help!AG77</f>
        <v>7.6129032258064511</v>
      </c>
      <c r="AN77" s="2">
        <f>+Help!$G77*Help!AH77</f>
        <v>76.451612903225808</v>
      </c>
      <c r="AO77" s="2">
        <f>+Help!$G77*Help!AI77</f>
        <v>91.58064516129032</v>
      </c>
      <c r="AP77" s="2">
        <f>+Help!$G77*Help!AJ77</f>
        <v>12.674424325104262</v>
      </c>
      <c r="AQ77" s="2">
        <f>+Help!$G77*Help!AK77</f>
        <v>104.48709677419355</v>
      </c>
      <c r="AR77" s="1478">
        <f>+Help!$G77*Help!AL77</f>
        <v>23.449066953169698</v>
      </c>
      <c r="AS77" s="1478">
        <f>+Help!$G77*Help!AM77</f>
        <v>0</v>
      </c>
      <c r="AV77" s="5">
        <v>1</v>
      </c>
    </row>
    <row r="78" spans="1:48" x14ac:dyDescent="0.2">
      <c r="A78" s="1">
        <v>45002</v>
      </c>
      <c r="B78" s="2">
        <v>548.95833000000005</v>
      </c>
      <c r="C78" s="2">
        <v>288.125</v>
      </c>
      <c r="D78" s="2">
        <v>83.332999999999998</v>
      </c>
      <c r="E78" s="2">
        <v>33.333300000000001</v>
      </c>
      <c r="F78" s="2">
        <v>229.20832999999999</v>
      </c>
      <c r="G78" s="2">
        <v>293.88</v>
      </c>
      <c r="H78" s="1478">
        <v>229.20832999999999</v>
      </c>
      <c r="I78" s="1478">
        <v>243.79</v>
      </c>
      <c r="J78" s="1478">
        <v>7.58</v>
      </c>
      <c r="K78" s="1478">
        <v>4.0199999999999996</v>
      </c>
      <c r="L78" s="1478">
        <v>0</v>
      </c>
      <c r="M78" s="1478">
        <v>0</v>
      </c>
      <c r="N78" s="2">
        <f>100*Help!H163</f>
        <v>100</v>
      </c>
      <c r="O78" s="2">
        <v>458.95</v>
      </c>
      <c r="P78" s="2">
        <v>288.125</v>
      </c>
      <c r="Q78" s="2">
        <v>83.332999999999998</v>
      </c>
      <c r="R78" s="2">
        <v>33.333300000000001</v>
      </c>
      <c r="S78" s="2">
        <v>229.20832999999999</v>
      </c>
      <c r="T78" s="2">
        <v>293.88</v>
      </c>
      <c r="U78" s="1478">
        <v>229.20832999999999</v>
      </c>
      <c r="V78" s="1478">
        <v>243.79</v>
      </c>
      <c r="W78" s="1478">
        <v>7.58</v>
      </c>
      <c r="X78" s="1478">
        <v>4.0199999999999996</v>
      </c>
      <c r="Y78" s="1478">
        <v>0</v>
      </c>
      <c r="Z78" s="1478">
        <v>0</v>
      </c>
      <c r="AA78" s="2">
        <v>59.68</v>
      </c>
      <c r="AE78" s="2">
        <f>+Help!$G78*Help!Y78</f>
        <v>196.41935483870967</v>
      </c>
      <c r="AF78" s="2">
        <f>+Help!$G78*Help!Z78</f>
        <v>83.709677419354833</v>
      </c>
      <c r="AG78" s="2">
        <f>+Help!$G78*Help!AA78</f>
        <v>0</v>
      </c>
      <c r="AH78" s="2">
        <f>+Help!$G78*Help!AB78</f>
        <v>107.54838709677419</v>
      </c>
      <c r="AI78" s="2">
        <f>+Help!$G78*Help!AC78</f>
        <v>94.41935483870968</v>
      </c>
      <c r="AJ78" s="2">
        <f>+Help!$G78*Help!AD78</f>
        <v>20.419354838709676</v>
      </c>
      <c r="AK78" s="2">
        <f>+Help!$G78*Help!AE78</f>
        <v>31.58064516129032</v>
      </c>
      <c r="AL78" s="2">
        <f>+Help!$G78*Help!AF78</f>
        <v>6.064516129032258</v>
      </c>
      <c r="AM78" s="2">
        <f>+Help!$G78*Help!AG78</f>
        <v>7.6129032258064511</v>
      </c>
      <c r="AN78" s="2">
        <f>+Help!$G78*Help!AH78</f>
        <v>76.451612903225808</v>
      </c>
      <c r="AO78" s="2">
        <f>+Help!$G78*Help!AI78</f>
        <v>91.58064516129032</v>
      </c>
      <c r="AP78" s="2">
        <f>+Help!$G78*Help!AJ78</f>
        <v>12.674424325104262</v>
      </c>
      <c r="AQ78" s="2">
        <f>+Help!$G78*Help!AK78</f>
        <v>104.48709677419355</v>
      </c>
      <c r="AR78" s="1478">
        <f>+Help!$G78*Help!AL78</f>
        <v>23.449066953169698</v>
      </c>
      <c r="AS78" s="1478">
        <f>+Help!$G78*Help!AM78</f>
        <v>0</v>
      </c>
      <c r="AV78" s="5">
        <v>1</v>
      </c>
    </row>
    <row r="79" spans="1:48" x14ac:dyDescent="0.2">
      <c r="A79" s="1">
        <v>45003</v>
      </c>
      <c r="B79" s="2">
        <v>548.95833000000005</v>
      </c>
      <c r="C79" s="2">
        <v>288.125</v>
      </c>
      <c r="D79" s="2">
        <v>83.332999999999998</v>
      </c>
      <c r="E79" s="2">
        <v>33.333300000000001</v>
      </c>
      <c r="F79" s="2">
        <v>229.20832999999999</v>
      </c>
      <c r="G79" s="2">
        <v>293.88</v>
      </c>
      <c r="H79" s="1478">
        <v>229.20832999999999</v>
      </c>
      <c r="I79" s="1478">
        <v>243.79</v>
      </c>
      <c r="J79" s="1478">
        <v>7.58</v>
      </c>
      <c r="K79" s="1478">
        <v>4.0199999999999996</v>
      </c>
      <c r="L79" s="1478">
        <v>0</v>
      </c>
      <c r="M79" s="1478">
        <v>0</v>
      </c>
      <c r="N79" s="2">
        <f>100*Help!H164</f>
        <v>100</v>
      </c>
      <c r="O79" s="2">
        <v>458.95</v>
      </c>
      <c r="P79" s="2">
        <v>288.125</v>
      </c>
      <c r="Q79" s="2">
        <v>83.332999999999998</v>
      </c>
      <c r="R79" s="2">
        <v>33.333300000000001</v>
      </c>
      <c r="S79" s="2">
        <v>229.20832999999999</v>
      </c>
      <c r="T79" s="2">
        <v>293.88</v>
      </c>
      <c r="U79" s="1478">
        <v>229.20832999999999</v>
      </c>
      <c r="V79" s="1478">
        <v>243.79</v>
      </c>
      <c r="W79" s="1478">
        <v>7.58</v>
      </c>
      <c r="X79" s="1478">
        <v>4.0199999999999996</v>
      </c>
      <c r="Y79" s="1478">
        <v>0</v>
      </c>
      <c r="Z79" s="1478">
        <v>0</v>
      </c>
      <c r="AA79" s="2">
        <v>59.68</v>
      </c>
      <c r="AE79" s="2">
        <f>+Help!$G79*Help!Y79</f>
        <v>196.41935483870967</v>
      </c>
      <c r="AF79" s="2">
        <f>+Help!$G79*Help!Z79</f>
        <v>83.709677419354833</v>
      </c>
      <c r="AG79" s="2">
        <f>+Help!$G79*Help!AA79</f>
        <v>0</v>
      </c>
      <c r="AH79" s="2">
        <f>+Help!$G79*Help!AB79</f>
        <v>107.54838709677419</v>
      </c>
      <c r="AI79" s="2">
        <f>+Help!$G79*Help!AC79</f>
        <v>94.41935483870968</v>
      </c>
      <c r="AJ79" s="2">
        <f>+Help!$G79*Help!AD79</f>
        <v>20.419354838709676</v>
      </c>
      <c r="AK79" s="2">
        <f>+Help!$G79*Help!AE79</f>
        <v>31.58064516129032</v>
      </c>
      <c r="AL79" s="2">
        <f>+Help!$G79*Help!AF79</f>
        <v>6.064516129032258</v>
      </c>
      <c r="AM79" s="2">
        <f>+Help!$G79*Help!AG79</f>
        <v>7.6129032258064511</v>
      </c>
      <c r="AN79" s="2">
        <f>+Help!$G79*Help!AH79</f>
        <v>76.451612903225808</v>
      </c>
      <c r="AO79" s="2">
        <f>+Help!$G79*Help!AI79</f>
        <v>91.58064516129032</v>
      </c>
      <c r="AP79" s="2">
        <f>+Help!$G79*Help!AJ79</f>
        <v>12.674424325104262</v>
      </c>
      <c r="AQ79" s="2">
        <f>+Help!$G79*Help!AK79</f>
        <v>104.48709677419355</v>
      </c>
      <c r="AR79" s="1478">
        <f>+Help!$G79*Help!AL79</f>
        <v>23.449066953169698</v>
      </c>
      <c r="AS79" s="1478">
        <f>+Help!$G79*Help!AM79</f>
        <v>0</v>
      </c>
      <c r="AV79" s="5">
        <v>1</v>
      </c>
    </row>
    <row r="80" spans="1:48" x14ac:dyDescent="0.2">
      <c r="A80" s="1">
        <v>45004</v>
      </c>
      <c r="B80" s="2">
        <v>548.95833000000005</v>
      </c>
      <c r="C80" s="2">
        <v>288.125</v>
      </c>
      <c r="D80" s="2">
        <v>83.332999999999998</v>
      </c>
      <c r="E80" s="2">
        <v>33.333300000000001</v>
      </c>
      <c r="F80" s="2">
        <v>229.20832999999999</v>
      </c>
      <c r="G80" s="2">
        <v>293.88</v>
      </c>
      <c r="H80" s="1478">
        <v>229.20832999999999</v>
      </c>
      <c r="I80" s="1478">
        <v>243.79</v>
      </c>
      <c r="J80" s="1478">
        <v>7.58</v>
      </c>
      <c r="K80" s="1478">
        <v>4.0199999999999996</v>
      </c>
      <c r="L80" s="1478">
        <v>0</v>
      </c>
      <c r="M80" s="1478">
        <v>0</v>
      </c>
      <c r="N80" s="2">
        <f>100*Help!H165</f>
        <v>100</v>
      </c>
      <c r="O80" s="2">
        <v>458.95</v>
      </c>
      <c r="P80" s="2">
        <v>288.125</v>
      </c>
      <c r="Q80" s="2">
        <v>83.332999999999998</v>
      </c>
      <c r="R80" s="2">
        <v>33.333300000000001</v>
      </c>
      <c r="S80" s="2">
        <v>229.20832999999999</v>
      </c>
      <c r="T80" s="2">
        <v>293.88</v>
      </c>
      <c r="U80" s="1478">
        <v>229.20832999999999</v>
      </c>
      <c r="V80" s="1478">
        <v>243.79</v>
      </c>
      <c r="W80" s="1478">
        <v>7.58</v>
      </c>
      <c r="X80" s="1478">
        <v>4.0199999999999996</v>
      </c>
      <c r="Y80" s="1478">
        <v>0</v>
      </c>
      <c r="Z80" s="1478">
        <v>0</v>
      </c>
      <c r="AA80" s="2">
        <v>59.68</v>
      </c>
      <c r="AE80" s="2">
        <f>+Help!$G80*Help!Y80</f>
        <v>196.41935483870967</v>
      </c>
      <c r="AF80" s="2">
        <f>+Help!$G80*Help!Z80</f>
        <v>83.709677419354833</v>
      </c>
      <c r="AG80" s="2">
        <f>+Help!$G80*Help!AA80</f>
        <v>0</v>
      </c>
      <c r="AH80" s="2">
        <f>+Help!$G80*Help!AB80</f>
        <v>107.54838709677419</v>
      </c>
      <c r="AI80" s="2">
        <f>+Help!$G80*Help!AC80</f>
        <v>94.41935483870968</v>
      </c>
      <c r="AJ80" s="2">
        <f>+Help!$G80*Help!AD80</f>
        <v>20.419354838709676</v>
      </c>
      <c r="AK80" s="2">
        <f>+Help!$G80*Help!AE80</f>
        <v>31.58064516129032</v>
      </c>
      <c r="AL80" s="2">
        <f>+Help!$G80*Help!AF80</f>
        <v>6.064516129032258</v>
      </c>
      <c r="AM80" s="2">
        <f>+Help!$G80*Help!AG80</f>
        <v>7.6129032258064511</v>
      </c>
      <c r="AN80" s="2">
        <f>+Help!$G80*Help!AH80</f>
        <v>76.451612903225808</v>
      </c>
      <c r="AO80" s="2">
        <f>+Help!$G80*Help!AI80</f>
        <v>91.58064516129032</v>
      </c>
      <c r="AP80" s="2">
        <f>+Help!$G80*Help!AJ80</f>
        <v>12.674424325104262</v>
      </c>
      <c r="AQ80" s="2">
        <f>+Help!$G80*Help!AK80</f>
        <v>104.48709677419355</v>
      </c>
      <c r="AR80" s="1478">
        <f>+Help!$G80*Help!AL80</f>
        <v>23.449066953169698</v>
      </c>
      <c r="AS80" s="1478">
        <f>+Help!$G80*Help!AM80</f>
        <v>0</v>
      </c>
      <c r="AV80" s="5">
        <v>1</v>
      </c>
    </row>
    <row r="81" spans="1:48" x14ac:dyDescent="0.2">
      <c r="A81" s="1">
        <v>45005</v>
      </c>
      <c r="B81" s="2">
        <v>548.95833000000005</v>
      </c>
      <c r="C81" s="2">
        <v>288.125</v>
      </c>
      <c r="D81" s="2">
        <v>83.332999999999998</v>
      </c>
      <c r="E81" s="2">
        <v>33.333300000000001</v>
      </c>
      <c r="F81" s="2">
        <v>229.20832999999999</v>
      </c>
      <c r="G81" s="2">
        <v>293.88</v>
      </c>
      <c r="H81" s="1478">
        <v>229.20832999999999</v>
      </c>
      <c r="I81" s="1478">
        <v>243.79</v>
      </c>
      <c r="J81" s="1478">
        <v>7.58</v>
      </c>
      <c r="K81" s="1478">
        <v>4.0199999999999996</v>
      </c>
      <c r="L81" s="1478">
        <v>0</v>
      </c>
      <c r="M81" s="1478">
        <v>0</v>
      </c>
      <c r="N81" s="2">
        <f>100*Help!H166</f>
        <v>83.333333333333343</v>
      </c>
      <c r="O81" s="2">
        <v>458.95</v>
      </c>
      <c r="P81" s="2">
        <v>288.125</v>
      </c>
      <c r="Q81" s="2">
        <v>83.332999999999998</v>
      </c>
      <c r="R81" s="2">
        <v>33.333300000000001</v>
      </c>
      <c r="S81" s="2">
        <v>229.20832999999999</v>
      </c>
      <c r="T81" s="2">
        <v>293.88</v>
      </c>
      <c r="U81" s="1478">
        <v>229.20832999999999</v>
      </c>
      <c r="V81" s="1478">
        <v>243.79</v>
      </c>
      <c r="W81" s="1478">
        <v>7.58</v>
      </c>
      <c r="X81" s="1478">
        <v>4.0199999999999996</v>
      </c>
      <c r="Y81" s="1478">
        <v>0</v>
      </c>
      <c r="Z81" s="1478">
        <v>0</v>
      </c>
      <c r="AA81" s="2">
        <v>59.68</v>
      </c>
      <c r="AE81" s="2">
        <f>+Help!$G81*Help!Y81</f>
        <v>196.41935483870967</v>
      </c>
      <c r="AF81" s="2">
        <f>+Help!$G81*Help!Z81</f>
        <v>83.709677419354833</v>
      </c>
      <c r="AG81" s="2">
        <f>+Help!$G81*Help!AA81</f>
        <v>0</v>
      </c>
      <c r="AH81" s="2">
        <f>+Help!$G81*Help!AB81</f>
        <v>107.54838709677419</v>
      </c>
      <c r="AI81" s="2">
        <f>+Help!$G81*Help!AC81</f>
        <v>94.41935483870968</v>
      </c>
      <c r="AJ81" s="2">
        <f>+Help!$G81*Help!AD81</f>
        <v>20.419354838709676</v>
      </c>
      <c r="AK81" s="2">
        <f>+Help!$G81*Help!AE81</f>
        <v>31.58064516129032</v>
      </c>
      <c r="AL81" s="2">
        <f>+Help!$G81*Help!AF81</f>
        <v>6.064516129032258</v>
      </c>
      <c r="AM81" s="2">
        <f>+Help!$G81*Help!AG81</f>
        <v>7.6129032258064511</v>
      </c>
      <c r="AN81" s="2">
        <f>+Help!$G81*Help!AH81</f>
        <v>76.451612903225808</v>
      </c>
      <c r="AO81" s="2">
        <f>+Help!$G81*Help!AI81</f>
        <v>91.58064516129032</v>
      </c>
      <c r="AP81" s="2">
        <f>+Help!$G81*Help!AJ81</f>
        <v>12.674424325104262</v>
      </c>
      <c r="AQ81" s="2">
        <f>+Help!$G81*Help!AK81</f>
        <v>104.48709677419355</v>
      </c>
      <c r="AR81" s="1478">
        <f>+Help!$G81*Help!AL81</f>
        <v>23.449066953169698</v>
      </c>
      <c r="AS81" s="1478">
        <f>+Help!$G81*Help!AM81</f>
        <v>0</v>
      </c>
      <c r="AV81" s="5">
        <v>1</v>
      </c>
    </row>
    <row r="82" spans="1:48" x14ac:dyDescent="0.2">
      <c r="A82" s="1">
        <v>45006</v>
      </c>
      <c r="B82" s="2">
        <v>548.95833000000005</v>
      </c>
      <c r="C82" s="2">
        <v>288.125</v>
      </c>
      <c r="D82" s="2">
        <v>83.332999999999998</v>
      </c>
      <c r="E82" s="2">
        <v>33.333300000000001</v>
      </c>
      <c r="F82" s="2">
        <v>229.20832999999999</v>
      </c>
      <c r="G82" s="2">
        <v>293.88</v>
      </c>
      <c r="H82" s="1478">
        <v>229.20832999999999</v>
      </c>
      <c r="I82" s="1478">
        <v>243.79</v>
      </c>
      <c r="J82" s="1478">
        <v>7.58</v>
      </c>
      <c r="K82" s="1478">
        <v>4.0199999999999996</v>
      </c>
      <c r="L82" s="1478">
        <v>0</v>
      </c>
      <c r="M82" s="1478">
        <v>0</v>
      </c>
      <c r="N82" s="2">
        <f>100*Help!H167</f>
        <v>100</v>
      </c>
      <c r="O82" s="2">
        <v>458.95</v>
      </c>
      <c r="P82" s="2">
        <v>288.125</v>
      </c>
      <c r="Q82" s="2">
        <v>83.332999999999998</v>
      </c>
      <c r="R82" s="2">
        <v>33.333300000000001</v>
      </c>
      <c r="S82" s="2">
        <v>229.20832999999999</v>
      </c>
      <c r="T82" s="2">
        <v>293.88</v>
      </c>
      <c r="U82" s="1478">
        <v>229.20832999999999</v>
      </c>
      <c r="V82" s="1478">
        <v>243.79</v>
      </c>
      <c r="W82" s="1478">
        <v>7.58</v>
      </c>
      <c r="X82" s="1478">
        <v>4.0199999999999996</v>
      </c>
      <c r="Y82" s="1478">
        <v>0</v>
      </c>
      <c r="Z82" s="1478">
        <v>0</v>
      </c>
      <c r="AA82" s="2">
        <v>59.68</v>
      </c>
      <c r="AE82" s="2">
        <f>+Help!$G82*Help!Y82</f>
        <v>196.41935483870967</v>
      </c>
      <c r="AF82" s="2">
        <f>+Help!$G82*Help!Z82</f>
        <v>83.709677419354833</v>
      </c>
      <c r="AG82" s="2">
        <f>+Help!$G82*Help!AA82</f>
        <v>0</v>
      </c>
      <c r="AH82" s="2">
        <f>+Help!$G82*Help!AB82</f>
        <v>107.54838709677419</v>
      </c>
      <c r="AI82" s="2">
        <f>+Help!$G82*Help!AC82</f>
        <v>94.41935483870968</v>
      </c>
      <c r="AJ82" s="2">
        <f>+Help!$G82*Help!AD82</f>
        <v>20.419354838709676</v>
      </c>
      <c r="AK82" s="2">
        <f>+Help!$G82*Help!AE82</f>
        <v>31.58064516129032</v>
      </c>
      <c r="AL82" s="2">
        <f>+Help!$G82*Help!AF82</f>
        <v>6.064516129032258</v>
      </c>
      <c r="AM82" s="2">
        <f>+Help!$G82*Help!AG82</f>
        <v>7.6129032258064511</v>
      </c>
      <c r="AN82" s="2">
        <f>+Help!$G82*Help!AH82</f>
        <v>76.451612903225808</v>
      </c>
      <c r="AO82" s="2">
        <f>+Help!$G82*Help!AI82</f>
        <v>91.58064516129032</v>
      </c>
      <c r="AP82" s="2">
        <f>+Help!$G82*Help!AJ82</f>
        <v>12.674424325104262</v>
      </c>
      <c r="AQ82" s="2">
        <f>+Help!$G82*Help!AK82</f>
        <v>104.48709677419355</v>
      </c>
      <c r="AR82" s="1478">
        <f>+Help!$G82*Help!AL82</f>
        <v>23.449066953169698</v>
      </c>
      <c r="AS82" s="1478">
        <f>+Help!$G82*Help!AM82</f>
        <v>0</v>
      </c>
      <c r="AV82" s="5">
        <v>1</v>
      </c>
    </row>
    <row r="83" spans="1:48" x14ac:dyDescent="0.2">
      <c r="A83" s="1">
        <v>45007</v>
      </c>
      <c r="B83" s="2">
        <v>548.95833000000005</v>
      </c>
      <c r="C83" s="2">
        <v>288.125</v>
      </c>
      <c r="D83" s="2">
        <v>83.332999999999998</v>
      </c>
      <c r="E83" s="2">
        <v>33.333300000000001</v>
      </c>
      <c r="F83" s="2">
        <v>229.20832999999999</v>
      </c>
      <c r="G83" s="2">
        <v>293.88</v>
      </c>
      <c r="H83" s="1478">
        <v>229.20832999999999</v>
      </c>
      <c r="I83" s="1478">
        <v>243.79</v>
      </c>
      <c r="J83" s="1478">
        <v>7.58</v>
      </c>
      <c r="K83" s="1478">
        <v>4.0199999999999996</v>
      </c>
      <c r="L83" s="1478">
        <v>0</v>
      </c>
      <c r="M83" s="1478">
        <v>0</v>
      </c>
      <c r="N83" s="2">
        <f>100*Help!H168</f>
        <v>100</v>
      </c>
      <c r="O83" s="2">
        <v>458.95</v>
      </c>
      <c r="P83" s="2">
        <v>288.125</v>
      </c>
      <c r="Q83" s="2">
        <v>83.332999999999998</v>
      </c>
      <c r="R83" s="2">
        <v>33.333300000000001</v>
      </c>
      <c r="S83" s="2">
        <v>229.20832999999999</v>
      </c>
      <c r="T83" s="2">
        <v>293.88</v>
      </c>
      <c r="U83" s="1478">
        <v>229.20832999999999</v>
      </c>
      <c r="V83" s="1478">
        <v>243.79</v>
      </c>
      <c r="W83" s="1478">
        <v>7.58</v>
      </c>
      <c r="X83" s="1478">
        <v>4.0199999999999996</v>
      </c>
      <c r="Y83" s="1478">
        <v>0</v>
      </c>
      <c r="Z83" s="1478">
        <v>0</v>
      </c>
      <c r="AA83" s="2">
        <v>59.68</v>
      </c>
      <c r="AE83" s="2">
        <f>+Help!$G83*Help!Y83</f>
        <v>196.41935483870967</v>
      </c>
      <c r="AF83" s="2">
        <f>+Help!$G83*Help!Z83</f>
        <v>83.709677419354833</v>
      </c>
      <c r="AG83" s="2">
        <f>+Help!$G83*Help!AA83</f>
        <v>0</v>
      </c>
      <c r="AH83" s="2">
        <f>+Help!$G83*Help!AB83</f>
        <v>107.54838709677419</v>
      </c>
      <c r="AI83" s="2">
        <f>+Help!$G83*Help!AC83</f>
        <v>94.41935483870968</v>
      </c>
      <c r="AJ83" s="2">
        <f>+Help!$G83*Help!AD83</f>
        <v>20.419354838709676</v>
      </c>
      <c r="AK83" s="2">
        <f>+Help!$G83*Help!AE83</f>
        <v>31.58064516129032</v>
      </c>
      <c r="AL83" s="2">
        <f>+Help!$G83*Help!AF83</f>
        <v>6.064516129032258</v>
      </c>
      <c r="AM83" s="2">
        <f>+Help!$G83*Help!AG83</f>
        <v>7.6129032258064511</v>
      </c>
      <c r="AN83" s="2">
        <f>+Help!$G83*Help!AH83</f>
        <v>76.451612903225808</v>
      </c>
      <c r="AO83" s="2">
        <f>+Help!$G83*Help!AI83</f>
        <v>91.58064516129032</v>
      </c>
      <c r="AP83" s="2">
        <f>+Help!$G83*Help!AJ83</f>
        <v>12.674424325104262</v>
      </c>
      <c r="AQ83" s="2">
        <f>+Help!$G83*Help!AK83</f>
        <v>104.48709677419355</v>
      </c>
      <c r="AR83" s="1478">
        <f>+Help!$G83*Help!AL83</f>
        <v>23.449066953169698</v>
      </c>
      <c r="AS83" s="1478">
        <f>+Help!$G83*Help!AM83</f>
        <v>0</v>
      </c>
      <c r="AV83" s="5">
        <v>1</v>
      </c>
    </row>
    <row r="84" spans="1:48" x14ac:dyDescent="0.2">
      <c r="A84" s="1">
        <v>45008</v>
      </c>
      <c r="B84" s="2">
        <v>548.95833000000005</v>
      </c>
      <c r="C84" s="2">
        <v>288.125</v>
      </c>
      <c r="D84" s="2">
        <v>83.332999999999998</v>
      </c>
      <c r="E84" s="2">
        <v>33.333300000000001</v>
      </c>
      <c r="F84" s="2">
        <v>229.20832999999999</v>
      </c>
      <c r="G84" s="2">
        <v>293.88</v>
      </c>
      <c r="H84" s="1478">
        <v>229.20832999999999</v>
      </c>
      <c r="I84" s="1478">
        <v>243.79</v>
      </c>
      <c r="J84" s="1478">
        <v>7.58</v>
      </c>
      <c r="K84" s="1478">
        <v>4.0199999999999996</v>
      </c>
      <c r="L84" s="1478">
        <v>0</v>
      </c>
      <c r="M84" s="1478">
        <v>0</v>
      </c>
      <c r="N84" s="2">
        <f>100*Help!H169</f>
        <v>100</v>
      </c>
      <c r="O84" s="2">
        <v>458.95</v>
      </c>
      <c r="P84" s="2">
        <v>288.125</v>
      </c>
      <c r="Q84" s="2">
        <v>83.332999999999998</v>
      </c>
      <c r="R84" s="2">
        <v>33.333300000000001</v>
      </c>
      <c r="S84" s="2">
        <v>229.20832999999999</v>
      </c>
      <c r="T84" s="2">
        <v>293.88</v>
      </c>
      <c r="U84" s="1478">
        <v>229.20832999999999</v>
      </c>
      <c r="V84" s="1478">
        <v>243.79</v>
      </c>
      <c r="W84" s="1478">
        <v>7.58</v>
      </c>
      <c r="X84" s="1478">
        <v>4.0199999999999996</v>
      </c>
      <c r="Y84" s="1478">
        <v>0</v>
      </c>
      <c r="Z84" s="1478">
        <v>0</v>
      </c>
      <c r="AA84" s="2">
        <v>59.68</v>
      </c>
      <c r="AE84" s="2">
        <f>+Help!$G84*Help!Y84</f>
        <v>196.41935483870967</v>
      </c>
      <c r="AF84" s="2">
        <f>+Help!$G84*Help!Z84</f>
        <v>83.709677419354833</v>
      </c>
      <c r="AG84" s="2">
        <f>+Help!$G84*Help!AA84</f>
        <v>0</v>
      </c>
      <c r="AH84" s="2">
        <f>+Help!$G84*Help!AB84</f>
        <v>107.54838709677419</v>
      </c>
      <c r="AI84" s="2">
        <f>+Help!$G84*Help!AC84</f>
        <v>94.41935483870968</v>
      </c>
      <c r="AJ84" s="2">
        <f>+Help!$G84*Help!AD84</f>
        <v>20.419354838709676</v>
      </c>
      <c r="AK84" s="2">
        <f>+Help!$G84*Help!AE84</f>
        <v>31.58064516129032</v>
      </c>
      <c r="AL84" s="2">
        <f>+Help!$G84*Help!AF84</f>
        <v>6.064516129032258</v>
      </c>
      <c r="AM84" s="2">
        <f>+Help!$G84*Help!AG84</f>
        <v>7.6129032258064511</v>
      </c>
      <c r="AN84" s="2">
        <f>+Help!$G84*Help!AH84</f>
        <v>76.451612903225808</v>
      </c>
      <c r="AO84" s="2">
        <f>+Help!$G84*Help!AI84</f>
        <v>91.58064516129032</v>
      </c>
      <c r="AP84" s="2">
        <f>+Help!$G84*Help!AJ84</f>
        <v>12.674424325104262</v>
      </c>
      <c r="AQ84" s="2">
        <f>+Help!$G84*Help!AK84</f>
        <v>104.48709677419355</v>
      </c>
      <c r="AR84" s="1478">
        <f>+Help!$G84*Help!AL84</f>
        <v>23.449066953169698</v>
      </c>
      <c r="AS84" s="1478">
        <f>+Help!$G84*Help!AM84</f>
        <v>0</v>
      </c>
      <c r="AV84" s="5">
        <v>1</v>
      </c>
    </row>
    <row r="85" spans="1:48" x14ac:dyDescent="0.2">
      <c r="A85" s="1">
        <v>45009</v>
      </c>
      <c r="B85" s="2">
        <v>548.95833000000005</v>
      </c>
      <c r="C85" s="2">
        <v>288.125</v>
      </c>
      <c r="D85" s="2">
        <v>83.332999999999998</v>
      </c>
      <c r="E85" s="2">
        <v>33.333300000000001</v>
      </c>
      <c r="F85" s="2">
        <v>229.20832999999999</v>
      </c>
      <c r="G85" s="2">
        <v>293.88</v>
      </c>
      <c r="H85" s="1478">
        <v>229.20832999999999</v>
      </c>
      <c r="I85" s="1478">
        <v>243.79</v>
      </c>
      <c r="J85" s="1478">
        <v>7.58</v>
      </c>
      <c r="K85" s="1478">
        <v>4.0199999999999996</v>
      </c>
      <c r="L85" s="1478">
        <v>0</v>
      </c>
      <c r="M85" s="1478">
        <v>0</v>
      </c>
      <c r="N85" s="2">
        <f>100*Help!H170</f>
        <v>100</v>
      </c>
      <c r="O85" s="2">
        <v>458.95</v>
      </c>
      <c r="P85" s="2">
        <v>288.125</v>
      </c>
      <c r="Q85" s="2">
        <v>83.332999999999998</v>
      </c>
      <c r="R85" s="2">
        <v>33.333300000000001</v>
      </c>
      <c r="S85" s="2">
        <v>229.20832999999999</v>
      </c>
      <c r="T85" s="2">
        <v>293.88</v>
      </c>
      <c r="U85" s="1478">
        <v>229.20832999999999</v>
      </c>
      <c r="V85" s="1478">
        <v>243.79</v>
      </c>
      <c r="W85" s="1478">
        <v>7.58</v>
      </c>
      <c r="X85" s="1478">
        <v>4.0199999999999996</v>
      </c>
      <c r="Y85" s="1478">
        <v>0</v>
      </c>
      <c r="Z85" s="1478">
        <v>0</v>
      </c>
      <c r="AA85" s="2">
        <v>59.68</v>
      </c>
      <c r="AE85" s="2">
        <f>+Help!$G85*Help!Y85</f>
        <v>196.41935483870967</v>
      </c>
      <c r="AF85" s="2">
        <f>+Help!$G85*Help!Z85</f>
        <v>83.709677419354833</v>
      </c>
      <c r="AG85" s="2">
        <f>+Help!$G85*Help!AA85</f>
        <v>0</v>
      </c>
      <c r="AH85" s="2">
        <f>+Help!$G85*Help!AB85</f>
        <v>107.54838709677419</v>
      </c>
      <c r="AI85" s="2">
        <f>+Help!$G85*Help!AC85</f>
        <v>94.41935483870968</v>
      </c>
      <c r="AJ85" s="2">
        <f>+Help!$G85*Help!AD85</f>
        <v>20.419354838709676</v>
      </c>
      <c r="AK85" s="2">
        <f>+Help!$G85*Help!AE85</f>
        <v>31.58064516129032</v>
      </c>
      <c r="AL85" s="2">
        <f>+Help!$G85*Help!AF85</f>
        <v>6.064516129032258</v>
      </c>
      <c r="AM85" s="2">
        <f>+Help!$G85*Help!AG85</f>
        <v>7.6129032258064511</v>
      </c>
      <c r="AN85" s="2">
        <f>+Help!$G85*Help!AH85</f>
        <v>76.451612903225808</v>
      </c>
      <c r="AO85" s="2">
        <f>+Help!$G85*Help!AI85</f>
        <v>91.58064516129032</v>
      </c>
      <c r="AP85" s="2">
        <f>+Help!$G85*Help!AJ85</f>
        <v>12.674424325104262</v>
      </c>
      <c r="AQ85" s="2">
        <f>+Help!$G85*Help!AK85</f>
        <v>104.48709677419355</v>
      </c>
      <c r="AR85" s="1478">
        <f>+Help!$G85*Help!AL85</f>
        <v>23.449066953169698</v>
      </c>
      <c r="AS85" s="1478">
        <f>+Help!$G85*Help!AM85</f>
        <v>0</v>
      </c>
      <c r="AV85" s="5">
        <v>1</v>
      </c>
    </row>
    <row r="86" spans="1:48" x14ac:dyDescent="0.2">
      <c r="A86" s="1">
        <v>45010</v>
      </c>
      <c r="B86" s="2">
        <v>548.95833000000005</v>
      </c>
      <c r="C86" s="2">
        <v>288.125</v>
      </c>
      <c r="D86" s="2">
        <v>83.332999999999998</v>
      </c>
      <c r="E86" s="2">
        <v>33.333300000000001</v>
      </c>
      <c r="F86" s="2">
        <v>229.20832999999999</v>
      </c>
      <c r="G86" s="2">
        <v>293.88</v>
      </c>
      <c r="H86" s="1478">
        <v>229.20832999999999</v>
      </c>
      <c r="I86" s="1478">
        <v>243.79</v>
      </c>
      <c r="J86" s="1478">
        <v>7.58</v>
      </c>
      <c r="K86" s="1478">
        <v>4.0199999999999996</v>
      </c>
      <c r="L86" s="1478">
        <v>0</v>
      </c>
      <c r="M86" s="1478">
        <v>0</v>
      </c>
      <c r="N86" s="2">
        <f>100*Help!H171</f>
        <v>100</v>
      </c>
      <c r="O86" s="2">
        <v>458.95</v>
      </c>
      <c r="P86" s="2">
        <v>288.125</v>
      </c>
      <c r="Q86" s="2">
        <v>83.332999999999998</v>
      </c>
      <c r="R86" s="2">
        <v>33.333300000000001</v>
      </c>
      <c r="S86" s="2">
        <v>229.20832999999999</v>
      </c>
      <c r="T86" s="2">
        <v>293.88</v>
      </c>
      <c r="U86" s="1478">
        <v>229.20832999999999</v>
      </c>
      <c r="V86" s="1478">
        <v>243.79</v>
      </c>
      <c r="W86" s="1478">
        <v>7.58</v>
      </c>
      <c r="X86" s="1478">
        <v>4.0199999999999996</v>
      </c>
      <c r="Y86" s="1478">
        <v>0</v>
      </c>
      <c r="Z86" s="1478">
        <v>0</v>
      </c>
      <c r="AA86" s="2">
        <v>59.68</v>
      </c>
      <c r="AE86" s="2">
        <f>+Help!$G86*Help!Y86</f>
        <v>196.41935483870967</v>
      </c>
      <c r="AF86" s="2">
        <f>+Help!$G86*Help!Z86</f>
        <v>83.709677419354833</v>
      </c>
      <c r="AG86" s="2">
        <f>+Help!$G86*Help!AA86</f>
        <v>0</v>
      </c>
      <c r="AH86" s="2">
        <f>+Help!$G86*Help!AB86</f>
        <v>107.54838709677419</v>
      </c>
      <c r="AI86" s="2">
        <f>+Help!$G86*Help!AC86</f>
        <v>94.41935483870968</v>
      </c>
      <c r="AJ86" s="2">
        <f>+Help!$G86*Help!AD86</f>
        <v>20.419354838709676</v>
      </c>
      <c r="AK86" s="2">
        <f>+Help!$G86*Help!AE86</f>
        <v>31.58064516129032</v>
      </c>
      <c r="AL86" s="2">
        <f>+Help!$G86*Help!AF86</f>
        <v>6.064516129032258</v>
      </c>
      <c r="AM86" s="2">
        <f>+Help!$G86*Help!AG86</f>
        <v>7.6129032258064511</v>
      </c>
      <c r="AN86" s="2">
        <f>+Help!$G86*Help!AH86</f>
        <v>76.451612903225808</v>
      </c>
      <c r="AO86" s="2">
        <f>+Help!$G86*Help!AI86</f>
        <v>91.58064516129032</v>
      </c>
      <c r="AP86" s="2">
        <f>+Help!$G86*Help!AJ86</f>
        <v>12.674424325104262</v>
      </c>
      <c r="AQ86" s="2">
        <f>+Help!$G86*Help!AK86</f>
        <v>104.48709677419355</v>
      </c>
      <c r="AR86" s="1478">
        <f>+Help!$G86*Help!AL86</f>
        <v>23.449066953169698</v>
      </c>
      <c r="AS86" s="1478">
        <f>+Help!$G86*Help!AM86</f>
        <v>0</v>
      </c>
      <c r="AV86" s="5">
        <v>1</v>
      </c>
    </row>
    <row r="87" spans="1:48" x14ac:dyDescent="0.2">
      <c r="A87" s="1">
        <v>45011</v>
      </c>
      <c r="B87" s="2">
        <v>548.95833000000005</v>
      </c>
      <c r="C87" s="2">
        <v>288.125</v>
      </c>
      <c r="D87" s="2">
        <v>83.332999999999998</v>
      </c>
      <c r="E87" s="2">
        <v>33.333300000000001</v>
      </c>
      <c r="F87" s="2">
        <v>229.20832999999999</v>
      </c>
      <c r="G87" s="2">
        <v>293.88</v>
      </c>
      <c r="H87" s="1478">
        <v>229.20832999999999</v>
      </c>
      <c r="I87" s="1478">
        <v>243.79</v>
      </c>
      <c r="J87" s="1478">
        <v>7.58</v>
      </c>
      <c r="K87" s="1478">
        <v>4.0199999999999996</v>
      </c>
      <c r="L87" s="1478">
        <v>0</v>
      </c>
      <c r="M87" s="1478">
        <v>0</v>
      </c>
      <c r="N87" s="2">
        <f>100*Help!H172</f>
        <v>100</v>
      </c>
      <c r="O87" s="2">
        <v>458.95</v>
      </c>
      <c r="P87" s="2">
        <v>288.125</v>
      </c>
      <c r="Q87" s="2">
        <v>83.332999999999998</v>
      </c>
      <c r="R87" s="2">
        <v>33.333300000000001</v>
      </c>
      <c r="S87" s="2">
        <v>229.20832999999999</v>
      </c>
      <c r="T87" s="2">
        <v>293.88</v>
      </c>
      <c r="U87" s="1478">
        <v>229.20832999999999</v>
      </c>
      <c r="V87" s="1478">
        <v>243.79</v>
      </c>
      <c r="W87" s="1478">
        <v>7.58</v>
      </c>
      <c r="X87" s="1478">
        <v>4.0199999999999996</v>
      </c>
      <c r="Y87" s="1478">
        <v>0</v>
      </c>
      <c r="Z87" s="1478">
        <v>0</v>
      </c>
      <c r="AA87" s="2">
        <v>59.68</v>
      </c>
      <c r="AE87" s="2">
        <f>+Help!$G87*Help!Y87</f>
        <v>196.41935483870967</v>
      </c>
      <c r="AF87" s="2">
        <f>+Help!$G87*Help!Z87</f>
        <v>83.709677419354833</v>
      </c>
      <c r="AG87" s="2">
        <f>+Help!$G87*Help!AA87</f>
        <v>0</v>
      </c>
      <c r="AH87" s="2">
        <f>+Help!$G87*Help!AB87</f>
        <v>107.54838709677419</v>
      </c>
      <c r="AI87" s="2">
        <f>+Help!$G87*Help!AC87</f>
        <v>94.41935483870968</v>
      </c>
      <c r="AJ87" s="2">
        <f>+Help!$G87*Help!AD87</f>
        <v>20.419354838709676</v>
      </c>
      <c r="AK87" s="2">
        <f>+Help!$G87*Help!AE87</f>
        <v>31.58064516129032</v>
      </c>
      <c r="AL87" s="2">
        <f>+Help!$G87*Help!AF87</f>
        <v>6.064516129032258</v>
      </c>
      <c r="AM87" s="2">
        <f>+Help!$G87*Help!AG87</f>
        <v>7.6129032258064511</v>
      </c>
      <c r="AN87" s="2">
        <f>+Help!$G87*Help!AH87</f>
        <v>76.451612903225808</v>
      </c>
      <c r="AO87" s="2">
        <f>+Help!$G87*Help!AI87</f>
        <v>91.58064516129032</v>
      </c>
      <c r="AP87" s="2">
        <f>+Help!$G87*Help!AJ87</f>
        <v>12.674424325104262</v>
      </c>
      <c r="AQ87" s="2">
        <f>+Help!$G87*Help!AK87</f>
        <v>104.48709677419355</v>
      </c>
      <c r="AR87" s="1478">
        <f>+Help!$G87*Help!AL87</f>
        <v>23.449066953169698</v>
      </c>
      <c r="AS87" s="1478">
        <f>+Help!$G87*Help!AM87</f>
        <v>0</v>
      </c>
      <c r="AV87" s="5">
        <v>1</v>
      </c>
    </row>
    <row r="88" spans="1:48" x14ac:dyDescent="0.2">
      <c r="A88" s="1">
        <v>45012</v>
      </c>
      <c r="B88" s="2">
        <v>548.95833000000005</v>
      </c>
      <c r="C88" s="2">
        <v>288.125</v>
      </c>
      <c r="D88" s="2">
        <v>83.332999999999998</v>
      </c>
      <c r="E88" s="2">
        <v>33.333300000000001</v>
      </c>
      <c r="F88" s="2">
        <v>229.20832999999999</v>
      </c>
      <c r="G88" s="2">
        <v>293.88</v>
      </c>
      <c r="H88" s="1478">
        <v>229.20832999999999</v>
      </c>
      <c r="I88" s="1478">
        <v>243.79</v>
      </c>
      <c r="J88" s="1478">
        <v>7.58</v>
      </c>
      <c r="K88" s="1478">
        <v>4.0199999999999996</v>
      </c>
      <c r="L88" s="1478">
        <v>0</v>
      </c>
      <c r="M88" s="1478">
        <v>0</v>
      </c>
      <c r="N88" s="2">
        <f>100*Help!H173</f>
        <v>100</v>
      </c>
      <c r="O88" s="2">
        <v>458.95</v>
      </c>
      <c r="P88" s="2">
        <v>288.125</v>
      </c>
      <c r="Q88" s="2">
        <v>83.332999999999998</v>
      </c>
      <c r="R88" s="2">
        <v>33.333300000000001</v>
      </c>
      <c r="S88" s="2">
        <v>229.20832999999999</v>
      </c>
      <c r="T88" s="2">
        <v>293.88</v>
      </c>
      <c r="U88" s="1478">
        <v>229.20832999999999</v>
      </c>
      <c r="V88" s="1478">
        <v>243.79</v>
      </c>
      <c r="W88" s="1478">
        <v>7.58</v>
      </c>
      <c r="X88" s="1478">
        <v>4.0199999999999996</v>
      </c>
      <c r="Y88" s="1478">
        <v>0</v>
      </c>
      <c r="Z88" s="1478">
        <v>0</v>
      </c>
      <c r="AA88" s="2">
        <v>59.68</v>
      </c>
      <c r="AE88" s="2">
        <f>+Help!$G88*Help!Y88</f>
        <v>196.41935483870967</v>
      </c>
      <c r="AF88" s="2">
        <f>+Help!$G88*Help!Z88</f>
        <v>83.709677419354833</v>
      </c>
      <c r="AG88" s="2">
        <f>+Help!$G88*Help!AA88</f>
        <v>0</v>
      </c>
      <c r="AH88" s="2">
        <f>+Help!$G88*Help!AB88</f>
        <v>107.54838709677419</v>
      </c>
      <c r="AI88" s="2">
        <f>+Help!$G88*Help!AC88</f>
        <v>94.41935483870968</v>
      </c>
      <c r="AJ88" s="2">
        <f>+Help!$G88*Help!AD88</f>
        <v>20.419354838709676</v>
      </c>
      <c r="AK88" s="2">
        <f>+Help!$G88*Help!AE88</f>
        <v>31.58064516129032</v>
      </c>
      <c r="AL88" s="2">
        <f>+Help!$G88*Help!AF88</f>
        <v>6.064516129032258</v>
      </c>
      <c r="AM88" s="2">
        <f>+Help!$G88*Help!AG88</f>
        <v>7.6129032258064511</v>
      </c>
      <c r="AN88" s="2">
        <f>+Help!$G88*Help!AH88</f>
        <v>76.451612903225808</v>
      </c>
      <c r="AO88" s="2">
        <f>+Help!$G88*Help!AI88</f>
        <v>91.58064516129032</v>
      </c>
      <c r="AP88" s="2">
        <f>+Help!$G88*Help!AJ88</f>
        <v>12.674424325104262</v>
      </c>
      <c r="AQ88" s="2">
        <f>+Help!$G88*Help!AK88</f>
        <v>104.48709677419355</v>
      </c>
      <c r="AR88" s="1478">
        <f>+Help!$G88*Help!AL88</f>
        <v>23.449066953169698</v>
      </c>
      <c r="AS88" s="1478">
        <f>+Help!$G88*Help!AM88</f>
        <v>0</v>
      </c>
      <c r="AV88" s="5">
        <v>1</v>
      </c>
    </row>
    <row r="89" spans="1:48" x14ac:dyDescent="0.2">
      <c r="A89" s="1">
        <v>45013</v>
      </c>
      <c r="B89" s="2">
        <v>548.95833000000005</v>
      </c>
      <c r="C89" s="2">
        <v>288.125</v>
      </c>
      <c r="D89" s="2">
        <v>83.332999999999998</v>
      </c>
      <c r="E89" s="2">
        <v>33.333300000000001</v>
      </c>
      <c r="F89" s="2">
        <v>229.20832999999999</v>
      </c>
      <c r="G89" s="2">
        <v>293.88</v>
      </c>
      <c r="H89" s="1478">
        <v>229.20832999999999</v>
      </c>
      <c r="I89" s="1478">
        <v>243.79</v>
      </c>
      <c r="J89" s="1478">
        <v>7.58</v>
      </c>
      <c r="K89" s="1478">
        <v>4.0199999999999996</v>
      </c>
      <c r="L89" s="1478">
        <v>0</v>
      </c>
      <c r="M89" s="1478">
        <v>0</v>
      </c>
      <c r="N89" s="2">
        <f>100*Help!H174</f>
        <v>100</v>
      </c>
      <c r="O89" s="2">
        <v>458.95</v>
      </c>
      <c r="P89" s="2">
        <v>288.125</v>
      </c>
      <c r="Q89" s="2">
        <v>83.332999999999998</v>
      </c>
      <c r="R89" s="2">
        <v>33.333300000000001</v>
      </c>
      <c r="S89" s="2">
        <v>229.20832999999999</v>
      </c>
      <c r="T89" s="2">
        <v>293.88</v>
      </c>
      <c r="U89" s="1478">
        <v>229.20832999999999</v>
      </c>
      <c r="V89" s="1478">
        <v>243.79</v>
      </c>
      <c r="W89" s="1478">
        <v>7.58</v>
      </c>
      <c r="X89" s="1478">
        <v>4.0199999999999996</v>
      </c>
      <c r="Y89" s="1478">
        <v>0</v>
      </c>
      <c r="Z89" s="1478">
        <v>0</v>
      </c>
      <c r="AA89" s="2">
        <v>59.68</v>
      </c>
      <c r="AE89" s="2">
        <f>+Help!$G89*Help!Y89</f>
        <v>196.41935483870967</v>
      </c>
      <c r="AF89" s="2">
        <f>+Help!$G89*Help!Z89</f>
        <v>83.709677419354833</v>
      </c>
      <c r="AG89" s="2">
        <f>+Help!$G89*Help!AA89</f>
        <v>0</v>
      </c>
      <c r="AH89" s="2">
        <f>+Help!$G89*Help!AB89</f>
        <v>107.54838709677419</v>
      </c>
      <c r="AI89" s="2">
        <f>+Help!$G89*Help!AC89</f>
        <v>94.41935483870968</v>
      </c>
      <c r="AJ89" s="2">
        <f>+Help!$G89*Help!AD89</f>
        <v>20.419354838709676</v>
      </c>
      <c r="AK89" s="2">
        <f>+Help!$G89*Help!AE89</f>
        <v>31.58064516129032</v>
      </c>
      <c r="AL89" s="2">
        <f>+Help!$G89*Help!AF89</f>
        <v>6.064516129032258</v>
      </c>
      <c r="AM89" s="2">
        <f>+Help!$G89*Help!AG89</f>
        <v>7.6129032258064511</v>
      </c>
      <c r="AN89" s="2">
        <f>+Help!$G89*Help!AH89</f>
        <v>76.451612903225808</v>
      </c>
      <c r="AO89" s="2">
        <f>+Help!$G89*Help!AI89</f>
        <v>91.58064516129032</v>
      </c>
      <c r="AP89" s="2">
        <f>+Help!$G89*Help!AJ89</f>
        <v>12.674424325104262</v>
      </c>
      <c r="AQ89" s="2">
        <f>+Help!$G89*Help!AK89</f>
        <v>104.48709677419355</v>
      </c>
      <c r="AR89" s="1478">
        <f>+Help!$G89*Help!AL89</f>
        <v>23.449066953169698</v>
      </c>
      <c r="AS89" s="1478">
        <f>+Help!$G89*Help!AM89</f>
        <v>0</v>
      </c>
      <c r="AV89" s="5">
        <v>1</v>
      </c>
    </row>
    <row r="90" spans="1:48" x14ac:dyDescent="0.2">
      <c r="A90" s="1">
        <v>45014</v>
      </c>
      <c r="B90" s="2">
        <v>548.95833000000005</v>
      </c>
      <c r="C90" s="2">
        <v>288.125</v>
      </c>
      <c r="D90" s="2">
        <v>83.332999999999998</v>
      </c>
      <c r="E90" s="2">
        <v>33.333300000000001</v>
      </c>
      <c r="F90" s="2">
        <v>229.20832999999999</v>
      </c>
      <c r="G90" s="2">
        <v>293.88</v>
      </c>
      <c r="H90" s="1478">
        <v>229.20832999999999</v>
      </c>
      <c r="I90" s="1478">
        <v>243.79</v>
      </c>
      <c r="J90" s="1478">
        <v>7.58</v>
      </c>
      <c r="K90" s="1478">
        <v>4.0199999999999996</v>
      </c>
      <c r="L90" s="1478">
        <v>0</v>
      </c>
      <c r="M90" s="1478">
        <v>0</v>
      </c>
      <c r="N90" s="2">
        <f>100*Help!H175</f>
        <v>100</v>
      </c>
      <c r="O90" s="2">
        <v>458.95</v>
      </c>
      <c r="P90" s="2">
        <v>288.125</v>
      </c>
      <c r="Q90" s="2">
        <v>83.332999999999998</v>
      </c>
      <c r="R90" s="2">
        <v>33.333300000000001</v>
      </c>
      <c r="S90" s="2">
        <v>229.20832999999999</v>
      </c>
      <c r="T90" s="2">
        <v>293.88</v>
      </c>
      <c r="U90" s="1478">
        <v>229.20832999999999</v>
      </c>
      <c r="V90" s="1478">
        <v>243.79</v>
      </c>
      <c r="W90" s="1478">
        <v>7.58</v>
      </c>
      <c r="X90" s="1478">
        <v>4.0199999999999996</v>
      </c>
      <c r="Y90" s="1478">
        <v>0</v>
      </c>
      <c r="Z90" s="1478">
        <v>0</v>
      </c>
      <c r="AA90" s="2">
        <v>59.68</v>
      </c>
      <c r="AE90" s="2">
        <f>+Help!$G90*Help!Y90</f>
        <v>196.41935483870967</v>
      </c>
      <c r="AF90" s="2">
        <f>+Help!$G90*Help!Z90</f>
        <v>83.709677419354833</v>
      </c>
      <c r="AG90" s="2">
        <f>+Help!$G90*Help!AA90</f>
        <v>0</v>
      </c>
      <c r="AH90" s="2">
        <f>+Help!$G90*Help!AB90</f>
        <v>107.54838709677419</v>
      </c>
      <c r="AI90" s="2">
        <f>+Help!$G90*Help!AC90</f>
        <v>94.41935483870968</v>
      </c>
      <c r="AJ90" s="2">
        <f>+Help!$G90*Help!AD90</f>
        <v>20.419354838709676</v>
      </c>
      <c r="AK90" s="2">
        <f>+Help!$G90*Help!AE90</f>
        <v>31.58064516129032</v>
      </c>
      <c r="AL90" s="2">
        <f>+Help!$G90*Help!AF90</f>
        <v>6.064516129032258</v>
      </c>
      <c r="AM90" s="2">
        <f>+Help!$G90*Help!AG90</f>
        <v>7.6129032258064511</v>
      </c>
      <c r="AN90" s="2">
        <f>+Help!$G90*Help!AH90</f>
        <v>76.451612903225808</v>
      </c>
      <c r="AO90" s="2">
        <f>+Help!$G90*Help!AI90</f>
        <v>91.58064516129032</v>
      </c>
      <c r="AP90" s="2">
        <f>+Help!$G90*Help!AJ90</f>
        <v>12.674424325104262</v>
      </c>
      <c r="AQ90" s="2">
        <f>+Help!$G90*Help!AK90</f>
        <v>104.48709677419355</v>
      </c>
      <c r="AR90" s="1478">
        <f>+Help!$G90*Help!AL90</f>
        <v>23.449066953169698</v>
      </c>
      <c r="AS90" s="1478">
        <f>+Help!$G90*Help!AM90</f>
        <v>0</v>
      </c>
      <c r="AV90" s="5">
        <v>1</v>
      </c>
    </row>
    <row r="91" spans="1:48" x14ac:dyDescent="0.2">
      <c r="A91" s="1">
        <v>45015</v>
      </c>
      <c r="B91" s="2">
        <v>548.95833000000005</v>
      </c>
      <c r="C91" s="2">
        <v>288.125</v>
      </c>
      <c r="D91" s="2">
        <v>83.332999999999998</v>
      </c>
      <c r="E91" s="2">
        <v>33.333300000000001</v>
      </c>
      <c r="F91" s="2">
        <v>229.20832999999999</v>
      </c>
      <c r="G91" s="2">
        <v>293.88</v>
      </c>
      <c r="H91" s="1478">
        <v>229.20832999999999</v>
      </c>
      <c r="I91" s="1478">
        <v>243.79</v>
      </c>
      <c r="J91" s="1478">
        <v>7.58</v>
      </c>
      <c r="K91" s="1478">
        <v>4.0199999999999996</v>
      </c>
      <c r="L91" s="1478">
        <v>0</v>
      </c>
      <c r="M91" s="1478">
        <v>0</v>
      </c>
      <c r="N91" s="2">
        <f>100*Help!H176</f>
        <v>100</v>
      </c>
      <c r="O91" s="2">
        <v>458.95</v>
      </c>
      <c r="P91" s="2">
        <v>288.125</v>
      </c>
      <c r="Q91" s="2">
        <v>83.332999999999998</v>
      </c>
      <c r="R91" s="2">
        <v>33.333300000000001</v>
      </c>
      <c r="S91" s="2">
        <v>229.20832999999999</v>
      </c>
      <c r="T91" s="2">
        <v>293.88</v>
      </c>
      <c r="U91" s="1478">
        <v>229.20832999999999</v>
      </c>
      <c r="V91" s="1478">
        <v>243.79</v>
      </c>
      <c r="W91" s="1478">
        <v>7.58</v>
      </c>
      <c r="X91" s="1478">
        <v>4.0199999999999996</v>
      </c>
      <c r="Y91" s="1478">
        <v>0</v>
      </c>
      <c r="Z91" s="1478">
        <v>0</v>
      </c>
      <c r="AA91" s="2">
        <v>59.68</v>
      </c>
      <c r="AE91" s="2">
        <f>+Help!$G91*Help!Y91</f>
        <v>196.41935483870967</v>
      </c>
      <c r="AF91" s="2">
        <f>+Help!$G91*Help!Z91</f>
        <v>83.709677419354833</v>
      </c>
      <c r="AG91" s="2">
        <f>+Help!$G91*Help!AA91</f>
        <v>0</v>
      </c>
      <c r="AH91" s="2">
        <f>+Help!$G91*Help!AB91</f>
        <v>107.54838709677419</v>
      </c>
      <c r="AI91" s="2">
        <f>+Help!$G91*Help!AC91</f>
        <v>94.41935483870968</v>
      </c>
      <c r="AJ91" s="2">
        <f>+Help!$G91*Help!AD91</f>
        <v>20.419354838709676</v>
      </c>
      <c r="AK91" s="2">
        <f>+Help!$G91*Help!AE91</f>
        <v>31.58064516129032</v>
      </c>
      <c r="AL91" s="2">
        <f>+Help!$G91*Help!AF91</f>
        <v>6.064516129032258</v>
      </c>
      <c r="AM91" s="2">
        <f>+Help!$G91*Help!AG91</f>
        <v>7.6129032258064511</v>
      </c>
      <c r="AN91" s="2">
        <f>+Help!$G91*Help!AH91</f>
        <v>76.451612903225808</v>
      </c>
      <c r="AO91" s="2">
        <f>+Help!$G91*Help!AI91</f>
        <v>91.58064516129032</v>
      </c>
      <c r="AP91" s="2">
        <f>+Help!$G91*Help!AJ91</f>
        <v>12.674424325104262</v>
      </c>
      <c r="AQ91" s="2">
        <f>+Help!$G91*Help!AK91</f>
        <v>104.48709677419355</v>
      </c>
      <c r="AR91" s="1478">
        <f>+Help!$G91*Help!AL91</f>
        <v>23.449066953169698</v>
      </c>
      <c r="AS91" s="1478">
        <f>+Help!$G91*Help!AM91</f>
        <v>0</v>
      </c>
      <c r="AV91" s="5">
        <v>1</v>
      </c>
    </row>
    <row r="92" spans="1:48" x14ac:dyDescent="0.2">
      <c r="A92" s="1">
        <v>45016</v>
      </c>
      <c r="B92" s="2">
        <v>548.95833000000005</v>
      </c>
      <c r="C92" s="2">
        <v>288.125</v>
      </c>
      <c r="D92" s="2">
        <v>83.332999999999998</v>
      </c>
      <c r="E92" s="2">
        <v>33.333300000000001</v>
      </c>
      <c r="F92" s="2">
        <v>229.20832999999999</v>
      </c>
      <c r="G92" s="2">
        <v>293.88</v>
      </c>
      <c r="H92" s="1478">
        <v>229.20832999999999</v>
      </c>
      <c r="I92" s="1478">
        <v>243.79</v>
      </c>
      <c r="J92" s="1478">
        <v>7.58</v>
      </c>
      <c r="K92" s="1478">
        <v>4.0199999999999996</v>
      </c>
      <c r="L92" s="1478">
        <v>0</v>
      </c>
      <c r="M92" s="1478">
        <v>0</v>
      </c>
      <c r="N92" s="2">
        <f>100*Help!H177</f>
        <v>100</v>
      </c>
      <c r="O92" s="2">
        <v>458.95</v>
      </c>
      <c r="P92" s="2">
        <v>288.125</v>
      </c>
      <c r="Q92" s="2">
        <v>83.332999999999998</v>
      </c>
      <c r="R92" s="2">
        <v>33.333300000000001</v>
      </c>
      <c r="S92" s="2">
        <v>229.20832999999999</v>
      </c>
      <c r="T92" s="2">
        <v>293.88</v>
      </c>
      <c r="U92" s="1478">
        <v>229.20832999999999</v>
      </c>
      <c r="V92" s="1478">
        <v>243.79</v>
      </c>
      <c r="W92" s="1478">
        <v>7.58</v>
      </c>
      <c r="X92" s="1478">
        <v>4.0199999999999996</v>
      </c>
      <c r="Y92" s="1478">
        <v>0</v>
      </c>
      <c r="Z92" s="1478">
        <v>0</v>
      </c>
      <c r="AA92" s="2">
        <v>59.68</v>
      </c>
      <c r="AE92" s="2">
        <f>+Help!$G92*Help!Y92</f>
        <v>196.41935483870967</v>
      </c>
      <c r="AF92" s="2">
        <f>+Help!$G92*Help!Z92</f>
        <v>83.709677419354833</v>
      </c>
      <c r="AG92" s="2">
        <f>+Help!$G92*Help!AA92</f>
        <v>0</v>
      </c>
      <c r="AH92" s="2">
        <f>+Help!$G92*Help!AB92</f>
        <v>107.54838709677419</v>
      </c>
      <c r="AI92" s="2">
        <f>+Help!$G92*Help!AC92</f>
        <v>94.41935483870968</v>
      </c>
      <c r="AJ92" s="2">
        <f>+Help!$G92*Help!AD92</f>
        <v>20.419354838709676</v>
      </c>
      <c r="AK92" s="2">
        <f>+Help!$G92*Help!AE92</f>
        <v>31.58064516129032</v>
      </c>
      <c r="AL92" s="2">
        <f>+Help!$G92*Help!AF92</f>
        <v>6.064516129032258</v>
      </c>
      <c r="AM92" s="2">
        <f>+Help!$G92*Help!AG92</f>
        <v>7.6129032258064511</v>
      </c>
      <c r="AN92" s="2">
        <f>+Help!$G92*Help!AH92</f>
        <v>76.451612903225808</v>
      </c>
      <c r="AO92" s="2">
        <f>+Help!$G92*Help!AI92</f>
        <v>91.58064516129032</v>
      </c>
      <c r="AP92" s="2">
        <f>+Help!$G92*Help!AJ92</f>
        <v>12.674424325104262</v>
      </c>
      <c r="AQ92" s="2">
        <f>+Help!$G92*Help!AK92</f>
        <v>104.48709677419355</v>
      </c>
      <c r="AR92" s="1478">
        <f>+Help!$G92*Help!AL92</f>
        <v>23.449066953169698</v>
      </c>
      <c r="AS92" s="1478">
        <f>+Help!$G92*Help!AM92</f>
        <v>0</v>
      </c>
      <c r="AV92" s="5">
        <v>1</v>
      </c>
    </row>
    <row r="93" spans="1:48" x14ac:dyDescent="0.2">
      <c r="A93" s="1">
        <v>45017</v>
      </c>
      <c r="B93" s="2">
        <v>602.63329999999996</v>
      </c>
      <c r="C93" s="2">
        <v>363</v>
      </c>
      <c r="D93" s="2">
        <v>113.63330000000001</v>
      </c>
      <c r="E93" s="2">
        <v>83.332999999999998</v>
      </c>
      <c r="F93" s="2">
        <v>266.67079999999999</v>
      </c>
      <c r="G93" s="2">
        <v>310.23469999999998</v>
      </c>
      <c r="H93" s="1478">
        <v>265.41000000000003</v>
      </c>
      <c r="I93" s="1478">
        <v>293.83199999999999</v>
      </c>
      <c r="J93" s="1478">
        <v>16.166699999999999</v>
      </c>
      <c r="K93" s="1478">
        <v>5</v>
      </c>
      <c r="L93" s="1478">
        <v>3.1775000000000002</v>
      </c>
      <c r="M93" s="1478">
        <v>550</v>
      </c>
      <c r="N93" s="2">
        <f>100*Help!H178</f>
        <v>100</v>
      </c>
      <c r="O93" s="2">
        <v>535.5</v>
      </c>
      <c r="P93" s="2">
        <v>339.36669999999998</v>
      </c>
      <c r="Q93" s="2">
        <v>100</v>
      </c>
      <c r="R93" s="2">
        <v>55.133333333333333</v>
      </c>
      <c r="S93" s="2">
        <v>242.52407154485465</v>
      </c>
      <c r="T93" s="2">
        <v>286.54615639389669</v>
      </c>
      <c r="U93" s="1478">
        <v>242.52407154485465</v>
      </c>
      <c r="V93" s="1478">
        <v>262.45637177248437</v>
      </c>
      <c r="W93" s="1478">
        <v>19.32</v>
      </c>
      <c r="X93" s="1478">
        <v>5</v>
      </c>
      <c r="Y93" s="1478">
        <v>2.6666666666666665</v>
      </c>
      <c r="Z93" s="1478">
        <v>716.66666666666663</v>
      </c>
      <c r="AA93" s="2">
        <v>83.33</v>
      </c>
      <c r="AE93" s="2">
        <f>+Help!$G93*Help!Y93</f>
        <v>272.63333333333333</v>
      </c>
      <c r="AF93" s="2">
        <f>+Help!$G93*Help!Z93</f>
        <v>76.233333333333334</v>
      </c>
      <c r="AG93" s="2">
        <f>+Help!$G93*Help!AA93</f>
        <v>0.7</v>
      </c>
      <c r="AH93" s="2">
        <f>+Help!$G93*Help!AB93</f>
        <v>204.86666666666667</v>
      </c>
      <c r="AI93" s="2">
        <f>+Help!$G93*Help!AC93</f>
        <v>48.4</v>
      </c>
      <c r="AJ93" s="2">
        <f>+Help!$G93*Help!AD93</f>
        <v>36</v>
      </c>
      <c r="AK93" s="2">
        <f>+Help!$G93*Help!AE93</f>
        <v>37.733333333333334</v>
      </c>
      <c r="AL93" s="2">
        <f>+Help!$G93*Help!AF93</f>
        <v>5.7333333333333334</v>
      </c>
      <c r="AM93" s="2">
        <f>+Help!$G93*Help!AG93</f>
        <v>17.866666666666667</v>
      </c>
      <c r="AN93" s="2">
        <f>+Help!$G93*Help!AH93</f>
        <v>108.6</v>
      </c>
      <c r="AO93" s="2">
        <f>+Help!$G93*Help!AI93</f>
        <v>115.16666666666667</v>
      </c>
      <c r="AP93" s="2">
        <f>+Help!$G93*Help!AJ93</f>
        <v>11.467688271517234</v>
      </c>
      <c r="AQ93" s="2">
        <f>+Help!$G93*Help!AK93</f>
        <v>215.94</v>
      </c>
      <c r="AR93" s="1478">
        <f>+Help!$G93*Help!AL93</f>
        <v>19.75</v>
      </c>
      <c r="AS93" s="1478">
        <f>+Help!$G93*Help!AM93</f>
        <v>0.81533333333333335</v>
      </c>
      <c r="AV93" s="5">
        <v>1</v>
      </c>
    </row>
    <row r="94" spans="1:48" x14ac:dyDescent="0.2">
      <c r="A94" s="1">
        <v>45018</v>
      </c>
      <c r="B94" s="2">
        <v>602.63329999999996</v>
      </c>
      <c r="C94" s="2">
        <v>363</v>
      </c>
      <c r="D94" s="2">
        <v>113.63330000000001</v>
      </c>
      <c r="E94" s="2">
        <v>83.332999999999998</v>
      </c>
      <c r="F94" s="2">
        <v>266.67079999999999</v>
      </c>
      <c r="G94" s="2">
        <v>310.23469999999998</v>
      </c>
      <c r="H94" s="1478">
        <v>265.41000000000003</v>
      </c>
      <c r="I94" s="1478">
        <v>293.83199999999999</v>
      </c>
      <c r="J94" s="1478">
        <v>16.166699999999999</v>
      </c>
      <c r="K94" s="1478">
        <v>5</v>
      </c>
      <c r="L94" s="1478">
        <v>3.1775000000000002</v>
      </c>
      <c r="M94" s="1478">
        <v>550</v>
      </c>
      <c r="N94" s="2">
        <f>100*Help!H179</f>
        <v>100</v>
      </c>
      <c r="O94" s="2">
        <v>535.5</v>
      </c>
      <c r="P94" s="2">
        <v>339.36669999999998</v>
      </c>
      <c r="Q94" s="2">
        <v>100</v>
      </c>
      <c r="R94" s="2">
        <v>55.133333333333333</v>
      </c>
      <c r="S94" s="2">
        <v>242.52407154485465</v>
      </c>
      <c r="T94" s="2">
        <v>286.54615639389669</v>
      </c>
      <c r="U94" s="1478">
        <v>242.52407154485465</v>
      </c>
      <c r="V94" s="1478">
        <v>262.45637177248437</v>
      </c>
      <c r="W94" s="1478">
        <v>19.32</v>
      </c>
      <c r="X94" s="1478">
        <v>5</v>
      </c>
      <c r="Y94" s="1478">
        <v>2.6666666666666665</v>
      </c>
      <c r="Z94" s="1478">
        <v>716.66666666666663</v>
      </c>
      <c r="AA94" s="2">
        <v>83.33</v>
      </c>
      <c r="AE94" s="2">
        <f>+Help!$G94*Help!Y94</f>
        <v>272.63333333333333</v>
      </c>
      <c r="AF94" s="2">
        <f>+Help!$G94*Help!Z94</f>
        <v>76.233333333333334</v>
      </c>
      <c r="AG94" s="2">
        <f>+Help!$G94*Help!AA94</f>
        <v>0.7</v>
      </c>
      <c r="AH94" s="2">
        <f>+Help!$G94*Help!AB94</f>
        <v>204.86666666666667</v>
      </c>
      <c r="AI94" s="2">
        <f>+Help!$G94*Help!AC94</f>
        <v>48.4</v>
      </c>
      <c r="AJ94" s="2">
        <f>+Help!$G94*Help!AD94</f>
        <v>36</v>
      </c>
      <c r="AK94" s="2">
        <f>+Help!$G94*Help!AE94</f>
        <v>37.733333333333334</v>
      </c>
      <c r="AL94" s="2">
        <f>+Help!$G94*Help!AF94</f>
        <v>5.7333333333333334</v>
      </c>
      <c r="AM94" s="2">
        <f>+Help!$G94*Help!AG94</f>
        <v>17.866666666666667</v>
      </c>
      <c r="AN94" s="2">
        <f>+Help!$G94*Help!AH94</f>
        <v>108.6</v>
      </c>
      <c r="AO94" s="2">
        <f>+Help!$G94*Help!AI94</f>
        <v>115.16666666666667</v>
      </c>
      <c r="AP94" s="2">
        <f>+Help!$G94*Help!AJ94</f>
        <v>11.467688271517234</v>
      </c>
      <c r="AQ94" s="2">
        <f>+Help!$G94*Help!AK94</f>
        <v>215.94</v>
      </c>
      <c r="AR94" s="1478">
        <f>+Help!$G94*Help!AL94</f>
        <v>19.75</v>
      </c>
      <c r="AS94" s="1478">
        <f>+Help!$G94*Help!AM94</f>
        <v>0.81533333333333335</v>
      </c>
      <c r="AV94" s="5">
        <v>1</v>
      </c>
    </row>
    <row r="95" spans="1:48" x14ac:dyDescent="0.2">
      <c r="A95" s="1">
        <v>45019</v>
      </c>
      <c r="B95" s="2">
        <v>602.63329999999996</v>
      </c>
      <c r="C95" s="2">
        <v>363</v>
      </c>
      <c r="D95" s="2">
        <v>113.63330000000001</v>
      </c>
      <c r="E95" s="2">
        <v>83.332999999999998</v>
      </c>
      <c r="F95" s="2">
        <v>266.67079999999999</v>
      </c>
      <c r="G95" s="2">
        <v>310.23469999999998</v>
      </c>
      <c r="H95" s="1478">
        <v>265.41000000000003</v>
      </c>
      <c r="I95" s="1478">
        <v>293.83199999999999</v>
      </c>
      <c r="J95" s="1478">
        <v>16.166699999999999</v>
      </c>
      <c r="K95" s="1478">
        <v>5</v>
      </c>
      <c r="L95" s="1478">
        <v>3.1775000000000002</v>
      </c>
      <c r="M95" s="1478">
        <v>550</v>
      </c>
      <c r="N95" s="2">
        <f>100*Help!H180</f>
        <v>0</v>
      </c>
      <c r="O95" s="2">
        <v>535.5</v>
      </c>
      <c r="P95" s="2">
        <v>339.36669999999998</v>
      </c>
      <c r="Q95" s="2">
        <v>100</v>
      </c>
      <c r="R95" s="2">
        <v>55.133333333333333</v>
      </c>
      <c r="S95" s="2">
        <v>242.52407154485465</v>
      </c>
      <c r="T95" s="2">
        <v>286.54615639389669</v>
      </c>
      <c r="U95" s="1478">
        <v>242.52407154485465</v>
      </c>
      <c r="V95" s="1478">
        <v>262.45637177248437</v>
      </c>
      <c r="W95" s="1478">
        <v>19.32</v>
      </c>
      <c r="X95" s="1478">
        <v>5</v>
      </c>
      <c r="Y95" s="1478">
        <v>2.6666666666666665</v>
      </c>
      <c r="Z95" s="1478">
        <v>716.66666666666663</v>
      </c>
      <c r="AA95" s="2">
        <v>83.33</v>
      </c>
      <c r="AE95" s="2">
        <f>+Help!$G95*Help!Y95</f>
        <v>272.63333333333333</v>
      </c>
      <c r="AF95" s="2">
        <f>+Help!$G95*Help!Z95</f>
        <v>76.233333333333334</v>
      </c>
      <c r="AG95" s="2">
        <f>+Help!$G95*Help!AA95</f>
        <v>0.7</v>
      </c>
      <c r="AH95" s="2">
        <f>+Help!$G95*Help!AB95</f>
        <v>204.86666666666667</v>
      </c>
      <c r="AI95" s="2">
        <f>+Help!$G95*Help!AC95</f>
        <v>48.4</v>
      </c>
      <c r="AJ95" s="2">
        <f>+Help!$G95*Help!AD95</f>
        <v>36</v>
      </c>
      <c r="AK95" s="2">
        <f>+Help!$G95*Help!AE95</f>
        <v>37.733333333333334</v>
      </c>
      <c r="AL95" s="2">
        <f>+Help!$G95*Help!AF95</f>
        <v>5.7333333333333334</v>
      </c>
      <c r="AM95" s="2">
        <f>+Help!$G95*Help!AG95</f>
        <v>17.866666666666667</v>
      </c>
      <c r="AN95" s="2">
        <f>+Help!$G95*Help!AH95</f>
        <v>108.6</v>
      </c>
      <c r="AO95" s="2">
        <f>+Help!$G95*Help!AI95</f>
        <v>115.16666666666667</v>
      </c>
      <c r="AP95" s="2">
        <f>+Help!$G95*Help!AJ95</f>
        <v>11.467688271517234</v>
      </c>
      <c r="AQ95" s="2">
        <f>+Help!$G95*Help!AK95</f>
        <v>215.94</v>
      </c>
      <c r="AR95" s="1478">
        <f>+Help!$G95*Help!AL95</f>
        <v>19.75</v>
      </c>
      <c r="AS95" s="1478">
        <f>+Help!$G95*Help!AM95</f>
        <v>0.81533333333333335</v>
      </c>
      <c r="AV95" s="5">
        <v>1</v>
      </c>
    </row>
    <row r="96" spans="1:48" x14ac:dyDescent="0.2">
      <c r="A96" s="1">
        <v>45020</v>
      </c>
      <c r="B96" s="2">
        <v>602.63329999999996</v>
      </c>
      <c r="C96" s="2">
        <v>363</v>
      </c>
      <c r="D96" s="2">
        <v>113.63330000000001</v>
      </c>
      <c r="E96" s="2">
        <v>83.332999999999998</v>
      </c>
      <c r="F96" s="2">
        <v>266.67079999999999</v>
      </c>
      <c r="G96" s="2">
        <v>310.23469999999998</v>
      </c>
      <c r="H96" s="1478">
        <v>265.41000000000003</v>
      </c>
      <c r="I96" s="1478">
        <v>293.83199999999999</v>
      </c>
      <c r="J96" s="1478">
        <v>16.166699999999999</v>
      </c>
      <c r="K96" s="1478">
        <v>5</v>
      </c>
      <c r="L96" s="1478">
        <v>3.1775000000000002</v>
      </c>
      <c r="M96" s="1478">
        <v>550</v>
      </c>
      <c r="N96" s="2">
        <f>100*Help!H181</f>
        <v>6.6666666666666723</v>
      </c>
      <c r="O96" s="2">
        <v>535.5</v>
      </c>
      <c r="P96" s="2">
        <v>339.36669999999998</v>
      </c>
      <c r="Q96" s="2">
        <v>100</v>
      </c>
      <c r="R96" s="2">
        <v>55.133333333333333</v>
      </c>
      <c r="S96" s="2">
        <v>242.52407154485465</v>
      </c>
      <c r="T96" s="2">
        <v>286.54615639389669</v>
      </c>
      <c r="U96" s="1478">
        <v>242.52407154485465</v>
      </c>
      <c r="V96" s="1478">
        <v>262.45637177248437</v>
      </c>
      <c r="W96" s="1478">
        <v>19.32</v>
      </c>
      <c r="X96" s="1478">
        <v>5</v>
      </c>
      <c r="Y96" s="1478">
        <v>2.6666666666666665</v>
      </c>
      <c r="Z96" s="1478">
        <v>716.66666666666663</v>
      </c>
      <c r="AA96" s="2">
        <v>83.33</v>
      </c>
      <c r="AE96" s="2">
        <f>+Help!$G96*Help!Y96</f>
        <v>272.63333333333333</v>
      </c>
      <c r="AF96" s="2">
        <f>+Help!$G96*Help!Z96</f>
        <v>76.233333333333334</v>
      </c>
      <c r="AG96" s="2">
        <f>+Help!$G96*Help!AA96</f>
        <v>0.7</v>
      </c>
      <c r="AH96" s="2">
        <f>+Help!$G96*Help!AB96</f>
        <v>204.86666666666667</v>
      </c>
      <c r="AI96" s="2">
        <f>+Help!$G96*Help!AC96</f>
        <v>48.4</v>
      </c>
      <c r="AJ96" s="2">
        <f>+Help!$G96*Help!AD96</f>
        <v>36</v>
      </c>
      <c r="AK96" s="2">
        <f>+Help!$G96*Help!AE96</f>
        <v>37.733333333333334</v>
      </c>
      <c r="AL96" s="2">
        <f>+Help!$G96*Help!AF96</f>
        <v>5.7333333333333334</v>
      </c>
      <c r="AM96" s="2">
        <f>+Help!$G96*Help!AG96</f>
        <v>17.866666666666667</v>
      </c>
      <c r="AN96" s="2">
        <f>+Help!$G96*Help!AH96</f>
        <v>108.6</v>
      </c>
      <c r="AO96" s="2">
        <f>+Help!$G96*Help!AI96</f>
        <v>115.16666666666667</v>
      </c>
      <c r="AP96" s="2">
        <f>+Help!$G96*Help!AJ96</f>
        <v>11.467688271517234</v>
      </c>
      <c r="AQ96" s="2">
        <f>+Help!$G96*Help!AK96</f>
        <v>215.94</v>
      </c>
      <c r="AR96" s="1478">
        <f>+Help!$G96*Help!AL96</f>
        <v>19.75</v>
      </c>
      <c r="AS96" s="1478">
        <f>+Help!$G96*Help!AM96</f>
        <v>0.81533333333333335</v>
      </c>
      <c r="AV96" s="5">
        <v>1</v>
      </c>
    </row>
    <row r="97" spans="1:48" x14ac:dyDescent="0.2">
      <c r="A97" s="1">
        <v>45021</v>
      </c>
      <c r="B97" s="2">
        <v>602.63329999999996</v>
      </c>
      <c r="C97" s="2">
        <v>363</v>
      </c>
      <c r="D97" s="2">
        <v>113.63330000000001</v>
      </c>
      <c r="E97" s="2">
        <v>83.332999999999998</v>
      </c>
      <c r="F97" s="2">
        <v>266.67079999999999</v>
      </c>
      <c r="G97" s="2">
        <v>310.23469999999998</v>
      </c>
      <c r="H97" s="1478">
        <v>265.41000000000003</v>
      </c>
      <c r="I97" s="1478">
        <v>293.83199999999999</v>
      </c>
      <c r="J97" s="1478">
        <v>16.166699999999999</v>
      </c>
      <c r="K97" s="1478">
        <v>5</v>
      </c>
      <c r="L97" s="1478">
        <v>3.1775000000000002</v>
      </c>
      <c r="M97" s="1478">
        <v>550</v>
      </c>
      <c r="N97" s="2">
        <f>100*Help!H182</f>
        <v>100</v>
      </c>
      <c r="O97" s="2">
        <v>535.5</v>
      </c>
      <c r="P97" s="2">
        <v>339.36669999999998</v>
      </c>
      <c r="Q97" s="2">
        <v>100</v>
      </c>
      <c r="R97" s="2">
        <v>55.133333333333333</v>
      </c>
      <c r="S97" s="2">
        <v>242.52407154485465</v>
      </c>
      <c r="T97" s="2">
        <v>286.54615639389669</v>
      </c>
      <c r="U97" s="1478">
        <v>242.52407154485465</v>
      </c>
      <c r="V97" s="1478">
        <v>262.45637177248437</v>
      </c>
      <c r="W97" s="1478">
        <v>19.32</v>
      </c>
      <c r="X97" s="1478">
        <v>5</v>
      </c>
      <c r="Y97" s="1478">
        <v>2.6666666666666665</v>
      </c>
      <c r="Z97" s="1478">
        <v>716.66666666666663</v>
      </c>
      <c r="AA97" s="2">
        <v>83.33</v>
      </c>
      <c r="AE97" s="2">
        <f>+Help!$G97*Help!Y97</f>
        <v>272.63333333333333</v>
      </c>
      <c r="AF97" s="2">
        <f>+Help!$G97*Help!Z97</f>
        <v>76.233333333333334</v>
      </c>
      <c r="AG97" s="2">
        <f>+Help!$G97*Help!AA97</f>
        <v>0.7</v>
      </c>
      <c r="AH97" s="2">
        <f>+Help!$G97*Help!AB97</f>
        <v>204.86666666666667</v>
      </c>
      <c r="AI97" s="2">
        <f>+Help!$G97*Help!AC97</f>
        <v>48.4</v>
      </c>
      <c r="AJ97" s="2">
        <f>+Help!$G97*Help!AD97</f>
        <v>36</v>
      </c>
      <c r="AK97" s="2">
        <f>+Help!$G97*Help!AE97</f>
        <v>37.733333333333334</v>
      </c>
      <c r="AL97" s="2">
        <f>+Help!$G97*Help!AF97</f>
        <v>5.7333333333333334</v>
      </c>
      <c r="AM97" s="2">
        <f>+Help!$G97*Help!AG97</f>
        <v>17.866666666666667</v>
      </c>
      <c r="AN97" s="2">
        <f>+Help!$G97*Help!AH97</f>
        <v>108.6</v>
      </c>
      <c r="AO97" s="2">
        <f>+Help!$G97*Help!AI97</f>
        <v>115.16666666666667</v>
      </c>
      <c r="AP97" s="2">
        <f>+Help!$G97*Help!AJ97</f>
        <v>11.467688271517234</v>
      </c>
      <c r="AQ97" s="2">
        <f>+Help!$G97*Help!AK97</f>
        <v>215.94</v>
      </c>
      <c r="AR97" s="1478">
        <f>+Help!$G97*Help!AL97</f>
        <v>19.75</v>
      </c>
      <c r="AS97" s="1478">
        <f>+Help!$G97*Help!AM97</f>
        <v>0.81533333333333335</v>
      </c>
      <c r="AV97" s="5">
        <v>1</v>
      </c>
    </row>
    <row r="98" spans="1:48" x14ac:dyDescent="0.2">
      <c r="A98" s="1">
        <v>45022</v>
      </c>
      <c r="B98" s="2">
        <v>602.63329999999996</v>
      </c>
      <c r="C98" s="2">
        <v>363</v>
      </c>
      <c r="D98" s="2">
        <v>113.63330000000001</v>
      </c>
      <c r="E98" s="2">
        <v>83.332999999999998</v>
      </c>
      <c r="F98" s="2">
        <v>266.67079999999999</v>
      </c>
      <c r="G98" s="2">
        <v>310.23469999999998</v>
      </c>
      <c r="H98" s="1478">
        <v>265.41000000000003</v>
      </c>
      <c r="I98" s="1478">
        <v>293.83199999999999</v>
      </c>
      <c r="J98" s="1478">
        <v>16.166699999999999</v>
      </c>
      <c r="K98" s="1478">
        <v>5</v>
      </c>
      <c r="L98" s="1478">
        <v>3.1775000000000002</v>
      </c>
      <c r="M98" s="1478">
        <v>550</v>
      </c>
      <c r="N98" s="2">
        <f>100*Help!H183</f>
        <v>100</v>
      </c>
      <c r="O98" s="2">
        <v>535.5</v>
      </c>
      <c r="P98" s="2">
        <v>339.36669999999998</v>
      </c>
      <c r="Q98" s="2">
        <v>100</v>
      </c>
      <c r="R98" s="2">
        <v>55.133333333333333</v>
      </c>
      <c r="S98" s="2">
        <v>242.52407154485465</v>
      </c>
      <c r="T98" s="2">
        <v>286.54615639389669</v>
      </c>
      <c r="U98" s="1478">
        <v>242.52407154485465</v>
      </c>
      <c r="V98" s="1478">
        <v>262.45637177248437</v>
      </c>
      <c r="W98" s="1478">
        <v>19.32</v>
      </c>
      <c r="X98" s="1478">
        <v>5</v>
      </c>
      <c r="Y98" s="1478">
        <v>2.6666666666666665</v>
      </c>
      <c r="Z98" s="1478">
        <v>716.66666666666663</v>
      </c>
      <c r="AA98" s="2">
        <v>83.33</v>
      </c>
      <c r="AE98" s="2">
        <f>+Help!$G98*Help!Y98</f>
        <v>272.63333333333333</v>
      </c>
      <c r="AF98" s="2">
        <f>+Help!$G98*Help!Z98</f>
        <v>76.233333333333334</v>
      </c>
      <c r="AG98" s="2">
        <f>+Help!$G98*Help!AA98</f>
        <v>0.7</v>
      </c>
      <c r="AH98" s="2">
        <f>+Help!$G98*Help!AB98</f>
        <v>204.86666666666667</v>
      </c>
      <c r="AI98" s="2">
        <f>+Help!$G98*Help!AC98</f>
        <v>48.4</v>
      </c>
      <c r="AJ98" s="2">
        <f>+Help!$G98*Help!AD98</f>
        <v>36</v>
      </c>
      <c r="AK98" s="2">
        <f>+Help!$G98*Help!AE98</f>
        <v>37.733333333333334</v>
      </c>
      <c r="AL98" s="2">
        <f>+Help!$G98*Help!AF98</f>
        <v>5.7333333333333334</v>
      </c>
      <c r="AM98" s="2">
        <f>+Help!$G98*Help!AG98</f>
        <v>17.866666666666667</v>
      </c>
      <c r="AN98" s="2">
        <f>+Help!$G98*Help!AH98</f>
        <v>108.6</v>
      </c>
      <c r="AO98" s="2">
        <f>+Help!$G98*Help!AI98</f>
        <v>115.16666666666667</v>
      </c>
      <c r="AP98" s="2">
        <f>+Help!$G98*Help!AJ98</f>
        <v>11.467688271517234</v>
      </c>
      <c r="AQ98" s="2">
        <f>+Help!$G98*Help!AK98</f>
        <v>215.94</v>
      </c>
      <c r="AR98" s="1478">
        <f>+Help!$G98*Help!AL98</f>
        <v>19.75</v>
      </c>
      <c r="AS98" s="1478">
        <f>+Help!$G98*Help!AM98</f>
        <v>0.81533333333333335</v>
      </c>
      <c r="AV98" s="5">
        <v>1</v>
      </c>
    </row>
    <row r="99" spans="1:48" x14ac:dyDescent="0.2">
      <c r="A99" s="1">
        <v>45023</v>
      </c>
      <c r="B99" s="2">
        <v>602.63329999999996</v>
      </c>
      <c r="C99" s="2">
        <v>363</v>
      </c>
      <c r="D99" s="2">
        <v>113.63330000000001</v>
      </c>
      <c r="E99" s="2">
        <v>83.332999999999998</v>
      </c>
      <c r="F99" s="2">
        <v>266.67079999999999</v>
      </c>
      <c r="G99" s="2">
        <v>310.23469999999998</v>
      </c>
      <c r="H99" s="1478">
        <v>265.41000000000003</v>
      </c>
      <c r="I99" s="1478">
        <v>293.83199999999999</v>
      </c>
      <c r="J99" s="1478">
        <v>16.166699999999999</v>
      </c>
      <c r="K99" s="1478">
        <v>5</v>
      </c>
      <c r="L99" s="1478">
        <v>3.1775000000000002</v>
      </c>
      <c r="M99" s="1478">
        <v>550</v>
      </c>
      <c r="N99" s="2">
        <f>100*Help!H184</f>
        <v>100</v>
      </c>
      <c r="O99" s="2">
        <v>535.5</v>
      </c>
      <c r="P99" s="2">
        <v>339.36669999999998</v>
      </c>
      <c r="Q99" s="2">
        <v>100</v>
      </c>
      <c r="R99" s="2">
        <v>55.133333333333333</v>
      </c>
      <c r="S99" s="2">
        <v>242.52407154485465</v>
      </c>
      <c r="T99" s="2">
        <v>286.54615639389669</v>
      </c>
      <c r="U99" s="1478">
        <v>242.52407154485465</v>
      </c>
      <c r="V99" s="1478">
        <v>262.45637177248437</v>
      </c>
      <c r="W99" s="1478">
        <v>19.32</v>
      </c>
      <c r="X99" s="1478">
        <v>5</v>
      </c>
      <c r="Y99" s="1478">
        <v>2.6666666666666665</v>
      </c>
      <c r="Z99" s="1478">
        <v>716.66666666666663</v>
      </c>
      <c r="AA99" s="2">
        <v>83.33</v>
      </c>
      <c r="AE99" s="2">
        <f>+Help!$G99*Help!Y99</f>
        <v>272.63333333333333</v>
      </c>
      <c r="AF99" s="2">
        <f>+Help!$G99*Help!Z99</f>
        <v>76.233333333333334</v>
      </c>
      <c r="AG99" s="2">
        <f>+Help!$G99*Help!AA99</f>
        <v>0.7</v>
      </c>
      <c r="AH99" s="2">
        <f>+Help!$G99*Help!AB99</f>
        <v>204.86666666666667</v>
      </c>
      <c r="AI99" s="2">
        <f>+Help!$G99*Help!AC99</f>
        <v>48.4</v>
      </c>
      <c r="AJ99" s="2">
        <f>+Help!$G99*Help!AD99</f>
        <v>36</v>
      </c>
      <c r="AK99" s="2">
        <f>+Help!$G99*Help!AE99</f>
        <v>37.733333333333334</v>
      </c>
      <c r="AL99" s="2">
        <f>+Help!$G99*Help!AF99</f>
        <v>5.7333333333333334</v>
      </c>
      <c r="AM99" s="2">
        <f>+Help!$G99*Help!AG99</f>
        <v>17.866666666666667</v>
      </c>
      <c r="AN99" s="2">
        <f>+Help!$G99*Help!AH99</f>
        <v>108.6</v>
      </c>
      <c r="AO99" s="2">
        <f>+Help!$G99*Help!AI99</f>
        <v>115.16666666666667</v>
      </c>
      <c r="AP99" s="2">
        <f>+Help!$G99*Help!AJ99</f>
        <v>11.467688271517234</v>
      </c>
      <c r="AQ99" s="2">
        <f>+Help!$G99*Help!AK99</f>
        <v>215.94</v>
      </c>
      <c r="AR99" s="1478">
        <f>+Help!$G99*Help!AL99</f>
        <v>19.75</v>
      </c>
      <c r="AS99" s="1478">
        <f>+Help!$G99*Help!AM99</f>
        <v>0.81533333333333335</v>
      </c>
      <c r="AV99" s="5">
        <v>1</v>
      </c>
    </row>
    <row r="100" spans="1:48" x14ac:dyDescent="0.2">
      <c r="A100" s="1">
        <v>45024</v>
      </c>
      <c r="B100" s="2">
        <v>602.63329999999996</v>
      </c>
      <c r="C100" s="2">
        <v>363</v>
      </c>
      <c r="D100" s="2">
        <v>113.63330000000001</v>
      </c>
      <c r="E100" s="2">
        <v>83.332999999999998</v>
      </c>
      <c r="F100" s="2">
        <v>266.67079999999999</v>
      </c>
      <c r="G100" s="2">
        <v>310.23469999999998</v>
      </c>
      <c r="H100" s="1478">
        <v>265.41000000000003</v>
      </c>
      <c r="I100" s="1478">
        <v>293.83199999999999</v>
      </c>
      <c r="J100" s="1478">
        <v>16.166699999999999</v>
      </c>
      <c r="K100" s="1478">
        <v>5</v>
      </c>
      <c r="L100" s="1478">
        <v>3.1775000000000002</v>
      </c>
      <c r="M100" s="1478">
        <v>550</v>
      </c>
      <c r="N100" s="2">
        <f>100*Help!H185</f>
        <v>100</v>
      </c>
      <c r="O100" s="2">
        <v>535.5</v>
      </c>
      <c r="P100" s="2">
        <v>339.36669999999998</v>
      </c>
      <c r="Q100" s="2">
        <v>100</v>
      </c>
      <c r="R100" s="2">
        <v>55.133333333333333</v>
      </c>
      <c r="S100" s="2">
        <v>242.52407154485465</v>
      </c>
      <c r="T100" s="2">
        <v>286.54615639389669</v>
      </c>
      <c r="U100" s="1478">
        <v>242.52407154485465</v>
      </c>
      <c r="V100" s="1478">
        <v>262.45637177248437</v>
      </c>
      <c r="W100" s="1478">
        <v>19.32</v>
      </c>
      <c r="X100" s="1478">
        <v>5</v>
      </c>
      <c r="Y100" s="1478">
        <v>2.6666666666666665</v>
      </c>
      <c r="Z100" s="1478">
        <v>716.66666666666663</v>
      </c>
      <c r="AA100" s="2">
        <v>83.33</v>
      </c>
      <c r="AE100" s="2">
        <f>+Help!$G100*Help!Y100</f>
        <v>272.63333333333333</v>
      </c>
      <c r="AF100" s="2">
        <f>+Help!$G100*Help!Z100</f>
        <v>76.233333333333334</v>
      </c>
      <c r="AG100" s="2">
        <f>+Help!$G100*Help!AA100</f>
        <v>0.7</v>
      </c>
      <c r="AH100" s="2">
        <f>+Help!$G100*Help!AB100</f>
        <v>204.86666666666667</v>
      </c>
      <c r="AI100" s="2">
        <f>+Help!$G100*Help!AC100</f>
        <v>48.4</v>
      </c>
      <c r="AJ100" s="2">
        <f>+Help!$G100*Help!AD100</f>
        <v>36</v>
      </c>
      <c r="AK100" s="2">
        <f>+Help!$G100*Help!AE100</f>
        <v>37.733333333333334</v>
      </c>
      <c r="AL100" s="2">
        <f>+Help!$G100*Help!AF100</f>
        <v>5.7333333333333334</v>
      </c>
      <c r="AM100" s="2">
        <f>+Help!$G100*Help!AG100</f>
        <v>17.866666666666667</v>
      </c>
      <c r="AN100" s="2">
        <f>+Help!$G100*Help!AH100</f>
        <v>108.6</v>
      </c>
      <c r="AO100" s="2">
        <f>+Help!$G100*Help!AI100</f>
        <v>115.16666666666667</v>
      </c>
      <c r="AP100" s="2">
        <f>+Help!$G100*Help!AJ100</f>
        <v>11.467688271517234</v>
      </c>
      <c r="AQ100" s="2">
        <f>+Help!$G100*Help!AK100</f>
        <v>215.94</v>
      </c>
      <c r="AR100" s="1478">
        <f>+Help!$G100*Help!AL100</f>
        <v>19.75</v>
      </c>
      <c r="AS100" s="1478">
        <f>+Help!$G100*Help!AM100</f>
        <v>0.81533333333333335</v>
      </c>
      <c r="AV100" s="5">
        <v>1</v>
      </c>
    </row>
    <row r="101" spans="1:48" x14ac:dyDescent="0.2">
      <c r="A101" s="1">
        <v>45025</v>
      </c>
      <c r="B101" s="2">
        <v>602.63329999999996</v>
      </c>
      <c r="C101" s="2">
        <v>363</v>
      </c>
      <c r="D101" s="2">
        <v>113.63330000000001</v>
      </c>
      <c r="E101" s="2">
        <v>83.332999999999998</v>
      </c>
      <c r="F101" s="2">
        <v>266.67079999999999</v>
      </c>
      <c r="G101" s="2">
        <v>310.23469999999998</v>
      </c>
      <c r="H101" s="1478">
        <v>265.41000000000003</v>
      </c>
      <c r="I101" s="1478">
        <v>293.83199999999999</v>
      </c>
      <c r="J101" s="1478">
        <v>16.166699999999999</v>
      </c>
      <c r="K101" s="1478">
        <v>5</v>
      </c>
      <c r="L101" s="1478">
        <v>3.1775000000000002</v>
      </c>
      <c r="M101" s="1478">
        <v>550</v>
      </c>
      <c r="N101" s="2">
        <f>100*Help!H186</f>
        <v>100</v>
      </c>
      <c r="O101" s="2">
        <v>535.5</v>
      </c>
      <c r="P101" s="2">
        <v>339.36669999999998</v>
      </c>
      <c r="Q101" s="2">
        <v>100</v>
      </c>
      <c r="R101" s="2">
        <v>55.133333333333333</v>
      </c>
      <c r="S101" s="2">
        <v>242.52407154485465</v>
      </c>
      <c r="T101" s="2">
        <v>286.54615639389669</v>
      </c>
      <c r="U101" s="1478">
        <v>242.52407154485465</v>
      </c>
      <c r="V101" s="1478">
        <v>262.45637177248437</v>
      </c>
      <c r="W101" s="1478">
        <v>19.32</v>
      </c>
      <c r="X101" s="1478">
        <v>5</v>
      </c>
      <c r="Y101" s="1478">
        <v>2.6666666666666665</v>
      </c>
      <c r="Z101" s="1478">
        <v>716.66666666666663</v>
      </c>
      <c r="AA101" s="2">
        <v>83.33</v>
      </c>
      <c r="AE101" s="2">
        <f>+Help!$G101*Help!Y101</f>
        <v>272.63333333333333</v>
      </c>
      <c r="AF101" s="2">
        <f>+Help!$G101*Help!Z101</f>
        <v>76.233333333333334</v>
      </c>
      <c r="AG101" s="2">
        <f>+Help!$G101*Help!AA101</f>
        <v>0.7</v>
      </c>
      <c r="AH101" s="2">
        <f>+Help!$G101*Help!AB101</f>
        <v>204.86666666666667</v>
      </c>
      <c r="AI101" s="2">
        <f>+Help!$G101*Help!AC101</f>
        <v>48.4</v>
      </c>
      <c r="AJ101" s="2">
        <f>+Help!$G101*Help!AD101</f>
        <v>36</v>
      </c>
      <c r="AK101" s="2">
        <f>+Help!$G101*Help!AE101</f>
        <v>37.733333333333334</v>
      </c>
      <c r="AL101" s="2">
        <f>+Help!$G101*Help!AF101</f>
        <v>5.7333333333333334</v>
      </c>
      <c r="AM101" s="2">
        <f>+Help!$G101*Help!AG101</f>
        <v>17.866666666666667</v>
      </c>
      <c r="AN101" s="2">
        <f>+Help!$G101*Help!AH101</f>
        <v>108.6</v>
      </c>
      <c r="AO101" s="2">
        <f>+Help!$G101*Help!AI101</f>
        <v>115.16666666666667</v>
      </c>
      <c r="AP101" s="2">
        <f>+Help!$G101*Help!AJ101</f>
        <v>11.467688271517234</v>
      </c>
      <c r="AQ101" s="2">
        <f>+Help!$G101*Help!AK101</f>
        <v>215.94</v>
      </c>
      <c r="AR101" s="1478">
        <f>+Help!$G101*Help!AL101</f>
        <v>19.75</v>
      </c>
      <c r="AS101" s="1478">
        <f>+Help!$G101*Help!AM101</f>
        <v>0.81533333333333335</v>
      </c>
      <c r="AV101" s="5">
        <v>1</v>
      </c>
    </row>
    <row r="102" spans="1:48" x14ac:dyDescent="0.2">
      <c r="A102" s="1">
        <v>45026</v>
      </c>
      <c r="B102" s="2">
        <v>602.63329999999996</v>
      </c>
      <c r="C102" s="2">
        <v>363</v>
      </c>
      <c r="D102" s="2">
        <v>113.63330000000001</v>
      </c>
      <c r="E102" s="2">
        <v>83.332999999999998</v>
      </c>
      <c r="F102" s="2">
        <v>266.67079999999999</v>
      </c>
      <c r="G102" s="2">
        <v>310.23469999999998</v>
      </c>
      <c r="H102" s="1478">
        <v>265.41000000000003</v>
      </c>
      <c r="I102" s="1478">
        <v>293.83199999999999</v>
      </c>
      <c r="J102" s="1478">
        <v>16.166699999999999</v>
      </c>
      <c r="K102" s="1478">
        <v>5</v>
      </c>
      <c r="L102" s="1478">
        <v>3.1775000000000002</v>
      </c>
      <c r="M102" s="1478">
        <v>550</v>
      </c>
      <c r="N102" s="2">
        <f>100*Help!H187</f>
        <v>100</v>
      </c>
      <c r="O102" s="2">
        <v>535.5</v>
      </c>
      <c r="P102" s="2">
        <v>339.36669999999998</v>
      </c>
      <c r="Q102" s="2">
        <v>100</v>
      </c>
      <c r="R102" s="2">
        <v>55.133333333333333</v>
      </c>
      <c r="S102" s="2">
        <v>242.52407154485465</v>
      </c>
      <c r="T102" s="2">
        <v>286.54615639389669</v>
      </c>
      <c r="U102" s="1478">
        <v>242.52407154485465</v>
      </c>
      <c r="V102" s="1478">
        <v>262.45637177248437</v>
      </c>
      <c r="W102" s="1478">
        <v>19.32</v>
      </c>
      <c r="X102" s="1478">
        <v>5</v>
      </c>
      <c r="Y102" s="1478">
        <v>2.6666666666666665</v>
      </c>
      <c r="Z102" s="1478">
        <v>716.66666666666663</v>
      </c>
      <c r="AA102" s="2">
        <v>83.33</v>
      </c>
      <c r="AE102" s="2">
        <f>+Help!$G102*Help!Y102</f>
        <v>272.63333333333333</v>
      </c>
      <c r="AF102" s="2">
        <f>+Help!$G102*Help!Z102</f>
        <v>76.233333333333334</v>
      </c>
      <c r="AG102" s="2">
        <f>+Help!$G102*Help!AA102</f>
        <v>0.7</v>
      </c>
      <c r="AH102" s="2">
        <f>+Help!$G102*Help!AB102</f>
        <v>204.86666666666667</v>
      </c>
      <c r="AI102" s="2">
        <f>+Help!$G102*Help!AC102</f>
        <v>48.4</v>
      </c>
      <c r="AJ102" s="2">
        <f>+Help!$G102*Help!AD102</f>
        <v>36</v>
      </c>
      <c r="AK102" s="2">
        <f>+Help!$G102*Help!AE102</f>
        <v>37.733333333333334</v>
      </c>
      <c r="AL102" s="2">
        <f>+Help!$G102*Help!AF102</f>
        <v>5.7333333333333334</v>
      </c>
      <c r="AM102" s="2">
        <f>+Help!$G102*Help!AG102</f>
        <v>17.866666666666667</v>
      </c>
      <c r="AN102" s="2">
        <f>+Help!$G102*Help!AH102</f>
        <v>108.6</v>
      </c>
      <c r="AO102" s="2">
        <f>+Help!$G102*Help!AI102</f>
        <v>115.16666666666667</v>
      </c>
      <c r="AP102" s="2">
        <f>+Help!$G102*Help!AJ102</f>
        <v>11.467688271517234</v>
      </c>
      <c r="AQ102" s="2">
        <f>+Help!$G102*Help!AK102</f>
        <v>215.94</v>
      </c>
      <c r="AR102" s="1478">
        <f>+Help!$G102*Help!AL102</f>
        <v>19.75</v>
      </c>
      <c r="AS102" s="1478">
        <f>+Help!$G102*Help!AM102</f>
        <v>0.81533333333333335</v>
      </c>
      <c r="AV102" s="5">
        <v>1</v>
      </c>
    </row>
    <row r="103" spans="1:48" x14ac:dyDescent="0.2">
      <c r="A103" s="1">
        <v>45027</v>
      </c>
      <c r="B103" s="2">
        <v>602.63329999999996</v>
      </c>
      <c r="C103" s="2">
        <v>363</v>
      </c>
      <c r="D103" s="2">
        <v>113.63330000000001</v>
      </c>
      <c r="E103" s="2">
        <v>83.332999999999998</v>
      </c>
      <c r="F103" s="2">
        <v>266.67079999999999</v>
      </c>
      <c r="G103" s="2">
        <v>310.23469999999998</v>
      </c>
      <c r="H103" s="1478">
        <v>265.41000000000003</v>
      </c>
      <c r="I103" s="1478">
        <v>293.83199999999999</v>
      </c>
      <c r="J103" s="1478">
        <v>16.166699999999999</v>
      </c>
      <c r="K103" s="1478">
        <v>5</v>
      </c>
      <c r="L103" s="1478">
        <v>3.1775000000000002</v>
      </c>
      <c r="M103" s="1478">
        <v>550</v>
      </c>
      <c r="N103" s="2">
        <f>100*Help!H188</f>
        <v>100</v>
      </c>
      <c r="O103" s="2">
        <v>535.5</v>
      </c>
      <c r="P103" s="2">
        <v>339.36669999999998</v>
      </c>
      <c r="Q103" s="2">
        <v>100</v>
      </c>
      <c r="R103" s="2">
        <v>55.133333333333333</v>
      </c>
      <c r="S103" s="2">
        <v>242.52407154485465</v>
      </c>
      <c r="T103" s="2">
        <v>286.54615639389669</v>
      </c>
      <c r="U103" s="1478">
        <v>242.52407154485465</v>
      </c>
      <c r="V103" s="1478">
        <v>262.45637177248437</v>
      </c>
      <c r="W103" s="1478">
        <v>19.32</v>
      </c>
      <c r="X103" s="1478">
        <v>5</v>
      </c>
      <c r="Y103" s="1478">
        <v>2.6666666666666665</v>
      </c>
      <c r="Z103" s="1478">
        <v>716.66666666666663</v>
      </c>
      <c r="AA103" s="2">
        <v>83.33</v>
      </c>
      <c r="AE103" s="2">
        <f>+Help!$G103*Help!Y103</f>
        <v>272.63333333333333</v>
      </c>
      <c r="AF103" s="2">
        <f>+Help!$G103*Help!Z103</f>
        <v>76.233333333333334</v>
      </c>
      <c r="AG103" s="2">
        <f>+Help!$G103*Help!AA103</f>
        <v>0.7</v>
      </c>
      <c r="AH103" s="2">
        <f>+Help!$G103*Help!AB103</f>
        <v>204.86666666666667</v>
      </c>
      <c r="AI103" s="2">
        <f>+Help!$G103*Help!AC103</f>
        <v>48.4</v>
      </c>
      <c r="AJ103" s="2">
        <f>+Help!$G103*Help!AD103</f>
        <v>36</v>
      </c>
      <c r="AK103" s="2">
        <f>+Help!$G103*Help!AE103</f>
        <v>37.733333333333334</v>
      </c>
      <c r="AL103" s="2">
        <f>+Help!$G103*Help!AF103</f>
        <v>5.7333333333333334</v>
      </c>
      <c r="AM103" s="2">
        <f>+Help!$G103*Help!AG103</f>
        <v>17.866666666666667</v>
      </c>
      <c r="AN103" s="2">
        <f>+Help!$G103*Help!AH103</f>
        <v>108.6</v>
      </c>
      <c r="AO103" s="2">
        <f>+Help!$G103*Help!AI103</f>
        <v>115.16666666666667</v>
      </c>
      <c r="AP103" s="2">
        <f>+Help!$G103*Help!AJ103</f>
        <v>11.467688271517234</v>
      </c>
      <c r="AQ103" s="2">
        <f>+Help!$G103*Help!AK103</f>
        <v>215.94</v>
      </c>
      <c r="AR103" s="1478">
        <f>+Help!$G103*Help!AL103</f>
        <v>19.75</v>
      </c>
      <c r="AS103" s="1478">
        <f>+Help!$G103*Help!AM103</f>
        <v>0.81533333333333335</v>
      </c>
      <c r="AV103" s="5">
        <v>1</v>
      </c>
    </row>
    <row r="104" spans="1:48" x14ac:dyDescent="0.2">
      <c r="A104" s="1">
        <v>45028</v>
      </c>
      <c r="B104" s="2">
        <v>602.63329999999996</v>
      </c>
      <c r="C104" s="2">
        <v>363</v>
      </c>
      <c r="D104" s="2">
        <v>113.63330000000001</v>
      </c>
      <c r="E104" s="2">
        <v>83.332999999999998</v>
      </c>
      <c r="F104" s="2">
        <v>266.67079999999999</v>
      </c>
      <c r="G104" s="2">
        <v>310.23469999999998</v>
      </c>
      <c r="H104" s="1478">
        <v>265.41000000000003</v>
      </c>
      <c r="I104" s="1478">
        <v>293.83199999999999</v>
      </c>
      <c r="J104" s="1478">
        <v>16.166699999999999</v>
      </c>
      <c r="K104" s="1478">
        <v>5</v>
      </c>
      <c r="L104" s="1478">
        <v>3.1775000000000002</v>
      </c>
      <c r="M104" s="1478">
        <v>550</v>
      </c>
      <c r="N104" s="2">
        <f>100*Help!H189</f>
        <v>100</v>
      </c>
      <c r="O104" s="2">
        <v>535.5</v>
      </c>
      <c r="P104" s="2">
        <v>339.36669999999998</v>
      </c>
      <c r="Q104" s="2">
        <v>100</v>
      </c>
      <c r="R104" s="2">
        <v>55.133333333333333</v>
      </c>
      <c r="S104" s="2">
        <v>242.52407154485465</v>
      </c>
      <c r="T104" s="2">
        <v>286.54615639389669</v>
      </c>
      <c r="U104" s="1478">
        <v>242.52407154485465</v>
      </c>
      <c r="V104" s="1478">
        <v>262.45637177248437</v>
      </c>
      <c r="W104" s="1478">
        <v>19.32</v>
      </c>
      <c r="X104" s="1478">
        <v>5</v>
      </c>
      <c r="Y104" s="1478">
        <v>2.6666666666666665</v>
      </c>
      <c r="Z104" s="1478">
        <v>716.66666666666663</v>
      </c>
      <c r="AA104" s="2">
        <v>83.33</v>
      </c>
      <c r="AE104" s="2">
        <f>+Help!$G104*Help!Y104</f>
        <v>272.63333333333333</v>
      </c>
      <c r="AF104" s="2">
        <f>+Help!$G104*Help!Z104</f>
        <v>76.233333333333334</v>
      </c>
      <c r="AG104" s="2">
        <f>+Help!$G104*Help!AA104</f>
        <v>0.7</v>
      </c>
      <c r="AH104" s="2">
        <f>+Help!$G104*Help!AB104</f>
        <v>204.86666666666667</v>
      </c>
      <c r="AI104" s="2">
        <f>+Help!$G104*Help!AC104</f>
        <v>48.4</v>
      </c>
      <c r="AJ104" s="2">
        <f>+Help!$G104*Help!AD104</f>
        <v>36</v>
      </c>
      <c r="AK104" s="2">
        <f>+Help!$G104*Help!AE104</f>
        <v>37.733333333333334</v>
      </c>
      <c r="AL104" s="2">
        <f>+Help!$G104*Help!AF104</f>
        <v>5.7333333333333334</v>
      </c>
      <c r="AM104" s="2">
        <f>+Help!$G104*Help!AG104</f>
        <v>17.866666666666667</v>
      </c>
      <c r="AN104" s="2">
        <f>+Help!$G104*Help!AH104</f>
        <v>108.6</v>
      </c>
      <c r="AO104" s="2">
        <f>+Help!$G104*Help!AI104</f>
        <v>115.16666666666667</v>
      </c>
      <c r="AP104" s="2">
        <f>+Help!$G104*Help!AJ104</f>
        <v>11.467688271517234</v>
      </c>
      <c r="AQ104" s="2">
        <f>+Help!$G104*Help!AK104</f>
        <v>215.94</v>
      </c>
      <c r="AR104" s="1478">
        <f>+Help!$G104*Help!AL104</f>
        <v>19.75</v>
      </c>
      <c r="AS104" s="1478">
        <f>+Help!$G104*Help!AM104</f>
        <v>0.81533333333333335</v>
      </c>
      <c r="AV104" s="5">
        <v>1</v>
      </c>
    </row>
    <row r="105" spans="1:48" x14ac:dyDescent="0.2">
      <c r="A105" s="1">
        <v>45029</v>
      </c>
      <c r="B105" s="2">
        <v>602.63329999999996</v>
      </c>
      <c r="C105" s="2">
        <v>363</v>
      </c>
      <c r="D105" s="2">
        <v>113.63330000000001</v>
      </c>
      <c r="E105" s="2">
        <v>83.332999999999998</v>
      </c>
      <c r="F105" s="2">
        <v>266.67079999999999</v>
      </c>
      <c r="G105" s="2">
        <v>310.23469999999998</v>
      </c>
      <c r="H105" s="1478">
        <v>265.41000000000003</v>
      </c>
      <c r="I105" s="1478">
        <v>293.83199999999999</v>
      </c>
      <c r="J105" s="1478">
        <v>16.166699999999999</v>
      </c>
      <c r="K105" s="1478">
        <v>5</v>
      </c>
      <c r="L105" s="1478">
        <v>3.1775000000000002</v>
      </c>
      <c r="M105" s="1478">
        <v>550</v>
      </c>
      <c r="N105" s="2">
        <f>100*Help!H190</f>
        <v>100</v>
      </c>
      <c r="O105" s="2">
        <v>535.5</v>
      </c>
      <c r="P105" s="2">
        <v>339.36669999999998</v>
      </c>
      <c r="Q105" s="2">
        <v>100</v>
      </c>
      <c r="R105" s="2">
        <v>55.133333333333333</v>
      </c>
      <c r="S105" s="2">
        <v>242.52407154485465</v>
      </c>
      <c r="T105" s="2">
        <v>286.54615639389669</v>
      </c>
      <c r="U105" s="1478">
        <v>242.52407154485465</v>
      </c>
      <c r="V105" s="1478">
        <v>262.45637177248437</v>
      </c>
      <c r="W105" s="1478">
        <v>19.32</v>
      </c>
      <c r="X105" s="1478">
        <v>5</v>
      </c>
      <c r="Y105" s="1478">
        <v>2.6666666666666665</v>
      </c>
      <c r="Z105" s="1478">
        <v>716.66666666666663</v>
      </c>
      <c r="AA105" s="2">
        <v>83.33</v>
      </c>
      <c r="AE105" s="2">
        <f>+Help!$G105*Help!Y105</f>
        <v>272.63333333333333</v>
      </c>
      <c r="AF105" s="2">
        <f>+Help!$G105*Help!Z105</f>
        <v>76.233333333333334</v>
      </c>
      <c r="AG105" s="2">
        <f>+Help!$G105*Help!AA105</f>
        <v>0.7</v>
      </c>
      <c r="AH105" s="2">
        <f>+Help!$G105*Help!AB105</f>
        <v>204.86666666666667</v>
      </c>
      <c r="AI105" s="2">
        <f>+Help!$G105*Help!AC105</f>
        <v>48.4</v>
      </c>
      <c r="AJ105" s="2">
        <f>+Help!$G105*Help!AD105</f>
        <v>36</v>
      </c>
      <c r="AK105" s="2">
        <f>+Help!$G105*Help!AE105</f>
        <v>37.733333333333334</v>
      </c>
      <c r="AL105" s="2">
        <f>+Help!$G105*Help!AF105</f>
        <v>5.7333333333333334</v>
      </c>
      <c r="AM105" s="2">
        <f>+Help!$G105*Help!AG105</f>
        <v>17.866666666666667</v>
      </c>
      <c r="AN105" s="2">
        <f>+Help!$G105*Help!AH105</f>
        <v>108.6</v>
      </c>
      <c r="AO105" s="2">
        <f>+Help!$G105*Help!AI105</f>
        <v>115.16666666666667</v>
      </c>
      <c r="AP105" s="2">
        <f>+Help!$G105*Help!AJ105</f>
        <v>11.467688271517234</v>
      </c>
      <c r="AQ105" s="2">
        <f>+Help!$G105*Help!AK105</f>
        <v>215.94</v>
      </c>
      <c r="AR105" s="1478">
        <f>+Help!$G105*Help!AL105</f>
        <v>19.75</v>
      </c>
      <c r="AS105" s="1478">
        <f>+Help!$G105*Help!AM105</f>
        <v>0.81533333333333335</v>
      </c>
      <c r="AV105" s="5">
        <v>1</v>
      </c>
    </row>
    <row r="106" spans="1:48" x14ac:dyDescent="0.2">
      <c r="A106" s="1">
        <v>45030</v>
      </c>
      <c r="B106" s="2">
        <v>602.63329999999996</v>
      </c>
      <c r="C106" s="2">
        <v>363</v>
      </c>
      <c r="D106" s="2">
        <v>113.63330000000001</v>
      </c>
      <c r="E106" s="2">
        <v>83.332999999999998</v>
      </c>
      <c r="F106" s="2">
        <v>266.67079999999999</v>
      </c>
      <c r="G106" s="2">
        <v>310.23469999999998</v>
      </c>
      <c r="H106" s="1478">
        <v>265.41000000000003</v>
      </c>
      <c r="I106" s="1478">
        <v>293.83199999999999</v>
      </c>
      <c r="J106" s="1478">
        <v>16.166699999999999</v>
      </c>
      <c r="K106" s="1478">
        <v>5</v>
      </c>
      <c r="L106" s="1478">
        <v>3.1775000000000002</v>
      </c>
      <c r="M106" s="1478">
        <v>550</v>
      </c>
      <c r="N106" s="2">
        <f>100*Help!H191</f>
        <v>100</v>
      </c>
      <c r="O106" s="2">
        <v>535.5</v>
      </c>
      <c r="P106" s="2">
        <v>339.36669999999998</v>
      </c>
      <c r="Q106" s="2">
        <v>100</v>
      </c>
      <c r="R106" s="2">
        <v>55.133333333333333</v>
      </c>
      <c r="S106" s="2">
        <v>242.52407154485465</v>
      </c>
      <c r="T106" s="2">
        <v>286.54615639389669</v>
      </c>
      <c r="U106" s="1478">
        <v>242.52407154485465</v>
      </c>
      <c r="V106" s="1478">
        <v>262.45637177248437</v>
      </c>
      <c r="W106" s="1478">
        <v>19.32</v>
      </c>
      <c r="X106" s="1478">
        <v>5</v>
      </c>
      <c r="Y106" s="1478">
        <v>2.6666666666666665</v>
      </c>
      <c r="Z106" s="1478">
        <v>716.66666666666663</v>
      </c>
      <c r="AA106" s="2">
        <v>83.33</v>
      </c>
      <c r="AE106" s="2">
        <f>+Help!$G106*Help!Y106</f>
        <v>272.63333333333333</v>
      </c>
      <c r="AF106" s="2">
        <f>+Help!$G106*Help!Z106</f>
        <v>76.233333333333334</v>
      </c>
      <c r="AG106" s="2">
        <f>+Help!$G106*Help!AA106</f>
        <v>0.7</v>
      </c>
      <c r="AH106" s="2">
        <f>+Help!$G106*Help!AB106</f>
        <v>204.86666666666667</v>
      </c>
      <c r="AI106" s="2">
        <f>+Help!$G106*Help!AC106</f>
        <v>48.4</v>
      </c>
      <c r="AJ106" s="2">
        <f>+Help!$G106*Help!AD106</f>
        <v>36</v>
      </c>
      <c r="AK106" s="2">
        <f>+Help!$G106*Help!AE106</f>
        <v>37.733333333333334</v>
      </c>
      <c r="AL106" s="2">
        <f>+Help!$G106*Help!AF106</f>
        <v>5.7333333333333334</v>
      </c>
      <c r="AM106" s="2">
        <f>+Help!$G106*Help!AG106</f>
        <v>17.866666666666667</v>
      </c>
      <c r="AN106" s="2">
        <f>+Help!$G106*Help!AH106</f>
        <v>108.6</v>
      </c>
      <c r="AO106" s="2">
        <f>+Help!$G106*Help!AI106</f>
        <v>115.16666666666667</v>
      </c>
      <c r="AP106" s="2">
        <f>+Help!$G106*Help!AJ106</f>
        <v>11.467688271517234</v>
      </c>
      <c r="AQ106" s="2">
        <f>+Help!$G106*Help!AK106</f>
        <v>215.94</v>
      </c>
      <c r="AR106" s="1478">
        <f>+Help!$G106*Help!AL106</f>
        <v>19.75</v>
      </c>
      <c r="AS106" s="1478">
        <f>+Help!$G106*Help!AM106</f>
        <v>0.81533333333333335</v>
      </c>
      <c r="AV106" s="5">
        <v>1</v>
      </c>
    </row>
    <row r="107" spans="1:48" x14ac:dyDescent="0.2">
      <c r="A107" s="1">
        <v>45031</v>
      </c>
      <c r="B107" s="2">
        <v>602.63329999999996</v>
      </c>
      <c r="C107" s="2">
        <v>363</v>
      </c>
      <c r="D107" s="2">
        <v>113.63330000000001</v>
      </c>
      <c r="E107" s="2">
        <v>83.332999999999998</v>
      </c>
      <c r="F107" s="2">
        <v>266.67079999999999</v>
      </c>
      <c r="G107" s="2">
        <v>310.23469999999998</v>
      </c>
      <c r="H107" s="1478">
        <v>265.41000000000003</v>
      </c>
      <c r="I107" s="1478">
        <v>293.83199999999999</v>
      </c>
      <c r="J107" s="1478">
        <v>16.166699999999999</v>
      </c>
      <c r="K107" s="1478">
        <v>5</v>
      </c>
      <c r="L107" s="1478">
        <v>3.1775000000000002</v>
      </c>
      <c r="M107" s="1478">
        <v>550</v>
      </c>
      <c r="N107" s="2">
        <f>100*Help!H192</f>
        <v>100</v>
      </c>
      <c r="O107" s="2">
        <v>535.5</v>
      </c>
      <c r="P107" s="2">
        <v>339.36669999999998</v>
      </c>
      <c r="Q107" s="2">
        <v>100</v>
      </c>
      <c r="R107" s="2">
        <v>55.133333333333333</v>
      </c>
      <c r="S107" s="2">
        <v>242.52407154485465</v>
      </c>
      <c r="T107" s="2">
        <v>286.54615639389669</v>
      </c>
      <c r="U107" s="1478">
        <v>242.52407154485465</v>
      </c>
      <c r="V107" s="1478">
        <v>262.45637177248437</v>
      </c>
      <c r="W107" s="1478">
        <v>19.32</v>
      </c>
      <c r="X107" s="1478">
        <v>5</v>
      </c>
      <c r="Y107" s="1478">
        <v>2.6666666666666665</v>
      </c>
      <c r="Z107" s="1478">
        <v>716.66666666666663</v>
      </c>
      <c r="AA107" s="2">
        <v>83.33</v>
      </c>
      <c r="AE107" s="2">
        <f>+Help!$G107*Help!Y107</f>
        <v>272.63333333333333</v>
      </c>
      <c r="AF107" s="2">
        <f>+Help!$G107*Help!Z107</f>
        <v>76.233333333333334</v>
      </c>
      <c r="AG107" s="2">
        <f>+Help!$G107*Help!AA107</f>
        <v>0.7</v>
      </c>
      <c r="AH107" s="2">
        <f>+Help!$G107*Help!AB107</f>
        <v>204.86666666666667</v>
      </c>
      <c r="AI107" s="2">
        <f>+Help!$G107*Help!AC107</f>
        <v>48.4</v>
      </c>
      <c r="AJ107" s="2">
        <f>+Help!$G107*Help!AD107</f>
        <v>36</v>
      </c>
      <c r="AK107" s="2">
        <f>+Help!$G107*Help!AE107</f>
        <v>37.733333333333334</v>
      </c>
      <c r="AL107" s="2">
        <f>+Help!$G107*Help!AF107</f>
        <v>5.7333333333333334</v>
      </c>
      <c r="AM107" s="2">
        <f>+Help!$G107*Help!AG107</f>
        <v>17.866666666666667</v>
      </c>
      <c r="AN107" s="2">
        <f>+Help!$G107*Help!AH107</f>
        <v>108.6</v>
      </c>
      <c r="AO107" s="2">
        <f>+Help!$G107*Help!AI107</f>
        <v>115.16666666666667</v>
      </c>
      <c r="AP107" s="2">
        <f>+Help!$G107*Help!AJ107</f>
        <v>11.467688271517234</v>
      </c>
      <c r="AQ107" s="2">
        <f>+Help!$G107*Help!AK107</f>
        <v>215.94</v>
      </c>
      <c r="AR107" s="1478">
        <f>+Help!$G107*Help!AL107</f>
        <v>19.75</v>
      </c>
      <c r="AS107" s="1478">
        <f>+Help!$G107*Help!AM107</f>
        <v>0.81533333333333335</v>
      </c>
      <c r="AV107" s="5">
        <v>1</v>
      </c>
    </row>
    <row r="108" spans="1:48" x14ac:dyDescent="0.2">
      <c r="A108" s="1">
        <v>45032</v>
      </c>
      <c r="B108" s="2">
        <v>602.63329999999996</v>
      </c>
      <c r="C108" s="2">
        <v>363</v>
      </c>
      <c r="D108" s="2">
        <v>113.63330000000001</v>
      </c>
      <c r="E108" s="2">
        <v>83.332999999999998</v>
      </c>
      <c r="F108" s="2">
        <v>266.67079999999999</v>
      </c>
      <c r="G108" s="2">
        <v>310.23469999999998</v>
      </c>
      <c r="H108" s="1478">
        <v>265.41000000000003</v>
      </c>
      <c r="I108" s="1478">
        <v>293.83199999999999</v>
      </c>
      <c r="J108" s="1478">
        <v>16.166699999999999</v>
      </c>
      <c r="K108" s="1478">
        <v>5</v>
      </c>
      <c r="L108" s="1478">
        <v>3.1775000000000002</v>
      </c>
      <c r="M108" s="1478">
        <v>550</v>
      </c>
      <c r="N108" s="2">
        <f>100*Help!H193</f>
        <v>100</v>
      </c>
      <c r="O108" s="2">
        <v>535.5</v>
      </c>
      <c r="P108" s="2">
        <v>339.36669999999998</v>
      </c>
      <c r="Q108" s="2">
        <v>100</v>
      </c>
      <c r="R108" s="2">
        <v>55.133333333333333</v>
      </c>
      <c r="S108" s="2">
        <v>242.52407154485465</v>
      </c>
      <c r="T108" s="2">
        <v>286.54615639389669</v>
      </c>
      <c r="U108" s="1478">
        <v>242.52407154485465</v>
      </c>
      <c r="V108" s="1478">
        <v>262.45637177248437</v>
      </c>
      <c r="W108" s="1478">
        <v>19.32</v>
      </c>
      <c r="X108" s="1478">
        <v>5</v>
      </c>
      <c r="Y108" s="1478">
        <v>2.6666666666666665</v>
      </c>
      <c r="Z108" s="1478">
        <v>716.66666666666663</v>
      </c>
      <c r="AA108" s="2">
        <v>83.33</v>
      </c>
      <c r="AE108" s="2">
        <f>+Help!$G108*Help!Y108</f>
        <v>272.63333333333333</v>
      </c>
      <c r="AF108" s="2">
        <f>+Help!$G108*Help!Z108</f>
        <v>76.233333333333334</v>
      </c>
      <c r="AG108" s="2">
        <f>+Help!$G108*Help!AA108</f>
        <v>0.7</v>
      </c>
      <c r="AH108" s="2">
        <f>+Help!$G108*Help!AB108</f>
        <v>204.86666666666667</v>
      </c>
      <c r="AI108" s="2">
        <f>+Help!$G108*Help!AC108</f>
        <v>48.4</v>
      </c>
      <c r="AJ108" s="2">
        <f>+Help!$G108*Help!AD108</f>
        <v>36</v>
      </c>
      <c r="AK108" s="2">
        <f>+Help!$G108*Help!AE108</f>
        <v>37.733333333333334</v>
      </c>
      <c r="AL108" s="2">
        <f>+Help!$G108*Help!AF108</f>
        <v>5.7333333333333334</v>
      </c>
      <c r="AM108" s="2">
        <f>+Help!$G108*Help!AG108</f>
        <v>17.866666666666667</v>
      </c>
      <c r="AN108" s="2">
        <f>+Help!$G108*Help!AH108</f>
        <v>108.6</v>
      </c>
      <c r="AO108" s="2">
        <f>+Help!$G108*Help!AI108</f>
        <v>115.16666666666667</v>
      </c>
      <c r="AP108" s="2">
        <f>+Help!$G108*Help!AJ108</f>
        <v>11.467688271517234</v>
      </c>
      <c r="AQ108" s="2">
        <f>+Help!$G108*Help!AK108</f>
        <v>215.94</v>
      </c>
      <c r="AR108" s="1478">
        <f>+Help!$G108*Help!AL108</f>
        <v>19.75</v>
      </c>
      <c r="AS108" s="1478">
        <f>+Help!$G108*Help!AM108</f>
        <v>0.81533333333333335</v>
      </c>
      <c r="AV108" s="5">
        <v>1</v>
      </c>
    </row>
    <row r="109" spans="1:48" x14ac:dyDescent="0.2">
      <c r="A109" s="1">
        <v>45033</v>
      </c>
      <c r="B109" s="2">
        <v>602.63329999999996</v>
      </c>
      <c r="C109" s="2">
        <v>363</v>
      </c>
      <c r="D109" s="2">
        <v>113.63330000000001</v>
      </c>
      <c r="E109" s="2">
        <v>83.332999999999998</v>
      </c>
      <c r="F109" s="2">
        <v>266.67079999999999</v>
      </c>
      <c r="G109" s="2">
        <v>310.23469999999998</v>
      </c>
      <c r="H109" s="1478">
        <v>265.41000000000003</v>
      </c>
      <c r="I109" s="1478">
        <v>293.83199999999999</v>
      </c>
      <c r="J109" s="1478">
        <v>16.166699999999999</v>
      </c>
      <c r="K109" s="1478">
        <v>5</v>
      </c>
      <c r="L109" s="1478">
        <v>3.1775000000000002</v>
      </c>
      <c r="M109" s="1478">
        <v>550</v>
      </c>
      <c r="N109" s="2">
        <f>100*Help!H194</f>
        <v>100</v>
      </c>
      <c r="O109" s="2">
        <v>535.5</v>
      </c>
      <c r="P109" s="2">
        <v>339.36669999999998</v>
      </c>
      <c r="Q109" s="2">
        <v>100</v>
      </c>
      <c r="R109" s="2">
        <v>55.133333333333333</v>
      </c>
      <c r="S109" s="2">
        <v>242.52407154485465</v>
      </c>
      <c r="T109" s="2">
        <v>286.54615639389669</v>
      </c>
      <c r="U109" s="1478">
        <v>242.52407154485465</v>
      </c>
      <c r="V109" s="1478">
        <v>262.45637177248437</v>
      </c>
      <c r="W109" s="1478">
        <v>19.32</v>
      </c>
      <c r="X109" s="1478">
        <v>5</v>
      </c>
      <c r="Y109" s="1478">
        <v>2.6666666666666665</v>
      </c>
      <c r="Z109" s="1478">
        <v>716.66666666666663</v>
      </c>
      <c r="AA109" s="2">
        <v>83.33</v>
      </c>
      <c r="AE109" s="2">
        <f>+Help!$G109*Help!Y109</f>
        <v>272.63333333333333</v>
      </c>
      <c r="AF109" s="2">
        <f>+Help!$G109*Help!Z109</f>
        <v>76.233333333333334</v>
      </c>
      <c r="AG109" s="2">
        <f>+Help!$G109*Help!AA109</f>
        <v>0.7</v>
      </c>
      <c r="AH109" s="2">
        <f>+Help!$G109*Help!AB109</f>
        <v>204.86666666666667</v>
      </c>
      <c r="AI109" s="2">
        <f>+Help!$G109*Help!AC109</f>
        <v>48.4</v>
      </c>
      <c r="AJ109" s="2">
        <f>+Help!$G109*Help!AD109</f>
        <v>36</v>
      </c>
      <c r="AK109" s="2">
        <f>+Help!$G109*Help!AE109</f>
        <v>37.733333333333334</v>
      </c>
      <c r="AL109" s="2">
        <f>+Help!$G109*Help!AF109</f>
        <v>5.7333333333333334</v>
      </c>
      <c r="AM109" s="2">
        <f>+Help!$G109*Help!AG109</f>
        <v>17.866666666666667</v>
      </c>
      <c r="AN109" s="2">
        <f>+Help!$G109*Help!AH109</f>
        <v>108.6</v>
      </c>
      <c r="AO109" s="2">
        <f>+Help!$G109*Help!AI109</f>
        <v>115.16666666666667</v>
      </c>
      <c r="AP109" s="2">
        <f>+Help!$G109*Help!AJ109</f>
        <v>11.467688271517234</v>
      </c>
      <c r="AQ109" s="2">
        <f>+Help!$G109*Help!AK109</f>
        <v>215.94</v>
      </c>
      <c r="AR109" s="1478">
        <f>+Help!$G109*Help!AL109</f>
        <v>19.75</v>
      </c>
      <c r="AS109" s="1478">
        <f>+Help!$G109*Help!AM109</f>
        <v>0.81533333333333335</v>
      </c>
      <c r="AV109" s="5">
        <v>1</v>
      </c>
    </row>
    <row r="110" spans="1:48" x14ac:dyDescent="0.2">
      <c r="A110" s="1">
        <v>45034</v>
      </c>
      <c r="B110" s="2">
        <v>602.63329999999996</v>
      </c>
      <c r="C110" s="2">
        <v>363</v>
      </c>
      <c r="D110" s="2">
        <v>113.63330000000001</v>
      </c>
      <c r="E110" s="2">
        <v>83.332999999999998</v>
      </c>
      <c r="F110" s="2">
        <v>266.67079999999999</v>
      </c>
      <c r="G110" s="2">
        <v>310.23469999999998</v>
      </c>
      <c r="H110" s="1478">
        <v>265.41000000000003</v>
      </c>
      <c r="I110" s="1478">
        <v>293.83199999999999</v>
      </c>
      <c r="J110" s="1478">
        <v>16.166699999999999</v>
      </c>
      <c r="K110" s="1478">
        <v>5</v>
      </c>
      <c r="L110" s="1478">
        <v>3.1775000000000002</v>
      </c>
      <c r="M110" s="1478">
        <v>550</v>
      </c>
      <c r="N110" s="2">
        <f>100*Help!H195</f>
        <v>100</v>
      </c>
      <c r="O110" s="2">
        <v>535.5</v>
      </c>
      <c r="P110" s="2">
        <v>339.36669999999998</v>
      </c>
      <c r="Q110" s="2">
        <v>100</v>
      </c>
      <c r="R110" s="2">
        <v>55.133333333333333</v>
      </c>
      <c r="S110" s="2">
        <v>242.52407154485465</v>
      </c>
      <c r="T110" s="2">
        <v>286.54615639389669</v>
      </c>
      <c r="U110" s="1478">
        <v>242.52407154485465</v>
      </c>
      <c r="V110" s="1478">
        <v>262.45637177248437</v>
      </c>
      <c r="W110" s="1478">
        <v>19.32</v>
      </c>
      <c r="X110" s="1478">
        <v>5</v>
      </c>
      <c r="Y110" s="1478">
        <v>2.6666666666666665</v>
      </c>
      <c r="Z110" s="1478">
        <v>716.66666666666663</v>
      </c>
      <c r="AA110" s="2">
        <v>83.33</v>
      </c>
      <c r="AE110" s="2">
        <f>+Help!$G110*Help!Y110</f>
        <v>272.63333333333333</v>
      </c>
      <c r="AF110" s="2">
        <f>+Help!$G110*Help!Z110</f>
        <v>76.233333333333334</v>
      </c>
      <c r="AG110" s="2">
        <f>+Help!$G110*Help!AA110</f>
        <v>0.7</v>
      </c>
      <c r="AH110" s="2">
        <f>+Help!$G110*Help!AB110</f>
        <v>204.86666666666667</v>
      </c>
      <c r="AI110" s="2">
        <f>+Help!$G110*Help!AC110</f>
        <v>48.4</v>
      </c>
      <c r="AJ110" s="2">
        <f>+Help!$G110*Help!AD110</f>
        <v>36</v>
      </c>
      <c r="AK110" s="2">
        <f>+Help!$G110*Help!AE110</f>
        <v>37.733333333333334</v>
      </c>
      <c r="AL110" s="2">
        <f>+Help!$G110*Help!AF110</f>
        <v>5.7333333333333334</v>
      </c>
      <c r="AM110" s="2">
        <f>+Help!$G110*Help!AG110</f>
        <v>17.866666666666667</v>
      </c>
      <c r="AN110" s="2">
        <f>+Help!$G110*Help!AH110</f>
        <v>108.6</v>
      </c>
      <c r="AO110" s="2">
        <f>+Help!$G110*Help!AI110</f>
        <v>115.16666666666667</v>
      </c>
      <c r="AP110" s="2">
        <f>+Help!$G110*Help!AJ110</f>
        <v>11.467688271517234</v>
      </c>
      <c r="AQ110" s="2">
        <f>+Help!$G110*Help!AK110</f>
        <v>215.94</v>
      </c>
      <c r="AR110" s="1478">
        <f>+Help!$G110*Help!AL110</f>
        <v>19.75</v>
      </c>
      <c r="AS110" s="1478">
        <f>+Help!$G110*Help!AM110</f>
        <v>0.81533333333333335</v>
      </c>
      <c r="AV110" s="5">
        <v>1</v>
      </c>
    </row>
    <row r="111" spans="1:48" x14ac:dyDescent="0.2">
      <c r="A111" s="1">
        <v>45035</v>
      </c>
      <c r="B111" s="2">
        <v>602.63329999999996</v>
      </c>
      <c r="C111" s="2">
        <v>363</v>
      </c>
      <c r="D111" s="2">
        <v>113.63330000000001</v>
      </c>
      <c r="E111" s="2">
        <v>83.332999999999998</v>
      </c>
      <c r="F111" s="2">
        <v>266.67079999999999</v>
      </c>
      <c r="G111" s="2">
        <v>310.23469999999998</v>
      </c>
      <c r="H111" s="1478">
        <v>265.41000000000003</v>
      </c>
      <c r="I111" s="1478">
        <v>293.83199999999999</v>
      </c>
      <c r="J111" s="1478">
        <v>16.166699999999999</v>
      </c>
      <c r="K111" s="1478">
        <v>5</v>
      </c>
      <c r="L111" s="1478">
        <v>3.1775000000000002</v>
      </c>
      <c r="M111" s="1478">
        <v>550</v>
      </c>
      <c r="N111" s="2">
        <f>100*Help!H196</f>
        <v>100</v>
      </c>
      <c r="O111" s="2">
        <v>535.5</v>
      </c>
      <c r="P111" s="2">
        <v>339.36669999999998</v>
      </c>
      <c r="Q111" s="2">
        <v>100</v>
      </c>
      <c r="R111" s="2">
        <v>55.133333333333333</v>
      </c>
      <c r="S111" s="2">
        <v>242.52407154485465</v>
      </c>
      <c r="T111" s="2">
        <v>286.54615639389669</v>
      </c>
      <c r="U111" s="1478">
        <v>242.52407154485465</v>
      </c>
      <c r="V111" s="1478">
        <v>262.45637177248437</v>
      </c>
      <c r="W111" s="1478">
        <v>19.32</v>
      </c>
      <c r="X111" s="1478">
        <v>5</v>
      </c>
      <c r="Y111" s="1478">
        <v>2.6666666666666665</v>
      </c>
      <c r="Z111" s="1478">
        <v>716.66666666666663</v>
      </c>
      <c r="AA111" s="2">
        <v>83.33</v>
      </c>
      <c r="AE111" s="2">
        <f>+Help!$G111*Help!Y111</f>
        <v>272.63333333333333</v>
      </c>
      <c r="AF111" s="2">
        <f>+Help!$G111*Help!Z111</f>
        <v>76.233333333333334</v>
      </c>
      <c r="AG111" s="2">
        <f>+Help!$G111*Help!AA111</f>
        <v>0.7</v>
      </c>
      <c r="AH111" s="2">
        <f>+Help!$G111*Help!AB111</f>
        <v>204.86666666666667</v>
      </c>
      <c r="AI111" s="2">
        <f>+Help!$G111*Help!AC111</f>
        <v>48.4</v>
      </c>
      <c r="AJ111" s="2">
        <f>+Help!$G111*Help!AD111</f>
        <v>36</v>
      </c>
      <c r="AK111" s="2">
        <f>+Help!$G111*Help!AE111</f>
        <v>37.733333333333334</v>
      </c>
      <c r="AL111" s="2">
        <f>+Help!$G111*Help!AF111</f>
        <v>5.7333333333333334</v>
      </c>
      <c r="AM111" s="2">
        <f>+Help!$G111*Help!AG111</f>
        <v>17.866666666666667</v>
      </c>
      <c r="AN111" s="2">
        <f>+Help!$G111*Help!AH111</f>
        <v>108.6</v>
      </c>
      <c r="AO111" s="2">
        <f>+Help!$G111*Help!AI111</f>
        <v>115.16666666666667</v>
      </c>
      <c r="AP111" s="2">
        <f>+Help!$G111*Help!AJ111</f>
        <v>11.467688271517234</v>
      </c>
      <c r="AQ111" s="2">
        <f>+Help!$G111*Help!AK111</f>
        <v>215.94</v>
      </c>
      <c r="AR111" s="1478">
        <f>+Help!$G111*Help!AL111</f>
        <v>19.75</v>
      </c>
      <c r="AS111" s="1478">
        <f>+Help!$G111*Help!AM111</f>
        <v>0.81533333333333335</v>
      </c>
      <c r="AV111" s="5">
        <v>1</v>
      </c>
    </row>
    <row r="112" spans="1:48" x14ac:dyDescent="0.2">
      <c r="A112" s="1">
        <v>45036</v>
      </c>
      <c r="B112" s="2">
        <v>602.63329999999996</v>
      </c>
      <c r="C112" s="2">
        <v>363</v>
      </c>
      <c r="D112" s="2">
        <v>113.63330000000001</v>
      </c>
      <c r="E112" s="2">
        <v>83.332999999999998</v>
      </c>
      <c r="F112" s="2">
        <v>266.67079999999999</v>
      </c>
      <c r="G112" s="2">
        <v>310.23469999999998</v>
      </c>
      <c r="H112" s="1478">
        <v>265.41000000000003</v>
      </c>
      <c r="I112" s="1478">
        <v>293.83199999999999</v>
      </c>
      <c r="J112" s="1478">
        <v>16.166699999999999</v>
      </c>
      <c r="K112" s="1478">
        <v>5</v>
      </c>
      <c r="L112" s="1478">
        <v>3.1775000000000002</v>
      </c>
      <c r="M112" s="1478">
        <v>550</v>
      </c>
      <c r="N112" s="2">
        <f>100*Help!H197</f>
        <v>100</v>
      </c>
      <c r="O112" s="2">
        <v>535.5</v>
      </c>
      <c r="P112" s="2">
        <v>339.36669999999998</v>
      </c>
      <c r="Q112" s="2">
        <v>100</v>
      </c>
      <c r="R112" s="2">
        <v>55.133333333333333</v>
      </c>
      <c r="S112" s="2">
        <v>242.52407154485465</v>
      </c>
      <c r="T112" s="2">
        <v>286.54615639389669</v>
      </c>
      <c r="U112" s="1478">
        <v>242.52407154485465</v>
      </c>
      <c r="V112" s="1478">
        <v>262.45637177248437</v>
      </c>
      <c r="W112" s="1478">
        <v>19.32</v>
      </c>
      <c r="X112" s="1478">
        <v>5</v>
      </c>
      <c r="Y112" s="1478">
        <v>2.6666666666666665</v>
      </c>
      <c r="Z112" s="1478">
        <v>716.66666666666663</v>
      </c>
      <c r="AA112" s="2">
        <v>83.33</v>
      </c>
      <c r="AE112" s="2">
        <f>+Help!$G112*Help!Y112</f>
        <v>272.63333333333333</v>
      </c>
      <c r="AF112" s="2">
        <f>+Help!$G112*Help!Z112</f>
        <v>76.233333333333334</v>
      </c>
      <c r="AG112" s="2">
        <f>+Help!$G112*Help!AA112</f>
        <v>0.7</v>
      </c>
      <c r="AH112" s="2">
        <f>+Help!$G112*Help!AB112</f>
        <v>204.86666666666667</v>
      </c>
      <c r="AI112" s="2">
        <f>+Help!$G112*Help!AC112</f>
        <v>48.4</v>
      </c>
      <c r="AJ112" s="2">
        <f>+Help!$G112*Help!AD112</f>
        <v>36</v>
      </c>
      <c r="AK112" s="2">
        <f>+Help!$G112*Help!AE112</f>
        <v>37.733333333333334</v>
      </c>
      <c r="AL112" s="2">
        <f>+Help!$G112*Help!AF112</f>
        <v>5.7333333333333334</v>
      </c>
      <c r="AM112" s="2">
        <f>+Help!$G112*Help!AG112</f>
        <v>17.866666666666667</v>
      </c>
      <c r="AN112" s="2">
        <f>+Help!$G112*Help!AH112</f>
        <v>108.6</v>
      </c>
      <c r="AO112" s="2">
        <f>+Help!$G112*Help!AI112</f>
        <v>115.16666666666667</v>
      </c>
      <c r="AP112" s="2">
        <f>+Help!$G112*Help!AJ112</f>
        <v>11.467688271517234</v>
      </c>
      <c r="AQ112" s="2">
        <f>+Help!$G112*Help!AK112</f>
        <v>215.94</v>
      </c>
      <c r="AR112" s="1478">
        <f>+Help!$G112*Help!AL112</f>
        <v>19.75</v>
      </c>
      <c r="AS112" s="1478">
        <f>+Help!$G112*Help!AM112</f>
        <v>0.81533333333333335</v>
      </c>
      <c r="AV112" s="5">
        <v>1</v>
      </c>
    </row>
    <row r="113" spans="1:48" x14ac:dyDescent="0.2">
      <c r="A113" s="1">
        <v>45037</v>
      </c>
      <c r="B113" s="2">
        <v>602.63329999999996</v>
      </c>
      <c r="C113" s="2">
        <v>363</v>
      </c>
      <c r="D113" s="2">
        <v>113.63330000000001</v>
      </c>
      <c r="E113" s="2">
        <v>83.332999999999998</v>
      </c>
      <c r="F113" s="2">
        <v>266.67079999999999</v>
      </c>
      <c r="G113" s="2">
        <v>310.23469999999998</v>
      </c>
      <c r="H113" s="1478">
        <v>265.41000000000003</v>
      </c>
      <c r="I113" s="1478">
        <v>293.83199999999999</v>
      </c>
      <c r="J113" s="1478">
        <v>16.166699999999999</v>
      </c>
      <c r="K113" s="1478">
        <v>5</v>
      </c>
      <c r="L113" s="1478">
        <v>3.1775000000000002</v>
      </c>
      <c r="M113" s="1478">
        <v>550</v>
      </c>
      <c r="N113" s="2">
        <f>100*Help!H198</f>
        <v>100</v>
      </c>
      <c r="O113" s="2">
        <v>535.5</v>
      </c>
      <c r="P113" s="2">
        <v>339.36669999999998</v>
      </c>
      <c r="Q113" s="2">
        <v>100</v>
      </c>
      <c r="R113" s="2">
        <v>55.133333333333333</v>
      </c>
      <c r="S113" s="2">
        <v>242.52407154485465</v>
      </c>
      <c r="T113" s="2">
        <v>286.54615639389669</v>
      </c>
      <c r="U113" s="1478">
        <v>242.52407154485465</v>
      </c>
      <c r="V113" s="1478">
        <v>262.45637177248437</v>
      </c>
      <c r="W113" s="1478">
        <v>19.32</v>
      </c>
      <c r="X113" s="1478">
        <v>5</v>
      </c>
      <c r="Y113" s="1478">
        <v>2.6666666666666665</v>
      </c>
      <c r="Z113" s="1478">
        <v>716.66666666666663</v>
      </c>
      <c r="AA113" s="2">
        <v>83.33</v>
      </c>
      <c r="AE113" s="2">
        <f>+Help!$G113*Help!Y113</f>
        <v>272.63333333333333</v>
      </c>
      <c r="AF113" s="2">
        <f>+Help!$G113*Help!Z113</f>
        <v>76.233333333333334</v>
      </c>
      <c r="AG113" s="2">
        <f>+Help!$G113*Help!AA113</f>
        <v>0.7</v>
      </c>
      <c r="AH113" s="2">
        <f>+Help!$G113*Help!AB113</f>
        <v>204.86666666666667</v>
      </c>
      <c r="AI113" s="2">
        <f>+Help!$G113*Help!AC113</f>
        <v>48.4</v>
      </c>
      <c r="AJ113" s="2">
        <f>+Help!$G113*Help!AD113</f>
        <v>36</v>
      </c>
      <c r="AK113" s="2">
        <f>+Help!$G113*Help!AE113</f>
        <v>37.733333333333334</v>
      </c>
      <c r="AL113" s="2">
        <f>+Help!$G113*Help!AF113</f>
        <v>5.7333333333333334</v>
      </c>
      <c r="AM113" s="2">
        <f>+Help!$G113*Help!AG113</f>
        <v>17.866666666666667</v>
      </c>
      <c r="AN113" s="2">
        <f>+Help!$G113*Help!AH113</f>
        <v>108.6</v>
      </c>
      <c r="AO113" s="2">
        <f>+Help!$G113*Help!AI113</f>
        <v>115.16666666666667</v>
      </c>
      <c r="AP113" s="2">
        <f>+Help!$G113*Help!AJ113</f>
        <v>11.467688271517234</v>
      </c>
      <c r="AQ113" s="2">
        <f>+Help!$G113*Help!AK113</f>
        <v>215.94</v>
      </c>
      <c r="AR113" s="1478">
        <f>+Help!$G113*Help!AL113</f>
        <v>19.75</v>
      </c>
      <c r="AS113" s="1478">
        <f>+Help!$G113*Help!AM113</f>
        <v>0.81533333333333335</v>
      </c>
      <c r="AV113" s="5">
        <v>1</v>
      </c>
    </row>
    <row r="114" spans="1:48" x14ac:dyDescent="0.2">
      <c r="A114" s="1">
        <v>45038</v>
      </c>
      <c r="B114" s="2">
        <v>602.63329999999996</v>
      </c>
      <c r="C114" s="2">
        <v>363</v>
      </c>
      <c r="D114" s="2">
        <v>113.63330000000001</v>
      </c>
      <c r="E114" s="2">
        <v>83.332999999999998</v>
      </c>
      <c r="F114" s="2">
        <v>266.67079999999999</v>
      </c>
      <c r="G114" s="2">
        <v>310.23469999999998</v>
      </c>
      <c r="H114" s="1478">
        <v>265.41000000000003</v>
      </c>
      <c r="I114" s="1478">
        <v>293.83199999999999</v>
      </c>
      <c r="J114" s="1478">
        <v>16.166699999999999</v>
      </c>
      <c r="K114" s="1478">
        <v>5</v>
      </c>
      <c r="L114" s="1478">
        <v>3.1775000000000002</v>
      </c>
      <c r="M114" s="1478">
        <v>550</v>
      </c>
      <c r="N114" s="2">
        <f>100*Help!H199</f>
        <v>100</v>
      </c>
      <c r="O114" s="2">
        <v>535.5</v>
      </c>
      <c r="P114" s="2">
        <v>339.36669999999998</v>
      </c>
      <c r="Q114" s="2">
        <v>100</v>
      </c>
      <c r="R114" s="2">
        <v>55.133333333333333</v>
      </c>
      <c r="S114" s="2">
        <v>242.52407154485465</v>
      </c>
      <c r="T114" s="2">
        <v>286.54615639389669</v>
      </c>
      <c r="U114" s="1478">
        <v>242.52407154485465</v>
      </c>
      <c r="V114" s="1478">
        <v>262.45637177248437</v>
      </c>
      <c r="W114" s="1478">
        <v>19.32</v>
      </c>
      <c r="X114" s="1478">
        <v>5</v>
      </c>
      <c r="Y114" s="1478">
        <v>2.6666666666666665</v>
      </c>
      <c r="Z114" s="1478">
        <v>716.66666666666663</v>
      </c>
      <c r="AA114" s="2">
        <v>83.33</v>
      </c>
      <c r="AE114" s="2">
        <f>+Help!$G114*Help!Y114</f>
        <v>272.63333333333333</v>
      </c>
      <c r="AF114" s="2">
        <f>+Help!$G114*Help!Z114</f>
        <v>76.233333333333334</v>
      </c>
      <c r="AG114" s="2">
        <f>+Help!$G114*Help!AA114</f>
        <v>0.7</v>
      </c>
      <c r="AH114" s="2">
        <f>+Help!$G114*Help!AB114</f>
        <v>204.86666666666667</v>
      </c>
      <c r="AI114" s="2">
        <f>+Help!$G114*Help!AC114</f>
        <v>48.4</v>
      </c>
      <c r="AJ114" s="2">
        <f>+Help!$G114*Help!AD114</f>
        <v>36</v>
      </c>
      <c r="AK114" s="2">
        <f>+Help!$G114*Help!AE114</f>
        <v>37.733333333333334</v>
      </c>
      <c r="AL114" s="2">
        <f>+Help!$G114*Help!AF114</f>
        <v>5.7333333333333334</v>
      </c>
      <c r="AM114" s="2">
        <f>+Help!$G114*Help!AG114</f>
        <v>17.866666666666667</v>
      </c>
      <c r="AN114" s="2">
        <f>+Help!$G114*Help!AH114</f>
        <v>108.6</v>
      </c>
      <c r="AO114" s="2">
        <f>+Help!$G114*Help!AI114</f>
        <v>115.16666666666667</v>
      </c>
      <c r="AP114" s="2">
        <f>+Help!$G114*Help!AJ114</f>
        <v>11.467688271517234</v>
      </c>
      <c r="AQ114" s="2">
        <f>+Help!$G114*Help!AK114</f>
        <v>215.94</v>
      </c>
      <c r="AR114" s="1478">
        <f>+Help!$G114*Help!AL114</f>
        <v>19.75</v>
      </c>
      <c r="AS114" s="1478">
        <f>+Help!$G114*Help!AM114</f>
        <v>0.81533333333333335</v>
      </c>
      <c r="AV114" s="5">
        <v>1</v>
      </c>
    </row>
    <row r="115" spans="1:48" x14ac:dyDescent="0.2">
      <c r="A115" s="1">
        <v>45039</v>
      </c>
      <c r="B115" s="2">
        <v>602.63329999999996</v>
      </c>
      <c r="C115" s="2">
        <v>363</v>
      </c>
      <c r="D115" s="2">
        <v>113.63330000000001</v>
      </c>
      <c r="E115" s="2">
        <v>83.332999999999998</v>
      </c>
      <c r="F115" s="2">
        <v>266.67079999999999</v>
      </c>
      <c r="G115" s="2">
        <v>310.23469999999998</v>
      </c>
      <c r="H115" s="1478">
        <v>265.41000000000003</v>
      </c>
      <c r="I115" s="1478">
        <v>293.83199999999999</v>
      </c>
      <c r="J115" s="1478">
        <v>16.166699999999999</v>
      </c>
      <c r="K115" s="1478">
        <v>5</v>
      </c>
      <c r="L115" s="1478">
        <v>3.1775000000000002</v>
      </c>
      <c r="M115" s="1478">
        <v>550</v>
      </c>
      <c r="N115" s="2">
        <f>100*Help!H200</f>
        <v>100</v>
      </c>
      <c r="O115" s="2">
        <v>535.5</v>
      </c>
      <c r="P115" s="2">
        <v>339.36669999999998</v>
      </c>
      <c r="Q115" s="2">
        <v>100</v>
      </c>
      <c r="R115" s="2">
        <v>55.133333333333333</v>
      </c>
      <c r="S115" s="2">
        <v>242.52407154485465</v>
      </c>
      <c r="T115" s="2">
        <v>286.54615639389669</v>
      </c>
      <c r="U115" s="1478">
        <v>242.52407154485465</v>
      </c>
      <c r="V115" s="1478">
        <v>262.45637177248437</v>
      </c>
      <c r="W115" s="1478">
        <v>19.32</v>
      </c>
      <c r="X115" s="1478">
        <v>5</v>
      </c>
      <c r="Y115" s="1478">
        <v>2.6666666666666665</v>
      </c>
      <c r="Z115" s="1478">
        <v>716.66666666666663</v>
      </c>
      <c r="AA115" s="2">
        <v>83.33</v>
      </c>
      <c r="AE115" s="2">
        <f>+Help!$G115*Help!Y115</f>
        <v>272.63333333333333</v>
      </c>
      <c r="AF115" s="2">
        <f>+Help!$G115*Help!Z115</f>
        <v>76.233333333333334</v>
      </c>
      <c r="AG115" s="2">
        <f>+Help!$G115*Help!AA115</f>
        <v>0.7</v>
      </c>
      <c r="AH115" s="2">
        <f>+Help!$G115*Help!AB115</f>
        <v>204.86666666666667</v>
      </c>
      <c r="AI115" s="2">
        <f>+Help!$G115*Help!AC115</f>
        <v>48.4</v>
      </c>
      <c r="AJ115" s="2">
        <f>+Help!$G115*Help!AD115</f>
        <v>36</v>
      </c>
      <c r="AK115" s="2">
        <f>+Help!$G115*Help!AE115</f>
        <v>37.733333333333334</v>
      </c>
      <c r="AL115" s="2">
        <f>+Help!$G115*Help!AF115</f>
        <v>5.7333333333333334</v>
      </c>
      <c r="AM115" s="2">
        <f>+Help!$G115*Help!AG115</f>
        <v>17.866666666666667</v>
      </c>
      <c r="AN115" s="2">
        <f>+Help!$G115*Help!AH115</f>
        <v>108.6</v>
      </c>
      <c r="AO115" s="2">
        <f>+Help!$G115*Help!AI115</f>
        <v>115.16666666666667</v>
      </c>
      <c r="AP115" s="2">
        <f>+Help!$G115*Help!AJ115</f>
        <v>11.467688271517234</v>
      </c>
      <c r="AQ115" s="2">
        <f>+Help!$G115*Help!AK115</f>
        <v>215.94</v>
      </c>
      <c r="AR115" s="1478">
        <f>+Help!$G115*Help!AL115</f>
        <v>19.75</v>
      </c>
      <c r="AS115" s="1478">
        <f>+Help!$G115*Help!AM115</f>
        <v>0.81533333333333335</v>
      </c>
      <c r="AV115" s="5">
        <v>1</v>
      </c>
    </row>
    <row r="116" spans="1:48" x14ac:dyDescent="0.2">
      <c r="A116" s="1">
        <v>45040</v>
      </c>
      <c r="B116" s="2">
        <v>602.63329999999996</v>
      </c>
      <c r="C116" s="2">
        <v>363</v>
      </c>
      <c r="D116" s="2">
        <v>113.63330000000001</v>
      </c>
      <c r="E116" s="2">
        <v>83.332999999999998</v>
      </c>
      <c r="F116" s="2">
        <v>266.67079999999999</v>
      </c>
      <c r="G116" s="2">
        <v>310.23469999999998</v>
      </c>
      <c r="H116" s="1478">
        <v>265.41000000000003</v>
      </c>
      <c r="I116" s="1478">
        <v>293.83199999999999</v>
      </c>
      <c r="J116" s="1478">
        <v>16.166699999999999</v>
      </c>
      <c r="K116" s="1478">
        <v>5</v>
      </c>
      <c r="L116" s="1478">
        <v>3.1775000000000002</v>
      </c>
      <c r="M116" s="1478">
        <v>550</v>
      </c>
      <c r="N116" s="2">
        <f>100*Help!H201</f>
        <v>50</v>
      </c>
      <c r="O116" s="2">
        <v>535.5</v>
      </c>
      <c r="P116" s="2">
        <v>339.36669999999998</v>
      </c>
      <c r="Q116" s="2">
        <v>100</v>
      </c>
      <c r="R116" s="2">
        <v>55.133333333333333</v>
      </c>
      <c r="S116" s="2">
        <v>242.52407154485465</v>
      </c>
      <c r="T116" s="2">
        <v>286.54615639389669</v>
      </c>
      <c r="U116" s="1478">
        <v>242.52407154485465</v>
      </c>
      <c r="V116" s="1478">
        <v>262.45637177248437</v>
      </c>
      <c r="W116" s="1478">
        <v>19.32</v>
      </c>
      <c r="X116" s="1478">
        <v>5</v>
      </c>
      <c r="Y116" s="1478">
        <v>2.6666666666666665</v>
      </c>
      <c r="Z116" s="1478">
        <v>716.66666666666663</v>
      </c>
      <c r="AA116" s="2">
        <v>83.33</v>
      </c>
      <c r="AE116" s="2">
        <f>+Help!$G116*Help!Y116</f>
        <v>272.63333333333333</v>
      </c>
      <c r="AF116" s="2">
        <f>+Help!$G116*Help!Z116</f>
        <v>76.233333333333334</v>
      </c>
      <c r="AG116" s="2">
        <f>+Help!$G116*Help!AA116</f>
        <v>0.7</v>
      </c>
      <c r="AH116" s="2">
        <f>+Help!$G116*Help!AB116</f>
        <v>204.86666666666667</v>
      </c>
      <c r="AI116" s="2">
        <f>+Help!$G116*Help!AC116</f>
        <v>48.4</v>
      </c>
      <c r="AJ116" s="2">
        <f>+Help!$G116*Help!AD116</f>
        <v>36</v>
      </c>
      <c r="AK116" s="2">
        <f>+Help!$G116*Help!AE116</f>
        <v>37.733333333333334</v>
      </c>
      <c r="AL116" s="2">
        <f>+Help!$G116*Help!AF116</f>
        <v>5.7333333333333334</v>
      </c>
      <c r="AM116" s="2">
        <f>+Help!$G116*Help!AG116</f>
        <v>17.866666666666667</v>
      </c>
      <c r="AN116" s="2">
        <f>+Help!$G116*Help!AH116</f>
        <v>108.6</v>
      </c>
      <c r="AO116" s="2">
        <f>+Help!$G116*Help!AI116</f>
        <v>115.16666666666667</v>
      </c>
      <c r="AP116" s="2">
        <f>+Help!$G116*Help!AJ116</f>
        <v>11.467688271517234</v>
      </c>
      <c r="AQ116" s="2">
        <f>+Help!$G116*Help!AK116</f>
        <v>215.94</v>
      </c>
      <c r="AR116" s="1478">
        <f>+Help!$G116*Help!AL116</f>
        <v>19.75</v>
      </c>
      <c r="AS116" s="1478">
        <f>+Help!$G116*Help!AM116</f>
        <v>0.81533333333333335</v>
      </c>
      <c r="AV116" s="5">
        <v>1</v>
      </c>
    </row>
    <row r="117" spans="1:48" x14ac:dyDescent="0.2">
      <c r="A117" s="1">
        <v>45041</v>
      </c>
      <c r="B117" s="2">
        <v>602.63329999999996</v>
      </c>
      <c r="C117" s="2">
        <v>363</v>
      </c>
      <c r="D117" s="2">
        <v>113.63330000000001</v>
      </c>
      <c r="E117" s="2">
        <v>83.332999999999998</v>
      </c>
      <c r="F117" s="2">
        <v>266.67079999999999</v>
      </c>
      <c r="G117" s="2">
        <v>310.23469999999998</v>
      </c>
      <c r="H117" s="1478">
        <v>265.41000000000003</v>
      </c>
      <c r="I117" s="1478">
        <v>293.83199999999999</v>
      </c>
      <c r="J117" s="1478">
        <v>16.166699999999999</v>
      </c>
      <c r="K117" s="1478">
        <v>5</v>
      </c>
      <c r="L117" s="1478">
        <v>3.1775000000000002</v>
      </c>
      <c r="M117" s="1478">
        <v>550</v>
      </c>
      <c r="N117" s="2">
        <f>100*Help!H202</f>
        <v>100</v>
      </c>
      <c r="O117" s="2">
        <v>535.5</v>
      </c>
      <c r="P117" s="2">
        <v>339.36669999999998</v>
      </c>
      <c r="Q117" s="2">
        <v>100</v>
      </c>
      <c r="R117" s="2">
        <v>55.133333333333333</v>
      </c>
      <c r="S117" s="2">
        <v>242.52407154485465</v>
      </c>
      <c r="T117" s="2">
        <v>286.54615639389669</v>
      </c>
      <c r="U117" s="1478">
        <v>242.52407154485465</v>
      </c>
      <c r="V117" s="1478">
        <v>262.45637177248437</v>
      </c>
      <c r="W117" s="1478">
        <v>19.32</v>
      </c>
      <c r="X117" s="1478">
        <v>5</v>
      </c>
      <c r="Y117" s="1478">
        <v>2.6666666666666665</v>
      </c>
      <c r="Z117" s="1478">
        <v>716.66666666666663</v>
      </c>
      <c r="AA117" s="2">
        <v>83.33</v>
      </c>
      <c r="AE117" s="2">
        <f>+Help!$G117*Help!Y117</f>
        <v>272.63333333333333</v>
      </c>
      <c r="AF117" s="2">
        <f>+Help!$G117*Help!Z117</f>
        <v>76.233333333333334</v>
      </c>
      <c r="AG117" s="2">
        <f>+Help!$G117*Help!AA117</f>
        <v>0.7</v>
      </c>
      <c r="AH117" s="2">
        <f>+Help!$G117*Help!AB117</f>
        <v>204.86666666666667</v>
      </c>
      <c r="AI117" s="2">
        <f>+Help!$G117*Help!AC117</f>
        <v>48.4</v>
      </c>
      <c r="AJ117" s="2">
        <f>+Help!$G117*Help!AD117</f>
        <v>36</v>
      </c>
      <c r="AK117" s="2">
        <f>+Help!$G117*Help!AE117</f>
        <v>37.733333333333334</v>
      </c>
      <c r="AL117" s="2">
        <f>+Help!$G117*Help!AF117</f>
        <v>5.7333333333333334</v>
      </c>
      <c r="AM117" s="2">
        <f>+Help!$G117*Help!AG117</f>
        <v>17.866666666666667</v>
      </c>
      <c r="AN117" s="2">
        <f>+Help!$G117*Help!AH117</f>
        <v>108.6</v>
      </c>
      <c r="AO117" s="2">
        <f>+Help!$G117*Help!AI117</f>
        <v>115.16666666666667</v>
      </c>
      <c r="AP117" s="2">
        <f>+Help!$G117*Help!AJ117</f>
        <v>11.467688271517234</v>
      </c>
      <c r="AQ117" s="2">
        <f>+Help!$G117*Help!AK117</f>
        <v>215.94</v>
      </c>
      <c r="AR117" s="1478">
        <f>+Help!$G117*Help!AL117</f>
        <v>19.75</v>
      </c>
      <c r="AS117" s="1478">
        <f>+Help!$G117*Help!AM117</f>
        <v>0.81533333333333335</v>
      </c>
      <c r="AV117" s="5">
        <v>1</v>
      </c>
    </row>
    <row r="118" spans="1:48" x14ac:dyDescent="0.2">
      <c r="A118" s="1">
        <v>45042</v>
      </c>
      <c r="B118" s="2">
        <v>602.63329999999996</v>
      </c>
      <c r="C118" s="2">
        <v>363</v>
      </c>
      <c r="D118" s="2">
        <v>113.63330000000001</v>
      </c>
      <c r="E118" s="2">
        <v>83.332999999999998</v>
      </c>
      <c r="F118" s="2">
        <v>266.67079999999999</v>
      </c>
      <c r="G118" s="2">
        <v>310.23469999999998</v>
      </c>
      <c r="H118" s="1478">
        <v>265.41000000000003</v>
      </c>
      <c r="I118" s="1478">
        <v>293.83199999999999</v>
      </c>
      <c r="J118" s="1478">
        <v>16.166699999999999</v>
      </c>
      <c r="K118" s="1478">
        <v>5</v>
      </c>
      <c r="L118" s="1478">
        <v>3.1775000000000002</v>
      </c>
      <c r="M118" s="1478">
        <v>550</v>
      </c>
      <c r="N118" s="2">
        <f>100*Help!H203</f>
        <v>100</v>
      </c>
      <c r="O118" s="2">
        <v>535.5</v>
      </c>
      <c r="P118" s="2">
        <v>339.36669999999998</v>
      </c>
      <c r="Q118" s="2">
        <v>100</v>
      </c>
      <c r="R118" s="2">
        <v>55.133333333333333</v>
      </c>
      <c r="S118" s="2">
        <v>242.52407154485465</v>
      </c>
      <c r="T118" s="2">
        <v>286.54615639389669</v>
      </c>
      <c r="U118" s="1478">
        <v>242.52407154485465</v>
      </c>
      <c r="V118" s="1478">
        <v>262.45637177248437</v>
      </c>
      <c r="W118" s="1478">
        <v>19.32</v>
      </c>
      <c r="X118" s="1478">
        <v>5</v>
      </c>
      <c r="Y118" s="1478">
        <v>2.6666666666666665</v>
      </c>
      <c r="Z118" s="1478">
        <v>716.66666666666663</v>
      </c>
      <c r="AA118" s="2">
        <v>83.33</v>
      </c>
      <c r="AE118" s="2">
        <f>+Help!$G118*Help!Y118</f>
        <v>272.63333333333333</v>
      </c>
      <c r="AF118" s="2">
        <f>+Help!$G118*Help!Z118</f>
        <v>76.233333333333334</v>
      </c>
      <c r="AG118" s="2">
        <f>+Help!$G118*Help!AA118</f>
        <v>0.7</v>
      </c>
      <c r="AH118" s="2">
        <f>+Help!$G118*Help!AB118</f>
        <v>204.86666666666667</v>
      </c>
      <c r="AI118" s="2">
        <f>+Help!$G118*Help!AC118</f>
        <v>48.4</v>
      </c>
      <c r="AJ118" s="2">
        <f>+Help!$G118*Help!AD118</f>
        <v>36</v>
      </c>
      <c r="AK118" s="2">
        <f>+Help!$G118*Help!AE118</f>
        <v>37.733333333333334</v>
      </c>
      <c r="AL118" s="2">
        <f>+Help!$G118*Help!AF118</f>
        <v>5.7333333333333334</v>
      </c>
      <c r="AM118" s="2">
        <f>+Help!$G118*Help!AG118</f>
        <v>17.866666666666667</v>
      </c>
      <c r="AN118" s="2">
        <f>+Help!$G118*Help!AH118</f>
        <v>108.6</v>
      </c>
      <c r="AO118" s="2">
        <f>+Help!$G118*Help!AI118</f>
        <v>115.16666666666667</v>
      </c>
      <c r="AP118" s="2">
        <f>+Help!$G118*Help!AJ118</f>
        <v>11.467688271517234</v>
      </c>
      <c r="AQ118" s="2">
        <f>+Help!$G118*Help!AK118</f>
        <v>215.94</v>
      </c>
      <c r="AR118" s="1478">
        <f>+Help!$G118*Help!AL118</f>
        <v>19.75</v>
      </c>
      <c r="AS118" s="1478">
        <f>+Help!$G118*Help!AM118</f>
        <v>0.81533333333333335</v>
      </c>
      <c r="AV118" s="5">
        <v>1</v>
      </c>
    </row>
    <row r="119" spans="1:48" x14ac:dyDescent="0.2">
      <c r="A119" s="1">
        <v>45043</v>
      </c>
      <c r="B119" s="2">
        <v>602.63329999999996</v>
      </c>
      <c r="C119" s="2">
        <v>363</v>
      </c>
      <c r="D119" s="2">
        <v>113.63330000000001</v>
      </c>
      <c r="E119" s="2">
        <v>83.332999999999998</v>
      </c>
      <c r="F119" s="2">
        <v>266.67079999999999</v>
      </c>
      <c r="G119" s="2">
        <v>310.23469999999998</v>
      </c>
      <c r="H119" s="1478">
        <v>265.41000000000003</v>
      </c>
      <c r="I119" s="1478">
        <v>293.83199999999999</v>
      </c>
      <c r="J119" s="1478">
        <v>16.166699999999999</v>
      </c>
      <c r="K119" s="1478">
        <v>5</v>
      </c>
      <c r="L119" s="1478">
        <v>3.1775000000000002</v>
      </c>
      <c r="M119" s="1478">
        <v>550</v>
      </c>
      <c r="N119" s="2">
        <f>100*Help!H204</f>
        <v>100</v>
      </c>
      <c r="O119" s="2">
        <v>535.5</v>
      </c>
      <c r="P119" s="2">
        <v>339.36669999999998</v>
      </c>
      <c r="Q119" s="2">
        <v>100</v>
      </c>
      <c r="R119" s="2">
        <v>55.133333333333333</v>
      </c>
      <c r="S119" s="2">
        <v>242.52407154485465</v>
      </c>
      <c r="T119" s="2">
        <v>286.54615639389669</v>
      </c>
      <c r="U119" s="1478">
        <v>242.52407154485465</v>
      </c>
      <c r="V119" s="1478">
        <v>262.45637177248437</v>
      </c>
      <c r="W119" s="1478">
        <v>19.32</v>
      </c>
      <c r="X119" s="1478">
        <v>5</v>
      </c>
      <c r="Y119" s="1478">
        <v>2.6666666666666665</v>
      </c>
      <c r="Z119" s="1478">
        <v>716.66666666666663</v>
      </c>
      <c r="AA119" s="2">
        <v>83.33</v>
      </c>
      <c r="AE119" s="2">
        <f>+Help!$G119*Help!Y119</f>
        <v>272.63333333333333</v>
      </c>
      <c r="AF119" s="2">
        <f>+Help!$G119*Help!Z119</f>
        <v>76.233333333333334</v>
      </c>
      <c r="AG119" s="2">
        <f>+Help!$G119*Help!AA119</f>
        <v>0.7</v>
      </c>
      <c r="AH119" s="2">
        <f>+Help!$G119*Help!AB119</f>
        <v>204.86666666666667</v>
      </c>
      <c r="AI119" s="2">
        <f>+Help!$G119*Help!AC119</f>
        <v>48.4</v>
      </c>
      <c r="AJ119" s="2">
        <f>+Help!$G119*Help!AD119</f>
        <v>36</v>
      </c>
      <c r="AK119" s="2">
        <f>+Help!$G119*Help!AE119</f>
        <v>37.733333333333334</v>
      </c>
      <c r="AL119" s="2">
        <f>+Help!$G119*Help!AF119</f>
        <v>5.7333333333333334</v>
      </c>
      <c r="AM119" s="2">
        <f>+Help!$G119*Help!AG119</f>
        <v>17.866666666666667</v>
      </c>
      <c r="AN119" s="2">
        <f>+Help!$G119*Help!AH119</f>
        <v>108.6</v>
      </c>
      <c r="AO119" s="2">
        <f>+Help!$G119*Help!AI119</f>
        <v>115.16666666666667</v>
      </c>
      <c r="AP119" s="2">
        <f>+Help!$G119*Help!AJ119</f>
        <v>11.467688271517234</v>
      </c>
      <c r="AQ119" s="2">
        <f>+Help!$G119*Help!AK119</f>
        <v>215.94</v>
      </c>
      <c r="AR119" s="1478">
        <f>+Help!$G119*Help!AL119</f>
        <v>19.75</v>
      </c>
      <c r="AS119" s="1478">
        <f>+Help!$G119*Help!AM119</f>
        <v>0.81533333333333335</v>
      </c>
      <c r="AV119" s="5">
        <v>1</v>
      </c>
    </row>
    <row r="120" spans="1:48" x14ac:dyDescent="0.2">
      <c r="A120" s="1">
        <v>45044</v>
      </c>
      <c r="B120" s="2">
        <v>602.63329999999996</v>
      </c>
      <c r="C120" s="2">
        <v>363</v>
      </c>
      <c r="D120" s="2">
        <v>113.63330000000001</v>
      </c>
      <c r="E120" s="2">
        <v>83.332999999999998</v>
      </c>
      <c r="F120" s="2">
        <v>266.67079999999999</v>
      </c>
      <c r="G120" s="2">
        <v>310.23469999999998</v>
      </c>
      <c r="H120" s="1478">
        <v>265.41000000000003</v>
      </c>
      <c r="I120" s="1478">
        <v>293.83199999999999</v>
      </c>
      <c r="J120" s="1478">
        <v>16.166699999999999</v>
      </c>
      <c r="K120" s="1478">
        <v>5</v>
      </c>
      <c r="L120" s="1478">
        <v>3.1775000000000002</v>
      </c>
      <c r="M120" s="1478">
        <v>550</v>
      </c>
      <c r="N120" s="2">
        <f>100*Help!H205</f>
        <v>100</v>
      </c>
      <c r="O120" s="2">
        <v>535.5</v>
      </c>
      <c r="P120" s="2">
        <v>339.36669999999998</v>
      </c>
      <c r="Q120" s="2">
        <v>100</v>
      </c>
      <c r="R120" s="2">
        <v>55.133333333333333</v>
      </c>
      <c r="S120" s="2">
        <v>242.52407154485465</v>
      </c>
      <c r="T120" s="2">
        <v>286.54615639389669</v>
      </c>
      <c r="U120" s="1478">
        <v>242.52407154485465</v>
      </c>
      <c r="V120" s="1478">
        <v>262.45637177248437</v>
      </c>
      <c r="W120" s="1478">
        <v>19.32</v>
      </c>
      <c r="X120" s="1478">
        <v>5</v>
      </c>
      <c r="Y120" s="1478">
        <v>2.6666666666666665</v>
      </c>
      <c r="Z120" s="1478">
        <v>716.66666666666663</v>
      </c>
      <c r="AA120" s="2">
        <v>83.33</v>
      </c>
      <c r="AE120" s="2">
        <f>+Help!$G120*Help!Y120</f>
        <v>272.63333333333333</v>
      </c>
      <c r="AF120" s="2">
        <f>+Help!$G120*Help!Z120</f>
        <v>76.233333333333334</v>
      </c>
      <c r="AG120" s="2">
        <f>+Help!$G120*Help!AA120</f>
        <v>0.7</v>
      </c>
      <c r="AH120" s="2">
        <f>+Help!$G120*Help!AB120</f>
        <v>204.86666666666667</v>
      </c>
      <c r="AI120" s="2">
        <f>+Help!$G120*Help!AC120</f>
        <v>48.4</v>
      </c>
      <c r="AJ120" s="2">
        <f>+Help!$G120*Help!AD120</f>
        <v>36</v>
      </c>
      <c r="AK120" s="2">
        <f>+Help!$G120*Help!AE120</f>
        <v>37.733333333333334</v>
      </c>
      <c r="AL120" s="2">
        <f>+Help!$G120*Help!AF120</f>
        <v>5.7333333333333334</v>
      </c>
      <c r="AM120" s="2">
        <f>+Help!$G120*Help!AG120</f>
        <v>17.866666666666667</v>
      </c>
      <c r="AN120" s="2">
        <f>+Help!$G120*Help!AH120</f>
        <v>108.6</v>
      </c>
      <c r="AO120" s="2">
        <f>+Help!$G120*Help!AI120</f>
        <v>115.16666666666667</v>
      </c>
      <c r="AP120" s="2">
        <f>+Help!$G120*Help!AJ120</f>
        <v>11.467688271517234</v>
      </c>
      <c r="AQ120" s="2">
        <f>+Help!$G120*Help!AK120</f>
        <v>215.94</v>
      </c>
      <c r="AR120" s="1478">
        <f>+Help!$G120*Help!AL120</f>
        <v>19.75</v>
      </c>
      <c r="AS120" s="1478">
        <f>+Help!$G120*Help!AM120</f>
        <v>0.81533333333333335</v>
      </c>
      <c r="AV120" s="5">
        <v>1</v>
      </c>
    </row>
    <row r="121" spans="1:48" x14ac:dyDescent="0.2">
      <c r="A121" s="1">
        <v>45045</v>
      </c>
      <c r="B121" s="2">
        <v>602.63329999999996</v>
      </c>
      <c r="C121" s="2">
        <v>363</v>
      </c>
      <c r="D121" s="2">
        <v>113.63330000000001</v>
      </c>
      <c r="E121" s="2">
        <v>83.332999999999998</v>
      </c>
      <c r="F121" s="2">
        <v>266.67079999999999</v>
      </c>
      <c r="G121" s="2">
        <v>310.23469999999998</v>
      </c>
      <c r="H121" s="1478">
        <v>265.41000000000003</v>
      </c>
      <c r="I121" s="1478">
        <v>293.83199999999999</v>
      </c>
      <c r="J121" s="1478">
        <v>16.166699999999999</v>
      </c>
      <c r="K121" s="1478">
        <v>5</v>
      </c>
      <c r="L121" s="1478">
        <v>3.1775000000000002</v>
      </c>
      <c r="M121" s="1478">
        <v>550</v>
      </c>
      <c r="N121" s="2">
        <f>100*Help!H206</f>
        <v>100</v>
      </c>
      <c r="O121" s="2">
        <v>535.5</v>
      </c>
      <c r="P121" s="2">
        <v>339.36669999999998</v>
      </c>
      <c r="Q121" s="2">
        <v>100</v>
      </c>
      <c r="R121" s="2">
        <v>55.133333333333333</v>
      </c>
      <c r="S121" s="2">
        <v>242.52407154485465</v>
      </c>
      <c r="T121" s="2">
        <v>286.54615639389669</v>
      </c>
      <c r="U121" s="1478">
        <v>242.52407154485465</v>
      </c>
      <c r="V121" s="1478">
        <v>262.45637177248437</v>
      </c>
      <c r="W121" s="1478">
        <v>19.32</v>
      </c>
      <c r="X121" s="1478">
        <v>5</v>
      </c>
      <c r="Y121" s="1478">
        <v>2.6666666666666665</v>
      </c>
      <c r="Z121" s="1478">
        <v>716.66666666666663</v>
      </c>
      <c r="AA121" s="2">
        <v>83.33</v>
      </c>
      <c r="AE121" s="2">
        <f>+Help!$G121*Help!Y121</f>
        <v>272.63333333333333</v>
      </c>
      <c r="AF121" s="2">
        <f>+Help!$G121*Help!Z121</f>
        <v>76.233333333333334</v>
      </c>
      <c r="AG121" s="2">
        <f>+Help!$G121*Help!AA121</f>
        <v>0.7</v>
      </c>
      <c r="AH121" s="2">
        <f>+Help!$G121*Help!AB121</f>
        <v>204.86666666666667</v>
      </c>
      <c r="AI121" s="2">
        <f>+Help!$G121*Help!AC121</f>
        <v>48.4</v>
      </c>
      <c r="AJ121" s="2">
        <f>+Help!$G121*Help!AD121</f>
        <v>36</v>
      </c>
      <c r="AK121" s="2">
        <f>+Help!$G121*Help!AE121</f>
        <v>37.733333333333334</v>
      </c>
      <c r="AL121" s="2">
        <f>+Help!$G121*Help!AF121</f>
        <v>5.7333333333333334</v>
      </c>
      <c r="AM121" s="2">
        <f>+Help!$G121*Help!AG121</f>
        <v>17.866666666666667</v>
      </c>
      <c r="AN121" s="2">
        <f>+Help!$G121*Help!AH121</f>
        <v>108.6</v>
      </c>
      <c r="AO121" s="2">
        <f>+Help!$G121*Help!AI121</f>
        <v>115.16666666666667</v>
      </c>
      <c r="AP121" s="2">
        <f>+Help!$G121*Help!AJ121</f>
        <v>11.467688271517234</v>
      </c>
      <c r="AQ121" s="2">
        <f>+Help!$G121*Help!AK121</f>
        <v>215.94</v>
      </c>
      <c r="AR121" s="1478">
        <f>+Help!$G121*Help!AL121</f>
        <v>19.75</v>
      </c>
      <c r="AS121" s="1478">
        <f>+Help!$G121*Help!AM121</f>
        <v>0.81533333333333335</v>
      </c>
      <c r="AV121" s="5">
        <v>1</v>
      </c>
    </row>
    <row r="122" spans="1:48" x14ac:dyDescent="0.2">
      <c r="A122" s="1">
        <v>45046</v>
      </c>
      <c r="B122" s="2">
        <v>602.63329999999996</v>
      </c>
      <c r="C122" s="2">
        <v>363</v>
      </c>
      <c r="D122" s="2">
        <v>113.63330000000001</v>
      </c>
      <c r="E122" s="2">
        <v>83.332999999999998</v>
      </c>
      <c r="F122" s="2">
        <v>266.67079999999999</v>
      </c>
      <c r="G122" s="2">
        <v>310.23469999999998</v>
      </c>
      <c r="H122" s="1478">
        <v>265.41000000000003</v>
      </c>
      <c r="I122" s="1478">
        <v>293.83199999999999</v>
      </c>
      <c r="J122" s="1478">
        <v>16.166699999999999</v>
      </c>
      <c r="K122" s="1478">
        <v>5</v>
      </c>
      <c r="L122" s="1478">
        <v>3.1775000000000002</v>
      </c>
      <c r="M122" s="1478">
        <v>550</v>
      </c>
      <c r="N122" s="2">
        <f>100*Help!H207</f>
        <v>100</v>
      </c>
      <c r="O122" s="2">
        <v>535.5</v>
      </c>
      <c r="P122" s="2">
        <v>339.36669999999998</v>
      </c>
      <c r="Q122" s="2">
        <v>100</v>
      </c>
      <c r="R122" s="2">
        <v>55.133333333333333</v>
      </c>
      <c r="S122" s="2">
        <v>242.52407154485465</v>
      </c>
      <c r="T122" s="2">
        <v>286.54615639389669</v>
      </c>
      <c r="U122" s="1478">
        <v>242.52407154485465</v>
      </c>
      <c r="V122" s="1478">
        <v>262.45637177248437</v>
      </c>
      <c r="W122" s="1478">
        <v>19.32</v>
      </c>
      <c r="X122" s="1478">
        <v>5</v>
      </c>
      <c r="Y122" s="1478">
        <v>2.6666666666666665</v>
      </c>
      <c r="Z122" s="1478">
        <v>716.66666666666663</v>
      </c>
      <c r="AA122" s="2">
        <v>83.33</v>
      </c>
      <c r="AE122" s="2">
        <f>+Help!$G122*Help!Y122</f>
        <v>272.63333333333333</v>
      </c>
      <c r="AF122" s="2">
        <f>+Help!$G122*Help!Z122</f>
        <v>76.233333333333334</v>
      </c>
      <c r="AG122" s="2">
        <f>+Help!$G122*Help!AA122</f>
        <v>0.7</v>
      </c>
      <c r="AH122" s="2">
        <f>+Help!$G122*Help!AB122</f>
        <v>204.86666666666667</v>
      </c>
      <c r="AI122" s="2">
        <f>+Help!$G122*Help!AC122</f>
        <v>48.4</v>
      </c>
      <c r="AJ122" s="2">
        <f>+Help!$G122*Help!AD122</f>
        <v>36</v>
      </c>
      <c r="AK122" s="2">
        <f>+Help!$G122*Help!AE122</f>
        <v>37.733333333333334</v>
      </c>
      <c r="AL122" s="2">
        <f>+Help!$G122*Help!AF122</f>
        <v>5.7333333333333334</v>
      </c>
      <c r="AM122" s="2">
        <f>+Help!$G122*Help!AG122</f>
        <v>17.866666666666667</v>
      </c>
      <c r="AN122" s="2">
        <f>+Help!$G122*Help!AH122</f>
        <v>108.6</v>
      </c>
      <c r="AO122" s="2">
        <f>+Help!$G122*Help!AI122</f>
        <v>115.16666666666667</v>
      </c>
      <c r="AP122" s="2">
        <f>+Help!$G122*Help!AJ122</f>
        <v>11.467688271517234</v>
      </c>
      <c r="AQ122" s="2">
        <f>+Help!$G122*Help!AK122</f>
        <v>215.94</v>
      </c>
      <c r="AR122" s="1478">
        <f>+Help!$G122*Help!AL122</f>
        <v>19.75</v>
      </c>
      <c r="AS122" s="1478">
        <f>+Help!$G122*Help!AM122</f>
        <v>0.81533333333333335</v>
      </c>
      <c r="AV122" s="5">
        <v>1</v>
      </c>
    </row>
    <row r="123" spans="1:48" x14ac:dyDescent="0.2">
      <c r="A123" s="1">
        <v>45047</v>
      </c>
      <c r="B123" s="2">
        <v>602.74193548387098</v>
      </c>
      <c r="C123" s="2">
        <v>384.19349999999997</v>
      </c>
      <c r="D123" s="2">
        <v>112.90322580645162</v>
      </c>
      <c r="E123" s="2">
        <v>94.193548387096769</v>
      </c>
      <c r="F123" s="2">
        <v>272.94902523521023</v>
      </c>
      <c r="G123" s="2">
        <v>302.8185785816969</v>
      </c>
      <c r="H123" s="1478">
        <v>272.94902523521023</v>
      </c>
      <c r="I123" s="1478">
        <v>268.57974199629939</v>
      </c>
      <c r="J123" s="1478">
        <v>19.41935483870968</v>
      </c>
      <c r="K123" s="1478">
        <v>4.838709677419355</v>
      </c>
      <c r="L123" s="1478">
        <v>2.3225806451612905</v>
      </c>
      <c r="M123" s="1478">
        <v>693.54838709677415</v>
      </c>
      <c r="N123" s="2">
        <f>100*Help!H208</f>
        <v>100</v>
      </c>
      <c r="O123" s="2">
        <v>528.54838709677415</v>
      </c>
      <c r="P123" s="2">
        <v>343.38709999999998</v>
      </c>
      <c r="Q123" s="2">
        <v>112.90322580645162</v>
      </c>
      <c r="R123" s="2">
        <v>49.193548387096776</v>
      </c>
      <c r="S123" s="2">
        <v>240.76245331972694</v>
      </c>
      <c r="T123" s="2">
        <v>282.66937651929652</v>
      </c>
      <c r="U123" s="1478">
        <v>240.76245331972694</v>
      </c>
      <c r="V123" s="1478">
        <v>239.28996155320959</v>
      </c>
      <c r="W123" s="1478">
        <v>19.41935483870968</v>
      </c>
      <c r="X123" s="1478">
        <v>4.838709677419355</v>
      </c>
      <c r="Y123" s="1478">
        <v>2.5806451612903225</v>
      </c>
      <c r="Z123" s="1478">
        <v>870.9677419354839</v>
      </c>
      <c r="AA123" s="2">
        <v>83.23</v>
      </c>
      <c r="AE123" s="2">
        <f>+Help!$G123*Help!Y123</f>
        <v>282.54838709677421</v>
      </c>
      <c r="AF123" s="2">
        <f>+Help!$G123*Help!Z123</f>
        <v>82.838709677419359</v>
      </c>
      <c r="AG123" s="2">
        <f>+Help!$G123*Help!AA123</f>
        <v>0</v>
      </c>
      <c r="AH123" s="2">
        <f>+Help!$G123*Help!AB123</f>
        <v>238.19354838709677</v>
      </c>
      <c r="AI123" s="2">
        <f>+Help!$G123*Help!AC123</f>
        <v>11</v>
      </c>
      <c r="AJ123" s="2">
        <f>+Help!$G123*Help!AD123</f>
        <v>29.225806451612904</v>
      </c>
      <c r="AK123" s="2">
        <f>+Help!$G123*Help!AE123</f>
        <v>42.516129032258064</v>
      </c>
      <c r="AL123" s="2">
        <f>+Help!$G123*Help!AF123</f>
        <v>4.67741935483871</v>
      </c>
      <c r="AM123" s="2">
        <f>+Help!$G123*Help!AG123</f>
        <v>18</v>
      </c>
      <c r="AN123" s="2">
        <f>+Help!$G123*Help!AH123</f>
        <v>132.51612903225805</v>
      </c>
      <c r="AO123" s="2">
        <f>+Help!$G123*Help!AI123</f>
        <v>116.38709677419355</v>
      </c>
      <c r="AP123" s="2">
        <f>+Help!$G123*Help!AJ123</f>
        <v>11.883549047560523</v>
      </c>
      <c r="AQ123" s="2">
        <f>+Help!$G123*Help!AK123</f>
        <v>236.03225806451613</v>
      </c>
      <c r="AR123" s="1478">
        <f>+Help!$G123*Help!AL123</f>
        <v>24.5</v>
      </c>
      <c r="AS123" s="1478">
        <f>+Help!$G123*Help!AM123</f>
        <v>0</v>
      </c>
      <c r="AV123" s="5">
        <v>1</v>
      </c>
    </row>
    <row r="124" spans="1:48" x14ac:dyDescent="0.2">
      <c r="A124" s="1">
        <v>45048</v>
      </c>
      <c r="B124" s="2">
        <v>602.74193548387098</v>
      </c>
      <c r="C124" s="2">
        <v>384.19349999999997</v>
      </c>
      <c r="D124" s="2">
        <v>112.90322580645162</v>
      </c>
      <c r="E124" s="2">
        <v>94.193548387096769</v>
      </c>
      <c r="F124" s="2">
        <v>272.94902523521023</v>
      </c>
      <c r="G124" s="2">
        <v>302.8185785816969</v>
      </c>
      <c r="H124" s="1478">
        <v>272.94902523521023</v>
      </c>
      <c r="I124" s="1478">
        <v>268.57974199629939</v>
      </c>
      <c r="J124" s="1478">
        <v>19.41935483870968</v>
      </c>
      <c r="K124" s="1478">
        <v>4.838709677419355</v>
      </c>
      <c r="L124" s="1478">
        <v>2.3225806451612905</v>
      </c>
      <c r="M124" s="1478">
        <v>693.54838709677415</v>
      </c>
      <c r="N124" s="2">
        <f>100*Help!H209</f>
        <v>100</v>
      </c>
      <c r="O124" s="2">
        <v>528.54838709677415</v>
      </c>
      <c r="P124" s="2">
        <v>343.38709999999998</v>
      </c>
      <c r="Q124" s="2">
        <v>112.90322580645162</v>
      </c>
      <c r="R124" s="2">
        <v>49.193548387096776</v>
      </c>
      <c r="S124" s="2">
        <v>240.76245331972694</v>
      </c>
      <c r="T124" s="2">
        <v>282.66937651929652</v>
      </c>
      <c r="U124" s="1478">
        <v>240.76245331972694</v>
      </c>
      <c r="V124" s="1478">
        <v>239.28996155320959</v>
      </c>
      <c r="W124" s="1478">
        <v>19.41935483870968</v>
      </c>
      <c r="X124" s="1478">
        <v>4.838709677419355</v>
      </c>
      <c r="Y124" s="1478">
        <v>2.5806451612903225</v>
      </c>
      <c r="Z124" s="1478">
        <v>870.9677419354839</v>
      </c>
      <c r="AA124" s="2">
        <v>83.23</v>
      </c>
      <c r="AE124" s="2">
        <f>+Help!$G124*Help!Y124</f>
        <v>282.54838709677421</v>
      </c>
      <c r="AF124" s="2">
        <f>+Help!$G124*Help!Z124</f>
        <v>82.838709677419359</v>
      </c>
      <c r="AG124" s="2">
        <f>+Help!$G124*Help!AA124</f>
        <v>0</v>
      </c>
      <c r="AH124" s="2">
        <f>+Help!$G124*Help!AB124</f>
        <v>238.19354838709677</v>
      </c>
      <c r="AI124" s="2">
        <f>+Help!$G124*Help!AC124</f>
        <v>11</v>
      </c>
      <c r="AJ124" s="2">
        <f>+Help!$G124*Help!AD124</f>
        <v>29.225806451612904</v>
      </c>
      <c r="AK124" s="2">
        <f>+Help!$G124*Help!AE124</f>
        <v>42.516129032258064</v>
      </c>
      <c r="AL124" s="2">
        <f>+Help!$G124*Help!AF124</f>
        <v>4.67741935483871</v>
      </c>
      <c r="AM124" s="2">
        <f>+Help!$G124*Help!AG124</f>
        <v>18</v>
      </c>
      <c r="AN124" s="2">
        <f>+Help!$G124*Help!AH124</f>
        <v>132.51612903225805</v>
      </c>
      <c r="AO124" s="2">
        <f>+Help!$G124*Help!AI124</f>
        <v>116.38709677419355</v>
      </c>
      <c r="AP124" s="2">
        <f>+Help!$G124*Help!AJ124</f>
        <v>11.883549047560523</v>
      </c>
      <c r="AQ124" s="2">
        <f>+Help!$G124*Help!AK124</f>
        <v>236.03225806451613</v>
      </c>
      <c r="AR124" s="1478">
        <f>+Help!$G124*Help!AL124</f>
        <v>24.5</v>
      </c>
      <c r="AS124" s="1478">
        <f>+Help!$G124*Help!AM124</f>
        <v>0</v>
      </c>
      <c r="AV124" s="5">
        <v>1</v>
      </c>
    </row>
    <row r="125" spans="1:48" x14ac:dyDescent="0.2">
      <c r="A125" s="1">
        <v>45049</v>
      </c>
      <c r="B125" s="2">
        <v>602.74193548387098</v>
      </c>
      <c r="C125" s="2">
        <v>384.19349999999997</v>
      </c>
      <c r="D125" s="2">
        <v>112.90322580645162</v>
      </c>
      <c r="E125" s="2">
        <v>94.193548387096769</v>
      </c>
      <c r="F125" s="2">
        <v>272.94902523521023</v>
      </c>
      <c r="G125" s="2">
        <v>302.8185785816969</v>
      </c>
      <c r="H125" s="1478">
        <v>272.94902523521023</v>
      </c>
      <c r="I125" s="1478">
        <v>268.57974199629939</v>
      </c>
      <c r="J125" s="1478">
        <v>19.41935483870968</v>
      </c>
      <c r="K125" s="1478">
        <v>4.838709677419355</v>
      </c>
      <c r="L125" s="1478">
        <v>2.3225806451612905</v>
      </c>
      <c r="M125" s="1478">
        <v>693.54838709677415</v>
      </c>
      <c r="N125" s="2">
        <f>100*Help!H210</f>
        <v>100</v>
      </c>
      <c r="O125" s="2">
        <v>528.54838709677415</v>
      </c>
      <c r="P125" s="2">
        <v>343.38709999999998</v>
      </c>
      <c r="Q125" s="2">
        <v>112.90322580645162</v>
      </c>
      <c r="R125" s="2">
        <v>49.193548387096776</v>
      </c>
      <c r="S125" s="2">
        <v>240.76245331972694</v>
      </c>
      <c r="T125" s="2">
        <v>282.66937651929652</v>
      </c>
      <c r="U125" s="1478">
        <v>240.76245331972694</v>
      </c>
      <c r="V125" s="1478">
        <v>239.28996155320959</v>
      </c>
      <c r="W125" s="1478">
        <v>19.41935483870968</v>
      </c>
      <c r="X125" s="1478">
        <v>4.838709677419355</v>
      </c>
      <c r="Y125" s="1478">
        <v>2.5806451612903225</v>
      </c>
      <c r="Z125" s="1478">
        <v>870.9677419354839</v>
      </c>
      <c r="AA125" s="2">
        <v>83.23</v>
      </c>
      <c r="AE125" s="2">
        <f>+Help!$G125*Help!Y125</f>
        <v>282.54838709677421</v>
      </c>
      <c r="AF125" s="2">
        <f>+Help!$G125*Help!Z125</f>
        <v>82.838709677419359</v>
      </c>
      <c r="AG125" s="2">
        <f>+Help!$G125*Help!AA125</f>
        <v>0</v>
      </c>
      <c r="AH125" s="2">
        <f>+Help!$G125*Help!AB125</f>
        <v>238.19354838709677</v>
      </c>
      <c r="AI125" s="2">
        <f>+Help!$G125*Help!AC125</f>
        <v>11</v>
      </c>
      <c r="AJ125" s="2">
        <f>+Help!$G125*Help!AD125</f>
        <v>29.225806451612904</v>
      </c>
      <c r="AK125" s="2">
        <f>+Help!$G125*Help!AE125</f>
        <v>42.516129032258064</v>
      </c>
      <c r="AL125" s="2">
        <f>+Help!$G125*Help!AF125</f>
        <v>4.67741935483871</v>
      </c>
      <c r="AM125" s="2">
        <f>+Help!$G125*Help!AG125</f>
        <v>18</v>
      </c>
      <c r="AN125" s="2">
        <f>+Help!$G125*Help!AH125</f>
        <v>132.51612903225805</v>
      </c>
      <c r="AO125" s="2">
        <f>+Help!$G125*Help!AI125</f>
        <v>116.38709677419355</v>
      </c>
      <c r="AP125" s="2">
        <f>+Help!$G125*Help!AJ125</f>
        <v>11.883549047560523</v>
      </c>
      <c r="AQ125" s="2">
        <f>+Help!$G125*Help!AK125</f>
        <v>236.03225806451613</v>
      </c>
      <c r="AR125" s="1478">
        <f>+Help!$G125*Help!AL125</f>
        <v>24.5</v>
      </c>
      <c r="AS125" s="1478">
        <f>+Help!$G125*Help!AM125</f>
        <v>0</v>
      </c>
      <c r="AV125" s="5">
        <v>1</v>
      </c>
    </row>
    <row r="126" spans="1:48" x14ac:dyDescent="0.2">
      <c r="A126" s="1">
        <v>45050</v>
      </c>
      <c r="B126" s="2">
        <v>602.74193548387098</v>
      </c>
      <c r="C126" s="2">
        <v>384.19349999999997</v>
      </c>
      <c r="D126" s="2">
        <v>112.90322580645162</v>
      </c>
      <c r="E126" s="2">
        <v>94.193548387096769</v>
      </c>
      <c r="F126" s="2">
        <v>272.94902523521023</v>
      </c>
      <c r="G126" s="2">
        <v>302.8185785816969</v>
      </c>
      <c r="H126" s="1478">
        <v>272.94902523521023</v>
      </c>
      <c r="I126" s="1478">
        <v>268.57974199629939</v>
      </c>
      <c r="J126" s="1478">
        <v>19.41935483870968</v>
      </c>
      <c r="K126" s="1478">
        <v>4.838709677419355</v>
      </c>
      <c r="L126" s="1478">
        <v>2.3225806451612905</v>
      </c>
      <c r="M126" s="1478">
        <v>693.54838709677415</v>
      </c>
      <c r="N126" s="2">
        <f>100*Help!H211</f>
        <v>100</v>
      </c>
      <c r="O126" s="2">
        <v>528.54838709677415</v>
      </c>
      <c r="P126" s="2">
        <v>343.38709999999998</v>
      </c>
      <c r="Q126" s="2">
        <v>112.90322580645162</v>
      </c>
      <c r="R126" s="2">
        <v>49.193548387096776</v>
      </c>
      <c r="S126" s="2">
        <v>240.76245331972694</v>
      </c>
      <c r="T126" s="2">
        <v>282.66937651929652</v>
      </c>
      <c r="U126" s="1478">
        <v>240.76245331972694</v>
      </c>
      <c r="V126" s="1478">
        <v>239.28996155320959</v>
      </c>
      <c r="W126" s="1478">
        <v>19.41935483870968</v>
      </c>
      <c r="X126" s="1478">
        <v>4.838709677419355</v>
      </c>
      <c r="Y126" s="1478">
        <v>2.5806451612903225</v>
      </c>
      <c r="Z126" s="1478">
        <v>870.9677419354839</v>
      </c>
      <c r="AA126" s="2">
        <v>83.23</v>
      </c>
      <c r="AE126" s="2">
        <f>+Help!$G126*Help!Y126</f>
        <v>282.54838709677421</v>
      </c>
      <c r="AF126" s="2">
        <f>+Help!$G126*Help!Z126</f>
        <v>82.838709677419359</v>
      </c>
      <c r="AG126" s="2">
        <f>+Help!$G126*Help!AA126</f>
        <v>0</v>
      </c>
      <c r="AH126" s="2">
        <f>+Help!$G126*Help!AB126</f>
        <v>238.19354838709677</v>
      </c>
      <c r="AI126" s="2">
        <f>+Help!$G126*Help!AC126</f>
        <v>11</v>
      </c>
      <c r="AJ126" s="2">
        <f>+Help!$G126*Help!AD126</f>
        <v>29.225806451612904</v>
      </c>
      <c r="AK126" s="2">
        <f>+Help!$G126*Help!AE126</f>
        <v>42.516129032258064</v>
      </c>
      <c r="AL126" s="2">
        <f>+Help!$G126*Help!AF126</f>
        <v>4.67741935483871</v>
      </c>
      <c r="AM126" s="2">
        <f>+Help!$G126*Help!AG126</f>
        <v>18</v>
      </c>
      <c r="AN126" s="2">
        <f>+Help!$G126*Help!AH126</f>
        <v>132.51612903225805</v>
      </c>
      <c r="AO126" s="2">
        <f>+Help!$G126*Help!AI126</f>
        <v>116.38709677419355</v>
      </c>
      <c r="AP126" s="2">
        <f>+Help!$G126*Help!AJ126</f>
        <v>11.883549047560523</v>
      </c>
      <c r="AQ126" s="2">
        <f>+Help!$G126*Help!AK126</f>
        <v>236.03225806451613</v>
      </c>
      <c r="AR126" s="1478">
        <f>+Help!$G126*Help!AL126</f>
        <v>24.5</v>
      </c>
      <c r="AS126" s="1478">
        <f>+Help!$G126*Help!AM126</f>
        <v>0</v>
      </c>
      <c r="AV126" s="5">
        <v>1</v>
      </c>
    </row>
    <row r="127" spans="1:48" x14ac:dyDescent="0.2">
      <c r="A127" s="1">
        <v>45051</v>
      </c>
      <c r="B127" s="2">
        <v>602.74193548387098</v>
      </c>
      <c r="C127" s="2">
        <v>384.19349999999997</v>
      </c>
      <c r="D127" s="2">
        <v>112.90322580645162</v>
      </c>
      <c r="E127" s="2">
        <v>94.193548387096769</v>
      </c>
      <c r="F127" s="2">
        <v>272.94902523521023</v>
      </c>
      <c r="G127" s="2">
        <v>302.8185785816969</v>
      </c>
      <c r="H127" s="1478">
        <v>272.94902523521023</v>
      </c>
      <c r="I127" s="1478">
        <v>268.57974199629939</v>
      </c>
      <c r="J127" s="1478">
        <v>19.41935483870968</v>
      </c>
      <c r="K127" s="1478">
        <v>4.838709677419355</v>
      </c>
      <c r="L127" s="1478">
        <v>2.3225806451612905</v>
      </c>
      <c r="M127" s="1478">
        <v>693.54838709677415</v>
      </c>
      <c r="N127" s="2">
        <f>100*Help!H212</f>
        <v>100</v>
      </c>
      <c r="O127" s="2">
        <v>528.54838709677415</v>
      </c>
      <c r="P127" s="2">
        <v>343.38709999999998</v>
      </c>
      <c r="Q127" s="2">
        <v>112.90322580645162</v>
      </c>
      <c r="R127" s="2">
        <v>49.193548387096776</v>
      </c>
      <c r="S127" s="2">
        <v>240.76245331972694</v>
      </c>
      <c r="T127" s="2">
        <v>282.66937651929652</v>
      </c>
      <c r="U127" s="1478">
        <v>240.76245331972694</v>
      </c>
      <c r="V127" s="1478">
        <v>239.28996155320959</v>
      </c>
      <c r="W127" s="1478">
        <v>19.41935483870968</v>
      </c>
      <c r="X127" s="1478">
        <v>4.838709677419355</v>
      </c>
      <c r="Y127" s="1478">
        <v>2.5806451612903225</v>
      </c>
      <c r="Z127" s="1478">
        <v>870.9677419354839</v>
      </c>
      <c r="AA127" s="2">
        <v>83.23</v>
      </c>
      <c r="AE127" s="2">
        <f>+Help!$G127*Help!Y127</f>
        <v>282.54838709677421</v>
      </c>
      <c r="AF127" s="2">
        <f>+Help!$G127*Help!Z127</f>
        <v>82.838709677419359</v>
      </c>
      <c r="AG127" s="2">
        <f>+Help!$G127*Help!AA127</f>
        <v>0</v>
      </c>
      <c r="AH127" s="2">
        <f>+Help!$G127*Help!AB127</f>
        <v>238.19354838709677</v>
      </c>
      <c r="AI127" s="2">
        <f>+Help!$G127*Help!AC127</f>
        <v>11</v>
      </c>
      <c r="AJ127" s="2">
        <f>+Help!$G127*Help!AD127</f>
        <v>29.225806451612904</v>
      </c>
      <c r="AK127" s="2">
        <f>+Help!$G127*Help!AE127</f>
        <v>42.516129032258064</v>
      </c>
      <c r="AL127" s="2">
        <f>+Help!$G127*Help!AF127</f>
        <v>4.67741935483871</v>
      </c>
      <c r="AM127" s="2">
        <f>+Help!$G127*Help!AG127</f>
        <v>18</v>
      </c>
      <c r="AN127" s="2">
        <f>+Help!$G127*Help!AH127</f>
        <v>132.51612903225805</v>
      </c>
      <c r="AO127" s="2">
        <f>+Help!$G127*Help!AI127</f>
        <v>116.38709677419355</v>
      </c>
      <c r="AP127" s="2">
        <f>+Help!$G127*Help!AJ127</f>
        <v>11.883549047560523</v>
      </c>
      <c r="AQ127" s="2">
        <f>+Help!$G127*Help!AK127</f>
        <v>236.03225806451613</v>
      </c>
      <c r="AR127" s="1478">
        <f>+Help!$G127*Help!AL127</f>
        <v>24.5</v>
      </c>
      <c r="AS127" s="1478">
        <f>+Help!$G127*Help!AM127</f>
        <v>0</v>
      </c>
      <c r="AV127" s="5">
        <v>1</v>
      </c>
    </row>
    <row r="128" spans="1:48" x14ac:dyDescent="0.2">
      <c r="A128" s="1">
        <v>45052</v>
      </c>
      <c r="B128" s="2">
        <v>602.74193548387098</v>
      </c>
      <c r="C128" s="2">
        <v>384.19349999999997</v>
      </c>
      <c r="D128" s="2">
        <v>112.90322580645162</v>
      </c>
      <c r="E128" s="2">
        <v>94.193548387096769</v>
      </c>
      <c r="F128" s="2">
        <v>272.94902523521023</v>
      </c>
      <c r="G128" s="2">
        <v>302.8185785816969</v>
      </c>
      <c r="H128" s="1478">
        <v>272.94902523521023</v>
      </c>
      <c r="I128" s="1478">
        <v>268.57974199629939</v>
      </c>
      <c r="J128" s="1478">
        <v>19.41935483870968</v>
      </c>
      <c r="K128" s="1478">
        <v>4.838709677419355</v>
      </c>
      <c r="L128" s="1478">
        <v>2.3225806451612905</v>
      </c>
      <c r="M128" s="1478">
        <v>693.54838709677415</v>
      </c>
      <c r="N128" s="2">
        <f>100*Help!H213</f>
        <v>100</v>
      </c>
      <c r="O128" s="2">
        <v>528.54838709677415</v>
      </c>
      <c r="P128" s="2">
        <v>343.38709999999998</v>
      </c>
      <c r="Q128" s="2">
        <v>112.90322580645162</v>
      </c>
      <c r="R128" s="2">
        <v>49.193548387096776</v>
      </c>
      <c r="S128" s="2">
        <v>240.76245331972694</v>
      </c>
      <c r="T128" s="2">
        <v>282.66937651929652</v>
      </c>
      <c r="U128" s="1478">
        <v>240.76245331972694</v>
      </c>
      <c r="V128" s="1478">
        <v>239.28996155320959</v>
      </c>
      <c r="W128" s="1478">
        <v>19.41935483870968</v>
      </c>
      <c r="X128" s="1478">
        <v>4.838709677419355</v>
      </c>
      <c r="Y128" s="1478">
        <v>2.5806451612903225</v>
      </c>
      <c r="Z128" s="1478">
        <v>870.9677419354839</v>
      </c>
      <c r="AA128" s="2">
        <v>83.23</v>
      </c>
      <c r="AE128" s="2">
        <f>+Help!$G128*Help!Y128</f>
        <v>282.54838709677421</v>
      </c>
      <c r="AF128" s="2">
        <f>+Help!$G128*Help!Z128</f>
        <v>82.838709677419359</v>
      </c>
      <c r="AG128" s="2">
        <f>+Help!$G128*Help!AA128</f>
        <v>0</v>
      </c>
      <c r="AH128" s="2">
        <f>+Help!$G128*Help!AB128</f>
        <v>238.19354838709677</v>
      </c>
      <c r="AI128" s="2">
        <f>+Help!$G128*Help!AC128</f>
        <v>11</v>
      </c>
      <c r="AJ128" s="2">
        <f>+Help!$G128*Help!AD128</f>
        <v>29.225806451612904</v>
      </c>
      <c r="AK128" s="2">
        <f>+Help!$G128*Help!AE128</f>
        <v>42.516129032258064</v>
      </c>
      <c r="AL128" s="2">
        <f>+Help!$G128*Help!AF128</f>
        <v>4.67741935483871</v>
      </c>
      <c r="AM128" s="2">
        <f>+Help!$G128*Help!AG128</f>
        <v>18</v>
      </c>
      <c r="AN128" s="2">
        <f>+Help!$G128*Help!AH128</f>
        <v>132.51612903225805</v>
      </c>
      <c r="AO128" s="2">
        <f>+Help!$G128*Help!AI128</f>
        <v>116.38709677419355</v>
      </c>
      <c r="AP128" s="2">
        <f>+Help!$G128*Help!AJ128</f>
        <v>11.883549047560523</v>
      </c>
      <c r="AQ128" s="2">
        <f>+Help!$G128*Help!AK128</f>
        <v>236.03225806451613</v>
      </c>
      <c r="AR128" s="1478">
        <f>+Help!$G128*Help!AL128</f>
        <v>24.5</v>
      </c>
      <c r="AS128" s="1478">
        <f>+Help!$G128*Help!AM128</f>
        <v>0</v>
      </c>
      <c r="AV128" s="5">
        <v>1</v>
      </c>
    </row>
    <row r="129" spans="1:48" x14ac:dyDescent="0.2">
      <c r="A129" s="1">
        <v>45053</v>
      </c>
      <c r="B129" s="2">
        <v>602.74193548387098</v>
      </c>
      <c r="C129" s="2">
        <v>384.19349999999997</v>
      </c>
      <c r="D129" s="2">
        <v>112.90322580645162</v>
      </c>
      <c r="E129" s="2">
        <v>94.193548387096769</v>
      </c>
      <c r="F129" s="2">
        <v>272.94902523521023</v>
      </c>
      <c r="G129" s="2">
        <v>302.8185785816969</v>
      </c>
      <c r="H129" s="1478">
        <v>272.94902523521023</v>
      </c>
      <c r="I129" s="1478">
        <v>268.57974199629939</v>
      </c>
      <c r="J129" s="1478">
        <v>19.41935483870968</v>
      </c>
      <c r="K129" s="1478">
        <v>4.838709677419355</v>
      </c>
      <c r="L129" s="1478">
        <v>2.3225806451612905</v>
      </c>
      <c r="M129" s="1478">
        <v>693.54838709677415</v>
      </c>
      <c r="N129" s="2">
        <f>100*Help!H214</f>
        <v>91.666666666666657</v>
      </c>
      <c r="O129" s="2">
        <v>528.54838709677415</v>
      </c>
      <c r="P129" s="2">
        <v>343.38709999999998</v>
      </c>
      <c r="Q129" s="2">
        <v>112.90322580645162</v>
      </c>
      <c r="R129" s="2">
        <v>49.193548387096776</v>
      </c>
      <c r="S129" s="2">
        <v>240.76245331972694</v>
      </c>
      <c r="T129" s="2">
        <v>282.66937651929652</v>
      </c>
      <c r="U129" s="1478">
        <v>240.76245331972694</v>
      </c>
      <c r="V129" s="1478">
        <v>239.28996155320959</v>
      </c>
      <c r="W129" s="1478">
        <v>19.41935483870968</v>
      </c>
      <c r="X129" s="1478">
        <v>4.838709677419355</v>
      </c>
      <c r="Y129" s="1478">
        <v>2.5806451612903225</v>
      </c>
      <c r="Z129" s="1478">
        <v>870.9677419354839</v>
      </c>
      <c r="AA129" s="2">
        <v>83.23</v>
      </c>
      <c r="AE129" s="2">
        <f>+Help!$G129*Help!Y129</f>
        <v>282.54838709677421</v>
      </c>
      <c r="AF129" s="2">
        <f>+Help!$G129*Help!Z129</f>
        <v>82.838709677419359</v>
      </c>
      <c r="AG129" s="2">
        <f>+Help!$G129*Help!AA129</f>
        <v>0</v>
      </c>
      <c r="AH129" s="2">
        <f>+Help!$G129*Help!AB129</f>
        <v>238.19354838709677</v>
      </c>
      <c r="AI129" s="2">
        <f>+Help!$G129*Help!AC129</f>
        <v>11</v>
      </c>
      <c r="AJ129" s="2">
        <f>+Help!$G129*Help!AD129</f>
        <v>29.225806451612904</v>
      </c>
      <c r="AK129" s="2">
        <f>+Help!$G129*Help!AE129</f>
        <v>42.516129032258064</v>
      </c>
      <c r="AL129" s="2">
        <f>+Help!$G129*Help!AF129</f>
        <v>4.67741935483871</v>
      </c>
      <c r="AM129" s="2">
        <f>+Help!$G129*Help!AG129</f>
        <v>18</v>
      </c>
      <c r="AN129" s="2">
        <f>+Help!$G129*Help!AH129</f>
        <v>132.51612903225805</v>
      </c>
      <c r="AO129" s="2">
        <f>+Help!$G129*Help!AI129</f>
        <v>116.38709677419355</v>
      </c>
      <c r="AP129" s="2">
        <f>+Help!$G129*Help!AJ129</f>
        <v>11.883549047560523</v>
      </c>
      <c r="AQ129" s="2">
        <f>+Help!$G129*Help!AK129</f>
        <v>236.03225806451613</v>
      </c>
      <c r="AR129" s="1478">
        <f>+Help!$G129*Help!AL129</f>
        <v>24.5</v>
      </c>
      <c r="AS129" s="1478">
        <f>+Help!$G129*Help!AM129</f>
        <v>0</v>
      </c>
      <c r="AV129" s="5">
        <v>1</v>
      </c>
    </row>
    <row r="130" spans="1:48" x14ac:dyDescent="0.2">
      <c r="A130" s="1">
        <v>45054</v>
      </c>
      <c r="B130" s="2">
        <v>602.74193548387098</v>
      </c>
      <c r="C130" s="2">
        <v>384.19349999999997</v>
      </c>
      <c r="D130" s="2">
        <v>112.90322580645162</v>
      </c>
      <c r="E130" s="2">
        <v>94.193548387096769</v>
      </c>
      <c r="F130" s="2">
        <v>272.94902523521023</v>
      </c>
      <c r="G130" s="2">
        <v>302.8185785816969</v>
      </c>
      <c r="H130" s="1478">
        <v>272.94902523521023</v>
      </c>
      <c r="I130" s="1478">
        <v>268.57974199629939</v>
      </c>
      <c r="J130" s="1478">
        <v>19.41935483870968</v>
      </c>
      <c r="K130" s="1478">
        <v>4.838709677419355</v>
      </c>
      <c r="L130" s="1478">
        <v>2.3225806451612905</v>
      </c>
      <c r="M130" s="1478">
        <v>693.54838709677415</v>
      </c>
      <c r="N130" s="2">
        <f>100*Help!H215</f>
        <v>0</v>
      </c>
      <c r="O130" s="2">
        <v>528.54838709677415</v>
      </c>
      <c r="P130" s="2">
        <v>343.38709999999998</v>
      </c>
      <c r="Q130" s="2">
        <v>112.90322580645162</v>
      </c>
      <c r="R130" s="2">
        <v>49.193548387096776</v>
      </c>
      <c r="S130" s="2">
        <v>240.76245331972694</v>
      </c>
      <c r="T130" s="2">
        <v>282.66937651929652</v>
      </c>
      <c r="U130" s="1478">
        <v>240.76245331972694</v>
      </c>
      <c r="V130" s="1478">
        <v>239.28996155320959</v>
      </c>
      <c r="W130" s="1478">
        <v>19.41935483870968</v>
      </c>
      <c r="X130" s="1478">
        <v>4.838709677419355</v>
      </c>
      <c r="Y130" s="1478">
        <v>2.5806451612903225</v>
      </c>
      <c r="Z130" s="1478">
        <v>870.9677419354839</v>
      </c>
      <c r="AA130" s="2">
        <v>83.23</v>
      </c>
      <c r="AE130" s="2">
        <f>+Help!$G130*Help!Y130</f>
        <v>282.54838709677421</v>
      </c>
      <c r="AF130" s="2">
        <f>+Help!$G130*Help!Z130</f>
        <v>82.838709677419359</v>
      </c>
      <c r="AG130" s="2">
        <f>+Help!$G130*Help!AA130</f>
        <v>0</v>
      </c>
      <c r="AH130" s="2">
        <f>+Help!$G130*Help!AB130</f>
        <v>238.19354838709677</v>
      </c>
      <c r="AI130" s="2">
        <f>+Help!$G130*Help!AC130</f>
        <v>11</v>
      </c>
      <c r="AJ130" s="2">
        <f>+Help!$G130*Help!AD130</f>
        <v>29.225806451612904</v>
      </c>
      <c r="AK130" s="2">
        <f>+Help!$G130*Help!AE130</f>
        <v>42.516129032258064</v>
      </c>
      <c r="AL130" s="2">
        <f>+Help!$G130*Help!AF130</f>
        <v>4.67741935483871</v>
      </c>
      <c r="AM130" s="2">
        <f>+Help!$G130*Help!AG130</f>
        <v>18</v>
      </c>
      <c r="AN130" s="2">
        <f>+Help!$G130*Help!AH130</f>
        <v>132.51612903225805</v>
      </c>
      <c r="AO130" s="2">
        <f>+Help!$G130*Help!AI130</f>
        <v>116.38709677419355</v>
      </c>
      <c r="AP130" s="2">
        <f>+Help!$G130*Help!AJ130</f>
        <v>11.883549047560523</v>
      </c>
      <c r="AQ130" s="2">
        <f>+Help!$G130*Help!AK130</f>
        <v>236.03225806451613</v>
      </c>
      <c r="AR130" s="1478">
        <f>+Help!$G130*Help!AL130</f>
        <v>24.5</v>
      </c>
      <c r="AS130" s="1478">
        <f>+Help!$G130*Help!AM130</f>
        <v>0</v>
      </c>
      <c r="AV130" s="5">
        <v>1</v>
      </c>
    </row>
    <row r="131" spans="1:48" x14ac:dyDescent="0.2">
      <c r="A131" s="1">
        <v>45055</v>
      </c>
      <c r="B131" s="2">
        <v>602.74193548387098</v>
      </c>
      <c r="C131" s="2">
        <v>384.19349999999997</v>
      </c>
      <c r="D131" s="2">
        <v>112.90322580645162</v>
      </c>
      <c r="E131" s="2">
        <v>94.193548387096769</v>
      </c>
      <c r="F131" s="2">
        <v>272.94902523521023</v>
      </c>
      <c r="G131" s="2">
        <v>302.8185785816969</v>
      </c>
      <c r="H131" s="1478">
        <v>272.94902523521023</v>
      </c>
      <c r="I131" s="1478">
        <v>268.57974199629939</v>
      </c>
      <c r="J131" s="1478">
        <v>19.41935483870968</v>
      </c>
      <c r="K131" s="1478">
        <v>4.838709677419355</v>
      </c>
      <c r="L131" s="1478">
        <v>2.3225806451612905</v>
      </c>
      <c r="M131" s="1478">
        <v>693.54838709677415</v>
      </c>
      <c r="N131" s="2">
        <f>100*Help!H216</f>
        <v>33.000000000000007</v>
      </c>
      <c r="O131" s="2">
        <v>528.54838709677415</v>
      </c>
      <c r="P131" s="2">
        <v>343.38709999999998</v>
      </c>
      <c r="Q131" s="2">
        <v>112.90322580645162</v>
      </c>
      <c r="R131" s="2">
        <v>49.193548387096776</v>
      </c>
      <c r="S131" s="2">
        <v>240.76245331972694</v>
      </c>
      <c r="T131" s="2">
        <v>282.66937651929652</v>
      </c>
      <c r="U131" s="1478">
        <v>240.76245331972694</v>
      </c>
      <c r="V131" s="1478">
        <v>239.28996155320959</v>
      </c>
      <c r="W131" s="1478">
        <v>19.41935483870968</v>
      </c>
      <c r="X131" s="1478">
        <v>4.838709677419355</v>
      </c>
      <c r="Y131" s="1478">
        <v>2.5806451612903225</v>
      </c>
      <c r="Z131" s="1478">
        <v>870.9677419354839</v>
      </c>
      <c r="AA131" s="2">
        <v>83.23</v>
      </c>
      <c r="AE131" s="2">
        <f>+Help!$G131*Help!Y131</f>
        <v>282.54838709677421</v>
      </c>
      <c r="AF131" s="2">
        <f>+Help!$G131*Help!Z131</f>
        <v>82.838709677419359</v>
      </c>
      <c r="AG131" s="2">
        <f>+Help!$G131*Help!AA131</f>
        <v>0</v>
      </c>
      <c r="AH131" s="2">
        <f>+Help!$G131*Help!AB131</f>
        <v>238.19354838709677</v>
      </c>
      <c r="AI131" s="2">
        <f>+Help!$G131*Help!AC131</f>
        <v>11</v>
      </c>
      <c r="AJ131" s="2">
        <f>+Help!$G131*Help!AD131</f>
        <v>29.225806451612904</v>
      </c>
      <c r="AK131" s="2">
        <f>+Help!$G131*Help!AE131</f>
        <v>42.516129032258064</v>
      </c>
      <c r="AL131" s="2">
        <f>+Help!$G131*Help!AF131</f>
        <v>4.67741935483871</v>
      </c>
      <c r="AM131" s="2">
        <f>+Help!$G131*Help!AG131</f>
        <v>18</v>
      </c>
      <c r="AN131" s="2">
        <f>+Help!$G131*Help!AH131</f>
        <v>132.51612903225805</v>
      </c>
      <c r="AO131" s="2">
        <f>+Help!$G131*Help!AI131</f>
        <v>116.38709677419355</v>
      </c>
      <c r="AP131" s="2">
        <f>+Help!$G131*Help!AJ131</f>
        <v>11.883549047560523</v>
      </c>
      <c r="AQ131" s="2">
        <f>+Help!$G131*Help!AK131</f>
        <v>236.03225806451613</v>
      </c>
      <c r="AR131" s="1478">
        <f>+Help!$G131*Help!AL131</f>
        <v>24.5</v>
      </c>
      <c r="AS131" s="1478">
        <f>+Help!$G131*Help!AM131</f>
        <v>0</v>
      </c>
      <c r="AV131" s="5">
        <v>1</v>
      </c>
    </row>
    <row r="132" spans="1:48" x14ac:dyDescent="0.2">
      <c r="A132" s="1">
        <v>45056</v>
      </c>
      <c r="B132" s="2">
        <v>602.74193548387098</v>
      </c>
      <c r="C132" s="2">
        <v>384.19349999999997</v>
      </c>
      <c r="D132" s="2">
        <v>112.90322580645162</v>
      </c>
      <c r="E132" s="2">
        <v>94.193548387096769</v>
      </c>
      <c r="F132" s="2">
        <v>272.94902523521023</v>
      </c>
      <c r="G132" s="2">
        <v>302.8185785816969</v>
      </c>
      <c r="H132" s="1478">
        <v>272.94902523521023</v>
      </c>
      <c r="I132" s="1478">
        <v>268.57974199629939</v>
      </c>
      <c r="J132" s="1478">
        <v>19.41935483870968</v>
      </c>
      <c r="K132" s="1478">
        <v>4.838709677419355</v>
      </c>
      <c r="L132" s="1478">
        <v>2.3225806451612905</v>
      </c>
      <c r="M132" s="1478">
        <v>693.54838709677415</v>
      </c>
      <c r="N132" s="2">
        <f>100*Help!H217</f>
        <v>100</v>
      </c>
      <c r="O132" s="2">
        <v>528.54838709677415</v>
      </c>
      <c r="P132" s="2">
        <v>343.38709999999998</v>
      </c>
      <c r="Q132" s="2">
        <v>112.90322580645162</v>
      </c>
      <c r="R132" s="2">
        <v>49.193548387096776</v>
      </c>
      <c r="S132" s="2">
        <v>240.76245331972694</v>
      </c>
      <c r="T132" s="2">
        <v>282.66937651929652</v>
      </c>
      <c r="U132" s="1478">
        <v>240.76245331972694</v>
      </c>
      <c r="V132" s="1478">
        <v>239.28996155320959</v>
      </c>
      <c r="W132" s="1478">
        <v>19.41935483870968</v>
      </c>
      <c r="X132" s="1478">
        <v>4.838709677419355</v>
      </c>
      <c r="Y132" s="1478">
        <v>2.5806451612903225</v>
      </c>
      <c r="Z132" s="1478">
        <v>870.9677419354839</v>
      </c>
      <c r="AA132" s="2">
        <v>83.23</v>
      </c>
      <c r="AE132" s="2">
        <f>+Help!$G132*Help!Y132</f>
        <v>282.54838709677421</v>
      </c>
      <c r="AF132" s="2">
        <f>+Help!$G132*Help!Z132</f>
        <v>82.838709677419359</v>
      </c>
      <c r="AG132" s="2">
        <f>+Help!$G132*Help!AA132</f>
        <v>0</v>
      </c>
      <c r="AH132" s="2">
        <f>+Help!$G132*Help!AB132</f>
        <v>238.19354838709677</v>
      </c>
      <c r="AI132" s="2">
        <f>+Help!$G132*Help!AC132</f>
        <v>11</v>
      </c>
      <c r="AJ132" s="2">
        <f>+Help!$G132*Help!AD132</f>
        <v>29.225806451612904</v>
      </c>
      <c r="AK132" s="2">
        <f>+Help!$G132*Help!AE132</f>
        <v>42.516129032258064</v>
      </c>
      <c r="AL132" s="2">
        <f>+Help!$G132*Help!AF132</f>
        <v>4.67741935483871</v>
      </c>
      <c r="AM132" s="2">
        <f>+Help!$G132*Help!AG132</f>
        <v>18</v>
      </c>
      <c r="AN132" s="2">
        <f>+Help!$G132*Help!AH132</f>
        <v>132.51612903225805</v>
      </c>
      <c r="AO132" s="2">
        <f>+Help!$G132*Help!AI132</f>
        <v>116.38709677419355</v>
      </c>
      <c r="AP132" s="2">
        <f>+Help!$G132*Help!AJ132</f>
        <v>11.883549047560523</v>
      </c>
      <c r="AQ132" s="2">
        <f>+Help!$G132*Help!AK132</f>
        <v>236.03225806451613</v>
      </c>
      <c r="AR132" s="1478">
        <f>+Help!$G132*Help!AL132</f>
        <v>24.5</v>
      </c>
      <c r="AS132" s="1478">
        <f>+Help!$G132*Help!AM132</f>
        <v>0</v>
      </c>
      <c r="AV132" s="5">
        <v>1</v>
      </c>
    </row>
    <row r="133" spans="1:48" x14ac:dyDescent="0.2">
      <c r="A133" s="1">
        <v>45057</v>
      </c>
      <c r="B133" s="2">
        <v>602.74193548387098</v>
      </c>
      <c r="C133" s="2">
        <v>384.19349999999997</v>
      </c>
      <c r="D133" s="2">
        <v>112.90322580645162</v>
      </c>
      <c r="E133" s="2">
        <v>94.193548387096769</v>
      </c>
      <c r="F133" s="2">
        <v>272.94902523521023</v>
      </c>
      <c r="G133" s="2">
        <v>302.8185785816969</v>
      </c>
      <c r="H133" s="1478">
        <v>272.94902523521023</v>
      </c>
      <c r="I133" s="1478">
        <v>268.57974199629939</v>
      </c>
      <c r="J133" s="1478">
        <v>19.41935483870968</v>
      </c>
      <c r="K133" s="1478">
        <v>4.838709677419355</v>
      </c>
      <c r="L133" s="1478">
        <v>2.3225806451612905</v>
      </c>
      <c r="M133" s="1478">
        <v>693.54838709677415</v>
      </c>
      <c r="N133" s="2">
        <f>100*Help!H218</f>
        <v>100</v>
      </c>
      <c r="O133" s="2">
        <v>528.54838709677415</v>
      </c>
      <c r="P133" s="2">
        <v>343.38709999999998</v>
      </c>
      <c r="Q133" s="2">
        <v>112.90322580645162</v>
      </c>
      <c r="R133" s="2">
        <v>49.193548387096776</v>
      </c>
      <c r="S133" s="2">
        <v>240.76245331972694</v>
      </c>
      <c r="T133" s="2">
        <v>282.66937651929652</v>
      </c>
      <c r="U133" s="1478">
        <v>240.76245331972694</v>
      </c>
      <c r="V133" s="1478">
        <v>239.28996155320959</v>
      </c>
      <c r="W133" s="1478">
        <v>19.41935483870968</v>
      </c>
      <c r="X133" s="1478">
        <v>4.838709677419355</v>
      </c>
      <c r="Y133" s="1478">
        <v>2.5806451612903225</v>
      </c>
      <c r="Z133" s="1478">
        <v>870.9677419354839</v>
      </c>
      <c r="AA133" s="2">
        <v>83.23</v>
      </c>
      <c r="AE133" s="2">
        <f>+Help!$G133*Help!Y133</f>
        <v>282.54838709677421</v>
      </c>
      <c r="AF133" s="2">
        <f>+Help!$G133*Help!Z133</f>
        <v>82.838709677419359</v>
      </c>
      <c r="AG133" s="2">
        <f>+Help!$G133*Help!AA133</f>
        <v>0</v>
      </c>
      <c r="AH133" s="2">
        <f>+Help!$G133*Help!AB133</f>
        <v>238.19354838709677</v>
      </c>
      <c r="AI133" s="2">
        <f>+Help!$G133*Help!AC133</f>
        <v>11</v>
      </c>
      <c r="AJ133" s="2">
        <f>+Help!$G133*Help!AD133</f>
        <v>29.225806451612904</v>
      </c>
      <c r="AK133" s="2">
        <f>+Help!$G133*Help!AE133</f>
        <v>42.516129032258064</v>
      </c>
      <c r="AL133" s="2">
        <f>+Help!$G133*Help!AF133</f>
        <v>4.67741935483871</v>
      </c>
      <c r="AM133" s="2">
        <f>+Help!$G133*Help!AG133</f>
        <v>18</v>
      </c>
      <c r="AN133" s="2">
        <f>+Help!$G133*Help!AH133</f>
        <v>132.51612903225805</v>
      </c>
      <c r="AO133" s="2">
        <f>+Help!$G133*Help!AI133</f>
        <v>116.38709677419355</v>
      </c>
      <c r="AP133" s="2">
        <f>+Help!$G133*Help!AJ133</f>
        <v>11.883549047560523</v>
      </c>
      <c r="AQ133" s="2">
        <f>+Help!$G133*Help!AK133</f>
        <v>236.03225806451613</v>
      </c>
      <c r="AR133" s="1478">
        <f>+Help!$G133*Help!AL133</f>
        <v>24.5</v>
      </c>
      <c r="AS133" s="1478">
        <f>+Help!$G133*Help!AM133</f>
        <v>0</v>
      </c>
      <c r="AV133" s="5">
        <v>1</v>
      </c>
    </row>
    <row r="134" spans="1:48" x14ac:dyDescent="0.2">
      <c r="A134" s="1">
        <v>45058</v>
      </c>
      <c r="B134" s="2">
        <v>602.74193548387098</v>
      </c>
      <c r="C134" s="2">
        <v>384.19349999999997</v>
      </c>
      <c r="D134" s="2">
        <v>112.90322580645162</v>
      </c>
      <c r="E134" s="2">
        <v>94.193548387096769</v>
      </c>
      <c r="F134" s="2">
        <v>272.94902523521023</v>
      </c>
      <c r="G134" s="2">
        <v>302.8185785816969</v>
      </c>
      <c r="H134" s="1478">
        <v>272.94902523521023</v>
      </c>
      <c r="I134" s="1478">
        <v>268.57974199629939</v>
      </c>
      <c r="J134" s="1478">
        <v>19.41935483870968</v>
      </c>
      <c r="K134" s="1478">
        <v>4.838709677419355</v>
      </c>
      <c r="L134" s="1478">
        <v>2.3225806451612905</v>
      </c>
      <c r="M134" s="1478">
        <v>693.54838709677415</v>
      </c>
      <c r="N134" s="2">
        <f>100*Help!H219</f>
        <v>100</v>
      </c>
      <c r="O134" s="2">
        <v>528.54838709677415</v>
      </c>
      <c r="P134" s="2">
        <v>343.38709999999998</v>
      </c>
      <c r="Q134" s="2">
        <v>112.90322580645162</v>
      </c>
      <c r="R134" s="2">
        <v>49.193548387096776</v>
      </c>
      <c r="S134" s="2">
        <v>240.76245331972694</v>
      </c>
      <c r="T134" s="2">
        <v>282.66937651929652</v>
      </c>
      <c r="U134" s="1478">
        <v>240.76245331972694</v>
      </c>
      <c r="V134" s="1478">
        <v>239.28996155320959</v>
      </c>
      <c r="W134" s="1478">
        <v>19.41935483870968</v>
      </c>
      <c r="X134" s="1478">
        <v>4.838709677419355</v>
      </c>
      <c r="Y134" s="1478">
        <v>2.5806451612903225</v>
      </c>
      <c r="Z134" s="1478">
        <v>870.9677419354839</v>
      </c>
      <c r="AA134" s="2">
        <v>83.23</v>
      </c>
      <c r="AE134" s="2">
        <f>+Help!$G134*Help!Y134</f>
        <v>282.54838709677421</v>
      </c>
      <c r="AF134" s="2">
        <f>+Help!$G134*Help!Z134</f>
        <v>82.838709677419359</v>
      </c>
      <c r="AG134" s="2">
        <f>+Help!$G134*Help!AA134</f>
        <v>0</v>
      </c>
      <c r="AH134" s="2">
        <f>+Help!$G134*Help!AB134</f>
        <v>238.19354838709677</v>
      </c>
      <c r="AI134" s="2">
        <f>+Help!$G134*Help!AC134</f>
        <v>11</v>
      </c>
      <c r="AJ134" s="2">
        <f>+Help!$G134*Help!AD134</f>
        <v>29.225806451612904</v>
      </c>
      <c r="AK134" s="2">
        <f>+Help!$G134*Help!AE134</f>
        <v>42.516129032258064</v>
      </c>
      <c r="AL134" s="2">
        <f>+Help!$G134*Help!AF134</f>
        <v>4.67741935483871</v>
      </c>
      <c r="AM134" s="2">
        <f>+Help!$G134*Help!AG134</f>
        <v>18</v>
      </c>
      <c r="AN134" s="2">
        <f>+Help!$G134*Help!AH134</f>
        <v>132.51612903225805</v>
      </c>
      <c r="AO134" s="2">
        <f>+Help!$G134*Help!AI134</f>
        <v>116.38709677419355</v>
      </c>
      <c r="AP134" s="2">
        <f>+Help!$G134*Help!AJ134</f>
        <v>11.883549047560523</v>
      </c>
      <c r="AQ134" s="2">
        <f>+Help!$G134*Help!AK134</f>
        <v>236.03225806451613</v>
      </c>
      <c r="AR134" s="1478">
        <f>+Help!$G134*Help!AL134</f>
        <v>24.5</v>
      </c>
      <c r="AS134" s="1478">
        <f>+Help!$G134*Help!AM134</f>
        <v>0</v>
      </c>
      <c r="AV134" s="5">
        <v>1</v>
      </c>
    </row>
    <row r="135" spans="1:48" x14ac:dyDescent="0.2">
      <c r="A135" s="1">
        <v>45059</v>
      </c>
      <c r="B135" s="2">
        <v>602.74193548387098</v>
      </c>
      <c r="C135" s="2">
        <v>384.19349999999997</v>
      </c>
      <c r="D135" s="2">
        <v>112.90322580645162</v>
      </c>
      <c r="E135" s="2">
        <v>94.193548387096769</v>
      </c>
      <c r="F135" s="2">
        <v>272.94902523521023</v>
      </c>
      <c r="G135" s="2">
        <v>302.8185785816969</v>
      </c>
      <c r="H135" s="1478">
        <v>272.94902523521023</v>
      </c>
      <c r="I135" s="1478">
        <v>268.57974199629939</v>
      </c>
      <c r="J135" s="1478">
        <v>19.41935483870968</v>
      </c>
      <c r="K135" s="1478">
        <v>4.838709677419355</v>
      </c>
      <c r="L135" s="1478">
        <v>2.3225806451612905</v>
      </c>
      <c r="M135" s="1478">
        <v>693.54838709677415</v>
      </c>
      <c r="N135" s="2">
        <f>100*Help!H220</f>
        <v>100</v>
      </c>
      <c r="O135" s="2">
        <v>528.54838709677415</v>
      </c>
      <c r="P135" s="2">
        <v>343.38709999999998</v>
      </c>
      <c r="Q135" s="2">
        <v>112.90322580645162</v>
      </c>
      <c r="R135" s="2">
        <v>49.193548387096776</v>
      </c>
      <c r="S135" s="2">
        <v>240.76245331972694</v>
      </c>
      <c r="T135" s="2">
        <v>282.66937651929652</v>
      </c>
      <c r="U135" s="1478">
        <v>240.76245331972694</v>
      </c>
      <c r="V135" s="1478">
        <v>239.28996155320959</v>
      </c>
      <c r="W135" s="1478">
        <v>19.41935483870968</v>
      </c>
      <c r="X135" s="1478">
        <v>4.838709677419355</v>
      </c>
      <c r="Y135" s="1478">
        <v>2.5806451612903225</v>
      </c>
      <c r="Z135" s="1478">
        <v>870.9677419354839</v>
      </c>
      <c r="AA135" s="2">
        <v>83.23</v>
      </c>
      <c r="AE135" s="2">
        <f>+Help!$G135*Help!Y135</f>
        <v>282.54838709677421</v>
      </c>
      <c r="AF135" s="2">
        <f>+Help!$G135*Help!Z135</f>
        <v>82.838709677419359</v>
      </c>
      <c r="AG135" s="2">
        <f>+Help!$G135*Help!AA135</f>
        <v>0</v>
      </c>
      <c r="AH135" s="2">
        <f>+Help!$G135*Help!AB135</f>
        <v>238.19354838709677</v>
      </c>
      <c r="AI135" s="2">
        <f>+Help!$G135*Help!AC135</f>
        <v>11</v>
      </c>
      <c r="AJ135" s="2">
        <f>+Help!$G135*Help!AD135</f>
        <v>29.225806451612904</v>
      </c>
      <c r="AK135" s="2">
        <f>+Help!$G135*Help!AE135</f>
        <v>42.516129032258064</v>
      </c>
      <c r="AL135" s="2">
        <f>+Help!$G135*Help!AF135</f>
        <v>4.67741935483871</v>
      </c>
      <c r="AM135" s="2">
        <f>+Help!$G135*Help!AG135</f>
        <v>18</v>
      </c>
      <c r="AN135" s="2">
        <f>+Help!$G135*Help!AH135</f>
        <v>132.51612903225805</v>
      </c>
      <c r="AO135" s="2">
        <f>+Help!$G135*Help!AI135</f>
        <v>116.38709677419355</v>
      </c>
      <c r="AP135" s="2">
        <f>+Help!$G135*Help!AJ135</f>
        <v>11.883549047560523</v>
      </c>
      <c r="AQ135" s="2">
        <f>+Help!$G135*Help!AK135</f>
        <v>236.03225806451613</v>
      </c>
      <c r="AR135" s="1478">
        <f>+Help!$G135*Help!AL135</f>
        <v>24.5</v>
      </c>
      <c r="AS135" s="1478">
        <f>+Help!$G135*Help!AM135</f>
        <v>0</v>
      </c>
      <c r="AV135" s="5">
        <v>1</v>
      </c>
    </row>
    <row r="136" spans="1:48" x14ac:dyDescent="0.2">
      <c r="A136" s="1">
        <v>45060</v>
      </c>
      <c r="B136" s="2">
        <v>602.74193548387098</v>
      </c>
      <c r="C136" s="2">
        <v>384.19349999999997</v>
      </c>
      <c r="D136" s="2">
        <v>112.90322580645162</v>
      </c>
      <c r="E136" s="2">
        <v>94.193548387096769</v>
      </c>
      <c r="F136" s="2">
        <v>272.94902523521023</v>
      </c>
      <c r="G136" s="2">
        <v>302.8185785816969</v>
      </c>
      <c r="H136" s="1478">
        <v>272.94902523521023</v>
      </c>
      <c r="I136" s="1478">
        <v>268.57974199629939</v>
      </c>
      <c r="J136" s="1478">
        <v>19.41935483870968</v>
      </c>
      <c r="K136" s="1478">
        <v>4.838709677419355</v>
      </c>
      <c r="L136" s="1478">
        <v>2.3225806451612905</v>
      </c>
      <c r="M136" s="1478">
        <v>693.54838709677415</v>
      </c>
      <c r="N136" s="2">
        <f>100*Help!H221</f>
        <v>100</v>
      </c>
      <c r="O136" s="2">
        <v>528.54838709677415</v>
      </c>
      <c r="P136" s="2">
        <v>343.38709999999998</v>
      </c>
      <c r="Q136" s="2">
        <v>112.90322580645162</v>
      </c>
      <c r="R136" s="2">
        <v>49.193548387096776</v>
      </c>
      <c r="S136" s="2">
        <v>240.76245331972694</v>
      </c>
      <c r="T136" s="2">
        <v>282.66937651929652</v>
      </c>
      <c r="U136" s="1478">
        <v>240.76245331972694</v>
      </c>
      <c r="V136" s="1478">
        <v>239.28996155320959</v>
      </c>
      <c r="W136" s="1478">
        <v>19.41935483870968</v>
      </c>
      <c r="X136" s="1478">
        <v>4.838709677419355</v>
      </c>
      <c r="Y136" s="1478">
        <v>2.5806451612903225</v>
      </c>
      <c r="Z136" s="1478">
        <v>870.9677419354839</v>
      </c>
      <c r="AA136" s="2">
        <v>83.23</v>
      </c>
      <c r="AE136" s="2">
        <f>+Help!$G136*Help!Y136</f>
        <v>282.54838709677421</v>
      </c>
      <c r="AF136" s="2">
        <f>+Help!$G136*Help!Z136</f>
        <v>82.838709677419359</v>
      </c>
      <c r="AG136" s="2">
        <f>+Help!$G136*Help!AA136</f>
        <v>0</v>
      </c>
      <c r="AH136" s="2">
        <f>+Help!$G136*Help!AB136</f>
        <v>238.19354838709677</v>
      </c>
      <c r="AI136" s="2">
        <f>+Help!$G136*Help!AC136</f>
        <v>11</v>
      </c>
      <c r="AJ136" s="2">
        <f>+Help!$G136*Help!AD136</f>
        <v>29.225806451612904</v>
      </c>
      <c r="AK136" s="2">
        <f>+Help!$G136*Help!AE136</f>
        <v>42.516129032258064</v>
      </c>
      <c r="AL136" s="2">
        <f>+Help!$G136*Help!AF136</f>
        <v>4.67741935483871</v>
      </c>
      <c r="AM136" s="2">
        <f>+Help!$G136*Help!AG136</f>
        <v>18</v>
      </c>
      <c r="AN136" s="2">
        <f>+Help!$G136*Help!AH136</f>
        <v>132.51612903225805</v>
      </c>
      <c r="AO136" s="2">
        <f>+Help!$G136*Help!AI136</f>
        <v>116.38709677419355</v>
      </c>
      <c r="AP136" s="2">
        <f>+Help!$G136*Help!AJ136</f>
        <v>11.883549047560523</v>
      </c>
      <c r="AQ136" s="2">
        <f>+Help!$G136*Help!AK136</f>
        <v>236.03225806451613</v>
      </c>
      <c r="AR136" s="1478">
        <f>+Help!$G136*Help!AL136</f>
        <v>24.5</v>
      </c>
      <c r="AS136" s="1478">
        <f>+Help!$G136*Help!AM136</f>
        <v>0</v>
      </c>
      <c r="AV136" s="5">
        <v>1</v>
      </c>
    </row>
    <row r="137" spans="1:48" x14ac:dyDescent="0.2">
      <c r="A137" s="1">
        <v>45061</v>
      </c>
      <c r="B137" s="2">
        <v>602.74193548387098</v>
      </c>
      <c r="C137" s="2">
        <v>384.19349999999997</v>
      </c>
      <c r="D137" s="2">
        <v>112.90322580645162</v>
      </c>
      <c r="E137" s="2">
        <v>94.193548387096769</v>
      </c>
      <c r="F137" s="2">
        <v>272.94902523521023</v>
      </c>
      <c r="G137" s="2">
        <v>302.8185785816969</v>
      </c>
      <c r="H137" s="1478">
        <v>272.94902523521023</v>
      </c>
      <c r="I137" s="1478">
        <v>268.57974199629939</v>
      </c>
      <c r="J137" s="1478">
        <v>19.41935483870968</v>
      </c>
      <c r="K137" s="1478">
        <v>4.838709677419355</v>
      </c>
      <c r="L137" s="1478">
        <v>2.3225806451612905</v>
      </c>
      <c r="M137" s="1478">
        <v>693.54838709677415</v>
      </c>
      <c r="N137" s="2">
        <f>100*Help!H222</f>
        <v>100</v>
      </c>
      <c r="O137" s="2">
        <v>528.54838709677415</v>
      </c>
      <c r="P137" s="2">
        <v>343.38709999999998</v>
      </c>
      <c r="Q137" s="2">
        <v>112.90322580645162</v>
      </c>
      <c r="R137" s="2">
        <v>49.193548387096776</v>
      </c>
      <c r="S137" s="2">
        <v>240.76245331972694</v>
      </c>
      <c r="T137" s="2">
        <v>282.66937651929652</v>
      </c>
      <c r="U137" s="1478">
        <v>240.76245331972694</v>
      </c>
      <c r="V137" s="1478">
        <v>239.28996155320959</v>
      </c>
      <c r="W137" s="1478">
        <v>19.41935483870968</v>
      </c>
      <c r="X137" s="1478">
        <v>4.838709677419355</v>
      </c>
      <c r="Y137" s="1478">
        <v>2.5806451612903225</v>
      </c>
      <c r="Z137" s="1478">
        <v>870.9677419354839</v>
      </c>
      <c r="AA137" s="2">
        <v>83.23</v>
      </c>
      <c r="AE137" s="2">
        <f>+Help!$G137*Help!Y137</f>
        <v>282.54838709677421</v>
      </c>
      <c r="AF137" s="2">
        <f>+Help!$G137*Help!Z137</f>
        <v>82.838709677419359</v>
      </c>
      <c r="AG137" s="2">
        <f>+Help!$G137*Help!AA137</f>
        <v>0</v>
      </c>
      <c r="AH137" s="2">
        <f>+Help!$G137*Help!AB137</f>
        <v>238.19354838709677</v>
      </c>
      <c r="AI137" s="2">
        <f>+Help!$G137*Help!AC137</f>
        <v>11</v>
      </c>
      <c r="AJ137" s="2">
        <f>+Help!$G137*Help!AD137</f>
        <v>29.225806451612904</v>
      </c>
      <c r="AK137" s="2">
        <f>+Help!$G137*Help!AE137</f>
        <v>42.516129032258064</v>
      </c>
      <c r="AL137" s="2">
        <f>+Help!$G137*Help!AF137</f>
        <v>4.67741935483871</v>
      </c>
      <c r="AM137" s="2">
        <f>+Help!$G137*Help!AG137</f>
        <v>18</v>
      </c>
      <c r="AN137" s="2">
        <f>+Help!$G137*Help!AH137</f>
        <v>132.51612903225805</v>
      </c>
      <c r="AO137" s="2">
        <f>+Help!$G137*Help!AI137</f>
        <v>116.38709677419355</v>
      </c>
      <c r="AP137" s="2">
        <f>+Help!$G137*Help!AJ137</f>
        <v>11.883549047560523</v>
      </c>
      <c r="AQ137" s="2">
        <f>+Help!$G137*Help!AK137</f>
        <v>236.03225806451613</v>
      </c>
      <c r="AR137" s="1478">
        <f>+Help!$G137*Help!AL137</f>
        <v>24.5</v>
      </c>
      <c r="AS137" s="1478">
        <f>+Help!$G137*Help!AM137</f>
        <v>0</v>
      </c>
      <c r="AV137" s="5">
        <v>1</v>
      </c>
    </row>
    <row r="138" spans="1:48" x14ac:dyDescent="0.2">
      <c r="A138" s="1">
        <v>45062</v>
      </c>
      <c r="B138" s="2">
        <v>602.74193548387098</v>
      </c>
      <c r="C138" s="2">
        <v>384.19349999999997</v>
      </c>
      <c r="D138" s="2">
        <v>112.90322580645162</v>
      </c>
      <c r="E138" s="2">
        <v>94.193548387096769</v>
      </c>
      <c r="F138" s="2">
        <v>272.94902523521023</v>
      </c>
      <c r="G138" s="2">
        <v>302.8185785816969</v>
      </c>
      <c r="H138" s="1478">
        <v>272.94902523521023</v>
      </c>
      <c r="I138" s="1478">
        <v>268.57974199629939</v>
      </c>
      <c r="J138" s="1478">
        <v>19.41935483870968</v>
      </c>
      <c r="K138" s="1478">
        <v>4.838709677419355</v>
      </c>
      <c r="L138" s="1478">
        <v>2.3225806451612905</v>
      </c>
      <c r="M138" s="1478">
        <v>693.54838709677415</v>
      </c>
      <c r="N138" s="2">
        <f>100*Help!H223</f>
        <v>100</v>
      </c>
      <c r="O138" s="2">
        <v>528.54838709677415</v>
      </c>
      <c r="P138" s="2">
        <v>343.38709999999998</v>
      </c>
      <c r="Q138" s="2">
        <v>112.90322580645162</v>
      </c>
      <c r="R138" s="2">
        <v>49.193548387096776</v>
      </c>
      <c r="S138" s="2">
        <v>240.76245331972694</v>
      </c>
      <c r="T138" s="2">
        <v>282.66937651929652</v>
      </c>
      <c r="U138" s="1478">
        <v>240.76245331972694</v>
      </c>
      <c r="V138" s="1478">
        <v>239.28996155320959</v>
      </c>
      <c r="W138" s="1478">
        <v>19.41935483870968</v>
      </c>
      <c r="X138" s="1478">
        <v>4.838709677419355</v>
      </c>
      <c r="Y138" s="1478">
        <v>2.5806451612903225</v>
      </c>
      <c r="Z138" s="1478">
        <v>870.9677419354839</v>
      </c>
      <c r="AA138" s="2">
        <v>83.23</v>
      </c>
      <c r="AE138" s="2">
        <f>+Help!$G138*Help!Y138</f>
        <v>282.54838709677421</v>
      </c>
      <c r="AF138" s="2">
        <f>+Help!$G138*Help!Z138</f>
        <v>82.838709677419359</v>
      </c>
      <c r="AG138" s="2">
        <f>+Help!$G138*Help!AA138</f>
        <v>0</v>
      </c>
      <c r="AH138" s="2">
        <f>+Help!$G138*Help!AB138</f>
        <v>238.19354838709677</v>
      </c>
      <c r="AI138" s="2">
        <f>+Help!$G138*Help!AC138</f>
        <v>11</v>
      </c>
      <c r="AJ138" s="2">
        <f>+Help!$G138*Help!AD138</f>
        <v>29.225806451612904</v>
      </c>
      <c r="AK138" s="2">
        <f>+Help!$G138*Help!AE138</f>
        <v>42.516129032258064</v>
      </c>
      <c r="AL138" s="2">
        <f>+Help!$G138*Help!AF138</f>
        <v>4.67741935483871</v>
      </c>
      <c r="AM138" s="2">
        <f>+Help!$G138*Help!AG138</f>
        <v>18</v>
      </c>
      <c r="AN138" s="2">
        <f>+Help!$G138*Help!AH138</f>
        <v>132.51612903225805</v>
      </c>
      <c r="AO138" s="2">
        <f>+Help!$G138*Help!AI138</f>
        <v>116.38709677419355</v>
      </c>
      <c r="AP138" s="2">
        <f>+Help!$G138*Help!AJ138</f>
        <v>11.883549047560523</v>
      </c>
      <c r="AQ138" s="2">
        <f>+Help!$G138*Help!AK138</f>
        <v>236.03225806451613</v>
      </c>
      <c r="AR138" s="1478">
        <f>+Help!$G138*Help!AL138</f>
        <v>24.5</v>
      </c>
      <c r="AS138" s="1478">
        <f>+Help!$G138*Help!AM138</f>
        <v>0</v>
      </c>
      <c r="AV138" s="5">
        <v>1</v>
      </c>
    </row>
    <row r="139" spans="1:48" x14ac:dyDescent="0.2">
      <c r="A139" s="1">
        <v>45063</v>
      </c>
      <c r="B139" s="2">
        <v>602.74193548387098</v>
      </c>
      <c r="C139" s="2">
        <v>384.19349999999997</v>
      </c>
      <c r="D139" s="2">
        <v>112.90322580645162</v>
      </c>
      <c r="E139" s="2">
        <v>94.193548387096769</v>
      </c>
      <c r="F139" s="2">
        <v>272.94902523521023</v>
      </c>
      <c r="G139" s="2">
        <v>302.8185785816969</v>
      </c>
      <c r="H139" s="1478">
        <v>272.94902523521023</v>
      </c>
      <c r="I139" s="1478">
        <v>268.57974199629939</v>
      </c>
      <c r="J139" s="1478">
        <v>19.41935483870968</v>
      </c>
      <c r="K139" s="1478">
        <v>4.838709677419355</v>
      </c>
      <c r="L139" s="1478">
        <v>2.3225806451612905</v>
      </c>
      <c r="M139" s="1478">
        <v>693.54838709677415</v>
      </c>
      <c r="N139" s="2">
        <f>100*Help!H224</f>
        <v>100</v>
      </c>
      <c r="O139" s="2">
        <v>528.54838709677415</v>
      </c>
      <c r="P139" s="2">
        <v>343.38709999999998</v>
      </c>
      <c r="Q139" s="2">
        <v>112.90322580645162</v>
      </c>
      <c r="R139" s="2">
        <v>49.193548387096776</v>
      </c>
      <c r="S139" s="2">
        <v>240.76245331972694</v>
      </c>
      <c r="T139" s="2">
        <v>282.66937651929652</v>
      </c>
      <c r="U139" s="1478">
        <v>240.76245331972694</v>
      </c>
      <c r="V139" s="1478">
        <v>239.28996155320959</v>
      </c>
      <c r="W139" s="1478">
        <v>19.41935483870968</v>
      </c>
      <c r="X139" s="1478">
        <v>4.838709677419355</v>
      </c>
      <c r="Y139" s="1478">
        <v>2.5806451612903225</v>
      </c>
      <c r="Z139" s="1478">
        <v>870.9677419354839</v>
      </c>
      <c r="AA139" s="2">
        <v>83.23</v>
      </c>
      <c r="AE139" s="2">
        <f>+Help!$G139*Help!Y139</f>
        <v>282.54838709677421</v>
      </c>
      <c r="AF139" s="2">
        <f>+Help!$G139*Help!Z139</f>
        <v>82.838709677419359</v>
      </c>
      <c r="AG139" s="2">
        <f>+Help!$G139*Help!AA139</f>
        <v>0</v>
      </c>
      <c r="AH139" s="2">
        <f>+Help!$G139*Help!AB139</f>
        <v>238.19354838709677</v>
      </c>
      <c r="AI139" s="2">
        <f>+Help!$G139*Help!AC139</f>
        <v>11</v>
      </c>
      <c r="AJ139" s="2">
        <f>+Help!$G139*Help!AD139</f>
        <v>29.225806451612904</v>
      </c>
      <c r="AK139" s="2">
        <f>+Help!$G139*Help!AE139</f>
        <v>42.516129032258064</v>
      </c>
      <c r="AL139" s="2">
        <f>+Help!$G139*Help!AF139</f>
        <v>4.67741935483871</v>
      </c>
      <c r="AM139" s="2">
        <f>+Help!$G139*Help!AG139</f>
        <v>18</v>
      </c>
      <c r="AN139" s="2">
        <f>+Help!$G139*Help!AH139</f>
        <v>132.51612903225805</v>
      </c>
      <c r="AO139" s="2">
        <f>+Help!$G139*Help!AI139</f>
        <v>116.38709677419355</v>
      </c>
      <c r="AP139" s="2">
        <f>+Help!$G139*Help!AJ139</f>
        <v>11.883549047560523</v>
      </c>
      <c r="AQ139" s="2">
        <f>+Help!$G139*Help!AK139</f>
        <v>236.03225806451613</v>
      </c>
      <c r="AR139" s="1478">
        <f>+Help!$G139*Help!AL139</f>
        <v>24.5</v>
      </c>
      <c r="AS139" s="1478">
        <f>+Help!$G139*Help!AM139</f>
        <v>0</v>
      </c>
      <c r="AV139" s="5">
        <v>1</v>
      </c>
    </row>
    <row r="140" spans="1:48" x14ac:dyDescent="0.2">
      <c r="A140" s="1">
        <v>45064</v>
      </c>
      <c r="B140" s="2">
        <v>602.74193548387098</v>
      </c>
      <c r="C140" s="2">
        <v>384.19349999999997</v>
      </c>
      <c r="D140" s="2">
        <v>112.90322580645162</v>
      </c>
      <c r="E140" s="2">
        <v>94.193548387096769</v>
      </c>
      <c r="F140" s="2">
        <v>272.94902523521023</v>
      </c>
      <c r="G140" s="2">
        <v>302.8185785816969</v>
      </c>
      <c r="H140" s="1478">
        <v>272.94902523521023</v>
      </c>
      <c r="I140" s="1478">
        <v>268.57974199629939</v>
      </c>
      <c r="J140" s="1478">
        <v>19.41935483870968</v>
      </c>
      <c r="K140" s="1478">
        <v>4.838709677419355</v>
      </c>
      <c r="L140" s="1478">
        <v>2.3225806451612905</v>
      </c>
      <c r="M140" s="1478">
        <v>693.54838709677415</v>
      </c>
      <c r="N140" s="2">
        <f>100*Help!H225</f>
        <v>100</v>
      </c>
      <c r="O140" s="2">
        <v>528.54838709677415</v>
      </c>
      <c r="P140" s="2">
        <v>343.38709999999998</v>
      </c>
      <c r="Q140" s="2">
        <v>112.90322580645162</v>
      </c>
      <c r="R140" s="2">
        <v>49.193548387096776</v>
      </c>
      <c r="S140" s="2">
        <v>240.76245331972694</v>
      </c>
      <c r="T140" s="2">
        <v>282.66937651929652</v>
      </c>
      <c r="U140" s="1478">
        <v>240.76245331972694</v>
      </c>
      <c r="V140" s="1478">
        <v>239.28996155320959</v>
      </c>
      <c r="W140" s="1478">
        <v>19.41935483870968</v>
      </c>
      <c r="X140" s="1478">
        <v>4.838709677419355</v>
      </c>
      <c r="Y140" s="1478">
        <v>2.5806451612903225</v>
      </c>
      <c r="Z140" s="1478">
        <v>870.9677419354839</v>
      </c>
      <c r="AA140" s="2">
        <v>83.23</v>
      </c>
      <c r="AE140" s="2">
        <f>+Help!$G140*Help!Y140</f>
        <v>282.54838709677421</v>
      </c>
      <c r="AF140" s="2">
        <f>+Help!$G140*Help!Z140</f>
        <v>82.838709677419359</v>
      </c>
      <c r="AG140" s="2">
        <f>+Help!$G140*Help!AA140</f>
        <v>0</v>
      </c>
      <c r="AH140" s="2">
        <f>+Help!$G140*Help!AB140</f>
        <v>238.19354838709677</v>
      </c>
      <c r="AI140" s="2">
        <f>+Help!$G140*Help!AC140</f>
        <v>11</v>
      </c>
      <c r="AJ140" s="2">
        <f>+Help!$G140*Help!AD140</f>
        <v>29.225806451612904</v>
      </c>
      <c r="AK140" s="2">
        <f>+Help!$G140*Help!AE140</f>
        <v>42.516129032258064</v>
      </c>
      <c r="AL140" s="2">
        <f>+Help!$G140*Help!AF140</f>
        <v>4.67741935483871</v>
      </c>
      <c r="AM140" s="2">
        <f>+Help!$G140*Help!AG140</f>
        <v>18</v>
      </c>
      <c r="AN140" s="2">
        <f>+Help!$G140*Help!AH140</f>
        <v>132.51612903225805</v>
      </c>
      <c r="AO140" s="2">
        <f>+Help!$G140*Help!AI140</f>
        <v>116.38709677419355</v>
      </c>
      <c r="AP140" s="2">
        <f>+Help!$G140*Help!AJ140</f>
        <v>11.883549047560523</v>
      </c>
      <c r="AQ140" s="2">
        <f>+Help!$G140*Help!AK140</f>
        <v>236.03225806451613</v>
      </c>
      <c r="AR140" s="1478">
        <f>+Help!$G140*Help!AL140</f>
        <v>24.5</v>
      </c>
      <c r="AS140" s="1478">
        <f>+Help!$G140*Help!AM140</f>
        <v>0</v>
      </c>
      <c r="AV140" s="5">
        <v>1</v>
      </c>
    </row>
    <row r="141" spans="1:48" x14ac:dyDescent="0.2">
      <c r="A141" s="1">
        <v>45065</v>
      </c>
      <c r="B141" s="2">
        <v>602.74193548387098</v>
      </c>
      <c r="C141" s="2">
        <v>384.19349999999997</v>
      </c>
      <c r="D141" s="2">
        <v>112.90322580645162</v>
      </c>
      <c r="E141" s="2">
        <v>94.193548387096769</v>
      </c>
      <c r="F141" s="2">
        <v>272.94902523521023</v>
      </c>
      <c r="G141" s="2">
        <v>302.8185785816969</v>
      </c>
      <c r="H141" s="1478">
        <v>272.94902523521023</v>
      </c>
      <c r="I141" s="1478">
        <v>268.57974199629939</v>
      </c>
      <c r="J141" s="1478">
        <v>19.41935483870968</v>
      </c>
      <c r="K141" s="1478">
        <v>4.838709677419355</v>
      </c>
      <c r="L141" s="1478">
        <v>2.3225806451612905</v>
      </c>
      <c r="M141" s="1478">
        <v>693.54838709677415</v>
      </c>
      <c r="N141" s="2">
        <f>100*Help!H226</f>
        <v>100</v>
      </c>
      <c r="O141" s="2">
        <v>528.54838709677415</v>
      </c>
      <c r="P141" s="2">
        <v>343.38709999999998</v>
      </c>
      <c r="Q141" s="2">
        <v>112.90322580645162</v>
      </c>
      <c r="R141" s="2">
        <v>49.193548387096776</v>
      </c>
      <c r="S141" s="2">
        <v>240.76245331972694</v>
      </c>
      <c r="T141" s="2">
        <v>282.66937651929652</v>
      </c>
      <c r="U141" s="1478">
        <v>240.76245331972694</v>
      </c>
      <c r="V141" s="1478">
        <v>239.28996155320959</v>
      </c>
      <c r="W141" s="1478">
        <v>19.41935483870968</v>
      </c>
      <c r="X141" s="1478">
        <v>4.838709677419355</v>
      </c>
      <c r="Y141" s="1478">
        <v>2.5806451612903225</v>
      </c>
      <c r="Z141" s="1478">
        <v>870.9677419354839</v>
      </c>
      <c r="AA141" s="2">
        <v>83.23</v>
      </c>
      <c r="AE141" s="2">
        <f>+Help!$G141*Help!Y141</f>
        <v>282.54838709677421</v>
      </c>
      <c r="AF141" s="2">
        <f>+Help!$G141*Help!Z141</f>
        <v>82.838709677419359</v>
      </c>
      <c r="AG141" s="2">
        <f>+Help!$G141*Help!AA141</f>
        <v>0</v>
      </c>
      <c r="AH141" s="2">
        <f>+Help!$G141*Help!AB141</f>
        <v>238.19354838709677</v>
      </c>
      <c r="AI141" s="2">
        <f>+Help!$G141*Help!AC141</f>
        <v>11</v>
      </c>
      <c r="AJ141" s="2">
        <f>+Help!$G141*Help!AD141</f>
        <v>29.225806451612904</v>
      </c>
      <c r="AK141" s="2">
        <f>+Help!$G141*Help!AE141</f>
        <v>42.516129032258064</v>
      </c>
      <c r="AL141" s="2">
        <f>+Help!$G141*Help!AF141</f>
        <v>4.67741935483871</v>
      </c>
      <c r="AM141" s="2">
        <f>+Help!$G141*Help!AG141</f>
        <v>18</v>
      </c>
      <c r="AN141" s="2">
        <f>+Help!$G141*Help!AH141</f>
        <v>132.51612903225805</v>
      </c>
      <c r="AO141" s="2">
        <f>+Help!$G141*Help!AI141</f>
        <v>116.38709677419355</v>
      </c>
      <c r="AP141" s="2">
        <f>+Help!$G141*Help!AJ141</f>
        <v>11.883549047560523</v>
      </c>
      <c r="AQ141" s="2">
        <f>+Help!$G141*Help!AK141</f>
        <v>236.03225806451613</v>
      </c>
      <c r="AR141" s="1478">
        <f>+Help!$G141*Help!AL141</f>
        <v>24.5</v>
      </c>
      <c r="AS141" s="1478">
        <f>+Help!$G141*Help!AM141</f>
        <v>0</v>
      </c>
      <c r="AV141" s="5">
        <v>1</v>
      </c>
    </row>
    <row r="142" spans="1:48" x14ac:dyDescent="0.2">
      <c r="A142" s="1">
        <v>45066</v>
      </c>
      <c r="B142" s="2">
        <v>602.74193548387098</v>
      </c>
      <c r="C142" s="2">
        <v>384.19349999999997</v>
      </c>
      <c r="D142" s="2">
        <v>112.90322580645162</v>
      </c>
      <c r="E142" s="2">
        <v>94.193548387096769</v>
      </c>
      <c r="F142" s="2">
        <v>272.94902523521023</v>
      </c>
      <c r="G142" s="2">
        <v>302.8185785816969</v>
      </c>
      <c r="H142" s="1478">
        <v>272.94902523521023</v>
      </c>
      <c r="I142" s="1478">
        <v>268.57974199629939</v>
      </c>
      <c r="J142" s="1478">
        <v>19.41935483870968</v>
      </c>
      <c r="K142" s="1478">
        <v>4.838709677419355</v>
      </c>
      <c r="L142" s="1478">
        <v>2.3225806451612905</v>
      </c>
      <c r="M142" s="1478">
        <v>693.54838709677415</v>
      </c>
      <c r="N142" s="2">
        <f>100*Help!H227</f>
        <v>100</v>
      </c>
      <c r="O142" s="2">
        <v>528.54838709677415</v>
      </c>
      <c r="P142" s="2">
        <v>343.38709999999998</v>
      </c>
      <c r="Q142" s="2">
        <v>112.90322580645162</v>
      </c>
      <c r="R142" s="2">
        <v>49.193548387096776</v>
      </c>
      <c r="S142" s="2">
        <v>240.76245331972694</v>
      </c>
      <c r="T142" s="2">
        <v>282.66937651929652</v>
      </c>
      <c r="U142" s="1478">
        <v>240.76245331972694</v>
      </c>
      <c r="V142" s="1478">
        <v>239.28996155320959</v>
      </c>
      <c r="W142" s="1478">
        <v>19.41935483870968</v>
      </c>
      <c r="X142" s="1478">
        <v>4.838709677419355</v>
      </c>
      <c r="Y142" s="1478">
        <v>2.5806451612903225</v>
      </c>
      <c r="Z142" s="1478">
        <v>870.9677419354839</v>
      </c>
      <c r="AA142" s="2">
        <v>83.23</v>
      </c>
      <c r="AE142" s="2">
        <f>+Help!$G142*Help!Y142</f>
        <v>282.54838709677421</v>
      </c>
      <c r="AF142" s="2">
        <f>+Help!$G142*Help!Z142</f>
        <v>82.838709677419359</v>
      </c>
      <c r="AG142" s="2">
        <f>+Help!$G142*Help!AA142</f>
        <v>0</v>
      </c>
      <c r="AH142" s="2">
        <f>+Help!$G142*Help!AB142</f>
        <v>238.19354838709677</v>
      </c>
      <c r="AI142" s="2">
        <f>+Help!$G142*Help!AC142</f>
        <v>11</v>
      </c>
      <c r="AJ142" s="2">
        <f>+Help!$G142*Help!AD142</f>
        <v>29.225806451612904</v>
      </c>
      <c r="AK142" s="2">
        <f>+Help!$G142*Help!AE142</f>
        <v>42.516129032258064</v>
      </c>
      <c r="AL142" s="2">
        <f>+Help!$G142*Help!AF142</f>
        <v>4.67741935483871</v>
      </c>
      <c r="AM142" s="2">
        <f>+Help!$G142*Help!AG142</f>
        <v>18</v>
      </c>
      <c r="AN142" s="2">
        <f>+Help!$G142*Help!AH142</f>
        <v>132.51612903225805</v>
      </c>
      <c r="AO142" s="2">
        <f>+Help!$G142*Help!AI142</f>
        <v>116.38709677419355</v>
      </c>
      <c r="AP142" s="2">
        <f>+Help!$G142*Help!AJ142</f>
        <v>11.883549047560523</v>
      </c>
      <c r="AQ142" s="2">
        <f>+Help!$G142*Help!AK142</f>
        <v>236.03225806451613</v>
      </c>
      <c r="AR142" s="1478">
        <f>+Help!$G142*Help!AL142</f>
        <v>24.5</v>
      </c>
      <c r="AS142" s="1478">
        <f>+Help!$G142*Help!AM142</f>
        <v>0</v>
      </c>
      <c r="AV142" s="5">
        <v>1</v>
      </c>
    </row>
    <row r="143" spans="1:48" x14ac:dyDescent="0.2">
      <c r="A143" s="1">
        <v>45067</v>
      </c>
      <c r="B143" s="2">
        <v>602.74193548387098</v>
      </c>
      <c r="C143" s="2">
        <v>384.19349999999997</v>
      </c>
      <c r="D143" s="2">
        <v>112.90322580645162</v>
      </c>
      <c r="E143" s="2">
        <v>94.193548387096769</v>
      </c>
      <c r="F143" s="2">
        <v>272.94902523521023</v>
      </c>
      <c r="G143" s="2">
        <v>302.8185785816969</v>
      </c>
      <c r="H143" s="1478">
        <v>272.94902523521023</v>
      </c>
      <c r="I143" s="1478">
        <v>268.57974199629939</v>
      </c>
      <c r="J143" s="1478">
        <v>19.41935483870968</v>
      </c>
      <c r="K143" s="1478">
        <v>4.838709677419355</v>
      </c>
      <c r="L143" s="1478">
        <v>2.3225806451612905</v>
      </c>
      <c r="M143" s="1478">
        <v>693.54838709677415</v>
      </c>
      <c r="N143" s="2">
        <f>100*Help!H228</f>
        <v>100</v>
      </c>
      <c r="O143" s="2">
        <v>528.54838709677415</v>
      </c>
      <c r="P143" s="2">
        <v>343.38709999999998</v>
      </c>
      <c r="Q143" s="2">
        <v>112.90322580645162</v>
      </c>
      <c r="R143" s="2">
        <v>49.193548387096776</v>
      </c>
      <c r="S143" s="2">
        <v>240.76245331972694</v>
      </c>
      <c r="T143" s="2">
        <v>282.66937651929652</v>
      </c>
      <c r="U143" s="1478">
        <v>240.76245331972694</v>
      </c>
      <c r="V143" s="1478">
        <v>239.28996155320959</v>
      </c>
      <c r="W143" s="1478">
        <v>19.41935483870968</v>
      </c>
      <c r="X143" s="1478">
        <v>4.838709677419355</v>
      </c>
      <c r="Y143" s="1478">
        <v>2.5806451612903225</v>
      </c>
      <c r="Z143" s="1478">
        <v>870.9677419354839</v>
      </c>
      <c r="AA143" s="2">
        <v>83.23</v>
      </c>
      <c r="AE143" s="2">
        <f>+Help!$G143*Help!Y143</f>
        <v>282.54838709677421</v>
      </c>
      <c r="AF143" s="2">
        <f>+Help!$G143*Help!Z143</f>
        <v>82.838709677419359</v>
      </c>
      <c r="AG143" s="2">
        <f>+Help!$G143*Help!AA143</f>
        <v>0</v>
      </c>
      <c r="AH143" s="2">
        <f>+Help!$G143*Help!AB143</f>
        <v>238.19354838709677</v>
      </c>
      <c r="AI143" s="2">
        <f>+Help!$G143*Help!AC143</f>
        <v>11</v>
      </c>
      <c r="AJ143" s="2">
        <f>+Help!$G143*Help!AD143</f>
        <v>29.225806451612904</v>
      </c>
      <c r="AK143" s="2">
        <f>+Help!$G143*Help!AE143</f>
        <v>42.516129032258064</v>
      </c>
      <c r="AL143" s="2">
        <f>+Help!$G143*Help!AF143</f>
        <v>4.67741935483871</v>
      </c>
      <c r="AM143" s="2">
        <f>+Help!$G143*Help!AG143</f>
        <v>18</v>
      </c>
      <c r="AN143" s="2">
        <f>+Help!$G143*Help!AH143</f>
        <v>132.51612903225805</v>
      </c>
      <c r="AO143" s="2">
        <f>+Help!$G143*Help!AI143</f>
        <v>116.38709677419355</v>
      </c>
      <c r="AP143" s="2">
        <f>+Help!$G143*Help!AJ143</f>
        <v>11.883549047560523</v>
      </c>
      <c r="AQ143" s="2">
        <f>+Help!$G143*Help!AK143</f>
        <v>236.03225806451613</v>
      </c>
      <c r="AR143" s="1478">
        <f>+Help!$G143*Help!AL143</f>
        <v>24.5</v>
      </c>
      <c r="AS143" s="1478">
        <f>+Help!$G143*Help!AM143</f>
        <v>0</v>
      </c>
      <c r="AV143" s="5">
        <v>1</v>
      </c>
    </row>
    <row r="144" spans="1:48" x14ac:dyDescent="0.2">
      <c r="A144" s="1">
        <v>45068</v>
      </c>
      <c r="B144" s="2">
        <v>602.74193548387098</v>
      </c>
      <c r="C144" s="2">
        <v>384.19349999999997</v>
      </c>
      <c r="D144" s="2">
        <v>112.90322580645162</v>
      </c>
      <c r="E144" s="2">
        <v>94.193548387096769</v>
      </c>
      <c r="F144" s="2">
        <v>272.94902523521023</v>
      </c>
      <c r="G144" s="2">
        <v>302.8185785816969</v>
      </c>
      <c r="H144" s="1478">
        <v>272.94902523521023</v>
      </c>
      <c r="I144" s="1478">
        <v>268.57974199629939</v>
      </c>
      <c r="J144" s="1478">
        <v>19.41935483870968</v>
      </c>
      <c r="K144" s="1478">
        <v>4.838709677419355</v>
      </c>
      <c r="L144" s="1478">
        <v>2.3225806451612905</v>
      </c>
      <c r="M144" s="1478">
        <v>693.54838709677415</v>
      </c>
      <c r="N144" s="2">
        <f>100*Help!H229</f>
        <v>100</v>
      </c>
      <c r="O144" s="2">
        <v>528.54838709677415</v>
      </c>
      <c r="P144" s="2">
        <v>343.38709999999998</v>
      </c>
      <c r="Q144" s="2">
        <v>112.90322580645162</v>
      </c>
      <c r="R144" s="2">
        <v>49.193548387096776</v>
      </c>
      <c r="S144" s="2">
        <v>240.76245331972694</v>
      </c>
      <c r="T144" s="2">
        <v>282.66937651929652</v>
      </c>
      <c r="U144" s="1478">
        <v>240.76245331972694</v>
      </c>
      <c r="V144" s="1478">
        <v>239.28996155320959</v>
      </c>
      <c r="W144" s="1478">
        <v>19.41935483870968</v>
      </c>
      <c r="X144" s="1478">
        <v>4.838709677419355</v>
      </c>
      <c r="Y144" s="1478">
        <v>2.5806451612903225</v>
      </c>
      <c r="Z144" s="1478">
        <v>870.9677419354839</v>
      </c>
      <c r="AA144" s="2">
        <v>83.23</v>
      </c>
      <c r="AE144" s="2">
        <f>+Help!$G144*Help!Y144</f>
        <v>282.54838709677421</v>
      </c>
      <c r="AF144" s="2">
        <f>+Help!$G144*Help!Z144</f>
        <v>82.838709677419359</v>
      </c>
      <c r="AG144" s="2">
        <f>+Help!$G144*Help!AA144</f>
        <v>0</v>
      </c>
      <c r="AH144" s="2">
        <f>+Help!$G144*Help!AB144</f>
        <v>238.19354838709677</v>
      </c>
      <c r="AI144" s="2">
        <f>+Help!$G144*Help!AC144</f>
        <v>11</v>
      </c>
      <c r="AJ144" s="2">
        <f>+Help!$G144*Help!AD144</f>
        <v>29.225806451612904</v>
      </c>
      <c r="AK144" s="2">
        <f>+Help!$G144*Help!AE144</f>
        <v>42.516129032258064</v>
      </c>
      <c r="AL144" s="2">
        <f>+Help!$G144*Help!AF144</f>
        <v>4.67741935483871</v>
      </c>
      <c r="AM144" s="2">
        <f>+Help!$G144*Help!AG144</f>
        <v>18</v>
      </c>
      <c r="AN144" s="2">
        <f>+Help!$G144*Help!AH144</f>
        <v>132.51612903225805</v>
      </c>
      <c r="AO144" s="2">
        <f>+Help!$G144*Help!AI144</f>
        <v>116.38709677419355</v>
      </c>
      <c r="AP144" s="2">
        <f>+Help!$G144*Help!AJ144</f>
        <v>11.883549047560523</v>
      </c>
      <c r="AQ144" s="2">
        <f>+Help!$G144*Help!AK144</f>
        <v>236.03225806451613</v>
      </c>
      <c r="AR144" s="1478">
        <f>+Help!$G144*Help!AL144</f>
        <v>24.5</v>
      </c>
      <c r="AS144" s="1478">
        <f>+Help!$G144*Help!AM144</f>
        <v>0</v>
      </c>
      <c r="AV144" s="5">
        <v>1</v>
      </c>
    </row>
    <row r="145" spans="1:48" x14ac:dyDescent="0.2">
      <c r="A145" s="1">
        <v>45069</v>
      </c>
      <c r="B145" s="2">
        <v>602.74193548387098</v>
      </c>
      <c r="C145" s="2">
        <v>384.19349999999997</v>
      </c>
      <c r="D145" s="2">
        <v>112.90322580645162</v>
      </c>
      <c r="E145" s="2">
        <v>94.193548387096769</v>
      </c>
      <c r="F145" s="2">
        <v>272.94902523521023</v>
      </c>
      <c r="G145" s="2">
        <v>302.8185785816969</v>
      </c>
      <c r="H145" s="1478">
        <v>272.94902523521023</v>
      </c>
      <c r="I145" s="1478">
        <v>268.57974199629939</v>
      </c>
      <c r="J145" s="1478">
        <v>19.41935483870968</v>
      </c>
      <c r="K145" s="1478">
        <v>4.838709677419355</v>
      </c>
      <c r="L145" s="1478">
        <v>2.3225806451612905</v>
      </c>
      <c r="M145" s="1478">
        <v>693.54838709677415</v>
      </c>
      <c r="N145" s="2">
        <f>100*Help!H230</f>
        <v>100</v>
      </c>
      <c r="O145" s="2">
        <v>528.54838709677415</v>
      </c>
      <c r="P145" s="2">
        <v>343.38709999999998</v>
      </c>
      <c r="Q145" s="2">
        <v>112.90322580645162</v>
      </c>
      <c r="R145" s="2">
        <v>49.193548387096776</v>
      </c>
      <c r="S145" s="2">
        <v>240.76245331972694</v>
      </c>
      <c r="T145" s="2">
        <v>282.66937651929652</v>
      </c>
      <c r="U145" s="1478">
        <v>240.76245331972694</v>
      </c>
      <c r="V145" s="1478">
        <v>239.28996155320959</v>
      </c>
      <c r="W145" s="1478">
        <v>19.41935483870968</v>
      </c>
      <c r="X145" s="1478">
        <v>4.838709677419355</v>
      </c>
      <c r="Y145" s="1478">
        <v>2.5806451612903225</v>
      </c>
      <c r="Z145" s="1478">
        <v>870.9677419354839</v>
      </c>
      <c r="AA145" s="2">
        <v>83.23</v>
      </c>
      <c r="AE145" s="2">
        <f>+Help!$G145*Help!Y145</f>
        <v>282.54838709677421</v>
      </c>
      <c r="AF145" s="2">
        <f>+Help!$G145*Help!Z145</f>
        <v>82.838709677419359</v>
      </c>
      <c r="AG145" s="2">
        <f>+Help!$G145*Help!AA145</f>
        <v>0</v>
      </c>
      <c r="AH145" s="2">
        <f>+Help!$G145*Help!AB145</f>
        <v>238.19354838709677</v>
      </c>
      <c r="AI145" s="2">
        <f>+Help!$G145*Help!AC145</f>
        <v>11</v>
      </c>
      <c r="AJ145" s="2">
        <f>+Help!$G145*Help!AD145</f>
        <v>29.225806451612904</v>
      </c>
      <c r="AK145" s="2">
        <f>+Help!$G145*Help!AE145</f>
        <v>42.516129032258064</v>
      </c>
      <c r="AL145" s="2">
        <f>+Help!$G145*Help!AF145</f>
        <v>4.67741935483871</v>
      </c>
      <c r="AM145" s="2">
        <f>+Help!$G145*Help!AG145</f>
        <v>18</v>
      </c>
      <c r="AN145" s="2">
        <f>+Help!$G145*Help!AH145</f>
        <v>132.51612903225805</v>
      </c>
      <c r="AO145" s="2">
        <f>+Help!$G145*Help!AI145</f>
        <v>116.38709677419355</v>
      </c>
      <c r="AP145" s="2">
        <f>+Help!$G145*Help!AJ145</f>
        <v>11.883549047560523</v>
      </c>
      <c r="AQ145" s="2">
        <f>+Help!$G145*Help!AK145</f>
        <v>236.03225806451613</v>
      </c>
      <c r="AR145" s="1478">
        <f>+Help!$G145*Help!AL145</f>
        <v>24.5</v>
      </c>
      <c r="AS145" s="1478">
        <f>+Help!$G145*Help!AM145</f>
        <v>0</v>
      </c>
      <c r="AV145" s="5">
        <v>1</v>
      </c>
    </row>
    <row r="146" spans="1:48" x14ac:dyDescent="0.2">
      <c r="A146" s="1">
        <v>45070</v>
      </c>
      <c r="B146" s="2">
        <v>602.74193548387098</v>
      </c>
      <c r="C146" s="2">
        <v>384.19349999999997</v>
      </c>
      <c r="D146" s="2">
        <v>112.90322580645162</v>
      </c>
      <c r="E146" s="2">
        <v>94.193548387096769</v>
      </c>
      <c r="F146" s="2">
        <v>272.94902523521023</v>
      </c>
      <c r="G146" s="2">
        <v>302.8185785816969</v>
      </c>
      <c r="H146" s="1478">
        <v>272.94902523521023</v>
      </c>
      <c r="I146" s="1478">
        <v>268.57974199629939</v>
      </c>
      <c r="J146" s="1478">
        <v>19.41935483870968</v>
      </c>
      <c r="K146" s="1478">
        <v>4.838709677419355</v>
      </c>
      <c r="L146" s="1478">
        <v>2.3225806451612905</v>
      </c>
      <c r="M146" s="1478">
        <v>693.54838709677415</v>
      </c>
      <c r="N146" s="2">
        <f>100*Help!H231</f>
        <v>100</v>
      </c>
      <c r="O146" s="2">
        <v>528.54838709677415</v>
      </c>
      <c r="P146" s="2">
        <v>343.38709999999998</v>
      </c>
      <c r="Q146" s="2">
        <v>112.90322580645162</v>
      </c>
      <c r="R146" s="2">
        <v>49.193548387096776</v>
      </c>
      <c r="S146" s="2">
        <v>240.76245331972694</v>
      </c>
      <c r="T146" s="2">
        <v>282.66937651929652</v>
      </c>
      <c r="U146" s="1478">
        <v>240.76245331972694</v>
      </c>
      <c r="V146" s="1478">
        <v>239.28996155320959</v>
      </c>
      <c r="W146" s="1478">
        <v>19.41935483870968</v>
      </c>
      <c r="X146" s="1478">
        <v>4.838709677419355</v>
      </c>
      <c r="Y146" s="1478">
        <v>2.5806451612903225</v>
      </c>
      <c r="Z146" s="1478">
        <v>870.9677419354839</v>
      </c>
      <c r="AA146" s="2">
        <v>83.23</v>
      </c>
      <c r="AE146" s="2">
        <f>+Help!$G146*Help!Y146</f>
        <v>282.54838709677421</v>
      </c>
      <c r="AF146" s="2">
        <f>+Help!$G146*Help!Z146</f>
        <v>82.838709677419359</v>
      </c>
      <c r="AG146" s="2">
        <f>+Help!$G146*Help!AA146</f>
        <v>0</v>
      </c>
      <c r="AH146" s="2">
        <f>+Help!$G146*Help!AB146</f>
        <v>238.19354838709677</v>
      </c>
      <c r="AI146" s="2">
        <f>+Help!$G146*Help!AC146</f>
        <v>11</v>
      </c>
      <c r="AJ146" s="2">
        <f>+Help!$G146*Help!AD146</f>
        <v>29.225806451612904</v>
      </c>
      <c r="AK146" s="2">
        <f>+Help!$G146*Help!AE146</f>
        <v>42.516129032258064</v>
      </c>
      <c r="AL146" s="2">
        <f>+Help!$G146*Help!AF146</f>
        <v>4.67741935483871</v>
      </c>
      <c r="AM146" s="2">
        <f>+Help!$G146*Help!AG146</f>
        <v>18</v>
      </c>
      <c r="AN146" s="2">
        <f>+Help!$G146*Help!AH146</f>
        <v>132.51612903225805</v>
      </c>
      <c r="AO146" s="2">
        <f>+Help!$G146*Help!AI146</f>
        <v>116.38709677419355</v>
      </c>
      <c r="AP146" s="2">
        <f>+Help!$G146*Help!AJ146</f>
        <v>11.883549047560523</v>
      </c>
      <c r="AQ146" s="2">
        <f>+Help!$G146*Help!AK146</f>
        <v>236.03225806451613</v>
      </c>
      <c r="AR146" s="1478">
        <f>+Help!$G146*Help!AL146</f>
        <v>24.5</v>
      </c>
      <c r="AS146" s="1478">
        <f>+Help!$G146*Help!AM146</f>
        <v>0</v>
      </c>
      <c r="AV146" s="5">
        <v>1</v>
      </c>
    </row>
    <row r="147" spans="1:48" x14ac:dyDescent="0.2">
      <c r="A147" s="1">
        <v>45071</v>
      </c>
      <c r="B147" s="2">
        <v>602.74193548387098</v>
      </c>
      <c r="C147" s="2">
        <v>384.19349999999997</v>
      </c>
      <c r="D147" s="2">
        <v>112.90322580645162</v>
      </c>
      <c r="E147" s="2">
        <v>94.193548387096769</v>
      </c>
      <c r="F147" s="2">
        <v>272.94902523521023</v>
      </c>
      <c r="G147" s="2">
        <v>302.8185785816969</v>
      </c>
      <c r="H147" s="1478">
        <v>272.94902523521023</v>
      </c>
      <c r="I147" s="1478">
        <v>268.57974199629939</v>
      </c>
      <c r="J147" s="1478">
        <v>19.41935483870968</v>
      </c>
      <c r="K147" s="1478">
        <v>4.838709677419355</v>
      </c>
      <c r="L147" s="1478">
        <v>2.3225806451612905</v>
      </c>
      <c r="M147" s="1478">
        <v>693.54838709677415</v>
      </c>
      <c r="N147" s="2">
        <f>100*Help!H232</f>
        <v>100</v>
      </c>
      <c r="O147" s="2">
        <v>528.54838709677415</v>
      </c>
      <c r="P147" s="2">
        <v>343.38709999999998</v>
      </c>
      <c r="Q147" s="2">
        <v>112.90322580645162</v>
      </c>
      <c r="R147" s="2">
        <v>49.193548387096776</v>
      </c>
      <c r="S147" s="2">
        <v>240.76245331972694</v>
      </c>
      <c r="T147" s="2">
        <v>282.66937651929652</v>
      </c>
      <c r="U147" s="1478">
        <v>240.76245331972694</v>
      </c>
      <c r="V147" s="1478">
        <v>239.28996155320959</v>
      </c>
      <c r="W147" s="1478">
        <v>19.41935483870968</v>
      </c>
      <c r="X147" s="1478">
        <v>4.838709677419355</v>
      </c>
      <c r="Y147" s="1478">
        <v>2.5806451612903225</v>
      </c>
      <c r="Z147" s="1478">
        <v>870.9677419354839</v>
      </c>
      <c r="AA147" s="2">
        <v>83.23</v>
      </c>
      <c r="AE147" s="2">
        <f>+Help!$G147*Help!Y147</f>
        <v>282.54838709677421</v>
      </c>
      <c r="AF147" s="2">
        <f>+Help!$G147*Help!Z147</f>
        <v>82.838709677419359</v>
      </c>
      <c r="AG147" s="2">
        <f>+Help!$G147*Help!AA147</f>
        <v>0</v>
      </c>
      <c r="AH147" s="2">
        <f>+Help!$G147*Help!AB147</f>
        <v>238.19354838709677</v>
      </c>
      <c r="AI147" s="2">
        <f>+Help!$G147*Help!AC147</f>
        <v>11</v>
      </c>
      <c r="AJ147" s="2">
        <f>+Help!$G147*Help!AD147</f>
        <v>29.225806451612904</v>
      </c>
      <c r="AK147" s="2">
        <f>+Help!$G147*Help!AE147</f>
        <v>42.516129032258064</v>
      </c>
      <c r="AL147" s="2">
        <f>+Help!$G147*Help!AF147</f>
        <v>4.67741935483871</v>
      </c>
      <c r="AM147" s="2">
        <f>+Help!$G147*Help!AG147</f>
        <v>18</v>
      </c>
      <c r="AN147" s="2">
        <f>+Help!$G147*Help!AH147</f>
        <v>132.51612903225805</v>
      </c>
      <c r="AO147" s="2">
        <f>+Help!$G147*Help!AI147</f>
        <v>116.38709677419355</v>
      </c>
      <c r="AP147" s="2">
        <f>+Help!$G147*Help!AJ147</f>
        <v>11.883549047560523</v>
      </c>
      <c r="AQ147" s="2">
        <f>+Help!$G147*Help!AK147</f>
        <v>236.03225806451613</v>
      </c>
      <c r="AR147" s="1478">
        <f>+Help!$G147*Help!AL147</f>
        <v>24.5</v>
      </c>
      <c r="AS147" s="1478">
        <f>+Help!$G147*Help!AM147</f>
        <v>0</v>
      </c>
      <c r="AV147" s="5">
        <v>1</v>
      </c>
    </row>
    <row r="148" spans="1:48" x14ac:dyDescent="0.2">
      <c r="A148" s="1">
        <v>45072</v>
      </c>
      <c r="B148" s="2">
        <v>602.74193548387098</v>
      </c>
      <c r="C148" s="2">
        <v>384.19349999999997</v>
      </c>
      <c r="D148" s="2">
        <v>112.90322580645162</v>
      </c>
      <c r="E148" s="2">
        <v>94.193548387096769</v>
      </c>
      <c r="F148" s="2">
        <v>272.94902523521023</v>
      </c>
      <c r="G148" s="2">
        <v>302.8185785816969</v>
      </c>
      <c r="H148" s="1478">
        <v>272.94902523521023</v>
      </c>
      <c r="I148" s="1478">
        <v>268.57974199629939</v>
      </c>
      <c r="J148" s="1478">
        <v>19.41935483870968</v>
      </c>
      <c r="K148" s="1478">
        <v>4.838709677419355</v>
      </c>
      <c r="L148" s="1478">
        <v>2.3225806451612905</v>
      </c>
      <c r="M148" s="1478">
        <v>693.54838709677415</v>
      </c>
      <c r="N148" s="2">
        <f>100*Help!H233</f>
        <v>100</v>
      </c>
      <c r="O148" s="2">
        <v>528.54838709677415</v>
      </c>
      <c r="P148" s="2">
        <v>343.38709999999998</v>
      </c>
      <c r="Q148" s="2">
        <v>112.90322580645162</v>
      </c>
      <c r="R148" s="2">
        <v>49.193548387096776</v>
      </c>
      <c r="S148" s="2">
        <v>240.76245331972694</v>
      </c>
      <c r="T148" s="2">
        <v>282.66937651929652</v>
      </c>
      <c r="U148" s="1478">
        <v>240.76245331972694</v>
      </c>
      <c r="V148" s="1478">
        <v>239.28996155320959</v>
      </c>
      <c r="W148" s="1478">
        <v>19.41935483870968</v>
      </c>
      <c r="X148" s="1478">
        <v>4.838709677419355</v>
      </c>
      <c r="Y148" s="1478">
        <v>2.5806451612903225</v>
      </c>
      <c r="Z148" s="1478">
        <v>870.9677419354839</v>
      </c>
      <c r="AA148" s="2">
        <v>83.23</v>
      </c>
      <c r="AE148" s="2">
        <f>+Help!$G148*Help!Y148</f>
        <v>282.54838709677421</v>
      </c>
      <c r="AF148" s="2">
        <f>+Help!$G148*Help!Z148</f>
        <v>82.838709677419359</v>
      </c>
      <c r="AG148" s="2">
        <f>+Help!$G148*Help!AA148</f>
        <v>0</v>
      </c>
      <c r="AH148" s="2">
        <f>+Help!$G148*Help!AB148</f>
        <v>238.19354838709677</v>
      </c>
      <c r="AI148" s="2">
        <f>+Help!$G148*Help!AC148</f>
        <v>11</v>
      </c>
      <c r="AJ148" s="2">
        <f>+Help!$G148*Help!AD148</f>
        <v>29.225806451612904</v>
      </c>
      <c r="AK148" s="2">
        <f>+Help!$G148*Help!AE148</f>
        <v>42.516129032258064</v>
      </c>
      <c r="AL148" s="2">
        <f>+Help!$G148*Help!AF148</f>
        <v>4.67741935483871</v>
      </c>
      <c r="AM148" s="2">
        <f>+Help!$G148*Help!AG148</f>
        <v>18</v>
      </c>
      <c r="AN148" s="2">
        <f>+Help!$G148*Help!AH148</f>
        <v>132.51612903225805</v>
      </c>
      <c r="AO148" s="2">
        <f>+Help!$G148*Help!AI148</f>
        <v>116.38709677419355</v>
      </c>
      <c r="AP148" s="2">
        <f>+Help!$G148*Help!AJ148</f>
        <v>11.883549047560523</v>
      </c>
      <c r="AQ148" s="2">
        <f>+Help!$G148*Help!AK148</f>
        <v>236.03225806451613</v>
      </c>
      <c r="AR148" s="1478">
        <f>+Help!$G148*Help!AL148</f>
        <v>24.5</v>
      </c>
      <c r="AS148" s="1478">
        <f>+Help!$G148*Help!AM148</f>
        <v>0</v>
      </c>
      <c r="AV148" s="5">
        <v>1</v>
      </c>
    </row>
    <row r="149" spans="1:48" x14ac:dyDescent="0.2">
      <c r="A149" s="1">
        <v>45073</v>
      </c>
      <c r="B149" s="2">
        <v>602.74193548387098</v>
      </c>
      <c r="C149" s="2">
        <v>384.19349999999997</v>
      </c>
      <c r="D149" s="2">
        <v>112.90322580645162</v>
      </c>
      <c r="E149" s="2">
        <v>94.193548387096769</v>
      </c>
      <c r="F149" s="2">
        <v>272.94902523521023</v>
      </c>
      <c r="G149" s="2">
        <v>302.8185785816969</v>
      </c>
      <c r="H149" s="1478">
        <v>272.94902523521023</v>
      </c>
      <c r="I149" s="1478">
        <v>268.57974199629939</v>
      </c>
      <c r="J149" s="1478">
        <v>19.41935483870968</v>
      </c>
      <c r="K149" s="1478">
        <v>4.838709677419355</v>
      </c>
      <c r="L149" s="1478">
        <v>2.3225806451612905</v>
      </c>
      <c r="M149" s="1478">
        <v>693.54838709677415</v>
      </c>
      <c r="N149" s="2">
        <f>100*Help!H234</f>
        <v>100</v>
      </c>
      <c r="O149" s="2">
        <v>528.54838709677415</v>
      </c>
      <c r="P149" s="2">
        <v>343.38709999999998</v>
      </c>
      <c r="Q149" s="2">
        <v>112.90322580645162</v>
      </c>
      <c r="R149" s="2">
        <v>49.193548387096776</v>
      </c>
      <c r="S149" s="2">
        <v>240.76245331972694</v>
      </c>
      <c r="T149" s="2">
        <v>282.66937651929652</v>
      </c>
      <c r="U149" s="1478">
        <v>240.76245331972694</v>
      </c>
      <c r="V149" s="1478">
        <v>239.28996155320959</v>
      </c>
      <c r="W149" s="1478">
        <v>19.41935483870968</v>
      </c>
      <c r="X149" s="1478">
        <v>4.838709677419355</v>
      </c>
      <c r="Y149" s="1478">
        <v>2.5806451612903225</v>
      </c>
      <c r="Z149" s="1478">
        <v>870.9677419354839</v>
      </c>
      <c r="AA149" s="2">
        <v>83.23</v>
      </c>
      <c r="AE149" s="2">
        <f>+Help!$G149*Help!Y149</f>
        <v>282.54838709677421</v>
      </c>
      <c r="AF149" s="2">
        <f>+Help!$G149*Help!Z149</f>
        <v>82.838709677419359</v>
      </c>
      <c r="AG149" s="2">
        <f>+Help!$G149*Help!AA149</f>
        <v>0</v>
      </c>
      <c r="AH149" s="2">
        <f>+Help!$G149*Help!AB149</f>
        <v>238.19354838709677</v>
      </c>
      <c r="AI149" s="2">
        <f>+Help!$G149*Help!AC149</f>
        <v>11</v>
      </c>
      <c r="AJ149" s="2">
        <f>+Help!$G149*Help!AD149</f>
        <v>29.225806451612904</v>
      </c>
      <c r="AK149" s="2">
        <f>+Help!$G149*Help!AE149</f>
        <v>42.516129032258064</v>
      </c>
      <c r="AL149" s="2">
        <f>+Help!$G149*Help!AF149</f>
        <v>4.67741935483871</v>
      </c>
      <c r="AM149" s="2">
        <f>+Help!$G149*Help!AG149</f>
        <v>18</v>
      </c>
      <c r="AN149" s="2">
        <f>+Help!$G149*Help!AH149</f>
        <v>132.51612903225805</v>
      </c>
      <c r="AO149" s="2">
        <f>+Help!$G149*Help!AI149</f>
        <v>116.38709677419355</v>
      </c>
      <c r="AP149" s="2">
        <f>+Help!$G149*Help!AJ149</f>
        <v>11.883549047560523</v>
      </c>
      <c r="AQ149" s="2">
        <f>+Help!$G149*Help!AK149</f>
        <v>236.03225806451613</v>
      </c>
      <c r="AR149" s="1478">
        <f>+Help!$G149*Help!AL149</f>
        <v>24.5</v>
      </c>
      <c r="AS149" s="1478">
        <f>+Help!$G149*Help!AM149</f>
        <v>0</v>
      </c>
      <c r="AV149" s="5">
        <v>1</v>
      </c>
    </row>
    <row r="150" spans="1:48" x14ac:dyDescent="0.2">
      <c r="A150" s="1">
        <v>45074</v>
      </c>
      <c r="B150" s="2">
        <v>602.74193548387098</v>
      </c>
      <c r="C150" s="2">
        <v>384.19349999999997</v>
      </c>
      <c r="D150" s="2">
        <v>112.90322580645162</v>
      </c>
      <c r="E150" s="2">
        <v>94.193548387096769</v>
      </c>
      <c r="F150" s="2">
        <v>272.94902523521023</v>
      </c>
      <c r="G150" s="2">
        <v>302.8185785816969</v>
      </c>
      <c r="H150" s="1478">
        <v>272.94902523521023</v>
      </c>
      <c r="I150" s="1478">
        <v>268.57974199629939</v>
      </c>
      <c r="J150" s="1478">
        <v>19.41935483870968</v>
      </c>
      <c r="K150" s="1478">
        <v>4.838709677419355</v>
      </c>
      <c r="L150" s="1478">
        <v>2.3225806451612905</v>
      </c>
      <c r="M150" s="1478">
        <v>693.54838709677415</v>
      </c>
      <c r="N150" s="2">
        <f>100*Help!H235</f>
        <v>100</v>
      </c>
      <c r="O150" s="2">
        <v>528.54838709677415</v>
      </c>
      <c r="P150" s="2">
        <v>343.38709999999998</v>
      </c>
      <c r="Q150" s="2">
        <v>112.90322580645162</v>
      </c>
      <c r="R150" s="2">
        <v>49.193548387096776</v>
      </c>
      <c r="S150" s="2">
        <v>240.76245331972694</v>
      </c>
      <c r="T150" s="2">
        <v>282.66937651929652</v>
      </c>
      <c r="U150" s="1478">
        <v>240.76245331972694</v>
      </c>
      <c r="V150" s="1478">
        <v>239.28996155320959</v>
      </c>
      <c r="W150" s="1478">
        <v>19.41935483870968</v>
      </c>
      <c r="X150" s="1478">
        <v>4.838709677419355</v>
      </c>
      <c r="Y150" s="1478">
        <v>2.5806451612903225</v>
      </c>
      <c r="Z150" s="1478">
        <v>870.9677419354839</v>
      </c>
      <c r="AA150" s="2">
        <v>83.23</v>
      </c>
      <c r="AE150" s="2">
        <f>+Help!$G150*Help!Y150</f>
        <v>282.54838709677421</v>
      </c>
      <c r="AF150" s="2">
        <f>+Help!$G150*Help!Z150</f>
        <v>82.838709677419359</v>
      </c>
      <c r="AG150" s="2">
        <f>+Help!$G150*Help!AA150</f>
        <v>0</v>
      </c>
      <c r="AH150" s="2">
        <f>+Help!$G150*Help!AB150</f>
        <v>238.19354838709677</v>
      </c>
      <c r="AI150" s="2">
        <f>+Help!$G150*Help!AC150</f>
        <v>11</v>
      </c>
      <c r="AJ150" s="2">
        <f>+Help!$G150*Help!AD150</f>
        <v>29.225806451612904</v>
      </c>
      <c r="AK150" s="2">
        <f>+Help!$G150*Help!AE150</f>
        <v>42.516129032258064</v>
      </c>
      <c r="AL150" s="2">
        <f>+Help!$G150*Help!AF150</f>
        <v>4.67741935483871</v>
      </c>
      <c r="AM150" s="2">
        <f>+Help!$G150*Help!AG150</f>
        <v>18</v>
      </c>
      <c r="AN150" s="2">
        <f>+Help!$G150*Help!AH150</f>
        <v>132.51612903225805</v>
      </c>
      <c r="AO150" s="2">
        <f>+Help!$G150*Help!AI150</f>
        <v>116.38709677419355</v>
      </c>
      <c r="AP150" s="2">
        <f>+Help!$G150*Help!AJ150</f>
        <v>11.883549047560523</v>
      </c>
      <c r="AQ150" s="2">
        <f>+Help!$G150*Help!AK150</f>
        <v>236.03225806451613</v>
      </c>
      <c r="AR150" s="1478">
        <f>+Help!$G150*Help!AL150</f>
        <v>24.5</v>
      </c>
      <c r="AS150" s="1478">
        <f>+Help!$G150*Help!AM150</f>
        <v>0</v>
      </c>
      <c r="AV150" s="5">
        <v>1</v>
      </c>
    </row>
    <row r="151" spans="1:48" x14ac:dyDescent="0.2">
      <c r="A151" s="1">
        <v>45075</v>
      </c>
      <c r="B151" s="2">
        <v>602.74193548387098</v>
      </c>
      <c r="C151" s="2">
        <v>384.19349999999997</v>
      </c>
      <c r="D151" s="2">
        <v>112.90322580645162</v>
      </c>
      <c r="E151" s="2">
        <v>94.193548387096769</v>
      </c>
      <c r="F151" s="2">
        <v>272.94902523521023</v>
      </c>
      <c r="G151" s="2">
        <v>302.8185785816969</v>
      </c>
      <c r="H151" s="1478">
        <v>272.94902523521023</v>
      </c>
      <c r="I151" s="1478">
        <v>268.57974199629939</v>
      </c>
      <c r="J151" s="1478">
        <v>19.41935483870968</v>
      </c>
      <c r="K151" s="1478">
        <v>4.838709677419355</v>
      </c>
      <c r="L151" s="1478">
        <v>2.3225806451612905</v>
      </c>
      <c r="M151" s="1478">
        <v>693.54838709677415</v>
      </c>
      <c r="N151" s="2">
        <f>100*Help!H236</f>
        <v>50</v>
      </c>
      <c r="O151" s="2">
        <v>528.54838709677415</v>
      </c>
      <c r="P151" s="2">
        <v>343.38709999999998</v>
      </c>
      <c r="Q151" s="2">
        <v>112.90322580645162</v>
      </c>
      <c r="R151" s="2">
        <v>49.193548387096776</v>
      </c>
      <c r="S151" s="2">
        <v>240.76245331972694</v>
      </c>
      <c r="T151" s="2">
        <v>282.66937651929652</v>
      </c>
      <c r="U151" s="1478">
        <v>240.76245331972694</v>
      </c>
      <c r="V151" s="1478">
        <v>239.28996155320959</v>
      </c>
      <c r="W151" s="1478">
        <v>19.41935483870968</v>
      </c>
      <c r="X151" s="1478">
        <v>4.838709677419355</v>
      </c>
      <c r="Y151" s="1478">
        <v>2.5806451612903225</v>
      </c>
      <c r="Z151" s="1478">
        <v>870.9677419354839</v>
      </c>
      <c r="AA151" s="2">
        <v>83.23</v>
      </c>
      <c r="AE151" s="2">
        <f>+Help!$G151*Help!Y151</f>
        <v>282.54838709677421</v>
      </c>
      <c r="AF151" s="2">
        <f>+Help!$G151*Help!Z151</f>
        <v>82.838709677419359</v>
      </c>
      <c r="AG151" s="2">
        <f>+Help!$G151*Help!AA151</f>
        <v>0</v>
      </c>
      <c r="AH151" s="2">
        <f>+Help!$G151*Help!AB151</f>
        <v>238.19354838709677</v>
      </c>
      <c r="AI151" s="2">
        <f>+Help!$G151*Help!AC151</f>
        <v>11</v>
      </c>
      <c r="AJ151" s="2">
        <f>+Help!$G151*Help!AD151</f>
        <v>29.225806451612904</v>
      </c>
      <c r="AK151" s="2">
        <f>+Help!$G151*Help!AE151</f>
        <v>42.516129032258064</v>
      </c>
      <c r="AL151" s="2">
        <f>+Help!$G151*Help!AF151</f>
        <v>4.67741935483871</v>
      </c>
      <c r="AM151" s="2">
        <f>+Help!$G151*Help!AG151</f>
        <v>18</v>
      </c>
      <c r="AN151" s="2">
        <f>+Help!$G151*Help!AH151</f>
        <v>132.51612903225805</v>
      </c>
      <c r="AO151" s="2">
        <f>+Help!$G151*Help!AI151</f>
        <v>116.38709677419355</v>
      </c>
      <c r="AP151" s="2">
        <f>+Help!$G151*Help!AJ151</f>
        <v>11.883549047560523</v>
      </c>
      <c r="AQ151" s="2">
        <f>+Help!$G151*Help!AK151</f>
        <v>236.03225806451613</v>
      </c>
      <c r="AR151" s="1478">
        <f>+Help!$G151*Help!AL151</f>
        <v>24.5</v>
      </c>
      <c r="AS151" s="1478">
        <f>+Help!$G151*Help!AM151</f>
        <v>0</v>
      </c>
      <c r="AV151" s="5">
        <v>1</v>
      </c>
    </row>
    <row r="152" spans="1:48" x14ac:dyDescent="0.2">
      <c r="A152" s="1">
        <v>45076</v>
      </c>
      <c r="B152" s="2">
        <v>602.74193548387098</v>
      </c>
      <c r="C152" s="2">
        <v>384.19349999999997</v>
      </c>
      <c r="D152" s="2">
        <v>112.90322580645162</v>
      </c>
      <c r="E152" s="2">
        <v>94.193548387096769</v>
      </c>
      <c r="F152" s="2">
        <v>272.94902523521023</v>
      </c>
      <c r="G152" s="2">
        <v>302.8185785816969</v>
      </c>
      <c r="H152" s="1478">
        <v>272.94902523521023</v>
      </c>
      <c r="I152" s="1478">
        <v>268.57974199629939</v>
      </c>
      <c r="J152" s="1478">
        <v>19.41935483870968</v>
      </c>
      <c r="K152" s="1478">
        <v>4.838709677419355</v>
      </c>
      <c r="L152" s="1478">
        <v>2.3225806451612905</v>
      </c>
      <c r="M152" s="1478">
        <v>693.54838709677415</v>
      </c>
      <c r="N152" s="2">
        <f>100*Help!H237</f>
        <v>100</v>
      </c>
      <c r="O152" s="2">
        <v>528.54838709677415</v>
      </c>
      <c r="P152" s="2">
        <v>343.38709999999998</v>
      </c>
      <c r="Q152" s="2">
        <v>112.90322580645162</v>
      </c>
      <c r="R152" s="2">
        <v>49.193548387096776</v>
      </c>
      <c r="S152" s="2">
        <v>240.76245331972694</v>
      </c>
      <c r="T152" s="2">
        <v>282.66937651929652</v>
      </c>
      <c r="U152" s="1478">
        <v>240.76245331972694</v>
      </c>
      <c r="V152" s="1478">
        <v>239.28996155320959</v>
      </c>
      <c r="W152" s="1478">
        <v>19.41935483870968</v>
      </c>
      <c r="X152" s="1478">
        <v>4.838709677419355</v>
      </c>
      <c r="Y152" s="1478">
        <v>2.5806451612903225</v>
      </c>
      <c r="Z152" s="1478">
        <v>870.9677419354839</v>
      </c>
      <c r="AA152" s="2">
        <v>83.23</v>
      </c>
      <c r="AE152" s="2" t="e">
        <f>+Help!$G1*Help!Y1</f>
        <v>#VALUE!</v>
      </c>
      <c r="AF152" s="2" t="e">
        <f>+Help!$G1*Help!Z1</f>
        <v>#VALUE!</v>
      </c>
      <c r="AG152" s="2" t="e">
        <f>+Help!$G1*Help!AA1</f>
        <v>#VALUE!</v>
      </c>
      <c r="AH152" s="2" t="e">
        <f>+Help!$G1*Help!AB1</f>
        <v>#VALUE!</v>
      </c>
      <c r="AI152" s="2" t="e">
        <f>+Help!$G1*Help!AC1</f>
        <v>#VALUE!</v>
      </c>
      <c r="AJ152" s="2" t="e">
        <f>+Help!$G1*Help!AD1</f>
        <v>#VALUE!</v>
      </c>
      <c r="AK152" s="2" t="e">
        <f>+Help!$G1*Help!AE1</f>
        <v>#VALUE!</v>
      </c>
      <c r="AL152" s="2" t="e">
        <f>+Help!$G1*Help!AF1</f>
        <v>#VALUE!</v>
      </c>
      <c r="AM152" s="2" t="e">
        <f>+Help!$G1*Help!AG1</f>
        <v>#VALUE!</v>
      </c>
      <c r="AN152" s="2" t="e">
        <f>+Help!$G1*Help!AH1</f>
        <v>#VALUE!</v>
      </c>
      <c r="AO152" s="2" t="e">
        <f>+Help!$G1*Help!AI1</f>
        <v>#VALUE!</v>
      </c>
      <c r="AP152" s="2" t="e">
        <f>+Help!$G1*Help!AJ1</f>
        <v>#VALUE!</v>
      </c>
      <c r="AQ152" s="2" t="e">
        <f>+Help!$G1*Help!AK1</f>
        <v>#VALUE!</v>
      </c>
      <c r="AR152" s="1478" t="e">
        <f>+Help!$G1*Help!AL1</f>
        <v>#VALUE!</v>
      </c>
      <c r="AS152" s="1478" t="e">
        <f>+Help!$G1*Help!AM1</f>
        <v>#VALUE!</v>
      </c>
      <c r="AV152" s="5">
        <v>1</v>
      </c>
    </row>
    <row r="153" spans="1:48" x14ac:dyDescent="0.2">
      <c r="A153" s="1">
        <v>45077</v>
      </c>
      <c r="B153" s="2">
        <v>602.74193548387098</v>
      </c>
      <c r="C153" s="2">
        <v>384.19349999999997</v>
      </c>
      <c r="D153" s="2">
        <v>112.90322580645162</v>
      </c>
      <c r="E153" s="2">
        <v>94.193548387096769</v>
      </c>
      <c r="F153" s="2">
        <v>272.94902523521023</v>
      </c>
      <c r="G153" s="2">
        <v>302.8185785816969</v>
      </c>
      <c r="H153" s="1478">
        <v>272.94902523521023</v>
      </c>
      <c r="I153" s="1478">
        <v>268.57974199629939</v>
      </c>
      <c r="J153" s="1478">
        <v>19.41935483870968</v>
      </c>
      <c r="K153" s="1478">
        <v>4.838709677419355</v>
      </c>
      <c r="L153" s="1478">
        <v>2.3225806451612905</v>
      </c>
      <c r="M153" s="1478">
        <v>693.54838709677415</v>
      </c>
      <c r="N153" s="2">
        <f>100*Help!H238</f>
        <v>100</v>
      </c>
      <c r="O153" s="2">
        <v>528.54838709677415</v>
      </c>
      <c r="P153" s="2">
        <v>343.38709999999998</v>
      </c>
      <c r="Q153" s="2">
        <v>112.90322580645162</v>
      </c>
      <c r="R153" s="2">
        <v>49.193548387096776</v>
      </c>
      <c r="S153" s="2">
        <v>240.76245331972694</v>
      </c>
      <c r="T153" s="2">
        <v>282.66937651929652</v>
      </c>
      <c r="U153" s="1478">
        <v>240.76245331972694</v>
      </c>
      <c r="V153" s="1478">
        <v>239.28996155320959</v>
      </c>
      <c r="W153" s="1478">
        <v>19.41935483870968</v>
      </c>
      <c r="X153" s="1478">
        <v>4.838709677419355</v>
      </c>
      <c r="Y153" s="1478">
        <v>2.5806451612903225</v>
      </c>
      <c r="Z153" s="1478">
        <v>870.9677419354839</v>
      </c>
      <c r="AA153" s="2">
        <v>83.23</v>
      </c>
      <c r="AE153" s="2" t="e">
        <f>+Help!$G2*Help!Y2</f>
        <v>#VALUE!</v>
      </c>
      <c r="AF153" s="2" t="e">
        <f>+Help!$G2*Help!Z2</f>
        <v>#VALUE!</v>
      </c>
      <c r="AG153" s="2" t="e">
        <f>+Help!$G2*Help!AA2</f>
        <v>#VALUE!</v>
      </c>
      <c r="AH153" s="2" t="e">
        <f>+Help!$G2*Help!AB2</f>
        <v>#VALUE!</v>
      </c>
      <c r="AI153" s="2" t="e">
        <f>+Help!$G2*Help!AC2</f>
        <v>#VALUE!</v>
      </c>
      <c r="AJ153" s="2" t="e">
        <f>+Help!$G2*Help!AD2</f>
        <v>#VALUE!</v>
      </c>
      <c r="AK153" s="2" t="e">
        <f>+Help!$G2*Help!AE2</f>
        <v>#VALUE!</v>
      </c>
      <c r="AL153" s="2" t="e">
        <f>+Help!$G2*Help!AF2</f>
        <v>#VALUE!</v>
      </c>
      <c r="AM153" s="2" t="e">
        <f>+Help!$G2*Help!AG2</f>
        <v>#VALUE!</v>
      </c>
      <c r="AN153" s="2" t="e">
        <f>+Help!$G2*Help!AH2</f>
        <v>#VALUE!</v>
      </c>
      <c r="AO153" s="2" t="e">
        <f>+Help!$G2*Help!AI2</f>
        <v>#VALUE!</v>
      </c>
      <c r="AP153" s="2" t="e">
        <f>+Help!$G2*Help!AJ2</f>
        <v>#VALUE!</v>
      </c>
      <c r="AQ153" s="2" t="e">
        <f>+Help!$G2*Help!AK2</f>
        <v>#VALUE!</v>
      </c>
      <c r="AR153" s="1478" t="e">
        <f>+Help!$G2*Help!AL2</f>
        <v>#VALUE!</v>
      </c>
      <c r="AS153" s="1478" t="e">
        <f>+Help!$G2*Help!AM2</f>
        <v>#VALUE!</v>
      </c>
      <c r="AV153" s="5">
        <v>1</v>
      </c>
    </row>
    <row r="154" spans="1:48" x14ac:dyDescent="0.2">
      <c r="A154" s="1">
        <v>45078</v>
      </c>
      <c r="B154" s="2">
        <v>602.73333333333335</v>
      </c>
      <c r="C154" s="2">
        <v>391.76670000000001</v>
      </c>
      <c r="D154" s="2">
        <v>115.93333333333334</v>
      </c>
      <c r="E154" s="2">
        <v>94.033333333333331</v>
      </c>
      <c r="F154" s="2">
        <v>279.78233629485271</v>
      </c>
      <c r="G154" s="2">
        <v>298.88157328379378</v>
      </c>
      <c r="H154" s="1478">
        <v>279.78233629485271</v>
      </c>
      <c r="I154" s="1478">
        <v>274.69472602831593</v>
      </c>
      <c r="J154" s="1478">
        <v>19.32</v>
      </c>
      <c r="K154" s="1478">
        <v>5</v>
      </c>
      <c r="L154" s="1478">
        <v>0</v>
      </c>
      <c r="M154" s="1478">
        <v>666.66666666666663</v>
      </c>
      <c r="N154" s="2">
        <f>100*Help!H239</f>
        <v>100</v>
      </c>
      <c r="O154" s="2">
        <f>+Help!$G154*Help!I154</f>
        <v>575.19713261648747</v>
      </c>
      <c r="P154" s="2">
        <f>+Help!$G154*Help!J154</f>
        <v>328.02867383512546</v>
      </c>
      <c r="Q154" s="2">
        <f>+Help!$G154*Help!K154</f>
        <v>121.54121863799283</v>
      </c>
      <c r="R154" s="2">
        <f>+Help!$G154*Help!L154</f>
        <v>120.32258064516128</v>
      </c>
      <c r="S154" s="2">
        <f>+Help!$G154*Help!M154</f>
        <v>221.50537634408602</v>
      </c>
      <c r="T154" s="2">
        <f>+Help!$G154*Help!N154</f>
        <v>278.92473118279571</v>
      </c>
      <c r="U154" s="1478">
        <v>274.72663477383776</v>
      </c>
      <c r="V154" s="1478">
        <v>270.09403764419238</v>
      </c>
      <c r="W154" s="1478">
        <v>19.32</v>
      </c>
      <c r="X154" s="1478">
        <v>5</v>
      </c>
      <c r="Y154" s="1478">
        <v>0</v>
      </c>
      <c r="Z154" s="1478">
        <v>716.66666666666663</v>
      </c>
      <c r="AA154" s="2">
        <v>93</v>
      </c>
      <c r="AE154" s="2">
        <f>+Help!$G154*Help!Y154</f>
        <v>227.13261648745518</v>
      </c>
      <c r="AF154" s="2">
        <f>+Help!$G154*Help!Z154</f>
        <v>100.89605734767025</v>
      </c>
      <c r="AG154" s="2">
        <f>+Help!$G154*Help!AA154</f>
        <v>0</v>
      </c>
      <c r="AH154" s="2">
        <f>+Help!$G154*Help!AB154</f>
        <v>241.86379928315412</v>
      </c>
      <c r="AI154" s="2">
        <f>+Help!$G154*Help!AC154</f>
        <v>5.3046594982078847</v>
      </c>
      <c r="AJ154" s="2">
        <f>+Help!$G154*Help!AD154</f>
        <v>23.584229390681003</v>
      </c>
      <c r="AK154" s="2">
        <f>+Help!$G154*Help!AE154</f>
        <v>25.376344086021504</v>
      </c>
      <c r="AL154" s="2">
        <f>+Help!$G154*Help!AF154</f>
        <v>11.935483870967742</v>
      </c>
      <c r="AM154" s="2">
        <f>+Help!$G154*Help!AG154</f>
        <v>9.9498207885304666</v>
      </c>
      <c r="AN154" s="2">
        <f>+Help!$G154*Help!AH154</f>
        <v>120.75268817204301</v>
      </c>
      <c r="AO154" s="2">
        <f>+Help!$G154*Help!AI154</f>
        <v>113.36917562724014</v>
      </c>
      <c r="AP154" s="2">
        <f>+Help!$G154*Help!AJ154</f>
        <v>43.750264566143422</v>
      </c>
      <c r="AQ154" s="2">
        <f>+Help!$G154*Help!AK154</f>
        <v>282.07885304659499</v>
      </c>
      <c r="AR154" s="1478">
        <f>+Help!$G154*Help!AL154</f>
        <v>12.164874551971325</v>
      </c>
      <c r="AS154" s="1478">
        <f>+Help!$G154*Help!AM154</f>
        <v>0</v>
      </c>
      <c r="AV154" s="5">
        <v>1</v>
      </c>
    </row>
    <row r="155" spans="1:48" x14ac:dyDescent="0.2">
      <c r="A155" s="1">
        <v>45079</v>
      </c>
      <c r="B155" s="2">
        <v>602.73333333333335</v>
      </c>
      <c r="C155" s="2">
        <v>391.76670000000001</v>
      </c>
      <c r="D155" s="2">
        <v>115.93333333333334</v>
      </c>
      <c r="E155" s="2">
        <v>94.033333333333331</v>
      </c>
      <c r="F155" s="2">
        <v>279.78233629485271</v>
      </c>
      <c r="G155" s="2">
        <v>298.88157328379378</v>
      </c>
      <c r="H155" s="1478">
        <v>279.78233629485271</v>
      </c>
      <c r="I155" s="1478">
        <v>274.69472602831593</v>
      </c>
      <c r="J155" s="1478">
        <v>19.32</v>
      </c>
      <c r="K155" s="1478">
        <v>5</v>
      </c>
      <c r="L155" s="1478">
        <v>0</v>
      </c>
      <c r="M155" s="1478">
        <v>666.66666666666663</v>
      </c>
      <c r="N155" s="2">
        <f>100*Help!H240</f>
        <v>100</v>
      </c>
      <c r="O155" s="2">
        <f>+Help!$G155*Help!I155</f>
        <v>575.19713261648747</v>
      </c>
      <c r="P155" s="2">
        <f>+Help!$G155*Help!J155</f>
        <v>328.02867383512546</v>
      </c>
      <c r="Q155" s="2">
        <f>+Help!$G155*Help!K155</f>
        <v>121.54121863799283</v>
      </c>
      <c r="R155" s="2">
        <f>+Help!$G155*Help!L155</f>
        <v>120.32258064516128</v>
      </c>
      <c r="S155" s="2">
        <f>+Help!$G155*Help!M155</f>
        <v>221.50537634408602</v>
      </c>
      <c r="T155" s="2">
        <f>+Help!$G155*Help!N155</f>
        <v>278.92473118279571</v>
      </c>
      <c r="U155" s="1478">
        <v>274.72663477383776</v>
      </c>
      <c r="V155" s="1478">
        <v>270.09403764419238</v>
      </c>
      <c r="W155" s="1478">
        <v>19.32</v>
      </c>
      <c r="X155" s="1478">
        <v>5</v>
      </c>
      <c r="Y155" s="1478">
        <v>0</v>
      </c>
      <c r="Z155" s="1478">
        <v>716.66666666666663</v>
      </c>
      <c r="AA155" s="2">
        <v>93</v>
      </c>
      <c r="AE155" s="2">
        <f>+Help!$G155*Help!Y155</f>
        <v>227.13261648745518</v>
      </c>
      <c r="AF155" s="2">
        <f>+Help!$G155*Help!Z155</f>
        <v>100.89605734767025</v>
      </c>
      <c r="AG155" s="2">
        <f>+Help!$G155*Help!AA155</f>
        <v>0</v>
      </c>
      <c r="AH155" s="2">
        <f>+Help!$G155*Help!AB155</f>
        <v>241.86379928315412</v>
      </c>
      <c r="AI155" s="2">
        <f>+Help!$G155*Help!AC155</f>
        <v>5.3046594982078847</v>
      </c>
      <c r="AJ155" s="2">
        <f>+Help!$G155*Help!AD155</f>
        <v>23.584229390681003</v>
      </c>
      <c r="AK155" s="2">
        <f>+Help!$G155*Help!AE155</f>
        <v>25.376344086021504</v>
      </c>
      <c r="AL155" s="2">
        <f>+Help!$G155*Help!AF155</f>
        <v>11.935483870967742</v>
      </c>
      <c r="AM155" s="2">
        <f>+Help!$G155*Help!AG155</f>
        <v>9.9498207885304666</v>
      </c>
      <c r="AN155" s="2">
        <f>+Help!$G155*Help!AH155</f>
        <v>120.75268817204301</v>
      </c>
      <c r="AO155" s="2">
        <f>+Help!$G155*Help!AI155</f>
        <v>113.36917562724014</v>
      </c>
      <c r="AP155" s="2">
        <f>+Help!$G155*Help!AJ155</f>
        <v>43.750264566143422</v>
      </c>
      <c r="AQ155" s="2">
        <f>+Help!$G155*Help!AK155</f>
        <v>282.07885304659499</v>
      </c>
      <c r="AR155" s="1478">
        <f>+Help!$G155*Help!AL155</f>
        <v>12.164874551971325</v>
      </c>
      <c r="AS155" s="1478">
        <f>+Help!$G155*Help!AM155</f>
        <v>0</v>
      </c>
      <c r="AV155" s="5">
        <v>1</v>
      </c>
    </row>
    <row r="156" spans="1:48" x14ac:dyDescent="0.2">
      <c r="A156" s="1">
        <v>45080</v>
      </c>
      <c r="B156" s="2">
        <v>602.73333333333335</v>
      </c>
      <c r="C156" s="2">
        <v>391.76670000000001</v>
      </c>
      <c r="D156" s="2">
        <v>115.93333333333334</v>
      </c>
      <c r="E156" s="2">
        <v>94.033333333333331</v>
      </c>
      <c r="F156" s="2">
        <v>279.78233629485271</v>
      </c>
      <c r="G156" s="2">
        <v>298.88157328379378</v>
      </c>
      <c r="H156" s="1478">
        <v>279.78233629485271</v>
      </c>
      <c r="I156" s="1478">
        <v>274.69472602831593</v>
      </c>
      <c r="J156" s="1478">
        <v>19.32</v>
      </c>
      <c r="K156" s="1478">
        <v>5</v>
      </c>
      <c r="L156" s="1478">
        <v>0</v>
      </c>
      <c r="M156" s="1478">
        <v>666.66666666666663</v>
      </c>
      <c r="N156" s="2">
        <f>100*Help!H241</f>
        <v>100</v>
      </c>
      <c r="O156" s="2">
        <f>+Help!$G156*Help!I156</f>
        <v>575.19713261648747</v>
      </c>
      <c r="P156" s="2">
        <f>+Help!$G156*Help!J156</f>
        <v>328.02867383512546</v>
      </c>
      <c r="Q156" s="2">
        <f>+Help!$G156*Help!K156</f>
        <v>121.54121863799283</v>
      </c>
      <c r="R156" s="2">
        <f>+Help!$G156*Help!L156</f>
        <v>120.32258064516128</v>
      </c>
      <c r="S156" s="2">
        <f>+Help!$G156*Help!M156</f>
        <v>221.50537634408602</v>
      </c>
      <c r="T156" s="2">
        <f>+Help!$G156*Help!N156</f>
        <v>278.92473118279571</v>
      </c>
      <c r="U156" s="1478">
        <v>274.72663477383776</v>
      </c>
      <c r="V156" s="1478">
        <v>270.09403764419238</v>
      </c>
      <c r="W156" s="1478">
        <v>19.32</v>
      </c>
      <c r="X156" s="1478">
        <v>5</v>
      </c>
      <c r="Y156" s="1478">
        <v>0</v>
      </c>
      <c r="Z156" s="1478">
        <v>716.66666666666663</v>
      </c>
      <c r="AA156" s="2">
        <v>93</v>
      </c>
      <c r="AE156" s="2">
        <f>+Help!$G156*Help!Y156</f>
        <v>227.13261648745518</v>
      </c>
      <c r="AF156" s="2">
        <f>+Help!$G156*Help!Z156</f>
        <v>100.89605734767025</v>
      </c>
      <c r="AG156" s="2">
        <f>+Help!$G156*Help!AA156</f>
        <v>0</v>
      </c>
      <c r="AH156" s="2">
        <f>+Help!$G156*Help!AB156</f>
        <v>241.86379928315412</v>
      </c>
      <c r="AI156" s="2">
        <f>+Help!$G156*Help!AC156</f>
        <v>5.3046594982078847</v>
      </c>
      <c r="AJ156" s="2">
        <f>+Help!$G156*Help!AD156</f>
        <v>23.584229390681003</v>
      </c>
      <c r="AK156" s="2">
        <f>+Help!$G156*Help!AE156</f>
        <v>25.376344086021504</v>
      </c>
      <c r="AL156" s="2">
        <f>+Help!$G156*Help!AF156</f>
        <v>11.935483870967742</v>
      </c>
      <c r="AM156" s="2">
        <f>+Help!$G156*Help!AG156</f>
        <v>9.9498207885304666</v>
      </c>
      <c r="AN156" s="2">
        <f>+Help!$G156*Help!AH156</f>
        <v>120.75268817204301</v>
      </c>
      <c r="AO156" s="2">
        <f>+Help!$G156*Help!AI156</f>
        <v>113.36917562724014</v>
      </c>
      <c r="AP156" s="2">
        <f>+Help!$G156*Help!AJ156</f>
        <v>43.750264566143422</v>
      </c>
      <c r="AQ156" s="2">
        <f>+Help!$G156*Help!AK156</f>
        <v>282.07885304659499</v>
      </c>
      <c r="AR156" s="1478">
        <f>+Help!$G156*Help!AL156</f>
        <v>12.164874551971325</v>
      </c>
      <c r="AS156" s="1478">
        <f>+Help!$G156*Help!AM156</f>
        <v>0</v>
      </c>
      <c r="AV156" s="5">
        <v>1</v>
      </c>
    </row>
    <row r="157" spans="1:48" x14ac:dyDescent="0.2">
      <c r="A157" s="1">
        <v>45081</v>
      </c>
      <c r="B157" s="2">
        <v>602.73333333333335</v>
      </c>
      <c r="C157" s="2">
        <v>391.76670000000001</v>
      </c>
      <c r="D157" s="2">
        <v>115.93333333333334</v>
      </c>
      <c r="E157" s="2">
        <v>94.033333333333331</v>
      </c>
      <c r="F157" s="2">
        <v>279.78233629485271</v>
      </c>
      <c r="G157" s="2">
        <v>298.88157328379378</v>
      </c>
      <c r="H157" s="1478">
        <v>279.78233629485271</v>
      </c>
      <c r="I157" s="1478">
        <v>274.69472602831593</v>
      </c>
      <c r="J157" s="1478">
        <v>19.32</v>
      </c>
      <c r="K157" s="1478">
        <v>5</v>
      </c>
      <c r="L157" s="1478">
        <v>0</v>
      </c>
      <c r="M157" s="1478">
        <v>666.66666666666663</v>
      </c>
      <c r="N157" s="2">
        <f>100*Help!H242</f>
        <v>100</v>
      </c>
      <c r="O157" s="2">
        <f>+Help!$G157*Help!I157</f>
        <v>575.19713261648747</v>
      </c>
      <c r="P157" s="2">
        <f>+Help!$G157*Help!J157</f>
        <v>328.02867383512546</v>
      </c>
      <c r="Q157" s="2">
        <f>+Help!$G157*Help!K157</f>
        <v>121.54121863799283</v>
      </c>
      <c r="R157" s="2">
        <f>+Help!$G157*Help!L157</f>
        <v>120.32258064516128</v>
      </c>
      <c r="S157" s="2">
        <f>+Help!$G157*Help!M157</f>
        <v>221.50537634408602</v>
      </c>
      <c r="T157" s="2">
        <f>+Help!$G157*Help!N157</f>
        <v>278.92473118279571</v>
      </c>
      <c r="U157" s="1478">
        <v>274.72663477383776</v>
      </c>
      <c r="V157" s="1478">
        <v>270.09403764419238</v>
      </c>
      <c r="W157" s="1478">
        <v>19.32</v>
      </c>
      <c r="X157" s="1478">
        <v>5</v>
      </c>
      <c r="Y157" s="1478">
        <v>0</v>
      </c>
      <c r="Z157" s="1478">
        <v>716.66666666666663</v>
      </c>
      <c r="AA157" s="2">
        <v>93</v>
      </c>
      <c r="AE157" s="2">
        <f>+Help!$G157*Help!Y157</f>
        <v>227.13261648745518</v>
      </c>
      <c r="AF157" s="2">
        <f>+Help!$G157*Help!Z157</f>
        <v>100.89605734767025</v>
      </c>
      <c r="AG157" s="2">
        <f>+Help!$G157*Help!AA157</f>
        <v>0</v>
      </c>
      <c r="AH157" s="2">
        <f>+Help!$G157*Help!AB157</f>
        <v>241.86379928315412</v>
      </c>
      <c r="AI157" s="2">
        <f>+Help!$G157*Help!AC157</f>
        <v>5.3046594982078847</v>
      </c>
      <c r="AJ157" s="2">
        <f>+Help!$G157*Help!AD157</f>
        <v>23.584229390681003</v>
      </c>
      <c r="AK157" s="2">
        <f>+Help!$G157*Help!AE157</f>
        <v>25.376344086021504</v>
      </c>
      <c r="AL157" s="2">
        <f>+Help!$G157*Help!AF157</f>
        <v>11.935483870967742</v>
      </c>
      <c r="AM157" s="2">
        <f>+Help!$G157*Help!AG157</f>
        <v>9.9498207885304666</v>
      </c>
      <c r="AN157" s="2">
        <f>+Help!$G157*Help!AH157</f>
        <v>120.75268817204301</v>
      </c>
      <c r="AO157" s="2">
        <f>+Help!$G157*Help!AI157</f>
        <v>113.36917562724014</v>
      </c>
      <c r="AP157" s="2">
        <f>+Help!$G157*Help!AJ157</f>
        <v>43.750264566143422</v>
      </c>
      <c r="AQ157" s="2">
        <f>+Help!$G157*Help!AK157</f>
        <v>282.07885304659499</v>
      </c>
      <c r="AR157" s="1478">
        <f>+Help!$G157*Help!AL157</f>
        <v>12.164874551971325</v>
      </c>
      <c r="AS157" s="1478">
        <f>+Help!$G157*Help!AM157</f>
        <v>0</v>
      </c>
      <c r="AV157" s="5">
        <v>1</v>
      </c>
    </row>
    <row r="158" spans="1:48" x14ac:dyDescent="0.2">
      <c r="A158" s="1">
        <v>45082</v>
      </c>
      <c r="B158" s="2">
        <v>602.73333333333335</v>
      </c>
      <c r="C158" s="2">
        <v>391.76670000000001</v>
      </c>
      <c r="D158" s="2">
        <v>115.93333333333334</v>
      </c>
      <c r="E158" s="2">
        <v>94.033333333333331</v>
      </c>
      <c r="F158" s="2">
        <v>279.78233629485271</v>
      </c>
      <c r="G158" s="2">
        <v>298.88157328379378</v>
      </c>
      <c r="H158" s="1478">
        <v>279.78233629485271</v>
      </c>
      <c r="I158" s="1478">
        <v>274.69472602831593</v>
      </c>
      <c r="J158" s="1478">
        <v>19.32</v>
      </c>
      <c r="K158" s="1478">
        <v>5</v>
      </c>
      <c r="L158" s="1478">
        <v>0</v>
      </c>
      <c r="M158" s="1478">
        <v>666.66666666666663</v>
      </c>
      <c r="N158" s="2">
        <f>100*Help!H243</f>
        <v>100</v>
      </c>
      <c r="O158" s="2">
        <f>+Help!$G158*Help!I158</f>
        <v>575.19713261648747</v>
      </c>
      <c r="P158" s="2">
        <f>+Help!$G158*Help!J158</f>
        <v>328.02867383512546</v>
      </c>
      <c r="Q158" s="2">
        <f>+Help!$G158*Help!K158</f>
        <v>121.54121863799283</v>
      </c>
      <c r="R158" s="2">
        <f>+Help!$G158*Help!L158</f>
        <v>120.32258064516128</v>
      </c>
      <c r="S158" s="2">
        <f>+Help!$G158*Help!M158</f>
        <v>221.50537634408602</v>
      </c>
      <c r="T158" s="2">
        <f>+Help!$G158*Help!N158</f>
        <v>278.92473118279571</v>
      </c>
      <c r="U158" s="1478">
        <v>274.72663477383776</v>
      </c>
      <c r="V158" s="1478">
        <v>270.09403764419238</v>
      </c>
      <c r="W158" s="1478">
        <v>19.32</v>
      </c>
      <c r="X158" s="1478">
        <v>5</v>
      </c>
      <c r="Y158" s="1478">
        <v>0</v>
      </c>
      <c r="Z158" s="1478">
        <v>716.66666666666663</v>
      </c>
      <c r="AA158" s="2">
        <v>93</v>
      </c>
      <c r="AE158" s="2">
        <f>+Help!$G158*Help!Y158</f>
        <v>227.13261648745518</v>
      </c>
      <c r="AF158" s="2">
        <f>+Help!$G158*Help!Z158</f>
        <v>100.89605734767025</v>
      </c>
      <c r="AG158" s="2">
        <f>+Help!$G158*Help!AA158</f>
        <v>0</v>
      </c>
      <c r="AH158" s="2">
        <f>+Help!$G158*Help!AB158</f>
        <v>241.86379928315412</v>
      </c>
      <c r="AI158" s="2">
        <f>+Help!$G158*Help!AC158</f>
        <v>5.3046594982078847</v>
      </c>
      <c r="AJ158" s="2">
        <f>+Help!$G158*Help!AD158</f>
        <v>23.584229390681003</v>
      </c>
      <c r="AK158" s="2">
        <f>+Help!$G158*Help!AE158</f>
        <v>25.376344086021504</v>
      </c>
      <c r="AL158" s="2">
        <f>+Help!$G158*Help!AF158</f>
        <v>11.935483870967742</v>
      </c>
      <c r="AM158" s="2">
        <f>+Help!$G158*Help!AG158</f>
        <v>9.9498207885304666</v>
      </c>
      <c r="AN158" s="2">
        <f>+Help!$G158*Help!AH158</f>
        <v>120.75268817204301</v>
      </c>
      <c r="AO158" s="2">
        <f>+Help!$G158*Help!AI158</f>
        <v>113.36917562724014</v>
      </c>
      <c r="AP158" s="2">
        <f>+Help!$G158*Help!AJ158</f>
        <v>43.750264566143422</v>
      </c>
      <c r="AQ158" s="2">
        <f>+Help!$G158*Help!AK158</f>
        <v>282.07885304659499</v>
      </c>
      <c r="AR158" s="1478">
        <f>+Help!$G158*Help!AL158</f>
        <v>12.164874551971325</v>
      </c>
      <c r="AS158" s="1478">
        <f>+Help!$G158*Help!AM158</f>
        <v>0</v>
      </c>
      <c r="AV158" s="5">
        <v>1</v>
      </c>
    </row>
    <row r="159" spans="1:48" x14ac:dyDescent="0.2">
      <c r="A159" s="1">
        <v>45083</v>
      </c>
      <c r="B159" s="2">
        <v>602.73333333333335</v>
      </c>
      <c r="C159" s="2">
        <v>391.76670000000001</v>
      </c>
      <c r="D159" s="2">
        <v>115.93333333333334</v>
      </c>
      <c r="E159" s="2">
        <v>94.033333333333331</v>
      </c>
      <c r="F159" s="2">
        <v>279.78233629485271</v>
      </c>
      <c r="G159" s="2">
        <v>298.88157328379378</v>
      </c>
      <c r="H159" s="1478">
        <v>279.78233629485271</v>
      </c>
      <c r="I159" s="1478">
        <v>274.69472602831593</v>
      </c>
      <c r="J159" s="1478">
        <v>19.32</v>
      </c>
      <c r="K159" s="1478">
        <v>5</v>
      </c>
      <c r="L159" s="1478">
        <v>0</v>
      </c>
      <c r="M159" s="1478">
        <v>666.66666666666663</v>
      </c>
      <c r="N159" s="2">
        <f>100*Help!H244</f>
        <v>100</v>
      </c>
      <c r="O159" s="2">
        <f>+Help!$G159*Help!I159</f>
        <v>575.19713261648747</v>
      </c>
      <c r="P159" s="2">
        <f>+Help!$G159*Help!J159</f>
        <v>328.02867383512546</v>
      </c>
      <c r="Q159" s="2">
        <f>+Help!$G159*Help!K159</f>
        <v>121.54121863799283</v>
      </c>
      <c r="R159" s="2">
        <f>+Help!$G159*Help!L159</f>
        <v>120.32258064516128</v>
      </c>
      <c r="S159" s="2">
        <f>+Help!$G159*Help!M159</f>
        <v>221.50537634408602</v>
      </c>
      <c r="T159" s="2">
        <f>+Help!$G159*Help!N159</f>
        <v>278.92473118279571</v>
      </c>
      <c r="U159" s="1478">
        <v>274.72663477383776</v>
      </c>
      <c r="V159" s="1478">
        <v>270.09403764419238</v>
      </c>
      <c r="W159" s="1478">
        <v>19.32</v>
      </c>
      <c r="X159" s="1478">
        <v>5</v>
      </c>
      <c r="Y159" s="1478">
        <v>0</v>
      </c>
      <c r="Z159" s="1478">
        <v>716.66666666666663</v>
      </c>
      <c r="AA159" s="2">
        <v>93</v>
      </c>
      <c r="AE159" s="2">
        <f>+Help!$G159*Help!Y159</f>
        <v>227.13261648745518</v>
      </c>
      <c r="AF159" s="2">
        <f>+Help!$G159*Help!Z159</f>
        <v>100.89605734767025</v>
      </c>
      <c r="AG159" s="2">
        <f>+Help!$G159*Help!AA159</f>
        <v>0</v>
      </c>
      <c r="AH159" s="2">
        <f>+Help!$G159*Help!AB159</f>
        <v>241.86379928315412</v>
      </c>
      <c r="AI159" s="2">
        <f>+Help!$G159*Help!AC159</f>
        <v>5.3046594982078847</v>
      </c>
      <c r="AJ159" s="2">
        <f>+Help!$G159*Help!AD159</f>
        <v>23.584229390681003</v>
      </c>
      <c r="AK159" s="2">
        <f>+Help!$G159*Help!AE159</f>
        <v>25.376344086021504</v>
      </c>
      <c r="AL159" s="2">
        <f>+Help!$G159*Help!AF159</f>
        <v>11.935483870967742</v>
      </c>
      <c r="AM159" s="2">
        <f>+Help!$G159*Help!AG159</f>
        <v>9.9498207885304666</v>
      </c>
      <c r="AN159" s="2">
        <f>+Help!$G159*Help!AH159</f>
        <v>120.75268817204301</v>
      </c>
      <c r="AO159" s="2">
        <f>+Help!$G159*Help!AI159</f>
        <v>113.36917562724014</v>
      </c>
      <c r="AP159" s="2">
        <f>+Help!$G159*Help!AJ159</f>
        <v>43.750264566143422</v>
      </c>
      <c r="AQ159" s="2">
        <f>+Help!$G159*Help!AK159</f>
        <v>282.07885304659499</v>
      </c>
      <c r="AR159" s="1478">
        <f>+Help!$G159*Help!AL159</f>
        <v>12.164874551971325</v>
      </c>
      <c r="AS159" s="1478">
        <f>+Help!$G159*Help!AM159</f>
        <v>0</v>
      </c>
      <c r="AV159" s="5">
        <v>1</v>
      </c>
    </row>
    <row r="160" spans="1:48" x14ac:dyDescent="0.2">
      <c r="A160" s="1">
        <v>45084</v>
      </c>
      <c r="B160" s="2">
        <v>602.73333333333335</v>
      </c>
      <c r="C160" s="2">
        <v>391.76670000000001</v>
      </c>
      <c r="D160" s="2">
        <v>115.93333333333334</v>
      </c>
      <c r="E160" s="2">
        <v>94.033333333333331</v>
      </c>
      <c r="F160" s="2">
        <v>279.78233629485271</v>
      </c>
      <c r="G160" s="2">
        <v>298.88157328379378</v>
      </c>
      <c r="H160" s="1478">
        <v>279.78233629485271</v>
      </c>
      <c r="I160" s="1478">
        <v>274.69472602831593</v>
      </c>
      <c r="J160" s="1478">
        <v>19.32</v>
      </c>
      <c r="K160" s="1478">
        <v>5</v>
      </c>
      <c r="L160" s="1478">
        <v>0</v>
      </c>
      <c r="M160" s="1478">
        <v>666.66666666666663</v>
      </c>
      <c r="N160" s="2">
        <f>100*Help!H245</f>
        <v>100</v>
      </c>
      <c r="O160" s="2">
        <f>+Help!$G160*Help!I160</f>
        <v>575.19713261648747</v>
      </c>
      <c r="P160" s="2">
        <f>+Help!$G160*Help!J160</f>
        <v>328.02867383512546</v>
      </c>
      <c r="Q160" s="2">
        <f>+Help!$G160*Help!K160</f>
        <v>121.54121863799283</v>
      </c>
      <c r="R160" s="2">
        <f>+Help!$G160*Help!L160</f>
        <v>120.32258064516128</v>
      </c>
      <c r="S160" s="2">
        <f>+Help!$G160*Help!M160</f>
        <v>221.50537634408602</v>
      </c>
      <c r="T160" s="2">
        <f>+Help!$G160*Help!N160</f>
        <v>278.92473118279571</v>
      </c>
      <c r="U160" s="1478">
        <v>274.72663477383776</v>
      </c>
      <c r="V160" s="1478">
        <v>270.09403764419238</v>
      </c>
      <c r="W160" s="1478">
        <v>19.32</v>
      </c>
      <c r="X160" s="1478">
        <v>5</v>
      </c>
      <c r="Y160" s="1478">
        <v>0</v>
      </c>
      <c r="Z160" s="1478">
        <v>716.66666666666663</v>
      </c>
      <c r="AA160" s="2">
        <v>93</v>
      </c>
      <c r="AE160" s="2">
        <f>+Help!$G160*Help!Y160</f>
        <v>227.13261648745518</v>
      </c>
      <c r="AF160" s="2">
        <f>+Help!$G160*Help!Z160</f>
        <v>100.89605734767025</v>
      </c>
      <c r="AG160" s="2">
        <f>+Help!$G160*Help!AA160</f>
        <v>0</v>
      </c>
      <c r="AH160" s="2">
        <f>+Help!$G160*Help!AB160</f>
        <v>241.86379928315412</v>
      </c>
      <c r="AI160" s="2">
        <f>+Help!$G160*Help!AC160</f>
        <v>5.3046594982078847</v>
      </c>
      <c r="AJ160" s="2">
        <f>+Help!$G160*Help!AD160</f>
        <v>23.584229390681003</v>
      </c>
      <c r="AK160" s="2">
        <f>+Help!$G160*Help!AE160</f>
        <v>25.376344086021504</v>
      </c>
      <c r="AL160" s="2">
        <f>+Help!$G160*Help!AF160</f>
        <v>11.935483870967742</v>
      </c>
      <c r="AM160" s="2">
        <f>+Help!$G160*Help!AG160</f>
        <v>9.9498207885304666</v>
      </c>
      <c r="AN160" s="2">
        <f>+Help!$G160*Help!AH160</f>
        <v>120.75268817204301</v>
      </c>
      <c r="AO160" s="2">
        <f>+Help!$G160*Help!AI160</f>
        <v>113.36917562724014</v>
      </c>
      <c r="AP160" s="2">
        <f>+Help!$G160*Help!AJ160</f>
        <v>43.750264566143422</v>
      </c>
      <c r="AQ160" s="2">
        <f>+Help!$G160*Help!AK160</f>
        <v>282.07885304659499</v>
      </c>
      <c r="AR160" s="1478">
        <f>+Help!$G160*Help!AL160</f>
        <v>12.164874551971325</v>
      </c>
      <c r="AS160" s="1478">
        <f>+Help!$G160*Help!AM160</f>
        <v>0</v>
      </c>
      <c r="AV160" s="5">
        <v>1</v>
      </c>
    </row>
    <row r="161" spans="1:48" x14ac:dyDescent="0.2">
      <c r="A161" s="1">
        <v>45085</v>
      </c>
      <c r="B161" s="2">
        <v>602.73333333333335</v>
      </c>
      <c r="C161" s="2">
        <v>391.76670000000001</v>
      </c>
      <c r="D161" s="2">
        <v>115.93333333333334</v>
      </c>
      <c r="E161" s="2">
        <v>94.033333333333331</v>
      </c>
      <c r="F161" s="2">
        <v>279.78233629485271</v>
      </c>
      <c r="G161" s="2">
        <v>298.88157328379378</v>
      </c>
      <c r="H161" s="1478">
        <v>279.78233629485271</v>
      </c>
      <c r="I161" s="1478">
        <v>274.69472602831593</v>
      </c>
      <c r="J161" s="1478">
        <v>19.32</v>
      </c>
      <c r="K161" s="1478">
        <v>5</v>
      </c>
      <c r="L161" s="1478">
        <v>0</v>
      </c>
      <c r="M161" s="1478">
        <v>666.66666666666663</v>
      </c>
      <c r="N161" s="2">
        <f>100*Help!H246</f>
        <v>100</v>
      </c>
      <c r="O161" s="2">
        <f>+Help!$G161*Help!I161</f>
        <v>575.19713261648747</v>
      </c>
      <c r="P161" s="2">
        <f>+Help!$G161*Help!J161</f>
        <v>328.02867383512546</v>
      </c>
      <c r="Q161" s="2">
        <f>+Help!$G161*Help!K161</f>
        <v>121.54121863799283</v>
      </c>
      <c r="R161" s="2">
        <f>+Help!$G161*Help!L161</f>
        <v>120.32258064516128</v>
      </c>
      <c r="S161" s="2">
        <f>+Help!$G161*Help!M161</f>
        <v>221.50537634408602</v>
      </c>
      <c r="T161" s="2">
        <f>+Help!$G161*Help!N161</f>
        <v>278.92473118279571</v>
      </c>
      <c r="U161" s="1478">
        <v>274.72663477383776</v>
      </c>
      <c r="V161" s="1478">
        <v>270.09403764419238</v>
      </c>
      <c r="W161" s="1478">
        <v>19.32</v>
      </c>
      <c r="X161" s="1478">
        <v>5</v>
      </c>
      <c r="Y161" s="1478">
        <v>0</v>
      </c>
      <c r="Z161" s="1478">
        <v>716.66666666666663</v>
      </c>
      <c r="AA161" s="2">
        <v>93</v>
      </c>
      <c r="AE161" s="2">
        <f>+Help!$G161*Help!Y161</f>
        <v>227.13261648745518</v>
      </c>
      <c r="AF161" s="2">
        <f>+Help!$G161*Help!Z161</f>
        <v>100.89605734767025</v>
      </c>
      <c r="AG161" s="2">
        <f>+Help!$G161*Help!AA161</f>
        <v>0</v>
      </c>
      <c r="AH161" s="2">
        <f>+Help!$G161*Help!AB161</f>
        <v>241.86379928315412</v>
      </c>
      <c r="AI161" s="2">
        <f>+Help!$G161*Help!AC161</f>
        <v>5.3046594982078847</v>
      </c>
      <c r="AJ161" s="2">
        <f>+Help!$G161*Help!AD161</f>
        <v>23.584229390681003</v>
      </c>
      <c r="AK161" s="2">
        <f>+Help!$G161*Help!AE161</f>
        <v>25.376344086021504</v>
      </c>
      <c r="AL161" s="2">
        <f>+Help!$G161*Help!AF161</f>
        <v>11.935483870967742</v>
      </c>
      <c r="AM161" s="2">
        <f>+Help!$G161*Help!AG161</f>
        <v>9.9498207885304666</v>
      </c>
      <c r="AN161" s="2">
        <f>+Help!$G161*Help!AH161</f>
        <v>120.75268817204301</v>
      </c>
      <c r="AO161" s="2">
        <f>+Help!$G161*Help!AI161</f>
        <v>113.36917562724014</v>
      </c>
      <c r="AP161" s="2">
        <f>+Help!$G161*Help!AJ161</f>
        <v>43.750264566143422</v>
      </c>
      <c r="AQ161" s="2">
        <f>+Help!$G161*Help!AK161</f>
        <v>282.07885304659499</v>
      </c>
      <c r="AR161" s="1478">
        <f>+Help!$G161*Help!AL161</f>
        <v>12.164874551971325</v>
      </c>
      <c r="AS161" s="1478">
        <f>+Help!$G161*Help!AM161</f>
        <v>0</v>
      </c>
      <c r="AV161" s="5">
        <v>1</v>
      </c>
    </row>
    <row r="162" spans="1:48" x14ac:dyDescent="0.2">
      <c r="A162" s="1">
        <v>45086</v>
      </c>
      <c r="B162" s="2">
        <v>602.73333333333335</v>
      </c>
      <c r="C162" s="2">
        <v>391.76670000000001</v>
      </c>
      <c r="D162" s="2">
        <v>115.93333333333334</v>
      </c>
      <c r="E162" s="2">
        <v>94.033333333333331</v>
      </c>
      <c r="F162" s="2">
        <v>279.78233629485271</v>
      </c>
      <c r="G162" s="2">
        <v>298.88157328379378</v>
      </c>
      <c r="H162" s="1478">
        <v>279.78233629485271</v>
      </c>
      <c r="I162" s="1478">
        <v>274.69472602831593</v>
      </c>
      <c r="J162" s="1478">
        <v>19.32</v>
      </c>
      <c r="K162" s="1478">
        <v>5</v>
      </c>
      <c r="L162" s="1478">
        <v>0</v>
      </c>
      <c r="M162" s="1478">
        <v>666.66666666666663</v>
      </c>
      <c r="N162" s="2">
        <f>100*Help!H247</f>
        <v>100</v>
      </c>
      <c r="O162" s="2">
        <f>+Help!$G162*Help!I162</f>
        <v>575.19713261648747</v>
      </c>
      <c r="P162" s="2">
        <f>+Help!$G162*Help!J162</f>
        <v>328.02867383512546</v>
      </c>
      <c r="Q162" s="2">
        <f>+Help!$G162*Help!K162</f>
        <v>121.54121863799283</v>
      </c>
      <c r="R162" s="2">
        <f>+Help!$G162*Help!L162</f>
        <v>120.32258064516128</v>
      </c>
      <c r="S162" s="2">
        <f>+Help!$G162*Help!M162</f>
        <v>221.50537634408602</v>
      </c>
      <c r="T162" s="2">
        <f>+Help!$G162*Help!N162</f>
        <v>278.92473118279571</v>
      </c>
      <c r="U162" s="1478">
        <v>274.72663477383776</v>
      </c>
      <c r="V162" s="1478">
        <v>270.09403764419238</v>
      </c>
      <c r="W162" s="1478">
        <v>19.32</v>
      </c>
      <c r="X162" s="1478">
        <v>5</v>
      </c>
      <c r="Y162" s="1478">
        <v>0</v>
      </c>
      <c r="Z162" s="1478">
        <v>716.66666666666663</v>
      </c>
      <c r="AA162" s="2">
        <v>93</v>
      </c>
      <c r="AE162" s="2">
        <f>+Help!$G162*Help!Y162</f>
        <v>227.13261648745518</v>
      </c>
      <c r="AF162" s="2">
        <f>+Help!$G162*Help!Z162</f>
        <v>100.89605734767025</v>
      </c>
      <c r="AG162" s="2">
        <f>+Help!$G162*Help!AA162</f>
        <v>0</v>
      </c>
      <c r="AH162" s="2">
        <f>+Help!$G162*Help!AB162</f>
        <v>241.86379928315412</v>
      </c>
      <c r="AI162" s="2">
        <f>+Help!$G162*Help!AC162</f>
        <v>5.3046594982078847</v>
      </c>
      <c r="AJ162" s="2">
        <f>+Help!$G162*Help!AD162</f>
        <v>23.584229390681003</v>
      </c>
      <c r="AK162" s="2">
        <f>+Help!$G162*Help!AE162</f>
        <v>25.376344086021504</v>
      </c>
      <c r="AL162" s="2">
        <f>+Help!$G162*Help!AF162</f>
        <v>11.935483870967742</v>
      </c>
      <c r="AM162" s="2">
        <f>+Help!$G162*Help!AG162</f>
        <v>9.9498207885304666</v>
      </c>
      <c r="AN162" s="2">
        <f>+Help!$G162*Help!AH162</f>
        <v>120.75268817204301</v>
      </c>
      <c r="AO162" s="2">
        <f>+Help!$G162*Help!AI162</f>
        <v>113.36917562724014</v>
      </c>
      <c r="AP162" s="2">
        <f>+Help!$G162*Help!AJ162</f>
        <v>43.750264566143422</v>
      </c>
      <c r="AQ162" s="2">
        <f>+Help!$G162*Help!AK162</f>
        <v>282.07885304659499</v>
      </c>
      <c r="AR162" s="1478">
        <f>+Help!$G162*Help!AL162</f>
        <v>12.164874551971325</v>
      </c>
      <c r="AS162" s="1478">
        <f>+Help!$G162*Help!AM162</f>
        <v>0</v>
      </c>
      <c r="AV162" s="5">
        <v>1</v>
      </c>
    </row>
    <row r="163" spans="1:48" x14ac:dyDescent="0.2">
      <c r="A163" s="1">
        <v>45087</v>
      </c>
      <c r="B163" s="2">
        <v>602.73333333333335</v>
      </c>
      <c r="C163" s="2">
        <v>391.76670000000001</v>
      </c>
      <c r="D163" s="2">
        <v>115.93333333333334</v>
      </c>
      <c r="E163" s="2">
        <v>94.033333333333331</v>
      </c>
      <c r="F163" s="2">
        <v>279.78233629485271</v>
      </c>
      <c r="G163" s="2">
        <v>298.88157328379378</v>
      </c>
      <c r="H163" s="1478">
        <v>279.78233629485271</v>
      </c>
      <c r="I163" s="1478">
        <v>274.69472602831593</v>
      </c>
      <c r="J163" s="1478">
        <v>19.32</v>
      </c>
      <c r="K163" s="1478">
        <v>5</v>
      </c>
      <c r="L163" s="1478">
        <v>0</v>
      </c>
      <c r="M163" s="1478">
        <v>666.66666666666663</v>
      </c>
      <c r="N163" s="2">
        <f>100*Help!H248</f>
        <v>100</v>
      </c>
      <c r="O163" s="2">
        <f>+Help!$G163*Help!I163</f>
        <v>575.19713261648747</v>
      </c>
      <c r="P163" s="2">
        <f>+Help!$G163*Help!J163</f>
        <v>328.02867383512546</v>
      </c>
      <c r="Q163" s="2">
        <f>+Help!$G163*Help!K163</f>
        <v>121.54121863799283</v>
      </c>
      <c r="R163" s="2">
        <f>+Help!$G163*Help!L163</f>
        <v>120.32258064516128</v>
      </c>
      <c r="S163" s="2">
        <f>+Help!$G163*Help!M163</f>
        <v>221.50537634408602</v>
      </c>
      <c r="T163" s="2">
        <f>+Help!$G163*Help!N163</f>
        <v>278.92473118279571</v>
      </c>
      <c r="U163" s="1478">
        <v>274.72663477383776</v>
      </c>
      <c r="V163" s="1478">
        <v>270.09403764419238</v>
      </c>
      <c r="W163" s="1478">
        <v>19.32</v>
      </c>
      <c r="X163" s="1478">
        <v>5</v>
      </c>
      <c r="Y163" s="1478">
        <v>0</v>
      </c>
      <c r="Z163" s="1478">
        <v>716.66666666666663</v>
      </c>
      <c r="AA163" s="2">
        <v>93</v>
      </c>
      <c r="AE163" s="2">
        <f>+Help!$G163*Help!Y163</f>
        <v>227.13261648745518</v>
      </c>
      <c r="AF163" s="2">
        <f>+Help!$G163*Help!Z163</f>
        <v>100.89605734767025</v>
      </c>
      <c r="AG163" s="2">
        <f>+Help!$G163*Help!AA163</f>
        <v>0</v>
      </c>
      <c r="AH163" s="2">
        <f>+Help!$G163*Help!AB163</f>
        <v>241.86379928315412</v>
      </c>
      <c r="AI163" s="2">
        <f>+Help!$G163*Help!AC163</f>
        <v>5.3046594982078847</v>
      </c>
      <c r="AJ163" s="2">
        <f>+Help!$G163*Help!AD163</f>
        <v>23.584229390681003</v>
      </c>
      <c r="AK163" s="2">
        <f>+Help!$G163*Help!AE163</f>
        <v>25.376344086021504</v>
      </c>
      <c r="AL163" s="2">
        <f>+Help!$G163*Help!AF163</f>
        <v>11.935483870967742</v>
      </c>
      <c r="AM163" s="2">
        <f>+Help!$G163*Help!AG163</f>
        <v>9.9498207885304666</v>
      </c>
      <c r="AN163" s="2">
        <f>+Help!$G163*Help!AH163</f>
        <v>120.75268817204301</v>
      </c>
      <c r="AO163" s="2">
        <f>+Help!$G163*Help!AI163</f>
        <v>113.36917562724014</v>
      </c>
      <c r="AP163" s="2">
        <f>+Help!$G163*Help!AJ163</f>
        <v>43.750264566143422</v>
      </c>
      <c r="AQ163" s="2">
        <f>+Help!$G163*Help!AK163</f>
        <v>282.07885304659499</v>
      </c>
      <c r="AR163" s="1478">
        <f>+Help!$G163*Help!AL163</f>
        <v>12.164874551971325</v>
      </c>
      <c r="AS163" s="1478">
        <f>+Help!$G163*Help!AM163</f>
        <v>0</v>
      </c>
      <c r="AV163" s="5">
        <v>1</v>
      </c>
    </row>
    <row r="164" spans="1:48" x14ac:dyDescent="0.2">
      <c r="A164" s="1">
        <v>45088</v>
      </c>
      <c r="B164" s="2">
        <v>602.73333333333335</v>
      </c>
      <c r="C164" s="2">
        <v>391.76670000000001</v>
      </c>
      <c r="D164" s="2">
        <v>115.93333333333334</v>
      </c>
      <c r="E164" s="2">
        <v>94.033333333333331</v>
      </c>
      <c r="F164" s="2">
        <v>279.78233629485271</v>
      </c>
      <c r="G164" s="2">
        <v>298.88157328379378</v>
      </c>
      <c r="H164" s="1478">
        <v>279.78233629485271</v>
      </c>
      <c r="I164" s="1478">
        <v>274.69472602831593</v>
      </c>
      <c r="J164" s="1478">
        <v>19.32</v>
      </c>
      <c r="K164" s="1478">
        <v>5</v>
      </c>
      <c r="L164" s="1478">
        <v>0</v>
      </c>
      <c r="M164" s="1478">
        <v>666.66666666666663</v>
      </c>
      <c r="N164" s="2">
        <f>100*Help!H249</f>
        <v>91.666666666666657</v>
      </c>
      <c r="O164" s="2">
        <f>+Help!$G164*Help!I164</f>
        <v>575.19713261648747</v>
      </c>
      <c r="P164" s="2">
        <f>+Help!$G164*Help!J164</f>
        <v>328.02867383512546</v>
      </c>
      <c r="Q164" s="2">
        <f>+Help!$G164*Help!K164</f>
        <v>121.54121863799283</v>
      </c>
      <c r="R164" s="2">
        <f>+Help!$G164*Help!L164</f>
        <v>120.32258064516128</v>
      </c>
      <c r="S164" s="2">
        <f>+Help!$G164*Help!M164</f>
        <v>221.50537634408602</v>
      </c>
      <c r="T164" s="2">
        <f>+Help!$G164*Help!N164</f>
        <v>278.92473118279571</v>
      </c>
      <c r="U164" s="1478">
        <v>274.72663477383776</v>
      </c>
      <c r="V164" s="1478">
        <v>270.09403764419238</v>
      </c>
      <c r="W164" s="1478">
        <v>19.32</v>
      </c>
      <c r="X164" s="1478">
        <v>5</v>
      </c>
      <c r="Y164" s="1478">
        <v>0</v>
      </c>
      <c r="Z164" s="1478">
        <v>716.66666666666663</v>
      </c>
      <c r="AA164" s="2">
        <v>93</v>
      </c>
      <c r="AE164" s="2">
        <f>+Help!$G164*Help!Y164</f>
        <v>227.13261648745518</v>
      </c>
      <c r="AF164" s="2">
        <f>+Help!$G164*Help!Z164</f>
        <v>100.89605734767025</v>
      </c>
      <c r="AG164" s="2">
        <f>+Help!$G164*Help!AA164</f>
        <v>0</v>
      </c>
      <c r="AH164" s="2">
        <f>+Help!$G164*Help!AB164</f>
        <v>241.86379928315412</v>
      </c>
      <c r="AI164" s="2">
        <f>+Help!$G164*Help!AC164</f>
        <v>5.3046594982078847</v>
      </c>
      <c r="AJ164" s="2">
        <f>+Help!$G164*Help!AD164</f>
        <v>23.584229390681003</v>
      </c>
      <c r="AK164" s="2">
        <f>+Help!$G164*Help!AE164</f>
        <v>25.376344086021504</v>
      </c>
      <c r="AL164" s="2">
        <f>+Help!$G164*Help!AF164</f>
        <v>11.935483870967742</v>
      </c>
      <c r="AM164" s="2">
        <f>+Help!$G164*Help!AG164</f>
        <v>9.9498207885304666</v>
      </c>
      <c r="AN164" s="2">
        <f>+Help!$G164*Help!AH164</f>
        <v>120.75268817204301</v>
      </c>
      <c r="AO164" s="2">
        <f>+Help!$G164*Help!AI164</f>
        <v>113.36917562724014</v>
      </c>
      <c r="AP164" s="2">
        <f>+Help!$G164*Help!AJ164</f>
        <v>43.750264566143422</v>
      </c>
      <c r="AQ164" s="2">
        <f>+Help!$G164*Help!AK164</f>
        <v>282.07885304659499</v>
      </c>
      <c r="AR164" s="1478">
        <f>+Help!$G164*Help!AL164</f>
        <v>12.164874551971325</v>
      </c>
      <c r="AS164" s="1478">
        <f>+Help!$G164*Help!AM164</f>
        <v>0</v>
      </c>
      <c r="AV164" s="5">
        <v>1</v>
      </c>
    </row>
    <row r="165" spans="1:48" x14ac:dyDescent="0.2">
      <c r="A165" s="1">
        <v>45089</v>
      </c>
      <c r="B165" s="2">
        <v>602.73333333333335</v>
      </c>
      <c r="C165" s="2">
        <v>391.76670000000001</v>
      </c>
      <c r="D165" s="2">
        <v>115.93333333333334</v>
      </c>
      <c r="E165" s="2">
        <v>94.033333333333331</v>
      </c>
      <c r="F165" s="2">
        <v>279.78233629485271</v>
      </c>
      <c r="G165" s="2">
        <v>298.88157328379378</v>
      </c>
      <c r="H165" s="1478">
        <v>279.78233629485271</v>
      </c>
      <c r="I165" s="1478">
        <v>274.69472602831593</v>
      </c>
      <c r="J165" s="1478">
        <v>19.32</v>
      </c>
      <c r="K165" s="1478">
        <v>5</v>
      </c>
      <c r="L165" s="1478">
        <v>0</v>
      </c>
      <c r="M165" s="1478">
        <v>666.66666666666663</v>
      </c>
      <c r="N165" s="2">
        <f>100*Help!H250</f>
        <v>0</v>
      </c>
      <c r="O165" s="2">
        <f>+Help!$G165*Help!I165</f>
        <v>575.19713261648747</v>
      </c>
      <c r="P165" s="2">
        <f>+Help!$G165*Help!J165</f>
        <v>328.02867383512546</v>
      </c>
      <c r="Q165" s="2">
        <f>+Help!$G165*Help!K165</f>
        <v>121.54121863799283</v>
      </c>
      <c r="R165" s="2">
        <f>+Help!$G165*Help!L165</f>
        <v>120.32258064516128</v>
      </c>
      <c r="S165" s="2">
        <f>+Help!$G165*Help!M165</f>
        <v>221.50537634408602</v>
      </c>
      <c r="T165" s="2">
        <f>+Help!$G165*Help!N165</f>
        <v>278.92473118279571</v>
      </c>
      <c r="U165" s="1478">
        <v>274.72663477383776</v>
      </c>
      <c r="V165" s="1478">
        <v>270.09403764419238</v>
      </c>
      <c r="W165" s="1478">
        <v>19.32</v>
      </c>
      <c r="X165" s="1478">
        <v>5</v>
      </c>
      <c r="Y165" s="1478">
        <v>0</v>
      </c>
      <c r="Z165" s="1478">
        <v>716.66666666666663</v>
      </c>
      <c r="AA165" s="2">
        <v>93</v>
      </c>
      <c r="AE165" s="2">
        <f>+Help!$G165*Help!Y165</f>
        <v>227.13261648745518</v>
      </c>
      <c r="AF165" s="2">
        <f>+Help!$G165*Help!Z165</f>
        <v>100.89605734767025</v>
      </c>
      <c r="AG165" s="2">
        <f>+Help!$G165*Help!AA165</f>
        <v>0</v>
      </c>
      <c r="AH165" s="2">
        <f>+Help!$G165*Help!AB165</f>
        <v>241.86379928315412</v>
      </c>
      <c r="AI165" s="2">
        <f>+Help!$G165*Help!AC165</f>
        <v>5.3046594982078847</v>
      </c>
      <c r="AJ165" s="2">
        <f>+Help!$G165*Help!AD165</f>
        <v>23.584229390681003</v>
      </c>
      <c r="AK165" s="2">
        <f>+Help!$G165*Help!AE165</f>
        <v>25.376344086021504</v>
      </c>
      <c r="AL165" s="2">
        <f>+Help!$G165*Help!AF165</f>
        <v>11.935483870967742</v>
      </c>
      <c r="AM165" s="2">
        <f>+Help!$G165*Help!AG165</f>
        <v>9.9498207885304666</v>
      </c>
      <c r="AN165" s="2">
        <f>+Help!$G165*Help!AH165</f>
        <v>120.75268817204301</v>
      </c>
      <c r="AO165" s="2">
        <f>+Help!$G165*Help!AI165</f>
        <v>113.36917562724014</v>
      </c>
      <c r="AP165" s="2">
        <f>+Help!$G165*Help!AJ165</f>
        <v>43.750264566143422</v>
      </c>
      <c r="AQ165" s="2">
        <f>+Help!$G165*Help!AK165</f>
        <v>282.07885304659499</v>
      </c>
      <c r="AR165" s="1478">
        <f>+Help!$G165*Help!AL165</f>
        <v>12.164874551971325</v>
      </c>
      <c r="AS165" s="1478">
        <f>+Help!$G165*Help!AM165</f>
        <v>0</v>
      </c>
      <c r="AV165" s="5">
        <v>1</v>
      </c>
    </row>
    <row r="166" spans="1:48" x14ac:dyDescent="0.2">
      <c r="A166" s="1">
        <v>45090</v>
      </c>
      <c r="B166" s="2">
        <v>602.73333333333335</v>
      </c>
      <c r="C166" s="2">
        <v>391.76670000000001</v>
      </c>
      <c r="D166" s="2">
        <v>115.93333333333334</v>
      </c>
      <c r="E166" s="2">
        <v>94.033333333333331</v>
      </c>
      <c r="F166" s="2">
        <v>279.78233629485271</v>
      </c>
      <c r="G166" s="2">
        <v>298.88157328379378</v>
      </c>
      <c r="H166" s="1478">
        <v>279.78233629485271</v>
      </c>
      <c r="I166" s="1478">
        <v>274.69472602831593</v>
      </c>
      <c r="J166" s="1478">
        <v>19.32</v>
      </c>
      <c r="K166" s="1478">
        <v>5</v>
      </c>
      <c r="L166" s="1478">
        <v>0</v>
      </c>
      <c r="M166" s="1478">
        <v>666.66666666666663</v>
      </c>
      <c r="N166" s="2">
        <f>100*Help!H251</f>
        <v>48.333333333333336</v>
      </c>
      <c r="O166" s="2">
        <f>+Help!$G166*Help!I166</f>
        <v>479.33094384707289</v>
      </c>
      <c r="P166" s="2">
        <f>+Help!$G166*Help!J166</f>
        <v>273.35722819593786</v>
      </c>
      <c r="Q166" s="2">
        <f>+Help!$G166*Help!K166</f>
        <v>101.28434886499403</v>
      </c>
      <c r="R166" s="2">
        <f>+Help!$G166*Help!L166</f>
        <v>100.26881720430107</v>
      </c>
      <c r="S166" s="2">
        <f>+Help!$G166*Help!M166</f>
        <v>184.58781362007167</v>
      </c>
      <c r="T166" s="2">
        <f>+Help!$G166*Help!N166</f>
        <v>232.43727598566309</v>
      </c>
      <c r="U166" s="1478">
        <v>274.72663477383776</v>
      </c>
      <c r="V166" s="1478">
        <v>270.09403764419238</v>
      </c>
      <c r="W166" s="1478">
        <v>19.32</v>
      </c>
      <c r="X166" s="1478">
        <v>5</v>
      </c>
      <c r="Y166" s="1478">
        <v>0</v>
      </c>
      <c r="Z166" s="1478">
        <v>716.66666666666663</v>
      </c>
      <c r="AA166" s="2">
        <v>93</v>
      </c>
      <c r="AE166" s="2">
        <f>+Help!$G166*Help!Y166</f>
        <v>189.27718040621266</v>
      </c>
      <c r="AF166" s="2">
        <f>+Help!$G166*Help!Z166</f>
        <v>84.080047789725214</v>
      </c>
      <c r="AG166" s="2">
        <f>+Help!$G166*Help!AA166</f>
        <v>0</v>
      </c>
      <c r="AH166" s="2">
        <f>+Help!$G166*Help!AB166</f>
        <v>201.55316606929509</v>
      </c>
      <c r="AI166" s="2">
        <f>+Help!$G166*Help!AC166</f>
        <v>4.4205495818399045</v>
      </c>
      <c r="AJ166" s="2">
        <f>+Help!$G166*Help!AD166</f>
        <v>19.653524492234169</v>
      </c>
      <c r="AK166" s="2">
        <f>+Help!$G166*Help!AE166</f>
        <v>21.146953405017921</v>
      </c>
      <c r="AL166" s="2">
        <f>+Help!$G166*Help!AF166</f>
        <v>9.9462365591397841</v>
      </c>
      <c r="AM166" s="2">
        <f>+Help!$G166*Help!AG166</f>
        <v>8.2915173237753894</v>
      </c>
      <c r="AN166" s="2">
        <f>+Help!$G166*Help!AH166</f>
        <v>100.62724014336918</v>
      </c>
      <c r="AO166" s="2">
        <f>+Help!$G166*Help!AI166</f>
        <v>94.474313022700116</v>
      </c>
      <c r="AP166" s="2">
        <f>+Help!$G166*Help!AJ166</f>
        <v>36.458553805119521</v>
      </c>
      <c r="AQ166" s="2">
        <f>+Help!$G166*Help!AK166</f>
        <v>235.06571087216247</v>
      </c>
      <c r="AR166" s="1478">
        <f>+Help!$G166*Help!AL166</f>
        <v>10.137395459976105</v>
      </c>
      <c r="AS166" s="1478">
        <f>+Help!$G166*Help!AM166</f>
        <v>0</v>
      </c>
      <c r="AV166" s="5">
        <v>1</v>
      </c>
    </row>
    <row r="167" spans="1:48" x14ac:dyDescent="0.2">
      <c r="A167" s="1">
        <v>45091</v>
      </c>
      <c r="B167" s="2">
        <v>602.73333333333335</v>
      </c>
      <c r="C167" s="2">
        <v>391.76670000000001</v>
      </c>
      <c r="D167" s="2">
        <v>115.93333333333334</v>
      </c>
      <c r="E167" s="2">
        <v>94.033333333333331</v>
      </c>
      <c r="F167" s="2">
        <v>279.78233629485271</v>
      </c>
      <c r="G167" s="2">
        <v>298.88157328379378</v>
      </c>
      <c r="H167" s="1478">
        <v>279.78233629485271</v>
      </c>
      <c r="I167" s="1478">
        <v>274.69472602831593</v>
      </c>
      <c r="J167" s="1478">
        <v>19.32</v>
      </c>
      <c r="K167" s="1478">
        <v>5</v>
      </c>
      <c r="L167" s="1478">
        <v>0</v>
      </c>
      <c r="M167" s="1478">
        <v>666.66666666666663</v>
      </c>
      <c r="N167" s="2">
        <f>100*Help!H252</f>
        <v>100</v>
      </c>
      <c r="O167" s="2">
        <f>+Help!$G167*Help!I167</f>
        <v>575.19713261648747</v>
      </c>
      <c r="P167" s="2">
        <f>+Help!$G167*Help!J167</f>
        <v>328.02867383512546</v>
      </c>
      <c r="Q167" s="2">
        <f>+Help!$G167*Help!K167</f>
        <v>121.54121863799283</v>
      </c>
      <c r="R167" s="2">
        <f>+Help!$G167*Help!L167</f>
        <v>120.32258064516128</v>
      </c>
      <c r="S167" s="2">
        <f>+Help!$G167*Help!M167</f>
        <v>221.50537634408602</v>
      </c>
      <c r="T167" s="2">
        <f>+Help!$G167*Help!N167</f>
        <v>278.92473118279571</v>
      </c>
      <c r="U167" s="1478">
        <v>274.72663477383776</v>
      </c>
      <c r="V167" s="1478">
        <v>270.09403764419238</v>
      </c>
      <c r="W167" s="1478">
        <v>19.32</v>
      </c>
      <c r="X167" s="1478">
        <v>5</v>
      </c>
      <c r="Y167" s="1478">
        <v>0</v>
      </c>
      <c r="Z167" s="1478">
        <v>716.66666666666663</v>
      </c>
      <c r="AA167" s="2">
        <v>93</v>
      </c>
      <c r="AE167" s="2">
        <f>+Help!$G167*Help!Y167</f>
        <v>227.13261648745518</v>
      </c>
      <c r="AF167" s="2">
        <f>+Help!$G167*Help!Z167</f>
        <v>100.89605734767025</v>
      </c>
      <c r="AG167" s="2">
        <f>+Help!$G167*Help!AA167</f>
        <v>0</v>
      </c>
      <c r="AH167" s="2">
        <f>+Help!$G167*Help!AB167</f>
        <v>241.86379928315412</v>
      </c>
      <c r="AI167" s="2">
        <f>+Help!$G167*Help!AC167</f>
        <v>5.3046594982078847</v>
      </c>
      <c r="AJ167" s="2">
        <f>+Help!$G167*Help!AD167</f>
        <v>23.584229390681003</v>
      </c>
      <c r="AK167" s="2">
        <f>+Help!$G167*Help!AE167</f>
        <v>25.376344086021504</v>
      </c>
      <c r="AL167" s="2">
        <f>+Help!$G167*Help!AF167</f>
        <v>11.935483870967742</v>
      </c>
      <c r="AM167" s="2">
        <f>+Help!$G167*Help!AG167</f>
        <v>9.9498207885304666</v>
      </c>
      <c r="AN167" s="2">
        <f>+Help!$G167*Help!AH167</f>
        <v>120.75268817204301</v>
      </c>
      <c r="AO167" s="2">
        <f>+Help!$G167*Help!AI167</f>
        <v>113.36917562724014</v>
      </c>
      <c r="AP167" s="2">
        <f>+Help!$G167*Help!AJ167</f>
        <v>43.750264566143422</v>
      </c>
      <c r="AQ167" s="2">
        <f>+Help!$G167*Help!AK167</f>
        <v>282.07885304659499</v>
      </c>
      <c r="AR167" s="1478">
        <f>+Help!$G167*Help!AL167</f>
        <v>12.164874551971325</v>
      </c>
      <c r="AS167" s="1478">
        <f>+Help!$G167*Help!AM167</f>
        <v>0</v>
      </c>
      <c r="AV167" s="5">
        <v>1</v>
      </c>
    </row>
    <row r="168" spans="1:48" x14ac:dyDescent="0.2">
      <c r="A168" s="1">
        <v>45092</v>
      </c>
      <c r="B168" s="2">
        <v>602.73333333333335</v>
      </c>
      <c r="C168" s="2">
        <v>391.76670000000001</v>
      </c>
      <c r="D168" s="2">
        <v>115.93333333333334</v>
      </c>
      <c r="E168" s="2">
        <v>94.033333333333331</v>
      </c>
      <c r="F168" s="2">
        <v>279.78233629485271</v>
      </c>
      <c r="G168" s="2">
        <v>298.88157328379378</v>
      </c>
      <c r="H168" s="1478">
        <v>279.78233629485271</v>
      </c>
      <c r="I168" s="1478">
        <v>274.69472602831593</v>
      </c>
      <c r="J168" s="1478">
        <v>19.32</v>
      </c>
      <c r="K168" s="1478">
        <v>5</v>
      </c>
      <c r="L168" s="1478">
        <v>0</v>
      </c>
      <c r="M168" s="1478">
        <v>666.66666666666663</v>
      </c>
      <c r="N168" s="2">
        <f>100*Help!H253</f>
        <v>100</v>
      </c>
      <c r="O168" s="2">
        <f>+Help!$G168*Help!I168</f>
        <v>575.19713261648747</v>
      </c>
      <c r="P168" s="2">
        <f>+Help!$G168*Help!J168</f>
        <v>328.02867383512546</v>
      </c>
      <c r="Q168" s="2">
        <f>+Help!$G168*Help!K168</f>
        <v>121.54121863799283</v>
      </c>
      <c r="R168" s="2">
        <f>+Help!$G168*Help!L168</f>
        <v>120.32258064516128</v>
      </c>
      <c r="S168" s="2">
        <f>+Help!$G168*Help!M168</f>
        <v>221.50537634408602</v>
      </c>
      <c r="T168" s="2">
        <f>+Help!$G168*Help!N168</f>
        <v>278.92473118279571</v>
      </c>
      <c r="U168" s="1478">
        <v>274.72663477383776</v>
      </c>
      <c r="V168" s="1478">
        <v>270.09403764419238</v>
      </c>
      <c r="W168" s="1478">
        <v>19.32</v>
      </c>
      <c r="X168" s="1478">
        <v>5</v>
      </c>
      <c r="Y168" s="1478">
        <v>0</v>
      </c>
      <c r="Z168" s="1478">
        <v>716.66666666666663</v>
      </c>
      <c r="AA168" s="2">
        <v>93</v>
      </c>
      <c r="AE168" s="2">
        <f>+Help!$G168*Help!Y168</f>
        <v>227.13261648745518</v>
      </c>
      <c r="AF168" s="2">
        <f>+Help!$G168*Help!Z168</f>
        <v>100.89605734767025</v>
      </c>
      <c r="AG168" s="2">
        <f>+Help!$G168*Help!AA168</f>
        <v>0</v>
      </c>
      <c r="AH168" s="2">
        <f>+Help!$G168*Help!AB168</f>
        <v>241.86379928315412</v>
      </c>
      <c r="AI168" s="2">
        <f>+Help!$G168*Help!AC168</f>
        <v>5.3046594982078847</v>
      </c>
      <c r="AJ168" s="2">
        <f>+Help!$G168*Help!AD168</f>
        <v>23.584229390681003</v>
      </c>
      <c r="AK168" s="2">
        <f>+Help!$G168*Help!AE168</f>
        <v>25.376344086021504</v>
      </c>
      <c r="AL168" s="2">
        <f>+Help!$G168*Help!AF168</f>
        <v>11.935483870967742</v>
      </c>
      <c r="AM168" s="2">
        <f>+Help!$G168*Help!AG168</f>
        <v>9.9498207885304666</v>
      </c>
      <c r="AN168" s="2">
        <f>+Help!$G168*Help!AH168</f>
        <v>120.75268817204301</v>
      </c>
      <c r="AO168" s="2">
        <f>+Help!$G168*Help!AI168</f>
        <v>113.36917562724014</v>
      </c>
      <c r="AP168" s="2">
        <f>+Help!$G168*Help!AJ168</f>
        <v>43.750264566143422</v>
      </c>
      <c r="AQ168" s="2">
        <f>+Help!$G168*Help!AK168</f>
        <v>282.07885304659499</v>
      </c>
      <c r="AR168" s="1478">
        <f>+Help!$G168*Help!AL168</f>
        <v>12.164874551971325</v>
      </c>
      <c r="AS168" s="1478">
        <f>+Help!$G168*Help!AM168</f>
        <v>0</v>
      </c>
      <c r="AV168" s="5">
        <v>1</v>
      </c>
    </row>
    <row r="169" spans="1:48" x14ac:dyDescent="0.2">
      <c r="A169" s="1">
        <v>45093</v>
      </c>
      <c r="B169" s="2">
        <v>602.73333333333335</v>
      </c>
      <c r="C169" s="2">
        <v>391.76670000000001</v>
      </c>
      <c r="D169" s="2">
        <v>115.93333333333334</v>
      </c>
      <c r="E169" s="2">
        <v>94.033333333333331</v>
      </c>
      <c r="F169" s="2">
        <v>279.78233629485271</v>
      </c>
      <c r="G169" s="2">
        <v>298.88157328379378</v>
      </c>
      <c r="H169" s="1478">
        <v>279.78233629485271</v>
      </c>
      <c r="I169" s="1478">
        <v>274.69472602831593</v>
      </c>
      <c r="J169" s="1478">
        <v>19.32</v>
      </c>
      <c r="K169" s="1478">
        <v>5</v>
      </c>
      <c r="L169" s="1478">
        <v>0</v>
      </c>
      <c r="M169" s="1478">
        <v>666.66666666666663</v>
      </c>
      <c r="N169" s="2">
        <f>100*Help!H254</f>
        <v>100</v>
      </c>
      <c r="O169" s="2">
        <f>+Help!$G169*Help!I169</f>
        <v>575.19713261648747</v>
      </c>
      <c r="P169" s="2">
        <f>+Help!$G169*Help!J169</f>
        <v>328.02867383512546</v>
      </c>
      <c r="Q169" s="2">
        <f>+Help!$G169*Help!K169</f>
        <v>121.54121863799283</v>
      </c>
      <c r="R169" s="2">
        <f>+Help!$G169*Help!L169</f>
        <v>120.32258064516128</v>
      </c>
      <c r="S169" s="2">
        <f>+Help!$G169*Help!M169</f>
        <v>221.50537634408602</v>
      </c>
      <c r="T169" s="2">
        <f>+Help!$G169*Help!N169</f>
        <v>278.92473118279571</v>
      </c>
      <c r="U169" s="1478">
        <v>274.72663477383776</v>
      </c>
      <c r="V169" s="1478">
        <v>270.09403764419238</v>
      </c>
      <c r="W169" s="1478">
        <v>19.32</v>
      </c>
      <c r="X169" s="1478">
        <v>5</v>
      </c>
      <c r="Y169" s="1478">
        <v>0</v>
      </c>
      <c r="Z169" s="1478">
        <v>716.66666666666663</v>
      </c>
      <c r="AA169" s="2">
        <v>93</v>
      </c>
      <c r="AE169" s="2">
        <f>+Help!$G169*Help!Y169</f>
        <v>227.13261648745518</v>
      </c>
      <c r="AF169" s="2">
        <f>+Help!$G169*Help!Z169</f>
        <v>100.89605734767025</v>
      </c>
      <c r="AG169" s="2">
        <f>+Help!$G169*Help!AA169</f>
        <v>0</v>
      </c>
      <c r="AH169" s="2">
        <f>+Help!$G169*Help!AB169</f>
        <v>241.86379928315412</v>
      </c>
      <c r="AI169" s="2">
        <f>+Help!$G169*Help!AC169</f>
        <v>5.3046594982078847</v>
      </c>
      <c r="AJ169" s="2">
        <f>+Help!$G169*Help!AD169</f>
        <v>23.584229390681003</v>
      </c>
      <c r="AK169" s="2">
        <f>+Help!$G169*Help!AE169</f>
        <v>25.376344086021504</v>
      </c>
      <c r="AL169" s="2">
        <f>+Help!$G169*Help!AF169</f>
        <v>11.935483870967742</v>
      </c>
      <c r="AM169" s="2">
        <f>+Help!$G169*Help!AG169</f>
        <v>9.9498207885304666</v>
      </c>
      <c r="AN169" s="2">
        <f>+Help!$G169*Help!AH169</f>
        <v>120.75268817204301</v>
      </c>
      <c r="AO169" s="2">
        <f>+Help!$G169*Help!AI169</f>
        <v>113.36917562724014</v>
      </c>
      <c r="AP169" s="2">
        <f>+Help!$G169*Help!AJ169</f>
        <v>43.750264566143422</v>
      </c>
      <c r="AQ169" s="2">
        <f>+Help!$G169*Help!AK169</f>
        <v>282.07885304659499</v>
      </c>
      <c r="AR169" s="1478">
        <f>+Help!$G169*Help!AL169</f>
        <v>12.164874551971325</v>
      </c>
      <c r="AS169" s="1478">
        <f>+Help!$G169*Help!AM169</f>
        <v>0</v>
      </c>
      <c r="AV169" s="5">
        <v>1</v>
      </c>
    </row>
    <row r="170" spans="1:48" x14ac:dyDescent="0.2">
      <c r="A170" s="1">
        <v>45094</v>
      </c>
      <c r="B170" s="2">
        <v>602.73333333333335</v>
      </c>
      <c r="C170" s="2">
        <v>391.76670000000001</v>
      </c>
      <c r="D170" s="2">
        <v>115.93333333333334</v>
      </c>
      <c r="E170" s="2">
        <v>94.033333333333331</v>
      </c>
      <c r="F170" s="2">
        <v>279.78233629485271</v>
      </c>
      <c r="G170" s="2">
        <v>298.88157328379378</v>
      </c>
      <c r="H170" s="1478">
        <v>279.78233629485271</v>
      </c>
      <c r="I170" s="1478">
        <v>274.69472602831593</v>
      </c>
      <c r="J170" s="1478">
        <v>19.32</v>
      </c>
      <c r="K170" s="1478">
        <v>5</v>
      </c>
      <c r="L170" s="1478">
        <v>0</v>
      </c>
      <c r="M170" s="1478">
        <v>666.66666666666663</v>
      </c>
      <c r="N170" s="2">
        <f>100*Help!H255</f>
        <v>100</v>
      </c>
      <c r="O170" s="2">
        <f>+Help!$G170*Help!I170</f>
        <v>575.19713261648747</v>
      </c>
      <c r="P170" s="2">
        <f>+Help!$G170*Help!J170</f>
        <v>328.02867383512546</v>
      </c>
      <c r="Q170" s="2">
        <f>+Help!$G170*Help!K170</f>
        <v>121.54121863799283</v>
      </c>
      <c r="R170" s="2">
        <f>+Help!$G170*Help!L170</f>
        <v>120.32258064516128</v>
      </c>
      <c r="S170" s="2">
        <f>+Help!$G170*Help!M170</f>
        <v>221.50537634408602</v>
      </c>
      <c r="T170" s="2">
        <f>+Help!$G170*Help!N170</f>
        <v>278.92473118279571</v>
      </c>
      <c r="U170" s="1478">
        <v>274.72663477383776</v>
      </c>
      <c r="V170" s="1478">
        <v>270.09403764419238</v>
      </c>
      <c r="W170" s="1478">
        <v>19.32</v>
      </c>
      <c r="X170" s="1478">
        <v>5</v>
      </c>
      <c r="Y170" s="1478">
        <v>0</v>
      </c>
      <c r="Z170" s="1478">
        <v>716.66666666666663</v>
      </c>
      <c r="AA170" s="2">
        <v>93</v>
      </c>
      <c r="AE170" s="2">
        <f>+Help!$G170*Help!Y170</f>
        <v>227.13261648745518</v>
      </c>
      <c r="AF170" s="2">
        <f>+Help!$G170*Help!Z170</f>
        <v>100.89605734767025</v>
      </c>
      <c r="AG170" s="2">
        <f>+Help!$G170*Help!AA170</f>
        <v>0</v>
      </c>
      <c r="AH170" s="2">
        <f>+Help!$G170*Help!AB170</f>
        <v>241.86379928315412</v>
      </c>
      <c r="AI170" s="2">
        <f>+Help!$G170*Help!AC170</f>
        <v>5.3046594982078847</v>
      </c>
      <c r="AJ170" s="2">
        <f>+Help!$G170*Help!AD170</f>
        <v>23.584229390681003</v>
      </c>
      <c r="AK170" s="2">
        <f>+Help!$G170*Help!AE170</f>
        <v>25.376344086021504</v>
      </c>
      <c r="AL170" s="2">
        <f>+Help!$G170*Help!AF170</f>
        <v>11.935483870967742</v>
      </c>
      <c r="AM170" s="2">
        <f>+Help!$G170*Help!AG170</f>
        <v>9.9498207885304666</v>
      </c>
      <c r="AN170" s="2">
        <f>+Help!$G170*Help!AH170</f>
        <v>120.75268817204301</v>
      </c>
      <c r="AO170" s="2">
        <f>+Help!$G170*Help!AI170</f>
        <v>113.36917562724014</v>
      </c>
      <c r="AP170" s="2">
        <f>+Help!$G170*Help!AJ170</f>
        <v>43.750264566143422</v>
      </c>
      <c r="AQ170" s="2">
        <f>+Help!$G170*Help!AK170</f>
        <v>282.07885304659499</v>
      </c>
      <c r="AR170" s="1478">
        <f>+Help!$G170*Help!AL170</f>
        <v>12.164874551971325</v>
      </c>
      <c r="AS170" s="1478">
        <f>+Help!$G170*Help!AM170</f>
        <v>0</v>
      </c>
      <c r="AV170" s="5">
        <v>1</v>
      </c>
    </row>
    <row r="171" spans="1:48" x14ac:dyDescent="0.2">
      <c r="A171" s="1">
        <v>45095</v>
      </c>
      <c r="B171" s="2">
        <v>602.73333333333335</v>
      </c>
      <c r="C171" s="2">
        <v>391.76670000000001</v>
      </c>
      <c r="D171" s="2">
        <v>115.93333333333334</v>
      </c>
      <c r="E171" s="2">
        <v>94.033333333333331</v>
      </c>
      <c r="F171" s="2">
        <v>279.78233629485271</v>
      </c>
      <c r="G171" s="2">
        <v>298.88157328379378</v>
      </c>
      <c r="H171" s="1478">
        <v>279.78233629485271</v>
      </c>
      <c r="I171" s="1478">
        <v>274.69472602831593</v>
      </c>
      <c r="J171" s="1478">
        <v>19.32</v>
      </c>
      <c r="K171" s="1478">
        <v>5</v>
      </c>
      <c r="L171" s="1478">
        <v>0</v>
      </c>
      <c r="M171" s="1478">
        <v>666.66666666666663</v>
      </c>
      <c r="N171" s="2">
        <f>100*Help!H256</f>
        <v>100</v>
      </c>
      <c r="O171" s="2">
        <f>+Help!$G171*Help!I171</f>
        <v>575.19713261648747</v>
      </c>
      <c r="P171" s="2">
        <f>+Help!$G171*Help!J171</f>
        <v>328.02867383512546</v>
      </c>
      <c r="Q171" s="2">
        <f>+Help!$G171*Help!K171</f>
        <v>121.54121863799283</v>
      </c>
      <c r="R171" s="2">
        <f>+Help!$G171*Help!L171</f>
        <v>120.32258064516128</v>
      </c>
      <c r="S171" s="2">
        <f>+Help!$G171*Help!M171</f>
        <v>221.50537634408602</v>
      </c>
      <c r="T171" s="2">
        <f>+Help!$G171*Help!N171</f>
        <v>278.92473118279571</v>
      </c>
      <c r="U171" s="1478">
        <v>274.72663477383776</v>
      </c>
      <c r="V171" s="1478">
        <v>270.09403764419238</v>
      </c>
      <c r="W171" s="1478">
        <v>19.32</v>
      </c>
      <c r="X171" s="1478">
        <v>5</v>
      </c>
      <c r="Y171" s="1478">
        <v>0</v>
      </c>
      <c r="Z171" s="1478">
        <v>716.66666666666663</v>
      </c>
      <c r="AA171" s="2">
        <v>93</v>
      </c>
      <c r="AE171" s="2">
        <f>+Help!$G171*Help!Y171</f>
        <v>227.13261648745518</v>
      </c>
      <c r="AF171" s="2">
        <f>+Help!$G171*Help!Z171</f>
        <v>100.89605734767025</v>
      </c>
      <c r="AG171" s="2">
        <f>+Help!$G171*Help!AA171</f>
        <v>0</v>
      </c>
      <c r="AH171" s="2">
        <f>+Help!$G171*Help!AB171</f>
        <v>241.86379928315412</v>
      </c>
      <c r="AI171" s="2">
        <f>+Help!$G171*Help!AC171</f>
        <v>5.3046594982078847</v>
      </c>
      <c r="AJ171" s="2">
        <f>+Help!$G171*Help!AD171</f>
        <v>23.584229390681003</v>
      </c>
      <c r="AK171" s="2">
        <f>+Help!$G171*Help!AE171</f>
        <v>25.376344086021504</v>
      </c>
      <c r="AL171" s="2">
        <f>+Help!$G171*Help!AF171</f>
        <v>11.935483870967742</v>
      </c>
      <c r="AM171" s="2">
        <f>+Help!$G171*Help!AG171</f>
        <v>9.9498207885304666</v>
      </c>
      <c r="AN171" s="2">
        <f>+Help!$G171*Help!AH171</f>
        <v>120.75268817204301</v>
      </c>
      <c r="AO171" s="2">
        <f>+Help!$G171*Help!AI171</f>
        <v>113.36917562724014</v>
      </c>
      <c r="AP171" s="2">
        <f>+Help!$G171*Help!AJ171</f>
        <v>43.750264566143422</v>
      </c>
      <c r="AQ171" s="2">
        <f>+Help!$G171*Help!AK171</f>
        <v>282.07885304659499</v>
      </c>
      <c r="AR171" s="1478">
        <f>+Help!$G171*Help!AL171</f>
        <v>12.164874551971325</v>
      </c>
      <c r="AS171" s="1478">
        <f>+Help!$G171*Help!AM171</f>
        <v>0</v>
      </c>
      <c r="AV171" s="5">
        <v>1</v>
      </c>
    </row>
    <row r="172" spans="1:48" x14ac:dyDescent="0.2">
      <c r="A172" s="1">
        <v>45096</v>
      </c>
      <c r="B172" s="2">
        <v>602.73333333333335</v>
      </c>
      <c r="C172" s="2">
        <v>391.76670000000001</v>
      </c>
      <c r="D172" s="2">
        <v>115.93333333333334</v>
      </c>
      <c r="E172" s="2">
        <v>94.033333333333331</v>
      </c>
      <c r="F172" s="2">
        <v>279.78233629485271</v>
      </c>
      <c r="G172" s="2">
        <v>298.88157328379378</v>
      </c>
      <c r="H172" s="1478">
        <v>279.78233629485271</v>
      </c>
      <c r="I172" s="1478">
        <v>274.69472602831593</v>
      </c>
      <c r="J172" s="1478">
        <v>19.32</v>
      </c>
      <c r="K172" s="1478">
        <v>5</v>
      </c>
      <c r="L172" s="1478">
        <v>0</v>
      </c>
      <c r="M172" s="1478">
        <v>666.66666666666663</v>
      </c>
      <c r="N172" s="2">
        <f>100*Help!H257</f>
        <v>100</v>
      </c>
      <c r="O172" s="2">
        <f>+Help!$G172*Help!I172</f>
        <v>575.19713261648747</v>
      </c>
      <c r="P172" s="2">
        <f>+Help!$G172*Help!J172</f>
        <v>328.02867383512546</v>
      </c>
      <c r="Q172" s="2">
        <f>+Help!$G172*Help!K172</f>
        <v>121.54121863799283</v>
      </c>
      <c r="R172" s="2">
        <f>+Help!$G172*Help!L172</f>
        <v>120.32258064516128</v>
      </c>
      <c r="S172" s="2">
        <f>+Help!$G172*Help!M172</f>
        <v>221.50537634408602</v>
      </c>
      <c r="T172" s="2">
        <f>+Help!$G172*Help!N172</f>
        <v>278.92473118279571</v>
      </c>
      <c r="U172" s="1478">
        <v>274.72663477383776</v>
      </c>
      <c r="V172" s="1478">
        <v>270.09403764419238</v>
      </c>
      <c r="W172" s="1478">
        <v>19.32</v>
      </c>
      <c r="X172" s="1478">
        <v>5</v>
      </c>
      <c r="Y172" s="1478">
        <v>0</v>
      </c>
      <c r="Z172" s="1478">
        <v>716.66666666666663</v>
      </c>
      <c r="AA172" s="2">
        <v>93</v>
      </c>
      <c r="AE172" s="2">
        <f>+Help!$G172*Help!Y172</f>
        <v>227.13261648745518</v>
      </c>
      <c r="AF172" s="2">
        <f>+Help!$G172*Help!Z172</f>
        <v>100.89605734767025</v>
      </c>
      <c r="AG172" s="2">
        <f>+Help!$G172*Help!AA172</f>
        <v>0</v>
      </c>
      <c r="AH172" s="2">
        <f>+Help!$G172*Help!AB172</f>
        <v>241.86379928315412</v>
      </c>
      <c r="AI172" s="2">
        <f>+Help!$G172*Help!AC172</f>
        <v>5.3046594982078847</v>
      </c>
      <c r="AJ172" s="2">
        <f>+Help!$G172*Help!AD172</f>
        <v>23.584229390681003</v>
      </c>
      <c r="AK172" s="2">
        <f>+Help!$G172*Help!AE172</f>
        <v>25.376344086021504</v>
      </c>
      <c r="AL172" s="2">
        <f>+Help!$G172*Help!AF172</f>
        <v>11.935483870967742</v>
      </c>
      <c r="AM172" s="2">
        <f>+Help!$G172*Help!AG172</f>
        <v>9.9498207885304666</v>
      </c>
      <c r="AN172" s="2">
        <f>+Help!$G172*Help!AH172</f>
        <v>120.75268817204301</v>
      </c>
      <c r="AO172" s="2">
        <f>+Help!$G172*Help!AI172</f>
        <v>113.36917562724014</v>
      </c>
      <c r="AP172" s="2">
        <f>+Help!$G172*Help!AJ172</f>
        <v>43.750264566143422</v>
      </c>
      <c r="AQ172" s="2">
        <f>+Help!$G172*Help!AK172</f>
        <v>282.07885304659499</v>
      </c>
      <c r="AR172" s="1478">
        <f>+Help!$G172*Help!AL172</f>
        <v>12.164874551971325</v>
      </c>
      <c r="AS172" s="1478">
        <f>+Help!$G172*Help!AM172</f>
        <v>0</v>
      </c>
      <c r="AV172" s="5">
        <v>1</v>
      </c>
    </row>
    <row r="173" spans="1:48" x14ac:dyDescent="0.2">
      <c r="A173" s="1">
        <v>45097</v>
      </c>
      <c r="B173" s="2">
        <v>602.73333333333335</v>
      </c>
      <c r="C173" s="2">
        <v>391.76670000000001</v>
      </c>
      <c r="D173" s="2">
        <v>115.93333333333334</v>
      </c>
      <c r="E173" s="2">
        <v>94.033333333333331</v>
      </c>
      <c r="F173" s="2">
        <v>279.78233629485271</v>
      </c>
      <c r="G173" s="2">
        <v>298.88157328379378</v>
      </c>
      <c r="H173" s="1478">
        <v>279.78233629485271</v>
      </c>
      <c r="I173" s="1478">
        <v>274.69472602831593</v>
      </c>
      <c r="J173" s="1478">
        <v>19.32</v>
      </c>
      <c r="K173" s="1478">
        <v>5</v>
      </c>
      <c r="L173" s="1478">
        <v>0</v>
      </c>
      <c r="M173" s="1478">
        <v>666.66666666666663</v>
      </c>
      <c r="N173" s="2">
        <f>100*Help!H258</f>
        <v>100</v>
      </c>
      <c r="O173" s="2">
        <f>+Help!$G173*Help!I173</f>
        <v>575.19713261648747</v>
      </c>
      <c r="P173" s="2">
        <f>+Help!$G173*Help!J173</f>
        <v>328.02867383512546</v>
      </c>
      <c r="Q173" s="2">
        <f>+Help!$G173*Help!K173</f>
        <v>121.54121863799283</v>
      </c>
      <c r="R173" s="2">
        <f>+Help!$G173*Help!L173</f>
        <v>120.32258064516128</v>
      </c>
      <c r="S173" s="2">
        <f>+Help!$G173*Help!M173</f>
        <v>221.50537634408602</v>
      </c>
      <c r="T173" s="2">
        <f>+Help!$G173*Help!N173</f>
        <v>278.92473118279571</v>
      </c>
      <c r="U173" s="1478">
        <v>274.72663477383776</v>
      </c>
      <c r="V173" s="1478">
        <v>270.09403764419238</v>
      </c>
      <c r="W173" s="1478">
        <v>19.32</v>
      </c>
      <c r="X173" s="1478">
        <v>5</v>
      </c>
      <c r="Y173" s="1478">
        <v>0</v>
      </c>
      <c r="Z173" s="1478">
        <v>716.66666666666663</v>
      </c>
      <c r="AA173" s="2">
        <v>93</v>
      </c>
      <c r="AE173" s="2">
        <f>+Help!$G173*Help!Y173</f>
        <v>227.13261648745518</v>
      </c>
      <c r="AF173" s="2">
        <f>+Help!$G173*Help!Z173</f>
        <v>100.89605734767025</v>
      </c>
      <c r="AG173" s="2">
        <f>+Help!$G173*Help!AA173</f>
        <v>0</v>
      </c>
      <c r="AH173" s="2">
        <f>+Help!$G173*Help!AB173</f>
        <v>241.86379928315412</v>
      </c>
      <c r="AI173" s="2">
        <f>+Help!$G173*Help!AC173</f>
        <v>5.3046594982078847</v>
      </c>
      <c r="AJ173" s="2">
        <f>+Help!$G173*Help!AD173</f>
        <v>23.584229390681003</v>
      </c>
      <c r="AK173" s="2">
        <f>+Help!$G173*Help!AE173</f>
        <v>25.376344086021504</v>
      </c>
      <c r="AL173" s="2">
        <f>+Help!$G173*Help!AF173</f>
        <v>11.935483870967742</v>
      </c>
      <c r="AM173" s="2">
        <f>+Help!$G173*Help!AG173</f>
        <v>9.9498207885304666</v>
      </c>
      <c r="AN173" s="2">
        <f>+Help!$G173*Help!AH173</f>
        <v>120.75268817204301</v>
      </c>
      <c r="AO173" s="2">
        <f>+Help!$G173*Help!AI173</f>
        <v>113.36917562724014</v>
      </c>
      <c r="AP173" s="2">
        <f>+Help!$G173*Help!AJ173</f>
        <v>43.750264566143422</v>
      </c>
      <c r="AQ173" s="2">
        <f>+Help!$G173*Help!AK173</f>
        <v>282.07885304659499</v>
      </c>
      <c r="AR173" s="1478">
        <f>+Help!$G173*Help!AL173</f>
        <v>12.164874551971325</v>
      </c>
      <c r="AS173" s="1478">
        <f>+Help!$G173*Help!AM173</f>
        <v>0</v>
      </c>
      <c r="AV173" s="5">
        <v>1</v>
      </c>
    </row>
    <row r="174" spans="1:48" x14ac:dyDescent="0.2">
      <c r="A174" s="1">
        <v>45098</v>
      </c>
      <c r="B174" s="2">
        <v>602.73333333333335</v>
      </c>
      <c r="C174" s="2">
        <v>391.76670000000001</v>
      </c>
      <c r="D174" s="2">
        <v>115.93333333333334</v>
      </c>
      <c r="E174" s="2">
        <v>94.033333333333331</v>
      </c>
      <c r="F174" s="2">
        <v>279.78233629485271</v>
      </c>
      <c r="G174" s="2">
        <v>298.88157328379378</v>
      </c>
      <c r="H174" s="1478">
        <v>279.78233629485271</v>
      </c>
      <c r="I174" s="1478">
        <v>274.69472602831593</v>
      </c>
      <c r="J174" s="1478">
        <v>19.32</v>
      </c>
      <c r="K174" s="1478">
        <v>5</v>
      </c>
      <c r="L174" s="1478">
        <v>0</v>
      </c>
      <c r="M174" s="1478">
        <v>666.66666666666663</v>
      </c>
      <c r="N174" s="2">
        <f>100*Help!H259</f>
        <v>100</v>
      </c>
      <c r="O174" s="2">
        <f>+Help!$G174*Help!I174</f>
        <v>575.19713261648747</v>
      </c>
      <c r="P174" s="2">
        <f>+Help!$G174*Help!J174</f>
        <v>328.02867383512546</v>
      </c>
      <c r="Q174" s="2">
        <f>+Help!$G174*Help!K174</f>
        <v>121.54121863799283</v>
      </c>
      <c r="R174" s="2">
        <f>+Help!$G174*Help!L174</f>
        <v>120.32258064516128</v>
      </c>
      <c r="S174" s="2">
        <f>+Help!$G174*Help!M174</f>
        <v>221.50537634408602</v>
      </c>
      <c r="T174" s="2">
        <f>+Help!$G174*Help!N174</f>
        <v>278.92473118279571</v>
      </c>
      <c r="U174" s="1478">
        <v>274.72663477383776</v>
      </c>
      <c r="V174" s="1478">
        <v>270.09403764419238</v>
      </c>
      <c r="W174" s="1478">
        <v>19.32</v>
      </c>
      <c r="X174" s="1478">
        <v>5</v>
      </c>
      <c r="Y174" s="1478">
        <v>0</v>
      </c>
      <c r="Z174" s="1478">
        <v>716.66666666666663</v>
      </c>
      <c r="AA174" s="2">
        <v>93</v>
      </c>
      <c r="AE174" s="2">
        <f>+Help!$G174*Help!Y174</f>
        <v>227.13261648745518</v>
      </c>
      <c r="AF174" s="2">
        <f>+Help!$G174*Help!Z174</f>
        <v>100.89605734767025</v>
      </c>
      <c r="AG174" s="2">
        <f>+Help!$G174*Help!AA174</f>
        <v>0</v>
      </c>
      <c r="AH174" s="2">
        <f>+Help!$G174*Help!AB174</f>
        <v>241.86379928315412</v>
      </c>
      <c r="AI174" s="2">
        <f>+Help!$G174*Help!AC174</f>
        <v>5.3046594982078847</v>
      </c>
      <c r="AJ174" s="2">
        <f>+Help!$G174*Help!AD174</f>
        <v>23.584229390681003</v>
      </c>
      <c r="AK174" s="2">
        <f>+Help!$G174*Help!AE174</f>
        <v>25.376344086021504</v>
      </c>
      <c r="AL174" s="2">
        <f>+Help!$G174*Help!AF174</f>
        <v>11.935483870967742</v>
      </c>
      <c r="AM174" s="2">
        <f>+Help!$G174*Help!AG174</f>
        <v>9.9498207885304666</v>
      </c>
      <c r="AN174" s="2">
        <f>+Help!$G174*Help!AH174</f>
        <v>120.75268817204301</v>
      </c>
      <c r="AO174" s="2">
        <f>+Help!$G174*Help!AI174</f>
        <v>113.36917562724014</v>
      </c>
      <c r="AP174" s="2">
        <f>+Help!$G174*Help!AJ174</f>
        <v>43.750264566143422</v>
      </c>
      <c r="AQ174" s="2">
        <f>+Help!$G174*Help!AK174</f>
        <v>282.07885304659499</v>
      </c>
      <c r="AR174" s="1478">
        <f>+Help!$G174*Help!AL174</f>
        <v>12.164874551971325</v>
      </c>
      <c r="AS174" s="1478">
        <f>+Help!$G174*Help!AM174</f>
        <v>0</v>
      </c>
      <c r="AV174" s="5">
        <v>1</v>
      </c>
    </row>
    <row r="175" spans="1:48" x14ac:dyDescent="0.2">
      <c r="A175" s="1">
        <v>45099</v>
      </c>
      <c r="B175" s="2">
        <v>602.73333333333335</v>
      </c>
      <c r="C175" s="2">
        <v>391.76670000000001</v>
      </c>
      <c r="D175" s="2">
        <v>115.93333333333334</v>
      </c>
      <c r="E175" s="2">
        <v>94.033333333333331</v>
      </c>
      <c r="F175" s="2">
        <v>279.78233629485271</v>
      </c>
      <c r="G175" s="2">
        <v>298.88157328379378</v>
      </c>
      <c r="H175" s="1478">
        <v>279.78233629485271</v>
      </c>
      <c r="I175" s="1478">
        <v>274.69472602831593</v>
      </c>
      <c r="J175" s="1478">
        <v>19.32</v>
      </c>
      <c r="K175" s="1478">
        <v>5</v>
      </c>
      <c r="L175" s="1478">
        <v>0</v>
      </c>
      <c r="M175" s="1478">
        <v>666.66666666666663</v>
      </c>
      <c r="N175" s="2">
        <f>100*Help!H260</f>
        <v>100</v>
      </c>
      <c r="O175" s="2">
        <f>+Help!$G175*Help!I175</f>
        <v>575.19713261648747</v>
      </c>
      <c r="P175" s="2">
        <f>+Help!$G175*Help!J175</f>
        <v>328.02867383512546</v>
      </c>
      <c r="Q175" s="2">
        <f>+Help!$G175*Help!K175</f>
        <v>121.54121863799283</v>
      </c>
      <c r="R175" s="2">
        <f>+Help!$G175*Help!L175</f>
        <v>120.32258064516128</v>
      </c>
      <c r="S175" s="2">
        <f>+Help!$G175*Help!M175</f>
        <v>221.50537634408602</v>
      </c>
      <c r="T175" s="2">
        <f>+Help!$G175*Help!N175</f>
        <v>278.92473118279571</v>
      </c>
      <c r="U175" s="1478">
        <v>274.72663477383776</v>
      </c>
      <c r="V175" s="1478">
        <v>270.09403764419238</v>
      </c>
      <c r="W175" s="1478">
        <v>19.32</v>
      </c>
      <c r="X175" s="1478">
        <v>5</v>
      </c>
      <c r="Y175" s="1478">
        <v>0</v>
      </c>
      <c r="Z175" s="1478">
        <v>716.66666666666663</v>
      </c>
      <c r="AA175" s="2">
        <v>93</v>
      </c>
      <c r="AE175" s="2">
        <f>+Help!$G175*Help!Y175</f>
        <v>227.13261648745518</v>
      </c>
      <c r="AF175" s="2">
        <f>+Help!$G175*Help!Z175</f>
        <v>100.89605734767025</v>
      </c>
      <c r="AG175" s="2">
        <f>+Help!$G175*Help!AA175</f>
        <v>0</v>
      </c>
      <c r="AH175" s="2">
        <f>+Help!$G175*Help!AB175</f>
        <v>241.86379928315412</v>
      </c>
      <c r="AI175" s="2">
        <f>+Help!$G175*Help!AC175</f>
        <v>5.3046594982078847</v>
      </c>
      <c r="AJ175" s="2">
        <f>+Help!$G175*Help!AD175</f>
        <v>23.584229390681003</v>
      </c>
      <c r="AK175" s="2">
        <f>+Help!$G175*Help!AE175</f>
        <v>25.376344086021504</v>
      </c>
      <c r="AL175" s="2">
        <f>+Help!$G175*Help!AF175</f>
        <v>11.935483870967742</v>
      </c>
      <c r="AM175" s="2">
        <f>+Help!$G175*Help!AG175</f>
        <v>9.9498207885304666</v>
      </c>
      <c r="AN175" s="2">
        <f>+Help!$G175*Help!AH175</f>
        <v>120.75268817204301</v>
      </c>
      <c r="AO175" s="2">
        <f>+Help!$G175*Help!AI175</f>
        <v>113.36917562724014</v>
      </c>
      <c r="AP175" s="2">
        <f>+Help!$G175*Help!AJ175</f>
        <v>43.750264566143422</v>
      </c>
      <c r="AQ175" s="2">
        <f>+Help!$G175*Help!AK175</f>
        <v>282.07885304659499</v>
      </c>
      <c r="AR175" s="1478">
        <f>+Help!$G175*Help!AL175</f>
        <v>12.164874551971325</v>
      </c>
      <c r="AS175" s="1478">
        <f>+Help!$G175*Help!AM175</f>
        <v>0</v>
      </c>
      <c r="AV175" s="5">
        <v>1</v>
      </c>
    </row>
    <row r="176" spans="1:48" x14ac:dyDescent="0.2">
      <c r="A176" s="1">
        <v>45100</v>
      </c>
      <c r="B176" s="2">
        <v>602.73333333333335</v>
      </c>
      <c r="C176" s="2">
        <v>391.76670000000001</v>
      </c>
      <c r="D176" s="2">
        <v>115.93333333333334</v>
      </c>
      <c r="E176" s="2">
        <v>94.033333333333331</v>
      </c>
      <c r="F176" s="2">
        <v>279.78233629485271</v>
      </c>
      <c r="G176" s="2">
        <v>298.88157328379378</v>
      </c>
      <c r="H176" s="1478">
        <v>279.78233629485271</v>
      </c>
      <c r="I176" s="1478">
        <v>274.69472602831593</v>
      </c>
      <c r="J176" s="1478">
        <v>19.32</v>
      </c>
      <c r="K176" s="1478">
        <v>5</v>
      </c>
      <c r="L176" s="1478">
        <v>0</v>
      </c>
      <c r="M176" s="1478">
        <v>666.66666666666663</v>
      </c>
      <c r="N176" s="2">
        <f>100*Help!H261</f>
        <v>100</v>
      </c>
      <c r="O176" s="2">
        <f>+Help!$G176*Help!I176</f>
        <v>575.19713261648747</v>
      </c>
      <c r="P176" s="2">
        <f>+Help!$G176*Help!J176</f>
        <v>328.02867383512546</v>
      </c>
      <c r="Q176" s="2">
        <f>+Help!$G176*Help!K176</f>
        <v>121.54121863799283</v>
      </c>
      <c r="R176" s="2">
        <f>+Help!$G176*Help!L176</f>
        <v>120.32258064516128</v>
      </c>
      <c r="S176" s="2">
        <f>+Help!$G176*Help!M176</f>
        <v>221.50537634408602</v>
      </c>
      <c r="T176" s="2">
        <f>+Help!$G176*Help!N176</f>
        <v>278.92473118279571</v>
      </c>
      <c r="U176" s="1478">
        <v>274.72663477383776</v>
      </c>
      <c r="V176" s="1478">
        <v>270.09403764419238</v>
      </c>
      <c r="W176" s="1478">
        <v>19.32</v>
      </c>
      <c r="X176" s="1478">
        <v>5</v>
      </c>
      <c r="Y176" s="1478">
        <v>0</v>
      </c>
      <c r="Z176" s="1478">
        <v>716.66666666666663</v>
      </c>
      <c r="AA176" s="2">
        <v>93</v>
      </c>
      <c r="AE176" s="2">
        <f>+Help!$G176*Help!Y176</f>
        <v>227.13261648745518</v>
      </c>
      <c r="AF176" s="2">
        <f>+Help!$G176*Help!Z176</f>
        <v>100.89605734767025</v>
      </c>
      <c r="AG176" s="2">
        <f>+Help!$G176*Help!AA176</f>
        <v>0</v>
      </c>
      <c r="AH176" s="2">
        <f>+Help!$G176*Help!AB176</f>
        <v>241.86379928315412</v>
      </c>
      <c r="AI176" s="2">
        <f>+Help!$G176*Help!AC176</f>
        <v>5.3046594982078847</v>
      </c>
      <c r="AJ176" s="2">
        <f>+Help!$G176*Help!AD176</f>
        <v>23.584229390681003</v>
      </c>
      <c r="AK176" s="2">
        <f>+Help!$G176*Help!AE176</f>
        <v>25.376344086021504</v>
      </c>
      <c r="AL176" s="2">
        <f>+Help!$G176*Help!AF176</f>
        <v>11.935483870967742</v>
      </c>
      <c r="AM176" s="2">
        <f>+Help!$G176*Help!AG176</f>
        <v>9.9498207885304666</v>
      </c>
      <c r="AN176" s="2">
        <f>+Help!$G176*Help!AH176</f>
        <v>120.75268817204301</v>
      </c>
      <c r="AO176" s="2">
        <f>+Help!$G176*Help!AI176</f>
        <v>113.36917562724014</v>
      </c>
      <c r="AP176" s="2">
        <f>+Help!$G176*Help!AJ176</f>
        <v>43.750264566143422</v>
      </c>
      <c r="AQ176" s="2">
        <f>+Help!$G176*Help!AK176</f>
        <v>282.07885304659499</v>
      </c>
      <c r="AR176" s="1478">
        <f>+Help!$G176*Help!AL176</f>
        <v>12.164874551971325</v>
      </c>
      <c r="AS176" s="1478">
        <f>+Help!$G176*Help!AM176</f>
        <v>0</v>
      </c>
      <c r="AV176" s="5">
        <v>1</v>
      </c>
    </row>
    <row r="177" spans="1:48" x14ac:dyDescent="0.2">
      <c r="A177" s="1">
        <v>45101</v>
      </c>
      <c r="B177" s="2">
        <v>602.73333333333335</v>
      </c>
      <c r="C177" s="2">
        <v>391.76670000000001</v>
      </c>
      <c r="D177" s="2">
        <v>115.93333333333334</v>
      </c>
      <c r="E177" s="2">
        <v>94.033333333333331</v>
      </c>
      <c r="F177" s="2">
        <v>279.78233629485271</v>
      </c>
      <c r="G177" s="2">
        <v>298.88157328379378</v>
      </c>
      <c r="H177" s="1478">
        <v>279.78233629485271</v>
      </c>
      <c r="I177" s="1478">
        <v>274.69472602831593</v>
      </c>
      <c r="J177" s="1478">
        <v>19.32</v>
      </c>
      <c r="K177" s="1478">
        <v>5</v>
      </c>
      <c r="L177" s="1478">
        <v>0</v>
      </c>
      <c r="M177" s="1478">
        <v>666.66666666666663</v>
      </c>
      <c r="N177" s="2">
        <f>100*Help!H262</f>
        <v>100</v>
      </c>
      <c r="O177" s="2">
        <f>+Help!$G177*Help!I177</f>
        <v>575.19713261648747</v>
      </c>
      <c r="P177" s="2">
        <f>+Help!$G177*Help!J177</f>
        <v>328.02867383512546</v>
      </c>
      <c r="Q177" s="2">
        <f>+Help!$G177*Help!K177</f>
        <v>121.54121863799283</v>
      </c>
      <c r="R177" s="2">
        <f>+Help!$G177*Help!L177</f>
        <v>120.32258064516128</v>
      </c>
      <c r="S177" s="2">
        <f>+Help!$G177*Help!M177</f>
        <v>221.50537634408602</v>
      </c>
      <c r="T177" s="2">
        <f>+Help!$G177*Help!N177</f>
        <v>278.92473118279571</v>
      </c>
      <c r="U177" s="1478">
        <v>274.72663477383776</v>
      </c>
      <c r="V177" s="1478">
        <v>270.09403764419238</v>
      </c>
      <c r="W177" s="1478">
        <v>19.32</v>
      </c>
      <c r="X177" s="1478">
        <v>5</v>
      </c>
      <c r="Y177" s="1478">
        <v>0</v>
      </c>
      <c r="Z177" s="1478">
        <v>716.66666666666663</v>
      </c>
      <c r="AA177" s="2">
        <v>93</v>
      </c>
      <c r="AE177" s="2">
        <f>+Help!$G177*Help!Y177</f>
        <v>227.13261648745518</v>
      </c>
      <c r="AF177" s="2">
        <f>+Help!$G177*Help!Z177</f>
        <v>100.89605734767025</v>
      </c>
      <c r="AG177" s="2">
        <f>+Help!$G177*Help!AA177</f>
        <v>0</v>
      </c>
      <c r="AH177" s="2">
        <f>+Help!$G177*Help!AB177</f>
        <v>241.86379928315412</v>
      </c>
      <c r="AI177" s="2">
        <f>+Help!$G177*Help!AC177</f>
        <v>5.3046594982078847</v>
      </c>
      <c r="AJ177" s="2">
        <f>+Help!$G177*Help!AD177</f>
        <v>23.584229390681003</v>
      </c>
      <c r="AK177" s="2">
        <f>+Help!$G177*Help!AE177</f>
        <v>25.376344086021504</v>
      </c>
      <c r="AL177" s="2">
        <f>+Help!$G177*Help!AF177</f>
        <v>11.935483870967742</v>
      </c>
      <c r="AM177" s="2">
        <f>+Help!$G177*Help!AG177</f>
        <v>9.9498207885304666</v>
      </c>
      <c r="AN177" s="2">
        <f>+Help!$G177*Help!AH177</f>
        <v>120.75268817204301</v>
      </c>
      <c r="AO177" s="2">
        <f>+Help!$G177*Help!AI177</f>
        <v>113.36917562724014</v>
      </c>
      <c r="AP177" s="2">
        <f>+Help!$G177*Help!AJ177</f>
        <v>43.750264566143422</v>
      </c>
      <c r="AQ177" s="2">
        <f>+Help!$G177*Help!AK177</f>
        <v>282.07885304659499</v>
      </c>
      <c r="AR177" s="1478">
        <f>+Help!$G177*Help!AL177</f>
        <v>12.164874551971325</v>
      </c>
      <c r="AS177" s="1478">
        <f>+Help!$G177*Help!AM177</f>
        <v>0</v>
      </c>
      <c r="AV177" s="5">
        <v>1</v>
      </c>
    </row>
    <row r="178" spans="1:48" x14ac:dyDescent="0.2">
      <c r="A178" s="1">
        <v>45102</v>
      </c>
      <c r="B178" s="2">
        <v>602.73333333333335</v>
      </c>
      <c r="C178" s="2">
        <v>391.76670000000001</v>
      </c>
      <c r="D178" s="2">
        <v>115.93333333333334</v>
      </c>
      <c r="E178" s="2">
        <v>94.033333333333331</v>
      </c>
      <c r="F178" s="2">
        <v>279.78233629485271</v>
      </c>
      <c r="G178" s="2">
        <v>298.88157328379378</v>
      </c>
      <c r="H178" s="1478">
        <v>279.78233629485271</v>
      </c>
      <c r="I178" s="1478">
        <v>274.69472602831593</v>
      </c>
      <c r="J178" s="1478">
        <v>19.32</v>
      </c>
      <c r="K178" s="1478">
        <v>5</v>
      </c>
      <c r="L178" s="1478">
        <v>0</v>
      </c>
      <c r="M178" s="1478">
        <v>666.66666666666663</v>
      </c>
      <c r="N178" s="2">
        <f>100*Help!H263</f>
        <v>100</v>
      </c>
      <c r="O178" s="2">
        <f>+Help!$G178*Help!I178</f>
        <v>575.19713261648747</v>
      </c>
      <c r="P178" s="2">
        <f>+Help!$G178*Help!J178</f>
        <v>328.02867383512546</v>
      </c>
      <c r="Q178" s="2">
        <f>+Help!$G178*Help!K178</f>
        <v>121.54121863799283</v>
      </c>
      <c r="R178" s="2">
        <f>+Help!$G178*Help!L178</f>
        <v>120.32258064516128</v>
      </c>
      <c r="S178" s="2">
        <f>+Help!$G178*Help!M178</f>
        <v>221.50537634408602</v>
      </c>
      <c r="T178" s="2">
        <f>+Help!$G178*Help!N178</f>
        <v>278.92473118279571</v>
      </c>
      <c r="U178" s="1478">
        <v>274.72663477383776</v>
      </c>
      <c r="V178" s="1478">
        <v>270.09403764419238</v>
      </c>
      <c r="W178" s="1478">
        <v>19.32</v>
      </c>
      <c r="X178" s="1478">
        <v>5</v>
      </c>
      <c r="Y178" s="1478">
        <v>0</v>
      </c>
      <c r="Z178" s="1478">
        <v>716.66666666666663</v>
      </c>
      <c r="AA178" s="2">
        <v>93</v>
      </c>
      <c r="AE178" s="2">
        <f>+Help!$G178*Help!Y178</f>
        <v>227.13261648745518</v>
      </c>
      <c r="AF178" s="2">
        <f>+Help!$G178*Help!Z178</f>
        <v>100.89605734767025</v>
      </c>
      <c r="AG178" s="2">
        <f>+Help!$G178*Help!AA178</f>
        <v>0</v>
      </c>
      <c r="AH178" s="2">
        <f>+Help!$G178*Help!AB178</f>
        <v>241.86379928315412</v>
      </c>
      <c r="AI178" s="2">
        <f>+Help!$G178*Help!AC178</f>
        <v>5.3046594982078847</v>
      </c>
      <c r="AJ178" s="2">
        <f>+Help!$G178*Help!AD178</f>
        <v>23.584229390681003</v>
      </c>
      <c r="AK178" s="2">
        <f>+Help!$G178*Help!AE178</f>
        <v>25.376344086021504</v>
      </c>
      <c r="AL178" s="2">
        <f>+Help!$G178*Help!AF178</f>
        <v>11.935483870967742</v>
      </c>
      <c r="AM178" s="2">
        <f>+Help!$G178*Help!AG178</f>
        <v>9.9498207885304666</v>
      </c>
      <c r="AN178" s="2">
        <f>+Help!$G178*Help!AH178</f>
        <v>120.75268817204301</v>
      </c>
      <c r="AO178" s="2">
        <f>+Help!$G178*Help!AI178</f>
        <v>113.36917562724014</v>
      </c>
      <c r="AP178" s="2">
        <f>+Help!$G178*Help!AJ178</f>
        <v>43.750264566143422</v>
      </c>
      <c r="AQ178" s="2">
        <f>+Help!$G178*Help!AK178</f>
        <v>282.07885304659499</v>
      </c>
      <c r="AR178" s="1478">
        <f>+Help!$G178*Help!AL178</f>
        <v>12.164874551971325</v>
      </c>
      <c r="AS178" s="1478">
        <f>+Help!$G178*Help!AM178</f>
        <v>0</v>
      </c>
      <c r="AV178" s="5">
        <v>1</v>
      </c>
    </row>
    <row r="179" spans="1:48" x14ac:dyDescent="0.2">
      <c r="A179" s="1">
        <v>45103</v>
      </c>
      <c r="B179" s="2">
        <v>602.73333333333335</v>
      </c>
      <c r="C179" s="2">
        <v>391.76670000000001</v>
      </c>
      <c r="D179" s="2">
        <v>115.93333333333334</v>
      </c>
      <c r="E179" s="2">
        <v>94.033333333333331</v>
      </c>
      <c r="F179" s="2">
        <v>279.78233629485271</v>
      </c>
      <c r="G179" s="2">
        <v>298.88157328379378</v>
      </c>
      <c r="H179" s="1478">
        <v>279.78233629485271</v>
      </c>
      <c r="I179" s="1478">
        <v>274.69472602831593</v>
      </c>
      <c r="J179" s="1478">
        <v>19.32</v>
      </c>
      <c r="K179" s="1478">
        <v>5</v>
      </c>
      <c r="L179" s="1478">
        <v>0</v>
      </c>
      <c r="M179" s="1478">
        <v>666.66666666666663</v>
      </c>
      <c r="N179" s="2">
        <f>100*Help!H264</f>
        <v>100</v>
      </c>
      <c r="O179" s="2">
        <f>+Help!$G179*Help!I179</f>
        <v>575.19713261648747</v>
      </c>
      <c r="P179" s="2">
        <f>+Help!$G179*Help!J179</f>
        <v>328.02867383512546</v>
      </c>
      <c r="Q179" s="2">
        <f>+Help!$G179*Help!K179</f>
        <v>121.54121863799283</v>
      </c>
      <c r="R179" s="2">
        <f>+Help!$G179*Help!L179</f>
        <v>120.32258064516128</v>
      </c>
      <c r="S179" s="2">
        <f>+Help!$G179*Help!M179</f>
        <v>221.50537634408602</v>
      </c>
      <c r="T179" s="2">
        <f>+Help!$G179*Help!N179</f>
        <v>278.92473118279571</v>
      </c>
      <c r="U179" s="1478">
        <v>274.72663477383776</v>
      </c>
      <c r="V179" s="1478">
        <v>270.09403764419238</v>
      </c>
      <c r="W179" s="1478">
        <v>19.32</v>
      </c>
      <c r="X179" s="1478">
        <v>5</v>
      </c>
      <c r="Y179" s="1478">
        <v>0</v>
      </c>
      <c r="Z179" s="1478">
        <v>716.66666666666663</v>
      </c>
      <c r="AA179" s="2">
        <v>93</v>
      </c>
      <c r="AE179" s="2">
        <f>+Help!$G179*Help!Y179</f>
        <v>227.13261648745518</v>
      </c>
      <c r="AF179" s="2">
        <f>+Help!$G179*Help!Z179</f>
        <v>100.89605734767025</v>
      </c>
      <c r="AG179" s="2">
        <f>+Help!$G179*Help!AA179</f>
        <v>0</v>
      </c>
      <c r="AH179" s="2">
        <f>+Help!$G179*Help!AB179</f>
        <v>241.86379928315412</v>
      </c>
      <c r="AI179" s="2">
        <f>+Help!$G179*Help!AC179</f>
        <v>5.3046594982078847</v>
      </c>
      <c r="AJ179" s="2">
        <f>+Help!$G179*Help!AD179</f>
        <v>23.584229390681003</v>
      </c>
      <c r="AK179" s="2">
        <f>+Help!$G179*Help!AE179</f>
        <v>25.376344086021504</v>
      </c>
      <c r="AL179" s="2">
        <f>+Help!$G179*Help!AF179</f>
        <v>11.935483870967742</v>
      </c>
      <c r="AM179" s="2">
        <f>+Help!$G179*Help!AG179</f>
        <v>9.9498207885304666</v>
      </c>
      <c r="AN179" s="2">
        <f>+Help!$G179*Help!AH179</f>
        <v>120.75268817204301</v>
      </c>
      <c r="AO179" s="2">
        <f>+Help!$G179*Help!AI179</f>
        <v>113.36917562724014</v>
      </c>
      <c r="AP179" s="2">
        <f>+Help!$G179*Help!AJ179</f>
        <v>43.750264566143422</v>
      </c>
      <c r="AQ179" s="2">
        <f>+Help!$G179*Help!AK179</f>
        <v>282.07885304659499</v>
      </c>
      <c r="AR179" s="1478">
        <f>+Help!$G179*Help!AL179</f>
        <v>12.164874551971325</v>
      </c>
      <c r="AS179" s="1478">
        <f>+Help!$G179*Help!AM179</f>
        <v>0</v>
      </c>
      <c r="AV179" s="5">
        <v>1</v>
      </c>
    </row>
    <row r="180" spans="1:48" x14ac:dyDescent="0.2">
      <c r="A180" s="1">
        <v>45104</v>
      </c>
      <c r="B180" s="2">
        <v>602.73333333333335</v>
      </c>
      <c r="C180" s="2">
        <v>391.76670000000001</v>
      </c>
      <c r="D180" s="2">
        <v>115.93333333333334</v>
      </c>
      <c r="E180" s="2">
        <v>94.033333333333331</v>
      </c>
      <c r="F180" s="2">
        <v>279.78233629485271</v>
      </c>
      <c r="G180" s="2">
        <v>298.88157328379378</v>
      </c>
      <c r="H180" s="1478">
        <v>279.78233629485271</v>
      </c>
      <c r="I180" s="1478">
        <v>274.69472602831593</v>
      </c>
      <c r="J180" s="1478">
        <v>19.32</v>
      </c>
      <c r="K180" s="1478">
        <v>5</v>
      </c>
      <c r="L180" s="1478">
        <v>0</v>
      </c>
      <c r="M180" s="1478">
        <v>666.66666666666663</v>
      </c>
      <c r="N180" s="2">
        <f>100*Help!H265</f>
        <v>100</v>
      </c>
      <c r="O180" s="2">
        <f>+Help!$G180*Help!I180</f>
        <v>0</v>
      </c>
      <c r="P180" s="2">
        <f>+Help!$G180*Help!J180</f>
        <v>0</v>
      </c>
      <c r="Q180" s="2">
        <f>+Help!$G180*Help!K180</f>
        <v>0</v>
      </c>
      <c r="R180" s="2">
        <f>+Help!$G180*Help!L180</f>
        <v>0</v>
      </c>
      <c r="S180" s="2">
        <f>+Help!$G180*Help!M180</f>
        <v>0</v>
      </c>
      <c r="T180" s="2">
        <f>+Help!$G180*Help!N180</f>
        <v>0</v>
      </c>
      <c r="U180" s="1478">
        <v>274.72663477383776</v>
      </c>
      <c r="V180" s="1478">
        <v>270.09403764419238</v>
      </c>
      <c r="W180" s="1478">
        <v>19.32</v>
      </c>
      <c r="X180" s="1478">
        <v>5</v>
      </c>
      <c r="Y180" s="1478">
        <v>0</v>
      </c>
      <c r="Z180" s="1478">
        <v>716.66666666666663</v>
      </c>
      <c r="AA180" s="2">
        <v>93</v>
      </c>
      <c r="AE180" s="2">
        <f>+Help!$G180*Help!Y180</f>
        <v>0</v>
      </c>
      <c r="AF180" s="2">
        <f>+Help!$G180*Help!Z180</f>
        <v>0</v>
      </c>
      <c r="AG180" s="2">
        <f>+Help!$G180*Help!AA180</f>
        <v>0</v>
      </c>
      <c r="AH180" s="2">
        <f>+Help!$G180*Help!AB180</f>
        <v>0</v>
      </c>
      <c r="AI180" s="2">
        <f>+Help!$G180*Help!AC180</f>
        <v>0</v>
      </c>
      <c r="AJ180" s="2">
        <f>+Help!$G180*Help!AD180</f>
        <v>0</v>
      </c>
      <c r="AK180" s="2">
        <f>+Help!$G180*Help!AE180</f>
        <v>0</v>
      </c>
      <c r="AL180" s="2">
        <f>+Help!$G180*Help!AF180</f>
        <v>0</v>
      </c>
      <c r="AM180" s="2">
        <f>+Help!$G180*Help!AG180</f>
        <v>0</v>
      </c>
      <c r="AN180" s="2">
        <f>+Help!$G180*Help!AH180</f>
        <v>0</v>
      </c>
      <c r="AO180" s="2">
        <f>+Help!$G180*Help!AI180</f>
        <v>0</v>
      </c>
      <c r="AP180" s="2">
        <f>+Help!$G180*Help!AJ180</f>
        <v>0</v>
      </c>
      <c r="AQ180" s="2">
        <f>+Help!$G180*Help!AK180</f>
        <v>0</v>
      </c>
      <c r="AR180" s="1478">
        <f>+Help!$G180*Help!AL180</f>
        <v>0</v>
      </c>
      <c r="AS180" s="1478">
        <f>+Help!$G180*Help!AM180</f>
        <v>0</v>
      </c>
      <c r="AV180" s="5">
        <v>1</v>
      </c>
    </row>
    <row r="181" spans="1:48" x14ac:dyDescent="0.2">
      <c r="A181" s="1">
        <v>45105</v>
      </c>
      <c r="B181" s="2">
        <v>602.73333333333335</v>
      </c>
      <c r="C181" s="2">
        <v>391.76670000000001</v>
      </c>
      <c r="D181" s="2">
        <v>115.93333333333334</v>
      </c>
      <c r="E181" s="2">
        <v>94.033333333333331</v>
      </c>
      <c r="F181" s="2">
        <v>279.78233629485271</v>
      </c>
      <c r="G181" s="2">
        <v>298.88157328379378</v>
      </c>
      <c r="H181" s="1478">
        <v>279.78233629485271</v>
      </c>
      <c r="I181" s="1478">
        <v>274.69472602831593</v>
      </c>
      <c r="J181" s="1478">
        <v>19.32</v>
      </c>
      <c r="K181" s="1478">
        <v>5</v>
      </c>
      <c r="L181" s="1478">
        <v>0</v>
      </c>
      <c r="M181" s="1478">
        <v>666.66666666666663</v>
      </c>
      <c r="N181" s="2">
        <f>100*Help!H266</f>
        <v>100</v>
      </c>
      <c r="O181" s="2">
        <f>+Help!$G181*Help!I181</f>
        <v>38.346475507765859</v>
      </c>
      <c r="P181" s="2">
        <f>+Help!$G181*Help!J181</f>
        <v>21.868578255675047</v>
      </c>
      <c r="Q181" s="2">
        <f>+Help!$G181*Help!K181</f>
        <v>8.1027479091995289</v>
      </c>
      <c r="R181" s="2">
        <f>+Help!$G181*Help!L181</f>
        <v>8.0215053763440931</v>
      </c>
      <c r="S181" s="2">
        <f>+Help!$G181*Help!M181</f>
        <v>14.767025089605747</v>
      </c>
      <c r="T181" s="2">
        <f>+Help!$G181*Help!N181</f>
        <v>18.594982078853061</v>
      </c>
      <c r="U181" s="1478">
        <v>274.72663477383776</v>
      </c>
      <c r="V181" s="1478">
        <v>270.09403764419238</v>
      </c>
      <c r="W181" s="1478">
        <v>19.32</v>
      </c>
      <c r="X181" s="1478">
        <v>5</v>
      </c>
      <c r="Y181" s="1478">
        <v>0</v>
      </c>
      <c r="Z181" s="1478">
        <v>716.66666666666663</v>
      </c>
      <c r="AA181" s="2">
        <v>93</v>
      </c>
      <c r="AE181" s="2">
        <f>+Help!$G181*Help!Y181</f>
        <v>15.142174432497026</v>
      </c>
      <c r="AF181" s="2">
        <f>+Help!$G181*Help!Z181</f>
        <v>6.7264038231780221</v>
      </c>
      <c r="AG181" s="2">
        <f>+Help!$G181*Help!AA181</f>
        <v>0</v>
      </c>
      <c r="AH181" s="2">
        <f>+Help!$G181*Help!AB181</f>
        <v>16.12425328554362</v>
      </c>
      <c r="AI181" s="2">
        <f>+Help!$G181*Help!AC181</f>
        <v>0.35364396654719266</v>
      </c>
      <c r="AJ181" s="2">
        <f>+Help!$G181*Help!AD181</f>
        <v>1.5722819593787349</v>
      </c>
      <c r="AK181" s="2">
        <f>+Help!$G181*Help!AE181</f>
        <v>1.6917562724014352</v>
      </c>
      <c r="AL181" s="2">
        <f>+Help!$G181*Help!AF181</f>
        <v>0.79569892473118342</v>
      </c>
      <c r="AM181" s="2">
        <f>+Help!$G181*Help!AG181</f>
        <v>0.66332138590203171</v>
      </c>
      <c r="AN181" s="2">
        <f>+Help!$G181*Help!AH181</f>
        <v>8.0501792114695405</v>
      </c>
      <c r="AO181" s="2">
        <f>+Help!$G181*Help!AI181</f>
        <v>7.5579450418160157</v>
      </c>
      <c r="AP181" s="2">
        <f>+Help!$G181*Help!AJ181</f>
        <v>2.9166843044095643</v>
      </c>
      <c r="AQ181" s="2">
        <f>+Help!$G181*Help!AK181</f>
        <v>18.805256869773014</v>
      </c>
      <c r="AR181" s="1478">
        <f>+Help!$G181*Help!AL181</f>
        <v>0.81099163679808906</v>
      </c>
      <c r="AS181" s="1478">
        <f>+Help!$G181*Help!AM181</f>
        <v>0</v>
      </c>
      <c r="AV181" s="5">
        <v>1</v>
      </c>
    </row>
    <row r="182" spans="1:48" x14ac:dyDescent="0.2">
      <c r="A182" s="1">
        <v>45106</v>
      </c>
      <c r="B182" s="2">
        <v>602.73333333333335</v>
      </c>
      <c r="C182" s="2">
        <v>391.76670000000001</v>
      </c>
      <c r="D182" s="2">
        <v>115.93333333333334</v>
      </c>
      <c r="E182" s="2">
        <v>94.033333333333331</v>
      </c>
      <c r="F182" s="2">
        <v>279.78233629485271</v>
      </c>
      <c r="G182" s="2">
        <v>298.88157328379378</v>
      </c>
      <c r="H182" s="1478">
        <v>279.78233629485271</v>
      </c>
      <c r="I182" s="1478">
        <v>274.69472602831593</v>
      </c>
      <c r="J182" s="1478">
        <v>19.32</v>
      </c>
      <c r="K182" s="1478">
        <v>5</v>
      </c>
      <c r="L182" s="1478">
        <v>0</v>
      </c>
      <c r="M182" s="1478">
        <v>666.66666666666663</v>
      </c>
      <c r="N182" s="2">
        <f>100*Help!H267</f>
        <v>100</v>
      </c>
      <c r="O182" s="2">
        <f>+Help!$G182*Help!I182</f>
        <v>575.19713261648747</v>
      </c>
      <c r="P182" s="2">
        <f>+Help!$G182*Help!J182</f>
        <v>328.02867383512546</v>
      </c>
      <c r="Q182" s="2">
        <f>+Help!$G182*Help!K182</f>
        <v>121.54121863799283</v>
      </c>
      <c r="R182" s="2">
        <f>+Help!$G182*Help!L182</f>
        <v>120.32258064516128</v>
      </c>
      <c r="S182" s="2">
        <f>+Help!$G182*Help!M182</f>
        <v>221.50537634408602</v>
      </c>
      <c r="T182" s="2">
        <f>+Help!$G182*Help!N182</f>
        <v>278.92473118279571</v>
      </c>
      <c r="U182" s="1478">
        <v>274.72663477383776</v>
      </c>
      <c r="V182" s="1478">
        <v>270.09403764419238</v>
      </c>
      <c r="W182" s="1478">
        <v>19.32</v>
      </c>
      <c r="X182" s="1478">
        <v>5</v>
      </c>
      <c r="Y182" s="1478">
        <v>0</v>
      </c>
      <c r="Z182" s="1478">
        <v>716.66666666666663</v>
      </c>
      <c r="AA182" s="2">
        <v>93</v>
      </c>
      <c r="AE182" s="2">
        <f>+Help!$G182*Help!Y182</f>
        <v>227.13261648745518</v>
      </c>
      <c r="AF182" s="2">
        <f>+Help!$G182*Help!Z182</f>
        <v>100.89605734767025</v>
      </c>
      <c r="AG182" s="2">
        <f>+Help!$G182*Help!AA182</f>
        <v>0</v>
      </c>
      <c r="AH182" s="2">
        <f>+Help!$G182*Help!AB182</f>
        <v>241.86379928315412</v>
      </c>
      <c r="AI182" s="2">
        <f>+Help!$G182*Help!AC182</f>
        <v>5.3046594982078847</v>
      </c>
      <c r="AJ182" s="2">
        <f>+Help!$G182*Help!AD182</f>
        <v>23.584229390681003</v>
      </c>
      <c r="AK182" s="2">
        <f>+Help!$G182*Help!AE182</f>
        <v>25.376344086021504</v>
      </c>
      <c r="AL182" s="2">
        <f>+Help!$G182*Help!AF182</f>
        <v>11.935483870967742</v>
      </c>
      <c r="AM182" s="2">
        <f>+Help!$G182*Help!AG182</f>
        <v>9.9498207885304666</v>
      </c>
      <c r="AN182" s="2">
        <f>+Help!$G182*Help!AH182</f>
        <v>120.75268817204301</v>
      </c>
      <c r="AO182" s="2">
        <f>+Help!$G182*Help!AI182</f>
        <v>113.36917562724014</v>
      </c>
      <c r="AP182" s="2">
        <f>+Help!$G182*Help!AJ182</f>
        <v>43.750264566143422</v>
      </c>
      <c r="AQ182" s="2">
        <f>+Help!$G182*Help!AK182</f>
        <v>282.07885304659499</v>
      </c>
      <c r="AR182" s="1478">
        <f>+Help!$G182*Help!AL182</f>
        <v>12.164874551971325</v>
      </c>
      <c r="AS182" s="1478">
        <f>+Help!$G182*Help!AM182</f>
        <v>0</v>
      </c>
      <c r="AV182" s="5">
        <v>1</v>
      </c>
    </row>
    <row r="183" spans="1:48" x14ac:dyDescent="0.2">
      <c r="A183" s="1">
        <v>45107</v>
      </c>
      <c r="B183" s="2">
        <v>602.73333333333335</v>
      </c>
      <c r="C183" s="2">
        <v>391.76670000000001</v>
      </c>
      <c r="D183" s="2">
        <v>115.93333333333334</v>
      </c>
      <c r="E183" s="2">
        <v>94.033333333333331</v>
      </c>
      <c r="F183" s="2">
        <v>279.78233629485271</v>
      </c>
      <c r="G183" s="2">
        <v>298.88157328379378</v>
      </c>
      <c r="H183" s="1478">
        <v>279.78233629485271</v>
      </c>
      <c r="I183" s="1478">
        <v>274.69472602831593</v>
      </c>
      <c r="J183" s="1478">
        <v>19.32</v>
      </c>
      <c r="K183" s="1478">
        <v>5</v>
      </c>
      <c r="L183" s="1478">
        <v>0</v>
      </c>
      <c r="M183" s="1478">
        <v>666.66666666666663</v>
      </c>
      <c r="N183" s="2">
        <f>100*Help!H268</f>
        <v>100</v>
      </c>
      <c r="O183" s="2">
        <f>+Help!$G183*Help!I183</f>
        <v>575.19713261648747</v>
      </c>
      <c r="P183" s="2">
        <f>+Help!$G183*Help!J183</f>
        <v>328.02867383512546</v>
      </c>
      <c r="Q183" s="2">
        <f>+Help!$G183*Help!K183</f>
        <v>121.54121863799283</v>
      </c>
      <c r="R183" s="2">
        <f>+Help!$G183*Help!L183</f>
        <v>120.32258064516128</v>
      </c>
      <c r="S183" s="2">
        <f>+Help!$G183*Help!M183</f>
        <v>221.50537634408602</v>
      </c>
      <c r="T183" s="2">
        <f>+Help!$G183*Help!N183</f>
        <v>278.92473118279571</v>
      </c>
      <c r="U183" s="1478">
        <v>274.72663477383776</v>
      </c>
      <c r="V183" s="1478">
        <v>270.09403764419238</v>
      </c>
      <c r="W183" s="1478">
        <v>19.32</v>
      </c>
      <c r="X183" s="1478">
        <v>5</v>
      </c>
      <c r="Y183" s="1478">
        <v>0</v>
      </c>
      <c r="Z183" s="1478">
        <v>716.66666666666663</v>
      </c>
      <c r="AA183" s="2">
        <v>93</v>
      </c>
      <c r="AE183" s="2">
        <f>+Help!$G183*Help!Y183</f>
        <v>227.13261648745518</v>
      </c>
      <c r="AF183" s="2">
        <f>+Help!$G183*Help!Z183</f>
        <v>100.89605734767025</v>
      </c>
      <c r="AG183" s="2">
        <f>+Help!$G183*Help!AA183</f>
        <v>0</v>
      </c>
      <c r="AH183" s="2">
        <f>+Help!$G183*Help!AB183</f>
        <v>241.86379928315412</v>
      </c>
      <c r="AI183" s="2">
        <f>+Help!$G183*Help!AC183</f>
        <v>5.3046594982078847</v>
      </c>
      <c r="AJ183" s="2">
        <f>+Help!$G183*Help!AD183</f>
        <v>23.584229390681003</v>
      </c>
      <c r="AK183" s="2">
        <f>+Help!$G183*Help!AE183</f>
        <v>25.376344086021504</v>
      </c>
      <c r="AL183" s="2">
        <f>+Help!$G183*Help!AF183</f>
        <v>11.935483870967742</v>
      </c>
      <c r="AM183" s="2">
        <f>+Help!$G183*Help!AG183</f>
        <v>9.9498207885304666</v>
      </c>
      <c r="AN183" s="2">
        <f>+Help!$G183*Help!AH183</f>
        <v>120.75268817204301</v>
      </c>
      <c r="AO183" s="2">
        <f>+Help!$G183*Help!AI183</f>
        <v>113.36917562724014</v>
      </c>
      <c r="AP183" s="2">
        <f>+Help!$G183*Help!AJ183</f>
        <v>43.750264566143422</v>
      </c>
      <c r="AQ183" s="2">
        <f>+Help!$G183*Help!AK183</f>
        <v>282.07885304659499</v>
      </c>
      <c r="AR183" s="1478">
        <f>+Help!$G183*Help!AL183</f>
        <v>12.164874551971325</v>
      </c>
      <c r="AS183" s="1478">
        <f>+Help!$G183*Help!AM183</f>
        <v>0</v>
      </c>
      <c r="AV183" s="5">
        <v>1</v>
      </c>
    </row>
    <row r="184" spans="1:48" x14ac:dyDescent="0.2">
      <c r="A184" s="1">
        <v>45108</v>
      </c>
      <c r="B184" s="2">
        <v>594.35483870967744</v>
      </c>
      <c r="C184" s="2">
        <v>383.38709999999998</v>
      </c>
      <c r="D184" s="2">
        <v>112.90322580645162</v>
      </c>
      <c r="E184" s="2">
        <v>97.096774193548384</v>
      </c>
      <c r="F184" s="2">
        <v>265.60589455355546</v>
      </c>
      <c r="G184" s="2">
        <v>305.84226406254373</v>
      </c>
      <c r="H184" s="1478">
        <v>265.60589455355546</v>
      </c>
      <c r="I184" s="1478">
        <v>261.89749307599357</v>
      </c>
      <c r="J184" s="1478">
        <v>19.41935483870968</v>
      </c>
      <c r="K184" s="1478">
        <v>4.838709677419355</v>
      </c>
      <c r="L184" s="1478">
        <v>2.5806451612903225</v>
      </c>
      <c r="M184" s="1478">
        <v>645.16129032258061</v>
      </c>
      <c r="N184" s="2">
        <f>100*Help!H269</f>
        <v>100</v>
      </c>
      <c r="O184" s="2">
        <f>+Help!$G184*Help!I184</f>
        <v>638.23561643835615</v>
      </c>
      <c r="P184" s="2">
        <f>+Help!$G184*Help!J184</f>
        <v>392.38356164383561</v>
      </c>
      <c r="Q184" s="2">
        <f>+Help!$G184*Help!K184</f>
        <v>102.0821917808219</v>
      </c>
      <c r="R184" s="2">
        <f>+Help!$G184*Help!L184</f>
        <v>110.16986301369862</v>
      </c>
      <c r="S184" s="2">
        <f>+Help!$G184*Help!M184</f>
        <v>276.10644898223416</v>
      </c>
      <c r="T184" s="2">
        <f>+Help!$G184*Help!N184</f>
        <v>335.8403351570297</v>
      </c>
      <c r="U184" s="1478">
        <v>273.57952936631784</v>
      </c>
      <c r="V184" s="1478">
        <v>298.03937421203557</v>
      </c>
      <c r="W184" s="1478">
        <v>19.41935483870968</v>
      </c>
      <c r="X184" s="1478">
        <v>4.838709677419355</v>
      </c>
      <c r="Y184" s="1478">
        <v>2.5806451612903225</v>
      </c>
      <c r="Z184" s="1478">
        <v>693.54838709677415</v>
      </c>
      <c r="AA184" s="2">
        <v>93</v>
      </c>
      <c r="AE184" s="2">
        <f>+Help!$G184*Help!Y184</f>
        <v>260.41643835616435</v>
      </c>
      <c r="AF184" s="2">
        <f>+Help!$G184*Help!Z184</f>
        <v>131.96712328767123</v>
      </c>
      <c r="AG184" s="2">
        <f>+Help!$G184*Help!AA184</f>
        <v>0</v>
      </c>
      <c r="AH184" s="2">
        <f>+Help!$G184*Help!AB184</f>
        <v>221.81917808219177</v>
      </c>
      <c r="AI184" s="2">
        <f>+Help!$G184*Help!AC184</f>
        <v>24.032876712328765</v>
      </c>
      <c r="AJ184" s="2">
        <f>+Help!$G184*Help!AD184</f>
        <v>30.679875808887406</v>
      </c>
      <c r="AK184" s="2">
        <f>+Help!$G184*Help!AE184</f>
        <v>42.641095890410952</v>
      </c>
      <c r="AL184" s="2">
        <f>+Help!$G184*Help!AF184</f>
        <v>25.052054794520547</v>
      </c>
      <c r="AM184" s="2">
        <f>+Help!$G184*Help!AG184</f>
        <v>13.660273972602738</v>
      </c>
      <c r="AN184" s="2">
        <f>+Help!$G184*Help!AH184</f>
        <v>28.435068493150684</v>
      </c>
      <c r="AO184" s="2">
        <f>+Help!$G184*Help!AI184</f>
        <v>117.53161643835614</v>
      </c>
      <c r="AP184" s="2">
        <f>+Help!$G184*Help!AJ184</f>
        <v>11.084342557342572</v>
      </c>
      <c r="AQ184" s="2">
        <f>+Help!$G184*Help!AK184</f>
        <v>291.98669613421828</v>
      </c>
      <c r="AR184" s="1478">
        <f>+Help!$G184*Help!AL184</f>
        <v>15.041095890410958</v>
      </c>
      <c r="AS184" s="1478">
        <f>+Help!$G184*Help!AM184</f>
        <v>3.9747945205479449</v>
      </c>
      <c r="AV184" s="5">
        <v>1</v>
      </c>
    </row>
    <row r="185" spans="1:48" x14ac:dyDescent="0.2">
      <c r="A185" s="1">
        <v>45109</v>
      </c>
      <c r="B185" s="2">
        <v>594.35483870967744</v>
      </c>
      <c r="C185" s="2">
        <v>383.38709999999998</v>
      </c>
      <c r="D185" s="2">
        <v>112.90322580645162</v>
      </c>
      <c r="E185" s="2">
        <v>97.096774193548384</v>
      </c>
      <c r="F185" s="2">
        <v>265.60589455355546</v>
      </c>
      <c r="G185" s="2">
        <v>305.84226406254373</v>
      </c>
      <c r="H185" s="1478">
        <v>265.60589455355546</v>
      </c>
      <c r="I185" s="1478">
        <v>261.89749307599357</v>
      </c>
      <c r="J185" s="1478">
        <v>19.41935483870968</v>
      </c>
      <c r="K185" s="1478">
        <v>4.838709677419355</v>
      </c>
      <c r="L185" s="1478">
        <v>2.5806451612903225</v>
      </c>
      <c r="M185" s="1478">
        <v>645.16129032258061</v>
      </c>
      <c r="N185" s="2">
        <f>100*Help!H270</f>
        <v>100</v>
      </c>
      <c r="O185" s="2">
        <f>+Help!$G185*Help!I185</f>
        <v>638.23561643835615</v>
      </c>
      <c r="P185" s="2">
        <f>+Help!$G185*Help!J185</f>
        <v>392.38356164383561</v>
      </c>
      <c r="Q185" s="2">
        <f>+Help!$G185*Help!K185</f>
        <v>102.0821917808219</v>
      </c>
      <c r="R185" s="2">
        <f>+Help!$G185*Help!L185</f>
        <v>110.16986301369862</v>
      </c>
      <c r="S185" s="2">
        <f>+Help!$G185*Help!M185</f>
        <v>276.10644898223416</v>
      </c>
      <c r="T185" s="2">
        <f>+Help!$G185*Help!N185</f>
        <v>335.8403351570297</v>
      </c>
      <c r="U185" s="1478">
        <v>273.57952936631784</v>
      </c>
      <c r="V185" s="1478">
        <v>298.03937421203557</v>
      </c>
      <c r="W185" s="1478">
        <v>19.41935483870968</v>
      </c>
      <c r="X185" s="1478">
        <v>4.838709677419355</v>
      </c>
      <c r="Y185" s="1478">
        <v>2.5806451612903225</v>
      </c>
      <c r="Z185" s="1478">
        <v>693.54838709677415</v>
      </c>
      <c r="AA185" s="2">
        <v>93</v>
      </c>
      <c r="AE185" s="2">
        <f>+Help!$G185*Help!Y185</f>
        <v>260.41643835616435</v>
      </c>
      <c r="AF185" s="2">
        <f>+Help!$G185*Help!Z185</f>
        <v>131.96712328767123</v>
      </c>
      <c r="AG185" s="2">
        <f>+Help!$G185*Help!AA185</f>
        <v>0</v>
      </c>
      <c r="AH185" s="2">
        <f>+Help!$G185*Help!AB185</f>
        <v>221.81917808219177</v>
      </c>
      <c r="AI185" s="2">
        <f>+Help!$G185*Help!AC185</f>
        <v>24.032876712328765</v>
      </c>
      <c r="AJ185" s="2">
        <f>+Help!$G185*Help!AD185</f>
        <v>30.679875808887406</v>
      </c>
      <c r="AK185" s="2">
        <f>+Help!$G185*Help!AE185</f>
        <v>42.641095890410952</v>
      </c>
      <c r="AL185" s="2">
        <f>+Help!$G185*Help!AF185</f>
        <v>25.052054794520547</v>
      </c>
      <c r="AM185" s="2">
        <f>+Help!$G185*Help!AG185</f>
        <v>13.660273972602738</v>
      </c>
      <c r="AN185" s="2">
        <f>+Help!$G185*Help!AH185</f>
        <v>28.435068493150684</v>
      </c>
      <c r="AO185" s="2">
        <f>+Help!$G185*Help!AI185</f>
        <v>117.53161643835614</v>
      </c>
      <c r="AP185" s="2">
        <f>+Help!$G185*Help!AJ185</f>
        <v>11.084342557342572</v>
      </c>
      <c r="AQ185" s="2">
        <f>+Help!$G185*Help!AK185</f>
        <v>291.98669613421828</v>
      </c>
      <c r="AR185" s="1478">
        <f>+Help!$G185*Help!AL185</f>
        <v>15.041095890410958</v>
      </c>
      <c r="AS185" s="1478">
        <f>+Help!$G185*Help!AM185</f>
        <v>3.9747945205479449</v>
      </c>
      <c r="AV185" s="5">
        <v>1</v>
      </c>
    </row>
    <row r="186" spans="1:48" x14ac:dyDescent="0.2">
      <c r="A186" s="1">
        <v>45110</v>
      </c>
      <c r="B186" s="2">
        <v>594.35483870967744</v>
      </c>
      <c r="C186" s="2">
        <v>383.38709999999998</v>
      </c>
      <c r="D186" s="2">
        <v>112.90322580645162</v>
      </c>
      <c r="E186" s="2">
        <v>97.096774193548384</v>
      </c>
      <c r="F186" s="2">
        <v>265.60589455355546</v>
      </c>
      <c r="G186" s="2">
        <v>305.84226406254373</v>
      </c>
      <c r="H186" s="1478">
        <v>265.60589455355546</v>
      </c>
      <c r="I186" s="1478">
        <v>261.89749307599357</v>
      </c>
      <c r="J186" s="1478">
        <v>19.41935483870968</v>
      </c>
      <c r="K186" s="1478">
        <v>4.838709677419355</v>
      </c>
      <c r="L186" s="1478">
        <v>2.5806451612903225</v>
      </c>
      <c r="M186" s="1478">
        <v>645.16129032258061</v>
      </c>
      <c r="N186" s="2">
        <f>100*Help!H271</f>
        <v>50</v>
      </c>
      <c r="O186" s="2">
        <f>+Help!$G186*Help!I186</f>
        <v>638.23561643835615</v>
      </c>
      <c r="P186" s="2">
        <f>+Help!$G186*Help!J186</f>
        <v>392.38356164383561</v>
      </c>
      <c r="Q186" s="2">
        <f>+Help!$G186*Help!K186</f>
        <v>102.0821917808219</v>
      </c>
      <c r="R186" s="2">
        <f>+Help!$G186*Help!L186</f>
        <v>110.16986301369862</v>
      </c>
      <c r="S186" s="2">
        <f>+Help!$G186*Help!M186</f>
        <v>276.10644898223416</v>
      </c>
      <c r="T186" s="2">
        <f>+Help!$G186*Help!N186</f>
        <v>335.8403351570297</v>
      </c>
      <c r="U186" s="1478">
        <v>273.57952936631784</v>
      </c>
      <c r="V186" s="1478">
        <v>298.03937421203557</v>
      </c>
      <c r="W186" s="1478">
        <v>19.41935483870968</v>
      </c>
      <c r="X186" s="1478">
        <v>4.838709677419355</v>
      </c>
      <c r="Y186" s="1478">
        <v>2.5806451612903225</v>
      </c>
      <c r="Z186" s="1478">
        <v>693.54838709677415</v>
      </c>
      <c r="AA186" s="2">
        <v>93</v>
      </c>
      <c r="AE186" s="2">
        <f>+Help!$G186*Help!Y186</f>
        <v>260.41643835616435</v>
      </c>
      <c r="AF186" s="2">
        <f>+Help!$G186*Help!Z186</f>
        <v>131.96712328767123</v>
      </c>
      <c r="AG186" s="2">
        <f>+Help!$G186*Help!AA186</f>
        <v>0</v>
      </c>
      <c r="AH186" s="2">
        <f>+Help!$G186*Help!AB186</f>
        <v>221.81917808219177</v>
      </c>
      <c r="AI186" s="2">
        <f>+Help!$G186*Help!AC186</f>
        <v>24.032876712328765</v>
      </c>
      <c r="AJ186" s="2">
        <f>+Help!$G186*Help!AD186</f>
        <v>30.679875808887406</v>
      </c>
      <c r="AK186" s="2">
        <f>+Help!$G186*Help!AE186</f>
        <v>42.641095890410952</v>
      </c>
      <c r="AL186" s="2">
        <f>+Help!$G186*Help!AF186</f>
        <v>25.052054794520547</v>
      </c>
      <c r="AM186" s="2">
        <f>+Help!$G186*Help!AG186</f>
        <v>13.660273972602738</v>
      </c>
      <c r="AN186" s="2">
        <f>+Help!$G186*Help!AH186</f>
        <v>28.435068493150684</v>
      </c>
      <c r="AO186" s="2">
        <f>+Help!$G186*Help!AI186</f>
        <v>117.53161643835614</v>
      </c>
      <c r="AP186" s="2">
        <f>+Help!$G186*Help!AJ186</f>
        <v>11.084342557342572</v>
      </c>
      <c r="AQ186" s="2">
        <f>+Help!$G186*Help!AK186</f>
        <v>291.98669613421828</v>
      </c>
      <c r="AR186" s="1478">
        <f>+Help!$G186*Help!AL186</f>
        <v>15.041095890410958</v>
      </c>
      <c r="AS186" s="1478">
        <f>+Help!$G186*Help!AM186</f>
        <v>3.9747945205479449</v>
      </c>
      <c r="AV186" s="5">
        <v>1</v>
      </c>
    </row>
    <row r="187" spans="1:48" x14ac:dyDescent="0.2">
      <c r="A187" s="1">
        <v>45111</v>
      </c>
      <c r="B187" s="2">
        <v>594.35483870967744</v>
      </c>
      <c r="C187" s="2">
        <v>383.38709999999998</v>
      </c>
      <c r="D187" s="2">
        <v>112.90322580645162</v>
      </c>
      <c r="E187" s="2">
        <v>97.096774193548384</v>
      </c>
      <c r="F187" s="2">
        <v>265.60589455355546</v>
      </c>
      <c r="G187" s="2">
        <v>305.84226406254373</v>
      </c>
      <c r="H187" s="1478">
        <v>265.60589455355546</v>
      </c>
      <c r="I187" s="1478">
        <v>261.89749307599357</v>
      </c>
      <c r="J187" s="1478">
        <v>19.41935483870968</v>
      </c>
      <c r="K187" s="1478">
        <v>4.838709677419355</v>
      </c>
      <c r="L187" s="1478">
        <v>2.5806451612903225</v>
      </c>
      <c r="M187" s="1478">
        <v>645.16129032258061</v>
      </c>
      <c r="N187" s="2">
        <f>100*Help!H272</f>
        <v>100</v>
      </c>
      <c r="O187" s="2">
        <f>+Help!$G187*Help!I187</f>
        <v>638.23561643835615</v>
      </c>
      <c r="P187" s="2">
        <f>+Help!$G187*Help!J187</f>
        <v>392.38356164383561</v>
      </c>
      <c r="Q187" s="2">
        <f>+Help!$G187*Help!K187</f>
        <v>102.0821917808219</v>
      </c>
      <c r="R187" s="2">
        <f>+Help!$G187*Help!L187</f>
        <v>110.16986301369862</v>
      </c>
      <c r="S187" s="2">
        <f>+Help!$G187*Help!M187</f>
        <v>276.10644898223416</v>
      </c>
      <c r="T187" s="2">
        <f>+Help!$G187*Help!N187</f>
        <v>335.8403351570297</v>
      </c>
      <c r="U187" s="1478">
        <v>273.57952936631784</v>
      </c>
      <c r="V187" s="1478">
        <v>298.03937421203557</v>
      </c>
      <c r="W187" s="1478">
        <v>19.41935483870968</v>
      </c>
      <c r="X187" s="1478">
        <v>4.838709677419355</v>
      </c>
      <c r="Y187" s="1478">
        <v>2.5806451612903225</v>
      </c>
      <c r="Z187" s="1478">
        <v>693.54838709677415</v>
      </c>
      <c r="AA187" s="2">
        <v>93</v>
      </c>
      <c r="AE187" s="2">
        <f>+Help!$G187*Help!Y187</f>
        <v>260.41643835616435</v>
      </c>
      <c r="AF187" s="2">
        <f>+Help!$G187*Help!Z187</f>
        <v>131.96712328767123</v>
      </c>
      <c r="AG187" s="2">
        <f>+Help!$G187*Help!AA187</f>
        <v>0</v>
      </c>
      <c r="AH187" s="2">
        <f>+Help!$G187*Help!AB187</f>
        <v>221.81917808219177</v>
      </c>
      <c r="AI187" s="2">
        <f>+Help!$G187*Help!AC187</f>
        <v>24.032876712328765</v>
      </c>
      <c r="AJ187" s="2">
        <f>+Help!$G187*Help!AD187</f>
        <v>30.679875808887406</v>
      </c>
      <c r="AK187" s="2">
        <f>+Help!$G187*Help!AE187</f>
        <v>42.641095890410952</v>
      </c>
      <c r="AL187" s="2">
        <f>+Help!$G187*Help!AF187</f>
        <v>25.052054794520547</v>
      </c>
      <c r="AM187" s="2">
        <f>+Help!$G187*Help!AG187</f>
        <v>13.660273972602738</v>
      </c>
      <c r="AN187" s="2">
        <f>+Help!$G187*Help!AH187</f>
        <v>28.435068493150684</v>
      </c>
      <c r="AO187" s="2">
        <f>+Help!$G187*Help!AI187</f>
        <v>117.53161643835614</v>
      </c>
      <c r="AP187" s="2">
        <f>+Help!$G187*Help!AJ187</f>
        <v>11.084342557342572</v>
      </c>
      <c r="AQ187" s="2">
        <f>+Help!$G187*Help!AK187</f>
        <v>291.98669613421828</v>
      </c>
      <c r="AR187" s="1478">
        <f>+Help!$G187*Help!AL187</f>
        <v>15.041095890410958</v>
      </c>
      <c r="AS187" s="1478">
        <f>+Help!$G187*Help!AM187</f>
        <v>3.9747945205479449</v>
      </c>
      <c r="AV187" s="5">
        <v>1</v>
      </c>
    </row>
    <row r="188" spans="1:48" x14ac:dyDescent="0.2">
      <c r="A188" s="1">
        <v>45112</v>
      </c>
      <c r="B188" s="2">
        <v>594.35483870967744</v>
      </c>
      <c r="C188" s="2">
        <v>383.38709999999998</v>
      </c>
      <c r="D188" s="2">
        <v>112.90322580645162</v>
      </c>
      <c r="E188" s="2">
        <v>97.096774193548384</v>
      </c>
      <c r="F188" s="2">
        <v>265.60589455355546</v>
      </c>
      <c r="G188" s="2">
        <v>305.84226406254373</v>
      </c>
      <c r="H188" s="1478">
        <v>265.60589455355546</v>
      </c>
      <c r="I188" s="1478">
        <v>261.89749307599357</v>
      </c>
      <c r="J188" s="1478">
        <v>19.41935483870968</v>
      </c>
      <c r="K188" s="1478">
        <v>4.838709677419355</v>
      </c>
      <c r="L188" s="1478">
        <v>2.5806451612903225</v>
      </c>
      <c r="M188" s="1478">
        <v>645.16129032258061</v>
      </c>
      <c r="N188" s="2">
        <f>100*Help!H273</f>
        <v>100</v>
      </c>
      <c r="O188" s="2">
        <f>+Help!$G188*Help!I188</f>
        <v>638.23561643835615</v>
      </c>
      <c r="P188" s="2">
        <f>+Help!$G188*Help!J188</f>
        <v>392.38356164383561</v>
      </c>
      <c r="Q188" s="2">
        <f>+Help!$G188*Help!K188</f>
        <v>102.0821917808219</v>
      </c>
      <c r="R188" s="2">
        <f>+Help!$G188*Help!L188</f>
        <v>110.16986301369862</v>
      </c>
      <c r="S188" s="2">
        <f>+Help!$G188*Help!M188</f>
        <v>276.10644898223416</v>
      </c>
      <c r="T188" s="2">
        <f>+Help!$G188*Help!N188</f>
        <v>335.8403351570297</v>
      </c>
      <c r="U188" s="1478">
        <v>273.57952936631784</v>
      </c>
      <c r="V188" s="1478">
        <v>298.03937421203557</v>
      </c>
      <c r="W188" s="1478">
        <v>19.41935483870968</v>
      </c>
      <c r="X188" s="1478">
        <v>4.838709677419355</v>
      </c>
      <c r="Y188" s="1478">
        <v>2.5806451612903225</v>
      </c>
      <c r="Z188" s="1478">
        <v>693.54838709677415</v>
      </c>
      <c r="AA188" s="2">
        <v>93</v>
      </c>
      <c r="AE188" s="2">
        <f>+Help!$G188*Help!Y188</f>
        <v>260.41643835616435</v>
      </c>
      <c r="AF188" s="2">
        <f>+Help!$G188*Help!Z188</f>
        <v>131.96712328767123</v>
      </c>
      <c r="AG188" s="2">
        <f>+Help!$G188*Help!AA188</f>
        <v>0</v>
      </c>
      <c r="AH188" s="2">
        <f>+Help!$G188*Help!AB188</f>
        <v>221.81917808219177</v>
      </c>
      <c r="AI188" s="2">
        <f>+Help!$G188*Help!AC188</f>
        <v>24.032876712328765</v>
      </c>
      <c r="AJ188" s="2">
        <f>+Help!$G188*Help!AD188</f>
        <v>30.679875808887406</v>
      </c>
      <c r="AK188" s="2">
        <f>+Help!$G188*Help!AE188</f>
        <v>42.641095890410952</v>
      </c>
      <c r="AL188" s="2">
        <f>+Help!$G188*Help!AF188</f>
        <v>25.052054794520547</v>
      </c>
      <c r="AM188" s="2">
        <f>+Help!$G188*Help!AG188</f>
        <v>13.660273972602738</v>
      </c>
      <c r="AN188" s="2">
        <f>+Help!$G188*Help!AH188</f>
        <v>28.435068493150684</v>
      </c>
      <c r="AO188" s="2">
        <f>+Help!$G188*Help!AI188</f>
        <v>117.53161643835614</v>
      </c>
      <c r="AP188" s="2">
        <f>+Help!$G188*Help!AJ188</f>
        <v>11.084342557342572</v>
      </c>
      <c r="AQ188" s="2">
        <f>+Help!$G188*Help!AK188</f>
        <v>291.98669613421828</v>
      </c>
      <c r="AR188" s="1478">
        <f>+Help!$G188*Help!AL188</f>
        <v>15.041095890410958</v>
      </c>
      <c r="AS188" s="1478">
        <f>+Help!$G188*Help!AM188</f>
        <v>3.9747945205479449</v>
      </c>
      <c r="AV188" s="5">
        <v>1</v>
      </c>
    </row>
    <row r="189" spans="1:48" x14ac:dyDescent="0.2">
      <c r="A189" s="1">
        <v>45113</v>
      </c>
      <c r="B189" s="2">
        <v>594.35483870967744</v>
      </c>
      <c r="C189" s="2">
        <v>383.38709999999998</v>
      </c>
      <c r="D189" s="2">
        <v>112.90322580645162</v>
      </c>
      <c r="E189" s="2">
        <v>97.096774193548384</v>
      </c>
      <c r="F189" s="2">
        <v>265.60589455355546</v>
      </c>
      <c r="G189" s="2">
        <v>305.84226406254373</v>
      </c>
      <c r="H189" s="1478">
        <v>265.60589455355546</v>
      </c>
      <c r="I189" s="1478">
        <v>261.89749307599357</v>
      </c>
      <c r="J189" s="1478">
        <v>19.41935483870968</v>
      </c>
      <c r="K189" s="1478">
        <v>4.838709677419355</v>
      </c>
      <c r="L189" s="1478">
        <v>2.5806451612903225</v>
      </c>
      <c r="M189" s="1478">
        <v>645.16129032258061</v>
      </c>
      <c r="N189" s="2">
        <f>100*Help!H274</f>
        <v>100</v>
      </c>
      <c r="O189" s="2">
        <f>+Help!$G189*Help!I189</f>
        <v>638.23561643835615</v>
      </c>
      <c r="P189" s="2">
        <f>+Help!$G189*Help!J189</f>
        <v>392.38356164383561</v>
      </c>
      <c r="Q189" s="2">
        <f>+Help!$G189*Help!K189</f>
        <v>102.0821917808219</v>
      </c>
      <c r="R189" s="2">
        <f>+Help!$G189*Help!L189</f>
        <v>110.16986301369862</v>
      </c>
      <c r="S189" s="2">
        <f>+Help!$G189*Help!M189</f>
        <v>276.10644898223416</v>
      </c>
      <c r="T189" s="2">
        <f>+Help!$G189*Help!N189</f>
        <v>335.8403351570297</v>
      </c>
      <c r="U189" s="1478">
        <v>273.57952936631784</v>
      </c>
      <c r="V189" s="1478">
        <v>298.03937421203557</v>
      </c>
      <c r="W189" s="1478">
        <v>19.41935483870968</v>
      </c>
      <c r="X189" s="1478">
        <v>4.838709677419355</v>
      </c>
      <c r="Y189" s="1478">
        <v>2.5806451612903225</v>
      </c>
      <c r="Z189" s="1478">
        <v>693.54838709677415</v>
      </c>
      <c r="AA189" s="2">
        <v>93</v>
      </c>
      <c r="AE189" s="2">
        <f>+Help!$G189*Help!Y189</f>
        <v>260.41643835616435</v>
      </c>
      <c r="AF189" s="2">
        <f>+Help!$G189*Help!Z189</f>
        <v>131.96712328767123</v>
      </c>
      <c r="AG189" s="2">
        <f>+Help!$G189*Help!AA189</f>
        <v>0</v>
      </c>
      <c r="AH189" s="2">
        <f>+Help!$G189*Help!AB189</f>
        <v>221.81917808219177</v>
      </c>
      <c r="AI189" s="2">
        <f>+Help!$G189*Help!AC189</f>
        <v>24.032876712328765</v>
      </c>
      <c r="AJ189" s="2">
        <f>+Help!$G189*Help!AD189</f>
        <v>30.679875808887406</v>
      </c>
      <c r="AK189" s="2">
        <f>+Help!$G189*Help!AE189</f>
        <v>42.641095890410952</v>
      </c>
      <c r="AL189" s="2">
        <f>+Help!$G189*Help!AF189</f>
        <v>25.052054794520547</v>
      </c>
      <c r="AM189" s="2">
        <f>+Help!$G189*Help!AG189</f>
        <v>13.660273972602738</v>
      </c>
      <c r="AN189" s="2">
        <f>+Help!$G189*Help!AH189</f>
        <v>28.435068493150684</v>
      </c>
      <c r="AO189" s="2">
        <f>+Help!$G189*Help!AI189</f>
        <v>117.53161643835614</v>
      </c>
      <c r="AP189" s="2">
        <f>+Help!$G189*Help!AJ189</f>
        <v>11.084342557342572</v>
      </c>
      <c r="AQ189" s="2">
        <f>+Help!$G189*Help!AK189</f>
        <v>291.98669613421828</v>
      </c>
      <c r="AR189" s="1478">
        <f>+Help!$G189*Help!AL189</f>
        <v>15.041095890410958</v>
      </c>
      <c r="AS189" s="1478">
        <f>+Help!$G189*Help!AM189</f>
        <v>3.9747945205479449</v>
      </c>
      <c r="AV189" s="5">
        <v>1</v>
      </c>
    </row>
    <row r="190" spans="1:48" x14ac:dyDescent="0.2">
      <c r="A190" s="1">
        <v>45114</v>
      </c>
      <c r="B190" s="2">
        <v>594.35483870967744</v>
      </c>
      <c r="C190" s="2">
        <v>383.38709999999998</v>
      </c>
      <c r="D190" s="2">
        <v>112.90322580645162</v>
      </c>
      <c r="E190" s="2">
        <v>97.096774193548384</v>
      </c>
      <c r="F190" s="2">
        <v>265.60589455355546</v>
      </c>
      <c r="G190" s="2">
        <v>305.84226406254373</v>
      </c>
      <c r="H190" s="1478">
        <v>265.60589455355546</v>
      </c>
      <c r="I190" s="1478">
        <v>261.89749307599357</v>
      </c>
      <c r="J190" s="1478">
        <v>19.41935483870968</v>
      </c>
      <c r="K190" s="1478">
        <v>4.838709677419355</v>
      </c>
      <c r="L190" s="1478">
        <v>2.5806451612903225</v>
      </c>
      <c r="M190" s="1478">
        <v>645.16129032258061</v>
      </c>
      <c r="N190" s="2">
        <f>100*Help!H275</f>
        <v>100</v>
      </c>
      <c r="O190" s="2">
        <f>+Help!$G190*Help!I190</f>
        <v>638.23561643835615</v>
      </c>
      <c r="P190" s="2">
        <f>+Help!$G190*Help!J190</f>
        <v>392.38356164383561</v>
      </c>
      <c r="Q190" s="2">
        <f>+Help!$G190*Help!K190</f>
        <v>102.0821917808219</v>
      </c>
      <c r="R190" s="2">
        <f>+Help!$G190*Help!L190</f>
        <v>110.16986301369862</v>
      </c>
      <c r="S190" s="2">
        <f>+Help!$G190*Help!M190</f>
        <v>276.10644898223416</v>
      </c>
      <c r="T190" s="2">
        <f>+Help!$G190*Help!N190</f>
        <v>335.8403351570297</v>
      </c>
      <c r="U190" s="1478">
        <v>273.57952936631784</v>
      </c>
      <c r="V190" s="1478">
        <v>298.03937421203557</v>
      </c>
      <c r="W190" s="1478">
        <v>19.41935483870968</v>
      </c>
      <c r="X190" s="1478">
        <v>4.838709677419355</v>
      </c>
      <c r="Y190" s="1478">
        <v>2.5806451612903225</v>
      </c>
      <c r="Z190" s="1478">
        <v>693.54838709677415</v>
      </c>
      <c r="AA190" s="2">
        <v>93</v>
      </c>
      <c r="AE190" s="2">
        <f>+Help!$G190*Help!Y190</f>
        <v>260.41643835616435</v>
      </c>
      <c r="AF190" s="2">
        <f>+Help!$G190*Help!Z190</f>
        <v>131.96712328767123</v>
      </c>
      <c r="AG190" s="2">
        <f>+Help!$G190*Help!AA190</f>
        <v>0</v>
      </c>
      <c r="AH190" s="2">
        <f>+Help!$G190*Help!AB190</f>
        <v>221.81917808219177</v>
      </c>
      <c r="AI190" s="2">
        <f>+Help!$G190*Help!AC190</f>
        <v>24.032876712328765</v>
      </c>
      <c r="AJ190" s="2">
        <f>+Help!$G190*Help!AD190</f>
        <v>30.679875808887406</v>
      </c>
      <c r="AK190" s="2">
        <f>+Help!$G190*Help!AE190</f>
        <v>42.641095890410952</v>
      </c>
      <c r="AL190" s="2">
        <f>+Help!$G190*Help!AF190</f>
        <v>25.052054794520547</v>
      </c>
      <c r="AM190" s="2">
        <f>+Help!$G190*Help!AG190</f>
        <v>13.660273972602738</v>
      </c>
      <c r="AN190" s="2">
        <f>+Help!$G190*Help!AH190</f>
        <v>28.435068493150684</v>
      </c>
      <c r="AO190" s="2">
        <f>+Help!$G190*Help!AI190</f>
        <v>117.53161643835614</v>
      </c>
      <c r="AP190" s="2">
        <f>+Help!$G190*Help!AJ190</f>
        <v>11.084342557342572</v>
      </c>
      <c r="AQ190" s="2">
        <f>+Help!$G190*Help!AK190</f>
        <v>291.98669613421828</v>
      </c>
      <c r="AR190" s="1478">
        <f>+Help!$G190*Help!AL190</f>
        <v>15.041095890410958</v>
      </c>
      <c r="AS190" s="1478">
        <f>+Help!$G190*Help!AM190</f>
        <v>3.9747945205479449</v>
      </c>
      <c r="AV190" s="5">
        <v>1</v>
      </c>
    </row>
    <row r="191" spans="1:48" x14ac:dyDescent="0.2">
      <c r="A191" s="1">
        <v>45115</v>
      </c>
      <c r="B191" s="2">
        <v>594.35483870967744</v>
      </c>
      <c r="C191" s="2">
        <v>383.38709999999998</v>
      </c>
      <c r="D191" s="2">
        <v>112.90322580645162</v>
      </c>
      <c r="E191" s="2">
        <v>97.096774193548384</v>
      </c>
      <c r="F191" s="2">
        <v>265.60589455355546</v>
      </c>
      <c r="G191" s="2">
        <v>305.84226406254373</v>
      </c>
      <c r="H191" s="1478">
        <v>265.60589455355546</v>
      </c>
      <c r="I191" s="1478">
        <v>261.89749307599357</v>
      </c>
      <c r="J191" s="1478">
        <v>19.41935483870968</v>
      </c>
      <c r="K191" s="1478">
        <v>4.838709677419355</v>
      </c>
      <c r="L191" s="1478">
        <v>2.5806451612903225</v>
      </c>
      <c r="M191" s="1478">
        <v>645.16129032258061</v>
      </c>
      <c r="N191" s="2">
        <f>100*Help!H276</f>
        <v>100</v>
      </c>
      <c r="O191" s="2">
        <f>+Help!$G191*Help!I191</f>
        <v>638.23561643835615</v>
      </c>
      <c r="P191" s="2">
        <f>+Help!$G191*Help!J191</f>
        <v>392.38356164383561</v>
      </c>
      <c r="Q191" s="2">
        <f>+Help!$G191*Help!K191</f>
        <v>102.0821917808219</v>
      </c>
      <c r="R191" s="2">
        <f>+Help!$G191*Help!L191</f>
        <v>110.16986301369862</v>
      </c>
      <c r="S191" s="2">
        <f>+Help!$G191*Help!M191</f>
        <v>276.10644898223416</v>
      </c>
      <c r="T191" s="2">
        <f>+Help!$G191*Help!N191</f>
        <v>335.8403351570297</v>
      </c>
      <c r="U191" s="1478">
        <v>273.57952936631784</v>
      </c>
      <c r="V191" s="1478">
        <v>298.03937421203557</v>
      </c>
      <c r="W191" s="1478">
        <v>19.41935483870968</v>
      </c>
      <c r="X191" s="1478">
        <v>4.838709677419355</v>
      </c>
      <c r="Y191" s="1478">
        <v>2.5806451612903225</v>
      </c>
      <c r="Z191" s="1478">
        <v>693.54838709677415</v>
      </c>
      <c r="AA191" s="2">
        <v>93</v>
      </c>
      <c r="AE191" s="2">
        <f>+Help!$G191*Help!Y191</f>
        <v>260.41643835616435</v>
      </c>
      <c r="AF191" s="2">
        <f>+Help!$G191*Help!Z191</f>
        <v>131.96712328767123</v>
      </c>
      <c r="AG191" s="2">
        <f>+Help!$G191*Help!AA191</f>
        <v>0</v>
      </c>
      <c r="AH191" s="2">
        <f>+Help!$G191*Help!AB191</f>
        <v>221.81917808219177</v>
      </c>
      <c r="AI191" s="2">
        <f>+Help!$G191*Help!AC191</f>
        <v>24.032876712328765</v>
      </c>
      <c r="AJ191" s="2">
        <f>+Help!$G191*Help!AD191</f>
        <v>30.679875808887406</v>
      </c>
      <c r="AK191" s="2">
        <f>+Help!$G191*Help!AE191</f>
        <v>42.641095890410952</v>
      </c>
      <c r="AL191" s="2">
        <f>+Help!$G191*Help!AF191</f>
        <v>25.052054794520547</v>
      </c>
      <c r="AM191" s="2">
        <f>+Help!$G191*Help!AG191</f>
        <v>13.660273972602738</v>
      </c>
      <c r="AN191" s="2">
        <f>+Help!$G191*Help!AH191</f>
        <v>28.435068493150684</v>
      </c>
      <c r="AO191" s="2">
        <f>+Help!$G191*Help!AI191</f>
        <v>117.53161643835614</v>
      </c>
      <c r="AP191" s="2">
        <f>+Help!$G191*Help!AJ191</f>
        <v>11.084342557342572</v>
      </c>
      <c r="AQ191" s="2">
        <f>+Help!$G191*Help!AK191</f>
        <v>291.98669613421828</v>
      </c>
      <c r="AR191" s="1478">
        <f>+Help!$G191*Help!AL191</f>
        <v>15.041095890410958</v>
      </c>
      <c r="AS191" s="1478">
        <f>+Help!$G191*Help!AM191</f>
        <v>3.9747945205479449</v>
      </c>
      <c r="AV191" s="5">
        <v>1</v>
      </c>
    </row>
    <row r="192" spans="1:48" x14ac:dyDescent="0.2">
      <c r="A192" s="1">
        <v>45116</v>
      </c>
      <c r="B192" s="2">
        <v>594.35483870967744</v>
      </c>
      <c r="C192" s="2">
        <v>383.38709999999998</v>
      </c>
      <c r="D192" s="2">
        <v>112.90322580645162</v>
      </c>
      <c r="E192" s="2">
        <v>97.096774193548384</v>
      </c>
      <c r="F192" s="2">
        <v>265.60589455355546</v>
      </c>
      <c r="G192" s="2">
        <v>305.84226406254373</v>
      </c>
      <c r="H192" s="1478">
        <v>265.60589455355546</v>
      </c>
      <c r="I192" s="1478">
        <v>261.89749307599357</v>
      </c>
      <c r="J192" s="1478">
        <v>19.41935483870968</v>
      </c>
      <c r="K192" s="1478">
        <v>4.838709677419355</v>
      </c>
      <c r="L192" s="1478">
        <v>2.5806451612903225</v>
      </c>
      <c r="M192" s="1478">
        <v>645.16129032258061</v>
      </c>
      <c r="N192" s="2">
        <f>100*Help!H277</f>
        <v>100</v>
      </c>
      <c r="O192" s="2">
        <f>+Help!$G192*Help!I192</f>
        <v>638.23561643835615</v>
      </c>
      <c r="P192" s="2">
        <f>+Help!$G192*Help!J192</f>
        <v>392.38356164383561</v>
      </c>
      <c r="Q192" s="2">
        <f>+Help!$G192*Help!K192</f>
        <v>102.0821917808219</v>
      </c>
      <c r="R192" s="2">
        <f>+Help!$G192*Help!L192</f>
        <v>110.16986301369862</v>
      </c>
      <c r="S192" s="2">
        <f>+Help!$G192*Help!M192</f>
        <v>276.10644898223416</v>
      </c>
      <c r="T192" s="2">
        <f>+Help!$G192*Help!N192</f>
        <v>335.8403351570297</v>
      </c>
      <c r="U192" s="1478">
        <v>273.57952936631784</v>
      </c>
      <c r="V192" s="1478">
        <v>298.03937421203557</v>
      </c>
      <c r="W192" s="1478">
        <v>19.41935483870968</v>
      </c>
      <c r="X192" s="1478">
        <v>4.838709677419355</v>
      </c>
      <c r="Y192" s="1478">
        <v>2.5806451612903225</v>
      </c>
      <c r="Z192" s="1478">
        <v>693.54838709677415</v>
      </c>
      <c r="AA192" s="2">
        <v>93</v>
      </c>
      <c r="AE192" s="2">
        <f>+Help!$G192*Help!Y192</f>
        <v>260.41643835616435</v>
      </c>
      <c r="AF192" s="2">
        <f>+Help!$G192*Help!Z192</f>
        <v>131.96712328767123</v>
      </c>
      <c r="AG192" s="2">
        <f>+Help!$G192*Help!AA192</f>
        <v>0</v>
      </c>
      <c r="AH192" s="2">
        <f>+Help!$G192*Help!AB192</f>
        <v>221.81917808219177</v>
      </c>
      <c r="AI192" s="2">
        <f>+Help!$G192*Help!AC192</f>
        <v>24.032876712328765</v>
      </c>
      <c r="AJ192" s="2">
        <f>+Help!$G192*Help!AD192</f>
        <v>30.679875808887406</v>
      </c>
      <c r="AK192" s="2">
        <f>+Help!$G192*Help!AE192</f>
        <v>42.641095890410952</v>
      </c>
      <c r="AL192" s="2">
        <f>+Help!$G192*Help!AF192</f>
        <v>25.052054794520547</v>
      </c>
      <c r="AM192" s="2">
        <f>+Help!$G192*Help!AG192</f>
        <v>13.660273972602738</v>
      </c>
      <c r="AN192" s="2">
        <f>+Help!$G192*Help!AH192</f>
        <v>28.435068493150684</v>
      </c>
      <c r="AO192" s="2">
        <f>+Help!$G192*Help!AI192</f>
        <v>117.53161643835614</v>
      </c>
      <c r="AP192" s="2">
        <f>+Help!$G192*Help!AJ192</f>
        <v>11.084342557342572</v>
      </c>
      <c r="AQ192" s="2">
        <f>+Help!$G192*Help!AK192</f>
        <v>291.98669613421828</v>
      </c>
      <c r="AR192" s="1478">
        <f>+Help!$G192*Help!AL192</f>
        <v>15.041095890410958</v>
      </c>
      <c r="AS192" s="1478">
        <f>+Help!$G192*Help!AM192</f>
        <v>3.9747945205479449</v>
      </c>
      <c r="AV192" s="5">
        <v>1</v>
      </c>
    </row>
    <row r="193" spans="1:48" x14ac:dyDescent="0.2">
      <c r="A193" s="1">
        <v>45117</v>
      </c>
      <c r="B193" s="2">
        <v>594.35483870967744</v>
      </c>
      <c r="C193" s="2">
        <v>383.38709999999998</v>
      </c>
      <c r="D193" s="2">
        <v>112.90322580645162</v>
      </c>
      <c r="E193" s="2">
        <v>97.096774193548384</v>
      </c>
      <c r="F193" s="2">
        <v>265.60589455355546</v>
      </c>
      <c r="G193" s="2">
        <v>305.84226406254373</v>
      </c>
      <c r="H193" s="1478">
        <v>265.60589455355546</v>
      </c>
      <c r="I193" s="1478">
        <v>261.89749307599357</v>
      </c>
      <c r="J193" s="1478">
        <v>19.41935483870968</v>
      </c>
      <c r="K193" s="1478">
        <v>4.838709677419355</v>
      </c>
      <c r="L193" s="1478">
        <v>2.5806451612903225</v>
      </c>
      <c r="M193" s="1478">
        <v>645.16129032258061</v>
      </c>
      <c r="N193" s="2">
        <f>100*Help!H278</f>
        <v>100</v>
      </c>
      <c r="O193" s="2">
        <f>+Help!$G193*Help!I193</f>
        <v>638.23561643835615</v>
      </c>
      <c r="P193" s="2">
        <f>+Help!$G193*Help!J193</f>
        <v>392.38356164383561</v>
      </c>
      <c r="Q193" s="2">
        <f>+Help!$G193*Help!K193</f>
        <v>102.0821917808219</v>
      </c>
      <c r="R193" s="2">
        <f>+Help!$G193*Help!L193</f>
        <v>110.16986301369862</v>
      </c>
      <c r="S193" s="2">
        <f>+Help!$G193*Help!M193</f>
        <v>276.10644898223416</v>
      </c>
      <c r="T193" s="2">
        <f>+Help!$G193*Help!N193</f>
        <v>335.8403351570297</v>
      </c>
      <c r="U193" s="1478">
        <v>273.57952936631784</v>
      </c>
      <c r="V193" s="1478">
        <v>298.03937421203557</v>
      </c>
      <c r="W193" s="1478">
        <v>19.41935483870968</v>
      </c>
      <c r="X193" s="1478">
        <v>4.838709677419355</v>
      </c>
      <c r="Y193" s="1478">
        <v>2.5806451612903225</v>
      </c>
      <c r="Z193" s="1478">
        <v>693.54838709677415</v>
      </c>
      <c r="AA193" s="2">
        <v>93</v>
      </c>
      <c r="AE193" s="2">
        <f>+Help!$G193*Help!Y193</f>
        <v>260.41643835616435</v>
      </c>
      <c r="AF193" s="2">
        <f>+Help!$G193*Help!Z193</f>
        <v>131.96712328767123</v>
      </c>
      <c r="AG193" s="2">
        <f>+Help!$G193*Help!AA193</f>
        <v>0</v>
      </c>
      <c r="AH193" s="2">
        <f>+Help!$G193*Help!AB193</f>
        <v>221.81917808219177</v>
      </c>
      <c r="AI193" s="2">
        <f>+Help!$G193*Help!AC193</f>
        <v>24.032876712328765</v>
      </c>
      <c r="AJ193" s="2">
        <f>+Help!$G193*Help!AD193</f>
        <v>30.679875808887406</v>
      </c>
      <c r="AK193" s="2">
        <f>+Help!$G193*Help!AE193</f>
        <v>42.641095890410952</v>
      </c>
      <c r="AL193" s="2">
        <f>+Help!$G193*Help!AF193</f>
        <v>25.052054794520547</v>
      </c>
      <c r="AM193" s="2">
        <f>+Help!$G193*Help!AG193</f>
        <v>13.660273972602738</v>
      </c>
      <c r="AN193" s="2">
        <f>+Help!$G193*Help!AH193</f>
        <v>28.435068493150684</v>
      </c>
      <c r="AO193" s="2">
        <f>+Help!$G193*Help!AI193</f>
        <v>117.53161643835614</v>
      </c>
      <c r="AP193" s="2">
        <f>+Help!$G193*Help!AJ193</f>
        <v>11.084342557342572</v>
      </c>
      <c r="AQ193" s="2">
        <f>+Help!$G193*Help!AK193</f>
        <v>291.98669613421828</v>
      </c>
      <c r="AR193" s="1478">
        <f>+Help!$G193*Help!AL193</f>
        <v>15.041095890410958</v>
      </c>
      <c r="AS193" s="1478">
        <f>+Help!$G193*Help!AM193</f>
        <v>3.9747945205479449</v>
      </c>
      <c r="AV193" s="5">
        <v>1</v>
      </c>
    </row>
    <row r="194" spans="1:48" x14ac:dyDescent="0.2">
      <c r="A194" s="1">
        <v>45118</v>
      </c>
      <c r="B194" s="2">
        <v>594.35483870967744</v>
      </c>
      <c r="C194" s="2">
        <v>383.38709999999998</v>
      </c>
      <c r="D194" s="2">
        <v>112.90322580645162</v>
      </c>
      <c r="E194" s="2">
        <v>97.096774193548384</v>
      </c>
      <c r="F194" s="2">
        <v>265.60589455355546</v>
      </c>
      <c r="G194" s="2">
        <v>305.84226406254373</v>
      </c>
      <c r="H194" s="1478">
        <v>265.60589455355546</v>
      </c>
      <c r="I194" s="1478">
        <v>261.89749307599357</v>
      </c>
      <c r="J194" s="1478">
        <v>19.41935483870968</v>
      </c>
      <c r="K194" s="1478">
        <v>4.838709677419355</v>
      </c>
      <c r="L194" s="1478">
        <v>2.5806451612903225</v>
      </c>
      <c r="M194" s="1478">
        <v>645.16129032258061</v>
      </c>
      <c r="N194" s="2">
        <f>100*Help!H279</f>
        <v>100</v>
      </c>
      <c r="O194" s="2">
        <f>+Help!$G194*Help!I194</f>
        <v>638.23561643835615</v>
      </c>
      <c r="P194" s="2">
        <f>+Help!$G194*Help!J194</f>
        <v>392.38356164383561</v>
      </c>
      <c r="Q194" s="2">
        <f>+Help!$G194*Help!K194</f>
        <v>102.0821917808219</v>
      </c>
      <c r="R194" s="2">
        <f>+Help!$G194*Help!L194</f>
        <v>110.16986301369862</v>
      </c>
      <c r="S194" s="2">
        <f>+Help!$G194*Help!M194</f>
        <v>276.10644898223416</v>
      </c>
      <c r="T194" s="2">
        <f>+Help!$G194*Help!N194</f>
        <v>335.8403351570297</v>
      </c>
      <c r="U194" s="1478">
        <v>273.57952936631784</v>
      </c>
      <c r="V194" s="1478">
        <v>298.03937421203557</v>
      </c>
      <c r="W194" s="1478">
        <v>19.41935483870968</v>
      </c>
      <c r="X194" s="1478">
        <v>4.838709677419355</v>
      </c>
      <c r="Y194" s="1478">
        <v>2.5806451612903225</v>
      </c>
      <c r="Z194" s="1478">
        <v>693.54838709677415</v>
      </c>
      <c r="AA194" s="2">
        <v>93</v>
      </c>
      <c r="AE194" s="2">
        <f>+Help!$G194*Help!Y194</f>
        <v>260.41643835616435</v>
      </c>
      <c r="AF194" s="2">
        <f>+Help!$G194*Help!Z194</f>
        <v>131.96712328767123</v>
      </c>
      <c r="AG194" s="2">
        <f>+Help!$G194*Help!AA194</f>
        <v>0</v>
      </c>
      <c r="AH194" s="2">
        <f>+Help!$G194*Help!AB194</f>
        <v>221.81917808219177</v>
      </c>
      <c r="AI194" s="2">
        <f>+Help!$G194*Help!AC194</f>
        <v>24.032876712328765</v>
      </c>
      <c r="AJ194" s="2">
        <f>+Help!$G194*Help!AD194</f>
        <v>30.679875808887406</v>
      </c>
      <c r="AK194" s="2">
        <f>+Help!$G194*Help!AE194</f>
        <v>42.641095890410952</v>
      </c>
      <c r="AL194" s="2">
        <f>+Help!$G194*Help!AF194</f>
        <v>25.052054794520547</v>
      </c>
      <c r="AM194" s="2">
        <f>+Help!$G194*Help!AG194</f>
        <v>13.660273972602738</v>
      </c>
      <c r="AN194" s="2">
        <f>+Help!$G194*Help!AH194</f>
        <v>28.435068493150684</v>
      </c>
      <c r="AO194" s="2">
        <f>+Help!$G194*Help!AI194</f>
        <v>117.53161643835614</v>
      </c>
      <c r="AP194" s="2">
        <f>+Help!$G194*Help!AJ194</f>
        <v>11.084342557342572</v>
      </c>
      <c r="AQ194" s="2">
        <f>+Help!$G194*Help!AK194</f>
        <v>291.98669613421828</v>
      </c>
      <c r="AR194" s="1478">
        <f>+Help!$G194*Help!AL194</f>
        <v>15.041095890410958</v>
      </c>
      <c r="AS194" s="1478">
        <f>+Help!$G194*Help!AM194</f>
        <v>3.9747945205479449</v>
      </c>
      <c r="AV194" s="5">
        <v>1</v>
      </c>
    </row>
    <row r="195" spans="1:48" x14ac:dyDescent="0.2">
      <c r="A195" s="1">
        <v>45119</v>
      </c>
      <c r="B195" s="2">
        <v>594.35483870967744</v>
      </c>
      <c r="C195" s="2">
        <v>383.38709999999998</v>
      </c>
      <c r="D195" s="2">
        <v>112.90322580645162</v>
      </c>
      <c r="E195" s="2">
        <v>97.096774193548384</v>
      </c>
      <c r="F195" s="2">
        <v>265.60589455355546</v>
      </c>
      <c r="G195" s="2">
        <v>305.84226406254373</v>
      </c>
      <c r="H195" s="1478">
        <v>265.60589455355546</v>
      </c>
      <c r="I195" s="1478">
        <v>261.89749307599357</v>
      </c>
      <c r="J195" s="1478">
        <v>19.41935483870968</v>
      </c>
      <c r="K195" s="1478">
        <v>4.838709677419355</v>
      </c>
      <c r="L195" s="1478">
        <v>2.5806451612903225</v>
      </c>
      <c r="M195" s="1478">
        <v>645.16129032258061</v>
      </c>
      <c r="N195" s="2">
        <f>100*Help!H280</f>
        <v>100</v>
      </c>
      <c r="O195" s="2">
        <f>+Help!$G195*Help!I195</f>
        <v>638.23561643835615</v>
      </c>
      <c r="P195" s="2">
        <f>+Help!$G195*Help!J195</f>
        <v>392.38356164383561</v>
      </c>
      <c r="Q195" s="2">
        <f>+Help!$G195*Help!K195</f>
        <v>102.0821917808219</v>
      </c>
      <c r="R195" s="2">
        <f>+Help!$G195*Help!L195</f>
        <v>110.16986301369862</v>
      </c>
      <c r="S195" s="2">
        <f>+Help!$G195*Help!M195</f>
        <v>276.10644898223416</v>
      </c>
      <c r="T195" s="2">
        <f>+Help!$G195*Help!N195</f>
        <v>335.8403351570297</v>
      </c>
      <c r="U195" s="1478">
        <v>273.57952936631784</v>
      </c>
      <c r="V195" s="1478">
        <v>298.03937421203557</v>
      </c>
      <c r="W195" s="1478">
        <v>19.41935483870968</v>
      </c>
      <c r="X195" s="1478">
        <v>4.838709677419355</v>
      </c>
      <c r="Y195" s="1478">
        <v>2.5806451612903225</v>
      </c>
      <c r="Z195" s="1478">
        <v>693.54838709677415</v>
      </c>
      <c r="AA195" s="2">
        <v>93</v>
      </c>
      <c r="AE195" s="2">
        <f>+Help!$G195*Help!Y195</f>
        <v>260.41643835616435</v>
      </c>
      <c r="AF195" s="2">
        <f>+Help!$G195*Help!Z195</f>
        <v>131.96712328767123</v>
      </c>
      <c r="AG195" s="2">
        <f>+Help!$G195*Help!AA195</f>
        <v>0</v>
      </c>
      <c r="AH195" s="2">
        <f>+Help!$G195*Help!AB195</f>
        <v>221.81917808219177</v>
      </c>
      <c r="AI195" s="2">
        <f>+Help!$G195*Help!AC195</f>
        <v>24.032876712328765</v>
      </c>
      <c r="AJ195" s="2">
        <f>+Help!$G195*Help!AD195</f>
        <v>30.679875808887406</v>
      </c>
      <c r="AK195" s="2">
        <f>+Help!$G195*Help!AE195</f>
        <v>42.641095890410952</v>
      </c>
      <c r="AL195" s="2">
        <f>+Help!$G195*Help!AF195</f>
        <v>25.052054794520547</v>
      </c>
      <c r="AM195" s="2">
        <f>+Help!$G195*Help!AG195</f>
        <v>13.660273972602738</v>
      </c>
      <c r="AN195" s="2">
        <f>+Help!$G195*Help!AH195</f>
        <v>28.435068493150684</v>
      </c>
      <c r="AO195" s="2">
        <f>+Help!$G195*Help!AI195</f>
        <v>117.53161643835614</v>
      </c>
      <c r="AP195" s="2">
        <f>+Help!$G195*Help!AJ195</f>
        <v>11.084342557342572</v>
      </c>
      <c r="AQ195" s="2">
        <f>+Help!$G195*Help!AK195</f>
        <v>291.98669613421828</v>
      </c>
      <c r="AR195" s="1478">
        <f>+Help!$G195*Help!AL195</f>
        <v>15.041095890410958</v>
      </c>
      <c r="AS195" s="1478">
        <f>+Help!$G195*Help!AM195</f>
        <v>3.9747945205479449</v>
      </c>
      <c r="AV195" s="5">
        <v>1</v>
      </c>
    </row>
    <row r="196" spans="1:48" x14ac:dyDescent="0.2">
      <c r="A196" s="1">
        <v>45120</v>
      </c>
      <c r="B196" s="2">
        <v>594.35483870967744</v>
      </c>
      <c r="C196" s="2">
        <v>383.38709999999998</v>
      </c>
      <c r="D196" s="2">
        <v>112.90322580645162</v>
      </c>
      <c r="E196" s="2">
        <v>97.096774193548384</v>
      </c>
      <c r="F196" s="2">
        <v>265.60589455355546</v>
      </c>
      <c r="G196" s="2">
        <v>305.84226406254373</v>
      </c>
      <c r="H196" s="1478">
        <v>265.60589455355546</v>
      </c>
      <c r="I196" s="1478">
        <v>261.89749307599357</v>
      </c>
      <c r="J196" s="1478">
        <v>19.41935483870968</v>
      </c>
      <c r="K196" s="1478">
        <v>4.838709677419355</v>
      </c>
      <c r="L196" s="1478">
        <v>2.5806451612903225</v>
      </c>
      <c r="M196" s="1478">
        <v>645.16129032258061</v>
      </c>
      <c r="N196" s="2">
        <f>100*Help!H281</f>
        <v>100</v>
      </c>
      <c r="O196" s="2">
        <f>+Help!$G196*Help!I196</f>
        <v>638.23561643835615</v>
      </c>
      <c r="P196" s="2">
        <f>+Help!$G196*Help!J196</f>
        <v>392.38356164383561</v>
      </c>
      <c r="Q196" s="2">
        <f>+Help!$G196*Help!K196</f>
        <v>102.0821917808219</v>
      </c>
      <c r="R196" s="2">
        <f>+Help!$G196*Help!L196</f>
        <v>110.16986301369862</v>
      </c>
      <c r="S196" s="2">
        <f>+Help!$G196*Help!M196</f>
        <v>276.10644898223416</v>
      </c>
      <c r="T196" s="2">
        <f>+Help!$G196*Help!N196</f>
        <v>335.8403351570297</v>
      </c>
      <c r="U196" s="1478">
        <v>273.57952936631784</v>
      </c>
      <c r="V196" s="1478">
        <v>298.03937421203557</v>
      </c>
      <c r="W196" s="1478">
        <v>19.41935483870968</v>
      </c>
      <c r="X196" s="1478">
        <v>4.838709677419355</v>
      </c>
      <c r="Y196" s="1478">
        <v>2.5806451612903225</v>
      </c>
      <c r="Z196" s="1478">
        <v>693.54838709677415</v>
      </c>
      <c r="AA196" s="2">
        <v>93</v>
      </c>
      <c r="AE196" s="2">
        <f>+Help!$G196*Help!Y196</f>
        <v>260.41643835616435</v>
      </c>
      <c r="AF196" s="2">
        <f>+Help!$G196*Help!Z196</f>
        <v>131.96712328767123</v>
      </c>
      <c r="AG196" s="2">
        <f>+Help!$G196*Help!AA196</f>
        <v>0</v>
      </c>
      <c r="AH196" s="2">
        <f>+Help!$G196*Help!AB196</f>
        <v>221.81917808219177</v>
      </c>
      <c r="AI196" s="2">
        <f>+Help!$G196*Help!AC196</f>
        <v>24.032876712328765</v>
      </c>
      <c r="AJ196" s="2">
        <f>+Help!$G196*Help!AD196</f>
        <v>30.679875808887406</v>
      </c>
      <c r="AK196" s="2">
        <f>+Help!$G196*Help!AE196</f>
        <v>42.641095890410952</v>
      </c>
      <c r="AL196" s="2">
        <f>+Help!$G196*Help!AF196</f>
        <v>25.052054794520547</v>
      </c>
      <c r="AM196" s="2">
        <f>+Help!$G196*Help!AG196</f>
        <v>13.660273972602738</v>
      </c>
      <c r="AN196" s="2">
        <f>+Help!$G196*Help!AH196</f>
        <v>28.435068493150684</v>
      </c>
      <c r="AO196" s="2">
        <f>+Help!$G196*Help!AI196</f>
        <v>117.53161643835614</v>
      </c>
      <c r="AP196" s="2">
        <f>+Help!$G196*Help!AJ196</f>
        <v>11.084342557342572</v>
      </c>
      <c r="AQ196" s="2">
        <f>+Help!$G196*Help!AK196</f>
        <v>291.98669613421828</v>
      </c>
      <c r="AR196" s="1478">
        <f>+Help!$G196*Help!AL196</f>
        <v>15.041095890410958</v>
      </c>
      <c r="AS196" s="1478">
        <f>+Help!$G196*Help!AM196</f>
        <v>3.9747945205479449</v>
      </c>
      <c r="AV196" s="5">
        <v>1</v>
      </c>
    </row>
    <row r="197" spans="1:48" x14ac:dyDescent="0.2">
      <c r="A197" s="1">
        <v>45121</v>
      </c>
      <c r="B197" s="2">
        <v>594.35483870967744</v>
      </c>
      <c r="C197" s="2">
        <v>383.38709999999998</v>
      </c>
      <c r="D197" s="2">
        <v>112.90322580645162</v>
      </c>
      <c r="E197" s="2">
        <v>97.096774193548384</v>
      </c>
      <c r="F197" s="2">
        <v>265.60589455355546</v>
      </c>
      <c r="G197" s="2">
        <v>305.84226406254373</v>
      </c>
      <c r="H197" s="1478">
        <v>265.60589455355546</v>
      </c>
      <c r="I197" s="1478">
        <v>261.89749307599357</v>
      </c>
      <c r="J197" s="1478">
        <v>19.41935483870968</v>
      </c>
      <c r="K197" s="1478">
        <v>4.838709677419355</v>
      </c>
      <c r="L197" s="1478">
        <v>2.5806451612903225</v>
      </c>
      <c r="M197" s="1478">
        <v>645.16129032258061</v>
      </c>
      <c r="N197" s="2">
        <f>100*Help!H282</f>
        <v>100</v>
      </c>
      <c r="O197" s="2">
        <f>+Help!$G197*Help!I197</f>
        <v>638.23561643835615</v>
      </c>
      <c r="P197" s="2">
        <f>+Help!$G197*Help!J197</f>
        <v>392.38356164383561</v>
      </c>
      <c r="Q197" s="2">
        <f>+Help!$G197*Help!K197</f>
        <v>102.0821917808219</v>
      </c>
      <c r="R197" s="2">
        <f>+Help!$G197*Help!L197</f>
        <v>110.16986301369862</v>
      </c>
      <c r="S197" s="2">
        <f>+Help!$G197*Help!M197</f>
        <v>276.10644898223416</v>
      </c>
      <c r="T197" s="2">
        <f>+Help!$G197*Help!N197</f>
        <v>335.8403351570297</v>
      </c>
      <c r="U197" s="1478">
        <v>273.57952936631784</v>
      </c>
      <c r="V197" s="1478">
        <v>298.03937421203557</v>
      </c>
      <c r="W197" s="1478">
        <v>19.41935483870968</v>
      </c>
      <c r="X197" s="1478">
        <v>4.838709677419355</v>
      </c>
      <c r="Y197" s="1478">
        <v>2.5806451612903225</v>
      </c>
      <c r="Z197" s="1478">
        <v>693.54838709677415</v>
      </c>
      <c r="AA197" s="2">
        <v>93</v>
      </c>
      <c r="AE197" s="2">
        <f>+Help!$G197*Help!Y197</f>
        <v>260.41643835616435</v>
      </c>
      <c r="AF197" s="2">
        <f>+Help!$G197*Help!Z197</f>
        <v>131.96712328767123</v>
      </c>
      <c r="AG197" s="2">
        <f>+Help!$G197*Help!AA197</f>
        <v>0</v>
      </c>
      <c r="AH197" s="2">
        <f>+Help!$G197*Help!AB197</f>
        <v>221.81917808219177</v>
      </c>
      <c r="AI197" s="2">
        <f>+Help!$G197*Help!AC197</f>
        <v>24.032876712328765</v>
      </c>
      <c r="AJ197" s="2">
        <f>+Help!$G197*Help!AD197</f>
        <v>30.679875808887406</v>
      </c>
      <c r="AK197" s="2">
        <f>+Help!$G197*Help!AE197</f>
        <v>42.641095890410952</v>
      </c>
      <c r="AL197" s="2">
        <f>+Help!$G197*Help!AF197</f>
        <v>25.052054794520547</v>
      </c>
      <c r="AM197" s="2">
        <f>+Help!$G197*Help!AG197</f>
        <v>13.660273972602738</v>
      </c>
      <c r="AN197" s="2">
        <f>+Help!$G197*Help!AH197</f>
        <v>28.435068493150684</v>
      </c>
      <c r="AO197" s="2">
        <f>+Help!$G197*Help!AI197</f>
        <v>117.53161643835614</v>
      </c>
      <c r="AP197" s="2">
        <f>+Help!$G197*Help!AJ197</f>
        <v>11.084342557342572</v>
      </c>
      <c r="AQ197" s="2">
        <f>+Help!$G197*Help!AK197</f>
        <v>291.98669613421828</v>
      </c>
      <c r="AR197" s="1478">
        <f>+Help!$G197*Help!AL197</f>
        <v>15.041095890410958</v>
      </c>
      <c r="AS197" s="1478">
        <f>+Help!$G197*Help!AM197</f>
        <v>3.9747945205479449</v>
      </c>
      <c r="AV197" s="5">
        <v>1</v>
      </c>
    </row>
    <row r="198" spans="1:48" x14ac:dyDescent="0.2">
      <c r="A198" s="1">
        <v>45122</v>
      </c>
      <c r="B198" s="2">
        <v>594.35483870967744</v>
      </c>
      <c r="C198" s="2">
        <v>383.38709999999998</v>
      </c>
      <c r="D198" s="2">
        <v>112.90322580645162</v>
      </c>
      <c r="E198" s="2">
        <v>97.096774193548384</v>
      </c>
      <c r="F198" s="2">
        <v>265.60589455355546</v>
      </c>
      <c r="G198" s="2">
        <v>305.84226406254373</v>
      </c>
      <c r="H198" s="1478">
        <v>265.60589455355546</v>
      </c>
      <c r="I198" s="1478">
        <v>261.89749307599357</v>
      </c>
      <c r="J198" s="1478">
        <v>19.41935483870968</v>
      </c>
      <c r="K198" s="1478">
        <v>4.838709677419355</v>
      </c>
      <c r="L198" s="1478">
        <v>2.5806451612903225</v>
      </c>
      <c r="M198" s="1478">
        <v>645.16129032258061</v>
      </c>
      <c r="N198" s="2">
        <f>100*Help!H283</f>
        <v>100</v>
      </c>
      <c r="O198" s="2">
        <f>+Help!$G198*Help!I198</f>
        <v>638.23561643835615</v>
      </c>
      <c r="P198" s="2">
        <f>+Help!$G198*Help!J198</f>
        <v>392.38356164383561</v>
      </c>
      <c r="Q198" s="2">
        <f>+Help!$G198*Help!K198</f>
        <v>102.0821917808219</v>
      </c>
      <c r="R198" s="2">
        <f>+Help!$G198*Help!L198</f>
        <v>110.16986301369862</v>
      </c>
      <c r="S198" s="2">
        <f>+Help!$G198*Help!M198</f>
        <v>276.10644898223416</v>
      </c>
      <c r="T198" s="2">
        <f>+Help!$G198*Help!N198</f>
        <v>335.8403351570297</v>
      </c>
      <c r="U198" s="1478">
        <v>273.57952936631784</v>
      </c>
      <c r="V198" s="1478">
        <v>298.03937421203557</v>
      </c>
      <c r="W198" s="1478">
        <v>19.41935483870968</v>
      </c>
      <c r="X198" s="1478">
        <v>4.838709677419355</v>
      </c>
      <c r="Y198" s="1478">
        <v>2.5806451612903225</v>
      </c>
      <c r="Z198" s="1478">
        <v>693.54838709677415</v>
      </c>
      <c r="AA198" s="2">
        <v>93</v>
      </c>
      <c r="AE198" s="2">
        <f>+Help!$G198*Help!Y198</f>
        <v>260.41643835616435</v>
      </c>
      <c r="AF198" s="2">
        <f>+Help!$G198*Help!Z198</f>
        <v>131.96712328767123</v>
      </c>
      <c r="AG198" s="2">
        <f>+Help!$G198*Help!AA198</f>
        <v>0</v>
      </c>
      <c r="AH198" s="2">
        <f>+Help!$G198*Help!AB198</f>
        <v>221.81917808219177</v>
      </c>
      <c r="AI198" s="2">
        <f>+Help!$G198*Help!AC198</f>
        <v>24.032876712328765</v>
      </c>
      <c r="AJ198" s="2">
        <f>+Help!$G198*Help!AD198</f>
        <v>30.679875808887406</v>
      </c>
      <c r="AK198" s="2">
        <f>+Help!$G198*Help!AE198</f>
        <v>42.641095890410952</v>
      </c>
      <c r="AL198" s="2">
        <f>+Help!$G198*Help!AF198</f>
        <v>25.052054794520547</v>
      </c>
      <c r="AM198" s="2">
        <f>+Help!$G198*Help!AG198</f>
        <v>13.660273972602738</v>
      </c>
      <c r="AN198" s="2">
        <f>+Help!$G198*Help!AH198</f>
        <v>28.435068493150684</v>
      </c>
      <c r="AO198" s="2">
        <f>+Help!$G198*Help!AI198</f>
        <v>117.53161643835614</v>
      </c>
      <c r="AP198" s="2">
        <f>+Help!$G198*Help!AJ198</f>
        <v>11.084342557342572</v>
      </c>
      <c r="AQ198" s="2">
        <f>+Help!$G198*Help!AK198</f>
        <v>291.98669613421828</v>
      </c>
      <c r="AR198" s="1478">
        <f>+Help!$G198*Help!AL198</f>
        <v>15.041095890410958</v>
      </c>
      <c r="AS198" s="1478">
        <f>+Help!$G198*Help!AM198</f>
        <v>3.9747945205479449</v>
      </c>
      <c r="AV198" s="5">
        <v>1</v>
      </c>
    </row>
    <row r="199" spans="1:48" x14ac:dyDescent="0.2">
      <c r="A199" s="1">
        <v>45123</v>
      </c>
      <c r="B199" s="2">
        <v>594.35483870967744</v>
      </c>
      <c r="C199" s="2">
        <v>383.38709999999998</v>
      </c>
      <c r="D199" s="2">
        <v>112.90322580645162</v>
      </c>
      <c r="E199" s="2">
        <v>97.096774193548384</v>
      </c>
      <c r="F199" s="2">
        <v>265.60589455355546</v>
      </c>
      <c r="G199" s="2">
        <v>305.84226406254373</v>
      </c>
      <c r="H199" s="1478">
        <v>265.60589455355546</v>
      </c>
      <c r="I199" s="1478">
        <v>261.89749307599357</v>
      </c>
      <c r="J199" s="1478">
        <v>19.41935483870968</v>
      </c>
      <c r="K199" s="1478">
        <v>4.838709677419355</v>
      </c>
      <c r="L199" s="1478">
        <v>2.5806451612903225</v>
      </c>
      <c r="M199" s="1478">
        <v>645.16129032258061</v>
      </c>
      <c r="N199" s="2">
        <f>100*Help!H284</f>
        <v>100</v>
      </c>
      <c r="O199" s="2">
        <f>+Help!$G199*Help!I199</f>
        <v>638.23561643835615</v>
      </c>
      <c r="P199" s="2">
        <f>+Help!$G199*Help!J199</f>
        <v>392.38356164383561</v>
      </c>
      <c r="Q199" s="2">
        <f>+Help!$G199*Help!K199</f>
        <v>102.0821917808219</v>
      </c>
      <c r="R199" s="2">
        <f>+Help!$G199*Help!L199</f>
        <v>110.16986301369862</v>
      </c>
      <c r="S199" s="2">
        <f>+Help!$G199*Help!M199</f>
        <v>276.10644898223416</v>
      </c>
      <c r="T199" s="2">
        <f>+Help!$G199*Help!N199</f>
        <v>335.8403351570297</v>
      </c>
      <c r="U199" s="1478">
        <v>273.57952936631784</v>
      </c>
      <c r="V199" s="1478">
        <v>298.03937421203557</v>
      </c>
      <c r="W199" s="1478">
        <v>19.41935483870968</v>
      </c>
      <c r="X199" s="1478">
        <v>4.838709677419355</v>
      </c>
      <c r="Y199" s="1478">
        <v>2.5806451612903225</v>
      </c>
      <c r="Z199" s="1478">
        <v>693.54838709677415</v>
      </c>
      <c r="AA199" s="2">
        <v>93</v>
      </c>
      <c r="AE199" s="2">
        <f>+Help!$G199*Help!Y199</f>
        <v>260.41643835616435</v>
      </c>
      <c r="AF199" s="2">
        <f>+Help!$G199*Help!Z199</f>
        <v>131.96712328767123</v>
      </c>
      <c r="AG199" s="2">
        <f>+Help!$G199*Help!AA199</f>
        <v>0</v>
      </c>
      <c r="AH199" s="2">
        <f>+Help!$G199*Help!AB199</f>
        <v>221.81917808219177</v>
      </c>
      <c r="AI199" s="2">
        <f>+Help!$G199*Help!AC199</f>
        <v>24.032876712328765</v>
      </c>
      <c r="AJ199" s="2">
        <f>+Help!$G199*Help!AD199</f>
        <v>30.679875808887406</v>
      </c>
      <c r="AK199" s="2">
        <f>+Help!$G199*Help!AE199</f>
        <v>42.641095890410952</v>
      </c>
      <c r="AL199" s="2">
        <f>+Help!$G199*Help!AF199</f>
        <v>25.052054794520547</v>
      </c>
      <c r="AM199" s="2">
        <f>+Help!$G199*Help!AG199</f>
        <v>13.660273972602738</v>
      </c>
      <c r="AN199" s="2">
        <f>+Help!$G199*Help!AH199</f>
        <v>28.435068493150684</v>
      </c>
      <c r="AO199" s="2">
        <f>+Help!$G199*Help!AI199</f>
        <v>117.53161643835614</v>
      </c>
      <c r="AP199" s="2">
        <f>+Help!$G199*Help!AJ199</f>
        <v>11.084342557342572</v>
      </c>
      <c r="AQ199" s="2">
        <f>+Help!$G199*Help!AK199</f>
        <v>291.98669613421828</v>
      </c>
      <c r="AR199" s="1478">
        <f>+Help!$G199*Help!AL199</f>
        <v>15.041095890410958</v>
      </c>
      <c r="AS199" s="1478">
        <f>+Help!$G199*Help!AM199</f>
        <v>3.9747945205479449</v>
      </c>
      <c r="AV199" s="5">
        <v>1</v>
      </c>
    </row>
    <row r="200" spans="1:48" x14ac:dyDescent="0.2">
      <c r="A200" s="1">
        <v>45124</v>
      </c>
      <c r="B200" s="2">
        <v>594.35483870967744</v>
      </c>
      <c r="C200" s="2">
        <v>383.38709999999998</v>
      </c>
      <c r="D200" s="2">
        <v>112.90322580645162</v>
      </c>
      <c r="E200" s="2">
        <v>97.096774193548384</v>
      </c>
      <c r="F200" s="2">
        <v>265.60589455355546</v>
      </c>
      <c r="G200" s="2">
        <v>305.84226406254373</v>
      </c>
      <c r="H200" s="1478">
        <v>265.60589455355546</v>
      </c>
      <c r="I200" s="1478">
        <v>261.89749307599357</v>
      </c>
      <c r="J200" s="1478">
        <v>19.41935483870968</v>
      </c>
      <c r="K200" s="1478">
        <v>4.838709677419355</v>
      </c>
      <c r="L200" s="1478">
        <v>2.5806451612903225</v>
      </c>
      <c r="M200" s="1478">
        <v>645.16129032258061</v>
      </c>
      <c r="N200" s="2">
        <f>100*Help!H285</f>
        <v>100</v>
      </c>
      <c r="O200" s="2">
        <f>+Help!$G200*Help!I200</f>
        <v>638.23561643835615</v>
      </c>
      <c r="P200" s="2">
        <f>+Help!$G200*Help!J200</f>
        <v>392.38356164383561</v>
      </c>
      <c r="Q200" s="2">
        <f>+Help!$G200*Help!K200</f>
        <v>102.0821917808219</v>
      </c>
      <c r="R200" s="2">
        <f>+Help!$G200*Help!L200</f>
        <v>110.16986301369862</v>
      </c>
      <c r="S200" s="2">
        <f>+Help!$G200*Help!M200</f>
        <v>276.10644898223416</v>
      </c>
      <c r="T200" s="2">
        <f>+Help!$G200*Help!N200</f>
        <v>335.8403351570297</v>
      </c>
      <c r="U200" s="1478">
        <v>273.57952936631784</v>
      </c>
      <c r="V200" s="1478">
        <v>298.03937421203557</v>
      </c>
      <c r="W200" s="1478">
        <v>19.41935483870968</v>
      </c>
      <c r="X200" s="1478">
        <v>4.838709677419355</v>
      </c>
      <c r="Y200" s="1478">
        <v>2.5806451612903225</v>
      </c>
      <c r="Z200" s="1478">
        <v>693.54838709677415</v>
      </c>
      <c r="AA200" s="2">
        <v>93</v>
      </c>
      <c r="AE200" s="2">
        <f>+Help!$G200*Help!Y200</f>
        <v>260.41643835616435</v>
      </c>
      <c r="AF200" s="2">
        <f>+Help!$G200*Help!Z200</f>
        <v>131.96712328767123</v>
      </c>
      <c r="AG200" s="2">
        <f>+Help!$G200*Help!AA200</f>
        <v>0</v>
      </c>
      <c r="AH200" s="2">
        <f>+Help!$G200*Help!AB200</f>
        <v>221.81917808219177</v>
      </c>
      <c r="AI200" s="2">
        <f>+Help!$G200*Help!AC200</f>
        <v>24.032876712328765</v>
      </c>
      <c r="AJ200" s="2">
        <f>+Help!$G200*Help!AD200</f>
        <v>30.679875808887406</v>
      </c>
      <c r="AK200" s="2">
        <f>+Help!$G200*Help!AE200</f>
        <v>42.641095890410952</v>
      </c>
      <c r="AL200" s="2">
        <f>+Help!$G200*Help!AF200</f>
        <v>25.052054794520547</v>
      </c>
      <c r="AM200" s="2">
        <f>+Help!$G200*Help!AG200</f>
        <v>13.660273972602738</v>
      </c>
      <c r="AN200" s="2">
        <f>+Help!$G200*Help!AH200</f>
        <v>28.435068493150684</v>
      </c>
      <c r="AO200" s="2">
        <f>+Help!$G200*Help!AI200</f>
        <v>117.53161643835614</v>
      </c>
      <c r="AP200" s="2">
        <f>+Help!$G200*Help!AJ200</f>
        <v>11.084342557342572</v>
      </c>
      <c r="AQ200" s="2">
        <f>+Help!$G200*Help!AK200</f>
        <v>291.98669613421828</v>
      </c>
      <c r="AR200" s="1478">
        <f>+Help!$G200*Help!AL200</f>
        <v>15.041095890410958</v>
      </c>
      <c r="AS200" s="1478">
        <f>+Help!$G200*Help!AM200</f>
        <v>3.9747945205479449</v>
      </c>
      <c r="AV200" s="5">
        <v>1</v>
      </c>
    </row>
    <row r="201" spans="1:48" x14ac:dyDescent="0.2">
      <c r="A201" s="1">
        <v>45125</v>
      </c>
      <c r="B201" s="2">
        <v>594.35483870967744</v>
      </c>
      <c r="C201" s="2">
        <v>383.38709999999998</v>
      </c>
      <c r="D201" s="2">
        <v>112.90322580645162</v>
      </c>
      <c r="E201" s="2">
        <v>97.096774193548384</v>
      </c>
      <c r="F201" s="2">
        <v>265.60589455355546</v>
      </c>
      <c r="G201" s="2">
        <v>305.84226406254373</v>
      </c>
      <c r="H201" s="1478">
        <v>265.60589455355546</v>
      </c>
      <c r="I201" s="1478">
        <v>261.89749307599357</v>
      </c>
      <c r="J201" s="1478">
        <v>19.41935483870968</v>
      </c>
      <c r="K201" s="1478">
        <v>4.838709677419355</v>
      </c>
      <c r="L201" s="1478">
        <v>2.5806451612903225</v>
      </c>
      <c r="M201" s="1478">
        <v>645.16129032258061</v>
      </c>
      <c r="N201" s="2">
        <f>100*Help!H286</f>
        <v>100</v>
      </c>
      <c r="O201" s="2">
        <f>+Help!$G201*Help!I201</f>
        <v>319.11780821917807</v>
      </c>
      <c r="P201" s="2">
        <f>+Help!$G201*Help!J201</f>
        <v>196.1917808219178</v>
      </c>
      <c r="Q201" s="2">
        <f>+Help!$G201*Help!K201</f>
        <v>51.041095890410951</v>
      </c>
      <c r="R201" s="2">
        <f>+Help!$G201*Help!L201</f>
        <v>55.084931506849308</v>
      </c>
      <c r="S201" s="2">
        <f>+Help!$G201*Help!M201</f>
        <v>138.05322449111708</v>
      </c>
      <c r="T201" s="2">
        <f>+Help!$G201*Help!N201</f>
        <v>167.92016757851485</v>
      </c>
      <c r="U201" s="1478">
        <v>273.57952936631784</v>
      </c>
      <c r="V201" s="1478">
        <v>298.03937421203557</v>
      </c>
      <c r="W201" s="1478">
        <v>19.41935483870968</v>
      </c>
      <c r="X201" s="1478">
        <v>4.838709677419355</v>
      </c>
      <c r="Y201" s="1478">
        <v>2.5806451612903225</v>
      </c>
      <c r="Z201" s="1478">
        <v>693.54838709677415</v>
      </c>
      <c r="AA201" s="2">
        <v>93</v>
      </c>
      <c r="AE201" s="2">
        <f>+Help!$G201*Help!Y201</f>
        <v>130.20821917808217</v>
      </c>
      <c r="AF201" s="2">
        <f>+Help!$G201*Help!Z201</f>
        <v>65.983561643835614</v>
      </c>
      <c r="AG201" s="2">
        <f>+Help!$G201*Help!AA201</f>
        <v>0</v>
      </c>
      <c r="AH201" s="2">
        <f>+Help!$G201*Help!AB201</f>
        <v>110.90958904109588</v>
      </c>
      <c r="AI201" s="2">
        <f>+Help!$G201*Help!AC201</f>
        <v>12.016438356164382</v>
      </c>
      <c r="AJ201" s="2">
        <f>+Help!$G201*Help!AD201</f>
        <v>15.339937904443703</v>
      </c>
      <c r="AK201" s="2">
        <f>+Help!$G201*Help!AE201</f>
        <v>21.320547945205476</v>
      </c>
      <c r="AL201" s="2">
        <f>+Help!$G201*Help!AF201</f>
        <v>12.526027397260274</v>
      </c>
      <c r="AM201" s="2">
        <f>+Help!$G201*Help!AG201</f>
        <v>6.830136986301369</v>
      </c>
      <c r="AN201" s="2">
        <f>+Help!$G201*Help!AH201</f>
        <v>14.217534246575342</v>
      </c>
      <c r="AO201" s="2">
        <f>+Help!$G201*Help!AI201</f>
        <v>58.765808219178069</v>
      </c>
      <c r="AP201" s="2">
        <f>+Help!$G201*Help!AJ201</f>
        <v>5.5421712786712858</v>
      </c>
      <c r="AQ201" s="2">
        <f>+Help!$G201*Help!AK201</f>
        <v>145.99334806710914</v>
      </c>
      <c r="AR201" s="1478">
        <f>+Help!$G201*Help!AL201</f>
        <v>7.5205479452054789</v>
      </c>
      <c r="AS201" s="1478">
        <f>+Help!$G201*Help!AM201</f>
        <v>1.9873972602739725</v>
      </c>
      <c r="AV201" s="5">
        <v>1</v>
      </c>
    </row>
    <row r="202" spans="1:48" x14ac:dyDescent="0.2">
      <c r="A202" s="1">
        <v>45126</v>
      </c>
      <c r="B202" s="2">
        <v>594.35483870967744</v>
      </c>
      <c r="C202" s="2">
        <v>383.38709999999998</v>
      </c>
      <c r="D202" s="2">
        <v>112.90322580645162</v>
      </c>
      <c r="E202" s="2">
        <v>97.096774193548384</v>
      </c>
      <c r="F202" s="2">
        <v>265.60589455355546</v>
      </c>
      <c r="G202" s="2">
        <v>305.84226406254373</v>
      </c>
      <c r="H202" s="1478">
        <v>265.60589455355546</v>
      </c>
      <c r="I202" s="1478">
        <v>261.89749307599357</v>
      </c>
      <c r="J202" s="1478">
        <v>19.41935483870968</v>
      </c>
      <c r="K202" s="1478">
        <v>4.838709677419355</v>
      </c>
      <c r="L202" s="1478">
        <v>2.5806451612903225</v>
      </c>
      <c r="M202" s="1478">
        <v>645.16129032258061</v>
      </c>
      <c r="N202" s="2">
        <f>100*Help!H287</f>
        <v>100</v>
      </c>
      <c r="O202" s="2">
        <f>+Help!$G202*Help!I202</f>
        <v>638.23561643835615</v>
      </c>
      <c r="P202" s="2">
        <f>+Help!$G202*Help!J202</f>
        <v>392.38356164383561</v>
      </c>
      <c r="Q202" s="2">
        <f>+Help!$G202*Help!K202</f>
        <v>102.0821917808219</v>
      </c>
      <c r="R202" s="2">
        <f>+Help!$G202*Help!L202</f>
        <v>110.16986301369862</v>
      </c>
      <c r="S202" s="2">
        <f>+Help!$G202*Help!M202</f>
        <v>276.10644898223416</v>
      </c>
      <c r="T202" s="2">
        <f>+Help!$G202*Help!N202</f>
        <v>335.8403351570297</v>
      </c>
      <c r="U202" s="1478">
        <v>273.57952936631784</v>
      </c>
      <c r="V202" s="1478">
        <v>298.03937421203557</v>
      </c>
      <c r="W202" s="1478">
        <v>19.41935483870968</v>
      </c>
      <c r="X202" s="1478">
        <v>4.838709677419355</v>
      </c>
      <c r="Y202" s="1478">
        <v>2.5806451612903225</v>
      </c>
      <c r="Z202" s="1478">
        <v>693.54838709677415</v>
      </c>
      <c r="AA202" s="2">
        <v>93</v>
      </c>
      <c r="AE202" s="2">
        <f>+Help!$G202*Help!Y202</f>
        <v>260.41643835616435</v>
      </c>
      <c r="AF202" s="2">
        <f>+Help!$G202*Help!Z202</f>
        <v>131.96712328767123</v>
      </c>
      <c r="AG202" s="2">
        <f>+Help!$G202*Help!AA202</f>
        <v>0</v>
      </c>
      <c r="AH202" s="2">
        <f>+Help!$G202*Help!AB202</f>
        <v>221.81917808219177</v>
      </c>
      <c r="AI202" s="2">
        <f>+Help!$G202*Help!AC202</f>
        <v>24.032876712328765</v>
      </c>
      <c r="AJ202" s="2">
        <f>+Help!$G202*Help!AD202</f>
        <v>30.679875808887406</v>
      </c>
      <c r="AK202" s="2">
        <f>+Help!$G202*Help!AE202</f>
        <v>42.641095890410952</v>
      </c>
      <c r="AL202" s="2">
        <f>+Help!$G202*Help!AF202</f>
        <v>25.052054794520547</v>
      </c>
      <c r="AM202" s="2">
        <f>+Help!$G202*Help!AG202</f>
        <v>13.660273972602738</v>
      </c>
      <c r="AN202" s="2">
        <f>+Help!$G202*Help!AH202</f>
        <v>28.435068493150684</v>
      </c>
      <c r="AO202" s="2">
        <f>+Help!$G202*Help!AI202</f>
        <v>117.53161643835614</v>
      </c>
      <c r="AP202" s="2">
        <f>+Help!$G202*Help!AJ202</f>
        <v>11.084342557342572</v>
      </c>
      <c r="AQ202" s="2">
        <f>+Help!$G202*Help!AK202</f>
        <v>291.98669613421828</v>
      </c>
      <c r="AR202" s="1478">
        <f>+Help!$G202*Help!AL202</f>
        <v>15.041095890410958</v>
      </c>
      <c r="AS202" s="1478">
        <f>+Help!$G202*Help!AM202</f>
        <v>3.9747945205479449</v>
      </c>
      <c r="AV202" s="5">
        <v>1</v>
      </c>
    </row>
    <row r="203" spans="1:48" x14ac:dyDescent="0.2">
      <c r="A203" s="1">
        <v>45127</v>
      </c>
      <c r="B203" s="2">
        <v>594.35483870967744</v>
      </c>
      <c r="C203" s="2">
        <v>383.38709999999998</v>
      </c>
      <c r="D203" s="2">
        <v>112.90322580645162</v>
      </c>
      <c r="E203" s="2">
        <v>97.096774193548384</v>
      </c>
      <c r="F203" s="2">
        <v>265.60589455355546</v>
      </c>
      <c r="G203" s="2">
        <v>305.84226406254373</v>
      </c>
      <c r="H203" s="1478">
        <v>265.60589455355546</v>
      </c>
      <c r="I203" s="1478">
        <v>261.89749307599357</v>
      </c>
      <c r="J203" s="1478">
        <v>19.41935483870968</v>
      </c>
      <c r="K203" s="1478">
        <v>4.838709677419355</v>
      </c>
      <c r="L203" s="1478">
        <v>2.5806451612903225</v>
      </c>
      <c r="M203" s="1478">
        <v>645.16129032258061</v>
      </c>
      <c r="N203" s="2">
        <f>100*Help!H288</f>
        <v>100</v>
      </c>
      <c r="O203" s="2">
        <f>+Help!$G203*Help!I203</f>
        <v>638.23561643835615</v>
      </c>
      <c r="P203" s="2">
        <f>+Help!$G203*Help!J203</f>
        <v>392.38356164383561</v>
      </c>
      <c r="Q203" s="2">
        <f>+Help!$G203*Help!K203</f>
        <v>102.0821917808219</v>
      </c>
      <c r="R203" s="2">
        <f>+Help!$G203*Help!L203</f>
        <v>110.16986301369862</v>
      </c>
      <c r="S203" s="2">
        <f>+Help!$G203*Help!M203</f>
        <v>276.10644898223416</v>
      </c>
      <c r="T203" s="2">
        <f>+Help!$G203*Help!N203</f>
        <v>335.8403351570297</v>
      </c>
      <c r="U203" s="1478">
        <v>273.57952936631784</v>
      </c>
      <c r="V203" s="1478">
        <v>298.03937421203557</v>
      </c>
      <c r="W203" s="1478">
        <v>19.41935483870968</v>
      </c>
      <c r="X203" s="1478">
        <v>4.838709677419355</v>
      </c>
      <c r="Y203" s="1478">
        <v>2.5806451612903225</v>
      </c>
      <c r="Z203" s="1478">
        <v>693.54838709677415</v>
      </c>
      <c r="AA203" s="2">
        <v>93</v>
      </c>
      <c r="AE203" s="2">
        <f>+Help!$G203*Help!Y203</f>
        <v>260.41643835616435</v>
      </c>
      <c r="AF203" s="2">
        <f>+Help!$G203*Help!Z203</f>
        <v>131.96712328767123</v>
      </c>
      <c r="AG203" s="2">
        <f>+Help!$G203*Help!AA203</f>
        <v>0</v>
      </c>
      <c r="AH203" s="2">
        <f>+Help!$G203*Help!AB203</f>
        <v>221.81917808219177</v>
      </c>
      <c r="AI203" s="2">
        <f>+Help!$G203*Help!AC203</f>
        <v>24.032876712328765</v>
      </c>
      <c r="AJ203" s="2">
        <f>+Help!$G203*Help!AD203</f>
        <v>30.679875808887406</v>
      </c>
      <c r="AK203" s="2">
        <f>+Help!$G203*Help!AE203</f>
        <v>42.641095890410952</v>
      </c>
      <c r="AL203" s="2">
        <f>+Help!$G203*Help!AF203</f>
        <v>25.052054794520547</v>
      </c>
      <c r="AM203" s="2">
        <f>+Help!$G203*Help!AG203</f>
        <v>13.660273972602738</v>
      </c>
      <c r="AN203" s="2">
        <f>+Help!$G203*Help!AH203</f>
        <v>28.435068493150684</v>
      </c>
      <c r="AO203" s="2">
        <f>+Help!$G203*Help!AI203</f>
        <v>117.53161643835614</v>
      </c>
      <c r="AP203" s="2">
        <f>+Help!$G203*Help!AJ203</f>
        <v>11.084342557342572</v>
      </c>
      <c r="AQ203" s="2">
        <f>+Help!$G203*Help!AK203</f>
        <v>291.98669613421828</v>
      </c>
      <c r="AR203" s="1478">
        <f>+Help!$G203*Help!AL203</f>
        <v>15.041095890410958</v>
      </c>
      <c r="AS203" s="1478">
        <f>+Help!$G203*Help!AM203</f>
        <v>3.9747945205479449</v>
      </c>
      <c r="AV203" s="5">
        <v>1</v>
      </c>
    </row>
    <row r="204" spans="1:48" x14ac:dyDescent="0.2">
      <c r="A204" s="1">
        <v>45128</v>
      </c>
      <c r="B204" s="2">
        <v>594.35483870967744</v>
      </c>
      <c r="C204" s="2">
        <v>383.38709999999998</v>
      </c>
      <c r="D204" s="2">
        <v>112.90322580645162</v>
      </c>
      <c r="E204" s="2">
        <v>97.096774193548384</v>
      </c>
      <c r="F204" s="2">
        <v>265.60589455355546</v>
      </c>
      <c r="G204" s="2">
        <v>305.84226406254373</v>
      </c>
      <c r="H204" s="1478">
        <v>265.60589455355546</v>
      </c>
      <c r="I204" s="1478">
        <v>261.89749307599357</v>
      </c>
      <c r="J204" s="1478">
        <v>19.41935483870968</v>
      </c>
      <c r="K204" s="1478">
        <v>4.838709677419355</v>
      </c>
      <c r="L204" s="1478">
        <v>2.5806451612903225</v>
      </c>
      <c r="M204" s="1478">
        <v>645.16129032258061</v>
      </c>
      <c r="N204" s="2">
        <f>100*Help!H289</f>
        <v>100</v>
      </c>
      <c r="O204" s="2">
        <f>+Help!$G204*Help!I204</f>
        <v>638.23561643835615</v>
      </c>
      <c r="P204" s="2">
        <f>+Help!$G204*Help!J204</f>
        <v>392.38356164383561</v>
      </c>
      <c r="Q204" s="2">
        <f>+Help!$G204*Help!K204</f>
        <v>102.0821917808219</v>
      </c>
      <c r="R204" s="2">
        <f>+Help!$G204*Help!L204</f>
        <v>110.16986301369862</v>
      </c>
      <c r="S204" s="2">
        <f>+Help!$G204*Help!M204</f>
        <v>276.10644898223416</v>
      </c>
      <c r="T204" s="2">
        <f>+Help!$G204*Help!N204</f>
        <v>335.8403351570297</v>
      </c>
      <c r="U204" s="1478">
        <v>273.57952936631784</v>
      </c>
      <c r="V204" s="1478">
        <v>298.03937421203557</v>
      </c>
      <c r="W204" s="1478">
        <v>19.41935483870968</v>
      </c>
      <c r="X204" s="1478">
        <v>4.838709677419355</v>
      </c>
      <c r="Y204" s="1478">
        <v>2.5806451612903225</v>
      </c>
      <c r="Z204" s="1478">
        <v>693.54838709677415</v>
      </c>
      <c r="AA204" s="2">
        <v>93</v>
      </c>
      <c r="AE204" s="2">
        <f>+Help!$G204*Help!Y204</f>
        <v>260.41643835616435</v>
      </c>
      <c r="AF204" s="2">
        <f>+Help!$G204*Help!Z204</f>
        <v>131.96712328767123</v>
      </c>
      <c r="AG204" s="2">
        <f>+Help!$G204*Help!AA204</f>
        <v>0</v>
      </c>
      <c r="AH204" s="2">
        <f>+Help!$G204*Help!AB204</f>
        <v>221.81917808219177</v>
      </c>
      <c r="AI204" s="2">
        <f>+Help!$G204*Help!AC204</f>
        <v>24.032876712328765</v>
      </c>
      <c r="AJ204" s="2">
        <f>+Help!$G204*Help!AD204</f>
        <v>30.679875808887406</v>
      </c>
      <c r="AK204" s="2">
        <f>+Help!$G204*Help!AE204</f>
        <v>42.641095890410952</v>
      </c>
      <c r="AL204" s="2">
        <f>+Help!$G204*Help!AF204</f>
        <v>25.052054794520547</v>
      </c>
      <c r="AM204" s="2">
        <f>+Help!$G204*Help!AG204</f>
        <v>13.660273972602738</v>
      </c>
      <c r="AN204" s="2">
        <f>+Help!$G204*Help!AH204</f>
        <v>28.435068493150684</v>
      </c>
      <c r="AO204" s="2">
        <f>+Help!$G204*Help!AI204</f>
        <v>117.53161643835614</v>
      </c>
      <c r="AP204" s="2">
        <f>+Help!$G204*Help!AJ204</f>
        <v>11.084342557342572</v>
      </c>
      <c r="AQ204" s="2">
        <f>+Help!$G204*Help!AK204</f>
        <v>291.98669613421828</v>
      </c>
      <c r="AR204" s="1478">
        <f>+Help!$G204*Help!AL204</f>
        <v>15.041095890410958</v>
      </c>
      <c r="AS204" s="1478">
        <f>+Help!$G204*Help!AM204</f>
        <v>3.9747945205479449</v>
      </c>
      <c r="AV204" s="5">
        <v>1</v>
      </c>
    </row>
    <row r="205" spans="1:48" x14ac:dyDescent="0.2">
      <c r="A205" s="1">
        <v>45129</v>
      </c>
      <c r="B205" s="2">
        <v>594.35483870967744</v>
      </c>
      <c r="C205" s="2">
        <v>383.38709999999998</v>
      </c>
      <c r="D205" s="2">
        <v>112.90322580645162</v>
      </c>
      <c r="E205" s="2">
        <v>97.096774193548384</v>
      </c>
      <c r="F205" s="2">
        <v>265.60589455355546</v>
      </c>
      <c r="G205" s="2">
        <v>305.84226406254373</v>
      </c>
      <c r="H205" s="1478">
        <v>265.60589455355546</v>
      </c>
      <c r="I205" s="1478">
        <v>261.89749307599357</v>
      </c>
      <c r="J205" s="1478">
        <v>19.41935483870968</v>
      </c>
      <c r="K205" s="1478">
        <v>4.838709677419355</v>
      </c>
      <c r="L205" s="1478">
        <v>2.5806451612903225</v>
      </c>
      <c r="M205" s="1478">
        <v>645.16129032258061</v>
      </c>
      <c r="N205" s="2">
        <f>100*Help!H290</f>
        <v>100</v>
      </c>
      <c r="O205" s="2">
        <f>+Help!$G205*Help!I205</f>
        <v>638.23561643835615</v>
      </c>
      <c r="P205" s="2">
        <f>+Help!$G205*Help!J205</f>
        <v>392.38356164383561</v>
      </c>
      <c r="Q205" s="2">
        <f>+Help!$G205*Help!K205</f>
        <v>102.0821917808219</v>
      </c>
      <c r="R205" s="2">
        <f>+Help!$G205*Help!L205</f>
        <v>110.16986301369862</v>
      </c>
      <c r="S205" s="2">
        <f>+Help!$G205*Help!M205</f>
        <v>276.10644898223416</v>
      </c>
      <c r="T205" s="2">
        <f>+Help!$G205*Help!N205</f>
        <v>335.8403351570297</v>
      </c>
      <c r="U205" s="1478">
        <v>273.57952936631784</v>
      </c>
      <c r="V205" s="1478">
        <v>298.03937421203557</v>
      </c>
      <c r="W205" s="1478">
        <v>19.41935483870968</v>
      </c>
      <c r="X205" s="1478">
        <v>4.838709677419355</v>
      </c>
      <c r="Y205" s="1478">
        <v>2.5806451612903225</v>
      </c>
      <c r="Z205" s="1478">
        <v>693.54838709677415</v>
      </c>
      <c r="AA205" s="2">
        <v>93</v>
      </c>
      <c r="AE205" s="2">
        <f>+Help!$G205*Help!Y205</f>
        <v>260.41643835616435</v>
      </c>
      <c r="AF205" s="2">
        <f>+Help!$G205*Help!Z205</f>
        <v>131.96712328767123</v>
      </c>
      <c r="AG205" s="2">
        <f>+Help!$G205*Help!AA205</f>
        <v>0</v>
      </c>
      <c r="AH205" s="2">
        <f>+Help!$G205*Help!AB205</f>
        <v>221.81917808219177</v>
      </c>
      <c r="AI205" s="2">
        <f>+Help!$G205*Help!AC205</f>
        <v>24.032876712328765</v>
      </c>
      <c r="AJ205" s="2">
        <f>+Help!$G205*Help!AD205</f>
        <v>30.679875808887406</v>
      </c>
      <c r="AK205" s="2">
        <f>+Help!$G205*Help!AE205</f>
        <v>42.641095890410952</v>
      </c>
      <c r="AL205" s="2">
        <f>+Help!$G205*Help!AF205</f>
        <v>25.052054794520547</v>
      </c>
      <c r="AM205" s="2">
        <f>+Help!$G205*Help!AG205</f>
        <v>13.660273972602738</v>
      </c>
      <c r="AN205" s="2">
        <f>+Help!$G205*Help!AH205</f>
        <v>28.435068493150684</v>
      </c>
      <c r="AO205" s="2">
        <f>+Help!$G205*Help!AI205</f>
        <v>117.53161643835614</v>
      </c>
      <c r="AP205" s="2">
        <f>+Help!$G205*Help!AJ205</f>
        <v>11.084342557342572</v>
      </c>
      <c r="AQ205" s="2">
        <f>+Help!$G205*Help!AK205</f>
        <v>291.98669613421828</v>
      </c>
      <c r="AR205" s="1478">
        <f>+Help!$G205*Help!AL205</f>
        <v>15.041095890410958</v>
      </c>
      <c r="AS205" s="1478">
        <f>+Help!$G205*Help!AM205</f>
        <v>3.9747945205479449</v>
      </c>
      <c r="AV205" s="5">
        <v>1</v>
      </c>
    </row>
    <row r="206" spans="1:48" x14ac:dyDescent="0.2">
      <c r="A206" s="1">
        <v>45130</v>
      </c>
      <c r="B206" s="2">
        <v>594.35483870967744</v>
      </c>
      <c r="C206" s="2">
        <v>383.38709999999998</v>
      </c>
      <c r="D206" s="2">
        <v>112.90322580645162</v>
      </c>
      <c r="E206" s="2">
        <v>97.096774193548384</v>
      </c>
      <c r="F206" s="2">
        <v>265.60589455355546</v>
      </c>
      <c r="G206" s="2">
        <v>305.84226406254373</v>
      </c>
      <c r="H206" s="1478">
        <v>265.60589455355546</v>
      </c>
      <c r="I206" s="1478">
        <v>261.89749307599357</v>
      </c>
      <c r="J206" s="1478">
        <v>19.41935483870968</v>
      </c>
      <c r="K206" s="1478">
        <v>4.838709677419355</v>
      </c>
      <c r="L206" s="1478">
        <v>2.5806451612903225</v>
      </c>
      <c r="M206" s="1478">
        <v>645.16129032258061</v>
      </c>
      <c r="N206" s="2">
        <f>100*Help!H291</f>
        <v>100</v>
      </c>
      <c r="O206" s="2">
        <f>+Help!$G206*Help!I206</f>
        <v>638.23561643835615</v>
      </c>
      <c r="P206" s="2">
        <f>+Help!$G206*Help!J206</f>
        <v>392.38356164383561</v>
      </c>
      <c r="Q206" s="2">
        <f>+Help!$G206*Help!K206</f>
        <v>102.0821917808219</v>
      </c>
      <c r="R206" s="2">
        <f>+Help!$G206*Help!L206</f>
        <v>110.16986301369862</v>
      </c>
      <c r="S206" s="2">
        <f>+Help!$G206*Help!M206</f>
        <v>276.10644898223416</v>
      </c>
      <c r="T206" s="2">
        <f>+Help!$G206*Help!N206</f>
        <v>335.8403351570297</v>
      </c>
      <c r="U206" s="1478">
        <v>273.57952936631784</v>
      </c>
      <c r="V206" s="1478">
        <v>298.03937421203557</v>
      </c>
      <c r="W206" s="1478">
        <v>19.41935483870968</v>
      </c>
      <c r="X206" s="1478">
        <v>4.838709677419355</v>
      </c>
      <c r="Y206" s="1478">
        <v>2.5806451612903225</v>
      </c>
      <c r="Z206" s="1478">
        <v>693.54838709677415</v>
      </c>
      <c r="AA206" s="2">
        <v>93</v>
      </c>
      <c r="AE206" s="2">
        <f>+Help!$G206*Help!Y206</f>
        <v>260.41643835616435</v>
      </c>
      <c r="AF206" s="2">
        <f>+Help!$G206*Help!Z206</f>
        <v>131.96712328767123</v>
      </c>
      <c r="AG206" s="2">
        <f>+Help!$G206*Help!AA206</f>
        <v>0</v>
      </c>
      <c r="AH206" s="2">
        <f>+Help!$G206*Help!AB206</f>
        <v>221.81917808219177</v>
      </c>
      <c r="AI206" s="2">
        <f>+Help!$G206*Help!AC206</f>
        <v>24.032876712328765</v>
      </c>
      <c r="AJ206" s="2">
        <f>+Help!$G206*Help!AD206</f>
        <v>30.679875808887406</v>
      </c>
      <c r="AK206" s="2">
        <f>+Help!$G206*Help!AE206</f>
        <v>42.641095890410952</v>
      </c>
      <c r="AL206" s="2">
        <f>+Help!$G206*Help!AF206</f>
        <v>25.052054794520547</v>
      </c>
      <c r="AM206" s="2">
        <f>+Help!$G206*Help!AG206</f>
        <v>13.660273972602738</v>
      </c>
      <c r="AN206" s="2">
        <f>+Help!$G206*Help!AH206</f>
        <v>28.435068493150684</v>
      </c>
      <c r="AO206" s="2">
        <f>+Help!$G206*Help!AI206</f>
        <v>117.53161643835614</v>
      </c>
      <c r="AP206" s="2">
        <f>+Help!$G206*Help!AJ206</f>
        <v>11.084342557342572</v>
      </c>
      <c r="AQ206" s="2">
        <f>+Help!$G206*Help!AK206</f>
        <v>291.98669613421828</v>
      </c>
      <c r="AR206" s="1478">
        <f>+Help!$G206*Help!AL206</f>
        <v>15.041095890410958</v>
      </c>
      <c r="AS206" s="1478">
        <f>+Help!$G206*Help!AM206</f>
        <v>3.9747945205479449</v>
      </c>
      <c r="AV206" s="5">
        <v>1</v>
      </c>
    </row>
    <row r="207" spans="1:48" x14ac:dyDescent="0.2">
      <c r="A207" s="1">
        <v>45131</v>
      </c>
      <c r="B207" s="2">
        <v>594.35483870967744</v>
      </c>
      <c r="C207" s="2">
        <v>383.38709999999998</v>
      </c>
      <c r="D207" s="2">
        <v>112.90322580645162</v>
      </c>
      <c r="E207" s="2">
        <v>97.096774193548384</v>
      </c>
      <c r="F207" s="2">
        <v>265.60589455355546</v>
      </c>
      <c r="G207" s="2">
        <v>305.84226406254373</v>
      </c>
      <c r="H207" s="1478">
        <v>265.60589455355546</v>
      </c>
      <c r="I207" s="1478">
        <v>261.89749307599357</v>
      </c>
      <c r="J207" s="1478">
        <v>19.41935483870968</v>
      </c>
      <c r="K207" s="1478">
        <v>4.838709677419355</v>
      </c>
      <c r="L207" s="1478">
        <v>2.5806451612903225</v>
      </c>
      <c r="M207" s="1478">
        <v>645.16129032258061</v>
      </c>
      <c r="N207" s="2">
        <f>100*Help!H292</f>
        <v>50</v>
      </c>
      <c r="O207" s="2">
        <f>+Help!$G207*Help!I207</f>
        <v>638.23561643835615</v>
      </c>
      <c r="P207" s="2">
        <f>+Help!$G207*Help!J207</f>
        <v>392.38356164383561</v>
      </c>
      <c r="Q207" s="2">
        <f>+Help!$G207*Help!K207</f>
        <v>102.0821917808219</v>
      </c>
      <c r="R207" s="2">
        <f>+Help!$G207*Help!L207</f>
        <v>110.16986301369862</v>
      </c>
      <c r="S207" s="2">
        <f>+Help!$G207*Help!M207</f>
        <v>276.10644898223416</v>
      </c>
      <c r="T207" s="2">
        <f>+Help!$G207*Help!N207</f>
        <v>335.8403351570297</v>
      </c>
      <c r="U207" s="1478">
        <v>273.57952936631784</v>
      </c>
      <c r="V207" s="1478">
        <v>298.03937421203557</v>
      </c>
      <c r="W207" s="1478">
        <v>19.41935483870968</v>
      </c>
      <c r="X207" s="1478">
        <v>4.838709677419355</v>
      </c>
      <c r="Y207" s="1478">
        <v>2.5806451612903225</v>
      </c>
      <c r="Z207" s="1478">
        <v>693.54838709677415</v>
      </c>
      <c r="AA207" s="2">
        <v>93</v>
      </c>
      <c r="AE207" s="2">
        <f>+Help!$G207*Help!Y207</f>
        <v>260.41643835616435</v>
      </c>
      <c r="AF207" s="2">
        <f>+Help!$G207*Help!Z207</f>
        <v>131.96712328767123</v>
      </c>
      <c r="AG207" s="2">
        <f>+Help!$G207*Help!AA207</f>
        <v>0</v>
      </c>
      <c r="AH207" s="2">
        <f>+Help!$G207*Help!AB207</f>
        <v>221.81917808219177</v>
      </c>
      <c r="AI207" s="2">
        <f>+Help!$G207*Help!AC207</f>
        <v>24.032876712328765</v>
      </c>
      <c r="AJ207" s="2">
        <f>+Help!$G207*Help!AD207</f>
        <v>30.679875808887406</v>
      </c>
      <c r="AK207" s="2">
        <f>+Help!$G207*Help!AE207</f>
        <v>42.641095890410952</v>
      </c>
      <c r="AL207" s="2">
        <f>+Help!$G207*Help!AF207</f>
        <v>25.052054794520547</v>
      </c>
      <c r="AM207" s="2">
        <f>+Help!$G207*Help!AG207</f>
        <v>13.660273972602738</v>
      </c>
      <c r="AN207" s="2">
        <f>+Help!$G207*Help!AH207</f>
        <v>28.435068493150684</v>
      </c>
      <c r="AO207" s="2">
        <f>+Help!$G207*Help!AI207</f>
        <v>117.53161643835614</v>
      </c>
      <c r="AP207" s="2">
        <f>+Help!$G207*Help!AJ207</f>
        <v>11.084342557342572</v>
      </c>
      <c r="AQ207" s="2">
        <f>+Help!$G207*Help!AK207</f>
        <v>291.98669613421828</v>
      </c>
      <c r="AR207" s="1478">
        <f>+Help!$G207*Help!AL207</f>
        <v>15.041095890410958</v>
      </c>
      <c r="AS207" s="1478">
        <f>+Help!$G207*Help!AM207</f>
        <v>3.9747945205479449</v>
      </c>
      <c r="AV207" s="5">
        <v>1</v>
      </c>
    </row>
    <row r="208" spans="1:48" x14ac:dyDescent="0.2">
      <c r="A208" s="1">
        <v>45132</v>
      </c>
      <c r="B208" s="2">
        <v>594.35483870967744</v>
      </c>
      <c r="C208" s="2">
        <v>383.38709999999998</v>
      </c>
      <c r="D208" s="2">
        <v>112.90322580645162</v>
      </c>
      <c r="E208" s="2">
        <v>97.096774193548384</v>
      </c>
      <c r="F208" s="2">
        <v>265.60589455355546</v>
      </c>
      <c r="G208" s="2">
        <v>305.84226406254373</v>
      </c>
      <c r="H208" s="1478">
        <v>265.60589455355546</v>
      </c>
      <c r="I208" s="1478">
        <v>261.89749307599357</v>
      </c>
      <c r="J208" s="1478">
        <v>19.41935483870968</v>
      </c>
      <c r="K208" s="1478">
        <v>4.838709677419355</v>
      </c>
      <c r="L208" s="1478">
        <v>2.5806451612903225</v>
      </c>
      <c r="M208" s="1478">
        <v>645.16129032258061</v>
      </c>
      <c r="N208" s="2">
        <f>100*Help!H293</f>
        <v>100</v>
      </c>
      <c r="O208" s="2">
        <f>+Help!$G208*Help!I208</f>
        <v>638.23561643835615</v>
      </c>
      <c r="P208" s="2">
        <f>+Help!$G208*Help!J208</f>
        <v>392.38356164383561</v>
      </c>
      <c r="Q208" s="2">
        <f>+Help!$G208*Help!K208</f>
        <v>102.0821917808219</v>
      </c>
      <c r="R208" s="2">
        <f>+Help!$G208*Help!L208</f>
        <v>110.16986301369862</v>
      </c>
      <c r="S208" s="2">
        <f>+Help!$G208*Help!M208</f>
        <v>276.10644898223416</v>
      </c>
      <c r="T208" s="2">
        <f>+Help!$G208*Help!N208</f>
        <v>335.8403351570297</v>
      </c>
      <c r="U208" s="1478">
        <v>273.57952936631784</v>
      </c>
      <c r="V208" s="1478">
        <v>298.03937421203557</v>
      </c>
      <c r="W208" s="1478">
        <v>19.41935483870968</v>
      </c>
      <c r="X208" s="1478">
        <v>4.838709677419355</v>
      </c>
      <c r="Y208" s="1478">
        <v>2.5806451612903225</v>
      </c>
      <c r="Z208" s="1478">
        <v>693.54838709677415</v>
      </c>
      <c r="AA208" s="2">
        <v>93</v>
      </c>
      <c r="AE208" s="2">
        <f>+Help!$G208*Help!Y208</f>
        <v>260.41643835616435</v>
      </c>
      <c r="AF208" s="2">
        <f>+Help!$G208*Help!Z208</f>
        <v>131.96712328767123</v>
      </c>
      <c r="AG208" s="2">
        <f>+Help!$G208*Help!AA208</f>
        <v>0</v>
      </c>
      <c r="AH208" s="2">
        <f>+Help!$G208*Help!AB208</f>
        <v>221.81917808219177</v>
      </c>
      <c r="AI208" s="2">
        <f>+Help!$G208*Help!AC208</f>
        <v>24.032876712328765</v>
      </c>
      <c r="AJ208" s="2">
        <f>+Help!$G208*Help!AD208</f>
        <v>30.679875808887406</v>
      </c>
      <c r="AK208" s="2">
        <f>+Help!$G208*Help!AE208</f>
        <v>42.641095890410952</v>
      </c>
      <c r="AL208" s="2">
        <f>+Help!$G208*Help!AF208</f>
        <v>25.052054794520547</v>
      </c>
      <c r="AM208" s="2">
        <f>+Help!$G208*Help!AG208</f>
        <v>13.660273972602738</v>
      </c>
      <c r="AN208" s="2">
        <f>+Help!$G208*Help!AH208</f>
        <v>28.435068493150684</v>
      </c>
      <c r="AO208" s="2">
        <f>+Help!$G208*Help!AI208</f>
        <v>117.53161643835614</v>
      </c>
      <c r="AP208" s="2">
        <f>+Help!$G208*Help!AJ208</f>
        <v>11.084342557342572</v>
      </c>
      <c r="AQ208" s="2">
        <f>+Help!$G208*Help!AK208</f>
        <v>291.98669613421828</v>
      </c>
      <c r="AR208" s="1478">
        <f>+Help!$G208*Help!AL208</f>
        <v>15.041095890410958</v>
      </c>
      <c r="AS208" s="1478">
        <f>+Help!$G208*Help!AM208</f>
        <v>3.9747945205479449</v>
      </c>
      <c r="AV208" s="5">
        <v>1</v>
      </c>
    </row>
    <row r="209" spans="1:48" x14ac:dyDescent="0.2">
      <c r="A209" s="1">
        <v>45133</v>
      </c>
      <c r="B209" s="2">
        <v>594.35483870967744</v>
      </c>
      <c r="C209" s="2">
        <v>383.38709999999998</v>
      </c>
      <c r="D209" s="2">
        <v>112.90322580645162</v>
      </c>
      <c r="E209" s="2">
        <v>97.096774193548384</v>
      </c>
      <c r="F209" s="2">
        <v>265.60589455355546</v>
      </c>
      <c r="G209" s="2">
        <v>305.84226406254373</v>
      </c>
      <c r="H209" s="1478">
        <v>265.60589455355546</v>
      </c>
      <c r="I209" s="1478">
        <v>261.89749307599357</v>
      </c>
      <c r="J209" s="1478">
        <v>19.41935483870968</v>
      </c>
      <c r="K209" s="1478">
        <v>4.838709677419355</v>
      </c>
      <c r="L209" s="1478">
        <v>2.5806451612903225</v>
      </c>
      <c r="M209" s="1478">
        <v>645.16129032258061</v>
      </c>
      <c r="N209" s="2">
        <f>100*Help!H294</f>
        <v>100</v>
      </c>
      <c r="O209" s="2">
        <f>+Help!$G209*Help!I209</f>
        <v>638.23561643835615</v>
      </c>
      <c r="P209" s="2">
        <f>+Help!$G209*Help!J209</f>
        <v>392.38356164383561</v>
      </c>
      <c r="Q209" s="2">
        <f>+Help!$G209*Help!K209</f>
        <v>102.0821917808219</v>
      </c>
      <c r="R209" s="2">
        <f>+Help!$G209*Help!L209</f>
        <v>110.16986301369862</v>
      </c>
      <c r="S209" s="2">
        <f>+Help!$G209*Help!M209</f>
        <v>276.10644898223416</v>
      </c>
      <c r="T209" s="2">
        <f>+Help!$G209*Help!N209</f>
        <v>335.8403351570297</v>
      </c>
      <c r="U209" s="1478">
        <v>273.57952936631784</v>
      </c>
      <c r="V209" s="1478">
        <v>298.03937421203557</v>
      </c>
      <c r="W209" s="1478">
        <v>19.41935483870968</v>
      </c>
      <c r="X209" s="1478">
        <v>4.838709677419355</v>
      </c>
      <c r="Y209" s="1478">
        <v>2.5806451612903225</v>
      </c>
      <c r="Z209" s="1478">
        <v>693.54838709677415</v>
      </c>
      <c r="AA209" s="2">
        <v>93</v>
      </c>
      <c r="AE209" s="2">
        <f>+Help!$G209*Help!Y209</f>
        <v>260.41643835616435</v>
      </c>
      <c r="AF209" s="2">
        <f>+Help!$G209*Help!Z209</f>
        <v>131.96712328767123</v>
      </c>
      <c r="AG209" s="2">
        <f>+Help!$G209*Help!AA209</f>
        <v>0</v>
      </c>
      <c r="AH209" s="2">
        <f>+Help!$G209*Help!AB209</f>
        <v>221.81917808219177</v>
      </c>
      <c r="AI209" s="2">
        <f>+Help!$G209*Help!AC209</f>
        <v>24.032876712328765</v>
      </c>
      <c r="AJ209" s="2">
        <f>+Help!$G209*Help!AD209</f>
        <v>30.679875808887406</v>
      </c>
      <c r="AK209" s="2">
        <f>+Help!$G209*Help!AE209</f>
        <v>42.641095890410952</v>
      </c>
      <c r="AL209" s="2">
        <f>+Help!$G209*Help!AF209</f>
        <v>25.052054794520547</v>
      </c>
      <c r="AM209" s="2">
        <f>+Help!$G209*Help!AG209</f>
        <v>13.660273972602738</v>
      </c>
      <c r="AN209" s="2">
        <f>+Help!$G209*Help!AH209</f>
        <v>28.435068493150684</v>
      </c>
      <c r="AO209" s="2">
        <f>+Help!$G209*Help!AI209</f>
        <v>117.53161643835614</v>
      </c>
      <c r="AP209" s="2">
        <f>+Help!$G209*Help!AJ209</f>
        <v>11.084342557342572</v>
      </c>
      <c r="AQ209" s="2">
        <f>+Help!$G209*Help!AK209</f>
        <v>291.98669613421828</v>
      </c>
      <c r="AR209" s="1478">
        <f>+Help!$G209*Help!AL209</f>
        <v>15.041095890410958</v>
      </c>
      <c r="AS209" s="1478">
        <f>+Help!$G209*Help!AM209</f>
        <v>3.9747945205479449</v>
      </c>
      <c r="AV209" s="5">
        <v>1</v>
      </c>
    </row>
    <row r="210" spans="1:48" x14ac:dyDescent="0.2">
      <c r="A210" s="1">
        <v>45134</v>
      </c>
      <c r="B210" s="2">
        <v>594.35483870967744</v>
      </c>
      <c r="C210" s="2">
        <v>383.38709999999998</v>
      </c>
      <c r="D210" s="2">
        <v>112.90322580645162</v>
      </c>
      <c r="E210" s="2">
        <v>97.096774193548384</v>
      </c>
      <c r="F210" s="2">
        <v>265.60589455355546</v>
      </c>
      <c r="G210" s="2">
        <v>305.84226406254373</v>
      </c>
      <c r="H210" s="1478">
        <v>265.60589455355546</v>
      </c>
      <c r="I210" s="1478">
        <v>261.89749307599357</v>
      </c>
      <c r="J210" s="1478">
        <v>19.41935483870968</v>
      </c>
      <c r="K210" s="1478">
        <v>4.838709677419355</v>
      </c>
      <c r="L210" s="1478">
        <v>2.5806451612903225</v>
      </c>
      <c r="M210" s="1478">
        <v>645.16129032258061</v>
      </c>
      <c r="N210" s="2">
        <f>100*Help!H295</f>
        <v>100</v>
      </c>
      <c r="O210" s="2">
        <f>+Help!$G210*Help!I210</f>
        <v>638.23561643835615</v>
      </c>
      <c r="P210" s="2">
        <f>+Help!$G210*Help!J210</f>
        <v>392.38356164383561</v>
      </c>
      <c r="Q210" s="2">
        <f>+Help!$G210*Help!K210</f>
        <v>102.0821917808219</v>
      </c>
      <c r="R210" s="2">
        <f>+Help!$G210*Help!L210</f>
        <v>110.16986301369862</v>
      </c>
      <c r="S210" s="2">
        <f>+Help!$G210*Help!M210</f>
        <v>276.10644898223416</v>
      </c>
      <c r="T210" s="2">
        <f>+Help!$G210*Help!N210</f>
        <v>335.8403351570297</v>
      </c>
      <c r="U210" s="1478">
        <v>273.57952936631784</v>
      </c>
      <c r="V210" s="1478">
        <v>298.03937421203557</v>
      </c>
      <c r="W210" s="1478">
        <v>19.41935483870968</v>
      </c>
      <c r="X210" s="1478">
        <v>4.838709677419355</v>
      </c>
      <c r="Y210" s="1478">
        <v>2.5806451612903225</v>
      </c>
      <c r="Z210" s="1478">
        <v>693.54838709677415</v>
      </c>
      <c r="AA210" s="2">
        <v>93</v>
      </c>
      <c r="AE210" s="2">
        <f>+Help!$G210*Help!Y210</f>
        <v>260.41643835616435</v>
      </c>
      <c r="AF210" s="2">
        <f>+Help!$G210*Help!Z210</f>
        <v>131.96712328767123</v>
      </c>
      <c r="AG210" s="2">
        <f>+Help!$G210*Help!AA210</f>
        <v>0</v>
      </c>
      <c r="AH210" s="2">
        <f>+Help!$G210*Help!AB210</f>
        <v>221.81917808219177</v>
      </c>
      <c r="AI210" s="2">
        <f>+Help!$G210*Help!AC210</f>
        <v>24.032876712328765</v>
      </c>
      <c r="AJ210" s="2">
        <f>+Help!$G210*Help!AD210</f>
        <v>30.679875808887406</v>
      </c>
      <c r="AK210" s="2">
        <f>+Help!$G210*Help!AE210</f>
        <v>42.641095890410952</v>
      </c>
      <c r="AL210" s="2">
        <f>+Help!$G210*Help!AF210</f>
        <v>25.052054794520547</v>
      </c>
      <c r="AM210" s="2">
        <f>+Help!$G210*Help!AG210</f>
        <v>13.660273972602738</v>
      </c>
      <c r="AN210" s="2">
        <f>+Help!$G210*Help!AH210</f>
        <v>28.435068493150684</v>
      </c>
      <c r="AO210" s="2">
        <f>+Help!$G210*Help!AI210</f>
        <v>117.53161643835614</v>
      </c>
      <c r="AP210" s="2">
        <f>+Help!$G210*Help!AJ210</f>
        <v>11.084342557342572</v>
      </c>
      <c r="AQ210" s="2">
        <f>+Help!$G210*Help!AK210</f>
        <v>291.98669613421828</v>
      </c>
      <c r="AR210" s="1478">
        <f>+Help!$G210*Help!AL210</f>
        <v>15.041095890410958</v>
      </c>
      <c r="AS210" s="1478">
        <f>+Help!$G210*Help!AM210</f>
        <v>3.9747945205479449</v>
      </c>
      <c r="AV210" s="5">
        <v>1</v>
      </c>
    </row>
    <row r="211" spans="1:48" x14ac:dyDescent="0.2">
      <c r="A211" s="1">
        <v>45135</v>
      </c>
      <c r="B211" s="2">
        <v>594.35483870967744</v>
      </c>
      <c r="C211" s="2">
        <v>383.38709999999998</v>
      </c>
      <c r="D211" s="2">
        <v>112.90322580645162</v>
      </c>
      <c r="E211" s="2">
        <v>97.096774193548384</v>
      </c>
      <c r="F211" s="2">
        <v>265.60589455355546</v>
      </c>
      <c r="G211" s="2">
        <v>305.84226406254373</v>
      </c>
      <c r="H211" s="1478">
        <v>265.60589455355546</v>
      </c>
      <c r="I211" s="1478">
        <v>261.89749307599357</v>
      </c>
      <c r="J211" s="1478">
        <v>19.41935483870968</v>
      </c>
      <c r="K211" s="1478">
        <v>4.838709677419355</v>
      </c>
      <c r="L211" s="1478">
        <v>2.5806451612903225</v>
      </c>
      <c r="M211" s="1478">
        <v>645.16129032258061</v>
      </c>
      <c r="N211" s="2">
        <f>100*Help!H296</f>
        <v>100</v>
      </c>
      <c r="O211" s="2">
        <f>+Help!$G211*Help!I211</f>
        <v>638.23561643835615</v>
      </c>
      <c r="P211" s="2">
        <f>+Help!$G211*Help!J211</f>
        <v>392.38356164383561</v>
      </c>
      <c r="Q211" s="2">
        <f>+Help!$G211*Help!K211</f>
        <v>102.0821917808219</v>
      </c>
      <c r="R211" s="2">
        <f>+Help!$G211*Help!L211</f>
        <v>110.16986301369862</v>
      </c>
      <c r="S211" s="2">
        <f>+Help!$G211*Help!M211</f>
        <v>276.10644898223416</v>
      </c>
      <c r="T211" s="2">
        <f>+Help!$G211*Help!N211</f>
        <v>335.8403351570297</v>
      </c>
      <c r="U211" s="1478">
        <v>273.57952936631784</v>
      </c>
      <c r="V211" s="1478">
        <v>298.03937421203557</v>
      </c>
      <c r="W211" s="1478">
        <v>19.41935483870968</v>
      </c>
      <c r="X211" s="1478">
        <v>4.838709677419355</v>
      </c>
      <c r="Y211" s="1478">
        <v>2.5806451612903225</v>
      </c>
      <c r="Z211" s="1478">
        <v>693.54838709677415</v>
      </c>
      <c r="AA211" s="2">
        <v>93</v>
      </c>
      <c r="AE211" s="2">
        <f>+Help!$G211*Help!Y211</f>
        <v>260.41643835616435</v>
      </c>
      <c r="AF211" s="2">
        <f>+Help!$G211*Help!Z211</f>
        <v>131.96712328767123</v>
      </c>
      <c r="AG211" s="2">
        <f>+Help!$G211*Help!AA211</f>
        <v>0</v>
      </c>
      <c r="AH211" s="2">
        <f>+Help!$G211*Help!AB211</f>
        <v>221.81917808219177</v>
      </c>
      <c r="AI211" s="2">
        <f>+Help!$G211*Help!AC211</f>
        <v>24.032876712328765</v>
      </c>
      <c r="AJ211" s="2">
        <f>+Help!$G211*Help!AD211</f>
        <v>30.679875808887406</v>
      </c>
      <c r="AK211" s="2">
        <f>+Help!$G211*Help!AE211</f>
        <v>42.641095890410952</v>
      </c>
      <c r="AL211" s="2">
        <f>+Help!$G211*Help!AF211</f>
        <v>25.052054794520547</v>
      </c>
      <c r="AM211" s="2">
        <f>+Help!$G211*Help!AG211</f>
        <v>13.660273972602738</v>
      </c>
      <c r="AN211" s="2">
        <f>+Help!$G211*Help!AH211</f>
        <v>28.435068493150684</v>
      </c>
      <c r="AO211" s="2">
        <f>+Help!$G211*Help!AI211</f>
        <v>117.53161643835614</v>
      </c>
      <c r="AP211" s="2">
        <f>+Help!$G211*Help!AJ211</f>
        <v>11.084342557342572</v>
      </c>
      <c r="AQ211" s="2">
        <f>+Help!$G211*Help!AK211</f>
        <v>291.98669613421828</v>
      </c>
      <c r="AR211" s="1478">
        <f>+Help!$G211*Help!AL211</f>
        <v>15.041095890410958</v>
      </c>
      <c r="AS211" s="1478">
        <f>+Help!$G211*Help!AM211</f>
        <v>3.9747945205479449</v>
      </c>
      <c r="AV211" s="5">
        <v>1</v>
      </c>
    </row>
    <row r="212" spans="1:48" x14ac:dyDescent="0.2">
      <c r="A212" s="1">
        <v>45136</v>
      </c>
      <c r="B212" s="2">
        <v>594.35483870967744</v>
      </c>
      <c r="C212" s="2">
        <v>383.38709999999998</v>
      </c>
      <c r="D212" s="2">
        <v>112.90322580645162</v>
      </c>
      <c r="E212" s="2">
        <v>97.096774193548384</v>
      </c>
      <c r="F212" s="2">
        <v>265.60589455355546</v>
      </c>
      <c r="G212" s="2">
        <v>305.84226406254373</v>
      </c>
      <c r="H212" s="1478">
        <v>265.60589455355546</v>
      </c>
      <c r="I212" s="1478">
        <v>261.89749307599357</v>
      </c>
      <c r="J212" s="1478">
        <v>19.41935483870968</v>
      </c>
      <c r="K212" s="1478">
        <v>4.838709677419355</v>
      </c>
      <c r="L212" s="1478">
        <v>2.5806451612903225</v>
      </c>
      <c r="M212" s="1478">
        <v>645.16129032258061</v>
      </c>
      <c r="N212" s="2">
        <f>100*Help!H297</f>
        <v>100</v>
      </c>
      <c r="O212" s="2">
        <f>+Help!$G212*Help!I212</f>
        <v>638.23561643835615</v>
      </c>
      <c r="P212" s="2">
        <f>+Help!$G212*Help!J212</f>
        <v>392.38356164383561</v>
      </c>
      <c r="Q212" s="2">
        <f>+Help!$G212*Help!K212</f>
        <v>102.0821917808219</v>
      </c>
      <c r="R212" s="2">
        <f>+Help!$G212*Help!L212</f>
        <v>110.16986301369862</v>
      </c>
      <c r="S212" s="2">
        <f>+Help!$G212*Help!M212</f>
        <v>276.10644898223416</v>
      </c>
      <c r="T212" s="2">
        <f>+Help!$G212*Help!N212</f>
        <v>335.8403351570297</v>
      </c>
      <c r="U212" s="1478">
        <v>273.57952936631784</v>
      </c>
      <c r="V212" s="1478">
        <v>298.03937421203557</v>
      </c>
      <c r="W212" s="1478">
        <v>19.41935483870968</v>
      </c>
      <c r="X212" s="1478">
        <v>4.838709677419355</v>
      </c>
      <c r="Y212" s="1478">
        <v>2.5806451612903225</v>
      </c>
      <c r="Z212" s="1478">
        <v>693.54838709677415</v>
      </c>
      <c r="AA212" s="2">
        <v>93</v>
      </c>
      <c r="AE212" s="2">
        <f>+Help!$G212*Help!Y212</f>
        <v>260.41643835616435</v>
      </c>
      <c r="AF212" s="2">
        <f>+Help!$G212*Help!Z212</f>
        <v>131.96712328767123</v>
      </c>
      <c r="AG212" s="2">
        <f>+Help!$G212*Help!AA212</f>
        <v>0</v>
      </c>
      <c r="AH212" s="2">
        <f>+Help!$G212*Help!AB212</f>
        <v>221.81917808219177</v>
      </c>
      <c r="AI212" s="2">
        <f>+Help!$G212*Help!AC212</f>
        <v>24.032876712328765</v>
      </c>
      <c r="AJ212" s="2">
        <f>+Help!$G212*Help!AD212</f>
        <v>30.679875808887406</v>
      </c>
      <c r="AK212" s="2">
        <f>+Help!$G212*Help!AE212</f>
        <v>42.641095890410952</v>
      </c>
      <c r="AL212" s="2">
        <f>+Help!$G212*Help!AF212</f>
        <v>25.052054794520547</v>
      </c>
      <c r="AM212" s="2">
        <f>+Help!$G212*Help!AG212</f>
        <v>13.660273972602738</v>
      </c>
      <c r="AN212" s="2">
        <f>+Help!$G212*Help!AH212</f>
        <v>28.435068493150684</v>
      </c>
      <c r="AO212" s="2">
        <f>+Help!$G212*Help!AI212</f>
        <v>117.53161643835614</v>
      </c>
      <c r="AP212" s="2">
        <f>+Help!$G212*Help!AJ212</f>
        <v>11.084342557342572</v>
      </c>
      <c r="AQ212" s="2">
        <f>+Help!$G212*Help!AK212</f>
        <v>291.98669613421828</v>
      </c>
      <c r="AR212" s="1478">
        <f>+Help!$G212*Help!AL212</f>
        <v>15.041095890410958</v>
      </c>
      <c r="AS212" s="1478">
        <f>+Help!$G212*Help!AM212</f>
        <v>3.9747945205479449</v>
      </c>
      <c r="AV212" s="5">
        <v>1</v>
      </c>
    </row>
    <row r="213" spans="1:48" x14ac:dyDescent="0.2">
      <c r="A213" s="1">
        <v>45137</v>
      </c>
      <c r="B213" s="2">
        <v>594.35483870967744</v>
      </c>
      <c r="C213" s="2">
        <v>383.38709999999998</v>
      </c>
      <c r="D213" s="2">
        <v>112.90322580645162</v>
      </c>
      <c r="E213" s="2">
        <v>97.096774193548384</v>
      </c>
      <c r="F213" s="2">
        <v>265.60589455355546</v>
      </c>
      <c r="G213" s="2">
        <v>305.84226406254373</v>
      </c>
      <c r="H213" s="1478">
        <v>265.60589455355546</v>
      </c>
      <c r="I213" s="1478">
        <v>261.89749307599357</v>
      </c>
      <c r="J213" s="1478">
        <v>19.41935483870968</v>
      </c>
      <c r="K213" s="1478">
        <v>4.838709677419355</v>
      </c>
      <c r="L213" s="1478">
        <v>2.5806451612903225</v>
      </c>
      <c r="M213" s="1478">
        <v>645.16129032258061</v>
      </c>
      <c r="N213" s="2">
        <f>100*Help!H298</f>
        <v>100</v>
      </c>
      <c r="O213" s="2">
        <f>+Help!$G213*Help!I213</f>
        <v>638.23561643835615</v>
      </c>
      <c r="P213" s="2">
        <f>+Help!$G213*Help!J213</f>
        <v>392.38356164383561</v>
      </c>
      <c r="Q213" s="2">
        <f>+Help!$G213*Help!K213</f>
        <v>102.0821917808219</v>
      </c>
      <c r="R213" s="2">
        <f>+Help!$G213*Help!L213</f>
        <v>110.16986301369862</v>
      </c>
      <c r="S213" s="2">
        <f>+Help!$G213*Help!M213</f>
        <v>276.10644898223416</v>
      </c>
      <c r="T213" s="2">
        <f>+Help!$G213*Help!N213</f>
        <v>335.8403351570297</v>
      </c>
      <c r="U213" s="1478">
        <v>273.57952936631784</v>
      </c>
      <c r="V213" s="1478">
        <v>298.03937421203557</v>
      </c>
      <c r="W213" s="1478">
        <v>19.41935483870968</v>
      </c>
      <c r="X213" s="1478">
        <v>4.838709677419355</v>
      </c>
      <c r="Y213" s="1478">
        <v>2.5806451612903225</v>
      </c>
      <c r="Z213" s="1478">
        <v>693.54838709677415</v>
      </c>
      <c r="AA213" s="2">
        <v>93</v>
      </c>
      <c r="AE213" s="2">
        <f>+Help!$G213*Help!Y213</f>
        <v>260.41643835616435</v>
      </c>
      <c r="AF213" s="2">
        <f>+Help!$G213*Help!Z213</f>
        <v>131.96712328767123</v>
      </c>
      <c r="AG213" s="2">
        <f>+Help!$G213*Help!AA213</f>
        <v>0</v>
      </c>
      <c r="AH213" s="2">
        <f>+Help!$G213*Help!AB213</f>
        <v>221.81917808219177</v>
      </c>
      <c r="AI213" s="2">
        <f>+Help!$G213*Help!AC213</f>
        <v>24.032876712328765</v>
      </c>
      <c r="AJ213" s="2">
        <f>+Help!$G213*Help!AD213</f>
        <v>30.679875808887406</v>
      </c>
      <c r="AK213" s="2">
        <f>+Help!$G213*Help!AE213</f>
        <v>42.641095890410952</v>
      </c>
      <c r="AL213" s="2">
        <f>+Help!$G213*Help!AF213</f>
        <v>25.052054794520547</v>
      </c>
      <c r="AM213" s="2">
        <f>+Help!$G213*Help!AG213</f>
        <v>13.660273972602738</v>
      </c>
      <c r="AN213" s="2">
        <f>+Help!$G213*Help!AH213</f>
        <v>28.435068493150684</v>
      </c>
      <c r="AO213" s="2">
        <f>+Help!$G213*Help!AI213</f>
        <v>117.53161643835614</v>
      </c>
      <c r="AP213" s="2">
        <f>+Help!$G213*Help!AJ213</f>
        <v>11.084342557342572</v>
      </c>
      <c r="AQ213" s="2">
        <f>+Help!$G213*Help!AK213</f>
        <v>291.98669613421828</v>
      </c>
      <c r="AR213" s="1478">
        <f>+Help!$G213*Help!AL213</f>
        <v>15.041095890410958</v>
      </c>
      <c r="AS213" s="1478">
        <f>+Help!$G213*Help!AM213</f>
        <v>3.9747945205479449</v>
      </c>
      <c r="AV213" s="5">
        <v>1</v>
      </c>
    </row>
    <row r="214" spans="1:48" x14ac:dyDescent="0.2">
      <c r="A214" s="1">
        <v>45138</v>
      </c>
      <c r="B214" s="2">
        <v>594.35483870967744</v>
      </c>
      <c r="C214" s="2">
        <v>383.38709999999998</v>
      </c>
      <c r="D214" s="2">
        <v>112.90322580645162</v>
      </c>
      <c r="E214" s="2">
        <v>97.096774193548384</v>
      </c>
      <c r="F214" s="2">
        <v>265.60589455355546</v>
      </c>
      <c r="G214" s="2">
        <v>305.84226406254373</v>
      </c>
      <c r="H214" s="1478">
        <v>265.60589455355546</v>
      </c>
      <c r="I214" s="1478">
        <v>261.89749307599357</v>
      </c>
      <c r="J214" s="1478">
        <v>19.41935483870968</v>
      </c>
      <c r="K214" s="1478">
        <v>4.838709677419355</v>
      </c>
      <c r="L214" s="1478">
        <v>2.5806451612903225</v>
      </c>
      <c r="M214" s="1478">
        <v>645.16129032258061</v>
      </c>
      <c r="N214" s="2">
        <f>100*Help!H299</f>
        <v>100</v>
      </c>
      <c r="O214" s="2">
        <f>+Help!$G214*Help!I214</f>
        <v>585.04931506849323</v>
      </c>
      <c r="P214" s="2">
        <f>+Help!$G214*Help!J214</f>
        <v>359.68493150684935</v>
      </c>
      <c r="Q214" s="2">
        <f>+Help!$G214*Help!K214</f>
        <v>93.575342465753423</v>
      </c>
      <c r="R214" s="2">
        <f>+Help!$G214*Help!L214</f>
        <v>100.98904109589041</v>
      </c>
      <c r="S214" s="2">
        <f>+Help!$G214*Help!M214</f>
        <v>253.0975782337147</v>
      </c>
      <c r="T214" s="2">
        <f>+Help!$G214*Help!N214</f>
        <v>307.85364056061059</v>
      </c>
      <c r="U214" s="1478">
        <v>273.57952936631784</v>
      </c>
      <c r="V214" s="1478">
        <v>298.03937421203557</v>
      </c>
      <c r="W214" s="1478">
        <v>19.41935483870968</v>
      </c>
      <c r="X214" s="1478">
        <v>4.838709677419355</v>
      </c>
      <c r="Y214" s="1478">
        <v>2.5806451612903225</v>
      </c>
      <c r="Z214" s="1478">
        <v>693.54838709677415</v>
      </c>
      <c r="AA214" s="2">
        <v>93</v>
      </c>
      <c r="AE214" s="2">
        <f>+Help!$G214*Help!Y214</f>
        <v>238.71506849315068</v>
      </c>
      <c r="AF214" s="2">
        <f>+Help!$G214*Help!Z214</f>
        <v>120.96986301369863</v>
      </c>
      <c r="AG214" s="2">
        <f>+Help!$G214*Help!AA214</f>
        <v>0</v>
      </c>
      <c r="AH214" s="2">
        <f>+Help!$G214*Help!AB214</f>
        <v>203.33424657534246</v>
      </c>
      <c r="AI214" s="2">
        <f>+Help!$G214*Help!AC214</f>
        <v>22.030136986301372</v>
      </c>
      <c r="AJ214" s="2">
        <f>+Help!$G214*Help!AD214</f>
        <v>28.123219491480128</v>
      </c>
      <c r="AK214" s="2">
        <f>+Help!$G214*Help!AE214</f>
        <v>39.087671232876716</v>
      </c>
      <c r="AL214" s="2">
        <f>+Help!$G214*Help!AF214</f>
        <v>22.964383561643835</v>
      </c>
      <c r="AM214" s="2">
        <f>+Help!$G214*Help!AG214</f>
        <v>12.521917808219179</v>
      </c>
      <c r="AN214" s="2">
        <f>+Help!$G214*Help!AH214</f>
        <v>26.065479452054799</v>
      </c>
      <c r="AO214" s="2">
        <f>+Help!$G214*Help!AI214</f>
        <v>107.73731506849315</v>
      </c>
      <c r="AP214" s="2">
        <f>+Help!$G214*Help!AJ214</f>
        <v>10.160647344230691</v>
      </c>
      <c r="AQ214" s="2">
        <f>+Help!$G214*Help!AK214</f>
        <v>267.65447145636682</v>
      </c>
      <c r="AR214" s="1478">
        <f>+Help!$G214*Help!AL214</f>
        <v>13.787671232876713</v>
      </c>
      <c r="AS214" s="1478">
        <f>+Help!$G214*Help!AM214</f>
        <v>3.6435616438356169</v>
      </c>
      <c r="AV214" s="5">
        <v>1</v>
      </c>
    </row>
    <row r="215" spans="1:48" x14ac:dyDescent="0.2">
      <c r="A215" s="1">
        <v>45139</v>
      </c>
      <c r="B215" s="2">
        <f>+Help!$G215*Help!I215</f>
        <v>0</v>
      </c>
      <c r="C215" s="2">
        <f>+Help!$G215*Help!J215</f>
        <v>0</v>
      </c>
      <c r="D215" s="2">
        <f>+Help!$G215*Help!K215</f>
        <v>0</v>
      </c>
      <c r="E215" s="2">
        <f>+Help!$G215*Help!L215</f>
        <v>0</v>
      </c>
      <c r="F215" s="2">
        <f>+Help!$G215*Help!M215</f>
        <v>0</v>
      </c>
      <c r="G215" s="2">
        <f>+Help!$G215*Help!N215</f>
        <v>0</v>
      </c>
      <c r="H215" s="1478">
        <f>24*Help!R215/Help!$P215</f>
        <v>273.75981357716228</v>
      </c>
      <c r="I215" s="1478">
        <f>24*Help!S215/Help!$P215</f>
        <v>282.67432664380595</v>
      </c>
      <c r="J215" s="1478">
        <f>24*Help!T215/Help!$P215</f>
        <v>20.811654526534859</v>
      </c>
      <c r="K215" s="1478">
        <f>24*Help!U215/Help!$P215</f>
        <v>12.140131807145336</v>
      </c>
      <c r="L215" s="1478">
        <f>24*Help!V215/Help!$P215</f>
        <v>2.4001040582726327</v>
      </c>
      <c r="M215" s="1478">
        <f>24*Help!W215/Help!$P215</f>
        <v>748.01477627471388</v>
      </c>
      <c r="N215" s="2">
        <f>100*Help!H214</f>
        <v>91.666666666666657</v>
      </c>
      <c r="O215" s="2">
        <f>+B215*$AC215</f>
        <v>0</v>
      </c>
      <c r="P215" s="2">
        <f t="shared" ref="P215:V215" si="0">+C215*$AC215</f>
        <v>0</v>
      </c>
      <c r="Q215" s="2">
        <f t="shared" si="0"/>
        <v>0</v>
      </c>
      <c r="R215" s="2">
        <f t="shared" si="0"/>
        <v>0</v>
      </c>
      <c r="S215" s="2">
        <f t="shared" si="0"/>
        <v>0</v>
      </c>
      <c r="T215" s="2">
        <f t="shared" si="0"/>
        <v>0</v>
      </c>
      <c r="U215" s="1478">
        <f t="shared" si="0"/>
        <v>273.75981357716228</v>
      </c>
      <c r="V215" s="1478">
        <f t="shared" si="0"/>
        <v>282.67432664380595</v>
      </c>
      <c r="W215" s="1478">
        <f>+J215*$AC215</f>
        <v>20.811654526534859</v>
      </c>
      <c r="X215" s="1478">
        <f t="shared" ref="X215" si="1">+K215*$AC215</f>
        <v>12.140131807145336</v>
      </c>
      <c r="Y215" s="1478">
        <f t="shared" ref="Y215" si="2">+L215*$AC215</f>
        <v>2.4001040582726327</v>
      </c>
      <c r="Z215" s="1478">
        <f t="shared" ref="Z215" si="3">+M215*$AC215</f>
        <v>748.01477627471388</v>
      </c>
      <c r="AA215" s="2">
        <v>93</v>
      </c>
      <c r="AC215" s="2">
        <v>1</v>
      </c>
      <c r="AE215" s="2">
        <f>+Help!$G215*Help!Y215</f>
        <v>0</v>
      </c>
      <c r="AF215" s="2">
        <f>+Help!$G215*Help!Z215</f>
        <v>0</v>
      </c>
      <c r="AG215" s="2">
        <f>+Help!$G215*Help!AA215</f>
        <v>0</v>
      </c>
      <c r="AH215" s="2">
        <f>+Help!$G215*Help!AB215</f>
        <v>0</v>
      </c>
      <c r="AI215" s="2">
        <f>+Help!$G215*Help!AC215</f>
        <v>0</v>
      </c>
      <c r="AJ215" s="2">
        <f>+Help!$G215*Help!AD215</f>
        <v>0</v>
      </c>
      <c r="AK215" s="2">
        <f>+Help!$G215*Help!AE215</f>
        <v>0</v>
      </c>
      <c r="AL215" s="2">
        <f>+Help!$G215*Help!AF215</f>
        <v>0</v>
      </c>
      <c r="AM215" s="2">
        <f>+Help!$G215*Help!AG215</f>
        <v>0</v>
      </c>
      <c r="AN215" s="2">
        <f>+Help!$G215*Help!AH215</f>
        <v>0</v>
      </c>
      <c r="AO215" s="2">
        <f>+Help!$G215*Help!AI215</f>
        <v>0</v>
      </c>
      <c r="AP215" s="2">
        <f>+Help!$G215*Help!AJ215</f>
        <v>0</v>
      </c>
      <c r="AQ215" s="2">
        <f>+Help!$G215*Help!AK215</f>
        <v>0</v>
      </c>
      <c r="AR215" s="1478">
        <f>+Help!$G215*Help!AL215</f>
        <v>0</v>
      </c>
      <c r="AS215" s="1478">
        <f>+Help!$G215*Help!AM215</f>
        <v>0</v>
      </c>
      <c r="AV215" s="5">
        <v>1</v>
      </c>
    </row>
    <row r="216" spans="1:48" x14ac:dyDescent="0.2">
      <c r="A216" s="1">
        <v>45140</v>
      </c>
      <c r="B216" s="2">
        <f>+Help!$G216*Help!I216</f>
        <v>213.87617065556702</v>
      </c>
      <c r="C216" s="2">
        <f>+Help!$G216*Help!J216</f>
        <v>132.8355879292404</v>
      </c>
      <c r="D216" s="2">
        <f>+Help!$G216*Help!K216</f>
        <v>40.062434963579484</v>
      </c>
      <c r="E216" s="2">
        <f>+Help!$G216*Help!L216</f>
        <v>33.412070759625394</v>
      </c>
      <c r="F216" s="2">
        <f>+Help!$G216*Help!M216</f>
        <v>90.340738480463571</v>
      </c>
      <c r="G216" s="2">
        <f>+Help!$G216*Help!N216</f>
        <v>107.45376357202457</v>
      </c>
      <c r="H216" s="1478">
        <f>24*Help!R216/Help!$P216</f>
        <v>273.75981357716228</v>
      </c>
      <c r="I216" s="1478">
        <f>24*Help!S216/Help!$P216</f>
        <v>282.67432664380595</v>
      </c>
      <c r="J216" s="1478">
        <f>24*Help!T216/Help!$P216</f>
        <v>20.811654526534859</v>
      </c>
      <c r="K216" s="1478">
        <f>24*Help!U216/Help!$P216</f>
        <v>12.140131807145336</v>
      </c>
      <c r="L216" s="1478">
        <f>24*Help!V216/Help!$P216</f>
        <v>2.4001040582726327</v>
      </c>
      <c r="M216" s="1478">
        <f>24*Help!W216/Help!$P216</f>
        <v>748.01477627471388</v>
      </c>
      <c r="N216" s="2">
        <f>100*Help!H215</f>
        <v>0</v>
      </c>
      <c r="O216" s="2">
        <f t="shared" ref="O216:O279" si="4">+B216*$AC216</f>
        <v>213.87617065556702</v>
      </c>
      <c r="P216" s="2">
        <f t="shared" ref="P216:P279" si="5">+C216*$AC216</f>
        <v>132.8355879292404</v>
      </c>
      <c r="Q216" s="2">
        <f t="shared" ref="Q216:Q279" si="6">+D216*$AC216</f>
        <v>40.062434963579484</v>
      </c>
      <c r="R216" s="2">
        <f t="shared" ref="R216:R279" si="7">+E216*$AC216</f>
        <v>33.412070759625394</v>
      </c>
      <c r="S216" s="2">
        <f t="shared" ref="S216:S279" si="8">+F216*$AC216</f>
        <v>90.340738480463571</v>
      </c>
      <c r="T216" s="2">
        <f t="shared" ref="T216:T279" si="9">+G216*$AC216</f>
        <v>107.45376357202457</v>
      </c>
      <c r="U216" s="1478">
        <f t="shared" ref="U216:U279" si="10">+H216*$AC216</f>
        <v>273.75981357716228</v>
      </c>
      <c r="V216" s="1478">
        <f t="shared" ref="V216:V279" si="11">+I216*$AC216</f>
        <v>282.67432664380595</v>
      </c>
      <c r="W216" s="1478">
        <f t="shared" ref="W216:W279" si="12">+J216*$AC216</f>
        <v>20.811654526534859</v>
      </c>
      <c r="X216" s="1478">
        <f t="shared" ref="X216:X279" si="13">+K216*$AC216</f>
        <v>12.140131807145336</v>
      </c>
      <c r="Y216" s="1478">
        <f t="shared" ref="Y216:Y279" si="14">+L216*$AC216</f>
        <v>2.4001040582726327</v>
      </c>
      <c r="Z216" s="1478">
        <f t="shared" ref="Z216:Z279" si="15">+M216*$AC216</f>
        <v>748.01477627471388</v>
      </c>
      <c r="AA216" s="2">
        <v>93</v>
      </c>
      <c r="AC216" s="2">
        <v>1</v>
      </c>
      <c r="AE216" s="2">
        <f>+Help!$G216*Help!Y216</f>
        <v>88.595213319458921</v>
      </c>
      <c r="AF216" s="2">
        <f>+Help!$G216*Help!Z216</f>
        <v>44.24037460978149</v>
      </c>
      <c r="AG216" s="2">
        <f>+Help!$G216*Help!AA216</f>
        <v>0</v>
      </c>
      <c r="AH216" s="2">
        <f>+Help!$G216*Help!AB216</f>
        <v>73.474505723204885</v>
      </c>
      <c r="AI216" s="2">
        <f>+Help!$G216*Help!AC216</f>
        <v>7.5660770031217499</v>
      </c>
      <c r="AJ216" s="2">
        <f>+Help!$G216*Help!AD216</f>
        <v>12.708976060219513</v>
      </c>
      <c r="AK216" s="2">
        <f>+Help!$G216*Help!AE216</f>
        <v>7.6690946930280974</v>
      </c>
      <c r="AL216" s="2">
        <f>+Help!$G216*Help!AF216</f>
        <v>5.6659729448491163</v>
      </c>
      <c r="AM216" s="2">
        <f>+Help!$G216*Help!AG216</f>
        <v>5.9521331945889706</v>
      </c>
      <c r="AN216" s="2">
        <f>+Help!$G216*Help!AH216</f>
        <v>9.9000000000000039</v>
      </c>
      <c r="AO216" s="2">
        <f>+Help!$G216*Help!AI216</f>
        <v>40.92</v>
      </c>
      <c r="AP216" s="2">
        <f>+Help!$G216*Help!AJ216</f>
        <v>3.9770973169082668</v>
      </c>
      <c r="AQ216" s="2">
        <f>+Help!$G216*Help!AK216</f>
        <v>81.173016455578292</v>
      </c>
      <c r="AR216" s="1478">
        <f>+Help!$G216*Help!AL216</f>
        <v>7.8751300728407925</v>
      </c>
      <c r="AS216" s="1478">
        <f>+Help!$G216*Help!AM216</f>
        <v>4.2924037460978157</v>
      </c>
      <c r="AV216" s="5">
        <v>1</v>
      </c>
    </row>
    <row r="217" spans="1:48" x14ac:dyDescent="0.2">
      <c r="A217" s="1">
        <v>45141</v>
      </c>
      <c r="B217" s="2">
        <f>+Help!$G217*Help!I217</f>
        <v>648.10960804717274</v>
      </c>
      <c r="C217" s="2">
        <f>+Help!$G217*Help!J217</f>
        <v>402.53208463406173</v>
      </c>
      <c r="D217" s="2">
        <f>+Help!$G217*Help!K217</f>
        <v>121.40131807145295</v>
      </c>
      <c r="E217" s="2">
        <f>+Help!$G217*Help!L217</f>
        <v>101.24869927159209</v>
      </c>
      <c r="F217" s="2">
        <f>+Help!$G217*Help!M217</f>
        <v>273.75981357716228</v>
      </c>
      <c r="G217" s="2">
        <f>+Help!$G217*Help!N217</f>
        <v>325.61746536977137</v>
      </c>
      <c r="H217" s="1478">
        <f>24*Help!R217/Help!$P217</f>
        <v>273.75981357716228</v>
      </c>
      <c r="I217" s="1478">
        <f>24*Help!S217/Help!$P217</f>
        <v>282.67432664380595</v>
      </c>
      <c r="J217" s="1478">
        <f>24*Help!T217/Help!$P217</f>
        <v>20.811654526534859</v>
      </c>
      <c r="K217" s="1478">
        <f>24*Help!U217/Help!$P217</f>
        <v>12.140131807145336</v>
      </c>
      <c r="L217" s="1478">
        <f>24*Help!V217/Help!$P217</f>
        <v>2.4001040582726327</v>
      </c>
      <c r="M217" s="1478">
        <f>24*Help!W217/Help!$P217</f>
        <v>748.01477627471388</v>
      </c>
      <c r="N217" s="2">
        <f>100*Help!H216</f>
        <v>33.000000000000007</v>
      </c>
      <c r="O217" s="2">
        <f t="shared" si="4"/>
        <v>648.10960804717274</v>
      </c>
      <c r="P217" s="2">
        <f t="shared" si="5"/>
        <v>402.53208463406173</v>
      </c>
      <c r="Q217" s="2">
        <f t="shared" si="6"/>
        <v>121.40131807145295</v>
      </c>
      <c r="R217" s="2">
        <f t="shared" si="7"/>
        <v>101.24869927159209</v>
      </c>
      <c r="S217" s="2">
        <f t="shared" si="8"/>
        <v>273.75981357716228</v>
      </c>
      <c r="T217" s="2">
        <f t="shared" si="9"/>
        <v>325.61746536977137</v>
      </c>
      <c r="U217" s="1478">
        <f t="shared" si="10"/>
        <v>273.75981357716228</v>
      </c>
      <c r="V217" s="1478">
        <f t="shared" si="11"/>
        <v>282.67432664380595</v>
      </c>
      <c r="W217" s="1478">
        <f t="shared" si="12"/>
        <v>20.811654526534859</v>
      </c>
      <c r="X217" s="1478">
        <f t="shared" si="13"/>
        <v>12.140131807145336</v>
      </c>
      <c r="Y217" s="1478">
        <f t="shared" si="14"/>
        <v>2.4001040582726327</v>
      </c>
      <c r="Z217" s="1478">
        <f t="shared" si="15"/>
        <v>748.01477627471388</v>
      </c>
      <c r="AA217" s="2">
        <v>93</v>
      </c>
      <c r="AC217" s="2">
        <v>1</v>
      </c>
      <c r="AE217" s="2">
        <f>+Help!$G217*Help!Y217</f>
        <v>268.4703433922997</v>
      </c>
      <c r="AF217" s="2">
        <f>+Help!$G217*Help!Z217</f>
        <v>134.06174124176206</v>
      </c>
      <c r="AG217" s="2">
        <f>+Help!$G217*Help!AA217</f>
        <v>0</v>
      </c>
      <c r="AH217" s="2">
        <f>+Help!$G217*Help!AB217</f>
        <v>222.65001734304505</v>
      </c>
      <c r="AI217" s="2">
        <f>+Help!$G217*Help!AC217</f>
        <v>22.927506070065903</v>
      </c>
      <c r="AJ217" s="2">
        <f>+Help!$G217*Help!AD217</f>
        <v>38.512048667331847</v>
      </c>
      <c r="AK217" s="2">
        <f>+Help!$G217*Help!AE217</f>
        <v>23.239680887963925</v>
      </c>
      <c r="AL217" s="2">
        <f>+Help!$G217*Help!AF217</f>
        <v>17.169614984391259</v>
      </c>
      <c r="AM217" s="2">
        <f>+Help!$G217*Help!AG217</f>
        <v>18.036767256330211</v>
      </c>
      <c r="AN217" s="2">
        <f>+Help!$G217*Help!AH217</f>
        <v>30.000000000000004</v>
      </c>
      <c r="AO217" s="2">
        <f>+Help!$G217*Help!AI217</f>
        <v>123.99999999999999</v>
      </c>
      <c r="AP217" s="2">
        <f>+Help!$G217*Help!AJ217</f>
        <v>12.051810051237169</v>
      </c>
      <c r="AQ217" s="2">
        <f>+Help!$G217*Help!AK217</f>
        <v>245.97883774417659</v>
      </c>
      <c r="AR217" s="1478">
        <f>+Help!$G217*Help!AL217</f>
        <v>23.864030523759972</v>
      </c>
      <c r="AS217" s="1478">
        <f>+Help!$G217*Help!AM217</f>
        <v>13.007284079084286</v>
      </c>
      <c r="AV217" s="5">
        <v>1</v>
      </c>
    </row>
    <row r="218" spans="1:48" x14ac:dyDescent="0.2">
      <c r="A218" s="1">
        <v>45142</v>
      </c>
      <c r="B218" s="2">
        <f>+Help!$G218*Help!I218</f>
        <v>648.10960804717274</v>
      </c>
      <c r="C218" s="2">
        <f>+Help!$G218*Help!J218</f>
        <v>402.53208463406173</v>
      </c>
      <c r="D218" s="2">
        <f>+Help!$G218*Help!K218</f>
        <v>121.40131807145295</v>
      </c>
      <c r="E218" s="2">
        <f>+Help!$G218*Help!L218</f>
        <v>101.24869927159209</v>
      </c>
      <c r="F218" s="2">
        <f>+Help!$G218*Help!M218</f>
        <v>273.75981357716228</v>
      </c>
      <c r="G218" s="2">
        <f>+Help!$G218*Help!N218</f>
        <v>325.61746536977137</v>
      </c>
      <c r="H218" s="1478">
        <f>24*Help!R218/Help!$P218</f>
        <v>273.75981357716228</v>
      </c>
      <c r="I218" s="1478">
        <f>24*Help!S218/Help!$P218</f>
        <v>282.67432664380595</v>
      </c>
      <c r="J218" s="1478">
        <f>24*Help!T218/Help!$P218</f>
        <v>20.811654526534859</v>
      </c>
      <c r="K218" s="1478">
        <f>24*Help!U218/Help!$P218</f>
        <v>12.140131807145336</v>
      </c>
      <c r="L218" s="1478">
        <f>24*Help!V218/Help!$P218</f>
        <v>2.4001040582726327</v>
      </c>
      <c r="M218" s="1478">
        <f>24*Help!W218/Help!$P218</f>
        <v>748.01477627471388</v>
      </c>
      <c r="N218" s="2">
        <f>100*Help!H217</f>
        <v>100</v>
      </c>
      <c r="O218" s="2">
        <f t="shared" si="4"/>
        <v>648.10960804717274</v>
      </c>
      <c r="P218" s="2">
        <f t="shared" si="5"/>
        <v>402.53208463406173</v>
      </c>
      <c r="Q218" s="2">
        <f t="shared" si="6"/>
        <v>121.40131807145295</v>
      </c>
      <c r="R218" s="2">
        <f t="shared" si="7"/>
        <v>101.24869927159209</v>
      </c>
      <c r="S218" s="2">
        <f t="shared" si="8"/>
        <v>273.75981357716228</v>
      </c>
      <c r="T218" s="2">
        <f t="shared" si="9"/>
        <v>325.61746536977137</v>
      </c>
      <c r="U218" s="1478">
        <f t="shared" si="10"/>
        <v>273.75981357716228</v>
      </c>
      <c r="V218" s="1478">
        <f t="shared" si="11"/>
        <v>282.67432664380595</v>
      </c>
      <c r="W218" s="1478">
        <f t="shared" si="12"/>
        <v>20.811654526534859</v>
      </c>
      <c r="X218" s="1478">
        <f t="shared" si="13"/>
        <v>12.140131807145336</v>
      </c>
      <c r="Y218" s="1478">
        <f t="shared" si="14"/>
        <v>2.4001040582726327</v>
      </c>
      <c r="Z218" s="1478">
        <f t="shared" si="15"/>
        <v>748.01477627471388</v>
      </c>
      <c r="AA218" s="2">
        <v>93</v>
      </c>
      <c r="AC218" s="2">
        <v>1</v>
      </c>
      <c r="AE218" s="2">
        <f>+Help!$G218*Help!Y218</f>
        <v>268.4703433922997</v>
      </c>
      <c r="AF218" s="2">
        <f>+Help!$G218*Help!Z218</f>
        <v>134.06174124176206</v>
      </c>
      <c r="AG218" s="2">
        <f>+Help!$G218*Help!AA218</f>
        <v>0</v>
      </c>
      <c r="AH218" s="2">
        <f>+Help!$G218*Help!AB218</f>
        <v>222.65001734304505</v>
      </c>
      <c r="AI218" s="2">
        <f>+Help!$G218*Help!AC218</f>
        <v>22.927506070065903</v>
      </c>
      <c r="AJ218" s="2">
        <f>+Help!$G218*Help!AD218</f>
        <v>38.512048667331847</v>
      </c>
      <c r="AK218" s="2">
        <f>+Help!$G218*Help!AE218</f>
        <v>23.239680887963925</v>
      </c>
      <c r="AL218" s="2">
        <f>+Help!$G218*Help!AF218</f>
        <v>17.169614984391259</v>
      </c>
      <c r="AM218" s="2">
        <f>+Help!$G218*Help!AG218</f>
        <v>18.036767256330211</v>
      </c>
      <c r="AN218" s="2">
        <f>+Help!$G218*Help!AH218</f>
        <v>30.000000000000004</v>
      </c>
      <c r="AO218" s="2">
        <f>+Help!$G218*Help!AI218</f>
        <v>123.99999999999999</v>
      </c>
      <c r="AP218" s="2">
        <f>+Help!$G218*Help!AJ218</f>
        <v>12.051810051237169</v>
      </c>
      <c r="AQ218" s="2">
        <f>+Help!$G218*Help!AK218</f>
        <v>245.97883774417659</v>
      </c>
      <c r="AR218" s="1478">
        <f>+Help!$G218*Help!AL218</f>
        <v>23.864030523759972</v>
      </c>
      <c r="AS218" s="1478">
        <f>+Help!$G218*Help!AM218</f>
        <v>13.007284079084286</v>
      </c>
      <c r="AV218" s="5">
        <v>1</v>
      </c>
    </row>
    <row r="219" spans="1:48" x14ac:dyDescent="0.2">
      <c r="A219" s="1">
        <v>45143</v>
      </c>
      <c r="B219" s="2">
        <f>+Help!$G219*Help!I219</f>
        <v>648.10960804717274</v>
      </c>
      <c r="C219" s="2">
        <f>+Help!$G219*Help!J219</f>
        <v>402.53208463406173</v>
      </c>
      <c r="D219" s="2">
        <f>+Help!$G219*Help!K219</f>
        <v>121.40131807145295</v>
      </c>
      <c r="E219" s="2">
        <f>+Help!$G219*Help!L219</f>
        <v>101.24869927159209</v>
      </c>
      <c r="F219" s="2">
        <f>+Help!$G219*Help!M219</f>
        <v>273.75981357716228</v>
      </c>
      <c r="G219" s="2">
        <f>+Help!$G219*Help!N219</f>
        <v>325.61746536977137</v>
      </c>
      <c r="H219" s="1478">
        <f>24*Help!R219/Help!$P219</f>
        <v>273.75981357716228</v>
      </c>
      <c r="I219" s="1478">
        <f>24*Help!S219/Help!$P219</f>
        <v>282.67432664380595</v>
      </c>
      <c r="J219" s="1478">
        <f>24*Help!T219/Help!$P219</f>
        <v>20.811654526534859</v>
      </c>
      <c r="K219" s="1478">
        <f>24*Help!U219/Help!$P219</f>
        <v>12.140131807145336</v>
      </c>
      <c r="L219" s="1478">
        <f>24*Help!V219/Help!$P219</f>
        <v>2.4001040582726327</v>
      </c>
      <c r="M219" s="1478">
        <f>24*Help!W219/Help!$P219</f>
        <v>748.01477627471388</v>
      </c>
      <c r="N219" s="2">
        <f>100*Help!H218</f>
        <v>100</v>
      </c>
      <c r="O219" s="2">
        <f t="shared" si="4"/>
        <v>648.10960804717274</v>
      </c>
      <c r="P219" s="2">
        <f t="shared" si="5"/>
        <v>402.53208463406173</v>
      </c>
      <c r="Q219" s="2">
        <f t="shared" si="6"/>
        <v>121.40131807145295</v>
      </c>
      <c r="R219" s="2">
        <f t="shared" si="7"/>
        <v>101.24869927159209</v>
      </c>
      <c r="S219" s="2">
        <f t="shared" si="8"/>
        <v>273.75981357716228</v>
      </c>
      <c r="T219" s="2">
        <f t="shared" si="9"/>
        <v>325.61746536977137</v>
      </c>
      <c r="U219" s="1478">
        <f t="shared" si="10"/>
        <v>273.75981357716228</v>
      </c>
      <c r="V219" s="1478">
        <f t="shared" si="11"/>
        <v>282.67432664380595</v>
      </c>
      <c r="W219" s="1478">
        <f t="shared" si="12"/>
        <v>20.811654526534859</v>
      </c>
      <c r="X219" s="1478">
        <f t="shared" si="13"/>
        <v>12.140131807145336</v>
      </c>
      <c r="Y219" s="1478">
        <f t="shared" si="14"/>
        <v>2.4001040582726327</v>
      </c>
      <c r="Z219" s="1478">
        <f t="shared" si="15"/>
        <v>748.01477627471388</v>
      </c>
      <c r="AA219" s="2">
        <v>93</v>
      </c>
      <c r="AC219" s="2">
        <v>1</v>
      </c>
      <c r="AE219" s="2">
        <f>+Help!$G219*Help!Y219</f>
        <v>268.4703433922997</v>
      </c>
      <c r="AF219" s="2">
        <f>+Help!$G219*Help!Z219</f>
        <v>134.06174124176206</v>
      </c>
      <c r="AG219" s="2">
        <f>+Help!$G219*Help!AA219</f>
        <v>0</v>
      </c>
      <c r="AH219" s="2">
        <f>+Help!$G219*Help!AB219</f>
        <v>222.65001734304505</v>
      </c>
      <c r="AI219" s="2">
        <f>+Help!$G219*Help!AC219</f>
        <v>22.927506070065903</v>
      </c>
      <c r="AJ219" s="2">
        <f>+Help!$G219*Help!AD219</f>
        <v>38.512048667331847</v>
      </c>
      <c r="AK219" s="2">
        <f>+Help!$G219*Help!AE219</f>
        <v>23.239680887963925</v>
      </c>
      <c r="AL219" s="2">
        <f>+Help!$G219*Help!AF219</f>
        <v>17.169614984391259</v>
      </c>
      <c r="AM219" s="2">
        <f>+Help!$G219*Help!AG219</f>
        <v>18.036767256330211</v>
      </c>
      <c r="AN219" s="2">
        <f>+Help!$G219*Help!AH219</f>
        <v>30.000000000000004</v>
      </c>
      <c r="AO219" s="2">
        <f>+Help!$G219*Help!AI219</f>
        <v>123.99999999999999</v>
      </c>
      <c r="AP219" s="2">
        <f>+Help!$G219*Help!AJ219</f>
        <v>12.051810051237169</v>
      </c>
      <c r="AQ219" s="2">
        <f>+Help!$G219*Help!AK219</f>
        <v>245.97883774417659</v>
      </c>
      <c r="AR219" s="1478">
        <f>+Help!$G219*Help!AL219</f>
        <v>23.864030523759972</v>
      </c>
      <c r="AS219" s="1478">
        <f>+Help!$G219*Help!AM219</f>
        <v>13.007284079084286</v>
      </c>
      <c r="AV219" s="5">
        <v>1</v>
      </c>
    </row>
    <row r="220" spans="1:48" x14ac:dyDescent="0.2">
      <c r="A220" s="1">
        <v>45144</v>
      </c>
      <c r="B220" s="2">
        <f>+Help!$G220*Help!I220</f>
        <v>648.10960804717274</v>
      </c>
      <c r="C220" s="2">
        <f>+Help!$G220*Help!J220</f>
        <v>402.53208463406173</v>
      </c>
      <c r="D220" s="2">
        <f>+Help!$G220*Help!K220</f>
        <v>121.40131807145295</v>
      </c>
      <c r="E220" s="2">
        <f>+Help!$G220*Help!L220</f>
        <v>101.24869927159209</v>
      </c>
      <c r="F220" s="2">
        <f>+Help!$G220*Help!M220</f>
        <v>273.75981357716228</v>
      </c>
      <c r="G220" s="2">
        <f>+Help!$G220*Help!N220</f>
        <v>325.61746536977137</v>
      </c>
      <c r="H220" s="1478">
        <f>24*Help!R220/Help!$P220</f>
        <v>273.75981357716228</v>
      </c>
      <c r="I220" s="1478">
        <f>24*Help!S220/Help!$P220</f>
        <v>282.67432664380595</v>
      </c>
      <c r="J220" s="1478">
        <f>24*Help!T220/Help!$P220</f>
        <v>20.811654526534859</v>
      </c>
      <c r="K220" s="1478">
        <f>24*Help!U220/Help!$P220</f>
        <v>12.140131807145336</v>
      </c>
      <c r="L220" s="1478">
        <f>24*Help!V220/Help!$P220</f>
        <v>2.4001040582726327</v>
      </c>
      <c r="M220" s="1478">
        <f>24*Help!W220/Help!$P220</f>
        <v>748.01477627471388</v>
      </c>
      <c r="N220" s="2">
        <f>100*Help!H219</f>
        <v>100</v>
      </c>
      <c r="O220" s="2">
        <f t="shared" si="4"/>
        <v>648.10960804717274</v>
      </c>
      <c r="P220" s="2">
        <f t="shared" si="5"/>
        <v>402.53208463406173</v>
      </c>
      <c r="Q220" s="2">
        <f t="shared" si="6"/>
        <v>121.40131807145295</v>
      </c>
      <c r="R220" s="2">
        <f t="shared" si="7"/>
        <v>101.24869927159209</v>
      </c>
      <c r="S220" s="2">
        <f t="shared" si="8"/>
        <v>273.75981357716228</v>
      </c>
      <c r="T220" s="2">
        <f t="shared" si="9"/>
        <v>325.61746536977137</v>
      </c>
      <c r="U220" s="1478">
        <f t="shared" si="10"/>
        <v>273.75981357716228</v>
      </c>
      <c r="V220" s="1478">
        <f t="shared" si="11"/>
        <v>282.67432664380595</v>
      </c>
      <c r="W220" s="1478">
        <f t="shared" si="12"/>
        <v>20.811654526534859</v>
      </c>
      <c r="X220" s="1478">
        <f t="shared" si="13"/>
        <v>12.140131807145336</v>
      </c>
      <c r="Y220" s="1478">
        <f t="shared" si="14"/>
        <v>2.4001040582726327</v>
      </c>
      <c r="Z220" s="1478">
        <f t="shared" si="15"/>
        <v>748.01477627471388</v>
      </c>
      <c r="AA220" s="2">
        <v>93</v>
      </c>
      <c r="AC220" s="2">
        <v>1</v>
      </c>
      <c r="AE220" s="2">
        <f>+Help!$G220*Help!Y220</f>
        <v>268.4703433922997</v>
      </c>
      <c r="AF220" s="2">
        <f>+Help!$G220*Help!Z220</f>
        <v>134.06174124176206</v>
      </c>
      <c r="AG220" s="2">
        <f>+Help!$G220*Help!AA220</f>
        <v>0</v>
      </c>
      <c r="AH220" s="2">
        <f>+Help!$G220*Help!AB220</f>
        <v>222.65001734304505</v>
      </c>
      <c r="AI220" s="2">
        <f>+Help!$G220*Help!AC220</f>
        <v>22.927506070065903</v>
      </c>
      <c r="AJ220" s="2">
        <f>+Help!$G220*Help!AD220</f>
        <v>38.512048667331847</v>
      </c>
      <c r="AK220" s="2">
        <f>+Help!$G220*Help!AE220</f>
        <v>23.239680887963925</v>
      </c>
      <c r="AL220" s="2">
        <f>+Help!$G220*Help!AF220</f>
        <v>17.169614984391259</v>
      </c>
      <c r="AM220" s="2">
        <f>+Help!$G220*Help!AG220</f>
        <v>18.036767256330211</v>
      </c>
      <c r="AN220" s="2">
        <f>+Help!$G220*Help!AH220</f>
        <v>30.000000000000004</v>
      </c>
      <c r="AO220" s="2">
        <f>+Help!$G220*Help!AI220</f>
        <v>123.99999999999999</v>
      </c>
      <c r="AP220" s="2">
        <f>+Help!$G220*Help!AJ220</f>
        <v>12.051810051237169</v>
      </c>
      <c r="AQ220" s="2">
        <f>+Help!$G220*Help!AK220</f>
        <v>245.97883774417659</v>
      </c>
      <c r="AR220" s="1478">
        <f>+Help!$G220*Help!AL220</f>
        <v>23.864030523759972</v>
      </c>
      <c r="AS220" s="1478">
        <f>+Help!$G220*Help!AM220</f>
        <v>13.007284079084286</v>
      </c>
      <c r="AV220" s="5">
        <v>1</v>
      </c>
    </row>
    <row r="221" spans="1:48" x14ac:dyDescent="0.2">
      <c r="A221" s="1">
        <v>45145</v>
      </c>
      <c r="B221" s="2">
        <f>+Help!$G221*Help!I221</f>
        <v>648.10960804717274</v>
      </c>
      <c r="C221" s="2">
        <f>+Help!$G221*Help!J221</f>
        <v>402.53208463406173</v>
      </c>
      <c r="D221" s="2">
        <f>+Help!$G221*Help!K221</f>
        <v>121.40131807145295</v>
      </c>
      <c r="E221" s="2">
        <f>+Help!$G221*Help!L221</f>
        <v>101.24869927159209</v>
      </c>
      <c r="F221" s="2">
        <f>+Help!$G221*Help!M221</f>
        <v>273.75981357716228</v>
      </c>
      <c r="G221" s="2">
        <f>+Help!$G221*Help!N221</f>
        <v>325.61746536977137</v>
      </c>
      <c r="H221" s="1478">
        <f>24*Help!R221/Help!$P221</f>
        <v>273.75981357716228</v>
      </c>
      <c r="I221" s="1478">
        <f>24*Help!S221/Help!$P221</f>
        <v>282.67432664380595</v>
      </c>
      <c r="J221" s="1478">
        <f>24*Help!T221/Help!$P221</f>
        <v>20.811654526534859</v>
      </c>
      <c r="K221" s="1478">
        <f>24*Help!U221/Help!$P221</f>
        <v>12.140131807145336</v>
      </c>
      <c r="L221" s="1478">
        <f>24*Help!V221/Help!$P221</f>
        <v>2.4001040582726327</v>
      </c>
      <c r="M221" s="1478">
        <f>24*Help!W221/Help!$P221</f>
        <v>748.01477627471388</v>
      </c>
      <c r="N221" s="2">
        <f>100*Help!H220</f>
        <v>100</v>
      </c>
      <c r="O221" s="2">
        <f t="shared" si="4"/>
        <v>648.10960804717274</v>
      </c>
      <c r="P221" s="2">
        <f t="shared" si="5"/>
        <v>402.53208463406173</v>
      </c>
      <c r="Q221" s="2">
        <f t="shared" si="6"/>
        <v>121.40131807145295</v>
      </c>
      <c r="R221" s="2">
        <f t="shared" si="7"/>
        <v>101.24869927159209</v>
      </c>
      <c r="S221" s="2">
        <f t="shared" si="8"/>
        <v>273.75981357716228</v>
      </c>
      <c r="T221" s="2">
        <f t="shared" si="9"/>
        <v>325.61746536977137</v>
      </c>
      <c r="U221" s="1478">
        <f t="shared" si="10"/>
        <v>273.75981357716228</v>
      </c>
      <c r="V221" s="1478">
        <f t="shared" si="11"/>
        <v>282.67432664380595</v>
      </c>
      <c r="W221" s="1478">
        <f t="shared" si="12"/>
        <v>20.811654526534859</v>
      </c>
      <c r="X221" s="1478">
        <f t="shared" si="13"/>
        <v>12.140131807145336</v>
      </c>
      <c r="Y221" s="1478">
        <f t="shared" si="14"/>
        <v>2.4001040582726327</v>
      </c>
      <c r="Z221" s="1478">
        <f t="shared" si="15"/>
        <v>748.01477627471388</v>
      </c>
      <c r="AA221" s="2">
        <v>93</v>
      </c>
      <c r="AC221" s="2">
        <v>1</v>
      </c>
      <c r="AE221" s="2">
        <f>+Help!$G221*Help!Y221</f>
        <v>268.4703433922997</v>
      </c>
      <c r="AF221" s="2">
        <f>+Help!$G221*Help!Z221</f>
        <v>134.06174124176206</v>
      </c>
      <c r="AG221" s="2">
        <f>+Help!$G221*Help!AA221</f>
        <v>0</v>
      </c>
      <c r="AH221" s="2">
        <f>+Help!$G221*Help!AB221</f>
        <v>222.65001734304505</v>
      </c>
      <c r="AI221" s="2">
        <f>+Help!$G221*Help!AC221</f>
        <v>22.927506070065903</v>
      </c>
      <c r="AJ221" s="2">
        <f>+Help!$G221*Help!AD221</f>
        <v>38.512048667331847</v>
      </c>
      <c r="AK221" s="2">
        <f>+Help!$G221*Help!AE221</f>
        <v>23.239680887963925</v>
      </c>
      <c r="AL221" s="2">
        <f>+Help!$G221*Help!AF221</f>
        <v>17.169614984391259</v>
      </c>
      <c r="AM221" s="2">
        <f>+Help!$G221*Help!AG221</f>
        <v>18.036767256330211</v>
      </c>
      <c r="AN221" s="2">
        <f>+Help!$G221*Help!AH221</f>
        <v>30.000000000000004</v>
      </c>
      <c r="AO221" s="2">
        <f>+Help!$G221*Help!AI221</f>
        <v>123.99999999999999</v>
      </c>
      <c r="AP221" s="2">
        <f>+Help!$G221*Help!AJ221</f>
        <v>12.051810051237169</v>
      </c>
      <c r="AQ221" s="2">
        <f>+Help!$G221*Help!AK221</f>
        <v>245.97883774417659</v>
      </c>
      <c r="AR221" s="1478">
        <f>+Help!$G221*Help!AL221</f>
        <v>23.864030523759972</v>
      </c>
      <c r="AS221" s="1478">
        <f>+Help!$G221*Help!AM221</f>
        <v>13.007284079084286</v>
      </c>
      <c r="AV221" s="5">
        <v>1</v>
      </c>
    </row>
    <row r="222" spans="1:48" x14ac:dyDescent="0.2">
      <c r="A222" s="1">
        <v>45146</v>
      </c>
      <c r="B222" s="2">
        <f>+Help!$G222*Help!I222</f>
        <v>648.10960804717274</v>
      </c>
      <c r="C222" s="2">
        <f>+Help!$G222*Help!J222</f>
        <v>402.53208463406173</v>
      </c>
      <c r="D222" s="2">
        <f>+Help!$G222*Help!K222</f>
        <v>121.40131807145295</v>
      </c>
      <c r="E222" s="2">
        <f>+Help!$G222*Help!L222</f>
        <v>101.24869927159209</v>
      </c>
      <c r="F222" s="2">
        <f>+Help!$G222*Help!M222</f>
        <v>273.75981357716228</v>
      </c>
      <c r="G222" s="2">
        <f>+Help!$G222*Help!N222</f>
        <v>325.61746536977137</v>
      </c>
      <c r="H222" s="1478">
        <f>24*Help!R222/Help!$P222</f>
        <v>273.75981357716228</v>
      </c>
      <c r="I222" s="1478">
        <f>24*Help!S222/Help!$P222</f>
        <v>282.67432664380595</v>
      </c>
      <c r="J222" s="1478">
        <f>24*Help!T222/Help!$P222</f>
        <v>20.811654526534859</v>
      </c>
      <c r="K222" s="1478">
        <f>24*Help!U222/Help!$P222</f>
        <v>12.140131807145336</v>
      </c>
      <c r="L222" s="1478">
        <f>24*Help!V222/Help!$P222</f>
        <v>2.4001040582726327</v>
      </c>
      <c r="M222" s="1478">
        <f>24*Help!W222/Help!$P222</f>
        <v>748.01477627471388</v>
      </c>
      <c r="N222" s="2">
        <f>100*Help!H221</f>
        <v>100</v>
      </c>
      <c r="O222" s="2">
        <f t="shared" si="4"/>
        <v>648.10960804717274</v>
      </c>
      <c r="P222" s="2">
        <f t="shared" si="5"/>
        <v>402.53208463406173</v>
      </c>
      <c r="Q222" s="2">
        <f t="shared" si="6"/>
        <v>121.40131807145295</v>
      </c>
      <c r="R222" s="2">
        <f t="shared" si="7"/>
        <v>101.24869927159209</v>
      </c>
      <c r="S222" s="2">
        <f t="shared" si="8"/>
        <v>273.75981357716228</v>
      </c>
      <c r="T222" s="2">
        <f t="shared" si="9"/>
        <v>325.61746536977137</v>
      </c>
      <c r="U222" s="1478">
        <f t="shared" si="10"/>
        <v>273.75981357716228</v>
      </c>
      <c r="V222" s="1478">
        <f t="shared" si="11"/>
        <v>282.67432664380595</v>
      </c>
      <c r="W222" s="1478">
        <f t="shared" si="12"/>
        <v>20.811654526534859</v>
      </c>
      <c r="X222" s="1478">
        <f t="shared" si="13"/>
        <v>12.140131807145336</v>
      </c>
      <c r="Y222" s="1478">
        <f t="shared" si="14"/>
        <v>2.4001040582726327</v>
      </c>
      <c r="Z222" s="1478">
        <f t="shared" si="15"/>
        <v>748.01477627471388</v>
      </c>
      <c r="AA222" s="2">
        <v>93</v>
      </c>
      <c r="AC222" s="2">
        <v>1</v>
      </c>
      <c r="AE222" s="2">
        <f>+Help!$G222*Help!Y222</f>
        <v>268.4703433922997</v>
      </c>
      <c r="AF222" s="2">
        <f>+Help!$G222*Help!Z222</f>
        <v>134.06174124176206</v>
      </c>
      <c r="AG222" s="2">
        <f>+Help!$G222*Help!AA222</f>
        <v>0</v>
      </c>
      <c r="AH222" s="2">
        <f>+Help!$G222*Help!AB222</f>
        <v>222.65001734304505</v>
      </c>
      <c r="AI222" s="2">
        <f>+Help!$G222*Help!AC222</f>
        <v>22.927506070065903</v>
      </c>
      <c r="AJ222" s="2">
        <f>+Help!$G222*Help!AD222</f>
        <v>38.512048667331847</v>
      </c>
      <c r="AK222" s="2">
        <f>+Help!$G222*Help!AE222</f>
        <v>23.239680887963925</v>
      </c>
      <c r="AL222" s="2">
        <f>+Help!$G222*Help!AF222</f>
        <v>17.169614984391259</v>
      </c>
      <c r="AM222" s="2">
        <f>+Help!$G222*Help!AG222</f>
        <v>18.036767256330211</v>
      </c>
      <c r="AN222" s="2">
        <f>+Help!$G222*Help!AH222</f>
        <v>30.000000000000004</v>
      </c>
      <c r="AO222" s="2">
        <f>+Help!$G222*Help!AI222</f>
        <v>123.99999999999999</v>
      </c>
      <c r="AP222" s="2">
        <f>+Help!$G222*Help!AJ222</f>
        <v>12.051810051237169</v>
      </c>
      <c r="AQ222" s="2">
        <f>+Help!$G222*Help!AK222</f>
        <v>245.97883774417659</v>
      </c>
      <c r="AR222" s="1478">
        <f>+Help!$G222*Help!AL222</f>
        <v>23.864030523759972</v>
      </c>
      <c r="AS222" s="1478">
        <f>+Help!$G222*Help!AM222</f>
        <v>13.007284079084286</v>
      </c>
      <c r="AV222" s="5">
        <v>1</v>
      </c>
    </row>
    <row r="223" spans="1:48" x14ac:dyDescent="0.2">
      <c r="A223" s="1">
        <v>45147</v>
      </c>
      <c r="B223" s="2">
        <f>+Help!$G223*Help!I223</f>
        <v>648.10960804717274</v>
      </c>
      <c r="C223" s="2">
        <f>+Help!$G223*Help!J223</f>
        <v>402.53208463406173</v>
      </c>
      <c r="D223" s="2">
        <f>+Help!$G223*Help!K223</f>
        <v>121.40131807145295</v>
      </c>
      <c r="E223" s="2">
        <f>+Help!$G223*Help!L223</f>
        <v>101.24869927159209</v>
      </c>
      <c r="F223" s="2">
        <f>+Help!$G223*Help!M223</f>
        <v>273.75981357716228</v>
      </c>
      <c r="G223" s="2">
        <f>+Help!$G223*Help!N223</f>
        <v>325.61746536977137</v>
      </c>
      <c r="H223" s="1478">
        <f>24*Help!R223/Help!$P223</f>
        <v>273.75981357716228</v>
      </c>
      <c r="I223" s="1478">
        <f>24*Help!S223/Help!$P223</f>
        <v>282.67432664380595</v>
      </c>
      <c r="J223" s="1478">
        <f>24*Help!T223/Help!$P223</f>
        <v>20.811654526534859</v>
      </c>
      <c r="K223" s="1478">
        <f>24*Help!U223/Help!$P223</f>
        <v>12.140131807145336</v>
      </c>
      <c r="L223" s="1478">
        <f>24*Help!V223/Help!$P223</f>
        <v>2.4001040582726327</v>
      </c>
      <c r="M223" s="1478">
        <f>24*Help!W223/Help!$P223</f>
        <v>748.01477627471388</v>
      </c>
      <c r="N223" s="2">
        <f>100*Help!H222</f>
        <v>100</v>
      </c>
      <c r="O223" s="2">
        <f t="shared" si="4"/>
        <v>648.10960804717274</v>
      </c>
      <c r="P223" s="2">
        <f t="shared" si="5"/>
        <v>402.53208463406173</v>
      </c>
      <c r="Q223" s="2">
        <f t="shared" si="6"/>
        <v>121.40131807145295</v>
      </c>
      <c r="R223" s="2">
        <f t="shared" si="7"/>
        <v>101.24869927159209</v>
      </c>
      <c r="S223" s="2">
        <f t="shared" si="8"/>
        <v>273.75981357716228</v>
      </c>
      <c r="T223" s="2">
        <f t="shared" si="9"/>
        <v>325.61746536977137</v>
      </c>
      <c r="U223" s="1478">
        <f t="shared" si="10"/>
        <v>273.75981357716228</v>
      </c>
      <c r="V223" s="1478">
        <f t="shared" si="11"/>
        <v>282.67432664380595</v>
      </c>
      <c r="W223" s="1478">
        <f t="shared" si="12"/>
        <v>20.811654526534859</v>
      </c>
      <c r="X223" s="1478">
        <f t="shared" si="13"/>
        <v>12.140131807145336</v>
      </c>
      <c r="Y223" s="1478">
        <f t="shared" si="14"/>
        <v>2.4001040582726327</v>
      </c>
      <c r="Z223" s="1478">
        <f t="shared" si="15"/>
        <v>748.01477627471388</v>
      </c>
      <c r="AA223" s="2">
        <v>93</v>
      </c>
      <c r="AC223" s="2">
        <v>1</v>
      </c>
      <c r="AE223" s="2">
        <f>+Help!$G223*Help!Y223</f>
        <v>268.4703433922997</v>
      </c>
      <c r="AF223" s="2">
        <f>+Help!$G223*Help!Z223</f>
        <v>134.06174124176206</v>
      </c>
      <c r="AG223" s="2">
        <f>+Help!$G223*Help!AA223</f>
        <v>0</v>
      </c>
      <c r="AH223" s="2">
        <f>+Help!$G223*Help!AB223</f>
        <v>222.65001734304505</v>
      </c>
      <c r="AI223" s="2">
        <f>+Help!$G223*Help!AC223</f>
        <v>22.927506070065903</v>
      </c>
      <c r="AJ223" s="2">
        <f>+Help!$G223*Help!AD223</f>
        <v>38.512048667331847</v>
      </c>
      <c r="AK223" s="2">
        <f>+Help!$G223*Help!AE223</f>
        <v>23.239680887963925</v>
      </c>
      <c r="AL223" s="2">
        <f>+Help!$G223*Help!AF223</f>
        <v>17.169614984391259</v>
      </c>
      <c r="AM223" s="2">
        <f>+Help!$G223*Help!AG223</f>
        <v>18.036767256330211</v>
      </c>
      <c r="AN223" s="2">
        <f>+Help!$G223*Help!AH223</f>
        <v>30.000000000000004</v>
      </c>
      <c r="AO223" s="2">
        <f>+Help!$G223*Help!AI223</f>
        <v>123.99999999999999</v>
      </c>
      <c r="AP223" s="2">
        <f>+Help!$G223*Help!AJ223</f>
        <v>12.051810051237169</v>
      </c>
      <c r="AQ223" s="2">
        <f>+Help!$G223*Help!AK223</f>
        <v>245.97883774417659</v>
      </c>
      <c r="AR223" s="1478">
        <f>+Help!$G223*Help!AL223</f>
        <v>23.864030523759972</v>
      </c>
      <c r="AS223" s="1478">
        <f>+Help!$G223*Help!AM223</f>
        <v>13.007284079084286</v>
      </c>
      <c r="AV223" s="5">
        <v>1</v>
      </c>
    </row>
    <row r="224" spans="1:48" x14ac:dyDescent="0.2">
      <c r="A224" s="1">
        <v>45148</v>
      </c>
      <c r="B224" s="2">
        <f>+Help!$G224*Help!I224</f>
        <v>648.10960804717274</v>
      </c>
      <c r="C224" s="2">
        <f>+Help!$G224*Help!J224</f>
        <v>402.53208463406173</v>
      </c>
      <c r="D224" s="2">
        <f>+Help!$G224*Help!K224</f>
        <v>121.40131807145295</v>
      </c>
      <c r="E224" s="2">
        <f>+Help!$G224*Help!L224</f>
        <v>101.24869927159209</v>
      </c>
      <c r="F224" s="2">
        <f>+Help!$G224*Help!M224</f>
        <v>273.75981357716228</v>
      </c>
      <c r="G224" s="2">
        <f>+Help!$G224*Help!N224</f>
        <v>325.61746536977137</v>
      </c>
      <c r="H224" s="1478">
        <f>24*Help!R224/Help!$P224</f>
        <v>273.75981357716228</v>
      </c>
      <c r="I224" s="1478">
        <f>24*Help!S224/Help!$P224</f>
        <v>282.67432664380595</v>
      </c>
      <c r="J224" s="1478">
        <f>24*Help!T224/Help!$P224</f>
        <v>20.811654526534859</v>
      </c>
      <c r="K224" s="1478">
        <f>24*Help!U224/Help!$P224</f>
        <v>12.140131807145336</v>
      </c>
      <c r="L224" s="1478">
        <f>24*Help!V224/Help!$P224</f>
        <v>2.4001040582726327</v>
      </c>
      <c r="M224" s="1478">
        <f>24*Help!W224/Help!$P224</f>
        <v>748.01477627471388</v>
      </c>
      <c r="N224" s="2">
        <f>100*Help!H223</f>
        <v>100</v>
      </c>
      <c r="O224" s="2">
        <f t="shared" si="4"/>
        <v>648.10960804717274</v>
      </c>
      <c r="P224" s="2">
        <f t="shared" si="5"/>
        <v>402.53208463406173</v>
      </c>
      <c r="Q224" s="2">
        <f t="shared" si="6"/>
        <v>121.40131807145295</v>
      </c>
      <c r="R224" s="2">
        <f t="shared" si="7"/>
        <v>101.24869927159209</v>
      </c>
      <c r="S224" s="2">
        <f t="shared" si="8"/>
        <v>273.75981357716228</v>
      </c>
      <c r="T224" s="2">
        <f t="shared" si="9"/>
        <v>325.61746536977137</v>
      </c>
      <c r="U224" s="1478">
        <f t="shared" si="10"/>
        <v>273.75981357716228</v>
      </c>
      <c r="V224" s="1478">
        <f t="shared" si="11"/>
        <v>282.67432664380595</v>
      </c>
      <c r="W224" s="1478">
        <f t="shared" si="12"/>
        <v>20.811654526534859</v>
      </c>
      <c r="X224" s="1478">
        <f t="shared" si="13"/>
        <v>12.140131807145336</v>
      </c>
      <c r="Y224" s="1478">
        <f t="shared" si="14"/>
        <v>2.4001040582726327</v>
      </c>
      <c r="Z224" s="1478">
        <f t="shared" si="15"/>
        <v>748.01477627471388</v>
      </c>
      <c r="AA224" s="2">
        <v>93</v>
      </c>
      <c r="AC224" s="2">
        <v>1</v>
      </c>
      <c r="AE224" s="2">
        <f>+Help!$G224*Help!Y224</f>
        <v>268.4703433922997</v>
      </c>
      <c r="AF224" s="2">
        <f>+Help!$G224*Help!Z224</f>
        <v>134.06174124176206</v>
      </c>
      <c r="AG224" s="2">
        <f>+Help!$G224*Help!AA224</f>
        <v>0</v>
      </c>
      <c r="AH224" s="2">
        <f>+Help!$G224*Help!AB224</f>
        <v>222.65001734304505</v>
      </c>
      <c r="AI224" s="2">
        <f>+Help!$G224*Help!AC224</f>
        <v>22.927506070065903</v>
      </c>
      <c r="AJ224" s="2">
        <f>+Help!$G224*Help!AD224</f>
        <v>38.512048667331847</v>
      </c>
      <c r="AK224" s="2">
        <f>+Help!$G224*Help!AE224</f>
        <v>23.239680887963925</v>
      </c>
      <c r="AL224" s="2">
        <f>+Help!$G224*Help!AF224</f>
        <v>17.169614984391259</v>
      </c>
      <c r="AM224" s="2">
        <f>+Help!$G224*Help!AG224</f>
        <v>18.036767256330211</v>
      </c>
      <c r="AN224" s="2">
        <f>+Help!$G224*Help!AH224</f>
        <v>30.000000000000004</v>
      </c>
      <c r="AO224" s="2">
        <f>+Help!$G224*Help!AI224</f>
        <v>123.99999999999999</v>
      </c>
      <c r="AP224" s="2">
        <f>+Help!$G224*Help!AJ224</f>
        <v>12.051810051237169</v>
      </c>
      <c r="AQ224" s="2">
        <f>+Help!$G224*Help!AK224</f>
        <v>245.97883774417659</v>
      </c>
      <c r="AR224" s="1478">
        <f>+Help!$G224*Help!AL224</f>
        <v>23.864030523759972</v>
      </c>
      <c r="AS224" s="1478">
        <f>+Help!$G224*Help!AM224</f>
        <v>13.007284079084286</v>
      </c>
      <c r="AV224" s="5">
        <v>1</v>
      </c>
    </row>
    <row r="225" spans="1:48" x14ac:dyDescent="0.2">
      <c r="A225" s="1">
        <v>45149</v>
      </c>
      <c r="B225" s="2">
        <f>+Help!$G225*Help!I225</f>
        <v>648.10960804717274</v>
      </c>
      <c r="C225" s="2">
        <f>+Help!$G225*Help!J225</f>
        <v>402.53208463406173</v>
      </c>
      <c r="D225" s="2">
        <f>+Help!$G225*Help!K225</f>
        <v>121.40131807145295</v>
      </c>
      <c r="E225" s="2">
        <f>+Help!$G225*Help!L225</f>
        <v>101.24869927159209</v>
      </c>
      <c r="F225" s="2">
        <f>+Help!$G225*Help!M225</f>
        <v>273.75981357716228</v>
      </c>
      <c r="G225" s="2">
        <f>+Help!$G225*Help!N225</f>
        <v>325.61746536977137</v>
      </c>
      <c r="H225" s="1478">
        <f>24*Help!R225/Help!$P225</f>
        <v>273.75981357716228</v>
      </c>
      <c r="I225" s="1478">
        <f>24*Help!S225/Help!$P225</f>
        <v>282.67432664380595</v>
      </c>
      <c r="J225" s="1478">
        <f>24*Help!T225/Help!$P225</f>
        <v>20.811654526534859</v>
      </c>
      <c r="K225" s="1478">
        <f>24*Help!U225/Help!$P225</f>
        <v>12.140131807145336</v>
      </c>
      <c r="L225" s="1478">
        <f>24*Help!V225/Help!$P225</f>
        <v>2.4001040582726327</v>
      </c>
      <c r="M225" s="1478">
        <f>24*Help!W225/Help!$P225</f>
        <v>748.01477627471388</v>
      </c>
      <c r="N225" s="2">
        <f>100*Help!H224</f>
        <v>100</v>
      </c>
      <c r="O225" s="2">
        <f t="shared" si="4"/>
        <v>648.10960804717274</v>
      </c>
      <c r="P225" s="2">
        <f t="shared" si="5"/>
        <v>402.53208463406173</v>
      </c>
      <c r="Q225" s="2">
        <f t="shared" si="6"/>
        <v>121.40131807145295</v>
      </c>
      <c r="R225" s="2">
        <f t="shared" si="7"/>
        <v>101.24869927159209</v>
      </c>
      <c r="S225" s="2">
        <f t="shared" si="8"/>
        <v>273.75981357716228</v>
      </c>
      <c r="T225" s="2">
        <f t="shared" si="9"/>
        <v>325.61746536977137</v>
      </c>
      <c r="U225" s="1478">
        <f t="shared" si="10"/>
        <v>273.75981357716228</v>
      </c>
      <c r="V225" s="1478">
        <f t="shared" si="11"/>
        <v>282.67432664380595</v>
      </c>
      <c r="W225" s="1478">
        <f t="shared" si="12"/>
        <v>20.811654526534859</v>
      </c>
      <c r="X225" s="1478">
        <f t="shared" si="13"/>
        <v>12.140131807145336</v>
      </c>
      <c r="Y225" s="1478">
        <f t="shared" si="14"/>
        <v>2.4001040582726327</v>
      </c>
      <c r="Z225" s="1478">
        <f t="shared" si="15"/>
        <v>748.01477627471388</v>
      </c>
      <c r="AA225" s="2">
        <v>93</v>
      </c>
      <c r="AC225" s="2">
        <v>1</v>
      </c>
      <c r="AE225" s="2">
        <f>+Help!$G225*Help!Y225</f>
        <v>268.4703433922997</v>
      </c>
      <c r="AF225" s="2">
        <f>+Help!$G225*Help!Z225</f>
        <v>134.06174124176206</v>
      </c>
      <c r="AG225" s="2">
        <f>+Help!$G225*Help!AA225</f>
        <v>0</v>
      </c>
      <c r="AH225" s="2">
        <f>+Help!$G225*Help!AB225</f>
        <v>222.65001734304505</v>
      </c>
      <c r="AI225" s="2">
        <f>+Help!$G225*Help!AC225</f>
        <v>22.927506070065903</v>
      </c>
      <c r="AJ225" s="2">
        <f>+Help!$G225*Help!AD225</f>
        <v>38.512048667331847</v>
      </c>
      <c r="AK225" s="2">
        <f>+Help!$G225*Help!AE225</f>
        <v>23.239680887963925</v>
      </c>
      <c r="AL225" s="2">
        <f>+Help!$G225*Help!AF225</f>
        <v>17.169614984391259</v>
      </c>
      <c r="AM225" s="2">
        <f>+Help!$G225*Help!AG225</f>
        <v>18.036767256330211</v>
      </c>
      <c r="AN225" s="2">
        <f>+Help!$G225*Help!AH225</f>
        <v>30.000000000000004</v>
      </c>
      <c r="AO225" s="2">
        <f>+Help!$G225*Help!AI225</f>
        <v>123.99999999999999</v>
      </c>
      <c r="AP225" s="2">
        <f>+Help!$G225*Help!AJ225</f>
        <v>12.051810051237169</v>
      </c>
      <c r="AQ225" s="2">
        <f>+Help!$G225*Help!AK225</f>
        <v>245.97883774417659</v>
      </c>
      <c r="AR225" s="1478">
        <f>+Help!$G225*Help!AL225</f>
        <v>23.864030523759972</v>
      </c>
      <c r="AS225" s="1478">
        <f>+Help!$G225*Help!AM225</f>
        <v>13.007284079084286</v>
      </c>
      <c r="AV225" s="5">
        <v>1</v>
      </c>
    </row>
    <row r="226" spans="1:48" x14ac:dyDescent="0.2">
      <c r="A226" s="1">
        <v>45150</v>
      </c>
      <c r="B226" s="2">
        <f>+Help!$G226*Help!I226</f>
        <v>648.10960804717274</v>
      </c>
      <c r="C226" s="2">
        <f>+Help!$G226*Help!J226</f>
        <v>402.53208463406173</v>
      </c>
      <c r="D226" s="2">
        <f>+Help!$G226*Help!K226</f>
        <v>121.40131807145295</v>
      </c>
      <c r="E226" s="2">
        <f>+Help!$G226*Help!L226</f>
        <v>101.24869927159209</v>
      </c>
      <c r="F226" s="2">
        <f>+Help!$G226*Help!M226</f>
        <v>273.75981357716228</v>
      </c>
      <c r="G226" s="2">
        <f>+Help!$G226*Help!N226</f>
        <v>325.61746536977137</v>
      </c>
      <c r="H226" s="1478">
        <f>24*Help!R226/Help!$P226</f>
        <v>273.75981357716228</v>
      </c>
      <c r="I226" s="1478">
        <f>24*Help!S226/Help!$P226</f>
        <v>282.67432664380595</v>
      </c>
      <c r="J226" s="1478">
        <f>24*Help!T226/Help!$P226</f>
        <v>20.811654526534859</v>
      </c>
      <c r="K226" s="1478">
        <f>24*Help!U226/Help!$P226</f>
        <v>12.140131807145336</v>
      </c>
      <c r="L226" s="1478">
        <f>24*Help!V226/Help!$P226</f>
        <v>2.4001040582726327</v>
      </c>
      <c r="M226" s="1478">
        <f>24*Help!W226/Help!$P226</f>
        <v>748.01477627471388</v>
      </c>
      <c r="N226" s="2">
        <f>100*Help!H225</f>
        <v>100</v>
      </c>
      <c r="O226" s="2">
        <f t="shared" si="4"/>
        <v>648.10960804717274</v>
      </c>
      <c r="P226" s="2">
        <f t="shared" si="5"/>
        <v>402.53208463406173</v>
      </c>
      <c r="Q226" s="2">
        <f t="shared" si="6"/>
        <v>121.40131807145295</v>
      </c>
      <c r="R226" s="2">
        <f t="shared" si="7"/>
        <v>101.24869927159209</v>
      </c>
      <c r="S226" s="2">
        <f t="shared" si="8"/>
        <v>273.75981357716228</v>
      </c>
      <c r="T226" s="2">
        <f t="shared" si="9"/>
        <v>325.61746536977137</v>
      </c>
      <c r="U226" s="1478">
        <f t="shared" si="10"/>
        <v>273.75981357716228</v>
      </c>
      <c r="V226" s="1478">
        <f t="shared" si="11"/>
        <v>282.67432664380595</v>
      </c>
      <c r="W226" s="1478">
        <f t="shared" si="12"/>
        <v>20.811654526534859</v>
      </c>
      <c r="X226" s="1478">
        <f t="shared" si="13"/>
        <v>12.140131807145336</v>
      </c>
      <c r="Y226" s="1478">
        <f t="shared" si="14"/>
        <v>2.4001040582726327</v>
      </c>
      <c r="Z226" s="1478">
        <f t="shared" si="15"/>
        <v>748.01477627471388</v>
      </c>
      <c r="AA226" s="2">
        <v>93</v>
      </c>
      <c r="AC226" s="2">
        <v>1</v>
      </c>
      <c r="AE226" s="2">
        <f>+Help!$G226*Help!Y226</f>
        <v>268.4703433922997</v>
      </c>
      <c r="AF226" s="2">
        <f>+Help!$G226*Help!Z226</f>
        <v>134.06174124176206</v>
      </c>
      <c r="AG226" s="2">
        <f>+Help!$G226*Help!AA226</f>
        <v>0</v>
      </c>
      <c r="AH226" s="2">
        <f>+Help!$G226*Help!AB226</f>
        <v>222.65001734304505</v>
      </c>
      <c r="AI226" s="2">
        <f>+Help!$G226*Help!AC226</f>
        <v>22.927506070065903</v>
      </c>
      <c r="AJ226" s="2">
        <f>+Help!$G226*Help!AD226</f>
        <v>38.512048667331847</v>
      </c>
      <c r="AK226" s="2">
        <f>+Help!$G226*Help!AE226</f>
        <v>23.239680887963925</v>
      </c>
      <c r="AL226" s="2">
        <f>+Help!$G226*Help!AF226</f>
        <v>17.169614984391259</v>
      </c>
      <c r="AM226" s="2">
        <f>+Help!$G226*Help!AG226</f>
        <v>18.036767256330211</v>
      </c>
      <c r="AN226" s="2">
        <f>+Help!$G226*Help!AH226</f>
        <v>30.000000000000004</v>
      </c>
      <c r="AO226" s="2">
        <f>+Help!$G226*Help!AI226</f>
        <v>123.99999999999999</v>
      </c>
      <c r="AP226" s="2">
        <f>+Help!$G226*Help!AJ226</f>
        <v>12.051810051237169</v>
      </c>
      <c r="AQ226" s="2">
        <f>+Help!$G226*Help!AK226</f>
        <v>245.97883774417659</v>
      </c>
      <c r="AR226" s="1478">
        <f>+Help!$G226*Help!AL226</f>
        <v>23.864030523759972</v>
      </c>
      <c r="AS226" s="1478">
        <f>+Help!$G226*Help!AM226</f>
        <v>13.007284079084286</v>
      </c>
      <c r="AV226" s="5">
        <v>1</v>
      </c>
    </row>
    <row r="227" spans="1:48" x14ac:dyDescent="0.2">
      <c r="A227" s="1">
        <v>45151</v>
      </c>
      <c r="B227" s="2">
        <f>+Help!$G227*Help!I227</f>
        <v>648.10960804717274</v>
      </c>
      <c r="C227" s="2">
        <f>+Help!$G227*Help!J227</f>
        <v>402.53208463406173</v>
      </c>
      <c r="D227" s="2">
        <f>+Help!$G227*Help!K227</f>
        <v>121.40131807145295</v>
      </c>
      <c r="E227" s="2">
        <f>+Help!$G227*Help!L227</f>
        <v>101.24869927159209</v>
      </c>
      <c r="F227" s="2">
        <f>+Help!$G227*Help!M227</f>
        <v>273.75981357716228</v>
      </c>
      <c r="G227" s="2">
        <f>+Help!$G227*Help!N227</f>
        <v>325.61746536977137</v>
      </c>
      <c r="H227" s="1478">
        <f>24*Help!R227/Help!$P227</f>
        <v>273.75981357716228</v>
      </c>
      <c r="I227" s="1478">
        <f>24*Help!S227/Help!$P227</f>
        <v>282.67432664380595</v>
      </c>
      <c r="J227" s="1478">
        <f>24*Help!T227/Help!$P227</f>
        <v>20.811654526534859</v>
      </c>
      <c r="K227" s="1478">
        <f>24*Help!U227/Help!$P227</f>
        <v>12.140131807145336</v>
      </c>
      <c r="L227" s="1478">
        <f>24*Help!V227/Help!$P227</f>
        <v>2.4001040582726327</v>
      </c>
      <c r="M227" s="1478">
        <f>24*Help!W227/Help!$P227</f>
        <v>748.01477627471388</v>
      </c>
      <c r="N227" s="2">
        <f>100*Help!H226</f>
        <v>100</v>
      </c>
      <c r="O227" s="2">
        <f t="shared" si="4"/>
        <v>648.10960804717274</v>
      </c>
      <c r="P227" s="2">
        <f t="shared" si="5"/>
        <v>402.53208463406173</v>
      </c>
      <c r="Q227" s="2">
        <f t="shared" si="6"/>
        <v>121.40131807145295</v>
      </c>
      <c r="R227" s="2">
        <f t="shared" si="7"/>
        <v>101.24869927159209</v>
      </c>
      <c r="S227" s="2">
        <f t="shared" si="8"/>
        <v>273.75981357716228</v>
      </c>
      <c r="T227" s="2">
        <f t="shared" si="9"/>
        <v>325.61746536977137</v>
      </c>
      <c r="U227" s="1478">
        <f t="shared" si="10"/>
        <v>273.75981357716228</v>
      </c>
      <c r="V227" s="1478">
        <f t="shared" si="11"/>
        <v>282.67432664380595</v>
      </c>
      <c r="W227" s="1478">
        <f t="shared" si="12"/>
        <v>20.811654526534859</v>
      </c>
      <c r="X227" s="1478">
        <f t="shared" si="13"/>
        <v>12.140131807145336</v>
      </c>
      <c r="Y227" s="1478">
        <f t="shared" si="14"/>
        <v>2.4001040582726327</v>
      </c>
      <c r="Z227" s="1478">
        <f t="shared" si="15"/>
        <v>748.01477627471388</v>
      </c>
      <c r="AA227" s="2">
        <v>93</v>
      </c>
      <c r="AC227" s="2">
        <v>1</v>
      </c>
      <c r="AE227" s="2">
        <f>+Help!$G227*Help!Y227</f>
        <v>268.4703433922997</v>
      </c>
      <c r="AF227" s="2">
        <f>+Help!$G227*Help!Z227</f>
        <v>134.06174124176206</v>
      </c>
      <c r="AG227" s="2">
        <f>+Help!$G227*Help!AA227</f>
        <v>0</v>
      </c>
      <c r="AH227" s="2">
        <f>+Help!$G227*Help!AB227</f>
        <v>222.65001734304505</v>
      </c>
      <c r="AI227" s="2">
        <f>+Help!$G227*Help!AC227</f>
        <v>22.927506070065903</v>
      </c>
      <c r="AJ227" s="2">
        <f>+Help!$G227*Help!AD227</f>
        <v>38.512048667331847</v>
      </c>
      <c r="AK227" s="2">
        <f>+Help!$G227*Help!AE227</f>
        <v>23.239680887963925</v>
      </c>
      <c r="AL227" s="2">
        <f>+Help!$G227*Help!AF227</f>
        <v>17.169614984391259</v>
      </c>
      <c r="AM227" s="2">
        <f>+Help!$G227*Help!AG227</f>
        <v>18.036767256330211</v>
      </c>
      <c r="AN227" s="2">
        <f>+Help!$G227*Help!AH227</f>
        <v>30.000000000000004</v>
      </c>
      <c r="AO227" s="2">
        <f>+Help!$G227*Help!AI227</f>
        <v>123.99999999999999</v>
      </c>
      <c r="AP227" s="2">
        <f>+Help!$G227*Help!AJ227</f>
        <v>12.051810051237169</v>
      </c>
      <c r="AQ227" s="2">
        <f>+Help!$G227*Help!AK227</f>
        <v>245.97883774417659</v>
      </c>
      <c r="AR227" s="1478">
        <f>+Help!$G227*Help!AL227</f>
        <v>23.864030523759972</v>
      </c>
      <c r="AS227" s="1478">
        <f>+Help!$G227*Help!AM227</f>
        <v>13.007284079084286</v>
      </c>
      <c r="AV227" s="5">
        <v>1</v>
      </c>
    </row>
    <row r="228" spans="1:48" x14ac:dyDescent="0.2">
      <c r="A228" s="1">
        <v>45152</v>
      </c>
      <c r="B228" s="2">
        <f>+Help!$G228*Help!I228</f>
        <v>648.10960804717274</v>
      </c>
      <c r="C228" s="2">
        <f>+Help!$G228*Help!J228</f>
        <v>402.53208463406173</v>
      </c>
      <c r="D228" s="2">
        <f>+Help!$G228*Help!K228</f>
        <v>121.40131807145295</v>
      </c>
      <c r="E228" s="2">
        <f>+Help!$G228*Help!L228</f>
        <v>101.24869927159209</v>
      </c>
      <c r="F228" s="2">
        <f>+Help!$G228*Help!M228</f>
        <v>273.75981357716228</v>
      </c>
      <c r="G228" s="2">
        <f>+Help!$G228*Help!N228</f>
        <v>325.61746536977137</v>
      </c>
      <c r="H228" s="1478">
        <f>24*Help!R228/Help!$P228</f>
        <v>273.75981357716228</v>
      </c>
      <c r="I228" s="1478">
        <f>24*Help!S228/Help!$P228</f>
        <v>282.67432664380595</v>
      </c>
      <c r="J228" s="1478">
        <f>24*Help!T228/Help!$P228</f>
        <v>20.811654526534859</v>
      </c>
      <c r="K228" s="1478">
        <f>24*Help!U228/Help!$P228</f>
        <v>12.140131807145336</v>
      </c>
      <c r="L228" s="1478">
        <f>24*Help!V228/Help!$P228</f>
        <v>2.4001040582726327</v>
      </c>
      <c r="M228" s="1478">
        <f>24*Help!W228/Help!$P228</f>
        <v>748.01477627471388</v>
      </c>
      <c r="N228" s="2">
        <f>100*Help!H227</f>
        <v>100</v>
      </c>
      <c r="O228" s="2">
        <f t="shared" si="4"/>
        <v>648.10960804717274</v>
      </c>
      <c r="P228" s="2">
        <f t="shared" si="5"/>
        <v>402.53208463406173</v>
      </c>
      <c r="Q228" s="2">
        <f t="shared" si="6"/>
        <v>121.40131807145295</v>
      </c>
      <c r="R228" s="2">
        <f t="shared" si="7"/>
        <v>101.24869927159209</v>
      </c>
      <c r="S228" s="2">
        <f t="shared" si="8"/>
        <v>273.75981357716228</v>
      </c>
      <c r="T228" s="2">
        <f t="shared" si="9"/>
        <v>325.61746536977137</v>
      </c>
      <c r="U228" s="1478">
        <f t="shared" si="10"/>
        <v>273.75981357716228</v>
      </c>
      <c r="V228" s="1478">
        <f t="shared" si="11"/>
        <v>282.67432664380595</v>
      </c>
      <c r="W228" s="1478">
        <f t="shared" si="12"/>
        <v>20.811654526534859</v>
      </c>
      <c r="X228" s="1478">
        <f t="shared" si="13"/>
        <v>12.140131807145336</v>
      </c>
      <c r="Y228" s="1478">
        <f t="shared" si="14"/>
        <v>2.4001040582726327</v>
      </c>
      <c r="Z228" s="1478">
        <f t="shared" si="15"/>
        <v>748.01477627471388</v>
      </c>
      <c r="AA228" s="2">
        <v>93</v>
      </c>
      <c r="AC228" s="2">
        <v>1</v>
      </c>
      <c r="AE228" s="2">
        <f>+Help!$G228*Help!Y228</f>
        <v>268.4703433922997</v>
      </c>
      <c r="AF228" s="2">
        <f>+Help!$G228*Help!Z228</f>
        <v>134.06174124176206</v>
      </c>
      <c r="AG228" s="2">
        <f>+Help!$G228*Help!AA228</f>
        <v>0</v>
      </c>
      <c r="AH228" s="2">
        <f>+Help!$G228*Help!AB228</f>
        <v>222.65001734304505</v>
      </c>
      <c r="AI228" s="2">
        <f>+Help!$G228*Help!AC228</f>
        <v>22.927506070065903</v>
      </c>
      <c r="AJ228" s="2">
        <f>+Help!$G228*Help!AD228</f>
        <v>38.512048667331847</v>
      </c>
      <c r="AK228" s="2">
        <f>+Help!$G228*Help!AE228</f>
        <v>23.239680887963925</v>
      </c>
      <c r="AL228" s="2">
        <f>+Help!$G228*Help!AF228</f>
        <v>17.169614984391259</v>
      </c>
      <c r="AM228" s="2">
        <f>+Help!$G228*Help!AG228</f>
        <v>18.036767256330211</v>
      </c>
      <c r="AN228" s="2">
        <f>+Help!$G228*Help!AH228</f>
        <v>30.000000000000004</v>
      </c>
      <c r="AO228" s="2">
        <f>+Help!$G228*Help!AI228</f>
        <v>123.99999999999999</v>
      </c>
      <c r="AP228" s="2">
        <f>+Help!$G228*Help!AJ228</f>
        <v>12.051810051237169</v>
      </c>
      <c r="AQ228" s="2">
        <f>+Help!$G228*Help!AK228</f>
        <v>245.97883774417659</v>
      </c>
      <c r="AR228" s="1478">
        <f>+Help!$G228*Help!AL228</f>
        <v>23.864030523759972</v>
      </c>
      <c r="AS228" s="1478">
        <f>+Help!$G228*Help!AM228</f>
        <v>13.007284079084286</v>
      </c>
      <c r="AV228" s="5">
        <v>1</v>
      </c>
    </row>
    <row r="229" spans="1:48" x14ac:dyDescent="0.2">
      <c r="A229" s="1">
        <v>45153</v>
      </c>
      <c r="B229" s="2">
        <f>+Help!$G229*Help!I229</f>
        <v>648.10960804717274</v>
      </c>
      <c r="C229" s="2">
        <f>+Help!$G229*Help!J229</f>
        <v>402.53208463406173</v>
      </c>
      <c r="D229" s="2">
        <f>+Help!$G229*Help!K229</f>
        <v>121.40131807145295</v>
      </c>
      <c r="E229" s="2">
        <f>+Help!$G229*Help!L229</f>
        <v>101.24869927159209</v>
      </c>
      <c r="F229" s="2">
        <f>+Help!$G229*Help!M229</f>
        <v>273.75981357716228</v>
      </c>
      <c r="G229" s="2">
        <f>+Help!$G229*Help!N229</f>
        <v>325.61746536977137</v>
      </c>
      <c r="H229" s="1478">
        <f>24*Help!R229/Help!$P229</f>
        <v>273.75981357716228</v>
      </c>
      <c r="I229" s="1478">
        <f>24*Help!S229/Help!$P229</f>
        <v>282.67432664380595</v>
      </c>
      <c r="J229" s="1478">
        <f>24*Help!T229/Help!$P229</f>
        <v>20.811654526534859</v>
      </c>
      <c r="K229" s="1478">
        <f>24*Help!U229/Help!$P229</f>
        <v>12.140131807145336</v>
      </c>
      <c r="L229" s="1478">
        <f>24*Help!V229/Help!$P229</f>
        <v>2.4001040582726327</v>
      </c>
      <c r="M229" s="1478">
        <f>24*Help!W229/Help!$P229</f>
        <v>748.01477627471388</v>
      </c>
      <c r="N229" s="2">
        <f>100*Help!H228</f>
        <v>100</v>
      </c>
      <c r="O229" s="2">
        <f t="shared" si="4"/>
        <v>648.10960804717274</v>
      </c>
      <c r="P229" s="2">
        <f t="shared" si="5"/>
        <v>402.53208463406173</v>
      </c>
      <c r="Q229" s="2">
        <f t="shared" si="6"/>
        <v>121.40131807145295</v>
      </c>
      <c r="R229" s="2">
        <f t="shared" si="7"/>
        <v>101.24869927159209</v>
      </c>
      <c r="S229" s="2">
        <f t="shared" si="8"/>
        <v>273.75981357716228</v>
      </c>
      <c r="T229" s="2">
        <f t="shared" si="9"/>
        <v>325.61746536977137</v>
      </c>
      <c r="U229" s="1478">
        <f t="shared" si="10"/>
        <v>273.75981357716228</v>
      </c>
      <c r="V229" s="1478">
        <f t="shared" si="11"/>
        <v>282.67432664380595</v>
      </c>
      <c r="W229" s="1478">
        <f t="shared" si="12"/>
        <v>20.811654526534859</v>
      </c>
      <c r="X229" s="1478">
        <f t="shared" si="13"/>
        <v>12.140131807145336</v>
      </c>
      <c r="Y229" s="1478">
        <f t="shared" si="14"/>
        <v>2.4001040582726327</v>
      </c>
      <c r="Z229" s="1478">
        <f t="shared" si="15"/>
        <v>748.01477627471388</v>
      </c>
      <c r="AA229" s="2">
        <v>93</v>
      </c>
      <c r="AC229" s="2">
        <v>1</v>
      </c>
      <c r="AE229" s="2">
        <f>+Help!$G229*Help!Y229</f>
        <v>268.4703433922997</v>
      </c>
      <c r="AF229" s="2">
        <f>+Help!$G229*Help!Z229</f>
        <v>134.06174124176206</v>
      </c>
      <c r="AG229" s="2">
        <f>+Help!$G229*Help!AA229</f>
        <v>0</v>
      </c>
      <c r="AH229" s="2">
        <f>+Help!$G229*Help!AB229</f>
        <v>222.65001734304505</v>
      </c>
      <c r="AI229" s="2">
        <f>+Help!$G229*Help!AC229</f>
        <v>22.927506070065903</v>
      </c>
      <c r="AJ229" s="2">
        <f>+Help!$G229*Help!AD229</f>
        <v>38.512048667331847</v>
      </c>
      <c r="AK229" s="2">
        <f>+Help!$G229*Help!AE229</f>
        <v>23.239680887963925</v>
      </c>
      <c r="AL229" s="2">
        <f>+Help!$G229*Help!AF229</f>
        <v>17.169614984391259</v>
      </c>
      <c r="AM229" s="2">
        <f>+Help!$G229*Help!AG229</f>
        <v>18.036767256330211</v>
      </c>
      <c r="AN229" s="2">
        <f>+Help!$G229*Help!AH229</f>
        <v>30.000000000000004</v>
      </c>
      <c r="AO229" s="2">
        <f>+Help!$G229*Help!AI229</f>
        <v>123.99999999999999</v>
      </c>
      <c r="AP229" s="2">
        <f>+Help!$G229*Help!AJ229</f>
        <v>12.051810051237169</v>
      </c>
      <c r="AQ229" s="2">
        <f>+Help!$G229*Help!AK229</f>
        <v>245.97883774417659</v>
      </c>
      <c r="AR229" s="1478">
        <f>+Help!$G229*Help!AL229</f>
        <v>23.864030523759972</v>
      </c>
      <c r="AS229" s="1478">
        <f>+Help!$G229*Help!AM229</f>
        <v>13.007284079084286</v>
      </c>
      <c r="AV229" s="5">
        <v>1</v>
      </c>
    </row>
    <row r="230" spans="1:48" x14ac:dyDescent="0.2">
      <c r="A230" s="1">
        <v>45154</v>
      </c>
      <c r="B230" s="2">
        <f>+Help!$G230*Help!I230</f>
        <v>648.10960804717274</v>
      </c>
      <c r="C230" s="2">
        <f>+Help!$G230*Help!J230</f>
        <v>402.53208463406173</v>
      </c>
      <c r="D230" s="2">
        <f>+Help!$G230*Help!K230</f>
        <v>121.40131807145295</v>
      </c>
      <c r="E230" s="2">
        <f>+Help!$G230*Help!L230</f>
        <v>101.24869927159209</v>
      </c>
      <c r="F230" s="2">
        <f>+Help!$G230*Help!M230</f>
        <v>273.75981357716228</v>
      </c>
      <c r="G230" s="2">
        <f>+Help!$G230*Help!N230</f>
        <v>325.61746536977137</v>
      </c>
      <c r="H230" s="1478">
        <f>24*Help!R230/Help!$P230</f>
        <v>273.75981357716228</v>
      </c>
      <c r="I230" s="1478">
        <f>24*Help!S230/Help!$P230</f>
        <v>282.67432664380595</v>
      </c>
      <c r="J230" s="1478">
        <f>24*Help!T230/Help!$P230</f>
        <v>20.811654526534859</v>
      </c>
      <c r="K230" s="1478">
        <f>24*Help!U230/Help!$P230</f>
        <v>12.140131807145336</v>
      </c>
      <c r="L230" s="1478">
        <f>24*Help!V230/Help!$P230</f>
        <v>2.4001040582726327</v>
      </c>
      <c r="M230" s="1478">
        <f>24*Help!W230/Help!$P230</f>
        <v>748.01477627471388</v>
      </c>
      <c r="N230" s="2">
        <f>100*Help!H229</f>
        <v>100</v>
      </c>
      <c r="O230" s="2">
        <f t="shared" si="4"/>
        <v>648.10960804717274</v>
      </c>
      <c r="P230" s="2">
        <f t="shared" si="5"/>
        <v>402.53208463406173</v>
      </c>
      <c r="Q230" s="2">
        <f t="shared" si="6"/>
        <v>121.40131807145295</v>
      </c>
      <c r="R230" s="2">
        <f t="shared" si="7"/>
        <v>101.24869927159209</v>
      </c>
      <c r="S230" s="2">
        <f t="shared" si="8"/>
        <v>273.75981357716228</v>
      </c>
      <c r="T230" s="2">
        <f t="shared" si="9"/>
        <v>325.61746536977137</v>
      </c>
      <c r="U230" s="1478">
        <f t="shared" si="10"/>
        <v>273.75981357716228</v>
      </c>
      <c r="V230" s="1478">
        <f t="shared" si="11"/>
        <v>282.67432664380595</v>
      </c>
      <c r="W230" s="1478">
        <f t="shared" si="12"/>
        <v>20.811654526534859</v>
      </c>
      <c r="X230" s="1478">
        <f t="shared" si="13"/>
        <v>12.140131807145336</v>
      </c>
      <c r="Y230" s="1478">
        <f t="shared" si="14"/>
        <v>2.4001040582726327</v>
      </c>
      <c r="Z230" s="1478">
        <f t="shared" si="15"/>
        <v>748.01477627471388</v>
      </c>
      <c r="AA230" s="2">
        <v>93</v>
      </c>
      <c r="AC230" s="2">
        <v>1</v>
      </c>
      <c r="AE230" s="2">
        <f>+Help!$G230*Help!Y230</f>
        <v>268.4703433922997</v>
      </c>
      <c r="AF230" s="2">
        <f>+Help!$G230*Help!Z230</f>
        <v>134.06174124176206</v>
      </c>
      <c r="AG230" s="2">
        <f>+Help!$G230*Help!AA230</f>
        <v>0</v>
      </c>
      <c r="AH230" s="2">
        <f>+Help!$G230*Help!AB230</f>
        <v>222.65001734304505</v>
      </c>
      <c r="AI230" s="2">
        <f>+Help!$G230*Help!AC230</f>
        <v>22.927506070065903</v>
      </c>
      <c r="AJ230" s="2">
        <f>+Help!$G230*Help!AD230</f>
        <v>38.512048667331847</v>
      </c>
      <c r="AK230" s="2">
        <f>+Help!$G230*Help!AE230</f>
        <v>23.239680887963925</v>
      </c>
      <c r="AL230" s="2">
        <f>+Help!$G230*Help!AF230</f>
        <v>17.169614984391259</v>
      </c>
      <c r="AM230" s="2">
        <f>+Help!$G230*Help!AG230</f>
        <v>18.036767256330211</v>
      </c>
      <c r="AN230" s="2">
        <f>+Help!$G230*Help!AH230</f>
        <v>30.000000000000004</v>
      </c>
      <c r="AO230" s="2">
        <f>+Help!$G230*Help!AI230</f>
        <v>123.99999999999999</v>
      </c>
      <c r="AP230" s="2">
        <f>+Help!$G230*Help!AJ230</f>
        <v>12.051810051237169</v>
      </c>
      <c r="AQ230" s="2">
        <f>+Help!$G230*Help!AK230</f>
        <v>245.97883774417659</v>
      </c>
      <c r="AR230" s="1478">
        <f>+Help!$G230*Help!AL230</f>
        <v>23.864030523759972</v>
      </c>
      <c r="AS230" s="1478">
        <f>+Help!$G230*Help!AM230</f>
        <v>13.007284079084286</v>
      </c>
      <c r="AV230" s="5">
        <v>1</v>
      </c>
    </row>
    <row r="231" spans="1:48" x14ac:dyDescent="0.2">
      <c r="A231" s="1">
        <v>45155</v>
      </c>
      <c r="B231" s="2">
        <f>+Help!$G231*Help!I231</f>
        <v>648.10960804717274</v>
      </c>
      <c r="C231" s="2">
        <f>+Help!$G231*Help!J231</f>
        <v>402.53208463406173</v>
      </c>
      <c r="D231" s="2">
        <f>+Help!$G231*Help!K231</f>
        <v>121.40131807145295</v>
      </c>
      <c r="E231" s="2">
        <f>+Help!$G231*Help!L231</f>
        <v>101.24869927159209</v>
      </c>
      <c r="F231" s="2">
        <f>+Help!$G231*Help!M231</f>
        <v>273.75981357716228</v>
      </c>
      <c r="G231" s="2">
        <f>+Help!$G231*Help!N231</f>
        <v>325.61746536977137</v>
      </c>
      <c r="H231" s="1478">
        <f>24*Help!R231/Help!$P231</f>
        <v>273.75981357716228</v>
      </c>
      <c r="I231" s="1478">
        <f>24*Help!S231/Help!$P231</f>
        <v>282.67432664380595</v>
      </c>
      <c r="J231" s="1478">
        <f>24*Help!T231/Help!$P231</f>
        <v>20.811654526534859</v>
      </c>
      <c r="K231" s="1478">
        <f>24*Help!U231/Help!$P231</f>
        <v>12.140131807145336</v>
      </c>
      <c r="L231" s="1478">
        <f>24*Help!V231/Help!$P231</f>
        <v>2.4001040582726327</v>
      </c>
      <c r="M231" s="1478">
        <f>24*Help!W231/Help!$P231</f>
        <v>748.01477627471388</v>
      </c>
      <c r="N231" s="2">
        <f>100*Help!H230</f>
        <v>100</v>
      </c>
      <c r="O231" s="2">
        <f t="shared" si="4"/>
        <v>648.10960804717274</v>
      </c>
      <c r="P231" s="2">
        <f t="shared" si="5"/>
        <v>402.53208463406173</v>
      </c>
      <c r="Q231" s="2">
        <f t="shared" si="6"/>
        <v>121.40131807145295</v>
      </c>
      <c r="R231" s="2">
        <f t="shared" si="7"/>
        <v>101.24869927159209</v>
      </c>
      <c r="S231" s="2">
        <f t="shared" si="8"/>
        <v>273.75981357716228</v>
      </c>
      <c r="T231" s="2">
        <f t="shared" si="9"/>
        <v>325.61746536977137</v>
      </c>
      <c r="U231" s="1478">
        <f t="shared" si="10"/>
        <v>273.75981357716228</v>
      </c>
      <c r="V231" s="1478">
        <f t="shared" si="11"/>
        <v>282.67432664380595</v>
      </c>
      <c r="W231" s="1478">
        <f t="shared" si="12"/>
        <v>20.811654526534859</v>
      </c>
      <c r="X231" s="1478">
        <f t="shared" si="13"/>
        <v>12.140131807145336</v>
      </c>
      <c r="Y231" s="1478">
        <f t="shared" si="14"/>
        <v>2.4001040582726327</v>
      </c>
      <c r="Z231" s="1478">
        <f t="shared" si="15"/>
        <v>748.01477627471388</v>
      </c>
      <c r="AA231" s="2">
        <v>93</v>
      </c>
      <c r="AC231" s="2">
        <v>1</v>
      </c>
      <c r="AE231" s="2">
        <f>+Help!$G231*Help!Y231</f>
        <v>268.4703433922997</v>
      </c>
      <c r="AF231" s="2">
        <f>+Help!$G231*Help!Z231</f>
        <v>134.06174124176206</v>
      </c>
      <c r="AG231" s="2">
        <f>+Help!$G231*Help!AA231</f>
        <v>0</v>
      </c>
      <c r="AH231" s="2">
        <f>+Help!$G231*Help!AB231</f>
        <v>222.65001734304505</v>
      </c>
      <c r="AI231" s="2">
        <f>+Help!$G231*Help!AC231</f>
        <v>22.927506070065903</v>
      </c>
      <c r="AJ231" s="2">
        <f>+Help!$G231*Help!AD231</f>
        <v>38.512048667331847</v>
      </c>
      <c r="AK231" s="2">
        <f>+Help!$G231*Help!AE231</f>
        <v>23.239680887963925</v>
      </c>
      <c r="AL231" s="2">
        <f>+Help!$G231*Help!AF231</f>
        <v>17.169614984391259</v>
      </c>
      <c r="AM231" s="2">
        <f>+Help!$G231*Help!AG231</f>
        <v>18.036767256330211</v>
      </c>
      <c r="AN231" s="2">
        <f>+Help!$G231*Help!AH231</f>
        <v>30.000000000000004</v>
      </c>
      <c r="AO231" s="2">
        <f>+Help!$G231*Help!AI231</f>
        <v>123.99999999999999</v>
      </c>
      <c r="AP231" s="2">
        <f>+Help!$G231*Help!AJ231</f>
        <v>12.051810051237169</v>
      </c>
      <c r="AQ231" s="2">
        <f>+Help!$G231*Help!AK231</f>
        <v>245.97883774417659</v>
      </c>
      <c r="AR231" s="1478">
        <f>+Help!$G231*Help!AL231</f>
        <v>23.864030523759972</v>
      </c>
      <c r="AS231" s="1478">
        <f>+Help!$G231*Help!AM231</f>
        <v>13.007284079084286</v>
      </c>
      <c r="AV231" s="5">
        <v>1</v>
      </c>
    </row>
    <row r="232" spans="1:48" x14ac:dyDescent="0.2">
      <c r="A232" s="1">
        <v>45156</v>
      </c>
      <c r="B232" s="2">
        <f>+Help!$G232*Help!I232</f>
        <v>648.10960804717274</v>
      </c>
      <c r="C232" s="2">
        <f>+Help!$G232*Help!J232</f>
        <v>402.53208463406173</v>
      </c>
      <c r="D232" s="2">
        <f>+Help!$G232*Help!K232</f>
        <v>121.40131807145295</v>
      </c>
      <c r="E232" s="2">
        <f>+Help!$G232*Help!L232</f>
        <v>101.24869927159209</v>
      </c>
      <c r="F232" s="2">
        <f>+Help!$G232*Help!M232</f>
        <v>273.75981357716228</v>
      </c>
      <c r="G232" s="2">
        <f>+Help!$G232*Help!N232</f>
        <v>325.61746536977137</v>
      </c>
      <c r="H232" s="1478">
        <f>24*Help!R232/Help!$P232</f>
        <v>273.75981357716228</v>
      </c>
      <c r="I232" s="1478">
        <f>24*Help!S232/Help!$P232</f>
        <v>282.67432664380595</v>
      </c>
      <c r="J232" s="1478">
        <f>24*Help!T232/Help!$P232</f>
        <v>20.811654526534859</v>
      </c>
      <c r="K232" s="1478">
        <f>24*Help!U232/Help!$P232</f>
        <v>12.140131807145336</v>
      </c>
      <c r="L232" s="1478">
        <f>24*Help!V232/Help!$P232</f>
        <v>2.4001040582726327</v>
      </c>
      <c r="M232" s="1478">
        <f>24*Help!W232/Help!$P232</f>
        <v>748.01477627471388</v>
      </c>
      <c r="N232" s="2">
        <f>100*Help!H231</f>
        <v>100</v>
      </c>
      <c r="O232" s="2">
        <f t="shared" si="4"/>
        <v>648.10960804717274</v>
      </c>
      <c r="P232" s="2">
        <f t="shared" si="5"/>
        <v>402.53208463406173</v>
      </c>
      <c r="Q232" s="2">
        <f t="shared" si="6"/>
        <v>121.40131807145295</v>
      </c>
      <c r="R232" s="2">
        <f t="shared" si="7"/>
        <v>101.24869927159209</v>
      </c>
      <c r="S232" s="2">
        <f t="shared" si="8"/>
        <v>273.75981357716228</v>
      </c>
      <c r="T232" s="2">
        <f t="shared" si="9"/>
        <v>325.61746536977137</v>
      </c>
      <c r="U232" s="1478">
        <f t="shared" si="10"/>
        <v>273.75981357716228</v>
      </c>
      <c r="V232" s="1478">
        <f t="shared" si="11"/>
        <v>282.67432664380595</v>
      </c>
      <c r="W232" s="1478">
        <f t="shared" si="12"/>
        <v>20.811654526534859</v>
      </c>
      <c r="X232" s="1478">
        <f t="shared" si="13"/>
        <v>12.140131807145336</v>
      </c>
      <c r="Y232" s="1478">
        <f t="shared" si="14"/>
        <v>2.4001040582726327</v>
      </c>
      <c r="Z232" s="1478">
        <f t="shared" si="15"/>
        <v>748.01477627471388</v>
      </c>
      <c r="AA232" s="2">
        <v>93</v>
      </c>
      <c r="AC232" s="2">
        <v>1</v>
      </c>
      <c r="AE232" s="2">
        <f>+Help!$G232*Help!Y232</f>
        <v>268.4703433922997</v>
      </c>
      <c r="AF232" s="2">
        <f>+Help!$G232*Help!Z232</f>
        <v>134.06174124176206</v>
      </c>
      <c r="AG232" s="2">
        <f>+Help!$G232*Help!AA232</f>
        <v>0</v>
      </c>
      <c r="AH232" s="2">
        <f>+Help!$G232*Help!AB232</f>
        <v>222.65001734304505</v>
      </c>
      <c r="AI232" s="2">
        <f>+Help!$G232*Help!AC232</f>
        <v>22.927506070065903</v>
      </c>
      <c r="AJ232" s="2">
        <f>+Help!$G232*Help!AD232</f>
        <v>38.512048667331847</v>
      </c>
      <c r="AK232" s="2">
        <f>+Help!$G232*Help!AE232</f>
        <v>23.239680887963925</v>
      </c>
      <c r="AL232" s="2">
        <f>+Help!$G232*Help!AF232</f>
        <v>17.169614984391259</v>
      </c>
      <c r="AM232" s="2">
        <f>+Help!$G232*Help!AG232</f>
        <v>18.036767256330211</v>
      </c>
      <c r="AN232" s="2">
        <f>+Help!$G232*Help!AH232</f>
        <v>30.000000000000004</v>
      </c>
      <c r="AO232" s="2">
        <f>+Help!$G232*Help!AI232</f>
        <v>123.99999999999999</v>
      </c>
      <c r="AP232" s="2">
        <f>+Help!$G232*Help!AJ232</f>
        <v>12.051810051237169</v>
      </c>
      <c r="AQ232" s="2">
        <f>+Help!$G232*Help!AK232</f>
        <v>245.97883774417659</v>
      </c>
      <c r="AR232" s="1478">
        <f>+Help!$G232*Help!AL232</f>
        <v>23.864030523759972</v>
      </c>
      <c r="AS232" s="1478">
        <f>+Help!$G232*Help!AM232</f>
        <v>13.007284079084286</v>
      </c>
      <c r="AV232" s="5">
        <v>1</v>
      </c>
    </row>
    <row r="233" spans="1:48" x14ac:dyDescent="0.2">
      <c r="A233" s="1">
        <v>45157</v>
      </c>
      <c r="B233" s="2">
        <f>+Help!$G233*Help!I233</f>
        <v>648.10960804717274</v>
      </c>
      <c r="C233" s="2">
        <f>+Help!$G233*Help!J233</f>
        <v>402.53208463406173</v>
      </c>
      <c r="D233" s="2">
        <f>+Help!$G233*Help!K233</f>
        <v>121.40131807145295</v>
      </c>
      <c r="E233" s="2">
        <f>+Help!$G233*Help!L233</f>
        <v>101.24869927159209</v>
      </c>
      <c r="F233" s="2">
        <f>+Help!$G233*Help!M233</f>
        <v>273.75981357716228</v>
      </c>
      <c r="G233" s="2">
        <f>+Help!$G233*Help!N233</f>
        <v>325.61746536977137</v>
      </c>
      <c r="H233" s="1478">
        <f>24*Help!R233/Help!$P233</f>
        <v>273.75981357716228</v>
      </c>
      <c r="I233" s="1478">
        <f>24*Help!S233/Help!$P233</f>
        <v>282.67432664380595</v>
      </c>
      <c r="J233" s="1478">
        <f>24*Help!T233/Help!$P233</f>
        <v>20.811654526534859</v>
      </c>
      <c r="K233" s="1478">
        <f>24*Help!U233/Help!$P233</f>
        <v>12.140131807145336</v>
      </c>
      <c r="L233" s="1478">
        <f>24*Help!V233/Help!$P233</f>
        <v>2.4001040582726327</v>
      </c>
      <c r="M233" s="1478">
        <f>24*Help!W233/Help!$P233</f>
        <v>748.01477627471388</v>
      </c>
      <c r="N233" s="2">
        <f>100*Help!H232</f>
        <v>100</v>
      </c>
      <c r="O233" s="2">
        <f t="shared" si="4"/>
        <v>648.10960804717274</v>
      </c>
      <c r="P233" s="2">
        <f t="shared" si="5"/>
        <v>402.53208463406173</v>
      </c>
      <c r="Q233" s="2">
        <f t="shared" si="6"/>
        <v>121.40131807145295</v>
      </c>
      <c r="R233" s="2">
        <f t="shared" si="7"/>
        <v>101.24869927159209</v>
      </c>
      <c r="S233" s="2">
        <f t="shared" si="8"/>
        <v>273.75981357716228</v>
      </c>
      <c r="T233" s="2">
        <f t="shared" si="9"/>
        <v>325.61746536977137</v>
      </c>
      <c r="U233" s="1478">
        <f t="shared" si="10"/>
        <v>273.75981357716228</v>
      </c>
      <c r="V233" s="1478">
        <f t="shared" si="11"/>
        <v>282.67432664380595</v>
      </c>
      <c r="W233" s="1478">
        <f t="shared" si="12"/>
        <v>20.811654526534859</v>
      </c>
      <c r="X233" s="1478">
        <f t="shared" si="13"/>
        <v>12.140131807145336</v>
      </c>
      <c r="Y233" s="1478">
        <f t="shared" si="14"/>
        <v>2.4001040582726327</v>
      </c>
      <c r="Z233" s="1478">
        <f t="shared" si="15"/>
        <v>748.01477627471388</v>
      </c>
      <c r="AA233" s="2">
        <v>93</v>
      </c>
      <c r="AC233" s="2">
        <v>1</v>
      </c>
      <c r="AE233" s="2">
        <f>+Help!$G233*Help!Y233</f>
        <v>268.4703433922997</v>
      </c>
      <c r="AF233" s="2">
        <f>+Help!$G233*Help!Z233</f>
        <v>134.06174124176206</v>
      </c>
      <c r="AG233" s="2">
        <f>+Help!$G233*Help!AA233</f>
        <v>0</v>
      </c>
      <c r="AH233" s="2">
        <f>+Help!$G233*Help!AB233</f>
        <v>222.65001734304505</v>
      </c>
      <c r="AI233" s="2">
        <f>+Help!$G233*Help!AC233</f>
        <v>22.927506070065903</v>
      </c>
      <c r="AJ233" s="2">
        <f>+Help!$G233*Help!AD233</f>
        <v>38.512048667331847</v>
      </c>
      <c r="AK233" s="2">
        <f>+Help!$G233*Help!AE233</f>
        <v>23.239680887963925</v>
      </c>
      <c r="AL233" s="2">
        <f>+Help!$G233*Help!AF233</f>
        <v>17.169614984391259</v>
      </c>
      <c r="AM233" s="2">
        <f>+Help!$G233*Help!AG233</f>
        <v>18.036767256330211</v>
      </c>
      <c r="AN233" s="2">
        <f>+Help!$G233*Help!AH233</f>
        <v>30.000000000000004</v>
      </c>
      <c r="AO233" s="2">
        <f>+Help!$G233*Help!AI233</f>
        <v>123.99999999999999</v>
      </c>
      <c r="AP233" s="2">
        <f>+Help!$G233*Help!AJ233</f>
        <v>12.051810051237169</v>
      </c>
      <c r="AQ233" s="2">
        <f>+Help!$G233*Help!AK233</f>
        <v>245.97883774417659</v>
      </c>
      <c r="AR233" s="1478">
        <f>+Help!$G233*Help!AL233</f>
        <v>23.864030523759972</v>
      </c>
      <c r="AS233" s="1478">
        <f>+Help!$G233*Help!AM233</f>
        <v>13.007284079084286</v>
      </c>
      <c r="AV233" s="5">
        <v>1</v>
      </c>
    </row>
    <row r="234" spans="1:48" x14ac:dyDescent="0.2">
      <c r="A234" s="1">
        <v>45158</v>
      </c>
      <c r="B234" s="2">
        <f>+Help!$G234*Help!I234</f>
        <v>648.10960804717274</v>
      </c>
      <c r="C234" s="2">
        <f>+Help!$G234*Help!J234</f>
        <v>402.53208463406173</v>
      </c>
      <c r="D234" s="2">
        <f>+Help!$G234*Help!K234</f>
        <v>121.40131807145295</v>
      </c>
      <c r="E234" s="2">
        <f>+Help!$G234*Help!L234</f>
        <v>101.24869927159209</v>
      </c>
      <c r="F234" s="2">
        <f>+Help!$G234*Help!M234</f>
        <v>273.75981357716228</v>
      </c>
      <c r="G234" s="2">
        <f>+Help!$G234*Help!N234</f>
        <v>325.61746536977137</v>
      </c>
      <c r="H234" s="1478">
        <f>24*Help!R234/Help!$P234</f>
        <v>273.75981357716228</v>
      </c>
      <c r="I234" s="1478">
        <f>24*Help!S234/Help!$P234</f>
        <v>282.67432664380595</v>
      </c>
      <c r="J234" s="1478">
        <f>24*Help!T234/Help!$P234</f>
        <v>20.811654526534859</v>
      </c>
      <c r="K234" s="1478">
        <f>24*Help!U234/Help!$P234</f>
        <v>12.140131807145336</v>
      </c>
      <c r="L234" s="1478">
        <f>24*Help!V234/Help!$P234</f>
        <v>2.4001040582726327</v>
      </c>
      <c r="M234" s="1478">
        <f>24*Help!W234/Help!$P234</f>
        <v>748.01477627471388</v>
      </c>
      <c r="N234" s="2">
        <f>100*Help!H233</f>
        <v>100</v>
      </c>
      <c r="O234" s="2">
        <f t="shared" si="4"/>
        <v>648.10960804717274</v>
      </c>
      <c r="P234" s="2">
        <f t="shared" si="5"/>
        <v>402.53208463406173</v>
      </c>
      <c r="Q234" s="2">
        <f t="shared" si="6"/>
        <v>121.40131807145295</v>
      </c>
      <c r="R234" s="2">
        <f t="shared" si="7"/>
        <v>101.24869927159209</v>
      </c>
      <c r="S234" s="2">
        <f t="shared" si="8"/>
        <v>273.75981357716228</v>
      </c>
      <c r="T234" s="2">
        <f t="shared" si="9"/>
        <v>325.61746536977137</v>
      </c>
      <c r="U234" s="1478">
        <f t="shared" si="10"/>
        <v>273.75981357716228</v>
      </c>
      <c r="V234" s="1478">
        <f t="shared" si="11"/>
        <v>282.67432664380595</v>
      </c>
      <c r="W234" s="1478">
        <f t="shared" si="12"/>
        <v>20.811654526534859</v>
      </c>
      <c r="X234" s="1478">
        <f t="shared" si="13"/>
        <v>12.140131807145336</v>
      </c>
      <c r="Y234" s="1478">
        <f t="shared" si="14"/>
        <v>2.4001040582726327</v>
      </c>
      <c r="Z234" s="1478">
        <f t="shared" si="15"/>
        <v>748.01477627471388</v>
      </c>
      <c r="AA234" s="2">
        <v>93</v>
      </c>
      <c r="AC234" s="2">
        <v>1</v>
      </c>
      <c r="AE234" s="2">
        <f>+Help!$G234*Help!Y234</f>
        <v>268.4703433922997</v>
      </c>
      <c r="AF234" s="2">
        <f>+Help!$G234*Help!Z234</f>
        <v>134.06174124176206</v>
      </c>
      <c r="AG234" s="2">
        <f>+Help!$G234*Help!AA234</f>
        <v>0</v>
      </c>
      <c r="AH234" s="2">
        <f>+Help!$G234*Help!AB234</f>
        <v>222.65001734304505</v>
      </c>
      <c r="AI234" s="2">
        <f>+Help!$G234*Help!AC234</f>
        <v>22.927506070065903</v>
      </c>
      <c r="AJ234" s="2">
        <f>+Help!$G234*Help!AD234</f>
        <v>38.512048667331847</v>
      </c>
      <c r="AK234" s="2">
        <f>+Help!$G234*Help!AE234</f>
        <v>23.239680887963925</v>
      </c>
      <c r="AL234" s="2">
        <f>+Help!$G234*Help!AF234</f>
        <v>17.169614984391259</v>
      </c>
      <c r="AM234" s="2">
        <f>+Help!$G234*Help!AG234</f>
        <v>18.036767256330211</v>
      </c>
      <c r="AN234" s="2">
        <f>+Help!$G234*Help!AH234</f>
        <v>30.000000000000004</v>
      </c>
      <c r="AO234" s="2">
        <f>+Help!$G234*Help!AI234</f>
        <v>123.99999999999999</v>
      </c>
      <c r="AP234" s="2">
        <f>+Help!$G234*Help!AJ234</f>
        <v>12.051810051237169</v>
      </c>
      <c r="AQ234" s="2">
        <f>+Help!$G234*Help!AK234</f>
        <v>245.97883774417659</v>
      </c>
      <c r="AR234" s="1478">
        <f>+Help!$G234*Help!AL234</f>
        <v>23.864030523759972</v>
      </c>
      <c r="AS234" s="1478">
        <f>+Help!$G234*Help!AM234</f>
        <v>13.007284079084286</v>
      </c>
      <c r="AV234" s="5">
        <v>1</v>
      </c>
    </row>
    <row r="235" spans="1:48" x14ac:dyDescent="0.2">
      <c r="A235" s="1">
        <v>45159</v>
      </c>
      <c r="B235" s="2">
        <f>+Help!$G235*Help!I235</f>
        <v>648.10960804717274</v>
      </c>
      <c r="C235" s="2">
        <f>+Help!$G235*Help!J235</f>
        <v>402.53208463406173</v>
      </c>
      <c r="D235" s="2">
        <f>+Help!$G235*Help!K235</f>
        <v>121.40131807145295</v>
      </c>
      <c r="E235" s="2">
        <f>+Help!$G235*Help!L235</f>
        <v>101.24869927159209</v>
      </c>
      <c r="F235" s="2">
        <f>+Help!$G235*Help!M235</f>
        <v>273.75981357716228</v>
      </c>
      <c r="G235" s="2">
        <f>+Help!$G235*Help!N235</f>
        <v>325.61746536977137</v>
      </c>
      <c r="H235" s="1478">
        <f>24*Help!R235/Help!$P235</f>
        <v>273.75981357716228</v>
      </c>
      <c r="I235" s="1478">
        <f>24*Help!S235/Help!$P235</f>
        <v>282.67432664380595</v>
      </c>
      <c r="J235" s="1478">
        <f>24*Help!T235/Help!$P235</f>
        <v>20.811654526534859</v>
      </c>
      <c r="K235" s="1478">
        <f>24*Help!U235/Help!$P235</f>
        <v>12.140131807145336</v>
      </c>
      <c r="L235" s="1478">
        <f>24*Help!V235/Help!$P235</f>
        <v>2.4001040582726327</v>
      </c>
      <c r="M235" s="1478">
        <f>24*Help!W235/Help!$P235</f>
        <v>748.01477627471388</v>
      </c>
      <c r="N235" s="2">
        <f>100*Help!H234</f>
        <v>100</v>
      </c>
      <c r="O235" s="2">
        <f t="shared" si="4"/>
        <v>648.10960804717274</v>
      </c>
      <c r="P235" s="2">
        <f t="shared" si="5"/>
        <v>402.53208463406173</v>
      </c>
      <c r="Q235" s="2">
        <f t="shared" si="6"/>
        <v>121.40131807145295</v>
      </c>
      <c r="R235" s="2">
        <f t="shared" si="7"/>
        <v>101.24869927159209</v>
      </c>
      <c r="S235" s="2">
        <f t="shared" si="8"/>
        <v>273.75981357716228</v>
      </c>
      <c r="T235" s="2">
        <f t="shared" si="9"/>
        <v>325.61746536977137</v>
      </c>
      <c r="U235" s="1478">
        <f t="shared" si="10"/>
        <v>273.75981357716228</v>
      </c>
      <c r="V235" s="1478">
        <f t="shared" si="11"/>
        <v>282.67432664380595</v>
      </c>
      <c r="W235" s="1478">
        <f t="shared" si="12"/>
        <v>20.811654526534859</v>
      </c>
      <c r="X235" s="1478">
        <f t="shared" si="13"/>
        <v>12.140131807145336</v>
      </c>
      <c r="Y235" s="1478">
        <f t="shared" si="14"/>
        <v>2.4001040582726327</v>
      </c>
      <c r="Z235" s="1478">
        <f t="shared" si="15"/>
        <v>748.01477627471388</v>
      </c>
      <c r="AA235" s="2">
        <v>93</v>
      </c>
      <c r="AC235" s="2">
        <v>1</v>
      </c>
      <c r="AE235" s="2">
        <f>+Help!$G235*Help!Y235</f>
        <v>268.4703433922997</v>
      </c>
      <c r="AF235" s="2">
        <f>+Help!$G235*Help!Z235</f>
        <v>134.06174124176206</v>
      </c>
      <c r="AG235" s="2">
        <f>+Help!$G235*Help!AA235</f>
        <v>0</v>
      </c>
      <c r="AH235" s="2">
        <f>+Help!$G235*Help!AB235</f>
        <v>222.65001734304505</v>
      </c>
      <c r="AI235" s="2">
        <f>+Help!$G235*Help!AC235</f>
        <v>22.927506070065903</v>
      </c>
      <c r="AJ235" s="2">
        <f>+Help!$G235*Help!AD235</f>
        <v>38.512048667331847</v>
      </c>
      <c r="AK235" s="2">
        <f>+Help!$G235*Help!AE235</f>
        <v>23.239680887963925</v>
      </c>
      <c r="AL235" s="2">
        <f>+Help!$G235*Help!AF235</f>
        <v>17.169614984391259</v>
      </c>
      <c r="AM235" s="2">
        <f>+Help!$G235*Help!AG235</f>
        <v>18.036767256330211</v>
      </c>
      <c r="AN235" s="2">
        <f>+Help!$G235*Help!AH235</f>
        <v>30.000000000000004</v>
      </c>
      <c r="AO235" s="2">
        <f>+Help!$G235*Help!AI235</f>
        <v>123.99999999999999</v>
      </c>
      <c r="AP235" s="2">
        <f>+Help!$G235*Help!AJ235</f>
        <v>12.051810051237169</v>
      </c>
      <c r="AQ235" s="2">
        <f>+Help!$G235*Help!AK235</f>
        <v>245.97883774417659</v>
      </c>
      <c r="AR235" s="1478">
        <f>+Help!$G235*Help!AL235</f>
        <v>23.864030523759972</v>
      </c>
      <c r="AS235" s="1478">
        <f>+Help!$G235*Help!AM235</f>
        <v>13.007284079084286</v>
      </c>
      <c r="AV235" s="5">
        <v>1</v>
      </c>
    </row>
    <row r="236" spans="1:48" x14ac:dyDescent="0.2">
      <c r="A236" s="1">
        <v>45160</v>
      </c>
      <c r="B236" s="2">
        <f>+Help!$G236*Help!I236</f>
        <v>324.05480402358637</v>
      </c>
      <c r="C236" s="2">
        <f>+Help!$G236*Help!J236</f>
        <v>201.26604231703087</v>
      </c>
      <c r="D236" s="2">
        <f>+Help!$G236*Help!K236</f>
        <v>60.700659035726474</v>
      </c>
      <c r="E236" s="2">
        <f>+Help!$G236*Help!L236</f>
        <v>50.624349635796044</v>
      </c>
      <c r="F236" s="2">
        <f>+Help!$G236*Help!M236</f>
        <v>136.87990678858114</v>
      </c>
      <c r="G236" s="2">
        <f>+Help!$G236*Help!N236</f>
        <v>162.80873268488568</v>
      </c>
      <c r="H236" s="1478">
        <f>24*Help!R236/Help!$P236</f>
        <v>273.75981357716228</v>
      </c>
      <c r="I236" s="1478">
        <f>24*Help!S236/Help!$P236</f>
        <v>282.67432664380595</v>
      </c>
      <c r="J236" s="1478">
        <f>24*Help!T236/Help!$P236</f>
        <v>20.811654526534859</v>
      </c>
      <c r="K236" s="1478">
        <f>24*Help!U236/Help!$P236</f>
        <v>12.140131807145336</v>
      </c>
      <c r="L236" s="1478">
        <f>24*Help!V236/Help!$P236</f>
        <v>2.4001040582726327</v>
      </c>
      <c r="M236" s="1478">
        <f>24*Help!W236/Help!$P236</f>
        <v>748.01477627471388</v>
      </c>
      <c r="N236" s="2">
        <f>100*Help!H235</f>
        <v>100</v>
      </c>
      <c r="O236" s="2">
        <f t="shared" si="4"/>
        <v>324.05480402358637</v>
      </c>
      <c r="P236" s="2">
        <f t="shared" si="5"/>
        <v>201.26604231703087</v>
      </c>
      <c r="Q236" s="2">
        <f t="shared" si="6"/>
        <v>60.700659035726474</v>
      </c>
      <c r="R236" s="2">
        <f t="shared" si="7"/>
        <v>50.624349635796044</v>
      </c>
      <c r="S236" s="2">
        <f t="shared" si="8"/>
        <v>136.87990678858114</v>
      </c>
      <c r="T236" s="2">
        <f t="shared" si="9"/>
        <v>162.80873268488568</v>
      </c>
      <c r="U236" s="1478">
        <f t="shared" si="10"/>
        <v>273.75981357716228</v>
      </c>
      <c r="V236" s="1478">
        <f t="shared" si="11"/>
        <v>282.67432664380595</v>
      </c>
      <c r="W236" s="1478">
        <f t="shared" si="12"/>
        <v>20.811654526534859</v>
      </c>
      <c r="X236" s="1478">
        <f t="shared" si="13"/>
        <v>12.140131807145336</v>
      </c>
      <c r="Y236" s="1478">
        <f t="shared" si="14"/>
        <v>2.4001040582726327</v>
      </c>
      <c r="Z236" s="1478">
        <f t="shared" si="15"/>
        <v>748.01477627471388</v>
      </c>
      <c r="AA236" s="2">
        <v>93</v>
      </c>
      <c r="AC236" s="2">
        <v>1</v>
      </c>
      <c r="AE236" s="2">
        <f>+Help!$G236*Help!Y236</f>
        <v>134.23517169614985</v>
      </c>
      <c r="AF236" s="2">
        <f>+Help!$G236*Help!Z236</f>
        <v>67.030870620881032</v>
      </c>
      <c r="AG236" s="2">
        <f>+Help!$G236*Help!AA236</f>
        <v>0</v>
      </c>
      <c r="AH236" s="2">
        <f>+Help!$G236*Help!AB236</f>
        <v>111.32500867152253</v>
      </c>
      <c r="AI236" s="2">
        <f>+Help!$G236*Help!AC236</f>
        <v>11.463753035032951</v>
      </c>
      <c r="AJ236" s="2">
        <f>+Help!$G236*Help!AD236</f>
        <v>19.256024333665923</v>
      </c>
      <c r="AK236" s="2">
        <f>+Help!$G236*Help!AE236</f>
        <v>11.619840443981962</v>
      </c>
      <c r="AL236" s="2">
        <f>+Help!$G236*Help!AF236</f>
        <v>8.5848074921956297</v>
      </c>
      <c r="AM236" s="2">
        <f>+Help!$G236*Help!AG236</f>
        <v>9.0183836281651057</v>
      </c>
      <c r="AN236" s="2">
        <f>+Help!$G236*Help!AH236</f>
        <v>15.000000000000002</v>
      </c>
      <c r="AO236" s="2">
        <f>+Help!$G236*Help!AI236</f>
        <v>61.999999999999993</v>
      </c>
      <c r="AP236" s="2">
        <f>+Help!$G236*Help!AJ236</f>
        <v>6.0259050256185844</v>
      </c>
      <c r="AQ236" s="2">
        <f>+Help!$G236*Help!AK236</f>
        <v>122.98941887208829</v>
      </c>
      <c r="AR236" s="1478">
        <f>+Help!$G236*Help!AL236</f>
        <v>11.932015261879986</v>
      </c>
      <c r="AS236" s="1478">
        <f>+Help!$G236*Help!AM236</f>
        <v>6.503642039542143</v>
      </c>
      <c r="AV236" s="5">
        <v>1</v>
      </c>
    </row>
    <row r="237" spans="1:48" x14ac:dyDescent="0.2">
      <c r="A237" s="1">
        <v>45161</v>
      </c>
      <c r="B237" s="2">
        <f>+Help!$G237*Help!I237</f>
        <v>648.10960804717274</v>
      </c>
      <c r="C237" s="2">
        <f>+Help!$G237*Help!J237</f>
        <v>402.53208463406173</v>
      </c>
      <c r="D237" s="2">
        <f>+Help!$G237*Help!K237</f>
        <v>121.40131807145295</v>
      </c>
      <c r="E237" s="2">
        <f>+Help!$G237*Help!L237</f>
        <v>101.24869927159209</v>
      </c>
      <c r="F237" s="2">
        <f>+Help!$G237*Help!M237</f>
        <v>273.75981357716228</v>
      </c>
      <c r="G237" s="2">
        <f>+Help!$G237*Help!N237</f>
        <v>325.61746536977137</v>
      </c>
      <c r="H237" s="1478">
        <f>24*Help!R237/Help!$P237</f>
        <v>273.75981357716228</v>
      </c>
      <c r="I237" s="1478">
        <f>24*Help!S237/Help!$P237</f>
        <v>282.67432664380595</v>
      </c>
      <c r="J237" s="1478">
        <f>24*Help!T237/Help!$P237</f>
        <v>20.811654526534859</v>
      </c>
      <c r="K237" s="1478">
        <f>24*Help!U237/Help!$P237</f>
        <v>12.140131807145336</v>
      </c>
      <c r="L237" s="1478">
        <f>24*Help!V237/Help!$P237</f>
        <v>2.4001040582726327</v>
      </c>
      <c r="M237" s="1478">
        <f>24*Help!W237/Help!$P237</f>
        <v>748.01477627471388</v>
      </c>
      <c r="N237" s="2">
        <f>100*Help!H236</f>
        <v>50</v>
      </c>
      <c r="O237" s="2">
        <f t="shared" si="4"/>
        <v>648.10960804717274</v>
      </c>
      <c r="P237" s="2">
        <f t="shared" si="5"/>
        <v>402.53208463406173</v>
      </c>
      <c r="Q237" s="2">
        <f t="shared" si="6"/>
        <v>121.40131807145295</v>
      </c>
      <c r="R237" s="2">
        <f t="shared" si="7"/>
        <v>101.24869927159209</v>
      </c>
      <c r="S237" s="2">
        <f t="shared" si="8"/>
        <v>273.75981357716228</v>
      </c>
      <c r="T237" s="2">
        <f t="shared" si="9"/>
        <v>325.61746536977137</v>
      </c>
      <c r="U237" s="1478">
        <f t="shared" si="10"/>
        <v>273.75981357716228</v>
      </c>
      <c r="V237" s="1478">
        <f t="shared" si="11"/>
        <v>282.67432664380595</v>
      </c>
      <c r="W237" s="1478">
        <f t="shared" si="12"/>
        <v>20.811654526534859</v>
      </c>
      <c r="X237" s="1478">
        <f t="shared" si="13"/>
        <v>12.140131807145336</v>
      </c>
      <c r="Y237" s="1478">
        <f t="shared" si="14"/>
        <v>2.4001040582726327</v>
      </c>
      <c r="Z237" s="1478">
        <f t="shared" si="15"/>
        <v>748.01477627471388</v>
      </c>
      <c r="AA237" s="2">
        <v>93</v>
      </c>
      <c r="AC237" s="2">
        <v>1</v>
      </c>
      <c r="AE237" s="2">
        <f>+Help!$G237*Help!Y237</f>
        <v>268.4703433922997</v>
      </c>
      <c r="AF237" s="2">
        <f>+Help!$G237*Help!Z237</f>
        <v>134.06174124176206</v>
      </c>
      <c r="AG237" s="2">
        <f>+Help!$G237*Help!AA237</f>
        <v>0</v>
      </c>
      <c r="AH237" s="2">
        <f>+Help!$G237*Help!AB237</f>
        <v>222.65001734304505</v>
      </c>
      <c r="AI237" s="2">
        <f>+Help!$G237*Help!AC237</f>
        <v>22.927506070065903</v>
      </c>
      <c r="AJ237" s="2">
        <f>+Help!$G237*Help!AD237</f>
        <v>38.512048667331847</v>
      </c>
      <c r="AK237" s="2">
        <f>+Help!$G237*Help!AE237</f>
        <v>23.239680887963925</v>
      </c>
      <c r="AL237" s="2">
        <f>+Help!$G237*Help!AF237</f>
        <v>17.169614984391259</v>
      </c>
      <c r="AM237" s="2">
        <f>+Help!$G237*Help!AG237</f>
        <v>18.036767256330211</v>
      </c>
      <c r="AN237" s="2">
        <f>+Help!$G237*Help!AH237</f>
        <v>30.000000000000004</v>
      </c>
      <c r="AO237" s="2">
        <f>+Help!$G237*Help!AI237</f>
        <v>123.99999999999999</v>
      </c>
      <c r="AP237" s="2">
        <f>+Help!$G237*Help!AJ237</f>
        <v>12.051810051237169</v>
      </c>
      <c r="AQ237" s="2">
        <f>+Help!$G237*Help!AK237</f>
        <v>245.97883774417659</v>
      </c>
      <c r="AR237" s="1478">
        <f>+Help!$G237*Help!AL237</f>
        <v>23.864030523759972</v>
      </c>
      <c r="AS237" s="1478">
        <f>+Help!$G237*Help!AM237</f>
        <v>13.007284079084286</v>
      </c>
      <c r="AV237" s="5">
        <v>1</v>
      </c>
    </row>
    <row r="238" spans="1:48" x14ac:dyDescent="0.2">
      <c r="A238" s="1">
        <v>45162</v>
      </c>
      <c r="B238" s="2">
        <f>+Help!$G238*Help!I238</f>
        <v>648.10960804717274</v>
      </c>
      <c r="C238" s="2">
        <f>+Help!$G238*Help!J238</f>
        <v>402.53208463406173</v>
      </c>
      <c r="D238" s="2">
        <f>+Help!$G238*Help!K238</f>
        <v>121.40131807145295</v>
      </c>
      <c r="E238" s="2">
        <f>+Help!$G238*Help!L238</f>
        <v>101.24869927159209</v>
      </c>
      <c r="F238" s="2">
        <f>+Help!$G238*Help!M238</f>
        <v>273.75981357716228</v>
      </c>
      <c r="G238" s="2">
        <f>+Help!$G238*Help!N238</f>
        <v>325.61746536977137</v>
      </c>
      <c r="H238" s="1478">
        <f>24*Help!R238/Help!$P238</f>
        <v>273.75981357716228</v>
      </c>
      <c r="I238" s="1478">
        <f>24*Help!S238/Help!$P238</f>
        <v>282.67432664380595</v>
      </c>
      <c r="J238" s="1478">
        <f>24*Help!T238/Help!$P238</f>
        <v>20.811654526534859</v>
      </c>
      <c r="K238" s="1478">
        <f>24*Help!U238/Help!$P238</f>
        <v>12.140131807145336</v>
      </c>
      <c r="L238" s="1478">
        <f>24*Help!V238/Help!$P238</f>
        <v>2.4001040582726327</v>
      </c>
      <c r="M238" s="1478">
        <f>24*Help!W238/Help!$P238</f>
        <v>748.01477627471388</v>
      </c>
      <c r="N238" s="2">
        <f>100*Help!H237</f>
        <v>100</v>
      </c>
      <c r="O238" s="2">
        <f t="shared" si="4"/>
        <v>648.10960804717274</v>
      </c>
      <c r="P238" s="2">
        <f t="shared" si="5"/>
        <v>402.53208463406173</v>
      </c>
      <c r="Q238" s="2">
        <f t="shared" si="6"/>
        <v>121.40131807145295</v>
      </c>
      <c r="R238" s="2">
        <f t="shared" si="7"/>
        <v>101.24869927159209</v>
      </c>
      <c r="S238" s="2">
        <f t="shared" si="8"/>
        <v>273.75981357716228</v>
      </c>
      <c r="T238" s="2">
        <f t="shared" si="9"/>
        <v>325.61746536977137</v>
      </c>
      <c r="U238" s="1478">
        <f t="shared" si="10"/>
        <v>273.75981357716228</v>
      </c>
      <c r="V238" s="1478">
        <f t="shared" si="11"/>
        <v>282.67432664380595</v>
      </c>
      <c r="W238" s="1478">
        <f t="shared" si="12"/>
        <v>20.811654526534859</v>
      </c>
      <c r="X238" s="1478">
        <f t="shared" si="13"/>
        <v>12.140131807145336</v>
      </c>
      <c r="Y238" s="1478">
        <f t="shared" si="14"/>
        <v>2.4001040582726327</v>
      </c>
      <c r="Z238" s="1478">
        <f t="shared" si="15"/>
        <v>748.01477627471388</v>
      </c>
      <c r="AA238" s="2">
        <v>93</v>
      </c>
      <c r="AC238" s="2">
        <v>1</v>
      </c>
      <c r="AE238" s="2">
        <f>+Help!$G238*Help!Y238</f>
        <v>268.4703433922997</v>
      </c>
      <c r="AF238" s="2">
        <f>+Help!$G238*Help!Z238</f>
        <v>134.06174124176206</v>
      </c>
      <c r="AG238" s="2">
        <f>+Help!$G238*Help!AA238</f>
        <v>0</v>
      </c>
      <c r="AH238" s="2">
        <f>+Help!$G238*Help!AB238</f>
        <v>222.65001734304505</v>
      </c>
      <c r="AI238" s="2">
        <f>+Help!$G238*Help!AC238</f>
        <v>22.927506070065903</v>
      </c>
      <c r="AJ238" s="2">
        <f>+Help!$G238*Help!AD238</f>
        <v>38.512048667331847</v>
      </c>
      <c r="AK238" s="2">
        <f>+Help!$G238*Help!AE238</f>
        <v>23.239680887963925</v>
      </c>
      <c r="AL238" s="2">
        <f>+Help!$G238*Help!AF238</f>
        <v>17.169614984391259</v>
      </c>
      <c r="AM238" s="2">
        <f>+Help!$G238*Help!AG238</f>
        <v>18.036767256330211</v>
      </c>
      <c r="AN238" s="2">
        <f>+Help!$G238*Help!AH238</f>
        <v>30.000000000000004</v>
      </c>
      <c r="AO238" s="2">
        <f>+Help!$G238*Help!AI238</f>
        <v>123.99999999999999</v>
      </c>
      <c r="AP238" s="2">
        <f>+Help!$G238*Help!AJ238</f>
        <v>12.051810051237169</v>
      </c>
      <c r="AQ238" s="2">
        <f>+Help!$G238*Help!AK238</f>
        <v>245.97883774417659</v>
      </c>
      <c r="AR238" s="1478">
        <f>+Help!$G238*Help!AL238</f>
        <v>23.864030523759972</v>
      </c>
      <c r="AS238" s="1478">
        <f>+Help!$G238*Help!AM238</f>
        <v>13.007284079084286</v>
      </c>
      <c r="AV238" s="5">
        <v>1</v>
      </c>
    </row>
    <row r="239" spans="1:48" x14ac:dyDescent="0.2">
      <c r="A239" s="1">
        <v>45163</v>
      </c>
      <c r="B239" s="2">
        <f>+Help!$G239*Help!I239</f>
        <v>648.10960804717274</v>
      </c>
      <c r="C239" s="2">
        <f>+Help!$G239*Help!J239</f>
        <v>402.53208463406173</v>
      </c>
      <c r="D239" s="2">
        <f>+Help!$G239*Help!K239</f>
        <v>121.40131807145295</v>
      </c>
      <c r="E239" s="2">
        <f>+Help!$G239*Help!L239</f>
        <v>101.24869927159209</v>
      </c>
      <c r="F239" s="2">
        <f>+Help!$G239*Help!M239</f>
        <v>273.75981357716228</v>
      </c>
      <c r="G239" s="2">
        <f>+Help!$G239*Help!N239</f>
        <v>325.61746536977137</v>
      </c>
      <c r="H239" s="1478">
        <f>24*Help!R239/Help!$P239</f>
        <v>273.75981357716228</v>
      </c>
      <c r="I239" s="1478">
        <f>24*Help!S239/Help!$P239</f>
        <v>282.67432664380595</v>
      </c>
      <c r="J239" s="1478">
        <f>24*Help!T239/Help!$P239</f>
        <v>20.811654526534859</v>
      </c>
      <c r="K239" s="1478">
        <f>24*Help!U239/Help!$P239</f>
        <v>12.140131807145336</v>
      </c>
      <c r="L239" s="1478">
        <f>24*Help!V239/Help!$P239</f>
        <v>2.4001040582726327</v>
      </c>
      <c r="M239" s="1478">
        <f>24*Help!W239/Help!$P239</f>
        <v>748.01477627471388</v>
      </c>
      <c r="N239" s="2">
        <f>100*Help!H238</f>
        <v>100</v>
      </c>
      <c r="O239" s="2">
        <f t="shared" si="4"/>
        <v>648.10960804717274</v>
      </c>
      <c r="P239" s="2">
        <f t="shared" si="5"/>
        <v>402.53208463406173</v>
      </c>
      <c r="Q239" s="2">
        <f t="shared" si="6"/>
        <v>121.40131807145295</v>
      </c>
      <c r="R239" s="2">
        <f t="shared" si="7"/>
        <v>101.24869927159209</v>
      </c>
      <c r="S239" s="2">
        <f t="shared" si="8"/>
        <v>273.75981357716228</v>
      </c>
      <c r="T239" s="2">
        <f t="shared" si="9"/>
        <v>325.61746536977137</v>
      </c>
      <c r="U239" s="1478">
        <f t="shared" si="10"/>
        <v>273.75981357716228</v>
      </c>
      <c r="V239" s="1478">
        <f t="shared" si="11"/>
        <v>282.67432664380595</v>
      </c>
      <c r="W239" s="1478">
        <f t="shared" si="12"/>
        <v>20.811654526534859</v>
      </c>
      <c r="X239" s="1478">
        <f t="shared" si="13"/>
        <v>12.140131807145336</v>
      </c>
      <c r="Y239" s="1478">
        <f t="shared" si="14"/>
        <v>2.4001040582726327</v>
      </c>
      <c r="Z239" s="1478">
        <f t="shared" si="15"/>
        <v>748.01477627471388</v>
      </c>
      <c r="AA239" s="2">
        <v>93</v>
      </c>
      <c r="AC239" s="2">
        <v>1</v>
      </c>
      <c r="AE239" s="2">
        <f>+Help!$G239*Help!Y239</f>
        <v>268.4703433922997</v>
      </c>
      <c r="AF239" s="2">
        <f>+Help!$G239*Help!Z239</f>
        <v>134.06174124176206</v>
      </c>
      <c r="AG239" s="2">
        <f>+Help!$G239*Help!AA239</f>
        <v>0</v>
      </c>
      <c r="AH239" s="2">
        <f>+Help!$G239*Help!AB239</f>
        <v>222.65001734304505</v>
      </c>
      <c r="AI239" s="2">
        <f>+Help!$G239*Help!AC239</f>
        <v>22.927506070065903</v>
      </c>
      <c r="AJ239" s="2">
        <f>+Help!$G239*Help!AD239</f>
        <v>38.512048667331847</v>
      </c>
      <c r="AK239" s="2">
        <f>+Help!$G239*Help!AE239</f>
        <v>23.239680887963925</v>
      </c>
      <c r="AL239" s="2">
        <f>+Help!$G239*Help!AF239</f>
        <v>17.169614984391259</v>
      </c>
      <c r="AM239" s="2">
        <f>+Help!$G239*Help!AG239</f>
        <v>18.036767256330211</v>
      </c>
      <c r="AN239" s="2">
        <f>+Help!$G239*Help!AH239</f>
        <v>30.000000000000004</v>
      </c>
      <c r="AO239" s="2">
        <f>+Help!$G239*Help!AI239</f>
        <v>123.99999999999999</v>
      </c>
      <c r="AP239" s="2">
        <f>+Help!$G239*Help!AJ239</f>
        <v>12.051810051237169</v>
      </c>
      <c r="AQ239" s="2">
        <f>+Help!$G239*Help!AK239</f>
        <v>245.97883774417659</v>
      </c>
      <c r="AR239" s="1478">
        <f>+Help!$G239*Help!AL239</f>
        <v>23.864030523759972</v>
      </c>
      <c r="AS239" s="1478">
        <f>+Help!$G239*Help!AM239</f>
        <v>13.007284079084286</v>
      </c>
      <c r="AV239" s="5">
        <v>1</v>
      </c>
    </row>
    <row r="240" spans="1:48" x14ac:dyDescent="0.2">
      <c r="A240" s="1">
        <v>45164</v>
      </c>
      <c r="B240" s="2">
        <f>+Help!$G240*Help!I240</f>
        <v>648.10960804717274</v>
      </c>
      <c r="C240" s="2">
        <f>+Help!$G240*Help!J240</f>
        <v>402.53208463406173</v>
      </c>
      <c r="D240" s="2">
        <f>+Help!$G240*Help!K240</f>
        <v>121.40131807145295</v>
      </c>
      <c r="E240" s="2">
        <f>+Help!$G240*Help!L240</f>
        <v>101.24869927159209</v>
      </c>
      <c r="F240" s="2">
        <f>+Help!$G240*Help!M240</f>
        <v>273.75981357716228</v>
      </c>
      <c r="G240" s="2">
        <f>+Help!$G240*Help!N240</f>
        <v>325.61746536977137</v>
      </c>
      <c r="H240" s="1478">
        <f>24*Help!R240/Help!$P240</f>
        <v>273.75981357716228</v>
      </c>
      <c r="I240" s="1478">
        <f>24*Help!S240/Help!$P240</f>
        <v>282.67432664380595</v>
      </c>
      <c r="J240" s="1478">
        <f>24*Help!T240/Help!$P240</f>
        <v>20.811654526534859</v>
      </c>
      <c r="K240" s="1478">
        <f>24*Help!U240/Help!$P240</f>
        <v>12.140131807145336</v>
      </c>
      <c r="L240" s="1478">
        <f>24*Help!V240/Help!$P240</f>
        <v>2.4001040582726327</v>
      </c>
      <c r="M240" s="1478">
        <f>24*Help!W240/Help!$P240</f>
        <v>748.01477627471388</v>
      </c>
      <c r="N240" s="2">
        <f>100*Help!H239</f>
        <v>100</v>
      </c>
      <c r="O240" s="2">
        <f t="shared" si="4"/>
        <v>648.10960804717274</v>
      </c>
      <c r="P240" s="2">
        <f t="shared" si="5"/>
        <v>402.53208463406173</v>
      </c>
      <c r="Q240" s="2">
        <f t="shared" si="6"/>
        <v>121.40131807145295</v>
      </c>
      <c r="R240" s="2">
        <f t="shared" si="7"/>
        <v>101.24869927159209</v>
      </c>
      <c r="S240" s="2">
        <f t="shared" si="8"/>
        <v>273.75981357716228</v>
      </c>
      <c r="T240" s="2">
        <f t="shared" si="9"/>
        <v>325.61746536977137</v>
      </c>
      <c r="U240" s="1478">
        <f t="shared" si="10"/>
        <v>273.75981357716228</v>
      </c>
      <c r="V240" s="1478">
        <f t="shared" si="11"/>
        <v>282.67432664380595</v>
      </c>
      <c r="W240" s="1478">
        <f t="shared" si="12"/>
        <v>20.811654526534859</v>
      </c>
      <c r="X240" s="1478">
        <f t="shared" si="13"/>
        <v>12.140131807145336</v>
      </c>
      <c r="Y240" s="1478">
        <f t="shared" si="14"/>
        <v>2.4001040582726327</v>
      </c>
      <c r="Z240" s="1478">
        <f t="shared" si="15"/>
        <v>748.01477627471388</v>
      </c>
      <c r="AA240" s="2">
        <v>93</v>
      </c>
      <c r="AC240" s="2">
        <v>1</v>
      </c>
      <c r="AE240" s="2">
        <f>+Help!$G240*Help!Y240</f>
        <v>268.4703433922997</v>
      </c>
      <c r="AF240" s="2">
        <f>+Help!$G240*Help!Z240</f>
        <v>134.06174124176206</v>
      </c>
      <c r="AG240" s="2">
        <f>+Help!$G240*Help!AA240</f>
        <v>0</v>
      </c>
      <c r="AH240" s="2">
        <f>+Help!$G240*Help!AB240</f>
        <v>222.65001734304505</v>
      </c>
      <c r="AI240" s="2">
        <f>+Help!$G240*Help!AC240</f>
        <v>22.927506070065903</v>
      </c>
      <c r="AJ240" s="2">
        <f>+Help!$G240*Help!AD240</f>
        <v>38.512048667331847</v>
      </c>
      <c r="AK240" s="2">
        <f>+Help!$G240*Help!AE240</f>
        <v>23.239680887963925</v>
      </c>
      <c r="AL240" s="2">
        <f>+Help!$G240*Help!AF240</f>
        <v>17.169614984391259</v>
      </c>
      <c r="AM240" s="2">
        <f>+Help!$G240*Help!AG240</f>
        <v>18.036767256330211</v>
      </c>
      <c r="AN240" s="2">
        <f>+Help!$G240*Help!AH240</f>
        <v>30.000000000000004</v>
      </c>
      <c r="AO240" s="2">
        <f>+Help!$G240*Help!AI240</f>
        <v>123.99999999999999</v>
      </c>
      <c r="AP240" s="2">
        <f>+Help!$G240*Help!AJ240</f>
        <v>12.051810051237169</v>
      </c>
      <c r="AQ240" s="2">
        <f>+Help!$G240*Help!AK240</f>
        <v>245.97883774417659</v>
      </c>
      <c r="AR240" s="1478">
        <f>+Help!$G240*Help!AL240</f>
        <v>23.864030523759972</v>
      </c>
      <c r="AS240" s="1478">
        <f>+Help!$G240*Help!AM240</f>
        <v>13.007284079084286</v>
      </c>
      <c r="AV240" s="5">
        <v>1</v>
      </c>
    </row>
    <row r="241" spans="1:48" x14ac:dyDescent="0.2">
      <c r="A241" s="1">
        <v>45165</v>
      </c>
      <c r="B241" s="2">
        <f>+Help!$G241*Help!I241</f>
        <v>648.10960804717274</v>
      </c>
      <c r="C241" s="2">
        <f>+Help!$G241*Help!J241</f>
        <v>402.53208463406173</v>
      </c>
      <c r="D241" s="2">
        <f>+Help!$G241*Help!K241</f>
        <v>121.40131807145295</v>
      </c>
      <c r="E241" s="2">
        <f>+Help!$G241*Help!L241</f>
        <v>101.24869927159209</v>
      </c>
      <c r="F241" s="2">
        <f>+Help!$G241*Help!M241</f>
        <v>273.75981357716228</v>
      </c>
      <c r="G241" s="2">
        <f>+Help!$G241*Help!N241</f>
        <v>325.61746536977137</v>
      </c>
      <c r="H241" s="1478">
        <f>24*Help!R241/Help!$P241</f>
        <v>273.75981357716228</v>
      </c>
      <c r="I241" s="1478">
        <f>24*Help!S241/Help!$P241</f>
        <v>282.67432664380595</v>
      </c>
      <c r="J241" s="1478">
        <f>24*Help!T241/Help!$P241</f>
        <v>20.811654526534859</v>
      </c>
      <c r="K241" s="1478">
        <f>24*Help!U241/Help!$P241</f>
        <v>12.140131807145336</v>
      </c>
      <c r="L241" s="1478">
        <f>24*Help!V241/Help!$P241</f>
        <v>2.4001040582726327</v>
      </c>
      <c r="M241" s="1478">
        <f>24*Help!W241/Help!$P241</f>
        <v>748.01477627471388</v>
      </c>
      <c r="N241" s="2">
        <f>100*Help!H240</f>
        <v>100</v>
      </c>
      <c r="O241" s="2">
        <f t="shared" si="4"/>
        <v>648.10960804717274</v>
      </c>
      <c r="P241" s="2">
        <f t="shared" si="5"/>
        <v>402.53208463406173</v>
      </c>
      <c r="Q241" s="2">
        <f t="shared" si="6"/>
        <v>121.40131807145295</v>
      </c>
      <c r="R241" s="2">
        <f t="shared" si="7"/>
        <v>101.24869927159209</v>
      </c>
      <c r="S241" s="2">
        <f t="shared" si="8"/>
        <v>273.75981357716228</v>
      </c>
      <c r="T241" s="2">
        <f t="shared" si="9"/>
        <v>325.61746536977137</v>
      </c>
      <c r="U241" s="1478">
        <f t="shared" si="10"/>
        <v>273.75981357716228</v>
      </c>
      <c r="V241" s="1478">
        <f t="shared" si="11"/>
        <v>282.67432664380595</v>
      </c>
      <c r="W241" s="1478">
        <f t="shared" si="12"/>
        <v>20.811654526534859</v>
      </c>
      <c r="X241" s="1478">
        <f t="shared" si="13"/>
        <v>12.140131807145336</v>
      </c>
      <c r="Y241" s="1478">
        <f t="shared" si="14"/>
        <v>2.4001040582726327</v>
      </c>
      <c r="Z241" s="1478">
        <f t="shared" si="15"/>
        <v>748.01477627471388</v>
      </c>
      <c r="AA241" s="2">
        <v>93</v>
      </c>
      <c r="AC241" s="2">
        <v>1</v>
      </c>
      <c r="AE241" s="2">
        <f>+Help!$G241*Help!Y241</f>
        <v>268.4703433922997</v>
      </c>
      <c r="AF241" s="2">
        <f>+Help!$G241*Help!Z241</f>
        <v>134.06174124176206</v>
      </c>
      <c r="AG241" s="2">
        <f>+Help!$G241*Help!AA241</f>
        <v>0</v>
      </c>
      <c r="AH241" s="2">
        <f>+Help!$G241*Help!AB241</f>
        <v>222.65001734304505</v>
      </c>
      <c r="AI241" s="2">
        <f>+Help!$G241*Help!AC241</f>
        <v>22.927506070065903</v>
      </c>
      <c r="AJ241" s="2">
        <f>+Help!$G241*Help!AD241</f>
        <v>38.512048667331847</v>
      </c>
      <c r="AK241" s="2">
        <f>+Help!$G241*Help!AE241</f>
        <v>23.239680887963925</v>
      </c>
      <c r="AL241" s="2">
        <f>+Help!$G241*Help!AF241</f>
        <v>17.169614984391259</v>
      </c>
      <c r="AM241" s="2">
        <f>+Help!$G241*Help!AG241</f>
        <v>18.036767256330211</v>
      </c>
      <c r="AN241" s="2">
        <f>+Help!$G241*Help!AH241</f>
        <v>30.000000000000004</v>
      </c>
      <c r="AO241" s="2">
        <f>+Help!$G241*Help!AI241</f>
        <v>123.99999999999999</v>
      </c>
      <c r="AP241" s="2">
        <f>+Help!$G241*Help!AJ241</f>
        <v>12.051810051237169</v>
      </c>
      <c r="AQ241" s="2">
        <f>+Help!$G241*Help!AK241</f>
        <v>245.97883774417659</v>
      </c>
      <c r="AR241" s="1478">
        <f>+Help!$G241*Help!AL241</f>
        <v>23.864030523759972</v>
      </c>
      <c r="AS241" s="1478">
        <f>+Help!$G241*Help!AM241</f>
        <v>13.007284079084286</v>
      </c>
      <c r="AV241" s="5">
        <v>1</v>
      </c>
    </row>
    <row r="242" spans="1:48" x14ac:dyDescent="0.2">
      <c r="A242" s="1">
        <v>45166</v>
      </c>
      <c r="B242" s="2">
        <f>+Help!$G242*Help!I242</f>
        <v>648.10960804717274</v>
      </c>
      <c r="C242" s="2">
        <f>+Help!$G242*Help!J242</f>
        <v>402.53208463406173</v>
      </c>
      <c r="D242" s="2">
        <f>+Help!$G242*Help!K242</f>
        <v>121.40131807145295</v>
      </c>
      <c r="E242" s="2">
        <f>+Help!$G242*Help!L242</f>
        <v>101.24869927159209</v>
      </c>
      <c r="F242" s="2">
        <f>+Help!$G242*Help!M242</f>
        <v>273.75981357716228</v>
      </c>
      <c r="G242" s="2">
        <f>+Help!$G242*Help!N242</f>
        <v>325.61746536977137</v>
      </c>
      <c r="H242" s="1478">
        <f>24*Help!R242/Help!$P242</f>
        <v>273.75981357716228</v>
      </c>
      <c r="I242" s="1478">
        <f>24*Help!S242/Help!$P242</f>
        <v>282.67432664380595</v>
      </c>
      <c r="J242" s="1478">
        <f>24*Help!T242/Help!$P242</f>
        <v>20.811654526534859</v>
      </c>
      <c r="K242" s="1478">
        <f>24*Help!U242/Help!$P242</f>
        <v>12.140131807145336</v>
      </c>
      <c r="L242" s="1478">
        <f>24*Help!V242/Help!$P242</f>
        <v>2.4001040582726327</v>
      </c>
      <c r="M242" s="1478">
        <f>24*Help!W242/Help!$P242</f>
        <v>748.01477627471388</v>
      </c>
      <c r="N242" s="2">
        <f>100*Help!H241</f>
        <v>100</v>
      </c>
      <c r="O242" s="2">
        <f t="shared" si="4"/>
        <v>648.10960804717274</v>
      </c>
      <c r="P242" s="2">
        <f t="shared" si="5"/>
        <v>402.53208463406173</v>
      </c>
      <c r="Q242" s="2">
        <f t="shared" si="6"/>
        <v>121.40131807145295</v>
      </c>
      <c r="R242" s="2">
        <f t="shared" si="7"/>
        <v>101.24869927159209</v>
      </c>
      <c r="S242" s="2">
        <f t="shared" si="8"/>
        <v>273.75981357716228</v>
      </c>
      <c r="T242" s="2">
        <f t="shared" si="9"/>
        <v>325.61746536977137</v>
      </c>
      <c r="U242" s="1478">
        <f t="shared" si="10"/>
        <v>273.75981357716228</v>
      </c>
      <c r="V242" s="1478">
        <f t="shared" si="11"/>
        <v>282.67432664380595</v>
      </c>
      <c r="W242" s="1478">
        <f t="shared" si="12"/>
        <v>20.811654526534859</v>
      </c>
      <c r="X242" s="1478">
        <f t="shared" si="13"/>
        <v>12.140131807145336</v>
      </c>
      <c r="Y242" s="1478">
        <f t="shared" si="14"/>
        <v>2.4001040582726327</v>
      </c>
      <c r="Z242" s="1478">
        <f t="shared" si="15"/>
        <v>748.01477627471388</v>
      </c>
      <c r="AA242" s="2">
        <v>93</v>
      </c>
      <c r="AC242" s="2">
        <v>1</v>
      </c>
      <c r="AE242" s="2">
        <f>+Help!$G242*Help!Y242</f>
        <v>268.4703433922997</v>
      </c>
      <c r="AF242" s="2">
        <f>+Help!$G242*Help!Z242</f>
        <v>134.06174124176206</v>
      </c>
      <c r="AG242" s="2">
        <f>+Help!$G242*Help!AA242</f>
        <v>0</v>
      </c>
      <c r="AH242" s="2">
        <f>+Help!$G242*Help!AB242</f>
        <v>222.65001734304505</v>
      </c>
      <c r="AI242" s="2">
        <f>+Help!$G242*Help!AC242</f>
        <v>22.927506070065903</v>
      </c>
      <c r="AJ242" s="2">
        <f>+Help!$G242*Help!AD242</f>
        <v>38.512048667331847</v>
      </c>
      <c r="AK242" s="2">
        <f>+Help!$G242*Help!AE242</f>
        <v>23.239680887963925</v>
      </c>
      <c r="AL242" s="2">
        <f>+Help!$G242*Help!AF242</f>
        <v>17.169614984391259</v>
      </c>
      <c r="AM242" s="2">
        <f>+Help!$G242*Help!AG242</f>
        <v>18.036767256330211</v>
      </c>
      <c r="AN242" s="2">
        <f>+Help!$G242*Help!AH242</f>
        <v>30.000000000000004</v>
      </c>
      <c r="AO242" s="2">
        <f>+Help!$G242*Help!AI242</f>
        <v>123.99999999999999</v>
      </c>
      <c r="AP242" s="2">
        <f>+Help!$G242*Help!AJ242</f>
        <v>12.051810051237169</v>
      </c>
      <c r="AQ242" s="2">
        <f>+Help!$G242*Help!AK242</f>
        <v>245.97883774417659</v>
      </c>
      <c r="AR242" s="1478">
        <f>+Help!$G242*Help!AL242</f>
        <v>23.864030523759972</v>
      </c>
      <c r="AS242" s="1478">
        <f>+Help!$G242*Help!AM242</f>
        <v>13.007284079084286</v>
      </c>
      <c r="AV242" s="5">
        <v>1</v>
      </c>
    </row>
    <row r="243" spans="1:48" x14ac:dyDescent="0.2">
      <c r="A243" s="1">
        <v>45167</v>
      </c>
      <c r="B243" s="2">
        <f>+Help!$G243*Help!I243</f>
        <v>648.10960804717274</v>
      </c>
      <c r="C243" s="2">
        <f>+Help!$G243*Help!J243</f>
        <v>402.53208463406173</v>
      </c>
      <c r="D243" s="2">
        <f>+Help!$G243*Help!K243</f>
        <v>121.40131807145295</v>
      </c>
      <c r="E243" s="2">
        <f>+Help!$G243*Help!L243</f>
        <v>101.24869927159209</v>
      </c>
      <c r="F243" s="2">
        <f>+Help!$G243*Help!M243</f>
        <v>273.75981357716228</v>
      </c>
      <c r="G243" s="2">
        <f>+Help!$G243*Help!N243</f>
        <v>325.61746536977137</v>
      </c>
      <c r="H243" s="1478">
        <f>24*Help!R243/Help!$P243</f>
        <v>273.75981357716228</v>
      </c>
      <c r="I243" s="1478">
        <f>24*Help!S243/Help!$P243</f>
        <v>282.67432664380595</v>
      </c>
      <c r="J243" s="1478">
        <f>24*Help!T243/Help!$P243</f>
        <v>20.811654526534859</v>
      </c>
      <c r="K243" s="1478">
        <f>24*Help!U243/Help!$P243</f>
        <v>12.140131807145336</v>
      </c>
      <c r="L243" s="1478">
        <f>24*Help!V243/Help!$P243</f>
        <v>2.4001040582726327</v>
      </c>
      <c r="M243" s="1478">
        <f>24*Help!W243/Help!$P243</f>
        <v>748.01477627471388</v>
      </c>
      <c r="N243" s="2">
        <f>100*Help!H242</f>
        <v>100</v>
      </c>
      <c r="O243" s="2">
        <f t="shared" si="4"/>
        <v>648.10960804717274</v>
      </c>
      <c r="P243" s="2">
        <f t="shared" si="5"/>
        <v>402.53208463406173</v>
      </c>
      <c r="Q243" s="2">
        <f t="shared" si="6"/>
        <v>121.40131807145295</v>
      </c>
      <c r="R243" s="2">
        <f t="shared" si="7"/>
        <v>101.24869927159209</v>
      </c>
      <c r="S243" s="2">
        <f t="shared" si="8"/>
        <v>273.75981357716228</v>
      </c>
      <c r="T243" s="2">
        <f t="shared" si="9"/>
        <v>325.61746536977137</v>
      </c>
      <c r="U243" s="1478">
        <f t="shared" si="10"/>
        <v>273.75981357716228</v>
      </c>
      <c r="V243" s="1478">
        <f t="shared" si="11"/>
        <v>282.67432664380595</v>
      </c>
      <c r="W243" s="1478">
        <f t="shared" si="12"/>
        <v>20.811654526534859</v>
      </c>
      <c r="X243" s="1478">
        <f t="shared" si="13"/>
        <v>12.140131807145336</v>
      </c>
      <c r="Y243" s="1478">
        <f t="shared" si="14"/>
        <v>2.4001040582726327</v>
      </c>
      <c r="Z243" s="1478">
        <f t="shared" si="15"/>
        <v>748.01477627471388</v>
      </c>
      <c r="AA243" s="2">
        <v>93</v>
      </c>
      <c r="AC243" s="2">
        <v>1</v>
      </c>
      <c r="AE243" s="2">
        <f>+Help!$G243*Help!Y243</f>
        <v>268.4703433922997</v>
      </c>
      <c r="AF243" s="2">
        <f>+Help!$G243*Help!Z243</f>
        <v>134.06174124176206</v>
      </c>
      <c r="AG243" s="2">
        <f>+Help!$G243*Help!AA243</f>
        <v>0</v>
      </c>
      <c r="AH243" s="2">
        <f>+Help!$G243*Help!AB243</f>
        <v>222.65001734304505</v>
      </c>
      <c r="AI243" s="2">
        <f>+Help!$G243*Help!AC243</f>
        <v>22.927506070065903</v>
      </c>
      <c r="AJ243" s="2">
        <f>+Help!$G243*Help!AD243</f>
        <v>38.512048667331847</v>
      </c>
      <c r="AK243" s="2">
        <f>+Help!$G243*Help!AE243</f>
        <v>23.239680887963925</v>
      </c>
      <c r="AL243" s="2">
        <f>+Help!$G243*Help!AF243</f>
        <v>17.169614984391259</v>
      </c>
      <c r="AM243" s="2">
        <f>+Help!$G243*Help!AG243</f>
        <v>18.036767256330211</v>
      </c>
      <c r="AN243" s="2">
        <f>+Help!$G243*Help!AH243</f>
        <v>30.000000000000004</v>
      </c>
      <c r="AO243" s="2">
        <f>+Help!$G243*Help!AI243</f>
        <v>123.99999999999999</v>
      </c>
      <c r="AP243" s="2">
        <f>+Help!$G243*Help!AJ243</f>
        <v>12.051810051237169</v>
      </c>
      <c r="AQ243" s="2">
        <f>+Help!$G243*Help!AK243</f>
        <v>245.97883774417659</v>
      </c>
      <c r="AR243" s="1478">
        <f>+Help!$G243*Help!AL243</f>
        <v>23.864030523759972</v>
      </c>
      <c r="AS243" s="1478">
        <f>+Help!$G243*Help!AM243</f>
        <v>13.007284079084286</v>
      </c>
      <c r="AV243" s="5">
        <v>1</v>
      </c>
    </row>
    <row r="244" spans="1:48" x14ac:dyDescent="0.2">
      <c r="A244" s="1">
        <v>45168</v>
      </c>
      <c r="B244" s="2">
        <f>+Help!$G244*Help!I244</f>
        <v>648.10960804717274</v>
      </c>
      <c r="C244" s="2">
        <f>+Help!$G244*Help!J244</f>
        <v>402.53208463406173</v>
      </c>
      <c r="D244" s="2">
        <f>+Help!$G244*Help!K244</f>
        <v>121.40131807145295</v>
      </c>
      <c r="E244" s="2">
        <f>+Help!$G244*Help!L244</f>
        <v>101.24869927159209</v>
      </c>
      <c r="F244" s="2">
        <f>+Help!$G244*Help!M244</f>
        <v>273.75981357716228</v>
      </c>
      <c r="G244" s="2">
        <f>+Help!$G244*Help!N244</f>
        <v>325.61746536977137</v>
      </c>
      <c r="H244" s="1478">
        <f>24*Help!R244/Help!$P244</f>
        <v>273.75981357716228</v>
      </c>
      <c r="I244" s="1478">
        <f>24*Help!S244/Help!$P244</f>
        <v>282.67432664380595</v>
      </c>
      <c r="J244" s="1478">
        <f>24*Help!T244/Help!$P244</f>
        <v>20.811654526534859</v>
      </c>
      <c r="K244" s="1478">
        <f>24*Help!U244/Help!$P244</f>
        <v>12.140131807145336</v>
      </c>
      <c r="L244" s="1478">
        <f>24*Help!V244/Help!$P244</f>
        <v>2.4001040582726327</v>
      </c>
      <c r="M244" s="1478">
        <f>24*Help!W244/Help!$P244</f>
        <v>748.01477627471388</v>
      </c>
      <c r="N244" s="2">
        <f>100*Help!H243</f>
        <v>100</v>
      </c>
      <c r="O244" s="2">
        <f t="shared" si="4"/>
        <v>648.10960804717274</v>
      </c>
      <c r="P244" s="2">
        <f t="shared" si="5"/>
        <v>402.53208463406173</v>
      </c>
      <c r="Q244" s="2">
        <f t="shared" si="6"/>
        <v>121.40131807145295</v>
      </c>
      <c r="R244" s="2">
        <f t="shared" si="7"/>
        <v>101.24869927159209</v>
      </c>
      <c r="S244" s="2">
        <f t="shared" si="8"/>
        <v>273.75981357716228</v>
      </c>
      <c r="T244" s="2">
        <f t="shared" si="9"/>
        <v>325.61746536977137</v>
      </c>
      <c r="U244" s="1478">
        <f t="shared" si="10"/>
        <v>273.75981357716228</v>
      </c>
      <c r="V244" s="1478">
        <f t="shared" si="11"/>
        <v>282.67432664380595</v>
      </c>
      <c r="W244" s="1478">
        <f t="shared" si="12"/>
        <v>20.811654526534859</v>
      </c>
      <c r="X244" s="1478">
        <f t="shared" si="13"/>
        <v>12.140131807145336</v>
      </c>
      <c r="Y244" s="1478">
        <f t="shared" si="14"/>
        <v>2.4001040582726327</v>
      </c>
      <c r="Z244" s="1478">
        <f t="shared" si="15"/>
        <v>748.01477627471388</v>
      </c>
      <c r="AA244" s="2">
        <v>93</v>
      </c>
      <c r="AC244" s="2">
        <v>1</v>
      </c>
      <c r="AE244" s="2">
        <f>+Help!$G244*Help!Y244</f>
        <v>268.4703433922997</v>
      </c>
      <c r="AF244" s="2">
        <f>+Help!$G244*Help!Z244</f>
        <v>134.06174124176206</v>
      </c>
      <c r="AG244" s="2">
        <f>+Help!$G244*Help!AA244</f>
        <v>0</v>
      </c>
      <c r="AH244" s="2">
        <f>+Help!$G244*Help!AB244</f>
        <v>222.65001734304505</v>
      </c>
      <c r="AI244" s="2">
        <f>+Help!$G244*Help!AC244</f>
        <v>22.927506070065903</v>
      </c>
      <c r="AJ244" s="2">
        <f>+Help!$G244*Help!AD244</f>
        <v>38.512048667331847</v>
      </c>
      <c r="AK244" s="2">
        <f>+Help!$G244*Help!AE244</f>
        <v>23.239680887963925</v>
      </c>
      <c r="AL244" s="2">
        <f>+Help!$G244*Help!AF244</f>
        <v>17.169614984391259</v>
      </c>
      <c r="AM244" s="2">
        <f>+Help!$G244*Help!AG244</f>
        <v>18.036767256330211</v>
      </c>
      <c r="AN244" s="2">
        <f>+Help!$G244*Help!AH244</f>
        <v>30.000000000000004</v>
      </c>
      <c r="AO244" s="2">
        <f>+Help!$G244*Help!AI244</f>
        <v>123.99999999999999</v>
      </c>
      <c r="AP244" s="2">
        <f>+Help!$G244*Help!AJ244</f>
        <v>12.051810051237169</v>
      </c>
      <c r="AQ244" s="2">
        <f>+Help!$G244*Help!AK244</f>
        <v>245.97883774417659</v>
      </c>
      <c r="AR244" s="1478">
        <f>+Help!$G244*Help!AL244</f>
        <v>23.864030523759972</v>
      </c>
      <c r="AS244" s="1478">
        <f>+Help!$G244*Help!AM244</f>
        <v>13.007284079084286</v>
      </c>
      <c r="AV244" s="5">
        <v>1</v>
      </c>
    </row>
    <row r="245" spans="1:48" x14ac:dyDescent="0.2">
      <c r="A245" s="1">
        <v>45169</v>
      </c>
      <c r="B245" s="2">
        <f>+Help!$G245*Help!I245</f>
        <v>648.10960804717274</v>
      </c>
      <c r="C245" s="2">
        <f>+Help!$G245*Help!J245</f>
        <v>402.53208463406173</v>
      </c>
      <c r="D245" s="2">
        <f>+Help!$G245*Help!K245</f>
        <v>121.40131807145295</v>
      </c>
      <c r="E245" s="2">
        <f>+Help!$G245*Help!L245</f>
        <v>101.24869927159209</v>
      </c>
      <c r="F245" s="2">
        <f>+Help!$G245*Help!M245</f>
        <v>273.75981357716228</v>
      </c>
      <c r="G245" s="2">
        <f>+Help!$G245*Help!N245</f>
        <v>325.61746536977137</v>
      </c>
      <c r="H245" s="1478">
        <f>24*Help!R245/Help!$P245</f>
        <v>273.75981357716228</v>
      </c>
      <c r="I245" s="1478">
        <f>24*Help!S245/Help!$P245</f>
        <v>282.67432664380595</v>
      </c>
      <c r="J245" s="1478">
        <f>24*Help!T245/Help!$P245</f>
        <v>20.811654526534859</v>
      </c>
      <c r="K245" s="1478">
        <f>24*Help!U245/Help!$P245</f>
        <v>12.140131807145336</v>
      </c>
      <c r="L245" s="1478">
        <f>24*Help!V245/Help!$P245</f>
        <v>2.4001040582726327</v>
      </c>
      <c r="M245" s="1478">
        <f>24*Help!W245/Help!$P245</f>
        <v>748.01477627471388</v>
      </c>
      <c r="N245" s="2">
        <f>100*Help!H244</f>
        <v>100</v>
      </c>
      <c r="O245" s="2">
        <f t="shared" si="4"/>
        <v>648.10960804717274</v>
      </c>
      <c r="P245" s="2">
        <f t="shared" si="5"/>
        <v>402.53208463406173</v>
      </c>
      <c r="Q245" s="2">
        <f t="shared" si="6"/>
        <v>121.40131807145295</v>
      </c>
      <c r="R245" s="2">
        <f t="shared" si="7"/>
        <v>101.24869927159209</v>
      </c>
      <c r="S245" s="2">
        <f t="shared" si="8"/>
        <v>273.75981357716228</v>
      </c>
      <c r="T245" s="2">
        <f t="shared" si="9"/>
        <v>325.61746536977137</v>
      </c>
      <c r="U245" s="1478">
        <f t="shared" si="10"/>
        <v>273.75981357716228</v>
      </c>
      <c r="V245" s="1478">
        <f t="shared" si="11"/>
        <v>282.67432664380595</v>
      </c>
      <c r="W245" s="1478">
        <f t="shared" si="12"/>
        <v>20.811654526534859</v>
      </c>
      <c r="X245" s="1478">
        <f t="shared" si="13"/>
        <v>12.140131807145336</v>
      </c>
      <c r="Y245" s="1478">
        <f t="shared" si="14"/>
        <v>2.4001040582726327</v>
      </c>
      <c r="Z245" s="1478">
        <f t="shared" si="15"/>
        <v>748.01477627471388</v>
      </c>
      <c r="AA245" s="2">
        <v>93</v>
      </c>
      <c r="AC245" s="2">
        <v>1</v>
      </c>
      <c r="AE245" s="2">
        <f>+Help!$G245*Help!Y245</f>
        <v>268.4703433922997</v>
      </c>
      <c r="AF245" s="2">
        <f>+Help!$G245*Help!Z245</f>
        <v>134.06174124176206</v>
      </c>
      <c r="AG245" s="2">
        <f>+Help!$G245*Help!AA245</f>
        <v>0</v>
      </c>
      <c r="AH245" s="2">
        <f>+Help!$G245*Help!AB245</f>
        <v>222.65001734304505</v>
      </c>
      <c r="AI245" s="2">
        <f>+Help!$G245*Help!AC245</f>
        <v>22.927506070065903</v>
      </c>
      <c r="AJ245" s="2">
        <f>+Help!$G245*Help!AD245</f>
        <v>38.512048667331847</v>
      </c>
      <c r="AK245" s="2">
        <f>+Help!$G245*Help!AE245</f>
        <v>23.239680887963925</v>
      </c>
      <c r="AL245" s="2">
        <f>+Help!$G245*Help!AF245</f>
        <v>17.169614984391259</v>
      </c>
      <c r="AM245" s="2">
        <f>+Help!$G245*Help!AG245</f>
        <v>18.036767256330211</v>
      </c>
      <c r="AN245" s="2">
        <f>+Help!$G245*Help!AH245</f>
        <v>30.000000000000004</v>
      </c>
      <c r="AO245" s="2">
        <f>+Help!$G245*Help!AI245</f>
        <v>123.99999999999999</v>
      </c>
      <c r="AP245" s="2">
        <f>+Help!$G245*Help!AJ245</f>
        <v>12.051810051237169</v>
      </c>
      <c r="AQ245" s="2">
        <f>+Help!$G245*Help!AK245</f>
        <v>245.97883774417659</v>
      </c>
      <c r="AR245" s="1478">
        <f>+Help!$G245*Help!AL245</f>
        <v>23.864030523759972</v>
      </c>
      <c r="AS245" s="1478">
        <f>+Help!$G245*Help!AM245</f>
        <v>13.007284079084286</v>
      </c>
      <c r="AV245" s="5">
        <v>1</v>
      </c>
    </row>
    <row r="246" spans="1:48" x14ac:dyDescent="0.2">
      <c r="A246" s="1">
        <v>45170</v>
      </c>
      <c r="B246" s="2">
        <f>+Help!$G246*Help!I246</f>
        <v>648.10035842293905</v>
      </c>
      <c r="C246" s="2">
        <f>+Help!$G246*Help!J246</f>
        <v>403.33333333333331</v>
      </c>
      <c r="D246" s="2">
        <f>+Help!$G246*Help!K246</f>
        <v>123.94265232974909</v>
      </c>
      <c r="E246" s="2">
        <f>+Help!$G246*Help!L246</f>
        <v>94.26523297491039</v>
      </c>
      <c r="F246" s="2">
        <f>+Help!$G246*Help!M246</f>
        <v>262.22745457086847</v>
      </c>
      <c r="G246" s="2">
        <f>+Help!$G246*Help!N246</f>
        <v>335.55951206649138</v>
      </c>
      <c r="H246" s="1478">
        <f>24*Help!R246/Help!$P246</f>
        <v>262.22745457086847</v>
      </c>
      <c r="I246" s="1478">
        <f>24*Help!S246/Help!$P246</f>
        <v>260.23214494981295</v>
      </c>
      <c r="J246" s="1478">
        <f>24*Help!T246/Help!$P246</f>
        <v>28.673835125448029</v>
      </c>
      <c r="K246" s="1478">
        <f>24*Help!U246/Help!$P246</f>
        <v>16.129032258064516</v>
      </c>
      <c r="L246" s="1478">
        <f>24*Help!V246/Help!$P246</f>
        <v>2.8673835125448028</v>
      </c>
      <c r="M246" s="1478">
        <f>24*Help!W246/Help!$P246</f>
        <v>788.53046594982072</v>
      </c>
      <c r="N246" s="2">
        <f>100*Help!H246</f>
        <v>100</v>
      </c>
      <c r="O246" s="2">
        <f t="shared" si="4"/>
        <v>648.10035842293905</v>
      </c>
      <c r="P246" s="2">
        <f t="shared" si="5"/>
        <v>403.33333333333331</v>
      </c>
      <c r="Q246" s="2">
        <f t="shared" si="6"/>
        <v>123.94265232974909</v>
      </c>
      <c r="R246" s="2">
        <f t="shared" si="7"/>
        <v>94.26523297491039</v>
      </c>
      <c r="S246" s="2">
        <f t="shared" si="8"/>
        <v>262.22745457086847</v>
      </c>
      <c r="T246" s="2">
        <f t="shared" si="9"/>
        <v>335.55951206649138</v>
      </c>
      <c r="U246" s="1478">
        <f t="shared" si="10"/>
        <v>262.22745457086847</v>
      </c>
      <c r="V246" s="1478">
        <f t="shared" si="11"/>
        <v>260.23214494981295</v>
      </c>
      <c r="W246" s="1478">
        <f t="shared" si="12"/>
        <v>28.673835125448029</v>
      </c>
      <c r="X246" s="1478">
        <f t="shared" si="13"/>
        <v>16.129032258064516</v>
      </c>
      <c r="Y246" s="1478">
        <f t="shared" si="14"/>
        <v>2.8673835125448028</v>
      </c>
      <c r="Z246" s="1478">
        <f t="shared" si="15"/>
        <v>788.53046594982072</v>
      </c>
      <c r="AA246" s="2">
        <v>93</v>
      </c>
      <c r="AC246" s="2">
        <v>1</v>
      </c>
      <c r="AE246" s="2">
        <f>+Help!$G246*Help!Y246</f>
        <v>280.0358422939068</v>
      </c>
      <c r="AF246" s="2">
        <f>+Help!$G246*Help!Z246</f>
        <v>123.29749103942652</v>
      </c>
      <c r="AG246" s="2">
        <f>+Help!$G246*Help!AA246</f>
        <v>0</v>
      </c>
      <c r="AH246" s="2">
        <f>+Help!$G246*Help!AB246</f>
        <v>218.96057347670251</v>
      </c>
      <c r="AI246" s="2">
        <f>+Help!$G246*Help!AC246</f>
        <v>25.806451612903224</v>
      </c>
      <c r="AJ246" s="2">
        <f>+Help!$G246*Help!AD246</f>
        <v>43.701320950526863</v>
      </c>
      <c r="AK246" s="2">
        <f>+Help!$G246*Help!AE246</f>
        <v>40.143369175627235</v>
      </c>
      <c r="AL246" s="2">
        <f>+Help!$G246*Help!AF246</f>
        <v>27.240143369175627</v>
      </c>
      <c r="AM246" s="2">
        <f>+Help!$G246*Help!AG246</f>
        <v>29.032258064516128</v>
      </c>
      <c r="AN246" s="2">
        <f>+Help!$G246*Help!AH246</f>
        <v>30.000000000000007</v>
      </c>
      <c r="AO246" s="2">
        <f>+Help!$G246*Help!AI246</f>
        <v>123.99999999999999</v>
      </c>
      <c r="AP246" s="2">
        <f>+Help!$G246*Help!AJ246</f>
        <v>11.809582529634614</v>
      </c>
      <c r="AQ246" s="2">
        <f>+Help!$G246*Help!AK246</f>
        <v>311.75640126168315</v>
      </c>
      <c r="AR246" s="1478">
        <f>+Help!$G246*Help!AL246</f>
        <v>23.741935483870964</v>
      </c>
      <c r="AS246" s="1478">
        <f>+Help!$G246*Help!AM246</f>
        <v>0</v>
      </c>
      <c r="AV246" s="5">
        <v>1</v>
      </c>
    </row>
    <row r="247" spans="1:48" x14ac:dyDescent="0.2">
      <c r="A247" s="1">
        <v>45171</v>
      </c>
      <c r="B247" s="2">
        <f>+Help!$G247*Help!I247</f>
        <v>648.10035842293905</v>
      </c>
      <c r="C247" s="2">
        <f>+Help!$G247*Help!J247</f>
        <v>403.33333333333331</v>
      </c>
      <c r="D247" s="2">
        <f>+Help!$G247*Help!K247</f>
        <v>123.94265232974909</v>
      </c>
      <c r="E247" s="2">
        <f>+Help!$G247*Help!L247</f>
        <v>94.26523297491039</v>
      </c>
      <c r="F247" s="2">
        <f>+Help!$G247*Help!M247</f>
        <v>262.22745457086847</v>
      </c>
      <c r="G247" s="2">
        <f>+Help!$G247*Help!N247</f>
        <v>335.55951206649138</v>
      </c>
      <c r="H247" s="1478">
        <f>24*Help!R247/Help!$P247</f>
        <v>262.22745457086847</v>
      </c>
      <c r="I247" s="1478">
        <f>24*Help!S247/Help!$P247</f>
        <v>260.23214494981295</v>
      </c>
      <c r="J247" s="1478">
        <f>24*Help!T247/Help!$P247</f>
        <v>28.673835125448029</v>
      </c>
      <c r="K247" s="1478">
        <f>24*Help!U247/Help!$P247</f>
        <v>16.129032258064516</v>
      </c>
      <c r="L247" s="1478">
        <f>24*Help!V247/Help!$P247</f>
        <v>2.8673835125448028</v>
      </c>
      <c r="M247" s="1478">
        <f>24*Help!W247/Help!$P247</f>
        <v>788.53046594982072</v>
      </c>
      <c r="N247" s="2">
        <f>100*Help!H247</f>
        <v>100</v>
      </c>
      <c r="O247" s="2">
        <f t="shared" si="4"/>
        <v>648.10035842293905</v>
      </c>
      <c r="P247" s="2">
        <f t="shared" si="5"/>
        <v>403.33333333333331</v>
      </c>
      <c r="Q247" s="2">
        <f t="shared" si="6"/>
        <v>123.94265232974909</v>
      </c>
      <c r="R247" s="2">
        <f t="shared" si="7"/>
        <v>94.26523297491039</v>
      </c>
      <c r="S247" s="2">
        <f t="shared" si="8"/>
        <v>262.22745457086847</v>
      </c>
      <c r="T247" s="2">
        <f t="shared" si="9"/>
        <v>335.55951206649138</v>
      </c>
      <c r="U247" s="1478">
        <f t="shared" si="10"/>
        <v>262.22745457086847</v>
      </c>
      <c r="V247" s="1478">
        <f t="shared" si="11"/>
        <v>260.23214494981295</v>
      </c>
      <c r="W247" s="1478">
        <f t="shared" si="12"/>
        <v>28.673835125448029</v>
      </c>
      <c r="X247" s="1478">
        <f t="shared" si="13"/>
        <v>16.129032258064516</v>
      </c>
      <c r="Y247" s="1478">
        <f t="shared" si="14"/>
        <v>2.8673835125448028</v>
      </c>
      <c r="Z247" s="1478">
        <f t="shared" si="15"/>
        <v>788.53046594982072</v>
      </c>
      <c r="AA247" s="2">
        <v>93</v>
      </c>
      <c r="AC247" s="2">
        <v>1</v>
      </c>
      <c r="AE247" s="2">
        <f>+Help!$G247*Help!Y247</f>
        <v>280.0358422939068</v>
      </c>
      <c r="AF247" s="2">
        <f>+Help!$G247*Help!Z247</f>
        <v>123.29749103942652</v>
      </c>
      <c r="AG247" s="2">
        <f>+Help!$G247*Help!AA247</f>
        <v>0</v>
      </c>
      <c r="AH247" s="2">
        <f>+Help!$G247*Help!AB247</f>
        <v>218.96057347670251</v>
      </c>
      <c r="AI247" s="2">
        <f>+Help!$G247*Help!AC247</f>
        <v>25.806451612903224</v>
      </c>
      <c r="AJ247" s="2">
        <f>+Help!$G247*Help!AD247</f>
        <v>43.701320950526863</v>
      </c>
      <c r="AK247" s="2">
        <f>+Help!$G247*Help!AE247</f>
        <v>40.143369175627235</v>
      </c>
      <c r="AL247" s="2">
        <f>+Help!$G247*Help!AF247</f>
        <v>27.240143369175627</v>
      </c>
      <c r="AM247" s="2">
        <f>+Help!$G247*Help!AG247</f>
        <v>29.032258064516128</v>
      </c>
      <c r="AN247" s="2">
        <f>+Help!$G247*Help!AH247</f>
        <v>30.000000000000007</v>
      </c>
      <c r="AO247" s="2">
        <f>+Help!$G247*Help!AI247</f>
        <v>123.99999999999999</v>
      </c>
      <c r="AP247" s="2">
        <f>+Help!$G247*Help!AJ247</f>
        <v>11.809582529634614</v>
      </c>
      <c r="AQ247" s="2">
        <f>+Help!$G247*Help!AK247</f>
        <v>311.75640126168315</v>
      </c>
      <c r="AR247" s="1478">
        <f>+Help!$G247*Help!AL247</f>
        <v>23.741935483870964</v>
      </c>
      <c r="AS247" s="1478">
        <f>+Help!$G247*Help!AM247</f>
        <v>0</v>
      </c>
      <c r="AV247" s="5">
        <v>1</v>
      </c>
    </row>
    <row r="248" spans="1:48" x14ac:dyDescent="0.2">
      <c r="A248" s="1">
        <v>45172</v>
      </c>
      <c r="B248" s="2">
        <f>+Help!$G248*Help!I248</f>
        <v>648.10035842293905</v>
      </c>
      <c r="C248" s="2">
        <f>+Help!$G248*Help!J248</f>
        <v>403.33333333333331</v>
      </c>
      <c r="D248" s="2">
        <f>+Help!$G248*Help!K248</f>
        <v>123.94265232974909</v>
      </c>
      <c r="E248" s="2">
        <f>+Help!$G248*Help!L248</f>
        <v>94.26523297491039</v>
      </c>
      <c r="F248" s="2">
        <f>+Help!$G248*Help!M248</f>
        <v>262.22745457086847</v>
      </c>
      <c r="G248" s="2">
        <f>+Help!$G248*Help!N248</f>
        <v>335.55951206649138</v>
      </c>
      <c r="H248" s="1478">
        <f>24*Help!R248/Help!$P248</f>
        <v>262.22745457086847</v>
      </c>
      <c r="I248" s="1478">
        <f>24*Help!S248/Help!$P248</f>
        <v>260.23214494981295</v>
      </c>
      <c r="J248" s="1478">
        <f>24*Help!T248/Help!$P248</f>
        <v>28.673835125448029</v>
      </c>
      <c r="K248" s="1478">
        <f>24*Help!U248/Help!$P248</f>
        <v>16.129032258064516</v>
      </c>
      <c r="L248" s="1478">
        <f>24*Help!V248/Help!$P248</f>
        <v>2.8673835125448028</v>
      </c>
      <c r="M248" s="1478">
        <f>24*Help!W248/Help!$P248</f>
        <v>788.53046594982072</v>
      </c>
      <c r="N248" s="2">
        <f>100*Help!H248</f>
        <v>100</v>
      </c>
      <c r="O248" s="2">
        <f t="shared" si="4"/>
        <v>648.10035842293905</v>
      </c>
      <c r="P248" s="2">
        <f t="shared" si="5"/>
        <v>403.33333333333331</v>
      </c>
      <c r="Q248" s="2">
        <f t="shared" si="6"/>
        <v>123.94265232974909</v>
      </c>
      <c r="R248" s="2">
        <f t="shared" si="7"/>
        <v>94.26523297491039</v>
      </c>
      <c r="S248" s="2">
        <f t="shared" si="8"/>
        <v>262.22745457086847</v>
      </c>
      <c r="T248" s="2">
        <f t="shared" si="9"/>
        <v>335.55951206649138</v>
      </c>
      <c r="U248" s="1478">
        <f t="shared" si="10"/>
        <v>262.22745457086847</v>
      </c>
      <c r="V248" s="1478">
        <f t="shared" si="11"/>
        <v>260.23214494981295</v>
      </c>
      <c r="W248" s="1478">
        <f t="shared" si="12"/>
        <v>28.673835125448029</v>
      </c>
      <c r="X248" s="1478">
        <f t="shared" si="13"/>
        <v>16.129032258064516</v>
      </c>
      <c r="Y248" s="1478">
        <f t="shared" si="14"/>
        <v>2.8673835125448028</v>
      </c>
      <c r="Z248" s="1478">
        <f t="shared" si="15"/>
        <v>788.53046594982072</v>
      </c>
      <c r="AA248" s="2">
        <v>93</v>
      </c>
      <c r="AC248" s="2">
        <v>1</v>
      </c>
      <c r="AE248" s="2">
        <f>+Help!$G248*Help!Y248</f>
        <v>280.0358422939068</v>
      </c>
      <c r="AF248" s="2">
        <f>+Help!$G248*Help!Z248</f>
        <v>123.29749103942652</v>
      </c>
      <c r="AG248" s="2">
        <f>+Help!$G248*Help!AA248</f>
        <v>0</v>
      </c>
      <c r="AH248" s="2">
        <f>+Help!$G248*Help!AB248</f>
        <v>218.96057347670251</v>
      </c>
      <c r="AI248" s="2">
        <f>+Help!$G248*Help!AC248</f>
        <v>25.806451612903224</v>
      </c>
      <c r="AJ248" s="2">
        <f>+Help!$G248*Help!AD248</f>
        <v>43.701320950526863</v>
      </c>
      <c r="AK248" s="2">
        <f>+Help!$G248*Help!AE248</f>
        <v>40.143369175627235</v>
      </c>
      <c r="AL248" s="2">
        <f>+Help!$G248*Help!AF248</f>
        <v>27.240143369175627</v>
      </c>
      <c r="AM248" s="2">
        <f>+Help!$G248*Help!AG248</f>
        <v>29.032258064516128</v>
      </c>
      <c r="AN248" s="2">
        <f>+Help!$G248*Help!AH248</f>
        <v>30.000000000000007</v>
      </c>
      <c r="AO248" s="2">
        <f>+Help!$G248*Help!AI248</f>
        <v>123.99999999999999</v>
      </c>
      <c r="AP248" s="2">
        <f>+Help!$G248*Help!AJ248</f>
        <v>11.809582529634614</v>
      </c>
      <c r="AQ248" s="2">
        <f>+Help!$G248*Help!AK248</f>
        <v>311.75640126168315</v>
      </c>
      <c r="AR248" s="1478">
        <f>+Help!$G248*Help!AL248</f>
        <v>23.741935483870964</v>
      </c>
      <c r="AS248" s="1478">
        <f>+Help!$G248*Help!AM248</f>
        <v>0</v>
      </c>
      <c r="AV248" s="5">
        <v>1</v>
      </c>
    </row>
    <row r="249" spans="1:48" x14ac:dyDescent="0.2">
      <c r="A249" s="1">
        <v>45173</v>
      </c>
      <c r="B249" s="2">
        <f>+Help!$G249*Help!I249</f>
        <v>594.09199522102745</v>
      </c>
      <c r="C249" s="2">
        <f>+Help!$G249*Help!J249</f>
        <v>369.72222222222217</v>
      </c>
      <c r="D249" s="2">
        <f>+Help!$G249*Help!K249</f>
        <v>113.61409796893666</v>
      </c>
      <c r="E249" s="2">
        <f>+Help!$G249*Help!L249</f>
        <v>86.409796893667846</v>
      </c>
      <c r="F249" s="2">
        <f>+Help!$G249*Help!M249</f>
        <v>240.37516668996275</v>
      </c>
      <c r="G249" s="2">
        <f>+Help!$G249*Help!N249</f>
        <v>307.59621939428371</v>
      </c>
      <c r="H249" s="1478">
        <f>24*Help!R249/Help!$P249</f>
        <v>262.22745457086847</v>
      </c>
      <c r="I249" s="1478">
        <f>24*Help!S249/Help!$P249</f>
        <v>260.23214494981295</v>
      </c>
      <c r="J249" s="1478">
        <f>24*Help!T249/Help!$P249</f>
        <v>28.673835125448029</v>
      </c>
      <c r="K249" s="1478">
        <f>24*Help!U249/Help!$P249</f>
        <v>16.129032258064516</v>
      </c>
      <c r="L249" s="1478">
        <f>24*Help!V249/Help!$P249</f>
        <v>2.8673835125448028</v>
      </c>
      <c r="M249" s="1478">
        <f>24*Help!W249/Help!$P249</f>
        <v>788.53046594982072</v>
      </c>
      <c r="N249" s="2">
        <f>100*Help!H249</f>
        <v>91.666666666666657</v>
      </c>
      <c r="O249" s="2">
        <f t="shared" si="4"/>
        <v>594.09199522102745</v>
      </c>
      <c r="P249" s="2">
        <f t="shared" si="5"/>
        <v>369.72222222222217</v>
      </c>
      <c r="Q249" s="2">
        <f t="shared" si="6"/>
        <v>113.61409796893666</v>
      </c>
      <c r="R249" s="2">
        <f t="shared" si="7"/>
        <v>86.409796893667846</v>
      </c>
      <c r="S249" s="2">
        <f t="shared" si="8"/>
        <v>240.37516668996275</v>
      </c>
      <c r="T249" s="2">
        <f t="shared" si="9"/>
        <v>307.59621939428371</v>
      </c>
      <c r="U249" s="1478">
        <f t="shared" si="10"/>
        <v>262.22745457086847</v>
      </c>
      <c r="V249" s="1478">
        <f t="shared" si="11"/>
        <v>260.23214494981295</v>
      </c>
      <c r="W249" s="1478">
        <f t="shared" si="12"/>
        <v>28.673835125448029</v>
      </c>
      <c r="X249" s="1478">
        <f t="shared" si="13"/>
        <v>16.129032258064516</v>
      </c>
      <c r="Y249" s="1478">
        <f t="shared" si="14"/>
        <v>2.8673835125448028</v>
      </c>
      <c r="Z249" s="1478">
        <f t="shared" si="15"/>
        <v>788.53046594982072</v>
      </c>
      <c r="AA249" s="2">
        <v>93</v>
      </c>
      <c r="AC249" s="2">
        <v>1</v>
      </c>
      <c r="AE249" s="2">
        <f>+Help!$G249*Help!Y249</f>
        <v>256.69952210274789</v>
      </c>
      <c r="AF249" s="2">
        <f>+Help!$G249*Help!Z249</f>
        <v>113.02270011947429</v>
      </c>
      <c r="AG249" s="2">
        <f>+Help!$G249*Help!AA249</f>
        <v>0</v>
      </c>
      <c r="AH249" s="2">
        <f>+Help!$G249*Help!AB249</f>
        <v>200.71385902031059</v>
      </c>
      <c r="AI249" s="2">
        <f>+Help!$G249*Help!AC249</f>
        <v>23.65591397849462</v>
      </c>
      <c r="AJ249" s="2">
        <f>+Help!$G249*Help!AD249</f>
        <v>40.059544204649619</v>
      </c>
      <c r="AK249" s="2">
        <f>+Help!$G249*Help!AE249</f>
        <v>36.798088410991632</v>
      </c>
      <c r="AL249" s="2">
        <f>+Help!$G249*Help!AF249</f>
        <v>24.97013142174432</v>
      </c>
      <c r="AM249" s="2">
        <f>+Help!$G249*Help!AG249</f>
        <v>26.612903225806448</v>
      </c>
      <c r="AN249" s="2">
        <f>+Help!$G249*Help!AH249</f>
        <v>27.500000000000004</v>
      </c>
      <c r="AO249" s="2">
        <f>+Help!$G249*Help!AI249</f>
        <v>113.66666666666664</v>
      </c>
      <c r="AP249" s="2">
        <f>+Help!$G249*Help!AJ249</f>
        <v>10.825450652165062</v>
      </c>
      <c r="AQ249" s="2">
        <f>+Help!$G249*Help!AK249</f>
        <v>285.77670115654286</v>
      </c>
      <c r="AR249" s="1478">
        <f>+Help!$G249*Help!AL249</f>
        <v>21.763440860215049</v>
      </c>
      <c r="AS249" s="1478">
        <f>+Help!$G249*Help!AM249</f>
        <v>0</v>
      </c>
      <c r="AV249" s="5">
        <v>1</v>
      </c>
    </row>
    <row r="250" spans="1:48" x14ac:dyDescent="0.2">
      <c r="A250" s="1">
        <v>45174</v>
      </c>
      <c r="B250" s="2">
        <f>+Help!$G250*Help!I250</f>
        <v>0</v>
      </c>
      <c r="C250" s="2">
        <f>+Help!$G250*Help!J250</f>
        <v>0</v>
      </c>
      <c r="D250" s="2">
        <f>+Help!$G250*Help!K250</f>
        <v>0</v>
      </c>
      <c r="E250" s="2">
        <f>+Help!$G250*Help!L250</f>
        <v>0</v>
      </c>
      <c r="F250" s="2">
        <f>+Help!$G250*Help!M250</f>
        <v>0</v>
      </c>
      <c r="G250" s="2">
        <f>+Help!$G250*Help!N250</f>
        <v>0</v>
      </c>
      <c r="H250" s="1478">
        <f>24*Help!R250/Help!$P250</f>
        <v>262.22745457086847</v>
      </c>
      <c r="I250" s="1478">
        <f>24*Help!S250/Help!$P250</f>
        <v>260.23214494981295</v>
      </c>
      <c r="J250" s="1478">
        <f>24*Help!T250/Help!$P250</f>
        <v>28.673835125448029</v>
      </c>
      <c r="K250" s="1478">
        <f>24*Help!U250/Help!$P250</f>
        <v>16.129032258064516</v>
      </c>
      <c r="L250" s="1478">
        <f>24*Help!V250/Help!$P250</f>
        <v>2.8673835125448028</v>
      </c>
      <c r="M250" s="1478">
        <f>24*Help!W250/Help!$P250</f>
        <v>788.53046594982072</v>
      </c>
      <c r="N250" s="2">
        <f>100*Help!H250</f>
        <v>0</v>
      </c>
      <c r="O250" s="2">
        <f t="shared" si="4"/>
        <v>0</v>
      </c>
      <c r="P250" s="2">
        <f t="shared" si="5"/>
        <v>0</v>
      </c>
      <c r="Q250" s="2">
        <f t="shared" si="6"/>
        <v>0</v>
      </c>
      <c r="R250" s="2">
        <f t="shared" si="7"/>
        <v>0</v>
      </c>
      <c r="S250" s="2">
        <f t="shared" si="8"/>
        <v>0</v>
      </c>
      <c r="T250" s="2">
        <f t="shared" si="9"/>
        <v>0</v>
      </c>
      <c r="U250" s="1478">
        <f t="shared" si="10"/>
        <v>262.22745457086847</v>
      </c>
      <c r="V250" s="1478">
        <f t="shared" si="11"/>
        <v>260.23214494981295</v>
      </c>
      <c r="W250" s="1478">
        <f t="shared" si="12"/>
        <v>28.673835125448029</v>
      </c>
      <c r="X250" s="1478">
        <f t="shared" si="13"/>
        <v>16.129032258064516</v>
      </c>
      <c r="Y250" s="1478">
        <f t="shared" si="14"/>
        <v>2.8673835125448028</v>
      </c>
      <c r="Z250" s="1478">
        <f t="shared" si="15"/>
        <v>788.53046594982072</v>
      </c>
      <c r="AA250" s="2">
        <v>93</v>
      </c>
      <c r="AC250" s="2">
        <v>1</v>
      </c>
      <c r="AE250" s="2">
        <f>+Help!$G250*Help!Y250</f>
        <v>0</v>
      </c>
      <c r="AF250" s="2">
        <f>+Help!$G250*Help!Z250</f>
        <v>0</v>
      </c>
      <c r="AG250" s="2">
        <f>+Help!$G250*Help!AA250</f>
        <v>0</v>
      </c>
      <c r="AH250" s="2">
        <f>+Help!$G250*Help!AB250</f>
        <v>0</v>
      </c>
      <c r="AI250" s="2">
        <f>+Help!$G250*Help!AC250</f>
        <v>0</v>
      </c>
      <c r="AJ250" s="2">
        <f>+Help!$G250*Help!AD250</f>
        <v>0</v>
      </c>
      <c r="AK250" s="2">
        <f>+Help!$G250*Help!AE250</f>
        <v>0</v>
      </c>
      <c r="AL250" s="2">
        <f>+Help!$G250*Help!AF250</f>
        <v>0</v>
      </c>
      <c r="AM250" s="2">
        <f>+Help!$G250*Help!AG250</f>
        <v>0</v>
      </c>
      <c r="AN250" s="2">
        <f>+Help!$G250*Help!AH250</f>
        <v>0</v>
      </c>
      <c r="AO250" s="2">
        <f>+Help!$G250*Help!AI250</f>
        <v>0</v>
      </c>
      <c r="AP250" s="2">
        <f>+Help!$G250*Help!AJ250</f>
        <v>0</v>
      </c>
      <c r="AQ250" s="2">
        <f>+Help!$G250*Help!AK250</f>
        <v>0</v>
      </c>
      <c r="AR250" s="1478">
        <f>+Help!$G250*Help!AL250</f>
        <v>0</v>
      </c>
      <c r="AS250" s="1478">
        <f>+Help!$G250*Help!AM250</f>
        <v>0</v>
      </c>
      <c r="AV250" s="5">
        <v>1</v>
      </c>
    </row>
    <row r="251" spans="1:48" x14ac:dyDescent="0.2">
      <c r="A251" s="1">
        <v>45175</v>
      </c>
      <c r="B251" s="2">
        <f>+Help!$G251*Help!I251</f>
        <v>313.2485065710872</v>
      </c>
      <c r="C251" s="2">
        <f>+Help!$G251*Help!J251</f>
        <v>194.94444444444443</v>
      </c>
      <c r="D251" s="2">
        <f>+Help!$G251*Help!K251</f>
        <v>59.905615292712064</v>
      </c>
      <c r="E251" s="2">
        <f>+Help!$G251*Help!L251</f>
        <v>45.561529271206687</v>
      </c>
      <c r="F251" s="2">
        <f>+Help!$G251*Help!M251</f>
        <v>126.74326970925311</v>
      </c>
      <c r="G251" s="2">
        <f>+Help!$G251*Help!N251</f>
        <v>162.18709749880415</v>
      </c>
      <c r="H251" s="1478">
        <f>24*Help!R251/Help!$P251</f>
        <v>262.22745457086847</v>
      </c>
      <c r="I251" s="1478">
        <f>24*Help!S251/Help!$P251</f>
        <v>260.23214494981295</v>
      </c>
      <c r="J251" s="1478">
        <f>24*Help!T251/Help!$P251</f>
        <v>28.673835125448029</v>
      </c>
      <c r="K251" s="1478">
        <f>24*Help!U251/Help!$P251</f>
        <v>16.129032258064516</v>
      </c>
      <c r="L251" s="1478">
        <f>24*Help!V251/Help!$P251</f>
        <v>2.8673835125448028</v>
      </c>
      <c r="M251" s="1478">
        <f>24*Help!W251/Help!$P251</f>
        <v>788.53046594982072</v>
      </c>
      <c r="N251" s="2">
        <f>100*Help!H251</f>
        <v>48.333333333333336</v>
      </c>
      <c r="O251" s="2">
        <f t="shared" si="4"/>
        <v>313.2485065710872</v>
      </c>
      <c r="P251" s="2">
        <f t="shared" si="5"/>
        <v>194.94444444444443</v>
      </c>
      <c r="Q251" s="2">
        <f t="shared" si="6"/>
        <v>59.905615292712064</v>
      </c>
      <c r="R251" s="2">
        <f t="shared" si="7"/>
        <v>45.561529271206687</v>
      </c>
      <c r="S251" s="2">
        <f t="shared" si="8"/>
        <v>126.74326970925311</v>
      </c>
      <c r="T251" s="2">
        <f t="shared" si="9"/>
        <v>162.18709749880415</v>
      </c>
      <c r="U251" s="1478">
        <f t="shared" si="10"/>
        <v>262.22745457086847</v>
      </c>
      <c r="V251" s="1478">
        <f t="shared" si="11"/>
        <v>260.23214494981295</v>
      </c>
      <c r="W251" s="1478">
        <f t="shared" si="12"/>
        <v>28.673835125448029</v>
      </c>
      <c r="X251" s="1478">
        <f t="shared" si="13"/>
        <v>16.129032258064516</v>
      </c>
      <c r="Y251" s="1478">
        <f t="shared" si="14"/>
        <v>2.8673835125448028</v>
      </c>
      <c r="Z251" s="1478">
        <f t="shared" si="15"/>
        <v>788.53046594982072</v>
      </c>
      <c r="AA251" s="2">
        <v>93</v>
      </c>
      <c r="AC251" s="2">
        <v>1</v>
      </c>
      <c r="AE251" s="2">
        <f>+Help!$G251*Help!Y251</f>
        <v>135.35065710872161</v>
      </c>
      <c r="AF251" s="2">
        <f>+Help!$G251*Help!Z251</f>
        <v>59.593787335722816</v>
      </c>
      <c r="AG251" s="2">
        <f>+Help!$G251*Help!AA251</f>
        <v>0</v>
      </c>
      <c r="AH251" s="2">
        <f>+Help!$G251*Help!AB251</f>
        <v>105.83094384707287</v>
      </c>
      <c r="AI251" s="2">
        <f>+Help!$G251*Help!AC251</f>
        <v>12.473118279569892</v>
      </c>
      <c r="AJ251" s="2">
        <f>+Help!$G251*Help!AD251</f>
        <v>21.122305126087983</v>
      </c>
      <c r="AK251" s="2">
        <f>+Help!$G251*Help!AE251</f>
        <v>19.402628434886498</v>
      </c>
      <c r="AL251" s="2">
        <f>+Help!$G251*Help!AF251</f>
        <v>13.166069295101552</v>
      </c>
      <c r="AM251" s="2">
        <f>+Help!$G251*Help!AG251</f>
        <v>14.032258064516128</v>
      </c>
      <c r="AN251" s="2">
        <f>+Help!$G251*Help!AH251</f>
        <v>14.500000000000004</v>
      </c>
      <c r="AO251" s="2">
        <f>+Help!$G251*Help!AI251</f>
        <v>59.93333333333333</v>
      </c>
      <c r="AP251" s="2">
        <f>+Help!$G251*Help!AJ251</f>
        <v>5.7079648893233967</v>
      </c>
      <c r="AQ251" s="2">
        <f>+Help!$G251*Help!AK251</f>
        <v>150.68226060981351</v>
      </c>
      <c r="AR251" s="1478">
        <f>+Help!$G251*Help!AL251</f>
        <v>11.4752688172043</v>
      </c>
      <c r="AS251" s="1478">
        <f>+Help!$G251*Help!AM251</f>
        <v>0</v>
      </c>
      <c r="AV251" s="5">
        <v>1</v>
      </c>
    </row>
    <row r="252" spans="1:48" x14ac:dyDescent="0.2">
      <c r="A252" s="1">
        <v>45176</v>
      </c>
      <c r="B252" s="2">
        <f>+Help!$G252*Help!I252</f>
        <v>648.10035842293905</v>
      </c>
      <c r="C252" s="2">
        <f>+Help!$G252*Help!J252</f>
        <v>403.33333333333331</v>
      </c>
      <c r="D252" s="2">
        <f>+Help!$G252*Help!K252</f>
        <v>123.94265232974909</v>
      </c>
      <c r="E252" s="2">
        <f>+Help!$G252*Help!L252</f>
        <v>94.26523297491039</v>
      </c>
      <c r="F252" s="2">
        <f>+Help!$G252*Help!M252</f>
        <v>262.22745457086847</v>
      </c>
      <c r="G252" s="2">
        <f>+Help!$G252*Help!N252</f>
        <v>335.55951206649138</v>
      </c>
      <c r="H252" s="1478">
        <f>24*Help!R252/Help!$P252</f>
        <v>262.22745457086847</v>
      </c>
      <c r="I252" s="1478">
        <f>24*Help!S252/Help!$P252</f>
        <v>260.23214494981295</v>
      </c>
      <c r="J252" s="1478">
        <f>24*Help!T252/Help!$P252</f>
        <v>28.673835125448029</v>
      </c>
      <c r="K252" s="1478">
        <f>24*Help!U252/Help!$P252</f>
        <v>16.129032258064516</v>
      </c>
      <c r="L252" s="1478">
        <f>24*Help!V252/Help!$P252</f>
        <v>2.8673835125448028</v>
      </c>
      <c r="M252" s="1478">
        <f>24*Help!W252/Help!$P252</f>
        <v>788.53046594982072</v>
      </c>
      <c r="N252" s="2">
        <f>100*Help!H252</f>
        <v>100</v>
      </c>
      <c r="O252" s="2">
        <f t="shared" si="4"/>
        <v>648.10035842293905</v>
      </c>
      <c r="P252" s="2">
        <f t="shared" si="5"/>
        <v>403.33333333333331</v>
      </c>
      <c r="Q252" s="2">
        <f t="shared" si="6"/>
        <v>123.94265232974909</v>
      </c>
      <c r="R252" s="2">
        <f t="shared" si="7"/>
        <v>94.26523297491039</v>
      </c>
      <c r="S252" s="2">
        <f t="shared" si="8"/>
        <v>262.22745457086847</v>
      </c>
      <c r="T252" s="2">
        <f t="shared" si="9"/>
        <v>335.55951206649138</v>
      </c>
      <c r="U252" s="1478">
        <f t="shared" si="10"/>
        <v>262.22745457086847</v>
      </c>
      <c r="V252" s="1478">
        <f t="shared" si="11"/>
        <v>260.23214494981295</v>
      </c>
      <c r="W252" s="1478">
        <f t="shared" si="12"/>
        <v>28.673835125448029</v>
      </c>
      <c r="X252" s="1478">
        <f t="shared" si="13"/>
        <v>16.129032258064516</v>
      </c>
      <c r="Y252" s="1478">
        <f t="shared" si="14"/>
        <v>2.8673835125448028</v>
      </c>
      <c r="Z252" s="1478">
        <f t="shared" si="15"/>
        <v>788.53046594982072</v>
      </c>
      <c r="AA252" s="2">
        <v>93</v>
      </c>
      <c r="AC252" s="2">
        <v>1</v>
      </c>
      <c r="AE252" s="2">
        <f>+Help!$G252*Help!Y252</f>
        <v>280.0358422939068</v>
      </c>
      <c r="AF252" s="2">
        <f>+Help!$G252*Help!Z252</f>
        <v>123.29749103942652</v>
      </c>
      <c r="AG252" s="2">
        <f>+Help!$G252*Help!AA252</f>
        <v>0</v>
      </c>
      <c r="AH252" s="2">
        <f>+Help!$G252*Help!AB252</f>
        <v>218.96057347670251</v>
      </c>
      <c r="AI252" s="2">
        <f>+Help!$G252*Help!AC252</f>
        <v>25.806451612903224</v>
      </c>
      <c r="AJ252" s="2">
        <f>+Help!$G252*Help!AD252</f>
        <v>43.701320950526863</v>
      </c>
      <c r="AK252" s="2">
        <f>+Help!$G252*Help!AE252</f>
        <v>40.143369175627235</v>
      </c>
      <c r="AL252" s="2">
        <f>+Help!$G252*Help!AF252</f>
        <v>27.240143369175627</v>
      </c>
      <c r="AM252" s="2">
        <f>+Help!$G252*Help!AG252</f>
        <v>29.032258064516128</v>
      </c>
      <c r="AN252" s="2">
        <f>+Help!$G252*Help!AH252</f>
        <v>30.000000000000007</v>
      </c>
      <c r="AO252" s="2">
        <f>+Help!$G252*Help!AI252</f>
        <v>123.99999999999999</v>
      </c>
      <c r="AP252" s="2">
        <f>+Help!$G252*Help!AJ252</f>
        <v>11.809582529634614</v>
      </c>
      <c r="AQ252" s="2">
        <f>+Help!$G252*Help!AK252</f>
        <v>311.75640126168315</v>
      </c>
      <c r="AR252" s="1478">
        <f>+Help!$G252*Help!AL252</f>
        <v>23.741935483870964</v>
      </c>
      <c r="AS252" s="1478">
        <f>+Help!$G252*Help!AM252</f>
        <v>0</v>
      </c>
      <c r="AV252" s="5">
        <v>1</v>
      </c>
    </row>
    <row r="253" spans="1:48" x14ac:dyDescent="0.2">
      <c r="A253" s="1">
        <v>45177</v>
      </c>
      <c r="B253" s="2">
        <f>+Help!$G253*Help!I253</f>
        <v>648.10035842293905</v>
      </c>
      <c r="C253" s="2">
        <f>+Help!$G253*Help!J253</f>
        <v>403.33333333333331</v>
      </c>
      <c r="D253" s="2">
        <f>+Help!$G253*Help!K253</f>
        <v>123.94265232974909</v>
      </c>
      <c r="E253" s="2">
        <f>+Help!$G253*Help!L253</f>
        <v>94.26523297491039</v>
      </c>
      <c r="F253" s="2">
        <f>+Help!$G253*Help!M253</f>
        <v>262.22745457086847</v>
      </c>
      <c r="G253" s="2">
        <f>+Help!$G253*Help!N253</f>
        <v>335.55951206649138</v>
      </c>
      <c r="H253" s="1478">
        <f>24*Help!R253/Help!$P253</f>
        <v>262.22745457086847</v>
      </c>
      <c r="I253" s="1478">
        <f>24*Help!S253/Help!$P253</f>
        <v>260.23214494981295</v>
      </c>
      <c r="J253" s="1478">
        <f>24*Help!T253/Help!$P253</f>
        <v>28.673835125448029</v>
      </c>
      <c r="K253" s="1478">
        <f>24*Help!U253/Help!$P253</f>
        <v>16.129032258064516</v>
      </c>
      <c r="L253" s="1478">
        <f>24*Help!V253/Help!$P253</f>
        <v>2.8673835125448028</v>
      </c>
      <c r="M253" s="1478">
        <f>24*Help!W253/Help!$P253</f>
        <v>788.53046594982072</v>
      </c>
      <c r="N253" s="2">
        <f>100*Help!H253</f>
        <v>100</v>
      </c>
      <c r="O253" s="2">
        <f t="shared" si="4"/>
        <v>648.10035842293905</v>
      </c>
      <c r="P253" s="2">
        <f t="shared" si="5"/>
        <v>403.33333333333331</v>
      </c>
      <c r="Q253" s="2">
        <f t="shared" si="6"/>
        <v>123.94265232974909</v>
      </c>
      <c r="R253" s="2">
        <f t="shared" si="7"/>
        <v>94.26523297491039</v>
      </c>
      <c r="S253" s="2">
        <f t="shared" si="8"/>
        <v>262.22745457086847</v>
      </c>
      <c r="T253" s="2">
        <f t="shared" si="9"/>
        <v>335.55951206649138</v>
      </c>
      <c r="U253" s="1478">
        <f t="shared" si="10"/>
        <v>262.22745457086847</v>
      </c>
      <c r="V253" s="1478">
        <f t="shared" si="11"/>
        <v>260.23214494981295</v>
      </c>
      <c r="W253" s="1478">
        <f t="shared" si="12"/>
        <v>28.673835125448029</v>
      </c>
      <c r="X253" s="1478">
        <f t="shared" si="13"/>
        <v>16.129032258064516</v>
      </c>
      <c r="Y253" s="1478">
        <f t="shared" si="14"/>
        <v>2.8673835125448028</v>
      </c>
      <c r="Z253" s="1478">
        <f t="shared" si="15"/>
        <v>788.53046594982072</v>
      </c>
      <c r="AA253" s="2">
        <v>93</v>
      </c>
      <c r="AC253" s="2">
        <v>1</v>
      </c>
      <c r="AE253" s="2">
        <f>+Help!$G253*Help!Y253</f>
        <v>280.0358422939068</v>
      </c>
      <c r="AF253" s="2">
        <f>+Help!$G253*Help!Z253</f>
        <v>123.29749103942652</v>
      </c>
      <c r="AG253" s="2">
        <f>+Help!$G253*Help!AA253</f>
        <v>0</v>
      </c>
      <c r="AH253" s="2">
        <f>+Help!$G253*Help!AB253</f>
        <v>218.96057347670251</v>
      </c>
      <c r="AI253" s="2">
        <f>+Help!$G253*Help!AC253</f>
        <v>25.806451612903224</v>
      </c>
      <c r="AJ253" s="2">
        <f>+Help!$G253*Help!AD253</f>
        <v>43.701320950526863</v>
      </c>
      <c r="AK253" s="2">
        <f>+Help!$G253*Help!AE253</f>
        <v>40.143369175627235</v>
      </c>
      <c r="AL253" s="2">
        <f>+Help!$G253*Help!AF253</f>
        <v>27.240143369175627</v>
      </c>
      <c r="AM253" s="2">
        <f>+Help!$G253*Help!AG253</f>
        <v>29.032258064516128</v>
      </c>
      <c r="AN253" s="2">
        <f>+Help!$G253*Help!AH253</f>
        <v>30.000000000000007</v>
      </c>
      <c r="AO253" s="2">
        <f>+Help!$G253*Help!AI253</f>
        <v>123.99999999999999</v>
      </c>
      <c r="AP253" s="2">
        <f>+Help!$G253*Help!AJ253</f>
        <v>11.809582529634614</v>
      </c>
      <c r="AQ253" s="2">
        <f>+Help!$G253*Help!AK253</f>
        <v>311.75640126168315</v>
      </c>
      <c r="AR253" s="1478">
        <f>+Help!$G253*Help!AL253</f>
        <v>23.741935483870964</v>
      </c>
      <c r="AS253" s="1478">
        <f>+Help!$G253*Help!AM253</f>
        <v>0</v>
      </c>
      <c r="AV253" s="5">
        <v>1</v>
      </c>
    </row>
    <row r="254" spans="1:48" x14ac:dyDescent="0.2">
      <c r="A254" s="1">
        <v>45178</v>
      </c>
      <c r="B254" s="2">
        <f>+Help!$G254*Help!I254</f>
        <v>648.10035842293905</v>
      </c>
      <c r="C254" s="2">
        <f>+Help!$G254*Help!J254</f>
        <v>403.33333333333331</v>
      </c>
      <c r="D254" s="2">
        <f>+Help!$G254*Help!K254</f>
        <v>123.94265232974909</v>
      </c>
      <c r="E254" s="2">
        <f>+Help!$G254*Help!L254</f>
        <v>94.26523297491039</v>
      </c>
      <c r="F254" s="2">
        <f>+Help!$G254*Help!M254</f>
        <v>262.22745457086847</v>
      </c>
      <c r="G254" s="2">
        <f>+Help!$G254*Help!N254</f>
        <v>335.55951206649138</v>
      </c>
      <c r="H254" s="1478">
        <f>24*Help!R254/Help!$P254</f>
        <v>262.22745457086847</v>
      </c>
      <c r="I254" s="1478">
        <f>24*Help!S254/Help!$P254</f>
        <v>260.23214494981295</v>
      </c>
      <c r="J254" s="1478">
        <f>24*Help!T254/Help!$P254</f>
        <v>28.673835125448029</v>
      </c>
      <c r="K254" s="1478">
        <f>24*Help!U254/Help!$P254</f>
        <v>16.129032258064516</v>
      </c>
      <c r="L254" s="1478">
        <f>24*Help!V254/Help!$P254</f>
        <v>2.8673835125448028</v>
      </c>
      <c r="M254" s="1478">
        <f>24*Help!W254/Help!$P254</f>
        <v>788.53046594982072</v>
      </c>
      <c r="N254" s="2">
        <f>100*Help!H254</f>
        <v>100</v>
      </c>
      <c r="O254" s="2">
        <f t="shared" si="4"/>
        <v>648.10035842293905</v>
      </c>
      <c r="P254" s="2">
        <f t="shared" si="5"/>
        <v>403.33333333333331</v>
      </c>
      <c r="Q254" s="2">
        <f t="shared" si="6"/>
        <v>123.94265232974909</v>
      </c>
      <c r="R254" s="2">
        <f t="shared" si="7"/>
        <v>94.26523297491039</v>
      </c>
      <c r="S254" s="2">
        <f t="shared" si="8"/>
        <v>262.22745457086847</v>
      </c>
      <c r="T254" s="2">
        <f t="shared" si="9"/>
        <v>335.55951206649138</v>
      </c>
      <c r="U254" s="1478">
        <f t="shared" si="10"/>
        <v>262.22745457086847</v>
      </c>
      <c r="V254" s="1478">
        <f t="shared" si="11"/>
        <v>260.23214494981295</v>
      </c>
      <c r="W254" s="1478">
        <f t="shared" si="12"/>
        <v>28.673835125448029</v>
      </c>
      <c r="X254" s="1478">
        <f t="shared" si="13"/>
        <v>16.129032258064516</v>
      </c>
      <c r="Y254" s="1478">
        <f t="shared" si="14"/>
        <v>2.8673835125448028</v>
      </c>
      <c r="Z254" s="1478">
        <f t="shared" si="15"/>
        <v>788.53046594982072</v>
      </c>
      <c r="AA254" s="2">
        <v>93</v>
      </c>
      <c r="AC254" s="2">
        <v>1</v>
      </c>
      <c r="AE254" s="2">
        <f>+Help!$G254*Help!Y254</f>
        <v>280.0358422939068</v>
      </c>
      <c r="AF254" s="2">
        <f>+Help!$G254*Help!Z254</f>
        <v>123.29749103942652</v>
      </c>
      <c r="AG254" s="2">
        <f>+Help!$G254*Help!AA254</f>
        <v>0</v>
      </c>
      <c r="AH254" s="2">
        <f>+Help!$G254*Help!AB254</f>
        <v>218.96057347670251</v>
      </c>
      <c r="AI254" s="2">
        <f>+Help!$G254*Help!AC254</f>
        <v>25.806451612903224</v>
      </c>
      <c r="AJ254" s="2">
        <f>+Help!$G254*Help!AD254</f>
        <v>43.701320950526863</v>
      </c>
      <c r="AK254" s="2">
        <f>+Help!$G254*Help!AE254</f>
        <v>40.143369175627235</v>
      </c>
      <c r="AL254" s="2">
        <f>+Help!$G254*Help!AF254</f>
        <v>27.240143369175627</v>
      </c>
      <c r="AM254" s="2">
        <f>+Help!$G254*Help!AG254</f>
        <v>29.032258064516128</v>
      </c>
      <c r="AN254" s="2">
        <f>+Help!$G254*Help!AH254</f>
        <v>30.000000000000007</v>
      </c>
      <c r="AO254" s="2">
        <f>+Help!$G254*Help!AI254</f>
        <v>123.99999999999999</v>
      </c>
      <c r="AP254" s="2">
        <f>+Help!$G254*Help!AJ254</f>
        <v>11.809582529634614</v>
      </c>
      <c r="AQ254" s="2">
        <f>+Help!$G254*Help!AK254</f>
        <v>311.75640126168315</v>
      </c>
      <c r="AR254" s="1478">
        <f>+Help!$G254*Help!AL254</f>
        <v>23.741935483870964</v>
      </c>
      <c r="AS254" s="1478">
        <f>+Help!$G254*Help!AM254</f>
        <v>0</v>
      </c>
      <c r="AV254" s="5">
        <v>1</v>
      </c>
    </row>
    <row r="255" spans="1:48" x14ac:dyDescent="0.2">
      <c r="A255" s="1">
        <v>45179</v>
      </c>
      <c r="B255" s="2">
        <f>+Help!$G255*Help!I255</f>
        <v>648.10035842293905</v>
      </c>
      <c r="C255" s="2">
        <f>+Help!$G255*Help!J255</f>
        <v>403.33333333333331</v>
      </c>
      <c r="D255" s="2">
        <f>+Help!$G255*Help!K255</f>
        <v>123.94265232974909</v>
      </c>
      <c r="E255" s="2">
        <f>+Help!$G255*Help!L255</f>
        <v>94.26523297491039</v>
      </c>
      <c r="F255" s="2">
        <f>+Help!$G255*Help!M255</f>
        <v>262.22745457086847</v>
      </c>
      <c r="G255" s="2">
        <f>+Help!$G255*Help!N255</f>
        <v>335.55951206649138</v>
      </c>
      <c r="H255" s="1478">
        <f>24*Help!R255/Help!$P255</f>
        <v>262.22745457086847</v>
      </c>
      <c r="I255" s="1478">
        <f>24*Help!S255/Help!$P255</f>
        <v>260.23214494981295</v>
      </c>
      <c r="J255" s="1478">
        <f>24*Help!T255/Help!$P255</f>
        <v>28.673835125448029</v>
      </c>
      <c r="K255" s="1478">
        <f>24*Help!U255/Help!$P255</f>
        <v>16.129032258064516</v>
      </c>
      <c r="L255" s="1478">
        <f>24*Help!V255/Help!$P255</f>
        <v>2.8673835125448028</v>
      </c>
      <c r="M255" s="1478">
        <f>24*Help!W255/Help!$P255</f>
        <v>788.53046594982072</v>
      </c>
      <c r="N255" s="2">
        <f>100*Help!H255</f>
        <v>100</v>
      </c>
      <c r="O255" s="2">
        <f t="shared" si="4"/>
        <v>648.10035842293905</v>
      </c>
      <c r="P255" s="2">
        <f t="shared" si="5"/>
        <v>403.33333333333331</v>
      </c>
      <c r="Q255" s="2">
        <f t="shared" si="6"/>
        <v>123.94265232974909</v>
      </c>
      <c r="R255" s="2">
        <f t="shared" si="7"/>
        <v>94.26523297491039</v>
      </c>
      <c r="S255" s="2">
        <f t="shared" si="8"/>
        <v>262.22745457086847</v>
      </c>
      <c r="T255" s="2">
        <f t="shared" si="9"/>
        <v>335.55951206649138</v>
      </c>
      <c r="U255" s="1478">
        <f t="shared" si="10"/>
        <v>262.22745457086847</v>
      </c>
      <c r="V255" s="1478">
        <f t="shared" si="11"/>
        <v>260.23214494981295</v>
      </c>
      <c r="W255" s="1478">
        <f t="shared" si="12"/>
        <v>28.673835125448029</v>
      </c>
      <c r="X255" s="1478">
        <f t="shared" si="13"/>
        <v>16.129032258064516</v>
      </c>
      <c r="Y255" s="1478">
        <f t="shared" si="14"/>
        <v>2.8673835125448028</v>
      </c>
      <c r="Z255" s="1478">
        <f t="shared" si="15"/>
        <v>788.53046594982072</v>
      </c>
      <c r="AA255" s="2">
        <v>93</v>
      </c>
      <c r="AC255" s="2">
        <v>1</v>
      </c>
      <c r="AE255" s="2">
        <f>+Help!$G255*Help!Y255</f>
        <v>280.0358422939068</v>
      </c>
      <c r="AF255" s="2">
        <f>+Help!$G255*Help!Z255</f>
        <v>123.29749103942652</v>
      </c>
      <c r="AG255" s="2">
        <f>+Help!$G255*Help!AA255</f>
        <v>0</v>
      </c>
      <c r="AH255" s="2">
        <f>+Help!$G255*Help!AB255</f>
        <v>218.96057347670251</v>
      </c>
      <c r="AI255" s="2">
        <f>+Help!$G255*Help!AC255</f>
        <v>25.806451612903224</v>
      </c>
      <c r="AJ255" s="2">
        <f>+Help!$G255*Help!AD255</f>
        <v>43.701320950526863</v>
      </c>
      <c r="AK255" s="2">
        <f>+Help!$G255*Help!AE255</f>
        <v>40.143369175627235</v>
      </c>
      <c r="AL255" s="2">
        <f>+Help!$G255*Help!AF255</f>
        <v>27.240143369175627</v>
      </c>
      <c r="AM255" s="2">
        <f>+Help!$G255*Help!AG255</f>
        <v>29.032258064516128</v>
      </c>
      <c r="AN255" s="2">
        <f>+Help!$G255*Help!AH255</f>
        <v>30.000000000000007</v>
      </c>
      <c r="AO255" s="2">
        <f>+Help!$G255*Help!AI255</f>
        <v>123.99999999999999</v>
      </c>
      <c r="AP255" s="2">
        <f>+Help!$G255*Help!AJ255</f>
        <v>11.809582529634614</v>
      </c>
      <c r="AQ255" s="2">
        <f>+Help!$G255*Help!AK255</f>
        <v>311.75640126168315</v>
      </c>
      <c r="AR255" s="1478">
        <f>+Help!$G255*Help!AL255</f>
        <v>23.741935483870964</v>
      </c>
      <c r="AS255" s="1478">
        <f>+Help!$G255*Help!AM255</f>
        <v>0</v>
      </c>
      <c r="AV255" s="5">
        <v>1</v>
      </c>
    </row>
    <row r="256" spans="1:48" x14ac:dyDescent="0.2">
      <c r="A256" s="1">
        <v>45180</v>
      </c>
      <c r="B256" s="2">
        <f>+Help!$G256*Help!I256</f>
        <v>648.10035842293905</v>
      </c>
      <c r="C256" s="2">
        <f>+Help!$G256*Help!J256</f>
        <v>403.33333333333331</v>
      </c>
      <c r="D256" s="2">
        <f>+Help!$G256*Help!K256</f>
        <v>123.94265232974909</v>
      </c>
      <c r="E256" s="2">
        <f>+Help!$G256*Help!L256</f>
        <v>94.26523297491039</v>
      </c>
      <c r="F256" s="2">
        <f>+Help!$G256*Help!M256</f>
        <v>262.22745457086847</v>
      </c>
      <c r="G256" s="2">
        <f>+Help!$G256*Help!N256</f>
        <v>335.55951206649138</v>
      </c>
      <c r="H256" s="1478">
        <f>24*Help!R256/Help!$P256</f>
        <v>262.22745457086847</v>
      </c>
      <c r="I256" s="1478">
        <f>24*Help!S256/Help!$P256</f>
        <v>260.23214494981295</v>
      </c>
      <c r="J256" s="1478">
        <f>24*Help!T256/Help!$P256</f>
        <v>28.673835125448029</v>
      </c>
      <c r="K256" s="1478">
        <f>24*Help!U256/Help!$P256</f>
        <v>16.129032258064516</v>
      </c>
      <c r="L256" s="1478">
        <f>24*Help!V256/Help!$P256</f>
        <v>2.8673835125448028</v>
      </c>
      <c r="M256" s="1478">
        <f>24*Help!W256/Help!$P256</f>
        <v>788.53046594982072</v>
      </c>
      <c r="N256" s="2">
        <f>100*Help!H256</f>
        <v>100</v>
      </c>
      <c r="O256" s="2">
        <f t="shared" si="4"/>
        <v>648.10035842293905</v>
      </c>
      <c r="P256" s="2">
        <f t="shared" si="5"/>
        <v>403.33333333333331</v>
      </c>
      <c r="Q256" s="2">
        <f t="shared" si="6"/>
        <v>123.94265232974909</v>
      </c>
      <c r="R256" s="2">
        <f t="shared" si="7"/>
        <v>94.26523297491039</v>
      </c>
      <c r="S256" s="2">
        <f t="shared" si="8"/>
        <v>262.22745457086847</v>
      </c>
      <c r="T256" s="2">
        <f t="shared" si="9"/>
        <v>335.55951206649138</v>
      </c>
      <c r="U256" s="1478">
        <f t="shared" si="10"/>
        <v>262.22745457086847</v>
      </c>
      <c r="V256" s="1478">
        <f t="shared" si="11"/>
        <v>260.23214494981295</v>
      </c>
      <c r="W256" s="1478">
        <f t="shared" si="12"/>
        <v>28.673835125448029</v>
      </c>
      <c r="X256" s="1478">
        <f t="shared" si="13"/>
        <v>16.129032258064516</v>
      </c>
      <c r="Y256" s="1478">
        <f t="shared" si="14"/>
        <v>2.8673835125448028</v>
      </c>
      <c r="Z256" s="1478">
        <f t="shared" si="15"/>
        <v>788.53046594982072</v>
      </c>
      <c r="AA256" s="2">
        <v>93</v>
      </c>
      <c r="AC256" s="2">
        <v>1</v>
      </c>
      <c r="AE256" s="2">
        <f>+Help!$G256*Help!Y256</f>
        <v>280.0358422939068</v>
      </c>
      <c r="AF256" s="2">
        <f>+Help!$G256*Help!Z256</f>
        <v>123.29749103942652</v>
      </c>
      <c r="AG256" s="2">
        <f>+Help!$G256*Help!AA256</f>
        <v>0</v>
      </c>
      <c r="AH256" s="2">
        <f>+Help!$G256*Help!AB256</f>
        <v>218.96057347670251</v>
      </c>
      <c r="AI256" s="2">
        <f>+Help!$G256*Help!AC256</f>
        <v>25.806451612903224</v>
      </c>
      <c r="AJ256" s="2">
        <f>+Help!$G256*Help!AD256</f>
        <v>43.701320950526863</v>
      </c>
      <c r="AK256" s="2">
        <f>+Help!$G256*Help!AE256</f>
        <v>40.143369175627235</v>
      </c>
      <c r="AL256" s="2">
        <f>+Help!$G256*Help!AF256</f>
        <v>27.240143369175627</v>
      </c>
      <c r="AM256" s="2">
        <f>+Help!$G256*Help!AG256</f>
        <v>29.032258064516128</v>
      </c>
      <c r="AN256" s="2">
        <f>+Help!$G256*Help!AH256</f>
        <v>30.000000000000007</v>
      </c>
      <c r="AO256" s="2">
        <f>+Help!$G256*Help!AI256</f>
        <v>123.99999999999999</v>
      </c>
      <c r="AP256" s="2">
        <f>+Help!$G256*Help!AJ256</f>
        <v>11.809582529634614</v>
      </c>
      <c r="AQ256" s="2">
        <f>+Help!$G256*Help!AK256</f>
        <v>311.75640126168315</v>
      </c>
      <c r="AR256" s="1478">
        <f>+Help!$G256*Help!AL256</f>
        <v>23.741935483870964</v>
      </c>
      <c r="AS256" s="1478">
        <f>+Help!$G256*Help!AM256</f>
        <v>0</v>
      </c>
      <c r="AV256" s="5">
        <v>1</v>
      </c>
    </row>
    <row r="257" spans="1:48" x14ac:dyDescent="0.2">
      <c r="A257" s="1">
        <v>45181</v>
      </c>
      <c r="B257" s="2">
        <f>+Help!$G257*Help!I257</f>
        <v>648.10035842293905</v>
      </c>
      <c r="C257" s="2">
        <f>+Help!$G257*Help!J257</f>
        <v>403.33333333333331</v>
      </c>
      <c r="D257" s="2">
        <f>+Help!$G257*Help!K257</f>
        <v>123.94265232974909</v>
      </c>
      <c r="E257" s="2">
        <f>+Help!$G257*Help!L257</f>
        <v>94.26523297491039</v>
      </c>
      <c r="F257" s="2">
        <f>+Help!$G257*Help!M257</f>
        <v>262.22745457086847</v>
      </c>
      <c r="G257" s="2">
        <f>+Help!$G257*Help!N257</f>
        <v>335.55951206649138</v>
      </c>
      <c r="H257" s="1478">
        <f>24*Help!R257/Help!$P257</f>
        <v>262.22745457086847</v>
      </c>
      <c r="I257" s="1478">
        <f>24*Help!S257/Help!$P257</f>
        <v>260.23214494981295</v>
      </c>
      <c r="J257" s="1478">
        <f>24*Help!T257/Help!$P257</f>
        <v>28.673835125448029</v>
      </c>
      <c r="K257" s="1478">
        <f>24*Help!U257/Help!$P257</f>
        <v>16.129032258064516</v>
      </c>
      <c r="L257" s="1478">
        <f>24*Help!V257/Help!$P257</f>
        <v>2.8673835125448028</v>
      </c>
      <c r="M257" s="1478">
        <f>24*Help!W257/Help!$P257</f>
        <v>788.53046594982072</v>
      </c>
      <c r="N257" s="2">
        <f>100*Help!H257</f>
        <v>100</v>
      </c>
      <c r="O257" s="2">
        <f t="shared" si="4"/>
        <v>648.10035842293905</v>
      </c>
      <c r="P257" s="2">
        <f t="shared" si="5"/>
        <v>403.33333333333331</v>
      </c>
      <c r="Q257" s="2">
        <f t="shared" si="6"/>
        <v>123.94265232974909</v>
      </c>
      <c r="R257" s="2">
        <f t="shared" si="7"/>
        <v>94.26523297491039</v>
      </c>
      <c r="S257" s="2">
        <f t="shared" si="8"/>
        <v>262.22745457086847</v>
      </c>
      <c r="T257" s="2">
        <f t="shared" si="9"/>
        <v>335.55951206649138</v>
      </c>
      <c r="U257" s="1478">
        <f t="shared" si="10"/>
        <v>262.22745457086847</v>
      </c>
      <c r="V257" s="1478">
        <f t="shared" si="11"/>
        <v>260.23214494981295</v>
      </c>
      <c r="W257" s="1478">
        <f t="shared" si="12"/>
        <v>28.673835125448029</v>
      </c>
      <c r="X257" s="1478">
        <f t="shared" si="13"/>
        <v>16.129032258064516</v>
      </c>
      <c r="Y257" s="1478">
        <f t="shared" si="14"/>
        <v>2.8673835125448028</v>
      </c>
      <c r="Z257" s="1478">
        <f t="shared" si="15"/>
        <v>788.53046594982072</v>
      </c>
      <c r="AA257" s="2">
        <v>93</v>
      </c>
      <c r="AC257" s="2">
        <v>1</v>
      </c>
      <c r="AE257" s="2">
        <f>+Help!$G257*Help!Y257</f>
        <v>280.0358422939068</v>
      </c>
      <c r="AF257" s="2">
        <f>+Help!$G257*Help!Z257</f>
        <v>123.29749103942652</v>
      </c>
      <c r="AG257" s="2">
        <f>+Help!$G257*Help!AA257</f>
        <v>0</v>
      </c>
      <c r="AH257" s="2">
        <f>+Help!$G257*Help!AB257</f>
        <v>218.96057347670251</v>
      </c>
      <c r="AI257" s="2">
        <f>+Help!$G257*Help!AC257</f>
        <v>25.806451612903224</v>
      </c>
      <c r="AJ257" s="2">
        <f>+Help!$G257*Help!AD257</f>
        <v>43.701320950526863</v>
      </c>
      <c r="AK257" s="2">
        <f>+Help!$G257*Help!AE257</f>
        <v>40.143369175627235</v>
      </c>
      <c r="AL257" s="2">
        <f>+Help!$G257*Help!AF257</f>
        <v>27.240143369175627</v>
      </c>
      <c r="AM257" s="2">
        <f>+Help!$G257*Help!AG257</f>
        <v>29.032258064516128</v>
      </c>
      <c r="AN257" s="2">
        <f>+Help!$G257*Help!AH257</f>
        <v>30.000000000000007</v>
      </c>
      <c r="AO257" s="2">
        <f>+Help!$G257*Help!AI257</f>
        <v>123.99999999999999</v>
      </c>
      <c r="AP257" s="2">
        <f>+Help!$G257*Help!AJ257</f>
        <v>11.809582529634614</v>
      </c>
      <c r="AQ257" s="2">
        <f>+Help!$G257*Help!AK257</f>
        <v>311.75640126168315</v>
      </c>
      <c r="AR257" s="1478">
        <f>+Help!$G257*Help!AL257</f>
        <v>23.741935483870964</v>
      </c>
      <c r="AS257" s="1478">
        <f>+Help!$G257*Help!AM257</f>
        <v>0</v>
      </c>
      <c r="AV257" s="5">
        <v>1</v>
      </c>
    </row>
    <row r="258" spans="1:48" x14ac:dyDescent="0.2">
      <c r="A258" s="1">
        <v>45182</v>
      </c>
      <c r="B258" s="2">
        <f>+Help!$G258*Help!I258</f>
        <v>648.10035842293905</v>
      </c>
      <c r="C258" s="2">
        <f>+Help!$G258*Help!J258</f>
        <v>403.33333333333331</v>
      </c>
      <c r="D258" s="2">
        <f>+Help!$G258*Help!K258</f>
        <v>123.94265232974909</v>
      </c>
      <c r="E258" s="2">
        <f>+Help!$G258*Help!L258</f>
        <v>94.26523297491039</v>
      </c>
      <c r="F258" s="2">
        <f>+Help!$G258*Help!M258</f>
        <v>262.22745457086847</v>
      </c>
      <c r="G258" s="2">
        <f>+Help!$G258*Help!N258</f>
        <v>335.55951206649138</v>
      </c>
      <c r="H258" s="1478">
        <f>24*Help!R258/Help!$P258</f>
        <v>262.22745457086847</v>
      </c>
      <c r="I258" s="1478">
        <f>24*Help!S258/Help!$P258</f>
        <v>260.23214494981295</v>
      </c>
      <c r="J258" s="1478">
        <f>24*Help!T258/Help!$P258</f>
        <v>28.673835125448029</v>
      </c>
      <c r="K258" s="1478">
        <f>24*Help!U258/Help!$P258</f>
        <v>16.129032258064516</v>
      </c>
      <c r="L258" s="1478">
        <f>24*Help!V258/Help!$P258</f>
        <v>2.8673835125448028</v>
      </c>
      <c r="M258" s="1478">
        <f>24*Help!W258/Help!$P258</f>
        <v>788.53046594982072</v>
      </c>
      <c r="N258" s="2">
        <f>100*Help!H258</f>
        <v>100</v>
      </c>
      <c r="O258" s="2">
        <f t="shared" si="4"/>
        <v>648.10035842293905</v>
      </c>
      <c r="P258" s="2">
        <f t="shared" si="5"/>
        <v>403.33333333333331</v>
      </c>
      <c r="Q258" s="2">
        <f t="shared" si="6"/>
        <v>123.94265232974909</v>
      </c>
      <c r="R258" s="2">
        <f t="shared" si="7"/>
        <v>94.26523297491039</v>
      </c>
      <c r="S258" s="2">
        <f t="shared" si="8"/>
        <v>262.22745457086847</v>
      </c>
      <c r="T258" s="2">
        <f t="shared" si="9"/>
        <v>335.55951206649138</v>
      </c>
      <c r="U258" s="1478">
        <f t="shared" si="10"/>
        <v>262.22745457086847</v>
      </c>
      <c r="V258" s="1478">
        <f t="shared" si="11"/>
        <v>260.23214494981295</v>
      </c>
      <c r="W258" s="1478">
        <f t="shared" si="12"/>
        <v>28.673835125448029</v>
      </c>
      <c r="X258" s="1478">
        <f t="shared" si="13"/>
        <v>16.129032258064516</v>
      </c>
      <c r="Y258" s="1478">
        <f t="shared" si="14"/>
        <v>2.8673835125448028</v>
      </c>
      <c r="Z258" s="1478">
        <f t="shared" si="15"/>
        <v>788.53046594982072</v>
      </c>
      <c r="AA258" s="2">
        <v>93</v>
      </c>
      <c r="AC258" s="2">
        <v>1</v>
      </c>
      <c r="AE258" s="2">
        <f>+Help!$G258*Help!Y258</f>
        <v>280.0358422939068</v>
      </c>
      <c r="AF258" s="2">
        <f>+Help!$G258*Help!Z258</f>
        <v>123.29749103942652</v>
      </c>
      <c r="AG258" s="2">
        <f>+Help!$G258*Help!AA258</f>
        <v>0</v>
      </c>
      <c r="AH258" s="2">
        <f>+Help!$G258*Help!AB258</f>
        <v>218.96057347670251</v>
      </c>
      <c r="AI258" s="2">
        <f>+Help!$G258*Help!AC258</f>
        <v>25.806451612903224</v>
      </c>
      <c r="AJ258" s="2">
        <f>+Help!$G258*Help!AD258</f>
        <v>43.701320950526863</v>
      </c>
      <c r="AK258" s="2">
        <f>+Help!$G258*Help!AE258</f>
        <v>40.143369175627235</v>
      </c>
      <c r="AL258" s="2">
        <f>+Help!$G258*Help!AF258</f>
        <v>27.240143369175627</v>
      </c>
      <c r="AM258" s="2">
        <f>+Help!$G258*Help!AG258</f>
        <v>29.032258064516128</v>
      </c>
      <c r="AN258" s="2">
        <f>+Help!$G258*Help!AH258</f>
        <v>30.000000000000007</v>
      </c>
      <c r="AO258" s="2">
        <f>+Help!$G258*Help!AI258</f>
        <v>123.99999999999999</v>
      </c>
      <c r="AP258" s="2">
        <f>+Help!$G258*Help!AJ258</f>
        <v>11.809582529634614</v>
      </c>
      <c r="AQ258" s="2">
        <f>+Help!$G258*Help!AK258</f>
        <v>311.75640126168315</v>
      </c>
      <c r="AR258" s="1478">
        <f>+Help!$G258*Help!AL258</f>
        <v>23.741935483870964</v>
      </c>
      <c r="AS258" s="1478">
        <f>+Help!$G258*Help!AM258</f>
        <v>0</v>
      </c>
      <c r="AV258" s="5">
        <v>1</v>
      </c>
    </row>
    <row r="259" spans="1:48" x14ac:dyDescent="0.2">
      <c r="A259" s="1">
        <v>45183</v>
      </c>
      <c r="B259" s="2">
        <f>+Help!$G259*Help!I259</f>
        <v>648.10035842293905</v>
      </c>
      <c r="C259" s="2">
        <f>+Help!$G259*Help!J259</f>
        <v>403.33333333333331</v>
      </c>
      <c r="D259" s="2">
        <f>+Help!$G259*Help!K259</f>
        <v>123.94265232974909</v>
      </c>
      <c r="E259" s="2">
        <f>+Help!$G259*Help!L259</f>
        <v>94.26523297491039</v>
      </c>
      <c r="F259" s="2">
        <f>+Help!$G259*Help!M259</f>
        <v>262.22745457086847</v>
      </c>
      <c r="G259" s="2">
        <f>+Help!$G259*Help!N259</f>
        <v>335.55951206649138</v>
      </c>
      <c r="H259" s="1478">
        <f>24*Help!R259/Help!$P259</f>
        <v>262.22745457086847</v>
      </c>
      <c r="I259" s="1478">
        <f>24*Help!S259/Help!$P259</f>
        <v>260.23214494981295</v>
      </c>
      <c r="J259" s="1478">
        <f>24*Help!T259/Help!$P259</f>
        <v>28.673835125448029</v>
      </c>
      <c r="K259" s="1478">
        <f>24*Help!U259/Help!$P259</f>
        <v>16.129032258064516</v>
      </c>
      <c r="L259" s="1478">
        <f>24*Help!V259/Help!$P259</f>
        <v>2.8673835125448028</v>
      </c>
      <c r="M259" s="1478">
        <f>24*Help!W259/Help!$P259</f>
        <v>788.53046594982072</v>
      </c>
      <c r="N259" s="2">
        <f>100*Help!H259</f>
        <v>100</v>
      </c>
      <c r="O259" s="2">
        <f t="shared" si="4"/>
        <v>648.10035842293905</v>
      </c>
      <c r="P259" s="2">
        <f t="shared" si="5"/>
        <v>403.33333333333331</v>
      </c>
      <c r="Q259" s="2">
        <f t="shared" si="6"/>
        <v>123.94265232974909</v>
      </c>
      <c r="R259" s="2">
        <f t="shared" si="7"/>
        <v>94.26523297491039</v>
      </c>
      <c r="S259" s="2">
        <f t="shared" si="8"/>
        <v>262.22745457086847</v>
      </c>
      <c r="T259" s="2">
        <f t="shared" si="9"/>
        <v>335.55951206649138</v>
      </c>
      <c r="U259" s="1478">
        <f t="shared" si="10"/>
        <v>262.22745457086847</v>
      </c>
      <c r="V259" s="1478">
        <f t="shared" si="11"/>
        <v>260.23214494981295</v>
      </c>
      <c r="W259" s="1478">
        <f t="shared" si="12"/>
        <v>28.673835125448029</v>
      </c>
      <c r="X259" s="1478">
        <f t="shared" si="13"/>
        <v>16.129032258064516</v>
      </c>
      <c r="Y259" s="1478">
        <f t="shared" si="14"/>
        <v>2.8673835125448028</v>
      </c>
      <c r="Z259" s="1478">
        <f t="shared" si="15"/>
        <v>788.53046594982072</v>
      </c>
      <c r="AA259" s="2">
        <v>93</v>
      </c>
      <c r="AC259" s="2">
        <v>1</v>
      </c>
      <c r="AE259" s="2">
        <f>+Help!$G259*Help!Y259</f>
        <v>280.0358422939068</v>
      </c>
      <c r="AF259" s="2">
        <f>+Help!$G259*Help!Z259</f>
        <v>123.29749103942652</v>
      </c>
      <c r="AG259" s="2">
        <f>+Help!$G259*Help!AA259</f>
        <v>0</v>
      </c>
      <c r="AH259" s="2">
        <f>+Help!$G259*Help!AB259</f>
        <v>218.96057347670251</v>
      </c>
      <c r="AI259" s="2">
        <f>+Help!$G259*Help!AC259</f>
        <v>25.806451612903224</v>
      </c>
      <c r="AJ259" s="2">
        <f>+Help!$G259*Help!AD259</f>
        <v>43.701320950526863</v>
      </c>
      <c r="AK259" s="2">
        <f>+Help!$G259*Help!AE259</f>
        <v>40.143369175627235</v>
      </c>
      <c r="AL259" s="2">
        <f>+Help!$G259*Help!AF259</f>
        <v>27.240143369175627</v>
      </c>
      <c r="AM259" s="2">
        <f>+Help!$G259*Help!AG259</f>
        <v>29.032258064516128</v>
      </c>
      <c r="AN259" s="2">
        <f>+Help!$G259*Help!AH259</f>
        <v>30.000000000000007</v>
      </c>
      <c r="AO259" s="2">
        <f>+Help!$G259*Help!AI259</f>
        <v>123.99999999999999</v>
      </c>
      <c r="AP259" s="2">
        <f>+Help!$G259*Help!AJ259</f>
        <v>11.809582529634614</v>
      </c>
      <c r="AQ259" s="2">
        <f>+Help!$G259*Help!AK259</f>
        <v>311.75640126168315</v>
      </c>
      <c r="AR259" s="1478">
        <f>+Help!$G259*Help!AL259</f>
        <v>23.741935483870964</v>
      </c>
      <c r="AS259" s="1478">
        <f>+Help!$G259*Help!AM259</f>
        <v>0</v>
      </c>
      <c r="AV259" s="5">
        <v>1</v>
      </c>
    </row>
    <row r="260" spans="1:48" x14ac:dyDescent="0.2">
      <c r="A260" s="1">
        <v>45184</v>
      </c>
      <c r="B260" s="2">
        <f>+Help!$G260*Help!I260</f>
        <v>648.10035842293905</v>
      </c>
      <c r="C260" s="2">
        <f>+Help!$G260*Help!J260</f>
        <v>403.33333333333331</v>
      </c>
      <c r="D260" s="2">
        <f>+Help!$G260*Help!K260</f>
        <v>123.94265232974909</v>
      </c>
      <c r="E260" s="2">
        <f>+Help!$G260*Help!L260</f>
        <v>94.26523297491039</v>
      </c>
      <c r="F260" s="2">
        <f>+Help!$G260*Help!M260</f>
        <v>262.22745457086847</v>
      </c>
      <c r="G260" s="2">
        <f>+Help!$G260*Help!N260</f>
        <v>335.55951206649138</v>
      </c>
      <c r="H260" s="1478">
        <f>24*Help!R260/Help!$P260</f>
        <v>262.22745457086847</v>
      </c>
      <c r="I260" s="1478">
        <f>24*Help!S260/Help!$P260</f>
        <v>260.23214494981295</v>
      </c>
      <c r="J260" s="1478">
        <f>24*Help!T260/Help!$P260</f>
        <v>28.673835125448029</v>
      </c>
      <c r="K260" s="1478">
        <f>24*Help!U260/Help!$P260</f>
        <v>16.129032258064516</v>
      </c>
      <c r="L260" s="1478">
        <f>24*Help!V260/Help!$P260</f>
        <v>2.8673835125448028</v>
      </c>
      <c r="M260" s="1478">
        <f>24*Help!W260/Help!$P260</f>
        <v>788.53046594982072</v>
      </c>
      <c r="N260" s="2">
        <f>100*Help!H260</f>
        <v>100</v>
      </c>
      <c r="O260" s="2">
        <f t="shared" si="4"/>
        <v>648.10035842293905</v>
      </c>
      <c r="P260" s="2">
        <f t="shared" si="5"/>
        <v>403.33333333333331</v>
      </c>
      <c r="Q260" s="2">
        <f t="shared" si="6"/>
        <v>123.94265232974909</v>
      </c>
      <c r="R260" s="2">
        <f t="shared" si="7"/>
        <v>94.26523297491039</v>
      </c>
      <c r="S260" s="2">
        <f t="shared" si="8"/>
        <v>262.22745457086847</v>
      </c>
      <c r="T260" s="2">
        <f t="shared" si="9"/>
        <v>335.55951206649138</v>
      </c>
      <c r="U260" s="1478">
        <f t="shared" si="10"/>
        <v>262.22745457086847</v>
      </c>
      <c r="V260" s="1478">
        <f t="shared" si="11"/>
        <v>260.23214494981295</v>
      </c>
      <c r="W260" s="1478">
        <f t="shared" si="12"/>
        <v>28.673835125448029</v>
      </c>
      <c r="X260" s="1478">
        <f t="shared" si="13"/>
        <v>16.129032258064516</v>
      </c>
      <c r="Y260" s="1478">
        <f t="shared" si="14"/>
        <v>2.8673835125448028</v>
      </c>
      <c r="Z260" s="1478">
        <f t="shared" si="15"/>
        <v>788.53046594982072</v>
      </c>
      <c r="AA260" s="2">
        <v>93</v>
      </c>
      <c r="AC260" s="2">
        <v>1</v>
      </c>
      <c r="AE260" s="2">
        <f>+Help!$G260*Help!Y260</f>
        <v>280.0358422939068</v>
      </c>
      <c r="AF260" s="2">
        <f>+Help!$G260*Help!Z260</f>
        <v>123.29749103942652</v>
      </c>
      <c r="AG260" s="2">
        <f>+Help!$G260*Help!AA260</f>
        <v>0</v>
      </c>
      <c r="AH260" s="2">
        <f>+Help!$G260*Help!AB260</f>
        <v>218.96057347670251</v>
      </c>
      <c r="AI260" s="2">
        <f>+Help!$G260*Help!AC260</f>
        <v>25.806451612903224</v>
      </c>
      <c r="AJ260" s="2">
        <f>+Help!$G260*Help!AD260</f>
        <v>43.701320950526863</v>
      </c>
      <c r="AK260" s="2">
        <f>+Help!$G260*Help!AE260</f>
        <v>40.143369175627235</v>
      </c>
      <c r="AL260" s="2">
        <f>+Help!$G260*Help!AF260</f>
        <v>27.240143369175627</v>
      </c>
      <c r="AM260" s="2">
        <f>+Help!$G260*Help!AG260</f>
        <v>29.032258064516128</v>
      </c>
      <c r="AN260" s="2">
        <f>+Help!$G260*Help!AH260</f>
        <v>30.000000000000007</v>
      </c>
      <c r="AO260" s="2">
        <f>+Help!$G260*Help!AI260</f>
        <v>123.99999999999999</v>
      </c>
      <c r="AP260" s="2">
        <f>+Help!$G260*Help!AJ260</f>
        <v>11.809582529634614</v>
      </c>
      <c r="AQ260" s="2">
        <f>+Help!$G260*Help!AK260</f>
        <v>311.75640126168315</v>
      </c>
      <c r="AR260" s="1478">
        <f>+Help!$G260*Help!AL260</f>
        <v>23.741935483870964</v>
      </c>
      <c r="AS260" s="1478">
        <f>+Help!$G260*Help!AM260</f>
        <v>0</v>
      </c>
      <c r="AV260" s="5">
        <v>1</v>
      </c>
    </row>
    <row r="261" spans="1:48" x14ac:dyDescent="0.2">
      <c r="A261" s="1">
        <v>45185</v>
      </c>
      <c r="B261" s="2">
        <f>+Help!$G261*Help!I261</f>
        <v>648.10035842293905</v>
      </c>
      <c r="C261" s="2">
        <f>+Help!$G261*Help!J261</f>
        <v>403.33333333333331</v>
      </c>
      <c r="D261" s="2">
        <f>+Help!$G261*Help!K261</f>
        <v>123.94265232974909</v>
      </c>
      <c r="E261" s="2">
        <f>+Help!$G261*Help!L261</f>
        <v>94.26523297491039</v>
      </c>
      <c r="F261" s="2">
        <f>+Help!$G261*Help!M261</f>
        <v>262.22745457086847</v>
      </c>
      <c r="G261" s="2">
        <f>+Help!$G261*Help!N261</f>
        <v>335.55951206649138</v>
      </c>
      <c r="H261" s="1478">
        <f>24*Help!R261/Help!$P261</f>
        <v>262.22745457086847</v>
      </c>
      <c r="I261" s="1478">
        <f>24*Help!S261/Help!$P261</f>
        <v>260.23214494981295</v>
      </c>
      <c r="J261" s="1478">
        <f>24*Help!T261/Help!$P261</f>
        <v>28.673835125448029</v>
      </c>
      <c r="K261" s="1478">
        <f>24*Help!U261/Help!$P261</f>
        <v>16.129032258064516</v>
      </c>
      <c r="L261" s="1478">
        <f>24*Help!V261/Help!$P261</f>
        <v>2.8673835125448028</v>
      </c>
      <c r="M261" s="1478">
        <f>24*Help!W261/Help!$P261</f>
        <v>788.53046594982072</v>
      </c>
      <c r="N261" s="2">
        <f>100*Help!H261</f>
        <v>100</v>
      </c>
      <c r="O261" s="2">
        <f t="shared" si="4"/>
        <v>648.10035842293905</v>
      </c>
      <c r="P261" s="2">
        <f t="shared" si="5"/>
        <v>403.33333333333331</v>
      </c>
      <c r="Q261" s="2">
        <f t="shared" si="6"/>
        <v>123.94265232974909</v>
      </c>
      <c r="R261" s="2">
        <f t="shared" si="7"/>
        <v>94.26523297491039</v>
      </c>
      <c r="S261" s="2">
        <f t="shared" si="8"/>
        <v>262.22745457086847</v>
      </c>
      <c r="T261" s="2">
        <f t="shared" si="9"/>
        <v>335.55951206649138</v>
      </c>
      <c r="U261" s="1478">
        <f t="shared" si="10"/>
        <v>262.22745457086847</v>
      </c>
      <c r="V261" s="1478">
        <f t="shared" si="11"/>
        <v>260.23214494981295</v>
      </c>
      <c r="W261" s="1478">
        <f t="shared" si="12"/>
        <v>28.673835125448029</v>
      </c>
      <c r="X261" s="1478">
        <f t="shared" si="13"/>
        <v>16.129032258064516</v>
      </c>
      <c r="Y261" s="1478">
        <f t="shared" si="14"/>
        <v>2.8673835125448028</v>
      </c>
      <c r="Z261" s="1478">
        <f t="shared" si="15"/>
        <v>788.53046594982072</v>
      </c>
      <c r="AA261" s="2">
        <v>93</v>
      </c>
      <c r="AC261" s="2">
        <v>1</v>
      </c>
      <c r="AE261" s="2">
        <f>+Help!$G261*Help!Y261</f>
        <v>280.0358422939068</v>
      </c>
      <c r="AF261" s="2">
        <f>+Help!$G261*Help!Z261</f>
        <v>123.29749103942652</v>
      </c>
      <c r="AG261" s="2">
        <f>+Help!$G261*Help!AA261</f>
        <v>0</v>
      </c>
      <c r="AH261" s="2">
        <f>+Help!$G261*Help!AB261</f>
        <v>218.96057347670251</v>
      </c>
      <c r="AI261" s="2">
        <f>+Help!$G261*Help!AC261</f>
        <v>25.806451612903224</v>
      </c>
      <c r="AJ261" s="2">
        <f>+Help!$G261*Help!AD261</f>
        <v>43.701320950526863</v>
      </c>
      <c r="AK261" s="2">
        <f>+Help!$G261*Help!AE261</f>
        <v>40.143369175627235</v>
      </c>
      <c r="AL261" s="2">
        <f>+Help!$G261*Help!AF261</f>
        <v>27.240143369175627</v>
      </c>
      <c r="AM261" s="2">
        <f>+Help!$G261*Help!AG261</f>
        <v>29.032258064516128</v>
      </c>
      <c r="AN261" s="2">
        <f>+Help!$G261*Help!AH261</f>
        <v>30.000000000000007</v>
      </c>
      <c r="AO261" s="2">
        <f>+Help!$G261*Help!AI261</f>
        <v>123.99999999999999</v>
      </c>
      <c r="AP261" s="2">
        <f>+Help!$G261*Help!AJ261</f>
        <v>11.809582529634614</v>
      </c>
      <c r="AQ261" s="2">
        <f>+Help!$G261*Help!AK261</f>
        <v>311.75640126168315</v>
      </c>
      <c r="AR261" s="1478">
        <f>+Help!$G261*Help!AL261</f>
        <v>23.741935483870964</v>
      </c>
      <c r="AS261" s="1478">
        <f>+Help!$G261*Help!AM261</f>
        <v>0</v>
      </c>
      <c r="AV261" s="5">
        <v>1</v>
      </c>
    </row>
    <row r="262" spans="1:48" x14ac:dyDescent="0.2">
      <c r="A262" s="1">
        <v>45186</v>
      </c>
      <c r="B262" s="2">
        <f>+Help!$G262*Help!I262</f>
        <v>648.10035842293905</v>
      </c>
      <c r="C262" s="2">
        <f>+Help!$G262*Help!J262</f>
        <v>403.33333333333331</v>
      </c>
      <c r="D262" s="2">
        <f>+Help!$G262*Help!K262</f>
        <v>123.94265232974909</v>
      </c>
      <c r="E262" s="2">
        <f>+Help!$G262*Help!L262</f>
        <v>94.26523297491039</v>
      </c>
      <c r="F262" s="2">
        <f>+Help!$G262*Help!M262</f>
        <v>262.22745457086847</v>
      </c>
      <c r="G262" s="2">
        <f>+Help!$G262*Help!N262</f>
        <v>335.55951206649138</v>
      </c>
      <c r="H262" s="1478">
        <f>24*Help!R262/Help!$P262</f>
        <v>262.22745457086847</v>
      </c>
      <c r="I262" s="1478">
        <f>24*Help!S262/Help!$P262</f>
        <v>260.23214494981295</v>
      </c>
      <c r="J262" s="1478">
        <f>24*Help!T262/Help!$P262</f>
        <v>28.673835125448029</v>
      </c>
      <c r="K262" s="1478">
        <f>24*Help!U262/Help!$P262</f>
        <v>16.129032258064516</v>
      </c>
      <c r="L262" s="1478">
        <f>24*Help!V262/Help!$P262</f>
        <v>2.8673835125448028</v>
      </c>
      <c r="M262" s="1478">
        <f>24*Help!W262/Help!$P262</f>
        <v>788.53046594982072</v>
      </c>
      <c r="N262" s="2">
        <f>100*Help!H262</f>
        <v>100</v>
      </c>
      <c r="O262" s="2">
        <f t="shared" si="4"/>
        <v>648.10035842293905</v>
      </c>
      <c r="P262" s="2">
        <f t="shared" si="5"/>
        <v>403.33333333333331</v>
      </c>
      <c r="Q262" s="2">
        <f t="shared" si="6"/>
        <v>123.94265232974909</v>
      </c>
      <c r="R262" s="2">
        <f t="shared" si="7"/>
        <v>94.26523297491039</v>
      </c>
      <c r="S262" s="2">
        <f t="shared" si="8"/>
        <v>262.22745457086847</v>
      </c>
      <c r="T262" s="2">
        <f t="shared" si="9"/>
        <v>335.55951206649138</v>
      </c>
      <c r="U262" s="1478">
        <f t="shared" si="10"/>
        <v>262.22745457086847</v>
      </c>
      <c r="V262" s="1478">
        <f t="shared" si="11"/>
        <v>260.23214494981295</v>
      </c>
      <c r="W262" s="1478">
        <f t="shared" si="12"/>
        <v>28.673835125448029</v>
      </c>
      <c r="X262" s="1478">
        <f t="shared" si="13"/>
        <v>16.129032258064516</v>
      </c>
      <c r="Y262" s="1478">
        <f t="shared" si="14"/>
        <v>2.8673835125448028</v>
      </c>
      <c r="Z262" s="1478">
        <f t="shared" si="15"/>
        <v>788.53046594982072</v>
      </c>
      <c r="AA262" s="2">
        <v>93</v>
      </c>
      <c r="AC262" s="2">
        <v>1</v>
      </c>
      <c r="AE262" s="2">
        <f>+Help!$G262*Help!Y262</f>
        <v>280.0358422939068</v>
      </c>
      <c r="AF262" s="2">
        <f>+Help!$G262*Help!Z262</f>
        <v>123.29749103942652</v>
      </c>
      <c r="AG262" s="2">
        <f>+Help!$G262*Help!AA262</f>
        <v>0</v>
      </c>
      <c r="AH262" s="2">
        <f>+Help!$G262*Help!AB262</f>
        <v>218.96057347670251</v>
      </c>
      <c r="AI262" s="2">
        <f>+Help!$G262*Help!AC262</f>
        <v>25.806451612903224</v>
      </c>
      <c r="AJ262" s="2">
        <f>+Help!$G262*Help!AD262</f>
        <v>43.701320950526863</v>
      </c>
      <c r="AK262" s="2">
        <f>+Help!$G262*Help!AE262</f>
        <v>40.143369175627235</v>
      </c>
      <c r="AL262" s="2">
        <f>+Help!$G262*Help!AF262</f>
        <v>27.240143369175627</v>
      </c>
      <c r="AM262" s="2">
        <f>+Help!$G262*Help!AG262</f>
        <v>29.032258064516128</v>
      </c>
      <c r="AN262" s="2">
        <f>+Help!$G262*Help!AH262</f>
        <v>30.000000000000007</v>
      </c>
      <c r="AO262" s="2">
        <f>+Help!$G262*Help!AI262</f>
        <v>123.99999999999999</v>
      </c>
      <c r="AP262" s="2">
        <f>+Help!$G262*Help!AJ262</f>
        <v>11.809582529634614</v>
      </c>
      <c r="AQ262" s="2">
        <f>+Help!$G262*Help!AK262</f>
        <v>311.75640126168315</v>
      </c>
      <c r="AR262" s="1478">
        <f>+Help!$G262*Help!AL262</f>
        <v>23.741935483870964</v>
      </c>
      <c r="AS262" s="1478">
        <f>+Help!$G262*Help!AM262</f>
        <v>0</v>
      </c>
      <c r="AV262" s="5">
        <v>1</v>
      </c>
    </row>
    <row r="263" spans="1:48" x14ac:dyDescent="0.2">
      <c r="A263" s="1">
        <v>45187</v>
      </c>
      <c r="B263" s="2">
        <f>+Help!$G263*Help!I263</f>
        <v>648.10035842293905</v>
      </c>
      <c r="C263" s="2">
        <f>+Help!$G263*Help!J263</f>
        <v>403.33333333333331</v>
      </c>
      <c r="D263" s="2">
        <f>+Help!$G263*Help!K263</f>
        <v>123.94265232974909</v>
      </c>
      <c r="E263" s="2">
        <f>+Help!$G263*Help!L263</f>
        <v>94.26523297491039</v>
      </c>
      <c r="F263" s="2">
        <f>+Help!$G263*Help!M263</f>
        <v>262.22745457086847</v>
      </c>
      <c r="G263" s="2">
        <f>+Help!$G263*Help!N263</f>
        <v>335.55951206649138</v>
      </c>
      <c r="H263" s="1478">
        <f>24*Help!R263/Help!$P263</f>
        <v>262.22745457086847</v>
      </c>
      <c r="I263" s="1478">
        <f>24*Help!S263/Help!$P263</f>
        <v>260.23214494981295</v>
      </c>
      <c r="J263" s="1478">
        <f>24*Help!T263/Help!$P263</f>
        <v>28.673835125448029</v>
      </c>
      <c r="K263" s="1478">
        <f>24*Help!U263/Help!$P263</f>
        <v>16.129032258064516</v>
      </c>
      <c r="L263" s="1478">
        <f>24*Help!V263/Help!$P263</f>
        <v>2.8673835125448028</v>
      </c>
      <c r="M263" s="1478">
        <f>24*Help!W263/Help!$P263</f>
        <v>788.53046594982072</v>
      </c>
      <c r="N263" s="2">
        <f>100*Help!H263</f>
        <v>100</v>
      </c>
      <c r="O263" s="2">
        <f t="shared" si="4"/>
        <v>648.10035842293905</v>
      </c>
      <c r="P263" s="2">
        <f t="shared" si="5"/>
        <v>403.33333333333331</v>
      </c>
      <c r="Q263" s="2">
        <f t="shared" si="6"/>
        <v>123.94265232974909</v>
      </c>
      <c r="R263" s="2">
        <f t="shared" si="7"/>
        <v>94.26523297491039</v>
      </c>
      <c r="S263" s="2">
        <f t="shared" si="8"/>
        <v>262.22745457086847</v>
      </c>
      <c r="T263" s="2">
        <f t="shared" si="9"/>
        <v>335.55951206649138</v>
      </c>
      <c r="U263" s="1478">
        <f t="shared" si="10"/>
        <v>262.22745457086847</v>
      </c>
      <c r="V263" s="1478">
        <f t="shared" si="11"/>
        <v>260.23214494981295</v>
      </c>
      <c r="W263" s="1478">
        <f t="shared" si="12"/>
        <v>28.673835125448029</v>
      </c>
      <c r="X263" s="1478">
        <f t="shared" si="13"/>
        <v>16.129032258064516</v>
      </c>
      <c r="Y263" s="1478">
        <f t="shared" si="14"/>
        <v>2.8673835125448028</v>
      </c>
      <c r="Z263" s="1478">
        <f t="shared" si="15"/>
        <v>788.53046594982072</v>
      </c>
      <c r="AA263" s="2">
        <v>93</v>
      </c>
      <c r="AC263" s="2">
        <v>1</v>
      </c>
      <c r="AE263" s="2">
        <f>+Help!$G263*Help!Y263</f>
        <v>280.0358422939068</v>
      </c>
      <c r="AF263" s="2">
        <f>+Help!$G263*Help!Z263</f>
        <v>123.29749103942652</v>
      </c>
      <c r="AG263" s="2">
        <f>+Help!$G263*Help!AA263</f>
        <v>0</v>
      </c>
      <c r="AH263" s="2">
        <f>+Help!$G263*Help!AB263</f>
        <v>218.96057347670251</v>
      </c>
      <c r="AI263" s="2">
        <f>+Help!$G263*Help!AC263</f>
        <v>25.806451612903224</v>
      </c>
      <c r="AJ263" s="2">
        <f>+Help!$G263*Help!AD263</f>
        <v>43.701320950526863</v>
      </c>
      <c r="AK263" s="2">
        <f>+Help!$G263*Help!AE263</f>
        <v>40.143369175627235</v>
      </c>
      <c r="AL263" s="2">
        <f>+Help!$G263*Help!AF263</f>
        <v>27.240143369175627</v>
      </c>
      <c r="AM263" s="2">
        <f>+Help!$G263*Help!AG263</f>
        <v>29.032258064516128</v>
      </c>
      <c r="AN263" s="2">
        <f>+Help!$G263*Help!AH263</f>
        <v>30.000000000000007</v>
      </c>
      <c r="AO263" s="2">
        <f>+Help!$G263*Help!AI263</f>
        <v>123.99999999999999</v>
      </c>
      <c r="AP263" s="2">
        <f>+Help!$G263*Help!AJ263</f>
        <v>11.809582529634614</v>
      </c>
      <c r="AQ263" s="2">
        <f>+Help!$G263*Help!AK263</f>
        <v>311.75640126168315</v>
      </c>
      <c r="AR263" s="1478">
        <f>+Help!$G263*Help!AL263</f>
        <v>23.741935483870964</v>
      </c>
      <c r="AS263" s="1478">
        <f>+Help!$G263*Help!AM263</f>
        <v>0</v>
      </c>
      <c r="AV263" s="5">
        <v>1</v>
      </c>
    </row>
    <row r="264" spans="1:48" x14ac:dyDescent="0.2">
      <c r="A264" s="1">
        <v>45188</v>
      </c>
      <c r="B264" s="2">
        <f>+Help!$G264*Help!I264</f>
        <v>648.10035842293905</v>
      </c>
      <c r="C264" s="2">
        <f>+Help!$G264*Help!J264</f>
        <v>403.33333333333331</v>
      </c>
      <c r="D264" s="2">
        <f>+Help!$G264*Help!K264</f>
        <v>123.94265232974909</v>
      </c>
      <c r="E264" s="2">
        <f>+Help!$G264*Help!L264</f>
        <v>94.26523297491039</v>
      </c>
      <c r="F264" s="2">
        <f>+Help!$G264*Help!M264</f>
        <v>262.22745457086847</v>
      </c>
      <c r="G264" s="2">
        <f>+Help!$G264*Help!N264</f>
        <v>335.55951206649138</v>
      </c>
      <c r="H264" s="1478">
        <f>24*Help!R264/Help!$P264</f>
        <v>262.22745457086847</v>
      </c>
      <c r="I264" s="1478">
        <f>24*Help!S264/Help!$P264</f>
        <v>260.23214494981295</v>
      </c>
      <c r="J264" s="1478">
        <f>24*Help!T264/Help!$P264</f>
        <v>28.673835125448029</v>
      </c>
      <c r="K264" s="1478">
        <f>24*Help!U264/Help!$P264</f>
        <v>16.129032258064516</v>
      </c>
      <c r="L264" s="1478">
        <f>24*Help!V264/Help!$P264</f>
        <v>2.8673835125448028</v>
      </c>
      <c r="M264" s="1478">
        <f>24*Help!W264/Help!$P264</f>
        <v>788.53046594982072</v>
      </c>
      <c r="N264" s="2">
        <f>100*Help!H264</f>
        <v>100</v>
      </c>
      <c r="O264" s="2">
        <f t="shared" si="4"/>
        <v>648.10035842293905</v>
      </c>
      <c r="P264" s="2">
        <f t="shared" si="5"/>
        <v>403.33333333333331</v>
      </c>
      <c r="Q264" s="2">
        <f t="shared" si="6"/>
        <v>123.94265232974909</v>
      </c>
      <c r="R264" s="2">
        <f t="shared" si="7"/>
        <v>94.26523297491039</v>
      </c>
      <c r="S264" s="2">
        <f t="shared" si="8"/>
        <v>262.22745457086847</v>
      </c>
      <c r="T264" s="2">
        <f t="shared" si="9"/>
        <v>335.55951206649138</v>
      </c>
      <c r="U264" s="1478">
        <f t="shared" si="10"/>
        <v>262.22745457086847</v>
      </c>
      <c r="V264" s="1478">
        <f t="shared" si="11"/>
        <v>260.23214494981295</v>
      </c>
      <c r="W264" s="1478">
        <f t="shared" si="12"/>
        <v>28.673835125448029</v>
      </c>
      <c r="X264" s="1478">
        <f t="shared" si="13"/>
        <v>16.129032258064516</v>
      </c>
      <c r="Y264" s="1478">
        <f t="shared" si="14"/>
        <v>2.8673835125448028</v>
      </c>
      <c r="Z264" s="1478">
        <f t="shared" si="15"/>
        <v>788.53046594982072</v>
      </c>
      <c r="AA264" s="2">
        <v>93</v>
      </c>
      <c r="AC264" s="2">
        <v>1</v>
      </c>
      <c r="AE264" s="2">
        <f>+Help!$G264*Help!Y264</f>
        <v>280.0358422939068</v>
      </c>
      <c r="AF264" s="2">
        <f>+Help!$G264*Help!Z264</f>
        <v>123.29749103942652</v>
      </c>
      <c r="AG264" s="2">
        <f>+Help!$G264*Help!AA264</f>
        <v>0</v>
      </c>
      <c r="AH264" s="2">
        <f>+Help!$G264*Help!AB264</f>
        <v>218.96057347670251</v>
      </c>
      <c r="AI264" s="2">
        <f>+Help!$G264*Help!AC264</f>
        <v>25.806451612903224</v>
      </c>
      <c r="AJ264" s="2">
        <f>+Help!$G264*Help!AD264</f>
        <v>43.701320950526863</v>
      </c>
      <c r="AK264" s="2">
        <f>+Help!$G264*Help!AE264</f>
        <v>40.143369175627235</v>
      </c>
      <c r="AL264" s="2">
        <f>+Help!$G264*Help!AF264</f>
        <v>27.240143369175627</v>
      </c>
      <c r="AM264" s="2">
        <f>+Help!$G264*Help!AG264</f>
        <v>29.032258064516128</v>
      </c>
      <c r="AN264" s="2">
        <f>+Help!$G264*Help!AH264</f>
        <v>30.000000000000007</v>
      </c>
      <c r="AO264" s="2">
        <f>+Help!$G264*Help!AI264</f>
        <v>123.99999999999999</v>
      </c>
      <c r="AP264" s="2">
        <f>+Help!$G264*Help!AJ264</f>
        <v>11.809582529634614</v>
      </c>
      <c r="AQ264" s="2">
        <f>+Help!$G264*Help!AK264</f>
        <v>311.75640126168315</v>
      </c>
      <c r="AR264" s="1478">
        <f>+Help!$G264*Help!AL264</f>
        <v>23.741935483870964</v>
      </c>
      <c r="AS264" s="1478">
        <f>+Help!$G264*Help!AM264</f>
        <v>0</v>
      </c>
      <c r="AV264" s="5">
        <v>1</v>
      </c>
    </row>
    <row r="265" spans="1:48" x14ac:dyDescent="0.2">
      <c r="A265" s="1">
        <v>45189</v>
      </c>
      <c r="B265" s="2">
        <f>+Help!$G265*Help!I265</f>
        <v>648.10035842293905</v>
      </c>
      <c r="C265" s="2">
        <f>+Help!$G265*Help!J265</f>
        <v>403.33333333333331</v>
      </c>
      <c r="D265" s="2">
        <f>+Help!$G265*Help!K265</f>
        <v>123.94265232974909</v>
      </c>
      <c r="E265" s="2">
        <f>+Help!$G265*Help!L265</f>
        <v>94.26523297491039</v>
      </c>
      <c r="F265" s="2">
        <f>+Help!$G265*Help!M265</f>
        <v>262.22745457086847</v>
      </c>
      <c r="G265" s="2">
        <f>+Help!$G265*Help!N265</f>
        <v>335.55951206649138</v>
      </c>
      <c r="H265" s="1478">
        <f>24*Help!R265/Help!$P265</f>
        <v>262.22745457086847</v>
      </c>
      <c r="I265" s="1478">
        <f>24*Help!S265/Help!$P265</f>
        <v>260.23214494981295</v>
      </c>
      <c r="J265" s="1478">
        <f>24*Help!T265/Help!$P265</f>
        <v>28.673835125448029</v>
      </c>
      <c r="K265" s="1478">
        <f>24*Help!U265/Help!$P265</f>
        <v>16.129032258064516</v>
      </c>
      <c r="L265" s="1478">
        <f>24*Help!V265/Help!$P265</f>
        <v>2.8673835125448028</v>
      </c>
      <c r="M265" s="1478">
        <f>24*Help!W265/Help!$P265</f>
        <v>788.53046594982072</v>
      </c>
      <c r="N265" s="2">
        <f>100*Help!H265</f>
        <v>100</v>
      </c>
      <c r="O265" s="2">
        <f t="shared" si="4"/>
        <v>648.10035842293905</v>
      </c>
      <c r="P265" s="2">
        <f t="shared" si="5"/>
        <v>403.33333333333331</v>
      </c>
      <c r="Q265" s="2">
        <f t="shared" si="6"/>
        <v>123.94265232974909</v>
      </c>
      <c r="R265" s="2">
        <f t="shared" si="7"/>
        <v>94.26523297491039</v>
      </c>
      <c r="S265" s="2">
        <f t="shared" si="8"/>
        <v>262.22745457086847</v>
      </c>
      <c r="T265" s="2">
        <f t="shared" si="9"/>
        <v>335.55951206649138</v>
      </c>
      <c r="U265" s="1478">
        <f t="shared" si="10"/>
        <v>262.22745457086847</v>
      </c>
      <c r="V265" s="1478">
        <f t="shared" si="11"/>
        <v>260.23214494981295</v>
      </c>
      <c r="W265" s="1478">
        <f t="shared" si="12"/>
        <v>28.673835125448029</v>
      </c>
      <c r="X265" s="1478">
        <f t="shared" si="13"/>
        <v>16.129032258064516</v>
      </c>
      <c r="Y265" s="1478">
        <f t="shared" si="14"/>
        <v>2.8673835125448028</v>
      </c>
      <c r="Z265" s="1478">
        <f t="shared" si="15"/>
        <v>788.53046594982072</v>
      </c>
      <c r="AA265" s="2">
        <v>93</v>
      </c>
      <c r="AC265" s="2">
        <v>1</v>
      </c>
      <c r="AE265" s="2">
        <f>+Help!$G265*Help!Y265</f>
        <v>280.0358422939068</v>
      </c>
      <c r="AF265" s="2">
        <f>+Help!$G265*Help!Z265</f>
        <v>123.29749103942652</v>
      </c>
      <c r="AG265" s="2">
        <f>+Help!$G265*Help!AA265</f>
        <v>0</v>
      </c>
      <c r="AH265" s="2">
        <f>+Help!$G265*Help!AB265</f>
        <v>218.96057347670251</v>
      </c>
      <c r="AI265" s="2">
        <f>+Help!$G265*Help!AC265</f>
        <v>25.806451612903224</v>
      </c>
      <c r="AJ265" s="2">
        <f>+Help!$G265*Help!AD265</f>
        <v>43.701320950526863</v>
      </c>
      <c r="AK265" s="2">
        <f>+Help!$G265*Help!AE265</f>
        <v>40.143369175627235</v>
      </c>
      <c r="AL265" s="2">
        <f>+Help!$G265*Help!AF265</f>
        <v>27.240143369175627</v>
      </c>
      <c r="AM265" s="2">
        <f>+Help!$G265*Help!AG265</f>
        <v>29.032258064516128</v>
      </c>
      <c r="AN265" s="2">
        <f>+Help!$G265*Help!AH265</f>
        <v>30.000000000000007</v>
      </c>
      <c r="AO265" s="2">
        <f>+Help!$G265*Help!AI265</f>
        <v>123.99999999999999</v>
      </c>
      <c r="AP265" s="2">
        <f>+Help!$G265*Help!AJ265</f>
        <v>11.809582529634614</v>
      </c>
      <c r="AQ265" s="2">
        <f>+Help!$G265*Help!AK265</f>
        <v>311.75640126168315</v>
      </c>
      <c r="AR265" s="1478">
        <f>+Help!$G265*Help!AL265</f>
        <v>23.741935483870964</v>
      </c>
      <c r="AS265" s="1478">
        <f>+Help!$G265*Help!AM265</f>
        <v>0</v>
      </c>
      <c r="AV265" s="5">
        <v>1</v>
      </c>
    </row>
    <row r="266" spans="1:48" x14ac:dyDescent="0.2">
      <c r="A266" s="1">
        <v>45190</v>
      </c>
      <c r="B266" s="2">
        <f>+Help!$G266*Help!I266</f>
        <v>648.10035842293905</v>
      </c>
      <c r="C266" s="2">
        <f>+Help!$G266*Help!J266</f>
        <v>403.33333333333331</v>
      </c>
      <c r="D266" s="2">
        <f>+Help!$G266*Help!K266</f>
        <v>123.94265232974909</v>
      </c>
      <c r="E266" s="2">
        <f>+Help!$G266*Help!L266</f>
        <v>94.26523297491039</v>
      </c>
      <c r="F266" s="2">
        <f>+Help!$G266*Help!M266</f>
        <v>262.22745457086847</v>
      </c>
      <c r="G266" s="2">
        <f>+Help!$G266*Help!N266</f>
        <v>335.55951206649138</v>
      </c>
      <c r="H266" s="1478">
        <f>24*Help!R266/Help!$P266</f>
        <v>262.22745457086847</v>
      </c>
      <c r="I266" s="1478">
        <f>24*Help!S266/Help!$P266</f>
        <v>260.23214494981295</v>
      </c>
      <c r="J266" s="1478">
        <f>24*Help!T266/Help!$P266</f>
        <v>28.673835125448029</v>
      </c>
      <c r="K266" s="1478">
        <f>24*Help!U266/Help!$P266</f>
        <v>16.129032258064516</v>
      </c>
      <c r="L266" s="1478">
        <f>24*Help!V266/Help!$P266</f>
        <v>2.8673835125448028</v>
      </c>
      <c r="M266" s="1478">
        <f>24*Help!W266/Help!$P266</f>
        <v>788.53046594982072</v>
      </c>
      <c r="N266" s="2">
        <f>100*Help!H266</f>
        <v>100</v>
      </c>
      <c r="O266" s="2">
        <f t="shared" si="4"/>
        <v>648.10035842293905</v>
      </c>
      <c r="P266" s="2">
        <f t="shared" si="5"/>
        <v>403.33333333333331</v>
      </c>
      <c r="Q266" s="2">
        <f t="shared" si="6"/>
        <v>123.94265232974909</v>
      </c>
      <c r="R266" s="2">
        <f t="shared" si="7"/>
        <v>94.26523297491039</v>
      </c>
      <c r="S266" s="2">
        <f t="shared" si="8"/>
        <v>262.22745457086847</v>
      </c>
      <c r="T266" s="2">
        <f t="shared" si="9"/>
        <v>335.55951206649138</v>
      </c>
      <c r="U266" s="1478">
        <f t="shared" si="10"/>
        <v>262.22745457086847</v>
      </c>
      <c r="V266" s="1478">
        <f t="shared" si="11"/>
        <v>260.23214494981295</v>
      </c>
      <c r="W266" s="1478">
        <f t="shared" si="12"/>
        <v>28.673835125448029</v>
      </c>
      <c r="X266" s="1478">
        <f t="shared" si="13"/>
        <v>16.129032258064516</v>
      </c>
      <c r="Y266" s="1478">
        <f t="shared" si="14"/>
        <v>2.8673835125448028</v>
      </c>
      <c r="Z266" s="1478">
        <f t="shared" si="15"/>
        <v>788.53046594982072</v>
      </c>
      <c r="AA266" s="2">
        <v>93</v>
      </c>
      <c r="AC266" s="2">
        <v>1</v>
      </c>
      <c r="AE266" s="2">
        <f>+Help!$G266*Help!Y266</f>
        <v>280.0358422939068</v>
      </c>
      <c r="AF266" s="2">
        <f>+Help!$G266*Help!Z266</f>
        <v>123.29749103942652</v>
      </c>
      <c r="AG266" s="2">
        <f>+Help!$G266*Help!AA266</f>
        <v>0</v>
      </c>
      <c r="AH266" s="2">
        <f>+Help!$G266*Help!AB266</f>
        <v>218.96057347670251</v>
      </c>
      <c r="AI266" s="2">
        <f>+Help!$G266*Help!AC266</f>
        <v>25.806451612903224</v>
      </c>
      <c r="AJ266" s="2">
        <f>+Help!$G266*Help!AD266</f>
        <v>43.701320950526863</v>
      </c>
      <c r="AK266" s="2">
        <f>+Help!$G266*Help!AE266</f>
        <v>40.143369175627235</v>
      </c>
      <c r="AL266" s="2">
        <f>+Help!$G266*Help!AF266</f>
        <v>27.240143369175627</v>
      </c>
      <c r="AM266" s="2">
        <f>+Help!$G266*Help!AG266</f>
        <v>29.032258064516128</v>
      </c>
      <c r="AN266" s="2">
        <f>+Help!$G266*Help!AH266</f>
        <v>30.000000000000007</v>
      </c>
      <c r="AO266" s="2">
        <f>+Help!$G266*Help!AI266</f>
        <v>123.99999999999999</v>
      </c>
      <c r="AP266" s="2">
        <f>+Help!$G266*Help!AJ266</f>
        <v>11.809582529634614</v>
      </c>
      <c r="AQ266" s="2">
        <f>+Help!$G266*Help!AK266</f>
        <v>311.75640126168315</v>
      </c>
      <c r="AR266" s="1478">
        <f>+Help!$G266*Help!AL266</f>
        <v>23.741935483870964</v>
      </c>
      <c r="AS266" s="1478">
        <f>+Help!$G266*Help!AM266</f>
        <v>0</v>
      </c>
      <c r="AV266" s="5">
        <v>1</v>
      </c>
    </row>
    <row r="267" spans="1:48" x14ac:dyDescent="0.2">
      <c r="A267" s="1">
        <v>45191</v>
      </c>
      <c r="B267" s="2">
        <f>+Help!$G267*Help!I267</f>
        <v>648.10035842293905</v>
      </c>
      <c r="C267" s="2">
        <f>+Help!$G267*Help!J267</f>
        <v>403.33333333333331</v>
      </c>
      <c r="D267" s="2">
        <f>+Help!$G267*Help!K267</f>
        <v>123.94265232974909</v>
      </c>
      <c r="E267" s="2">
        <f>+Help!$G267*Help!L267</f>
        <v>94.26523297491039</v>
      </c>
      <c r="F267" s="2">
        <f>+Help!$G267*Help!M267</f>
        <v>262.22745457086847</v>
      </c>
      <c r="G267" s="2">
        <f>+Help!$G267*Help!N267</f>
        <v>335.55951206649138</v>
      </c>
      <c r="H267" s="1478">
        <f>24*Help!R267/Help!$P267</f>
        <v>262.22745457086847</v>
      </c>
      <c r="I267" s="1478">
        <f>24*Help!S267/Help!$P267</f>
        <v>260.23214494981295</v>
      </c>
      <c r="J267" s="1478">
        <f>24*Help!T267/Help!$P267</f>
        <v>28.673835125448029</v>
      </c>
      <c r="K267" s="1478">
        <f>24*Help!U267/Help!$P267</f>
        <v>16.129032258064516</v>
      </c>
      <c r="L267" s="1478">
        <f>24*Help!V267/Help!$P267</f>
        <v>2.8673835125448028</v>
      </c>
      <c r="M267" s="1478">
        <f>24*Help!W267/Help!$P267</f>
        <v>788.53046594982072</v>
      </c>
      <c r="N267" s="2">
        <f>100*Help!H267</f>
        <v>100</v>
      </c>
      <c r="O267" s="2">
        <f t="shared" si="4"/>
        <v>648.10035842293905</v>
      </c>
      <c r="P267" s="2">
        <f t="shared" si="5"/>
        <v>403.33333333333331</v>
      </c>
      <c r="Q267" s="2">
        <f t="shared" si="6"/>
        <v>123.94265232974909</v>
      </c>
      <c r="R267" s="2">
        <f t="shared" si="7"/>
        <v>94.26523297491039</v>
      </c>
      <c r="S267" s="2">
        <f t="shared" si="8"/>
        <v>262.22745457086847</v>
      </c>
      <c r="T267" s="2">
        <f t="shared" si="9"/>
        <v>335.55951206649138</v>
      </c>
      <c r="U267" s="1478">
        <f t="shared" si="10"/>
        <v>262.22745457086847</v>
      </c>
      <c r="V267" s="1478">
        <f t="shared" si="11"/>
        <v>260.23214494981295</v>
      </c>
      <c r="W267" s="1478">
        <f t="shared" si="12"/>
        <v>28.673835125448029</v>
      </c>
      <c r="X267" s="1478">
        <f t="shared" si="13"/>
        <v>16.129032258064516</v>
      </c>
      <c r="Y267" s="1478">
        <f t="shared" si="14"/>
        <v>2.8673835125448028</v>
      </c>
      <c r="Z267" s="1478">
        <f t="shared" si="15"/>
        <v>788.53046594982072</v>
      </c>
      <c r="AA267" s="2">
        <v>93</v>
      </c>
      <c r="AC267" s="2">
        <v>1</v>
      </c>
      <c r="AE267" s="2">
        <f>+Help!$G267*Help!Y267</f>
        <v>280.0358422939068</v>
      </c>
      <c r="AF267" s="2">
        <f>+Help!$G267*Help!Z267</f>
        <v>123.29749103942652</v>
      </c>
      <c r="AG267" s="2">
        <f>+Help!$G267*Help!AA267</f>
        <v>0</v>
      </c>
      <c r="AH267" s="2">
        <f>+Help!$G267*Help!AB267</f>
        <v>218.96057347670251</v>
      </c>
      <c r="AI267" s="2">
        <f>+Help!$G267*Help!AC267</f>
        <v>25.806451612903224</v>
      </c>
      <c r="AJ267" s="2">
        <f>+Help!$G267*Help!AD267</f>
        <v>43.701320950526863</v>
      </c>
      <c r="AK267" s="2">
        <f>+Help!$G267*Help!AE267</f>
        <v>40.143369175627235</v>
      </c>
      <c r="AL267" s="2">
        <f>+Help!$G267*Help!AF267</f>
        <v>27.240143369175627</v>
      </c>
      <c r="AM267" s="2">
        <f>+Help!$G267*Help!AG267</f>
        <v>29.032258064516128</v>
      </c>
      <c r="AN267" s="2">
        <f>+Help!$G267*Help!AH267</f>
        <v>30.000000000000007</v>
      </c>
      <c r="AO267" s="2">
        <f>+Help!$G267*Help!AI267</f>
        <v>123.99999999999999</v>
      </c>
      <c r="AP267" s="2">
        <f>+Help!$G267*Help!AJ267</f>
        <v>11.809582529634614</v>
      </c>
      <c r="AQ267" s="2">
        <f>+Help!$G267*Help!AK267</f>
        <v>311.75640126168315</v>
      </c>
      <c r="AR267" s="1478">
        <f>+Help!$G267*Help!AL267</f>
        <v>23.741935483870964</v>
      </c>
      <c r="AS267" s="1478">
        <f>+Help!$G267*Help!AM267</f>
        <v>0</v>
      </c>
      <c r="AV267" s="5">
        <v>1</v>
      </c>
    </row>
    <row r="268" spans="1:48" x14ac:dyDescent="0.2">
      <c r="A268" s="1">
        <v>45192</v>
      </c>
      <c r="B268" s="2">
        <f>+Help!$G268*Help!I268</f>
        <v>648.10035842293905</v>
      </c>
      <c r="C268" s="2">
        <f>+Help!$G268*Help!J268</f>
        <v>403.33333333333331</v>
      </c>
      <c r="D268" s="2">
        <f>+Help!$G268*Help!K268</f>
        <v>123.94265232974909</v>
      </c>
      <c r="E268" s="2">
        <f>+Help!$G268*Help!L268</f>
        <v>94.26523297491039</v>
      </c>
      <c r="F268" s="2">
        <f>+Help!$G268*Help!M268</f>
        <v>262.22745457086847</v>
      </c>
      <c r="G268" s="2">
        <f>+Help!$G268*Help!N268</f>
        <v>335.55951206649138</v>
      </c>
      <c r="H268" s="1478">
        <f>24*Help!R268/Help!$P268</f>
        <v>262.22745457086847</v>
      </c>
      <c r="I268" s="1478">
        <f>24*Help!S268/Help!$P268</f>
        <v>260.23214494981295</v>
      </c>
      <c r="J268" s="1478">
        <f>24*Help!T268/Help!$P268</f>
        <v>28.673835125448029</v>
      </c>
      <c r="K268" s="1478">
        <f>24*Help!U268/Help!$P268</f>
        <v>16.129032258064516</v>
      </c>
      <c r="L268" s="1478">
        <f>24*Help!V268/Help!$P268</f>
        <v>2.8673835125448028</v>
      </c>
      <c r="M268" s="1478">
        <f>24*Help!W268/Help!$P268</f>
        <v>788.53046594982072</v>
      </c>
      <c r="N268" s="2">
        <f>100*Help!H268</f>
        <v>100</v>
      </c>
      <c r="O268" s="2">
        <f t="shared" si="4"/>
        <v>648.10035842293905</v>
      </c>
      <c r="P268" s="2">
        <f t="shared" si="5"/>
        <v>403.33333333333331</v>
      </c>
      <c r="Q268" s="2">
        <f t="shared" si="6"/>
        <v>123.94265232974909</v>
      </c>
      <c r="R268" s="2">
        <f t="shared" si="7"/>
        <v>94.26523297491039</v>
      </c>
      <c r="S268" s="2">
        <f t="shared" si="8"/>
        <v>262.22745457086847</v>
      </c>
      <c r="T268" s="2">
        <f t="shared" si="9"/>
        <v>335.55951206649138</v>
      </c>
      <c r="U268" s="1478">
        <f t="shared" si="10"/>
        <v>262.22745457086847</v>
      </c>
      <c r="V268" s="1478">
        <f t="shared" si="11"/>
        <v>260.23214494981295</v>
      </c>
      <c r="W268" s="1478">
        <f t="shared" si="12"/>
        <v>28.673835125448029</v>
      </c>
      <c r="X268" s="1478">
        <f t="shared" si="13"/>
        <v>16.129032258064516</v>
      </c>
      <c r="Y268" s="1478">
        <f t="shared" si="14"/>
        <v>2.8673835125448028</v>
      </c>
      <c r="Z268" s="1478">
        <f t="shared" si="15"/>
        <v>788.53046594982072</v>
      </c>
      <c r="AA268" s="2">
        <v>93</v>
      </c>
      <c r="AC268" s="2">
        <v>1</v>
      </c>
      <c r="AE268" s="2">
        <f>+Help!$G268*Help!Y268</f>
        <v>280.0358422939068</v>
      </c>
      <c r="AF268" s="2">
        <f>+Help!$G268*Help!Z268</f>
        <v>123.29749103942652</v>
      </c>
      <c r="AG268" s="2">
        <f>+Help!$G268*Help!AA268</f>
        <v>0</v>
      </c>
      <c r="AH268" s="2">
        <f>+Help!$G268*Help!AB268</f>
        <v>218.96057347670251</v>
      </c>
      <c r="AI268" s="2">
        <f>+Help!$G268*Help!AC268</f>
        <v>25.806451612903224</v>
      </c>
      <c r="AJ268" s="2">
        <f>+Help!$G268*Help!AD268</f>
        <v>43.701320950526863</v>
      </c>
      <c r="AK268" s="2">
        <f>+Help!$G268*Help!AE268</f>
        <v>40.143369175627235</v>
      </c>
      <c r="AL268" s="2">
        <f>+Help!$G268*Help!AF268</f>
        <v>27.240143369175627</v>
      </c>
      <c r="AM268" s="2">
        <f>+Help!$G268*Help!AG268</f>
        <v>29.032258064516128</v>
      </c>
      <c r="AN268" s="2">
        <f>+Help!$G268*Help!AH268</f>
        <v>30.000000000000007</v>
      </c>
      <c r="AO268" s="2">
        <f>+Help!$G268*Help!AI268</f>
        <v>123.99999999999999</v>
      </c>
      <c r="AP268" s="2">
        <f>+Help!$G268*Help!AJ268</f>
        <v>11.809582529634614</v>
      </c>
      <c r="AQ268" s="2">
        <f>+Help!$G268*Help!AK268</f>
        <v>311.75640126168315</v>
      </c>
      <c r="AR268" s="1478">
        <f>+Help!$G268*Help!AL268</f>
        <v>23.741935483870964</v>
      </c>
      <c r="AS268" s="1478">
        <f>+Help!$G268*Help!AM268</f>
        <v>0</v>
      </c>
      <c r="AV268" s="5">
        <v>1</v>
      </c>
    </row>
    <row r="269" spans="1:48" x14ac:dyDescent="0.2">
      <c r="A269" s="1">
        <v>45193</v>
      </c>
      <c r="B269" s="2">
        <f>+Help!$G269*Help!I269</f>
        <v>648.10035842293905</v>
      </c>
      <c r="C269" s="2">
        <f>+Help!$G269*Help!J269</f>
        <v>403.33333333333331</v>
      </c>
      <c r="D269" s="2">
        <f>+Help!$G269*Help!K269</f>
        <v>123.94265232974909</v>
      </c>
      <c r="E269" s="2">
        <f>+Help!$G269*Help!L269</f>
        <v>94.26523297491039</v>
      </c>
      <c r="F269" s="2">
        <f>+Help!$G269*Help!M269</f>
        <v>262.22745457086847</v>
      </c>
      <c r="G269" s="2">
        <f>+Help!$G269*Help!N269</f>
        <v>335.55951206649138</v>
      </c>
      <c r="H269" s="1478">
        <f>24*Help!R269/Help!$P269</f>
        <v>262.22745457086847</v>
      </c>
      <c r="I269" s="1478">
        <f>24*Help!S269/Help!$P269</f>
        <v>260.23214494981295</v>
      </c>
      <c r="J269" s="1478">
        <f>24*Help!T269/Help!$P269</f>
        <v>28.673835125448029</v>
      </c>
      <c r="K269" s="1478">
        <f>24*Help!U269/Help!$P269</f>
        <v>16.129032258064516</v>
      </c>
      <c r="L269" s="1478">
        <f>24*Help!V269/Help!$P269</f>
        <v>2.8673835125448028</v>
      </c>
      <c r="M269" s="1478">
        <f>24*Help!W269/Help!$P269</f>
        <v>788.53046594982072</v>
      </c>
      <c r="N269" s="2">
        <f>100*Help!H269</f>
        <v>100</v>
      </c>
      <c r="O269" s="2">
        <f t="shared" si="4"/>
        <v>648.10035842293905</v>
      </c>
      <c r="P269" s="2">
        <f t="shared" si="5"/>
        <v>403.33333333333331</v>
      </c>
      <c r="Q269" s="2">
        <f t="shared" si="6"/>
        <v>123.94265232974909</v>
      </c>
      <c r="R269" s="2">
        <f t="shared" si="7"/>
        <v>94.26523297491039</v>
      </c>
      <c r="S269" s="2">
        <f t="shared" si="8"/>
        <v>262.22745457086847</v>
      </c>
      <c r="T269" s="2">
        <f t="shared" si="9"/>
        <v>335.55951206649138</v>
      </c>
      <c r="U269" s="1478">
        <f t="shared" si="10"/>
        <v>262.22745457086847</v>
      </c>
      <c r="V269" s="1478">
        <f t="shared" si="11"/>
        <v>260.23214494981295</v>
      </c>
      <c r="W269" s="1478">
        <f t="shared" si="12"/>
        <v>28.673835125448029</v>
      </c>
      <c r="X269" s="1478">
        <f t="shared" si="13"/>
        <v>16.129032258064516</v>
      </c>
      <c r="Y269" s="1478">
        <f t="shared" si="14"/>
        <v>2.8673835125448028</v>
      </c>
      <c r="Z269" s="1478">
        <f t="shared" si="15"/>
        <v>788.53046594982072</v>
      </c>
      <c r="AA269" s="2">
        <v>93</v>
      </c>
      <c r="AC269" s="2">
        <v>1</v>
      </c>
      <c r="AE269" s="2">
        <f>+Help!$G269*Help!Y269</f>
        <v>280.0358422939068</v>
      </c>
      <c r="AF269" s="2">
        <f>+Help!$G269*Help!Z269</f>
        <v>123.29749103942652</v>
      </c>
      <c r="AG269" s="2">
        <f>+Help!$G269*Help!AA269</f>
        <v>0</v>
      </c>
      <c r="AH269" s="2">
        <f>+Help!$G269*Help!AB269</f>
        <v>218.96057347670251</v>
      </c>
      <c r="AI269" s="2">
        <f>+Help!$G269*Help!AC269</f>
        <v>25.806451612903224</v>
      </c>
      <c r="AJ269" s="2">
        <f>+Help!$G269*Help!AD269</f>
        <v>43.701320950526863</v>
      </c>
      <c r="AK269" s="2">
        <f>+Help!$G269*Help!AE269</f>
        <v>40.143369175627235</v>
      </c>
      <c r="AL269" s="2">
        <f>+Help!$G269*Help!AF269</f>
        <v>27.240143369175627</v>
      </c>
      <c r="AM269" s="2">
        <f>+Help!$G269*Help!AG269</f>
        <v>29.032258064516128</v>
      </c>
      <c r="AN269" s="2">
        <f>+Help!$G269*Help!AH269</f>
        <v>30.000000000000007</v>
      </c>
      <c r="AO269" s="2">
        <f>+Help!$G269*Help!AI269</f>
        <v>123.99999999999999</v>
      </c>
      <c r="AP269" s="2">
        <f>+Help!$G269*Help!AJ269</f>
        <v>11.809582529634614</v>
      </c>
      <c r="AQ269" s="2">
        <f>+Help!$G269*Help!AK269</f>
        <v>311.75640126168315</v>
      </c>
      <c r="AR269" s="1478">
        <f>+Help!$G269*Help!AL269</f>
        <v>23.741935483870964</v>
      </c>
      <c r="AS269" s="1478">
        <f>+Help!$G269*Help!AM269</f>
        <v>0</v>
      </c>
      <c r="AV269" s="5">
        <v>1</v>
      </c>
    </row>
    <row r="270" spans="1:48" x14ac:dyDescent="0.2">
      <c r="A270" s="1">
        <v>45194</v>
      </c>
      <c r="B270" s="2">
        <f>+Help!$G270*Help!I270</f>
        <v>648.10035842293905</v>
      </c>
      <c r="C270" s="2">
        <f>+Help!$G270*Help!J270</f>
        <v>403.33333333333331</v>
      </c>
      <c r="D270" s="2">
        <f>+Help!$G270*Help!K270</f>
        <v>123.94265232974909</v>
      </c>
      <c r="E270" s="2">
        <f>+Help!$G270*Help!L270</f>
        <v>94.26523297491039</v>
      </c>
      <c r="F270" s="2">
        <f>+Help!$G270*Help!M270</f>
        <v>262.22745457086847</v>
      </c>
      <c r="G270" s="2">
        <f>+Help!$G270*Help!N270</f>
        <v>335.55951206649138</v>
      </c>
      <c r="H270" s="1478">
        <f>24*Help!R270/Help!$P270</f>
        <v>262.22745457086847</v>
      </c>
      <c r="I270" s="1478">
        <f>24*Help!S270/Help!$P270</f>
        <v>260.23214494981295</v>
      </c>
      <c r="J270" s="1478">
        <f>24*Help!T270/Help!$P270</f>
        <v>28.673835125448029</v>
      </c>
      <c r="K270" s="1478">
        <f>24*Help!U270/Help!$P270</f>
        <v>16.129032258064516</v>
      </c>
      <c r="L270" s="1478">
        <f>24*Help!V270/Help!$P270</f>
        <v>2.8673835125448028</v>
      </c>
      <c r="M270" s="1478">
        <f>24*Help!W270/Help!$P270</f>
        <v>788.53046594982072</v>
      </c>
      <c r="N270" s="2">
        <f>100*Help!H270</f>
        <v>100</v>
      </c>
      <c r="O270" s="2">
        <f t="shared" si="4"/>
        <v>648.10035842293905</v>
      </c>
      <c r="P270" s="2">
        <f t="shared" si="5"/>
        <v>403.33333333333331</v>
      </c>
      <c r="Q270" s="2">
        <f t="shared" si="6"/>
        <v>123.94265232974909</v>
      </c>
      <c r="R270" s="2">
        <f t="shared" si="7"/>
        <v>94.26523297491039</v>
      </c>
      <c r="S270" s="2">
        <f t="shared" si="8"/>
        <v>262.22745457086847</v>
      </c>
      <c r="T270" s="2">
        <f t="shared" si="9"/>
        <v>335.55951206649138</v>
      </c>
      <c r="U270" s="1478">
        <f t="shared" si="10"/>
        <v>262.22745457086847</v>
      </c>
      <c r="V270" s="1478">
        <f t="shared" si="11"/>
        <v>260.23214494981295</v>
      </c>
      <c r="W270" s="1478">
        <f t="shared" si="12"/>
        <v>28.673835125448029</v>
      </c>
      <c r="X270" s="1478">
        <f t="shared" si="13"/>
        <v>16.129032258064516</v>
      </c>
      <c r="Y270" s="1478">
        <f t="shared" si="14"/>
        <v>2.8673835125448028</v>
      </c>
      <c r="Z270" s="1478">
        <f t="shared" si="15"/>
        <v>788.53046594982072</v>
      </c>
      <c r="AA270" s="2">
        <v>93</v>
      </c>
      <c r="AC270" s="2">
        <v>1</v>
      </c>
      <c r="AE270" s="2">
        <f>+Help!$G270*Help!Y270</f>
        <v>280.0358422939068</v>
      </c>
      <c r="AF270" s="2">
        <f>+Help!$G270*Help!Z270</f>
        <v>123.29749103942652</v>
      </c>
      <c r="AG270" s="2">
        <f>+Help!$G270*Help!AA270</f>
        <v>0</v>
      </c>
      <c r="AH270" s="2">
        <f>+Help!$G270*Help!AB270</f>
        <v>218.96057347670251</v>
      </c>
      <c r="AI270" s="2">
        <f>+Help!$G270*Help!AC270</f>
        <v>25.806451612903224</v>
      </c>
      <c r="AJ270" s="2">
        <f>+Help!$G270*Help!AD270</f>
        <v>43.701320950526863</v>
      </c>
      <c r="AK270" s="2">
        <f>+Help!$G270*Help!AE270</f>
        <v>40.143369175627235</v>
      </c>
      <c r="AL270" s="2">
        <f>+Help!$G270*Help!AF270</f>
        <v>27.240143369175627</v>
      </c>
      <c r="AM270" s="2">
        <f>+Help!$G270*Help!AG270</f>
        <v>29.032258064516128</v>
      </c>
      <c r="AN270" s="2">
        <f>+Help!$G270*Help!AH270</f>
        <v>30.000000000000007</v>
      </c>
      <c r="AO270" s="2">
        <f>+Help!$G270*Help!AI270</f>
        <v>123.99999999999999</v>
      </c>
      <c r="AP270" s="2">
        <f>+Help!$G270*Help!AJ270</f>
        <v>11.809582529634614</v>
      </c>
      <c r="AQ270" s="2">
        <f>+Help!$G270*Help!AK270</f>
        <v>311.75640126168315</v>
      </c>
      <c r="AR270" s="1478">
        <f>+Help!$G270*Help!AL270</f>
        <v>23.741935483870964</v>
      </c>
      <c r="AS270" s="1478">
        <f>+Help!$G270*Help!AM270</f>
        <v>0</v>
      </c>
      <c r="AV270" s="5">
        <v>1</v>
      </c>
    </row>
    <row r="271" spans="1:48" x14ac:dyDescent="0.2">
      <c r="A271" s="1">
        <v>45195</v>
      </c>
      <c r="B271" s="2">
        <f>+Help!$G271*Help!I271</f>
        <v>324.05017921146953</v>
      </c>
      <c r="C271" s="2">
        <f>+Help!$G271*Help!J271</f>
        <v>201.66666666666666</v>
      </c>
      <c r="D271" s="2">
        <f>+Help!$G271*Help!K271</f>
        <v>61.971326164874547</v>
      </c>
      <c r="E271" s="2">
        <f>+Help!$G271*Help!L271</f>
        <v>47.132616487455195</v>
      </c>
      <c r="F271" s="2">
        <f>+Help!$G271*Help!M271</f>
        <v>131.11372728543424</v>
      </c>
      <c r="G271" s="2">
        <f>+Help!$G271*Help!N271</f>
        <v>167.77975603324569</v>
      </c>
      <c r="H271" s="1478">
        <f>24*Help!R271/Help!$P271</f>
        <v>262.22745457086847</v>
      </c>
      <c r="I271" s="1478">
        <f>24*Help!S271/Help!$P271</f>
        <v>260.23214494981295</v>
      </c>
      <c r="J271" s="1478">
        <f>24*Help!T271/Help!$P271</f>
        <v>28.673835125448029</v>
      </c>
      <c r="K271" s="1478">
        <f>24*Help!U271/Help!$P271</f>
        <v>16.129032258064516</v>
      </c>
      <c r="L271" s="1478">
        <f>24*Help!V271/Help!$P271</f>
        <v>2.8673835125448028</v>
      </c>
      <c r="M271" s="1478">
        <f>24*Help!W271/Help!$P271</f>
        <v>788.53046594982072</v>
      </c>
      <c r="N271" s="2">
        <f>100*Help!H271</f>
        <v>50</v>
      </c>
      <c r="O271" s="2">
        <f t="shared" si="4"/>
        <v>324.05017921146953</v>
      </c>
      <c r="P271" s="2">
        <f t="shared" si="5"/>
        <v>201.66666666666666</v>
      </c>
      <c r="Q271" s="2">
        <f t="shared" si="6"/>
        <v>61.971326164874547</v>
      </c>
      <c r="R271" s="2">
        <f t="shared" si="7"/>
        <v>47.132616487455195</v>
      </c>
      <c r="S271" s="2">
        <f t="shared" si="8"/>
        <v>131.11372728543424</v>
      </c>
      <c r="T271" s="2">
        <f t="shared" si="9"/>
        <v>167.77975603324569</v>
      </c>
      <c r="U271" s="1478">
        <f t="shared" si="10"/>
        <v>262.22745457086847</v>
      </c>
      <c r="V271" s="1478">
        <f t="shared" si="11"/>
        <v>260.23214494981295</v>
      </c>
      <c r="W271" s="1478">
        <f t="shared" si="12"/>
        <v>28.673835125448029</v>
      </c>
      <c r="X271" s="1478">
        <f t="shared" si="13"/>
        <v>16.129032258064516</v>
      </c>
      <c r="Y271" s="1478">
        <f t="shared" si="14"/>
        <v>2.8673835125448028</v>
      </c>
      <c r="Z271" s="1478">
        <f t="shared" si="15"/>
        <v>788.53046594982072</v>
      </c>
      <c r="AA271" s="2">
        <v>93</v>
      </c>
      <c r="AC271" s="2">
        <v>1</v>
      </c>
      <c r="AE271" s="2">
        <f>+Help!$G271*Help!Y271</f>
        <v>140.0179211469534</v>
      </c>
      <c r="AF271" s="2">
        <f>+Help!$G271*Help!Z271</f>
        <v>61.648745519713259</v>
      </c>
      <c r="AG271" s="2">
        <f>+Help!$G271*Help!AA271</f>
        <v>0</v>
      </c>
      <c r="AH271" s="2">
        <f>+Help!$G271*Help!AB271</f>
        <v>109.48028673835125</v>
      </c>
      <c r="AI271" s="2">
        <f>+Help!$G271*Help!AC271</f>
        <v>12.903225806451612</v>
      </c>
      <c r="AJ271" s="2">
        <f>+Help!$G271*Help!AD271</f>
        <v>21.850660475263432</v>
      </c>
      <c r="AK271" s="2">
        <f>+Help!$G271*Help!AE271</f>
        <v>20.071684587813618</v>
      </c>
      <c r="AL271" s="2">
        <f>+Help!$G271*Help!AF271</f>
        <v>13.620071684587813</v>
      </c>
      <c r="AM271" s="2">
        <f>+Help!$G271*Help!AG271</f>
        <v>14.516129032258064</v>
      </c>
      <c r="AN271" s="2">
        <f>+Help!$G271*Help!AH271</f>
        <v>15.000000000000004</v>
      </c>
      <c r="AO271" s="2">
        <f>+Help!$G271*Help!AI271</f>
        <v>61.999999999999993</v>
      </c>
      <c r="AP271" s="2">
        <f>+Help!$G271*Help!AJ271</f>
        <v>5.9047912648173071</v>
      </c>
      <c r="AQ271" s="2">
        <f>+Help!$G271*Help!AK271</f>
        <v>155.87820063084158</v>
      </c>
      <c r="AR271" s="1478">
        <f>+Help!$G271*Help!AL271</f>
        <v>11.870967741935482</v>
      </c>
      <c r="AS271" s="1478">
        <f>+Help!$G271*Help!AM271</f>
        <v>0</v>
      </c>
      <c r="AV271" s="5">
        <v>1</v>
      </c>
    </row>
    <row r="272" spans="1:48" x14ac:dyDescent="0.2">
      <c r="A272" s="1">
        <v>45196</v>
      </c>
      <c r="B272" s="2">
        <f>+Help!$G272*Help!I272</f>
        <v>648.10035842293905</v>
      </c>
      <c r="C272" s="2">
        <f>+Help!$G272*Help!J272</f>
        <v>403.33333333333331</v>
      </c>
      <c r="D272" s="2">
        <f>+Help!$G272*Help!K272</f>
        <v>123.94265232974909</v>
      </c>
      <c r="E272" s="2">
        <f>+Help!$G272*Help!L272</f>
        <v>94.26523297491039</v>
      </c>
      <c r="F272" s="2">
        <f>+Help!$G272*Help!M272</f>
        <v>262.22745457086847</v>
      </c>
      <c r="G272" s="2">
        <f>+Help!$G272*Help!N272</f>
        <v>335.55951206649138</v>
      </c>
      <c r="H272" s="1478">
        <f>24*Help!R272/Help!$P272</f>
        <v>262.22745457086847</v>
      </c>
      <c r="I272" s="1478">
        <f>24*Help!S272/Help!$P272</f>
        <v>260.23214494981295</v>
      </c>
      <c r="J272" s="1478">
        <f>24*Help!T272/Help!$P272</f>
        <v>28.673835125448029</v>
      </c>
      <c r="K272" s="1478">
        <f>24*Help!U272/Help!$P272</f>
        <v>16.129032258064516</v>
      </c>
      <c r="L272" s="1478">
        <f>24*Help!V272/Help!$P272</f>
        <v>2.8673835125448028</v>
      </c>
      <c r="M272" s="1478">
        <f>24*Help!W272/Help!$P272</f>
        <v>788.53046594982072</v>
      </c>
      <c r="N272" s="2">
        <f>100*Help!H272</f>
        <v>100</v>
      </c>
      <c r="O272" s="2">
        <f t="shared" si="4"/>
        <v>648.10035842293905</v>
      </c>
      <c r="P272" s="2">
        <f t="shared" si="5"/>
        <v>403.33333333333331</v>
      </c>
      <c r="Q272" s="2">
        <f t="shared" si="6"/>
        <v>123.94265232974909</v>
      </c>
      <c r="R272" s="2">
        <f t="shared" si="7"/>
        <v>94.26523297491039</v>
      </c>
      <c r="S272" s="2">
        <f t="shared" si="8"/>
        <v>262.22745457086847</v>
      </c>
      <c r="T272" s="2">
        <f t="shared" si="9"/>
        <v>335.55951206649138</v>
      </c>
      <c r="U272" s="1478">
        <f t="shared" si="10"/>
        <v>262.22745457086847</v>
      </c>
      <c r="V272" s="1478">
        <f t="shared" si="11"/>
        <v>260.23214494981295</v>
      </c>
      <c r="W272" s="1478">
        <f t="shared" si="12"/>
        <v>28.673835125448029</v>
      </c>
      <c r="X272" s="1478">
        <f t="shared" si="13"/>
        <v>16.129032258064516</v>
      </c>
      <c r="Y272" s="1478">
        <f t="shared" si="14"/>
        <v>2.8673835125448028</v>
      </c>
      <c r="Z272" s="1478">
        <f t="shared" si="15"/>
        <v>788.53046594982072</v>
      </c>
      <c r="AA272" s="2">
        <v>93</v>
      </c>
      <c r="AC272" s="2">
        <v>1</v>
      </c>
      <c r="AE272" s="2">
        <f>+Help!$G272*Help!Y272</f>
        <v>280.0358422939068</v>
      </c>
      <c r="AF272" s="2">
        <f>+Help!$G272*Help!Z272</f>
        <v>123.29749103942652</v>
      </c>
      <c r="AG272" s="2">
        <f>+Help!$G272*Help!AA272</f>
        <v>0</v>
      </c>
      <c r="AH272" s="2">
        <f>+Help!$G272*Help!AB272</f>
        <v>218.96057347670251</v>
      </c>
      <c r="AI272" s="2">
        <f>+Help!$G272*Help!AC272</f>
        <v>25.806451612903224</v>
      </c>
      <c r="AJ272" s="2">
        <f>+Help!$G272*Help!AD272</f>
        <v>43.701320950526863</v>
      </c>
      <c r="AK272" s="2">
        <f>+Help!$G272*Help!AE272</f>
        <v>40.143369175627235</v>
      </c>
      <c r="AL272" s="2">
        <f>+Help!$G272*Help!AF272</f>
        <v>27.240143369175627</v>
      </c>
      <c r="AM272" s="2">
        <f>+Help!$G272*Help!AG272</f>
        <v>29.032258064516128</v>
      </c>
      <c r="AN272" s="2">
        <f>+Help!$G272*Help!AH272</f>
        <v>30.000000000000007</v>
      </c>
      <c r="AO272" s="2">
        <f>+Help!$G272*Help!AI272</f>
        <v>123.99999999999999</v>
      </c>
      <c r="AP272" s="2">
        <f>+Help!$G272*Help!AJ272</f>
        <v>11.809582529634614</v>
      </c>
      <c r="AQ272" s="2">
        <f>+Help!$G272*Help!AK272</f>
        <v>311.75640126168315</v>
      </c>
      <c r="AR272" s="1478">
        <f>+Help!$G272*Help!AL272</f>
        <v>23.741935483870964</v>
      </c>
      <c r="AS272" s="1478">
        <f>+Help!$G272*Help!AM272</f>
        <v>0</v>
      </c>
      <c r="AV272" s="5">
        <v>1</v>
      </c>
    </row>
    <row r="273" spans="1:48" x14ac:dyDescent="0.2">
      <c r="A273" s="1">
        <v>45197</v>
      </c>
      <c r="B273" s="2">
        <f>+Help!$G273*Help!I273</f>
        <v>648.10035842293905</v>
      </c>
      <c r="C273" s="2">
        <f>+Help!$G273*Help!J273</f>
        <v>403.33333333333331</v>
      </c>
      <c r="D273" s="2">
        <f>+Help!$G273*Help!K273</f>
        <v>123.94265232974909</v>
      </c>
      <c r="E273" s="2">
        <f>+Help!$G273*Help!L273</f>
        <v>94.26523297491039</v>
      </c>
      <c r="F273" s="2">
        <f>+Help!$G273*Help!M273</f>
        <v>262.22745457086847</v>
      </c>
      <c r="G273" s="2">
        <f>+Help!$G273*Help!N273</f>
        <v>335.55951206649138</v>
      </c>
      <c r="H273" s="1478">
        <f>24*Help!R273/Help!$P273</f>
        <v>262.22745457086847</v>
      </c>
      <c r="I273" s="1478">
        <f>24*Help!S273/Help!$P273</f>
        <v>260.23214494981295</v>
      </c>
      <c r="J273" s="1478">
        <f>24*Help!T273/Help!$P273</f>
        <v>28.673835125448029</v>
      </c>
      <c r="K273" s="1478">
        <f>24*Help!U273/Help!$P273</f>
        <v>16.129032258064516</v>
      </c>
      <c r="L273" s="1478">
        <f>24*Help!V273/Help!$P273</f>
        <v>2.8673835125448028</v>
      </c>
      <c r="M273" s="1478">
        <f>24*Help!W273/Help!$P273</f>
        <v>788.53046594982072</v>
      </c>
      <c r="N273" s="2">
        <f>100*Help!H273</f>
        <v>100</v>
      </c>
      <c r="O273" s="2">
        <f t="shared" si="4"/>
        <v>648.10035842293905</v>
      </c>
      <c r="P273" s="2">
        <f t="shared" si="5"/>
        <v>403.33333333333331</v>
      </c>
      <c r="Q273" s="2">
        <f t="shared" si="6"/>
        <v>123.94265232974909</v>
      </c>
      <c r="R273" s="2">
        <f t="shared" si="7"/>
        <v>94.26523297491039</v>
      </c>
      <c r="S273" s="2">
        <f t="shared" si="8"/>
        <v>262.22745457086847</v>
      </c>
      <c r="T273" s="2">
        <f t="shared" si="9"/>
        <v>335.55951206649138</v>
      </c>
      <c r="U273" s="1478">
        <f t="shared" si="10"/>
        <v>262.22745457086847</v>
      </c>
      <c r="V273" s="1478">
        <f t="shared" si="11"/>
        <v>260.23214494981295</v>
      </c>
      <c r="W273" s="1478">
        <f t="shared" si="12"/>
        <v>28.673835125448029</v>
      </c>
      <c r="X273" s="1478">
        <f t="shared" si="13"/>
        <v>16.129032258064516</v>
      </c>
      <c r="Y273" s="1478">
        <f t="shared" si="14"/>
        <v>2.8673835125448028</v>
      </c>
      <c r="Z273" s="1478">
        <f t="shared" si="15"/>
        <v>788.53046594982072</v>
      </c>
      <c r="AA273" s="2">
        <v>93</v>
      </c>
      <c r="AC273" s="2">
        <v>1</v>
      </c>
      <c r="AE273" s="2">
        <f>+Help!$G273*Help!Y273</f>
        <v>280.0358422939068</v>
      </c>
      <c r="AF273" s="2">
        <f>+Help!$G273*Help!Z273</f>
        <v>123.29749103942652</v>
      </c>
      <c r="AG273" s="2">
        <f>+Help!$G273*Help!AA273</f>
        <v>0</v>
      </c>
      <c r="AH273" s="2">
        <f>+Help!$G273*Help!AB273</f>
        <v>218.96057347670251</v>
      </c>
      <c r="AI273" s="2">
        <f>+Help!$G273*Help!AC273</f>
        <v>25.806451612903224</v>
      </c>
      <c r="AJ273" s="2">
        <f>+Help!$G273*Help!AD273</f>
        <v>43.701320950526863</v>
      </c>
      <c r="AK273" s="2">
        <f>+Help!$G273*Help!AE273</f>
        <v>40.143369175627235</v>
      </c>
      <c r="AL273" s="2">
        <f>+Help!$G273*Help!AF273</f>
        <v>27.240143369175627</v>
      </c>
      <c r="AM273" s="2">
        <f>+Help!$G273*Help!AG273</f>
        <v>29.032258064516128</v>
      </c>
      <c r="AN273" s="2">
        <f>+Help!$G273*Help!AH273</f>
        <v>30.000000000000007</v>
      </c>
      <c r="AO273" s="2">
        <f>+Help!$G273*Help!AI273</f>
        <v>123.99999999999999</v>
      </c>
      <c r="AP273" s="2">
        <f>+Help!$G273*Help!AJ273</f>
        <v>11.809582529634614</v>
      </c>
      <c r="AQ273" s="2">
        <f>+Help!$G273*Help!AK273</f>
        <v>311.75640126168315</v>
      </c>
      <c r="AR273" s="1478">
        <f>+Help!$G273*Help!AL273</f>
        <v>23.741935483870964</v>
      </c>
      <c r="AS273" s="1478">
        <f>+Help!$G273*Help!AM273</f>
        <v>0</v>
      </c>
      <c r="AV273" s="5">
        <v>1</v>
      </c>
    </row>
    <row r="274" spans="1:48" ht="14" customHeight="1" x14ac:dyDescent="0.2">
      <c r="A274" s="1">
        <v>45198</v>
      </c>
      <c r="B274" s="2">
        <f>+Help!$G274*Help!I274</f>
        <v>648.10035842293905</v>
      </c>
      <c r="C274" s="2">
        <f>+Help!$G274*Help!J274</f>
        <v>403.33333333333331</v>
      </c>
      <c r="D274" s="2">
        <f>+Help!$G274*Help!K274</f>
        <v>123.94265232974909</v>
      </c>
      <c r="E274" s="2">
        <f>+Help!$G274*Help!L274</f>
        <v>94.26523297491039</v>
      </c>
      <c r="F274" s="2">
        <f>+Help!$G274*Help!M274</f>
        <v>262.22745457086847</v>
      </c>
      <c r="G274" s="2">
        <f>+Help!$G274*Help!N274</f>
        <v>335.55951206649138</v>
      </c>
      <c r="H274" s="1478">
        <f>24*Help!R274/Help!$P274</f>
        <v>262.22745457086847</v>
      </c>
      <c r="I274" s="1478">
        <f>24*Help!S274/Help!$P274</f>
        <v>260.23214494981295</v>
      </c>
      <c r="J274" s="1478">
        <f>24*Help!T274/Help!$P274</f>
        <v>28.673835125448029</v>
      </c>
      <c r="K274" s="1478">
        <f>24*Help!U274/Help!$P274</f>
        <v>16.129032258064516</v>
      </c>
      <c r="L274" s="1478">
        <f>24*Help!V274/Help!$P274</f>
        <v>2.8673835125448028</v>
      </c>
      <c r="M274" s="1478">
        <f>24*Help!W274/Help!$P274</f>
        <v>788.53046594982072</v>
      </c>
      <c r="N274" s="2">
        <f>100*Help!H274</f>
        <v>100</v>
      </c>
      <c r="O274" s="2">
        <f t="shared" si="4"/>
        <v>648.10035842293905</v>
      </c>
      <c r="P274" s="2">
        <f t="shared" si="5"/>
        <v>403.33333333333331</v>
      </c>
      <c r="Q274" s="2">
        <f t="shared" si="6"/>
        <v>123.94265232974909</v>
      </c>
      <c r="R274" s="2">
        <f t="shared" si="7"/>
        <v>94.26523297491039</v>
      </c>
      <c r="S274" s="2">
        <f t="shared" si="8"/>
        <v>262.22745457086847</v>
      </c>
      <c r="T274" s="2">
        <f t="shared" si="9"/>
        <v>335.55951206649138</v>
      </c>
      <c r="U274" s="1478">
        <f t="shared" si="10"/>
        <v>262.22745457086847</v>
      </c>
      <c r="V274" s="1478">
        <f t="shared" si="11"/>
        <v>260.23214494981295</v>
      </c>
      <c r="W274" s="1478">
        <f t="shared" si="12"/>
        <v>28.673835125448029</v>
      </c>
      <c r="X274" s="1478">
        <f t="shared" si="13"/>
        <v>16.129032258064516</v>
      </c>
      <c r="Y274" s="1478">
        <f t="shared" si="14"/>
        <v>2.8673835125448028</v>
      </c>
      <c r="Z274" s="1478">
        <f t="shared" si="15"/>
        <v>788.53046594982072</v>
      </c>
      <c r="AA274" s="2">
        <v>93</v>
      </c>
      <c r="AC274" s="2">
        <v>1</v>
      </c>
      <c r="AE274" s="2">
        <f>+Help!$G274*Help!Y274</f>
        <v>280.0358422939068</v>
      </c>
      <c r="AF274" s="2">
        <f>+Help!$G274*Help!Z274</f>
        <v>123.29749103942652</v>
      </c>
      <c r="AG274" s="2">
        <f>+Help!$G274*Help!AA274</f>
        <v>0</v>
      </c>
      <c r="AH274" s="2">
        <f>+Help!$G274*Help!AB274</f>
        <v>218.96057347670251</v>
      </c>
      <c r="AI274" s="2">
        <f>+Help!$G274*Help!AC274</f>
        <v>25.806451612903224</v>
      </c>
      <c r="AJ274" s="2">
        <f>+Help!$G274*Help!AD274</f>
        <v>43.701320950526863</v>
      </c>
      <c r="AK274" s="2">
        <f>+Help!$G274*Help!AE274</f>
        <v>40.143369175627235</v>
      </c>
      <c r="AL274" s="2">
        <f>+Help!$G274*Help!AF274</f>
        <v>27.240143369175627</v>
      </c>
      <c r="AM274" s="2">
        <f>+Help!$G274*Help!AG274</f>
        <v>29.032258064516128</v>
      </c>
      <c r="AN274" s="2">
        <f>+Help!$G274*Help!AH274</f>
        <v>30.000000000000007</v>
      </c>
      <c r="AO274" s="2">
        <f>+Help!$G274*Help!AI274</f>
        <v>123.99999999999999</v>
      </c>
      <c r="AP274" s="2">
        <f>+Help!$G274*Help!AJ274</f>
        <v>11.809582529634614</v>
      </c>
      <c r="AQ274" s="2">
        <f>+Help!$G274*Help!AK274</f>
        <v>311.75640126168315</v>
      </c>
      <c r="AR274" s="1478">
        <f>+Help!$G274*Help!AL274</f>
        <v>23.741935483870964</v>
      </c>
      <c r="AS274" s="1478">
        <f>+Help!$G274*Help!AM274</f>
        <v>0</v>
      </c>
      <c r="AV274" s="5">
        <v>1</v>
      </c>
    </row>
    <row r="275" spans="1:48" s="874" customFormat="1" x14ac:dyDescent="0.2">
      <c r="A275" s="873">
        <v>45199</v>
      </c>
      <c r="B275" s="1450">
        <f>+Help!$G275*Help!I275</f>
        <v>648.10035842293905</v>
      </c>
      <c r="C275" s="1450">
        <f>+Help!$G275*Help!J275</f>
        <v>403.33333333333331</v>
      </c>
      <c r="D275" s="1450">
        <f>+Help!$G275*Help!K275</f>
        <v>123.94265232974909</v>
      </c>
      <c r="E275" s="1450">
        <f>+Help!$G275*Help!L275</f>
        <v>94.26523297491039</v>
      </c>
      <c r="F275" s="1450">
        <f>+Help!$G275*Help!M275</f>
        <v>262.22745457086847</v>
      </c>
      <c r="G275" s="1450">
        <f>+Help!$G275*Help!N275</f>
        <v>335.55951206649138</v>
      </c>
      <c r="H275" s="1479">
        <f>24*Help!R275/Help!$P275</f>
        <v>262.22745457086847</v>
      </c>
      <c r="I275" s="1479">
        <f>24*Help!S275/Help!$P275</f>
        <v>260.23214494981295</v>
      </c>
      <c r="J275" s="1479">
        <f>24*Help!T275/Help!$P275</f>
        <v>28.673835125448029</v>
      </c>
      <c r="K275" s="1479">
        <f>24*Help!U275/Help!$P275</f>
        <v>16.129032258064516</v>
      </c>
      <c r="L275" s="1479">
        <f>24*Help!V275/Help!$P275</f>
        <v>2.8673835125448028</v>
      </c>
      <c r="M275" s="1479">
        <f>24*Help!W275/Help!$P275</f>
        <v>788.53046594982072</v>
      </c>
      <c r="N275" s="1450">
        <f>100*Help!H275</f>
        <v>100</v>
      </c>
      <c r="O275" s="1450">
        <f t="shared" si="4"/>
        <v>648.10035842293905</v>
      </c>
      <c r="P275" s="1450">
        <f t="shared" si="5"/>
        <v>403.33333333333331</v>
      </c>
      <c r="Q275" s="1450">
        <f t="shared" si="6"/>
        <v>123.94265232974909</v>
      </c>
      <c r="R275" s="1450">
        <f t="shared" si="7"/>
        <v>94.26523297491039</v>
      </c>
      <c r="S275" s="1450">
        <f t="shared" si="8"/>
        <v>262.22745457086847</v>
      </c>
      <c r="T275" s="1450">
        <f t="shared" si="9"/>
        <v>335.55951206649138</v>
      </c>
      <c r="U275" s="1479">
        <f t="shared" si="10"/>
        <v>262.22745457086847</v>
      </c>
      <c r="V275" s="1479">
        <f t="shared" si="11"/>
        <v>260.23214494981295</v>
      </c>
      <c r="W275" s="1479">
        <f t="shared" si="12"/>
        <v>28.673835125448029</v>
      </c>
      <c r="X275" s="1479">
        <f t="shared" si="13"/>
        <v>16.129032258064516</v>
      </c>
      <c r="Y275" s="1479">
        <f t="shared" si="14"/>
        <v>2.8673835125448028</v>
      </c>
      <c r="Z275" s="1479">
        <f t="shared" si="15"/>
        <v>788.53046594982072</v>
      </c>
      <c r="AA275" s="1450">
        <v>93</v>
      </c>
      <c r="AB275" s="1450"/>
      <c r="AC275" s="1450">
        <v>1</v>
      </c>
      <c r="AD275" s="1450"/>
      <c r="AE275" s="2">
        <f>+Help!$G275*Help!Y275</f>
        <v>280.0358422939068</v>
      </c>
      <c r="AF275" s="2">
        <f>+Help!$G275*Help!Z275</f>
        <v>123.29749103942652</v>
      </c>
      <c r="AG275" s="2">
        <f>+Help!$G275*Help!AA275</f>
        <v>0</v>
      </c>
      <c r="AH275" s="2">
        <f>+Help!$G275*Help!AB275</f>
        <v>218.96057347670251</v>
      </c>
      <c r="AI275" s="2">
        <f>+Help!$G275*Help!AC275</f>
        <v>25.806451612903224</v>
      </c>
      <c r="AJ275" s="2">
        <f>+Help!$G275*Help!AD275</f>
        <v>43.701320950526863</v>
      </c>
      <c r="AK275" s="2">
        <f>+Help!$G275*Help!AE275</f>
        <v>40.143369175627235</v>
      </c>
      <c r="AL275" s="2">
        <f>+Help!$G275*Help!AF275</f>
        <v>27.240143369175627</v>
      </c>
      <c r="AM275" s="2">
        <f>+Help!$G275*Help!AG275</f>
        <v>29.032258064516128</v>
      </c>
      <c r="AN275" s="2">
        <f>+Help!$G275*Help!AH275</f>
        <v>30.000000000000007</v>
      </c>
      <c r="AO275" s="2">
        <f>+Help!$G275*Help!AI275</f>
        <v>123.99999999999999</v>
      </c>
      <c r="AP275" s="2">
        <f>+Help!$G275*Help!AJ275</f>
        <v>11.809582529634614</v>
      </c>
      <c r="AQ275" s="2">
        <f>+Help!$G275*Help!AK275</f>
        <v>311.75640126168315</v>
      </c>
      <c r="AR275" s="1478">
        <f>+Help!$G275*Help!AL275</f>
        <v>23.741935483870964</v>
      </c>
      <c r="AS275" s="1478">
        <f>+Help!$G275*Help!AM275</f>
        <v>0</v>
      </c>
      <c r="AU275"/>
      <c r="AV275" s="5">
        <v>1</v>
      </c>
    </row>
    <row r="276" spans="1:48" x14ac:dyDescent="0.2">
      <c r="A276" s="1">
        <v>45200</v>
      </c>
      <c r="B276" s="2">
        <f>+Help!$G276*Help!I276</f>
        <v>639.9773371104817</v>
      </c>
      <c r="C276" s="2">
        <f>+Help!$G276*Help!J276</f>
        <v>380.63456090651562</v>
      </c>
      <c r="D276" s="2">
        <f>+Help!$G276*Help!K276</f>
        <v>107.93201133144477</v>
      </c>
      <c r="E276" s="2">
        <f>+Help!$G276*Help!L276</f>
        <v>106.70821529745044</v>
      </c>
      <c r="F276" s="2">
        <f>+Help!$G276*Help!M276</f>
        <v>288.40832542988517</v>
      </c>
      <c r="G276" s="2">
        <f>+Help!$G276*Help!N276</f>
        <v>322.2719818009669</v>
      </c>
      <c r="H276" s="1478">
        <f>24*Help!R276/Help!$Q276</f>
        <v>273.67779267943405</v>
      </c>
      <c r="I276" s="1478">
        <f>24*Help!S276/Help!$Q276</f>
        <v>269.24292037054306</v>
      </c>
      <c r="J276" s="1478">
        <f>24*Help!T276/Help!$Q276</f>
        <v>32.258064516129032</v>
      </c>
      <c r="K276" s="1478">
        <f>24*Help!U276/Help!$Q276</f>
        <v>4.838709677419355</v>
      </c>
      <c r="L276" s="1478">
        <f>24*Help!V276/Help!$Q276</f>
        <v>3.225806451612903</v>
      </c>
      <c r="M276" s="1478">
        <f>24*Help!W276/Help!$Q276</f>
        <v>645.16129032258061</v>
      </c>
      <c r="N276" s="2">
        <f>100*Help!H276</f>
        <v>100</v>
      </c>
      <c r="O276" s="2">
        <f t="shared" si="4"/>
        <v>639.9773371104817</v>
      </c>
      <c r="P276" s="2">
        <f t="shared" si="5"/>
        <v>380.63456090651562</v>
      </c>
      <c r="Q276" s="2">
        <f t="shared" si="6"/>
        <v>107.93201133144477</v>
      </c>
      <c r="R276" s="2">
        <f t="shared" si="7"/>
        <v>106.70821529745044</v>
      </c>
      <c r="S276" s="2">
        <f t="shared" si="8"/>
        <v>288.40832542988517</v>
      </c>
      <c r="T276" s="2">
        <f t="shared" si="9"/>
        <v>322.2719818009669</v>
      </c>
      <c r="U276" s="1478">
        <f t="shared" si="10"/>
        <v>273.67779267943405</v>
      </c>
      <c r="V276" s="1478">
        <f t="shared" si="11"/>
        <v>269.24292037054306</v>
      </c>
      <c r="W276" s="1478">
        <f t="shared" si="12"/>
        <v>32.258064516129032</v>
      </c>
      <c r="X276" s="1478">
        <f t="shared" si="13"/>
        <v>4.838709677419355</v>
      </c>
      <c r="Y276" s="1478">
        <f t="shared" si="14"/>
        <v>3.225806451612903</v>
      </c>
      <c r="Z276" s="1478">
        <f t="shared" si="15"/>
        <v>645.16129032258061</v>
      </c>
      <c r="AA276" s="2">
        <f>+N276</f>
        <v>100</v>
      </c>
      <c r="AC276" s="2">
        <v>1</v>
      </c>
      <c r="AE276" s="2">
        <f>+Help!$G276*Help!Y276</f>
        <v>268.58923512747879</v>
      </c>
      <c r="AF276" s="2">
        <f>+Help!$G276*Help!Z276</f>
        <v>112.04532577903684</v>
      </c>
      <c r="AG276" s="2">
        <f>+Help!$G276*Help!AA276</f>
        <v>0</v>
      </c>
      <c r="AH276" s="2">
        <f>+Help!$G276*Help!AB276</f>
        <v>214.64022662889519</v>
      </c>
      <c r="AI276" s="2">
        <f>+Help!$G276*Help!AC276</f>
        <v>44.702549575070826</v>
      </c>
      <c r="AJ276" s="2">
        <f>+Help!$G276*Help!AD276</f>
        <v>30.003829352974506</v>
      </c>
      <c r="AK276" s="2">
        <f>+Help!$G276*Help!AE276</f>
        <v>30.594900849858359</v>
      </c>
      <c r="AL276" s="2">
        <f>+Help!$G276*Help!AF276</f>
        <v>24.985835694050994</v>
      </c>
      <c r="AM276" s="2">
        <f>+Help!$G276*Help!AG276</f>
        <v>12.74787535410765</v>
      </c>
      <c r="AN276" s="2">
        <f>+Help!$G276*Help!AH276</f>
        <v>29.401699716713885</v>
      </c>
      <c r="AO276" s="2">
        <f>+Help!$G276*Help!AI276</f>
        <v>121.52702549575071</v>
      </c>
      <c r="AP276" s="2">
        <f>+Help!$G276*Help!AJ276</f>
        <v>12.016365551184869</v>
      </c>
      <c r="AQ276" s="2">
        <f>+Help!$G276*Help!AK276</f>
        <v>289.23282067269429</v>
      </c>
      <c r="AR276" s="1478">
        <f>+Help!$G276*Help!AL276</f>
        <v>23.388101983002834</v>
      </c>
      <c r="AS276" s="1478">
        <f>+Help!$G276*Help!AM276</f>
        <v>0</v>
      </c>
      <c r="AV276" s="5">
        <v>1</v>
      </c>
    </row>
    <row r="277" spans="1:48" x14ac:dyDescent="0.2">
      <c r="A277" s="1">
        <v>45201</v>
      </c>
      <c r="B277" s="2">
        <f>+Help!$G277*Help!I277</f>
        <v>639.9773371104817</v>
      </c>
      <c r="C277" s="2">
        <f>+Help!$G277*Help!J277</f>
        <v>380.63456090651562</v>
      </c>
      <c r="D277" s="2">
        <f>+Help!$G277*Help!K277</f>
        <v>107.93201133144477</v>
      </c>
      <c r="E277" s="2">
        <f>+Help!$G277*Help!L277</f>
        <v>106.70821529745044</v>
      </c>
      <c r="F277" s="2">
        <f>+Help!$G277*Help!M277</f>
        <v>288.40832542988517</v>
      </c>
      <c r="G277" s="2">
        <f>+Help!$G277*Help!N277</f>
        <v>322.2719818009669</v>
      </c>
      <c r="H277" s="1478">
        <f>24*Help!R277/Help!$Q277</f>
        <v>273.67779267943405</v>
      </c>
      <c r="I277" s="1478">
        <f>24*Help!S277/Help!$Q277</f>
        <v>269.24292037054306</v>
      </c>
      <c r="J277" s="1478">
        <f>24*Help!T277/Help!$Q277</f>
        <v>32.258064516129032</v>
      </c>
      <c r="K277" s="1478">
        <f>24*Help!U277/Help!$Q277</f>
        <v>4.838709677419355</v>
      </c>
      <c r="L277" s="1478">
        <f>24*Help!V277/Help!$Q277</f>
        <v>3.225806451612903</v>
      </c>
      <c r="M277" s="1478">
        <f>24*Help!W277/Help!$Q277</f>
        <v>645.16129032258061</v>
      </c>
      <c r="N277" s="2">
        <f>100*Help!H277</f>
        <v>100</v>
      </c>
      <c r="O277" s="2">
        <f t="shared" si="4"/>
        <v>639.9773371104817</v>
      </c>
      <c r="P277" s="2">
        <f t="shared" si="5"/>
        <v>380.63456090651562</v>
      </c>
      <c r="Q277" s="2">
        <f t="shared" si="6"/>
        <v>107.93201133144477</v>
      </c>
      <c r="R277" s="2">
        <f t="shared" si="7"/>
        <v>106.70821529745044</v>
      </c>
      <c r="S277" s="2">
        <f t="shared" si="8"/>
        <v>288.40832542988517</v>
      </c>
      <c r="T277" s="2">
        <f t="shared" si="9"/>
        <v>322.2719818009669</v>
      </c>
      <c r="U277" s="1478">
        <f t="shared" si="10"/>
        <v>273.67779267943405</v>
      </c>
      <c r="V277" s="1478">
        <f t="shared" si="11"/>
        <v>269.24292037054306</v>
      </c>
      <c r="W277" s="1478">
        <f t="shared" si="12"/>
        <v>32.258064516129032</v>
      </c>
      <c r="X277" s="1478">
        <f t="shared" si="13"/>
        <v>4.838709677419355</v>
      </c>
      <c r="Y277" s="1478">
        <f t="shared" si="14"/>
        <v>3.225806451612903</v>
      </c>
      <c r="Z277" s="1478">
        <f t="shared" si="15"/>
        <v>645.16129032258061</v>
      </c>
      <c r="AA277" s="2">
        <f t="shared" ref="AA277:AA340" si="16">+N277</f>
        <v>100</v>
      </c>
      <c r="AC277" s="2">
        <v>1</v>
      </c>
      <c r="AE277" s="2">
        <f>+Help!$G277*Help!Y277</f>
        <v>268.58923512747879</v>
      </c>
      <c r="AF277" s="2">
        <f>+Help!$G277*Help!Z277</f>
        <v>112.04532577903684</v>
      </c>
      <c r="AG277" s="2">
        <f>+Help!$G277*Help!AA277</f>
        <v>0</v>
      </c>
      <c r="AH277" s="2">
        <f>+Help!$G277*Help!AB277</f>
        <v>214.64022662889519</v>
      </c>
      <c r="AI277" s="2">
        <f>+Help!$G277*Help!AC277</f>
        <v>44.702549575070826</v>
      </c>
      <c r="AJ277" s="2">
        <f>+Help!$G277*Help!AD277</f>
        <v>30.003829352974506</v>
      </c>
      <c r="AK277" s="2">
        <f>+Help!$G277*Help!AE277</f>
        <v>30.594900849858359</v>
      </c>
      <c r="AL277" s="2">
        <f>+Help!$G277*Help!AF277</f>
        <v>24.985835694050994</v>
      </c>
      <c r="AM277" s="2">
        <f>+Help!$G277*Help!AG277</f>
        <v>12.74787535410765</v>
      </c>
      <c r="AN277" s="2">
        <f>+Help!$G277*Help!AH277</f>
        <v>29.401699716713885</v>
      </c>
      <c r="AO277" s="2">
        <f>+Help!$G277*Help!AI277</f>
        <v>121.52702549575071</v>
      </c>
      <c r="AP277" s="2">
        <f>+Help!$G277*Help!AJ277</f>
        <v>12.016365551184869</v>
      </c>
      <c r="AQ277" s="2">
        <f>+Help!$G277*Help!AK277</f>
        <v>289.23282067269429</v>
      </c>
      <c r="AR277" s="1478">
        <f>+Help!$G277*Help!AL277</f>
        <v>23.388101983002834</v>
      </c>
      <c r="AS277" s="1478">
        <f>+Help!$G277*Help!AM277</f>
        <v>0</v>
      </c>
      <c r="AV277" s="5">
        <v>1</v>
      </c>
    </row>
    <row r="278" spans="1:48" x14ac:dyDescent="0.2">
      <c r="A278" s="1">
        <v>45202</v>
      </c>
      <c r="B278" s="2">
        <f>+Help!$G278*Help!I278</f>
        <v>639.9773371104817</v>
      </c>
      <c r="C278" s="2">
        <f>+Help!$G278*Help!J278</f>
        <v>380.63456090651562</v>
      </c>
      <c r="D278" s="2">
        <f>+Help!$G278*Help!K278</f>
        <v>107.93201133144477</v>
      </c>
      <c r="E278" s="2">
        <f>+Help!$G278*Help!L278</f>
        <v>106.70821529745044</v>
      </c>
      <c r="F278" s="2">
        <f>+Help!$G278*Help!M278</f>
        <v>288.40832542988517</v>
      </c>
      <c r="G278" s="2">
        <f>+Help!$G278*Help!N278</f>
        <v>322.2719818009669</v>
      </c>
      <c r="H278" s="1478">
        <f>24*Help!R278/Help!$Q278</f>
        <v>273.67779267943405</v>
      </c>
      <c r="I278" s="1478">
        <f>24*Help!S278/Help!$Q278</f>
        <v>269.24292037054306</v>
      </c>
      <c r="J278" s="1478">
        <f>24*Help!T278/Help!$Q278</f>
        <v>32.258064516129032</v>
      </c>
      <c r="K278" s="1478">
        <f>24*Help!U278/Help!$Q278</f>
        <v>4.838709677419355</v>
      </c>
      <c r="L278" s="1478">
        <f>24*Help!V278/Help!$Q278</f>
        <v>3.225806451612903</v>
      </c>
      <c r="M278" s="1478">
        <f>24*Help!W278/Help!$Q278</f>
        <v>645.16129032258061</v>
      </c>
      <c r="N278" s="2">
        <f>100*Help!H278</f>
        <v>100</v>
      </c>
      <c r="O278" s="2">
        <f t="shared" si="4"/>
        <v>639.9773371104817</v>
      </c>
      <c r="P278" s="2">
        <f t="shared" si="5"/>
        <v>380.63456090651562</v>
      </c>
      <c r="Q278" s="2">
        <f t="shared" si="6"/>
        <v>107.93201133144477</v>
      </c>
      <c r="R278" s="2">
        <f t="shared" si="7"/>
        <v>106.70821529745044</v>
      </c>
      <c r="S278" s="2">
        <f t="shared" si="8"/>
        <v>288.40832542988517</v>
      </c>
      <c r="T278" s="2">
        <f t="shared" si="9"/>
        <v>322.2719818009669</v>
      </c>
      <c r="U278" s="1478">
        <f t="shared" si="10"/>
        <v>273.67779267943405</v>
      </c>
      <c r="V278" s="1478">
        <f t="shared" si="11"/>
        <v>269.24292037054306</v>
      </c>
      <c r="W278" s="1478">
        <f t="shared" si="12"/>
        <v>32.258064516129032</v>
      </c>
      <c r="X278" s="1478">
        <f t="shared" si="13"/>
        <v>4.838709677419355</v>
      </c>
      <c r="Y278" s="1478">
        <f t="shared" si="14"/>
        <v>3.225806451612903</v>
      </c>
      <c r="Z278" s="1478">
        <f t="shared" si="15"/>
        <v>645.16129032258061</v>
      </c>
      <c r="AA278" s="2">
        <f t="shared" si="16"/>
        <v>100</v>
      </c>
      <c r="AC278" s="2">
        <v>1</v>
      </c>
      <c r="AE278" s="2">
        <f>+Help!$G278*Help!Y278</f>
        <v>268.58923512747879</v>
      </c>
      <c r="AF278" s="2">
        <f>+Help!$G278*Help!Z278</f>
        <v>112.04532577903684</v>
      </c>
      <c r="AG278" s="2">
        <f>+Help!$G278*Help!AA278</f>
        <v>0</v>
      </c>
      <c r="AH278" s="2">
        <f>+Help!$G278*Help!AB278</f>
        <v>214.64022662889519</v>
      </c>
      <c r="AI278" s="2">
        <f>+Help!$G278*Help!AC278</f>
        <v>44.702549575070826</v>
      </c>
      <c r="AJ278" s="2">
        <f>+Help!$G278*Help!AD278</f>
        <v>30.003829352974506</v>
      </c>
      <c r="AK278" s="2">
        <f>+Help!$G278*Help!AE278</f>
        <v>30.594900849858359</v>
      </c>
      <c r="AL278" s="2">
        <f>+Help!$G278*Help!AF278</f>
        <v>24.985835694050994</v>
      </c>
      <c r="AM278" s="2">
        <f>+Help!$G278*Help!AG278</f>
        <v>12.74787535410765</v>
      </c>
      <c r="AN278" s="2">
        <f>+Help!$G278*Help!AH278</f>
        <v>29.401699716713885</v>
      </c>
      <c r="AO278" s="2">
        <f>+Help!$G278*Help!AI278</f>
        <v>121.52702549575071</v>
      </c>
      <c r="AP278" s="2">
        <f>+Help!$G278*Help!AJ278</f>
        <v>12.016365551184869</v>
      </c>
      <c r="AQ278" s="2">
        <f>+Help!$G278*Help!AK278</f>
        <v>289.23282067269429</v>
      </c>
      <c r="AR278" s="1478">
        <f>+Help!$G278*Help!AL278</f>
        <v>23.388101983002834</v>
      </c>
      <c r="AS278" s="1478">
        <f>+Help!$G278*Help!AM278</f>
        <v>0</v>
      </c>
      <c r="AV278" s="5">
        <v>1</v>
      </c>
    </row>
    <row r="279" spans="1:48" x14ac:dyDescent="0.2">
      <c r="A279" s="1">
        <v>45203</v>
      </c>
      <c r="B279" s="2">
        <f>+Help!$G279*Help!I279</f>
        <v>639.9773371104817</v>
      </c>
      <c r="C279" s="2">
        <f>+Help!$G279*Help!J279</f>
        <v>380.63456090651562</v>
      </c>
      <c r="D279" s="2">
        <f>+Help!$G279*Help!K279</f>
        <v>107.93201133144477</v>
      </c>
      <c r="E279" s="2">
        <f>+Help!$G279*Help!L279</f>
        <v>106.70821529745044</v>
      </c>
      <c r="F279" s="2">
        <f>+Help!$G279*Help!M279</f>
        <v>288.40832542988517</v>
      </c>
      <c r="G279" s="2">
        <f>+Help!$G279*Help!N279</f>
        <v>322.2719818009669</v>
      </c>
      <c r="H279" s="1478">
        <f>24*Help!R279/Help!$Q279</f>
        <v>273.67779267943405</v>
      </c>
      <c r="I279" s="1478">
        <f>24*Help!S279/Help!$Q279</f>
        <v>269.24292037054306</v>
      </c>
      <c r="J279" s="1478">
        <f>24*Help!T279/Help!$Q279</f>
        <v>32.258064516129032</v>
      </c>
      <c r="K279" s="1478">
        <f>24*Help!U279/Help!$Q279</f>
        <v>4.838709677419355</v>
      </c>
      <c r="L279" s="1478">
        <f>24*Help!V279/Help!$Q279</f>
        <v>3.225806451612903</v>
      </c>
      <c r="M279" s="1478">
        <f>24*Help!W279/Help!$Q279</f>
        <v>645.16129032258061</v>
      </c>
      <c r="N279" s="2">
        <f>100*Help!H279</f>
        <v>100</v>
      </c>
      <c r="O279" s="2">
        <f t="shared" si="4"/>
        <v>639.9773371104817</v>
      </c>
      <c r="P279" s="2">
        <f t="shared" si="5"/>
        <v>380.63456090651562</v>
      </c>
      <c r="Q279" s="2">
        <f t="shared" si="6"/>
        <v>107.93201133144477</v>
      </c>
      <c r="R279" s="2">
        <f t="shared" si="7"/>
        <v>106.70821529745044</v>
      </c>
      <c r="S279" s="2">
        <f t="shared" si="8"/>
        <v>288.40832542988517</v>
      </c>
      <c r="T279" s="2">
        <f t="shared" si="9"/>
        <v>322.2719818009669</v>
      </c>
      <c r="U279" s="1478">
        <f t="shared" si="10"/>
        <v>273.67779267943405</v>
      </c>
      <c r="V279" s="1478">
        <f t="shared" si="11"/>
        <v>269.24292037054306</v>
      </c>
      <c r="W279" s="1478">
        <f t="shared" si="12"/>
        <v>32.258064516129032</v>
      </c>
      <c r="X279" s="1478">
        <f t="shared" si="13"/>
        <v>4.838709677419355</v>
      </c>
      <c r="Y279" s="1478">
        <f t="shared" si="14"/>
        <v>3.225806451612903</v>
      </c>
      <c r="Z279" s="1478">
        <f t="shared" si="15"/>
        <v>645.16129032258061</v>
      </c>
      <c r="AA279" s="2">
        <f t="shared" si="16"/>
        <v>100</v>
      </c>
      <c r="AC279" s="2">
        <v>1</v>
      </c>
      <c r="AE279" s="2">
        <f>+Help!$G279*Help!Y279</f>
        <v>268.58923512747879</v>
      </c>
      <c r="AF279" s="2">
        <f>+Help!$G279*Help!Z279</f>
        <v>112.04532577903684</v>
      </c>
      <c r="AG279" s="2">
        <f>+Help!$G279*Help!AA279</f>
        <v>0</v>
      </c>
      <c r="AH279" s="2">
        <f>+Help!$G279*Help!AB279</f>
        <v>214.64022662889519</v>
      </c>
      <c r="AI279" s="2">
        <f>+Help!$G279*Help!AC279</f>
        <v>44.702549575070826</v>
      </c>
      <c r="AJ279" s="2">
        <f>+Help!$G279*Help!AD279</f>
        <v>30.003829352974506</v>
      </c>
      <c r="AK279" s="2">
        <f>+Help!$G279*Help!AE279</f>
        <v>30.594900849858359</v>
      </c>
      <c r="AL279" s="2">
        <f>+Help!$G279*Help!AF279</f>
        <v>24.985835694050994</v>
      </c>
      <c r="AM279" s="2">
        <f>+Help!$G279*Help!AG279</f>
        <v>12.74787535410765</v>
      </c>
      <c r="AN279" s="2">
        <f>+Help!$G279*Help!AH279</f>
        <v>29.401699716713885</v>
      </c>
      <c r="AO279" s="2">
        <f>+Help!$G279*Help!AI279</f>
        <v>121.52702549575071</v>
      </c>
      <c r="AP279" s="2">
        <f>+Help!$G279*Help!AJ279</f>
        <v>12.016365551184869</v>
      </c>
      <c r="AQ279" s="2">
        <f>+Help!$G279*Help!AK279</f>
        <v>289.23282067269429</v>
      </c>
      <c r="AR279" s="1478">
        <f>+Help!$G279*Help!AL279</f>
        <v>23.388101983002834</v>
      </c>
      <c r="AS279" s="1478">
        <f>+Help!$G279*Help!AM279</f>
        <v>0</v>
      </c>
      <c r="AV279" s="5">
        <v>1</v>
      </c>
    </row>
    <row r="280" spans="1:48" x14ac:dyDescent="0.2">
      <c r="A280" s="1">
        <v>45204</v>
      </c>
      <c r="B280" s="2">
        <f>+Help!$G280*Help!I280</f>
        <v>639.9773371104817</v>
      </c>
      <c r="C280" s="2">
        <f>+Help!$G280*Help!J280</f>
        <v>380.63456090651562</v>
      </c>
      <c r="D280" s="2">
        <f>+Help!$G280*Help!K280</f>
        <v>107.93201133144477</v>
      </c>
      <c r="E280" s="2">
        <f>+Help!$G280*Help!L280</f>
        <v>106.70821529745044</v>
      </c>
      <c r="F280" s="2">
        <f>+Help!$G280*Help!M280</f>
        <v>288.40832542988517</v>
      </c>
      <c r="G280" s="2">
        <f>+Help!$G280*Help!N280</f>
        <v>322.2719818009669</v>
      </c>
      <c r="H280" s="1478">
        <f>24*Help!R280/Help!$Q280</f>
        <v>273.67779267943405</v>
      </c>
      <c r="I280" s="1478">
        <f>24*Help!S280/Help!$Q280</f>
        <v>269.24292037054306</v>
      </c>
      <c r="J280" s="1478">
        <f>24*Help!T280/Help!$Q280</f>
        <v>32.258064516129032</v>
      </c>
      <c r="K280" s="1478">
        <f>24*Help!U280/Help!$Q280</f>
        <v>4.838709677419355</v>
      </c>
      <c r="L280" s="1478">
        <f>24*Help!V280/Help!$Q280</f>
        <v>3.225806451612903</v>
      </c>
      <c r="M280" s="1478">
        <f>24*Help!W280/Help!$Q280</f>
        <v>645.16129032258061</v>
      </c>
      <c r="N280" s="2">
        <f>100*Help!H280</f>
        <v>100</v>
      </c>
      <c r="O280" s="2">
        <f t="shared" ref="O280:O343" si="17">+B280*$AC280</f>
        <v>639.9773371104817</v>
      </c>
      <c r="P280" s="2">
        <f t="shared" ref="P280:P343" si="18">+C280*$AC280</f>
        <v>380.63456090651562</v>
      </c>
      <c r="Q280" s="2">
        <f t="shared" ref="Q280:Q343" si="19">+D280*$AC280</f>
        <v>107.93201133144477</v>
      </c>
      <c r="R280" s="2">
        <f t="shared" ref="R280:R343" si="20">+E280*$AC280</f>
        <v>106.70821529745044</v>
      </c>
      <c r="S280" s="2">
        <f t="shared" ref="S280:S343" si="21">+F280*$AC280</f>
        <v>288.40832542988517</v>
      </c>
      <c r="T280" s="2">
        <f t="shared" ref="T280:T343" si="22">+G280*$AC280</f>
        <v>322.2719818009669</v>
      </c>
      <c r="U280" s="1478">
        <f t="shared" ref="U280:U343" si="23">+H280*$AC280</f>
        <v>273.67779267943405</v>
      </c>
      <c r="V280" s="1478">
        <f t="shared" ref="V280:V343" si="24">+I280*$AC280</f>
        <v>269.24292037054306</v>
      </c>
      <c r="W280" s="1478">
        <f t="shared" ref="W280:W343" si="25">+J280*$AC280</f>
        <v>32.258064516129032</v>
      </c>
      <c r="X280" s="1478">
        <f t="shared" ref="X280:X343" si="26">+K280*$AC280</f>
        <v>4.838709677419355</v>
      </c>
      <c r="Y280" s="1478">
        <f t="shared" ref="Y280:Y343" si="27">+L280*$AC280</f>
        <v>3.225806451612903</v>
      </c>
      <c r="Z280" s="1478">
        <f t="shared" ref="Z280:Z343" si="28">+M280*$AC280</f>
        <v>645.16129032258061</v>
      </c>
      <c r="AA280" s="2">
        <f t="shared" si="16"/>
        <v>100</v>
      </c>
      <c r="AC280" s="2">
        <v>1</v>
      </c>
      <c r="AE280" s="2">
        <f>+Help!$G280*Help!Y280</f>
        <v>268.58923512747879</v>
      </c>
      <c r="AF280" s="2">
        <f>+Help!$G280*Help!Z280</f>
        <v>112.04532577903684</v>
      </c>
      <c r="AG280" s="2">
        <f>+Help!$G280*Help!AA280</f>
        <v>0</v>
      </c>
      <c r="AH280" s="2">
        <f>+Help!$G280*Help!AB280</f>
        <v>214.64022662889519</v>
      </c>
      <c r="AI280" s="2">
        <f>+Help!$G280*Help!AC280</f>
        <v>44.702549575070826</v>
      </c>
      <c r="AJ280" s="2">
        <f>+Help!$G280*Help!AD280</f>
        <v>30.003829352974506</v>
      </c>
      <c r="AK280" s="2">
        <f>+Help!$G280*Help!AE280</f>
        <v>30.594900849858359</v>
      </c>
      <c r="AL280" s="2">
        <f>+Help!$G280*Help!AF280</f>
        <v>24.985835694050994</v>
      </c>
      <c r="AM280" s="2">
        <f>+Help!$G280*Help!AG280</f>
        <v>12.74787535410765</v>
      </c>
      <c r="AN280" s="2">
        <f>+Help!$G280*Help!AH280</f>
        <v>29.401699716713885</v>
      </c>
      <c r="AO280" s="2">
        <f>+Help!$G280*Help!AI280</f>
        <v>121.52702549575071</v>
      </c>
      <c r="AP280" s="2">
        <f>+Help!$G280*Help!AJ280</f>
        <v>12.016365551184869</v>
      </c>
      <c r="AQ280" s="2">
        <f>+Help!$G280*Help!AK280</f>
        <v>289.23282067269429</v>
      </c>
      <c r="AR280" s="1478">
        <f>+Help!$G280*Help!AL280</f>
        <v>23.388101983002834</v>
      </c>
      <c r="AS280" s="1478">
        <f>+Help!$G280*Help!AM280</f>
        <v>0</v>
      </c>
      <c r="AV280" s="5">
        <v>1</v>
      </c>
    </row>
    <row r="281" spans="1:48" x14ac:dyDescent="0.2">
      <c r="A281" s="1">
        <v>45205</v>
      </c>
      <c r="B281" s="2">
        <f>+Help!$G281*Help!I281</f>
        <v>639.9773371104817</v>
      </c>
      <c r="C281" s="2">
        <f>+Help!$G281*Help!J281</f>
        <v>380.63456090651562</v>
      </c>
      <c r="D281" s="2">
        <f>+Help!$G281*Help!K281</f>
        <v>107.93201133144477</v>
      </c>
      <c r="E281" s="2">
        <f>+Help!$G281*Help!L281</f>
        <v>106.70821529745044</v>
      </c>
      <c r="F281" s="2">
        <f>+Help!$G281*Help!M281</f>
        <v>288.40832542988517</v>
      </c>
      <c r="G281" s="2">
        <f>+Help!$G281*Help!N281</f>
        <v>322.2719818009669</v>
      </c>
      <c r="H281" s="1478">
        <f>24*Help!R281/Help!$Q281</f>
        <v>273.67779267943405</v>
      </c>
      <c r="I281" s="1478">
        <f>24*Help!S281/Help!$Q281</f>
        <v>269.24292037054306</v>
      </c>
      <c r="J281" s="1478">
        <f>24*Help!T281/Help!$Q281</f>
        <v>32.258064516129032</v>
      </c>
      <c r="K281" s="1478">
        <f>24*Help!U281/Help!$Q281</f>
        <v>4.838709677419355</v>
      </c>
      <c r="L281" s="1478">
        <f>24*Help!V281/Help!$Q281</f>
        <v>3.225806451612903</v>
      </c>
      <c r="M281" s="1478">
        <f>24*Help!W281/Help!$Q281</f>
        <v>645.16129032258061</v>
      </c>
      <c r="N281" s="2">
        <f>100*Help!H281</f>
        <v>100</v>
      </c>
      <c r="O281" s="2">
        <f t="shared" si="17"/>
        <v>639.9773371104817</v>
      </c>
      <c r="P281" s="2">
        <f t="shared" si="18"/>
        <v>380.63456090651562</v>
      </c>
      <c r="Q281" s="2">
        <f t="shared" si="19"/>
        <v>107.93201133144477</v>
      </c>
      <c r="R281" s="2">
        <f t="shared" si="20"/>
        <v>106.70821529745044</v>
      </c>
      <c r="S281" s="2">
        <f t="shared" si="21"/>
        <v>288.40832542988517</v>
      </c>
      <c r="T281" s="2">
        <f t="shared" si="22"/>
        <v>322.2719818009669</v>
      </c>
      <c r="U281" s="1478">
        <f t="shared" si="23"/>
        <v>273.67779267943405</v>
      </c>
      <c r="V281" s="1478">
        <f t="shared" si="24"/>
        <v>269.24292037054306</v>
      </c>
      <c r="W281" s="1478">
        <f t="shared" si="25"/>
        <v>32.258064516129032</v>
      </c>
      <c r="X281" s="1478">
        <f t="shared" si="26"/>
        <v>4.838709677419355</v>
      </c>
      <c r="Y281" s="1478">
        <f t="shared" si="27"/>
        <v>3.225806451612903</v>
      </c>
      <c r="Z281" s="1478">
        <f t="shared" si="28"/>
        <v>645.16129032258061</v>
      </c>
      <c r="AA281" s="2">
        <f t="shared" si="16"/>
        <v>100</v>
      </c>
      <c r="AC281" s="2">
        <v>1</v>
      </c>
      <c r="AE281" s="2">
        <f>+Help!$G281*Help!Y281</f>
        <v>268.58923512747879</v>
      </c>
      <c r="AF281" s="2">
        <f>+Help!$G281*Help!Z281</f>
        <v>112.04532577903684</v>
      </c>
      <c r="AG281" s="2">
        <f>+Help!$G281*Help!AA281</f>
        <v>0</v>
      </c>
      <c r="AH281" s="2">
        <f>+Help!$G281*Help!AB281</f>
        <v>214.64022662889519</v>
      </c>
      <c r="AI281" s="2">
        <f>+Help!$G281*Help!AC281</f>
        <v>44.702549575070826</v>
      </c>
      <c r="AJ281" s="2">
        <f>+Help!$G281*Help!AD281</f>
        <v>30.003829352974506</v>
      </c>
      <c r="AK281" s="2">
        <f>+Help!$G281*Help!AE281</f>
        <v>30.594900849858359</v>
      </c>
      <c r="AL281" s="2">
        <f>+Help!$G281*Help!AF281</f>
        <v>24.985835694050994</v>
      </c>
      <c r="AM281" s="2">
        <f>+Help!$G281*Help!AG281</f>
        <v>12.74787535410765</v>
      </c>
      <c r="AN281" s="2">
        <f>+Help!$G281*Help!AH281</f>
        <v>29.401699716713885</v>
      </c>
      <c r="AO281" s="2">
        <f>+Help!$G281*Help!AI281</f>
        <v>121.52702549575071</v>
      </c>
      <c r="AP281" s="2">
        <f>+Help!$G281*Help!AJ281</f>
        <v>12.016365551184869</v>
      </c>
      <c r="AQ281" s="2">
        <f>+Help!$G281*Help!AK281</f>
        <v>289.23282067269429</v>
      </c>
      <c r="AR281" s="1478">
        <f>+Help!$G281*Help!AL281</f>
        <v>23.388101983002834</v>
      </c>
      <c r="AS281" s="1478">
        <f>+Help!$G281*Help!AM281</f>
        <v>0</v>
      </c>
      <c r="AV281" s="5">
        <v>1</v>
      </c>
    </row>
    <row r="282" spans="1:48" x14ac:dyDescent="0.2">
      <c r="A282" s="1">
        <v>45206</v>
      </c>
      <c r="B282" s="2">
        <f>+Help!$G282*Help!I282</f>
        <v>639.9773371104817</v>
      </c>
      <c r="C282" s="2">
        <f>+Help!$G282*Help!J282</f>
        <v>380.63456090651562</v>
      </c>
      <c r="D282" s="2">
        <f>+Help!$G282*Help!K282</f>
        <v>107.93201133144477</v>
      </c>
      <c r="E282" s="2">
        <f>+Help!$G282*Help!L282</f>
        <v>106.70821529745044</v>
      </c>
      <c r="F282" s="2">
        <f>+Help!$G282*Help!M282</f>
        <v>288.40832542988517</v>
      </c>
      <c r="G282" s="2">
        <f>+Help!$G282*Help!N282</f>
        <v>322.2719818009669</v>
      </c>
      <c r="H282" s="1478">
        <f>24*Help!R282/Help!$Q282</f>
        <v>273.67779267943405</v>
      </c>
      <c r="I282" s="1478">
        <f>24*Help!S282/Help!$Q282</f>
        <v>269.24292037054306</v>
      </c>
      <c r="J282" s="1478">
        <f>24*Help!T282/Help!$Q282</f>
        <v>32.258064516129032</v>
      </c>
      <c r="K282" s="1478">
        <f>24*Help!U282/Help!$Q282</f>
        <v>4.838709677419355</v>
      </c>
      <c r="L282" s="1478">
        <f>24*Help!V282/Help!$Q282</f>
        <v>3.225806451612903</v>
      </c>
      <c r="M282" s="1478">
        <f>24*Help!W282/Help!$Q282</f>
        <v>645.16129032258061</v>
      </c>
      <c r="N282" s="2">
        <f>100*Help!H282</f>
        <v>100</v>
      </c>
      <c r="O282" s="2">
        <f t="shared" si="17"/>
        <v>639.9773371104817</v>
      </c>
      <c r="P282" s="2">
        <f t="shared" si="18"/>
        <v>380.63456090651562</v>
      </c>
      <c r="Q282" s="2">
        <f t="shared" si="19"/>
        <v>107.93201133144477</v>
      </c>
      <c r="R282" s="2">
        <f t="shared" si="20"/>
        <v>106.70821529745044</v>
      </c>
      <c r="S282" s="2">
        <f t="shared" si="21"/>
        <v>288.40832542988517</v>
      </c>
      <c r="T282" s="2">
        <f t="shared" si="22"/>
        <v>322.2719818009669</v>
      </c>
      <c r="U282" s="1478">
        <f t="shared" si="23"/>
        <v>273.67779267943405</v>
      </c>
      <c r="V282" s="1478">
        <f t="shared" si="24"/>
        <v>269.24292037054306</v>
      </c>
      <c r="W282" s="1478">
        <f t="shared" si="25"/>
        <v>32.258064516129032</v>
      </c>
      <c r="X282" s="1478">
        <f t="shared" si="26"/>
        <v>4.838709677419355</v>
      </c>
      <c r="Y282" s="1478">
        <f t="shared" si="27"/>
        <v>3.225806451612903</v>
      </c>
      <c r="Z282" s="1478">
        <f t="shared" si="28"/>
        <v>645.16129032258061</v>
      </c>
      <c r="AA282" s="2">
        <f t="shared" si="16"/>
        <v>100</v>
      </c>
      <c r="AC282" s="2">
        <v>1</v>
      </c>
      <c r="AE282" s="2">
        <f>+Help!$G282*Help!Y282</f>
        <v>268.58923512747879</v>
      </c>
      <c r="AF282" s="2">
        <f>+Help!$G282*Help!Z282</f>
        <v>112.04532577903684</v>
      </c>
      <c r="AG282" s="2">
        <f>+Help!$G282*Help!AA282</f>
        <v>0</v>
      </c>
      <c r="AH282" s="2">
        <f>+Help!$G282*Help!AB282</f>
        <v>214.64022662889519</v>
      </c>
      <c r="AI282" s="2">
        <f>+Help!$G282*Help!AC282</f>
        <v>44.702549575070826</v>
      </c>
      <c r="AJ282" s="2">
        <f>+Help!$G282*Help!AD282</f>
        <v>30.003829352974506</v>
      </c>
      <c r="AK282" s="2">
        <f>+Help!$G282*Help!AE282</f>
        <v>30.594900849858359</v>
      </c>
      <c r="AL282" s="2">
        <f>+Help!$G282*Help!AF282</f>
        <v>24.985835694050994</v>
      </c>
      <c r="AM282" s="2">
        <f>+Help!$G282*Help!AG282</f>
        <v>12.74787535410765</v>
      </c>
      <c r="AN282" s="2">
        <f>+Help!$G282*Help!AH282</f>
        <v>29.401699716713885</v>
      </c>
      <c r="AO282" s="2">
        <f>+Help!$G282*Help!AI282</f>
        <v>121.52702549575071</v>
      </c>
      <c r="AP282" s="2">
        <f>+Help!$G282*Help!AJ282</f>
        <v>12.016365551184869</v>
      </c>
      <c r="AQ282" s="2">
        <f>+Help!$G282*Help!AK282</f>
        <v>289.23282067269429</v>
      </c>
      <c r="AR282" s="1478">
        <f>+Help!$G282*Help!AL282</f>
        <v>23.388101983002834</v>
      </c>
      <c r="AS282" s="1478">
        <f>+Help!$G282*Help!AM282</f>
        <v>0</v>
      </c>
      <c r="AV282" s="5">
        <v>1</v>
      </c>
    </row>
    <row r="283" spans="1:48" x14ac:dyDescent="0.2">
      <c r="A283" s="1">
        <v>45207</v>
      </c>
      <c r="B283" s="2">
        <f>+Help!$G283*Help!I283</f>
        <v>639.9773371104817</v>
      </c>
      <c r="C283" s="2">
        <f>+Help!$G283*Help!J283</f>
        <v>380.63456090651562</v>
      </c>
      <c r="D283" s="2">
        <f>+Help!$G283*Help!K283</f>
        <v>107.93201133144477</v>
      </c>
      <c r="E283" s="2">
        <f>+Help!$G283*Help!L283</f>
        <v>106.70821529745044</v>
      </c>
      <c r="F283" s="2">
        <f>+Help!$G283*Help!M283</f>
        <v>288.40832542988517</v>
      </c>
      <c r="G283" s="2">
        <f>+Help!$G283*Help!N283</f>
        <v>322.2719818009669</v>
      </c>
      <c r="H283" s="1478">
        <f>24*Help!R283/Help!$Q283</f>
        <v>273.67779267943405</v>
      </c>
      <c r="I283" s="1478">
        <f>24*Help!S283/Help!$Q283</f>
        <v>269.24292037054306</v>
      </c>
      <c r="J283" s="1478">
        <f>24*Help!T283/Help!$Q283</f>
        <v>32.258064516129032</v>
      </c>
      <c r="K283" s="1478">
        <f>24*Help!U283/Help!$Q283</f>
        <v>4.838709677419355</v>
      </c>
      <c r="L283" s="1478">
        <f>24*Help!V283/Help!$Q283</f>
        <v>3.225806451612903</v>
      </c>
      <c r="M283" s="1478">
        <f>24*Help!W283/Help!$Q283</f>
        <v>645.16129032258061</v>
      </c>
      <c r="N283" s="2">
        <f>100*Help!H283</f>
        <v>100</v>
      </c>
      <c r="O283" s="2">
        <f t="shared" si="17"/>
        <v>639.9773371104817</v>
      </c>
      <c r="P283" s="2">
        <f t="shared" si="18"/>
        <v>380.63456090651562</v>
      </c>
      <c r="Q283" s="2">
        <f t="shared" si="19"/>
        <v>107.93201133144477</v>
      </c>
      <c r="R283" s="2">
        <f t="shared" si="20"/>
        <v>106.70821529745044</v>
      </c>
      <c r="S283" s="2">
        <f t="shared" si="21"/>
        <v>288.40832542988517</v>
      </c>
      <c r="T283" s="2">
        <f t="shared" si="22"/>
        <v>322.2719818009669</v>
      </c>
      <c r="U283" s="1478">
        <f t="shared" si="23"/>
        <v>273.67779267943405</v>
      </c>
      <c r="V283" s="1478">
        <f t="shared" si="24"/>
        <v>269.24292037054306</v>
      </c>
      <c r="W283" s="1478">
        <f t="shared" si="25"/>
        <v>32.258064516129032</v>
      </c>
      <c r="X283" s="1478">
        <f t="shared" si="26"/>
        <v>4.838709677419355</v>
      </c>
      <c r="Y283" s="1478">
        <f t="shared" si="27"/>
        <v>3.225806451612903</v>
      </c>
      <c r="Z283" s="1478">
        <f t="shared" si="28"/>
        <v>645.16129032258061</v>
      </c>
      <c r="AA283" s="2">
        <f t="shared" si="16"/>
        <v>100</v>
      </c>
      <c r="AC283" s="2">
        <v>1</v>
      </c>
      <c r="AE283" s="2">
        <f>+Help!$G283*Help!Y283</f>
        <v>268.58923512747879</v>
      </c>
      <c r="AF283" s="2">
        <f>+Help!$G283*Help!Z283</f>
        <v>112.04532577903684</v>
      </c>
      <c r="AG283" s="2">
        <f>+Help!$G283*Help!AA283</f>
        <v>0</v>
      </c>
      <c r="AH283" s="2">
        <f>+Help!$G283*Help!AB283</f>
        <v>214.64022662889519</v>
      </c>
      <c r="AI283" s="2">
        <f>+Help!$G283*Help!AC283</f>
        <v>44.702549575070826</v>
      </c>
      <c r="AJ283" s="2">
        <f>+Help!$G283*Help!AD283</f>
        <v>30.003829352974506</v>
      </c>
      <c r="AK283" s="2">
        <f>+Help!$G283*Help!AE283</f>
        <v>30.594900849858359</v>
      </c>
      <c r="AL283" s="2">
        <f>+Help!$G283*Help!AF283</f>
        <v>24.985835694050994</v>
      </c>
      <c r="AM283" s="2">
        <f>+Help!$G283*Help!AG283</f>
        <v>12.74787535410765</v>
      </c>
      <c r="AN283" s="2">
        <f>+Help!$G283*Help!AH283</f>
        <v>29.401699716713885</v>
      </c>
      <c r="AO283" s="2">
        <f>+Help!$G283*Help!AI283</f>
        <v>121.52702549575071</v>
      </c>
      <c r="AP283" s="2">
        <f>+Help!$G283*Help!AJ283</f>
        <v>12.016365551184869</v>
      </c>
      <c r="AQ283" s="2">
        <f>+Help!$G283*Help!AK283</f>
        <v>289.23282067269429</v>
      </c>
      <c r="AR283" s="1478">
        <f>+Help!$G283*Help!AL283</f>
        <v>23.388101983002834</v>
      </c>
      <c r="AS283" s="1478">
        <f>+Help!$G283*Help!AM283</f>
        <v>0</v>
      </c>
      <c r="AV283" s="5">
        <v>1</v>
      </c>
    </row>
    <row r="284" spans="1:48" x14ac:dyDescent="0.2">
      <c r="A284" s="1">
        <v>45208</v>
      </c>
      <c r="B284" s="2">
        <f>+Help!$G284*Help!I284</f>
        <v>639.9773371104817</v>
      </c>
      <c r="C284" s="2">
        <f>+Help!$G284*Help!J284</f>
        <v>380.63456090651562</v>
      </c>
      <c r="D284" s="2">
        <f>+Help!$G284*Help!K284</f>
        <v>107.93201133144477</v>
      </c>
      <c r="E284" s="2">
        <f>+Help!$G284*Help!L284</f>
        <v>106.70821529745044</v>
      </c>
      <c r="F284" s="2">
        <f>+Help!$G284*Help!M284</f>
        <v>288.40832542988517</v>
      </c>
      <c r="G284" s="2">
        <f>+Help!$G284*Help!N284</f>
        <v>322.2719818009669</v>
      </c>
      <c r="H284" s="1478">
        <f>24*Help!R284/Help!$Q284</f>
        <v>273.67779267943405</v>
      </c>
      <c r="I284" s="1478">
        <f>24*Help!S284/Help!$Q284</f>
        <v>269.24292037054306</v>
      </c>
      <c r="J284" s="1478">
        <f>24*Help!T284/Help!$Q284</f>
        <v>32.258064516129032</v>
      </c>
      <c r="K284" s="1478">
        <f>24*Help!U284/Help!$Q284</f>
        <v>4.838709677419355</v>
      </c>
      <c r="L284" s="1478">
        <f>24*Help!V284/Help!$Q284</f>
        <v>3.225806451612903</v>
      </c>
      <c r="M284" s="1478">
        <f>24*Help!W284/Help!$Q284</f>
        <v>645.16129032258061</v>
      </c>
      <c r="N284" s="2">
        <f>100*Help!H284</f>
        <v>100</v>
      </c>
      <c r="O284" s="2">
        <f t="shared" si="17"/>
        <v>639.9773371104817</v>
      </c>
      <c r="P284" s="2">
        <f t="shared" si="18"/>
        <v>380.63456090651562</v>
      </c>
      <c r="Q284" s="2">
        <f t="shared" si="19"/>
        <v>107.93201133144477</v>
      </c>
      <c r="R284" s="2">
        <f t="shared" si="20"/>
        <v>106.70821529745044</v>
      </c>
      <c r="S284" s="2">
        <f t="shared" si="21"/>
        <v>288.40832542988517</v>
      </c>
      <c r="T284" s="2">
        <f t="shared" si="22"/>
        <v>322.2719818009669</v>
      </c>
      <c r="U284" s="1478">
        <f t="shared" si="23"/>
        <v>273.67779267943405</v>
      </c>
      <c r="V284" s="1478">
        <f t="shared" si="24"/>
        <v>269.24292037054306</v>
      </c>
      <c r="W284" s="1478">
        <f t="shared" si="25"/>
        <v>32.258064516129032</v>
      </c>
      <c r="X284" s="1478">
        <f t="shared" si="26"/>
        <v>4.838709677419355</v>
      </c>
      <c r="Y284" s="1478">
        <f t="shared" si="27"/>
        <v>3.225806451612903</v>
      </c>
      <c r="Z284" s="1478">
        <f t="shared" si="28"/>
        <v>645.16129032258061</v>
      </c>
      <c r="AA284" s="2">
        <f t="shared" si="16"/>
        <v>100</v>
      </c>
      <c r="AC284" s="2">
        <v>1</v>
      </c>
      <c r="AE284" s="2">
        <f>+Help!$G284*Help!Y284</f>
        <v>268.58923512747879</v>
      </c>
      <c r="AF284" s="2">
        <f>+Help!$G284*Help!Z284</f>
        <v>112.04532577903684</v>
      </c>
      <c r="AG284" s="2">
        <f>+Help!$G284*Help!AA284</f>
        <v>0</v>
      </c>
      <c r="AH284" s="2">
        <f>+Help!$G284*Help!AB284</f>
        <v>214.64022662889519</v>
      </c>
      <c r="AI284" s="2">
        <f>+Help!$G284*Help!AC284</f>
        <v>44.702549575070826</v>
      </c>
      <c r="AJ284" s="2">
        <f>+Help!$G284*Help!AD284</f>
        <v>30.003829352974506</v>
      </c>
      <c r="AK284" s="2">
        <f>+Help!$G284*Help!AE284</f>
        <v>30.594900849858359</v>
      </c>
      <c r="AL284" s="2">
        <f>+Help!$G284*Help!AF284</f>
        <v>24.985835694050994</v>
      </c>
      <c r="AM284" s="2">
        <f>+Help!$G284*Help!AG284</f>
        <v>12.74787535410765</v>
      </c>
      <c r="AN284" s="2">
        <f>+Help!$G284*Help!AH284</f>
        <v>29.401699716713885</v>
      </c>
      <c r="AO284" s="2">
        <f>+Help!$G284*Help!AI284</f>
        <v>121.52702549575071</v>
      </c>
      <c r="AP284" s="2">
        <f>+Help!$G284*Help!AJ284</f>
        <v>12.016365551184869</v>
      </c>
      <c r="AQ284" s="2">
        <f>+Help!$G284*Help!AK284</f>
        <v>289.23282067269429</v>
      </c>
      <c r="AR284" s="1478">
        <f>+Help!$G284*Help!AL284</f>
        <v>23.388101983002834</v>
      </c>
      <c r="AS284" s="1478">
        <f>+Help!$G284*Help!AM284</f>
        <v>0</v>
      </c>
      <c r="AV284" s="5">
        <v>1</v>
      </c>
    </row>
    <row r="285" spans="1:48" x14ac:dyDescent="0.2">
      <c r="A285" s="1">
        <v>45209</v>
      </c>
      <c r="B285" s="2">
        <f>+Help!$G285*Help!I285</f>
        <v>639.9773371104817</v>
      </c>
      <c r="C285" s="2">
        <f>+Help!$G285*Help!J285</f>
        <v>380.63456090651562</v>
      </c>
      <c r="D285" s="2">
        <f>+Help!$G285*Help!K285</f>
        <v>107.93201133144477</v>
      </c>
      <c r="E285" s="2">
        <f>+Help!$G285*Help!L285</f>
        <v>106.70821529745044</v>
      </c>
      <c r="F285" s="2">
        <f>+Help!$G285*Help!M285</f>
        <v>288.40832542988517</v>
      </c>
      <c r="G285" s="2">
        <f>+Help!$G285*Help!N285</f>
        <v>322.2719818009669</v>
      </c>
      <c r="H285" s="1478">
        <f>24*Help!R285/Help!$Q285</f>
        <v>273.67779267943405</v>
      </c>
      <c r="I285" s="1478">
        <f>24*Help!S285/Help!$Q285</f>
        <v>269.24292037054306</v>
      </c>
      <c r="J285" s="1478">
        <f>24*Help!T285/Help!$Q285</f>
        <v>32.258064516129032</v>
      </c>
      <c r="K285" s="1478">
        <f>24*Help!U285/Help!$Q285</f>
        <v>4.838709677419355</v>
      </c>
      <c r="L285" s="1478">
        <f>24*Help!V285/Help!$Q285</f>
        <v>3.225806451612903</v>
      </c>
      <c r="M285" s="1478">
        <f>24*Help!W285/Help!$Q285</f>
        <v>645.16129032258061</v>
      </c>
      <c r="N285" s="2">
        <f>100*Help!H285</f>
        <v>100</v>
      </c>
      <c r="O285" s="2">
        <f t="shared" si="17"/>
        <v>639.9773371104817</v>
      </c>
      <c r="P285" s="2">
        <f t="shared" si="18"/>
        <v>380.63456090651562</v>
      </c>
      <c r="Q285" s="2">
        <f t="shared" si="19"/>
        <v>107.93201133144477</v>
      </c>
      <c r="R285" s="2">
        <f t="shared" si="20"/>
        <v>106.70821529745044</v>
      </c>
      <c r="S285" s="2">
        <f t="shared" si="21"/>
        <v>288.40832542988517</v>
      </c>
      <c r="T285" s="2">
        <f t="shared" si="22"/>
        <v>322.2719818009669</v>
      </c>
      <c r="U285" s="1478">
        <f t="shared" si="23"/>
        <v>273.67779267943405</v>
      </c>
      <c r="V285" s="1478">
        <f t="shared" si="24"/>
        <v>269.24292037054306</v>
      </c>
      <c r="W285" s="1478">
        <f t="shared" si="25"/>
        <v>32.258064516129032</v>
      </c>
      <c r="X285" s="1478">
        <f t="shared" si="26"/>
        <v>4.838709677419355</v>
      </c>
      <c r="Y285" s="1478">
        <f t="shared" si="27"/>
        <v>3.225806451612903</v>
      </c>
      <c r="Z285" s="1478">
        <f t="shared" si="28"/>
        <v>645.16129032258061</v>
      </c>
      <c r="AA285" s="2">
        <f t="shared" si="16"/>
        <v>100</v>
      </c>
      <c r="AC285" s="2">
        <v>1</v>
      </c>
      <c r="AE285" s="2">
        <f>+Help!$G285*Help!Y285</f>
        <v>268.58923512747879</v>
      </c>
      <c r="AF285" s="2">
        <f>+Help!$G285*Help!Z285</f>
        <v>112.04532577903684</v>
      </c>
      <c r="AG285" s="2">
        <f>+Help!$G285*Help!AA285</f>
        <v>0</v>
      </c>
      <c r="AH285" s="2">
        <f>+Help!$G285*Help!AB285</f>
        <v>214.64022662889519</v>
      </c>
      <c r="AI285" s="2">
        <f>+Help!$G285*Help!AC285</f>
        <v>44.702549575070826</v>
      </c>
      <c r="AJ285" s="2">
        <f>+Help!$G285*Help!AD285</f>
        <v>30.003829352974506</v>
      </c>
      <c r="AK285" s="2">
        <f>+Help!$G285*Help!AE285</f>
        <v>30.594900849858359</v>
      </c>
      <c r="AL285" s="2">
        <f>+Help!$G285*Help!AF285</f>
        <v>24.985835694050994</v>
      </c>
      <c r="AM285" s="2">
        <f>+Help!$G285*Help!AG285</f>
        <v>12.74787535410765</v>
      </c>
      <c r="AN285" s="2">
        <f>+Help!$G285*Help!AH285</f>
        <v>29.401699716713885</v>
      </c>
      <c r="AO285" s="2">
        <f>+Help!$G285*Help!AI285</f>
        <v>121.52702549575071</v>
      </c>
      <c r="AP285" s="2">
        <f>+Help!$G285*Help!AJ285</f>
        <v>12.016365551184869</v>
      </c>
      <c r="AQ285" s="2">
        <f>+Help!$G285*Help!AK285</f>
        <v>289.23282067269429</v>
      </c>
      <c r="AR285" s="1478">
        <f>+Help!$G285*Help!AL285</f>
        <v>23.388101983002834</v>
      </c>
      <c r="AS285" s="1478">
        <f>+Help!$G285*Help!AM285</f>
        <v>0</v>
      </c>
      <c r="AV285" s="5">
        <v>1</v>
      </c>
    </row>
    <row r="286" spans="1:48" x14ac:dyDescent="0.2">
      <c r="A286" s="1">
        <v>45210</v>
      </c>
      <c r="B286" s="2">
        <f>+Help!$G286*Help!I286</f>
        <v>639.9773371104817</v>
      </c>
      <c r="C286" s="2">
        <f>+Help!$G286*Help!J286</f>
        <v>380.63456090651562</v>
      </c>
      <c r="D286" s="2">
        <f>+Help!$G286*Help!K286</f>
        <v>107.93201133144477</v>
      </c>
      <c r="E286" s="2">
        <f>+Help!$G286*Help!L286</f>
        <v>106.70821529745044</v>
      </c>
      <c r="F286" s="2">
        <f>+Help!$G286*Help!M286</f>
        <v>288.40832542988517</v>
      </c>
      <c r="G286" s="2">
        <f>+Help!$G286*Help!N286</f>
        <v>322.2719818009669</v>
      </c>
      <c r="H286" s="1478">
        <f>24*Help!R286/Help!$Q286</f>
        <v>273.67779267943405</v>
      </c>
      <c r="I286" s="1478">
        <f>24*Help!S286/Help!$Q286</f>
        <v>269.24292037054306</v>
      </c>
      <c r="J286" s="1478">
        <f>24*Help!T286/Help!$Q286</f>
        <v>32.258064516129032</v>
      </c>
      <c r="K286" s="1478">
        <f>24*Help!U286/Help!$Q286</f>
        <v>4.838709677419355</v>
      </c>
      <c r="L286" s="1478">
        <f>24*Help!V286/Help!$Q286</f>
        <v>3.225806451612903</v>
      </c>
      <c r="M286" s="1478">
        <f>24*Help!W286/Help!$Q286</f>
        <v>645.16129032258061</v>
      </c>
      <c r="N286" s="2">
        <f>100*Help!H286</f>
        <v>100</v>
      </c>
      <c r="O286" s="2">
        <f t="shared" si="17"/>
        <v>639.9773371104817</v>
      </c>
      <c r="P286" s="2">
        <f t="shared" si="18"/>
        <v>380.63456090651562</v>
      </c>
      <c r="Q286" s="2">
        <f t="shared" si="19"/>
        <v>107.93201133144477</v>
      </c>
      <c r="R286" s="2">
        <f t="shared" si="20"/>
        <v>106.70821529745044</v>
      </c>
      <c r="S286" s="2">
        <f t="shared" si="21"/>
        <v>288.40832542988517</v>
      </c>
      <c r="T286" s="2">
        <f t="shared" si="22"/>
        <v>322.2719818009669</v>
      </c>
      <c r="U286" s="1478">
        <f t="shared" si="23"/>
        <v>273.67779267943405</v>
      </c>
      <c r="V286" s="1478">
        <f t="shared" si="24"/>
        <v>269.24292037054306</v>
      </c>
      <c r="W286" s="1478">
        <f t="shared" si="25"/>
        <v>32.258064516129032</v>
      </c>
      <c r="X286" s="1478">
        <f t="shared" si="26"/>
        <v>4.838709677419355</v>
      </c>
      <c r="Y286" s="1478">
        <f t="shared" si="27"/>
        <v>3.225806451612903</v>
      </c>
      <c r="Z286" s="1478">
        <f t="shared" si="28"/>
        <v>645.16129032258061</v>
      </c>
      <c r="AA286" s="2">
        <f t="shared" si="16"/>
        <v>100</v>
      </c>
      <c r="AC286" s="2">
        <v>1</v>
      </c>
      <c r="AE286" s="2">
        <f>+Help!$G286*Help!Y286</f>
        <v>268.58923512747879</v>
      </c>
      <c r="AF286" s="2">
        <f>+Help!$G286*Help!Z286</f>
        <v>112.04532577903684</v>
      </c>
      <c r="AG286" s="2">
        <f>+Help!$G286*Help!AA286</f>
        <v>0</v>
      </c>
      <c r="AH286" s="2">
        <f>+Help!$G286*Help!AB286</f>
        <v>214.64022662889519</v>
      </c>
      <c r="AI286" s="2">
        <f>+Help!$G286*Help!AC286</f>
        <v>44.702549575070826</v>
      </c>
      <c r="AJ286" s="2">
        <f>+Help!$G286*Help!AD286</f>
        <v>30.003829352974506</v>
      </c>
      <c r="AK286" s="2">
        <f>+Help!$G286*Help!AE286</f>
        <v>30.594900849858359</v>
      </c>
      <c r="AL286" s="2">
        <f>+Help!$G286*Help!AF286</f>
        <v>24.985835694050994</v>
      </c>
      <c r="AM286" s="2">
        <f>+Help!$G286*Help!AG286</f>
        <v>12.74787535410765</v>
      </c>
      <c r="AN286" s="2">
        <f>+Help!$G286*Help!AH286</f>
        <v>29.401699716713885</v>
      </c>
      <c r="AO286" s="2">
        <f>+Help!$G286*Help!AI286</f>
        <v>121.52702549575071</v>
      </c>
      <c r="AP286" s="2">
        <f>+Help!$G286*Help!AJ286</f>
        <v>12.016365551184869</v>
      </c>
      <c r="AQ286" s="2">
        <f>+Help!$G286*Help!AK286</f>
        <v>289.23282067269429</v>
      </c>
      <c r="AR286" s="1478">
        <f>+Help!$G286*Help!AL286</f>
        <v>23.388101983002834</v>
      </c>
      <c r="AS286" s="1478">
        <f>+Help!$G286*Help!AM286</f>
        <v>0</v>
      </c>
      <c r="AV286" s="5">
        <v>1</v>
      </c>
    </row>
    <row r="287" spans="1:48" x14ac:dyDescent="0.2">
      <c r="A287" s="1">
        <v>45211</v>
      </c>
      <c r="B287" s="2">
        <f>+Help!$G287*Help!I287</f>
        <v>639.9773371104817</v>
      </c>
      <c r="C287" s="2">
        <f>+Help!$G287*Help!J287</f>
        <v>380.63456090651562</v>
      </c>
      <c r="D287" s="2">
        <f>+Help!$G287*Help!K287</f>
        <v>107.93201133144477</v>
      </c>
      <c r="E287" s="2">
        <f>+Help!$G287*Help!L287</f>
        <v>106.70821529745044</v>
      </c>
      <c r="F287" s="2">
        <f>+Help!$G287*Help!M287</f>
        <v>288.40832542988517</v>
      </c>
      <c r="G287" s="2">
        <f>+Help!$G287*Help!N287</f>
        <v>322.2719818009669</v>
      </c>
      <c r="H287" s="1478">
        <f>24*Help!R287/Help!$Q287</f>
        <v>273.67779267943405</v>
      </c>
      <c r="I287" s="1478">
        <f>24*Help!S287/Help!$Q287</f>
        <v>269.24292037054306</v>
      </c>
      <c r="J287" s="1478">
        <f>24*Help!T287/Help!$Q287</f>
        <v>32.258064516129032</v>
      </c>
      <c r="K287" s="1478">
        <f>24*Help!U287/Help!$Q287</f>
        <v>4.838709677419355</v>
      </c>
      <c r="L287" s="1478">
        <f>24*Help!V287/Help!$Q287</f>
        <v>3.225806451612903</v>
      </c>
      <c r="M287" s="1478">
        <f>24*Help!W287/Help!$Q287</f>
        <v>645.16129032258061</v>
      </c>
      <c r="N287" s="2">
        <f>100*Help!H287</f>
        <v>100</v>
      </c>
      <c r="O287" s="2">
        <f t="shared" si="17"/>
        <v>639.9773371104817</v>
      </c>
      <c r="P287" s="2">
        <f t="shared" si="18"/>
        <v>380.63456090651562</v>
      </c>
      <c r="Q287" s="2">
        <f t="shared" si="19"/>
        <v>107.93201133144477</v>
      </c>
      <c r="R287" s="2">
        <f t="shared" si="20"/>
        <v>106.70821529745044</v>
      </c>
      <c r="S287" s="2">
        <f t="shared" si="21"/>
        <v>288.40832542988517</v>
      </c>
      <c r="T287" s="2">
        <f t="shared" si="22"/>
        <v>322.2719818009669</v>
      </c>
      <c r="U287" s="1478">
        <f t="shared" si="23"/>
        <v>273.67779267943405</v>
      </c>
      <c r="V287" s="1478">
        <f t="shared" si="24"/>
        <v>269.24292037054306</v>
      </c>
      <c r="W287" s="1478">
        <f t="shared" si="25"/>
        <v>32.258064516129032</v>
      </c>
      <c r="X287" s="1478">
        <f t="shared" si="26"/>
        <v>4.838709677419355</v>
      </c>
      <c r="Y287" s="1478">
        <f t="shared" si="27"/>
        <v>3.225806451612903</v>
      </c>
      <c r="Z287" s="1478">
        <f t="shared" si="28"/>
        <v>645.16129032258061</v>
      </c>
      <c r="AA287" s="2">
        <f t="shared" si="16"/>
        <v>100</v>
      </c>
      <c r="AC287" s="2">
        <v>1</v>
      </c>
      <c r="AE287" s="2">
        <f>+Help!$G287*Help!Y287</f>
        <v>268.58923512747879</v>
      </c>
      <c r="AF287" s="2">
        <f>+Help!$G287*Help!Z287</f>
        <v>112.04532577903684</v>
      </c>
      <c r="AG287" s="2">
        <f>+Help!$G287*Help!AA287</f>
        <v>0</v>
      </c>
      <c r="AH287" s="2">
        <f>+Help!$G287*Help!AB287</f>
        <v>214.64022662889519</v>
      </c>
      <c r="AI287" s="2">
        <f>+Help!$G287*Help!AC287</f>
        <v>44.702549575070826</v>
      </c>
      <c r="AJ287" s="2">
        <f>+Help!$G287*Help!AD287</f>
        <v>30.003829352974506</v>
      </c>
      <c r="AK287" s="2">
        <f>+Help!$G287*Help!AE287</f>
        <v>30.594900849858359</v>
      </c>
      <c r="AL287" s="2">
        <f>+Help!$G287*Help!AF287</f>
        <v>24.985835694050994</v>
      </c>
      <c r="AM287" s="2">
        <f>+Help!$G287*Help!AG287</f>
        <v>12.74787535410765</v>
      </c>
      <c r="AN287" s="2">
        <f>+Help!$G287*Help!AH287</f>
        <v>29.401699716713885</v>
      </c>
      <c r="AO287" s="2">
        <f>+Help!$G287*Help!AI287</f>
        <v>121.52702549575071</v>
      </c>
      <c r="AP287" s="2">
        <f>+Help!$G287*Help!AJ287</f>
        <v>12.016365551184869</v>
      </c>
      <c r="AQ287" s="2">
        <f>+Help!$G287*Help!AK287</f>
        <v>289.23282067269429</v>
      </c>
      <c r="AR287" s="1478">
        <f>+Help!$G287*Help!AL287</f>
        <v>23.388101983002834</v>
      </c>
      <c r="AS287" s="1478">
        <f>+Help!$G287*Help!AM287</f>
        <v>0</v>
      </c>
      <c r="AV287" s="5">
        <v>1</v>
      </c>
    </row>
    <row r="288" spans="1:48" x14ac:dyDescent="0.2">
      <c r="A288" s="1">
        <v>45212</v>
      </c>
      <c r="B288" s="2">
        <f>+Help!$G288*Help!I288</f>
        <v>639.9773371104817</v>
      </c>
      <c r="C288" s="2">
        <f>+Help!$G288*Help!J288</f>
        <v>380.63456090651562</v>
      </c>
      <c r="D288" s="2">
        <f>+Help!$G288*Help!K288</f>
        <v>107.93201133144477</v>
      </c>
      <c r="E288" s="2">
        <f>+Help!$G288*Help!L288</f>
        <v>106.70821529745044</v>
      </c>
      <c r="F288" s="2">
        <f>+Help!$G288*Help!M288</f>
        <v>288.40832542988517</v>
      </c>
      <c r="G288" s="2">
        <f>+Help!$G288*Help!N288</f>
        <v>322.2719818009669</v>
      </c>
      <c r="H288" s="1478">
        <f>24*Help!R288/Help!$Q288</f>
        <v>273.67779267943405</v>
      </c>
      <c r="I288" s="1478">
        <f>24*Help!S288/Help!$Q288</f>
        <v>269.24292037054306</v>
      </c>
      <c r="J288" s="1478">
        <f>24*Help!T288/Help!$Q288</f>
        <v>32.258064516129032</v>
      </c>
      <c r="K288" s="1478">
        <f>24*Help!U288/Help!$Q288</f>
        <v>4.838709677419355</v>
      </c>
      <c r="L288" s="1478">
        <f>24*Help!V288/Help!$Q288</f>
        <v>3.225806451612903</v>
      </c>
      <c r="M288" s="1478">
        <f>24*Help!W288/Help!$Q288</f>
        <v>645.16129032258061</v>
      </c>
      <c r="N288" s="2">
        <f>100*Help!H288</f>
        <v>100</v>
      </c>
      <c r="O288" s="2">
        <f t="shared" si="17"/>
        <v>639.9773371104817</v>
      </c>
      <c r="P288" s="2">
        <f t="shared" si="18"/>
        <v>380.63456090651562</v>
      </c>
      <c r="Q288" s="2">
        <f t="shared" si="19"/>
        <v>107.93201133144477</v>
      </c>
      <c r="R288" s="2">
        <f t="shared" si="20"/>
        <v>106.70821529745044</v>
      </c>
      <c r="S288" s="2">
        <f t="shared" si="21"/>
        <v>288.40832542988517</v>
      </c>
      <c r="T288" s="2">
        <f t="shared" si="22"/>
        <v>322.2719818009669</v>
      </c>
      <c r="U288" s="1478">
        <f t="shared" si="23"/>
        <v>273.67779267943405</v>
      </c>
      <c r="V288" s="1478">
        <f t="shared" si="24"/>
        <v>269.24292037054306</v>
      </c>
      <c r="W288" s="1478">
        <f t="shared" si="25"/>
        <v>32.258064516129032</v>
      </c>
      <c r="X288" s="1478">
        <f t="shared" si="26"/>
        <v>4.838709677419355</v>
      </c>
      <c r="Y288" s="1478">
        <f t="shared" si="27"/>
        <v>3.225806451612903</v>
      </c>
      <c r="Z288" s="1478">
        <f t="shared" si="28"/>
        <v>645.16129032258061</v>
      </c>
      <c r="AA288" s="2">
        <f t="shared" si="16"/>
        <v>100</v>
      </c>
      <c r="AC288" s="2">
        <v>1</v>
      </c>
      <c r="AE288" s="2">
        <f>+Help!$G288*Help!Y288</f>
        <v>268.58923512747879</v>
      </c>
      <c r="AF288" s="2">
        <f>+Help!$G288*Help!Z288</f>
        <v>112.04532577903684</v>
      </c>
      <c r="AG288" s="2">
        <f>+Help!$G288*Help!AA288</f>
        <v>0</v>
      </c>
      <c r="AH288" s="2">
        <f>+Help!$G288*Help!AB288</f>
        <v>214.64022662889519</v>
      </c>
      <c r="AI288" s="2">
        <f>+Help!$G288*Help!AC288</f>
        <v>44.702549575070826</v>
      </c>
      <c r="AJ288" s="2">
        <f>+Help!$G288*Help!AD288</f>
        <v>30.003829352974506</v>
      </c>
      <c r="AK288" s="2">
        <f>+Help!$G288*Help!AE288</f>
        <v>30.594900849858359</v>
      </c>
      <c r="AL288" s="2">
        <f>+Help!$G288*Help!AF288</f>
        <v>24.985835694050994</v>
      </c>
      <c r="AM288" s="2">
        <f>+Help!$G288*Help!AG288</f>
        <v>12.74787535410765</v>
      </c>
      <c r="AN288" s="2">
        <f>+Help!$G288*Help!AH288</f>
        <v>29.401699716713885</v>
      </c>
      <c r="AO288" s="2">
        <f>+Help!$G288*Help!AI288</f>
        <v>121.52702549575071</v>
      </c>
      <c r="AP288" s="2">
        <f>+Help!$G288*Help!AJ288</f>
        <v>12.016365551184869</v>
      </c>
      <c r="AQ288" s="2">
        <f>+Help!$G288*Help!AK288</f>
        <v>289.23282067269429</v>
      </c>
      <c r="AR288" s="1478">
        <f>+Help!$G288*Help!AL288</f>
        <v>23.388101983002834</v>
      </c>
      <c r="AS288" s="1478">
        <f>+Help!$G288*Help!AM288</f>
        <v>0</v>
      </c>
      <c r="AV288" s="5">
        <v>1</v>
      </c>
    </row>
    <row r="289" spans="1:48" x14ac:dyDescent="0.2">
      <c r="A289" s="1">
        <v>45213</v>
      </c>
      <c r="B289" s="2">
        <f>+Help!$G289*Help!I289</f>
        <v>639.9773371104817</v>
      </c>
      <c r="C289" s="2">
        <f>+Help!$G289*Help!J289</f>
        <v>380.63456090651562</v>
      </c>
      <c r="D289" s="2">
        <f>+Help!$G289*Help!K289</f>
        <v>107.93201133144477</v>
      </c>
      <c r="E289" s="2">
        <f>+Help!$G289*Help!L289</f>
        <v>106.70821529745044</v>
      </c>
      <c r="F289" s="2">
        <f>+Help!$G289*Help!M289</f>
        <v>288.40832542988517</v>
      </c>
      <c r="G289" s="2">
        <f>+Help!$G289*Help!N289</f>
        <v>322.2719818009669</v>
      </c>
      <c r="H289" s="1478">
        <f>24*Help!R289/Help!$Q289</f>
        <v>273.67779267943405</v>
      </c>
      <c r="I289" s="1478">
        <f>24*Help!S289/Help!$Q289</f>
        <v>269.24292037054306</v>
      </c>
      <c r="J289" s="1478">
        <f>24*Help!T289/Help!$Q289</f>
        <v>32.258064516129032</v>
      </c>
      <c r="K289" s="1478">
        <f>24*Help!U289/Help!$Q289</f>
        <v>4.838709677419355</v>
      </c>
      <c r="L289" s="1478">
        <f>24*Help!V289/Help!$Q289</f>
        <v>3.225806451612903</v>
      </c>
      <c r="M289" s="1478">
        <f>24*Help!W289/Help!$Q289</f>
        <v>645.16129032258061</v>
      </c>
      <c r="N289" s="2">
        <f>100*Help!H289</f>
        <v>100</v>
      </c>
      <c r="O289" s="2">
        <f t="shared" si="17"/>
        <v>639.9773371104817</v>
      </c>
      <c r="P289" s="2">
        <f t="shared" si="18"/>
        <v>380.63456090651562</v>
      </c>
      <c r="Q289" s="2">
        <f t="shared" si="19"/>
        <v>107.93201133144477</v>
      </c>
      <c r="R289" s="2">
        <f t="shared" si="20"/>
        <v>106.70821529745044</v>
      </c>
      <c r="S289" s="2">
        <f t="shared" si="21"/>
        <v>288.40832542988517</v>
      </c>
      <c r="T289" s="2">
        <f t="shared" si="22"/>
        <v>322.2719818009669</v>
      </c>
      <c r="U289" s="1478">
        <f t="shared" si="23"/>
        <v>273.67779267943405</v>
      </c>
      <c r="V289" s="1478">
        <f t="shared" si="24"/>
        <v>269.24292037054306</v>
      </c>
      <c r="W289" s="1478">
        <f t="shared" si="25"/>
        <v>32.258064516129032</v>
      </c>
      <c r="X289" s="1478">
        <f t="shared" si="26"/>
        <v>4.838709677419355</v>
      </c>
      <c r="Y289" s="1478">
        <f t="shared" si="27"/>
        <v>3.225806451612903</v>
      </c>
      <c r="Z289" s="1478">
        <f t="shared" si="28"/>
        <v>645.16129032258061</v>
      </c>
      <c r="AA289" s="2">
        <f t="shared" si="16"/>
        <v>100</v>
      </c>
      <c r="AC289" s="2">
        <v>1</v>
      </c>
      <c r="AE289" s="2">
        <f>+Help!$G289*Help!Y289</f>
        <v>268.58923512747879</v>
      </c>
      <c r="AF289" s="2">
        <f>+Help!$G289*Help!Z289</f>
        <v>112.04532577903684</v>
      </c>
      <c r="AG289" s="2">
        <f>+Help!$G289*Help!AA289</f>
        <v>0</v>
      </c>
      <c r="AH289" s="2">
        <f>+Help!$G289*Help!AB289</f>
        <v>214.64022662889519</v>
      </c>
      <c r="AI289" s="2">
        <f>+Help!$G289*Help!AC289</f>
        <v>44.702549575070826</v>
      </c>
      <c r="AJ289" s="2">
        <f>+Help!$G289*Help!AD289</f>
        <v>30.003829352974506</v>
      </c>
      <c r="AK289" s="2">
        <f>+Help!$G289*Help!AE289</f>
        <v>30.594900849858359</v>
      </c>
      <c r="AL289" s="2">
        <f>+Help!$G289*Help!AF289</f>
        <v>24.985835694050994</v>
      </c>
      <c r="AM289" s="2">
        <f>+Help!$G289*Help!AG289</f>
        <v>12.74787535410765</v>
      </c>
      <c r="AN289" s="2">
        <f>+Help!$G289*Help!AH289</f>
        <v>29.401699716713885</v>
      </c>
      <c r="AO289" s="2">
        <f>+Help!$G289*Help!AI289</f>
        <v>121.52702549575071</v>
      </c>
      <c r="AP289" s="2">
        <f>+Help!$G289*Help!AJ289</f>
        <v>12.016365551184869</v>
      </c>
      <c r="AQ289" s="2">
        <f>+Help!$G289*Help!AK289</f>
        <v>289.23282067269429</v>
      </c>
      <c r="AR289" s="1478">
        <f>+Help!$G289*Help!AL289</f>
        <v>23.388101983002834</v>
      </c>
      <c r="AS289" s="1478">
        <f>+Help!$G289*Help!AM289</f>
        <v>0</v>
      </c>
      <c r="AV289" s="5">
        <v>1</v>
      </c>
    </row>
    <row r="290" spans="1:48" x14ac:dyDescent="0.2">
      <c r="A290" s="1">
        <v>45214</v>
      </c>
      <c r="B290" s="2">
        <f>+Help!$G290*Help!I290</f>
        <v>639.9773371104817</v>
      </c>
      <c r="C290" s="2">
        <f>+Help!$G290*Help!J290</f>
        <v>380.63456090651562</v>
      </c>
      <c r="D290" s="2">
        <f>+Help!$G290*Help!K290</f>
        <v>107.93201133144477</v>
      </c>
      <c r="E290" s="2">
        <f>+Help!$G290*Help!L290</f>
        <v>106.70821529745044</v>
      </c>
      <c r="F290" s="2">
        <f>+Help!$G290*Help!M290</f>
        <v>288.40832542988517</v>
      </c>
      <c r="G290" s="2">
        <f>+Help!$G290*Help!N290</f>
        <v>322.2719818009669</v>
      </c>
      <c r="H290" s="1478">
        <f>24*Help!R290/Help!$Q290</f>
        <v>273.67779267943405</v>
      </c>
      <c r="I290" s="1478">
        <f>24*Help!S290/Help!$Q290</f>
        <v>269.24292037054306</v>
      </c>
      <c r="J290" s="1478">
        <f>24*Help!T290/Help!$Q290</f>
        <v>32.258064516129032</v>
      </c>
      <c r="K290" s="1478">
        <f>24*Help!U290/Help!$Q290</f>
        <v>4.838709677419355</v>
      </c>
      <c r="L290" s="1478">
        <f>24*Help!V290/Help!$Q290</f>
        <v>3.225806451612903</v>
      </c>
      <c r="M290" s="1478">
        <f>24*Help!W290/Help!$Q290</f>
        <v>645.16129032258061</v>
      </c>
      <c r="N290" s="2">
        <f>100*Help!H290</f>
        <v>100</v>
      </c>
      <c r="O290" s="2">
        <f t="shared" si="17"/>
        <v>639.9773371104817</v>
      </c>
      <c r="P290" s="2">
        <f t="shared" si="18"/>
        <v>380.63456090651562</v>
      </c>
      <c r="Q290" s="2">
        <f t="shared" si="19"/>
        <v>107.93201133144477</v>
      </c>
      <c r="R290" s="2">
        <f t="shared" si="20"/>
        <v>106.70821529745044</v>
      </c>
      <c r="S290" s="2">
        <f t="shared" si="21"/>
        <v>288.40832542988517</v>
      </c>
      <c r="T290" s="2">
        <f t="shared" si="22"/>
        <v>322.2719818009669</v>
      </c>
      <c r="U290" s="1478">
        <f t="shared" si="23"/>
        <v>273.67779267943405</v>
      </c>
      <c r="V290" s="1478">
        <f t="shared" si="24"/>
        <v>269.24292037054306</v>
      </c>
      <c r="W290" s="1478">
        <f t="shared" si="25"/>
        <v>32.258064516129032</v>
      </c>
      <c r="X290" s="1478">
        <f t="shared" si="26"/>
        <v>4.838709677419355</v>
      </c>
      <c r="Y290" s="1478">
        <f t="shared" si="27"/>
        <v>3.225806451612903</v>
      </c>
      <c r="Z290" s="1478">
        <f t="shared" si="28"/>
        <v>645.16129032258061</v>
      </c>
      <c r="AA290" s="2">
        <f t="shared" si="16"/>
        <v>100</v>
      </c>
      <c r="AC290" s="2">
        <v>1</v>
      </c>
      <c r="AE290" s="2">
        <f>+Help!$G290*Help!Y290</f>
        <v>268.58923512747879</v>
      </c>
      <c r="AF290" s="2">
        <f>+Help!$G290*Help!Z290</f>
        <v>112.04532577903684</v>
      </c>
      <c r="AG290" s="2">
        <f>+Help!$G290*Help!AA290</f>
        <v>0</v>
      </c>
      <c r="AH290" s="2">
        <f>+Help!$G290*Help!AB290</f>
        <v>214.64022662889519</v>
      </c>
      <c r="AI290" s="2">
        <f>+Help!$G290*Help!AC290</f>
        <v>44.702549575070826</v>
      </c>
      <c r="AJ290" s="2">
        <f>+Help!$G290*Help!AD290</f>
        <v>30.003829352974506</v>
      </c>
      <c r="AK290" s="2">
        <f>+Help!$G290*Help!AE290</f>
        <v>30.594900849858359</v>
      </c>
      <c r="AL290" s="2">
        <f>+Help!$G290*Help!AF290</f>
        <v>24.985835694050994</v>
      </c>
      <c r="AM290" s="2">
        <f>+Help!$G290*Help!AG290</f>
        <v>12.74787535410765</v>
      </c>
      <c r="AN290" s="2">
        <f>+Help!$G290*Help!AH290</f>
        <v>29.401699716713885</v>
      </c>
      <c r="AO290" s="2">
        <f>+Help!$G290*Help!AI290</f>
        <v>121.52702549575071</v>
      </c>
      <c r="AP290" s="2">
        <f>+Help!$G290*Help!AJ290</f>
        <v>12.016365551184869</v>
      </c>
      <c r="AQ290" s="2">
        <f>+Help!$G290*Help!AK290</f>
        <v>289.23282067269429</v>
      </c>
      <c r="AR290" s="1478">
        <f>+Help!$G290*Help!AL290</f>
        <v>23.388101983002834</v>
      </c>
      <c r="AS290" s="1478">
        <f>+Help!$G290*Help!AM290</f>
        <v>0</v>
      </c>
      <c r="AV290" s="5">
        <v>1</v>
      </c>
    </row>
    <row r="291" spans="1:48" x14ac:dyDescent="0.2">
      <c r="A291" s="1">
        <v>45215</v>
      </c>
      <c r="B291" s="2">
        <f>+Help!$G291*Help!I291</f>
        <v>639.9773371104817</v>
      </c>
      <c r="C291" s="2">
        <f>+Help!$G291*Help!J291</f>
        <v>380.63456090651562</v>
      </c>
      <c r="D291" s="2">
        <f>+Help!$G291*Help!K291</f>
        <v>107.93201133144477</v>
      </c>
      <c r="E291" s="2">
        <f>+Help!$G291*Help!L291</f>
        <v>106.70821529745044</v>
      </c>
      <c r="F291" s="2">
        <f>+Help!$G291*Help!M291</f>
        <v>288.40832542988517</v>
      </c>
      <c r="G291" s="2">
        <f>+Help!$G291*Help!N291</f>
        <v>322.2719818009669</v>
      </c>
      <c r="H291" s="1478">
        <f>24*Help!R291/Help!$Q291</f>
        <v>273.67779267943405</v>
      </c>
      <c r="I291" s="1478">
        <f>24*Help!S291/Help!$Q291</f>
        <v>269.24292037054306</v>
      </c>
      <c r="J291" s="1478">
        <f>24*Help!T291/Help!$Q291</f>
        <v>32.258064516129032</v>
      </c>
      <c r="K291" s="1478">
        <f>24*Help!U291/Help!$Q291</f>
        <v>4.838709677419355</v>
      </c>
      <c r="L291" s="1478">
        <f>24*Help!V291/Help!$Q291</f>
        <v>3.225806451612903</v>
      </c>
      <c r="M291" s="1478">
        <f>24*Help!W291/Help!$Q291</f>
        <v>645.16129032258061</v>
      </c>
      <c r="N291" s="2">
        <f>100*Help!H291</f>
        <v>100</v>
      </c>
      <c r="O291" s="2">
        <f t="shared" si="17"/>
        <v>639.9773371104817</v>
      </c>
      <c r="P291" s="2">
        <f t="shared" si="18"/>
        <v>380.63456090651562</v>
      </c>
      <c r="Q291" s="2">
        <f t="shared" si="19"/>
        <v>107.93201133144477</v>
      </c>
      <c r="R291" s="2">
        <f t="shared" si="20"/>
        <v>106.70821529745044</v>
      </c>
      <c r="S291" s="2">
        <f t="shared" si="21"/>
        <v>288.40832542988517</v>
      </c>
      <c r="T291" s="2">
        <f t="shared" si="22"/>
        <v>322.2719818009669</v>
      </c>
      <c r="U291" s="1478">
        <f t="shared" si="23"/>
        <v>273.67779267943405</v>
      </c>
      <c r="V291" s="1478">
        <f t="shared" si="24"/>
        <v>269.24292037054306</v>
      </c>
      <c r="W291" s="1478">
        <f t="shared" si="25"/>
        <v>32.258064516129032</v>
      </c>
      <c r="X291" s="1478">
        <f t="shared" si="26"/>
        <v>4.838709677419355</v>
      </c>
      <c r="Y291" s="1478">
        <f t="shared" si="27"/>
        <v>3.225806451612903</v>
      </c>
      <c r="Z291" s="1478">
        <f t="shared" si="28"/>
        <v>645.16129032258061</v>
      </c>
      <c r="AA291" s="2">
        <f t="shared" si="16"/>
        <v>100</v>
      </c>
      <c r="AC291" s="2">
        <v>1</v>
      </c>
      <c r="AE291" s="2">
        <f>+Help!$G291*Help!Y291</f>
        <v>268.58923512747879</v>
      </c>
      <c r="AF291" s="2">
        <f>+Help!$G291*Help!Z291</f>
        <v>112.04532577903684</v>
      </c>
      <c r="AG291" s="2">
        <f>+Help!$G291*Help!AA291</f>
        <v>0</v>
      </c>
      <c r="AH291" s="2">
        <f>+Help!$G291*Help!AB291</f>
        <v>214.64022662889519</v>
      </c>
      <c r="AI291" s="2">
        <f>+Help!$G291*Help!AC291</f>
        <v>44.702549575070826</v>
      </c>
      <c r="AJ291" s="2">
        <f>+Help!$G291*Help!AD291</f>
        <v>30.003829352974506</v>
      </c>
      <c r="AK291" s="2">
        <f>+Help!$G291*Help!AE291</f>
        <v>30.594900849858359</v>
      </c>
      <c r="AL291" s="2">
        <f>+Help!$G291*Help!AF291</f>
        <v>24.985835694050994</v>
      </c>
      <c r="AM291" s="2">
        <f>+Help!$G291*Help!AG291</f>
        <v>12.74787535410765</v>
      </c>
      <c r="AN291" s="2">
        <f>+Help!$G291*Help!AH291</f>
        <v>29.401699716713885</v>
      </c>
      <c r="AO291" s="2">
        <f>+Help!$G291*Help!AI291</f>
        <v>121.52702549575071</v>
      </c>
      <c r="AP291" s="2">
        <f>+Help!$G291*Help!AJ291</f>
        <v>12.016365551184869</v>
      </c>
      <c r="AQ291" s="2">
        <f>+Help!$G291*Help!AK291</f>
        <v>289.23282067269429</v>
      </c>
      <c r="AR291" s="1478">
        <f>+Help!$G291*Help!AL291</f>
        <v>23.388101983002834</v>
      </c>
      <c r="AS291" s="1478">
        <f>+Help!$G291*Help!AM291</f>
        <v>0</v>
      </c>
      <c r="AV291" s="5">
        <v>1</v>
      </c>
    </row>
    <row r="292" spans="1:48" x14ac:dyDescent="0.2">
      <c r="A292" s="1">
        <v>45216</v>
      </c>
      <c r="B292" s="2">
        <f>+Help!$G292*Help!I292</f>
        <v>319.98866855524085</v>
      </c>
      <c r="C292" s="2">
        <f>+Help!$G292*Help!J292</f>
        <v>190.31728045325781</v>
      </c>
      <c r="D292" s="2">
        <f>+Help!$G292*Help!K292</f>
        <v>53.966005665722385</v>
      </c>
      <c r="E292" s="2">
        <f>+Help!$G292*Help!L292</f>
        <v>53.354107648725218</v>
      </c>
      <c r="F292" s="2">
        <f>+Help!$G292*Help!M292</f>
        <v>144.20416271494258</v>
      </c>
      <c r="G292" s="2">
        <f>+Help!$G292*Help!N292</f>
        <v>161.13599090048345</v>
      </c>
      <c r="H292" s="1478">
        <f>24*Help!R292/Help!$Q292</f>
        <v>273.67779267943405</v>
      </c>
      <c r="I292" s="1478">
        <f>24*Help!S292/Help!$Q292</f>
        <v>269.24292037054306</v>
      </c>
      <c r="J292" s="1478">
        <f>24*Help!T292/Help!$Q292</f>
        <v>32.258064516129032</v>
      </c>
      <c r="K292" s="1478">
        <f>24*Help!U292/Help!$Q292</f>
        <v>4.838709677419355</v>
      </c>
      <c r="L292" s="1478">
        <f>24*Help!V292/Help!$Q292</f>
        <v>3.225806451612903</v>
      </c>
      <c r="M292" s="1478">
        <f>24*Help!W292/Help!$Q292</f>
        <v>645.16129032258061</v>
      </c>
      <c r="N292" s="2">
        <f>100*Help!H292</f>
        <v>50</v>
      </c>
      <c r="O292" s="2">
        <f t="shared" si="17"/>
        <v>319.98866855524085</v>
      </c>
      <c r="P292" s="2">
        <f t="shared" si="18"/>
        <v>190.31728045325781</v>
      </c>
      <c r="Q292" s="2">
        <f t="shared" si="19"/>
        <v>53.966005665722385</v>
      </c>
      <c r="R292" s="2">
        <f t="shared" si="20"/>
        <v>53.354107648725218</v>
      </c>
      <c r="S292" s="2">
        <f t="shared" si="21"/>
        <v>144.20416271494258</v>
      </c>
      <c r="T292" s="2">
        <f t="shared" si="22"/>
        <v>161.13599090048345</v>
      </c>
      <c r="U292" s="1478">
        <f t="shared" si="23"/>
        <v>273.67779267943405</v>
      </c>
      <c r="V292" s="1478">
        <f t="shared" si="24"/>
        <v>269.24292037054306</v>
      </c>
      <c r="W292" s="1478">
        <f t="shared" si="25"/>
        <v>32.258064516129032</v>
      </c>
      <c r="X292" s="1478">
        <f t="shared" si="26"/>
        <v>4.838709677419355</v>
      </c>
      <c r="Y292" s="1478">
        <f t="shared" si="27"/>
        <v>3.225806451612903</v>
      </c>
      <c r="Z292" s="1478">
        <f t="shared" si="28"/>
        <v>645.16129032258061</v>
      </c>
      <c r="AA292" s="2">
        <f t="shared" si="16"/>
        <v>50</v>
      </c>
      <c r="AC292" s="2">
        <v>1</v>
      </c>
      <c r="AE292" s="2">
        <f>+Help!$G292*Help!Y292</f>
        <v>134.29461756373939</v>
      </c>
      <c r="AF292" s="2">
        <f>+Help!$G292*Help!Z292</f>
        <v>56.022662889518422</v>
      </c>
      <c r="AG292" s="2">
        <f>+Help!$G292*Help!AA292</f>
        <v>0</v>
      </c>
      <c r="AH292" s="2">
        <f>+Help!$G292*Help!AB292</f>
        <v>107.3201133144476</v>
      </c>
      <c r="AI292" s="2">
        <f>+Help!$G292*Help!AC292</f>
        <v>22.351274787535413</v>
      </c>
      <c r="AJ292" s="2">
        <f>+Help!$G292*Help!AD292</f>
        <v>15.001914676487253</v>
      </c>
      <c r="AK292" s="2">
        <f>+Help!$G292*Help!AE292</f>
        <v>15.297450424929179</v>
      </c>
      <c r="AL292" s="2">
        <f>+Help!$G292*Help!AF292</f>
        <v>12.492917847025497</v>
      </c>
      <c r="AM292" s="2">
        <f>+Help!$G292*Help!AG292</f>
        <v>6.3739376770538252</v>
      </c>
      <c r="AN292" s="2">
        <f>+Help!$G292*Help!AH292</f>
        <v>14.700849858356943</v>
      </c>
      <c r="AO292" s="2">
        <f>+Help!$G292*Help!AI292</f>
        <v>60.763512747875353</v>
      </c>
      <c r="AP292" s="2">
        <f>+Help!$G292*Help!AJ292</f>
        <v>6.0081827755924344</v>
      </c>
      <c r="AQ292" s="2">
        <f>+Help!$G292*Help!AK292</f>
        <v>144.61641033634714</v>
      </c>
      <c r="AR292" s="1478">
        <f>+Help!$G292*Help!AL292</f>
        <v>11.694050991501417</v>
      </c>
      <c r="AS292" s="1478">
        <f>+Help!$G292*Help!AM292</f>
        <v>0</v>
      </c>
      <c r="AV292" s="5">
        <v>1</v>
      </c>
    </row>
    <row r="293" spans="1:48" x14ac:dyDescent="0.2">
      <c r="A293" s="1">
        <v>45217</v>
      </c>
      <c r="B293" s="2">
        <f>+Help!$G293*Help!I293</f>
        <v>639.9773371104817</v>
      </c>
      <c r="C293" s="2">
        <f>+Help!$G293*Help!J293</f>
        <v>380.63456090651562</v>
      </c>
      <c r="D293" s="2">
        <f>+Help!$G293*Help!K293</f>
        <v>107.93201133144477</v>
      </c>
      <c r="E293" s="2">
        <f>+Help!$G293*Help!L293</f>
        <v>106.70821529745044</v>
      </c>
      <c r="F293" s="2">
        <f>+Help!$G293*Help!M293</f>
        <v>288.40832542988517</v>
      </c>
      <c r="G293" s="2">
        <f>+Help!$G293*Help!N293</f>
        <v>322.2719818009669</v>
      </c>
      <c r="H293" s="1478">
        <f>24*Help!R293/Help!$Q293</f>
        <v>273.67779267943405</v>
      </c>
      <c r="I293" s="1478">
        <f>24*Help!S293/Help!$Q293</f>
        <v>269.24292037054306</v>
      </c>
      <c r="J293" s="1478">
        <f>24*Help!T293/Help!$Q293</f>
        <v>32.258064516129032</v>
      </c>
      <c r="K293" s="1478">
        <f>24*Help!U293/Help!$Q293</f>
        <v>4.838709677419355</v>
      </c>
      <c r="L293" s="1478">
        <f>24*Help!V293/Help!$Q293</f>
        <v>3.225806451612903</v>
      </c>
      <c r="M293" s="1478">
        <f>24*Help!W293/Help!$Q293</f>
        <v>645.16129032258061</v>
      </c>
      <c r="N293" s="2">
        <f>100*Help!H293</f>
        <v>100</v>
      </c>
      <c r="O293" s="2">
        <f t="shared" si="17"/>
        <v>639.9773371104817</v>
      </c>
      <c r="P293" s="2">
        <f t="shared" si="18"/>
        <v>380.63456090651562</v>
      </c>
      <c r="Q293" s="2">
        <f t="shared" si="19"/>
        <v>107.93201133144477</v>
      </c>
      <c r="R293" s="2">
        <f t="shared" si="20"/>
        <v>106.70821529745044</v>
      </c>
      <c r="S293" s="2">
        <f t="shared" si="21"/>
        <v>288.40832542988517</v>
      </c>
      <c r="T293" s="2">
        <f t="shared" si="22"/>
        <v>322.2719818009669</v>
      </c>
      <c r="U293" s="1478">
        <f t="shared" si="23"/>
        <v>273.67779267943405</v>
      </c>
      <c r="V293" s="1478">
        <f t="shared" si="24"/>
        <v>269.24292037054306</v>
      </c>
      <c r="W293" s="1478">
        <f t="shared" si="25"/>
        <v>32.258064516129032</v>
      </c>
      <c r="X293" s="1478">
        <f t="shared" si="26"/>
        <v>4.838709677419355</v>
      </c>
      <c r="Y293" s="1478">
        <f t="shared" si="27"/>
        <v>3.225806451612903</v>
      </c>
      <c r="Z293" s="1478">
        <f t="shared" si="28"/>
        <v>645.16129032258061</v>
      </c>
      <c r="AA293" s="2">
        <f t="shared" si="16"/>
        <v>100</v>
      </c>
      <c r="AC293" s="2">
        <v>1</v>
      </c>
      <c r="AE293" s="2">
        <f>+Help!$G293*Help!Y293</f>
        <v>268.58923512747879</v>
      </c>
      <c r="AF293" s="2">
        <f>+Help!$G293*Help!Z293</f>
        <v>112.04532577903684</v>
      </c>
      <c r="AG293" s="2">
        <f>+Help!$G293*Help!AA293</f>
        <v>0</v>
      </c>
      <c r="AH293" s="2">
        <f>+Help!$G293*Help!AB293</f>
        <v>214.64022662889519</v>
      </c>
      <c r="AI293" s="2">
        <f>+Help!$G293*Help!AC293</f>
        <v>44.702549575070826</v>
      </c>
      <c r="AJ293" s="2">
        <f>+Help!$G293*Help!AD293</f>
        <v>30.003829352974506</v>
      </c>
      <c r="AK293" s="2">
        <f>+Help!$G293*Help!AE293</f>
        <v>30.594900849858359</v>
      </c>
      <c r="AL293" s="2">
        <f>+Help!$G293*Help!AF293</f>
        <v>24.985835694050994</v>
      </c>
      <c r="AM293" s="2">
        <f>+Help!$G293*Help!AG293</f>
        <v>12.74787535410765</v>
      </c>
      <c r="AN293" s="2">
        <f>+Help!$G293*Help!AH293</f>
        <v>29.401699716713885</v>
      </c>
      <c r="AO293" s="2">
        <f>+Help!$G293*Help!AI293</f>
        <v>121.52702549575071</v>
      </c>
      <c r="AP293" s="2">
        <f>+Help!$G293*Help!AJ293</f>
        <v>12.016365551184869</v>
      </c>
      <c r="AQ293" s="2">
        <f>+Help!$G293*Help!AK293</f>
        <v>289.23282067269429</v>
      </c>
      <c r="AR293" s="1478">
        <f>+Help!$G293*Help!AL293</f>
        <v>23.388101983002834</v>
      </c>
      <c r="AS293" s="1478">
        <f>+Help!$G293*Help!AM293</f>
        <v>0</v>
      </c>
      <c r="AV293" s="5">
        <v>1</v>
      </c>
    </row>
    <row r="294" spans="1:48" x14ac:dyDescent="0.2">
      <c r="A294" s="1">
        <v>45218</v>
      </c>
      <c r="B294" s="2">
        <f>+Help!$G294*Help!I294</f>
        <v>639.9773371104817</v>
      </c>
      <c r="C294" s="2">
        <f>+Help!$G294*Help!J294</f>
        <v>380.63456090651562</v>
      </c>
      <c r="D294" s="2">
        <f>+Help!$G294*Help!K294</f>
        <v>107.93201133144477</v>
      </c>
      <c r="E294" s="2">
        <f>+Help!$G294*Help!L294</f>
        <v>106.70821529745044</v>
      </c>
      <c r="F294" s="2">
        <f>+Help!$G294*Help!M294</f>
        <v>288.40832542988517</v>
      </c>
      <c r="G294" s="2">
        <f>+Help!$G294*Help!N294</f>
        <v>322.2719818009669</v>
      </c>
      <c r="H294" s="1478">
        <f>24*Help!R294/Help!$Q294</f>
        <v>273.67779267943405</v>
      </c>
      <c r="I294" s="1478">
        <f>24*Help!S294/Help!$Q294</f>
        <v>269.24292037054306</v>
      </c>
      <c r="J294" s="1478">
        <f>24*Help!T294/Help!$Q294</f>
        <v>32.258064516129032</v>
      </c>
      <c r="K294" s="1478">
        <f>24*Help!U294/Help!$Q294</f>
        <v>4.838709677419355</v>
      </c>
      <c r="L294" s="1478">
        <f>24*Help!V294/Help!$Q294</f>
        <v>3.225806451612903</v>
      </c>
      <c r="M294" s="1478">
        <f>24*Help!W294/Help!$Q294</f>
        <v>645.16129032258061</v>
      </c>
      <c r="N294" s="2">
        <f>100*Help!H294</f>
        <v>100</v>
      </c>
      <c r="O294" s="2">
        <f t="shared" si="17"/>
        <v>639.9773371104817</v>
      </c>
      <c r="P294" s="2">
        <f t="shared" si="18"/>
        <v>380.63456090651562</v>
      </c>
      <c r="Q294" s="2">
        <f t="shared" si="19"/>
        <v>107.93201133144477</v>
      </c>
      <c r="R294" s="2">
        <f t="shared" si="20"/>
        <v>106.70821529745044</v>
      </c>
      <c r="S294" s="2">
        <f t="shared" si="21"/>
        <v>288.40832542988517</v>
      </c>
      <c r="T294" s="2">
        <f t="shared" si="22"/>
        <v>322.2719818009669</v>
      </c>
      <c r="U294" s="1478">
        <f t="shared" si="23"/>
        <v>273.67779267943405</v>
      </c>
      <c r="V294" s="1478">
        <f t="shared" si="24"/>
        <v>269.24292037054306</v>
      </c>
      <c r="W294" s="1478">
        <f t="shared" si="25"/>
        <v>32.258064516129032</v>
      </c>
      <c r="X294" s="1478">
        <f t="shared" si="26"/>
        <v>4.838709677419355</v>
      </c>
      <c r="Y294" s="1478">
        <f t="shared" si="27"/>
        <v>3.225806451612903</v>
      </c>
      <c r="Z294" s="1478">
        <f t="shared" si="28"/>
        <v>645.16129032258061</v>
      </c>
      <c r="AA294" s="2">
        <f t="shared" si="16"/>
        <v>100</v>
      </c>
      <c r="AC294" s="2">
        <v>1</v>
      </c>
      <c r="AE294" s="2">
        <f>+Help!$G294*Help!Y294</f>
        <v>268.58923512747879</v>
      </c>
      <c r="AF294" s="2">
        <f>+Help!$G294*Help!Z294</f>
        <v>112.04532577903684</v>
      </c>
      <c r="AG294" s="2">
        <f>+Help!$G294*Help!AA294</f>
        <v>0</v>
      </c>
      <c r="AH294" s="2">
        <f>+Help!$G294*Help!AB294</f>
        <v>214.64022662889519</v>
      </c>
      <c r="AI294" s="2">
        <f>+Help!$G294*Help!AC294</f>
        <v>44.702549575070826</v>
      </c>
      <c r="AJ294" s="2">
        <f>+Help!$G294*Help!AD294</f>
        <v>30.003829352974506</v>
      </c>
      <c r="AK294" s="2">
        <f>+Help!$G294*Help!AE294</f>
        <v>30.594900849858359</v>
      </c>
      <c r="AL294" s="2">
        <f>+Help!$G294*Help!AF294</f>
        <v>24.985835694050994</v>
      </c>
      <c r="AM294" s="2">
        <f>+Help!$G294*Help!AG294</f>
        <v>12.74787535410765</v>
      </c>
      <c r="AN294" s="2">
        <f>+Help!$G294*Help!AH294</f>
        <v>29.401699716713885</v>
      </c>
      <c r="AO294" s="2">
        <f>+Help!$G294*Help!AI294</f>
        <v>121.52702549575071</v>
      </c>
      <c r="AP294" s="2">
        <f>+Help!$G294*Help!AJ294</f>
        <v>12.016365551184869</v>
      </c>
      <c r="AQ294" s="2">
        <f>+Help!$G294*Help!AK294</f>
        <v>289.23282067269429</v>
      </c>
      <c r="AR294" s="1478">
        <f>+Help!$G294*Help!AL294</f>
        <v>23.388101983002834</v>
      </c>
      <c r="AS294" s="1478">
        <f>+Help!$G294*Help!AM294</f>
        <v>0</v>
      </c>
      <c r="AV294" s="5">
        <v>1</v>
      </c>
    </row>
    <row r="295" spans="1:48" x14ac:dyDescent="0.2">
      <c r="A295" s="1">
        <v>45219</v>
      </c>
      <c r="B295" s="2">
        <f>+Help!$G295*Help!I295</f>
        <v>639.9773371104817</v>
      </c>
      <c r="C295" s="2">
        <f>+Help!$G295*Help!J295</f>
        <v>380.63456090651562</v>
      </c>
      <c r="D295" s="2">
        <f>+Help!$G295*Help!K295</f>
        <v>107.93201133144477</v>
      </c>
      <c r="E295" s="2">
        <f>+Help!$G295*Help!L295</f>
        <v>106.70821529745044</v>
      </c>
      <c r="F295" s="2">
        <f>+Help!$G295*Help!M295</f>
        <v>288.40832542988517</v>
      </c>
      <c r="G295" s="2">
        <f>+Help!$G295*Help!N295</f>
        <v>322.2719818009669</v>
      </c>
      <c r="H295" s="1478">
        <f>24*Help!R295/Help!$Q295</f>
        <v>273.67779267943405</v>
      </c>
      <c r="I295" s="1478">
        <f>24*Help!S295/Help!$Q295</f>
        <v>269.24292037054306</v>
      </c>
      <c r="J295" s="1478">
        <f>24*Help!T295/Help!$Q295</f>
        <v>32.258064516129032</v>
      </c>
      <c r="K295" s="1478">
        <f>24*Help!U295/Help!$Q295</f>
        <v>4.838709677419355</v>
      </c>
      <c r="L295" s="1478">
        <f>24*Help!V295/Help!$Q295</f>
        <v>3.225806451612903</v>
      </c>
      <c r="M295" s="1478">
        <f>24*Help!W295/Help!$Q295</f>
        <v>645.16129032258061</v>
      </c>
      <c r="N295" s="2">
        <f>100*Help!H295</f>
        <v>100</v>
      </c>
      <c r="O295" s="2">
        <f t="shared" si="17"/>
        <v>639.9773371104817</v>
      </c>
      <c r="P295" s="2">
        <f t="shared" si="18"/>
        <v>380.63456090651562</v>
      </c>
      <c r="Q295" s="2">
        <f t="shared" si="19"/>
        <v>107.93201133144477</v>
      </c>
      <c r="R295" s="2">
        <f t="shared" si="20"/>
        <v>106.70821529745044</v>
      </c>
      <c r="S295" s="2">
        <f t="shared" si="21"/>
        <v>288.40832542988517</v>
      </c>
      <c r="T295" s="2">
        <f t="shared" si="22"/>
        <v>322.2719818009669</v>
      </c>
      <c r="U295" s="1478">
        <f t="shared" si="23"/>
        <v>273.67779267943405</v>
      </c>
      <c r="V295" s="1478">
        <f t="shared" si="24"/>
        <v>269.24292037054306</v>
      </c>
      <c r="W295" s="1478">
        <f t="shared" si="25"/>
        <v>32.258064516129032</v>
      </c>
      <c r="X295" s="1478">
        <f t="shared" si="26"/>
        <v>4.838709677419355</v>
      </c>
      <c r="Y295" s="1478">
        <f t="shared" si="27"/>
        <v>3.225806451612903</v>
      </c>
      <c r="Z295" s="1478">
        <f t="shared" si="28"/>
        <v>645.16129032258061</v>
      </c>
      <c r="AA295" s="2">
        <f t="shared" si="16"/>
        <v>100</v>
      </c>
      <c r="AC295" s="2">
        <v>1</v>
      </c>
      <c r="AE295" s="2">
        <f>+Help!$G295*Help!Y295</f>
        <v>268.58923512747879</v>
      </c>
      <c r="AF295" s="2">
        <f>+Help!$G295*Help!Z295</f>
        <v>112.04532577903684</v>
      </c>
      <c r="AG295" s="2">
        <f>+Help!$G295*Help!AA295</f>
        <v>0</v>
      </c>
      <c r="AH295" s="2">
        <f>+Help!$G295*Help!AB295</f>
        <v>214.64022662889519</v>
      </c>
      <c r="AI295" s="2">
        <f>+Help!$G295*Help!AC295</f>
        <v>44.702549575070826</v>
      </c>
      <c r="AJ295" s="2">
        <f>+Help!$G295*Help!AD295</f>
        <v>30.003829352974506</v>
      </c>
      <c r="AK295" s="2">
        <f>+Help!$G295*Help!AE295</f>
        <v>30.594900849858359</v>
      </c>
      <c r="AL295" s="2">
        <f>+Help!$G295*Help!AF295</f>
        <v>24.985835694050994</v>
      </c>
      <c r="AM295" s="2">
        <f>+Help!$G295*Help!AG295</f>
        <v>12.74787535410765</v>
      </c>
      <c r="AN295" s="2">
        <f>+Help!$G295*Help!AH295</f>
        <v>29.401699716713885</v>
      </c>
      <c r="AO295" s="2">
        <f>+Help!$G295*Help!AI295</f>
        <v>121.52702549575071</v>
      </c>
      <c r="AP295" s="2">
        <f>+Help!$G295*Help!AJ295</f>
        <v>12.016365551184869</v>
      </c>
      <c r="AQ295" s="2">
        <f>+Help!$G295*Help!AK295</f>
        <v>289.23282067269429</v>
      </c>
      <c r="AR295" s="1478">
        <f>+Help!$G295*Help!AL295</f>
        <v>23.388101983002834</v>
      </c>
      <c r="AS295" s="1478">
        <f>+Help!$G295*Help!AM295</f>
        <v>0</v>
      </c>
      <c r="AV295" s="5">
        <v>1</v>
      </c>
    </row>
    <row r="296" spans="1:48" x14ac:dyDescent="0.2">
      <c r="A296" s="1">
        <v>45220</v>
      </c>
      <c r="B296" s="2">
        <f>+Help!$G296*Help!I296</f>
        <v>639.9773371104817</v>
      </c>
      <c r="C296" s="2">
        <f>+Help!$G296*Help!J296</f>
        <v>380.63456090651562</v>
      </c>
      <c r="D296" s="2">
        <f>+Help!$G296*Help!K296</f>
        <v>107.93201133144477</v>
      </c>
      <c r="E296" s="2">
        <f>+Help!$G296*Help!L296</f>
        <v>106.70821529745044</v>
      </c>
      <c r="F296" s="2">
        <f>+Help!$G296*Help!M296</f>
        <v>288.40832542988517</v>
      </c>
      <c r="G296" s="2">
        <f>+Help!$G296*Help!N296</f>
        <v>322.2719818009669</v>
      </c>
      <c r="H296" s="1478">
        <f>24*Help!R296/Help!$Q296</f>
        <v>273.67779267943405</v>
      </c>
      <c r="I296" s="1478">
        <f>24*Help!S296/Help!$Q296</f>
        <v>269.24292037054306</v>
      </c>
      <c r="J296" s="1478">
        <f>24*Help!T296/Help!$Q296</f>
        <v>32.258064516129032</v>
      </c>
      <c r="K296" s="1478">
        <f>24*Help!U296/Help!$Q296</f>
        <v>4.838709677419355</v>
      </c>
      <c r="L296" s="1478">
        <f>24*Help!V296/Help!$Q296</f>
        <v>3.225806451612903</v>
      </c>
      <c r="M296" s="1478">
        <f>24*Help!W296/Help!$Q296</f>
        <v>645.16129032258061</v>
      </c>
      <c r="N296" s="2">
        <f>100*Help!H296</f>
        <v>100</v>
      </c>
      <c r="O296" s="2">
        <f t="shared" si="17"/>
        <v>639.9773371104817</v>
      </c>
      <c r="P296" s="2">
        <f t="shared" si="18"/>
        <v>380.63456090651562</v>
      </c>
      <c r="Q296" s="2">
        <f t="shared" si="19"/>
        <v>107.93201133144477</v>
      </c>
      <c r="R296" s="2">
        <f t="shared" si="20"/>
        <v>106.70821529745044</v>
      </c>
      <c r="S296" s="2">
        <f t="shared" si="21"/>
        <v>288.40832542988517</v>
      </c>
      <c r="T296" s="2">
        <f t="shared" si="22"/>
        <v>322.2719818009669</v>
      </c>
      <c r="U296" s="1478">
        <f t="shared" si="23"/>
        <v>273.67779267943405</v>
      </c>
      <c r="V296" s="1478">
        <f t="shared" si="24"/>
        <v>269.24292037054306</v>
      </c>
      <c r="W296" s="1478">
        <f t="shared" si="25"/>
        <v>32.258064516129032</v>
      </c>
      <c r="X296" s="1478">
        <f t="shared" si="26"/>
        <v>4.838709677419355</v>
      </c>
      <c r="Y296" s="1478">
        <f t="shared" si="27"/>
        <v>3.225806451612903</v>
      </c>
      <c r="Z296" s="1478">
        <f t="shared" si="28"/>
        <v>645.16129032258061</v>
      </c>
      <c r="AA296" s="2">
        <f t="shared" si="16"/>
        <v>100</v>
      </c>
      <c r="AC296" s="2">
        <v>1</v>
      </c>
      <c r="AE296" s="2">
        <f>+Help!$G296*Help!Y296</f>
        <v>268.58923512747879</v>
      </c>
      <c r="AF296" s="2">
        <f>+Help!$G296*Help!Z296</f>
        <v>112.04532577903684</v>
      </c>
      <c r="AG296" s="2">
        <f>+Help!$G296*Help!AA296</f>
        <v>0</v>
      </c>
      <c r="AH296" s="2">
        <f>+Help!$G296*Help!AB296</f>
        <v>214.64022662889519</v>
      </c>
      <c r="AI296" s="2">
        <f>+Help!$G296*Help!AC296</f>
        <v>44.702549575070826</v>
      </c>
      <c r="AJ296" s="2">
        <f>+Help!$G296*Help!AD296</f>
        <v>30.003829352974506</v>
      </c>
      <c r="AK296" s="2">
        <f>+Help!$G296*Help!AE296</f>
        <v>30.594900849858359</v>
      </c>
      <c r="AL296" s="2">
        <f>+Help!$G296*Help!AF296</f>
        <v>24.985835694050994</v>
      </c>
      <c r="AM296" s="2">
        <f>+Help!$G296*Help!AG296</f>
        <v>12.74787535410765</v>
      </c>
      <c r="AN296" s="2">
        <f>+Help!$G296*Help!AH296</f>
        <v>29.401699716713885</v>
      </c>
      <c r="AO296" s="2">
        <f>+Help!$G296*Help!AI296</f>
        <v>121.52702549575071</v>
      </c>
      <c r="AP296" s="2">
        <f>+Help!$G296*Help!AJ296</f>
        <v>12.016365551184869</v>
      </c>
      <c r="AQ296" s="2">
        <f>+Help!$G296*Help!AK296</f>
        <v>289.23282067269429</v>
      </c>
      <c r="AR296" s="1478">
        <f>+Help!$G296*Help!AL296</f>
        <v>23.388101983002834</v>
      </c>
      <c r="AS296" s="1478">
        <f>+Help!$G296*Help!AM296</f>
        <v>0</v>
      </c>
      <c r="AV296" s="5">
        <v>1</v>
      </c>
    </row>
    <row r="297" spans="1:48" x14ac:dyDescent="0.2">
      <c r="A297" s="1">
        <v>45221</v>
      </c>
      <c r="B297" s="2">
        <f>+Help!$G297*Help!I297</f>
        <v>639.9773371104817</v>
      </c>
      <c r="C297" s="2">
        <f>+Help!$G297*Help!J297</f>
        <v>380.63456090651562</v>
      </c>
      <c r="D297" s="2">
        <f>+Help!$G297*Help!K297</f>
        <v>107.93201133144477</v>
      </c>
      <c r="E297" s="2">
        <f>+Help!$G297*Help!L297</f>
        <v>106.70821529745044</v>
      </c>
      <c r="F297" s="2">
        <f>+Help!$G297*Help!M297</f>
        <v>288.40832542988517</v>
      </c>
      <c r="G297" s="2">
        <f>+Help!$G297*Help!N297</f>
        <v>322.2719818009669</v>
      </c>
      <c r="H297" s="1478">
        <f>24*Help!R297/Help!$Q297</f>
        <v>273.67779267943405</v>
      </c>
      <c r="I297" s="1478">
        <f>24*Help!S297/Help!$Q297</f>
        <v>269.24292037054306</v>
      </c>
      <c r="J297" s="1478">
        <f>24*Help!T297/Help!$Q297</f>
        <v>32.258064516129032</v>
      </c>
      <c r="K297" s="1478">
        <f>24*Help!U297/Help!$Q297</f>
        <v>4.838709677419355</v>
      </c>
      <c r="L297" s="1478">
        <f>24*Help!V297/Help!$Q297</f>
        <v>3.225806451612903</v>
      </c>
      <c r="M297" s="1478">
        <f>24*Help!W297/Help!$Q297</f>
        <v>645.16129032258061</v>
      </c>
      <c r="N297" s="2">
        <f>100*Help!H297</f>
        <v>100</v>
      </c>
      <c r="O297" s="2">
        <f t="shared" si="17"/>
        <v>639.9773371104817</v>
      </c>
      <c r="P297" s="2">
        <f t="shared" si="18"/>
        <v>380.63456090651562</v>
      </c>
      <c r="Q297" s="2">
        <f t="shared" si="19"/>
        <v>107.93201133144477</v>
      </c>
      <c r="R297" s="2">
        <f t="shared" si="20"/>
        <v>106.70821529745044</v>
      </c>
      <c r="S297" s="2">
        <f t="shared" si="21"/>
        <v>288.40832542988517</v>
      </c>
      <c r="T297" s="2">
        <f t="shared" si="22"/>
        <v>322.2719818009669</v>
      </c>
      <c r="U297" s="1478">
        <f t="shared" si="23"/>
        <v>273.67779267943405</v>
      </c>
      <c r="V297" s="1478">
        <f t="shared" si="24"/>
        <v>269.24292037054306</v>
      </c>
      <c r="W297" s="1478">
        <f t="shared" si="25"/>
        <v>32.258064516129032</v>
      </c>
      <c r="X297" s="1478">
        <f t="shared" si="26"/>
        <v>4.838709677419355</v>
      </c>
      <c r="Y297" s="1478">
        <f t="shared" si="27"/>
        <v>3.225806451612903</v>
      </c>
      <c r="Z297" s="1478">
        <f t="shared" si="28"/>
        <v>645.16129032258061</v>
      </c>
      <c r="AA297" s="2">
        <f t="shared" si="16"/>
        <v>100</v>
      </c>
      <c r="AC297" s="2">
        <v>1</v>
      </c>
      <c r="AE297" s="2">
        <f>+Help!$G297*Help!Y297</f>
        <v>268.58923512747879</v>
      </c>
      <c r="AF297" s="2">
        <f>+Help!$G297*Help!Z297</f>
        <v>112.04532577903684</v>
      </c>
      <c r="AG297" s="2">
        <f>+Help!$G297*Help!AA297</f>
        <v>0</v>
      </c>
      <c r="AH297" s="2">
        <f>+Help!$G297*Help!AB297</f>
        <v>214.64022662889519</v>
      </c>
      <c r="AI297" s="2">
        <f>+Help!$G297*Help!AC297</f>
        <v>44.702549575070826</v>
      </c>
      <c r="AJ297" s="2">
        <f>+Help!$G297*Help!AD297</f>
        <v>30.003829352974506</v>
      </c>
      <c r="AK297" s="2">
        <f>+Help!$G297*Help!AE297</f>
        <v>30.594900849858359</v>
      </c>
      <c r="AL297" s="2">
        <f>+Help!$G297*Help!AF297</f>
        <v>24.985835694050994</v>
      </c>
      <c r="AM297" s="2">
        <f>+Help!$G297*Help!AG297</f>
        <v>12.74787535410765</v>
      </c>
      <c r="AN297" s="2">
        <f>+Help!$G297*Help!AH297</f>
        <v>29.401699716713885</v>
      </c>
      <c r="AO297" s="2">
        <f>+Help!$G297*Help!AI297</f>
        <v>121.52702549575071</v>
      </c>
      <c r="AP297" s="2">
        <f>+Help!$G297*Help!AJ297</f>
        <v>12.016365551184869</v>
      </c>
      <c r="AQ297" s="2">
        <f>+Help!$G297*Help!AK297</f>
        <v>289.23282067269429</v>
      </c>
      <c r="AR297" s="1478">
        <f>+Help!$G297*Help!AL297</f>
        <v>23.388101983002834</v>
      </c>
      <c r="AS297" s="1478">
        <f>+Help!$G297*Help!AM297</f>
        <v>0</v>
      </c>
      <c r="AV297" s="5">
        <v>1</v>
      </c>
    </row>
    <row r="298" spans="1:48" x14ac:dyDescent="0.2">
      <c r="A298" s="1">
        <v>45222</v>
      </c>
      <c r="B298" s="2">
        <f>+Help!$G298*Help!I298</f>
        <v>639.9773371104817</v>
      </c>
      <c r="C298" s="2">
        <f>+Help!$G298*Help!J298</f>
        <v>380.63456090651562</v>
      </c>
      <c r="D298" s="2">
        <f>+Help!$G298*Help!K298</f>
        <v>107.93201133144477</v>
      </c>
      <c r="E298" s="2">
        <f>+Help!$G298*Help!L298</f>
        <v>106.70821529745044</v>
      </c>
      <c r="F298" s="2">
        <f>+Help!$G298*Help!M298</f>
        <v>288.40832542988517</v>
      </c>
      <c r="G298" s="2">
        <f>+Help!$G298*Help!N298</f>
        <v>322.2719818009669</v>
      </c>
      <c r="H298" s="1478">
        <f>24*Help!R298/Help!$Q298</f>
        <v>273.67779267943405</v>
      </c>
      <c r="I298" s="1478">
        <f>24*Help!S298/Help!$Q298</f>
        <v>269.24292037054306</v>
      </c>
      <c r="J298" s="1478">
        <f>24*Help!T298/Help!$Q298</f>
        <v>32.258064516129032</v>
      </c>
      <c r="K298" s="1478">
        <f>24*Help!U298/Help!$Q298</f>
        <v>4.838709677419355</v>
      </c>
      <c r="L298" s="1478">
        <f>24*Help!V298/Help!$Q298</f>
        <v>3.225806451612903</v>
      </c>
      <c r="M298" s="1478">
        <f>24*Help!W298/Help!$Q298</f>
        <v>645.16129032258061</v>
      </c>
      <c r="N298" s="2">
        <f>100*Help!H298</f>
        <v>100</v>
      </c>
      <c r="O298" s="2">
        <f t="shared" si="17"/>
        <v>639.9773371104817</v>
      </c>
      <c r="P298" s="2">
        <f t="shared" si="18"/>
        <v>380.63456090651562</v>
      </c>
      <c r="Q298" s="2">
        <f t="shared" si="19"/>
        <v>107.93201133144477</v>
      </c>
      <c r="R298" s="2">
        <f t="shared" si="20"/>
        <v>106.70821529745044</v>
      </c>
      <c r="S298" s="2">
        <f t="shared" si="21"/>
        <v>288.40832542988517</v>
      </c>
      <c r="T298" s="2">
        <f t="shared" si="22"/>
        <v>322.2719818009669</v>
      </c>
      <c r="U298" s="1478">
        <f t="shared" si="23"/>
        <v>273.67779267943405</v>
      </c>
      <c r="V298" s="1478">
        <f t="shared" si="24"/>
        <v>269.24292037054306</v>
      </c>
      <c r="W298" s="1478">
        <f t="shared" si="25"/>
        <v>32.258064516129032</v>
      </c>
      <c r="X298" s="1478">
        <f t="shared" si="26"/>
        <v>4.838709677419355</v>
      </c>
      <c r="Y298" s="1478">
        <f t="shared" si="27"/>
        <v>3.225806451612903</v>
      </c>
      <c r="Z298" s="1478">
        <f t="shared" si="28"/>
        <v>645.16129032258061</v>
      </c>
      <c r="AA298" s="2">
        <f t="shared" si="16"/>
        <v>100</v>
      </c>
      <c r="AC298" s="2">
        <v>1</v>
      </c>
      <c r="AE298" s="2">
        <f>+Help!$G298*Help!Y298</f>
        <v>268.58923512747879</v>
      </c>
      <c r="AF298" s="2">
        <f>+Help!$G298*Help!Z298</f>
        <v>112.04532577903684</v>
      </c>
      <c r="AG298" s="2">
        <f>+Help!$G298*Help!AA298</f>
        <v>0</v>
      </c>
      <c r="AH298" s="2">
        <f>+Help!$G298*Help!AB298</f>
        <v>214.64022662889519</v>
      </c>
      <c r="AI298" s="2">
        <f>+Help!$G298*Help!AC298</f>
        <v>44.702549575070826</v>
      </c>
      <c r="AJ298" s="2">
        <f>+Help!$G298*Help!AD298</f>
        <v>30.003829352974506</v>
      </c>
      <c r="AK298" s="2">
        <f>+Help!$G298*Help!AE298</f>
        <v>30.594900849858359</v>
      </c>
      <c r="AL298" s="2">
        <f>+Help!$G298*Help!AF298</f>
        <v>24.985835694050994</v>
      </c>
      <c r="AM298" s="2">
        <f>+Help!$G298*Help!AG298</f>
        <v>12.74787535410765</v>
      </c>
      <c r="AN298" s="2">
        <f>+Help!$G298*Help!AH298</f>
        <v>29.401699716713885</v>
      </c>
      <c r="AO298" s="2">
        <f>+Help!$G298*Help!AI298</f>
        <v>121.52702549575071</v>
      </c>
      <c r="AP298" s="2">
        <f>+Help!$G298*Help!AJ298</f>
        <v>12.016365551184869</v>
      </c>
      <c r="AQ298" s="2">
        <f>+Help!$G298*Help!AK298</f>
        <v>289.23282067269429</v>
      </c>
      <c r="AR298" s="1478">
        <f>+Help!$G298*Help!AL298</f>
        <v>23.388101983002834</v>
      </c>
      <c r="AS298" s="1478">
        <f>+Help!$G298*Help!AM298</f>
        <v>0</v>
      </c>
      <c r="AV298" s="5">
        <v>1</v>
      </c>
    </row>
    <row r="299" spans="1:48" x14ac:dyDescent="0.2">
      <c r="A299" s="1">
        <v>45223</v>
      </c>
      <c r="B299" s="2">
        <f>+Help!$G299*Help!I299</f>
        <v>639.9773371104817</v>
      </c>
      <c r="C299" s="2">
        <f>+Help!$G299*Help!J299</f>
        <v>380.63456090651562</v>
      </c>
      <c r="D299" s="2">
        <f>+Help!$G299*Help!K299</f>
        <v>107.93201133144477</v>
      </c>
      <c r="E299" s="2">
        <f>+Help!$G299*Help!L299</f>
        <v>106.70821529745044</v>
      </c>
      <c r="F299" s="2">
        <f>+Help!$G299*Help!M299</f>
        <v>288.40832542988517</v>
      </c>
      <c r="G299" s="2">
        <f>+Help!$G299*Help!N299</f>
        <v>322.2719818009669</v>
      </c>
      <c r="H299" s="1478">
        <f>24*Help!R299/Help!$Q299</f>
        <v>273.67779267943405</v>
      </c>
      <c r="I299" s="1478">
        <f>24*Help!S299/Help!$Q299</f>
        <v>269.24292037054306</v>
      </c>
      <c r="J299" s="1478">
        <f>24*Help!T299/Help!$Q299</f>
        <v>32.258064516129032</v>
      </c>
      <c r="K299" s="1478">
        <f>24*Help!U299/Help!$Q299</f>
        <v>4.838709677419355</v>
      </c>
      <c r="L299" s="1478">
        <f>24*Help!V299/Help!$Q299</f>
        <v>3.225806451612903</v>
      </c>
      <c r="M299" s="1478">
        <f>24*Help!W299/Help!$Q299</f>
        <v>645.16129032258061</v>
      </c>
      <c r="N299" s="2">
        <f>100*Help!H299</f>
        <v>100</v>
      </c>
      <c r="O299" s="2">
        <f t="shared" si="17"/>
        <v>639.9773371104817</v>
      </c>
      <c r="P299" s="2">
        <f t="shared" si="18"/>
        <v>380.63456090651562</v>
      </c>
      <c r="Q299" s="2">
        <f t="shared" si="19"/>
        <v>107.93201133144477</v>
      </c>
      <c r="R299" s="2">
        <f t="shared" si="20"/>
        <v>106.70821529745044</v>
      </c>
      <c r="S299" s="2">
        <f t="shared" si="21"/>
        <v>288.40832542988517</v>
      </c>
      <c r="T299" s="2">
        <f t="shared" si="22"/>
        <v>322.2719818009669</v>
      </c>
      <c r="U299" s="1478">
        <f t="shared" si="23"/>
        <v>273.67779267943405</v>
      </c>
      <c r="V299" s="1478">
        <f t="shared" si="24"/>
        <v>269.24292037054306</v>
      </c>
      <c r="W299" s="1478">
        <f t="shared" si="25"/>
        <v>32.258064516129032</v>
      </c>
      <c r="X299" s="1478">
        <f t="shared" si="26"/>
        <v>4.838709677419355</v>
      </c>
      <c r="Y299" s="1478">
        <f t="shared" si="27"/>
        <v>3.225806451612903</v>
      </c>
      <c r="Z299" s="1478">
        <f t="shared" si="28"/>
        <v>645.16129032258061</v>
      </c>
      <c r="AA299" s="2">
        <f t="shared" si="16"/>
        <v>100</v>
      </c>
      <c r="AC299" s="2">
        <v>1</v>
      </c>
      <c r="AE299" s="2">
        <f>+Help!$G299*Help!Y299</f>
        <v>268.58923512747879</v>
      </c>
      <c r="AF299" s="2">
        <f>+Help!$G299*Help!Z299</f>
        <v>112.04532577903684</v>
      </c>
      <c r="AG299" s="2">
        <f>+Help!$G299*Help!AA299</f>
        <v>0</v>
      </c>
      <c r="AH299" s="2">
        <f>+Help!$G299*Help!AB299</f>
        <v>214.64022662889519</v>
      </c>
      <c r="AI299" s="2">
        <f>+Help!$G299*Help!AC299</f>
        <v>44.702549575070826</v>
      </c>
      <c r="AJ299" s="2">
        <f>+Help!$G299*Help!AD299</f>
        <v>30.003829352974506</v>
      </c>
      <c r="AK299" s="2">
        <f>+Help!$G299*Help!AE299</f>
        <v>30.594900849858359</v>
      </c>
      <c r="AL299" s="2">
        <f>+Help!$G299*Help!AF299</f>
        <v>24.985835694050994</v>
      </c>
      <c r="AM299" s="2">
        <f>+Help!$G299*Help!AG299</f>
        <v>12.74787535410765</v>
      </c>
      <c r="AN299" s="2">
        <f>+Help!$G299*Help!AH299</f>
        <v>29.401699716713885</v>
      </c>
      <c r="AO299" s="2">
        <f>+Help!$G299*Help!AI299</f>
        <v>121.52702549575071</v>
      </c>
      <c r="AP299" s="2">
        <f>+Help!$G299*Help!AJ299</f>
        <v>12.016365551184869</v>
      </c>
      <c r="AQ299" s="2">
        <f>+Help!$G299*Help!AK299</f>
        <v>289.23282067269429</v>
      </c>
      <c r="AR299" s="1478">
        <f>+Help!$G299*Help!AL299</f>
        <v>23.388101983002834</v>
      </c>
      <c r="AS299" s="1478">
        <f>+Help!$G299*Help!AM299</f>
        <v>0</v>
      </c>
      <c r="AV299" s="5">
        <v>1</v>
      </c>
    </row>
    <row r="300" spans="1:48" x14ac:dyDescent="0.2">
      <c r="A300" s="1">
        <v>45224</v>
      </c>
      <c r="B300" s="2">
        <f>+Help!$G300*Help!I300</f>
        <v>639.9773371104817</v>
      </c>
      <c r="C300" s="2">
        <f>+Help!$G300*Help!J300</f>
        <v>380.63456090651562</v>
      </c>
      <c r="D300" s="2">
        <f>+Help!$G300*Help!K300</f>
        <v>107.93201133144477</v>
      </c>
      <c r="E300" s="2">
        <f>+Help!$G300*Help!L300</f>
        <v>106.70821529745044</v>
      </c>
      <c r="F300" s="2">
        <f>+Help!$G300*Help!M300</f>
        <v>288.40832542988517</v>
      </c>
      <c r="G300" s="2">
        <f>+Help!$G300*Help!N300</f>
        <v>322.2719818009669</v>
      </c>
      <c r="H300" s="1478">
        <f>24*Help!R300/Help!$Q300</f>
        <v>273.67779267943405</v>
      </c>
      <c r="I300" s="1478">
        <f>24*Help!S300/Help!$Q300</f>
        <v>269.24292037054306</v>
      </c>
      <c r="J300" s="1478">
        <f>24*Help!T300/Help!$Q300</f>
        <v>32.258064516129032</v>
      </c>
      <c r="K300" s="1478">
        <f>24*Help!U300/Help!$Q300</f>
        <v>4.838709677419355</v>
      </c>
      <c r="L300" s="1478">
        <f>24*Help!V300/Help!$Q300</f>
        <v>3.225806451612903</v>
      </c>
      <c r="M300" s="1478">
        <f>24*Help!W300/Help!$Q300</f>
        <v>645.16129032258061</v>
      </c>
      <c r="N300" s="2">
        <f>100*Help!H300</f>
        <v>100</v>
      </c>
      <c r="O300" s="2">
        <f t="shared" si="17"/>
        <v>639.9773371104817</v>
      </c>
      <c r="P300" s="2">
        <f t="shared" si="18"/>
        <v>380.63456090651562</v>
      </c>
      <c r="Q300" s="2">
        <f t="shared" si="19"/>
        <v>107.93201133144477</v>
      </c>
      <c r="R300" s="2">
        <f t="shared" si="20"/>
        <v>106.70821529745044</v>
      </c>
      <c r="S300" s="2">
        <f t="shared" si="21"/>
        <v>288.40832542988517</v>
      </c>
      <c r="T300" s="2">
        <f t="shared" si="22"/>
        <v>322.2719818009669</v>
      </c>
      <c r="U300" s="1478">
        <f t="shared" si="23"/>
        <v>273.67779267943405</v>
      </c>
      <c r="V300" s="1478">
        <f t="shared" si="24"/>
        <v>269.24292037054306</v>
      </c>
      <c r="W300" s="1478">
        <f t="shared" si="25"/>
        <v>32.258064516129032</v>
      </c>
      <c r="X300" s="1478">
        <f t="shared" si="26"/>
        <v>4.838709677419355</v>
      </c>
      <c r="Y300" s="1478">
        <f t="shared" si="27"/>
        <v>3.225806451612903</v>
      </c>
      <c r="Z300" s="1478">
        <f t="shared" si="28"/>
        <v>645.16129032258061</v>
      </c>
      <c r="AA300" s="2">
        <f t="shared" si="16"/>
        <v>100</v>
      </c>
      <c r="AC300" s="2">
        <v>1</v>
      </c>
      <c r="AE300" s="2">
        <f>+Help!$G300*Help!Y300</f>
        <v>268.58923512747879</v>
      </c>
      <c r="AF300" s="2">
        <f>+Help!$G300*Help!Z300</f>
        <v>112.04532577903684</v>
      </c>
      <c r="AG300" s="2">
        <f>+Help!$G300*Help!AA300</f>
        <v>0</v>
      </c>
      <c r="AH300" s="2">
        <f>+Help!$G300*Help!AB300</f>
        <v>214.64022662889519</v>
      </c>
      <c r="AI300" s="2">
        <f>+Help!$G300*Help!AC300</f>
        <v>44.702549575070826</v>
      </c>
      <c r="AJ300" s="2">
        <f>+Help!$G300*Help!AD300</f>
        <v>30.003829352974506</v>
      </c>
      <c r="AK300" s="2">
        <f>+Help!$G300*Help!AE300</f>
        <v>30.594900849858359</v>
      </c>
      <c r="AL300" s="2">
        <f>+Help!$G300*Help!AF300</f>
        <v>24.985835694050994</v>
      </c>
      <c r="AM300" s="2">
        <f>+Help!$G300*Help!AG300</f>
        <v>12.74787535410765</v>
      </c>
      <c r="AN300" s="2">
        <f>+Help!$G300*Help!AH300</f>
        <v>29.401699716713885</v>
      </c>
      <c r="AO300" s="2">
        <f>+Help!$G300*Help!AI300</f>
        <v>121.52702549575071</v>
      </c>
      <c r="AP300" s="2">
        <f>+Help!$G300*Help!AJ300</f>
        <v>12.016365551184869</v>
      </c>
      <c r="AQ300" s="2">
        <f>+Help!$G300*Help!AK300</f>
        <v>289.23282067269429</v>
      </c>
      <c r="AR300" s="1478">
        <f>+Help!$G300*Help!AL300</f>
        <v>23.388101983002834</v>
      </c>
      <c r="AS300" s="1478">
        <f>+Help!$G300*Help!AM300</f>
        <v>0</v>
      </c>
      <c r="AV300" s="5">
        <v>1</v>
      </c>
    </row>
    <row r="301" spans="1:48" x14ac:dyDescent="0.2">
      <c r="A301" s="1">
        <v>45225</v>
      </c>
      <c r="B301" s="2">
        <f>+Help!$G301*Help!I301</f>
        <v>639.9773371104817</v>
      </c>
      <c r="C301" s="2">
        <f>+Help!$G301*Help!J301</f>
        <v>380.63456090651562</v>
      </c>
      <c r="D301" s="2">
        <f>+Help!$G301*Help!K301</f>
        <v>107.93201133144477</v>
      </c>
      <c r="E301" s="2">
        <f>+Help!$G301*Help!L301</f>
        <v>106.70821529745044</v>
      </c>
      <c r="F301" s="2">
        <f>+Help!$G301*Help!M301</f>
        <v>288.40832542988517</v>
      </c>
      <c r="G301" s="2">
        <f>+Help!$G301*Help!N301</f>
        <v>322.2719818009669</v>
      </c>
      <c r="H301" s="1478">
        <f>24*Help!R301/Help!$Q301</f>
        <v>273.67779267943405</v>
      </c>
      <c r="I301" s="1478">
        <f>24*Help!S301/Help!$Q301</f>
        <v>269.24292037054306</v>
      </c>
      <c r="J301" s="1478">
        <f>24*Help!T301/Help!$Q301</f>
        <v>32.258064516129032</v>
      </c>
      <c r="K301" s="1478">
        <f>24*Help!U301/Help!$Q301</f>
        <v>4.838709677419355</v>
      </c>
      <c r="L301" s="1478">
        <f>24*Help!V301/Help!$Q301</f>
        <v>3.225806451612903</v>
      </c>
      <c r="M301" s="1478">
        <f>24*Help!W301/Help!$Q301</f>
        <v>645.16129032258061</v>
      </c>
      <c r="N301" s="2">
        <f>100*Help!H301</f>
        <v>100</v>
      </c>
      <c r="O301" s="2">
        <f t="shared" si="17"/>
        <v>639.9773371104817</v>
      </c>
      <c r="P301" s="2">
        <f t="shared" si="18"/>
        <v>380.63456090651562</v>
      </c>
      <c r="Q301" s="2">
        <f t="shared" si="19"/>
        <v>107.93201133144477</v>
      </c>
      <c r="R301" s="2">
        <f t="shared" si="20"/>
        <v>106.70821529745044</v>
      </c>
      <c r="S301" s="2">
        <f t="shared" si="21"/>
        <v>288.40832542988517</v>
      </c>
      <c r="T301" s="2">
        <f t="shared" si="22"/>
        <v>322.2719818009669</v>
      </c>
      <c r="U301" s="1478">
        <f t="shared" si="23"/>
        <v>273.67779267943405</v>
      </c>
      <c r="V301" s="1478">
        <f t="shared" si="24"/>
        <v>269.24292037054306</v>
      </c>
      <c r="W301" s="1478">
        <f t="shared" si="25"/>
        <v>32.258064516129032</v>
      </c>
      <c r="X301" s="1478">
        <f t="shared" si="26"/>
        <v>4.838709677419355</v>
      </c>
      <c r="Y301" s="1478">
        <f t="shared" si="27"/>
        <v>3.225806451612903</v>
      </c>
      <c r="Z301" s="1478">
        <f t="shared" si="28"/>
        <v>645.16129032258061</v>
      </c>
      <c r="AA301" s="2">
        <f t="shared" si="16"/>
        <v>100</v>
      </c>
      <c r="AC301" s="2">
        <v>1</v>
      </c>
      <c r="AE301" s="2">
        <f>+Help!$G301*Help!Y301</f>
        <v>268.58923512747879</v>
      </c>
      <c r="AF301" s="2">
        <f>+Help!$G301*Help!Z301</f>
        <v>112.04532577903684</v>
      </c>
      <c r="AG301" s="2">
        <f>+Help!$G301*Help!AA301</f>
        <v>0</v>
      </c>
      <c r="AH301" s="2">
        <f>+Help!$G301*Help!AB301</f>
        <v>214.64022662889519</v>
      </c>
      <c r="AI301" s="2">
        <f>+Help!$G301*Help!AC301</f>
        <v>44.702549575070826</v>
      </c>
      <c r="AJ301" s="2">
        <f>+Help!$G301*Help!AD301</f>
        <v>30.003829352974506</v>
      </c>
      <c r="AK301" s="2">
        <f>+Help!$G301*Help!AE301</f>
        <v>30.594900849858359</v>
      </c>
      <c r="AL301" s="2">
        <f>+Help!$G301*Help!AF301</f>
        <v>24.985835694050994</v>
      </c>
      <c r="AM301" s="2">
        <f>+Help!$G301*Help!AG301</f>
        <v>12.74787535410765</v>
      </c>
      <c r="AN301" s="2">
        <f>+Help!$G301*Help!AH301</f>
        <v>29.401699716713885</v>
      </c>
      <c r="AO301" s="2">
        <f>+Help!$G301*Help!AI301</f>
        <v>121.52702549575071</v>
      </c>
      <c r="AP301" s="2">
        <f>+Help!$G301*Help!AJ301</f>
        <v>12.016365551184869</v>
      </c>
      <c r="AQ301" s="2">
        <f>+Help!$G301*Help!AK301</f>
        <v>289.23282067269429</v>
      </c>
      <c r="AR301" s="1478">
        <f>+Help!$G301*Help!AL301</f>
        <v>23.388101983002834</v>
      </c>
      <c r="AS301" s="1478">
        <f>+Help!$G301*Help!AM301</f>
        <v>0</v>
      </c>
      <c r="AV301" s="5">
        <v>1</v>
      </c>
    </row>
    <row r="302" spans="1:48" x14ac:dyDescent="0.2">
      <c r="A302" s="1">
        <v>45226</v>
      </c>
      <c r="B302" s="2">
        <f>+Help!$G302*Help!I302</f>
        <v>639.9773371104817</v>
      </c>
      <c r="C302" s="2">
        <f>+Help!$G302*Help!J302</f>
        <v>380.63456090651562</v>
      </c>
      <c r="D302" s="2">
        <f>+Help!$G302*Help!K302</f>
        <v>107.93201133144477</v>
      </c>
      <c r="E302" s="2">
        <f>+Help!$G302*Help!L302</f>
        <v>106.70821529745044</v>
      </c>
      <c r="F302" s="2">
        <f>+Help!$G302*Help!M302</f>
        <v>288.40832542988517</v>
      </c>
      <c r="G302" s="2">
        <f>+Help!$G302*Help!N302</f>
        <v>322.2719818009669</v>
      </c>
      <c r="H302" s="1478">
        <f>24*Help!R302/Help!$Q302</f>
        <v>273.67779267943405</v>
      </c>
      <c r="I302" s="1478">
        <f>24*Help!S302/Help!$Q302</f>
        <v>269.24292037054306</v>
      </c>
      <c r="J302" s="1478">
        <f>24*Help!T302/Help!$Q302</f>
        <v>32.258064516129032</v>
      </c>
      <c r="K302" s="1478">
        <f>24*Help!U302/Help!$Q302</f>
        <v>4.838709677419355</v>
      </c>
      <c r="L302" s="1478">
        <f>24*Help!V302/Help!$Q302</f>
        <v>3.225806451612903</v>
      </c>
      <c r="M302" s="1478">
        <f>24*Help!W302/Help!$Q302</f>
        <v>645.16129032258061</v>
      </c>
      <c r="N302" s="2">
        <f>100*Help!H302</f>
        <v>100</v>
      </c>
      <c r="O302" s="2">
        <f t="shared" si="17"/>
        <v>639.9773371104817</v>
      </c>
      <c r="P302" s="2">
        <f t="shared" si="18"/>
        <v>380.63456090651562</v>
      </c>
      <c r="Q302" s="2">
        <f t="shared" si="19"/>
        <v>107.93201133144477</v>
      </c>
      <c r="R302" s="2">
        <f t="shared" si="20"/>
        <v>106.70821529745044</v>
      </c>
      <c r="S302" s="2">
        <f t="shared" si="21"/>
        <v>288.40832542988517</v>
      </c>
      <c r="T302" s="2">
        <f t="shared" si="22"/>
        <v>322.2719818009669</v>
      </c>
      <c r="U302" s="1478">
        <f t="shared" si="23"/>
        <v>273.67779267943405</v>
      </c>
      <c r="V302" s="1478">
        <f t="shared" si="24"/>
        <v>269.24292037054306</v>
      </c>
      <c r="W302" s="1478">
        <f t="shared" si="25"/>
        <v>32.258064516129032</v>
      </c>
      <c r="X302" s="1478">
        <f t="shared" si="26"/>
        <v>4.838709677419355</v>
      </c>
      <c r="Y302" s="1478">
        <f t="shared" si="27"/>
        <v>3.225806451612903</v>
      </c>
      <c r="Z302" s="1478">
        <f t="shared" si="28"/>
        <v>645.16129032258061</v>
      </c>
      <c r="AA302" s="2">
        <f t="shared" si="16"/>
        <v>100</v>
      </c>
      <c r="AC302" s="2">
        <v>1</v>
      </c>
      <c r="AE302" s="2">
        <f>+Help!$G302*Help!Y302</f>
        <v>268.58923512747879</v>
      </c>
      <c r="AF302" s="2">
        <f>+Help!$G302*Help!Z302</f>
        <v>112.04532577903684</v>
      </c>
      <c r="AG302" s="2">
        <f>+Help!$G302*Help!AA302</f>
        <v>0</v>
      </c>
      <c r="AH302" s="2">
        <f>+Help!$G302*Help!AB302</f>
        <v>214.64022662889519</v>
      </c>
      <c r="AI302" s="2">
        <f>+Help!$G302*Help!AC302</f>
        <v>44.702549575070826</v>
      </c>
      <c r="AJ302" s="2">
        <f>+Help!$G302*Help!AD302</f>
        <v>30.003829352974506</v>
      </c>
      <c r="AK302" s="2">
        <f>+Help!$G302*Help!AE302</f>
        <v>30.594900849858359</v>
      </c>
      <c r="AL302" s="2">
        <f>+Help!$G302*Help!AF302</f>
        <v>24.985835694050994</v>
      </c>
      <c r="AM302" s="2">
        <f>+Help!$G302*Help!AG302</f>
        <v>12.74787535410765</v>
      </c>
      <c r="AN302" s="2">
        <f>+Help!$G302*Help!AH302</f>
        <v>29.401699716713885</v>
      </c>
      <c r="AO302" s="2">
        <f>+Help!$G302*Help!AI302</f>
        <v>121.52702549575071</v>
      </c>
      <c r="AP302" s="2">
        <f>+Help!$G302*Help!AJ302</f>
        <v>12.016365551184869</v>
      </c>
      <c r="AQ302" s="2">
        <f>+Help!$G302*Help!AK302</f>
        <v>289.23282067269429</v>
      </c>
      <c r="AR302" s="1478">
        <f>+Help!$G302*Help!AL302</f>
        <v>23.388101983002834</v>
      </c>
      <c r="AS302" s="1478">
        <f>+Help!$G302*Help!AM302</f>
        <v>0</v>
      </c>
      <c r="AV302" s="5">
        <v>1</v>
      </c>
    </row>
    <row r="303" spans="1:48" x14ac:dyDescent="0.2">
      <c r="A303" s="1">
        <v>45227</v>
      </c>
      <c r="B303" s="2">
        <f>+Help!$G303*Help!I303</f>
        <v>639.9773371104817</v>
      </c>
      <c r="C303" s="2">
        <f>+Help!$G303*Help!J303</f>
        <v>380.63456090651562</v>
      </c>
      <c r="D303" s="2">
        <f>+Help!$G303*Help!K303</f>
        <v>107.93201133144477</v>
      </c>
      <c r="E303" s="2">
        <f>+Help!$G303*Help!L303</f>
        <v>106.70821529745044</v>
      </c>
      <c r="F303" s="2">
        <f>+Help!$G303*Help!M303</f>
        <v>288.40832542988517</v>
      </c>
      <c r="G303" s="2">
        <f>+Help!$G303*Help!N303</f>
        <v>322.2719818009669</v>
      </c>
      <c r="H303" s="1478">
        <f>24*Help!R303/Help!$Q303</f>
        <v>273.67779267943405</v>
      </c>
      <c r="I303" s="1478">
        <f>24*Help!S303/Help!$Q303</f>
        <v>269.24292037054306</v>
      </c>
      <c r="J303" s="1478">
        <f>24*Help!T303/Help!$Q303</f>
        <v>32.258064516129032</v>
      </c>
      <c r="K303" s="1478">
        <f>24*Help!U303/Help!$Q303</f>
        <v>4.838709677419355</v>
      </c>
      <c r="L303" s="1478">
        <f>24*Help!V303/Help!$Q303</f>
        <v>3.225806451612903</v>
      </c>
      <c r="M303" s="1478">
        <f>24*Help!W303/Help!$Q303</f>
        <v>645.16129032258061</v>
      </c>
      <c r="N303" s="2">
        <f>100*Help!H303</f>
        <v>100</v>
      </c>
      <c r="O303" s="2">
        <f t="shared" si="17"/>
        <v>639.9773371104817</v>
      </c>
      <c r="P303" s="2">
        <f t="shared" si="18"/>
        <v>380.63456090651562</v>
      </c>
      <c r="Q303" s="2">
        <f t="shared" si="19"/>
        <v>107.93201133144477</v>
      </c>
      <c r="R303" s="2">
        <f t="shared" si="20"/>
        <v>106.70821529745044</v>
      </c>
      <c r="S303" s="2">
        <f t="shared" si="21"/>
        <v>288.40832542988517</v>
      </c>
      <c r="T303" s="2">
        <f t="shared" si="22"/>
        <v>322.2719818009669</v>
      </c>
      <c r="U303" s="1478">
        <f t="shared" si="23"/>
        <v>273.67779267943405</v>
      </c>
      <c r="V303" s="1478">
        <f t="shared" si="24"/>
        <v>269.24292037054306</v>
      </c>
      <c r="W303" s="1478">
        <f t="shared" si="25"/>
        <v>32.258064516129032</v>
      </c>
      <c r="X303" s="1478">
        <f t="shared" si="26"/>
        <v>4.838709677419355</v>
      </c>
      <c r="Y303" s="1478">
        <f t="shared" si="27"/>
        <v>3.225806451612903</v>
      </c>
      <c r="Z303" s="1478">
        <f t="shared" si="28"/>
        <v>645.16129032258061</v>
      </c>
      <c r="AA303" s="2">
        <f t="shared" si="16"/>
        <v>100</v>
      </c>
      <c r="AC303" s="2">
        <v>1</v>
      </c>
      <c r="AE303" s="2">
        <f>+Help!$G303*Help!Y303</f>
        <v>268.58923512747879</v>
      </c>
      <c r="AF303" s="2">
        <f>+Help!$G303*Help!Z303</f>
        <v>112.04532577903684</v>
      </c>
      <c r="AG303" s="2">
        <f>+Help!$G303*Help!AA303</f>
        <v>0</v>
      </c>
      <c r="AH303" s="2">
        <f>+Help!$G303*Help!AB303</f>
        <v>214.64022662889519</v>
      </c>
      <c r="AI303" s="2">
        <f>+Help!$G303*Help!AC303</f>
        <v>44.702549575070826</v>
      </c>
      <c r="AJ303" s="2">
        <f>+Help!$G303*Help!AD303</f>
        <v>30.003829352974506</v>
      </c>
      <c r="AK303" s="2">
        <f>+Help!$G303*Help!AE303</f>
        <v>30.594900849858359</v>
      </c>
      <c r="AL303" s="2">
        <f>+Help!$G303*Help!AF303</f>
        <v>24.985835694050994</v>
      </c>
      <c r="AM303" s="2">
        <f>+Help!$G303*Help!AG303</f>
        <v>12.74787535410765</v>
      </c>
      <c r="AN303" s="2">
        <f>+Help!$G303*Help!AH303</f>
        <v>29.401699716713885</v>
      </c>
      <c r="AO303" s="2">
        <f>+Help!$G303*Help!AI303</f>
        <v>121.52702549575071</v>
      </c>
      <c r="AP303" s="2">
        <f>+Help!$G303*Help!AJ303</f>
        <v>12.016365551184869</v>
      </c>
      <c r="AQ303" s="2">
        <f>+Help!$G303*Help!AK303</f>
        <v>289.23282067269429</v>
      </c>
      <c r="AR303" s="1478">
        <f>+Help!$G303*Help!AL303</f>
        <v>23.388101983002834</v>
      </c>
      <c r="AS303" s="1478">
        <f>+Help!$G303*Help!AM303</f>
        <v>0</v>
      </c>
      <c r="AV303" s="5">
        <v>1</v>
      </c>
    </row>
    <row r="304" spans="1:48" x14ac:dyDescent="0.2">
      <c r="A304" s="1">
        <v>45228</v>
      </c>
      <c r="B304" s="2">
        <f>+Help!$G304*Help!I304</f>
        <v>639.9773371104817</v>
      </c>
      <c r="C304" s="2">
        <f>+Help!$G304*Help!J304</f>
        <v>380.63456090651562</v>
      </c>
      <c r="D304" s="2">
        <f>+Help!$G304*Help!K304</f>
        <v>107.93201133144477</v>
      </c>
      <c r="E304" s="2">
        <f>+Help!$G304*Help!L304</f>
        <v>106.70821529745044</v>
      </c>
      <c r="F304" s="2">
        <f>+Help!$G304*Help!M304</f>
        <v>288.40832542988517</v>
      </c>
      <c r="G304" s="2">
        <f>+Help!$G304*Help!N304</f>
        <v>322.2719818009669</v>
      </c>
      <c r="H304" s="1478">
        <f>24*Help!R304/Help!$Q304</f>
        <v>273.67779267943405</v>
      </c>
      <c r="I304" s="1478">
        <f>24*Help!S304/Help!$Q304</f>
        <v>269.24292037054306</v>
      </c>
      <c r="J304" s="1478">
        <f>24*Help!T304/Help!$Q304</f>
        <v>32.258064516129032</v>
      </c>
      <c r="K304" s="1478">
        <f>24*Help!U304/Help!$Q304</f>
        <v>4.838709677419355</v>
      </c>
      <c r="L304" s="1478">
        <f>24*Help!V304/Help!$Q304</f>
        <v>3.225806451612903</v>
      </c>
      <c r="M304" s="1478">
        <f>24*Help!W304/Help!$Q304</f>
        <v>645.16129032258061</v>
      </c>
      <c r="N304" s="2">
        <f>100*Help!H304</f>
        <v>100</v>
      </c>
      <c r="O304" s="2">
        <f t="shared" si="17"/>
        <v>639.9773371104817</v>
      </c>
      <c r="P304" s="2">
        <f t="shared" si="18"/>
        <v>380.63456090651562</v>
      </c>
      <c r="Q304" s="2">
        <f t="shared" si="19"/>
        <v>107.93201133144477</v>
      </c>
      <c r="R304" s="2">
        <f t="shared" si="20"/>
        <v>106.70821529745044</v>
      </c>
      <c r="S304" s="2">
        <f t="shared" si="21"/>
        <v>288.40832542988517</v>
      </c>
      <c r="T304" s="2">
        <f t="shared" si="22"/>
        <v>322.2719818009669</v>
      </c>
      <c r="U304" s="1478">
        <f t="shared" si="23"/>
        <v>273.67779267943405</v>
      </c>
      <c r="V304" s="1478">
        <f t="shared" si="24"/>
        <v>269.24292037054306</v>
      </c>
      <c r="W304" s="1478">
        <f t="shared" si="25"/>
        <v>32.258064516129032</v>
      </c>
      <c r="X304" s="1478">
        <f t="shared" si="26"/>
        <v>4.838709677419355</v>
      </c>
      <c r="Y304" s="1478">
        <f t="shared" si="27"/>
        <v>3.225806451612903</v>
      </c>
      <c r="Z304" s="1478">
        <f t="shared" si="28"/>
        <v>645.16129032258061</v>
      </c>
      <c r="AA304" s="2">
        <f t="shared" si="16"/>
        <v>100</v>
      </c>
      <c r="AC304" s="2">
        <v>1</v>
      </c>
      <c r="AE304" s="2">
        <f>+Help!$G304*Help!Y304</f>
        <v>268.58923512747879</v>
      </c>
      <c r="AF304" s="2">
        <f>+Help!$G304*Help!Z304</f>
        <v>112.04532577903684</v>
      </c>
      <c r="AG304" s="2">
        <f>+Help!$G304*Help!AA304</f>
        <v>0</v>
      </c>
      <c r="AH304" s="2">
        <f>+Help!$G304*Help!AB304</f>
        <v>214.64022662889519</v>
      </c>
      <c r="AI304" s="2">
        <f>+Help!$G304*Help!AC304</f>
        <v>44.702549575070826</v>
      </c>
      <c r="AJ304" s="2">
        <f>+Help!$G304*Help!AD304</f>
        <v>30.003829352974506</v>
      </c>
      <c r="AK304" s="2">
        <f>+Help!$G304*Help!AE304</f>
        <v>30.594900849858359</v>
      </c>
      <c r="AL304" s="2">
        <f>+Help!$G304*Help!AF304</f>
        <v>24.985835694050994</v>
      </c>
      <c r="AM304" s="2">
        <f>+Help!$G304*Help!AG304</f>
        <v>12.74787535410765</v>
      </c>
      <c r="AN304" s="2">
        <f>+Help!$G304*Help!AH304</f>
        <v>29.401699716713885</v>
      </c>
      <c r="AO304" s="2">
        <f>+Help!$G304*Help!AI304</f>
        <v>121.52702549575071</v>
      </c>
      <c r="AP304" s="2">
        <f>+Help!$G304*Help!AJ304</f>
        <v>12.016365551184869</v>
      </c>
      <c r="AQ304" s="2">
        <f>+Help!$G304*Help!AK304</f>
        <v>289.23282067269429</v>
      </c>
      <c r="AR304" s="1478">
        <f>+Help!$G304*Help!AL304</f>
        <v>23.388101983002834</v>
      </c>
      <c r="AS304" s="1478">
        <f>+Help!$G304*Help!AM304</f>
        <v>0</v>
      </c>
      <c r="AV304" s="5">
        <v>1</v>
      </c>
    </row>
    <row r="305" spans="1:48" x14ac:dyDescent="0.2">
      <c r="A305" s="1">
        <v>45229</v>
      </c>
      <c r="B305" s="2">
        <f>+Help!$G305*Help!I305</f>
        <v>586.64589235127471</v>
      </c>
      <c r="C305" s="2">
        <f>+Help!$G305*Help!J305</f>
        <v>348.91501416430594</v>
      </c>
      <c r="D305" s="2">
        <f>+Help!$G305*Help!K305</f>
        <v>98.937677053824359</v>
      </c>
      <c r="E305" s="2">
        <f>+Help!$G305*Help!L305</f>
        <v>97.815864022662879</v>
      </c>
      <c r="F305" s="2">
        <f>+Help!$G305*Help!M305</f>
        <v>264.37429831072802</v>
      </c>
      <c r="G305" s="2">
        <f>+Help!$G305*Help!N305</f>
        <v>295.41598331755296</v>
      </c>
      <c r="H305" s="1478">
        <f>24*Help!R305/Help!$Q305</f>
        <v>273.67779267943405</v>
      </c>
      <c r="I305" s="1478">
        <f>24*Help!S305/Help!$Q305</f>
        <v>269.24292037054306</v>
      </c>
      <c r="J305" s="1478">
        <f>24*Help!T305/Help!$Q305</f>
        <v>32.258064516129032</v>
      </c>
      <c r="K305" s="1478">
        <f>24*Help!U305/Help!$Q305</f>
        <v>4.838709677419355</v>
      </c>
      <c r="L305" s="1478">
        <f>24*Help!V305/Help!$Q305</f>
        <v>3.225806451612903</v>
      </c>
      <c r="M305" s="1478">
        <f>24*Help!W305/Help!$Q305</f>
        <v>645.16129032258061</v>
      </c>
      <c r="N305" s="2">
        <f>100*Help!H305</f>
        <v>91.666666666666657</v>
      </c>
      <c r="O305" s="2">
        <f t="shared" si="17"/>
        <v>586.64589235127471</v>
      </c>
      <c r="P305" s="2">
        <f t="shared" si="18"/>
        <v>348.91501416430594</v>
      </c>
      <c r="Q305" s="2">
        <f t="shared" si="19"/>
        <v>98.937677053824359</v>
      </c>
      <c r="R305" s="2">
        <f t="shared" si="20"/>
        <v>97.815864022662879</v>
      </c>
      <c r="S305" s="2">
        <f t="shared" si="21"/>
        <v>264.37429831072802</v>
      </c>
      <c r="T305" s="2">
        <f t="shared" si="22"/>
        <v>295.41598331755296</v>
      </c>
      <c r="U305" s="1478">
        <f t="shared" si="23"/>
        <v>273.67779267943405</v>
      </c>
      <c r="V305" s="1478">
        <f t="shared" si="24"/>
        <v>269.24292037054306</v>
      </c>
      <c r="W305" s="1478">
        <f t="shared" si="25"/>
        <v>32.258064516129032</v>
      </c>
      <c r="X305" s="1478">
        <f t="shared" si="26"/>
        <v>4.838709677419355</v>
      </c>
      <c r="Y305" s="1478">
        <f t="shared" si="27"/>
        <v>3.225806451612903</v>
      </c>
      <c r="Z305" s="1478">
        <f t="shared" si="28"/>
        <v>645.16129032258061</v>
      </c>
      <c r="AA305" s="2">
        <f t="shared" si="16"/>
        <v>91.666666666666657</v>
      </c>
      <c r="AC305" s="2">
        <v>1</v>
      </c>
      <c r="AE305" s="2">
        <f>+Help!$G305*Help!Y305</f>
        <v>246.20679886685551</v>
      </c>
      <c r="AF305" s="2">
        <f>+Help!$G305*Help!Z305</f>
        <v>102.70821529745042</v>
      </c>
      <c r="AG305" s="2">
        <f>+Help!$G305*Help!AA305</f>
        <v>0</v>
      </c>
      <c r="AH305" s="2">
        <f>+Help!$G305*Help!AB305</f>
        <v>196.75354107648724</v>
      </c>
      <c r="AI305" s="2">
        <f>+Help!$G305*Help!AC305</f>
        <v>40.977337110481585</v>
      </c>
      <c r="AJ305" s="2">
        <f>+Help!$G305*Help!AD305</f>
        <v>27.503510240226628</v>
      </c>
      <c r="AK305" s="2">
        <f>+Help!$G305*Help!AE305</f>
        <v>28.045325779036826</v>
      </c>
      <c r="AL305" s="2">
        <f>+Help!$G305*Help!AF305</f>
        <v>22.90368271954674</v>
      </c>
      <c r="AM305" s="2">
        <f>+Help!$G305*Help!AG305</f>
        <v>11.685552407932011</v>
      </c>
      <c r="AN305" s="2">
        <f>+Help!$G305*Help!AH305</f>
        <v>26.951558073654393</v>
      </c>
      <c r="AO305" s="2">
        <f>+Help!$G305*Help!AI305</f>
        <v>111.3997733711048</v>
      </c>
      <c r="AP305" s="2">
        <f>+Help!$G305*Help!AJ305</f>
        <v>11.015001755252795</v>
      </c>
      <c r="AQ305" s="2">
        <f>+Help!$G305*Help!AK305</f>
        <v>265.13008561663639</v>
      </c>
      <c r="AR305" s="1478">
        <f>+Help!$G305*Help!AL305</f>
        <v>21.439093484419264</v>
      </c>
      <c r="AS305" s="1478">
        <f>+Help!$G305*Help!AM305</f>
        <v>0</v>
      </c>
      <c r="AV305" s="5">
        <v>1</v>
      </c>
    </row>
    <row r="306" spans="1:48" x14ac:dyDescent="0.2">
      <c r="A306" s="1">
        <v>45230</v>
      </c>
      <c r="B306" s="2">
        <f>+Help!$G306*Help!I306</f>
        <v>0</v>
      </c>
      <c r="C306" s="2">
        <f>+Help!$G306*Help!J306</f>
        <v>0</v>
      </c>
      <c r="D306" s="2">
        <f>+Help!$G306*Help!K306</f>
        <v>0</v>
      </c>
      <c r="E306" s="2">
        <f>+Help!$G306*Help!L306</f>
        <v>0</v>
      </c>
      <c r="F306" s="2">
        <f>+Help!$G306*Help!M306</f>
        <v>0</v>
      </c>
      <c r="G306" s="2">
        <f>+Help!$G306*Help!N306</f>
        <v>0</v>
      </c>
      <c r="H306" s="1478">
        <f>24*Help!R306/Help!$Q306</f>
        <v>273.67779267943405</v>
      </c>
      <c r="I306" s="1478">
        <f>24*Help!S306/Help!$Q306</f>
        <v>269.24292037054306</v>
      </c>
      <c r="J306" s="1478">
        <f>24*Help!T306/Help!$Q306</f>
        <v>32.258064516129032</v>
      </c>
      <c r="K306" s="1478">
        <f>24*Help!U306/Help!$Q306</f>
        <v>4.838709677419355</v>
      </c>
      <c r="L306" s="1478">
        <f>24*Help!V306/Help!$Q306</f>
        <v>3.225806451612903</v>
      </c>
      <c r="M306" s="1478">
        <f>24*Help!W306/Help!$Q306</f>
        <v>645.16129032258061</v>
      </c>
      <c r="N306" s="2">
        <f>100*Help!H306</f>
        <v>0</v>
      </c>
      <c r="O306" s="2">
        <f t="shared" si="17"/>
        <v>0</v>
      </c>
      <c r="P306" s="2">
        <f t="shared" si="18"/>
        <v>0</v>
      </c>
      <c r="Q306" s="2">
        <f t="shared" si="19"/>
        <v>0</v>
      </c>
      <c r="R306" s="2">
        <f t="shared" si="20"/>
        <v>0</v>
      </c>
      <c r="S306" s="2">
        <f t="shared" si="21"/>
        <v>0</v>
      </c>
      <c r="T306" s="2">
        <f t="shared" si="22"/>
        <v>0</v>
      </c>
      <c r="U306" s="1478">
        <f t="shared" si="23"/>
        <v>273.67779267943405</v>
      </c>
      <c r="V306" s="1478">
        <f t="shared" si="24"/>
        <v>269.24292037054306</v>
      </c>
      <c r="W306" s="1478">
        <f t="shared" si="25"/>
        <v>32.258064516129032</v>
      </c>
      <c r="X306" s="1478">
        <f t="shared" si="26"/>
        <v>4.838709677419355</v>
      </c>
      <c r="Y306" s="1478">
        <f t="shared" si="27"/>
        <v>3.225806451612903</v>
      </c>
      <c r="Z306" s="1478">
        <f t="shared" si="28"/>
        <v>645.16129032258061</v>
      </c>
      <c r="AA306" s="2">
        <f t="shared" si="16"/>
        <v>0</v>
      </c>
      <c r="AC306" s="2">
        <v>1</v>
      </c>
      <c r="AE306" s="2">
        <f>+Help!$G306*Help!Y306</f>
        <v>0</v>
      </c>
      <c r="AF306" s="2">
        <f>+Help!$G306*Help!Z306</f>
        <v>0</v>
      </c>
      <c r="AG306" s="2">
        <f>+Help!$G306*Help!AA306</f>
        <v>0</v>
      </c>
      <c r="AH306" s="2">
        <f>+Help!$G306*Help!AB306</f>
        <v>0</v>
      </c>
      <c r="AI306" s="2">
        <f>+Help!$G306*Help!AC306</f>
        <v>0</v>
      </c>
      <c r="AJ306" s="2">
        <f>+Help!$G306*Help!AD306</f>
        <v>0</v>
      </c>
      <c r="AK306" s="2">
        <f>+Help!$G306*Help!AE306</f>
        <v>0</v>
      </c>
      <c r="AL306" s="2">
        <f>+Help!$G306*Help!AF306</f>
        <v>0</v>
      </c>
      <c r="AM306" s="2">
        <f>+Help!$G306*Help!AG306</f>
        <v>0</v>
      </c>
      <c r="AN306" s="2">
        <f>+Help!$G306*Help!AH306</f>
        <v>0</v>
      </c>
      <c r="AO306" s="2">
        <f>+Help!$G306*Help!AI306</f>
        <v>0</v>
      </c>
      <c r="AP306" s="2">
        <f>+Help!$G306*Help!AJ306</f>
        <v>0</v>
      </c>
      <c r="AQ306" s="2">
        <f>+Help!$G306*Help!AK306</f>
        <v>0</v>
      </c>
      <c r="AR306" s="1478">
        <f>+Help!$G306*Help!AL306</f>
        <v>0</v>
      </c>
      <c r="AS306" s="1478">
        <f>+Help!$G306*Help!AM306</f>
        <v>0</v>
      </c>
      <c r="AV306" s="5">
        <v>1</v>
      </c>
    </row>
    <row r="307" spans="1:48" x14ac:dyDescent="0.2">
      <c r="A307" s="1">
        <v>45231</v>
      </c>
      <c r="B307" s="2">
        <f>+Help!$G307*Help!I307</f>
        <v>303.80793559516962</v>
      </c>
      <c r="C307" s="2">
        <f>+Help!$G307*Help!J307</f>
        <v>180.13686026451981</v>
      </c>
      <c r="D307" s="2">
        <f>+Help!$G307*Help!K307</f>
        <v>51.279470960322023</v>
      </c>
      <c r="E307" s="2">
        <f>+Help!$G307*Help!L307</f>
        <v>50.462334675100628</v>
      </c>
      <c r="F307" s="2">
        <f>+Help!$G307*Help!M307</f>
        <v>137.27781790210315</v>
      </c>
      <c r="G307" s="2">
        <f>+Help!$G307*Help!N307</f>
        <v>148.0199415882191</v>
      </c>
      <c r="H307" s="1478">
        <f>24*Help!R307/Help!$Q307</f>
        <v>274.39784520891658</v>
      </c>
      <c r="I307" s="1478">
        <f>24*Help!S307/Help!$Q307</f>
        <v>269.79483914011405</v>
      </c>
      <c r="J307" s="1478">
        <f>24*Help!T307/Help!$Q307</f>
        <v>16.666666666666668</v>
      </c>
      <c r="K307" s="1478">
        <f>24*Help!U307/Help!$Q307</f>
        <v>5</v>
      </c>
      <c r="L307" s="1478">
        <f>24*Help!V307/Help!$Q307</f>
        <v>2</v>
      </c>
      <c r="M307" s="1478">
        <f>24*Help!W307/Help!$Q307</f>
        <v>500</v>
      </c>
      <c r="N307" s="2">
        <f>100*Help!H307</f>
        <v>48.333333333333336</v>
      </c>
      <c r="O307" s="2">
        <f t="shared" si="17"/>
        <v>303.80793559516962</v>
      </c>
      <c r="P307" s="2">
        <f t="shared" si="18"/>
        <v>180.13686026451981</v>
      </c>
      <c r="Q307" s="2">
        <f t="shared" si="19"/>
        <v>51.279470960322023</v>
      </c>
      <c r="R307" s="2">
        <f t="shared" si="20"/>
        <v>50.462334675100628</v>
      </c>
      <c r="S307" s="2">
        <f t="shared" si="21"/>
        <v>137.27781790210315</v>
      </c>
      <c r="T307" s="2">
        <f t="shared" si="22"/>
        <v>148.0199415882191</v>
      </c>
      <c r="U307" s="1478">
        <f t="shared" si="23"/>
        <v>274.39784520891658</v>
      </c>
      <c r="V307" s="1478">
        <f t="shared" si="24"/>
        <v>269.79483914011405</v>
      </c>
      <c r="W307" s="1478">
        <f t="shared" si="25"/>
        <v>16.666666666666668</v>
      </c>
      <c r="X307" s="1478">
        <f t="shared" si="26"/>
        <v>5</v>
      </c>
      <c r="Y307" s="1478">
        <f t="shared" si="27"/>
        <v>2</v>
      </c>
      <c r="Z307" s="1478">
        <f t="shared" si="28"/>
        <v>500</v>
      </c>
      <c r="AA307" s="2">
        <f t="shared" si="16"/>
        <v>48.333333333333336</v>
      </c>
      <c r="AC307" s="2">
        <v>1</v>
      </c>
      <c r="AE307" s="2">
        <f>+Help!$G307*Help!Y307</f>
        <v>124.43818286371477</v>
      </c>
      <c r="AF307" s="2">
        <f>+Help!$G307*Help!Z307</f>
        <v>55.698677400805053</v>
      </c>
      <c r="AG307" s="2">
        <f>+Help!$G307*Help!AA307</f>
        <v>0</v>
      </c>
      <c r="AH307" s="2">
        <f>+Help!$G307*Help!AB307</f>
        <v>101.74180563542265</v>
      </c>
      <c r="AI307" s="2">
        <f>+Help!$G307*Help!AC307</f>
        <v>21.929269695227141</v>
      </c>
      <c r="AJ307" s="2">
        <f>+Help!$G307*Help!AD307</f>
        <v>19.81719259114433</v>
      </c>
      <c r="AK307" s="2">
        <f>+Help!$G307*Help!AE307</f>
        <v>5.3364002300172508</v>
      </c>
      <c r="AL307" s="2">
        <f>+Help!$G307*Help!AF307</f>
        <v>5.3364002300172508</v>
      </c>
      <c r="AM307" s="2">
        <f>+Help!$G307*Help!AG307</f>
        <v>1.5842438182863714</v>
      </c>
      <c r="AN307" s="2">
        <f>+Help!$G307*Help!AH307</f>
        <v>13.958021851638875</v>
      </c>
      <c r="AO307" s="2">
        <f>+Help!$G307*Help!AI307</f>
        <v>57.693156986774</v>
      </c>
      <c r="AP307" s="2">
        <f>+Help!$G307*Help!AJ307</f>
        <v>5.6623978432867359</v>
      </c>
      <c r="AQ307" s="2">
        <f>+Help!$G307*Help!AK307</f>
        <v>107.47565718153695</v>
      </c>
      <c r="AR307" s="1478">
        <f>+Help!$G307*Help!AL307</f>
        <v>11.046348476135709</v>
      </c>
      <c r="AS307" s="1478">
        <f>+Help!$G307*Help!AM307</f>
        <v>0</v>
      </c>
      <c r="AV307" s="5">
        <v>1</v>
      </c>
    </row>
    <row r="308" spans="1:48" x14ac:dyDescent="0.2">
      <c r="A308" s="1">
        <v>45232</v>
      </c>
      <c r="B308" s="2">
        <f>+Help!$G308*Help!I308</f>
        <v>628.56814261069576</v>
      </c>
      <c r="C308" s="2">
        <f>+Help!$G308*Help!J308</f>
        <v>372.69695227142034</v>
      </c>
      <c r="D308" s="2">
        <f>+Help!$G308*Help!K308</f>
        <v>106.09545715928694</v>
      </c>
      <c r="E308" s="2">
        <f>+Help!$G308*Help!L308</f>
        <v>104.40483036227717</v>
      </c>
      <c r="F308" s="2">
        <f>+Help!$G308*Help!M308</f>
        <v>284.02307152159273</v>
      </c>
      <c r="G308" s="2">
        <f>+Help!$G308*Help!N308</f>
        <v>306.24815501010846</v>
      </c>
      <c r="H308" s="1478">
        <f>24*Help!R308/Help!$Q308</f>
        <v>274.39784520891658</v>
      </c>
      <c r="I308" s="1478">
        <f>24*Help!S308/Help!$Q308</f>
        <v>269.79483914011405</v>
      </c>
      <c r="J308" s="1478">
        <f>24*Help!T308/Help!$Q308</f>
        <v>16.666666666666668</v>
      </c>
      <c r="K308" s="1478">
        <f>24*Help!U308/Help!$Q308</f>
        <v>5</v>
      </c>
      <c r="L308" s="1478">
        <f>24*Help!V308/Help!$Q308</f>
        <v>2</v>
      </c>
      <c r="M308" s="1478">
        <f>24*Help!W308/Help!$Q308</f>
        <v>500</v>
      </c>
      <c r="N308" s="2">
        <f>100*Help!H308</f>
        <v>100</v>
      </c>
      <c r="O308" s="2">
        <f t="shared" si="17"/>
        <v>628.56814261069576</v>
      </c>
      <c r="P308" s="2">
        <f t="shared" si="18"/>
        <v>372.69695227142034</v>
      </c>
      <c r="Q308" s="2">
        <f t="shared" si="19"/>
        <v>106.09545715928694</v>
      </c>
      <c r="R308" s="2">
        <f t="shared" si="20"/>
        <v>104.40483036227717</v>
      </c>
      <c r="S308" s="2">
        <f t="shared" si="21"/>
        <v>284.02307152159273</v>
      </c>
      <c r="T308" s="2">
        <f t="shared" si="22"/>
        <v>306.24815501010846</v>
      </c>
      <c r="U308" s="1478">
        <f t="shared" si="23"/>
        <v>274.39784520891658</v>
      </c>
      <c r="V308" s="1478">
        <f t="shared" si="24"/>
        <v>269.79483914011405</v>
      </c>
      <c r="W308" s="1478">
        <f t="shared" si="25"/>
        <v>16.666666666666668</v>
      </c>
      <c r="X308" s="1478">
        <f t="shared" si="26"/>
        <v>5</v>
      </c>
      <c r="Y308" s="1478">
        <f t="shared" si="27"/>
        <v>2</v>
      </c>
      <c r="Z308" s="1478">
        <f t="shared" si="28"/>
        <v>500</v>
      </c>
      <c r="AA308" s="2">
        <f t="shared" si="16"/>
        <v>100</v>
      </c>
      <c r="AC308" s="2">
        <v>1</v>
      </c>
      <c r="AE308" s="2">
        <f>+Help!$G308*Help!Y308</f>
        <v>257.45830937320295</v>
      </c>
      <c r="AF308" s="2">
        <f>+Help!$G308*Help!Z308</f>
        <v>115.23864289821736</v>
      </c>
      <c r="AG308" s="2">
        <f>+Help!$G308*Help!AA308</f>
        <v>0</v>
      </c>
      <c r="AH308" s="2">
        <f>+Help!$G308*Help!AB308</f>
        <v>210.5002875215641</v>
      </c>
      <c r="AI308" s="2">
        <f>+Help!$G308*Help!AC308</f>
        <v>45.370902817711325</v>
      </c>
      <c r="AJ308" s="2">
        <f>+Help!$G308*Help!AD308</f>
        <v>41.001088119608958</v>
      </c>
      <c r="AK308" s="2">
        <f>+Help!$G308*Help!AE308</f>
        <v>11.040828062104657</v>
      </c>
      <c r="AL308" s="2">
        <f>+Help!$G308*Help!AF308</f>
        <v>11.040828062104657</v>
      </c>
      <c r="AM308" s="2">
        <f>+Help!$G308*Help!AG308</f>
        <v>3.2777458309373202</v>
      </c>
      <c r="AN308" s="2">
        <f>+Help!$G308*Help!AH308</f>
        <v>28.878665899942501</v>
      </c>
      <c r="AO308" s="2">
        <f>+Help!$G308*Help!AI308</f>
        <v>119.36515238642897</v>
      </c>
      <c r="AP308" s="2">
        <f>+Help!$G308*Help!AJ308</f>
        <v>11.715305882662214</v>
      </c>
      <c r="AQ308" s="2">
        <f>+Help!$G308*Help!AK308</f>
        <v>222.36342865145576</v>
      </c>
      <c r="AR308" s="1478">
        <f>+Help!$G308*Help!AL308</f>
        <v>22.854514088556641</v>
      </c>
      <c r="AS308" s="1478">
        <f>+Help!$G308*Help!AM308</f>
        <v>0</v>
      </c>
      <c r="AV308" s="5">
        <v>1</v>
      </c>
    </row>
    <row r="309" spans="1:48" x14ac:dyDescent="0.2">
      <c r="A309" s="1">
        <v>45233</v>
      </c>
      <c r="B309" s="2">
        <f>+Help!$G309*Help!I309</f>
        <v>628.56814261069576</v>
      </c>
      <c r="C309" s="2">
        <f>+Help!$G309*Help!J309</f>
        <v>372.69695227142034</v>
      </c>
      <c r="D309" s="2">
        <f>+Help!$G309*Help!K309</f>
        <v>106.09545715928694</v>
      </c>
      <c r="E309" s="2">
        <f>+Help!$G309*Help!L309</f>
        <v>104.40483036227717</v>
      </c>
      <c r="F309" s="2">
        <f>+Help!$G309*Help!M309</f>
        <v>284.02307152159273</v>
      </c>
      <c r="G309" s="2">
        <f>+Help!$G309*Help!N309</f>
        <v>306.24815501010846</v>
      </c>
      <c r="H309" s="1478">
        <f>24*Help!R309/Help!$Q309</f>
        <v>274.39784520891658</v>
      </c>
      <c r="I309" s="1478">
        <f>24*Help!S309/Help!$Q309</f>
        <v>269.79483914011405</v>
      </c>
      <c r="J309" s="1478">
        <f>24*Help!T309/Help!$Q309</f>
        <v>16.666666666666668</v>
      </c>
      <c r="K309" s="1478">
        <f>24*Help!U309/Help!$Q309</f>
        <v>5</v>
      </c>
      <c r="L309" s="1478">
        <f>24*Help!V309/Help!$Q309</f>
        <v>2</v>
      </c>
      <c r="M309" s="1478">
        <f>24*Help!W309/Help!$Q309</f>
        <v>500</v>
      </c>
      <c r="N309" s="2">
        <f>100*Help!H309</f>
        <v>100</v>
      </c>
      <c r="O309" s="2">
        <f t="shared" si="17"/>
        <v>628.56814261069576</v>
      </c>
      <c r="P309" s="2">
        <f t="shared" si="18"/>
        <v>372.69695227142034</v>
      </c>
      <c r="Q309" s="2">
        <f t="shared" si="19"/>
        <v>106.09545715928694</v>
      </c>
      <c r="R309" s="2">
        <f t="shared" si="20"/>
        <v>104.40483036227717</v>
      </c>
      <c r="S309" s="2">
        <f t="shared" si="21"/>
        <v>284.02307152159273</v>
      </c>
      <c r="T309" s="2">
        <f t="shared" si="22"/>
        <v>306.24815501010846</v>
      </c>
      <c r="U309" s="1478">
        <f t="shared" si="23"/>
        <v>274.39784520891658</v>
      </c>
      <c r="V309" s="1478">
        <f t="shared" si="24"/>
        <v>269.79483914011405</v>
      </c>
      <c r="W309" s="1478">
        <f t="shared" si="25"/>
        <v>16.666666666666668</v>
      </c>
      <c r="X309" s="1478">
        <f t="shared" si="26"/>
        <v>5</v>
      </c>
      <c r="Y309" s="1478">
        <f t="shared" si="27"/>
        <v>2</v>
      </c>
      <c r="Z309" s="1478">
        <f t="shared" si="28"/>
        <v>500</v>
      </c>
      <c r="AA309" s="2">
        <f t="shared" si="16"/>
        <v>100</v>
      </c>
      <c r="AC309" s="2">
        <v>1</v>
      </c>
      <c r="AE309" s="2">
        <f>+Help!$G309*Help!Y309</f>
        <v>257.45830937320295</v>
      </c>
      <c r="AF309" s="2">
        <f>+Help!$G309*Help!Z309</f>
        <v>115.23864289821736</v>
      </c>
      <c r="AG309" s="2">
        <f>+Help!$G309*Help!AA309</f>
        <v>0</v>
      </c>
      <c r="AH309" s="2">
        <f>+Help!$G309*Help!AB309</f>
        <v>210.5002875215641</v>
      </c>
      <c r="AI309" s="2">
        <f>+Help!$G309*Help!AC309</f>
        <v>45.370902817711325</v>
      </c>
      <c r="AJ309" s="2">
        <f>+Help!$G309*Help!AD309</f>
        <v>41.001088119608958</v>
      </c>
      <c r="AK309" s="2">
        <f>+Help!$G309*Help!AE309</f>
        <v>11.040828062104657</v>
      </c>
      <c r="AL309" s="2">
        <f>+Help!$G309*Help!AF309</f>
        <v>11.040828062104657</v>
      </c>
      <c r="AM309" s="2">
        <f>+Help!$G309*Help!AG309</f>
        <v>3.2777458309373202</v>
      </c>
      <c r="AN309" s="2">
        <f>+Help!$G309*Help!AH309</f>
        <v>28.878665899942501</v>
      </c>
      <c r="AO309" s="2">
        <f>+Help!$G309*Help!AI309</f>
        <v>119.36515238642897</v>
      </c>
      <c r="AP309" s="2">
        <f>+Help!$G309*Help!AJ309</f>
        <v>11.715305882662214</v>
      </c>
      <c r="AQ309" s="2">
        <f>+Help!$G309*Help!AK309</f>
        <v>222.36342865145576</v>
      </c>
      <c r="AR309" s="1478">
        <f>+Help!$G309*Help!AL309</f>
        <v>22.854514088556641</v>
      </c>
      <c r="AS309" s="1478">
        <f>+Help!$G309*Help!AM309</f>
        <v>0</v>
      </c>
      <c r="AV309" s="5">
        <v>1</v>
      </c>
    </row>
    <row r="310" spans="1:48" x14ac:dyDescent="0.2">
      <c r="A310" s="1">
        <v>45234</v>
      </c>
      <c r="B310" s="2">
        <f>+Help!$G310*Help!I310</f>
        <v>628.56814261069576</v>
      </c>
      <c r="C310" s="2">
        <f>+Help!$G310*Help!J310</f>
        <v>372.69695227142034</v>
      </c>
      <c r="D310" s="2">
        <f>+Help!$G310*Help!K310</f>
        <v>106.09545715928694</v>
      </c>
      <c r="E310" s="2">
        <f>+Help!$G310*Help!L310</f>
        <v>104.40483036227717</v>
      </c>
      <c r="F310" s="2">
        <f>+Help!$G310*Help!M310</f>
        <v>284.02307152159273</v>
      </c>
      <c r="G310" s="2">
        <f>+Help!$G310*Help!N310</f>
        <v>306.24815501010846</v>
      </c>
      <c r="H310" s="1478">
        <f>24*Help!R310/Help!$Q310</f>
        <v>274.39784520891658</v>
      </c>
      <c r="I310" s="1478">
        <f>24*Help!S310/Help!$Q310</f>
        <v>269.79483914011405</v>
      </c>
      <c r="J310" s="1478">
        <f>24*Help!T310/Help!$Q310</f>
        <v>16.666666666666668</v>
      </c>
      <c r="K310" s="1478">
        <f>24*Help!U310/Help!$Q310</f>
        <v>5</v>
      </c>
      <c r="L310" s="1478">
        <f>24*Help!V310/Help!$Q310</f>
        <v>2</v>
      </c>
      <c r="M310" s="1478">
        <f>24*Help!W310/Help!$Q310</f>
        <v>500</v>
      </c>
      <c r="N310" s="2">
        <f>100*Help!H310</f>
        <v>100</v>
      </c>
      <c r="O310" s="2">
        <f t="shared" si="17"/>
        <v>628.56814261069576</v>
      </c>
      <c r="P310" s="2">
        <f t="shared" si="18"/>
        <v>372.69695227142034</v>
      </c>
      <c r="Q310" s="2">
        <f t="shared" si="19"/>
        <v>106.09545715928694</v>
      </c>
      <c r="R310" s="2">
        <f t="shared" si="20"/>
        <v>104.40483036227717</v>
      </c>
      <c r="S310" s="2">
        <f t="shared" si="21"/>
        <v>284.02307152159273</v>
      </c>
      <c r="T310" s="2">
        <f t="shared" si="22"/>
        <v>306.24815501010846</v>
      </c>
      <c r="U310" s="1478">
        <f t="shared" si="23"/>
        <v>274.39784520891658</v>
      </c>
      <c r="V310" s="1478">
        <f t="shared" si="24"/>
        <v>269.79483914011405</v>
      </c>
      <c r="W310" s="1478">
        <f t="shared" si="25"/>
        <v>16.666666666666668</v>
      </c>
      <c r="X310" s="1478">
        <f t="shared" si="26"/>
        <v>5</v>
      </c>
      <c r="Y310" s="1478">
        <f t="shared" si="27"/>
        <v>2</v>
      </c>
      <c r="Z310" s="1478">
        <f t="shared" si="28"/>
        <v>500</v>
      </c>
      <c r="AA310" s="2">
        <f t="shared" si="16"/>
        <v>100</v>
      </c>
      <c r="AC310" s="2">
        <v>1</v>
      </c>
      <c r="AE310" s="2">
        <f>+Help!$G310*Help!Y310</f>
        <v>257.45830937320295</v>
      </c>
      <c r="AF310" s="2">
        <f>+Help!$G310*Help!Z310</f>
        <v>115.23864289821736</v>
      </c>
      <c r="AG310" s="2">
        <f>+Help!$G310*Help!AA310</f>
        <v>0</v>
      </c>
      <c r="AH310" s="2">
        <f>+Help!$G310*Help!AB310</f>
        <v>210.5002875215641</v>
      </c>
      <c r="AI310" s="2">
        <f>+Help!$G310*Help!AC310</f>
        <v>45.370902817711325</v>
      </c>
      <c r="AJ310" s="2">
        <f>+Help!$G310*Help!AD310</f>
        <v>41.001088119608958</v>
      </c>
      <c r="AK310" s="2">
        <f>+Help!$G310*Help!AE310</f>
        <v>11.040828062104657</v>
      </c>
      <c r="AL310" s="2">
        <f>+Help!$G310*Help!AF310</f>
        <v>11.040828062104657</v>
      </c>
      <c r="AM310" s="2">
        <f>+Help!$G310*Help!AG310</f>
        <v>3.2777458309373202</v>
      </c>
      <c r="AN310" s="2">
        <f>+Help!$G310*Help!AH310</f>
        <v>28.878665899942501</v>
      </c>
      <c r="AO310" s="2">
        <f>+Help!$G310*Help!AI310</f>
        <v>119.36515238642897</v>
      </c>
      <c r="AP310" s="2">
        <f>+Help!$G310*Help!AJ310</f>
        <v>11.715305882662214</v>
      </c>
      <c r="AQ310" s="2">
        <f>+Help!$G310*Help!AK310</f>
        <v>222.36342865145576</v>
      </c>
      <c r="AR310" s="1478">
        <f>+Help!$G310*Help!AL310</f>
        <v>22.854514088556641</v>
      </c>
      <c r="AS310" s="1478">
        <f>+Help!$G310*Help!AM310</f>
        <v>0</v>
      </c>
      <c r="AV310" s="5">
        <v>1</v>
      </c>
    </row>
    <row r="311" spans="1:48" x14ac:dyDescent="0.2">
      <c r="A311" s="1">
        <v>45235</v>
      </c>
      <c r="B311" s="2">
        <f>+Help!$G311*Help!I311</f>
        <v>628.56814261069576</v>
      </c>
      <c r="C311" s="2">
        <f>+Help!$G311*Help!J311</f>
        <v>372.69695227142034</v>
      </c>
      <c r="D311" s="2">
        <f>+Help!$G311*Help!K311</f>
        <v>106.09545715928694</v>
      </c>
      <c r="E311" s="2">
        <f>+Help!$G311*Help!L311</f>
        <v>104.40483036227717</v>
      </c>
      <c r="F311" s="2">
        <f>+Help!$G311*Help!M311</f>
        <v>284.02307152159273</v>
      </c>
      <c r="G311" s="2">
        <f>+Help!$G311*Help!N311</f>
        <v>306.24815501010846</v>
      </c>
      <c r="H311" s="1478">
        <f>24*Help!R311/Help!$Q311</f>
        <v>274.39784520891658</v>
      </c>
      <c r="I311" s="1478">
        <f>24*Help!S311/Help!$Q311</f>
        <v>269.79483914011405</v>
      </c>
      <c r="J311" s="1478">
        <f>24*Help!T311/Help!$Q311</f>
        <v>16.666666666666668</v>
      </c>
      <c r="K311" s="1478">
        <f>24*Help!U311/Help!$Q311</f>
        <v>5</v>
      </c>
      <c r="L311" s="1478">
        <f>24*Help!V311/Help!$Q311</f>
        <v>2</v>
      </c>
      <c r="M311" s="1478">
        <f>24*Help!W311/Help!$Q311</f>
        <v>500</v>
      </c>
      <c r="N311" s="2">
        <f>100*Help!H311</f>
        <v>100</v>
      </c>
      <c r="O311" s="2">
        <f t="shared" si="17"/>
        <v>628.56814261069576</v>
      </c>
      <c r="P311" s="2">
        <f t="shared" si="18"/>
        <v>372.69695227142034</v>
      </c>
      <c r="Q311" s="2">
        <f t="shared" si="19"/>
        <v>106.09545715928694</v>
      </c>
      <c r="R311" s="2">
        <f t="shared" si="20"/>
        <v>104.40483036227717</v>
      </c>
      <c r="S311" s="2">
        <f t="shared" si="21"/>
        <v>284.02307152159273</v>
      </c>
      <c r="T311" s="2">
        <f t="shared" si="22"/>
        <v>306.24815501010846</v>
      </c>
      <c r="U311" s="1478">
        <f t="shared" si="23"/>
        <v>274.39784520891658</v>
      </c>
      <c r="V311" s="1478">
        <f t="shared" si="24"/>
        <v>269.79483914011405</v>
      </c>
      <c r="W311" s="1478">
        <f t="shared" si="25"/>
        <v>16.666666666666668</v>
      </c>
      <c r="X311" s="1478">
        <f t="shared" si="26"/>
        <v>5</v>
      </c>
      <c r="Y311" s="1478">
        <f t="shared" si="27"/>
        <v>2</v>
      </c>
      <c r="Z311" s="1478">
        <f t="shared" si="28"/>
        <v>500</v>
      </c>
      <c r="AA311" s="2">
        <f t="shared" si="16"/>
        <v>100</v>
      </c>
      <c r="AC311" s="2">
        <v>1</v>
      </c>
      <c r="AE311" s="2">
        <f>+Help!$G311*Help!Y311</f>
        <v>257.45830937320295</v>
      </c>
      <c r="AF311" s="2">
        <f>+Help!$G311*Help!Z311</f>
        <v>115.23864289821736</v>
      </c>
      <c r="AG311" s="2">
        <f>+Help!$G311*Help!AA311</f>
        <v>0</v>
      </c>
      <c r="AH311" s="2">
        <f>+Help!$G311*Help!AB311</f>
        <v>210.5002875215641</v>
      </c>
      <c r="AI311" s="2">
        <f>+Help!$G311*Help!AC311</f>
        <v>45.370902817711325</v>
      </c>
      <c r="AJ311" s="2">
        <f>+Help!$G311*Help!AD311</f>
        <v>41.001088119608958</v>
      </c>
      <c r="AK311" s="2">
        <f>+Help!$G311*Help!AE311</f>
        <v>11.040828062104657</v>
      </c>
      <c r="AL311" s="2">
        <f>+Help!$G311*Help!AF311</f>
        <v>11.040828062104657</v>
      </c>
      <c r="AM311" s="2">
        <f>+Help!$G311*Help!AG311</f>
        <v>3.2777458309373202</v>
      </c>
      <c r="AN311" s="2">
        <f>+Help!$G311*Help!AH311</f>
        <v>28.878665899942501</v>
      </c>
      <c r="AO311" s="2">
        <f>+Help!$G311*Help!AI311</f>
        <v>119.36515238642897</v>
      </c>
      <c r="AP311" s="2">
        <f>+Help!$G311*Help!AJ311</f>
        <v>11.715305882662214</v>
      </c>
      <c r="AQ311" s="2">
        <f>+Help!$G311*Help!AK311</f>
        <v>222.36342865145576</v>
      </c>
      <c r="AR311" s="1478">
        <f>+Help!$G311*Help!AL311</f>
        <v>22.854514088556641</v>
      </c>
      <c r="AS311" s="1478">
        <f>+Help!$G311*Help!AM311</f>
        <v>0</v>
      </c>
      <c r="AV311" s="5">
        <v>1</v>
      </c>
    </row>
    <row r="312" spans="1:48" x14ac:dyDescent="0.2">
      <c r="A312" s="1">
        <v>45236</v>
      </c>
      <c r="B312" s="2">
        <f>+Help!$G312*Help!I312</f>
        <v>628.56814261069576</v>
      </c>
      <c r="C312" s="2">
        <f>+Help!$G312*Help!J312</f>
        <v>372.69695227142034</v>
      </c>
      <c r="D312" s="2">
        <f>+Help!$G312*Help!K312</f>
        <v>106.09545715928694</v>
      </c>
      <c r="E312" s="2">
        <f>+Help!$G312*Help!L312</f>
        <v>104.40483036227717</v>
      </c>
      <c r="F312" s="2">
        <f>+Help!$G312*Help!M312</f>
        <v>284.02307152159273</v>
      </c>
      <c r="G312" s="2">
        <f>+Help!$G312*Help!N312</f>
        <v>306.24815501010846</v>
      </c>
      <c r="H312" s="1478">
        <f>24*Help!R312/Help!$Q312</f>
        <v>274.39784520891658</v>
      </c>
      <c r="I312" s="1478">
        <f>24*Help!S312/Help!$Q312</f>
        <v>269.79483914011405</v>
      </c>
      <c r="J312" s="1478">
        <f>24*Help!T312/Help!$Q312</f>
        <v>16.666666666666668</v>
      </c>
      <c r="K312" s="1478">
        <f>24*Help!U312/Help!$Q312</f>
        <v>5</v>
      </c>
      <c r="L312" s="1478">
        <f>24*Help!V312/Help!$Q312</f>
        <v>2</v>
      </c>
      <c r="M312" s="1478">
        <f>24*Help!W312/Help!$Q312</f>
        <v>500</v>
      </c>
      <c r="N312" s="2">
        <f>100*Help!H312</f>
        <v>100</v>
      </c>
      <c r="O312" s="2">
        <f t="shared" si="17"/>
        <v>628.56814261069576</v>
      </c>
      <c r="P312" s="2">
        <f t="shared" si="18"/>
        <v>372.69695227142034</v>
      </c>
      <c r="Q312" s="2">
        <f t="shared" si="19"/>
        <v>106.09545715928694</v>
      </c>
      <c r="R312" s="2">
        <f t="shared" si="20"/>
        <v>104.40483036227717</v>
      </c>
      <c r="S312" s="2">
        <f t="shared" si="21"/>
        <v>284.02307152159273</v>
      </c>
      <c r="T312" s="2">
        <f t="shared" si="22"/>
        <v>306.24815501010846</v>
      </c>
      <c r="U312" s="1478">
        <f t="shared" si="23"/>
        <v>274.39784520891658</v>
      </c>
      <c r="V312" s="1478">
        <f t="shared" si="24"/>
        <v>269.79483914011405</v>
      </c>
      <c r="W312" s="1478">
        <f t="shared" si="25"/>
        <v>16.666666666666668</v>
      </c>
      <c r="X312" s="1478">
        <f t="shared" si="26"/>
        <v>5</v>
      </c>
      <c r="Y312" s="1478">
        <f t="shared" si="27"/>
        <v>2</v>
      </c>
      <c r="Z312" s="1478">
        <f t="shared" si="28"/>
        <v>500</v>
      </c>
      <c r="AA312" s="2">
        <f t="shared" si="16"/>
        <v>100</v>
      </c>
      <c r="AC312" s="2">
        <v>1</v>
      </c>
      <c r="AE312" s="2">
        <f>+Help!$G312*Help!Y312</f>
        <v>257.45830937320295</v>
      </c>
      <c r="AF312" s="2">
        <f>+Help!$G312*Help!Z312</f>
        <v>115.23864289821736</v>
      </c>
      <c r="AG312" s="2">
        <f>+Help!$G312*Help!AA312</f>
        <v>0</v>
      </c>
      <c r="AH312" s="2">
        <f>+Help!$G312*Help!AB312</f>
        <v>210.5002875215641</v>
      </c>
      <c r="AI312" s="2">
        <f>+Help!$G312*Help!AC312</f>
        <v>45.370902817711325</v>
      </c>
      <c r="AJ312" s="2">
        <f>+Help!$G312*Help!AD312</f>
        <v>41.001088119608958</v>
      </c>
      <c r="AK312" s="2">
        <f>+Help!$G312*Help!AE312</f>
        <v>11.040828062104657</v>
      </c>
      <c r="AL312" s="2">
        <f>+Help!$G312*Help!AF312</f>
        <v>11.040828062104657</v>
      </c>
      <c r="AM312" s="2">
        <f>+Help!$G312*Help!AG312</f>
        <v>3.2777458309373202</v>
      </c>
      <c r="AN312" s="2">
        <f>+Help!$G312*Help!AH312</f>
        <v>28.878665899942501</v>
      </c>
      <c r="AO312" s="2">
        <f>+Help!$G312*Help!AI312</f>
        <v>119.36515238642897</v>
      </c>
      <c r="AP312" s="2">
        <f>+Help!$G312*Help!AJ312</f>
        <v>11.715305882662214</v>
      </c>
      <c r="AQ312" s="2">
        <f>+Help!$G312*Help!AK312</f>
        <v>222.36342865145576</v>
      </c>
      <c r="AR312" s="1478">
        <f>+Help!$G312*Help!AL312</f>
        <v>22.854514088556641</v>
      </c>
      <c r="AS312" s="1478">
        <f>+Help!$G312*Help!AM312</f>
        <v>0</v>
      </c>
      <c r="AV312" s="5">
        <v>1</v>
      </c>
    </row>
    <row r="313" spans="1:48" x14ac:dyDescent="0.2">
      <c r="A313" s="1">
        <v>45237</v>
      </c>
      <c r="B313" s="2">
        <f>+Help!$G313*Help!I313</f>
        <v>628.56814261069576</v>
      </c>
      <c r="C313" s="2">
        <f>+Help!$G313*Help!J313</f>
        <v>372.69695227142034</v>
      </c>
      <c r="D313" s="2">
        <f>+Help!$G313*Help!K313</f>
        <v>106.09545715928694</v>
      </c>
      <c r="E313" s="2">
        <f>+Help!$G313*Help!L313</f>
        <v>104.40483036227717</v>
      </c>
      <c r="F313" s="2">
        <f>+Help!$G313*Help!M313</f>
        <v>284.02307152159273</v>
      </c>
      <c r="G313" s="2">
        <f>+Help!$G313*Help!N313</f>
        <v>306.24815501010846</v>
      </c>
      <c r="H313" s="1478">
        <f>24*Help!R313/Help!$Q313</f>
        <v>274.39784520891658</v>
      </c>
      <c r="I313" s="1478">
        <f>24*Help!S313/Help!$Q313</f>
        <v>269.79483914011405</v>
      </c>
      <c r="J313" s="1478">
        <f>24*Help!T313/Help!$Q313</f>
        <v>16.666666666666668</v>
      </c>
      <c r="K313" s="1478">
        <f>24*Help!U313/Help!$Q313</f>
        <v>5</v>
      </c>
      <c r="L313" s="1478">
        <f>24*Help!V313/Help!$Q313</f>
        <v>2</v>
      </c>
      <c r="M313" s="1478">
        <f>24*Help!W313/Help!$Q313</f>
        <v>500</v>
      </c>
      <c r="N313" s="2">
        <f>100*Help!H313</f>
        <v>100</v>
      </c>
      <c r="O313" s="2">
        <f t="shared" si="17"/>
        <v>628.56814261069576</v>
      </c>
      <c r="P313" s="2">
        <f t="shared" si="18"/>
        <v>372.69695227142034</v>
      </c>
      <c r="Q313" s="2">
        <f t="shared" si="19"/>
        <v>106.09545715928694</v>
      </c>
      <c r="R313" s="2">
        <f t="shared" si="20"/>
        <v>104.40483036227717</v>
      </c>
      <c r="S313" s="2">
        <f t="shared" si="21"/>
        <v>284.02307152159273</v>
      </c>
      <c r="T313" s="2">
        <f t="shared" si="22"/>
        <v>306.24815501010846</v>
      </c>
      <c r="U313" s="1478">
        <f t="shared" si="23"/>
        <v>274.39784520891658</v>
      </c>
      <c r="V313" s="1478">
        <f t="shared" si="24"/>
        <v>269.79483914011405</v>
      </c>
      <c r="W313" s="1478">
        <f t="shared" si="25"/>
        <v>16.666666666666668</v>
      </c>
      <c r="X313" s="1478">
        <f t="shared" si="26"/>
        <v>5</v>
      </c>
      <c r="Y313" s="1478">
        <f t="shared" si="27"/>
        <v>2</v>
      </c>
      <c r="Z313" s="1478">
        <f t="shared" si="28"/>
        <v>500</v>
      </c>
      <c r="AA313" s="2">
        <f t="shared" si="16"/>
        <v>100</v>
      </c>
      <c r="AC313" s="2">
        <v>1</v>
      </c>
      <c r="AE313" s="2">
        <f>+Help!$G313*Help!Y313</f>
        <v>257.45830937320295</v>
      </c>
      <c r="AF313" s="2">
        <f>+Help!$G313*Help!Z313</f>
        <v>115.23864289821736</v>
      </c>
      <c r="AG313" s="2">
        <f>+Help!$G313*Help!AA313</f>
        <v>0</v>
      </c>
      <c r="AH313" s="2">
        <f>+Help!$G313*Help!AB313</f>
        <v>210.5002875215641</v>
      </c>
      <c r="AI313" s="2">
        <f>+Help!$G313*Help!AC313</f>
        <v>45.370902817711325</v>
      </c>
      <c r="AJ313" s="2">
        <f>+Help!$G313*Help!AD313</f>
        <v>41.001088119608958</v>
      </c>
      <c r="AK313" s="2">
        <f>+Help!$G313*Help!AE313</f>
        <v>11.040828062104657</v>
      </c>
      <c r="AL313" s="2">
        <f>+Help!$G313*Help!AF313</f>
        <v>11.040828062104657</v>
      </c>
      <c r="AM313" s="2">
        <f>+Help!$G313*Help!AG313</f>
        <v>3.2777458309373202</v>
      </c>
      <c r="AN313" s="2">
        <f>+Help!$G313*Help!AH313</f>
        <v>28.878665899942501</v>
      </c>
      <c r="AO313" s="2">
        <f>+Help!$G313*Help!AI313</f>
        <v>119.36515238642897</v>
      </c>
      <c r="AP313" s="2">
        <f>+Help!$G313*Help!AJ313</f>
        <v>11.715305882662214</v>
      </c>
      <c r="AQ313" s="2">
        <f>+Help!$G313*Help!AK313</f>
        <v>222.36342865145576</v>
      </c>
      <c r="AR313" s="1478">
        <f>+Help!$G313*Help!AL313</f>
        <v>22.854514088556641</v>
      </c>
      <c r="AS313" s="1478">
        <f>+Help!$G313*Help!AM313</f>
        <v>0</v>
      </c>
      <c r="AV313" s="5">
        <v>1</v>
      </c>
    </row>
    <row r="314" spans="1:48" x14ac:dyDescent="0.2">
      <c r="A314" s="1">
        <v>45238</v>
      </c>
      <c r="B314" s="2">
        <f>+Help!$G314*Help!I314</f>
        <v>628.56814261069576</v>
      </c>
      <c r="C314" s="2">
        <f>+Help!$G314*Help!J314</f>
        <v>372.69695227142034</v>
      </c>
      <c r="D314" s="2">
        <f>+Help!$G314*Help!K314</f>
        <v>106.09545715928694</v>
      </c>
      <c r="E314" s="2">
        <f>+Help!$G314*Help!L314</f>
        <v>104.40483036227717</v>
      </c>
      <c r="F314" s="2">
        <f>+Help!$G314*Help!M314</f>
        <v>284.02307152159273</v>
      </c>
      <c r="G314" s="2">
        <f>+Help!$G314*Help!N314</f>
        <v>306.24815501010846</v>
      </c>
      <c r="H314" s="1478">
        <f>24*Help!R314/Help!$Q314</f>
        <v>274.39784520891658</v>
      </c>
      <c r="I314" s="1478">
        <f>24*Help!S314/Help!$Q314</f>
        <v>269.79483914011405</v>
      </c>
      <c r="J314" s="1478">
        <f>24*Help!T314/Help!$Q314</f>
        <v>16.666666666666668</v>
      </c>
      <c r="K314" s="1478">
        <f>24*Help!U314/Help!$Q314</f>
        <v>5</v>
      </c>
      <c r="L314" s="1478">
        <f>24*Help!V314/Help!$Q314</f>
        <v>2</v>
      </c>
      <c r="M314" s="1478">
        <f>24*Help!W314/Help!$Q314</f>
        <v>500</v>
      </c>
      <c r="N314" s="2">
        <f>100*Help!H314</f>
        <v>100</v>
      </c>
      <c r="O314" s="2">
        <f t="shared" si="17"/>
        <v>628.56814261069576</v>
      </c>
      <c r="P314" s="2">
        <f t="shared" si="18"/>
        <v>372.69695227142034</v>
      </c>
      <c r="Q314" s="2">
        <f t="shared" si="19"/>
        <v>106.09545715928694</v>
      </c>
      <c r="R314" s="2">
        <f t="shared" si="20"/>
        <v>104.40483036227717</v>
      </c>
      <c r="S314" s="2">
        <f t="shared" si="21"/>
        <v>284.02307152159273</v>
      </c>
      <c r="T314" s="2">
        <f t="shared" si="22"/>
        <v>306.24815501010846</v>
      </c>
      <c r="U314" s="1478">
        <f t="shared" si="23"/>
        <v>274.39784520891658</v>
      </c>
      <c r="V314" s="1478">
        <f t="shared" si="24"/>
        <v>269.79483914011405</v>
      </c>
      <c r="W314" s="1478">
        <f t="shared" si="25"/>
        <v>16.666666666666668</v>
      </c>
      <c r="X314" s="1478">
        <f t="shared" si="26"/>
        <v>5</v>
      </c>
      <c r="Y314" s="1478">
        <f t="shared" si="27"/>
        <v>2</v>
      </c>
      <c r="Z314" s="1478">
        <f t="shared" si="28"/>
        <v>500</v>
      </c>
      <c r="AA314" s="2">
        <f t="shared" si="16"/>
        <v>100</v>
      </c>
      <c r="AC314" s="2">
        <v>1</v>
      </c>
      <c r="AE314" s="2">
        <f>+Help!$G314*Help!Y314</f>
        <v>257.45830937320295</v>
      </c>
      <c r="AF314" s="2">
        <f>+Help!$G314*Help!Z314</f>
        <v>115.23864289821736</v>
      </c>
      <c r="AG314" s="2">
        <f>+Help!$G314*Help!AA314</f>
        <v>0</v>
      </c>
      <c r="AH314" s="2">
        <f>+Help!$G314*Help!AB314</f>
        <v>210.5002875215641</v>
      </c>
      <c r="AI314" s="2">
        <f>+Help!$G314*Help!AC314</f>
        <v>45.370902817711325</v>
      </c>
      <c r="AJ314" s="2">
        <f>+Help!$G314*Help!AD314</f>
        <v>41.001088119608958</v>
      </c>
      <c r="AK314" s="2">
        <f>+Help!$G314*Help!AE314</f>
        <v>11.040828062104657</v>
      </c>
      <c r="AL314" s="2">
        <f>+Help!$G314*Help!AF314</f>
        <v>11.040828062104657</v>
      </c>
      <c r="AM314" s="2">
        <f>+Help!$G314*Help!AG314</f>
        <v>3.2777458309373202</v>
      </c>
      <c r="AN314" s="2">
        <f>+Help!$G314*Help!AH314</f>
        <v>28.878665899942501</v>
      </c>
      <c r="AO314" s="2">
        <f>+Help!$G314*Help!AI314</f>
        <v>119.36515238642897</v>
      </c>
      <c r="AP314" s="2">
        <f>+Help!$G314*Help!AJ314</f>
        <v>11.715305882662214</v>
      </c>
      <c r="AQ314" s="2">
        <f>+Help!$G314*Help!AK314</f>
        <v>222.36342865145576</v>
      </c>
      <c r="AR314" s="1478">
        <f>+Help!$G314*Help!AL314</f>
        <v>22.854514088556641</v>
      </c>
      <c r="AS314" s="1478">
        <f>+Help!$G314*Help!AM314</f>
        <v>0</v>
      </c>
      <c r="AV314" s="5">
        <v>1</v>
      </c>
    </row>
    <row r="315" spans="1:48" x14ac:dyDescent="0.2">
      <c r="A315" s="1">
        <v>45239</v>
      </c>
      <c r="B315" s="2">
        <f>+Help!$G315*Help!I315</f>
        <v>628.56814261069576</v>
      </c>
      <c r="C315" s="2">
        <f>+Help!$G315*Help!J315</f>
        <v>372.69695227142034</v>
      </c>
      <c r="D315" s="2">
        <f>+Help!$G315*Help!K315</f>
        <v>106.09545715928694</v>
      </c>
      <c r="E315" s="2">
        <f>+Help!$G315*Help!L315</f>
        <v>104.40483036227717</v>
      </c>
      <c r="F315" s="2">
        <f>+Help!$G315*Help!M315</f>
        <v>284.02307152159273</v>
      </c>
      <c r="G315" s="2">
        <f>+Help!$G315*Help!N315</f>
        <v>306.24815501010846</v>
      </c>
      <c r="H315" s="1478">
        <f>24*Help!R315/Help!$Q315</f>
        <v>274.39784520891658</v>
      </c>
      <c r="I315" s="1478">
        <f>24*Help!S315/Help!$Q315</f>
        <v>269.79483914011405</v>
      </c>
      <c r="J315" s="1478">
        <f>24*Help!T315/Help!$Q315</f>
        <v>16.666666666666668</v>
      </c>
      <c r="K315" s="1478">
        <f>24*Help!U315/Help!$Q315</f>
        <v>5</v>
      </c>
      <c r="L315" s="1478">
        <f>24*Help!V315/Help!$Q315</f>
        <v>2</v>
      </c>
      <c r="M315" s="1478">
        <f>24*Help!W315/Help!$Q315</f>
        <v>500</v>
      </c>
      <c r="N315" s="2">
        <f>100*Help!H315</f>
        <v>100</v>
      </c>
      <c r="O315" s="2">
        <f t="shared" si="17"/>
        <v>628.56814261069576</v>
      </c>
      <c r="P315" s="2">
        <f t="shared" si="18"/>
        <v>372.69695227142034</v>
      </c>
      <c r="Q315" s="2">
        <f t="shared" si="19"/>
        <v>106.09545715928694</v>
      </c>
      <c r="R315" s="2">
        <f t="shared" si="20"/>
        <v>104.40483036227717</v>
      </c>
      <c r="S315" s="2">
        <f t="shared" si="21"/>
        <v>284.02307152159273</v>
      </c>
      <c r="T315" s="2">
        <f t="shared" si="22"/>
        <v>306.24815501010846</v>
      </c>
      <c r="U315" s="1478">
        <f t="shared" si="23"/>
        <v>274.39784520891658</v>
      </c>
      <c r="V315" s="1478">
        <f t="shared" si="24"/>
        <v>269.79483914011405</v>
      </c>
      <c r="W315" s="1478">
        <f t="shared" si="25"/>
        <v>16.666666666666668</v>
      </c>
      <c r="X315" s="1478">
        <f t="shared" si="26"/>
        <v>5</v>
      </c>
      <c r="Y315" s="1478">
        <f t="shared" si="27"/>
        <v>2</v>
      </c>
      <c r="Z315" s="1478">
        <f t="shared" si="28"/>
        <v>500</v>
      </c>
      <c r="AA315" s="2">
        <f t="shared" si="16"/>
        <v>100</v>
      </c>
      <c r="AC315" s="2">
        <v>1</v>
      </c>
      <c r="AE315" s="2">
        <f>+Help!$G315*Help!Y315</f>
        <v>257.45830937320295</v>
      </c>
      <c r="AF315" s="2">
        <f>+Help!$G315*Help!Z315</f>
        <v>115.23864289821736</v>
      </c>
      <c r="AG315" s="2">
        <f>+Help!$G315*Help!AA315</f>
        <v>0</v>
      </c>
      <c r="AH315" s="2">
        <f>+Help!$G315*Help!AB315</f>
        <v>210.5002875215641</v>
      </c>
      <c r="AI315" s="2">
        <f>+Help!$G315*Help!AC315</f>
        <v>45.370902817711325</v>
      </c>
      <c r="AJ315" s="2">
        <f>+Help!$G315*Help!AD315</f>
        <v>41.001088119608958</v>
      </c>
      <c r="AK315" s="2">
        <f>+Help!$G315*Help!AE315</f>
        <v>11.040828062104657</v>
      </c>
      <c r="AL315" s="2">
        <f>+Help!$G315*Help!AF315</f>
        <v>11.040828062104657</v>
      </c>
      <c r="AM315" s="2">
        <f>+Help!$G315*Help!AG315</f>
        <v>3.2777458309373202</v>
      </c>
      <c r="AN315" s="2">
        <f>+Help!$G315*Help!AH315</f>
        <v>28.878665899942501</v>
      </c>
      <c r="AO315" s="2">
        <f>+Help!$G315*Help!AI315</f>
        <v>119.36515238642897</v>
      </c>
      <c r="AP315" s="2">
        <f>+Help!$G315*Help!AJ315</f>
        <v>11.715305882662214</v>
      </c>
      <c r="AQ315" s="2">
        <f>+Help!$G315*Help!AK315</f>
        <v>222.36342865145576</v>
      </c>
      <c r="AR315" s="1478">
        <f>+Help!$G315*Help!AL315</f>
        <v>22.854514088556641</v>
      </c>
      <c r="AS315" s="1478">
        <f>+Help!$G315*Help!AM315</f>
        <v>0</v>
      </c>
      <c r="AV315" s="5">
        <v>1</v>
      </c>
    </row>
    <row r="316" spans="1:48" x14ac:dyDescent="0.2">
      <c r="A316" s="1">
        <v>45240</v>
      </c>
      <c r="B316" s="2">
        <f>+Help!$G316*Help!I316</f>
        <v>628.56814261069576</v>
      </c>
      <c r="C316" s="2">
        <f>+Help!$G316*Help!J316</f>
        <v>372.69695227142034</v>
      </c>
      <c r="D316" s="2">
        <f>+Help!$G316*Help!K316</f>
        <v>106.09545715928694</v>
      </c>
      <c r="E316" s="2">
        <f>+Help!$G316*Help!L316</f>
        <v>104.40483036227717</v>
      </c>
      <c r="F316" s="2">
        <f>+Help!$G316*Help!M316</f>
        <v>284.02307152159273</v>
      </c>
      <c r="G316" s="2">
        <f>+Help!$G316*Help!N316</f>
        <v>306.24815501010846</v>
      </c>
      <c r="H316" s="1478">
        <f>24*Help!R316/Help!$Q316</f>
        <v>274.39784520891658</v>
      </c>
      <c r="I316" s="1478">
        <f>24*Help!S316/Help!$Q316</f>
        <v>269.79483914011405</v>
      </c>
      <c r="J316" s="1478">
        <f>24*Help!T316/Help!$Q316</f>
        <v>16.666666666666668</v>
      </c>
      <c r="K316" s="1478">
        <f>24*Help!U316/Help!$Q316</f>
        <v>5</v>
      </c>
      <c r="L316" s="1478">
        <f>24*Help!V316/Help!$Q316</f>
        <v>2</v>
      </c>
      <c r="M316" s="1478">
        <f>24*Help!W316/Help!$Q316</f>
        <v>500</v>
      </c>
      <c r="N316" s="2">
        <f>100*Help!H316</f>
        <v>100</v>
      </c>
      <c r="O316" s="2">
        <f t="shared" si="17"/>
        <v>628.56814261069576</v>
      </c>
      <c r="P316" s="2">
        <f t="shared" si="18"/>
        <v>372.69695227142034</v>
      </c>
      <c r="Q316" s="2">
        <f t="shared" si="19"/>
        <v>106.09545715928694</v>
      </c>
      <c r="R316" s="2">
        <f t="shared" si="20"/>
        <v>104.40483036227717</v>
      </c>
      <c r="S316" s="2">
        <f t="shared" si="21"/>
        <v>284.02307152159273</v>
      </c>
      <c r="T316" s="2">
        <f t="shared" si="22"/>
        <v>306.24815501010846</v>
      </c>
      <c r="U316" s="1478">
        <f t="shared" si="23"/>
        <v>274.39784520891658</v>
      </c>
      <c r="V316" s="1478">
        <f t="shared" si="24"/>
        <v>269.79483914011405</v>
      </c>
      <c r="W316" s="1478">
        <f t="shared" si="25"/>
        <v>16.666666666666668</v>
      </c>
      <c r="X316" s="1478">
        <f t="shared" si="26"/>
        <v>5</v>
      </c>
      <c r="Y316" s="1478">
        <f t="shared" si="27"/>
        <v>2</v>
      </c>
      <c r="Z316" s="1478">
        <f t="shared" si="28"/>
        <v>500</v>
      </c>
      <c r="AA316" s="2">
        <f t="shared" si="16"/>
        <v>100</v>
      </c>
      <c r="AC316" s="2">
        <v>1</v>
      </c>
      <c r="AE316" s="2">
        <f>+Help!$G316*Help!Y316</f>
        <v>257.45830937320295</v>
      </c>
      <c r="AF316" s="2">
        <f>+Help!$G316*Help!Z316</f>
        <v>115.23864289821736</v>
      </c>
      <c r="AG316" s="2">
        <f>+Help!$G316*Help!AA316</f>
        <v>0</v>
      </c>
      <c r="AH316" s="2">
        <f>+Help!$G316*Help!AB316</f>
        <v>210.5002875215641</v>
      </c>
      <c r="AI316" s="2">
        <f>+Help!$G316*Help!AC316</f>
        <v>45.370902817711325</v>
      </c>
      <c r="AJ316" s="2">
        <f>+Help!$G316*Help!AD316</f>
        <v>41.001088119608958</v>
      </c>
      <c r="AK316" s="2">
        <f>+Help!$G316*Help!AE316</f>
        <v>11.040828062104657</v>
      </c>
      <c r="AL316" s="2">
        <f>+Help!$G316*Help!AF316</f>
        <v>11.040828062104657</v>
      </c>
      <c r="AM316" s="2">
        <f>+Help!$G316*Help!AG316</f>
        <v>3.2777458309373202</v>
      </c>
      <c r="AN316" s="2">
        <f>+Help!$G316*Help!AH316</f>
        <v>28.878665899942501</v>
      </c>
      <c r="AO316" s="2">
        <f>+Help!$G316*Help!AI316</f>
        <v>119.36515238642897</v>
      </c>
      <c r="AP316" s="2">
        <f>+Help!$G316*Help!AJ316</f>
        <v>11.715305882662214</v>
      </c>
      <c r="AQ316" s="2">
        <f>+Help!$G316*Help!AK316</f>
        <v>222.36342865145576</v>
      </c>
      <c r="AR316" s="1478">
        <f>+Help!$G316*Help!AL316</f>
        <v>22.854514088556641</v>
      </c>
      <c r="AS316" s="1478">
        <f>+Help!$G316*Help!AM316</f>
        <v>0</v>
      </c>
      <c r="AV316" s="5">
        <v>1</v>
      </c>
    </row>
    <row r="317" spans="1:48" x14ac:dyDescent="0.2">
      <c r="A317" s="1">
        <v>45241</v>
      </c>
      <c r="B317" s="2">
        <f>+Help!$G317*Help!I317</f>
        <v>628.56814261069576</v>
      </c>
      <c r="C317" s="2">
        <f>+Help!$G317*Help!J317</f>
        <v>372.69695227142034</v>
      </c>
      <c r="D317" s="2">
        <f>+Help!$G317*Help!K317</f>
        <v>106.09545715928694</v>
      </c>
      <c r="E317" s="2">
        <f>+Help!$G317*Help!L317</f>
        <v>104.40483036227717</v>
      </c>
      <c r="F317" s="2">
        <f>+Help!$G317*Help!M317</f>
        <v>284.02307152159273</v>
      </c>
      <c r="G317" s="2">
        <f>+Help!$G317*Help!N317</f>
        <v>306.24815501010846</v>
      </c>
      <c r="H317" s="1478">
        <f>24*Help!R317/Help!$Q317</f>
        <v>274.39784520891658</v>
      </c>
      <c r="I317" s="1478">
        <f>24*Help!S317/Help!$Q317</f>
        <v>269.79483914011405</v>
      </c>
      <c r="J317" s="1478">
        <f>24*Help!T317/Help!$Q317</f>
        <v>16.666666666666668</v>
      </c>
      <c r="K317" s="1478">
        <f>24*Help!U317/Help!$Q317</f>
        <v>5</v>
      </c>
      <c r="L317" s="1478">
        <f>24*Help!V317/Help!$Q317</f>
        <v>2</v>
      </c>
      <c r="M317" s="1478">
        <f>24*Help!W317/Help!$Q317</f>
        <v>500</v>
      </c>
      <c r="N317" s="2">
        <f>100*Help!H317</f>
        <v>100</v>
      </c>
      <c r="O317" s="2">
        <f t="shared" si="17"/>
        <v>628.56814261069576</v>
      </c>
      <c r="P317" s="2">
        <f t="shared" si="18"/>
        <v>372.69695227142034</v>
      </c>
      <c r="Q317" s="2">
        <f t="shared" si="19"/>
        <v>106.09545715928694</v>
      </c>
      <c r="R317" s="2">
        <f t="shared" si="20"/>
        <v>104.40483036227717</v>
      </c>
      <c r="S317" s="2">
        <f t="shared" si="21"/>
        <v>284.02307152159273</v>
      </c>
      <c r="T317" s="2">
        <f t="shared" si="22"/>
        <v>306.24815501010846</v>
      </c>
      <c r="U317" s="1478">
        <f t="shared" si="23"/>
        <v>274.39784520891658</v>
      </c>
      <c r="V317" s="1478">
        <f t="shared" si="24"/>
        <v>269.79483914011405</v>
      </c>
      <c r="W317" s="1478">
        <f t="shared" si="25"/>
        <v>16.666666666666668</v>
      </c>
      <c r="X317" s="1478">
        <f t="shared" si="26"/>
        <v>5</v>
      </c>
      <c r="Y317" s="1478">
        <f t="shared" si="27"/>
        <v>2</v>
      </c>
      <c r="Z317" s="1478">
        <f t="shared" si="28"/>
        <v>500</v>
      </c>
      <c r="AA317" s="2">
        <f t="shared" si="16"/>
        <v>100</v>
      </c>
      <c r="AC317" s="2">
        <v>1</v>
      </c>
      <c r="AE317" s="2">
        <f>+Help!$G317*Help!Y317</f>
        <v>257.45830937320295</v>
      </c>
      <c r="AF317" s="2">
        <f>+Help!$G317*Help!Z317</f>
        <v>115.23864289821736</v>
      </c>
      <c r="AG317" s="2">
        <f>+Help!$G317*Help!AA317</f>
        <v>0</v>
      </c>
      <c r="AH317" s="2">
        <f>+Help!$G317*Help!AB317</f>
        <v>210.5002875215641</v>
      </c>
      <c r="AI317" s="2">
        <f>+Help!$G317*Help!AC317</f>
        <v>45.370902817711325</v>
      </c>
      <c r="AJ317" s="2">
        <f>+Help!$G317*Help!AD317</f>
        <v>41.001088119608958</v>
      </c>
      <c r="AK317" s="2">
        <f>+Help!$G317*Help!AE317</f>
        <v>11.040828062104657</v>
      </c>
      <c r="AL317" s="2">
        <f>+Help!$G317*Help!AF317</f>
        <v>11.040828062104657</v>
      </c>
      <c r="AM317" s="2">
        <f>+Help!$G317*Help!AG317</f>
        <v>3.2777458309373202</v>
      </c>
      <c r="AN317" s="2">
        <f>+Help!$G317*Help!AH317</f>
        <v>28.878665899942501</v>
      </c>
      <c r="AO317" s="2">
        <f>+Help!$G317*Help!AI317</f>
        <v>119.36515238642897</v>
      </c>
      <c r="AP317" s="2">
        <f>+Help!$G317*Help!AJ317</f>
        <v>11.715305882662214</v>
      </c>
      <c r="AQ317" s="2">
        <f>+Help!$G317*Help!AK317</f>
        <v>222.36342865145576</v>
      </c>
      <c r="AR317" s="1478">
        <f>+Help!$G317*Help!AL317</f>
        <v>22.854514088556641</v>
      </c>
      <c r="AS317" s="1478">
        <f>+Help!$G317*Help!AM317</f>
        <v>0</v>
      </c>
      <c r="AV317" s="5">
        <v>1</v>
      </c>
    </row>
    <row r="318" spans="1:48" x14ac:dyDescent="0.2">
      <c r="A318" s="1">
        <v>45242</v>
      </c>
      <c r="B318" s="2">
        <f>+Help!$G318*Help!I318</f>
        <v>628.56814261069576</v>
      </c>
      <c r="C318" s="2">
        <f>+Help!$G318*Help!J318</f>
        <v>372.69695227142034</v>
      </c>
      <c r="D318" s="2">
        <f>+Help!$G318*Help!K318</f>
        <v>106.09545715928694</v>
      </c>
      <c r="E318" s="2">
        <f>+Help!$G318*Help!L318</f>
        <v>104.40483036227717</v>
      </c>
      <c r="F318" s="2">
        <f>+Help!$G318*Help!M318</f>
        <v>284.02307152159273</v>
      </c>
      <c r="G318" s="2">
        <f>+Help!$G318*Help!N318</f>
        <v>306.24815501010846</v>
      </c>
      <c r="H318" s="1478">
        <f>24*Help!R318/Help!$Q318</f>
        <v>274.39784520891658</v>
      </c>
      <c r="I318" s="1478">
        <f>24*Help!S318/Help!$Q318</f>
        <v>269.79483914011405</v>
      </c>
      <c r="J318" s="1478">
        <f>24*Help!T318/Help!$Q318</f>
        <v>16.666666666666668</v>
      </c>
      <c r="K318" s="1478">
        <f>24*Help!U318/Help!$Q318</f>
        <v>5</v>
      </c>
      <c r="L318" s="1478">
        <f>24*Help!V318/Help!$Q318</f>
        <v>2</v>
      </c>
      <c r="M318" s="1478">
        <f>24*Help!W318/Help!$Q318</f>
        <v>500</v>
      </c>
      <c r="N318" s="2">
        <f>100*Help!H318</f>
        <v>100</v>
      </c>
      <c r="O318" s="2">
        <f t="shared" si="17"/>
        <v>628.56814261069576</v>
      </c>
      <c r="P318" s="2">
        <f t="shared" si="18"/>
        <v>372.69695227142034</v>
      </c>
      <c r="Q318" s="2">
        <f t="shared" si="19"/>
        <v>106.09545715928694</v>
      </c>
      <c r="R318" s="2">
        <f t="shared" si="20"/>
        <v>104.40483036227717</v>
      </c>
      <c r="S318" s="2">
        <f t="shared" si="21"/>
        <v>284.02307152159273</v>
      </c>
      <c r="T318" s="2">
        <f t="shared" si="22"/>
        <v>306.24815501010846</v>
      </c>
      <c r="U318" s="1478">
        <f t="shared" si="23"/>
        <v>274.39784520891658</v>
      </c>
      <c r="V318" s="1478">
        <f t="shared" si="24"/>
        <v>269.79483914011405</v>
      </c>
      <c r="W318" s="1478">
        <f t="shared" si="25"/>
        <v>16.666666666666668</v>
      </c>
      <c r="X318" s="1478">
        <f t="shared" si="26"/>
        <v>5</v>
      </c>
      <c r="Y318" s="1478">
        <f t="shared" si="27"/>
        <v>2</v>
      </c>
      <c r="Z318" s="1478">
        <f t="shared" si="28"/>
        <v>500</v>
      </c>
      <c r="AA318" s="2">
        <f t="shared" si="16"/>
        <v>100</v>
      </c>
      <c r="AC318" s="2">
        <v>1</v>
      </c>
      <c r="AE318" s="2">
        <f>+Help!$G318*Help!Y318</f>
        <v>257.45830937320295</v>
      </c>
      <c r="AF318" s="2">
        <f>+Help!$G318*Help!Z318</f>
        <v>115.23864289821736</v>
      </c>
      <c r="AG318" s="2">
        <f>+Help!$G318*Help!AA318</f>
        <v>0</v>
      </c>
      <c r="AH318" s="2">
        <f>+Help!$G318*Help!AB318</f>
        <v>210.5002875215641</v>
      </c>
      <c r="AI318" s="2">
        <f>+Help!$G318*Help!AC318</f>
        <v>45.370902817711325</v>
      </c>
      <c r="AJ318" s="2">
        <f>+Help!$G318*Help!AD318</f>
        <v>41.001088119608958</v>
      </c>
      <c r="AK318" s="2">
        <f>+Help!$G318*Help!AE318</f>
        <v>11.040828062104657</v>
      </c>
      <c r="AL318" s="2">
        <f>+Help!$G318*Help!AF318</f>
        <v>11.040828062104657</v>
      </c>
      <c r="AM318" s="2">
        <f>+Help!$G318*Help!AG318</f>
        <v>3.2777458309373202</v>
      </c>
      <c r="AN318" s="2">
        <f>+Help!$G318*Help!AH318</f>
        <v>28.878665899942501</v>
      </c>
      <c r="AO318" s="2">
        <f>+Help!$G318*Help!AI318</f>
        <v>119.36515238642897</v>
      </c>
      <c r="AP318" s="2">
        <f>+Help!$G318*Help!AJ318</f>
        <v>11.715305882662214</v>
      </c>
      <c r="AQ318" s="2">
        <f>+Help!$G318*Help!AK318</f>
        <v>222.36342865145576</v>
      </c>
      <c r="AR318" s="1478">
        <f>+Help!$G318*Help!AL318</f>
        <v>22.854514088556641</v>
      </c>
      <c r="AS318" s="1478">
        <f>+Help!$G318*Help!AM318</f>
        <v>0</v>
      </c>
      <c r="AV318" s="5">
        <v>1</v>
      </c>
    </row>
    <row r="319" spans="1:48" x14ac:dyDescent="0.2">
      <c r="A319" s="1">
        <v>45243</v>
      </c>
      <c r="B319" s="2">
        <f>+Help!$G319*Help!I319</f>
        <v>628.56814261069576</v>
      </c>
      <c r="C319" s="2">
        <f>+Help!$G319*Help!J319</f>
        <v>372.69695227142034</v>
      </c>
      <c r="D319" s="2">
        <f>+Help!$G319*Help!K319</f>
        <v>106.09545715928694</v>
      </c>
      <c r="E319" s="2">
        <f>+Help!$G319*Help!L319</f>
        <v>104.40483036227717</v>
      </c>
      <c r="F319" s="2">
        <f>+Help!$G319*Help!M319</f>
        <v>284.02307152159273</v>
      </c>
      <c r="G319" s="2">
        <f>+Help!$G319*Help!N319</f>
        <v>306.24815501010846</v>
      </c>
      <c r="H319" s="1478">
        <f>24*Help!R319/Help!$Q319</f>
        <v>274.39784520891658</v>
      </c>
      <c r="I319" s="1478">
        <f>24*Help!S319/Help!$Q319</f>
        <v>269.79483914011405</v>
      </c>
      <c r="J319" s="1478">
        <f>24*Help!T319/Help!$Q319</f>
        <v>16.666666666666668</v>
      </c>
      <c r="K319" s="1478">
        <f>24*Help!U319/Help!$Q319</f>
        <v>5</v>
      </c>
      <c r="L319" s="1478">
        <f>24*Help!V319/Help!$Q319</f>
        <v>2</v>
      </c>
      <c r="M319" s="1478">
        <f>24*Help!W319/Help!$Q319</f>
        <v>500</v>
      </c>
      <c r="N319" s="2">
        <f>100*Help!H319</f>
        <v>100</v>
      </c>
      <c r="O319" s="2">
        <f t="shared" si="17"/>
        <v>628.56814261069576</v>
      </c>
      <c r="P319" s="2">
        <f t="shared" si="18"/>
        <v>372.69695227142034</v>
      </c>
      <c r="Q319" s="2">
        <f t="shared" si="19"/>
        <v>106.09545715928694</v>
      </c>
      <c r="R319" s="2">
        <f t="shared" si="20"/>
        <v>104.40483036227717</v>
      </c>
      <c r="S319" s="2">
        <f t="shared" si="21"/>
        <v>284.02307152159273</v>
      </c>
      <c r="T319" s="2">
        <f t="shared" si="22"/>
        <v>306.24815501010846</v>
      </c>
      <c r="U319" s="1478">
        <f t="shared" si="23"/>
        <v>274.39784520891658</v>
      </c>
      <c r="V319" s="1478">
        <f t="shared" si="24"/>
        <v>269.79483914011405</v>
      </c>
      <c r="W319" s="1478">
        <f t="shared" si="25"/>
        <v>16.666666666666668</v>
      </c>
      <c r="X319" s="1478">
        <f t="shared" si="26"/>
        <v>5</v>
      </c>
      <c r="Y319" s="1478">
        <f t="shared" si="27"/>
        <v>2</v>
      </c>
      <c r="Z319" s="1478">
        <f t="shared" si="28"/>
        <v>500</v>
      </c>
      <c r="AA319" s="2">
        <f t="shared" si="16"/>
        <v>100</v>
      </c>
      <c r="AC319" s="2">
        <v>1</v>
      </c>
      <c r="AE319" s="2">
        <f>+Help!$G319*Help!Y319</f>
        <v>257.45830937320295</v>
      </c>
      <c r="AF319" s="2">
        <f>+Help!$G319*Help!Z319</f>
        <v>115.23864289821736</v>
      </c>
      <c r="AG319" s="2">
        <f>+Help!$G319*Help!AA319</f>
        <v>0</v>
      </c>
      <c r="AH319" s="2">
        <f>+Help!$G319*Help!AB319</f>
        <v>210.5002875215641</v>
      </c>
      <c r="AI319" s="2">
        <f>+Help!$G319*Help!AC319</f>
        <v>45.370902817711325</v>
      </c>
      <c r="AJ319" s="2">
        <f>+Help!$G319*Help!AD319</f>
        <v>41.001088119608958</v>
      </c>
      <c r="AK319" s="2">
        <f>+Help!$G319*Help!AE319</f>
        <v>11.040828062104657</v>
      </c>
      <c r="AL319" s="2">
        <f>+Help!$G319*Help!AF319</f>
        <v>11.040828062104657</v>
      </c>
      <c r="AM319" s="2">
        <f>+Help!$G319*Help!AG319</f>
        <v>3.2777458309373202</v>
      </c>
      <c r="AN319" s="2">
        <f>+Help!$G319*Help!AH319</f>
        <v>28.878665899942501</v>
      </c>
      <c r="AO319" s="2">
        <f>+Help!$G319*Help!AI319</f>
        <v>119.36515238642897</v>
      </c>
      <c r="AP319" s="2">
        <f>+Help!$G319*Help!AJ319</f>
        <v>11.715305882662214</v>
      </c>
      <c r="AQ319" s="2">
        <f>+Help!$G319*Help!AK319</f>
        <v>222.36342865145576</v>
      </c>
      <c r="AR319" s="1478">
        <f>+Help!$G319*Help!AL319</f>
        <v>22.854514088556641</v>
      </c>
      <c r="AS319" s="1478">
        <f>+Help!$G319*Help!AM319</f>
        <v>0</v>
      </c>
      <c r="AV319" s="5">
        <v>1</v>
      </c>
    </row>
    <row r="320" spans="1:48" x14ac:dyDescent="0.2">
      <c r="A320" s="1">
        <v>45244</v>
      </c>
      <c r="B320" s="2">
        <f>+Help!$G320*Help!I320</f>
        <v>628.56814261069576</v>
      </c>
      <c r="C320" s="2">
        <f>+Help!$G320*Help!J320</f>
        <v>372.69695227142034</v>
      </c>
      <c r="D320" s="2">
        <f>+Help!$G320*Help!K320</f>
        <v>106.09545715928694</v>
      </c>
      <c r="E320" s="2">
        <f>+Help!$G320*Help!L320</f>
        <v>104.40483036227717</v>
      </c>
      <c r="F320" s="2">
        <f>+Help!$G320*Help!M320</f>
        <v>284.02307152159273</v>
      </c>
      <c r="G320" s="2">
        <f>+Help!$G320*Help!N320</f>
        <v>306.24815501010846</v>
      </c>
      <c r="H320" s="1478">
        <f>24*Help!R320/Help!$Q320</f>
        <v>274.39784520891658</v>
      </c>
      <c r="I320" s="1478">
        <f>24*Help!S320/Help!$Q320</f>
        <v>269.79483914011405</v>
      </c>
      <c r="J320" s="1478">
        <f>24*Help!T320/Help!$Q320</f>
        <v>16.666666666666668</v>
      </c>
      <c r="K320" s="1478">
        <f>24*Help!U320/Help!$Q320</f>
        <v>5</v>
      </c>
      <c r="L320" s="1478">
        <f>24*Help!V320/Help!$Q320</f>
        <v>2</v>
      </c>
      <c r="M320" s="1478">
        <f>24*Help!W320/Help!$Q320</f>
        <v>500</v>
      </c>
      <c r="N320" s="2">
        <f>100*Help!H320</f>
        <v>100</v>
      </c>
      <c r="O320" s="2">
        <f t="shared" si="17"/>
        <v>628.56814261069576</v>
      </c>
      <c r="P320" s="2">
        <f t="shared" si="18"/>
        <v>372.69695227142034</v>
      </c>
      <c r="Q320" s="2">
        <f t="shared" si="19"/>
        <v>106.09545715928694</v>
      </c>
      <c r="R320" s="2">
        <f t="shared" si="20"/>
        <v>104.40483036227717</v>
      </c>
      <c r="S320" s="2">
        <f t="shared" si="21"/>
        <v>284.02307152159273</v>
      </c>
      <c r="T320" s="2">
        <f t="shared" si="22"/>
        <v>306.24815501010846</v>
      </c>
      <c r="U320" s="1478">
        <f t="shared" si="23"/>
        <v>274.39784520891658</v>
      </c>
      <c r="V320" s="1478">
        <f t="shared" si="24"/>
        <v>269.79483914011405</v>
      </c>
      <c r="W320" s="1478">
        <f t="shared" si="25"/>
        <v>16.666666666666668</v>
      </c>
      <c r="X320" s="1478">
        <f t="shared" si="26"/>
        <v>5</v>
      </c>
      <c r="Y320" s="1478">
        <f t="shared" si="27"/>
        <v>2</v>
      </c>
      <c r="Z320" s="1478">
        <f t="shared" si="28"/>
        <v>500</v>
      </c>
      <c r="AA320" s="2">
        <f t="shared" si="16"/>
        <v>100</v>
      </c>
      <c r="AC320" s="2">
        <v>1</v>
      </c>
      <c r="AE320" s="2">
        <f>+Help!$G320*Help!Y320</f>
        <v>257.45830937320295</v>
      </c>
      <c r="AF320" s="2">
        <f>+Help!$G320*Help!Z320</f>
        <v>115.23864289821736</v>
      </c>
      <c r="AG320" s="2">
        <f>+Help!$G320*Help!AA320</f>
        <v>0</v>
      </c>
      <c r="AH320" s="2">
        <f>+Help!$G320*Help!AB320</f>
        <v>210.5002875215641</v>
      </c>
      <c r="AI320" s="2">
        <f>+Help!$G320*Help!AC320</f>
        <v>45.370902817711325</v>
      </c>
      <c r="AJ320" s="2">
        <f>+Help!$G320*Help!AD320</f>
        <v>41.001088119608958</v>
      </c>
      <c r="AK320" s="2">
        <f>+Help!$G320*Help!AE320</f>
        <v>11.040828062104657</v>
      </c>
      <c r="AL320" s="2">
        <f>+Help!$G320*Help!AF320</f>
        <v>11.040828062104657</v>
      </c>
      <c r="AM320" s="2">
        <f>+Help!$G320*Help!AG320</f>
        <v>3.2777458309373202</v>
      </c>
      <c r="AN320" s="2">
        <f>+Help!$G320*Help!AH320</f>
        <v>28.878665899942501</v>
      </c>
      <c r="AO320" s="2">
        <f>+Help!$G320*Help!AI320</f>
        <v>119.36515238642897</v>
      </c>
      <c r="AP320" s="2">
        <f>+Help!$G320*Help!AJ320</f>
        <v>11.715305882662214</v>
      </c>
      <c r="AQ320" s="2">
        <f>+Help!$G320*Help!AK320</f>
        <v>222.36342865145576</v>
      </c>
      <c r="AR320" s="1478">
        <f>+Help!$G320*Help!AL320</f>
        <v>22.854514088556641</v>
      </c>
      <c r="AS320" s="1478">
        <f>+Help!$G320*Help!AM320</f>
        <v>0</v>
      </c>
      <c r="AV320" s="5">
        <v>1</v>
      </c>
    </row>
    <row r="321" spans="1:48" x14ac:dyDescent="0.2">
      <c r="A321" s="1">
        <v>45245</v>
      </c>
      <c r="B321" s="2">
        <f>+Help!$G321*Help!I321</f>
        <v>628.56814261069576</v>
      </c>
      <c r="C321" s="2">
        <f>+Help!$G321*Help!J321</f>
        <v>372.69695227142034</v>
      </c>
      <c r="D321" s="2">
        <f>+Help!$G321*Help!K321</f>
        <v>106.09545715928694</v>
      </c>
      <c r="E321" s="2">
        <f>+Help!$G321*Help!L321</f>
        <v>104.40483036227717</v>
      </c>
      <c r="F321" s="2">
        <f>+Help!$G321*Help!M321</f>
        <v>284.02307152159273</v>
      </c>
      <c r="G321" s="2">
        <f>+Help!$G321*Help!N321</f>
        <v>306.24815501010846</v>
      </c>
      <c r="H321" s="1478">
        <f>24*Help!R321/Help!$Q321</f>
        <v>274.39784520891658</v>
      </c>
      <c r="I321" s="1478">
        <f>24*Help!S321/Help!$Q321</f>
        <v>269.79483914011405</v>
      </c>
      <c r="J321" s="1478">
        <f>24*Help!T321/Help!$Q321</f>
        <v>16.666666666666668</v>
      </c>
      <c r="K321" s="1478">
        <f>24*Help!U321/Help!$Q321</f>
        <v>5</v>
      </c>
      <c r="L321" s="1478">
        <f>24*Help!V321/Help!$Q321</f>
        <v>2</v>
      </c>
      <c r="M321" s="1478">
        <f>24*Help!W321/Help!$Q321</f>
        <v>500</v>
      </c>
      <c r="N321" s="2">
        <f>100*Help!H321</f>
        <v>100</v>
      </c>
      <c r="O321" s="2">
        <f t="shared" si="17"/>
        <v>628.56814261069576</v>
      </c>
      <c r="P321" s="2">
        <f t="shared" si="18"/>
        <v>372.69695227142034</v>
      </c>
      <c r="Q321" s="2">
        <f t="shared" si="19"/>
        <v>106.09545715928694</v>
      </c>
      <c r="R321" s="2">
        <f t="shared" si="20"/>
        <v>104.40483036227717</v>
      </c>
      <c r="S321" s="2">
        <f t="shared" si="21"/>
        <v>284.02307152159273</v>
      </c>
      <c r="T321" s="2">
        <f t="shared" si="22"/>
        <v>306.24815501010846</v>
      </c>
      <c r="U321" s="1478">
        <f t="shared" si="23"/>
        <v>274.39784520891658</v>
      </c>
      <c r="V321" s="1478">
        <f t="shared" si="24"/>
        <v>269.79483914011405</v>
      </c>
      <c r="W321" s="1478">
        <f t="shared" si="25"/>
        <v>16.666666666666668</v>
      </c>
      <c r="X321" s="1478">
        <f t="shared" si="26"/>
        <v>5</v>
      </c>
      <c r="Y321" s="1478">
        <f t="shared" si="27"/>
        <v>2</v>
      </c>
      <c r="Z321" s="1478">
        <f t="shared" si="28"/>
        <v>500</v>
      </c>
      <c r="AA321" s="2">
        <f t="shared" si="16"/>
        <v>100</v>
      </c>
      <c r="AC321" s="2">
        <v>1</v>
      </c>
      <c r="AE321" s="2">
        <f>+Help!$G321*Help!Y321</f>
        <v>257.45830937320295</v>
      </c>
      <c r="AF321" s="2">
        <f>+Help!$G321*Help!Z321</f>
        <v>115.23864289821736</v>
      </c>
      <c r="AG321" s="2">
        <f>+Help!$G321*Help!AA321</f>
        <v>0</v>
      </c>
      <c r="AH321" s="2">
        <f>+Help!$G321*Help!AB321</f>
        <v>210.5002875215641</v>
      </c>
      <c r="AI321" s="2">
        <f>+Help!$G321*Help!AC321</f>
        <v>45.370902817711325</v>
      </c>
      <c r="AJ321" s="2">
        <f>+Help!$G321*Help!AD321</f>
        <v>41.001088119608958</v>
      </c>
      <c r="AK321" s="2">
        <f>+Help!$G321*Help!AE321</f>
        <v>11.040828062104657</v>
      </c>
      <c r="AL321" s="2">
        <f>+Help!$G321*Help!AF321</f>
        <v>11.040828062104657</v>
      </c>
      <c r="AM321" s="2">
        <f>+Help!$G321*Help!AG321</f>
        <v>3.2777458309373202</v>
      </c>
      <c r="AN321" s="2">
        <f>+Help!$G321*Help!AH321</f>
        <v>28.878665899942501</v>
      </c>
      <c r="AO321" s="2">
        <f>+Help!$G321*Help!AI321</f>
        <v>119.36515238642897</v>
      </c>
      <c r="AP321" s="2">
        <f>+Help!$G321*Help!AJ321</f>
        <v>11.715305882662214</v>
      </c>
      <c r="AQ321" s="2">
        <f>+Help!$G321*Help!AK321</f>
        <v>222.36342865145576</v>
      </c>
      <c r="AR321" s="1478">
        <f>+Help!$G321*Help!AL321</f>
        <v>22.854514088556641</v>
      </c>
      <c r="AS321" s="1478">
        <f>+Help!$G321*Help!AM321</f>
        <v>0</v>
      </c>
      <c r="AV321" s="5">
        <v>1</v>
      </c>
    </row>
    <row r="322" spans="1:48" x14ac:dyDescent="0.2">
      <c r="A322" s="1">
        <v>45246</v>
      </c>
      <c r="B322" s="2">
        <f>+Help!$G322*Help!I322</f>
        <v>628.56814261069576</v>
      </c>
      <c r="C322" s="2">
        <f>+Help!$G322*Help!J322</f>
        <v>372.69695227142034</v>
      </c>
      <c r="D322" s="2">
        <f>+Help!$G322*Help!K322</f>
        <v>106.09545715928694</v>
      </c>
      <c r="E322" s="2">
        <f>+Help!$G322*Help!L322</f>
        <v>104.40483036227717</v>
      </c>
      <c r="F322" s="2">
        <f>+Help!$G322*Help!M322</f>
        <v>284.02307152159273</v>
      </c>
      <c r="G322" s="2">
        <f>+Help!$G322*Help!N322</f>
        <v>306.24815501010846</v>
      </c>
      <c r="H322" s="1478">
        <f>24*Help!R322/Help!$Q322</f>
        <v>274.39784520891658</v>
      </c>
      <c r="I322" s="1478">
        <f>24*Help!S322/Help!$Q322</f>
        <v>269.79483914011405</v>
      </c>
      <c r="J322" s="1478">
        <f>24*Help!T322/Help!$Q322</f>
        <v>16.666666666666668</v>
      </c>
      <c r="K322" s="1478">
        <f>24*Help!U322/Help!$Q322</f>
        <v>5</v>
      </c>
      <c r="L322" s="1478">
        <f>24*Help!V322/Help!$Q322</f>
        <v>2</v>
      </c>
      <c r="M322" s="1478">
        <f>24*Help!W322/Help!$Q322</f>
        <v>500</v>
      </c>
      <c r="N322" s="2">
        <f>100*Help!H322</f>
        <v>100</v>
      </c>
      <c r="O322" s="2">
        <f t="shared" si="17"/>
        <v>628.56814261069576</v>
      </c>
      <c r="P322" s="2">
        <f t="shared" si="18"/>
        <v>372.69695227142034</v>
      </c>
      <c r="Q322" s="2">
        <f t="shared" si="19"/>
        <v>106.09545715928694</v>
      </c>
      <c r="R322" s="2">
        <f t="shared" si="20"/>
        <v>104.40483036227717</v>
      </c>
      <c r="S322" s="2">
        <f t="shared" si="21"/>
        <v>284.02307152159273</v>
      </c>
      <c r="T322" s="2">
        <f t="shared" si="22"/>
        <v>306.24815501010846</v>
      </c>
      <c r="U322" s="1478">
        <f t="shared" si="23"/>
        <v>274.39784520891658</v>
      </c>
      <c r="V322" s="1478">
        <f t="shared" si="24"/>
        <v>269.79483914011405</v>
      </c>
      <c r="W322" s="1478">
        <f t="shared" si="25"/>
        <v>16.666666666666668</v>
      </c>
      <c r="X322" s="1478">
        <f t="shared" si="26"/>
        <v>5</v>
      </c>
      <c r="Y322" s="1478">
        <f t="shared" si="27"/>
        <v>2</v>
      </c>
      <c r="Z322" s="1478">
        <f t="shared" si="28"/>
        <v>500</v>
      </c>
      <c r="AA322" s="2">
        <f t="shared" si="16"/>
        <v>100</v>
      </c>
      <c r="AC322" s="2">
        <v>1</v>
      </c>
      <c r="AE322" s="2">
        <f>+Help!$G322*Help!Y322</f>
        <v>257.45830937320295</v>
      </c>
      <c r="AF322" s="2">
        <f>+Help!$G322*Help!Z322</f>
        <v>115.23864289821736</v>
      </c>
      <c r="AG322" s="2">
        <f>+Help!$G322*Help!AA322</f>
        <v>0</v>
      </c>
      <c r="AH322" s="2">
        <f>+Help!$G322*Help!AB322</f>
        <v>210.5002875215641</v>
      </c>
      <c r="AI322" s="2">
        <f>+Help!$G322*Help!AC322</f>
        <v>45.370902817711325</v>
      </c>
      <c r="AJ322" s="2">
        <f>+Help!$G322*Help!AD322</f>
        <v>41.001088119608958</v>
      </c>
      <c r="AK322" s="2">
        <f>+Help!$G322*Help!AE322</f>
        <v>11.040828062104657</v>
      </c>
      <c r="AL322" s="2">
        <f>+Help!$G322*Help!AF322</f>
        <v>11.040828062104657</v>
      </c>
      <c r="AM322" s="2">
        <f>+Help!$G322*Help!AG322</f>
        <v>3.2777458309373202</v>
      </c>
      <c r="AN322" s="2">
        <f>+Help!$G322*Help!AH322</f>
        <v>28.878665899942501</v>
      </c>
      <c r="AO322" s="2">
        <f>+Help!$G322*Help!AI322</f>
        <v>119.36515238642897</v>
      </c>
      <c r="AP322" s="2">
        <f>+Help!$G322*Help!AJ322</f>
        <v>11.715305882662214</v>
      </c>
      <c r="AQ322" s="2">
        <f>+Help!$G322*Help!AK322</f>
        <v>222.36342865145576</v>
      </c>
      <c r="AR322" s="1478">
        <f>+Help!$G322*Help!AL322</f>
        <v>22.854514088556641</v>
      </c>
      <c r="AS322" s="1478">
        <f>+Help!$G322*Help!AM322</f>
        <v>0</v>
      </c>
      <c r="AV322" s="5">
        <v>1</v>
      </c>
    </row>
    <row r="323" spans="1:48" x14ac:dyDescent="0.2">
      <c r="A323" s="1">
        <v>45247</v>
      </c>
      <c r="B323" s="2">
        <f>+Help!$G323*Help!I323</f>
        <v>628.56814261069576</v>
      </c>
      <c r="C323" s="2">
        <f>+Help!$G323*Help!J323</f>
        <v>372.69695227142034</v>
      </c>
      <c r="D323" s="2">
        <f>+Help!$G323*Help!K323</f>
        <v>106.09545715928694</v>
      </c>
      <c r="E323" s="2">
        <f>+Help!$G323*Help!L323</f>
        <v>104.40483036227717</v>
      </c>
      <c r="F323" s="2">
        <f>+Help!$G323*Help!M323</f>
        <v>284.02307152159273</v>
      </c>
      <c r="G323" s="2">
        <f>+Help!$G323*Help!N323</f>
        <v>306.24815501010846</v>
      </c>
      <c r="H323" s="1478">
        <f>24*Help!R323/Help!$Q323</f>
        <v>274.39784520891658</v>
      </c>
      <c r="I323" s="1478">
        <f>24*Help!S323/Help!$Q323</f>
        <v>269.79483914011405</v>
      </c>
      <c r="J323" s="1478">
        <f>24*Help!T323/Help!$Q323</f>
        <v>16.666666666666668</v>
      </c>
      <c r="K323" s="1478">
        <f>24*Help!U323/Help!$Q323</f>
        <v>5</v>
      </c>
      <c r="L323" s="1478">
        <f>24*Help!V323/Help!$Q323</f>
        <v>2</v>
      </c>
      <c r="M323" s="1478">
        <f>24*Help!W323/Help!$Q323</f>
        <v>500</v>
      </c>
      <c r="N323" s="2">
        <f>100*Help!H323</f>
        <v>100</v>
      </c>
      <c r="O323" s="2">
        <f t="shared" si="17"/>
        <v>628.56814261069576</v>
      </c>
      <c r="P323" s="2">
        <f t="shared" si="18"/>
        <v>372.69695227142034</v>
      </c>
      <c r="Q323" s="2">
        <f t="shared" si="19"/>
        <v>106.09545715928694</v>
      </c>
      <c r="R323" s="2">
        <f t="shared" si="20"/>
        <v>104.40483036227717</v>
      </c>
      <c r="S323" s="2">
        <f t="shared" si="21"/>
        <v>284.02307152159273</v>
      </c>
      <c r="T323" s="2">
        <f t="shared" si="22"/>
        <v>306.24815501010846</v>
      </c>
      <c r="U323" s="1478">
        <f t="shared" si="23"/>
        <v>274.39784520891658</v>
      </c>
      <c r="V323" s="1478">
        <f t="shared" si="24"/>
        <v>269.79483914011405</v>
      </c>
      <c r="W323" s="1478">
        <f t="shared" si="25"/>
        <v>16.666666666666668</v>
      </c>
      <c r="X323" s="1478">
        <f t="shared" si="26"/>
        <v>5</v>
      </c>
      <c r="Y323" s="1478">
        <f t="shared" si="27"/>
        <v>2</v>
      </c>
      <c r="Z323" s="1478">
        <f t="shared" si="28"/>
        <v>500</v>
      </c>
      <c r="AA323" s="2">
        <f t="shared" si="16"/>
        <v>100</v>
      </c>
      <c r="AC323" s="2">
        <v>1</v>
      </c>
      <c r="AE323" s="2">
        <f>+Help!$G323*Help!Y323</f>
        <v>257.45830937320295</v>
      </c>
      <c r="AF323" s="2">
        <f>+Help!$G323*Help!Z323</f>
        <v>115.23864289821736</v>
      </c>
      <c r="AG323" s="2">
        <f>+Help!$G323*Help!AA323</f>
        <v>0</v>
      </c>
      <c r="AH323" s="2">
        <f>+Help!$G323*Help!AB323</f>
        <v>210.5002875215641</v>
      </c>
      <c r="AI323" s="2">
        <f>+Help!$G323*Help!AC323</f>
        <v>45.370902817711325</v>
      </c>
      <c r="AJ323" s="2">
        <f>+Help!$G323*Help!AD323</f>
        <v>41.001088119608958</v>
      </c>
      <c r="AK323" s="2">
        <f>+Help!$G323*Help!AE323</f>
        <v>11.040828062104657</v>
      </c>
      <c r="AL323" s="2">
        <f>+Help!$G323*Help!AF323</f>
        <v>11.040828062104657</v>
      </c>
      <c r="AM323" s="2">
        <f>+Help!$G323*Help!AG323</f>
        <v>3.2777458309373202</v>
      </c>
      <c r="AN323" s="2">
        <f>+Help!$G323*Help!AH323</f>
        <v>28.878665899942501</v>
      </c>
      <c r="AO323" s="2">
        <f>+Help!$G323*Help!AI323</f>
        <v>119.36515238642897</v>
      </c>
      <c r="AP323" s="2">
        <f>+Help!$G323*Help!AJ323</f>
        <v>11.715305882662214</v>
      </c>
      <c r="AQ323" s="2">
        <f>+Help!$G323*Help!AK323</f>
        <v>222.36342865145576</v>
      </c>
      <c r="AR323" s="1478">
        <f>+Help!$G323*Help!AL323</f>
        <v>22.854514088556641</v>
      </c>
      <c r="AS323" s="1478">
        <f>+Help!$G323*Help!AM323</f>
        <v>0</v>
      </c>
      <c r="AV323" s="5">
        <v>1</v>
      </c>
    </row>
    <row r="324" spans="1:48" x14ac:dyDescent="0.2">
      <c r="A324" s="1">
        <v>45248</v>
      </c>
      <c r="B324" s="2">
        <f>+Help!$G324*Help!I324</f>
        <v>628.56814261069576</v>
      </c>
      <c r="C324" s="2">
        <f>+Help!$G324*Help!J324</f>
        <v>372.69695227142034</v>
      </c>
      <c r="D324" s="2">
        <f>+Help!$G324*Help!K324</f>
        <v>106.09545715928694</v>
      </c>
      <c r="E324" s="2">
        <f>+Help!$G324*Help!L324</f>
        <v>104.40483036227717</v>
      </c>
      <c r="F324" s="2">
        <f>+Help!$G324*Help!M324</f>
        <v>284.02307152159273</v>
      </c>
      <c r="G324" s="2">
        <f>+Help!$G324*Help!N324</f>
        <v>306.24815501010846</v>
      </c>
      <c r="H324" s="1478">
        <f>24*Help!R324/Help!$Q324</f>
        <v>274.39784520891658</v>
      </c>
      <c r="I324" s="1478">
        <f>24*Help!S324/Help!$Q324</f>
        <v>269.79483914011405</v>
      </c>
      <c r="J324" s="1478">
        <f>24*Help!T324/Help!$Q324</f>
        <v>16.666666666666668</v>
      </c>
      <c r="K324" s="1478">
        <f>24*Help!U324/Help!$Q324</f>
        <v>5</v>
      </c>
      <c r="L324" s="1478">
        <f>24*Help!V324/Help!$Q324</f>
        <v>2</v>
      </c>
      <c r="M324" s="1478">
        <f>24*Help!W324/Help!$Q324</f>
        <v>500</v>
      </c>
      <c r="N324" s="2">
        <f>100*Help!H324</f>
        <v>100</v>
      </c>
      <c r="O324" s="2">
        <f t="shared" si="17"/>
        <v>628.56814261069576</v>
      </c>
      <c r="P324" s="2">
        <f t="shared" si="18"/>
        <v>372.69695227142034</v>
      </c>
      <c r="Q324" s="2">
        <f t="shared" si="19"/>
        <v>106.09545715928694</v>
      </c>
      <c r="R324" s="2">
        <f t="shared" si="20"/>
        <v>104.40483036227717</v>
      </c>
      <c r="S324" s="2">
        <f t="shared" si="21"/>
        <v>284.02307152159273</v>
      </c>
      <c r="T324" s="2">
        <f t="shared" si="22"/>
        <v>306.24815501010846</v>
      </c>
      <c r="U324" s="1478">
        <f t="shared" si="23"/>
        <v>274.39784520891658</v>
      </c>
      <c r="V324" s="1478">
        <f t="shared" si="24"/>
        <v>269.79483914011405</v>
      </c>
      <c r="W324" s="1478">
        <f t="shared" si="25"/>
        <v>16.666666666666668</v>
      </c>
      <c r="X324" s="1478">
        <f t="shared" si="26"/>
        <v>5</v>
      </c>
      <c r="Y324" s="1478">
        <f t="shared" si="27"/>
        <v>2</v>
      </c>
      <c r="Z324" s="1478">
        <f t="shared" si="28"/>
        <v>500</v>
      </c>
      <c r="AA324" s="2">
        <f t="shared" si="16"/>
        <v>100</v>
      </c>
      <c r="AC324" s="2">
        <v>1</v>
      </c>
      <c r="AE324" s="2">
        <f>+Help!$G324*Help!Y324</f>
        <v>257.45830937320295</v>
      </c>
      <c r="AF324" s="2">
        <f>+Help!$G324*Help!Z324</f>
        <v>115.23864289821736</v>
      </c>
      <c r="AG324" s="2">
        <f>+Help!$G324*Help!AA324</f>
        <v>0</v>
      </c>
      <c r="AH324" s="2">
        <f>+Help!$G324*Help!AB324</f>
        <v>210.5002875215641</v>
      </c>
      <c r="AI324" s="2">
        <f>+Help!$G324*Help!AC324</f>
        <v>45.370902817711325</v>
      </c>
      <c r="AJ324" s="2">
        <f>+Help!$G324*Help!AD324</f>
        <v>41.001088119608958</v>
      </c>
      <c r="AK324" s="2">
        <f>+Help!$G324*Help!AE324</f>
        <v>11.040828062104657</v>
      </c>
      <c r="AL324" s="2">
        <f>+Help!$G324*Help!AF324</f>
        <v>11.040828062104657</v>
      </c>
      <c r="AM324" s="2">
        <f>+Help!$G324*Help!AG324</f>
        <v>3.2777458309373202</v>
      </c>
      <c r="AN324" s="2">
        <f>+Help!$G324*Help!AH324</f>
        <v>28.878665899942501</v>
      </c>
      <c r="AO324" s="2">
        <f>+Help!$G324*Help!AI324</f>
        <v>119.36515238642897</v>
      </c>
      <c r="AP324" s="2">
        <f>+Help!$G324*Help!AJ324</f>
        <v>11.715305882662214</v>
      </c>
      <c r="AQ324" s="2">
        <f>+Help!$G324*Help!AK324</f>
        <v>222.36342865145576</v>
      </c>
      <c r="AR324" s="1478">
        <f>+Help!$G324*Help!AL324</f>
        <v>22.854514088556641</v>
      </c>
      <c r="AS324" s="1478">
        <f>+Help!$G324*Help!AM324</f>
        <v>0</v>
      </c>
      <c r="AV324" s="5">
        <v>1</v>
      </c>
    </row>
    <row r="325" spans="1:48" x14ac:dyDescent="0.2">
      <c r="A325" s="1">
        <v>45249</v>
      </c>
      <c r="B325" s="2">
        <f>+Help!$G325*Help!I325</f>
        <v>628.56814261069576</v>
      </c>
      <c r="C325" s="2">
        <f>+Help!$G325*Help!J325</f>
        <v>372.69695227142034</v>
      </c>
      <c r="D325" s="2">
        <f>+Help!$G325*Help!K325</f>
        <v>106.09545715928694</v>
      </c>
      <c r="E325" s="2">
        <f>+Help!$G325*Help!L325</f>
        <v>104.40483036227717</v>
      </c>
      <c r="F325" s="2">
        <f>+Help!$G325*Help!M325</f>
        <v>284.02307152159273</v>
      </c>
      <c r="G325" s="2">
        <f>+Help!$G325*Help!N325</f>
        <v>306.24815501010846</v>
      </c>
      <c r="H325" s="1478">
        <f>24*Help!R325/Help!$Q325</f>
        <v>274.39784520891658</v>
      </c>
      <c r="I325" s="1478">
        <f>24*Help!S325/Help!$Q325</f>
        <v>269.79483914011405</v>
      </c>
      <c r="J325" s="1478">
        <f>24*Help!T325/Help!$Q325</f>
        <v>16.666666666666668</v>
      </c>
      <c r="K325" s="1478">
        <f>24*Help!U325/Help!$Q325</f>
        <v>5</v>
      </c>
      <c r="L325" s="1478">
        <f>24*Help!V325/Help!$Q325</f>
        <v>2</v>
      </c>
      <c r="M325" s="1478">
        <f>24*Help!W325/Help!$Q325</f>
        <v>500</v>
      </c>
      <c r="N325" s="2">
        <f>100*Help!H325</f>
        <v>100</v>
      </c>
      <c r="O325" s="2">
        <f t="shared" si="17"/>
        <v>628.56814261069576</v>
      </c>
      <c r="P325" s="2">
        <f t="shared" si="18"/>
        <v>372.69695227142034</v>
      </c>
      <c r="Q325" s="2">
        <f t="shared" si="19"/>
        <v>106.09545715928694</v>
      </c>
      <c r="R325" s="2">
        <f t="shared" si="20"/>
        <v>104.40483036227717</v>
      </c>
      <c r="S325" s="2">
        <f t="shared" si="21"/>
        <v>284.02307152159273</v>
      </c>
      <c r="T325" s="2">
        <f t="shared" si="22"/>
        <v>306.24815501010846</v>
      </c>
      <c r="U325" s="1478">
        <f t="shared" si="23"/>
        <v>274.39784520891658</v>
      </c>
      <c r="V325" s="1478">
        <f t="shared" si="24"/>
        <v>269.79483914011405</v>
      </c>
      <c r="W325" s="1478">
        <f t="shared" si="25"/>
        <v>16.666666666666668</v>
      </c>
      <c r="X325" s="1478">
        <f t="shared" si="26"/>
        <v>5</v>
      </c>
      <c r="Y325" s="1478">
        <f t="shared" si="27"/>
        <v>2</v>
      </c>
      <c r="Z325" s="1478">
        <f t="shared" si="28"/>
        <v>500</v>
      </c>
      <c r="AA325" s="2">
        <f t="shared" si="16"/>
        <v>100</v>
      </c>
      <c r="AC325" s="2">
        <v>1</v>
      </c>
      <c r="AE325" s="2">
        <f>+Help!$G325*Help!Y325</f>
        <v>257.45830937320295</v>
      </c>
      <c r="AF325" s="2">
        <f>+Help!$G325*Help!Z325</f>
        <v>115.23864289821736</v>
      </c>
      <c r="AG325" s="2">
        <f>+Help!$G325*Help!AA325</f>
        <v>0</v>
      </c>
      <c r="AH325" s="2">
        <f>+Help!$G325*Help!AB325</f>
        <v>210.5002875215641</v>
      </c>
      <c r="AI325" s="2">
        <f>+Help!$G325*Help!AC325</f>
        <v>45.370902817711325</v>
      </c>
      <c r="AJ325" s="2">
        <f>+Help!$G325*Help!AD325</f>
        <v>41.001088119608958</v>
      </c>
      <c r="AK325" s="2">
        <f>+Help!$G325*Help!AE325</f>
        <v>11.040828062104657</v>
      </c>
      <c r="AL325" s="2">
        <f>+Help!$G325*Help!AF325</f>
        <v>11.040828062104657</v>
      </c>
      <c r="AM325" s="2">
        <f>+Help!$G325*Help!AG325</f>
        <v>3.2777458309373202</v>
      </c>
      <c r="AN325" s="2">
        <f>+Help!$G325*Help!AH325</f>
        <v>28.878665899942501</v>
      </c>
      <c r="AO325" s="2">
        <f>+Help!$G325*Help!AI325</f>
        <v>119.36515238642897</v>
      </c>
      <c r="AP325" s="2">
        <f>+Help!$G325*Help!AJ325</f>
        <v>11.715305882662214</v>
      </c>
      <c r="AQ325" s="2">
        <f>+Help!$G325*Help!AK325</f>
        <v>222.36342865145576</v>
      </c>
      <c r="AR325" s="1478">
        <f>+Help!$G325*Help!AL325</f>
        <v>22.854514088556641</v>
      </c>
      <c r="AS325" s="1478">
        <f>+Help!$G325*Help!AM325</f>
        <v>0</v>
      </c>
      <c r="AV325" s="5">
        <v>1</v>
      </c>
    </row>
    <row r="326" spans="1:48" x14ac:dyDescent="0.2">
      <c r="A326" s="1">
        <v>45250</v>
      </c>
      <c r="B326" s="2">
        <f>+Help!$G326*Help!I326</f>
        <v>628.56814261069576</v>
      </c>
      <c r="C326" s="2">
        <f>+Help!$G326*Help!J326</f>
        <v>372.69695227142034</v>
      </c>
      <c r="D326" s="2">
        <f>+Help!$G326*Help!K326</f>
        <v>106.09545715928694</v>
      </c>
      <c r="E326" s="2">
        <f>+Help!$G326*Help!L326</f>
        <v>104.40483036227717</v>
      </c>
      <c r="F326" s="2">
        <f>+Help!$G326*Help!M326</f>
        <v>284.02307152159273</v>
      </c>
      <c r="G326" s="2">
        <f>+Help!$G326*Help!N326</f>
        <v>306.24815501010846</v>
      </c>
      <c r="H326" s="1478">
        <f>24*Help!R326/Help!$Q326</f>
        <v>274.39784520891658</v>
      </c>
      <c r="I326" s="1478">
        <f>24*Help!S326/Help!$Q326</f>
        <v>269.79483914011405</v>
      </c>
      <c r="J326" s="1478">
        <f>24*Help!T326/Help!$Q326</f>
        <v>16.666666666666668</v>
      </c>
      <c r="K326" s="1478">
        <f>24*Help!U326/Help!$Q326</f>
        <v>5</v>
      </c>
      <c r="L326" s="1478">
        <f>24*Help!V326/Help!$Q326</f>
        <v>2</v>
      </c>
      <c r="M326" s="1478">
        <f>24*Help!W326/Help!$Q326</f>
        <v>500</v>
      </c>
      <c r="N326" s="2">
        <f>100*Help!H326</f>
        <v>100</v>
      </c>
      <c r="O326" s="2">
        <f t="shared" si="17"/>
        <v>628.56814261069576</v>
      </c>
      <c r="P326" s="2">
        <f t="shared" si="18"/>
        <v>372.69695227142034</v>
      </c>
      <c r="Q326" s="2">
        <f t="shared" si="19"/>
        <v>106.09545715928694</v>
      </c>
      <c r="R326" s="2">
        <f t="shared" si="20"/>
        <v>104.40483036227717</v>
      </c>
      <c r="S326" s="2">
        <f t="shared" si="21"/>
        <v>284.02307152159273</v>
      </c>
      <c r="T326" s="2">
        <f t="shared" si="22"/>
        <v>306.24815501010846</v>
      </c>
      <c r="U326" s="1478">
        <f t="shared" si="23"/>
        <v>274.39784520891658</v>
      </c>
      <c r="V326" s="1478">
        <f t="shared" si="24"/>
        <v>269.79483914011405</v>
      </c>
      <c r="W326" s="1478">
        <f t="shared" si="25"/>
        <v>16.666666666666668</v>
      </c>
      <c r="X326" s="1478">
        <f t="shared" si="26"/>
        <v>5</v>
      </c>
      <c r="Y326" s="1478">
        <f t="shared" si="27"/>
        <v>2</v>
      </c>
      <c r="Z326" s="1478">
        <f t="shared" si="28"/>
        <v>500</v>
      </c>
      <c r="AA326" s="2">
        <f t="shared" si="16"/>
        <v>100</v>
      </c>
      <c r="AC326" s="2">
        <v>1</v>
      </c>
      <c r="AE326" s="2">
        <f>+Help!$G326*Help!Y326</f>
        <v>257.45830937320295</v>
      </c>
      <c r="AF326" s="2">
        <f>+Help!$G326*Help!Z326</f>
        <v>115.23864289821736</v>
      </c>
      <c r="AG326" s="2">
        <f>+Help!$G326*Help!AA326</f>
        <v>0</v>
      </c>
      <c r="AH326" s="2">
        <f>+Help!$G326*Help!AB326</f>
        <v>210.5002875215641</v>
      </c>
      <c r="AI326" s="2">
        <f>+Help!$G326*Help!AC326</f>
        <v>45.370902817711325</v>
      </c>
      <c r="AJ326" s="2">
        <f>+Help!$G326*Help!AD326</f>
        <v>41.001088119608958</v>
      </c>
      <c r="AK326" s="2">
        <f>+Help!$G326*Help!AE326</f>
        <v>11.040828062104657</v>
      </c>
      <c r="AL326" s="2">
        <f>+Help!$G326*Help!AF326</f>
        <v>11.040828062104657</v>
      </c>
      <c r="AM326" s="2">
        <f>+Help!$G326*Help!AG326</f>
        <v>3.2777458309373202</v>
      </c>
      <c r="AN326" s="2">
        <f>+Help!$G326*Help!AH326</f>
        <v>28.878665899942501</v>
      </c>
      <c r="AO326" s="2">
        <f>+Help!$G326*Help!AI326</f>
        <v>119.36515238642897</v>
      </c>
      <c r="AP326" s="2">
        <f>+Help!$G326*Help!AJ326</f>
        <v>11.715305882662214</v>
      </c>
      <c r="AQ326" s="2">
        <f>+Help!$G326*Help!AK326</f>
        <v>222.36342865145576</v>
      </c>
      <c r="AR326" s="1478">
        <f>+Help!$G326*Help!AL326</f>
        <v>22.854514088556641</v>
      </c>
      <c r="AS326" s="1478">
        <f>+Help!$G326*Help!AM326</f>
        <v>0</v>
      </c>
      <c r="AV326" s="5">
        <v>1</v>
      </c>
    </row>
    <row r="327" spans="1:48" x14ac:dyDescent="0.2">
      <c r="A327" s="1">
        <v>45251</v>
      </c>
      <c r="B327" s="2">
        <f>+Help!$G327*Help!I327</f>
        <v>314.28407130534788</v>
      </c>
      <c r="C327" s="2">
        <f>+Help!$G327*Help!J327</f>
        <v>186.34847613571017</v>
      </c>
      <c r="D327" s="2">
        <f>+Help!$G327*Help!K327</f>
        <v>53.047728579643469</v>
      </c>
      <c r="E327" s="2">
        <f>+Help!$G327*Help!L327</f>
        <v>52.202415181138583</v>
      </c>
      <c r="F327" s="2">
        <f>+Help!$G327*Help!M327</f>
        <v>142.01153576079636</v>
      </c>
      <c r="G327" s="2">
        <f>+Help!$G327*Help!N327</f>
        <v>153.12407750505423</v>
      </c>
      <c r="H327" s="1478">
        <f>24*Help!R327/Help!$Q327</f>
        <v>274.39784520891658</v>
      </c>
      <c r="I327" s="1478">
        <f>24*Help!S327/Help!$Q327</f>
        <v>269.79483914011405</v>
      </c>
      <c r="J327" s="1478">
        <f>24*Help!T327/Help!$Q327</f>
        <v>16.666666666666668</v>
      </c>
      <c r="K327" s="1478">
        <f>24*Help!U327/Help!$Q327</f>
        <v>5</v>
      </c>
      <c r="L327" s="1478">
        <f>24*Help!V327/Help!$Q327</f>
        <v>2</v>
      </c>
      <c r="M327" s="1478">
        <f>24*Help!W327/Help!$Q327</f>
        <v>500</v>
      </c>
      <c r="N327" s="2">
        <f>100*Help!H327</f>
        <v>50</v>
      </c>
      <c r="O327" s="2">
        <f t="shared" si="17"/>
        <v>314.28407130534788</v>
      </c>
      <c r="P327" s="2">
        <f t="shared" si="18"/>
        <v>186.34847613571017</v>
      </c>
      <c r="Q327" s="2">
        <f t="shared" si="19"/>
        <v>53.047728579643469</v>
      </c>
      <c r="R327" s="2">
        <f t="shared" si="20"/>
        <v>52.202415181138583</v>
      </c>
      <c r="S327" s="2">
        <f t="shared" si="21"/>
        <v>142.01153576079636</v>
      </c>
      <c r="T327" s="2">
        <f t="shared" si="22"/>
        <v>153.12407750505423</v>
      </c>
      <c r="U327" s="1478">
        <f t="shared" si="23"/>
        <v>274.39784520891658</v>
      </c>
      <c r="V327" s="1478">
        <f t="shared" si="24"/>
        <v>269.79483914011405</v>
      </c>
      <c r="W327" s="1478">
        <f t="shared" si="25"/>
        <v>16.666666666666668</v>
      </c>
      <c r="X327" s="1478">
        <f t="shared" si="26"/>
        <v>5</v>
      </c>
      <c r="Y327" s="1478">
        <f t="shared" si="27"/>
        <v>2</v>
      </c>
      <c r="Z327" s="1478">
        <f t="shared" si="28"/>
        <v>500</v>
      </c>
      <c r="AA327" s="2">
        <f t="shared" si="16"/>
        <v>50</v>
      </c>
      <c r="AC327" s="2">
        <v>1</v>
      </c>
      <c r="AE327" s="2">
        <f>+Help!$G327*Help!Y327</f>
        <v>128.72915468660148</v>
      </c>
      <c r="AF327" s="2">
        <f>+Help!$G327*Help!Z327</f>
        <v>57.619321449108682</v>
      </c>
      <c r="AG327" s="2">
        <f>+Help!$G327*Help!AA327</f>
        <v>0</v>
      </c>
      <c r="AH327" s="2">
        <f>+Help!$G327*Help!AB327</f>
        <v>105.25014376078205</v>
      </c>
      <c r="AI327" s="2">
        <f>+Help!$G327*Help!AC327</f>
        <v>22.685451408855663</v>
      </c>
      <c r="AJ327" s="2">
        <f>+Help!$G327*Help!AD327</f>
        <v>20.500544059804479</v>
      </c>
      <c r="AK327" s="2">
        <f>+Help!$G327*Help!AE327</f>
        <v>5.5204140310523284</v>
      </c>
      <c r="AL327" s="2">
        <f>+Help!$G327*Help!AF327</f>
        <v>5.5204140310523284</v>
      </c>
      <c r="AM327" s="2">
        <f>+Help!$G327*Help!AG327</f>
        <v>1.6388729154686601</v>
      </c>
      <c r="AN327" s="2">
        <f>+Help!$G327*Help!AH327</f>
        <v>14.43933294997125</v>
      </c>
      <c r="AO327" s="2">
        <f>+Help!$G327*Help!AI327</f>
        <v>59.682576193214487</v>
      </c>
      <c r="AP327" s="2">
        <f>+Help!$G327*Help!AJ327</f>
        <v>5.8576529413311071</v>
      </c>
      <c r="AQ327" s="2">
        <f>+Help!$G327*Help!AK327</f>
        <v>111.18171432572788</v>
      </c>
      <c r="AR327" s="1478">
        <f>+Help!$G327*Help!AL327</f>
        <v>11.427257044278321</v>
      </c>
      <c r="AS327" s="1478">
        <f>+Help!$G327*Help!AM327</f>
        <v>0</v>
      </c>
      <c r="AV327" s="5">
        <v>1</v>
      </c>
    </row>
    <row r="328" spans="1:48" x14ac:dyDescent="0.2">
      <c r="A328" s="1">
        <v>45252</v>
      </c>
      <c r="B328" s="2">
        <f>+Help!$G328*Help!I328</f>
        <v>628.56814261069576</v>
      </c>
      <c r="C328" s="2">
        <f>+Help!$G328*Help!J328</f>
        <v>372.69695227142034</v>
      </c>
      <c r="D328" s="2">
        <f>+Help!$G328*Help!K328</f>
        <v>106.09545715928694</v>
      </c>
      <c r="E328" s="2">
        <f>+Help!$G328*Help!L328</f>
        <v>104.40483036227717</v>
      </c>
      <c r="F328" s="2">
        <f>+Help!$G328*Help!M328</f>
        <v>284.02307152159273</v>
      </c>
      <c r="G328" s="2">
        <f>+Help!$G328*Help!N328</f>
        <v>306.24815501010846</v>
      </c>
      <c r="H328" s="1478">
        <f>24*Help!R328/Help!$Q328</f>
        <v>274.39784520891658</v>
      </c>
      <c r="I328" s="1478">
        <f>24*Help!S328/Help!$Q328</f>
        <v>269.79483914011405</v>
      </c>
      <c r="J328" s="1478">
        <f>24*Help!T328/Help!$Q328</f>
        <v>16.666666666666668</v>
      </c>
      <c r="K328" s="1478">
        <f>24*Help!U328/Help!$Q328</f>
        <v>5</v>
      </c>
      <c r="L328" s="1478">
        <f>24*Help!V328/Help!$Q328</f>
        <v>2</v>
      </c>
      <c r="M328" s="1478">
        <f>24*Help!W328/Help!$Q328</f>
        <v>500</v>
      </c>
      <c r="N328" s="2">
        <f>100*Help!H328</f>
        <v>100</v>
      </c>
      <c r="O328" s="2">
        <f t="shared" si="17"/>
        <v>628.56814261069576</v>
      </c>
      <c r="P328" s="2">
        <f t="shared" si="18"/>
        <v>372.69695227142034</v>
      </c>
      <c r="Q328" s="2">
        <f t="shared" si="19"/>
        <v>106.09545715928694</v>
      </c>
      <c r="R328" s="2">
        <f t="shared" si="20"/>
        <v>104.40483036227717</v>
      </c>
      <c r="S328" s="2">
        <f t="shared" si="21"/>
        <v>284.02307152159273</v>
      </c>
      <c r="T328" s="2">
        <f t="shared" si="22"/>
        <v>306.24815501010846</v>
      </c>
      <c r="U328" s="1478">
        <f t="shared" si="23"/>
        <v>274.39784520891658</v>
      </c>
      <c r="V328" s="1478">
        <f t="shared" si="24"/>
        <v>269.79483914011405</v>
      </c>
      <c r="W328" s="1478">
        <f t="shared" si="25"/>
        <v>16.666666666666668</v>
      </c>
      <c r="X328" s="1478">
        <f t="shared" si="26"/>
        <v>5</v>
      </c>
      <c r="Y328" s="1478">
        <f t="shared" si="27"/>
        <v>2</v>
      </c>
      <c r="Z328" s="1478">
        <f t="shared" si="28"/>
        <v>500</v>
      </c>
      <c r="AA328" s="2">
        <f t="shared" si="16"/>
        <v>100</v>
      </c>
      <c r="AC328" s="2">
        <v>1</v>
      </c>
      <c r="AE328" s="2">
        <f>+Help!$G328*Help!Y328</f>
        <v>257.45830937320295</v>
      </c>
      <c r="AF328" s="2">
        <f>+Help!$G328*Help!Z328</f>
        <v>115.23864289821736</v>
      </c>
      <c r="AG328" s="2">
        <f>+Help!$G328*Help!AA328</f>
        <v>0</v>
      </c>
      <c r="AH328" s="2">
        <f>+Help!$G328*Help!AB328</f>
        <v>210.5002875215641</v>
      </c>
      <c r="AI328" s="2">
        <f>+Help!$G328*Help!AC328</f>
        <v>45.370902817711325</v>
      </c>
      <c r="AJ328" s="2">
        <f>+Help!$G328*Help!AD328</f>
        <v>41.001088119608958</v>
      </c>
      <c r="AK328" s="2">
        <f>+Help!$G328*Help!AE328</f>
        <v>11.040828062104657</v>
      </c>
      <c r="AL328" s="2">
        <f>+Help!$G328*Help!AF328</f>
        <v>11.040828062104657</v>
      </c>
      <c r="AM328" s="2">
        <f>+Help!$G328*Help!AG328</f>
        <v>3.2777458309373202</v>
      </c>
      <c r="AN328" s="2">
        <f>+Help!$G328*Help!AH328</f>
        <v>28.878665899942501</v>
      </c>
      <c r="AO328" s="2">
        <f>+Help!$G328*Help!AI328</f>
        <v>119.36515238642897</v>
      </c>
      <c r="AP328" s="2">
        <f>+Help!$G328*Help!AJ328</f>
        <v>11.715305882662214</v>
      </c>
      <c r="AQ328" s="2">
        <f>+Help!$G328*Help!AK328</f>
        <v>222.36342865145576</v>
      </c>
      <c r="AR328" s="1478">
        <f>+Help!$G328*Help!AL328</f>
        <v>22.854514088556641</v>
      </c>
      <c r="AS328" s="1478">
        <f>+Help!$G328*Help!AM328</f>
        <v>0</v>
      </c>
      <c r="AV328" s="5">
        <v>1</v>
      </c>
    </row>
    <row r="329" spans="1:48" x14ac:dyDescent="0.2">
      <c r="A329" s="1">
        <v>45253</v>
      </c>
      <c r="B329" s="2">
        <f>+Help!$G329*Help!I329</f>
        <v>628.56814261069576</v>
      </c>
      <c r="C329" s="2">
        <f>+Help!$G329*Help!J329</f>
        <v>372.69695227142034</v>
      </c>
      <c r="D329" s="2">
        <f>+Help!$G329*Help!K329</f>
        <v>106.09545715928694</v>
      </c>
      <c r="E329" s="2">
        <f>+Help!$G329*Help!L329</f>
        <v>104.40483036227717</v>
      </c>
      <c r="F329" s="2">
        <f>+Help!$G329*Help!M329</f>
        <v>284.02307152159273</v>
      </c>
      <c r="G329" s="2">
        <f>+Help!$G329*Help!N329</f>
        <v>306.24815501010846</v>
      </c>
      <c r="H329" s="1478">
        <f>24*Help!R329/Help!$Q329</f>
        <v>274.39784520891658</v>
      </c>
      <c r="I329" s="1478">
        <f>24*Help!S329/Help!$Q329</f>
        <v>269.79483914011405</v>
      </c>
      <c r="J329" s="1478">
        <f>24*Help!T329/Help!$Q329</f>
        <v>16.666666666666668</v>
      </c>
      <c r="K329" s="1478">
        <f>24*Help!U329/Help!$Q329</f>
        <v>5</v>
      </c>
      <c r="L329" s="1478">
        <f>24*Help!V329/Help!$Q329</f>
        <v>2</v>
      </c>
      <c r="M329" s="1478">
        <f>24*Help!W329/Help!$Q329</f>
        <v>500</v>
      </c>
      <c r="N329" s="2">
        <f>100*Help!H329</f>
        <v>100</v>
      </c>
      <c r="O329" s="2">
        <f t="shared" si="17"/>
        <v>628.56814261069576</v>
      </c>
      <c r="P329" s="2">
        <f t="shared" si="18"/>
        <v>372.69695227142034</v>
      </c>
      <c r="Q329" s="2">
        <f t="shared" si="19"/>
        <v>106.09545715928694</v>
      </c>
      <c r="R329" s="2">
        <f t="shared" si="20"/>
        <v>104.40483036227717</v>
      </c>
      <c r="S329" s="2">
        <f t="shared" si="21"/>
        <v>284.02307152159273</v>
      </c>
      <c r="T329" s="2">
        <f t="shared" si="22"/>
        <v>306.24815501010846</v>
      </c>
      <c r="U329" s="1478">
        <f t="shared" si="23"/>
        <v>274.39784520891658</v>
      </c>
      <c r="V329" s="1478">
        <f t="shared" si="24"/>
        <v>269.79483914011405</v>
      </c>
      <c r="W329" s="1478">
        <f t="shared" si="25"/>
        <v>16.666666666666668</v>
      </c>
      <c r="X329" s="1478">
        <f t="shared" si="26"/>
        <v>5</v>
      </c>
      <c r="Y329" s="1478">
        <f t="shared" si="27"/>
        <v>2</v>
      </c>
      <c r="Z329" s="1478">
        <f t="shared" si="28"/>
        <v>500</v>
      </c>
      <c r="AA329" s="2">
        <f t="shared" si="16"/>
        <v>100</v>
      </c>
      <c r="AC329" s="2">
        <v>1</v>
      </c>
      <c r="AE329" s="2">
        <f>+Help!$G329*Help!Y329</f>
        <v>257.45830937320295</v>
      </c>
      <c r="AF329" s="2">
        <f>+Help!$G329*Help!Z329</f>
        <v>115.23864289821736</v>
      </c>
      <c r="AG329" s="2">
        <f>+Help!$G329*Help!AA329</f>
        <v>0</v>
      </c>
      <c r="AH329" s="2">
        <f>+Help!$G329*Help!AB329</f>
        <v>210.5002875215641</v>
      </c>
      <c r="AI329" s="2">
        <f>+Help!$G329*Help!AC329</f>
        <v>45.370902817711325</v>
      </c>
      <c r="AJ329" s="2">
        <f>+Help!$G329*Help!AD329</f>
        <v>41.001088119608958</v>
      </c>
      <c r="AK329" s="2">
        <f>+Help!$G329*Help!AE329</f>
        <v>11.040828062104657</v>
      </c>
      <c r="AL329" s="2">
        <f>+Help!$G329*Help!AF329</f>
        <v>11.040828062104657</v>
      </c>
      <c r="AM329" s="2">
        <f>+Help!$G329*Help!AG329</f>
        <v>3.2777458309373202</v>
      </c>
      <c r="AN329" s="2">
        <f>+Help!$G329*Help!AH329</f>
        <v>28.878665899942501</v>
      </c>
      <c r="AO329" s="2">
        <f>+Help!$G329*Help!AI329</f>
        <v>119.36515238642897</v>
      </c>
      <c r="AP329" s="2">
        <f>+Help!$G329*Help!AJ329</f>
        <v>11.715305882662214</v>
      </c>
      <c r="AQ329" s="2">
        <f>+Help!$G329*Help!AK329</f>
        <v>222.36342865145576</v>
      </c>
      <c r="AR329" s="1478">
        <f>+Help!$G329*Help!AL329</f>
        <v>22.854514088556641</v>
      </c>
      <c r="AS329" s="1478">
        <f>+Help!$G329*Help!AM329</f>
        <v>0</v>
      </c>
      <c r="AV329" s="5">
        <v>1</v>
      </c>
    </row>
    <row r="330" spans="1:48" x14ac:dyDescent="0.2">
      <c r="A330" s="1">
        <v>45254</v>
      </c>
      <c r="B330" s="2">
        <f>+Help!$G330*Help!I330</f>
        <v>628.56814261069576</v>
      </c>
      <c r="C330" s="2">
        <f>+Help!$G330*Help!J330</f>
        <v>372.69695227142034</v>
      </c>
      <c r="D330" s="2">
        <f>+Help!$G330*Help!K330</f>
        <v>106.09545715928694</v>
      </c>
      <c r="E330" s="2">
        <f>+Help!$G330*Help!L330</f>
        <v>104.40483036227717</v>
      </c>
      <c r="F330" s="2">
        <f>+Help!$G330*Help!M330</f>
        <v>284.02307152159273</v>
      </c>
      <c r="G330" s="2">
        <f>+Help!$G330*Help!N330</f>
        <v>306.24815501010846</v>
      </c>
      <c r="H330" s="1478">
        <f>24*Help!R330/Help!$Q330</f>
        <v>274.39784520891658</v>
      </c>
      <c r="I330" s="1478">
        <f>24*Help!S330/Help!$Q330</f>
        <v>269.79483914011405</v>
      </c>
      <c r="J330" s="1478">
        <f>24*Help!T330/Help!$Q330</f>
        <v>16.666666666666668</v>
      </c>
      <c r="K330" s="1478">
        <f>24*Help!U330/Help!$Q330</f>
        <v>5</v>
      </c>
      <c r="L330" s="1478">
        <f>24*Help!V330/Help!$Q330</f>
        <v>2</v>
      </c>
      <c r="M330" s="1478">
        <f>24*Help!W330/Help!$Q330</f>
        <v>500</v>
      </c>
      <c r="N330" s="2">
        <f>100*Help!H330</f>
        <v>100</v>
      </c>
      <c r="O330" s="2">
        <f t="shared" si="17"/>
        <v>628.56814261069576</v>
      </c>
      <c r="P330" s="2">
        <f t="shared" si="18"/>
        <v>372.69695227142034</v>
      </c>
      <c r="Q330" s="2">
        <f t="shared" si="19"/>
        <v>106.09545715928694</v>
      </c>
      <c r="R330" s="2">
        <f t="shared" si="20"/>
        <v>104.40483036227717</v>
      </c>
      <c r="S330" s="2">
        <f t="shared" si="21"/>
        <v>284.02307152159273</v>
      </c>
      <c r="T330" s="2">
        <f t="shared" si="22"/>
        <v>306.24815501010846</v>
      </c>
      <c r="U330" s="1478">
        <f t="shared" si="23"/>
        <v>274.39784520891658</v>
      </c>
      <c r="V330" s="1478">
        <f t="shared" si="24"/>
        <v>269.79483914011405</v>
      </c>
      <c r="W330" s="1478">
        <f t="shared" si="25"/>
        <v>16.666666666666668</v>
      </c>
      <c r="X330" s="1478">
        <f t="shared" si="26"/>
        <v>5</v>
      </c>
      <c r="Y330" s="1478">
        <f t="shared" si="27"/>
        <v>2</v>
      </c>
      <c r="Z330" s="1478">
        <f t="shared" si="28"/>
        <v>500</v>
      </c>
      <c r="AA330" s="2">
        <f t="shared" si="16"/>
        <v>100</v>
      </c>
      <c r="AC330" s="2">
        <v>1</v>
      </c>
      <c r="AE330" s="2">
        <f>+Help!$G330*Help!Y330</f>
        <v>257.45830937320295</v>
      </c>
      <c r="AF330" s="2">
        <f>+Help!$G330*Help!Z330</f>
        <v>115.23864289821736</v>
      </c>
      <c r="AG330" s="2">
        <f>+Help!$G330*Help!AA330</f>
        <v>0</v>
      </c>
      <c r="AH330" s="2">
        <f>+Help!$G330*Help!AB330</f>
        <v>210.5002875215641</v>
      </c>
      <c r="AI330" s="2">
        <f>+Help!$G330*Help!AC330</f>
        <v>45.370902817711325</v>
      </c>
      <c r="AJ330" s="2">
        <f>+Help!$G330*Help!AD330</f>
        <v>41.001088119608958</v>
      </c>
      <c r="AK330" s="2">
        <f>+Help!$G330*Help!AE330</f>
        <v>11.040828062104657</v>
      </c>
      <c r="AL330" s="2">
        <f>+Help!$G330*Help!AF330</f>
        <v>11.040828062104657</v>
      </c>
      <c r="AM330" s="2">
        <f>+Help!$G330*Help!AG330</f>
        <v>3.2777458309373202</v>
      </c>
      <c r="AN330" s="2">
        <f>+Help!$G330*Help!AH330</f>
        <v>28.878665899942501</v>
      </c>
      <c r="AO330" s="2">
        <f>+Help!$G330*Help!AI330</f>
        <v>119.36515238642897</v>
      </c>
      <c r="AP330" s="2">
        <f>+Help!$G330*Help!AJ330</f>
        <v>11.715305882662214</v>
      </c>
      <c r="AQ330" s="2">
        <f>+Help!$G330*Help!AK330</f>
        <v>222.36342865145576</v>
      </c>
      <c r="AR330" s="1478">
        <f>+Help!$G330*Help!AL330</f>
        <v>22.854514088556641</v>
      </c>
      <c r="AS330" s="1478">
        <f>+Help!$G330*Help!AM330</f>
        <v>0</v>
      </c>
      <c r="AV330" s="5">
        <v>1</v>
      </c>
    </row>
    <row r="331" spans="1:48" x14ac:dyDescent="0.2">
      <c r="A331" s="1">
        <v>45255</v>
      </c>
      <c r="B331" s="2">
        <f>+Help!$G331*Help!I331</f>
        <v>628.56814261069576</v>
      </c>
      <c r="C331" s="2">
        <f>+Help!$G331*Help!J331</f>
        <v>372.69695227142034</v>
      </c>
      <c r="D331" s="2">
        <f>+Help!$G331*Help!K331</f>
        <v>106.09545715928694</v>
      </c>
      <c r="E331" s="2">
        <f>+Help!$G331*Help!L331</f>
        <v>104.40483036227717</v>
      </c>
      <c r="F331" s="2">
        <f>+Help!$G331*Help!M331</f>
        <v>284.02307152159273</v>
      </c>
      <c r="G331" s="2">
        <f>+Help!$G331*Help!N331</f>
        <v>306.24815501010846</v>
      </c>
      <c r="H331" s="1478">
        <f>24*Help!R331/Help!$Q331</f>
        <v>274.39784520891658</v>
      </c>
      <c r="I331" s="1478">
        <f>24*Help!S331/Help!$Q331</f>
        <v>269.79483914011405</v>
      </c>
      <c r="J331" s="1478">
        <f>24*Help!T331/Help!$Q331</f>
        <v>16.666666666666668</v>
      </c>
      <c r="K331" s="1478">
        <f>24*Help!U331/Help!$Q331</f>
        <v>5</v>
      </c>
      <c r="L331" s="1478">
        <f>24*Help!V331/Help!$Q331</f>
        <v>2</v>
      </c>
      <c r="M331" s="1478">
        <f>24*Help!W331/Help!$Q331</f>
        <v>500</v>
      </c>
      <c r="N331" s="2">
        <f>100*Help!H331</f>
        <v>100</v>
      </c>
      <c r="O331" s="2">
        <f t="shared" si="17"/>
        <v>628.56814261069576</v>
      </c>
      <c r="P331" s="2">
        <f t="shared" si="18"/>
        <v>372.69695227142034</v>
      </c>
      <c r="Q331" s="2">
        <f t="shared" si="19"/>
        <v>106.09545715928694</v>
      </c>
      <c r="R331" s="2">
        <f t="shared" si="20"/>
        <v>104.40483036227717</v>
      </c>
      <c r="S331" s="2">
        <f t="shared" si="21"/>
        <v>284.02307152159273</v>
      </c>
      <c r="T331" s="2">
        <f t="shared" si="22"/>
        <v>306.24815501010846</v>
      </c>
      <c r="U331" s="1478">
        <f t="shared" si="23"/>
        <v>274.39784520891658</v>
      </c>
      <c r="V331" s="1478">
        <f t="shared" si="24"/>
        <v>269.79483914011405</v>
      </c>
      <c r="W331" s="1478">
        <f t="shared" si="25"/>
        <v>16.666666666666668</v>
      </c>
      <c r="X331" s="1478">
        <f t="shared" si="26"/>
        <v>5</v>
      </c>
      <c r="Y331" s="1478">
        <f t="shared" si="27"/>
        <v>2</v>
      </c>
      <c r="Z331" s="1478">
        <f t="shared" si="28"/>
        <v>500</v>
      </c>
      <c r="AA331" s="2">
        <f t="shared" si="16"/>
        <v>100</v>
      </c>
      <c r="AC331" s="2">
        <v>1</v>
      </c>
      <c r="AE331" s="2">
        <f>+Help!$G331*Help!Y331</f>
        <v>257.45830937320295</v>
      </c>
      <c r="AF331" s="2">
        <f>+Help!$G331*Help!Z331</f>
        <v>115.23864289821736</v>
      </c>
      <c r="AG331" s="2">
        <f>+Help!$G331*Help!AA331</f>
        <v>0</v>
      </c>
      <c r="AH331" s="2">
        <f>+Help!$G331*Help!AB331</f>
        <v>210.5002875215641</v>
      </c>
      <c r="AI331" s="2">
        <f>+Help!$G331*Help!AC331</f>
        <v>45.370902817711325</v>
      </c>
      <c r="AJ331" s="2">
        <f>+Help!$G331*Help!AD331</f>
        <v>41.001088119608958</v>
      </c>
      <c r="AK331" s="2">
        <f>+Help!$G331*Help!AE331</f>
        <v>11.040828062104657</v>
      </c>
      <c r="AL331" s="2">
        <f>+Help!$G331*Help!AF331</f>
        <v>11.040828062104657</v>
      </c>
      <c r="AM331" s="2">
        <f>+Help!$G331*Help!AG331</f>
        <v>3.2777458309373202</v>
      </c>
      <c r="AN331" s="2">
        <f>+Help!$G331*Help!AH331</f>
        <v>28.878665899942501</v>
      </c>
      <c r="AO331" s="2">
        <f>+Help!$G331*Help!AI331</f>
        <v>119.36515238642897</v>
      </c>
      <c r="AP331" s="2">
        <f>+Help!$G331*Help!AJ331</f>
        <v>11.715305882662214</v>
      </c>
      <c r="AQ331" s="2">
        <f>+Help!$G331*Help!AK331</f>
        <v>222.36342865145576</v>
      </c>
      <c r="AR331" s="1478">
        <f>+Help!$G331*Help!AL331</f>
        <v>22.854514088556641</v>
      </c>
      <c r="AS331" s="1478">
        <f>+Help!$G331*Help!AM331</f>
        <v>0</v>
      </c>
      <c r="AV331" s="5">
        <v>1</v>
      </c>
    </row>
    <row r="332" spans="1:48" x14ac:dyDescent="0.2">
      <c r="A332" s="1">
        <v>45256</v>
      </c>
      <c r="B332" s="2">
        <f>+Help!$G332*Help!I332</f>
        <v>628.56814261069576</v>
      </c>
      <c r="C332" s="2">
        <f>+Help!$G332*Help!J332</f>
        <v>372.69695227142034</v>
      </c>
      <c r="D332" s="2">
        <f>+Help!$G332*Help!K332</f>
        <v>106.09545715928694</v>
      </c>
      <c r="E332" s="2">
        <f>+Help!$G332*Help!L332</f>
        <v>104.40483036227717</v>
      </c>
      <c r="F332" s="2">
        <f>+Help!$G332*Help!M332</f>
        <v>284.02307152159273</v>
      </c>
      <c r="G332" s="2">
        <f>+Help!$G332*Help!N332</f>
        <v>306.24815501010846</v>
      </c>
      <c r="H332" s="1478">
        <f>24*Help!R332/Help!$Q332</f>
        <v>274.39784520891658</v>
      </c>
      <c r="I332" s="1478">
        <f>24*Help!S332/Help!$Q332</f>
        <v>269.79483914011405</v>
      </c>
      <c r="J332" s="1478">
        <f>24*Help!T332/Help!$Q332</f>
        <v>16.666666666666668</v>
      </c>
      <c r="K332" s="1478">
        <f>24*Help!U332/Help!$Q332</f>
        <v>5</v>
      </c>
      <c r="L332" s="1478">
        <f>24*Help!V332/Help!$Q332</f>
        <v>2</v>
      </c>
      <c r="M332" s="1478">
        <f>24*Help!W332/Help!$Q332</f>
        <v>500</v>
      </c>
      <c r="N332" s="2">
        <f>100*Help!H332</f>
        <v>100</v>
      </c>
      <c r="O332" s="2">
        <f t="shared" si="17"/>
        <v>628.56814261069576</v>
      </c>
      <c r="P332" s="2">
        <f t="shared" si="18"/>
        <v>372.69695227142034</v>
      </c>
      <c r="Q332" s="2">
        <f t="shared" si="19"/>
        <v>106.09545715928694</v>
      </c>
      <c r="R332" s="2">
        <f t="shared" si="20"/>
        <v>104.40483036227717</v>
      </c>
      <c r="S332" s="2">
        <f t="shared" si="21"/>
        <v>284.02307152159273</v>
      </c>
      <c r="T332" s="2">
        <f t="shared" si="22"/>
        <v>306.24815501010846</v>
      </c>
      <c r="U332" s="1478">
        <f t="shared" si="23"/>
        <v>274.39784520891658</v>
      </c>
      <c r="V332" s="1478">
        <f t="shared" si="24"/>
        <v>269.79483914011405</v>
      </c>
      <c r="W332" s="1478">
        <f t="shared" si="25"/>
        <v>16.666666666666668</v>
      </c>
      <c r="X332" s="1478">
        <f t="shared" si="26"/>
        <v>5</v>
      </c>
      <c r="Y332" s="1478">
        <f t="shared" si="27"/>
        <v>2</v>
      </c>
      <c r="Z332" s="1478">
        <f t="shared" si="28"/>
        <v>500</v>
      </c>
      <c r="AA332" s="2">
        <f t="shared" si="16"/>
        <v>100</v>
      </c>
      <c r="AC332" s="2">
        <v>1</v>
      </c>
      <c r="AE332" s="2">
        <f>+Help!$G332*Help!Y332</f>
        <v>257.45830937320295</v>
      </c>
      <c r="AF332" s="2">
        <f>+Help!$G332*Help!Z332</f>
        <v>115.23864289821736</v>
      </c>
      <c r="AG332" s="2">
        <f>+Help!$G332*Help!AA332</f>
        <v>0</v>
      </c>
      <c r="AH332" s="2">
        <f>+Help!$G332*Help!AB332</f>
        <v>210.5002875215641</v>
      </c>
      <c r="AI332" s="2">
        <f>+Help!$G332*Help!AC332</f>
        <v>45.370902817711325</v>
      </c>
      <c r="AJ332" s="2">
        <f>+Help!$G332*Help!AD332</f>
        <v>41.001088119608958</v>
      </c>
      <c r="AK332" s="2">
        <f>+Help!$G332*Help!AE332</f>
        <v>11.040828062104657</v>
      </c>
      <c r="AL332" s="2">
        <f>+Help!$G332*Help!AF332</f>
        <v>11.040828062104657</v>
      </c>
      <c r="AM332" s="2">
        <f>+Help!$G332*Help!AG332</f>
        <v>3.2777458309373202</v>
      </c>
      <c r="AN332" s="2">
        <f>+Help!$G332*Help!AH332</f>
        <v>28.878665899942501</v>
      </c>
      <c r="AO332" s="2">
        <f>+Help!$G332*Help!AI332</f>
        <v>119.36515238642897</v>
      </c>
      <c r="AP332" s="2">
        <f>+Help!$G332*Help!AJ332</f>
        <v>11.715305882662214</v>
      </c>
      <c r="AQ332" s="2">
        <f>+Help!$G332*Help!AK332</f>
        <v>222.36342865145576</v>
      </c>
      <c r="AR332" s="1478">
        <f>+Help!$G332*Help!AL332</f>
        <v>22.854514088556641</v>
      </c>
      <c r="AS332" s="1478">
        <f>+Help!$G332*Help!AM332</f>
        <v>0</v>
      </c>
      <c r="AV332" s="5">
        <v>1</v>
      </c>
    </row>
    <row r="333" spans="1:48" x14ac:dyDescent="0.2">
      <c r="A333" s="1">
        <v>45257</v>
      </c>
      <c r="B333" s="2">
        <f>+Help!$G333*Help!I333</f>
        <v>628.56814261069576</v>
      </c>
      <c r="C333" s="2">
        <f>+Help!$G333*Help!J333</f>
        <v>372.69695227142034</v>
      </c>
      <c r="D333" s="2">
        <f>+Help!$G333*Help!K333</f>
        <v>106.09545715928694</v>
      </c>
      <c r="E333" s="2">
        <f>+Help!$G333*Help!L333</f>
        <v>104.40483036227717</v>
      </c>
      <c r="F333" s="2">
        <f>+Help!$G333*Help!M333</f>
        <v>284.02307152159273</v>
      </c>
      <c r="G333" s="2">
        <f>+Help!$G333*Help!N333</f>
        <v>306.24815501010846</v>
      </c>
      <c r="H333" s="1478">
        <f>24*Help!R333/Help!$Q333</f>
        <v>274.39784520891658</v>
      </c>
      <c r="I333" s="1478">
        <f>24*Help!S333/Help!$Q333</f>
        <v>269.79483914011405</v>
      </c>
      <c r="J333" s="1478">
        <f>24*Help!T333/Help!$Q333</f>
        <v>16.666666666666668</v>
      </c>
      <c r="K333" s="1478">
        <f>24*Help!U333/Help!$Q333</f>
        <v>5</v>
      </c>
      <c r="L333" s="1478">
        <f>24*Help!V333/Help!$Q333</f>
        <v>2</v>
      </c>
      <c r="M333" s="1478">
        <f>24*Help!W333/Help!$Q333</f>
        <v>500</v>
      </c>
      <c r="N333" s="2">
        <f>100*Help!H333</f>
        <v>100</v>
      </c>
      <c r="O333" s="2">
        <f t="shared" si="17"/>
        <v>628.56814261069576</v>
      </c>
      <c r="P333" s="2">
        <f t="shared" si="18"/>
        <v>372.69695227142034</v>
      </c>
      <c r="Q333" s="2">
        <f t="shared" si="19"/>
        <v>106.09545715928694</v>
      </c>
      <c r="R333" s="2">
        <f t="shared" si="20"/>
        <v>104.40483036227717</v>
      </c>
      <c r="S333" s="2">
        <f t="shared" si="21"/>
        <v>284.02307152159273</v>
      </c>
      <c r="T333" s="2">
        <f t="shared" si="22"/>
        <v>306.24815501010846</v>
      </c>
      <c r="U333" s="1478">
        <f t="shared" si="23"/>
        <v>274.39784520891658</v>
      </c>
      <c r="V333" s="1478">
        <f t="shared" si="24"/>
        <v>269.79483914011405</v>
      </c>
      <c r="W333" s="1478">
        <f t="shared" si="25"/>
        <v>16.666666666666668</v>
      </c>
      <c r="X333" s="1478">
        <f t="shared" si="26"/>
        <v>5</v>
      </c>
      <c r="Y333" s="1478">
        <f t="shared" si="27"/>
        <v>2</v>
      </c>
      <c r="Z333" s="1478">
        <f t="shared" si="28"/>
        <v>500</v>
      </c>
      <c r="AA333" s="2">
        <f t="shared" si="16"/>
        <v>100</v>
      </c>
      <c r="AC333" s="2">
        <v>1</v>
      </c>
      <c r="AE333" s="2">
        <f>+Help!$G333*Help!Y333</f>
        <v>257.45830937320295</v>
      </c>
      <c r="AF333" s="2">
        <f>+Help!$G333*Help!Z333</f>
        <v>115.23864289821736</v>
      </c>
      <c r="AG333" s="2">
        <f>+Help!$G333*Help!AA333</f>
        <v>0</v>
      </c>
      <c r="AH333" s="2">
        <f>+Help!$G333*Help!AB333</f>
        <v>210.5002875215641</v>
      </c>
      <c r="AI333" s="2">
        <f>+Help!$G333*Help!AC333</f>
        <v>45.370902817711325</v>
      </c>
      <c r="AJ333" s="2">
        <f>+Help!$G333*Help!AD333</f>
        <v>41.001088119608958</v>
      </c>
      <c r="AK333" s="2">
        <f>+Help!$G333*Help!AE333</f>
        <v>11.040828062104657</v>
      </c>
      <c r="AL333" s="2">
        <f>+Help!$G333*Help!AF333</f>
        <v>11.040828062104657</v>
      </c>
      <c r="AM333" s="2">
        <f>+Help!$G333*Help!AG333</f>
        <v>3.2777458309373202</v>
      </c>
      <c r="AN333" s="2">
        <f>+Help!$G333*Help!AH333</f>
        <v>28.878665899942501</v>
      </c>
      <c r="AO333" s="2">
        <f>+Help!$G333*Help!AI333</f>
        <v>119.36515238642897</v>
      </c>
      <c r="AP333" s="2">
        <f>+Help!$G333*Help!AJ333</f>
        <v>11.715305882662214</v>
      </c>
      <c r="AQ333" s="2">
        <f>+Help!$G333*Help!AK333</f>
        <v>222.36342865145576</v>
      </c>
      <c r="AR333" s="1478">
        <f>+Help!$G333*Help!AL333</f>
        <v>22.854514088556641</v>
      </c>
      <c r="AS333" s="1478">
        <f>+Help!$G333*Help!AM333</f>
        <v>0</v>
      </c>
      <c r="AV333" s="5">
        <v>1</v>
      </c>
    </row>
    <row r="334" spans="1:48" x14ac:dyDescent="0.2">
      <c r="A334" s="1">
        <v>45258</v>
      </c>
      <c r="B334" s="2">
        <f>+Help!$G334*Help!I334</f>
        <v>628.56814261069576</v>
      </c>
      <c r="C334" s="2">
        <f>+Help!$G334*Help!J334</f>
        <v>372.69695227142034</v>
      </c>
      <c r="D334" s="2">
        <f>+Help!$G334*Help!K334</f>
        <v>106.09545715928694</v>
      </c>
      <c r="E334" s="2">
        <f>+Help!$G334*Help!L334</f>
        <v>104.40483036227717</v>
      </c>
      <c r="F334" s="2">
        <f>+Help!$G334*Help!M334</f>
        <v>284.02307152159273</v>
      </c>
      <c r="G334" s="2">
        <f>+Help!$G334*Help!N334</f>
        <v>306.24815501010846</v>
      </c>
      <c r="H334" s="1478">
        <f>24*Help!R334/Help!$Q334</f>
        <v>274.39784520891658</v>
      </c>
      <c r="I334" s="1478">
        <f>24*Help!S334/Help!$Q334</f>
        <v>269.79483914011405</v>
      </c>
      <c r="J334" s="1478">
        <f>24*Help!T334/Help!$Q334</f>
        <v>16.666666666666668</v>
      </c>
      <c r="K334" s="1478">
        <f>24*Help!U334/Help!$Q334</f>
        <v>5</v>
      </c>
      <c r="L334" s="1478">
        <f>24*Help!V334/Help!$Q334</f>
        <v>2</v>
      </c>
      <c r="M334" s="1478">
        <f>24*Help!W334/Help!$Q334</f>
        <v>500</v>
      </c>
      <c r="N334" s="2">
        <f>100*Help!H334</f>
        <v>100</v>
      </c>
      <c r="O334" s="2">
        <f t="shared" si="17"/>
        <v>628.56814261069576</v>
      </c>
      <c r="P334" s="2">
        <f t="shared" si="18"/>
        <v>372.69695227142034</v>
      </c>
      <c r="Q334" s="2">
        <f t="shared" si="19"/>
        <v>106.09545715928694</v>
      </c>
      <c r="R334" s="2">
        <f t="shared" si="20"/>
        <v>104.40483036227717</v>
      </c>
      <c r="S334" s="2">
        <f t="shared" si="21"/>
        <v>284.02307152159273</v>
      </c>
      <c r="T334" s="2">
        <f t="shared" si="22"/>
        <v>306.24815501010846</v>
      </c>
      <c r="U334" s="1478">
        <f t="shared" si="23"/>
        <v>274.39784520891658</v>
      </c>
      <c r="V334" s="1478">
        <f t="shared" si="24"/>
        <v>269.79483914011405</v>
      </c>
      <c r="W334" s="1478">
        <f t="shared" si="25"/>
        <v>16.666666666666668</v>
      </c>
      <c r="X334" s="1478">
        <f t="shared" si="26"/>
        <v>5</v>
      </c>
      <c r="Y334" s="1478">
        <f t="shared" si="27"/>
        <v>2</v>
      </c>
      <c r="Z334" s="1478">
        <f t="shared" si="28"/>
        <v>500</v>
      </c>
      <c r="AA334" s="2">
        <f t="shared" si="16"/>
        <v>100</v>
      </c>
      <c r="AC334" s="2">
        <v>1</v>
      </c>
      <c r="AE334" s="2">
        <f>+Help!$G334*Help!Y334</f>
        <v>257.45830937320295</v>
      </c>
      <c r="AF334" s="2">
        <f>+Help!$G334*Help!Z334</f>
        <v>115.23864289821736</v>
      </c>
      <c r="AG334" s="2">
        <f>+Help!$G334*Help!AA334</f>
        <v>0</v>
      </c>
      <c r="AH334" s="2">
        <f>+Help!$G334*Help!AB334</f>
        <v>210.5002875215641</v>
      </c>
      <c r="AI334" s="2">
        <f>+Help!$G334*Help!AC334</f>
        <v>45.370902817711325</v>
      </c>
      <c r="AJ334" s="2">
        <f>+Help!$G334*Help!AD334</f>
        <v>41.001088119608958</v>
      </c>
      <c r="AK334" s="2">
        <f>+Help!$G334*Help!AE334</f>
        <v>11.040828062104657</v>
      </c>
      <c r="AL334" s="2">
        <f>+Help!$G334*Help!AF334</f>
        <v>11.040828062104657</v>
      </c>
      <c r="AM334" s="2">
        <f>+Help!$G334*Help!AG334</f>
        <v>3.2777458309373202</v>
      </c>
      <c r="AN334" s="2">
        <f>+Help!$G334*Help!AH334</f>
        <v>28.878665899942501</v>
      </c>
      <c r="AO334" s="2">
        <f>+Help!$G334*Help!AI334</f>
        <v>119.36515238642897</v>
      </c>
      <c r="AP334" s="2">
        <f>+Help!$G334*Help!AJ334</f>
        <v>11.715305882662214</v>
      </c>
      <c r="AQ334" s="2">
        <f>+Help!$G334*Help!AK334</f>
        <v>222.36342865145576</v>
      </c>
      <c r="AR334" s="1478">
        <f>+Help!$G334*Help!AL334</f>
        <v>22.854514088556641</v>
      </c>
      <c r="AS334" s="1478">
        <f>+Help!$G334*Help!AM334</f>
        <v>0</v>
      </c>
      <c r="AV334" s="5">
        <v>1</v>
      </c>
    </row>
    <row r="335" spans="1:48" x14ac:dyDescent="0.2">
      <c r="A335" s="1">
        <v>45259</v>
      </c>
      <c r="B335" s="2">
        <f>+Help!$G335*Help!I335</f>
        <v>628.56814261069576</v>
      </c>
      <c r="C335" s="2">
        <f>+Help!$G335*Help!J335</f>
        <v>372.69695227142034</v>
      </c>
      <c r="D335" s="2">
        <f>+Help!$G335*Help!K335</f>
        <v>106.09545715928694</v>
      </c>
      <c r="E335" s="2">
        <f>+Help!$G335*Help!L335</f>
        <v>104.40483036227717</v>
      </c>
      <c r="F335" s="2">
        <f>+Help!$G335*Help!M335</f>
        <v>284.02307152159273</v>
      </c>
      <c r="G335" s="2">
        <f>+Help!$G335*Help!N335</f>
        <v>306.24815501010846</v>
      </c>
      <c r="H335" s="1478">
        <f>24*Help!R335/Help!$Q335</f>
        <v>274.39784520891658</v>
      </c>
      <c r="I335" s="1478">
        <f>24*Help!S335/Help!$Q335</f>
        <v>269.79483914011405</v>
      </c>
      <c r="J335" s="1478">
        <f>24*Help!T335/Help!$Q335</f>
        <v>16.666666666666668</v>
      </c>
      <c r="K335" s="1478">
        <f>24*Help!U335/Help!$Q335</f>
        <v>5</v>
      </c>
      <c r="L335" s="1478">
        <f>24*Help!V335/Help!$Q335</f>
        <v>2</v>
      </c>
      <c r="M335" s="1478">
        <f>24*Help!W335/Help!$Q335</f>
        <v>500</v>
      </c>
      <c r="N335" s="2">
        <f>100*Help!H335</f>
        <v>100</v>
      </c>
      <c r="O335" s="2">
        <f t="shared" si="17"/>
        <v>628.56814261069576</v>
      </c>
      <c r="P335" s="2">
        <f t="shared" si="18"/>
        <v>372.69695227142034</v>
      </c>
      <c r="Q335" s="2">
        <f t="shared" si="19"/>
        <v>106.09545715928694</v>
      </c>
      <c r="R335" s="2">
        <f t="shared" si="20"/>
        <v>104.40483036227717</v>
      </c>
      <c r="S335" s="2">
        <f t="shared" si="21"/>
        <v>284.02307152159273</v>
      </c>
      <c r="T335" s="2">
        <f t="shared" si="22"/>
        <v>306.24815501010846</v>
      </c>
      <c r="U335" s="1478">
        <f t="shared" si="23"/>
        <v>274.39784520891658</v>
      </c>
      <c r="V335" s="1478">
        <f t="shared" si="24"/>
        <v>269.79483914011405</v>
      </c>
      <c r="W335" s="1478">
        <f t="shared" si="25"/>
        <v>16.666666666666668</v>
      </c>
      <c r="X335" s="1478">
        <f t="shared" si="26"/>
        <v>5</v>
      </c>
      <c r="Y335" s="1478">
        <f t="shared" si="27"/>
        <v>2</v>
      </c>
      <c r="Z335" s="1478">
        <f t="shared" si="28"/>
        <v>500</v>
      </c>
      <c r="AA335" s="2">
        <f t="shared" si="16"/>
        <v>100</v>
      </c>
      <c r="AC335" s="2">
        <v>1</v>
      </c>
      <c r="AE335" s="2">
        <f>+Help!$G335*Help!Y335</f>
        <v>257.45830937320295</v>
      </c>
      <c r="AF335" s="2">
        <f>+Help!$G335*Help!Z335</f>
        <v>115.23864289821736</v>
      </c>
      <c r="AG335" s="2">
        <f>+Help!$G335*Help!AA335</f>
        <v>0</v>
      </c>
      <c r="AH335" s="2">
        <f>+Help!$G335*Help!AB335</f>
        <v>210.5002875215641</v>
      </c>
      <c r="AI335" s="2">
        <f>+Help!$G335*Help!AC335</f>
        <v>45.370902817711325</v>
      </c>
      <c r="AJ335" s="2">
        <f>+Help!$G335*Help!AD335</f>
        <v>41.001088119608958</v>
      </c>
      <c r="AK335" s="2">
        <f>+Help!$G335*Help!AE335</f>
        <v>11.040828062104657</v>
      </c>
      <c r="AL335" s="2">
        <f>+Help!$G335*Help!AF335</f>
        <v>11.040828062104657</v>
      </c>
      <c r="AM335" s="2">
        <f>+Help!$G335*Help!AG335</f>
        <v>3.2777458309373202</v>
      </c>
      <c r="AN335" s="2">
        <f>+Help!$G335*Help!AH335</f>
        <v>28.878665899942501</v>
      </c>
      <c r="AO335" s="2">
        <f>+Help!$G335*Help!AI335</f>
        <v>119.36515238642897</v>
      </c>
      <c r="AP335" s="2">
        <f>+Help!$G335*Help!AJ335</f>
        <v>11.715305882662214</v>
      </c>
      <c r="AQ335" s="2">
        <f>+Help!$G335*Help!AK335</f>
        <v>222.36342865145576</v>
      </c>
      <c r="AR335" s="1478">
        <f>+Help!$G335*Help!AL335</f>
        <v>22.854514088556641</v>
      </c>
      <c r="AS335" s="1478">
        <f>+Help!$G335*Help!AM335</f>
        <v>0</v>
      </c>
      <c r="AV335" s="5">
        <v>1</v>
      </c>
    </row>
    <row r="336" spans="1:48" x14ac:dyDescent="0.2">
      <c r="A336" s="1">
        <v>45260</v>
      </c>
      <c r="B336" s="2">
        <f>+Help!$G336*Help!I336</f>
        <v>628.56814261069576</v>
      </c>
      <c r="C336" s="2">
        <f>+Help!$G336*Help!J336</f>
        <v>372.69695227142034</v>
      </c>
      <c r="D336" s="2">
        <f>+Help!$G336*Help!K336</f>
        <v>106.09545715928694</v>
      </c>
      <c r="E336" s="2">
        <f>+Help!$G336*Help!L336</f>
        <v>104.40483036227717</v>
      </c>
      <c r="F336" s="2">
        <f>+Help!$G336*Help!M336</f>
        <v>284.02307152159273</v>
      </c>
      <c r="G336" s="2">
        <f>+Help!$G336*Help!N336</f>
        <v>306.24815501010846</v>
      </c>
      <c r="H336" s="1478">
        <f>24*Help!R336/Help!$Q336</f>
        <v>274.39784520891658</v>
      </c>
      <c r="I336" s="1478">
        <f>24*Help!S336/Help!$Q336</f>
        <v>269.79483914011405</v>
      </c>
      <c r="J336" s="1478">
        <f>24*Help!T336/Help!$Q336</f>
        <v>16.666666666666668</v>
      </c>
      <c r="K336" s="1478">
        <f>24*Help!U336/Help!$Q336</f>
        <v>5</v>
      </c>
      <c r="L336" s="1478">
        <f>24*Help!V336/Help!$Q336</f>
        <v>2</v>
      </c>
      <c r="M336" s="1478">
        <f>24*Help!W336/Help!$Q336</f>
        <v>500</v>
      </c>
      <c r="N336" s="2">
        <f>100*Help!H336</f>
        <v>100</v>
      </c>
      <c r="O336" s="2">
        <f t="shared" si="17"/>
        <v>628.56814261069576</v>
      </c>
      <c r="P336" s="2">
        <f t="shared" si="18"/>
        <v>372.69695227142034</v>
      </c>
      <c r="Q336" s="2">
        <f t="shared" si="19"/>
        <v>106.09545715928694</v>
      </c>
      <c r="R336" s="2">
        <f t="shared" si="20"/>
        <v>104.40483036227717</v>
      </c>
      <c r="S336" s="2">
        <f t="shared" si="21"/>
        <v>284.02307152159273</v>
      </c>
      <c r="T336" s="2">
        <f t="shared" si="22"/>
        <v>306.24815501010846</v>
      </c>
      <c r="U336" s="1478">
        <f t="shared" si="23"/>
        <v>274.39784520891658</v>
      </c>
      <c r="V336" s="1478">
        <f t="shared" si="24"/>
        <v>269.79483914011405</v>
      </c>
      <c r="W336" s="1478">
        <f t="shared" si="25"/>
        <v>16.666666666666668</v>
      </c>
      <c r="X336" s="1478">
        <f t="shared" si="26"/>
        <v>5</v>
      </c>
      <c r="Y336" s="1478">
        <f t="shared" si="27"/>
        <v>2</v>
      </c>
      <c r="Z336" s="1478">
        <f t="shared" si="28"/>
        <v>500</v>
      </c>
      <c r="AA336" s="2">
        <f t="shared" si="16"/>
        <v>100</v>
      </c>
      <c r="AC336" s="2">
        <v>1</v>
      </c>
      <c r="AE336" s="2">
        <f>+Help!$G336*Help!Y336</f>
        <v>257.45830937320295</v>
      </c>
      <c r="AF336" s="2">
        <f>+Help!$G336*Help!Z336</f>
        <v>115.23864289821736</v>
      </c>
      <c r="AG336" s="2">
        <f>+Help!$G336*Help!AA336</f>
        <v>0</v>
      </c>
      <c r="AH336" s="2">
        <f>+Help!$G336*Help!AB336</f>
        <v>210.5002875215641</v>
      </c>
      <c r="AI336" s="2">
        <f>+Help!$G336*Help!AC336</f>
        <v>45.370902817711325</v>
      </c>
      <c r="AJ336" s="2">
        <f>+Help!$G336*Help!AD336</f>
        <v>41.001088119608958</v>
      </c>
      <c r="AK336" s="2">
        <f>+Help!$G336*Help!AE336</f>
        <v>11.040828062104657</v>
      </c>
      <c r="AL336" s="2">
        <f>+Help!$G336*Help!AF336</f>
        <v>11.040828062104657</v>
      </c>
      <c r="AM336" s="2">
        <f>+Help!$G336*Help!AG336</f>
        <v>3.2777458309373202</v>
      </c>
      <c r="AN336" s="2">
        <f>+Help!$G336*Help!AH336</f>
        <v>28.878665899942501</v>
      </c>
      <c r="AO336" s="2">
        <f>+Help!$G336*Help!AI336</f>
        <v>119.36515238642897</v>
      </c>
      <c r="AP336" s="2">
        <f>+Help!$G336*Help!AJ336</f>
        <v>11.715305882662214</v>
      </c>
      <c r="AQ336" s="2">
        <f>+Help!$G336*Help!AK336</f>
        <v>222.36342865145576</v>
      </c>
      <c r="AR336" s="1478">
        <f>+Help!$G336*Help!AL336</f>
        <v>22.854514088556641</v>
      </c>
      <c r="AS336" s="1478">
        <f>+Help!$G336*Help!AM336</f>
        <v>0</v>
      </c>
      <c r="AV336" s="5">
        <v>1</v>
      </c>
    </row>
    <row r="337" spans="1:48" x14ac:dyDescent="0.2">
      <c r="A337" s="1">
        <v>45261</v>
      </c>
      <c r="B337" s="2">
        <f>+Help!$G337*Help!I337</f>
        <v>651.41868512110716</v>
      </c>
      <c r="C337" s="2">
        <f>+Help!$G337*Help!J337</f>
        <v>387.43944636678197</v>
      </c>
      <c r="D337" s="2">
        <f>+Help!$G337*Help!K337</f>
        <v>109.86159169550172</v>
      </c>
      <c r="E337" s="2">
        <f>+Help!$G337*Help!L337</f>
        <v>108.61591695501728</v>
      </c>
      <c r="F337" s="2">
        <f>+Help!$G337*Help!M337</f>
        <v>288.887717449033</v>
      </c>
      <c r="G337" s="2">
        <f>+Help!$G337*Help!N337</f>
        <v>343.01020538456248</v>
      </c>
      <c r="H337" s="1478">
        <f>24*Help!R337/Help!$Q337</f>
        <v>269.31790433151787</v>
      </c>
      <c r="I337" s="1478">
        <f>24*Help!S337/Help!$Q337</f>
        <v>265.27542197393927</v>
      </c>
      <c r="J337" s="1478">
        <f>24*Help!T337/Help!$Q337</f>
        <v>32.258064516129032</v>
      </c>
      <c r="K337" s="1478">
        <f>24*Help!U337/Help!$Q337</f>
        <v>8.064516129032258</v>
      </c>
      <c r="L337" s="1478">
        <f>24*Help!V337/Help!$Q337</f>
        <v>1.935483870967742</v>
      </c>
      <c r="M337" s="1478">
        <f>24*Help!W337/Help!$Q337</f>
        <v>725.80645161290317</v>
      </c>
      <c r="N337" s="2">
        <f>100*Help!H337</f>
        <v>100</v>
      </c>
      <c r="O337" s="2">
        <f t="shared" si="17"/>
        <v>651.41868512110716</v>
      </c>
      <c r="P337" s="2">
        <f t="shared" si="18"/>
        <v>387.43944636678197</v>
      </c>
      <c r="Q337" s="2">
        <f t="shared" si="19"/>
        <v>109.86159169550172</v>
      </c>
      <c r="R337" s="2">
        <f t="shared" si="20"/>
        <v>108.61591695501728</v>
      </c>
      <c r="S337" s="2">
        <f t="shared" si="21"/>
        <v>288.887717449033</v>
      </c>
      <c r="T337" s="2">
        <f t="shared" si="22"/>
        <v>343.01020538456248</v>
      </c>
      <c r="U337" s="1478">
        <f t="shared" si="23"/>
        <v>269.31790433151787</v>
      </c>
      <c r="V337" s="1478">
        <f t="shared" si="24"/>
        <v>265.27542197393927</v>
      </c>
      <c r="W337" s="1478">
        <f t="shared" si="25"/>
        <v>32.258064516129032</v>
      </c>
      <c r="X337" s="1478">
        <f t="shared" si="26"/>
        <v>8.064516129032258</v>
      </c>
      <c r="Y337" s="1478">
        <f t="shared" si="27"/>
        <v>1.935483870967742</v>
      </c>
      <c r="Z337" s="1478">
        <f t="shared" si="28"/>
        <v>725.80645161290317</v>
      </c>
      <c r="AA337" s="2">
        <f t="shared" si="16"/>
        <v>100</v>
      </c>
      <c r="AC337" s="2">
        <v>1</v>
      </c>
      <c r="AE337" s="2">
        <f>+Help!$G337*Help!Y337</f>
        <v>268.16608996539787</v>
      </c>
      <c r="AF337" s="2">
        <f>+Help!$G337*Help!Z337</f>
        <v>119.27335640138406</v>
      </c>
      <c r="AG337" s="2">
        <f>+Help!$G337*Help!AA337</f>
        <v>0</v>
      </c>
      <c r="AH337" s="2">
        <f>+Help!$G337*Help!AB337</f>
        <v>218.47750865051901</v>
      </c>
      <c r="AI337" s="2">
        <f>+Help!$G337*Help!AC337</f>
        <v>45.501730103806224</v>
      </c>
      <c r="AJ337" s="2">
        <f>+Help!$G337*Help!AD337</f>
        <v>42.652112346020765</v>
      </c>
      <c r="AK337" s="2">
        <f>+Help!$G337*Help!AE337</f>
        <v>29.065743944636676</v>
      </c>
      <c r="AL337" s="2">
        <f>+Help!$G337*Help!AF337</f>
        <v>22.664359861591691</v>
      </c>
      <c r="AM337" s="2">
        <f>+Help!$G337*Help!AG337</f>
        <v>11.072664359861591</v>
      </c>
      <c r="AN337" s="2">
        <f>+Help!$G337*Help!AH337</f>
        <v>29.927335640138409</v>
      </c>
      <c r="AO337" s="2">
        <f>+Help!$G337*Help!AI337</f>
        <v>123.69965397923873</v>
      </c>
      <c r="AP337" s="2">
        <f>+Help!$G337*Help!AJ337</f>
        <v>13.40310558622963</v>
      </c>
      <c r="AQ337" s="2">
        <f>+Help!$G337*Help!AK337</f>
        <v>284.95722657009213</v>
      </c>
      <c r="AR337" s="1478">
        <f>+Help!$G337*Help!AL337</f>
        <v>23.806228373702421</v>
      </c>
      <c r="AS337" s="1478">
        <f>+Help!$G337*Help!AM337</f>
        <v>0</v>
      </c>
      <c r="AV337" s="5">
        <v>1</v>
      </c>
    </row>
    <row r="338" spans="1:48" x14ac:dyDescent="0.2">
      <c r="A338" s="1">
        <v>45262</v>
      </c>
      <c r="B338" s="2">
        <f>+Help!$G338*Help!I338</f>
        <v>651.41868512110716</v>
      </c>
      <c r="C338" s="2">
        <f>+Help!$G338*Help!J338</f>
        <v>387.43944636678197</v>
      </c>
      <c r="D338" s="2">
        <f>+Help!$G338*Help!K338</f>
        <v>109.86159169550172</v>
      </c>
      <c r="E338" s="2">
        <f>+Help!$G338*Help!L338</f>
        <v>108.61591695501728</v>
      </c>
      <c r="F338" s="2">
        <f>+Help!$G338*Help!M338</f>
        <v>288.887717449033</v>
      </c>
      <c r="G338" s="2">
        <f>+Help!$G338*Help!N338</f>
        <v>343.01020538456248</v>
      </c>
      <c r="H338" s="1478">
        <f>24*Help!R338/Help!$Q338</f>
        <v>269.31790433151787</v>
      </c>
      <c r="I338" s="1478">
        <f>24*Help!S338/Help!$Q338</f>
        <v>265.27542197393927</v>
      </c>
      <c r="J338" s="1478">
        <f>24*Help!T338/Help!$Q338</f>
        <v>32.258064516129032</v>
      </c>
      <c r="K338" s="1478">
        <f>24*Help!U338/Help!$Q338</f>
        <v>8.064516129032258</v>
      </c>
      <c r="L338" s="1478">
        <f>24*Help!V338/Help!$Q338</f>
        <v>1.935483870967742</v>
      </c>
      <c r="M338" s="1478">
        <f>24*Help!W338/Help!$Q338</f>
        <v>725.80645161290317</v>
      </c>
      <c r="N338" s="2">
        <f>100*Help!H338</f>
        <v>100</v>
      </c>
      <c r="O338" s="2">
        <f t="shared" si="17"/>
        <v>651.41868512110716</v>
      </c>
      <c r="P338" s="2">
        <f t="shared" si="18"/>
        <v>387.43944636678197</v>
      </c>
      <c r="Q338" s="2">
        <f t="shared" si="19"/>
        <v>109.86159169550172</v>
      </c>
      <c r="R338" s="2">
        <f t="shared" si="20"/>
        <v>108.61591695501728</v>
      </c>
      <c r="S338" s="2">
        <f t="shared" si="21"/>
        <v>288.887717449033</v>
      </c>
      <c r="T338" s="2">
        <f t="shared" si="22"/>
        <v>343.01020538456248</v>
      </c>
      <c r="U338" s="1478">
        <f t="shared" si="23"/>
        <v>269.31790433151787</v>
      </c>
      <c r="V338" s="1478">
        <f t="shared" si="24"/>
        <v>265.27542197393927</v>
      </c>
      <c r="W338" s="1478">
        <f t="shared" si="25"/>
        <v>32.258064516129032</v>
      </c>
      <c r="X338" s="1478">
        <f t="shared" si="26"/>
        <v>8.064516129032258</v>
      </c>
      <c r="Y338" s="1478">
        <f t="shared" si="27"/>
        <v>1.935483870967742</v>
      </c>
      <c r="Z338" s="1478">
        <f t="shared" si="28"/>
        <v>725.80645161290317</v>
      </c>
      <c r="AA338" s="2">
        <f t="shared" si="16"/>
        <v>100</v>
      </c>
      <c r="AC338" s="2">
        <v>1</v>
      </c>
      <c r="AE338" s="2">
        <f>+Help!$G338*Help!Y338</f>
        <v>268.16608996539787</v>
      </c>
      <c r="AF338" s="2">
        <f>+Help!$G338*Help!Z338</f>
        <v>119.27335640138406</v>
      </c>
      <c r="AG338" s="2">
        <f>+Help!$G338*Help!AA338</f>
        <v>0</v>
      </c>
      <c r="AH338" s="2">
        <f>+Help!$G338*Help!AB338</f>
        <v>218.47750865051901</v>
      </c>
      <c r="AI338" s="2">
        <f>+Help!$G338*Help!AC338</f>
        <v>45.501730103806224</v>
      </c>
      <c r="AJ338" s="2">
        <f>+Help!$G338*Help!AD338</f>
        <v>42.652112346020765</v>
      </c>
      <c r="AK338" s="2">
        <f>+Help!$G338*Help!AE338</f>
        <v>29.065743944636676</v>
      </c>
      <c r="AL338" s="2">
        <f>+Help!$G338*Help!AF338</f>
        <v>22.664359861591691</v>
      </c>
      <c r="AM338" s="2">
        <f>+Help!$G338*Help!AG338</f>
        <v>11.072664359861591</v>
      </c>
      <c r="AN338" s="2">
        <f>+Help!$G338*Help!AH338</f>
        <v>29.927335640138409</v>
      </c>
      <c r="AO338" s="2">
        <f>+Help!$G338*Help!AI338</f>
        <v>123.69965397923873</v>
      </c>
      <c r="AP338" s="2">
        <f>+Help!$G338*Help!AJ338</f>
        <v>13.40310558622963</v>
      </c>
      <c r="AQ338" s="2">
        <f>+Help!$G338*Help!AK338</f>
        <v>284.95722657009213</v>
      </c>
      <c r="AR338" s="1478">
        <f>+Help!$G338*Help!AL338</f>
        <v>23.806228373702421</v>
      </c>
      <c r="AS338" s="1478">
        <f>+Help!$G338*Help!AM338</f>
        <v>0</v>
      </c>
      <c r="AV338" s="5">
        <v>1</v>
      </c>
    </row>
    <row r="339" spans="1:48" x14ac:dyDescent="0.2">
      <c r="A339" s="1">
        <v>45263</v>
      </c>
      <c r="B339" s="2">
        <f>+Help!$G339*Help!I339</f>
        <v>651.41868512110716</v>
      </c>
      <c r="C339" s="2">
        <f>+Help!$G339*Help!J339</f>
        <v>387.43944636678197</v>
      </c>
      <c r="D339" s="2">
        <f>+Help!$G339*Help!K339</f>
        <v>109.86159169550172</v>
      </c>
      <c r="E339" s="2">
        <f>+Help!$G339*Help!L339</f>
        <v>108.61591695501728</v>
      </c>
      <c r="F339" s="2">
        <f>+Help!$G339*Help!M339</f>
        <v>288.887717449033</v>
      </c>
      <c r="G339" s="2">
        <f>+Help!$G339*Help!N339</f>
        <v>343.01020538456248</v>
      </c>
      <c r="H339" s="1478">
        <f>24*Help!R339/Help!$Q339</f>
        <v>269.31790433151787</v>
      </c>
      <c r="I339" s="1478">
        <f>24*Help!S339/Help!$Q339</f>
        <v>265.27542197393927</v>
      </c>
      <c r="J339" s="1478">
        <f>24*Help!T339/Help!$Q339</f>
        <v>32.258064516129032</v>
      </c>
      <c r="K339" s="1478">
        <f>24*Help!U339/Help!$Q339</f>
        <v>8.064516129032258</v>
      </c>
      <c r="L339" s="1478">
        <f>24*Help!V339/Help!$Q339</f>
        <v>1.935483870967742</v>
      </c>
      <c r="M339" s="1478">
        <f>24*Help!W339/Help!$Q339</f>
        <v>725.80645161290317</v>
      </c>
      <c r="N339" s="2">
        <f>100*Help!H339</f>
        <v>100</v>
      </c>
      <c r="O339" s="2">
        <f t="shared" si="17"/>
        <v>651.41868512110716</v>
      </c>
      <c r="P339" s="2">
        <f t="shared" si="18"/>
        <v>387.43944636678197</v>
      </c>
      <c r="Q339" s="2">
        <f t="shared" si="19"/>
        <v>109.86159169550172</v>
      </c>
      <c r="R339" s="2">
        <f t="shared" si="20"/>
        <v>108.61591695501728</v>
      </c>
      <c r="S339" s="2">
        <f t="shared" si="21"/>
        <v>288.887717449033</v>
      </c>
      <c r="T339" s="2">
        <f t="shared" si="22"/>
        <v>343.01020538456248</v>
      </c>
      <c r="U339" s="1478">
        <f t="shared" si="23"/>
        <v>269.31790433151787</v>
      </c>
      <c r="V339" s="1478">
        <f t="shared" si="24"/>
        <v>265.27542197393927</v>
      </c>
      <c r="W339" s="1478">
        <f t="shared" si="25"/>
        <v>32.258064516129032</v>
      </c>
      <c r="X339" s="1478">
        <f t="shared" si="26"/>
        <v>8.064516129032258</v>
      </c>
      <c r="Y339" s="1478">
        <f t="shared" si="27"/>
        <v>1.935483870967742</v>
      </c>
      <c r="Z339" s="1478">
        <f t="shared" si="28"/>
        <v>725.80645161290317</v>
      </c>
      <c r="AA339" s="2">
        <f t="shared" si="16"/>
        <v>100</v>
      </c>
      <c r="AC339" s="2">
        <v>1</v>
      </c>
      <c r="AE339" s="2">
        <f>+Help!$G339*Help!Y339</f>
        <v>268.16608996539787</v>
      </c>
      <c r="AF339" s="2">
        <f>+Help!$G339*Help!Z339</f>
        <v>119.27335640138406</v>
      </c>
      <c r="AG339" s="2">
        <f>+Help!$G339*Help!AA339</f>
        <v>0</v>
      </c>
      <c r="AH339" s="2">
        <f>+Help!$G339*Help!AB339</f>
        <v>218.47750865051901</v>
      </c>
      <c r="AI339" s="2">
        <f>+Help!$G339*Help!AC339</f>
        <v>45.501730103806224</v>
      </c>
      <c r="AJ339" s="2">
        <f>+Help!$G339*Help!AD339</f>
        <v>42.652112346020765</v>
      </c>
      <c r="AK339" s="2">
        <f>+Help!$G339*Help!AE339</f>
        <v>29.065743944636676</v>
      </c>
      <c r="AL339" s="2">
        <f>+Help!$G339*Help!AF339</f>
        <v>22.664359861591691</v>
      </c>
      <c r="AM339" s="2">
        <f>+Help!$G339*Help!AG339</f>
        <v>11.072664359861591</v>
      </c>
      <c r="AN339" s="2">
        <f>+Help!$G339*Help!AH339</f>
        <v>29.927335640138409</v>
      </c>
      <c r="AO339" s="2">
        <f>+Help!$G339*Help!AI339</f>
        <v>123.69965397923873</v>
      </c>
      <c r="AP339" s="2">
        <f>+Help!$G339*Help!AJ339</f>
        <v>13.40310558622963</v>
      </c>
      <c r="AQ339" s="2">
        <f>+Help!$G339*Help!AK339</f>
        <v>284.95722657009213</v>
      </c>
      <c r="AR339" s="1478">
        <f>+Help!$G339*Help!AL339</f>
        <v>23.806228373702421</v>
      </c>
      <c r="AS339" s="1478">
        <f>+Help!$G339*Help!AM339</f>
        <v>0</v>
      </c>
      <c r="AV339" s="5">
        <v>1</v>
      </c>
    </row>
    <row r="340" spans="1:48" x14ac:dyDescent="0.2">
      <c r="A340" s="1">
        <v>45264</v>
      </c>
      <c r="B340" s="2">
        <f>+Help!$G340*Help!I340</f>
        <v>597.13379469434824</v>
      </c>
      <c r="C340" s="2">
        <f>+Help!$G340*Help!J340</f>
        <v>355.15282583621683</v>
      </c>
      <c r="D340" s="2">
        <f>+Help!$G340*Help!K340</f>
        <v>100.70645905420992</v>
      </c>
      <c r="E340" s="2">
        <f>+Help!$G340*Help!L340</f>
        <v>99.564590542099182</v>
      </c>
      <c r="F340" s="2">
        <f>+Help!$G340*Help!M340</f>
        <v>264.8137409949469</v>
      </c>
      <c r="G340" s="2">
        <f>+Help!$G340*Help!N340</f>
        <v>314.42602160251562</v>
      </c>
      <c r="H340" s="1478">
        <f>24*Help!R340/Help!$Q340</f>
        <v>269.31790433151787</v>
      </c>
      <c r="I340" s="1478">
        <f>24*Help!S340/Help!$Q340</f>
        <v>265.27542197393927</v>
      </c>
      <c r="J340" s="1478">
        <f>24*Help!T340/Help!$Q340</f>
        <v>32.258064516129032</v>
      </c>
      <c r="K340" s="1478">
        <f>24*Help!U340/Help!$Q340</f>
        <v>8.064516129032258</v>
      </c>
      <c r="L340" s="1478">
        <f>24*Help!V340/Help!$Q340</f>
        <v>1.935483870967742</v>
      </c>
      <c r="M340" s="1478">
        <f>24*Help!W340/Help!$Q340</f>
        <v>725.80645161290317</v>
      </c>
      <c r="N340" s="2">
        <f>100*Help!H340</f>
        <v>91.666666666666657</v>
      </c>
      <c r="O340" s="2">
        <f t="shared" si="17"/>
        <v>597.13379469434824</v>
      </c>
      <c r="P340" s="2">
        <f t="shared" si="18"/>
        <v>355.15282583621683</v>
      </c>
      <c r="Q340" s="2">
        <f t="shared" si="19"/>
        <v>100.70645905420992</v>
      </c>
      <c r="R340" s="2">
        <f t="shared" si="20"/>
        <v>99.564590542099182</v>
      </c>
      <c r="S340" s="2">
        <f t="shared" si="21"/>
        <v>264.8137409949469</v>
      </c>
      <c r="T340" s="2">
        <f t="shared" si="22"/>
        <v>314.42602160251562</v>
      </c>
      <c r="U340" s="1478">
        <f t="shared" si="23"/>
        <v>269.31790433151787</v>
      </c>
      <c r="V340" s="1478">
        <f t="shared" si="24"/>
        <v>265.27542197393927</v>
      </c>
      <c r="W340" s="1478">
        <f t="shared" si="25"/>
        <v>32.258064516129032</v>
      </c>
      <c r="X340" s="1478">
        <f t="shared" si="26"/>
        <v>8.064516129032258</v>
      </c>
      <c r="Y340" s="1478">
        <f t="shared" si="27"/>
        <v>1.935483870967742</v>
      </c>
      <c r="Z340" s="1478">
        <f t="shared" si="28"/>
        <v>725.80645161290317</v>
      </c>
      <c r="AA340" s="2">
        <f t="shared" si="16"/>
        <v>91.666666666666657</v>
      </c>
      <c r="AC340" s="2">
        <v>1</v>
      </c>
      <c r="AE340" s="2">
        <f>+Help!$G340*Help!Y340</f>
        <v>245.81891580161474</v>
      </c>
      <c r="AF340" s="2">
        <f>+Help!$G340*Help!Z340</f>
        <v>109.33391003460207</v>
      </c>
      <c r="AG340" s="2">
        <f>+Help!$G340*Help!AA340</f>
        <v>0</v>
      </c>
      <c r="AH340" s="2">
        <f>+Help!$G340*Help!AB340</f>
        <v>200.2710495963091</v>
      </c>
      <c r="AI340" s="2">
        <f>+Help!$G340*Help!AC340</f>
        <v>41.709919261822371</v>
      </c>
      <c r="AJ340" s="2">
        <f>+Help!$G340*Help!AD340</f>
        <v>39.097769650519034</v>
      </c>
      <c r="AK340" s="2">
        <f>+Help!$G340*Help!AE340</f>
        <v>26.643598615916954</v>
      </c>
      <c r="AL340" s="2">
        <f>+Help!$G340*Help!AF340</f>
        <v>20.775663206459054</v>
      </c>
      <c r="AM340" s="2">
        <f>+Help!$G340*Help!AG340</f>
        <v>10.149942329873126</v>
      </c>
      <c r="AN340" s="2">
        <f>+Help!$G340*Help!AH340</f>
        <v>27.433391003460208</v>
      </c>
      <c r="AO340" s="2">
        <f>+Help!$G340*Help!AI340</f>
        <v>113.39134948096884</v>
      </c>
      <c r="AP340" s="2">
        <f>+Help!$G340*Help!AJ340</f>
        <v>12.286180120710494</v>
      </c>
      <c r="AQ340" s="2">
        <f>+Help!$G340*Help!AK340</f>
        <v>261.21079102258449</v>
      </c>
      <c r="AR340" s="1478">
        <f>+Help!$G340*Help!AL340</f>
        <v>21.82237600922722</v>
      </c>
      <c r="AS340" s="1478">
        <f>+Help!$G340*Help!AM340</f>
        <v>0</v>
      </c>
      <c r="AV340" s="5">
        <v>1</v>
      </c>
    </row>
    <row r="341" spans="1:48" x14ac:dyDescent="0.2">
      <c r="A341" s="1">
        <v>45265</v>
      </c>
      <c r="B341" s="2">
        <f>+Help!$G341*Help!I341</f>
        <v>0</v>
      </c>
      <c r="C341" s="2">
        <f>+Help!$G341*Help!J341</f>
        <v>0</v>
      </c>
      <c r="D341" s="2">
        <f>+Help!$G341*Help!K341</f>
        <v>0</v>
      </c>
      <c r="E341" s="2">
        <f>+Help!$G341*Help!L341</f>
        <v>0</v>
      </c>
      <c r="F341" s="2">
        <f>+Help!$G341*Help!M341</f>
        <v>0</v>
      </c>
      <c r="G341" s="2">
        <f>+Help!$G341*Help!N341</f>
        <v>0</v>
      </c>
      <c r="H341" s="1478">
        <f>24*Help!R341/Help!$Q341</f>
        <v>269.31790433151787</v>
      </c>
      <c r="I341" s="1478">
        <f>24*Help!S341/Help!$Q341</f>
        <v>265.27542197393927</v>
      </c>
      <c r="J341" s="1478">
        <f>24*Help!T341/Help!$Q341</f>
        <v>32.258064516129032</v>
      </c>
      <c r="K341" s="1478">
        <f>24*Help!U341/Help!$Q341</f>
        <v>8.064516129032258</v>
      </c>
      <c r="L341" s="1478">
        <f>24*Help!V341/Help!$Q341</f>
        <v>1.935483870967742</v>
      </c>
      <c r="M341" s="1478">
        <f>24*Help!W341/Help!$Q341</f>
        <v>725.80645161290317</v>
      </c>
      <c r="N341" s="2">
        <f>100*Help!H341</f>
        <v>0</v>
      </c>
      <c r="O341" s="2">
        <f t="shared" si="17"/>
        <v>0</v>
      </c>
      <c r="P341" s="2">
        <f t="shared" si="18"/>
        <v>0</v>
      </c>
      <c r="Q341" s="2">
        <f t="shared" si="19"/>
        <v>0</v>
      </c>
      <c r="R341" s="2">
        <f t="shared" si="20"/>
        <v>0</v>
      </c>
      <c r="S341" s="2">
        <f t="shared" si="21"/>
        <v>0</v>
      </c>
      <c r="T341" s="2">
        <f t="shared" si="22"/>
        <v>0</v>
      </c>
      <c r="U341" s="1478">
        <f t="shared" si="23"/>
        <v>269.31790433151787</v>
      </c>
      <c r="V341" s="1478">
        <f t="shared" si="24"/>
        <v>265.27542197393927</v>
      </c>
      <c r="W341" s="1478">
        <f t="shared" si="25"/>
        <v>32.258064516129032</v>
      </c>
      <c r="X341" s="1478">
        <f t="shared" si="26"/>
        <v>8.064516129032258</v>
      </c>
      <c r="Y341" s="1478">
        <f t="shared" si="27"/>
        <v>1.935483870967742</v>
      </c>
      <c r="Z341" s="1478">
        <f t="shared" si="28"/>
        <v>725.80645161290317</v>
      </c>
      <c r="AA341" s="2">
        <f t="shared" ref="AA341:AA404" si="29">+N341</f>
        <v>0</v>
      </c>
      <c r="AC341" s="2">
        <v>1</v>
      </c>
      <c r="AE341" s="2">
        <f>+Help!$G341*Help!Y341</f>
        <v>0</v>
      </c>
      <c r="AF341" s="2">
        <f>+Help!$G341*Help!Z341</f>
        <v>0</v>
      </c>
      <c r="AG341" s="2">
        <f>+Help!$G341*Help!AA341</f>
        <v>0</v>
      </c>
      <c r="AH341" s="2">
        <f>+Help!$G341*Help!AB341</f>
        <v>0</v>
      </c>
      <c r="AI341" s="2">
        <f>+Help!$G341*Help!AC341</f>
        <v>0</v>
      </c>
      <c r="AJ341" s="2">
        <f>+Help!$G341*Help!AD341</f>
        <v>0</v>
      </c>
      <c r="AK341" s="2">
        <f>+Help!$G341*Help!AE341</f>
        <v>0</v>
      </c>
      <c r="AL341" s="2">
        <f>+Help!$G341*Help!AF341</f>
        <v>0</v>
      </c>
      <c r="AM341" s="2">
        <f>+Help!$G341*Help!AG341</f>
        <v>0</v>
      </c>
      <c r="AN341" s="2">
        <f>+Help!$G341*Help!AH341</f>
        <v>0</v>
      </c>
      <c r="AO341" s="2">
        <f>+Help!$G341*Help!AI341</f>
        <v>0</v>
      </c>
      <c r="AP341" s="2">
        <f>+Help!$G341*Help!AJ341</f>
        <v>0</v>
      </c>
      <c r="AQ341" s="2">
        <f>+Help!$G341*Help!AK341</f>
        <v>0</v>
      </c>
      <c r="AR341" s="1478">
        <f>+Help!$G341*Help!AL341</f>
        <v>0</v>
      </c>
      <c r="AS341" s="1478">
        <f>+Help!$G341*Help!AM341</f>
        <v>0</v>
      </c>
      <c r="AV341" s="5">
        <v>1</v>
      </c>
    </row>
    <row r="342" spans="1:48" x14ac:dyDescent="0.2">
      <c r="A342" s="1">
        <v>45266</v>
      </c>
      <c r="B342" s="2">
        <f>+Help!$G342*Help!I342</f>
        <v>314.8523644752018</v>
      </c>
      <c r="C342" s="2">
        <f>+Help!$G342*Help!J342</f>
        <v>187.26239907727796</v>
      </c>
      <c r="D342" s="2">
        <f>+Help!$G342*Help!K342</f>
        <v>53.099769319492495</v>
      </c>
      <c r="E342" s="2">
        <f>+Help!$G342*Help!L342</f>
        <v>52.497693194925027</v>
      </c>
      <c r="F342" s="2">
        <f>+Help!$G342*Help!M342</f>
        <v>139.62906343369929</v>
      </c>
      <c r="G342" s="2">
        <f>+Help!$G342*Help!N342</f>
        <v>165.78826593587186</v>
      </c>
      <c r="H342" s="1478">
        <f>24*Help!R342/Help!$Q342</f>
        <v>269.31790433151787</v>
      </c>
      <c r="I342" s="1478">
        <f>24*Help!S342/Help!$Q342</f>
        <v>265.27542197393927</v>
      </c>
      <c r="J342" s="1478">
        <f>24*Help!T342/Help!$Q342</f>
        <v>32.258064516129032</v>
      </c>
      <c r="K342" s="1478">
        <f>24*Help!U342/Help!$Q342</f>
        <v>8.064516129032258</v>
      </c>
      <c r="L342" s="1478">
        <f>24*Help!V342/Help!$Q342</f>
        <v>1.935483870967742</v>
      </c>
      <c r="M342" s="1478">
        <f>24*Help!W342/Help!$Q342</f>
        <v>725.80645161290317</v>
      </c>
      <c r="N342" s="2">
        <f>100*Help!H342</f>
        <v>48.333333333333336</v>
      </c>
      <c r="O342" s="2">
        <f t="shared" si="17"/>
        <v>314.8523644752018</v>
      </c>
      <c r="P342" s="2">
        <f t="shared" si="18"/>
        <v>187.26239907727796</v>
      </c>
      <c r="Q342" s="2">
        <f t="shared" si="19"/>
        <v>53.099769319492495</v>
      </c>
      <c r="R342" s="2">
        <f t="shared" si="20"/>
        <v>52.497693194925027</v>
      </c>
      <c r="S342" s="2">
        <f t="shared" si="21"/>
        <v>139.62906343369929</v>
      </c>
      <c r="T342" s="2">
        <f t="shared" si="22"/>
        <v>165.78826593587186</v>
      </c>
      <c r="U342" s="1478">
        <f t="shared" si="23"/>
        <v>269.31790433151787</v>
      </c>
      <c r="V342" s="1478">
        <f t="shared" si="24"/>
        <v>265.27542197393927</v>
      </c>
      <c r="W342" s="1478">
        <f t="shared" si="25"/>
        <v>32.258064516129032</v>
      </c>
      <c r="X342" s="1478">
        <f t="shared" si="26"/>
        <v>8.064516129032258</v>
      </c>
      <c r="Y342" s="1478">
        <f t="shared" si="27"/>
        <v>1.935483870967742</v>
      </c>
      <c r="Z342" s="1478">
        <f t="shared" si="28"/>
        <v>725.80645161290317</v>
      </c>
      <c r="AA342" s="2">
        <f t="shared" si="29"/>
        <v>48.333333333333336</v>
      </c>
      <c r="AC342" s="2">
        <v>1</v>
      </c>
      <c r="AE342" s="2">
        <f>+Help!$G342*Help!Y342</f>
        <v>129.6136101499423</v>
      </c>
      <c r="AF342" s="2">
        <f>+Help!$G342*Help!Z342</f>
        <v>57.648788927335637</v>
      </c>
      <c r="AG342" s="2">
        <f>+Help!$G342*Help!AA342</f>
        <v>0</v>
      </c>
      <c r="AH342" s="2">
        <f>+Help!$G342*Help!AB342</f>
        <v>105.59746251441751</v>
      </c>
      <c r="AI342" s="2">
        <f>+Help!$G342*Help!AC342</f>
        <v>21.99250288350634</v>
      </c>
      <c r="AJ342" s="2">
        <f>+Help!$G342*Help!AD342</f>
        <v>20.615187633910036</v>
      </c>
      <c r="AK342" s="2">
        <f>+Help!$G342*Help!AE342</f>
        <v>14.048442906574394</v>
      </c>
      <c r="AL342" s="2">
        <f>+Help!$G342*Help!AF342</f>
        <v>10.954440599769319</v>
      </c>
      <c r="AM342" s="2">
        <f>+Help!$G342*Help!AG342</f>
        <v>5.3517877739331023</v>
      </c>
      <c r="AN342" s="2">
        <f>+Help!$G342*Help!AH342</f>
        <v>14.464878892733564</v>
      </c>
      <c r="AO342" s="2">
        <f>+Help!$G342*Help!AI342</f>
        <v>59.788166089965387</v>
      </c>
      <c r="AP342" s="2">
        <f>+Help!$G342*Help!AJ342</f>
        <v>6.4781677000109879</v>
      </c>
      <c r="AQ342" s="2">
        <f>+Help!$G342*Help!AK342</f>
        <v>137.72932617554454</v>
      </c>
      <c r="AR342" s="1478">
        <f>+Help!$G342*Help!AL342</f>
        <v>11.50634371395617</v>
      </c>
      <c r="AS342" s="1478">
        <f>+Help!$G342*Help!AM342</f>
        <v>0</v>
      </c>
      <c r="AV342" s="5">
        <v>1</v>
      </c>
    </row>
    <row r="343" spans="1:48" x14ac:dyDescent="0.2">
      <c r="A343" s="1">
        <v>45267</v>
      </c>
      <c r="B343" s="2">
        <f>+Help!$G343*Help!I343</f>
        <v>651.41868512110716</v>
      </c>
      <c r="C343" s="2">
        <f>+Help!$G343*Help!J343</f>
        <v>387.43944636678197</v>
      </c>
      <c r="D343" s="2">
        <f>+Help!$G343*Help!K343</f>
        <v>109.86159169550172</v>
      </c>
      <c r="E343" s="2">
        <f>+Help!$G343*Help!L343</f>
        <v>108.61591695501728</v>
      </c>
      <c r="F343" s="2">
        <f>+Help!$G343*Help!M343</f>
        <v>288.887717449033</v>
      </c>
      <c r="G343" s="2">
        <f>+Help!$G343*Help!N343</f>
        <v>343.01020538456248</v>
      </c>
      <c r="H343" s="1478">
        <f>24*Help!R343/Help!$Q343</f>
        <v>269.31790433151787</v>
      </c>
      <c r="I343" s="1478">
        <f>24*Help!S343/Help!$Q343</f>
        <v>265.27542197393927</v>
      </c>
      <c r="J343" s="1478">
        <f>24*Help!T343/Help!$Q343</f>
        <v>32.258064516129032</v>
      </c>
      <c r="K343" s="1478">
        <f>24*Help!U343/Help!$Q343</f>
        <v>8.064516129032258</v>
      </c>
      <c r="L343" s="1478">
        <f>24*Help!V343/Help!$Q343</f>
        <v>1.935483870967742</v>
      </c>
      <c r="M343" s="1478">
        <f>24*Help!W343/Help!$Q343</f>
        <v>725.80645161290317</v>
      </c>
      <c r="N343" s="2">
        <f>100*Help!H343</f>
        <v>100</v>
      </c>
      <c r="O343" s="2">
        <f t="shared" si="17"/>
        <v>651.41868512110716</v>
      </c>
      <c r="P343" s="2">
        <f t="shared" si="18"/>
        <v>387.43944636678197</v>
      </c>
      <c r="Q343" s="2">
        <f t="shared" si="19"/>
        <v>109.86159169550172</v>
      </c>
      <c r="R343" s="2">
        <f t="shared" si="20"/>
        <v>108.61591695501728</v>
      </c>
      <c r="S343" s="2">
        <f t="shared" si="21"/>
        <v>288.887717449033</v>
      </c>
      <c r="T343" s="2">
        <f t="shared" si="22"/>
        <v>343.01020538456248</v>
      </c>
      <c r="U343" s="1478">
        <f t="shared" si="23"/>
        <v>269.31790433151787</v>
      </c>
      <c r="V343" s="1478">
        <f t="shared" si="24"/>
        <v>265.27542197393927</v>
      </c>
      <c r="W343" s="1478">
        <f t="shared" si="25"/>
        <v>32.258064516129032</v>
      </c>
      <c r="X343" s="1478">
        <f t="shared" si="26"/>
        <v>8.064516129032258</v>
      </c>
      <c r="Y343" s="1478">
        <f t="shared" si="27"/>
        <v>1.935483870967742</v>
      </c>
      <c r="Z343" s="1478">
        <f t="shared" si="28"/>
        <v>725.80645161290317</v>
      </c>
      <c r="AA343" s="2">
        <f t="shared" si="29"/>
        <v>100</v>
      </c>
      <c r="AC343" s="2">
        <v>1</v>
      </c>
      <c r="AE343" s="2">
        <f>+Help!$G343*Help!Y343</f>
        <v>268.16608996539787</v>
      </c>
      <c r="AF343" s="2">
        <f>+Help!$G343*Help!Z343</f>
        <v>119.27335640138406</v>
      </c>
      <c r="AG343" s="2">
        <f>+Help!$G343*Help!AA343</f>
        <v>0</v>
      </c>
      <c r="AH343" s="2">
        <f>+Help!$G343*Help!AB343</f>
        <v>218.47750865051901</v>
      </c>
      <c r="AI343" s="2">
        <f>+Help!$G343*Help!AC343</f>
        <v>45.501730103806224</v>
      </c>
      <c r="AJ343" s="2">
        <f>+Help!$G343*Help!AD343</f>
        <v>42.652112346020765</v>
      </c>
      <c r="AK343" s="2">
        <f>+Help!$G343*Help!AE343</f>
        <v>29.065743944636676</v>
      </c>
      <c r="AL343" s="2">
        <f>+Help!$G343*Help!AF343</f>
        <v>22.664359861591691</v>
      </c>
      <c r="AM343" s="2">
        <f>+Help!$G343*Help!AG343</f>
        <v>11.072664359861591</v>
      </c>
      <c r="AN343" s="2">
        <f>+Help!$G343*Help!AH343</f>
        <v>29.927335640138409</v>
      </c>
      <c r="AO343" s="2">
        <f>+Help!$G343*Help!AI343</f>
        <v>123.69965397923873</v>
      </c>
      <c r="AP343" s="2">
        <f>+Help!$G343*Help!AJ343</f>
        <v>13.40310558622963</v>
      </c>
      <c r="AQ343" s="2">
        <f>+Help!$G343*Help!AK343</f>
        <v>284.95722657009213</v>
      </c>
      <c r="AR343" s="1478">
        <f>+Help!$G343*Help!AL343</f>
        <v>23.806228373702421</v>
      </c>
      <c r="AS343" s="1478">
        <f>+Help!$G343*Help!AM343</f>
        <v>0</v>
      </c>
      <c r="AV343" s="5">
        <v>1</v>
      </c>
    </row>
    <row r="344" spans="1:48" x14ac:dyDescent="0.2">
      <c r="A344" s="1">
        <v>45268</v>
      </c>
      <c r="B344" s="2">
        <f>+Help!$G344*Help!I344</f>
        <v>651.41868512110716</v>
      </c>
      <c r="C344" s="2">
        <f>+Help!$G344*Help!J344</f>
        <v>387.43944636678197</v>
      </c>
      <c r="D344" s="2">
        <f>+Help!$G344*Help!K344</f>
        <v>109.86159169550172</v>
      </c>
      <c r="E344" s="2">
        <f>+Help!$G344*Help!L344</f>
        <v>108.61591695501728</v>
      </c>
      <c r="F344" s="2">
        <f>+Help!$G344*Help!M344</f>
        <v>288.887717449033</v>
      </c>
      <c r="G344" s="2">
        <f>+Help!$G344*Help!N344</f>
        <v>343.01020538456248</v>
      </c>
      <c r="H344" s="1478">
        <f>24*Help!R344/Help!$Q344</f>
        <v>269.31790433151787</v>
      </c>
      <c r="I344" s="1478">
        <f>24*Help!S344/Help!$Q344</f>
        <v>265.27542197393927</v>
      </c>
      <c r="J344" s="1478">
        <f>24*Help!T344/Help!$Q344</f>
        <v>32.258064516129032</v>
      </c>
      <c r="K344" s="1478">
        <f>24*Help!U344/Help!$Q344</f>
        <v>8.064516129032258</v>
      </c>
      <c r="L344" s="1478">
        <f>24*Help!V344/Help!$Q344</f>
        <v>1.935483870967742</v>
      </c>
      <c r="M344" s="1478">
        <f>24*Help!W344/Help!$Q344</f>
        <v>725.80645161290317</v>
      </c>
      <c r="N344" s="2">
        <f>100*Help!H344</f>
        <v>100</v>
      </c>
      <c r="O344" s="2">
        <f t="shared" ref="O344:O407" si="30">+B344*$AC344</f>
        <v>651.41868512110716</v>
      </c>
      <c r="P344" s="2">
        <f t="shared" ref="P344:P407" si="31">+C344*$AC344</f>
        <v>387.43944636678197</v>
      </c>
      <c r="Q344" s="2">
        <f t="shared" ref="Q344:Q407" si="32">+D344*$AC344</f>
        <v>109.86159169550172</v>
      </c>
      <c r="R344" s="2">
        <f t="shared" ref="R344:R407" si="33">+E344*$AC344</f>
        <v>108.61591695501728</v>
      </c>
      <c r="S344" s="2">
        <f t="shared" ref="S344:S407" si="34">+F344*$AC344</f>
        <v>288.887717449033</v>
      </c>
      <c r="T344" s="2">
        <f t="shared" ref="T344:T407" si="35">+G344*$AC344</f>
        <v>343.01020538456248</v>
      </c>
      <c r="U344" s="1478">
        <f t="shared" ref="U344:U407" si="36">+H344*$AC344</f>
        <v>269.31790433151787</v>
      </c>
      <c r="V344" s="1478">
        <f t="shared" ref="V344:V407" si="37">+I344*$AC344</f>
        <v>265.27542197393927</v>
      </c>
      <c r="W344" s="1478">
        <f t="shared" ref="W344:W407" si="38">+J344*$AC344</f>
        <v>32.258064516129032</v>
      </c>
      <c r="X344" s="1478">
        <f t="shared" ref="X344:X407" si="39">+K344*$AC344</f>
        <v>8.064516129032258</v>
      </c>
      <c r="Y344" s="1478">
        <f t="shared" ref="Y344:Y407" si="40">+L344*$AC344</f>
        <v>1.935483870967742</v>
      </c>
      <c r="Z344" s="1478">
        <f t="shared" ref="Z344:Z407" si="41">+M344*$AC344</f>
        <v>725.80645161290317</v>
      </c>
      <c r="AA344" s="2">
        <f t="shared" si="29"/>
        <v>100</v>
      </c>
      <c r="AC344" s="2">
        <v>1</v>
      </c>
      <c r="AE344" s="2">
        <f>+Help!$G344*Help!Y344</f>
        <v>268.16608996539787</v>
      </c>
      <c r="AF344" s="2">
        <f>+Help!$G344*Help!Z344</f>
        <v>119.27335640138406</v>
      </c>
      <c r="AG344" s="2">
        <f>+Help!$G344*Help!AA344</f>
        <v>0</v>
      </c>
      <c r="AH344" s="2">
        <f>+Help!$G344*Help!AB344</f>
        <v>218.47750865051901</v>
      </c>
      <c r="AI344" s="2">
        <f>+Help!$G344*Help!AC344</f>
        <v>45.501730103806224</v>
      </c>
      <c r="AJ344" s="2">
        <f>+Help!$G344*Help!AD344</f>
        <v>42.652112346020765</v>
      </c>
      <c r="AK344" s="2">
        <f>+Help!$G344*Help!AE344</f>
        <v>29.065743944636676</v>
      </c>
      <c r="AL344" s="2">
        <f>+Help!$G344*Help!AF344</f>
        <v>22.664359861591691</v>
      </c>
      <c r="AM344" s="2">
        <f>+Help!$G344*Help!AG344</f>
        <v>11.072664359861591</v>
      </c>
      <c r="AN344" s="2">
        <f>+Help!$G344*Help!AH344</f>
        <v>29.927335640138409</v>
      </c>
      <c r="AO344" s="2">
        <f>+Help!$G344*Help!AI344</f>
        <v>123.69965397923873</v>
      </c>
      <c r="AP344" s="2">
        <f>+Help!$G344*Help!AJ344</f>
        <v>13.40310558622963</v>
      </c>
      <c r="AQ344" s="2">
        <f>+Help!$G344*Help!AK344</f>
        <v>284.95722657009213</v>
      </c>
      <c r="AR344" s="1478">
        <f>+Help!$G344*Help!AL344</f>
        <v>23.806228373702421</v>
      </c>
      <c r="AS344" s="1478">
        <f>+Help!$G344*Help!AM344</f>
        <v>0</v>
      </c>
      <c r="AV344" s="5">
        <v>1</v>
      </c>
    </row>
    <row r="345" spans="1:48" x14ac:dyDescent="0.2">
      <c r="A345" s="1">
        <v>45269</v>
      </c>
      <c r="B345" s="2">
        <f>+Help!$G345*Help!I345</f>
        <v>651.41868512110716</v>
      </c>
      <c r="C345" s="2">
        <f>+Help!$G345*Help!J345</f>
        <v>387.43944636678197</v>
      </c>
      <c r="D345" s="2">
        <f>+Help!$G345*Help!K345</f>
        <v>109.86159169550172</v>
      </c>
      <c r="E345" s="2">
        <f>+Help!$G345*Help!L345</f>
        <v>108.61591695501728</v>
      </c>
      <c r="F345" s="2">
        <f>+Help!$G345*Help!M345</f>
        <v>288.887717449033</v>
      </c>
      <c r="G345" s="2">
        <f>+Help!$G345*Help!N345</f>
        <v>343.01020538456248</v>
      </c>
      <c r="H345" s="1478">
        <f>24*Help!R345/Help!$Q345</f>
        <v>269.31790433151787</v>
      </c>
      <c r="I345" s="1478">
        <f>24*Help!S345/Help!$Q345</f>
        <v>265.27542197393927</v>
      </c>
      <c r="J345" s="1478">
        <f>24*Help!T345/Help!$Q345</f>
        <v>32.258064516129032</v>
      </c>
      <c r="K345" s="1478">
        <f>24*Help!U345/Help!$Q345</f>
        <v>8.064516129032258</v>
      </c>
      <c r="L345" s="1478">
        <f>24*Help!V345/Help!$Q345</f>
        <v>1.935483870967742</v>
      </c>
      <c r="M345" s="1478">
        <f>24*Help!W345/Help!$Q345</f>
        <v>725.80645161290317</v>
      </c>
      <c r="N345" s="2">
        <f>100*Help!H345</f>
        <v>100</v>
      </c>
      <c r="O345" s="2">
        <f t="shared" si="30"/>
        <v>651.41868512110716</v>
      </c>
      <c r="P345" s="2">
        <f t="shared" si="31"/>
        <v>387.43944636678197</v>
      </c>
      <c r="Q345" s="2">
        <f t="shared" si="32"/>
        <v>109.86159169550172</v>
      </c>
      <c r="R345" s="2">
        <f t="shared" si="33"/>
        <v>108.61591695501728</v>
      </c>
      <c r="S345" s="2">
        <f t="shared" si="34"/>
        <v>288.887717449033</v>
      </c>
      <c r="T345" s="2">
        <f t="shared" si="35"/>
        <v>343.01020538456248</v>
      </c>
      <c r="U345" s="1478">
        <f t="shared" si="36"/>
        <v>269.31790433151787</v>
      </c>
      <c r="V345" s="1478">
        <f t="shared" si="37"/>
        <v>265.27542197393927</v>
      </c>
      <c r="W345" s="1478">
        <f t="shared" si="38"/>
        <v>32.258064516129032</v>
      </c>
      <c r="X345" s="1478">
        <f t="shared" si="39"/>
        <v>8.064516129032258</v>
      </c>
      <c r="Y345" s="1478">
        <f t="shared" si="40"/>
        <v>1.935483870967742</v>
      </c>
      <c r="Z345" s="1478">
        <f t="shared" si="41"/>
        <v>725.80645161290317</v>
      </c>
      <c r="AA345" s="2">
        <f t="shared" si="29"/>
        <v>100</v>
      </c>
      <c r="AC345" s="2">
        <v>1</v>
      </c>
      <c r="AE345" s="2">
        <f>+Help!$G345*Help!Y345</f>
        <v>268.16608996539787</v>
      </c>
      <c r="AF345" s="2">
        <f>+Help!$G345*Help!Z345</f>
        <v>119.27335640138406</v>
      </c>
      <c r="AG345" s="2">
        <f>+Help!$G345*Help!AA345</f>
        <v>0</v>
      </c>
      <c r="AH345" s="2">
        <f>+Help!$G345*Help!AB345</f>
        <v>218.47750865051901</v>
      </c>
      <c r="AI345" s="2">
        <f>+Help!$G345*Help!AC345</f>
        <v>45.501730103806224</v>
      </c>
      <c r="AJ345" s="2">
        <f>+Help!$G345*Help!AD345</f>
        <v>42.652112346020765</v>
      </c>
      <c r="AK345" s="2">
        <f>+Help!$G345*Help!AE345</f>
        <v>29.065743944636676</v>
      </c>
      <c r="AL345" s="2">
        <f>+Help!$G345*Help!AF345</f>
        <v>22.664359861591691</v>
      </c>
      <c r="AM345" s="2">
        <f>+Help!$G345*Help!AG345</f>
        <v>11.072664359861591</v>
      </c>
      <c r="AN345" s="2">
        <f>+Help!$G345*Help!AH345</f>
        <v>29.927335640138409</v>
      </c>
      <c r="AO345" s="2">
        <f>+Help!$G345*Help!AI345</f>
        <v>123.69965397923873</v>
      </c>
      <c r="AP345" s="2">
        <f>+Help!$G345*Help!AJ345</f>
        <v>13.40310558622963</v>
      </c>
      <c r="AQ345" s="2">
        <f>+Help!$G345*Help!AK345</f>
        <v>284.95722657009213</v>
      </c>
      <c r="AR345" s="1478">
        <f>+Help!$G345*Help!AL345</f>
        <v>23.806228373702421</v>
      </c>
      <c r="AS345" s="1478">
        <f>+Help!$G345*Help!AM345</f>
        <v>0</v>
      </c>
      <c r="AV345" s="5">
        <v>1</v>
      </c>
    </row>
    <row r="346" spans="1:48" x14ac:dyDescent="0.2">
      <c r="A346" s="1">
        <v>45270</v>
      </c>
      <c r="B346" s="2">
        <f>+Help!$G346*Help!I346</f>
        <v>651.41868512110716</v>
      </c>
      <c r="C346" s="2">
        <f>+Help!$G346*Help!J346</f>
        <v>387.43944636678197</v>
      </c>
      <c r="D346" s="2">
        <f>+Help!$G346*Help!K346</f>
        <v>109.86159169550172</v>
      </c>
      <c r="E346" s="2">
        <f>+Help!$G346*Help!L346</f>
        <v>108.61591695501728</v>
      </c>
      <c r="F346" s="2">
        <f>+Help!$G346*Help!M346</f>
        <v>288.887717449033</v>
      </c>
      <c r="G346" s="2">
        <f>+Help!$G346*Help!N346</f>
        <v>343.01020538456248</v>
      </c>
      <c r="H346" s="1478">
        <f>24*Help!R346/Help!$Q346</f>
        <v>269.31790433151787</v>
      </c>
      <c r="I346" s="1478">
        <f>24*Help!S346/Help!$Q346</f>
        <v>265.27542197393927</v>
      </c>
      <c r="J346" s="1478">
        <f>24*Help!T346/Help!$Q346</f>
        <v>32.258064516129032</v>
      </c>
      <c r="K346" s="1478">
        <f>24*Help!U346/Help!$Q346</f>
        <v>8.064516129032258</v>
      </c>
      <c r="L346" s="1478">
        <f>24*Help!V346/Help!$Q346</f>
        <v>1.935483870967742</v>
      </c>
      <c r="M346" s="1478">
        <f>24*Help!W346/Help!$Q346</f>
        <v>725.80645161290317</v>
      </c>
      <c r="N346" s="2">
        <f>100*Help!H346</f>
        <v>100</v>
      </c>
      <c r="O346" s="2">
        <f t="shared" si="30"/>
        <v>651.41868512110716</v>
      </c>
      <c r="P346" s="2">
        <f t="shared" si="31"/>
        <v>387.43944636678197</v>
      </c>
      <c r="Q346" s="2">
        <f t="shared" si="32"/>
        <v>109.86159169550172</v>
      </c>
      <c r="R346" s="2">
        <f t="shared" si="33"/>
        <v>108.61591695501728</v>
      </c>
      <c r="S346" s="2">
        <f t="shared" si="34"/>
        <v>288.887717449033</v>
      </c>
      <c r="T346" s="2">
        <f t="shared" si="35"/>
        <v>343.01020538456248</v>
      </c>
      <c r="U346" s="1478">
        <f t="shared" si="36"/>
        <v>269.31790433151787</v>
      </c>
      <c r="V346" s="1478">
        <f t="shared" si="37"/>
        <v>265.27542197393927</v>
      </c>
      <c r="W346" s="1478">
        <f t="shared" si="38"/>
        <v>32.258064516129032</v>
      </c>
      <c r="X346" s="1478">
        <f t="shared" si="39"/>
        <v>8.064516129032258</v>
      </c>
      <c r="Y346" s="1478">
        <f t="shared" si="40"/>
        <v>1.935483870967742</v>
      </c>
      <c r="Z346" s="1478">
        <f t="shared" si="41"/>
        <v>725.80645161290317</v>
      </c>
      <c r="AA346" s="2">
        <f t="shared" si="29"/>
        <v>100</v>
      </c>
      <c r="AC346" s="2">
        <v>1</v>
      </c>
      <c r="AE346" s="2">
        <f>+Help!$G346*Help!Y346</f>
        <v>268.16608996539787</v>
      </c>
      <c r="AF346" s="2">
        <f>+Help!$G346*Help!Z346</f>
        <v>119.27335640138406</v>
      </c>
      <c r="AG346" s="2">
        <f>+Help!$G346*Help!AA346</f>
        <v>0</v>
      </c>
      <c r="AH346" s="2">
        <f>+Help!$G346*Help!AB346</f>
        <v>218.47750865051901</v>
      </c>
      <c r="AI346" s="2">
        <f>+Help!$G346*Help!AC346</f>
        <v>45.501730103806224</v>
      </c>
      <c r="AJ346" s="2">
        <f>+Help!$G346*Help!AD346</f>
        <v>42.652112346020765</v>
      </c>
      <c r="AK346" s="2">
        <f>+Help!$G346*Help!AE346</f>
        <v>29.065743944636676</v>
      </c>
      <c r="AL346" s="2">
        <f>+Help!$G346*Help!AF346</f>
        <v>22.664359861591691</v>
      </c>
      <c r="AM346" s="2">
        <f>+Help!$G346*Help!AG346</f>
        <v>11.072664359861591</v>
      </c>
      <c r="AN346" s="2">
        <f>+Help!$G346*Help!AH346</f>
        <v>29.927335640138409</v>
      </c>
      <c r="AO346" s="2">
        <f>+Help!$G346*Help!AI346</f>
        <v>123.69965397923873</v>
      </c>
      <c r="AP346" s="2">
        <f>+Help!$G346*Help!AJ346</f>
        <v>13.40310558622963</v>
      </c>
      <c r="AQ346" s="2">
        <f>+Help!$G346*Help!AK346</f>
        <v>284.95722657009213</v>
      </c>
      <c r="AR346" s="1478">
        <f>+Help!$G346*Help!AL346</f>
        <v>23.806228373702421</v>
      </c>
      <c r="AS346" s="1478">
        <f>+Help!$G346*Help!AM346</f>
        <v>0</v>
      </c>
      <c r="AV346" s="5">
        <v>1</v>
      </c>
    </row>
    <row r="347" spans="1:48" x14ac:dyDescent="0.2">
      <c r="A347" s="1">
        <v>45271</v>
      </c>
      <c r="B347" s="2">
        <f>+Help!$G347*Help!I347</f>
        <v>651.41868512110716</v>
      </c>
      <c r="C347" s="2">
        <f>+Help!$G347*Help!J347</f>
        <v>387.43944636678197</v>
      </c>
      <c r="D347" s="2">
        <f>+Help!$G347*Help!K347</f>
        <v>109.86159169550172</v>
      </c>
      <c r="E347" s="2">
        <f>+Help!$G347*Help!L347</f>
        <v>108.61591695501728</v>
      </c>
      <c r="F347" s="2">
        <f>+Help!$G347*Help!M347</f>
        <v>288.887717449033</v>
      </c>
      <c r="G347" s="2">
        <f>+Help!$G347*Help!N347</f>
        <v>343.01020538456248</v>
      </c>
      <c r="H347" s="1478">
        <f>24*Help!R347/Help!$Q347</f>
        <v>269.31790433151787</v>
      </c>
      <c r="I347" s="1478">
        <f>24*Help!S347/Help!$Q347</f>
        <v>265.27542197393927</v>
      </c>
      <c r="J347" s="1478">
        <f>24*Help!T347/Help!$Q347</f>
        <v>32.258064516129032</v>
      </c>
      <c r="K347" s="1478">
        <f>24*Help!U347/Help!$Q347</f>
        <v>8.064516129032258</v>
      </c>
      <c r="L347" s="1478">
        <f>24*Help!V347/Help!$Q347</f>
        <v>1.935483870967742</v>
      </c>
      <c r="M347" s="1478">
        <f>24*Help!W347/Help!$Q347</f>
        <v>725.80645161290317</v>
      </c>
      <c r="N347" s="2">
        <f>100*Help!H347</f>
        <v>100</v>
      </c>
      <c r="O347" s="2">
        <f t="shared" si="30"/>
        <v>651.41868512110716</v>
      </c>
      <c r="P347" s="2">
        <f t="shared" si="31"/>
        <v>387.43944636678197</v>
      </c>
      <c r="Q347" s="2">
        <f t="shared" si="32"/>
        <v>109.86159169550172</v>
      </c>
      <c r="R347" s="2">
        <f t="shared" si="33"/>
        <v>108.61591695501728</v>
      </c>
      <c r="S347" s="2">
        <f t="shared" si="34"/>
        <v>288.887717449033</v>
      </c>
      <c r="T347" s="2">
        <f t="shared" si="35"/>
        <v>343.01020538456248</v>
      </c>
      <c r="U347" s="1478">
        <f t="shared" si="36"/>
        <v>269.31790433151787</v>
      </c>
      <c r="V347" s="1478">
        <f t="shared" si="37"/>
        <v>265.27542197393927</v>
      </c>
      <c r="W347" s="1478">
        <f t="shared" si="38"/>
        <v>32.258064516129032</v>
      </c>
      <c r="X347" s="1478">
        <f t="shared" si="39"/>
        <v>8.064516129032258</v>
      </c>
      <c r="Y347" s="1478">
        <f t="shared" si="40"/>
        <v>1.935483870967742</v>
      </c>
      <c r="Z347" s="1478">
        <f t="shared" si="41"/>
        <v>725.80645161290317</v>
      </c>
      <c r="AA347" s="2">
        <f t="shared" si="29"/>
        <v>100</v>
      </c>
      <c r="AC347" s="2">
        <v>1</v>
      </c>
      <c r="AE347" s="2">
        <f>+Help!$G347*Help!Y347</f>
        <v>268.16608996539787</v>
      </c>
      <c r="AF347" s="2">
        <f>+Help!$G347*Help!Z347</f>
        <v>119.27335640138406</v>
      </c>
      <c r="AG347" s="2">
        <f>+Help!$G347*Help!AA347</f>
        <v>0</v>
      </c>
      <c r="AH347" s="2">
        <f>+Help!$G347*Help!AB347</f>
        <v>218.47750865051901</v>
      </c>
      <c r="AI347" s="2">
        <f>+Help!$G347*Help!AC347</f>
        <v>45.501730103806224</v>
      </c>
      <c r="AJ347" s="2">
        <f>+Help!$G347*Help!AD347</f>
        <v>42.652112346020765</v>
      </c>
      <c r="AK347" s="2">
        <f>+Help!$G347*Help!AE347</f>
        <v>29.065743944636676</v>
      </c>
      <c r="AL347" s="2">
        <f>+Help!$G347*Help!AF347</f>
        <v>22.664359861591691</v>
      </c>
      <c r="AM347" s="2">
        <f>+Help!$G347*Help!AG347</f>
        <v>11.072664359861591</v>
      </c>
      <c r="AN347" s="2">
        <f>+Help!$G347*Help!AH347</f>
        <v>29.927335640138409</v>
      </c>
      <c r="AO347" s="2">
        <f>+Help!$G347*Help!AI347</f>
        <v>123.69965397923873</v>
      </c>
      <c r="AP347" s="2">
        <f>+Help!$G347*Help!AJ347</f>
        <v>13.40310558622963</v>
      </c>
      <c r="AQ347" s="2">
        <f>+Help!$G347*Help!AK347</f>
        <v>284.95722657009213</v>
      </c>
      <c r="AR347" s="1478">
        <f>+Help!$G347*Help!AL347</f>
        <v>23.806228373702421</v>
      </c>
      <c r="AS347" s="1478">
        <f>+Help!$G347*Help!AM347</f>
        <v>0</v>
      </c>
      <c r="AV347" s="5">
        <v>1</v>
      </c>
    </row>
    <row r="348" spans="1:48" x14ac:dyDescent="0.2">
      <c r="A348" s="1">
        <v>45272</v>
      </c>
      <c r="B348" s="2">
        <f>+Help!$G348*Help!I348</f>
        <v>651.41868512110716</v>
      </c>
      <c r="C348" s="2">
        <f>+Help!$G348*Help!J348</f>
        <v>387.43944636678197</v>
      </c>
      <c r="D348" s="2">
        <f>+Help!$G348*Help!K348</f>
        <v>109.86159169550172</v>
      </c>
      <c r="E348" s="2">
        <f>+Help!$G348*Help!L348</f>
        <v>108.61591695501728</v>
      </c>
      <c r="F348" s="2">
        <f>+Help!$G348*Help!M348</f>
        <v>288.887717449033</v>
      </c>
      <c r="G348" s="2">
        <f>+Help!$G348*Help!N348</f>
        <v>343.01020538456248</v>
      </c>
      <c r="H348" s="1478">
        <f>24*Help!R348/Help!$Q348</f>
        <v>269.31790433151787</v>
      </c>
      <c r="I348" s="1478">
        <f>24*Help!S348/Help!$Q348</f>
        <v>265.27542197393927</v>
      </c>
      <c r="J348" s="1478">
        <f>24*Help!T348/Help!$Q348</f>
        <v>32.258064516129032</v>
      </c>
      <c r="K348" s="1478">
        <f>24*Help!U348/Help!$Q348</f>
        <v>8.064516129032258</v>
      </c>
      <c r="L348" s="1478">
        <f>24*Help!V348/Help!$Q348</f>
        <v>1.935483870967742</v>
      </c>
      <c r="M348" s="1478">
        <f>24*Help!W348/Help!$Q348</f>
        <v>725.80645161290317</v>
      </c>
      <c r="N348" s="2">
        <f>100*Help!H348</f>
        <v>100</v>
      </c>
      <c r="O348" s="2">
        <f t="shared" si="30"/>
        <v>651.41868512110716</v>
      </c>
      <c r="P348" s="2">
        <f t="shared" si="31"/>
        <v>387.43944636678197</v>
      </c>
      <c r="Q348" s="2">
        <f t="shared" si="32"/>
        <v>109.86159169550172</v>
      </c>
      <c r="R348" s="2">
        <f t="shared" si="33"/>
        <v>108.61591695501728</v>
      </c>
      <c r="S348" s="2">
        <f t="shared" si="34"/>
        <v>288.887717449033</v>
      </c>
      <c r="T348" s="2">
        <f t="shared" si="35"/>
        <v>343.01020538456248</v>
      </c>
      <c r="U348" s="1478">
        <f t="shared" si="36"/>
        <v>269.31790433151787</v>
      </c>
      <c r="V348" s="1478">
        <f t="shared" si="37"/>
        <v>265.27542197393927</v>
      </c>
      <c r="W348" s="1478">
        <f t="shared" si="38"/>
        <v>32.258064516129032</v>
      </c>
      <c r="X348" s="1478">
        <f t="shared" si="39"/>
        <v>8.064516129032258</v>
      </c>
      <c r="Y348" s="1478">
        <f t="shared" si="40"/>
        <v>1.935483870967742</v>
      </c>
      <c r="Z348" s="1478">
        <f t="shared" si="41"/>
        <v>725.80645161290317</v>
      </c>
      <c r="AA348" s="2">
        <f t="shared" si="29"/>
        <v>100</v>
      </c>
      <c r="AC348" s="2">
        <v>1</v>
      </c>
      <c r="AE348" s="2">
        <f>+Help!$G348*Help!Y348</f>
        <v>268.16608996539787</v>
      </c>
      <c r="AF348" s="2">
        <f>+Help!$G348*Help!Z348</f>
        <v>119.27335640138406</v>
      </c>
      <c r="AG348" s="2">
        <f>+Help!$G348*Help!AA348</f>
        <v>0</v>
      </c>
      <c r="AH348" s="2">
        <f>+Help!$G348*Help!AB348</f>
        <v>218.47750865051901</v>
      </c>
      <c r="AI348" s="2">
        <f>+Help!$G348*Help!AC348</f>
        <v>45.501730103806224</v>
      </c>
      <c r="AJ348" s="2">
        <f>+Help!$G348*Help!AD348</f>
        <v>42.652112346020765</v>
      </c>
      <c r="AK348" s="2">
        <f>+Help!$G348*Help!AE348</f>
        <v>29.065743944636676</v>
      </c>
      <c r="AL348" s="2">
        <f>+Help!$G348*Help!AF348</f>
        <v>22.664359861591691</v>
      </c>
      <c r="AM348" s="2">
        <f>+Help!$G348*Help!AG348</f>
        <v>11.072664359861591</v>
      </c>
      <c r="AN348" s="2">
        <f>+Help!$G348*Help!AH348</f>
        <v>29.927335640138409</v>
      </c>
      <c r="AO348" s="2">
        <f>+Help!$G348*Help!AI348</f>
        <v>123.69965397923873</v>
      </c>
      <c r="AP348" s="2">
        <f>+Help!$G348*Help!AJ348</f>
        <v>13.40310558622963</v>
      </c>
      <c r="AQ348" s="2">
        <f>+Help!$G348*Help!AK348</f>
        <v>284.95722657009213</v>
      </c>
      <c r="AR348" s="1478">
        <f>+Help!$G348*Help!AL348</f>
        <v>23.806228373702421</v>
      </c>
      <c r="AS348" s="1478">
        <f>+Help!$G348*Help!AM348</f>
        <v>0</v>
      </c>
      <c r="AV348" s="5">
        <v>1</v>
      </c>
    </row>
    <row r="349" spans="1:48" x14ac:dyDescent="0.2">
      <c r="A349" s="1">
        <v>45273</v>
      </c>
      <c r="B349" s="2">
        <f>+Help!$G349*Help!I349</f>
        <v>651.41868512110716</v>
      </c>
      <c r="C349" s="2">
        <f>+Help!$G349*Help!J349</f>
        <v>387.43944636678197</v>
      </c>
      <c r="D349" s="2">
        <f>+Help!$G349*Help!K349</f>
        <v>109.86159169550172</v>
      </c>
      <c r="E349" s="2">
        <f>+Help!$G349*Help!L349</f>
        <v>108.61591695501728</v>
      </c>
      <c r="F349" s="2">
        <f>+Help!$G349*Help!M349</f>
        <v>288.887717449033</v>
      </c>
      <c r="G349" s="2">
        <f>+Help!$G349*Help!N349</f>
        <v>343.01020538456248</v>
      </c>
      <c r="H349" s="1478">
        <f>24*Help!R349/Help!$Q349</f>
        <v>269.31790433151787</v>
      </c>
      <c r="I349" s="1478">
        <f>24*Help!S349/Help!$Q349</f>
        <v>265.27542197393927</v>
      </c>
      <c r="J349" s="1478">
        <f>24*Help!T349/Help!$Q349</f>
        <v>32.258064516129032</v>
      </c>
      <c r="K349" s="1478">
        <f>24*Help!U349/Help!$Q349</f>
        <v>8.064516129032258</v>
      </c>
      <c r="L349" s="1478">
        <f>24*Help!V349/Help!$Q349</f>
        <v>1.935483870967742</v>
      </c>
      <c r="M349" s="1478">
        <f>24*Help!W349/Help!$Q349</f>
        <v>725.80645161290317</v>
      </c>
      <c r="N349" s="2">
        <f>100*Help!H349</f>
        <v>100</v>
      </c>
      <c r="O349" s="2">
        <f t="shared" si="30"/>
        <v>651.41868512110716</v>
      </c>
      <c r="P349" s="2">
        <f t="shared" si="31"/>
        <v>387.43944636678197</v>
      </c>
      <c r="Q349" s="2">
        <f t="shared" si="32"/>
        <v>109.86159169550172</v>
      </c>
      <c r="R349" s="2">
        <f t="shared" si="33"/>
        <v>108.61591695501728</v>
      </c>
      <c r="S349" s="2">
        <f t="shared" si="34"/>
        <v>288.887717449033</v>
      </c>
      <c r="T349" s="2">
        <f t="shared" si="35"/>
        <v>343.01020538456248</v>
      </c>
      <c r="U349" s="1478">
        <f t="shared" si="36"/>
        <v>269.31790433151787</v>
      </c>
      <c r="V349" s="1478">
        <f t="shared" si="37"/>
        <v>265.27542197393927</v>
      </c>
      <c r="W349" s="1478">
        <f t="shared" si="38"/>
        <v>32.258064516129032</v>
      </c>
      <c r="X349" s="1478">
        <f t="shared" si="39"/>
        <v>8.064516129032258</v>
      </c>
      <c r="Y349" s="1478">
        <f t="shared" si="40"/>
        <v>1.935483870967742</v>
      </c>
      <c r="Z349" s="1478">
        <f t="shared" si="41"/>
        <v>725.80645161290317</v>
      </c>
      <c r="AA349" s="2">
        <f t="shared" si="29"/>
        <v>100</v>
      </c>
      <c r="AC349" s="2">
        <v>1</v>
      </c>
      <c r="AE349" s="2">
        <f>+Help!$G349*Help!Y349</f>
        <v>268.16608996539787</v>
      </c>
      <c r="AF349" s="2">
        <f>+Help!$G349*Help!Z349</f>
        <v>119.27335640138406</v>
      </c>
      <c r="AG349" s="2">
        <f>+Help!$G349*Help!AA349</f>
        <v>0</v>
      </c>
      <c r="AH349" s="2">
        <f>+Help!$G349*Help!AB349</f>
        <v>218.47750865051901</v>
      </c>
      <c r="AI349" s="2">
        <f>+Help!$G349*Help!AC349</f>
        <v>45.501730103806224</v>
      </c>
      <c r="AJ349" s="2">
        <f>+Help!$G349*Help!AD349</f>
        <v>42.652112346020765</v>
      </c>
      <c r="AK349" s="2">
        <f>+Help!$G349*Help!AE349</f>
        <v>29.065743944636676</v>
      </c>
      <c r="AL349" s="2">
        <f>+Help!$G349*Help!AF349</f>
        <v>22.664359861591691</v>
      </c>
      <c r="AM349" s="2">
        <f>+Help!$G349*Help!AG349</f>
        <v>11.072664359861591</v>
      </c>
      <c r="AN349" s="2">
        <f>+Help!$G349*Help!AH349</f>
        <v>29.927335640138409</v>
      </c>
      <c r="AO349" s="2">
        <f>+Help!$G349*Help!AI349</f>
        <v>123.69965397923873</v>
      </c>
      <c r="AP349" s="2">
        <f>+Help!$G349*Help!AJ349</f>
        <v>13.40310558622963</v>
      </c>
      <c r="AQ349" s="2">
        <f>+Help!$G349*Help!AK349</f>
        <v>284.95722657009213</v>
      </c>
      <c r="AR349" s="1478">
        <f>+Help!$G349*Help!AL349</f>
        <v>23.806228373702421</v>
      </c>
      <c r="AS349" s="1478">
        <f>+Help!$G349*Help!AM349</f>
        <v>0</v>
      </c>
      <c r="AV349" s="5">
        <v>1</v>
      </c>
    </row>
    <row r="350" spans="1:48" x14ac:dyDescent="0.2">
      <c r="A350" s="1">
        <v>45274</v>
      </c>
      <c r="B350" s="2">
        <f>+Help!$G350*Help!I350</f>
        <v>651.41868512110716</v>
      </c>
      <c r="C350" s="2">
        <f>+Help!$G350*Help!J350</f>
        <v>387.43944636678197</v>
      </c>
      <c r="D350" s="2">
        <f>+Help!$G350*Help!K350</f>
        <v>109.86159169550172</v>
      </c>
      <c r="E350" s="2">
        <f>+Help!$G350*Help!L350</f>
        <v>108.61591695501728</v>
      </c>
      <c r="F350" s="2">
        <f>+Help!$G350*Help!M350</f>
        <v>288.887717449033</v>
      </c>
      <c r="G350" s="2">
        <f>+Help!$G350*Help!N350</f>
        <v>343.01020538456248</v>
      </c>
      <c r="H350" s="1478">
        <f>24*Help!R350/Help!$Q350</f>
        <v>269.31790433151787</v>
      </c>
      <c r="I350" s="1478">
        <f>24*Help!S350/Help!$Q350</f>
        <v>265.27542197393927</v>
      </c>
      <c r="J350" s="1478">
        <f>24*Help!T350/Help!$Q350</f>
        <v>32.258064516129032</v>
      </c>
      <c r="K350" s="1478">
        <f>24*Help!U350/Help!$Q350</f>
        <v>8.064516129032258</v>
      </c>
      <c r="L350" s="1478">
        <f>24*Help!V350/Help!$Q350</f>
        <v>1.935483870967742</v>
      </c>
      <c r="M350" s="1478">
        <f>24*Help!W350/Help!$Q350</f>
        <v>725.80645161290317</v>
      </c>
      <c r="N350" s="2">
        <f>100*Help!H350</f>
        <v>100</v>
      </c>
      <c r="O350" s="2">
        <f t="shared" si="30"/>
        <v>651.41868512110716</v>
      </c>
      <c r="P350" s="2">
        <f t="shared" si="31"/>
        <v>387.43944636678197</v>
      </c>
      <c r="Q350" s="2">
        <f t="shared" si="32"/>
        <v>109.86159169550172</v>
      </c>
      <c r="R350" s="2">
        <f t="shared" si="33"/>
        <v>108.61591695501728</v>
      </c>
      <c r="S350" s="2">
        <f t="shared" si="34"/>
        <v>288.887717449033</v>
      </c>
      <c r="T350" s="2">
        <f t="shared" si="35"/>
        <v>343.01020538456248</v>
      </c>
      <c r="U350" s="1478">
        <f t="shared" si="36"/>
        <v>269.31790433151787</v>
      </c>
      <c r="V350" s="1478">
        <f t="shared" si="37"/>
        <v>265.27542197393927</v>
      </c>
      <c r="W350" s="1478">
        <f t="shared" si="38"/>
        <v>32.258064516129032</v>
      </c>
      <c r="X350" s="1478">
        <f t="shared" si="39"/>
        <v>8.064516129032258</v>
      </c>
      <c r="Y350" s="1478">
        <f t="shared" si="40"/>
        <v>1.935483870967742</v>
      </c>
      <c r="Z350" s="1478">
        <f t="shared" si="41"/>
        <v>725.80645161290317</v>
      </c>
      <c r="AA350" s="2">
        <f t="shared" si="29"/>
        <v>100</v>
      </c>
      <c r="AC350" s="2">
        <v>1</v>
      </c>
      <c r="AE350" s="2">
        <f>+Help!$G350*Help!Y350</f>
        <v>268.16608996539787</v>
      </c>
      <c r="AF350" s="2">
        <f>+Help!$G350*Help!Z350</f>
        <v>119.27335640138406</v>
      </c>
      <c r="AG350" s="2">
        <f>+Help!$G350*Help!AA350</f>
        <v>0</v>
      </c>
      <c r="AH350" s="2">
        <f>+Help!$G350*Help!AB350</f>
        <v>218.47750865051901</v>
      </c>
      <c r="AI350" s="2">
        <f>+Help!$G350*Help!AC350</f>
        <v>45.501730103806224</v>
      </c>
      <c r="AJ350" s="2">
        <f>+Help!$G350*Help!AD350</f>
        <v>42.652112346020765</v>
      </c>
      <c r="AK350" s="2">
        <f>+Help!$G350*Help!AE350</f>
        <v>29.065743944636676</v>
      </c>
      <c r="AL350" s="2">
        <f>+Help!$G350*Help!AF350</f>
        <v>22.664359861591691</v>
      </c>
      <c r="AM350" s="2">
        <f>+Help!$G350*Help!AG350</f>
        <v>11.072664359861591</v>
      </c>
      <c r="AN350" s="2">
        <f>+Help!$G350*Help!AH350</f>
        <v>29.927335640138409</v>
      </c>
      <c r="AO350" s="2">
        <f>+Help!$G350*Help!AI350</f>
        <v>123.69965397923873</v>
      </c>
      <c r="AP350" s="2">
        <f>+Help!$G350*Help!AJ350</f>
        <v>13.40310558622963</v>
      </c>
      <c r="AQ350" s="2">
        <f>+Help!$G350*Help!AK350</f>
        <v>284.95722657009213</v>
      </c>
      <c r="AR350" s="1478">
        <f>+Help!$G350*Help!AL350</f>
        <v>23.806228373702421</v>
      </c>
      <c r="AS350" s="1478">
        <f>+Help!$G350*Help!AM350</f>
        <v>0</v>
      </c>
      <c r="AV350" s="5">
        <v>1</v>
      </c>
    </row>
    <row r="351" spans="1:48" x14ac:dyDescent="0.2">
      <c r="A351" s="1">
        <v>45275</v>
      </c>
      <c r="B351" s="2">
        <f>+Help!$G351*Help!I351</f>
        <v>651.41868512110716</v>
      </c>
      <c r="C351" s="2">
        <f>+Help!$G351*Help!J351</f>
        <v>387.43944636678197</v>
      </c>
      <c r="D351" s="2">
        <f>+Help!$G351*Help!K351</f>
        <v>109.86159169550172</v>
      </c>
      <c r="E351" s="2">
        <f>+Help!$G351*Help!L351</f>
        <v>108.61591695501728</v>
      </c>
      <c r="F351" s="2">
        <f>+Help!$G351*Help!M351</f>
        <v>288.887717449033</v>
      </c>
      <c r="G351" s="2">
        <f>+Help!$G351*Help!N351</f>
        <v>343.01020538456248</v>
      </c>
      <c r="H351" s="1478">
        <f>24*Help!R351/Help!$Q351</f>
        <v>269.31790433151787</v>
      </c>
      <c r="I351" s="1478">
        <f>24*Help!S351/Help!$Q351</f>
        <v>265.27542197393927</v>
      </c>
      <c r="J351" s="1478">
        <f>24*Help!T351/Help!$Q351</f>
        <v>32.258064516129032</v>
      </c>
      <c r="K351" s="1478">
        <f>24*Help!U351/Help!$Q351</f>
        <v>8.064516129032258</v>
      </c>
      <c r="L351" s="1478">
        <f>24*Help!V351/Help!$Q351</f>
        <v>1.935483870967742</v>
      </c>
      <c r="M351" s="1478">
        <f>24*Help!W351/Help!$Q351</f>
        <v>725.80645161290317</v>
      </c>
      <c r="N351" s="2">
        <f>100*Help!H351</f>
        <v>100</v>
      </c>
      <c r="O351" s="2">
        <f t="shared" si="30"/>
        <v>651.41868512110716</v>
      </c>
      <c r="P351" s="2">
        <f t="shared" si="31"/>
        <v>387.43944636678197</v>
      </c>
      <c r="Q351" s="2">
        <f t="shared" si="32"/>
        <v>109.86159169550172</v>
      </c>
      <c r="R351" s="2">
        <f t="shared" si="33"/>
        <v>108.61591695501728</v>
      </c>
      <c r="S351" s="2">
        <f t="shared" si="34"/>
        <v>288.887717449033</v>
      </c>
      <c r="T351" s="2">
        <f t="shared" si="35"/>
        <v>343.01020538456248</v>
      </c>
      <c r="U351" s="1478">
        <f t="shared" si="36"/>
        <v>269.31790433151787</v>
      </c>
      <c r="V351" s="1478">
        <f t="shared" si="37"/>
        <v>265.27542197393927</v>
      </c>
      <c r="W351" s="1478">
        <f t="shared" si="38"/>
        <v>32.258064516129032</v>
      </c>
      <c r="X351" s="1478">
        <f t="shared" si="39"/>
        <v>8.064516129032258</v>
      </c>
      <c r="Y351" s="1478">
        <f t="shared" si="40"/>
        <v>1.935483870967742</v>
      </c>
      <c r="Z351" s="1478">
        <f t="shared" si="41"/>
        <v>725.80645161290317</v>
      </c>
      <c r="AA351" s="2">
        <f t="shared" si="29"/>
        <v>100</v>
      </c>
      <c r="AC351" s="2">
        <v>1</v>
      </c>
      <c r="AE351" s="2">
        <f>+Help!$G351*Help!Y351</f>
        <v>268.16608996539787</v>
      </c>
      <c r="AF351" s="2">
        <f>+Help!$G351*Help!Z351</f>
        <v>119.27335640138406</v>
      </c>
      <c r="AG351" s="2">
        <f>+Help!$G351*Help!AA351</f>
        <v>0</v>
      </c>
      <c r="AH351" s="2">
        <f>+Help!$G351*Help!AB351</f>
        <v>218.47750865051901</v>
      </c>
      <c r="AI351" s="2">
        <f>+Help!$G351*Help!AC351</f>
        <v>45.501730103806224</v>
      </c>
      <c r="AJ351" s="2">
        <f>+Help!$G351*Help!AD351</f>
        <v>42.652112346020765</v>
      </c>
      <c r="AK351" s="2">
        <f>+Help!$G351*Help!AE351</f>
        <v>29.065743944636676</v>
      </c>
      <c r="AL351" s="2">
        <f>+Help!$G351*Help!AF351</f>
        <v>22.664359861591691</v>
      </c>
      <c r="AM351" s="2">
        <f>+Help!$G351*Help!AG351</f>
        <v>11.072664359861591</v>
      </c>
      <c r="AN351" s="2">
        <f>+Help!$G351*Help!AH351</f>
        <v>29.927335640138409</v>
      </c>
      <c r="AO351" s="2">
        <f>+Help!$G351*Help!AI351</f>
        <v>123.69965397923873</v>
      </c>
      <c r="AP351" s="2">
        <f>+Help!$G351*Help!AJ351</f>
        <v>13.40310558622963</v>
      </c>
      <c r="AQ351" s="2">
        <f>+Help!$G351*Help!AK351</f>
        <v>284.95722657009213</v>
      </c>
      <c r="AR351" s="1478">
        <f>+Help!$G351*Help!AL351</f>
        <v>23.806228373702421</v>
      </c>
      <c r="AS351" s="1478">
        <f>+Help!$G351*Help!AM351</f>
        <v>0</v>
      </c>
      <c r="AV351" s="5">
        <v>1</v>
      </c>
    </row>
    <row r="352" spans="1:48" x14ac:dyDescent="0.2">
      <c r="A352" s="1">
        <v>45276</v>
      </c>
      <c r="B352" s="2">
        <f>+Help!$G352*Help!I352</f>
        <v>651.41868512110716</v>
      </c>
      <c r="C352" s="2">
        <f>+Help!$G352*Help!J352</f>
        <v>387.43944636678197</v>
      </c>
      <c r="D352" s="2">
        <f>+Help!$G352*Help!K352</f>
        <v>109.86159169550172</v>
      </c>
      <c r="E352" s="2">
        <f>+Help!$G352*Help!L352</f>
        <v>108.61591695501728</v>
      </c>
      <c r="F352" s="2">
        <f>+Help!$G352*Help!M352</f>
        <v>288.887717449033</v>
      </c>
      <c r="G352" s="2">
        <f>+Help!$G352*Help!N352</f>
        <v>343.01020538456248</v>
      </c>
      <c r="H352" s="1478">
        <f>24*Help!R352/Help!$Q352</f>
        <v>269.31790433151787</v>
      </c>
      <c r="I352" s="1478">
        <f>24*Help!S352/Help!$Q352</f>
        <v>265.27542197393927</v>
      </c>
      <c r="J352" s="1478">
        <f>24*Help!T352/Help!$Q352</f>
        <v>32.258064516129032</v>
      </c>
      <c r="K352" s="1478">
        <f>24*Help!U352/Help!$Q352</f>
        <v>8.064516129032258</v>
      </c>
      <c r="L352" s="1478">
        <f>24*Help!V352/Help!$Q352</f>
        <v>1.935483870967742</v>
      </c>
      <c r="M352" s="1478">
        <f>24*Help!W352/Help!$Q352</f>
        <v>725.80645161290317</v>
      </c>
      <c r="N352" s="2">
        <f>100*Help!H352</f>
        <v>100</v>
      </c>
      <c r="O352" s="2">
        <f t="shared" si="30"/>
        <v>651.41868512110716</v>
      </c>
      <c r="P352" s="2">
        <f t="shared" si="31"/>
        <v>387.43944636678197</v>
      </c>
      <c r="Q352" s="2">
        <f t="shared" si="32"/>
        <v>109.86159169550172</v>
      </c>
      <c r="R352" s="2">
        <f t="shared" si="33"/>
        <v>108.61591695501728</v>
      </c>
      <c r="S352" s="2">
        <f t="shared" si="34"/>
        <v>288.887717449033</v>
      </c>
      <c r="T352" s="2">
        <f t="shared" si="35"/>
        <v>343.01020538456248</v>
      </c>
      <c r="U352" s="1478">
        <f t="shared" si="36"/>
        <v>269.31790433151787</v>
      </c>
      <c r="V352" s="1478">
        <f t="shared" si="37"/>
        <v>265.27542197393927</v>
      </c>
      <c r="W352" s="1478">
        <f t="shared" si="38"/>
        <v>32.258064516129032</v>
      </c>
      <c r="X352" s="1478">
        <f t="shared" si="39"/>
        <v>8.064516129032258</v>
      </c>
      <c r="Y352" s="1478">
        <f t="shared" si="40"/>
        <v>1.935483870967742</v>
      </c>
      <c r="Z352" s="1478">
        <f t="shared" si="41"/>
        <v>725.80645161290317</v>
      </c>
      <c r="AA352" s="2">
        <f t="shared" si="29"/>
        <v>100</v>
      </c>
      <c r="AC352" s="2">
        <v>1</v>
      </c>
      <c r="AE352" s="2">
        <f>+Help!$G352*Help!Y352</f>
        <v>268.16608996539787</v>
      </c>
      <c r="AF352" s="2">
        <f>+Help!$G352*Help!Z352</f>
        <v>119.27335640138406</v>
      </c>
      <c r="AG352" s="2">
        <f>+Help!$G352*Help!AA352</f>
        <v>0</v>
      </c>
      <c r="AH352" s="2">
        <f>+Help!$G352*Help!AB352</f>
        <v>218.47750865051901</v>
      </c>
      <c r="AI352" s="2">
        <f>+Help!$G352*Help!AC352</f>
        <v>45.501730103806224</v>
      </c>
      <c r="AJ352" s="2">
        <f>+Help!$G352*Help!AD352</f>
        <v>42.652112346020765</v>
      </c>
      <c r="AK352" s="2">
        <f>+Help!$G352*Help!AE352</f>
        <v>29.065743944636676</v>
      </c>
      <c r="AL352" s="2">
        <f>+Help!$G352*Help!AF352</f>
        <v>22.664359861591691</v>
      </c>
      <c r="AM352" s="2">
        <f>+Help!$G352*Help!AG352</f>
        <v>11.072664359861591</v>
      </c>
      <c r="AN352" s="2">
        <f>+Help!$G352*Help!AH352</f>
        <v>29.927335640138409</v>
      </c>
      <c r="AO352" s="2">
        <f>+Help!$G352*Help!AI352</f>
        <v>123.69965397923873</v>
      </c>
      <c r="AP352" s="2">
        <f>+Help!$G352*Help!AJ352</f>
        <v>13.40310558622963</v>
      </c>
      <c r="AQ352" s="2">
        <f>+Help!$G352*Help!AK352</f>
        <v>284.95722657009213</v>
      </c>
      <c r="AR352" s="1478">
        <f>+Help!$G352*Help!AL352</f>
        <v>23.806228373702421</v>
      </c>
      <c r="AS352" s="1478">
        <f>+Help!$G352*Help!AM352</f>
        <v>0</v>
      </c>
      <c r="AV352" s="5">
        <v>1</v>
      </c>
    </row>
    <row r="353" spans="1:48" x14ac:dyDescent="0.2">
      <c r="A353" s="1">
        <v>45277</v>
      </c>
      <c r="B353" s="2">
        <f>+Help!$G353*Help!I353</f>
        <v>651.41868512110716</v>
      </c>
      <c r="C353" s="2">
        <f>+Help!$G353*Help!J353</f>
        <v>387.43944636678197</v>
      </c>
      <c r="D353" s="2">
        <f>+Help!$G353*Help!K353</f>
        <v>109.86159169550172</v>
      </c>
      <c r="E353" s="2">
        <f>+Help!$G353*Help!L353</f>
        <v>108.61591695501728</v>
      </c>
      <c r="F353" s="2">
        <f>+Help!$G353*Help!M353</f>
        <v>288.887717449033</v>
      </c>
      <c r="G353" s="2">
        <f>+Help!$G353*Help!N353</f>
        <v>343.01020538456248</v>
      </c>
      <c r="H353" s="1478">
        <f>24*Help!R353/Help!$Q353</f>
        <v>269.31790433151787</v>
      </c>
      <c r="I353" s="1478">
        <f>24*Help!S353/Help!$Q353</f>
        <v>265.27542197393927</v>
      </c>
      <c r="J353" s="1478">
        <f>24*Help!T353/Help!$Q353</f>
        <v>32.258064516129032</v>
      </c>
      <c r="K353" s="1478">
        <f>24*Help!U353/Help!$Q353</f>
        <v>8.064516129032258</v>
      </c>
      <c r="L353" s="1478">
        <f>24*Help!V353/Help!$Q353</f>
        <v>1.935483870967742</v>
      </c>
      <c r="M353" s="1478">
        <f>24*Help!W353/Help!$Q353</f>
        <v>725.80645161290317</v>
      </c>
      <c r="N353" s="2">
        <f>100*Help!H353</f>
        <v>100</v>
      </c>
      <c r="O353" s="2">
        <f t="shared" si="30"/>
        <v>651.41868512110716</v>
      </c>
      <c r="P353" s="2">
        <f t="shared" si="31"/>
        <v>387.43944636678197</v>
      </c>
      <c r="Q353" s="2">
        <f t="shared" si="32"/>
        <v>109.86159169550172</v>
      </c>
      <c r="R353" s="2">
        <f t="shared" si="33"/>
        <v>108.61591695501728</v>
      </c>
      <c r="S353" s="2">
        <f t="shared" si="34"/>
        <v>288.887717449033</v>
      </c>
      <c r="T353" s="2">
        <f t="shared" si="35"/>
        <v>343.01020538456248</v>
      </c>
      <c r="U353" s="1478">
        <f t="shared" si="36"/>
        <v>269.31790433151787</v>
      </c>
      <c r="V353" s="1478">
        <f t="shared" si="37"/>
        <v>265.27542197393927</v>
      </c>
      <c r="W353" s="1478">
        <f t="shared" si="38"/>
        <v>32.258064516129032</v>
      </c>
      <c r="X353" s="1478">
        <f t="shared" si="39"/>
        <v>8.064516129032258</v>
      </c>
      <c r="Y353" s="1478">
        <f t="shared" si="40"/>
        <v>1.935483870967742</v>
      </c>
      <c r="Z353" s="1478">
        <f t="shared" si="41"/>
        <v>725.80645161290317</v>
      </c>
      <c r="AA353" s="2">
        <f t="shared" si="29"/>
        <v>100</v>
      </c>
      <c r="AC353" s="2">
        <v>1</v>
      </c>
      <c r="AE353" s="2">
        <f>+Help!$G353*Help!Y353</f>
        <v>268.16608996539787</v>
      </c>
      <c r="AF353" s="2">
        <f>+Help!$G353*Help!Z353</f>
        <v>119.27335640138406</v>
      </c>
      <c r="AG353" s="2">
        <f>+Help!$G353*Help!AA353</f>
        <v>0</v>
      </c>
      <c r="AH353" s="2">
        <f>+Help!$G353*Help!AB353</f>
        <v>218.47750865051901</v>
      </c>
      <c r="AI353" s="2">
        <f>+Help!$G353*Help!AC353</f>
        <v>45.501730103806224</v>
      </c>
      <c r="AJ353" s="2">
        <f>+Help!$G353*Help!AD353</f>
        <v>42.652112346020765</v>
      </c>
      <c r="AK353" s="2">
        <f>+Help!$G353*Help!AE353</f>
        <v>29.065743944636676</v>
      </c>
      <c r="AL353" s="2">
        <f>+Help!$G353*Help!AF353</f>
        <v>22.664359861591691</v>
      </c>
      <c r="AM353" s="2">
        <f>+Help!$G353*Help!AG353</f>
        <v>11.072664359861591</v>
      </c>
      <c r="AN353" s="2">
        <f>+Help!$G353*Help!AH353</f>
        <v>29.927335640138409</v>
      </c>
      <c r="AO353" s="2">
        <f>+Help!$G353*Help!AI353</f>
        <v>123.69965397923873</v>
      </c>
      <c r="AP353" s="2">
        <f>+Help!$G353*Help!AJ353</f>
        <v>13.40310558622963</v>
      </c>
      <c r="AQ353" s="2">
        <f>+Help!$G353*Help!AK353</f>
        <v>284.95722657009213</v>
      </c>
      <c r="AR353" s="1478">
        <f>+Help!$G353*Help!AL353</f>
        <v>23.806228373702421</v>
      </c>
      <c r="AS353" s="1478">
        <f>+Help!$G353*Help!AM353</f>
        <v>0</v>
      </c>
      <c r="AV353" s="5">
        <v>1</v>
      </c>
    </row>
    <row r="354" spans="1:48" x14ac:dyDescent="0.2">
      <c r="A354" s="1">
        <v>45278</v>
      </c>
      <c r="B354" s="2">
        <f>+Help!$G354*Help!I354</f>
        <v>651.41868512110716</v>
      </c>
      <c r="C354" s="2">
        <f>+Help!$G354*Help!J354</f>
        <v>387.43944636678197</v>
      </c>
      <c r="D354" s="2">
        <f>+Help!$G354*Help!K354</f>
        <v>109.86159169550172</v>
      </c>
      <c r="E354" s="2">
        <f>+Help!$G354*Help!L354</f>
        <v>108.61591695501728</v>
      </c>
      <c r="F354" s="2">
        <f>+Help!$G354*Help!M354</f>
        <v>288.887717449033</v>
      </c>
      <c r="G354" s="2">
        <f>+Help!$G354*Help!N354</f>
        <v>343.01020538456248</v>
      </c>
      <c r="H354" s="1478">
        <f>24*Help!R354/Help!$Q354</f>
        <v>269.31790433151787</v>
      </c>
      <c r="I354" s="1478">
        <f>24*Help!S354/Help!$Q354</f>
        <v>265.27542197393927</v>
      </c>
      <c r="J354" s="1478">
        <f>24*Help!T354/Help!$Q354</f>
        <v>32.258064516129032</v>
      </c>
      <c r="K354" s="1478">
        <f>24*Help!U354/Help!$Q354</f>
        <v>8.064516129032258</v>
      </c>
      <c r="L354" s="1478">
        <f>24*Help!V354/Help!$Q354</f>
        <v>1.935483870967742</v>
      </c>
      <c r="M354" s="1478">
        <f>24*Help!W354/Help!$Q354</f>
        <v>725.80645161290317</v>
      </c>
      <c r="N354" s="2">
        <f>100*Help!H354</f>
        <v>100</v>
      </c>
      <c r="O354" s="2">
        <f t="shared" si="30"/>
        <v>651.41868512110716</v>
      </c>
      <c r="P354" s="2">
        <f t="shared" si="31"/>
        <v>387.43944636678197</v>
      </c>
      <c r="Q354" s="2">
        <f t="shared" si="32"/>
        <v>109.86159169550172</v>
      </c>
      <c r="R354" s="2">
        <f t="shared" si="33"/>
        <v>108.61591695501728</v>
      </c>
      <c r="S354" s="2">
        <f t="shared" si="34"/>
        <v>288.887717449033</v>
      </c>
      <c r="T354" s="2">
        <f t="shared" si="35"/>
        <v>343.01020538456248</v>
      </c>
      <c r="U354" s="1478">
        <f t="shared" si="36"/>
        <v>269.31790433151787</v>
      </c>
      <c r="V354" s="1478">
        <f t="shared" si="37"/>
        <v>265.27542197393927</v>
      </c>
      <c r="W354" s="1478">
        <f t="shared" si="38"/>
        <v>32.258064516129032</v>
      </c>
      <c r="X354" s="1478">
        <f t="shared" si="39"/>
        <v>8.064516129032258</v>
      </c>
      <c r="Y354" s="1478">
        <f t="shared" si="40"/>
        <v>1.935483870967742</v>
      </c>
      <c r="Z354" s="1478">
        <f t="shared" si="41"/>
        <v>725.80645161290317</v>
      </c>
      <c r="AA354" s="2">
        <f t="shared" si="29"/>
        <v>100</v>
      </c>
      <c r="AC354" s="2">
        <v>1</v>
      </c>
      <c r="AE354" s="2">
        <f>+Help!$G354*Help!Y354</f>
        <v>268.16608996539787</v>
      </c>
      <c r="AF354" s="2">
        <f>+Help!$G354*Help!Z354</f>
        <v>119.27335640138406</v>
      </c>
      <c r="AG354" s="2">
        <f>+Help!$G354*Help!AA354</f>
        <v>0</v>
      </c>
      <c r="AH354" s="2">
        <f>+Help!$G354*Help!AB354</f>
        <v>218.47750865051901</v>
      </c>
      <c r="AI354" s="2">
        <f>+Help!$G354*Help!AC354</f>
        <v>45.501730103806224</v>
      </c>
      <c r="AJ354" s="2">
        <f>+Help!$G354*Help!AD354</f>
        <v>42.652112346020765</v>
      </c>
      <c r="AK354" s="2">
        <f>+Help!$G354*Help!AE354</f>
        <v>29.065743944636676</v>
      </c>
      <c r="AL354" s="2">
        <f>+Help!$G354*Help!AF354</f>
        <v>22.664359861591691</v>
      </c>
      <c r="AM354" s="2">
        <f>+Help!$G354*Help!AG354</f>
        <v>11.072664359861591</v>
      </c>
      <c r="AN354" s="2">
        <f>+Help!$G354*Help!AH354</f>
        <v>29.927335640138409</v>
      </c>
      <c r="AO354" s="2">
        <f>+Help!$G354*Help!AI354</f>
        <v>123.69965397923873</v>
      </c>
      <c r="AP354" s="2">
        <f>+Help!$G354*Help!AJ354</f>
        <v>13.40310558622963</v>
      </c>
      <c r="AQ354" s="2">
        <f>+Help!$G354*Help!AK354</f>
        <v>284.95722657009213</v>
      </c>
      <c r="AR354" s="1478">
        <f>+Help!$G354*Help!AL354</f>
        <v>23.806228373702421</v>
      </c>
      <c r="AS354" s="1478">
        <f>+Help!$G354*Help!AM354</f>
        <v>0</v>
      </c>
      <c r="AV354" s="5">
        <v>1</v>
      </c>
    </row>
    <row r="355" spans="1:48" x14ac:dyDescent="0.2">
      <c r="A355" s="1">
        <v>45279</v>
      </c>
      <c r="B355" s="2">
        <f>+Help!$G355*Help!I355</f>
        <v>651.41868512110716</v>
      </c>
      <c r="C355" s="2">
        <f>+Help!$G355*Help!J355</f>
        <v>387.43944636678197</v>
      </c>
      <c r="D355" s="2">
        <f>+Help!$G355*Help!K355</f>
        <v>109.86159169550172</v>
      </c>
      <c r="E355" s="2">
        <f>+Help!$G355*Help!L355</f>
        <v>108.61591695501728</v>
      </c>
      <c r="F355" s="2">
        <f>+Help!$G355*Help!M355</f>
        <v>288.887717449033</v>
      </c>
      <c r="G355" s="2">
        <f>+Help!$G355*Help!N355</f>
        <v>343.01020538456248</v>
      </c>
      <c r="H355" s="1478">
        <f>24*Help!R355/Help!$Q355</f>
        <v>269.31790433151787</v>
      </c>
      <c r="I355" s="1478">
        <f>24*Help!S355/Help!$Q355</f>
        <v>265.27542197393927</v>
      </c>
      <c r="J355" s="1478">
        <f>24*Help!T355/Help!$Q355</f>
        <v>32.258064516129032</v>
      </c>
      <c r="K355" s="1478">
        <f>24*Help!U355/Help!$Q355</f>
        <v>8.064516129032258</v>
      </c>
      <c r="L355" s="1478">
        <f>24*Help!V355/Help!$Q355</f>
        <v>1.935483870967742</v>
      </c>
      <c r="M355" s="1478">
        <f>24*Help!W355/Help!$Q355</f>
        <v>725.80645161290317</v>
      </c>
      <c r="N355" s="2">
        <f>100*Help!H355</f>
        <v>100</v>
      </c>
      <c r="O355" s="2">
        <f t="shared" si="30"/>
        <v>651.41868512110716</v>
      </c>
      <c r="P355" s="2">
        <f t="shared" si="31"/>
        <v>387.43944636678197</v>
      </c>
      <c r="Q355" s="2">
        <f t="shared" si="32"/>
        <v>109.86159169550172</v>
      </c>
      <c r="R355" s="2">
        <f t="shared" si="33"/>
        <v>108.61591695501728</v>
      </c>
      <c r="S355" s="2">
        <f t="shared" si="34"/>
        <v>288.887717449033</v>
      </c>
      <c r="T355" s="2">
        <f t="shared" si="35"/>
        <v>343.01020538456248</v>
      </c>
      <c r="U355" s="1478">
        <f t="shared" si="36"/>
        <v>269.31790433151787</v>
      </c>
      <c r="V355" s="1478">
        <f t="shared" si="37"/>
        <v>265.27542197393927</v>
      </c>
      <c r="W355" s="1478">
        <f t="shared" si="38"/>
        <v>32.258064516129032</v>
      </c>
      <c r="X355" s="1478">
        <f t="shared" si="39"/>
        <v>8.064516129032258</v>
      </c>
      <c r="Y355" s="1478">
        <f t="shared" si="40"/>
        <v>1.935483870967742</v>
      </c>
      <c r="Z355" s="1478">
        <f t="shared" si="41"/>
        <v>725.80645161290317</v>
      </c>
      <c r="AA355" s="2">
        <f t="shared" si="29"/>
        <v>100</v>
      </c>
      <c r="AC355" s="2">
        <v>1</v>
      </c>
      <c r="AE355" s="2">
        <f>+Help!$G355*Help!Y355</f>
        <v>268.16608996539787</v>
      </c>
      <c r="AF355" s="2">
        <f>+Help!$G355*Help!Z355</f>
        <v>119.27335640138406</v>
      </c>
      <c r="AG355" s="2">
        <f>+Help!$G355*Help!AA355</f>
        <v>0</v>
      </c>
      <c r="AH355" s="2">
        <f>+Help!$G355*Help!AB355</f>
        <v>218.47750865051901</v>
      </c>
      <c r="AI355" s="2">
        <f>+Help!$G355*Help!AC355</f>
        <v>45.501730103806224</v>
      </c>
      <c r="AJ355" s="2">
        <f>+Help!$G355*Help!AD355</f>
        <v>42.652112346020765</v>
      </c>
      <c r="AK355" s="2">
        <f>+Help!$G355*Help!AE355</f>
        <v>29.065743944636676</v>
      </c>
      <c r="AL355" s="2">
        <f>+Help!$G355*Help!AF355</f>
        <v>22.664359861591691</v>
      </c>
      <c r="AM355" s="2">
        <f>+Help!$G355*Help!AG355</f>
        <v>11.072664359861591</v>
      </c>
      <c r="AN355" s="2">
        <f>+Help!$G355*Help!AH355</f>
        <v>29.927335640138409</v>
      </c>
      <c r="AO355" s="2">
        <f>+Help!$G355*Help!AI355</f>
        <v>123.69965397923873</v>
      </c>
      <c r="AP355" s="2">
        <f>+Help!$G355*Help!AJ355</f>
        <v>13.40310558622963</v>
      </c>
      <c r="AQ355" s="2">
        <f>+Help!$G355*Help!AK355</f>
        <v>284.95722657009213</v>
      </c>
      <c r="AR355" s="1478">
        <f>+Help!$G355*Help!AL355</f>
        <v>23.806228373702421</v>
      </c>
      <c r="AS355" s="1478">
        <f>+Help!$G355*Help!AM355</f>
        <v>0</v>
      </c>
      <c r="AV355" s="5">
        <v>1</v>
      </c>
    </row>
    <row r="356" spans="1:48" x14ac:dyDescent="0.2">
      <c r="A356" s="1">
        <v>45280</v>
      </c>
      <c r="B356" s="2">
        <f>+Help!$G356*Help!I356</f>
        <v>651.41868512110716</v>
      </c>
      <c r="C356" s="2">
        <f>+Help!$G356*Help!J356</f>
        <v>387.43944636678197</v>
      </c>
      <c r="D356" s="2">
        <f>+Help!$G356*Help!K356</f>
        <v>109.86159169550172</v>
      </c>
      <c r="E356" s="2">
        <f>+Help!$G356*Help!L356</f>
        <v>108.61591695501728</v>
      </c>
      <c r="F356" s="2">
        <f>+Help!$G356*Help!M356</f>
        <v>288.887717449033</v>
      </c>
      <c r="G356" s="2">
        <f>+Help!$G356*Help!N356</f>
        <v>343.01020538456248</v>
      </c>
      <c r="H356" s="1478">
        <f>24*Help!R356/Help!$Q356</f>
        <v>269.31790433151787</v>
      </c>
      <c r="I356" s="1478">
        <f>24*Help!S356/Help!$Q356</f>
        <v>265.27542197393927</v>
      </c>
      <c r="J356" s="1478">
        <f>24*Help!T356/Help!$Q356</f>
        <v>32.258064516129032</v>
      </c>
      <c r="K356" s="1478">
        <f>24*Help!U356/Help!$Q356</f>
        <v>8.064516129032258</v>
      </c>
      <c r="L356" s="1478">
        <f>24*Help!V356/Help!$Q356</f>
        <v>1.935483870967742</v>
      </c>
      <c r="M356" s="1478">
        <f>24*Help!W356/Help!$Q356</f>
        <v>725.80645161290317</v>
      </c>
      <c r="N356" s="2">
        <f>100*Help!H356</f>
        <v>100</v>
      </c>
      <c r="O356" s="2">
        <f t="shared" si="30"/>
        <v>651.41868512110716</v>
      </c>
      <c r="P356" s="2">
        <f t="shared" si="31"/>
        <v>387.43944636678197</v>
      </c>
      <c r="Q356" s="2">
        <f t="shared" si="32"/>
        <v>109.86159169550172</v>
      </c>
      <c r="R356" s="2">
        <f t="shared" si="33"/>
        <v>108.61591695501728</v>
      </c>
      <c r="S356" s="2">
        <f t="shared" si="34"/>
        <v>288.887717449033</v>
      </c>
      <c r="T356" s="2">
        <f t="shared" si="35"/>
        <v>343.01020538456248</v>
      </c>
      <c r="U356" s="1478">
        <f t="shared" si="36"/>
        <v>269.31790433151787</v>
      </c>
      <c r="V356" s="1478">
        <f t="shared" si="37"/>
        <v>265.27542197393927</v>
      </c>
      <c r="W356" s="1478">
        <f t="shared" si="38"/>
        <v>32.258064516129032</v>
      </c>
      <c r="X356" s="1478">
        <f t="shared" si="39"/>
        <v>8.064516129032258</v>
      </c>
      <c r="Y356" s="1478">
        <f t="shared" si="40"/>
        <v>1.935483870967742</v>
      </c>
      <c r="Z356" s="1478">
        <f t="shared" si="41"/>
        <v>725.80645161290317</v>
      </c>
      <c r="AA356" s="2">
        <f t="shared" si="29"/>
        <v>100</v>
      </c>
      <c r="AC356" s="2">
        <v>1</v>
      </c>
      <c r="AE356" s="2">
        <f>+Help!$G356*Help!Y356</f>
        <v>268.16608996539787</v>
      </c>
      <c r="AF356" s="2">
        <f>+Help!$G356*Help!Z356</f>
        <v>119.27335640138406</v>
      </c>
      <c r="AG356" s="2">
        <f>+Help!$G356*Help!AA356</f>
        <v>0</v>
      </c>
      <c r="AH356" s="2">
        <f>+Help!$G356*Help!AB356</f>
        <v>218.47750865051901</v>
      </c>
      <c r="AI356" s="2">
        <f>+Help!$G356*Help!AC356</f>
        <v>45.501730103806224</v>
      </c>
      <c r="AJ356" s="2">
        <f>+Help!$G356*Help!AD356</f>
        <v>42.652112346020765</v>
      </c>
      <c r="AK356" s="2">
        <f>+Help!$G356*Help!AE356</f>
        <v>29.065743944636676</v>
      </c>
      <c r="AL356" s="2">
        <f>+Help!$G356*Help!AF356</f>
        <v>22.664359861591691</v>
      </c>
      <c r="AM356" s="2">
        <f>+Help!$G356*Help!AG356</f>
        <v>11.072664359861591</v>
      </c>
      <c r="AN356" s="2">
        <f>+Help!$G356*Help!AH356</f>
        <v>29.927335640138409</v>
      </c>
      <c r="AO356" s="2">
        <f>+Help!$G356*Help!AI356</f>
        <v>123.69965397923873</v>
      </c>
      <c r="AP356" s="2">
        <f>+Help!$G356*Help!AJ356</f>
        <v>13.40310558622963</v>
      </c>
      <c r="AQ356" s="2">
        <f>+Help!$G356*Help!AK356</f>
        <v>284.95722657009213</v>
      </c>
      <c r="AR356" s="1478">
        <f>+Help!$G356*Help!AL356</f>
        <v>23.806228373702421</v>
      </c>
      <c r="AS356" s="1478">
        <f>+Help!$G356*Help!AM356</f>
        <v>0</v>
      </c>
      <c r="AV356" s="5">
        <v>1</v>
      </c>
    </row>
    <row r="357" spans="1:48" x14ac:dyDescent="0.2">
      <c r="A357" s="1">
        <v>45281</v>
      </c>
      <c r="B357" s="2">
        <f>+Help!$G357*Help!I357</f>
        <v>651.41868512110716</v>
      </c>
      <c r="C357" s="2">
        <f>+Help!$G357*Help!J357</f>
        <v>387.43944636678197</v>
      </c>
      <c r="D357" s="2">
        <f>+Help!$G357*Help!K357</f>
        <v>109.86159169550172</v>
      </c>
      <c r="E357" s="2">
        <f>+Help!$G357*Help!L357</f>
        <v>108.61591695501728</v>
      </c>
      <c r="F357" s="2">
        <f>+Help!$G357*Help!M357</f>
        <v>288.887717449033</v>
      </c>
      <c r="G357" s="2">
        <f>+Help!$G357*Help!N357</f>
        <v>343.01020538456248</v>
      </c>
      <c r="H357" s="1478">
        <f>24*Help!R357/Help!$Q357</f>
        <v>269.31790433151787</v>
      </c>
      <c r="I357" s="1478">
        <f>24*Help!S357/Help!$Q357</f>
        <v>265.27542197393927</v>
      </c>
      <c r="J357" s="1478">
        <f>24*Help!T357/Help!$Q357</f>
        <v>32.258064516129032</v>
      </c>
      <c r="K357" s="1478">
        <f>24*Help!U357/Help!$Q357</f>
        <v>8.064516129032258</v>
      </c>
      <c r="L357" s="1478">
        <f>24*Help!V357/Help!$Q357</f>
        <v>1.935483870967742</v>
      </c>
      <c r="M357" s="1478">
        <f>24*Help!W357/Help!$Q357</f>
        <v>725.80645161290317</v>
      </c>
      <c r="N357" s="2">
        <f>100*Help!H357</f>
        <v>100</v>
      </c>
      <c r="O357" s="2">
        <f t="shared" si="30"/>
        <v>651.41868512110716</v>
      </c>
      <c r="P357" s="2">
        <f t="shared" si="31"/>
        <v>387.43944636678197</v>
      </c>
      <c r="Q357" s="2">
        <f t="shared" si="32"/>
        <v>109.86159169550172</v>
      </c>
      <c r="R357" s="2">
        <f t="shared" si="33"/>
        <v>108.61591695501728</v>
      </c>
      <c r="S357" s="2">
        <f t="shared" si="34"/>
        <v>288.887717449033</v>
      </c>
      <c r="T357" s="2">
        <f t="shared" si="35"/>
        <v>343.01020538456248</v>
      </c>
      <c r="U357" s="1478">
        <f t="shared" si="36"/>
        <v>269.31790433151787</v>
      </c>
      <c r="V357" s="1478">
        <f t="shared" si="37"/>
        <v>265.27542197393927</v>
      </c>
      <c r="W357" s="1478">
        <f t="shared" si="38"/>
        <v>32.258064516129032</v>
      </c>
      <c r="X357" s="1478">
        <f t="shared" si="39"/>
        <v>8.064516129032258</v>
      </c>
      <c r="Y357" s="1478">
        <f t="shared" si="40"/>
        <v>1.935483870967742</v>
      </c>
      <c r="Z357" s="1478">
        <f t="shared" si="41"/>
        <v>725.80645161290317</v>
      </c>
      <c r="AA357" s="2">
        <f t="shared" si="29"/>
        <v>100</v>
      </c>
      <c r="AC357" s="2">
        <v>1</v>
      </c>
      <c r="AE357" s="2">
        <f>+Help!$G357*Help!Y357</f>
        <v>268.16608996539787</v>
      </c>
      <c r="AF357" s="2">
        <f>+Help!$G357*Help!Z357</f>
        <v>119.27335640138406</v>
      </c>
      <c r="AG357" s="2">
        <f>+Help!$G357*Help!AA357</f>
        <v>0</v>
      </c>
      <c r="AH357" s="2">
        <f>+Help!$G357*Help!AB357</f>
        <v>218.47750865051901</v>
      </c>
      <c r="AI357" s="2">
        <f>+Help!$G357*Help!AC357</f>
        <v>45.501730103806224</v>
      </c>
      <c r="AJ357" s="2">
        <f>+Help!$G357*Help!AD357</f>
        <v>42.652112346020765</v>
      </c>
      <c r="AK357" s="2">
        <f>+Help!$G357*Help!AE357</f>
        <v>29.065743944636676</v>
      </c>
      <c r="AL357" s="2">
        <f>+Help!$G357*Help!AF357</f>
        <v>22.664359861591691</v>
      </c>
      <c r="AM357" s="2">
        <f>+Help!$G357*Help!AG357</f>
        <v>11.072664359861591</v>
      </c>
      <c r="AN357" s="2">
        <f>+Help!$G357*Help!AH357</f>
        <v>29.927335640138409</v>
      </c>
      <c r="AO357" s="2">
        <f>+Help!$G357*Help!AI357</f>
        <v>123.69965397923873</v>
      </c>
      <c r="AP357" s="2">
        <f>+Help!$G357*Help!AJ357</f>
        <v>13.40310558622963</v>
      </c>
      <c r="AQ357" s="2">
        <f>+Help!$G357*Help!AK357</f>
        <v>284.95722657009213</v>
      </c>
      <c r="AR357" s="1478">
        <f>+Help!$G357*Help!AL357</f>
        <v>23.806228373702421</v>
      </c>
      <c r="AS357" s="1478">
        <f>+Help!$G357*Help!AM357</f>
        <v>0</v>
      </c>
      <c r="AV357" s="5">
        <v>1</v>
      </c>
    </row>
    <row r="358" spans="1:48" x14ac:dyDescent="0.2">
      <c r="A358" s="1">
        <v>45282</v>
      </c>
      <c r="B358" s="2">
        <f>+Help!$G358*Help!I358</f>
        <v>651.41868512110716</v>
      </c>
      <c r="C358" s="2">
        <f>+Help!$G358*Help!J358</f>
        <v>387.43944636678197</v>
      </c>
      <c r="D358" s="2">
        <f>+Help!$G358*Help!K358</f>
        <v>109.86159169550172</v>
      </c>
      <c r="E358" s="2">
        <f>+Help!$G358*Help!L358</f>
        <v>108.61591695501728</v>
      </c>
      <c r="F358" s="2">
        <f>+Help!$G358*Help!M358</f>
        <v>288.887717449033</v>
      </c>
      <c r="G358" s="2">
        <f>+Help!$G358*Help!N358</f>
        <v>343.01020538456248</v>
      </c>
      <c r="H358" s="1478">
        <f>24*Help!R358/Help!$Q358</f>
        <v>269.31790433151787</v>
      </c>
      <c r="I358" s="1478">
        <f>24*Help!S358/Help!$Q358</f>
        <v>265.27542197393927</v>
      </c>
      <c r="J358" s="1478">
        <f>24*Help!T358/Help!$Q358</f>
        <v>32.258064516129032</v>
      </c>
      <c r="K358" s="1478">
        <f>24*Help!U358/Help!$Q358</f>
        <v>8.064516129032258</v>
      </c>
      <c r="L358" s="1478">
        <f>24*Help!V358/Help!$Q358</f>
        <v>1.935483870967742</v>
      </c>
      <c r="M358" s="1478">
        <f>24*Help!W358/Help!$Q358</f>
        <v>725.80645161290317</v>
      </c>
      <c r="N358" s="2">
        <f>100*Help!H358</f>
        <v>100</v>
      </c>
      <c r="O358" s="2">
        <f t="shared" si="30"/>
        <v>651.41868512110716</v>
      </c>
      <c r="P358" s="2">
        <f t="shared" si="31"/>
        <v>387.43944636678197</v>
      </c>
      <c r="Q358" s="2">
        <f t="shared" si="32"/>
        <v>109.86159169550172</v>
      </c>
      <c r="R358" s="2">
        <f t="shared" si="33"/>
        <v>108.61591695501728</v>
      </c>
      <c r="S358" s="2">
        <f t="shared" si="34"/>
        <v>288.887717449033</v>
      </c>
      <c r="T358" s="2">
        <f t="shared" si="35"/>
        <v>343.01020538456248</v>
      </c>
      <c r="U358" s="1478">
        <f t="shared" si="36"/>
        <v>269.31790433151787</v>
      </c>
      <c r="V358" s="1478">
        <f t="shared" si="37"/>
        <v>265.27542197393927</v>
      </c>
      <c r="W358" s="1478">
        <f t="shared" si="38"/>
        <v>32.258064516129032</v>
      </c>
      <c r="X358" s="1478">
        <f t="shared" si="39"/>
        <v>8.064516129032258</v>
      </c>
      <c r="Y358" s="1478">
        <f t="shared" si="40"/>
        <v>1.935483870967742</v>
      </c>
      <c r="Z358" s="1478">
        <f t="shared" si="41"/>
        <v>725.80645161290317</v>
      </c>
      <c r="AA358" s="2">
        <f t="shared" si="29"/>
        <v>100</v>
      </c>
      <c r="AC358" s="2">
        <v>1</v>
      </c>
      <c r="AE358" s="2">
        <f>+Help!$G358*Help!Y358</f>
        <v>268.16608996539787</v>
      </c>
      <c r="AF358" s="2">
        <f>+Help!$G358*Help!Z358</f>
        <v>119.27335640138406</v>
      </c>
      <c r="AG358" s="2">
        <f>+Help!$G358*Help!AA358</f>
        <v>0</v>
      </c>
      <c r="AH358" s="2">
        <f>+Help!$G358*Help!AB358</f>
        <v>218.47750865051901</v>
      </c>
      <c r="AI358" s="2">
        <f>+Help!$G358*Help!AC358</f>
        <v>45.501730103806224</v>
      </c>
      <c r="AJ358" s="2">
        <f>+Help!$G358*Help!AD358</f>
        <v>42.652112346020765</v>
      </c>
      <c r="AK358" s="2">
        <f>+Help!$G358*Help!AE358</f>
        <v>29.065743944636676</v>
      </c>
      <c r="AL358" s="2">
        <f>+Help!$G358*Help!AF358</f>
        <v>22.664359861591691</v>
      </c>
      <c r="AM358" s="2">
        <f>+Help!$G358*Help!AG358</f>
        <v>11.072664359861591</v>
      </c>
      <c r="AN358" s="2">
        <f>+Help!$G358*Help!AH358</f>
        <v>29.927335640138409</v>
      </c>
      <c r="AO358" s="2">
        <f>+Help!$G358*Help!AI358</f>
        <v>123.69965397923873</v>
      </c>
      <c r="AP358" s="2">
        <f>+Help!$G358*Help!AJ358</f>
        <v>13.40310558622963</v>
      </c>
      <c r="AQ358" s="2">
        <f>+Help!$G358*Help!AK358</f>
        <v>284.95722657009213</v>
      </c>
      <c r="AR358" s="1478">
        <f>+Help!$G358*Help!AL358</f>
        <v>23.806228373702421</v>
      </c>
      <c r="AS358" s="1478">
        <f>+Help!$G358*Help!AM358</f>
        <v>0</v>
      </c>
      <c r="AV358" s="5">
        <v>1</v>
      </c>
    </row>
    <row r="359" spans="1:48" x14ac:dyDescent="0.2">
      <c r="A359" s="1">
        <v>45283</v>
      </c>
      <c r="B359" s="2">
        <f>+Help!$G359*Help!I359</f>
        <v>651.41868512110716</v>
      </c>
      <c r="C359" s="2">
        <f>+Help!$G359*Help!J359</f>
        <v>387.43944636678197</v>
      </c>
      <c r="D359" s="2">
        <f>+Help!$G359*Help!K359</f>
        <v>109.86159169550172</v>
      </c>
      <c r="E359" s="2">
        <f>+Help!$G359*Help!L359</f>
        <v>108.61591695501728</v>
      </c>
      <c r="F359" s="2">
        <f>+Help!$G359*Help!M359</f>
        <v>288.887717449033</v>
      </c>
      <c r="G359" s="2">
        <f>+Help!$G359*Help!N359</f>
        <v>343.01020538456248</v>
      </c>
      <c r="H359" s="1478">
        <f>24*Help!R359/Help!$Q359</f>
        <v>269.31790433151787</v>
      </c>
      <c r="I359" s="1478">
        <f>24*Help!S359/Help!$Q359</f>
        <v>265.27542197393927</v>
      </c>
      <c r="J359" s="1478">
        <f>24*Help!T359/Help!$Q359</f>
        <v>32.258064516129032</v>
      </c>
      <c r="K359" s="1478">
        <f>24*Help!U359/Help!$Q359</f>
        <v>8.064516129032258</v>
      </c>
      <c r="L359" s="1478">
        <f>24*Help!V359/Help!$Q359</f>
        <v>1.935483870967742</v>
      </c>
      <c r="M359" s="1478">
        <f>24*Help!W359/Help!$Q359</f>
        <v>725.80645161290317</v>
      </c>
      <c r="N359" s="2">
        <f>100*Help!H359</f>
        <v>100</v>
      </c>
      <c r="O359" s="2">
        <f t="shared" si="30"/>
        <v>651.41868512110716</v>
      </c>
      <c r="P359" s="2">
        <f t="shared" si="31"/>
        <v>387.43944636678197</v>
      </c>
      <c r="Q359" s="2">
        <f t="shared" si="32"/>
        <v>109.86159169550172</v>
      </c>
      <c r="R359" s="2">
        <f t="shared" si="33"/>
        <v>108.61591695501728</v>
      </c>
      <c r="S359" s="2">
        <f t="shared" si="34"/>
        <v>288.887717449033</v>
      </c>
      <c r="T359" s="2">
        <f t="shared" si="35"/>
        <v>343.01020538456248</v>
      </c>
      <c r="U359" s="1478">
        <f t="shared" si="36"/>
        <v>269.31790433151787</v>
      </c>
      <c r="V359" s="1478">
        <f t="shared" si="37"/>
        <v>265.27542197393927</v>
      </c>
      <c r="W359" s="1478">
        <f t="shared" si="38"/>
        <v>32.258064516129032</v>
      </c>
      <c r="X359" s="1478">
        <f t="shared" si="39"/>
        <v>8.064516129032258</v>
      </c>
      <c r="Y359" s="1478">
        <f t="shared" si="40"/>
        <v>1.935483870967742</v>
      </c>
      <c r="Z359" s="1478">
        <f t="shared" si="41"/>
        <v>725.80645161290317</v>
      </c>
      <c r="AA359" s="2">
        <f t="shared" si="29"/>
        <v>100</v>
      </c>
      <c r="AC359" s="2">
        <v>1</v>
      </c>
      <c r="AE359" s="2">
        <f>+Help!$G359*Help!Y359</f>
        <v>268.16608996539787</v>
      </c>
      <c r="AF359" s="2">
        <f>+Help!$G359*Help!Z359</f>
        <v>119.27335640138406</v>
      </c>
      <c r="AG359" s="2">
        <f>+Help!$G359*Help!AA359</f>
        <v>0</v>
      </c>
      <c r="AH359" s="2">
        <f>+Help!$G359*Help!AB359</f>
        <v>218.47750865051901</v>
      </c>
      <c r="AI359" s="2">
        <f>+Help!$G359*Help!AC359</f>
        <v>45.501730103806224</v>
      </c>
      <c r="AJ359" s="2">
        <f>+Help!$G359*Help!AD359</f>
        <v>42.652112346020765</v>
      </c>
      <c r="AK359" s="2">
        <f>+Help!$G359*Help!AE359</f>
        <v>29.065743944636676</v>
      </c>
      <c r="AL359" s="2">
        <f>+Help!$G359*Help!AF359</f>
        <v>22.664359861591691</v>
      </c>
      <c r="AM359" s="2">
        <f>+Help!$G359*Help!AG359</f>
        <v>11.072664359861591</v>
      </c>
      <c r="AN359" s="2">
        <f>+Help!$G359*Help!AH359</f>
        <v>29.927335640138409</v>
      </c>
      <c r="AO359" s="2">
        <f>+Help!$G359*Help!AI359</f>
        <v>123.69965397923873</v>
      </c>
      <c r="AP359" s="2">
        <f>+Help!$G359*Help!AJ359</f>
        <v>13.40310558622963</v>
      </c>
      <c r="AQ359" s="2">
        <f>+Help!$G359*Help!AK359</f>
        <v>284.95722657009213</v>
      </c>
      <c r="AR359" s="1478">
        <f>+Help!$G359*Help!AL359</f>
        <v>23.806228373702421</v>
      </c>
      <c r="AS359" s="1478">
        <f>+Help!$G359*Help!AM359</f>
        <v>0</v>
      </c>
      <c r="AV359" s="5">
        <v>1</v>
      </c>
    </row>
    <row r="360" spans="1:48" x14ac:dyDescent="0.2">
      <c r="A360" s="1">
        <v>45284</v>
      </c>
      <c r="B360" s="2">
        <f>+Help!$G360*Help!I360</f>
        <v>651.41868512110716</v>
      </c>
      <c r="C360" s="2">
        <f>+Help!$G360*Help!J360</f>
        <v>387.43944636678197</v>
      </c>
      <c r="D360" s="2">
        <f>+Help!$G360*Help!K360</f>
        <v>109.86159169550172</v>
      </c>
      <c r="E360" s="2">
        <f>+Help!$G360*Help!L360</f>
        <v>108.61591695501728</v>
      </c>
      <c r="F360" s="2">
        <f>+Help!$G360*Help!M360</f>
        <v>288.887717449033</v>
      </c>
      <c r="G360" s="2">
        <f>+Help!$G360*Help!N360</f>
        <v>343.01020538456248</v>
      </c>
      <c r="H360" s="1478">
        <f>24*Help!R360/Help!$Q360</f>
        <v>269.31790433151787</v>
      </c>
      <c r="I360" s="1478">
        <f>24*Help!S360/Help!$Q360</f>
        <v>265.27542197393927</v>
      </c>
      <c r="J360" s="1478">
        <f>24*Help!T360/Help!$Q360</f>
        <v>32.258064516129032</v>
      </c>
      <c r="K360" s="1478">
        <f>24*Help!U360/Help!$Q360</f>
        <v>8.064516129032258</v>
      </c>
      <c r="L360" s="1478">
        <f>24*Help!V360/Help!$Q360</f>
        <v>1.935483870967742</v>
      </c>
      <c r="M360" s="1478">
        <f>24*Help!W360/Help!$Q360</f>
        <v>725.80645161290317</v>
      </c>
      <c r="N360" s="2">
        <f>100*Help!H360</f>
        <v>100</v>
      </c>
      <c r="O360" s="2">
        <f t="shared" si="30"/>
        <v>651.41868512110716</v>
      </c>
      <c r="P360" s="2">
        <f t="shared" si="31"/>
        <v>387.43944636678197</v>
      </c>
      <c r="Q360" s="2">
        <f t="shared" si="32"/>
        <v>109.86159169550172</v>
      </c>
      <c r="R360" s="2">
        <f t="shared" si="33"/>
        <v>108.61591695501728</v>
      </c>
      <c r="S360" s="2">
        <f t="shared" si="34"/>
        <v>288.887717449033</v>
      </c>
      <c r="T360" s="2">
        <f t="shared" si="35"/>
        <v>343.01020538456248</v>
      </c>
      <c r="U360" s="1478">
        <f t="shared" si="36"/>
        <v>269.31790433151787</v>
      </c>
      <c r="V360" s="1478">
        <f t="shared" si="37"/>
        <v>265.27542197393927</v>
      </c>
      <c r="W360" s="1478">
        <f t="shared" si="38"/>
        <v>32.258064516129032</v>
      </c>
      <c r="X360" s="1478">
        <f t="shared" si="39"/>
        <v>8.064516129032258</v>
      </c>
      <c r="Y360" s="1478">
        <f t="shared" si="40"/>
        <v>1.935483870967742</v>
      </c>
      <c r="Z360" s="1478">
        <f t="shared" si="41"/>
        <v>725.80645161290317</v>
      </c>
      <c r="AA360" s="2">
        <f t="shared" si="29"/>
        <v>100</v>
      </c>
      <c r="AC360" s="2">
        <v>1</v>
      </c>
      <c r="AE360" s="2">
        <f>+Help!$G360*Help!Y360</f>
        <v>268.16608996539787</v>
      </c>
      <c r="AF360" s="2">
        <f>+Help!$G360*Help!Z360</f>
        <v>119.27335640138406</v>
      </c>
      <c r="AG360" s="2">
        <f>+Help!$G360*Help!AA360</f>
        <v>0</v>
      </c>
      <c r="AH360" s="2">
        <f>+Help!$G360*Help!AB360</f>
        <v>218.47750865051901</v>
      </c>
      <c r="AI360" s="2">
        <f>+Help!$G360*Help!AC360</f>
        <v>45.501730103806224</v>
      </c>
      <c r="AJ360" s="2">
        <f>+Help!$G360*Help!AD360</f>
        <v>42.652112346020765</v>
      </c>
      <c r="AK360" s="2">
        <f>+Help!$G360*Help!AE360</f>
        <v>29.065743944636676</v>
      </c>
      <c r="AL360" s="2">
        <f>+Help!$G360*Help!AF360</f>
        <v>22.664359861591691</v>
      </c>
      <c r="AM360" s="2">
        <f>+Help!$G360*Help!AG360</f>
        <v>11.072664359861591</v>
      </c>
      <c r="AN360" s="2">
        <f>+Help!$G360*Help!AH360</f>
        <v>29.927335640138409</v>
      </c>
      <c r="AO360" s="2">
        <f>+Help!$G360*Help!AI360</f>
        <v>123.69965397923873</v>
      </c>
      <c r="AP360" s="2">
        <f>+Help!$G360*Help!AJ360</f>
        <v>13.40310558622963</v>
      </c>
      <c r="AQ360" s="2">
        <f>+Help!$G360*Help!AK360</f>
        <v>284.95722657009213</v>
      </c>
      <c r="AR360" s="1478">
        <f>+Help!$G360*Help!AL360</f>
        <v>23.806228373702421</v>
      </c>
      <c r="AS360" s="1478">
        <f>+Help!$G360*Help!AM360</f>
        <v>0</v>
      </c>
      <c r="AV360" s="5">
        <v>1</v>
      </c>
    </row>
    <row r="361" spans="1:48" x14ac:dyDescent="0.2">
      <c r="A361" s="1">
        <v>45285</v>
      </c>
      <c r="B361" s="2">
        <f>+Help!$G361*Help!I361</f>
        <v>651.41868512110716</v>
      </c>
      <c r="C361" s="2">
        <f>+Help!$G361*Help!J361</f>
        <v>387.43944636678197</v>
      </c>
      <c r="D361" s="2">
        <f>+Help!$G361*Help!K361</f>
        <v>109.86159169550172</v>
      </c>
      <c r="E361" s="2">
        <f>+Help!$G361*Help!L361</f>
        <v>108.61591695501728</v>
      </c>
      <c r="F361" s="2">
        <f>+Help!$G361*Help!M361</f>
        <v>288.887717449033</v>
      </c>
      <c r="G361" s="2">
        <f>+Help!$G361*Help!N361</f>
        <v>343.01020538456248</v>
      </c>
      <c r="H361" s="1478">
        <f>24*Help!R361/Help!$Q361</f>
        <v>269.31790433151787</v>
      </c>
      <c r="I361" s="1478">
        <f>24*Help!S361/Help!$Q361</f>
        <v>265.27542197393927</v>
      </c>
      <c r="J361" s="1478">
        <f>24*Help!T361/Help!$Q361</f>
        <v>32.258064516129032</v>
      </c>
      <c r="K361" s="1478">
        <f>24*Help!U361/Help!$Q361</f>
        <v>8.064516129032258</v>
      </c>
      <c r="L361" s="1478">
        <f>24*Help!V361/Help!$Q361</f>
        <v>1.935483870967742</v>
      </c>
      <c r="M361" s="1478">
        <f>24*Help!W361/Help!$Q361</f>
        <v>725.80645161290317</v>
      </c>
      <c r="N361" s="2">
        <f>100*Help!H361</f>
        <v>100</v>
      </c>
      <c r="O361" s="2">
        <f t="shared" si="30"/>
        <v>651.41868512110716</v>
      </c>
      <c r="P361" s="2">
        <f t="shared" si="31"/>
        <v>387.43944636678197</v>
      </c>
      <c r="Q361" s="2">
        <f t="shared" si="32"/>
        <v>109.86159169550172</v>
      </c>
      <c r="R361" s="2">
        <f t="shared" si="33"/>
        <v>108.61591695501728</v>
      </c>
      <c r="S361" s="2">
        <f t="shared" si="34"/>
        <v>288.887717449033</v>
      </c>
      <c r="T361" s="2">
        <f t="shared" si="35"/>
        <v>343.01020538456248</v>
      </c>
      <c r="U361" s="1478">
        <f t="shared" si="36"/>
        <v>269.31790433151787</v>
      </c>
      <c r="V361" s="1478">
        <f t="shared" si="37"/>
        <v>265.27542197393927</v>
      </c>
      <c r="W361" s="1478">
        <f t="shared" si="38"/>
        <v>32.258064516129032</v>
      </c>
      <c r="X361" s="1478">
        <f t="shared" si="39"/>
        <v>8.064516129032258</v>
      </c>
      <c r="Y361" s="1478">
        <f t="shared" si="40"/>
        <v>1.935483870967742</v>
      </c>
      <c r="Z361" s="1478">
        <f t="shared" si="41"/>
        <v>725.80645161290317</v>
      </c>
      <c r="AA361" s="2">
        <f t="shared" si="29"/>
        <v>100</v>
      </c>
      <c r="AC361" s="2">
        <v>1</v>
      </c>
      <c r="AE361" s="2">
        <f>+Help!$G361*Help!Y361</f>
        <v>268.16608996539787</v>
      </c>
      <c r="AF361" s="2">
        <f>+Help!$G361*Help!Z361</f>
        <v>119.27335640138406</v>
      </c>
      <c r="AG361" s="2">
        <f>+Help!$G361*Help!AA361</f>
        <v>0</v>
      </c>
      <c r="AH361" s="2">
        <f>+Help!$G361*Help!AB361</f>
        <v>218.47750865051901</v>
      </c>
      <c r="AI361" s="2">
        <f>+Help!$G361*Help!AC361</f>
        <v>45.501730103806224</v>
      </c>
      <c r="AJ361" s="2">
        <f>+Help!$G361*Help!AD361</f>
        <v>42.652112346020765</v>
      </c>
      <c r="AK361" s="2">
        <f>+Help!$G361*Help!AE361</f>
        <v>29.065743944636676</v>
      </c>
      <c r="AL361" s="2">
        <f>+Help!$G361*Help!AF361</f>
        <v>22.664359861591691</v>
      </c>
      <c r="AM361" s="2">
        <f>+Help!$G361*Help!AG361</f>
        <v>11.072664359861591</v>
      </c>
      <c r="AN361" s="2">
        <f>+Help!$G361*Help!AH361</f>
        <v>29.927335640138409</v>
      </c>
      <c r="AO361" s="2">
        <f>+Help!$G361*Help!AI361</f>
        <v>123.69965397923873</v>
      </c>
      <c r="AP361" s="2">
        <f>+Help!$G361*Help!AJ361</f>
        <v>13.40310558622963</v>
      </c>
      <c r="AQ361" s="2">
        <f>+Help!$G361*Help!AK361</f>
        <v>284.95722657009213</v>
      </c>
      <c r="AR361" s="1478">
        <f>+Help!$G361*Help!AL361</f>
        <v>23.806228373702421</v>
      </c>
      <c r="AS361" s="1478">
        <f>+Help!$G361*Help!AM361</f>
        <v>0</v>
      </c>
      <c r="AV361" s="5">
        <v>1</v>
      </c>
    </row>
    <row r="362" spans="1:48" x14ac:dyDescent="0.2">
      <c r="A362" s="1">
        <v>45286</v>
      </c>
      <c r="B362" s="2">
        <f>+Help!$G362*Help!I362</f>
        <v>325.70934256055358</v>
      </c>
      <c r="C362" s="2">
        <f>+Help!$G362*Help!J362</f>
        <v>193.71972318339098</v>
      </c>
      <c r="D362" s="2">
        <f>+Help!$G362*Help!K362</f>
        <v>54.930795847750858</v>
      </c>
      <c r="E362" s="2">
        <f>+Help!$G362*Help!L362</f>
        <v>54.307958477508642</v>
      </c>
      <c r="F362" s="2">
        <f>+Help!$G362*Help!M362</f>
        <v>144.4438587245165</v>
      </c>
      <c r="G362" s="2">
        <f>+Help!$G362*Help!N362</f>
        <v>171.50510269228124</v>
      </c>
      <c r="H362" s="1478">
        <f>24*Help!R362/Help!$Q362</f>
        <v>269.31790433151787</v>
      </c>
      <c r="I362" s="1478">
        <f>24*Help!S362/Help!$Q362</f>
        <v>265.27542197393927</v>
      </c>
      <c r="J362" s="1478">
        <f>24*Help!T362/Help!$Q362</f>
        <v>32.258064516129032</v>
      </c>
      <c r="K362" s="1478">
        <f>24*Help!U362/Help!$Q362</f>
        <v>8.064516129032258</v>
      </c>
      <c r="L362" s="1478">
        <f>24*Help!V362/Help!$Q362</f>
        <v>1.935483870967742</v>
      </c>
      <c r="M362" s="1478">
        <f>24*Help!W362/Help!$Q362</f>
        <v>725.80645161290317</v>
      </c>
      <c r="N362" s="2">
        <f>100*Help!H362</f>
        <v>50</v>
      </c>
      <c r="O362" s="2">
        <f t="shared" si="30"/>
        <v>325.70934256055358</v>
      </c>
      <c r="P362" s="2">
        <f t="shared" si="31"/>
        <v>193.71972318339098</v>
      </c>
      <c r="Q362" s="2">
        <f t="shared" si="32"/>
        <v>54.930795847750858</v>
      </c>
      <c r="R362" s="2">
        <f t="shared" si="33"/>
        <v>54.307958477508642</v>
      </c>
      <c r="S362" s="2">
        <f t="shared" si="34"/>
        <v>144.4438587245165</v>
      </c>
      <c r="T362" s="2">
        <f t="shared" si="35"/>
        <v>171.50510269228124</v>
      </c>
      <c r="U362" s="1478">
        <f t="shared" si="36"/>
        <v>269.31790433151787</v>
      </c>
      <c r="V362" s="1478">
        <f t="shared" si="37"/>
        <v>265.27542197393927</v>
      </c>
      <c r="W362" s="1478">
        <f t="shared" si="38"/>
        <v>32.258064516129032</v>
      </c>
      <c r="X362" s="1478">
        <f t="shared" si="39"/>
        <v>8.064516129032258</v>
      </c>
      <c r="Y362" s="1478">
        <f t="shared" si="40"/>
        <v>1.935483870967742</v>
      </c>
      <c r="Z362" s="1478">
        <f t="shared" si="41"/>
        <v>725.80645161290317</v>
      </c>
      <c r="AA362" s="2">
        <f t="shared" si="29"/>
        <v>50</v>
      </c>
      <c r="AC362" s="2">
        <v>1</v>
      </c>
      <c r="AE362" s="2">
        <f>+Help!$G362*Help!Y362</f>
        <v>134.08304498269894</v>
      </c>
      <c r="AF362" s="2">
        <f>+Help!$G362*Help!Z362</f>
        <v>59.636678200692032</v>
      </c>
      <c r="AG362" s="2">
        <f>+Help!$G362*Help!AA362</f>
        <v>0</v>
      </c>
      <c r="AH362" s="2">
        <f>+Help!$G362*Help!AB362</f>
        <v>109.23875432525951</v>
      </c>
      <c r="AI362" s="2">
        <f>+Help!$G362*Help!AC362</f>
        <v>22.750865051903112</v>
      </c>
      <c r="AJ362" s="2">
        <f>+Help!$G362*Help!AD362</f>
        <v>21.326056173010382</v>
      </c>
      <c r="AK362" s="2">
        <f>+Help!$G362*Help!AE362</f>
        <v>14.532871972318338</v>
      </c>
      <c r="AL362" s="2">
        <f>+Help!$G362*Help!AF362</f>
        <v>11.332179930795846</v>
      </c>
      <c r="AM362" s="2">
        <f>+Help!$G362*Help!AG362</f>
        <v>5.5363321799307954</v>
      </c>
      <c r="AN362" s="2">
        <f>+Help!$G362*Help!AH362</f>
        <v>14.963667820069205</v>
      </c>
      <c r="AO362" s="2">
        <f>+Help!$G362*Help!AI362</f>
        <v>61.849826989619366</v>
      </c>
      <c r="AP362" s="2">
        <f>+Help!$G362*Help!AJ362</f>
        <v>6.7015527931148151</v>
      </c>
      <c r="AQ362" s="2">
        <f>+Help!$G362*Help!AK362</f>
        <v>142.47861328504607</v>
      </c>
      <c r="AR362" s="1478">
        <f>+Help!$G362*Help!AL362</f>
        <v>11.90311418685121</v>
      </c>
      <c r="AS362" s="1478">
        <f>+Help!$G362*Help!AM362</f>
        <v>0</v>
      </c>
      <c r="AV362" s="5">
        <v>1</v>
      </c>
    </row>
    <row r="363" spans="1:48" x14ac:dyDescent="0.2">
      <c r="A363" s="1">
        <v>45287</v>
      </c>
      <c r="B363" s="2">
        <f>+Help!$G363*Help!I363</f>
        <v>651.41868512110716</v>
      </c>
      <c r="C363" s="2">
        <f>+Help!$G363*Help!J363</f>
        <v>387.43944636678197</v>
      </c>
      <c r="D363" s="2">
        <f>+Help!$G363*Help!K363</f>
        <v>109.86159169550172</v>
      </c>
      <c r="E363" s="2">
        <f>+Help!$G363*Help!L363</f>
        <v>108.61591695501728</v>
      </c>
      <c r="F363" s="2">
        <f>+Help!$G363*Help!M363</f>
        <v>288.887717449033</v>
      </c>
      <c r="G363" s="2">
        <f>+Help!$G363*Help!N363</f>
        <v>343.01020538456248</v>
      </c>
      <c r="H363" s="1478">
        <f>24*Help!R363/Help!$Q363</f>
        <v>269.31790433151787</v>
      </c>
      <c r="I363" s="1478">
        <f>24*Help!S363/Help!$Q363</f>
        <v>265.27542197393927</v>
      </c>
      <c r="J363" s="1478">
        <f>24*Help!T363/Help!$Q363</f>
        <v>32.258064516129032</v>
      </c>
      <c r="K363" s="1478">
        <f>24*Help!U363/Help!$Q363</f>
        <v>8.064516129032258</v>
      </c>
      <c r="L363" s="1478">
        <f>24*Help!V363/Help!$Q363</f>
        <v>1.935483870967742</v>
      </c>
      <c r="M363" s="1478">
        <f>24*Help!W363/Help!$Q363</f>
        <v>725.80645161290317</v>
      </c>
      <c r="N363" s="2">
        <f>100*Help!H363</f>
        <v>100</v>
      </c>
      <c r="O363" s="2">
        <f t="shared" si="30"/>
        <v>651.41868512110716</v>
      </c>
      <c r="P363" s="2">
        <f t="shared" si="31"/>
        <v>387.43944636678197</v>
      </c>
      <c r="Q363" s="2">
        <f t="shared" si="32"/>
        <v>109.86159169550172</v>
      </c>
      <c r="R363" s="2">
        <f t="shared" si="33"/>
        <v>108.61591695501728</v>
      </c>
      <c r="S363" s="2">
        <f t="shared" si="34"/>
        <v>288.887717449033</v>
      </c>
      <c r="T363" s="2">
        <f t="shared" si="35"/>
        <v>343.01020538456248</v>
      </c>
      <c r="U363" s="1478">
        <f t="shared" si="36"/>
        <v>269.31790433151787</v>
      </c>
      <c r="V363" s="1478">
        <f t="shared" si="37"/>
        <v>265.27542197393927</v>
      </c>
      <c r="W363" s="1478">
        <f t="shared" si="38"/>
        <v>32.258064516129032</v>
      </c>
      <c r="X363" s="1478">
        <f t="shared" si="39"/>
        <v>8.064516129032258</v>
      </c>
      <c r="Y363" s="1478">
        <f t="shared" si="40"/>
        <v>1.935483870967742</v>
      </c>
      <c r="Z363" s="1478">
        <f t="shared" si="41"/>
        <v>725.80645161290317</v>
      </c>
      <c r="AA363" s="2">
        <f t="shared" si="29"/>
        <v>100</v>
      </c>
      <c r="AC363" s="2">
        <v>1</v>
      </c>
      <c r="AE363" s="2">
        <f>+Help!$G363*Help!Y363</f>
        <v>268.16608996539787</v>
      </c>
      <c r="AF363" s="2">
        <f>+Help!$G363*Help!Z363</f>
        <v>119.27335640138406</v>
      </c>
      <c r="AG363" s="2">
        <f>+Help!$G363*Help!AA363</f>
        <v>0</v>
      </c>
      <c r="AH363" s="2">
        <f>+Help!$G363*Help!AB363</f>
        <v>218.47750865051901</v>
      </c>
      <c r="AI363" s="2">
        <f>+Help!$G363*Help!AC363</f>
        <v>45.501730103806224</v>
      </c>
      <c r="AJ363" s="2">
        <f>+Help!$G363*Help!AD363</f>
        <v>42.652112346020765</v>
      </c>
      <c r="AK363" s="2">
        <f>+Help!$G363*Help!AE363</f>
        <v>29.065743944636676</v>
      </c>
      <c r="AL363" s="2">
        <f>+Help!$G363*Help!AF363</f>
        <v>22.664359861591691</v>
      </c>
      <c r="AM363" s="2">
        <f>+Help!$G363*Help!AG363</f>
        <v>11.072664359861591</v>
      </c>
      <c r="AN363" s="2">
        <f>+Help!$G363*Help!AH363</f>
        <v>29.927335640138409</v>
      </c>
      <c r="AO363" s="2">
        <f>+Help!$G363*Help!AI363</f>
        <v>123.69965397923873</v>
      </c>
      <c r="AP363" s="2">
        <f>+Help!$G363*Help!AJ363</f>
        <v>13.40310558622963</v>
      </c>
      <c r="AQ363" s="2">
        <f>+Help!$G363*Help!AK363</f>
        <v>284.95722657009213</v>
      </c>
      <c r="AR363" s="1478">
        <f>+Help!$G363*Help!AL363</f>
        <v>23.806228373702421</v>
      </c>
      <c r="AS363" s="1478">
        <f>+Help!$G363*Help!AM363</f>
        <v>0</v>
      </c>
      <c r="AV363" s="5">
        <v>1</v>
      </c>
    </row>
    <row r="364" spans="1:48" x14ac:dyDescent="0.2">
      <c r="A364" s="1">
        <v>45288</v>
      </c>
      <c r="B364" s="2">
        <f>+Help!$G364*Help!I364</f>
        <v>651.41868512110716</v>
      </c>
      <c r="C364" s="2">
        <f>+Help!$G364*Help!J364</f>
        <v>387.43944636678197</v>
      </c>
      <c r="D364" s="2">
        <f>+Help!$G364*Help!K364</f>
        <v>109.86159169550172</v>
      </c>
      <c r="E364" s="2">
        <f>+Help!$G364*Help!L364</f>
        <v>108.61591695501728</v>
      </c>
      <c r="F364" s="2">
        <f>+Help!$G364*Help!M364</f>
        <v>288.887717449033</v>
      </c>
      <c r="G364" s="2">
        <f>+Help!$G364*Help!N364</f>
        <v>343.01020538456248</v>
      </c>
      <c r="H364" s="1478">
        <f>24*Help!R364/Help!$Q364</f>
        <v>269.31790433151787</v>
      </c>
      <c r="I364" s="1478">
        <f>24*Help!S364/Help!$Q364</f>
        <v>265.27542197393927</v>
      </c>
      <c r="J364" s="1478">
        <f>24*Help!T364/Help!$Q364</f>
        <v>32.258064516129032</v>
      </c>
      <c r="K364" s="1478">
        <f>24*Help!U364/Help!$Q364</f>
        <v>8.064516129032258</v>
      </c>
      <c r="L364" s="1478">
        <f>24*Help!V364/Help!$Q364</f>
        <v>1.935483870967742</v>
      </c>
      <c r="M364" s="1478">
        <f>24*Help!W364/Help!$Q364</f>
        <v>725.80645161290317</v>
      </c>
      <c r="N364" s="2">
        <f>100*Help!H364</f>
        <v>100</v>
      </c>
      <c r="O364" s="2">
        <f t="shared" si="30"/>
        <v>651.41868512110716</v>
      </c>
      <c r="P364" s="2">
        <f t="shared" si="31"/>
        <v>387.43944636678197</v>
      </c>
      <c r="Q364" s="2">
        <f t="shared" si="32"/>
        <v>109.86159169550172</v>
      </c>
      <c r="R364" s="2">
        <f t="shared" si="33"/>
        <v>108.61591695501728</v>
      </c>
      <c r="S364" s="2">
        <f t="shared" si="34"/>
        <v>288.887717449033</v>
      </c>
      <c r="T364" s="2">
        <f t="shared" si="35"/>
        <v>343.01020538456248</v>
      </c>
      <c r="U364" s="1478">
        <f t="shared" si="36"/>
        <v>269.31790433151787</v>
      </c>
      <c r="V364" s="1478">
        <f t="shared" si="37"/>
        <v>265.27542197393927</v>
      </c>
      <c r="W364" s="1478">
        <f t="shared" si="38"/>
        <v>32.258064516129032</v>
      </c>
      <c r="X364" s="1478">
        <f t="shared" si="39"/>
        <v>8.064516129032258</v>
      </c>
      <c r="Y364" s="1478">
        <f t="shared" si="40"/>
        <v>1.935483870967742</v>
      </c>
      <c r="Z364" s="1478">
        <f t="shared" si="41"/>
        <v>725.80645161290317</v>
      </c>
      <c r="AA364" s="2">
        <f t="shared" si="29"/>
        <v>100</v>
      </c>
      <c r="AC364" s="2">
        <v>1</v>
      </c>
      <c r="AE364" s="2">
        <f>+Help!$G364*Help!Y364</f>
        <v>268.16608996539787</v>
      </c>
      <c r="AF364" s="2">
        <f>+Help!$G364*Help!Z364</f>
        <v>119.27335640138406</v>
      </c>
      <c r="AG364" s="2">
        <f>+Help!$G364*Help!AA364</f>
        <v>0</v>
      </c>
      <c r="AH364" s="2">
        <f>+Help!$G364*Help!AB364</f>
        <v>218.47750865051901</v>
      </c>
      <c r="AI364" s="2">
        <f>+Help!$G364*Help!AC364</f>
        <v>45.501730103806224</v>
      </c>
      <c r="AJ364" s="2">
        <f>+Help!$G364*Help!AD364</f>
        <v>42.652112346020765</v>
      </c>
      <c r="AK364" s="2">
        <f>+Help!$G364*Help!AE364</f>
        <v>29.065743944636676</v>
      </c>
      <c r="AL364" s="2">
        <f>+Help!$G364*Help!AF364</f>
        <v>22.664359861591691</v>
      </c>
      <c r="AM364" s="2">
        <f>+Help!$G364*Help!AG364</f>
        <v>11.072664359861591</v>
      </c>
      <c r="AN364" s="2">
        <f>+Help!$G364*Help!AH364</f>
        <v>29.927335640138409</v>
      </c>
      <c r="AO364" s="2">
        <f>+Help!$G364*Help!AI364</f>
        <v>123.69965397923873</v>
      </c>
      <c r="AP364" s="2">
        <f>+Help!$G364*Help!AJ364</f>
        <v>13.40310558622963</v>
      </c>
      <c r="AQ364" s="2">
        <f>+Help!$G364*Help!AK364</f>
        <v>284.95722657009213</v>
      </c>
      <c r="AR364" s="1478">
        <f>+Help!$G364*Help!AL364</f>
        <v>23.806228373702421</v>
      </c>
      <c r="AS364" s="1478">
        <f>+Help!$G364*Help!AM364</f>
        <v>0</v>
      </c>
      <c r="AV364" s="5">
        <v>1</v>
      </c>
    </row>
    <row r="365" spans="1:48" x14ac:dyDescent="0.2">
      <c r="A365" s="1">
        <v>45289</v>
      </c>
      <c r="B365" s="2">
        <f>+Help!$G365*Help!I365</f>
        <v>651.41868512110716</v>
      </c>
      <c r="C365" s="2">
        <f>+Help!$G365*Help!J365</f>
        <v>387.43944636678197</v>
      </c>
      <c r="D365" s="2">
        <f>+Help!$G365*Help!K365</f>
        <v>109.86159169550172</v>
      </c>
      <c r="E365" s="2">
        <f>+Help!$G365*Help!L365</f>
        <v>108.61591695501728</v>
      </c>
      <c r="F365" s="2">
        <f>+Help!$G365*Help!M365</f>
        <v>288.887717449033</v>
      </c>
      <c r="G365" s="2">
        <f>+Help!$G365*Help!N365</f>
        <v>343.01020538456248</v>
      </c>
      <c r="H365" s="1478">
        <f>24*Help!R365/Help!$Q365</f>
        <v>269.31790433151787</v>
      </c>
      <c r="I365" s="1478">
        <f>24*Help!S365/Help!$Q365</f>
        <v>265.27542197393927</v>
      </c>
      <c r="J365" s="1478">
        <f>24*Help!T365/Help!$Q365</f>
        <v>32.258064516129032</v>
      </c>
      <c r="K365" s="1478">
        <f>24*Help!U365/Help!$Q365</f>
        <v>8.064516129032258</v>
      </c>
      <c r="L365" s="1478">
        <f>24*Help!V365/Help!$Q365</f>
        <v>1.935483870967742</v>
      </c>
      <c r="M365" s="1478">
        <f>24*Help!W365/Help!$Q365</f>
        <v>725.80645161290317</v>
      </c>
      <c r="N365" s="2">
        <f>100*Help!H365</f>
        <v>100</v>
      </c>
      <c r="O365" s="2">
        <f t="shared" si="30"/>
        <v>651.41868512110716</v>
      </c>
      <c r="P365" s="2">
        <f t="shared" si="31"/>
        <v>387.43944636678197</v>
      </c>
      <c r="Q365" s="2">
        <f t="shared" si="32"/>
        <v>109.86159169550172</v>
      </c>
      <c r="R365" s="2">
        <f t="shared" si="33"/>
        <v>108.61591695501728</v>
      </c>
      <c r="S365" s="2">
        <f t="shared" si="34"/>
        <v>288.887717449033</v>
      </c>
      <c r="T365" s="2">
        <f t="shared" si="35"/>
        <v>343.01020538456248</v>
      </c>
      <c r="U365" s="1478">
        <f t="shared" si="36"/>
        <v>269.31790433151787</v>
      </c>
      <c r="V365" s="1478">
        <f t="shared" si="37"/>
        <v>265.27542197393927</v>
      </c>
      <c r="W365" s="1478">
        <f t="shared" si="38"/>
        <v>32.258064516129032</v>
      </c>
      <c r="X365" s="1478">
        <f t="shared" si="39"/>
        <v>8.064516129032258</v>
      </c>
      <c r="Y365" s="1478">
        <f t="shared" si="40"/>
        <v>1.935483870967742</v>
      </c>
      <c r="Z365" s="1478">
        <f t="shared" si="41"/>
        <v>725.80645161290317</v>
      </c>
      <c r="AA365" s="2">
        <f t="shared" si="29"/>
        <v>100</v>
      </c>
      <c r="AC365" s="2">
        <v>1</v>
      </c>
      <c r="AE365" s="2">
        <f>+Help!$G365*Help!Y365</f>
        <v>268.16608996539787</v>
      </c>
      <c r="AF365" s="2">
        <f>+Help!$G365*Help!Z365</f>
        <v>119.27335640138406</v>
      </c>
      <c r="AG365" s="2">
        <f>+Help!$G365*Help!AA365</f>
        <v>0</v>
      </c>
      <c r="AH365" s="2">
        <f>+Help!$G365*Help!AB365</f>
        <v>218.47750865051901</v>
      </c>
      <c r="AI365" s="2">
        <f>+Help!$G365*Help!AC365</f>
        <v>45.501730103806224</v>
      </c>
      <c r="AJ365" s="2">
        <f>+Help!$G365*Help!AD365</f>
        <v>42.652112346020765</v>
      </c>
      <c r="AK365" s="2">
        <f>+Help!$G365*Help!AE365</f>
        <v>29.065743944636676</v>
      </c>
      <c r="AL365" s="2">
        <f>+Help!$G365*Help!AF365</f>
        <v>22.664359861591691</v>
      </c>
      <c r="AM365" s="2">
        <f>+Help!$G365*Help!AG365</f>
        <v>11.072664359861591</v>
      </c>
      <c r="AN365" s="2">
        <f>+Help!$G365*Help!AH365</f>
        <v>29.927335640138409</v>
      </c>
      <c r="AO365" s="2">
        <f>+Help!$G365*Help!AI365</f>
        <v>123.69965397923873</v>
      </c>
      <c r="AP365" s="2">
        <f>+Help!$G365*Help!AJ365</f>
        <v>13.40310558622963</v>
      </c>
      <c r="AQ365" s="2">
        <f>+Help!$G365*Help!AK365</f>
        <v>284.95722657009213</v>
      </c>
      <c r="AR365" s="1478">
        <f>+Help!$G365*Help!AL365</f>
        <v>23.806228373702421</v>
      </c>
      <c r="AS365" s="1478">
        <f>+Help!$G365*Help!AM365</f>
        <v>0</v>
      </c>
      <c r="AV365" s="5">
        <v>1</v>
      </c>
    </row>
    <row r="366" spans="1:48" x14ac:dyDescent="0.2">
      <c r="A366" s="1">
        <v>45290</v>
      </c>
      <c r="B366" s="2">
        <f>+Help!$G366*Help!I366</f>
        <v>651.41868512110716</v>
      </c>
      <c r="C366" s="2">
        <f>+Help!$G366*Help!J366</f>
        <v>387.43944636678197</v>
      </c>
      <c r="D366" s="2">
        <f>+Help!$G366*Help!K366</f>
        <v>109.86159169550172</v>
      </c>
      <c r="E366" s="2">
        <f>+Help!$G366*Help!L366</f>
        <v>108.61591695501728</v>
      </c>
      <c r="F366" s="2">
        <f>+Help!$G366*Help!M366</f>
        <v>288.887717449033</v>
      </c>
      <c r="G366" s="2">
        <f>+Help!$G366*Help!N366</f>
        <v>343.01020538456248</v>
      </c>
      <c r="H366" s="1478">
        <f>24*Help!R366/Help!$Q366</f>
        <v>269.31790433151787</v>
      </c>
      <c r="I366" s="1478">
        <f>24*Help!S366/Help!$Q366</f>
        <v>265.27542197393927</v>
      </c>
      <c r="J366" s="1478">
        <f>24*Help!T366/Help!$Q366</f>
        <v>32.258064516129032</v>
      </c>
      <c r="K366" s="1478">
        <f>24*Help!U366/Help!$Q366</f>
        <v>8.064516129032258</v>
      </c>
      <c r="L366" s="1478">
        <f>24*Help!V366/Help!$Q366</f>
        <v>1.935483870967742</v>
      </c>
      <c r="M366" s="1478">
        <f>24*Help!W366/Help!$Q366</f>
        <v>725.80645161290317</v>
      </c>
      <c r="N366" s="2">
        <f>100*Help!H366</f>
        <v>100</v>
      </c>
      <c r="O366" s="2">
        <f t="shared" si="30"/>
        <v>651.41868512110716</v>
      </c>
      <c r="P366" s="2">
        <f t="shared" si="31"/>
        <v>387.43944636678197</v>
      </c>
      <c r="Q366" s="2">
        <f t="shared" si="32"/>
        <v>109.86159169550172</v>
      </c>
      <c r="R366" s="2">
        <f t="shared" si="33"/>
        <v>108.61591695501728</v>
      </c>
      <c r="S366" s="2">
        <f t="shared" si="34"/>
        <v>288.887717449033</v>
      </c>
      <c r="T366" s="2">
        <f t="shared" si="35"/>
        <v>343.01020538456248</v>
      </c>
      <c r="U366" s="1478">
        <f t="shared" si="36"/>
        <v>269.31790433151787</v>
      </c>
      <c r="V366" s="1478">
        <f t="shared" si="37"/>
        <v>265.27542197393927</v>
      </c>
      <c r="W366" s="1478">
        <f t="shared" si="38"/>
        <v>32.258064516129032</v>
      </c>
      <c r="X366" s="1478">
        <f t="shared" si="39"/>
        <v>8.064516129032258</v>
      </c>
      <c r="Y366" s="1478">
        <f t="shared" si="40"/>
        <v>1.935483870967742</v>
      </c>
      <c r="Z366" s="1478">
        <f t="shared" si="41"/>
        <v>725.80645161290317</v>
      </c>
      <c r="AA366" s="2">
        <f t="shared" si="29"/>
        <v>100</v>
      </c>
      <c r="AC366" s="2">
        <v>1</v>
      </c>
      <c r="AE366" s="2">
        <f>+Help!$G366*Help!Y366</f>
        <v>268.16608996539787</v>
      </c>
      <c r="AF366" s="2">
        <f>+Help!$G366*Help!Z366</f>
        <v>119.27335640138406</v>
      </c>
      <c r="AG366" s="2">
        <f>+Help!$G366*Help!AA366</f>
        <v>0</v>
      </c>
      <c r="AH366" s="2">
        <f>+Help!$G366*Help!AB366</f>
        <v>218.47750865051901</v>
      </c>
      <c r="AI366" s="2">
        <f>+Help!$G366*Help!AC366</f>
        <v>45.501730103806224</v>
      </c>
      <c r="AJ366" s="2">
        <f>+Help!$G366*Help!AD366</f>
        <v>42.652112346020765</v>
      </c>
      <c r="AK366" s="2">
        <f>+Help!$G366*Help!AE366</f>
        <v>29.065743944636676</v>
      </c>
      <c r="AL366" s="2">
        <f>+Help!$G366*Help!AF366</f>
        <v>22.664359861591691</v>
      </c>
      <c r="AM366" s="2">
        <f>+Help!$G366*Help!AG366</f>
        <v>11.072664359861591</v>
      </c>
      <c r="AN366" s="2">
        <f>+Help!$G366*Help!AH366</f>
        <v>29.927335640138409</v>
      </c>
      <c r="AO366" s="2">
        <f>+Help!$G366*Help!AI366</f>
        <v>123.69965397923873</v>
      </c>
      <c r="AP366" s="2">
        <f>+Help!$G366*Help!AJ366</f>
        <v>13.40310558622963</v>
      </c>
      <c r="AQ366" s="2">
        <f>+Help!$G366*Help!AK366</f>
        <v>284.95722657009213</v>
      </c>
      <c r="AR366" s="1478">
        <f>+Help!$G366*Help!AL366</f>
        <v>23.806228373702421</v>
      </c>
      <c r="AS366" s="1478">
        <f>+Help!$G366*Help!AM366</f>
        <v>0</v>
      </c>
      <c r="AV366" s="5">
        <v>1</v>
      </c>
    </row>
    <row r="367" spans="1:48" s="874" customFormat="1" x14ac:dyDescent="0.2">
      <c r="A367" s="873">
        <v>45291</v>
      </c>
      <c r="B367" s="1450">
        <f>+Help!$G367*Help!I367</f>
        <v>651.41868512110716</v>
      </c>
      <c r="C367" s="1450">
        <f>+Help!$G367*Help!J367</f>
        <v>387.43944636678197</v>
      </c>
      <c r="D367" s="1450">
        <f>+Help!$G367*Help!K367</f>
        <v>109.86159169550172</v>
      </c>
      <c r="E367" s="1450">
        <f>+Help!$G367*Help!L367</f>
        <v>108.61591695501728</v>
      </c>
      <c r="F367" s="1450">
        <f>+Help!$G367*Help!M367</f>
        <v>288.887717449033</v>
      </c>
      <c r="G367" s="1450">
        <f>+Help!$G367*Help!N367</f>
        <v>343.01020538456248</v>
      </c>
      <c r="H367" s="1479">
        <f>24*Help!R367/Help!$Q367</f>
        <v>269.31790433151787</v>
      </c>
      <c r="I367" s="1479">
        <f>24*Help!S367/Help!$Q367</f>
        <v>265.27542197393927</v>
      </c>
      <c r="J367" s="1479">
        <f>24*Help!T367/Help!$Q367</f>
        <v>32.258064516129032</v>
      </c>
      <c r="K367" s="1479">
        <f>24*Help!U367/Help!$Q367</f>
        <v>8.064516129032258</v>
      </c>
      <c r="L367" s="1479">
        <f>24*Help!V367/Help!$Q367</f>
        <v>1.935483870967742</v>
      </c>
      <c r="M367" s="1479">
        <f>24*Help!W367/Help!$Q367</f>
        <v>725.80645161290317</v>
      </c>
      <c r="N367" s="1450">
        <f>100*Help!H367</f>
        <v>100</v>
      </c>
      <c r="O367" s="1450">
        <f t="shared" si="30"/>
        <v>651.41868512110716</v>
      </c>
      <c r="P367" s="1450">
        <f t="shared" si="31"/>
        <v>387.43944636678197</v>
      </c>
      <c r="Q367" s="1450">
        <f t="shared" si="32"/>
        <v>109.86159169550172</v>
      </c>
      <c r="R367" s="1450">
        <f t="shared" si="33"/>
        <v>108.61591695501728</v>
      </c>
      <c r="S367" s="1450">
        <f t="shared" si="34"/>
        <v>288.887717449033</v>
      </c>
      <c r="T367" s="1450">
        <f t="shared" si="35"/>
        <v>343.01020538456248</v>
      </c>
      <c r="U367" s="1479">
        <f t="shared" si="36"/>
        <v>269.31790433151787</v>
      </c>
      <c r="V367" s="1479">
        <f t="shared" si="37"/>
        <v>265.27542197393927</v>
      </c>
      <c r="W367" s="1479">
        <f t="shared" si="38"/>
        <v>32.258064516129032</v>
      </c>
      <c r="X367" s="1479">
        <f t="shared" si="39"/>
        <v>8.064516129032258</v>
      </c>
      <c r="Y367" s="1479">
        <f t="shared" si="40"/>
        <v>1.935483870967742</v>
      </c>
      <c r="Z367" s="1479">
        <f t="shared" si="41"/>
        <v>725.80645161290317</v>
      </c>
      <c r="AA367" s="1450">
        <f t="shared" si="29"/>
        <v>100</v>
      </c>
      <c r="AB367" s="1450"/>
      <c r="AC367" s="1450">
        <v>1</v>
      </c>
      <c r="AD367" s="1450"/>
      <c r="AE367" s="2">
        <f>+Help!$G367*Help!Y367</f>
        <v>268.16608996539787</v>
      </c>
      <c r="AF367" s="2">
        <f>+Help!$G367*Help!Z367</f>
        <v>119.27335640138406</v>
      </c>
      <c r="AG367" s="2">
        <f>+Help!$G367*Help!AA367</f>
        <v>0</v>
      </c>
      <c r="AH367" s="2">
        <f>+Help!$G367*Help!AB367</f>
        <v>218.47750865051901</v>
      </c>
      <c r="AI367" s="2">
        <f>+Help!$G367*Help!AC367</f>
        <v>45.501730103806224</v>
      </c>
      <c r="AJ367" s="2">
        <f>+Help!$G367*Help!AD367</f>
        <v>42.652112346020765</v>
      </c>
      <c r="AK367" s="2">
        <f>+Help!$G367*Help!AE367</f>
        <v>29.065743944636676</v>
      </c>
      <c r="AL367" s="2">
        <f>+Help!$G367*Help!AF367</f>
        <v>22.664359861591691</v>
      </c>
      <c r="AM367" s="2">
        <f>+Help!$G367*Help!AG367</f>
        <v>11.072664359861591</v>
      </c>
      <c r="AN367" s="2">
        <f>+Help!$G367*Help!AH367</f>
        <v>29.927335640138409</v>
      </c>
      <c r="AO367" s="2">
        <f>+Help!$G367*Help!AI367</f>
        <v>123.69965397923873</v>
      </c>
      <c r="AP367" s="2">
        <f>+Help!$G367*Help!AJ367</f>
        <v>13.40310558622963</v>
      </c>
      <c r="AQ367" s="2">
        <f>+Help!$G367*Help!AK367</f>
        <v>284.95722657009213</v>
      </c>
      <c r="AR367" s="1478">
        <f>+Help!$G367*Help!AL367</f>
        <v>23.806228373702421</v>
      </c>
      <c r="AS367" s="1478">
        <f>+Help!$G367*Help!AM367</f>
        <v>0</v>
      </c>
      <c r="AU367"/>
      <c r="AV367" s="5">
        <v>1</v>
      </c>
    </row>
    <row r="368" spans="1:48" x14ac:dyDescent="0.2">
      <c r="A368" s="1">
        <v>45292</v>
      </c>
      <c r="B368" s="2">
        <f>+Help!$G368*Help!I368</f>
        <v>651.41868512110716</v>
      </c>
      <c r="C368" s="2">
        <f>+Help!$G368*Help!J368</f>
        <v>404.46366782006913</v>
      </c>
      <c r="D368" s="2">
        <f>+Help!$G368*Help!K368</f>
        <v>109.58477508650518</v>
      </c>
      <c r="E368" s="2">
        <f>+Help!$G368*Help!L368</f>
        <v>108.89273356401382</v>
      </c>
      <c r="F368" s="2">
        <f>+Help!$G368*Help!M368</f>
        <v>290.6384087115527</v>
      </c>
      <c r="G368" s="2">
        <f>+Help!$G368*Help!N368</f>
        <v>351.2349783680184</v>
      </c>
      <c r="H368" s="1478">
        <f>24*Help!R368/Help!$Q368</f>
        <v>270.95000037947983</v>
      </c>
      <c r="I368" s="1478">
        <f>24*Help!S368/Help!$Q368</f>
        <v>266.29095195822987</v>
      </c>
      <c r="J368" s="1478">
        <f>24*Help!T368/Help!$Q368</f>
        <v>17.741935483870968</v>
      </c>
      <c r="K368" s="1478">
        <f>24*Help!U368/Help!$Q368</f>
        <v>4.838709677419355</v>
      </c>
      <c r="L368" s="1478">
        <f>24*Help!V368/Help!$Q368</f>
        <v>2.5806451612903225</v>
      </c>
      <c r="M368" s="1478">
        <f>24*Help!W368/Help!$Q368</f>
        <v>709.67741935483866</v>
      </c>
      <c r="N368" s="2">
        <f>100*Help!H368</f>
        <v>100</v>
      </c>
      <c r="O368" s="2">
        <f t="shared" si="30"/>
        <v>651.41868512110716</v>
      </c>
      <c r="P368" s="2">
        <f t="shared" si="31"/>
        <v>404.46366782006913</v>
      </c>
      <c r="Q368" s="2">
        <f t="shared" si="32"/>
        <v>109.58477508650518</v>
      </c>
      <c r="R368" s="2">
        <f t="shared" si="33"/>
        <v>108.89273356401382</v>
      </c>
      <c r="S368" s="2">
        <f t="shared" si="34"/>
        <v>290.6384087115527</v>
      </c>
      <c r="T368" s="2">
        <f t="shared" si="35"/>
        <v>351.2349783680184</v>
      </c>
      <c r="U368" s="1478">
        <f t="shared" si="36"/>
        <v>270.95000037947983</v>
      </c>
      <c r="V368" s="1478">
        <f t="shared" si="37"/>
        <v>266.29095195822987</v>
      </c>
      <c r="W368" s="1478">
        <f t="shared" si="38"/>
        <v>17.741935483870968</v>
      </c>
      <c r="X368" s="1478">
        <f t="shared" si="39"/>
        <v>4.838709677419355</v>
      </c>
      <c r="Y368" s="1478">
        <f t="shared" si="40"/>
        <v>2.5806451612903225</v>
      </c>
      <c r="Z368" s="1478">
        <f t="shared" si="41"/>
        <v>709.67741935483866</v>
      </c>
      <c r="AA368" s="2">
        <f t="shared" si="29"/>
        <v>100</v>
      </c>
      <c r="AC368" s="2">
        <v>1</v>
      </c>
      <c r="AE368" s="2">
        <f>+Help!$G368*Help!Y368</f>
        <v>294.04844290657434</v>
      </c>
      <c r="AF368" s="2">
        <f>+Help!$G368*Help!Z368</f>
        <v>110.4152249134948</v>
      </c>
      <c r="AG368" s="2">
        <f>+Help!$G368*Help!AA368</f>
        <v>0</v>
      </c>
      <c r="AH368" s="2">
        <f>+Help!$G368*Help!AB368</f>
        <v>218.47750865051901</v>
      </c>
      <c r="AI368" s="2">
        <f>+Help!$G368*Help!AC368</f>
        <v>28.477508650519027</v>
      </c>
      <c r="AJ368" s="2">
        <f>+Help!$G368*Help!AD368</f>
        <v>39.891385702422141</v>
      </c>
      <c r="AK368" s="2">
        <f>+Help!$G368*Help!AE368</f>
        <v>26.64359861591695</v>
      </c>
      <c r="AL368" s="2">
        <f>+Help!$G368*Help!AF368</f>
        <v>22.491349480968854</v>
      </c>
      <c r="AM368" s="2">
        <f>+Help!$G368*Help!AG368</f>
        <v>10.899653979238753</v>
      </c>
      <c r="AN368" s="2">
        <f>+Help!$G368*Help!AH368</f>
        <v>29.927335640138409</v>
      </c>
      <c r="AO368" s="2">
        <f>+Help!$G368*Help!AI368</f>
        <v>123.69965397923873</v>
      </c>
      <c r="AP368" s="2">
        <f>+Help!$G368*Help!AJ368</f>
        <v>13.434857525837424</v>
      </c>
      <c r="AQ368" s="2">
        <f>+Help!$G368*Help!AK368</f>
        <v>283.14891676016907</v>
      </c>
      <c r="AR368" s="1478">
        <f>+Help!$G368*Help!AL368</f>
        <v>23.25259515570934</v>
      </c>
      <c r="AS368" s="1478">
        <f>+Help!$G368*Help!AM368</f>
        <v>0</v>
      </c>
      <c r="AV368" s="5">
        <v>1</v>
      </c>
    </row>
    <row r="369" spans="1:48" x14ac:dyDescent="0.2">
      <c r="A369" s="1">
        <v>45293</v>
      </c>
      <c r="B369" s="2">
        <f>+Help!$G369*Help!I369</f>
        <v>651.41868512110716</v>
      </c>
      <c r="C369" s="2">
        <f>+Help!$G369*Help!J369</f>
        <v>404.46366782006913</v>
      </c>
      <c r="D369" s="2">
        <f>+Help!$G369*Help!K369</f>
        <v>109.58477508650518</v>
      </c>
      <c r="E369" s="2">
        <f>+Help!$G369*Help!L369</f>
        <v>108.89273356401382</v>
      </c>
      <c r="F369" s="2">
        <f>+Help!$G369*Help!M369</f>
        <v>290.6384087115527</v>
      </c>
      <c r="G369" s="2">
        <f>+Help!$G369*Help!N369</f>
        <v>351.2349783680184</v>
      </c>
      <c r="H369" s="1478">
        <f>24*Help!R369/Help!$Q369</f>
        <v>270.95000037947983</v>
      </c>
      <c r="I369" s="1478">
        <f>24*Help!S369/Help!$Q369</f>
        <v>266.29095195822987</v>
      </c>
      <c r="J369" s="1478">
        <f>24*Help!T369/Help!$Q369</f>
        <v>17.741935483870968</v>
      </c>
      <c r="K369" s="1478">
        <f>24*Help!U369/Help!$Q369</f>
        <v>4.838709677419355</v>
      </c>
      <c r="L369" s="1478">
        <f>24*Help!V369/Help!$Q369</f>
        <v>2.5806451612903225</v>
      </c>
      <c r="M369" s="1478">
        <f>24*Help!W369/Help!$Q369</f>
        <v>709.67741935483866</v>
      </c>
      <c r="N369" s="2">
        <f>100*Help!H369</f>
        <v>100</v>
      </c>
      <c r="O369" s="2">
        <f t="shared" si="30"/>
        <v>651.41868512110716</v>
      </c>
      <c r="P369" s="2">
        <f t="shared" si="31"/>
        <v>404.46366782006913</v>
      </c>
      <c r="Q369" s="2">
        <f t="shared" si="32"/>
        <v>109.58477508650518</v>
      </c>
      <c r="R369" s="2">
        <f t="shared" si="33"/>
        <v>108.89273356401382</v>
      </c>
      <c r="S369" s="2">
        <f t="shared" si="34"/>
        <v>290.6384087115527</v>
      </c>
      <c r="T369" s="2">
        <f t="shared" si="35"/>
        <v>351.2349783680184</v>
      </c>
      <c r="U369" s="1478">
        <f t="shared" si="36"/>
        <v>270.95000037947983</v>
      </c>
      <c r="V369" s="1478">
        <f t="shared" si="37"/>
        <v>266.29095195822987</v>
      </c>
      <c r="W369" s="1478">
        <f t="shared" si="38"/>
        <v>17.741935483870968</v>
      </c>
      <c r="X369" s="1478">
        <f t="shared" si="39"/>
        <v>4.838709677419355</v>
      </c>
      <c r="Y369" s="1478">
        <f t="shared" si="40"/>
        <v>2.5806451612903225</v>
      </c>
      <c r="Z369" s="1478">
        <f t="shared" si="41"/>
        <v>709.67741935483866</v>
      </c>
      <c r="AA369" s="2">
        <f t="shared" si="29"/>
        <v>100</v>
      </c>
      <c r="AC369" s="2">
        <v>1</v>
      </c>
      <c r="AE369" s="2">
        <f>+Help!$G369*Help!Y369</f>
        <v>294.04844290657434</v>
      </c>
      <c r="AF369" s="2">
        <f>+Help!$G369*Help!Z369</f>
        <v>110.4152249134948</v>
      </c>
      <c r="AG369" s="2">
        <f>+Help!$G369*Help!AA369</f>
        <v>0</v>
      </c>
      <c r="AH369" s="2">
        <f>+Help!$G369*Help!AB369</f>
        <v>218.47750865051901</v>
      </c>
      <c r="AI369" s="2">
        <f>+Help!$G369*Help!AC369</f>
        <v>28.477508650519027</v>
      </c>
      <c r="AJ369" s="2">
        <f>+Help!$G369*Help!AD369</f>
        <v>39.891385702422141</v>
      </c>
      <c r="AK369" s="2">
        <f>+Help!$G369*Help!AE369</f>
        <v>26.64359861591695</v>
      </c>
      <c r="AL369" s="2">
        <f>+Help!$G369*Help!AF369</f>
        <v>22.491349480968854</v>
      </c>
      <c r="AM369" s="2">
        <f>+Help!$G369*Help!AG369</f>
        <v>10.899653979238753</v>
      </c>
      <c r="AN369" s="2">
        <f>+Help!$G369*Help!AH369</f>
        <v>29.927335640138409</v>
      </c>
      <c r="AO369" s="2">
        <f>+Help!$G369*Help!AI369</f>
        <v>123.69965397923873</v>
      </c>
      <c r="AP369" s="2">
        <f>+Help!$G369*Help!AJ369</f>
        <v>13.434857525837424</v>
      </c>
      <c r="AQ369" s="2">
        <f>+Help!$G369*Help!AK369</f>
        <v>283.14891676016907</v>
      </c>
      <c r="AR369" s="1478">
        <f>+Help!$G369*Help!AL369</f>
        <v>23.25259515570934</v>
      </c>
      <c r="AS369" s="1478">
        <f>+Help!$G369*Help!AM369</f>
        <v>0</v>
      </c>
      <c r="AV369" s="5">
        <v>1</v>
      </c>
    </row>
    <row r="370" spans="1:48" x14ac:dyDescent="0.2">
      <c r="A370" s="1">
        <v>45294</v>
      </c>
      <c r="B370" s="2">
        <f>+Help!$G370*Help!I370</f>
        <v>651.41868512110716</v>
      </c>
      <c r="C370" s="2">
        <f>+Help!$G370*Help!J370</f>
        <v>404.46366782006913</v>
      </c>
      <c r="D370" s="2">
        <f>+Help!$G370*Help!K370</f>
        <v>109.58477508650518</v>
      </c>
      <c r="E370" s="2">
        <f>+Help!$G370*Help!L370</f>
        <v>108.89273356401382</v>
      </c>
      <c r="F370" s="2">
        <f>+Help!$G370*Help!M370</f>
        <v>290.6384087115527</v>
      </c>
      <c r="G370" s="2">
        <f>+Help!$G370*Help!N370</f>
        <v>351.2349783680184</v>
      </c>
      <c r="H370" s="1478">
        <f>24*Help!R370/Help!$Q370</f>
        <v>270.95000037947983</v>
      </c>
      <c r="I370" s="1478">
        <f>24*Help!S370/Help!$Q370</f>
        <v>266.29095195822987</v>
      </c>
      <c r="J370" s="1478">
        <f>24*Help!T370/Help!$Q370</f>
        <v>17.741935483870968</v>
      </c>
      <c r="K370" s="1478">
        <f>24*Help!U370/Help!$Q370</f>
        <v>4.838709677419355</v>
      </c>
      <c r="L370" s="1478">
        <f>24*Help!V370/Help!$Q370</f>
        <v>2.5806451612903225</v>
      </c>
      <c r="M370" s="1478">
        <f>24*Help!W370/Help!$Q370</f>
        <v>709.67741935483866</v>
      </c>
      <c r="N370" s="2">
        <f>100*Help!H370</f>
        <v>100</v>
      </c>
      <c r="O370" s="2">
        <f t="shared" si="30"/>
        <v>651.41868512110716</v>
      </c>
      <c r="P370" s="2">
        <f t="shared" si="31"/>
        <v>404.46366782006913</v>
      </c>
      <c r="Q370" s="2">
        <f t="shared" si="32"/>
        <v>109.58477508650518</v>
      </c>
      <c r="R370" s="2">
        <f t="shared" si="33"/>
        <v>108.89273356401382</v>
      </c>
      <c r="S370" s="2">
        <f t="shared" si="34"/>
        <v>290.6384087115527</v>
      </c>
      <c r="T370" s="2">
        <f t="shared" si="35"/>
        <v>351.2349783680184</v>
      </c>
      <c r="U370" s="1478">
        <f t="shared" si="36"/>
        <v>270.95000037947983</v>
      </c>
      <c r="V370" s="1478">
        <f t="shared" si="37"/>
        <v>266.29095195822987</v>
      </c>
      <c r="W370" s="1478">
        <f t="shared" si="38"/>
        <v>17.741935483870968</v>
      </c>
      <c r="X370" s="1478">
        <f t="shared" si="39"/>
        <v>4.838709677419355</v>
      </c>
      <c r="Y370" s="1478">
        <f t="shared" si="40"/>
        <v>2.5806451612903225</v>
      </c>
      <c r="Z370" s="1478">
        <f t="shared" si="41"/>
        <v>709.67741935483866</v>
      </c>
      <c r="AA370" s="2">
        <f t="shared" si="29"/>
        <v>100</v>
      </c>
      <c r="AC370" s="2">
        <v>1</v>
      </c>
      <c r="AE370" s="2">
        <f>+Help!$G370*Help!Y370</f>
        <v>294.04844290657434</v>
      </c>
      <c r="AF370" s="2">
        <f>+Help!$G370*Help!Z370</f>
        <v>110.4152249134948</v>
      </c>
      <c r="AG370" s="2">
        <f>+Help!$G370*Help!AA370</f>
        <v>0</v>
      </c>
      <c r="AH370" s="2">
        <f>+Help!$G370*Help!AB370</f>
        <v>218.47750865051901</v>
      </c>
      <c r="AI370" s="2">
        <f>+Help!$G370*Help!AC370</f>
        <v>28.477508650519027</v>
      </c>
      <c r="AJ370" s="2">
        <f>+Help!$G370*Help!AD370</f>
        <v>39.891385702422141</v>
      </c>
      <c r="AK370" s="2">
        <f>+Help!$G370*Help!AE370</f>
        <v>26.64359861591695</v>
      </c>
      <c r="AL370" s="2">
        <f>+Help!$G370*Help!AF370</f>
        <v>22.491349480968854</v>
      </c>
      <c r="AM370" s="2">
        <f>+Help!$G370*Help!AG370</f>
        <v>10.899653979238753</v>
      </c>
      <c r="AN370" s="2">
        <f>+Help!$G370*Help!AH370</f>
        <v>29.927335640138409</v>
      </c>
      <c r="AO370" s="2">
        <f>+Help!$G370*Help!AI370</f>
        <v>123.69965397923873</v>
      </c>
      <c r="AP370" s="2">
        <f>+Help!$G370*Help!AJ370</f>
        <v>13.434857525837424</v>
      </c>
      <c r="AQ370" s="2">
        <f>+Help!$G370*Help!AK370</f>
        <v>283.14891676016907</v>
      </c>
      <c r="AR370" s="1478">
        <f>+Help!$G370*Help!AL370</f>
        <v>23.25259515570934</v>
      </c>
      <c r="AS370" s="1478">
        <f>+Help!$G370*Help!AM370</f>
        <v>0</v>
      </c>
      <c r="AV370" s="5">
        <v>1</v>
      </c>
    </row>
    <row r="371" spans="1:48" x14ac:dyDescent="0.2">
      <c r="A371" s="1">
        <v>45295</v>
      </c>
      <c r="B371" s="2">
        <f>+Help!$G371*Help!I371</f>
        <v>651.41868512110716</v>
      </c>
      <c r="C371" s="2">
        <f>+Help!$G371*Help!J371</f>
        <v>404.46366782006913</v>
      </c>
      <c r="D371" s="2">
        <f>+Help!$G371*Help!K371</f>
        <v>109.58477508650518</v>
      </c>
      <c r="E371" s="2">
        <f>+Help!$G371*Help!L371</f>
        <v>108.89273356401382</v>
      </c>
      <c r="F371" s="2">
        <f>+Help!$G371*Help!M371</f>
        <v>290.6384087115527</v>
      </c>
      <c r="G371" s="2">
        <f>+Help!$G371*Help!N371</f>
        <v>351.2349783680184</v>
      </c>
      <c r="H371" s="1478">
        <f>24*Help!R371/Help!$Q371</f>
        <v>270.95000037947983</v>
      </c>
      <c r="I371" s="1478">
        <f>24*Help!S371/Help!$Q371</f>
        <v>266.29095195822987</v>
      </c>
      <c r="J371" s="1478">
        <f>24*Help!T371/Help!$Q371</f>
        <v>17.741935483870968</v>
      </c>
      <c r="K371" s="1478">
        <f>24*Help!U371/Help!$Q371</f>
        <v>4.838709677419355</v>
      </c>
      <c r="L371" s="1478">
        <f>24*Help!V371/Help!$Q371</f>
        <v>2.5806451612903225</v>
      </c>
      <c r="M371" s="1478">
        <f>24*Help!W371/Help!$Q371</f>
        <v>709.67741935483866</v>
      </c>
      <c r="N371" s="2">
        <f>100*Help!H371</f>
        <v>100</v>
      </c>
      <c r="O371" s="2">
        <f t="shared" si="30"/>
        <v>651.41868512110716</v>
      </c>
      <c r="P371" s="2">
        <f t="shared" si="31"/>
        <v>404.46366782006913</v>
      </c>
      <c r="Q371" s="2">
        <f t="shared" si="32"/>
        <v>109.58477508650518</v>
      </c>
      <c r="R371" s="2">
        <f t="shared" si="33"/>
        <v>108.89273356401382</v>
      </c>
      <c r="S371" s="2">
        <f t="shared" si="34"/>
        <v>290.6384087115527</v>
      </c>
      <c r="T371" s="2">
        <f t="shared" si="35"/>
        <v>351.2349783680184</v>
      </c>
      <c r="U371" s="1478">
        <f t="shared" si="36"/>
        <v>270.95000037947983</v>
      </c>
      <c r="V371" s="1478">
        <f t="shared" si="37"/>
        <v>266.29095195822987</v>
      </c>
      <c r="W371" s="1478">
        <f t="shared" si="38"/>
        <v>17.741935483870968</v>
      </c>
      <c r="X371" s="1478">
        <f t="shared" si="39"/>
        <v>4.838709677419355</v>
      </c>
      <c r="Y371" s="1478">
        <f t="shared" si="40"/>
        <v>2.5806451612903225</v>
      </c>
      <c r="Z371" s="1478">
        <f t="shared" si="41"/>
        <v>709.67741935483866</v>
      </c>
      <c r="AA371" s="2">
        <f t="shared" si="29"/>
        <v>100</v>
      </c>
      <c r="AC371" s="2">
        <v>1</v>
      </c>
      <c r="AE371" s="2">
        <f>+Help!$G371*Help!Y371</f>
        <v>294.04844290657434</v>
      </c>
      <c r="AF371" s="2">
        <f>+Help!$G371*Help!Z371</f>
        <v>110.4152249134948</v>
      </c>
      <c r="AG371" s="2">
        <f>+Help!$G371*Help!AA371</f>
        <v>0</v>
      </c>
      <c r="AH371" s="2">
        <f>+Help!$G371*Help!AB371</f>
        <v>218.47750865051901</v>
      </c>
      <c r="AI371" s="2">
        <f>+Help!$G371*Help!AC371</f>
        <v>28.477508650519027</v>
      </c>
      <c r="AJ371" s="2">
        <f>+Help!$G371*Help!AD371</f>
        <v>39.891385702422141</v>
      </c>
      <c r="AK371" s="2">
        <f>+Help!$G371*Help!AE371</f>
        <v>26.64359861591695</v>
      </c>
      <c r="AL371" s="2">
        <f>+Help!$G371*Help!AF371</f>
        <v>22.491349480968854</v>
      </c>
      <c r="AM371" s="2">
        <f>+Help!$G371*Help!AG371</f>
        <v>10.899653979238753</v>
      </c>
      <c r="AN371" s="2">
        <f>+Help!$G371*Help!AH371</f>
        <v>29.927335640138409</v>
      </c>
      <c r="AO371" s="2">
        <f>+Help!$G371*Help!AI371</f>
        <v>123.69965397923873</v>
      </c>
      <c r="AP371" s="2">
        <f>+Help!$G371*Help!AJ371</f>
        <v>13.434857525837424</v>
      </c>
      <c r="AQ371" s="2">
        <f>+Help!$G371*Help!AK371</f>
        <v>283.14891676016907</v>
      </c>
      <c r="AR371" s="1478">
        <f>+Help!$G371*Help!AL371</f>
        <v>23.25259515570934</v>
      </c>
      <c r="AS371" s="1478">
        <f>+Help!$G371*Help!AM371</f>
        <v>0</v>
      </c>
      <c r="AV371" s="5">
        <v>1</v>
      </c>
    </row>
    <row r="372" spans="1:48" x14ac:dyDescent="0.2">
      <c r="A372" s="1">
        <v>45296</v>
      </c>
      <c r="B372" s="2">
        <f>+Help!$G372*Help!I372</f>
        <v>651.41868512110716</v>
      </c>
      <c r="C372" s="2">
        <f>+Help!$G372*Help!J372</f>
        <v>404.46366782006913</v>
      </c>
      <c r="D372" s="2">
        <f>+Help!$G372*Help!K372</f>
        <v>109.58477508650518</v>
      </c>
      <c r="E372" s="2">
        <f>+Help!$G372*Help!L372</f>
        <v>108.89273356401382</v>
      </c>
      <c r="F372" s="2">
        <f>+Help!$G372*Help!M372</f>
        <v>290.6384087115527</v>
      </c>
      <c r="G372" s="2">
        <f>+Help!$G372*Help!N372</f>
        <v>351.2349783680184</v>
      </c>
      <c r="H372" s="1478">
        <f>24*Help!R372/Help!$Q372</f>
        <v>270.95000037947983</v>
      </c>
      <c r="I372" s="1478">
        <f>24*Help!S372/Help!$Q372</f>
        <v>266.29095195822987</v>
      </c>
      <c r="J372" s="1478">
        <f>24*Help!T372/Help!$Q372</f>
        <v>17.741935483870968</v>
      </c>
      <c r="K372" s="1478">
        <f>24*Help!U372/Help!$Q372</f>
        <v>4.838709677419355</v>
      </c>
      <c r="L372" s="1478">
        <f>24*Help!V372/Help!$Q372</f>
        <v>2.5806451612903225</v>
      </c>
      <c r="M372" s="1478">
        <f>24*Help!W372/Help!$Q372</f>
        <v>709.67741935483866</v>
      </c>
      <c r="N372" s="2">
        <f>100*Help!H372</f>
        <v>100</v>
      </c>
      <c r="O372" s="2">
        <f t="shared" si="30"/>
        <v>651.41868512110716</v>
      </c>
      <c r="P372" s="2">
        <f t="shared" si="31"/>
        <v>404.46366782006913</v>
      </c>
      <c r="Q372" s="2">
        <f t="shared" si="32"/>
        <v>109.58477508650518</v>
      </c>
      <c r="R372" s="2">
        <f t="shared" si="33"/>
        <v>108.89273356401382</v>
      </c>
      <c r="S372" s="2">
        <f t="shared" si="34"/>
        <v>290.6384087115527</v>
      </c>
      <c r="T372" s="2">
        <f t="shared" si="35"/>
        <v>351.2349783680184</v>
      </c>
      <c r="U372" s="1478">
        <f t="shared" si="36"/>
        <v>270.95000037947983</v>
      </c>
      <c r="V372" s="1478">
        <f t="shared" si="37"/>
        <v>266.29095195822987</v>
      </c>
      <c r="W372" s="1478">
        <f t="shared" si="38"/>
        <v>17.741935483870968</v>
      </c>
      <c r="X372" s="1478">
        <f t="shared" si="39"/>
        <v>4.838709677419355</v>
      </c>
      <c r="Y372" s="1478">
        <f t="shared" si="40"/>
        <v>2.5806451612903225</v>
      </c>
      <c r="Z372" s="1478">
        <f t="shared" si="41"/>
        <v>709.67741935483866</v>
      </c>
      <c r="AA372" s="2">
        <f t="shared" si="29"/>
        <v>100</v>
      </c>
      <c r="AC372" s="2">
        <v>1</v>
      </c>
      <c r="AE372" s="2">
        <f>+Help!$G372*Help!Y372</f>
        <v>294.04844290657434</v>
      </c>
      <c r="AF372" s="2">
        <f>+Help!$G372*Help!Z372</f>
        <v>110.4152249134948</v>
      </c>
      <c r="AG372" s="2">
        <f>+Help!$G372*Help!AA372</f>
        <v>0</v>
      </c>
      <c r="AH372" s="2">
        <f>+Help!$G372*Help!AB372</f>
        <v>218.47750865051901</v>
      </c>
      <c r="AI372" s="2">
        <f>+Help!$G372*Help!AC372</f>
        <v>28.477508650519027</v>
      </c>
      <c r="AJ372" s="2">
        <f>+Help!$G372*Help!AD372</f>
        <v>39.891385702422141</v>
      </c>
      <c r="AK372" s="2">
        <f>+Help!$G372*Help!AE372</f>
        <v>26.64359861591695</v>
      </c>
      <c r="AL372" s="2">
        <f>+Help!$G372*Help!AF372</f>
        <v>22.491349480968854</v>
      </c>
      <c r="AM372" s="2">
        <f>+Help!$G372*Help!AG372</f>
        <v>10.899653979238753</v>
      </c>
      <c r="AN372" s="2">
        <f>+Help!$G372*Help!AH372</f>
        <v>29.927335640138409</v>
      </c>
      <c r="AO372" s="2">
        <f>+Help!$G372*Help!AI372</f>
        <v>123.69965397923873</v>
      </c>
      <c r="AP372" s="2">
        <f>+Help!$G372*Help!AJ372</f>
        <v>13.434857525837424</v>
      </c>
      <c r="AQ372" s="2">
        <f>+Help!$G372*Help!AK372</f>
        <v>283.14891676016907</v>
      </c>
      <c r="AR372" s="1478">
        <f>+Help!$G372*Help!AL372</f>
        <v>23.25259515570934</v>
      </c>
      <c r="AS372" s="1478">
        <f>+Help!$G372*Help!AM372</f>
        <v>0</v>
      </c>
      <c r="AV372" s="5">
        <v>1</v>
      </c>
    </row>
    <row r="373" spans="1:48" x14ac:dyDescent="0.2">
      <c r="A373" s="1">
        <v>45297</v>
      </c>
      <c r="B373" s="2">
        <f>+Help!$G373*Help!I373</f>
        <v>651.41868512110716</v>
      </c>
      <c r="C373" s="2">
        <f>+Help!$G373*Help!J373</f>
        <v>404.46366782006913</v>
      </c>
      <c r="D373" s="2">
        <f>+Help!$G373*Help!K373</f>
        <v>109.58477508650518</v>
      </c>
      <c r="E373" s="2">
        <f>+Help!$G373*Help!L373</f>
        <v>108.89273356401382</v>
      </c>
      <c r="F373" s="2">
        <f>+Help!$G373*Help!M373</f>
        <v>290.6384087115527</v>
      </c>
      <c r="G373" s="2">
        <f>+Help!$G373*Help!N373</f>
        <v>351.2349783680184</v>
      </c>
      <c r="H373" s="1478">
        <f>24*Help!R373/Help!$Q373</f>
        <v>270.95000037947983</v>
      </c>
      <c r="I373" s="1478">
        <f>24*Help!S373/Help!$Q373</f>
        <v>266.29095195822987</v>
      </c>
      <c r="J373" s="1478">
        <f>24*Help!T373/Help!$Q373</f>
        <v>17.741935483870968</v>
      </c>
      <c r="K373" s="1478">
        <f>24*Help!U373/Help!$Q373</f>
        <v>4.838709677419355</v>
      </c>
      <c r="L373" s="1478">
        <f>24*Help!V373/Help!$Q373</f>
        <v>2.5806451612903225</v>
      </c>
      <c r="M373" s="1478">
        <f>24*Help!W373/Help!$Q373</f>
        <v>709.67741935483866</v>
      </c>
      <c r="N373" s="2">
        <f>100*Help!H373</f>
        <v>100</v>
      </c>
      <c r="O373" s="2">
        <f t="shared" si="30"/>
        <v>651.41868512110716</v>
      </c>
      <c r="P373" s="2">
        <f t="shared" si="31"/>
        <v>404.46366782006913</v>
      </c>
      <c r="Q373" s="2">
        <f t="shared" si="32"/>
        <v>109.58477508650518</v>
      </c>
      <c r="R373" s="2">
        <f t="shared" si="33"/>
        <v>108.89273356401382</v>
      </c>
      <c r="S373" s="2">
        <f t="shared" si="34"/>
        <v>290.6384087115527</v>
      </c>
      <c r="T373" s="2">
        <f t="shared" si="35"/>
        <v>351.2349783680184</v>
      </c>
      <c r="U373" s="1478">
        <f t="shared" si="36"/>
        <v>270.95000037947983</v>
      </c>
      <c r="V373" s="1478">
        <f t="shared" si="37"/>
        <v>266.29095195822987</v>
      </c>
      <c r="W373" s="1478">
        <f t="shared" si="38"/>
        <v>17.741935483870968</v>
      </c>
      <c r="X373" s="1478">
        <f t="shared" si="39"/>
        <v>4.838709677419355</v>
      </c>
      <c r="Y373" s="1478">
        <f t="shared" si="40"/>
        <v>2.5806451612903225</v>
      </c>
      <c r="Z373" s="1478">
        <f t="shared" si="41"/>
        <v>709.67741935483866</v>
      </c>
      <c r="AA373" s="2">
        <f t="shared" si="29"/>
        <v>100</v>
      </c>
      <c r="AC373" s="2">
        <v>1</v>
      </c>
      <c r="AE373" s="2">
        <f>+Help!$G373*Help!Y373</f>
        <v>294.04844290657434</v>
      </c>
      <c r="AF373" s="2">
        <f>+Help!$G373*Help!Z373</f>
        <v>110.4152249134948</v>
      </c>
      <c r="AG373" s="2">
        <f>+Help!$G373*Help!AA373</f>
        <v>0</v>
      </c>
      <c r="AH373" s="2">
        <f>+Help!$G373*Help!AB373</f>
        <v>218.47750865051901</v>
      </c>
      <c r="AI373" s="2">
        <f>+Help!$G373*Help!AC373</f>
        <v>28.477508650519027</v>
      </c>
      <c r="AJ373" s="2">
        <f>+Help!$G373*Help!AD373</f>
        <v>39.891385702422141</v>
      </c>
      <c r="AK373" s="2">
        <f>+Help!$G373*Help!AE373</f>
        <v>26.64359861591695</v>
      </c>
      <c r="AL373" s="2">
        <f>+Help!$G373*Help!AF373</f>
        <v>22.491349480968854</v>
      </c>
      <c r="AM373" s="2">
        <f>+Help!$G373*Help!AG373</f>
        <v>10.899653979238753</v>
      </c>
      <c r="AN373" s="2">
        <f>+Help!$G373*Help!AH373</f>
        <v>29.927335640138409</v>
      </c>
      <c r="AO373" s="2">
        <f>+Help!$G373*Help!AI373</f>
        <v>123.69965397923873</v>
      </c>
      <c r="AP373" s="2">
        <f>+Help!$G373*Help!AJ373</f>
        <v>13.434857525837424</v>
      </c>
      <c r="AQ373" s="2">
        <f>+Help!$G373*Help!AK373</f>
        <v>283.14891676016907</v>
      </c>
      <c r="AR373" s="1478">
        <f>+Help!$G373*Help!AL373</f>
        <v>23.25259515570934</v>
      </c>
      <c r="AS373" s="1478">
        <f>+Help!$G373*Help!AM373</f>
        <v>0</v>
      </c>
      <c r="AV373" s="5">
        <v>1</v>
      </c>
    </row>
    <row r="374" spans="1:48" x14ac:dyDescent="0.2">
      <c r="A374" s="1">
        <v>45298</v>
      </c>
      <c r="B374" s="2">
        <f>+Help!$G374*Help!I374</f>
        <v>651.41868512110716</v>
      </c>
      <c r="C374" s="2">
        <f>+Help!$G374*Help!J374</f>
        <v>404.46366782006913</v>
      </c>
      <c r="D374" s="2">
        <f>+Help!$G374*Help!K374</f>
        <v>109.58477508650518</v>
      </c>
      <c r="E374" s="2">
        <f>+Help!$G374*Help!L374</f>
        <v>108.89273356401382</v>
      </c>
      <c r="F374" s="2">
        <f>+Help!$G374*Help!M374</f>
        <v>290.6384087115527</v>
      </c>
      <c r="G374" s="2">
        <f>+Help!$G374*Help!N374</f>
        <v>351.2349783680184</v>
      </c>
      <c r="H374" s="1478">
        <f>24*Help!R374/Help!$Q374</f>
        <v>270.95000037947983</v>
      </c>
      <c r="I374" s="1478">
        <f>24*Help!S374/Help!$Q374</f>
        <v>266.29095195822987</v>
      </c>
      <c r="J374" s="1478">
        <f>24*Help!T374/Help!$Q374</f>
        <v>17.741935483870968</v>
      </c>
      <c r="K374" s="1478">
        <f>24*Help!U374/Help!$Q374</f>
        <v>4.838709677419355</v>
      </c>
      <c r="L374" s="1478">
        <f>24*Help!V374/Help!$Q374</f>
        <v>2.5806451612903225</v>
      </c>
      <c r="M374" s="1478">
        <f>24*Help!W374/Help!$Q374</f>
        <v>709.67741935483866</v>
      </c>
      <c r="N374" s="2">
        <f>100*Help!H374</f>
        <v>100</v>
      </c>
      <c r="O374" s="2">
        <f t="shared" si="30"/>
        <v>651.41868512110716</v>
      </c>
      <c r="P374" s="2">
        <f t="shared" si="31"/>
        <v>404.46366782006913</v>
      </c>
      <c r="Q374" s="2">
        <f t="shared" si="32"/>
        <v>109.58477508650518</v>
      </c>
      <c r="R374" s="2">
        <f t="shared" si="33"/>
        <v>108.89273356401382</v>
      </c>
      <c r="S374" s="2">
        <f t="shared" si="34"/>
        <v>290.6384087115527</v>
      </c>
      <c r="T374" s="2">
        <f t="shared" si="35"/>
        <v>351.2349783680184</v>
      </c>
      <c r="U374" s="1478">
        <f t="shared" si="36"/>
        <v>270.95000037947983</v>
      </c>
      <c r="V374" s="1478">
        <f t="shared" si="37"/>
        <v>266.29095195822987</v>
      </c>
      <c r="W374" s="1478">
        <f t="shared" si="38"/>
        <v>17.741935483870968</v>
      </c>
      <c r="X374" s="1478">
        <f t="shared" si="39"/>
        <v>4.838709677419355</v>
      </c>
      <c r="Y374" s="1478">
        <f t="shared" si="40"/>
        <v>2.5806451612903225</v>
      </c>
      <c r="Z374" s="1478">
        <f t="shared" si="41"/>
        <v>709.67741935483866</v>
      </c>
      <c r="AA374" s="2">
        <f t="shared" si="29"/>
        <v>100</v>
      </c>
      <c r="AC374" s="2">
        <v>1</v>
      </c>
      <c r="AE374" s="2">
        <f>+Help!$G374*Help!Y374</f>
        <v>294.04844290657434</v>
      </c>
      <c r="AF374" s="2">
        <f>+Help!$G374*Help!Z374</f>
        <v>110.4152249134948</v>
      </c>
      <c r="AG374" s="2">
        <f>+Help!$G374*Help!AA374</f>
        <v>0</v>
      </c>
      <c r="AH374" s="2">
        <f>+Help!$G374*Help!AB374</f>
        <v>218.47750865051901</v>
      </c>
      <c r="AI374" s="2">
        <f>+Help!$G374*Help!AC374</f>
        <v>28.477508650519027</v>
      </c>
      <c r="AJ374" s="2">
        <f>+Help!$G374*Help!AD374</f>
        <v>39.891385702422141</v>
      </c>
      <c r="AK374" s="2">
        <f>+Help!$G374*Help!AE374</f>
        <v>26.64359861591695</v>
      </c>
      <c r="AL374" s="2">
        <f>+Help!$G374*Help!AF374</f>
        <v>22.491349480968854</v>
      </c>
      <c r="AM374" s="2">
        <f>+Help!$G374*Help!AG374</f>
        <v>10.899653979238753</v>
      </c>
      <c r="AN374" s="2">
        <f>+Help!$G374*Help!AH374</f>
        <v>29.927335640138409</v>
      </c>
      <c r="AO374" s="2">
        <f>+Help!$G374*Help!AI374</f>
        <v>123.69965397923873</v>
      </c>
      <c r="AP374" s="2">
        <f>+Help!$G374*Help!AJ374</f>
        <v>13.434857525837424</v>
      </c>
      <c r="AQ374" s="2">
        <f>+Help!$G374*Help!AK374</f>
        <v>283.14891676016907</v>
      </c>
      <c r="AR374" s="1478">
        <f>+Help!$G374*Help!AL374</f>
        <v>23.25259515570934</v>
      </c>
      <c r="AS374" s="1478">
        <f>+Help!$G374*Help!AM374</f>
        <v>0</v>
      </c>
      <c r="AV374" s="5">
        <v>1</v>
      </c>
    </row>
    <row r="375" spans="1:48" x14ac:dyDescent="0.2">
      <c r="A375" s="1">
        <v>45299</v>
      </c>
      <c r="B375" s="2">
        <f>+Help!$G375*Help!I375</f>
        <v>597.13379469434824</v>
      </c>
      <c r="C375" s="2">
        <f>+Help!$G375*Help!J375</f>
        <v>370.75836216839673</v>
      </c>
      <c r="D375" s="2">
        <f>+Help!$G375*Help!K375</f>
        <v>100.45271049596309</v>
      </c>
      <c r="E375" s="2">
        <f>+Help!$G375*Help!L375</f>
        <v>99.818339100346009</v>
      </c>
      <c r="F375" s="2">
        <f>+Help!$G375*Help!M375</f>
        <v>266.41854131892336</v>
      </c>
      <c r="G375" s="2">
        <f>+Help!$G375*Help!N375</f>
        <v>321.96539683735023</v>
      </c>
      <c r="H375" s="1478">
        <f>24*Help!R375/Help!$Q375</f>
        <v>270.95000037947983</v>
      </c>
      <c r="I375" s="1478">
        <f>24*Help!S375/Help!$Q375</f>
        <v>266.29095195822987</v>
      </c>
      <c r="J375" s="1478">
        <f>24*Help!T375/Help!$Q375</f>
        <v>17.741935483870968</v>
      </c>
      <c r="K375" s="1478">
        <f>24*Help!U375/Help!$Q375</f>
        <v>4.838709677419355</v>
      </c>
      <c r="L375" s="1478">
        <f>24*Help!V375/Help!$Q375</f>
        <v>2.5806451612903225</v>
      </c>
      <c r="M375" s="1478">
        <f>24*Help!W375/Help!$Q375</f>
        <v>709.67741935483866</v>
      </c>
      <c r="N375" s="2">
        <f>100*Help!H375</f>
        <v>91.666666666666657</v>
      </c>
      <c r="O375" s="2">
        <f t="shared" si="30"/>
        <v>597.13379469434824</v>
      </c>
      <c r="P375" s="2">
        <f t="shared" si="31"/>
        <v>370.75836216839673</v>
      </c>
      <c r="Q375" s="2">
        <f t="shared" si="32"/>
        <v>100.45271049596309</v>
      </c>
      <c r="R375" s="2">
        <f t="shared" si="33"/>
        <v>99.818339100346009</v>
      </c>
      <c r="S375" s="2">
        <f t="shared" si="34"/>
        <v>266.41854131892336</v>
      </c>
      <c r="T375" s="2">
        <f t="shared" si="35"/>
        <v>321.96539683735023</v>
      </c>
      <c r="U375" s="1478">
        <f t="shared" si="36"/>
        <v>270.95000037947983</v>
      </c>
      <c r="V375" s="1478">
        <f t="shared" si="37"/>
        <v>266.29095195822987</v>
      </c>
      <c r="W375" s="1478">
        <f t="shared" si="38"/>
        <v>17.741935483870968</v>
      </c>
      <c r="X375" s="1478">
        <f t="shared" si="39"/>
        <v>4.838709677419355</v>
      </c>
      <c r="Y375" s="1478">
        <f t="shared" si="40"/>
        <v>2.5806451612903225</v>
      </c>
      <c r="Z375" s="1478">
        <f t="shared" si="41"/>
        <v>709.67741935483866</v>
      </c>
      <c r="AA375" s="2">
        <f t="shared" si="29"/>
        <v>91.666666666666657</v>
      </c>
      <c r="AC375" s="2">
        <v>1</v>
      </c>
      <c r="AE375" s="2">
        <f>+Help!$G375*Help!Y375</f>
        <v>269.54440599769316</v>
      </c>
      <c r="AF375" s="2">
        <f>+Help!$G375*Help!Z375</f>
        <v>101.21395617070357</v>
      </c>
      <c r="AG375" s="2">
        <f>+Help!$G375*Help!AA375</f>
        <v>0</v>
      </c>
      <c r="AH375" s="2">
        <f>+Help!$G375*Help!AB375</f>
        <v>200.2710495963091</v>
      </c>
      <c r="AI375" s="2">
        <f>+Help!$G375*Help!AC375</f>
        <v>26.104382929642444</v>
      </c>
      <c r="AJ375" s="2">
        <f>+Help!$G375*Help!AD375</f>
        <v>36.567103560553626</v>
      </c>
      <c r="AK375" s="2">
        <f>+Help!$G375*Help!AE375</f>
        <v>24.423298731257209</v>
      </c>
      <c r="AL375" s="2">
        <f>+Help!$G375*Help!AF375</f>
        <v>20.617070357554784</v>
      </c>
      <c r="AM375" s="2">
        <f>+Help!$G375*Help!AG375</f>
        <v>9.9913494809688572</v>
      </c>
      <c r="AN375" s="2">
        <f>+Help!$G375*Help!AH375</f>
        <v>27.433391003460208</v>
      </c>
      <c r="AO375" s="2">
        <f>+Help!$G375*Help!AI375</f>
        <v>113.39134948096884</v>
      </c>
      <c r="AP375" s="2">
        <f>+Help!$G375*Help!AJ375</f>
        <v>12.315286065350973</v>
      </c>
      <c r="AQ375" s="2">
        <f>+Help!$G375*Help!AK375</f>
        <v>259.55317369682166</v>
      </c>
      <c r="AR375" s="1478">
        <f>+Help!$G375*Help!AL375</f>
        <v>21.314878892733564</v>
      </c>
      <c r="AS375" s="1478">
        <f>+Help!$G375*Help!AM375</f>
        <v>0</v>
      </c>
      <c r="AV375" s="5">
        <v>1</v>
      </c>
    </row>
    <row r="376" spans="1:48" x14ac:dyDescent="0.2">
      <c r="A376" s="1">
        <v>45300</v>
      </c>
      <c r="B376" s="2">
        <f>+Help!$G376*Help!I376</f>
        <v>0</v>
      </c>
      <c r="C376" s="2">
        <f>+Help!$G376*Help!J376</f>
        <v>0</v>
      </c>
      <c r="D376" s="2">
        <f>+Help!$G376*Help!K376</f>
        <v>0</v>
      </c>
      <c r="E376" s="2">
        <f>+Help!$G376*Help!L376</f>
        <v>0</v>
      </c>
      <c r="F376" s="2">
        <f>+Help!$G376*Help!M376</f>
        <v>0</v>
      </c>
      <c r="G376" s="2">
        <f>+Help!$G376*Help!N376</f>
        <v>0</v>
      </c>
      <c r="H376" s="1478">
        <f>24*Help!R376/Help!$Q376</f>
        <v>270.95000037947983</v>
      </c>
      <c r="I376" s="1478">
        <f>24*Help!S376/Help!$Q376</f>
        <v>266.29095195822987</v>
      </c>
      <c r="J376" s="1478">
        <f>24*Help!T376/Help!$Q376</f>
        <v>17.741935483870968</v>
      </c>
      <c r="K376" s="1478">
        <f>24*Help!U376/Help!$Q376</f>
        <v>4.838709677419355</v>
      </c>
      <c r="L376" s="1478">
        <f>24*Help!V376/Help!$Q376</f>
        <v>2.5806451612903225</v>
      </c>
      <c r="M376" s="1478">
        <f>24*Help!W376/Help!$Q376</f>
        <v>709.67741935483866</v>
      </c>
      <c r="N376" s="2">
        <f>100*Help!H376</f>
        <v>0</v>
      </c>
      <c r="O376" s="2">
        <f t="shared" si="30"/>
        <v>0</v>
      </c>
      <c r="P376" s="2">
        <f t="shared" si="31"/>
        <v>0</v>
      </c>
      <c r="Q376" s="2">
        <f t="shared" si="32"/>
        <v>0</v>
      </c>
      <c r="R376" s="2">
        <f t="shared" si="33"/>
        <v>0</v>
      </c>
      <c r="S376" s="2">
        <f t="shared" si="34"/>
        <v>0</v>
      </c>
      <c r="T376" s="2">
        <f t="shared" si="35"/>
        <v>0</v>
      </c>
      <c r="U376" s="1478">
        <f t="shared" si="36"/>
        <v>270.95000037947983</v>
      </c>
      <c r="V376" s="1478">
        <f t="shared" si="37"/>
        <v>266.29095195822987</v>
      </c>
      <c r="W376" s="1478">
        <f t="shared" si="38"/>
        <v>17.741935483870968</v>
      </c>
      <c r="X376" s="1478">
        <f t="shared" si="39"/>
        <v>4.838709677419355</v>
      </c>
      <c r="Y376" s="1478">
        <f t="shared" si="40"/>
        <v>2.5806451612903225</v>
      </c>
      <c r="Z376" s="1478">
        <f t="shared" si="41"/>
        <v>709.67741935483866</v>
      </c>
      <c r="AA376" s="2">
        <f t="shared" si="29"/>
        <v>0</v>
      </c>
      <c r="AC376" s="2">
        <v>1</v>
      </c>
      <c r="AE376" s="2">
        <f>+Help!$G376*Help!Y376</f>
        <v>0</v>
      </c>
      <c r="AF376" s="2">
        <f>+Help!$G376*Help!Z376</f>
        <v>0</v>
      </c>
      <c r="AG376" s="2">
        <f>+Help!$G376*Help!AA376</f>
        <v>0</v>
      </c>
      <c r="AH376" s="2">
        <f>+Help!$G376*Help!AB376</f>
        <v>0</v>
      </c>
      <c r="AI376" s="2">
        <f>+Help!$G376*Help!AC376</f>
        <v>0</v>
      </c>
      <c r="AJ376" s="2">
        <f>+Help!$G376*Help!AD376</f>
        <v>0</v>
      </c>
      <c r="AK376" s="2">
        <f>+Help!$G376*Help!AE376</f>
        <v>0</v>
      </c>
      <c r="AL376" s="2">
        <f>+Help!$G376*Help!AF376</f>
        <v>0</v>
      </c>
      <c r="AM376" s="2">
        <f>+Help!$G376*Help!AG376</f>
        <v>0</v>
      </c>
      <c r="AN376" s="2">
        <f>+Help!$G376*Help!AH376</f>
        <v>0</v>
      </c>
      <c r="AO376" s="2">
        <f>+Help!$G376*Help!AI376</f>
        <v>0</v>
      </c>
      <c r="AP376" s="2">
        <f>+Help!$G376*Help!AJ376</f>
        <v>0</v>
      </c>
      <c r="AQ376" s="2">
        <f>+Help!$G376*Help!AK376</f>
        <v>0</v>
      </c>
      <c r="AR376" s="1478">
        <f>+Help!$G376*Help!AL376</f>
        <v>0</v>
      </c>
      <c r="AS376" s="1478">
        <f>+Help!$G376*Help!AM376</f>
        <v>0</v>
      </c>
      <c r="AV376" s="5">
        <v>1</v>
      </c>
    </row>
    <row r="377" spans="1:48" x14ac:dyDescent="0.2">
      <c r="A377" s="1">
        <v>45301</v>
      </c>
      <c r="B377" s="2">
        <f>+Help!$G377*Help!I377</f>
        <v>314.8523644752018</v>
      </c>
      <c r="C377" s="2">
        <f>+Help!$G377*Help!J377</f>
        <v>195.49077277970011</v>
      </c>
      <c r="D377" s="2">
        <f>+Help!$G377*Help!K377</f>
        <v>52.96597462514417</v>
      </c>
      <c r="E377" s="2">
        <f>+Help!$G377*Help!L377</f>
        <v>52.631487889273352</v>
      </c>
      <c r="F377" s="2">
        <f>+Help!$G377*Help!M377</f>
        <v>140.47523087725048</v>
      </c>
      <c r="G377" s="2">
        <f>+Help!$G377*Help!N377</f>
        <v>169.76357287787556</v>
      </c>
      <c r="H377" s="1478">
        <f>24*Help!R377/Help!$Q377</f>
        <v>270.95000037947983</v>
      </c>
      <c r="I377" s="1478">
        <f>24*Help!S377/Help!$Q377</f>
        <v>266.29095195822987</v>
      </c>
      <c r="J377" s="1478">
        <f>24*Help!T377/Help!$Q377</f>
        <v>17.741935483870968</v>
      </c>
      <c r="K377" s="1478">
        <f>24*Help!U377/Help!$Q377</f>
        <v>4.838709677419355</v>
      </c>
      <c r="L377" s="1478">
        <f>24*Help!V377/Help!$Q377</f>
        <v>2.5806451612903225</v>
      </c>
      <c r="M377" s="1478">
        <f>24*Help!W377/Help!$Q377</f>
        <v>709.67741935483866</v>
      </c>
      <c r="N377" s="2">
        <f>100*Help!H377</f>
        <v>48.333333333333336</v>
      </c>
      <c r="O377" s="2">
        <f t="shared" si="30"/>
        <v>314.8523644752018</v>
      </c>
      <c r="P377" s="2">
        <f t="shared" si="31"/>
        <v>195.49077277970011</v>
      </c>
      <c r="Q377" s="2">
        <f t="shared" si="32"/>
        <v>52.96597462514417</v>
      </c>
      <c r="R377" s="2">
        <f t="shared" si="33"/>
        <v>52.631487889273352</v>
      </c>
      <c r="S377" s="2">
        <f t="shared" si="34"/>
        <v>140.47523087725048</v>
      </c>
      <c r="T377" s="2">
        <f t="shared" si="35"/>
        <v>169.76357287787556</v>
      </c>
      <c r="U377" s="1478">
        <f t="shared" si="36"/>
        <v>270.95000037947983</v>
      </c>
      <c r="V377" s="1478">
        <f t="shared" si="37"/>
        <v>266.29095195822987</v>
      </c>
      <c r="W377" s="1478">
        <f t="shared" si="38"/>
        <v>17.741935483870968</v>
      </c>
      <c r="X377" s="1478">
        <f t="shared" si="39"/>
        <v>4.838709677419355</v>
      </c>
      <c r="Y377" s="1478">
        <f t="shared" si="40"/>
        <v>2.5806451612903225</v>
      </c>
      <c r="Z377" s="1478">
        <f t="shared" si="41"/>
        <v>709.67741935483866</v>
      </c>
      <c r="AA377" s="2">
        <f t="shared" si="29"/>
        <v>48.333333333333336</v>
      </c>
      <c r="AC377" s="2">
        <v>1</v>
      </c>
      <c r="AE377" s="2">
        <f>+Help!$G377*Help!Y377</f>
        <v>142.12341407151095</v>
      </c>
      <c r="AF377" s="2">
        <f>+Help!$G377*Help!Z377</f>
        <v>53.367358708189151</v>
      </c>
      <c r="AG377" s="2">
        <f>+Help!$G377*Help!AA377</f>
        <v>0</v>
      </c>
      <c r="AH377" s="2">
        <f>+Help!$G377*Help!AB377</f>
        <v>105.59746251441751</v>
      </c>
      <c r="AI377" s="2">
        <f>+Help!$G377*Help!AC377</f>
        <v>13.764129181084197</v>
      </c>
      <c r="AJ377" s="2">
        <f>+Help!$G377*Help!AD377</f>
        <v>19.280836422837368</v>
      </c>
      <c r="AK377" s="2">
        <f>+Help!$G377*Help!AE377</f>
        <v>12.877739331026527</v>
      </c>
      <c r="AL377" s="2">
        <f>+Help!$G377*Help!AF377</f>
        <v>10.870818915801614</v>
      </c>
      <c r="AM377" s="2">
        <f>+Help!$G377*Help!AG377</f>
        <v>5.2681660899653977</v>
      </c>
      <c r="AN377" s="2">
        <f>+Help!$G377*Help!AH377</f>
        <v>14.464878892733564</v>
      </c>
      <c r="AO377" s="2">
        <f>+Help!$G377*Help!AI377</f>
        <v>59.788166089965387</v>
      </c>
      <c r="AP377" s="2">
        <f>+Help!$G377*Help!AJ377</f>
        <v>6.4935144708214221</v>
      </c>
      <c r="AQ377" s="2">
        <f>+Help!$G377*Help!AK377</f>
        <v>136.85530976741504</v>
      </c>
      <c r="AR377" s="1478">
        <f>+Help!$G377*Help!AL377</f>
        <v>11.238754325259514</v>
      </c>
      <c r="AS377" s="1478">
        <f>+Help!$G377*Help!AM377</f>
        <v>0</v>
      </c>
      <c r="AV377" s="5">
        <v>1</v>
      </c>
    </row>
    <row r="378" spans="1:48" x14ac:dyDescent="0.2">
      <c r="A378" s="1">
        <v>45302</v>
      </c>
      <c r="B378" s="2">
        <f>+Help!$G378*Help!I378</f>
        <v>651.41868512110716</v>
      </c>
      <c r="C378" s="2">
        <f>+Help!$G378*Help!J378</f>
        <v>404.46366782006913</v>
      </c>
      <c r="D378" s="2">
        <f>+Help!$G378*Help!K378</f>
        <v>109.58477508650518</v>
      </c>
      <c r="E378" s="2">
        <f>+Help!$G378*Help!L378</f>
        <v>108.89273356401382</v>
      </c>
      <c r="F378" s="2">
        <f>+Help!$G378*Help!M378</f>
        <v>290.6384087115527</v>
      </c>
      <c r="G378" s="2">
        <f>+Help!$G378*Help!N378</f>
        <v>351.2349783680184</v>
      </c>
      <c r="H378" s="1478">
        <f>24*Help!R378/Help!$Q378</f>
        <v>270.95000037947983</v>
      </c>
      <c r="I378" s="1478">
        <f>24*Help!S378/Help!$Q378</f>
        <v>266.29095195822987</v>
      </c>
      <c r="J378" s="1478">
        <f>24*Help!T378/Help!$Q378</f>
        <v>17.741935483870968</v>
      </c>
      <c r="K378" s="1478">
        <f>24*Help!U378/Help!$Q378</f>
        <v>4.838709677419355</v>
      </c>
      <c r="L378" s="1478">
        <f>24*Help!V378/Help!$Q378</f>
        <v>2.5806451612903225</v>
      </c>
      <c r="M378" s="1478">
        <f>24*Help!W378/Help!$Q378</f>
        <v>709.67741935483866</v>
      </c>
      <c r="N378" s="2">
        <f>100*Help!H378</f>
        <v>100</v>
      </c>
      <c r="O378" s="2">
        <f t="shared" si="30"/>
        <v>651.41868512110716</v>
      </c>
      <c r="P378" s="2">
        <f t="shared" si="31"/>
        <v>404.46366782006913</v>
      </c>
      <c r="Q378" s="2">
        <f t="shared" si="32"/>
        <v>109.58477508650518</v>
      </c>
      <c r="R378" s="2">
        <f t="shared" si="33"/>
        <v>108.89273356401382</v>
      </c>
      <c r="S378" s="2">
        <f t="shared" si="34"/>
        <v>290.6384087115527</v>
      </c>
      <c r="T378" s="2">
        <f t="shared" si="35"/>
        <v>351.2349783680184</v>
      </c>
      <c r="U378" s="1478">
        <f t="shared" si="36"/>
        <v>270.95000037947983</v>
      </c>
      <c r="V378" s="1478">
        <f t="shared" si="37"/>
        <v>266.29095195822987</v>
      </c>
      <c r="W378" s="1478">
        <f t="shared" si="38"/>
        <v>17.741935483870968</v>
      </c>
      <c r="X378" s="1478">
        <f t="shared" si="39"/>
        <v>4.838709677419355</v>
      </c>
      <c r="Y378" s="1478">
        <f t="shared" si="40"/>
        <v>2.5806451612903225</v>
      </c>
      <c r="Z378" s="1478">
        <f t="shared" si="41"/>
        <v>709.67741935483866</v>
      </c>
      <c r="AA378" s="2">
        <f t="shared" si="29"/>
        <v>100</v>
      </c>
      <c r="AC378" s="2">
        <v>1</v>
      </c>
      <c r="AE378" s="2">
        <f>+Help!$G378*Help!Y378</f>
        <v>294.04844290657434</v>
      </c>
      <c r="AF378" s="2">
        <f>+Help!$G378*Help!Z378</f>
        <v>110.4152249134948</v>
      </c>
      <c r="AG378" s="2">
        <f>+Help!$G378*Help!AA378</f>
        <v>0</v>
      </c>
      <c r="AH378" s="2">
        <f>+Help!$G378*Help!AB378</f>
        <v>218.47750865051901</v>
      </c>
      <c r="AI378" s="2">
        <f>+Help!$G378*Help!AC378</f>
        <v>28.477508650519027</v>
      </c>
      <c r="AJ378" s="2">
        <f>+Help!$G378*Help!AD378</f>
        <v>39.891385702422141</v>
      </c>
      <c r="AK378" s="2">
        <f>+Help!$G378*Help!AE378</f>
        <v>26.64359861591695</v>
      </c>
      <c r="AL378" s="2">
        <f>+Help!$G378*Help!AF378</f>
        <v>22.491349480968854</v>
      </c>
      <c r="AM378" s="2">
        <f>+Help!$G378*Help!AG378</f>
        <v>10.899653979238753</v>
      </c>
      <c r="AN378" s="2">
        <f>+Help!$G378*Help!AH378</f>
        <v>29.927335640138409</v>
      </c>
      <c r="AO378" s="2">
        <f>+Help!$G378*Help!AI378</f>
        <v>123.69965397923873</v>
      </c>
      <c r="AP378" s="2">
        <f>+Help!$G378*Help!AJ378</f>
        <v>13.434857525837424</v>
      </c>
      <c r="AQ378" s="2">
        <f>+Help!$G378*Help!AK378</f>
        <v>283.14891676016907</v>
      </c>
      <c r="AR378" s="1478">
        <f>+Help!$G378*Help!AL378</f>
        <v>23.25259515570934</v>
      </c>
      <c r="AS378" s="1478">
        <f>+Help!$G378*Help!AM378</f>
        <v>0</v>
      </c>
      <c r="AV378" s="5">
        <v>1</v>
      </c>
    </row>
    <row r="379" spans="1:48" x14ac:dyDescent="0.2">
      <c r="A379" s="1">
        <v>45303</v>
      </c>
      <c r="B379" s="2">
        <f>+Help!$G379*Help!I379</f>
        <v>651.41868512110716</v>
      </c>
      <c r="C379" s="2">
        <f>+Help!$G379*Help!J379</f>
        <v>404.46366782006913</v>
      </c>
      <c r="D379" s="2">
        <f>+Help!$G379*Help!K379</f>
        <v>109.58477508650518</v>
      </c>
      <c r="E379" s="2">
        <f>+Help!$G379*Help!L379</f>
        <v>108.89273356401382</v>
      </c>
      <c r="F379" s="2">
        <f>+Help!$G379*Help!M379</f>
        <v>290.6384087115527</v>
      </c>
      <c r="G379" s="2">
        <f>+Help!$G379*Help!N379</f>
        <v>351.2349783680184</v>
      </c>
      <c r="H379" s="1478">
        <f>24*Help!R379/Help!$Q379</f>
        <v>270.95000037947983</v>
      </c>
      <c r="I379" s="1478">
        <f>24*Help!S379/Help!$Q379</f>
        <v>266.29095195822987</v>
      </c>
      <c r="J379" s="1478">
        <f>24*Help!T379/Help!$Q379</f>
        <v>17.741935483870968</v>
      </c>
      <c r="K379" s="1478">
        <f>24*Help!U379/Help!$Q379</f>
        <v>4.838709677419355</v>
      </c>
      <c r="L379" s="1478">
        <f>24*Help!V379/Help!$Q379</f>
        <v>2.5806451612903225</v>
      </c>
      <c r="M379" s="1478">
        <f>24*Help!W379/Help!$Q379</f>
        <v>709.67741935483866</v>
      </c>
      <c r="N379" s="2">
        <f>100*Help!H379</f>
        <v>100</v>
      </c>
      <c r="O379" s="2">
        <f t="shared" si="30"/>
        <v>651.41868512110716</v>
      </c>
      <c r="P379" s="2">
        <f t="shared" si="31"/>
        <v>404.46366782006913</v>
      </c>
      <c r="Q379" s="2">
        <f t="shared" si="32"/>
        <v>109.58477508650518</v>
      </c>
      <c r="R379" s="2">
        <f t="shared" si="33"/>
        <v>108.89273356401382</v>
      </c>
      <c r="S379" s="2">
        <f t="shared" si="34"/>
        <v>290.6384087115527</v>
      </c>
      <c r="T379" s="2">
        <f t="shared" si="35"/>
        <v>351.2349783680184</v>
      </c>
      <c r="U379" s="1478">
        <f t="shared" si="36"/>
        <v>270.95000037947983</v>
      </c>
      <c r="V379" s="1478">
        <f t="shared" si="37"/>
        <v>266.29095195822987</v>
      </c>
      <c r="W379" s="1478">
        <f t="shared" si="38"/>
        <v>17.741935483870968</v>
      </c>
      <c r="X379" s="1478">
        <f t="shared" si="39"/>
        <v>4.838709677419355</v>
      </c>
      <c r="Y379" s="1478">
        <f t="shared" si="40"/>
        <v>2.5806451612903225</v>
      </c>
      <c r="Z379" s="1478">
        <f t="shared" si="41"/>
        <v>709.67741935483866</v>
      </c>
      <c r="AA379" s="2">
        <f t="shared" si="29"/>
        <v>100</v>
      </c>
      <c r="AC379" s="2">
        <v>1</v>
      </c>
      <c r="AE379" s="2">
        <f>+Help!$G379*Help!Y379</f>
        <v>294.04844290657434</v>
      </c>
      <c r="AF379" s="2">
        <f>+Help!$G379*Help!Z379</f>
        <v>110.4152249134948</v>
      </c>
      <c r="AG379" s="2">
        <f>+Help!$G379*Help!AA379</f>
        <v>0</v>
      </c>
      <c r="AH379" s="2">
        <f>+Help!$G379*Help!AB379</f>
        <v>218.47750865051901</v>
      </c>
      <c r="AI379" s="2">
        <f>+Help!$G379*Help!AC379</f>
        <v>28.477508650519027</v>
      </c>
      <c r="AJ379" s="2">
        <f>+Help!$G379*Help!AD379</f>
        <v>39.891385702422141</v>
      </c>
      <c r="AK379" s="2">
        <f>+Help!$G379*Help!AE379</f>
        <v>26.64359861591695</v>
      </c>
      <c r="AL379" s="2">
        <f>+Help!$G379*Help!AF379</f>
        <v>22.491349480968854</v>
      </c>
      <c r="AM379" s="2">
        <f>+Help!$G379*Help!AG379</f>
        <v>10.899653979238753</v>
      </c>
      <c r="AN379" s="2">
        <f>+Help!$G379*Help!AH379</f>
        <v>29.927335640138409</v>
      </c>
      <c r="AO379" s="2">
        <f>+Help!$G379*Help!AI379</f>
        <v>123.69965397923873</v>
      </c>
      <c r="AP379" s="2">
        <f>+Help!$G379*Help!AJ379</f>
        <v>13.434857525837424</v>
      </c>
      <c r="AQ379" s="2">
        <f>+Help!$G379*Help!AK379</f>
        <v>283.14891676016907</v>
      </c>
      <c r="AR379" s="1478">
        <f>+Help!$G379*Help!AL379</f>
        <v>23.25259515570934</v>
      </c>
      <c r="AS379" s="1478">
        <f>+Help!$G379*Help!AM379</f>
        <v>0</v>
      </c>
      <c r="AV379" s="5">
        <v>1</v>
      </c>
    </row>
    <row r="380" spans="1:48" x14ac:dyDescent="0.2">
      <c r="A380" s="1">
        <v>45304</v>
      </c>
      <c r="B380" s="2">
        <f>+Help!$G380*Help!I380</f>
        <v>651.41868512110716</v>
      </c>
      <c r="C380" s="2">
        <f>+Help!$G380*Help!J380</f>
        <v>404.46366782006913</v>
      </c>
      <c r="D380" s="2">
        <f>+Help!$G380*Help!K380</f>
        <v>109.58477508650518</v>
      </c>
      <c r="E380" s="2">
        <f>+Help!$G380*Help!L380</f>
        <v>108.89273356401382</v>
      </c>
      <c r="F380" s="2">
        <f>+Help!$G380*Help!M380</f>
        <v>290.6384087115527</v>
      </c>
      <c r="G380" s="2">
        <f>+Help!$G380*Help!N380</f>
        <v>351.2349783680184</v>
      </c>
      <c r="H380" s="1478">
        <f>24*Help!R380/Help!$Q380</f>
        <v>270.95000037947983</v>
      </c>
      <c r="I380" s="1478">
        <f>24*Help!S380/Help!$Q380</f>
        <v>266.29095195822987</v>
      </c>
      <c r="J380" s="1478">
        <f>24*Help!T380/Help!$Q380</f>
        <v>17.741935483870968</v>
      </c>
      <c r="K380" s="1478">
        <f>24*Help!U380/Help!$Q380</f>
        <v>4.838709677419355</v>
      </c>
      <c r="L380" s="1478">
        <f>24*Help!V380/Help!$Q380</f>
        <v>2.5806451612903225</v>
      </c>
      <c r="M380" s="1478">
        <f>24*Help!W380/Help!$Q380</f>
        <v>709.67741935483866</v>
      </c>
      <c r="N380" s="2">
        <f>100*Help!H380</f>
        <v>100</v>
      </c>
      <c r="O380" s="2">
        <f t="shared" si="30"/>
        <v>651.41868512110716</v>
      </c>
      <c r="P380" s="2">
        <f t="shared" si="31"/>
        <v>404.46366782006913</v>
      </c>
      <c r="Q380" s="2">
        <f t="shared" si="32"/>
        <v>109.58477508650518</v>
      </c>
      <c r="R380" s="2">
        <f t="shared" si="33"/>
        <v>108.89273356401382</v>
      </c>
      <c r="S380" s="2">
        <f t="shared" si="34"/>
        <v>290.6384087115527</v>
      </c>
      <c r="T380" s="2">
        <f t="shared" si="35"/>
        <v>351.2349783680184</v>
      </c>
      <c r="U380" s="1478">
        <f t="shared" si="36"/>
        <v>270.95000037947983</v>
      </c>
      <c r="V380" s="1478">
        <f t="shared" si="37"/>
        <v>266.29095195822987</v>
      </c>
      <c r="W380" s="1478">
        <f t="shared" si="38"/>
        <v>17.741935483870968</v>
      </c>
      <c r="X380" s="1478">
        <f t="shared" si="39"/>
        <v>4.838709677419355</v>
      </c>
      <c r="Y380" s="1478">
        <f t="shared" si="40"/>
        <v>2.5806451612903225</v>
      </c>
      <c r="Z380" s="1478">
        <f t="shared" si="41"/>
        <v>709.67741935483866</v>
      </c>
      <c r="AA380" s="2">
        <f t="shared" si="29"/>
        <v>100</v>
      </c>
      <c r="AC380" s="2">
        <v>1</v>
      </c>
      <c r="AE380" s="2">
        <f>+Help!$G380*Help!Y380</f>
        <v>294.04844290657434</v>
      </c>
      <c r="AF380" s="2">
        <f>+Help!$G380*Help!Z380</f>
        <v>110.4152249134948</v>
      </c>
      <c r="AG380" s="2">
        <f>+Help!$G380*Help!AA380</f>
        <v>0</v>
      </c>
      <c r="AH380" s="2">
        <f>+Help!$G380*Help!AB380</f>
        <v>218.47750865051901</v>
      </c>
      <c r="AI380" s="2">
        <f>+Help!$G380*Help!AC380</f>
        <v>28.477508650519027</v>
      </c>
      <c r="AJ380" s="2">
        <f>+Help!$G380*Help!AD380</f>
        <v>39.891385702422141</v>
      </c>
      <c r="AK380" s="2">
        <f>+Help!$G380*Help!AE380</f>
        <v>26.64359861591695</v>
      </c>
      <c r="AL380" s="2">
        <f>+Help!$G380*Help!AF380</f>
        <v>22.491349480968854</v>
      </c>
      <c r="AM380" s="2">
        <f>+Help!$G380*Help!AG380</f>
        <v>10.899653979238753</v>
      </c>
      <c r="AN380" s="2">
        <f>+Help!$G380*Help!AH380</f>
        <v>29.927335640138409</v>
      </c>
      <c r="AO380" s="2">
        <f>+Help!$G380*Help!AI380</f>
        <v>123.69965397923873</v>
      </c>
      <c r="AP380" s="2">
        <f>+Help!$G380*Help!AJ380</f>
        <v>13.434857525837424</v>
      </c>
      <c r="AQ380" s="2">
        <f>+Help!$G380*Help!AK380</f>
        <v>283.14891676016907</v>
      </c>
      <c r="AR380" s="1478">
        <f>+Help!$G380*Help!AL380</f>
        <v>23.25259515570934</v>
      </c>
      <c r="AS380" s="1478">
        <f>+Help!$G380*Help!AM380</f>
        <v>0</v>
      </c>
      <c r="AV380" s="5">
        <v>1</v>
      </c>
    </row>
    <row r="381" spans="1:48" x14ac:dyDescent="0.2">
      <c r="A381" s="1">
        <v>45305</v>
      </c>
      <c r="B381" s="2">
        <f>+Help!$G381*Help!I381</f>
        <v>651.41868512110716</v>
      </c>
      <c r="C381" s="2">
        <f>+Help!$G381*Help!J381</f>
        <v>404.46366782006913</v>
      </c>
      <c r="D381" s="2">
        <f>+Help!$G381*Help!K381</f>
        <v>109.58477508650518</v>
      </c>
      <c r="E381" s="2">
        <f>+Help!$G381*Help!L381</f>
        <v>108.89273356401382</v>
      </c>
      <c r="F381" s="2">
        <f>+Help!$G381*Help!M381</f>
        <v>290.6384087115527</v>
      </c>
      <c r="G381" s="2">
        <f>+Help!$G381*Help!N381</f>
        <v>351.2349783680184</v>
      </c>
      <c r="H381" s="1478">
        <f>24*Help!R381/Help!$Q381</f>
        <v>270.95000037947983</v>
      </c>
      <c r="I381" s="1478">
        <f>24*Help!S381/Help!$Q381</f>
        <v>266.29095195822987</v>
      </c>
      <c r="J381" s="1478">
        <f>24*Help!T381/Help!$Q381</f>
        <v>17.741935483870968</v>
      </c>
      <c r="K381" s="1478">
        <f>24*Help!U381/Help!$Q381</f>
        <v>4.838709677419355</v>
      </c>
      <c r="L381" s="1478">
        <f>24*Help!V381/Help!$Q381</f>
        <v>2.5806451612903225</v>
      </c>
      <c r="M381" s="1478">
        <f>24*Help!W381/Help!$Q381</f>
        <v>709.67741935483866</v>
      </c>
      <c r="N381" s="2">
        <f>100*Help!H381</f>
        <v>100</v>
      </c>
      <c r="O381" s="2">
        <f t="shared" si="30"/>
        <v>651.41868512110716</v>
      </c>
      <c r="P381" s="2">
        <f t="shared" si="31"/>
        <v>404.46366782006913</v>
      </c>
      <c r="Q381" s="2">
        <f t="shared" si="32"/>
        <v>109.58477508650518</v>
      </c>
      <c r="R381" s="2">
        <f t="shared" si="33"/>
        <v>108.89273356401382</v>
      </c>
      <c r="S381" s="2">
        <f t="shared" si="34"/>
        <v>290.6384087115527</v>
      </c>
      <c r="T381" s="2">
        <f t="shared" si="35"/>
        <v>351.2349783680184</v>
      </c>
      <c r="U381" s="1478">
        <f t="shared" si="36"/>
        <v>270.95000037947983</v>
      </c>
      <c r="V381" s="1478">
        <f t="shared" si="37"/>
        <v>266.29095195822987</v>
      </c>
      <c r="W381" s="1478">
        <f t="shared" si="38"/>
        <v>17.741935483870968</v>
      </c>
      <c r="X381" s="1478">
        <f t="shared" si="39"/>
        <v>4.838709677419355</v>
      </c>
      <c r="Y381" s="1478">
        <f t="shared" si="40"/>
        <v>2.5806451612903225</v>
      </c>
      <c r="Z381" s="1478">
        <f t="shared" si="41"/>
        <v>709.67741935483866</v>
      </c>
      <c r="AA381" s="2">
        <f t="shared" si="29"/>
        <v>100</v>
      </c>
      <c r="AC381" s="2">
        <v>1</v>
      </c>
      <c r="AE381" s="2">
        <f>+Help!$G381*Help!Y381</f>
        <v>294.04844290657434</v>
      </c>
      <c r="AF381" s="2">
        <f>+Help!$G381*Help!Z381</f>
        <v>110.4152249134948</v>
      </c>
      <c r="AG381" s="2">
        <f>+Help!$G381*Help!AA381</f>
        <v>0</v>
      </c>
      <c r="AH381" s="2">
        <f>+Help!$G381*Help!AB381</f>
        <v>218.47750865051901</v>
      </c>
      <c r="AI381" s="2">
        <f>+Help!$G381*Help!AC381</f>
        <v>28.477508650519027</v>
      </c>
      <c r="AJ381" s="2">
        <f>+Help!$G381*Help!AD381</f>
        <v>39.891385702422141</v>
      </c>
      <c r="AK381" s="2">
        <f>+Help!$G381*Help!AE381</f>
        <v>26.64359861591695</v>
      </c>
      <c r="AL381" s="2">
        <f>+Help!$G381*Help!AF381</f>
        <v>22.491349480968854</v>
      </c>
      <c r="AM381" s="2">
        <f>+Help!$G381*Help!AG381</f>
        <v>10.899653979238753</v>
      </c>
      <c r="AN381" s="2">
        <f>+Help!$G381*Help!AH381</f>
        <v>29.927335640138409</v>
      </c>
      <c r="AO381" s="2">
        <f>+Help!$G381*Help!AI381</f>
        <v>123.69965397923873</v>
      </c>
      <c r="AP381" s="2">
        <f>+Help!$G381*Help!AJ381</f>
        <v>13.434857525837424</v>
      </c>
      <c r="AQ381" s="2">
        <f>+Help!$G381*Help!AK381</f>
        <v>283.14891676016907</v>
      </c>
      <c r="AR381" s="1478">
        <f>+Help!$G381*Help!AL381</f>
        <v>23.25259515570934</v>
      </c>
      <c r="AS381" s="1478">
        <f>+Help!$G381*Help!AM381</f>
        <v>0</v>
      </c>
      <c r="AV381" s="5">
        <v>1</v>
      </c>
    </row>
    <row r="382" spans="1:48" x14ac:dyDescent="0.2">
      <c r="A382" s="1">
        <v>45306</v>
      </c>
      <c r="B382" s="2">
        <f>+Help!$G382*Help!I382</f>
        <v>651.41868512110716</v>
      </c>
      <c r="C382" s="2">
        <f>+Help!$G382*Help!J382</f>
        <v>404.46366782006913</v>
      </c>
      <c r="D382" s="2">
        <f>+Help!$G382*Help!K382</f>
        <v>109.58477508650518</v>
      </c>
      <c r="E382" s="2">
        <f>+Help!$G382*Help!L382</f>
        <v>108.89273356401382</v>
      </c>
      <c r="F382" s="2">
        <f>+Help!$G382*Help!M382</f>
        <v>290.6384087115527</v>
      </c>
      <c r="G382" s="2">
        <f>+Help!$G382*Help!N382</f>
        <v>351.2349783680184</v>
      </c>
      <c r="H382" s="1478">
        <f>24*Help!R382/Help!$Q382</f>
        <v>270.95000037947983</v>
      </c>
      <c r="I382" s="1478">
        <f>24*Help!S382/Help!$Q382</f>
        <v>266.29095195822987</v>
      </c>
      <c r="J382" s="1478">
        <f>24*Help!T382/Help!$Q382</f>
        <v>17.741935483870968</v>
      </c>
      <c r="K382" s="1478">
        <f>24*Help!U382/Help!$Q382</f>
        <v>4.838709677419355</v>
      </c>
      <c r="L382" s="1478">
        <f>24*Help!V382/Help!$Q382</f>
        <v>2.5806451612903225</v>
      </c>
      <c r="M382" s="1478">
        <f>24*Help!W382/Help!$Q382</f>
        <v>709.67741935483866</v>
      </c>
      <c r="N382" s="2">
        <f>100*Help!H382</f>
        <v>100</v>
      </c>
      <c r="O382" s="2">
        <f t="shared" si="30"/>
        <v>651.41868512110716</v>
      </c>
      <c r="P382" s="2">
        <f t="shared" si="31"/>
        <v>404.46366782006913</v>
      </c>
      <c r="Q382" s="2">
        <f t="shared" si="32"/>
        <v>109.58477508650518</v>
      </c>
      <c r="R382" s="2">
        <f t="shared" si="33"/>
        <v>108.89273356401382</v>
      </c>
      <c r="S382" s="2">
        <f t="shared" si="34"/>
        <v>290.6384087115527</v>
      </c>
      <c r="T382" s="2">
        <f t="shared" si="35"/>
        <v>351.2349783680184</v>
      </c>
      <c r="U382" s="1478">
        <f t="shared" si="36"/>
        <v>270.95000037947983</v>
      </c>
      <c r="V382" s="1478">
        <f t="shared" si="37"/>
        <v>266.29095195822987</v>
      </c>
      <c r="W382" s="1478">
        <f t="shared" si="38"/>
        <v>17.741935483870968</v>
      </c>
      <c r="X382" s="1478">
        <f t="shared" si="39"/>
        <v>4.838709677419355</v>
      </c>
      <c r="Y382" s="1478">
        <f t="shared" si="40"/>
        <v>2.5806451612903225</v>
      </c>
      <c r="Z382" s="1478">
        <f t="shared" si="41"/>
        <v>709.67741935483866</v>
      </c>
      <c r="AA382" s="2">
        <f t="shared" si="29"/>
        <v>100</v>
      </c>
      <c r="AC382" s="2">
        <v>1</v>
      </c>
      <c r="AE382" s="2">
        <f>+Help!$G382*Help!Y382</f>
        <v>294.04844290657434</v>
      </c>
      <c r="AF382" s="2">
        <f>+Help!$G382*Help!Z382</f>
        <v>110.4152249134948</v>
      </c>
      <c r="AG382" s="2">
        <f>+Help!$G382*Help!AA382</f>
        <v>0</v>
      </c>
      <c r="AH382" s="2">
        <f>+Help!$G382*Help!AB382</f>
        <v>218.47750865051901</v>
      </c>
      <c r="AI382" s="2">
        <f>+Help!$G382*Help!AC382</f>
        <v>28.477508650519027</v>
      </c>
      <c r="AJ382" s="2">
        <f>+Help!$G382*Help!AD382</f>
        <v>39.891385702422141</v>
      </c>
      <c r="AK382" s="2">
        <f>+Help!$G382*Help!AE382</f>
        <v>26.64359861591695</v>
      </c>
      <c r="AL382" s="2">
        <f>+Help!$G382*Help!AF382</f>
        <v>22.491349480968854</v>
      </c>
      <c r="AM382" s="2">
        <f>+Help!$G382*Help!AG382</f>
        <v>10.899653979238753</v>
      </c>
      <c r="AN382" s="2">
        <f>+Help!$G382*Help!AH382</f>
        <v>29.927335640138409</v>
      </c>
      <c r="AO382" s="2">
        <f>+Help!$G382*Help!AI382</f>
        <v>123.69965397923873</v>
      </c>
      <c r="AP382" s="2">
        <f>+Help!$G382*Help!AJ382</f>
        <v>13.434857525837424</v>
      </c>
      <c r="AQ382" s="2">
        <f>+Help!$G382*Help!AK382</f>
        <v>283.14891676016907</v>
      </c>
      <c r="AR382" s="1478">
        <f>+Help!$G382*Help!AL382</f>
        <v>23.25259515570934</v>
      </c>
      <c r="AS382" s="1478">
        <f>+Help!$G382*Help!AM382</f>
        <v>0</v>
      </c>
      <c r="AV382" s="5">
        <v>1</v>
      </c>
    </row>
    <row r="383" spans="1:48" x14ac:dyDescent="0.2">
      <c r="A383" s="1">
        <v>45307</v>
      </c>
      <c r="B383" s="2">
        <f>+Help!$G383*Help!I383</f>
        <v>651.41868512110716</v>
      </c>
      <c r="C383" s="2">
        <f>+Help!$G383*Help!J383</f>
        <v>404.46366782006913</v>
      </c>
      <c r="D383" s="2">
        <f>+Help!$G383*Help!K383</f>
        <v>109.58477508650518</v>
      </c>
      <c r="E383" s="2">
        <f>+Help!$G383*Help!L383</f>
        <v>108.89273356401382</v>
      </c>
      <c r="F383" s="2">
        <f>+Help!$G383*Help!M383</f>
        <v>290.6384087115527</v>
      </c>
      <c r="G383" s="2">
        <f>+Help!$G383*Help!N383</f>
        <v>351.2349783680184</v>
      </c>
      <c r="H383" s="1478">
        <f>24*Help!R383/Help!$Q383</f>
        <v>270.95000037947983</v>
      </c>
      <c r="I383" s="1478">
        <f>24*Help!S383/Help!$Q383</f>
        <v>266.29095195822987</v>
      </c>
      <c r="J383" s="1478">
        <f>24*Help!T383/Help!$Q383</f>
        <v>17.741935483870968</v>
      </c>
      <c r="K383" s="1478">
        <f>24*Help!U383/Help!$Q383</f>
        <v>4.838709677419355</v>
      </c>
      <c r="L383" s="1478">
        <f>24*Help!V383/Help!$Q383</f>
        <v>2.5806451612903225</v>
      </c>
      <c r="M383" s="1478">
        <f>24*Help!W383/Help!$Q383</f>
        <v>709.67741935483866</v>
      </c>
      <c r="N383" s="2">
        <f>100*Help!H383</f>
        <v>100</v>
      </c>
      <c r="O383" s="2">
        <f t="shared" si="30"/>
        <v>651.41868512110716</v>
      </c>
      <c r="P383" s="2">
        <f t="shared" si="31"/>
        <v>404.46366782006913</v>
      </c>
      <c r="Q383" s="2">
        <f t="shared" si="32"/>
        <v>109.58477508650518</v>
      </c>
      <c r="R383" s="2">
        <f t="shared" si="33"/>
        <v>108.89273356401382</v>
      </c>
      <c r="S383" s="2">
        <f t="shared" si="34"/>
        <v>290.6384087115527</v>
      </c>
      <c r="T383" s="2">
        <f t="shared" si="35"/>
        <v>351.2349783680184</v>
      </c>
      <c r="U383" s="1478">
        <f t="shared" si="36"/>
        <v>270.95000037947983</v>
      </c>
      <c r="V383" s="1478">
        <f t="shared" si="37"/>
        <v>266.29095195822987</v>
      </c>
      <c r="W383" s="1478">
        <f t="shared" si="38"/>
        <v>17.741935483870968</v>
      </c>
      <c r="X383" s="1478">
        <f t="shared" si="39"/>
        <v>4.838709677419355</v>
      </c>
      <c r="Y383" s="1478">
        <f t="shared" si="40"/>
        <v>2.5806451612903225</v>
      </c>
      <c r="Z383" s="1478">
        <f t="shared" si="41"/>
        <v>709.67741935483866</v>
      </c>
      <c r="AA383" s="2">
        <f t="shared" si="29"/>
        <v>100</v>
      </c>
      <c r="AC383" s="2">
        <v>1</v>
      </c>
      <c r="AE383" s="2">
        <f>+Help!$G383*Help!Y383</f>
        <v>294.04844290657434</v>
      </c>
      <c r="AF383" s="2">
        <f>+Help!$G383*Help!Z383</f>
        <v>110.4152249134948</v>
      </c>
      <c r="AG383" s="2">
        <f>+Help!$G383*Help!AA383</f>
        <v>0</v>
      </c>
      <c r="AH383" s="2">
        <f>+Help!$G383*Help!AB383</f>
        <v>218.47750865051901</v>
      </c>
      <c r="AI383" s="2">
        <f>+Help!$G383*Help!AC383</f>
        <v>28.477508650519027</v>
      </c>
      <c r="AJ383" s="2">
        <f>+Help!$G383*Help!AD383</f>
        <v>39.891385702422141</v>
      </c>
      <c r="AK383" s="2">
        <f>+Help!$G383*Help!AE383</f>
        <v>26.64359861591695</v>
      </c>
      <c r="AL383" s="2">
        <f>+Help!$G383*Help!AF383</f>
        <v>22.491349480968854</v>
      </c>
      <c r="AM383" s="2">
        <f>+Help!$G383*Help!AG383</f>
        <v>10.899653979238753</v>
      </c>
      <c r="AN383" s="2">
        <f>+Help!$G383*Help!AH383</f>
        <v>29.927335640138409</v>
      </c>
      <c r="AO383" s="2">
        <f>+Help!$G383*Help!AI383</f>
        <v>123.69965397923873</v>
      </c>
      <c r="AP383" s="2">
        <f>+Help!$G383*Help!AJ383</f>
        <v>13.434857525837424</v>
      </c>
      <c r="AQ383" s="2">
        <f>+Help!$G383*Help!AK383</f>
        <v>283.14891676016907</v>
      </c>
      <c r="AR383" s="1478">
        <f>+Help!$G383*Help!AL383</f>
        <v>23.25259515570934</v>
      </c>
      <c r="AS383" s="1478">
        <f>+Help!$G383*Help!AM383</f>
        <v>0</v>
      </c>
      <c r="AV383" s="5">
        <v>1</v>
      </c>
    </row>
    <row r="384" spans="1:48" x14ac:dyDescent="0.2">
      <c r="A384" s="1">
        <v>45308</v>
      </c>
      <c r="B384" s="2">
        <f>+Help!$G384*Help!I384</f>
        <v>651.41868512110716</v>
      </c>
      <c r="C384" s="2">
        <f>+Help!$G384*Help!J384</f>
        <v>404.46366782006913</v>
      </c>
      <c r="D384" s="2">
        <f>+Help!$G384*Help!K384</f>
        <v>109.58477508650518</v>
      </c>
      <c r="E384" s="2">
        <f>+Help!$G384*Help!L384</f>
        <v>108.89273356401382</v>
      </c>
      <c r="F384" s="2">
        <f>+Help!$G384*Help!M384</f>
        <v>290.6384087115527</v>
      </c>
      <c r="G384" s="2">
        <f>+Help!$G384*Help!N384</f>
        <v>351.2349783680184</v>
      </c>
      <c r="H384" s="1478">
        <f>24*Help!R384/Help!$Q384</f>
        <v>270.95000037947983</v>
      </c>
      <c r="I384" s="1478">
        <f>24*Help!S384/Help!$Q384</f>
        <v>266.29095195822987</v>
      </c>
      <c r="J384" s="1478">
        <f>24*Help!T384/Help!$Q384</f>
        <v>17.741935483870968</v>
      </c>
      <c r="K384" s="1478">
        <f>24*Help!U384/Help!$Q384</f>
        <v>4.838709677419355</v>
      </c>
      <c r="L384" s="1478">
        <f>24*Help!V384/Help!$Q384</f>
        <v>2.5806451612903225</v>
      </c>
      <c r="M384" s="1478">
        <f>24*Help!W384/Help!$Q384</f>
        <v>709.67741935483866</v>
      </c>
      <c r="N384" s="2">
        <f>100*Help!H384</f>
        <v>100</v>
      </c>
      <c r="O384" s="2">
        <f t="shared" si="30"/>
        <v>651.41868512110716</v>
      </c>
      <c r="P384" s="2">
        <f t="shared" si="31"/>
        <v>404.46366782006913</v>
      </c>
      <c r="Q384" s="2">
        <f t="shared" si="32"/>
        <v>109.58477508650518</v>
      </c>
      <c r="R384" s="2">
        <f t="shared" si="33"/>
        <v>108.89273356401382</v>
      </c>
      <c r="S384" s="2">
        <f t="shared" si="34"/>
        <v>290.6384087115527</v>
      </c>
      <c r="T384" s="2">
        <f t="shared" si="35"/>
        <v>351.2349783680184</v>
      </c>
      <c r="U384" s="1478">
        <f t="shared" si="36"/>
        <v>270.95000037947983</v>
      </c>
      <c r="V384" s="1478">
        <f t="shared" si="37"/>
        <v>266.29095195822987</v>
      </c>
      <c r="W384" s="1478">
        <f t="shared" si="38"/>
        <v>17.741935483870968</v>
      </c>
      <c r="X384" s="1478">
        <f t="shared" si="39"/>
        <v>4.838709677419355</v>
      </c>
      <c r="Y384" s="1478">
        <f t="shared" si="40"/>
        <v>2.5806451612903225</v>
      </c>
      <c r="Z384" s="1478">
        <f t="shared" si="41"/>
        <v>709.67741935483866</v>
      </c>
      <c r="AA384" s="2">
        <f t="shared" si="29"/>
        <v>100</v>
      </c>
      <c r="AC384" s="2">
        <v>1</v>
      </c>
      <c r="AE384" s="2">
        <f>+Help!$G384*Help!Y384</f>
        <v>294.04844290657434</v>
      </c>
      <c r="AF384" s="2">
        <f>+Help!$G384*Help!Z384</f>
        <v>110.4152249134948</v>
      </c>
      <c r="AG384" s="2">
        <f>+Help!$G384*Help!AA384</f>
        <v>0</v>
      </c>
      <c r="AH384" s="2">
        <f>+Help!$G384*Help!AB384</f>
        <v>218.47750865051901</v>
      </c>
      <c r="AI384" s="2">
        <f>+Help!$G384*Help!AC384</f>
        <v>28.477508650519027</v>
      </c>
      <c r="AJ384" s="2">
        <f>+Help!$G384*Help!AD384</f>
        <v>39.891385702422141</v>
      </c>
      <c r="AK384" s="2">
        <f>+Help!$G384*Help!AE384</f>
        <v>26.64359861591695</v>
      </c>
      <c r="AL384" s="2">
        <f>+Help!$G384*Help!AF384</f>
        <v>22.491349480968854</v>
      </c>
      <c r="AM384" s="2">
        <f>+Help!$G384*Help!AG384</f>
        <v>10.899653979238753</v>
      </c>
      <c r="AN384" s="2">
        <f>+Help!$G384*Help!AH384</f>
        <v>29.927335640138409</v>
      </c>
      <c r="AO384" s="2">
        <f>+Help!$G384*Help!AI384</f>
        <v>123.69965397923873</v>
      </c>
      <c r="AP384" s="2">
        <f>+Help!$G384*Help!AJ384</f>
        <v>13.434857525837424</v>
      </c>
      <c r="AQ384" s="2">
        <f>+Help!$G384*Help!AK384</f>
        <v>283.14891676016907</v>
      </c>
      <c r="AR384" s="1478">
        <f>+Help!$G384*Help!AL384</f>
        <v>23.25259515570934</v>
      </c>
      <c r="AS384" s="1478">
        <f>+Help!$G384*Help!AM384</f>
        <v>0</v>
      </c>
      <c r="AV384" s="5">
        <v>1</v>
      </c>
    </row>
    <row r="385" spans="1:48" x14ac:dyDescent="0.2">
      <c r="A385" s="1">
        <v>45309</v>
      </c>
      <c r="B385" s="2">
        <f>+Help!$G385*Help!I385</f>
        <v>651.41868512110716</v>
      </c>
      <c r="C385" s="2">
        <f>+Help!$G385*Help!J385</f>
        <v>404.46366782006913</v>
      </c>
      <c r="D385" s="2">
        <f>+Help!$G385*Help!K385</f>
        <v>109.58477508650518</v>
      </c>
      <c r="E385" s="2">
        <f>+Help!$G385*Help!L385</f>
        <v>108.89273356401382</v>
      </c>
      <c r="F385" s="2">
        <f>+Help!$G385*Help!M385</f>
        <v>290.6384087115527</v>
      </c>
      <c r="G385" s="2">
        <f>+Help!$G385*Help!N385</f>
        <v>351.2349783680184</v>
      </c>
      <c r="H385" s="1478">
        <f>24*Help!R385/Help!$Q385</f>
        <v>270.95000037947983</v>
      </c>
      <c r="I385" s="1478">
        <f>24*Help!S385/Help!$Q385</f>
        <v>266.29095195822987</v>
      </c>
      <c r="J385" s="1478">
        <f>24*Help!T385/Help!$Q385</f>
        <v>17.741935483870968</v>
      </c>
      <c r="K385" s="1478">
        <f>24*Help!U385/Help!$Q385</f>
        <v>4.838709677419355</v>
      </c>
      <c r="L385" s="1478">
        <f>24*Help!V385/Help!$Q385</f>
        <v>2.5806451612903225</v>
      </c>
      <c r="M385" s="1478">
        <f>24*Help!W385/Help!$Q385</f>
        <v>709.67741935483866</v>
      </c>
      <c r="N385" s="2">
        <f>100*Help!H385</f>
        <v>100</v>
      </c>
      <c r="O385" s="2">
        <f t="shared" si="30"/>
        <v>651.41868512110716</v>
      </c>
      <c r="P385" s="2">
        <f t="shared" si="31"/>
        <v>404.46366782006913</v>
      </c>
      <c r="Q385" s="2">
        <f t="shared" si="32"/>
        <v>109.58477508650518</v>
      </c>
      <c r="R385" s="2">
        <f t="shared" si="33"/>
        <v>108.89273356401382</v>
      </c>
      <c r="S385" s="2">
        <f t="shared" si="34"/>
        <v>290.6384087115527</v>
      </c>
      <c r="T385" s="2">
        <f t="shared" si="35"/>
        <v>351.2349783680184</v>
      </c>
      <c r="U385" s="1478">
        <f t="shared" si="36"/>
        <v>270.95000037947983</v>
      </c>
      <c r="V385" s="1478">
        <f t="shared" si="37"/>
        <v>266.29095195822987</v>
      </c>
      <c r="W385" s="1478">
        <f t="shared" si="38"/>
        <v>17.741935483870968</v>
      </c>
      <c r="X385" s="1478">
        <f t="shared" si="39"/>
        <v>4.838709677419355</v>
      </c>
      <c r="Y385" s="1478">
        <f t="shared" si="40"/>
        <v>2.5806451612903225</v>
      </c>
      <c r="Z385" s="1478">
        <f t="shared" si="41"/>
        <v>709.67741935483866</v>
      </c>
      <c r="AA385" s="2">
        <f t="shared" si="29"/>
        <v>100</v>
      </c>
      <c r="AC385" s="2">
        <v>1</v>
      </c>
      <c r="AE385" s="2">
        <f>+Help!$G385*Help!Y385</f>
        <v>294.04844290657434</v>
      </c>
      <c r="AF385" s="2">
        <f>+Help!$G385*Help!Z385</f>
        <v>110.4152249134948</v>
      </c>
      <c r="AG385" s="2">
        <f>+Help!$G385*Help!AA385</f>
        <v>0</v>
      </c>
      <c r="AH385" s="2">
        <f>+Help!$G385*Help!AB385</f>
        <v>218.47750865051901</v>
      </c>
      <c r="AI385" s="2">
        <f>+Help!$G385*Help!AC385</f>
        <v>28.477508650519027</v>
      </c>
      <c r="AJ385" s="2">
        <f>+Help!$G385*Help!AD385</f>
        <v>39.891385702422141</v>
      </c>
      <c r="AK385" s="2">
        <f>+Help!$G385*Help!AE385</f>
        <v>26.64359861591695</v>
      </c>
      <c r="AL385" s="2">
        <f>+Help!$G385*Help!AF385</f>
        <v>22.491349480968854</v>
      </c>
      <c r="AM385" s="2">
        <f>+Help!$G385*Help!AG385</f>
        <v>10.899653979238753</v>
      </c>
      <c r="AN385" s="2">
        <f>+Help!$G385*Help!AH385</f>
        <v>29.927335640138409</v>
      </c>
      <c r="AO385" s="2">
        <f>+Help!$G385*Help!AI385</f>
        <v>123.69965397923873</v>
      </c>
      <c r="AP385" s="2">
        <f>+Help!$G385*Help!AJ385</f>
        <v>13.434857525837424</v>
      </c>
      <c r="AQ385" s="2">
        <f>+Help!$G385*Help!AK385</f>
        <v>283.14891676016907</v>
      </c>
      <c r="AR385" s="1478">
        <f>+Help!$G385*Help!AL385</f>
        <v>23.25259515570934</v>
      </c>
      <c r="AS385" s="1478">
        <f>+Help!$G385*Help!AM385</f>
        <v>0</v>
      </c>
      <c r="AV385" s="5">
        <v>1</v>
      </c>
    </row>
    <row r="386" spans="1:48" x14ac:dyDescent="0.2">
      <c r="A386" s="1">
        <v>45310</v>
      </c>
      <c r="B386" s="2">
        <f>+Help!$G386*Help!I386</f>
        <v>651.41868512110716</v>
      </c>
      <c r="C386" s="2">
        <f>+Help!$G386*Help!J386</f>
        <v>404.46366782006913</v>
      </c>
      <c r="D386" s="2">
        <f>+Help!$G386*Help!K386</f>
        <v>109.58477508650518</v>
      </c>
      <c r="E386" s="2">
        <f>+Help!$G386*Help!L386</f>
        <v>108.89273356401382</v>
      </c>
      <c r="F386" s="2">
        <f>+Help!$G386*Help!M386</f>
        <v>290.6384087115527</v>
      </c>
      <c r="G386" s="2">
        <f>+Help!$G386*Help!N386</f>
        <v>351.2349783680184</v>
      </c>
      <c r="H386" s="1478">
        <f>24*Help!R386/Help!$Q386</f>
        <v>270.95000037947983</v>
      </c>
      <c r="I386" s="1478">
        <f>24*Help!S386/Help!$Q386</f>
        <v>266.29095195822987</v>
      </c>
      <c r="J386" s="1478">
        <f>24*Help!T386/Help!$Q386</f>
        <v>17.741935483870968</v>
      </c>
      <c r="K386" s="1478">
        <f>24*Help!U386/Help!$Q386</f>
        <v>4.838709677419355</v>
      </c>
      <c r="L386" s="1478">
        <f>24*Help!V386/Help!$Q386</f>
        <v>2.5806451612903225</v>
      </c>
      <c r="M386" s="1478">
        <f>24*Help!W386/Help!$Q386</f>
        <v>709.67741935483866</v>
      </c>
      <c r="N386" s="2">
        <f>100*Help!H386</f>
        <v>100</v>
      </c>
      <c r="O386" s="2">
        <f t="shared" si="30"/>
        <v>651.41868512110716</v>
      </c>
      <c r="P386" s="2">
        <f t="shared" si="31"/>
        <v>404.46366782006913</v>
      </c>
      <c r="Q386" s="2">
        <f t="shared" si="32"/>
        <v>109.58477508650518</v>
      </c>
      <c r="R386" s="2">
        <f t="shared" si="33"/>
        <v>108.89273356401382</v>
      </c>
      <c r="S386" s="2">
        <f t="shared" si="34"/>
        <v>290.6384087115527</v>
      </c>
      <c r="T386" s="2">
        <f t="shared" si="35"/>
        <v>351.2349783680184</v>
      </c>
      <c r="U386" s="1478">
        <f t="shared" si="36"/>
        <v>270.95000037947983</v>
      </c>
      <c r="V386" s="1478">
        <f t="shared" si="37"/>
        <v>266.29095195822987</v>
      </c>
      <c r="W386" s="1478">
        <f t="shared" si="38"/>
        <v>17.741935483870968</v>
      </c>
      <c r="X386" s="1478">
        <f t="shared" si="39"/>
        <v>4.838709677419355</v>
      </c>
      <c r="Y386" s="1478">
        <f t="shared" si="40"/>
        <v>2.5806451612903225</v>
      </c>
      <c r="Z386" s="1478">
        <f t="shared" si="41"/>
        <v>709.67741935483866</v>
      </c>
      <c r="AA386" s="2">
        <f t="shared" si="29"/>
        <v>100</v>
      </c>
      <c r="AC386" s="2">
        <v>1</v>
      </c>
      <c r="AE386" s="2">
        <f>+Help!$G386*Help!Y386</f>
        <v>294.04844290657434</v>
      </c>
      <c r="AF386" s="2">
        <f>+Help!$G386*Help!Z386</f>
        <v>110.4152249134948</v>
      </c>
      <c r="AG386" s="2">
        <f>+Help!$G386*Help!AA386</f>
        <v>0</v>
      </c>
      <c r="AH386" s="2">
        <f>+Help!$G386*Help!AB386</f>
        <v>218.47750865051901</v>
      </c>
      <c r="AI386" s="2">
        <f>+Help!$G386*Help!AC386</f>
        <v>28.477508650519027</v>
      </c>
      <c r="AJ386" s="2">
        <f>+Help!$G386*Help!AD386</f>
        <v>39.891385702422141</v>
      </c>
      <c r="AK386" s="2">
        <f>+Help!$G386*Help!AE386</f>
        <v>26.64359861591695</v>
      </c>
      <c r="AL386" s="2">
        <f>+Help!$G386*Help!AF386</f>
        <v>22.491349480968854</v>
      </c>
      <c r="AM386" s="2">
        <f>+Help!$G386*Help!AG386</f>
        <v>10.899653979238753</v>
      </c>
      <c r="AN386" s="2">
        <f>+Help!$G386*Help!AH386</f>
        <v>29.927335640138409</v>
      </c>
      <c r="AO386" s="2">
        <f>+Help!$G386*Help!AI386</f>
        <v>123.69965397923873</v>
      </c>
      <c r="AP386" s="2">
        <f>+Help!$G386*Help!AJ386</f>
        <v>13.434857525837424</v>
      </c>
      <c r="AQ386" s="2">
        <f>+Help!$G386*Help!AK386</f>
        <v>283.14891676016907</v>
      </c>
      <c r="AR386" s="1478">
        <f>+Help!$G386*Help!AL386</f>
        <v>23.25259515570934</v>
      </c>
      <c r="AS386" s="1478">
        <f>+Help!$G386*Help!AM386</f>
        <v>0</v>
      </c>
      <c r="AV386" s="5">
        <v>1</v>
      </c>
    </row>
    <row r="387" spans="1:48" x14ac:dyDescent="0.2">
      <c r="A387" s="1">
        <v>45311</v>
      </c>
      <c r="B387" s="2">
        <f>+Help!$G387*Help!I387</f>
        <v>651.41868512110716</v>
      </c>
      <c r="C387" s="2">
        <f>+Help!$G387*Help!J387</f>
        <v>404.46366782006913</v>
      </c>
      <c r="D387" s="2">
        <f>+Help!$G387*Help!K387</f>
        <v>109.58477508650518</v>
      </c>
      <c r="E387" s="2">
        <f>+Help!$G387*Help!L387</f>
        <v>108.89273356401382</v>
      </c>
      <c r="F387" s="2">
        <f>+Help!$G387*Help!M387</f>
        <v>290.6384087115527</v>
      </c>
      <c r="G387" s="2">
        <f>+Help!$G387*Help!N387</f>
        <v>351.2349783680184</v>
      </c>
      <c r="H387" s="1478">
        <f>24*Help!R387/Help!$Q387</f>
        <v>270.95000037947983</v>
      </c>
      <c r="I387" s="1478">
        <f>24*Help!S387/Help!$Q387</f>
        <v>266.29095195822987</v>
      </c>
      <c r="J387" s="1478">
        <f>24*Help!T387/Help!$Q387</f>
        <v>17.741935483870968</v>
      </c>
      <c r="K387" s="1478">
        <f>24*Help!U387/Help!$Q387</f>
        <v>4.838709677419355</v>
      </c>
      <c r="L387" s="1478">
        <f>24*Help!V387/Help!$Q387</f>
        <v>2.5806451612903225</v>
      </c>
      <c r="M387" s="1478">
        <f>24*Help!W387/Help!$Q387</f>
        <v>709.67741935483866</v>
      </c>
      <c r="N387" s="2">
        <f>100*Help!H387</f>
        <v>100</v>
      </c>
      <c r="O387" s="2">
        <f t="shared" si="30"/>
        <v>651.41868512110716</v>
      </c>
      <c r="P387" s="2">
        <f t="shared" si="31"/>
        <v>404.46366782006913</v>
      </c>
      <c r="Q387" s="2">
        <f t="shared" si="32"/>
        <v>109.58477508650518</v>
      </c>
      <c r="R387" s="2">
        <f t="shared" si="33"/>
        <v>108.89273356401382</v>
      </c>
      <c r="S387" s="2">
        <f t="shared" si="34"/>
        <v>290.6384087115527</v>
      </c>
      <c r="T387" s="2">
        <f t="shared" si="35"/>
        <v>351.2349783680184</v>
      </c>
      <c r="U387" s="1478">
        <f t="shared" si="36"/>
        <v>270.95000037947983</v>
      </c>
      <c r="V387" s="1478">
        <f t="shared" si="37"/>
        <v>266.29095195822987</v>
      </c>
      <c r="W387" s="1478">
        <f t="shared" si="38"/>
        <v>17.741935483870968</v>
      </c>
      <c r="X387" s="1478">
        <f t="shared" si="39"/>
        <v>4.838709677419355</v>
      </c>
      <c r="Y387" s="1478">
        <f t="shared" si="40"/>
        <v>2.5806451612903225</v>
      </c>
      <c r="Z387" s="1478">
        <f t="shared" si="41"/>
        <v>709.67741935483866</v>
      </c>
      <c r="AA387" s="2">
        <f t="shared" si="29"/>
        <v>100</v>
      </c>
      <c r="AC387" s="2">
        <v>1</v>
      </c>
      <c r="AE387" s="2">
        <f>+Help!$G387*Help!Y387</f>
        <v>294.04844290657434</v>
      </c>
      <c r="AF387" s="2">
        <f>+Help!$G387*Help!Z387</f>
        <v>110.4152249134948</v>
      </c>
      <c r="AG387" s="2">
        <f>+Help!$G387*Help!AA387</f>
        <v>0</v>
      </c>
      <c r="AH387" s="2">
        <f>+Help!$G387*Help!AB387</f>
        <v>218.47750865051901</v>
      </c>
      <c r="AI387" s="2">
        <f>+Help!$G387*Help!AC387</f>
        <v>28.477508650519027</v>
      </c>
      <c r="AJ387" s="2">
        <f>+Help!$G387*Help!AD387</f>
        <v>39.891385702422141</v>
      </c>
      <c r="AK387" s="2">
        <f>+Help!$G387*Help!AE387</f>
        <v>26.64359861591695</v>
      </c>
      <c r="AL387" s="2">
        <f>+Help!$G387*Help!AF387</f>
        <v>22.491349480968854</v>
      </c>
      <c r="AM387" s="2">
        <f>+Help!$G387*Help!AG387</f>
        <v>10.899653979238753</v>
      </c>
      <c r="AN387" s="2">
        <f>+Help!$G387*Help!AH387</f>
        <v>29.927335640138409</v>
      </c>
      <c r="AO387" s="2">
        <f>+Help!$G387*Help!AI387</f>
        <v>123.69965397923873</v>
      </c>
      <c r="AP387" s="2">
        <f>+Help!$G387*Help!AJ387</f>
        <v>13.434857525837424</v>
      </c>
      <c r="AQ387" s="2">
        <f>+Help!$G387*Help!AK387</f>
        <v>283.14891676016907</v>
      </c>
      <c r="AR387" s="1478">
        <f>+Help!$G387*Help!AL387</f>
        <v>23.25259515570934</v>
      </c>
      <c r="AS387" s="1478">
        <f>+Help!$G387*Help!AM387</f>
        <v>0</v>
      </c>
      <c r="AV387" s="5">
        <v>1</v>
      </c>
    </row>
    <row r="388" spans="1:48" x14ac:dyDescent="0.2">
      <c r="A388" s="1">
        <v>45312</v>
      </c>
      <c r="B388" s="2">
        <f>+Help!$G388*Help!I388</f>
        <v>651.41868512110716</v>
      </c>
      <c r="C388" s="2">
        <f>+Help!$G388*Help!J388</f>
        <v>404.46366782006913</v>
      </c>
      <c r="D388" s="2">
        <f>+Help!$G388*Help!K388</f>
        <v>109.58477508650518</v>
      </c>
      <c r="E388" s="2">
        <f>+Help!$G388*Help!L388</f>
        <v>108.89273356401382</v>
      </c>
      <c r="F388" s="2">
        <f>+Help!$G388*Help!M388</f>
        <v>290.6384087115527</v>
      </c>
      <c r="G388" s="2">
        <f>+Help!$G388*Help!N388</f>
        <v>351.2349783680184</v>
      </c>
      <c r="H388" s="1478">
        <f>24*Help!R388/Help!$Q388</f>
        <v>270.95000037947983</v>
      </c>
      <c r="I388" s="1478">
        <f>24*Help!S388/Help!$Q388</f>
        <v>266.29095195822987</v>
      </c>
      <c r="J388" s="1478">
        <f>24*Help!T388/Help!$Q388</f>
        <v>17.741935483870968</v>
      </c>
      <c r="K388" s="1478">
        <f>24*Help!U388/Help!$Q388</f>
        <v>4.838709677419355</v>
      </c>
      <c r="L388" s="1478">
        <f>24*Help!V388/Help!$Q388</f>
        <v>2.5806451612903225</v>
      </c>
      <c r="M388" s="1478">
        <f>24*Help!W388/Help!$Q388</f>
        <v>709.67741935483866</v>
      </c>
      <c r="N388" s="2">
        <f>100*Help!H388</f>
        <v>100</v>
      </c>
      <c r="O388" s="2">
        <f t="shared" si="30"/>
        <v>651.41868512110716</v>
      </c>
      <c r="P388" s="2">
        <f t="shared" si="31"/>
        <v>404.46366782006913</v>
      </c>
      <c r="Q388" s="2">
        <f t="shared" si="32"/>
        <v>109.58477508650518</v>
      </c>
      <c r="R388" s="2">
        <f t="shared" si="33"/>
        <v>108.89273356401382</v>
      </c>
      <c r="S388" s="2">
        <f t="shared" si="34"/>
        <v>290.6384087115527</v>
      </c>
      <c r="T388" s="2">
        <f t="shared" si="35"/>
        <v>351.2349783680184</v>
      </c>
      <c r="U388" s="1478">
        <f t="shared" si="36"/>
        <v>270.95000037947983</v>
      </c>
      <c r="V388" s="1478">
        <f t="shared" si="37"/>
        <v>266.29095195822987</v>
      </c>
      <c r="W388" s="1478">
        <f t="shared" si="38"/>
        <v>17.741935483870968</v>
      </c>
      <c r="X388" s="1478">
        <f t="shared" si="39"/>
        <v>4.838709677419355</v>
      </c>
      <c r="Y388" s="1478">
        <f t="shared" si="40"/>
        <v>2.5806451612903225</v>
      </c>
      <c r="Z388" s="1478">
        <f t="shared" si="41"/>
        <v>709.67741935483866</v>
      </c>
      <c r="AA388" s="2">
        <f t="shared" si="29"/>
        <v>100</v>
      </c>
      <c r="AC388" s="2">
        <v>1</v>
      </c>
      <c r="AE388" s="2">
        <f>+Help!$G388*Help!Y388</f>
        <v>294.04844290657434</v>
      </c>
      <c r="AF388" s="2">
        <f>+Help!$G388*Help!Z388</f>
        <v>110.4152249134948</v>
      </c>
      <c r="AG388" s="2">
        <f>+Help!$G388*Help!AA388</f>
        <v>0</v>
      </c>
      <c r="AH388" s="2">
        <f>+Help!$G388*Help!AB388</f>
        <v>218.47750865051901</v>
      </c>
      <c r="AI388" s="2">
        <f>+Help!$G388*Help!AC388</f>
        <v>28.477508650519027</v>
      </c>
      <c r="AJ388" s="2">
        <f>+Help!$G388*Help!AD388</f>
        <v>39.891385702422141</v>
      </c>
      <c r="AK388" s="2">
        <f>+Help!$G388*Help!AE388</f>
        <v>26.64359861591695</v>
      </c>
      <c r="AL388" s="2">
        <f>+Help!$G388*Help!AF388</f>
        <v>22.491349480968854</v>
      </c>
      <c r="AM388" s="2">
        <f>+Help!$G388*Help!AG388</f>
        <v>10.899653979238753</v>
      </c>
      <c r="AN388" s="2">
        <f>+Help!$G388*Help!AH388</f>
        <v>29.927335640138409</v>
      </c>
      <c r="AO388" s="2">
        <f>+Help!$G388*Help!AI388</f>
        <v>123.69965397923873</v>
      </c>
      <c r="AP388" s="2">
        <f>+Help!$G388*Help!AJ388</f>
        <v>13.434857525837424</v>
      </c>
      <c r="AQ388" s="2">
        <f>+Help!$G388*Help!AK388</f>
        <v>283.14891676016907</v>
      </c>
      <c r="AR388" s="1478">
        <f>+Help!$G388*Help!AL388</f>
        <v>23.25259515570934</v>
      </c>
      <c r="AS388" s="1478">
        <f>+Help!$G388*Help!AM388</f>
        <v>0</v>
      </c>
      <c r="AV388" s="5">
        <v>1</v>
      </c>
    </row>
    <row r="389" spans="1:48" x14ac:dyDescent="0.2">
      <c r="A389" s="1">
        <v>45313</v>
      </c>
      <c r="B389" s="2">
        <f>+Help!$G389*Help!I389</f>
        <v>651.41868512110716</v>
      </c>
      <c r="C389" s="2">
        <f>+Help!$G389*Help!J389</f>
        <v>404.46366782006913</v>
      </c>
      <c r="D389" s="2">
        <f>+Help!$G389*Help!K389</f>
        <v>109.58477508650518</v>
      </c>
      <c r="E389" s="2">
        <f>+Help!$G389*Help!L389</f>
        <v>108.89273356401382</v>
      </c>
      <c r="F389" s="2">
        <f>+Help!$G389*Help!M389</f>
        <v>290.6384087115527</v>
      </c>
      <c r="G389" s="2">
        <f>+Help!$G389*Help!N389</f>
        <v>351.2349783680184</v>
      </c>
      <c r="H389" s="1478">
        <f>24*Help!R389/Help!$Q389</f>
        <v>270.95000037947983</v>
      </c>
      <c r="I389" s="1478">
        <f>24*Help!S389/Help!$Q389</f>
        <v>266.29095195822987</v>
      </c>
      <c r="J389" s="1478">
        <f>24*Help!T389/Help!$Q389</f>
        <v>17.741935483870968</v>
      </c>
      <c r="K389" s="1478">
        <f>24*Help!U389/Help!$Q389</f>
        <v>4.838709677419355</v>
      </c>
      <c r="L389" s="1478">
        <f>24*Help!V389/Help!$Q389</f>
        <v>2.5806451612903225</v>
      </c>
      <c r="M389" s="1478">
        <f>24*Help!W389/Help!$Q389</f>
        <v>709.67741935483866</v>
      </c>
      <c r="N389" s="2">
        <f>100*Help!H389</f>
        <v>100</v>
      </c>
      <c r="O389" s="2">
        <f t="shared" si="30"/>
        <v>651.41868512110716</v>
      </c>
      <c r="P389" s="2">
        <f t="shared" si="31"/>
        <v>404.46366782006913</v>
      </c>
      <c r="Q389" s="2">
        <f t="shared" si="32"/>
        <v>109.58477508650518</v>
      </c>
      <c r="R389" s="2">
        <f t="shared" si="33"/>
        <v>108.89273356401382</v>
      </c>
      <c r="S389" s="2">
        <f t="shared" si="34"/>
        <v>290.6384087115527</v>
      </c>
      <c r="T389" s="2">
        <f t="shared" si="35"/>
        <v>351.2349783680184</v>
      </c>
      <c r="U389" s="1478">
        <f t="shared" si="36"/>
        <v>270.95000037947983</v>
      </c>
      <c r="V389" s="1478">
        <f t="shared" si="37"/>
        <v>266.29095195822987</v>
      </c>
      <c r="W389" s="1478">
        <f t="shared" si="38"/>
        <v>17.741935483870968</v>
      </c>
      <c r="X389" s="1478">
        <f t="shared" si="39"/>
        <v>4.838709677419355</v>
      </c>
      <c r="Y389" s="1478">
        <f t="shared" si="40"/>
        <v>2.5806451612903225</v>
      </c>
      <c r="Z389" s="1478">
        <f t="shared" si="41"/>
        <v>709.67741935483866</v>
      </c>
      <c r="AA389" s="2">
        <f t="shared" si="29"/>
        <v>100</v>
      </c>
      <c r="AC389" s="2">
        <v>1</v>
      </c>
      <c r="AE389" s="2">
        <f>+Help!$G389*Help!Y389</f>
        <v>294.04844290657434</v>
      </c>
      <c r="AF389" s="2">
        <f>+Help!$G389*Help!Z389</f>
        <v>110.4152249134948</v>
      </c>
      <c r="AG389" s="2">
        <f>+Help!$G389*Help!AA389</f>
        <v>0</v>
      </c>
      <c r="AH389" s="2">
        <f>+Help!$G389*Help!AB389</f>
        <v>218.47750865051901</v>
      </c>
      <c r="AI389" s="2">
        <f>+Help!$G389*Help!AC389</f>
        <v>28.477508650519027</v>
      </c>
      <c r="AJ389" s="2">
        <f>+Help!$G389*Help!AD389</f>
        <v>39.891385702422141</v>
      </c>
      <c r="AK389" s="2">
        <f>+Help!$G389*Help!AE389</f>
        <v>26.64359861591695</v>
      </c>
      <c r="AL389" s="2">
        <f>+Help!$G389*Help!AF389</f>
        <v>22.491349480968854</v>
      </c>
      <c r="AM389" s="2">
        <f>+Help!$G389*Help!AG389</f>
        <v>10.899653979238753</v>
      </c>
      <c r="AN389" s="2">
        <f>+Help!$G389*Help!AH389</f>
        <v>29.927335640138409</v>
      </c>
      <c r="AO389" s="2">
        <f>+Help!$G389*Help!AI389</f>
        <v>123.69965397923873</v>
      </c>
      <c r="AP389" s="2">
        <f>+Help!$G389*Help!AJ389</f>
        <v>13.434857525837424</v>
      </c>
      <c r="AQ389" s="2">
        <f>+Help!$G389*Help!AK389</f>
        <v>283.14891676016907</v>
      </c>
      <c r="AR389" s="1478">
        <f>+Help!$G389*Help!AL389</f>
        <v>23.25259515570934</v>
      </c>
      <c r="AS389" s="1478">
        <f>+Help!$G389*Help!AM389</f>
        <v>0</v>
      </c>
      <c r="AV389" s="5">
        <v>1</v>
      </c>
    </row>
    <row r="390" spans="1:48" x14ac:dyDescent="0.2">
      <c r="A390" s="1">
        <v>45314</v>
      </c>
      <c r="B390" s="2">
        <f>+Help!$G390*Help!I390</f>
        <v>651.41868512110716</v>
      </c>
      <c r="C390" s="2">
        <f>+Help!$G390*Help!J390</f>
        <v>404.46366782006913</v>
      </c>
      <c r="D390" s="2">
        <f>+Help!$G390*Help!K390</f>
        <v>109.58477508650518</v>
      </c>
      <c r="E390" s="2">
        <f>+Help!$G390*Help!L390</f>
        <v>108.89273356401382</v>
      </c>
      <c r="F390" s="2">
        <f>+Help!$G390*Help!M390</f>
        <v>290.6384087115527</v>
      </c>
      <c r="G390" s="2">
        <f>+Help!$G390*Help!N390</f>
        <v>351.2349783680184</v>
      </c>
      <c r="H390" s="1478">
        <f>24*Help!R390/Help!$Q390</f>
        <v>270.95000037947983</v>
      </c>
      <c r="I390" s="1478">
        <f>24*Help!S390/Help!$Q390</f>
        <v>266.29095195822987</v>
      </c>
      <c r="J390" s="1478">
        <f>24*Help!T390/Help!$Q390</f>
        <v>17.741935483870968</v>
      </c>
      <c r="K390" s="1478">
        <f>24*Help!U390/Help!$Q390</f>
        <v>4.838709677419355</v>
      </c>
      <c r="L390" s="1478">
        <f>24*Help!V390/Help!$Q390</f>
        <v>2.5806451612903225</v>
      </c>
      <c r="M390" s="1478">
        <f>24*Help!W390/Help!$Q390</f>
        <v>709.67741935483866</v>
      </c>
      <c r="N390" s="2">
        <f>100*Help!H390</f>
        <v>100</v>
      </c>
      <c r="O390" s="2">
        <f t="shared" si="30"/>
        <v>651.41868512110716</v>
      </c>
      <c r="P390" s="2">
        <f t="shared" si="31"/>
        <v>404.46366782006913</v>
      </c>
      <c r="Q390" s="2">
        <f t="shared" si="32"/>
        <v>109.58477508650518</v>
      </c>
      <c r="R390" s="2">
        <f t="shared" si="33"/>
        <v>108.89273356401382</v>
      </c>
      <c r="S390" s="2">
        <f t="shared" si="34"/>
        <v>290.6384087115527</v>
      </c>
      <c r="T390" s="2">
        <f t="shared" si="35"/>
        <v>351.2349783680184</v>
      </c>
      <c r="U390" s="1478">
        <f t="shared" si="36"/>
        <v>270.95000037947983</v>
      </c>
      <c r="V390" s="1478">
        <f t="shared" si="37"/>
        <v>266.29095195822987</v>
      </c>
      <c r="W390" s="1478">
        <f t="shared" si="38"/>
        <v>17.741935483870968</v>
      </c>
      <c r="X390" s="1478">
        <f t="shared" si="39"/>
        <v>4.838709677419355</v>
      </c>
      <c r="Y390" s="1478">
        <f t="shared" si="40"/>
        <v>2.5806451612903225</v>
      </c>
      <c r="Z390" s="1478">
        <f t="shared" si="41"/>
        <v>709.67741935483866</v>
      </c>
      <c r="AA390" s="2">
        <f t="shared" si="29"/>
        <v>100</v>
      </c>
      <c r="AC390" s="2">
        <v>1</v>
      </c>
      <c r="AE390" s="2">
        <f>+Help!$G390*Help!Y390</f>
        <v>294.04844290657434</v>
      </c>
      <c r="AF390" s="2">
        <f>+Help!$G390*Help!Z390</f>
        <v>110.4152249134948</v>
      </c>
      <c r="AG390" s="2">
        <f>+Help!$G390*Help!AA390</f>
        <v>0</v>
      </c>
      <c r="AH390" s="2">
        <f>+Help!$G390*Help!AB390</f>
        <v>218.47750865051901</v>
      </c>
      <c r="AI390" s="2">
        <f>+Help!$G390*Help!AC390</f>
        <v>28.477508650519027</v>
      </c>
      <c r="AJ390" s="2">
        <f>+Help!$G390*Help!AD390</f>
        <v>39.891385702422141</v>
      </c>
      <c r="AK390" s="2">
        <f>+Help!$G390*Help!AE390</f>
        <v>26.64359861591695</v>
      </c>
      <c r="AL390" s="2">
        <f>+Help!$G390*Help!AF390</f>
        <v>22.491349480968854</v>
      </c>
      <c r="AM390" s="2">
        <f>+Help!$G390*Help!AG390</f>
        <v>10.899653979238753</v>
      </c>
      <c r="AN390" s="2">
        <f>+Help!$G390*Help!AH390</f>
        <v>29.927335640138409</v>
      </c>
      <c r="AO390" s="2">
        <f>+Help!$G390*Help!AI390</f>
        <v>123.69965397923873</v>
      </c>
      <c r="AP390" s="2">
        <f>+Help!$G390*Help!AJ390</f>
        <v>13.434857525837424</v>
      </c>
      <c r="AQ390" s="2">
        <f>+Help!$G390*Help!AK390</f>
        <v>283.14891676016907</v>
      </c>
      <c r="AR390" s="1478">
        <f>+Help!$G390*Help!AL390</f>
        <v>23.25259515570934</v>
      </c>
      <c r="AS390" s="1478">
        <f>+Help!$G390*Help!AM390</f>
        <v>0</v>
      </c>
      <c r="AV390" s="5">
        <v>1</v>
      </c>
    </row>
    <row r="391" spans="1:48" x14ac:dyDescent="0.2">
      <c r="A391" s="1">
        <v>45315</v>
      </c>
      <c r="B391" s="2">
        <f>+Help!$G391*Help!I391</f>
        <v>651.41868512110716</v>
      </c>
      <c r="C391" s="2">
        <f>+Help!$G391*Help!J391</f>
        <v>404.46366782006913</v>
      </c>
      <c r="D391" s="2">
        <f>+Help!$G391*Help!K391</f>
        <v>109.58477508650518</v>
      </c>
      <c r="E391" s="2">
        <f>+Help!$G391*Help!L391</f>
        <v>108.89273356401382</v>
      </c>
      <c r="F391" s="2">
        <f>+Help!$G391*Help!M391</f>
        <v>290.6384087115527</v>
      </c>
      <c r="G391" s="2">
        <f>+Help!$G391*Help!N391</f>
        <v>351.2349783680184</v>
      </c>
      <c r="H391" s="1478">
        <f>24*Help!R391/Help!$Q391</f>
        <v>270.95000037947983</v>
      </c>
      <c r="I391" s="1478">
        <f>24*Help!S391/Help!$Q391</f>
        <v>266.29095195822987</v>
      </c>
      <c r="J391" s="1478">
        <f>24*Help!T391/Help!$Q391</f>
        <v>17.741935483870968</v>
      </c>
      <c r="K391" s="1478">
        <f>24*Help!U391/Help!$Q391</f>
        <v>4.838709677419355</v>
      </c>
      <c r="L391" s="1478">
        <f>24*Help!V391/Help!$Q391</f>
        <v>2.5806451612903225</v>
      </c>
      <c r="M391" s="1478">
        <f>24*Help!W391/Help!$Q391</f>
        <v>709.67741935483866</v>
      </c>
      <c r="N391" s="2">
        <f>100*Help!H391</f>
        <v>100</v>
      </c>
      <c r="O391" s="2">
        <f t="shared" si="30"/>
        <v>651.41868512110716</v>
      </c>
      <c r="P391" s="2">
        <f t="shared" si="31"/>
        <v>404.46366782006913</v>
      </c>
      <c r="Q391" s="2">
        <f t="shared" si="32"/>
        <v>109.58477508650518</v>
      </c>
      <c r="R391" s="2">
        <f t="shared" si="33"/>
        <v>108.89273356401382</v>
      </c>
      <c r="S391" s="2">
        <f t="shared" si="34"/>
        <v>290.6384087115527</v>
      </c>
      <c r="T391" s="2">
        <f t="shared" si="35"/>
        <v>351.2349783680184</v>
      </c>
      <c r="U391" s="1478">
        <f t="shared" si="36"/>
        <v>270.95000037947983</v>
      </c>
      <c r="V391" s="1478">
        <f t="shared" si="37"/>
        <v>266.29095195822987</v>
      </c>
      <c r="W391" s="1478">
        <f t="shared" si="38"/>
        <v>17.741935483870968</v>
      </c>
      <c r="X391" s="1478">
        <f t="shared" si="39"/>
        <v>4.838709677419355</v>
      </c>
      <c r="Y391" s="1478">
        <f t="shared" si="40"/>
        <v>2.5806451612903225</v>
      </c>
      <c r="Z391" s="1478">
        <f t="shared" si="41"/>
        <v>709.67741935483866</v>
      </c>
      <c r="AA391" s="2">
        <f t="shared" si="29"/>
        <v>100</v>
      </c>
      <c r="AC391" s="2">
        <v>1</v>
      </c>
      <c r="AE391" s="2">
        <f>+Help!$G391*Help!Y391</f>
        <v>294.04844290657434</v>
      </c>
      <c r="AF391" s="2">
        <f>+Help!$G391*Help!Z391</f>
        <v>110.4152249134948</v>
      </c>
      <c r="AG391" s="2">
        <f>+Help!$G391*Help!AA391</f>
        <v>0</v>
      </c>
      <c r="AH391" s="2">
        <f>+Help!$G391*Help!AB391</f>
        <v>218.47750865051901</v>
      </c>
      <c r="AI391" s="2">
        <f>+Help!$G391*Help!AC391</f>
        <v>28.477508650519027</v>
      </c>
      <c r="AJ391" s="2">
        <f>+Help!$G391*Help!AD391</f>
        <v>39.891385702422141</v>
      </c>
      <c r="AK391" s="2">
        <f>+Help!$G391*Help!AE391</f>
        <v>26.64359861591695</v>
      </c>
      <c r="AL391" s="2">
        <f>+Help!$G391*Help!AF391</f>
        <v>22.491349480968854</v>
      </c>
      <c r="AM391" s="2">
        <f>+Help!$G391*Help!AG391</f>
        <v>10.899653979238753</v>
      </c>
      <c r="AN391" s="2">
        <f>+Help!$G391*Help!AH391</f>
        <v>29.927335640138409</v>
      </c>
      <c r="AO391" s="2">
        <f>+Help!$G391*Help!AI391</f>
        <v>123.69965397923873</v>
      </c>
      <c r="AP391" s="2">
        <f>+Help!$G391*Help!AJ391</f>
        <v>13.434857525837424</v>
      </c>
      <c r="AQ391" s="2">
        <f>+Help!$G391*Help!AK391</f>
        <v>283.14891676016907</v>
      </c>
      <c r="AR391" s="1478">
        <f>+Help!$G391*Help!AL391</f>
        <v>23.25259515570934</v>
      </c>
      <c r="AS391" s="1478">
        <f>+Help!$G391*Help!AM391</f>
        <v>0</v>
      </c>
      <c r="AV391" s="5">
        <v>1</v>
      </c>
    </row>
    <row r="392" spans="1:48" x14ac:dyDescent="0.2">
      <c r="A392" s="1">
        <v>45316</v>
      </c>
      <c r="B392" s="2">
        <f>+Help!$G392*Help!I392</f>
        <v>651.41868512110716</v>
      </c>
      <c r="C392" s="2">
        <f>+Help!$G392*Help!J392</f>
        <v>404.46366782006913</v>
      </c>
      <c r="D392" s="2">
        <f>+Help!$G392*Help!K392</f>
        <v>109.58477508650518</v>
      </c>
      <c r="E392" s="2">
        <f>+Help!$G392*Help!L392</f>
        <v>108.89273356401382</v>
      </c>
      <c r="F392" s="2">
        <f>+Help!$G392*Help!M392</f>
        <v>290.6384087115527</v>
      </c>
      <c r="G392" s="2">
        <f>+Help!$G392*Help!N392</f>
        <v>351.2349783680184</v>
      </c>
      <c r="H392" s="1478">
        <f>24*Help!R392/Help!$Q392</f>
        <v>270.95000037947983</v>
      </c>
      <c r="I392" s="1478">
        <f>24*Help!S392/Help!$Q392</f>
        <v>266.29095195822987</v>
      </c>
      <c r="J392" s="1478">
        <f>24*Help!T392/Help!$Q392</f>
        <v>17.741935483870968</v>
      </c>
      <c r="K392" s="1478">
        <f>24*Help!U392/Help!$Q392</f>
        <v>4.838709677419355</v>
      </c>
      <c r="L392" s="1478">
        <f>24*Help!V392/Help!$Q392</f>
        <v>2.5806451612903225</v>
      </c>
      <c r="M392" s="1478">
        <f>24*Help!W392/Help!$Q392</f>
        <v>709.67741935483866</v>
      </c>
      <c r="N392" s="2">
        <f>100*Help!H392</f>
        <v>100</v>
      </c>
      <c r="O392" s="2">
        <f t="shared" si="30"/>
        <v>651.41868512110716</v>
      </c>
      <c r="P392" s="2">
        <f t="shared" si="31"/>
        <v>404.46366782006913</v>
      </c>
      <c r="Q392" s="2">
        <f t="shared" si="32"/>
        <v>109.58477508650518</v>
      </c>
      <c r="R392" s="2">
        <f t="shared" si="33"/>
        <v>108.89273356401382</v>
      </c>
      <c r="S392" s="2">
        <f t="shared" si="34"/>
        <v>290.6384087115527</v>
      </c>
      <c r="T392" s="2">
        <f t="shared" si="35"/>
        <v>351.2349783680184</v>
      </c>
      <c r="U392" s="1478">
        <f t="shared" si="36"/>
        <v>270.95000037947983</v>
      </c>
      <c r="V392" s="1478">
        <f t="shared" si="37"/>
        <v>266.29095195822987</v>
      </c>
      <c r="W392" s="1478">
        <f t="shared" si="38"/>
        <v>17.741935483870968</v>
      </c>
      <c r="X392" s="1478">
        <f t="shared" si="39"/>
        <v>4.838709677419355</v>
      </c>
      <c r="Y392" s="1478">
        <f t="shared" si="40"/>
        <v>2.5806451612903225</v>
      </c>
      <c r="Z392" s="1478">
        <f t="shared" si="41"/>
        <v>709.67741935483866</v>
      </c>
      <c r="AA392" s="2">
        <f t="shared" si="29"/>
        <v>100</v>
      </c>
      <c r="AC392" s="2">
        <v>1</v>
      </c>
      <c r="AE392" s="2">
        <f>+Help!$G392*Help!Y392</f>
        <v>294.04844290657434</v>
      </c>
      <c r="AF392" s="2">
        <f>+Help!$G392*Help!Z392</f>
        <v>110.4152249134948</v>
      </c>
      <c r="AG392" s="2">
        <f>+Help!$G392*Help!AA392</f>
        <v>0</v>
      </c>
      <c r="AH392" s="2">
        <f>+Help!$G392*Help!AB392</f>
        <v>218.47750865051901</v>
      </c>
      <c r="AI392" s="2">
        <f>+Help!$G392*Help!AC392</f>
        <v>28.477508650519027</v>
      </c>
      <c r="AJ392" s="2">
        <f>+Help!$G392*Help!AD392</f>
        <v>39.891385702422141</v>
      </c>
      <c r="AK392" s="2">
        <f>+Help!$G392*Help!AE392</f>
        <v>26.64359861591695</v>
      </c>
      <c r="AL392" s="2">
        <f>+Help!$G392*Help!AF392</f>
        <v>22.491349480968854</v>
      </c>
      <c r="AM392" s="2">
        <f>+Help!$G392*Help!AG392</f>
        <v>10.899653979238753</v>
      </c>
      <c r="AN392" s="2">
        <f>+Help!$G392*Help!AH392</f>
        <v>29.927335640138409</v>
      </c>
      <c r="AO392" s="2">
        <f>+Help!$G392*Help!AI392</f>
        <v>123.69965397923873</v>
      </c>
      <c r="AP392" s="2">
        <f>+Help!$G392*Help!AJ392</f>
        <v>13.434857525837424</v>
      </c>
      <c r="AQ392" s="2">
        <f>+Help!$G392*Help!AK392</f>
        <v>283.14891676016907</v>
      </c>
      <c r="AR392" s="1478">
        <f>+Help!$G392*Help!AL392</f>
        <v>23.25259515570934</v>
      </c>
      <c r="AS392" s="1478">
        <f>+Help!$G392*Help!AM392</f>
        <v>0</v>
      </c>
      <c r="AV392" s="5">
        <v>1</v>
      </c>
    </row>
    <row r="393" spans="1:48" x14ac:dyDescent="0.2">
      <c r="A393" s="1">
        <v>45317</v>
      </c>
      <c r="B393" s="2">
        <f>+Help!$G393*Help!I393</f>
        <v>651.41868512110716</v>
      </c>
      <c r="C393" s="2">
        <f>+Help!$G393*Help!J393</f>
        <v>404.46366782006913</v>
      </c>
      <c r="D393" s="2">
        <f>+Help!$G393*Help!K393</f>
        <v>109.58477508650518</v>
      </c>
      <c r="E393" s="2">
        <f>+Help!$G393*Help!L393</f>
        <v>108.89273356401382</v>
      </c>
      <c r="F393" s="2">
        <f>+Help!$G393*Help!M393</f>
        <v>290.6384087115527</v>
      </c>
      <c r="G393" s="2">
        <f>+Help!$G393*Help!N393</f>
        <v>351.2349783680184</v>
      </c>
      <c r="H393" s="1478">
        <f>24*Help!R393/Help!$Q393</f>
        <v>270.95000037947983</v>
      </c>
      <c r="I393" s="1478">
        <f>24*Help!S393/Help!$Q393</f>
        <v>266.29095195822987</v>
      </c>
      <c r="J393" s="1478">
        <f>24*Help!T393/Help!$Q393</f>
        <v>17.741935483870968</v>
      </c>
      <c r="K393" s="1478">
        <f>24*Help!U393/Help!$Q393</f>
        <v>4.838709677419355</v>
      </c>
      <c r="L393" s="1478">
        <f>24*Help!V393/Help!$Q393</f>
        <v>2.5806451612903225</v>
      </c>
      <c r="M393" s="1478">
        <f>24*Help!W393/Help!$Q393</f>
        <v>709.67741935483866</v>
      </c>
      <c r="N393" s="2">
        <f>100*Help!H393</f>
        <v>100</v>
      </c>
      <c r="O393" s="2">
        <f t="shared" si="30"/>
        <v>651.41868512110716</v>
      </c>
      <c r="P393" s="2">
        <f t="shared" si="31"/>
        <v>404.46366782006913</v>
      </c>
      <c r="Q393" s="2">
        <f t="shared" si="32"/>
        <v>109.58477508650518</v>
      </c>
      <c r="R393" s="2">
        <f t="shared" si="33"/>
        <v>108.89273356401382</v>
      </c>
      <c r="S393" s="2">
        <f t="shared" si="34"/>
        <v>290.6384087115527</v>
      </c>
      <c r="T393" s="2">
        <f t="shared" si="35"/>
        <v>351.2349783680184</v>
      </c>
      <c r="U393" s="1478">
        <f t="shared" si="36"/>
        <v>270.95000037947983</v>
      </c>
      <c r="V393" s="1478">
        <f t="shared" si="37"/>
        <v>266.29095195822987</v>
      </c>
      <c r="W393" s="1478">
        <f t="shared" si="38"/>
        <v>17.741935483870968</v>
      </c>
      <c r="X393" s="1478">
        <f t="shared" si="39"/>
        <v>4.838709677419355</v>
      </c>
      <c r="Y393" s="1478">
        <f t="shared" si="40"/>
        <v>2.5806451612903225</v>
      </c>
      <c r="Z393" s="1478">
        <f t="shared" si="41"/>
        <v>709.67741935483866</v>
      </c>
      <c r="AA393" s="2">
        <f t="shared" si="29"/>
        <v>100</v>
      </c>
      <c r="AC393" s="2">
        <v>1</v>
      </c>
      <c r="AE393" s="2">
        <f>+Help!$G393*Help!Y393</f>
        <v>294.04844290657434</v>
      </c>
      <c r="AF393" s="2">
        <f>+Help!$G393*Help!Z393</f>
        <v>110.4152249134948</v>
      </c>
      <c r="AG393" s="2">
        <f>+Help!$G393*Help!AA393</f>
        <v>0</v>
      </c>
      <c r="AH393" s="2">
        <f>+Help!$G393*Help!AB393</f>
        <v>218.47750865051901</v>
      </c>
      <c r="AI393" s="2">
        <f>+Help!$G393*Help!AC393</f>
        <v>28.477508650519027</v>
      </c>
      <c r="AJ393" s="2">
        <f>+Help!$G393*Help!AD393</f>
        <v>39.891385702422141</v>
      </c>
      <c r="AK393" s="2">
        <f>+Help!$G393*Help!AE393</f>
        <v>26.64359861591695</v>
      </c>
      <c r="AL393" s="2">
        <f>+Help!$G393*Help!AF393</f>
        <v>22.491349480968854</v>
      </c>
      <c r="AM393" s="2">
        <f>+Help!$G393*Help!AG393</f>
        <v>10.899653979238753</v>
      </c>
      <c r="AN393" s="2">
        <f>+Help!$G393*Help!AH393</f>
        <v>29.927335640138409</v>
      </c>
      <c r="AO393" s="2">
        <f>+Help!$G393*Help!AI393</f>
        <v>123.69965397923873</v>
      </c>
      <c r="AP393" s="2">
        <f>+Help!$G393*Help!AJ393</f>
        <v>13.434857525837424</v>
      </c>
      <c r="AQ393" s="2">
        <f>+Help!$G393*Help!AK393</f>
        <v>283.14891676016907</v>
      </c>
      <c r="AR393" s="1478">
        <f>+Help!$G393*Help!AL393</f>
        <v>23.25259515570934</v>
      </c>
      <c r="AS393" s="1478">
        <f>+Help!$G393*Help!AM393</f>
        <v>0</v>
      </c>
      <c r="AV393" s="5">
        <v>1</v>
      </c>
    </row>
    <row r="394" spans="1:48" x14ac:dyDescent="0.2">
      <c r="A394" s="1">
        <v>45318</v>
      </c>
      <c r="B394" s="2">
        <f>+Help!$G394*Help!I394</f>
        <v>651.41868512110716</v>
      </c>
      <c r="C394" s="2">
        <f>+Help!$G394*Help!J394</f>
        <v>404.46366782006913</v>
      </c>
      <c r="D394" s="2">
        <f>+Help!$G394*Help!K394</f>
        <v>109.58477508650518</v>
      </c>
      <c r="E394" s="2">
        <f>+Help!$G394*Help!L394</f>
        <v>108.89273356401382</v>
      </c>
      <c r="F394" s="2">
        <f>+Help!$G394*Help!M394</f>
        <v>290.6384087115527</v>
      </c>
      <c r="G394" s="2">
        <f>+Help!$G394*Help!N394</f>
        <v>351.2349783680184</v>
      </c>
      <c r="H394" s="1478">
        <f>24*Help!R394/Help!$Q394</f>
        <v>270.95000037947983</v>
      </c>
      <c r="I394" s="1478">
        <f>24*Help!S394/Help!$Q394</f>
        <v>266.29095195822987</v>
      </c>
      <c r="J394" s="1478">
        <f>24*Help!T394/Help!$Q394</f>
        <v>17.741935483870968</v>
      </c>
      <c r="K394" s="1478">
        <f>24*Help!U394/Help!$Q394</f>
        <v>4.838709677419355</v>
      </c>
      <c r="L394" s="1478">
        <f>24*Help!V394/Help!$Q394</f>
        <v>2.5806451612903225</v>
      </c>
      <c r="M394" s="1478">
        <f>24*Help!W394/Help!$Q394</f>
        <v>709.67741935483866</v>
      </c>
      <c r="N394" s="2">
        <f>100*Help!H394</f>
        <v>100</v>
      </c>
      <c r="O394" s="2">
        <f t="shared" si="30"/>
        <v>651.41868512110716</v>
      </c>
      <c r="P394" s="2">
        <f t="shared" si="31"/>
        <v>404.46366782006913</v>
      </c>
      <c r="Q394" s="2">
        <f t="shared" si="32"/>
        <v>109.58477508650518</v>
      </c>
      <c r="R394" s="2">
        <f t="shared" si="33"/>
        <v>108.89273356401382</v>
      </c>
      <c r="S394" s="2">
        <f t="shared" si="34"/>
        <v>290.6384087115527</v>
      </c>
      <c r="T394" s="2">
        <f t="shared" si="35"/>
        <v>351.2349783680184</v>
      </c>
      <c r="U394" s="1478">
        <f t="shared" si="36"/>
        <v>270.95000037947983</v>
      </c>
      <c r="V394" s="1478">
        <f t="shared" si="37"/>
        <v>266.29095195822987</v>
      </c>
      <c r="W394" s="1478">
        <f t="shared" si="38"/>
        <v>17.741935483870968</v>
      </c>
      <c r="X394" s="1478">
        <f t="shared" si="39"/>
        <v>4.838709677419355</v>
      </c>
      <c r="Y394" s="1478">
        <f t="shared" si="40"/>
        <v>2.5806451612903225</v>
      </c>
      <c r="Z394" s="1478">
        <f t="shared" si="41"/>
        <v>709.67741935483866</v>
      </c>
      <c r="AA394" s="2">
        <f t="shared" si="29"/>
        <v>100</v>
      </c>
      <c r="AC394" s="2">
        <v>1</v>
      </c>
      <c r="AE394" s="2">
        <f>+Help!$G394*Help!Y394</f>
        <v>294.04844290657434</v>
      </c>
      <c r="AF394" s="2">
        <f>+Help!$G394*Help!Z394</f>
        <v>110.4152249134948</v>
      </c>
      <c r="AG394" s="2">
        <f>+Help!$G394*Help!AA394</f>
        <v>0</v>
      </c>
      <c r="AH394" s="2">
        <f>+Help!$G394*Help!AB394</f>
        <v>218.47750865051901</v>
      </c>
      <c r="AI394" s="2">
        <f>+Help!$G394*Help!AC394</f>
        <v>28.477508650519027</v>
      </c>
      <c r="AJ394" s="2">
        <f>+Help!$G394*Help!AD394</f>
        <v>39.891385702422141</v>
      </c>
      <c r="AK394" s="2">
        <f>+Help!$G394*Help!AE394</f>
        <v>26.64359861591695</v>
      </c>
      <c r="AL394" s="2">
        <f>+Help!$G394*Help!AF394</f>
        <v>22.491349480968854</v>
      </c>
      <c r="AM394" s="2">
        <f>+Help!$G394*Help!AG394</f>
        <v>10.899653979238753</v>
      </c>
      <c r="AN394" s="2">
        <f>+Help!$G394*Help!AH394</f>
        <v>29.927335640138409</v>
      </c>
      <c r="AO394" s="2">
        <f>+Help!$G394*Help!AI394</f>
        <v>123.69965397923873</v>
      </c>
      <c r="AP394" s="2">
        <f>+Help!$G394*Help!AJ394</f>
        <v>13.434857525837424</v>
      </c>
      <c r="AQ394" s="2">
        <f>+Help!$G394*Help!AK394</f>
        <v>283.14891676016907</v>
      </c>
      <c r="AR394" s="1478">
        <f>+Help!$G394*Help!AL394</f>
        <v>23.25259515570934</v>
      </c>
      <c r="AS394" s="1478">
        <f>+Help!$G394*Help!AM394</f>
        <v>0</v>
      </c>
      <c r="AV394" s="5">
        <v>1</v>
      </c>
    </row>
    <row r="395" spans="1:48" x14ac:dyDescent="0.2">
      <c r="A395" s="1">
        <v>45319</v>
      </c>
      <c r="B395" s="2">
        <f>+Help!$G395*Help!I395</f>
        <v>651.41868512110716</v>
      </c>
      <c r="C395" s="2">
        <f>+Help!$G395*Help!J395</f>
        <v>404.46366782006913</v>
      </c>
      <c r="D395" s="2">
        <f>+Help!$G395*Help!K395</f>
        <v>109.58477508650518</v>
      </c>
      <c r="E395" s="2">
        <f>+Help!$G395*Help!L395</f>
        <v>108.89273356401382</v>
      </c>
      <c r="F395" s="2">
        <f>+Help!$G395*Help!M395</f>
        <v>290.6384087115527</v>
      </c>
      <c r="G395" s="2">
        <f>+Help!$G395*Help!N395</f>
        <v>351.2349783680184</v>
      </c>
      <c r="H395" s="1478">
        <f>24*Help!R395/Help!$Q395</f>
        <v>270.95000037947983</v>
      </c>
      <c r="I395" s="1478">
        <f>24*Help!S395/Help!$Q395</f>
        <v>266.29095195822987</v>
      </c>
      <c r="J395" s="1478">
        <f>24*Help!T395/Help!$Q395</f>
        <v>17.741935483870968</v>
      </c>
      <c r="K395" s="1478">
        <f>24*Help!U395/Help!$Q395</f>
        <v>4.838709677419355</v>
      </c>
      <c r="L395" s="1478">
        <f>24*Help!V395/Help!$Q395</f>
        <v>2.5806451612903225</v>
      </c>
      <c r="M395" s="1478">
        <f>24*Help!W395/Help!$Q395</f>
        <v>709.67741935483866</v>
      </c>
      <c r="N395" s="2">
        <f>100*Help!H395</f>
        <v>100</v>
      </c>
      <c r="O395" s="2">
        <f t="shared" si="30"/>
        <v>651.41868512110716</v>
      </c>
      <c r="P395" s="2">
        <f t="shared" si="31"/>
        <v>404.46366782006913</v>
      </c>
      <c r="Q395" s="2">
        <f t="shared" si="32"/>
        <v>109.58477508650518</v>
      </c>
      <c r="R395" s="2">
        <f t="shared" si="33"/>
        <v>108.89273356401382</v>
      </c>
      <c r="S395" s="2">
        <f t="shared" si="34"/>
        <v>290.6384087115527</v>
      </c>
      <c r="T395" s="2">
        <f t="shared" si="35"/>
        <v>351.2349783680184</v>
      </c>
      <c r="U395" s="1478">
        <f t="shared" si="36"/>
        <v>270.95000037947983</v>
      </c>
      <c r="V395" s="1478">
        <f t="shared" si="37"/>
        <v>266.29095195822987</v>
      </c>
      <c r="W395" s="1478">
        <f t="shared" si="38"/>
        <v>17.741935483870968</v>
      </c>
      <c r="X395" s="1478">
        <f t="shared" si="39"/>
        <v>4.838709677419355</v>
      </c>
      <c r="Y395" s="1478">
        <f t="shared" si="40"/>
        <v>2.5806451612903225</v>
      </c>
      <c r="Z395" s="1478">
        <f t="shared" si="41"/>
        <v>709.67741935483866</v>
      </c>
      <c r="AA395" s="2">
        <f t="shared" si="29"/>
        <v>100</v>
      </c>
      <c r="AC395" s="2">
        <v>1</v>
      </c>
      <c r="AE395" s="2">
        <f>+Help!$G395*Help!Y395</f>
        <v>294.04844290657434</v>
      </c>
      <c r="AF395" s="2">
        <f>+Help!$G395*Help!Z395</f>
        <v>110.4152249134948</v>
      </c>
      <c r="AG395" s="2">
        <f>+Help!$G395*Help!AA395</f>
        <v>0</v>
      </c>
      <c r="AH395" s="2">
        <f>+Help!$G395*Help!AB395</f>
        <v>218.47750865051901</v>
      </c>
      <c r="AI395" s="2">
        <f>+Help!$G395*Help!AC395</f>
        <v>28.477508650519027</v>
      </c>
      <c r="AJ395" s="2">
        <f>+Help!$G395*Help!AD395</f>
        <v>39.891385702422141</v>
      </c>
      <c r="AK395" s="2">
        <f>+Help!$G395*Help!AE395</f>
        <v>26.64359861591695</v>
      </c>
      <c r="AL395" s="2">
        <f>+Help!$G395*Help!AF395</f>
        <v>22.491349480968854</v>
      </c>
      <c r="AM395" s="2">
        <f>+Help!$G395*Help!AG395</f>
        <v>10.899653979238753</v>
      </c>
      <c r="AN395" s="2">
        <f>+Help!$G395*Help!AH395</f>
        <v>29.927335640138409</v>
      </c>
      <c r="AO395" s="2">
        <f>+Help!$G395*Help!AI395</f>
        <v>123.69965397923873</v>
      </c>
      <c r="AP395" s="2">
        <f>+Help!$G395*Help!AJ395</f>
        <v>13.434857525837424</v>
      </c>
      <c r="AQ395" s="2">
        <f>+Help!$G395*Help!AK395</f>
        <v>283.14891676016907</v>
      </c>
      <c r="AR395" s="1478">
        <f>+Help!$G395*Help!AL395</f>
        <v>23.25259515570934</v>
      </c>
      <c r="AS395" s="1478">
        <f>+Help!$G395*Help!AM395</f>
        <v>0</v>
      </c>
      <c r="AV395" s="5">
        <v>1</v>
      </c>
    </row>
    <row r="396" spans="1:48" x14ac:dyDescent="0.2">
      <c r="A396" s="1">
        <v>45320</v>
      </c>
      <c r="B396" s="2">
        <f>+Help!$G396*Help!I396</f>
        <v>651.41868512110716</v>
      </c>
      <c r="C396" s="2">
        <f>+Help!$G396*Help!J396</f>
        <v>404.46366782006913</v>
      </c>
      <c r="D396" s="2">
        <f>+Help!$G396*Help!K396</f>
        <v>109.58477508650518</v>
      </c>
      <c r="E396" s="2">
        <f>+Help!$G396*Help!L396</f>
        <v>108.89273356401382</v>
      </c>
      <c r="F396" s="2">
        <f>+Help!$G396*Help!M396</f>
        <v>290.6384087115527</v>
      </c>
      <c r="G396" s="2">
        <f>+Help!$G396*Help!N396</f>
        <v>351.2349783680184</v>
      </c>
      <c r="H396" s="1478">
        <f>24*Help!R396/Help!$Q396</f>
        <v>270.95000037947983</v>
      </c>
      <c r="I396" s="1478">
        <f>24*Help!S396/Help!$Q396</f>
        <v>266.29095195822987</v>
      </c>
      <c r="J396" s="1478">
        <f>24*Help!T396/Help!$Q396</f>
        <v>17.741935483870968</v>
      </c>
      <c r="K396" s="1478">
        <f>24*Help!U396/Help!$Q396</f>
        <v>4.838709677419355</v>
      </c>
      <c r="L396" s="1478">
        <f>24*Help!V396/Help!$Q396</f>
        <v>2.5806451612903225</v>
      </c>
      <c r="M396" s="1478">
        <f>24*Help!W396/Help!$Q396</f>
        <v>709.67741935483866</v>
      </c>
      <c r="N396" s="2">
        <f>100*Help!H396</f>
        <v>100</v>
      </c>
      <c r="O396" s="2">
        <f t="shared" si="30"/>
        <v>651.41868512110716</v>
      </c>
      <c r="P396" s="2">
        <f t="shared" si="31"/>
        <v>404.46366782006913</v>
      </c>
      <c r="Q396" s="2">
        <f t="shared" si="32"/>
        <v>109.58477508650518</v>
      </c>
      <c r="R396" s="2">
        <f t="shared" si="33"/>
        <v>108.89273356401382</v>
      </c>
      <c r="S396" s="2">
        <f t="shared" si="34"/>
        <v>290.6384087115527</v>
      </c>
      <c r="T396" s="2">
        <f t="shared" si="35"/>
        <v>351.2349783680184</v>
      </c>
      <c r="U396" s="1478">
        <f t="shared" si="36"/>
        <v>270.95000037947983</v>
      </c>
      <c r="V396" s="1478">
        <f t="shared" si="37"/>
        <v>266.29095195822987</v>
      </c>
      <c r="W396" s="1478">
        <f t="shared" si="38"/>
        <v>17.741935483870968</v>
      </c>
      <c r="X396" s="1478">
        <f t="shared" si="39"/>
        <v>4.838709677419355</v>
      </c>
      <c r="Y396" s="1478">
        <f t="shared" si="40"/>
        <v>2.5806451612903225</v>
      </c>
      <c r="Z396" s="1478">
        <f t="shared" si="41"/>
        <v>709.67741935483866</v>
      </c>
      <c r="AA396" s="2">
        <f t="shared" si="29"/>
        <v>100</v>
      </c>
      <c r="AC396" s="2">
        <v>1</v>
      </c>
      <c r="AE396" s="2">
        <f>+Help!$G396*Help!Y396</f>
        <v>294.04844290657434</v>
      </c>
      <c r="AF396" s="2">
        <f>+Help!$G396*Help!Z396</f>
        <v>110.4152249134948</v>
      </c>
      <c r="AG396" s="2">
        <f>+Help!$G396*Help!AA396</f>
        <v>0</v>
      </c>
      <c r="AH396" s="2">
        <f>+Help!$G396*Help!AB396</f>
        <v>218.47750865051901</v>
      </c>
      <c r="AI396" s="2">
        <f>+Help!$G396*Help!AC396</f>
        <v>28.477508650519027</v>
      </c>
      <c r="AJ396" s="2">
        <f>+Help!$G396*Help!AD396</f>
        <v>39.891385702422141</v>
      </c>
      <c r="AK396" s="2">
        <f>+Help!$G396*Help!AE396</f>
        <v>26.64359861591695</v>
      </c>
      <c r="AL396" s="2">
        <f>+Help!$G396*Help!AF396</f>
        <v>22.491349480968854</v>
      </c>
      <c r="AM396" s="2">
        <f>+Help!$G396*Help!AG396</f>
        <v>10.899653979238753</v>
      </c>
      <c r="AN396" s="2">
        <f>+Help!$G396*Help!AH396</f>
        <v>29.927335640138409</v>
      </c>
      <c r="AO396" s="2">
        <f>+Help!$G396*Help!AI396</f>
        <v>123.69965397923873</v>
      </c>
      <c r="AP396" s="2">
        <f>+Help!$G396*Help!AJ396</f>
        <v>13.434857525837424</v>
      </c>
      <c r="AQ396" s="2">
        <f>+Help!$G396*Help!AK396</f>
        <v>283.14891676016907</v>
      </c>
      <c r="AR396" s="1478">
        <f>+Help!$G396*Help!AL396</f>
        <v>23.25259515570934</v>
      </c>
      <c r="AS396" s="1478">
        <f>+Help!$G396*Help!AM396</f>
        <v>0</v>
      </c>
      <c r="AV396" s="5">
        <v>1</v>
      </c>
    </row>
    <row r="397" spans="1:48" x14ac:dyDescent="0.2">
      <c r="A397" s="1">
        <v>45321</v>
      </c>
      <c r="B397" s="2">
        <f>+Help!$G397*Help!I397</f>
        <v>325.70934256055358</v>
      </c>
      <c r="C397" s="2">
        <f>+Help!$G397*Help!J397</f>
        <v>202.23183391003457</v>
      </c>
      <c r="D397" s="2">
        <f>+Help!$G397*Help!K397</f>
        <v>54.792387543252588</v>
      </c>
      <c r="E397" s="2">
        <f>+Help!$G397*Help!L397</f>
        <v>54.446366782006912</v>
      </c>
      <c r="F397" s="2">
        <f>+Help!$G397*Help!M397</f>
        <v>145.31920435577635</v>
      </c>
      <c r="G397" s="2">
        <f>+Help!$G397*Help!N397</f>
        <v>175.6174891840092</v>
      </c>
      <c r="H397" s="1478">
        <f>24*Help!R397/Help!$Q397</f>
        <v>270.95000037947983</v>
      </c>
      <c r="I397" s="1478">
        <f>24*Help!S397/Help!$Q397</f>
        <v>266.29095195822987</v>
      </c>
      <c r="J397" s="1478">
        <f>24*Help!T397/Help!$Q397</f>
        <v>17.741935483870968</v>
      </c>
      <c r="K397" s="1478">
        <f>24*Help!U397/Help!$Q397</f>
        <v>4.838709677419355</v>
      </c>
      <c r="L397" s="1478">
        <f>24*Help!V397/Help!$Q397</f>
        <v>2.5806451612903225</v>
      </c>
      <c r="M397" s="1478">
        <f>24*Help!W397/Help!$Q397</f>
        <v>709.67741935483866</v>
      </c>
      <c r="N397" s="2">
        <f>100*Help!H397</f>
        <v>50</v>
      </c>
      <c r="O397" s="2">
        <f t="shared" si="30"/>
        <v>325.70934256055358</v>
      </c>
      <c r="P397" s="2">
        <f t="shared" si="31"/>
        <v>202.23183391003457</v>
      </c>
      <c r="Q397" s="2">
        <f t="shared" si="32"/>
        <v>54.792387543252588</v>
      </c>
      <c r="R397" s="2">
        <f t="shared" si="33"/>
        <v>54.446366782006912</v>
      </c>
      <c r="S397" s="2">
        <f t="shared" si="34"/>
        <v>145.31920435577635</v>
      </c>
      <c r="T397" s="2">
        <f t="shared" si="35"/>
        <v>175.6174891840092</v>
      </c>
      <c r="U397" s="1478">
        <f t="shared" si="36"/>
        <v>270.95000037947983</v>
      </c>
      <c r="V397" s="1478">
        <f t="shared" si="37"/>
        <v>266.29095195822987</v>
      </c>
      <c r="W397" s="1478">
        <f t="shared" si="38"/>
        <v>17.741935483870968</v>
      </c>
      <c r="X397" s="1478">
        <f t="shared" si="39"/>
        <v>4.838709677419355</v>
      </c>
      <c r="Y397" s="1478">
        <f t="shared" si="40"/>
        <v>2.5806451612903225</v>
      </c>
      <c r="Z397" s="1478">
        <f t="shared" si="41"/>
        <v>709.67741935483866</v>
      </c>
      <c r="AA397" s="2">
        <f t="shared" si="29"/>
        <v>50</v>
      </c>
      <c r="AC397" s="2">
        <v>1</v>
      </c>
      <c r="AE397" s="2">
        <f>+Help!$G397*Help!Y397</f>
        <v>147.02422145328717</v>
      </c>
      <c r="AF397" s="2">
        <f>+Help!$G397*Help!Z397</f>
        <v>55.207612456747398</v>
      </c>
      <c r="AG397" s="2">
        <f>+Help!$G397*Help!AA397</f>
        <v>0</v>
      </c>
      <c r="AH397" s="2">
        <f>+Help!$G397*Help!AB397</f>
        <v>109.23875432525951</v>
      </c>
      <c r="AI397" s="2">
        <f>+Help!$G397*Help!AC397</f>
        <v>14.238754325259514</v>
      </c>
      <c r="AJ397" s="2">
        <f>+Help!$G397*Help!AD397</f>
        <v>19.945692851211071</v>
      </c>
      <c r="AK397" s="2">
        <f>+Help!$G397*Help!AE397</f>
        <v>13.321799307958475</v>
      </c>
      <c r="AL397" s="2">
        <f>+Help!$G397*Help!AF397</f>
        <v>11.245674740484427</v>
      </c>
      <c r="AM397" s="2">
        <f>+Help!$G397*Help!AG397</f>
        <v>5.4498269896193765</v>
      </c>
      <c r="AN397" s="2">
        <f>+Help!$G397*Help!AH397</f>
        <v>14.963667820069205</v>
      </c>
      <c r="AO397" s="2">
        <f>+Help!$G397*Help!AI397</f>
        <v>61.849826989619366</v>
      </c>
      <c r="AP397" s="2">
        <f>+Help!$G397*Help!AJ397</f>
        <v>6.7174287629187122</v>
      </c>
      <c r="AQ397" s="2">
        <f>+Help!$G397*Help!AK397</f>
        <v>141.57445838008454</v>
      </c>
      <c r="AR397" s="1478">
        <f>+Help!$G397*Help!AL397</f>
        <v>11.62629757785467</v>
      </c>
      <c r="AS397" s="1478">
        <f>+Help!$G397*Help!AM397</f>
        <v>0</v>
      </c>
      <c r="AV397" s="5">
        <v>1</v>
      </c>
    </row>
    <row r="398" spans="1:48" x14ac:dyDescent="0.2">
      <c r="A398" s="1">
        <v>45322</v>
      </c>
      <c r="B398" s="2">
        <f>+Help!$G398*Help!I398</f>
        <v>651.41868512110716</v>
      </c>
      <c r="C398" s="2">
        <f>+Help!$G398*Help!J398</f>
        <v>404.46366782006913</v>
      </c>
      <c r="D398" s="2">
        <f>+Help!$G398*Help!K398</f>
        <v>109.58477508650518</v>
      </c>
      <c r="E398" s="2">
        <f>+Help!$G398*Help!L398</f>
        <v>108.89273356401382</v>
      </c>
      <c r="F398" s="2">
        <f>+Help!$G398*Help!M398</f>
        <v>290.6384087115527</v>
      </c>
      <c r="G398" s="2">
        <f>+Help!$G398*Help!N398</f>
        <v>351.2349783680184</v>
      </c>
      <c r="H398" s="1478">
        <f>24*Help!R398/Help!$Q398</f>
        <v>270.95000037947983</v>
      </c>
      <c r="I398" s="1478">
        <f>24*Help!S398/Help!$Q398</f>
        <v>266.29095195822987</v>
      </c>
      <c r="J398" s="1478">
        <f>24*Help!T398/Help!$Q398</f>
        <v>17.741935483870968</v>
      </c>
      <c r="K398" s="1478">
        <f>24*Help!U398/Help!$Q398</f>
        <v>4.838709677419355</v>
      </c>
      <c r="L398" s="1478">
        <f>24*Help!V398/Help!$Q398</f>
        <v>2.5806451612903225</v>
      </c>
      <c r="M398" s="1478">
        <f>24*Help!W398/Help!$Q398</f>
        <v>709.67741935483866</v>
      </c>
      <c r="N398" s="2">
        <f>100*Help!H398</f>
        <v>100</v>
      </c>
      <c r="O398" s="2">
        <f t="shared" si="30"/>
        <v>651.41868512110716</v>
      </c>
      <c r="P398" s="2">
        <f t="shared" si="31"/>
        <v>404.46366782006913</v>
      </c>
      <c r="Q398" s="2">
        <f t="shared" si="32"/>
        <v>109.58477508650518</v>
      </c>
      <c r="R398" s="2">
        <f t="shared" si="33"/>
        <v>108.89273356401382</v>
      </c>
      <c r="S398" s="2">
        <f t="shared" si="34"/>
        <v>290.6384087115527</v>
      </c>
      <c r="T398" s="2">
        <f t="shared" si="35"/>
        <v>351.2349783680184</v>
      </c>
      <c r="U398" s="1478">
        <f t="shared" si="36"/>
        <v>270.95000037947983</v>
      </c>
      <c r="V398" s="1478">
        <f t="shared" si="37"/>
        <v>266.29095195822987</v>
      </c>
      <c r="W398" s="1478">
        <f t="shared" si="38"/>
        <v>17.741935483870968</v>
      </c>
      <c r="X398" s="1478">
        <f t="shared" si="39"/>
        <v>4.838709677419355</v>
      </c>
      <c r="Y398" s="1478">
        <f t="shared" si="40"/>
        <v>2.5806451612903225</v>
      </c>
      <c r="Z398" s="1478">
        <f t="shared" si="41"/>
        <v>709.67741935483866</v>
      </c>
      <c r="AA398" s="2">
        <f t="shared" si="29"/>
        <v>100</v>
      </c>
      <c r="AC398" s="2">
        <v>1</v>
      </c>
      <c r="AE398" s="2">
        <f>+Help!$G398*Help!Y398</f>
        <v>294.04844290657434</v>
      </c>
      <c r="AF398" s="2">
        <f>+Help!$G398*Help!Z398</f>
        <v>110.4152249134948</v>
      </c>
      <c r="AG398" s="2">
        <f>+Help!$G398*Help!AA398</f>
        <v>0</v>
      </c>
      <c r="AH398" s="2">
        <f>+Help!$G398*Help!AB398</f>
        <v>218.47750865051901</v>
      </c>
      <c r="AI398" s="2">
        <f>+Help!$G398*Help!AC398</f>
        <v>28.477508650519027</v>
      </c>
      <c r="AJ398" s="2">
        <f>+Help!$G398*Help!AD398</f>
        <v>39.891385702422141</v>
      </c>
      <c r="AK398" s="2">
        <f>+Help!$G398*Help!AE398</f>
        <v>26.64359861591695</v>
      </c>
      <c r="AL398" s="2">
        <f>+Help!$G398*Help!AF398</f>
        <v>22.491349480968854</v>
      </c>
      <c r="AM398" s="2">
        <f>+Help!$G398*Help!AG398</f>
        <v>10.899653979238753</v>
      </c>
      <c r="AN398" s="2">
        <f>+Help!$G398*Help!AH398</f>
        <v>29.927335640138409</v>
      </c>
      <c r="AO398" s="2">
        <f>+Help!$G398*Help!AI398</f>
        <v>123.69965397923873</v>
      </c>
      <c r="AP398" s="2">
        <f>+Help!$G398*Help!AJ398</f>
        <v>13.434857525837424</v>
      </c>
      <c r="AQ398" s="2">
        <f>+Help!$G398*Help!AK398</f>
        <v>283.14891676016907</v>
      </c>
      <c r="AR398" s="1478">
        <f>+Help!$G398*Help!AL398</f>
        <v>23.25259515570934</v>
      </c>
      <c r="AS398" s="1478">
        <f>+Help!$G398*Help!AM398</f>
        <v>0</v>
      </c>
      <c r="AV398" s="5">
        <v>1</v>
      </c>
    </row>
    <row r="399" spans="1:48" x14ac:dyDescent="0.2">
      <c r="A399" s="1">
        <v>45323</v>
      </c>
      <c r="B399" s="2">
        <f>+Help!$G399*Help!I399</f>
        <v>642.77372262773713</v>
      </c>
      <c r="C399" s="2">
        <f>+Help!$G399*Help!J399</f>
        <v>399.05109489051091</v>
      </c>
      <c r="D399" s="2">
        <f>+Help!$G399*Help!K399</f>
        <v>108.57664233576641</v>
      </c>
      <c r="E399" s="2">
        <f>+Help!$G399*Help!L399</f>
        <v>106.31386861313868</v>
      </c>
      <c r="F399" s="2">
        <f>+Help!$G399*Help!M399</f>
        <v>268.77884412381758</v>
      </c>
      <c r="G399" s="2">
        <f>+Help!$G399*Help!N399</f>
        <v>340.80860538839016</v>
      </c>
      <c r="H399" s="1478">
        <f>24*Help!R399/Help!$Q399</f>
        <v>253.94966651698624</v>
      </c>
      <c r="I399" s="1478">
        <f>24*Help!S399/Help!$Q399</f>
        <v>249.1686792890782</v>
      </c>
      <c r="J399" s="1478">
        <f>24*Help!T399/Help!$Q399</f>
        <v>18.96551724137931</v>
      </c>
      <c r="K399" s="1478">
        <f>24*Help!U399/Help!$Q399</f>
        <v>6.0344827586206895</v>
      </c>
      <c r="L399" s="1478">
        <f>24*Help!V399/Help!$Q399</f>
        <v>2.0689655172413794</v>
      </c>
      <c r="M399" s="1478">
        <f>24*Help!W399/Help!$Q399</f>
        <v>758.62068965517244</v>
      </c>
      <c r="N399" s="2">
        <f>100*Help!H399</f>
        <v>100</v>
      </c>
      <c r="O399" s="2">
        <f t="shared" si="30"/>
        <v>642.77372262773713</v>
      </c>
      <c r="P399" s="2">
        <f t="shared" si="31"/>
        <v>399.05109489051091</v>
      </c>
      <c r="Q399" s="2">
        <f t="shared" si="32"/>
        <v>108.57664233576641</v>
      </c>
      <c r="R399" s="2">
        <f t="shared" si="33"/>
        <v>106.31386861313868</v>
      </c>
      <c r="S399" s="2">
        <f t="shared" si="34"/>
        <v>268.77884412381758</v>
      </c>
      <c r="T399" s="2">
        <f t="shared" si="35"/>
        <v>340.80860538839016</v>
      </c>
      <c r="U399" s="1478">
        <f t="shared" si="36"/>
        <v>253.94966651698624</v>
      </c>
      <c r="V399" s="1478">
        <f t="shared" si="37"/>
        <v>249.1686792890782</v>
      </c>
      <c r="W399" s="1478">
        <f t="shared" si="38"/>
        <v>18.96551724137931</v>
      </c>
      <c r="X399" s="1478">
        <f t="shared" si="39"/>
        <v>6.0344827586206895</v>
      </c>
      <c r="Y399" s="1478">
        <f t="shared" si="40"/>
        <v>2.0689655172413794</v>
      </c>
      <c r="Z399" s="1478">
        <f t="shared" si="41"/>
        <v>758.62068965517244</v>
      </c>
      <c r="AA399" s="2">
        <f t="shared" si="29"/>
        <v>100</v>
      </c>
      <c r="AC399" s="2">
        <v>1</v>
      </c>
      <c r="AE399" s="2">
        <f>+Help!$G399*Help!Y399</f>
        <v>264.74452554744522</v>
      </c>
      <c r="AF399" s="2">
        <f>+Help!$G399*Help!Z399</f>
        <v>134.30656934306569</v>
      </c>
      <c r="AG399" s="2">
        <f>+Help!$G399*Help!AA399</f>
        <v>0</v>
      </c>
      <c r="AH399" s="2">
        <f>+Help!$G399*Help!AB399</f>
        <v>214.8905109489051</v>
      </c>
      <c r="AI399" s="2">
        <f>+Help!$G399*Help!AC399</f>
        <v>28.832116788321166</v>
      </c>
      <c r="AJ399" s="2">
        <f>+Help!$G399*Help!AD399</f>
        <v>43.233219021897803</v>
      </c>
      <c r="AK399" s="2">
        <f>+Help!$G399*Help!AE399</f>
        <v>14.5985401459854</v>
      </c>
      <c r="AL399" s="2">
        <f>+Help!$G399*Help!AF399</f>
        <v>16.240875912408757</v>
      </c>
      <c r="AM399" s="2">
        <f>+Help!$G399*Help!AG399</f>
        <v>14.781021897810218</v>
      </c>
      <c r="AN399" s="2">
        <f>+Help!$G399*Help!AH399</f>
        <v>29.529197080291933</v>
      </c>
      <c r="AO399" s="2">
        <f>+Help!$G399*Help!AI399</f>
        <v>122.05401459854012</v>
      </c>
      <c r="AP399" s="2">
        <f>+Help!$G399*Help!AJ399</f>
        <v>13.413482912819479</v>
      </c>
      <c r="AQ399" s="2">
        <f>+Help!$G399*Help!AK399</f>
        <v>291.02120084944329</v>
      </c>
      <c r="AR399" s="1478">
        <f>+Help!$G399*Help!AL399</f>
        <v>21.021897810218977</v>
      </c>
      <c r="AS399" s="1478">
        <f>+Help!$G399*Help!AM399</f>
        <v>0</v>
      </c>
      <c r="AV399" s="5">
        <v>1</v>
      </c>
    </row>
    <row r="400" spans="1:48" x14ac:dyDescent="0.2">
      <c r="A400" s="1">
        <v>45324</v>
      </c>
      <c r="B400" s="2">
        <f>+Help!$G400*Help!I400</f>
        <v>642.77372262773713</v>
      </c>
      <c r="C400" s="2">
        <f>+Help!$G400*Help!J400</f>
        <v>399.05109489051091</v>
      </c>
      <c r="D400" s="2">
        <f>+Help!$G400*Help!K400</f>
        <v>108.57664233576641</v>
      </c>
      <c r="E400" s="2">
        <f>+Help!$G400*Help!L400</f>
        <v>106.31386861313868</v>
      </c>
      <c r="F400" s="2">
        <f>+Help!$G400*Help!M400</f>
        <v>268.77884412381758</v>
      </c>
      <c r="G400" s="2">
        <f>+Help!$G400*Help!N400</f>
        <v>340.80860538839016</v>
      </c>
      <c r="H400" s="1478">
        <f>24*Help!R400/Help!$Q400</f>
        <v>253.94966651698624</v>
      </c>
      <c r="I400" s="1478">
        <f>24*Help!S400/Help!$Q400</f>
        <v>249.1686792890782</v>
      </c>
      <c r="J400" s="1478">
        <f>24*Help!T400/Help!$Q400</f>
        <v>18.96551724137931</v>
      </c>
      <c r="K400" s="1478">
        <f>24*Help!U400/Help!$Q400</f>
        <v>6.0344827586206895</v>
      </c>
      <c r="L400" s="1478">
        <f>24*Help!V400/Help!$Q400</f>
        <v>2.0689655172413794</v>
      </c>
      <c r="M400" s="1478">
        <f>24*Help!W400/Help!$Q400</f>
        <v>758.62068965517244</v>
      </c>
      <c r="N400" s="2">
        <f>100*Help!H400</f>
        <v>100</v>
      </c>
      <c r="O400" s="2">
        <f t="shared" si="30"/>
        <v>642.77372262773713</v>
      </c>
      <c r="P400" s="2">
        <f t="shared" si="31"/>
        <v>399.05109489051091</v>
      </c>
      <c r="Q400" s="2">
        <f t="shared" si="32"/>
        <v>108.57664233576641</v>
      </c>
      <c r="R400" s="2">
        <f t="shared" si="33"/>
        <v>106.31386861313868</v>
      </c>
      <c r="S400" s="2">
        <f t="shared" si="34"/>
        <v>268.77884412381758</v>
      </c>
      <c r="T400" s="2">
        <f t="shared" si="35"/>
        <v>340.80860538839016</v>
      </c>
      <c r="U400" s="1478">
        <f t="shared" si="36"/>
        <v>253.94966651698624</v>
      </c>
      <c r="V400" s="1478">
        <f t="shared" si="37"/>
        <v>249.1686792890782</v>
      </c>
      <c r="W400" s="1478">
        <f t="shared" si="38"/>
        <v>18.96551724137931</v>
      </c>
      <c r="X400" s="1478">
        <f t="shared" si="39"/>
        <v>6.0344827586206895</v>
      </c>
      <c r="Y400" s="1478">
        <f t="shared" si="40"/>
        <v>2.0689655172413794</v>
      </c>
      <c r="Z400" s="1478">
        <f t="shared" si="41"/>
        <v>758.62068965517244</v>
      </c>
      <c r="AA400" s="2">
        <f t="shared" si="29"/>
        <v>100</v>
      </c>
      <c r="AC400" s="2">
        <v>1</v>
      </c>
      <c r="AE400" s="2">
        <f>+Help!$G400*Help!Y400</f>
        <v>264.74452554744522</v>
      </c>
      <c r="AF400" s="2">
        <f>+Help!$G400*Help!Z400</f>
        <v>134.30656934306569</v>
      </c>
      <c r="AG400" s="2">
        <f>+Help!$G400*Help!AA400</f>
        <v>0</v>
      </c>
      <c r="AH400" s="2">
        <f>+Help!$G400*Help!AB400</f>
        <v>214.8905109489051</v>
      </c>
      <c r="AI400" s="2">
        <f>+Help!$G400*Help!AC400</f>
        <v>28.832116788321166</v>
      </c>
      <c r="AJ400" s="2">
        <f>+Help!$G400*Help!AD400</f>
        <v>43.233219021897803</v>
      </c>
      <c r="AK400" s="2">
        <f>+Help!$G400*Help!AE400</f>
        <v>14.5985401459854</v>
      </c>
      <c r="AL400" s="2">
        <f>+Help!$G400*Help!AF400</f>
        <v>16.240875912408757</v>
      </c>
      <c r="AM400" s="2">
        <f>+Help!$G400*Help!AG400</f>
        <v>14.781021897810218</v>
      </c>
      <c r="AN400" s="2">
        <f>+Help!$G400*Help!AH400</f>
        <v>29.529197080291933</v>
      </c>
      <c r="AO400" s="2">
        <f>+Help!$G400*Help!AI400</f>
        <v>122.05401459854012</v>
      </c>
      <c r="AP400" s="2">
        <f>+Help!$G400*Help!AJ400</f>
        <v>13.413482912819479</v>
      </c>
      <c r="AQ400" s="2">
        <f>+Help!$G400*Help!AK400</f>
        <v>291.02120084944329</v>
      </c>
      <c r="AR400" s="1478">
        <f>+Help!$G400*Help!AL400</f>
        <v>21.021897810218977</v>
      </c>
      <c r="AS400" s="1478">
        <f>+Help!$G400*Help!AM400</f>
        <v>0</v>
      </c>
      <c r="AV400" s="5">
        <v>1</v>
      </c>
    </row>
    <row r="401" spans="1:48" x14ac:dyDescent="0.2">
      <c r="A401" s="1">
        <v>45325</v>
      </c>
      <c r="B401" s="2">
        <f>+Help!$G401*Help!I401</f>
        <v>642.77372262773713</v>
      </c>
      <c r="C401" s="2">
        <f>+Help!$G401*Help!J401</f>
        <v>399.05109489051091</v>
      </c>
      <c r="D401" s="2">
        <f>+Help!$G401*Help!K401</f>
        <v>108.57664233576641</v>
      </c>
      <c r="E401" s="2">
        <f>+Help!$G401*Help!L401</f>
        <v>106.31386861313868</v>
      </c>
      <c r="F401" s="2">
        <f>+Help!$G401*Help!M401</f>
        <v>268.77884412381758</v>
      </c>
      <c r="G401" s="2">
        <f>+Help!$G401*Help!N401</f>
        <v>340.80860538839016</v>
      </c>
      <c r="H401" s="1478">
        <f>24*Help!R401/Help!$Q401</f>
        <v>253.94966651698624</v>
      </c>
      <c r="I401" s="1478">
        <f>24*Help!S401/Help!$Q401</f>
        <v>249.1686792890782</v>
      </c>
      <c r="J401" s="1478">
        <f>24*Help!T401/Help!$Q401</f>
        <v>18.96551724137931</v>
      </c>
      <c r="K401" s="1478">
        <f>24*Help!U401/Help!$Q401</f>
        <v>6.0344827586206895</v>
      </c>
      <c r="L401" s="1478">
        <f>24*Help!V401/Help!$Q401</f>
        <v>2.0689655172413794</v>
      </c>
      <c r="M401" s="1478">
        <f>24*Help!W401/Help!$Q401</f>
        <v>758.62068965517244</v>
      </c>
      <c r="N401" s="2">
        <f>100*Help!H401</f>
        <v>100</v>
      </c>
      <c r="O401" s="2">
        <f t="shared" si="30"/>
        <v>642.77372262773713</v>
      </c>
      <c r="P401" s="2">
        <f t="shared" si="31"/>
        <v>399.05109489051091</v>
      </c>
      <c r="Q401" s="2">
        <f t="shared" si="32"/>
        <v>108.57664233576641</v>
      </c>
      <c r="R401" s="2">
        <f t="shared" si="33"/>
        <v>106.31386861313868</v>
      </c>
      <c r="S401" s="2">
        <f t="shared" si="34"/>
        <v>268.77884412381758</v>
      </c>
      <c r="T401" s="2">
        <f t="shared" si="35"/>
        <v>340.80860538839016</v>
      </c>
      <c r="U401" s="1478">
        <f t="shared" si="36"/>
        <v>253.94966651698624</v>
      </c>
      <c r="V401" s="1478">
        <f t="shared" si="37"/>
        <v>249.1686792890782</v>
      </c>
      <c r="W401" s="1478">
        <f t="shared" si="38"/>
        <v>18.96551724137931</v>
      </c>
      <c r="X401" s="1478">
        <f t="shared" si="39"/>
        <v>6.0344827586206895</v>
      </c>
      <c r="Y401" s="1478">
        <f t="shared" si="40"/>
        <v>2.0689655172413794</v>
      </c>
      <c r="Z401" s="1478">
        <f t="shared" si="41"/>
        <v>758.62068965517244</v>
      </c>
      <c r="AA401" s="2">
        <f t="shared" si="29"/>
        <v>100</v>
      </c>
      <c r="AC401" s="2">
        <v>1</v>
      </c>
      <c r="AE401" s="2">
        <f>+Help!$G401*Help!Y401</f>
        <v>264.74452554744522</v>
      </c>
      <c r="AF401" s="2">
        <f>+Help!$G401*Help!Z401</f>
        <v>134.30656934306569</v>
      </c>
      <c r="AG401" s="2">
        <f>+Help!$G401*Help!AA401</f>
        <v>0</v>
      </c>
      <c r="AH401" s="2">
        <f>+Help!$G401*Help!AB401</f>
        <v>214.8905109489051</v>
      </c>
      <c r="AI401" s="2">
        <f>+Help!$G401*Help!AC401</f>
        <v>28.832116788321166</v>
      </c>
      <c r="AJ401" s="2">
        <f>+Help!$G401*Help!AD401</f>
        <v>43.233219021897803</v>
      </c>
      <c r="AK401" s="2">
        <f>+Help!$G401*Help!AE401</f>
        <v>14.5985401459854</v>
      </c>
      <c r="AL401" s="2">
        <f>+Help!$G401*Help!AF401</f>
        <v>16.240875912408757</v>
      </c>
      <c r="AM401" s="2">
        <f>+Help!$G401*Help!AG401</f>
        <v>14.781021897810218</v>
      </c>
      <c r="AN401" s="2">
        <f>+Help!$G401*Help!AH401</f>
        <v>29.529197080291933</v>
      </c>
      <c r="AO401" s="2">
        <f>+Help!$G401*Help!AI401</f>
        <v>122.05401459854012</v>
      </c>
      <c r="AP401" s="2">
        <f>+Help!$G401*Help!AJ401</f>
        <v>13.413482912819479</v>
      </c>
      <c r="AQ401" s="2">
        <f>+Help!$G401*Help!AK401</f>
        <v>291.02120084944329</v>
      </c>
      <c r="AR401" s="1478">
        <f>+Help!$G401*Help!AL401</f>
        <v>21.021897810218977</v>
      </c>
      <c r="AS401" s="1478">
        <f>+Help!$G401*Help!AM401</f>
        <v>0</v>
      </c>
      <c r="AV401" s="5">
        <v>1</v>
      </c>
    </row>
    <row r="402" spans="1:48" x14ac:dyDescent="0.2">
      <c r="A402" s="1">
        <v>45326</v>
      </c>
      <c r="B402" s="2">
        <f>+Help!$G402*Help!I402</f>
        <v>642.77372262773713</v>
      </c>
      <c r="C402" s="2">
        <f>+Help!$G402*Help!J402</f>
        <v>399.05109489051091</v>
      </c>
      <c r="D402" s="2">
        <f>+Help!$G402*Help!K402</f>
        <v>108.57664233576641</v>
      </c>
      <c r="E402" s="2">
        <f>+Help!$G402*Help!L402</f>
        <v>106.31386861313868</v>
      </c>
      <c r="F402" s="2">
        <f>+Help!$G402*Help!M402</f>
        <v>268.77884412381758</v>
      </c>
      <c r="G402" s="2">
        <f>+Help!$G402*Help!N402</f>
        <v>340.80860538839016</v>
      </c>
      <c r="H402" s="1478">
        <f>24*Help!R402/Help!$Q402</f>
        <v>253.94966651698624</v>
      </c>
      <c r="I402" s="1478">
        <f>24*Help!S402/Help!$Q402</f>
        <v>249.1686792890782</v>
      </c>
      <c r="J402" s="1478">
        <f>24*Help!T402/Help!$Q402</f>
        <v>18.96551724137931</v>
      </c>
      <c r="K402" s="1478">
        <f>24*Help!U402/Help!$Q402</f>
        <v>6.0344827586206895</v>
      </c>
      <c r="L402" s="1478">
        <f>24*Help!V402/Help!$Q402</f>
        <v>2.0689655172413794</v>
      </c>
      <c r="M402" s="1478">
        <f>24*Help!W402/Help!$Q402</f>
        <v>758.62068965517244</v>
      </c>
      <c r="N402" s="2">
        <f>100*Help!H402</f>
        <v>100</v>
      </c>
      <c r="O402" s="2">
        <f t="shared" si="30"/>
        <v>642.77372262773713</v>
      </c>
      <c r="P402" s="2">
        <f t="shared" si="31"/>
        <v>399.05109489051091</v>
      </c>
      <c r="Q402" s="2">
        <f t="shared" si="32"/>
        <v>108.57664233576641</v>
      </c>
      <c r="R402" s="2">
        <f t="shared" si="33"/>
        <v>106.31386861313868</v>
      </c>
      <c r="S402" s="2">
        <f t="shared" si="34"/>
        <v>268.77884412381758</v>
      </c>
      <c r="T402" s="2">
        <f t="shared" si="35"/>
        <v>340.80860538839016</v>
      </c>
      <c r="U402" s="1478">
        <f t="shared" si="36"/>
        <v>253.94966651698624</v>
      </c>
      <c r="V402" s="1478">
        <f t="shared" si="37"/>
        <v>249.1686792890782</v>
      </c>
      <c r="W402" s="1478">
        <f t="shared" si="38"/>
        <v>18.96551724137931</v>
      </c>
      <c r="X402" s="1478">
        <f t="shared" si="39"/>
        <v>6.0344827586206895</v>
      </c>
      <c r="Y402" s="1478">
        <f t="shared" si="40"/>
        <v>2.0689655172413794</v>
      </c>
      <c r="Z402" s="1478">
        <f t="shared" si="41"/>
        <v>758.62068965517244</v>
      </c>
      <c r="AA402" s="2">
        <f t="shared" si="29"/>
        <v>100</v>
      </c>
      <c r="AC402" s="2">
        <v>1</v>
      </c>
      <c r="AE402" s="2">
        <f>+Help!$G402*Help!Y402</f>
        <v>264.74452554744522</v>
      </c>
      <c r="AF402" s="2">
        <f>+Help!$G402*Help!Z402</f>
        <v>134.30656934306569</v>
      </c>
      <c r="AG402" s="2">
        <f>+Help!$G402*Help!AA402</f>
        <v>0</v>
      </c>
      <c r="AH402" s="2">
        <f>+Help!$G402*Help!AB402</f>
        <v>214.8905109489051</v>
      </c>
      <c r="AI402" s="2">
        <f>+Help!$G402*Help!AC402</f>
        <v>28.832116788321166</v>
      </c>
      <c r="AJ402" s="2">
        <f>+Help!$G402*Help!AD402</f>
        <v>43.233219021897803</v>
      </c>
      <c r="AK402" s="2">
        <f>+Help!$G402*Help!AE402</f>
        <v>14.5985401459854</v>
      </c>
      <c r="AL402" s="2">
        <f>+Help!$G402*Help!AF402</f>
        <v>16.240875912408757</v>
      </c>
      <c r="AM402" s="2">
        <f>+Help!$G402*Help!AG402</f>
        <v>14.781021897810218</v>
      </c>
      <c r="AN402" s="2">
        <f>+Help!$G402*Help!AH402</f>
        <v>29.529197080291933</v>
      </c>
      <c r="AO402" s="2">
        <f>+Help!$G402*Help!AI402</f>
        <v>122.05401459854012</v>
      </c>
      <c r="AP402" s="2">
        <f>+Help!$G402*Help!AJ402</f>
        <v>13.413482912819479</v>
      </c>
      <c r="AQ402" s="2">
        <f>+Help!$G402*Help!AK402</f>
        <v>291.02120084944329</v>
      </c>
      <c r="AR402" s="1478">
        <f>+Help!$G402*Help!AL402</f>
        <v>21.021897810218977</v>
      </c>
      <c r="AS402" s="1478">
        <f>+Help!$G402*Help!AM402</f>
        <v>0</v>
      </c>
      <c r="AV402" s="5">
        <v>1</v>
      </c>
    </row>
    <row r="403" spans="1:48" x14ac:dyDescent="0.2">
      <c r="A403" s="1">
        <v>45327</v>
      </c>
      <c r="B403" s="2">
        <f>+Help!$G403*Help!I403</f>
        <v>642.77372262773713</v>
      </c>
      <c r="C403" s="2">
        <f>+Help!$G403*Help!J403</f>
        <v>399.05109489051091</v>
      </c>
      <c r="D403" s="2">
        <f>+Help!$G403*Help!K403</f>
        <v>108.57664233576641</v>
      </c>
      <c r="E403" s="2">
        <f>+Help!$G403*Help!L403</f>
        <v>106.31386861313868</v>
      </c>
      <c r="F403" s="2">
        <f>+Help!$G403*Help!M403</f>
        <v>268.77884412381758</v>
      </c>
      <c r="G403" s="2">
        <f>+Help!$G403*Help!N403</f>
        <v>340.80860538839016</v>
      </c>
      <c r="H403" s="1478">
        <f>24*Help!R403/Help!$Q403</f>
        <v>253.94966651698624</v>
      </c>
      <c r="I403" s="1478">
        <f>24*Help!S403/Help!$Q403</f>
        <v>249.1686792890782</v>
      </c>
      <c r="J403" s="1478">
        <f>24*Help!T403/Help!$Q403</f>
        <v>18.96551724137931</v>
      </c>
      <c r="K403" s="1478">
        <f>24*Help!U403/Help!$Q403</f>
        <v>6.0344827586206895</v>
      </c>
      <c r="L403" s="1478">
        <f>24*Help!V403/Help!$Q403</f>
        <v>2.0689655172413794</v>
      </c>
      <c r="M403" s="1478">
        <f>24*Help!W403/Help!$Q403</f>
        <v>758.62068965517244</v>
      </c>
      <c r="N403" s="2">
        <f>100*Help!H403</f>
        <v>100</v>
      </c>
      <c r="O403" s="2">
        <f t="shared" si="30"/>
        <v>642.77372262773713</v>
      </c>
      <c r="P403" s="2">
        <f t="shared" si="31"/>
        <v>399.05109489051091</v>
      </c>
      <c r="Q403" s="2">
        <f t="shared" si="32"/>
        <v>108.57664233576641</v>
      </c>
      <c r="R403" s="2">
        <f t="shared" si="33"/>
        <v>106.31386861313868</v>
      </c>
      <c r="S403" s="2">
        <f t="shared" si="34"/>
        <v>268.77884412381758</v>
      </c>
      <c r="T403" s="2">
        <f t="shared" si="35"/>
        <v>340.80860538839016</v>
      </c>
      <c r="U403" s="1478">
        <f t="shared" si="36"/>
        <v>253.94966651698624</v>
      </c>
      <c r="V403" s="1478">
        <f t="shared" si="37"/>
        <v>249.1686792890782</v>
      </c>
      <c r="W403" s="1478">
        <f t="shared" si="38"/>
        <v>18.96551724137931</v>
      </c>
      <c r="X403" s="1478">
        <f t="shared" si="39"/>
        <v>6.0344827586206895</v>
      </c>
      <c r="Y403" s="1478">
        <f t="shared" si="40"/>
        <v>2.0689655172413794</v>
      </c>
      <c r="Z403" s="1478">
        <f t="shared" si="41"/>
        <v>758.62068965517244</v>
      </c>
      <c r="AA403" s="2">
        <f t="shared" si="29"/>
        <v>100</v>
      </c>
      <c r="AC403" s="2">
        <v>1</v>
      </c>
      <c r="AE403" s="2">
        <f>+Help!$G403*Help!Y403</f>
        <v>264.74452554744522</v>
      </c>
      <c r="AF403" s="2">
        <f>+Help!$G403*Help!Z403</f>
        <v>134.30656934306569</v>
      </c>
      <c r="AG403" s="2">
        <f>+Help!$G403*Help!AA403</f>
        <v>0</v>
      </c>
      <c r="AH403" s="2">
        <f>+Help!$G403*Help!AB403</f>
        <v>214.8905109489051</v>
      </c>
      <c r="AI403" s="2">
        <f>+Help!$G403*Help!AC403</f>
        <v>28.832116788321166</v>
      </c>
      <c r="AJ403" s="2">
        <f>+Help!$G403*Help!AD403</f>
        <v>43.233219021897803</v>
      </c>
      <c r="AK403" s="2">
        <f>+Help!$G403*Help!AE403</f>
        <v>14.5985401459854</v>
      </c>
      <c r="AL403" s="2">
        <f>+Help!$G403*Help!AF403</f>
        <v>16.240875912408757</v>
      </c>
      <c r="AM403" s="2">
        <f>+Help!$G403*Help!AG403</f>
        <v>14.781021897810218</v>
      </c>
      <c r="AN403" s="2">
        <f>+Help!$G403*Help!AH403</f>
        <v>29.529197080291933</v>
      </c>
      <c r="AO403" s="2">
        <f>+Help!$G403*Help!AI403</f>
        <v>122.05401459854012</v>
      </c>
      <c r="AP403" s="2">
        <f>+Help!$G403*Help!AJ403</f>
        <v>13.413482912819479</v>
      </c>
      <c r="AQ403" s="2">
        <f>+Help!$G403*Help!AK403</f>
        <v>291.02120084944329</v>
      </c>
      <c r="AR403" s="1478">
        <f>+Help!$G403*Help!AL403</f>
        <v>21.021897810218977</v>
      </c>
      <c r="AS403" s="1478">
        <f>+Help!$G403*Help!AM403</f>
        <v>0</v>
      </c>
      <c r="AV403" s="5">
        <v>1</v>
      </c>
    </row>
    <row r="404" spans="1:48" x14ac:dyDescent="0.2">
      <c r="A404" s="1">
        <v>45328</v>
      </c>
      <c r="B404" s="2">
        <f>+Help!$G404*Help!I404</f>
        <v>642.77372262773713</v>
      </c>
      <c r="C404" s="2">
        <f>+Help!$G404*Help!J404</f>
        <v>399.05109489051091</v>
      </c>
      <c r="D404" s="2">
        <f>+Help!$G404*Help!K404</f>
        <v>108.57664233576641</v>
      </c>
      <c r="E404" s="2">
        <f>+Help!$G404*Help!L404</f>
        <v>106.31386861313868</v>
      </c>
      <c r="F404" s="2">
        <f>+Help!$G404*Help!M404</f>
        <v>268.77884412381758</v>
      </c>
      <c r="G404" s="2">
        <f>+Help!$G404*Help!N404</f>
        <v>340.80860538839016</v>
      </c>
      <c r="H404" s="1478">
        <f>24*Help!R404/Help!$Q404</f>
        <v>253.94966651698624</v>
      </c>
      <c r="I404" s="1478">
        <f>24*Help!S404/Help!$Q404</f>
        <v>249.1686792890782</v>
      </c>
      <c r="J404" s="1478">
        <f>24*Help!T404/Help!$Q404</f>
        <v>18.96551724137931</v>
      </c>
      <c r="K404" s="1478">
        <f>24*Help!U404/Help!$Q404</f>
        <v>6.0344827586206895</v>
      </c>
      <c r="L404" s="1478">
        <f>24*Help!V404/Help!$Q404</f>
        <v>2.0689655172413794</v>
      </c>
      <c r="M404" s="1478">
        <f>24*Help!W404/Help!$Q404</f>
        <v>758.62068965517244</v>
      </c>
      <c r="N404" s="2">
        <f>100*Help!H404</f>
        <v>100</v>
      </c>
      <c r="O404" s="2">
        <f t="shared" si="30"/>
        <v>642.77372262773713</v>
      </c>
      <c r="P404" s="2">
        <f t="shared" si="31"/>
        <v>399.05109489051091</v>
      </c>
      <c r="Q404" s="2">
        <f t="shared" si="32"/>
        <v>108.57664233576641</v>
      </c>
      <c r="R404" s="2">
        <f t="shared" si="33"/>
        <v>106.31386861313868</v>
      </c>
      <c r="S404" s="2">
        <f t="shared" si="34"/>
        <v>268.77884412381758</v>
      </c>
      <c r="T404" s="2">
        <f t="shared" si="35"/>
        <v>340.80860538839016</v>
      </c>
      <c r="U404" s="1478">
        <f t="shared" si="36"/>
        <v>253.94966651698624</v>
      </c>
      <c r="V404" s="1478">
        <f t="shared" si="37"/>
        <v>249.1686792890782</v>
      </c>
      <c r="W404" s="1478">
        <f t="shared" si="38"/>
        <v>18.96551724137931</v>
      </c>
      <c r="X404" s="1478">
        <f t="shared" si="39"/>
        <v>6.0344827586206895</v>
      </c>
      <c r="Y404" s="1478">
        <f t="shared" si="40"/>
        <v>2.0689655172413794</v>
      </c>
      <c r="Z404" s="1478">
        <f t="shared" si="41"/>
        <v>758.62068965517244</v>
      </c>
      <c r="AA404" s="2">
        <f t="shared" si="29"/>
        <v>100</v>
      </c>
      <c r="AC404" s="2">
        <v>1</v>
      </c>
      <c r="AE404" s="2">
        <f>+Help!$G404*Help!Y404</f>
        <v>264.74452554744522</v>
      </c>
      <c r="AF404" s="2">
        <f>+Help!$G404*Help!Z404</f>
        <v>134.30656934306569</v>
      </c>
      <c r="AG404" s="2">
        <f>+Help!$G404*Help!AA404</f>
        <v>0</v>
      </c>
      <c r="AH404" s="2">
        <f>+Help!$G404*Help!AB404</f>
        <v>214.8905109489051</v>
      </c>
      <c r="AI404" s="2">
        <f>+Help!$G404*Help!AC404</f>
        <v>28.832116788321166</v>
      </c>
      <c r="AJ404" s="2">
        <f>+Help!$G404*Help!AD404</f>
        <v>43.233219021897803</v>
      </c>
      <c r="AK404" s="2">
        <f>+Help!$G404*Help!AE404</f>
        <v>14.5985401459854</v>
      </c>
      <c r="AL404" s="2">
        <f>+Help!$G404*Help!AF404</f>
        <v>16.240875912408757</v>
      </c>
      <c r="AM404" s="2">
        <f>+Help!$G404*Help!AG404</f>
        <v>14.781021897810218</v>
      </c>
      <c r="AN404" s="2">
        <f>+Help!$G404*Help!AH404</f>
        <v>29.529197080291933</v>
      </c>
      <c r="AO404" s="2">
        <f>+Help!$G404*Help!AI404</f>
        <v>122.05401459854012</v>
      </c>
      <c r="AP404" s="2">
        <f>+Help!$G404*Help!AJ404</f>
        <v>13.413482912819479</v>
      </c>
      <c r="AQ404" s="2">
        <f>+Help!$G404*Help!AK404</f>
        <v>291.02120084944329</v>
      </c>
      <c r="AR404" s="1478">
        <f>+Help!$G404*Help!AL404</f>
        <v>21.021897810218977</v>
      </c>
      <c r="AS404" s="1478">
        <f>+Help!$G404*Help!AM404</f>
        <v>0</v>
      </c>
      <c r="AV404" s="5">
        <v>1</v>
      </c>
    </row>
    <row r="405" spans="1:48" x14ac:dyDescent="0.2">
      <c r="A405" s="1">
        <v>45329</v>
      </c>
      <c r="B405" s="2">
        <f>+Help!$G405*Help!I405</f>
        <v>642.77372262773713</v>
      </c>
      <c r="C405" s="2">
        <f>+Help!$G405*Help!J405</f>
        <v>399.05109489051091</v>
      </c>
      <c r="D405" s="2">
        <f>+Help!$G405*Help!K405</f>
        <v>108.57664233576641</v>
      </c>
      <c r="E405" s="2">
        <f>+Help!$G405*Help!L405</f>
        <v>106.31386861313868</v>
      </c>
      <c r="F405" s="2">
        <f>+Help!$G405*Help!M405</f>
        <v>268.77884412381758</v>
      </c>
      <c r="G405" s="2">
        <f>+Help!$G405*Help!N405</f>
        <v>340.80860538839016</v>
      </c>
      <c r="H405" s="1478">
        <f>24*Help!R405/Help!$Q405</f>
        <v>253.94966651698624</v>
      </c>
      <c r="I405" s="1478">
        <f>24*Help!S405/Help!$Q405</f>
        <v>249.1686792890782</v>
      </c>
      <c r="J405" s="1478">
        <f>24*Help!T405/Help!$Q405</f>
        <v>18.96551724137931</v>
      </c>
      <c r="K405" s="1478">
        <f>24*Help!U405/Help!$Q405</f>
        <v>6.0344827586206895</v>
      </c>
      <c r="L405" s="1478">
        <f>24*Help!V405/Help!$Q405</f>
        <v>2.0689655172413794</v>
      </c>
      <c r="M405" s="1478">
        <f>24*Help!W405/Help!$Q405</f>
        <v>758.62068965517244</v>
      </c>
      <c r="N405" s="2">
        <f>100*Help!H405</f>
        <v>100</v>
      </c>
      <c r="O405" s="2">
        <f t="shared" si="30"/>
        <v>642.77372262773713</v>
      </c>
      <c r="P405" s="2">
        <f t="shared" si="31"/>
        <v>399.05109489051091</v>
      </c>
      <c r="Q405" s="2">
        <f t="shared" si="32"/>
        <v>108.57664233576641</v>
      </c>
      <c r="R405" s="2">
        <f t="shared" si="33"/>
        <v>106.31386861313868</v>
      </c>
      <c r="S405" s="2">
        <f t="shared" si="34"/>
        <v>268.77884412381758</v>
      </c>
      <c r="T405" s="2">
        <f t="shared" si="35"/>
        <v>340.80860538839016</v>
      </c>
      <c r="U405" s="1478">
        <f t="shared" si="36"/>
        <v>253.94966651698624</v>
      </c>
      <c r="V405" s="1478">
        <f t="shared" si="37"/>
        <v>249.1686792890782</v>
      </c>
      <c r="W405" s="1478">
        <f t="shared" si="38"/>
        <v>18.96551724137931</v>
      </c>
      <c r="X405" s="1478">
        <f t="shared" si="39"/>
        <v>6.0344827586206895</v>
      </c>
      <c r="Y405" s="1478">
        <f t="shared" si="40"/>
        <v>2.0689655172413794</v>
      </c>
      <c r="Z405" s="1478">
        <f t="shared" si="41"/>
        <v>758.62068965517244</v>
      </c>
      <c r="AA405" s="2">
        <f t="shared" ref="AA405:AA468" si="42">+N405</f>
        <v>100</v>
      </c>
      <c r="AC405" s="2">
        <v>1</v>
      </c>
      <c r="AE405" s="2">
        <f>+Help!$G405*Help!Y405</f>
        <v>264.74452554744522</v>
      </c>
      <c r="AF405" s="2">
        <f>+Help!$G405*Help!Z405</f>
        <v>134.30656934306569</v>
      </c>
      <c r="AG405" s="2">
        <f>+Help!$G405*Help!AA405</f>
        <v>0</v>
      </c>
      <c r="AH405" s="2">
        <f>+Help!$G405*Help!AB405</f>
        <v>214.8905109489051</v>
      </c>
      <c r="AI405" s="2">
        <f>+Help!$G405*Help!AC405</f>
        <v>28.832116788321166</v>
      </c>
      <c r="AJ405" s="2">
        <f>+Help!$G405*Help!AD405</f>
        <v>43.233219021897803</v>
      </c>
      <c r="AK405" s="2">
        <f>+Help!$G405*Help!AE405</f>
        <v>14.5985401459854</v>
      </c>
      <c r="AL405" s="2">
        <f>+Help!$G405*Help!AF405</f>
        <v>16.240875912408757</v>
      </c>
      <c r="AM405" s="2">
        <f>+Help!$G405*Help!AG405</f>
        <v>14.781021897810218</v>
      </c>
      <c r="AN405" s="2">
        <f>+Help!$G405*Help!AH405</f>
        <v>29.529197080291933</v>
      </c>
      <c r="AO405" s="2">
        <f>+Help!$G405*Help!AI405</f>
        <v>122.05401459854012</v>
      </c>
      <c r="AP405" s="2">
        <f>+Help!$G405*Help!AJ405</f>
        <v>13.413482912819479</v>
      </c>
      <c r="AQ405" s="2">
        <f>+Help!$G405*Help!AK405</f>
        <v>291.02120084944329</v>
      </c>
      <c r="AR405" s="1478">
        <f>+Help!$G405*Help!AL405</f>
        <v>21.021897810218977</v>
      </c>
      <c r="AS405" s="1478">
        <f>+Help!$G405*Help!AM405</f>
        <v>0</v>
      </c>
      <c r="AV405" s="5">
        <v>1</v>
      </c>
    </row>
    <row r="406" spans="1:48" x14ac:dyDescent="0.2">
      <c r="A406" s="1">
        <v>45330</v>
      </c>
      <c r="B406" s="2">
        <f>+Help!$G406*Help!I406</f>
        <v>642.77372262773713</v>
      </c>
      <c r="C406" s="2">
        <f>+Help!$G406*Help!J406</f>
        <v>399.05109489051091</v>
      </c>
      <c r="D406" s="2">
        <f>+Help!$G406*Help!K406</f>
        <v>108.57664233576641</v>
      </c>
      <c r="E406" s="2">
        <f>+Help!$G406*Help!L406</f>
        <v>106.31386861313868</v>
      </c>
      <c r="F406" s="2">
        <f>+Help!$G406*Help!M406</f>
        <v>268.77884412381758</v>
      </c>
      <c r="G406" s="2">
        <f>+Help!$G406*Help!N406</f>
        <v>340.80860538839016</v>
      </c>
      <c r="H406" s="1478">
        <f>24*Help!R406/Help!$Q406</f>
        <v>253.94966651698624</v>
      </c>
      <c r="I406" s="1478">
        <f>24*Help!S406/Help!$Q406</f>
        <v>249.1686792890782</v>
      </c>
      <c r="J406" s="1478">
        <f>24*Help!T406/Help!$Q406</f>
        <v>18.96551724137931</v>
      </c>
      <c r="K406" s="1478">
        <f>24*Help!U406/Help!$Q406</f>
        <v>6.0344827586206895</v>
      </c>
      <c r="L406" s="1478">
        <f>24*Help!V406/Help!$Q406</f>
        <v>2.0689655172413794</v>
      </c>
      <c r="M406" s="1478">
        <f>24*Help!W406/Help!$Q406</f>
        <v>758.62068965517244</v>
      </c>
      <c r="N406" s="2">
        <f>100*Help!H406</f>
        <v>100</v>
      </c>
      <c r="O406" s="2">
        <f t="shared" si="30"/>
        <v>642.77372262773713</v>
      </c>
      <c r="P406" s="2">
        <f t="shared" si="31"/>
        <v>399.05109489051091</v>
      </c>
      <c r="Q406" s="2">
        <f t="shared" si="32"/>
        <v>108.57664233576641</v>
      </c>
      <c r="R406" s="2">
        <f t="shared" si="33"/>
        <v>106.31386861313868</v>
      </c>
      <c r="S406" s="2">
        <f t="shared" si="34"/>
        <v>268.77884412381758</v>
      </c>
      <c r="T406" s="2">
        <f t="shared" si="35"/>
        <v>340.80860538839016</v>
      </c>
      <c r="U406" s="1478">
        <f t="shared" si="36"/>
        <v>253.94966651698624</v>
      </c>
      <c r="V406" s="1478">
        <f t="shared" si="37"/>
        <v>249.1686792890782</v>
      </c>
      <c r="W406" s="1478">
        <f t="shared" si="38"/>
        <v>18.96551724137931</v>
      </c>
      <c r="X406" s="1478">
        <f t="shared" si="39"/>
        <v>6.0344827586206895</v>
      </c>
      <c r="Y406" s="1478">
        <f t="shared" si="40"/>
        <v>2.0689655172413794</v>
      </c>
      <c r="Z406" s="1478">
        <f t="shared" si="41"/>
        <v>758.62068965517244</v>
      </c>
      <c r="AA406" s="2">
        <f t="shared" si="42"/>
        <v>100</v>
      </c>
      <c r="AC406" s="2">
        <v>1</v>
      </c>
      <c r="AE406" s="2">
        <f>+Help!$G406*Help!Y406</f>
        <v>264.74452554744522</v>
      </c>
      <c r="AF406" s="2">
        <f>+Help!$G406*Help!Z406</f>
        <v>134.30656934306569</v>
      </c>
      <c r="AG406" s="2">
        <f>+Help!$G406*Help!AA406</f>
        <v>0</v>
      </c>
      <c r="AH406" s="2">
        <f>+Help!$G406*Help!AB406</f>
        <v>214.8905109489051</v>
      </c>
      <c r="AI406" s="2">
        <f>+Help!$G406*Help!AC406</f>
        <v>28.832116788321166</v>
      </c>
      <c r="AJ406" s="2">
        <f>+Help!$G406*Help!AD406</f>
        <v>43.233219021897803</v>
      </c>
      <c r="AK406" s="2">
        <f>+Help!$G406*Help!AE406</f>
        <v>14.5985401459854</v>
      </c>
      <c r="AL406" s="2">
        <f>+Help!$G406*Help!AF406</f>
        <v>16.240875912408757</v>
      </c>
      <c r="AM406" s="2">
        <f>+Help!$G406*Help!AG406</f>
        <v>14.781021897810218</v>
      </c>
      <c r="AN406" s="2">
        <f>+Help!$G406*Help!AH406</f>
        <v>29.529197080291933</v>
      </c>
      <c r="AO406" s="2">
        <f>+Help!$G406*Help!AI406</f>
        <v>122.05401459854012</v>
      </c>
      <c r="AP406" s="2">
        <f>+Help!$G406*Help!AJ406</f>
        <v>13.413482912819479</v>
      </c>
      <c r="AQ406" s="2">
        <f>+Help!$G406*Help!AK406</f>
        <v>291.02120084944329</v>
      </c>
      <c r="AR406" s="1478">
        <f>+Help!$G406*Help!AL406</f>
        <v>21.021897810218977</v>
      </c>
      <c r="AS406" s="1478">
        <f>+Help!$G406*Help!AM406</f>
        <v>0</v>
      </c>
      <c r="AV406" s="5">
        <v>1</v>
      </c>
    </row>
    <row r="407" spans="1:48" x14ac:dyDescent="0.2">
      <c r="A407" s="1">
        <v>45331</v>
      </c>
      <c r="B407" s="2">
        <f>+Help!$G407*Help!I407</f>
        <v>642.77372262773713</v>
      </c>
      <c r="C407" s="2">
        <f>+Help!$G407*Help!J407</f>
        <v>399.05109489051091</v>
      </c>
      <c r="D407" s="2">
        <f>+Help!$G407*Help!K407</f>
        <v>108.57664233576641</v>
      </c>
      <c r="E407" s="2">
        <f>+Help!$G407*Help!L407</f>
        <v>106.31386861313868</v>
      </c>
      <c r="F407" s="2">
        <f>+Help!$G407*Help!M407</f>
        <v>268.77884412381758</v>
      </c>
      <c r="G407" s="2">
        <f>+Help!$G407*Help!N407</f>
        <v>340.80860538839016</v>
      </c>
      <c r="H407" s="1478">
        <f>24*Help!R407/Help!$Q407</f>
        <v>253.94966651698624</v>
      </c>
      <c r="I407" s="1478">
        <f>24*Help!S407/Help!$Q407</f>
        <v>249.1686792890782</v>
      </c>
      <c r="J407" s="1478">
        <f>24*Help!T407/Help!$Q407</f>
        <v>18.96551724137931</v>
      </c>
      <c r="K407" s="1478">
        <f>24*Help!U407/Help!$Q407</f>
        <v>6.0344827586206895</v>
      </c>
      <c r="L407" s="1478">
        <f>24*Help!V407/Help!$Q407</f>
        <v>2.0689655172413794</v>
      </c>
      <c r="M407" s="1478">
        <f>24*Help!W407/Help!$Q407</f>
        <v>758.62068965517244</v>
      </c>
      <c r="N407" s="2">
        <f>100*Help!H407</f>
        <v>100</v>
      </c>
      <c r="O407" s="2">
        <f t="shared" si="30"/>
        <v>642.77372262773713</v>
      </c>
      <c r="P407" s="2">
        <f t="shared" si="31"/>
        <v>399.05109489051091</v>
      </c>
      <c r="Q407" s="2">
        <f t="shared" si="32"/>
        <v>108.57664233576641</v>
      </c>
      <c r="R407" s="2">
        <f t="shared" si="33"/>
        <v>106.31386861313868</v>
      </c>
      <c r="S407" s="2">
        <f t="shared" si="34"/>
        <v>268.77884412381758</v>
      </c>
      <c r="T407" s="2">
        <f t="shared" si="35"/>
        <v>340.80860538839016</v>
      </c>
      <c r="U407" s="1478">
        <f t="shared" si="36"/>
        <v>253.94966651698624</v>
      </c>
      <c r="V407" s="1478">
        <f t="shared" si="37"/>
        <v>249.1686792890782</v>
      </c>
      <c r="W407" s="1478">
        <f t="shared" si="38"/>
        <v>18.96551724137931</v>
      </c>
      <c r="X407" s="1478">
        <f t="shared" si="39"/>
        <v>6.0344827586206895</v>
      </c>
      <c r="Y407" s="1478">
        <f t="shared" si="40"/>
        <v>2.0689655172413794</v>
      </c>
      <c r="Z407" s="1478">
        <f t="shared" si="41"/>
        <v>758.62068965517244</v>
      </c>
      <c r="AA407" s="2">
        <f t="shared" si="42"/>
        <v>100</v>
      </c>
      <c r="AC407" s="2">
        <v>1</v>
      </c>
      <c r="AE407" s="2">
        <f>+Help!$G407*Help!Y407</f>
        <v>264.74452554744522</v>
      </c>
      <c r="AF407" s="2">
        <f>+Help!$G407*Help!Z407</f>
        <v>134.30656934306569</v>
      </c>
      <c r="AG407" s="2">
        <f>+Help!$G407*Help!AA407</f>
        <v>0</v>
      </c>
      <c r="AH407" s="2">
        <f>+Help!$G407*Help!AB407</f>
        <v>214.8905109489051</v>
      </c>
      <c r="AI407" s="2">
        <f>+Help!$G407*Help!AC407</f>
        <v>28.832116788321166</v>
      </c>
      <c r="AJ407" s="2">
        <f>+Help!$G407*Help!AD407</f>
        <v>43.233219021897803</v>
      </c>
      <c r="AK407" s="2">
        <f>+Help!$G407*Help!AE407</f>
        <v>14.5985401459854</v>
      </c>
      <c r="AL407" s="2">
        <f>+Help!$G407*Help!AF407</f>
        <v>16.240875912408757</v>
      </c>
      <c r="AM407" s="2">
        <f>+Help!$G407*Help!AG407</f>
        <v>14.781021897810218</v>
      </c>
      <c r="AN407" s="2">
        <f>+Help!$G407*Help!AH407</f>
        <v>29.529197080291933</v>
      </c>
      <c r="AO407" s="2">
        <f>+Help!$G407*Help!AI407</f>
        <v>122.05401459854012</v>
      </c>
      <c r="AP407" s="2">
        <f>+Help!$G407*Help!AJ407</f>
        <v>13.413482912819479</v>
      </c>
      <c r="AQ407" s="2">
        <f>+Help!$G407*Help!AK407</f>
        <v>291.02120084944329</v>
      </c>
      <c r="AR407" s="1478">
        <f>+Help!$G407*Help!AL407</f>
        <v>21.021897810218977</v>
      </c>
      <c r="AS407" s="1478">
        <f>+Help!$G407*Help!AM407</f>
        <v>0</v>
      </c>
      <c r="AV407" s="5">
        <v>1</v>
      </c>
    </row>
    <row r="408" spans="1:48" x14ac:dyDescent="0.2">
      <c r="A408" s="1">
        <v>45332</v>
      </c>
      <c r="B408" s="2">
        <f>+Help!$G408*Help!I408</f>
        <v>642.77372262773713</v>
      </c>
      <c r="C408" s="2">
        <f>+Help!$G408*Help!J408</f>
        <v>399.05109489051091</v>
      </c>
      <c r="D408" s="2">
        <f>+Help!$G408*Help!K408</f>
        <v>108.57664233576641</v>
      </c>
      <c r="E408" s="2">
        <f>+Help!$G408*Help!L408</f>
        <v>106.31386861313868</v>
      </c>
      <c r="F408" s="2">
        <f>+Help!$G408*Help!M408</f>
        <v>268.77884412381758</v>
      </c>
      <c r="G408" s="2">
        <f>+Help!$G408*Help!N408</f>
        <v>340.80860538839016</v>
      </c>
      <c r="H408" s="1478">
        <f>24*Help!R408/Help!$Q408</f>
        <v>253.94966651698624</v>
      </c>
      <c r="I408" s="1478">
        <f>24*Help!S408/Help!$Q408</f>
        <v>249.1686792890782</v>
      </c>
      <c r="J408" s="1478">
        <f>24*Help!T408/Help!$Q408</f>
        <v>18.96551724137931</v>
      </c>
      <c r="K408" s="1478">
        <f>24*Help!U408/Help!$Q408</f>
        <v>6.0344827586206895</v>
      </c>
      <c r="L408" s="1478">
        <f>24*Help!V408/Help!$Q408</f>
        <v>2.0689655172413794</v>
      </c>
      <c r="M408" s="1478">
        <f>24*Help!W408/Help!$Q408</f>
        <v>758.62068965517244</v>
      </c>
      <c r="N408" s="2">
        <f>100*Help!H408</f>
        <v>100</v>
      </c>
      <c r="O408" s="2">
        <f t="shared" ref="O408:O471" si="43">+B408*$AC408</f>
        <v>642.77372262773713</v>
      </c>
      <c r="P408" s="2">
        <f t="shared" ref="P408:P471" si="44">+C408*$AC408</f>
        <v>399.05109489051091</v>
      </c>
      <c r="Q408" s="2">
        <f t="shared" ref="Q408:Q471" si="45">+D408*$AC408</f>
        <v>108.57664233576641</v>
      </c>
      <c r="R408" s="2">
        <f t="shared" ref="R408:R471" si="46">+E408*$AC408</f>
        <v>106.31386861313868</v>
      </c>
      <c r="S408" s="2">
        <f t="shared" ref="S408:S471" si="47">+F408*$AC408</f>
        <v>268.77884412381758</v>
      </c>
      <c r="T408" s="2">
        <f t="shared" ref="T408:T471" si="48">+G408*$AC408</f>
        <v>340.80860538839016</v>
      </c>
      <c r="U408" s="1478">
        <f t="shared" ref="U408:U471" si="49">+H408*$AC408</f>
        <v>253.94966651698624</v>
      </c>
      <c r="V408" s="1478">
        <f t="shared" ref="V408:V471" si="50">+I408*$AC408</f>
        <v>249.1686792890782</v>
      </c>
      <c r="W408" s="1478">
        <f t="shared" ref="W408:W471" si="51">+J408*$AC408</f>
        <v>18.96551724137931</v>
      </c>
      <c r="X408" s="1478">
        <f t="shared" ref="X408:X471" si="52">+K408*$AC408</f>
        <v>6.0344827586206895</v>
      </c>
      <c r="Y408" s="1478">
        <f t="shared" ref="Y408:Y471" si="53">+L408*$AC408</f>
        <v>2.0689655172413794</v>
      </c>
      <c r="Z408" s="1478">
        <f t="shared" ref="Z408:Z471" si="54">+M408*$AC408</f>
        <v>758.62068965517244</v>
      </c>
      <c r="AA408" s="2">
        <f t="shared" si="42"/>
        <v>100</v>
      </c>
      <c r="AC408" s="2">
        <v>1</v>
      </c>
      <c r="AE408" s="2">
        <f>+Help!$G408*Help!Y408</f>
        <v>264.74452554744522</v>
      </c>
      <c r="AF408" s="2">
        <f>+Help!$G408*Help!Z408</f>
        <v>134.30656934306569</v>
      </c>
      <c r="AG408" s="2">
        <f>+Help!$G408*Help!AA408</f>
        <v>0</v>
      </c>
      <c r="AH408" s="2">
        <f>+Help!$G408*Help!AB408</f>
        <v>214.8905109489051</v>
      </c>
      <c r="AI408" s="2">
        <f>+Help!$G408*Help!AC408</f>
        <v>28.832116788321166</v>
      </c>
      <c r="AJ408" s="2">
        <f>+Help!$G408*Help!AD408</f>
        <v>43.233219021897803</v>
      </c>
      <c r="AK408" s="2">
        <f>+Help!$G408*Help!AE408</f>
        <v>14.5985401459854</v>
      </c>
      <c r="AL408" s="2">
        <f>+Help!$G408*Help!AF408</f>
        <v>16.240875912408757</v>
      </c>
      <c r="AM408" s="2">
        <f>+Help!$G408*Help!AG408</f>
        <v>14.781021897810218</v>
      </c>
      <c r="AN408" s="2">
        <f>+Help!$G408*Help!AH408</f>
        <v>29.529197080291933</v>
      </c>
      <c r="AO408" s="2">
        <f>+Help!$G408*Help!AI408</f>
        <v>122.05401459854012</v>
      </c>
      <c r="AP408" s="2">
        <f>+Help!$G408*Help!AJ408</f>
        <v>13.413482912819479</v>
      </c>
      <c r="AQ408" s="2">
        <f>+Help!$G408*Help!AK408</f>
        <v>291.02120084944329</v>
      </c>
      <c r="AR408" s="1478">
        <f>+Help!$G408*Help!AL408</f>
        <v>21.021897810218977</v>
      </c>
      <c r="AS408" s="1478">
        <f>+Help!$G408*Help!AM408</f>
        <v>0</v>
      </c>
      <c r="AV408" s="5">
        <v>1</v>
      </c>
    </row>
    <row r="409" spans="1:48" x14ac:dyDescent="0.2">
      <c r="A409" s="1">
        <v>45333</v>
      </c>
      <c r="B409" s="2">
        <f>+Help!$G409*Help!I409</f>
        <v>642.77372262773713</v>
      </c>
      <c r="C409" s="2">
        <f>+Help!$G409*Help!J409</f>
        <v>399.05109489051091</v>
      </c>
      <c r="D409" s="2">
        <f>+Help!$G409*Help!K409</f>
        <v>108.57664233576641</v>
      </c>
      <c r="E409" s="2">
        <f>+Help!$G409*Help!L409</f>
        <v>106.31386861313868</v>
      </c>
      <c r="F409" s="2">
        <f>+Help!$G409*Help!M409</f>
        <v>268.77884412381758</v>
      </c>
      <c r="G409" s="2">
        <f>+Help!$G409*Help!N409</f>
        <v>340.80860538839016</v>
      </c>
      <c r="H409" s="1478">
        <f>24*Help!R409/Help!$Q409</f>
        <v>253.94966651698624</v>
      </c>
      <c r="I409" s="1478">
        <f>24*Help!S409/Help!$Q409</f>
        <v>249.1686792890782</v>
      </c>
      <c r="J409" s="1478">
        <f>24*Help!T409/Help!$Q409</f>
        <v>18.96551724137931</v>
      </c>
      <c r="K409" s="1478">
        <f>24*Help!U409/Help!$Q409</f>
        <v>6.0344827586206895</v>
      </c>
      <c r="L409" s="1478">
        <f>24*Help!V409/Help!$Q409</f>
        <v>2.0689655172413794</v>
      </c>
      <c r="M409" s="1478">
        <f>24*Help!W409/Help!$Q409</f>
        <v>758.62068965517244</v>
      </c>
      <c r="N409" s="2">
        <f>100*Help!H409</f>
        <v>100</v>
      </c>
      <c r="O409" s="2">
        <f t="shared" si="43"/>
        <v>642.77372262773713</v>
      </c>
      <c r="P409" s="2">
        <f t="shared" si="44"/>
        <v>399.05109489051091</v>
      </c>
      <c r="Q409" s="2">
        <f t="shared" si="45"/>
        <v>108.57664233576641</v>
      </c>
      <c r="R409" s="2">
        <f t="shared" si="46"/>
        <v>106.31386861313868</v>
      </c>
      <c r="S409" s="2">
        <f t="shared" si="47"/>
        <v>268.77884412381758</v>
      </c>
      <c r="T409" s="2">
        <f t="shared" si="48"/>
        <v>340.80860538839016</v>
      </c>
      <c r="U409" s="1478">
        <f t="shared" si="49"/>
        <v>253.94966651698624</v>
      </c>
      <c r="V409" s="1478">
        <f t="shared" si="50"/>
        <v>249.1686792890782</v>
      </c>
      <c r="W409" s="1478">
        <f t="shared" si="51"/>
        <v>18.96551724137931</v>
      </c>
      <c r="X409" s="1478">
        <f t="shared" si="52"/>
        <v>6.0344827586206895</v>
      </c>
      <c r="Y409" s="1478">
        <f t="shared" si="53"/>
        <v>2.0689655172413794</v>
      </c>
      <c r="Z409" s="1478">
        <f t="shared" si="54"/>
        <v>758.62068965517244</v>
      </c>
      <c r="AA409" s="2">
        <f t="shared" si="42"/>
        <v>100</v>
      </c>
      <c r="AC409" s="2">
        <v>1</v>
      </c>
      <c r="AE409" s="2">
        <f>+Help!$G409*Help!Y409</f>
        <v>264.74452554744522</v>
      </c>
      <c r="AF409" s="2">
        <f>+Help!$G409*Help!Z409</f>
        <v>134.30656934306569</v>
      </c>
      <c r="AG409" s="2">
        <f>+Help!$G409*Help!AA409</f>
        <v>0</v>
      </c>
      <c r="AH409" s="2">
        <f>+Help!$G409*Help!AB409</f>
        <v>214.8905109489051</v>
      </c>
      <c r="AI409" s="2">
        <f>+Help!$G409*Help!AC409</f>
        <v>28.832116788321166</v>
      </c>
      <c r="AJ409" s="2">
        <f>+Help!$G409*Help!AD409</f>
        <v>43.233219021897803</v>
      </c>
      <c r="AK409" s="2">
        <f>+Help!$G409*Help!AE409</f>
        <v>14.5985401459854</v>
      </c>
      <c r="AL409" s="2">
        <f>+Help!$G409*Help!AF409</f>
        <v>16.240875912408757</v>
      </c>
      <c r="AM409" s="2">
        <f>+Help!$G409*Help!AG409</f>
        <v>14.781021897810218</v>
      </c>
      <c r="AN409" s="2">
        <f>+Help!$G409*Help!AH409</f>
        <v>29.529197080291933</v>
      </c>
      <c r="AO409" s="2">
        <f>+Help!$G409*Help!AI409</f>
        <v>122.05401459854012</v>
      </c>
      <c r="AP409" s="2">
        <f>+Help!$G409*Help!AJ409</f>
        <v>13.413482912819479</v>
      </c>
      <c r="AQ409" s="2">
        <f>+Help!$G409*Help!AK409</f>
        <v>291.02120084944329</v>
      </c>
      <c r="AR409" s="1478">
        <f>+Help!$G409*Help!AL409</f>
        <v>21.021897810218977</v>
      </c>
      <c r="AS409" s="1478">
        <f>+Help!$G409*Help!AM409</f>
        <v>0</v>
      </c>
      <c r="AV409" s="5">
        <v>1</v>
      </c>
    </row>
    <row r="410" spans="1:48" x14ac:dyDescent="0.2">
      <c r="A410" s="1">
        <v>45334</v>
      </c>
      <c r="B410" s="2">
        <f>+Help!$G410*Help!I410</f>
        <v>589.20924574209243</v>
      </c>
      <c r="C410" s="2">
        <f>+Help!$G410*Help!J410</f>
        <v>365.79683698296839</v>
      </c>
      <c r="D410" s="2">
        <f>+Help!$G410*Help!K410</f>
        <v>99.528588807785894</v>
      </c>
      <c r="E410" s="2">
        <f>+Help!$G410*Help!L410</f>
        <v>97.454379562043798</v>
      </c>
      <c r="F410" s="2">
        <f>+Help!$G410*Help!M410</f>
        <v>246.38060711349945</v>
      </c>
      <c r="G410" s="2">
        <f>+Help!$G410*Help!N410</f>
        <v>312.40788827269103</v>
      </c>
      <c r="H410" s="1478">
        <f>24*Help!R410/Help!$Q410</f>
        <v>253.94966651698624</v>
      </c>
      <c r="I410" s="1478">
        <f>24*Help!S410/Help!$Q410</f>
        <v>249.1686792890782</v>
      </c>
      <c r="J410" s="1478">
        <f>24*Help!T410/Help!$Q410</f>
        <v>18.96551724137931</v>
      </c>
      <c r="K410" s="1478">
        <f>24*Help!U410/Help!$Q410</f>
        <v>6.0344827586206895</v>
      </c>
      <c r="L410" s="1478">
        <f>24*Help!V410/Help!$Q410</f>
        <v>2.0689655172413794</v>
      </c>
      <c r="M410" s="1478">
        <f>24*Help!W410/Help!$Q410</f>
        <v>758.62068965517244</v>
      </c>
      <c r="N410" s="2">
        <f>100*Help!H410</f>
        <v>91.666666666666657</v>
      </c>
      <c r="O410" s="2">
        <f t="shared" si="43"/>
        <v>589.20924574209243</v>
      </c>
      <c r="P410" s="2">
        <f t="shared" si="44"/>
        <v>365.79683698296839</v>
      </c>
      <c r="Q410" s="2">
        <f t="shared" si="45"/>
        <v>99.528588807785894</v>
      </c>
      <c r="R410" s="2">
        <f t="shared" si="46"/>
        <v>97.454379562043798</v>
      </c>
      <c r="S410" s="2">
        <f t="shared" si="47"/>
        <v>246.38060711349945</v>
      </c>
      <c r="T410" s="2">
        <f t="shared" si="48"/>
        <v>312.40788827269103</v>
      </c>
      <c r="U410" s="1478">
        <f t="shared" si="49"/>
        <v>253.94966651698624</v>
      </c>
      <c r="V410" s="1478">
        <f t="shared" si="50"/>
        <v>249.1686792890782</v>
      </c>
      <c r="W410" s="1478">
        <f t="shared" si="51"/>
        <v>18.96551724137931</v>
      </c>
      <c r="X410" s="1478">
        <f t="shared" si="52"/>
        <v>6.0344827586206895</v>
      </c>
      <c r="Y410" s="1478">
        <f t="shared" si="53"/>
        <v>2.0689655172413794</v>
      </c>
      <c r="Z410" s="1478">
        <f t="shared" si="54"/>
        <v>758.62068965517244</v>
      </c>
      <c r="AA410" s="2">
        <f t="shared" si="42"/>
        <v>91.666666666666657</v>
      </c>
      <c r="AC410" s="2">
        <v>1</v>
      </c>
      <c r="AE410" s="2">
        <f>+Help!$G410*Help!Y410</f>
        <v>242.68248175182481</v>
      </c>
      <c r="AF410" s="2">
        <f>+Help!$G410*Help!Z410</f>
        <v>123.11435523114355</v>
      </c>
      <c r="AG410" s="2">
        <f>+Help!$G410*Help!AA410</f>
        <v>0</v>
      </c>
      <c r="AH410" s="2">
        <f>+Help!$G410*Help!AB410</f>
        <v>196.98296836982968</v>
      </c>
      <c r="AI410" s="2">
        <f>+Help!$G410*Help!AC410</f>
        <v>26.429440389294406</v>
      </c>
      <c r="AJ410" s="2">
        <f>+Help!$G410*Help!AD410</f>
        <v>39.63045077007299</v>
      </c>
      <c r="AK410" s="2">
        <f>+Help!$G410*Help!AE410</f>
        <v>13.381995133819952</v>
      </c>
      <c r="AL410" s="2">
        <f>+Help!$G410*Help!AF410</f>
        <v>14.887469586374696</v>
      </c>
      <c r="AM410" s="2">
        <f>+Help!$G410*Help!AG410</f>
        <v>13.549270072992702</v>
      </c>
      <c r="AN410" s="2">
        <f>+Help!$G410*Help!AH410</f>
        <v>27.068430656934275</v>
      </c>
      <c r="AO410" s="2">
        <f>+Help!$G410*Help!AI410</f>
        <v>111.88284671532845</v>
      </c>
      <c r="AP410" s="2">
        <f>+Help!$G410*Help!AJ410</f>
        <v>12.295692670084524</v>
      </c>
      <c r="AQ410" s="2">
        <f>+Help!$G410*Help!AK410</f>
        <v>266.76943411198971</v>
      </c>
      <c r="AR410" s="1478">
        <f>+Help!$G410*Help!AL410</f>
        <v>19.270072992700729</v>
      </c>
      <c r="AS410" s="1478">
        <f>+Help!$G410*Help!AM410</f>
        <v>0</v>
      </c>
      <c r="AV410" s="5">
        <v>1</v>
      </c>
    </row>
    <row r="411" spans="1:48" x14ac:dyDescent="0.2">
      <c r="A411" s="1">
        <v>45335</v>
      </c>
      <c r="B411" s="2">
        <f>+Help!$G411*Help!I411</f>
        <v>0</v>
      </c>
      <c r="C411" s="2">
        <f>+Help!$G411*Help!J411</f>
        <v>0</v>
      </c>
      <c r="D411" s="2">
        <f>+Help!$G411*Help!K411</f>
        <v>0</v>
      </c>
      <c r="E411" s="2">
        <f>+Help!$G411*Help!L411</f>
        <v>0</v>
      </c>
      <c r="F411" s="2">
        <f>+Help!$G411*Help!M411</f>
        <v>0</v>
      </c>
      <c r="G411" s="2">
        <f>+Help!$G411*Help!N411</f>
        <v>0</v>
      </c>
      <c r="H411" s="1478">
        <f>24*Help!R411/Help!$Q411</f>
        <v>253.94966651698624</v>
      </c>
      <c r="I411" s="1478">
        <f>24*Help!S411/Help!$Q411</f>
        <v>249.1686792890782</v>
      </c>
      <c r="J411" s="1478">
        <f>24*Help!T411/Help!$Q411</f>
        <v>18.96551724137931</v>
      </c>
      <c r="K411" s="1478">
        <f>24*Help!U411/Help!$Q411</f>
        <v>6.0344827586206895</v>
      </c>
      <c r="L411" s="1478">
        <f>24*Help!V411/Help!$Q411</f>
        <v>2.0689655172413794</v>
      </c>
      <c r="M411" s="1478">
        <f>24*Help!W411/Help!$Q411</f>
        <v>758.62068965517244</v>
      </c>
      <c r="N411" s="2">
        <f>100*Help!H411</f>
        <v>0</v>
      </c>
      <c r="O411" s="2">
        <f t="shared" si="43"/>
        <v>0</v>
      </c>
      <c r="P411" s="2">
        <f t="shared" si="44"/>
        <v>0</v>
      </c>
      <c r="Q411" s="2">
        <f t="shared" si="45"/>
        <v>0</v>
      </c>
      <c r="R411" s="2">
        <f t="shared" si="46"/>
        <v>0</v>
      </c>
      <c r="S411" s="2">
        <f t="shared" si="47"/>
        <v>0</v>
      </c>
      <c r="T411" s="2">
        <f t="shared" si="48"/>
        <v>0</v>
      </c>
      <c r="U411" s="1478">
        <f t="shared" si="49"/>
        <v>253.94966651698624</v>
      </c>
      <c r="V411" s="1478">
        <f t="shared" si="50"/>
        <v>249.1686792890782</v>
      </c>
      <c r="W411" s="1478">
        <f t="shared" si="51"/>
        <v>18.96551724137931</v>
      </c>
      <c r="X411" s="1478">
        <f t="shared" si="52"/>
        <v>6.0344827586206895</v>
      </c>
      <c r="Y411" s="1478">
        <f t="shared" si="53"/>
        <v>2.0689655172413794</v>
      </c>
      <c r="Z411" s="1478">
        <f t="shared" si="54"/>
        <v>758.62068965517244</v>
      </c>
      <c r="AA411" s="2">
        <f t="shared" si="42"/>
        <v>0</v>
      </c>
      <c r="AC411" s="2">
        <v>1</v>
      </c>
      <c r="AE411" s="2">
        <f>+Help!$G411*Help!Y411</f>
        <v>0</v>
      </c>
      <c r="AF411" s="2">
        <f>+Help!$G411*Help!Z411</f>
        <v>0</v>
      </c>
      <c r="AG411" s="2">
        <f>+Help!$G411*Help!AA411</f>
        <v>0</v>
      </c>
      <c r="AH411" s="2">
        <f>+Help!$G411*Help!AB411</f>
        <v>0</v>
      </c>
      <c r="AI411" s="2">
        <f>+Help!$G411*Help!AC411</f>
        <v>0</v>
      </c>
      <c r="AJ411" s="2">
        <f>+Help!$G411*Help!AD411</f>
        <v>0</v>
      </c>
      <c r="AK411" s="2">
        <f>+Help!$G411*Help!AE411</f>
        <v>0</v>
      </c>
      <c r="AL411" s="2">
        <f>+Help!$G411*Help!AF411</f>
        <v>0</v>
      </c>
      <c r="AM411" s="2">
        <f>+Help!$G411*Help!AG411</f>
        <v>0</v>
      </c>
      <c r="AN411" s="2">
        <f>+Help!$G411*Help!AH411</f>
        <v>0</v>
      </c>
      <c r="AO411" s="2">
        <f>+Help!$G411*Help!AI411</f>
        <v>0</v>
      </c>
      <c r="AP411" s="2">
        <f>+Help!$G411*Help!AJ411</f>
        <v>0</v>
      </c>
      <c r="AQ411" s="2">
        <f>+Help!$G411*Help!AK411</f>
        <v>0</v>
      </c>
      <c r="AR411" s="1478">
        <f>+Help!$G411*Help!AL411</f>
        <v>0</v>
      </c>
      <c r="AS411" s="1478">
        <f>+Help!$G411*Help!AM411</f>
        <v>0</v>
      </c>
      <c r="AV411" s="5">
        <v>1</v>
      </c>
    </row>
    <row r="412" spans="1:48" x14ac:dyDescent="0.2">
      <c r="A412" s="1">
        <v>45336</v>
      </c>
      <c r="B412" s="2">
        <f>+Help!$G412*Help!I412</f>
        <v>310.67396593673965</v>
      </c>
      <c r="C412" s="2">
        <f>+Help!$G412*Help!J412</f>
        <v>192.87469586374695</v>
      </c>
      <c r="D412" s="2">
        <f>+Help!$G412*Help!K412</f>
        <v>52.478710462287104</v>
      </c>
      <c r="E412" s="2">
        <f>+Help!$G412*Help!L412</f>
        <v>51.385036496350359</v>
      </c>
      <c r="F412" s="2">
        <f>+Help!$G412*Help!M412</f>
        <v>129.90977465984517</v>
      </c>
      <c r="G412" s="2">
        <f>+Help!$G412*Help!N412</f>
        <v>164.72415927105527</v>
      </c>
      <c r="H412" s="1478">
        <f>24*Help!R412/Help!$Q412</f>
        <v>253.94966651698624</v>
      </c>
      <c r="I412" s="1478">
        <f>24*Help!S412/Help!$Q412</f>
        <v>249.1686792890782</v>
      </c>
      <c r="J412" s="1478">
        <f>24*Help!T412/Help!$Q412</f>
        <v>18.96551724137931</v>
      </c>
      <c r="K412" s="1478">
        <f>24*Help!U412/Help!$Q412</f>
        <v>6.0344827586206895</v>
      </c>
      <c r="L412" s="1478">
        <f>24*Help!V412/Help!$Q412</f>
        <v>2.0689655172413794</v>
      </c>
      <c r="M412" s="1478">
        <f>24*Help!W412/Help!$Q412</f>
        <v>758.62068965517244</v>
      </c>
      <c r="N412" s="2">
        <f>100*Help!H412</f>
        <v>48.333333333333336</v>
      </c>
      <c r="O412" s="2">
        <f t="shared" si="43"/>
        <v>310.67396593673965</v>
      </c>
      <c r="P412" s="2">
        <f t="shared" si="44"/>
        <v>192.87469586374695</v>
      </c>
      <c r="Q412" s="2">
        <f t="shared" si="45"/>
        <v>52.478710462287104</v>
      </c>
      <c r="R412" s="2">
        <f t="shared" si="46"/>
        <v>51.385036496350359</v>
      </c>
      <c r="S412" s="2">
        <f t="shared" si="47"/>
        <v>129.90977465984517</v>
      </c>
      <c r="T412" s="2">
        <f t="shared" si="48"/>
        <v>164.72415927105527</v>
      </c>
      <c r="U412" s="1478">
        <f t="shared" si="49"/>
        <v>253.94966651698624</v>
      </c>
      <c r="V412" s="1478">
        <f t="shared" si="50"/>
        <v>249.1686792890782</v>
      </c>
      <c r="W412" s="1478">
        <f t="shared" si="51"/>
        <v>18.96551724137931</v>
      </c>
      <c r="X412" s="1478">
        <f t="shared" si="52"/>
        <v>6.0344827586206895</v>
      </c>
      <c r="Y412" s="1478">
        <f t="shared" si="53"/>
        <v>2.0689655172413794</v>
      </c>
      <c r="Z412" s="1478">
        <f t="shared" si="54"/>
        <v>758.62068965517244</v>
      </c>
      <c r="AA412" s="2">
        <f t="shared" si="42"/>
        <v>48.333333333333336</v>
      </c>
      <c r="AC412" s="2">
        <v>1</v>
      </c>
      <c r="AE412" s="2">
        <f>+Help!$G412*Help!Y412</f>
        <v>127.95985401459853</v>
      </c>
      <c r="AF412" s="2">
        <f>+Help!$G412*Help!Z412</f>
        <v>64.914841849148416</v>
      </c>
      <c r="AG412" s="2">
        <f>+Help!$G412*Help!AA412</f>
        <v>0</v>
      </c>
      <c r="AH412" s="2">
        <f>+Help!$G412*Help!AB412</f>
        <v>103.86374695863746</v>
      </c>
      <c r="AI412" s="2">
        <f>+Help!$G412*Help!AC412</f>
        <v>13.935523114355231</v>
      </c>
      <c r="AJ412" s="2">
        <f>+Help!$G412*Help!AD412</f>
        <v>20.896055860583939</v>
      </c>
      <c r="AK412" s="2">
        <f>+Help!$G412*Help!AE412</f>
        <v>7.0559610705596105</v>
      </c>
      <c r="AL412" s="2">
        <f>+Help!$G412*Help!AF412</f>
        <v>7.8497566909975669</v>
      </c>
      <c r="AM412" s="2">
        <f>+Help!$G412*Help!AG412</f>
        <v>7.1441605839416056</v>
      </c>
      <c r="AN412" s="2">
        <f>+Help!$G412*Help!AH412</f>
        <v>14.272445255474434</v>
      </c>
      <c r="AO412" s="2">
        <f>+Help!$G412*Help!AI412</f>
        <v>58.992773722627732</v>
      </c>
      <c r="AP412" s="2">
        <f>+Help!$G412*Help!AJ412</f>
        <v>6.4831834078627484</v>
      </c>
      <c r="AQ412" s="2">
        <f>+Help!$G412*Help!AK412</f>
        <v>140.66024707723091</v>
      </c>
      <c r="AR412" s="1478">
        <f>+Help!$G412*Help!AL412</f>
        <v>10.160583941605839</v>
      </c>
      <c r="AS412" s="1478">
        <f>+Help!$G412*Help!AM412</f>
        <v>0</v>
      </c>
      <c r="AV412" s="5">
        <v>1</v>
      </c>
    </row>
    <row r="413" spans="1:48" x14ac:dyDescent="0.2">
      <c r="A413" s="1">
        <v>45337</v>
      </c>
      <c r="B413" s="2">
        <f>+Help!$G413*Help!I413</f>
        <v>642.77372262773713</v>
      </c>
      <c r="C413" s="2">
        <f>+Help!$G413*Help!J413</f>
        <v>399.05109489051091</v>
      </c>
      <c r="D413" s="2">
        <f>+Help!$G413*Help!K413</f>
        <v>108.57664233576641</v>
      </c>
      <c r="E413" s="2">
        <f>+Help!$G413*Help!L413</f>
        <v>106.31386861313868</v>
      </c>
      <c r="F413" s="2">
        <f>+Help!$G413*Help!M413</f>
        <v>268.77884412381758</v>
      </c>
      <c r="G413" s="2">
        <f>+Help!$G413*Help!N413</f>
        <v>340.80860538839016</v>
      </c>
      <c r="H413" s="1478">
        <f>24*Help!R413/Help!$Q413</f>
        <v>253.94966651698624</v>
      </c>
      <c r="I413" s="1478">
        <f>24*Help!S413/Help!$Q413</f>
        <v>249.1686792890782</v>
      </c>
      <c r="J413" s="1478">
        <f>24*Help!T413/Help!$Q413</f>
        <v>18.96551724137931</v>
      </c>
      <c r="K413" s="1478">
        <f>24*Help!U413/Help!$Q413</f>
        <v>6.0344827586206895</v>
      </c>
      <c r="L413" s="1478">
        <f>24*Help!V413/Help!$Q413</f>
        <v>2.0689655172413794</v>
      </c>
      <c r="M413" s="1478">
        <f>24*Help!W413/Help!$Q413</f>
        <v>758.62068965517244</v>
      </c>
      <c r="N413" s="2">
        <f>100*Help!H413</f>
        <v>100</v>
      </c>
      <c r="O413" s="2">
        <f t="shared" si="43"/>
        <v>642.77372262773713</v>
      </c>
      <c r="P413" s="2">
        <f t="shared" si="44"/>
        <v>399.05109489051091</v>
      </c>
      <c r="Q413" s="2">
        <f t="shared" si="45"/>
        <v>108.57664233576641</v>
      </c>
      <c r="R413" s="2">
        <f t="shared" si="46"/>
        <v>106.31386861313868</v>
      </c>
      <c r="S413" s="2">
        <f t="shared" si="47"/>
        <v>268.77884412381758</v>
      </c>
      <c r="T413" s="2">
        <f t="shared" si="48"/>
        <v>340.80860538839016</v>
      </c>
      <c r="U413" s="1478">
        <f t="shared" si="49"/>
        <v>253.94966651698624</v>
      </c>
      <c r="V413" s="1478">
        <f t="shared" si="50"/>
        <v>249.1686792890782</v>
      </c>
      <c r="W413" s="1478">
        <f t="shared" si="51"/>
        <v>18.96551724137931</v>
      </c>
      <c r="X413" s="1478">
        <f t="shared" si="52"/>
        <v>6.0344827586206895</v>
      </c>
      <c r="Y413" s="1478">
        <f t="shared" si="53"/>
        <v>2.0689655172413794</v>
      </c>
      <c r="Z413" s="1478">
        <f t="shared" si="54"/>
        <v>758.62068965517244</v>
      </c>
      <c r="AA413" s="2">
        <f t="shared" si="42"/>
        <v>100</v>
      </c>
      <c r="AC413" s="2">
        <v>1</v>
      </c>
      <c r="AE413" s="2">
        <f>+Help!$G413*Help!Y413</f>
        <v>264.74452554744522</v>
      </c>
      <c r="AF413" s="2">
        <f>+Help!$G413*Help!Z413</f>
        <v>134.30656934306569</v>
      </c>
      <c r="AG413" s="2">
        <f>+Help!$G413*Help!AA413</f>
        <v>0</v>
      </c>
      <c r="AH413" s="2">
        <f>+Help!$G413*Help!AB413</f>
        <v>214.8905109489051</v>
      </c>
      <c r="AI413" s="2">
        <f>+Help!$G413*Help!AC413</f>
        <v>28.832116788321166</v>
      </c>
      <c r="AJ413" s="2">
        <f>+Help!$G413*Help!AD413</f>
        <v>43.233219021897803</v>
      </c>
      <c r="AK413" s="2">
        <f>+Help!$G413*Help!AE413</f>
        <v>14.5985401459854</v>
      </c>
      <c r="AL413" s="2">
        <f>+Help!$G413*Help!AF413</f>
        <v>16.240875912408757</v>
      </c>
      <c r="AM413" s="2">
        <f>+Help!$G413*Help!AG413</f>
        <v>14.781021897810218</v>
      </c>
      <c r="AN413" s="2">
        <f>+Help!$G413*Help!AH413</f>
        <v>29.529197080291933</v>
      </c>
      <c r="AO413" s="2">
        <f>+Help!$G413*Help!AI413</f>
        <v>122.05401459854012</v>
      </c>
      <c r="AP413" s="2">
        <f>+Help!$G413*Help!AJ413</f>
        <v>13.413482912819479</v>
      </c>
      <c r="AQ413" s="2">
        <f>+Help!$G413*Help!AK413</f>
        <v>291.02120084944329</v>
      </c>
      <c r="AR413" s="1478">
        <f>+Help!$G413*Help!AL413</f>
        <v>21.021897810218977</v>
      </c>
      <c r="AS413" s="1478">
        <f>+Help!$G413*Help!AM413</f>
        <v>0</v>
      </c>
      <c r="AV413" s="5">
        <v>1</v>
      </c>
    </row>
    <row r="414" spans="1:48" x14ac:dyDescent="0.2">
      <c r="A414" s="1">
        <v>45338</v>
      </c>
      <c r="B414" s="2">
        <f>+Help!$G414*Help!I414</f>
        <v>642.77372262773713</v>
      </c>
      <c r="C414" s="2">
        <f>+Help!$G414*Help!J414</f>
        <v>399.05109489051091</v>
      </c>
      <c r="D414" s="2">
        <f>+Help!$G414*Help!K414</f>
        <v>108.57664233576641</v>
      </c>
      <c r="E414" s="2">
        <f>+Help!$G414*Help!L414</f>
        <v>106.31386861313868</v>
      </c>
      <c r="F414" s="2">
        <f>+Help!$G414*Help!M414</f>
        <v>268.77884412381758</v>
      </c>
      <c r="G414" s="2">
        <f>+Help!$G414*Help!N414</f>
        <v>340.80860538839016</v>
      </c>
      <c r="H414" s="1478">
        <f>24*Help!R414/Help!$Q414</f>
        <v>253.94966651698624</v>
      </c>
      <c r="I414" s="1478">
        <f>24*Help!S414/Help!$Q414</f>
        <v>249.1686792890782</v>
      </c>
      <c r="J414" s="1478">
        <f>24*Help!T414/Help!$Q414</f>
        <v>18.96551724137931</v>
      </c>
      <c r="K414" s="1478">
        <f>24*Help!U414/Help!$Q414</f>
        <v>6.0344827586206895</v>
      </c>
      <c r="L414" s="1478">
        <f>24*Help!V414/Help!$Q414</f>
        <v>2.0689655172413794</v>
      </c>
      <c r="M414" s="1478">
        <f>24*Help!W414/Help!$Q414</f>
        <v>758.62068965517244</v>
      </c>
      <c r="N414" s="2">
        <f>100*Help!H414</f>
        <v>100</v>
      </c>
      <c r="O414" s="2">
        <f t="shared" si="43"/>
        <v>642.77372262773713</v>
      </c>
      <c r="P414" s="2">
        <f t="shared" si="44"/>
        <v>399.05109489051091</v>
      </c>
      <c r="Q414" s="2">
        <f t="shared" si="45"/>
        <v>108.57664233576641</v>
      </c>
      <c r="R414" s="2">
        <f t="shared" si="46"/>
        <v>106.31386861313868</v>
      </c>
      <c r="S414" s="2">
        <f t="shared" si="47"/>
        <v>268.77884412381758</v>
      </c>
      <c r="T414" s="2">
        <f t="shared" si="48"/>
        <v>340.80860538839016</v>
      </c>
      <c r="U414" s="1478">
        <f t="shared" si="49"/>
        <v>253.94966651698624</v>
      </c>
      <c r="V414" s="1478">
        <f t="shared" si="50"/>
        <v>249.1686792890782</v>
      </c>
      <c r="W414" s="1478">
        <f t="shared" si="51"/>
        <v>18.96551724137931</v>
      </c>
      <c r="X414" s="1478">
        <f t="shared" si="52"/>
        <v>6.0344827586206895</v>
      </c>
      <c r="Y414" s="1478">
        <f t="shared" si="53"/>
        <v>2.0689655172413794</v>
      </c>
      <c r="Z414" s="1478">
        <f t="shared" si="54"/>
        <v>758.62068965517244</v>
      </c>
      <c r="AA414" s="2">
        <f t="shared" si="42"/>
        <v>100</v>
      </c>
      <c r="AC414" s="2">
        <v>1</v>
      </c>
      <c r="AE414" s="2">
        <f>+Help!$G414*Help!Y414</f>
        <v>264.74452554744522</v>
      </c>
      <c r="AF414" s="2">
        <f>+Help!$G414*Help!Z414</f>
        <v>134.30656934306569</v>
      </c>
      <c r="AG414" s="2">
        <f>+Help!$G414*Help!AA414</f>
        <v>0</v>
      </c>
      <c r="AH414" s="2">
        <f>+Help!$G414*Help!AB414</f>
        <v>214.8905109489051</v>
      </c>
      <c r="AI414" s="2">
        <f>+Help!$G414*Help!AC414</f>
        <v>28.832116788321166</v>
      </c>
      <c r="AJ414" s="2">
        <f>+Help!$G414*Help!AD414</f>
        <v>43.233219021897803</v>
      </c>
      <c r="AK414" s="2">
        <f>+Help!$G414*Help!AE414</f>
        <v>14.5985401459854</v>
      </c>
      <c r="AL414" s="2">
        <f>+Help!$G414*Help!AF414</f>
        <v>16.240875912408757</v>
      </c>
      <c r="AM414" s="2">
        <f>+Help!$G414*Help!AG414</f>
        <v>14.781021897810218</v>
      </c>
      <c r="AN414" s="2">
        <f>+Help!$G414*Help!AH414</f>
        <v>29.529197080291933</v>
      </c>
      <c r="AO414" s="2">
        <f>+Help!$G414*Help!AI414</f>
        <v>122.05401459854012</v>
      </c>
      <c r="AP414" s="2">
        <f>+Help!$G414*Help!AJ414</f>
        <v>13.413482912819479</v>
      </c>
      <c r="AQ414" s="2">
        <f>+Help!$G414*Help!AK414</f>
        <v>291.02120084944329</v>
      </c>
      <c r="AR414" s="1478">
        <f>+Help!$G414*Help!AL414</f>
        <v>21.021897810218977</v>
      </c>
      <c r="AS414" s="1478">
        <f>+Help!$G414*Help!AM414</f>
        <v>0</v>
      </c>
      <c r="AV414" s="5">
        <v>1</v>
      </c>
    </row>
    <row r="415" spans="1:48" x14ac:dyDescent="0.2">
      <c r="A415" s="1">
        <v>45339</v>
      </c>
      <c r="B415" s="2">
        <f>+Help!$G415*Help!I415</f>
        <v>642.77372262773713</v>
      </c>
      <c r="C415" s="2">
        <f>+Help!$G415*Help!J415</f>
        <v>399.05109489051091</v>
      </c>
      <c r="D415" s="2">
        <f>+Help!$G415*Help!K415</f>
        <v>108.57664233576641</v>
      </c>
      <c r="E415" s="2">
        <f>+Help!$G415*Help!L415</f>
        <v>106.31386861313868</v>
      </c>
      <c r="F415" s="2">
        <f>+Help!$G415*Help!M415</f>
        <v>268.77884412381758</v>
      </c>
      <c r="G415" s="2">
        <f>+Help!$G415*Help!N415</f>
        <v>340.80860538839016</v>
      </c>
      <c r="H415" s="1478">
        <f>24*Help!R415/Help!$Q415</f>
        <v>253.94966651698624</v>
      </c>
      <c r="I415" s="1478">
        <f>24*Help!S415/Help!$Q415</f>
        <v>249.1686792890782</v>
      </c>
      <c r="J415" s="1478">
        <f>24*Help!T415/Help!$Q415</f>
        <v>18.96551724137931</v>
      </c>
      <c r="K415" s="1478">
        <f>24*Help!U415/Help!$Q415</f>
        <v>6.0344827586206895</v>
      </c>
      <c r="L415" s="1478">
        <f>24*Help!V415/Help!$Q415</f>
        <v>2.0689655172413794</v>
      </c>
      <c r="M415" s="1478">
        <f>24*Help!W415/Help!$Q415</f>
        <v>758.62068965517244</v>
      </c>
      <c r="N415" s="2">
        <f>100*Help!H415</f>
        <v>100</v>
      </c>
      <c r="O415" s="2">
        <f t="shared" si="43"/>
        <v>642.77372262773713</v>
      </c>
      <c r="P415" s="2">
        <f t="shared" si="44"/>
        <v>399.05109489051091</v>
      </c>
      <c r="Q415" s="2">
        <f t="shared" si="45"/>
        <v>108.57664233576641</v>
      </c>
      <c r="R415" s="2">
        <f t="shared" si="46"/>
        <v>106.31386861313868</v>
      </c>
      <c r="S415" s="2">
        <f t="shared" si="47"/>
        <v>268.77884412381758</v>
      </c>
      <c r="T415" s="2">
        <f t="shared" si="48"/>
        <v>340.80860538839016</v>
      </c>
      <c r="U415" s="1478">
        <f t="shared" si="49"/>
        <v>253.94966651698624</v>
      </c>
      <c r="V415" s="1478">
        <f t="shared" si="50"/>
        <v>249.1686792890782</v>
      </c>
      <c r="W415" s="1478">
        <f t="shared" si="51"/>
        <v>18.96551724137931</v>
      </c>
      <c r="X415" s="1478">
        <f t="shared" si="52"/>
        <v>6.0344827586206895</v>
      </c>
      <c r="Y415" s="1478">
        <f t="shared" si="53"/>
        <v>2.0689655172413794</v>
      </c>
      <c r="Z415" s="1478">
        <f t="shared" si="54"/>
        <v>758.62068965517244</v>
      </c>
      <c r="AA415" s="2">
        <f t="shared" si="42"/>
        <v>100</v>
      </c>
      <c r="AC415" s="2">
        <v>1</v>
      </c>
      <c r="AE415" s="2">
        <f>+Help!$G415*Help!Y415</f>
        <v>264.74452554744522</v>
      </c>
      <c r="AF415" s="2">
        <f>+Help!$G415*Help!Z415</f>
        <v>134.30656934306569</v>
      </c>
      <c r="AG415" s="2">
        <f>+Help!$G415*Help!AA415</f>
        <v>0</v>
      </c>
      <c r="AH415" s="2">
        <f>+Help!$G415*Help!AB415</f>
        <v>214.8905109489051</v>
      </c>
      <c r="AI415" s="2">
        <f>+Help!$G415*Help!AC415</f>
        <v>28.832116788321166</v>
      </c>
      <c r="AJ415" s="2">
        <f>+Help!$G415*Help!AD415</f>
        <v>43.233219021897803</v>
      </c>
      <c r="AK415" s="2">
        <f>+Help!$G415*Help!AE415</f>
        <v>14.5985401459854</v>
      </c>
      <c r="AL415" s="2">
        <f>+Help!$G415*Help!AF415</f>
        <v>16.240875912408757</v>
      </c>
      <c r="AM415" s="2">
        <f>+Help!$G415*Help!AG415</f>
        <v>14.781021897810218</v>
      </c>
      <c r="AN415" s="2">
        <f>+Help!$G415*Help!AH415</f>
        <v>29.529197080291933</v>
      </c>
      <c r="AO415" s="2">
        <f>+Help!$G415*Help!AI415</f>
        <v>122.05401459854012</v>
      </c>
      <c r="AP415" s="2">
        <f>+Help!$G415*Help!AJ415</f>
        <v>13.413482912819479</v>
      </c>
      <c r="AQ415" s="2">
        <f>+Help!$G415*Help!AK415</f>
        <v>291.02120084944329</v>
      </c>
      <c r="AR415" s="1478">
        <f>+Help!$G415*Help!AL415</f>
        <v>21.021897810218977</v>
      </c>
      <c r="AS415" s="1478">
        <f>+Help!$G415*Help!AM415</f>
        <v>0</v>
      </c>
      <c r="AV415" s="5">
        <v>1</v>
      </c>
    </row>
    <row r="416" spans="1:48" x14ac:dyDescent="0.2">
      <c r="A416" s="1">
        <v>45340</v>
      </c>
      <c r="B416" s="2">
        <f>+Help!$G416*Help!I416</f>
        <v>642.77372262773713</v>
      </c>
      <c r="C416" s="2">
        <f>+Help!$G416*Help!J416</f>
        <v>399.05109489051091</v>
      </c>
      <c r="D416" s="2">
        <f>+Help!$G416*Help!K416</f>
        <v>108.57664233576641</v>
      </c>
      <c r="E416" s="2">
        <f>+Help!$G416*Help!L416</f>
        <v>106.31386861313868</v>
      </c>
      <c r="F416" s="2">
        <f>+Help!$G416*Help!M416</f>
        <v>268.77884412381758</v>
      </c>
      <c r="G416" s="2">
        <f>+Help!$G416*Help!N416</f>
        <v>340.80860538839016</v>
      </c>
      <c r="H416" s="1478">
        <f>24*Help!R416/Help!$Q416</f>
        <v>253.94966651698624</v>
      </c>
      <c r="I416" s="1478">
        <f>24*Help!S416/Help!$Q416</f>
        <v>249.1686792890782</v>
      </c>
      <c r="J416" s="1478">
        <f>24*Help!T416/Help!$Q416</f>
        <v>18.96551724137931</v>
      </c>
      <c r="K416" s="1478">
        <f>24*Help!U416/Help!$Q416</f>
        <v>6.0344827586206895</v>
      </c>
      <c r="L416" s="1478">
        <f>24*Help!V416/Help!$Q416</f>
        <v>2.0689655172413794</v>
      </c>
      <c r="M416" s="1478">
        <f>24*Help!W416/Help!$Q416</f>
        <v>758.62068965517244</v>
      </c>
      <c r="N416" s="2">
        <f>100*Help!H416</f>
        <v>100</v>
      </c>
      <c r="O416" s="2">
        <f t="shared" si="43"/>
        <v>642.77372262773713</v>
      </c>
      <c r="P416" s="2">
        <f t="shared" si="44"/>
        <v>399.05109489051091</v>
      </c>
      <c r="Q416" s="2">
        <f t="shared" si="45"/>
        <v>108.57664233576641</v>
      </c>
      <c r="R416" s="2">
        <f t="shared" si="46"/>
        <v>106.31386861313868</v>
      </c>
      <c r="S416" s="2">
        <f t="shared" si="47"/>
        <v>268.77884412381758</v>
      </c>
      <c r="T416" s="2">
        <f t="shared" si="48"/>
        <v>340.80860538839016</v>
      </c>
      <c r="U416" s="1478">
        <f t="shared" si="49"/>
        <v>253.94966651698624</v>
      </c>
      <c r="V416" s="1478">
        <f t="shared" si="50"/>
        <v>249.1686792890782</v>
      </c>
      <c r="W416" s="1478">
        <f t="shared" si="51"/>
        <v>18.96551724137931</v>
      </c>
      <c r="X416" s="1478">
        <f t="shared" si="52"/>
        <v>6.0344827586206895</v>
      </c>
      <c r="Y416" s="1478">
        <f t="shared" si="53"/>
        <v>2.0689655172413794</v>
      </c>
      <c r="Z416" s="1478">
        <f t="shared" si="54"/>
        <v>758.62068965517244</v>
      </c>
      <c r="AA416" s="2">
        <f t="shared" si="42"/>
        <v>100</v>
      </c>
      <c r="AC416" s="2">
        <v>1</v>
      </c>
      <c r="AE416" s="2">
        <f>+Help!$G416*Help!Y416</f>
        <v>264.74452554744522</v>
      </c>
      <c r="AF416" s="2">
        <f>+Help!$G416*Help!Z416</f>
        <v>134.30656934306569</v>
      </c>
      <c r="AG416" s="2">
        <f>+Help!$G416*Help!AA416</f>
        <v>0</v>
      </c>
      <c r="AH416" s="2">
        <f>+Help!$G416*Help!AB416</f>
        <v>214.8905109489051</v>
      </c>
      <c r="AI416" s="2">
        <f>+Help!$G416*Help!AC416</f>
        <v>28.832116788321166</v>
      </c>
      <c r="AJ416" s="2">
        <f>+Help!$G416*Help!AD416</f>
        <v>43.233219021897803</v>
      </c>
      <c r="AK416" s="2">
        <f>+Help!$G416*Help!AE416</f>
        <v>14.5985401459854</v>
      </c>
      <c r="AL416" s="2">
        <f>+Help!$G416*Help!AF416</f>
        <v>16.240875912408757</v>
      </c>
      <c r="AM416" s="2">
        <f>+Help!$G416*Help!AG416</f>
        <v>14.781021897810218</v>
      </c>
      <c r="AN416" s="2">
        <f>+Help!$G416*Help!AH416</f>
        <v>29.529197080291933</v>
      </c>
      <c r="AO416" s="2">
        <f>+Help!$G416*Help!AI416</f>
        <v>122.05401459854012</v>
      </c>
      <c r="AP416" s="2">
        <f>+Help!$G416*Help!AJ416</f>
        <v>13.413482912819479</v>
      </c>
      <c r="AQ416" s="2">
        <f>+Help!$G416*Help!AK416</f>
        <v>291.02120084944329</v>
      </c>
      <c r="AR416" s="1478">
        <f>+Help!$G416*Help!AL416</f>
        <v>21.021897810218977</v>
      </c>
      <c r="AS416" s="1478">
        <f>+Help!$G416*Help!AM416</f>
        <v>0</v>
      </c>
      <c r="AV416" s="5">
        <v>1</v>
      </c>
    </row>
    <row r="417" spans="1:48" x14ac:dyDescent="0.2">
      <c r="A417" s="1">
        <v>45341</v>
      </c>
      <c r="B417" s="2">
        <f>+Help!$G417*Help!I417</f>
        <v>642.77372262773713</v>
      </c>
      <c r="C417" s="2">
        <f>+Help!$G417*Help!J417</f>
        <v>399.05109489051091</v>
      </c>
      <c r="D417" s="2">
        <f>+Help!$G417*Help!K417</f>
        <v>108.57664233576641</v>
      </c>
      <c r="E417" s="2">
        <f>+Help!$G417*Help!L417</f>
        <v>106.31386861313868</v>
      </c>
      <c r="F417" s="2">
        <f>+Help!$G417*Help!M417</f>
        <v>268.77884412381758</v>
      </c>
      <c r="G417" s="2">
        <f>+Help!$G417*Help!N417</f>
        <v>340.80860538839016</v>
      </c>
      <c r="H417" s="1478">
        <f>24*Help!R417/Help!$Q417</f>
        <v>253.94966651698624</v>
      </c>
      <c r="I417" s="1478">
        <f>24*Help!S417/Help!$Q417</f>
        <v>249.1686792890782</v>
      </c>
      <c r="J417" s="1478">
        <f>24*Help!T417/Help!$Q417</f>
        <v>18.96551724137931</v>
      </c>
      <c r="K417" s="1478">
        <f>24*Help!U417/Help!$Q417</f>
        <v>6.0344827586206895</v>
      </c>
      <c r="L417" s="1478">
        <f>24*Help!V417/Help!$Q417</f>
        <v>2.0689655172413794</v>
      </c>
      <c r="M417" s="1478">
        <f>24*Help!W417/Help!$Q417</f>
        <v>758.62068965517244</v>
      </c>
      <c r="N417" s="2">
        <f>100*Help!H417</f>
        <v>100</v>
      </c>
      <c r="O417" s="2">
        <f t="shared" si="43"/>
        <v>642.77372262773713</v>
      </c>
      <c r="P417" s="2">
        <f t="shared" si="44"/>
        <v>399.05109489051091</v>
      </c>
      <c r="Q417" s="2">
        <f t="shared" si="45"/>
        <v>108.57664233576641</v>
      </c>
      <c r="R417" s="2">
        <f t="shared" si="46"/>
        <v>106.31386861313868</v>
      </c>
      <c r="S417" s="2">
        <f t="shared" si="47"/>
        <v>268.77884412381758</v>
      </c>
      <c r="T417" s="2">
        <f t="shared" si="48"/>
        <v>340.80860538839016</v>
      </c>
      <c r="U417" s="1478">
        <f t="shared" si="49"/>
        <v>253.94966651698624</v>
      </c>
      <c r="V417" s="1478">
        <f t="shared" si="50"/>
        <v>249.1686792890782</v>
      </c>
      <c r="W417" s="1478">
        <f t="shared" si="51"/>
        <v>18.96551724137931</v>
      </c>
      <c r="X417" s="1478">
        <f t="shared" si="52"/>
        <v>6.0344827586206895</v>
      </c>
      <c r="Y417" s="1478">
        <f t="shared" si="53"/>
        <v>2.0689655172413794</v>
      </c>
      <c r="Z417" s="1478">
        <f t="shared" si="54"/>
        <v>758.62068965517244</v>
      </c>
      <c r="AA417" s="2">
        <f t="shared" si="42"/>
        <v>100</v>
      </c>
      <c r="AC417" s="2">
        <v>1</v>
      </c>
      <c r="AE417" s="2">
        <f>+Help!$G417*Help!Y417</f>
        <v>264.74452554744522</v>
      </c>
      <c r="AF417" s="2">
        <f>+Help!$G417*Help!Z417</f>
        <v>134.30656934306569</v>
      </c>
      <c r="AG417" s="2">
        <f>+Help!$G417*Help!AA417</f>
        <v>0</v>
      </c>
      <c r="AH417" s="2">
        <f>+Help!$G417*Help!AB417</f>
        <v>214.8905109489051</v>
      </c>
      <c r="AI417" s="2">
        <f>+Help!$G417*Help!AC417</f>
        <v>28.832116788321166</v>
      </c>
      <c r="AJ417" s="2">
        <f>+Help!$G417*Help!AD417</f>
        <v>43.233219021897803</v>
      </c>
      <c r="AK417" s="2">
        <f>+Help!$G417*Help!AE417</f>
        <v>14.5985401459854</v>
      </c>
      <c r="AL417" s="2">
        <f>+Help!$G417*Help!AF417</f>
        <v>16.240875912408757</v>
      </c>
      <c r="AM417" s="2">
        <f>+Help!$G417*Help!AG417</f>
        <v>14.781021897810218</v>
      </c>
      <c r="AN417" s="2">
        <f>+Help!$G417*Help!AH417</f>
        <v>29.529197080291933</v>
      </c>
      <c r="AO417" s="2">
        <f>+Help!$G417*Help!AI417</f>
        <v>122.05401459854012</v>
      </c>
      <c r="AP417" s="2">
        <f>+Help!$G417*Help!AJ417</f>
        <v>13.413482912819479</v>
      </c>
      <c r="AQ417" s="2">
        <f>+Help!$G417*Help!AK417</f>
        <v>291.02120084944329</v>
      </c>
      <c r="AR417" s="1478">
        <f>+Help!$G417*Help!AL417</f>
        <v>21.021897810218977</v>
      </c>
      <c r="AS417" s="1478">
        <f>+Help!$G417*Help!AM417</f>
        <v>0</v>
      </c>
      <c r="AV417" s="5">
        <v>1</v>
      </c>
    </row>
    <row r="418" spans="1:48" x14ac:dyDescent="0.2">
      <c r="A418" s="1">
        <v>45342</v>
      </c>
      <c r="B418" s="2">
        <f>+Help!$G418*Help!I418</f>
        <v>642.77372262773713</v>
      </c>
      <c r="C418" s="2">
        <f>+Help!$G418*Help!J418</f>
        <v>399.05109489051091</v>
      </c>
      <c r="D418" s="2">
        <f>+Help!$G418*Help!K418</f>
        <v>108.57664233576641</v>
      </c>
      <c r="E418" s="2">
        <f>+Help!$G418*Help!L418</f>
        <v>106.31386861313868</v>
      </c>
      <c r="F418" s="2">
        <f>+Help!$G418*Help!M418</f>
        <v>268.77884412381758</v>
      </c>
      <c r="G418" s="2">
        <f>+Help!$G418*Help!N418</f>
        <v>340.80860538839016</v>
      </c>
      <c r="H418" s="1478">
        <f>24*Help!R418/Help!$Q418</f>
        <v>253.94966651698624</v>
      </c>
      <c r="I418" s="1478">
        <f>24*Help!S418/Help!$Q418</f>
        <v>249.1686792890782</v>
      </c>
      <c r="J418" s="1478">
        <f>24*Help!T418/Help!$Q418</f>
        <v>18.96551724137931</v>
      </c>
      <c r="K418" s="1478">
        <f>24*Help!U418/Help!$Q418</f>
        <v>6.0344827586206895</v>
      </c>
      <c r="L418" s="1478">
        <f>24*Help!V418/Help!$Q418</f>
        <v>2.0689655172413794</v>
      </c>
      <c r="M418" s="1478">
        <f>24*Help!W418/Help!$Q418</f>
        <v>758.62068965517244</v>
      </c>
      <c r="N418" s="2">
        <f>100*Help!H418</f>
        <v>100</v>
      </c>
      <c r="O418" s="2">
        <f t="shared" si="43"/>
        <v>642.77372262773713</v>
      </c>
      <c r="P418" s="2">
        <f t="shared" si="44"/>
        <v>399.05109489051091</v>
      </c>
      <c r="Q418" s="2">
        <f t="shared" si="45"/>
        <v>108.57664233576641</v>
      </c>
      <c r="R418" s="2">
        <f t="shared" si="46"/>
        <v>106.31386861313868</v>
      </c>
      <c r="S418" s="2">
        <f t="shared" si="47"/>
        <v>268.77884412381758</v>
      </c>
      <c r="T418" s="2">
        <f t="shared" si="48"/>
        <v>340.80860538839016</v>
      </c>
      <c r="U418" s="1478">
        <f t="shared" si="49"/>
        <v>253.94966651698624</v>
      </c>
      <c r="V418" s="1478">
        <f t="shared" si="50"/>
        <v>249.1686792890782</v>
      </c>
      <c r="W418" s="1478">
        <f t="shared" si="51"/>
        <v>18.96551724137931</v>
      </c>
      <c r="X418" s="1478">
        <f t="shared" si="52"/>
        <v>6.0344827586206895</v>
      </c>
      <c r="Y418" s="1478">
        <f t="shared" si="53"/>
        <v>2.0689655172413794</v>
      </c>
      <c r="Z418" s="1478">
        <f t="shared" si="54"/>
        <v>758.62068965517244</v>
      </c>
      <c r="AA418" s="2">
        <f t="shared" si="42"/>
        <v>100</v>
      </c>
      <c r="AC418" s="2">
        <v>1</v>
      </c>
      <c r="AE418" s="2">
        <f>+Help!$G418*Help!Y418</f>
        <v>264.74452554744522</v>
      </c>
      <c r="AF418" s="2">
        <f>+Help!$G418*Help!Z418</f>
        <v>134.30656934306569</v>
      </c>
      <c r="AG418" s="2">
        <f>+Help!$G418*Help!AA418</f>
        <v>0</v>
      </c>
      <c r="AH418" s="2">
        <f>+Help!$G418*Help!AB418</f>
        <v>214.8905109489051</v>
      </c>
      <c r="AI418" s="2">
        <f>+Help!$G418*Help!AC418</f>
        <v>28.832116788321166</v>
      </c>
      <c r="AJ418" s="2">
        <f>+Help!$G418*Help!AD418</f>
        <v>43.233219021897803</v>
      </c>
      <c r="AK418" s="2">
        <f>+Help!$G418*Help!AE418</f>
        <v>14.5985401459854</v>
      </c>
      <c r="AL418" s="2">
        <f>+Help!$G418*Help!AF418</f>
        <v>16.240875912408757</v>
      </c>
      <c r="AM418" s="2">
        <f>+Help!$G418*Help!AG418</f>
        <v>14.781021897810218</v>
      </c>
      <c r="AN418" s="2">
        <f>+Help!$G418*Help!AH418</f>
        <v>29.529197080291933</v>
      </c>
      <c r="AO418" s="2">
        <f>+Help!$G418*Help!AI418</f>
        <v>122.05401459854012</v>
      </c>
      <c r="AP418" s="2">
        <f>+Help!$G418*Help!AJ418</f>
        <v>13.413482912819479</v>
      </c>
      <c r="AQ418" s="2">
        <f>+Help!$G418*Help!AK418</f>
        <v>291.02120084944329</v>
      </c>
      <c r="AR418" s="1478">
        <f>+Help!$G418*Help!AL418</f>
        <v>21.021897810218977</v>
      </c>
      <c r="AS418" s="1478">
        <f>+Help!$G418*Help!AM418</f>
        <v>0</v>
      </c>
      <c r="AV418" s="5">
        <v>1</v>
      </c>
    </row>
    <row r="419" spans="1:48" x14ac:dyDescent="0.2">
      <c r="A419" s="1">
        <v>45343</v>
      </c>
      <c r="B419" s="2">
        <f>+Help!$G419*Help!I419</f>
        <v>642.77372262773713</v>
      </c>
      <c r="C419" s="2">
        <f>+Help!$G419*Help!J419</f>
        <v>399.05109489051091</v>
      </c>
      <c r="D419" s="2">
        <f>+Help!$G419*Help!K419</f>
        <v>108.57664233576641</v>
      </c>
      <c r="E419" s="2">
        <f>+Help!$G419*Help!L419</f>
        <v>106.31386861313868</v>
      </c>
      <c r="F419" s="2">
        <f>+Help!$G419*Help!M419</f>
        <v>268.77884412381758</v>
      </c>
      <c r="G419" s="2">
        <f>+Help!$G419*Help!N419</f>
        <v>340.80860538839016</v>
      </c>
      <c r="H419" s="1478">
        <f>24*Help!R419/Help!$Q419</f>
        <v>253.94966651698624</v>
      </c>
      <c r="I419" s="1478">
        <f>24*Help!S419/Help!$Q419</f>
        <v>249.1686792890782</v>
      </c>
      <c r="J419" s="1478">
        <f>24*Help!T419/Help!$Q419</f>
        <v>18.96551724137931</v>
      </c>
      <c r="K419" s="1478">
        <f>24*Help!U419/Help!$Q419</f>
        <v>6.0344827586206895</v>
      </c>
      <c r="L419" s="1478">
        <f>24*Help!V419/Help!$Q419</f>
        <v>2.0689655172413794</v>
      </c>
      <c r="M419" s="1478">
        <f>24*Help!W419/Help!$Q419</f>
        <v>758.62068965517244</v>
      </c>
      <c r="N419" s="2">
        <f>100*Help!H419</f>
        <v>100</v>
      </c>
      <c r="O419" s="2">
        <f t="shared" si="43"/>
        <v>642.77372262773713</v>
      </c>
      <c r="P419" s="2">
        <f t="shared" si="44"/>
        <v>399.05109489051091</v>
      </c>
      <c r="Q419" s="2">
        <f t="shared" si="45"/>
        <v>108.57664233576641</v>
      </c>
      <c r="R419" s="2">
        <f t="shared" si="46"/>
        <v>106.31386861313868</v>
      </c>
      <c r="S419" s="2">
        <f t="shared" si="47"/>
        <v>268.77884412381758</v>
      </c>
      <c r="T419" s="2">
        <f t="shared" si="48"/>
        <v>340.80860538839016</v>
      </c>
      <c r="U419" s="1478">
        <f t="shared" si="49"/>
        <v>253.94966651698624</v>
      </c>
      <c r="V419" s="1478">
        <f t="shared" si="50"/>
        <v>249.1686792890782</v>
      </c>
      <c r="W419" s="1478">
        <f t="shared" si="51"/>
        <v>18.96551724137931</v>
      </c>
      <c r="X419" s="1478">
        <f t="shared" si="52"/>
        <v>6.0344827586206895</v>
      </c>
      <c r="Y419" s="1478">
        <f t="shared" si="53"/>
        <v>2.0689655172413794</v>
      </c>
      <c r="Z419" s="1478">
        <f t="shared" si="54"/>
        <v>758.62068965517244</v>
      </c>
      <c r="AA419" s="2">
        <f t="shared" si="42"/>
        <v>100</v>
      </c>
      <c r="AC419" s="2">
        <v>1</v>
      </c>
      <c r="AE419" s="2">
        <f>+Help!$G419*Help!Y419</f>
        <v>264.74452554744522</v>
      </c>
      <c r="AF419" s="2">
        <f>+Help!$G419*Help!Z419</f>
        <v>134.30656934306569</v>
      </c>
      <c r="AG419" s="2">
        <f>+Help!$G419*Help!AA419</f>
        <v>0</v>
      </c>
      <c r="AH419" s="2">
        <f>+Help!$G419*Help!AB419</f>
        <v>214.8905109489051</v>
      </c>
      <c r="AI419" s="2">
        <f>+Help!$G419*Help!AC419</f>
        <v>28.832116788321166</v>
      </c>
      <c r="AJ419" s="2">
        <f>+Help!$G419*Help!AD419</f>
        <v>43.233219021897803</v>
      </c>
      <c r="AK419" s="2">
        <f>+Help!$G419*Help!AE419</f>
        <v>14.5985401459854</v>
      </c>
      <c r="AL419" s="2">
        <f>+Help!$G419*Help!AF419</f>
        <v>16.240875912408757</v>
      </c>
      <c r="AM419" s="2">
        <f>+Help!$G419*Help!AG419</f>
        <v>14.781021897810218</v>
      </c>
      <c r="AN419" s="2">
        <f>+Help!$G419*Help!AH419</f>
        <v>29.529197080291933</v>
      </c>
      <c r="AO419" s="2">
        <f>+Help!$G419*Help!AI419</f>
        <v>122.05401459854012</v>
      </c>
      <c r="AP419" s="2">
        <f>+Help!$G419*Help!AJ419</f>
        <v>13.413482912819479</v>
      </c>
      <c r="AQ419" s="2">
        <f>+Help!$G419*Help!AK419</f>
        <v>291.02120084944329</v>
      </c>
      <c r="AR419" s="1478">
        <f>+Help!$G419*Help!AL419</f>
        <v>21.021897810218977</v>
      </c>
      <c r="AS419" s="1478">
        <f>+Help!$G419*Help!AM419</f>
        <v>0</v>
      </c>
      <c r="AV419" s="5">
        <v>1</v>
      </c>
    </row>
    <row r="420" spans="1:48" x14ac:dyDescent="0.2">
      <c r="A420" s="1">
        <v>45344</v>
      </c>
      <c r="B420" s="2">
        <f>+Help!$G420*Help!I420</f>
        <v>642.77372262773713</v>
      </c>
      <c r="C420" s="2">
        <f>+Help!$G420*Help!J420</f>
        <v>399.05109489051091</v>
      </c>
      <c r="D420" s="2">
        <f>+Help!$G420*Help!K420</f>
        <v>108.57664233576641</v>
      </c>
      <c r="E420" s="2">
        <f>+Help!$G420*Help!L420</f>
        <v>106.31386861313868</v>
      </c>
      <c r="F420" s="2">
        <f>+Help!$G420*Help!M420</f>
        <v>268.77884412381758</v>
      </c>
      <c r="G420" s="2">
        <f>+Help!$G420*Help!N420</f>
        <v>340.80860538839016</v>
      </c>
      <c r="H420" s="1478">
        <f>24*Help!R420/Help!$Q420</f>
        <v>253.94966651698624</v>
      </c>
      <c r="I420" s="1478">
        <f>24*Help!S420/Help!$Q420</f>
        <v>249.1686792890782</v>
      </c>
      <c r="J420" s="1478">
        <f>24*Help!T420/Help!$Q420</f>
        <v>18.96551724137931</v>
      </c>
      <c r="K420" s="1478">
        <f>24*Help!U420/Help!$Q420</f>
        <v>6.0344827586206895</v>
      </c>
      <c r="L420" s="1478">
        <f>24*Help!V420/Help!$Q420</f>
        <v>2.0689655172413794</v>
      </c>
      <c r="M420" s="1478">
        <f>24*Help!W420/Help!$Q420</f>
        <v>758.62068965517244</v>
      </c>
      <c r="N420" s="2">
        <f>100*Help!H420</f>
        <v>100</v>
      </c>
      <c r="O420" s="2">
        <f t="shared" si="43"/>
        <v>642.77372262773713</v>
      </c>
      <c r="P420" s="2">
        <f t="shared" si="44"/>
        <v>399.05109489051091</v>
      </c>
      <c r="Q420" s="2">
        <f t="shared" si="45"/>
        <v>108.57664233576641</v>
      </c>
      <c r="R420" s="2">
        <f t="shared" si="46"/>
        <v>106.31386861313868</v>
      </c>
      <c r="S420" s="2">
        <f t="shared" si="47"/>
        <v>268.77884412381758</v>
      </c>
      <c r="T420" s="2">
        <f t="shared" si="48"/>
        <v>340.80860538839016</v>
      </c>
      <c r="U420" s="1478">
        <f t="shared" si="49"/>
        <v>253.94966651698624</v>
      </c>
      <c r="V420" s="1478">
        <f t="shared" si="50"/>
        <v>249.1686792890782</v>
      </c>
      <c r="W420" s="1478">
        <f t="shared" si="51"/>
        <v>18.96551724137931</v>
      </c>
      <c r="X420" s="1478">
        <f t="shared" si="52"/>
        <v>6.0344827586206895</v>
      </c>
      <c r="Y420" s="1478">
        <f t="shared" si="53"/>
        <v>2.0689655172413794</v>
      </c>
      <c r="Z420" s="1478">
        <f t="shared" si="54"/>
        <v>758.62068965517244</v>
      </c>
      <c r="AA420" s="2">
        <f t="shared" si="42"/>
        <v>100</v>
      </c>
      <c r="AC420" s="2">
        <v>1</v>
      </c>
      <c r="AE420" s="2">
        <f>+Help!$G420*Help!Y420</f>
        <v>264.74452554744522</v>
      </c>
      <c r="AF420" s="2">
        <f>+Help!$G420*Help!Z420</f>
        <v>134.30656934306569</v>
      </c>
      <c r="AG420" s="2">
        <f>+Help!$G420*Help!AA420</f>
        <v>0</v>
      </c>
      <c r="AH420" s="2">
        <f>+Help!$G420*Help!AB420</f>
        <v>214.8905109489051</v>
      </c>
      <c r="AI420" s="2">
        <f>+Help!$G420*Help!AC420</f>
        <v>28.832116788321166</v>
      </c>
      <c r="AJ420" s="2">
        <f>+Help!$G420*Help!AD420</f>
        <v>43.233219021897803</v>
      </c>
      <c r="AK420" s="2">
        <f>+Help!$G420*Help!AE420</f>
        <v>14.5985401459854</v>
      </c>
      <c r="AL420" s="2">
        <f>+Help!$G420*Help!AF420</f>
        <v>16.240875912408757</v>
      </c>
      <c r="AM420" s="2">
        <f>+Help!$G420*Help!AG420</f>
        <v>14.781021897810218</v>
      </c>
      <c r="AN420" s="2">
        <f>+Help!$G420*Help!AH420</f>
        <v>29.529197080291933</v>
      </c>
      <c r="AO420" s="2">
        <f>+Help!$G420*Help!AI420</f>
        <v>122.05401459854012</v>
      </c>
      <c r="AP420" s="2">
        <f>+Help!$G420*Help!AJ420</f>
        <v>13.413482912819479</v>
      </c>
      <c r="AQ420" s="2">
        <f>+Help!$G420*Help!AK420</f>
        <v>291.02120084944329</v>
      </c>
      <c r="AR420" s="1478">
        <f>+Help!$G420*Help!AL420</f>
        <v>21.021897810218977</v>
      </c>
      <c r="AS420" s="1478">
        <f>+Help!$G420*Help!AM420</f>
        <v>0</v>
      </c>
      <c r="AV420" s="5">
        <v>1</v>
      </c>
    </row>
    <row r="421" spans="1:48" x14ac:dyDescent="0.2">
      <c r="A421" s="1">
        <v>45345</v>
      </c>
      <c r="B421" s="2">
        <f>+Help!$G421*Help!I421</f>
        <v>642.77372262773713</v>
      </c>
      <c r="C421" s="2">
        <f>+Help!$G421*Help!J421</f>
        <v>399.05109489051091</v>
      </c>
      <c r="D421" s="2">
        <f>+Help!$G421*Help!K421</f>
        <v>108.57664233576641</v>
      </c>
      <c r="E421" s="2">
        <f>+Help!$G421*Help!L421</f>
        <v>106.31386861313868</v>
      </c>
      <c r="F421" s="2">
        <f>+Help!$G421*Help!M421</f>
        <v>268.77884412381758</v>
      </c>
      <c r="G421" s="2">
        <f>+Help!$G421*Help!N421</f>
        <v>340.80860538839016</v>
      </c>
      <c r="H421" s="1478">
        <f>24*Help!R421/Help!$Q421</f>
        <v>253.94966651698624</v>
      </c>
      <c r="I421" s="1478">
        <f>24*Help!S421/Help!$Q421</f>
        <v>249.1686792890782</v>
      </c>
      <c r="J421" s="1478">
        <f>24*Help!T421/Help!$Q421</f>
        <v>18.96551724137931</v>
      </c>
      <c r="K421" s="1478">
        <f>24*Help!U421/Help!$Q421</f>
        <v>6.0344827586206895</v>
      </c>
      <c r="L421" s="1478">
        <f>24*Help!V421/Help!$Q421</f>
        <v>2.0689655172413794</v>
      </c>
      <c r="M421" s="1478">
        <f>24*Help!W421/Help!$Q421</f>
        <v>758.62068965517244</v>
      </c>
      <c r="N421" s="2">
        <f>100*Help!H421</f>
        <v>100</v>
      </c>
      <c r="O421" s="2">
        <f t="shared" si="43"/>
        <v>642.77372262773713</v>
      </c>
      <c r="P421" s="2">
        <f t="shared" si="44"/>
        <v>399.05109489051091</v>
      </c>
      <c r="Q421" s="2">
        <f t="shared" si="45"/>
        <v>108.57664233576641</v>
      </c>
      <c r="R421" s="2">
        <f t="shared" si="46"/>
        <v>106.31386861313868</v>
      </c>
      <c r="S421" s="2">
        <f t="shared" si="47"/>
        <v>268.77884412381758</v>
      </c>
      <c r="T421" s="2">
        <f t="shared" si="48"/>
        <v>340.80860538839016</v>
      </c>
      <c r="U421" s="1478">
        <f t="shared" si="49"/>
        <v>253.94966651698624</v>
      </c>
      <c r="V421" s="1478">
        <f t="shared" si="50"/>
        <v>249.1686792890782</v>
      </c>
      <c r="W421" s="1478">
        <f t="shared" si="51"/>
        <v>18.96551724137931</v>
      </c>
      <c r="X421" s="1478">
        <f t="shared" si="52"/>
        <v>6.0344827586206895</v>
      </c>
      <c r="Y421" s="1478">
        <f t="shared" si="53"/>
        <v>2.0689655172413794</v>
      </c>
      <c r="Z421" s="1478">
        <f t="shared" si="54"/>
        <v>758.62068965517244</v>
      </c>
      <c r="AA421" s="2">
        <f t="shared" si="42"/>
        <v>100</v>
      </c>
      <c r="AC421" s="2">
        <v>1</v>
      </c>
      <c r="AE421" s="2">
        <f>+Help!$G421*Help!Y421</f>
        <v>264.74452554744522</v>
      </c>
      <c r="AF421" s="2">
        <f>+Help!$G421*Help!Z421</f>
        <v>134.30656934306569</v>
      </c>
      <c r="AG421" s="2">
        <f>+Help!$G421*Help!AA421</f>
        <v>0</v>
      </c>
      <c r="AH421" s="2">
        <f>+Help!$G421*Help!AB421</f>
        <v>214.8905109489051</v>
      </c>
      <c r="AI421" s="2">
        <f>+Help!$G421*Help!AC421</f>
        <v>28.832116788321166</v>
      </c>
      <c r="AJ421" s="2">
        <f>+Help!$G421*Help!AD421</f>
        <v>43.233219021897803</v>
      </c>
      <c r="AK421" s="2">
        <f>+Help!$G421*Help!AE421</f>
        <v>14.5985401459854</v>
      </c>
      <c r="AL421" s="2">
        <f>+Help!$G421*Help!AF421</f>
        <v>16.240875912408757</v>
      </c>
      <c r="AM421" s="2">
        <f>+Help!$G421*Help!AG421</f>
        <v>14.781021897810218</v>
      </c>
      <c r="AN421" s="2">
        <f>+Help!$G421*Help!AH421</f>
        <v>29.529197080291933</v>
      </c>
      <c r="AO421" s="2">
        <f>+Help!$G421*Help!AI421</f>
        <v>122.05401459854012</v>
      </c>
      <c r="AP421" s="2">
        <f>+Help!$G421*Help!AJ421</f>
        <v>13.413482912819479</v>
      </c>
      <c r="AQ421" s="2">
        <f>+Help!$G421*Help!AK421</f>
        <v>291.02120084944329</v>
      </c>
      <c r="AR421" s="1478">
        <f>+Help!$G421*Help!AL421</f>
        <v>21.021897810218977</v>
      </c>
      <c r="AS421" s="1478">
        <f>+Help!$G421*Help!AM421</f>
        <v>0</v>
      </c>
      <c r="AV421" s="5">
        <v>1</v>
      </c>
    </row>
    <row r="422" spans="1:48" x14ac:dyDescent="0.2">
      <c r="A422" s="1">
        <v>45346</v>
      </c>
      <c r="B422" s="2">
        <f>+Help!$G422*Help!I422</f>
        <v>642.77372262773713</v>
      </c>
      <c r="C422" s="2">
        <f>+Help!$G422*Help!J422</f>
        <v>399.05109489051091</v>
      </c>
      <c r="D422" s="2">
        <f>+Help!$G422*Help!K422</f>
        <v>108.57664233576641</v>
      </c>
      <c r="E422" s="2">
        <f>+Help!$G422*Help!L422</f>
        <v>106.31386861313868</v>
      </c>
      <c r="F422" s="2">
        <f>+Help!$G422*Help!M422</f>
        <v>268.77884412381758</v>
      </c>
      <c r="G422" s="2">
        <f>+Help!$G422*Help!N422</f>
        <v>340.80860538839016</v>
      </c>
      <c r="H422" s="1478">
        <f>24*Help!R422/Help!$Q422</f>
        <v>253.94966651698624</v>
      </c>
      <c r="I422" s="1478">
        <f>24*Help!S422/Help!$Q422</f>
        <v>249.1686792890782</v>
      </c>
      <c r="J422" s="1478">
        <f>24*Help!T422/Help!$Q422</f>
        <v>18.96551724137931</v>
      </c>
      <c r="K422" s="1478">
        <f>24*Help!U422/Help!$Q422</f>
        <v>6.0344827586206895</v>
      </c>
      <c r="L422" s="1478">
        <f>24*Help!V422/Help!$Q422</f>
        <v>2.0689655172413794</v>
      </c>
      <c r="M422" s="1478">
        <f>24*Help!W422/Help!$Q422</f>
        <v>758.62068965517244</v>
      </c>
      <c r="N422" s="2">
        <f>100*Help!H422</f>
        <v>100</v>
      </c>
      <c r="O422" s="2">
        <f t="shared" si="43"/>
        <v>642.77372262773713</v>
      </c>
      <c r="P422" s="2">
        <f t="shared" si="44"/>
        <v>399.05109489051091</v>
      </c>
      <c r="Q422" s="2">
        <f t="shared" si="45"/>
        <v>108.57664233576641</v>
      </c>
      <c r="R422" s="2">
        <f t="shared" si="46"/>
        <v>106.31386861313868</v>
      </c>
      <c r="S422" s="2">
        <f t="shared" si="47"/>
        <v>268.77884412381758</v>
      </c>
      <c r="T422" s="2">
        <f t="shared" si="48"/>
        <v>340.80860538839016</v>
      </c>
      <c r="U422" s="1478">
        <f t="shared" si="49"/>
        <v>253.94966651698624</v>
      </c>
      <c r="V422" s="1478">
        <f t="shared" si="50"/>
        <v>249.1686792890782</v>
      </c>
      <c r="W422" s="1478">
        <f t="shared" si="51"/>
        <v>18.96551724137931</v>
      </c>
      <c r="X422" s="1478">
        <f t="shared" si="52"/>
        <v>6.0344827586206895</v>
      </c>
      <c r="Y422" s="1478">
        <f t="shared" si="53"/>
        <v>2.0689655172413794</v>
      </c>
      <c r="Z422" s="1478">
        <f t="shared" si="54"/>
        <v>758.62068965517244</v>
      </c>
      <c r="AA422" s="2">
        <f t="shared" si="42"/>
        <v>100</v>
      </c>
      <c r="AC422" s="2">
        <v>1</v>
      </c>
      <c r="AE422" s="2">
        <f>+Help!$G422*Help!Y422</f>
        <v>264.74452554744522</v>
      </c>
      <c r="AF422" s="2">
        <f>+Help!$G422*Help!Z422</f>
        <v>134.30656934306569</v>
      </c>
      <c r="AG422" s="2">
        <f>+Help!$G422*Help!AA422</f>
        <v>0</v>
      </c>
      <c r="AH422" s="2">
        <f>+Help!$G422*Help!AB422</f>
        <v>214.8905109489051</v>
      </c>
      <c r="AI422" s="2">
        <f>+Help!$G422*Help!AC422</f>
        <v>28.832116788321166</v>
      </c>
      <c r="AJ422" s="2">
        <f>+Help!$G422*Help!AD422</f>
        <v>43.233219021897803</v>
      </c>
      <c r="AK422" s="2">
        <f>+Help!$G422*Help!AE422</f>
        <v>14.5985401459854</v>
      </c>
      <c r="AL422" s="2">
        <f>+Help!$G422*Help!AF422</f>
        <v>16.240875912408757</v>
      </c>
      <c r="AM422" s="2">
        <f>+Help!$G422*Help!AG422</f>
        <v>14.781021897810218</v>
      </c>
      <c r="AN422" s="2">
        <f>+Help!$G422*Help!AH422</f>
        <v>29.529197080291933</v>
      </c>
      <c r="AO422" s="2">
        <f>+Help!$G422*Help!AI422</f>
        <v>122.05401459854012</v>
      </c>
      <c r="AP422" s="2">
        <f>+Help!$G422*Help!AJ422</f>
        <v>13.413482912819479</v>
      </c>
      <c r="AQ422" s="2">
        <f>+Help!$G422*Help!AK422</f>
        <v>291.02120084944329</v>
      </c>
      <c r="AR422" s="1478">
        <f>+Help!$G422*Help!AL422</f>
        <v>21.021897810218977</v>
      </c>
      <c r="AS422" s="1478">
        <f>+Help!$G422*Help!AM422</f>
        <v>0</v>
      </c>
      <c r="AV422" s="5">
        <v>1</v>
      </c>
    </row>
    <row r="423" spans="1:48" x14ac:dyDescent="0.2">
      <c r="A423" s="1">
        <v>45347</v>
      </c>
      <c r="B423" s="2">
        <f>+Help!$G423*Help!I423</f>
        <v>642.77372262773713</v>
      </c>
      <c r="C423" s="2">
        <f>+Help!$G423*Help!J423</f>
        <v>399.05109489051091</v>
      </c>
      <c r="D423" s="2">
        <f>+Help!$G423*Help!K423</f>
        <v>108.57664233576641</v>
      </c>
      <c r="E423" s="2">
        <f>+Help!$G423*Help!L423</f>
        <v>106.31386861313868</v>
      </c>
      <c r="F423" s="2">
        <f>+Help!$G423*Help!M423</f>
        <v>268.77884412381758</v>
      </c>
      <c r="G423" s="2">
        <f>+Help!$G423*Help!N423</f>
        <v>340.80860538839016</v>
      </c>
      <c r="H423" s="1478">
        <f>24*Help!R423/Help!$Q423</f>
        <v>253.94966651698624</v>
      </c>
      <c r="I423" s="1478">
        <f>24*Help!S423/Help!$Q423</f>
        <v>249.1686792890782</v>
      </c>
      <c r="J423" s="1478">
        <f>24*Help!T423/Help!$Q423</f>
        <v>18.96551724137931</v>
      </c>
      <c r="K423" s="1478">
        <f>24*Help!U423/Help!$Q423</f>
        <v>6.0344827586206895</v>
      </c>
      <c r="L423" s="1478">
        <f>24*Help!V423/Help!$Q423</f>
        <v>2.0689655172413794</v>
      </c>
      <c r="M423" s="1478">
        <f>24*Help!W423/Help!$Q423</f>
        <v>758.62068965517244</v>
      </c>
      <c r="N423" s="2">
        <f>100*Help!H423</f>
        <v>100</v>
      </c>
      <c r="O423" s="2">
        <f t="shared" si="43"/>
        <v>642.77372262773713</v>
      </c>
      <c r="P423" s="2">
        <f t="shared" si="44"/>
        <v>399.05109489051091</v>
      </c>
      <c r="Q423" s="2">
        <f t="shared" si="45"/>
        <v>108.57664233576641</v>
      </c>
      <c r="R423" s="2">
        <f t="shared" si="46"/>
        <v>106.31386861313868</v>
      </c>
      <c r="S423" s="2">
        <f t="shared" si="47"/>
        <v>268.77884412381758</v>
      </c>
      <c r="T423" s="2">
        <f t="shared" si="48"/>
        <v>340.80860538839016</v>
      </c>
      <c r="U423" s="1478">
        <f t="shared" si="49"/>
        <v>253.94966651698624</v>
      </c>
      <c r="V423" s="1478">
        <f t="shared" si="50"/>
        <v>249.1686792890782</v>
      </c>
      <c r="W423" s="1478">
        <f t="shared" si="51"/>
        <v>18.96551724137931</v>
      </c>
      <c r="X423" s="1478">
        <f t="shared" si="52"/>
        <v>6.0344827586206895</v>
      </c>
      <c r="Y423" s="1478">
        <f t="shared" si="53"/>
        <v>2.0689655172413794</v>
      </c>
      <c r="Z423" s="1478">
        <f t="shared" si="54"/>
        <v>758.62068965517244</v>
      </c>
      <c r="AA423" s="2">
        <f t="shared" si="42"/>
        <v>100</v>
      </c>
      <c r="AC423" s="2">
        <v>1</v>
      </c>
      <c r="AE423" s="2">
        <f>+Help!$G423*Help!Y423</f>
        <v>264.74452554744522</v>
      </c>
      <c r="AF423" s="2">
        <f>+Help!$G423*Help!Z423</f>
        <v>134.30656934306569</v>
      </c>
      <c r="AG423" s="2">
        <f>+Help!$G423*Help!AA423</f>
        <v>0</v>
      </c>
      <c r="AH423" s="2">
        <f>+Help!$G423*Help!AB423</f>
        <v>214.8905109489051</v>
      </c>
      <c r="AI423" s="2">
        <f>+Help!$G423*Help!AC423</f>
        <v>28.832116788321166</v>
      </c>
      <c r="AJ423" s="2">
        <f>+Help!$G423*Help!AD423</f>
        <v>43.233219021897803</v>
      </c>
      <c r="AK423" s="2">
        <f>+Help!$G423*Help!AE423</f>
        <v>14.5985401459854</v>
      </c>
      <c r="AL423" s="2">
        <f>+Help!$G423*Help!AF423</f>
        <v>16.240875912408757</v>
      </c>
      <c r="AM423" s="2">
        <f>+Help!$G423*Help!AG423</f>
        <v>14.781021897810218</v>
      </c>
      <c r="AN423" s="2">
        <f>+Help!$G423*Help!AH423</f>
        <v>29.529197080291933</v>
      </c>
      <c r="AO423" s="2">
        <f>+Help!$G423*Help!AI423</f>
        <v>122.05401459854012</v>
      </c>
      <c r="AP423" s="2">
        <f>+Help!$G423*Help!AJ423</f>
        <v>13.413482912819479</v>
      </c>
      <c r="AQ423" s="2">
        <f>+Help!$G423*Help!AK423</f>
        <v>291.02120084944329</v>
      </c>
      <c r="AR423" s="1478">
        <f>+Help!$G423*Help!AL423</f>
        <v>21.021897810218977</v>
      </c>
      <c r="AS423" s="1478">
        <f>+Help!$G423*Help!AM423</f>
        <v>0</v>
      </c>
      <c r="AV423" s="5">
        <v>1</v>
      </c>
    </row>
    <row r="424" spans="1:48" x14ac:dyDescent="0.2">
      <c r="A424" s="1">
        <v>45348</v>
      </c>
      <c r="B424" s="2">
        <f>+Help!$G424*Help!I424</f>
        <v>642.77372262773713</v>
      </c>
      <c r="C424" s="2">
        <f>+Help!$G424*Help!J424</f>
        <v>399.05109489051091</v>
      </c>
      <c r="D424" s="2">
        <f>+Help!$G424*Help!K424</f>
        <v>108.57664233576641</v>
      </c>
      <c r="E424" s="2">
        <f>+Help!$G424*Help!L424</f>
        <v>106.31386861313868</v>
      </c>
      <c r="F424" s="2">
        <f>+Help!$G424*Help!M424</f>
        <v>268.77884412381758</v>
      </c>
      <c r="G424" s="2">
        <f>+Help!$G424*Help!N424</f>
        <v>340.80860538839016</v>
      </c>
      <c r="H424" s="1478">
        <f>24*Help!R424/Help!$Q424</f>
        <v>253.94966651698624</v>
      </c>
      <c r="I424" s="1478">
        <f>24*Help!S424/Help!$Q424</f>
        <v>249.1686792890782</v>
      </c>
      <c r="J424" s="1478">
        <f>24*Help!T424/Help!$Q424</f>
        <v>18.96551724137931</v>
      </c>
      <c r="K424" s="1478">
        <f>24*Help!U424/Help!$Q424</f>
        <v>6.0344827586206895</v>
      </c>
      <c r="L424" s="1478">
        <f>24*Help!V424/Help!$Q424</f>
        <v>2.0689655172413794</v>
      </c>
      <c r="M424" s="1478">
        <f>24*Help!W424/Help!$Q424</f>
        <v>758.62068965517244</v>
      </c>
      <c r="N424" s="2">
        <f>100*Help!H424</f>
        <v>100</v>
      </c>
      <c r="O424" s="2">
        <f t="shared" si="43"/>
        <v>642.77372262773713</v>
      </c>
      <c r="P424" s="2">
        <f t="shared" si="44"/>
        <v>399.05109489051091</v>
      </c>
      <c r="Q424" s="2">
        <f t="shared" si="45"/>
        <v>108.57664233576641</v>
      </c>
      <c r="R424" s="2">
        <f t="shared" si="46"/>
        <v>106.31386861313868</v>
      </c>
      <c r="S424" s="2">
        <f t="shared" si="47"/>
        <v>268.77884412381758</v>
      </c>
      <c r="T424" s="2">
        <f t="shared" si="48"/>
        <v>340.80860538839016</v>
      </c>
      <c r="U424" s="1478">
        <f t="shared" si="49"/>
        <v>253.94966651698624</v>
      </c>
      <c r="V424" s="1478">
        <f t="shared" si="50"/>
        <v>249.1686792890782</v>
      </c>
      <c r="W424" s="1478">
        <f t="shared" si="51"/>
        <v>18.96551724137931</v>
      </c>
      <c r="X424" s="1478">
        <f t="shared" si="52"/>
        <v>6.0344827586206895</v>
      </c>
      <c r="Y424" s="1478">
        <f t="shared" si="53"/>
        <v>2.0689655172413794</v>
      </c>
      <c r="Z424" s="1478">
        <f t="shared" si="54"/>
        <v>758.62068965517244</v>
      </c>
      <c r="AA424" s="2">
        <f t="shared" si="42"/>
        <v>100</v>
      </c>
      <c r="AC424" s="2">
        <v>1</v>
      </c>
      <c r="AE424" s="2">
        <f>+Help!$G424*Help!Y424</f>
        <v>264.74452554744522</v>
      </c>
      <c r="AF424" s="2">
        <f>+Help!$G424*Help!Z424</f>
        <v>134.30656934306569</v>
      </c>
      <c r="AG424" s="2">
        <f>+Help!$G424*Help!AA424</f>
        <v>0</v>
      </c>
      <c r="AH424" s="2">
        <f>+Help!$G424*Help!AB424</f>
        <v>214.8905109489051</v>
      </c>
      <c r="AI424" s="2">
        <f>+Help!$G424*Help!AC424</f>
        <v>28.832116788321166</v>
      </c>
      <c r="AJ424" s="2">
        <f>+Help!$G424*Help!AD424</f>
        <v>43.233219021897803</v>
      </c>
      <c r="AK424" s="2">
        <f>+Help!$G424*Help!AE424</f>
        <v>14.5985401459854</v>
      </c>
      <c r="AL424" s="2">
        <f>+Help!$G424*Help!AF424</f>
        <v>16.240875912408757</v>
      </c>
      <c r="AM424" s="2">
        <f>+Help!$G424*Help!AG424</f>
        <v>14.781021897810218</v>
      </c>
      <c r="AN424" s="2">
        <f>+Help!$G424*Help!AH424</f>
        <v>29.529197080291933</v>
      </c>
      <c r="AO424" s="2">
        <f>+Help!$G424*Help!AI424</f>
        <v>122.05401459854012</v>
      </c>
      <c r="AP424" s="2">
        <f>+Help!$G424*Help!AJ424</f>
        <v>13.413482912819479</v>
      </c>
      <c r="AQ424" s="2">
        <f>+Help!$G424*Help!AK424</f>
        <v>291.02120084944329</v>
      </c>
      <c r="AR424" s="1478">
        <f>+Help!$G424*Help!AL424</f>
        <v>21.021897810218977</v>
      </c>
      <c r="AS424" s="1478">
        <f>+Help!$G424*Help!AM424</f>
        <v>0</v>
      </c>
      <c r="AV424" s="5">
        <v>1</v>
      </c>
    </row>
    <row r="425" spans="1:48" x14ac:dyDescent="0.2">
      <c r="A425" s="1">
        <v>45349</v>
      </c>
      <c r="B425" s="2">
        <f>+Help!$G425*Help!I425</f>
        <v>642.77372262773713</v>
      </c>
      <c r="C425" s="2">
        <f>+Help!$G425*Help!J425</f>
        <v>399.05109489051091</v>
      </c>
      <c r="D425" s="2">
        <f>+Help!$G425*Help!K425</f>
        <v>108.57664233576641</v>
      </c>
      <c r="E425" s="2">
        <f>+Help!$G425*Help!L425</f>
        <v>106.31386861313868</v>
      </c>
      <c r="F425" s="2">
        <f>+Help!$G425*Help!M425</f>
        <v>268.77884412381758</v>
      </c>
      <c r="G425" s="2">
        <f>+Help!$G425*Help!N425</f>
        <v>340.80860538839016</v>
      </c>
      <c r="H425" s="1478">
        <f>24*Help!R425/Help!$Q425</f>
        <v>253.94966651698624</v>
      </c>
      <c r="I425" s="1478">
        <f>24*Help!S425/Help!$Q425</f>
        <v>249.1686792890782</v>
      </c>
      <c r="J425" s="1478">
        <f>24*Help!T425/Help!$Q425</f>
        <v>18.96551724137931</v>
      </c>
      <c r="K425" s="1478">
        <f>24*Help!U425/Help!$Q425</f>
        <v>6.0344827586206895</v>
      </c>
      <c r="L425" s="1478">
        <f>24*Help!V425/Help!$Q425</f>
        <v>2.0689655172413794</v>
      </c>
      <c r="M425" s="1478">
        <f>24*Help!W425/Help!$Q425</f>
        <v>758.62068965517244</v>
      </c>
      <c r="N425" s="2">
        <f>100*Help!H425</f>
        <v>100</v>
      </c>
      <c r="O425" s="2">
        <f t="shared" si="43"/>
        <v>642.77372262773713</v>
      </c>
      <c r="P425" s="2">
        <f t="shared" si="44"/>
        <v>399.05109489051091</v>
      </c>
      <c r="Q425" s="2">
        <f t="shared" si="45"/>
        <v>108.57664233576641</v>
      </c>
      <c r="R425" s="2">
        <f t="shared" si="46"/>
        <v>106.31386861313868</v>
      </c>
      <c r="S425" s="2">
        <f t="shared" si="47"/>
        <v>268.77884412381758</v>
      </c>
      <c r="T425" s="2">
        <f t="shared" si="48"/>
        <v>340.80860538839016</v>
      </c>
      <c r="U425" s="1478">
        <f t="shared" si="49"/>
        <v>253.94966651698624</v>
      </c>
      <c r="V425" s="1478">
        <f t="shared" si="50"/>
        <v>249.1686792890782</v>
      </c>
      <c r="W425" s="1478">
        <f t="shared" si="51"/>
        <v>18.96551724137931</v>
      </c>
      <c r="X425" s="1478">
        <f t="shared" si="52"/>
        <v>6.0344827586206895</v>
      </c>
      <c r="Y425" s="1478">
        <f t="shared" si="53"/>
        <v>2.0689655172413794</v>
      </c>
      <c r="Z425" s="1478">
        <f t="shared" si="54"/>
        <v>758.62068965517244</v>
      </c>
      <c r="AA425" s="2">
        <f t="shared" si="42"/>
        <v>100</v>
      </c>
      <c r="AC425" s="2">
        <v>1</v>
      </c>
      <c r="AE425" s="2">
        <f>+Help!$G425*Help!Y425</f>
        <v>264.74452554744522</v>
      </c>
      <c r="AF425" s="2">
        <f>+Help!$G425*Help!Z425</f>
        <v>134.30656934306569</v>
      </c>
      <c r="AG425" s="2">
        <f>+Help!$G425*Help!AA425</f>
        <v>0</v>
      </c>
      <c r="AH425" s="2">
        <f>+Help!$G425*Help!AB425</f>
        <v>214.8905109489051</v>
      </c>
      <c r="AI425" s="2">
        <f>+Help!$G425*Help!AC425</f>
        <v>28.832116788321166</v>
      </c>
      <c r="AJ425" s="2">
        <f>+Help!$G425*Help!AD425</f>
        <v>43.233219021897803</v>
      </c>
      <c r="AK425" s="2">
        <f>+Help!$G425*Help!AE425</f>
        <v>14.5985401459854</v>
      </c>
      <c r="AL425" s="2">
        <f>+Help!$G425*Help!AF425</f>
        <v>16.240875912408757</v>
      </c>
      <c r="AM425" s="2">
        <f>+Help!$G425*Help!AG425</f>
        <v>14.781021897810218</v>
      </c>
      <c r="AN425" s="2">
        <f>+Help!$G425*Help!AH425</f>
        <v>29.529197080291933</v>
      </c>
      <c r="AO425" s="2">
        <f>+Help!$G425*Help!AI425</f>
        <v>122.05401459854012</v>
      </c>
      <c r="AP425" s="2">
        <f>+Help!$G425*Help!AJ425</f>
        <v>13.413482912819479</v>
      </c>
      <c r="AQ425" s="2">
        <f>+Help!$G425*Help!AK425</f>
        <v>291.02120084944329</v>
      </c>
      <c r="AR425" s="1478">
        <f>+Help!$G425*Help!AL425</f>
        <v>21.021897810218977</v>
      </c>
      <c r="AS425" s="1478">
        <f>+Help!$G425*Help!AM425</f>
        <v>0</v>
      </c>
      <c r="AV425" s="5">
        <v>1</v>
      </c>
    </row>
    <row r="426" spans="1:48" x14ac:dyDescent="0.2">
      <c r="A426" s="1">
        <v>45350</v>
      </c>
      <c r="B426" s="2">
        <f>+Help!$G426*Help!I426</f>
        <v>642.77372262773713</v>
      </c>
      <c r="C426" s="2">
        <f>+Help!$G426*Help!J426</f>
        <v>399.05109489051091</v>
      </c>
      <c r="D426" s="2">
        <f>+Help!$G426*Help!K426</f>
        <v>108.57664233576641</v>
      </c>
      <c r="E426" s="2">
        <f>+Help!$G426*Help!L426</f>
        <v>106.31386861313868</v>
      </c>
      <c r="F426" s="2">
        <f>+Help!$G426*Help!M426</f>
        <v>268.77884412381758</v>
      </c>
      <c r="G426" s="2">
        <f>+Help!$G426*Help!N426</f>
        <v>340.80860538839016</v>
      </c>
      <c r="H426" s="1478">
        <f>24*Help!R426/Help!$Q426</f>
        <v>253.94966651698624</v>
      </c>
      <c r="I426" s="1478">
        <f>24*Help!S426/Help!$Q426</f>
        <v>249.1686792890782</v>
      </c>
      <c r="J426" s="1478">
        <f>24*Help!T426/Help!$Q426</f>
        <v>18.96551724137931</v>
      </c>
      <c r="K426" s="1478">
        <f>24*Help!U426/Help!$Q426</f>
        <v>6.0344827586206895</v>
      </c>
      <c r="L426" s="1478">
        <f>24*Help!V426/Help!$Q426</f>
        <v>2.0689655172413794</v>
      </c>
      <c r="M426" s="1478">
        <f>24*Help!W426/Help!$Q426</f>
        <v>758.62068965517244</v>
      </c>
      <c r="N426" s="2">
        <f>100*Help!H426</f>
        <v>100</v>
      </c>
      <c r="O426" s="2">
        <f t="shared" si="43"/>
        <v>642.77372262773713</v>
      </c>
      <c r="P426" s="2">
        <f t="shared" si="44"/>
        <v>399.05109489051091</v>
      </c>
      <c r="Q426" s="2">
        <f t="shared" si="45"/>
        <v>108.57664233576641</v>
      </c>
      <c r="R426" s="2">
        <f t="shared" si="46"/>
        <v>106.31386861313868</v>
      </c>
      <c r="S426" s="2">
        <f t="shared" si="47"/>
        <v>268.77884412381758</v>
      </c>
      <c r="T426" s="2">
        <f t="shared" si="48"/>
        <v>340.80860538839016</v>
      </c>
      <c r="U426" s="1478">
        <f t="shared" si="49"/>
        <v>253.94966651698624</v>
      </c>
      <c r="V426" s="1478">
        <f t="shared" si="50"/>
        <v>249.1686792890782</v>
      </c>
      <c r="W426" s="1478">
        <f t="shared" si="51"/>
        <v>18.96551724137931</v>
      </c>
      <c r="X426" s="1478">
        <f t="shared" si="52"/>
        <v>6.0344827586206895</v>
      </c>
      <c r="Y426" s="1478">
        <f t="shared" si="53"/>
        <v>2.0689655172413794</v>
      </c>
      <c r="Z426" s="1478">
        <f t="shared" si="54"/>
        <v>758.62068965517244</v>
      </c>
      <c r="AA426" s="2">
        <f t="shared" si="42"/>
        <v>100</v>
      </c>
      <c r="AC426" s="2">
        <v>1</v>
      </c>
      <c r="AE426" s="2">
        <f>+Help!$G426*Help!Y426</f>
        <v>264.74452554744522</v>
      </c>
      <c r="AF426" s="2">
        <f>+Help!$G426*Help!Z426</f>
        <v>134.30656934306569</v>
      </c>
      <c r="AG426" s="2">
        <f>+Help!$G426*Help!AA426</f>
        <v>0</v>
      </c>
      <c r="AH426" s="2">
        <f>+Help!$G426*Help!AB426</f>
        <v>214.8905109489051</v>
      </c>
      <c r="AI426" s="2">
        <f>+Help!$G426*Help!AC426</f>
        <v>28.832116788321166</v>
      </c>
      <c r="AJ426" s="2">
        <f>+Help!$G426*Help!AD426</f>
        <v>43.233219021897803</v>
      </c>
      <c r="AK426" s="2">
        <f>+Help!$G426*Help!AE426</f>
        <v>14.5985401459854</v>
      </c>
      <c r="AL426" s="2">
        <f>+Help!$G426*Help!AF426</f>
        <v>16.240875912408757</v>
      </c>
      <c r="AM426" s="2">
        <f>+Help!$G426*Help!AG426</f>
        <v>14.781021897810218</v>
      </c>
      <c r="AN426" s="2">
        <f>+Help!$G426*Help!AH426</f>
        <v>29.529197080291933</v>
      </c>
      <c r="AO426" s="2">
        <f>+Help!$G426*Help!AI426</f>
        <v>122.05401459854012</v>
      </c>
      <c r="AP426" s="2">
        <f>+Help!$G426*Help!AJ426</f>
        <v>13.413482912819479</v>
      </c>
      <c r="AQ426" s="2">
        <f>+Help!$G426*Help!AK426</f>
        <v>291.02120084944329</v>
      </c>
      <c r="AR426" s="1478">
        <f>+Help!$G426*Help!AL426</f>
        <v>21.021897810218977</v>
      </c>
      <c r="AS426" s="1478">
        <f>+Help!$G426*Help!AM426</f>
        <v>0</v>
      </c>
      <c r="AV426" s="5">
        <v>1</v>
      </c>
    </row>
    <row r="427" spans="1:48" x14ac:dyDescent="0.2">
      <c r="A427" s="1">
        <v>45351</v>
      </c>
      <c r="B427" s="2">
        <f>+Help!$G427*Help!I427</f>
        <v>642.77372262773713</v>
      </c>
      <c r="C427" s="2">
        <f>+Help!$G427*Help!J427</f>
        <v>399.05109489051091</v>
      </c>
      <c r="D427" s="2">
        <f>+Help!$G427*Help!K427</f>
        <v>108.57664233576641</v>
      </c>
      <c r="E427" s="2">
        <f>+Help!$G427*Help!L427</f>
        <v>106.31386861313868</v>
      </c>
      <c r="F427" s="2">
        <f>+Help!$G427*Help!M427</f>
        <v>268.77884412381758</v>
      </c>
      <c r="G427" s="2">
        <f>+Help!$G427*Help!N427</f>
        <v>340.80860538839016</v>
      </c>
      <c r="H427" s="1478">
        <f>24*Help!R427/Help!$Q427</f>
        <v>253.94966651698624</v>
      </c>
      <c r="I427" s="1478">
        <f>24*Help!S427/Help!$Q427</f>
        <v>249.1686792890782</v>
      </c>
      <c r="J427" s="1478">
        <f>24*Help!T427/Help!$Q427</f>
        <v>18.96551724137931</v>
      </c>
      <c r="K427" s="1478">
        <f>24*Help!U427/Help!$Q427</f>
        <v>6.0344827586206895</v>
      </c>
      <c r="L427" s="1478">
        <f>24*Help!V427/Help!$Q427</f>
        <v>2.0689655172413794</v>
      </c>
      <c r="M427" s="1478">
        <f>24*Help!W427/Help!$Q427</f>
        <v>758.62068965517244</v>
      </c>
      <c r="N427" s="2">
        <f>100*Help!H427</f>
        <v>100</v>
      </c>
      <c r="O427" s="2">
        <f t="shared" si="43"/>
        <v>642.77372262773713</v>
      </c>
      <c r="P427" s="2">
        <f t="shared" si="44"/>
        <v>399.05109489051091</v>
      </c>
      <c r="Q427" s="2">
        <f t="shared" si="45"/>
        <v>108.57664233576641</v>
      </c>
      <c r="R427" s="2">
        <f t="shared" si="46"/>
        <v>106.31386861313868</v>
      </c>
      <c r="S427" s="2">
        <f t="shared" si="47"/>
        <v>268.77884412381758</v>
      </c>
      <c r="T427" s="2">
        <f t="shared" si="48"/>
        <v>340.80860538839016</v>
      </c>
      <c r="U427" s="1478">
        <f t="shared" si="49"/>
        <v>253.94966651698624</v>
      </c>
      <c r="V427" s="1478">
        <f t="shared" si="50"/>
        <v>249.1686792890782</v>
      </c>
      <c r="W427" s="1478">
        <f t="shared" si="51"/>
        <v>18.96551724137931</v>
      </c>
      <c r="X427" s="1478">
        <f t="shared" si="52"/>
        <v>6.0344827586206895</v>
      </c>
      <c r="Y427" s="1478">
        <f t="shared" si="53"/>
        <v>2.0689655172413794</v>
      </c>
      <c r="Z427" s="1478">
        <f t="shared" si="54"/>
        <v>758.62068965517244</v>
      </c>
      <c r="AA427" s="2">
        <f t="shared" si="42"/>
        <v>100</v>
      </c>
      <c r="AC427" s="2">
        <v>1</v>
      </c>
      <c r="AE427" s="2">
        <f>+Help!$G427*Help!Y427</f>
        <v>264.74452554744522</v>
      </c>
      <c r="AF427" s="2">
        <f>+Help!$G427*Help!Z427</f>
        <v>134.30656934306569</v>
      </c>
      <c r="AG427" s="2">
        <f>+Help!$G427*Help!AA427</f>
        <v>0</v>
      </c>
      <c r="AH427" s="2">
        <f>+Help!$G427*Help!AB427</f>
        <v>214.8905109489051</v>
      </c>
      <c r="AI427" s="2">
        <f>+Help!$G427*Help!AC427</f>
        <v>28.832116788321166</v>
      </c>
      <c r="AJ427" s="2">
        <f>+Help!$G427*Help!AD427</f>
        <v>43.233219021897803</v>
      </c>
      <c r="AK427" s="2">
        <f>+Help!$G427*Help!AE427</f>
        <v>14.5985401459854</v>
      </c>
      <c r="AL427" s="2">
        <f>+Help!$G427*Help!AF427</f>
        <v>16.240875912408757</v>
      </c>
      <c r="AM427" s="2">
        <f>+Help!$G427*Help!AG427</f>
        <v>14.781021897810218</v>
      </c>
      <c r="AN427" s="2">
        <f>+Help!$G427*Help!AH427</f>
        <v>29.529197080291933</v>
      </c>
      <c r="AO427" s="2">
        <f>+Help!$G427*Help!AI427</f>
        <v>122.05401459854012</v>
      </c>
      <c r="AP427" s="2">
        <f>+Help!$G427*Help!AJ427</f>
        <v>13.413482912819479</v>
      </c>
      <c r="AQ427" s="2">
        <f>+Help!$G427*Help!AK427</f>
        <v>291.02120084944329</v>
      </c>
      <c r="AR427" s="1478">
        <f>+Help!$G427*Help!AL427</f>
        <v>21.021897810218977</v>
      </c>
      <c r="AS427" s="1478">
        <f>+Help!$G427*Help!AM427</f>
        <v>0</v>
      </c>
      <c r="AV427" s="5">
        <v>1</v>
      </c>
    </row>
    <row r="428" spans="1:48" x14ac:dyDescent="0.2">
      <c r="A428" s="1">
        <v>45352</v>
      </c>
      <c r="B428" s="2">
        <f>+Help!$G428*Help!I428</f>
        <v>651.41868512110716</v>
      </c>
      <c r="C428" s="2">
        <f>+Help!$G428*Help!J428</f>
        <v>404.46366782006913</v>
      </c>
      <c r="D428" s="2">
        <f>+Help!$G428*Help!K428</f>
        <v>109.86159169550172</v>
      </c>
      <c r="E428" s="2">
        <f>+Help!$G428*Help!L428</f>
        <v>108.61591695501728</v>
      </c>
      <c r="F428" s="2">
        <f>+Help!$G428*Help!M428</f>
        <v>282.8518226848571</v>
      </c>
      <c r="G428" s="2">
        <f>+Help!$G428*Help!N428</f>
        <v>340.117378349636</v>
      </c>
      <c r="H428" s="1478">
        <f>24*Help!R428/Help!$Q428</f>
        <v>263.69089276104427</v>
      </c>
      <c r="I428" s="1478">
        <f>24*Help!S428/Help!$Q428</f>
        <v>259.6851640254535</v>
      </c>
      <c r="J428" s="1478">
        <f>24*Help!T428/Help!$Q428</f>
        <v>17.741935483870968</v>
      </c>
      <c r="K428" s="1478">
        <f>24*Help!U428/Help!$Q428</f>
        <v>4.838709677419355</v>
      </c>
      <c r="L428" s="1478">
        <f>24*Help!V428/Help!$Q428</f>
        <v>5.161290322580645</v>
      </c>
      <c r="M428" s="1478">
        <f>24*Help!W428/Help!$Q428</f>
        <v>806.45161290322585</v>
      </c>
      <c r="N428" s="2">
        <f>100*Help!H428</f>
        <v>100</v>
      </c>
      <c r="O428" s="2">
        <f t="shared" si="43"/>
        <v>651.41868512110716</v>
      </c>
      <c r="P428" s="2">
        <f t="shared" si="44"/>
        <v>404.46366782006913</v>
      </c>
      <c r="Q428" s="2">
        <f t="shared" si="45"/>
        <v>109.86159169550172</v>
      </c>
      <c r="R428" s="2">
        <f t="shared" si="46"/>
        <v>108.61591695501728</v>
      </c>
      <c r="S428" s="2">
        <f t="shared" si="47"/>
        <v>282.8518226848571</v>
      </c>
      <c r="T428" s="2">
        <f t="shared" si="48"/>
        <v>340.117378349636</v>
      </c>
      <c r="U428" s="1478">
        <f t="shared" si="49"/>
        <v>263.69089276104427</v>
      </c>
      <c r="V428" s="1478">
        <f t="shared" si="50"/>
        <v>259.6851640254535</v>
      </c>
      <c r="W428" s="1478">
        <f t="shared" si="51"/>
        <v>17.741935483870968</v>
      </c>
      <c r="X428" s="1478">
        <f t="shared" si="52"/>
        <v>4.838709677419355</v>
      </c>
      <c r="Y428" s="1478">
        <f t="shared" si="53"/>
        <v>5.161290322580645</v>
      </c>
      <c r="Z428" s="1478">
        <f t="shared" si="54"/>
        <v>806.45161290322585</v>
      </c>
      <c r="AA428" s="2">
        <f t="shared" si="42"/>
        <v>100</v>
      </c>
      <c r="AC428" s="2">
        <v>1</v>
      </c>
      <c r="AE428" s="2">
        <f>+Help!$G428*Help!Y428</f>
        <v>269.89619377162626</v>
      </c>
      <c r="AF428" s="2">
        <f>+Help!$G428*Help!Z428</f>
        <v>134.5674740484429</v>
      </c>
      <c r="AG428" s="2">
        <f>+Help!$G428*Help!AA428</f>
        <v>0</v>
      </c>
      <c r="AH428" s="2">
        <f>+Help!$G428*Help!AB428</f>
        <v>218.47750865051901</v>
      </c>
      <c r="AI428" s="2">
        <f>+Help!$G428*Help!AC428</f>
        <v>28.477508650519027</v>
      </c>
      <c r="AJ428" s="2">
        <f>+Help!$G428*Help!AD428</f>
        <v>39.864811307958469</v>
      </c>
      <c r="AK428" s="2">
        <f>+Help!$G428*Help!AE428</f>
        <v>10.726643598615915</v>
      </c>
      <c r="AL428" s="2">
        <f>+Help!$G428*Help!AF428</f>
        <v>12.975778546712801</v>
      </c>
      <c r="AM428" s="2">
        <f>+Help!$G428*Help!AG428</f>
        <v>9.8615916955017298</v>
      </c>
      <c r="AN428" s="2">
        <f>+Help!$G428*Help!AH428</f>
        <v>29.927335640138409</v>
      </c>
      <c r="AO428" s="2">
        <f>+Help!$G428*Help!AI428</f>
        <v>123.69965397923873</v>
      </c>
      <c r="AP428" s="2">
        <f>+Help!$G428*Help!AJ428</f>
        <v>13.54456141101457</v>
      </c>
      <c r="AQ428" s="2">
        <f>+Help!$G428*Help!AK428</f>
        <v>264.77028247600953</v>
      </c>
      <c r="AR428" s="1478">
        <f>+Help!$G428*Help!AL428</f>
        <v>23.25259515570934</v>
      </c>
      <c r="AS428" s="1478">
        <f>+Help!$G428*Help!AM428</f>
        <v>0</v>
      </c>
      <c r="AV428" s="5">
        <v>1</v>
      </c>
    </row>
    <row r="429" spans="1:48" x14ac:dyDescent="0.2">
      <c r="A429" s="1">
        <v>45353</v>
      </c>
      <c r="B429" s="2">
        <f>+Help!$G429*Help!I429</f>
        <v>651.41868512110716</v>
      </c>
      <c r="C429" s="2">
        <f>+Help!$G429*Help!J429</f>
        <v>404.46366782006913</v>
      </c>
      <c r="D429" s="2">
        <f>+Help!$G429*Help!K429</f>
        <v>109.86159169550172</v>
      </c>
      <c r="E429" s="2">
        <f>+Help!$G429*Help!L429</f>
        <v>108.61591695501728</v>
      </c>
      <c r="F429" s="2">
        <f>+Help!$G429*Help!M429</f>
        <v>282.8518226848571</v>
      </c>
      <c r="G429" s="2">
        <f>+Help!$G429*Help!N429</f>
        <v>340.117378349636</v>
      </c>
      <c r="H429" s="1478">
        <f>24*Help!R429/Help!$Q429</f>
        <v>263.69089276104427</v>
      </c>
      <c r="I429" s="1478">
        <f>24*Help!S429/Help!$Q429</f>
        <v>259.6851640254535</v>
      </c>
      <c r="J429" s="1478">
        <f>24*Help!T429/Help!$Q429</f>
        <v>17.741935483870968</v>
      </c>
      <c r="K429" s="1478">
        <f>24*Help!U429/Help!$Q429</f>
        <v>4.838709677419355</v>
      </c>
      <c r="L429" s="1478">
        <f>24*Help!V429/Help!$Q429</f>
        <v>5.161290322580645</v>
      </c>
      <c r="M429" s="1478">
        <f>24*Help!W429/Help!$Q429</f>
        <v>806.45161290322585</v>
      </c>
      <c r="N429" s="2">
        <f>100*Help!H429</f>
        <v>100</v>
      </c>
      <c r="O429" s="2">
        <f t="shared" si="43"/>
        <v>651.41868512110716</v>
      </c>
      <c r="P429" s="2">
        <f t="shared" si="44"/>
        <v>404.46366782006913</v>
      </c>
      <c r="Q429" s="2">
        <f t="shared" si="45"/>
        <v>109.86159169550172</v>
      </c>
      <c r="R429" s="2">
        <f t="shared" si="46"/>
        <v>108.61591695501728</v>
      </c>
      <c r="S429" s="2">
        <f t="shared" si="47"/>
        <v>282.8518226848571</v>
      </c>
      <c r="T429" s="2">
        <f t="shared" si="48"/>
        <v>340.117378349636</v>
      </c>
      <c r="U429" s="1478">
        <f t="shared" si="49"/>
        <v>263.69089276104427</v>
      </c>
      <c r="V429" s="1478">
        <f t="shared" si="50"/>
        <v>259.6851640254535</v>
      </c>
      <c r="W429" s="1478">
        <f t="shared" si="51"/>
        <v>17.741935483870968</v>
      </c>
      <c r="X429" s="1478">
        <f t="shared" si="52"/>
        <v>4.838709677419355</v>
      </c>
      <c r="Y429" s="1478">
        <f t="shared" si="53"/>
        <v>5.161290322580645</v>
      </c>
      <c r="Z429" s="1478">
        <f t="shared" si="54"/>
        <v>806.45161290322585</v>
      </c>
      <c r="AA429" s="2">
        <f t="shared" si="42"/>
        <v>100</v>
      </c>
      <c r="AC429" s="2">
        <v>1</v>
      </c>
      <c r="AE429" s="2">
        <f>+Help!$G429*Help!Y429</f>
        <v>269.89619377162626</v>
      </c>
      <c r="AF429" s="2">
        <f>+Help!$G429*Help!Z429</f>
        <v>134.5674740484429</v>
      </c>
      <c r="AG429" s="2">
        <f>+Help!$G429*Help!AA429</f>
        <v>0</v>
      </c>
      <c r="AH429" s="2">
        <f>+Help!$G429*Help!AB429</f>
        <v>218.47750865051901</v>
      </c>
      <c r="AI429" s="2">
        <f>+Help!$G429*Help!AC429</f>
        <v>28.477508650519027</v>
      </c>
      <c r="AJ429" s="2">
        <f>+Help!$G429*Help!AD429</f>
        <v>39.864811307958469</v>
      </c>
      <c r="AK429" s="2">
        <f>+Help!$G429*Help!AE429</f>
        <v>10.726643598615915</v>
      </c>
      <c r="AL429" s="2">
        <f>+Help!$G429*Help!AF429</f>
        <v>12.975778546712801</v>
      </c>
      <c r="AM429" s="2">
        <f>+Help!$G429*Help!AG429</f>
        <v>9.8615916955017298</v>
      </c>
      <c r="AN429" s="2">
        <f>+Help!$G429*Help!AH429</f>
        <v>29.927335640138409</v>
      </c>
      <c r="AO429" s="2">
        <f>+Help!$G429*Help!AI429</f>
        <v>123.69965397923873</v>
      </c>
      <c r="AP429" s="2">
        <f>+Help!$G429*Help!AJ429</f>
        <v>13.54456141101457</v>
      </c>
      <c r="AQ429" s="2">
        <f>+Help!$G429*Help!AK429</f>
        <v>264.77028247600953</v>
      </c>
      <c r="AR429" s="1478">
        <f>+Help!$G429*Help!AL429</f>
        <v>23.25259515570934</v>
      </c>
      <c r="AS429" s="1478">
        <f>+Help!$G429*Help!AM429</f>
        <v>0</v>
      </c>
      <c r="AV429" s="5">
        <v>1</v>
      </c>
    </row>
    <row r="430" spans="1:48" x14ac:dyDescent="0.2">
      <c r="A430" s="1">
        <v>45354</v>
      </c>
      <c r="B430" s="2">
        <f>+Help!$G430*Help!I430</f>
        <v>651.41868512110716</v>
      </c>
      <c r="C430" s="2">
        <f>+Help!$G430*Help!J430</f>
        <v>404.46366782006913</v>
      </c>
      <c r="D430" s="2">
        <f>+Help!$G430*Help!K430</f>
        <v>109.86159169550172</v>
      </c>
      <c r="E430" s="2">
        <f>+Help!$G430*Help!L430</f>
        <v>108.61591695501728</v>
      </c>
      <c r="F430" s="2">
        <f>+Help!$G430*Help!M430</f>
        <v>282.8518226848571</v>
      </c>
      <c r="G430" s="2">
        <f>+Help!$G430*Help!N430</f>
        <v>340.117378349636</v>
      </c>
      <c r="H430" s="1478">
        <f>24*Help!R430/Help!$Q430</f>
        <v>263.69089276104427</v>
      </c>
      <c r="I430" s="1478">
        <f>24*Help!S430/Help!$Q430</f>
        <v>259.6851640254535</v>
      </c>
      <c r="J430" s="1478">
        <f>24*Help!T430/Help!$Q430</f>
        <v>17.741935483870968</v>
      </c>
      <c r="K430" s="1478">
        <f>24*Help!U430/Help!$Q430</f>
        <v>4.838709677419355</v>
      </c>
      <c r="L430" s="1478">
        <f>24*Help!V430/Help!$Q430</f>
        <v>5.161290322580645</v>
      </c>
      <c r="M430" s="1478">
        <f>24*Help!W430/Help!$Q430</f>
        <v>806.45161290322585</v>
      </c>
      <c r="N430" s="2">
        <f>100*Help!H430</f>
        <v>100</v>
      </c>
      <c r="O430" s="2">
        <f t="shared" si="43"/>
        <v>651.41868512110716</v>
      </c>
      <c r="P430" s="2">
        <f t="shared" si="44"/>
        <v>404.46366782006913</v>
      </c>
      <c r="Q430" s="2">
        <f t="shared" si="45"/>
        <v>109.86159169550172</v>
      </c>
      <c r="R430" s="2">
        <f t="shared" si="46"/>
        <v>108.61591695501728</v>
      </c>
      <c r="S430" s="2">
        <f t="shared" si="47"/>
        <v>282.8518226848571</v>
      </c>
      <c r="T430" s="2">
        <f t="shared" si="48"/>
        <v>340.117378349636</v>
      </c>
      <c r="U430" s="1478">
        <f t="shared" si="49"/>
        <v>263.69089276104427</v>
      </c>
      <c r="V430" s="1478">
        <f t="shared" si="50"/>
        <v>259.6851640254535</v>
      </c>
      <c r="W430" s="1478">
        <f t="shared" si="51"/>
        <v>17.741935483870968</v>
      </c>
      <c r="X430" s="1478">
        <f t="shared" si="52"/>
        <v>4.838709677419355</v>
      </c>
      <c r="Y430" s="1478">
        <f t="shared" si="53"/>
        <v>5.161290322580645</v>
      </c>
      <c r="Z430" s="1478">
        <f t="shared" si="54"/>
        <v>806.45161290322585</v>
      </c>
      <c r="AA430" s="2">
        <f t="shared" si="42"/>
        <v>100</v>
      </c>
      <c r="AC430" s="2">
        <v>1</v>
      </c>
      <c r="AE430" s="2">
        <f>+Help!$G430*Help!Y430</f>
        <v>269.89619377162626</v>
      </c>
      <c r="AF430" s="2">
        <f>+Help!$G430*Help!Z430</f>
        <v>134.5674740484429</v>
      </c>
      <c r="AG430" s="2">
        <f>+Help!$G430*Help!AA430</f>
        <v>0</v>
      </c>
      <c r="AH430" s="2">
        <f>+Help!$G430*Help!AB430</f>
        <v>218.47750865051901</v>
      </c>
      <c r="AI430" s="2">
        <f>+Help!$G430*Help!AC430</f>
        <v>28.477508650519027</v>
      </c>
      <c r="AJ430" s="2">
        <f>+Help!$G430*Help!AD430</f>
        <v>39.864811307958469</v>
      </c>
      <c r="AK430" s="2">
        <f>+Help!$G430*Help!AE430</f>
        <v>10.726643598615915</v>
      </c>
      <c r="AL430" s="2">
        <f>+Help!$G430*Help!AF430</f>
        <v>12.975778546712801</v>
      </c>
      <c r="AM430" s="2">
        <f>+Help!$G430*Help!AG430</f>
        <v>9.8615916955017298</v>
      </c>
      <c r="AN430" s="2">
        <f>+Help!$G430*Help!AH430</f>
        <v>29.927335640138409</v>
      </c>
      <c r="AO430" s="2">
        <f>+Help!$G430*Help!AI430</f>
        <v>123.69965397923873</v>
      </c>
      <c r="AP430" s="2">
        <f>+Help!$G430*Help!AJ430</f>
        <v>13.54456141101457</v>
      </c>
      <c r="AQ430" s="2">
        <f>+Help!$G430*Help!AK430</f>
        <v>264.77028247600953</v>
      </c>
      <c r="AR430" s="1478">
        <f>+Help!$G430*Help!AL430</f>
        <v>23.25259515570934</v>
      </c>
      <c r="AS430" s="1478">
        <f>+Help!$G430*Help!AM430</f>
        <v>0</v>
      </c>
      <c r="AV430" s="5">
        <v>1</v>
      </c>
    </row>
    <row r="431" spans="1:48" x14ac:dyDescent="0.2">
      <c r="A431" s="1">
        <v>45355</v>
      </c>
      <c r="B431" s="2">
        <f>+Help!$G431*Help!I431</f>
        <v>651.41868512110716</v>
      </c>
      <c r="C431" s="2">
        <f>+Help!$G431*Help!J431</f>
        <v>404.46366782006913</v>
      </c>
      <c r="D431" s="2">
        <f>+Help!$G431*Help!K431</f>
        <v>109.86159169550172</v>
      </c>
      <c r="E431" s="2">
        <f>+Help!$G431*Help!L431</f>
        <v>108.61591695501728</v>
      </c>
      <c r="F431" s="2">
        <f>+Help!$G431*Help!M431</f>
        <v>282.8518226848571</v>
      </c>
      <c r="G431" s="2">
        <f>+Help!$G431*Help!N431</f>
        <v>340.117378349636</v>
      </c>
      <c r="H431" s="1478">
        <f>24*Help!R431/Help!$Q431</f>
        <v>263.69089276104427</v>
      </c>
      <c r="I431" s="1478">
        <f>24*Help!S431/Help!$Q431</f>
        <v>259.6851640254535</v>
      </c>
      <c r="J431" s="1478">
        <f>24*Help!T431/Help!$Q431</f>
        <v>17.741935483870968</v>
      </c>
      <c r="K431" s="1478">
        <f>24*Help!U431/Help!$Q431</f>
        <v>4.838709677419355</v>
      </c>
      <c r="L431" s="1478">
        <f>24*Help!V431/Help!$Q431</f>
        <v>5.161290322580645</v>
      </c>
      <c r="M431" s="1478">
        <f>24*Help!W431/Help!$Q431</f>
        <v>806.45161290322585</v>
      </c>
      <c r="N431" s="2">
        <f>100*Help!H431</f>
        <v>100</v>
      </c>
      <c r="O431" s="2">
        <f t="shared" si="43"/>
        <v>651.41868512110716</v>
      </c>
      <c r="P431" s="2">
        <f t="shared" si="44"/>
        <v>404.46366782006913</v>
      </c>
      <c r="Q431" s="2">
        <f t="shared" si="45"/>
        <v>109.86159169550172</v>
      </c>
      <c r="R431" s="2">
        <f t="shared" si="46"/>
        <v>108.61591695501728</v>
      </c>
      <c r="S431" s="2">
        <f t="shared" si="47"/>
        <v>282.8518226848571</v>
      </c>
      <c r="T431" s="2">
        <f t="shared" si="48"/>
        <v>340.117378349636</v>
      </c>
      <c r="U431" s="1478">
        <f t="shared" si="49"/>
        <v>263.69089276104427</v>
      </c>
      <c r="V431" s="1478">
        <f t="shared" si="50"/>
        <v>259.6851640254535</v>
      </c>
      <c r="W431" s="1478">
        <f t="shared" si="51"/>
        <v>17.741935483870968</v>
      </c>
      <c r="X431" s="1478">
        <f t="shared" si="52"/>
        <v>4.838709677419355</v>
      </c>
      <c r="Y431" s="1478">
        <f t="shared" si="53"/>
        <v>5.161290322580645</v>
      </c>
      <c r="Z431" s="1478">
        <f t="shared" si="54"/>
        <v>806.45161290322585</v>
      </c>
      <c r="AA431" s="2">
        <f t="shared" si="42"/>
        <v>100</v>
      </c>
      <c r="AC431" s="2">
        <v>1</v>
      </c>
      <c r="AE431" s="2">
        <f>+Help!$G431*Help!Y431</f>
        <v>269.89619377162626</v>
      </c>
      <c r="AF431" s="2">
        <f>+Help!$G431*Help!Z431</f>
        <v>134.5674740484429</v>
      </c>
      <c r="AG431" s="2">
        <f>+Help!$G431*Help!AA431</f>
        <v>0</v>
      </c>
      <c r="AH431" s="2">
        <f>+Help!$G431*Help!AB431</f>
        <v>218.47750865051901</v>
      </c>
      <c r="AI431" s="2">
        <f>+Help!$G431*Help!AC431</f>
        <v>28.477508650519027</v>
      </c>
      <c r="AJ431" s="2">
        <f>+Help!$G431*Help!AD431</f>
        <v>39.864811307958469</v>
      </c>
      <c r="AK431" s="2">
        <f>+Help!$G431*Help!AE431</f>
        <v>10.726643598615915</v>
      </c>
      <c r="AL431" s="2">
        <f>+Help!$G431*Help!AF431</f>
        <v>12.975778546712801</v>
      </c>
      <c r="AM431" s="2">
        <f>+Help!$G431*Help!AG431</f>
        <v>9.8615916955017298</v>
      </c>
      <c r="AN431" s="2">
        <f>+Help!$G431*Help!AH431</f>
        <v>29.927335640138409</v>
      </c>
      <c r="AO431" s="2">
        <f>+Help!$G431*Help!AI431</f>
        <v>123.69965397923873</v>
      </c>
      <c r="AP431" s="2">
        <f>+Help!$G431*Help!AJ431</f>
        <v>13.54456141101457</v>
      </c>
      <c r="AQ431" s="2">
        <f>+Help!$G431*Help!AK431</f>
        <v>264.77028247600953</v>
      </c>
      <c r="AR431" s="1478">
        <f>+Help!$G431*Help!AL431</f>
        <v>23.25259515570934</v>
      </c>
      <c r="AS431" s="1478">
        <f>+Help!$G431*Help!AM431</f>
        <v>0</v>
      </c>
      <c r="AV431" s="5">
        <v>1</v>
      </c>
    </row>
    <row r="432" spans="1:48" x14ac:dyDescent="0.2">
      <c r="A432" s="1">
        <v>45356</v>
      </c>
      <c r="B432" s="2">
        <f>+Help!$G432*Help!I432</f>
        <v>325.70934256055358</v>
      </c>
      <c r="C432" s="2">
        <f>+Help!$G432*Help!J432</f>
        <v>202.23183391003457</v>
      </c>
      <c r="D432" s="2">
        <f>+Help!$G432*Help!K432</f>
        <v>54.930795847750858</v>
      </c>
      <c r="E432" s="2">
        <f>+Help!$G432*Help!L432</f>
        <v>54.307958477508642</v>
      </c>
      <c r="F432" s="2">
        <f>+Help!$G432*Help!M432</f>
        <v>141.42591134242855</v>
      </c>
      <c r="G432" s="2">
        <f>+Help!$G432*Help!N432</f>
        <v>170.058689174818</v>
      </c>
      <c r="H432" s="1478">
        <f>24*Help!R432/Help!$Q432</f>
        <v>263.69089276104427</v>
      </c>
      <c r="I432" s="1478">
        <f>24*Help!S432/Help!$Q432</f>
        <v>259.6851640254535</v>
      </c>
      <c r="J432" s="1478">
        <f>24*Help!T432/Help!$Q432</f>
        <v>17.741935483870968</v>
      </c>
      <c r="K432" s="1478">
        <f>24*Help!U432/Help!$Q432</f>
        <v>4.838709677419355</v>
      </c>
      <c r="L432" s="1478">
        <f>24*Help!V432/Help!$Q432</f>
        <v>5.161290322580645</v>
      </c>
      <c r="M432" s="1478">
        <f>24*Help!W432/Help!$Q432</f>
        <v>806.45161290322585</v>
      </c>
      <c r="N432" s="2">
        <f>100*Help!H432</f>
        <v>50</v>
      </c>
      <c r="O432" s="2">
        <f t="shared" si="43"/>
        <v>325.70934256055358</v>
      </c>
      <c r="P432" s="2">
        <f t="shared" si="44"/>
        <v>202.23183391003457</v>
      </c>
      <c r="Q432" s="2">
        <f t="shared" si="45"/>
        <v>54.930795847750858</v>
      </c>
      <c r="R432" s="2">
        <f t="shared" si="46"/>
        <v>54.307958477508642</v>
      </c>
      <c r="S432" s="2">
        <f t="shared" si="47"/>
        <v>141.42591134242855</v>
      </c>
      <c r="T432" s="2">
        <f t="shared" si="48"/>
        <v>170.058689174818</v>
      </c>
      <c r="U432" s="1478">
        <f t="shared" si="49"/>
        <v>263.69089276104427</v>
      </c>
      <c r="V432" s="1478">
        <f t="shared" si="50"/>
        <v>259.6851640254535</v>
      </c>
      <c r="W432" s="1478">
        <f t="shared" si="51"/>
        <v>17.741935483870968</v>
      </c>
      <c r="X432" s="1478">
        <f t="shared" si="52"/>
        <v>4.838709677419355</v>
      </c>
      <c r="Y432" s="1478">
        <f t="shared" si="53"/>
        <v>5.161290322580645</v>
      </c>
      <c r="Z432" s="1478">
        <f t="shared" si="54"/>
        <v>806.45161290322585</v>
      </c>
      <c r="AA432" s="2">
        <f t="shared" si="42"/>
        <v>50</v>
      </c>
      <c r="AC432" s="2">
        <v>1</v>
      </c>
      <c r="AE432" s="2">
        <f>+Help!$G432*Help!Y432</f>
        <v>134.94809688581313</v>
      </c>
      <c r="AF432" s="2">
        <f>+Help!$G432*Help!Z432</f>
        <v>67.283737024221452</v>
      </c>
      <c r="AG432" s="2">
        <f>+Help!$G432*Help!AA432</f>
        <v>0</v>
      </c>
      <c r="AH432" s="2">
        <f>+Help!$G432*Help!AB432</f>
        <v>109.23875432525951</v>
      </c>
      <c r="AI432" s="2">
        <f>+Help!$G432*Help!AC432</f>
        <v>14.238754325259514</v>
      </c>
      <c r="AJ432" s="2">
        <f>+Help!$G432*Help!AD432</f>
        <v>19.932405653979234</v>
      </c>
      <c r="AK432" s="2">
        <f>+Help!$G432*Help!AE432</f>
        <v>5.3633217993079576</v>
      </c>
      <c r="AL432" s="2">
        <f>+Help!$G432*Help!AF432</f>
        <v>6.4878892733564006</v>
      </c>
      <c r="AM432" s="2">
        <f>+Help!$G432*Help!AG432</f>
        <v>4.9307958477508649</v>
      </c>
      <c r="AN432" s="2">
        <f>+Help!$G432*Help!AH432</f>
        <v>14.963667820069205</v>
      </c>
      <c r="AO432" s="2">
        <f>+Help!$G432*Help!AI432</f>
        <v>61.849826989619366</v>
      </c>
      <c r="AP432" s="2">
        <f>+Help!$G432*Help!AJ432</f>
        <v>6.7722807055072849</v>
      </c>
      <c r="AQ432" s="2">
        <f>+Help!$G432*Help!AK432</f>
        <v>132.38514123800476</v>
      </c>
      <c r="AR432" s="1478">
        <f>+Help!$G432*Help!AL432</f>
        <v>11.62629757785467</v>
      </c>
      <c r="AS432" s="1478">
        <f>+Help!$G432*Help!AM432</f>
        <v>0</v>
      </c>
      <c r="AV432" s="5">
        <v>1</v>
      </c>
    </row>
    <row r="433" spans="1:48" x14ac:dyDescent="0.2">
      <c r="A433" s="1">
        <v>45357</v>
      </c>
      <c r="B433" s="2">
        <f>+Help!$G433*Help!I433</f>
        <v>651.41868512110716</v>
      </c>
      <c r="C433" s="2">
        <f>+Help!$G433*Help!J433</f>
        <v>404.46366782006913</v>
      </c>
      <c r="D433" s="2">
        <f>+Help!$G433*Help!K433</f>
        <v>109.86159169550172</v>
      </c>
      <c r="E433" s="2">
        <f>+Help!$G433*Help!L433</f>
        <v>108.61591695501728</v>
      </c>
      <c r="F433" s="2">
        <f>+Help!$G433*Help!M433</f>
        <v>282.8518226848571</v>
      </c>
      <c r="G433" s="2">
        <f>+Help!$G433*Help!N433</f>
        <v>340.117378349636</v>
      </c>
      <c r="H433" s="1478">
        <f>24*Help!R433/Help!$Q433</f>
        <v>263.69089276104427</v>
      </c>
      <c r="I433" s="1478">
        <f>24*Help!S433/Help!$Q433</f>
        <v>259.6851640254535</v>
      </c>
      <c r="J433" s="1478">
        <f>24*Help!T433/Help!$Q433</f>
        <v>17.741935483870968</v>
      </c>
      <c r="K433" s="1478">
        <f>24*Help!U433/Help!$Q433</f>
        <v>4.838709677419355</v>
      </c>
      <c r="L433" s="1478">
        <f>24*Help!V433/Help!$Q433</f>
        <v>5.161290322580645</v>
      </c>
      <c r="M433" s="1478">
        <f>24*Help!W433/Help!$Q433</f>
        <v>806.45161290322585</v>
      </c>
      <c r="N433" s="2">
        <f>100*Help!H433</f>
        <v>100</v>
      </c>
      <c r="O433" s="2">
        <f t="shared" si="43"/>
        <v>651.41868512110716</v>
      </c>
      <c r="P433" s="2">
        <f t="shared" si="44"/>
        <v>404.46366782006913</v>
      </c>
      <c r="Q433" s="2">
        <f t="shared" si="45"/>
        <v>109.86159169550172</v>
      </c>
      <c r="R433" s="2">
        <f t="shared" si="46"/>
        <v>108.61591695501728</v>
      </c>
      <c r="S433" s="2">
        <f t="shared" si="47"/>
        <v>282.8518226848571</v>
      </c>
      <c r="T433" s="2">
        <f t="shared" si="48"/>
        <v>340.117378349636</v>
      </c>
      <c r="U433" s="1478">
        <f t="shared" si="49"/>
        <v>263.69089276104427</v>
      </c>
      <c r="V433" s="1478">
        <f t="shared" si="50"/>
        <v>259.6851640254535</v>
      </c>
      <c r="W433" s="1478">
        <f t="shared" si="51"/>
        <v>17.741935483870968</v>
      </c>
      <c r="X433" s="1478">
        <f t="shared" si="52"/>
        <v>4.838709677419355</v>
      </c>
      <c r="Y433" s="1478">
        <f t="shared" si="53"/>
        <v>5.161290322580645</v>
      </c>
      <c r="Z433" s="1478">
        <f t="shared" si="54"/>
        <v>806.45161290322585</v>
      </c>
      <c r="AA433" s="2">
        <f t="shared" si="42"/>
        <v>100</v>
      </c>
      <c r="AC433" s="2">
        <v>1</v>
      </c>
      <c r="AE433" s="2">
        <f>+Help!$G433*Help!Y433</f>
        <v>269.89619377162626</v>
      </c>
      <c r="AF433" s="2">
        <f>+Help!$G433*Help!Z433</f>
        <v>134.5674740484429</v>
      </c>
      <c r="AG433" s="2">
        <f>+Help!$G433*Help!AA433</f>
        <v>0</v>
      </c>
      <c r="AH433" s="2">
        <f>+Help!$G433*Help!AB433</f>
        <v>218.47750865051901</v>
      </c>
      <c r="AI433" s="2">
        <f>+Help!$G433*Help!AC433</f>
        <v>28.477508650519027</v>
      </c>
      <c r="AJ433" s="2">
        <f>+Help!$G433*Help!AD433</f>
        <v>39.864811307958469</v>
      </c>
      <c r="AK433" s="2">
        <f>+Help!$G433*Help!AE433</f>
        <v>10.726643598615915</v>
      </c>
      <c r="AL433" s="2">
        <f>+Help!$G433*Help!AF433</f>
        <v>12.975778546712801</v>
      </c>
      <c r="AM433" s="2">
        <f>+Help!$G433*Help!AG433</f>
        <v>9.8615916955017298</v>
      </c>
      <c r="AN433" s="2">
        <f>+Help!$G433*Help!AH433</f>
        <v>29.927335640138409</v>
      </c>
      <c r="AO433" s="2">
        <f>+Help!$G433*Help!AI433</f>
        <v>123.69965397923873</v>
      </c>
      <c r="AP433" s="2">
        <f>+Help!$G433*Help!AJ433</f>
        <v>13.54456141101457</v>
      </c>
      <c r="AQ433" s="2">
        <f>+Help!$G433*Help!AK433</f>
        <v>264.77028247600953</v>
      </c>
      <c r="AR433" s="1478">
        <f>+Help!$G433*Help!AL433</f>
        <v>23.25259515570934</v>
      </c>
      <c r="AS433" s="1478">
        <f>+Help!$G433*Help!AM433</f>
        <v>0</v>
      </c>
      <c r="AV433" s="5">
        <v>1</v>
      </c>
    </row>
    <row r="434" spans="1:48" x14ac:dyDescent="0.2">
      <c r="A434" s="1">
        <v>45358</v>
      </c>
      <c r="B434" s="2">
        <f>+Help!$G434*Help!I434</f>
        <v>651.41868512110716</v>
      </c>
      <c r="C434" s="2">
        <f>+Help!$G434*Help!J434</f>
        <v>404.46366782006913</v>
      </c>
      <c r="D434" s="2">
        <f>+Help!$G434*Help!K434</f>
        <v>109.86159169550172</v>
      </c>
      <c r="E434" s="2">
        <f>+Help!$G434*Help!L434</f>
        <v>108.61591695501728</v>
      </c>
      <c r="F434" s="2">
        <f>+Help!$G434*Help!M434</f>
        <v>282.8518226848571</v>
      </c>
      <c r="G434" s="2">
        <f>+Help!$G434*Help!N434</f>
        <v>340.117378349636</v>
      </c>
      <c r="H434" s="1478">
        <f>24*Help!R434/Help!$Q434</f>
        <v>263.69089276104427</v>
      </c>
      <c r="I434" s="1478">
        <f>24*Help!S434/Help!$Q434</f>
        <v>259.6851640254535</v>
      </c>
      <c r="J434" s="1478">
        <f>24*Help!T434/Help!$Q434</f>
        <v>17.741935483870968</v>
      </c>
      <c r="K434" s="1478">
        <f>24*Help!U434/Help!$Q434</f>
        <v>4.838709677419355</v>
      </c>
      <c r="L434" s="1478">
        <f>24*Help!V434/Help!$Q434</f>
        <v>5.161290322580645</v>
      </c>
      <c r="M434" s="1478">
        <f>24*Help!W434/Help!$Q434</f>
        <v>806.45161290322585</v>
      </c>
      <c r="N434" s="2">
        <f>100*Help!H434</f>
        <v>100</v>
      </c>
      <c r="O434" s="2">
        <f t="shared" si="43"/>
        <v>651.41868512110716</v>
      </c>
      <c r="P434" s="2">
        <f t="shared" si="44"/>
        <v>404.46366782006913</v>
      </c>
      <c r="Q434" s="2">
        <f t="shared" si="45"/>
        <v>109.86159169550172</v>
      </c>
      <c r="R434" s="2">
        <f t="shared" si="46"/>
        <v>108.61591695501728</v>
      </c>
      <c r="S434" s="2">
        <f t="shared" si="47"/>
        <v>282.8518226848571</v>
      </c>
      <c r="T434" s="2">
        <f t="shared" si="48"/>
        <v>340.117378349636</v>
      </c>
      <c r="U434" s="1478">
        <f t="shared" si="49"/>
        <v>263.69089276104427</v>
      </c>
      <c r="V434" s="1478">
        <f t="shared" si="50"/>
        <v>259.6851640254535</v>
      </c>
      <c r="W434" s="1478">
        <f t="shared" si="51"/>
        <v>17.741935483870968</v>
      </c>
      <c r="X434" s="1478">
        <f t="shared" si="52"/>
        <v>4.838709677419355</v>
      </c>
      <c r="Y434" s="1478">
        <f t="shared" si="53"/>
        <v>5.161290322580645</v>
      </c>
      <c r="Z434" s="1478">
        <f t="shared" si="54"/>
        <v>806.45161290322585</v>
      </c>
      <c r="AA434" s="2">
        <f t="shared" si="42"/>
        <v>100</v>
      </c>
      <c r="AC434" s="2">
        <v>1</v>
      </c>
      <c r="AE434" s="2">
        <f>+Help!$G434*Help!Y434</f>
        <v>269.89619377162626</v>
      </c>
      <c r="AF434" s="2">
        <f>+Help!$G434*Help!Z434</f>
        <v>134.5674740484429</v>
      </c>
      <c r="AG434" s="2">
        <f>+Help!$G434*Help!AA434</f>
        <v>0</v>
      </c>
      <c r="AH434" s="2">
        <f>+Help!$G434*Help!AB434</f>
        <v>218.47750865051901</v>
      </c>
      <c r="AI434" s="2">
        <f>+Help!$G434*Help!AC434</f>
        <v>28.477508650519027</v>
      </c>
      <c r="AJ434" s="2">
        <f>+Help!$G434*Help!AD434</f>
        <v>39.864811307958469</v>
      </c>
      <c r="AK434" s="2">
        <f>+Help!$G434*Help!AE434</f>
        <v>10.726643598615915</v>
      </c>
      <c r="AL434" s="2">
        <f>+Help!$G434*Help!AF434</f>
        <v>12.975778546712801</v>
      </c>
      <c r="AM434" s="2">
        <f>+Help!$G434*Help!AG434</f>
        <v>9.8615916955017298</v>
      </c>
      <c r="AN434" s="2">
        <f>+Help!$G434*Help!AH434</f>
        <v>29.927335640138409</v>
      </c>
      <c r="AO434" s="2">
        <f>+Help!$G434*Help!AI434</f>
        <v>123.69965397923873</v>
      </c>
      <c r="AP434" s="2">
        <f>+Help!$G434*Help!AJ434</f>
        <v>13.54456141101457</v>
      </c>
      <c r="AQ434" s="2">
        <f>+Help!$G434*Help!AK434</f>
        <v>264.77028247600953</v>
      </c>
      <c r="AR434" s="1478">
        <f>+Help!$G434*Help!AL434</f>
        <v>23.25259515570934</v>
      </c>
      <c r="AS434" s="1478">
        <f>+Help!$G434*Help!AM434</f>
        <v>0</v>
      </c>
      <c r="AV434" s="5">
        <v>1</v>
      </c>
    </row>
    <row r="435" spans="1:48" x14ac:dyDescent="0.2">
      <c r="A435" s="1">
        <v>45359</v>
      </c>
      <c r="B435" s="2">
        <f>+Help!$G435*Help!I435</f>
        <v>651.41868512110716</v>
      </c>
      <c r="C435" s="2">
        <f>+Help!$G435*Help!J435</f>
        <v>404.46366782006913</v>
      </c>
      <c r="D435" s="2">
        <f>+Help!$G435*Help!K435</f>
        <v>109.86159169550172</v>
      </c>
      <c r="E435" s="2">
        <f>+Help!$G435*Help!L435</f>
        <v>108.61591695501728</v>
      </c>
      <c r="F435" s="2">
        <f>+Help!$G435*Help!M435</f>
        <v>282.8518226848571</v>
      </c>
      <c r="G435" s="2">
        <f>+Help!$G435*Help!N435</f>
        <v>340.117378349636</v>
      </c>
      <c r="H435" s="1478">
        <f>24*Help!R435/Help!$Q435</f>
        <v>263.69089276104427</v>
      </c>
      <c r="I435" s="1478">
        <f>24*Help!S435/Help!$Q435</f>
        <v>259.6851640254535</v>
      </c>
      <c r="J435" s="1478">
        <f>24*Help!T435/Help!$Q435</f>
        <v>17.741935483870968</v>
      </c>
      <c r="K435" s="1478">
        <f>24*Help!U435/Help!$Q435</f>
        <v>4.838709677419355</v>
      </c>
      <c r="L435" s="1478">
        <f>24*Help!V435/Help!$Q435</f>
        <v>5.161290322580645</v>
      </c>
      <c r="M435" s="1478">
        <f>24*Help!W435/Help!$Q435</f>
        <v>806.45161290322585</v>
      </c>
      <c r="N435" s="2">
        <f>100*Help!H435</f>
        <v>100</v>
      </c>
      <c r="O435" s="2">
        <f t="shared" si="43"/>
        <v>651.41868512110716</v>
      </c>
      <c r="P435" s="2">
        <f t="shared" si="44"/>
        <v>404.46366782006913</v>
      </c>
      <c r="Q435" s="2">
        <f t="shared" si="45"/>
        <v>109.86159169550172</v>
      </c>
      <c r="R435" s="2">
        <f t="shared" si="46"/>
        <v>108.61591695501728</v>
      </c>
      <c r="S435" s="2">
        <f t="shared" si="47"/>
        <v>282.8518226848571</v>
      </c>
      <c r="T435" s="2">
        <f t="shared" si="48"/>
        <v>340.117378349636</v>
      </c>
      <c r="U435" s="1478">
        <f t="shared" si="49"/>
        <v>263.69089276104427</v>
      </c>
      <c r="V435" s="1478">
        <f t="shared" si="50"/>
        <v>259.6851640254535</v>
      </c>
      <c r="W435" s="1478">
        <f t="shared" si="51"/>
        <v>17.741935483870968</v>
      </c>
      <c r="X435" s="1478">
        <f t="shared" si="52"/>
        <v>4.838709677419355</v>
      </c>
      <c r="Y435" s="1478">
        <f t="shared" si="53"/>
        <v>5.161290322580645</v>
      </c>
      <c r="Z435" s="1478">
        <f t="shared" si="54"/>
        <v>806.45161290322585</v>
      </c>
      <c r="AA435" s="2">
        <f t="shared" si="42"/>
        <v>100</v>
      </c>
      <c r="AC435" s="2">
        <v>1</v>
      </c>
      <c r="AE435" s="2">
        <f>+Help!$G435*Help!Y435</f>
        <v>269.89619377162626</v>
      </c>
      <c r="AF435" s="2">
        <f>+Help!$G435*Help!Z435</f>
        <v>134.5674740484429</v>
      </c>
      <c r="AG435" s="2">
        <f>+Help!$G435*Help!AA435</f>
        <v>0</v>
      </c>
      <c r="AH435" s="2">
        <f>+Help!$G435*Help!AB435</f>
        <v>218.47750865051901</v>
      </c>
      <c r="AI435" s="2">
        <f>+Help!$G435*Help!AC435</f>
        <v>28.477508650519027</v>
      </c>
      <c r="AJ435" s="2">
        <f>+Help!$G435*Help!AD435</f>
        <v>39.864811307958469</v>
      </c>
      <c r="AK435" s="2">
        <f>+Help!$G435*Help!AE435</f>
        <v>10.726643598615915</v>
      </c>
      <c r="AL435" s="2">
        <f>+Help!$G435*Help!AF435</f>
        <v>12.975778546712801</v>
      </c>
      <c r="AM435" s="2">
        <f>+Help!$G435*Help!AG435</f>
        <v>9.8615916955017298</v>
      </c>
      <c r="AN435" s="2">
        <f>+Help!$G435*Help!AH435</f>
        <v>29.927335640138409</v>
      </c>
      <c r="AO435" s="2">
        <f>+Help!$G435*Help!AI435</f>
        <v>123.69965397923873</v>
      </c>
      <c r="AP435" s="2">
        <f>+Help!$G435*Help!AJ435</f>
        <v>13.54456141101457</v>
      </c>
      <c r="AQ435" s="2">
        <f>+Help!$G435*Help!AK435</f>
        <v>264.77028247600953</v>
      </c>
      <c r="AR435" s="1478">
        <f>+Help!$G435*Help!AL435</f>
        <v>23.25259515570934</v>
      </c>
      <c r="AS435" s="1478">
        <f>+Help!$G435*Help!AM435</f>
        <v>0</v>
      </c>
      <c r="AV435" s="5">
        <v>1</v>
      </c>
    </row>
    <row r="436" spans="1:48" x14ac:dyDescent="0.2">
      <c r="A436" s="1">
        <v>45360</v>
      </c>
      <c r="B436" s="2">
        <f>+Help!$G436*Help!I436</f>
        <v>651.41868512110716</v>
      </c>
      <c r="C436" s="2">
        <f>+Help!$G436*Help!J436</f>
        <v>404.46366782006913</v>
      </c>
      <c r="D436" s="2">
        <f>+Help!$G436*Help!K436</f>
        <v>109.86159169550172</v>
      </c>
      <c r="E436" s="2">
        <f>+Help!$G436*Help!L436</f>
        <v>108.61591695501728</v>
      </c>
      <c r="F436" s="2">
        <f>+Help!$G436*Help!M436</f>
        <v>282.8518226848571</v>
      </c>
      <c r="G436" s="2">
        <f>+Help!$G436*Help!N436</f>
        <v>340.117378349636</v>
      </c>
      <c r="H436" s="1478">
        <f>24*Help!R436/Help!$Q436</f>
        <v>263.69089276104427</v>
      </c>
      <c r="I436" s="1478">
        <f>24*Help!S436/Help!$Q436</f>
        <v>259.6851640254535</v>
      </c>
      <c r="J436" s="1478">
        <f>24*Help!T436/Help!$Q436</f>
        <v>17.741935483870968</v>
      </c>
      <c r="K436" s="1478">
        <f>24*Help!U436/Help!$Q436</f>
        <v>4.838709677419355</v>
      </c>
      <c r="L436" s="1478">
        <f>24*Help!V436/Help!$Q436</f>
        <v>5.161290322580645</v>
      </c>
      <c r="M436" s="1478">
        <f>24*Help!W436/Help!$Q436</f>
        <v>806.45161290322585</v>
      </c>
      <c r="N436" s="2">
        <f>100*Help!H436</f>
        <v>100</v>
      </c>
      <c r="O436" s="2">
        <f t="shared" si="43"/>
        <v>651.41868512110716</v>
      </c>
      <c r="P436" s="2">
        <f t="shared" si="44"/>
        <v>404.46366782006913</v>
      </c>
      <c r="Q436" s="2">
        <f t="shared" si="45"/>
        <v>109.86159169550172</v>
      </c>
      <c r="R436" s="2">
        <f t="shared" si="46"/>
        <v>108.61591695501728</v>
      </c>
      <c r="S436" s="2">
        <f t="shared" si="47"/>
        <v>282.8518226848571</v>
      </c>
      <c r="T436" s="2">
        <f t="shared" si="48"/>
        <v>340.117378349636</v>
      </c>
      <c r="U436" s="1478">
        <f t="shared" si="49"/>
        <v>263.69089276104427</v>
      </c>
      <c r="V436" s="1478">
        <f t="shared" si="50"/>
        <v>259.6851640254535</v>
      </c>
      <c r="W436" s="1478">
        <f t="shared" si="51"/>
        <v>17.741935483870968</v>
      </c>
      <c r="X436" s="1478">
        <f t="shared" si="52"/>
        <v>4.838709677419355</v>
      </c>
      <c r="Y436" s="1478">
        <f t="shared" si="53"/>
        <v>5.161290322580645</v>
      </c>
      <c r="Z436" s="1478">
        <f t="shared" si="54"/>
        <v>806.45161290322585</v>
      </c>
      <c r="AA436" s="2">
        <f t="shared" si="42"/>
        <v>100</v>
      </c>
      <c r="AC436" s="2">
        <v>1</v>
      </c>
      <c r="AE436" s="2">
        <f>+Help!$G436*Help!Y436</f>
        <v>269.89619377162626</v>
      </c>
      <c r="AF436" s="2">
        <f>+Help!$G436*Help!Z436</f>
        <v>134.5674740484429</v>
      </c>
      <c r="AG436" s="2">
        <f>+Help!$G436*Help!AA436</f>
        <v>0</v>
      </c>
      <c r="AH436" s="2">
        <f>+Help!$G436*Help!AB436</f>
        <v>218.47750865051901</v>
      </c>
      <c r="AI436" s="2">
        <f>+Help!$G436*Help!AC436</f>
        <v>28.477508650519027</v>
      </c>
      <c r="AJ436" s="2">
        <f>+Help!$G436*Help!AD436</f>
        <v>39.864811307958469</v>
      </c>
      <c r="AK436" s="2">
        <f>+Help!$G436*Help!AE436</f>
        <v>10.726643598615915</v>
      </c>
      <c r="AL436" s="2">
        <f>+Help!$G436*Help!AF436</f>
        <v>12.975778546712801</v>
      </c>
      <c r="AM436" s="2">
        <f>+Help!$G436*Help!AG436</f>
        <v>9.8615916955017298</v>
      </c>
      <c r="AN436" s="2">
        <f>+Help!$G436*Help!AH436</f>
        <v>29.927335640138409</v>
      </c>
      <c r="AO436" s="2">
        <f>+Help!$G436*Help!AI436</f>
        <v>123.69965397923873</v>
      </c>
      <c r="AP436" s="2">
        <f>+Help!$G436*Help!AJ436</f>
        <v>13.54456141101457</v>
      </c>
      <c r="AQ436" s="2">
        <f>+Help!$G436*Help!AK436</f>
        <v>264.77028247600953</v>
      </c>
      <c r="AR436" s="1478">
        <f>+Help!$G436*Help!AL436</f>
        <v>23.25259515570934</v>
      </c>
      <c r="AS436" s="1478">
        <f>+Help!$G436*Help!AM436</f>
        <v>0</v>
      </c>
      <c r="AV436" s="5">
        <v>1</v>
      </c>
    </row>
    <row r="437" spans="1:48" x14ac:dyDescent="0.2">
      <c r="A437" s="1">
        <v>45361</v>
      </c>
      <c r="B437" s="2">
        <f>+Help!$G437*Help!I437</f>
        <v>651.41868512110716</v>
      </c>
      <c r="C437" s="2">
        <f>+Help!$G437*Help!J437</f>
        <v>404.46366782006913</v>
      </c>
      <c r="D437" s="2">
        <f>+Help!$G437*Help!K437</f>
        <v>109.86159169550172</v>
      </c>
      <c r="E437" s="2">
        <f>+Help!$G437*Help!L437</f>
        <v>108.61591695501728</v>
      </c>
      <c r="F437" s="2">
        <f>+Help!$G437*Help!M437</f>
        <v>282.8518226848571</v>
      </c>
      <c r="G437" s="2">
        <f>+Help!$G437*Help!N437</f>
        <v>340.117378349636</v>
      </c>
      <c r="H437" s="1478">
        <f>24*Help!R437/Help!$Q437</f>
        <v>263.69089276104427</v>
      </c>
      <c r="I437" s="1478">
        <f>24*Help!S437/Help!$Q437</f>
        <v>259.6851640254535</v>
      </c>
      <c r="J437" s="1478">
        <f>24*Help!T437/Help!$Q437</f>
        <v>17.741935483870968</v>
      </c>
      <c r="K437" s="1478">
        <f>24*Help!U437/Help!$Q437</f>
        <v>4.838709677419355</v>
      </c>
      <c r="L437" s="1478">
        <f>24*Help!V437/Help!$Q437</f>
        <v>5.161290322580645</v>
      </c>
      <c r="M437" s="1478">
        <f>24*Help!W437/Help!$Q437</f>
        <v>806.45161290322585</v>
      </c>
      <c r="N437" s="2">
        <f>100*Help!H437</f>
        <v>100</v>
      </c>
      <c r="O437" s="2">
        <f t="shared" si="43"/>
        <v>651.41868512110716</v>
      </c>
      <c r="P437" s="2">
        <f t="shared" si="44"/>
        <v>404.46366782006913</v>
      </c>
      <c r="Q437" s="2">
        <f t="shared" si="45"/>
        <v>109.86159169550172</v>
      </c>
      <c r="R437" s="2">
        <f t="shared" si="46"/>
        <v>108.61591695501728</v>
      </c>
      <c r="S437" s="2">
        <f t="shared" si="47"/>
        <v>282.8518226848571</v>
      </c>
      <c r="T437" s="2">
        <f t="shared" si="48"/>
        <v>340.117378349636</v>
      </c>
      <c r="U437" s="1478">
        <f t="shared" si="49"/>
        <v>263.69089276104427</v>
      </c>
      <c r="V437" s="1478">
        <f t="shared" si="50"/>
        <v>259.6851640254535</v>
      </c>
      <c r="W437" s="1478">
        <f t="shared" si="51"/>
        <v>17.741935483870968</v>
      </c>
      <c r="X437" s="1478">
        <f t="shared" si="52"/>
        <v>4.838709677419355</v>
      </c>
      <c r="Y437" s="1478">
        <f t="shared" si="53"/>
        <v>5.161290322580645</v>
      </c>
      <c r="Z437" s="1478">
        <f t="shared" si="54"/>
        <v>806.45161290322585</v>
      </c>
      <c r="AA437" s="2">
        <f t="shared" si="42"/>
        <v>100</v>
      </c>
      <c r="AC437" s="2">
        <v>1</v>
      </c>
      <c r="AE437" s="2">
        <f>+Help!$G437*Help!Y437</f>
        <v>269.89619377162626</v>
      </c>
      <c r="AF437" s="2">
        <f>+Help!$G437*Help!Z437</f>
        <v>134.5674740484429</v>
      </c>
      <c r="AG437" s="2">
        <f>+Help!$G437*Help!AA437</f>
        <v>0</v>
      </c>
      <c r="AH437" s="2">
        <f>+Help!$G437*Help!AB437</f>
        <v>218.47750865051901</v>
      </c>
      <c r="AI437" s="2">
        <f>+Help!$G437*Help!AC437</f>
        <v>28.477508650519027</v>
      </c>
      <c r="AJ437" s="2">
        <f>+Help!$G437*Help!AD437</f>
        <v>39.864811307958469</v>
      </c>
      <c r="AK437" s="2">
        <f>+Help!$G437*Help!AE437</f>
        <v>10.726643598615915</v>
      </c>
      <c r="AL437" s="2">
        <f>+Help!$G437*Help!AF437</f>
        <v>12.975778546712801</v>
      </c>
      <c r="AM437" s="2">
        <f>+Help!$G437*Help!AG437</f>
        <v>9.8615916955017298</v>
      </c>
      <c r="AN437" s="2">
        <f>+Help!$G437*Help!AH437</f>
        <v>29.927335640138409</v>
      </c>
      <c r="AO437" s="2">
        <f>+Help!$G437*Help!AI437</f>
        <v>123.69965397923873</v>
      </c>
      <c r="AP437" s="2">
        <f>+Help!$G437*Help!AJ437</f>
        <v>13.54456141101457</v>
      </c>
      <c r="AQ437" s="2">
        <f>+Help!$G437*Help!AK437</f>
        <v>264.77028247600953</v>
      </c>
      <c r="AR437" s="1478">
        <f>+Help!$G437*Help!AL437</f>
        <v>23.25259515570934</v>
      </c>
      <c r="AS437" s="1478">
        <f>+Help!$G437*Help!AM437</f>
        <v>0</v>
      </c>
      <c r="AV437" s="5">
        <v>1</v>
      </c>
    </row>
    <row r="438" spans="1:48" x14ac:dyDescent="0.2">
      <c r="A438" s="1">
        <v>45362</v>
      </c>
      <c r="B438" s="2">
        <f>+Help!$G438*Help!I438</f>
        <v>651.41868512110716</v>
      </c>
      <c r="C438" s="2">
        <f>+Help!$G438*Help!J438</f>
        <v>404.46366782006913</v>
      </c>
      <c r="D438" s="2">
        <f>+Help!$G438*Help!K438</f>
        <v>109.86159169550172</v>
      </c>
      <c r="E438" s="2">
        <f>+Help!$G438*Help!L438</f>
        <v>108.61591695501728</v>
      </c>
      <c r="F438" s="2">
        <f>+Help!$G438*Help!M438</f>
        <v>282.8518226848571</v>
      </c>
      <c r="G438" s="2">
        <f>+Help!$G438*Help!N438</f>
        <v>340.117378349636</v>
      </c>
      <c r="H438" s="1478">
        <f>24*Help!R438/Help!$Q438</f>
        <v>263.69089276104427</v>
      </c>
      <c r="I438" s="1478">
        <f>24*Help!S438/Help!$Q438</f>
        <v>259.6851640254535</v>
      </c>
      <c r="J438" s="1478">
        <f>24*Help!T438/Help!$Q438</f>
        <v>17.741935483870968</v>
      </c>
      <c r="K438" s="1478">
        <f>24*Help!U438/Help!$Q438</f>
        <v>4.838709677419355</v>
      </c>
      <c r="L438" s="1478">
        <f>24*Help!V438/Help!$Q438</f>
        <v>5.161290322580645</v>
      </c>
      <c r="M438" s="1478">
        <f>24*Help!W438/Help!$Q438</f>
        <v>806.45161290322585</v>
      </c>
      <c r="N438" s="2">
        <f>100*Help!H438</f>
        <v>100</v>
      </c>
      <c r="O438" s="2">
        <f t="shared" si="43"/>
        <v>651.41868512110716</v>
      </c>
      <c r="P438" s="2">
        <f t="shared" si="44"/>
        <v>404.46366782006913</v>
      </c>
      <c r="Q438" s="2">
        <f t="shared" si="45"/>
        <v>109.86159169550172</v>
      </c>
      <c r="R438" s="2">
        <f t="shared" si="46"/>
        <v>108.61591695501728</v>
      </c>
      <c r="S438" s="2">
        <f t="shared" si="47"/>
        <v>282.8518226848571</v>
      </c>
      <c r="T438" s="2">
        <f t="shared" si="48"/>
        <v>340.117378349636</v>
      </c>
      <c r="U438" s="1478">
        <f t="shared" si="49"/>
        <v>263.69089276104427</v>
      </c>
      <c r="V438" s="1478">
        <f t="shared" si="50"/>
        <v>259.6851640254535</v>
      </c>
      <c r="W438" s="1478">
        <f t="shared" si="51"/>
        <v>17.741935483870968</v>
      </c>
      <c r="X438" s="1478">
        <f t="shared" si="52"/>
        <v>4.838709677419355</v>
      </c>
      <c r="Y438" s="1478">
        <f t="shared" si="53"/>
        <v>5.161290322580645</v>
      </c>
      <c r="Z438" s="1478">
        <f t="shared" si="54"/>
        <v>806.45161290322585</v>
      </c>
      <c r="AA438" s="2">
        <f t="shared" si="42"/>
        <v>100</v>
      </c>
      <c r="AC438" s="2">
        <v>1</v>
      </c>
      <c r="AE438" s="2">
        <f>+Help!$G438*Help!Y438</f>
        <v>269.89619377162626</v>
      </c>
      <c r="AF438" s="2">
        <f>+Help!$G438*Help!Z438</f>
        <v>134.5674740484429</v>
      </c>
      <c r="AG438" s="2">
        <f>+Help!$G438*Help!AA438</f>
        <v>0</v>
      </c>
      <c r="AH438" s="2">
        <f>+Help!$G438*Help!AB438</f>
        <v>218.47750865051901</v>
      </c>
      <c r="AI438" s="2">
        <f>+Help!$G438*Help!AC438</f>
        <v>28.477508650519027</v>
      </c>
      <c r="AJ438" s="2">
        <f>+Help!$G438*Help!AD438</f>
        <v>39.864811307958469</v>
      </c>
      <c r="AK438" s="2">
        <f>+Help!$G438*Help!AE438</f>
        <v>10.726643598615915</v>
      </c>
      <c r="AL438" s="2">
        <f>+Help!$G438*Help!AF438</f>
        <v>12.975778546712801</v>
      </c>
      <c r="AM438" s="2">
        <f>+Help!$G438*Help!AG438</f>
        <v>9.8615916955017298</v>
      </c>
      <c r="AN438" s="2">
        <f>+Help!$G438*Help!AH438</f>
        <v>29.927335640138409</v>
      </c>
      <c r="AO438" s="2">
        <f>+Help!$G438*Help!AI438</f>
        <v>123.69965397923873</v>
      </c>
      <c r="AP438" s="2">
        <f>+Help!$G438*Help!AJ438</f>
        <v>13.54456141101457</v>
      </c>
      <c r="AQ438" s="2">
        <f>+Help!$G438*Help!AK438</f>
        <v>264.77028247600953</v>
      </c>
      <c r="AR438" s="1478">
        <f>+Help!$G438*Help!AL438</f>
        <v>23.25259515570934</v>
      </c>
      <c r="AS438" s="1478">
        <f>+Help!$G438*Help!AM438</f>
        <v>0</v>
      </c>
      <c r="AV438" s="5">
        <v>1</v>
      </c>
    </row>
    <row r="439" spans="1:48" x14ac:dyDescent="0.2">
      <c r="A439" s="1">
        <v>45363</v>
      </c>
      <c r="B439" s="2">
        <f>+Help!$G439*Help!I439</f>
        <v>651.41868512110716</v>
      </c>
      <c r="C439" s="2">
        <f>+Help!$G439*Help!J439</f>
        <v>404.46366782006913</v>
      </c>
      <c r="D439" s="2">
        <f>+Help!$G439*Help!K439</f>
        <v>109.86159169550172</v>
      </c>
      <c r="E439" s="2">
        <f>+Help!$G439*Help!L439</f>
        <v>108.61591695501728</v>
      </c>
      <c r="F439" s="2">
        <f>+Help!$G439*Help!M439</f>
        <v>282.8518226848571</v>
      </c>
      <c r="G439" s="2">
        <f>+Help!$G439*Help!N439</f>
        <v>340.117378349636</v>
      </c>
      <c r="H439" s="1478">
        <f>24*Help!R439/Help!$Q439</f>
        <v>263.69089276104427</v>
      </c>
      <c r="I439" s="1478">
        <f>24*Help!S439/Help!$Q439</f>
        <v>259.6851640254535</v>
      </c>
      <c r="J439" s="1478">
        <f>24*Help!T439/Help!$Q439</f>
        <v>17.741935483870968</v>
      </c>
      <c r="K439" s="1478">
        <f>24*Help!U439/Help!$Q439</f>
        <v>4.838709677419355</v>
      </c>
      <c r="L439" s="1478">
        <f>24*Help!V439/Help!$Q439</f>
        <v>5.161290322580645</v>
      </c>
      <c r="M439" s="1478">
        <f>24*Help!W439/Help!$Q439</f>
        <v>806.45161290322585</v>
      </c>
      <c r="N439" s="2">
        <f>100*Help!H439</f>
        <v>100</v>
      </c>
      <c r="O439" s="2">
        <f t="shared" si="43"/>
        <v>651.41868512110716</v>
      </c>
      <c r="P439" s="2">
        <f t="shared" si="44"/>
        <v>404.46366782006913</v>
      </c>
      <c r="Q439" s="2">
        <f t="shared" si="45"/>
        <v>109.86159169550172</v>
      </c>
      <c r="R439" s="2">
        <f t="shared" si="46"/>
        <v>108.61591695501728</v>
      </c>
      <c r="S439" s="2">
        <f t="shared" si="47"/>
        <v>282.8518226848571</v>
      </c>
      <c r="T439" s="2">
        <f t="shared" si="48"/>
        <v>340.117378349636</v>
      </c>
      <c r="U439" s="1478">
        <f t="shared" si="49"/>
        <v>263.69089276104427</v>
      </c>
      <c r="V439" s="1478">
        <f t="shared" si="50"/>
        <v>259.6851640254535</v>
      </c>
      <c r="W439" s="1478">
        <f t="shared" si="51"/>
        <v>17.741935483870968</v>
      </c>
      <c r="X439" s="1478">
        <f t="shared" si="52"/>
        <v>4.838709677419355</v>
      </c>
      <c r="Y439" s="1478">
        <f t="shared" si="53"/>
        <v>5.161290322580645</v>
      </c>
      <c r="Z439" s="1478">
        <f t="shared" si="54"/>
        <v>806.45161290322585</v>
      </c>
      <c r="AA439" s="2">
        <f t="shared" si="42"/>
        <v>100</v>
      </c>
      <c r="AC439" s="2">
        <v>1</v>
      </c>
      <c r="AE439" s="2">
        <f>+Help!$G439*Help!Y439</f>
        <v>269.89619377162626</v>
      </c>
      <c r="AF439" s="2">
        <f>+Help!$G439*Help!Z439</f>
        <v>134.5674740484429</v>
      </c>
      <c r="AG439" s="2">
        <f>+Help!$G439*Help!AA439</f>
        <v>0</v>
      </c>
      <c r="AH439" s="2">
        <f>+Help!$G439*Help!AB439</f>
        <v>218.47750865051901</v>
      </c>
      <c r="AI439" s="2">
        <f>+Help!$G439*Help!AC439</f>
        <v>28.477508650519027</v>
      </c>
      <c r="AJ439" s="2">
        <f>+Help!$G439*Help!AD439</f>
        <v>39.864811307958469</v>
      </c>
      <c r="AK439" s="2">
        <f>+Help!$G439*Help!AE439</f>
        <v>10.726643598615915</v>
      </c>
      <c r="AL439" s="2">
        <f>+Help!$G439*Help!AF439</f>
        <v>12.975778546712801</v>
      </c>
      <c r="AM439" s="2">
        <f>+Help!$G439*Help!AG439</f>
        <v>9.8615916955017298</v>
      </c>
      <c r="AN439" s="2">
        <f>+Help!$G439*Help!AH439</f>
        <v>29.927335640138409</v>
      </c>
      <c r="AO439" s="2">
        <f>+Help!$G439*Help!AI439</f>
        <v>123.69965397923873</v>
      </c>
      <c r="AP439" s="2">
        <f>+Help!$G439*Help!AJ439</f>
        <v>13.54456141101457</v>
      </c>
      <c r="AQ439" s="2">
        <f>+Help!$G439*Help!AK439</f>
        <v>264.77028247600953</v>
      </c>
      <c r="AR439" s="1478">
        <f>+Help!$G439*Help!AL439</f>
        <v>23.25259515570934</v>
      </c>
      <c r="AS439" s="1478">
        <f>+Help!$G439*Help!AM439</f>
        <v>0</v>
      </c>
      <c r="AV439" s="5">
        <v>1</v>
      </c>
    </row>
    <row r="440" spans="1:48" x14ac:dyDescent="0.2">
      <c r="A440" s="1">
        <v>45364</v>
      </c>
      <c r="B440" s="2">
        <f>+Help!$G440*Help!I440</f>
        <v>651.41868512110716</v>
      </c>
      <c r="C440" s="2">
        <f>+Help!$G440*Help!J440</f>
        <v>404.46366782006913</v>
      </c>
      <c r="D440" s="2">
        <f>+Help!$G440*Help!K440</f>
        <v>109.86159169550172</v>
      </c>
      <c r="E440" s="2">
        <f>+Help!$G440*Help!L440</f>
        <v>108.61591695501728</v>
      </c>
      <c r="F440" s="2">
        <f>+Help!$G440*Help!M440</f>
        <v>282.8518226848571</v>
      </c>
      <c r="G440" s="2">
        <f>+Help!$G440*Help!N440</f>
        <v>340.117378349636</v>
      </c>
      <c r="H440" s="1478">
        <f>24*Help!R440/Help!$Q440</f>
        <v>263.69089276104427</v>
      </c>
      <c r="I440" s="1478">
        <f>24*Help!S440/Help!$Q440</f>
        <v>259.6851640254535</v>
      </c>
      <c r="J440" s="1478">
        <f>24*Help!T440/Help!$Q440</f>
        <v>17.741935483870968</v>
      </c>
      <c r="K440" s="1478">
        <f>24*Help!U440/Help!$Q440</f>
        <v>4.838709677419355</v>
      </c>
      <c r="L440" s="1478">
        <f>24*Help!V440/Help!$Q440</f>
        <v>5.161290322580645</v>
      </c>
      <c r="M440" s="1478">
        <f>24*Help!W440/Help!$Q440</f>
        <v>806.45161290322585</v>
      </c>
      <c r="N440" s="2">
        <f>100*Help!H440</f>
        <v>100</v>
      </c>
      <c r="O440" s="2">
        <f t="shared" si="43"/>
        <v>651.41868512110716</v>
      </c>
      <c r="P440" s="2">
        <f t="shared" si="44"/>
        <v>404.46366782006913</v>
      </c>
      <c r="Q440" s="2">
        <f t="shared" si="45"/>
        <v>109.86159169550172</v>
      </c>
      <c r="R440" s="2">
        <f t="shared" si="46"/>
        <v>108.61591695501728</v>
      </c>
      <c r="S440" s="2">
        <f t="shared" si="47"/>
        <v>282.8518226848571</v>
      </c>
      <c r="T440" s="2">
        <f t="shared" si="48"/>
        <v>340.117378349636</v>
      </c>
      <c r="U440" s="1478">
        <f t="shared" si="49"/>
        <v>263.69089276104427</v>
      </c>
      <c r="V440" s="1478">
        <f t="shared" si="50"/>
        <v>259.6851640254535</v>
      </c>
      <c r="W440" s="1478">
        <f t="shared" si="51"/>
        <v>17.741935483870968</v>
      </c>
      <c r="X440" s="1478">
        <f t="shared" si="52"/>
        <v>4.838709677419355</v>
      </c>
      <c r="Y440" s="1478">
        <f t="shared" si="53"/>
        <v>5.161290322580645</v>
      </c>
      <c r="Z440" s="1478">
        <f t="shared" si="54"/>
        <v>806.45161290322585</v>
      </c>
      <c r="AA440" s="2">
        <f t="shared" si="42"/>
        <v>100</v>
      </c>
      <c r="AC440" s="2">
        <v>1</v>
      </c>
      <c r="AE440" s="2">
        <f>+Help!$G440*Help!Y440</f>
        <v>269.89619377162626</v>
      </c>
      <c r="AF440" s="2">
        <f>+Help!$G440*Help!Z440</f>
        <v>134.5674740484429</v>
      </c>
      <c r="AG440" s="2">
        <f>+Help!$G440*Help!AA440</f>
        <v>0</v>
      </c>
      <c r="AH440" s="2">
        <f>+Help!$G440*Help!AB440</f>
        <v>218.47750865051901</v>
      </c>
      <c r="AI440" s="2">
        <f>+Help!$G440*Help!AC440</f>
        <v>28.477508650519027</v>
      </c>
      <c r="AJ440" s="2">
        <f>+Help!$G440*Help!AD440</f>
        <v>39.864811307958469</v>
      </c>
      <c r="AK440" s="2">
        <f>+Help!$G440*Help!AE440</f>
        <v>10.726643598615915</v>
      </c>
      <c r="AL440" s="2">
        <f>+Help!$G440*Help!AF440</f>
        <v>12.975778546712801</v>
      </c>
      <c r="AM440" s="2">
        <f>+Help!$G440*Help!AG440</f>
        <v>9.8615916955017298</v>
      </c>
      <c r="AN440" s="2">
        <f>+Help!$G440*Help!AH440</f>
        <v>29.927335640138409</v>
      </c>
      <c r="AO440" s="2">
        <f>+Help!$G440*Help!AI440</f>
        <v>123.69965397923873</v>
      </c>
      <c r="AP440" s="2">
        <f>+Help!$G440*Help!AJ440</f>
        <v>13.54456141101457</v>
      </c>
      <c r="AQ440" s="2">
        <f>+Help!$G440*Help!AK440</f>
        <v>264.77028247600953</v>
      </c>
      <c r="AR440" s="1478">
        <f>+Help!$G440*Help!AL440</f>
        <v>23.25259515570934</v>
      </c>
      <c r="AS440" s="1478">
        <f>+Help!$G440*Help!AM440</f>
        <v>0</v>
      </c>
      <c r="AV440" s="5">
        <v>1</v>
      </c>
    </row>
    <row r="441" spans="1:48" x14ac:dyDescent="0.2">
      <c r="A441" s="1">
        <v>45365</v>
      </c>
      <c r="B441" s="2">
        <f>+Help!$G441*Help!I441</f>
        <v>651.41868512110716</v>
      </c>
      <c r="C441" s="2">
        <f>+Help!$G441*Help!J441</f>
        <v>404.46366782006913</v>
      </c>
      <c r="D441" s="2">
        <f>+Help!$G441*Help!K441</f>
        <v>109.86159169550172</v>
      </c>
      <c r="E441" s="2">
        <f>+Help!$G441*Help!L441</f>
        <v>108.61591695501728</v>
      </c>
      <c r="F441" s="2">
        <f>+Help!$G441*Help!M441</f>
        <v>282.8518226848571</v>
      </c>
      <c r="G441" s="2">
        <f>+Help!$G441*Help!N441</f>
        <v>340.117378349636</v>
      </c>
      <c r="H441" s="1478">
        <f>24*Help!R441/Help!$Q441</f>
        <v>263.69089276104427</v>
      </c>
      <c r="I441" s="1478">
        <f>24*Help!S441/Help!$Q441</f>
        <v>259.6851640254535</v>
      </c>
      <c r="J441" s="1478">
        <f>24*Help!T441/Help!$Q441</f>
        <v>17.741935483870968</v>
      </c>
      <c r="K441" s="1478">
        <f>24*Help!U441/Help!$Q441</f>
        <v>4.838709677419355</v>
      </c>
      <c r="L441" s="1478">
        <f>24*Help!V441/Help!$Q441</f>
        <v>5.161290322580645</v>
      </c>
      <c r="M441" s="1478">
        <f>24*Help!W441/Help!$Q441</f>
        <v>806.45161290322585</v>
      </c>
      <c r="N441" s="2">
        <f>100*Help!H441</f>
        <v>100</v>
      </c>
      <c r="O441" s="2">
        <f t="shared" si="43"/>
        <v>651.41868512110716</v>
      </c>
      <c r="P441" s="2">
        <f t="shared" si="44"/>
        <v>404.46366782006913</v>
      </c>
      <c r="Q441" s="2">
        <f t="shared" si="45"/>
        <v>109.86159169550172</v>
      </c>
      <c r="R441" s="2">
        <f t="shared" si="46"/>
        <v>108.61591695501728</v>
      </c>
      <c r="S441" s="2">
        <f t="shared" si="47"/>
        <v>282.8518226848571</v>
      </c>
      <c r="T441" s="2">
        <f t="shared" si="48"/>
        <v>340.117378349636</v>
      </c>
      <c r="U441" s="1478">
        <f t="shared" si="49"/>
        <v>263.69089276104427</v>
      </c>
      <c r="V441" s="1478">
        <f t="shared" si="50"/>
        <v>259.6851640254535</v>
      </c>
      <c r="W441" s="1478">
        <f t="shared" si="51"/>
        <v>17.741935483870968</v>
      </c>
      <c r="X441" s="1478">
        <f t="shared" si="52"/>
        <v>4.838709677419355</v>
      </c>
      <c r="Y441" s="1478">
        <f t="shared" si="53"/>
        <v>5.161290322580645</v>
      </c>
      <c r="Z441" s="1478">
        <f t="shared" si="54"/>
        <v>806.45161290322585</v>
      </c>
      <c r="AA441" s="2">
        <f t="shared" si="42"/>
        <v>100</v>
      </c>
      <c r="AC441" s="2">
        <v>1</v>
      </c>
      <c r="AE441" s="2">
        <f>+Help!$G441*Help!Y441</f>
        <v>269.89619377162626</v>
      </c>
      <c r="AF441" s="2">
        <f>+Help!$G441*Help!Z441</f>
        <v>134.5674740484429</v>
      </c>
      <c r="AG441" s="2">
        <f>+Help!$G441*Help!AA441</f>
        <v>0</v>
      </c>
      <c r="AH441" s="2">
        <f>+Help!$G441*Help!AB441</f>
        <v>218.47750865051901</v>
      </c>
      <c r="AI441" s="2">
        <f>+Help!$G441*Help!AC441</f>
        <v>28.477508650519027</v>
      </c>
      <c r="AJ441" s="2">
        <f>+Help!$G441*Help!AD441</f>
        <v>39.864811307958469</v>
      </c>
      <c r="AK441" s="2">
        <f>+Help!$G441*Help!AE441</f>
        <v>10.726643598615915</v>
      </c>
      <c r="AL441" s="2">
        <f>+Help!$G441*Help!AF441</f>
        <v>12.975778546712801</v>
      </c>
      <c r="AM441" s="2">
        <f>+Help!$G441*Help!AG441</f>
        <v>9.8615916955017298</v>
      </c>
      <c r="AN441" s="2">
        <f>+Help!$G441*Help!AH441</f>
        <v>29.927335640138409</v>
      </c>
      <c r="AO441" s="2">
        <f>+Help!$G441*Help!AI441</f>
        <v>123.69965397923873</v>
      </c>
      <c r="AP441" s="2">
        <f>+Help!$G441*Help!AJ441</f>
        <v>13.54456141101457</v>
      </c>
      <c r="AQ441" s="2">
        <f>+Help!$G441*Help!AK441</f>
        <v>264.77028247600953</v>
      </c>
      <c r="AR441" s="1478">
        <f>+Help!$G441*Help!AL441</f>
        <v>23.25259515570934</v>
      </c>
      <c r="AS441" s="1478">
        <f>+Help!$G441*Help!AM441</f>
        <v>0</v>
      </c>
      <c r="AV441" s="5">
        <v>1</v>
      </c>
    </row>
    <row r="442" spans="1:48" x14ac:dyDescent="0.2">
      <c r="A442" s="1">
        <v>45366</v>
      </c>
      <c r="B442" s="2">
        <f>+Help!$G442*Help!I442</f>
        <v>651.41868512110716</v>
      </c>
      <c r="C442" s="2">
        <f>+Help!$G442*Help!J442</f>
        <v>404.46366782006913</v>
      </c>
      <c r="D442" s="2">
        <f>+Help!$G442*Help!K442</f>
        <v>109.86159169550172</v>
      </c>
      <c r="E442" s="2">
        <f>+Help!$G442*Help!L442</f>
        <v>108.61591695501728</v>
      </c>
      <c r="F442" s="2">
        <f>+Help!$G442*Help!M442</f>
        <v>282.8518226848571</v>
      </c>
      <c r="G442" s="2">
        <f>+Help!$G442*Help!N442</f>
        <v>340.117378349636</v>
      </c>
      <c r="H442" s="1478">
        <f>24*Help!R442/Help!$Q442</f>
        <v>263.69089276104427</v>
      </c>
      <c r="I442" s="1478">
        <f>24*Help!S442/Help!$Q442</f>
        <v>259.6851640254535</v>
      </c>
      <c r="J442" s="1478">
        <f>24*Help!T442/Help!$Q442</f>
        <v>17.741935483870968</v>
      </c>
      <c r="K442" s="1478">
        <f>24*Help!U442/Help!$Q442</f>
        <v>4.838709677419355</v>
      </c>
      <c r="L442" s="1478">
        <f>24*Help!V442/Help!$Q442</f>
        <v>5.161290322580645</v>
      </c>
      <c r="M442" s="1478">
        <f>24*Help!W442/Help!$Q442</f>
        <v>806.45161290322585</v>
      </c>
      <c r="N442" s="2">
        <f>100*Help!H442</f>
        <v>100</v>
      </c>
      <c r="O442" s="2">
        <f t="shared" si="43"/>
        <v>651.41868512110716</v>
      </c>
      <c r="P442" s="2">
        <f t="shared" si="44"/>
        <v>404.46366782006913</v>
      </c>
      <c r="Q442" s="2">
        <f t="shared" si="45"/>
        <v>109.86159169550172</v>
      </c>
      <c r="R442" s="2">
        <f t="shared" si="46"/>
        <v>108.61591695501728</v>
      </c>
      <c r="S442" s="2">
        <f t="shared" si="47"/>
        <v>282.8518226848571</v>
      </c>
      <c r="T442" s="2">
        <f t="shared" si="48"/>
        <v>340.117378349636</v>
      </c>
      <c r="U442" s="1478">
        <f t="shared" si="49"/>
        <v>263.69089276104427</v>
      </c>
      <c r="V442" s="1478">
        <f t="shared" si="50"/>
        <v>259.6851640254535</v>
      </c>
      <c r="W442" s="1478">
        <f t="shared" si="51"/>
        <v>17.741935483870968</v>
      </c>
      <c r="X442" s="1478">
        <f t="shared" si="52"/>
        <v>4.838709677419355</v>
      </c>
      <c r="Y442" s="1478">
        <f t="shared" si="53"/>
        <v>5.161290322580645</v>
      </c>
      <c r="Z442" s="1478">
        <f t="shared" si="54"/>
        <v>806.45161290322585</v>
      </c>
      <c r="AA442" s="2">
        <f t="shared" si="42"/>
        <v>100</v>
      </c>
      <c r="AC442" s="2">
        <v>1</v>
      </c>
      <c r="AE442" s="2">
        <f>+Help!$G442*Help!Y442</f>
        <v>269.89619377162626</v>
      </c>
      <c r="AF442" s="2">
        <f>+Help!$G442*Help!Z442</f>
        <v>134.5674740484429</v>
      </c>
      <c r="AG442" s="2">
        <f>+Help!$G442*Help!AA442</f>
        <v>0</v>
      </c>
      <c r="AH442" s="2">
        <f>+Help!$G442*Help!AB442</f>
        <v>218.47750865051901</v>
      </c>
      <c r="AI442" s="2">
        <f>+Help!$G442*Help!AC442</f>
        <v>28.477508650519027</v>
      </c>
      <c r="AJ442" s="2">
        <f>+Help!$G442*Help!AD442</f>
        <v>39.864811307958469</v>
      </c>
      <c r="AK442" s="2">
        <f>+Help!$G442*Help!AE442</f>
        <v>10.726643598615915</v>
      </c>
      <c r="AL442" s="2">
        <f>+Help!$G442*Help!AF442</f>
        <v>12.975778546712801</v>
      </c>
      <c r="AM442" s="2">
        <f>+Help!$G442*Help!AG442</f>
        <v>9.8615916955017298</v>
      </c>
      <c r="AN442" s="2">
        <f>+Help!$G442*Help!AH442</f>
        <v>29.927335640138409</v>
      </c>
      <c r="AO442" s="2">
        <f>+Help!$G442*Help!AI442</f>
        <v>123.69965397923873</v>
      </c>
      <c r="AP442" s="2">
        <f>+Help!$G442*Help!AJ442</f>
        <v>13.54456141101457</v>
      </c>
      <c r="AQ442" s="2">
        <f>+Help!$G442*Help!AK442</f>
        <v>264.77028247600953</v>
      </c>
      <c r="AR442" s="1478">
        <f>+Help!$G442*Help!AL442</f>
        <v>23.25259515570934</v>
      </c>
      <c r="AS442" s="1478">
        <f>+Help!$G442*Help!AM442</f>
        <v>0</v>
      </c>
      <c r="AV442" s="5">
        <v>1</v>
      </c>
    </row>
    <row r="443" spans="1:48" x14ac:dyDescent="0.2">
      <c r="A443" s="1">
        <v>45367</v>
      </c>
      <c r="B443" s="2">
        <f>+Help!$G443*Help!I443</f>
        <v>651.41868512110716</v>
      </c>
      <c r="C443" s="2">
        <f>+Help!$G443*Help!J443</f>
        <v>404.46366782006913</v>
      </c>
      <c r="D443" s="2">
        <f>+Help!$G443*Help!K443</f>
        <v>109.86159169550172</v>
      </c>
      <c r="E443" s="2">
        <f>+Help!$G443*Help!L443</f>
        <v>108.61591695501728</v>
      </c>
      <c r="F443" s="2">
        <f>+Help!$G443*Help!M443</f>
        <v>282.8518226848571</v>
      </c>
      <c r="G443" s="2">
        <f>+Help!$G443*Help!N443</f>
        <v>340.117378349636</v>
      </c>
      <c r="H443" s="1478">
        <f>24*Help!R443/Help!$Q443</f>
        <v>263.69089276104427</v>
      </c>
      <c r="I443" s="1478">
        <f>24*Help!S443/Help!$Q443</f>
        <v>259.6851640254535</v>
      </c>
      <c r="J443" s="1478">
        <f>24*Help!T443/Help!$Q443</f>
        <v>17.741935483870968</v>
      </c>
      <c r="K443" s="1478">
        <f>24*Help!U443/Help!$Q443</f>
        <v>4.838709677419355</v>
      </c>
      <c r="L443" s="1478">
        <f>24*Help!V443/Help!$Q443</f>
        <v>5.161290322580645</v>
      </c>
      <c r="M443" s="1478">
        <f>24*Help!W443/Help!$Q443</f>
        <v>806.45161290322585</v>
      </c>
      <c r="N443" s="2">
        <f>100*Help!H443</f>
        <v>100</v>
      </c>
      <c r="O443" s="2">
        <f t="shared" si="43"/>
        <v>651.41868512110716</v>
      </c>
      <c r="P443" s="2">
        <f t="shared" si="44"/>
        <v>404.46366782006913</v>
      </c>
      <c r="Q443" s="2">
        <f t="shared" si="45"/>
        <v>109.86159169550172</v>
      </c>
      <c r="R443" s="2">
        <f t="shared" si="46"/>
        <v>108.61591695501728</v>
      </c>
      <c r="S443" s="2">
        <f t="shared" si="47"/>
        <v>282.8518226848571</v>
      </c>
      <c r="T443" s="2">
        <f t="shared" si="48"/>
        <v>340.117378349636</v>
      </c>
      <c r="U443" s="1478">
        <f t="shared" si="49"/>
        <v>263.69089276104427</v>
      </c>
      <c r="V443" s="1478">
        <f t="shared" si="50"/>
        <v>259.6851640254535</v>
      </c>
      <c r="W443" s="1478">
        <f t="shared" si="51"/>
        <v>17.741935483870968</v>
      </c>
      <c r="X443" s="1478">
        <f t="shared" si="52"/>
        <v>4.838709677419355</v>
      </c>
      <c r="Y443" s="1478">
        <f t="shared" si="53"/>
        <v>5.161290322580645</v>
      </c>
      <c r="Z443" s="1478">
        <f t="shared" si="54"/>
        <v>806.45161290322585</v>
      </c>
      <c r="AA443" s="2">
        <f t="shared" si="42"/>
        <v>100</v>
      </c>
      <c r="AC443" s="2">
        <v>1</v>
      </c>
      <c r="AE443" s="2">
        <f>+Help!$G443*Help!Y443</f>
        <v>269.89619377162626</v>
      </c>
      <c r="AF443" s="2">
        <f>+Help!$G443*Help!Z443</f>
        <v>134.5674740484429</v>
      </c>
      <c r="AG443" s="2">
        <f>+Help!$G443*Help!AA443</f>
        <v>0</v>
      </c>
      <c r="AH443" s="2">
        <f>+Help!$G443*Help!AB443</f>
        <v>218.47750865051901</v>
      </c>
      <c r="AI443" s="2">
        <f>+Help!$G443*Help!AC443</f>
        <v>28.477508650519027</v>
      </c>
      <c r="AJ443" s="2">
        <f>+Help!$G443*Help!AD443</f>
        <v>39.864811307958469</v>
      </c>
      <c r="AK443" s="2">
        <f>+Help!$G443*Help!AE443</f>
        <v>10.726643598615915</v>
      </c>
      <c r="AL443" s="2">
        <f>+Help!$G443*Help!AF443</f>
        <v>12.975778546712801</v>
      </c>
      <c r="AM443" s="2">
        <f>+Help!$G443*Help!AG443</f>
        <v>9.8615916955017298</v>
      </c>
      <c r="AN443" s="2">
        <f>+Help!$G443*Help!AH443</f>
        <v>29.927335640138409</v>
      </c>
      <c r="AO443" s="2">
        <f>+Help!$G443*Help!AI443</f>
        <v>123.69965397923873</v>
      </c>
      <c r="AP443" s="2">
        <f>+Help!$G443*Help!AJ443</f>
        <v>13.54456141101457</v>
      </c>
      <c r="AQ443" s="2">
        <f>+Help!$G443*Help!AK443</f>
        <v>264.77028247600953</v>
      </c>
      <c r="AR443" s="1478">
        <f>+Help!$G443*Help!AL443</f>
        <v>23.25259515570934</v>
      </c>
      <c r="AS443" s="1478">
        <f>+Help!$G443*Help!AM443</f>
        <v>0</v>
      </c>
      <c r="AV443" s="5">
        <v>1</v>
      </c>
    </row>
    <row r="444" spans="1:48" x14ac:dyDescent="0.2">
      <c r="A444" s="1">
        <v>45368</v>
      </c>
      <c r="B444" s="2">
        <f>+Help!$G444*Help!I444</f>
        <v>651.41868512110716</v>
      </c>
      <c r="C444" s="2">
        <f>+Help!$G444*Help!J444</f>
        <v>404.46366782006913</v>
      </c>
      <c r="D444" s="2">
        <f>+Help!$G444*Help!K444</f>
        <v>109.86159169550172</v>
      </c>
      <c r="E444" s="2">
        <f>+Help!$G444*Help!L444</f>
        <v>108.61591695501728</v>
      </c>
      <c r="F444" s="2">
        <f>+Help!$G444*Help!M444</f>
        <v>282.8518226848571</v>
      </c>
      <c r="G444" s="2">
        <f>+Help!$G444*Help!N444</f>
        <v>340.117378349636</v>
      </c>
      <c r="H444" s="1478">
        <f>24*Help!R444/Help!$Q444</f>
        <v>263.69089276104427</v>
      </c>
      <c r="I444" s="1478">
        <f>24*Help!S444/Help!$Q444</f>
        <v>259.6851640254535</v>
      </c>
      <c r="J444" s="1478">
        <f>24*Help!T444/Help!$Q444</f>
        <v>17.741935483870968</v>
      </c>
      <c r="K444" s="1478">
        <f>24*Help!U444/Help!$Q444</f>
        <v>4.838709677419355</v>
      </c>
      <c r="L444" s="1478">
        <f>24*Help!V444/Help!$Q444</f>
        <v>5.161290322580645</v>
      </c>
      <c r="M444" s="1478">
        <f>24*Help!W444/Help!$Q444</f>
        <v>806.45161290322585</v>
      </c>
      <c r="N444" s="2">
        <f>100*Help!H444</f>
        <v>100</v>
      </c>
      <c r="O444" s="2">
        <f t="shared" si="43"/>
        <v>651.41868512110716</v>
      </c>
      <c r="P444" s="2">
        <f t="shared" si="44"/>
        <v>404.46366782006913</v>
      </c>
      <c r="Q444" s="2">
        <f t="shared" si="45"/>
        <v>109.86159169550172</v>
      </c>
      <c r="R444" s="2">
        <f t="shared" si="46"/>
        <v>108.61591695501728</v>
      </c>
      <c r="S444" s="2">
        <f t="shared" si="47"/>
        <v>282.8518226848571</v>
      </c>
      <c r="T444" s="2">
        <f t="shared" si="48"/>
        <v>340.117378349636</v>
      </c>
      <c r="U444" s="1478">
        <f t="shared" si="49"/>
        <v>263.69089276104427</v>
      </c>
      <c r="V444" s="1478">
        <f t="shared" si="50"/>
        <v>259.6851640254535</v>
      </c>
      <c r="W444" s="1478">
        <f t="shared" si="51"/>
        <v>17.741935483870968</v>
      </c>
      <c r="X444" s="1478">
        <f t="shared" si="52"/>
        <v>4.838709677419355</v>
      </c>
      <c r="Y444" s="1478">
        <f t="shared" si="53"/>
        <v>5.161290322580645</v>
      </c>
      <c r="Z444" s="1478">
        <f t="shared" si="54"/>
        <v>806.45161290322585</v>
      </c>
      <c r="AA444" s="2">
        <f t="shared" si="42"/>
        <v>100</v>
      </c>
      <c r="AC444" s="2">
        <v>1</v>
      </c>
      <c r="AE444" s="2">
        <f>+Help!$G444*Help!Y444</f>
        <v>269.89619377162626</v>
      </c>
      <c r="AF444" s="2">
        <f>+Help!$G444*Help!Z444</f>
        <v>134.5674740484429</v>
      </c>
      <c r="AG444" s="2">
        <f>+Help!$G444*Help!AA444</f>
        <v>0</v>
      </c>
      <c r="AH444" s="2">
        <f>+Help!$G444*Help!AB444</f>
        <v>218.47750865051901</v>
      </c>
      <c r="AI444" s="2">
        <f>+Help!$G444*Help!AC444</f>
        <v>28.477508650519027</v>
      </c>
      <c r="AJ444" s="2">
        <f>+Help!$G444*Help!AD444</f>
        <v>39.864811307958469</v>
      </c>
      <c r="AK444" s="2">
        <f>+Help!$G444*Help!AE444</f>
        <v>10.726643598615915</v>
      </c>
      <c r="AL444" s="2">
        <f>+Help!$G444*Help!AF444</f>
        <v>12.975778546712801</v>
      </c>
      <c r="AM444" s="2">
        <f>+Help!$G444*Help!AG444</f>
        <v>9.8615916955017298</v>
      </c>
      <c r="AN444" s="2">
        <f>+Help!$G444*Help!AH444</f>
        <v>29.927335640138409</v>
      </c>
      <c r="AO444" s="2">
        <f>+Help!$G444*Help!AI444</f>
        <v>123.69965397923873</v>
      </c>
      <c r="AP444" s="2">
        <f>+Help!$G444*Help!AJ444</f>
        <v>13.54456141101457</v>
      </c>
      <c r="AQ444" s="2">
        <f>+Help!$G444*Help!AK444</f>
        <v>264.77028247600953</v>
      </c>
      <c r="AR444" s="1478">
        <f>+Help!$G444*Help!AL444</f>
        <v>23.25259515570934</v>
      </c>
      <c r="AS444" s="1478">
        <f>+Help!$G444*Help!AM444</f>
        <v>0</v>
      </c>
      <c r="AV444" s="5">
        <v>1</v>
      </c>
    </row>
    <row r="445" spans="1:48" x14ac:dyDescent="0.2">
      <c r="A445" s="1">
        <v>45369</v>
      </c>
      <c r="B445" s="2">
        <f>+Help!$G445*Help!I445</f>
        <v>597.13379469434824</v>
      </c>
      <c r="C445" s="2">
        <f>+Help!$G445*Help!J445</f>
        <v>370.75836216839673</v>
      </c>
      <c r="D445" s="2">
        <f>+Help!$G445*Help!K445</f>
        <v>100.70645905420992</v>
      </c>
      <c r="E445" s="2">
        <f>+Help!$G445*Help!L445</f>
        <v>99.564590542099182</v>
      </c>
      <c r="F445" s="2">
        <f>+Help!$G445*Help!M445</f>
        <v>259.28083746111901</v>
      </c>
      <c r="G445" s="2">
        <f>+Help!$G445*Help!N445</f>
        <v>311.77426348716637</v>
      </c>
      <c r="H445" s="1478">
        <f>24*Help!R445/Help!$Q445</f>
        <v>263.69089276104427</v>
      </c>
      <c r="I445" s="1478">
        <f>24*Help!S445/Help!$Q445</f>
        <v>259.6851640254535</v>
      </c>
      <c r="J445" s="1478">
        <f>24*Help!T445/Help!$Q445</f>
        <v>17.741935483870968</v>
      </c>
      <c r="K445" s="1478">
        <f>24*Help!U445/Help!$Q445</f>
        <v>4.838709677419355</v>
      </c>
      <c r="L445" s="1478">
        <f>24*Help!V445/Help!$Q445</f>
        <v>5.161290322580645</v>
      </c>
      <c r="M445" s="1478">
        <f>24*Help!W445/Help!$Q445</f>
        <v>806.45161290322585</v>
      </c>
      <c r="N445" s="2">
        <f>100*Help!H445</f>
        <v>91.666666666666657</v>
      </c>
      <c r="O445" s="2">
        <f t="shared" si="43"/>
        <v>597.13379469434824</v>
      </c>
      <c r="P445" s="2">
        <f t="shared" si="44"/>
        <v>370.75836216839673</v>
      </c>
      <c r="Q445" s="2">
        <f t="shared" si="45"/>
        <v>100.70645905420992</v>
      </c>
      <c r="R445" s="2">
        <f t="shared" si="46"/>
        <v>99.564590542099182</v>
      </c>
      <c r="S445" s="2">
        <f t="shared" si="47"/>
        <v>259.28083746111901</v>
      </c>
      <c r="T445" s="2">
        <f t="shared" si="48"/>
        <v>311.77426348716637</v>
      </c>
      <c r="U445" s="1478">
        <f t="shared" si="49"/>
        <v>263.69089276104427</v>
      </c>
      <c r="V445" s="1478">
        <f t="shared" si="50"/>
        <v>259.6851640254535</v>
      </c>
      <c r="W445" s="1478">
        <f t="shared" si="51"/>
        <v>17.741935483870968</v>
      </c>
      <c r="X445" s="1478">
        <f t="shared" si="52"/>
        <v>4.838709677419355</v>
      </c>
      <c r="Y445" s="1478">
        <f t="shared" si="53"/>
        <v>5.161290322580645</v>
      </c>
      <c r="Z445" s="1478">
        <f t="shared" si="54"/>
        <v>806.45161290322585</v>
      </c>
      <c r="AA445" s="2">
        <f t="shared" si="42"/>
        <v>91.666666666666657</v>
      </c>
      <c r="AC445" s="2">
        <v>1</v>
      </c>
      <c r="AE445" s="2">
        <f>+Help!$G445*Help!Y445</f>
        <v>247.40484429065742</v>
      </c>
      <c r="AF445" s="2">
        <f>+Help!$G445*Help!Z445</f>
        <v>123.35351787773932</v>
      </c>
      <c r="AG445" s="2">
        <f>+Help!$G445*Help!AA445</f>
        <v>0</v>
      </c>
      <c r="AH445" s="2">
        <f>+Help!$G445*Help!AB445</f>
        <v>200.2710495963091</v>
      </c>
      <c r="AI445" s="2">
        <f>+Help!$G445*Help!AC445</f>
        <v>26.104382929642444</v>
      </c>
      <c r="AJ445" s="2">
        <f>+Help!$G445*Help!AD445</f>
        <v>36.542743698961935</v>
      </c>
      <c r="AK445" s="2">
        <f>+Help!$G445*Help!AE445</f>
        <v>9.8327566320645907</v>
      </c>
      <c r="AL445" s="2">
        <f>+Help!$G445*Help!AF445</f>
        <v>11.894463667820068</v>
      </c>
      <c r="AM445" s="2">
        <f>+Help!$G445*Help!AG445</f>
        <v>9.0397923875432529</v>
      </c>
      <c r="AN445" s="2">
        <f>+Help!$G445*Help!AH445</f>
        <v>27.433391003460208</v>
      </c>
      <c r="AO445" s="2">
        <f>+Help!$G445*Help!AI445</f>
        <v>113.39134948096884</v>
      </c>
      <c r="AP445" s="2">
        <f>+Help!$G445*Help!AJ445</f>
        <v>12.41584796009669</v>
      </c>
      <c r="AQ445" s="2">
        <f>+Help!$G445*Help!AK445</f>
        <v>242.70609226967542</v>
      </c>
      <c r="AR445" s="1478">
        <f>+Help!$G445*Help!AL445</f>
        <v>21.314878892733564</v>
      </c>
      <c r="AS445" s="1478">
        <f>+Help!$G445*Help!AM445</f>
        <v>0</v>
      </c>
      <c r="AV445" s="5">
        <v>1</v>
      </c>
    </row>
    <row r="446" spans="1:48" x14ac:dyDescent="0.2">
      <c r="A446" s="1">
        <v>45370</v>
      </c>
      <c r="B446" s="2">
        <f>+Help!$G446*Help!I446</f>
        <v>0</v>
      </c>
      <c r="C446" s="2">
        <f>+Help!$G446*Help!J446</f>
        <v>0</v>
      </c>
      <c r="D446" s="2">
        <f>+Help!$G446*Help!K446</f>
        <v>0</v>
      </c>
      <c r="E446" s="2">
        <f>+Help!$G446*Help!L446</f>
        <v>0</v>
      </c>
      <c r="F446" s="2">
        <f>+Help!$G446*Help!M446</f>
        <v>0</v>
      </c>
      <c r="G446" s="2">
        <f>+Help!$G446*Help!N446</f>
        <v>0</v>
      </c>
      <c r="H446" s="1478">
        <f>24*Help!R446/Help!$Q446</f>
        <v>263.69089276104427</v>
      </c>
      <c r="I446" s="1478">
        <f>24*Help!S446/Help!$Q446</f>
        <v>259.6851640254535</v>
      </c>
      <c r="J446" s="1478">
        <f>24*Help!T446/Help!$Q446</f>
        <v>17.741935483870968</v>
      </c>
      <c r="K446" s="1478">
        <f>24*Help!U446/Help!$Q446</f>
        <v>4.838709677419355</v>
      </c>
      <c r="L446" s="1478">
        <f>24*Help!V446/Help!$Q446</f>
        <v>5.161290322580645</v>
      </c>
      <c r="M446" s="1478">
        <f>24*Help!W446/Help!$Q446</f>
        <v>806.45161290322585</v>
      </c>
      <c r="N446" s="2">
        <f>100*Help!H446</f>
        <v>0</v>
      </c>
      <c r="O446" s="2">
        <f t="shared" si="43"/>
        <v>0</v>
      </c>
      <c r="P446" s="2">
        <f t="shared" si="44"/>
        <v>0</v>
      </c>
      <c r="Q446" s="2">
        <f t="shared" si="45"/>
        <v>0</v>
      </c>
      <c r="R446" s="2">
        <f t="shared" si="46"/>
        <v>0</v>
      </c>
      <c r="S446" s="2">
        <f t="shared" si="47"/>
        <v>0</v>
      </c>
      <c r="T446" s="2">
        <f t="shared" si="48"/>
        <v>0</v>
      </c>
      <c r="U446" s="1478">
        <f t="shared" si="49"/>
        <v>263.69089276104427</v>
      </c>
      <c r="V446" s="1478">
        <f t="shared" si="50"/>
        <v>259.6851640254535</v>
      </c>
      <c r="W446" s="1478">
        <f t="shared" si="51"/>
        <v>17.741935483870968</v>
      </c>
      <c r="X446" s="1478">
        <f t="shared" si="52"/>
        <v>4.838709677419355</v>
      </c>
      <c r="Y446" s="1478">
        <f t="shared" si="53"/>
        <v>5.161290322580645</v>
      </c>
      <c r="Z446" s="1478">
        <f t="shared" si="54"/>
        <v>806.45161290322585</v>
      </c>
      <c r="AA446" s="2">
        <f t="shared" si="42"/>
        <v>0</v>
      </c>
      <c r="AC446" s="2">
        <v>1</v>
      </c>
      <c r="AE446" s="2">
        <f>+Help!$G446*Help!Y446</f>
        <v>0</v>
      </c>
      <c r="AF446" s="2">
        <f>+Help!$G446*Help!Z446</f>
        <v>0</v>
      </c>
      <c r="AG446" s="2">
        <f>+Help!$G446*Help!AA446</f>
        <v>0</v>
      </c>
      <c r="AH446" s="2">
        <f>+Help!$G446*Help!AB446</f>
        <v>0</v>
      </c>
      <c r="AI446" s="2">
        <f>+Help!$G446*Help!AC446</f>
        <v>0</v>
      </c>
      <c r="AJ446" s="2">
        <f>+Help!$G446*Help!AD446</f>
        <v>0</v>
      </c>
      <c r="AK446" s="2">
        <f>+Help!$G446*Help!AE446</f>
        <v>0</v>
      </c>
      <c r="AL446" s="2">
        <f>+Help!$G446*Help!AF446</f>
        <v>0</v>
      </c>
      <c r="AM446" s="2">
        <f>+Help!$G446*Help!AG446</f>
        <v>0</v>
      </c>
      <c r="AN446" s="2">
        <f>+Help!$G446*Help!AH446</f>
        <v>0</v>
      </c>
      <c r="AO446" s="2">
        <f>+Help!$G446*Help!AI446</f>
        <v>0</v>
      </c>
      <c r="AP446" s="2">
        <f>+Help!$G446*Help!AJ446</f>
        <v>0</v>
      </c>
      <c r="AQ446" s="2">
        <f>+Help!$G446*Help!AK446</f>
        <v>0</v>
      </c>
      <c r="AR446" s="1478">
        <f>+Help!$G446*Help!AL446</f>
        <v>0</v>
      </c>
      <c r="AS446" s="1478">
        <f>+Help!$G446*Help!AM446</f>
        <v>0</v>
      </c>
      <c r="AV446" s="5">
        <v>1</v>
      </c>
    </row>
    <row r="447" spans="1:48" x14ac:dyDescent="0.2">
      <c r="A447" s="1">
        <v>45371</v>
      </c>
      <c r="B447" s="2">
        <f>+Help!$G447*Help!I447</f>
        <v>314.8523644752018</v>
      </c>
      <c r="C447" s="2">
        <f>+Help!$G447*Help!J447</f>
        <v>195.49077277970011</v>
      </c>
      <c r="D447" s="2">
        <f>+Help!$G447*Help!K447</f>
        <v>53.099769319492495</v>
      </c>
      <c r="E447" s="2">
        <f>+Help!$G447*Help!L447</f>
        <v>52.497693194925027</v>
      </c>
      <c r="F447" s="2">
        <f>+Help!$G447*Help!M447</f>
        <v>136.71171429768094</v>
      </c>
      <c r="G447" s="2">
        <f>+Help!$G447*Help!N447</f>
        <v>164.39006620232408</v>
      </c>
      <c r="H447" s="1478">
        <f>24*Help!R447/Help!$Q447</f>
        <v>263.69089276104427</v>
      </c>
      <c r="I447" s="1478">
        <f>24*Help!S447/Help!$Q447</f>
        <v>259.6851640254535</v>
      </c>
      <c r="J447" s="1478">
        <f>24*Help!T447/Help!$Q447</f>
        <v>17.741935483870968</v>
      </c>
      <c r="K447" s="1478">
        <f>24*Help!U447/Help!$Q447</f>
        <v>4.838709677419355</v>
      </c>
      <c r="L447" s="1478">
        <f>24*Help!V447/Help!$Q447</f>
        <v>5.161290322580645</v>
      </c>
      <c r="M447" s="1478">
        <f>24*Help!W447/Help!$Q447</f>
        <v>806.45161290322585</v>
      </c>
      <c r="N447" s="2">
        <f>100*Help!H447</f>
        <v>48.333333333333336</v>
      </c>
      <c r="O447" s="2">
        <f t="shared" si="43"/>
        <v>314.8523644752018</v>
      </c>
      <c r="P447" s="2">
        <f t="shared" si="44"/>
        <v>195.49077277970011</v>
      </c>
      <c r="Q447" s="2">
        <f t="shared" si="45"/>
        <v>53.099769319492495</v>
      </c>
      <c r="R447" s="2">
        <f t="shared" si="46"/>
        <v>52.497693194925027</v>
      </c>
      <c r="S447" s="2">
        <f t="shared" si="47"/>
        <v>136.71171429768094</v>
      </c>
      <c r="T447" s="2">
        <f t="shared" si="48"/>
        <v>164.39006620232408</v>
      </c>
      <c r="U447" s="1478">
        <f t="shared" si="49"/>
        <v>263.69089276104427</v>
      </c>
      <c r="V447" s="1478">
        <f t="shared" si="50"/>
        <v>259.6851640254535</v>
      </c>
      <c r="W447" s="1478">
        <f t="shared" si="51"/>
        <v>17.741935483870968</v>
      </c>
      <c r="X447" s="1478">
        <f t="shared" si="52"/>
        <v>4.838709677419355</v>
      </c>
      <c r="Y447" s="1478">
        <f t="shared" si="53"/>
        <v>5.161290322580645</v>
      </c>
      <c r="Z447" s="1478">
        <f t="shared" si="54"/>
        <v>806.45161290322585</v>
      </c>
      <c r="AA447" s="2">
        <f t="shared" si="42"/>
        <v>48.333333333333336</v>
      </c>
      <c r="AC447" s="2">
        <v>1</v>
      </c>
      <c r="AE447" s="2">
        <f>+Help!$G447*Help!Y447</f>
        <v>130.44982698961937</v>
      </c>
      <c r="AF447" s="2">
        <f>+Help!$G447*Help!Z447</f>
        <v>65.040945790080727</v>
      </c>
      <c r="AG447" s="2">
        <f>+Help!$G447*Help!AA447</f>
        <v>0</v>
      </c>
      <c r="AH447" s="2">
        <f>+Help!$G447*Help!AB447</f>
        <v>105.59746251441751</v>
      </c>
      <c r="AI447" s="2">
        <f>+Help!$G447*Help!AC447</f>
        <v>13.764129181084197</v>
      </c>
      <c r="AJ447" s="2">
        <f>+Help!$G447*Help!AD447</f>
        <v>19.267992132179927</v>
      </c>
      <c r="AK447" s="2">
        <f>+Help!$G447*Help!AE447</f>
        <v>5.1845444059976931</v>
      </c>
      <c r="AL447" s="2">
        <f>+Help!$G447*Help!AF447</f>
        <v>6.2716262975778543</v>
      </c>
      <c r="AM447" s="2">
        <f>+Help!$G447*Help!AG447</f>
        <v>4.766435986159169</v>
      </c>
      <c r="AN447" s="2">
        <f>+Help!$G447*Help!AH447</f>
        <v>14.464878892733564</v>
      </c>
      <c r="AO447" s="2">
        <f>+Help!$G447*Help!AI447</f>
        <v>59.788166089965387</v>
      </c>
      <c r="AP447" s="2">
        <f>+Help!$G447*Help!AJ447</f>
        <v>6.5465380153237085</v>
      </c>
      <c r="AQ447" s="2">
        <f>+Help!$G447*Help!AK447</f>
        <v>127.97230319673795</v>
      </c>
      <c r="AR447" s="1478">
        <f>+Help!$G447*Help!AL447</f>
        <v>11.238754325259514</v>
      </c>
      <c r="AS447" s="1478">
        <f>+Help!$G447*Help!AM447</f>
        <v>0</v>
      </c>
      <c r="AV447" s="5">
        <v>1</v>
      </c>
    </row>
    <row r="448" spans="1:48" x14ac:dyDescent="0.2">
      <c r="A448" s="1">
        <v>45372</v>
      </c>
      <c r="B448" s="2">
        <f>+Help!$G448*Help!I448</f>
        <v>651.41868512110716</v>
      </c>
      <c r="C448" s="2">
        <f>+Help!$G448*Help!J448</f>
        <v>404.46366782006913</v>
      </c>
      <c r="D448" s="2">
        <f>+Help!$G448*Help!K448</f>
        <v>109.86159169550172</v>
      </c>
      <c r="E448" s="2">
        <f>+Help!$G448*Help!L448</f>
        <v>108.61591695501728</v>
      </c>
      <c r="F448" s="2">
        <f>+Help!$G448*Help!M448</f>
        <v>282.8518226848571</v>
      </c>
      <c r="G448" s="2">
        <f>+Help!$G448*Help!N448</f>
        <v>340.117378349636</v>
      </c>
      <c r="H448" s="1478">
        <f>24*Help!R448/Help!$Q448</f>
        <v>263.69089276104427</v>
      </c>
      <c r="I448" s="1478">
        <f>24*Help!S448/Help!$Q448</f>
        <v>259.6851640254535</v>
      </c>
      <c r="J448" s="1478">
        <f>24*Help!T448/Help!$Q448</f>
        <v>17.741935483870968</v>
      </c>
      <c r="K448" s="1478">
        <f>24*Help!U448/Help!$Q448</f>
        <v>4.838709677419355</v>
      </c>
      <c r="L448" s="1478">
        <f>24*Help!V448/Help!$Q448</f>
        <v>5.161290322580645</v>
      </c>
      <c r="M448" s="1478">
        <f>24*Help!W448/Help!$Q448</f>
        <v>806.45161290322585</v>
      </c>
      <c r="N448" s="2">
        <f>100*Help!H448</f>
        <v>100</v>
      </c>
      <c r="O448" s="2">
        <f t="shared" si="43"/>
        <v>651.41868512110716</v>
      </c>
      <c r="P448" s="2">
        <f t="shared" si="44"/>
        <v>404.46366782006913</v>
      </c>
      <c r="Q448" s="2">
        <f t="shared" si="45"/>
        <v>109.86159169550172</v>
      </c>
      <c r="R448" s="2">
        <f t="shared" si="46"/>
        <v>108.61591695501728</v>
      </c>
      <c r="S448" s="2">
        <f t="shared" si="47"/>
        <v>282.8518226848571</v>
      </c>
      <c r="T448" s="2">
        <f t="shared" si="48"/>
        <v>340.117378349636</v>
      </c>
      <c r="U448" s="1478">
        <f t="shared" si="49"/>
        <v>263.69089276104427</v>
      </c>
      <c r="V448" s="1478">
        <f t="shared" si="50"/>
        <v>259.6851640254535</v>
      </c>
      <c r="W448" s="1478">
        <f t="shared" si="51"/>
        <v>17.741935483870968</v>
      </c>
      <c r="X448" s="1478">
        <f t="shared" si="52"/>
        <v>4.838709677419355</v>
      </c>
      <c r="Y448" s="1478">
        <f t="shared" si="53"/>
        <v>5.161290322580645</v>
      </c>
      <c r="Z448" s="1478">
        <f t="shared" si="54"/>
        <v>806.45161290322585</v>
      </c>
      <c r="AA448" s="2">
        <f t="shared" si="42"/>
        <v>100</v>
      </c>
      <c r="AC448" s="2">
        <v>1</v>
      </c>
      <c r="AE448" s="2">
        <f>+Help!$G448*Help!Y448</f>
        <v>269.89619377162626</v>
      </c>
      <c r="AF448" s="2">
        <f>+Help!$G448*Help!Z448</f>
        <v>134.5674740484429</v>
      </c>
      <c r="AG448" s="2">
        <f>+Help!$G448*Help!AA448</f>
        <v>0</v>
      </c>
      <c r="AH448" s="2">
        <f>+Help!$G448*Help!AB448</f>
        <v>218.47750865051901</v>
      </c>
      <c r="AI448" s="2">
        <f>+Help!$G448*Help!AC448</f>
        <v>28.477508650519027</v>
      </c>
      <c r="AJ448" s="2">
        <f>+Help!$G448*Help!AD448</f>
        <v>39.864811307958469</v>
      </c>
      <c r="AK448" s="2">
        <f>+Help!$G448*Help!AE448</f>
        <v>10.726643598615915</v>
      </c>
      <c r="AL448" s="2">
        <f>+Help!$G448*Help!AF448</f>
        <v>12.975778546712801</v>
      </c>
      <c r="AM448" s="2">
        <f>+Help!$G448*Help!AG448</f>
        <v>9.8615916955017298</v>
      </c>
      <c r="AN448" s="2">
        <f>+Help!$G448*Help!AH448</f>
        <v>29.927335640138409</v>
      </c>
      <c r="AO448" s="2">
        <f>+Help!$G448*Help!AI448</f>
        <v>123.69965397923873</v>
      </c>
      <c r="AP448" s="2">
        <f>+Help!$G448*Help!AJ448</f>
        <v>13.54456141101457</v>
      </c>
      <c r="AQ448" s="2">
        <f>+Help!$G448*Help!AK448</f>
        <v>264.77028247600953</v>
      </c>
      <c r="AR448" s="1478">
        <f>+Help!$G448*Help!AL448</f>
        <v>23.25259515570934</v>
      </c>
      <c r="AS448" s="1478">
        <f>+Help!$G448*Help!AM448</f>
        <v>0</v>
      </c>
      <c r="AV448" s="5">
        <v>1</v>
      </c>
    </row>
    <row r="449" spans="1:48" x14ac:dyDescent="0.2">
      <c r="A449" s="1">
        <v>45373</v>
      </c>
      <c r="B449" s="2">
        <f>+Help!$G449*Help!I449</f>
        <v>651.41868512110716</v>
      </c>
      <c r="C449" s="2">
        <f>+Help!$G449*Help!J449</f>
        <v>404.46366782006913</v>
      </c>
      <c r="D449" s="2">
        <f>+Help!$G449*Help!K449</f>
        <v>109.86159169550172</v>
      </c>
      <c r="E449" s="2">
        <f>+Help!$G449*Help!L449</f>
        <v>108.61591695501728</v>
      </c>
      <c r="F449" s="2">
        <f>+Help!$G449*Help!M449</f>
        <v>282.8518226848571</v>
      </c>
      <c r="G449" s="2">
        <f>+Help!$G449*Help!N449</f>
        <v>340.117378349636</v>
      </c>
      <c r="H449" s="1478">
        <f>24*Help!R449/Help!$Q449</f>
        <v>263.69089276104427</v>
      </c>
      <c r="I449" s="1478">
        <f>24*Help!S449/Help!$Q449</f>
        <v>259.6851640254535</v>
      </c>
      <c r="J449" s="1478">
        <f>24*Help!T449/Help!$Q449</f>
        <v>17.741935483870968</v>
      </c>
      <c r="K449" s="1478">
        <f>24*Help!U449/Help!$Q449</f>
        <v>4.838709677419355</v>
      </c>
      <c r="L449" s="1478">
        <f>24*Help!V449/Help!$Q449</f>
        <v>5.161290322580645</v>
      </c>
      <c r="M449" s="1478">
        <f>24*Help!W449/Help!$Q449</f>
        <v>806.45161290322585</v>
      </c>
      <c r="N449" s="2">
        <f>100*Help!H449</f>
        <v>100</v>
      </c>
      <c r="O449" s="2">
        <f t="shared" si="43"/>
        <v>651.41868512110716</v>
      </c>
      <c r="P449" s="2">
        <f t="shared" si="44"/>
        <v>404.46366782006913</v>
      </c>
      <c r="Q449" s="2">
        <f t="shared" si="45"/>
        <v>109.86159169550172</v>
      </c>
      <c r="R449" s="2">
        <f t="shared" si="46"/>
        <v>108.61591695501728</v>
      </c>
      <c r="S449" s="2">
        <f t="shared" si="47"/>
        <v>282.8518226848571</v>
      </c>
      <c r="T449" s="2">
        <f t="shared" si="48"/>
        <v>340.117378349636</v>
      </c>
      <c r="U449" s="1478">
        <f t="shared" si="49"/>
        <v>263.69089276104427</v>
      </c>
      <c r="V449" s="1478">
        <f t="shared" si="50"/>
        <v>259.6851640254535</v>
      </c>
      <c r="W449" s="1478">
        <f t="shared" si="51"/>
        <v>17.741935483870968</v>
      </c>
      <c r="X449" s="1478">
        <f t="shared" si="52"/>
        <v>4.838709677419355</v>
      </c>
      <c r="Y449" s="1478">
        <f t="shared" si="53"/>
        <v>5.161290322580645</v>
      </c>
      <c r="Z449" s="1478">
        <f t="shared" si="54"/>
        <v>806.45161290322585</v>
      </c>
      <c r="AA449" s="2">
        <f t="shared" si="42"/>
        <v>100</v>
      </c>
      <c r="AC449" s="2">
        <v>1</v>
      </c>
      <c r="AE449" s="2">
        <f>+Help!$G449*Help!Y449</f>
        <v>269.89619377162626</v>
      </c>
      <c r="AF449" s="2">
        <f>+Help!$G449*Help!Z449</f>
        <v>134.5674740484429</v>
      </c>
      <c r="AG449" s="2">
        <f>+Help!$G449*Help!AA449</f>
        <v>0</v>
      </c>
      <c r="AH449" s="2">
        <f>+Help!$G449*Help!AB449</f>
        <v>218.47750865051901</v>
      </c>
      <c r="AI449" s="2">
        <f>+Help!$G449*Help!AC449</f>
        <v>28.477508650519027</v>
      </c>
      <c r="AJ449" s="2">
        <f>+Help!$G449*Help!AD449</f>
        <v>39.864811307958469</v>
      </c>
      <c r="AK449" s="2">
        <f>+Help!$G449*Help!AE449</f>
        <v>10.726643598615915</v>
      </c>
      <c r="AL449" s="2">
        <f>+Help!$G449*Help!AF449</f>
        <v>12.975778546712801</v>
      </c>
      <c r="AM449" s="2">
        <f>+Help!$G449*Help!AG449</f>
        <v>9.8615916955017298</v>
      </c>
      <c r="AN449" s="2">
        <f>+Help!$G449*Help!AH449</f>
        <v>29.927335640138409</v>
      </c>
      <c r="AO449" s="2">
        <f>+Help!$G449*Help!AI449</f>
        <v>123.69965397923873</v>
      </c>
      <c r="AP449" s="2">
        <f>+Help!$G449*Help!AJ449</f>
        <v>13.54456141101457</v>
      </c>
      <c r="AQ449" s="2">
        <f>+Help!$G449*Help!AK449</f>
        <v>264.77028247600953</v>
      </c>
      <c r="AR449" s="1478">
        <f>+Help!$G449*Help!AL449</f>
        <v>23.25259515570934</v>
      </c>
      <c r="AS449" s="1478">
        <f>+Help!$G449*Help!AM449</f>
        <v>0</v>
      </c>
      <c r="AV449" s="5">
        <v>1</v>
      </c>
    </row>
    <row r="450" spans="1:48" x14ac:dyDescent="0.2">
      <c r="A450" s="1">
        <v>45374</v>
      </c>
      <c r="B450" s="2">
        <f>+Help!$G450*Help!I450</f>
        <v>651.41868512110716</v>
      </c>
      <c r="C450" s="2">
        <f>+Help!$G450*Help!J450</f>
        <v>404.46366782006913</v>
      </c>
      <c r="D450" s="2">
        <f>+Help!$G450*Help!K450</f>
        <v>109.86159169550172</v>
      </c>
      <c r="E450" s="2">
        <f>+Help!$G450*Help!L450</f>
        <v>108.61591695501728</v>
      </c>
      <c r="F450" s="2">
        <f>+Help!$G450*Help!M450</f>
        <v>282.8518226848571</v>
      </c>
      <c r="G450" s="2">
        <f>+Help!$G450*Help!N450</f>
        <v>340.117378349636</v>
      </c>
      <c r="H450" s="1478">
        <f>24*Help!R450/Help!$Q450</f>
        <v>263.69089276104427</v>
      </c>
      <c r="I450" s="1478">
        <f>24*Help!S450/Help!$Q450</f>
        <v>259.6851640254535</v>
      </c>
      <c r="J450" s="1478">
        <f>24*Help!T450/Help!$Q450</f>
        <v>17.741935483870968</v>
      </c>
      <c r="K450" s="1478">
        <f>24*Help!U450/Help!$Q450</f>
        <v>4.838709677419355</v>
      </c>
      <c r="L450" s="1478">
        <f>24*Help!V450/Help!$Q450</f>
        <v>5.161290322580645</v>
      </c>
      <c r="M450" s="1478">
        <f>24*Help!W450/Help!$Q450</f>
        <v>806.45161290322585</v>
      </c>
      <c r="N450" s="2">
        <f>100*Help!H450</f>
        <v>100</v>
      </c>
      <c r="O450" s="2">
        <f t="shared" si="43"/>
        <v>651.41868512110716</v>
      </c>
      <c r="P450" s="2">
        <f t="shared" si="44"/>
        <v>404.46366782006913</v>
      </c>
      <c r="Q450" s="2">
        <f t="shared" si="45"/>
        <v>109.86159169550172</v>
      </c>
      <c r="R450" s="2">
        <f t="shared" si="46"/>
        <v>108.61591695501728</v>
      </c>
      <c r="S450" s="2">
        <f t="shared" si="47"/>
        <v>282.8518226848571</v>
      </c>
      <c r="T450" s="2">
        <f t="shared" si="48"/>
        <v>340.117378349636</v>
      </c>
      <c r="U450" s="1478">
        <f t="shared" si="49"/>
        <v>263.69089276104427</v>
      </c>
      <c r="V450" s="1478">
        <f t="shared" si="50"/>
        <v>259.6851640254535</v>
      </c>
      <c r="W450" s="1478">
        <f t="shared" si="51"/>
        <v>17.741935483870968</v>
      </c>
      <c r="X450" s="1478">
        <f t="shared" si="52"/>
        <v>4.838709677419355</v>
      </c>
      <c r="Y450" s="1478">
        <f t="shared" si="53"/>
        <v>5.161290322580645</v>
      </c>
      <c r="Z450" s="1478">
        <f t="shared" si="54"/>
        <v>806.45161290322585</v>
      </c>
      <c r="AA450" s="2">
        <f t="shared" si="42"/>
        <v>100</v>
      </c>
      <c r="AC450" s="2">
        <v>1</v>
      </c>
      <c r="AE450" s="2">
        <f>+Help!$G450*Help!Y450</f>
        <v>269.89619377162626</v>
      </c>
      <c r="AF450" s="2">
        <f>+Help!$G450*Help!Z450</f>
        <v>134.5674740484429</v>
      </c>
      <c r="AG450" s="2">
        <f>+Help!$G450*Help!AA450</f>
        <v>0</v>
      </c>
      <c r="AH450" s="2">
        <f>+Help!$G450*Help!AB450</f>
        <v>218.47750865051901</v>
      </c>
      <c r="AI450" s="2">
        <f>+Help!$G450*Help!AC450</f>
        <v>28.477508650519027</v>
      </c>
      <c r="AJ450" s="2">
        <f>+Help!$G450*Help!AD450</f>
        <v>39.864811307958469</v>
      </c>
      <c r="AK450" s="2">
        <f>+Help!$G450*Help!AE450</f>
        <v>10.726643598615915</v>
      </c>
      <c r="AL450" s="2">
        <f>+Help!$G450*Help!AF450</f>
        <v>12.975778546712801</v>
      </c>
      <c r="AM450" s="2">
        <f>+Help!$G450*Help!AG450</f>
        <v>9.8615916955017298</v>
      </c>
      <c r="AN450" s="2">
        <f>+Help!$G450*Help!AH450</f>
        <v>29.927335640138409</v>
      </c>
      <c r="AO450" s="2">
        <f>+Help!$G450*Help!AI450</f>
        <v>123.69965397923873</v>
      </c>
      <c r="AP450" s="2">
        <f>+Help!$G450*Help!AJ450</f>
        <v>13.54456141101457</v>
      </c>
      <c r="AQ450" s="2">
        <f>+Help!$G450*Help!AK450</f>
        <v>264.77028247600953</v>
      </c>
      <c r="AR450" s="1478">
        <f>+Help!$G450*Help!AL450</f>
        <v>23.25259515570934</v>
      </c>
      <c r="AS450" s="1478">
        <f>+Help!$G450*Help!AM450</f>
        <v>0</v>
      </c>
      <c r="AV450" s="5">
        <v>1</v>
      </c>
    </row>
    <row r="451" spans="1:48" x14ac:dyDescent="0.2">
      <c r="A451" s="1">
        <v>45375</v>
      </c>
      <c r="B451" s="2">
        <f>+Help!$G451*Help!I451</f>
        <v>651.41868512110716</v>
      </c>
      <c r="C451" s="2">
        <f>+Help!$G451*Help!J451</f>
        <v>404.46366782006913</v>
      </c>
      <c r="D451" s="2">
        <f>+Help!$G451*Help!K451</f>
        <v>109.86159169550172</v>
      </c>
      <c r="E451" s="2">
        <f>+Help!$G451*Help!L451</f>
        <v>108.61591695501728</v>
      </c>
      <c r="F451" s="2">
        <f>+Help!$G451*Help!M451</f>
        <v>282.8518226848571</v>
      </c>
      <c r="G451" s="2">
        <f>+Help!$G451*Help!N451</f>
        <v>340.117378349636</v>
      </c>
      <c r="H451" s="1478">
        <f>24*Help!R451/Help!$Q451</f>
        <v>263.69089276104427</v>
      </c>
      <c r="I451" s="1478">
        <f>24*Help!S451/Help!$Q451</f>
        <v>259.6851640254535</v>
      </c>
      <c r="J451" s="1478">
        <f>24*Help!T451/Help!$Q451</f>
        <v>17.741935483870968</v>
      </c>
      <c r="K451" s="1478">
        <f>24*Help!U451/Help!$Q451</f>
        <v>4.838709677419355</v>
      </c>
      <c r="L451" s="1478">
        <f>24*Help!V451/Help!$Q451</f>
        <v>5.161290322580645</v>
      </c>
      <c r="M451" s="1478">
        <f>24*Help!W451/Help!$Q451</f>
        <v>806.45161290322585</v>
      </c>
      <c r="N451" s="2">
        <f>100*Help!H451</f>
        <v>100</v>
      </c>
      <c r="O451" s="2">
        <f t="shared" si="43"/>
        <v>651.41868512110716</v>
      </c>
      <c r="P451" s="2">
        <f t="shared" si="44"/>
        <v>404.46366782006913</v>
      </c>
      <c r="Q451" s="2">
        <f t="shared" si="45"/>
        <v>109.86159169550172</v>
      </c>
      <c r="R451" s="2">
        <f t="shared" si="46"/>
        <v>108.61591695501728</v>
      </c>
      <c r="S451" s="2">
        <f t="shared" si="47"/>
        <v>282.8518226848571</v>
      </c>
      <c r="T451" s="2">
        <f t="shared" si="48"/>
        <v>340.117378349636</v>
      </c>
      <c r="U451" s="1478">
        <f t="shared" si="49"/>
        <v>263.69089276104427</v>
      </c>
      <c r="V451" s="1478">
        <f t="shared" si="50"/>
        <v>259.6851640254535</v>
      </c>
      <c r="W451" s="1478">
        <f t="shared" si="51"/>
        <v>17.741935483870968</v>
      </c>
      <c r="X451" s="1478">
        <f t="shared" si="52"/>
        <v>4.838709677419355</v>
      </c>
      <c r="Y451" s="1478">
        <f t="shared" si="53"/>
        <v>5.161290322580645</v>
      </c>
      <c r="Z451" s="1478">
        <f t="shared" si="54"/>
        <v>806.45161290322585</v>
      </c>
      <c r="AA451" s="2">
        <f t="shared" si="42"/>
        <v>100</v>
      </c>
      <c r="AC451" s="2">
        <v>1</v>
      </c>
      <c r="AE451" s="2">
        <f>+Help!$G451*Help!Y451</f>
        <v>269.89619377162626</v>
      </c>
      <c r="AF451" s="2">
        <f>+Help!$G451*Help!Z451</f>
        <v>134.5674740484429</v>
      </c>
      <c r="AG451" s="2">
        <f>+Help!$G451*Help!AA451</f>
        <v>0</v>
      </c>
      <c r="AH451" s="2">
        <f>+Help!$G451*Help!AB451</f>
        <v>218.47750865051901</v>
      </c>
      <c r="AI451" s="2">
        <f>+Help!$G451*Help!AC451</f>
        <v>28.477508650519027</v>
      </c>
      <c r="AJ451" s="2">
        <f>+Help!$G451*Help!AD451</f>
        <v>39.864811307958469</v>
      </c>
      <c r="AK451" s="2">
        <f>+Help!$G451*Help!AE451</f>
        <v>10.726643598615915</v>
      </c>
      <c r="AL451" s="2">
        <f>+Help!$G451*Help!AF451</f>
        <v>12.975778546712801</v>
      </c>
      <c r="AM451" s="2">
        <f>+Help!$G451*Help!AG451</f>
        <v>9.8615916955017298</v>
      </c>
      <c r="AN451" s="2">
        <f>+Help!$G451*Help!AH451</f>
        <v>29.927335640138409</v>
      </c>
      <c r="AO451" s="2">
        <f>+Help!$G451*Help!AI451</f>
        <v>123.69965397923873</v>
      </c>
      <c r="AP451" s="2">
        <f>+Help!$G451*Help!AJ451</f>
        <v>13.54456141101457</v>
      </c>
      <c r="AQ451" s="2">
        <f>+Help!$G451*Help!AK451</f>
        <v>264.77028247600953</v>
      </c>
      <c r="AR451" s="1478">
        <f>+Help!$G451*Help!AL451</f>
        <v>23.25259515570934</v>
      </c>
      <c r="AS451" s="1478">
        <f>+Help!$G451*Help!AM451</f>
        <v>0</v>
      </c>
      <c r="AV451" s="5">
        <v>1</v>
      </c>
    </row>
    <row r="452" spans="1:48" x14ac:dyDescent="0.2">
      <c r="A452" s="1">
        <v>45376</v>
      </c>
      <c r="B452" s="2">
        <f>+Help!$G452*Help!I452</f>
        <v>651.41868512110716</v>
      </c>
      <c r="C452" s="2">
        <f>+Help!$G452*Help!J452</f>
        <v>404.46366782006913</v>
      </c>
      <c r="D452" s="2">
        <f>+Help!$G452*Help!K452</f>
        <v>109.86159169550172</v>
      </c>
      <c r="E452" s="2">
        <f>+Help!$G452*Help!L452</f>
        <v>108.61591695501728</v>
      </c>
      <c r="F452" s="2">
        <f>+Help!$G452*Help!M452</f>
        <v>282.8518226848571</v>
      </c>
      <c r="G452" s="2">
        <f>+Help!$G452*Help!N452</f>
        <v>340.117378349636</v>
      </c>
      <c r="H452" s="1478">
        <f>24*Help!R452/Help!$Q452</f>
        <v>263.69089276104427</v>
      </c>
      <c r="I452" s="1478">
        <f>24*Help!S452/Help!$Q452</f>
        <v>259.6851640254535</v>
      </c>
      <c r="J452" s="1478">
        <f>24*Help!T452/Help!$Q452</f>
        <v>17.741935483870968</v>
      </c>
      <c r="K452" s="1478">
        <f>24*Help!U452/Help!$Q452</f>
        <v>4.838709677419355</v>
      </c>
      <c r="L452" s="1478">
        <f>24*Help!V452/Help!$Q452</f>
        <v>5.161290322580645</v>
      </c>
      <c r="M452" s="1478">
        <f>24*Help!W452/Help!$Q452</f>
        <v>806.45161290322585</v>
      </c>
      <c r="N452" s="2">
        <f>100*Help!H452</f>
        <v>100</v>
      </c>
      <c r="O452" s="2">
        <f t="shared" si="43"/>
        <v>651.41868512110716</v>
      </c>
      <c r="P452" s="2">
        <f t="shared" si="44"/>
        <v>404.46366782006913</v>
      </c>
      <c r="Q452" s="2">
        <f t="shared" si="45"/>
        <v>109.86159169550172</v>
      </c>
      <c r="R452" s="2">
        <f t="shared" si="46"/>
        <v>108.61591695501728</v>
      </c>
      <c r="S452" s="2">
        <f t="shared" si="47"/>
        <v>282.8518226848571</v>
      </c>
      <c r="T452" s="2">
        <f t="shared" si="48"/>
        <v>340.117378349636</v>
      </c>
      <c r="U452" s="1478">
        <f t="shared" si="49"/>
        <v>263.69089276104427</v>
      </c>
      <c r="V452" s="1478">
        <f t="shared" si="50"/>
        <v>259.6851640254535</v>
      </c>
      <c r="W452" s="1478">
        <f t="shared" si="51"/>
        <v>17.741935483870968</v>
      </c>
      <c r="X452" s="1478">
        <f t="shared" si="52"/>
        <v>4.838709677419355</v>
      </c>
      <c r="Y452" s="1478">
        <f t="shared" si="53"/>
        <v>5.161290322580645</v>
      </c>
      <c r="Z452" s="1478">
        <f t="shared" si="54"/>
        <v>806.45161290322585</v>
      </c>
      <c r="AA452" s="2">
        <f t="shared" si="42"/>
        <v>100</v>
      </c>
      <c r="AC452" s="2">
        <v>1</v>
      </c>
      <c r="AE452" s="2">
        <f>+Help!$G452*Help!Y452</f>
        <v>269.89619377162626</v>
      </c>
      <c r="AF452" s="2">
        <f>+Help!$G452*Help!Z452</f>
        <v>134.5674740484429</v>
      </c>
      <c r="AG452" s="2">
        <f>+Help!$G452*Help!AA452</f>
        <v>0</v>
      </c>
      <c r="AH452" s="2">
        <f>+Help!$G452*Help!AB452</f>
        <v>218.47750865051901</v>
      </c>
      <c r="AI452" s="2">
        <f>+Help!$G452*Help!AC452</f>
        <v>28.477508650519027</v>
      </c>
      <c r="AJ452" s="2">
        <f>+Help!$G452*Help!AD452</f>
        <v>39.864811307958469</v>
      </c>
      <c r="AK452" s="2">
        <f>+Help!$G452*Help!AE452</f>
        <v>10.726643598615915</v>
      </c>
      <c r="AL452" s="2">
        <f>+Help!$G452*Help!AF452</f>
        <v>12.975778546712801</v>
      </c>
      <c r="AM452" s="2">
        <f>+Help!$G452*Help!AG452</f>
        <v>9.8615916955017298</v>
      </c>
      <c r="AN452" s="2">
        <f>+Help!$G452*Help!AH452</f>
        <v>29.927335640138409</v>
      </c>
      <c r="AO452" s="2">
        <f>+Help!$G452*Help!AI452</f>
        <v>123.69965397923873</v>
      </c>
      <c r="AP452" s="2">
        <f>+Help!$G452*Help!AJ452</f>
        <v>13.54456141101457</v>
      </c>
      <c r="AQ452" s="2">
        <f>+Help!$G452*Help!AK452</f>
        <v>264.77028247600953</v>
      </c>
      <c r="AR452" s="1478">
        <f>+Help!$G452*Help!AL452</f>
        <v>23.25259515570934</v>
      </c>
      <c r="AS452" s="1478">
        <f>+Help!$G452*Help!AM452</f>
        <v>0</v>
      </c>
      <c r="AV452" s="5">
        <v>1</v>
      </c>
    </row>
    <row r="453" spans="1:48" x14ac:dyDescent="0.2">
      <c r="A453" s="1">
        <v>45377</v>
      </c>
      <c r="B453" s="2">
        <f>+Help!$G453*Help!I453</f>
        <v>651.41868512110716</v>
      </c>
      <c r="C453" s="2">
        <f>+Help!$G453*Help!J453</f>
        <v>404.46366782006913</v>
      </c>
      <c r="D453" s="2">
        <f>+Help!$G453*Help!K453</f>
        <v>109.86159169550172</v>
      </c>
      <c r="E453" s="2">
        <f>+Help!$G453*Help!L453</f>
        <v>108.61591695501728</v>
      </c>
      <c r="F453" s="2">
        <f>+Help!$G453*Help!M453</f>
        <v>282.8518226848571</v>
      </c>
      <c r="G453" s="2">
        <f>+Help!$G453*Help!N453</f>
        <v>340.117378349636</v>
      </c>
      <c r="H453" s="1478">
        <f>24*Help!R453/Help!$Q453</f>
        <v>263.69089276104427</v>
      </c>
      <c r="I453" s="1478">
        <f>24*Help!S453/Help!$Q453</f>
        <v>259.6851640254535</v>
      </c>
      <c r="J453" s="1478">
        <f>24*Help!T453/Help!$Q453</f>
        <v>17.741935483870968</v>
      </c>
      <c r="K453" s="1478">
        <f>24*Help!U453/Help!$Q453</f>
        <v>4.838709677419355</v>
      </c>
      <c r="L453" s="1478">
        <f>24*Help!V453/Help!$Q453</f>
        <v>5.161290322580645</v>
      </c>
      <c r="M453" s="1478">
        <f>24*Help!W453/Help!$Q453</f>
        <v>806.45161290322585</v>
      </c>
      <c r="N453" s="2">
        <f>100*Help!H453</f>
        <v>100</v>
      </c>
      <c r="O453" s="2">
        <f t="shared" si="43"/>
        <v>651.41868512110716</v>
      </c>
      <c r="P453" s="2">
        <f t="shared" si="44"/>
        <v>404.46366782006913</v>
      </c>
      <c r="Q453" s="2">
        <f t="shared" si="45"/>
        <v>109.86159169550172</v>
      </c>
      <c r="R453" s="2">
        <f t="shared" si="46"/>
        <v>108.61591695501728</v>
      </c>
      <c r="S453" s="2">
        <f t="shared" si="47"/>
        <v>282.8518226848571</v>
      </c>
      <c r="T453" s="2">
        <f t="shared" si="48"/>
        <v>340.117378349636</v>
      </c>
      <c r="U453" s="1478">
        <f t="shared" si="49"/>
        <v>263.69089276104427</v>
      </c>
      <c r="V453" s="1478">
        <f t="shared" si="50"/>
        <v>259.6851640254535</v>
      </c>
      <c r="W453" s="1478">
        <f t="shared" si="51"/>
        <v>17.741935483870968</v>
      </c>
      <c r="X453" s="1478">
        <f t="shared" si="52"/>
        <v>4.838709677419355</v>
      </c>
      <c r="Y453" s="1478">
        <f t="shared" si="53"/>
        <v>5.161290322580645</v>
      </c>
      <c r="Z453" s="1478">
        <f t="shared" si="54"/>
        <v>806.45161290322585</v>
      </c>
      <c r="AA453" s="2">
        <f t="shared" si="42"/>
        <v>100</v>
      </c>
      <c r="AC453" s="2">
        <v>1</v>
      </c>
      <c r="AE453" s="2">
        <f>+Help!$G453*Help!Y453</f>
        <v>269.89619377162626</v>
      </c>
      <c r="AF453" s="2">
        <f>+Help!$G453*Help!Z453</f>
        <v>134.5674740484429</v>
      </c>
      <c r="AG453" s="2">
        <f>+Help!$G453*Help!AA453</f>
        <v>0</v>
      </c>
      <c r="AH453" s="2">
        <f>+Help!$G453*Help!AB453</f>
        <v>218.47750865051901</v>
      </c>
      <c r="AI453" s="2">
        <f>+Help!$G453*Help!AC453</f>
        <v>28.477508650519027</v>
      </c>
      <c r="AJ453" s="2">
        <f>+Help!$G453*Help!AD453</f>
        <v>39.864811307958469</v>
      </c>
      <c r="AK453" s="2">
        <f>+Help!$G453*Help!AE453</f>
        <v>10.726643598615915</v>
      </c>
      <c r="AL453" s="2">
        <f>+Help!$G453*Help!AF453</f>
        <v>12.975778546712801</v>
      </c>
      <c r="AM453" s="2">
        <f>+Help!$G453*Help!AG453</f>
        <v>9.8615916955017298</v>
      </c>
      <c r="AN453" s="2">
        <f>+Help!$G453*Help!AH453</f>
        <v>29.927335640138409</v>
      </c>
      <c r="AO453" s="2">
        <f>+Help!$G453*Help!AI453</f>
        <v>123.69965397923873</v>
      </c>
      <c r="AP453" s="2">
        <f>+Help!$G453*Help!AJ453</f>
        <v>13.54456141101457</v>
      </c>
      <c r="AQ453" s="2">
        <f>+Help!$G453*Help!AK453</f>
        <v>264.77028247600953</v>
      </c>
      <c r="AR453" s="1478">
        <f>+Help!$G453*Help!AL453</f>
        <v>23.25259515570934</v>
      </c>
      <c r="AS453" s="1478">
        <f>+Help!$G453*Help!AM453</f>
        <v>0</v>
      </c>
      <c r="AV453" s="5">
        <v>1</v>
      </c>
    </row>
    <row r="454" spans="1:48" x14ac:dyDescent="0.2">
      <c r="A454" s="1">
        <v>45378</v>
      </c>
      <c r="B454" s="2">
        <f>+Help!$G454*Help!I454</f>
        <v>651.41868512110716</v>
      </c>
      <c r="C454" s="2">
        <f>+Help!$G454*Help!J454</f>
        <v>404.46366782006913</v>
      </c>
      <c r="D454" s="2">
        <f>+Help!$G454*Help!K454</f>
        <v>109.86159169550172</v>
      </c>
      <c r="E454" s="2">
        <f>+Help!$G454*Help!L454</f>
        <v>108.61591695501728</v>
      </c>
      <c r="F454" s="2">
        <f>+Help!$G454*Help!M454</f>
        <v>282.8518226848571</v>
      </c>
      <c r="G454" s="2">
        <f>+Help!$G454*Help!N454</f>
        <v>340.117378349636</v>
      </c>
      <c r="H454" s="1478">
        <f>24*Help!R454/Help!$Q454</f>
        <v>263.69089276104427</v>
      </c>
      <c r="I454" s="1478">
        <f>24*Help!S454/Help!$Q454</f>
        <v>259.6851640254535</v>
      </c>
      <c r="J454" s="1478">
        <f>24*Help!T454/Help!$Q454</f>
        <v>17.741935483870968</v>
      </c>
      <c r="K454" s="1478">
        <f>24*Help!U454/Help!$Q454</f>
        <v>4.838709677419355</v>
      </c>
      <c r="L454" s="1478">
        <f>24*Help!V454/Help!$Q454</f>
        <v>5.161290322580645</v>
      </c>
      <c r="M454" s="1478">
        <f>24*Help!W454/Help!$Q454</f>
        <v>806.45161290322585</v>
      </c>
      <c r="N454" s="2">
        <f>100*Help!H454</f>
        <v>100</v>
      </c>
      <c r="O454" s="2">
        <f t="shared" si="43"/>
        <v>651.41868512110716</v>
      </c>
      <c r="P454" s="2">
        <f t="shared" si="44"/>
        <v>404.46366782006913</v>
      </c>
      <c r="Q454" s="2">
        <f t="shared" si="45"/>
        <v>109.86159169550172</v>
      </c>
      <c r="R454" s="2">
        <f t="shared" si="46"/>
        <v>108.61591695501728</v>
      </c>
      <c r="S454" s="2">
        <f t="shared" si="47"/>
        <v>282.8518226848571</v>
      </c>
      <c r="T454" s="2">
        <f t="shared" si="48"/>
        <v>340.117378349636</v>
      </c>
      <c r="U454" s="1478">
        <f t="shared" si="49"/>
        <v>263.69089276104427</v>
      </c>
      <c r="V454" s="1478">
        <f t="shared" si="50"/>
        <v>259.6851640254535</v>
      </c>
      <c r="W454" s="1478">
        <f t="shared" si="51"/>
        <v>17.741935483870968</v>
      </c>
      <c r="X454" s="1478">
        <f t="shared" si="52"/>
        <v>4.838709677419355</v>
      </c>
      <c r="Y454" s="1478">
        <f t="shared" si="53"/>
        <v>5.161290322580645</v>
      </c>
      <c r="Z454" s="1478">
        <f t="shared" si="54"/>
        <v>806.45161290322585</v>
      </c>
      <c r="AA454" s="2">
        <f t="shared" si="42"/>
        <v>100</v>
      </c>
      <c r="AC454" s="2">
        <v>1</v>
      </c>
      <c r="AE454" s="2">
        <f>+Help!$G454*Help!Y454</f>
        <v>269.89619377162626</v>
      </c>
      <c r="AF454" s="2">
        <f>+Help!$G454*Help!Z454</f>
        <v>134.5674740484429</v>
      </c>
      <c r="AG454" s="2">
        <f>+Help!$G454*Help!AA454</f>
        <v>0</v>
      </c>
      <c r="AH454" s="2">
        <f>+Help!$G454*Help!AB454</f>
        <v>218.47750865051901</v>
      </c>
      <c r="AI454" s="2">
        <f>+Help!$G454*Help!AC454</f>
        <v>28.477508650519027</v>
      </c>
      <c r="AJ454" s="2">
        <f>+Help!$G454*Help!AD454</f>
        <v>39.864811307958469</v>
      </c>
      <c r="AK454" s="2">
        <f>+Help!$G454*Help!AE454</f>
        <v>10.726643598615915</v>
      </c>
      <c r="AL454" s="2">
        <f>+Help!$G454*Help!AF454</f>
        <v>12.975778546712801</v>
      </c>
      <c r="AM454" s="2">
        <f>+Help!$G454*Help!AG454</f>
        <v>9.8615916955017298</v>
      </c>
      <c r="AN454" s="2">
        <f>+Help!$G454*Help!AH454</f>
        <v>29.927335640138409</v>
      </c>
      <c r="AO454" s="2">
        <f>+Help!$G454*Help!AI454</f>
        <v>123.69965397923873</v>
      </c>
      <c r="AP454" s="2">
        <f>+Help!$G454*Help!AJ454</f>
        <v>13.54456141101457</v>
      </c>
      <c r="AQ454" s="2">
        <f>+Help!$G454*Help!AK454</f>
        <v>264.77028247600953</v>
      </c>
      <c r="AR454" s="1478">
        <f>+Help!$G454*Help!AL454</f>
        <v>23.25259515570934</v>
      </c>
      <c r="AS454" s="1478">
        <f>+Help!$G454*Help!AM454</f>
        <v>0</v>
      </c>
      <c r="AV454" s="5">
        <v>1</v>
      </c>
    </row>
    <row r="455" spans="1:48" x14ac:dyDescent="0.2">
      <c r="A455" s="1">
        <v>45379</v>
      </c>
      <c r="B455" s="2">
        <f>+Help!$G455*Help!I455</f>
        <v>651.41868512110716</v>
      </c>
      <c r="C455" s="2">
        <f>+Help!$G455*Help!J455</f>
        <v>404.46366782006913</v>
      </c>
      <c r="D455" s="2">
        <f>+Help!$G455*Help!K455</f>
        <v>109.86159169550172</v>
      </c>
      <c r="E455" s="2">
        <f>+Help!$G455*Help!L455</f>
        <v>108.61591695501728</v>
      </c>
      <c r="F455" s="2">
        <f>+Help!$G455*Help!M455</f>
        <v>282.8518226848571</v>
      </c>
      <c r="G455" s="2">
        <f>+Help!$G455*Help!N455</f>
        <v>340.117378349636</v>
      </c>
      <c r="H455" s="1478">
        <f>24*Help!R455/Help!$Q455</f>
        <v>263.69089276104427</v>
      </c>
      <c r="I455" s="1478">
        <f>24*Help!S455/Help!$Q455</f>
        <v>259.6851640254535</v>
      </c>
      <c r="J455" s="1478">
        <f>24*Help!T455/Help!$Q455</f>
        <v>17.741935483870968</v>
      </c>
      <c r="K455" s="1478">
        <f>24*Help!U455/Help!$Q455</f>
        <v>4.838709677419355</v>
      </c>
      <c r="L455" s="1478">
        <f>24*Help!V455/Help!$Q455</f>
        <v>5.161290322580645</v>
      </c>
      <c r="M455" s="1478">
        <f>24*Help!W455/Help!$Q455</f>
        <v>806.45161290322585</v>
      </c>
      <c r="N455" s="2">
        <f>100*Help!H455</f>
        <v>100</v>
      </c>
      <c r="O455" s="2">
        <f t="shared" si="43"/>
        <v>651.41868512110716</v>
      </c>
      <c r="P455" s="2">
        <f t="shared" si="44"/>
        <v>404.46366782006913</v>
      </c>
      <c r="Q455" s="2">
        <f t="shared" si="45"/>
        <v>109.86159169550172</v>
      </c>
      <c r="R455" s="2">
        <f t="shared" si="46"/>
        <v>108.61591695501728</v>
      </c>
      <c r="S455" s="2">
        <f t="shared" si="47"/>
        <v>282.8518226848571</v>
      </c>
      <c r="T455" s="2">
        <f t="shared" si="48"/>
        <v>340.117378349636</v>
      </c>
      <c r="U455" s="1478">
        <f t="shared" si="49"/>
        <v>263.69089276104427</v>
      </c>
      <c r="V455" s="1478">
        <f t="shared" si="50"/>
        <v>259.6851640254535</v>
      </c>
      <c r="W455" s="1478">
        <f t="shared" si="51"/>
        <v>17.741935483870968</v>
      </c>
      <c r="X455" s="1478">
        <f t="shared" si="52"/>
        <v>4.838709677419355</v>
      </c>
      <c r="Y455" s="1478">
        <f t="shared" si="53"/>
        <v>5.161290322580645</v>
      </c>
      <c r="Z455" s="1478">
        <f t="shared" si="54"/>
        <v>806.45161290322585</v>
      </c>
      <c r="AA455" s="2">
        <f t="shared" si="42"/>
        <v>100</v>
      </c>
      <c r="AC455" s="2">
        <v>1</v>
      </c>
      <c r="AE455" s="2">
        <f>+Help!$G455*Help!Y455</f>
        <v>269.89619377162626</v>
      </c>
      <c r="AF455" s="2">
        <f>+Help!$G455*Help!Z455</f>
        <v>134.5674740484429</v>
      </c>
      <c r="AG455" s="2">
        <f>+Help!$G455*Help!AA455</f>
        <v>0</v>
      </c>
      <c r="AH455" s="2">
        <f>+Help!$G455*Help!AB455</f>
        <v>218.47750865051901</v>
      </c>
      <c r="AI455" s="2">
        <f>+Help!$G455*Help!AC455</f>
        <v>28.477508650519027</v>
      </c>
      <c r="AJ455" s="2">
        <f>+Help!$G455*Help!AD455</f>
        <v>39.864811307958469</v>
      </c>
      <c r="AK455" s="2">
        <f>+Help!$G455*Help!AE455</f>
        <v>10.726643598615915</v>
      </c>
      <c r="AL455" s="2">
        <f>+Help!$G455*Help!AF455</f>
        <v>12.975778546712801</v>
      </c>
      <c r="AM455" s="2">
        <f>+Help!$G455*Help!AG455</f>
        <v>9.8615916955017298</v>
      </c>
      <c r="AN455" s="2">
        <f>+Help!$G455*Help!AH455</f>
        <v>29.927335640138409</v>
      </c>
      <c r="AO455" s="2">
        <f>+Help!$G455*Help!AI455</f>
        <v>123.69965397923873</v>
      </c>
      <c r="AP455" s="2">
        <f>+Help!$G455*Help!AJ455</f>
        <v>13.54456141101457</v>
      </c>
      <c r="AQ455" s="2">
        <f>+Help!$G455*Help!AK455</f>
        <v>264.77028247600953</v>
      </c>
      <c r="AR455" s="1478">
        <f>+Help!$G455*Help!AL455</f>
        <v>23.25259515570934</v>
      </c>
      <c r="AS455" s="1478">
        <f>+Help!$G455*Help!AM455</f>
        <v>0</v>
      </c>
      <c r="AV455" s="5">
        <v>1</v>
      </c>
    </row>
    <row r="456" spans="1:48" x14ac:dyDescent="0.2">
      <c r="A456" s="1">
        <v>45380</v>
      </c>
      <c r="B456" s="2">
        <f>+Help!$G456*Help!I456</f>
        <v>651.41868512110716</v>
      </c>
      <c r="C456" s="2">
        <f>+Help!$G456*Help!J456</f>
        <v>404.46366782006913</v>
      </c>
      <c r="D456" s="2">
        <f>+Help!$G456*Help!K456</f>
        <v>109.86159169550172</v>
      </c>
      <c r="E456" s="2">
        <f>+Help!$G456*Help!L456</f>
        <v>108.61591695501728</v>
      </c>
      <c r="F456" s="2">
        <f>+Help!$G456*Help!M456</f>
        <v>282.8518226848571</v>
      </c>
      <c r="G456" s="2">
        <f>+Help!$G456*Help!N456</f>
        <v>340.117378349636</v>
      </c>
      <c r="H456" s="1478">
        <f>24*Help!R456/Help!$Q456</f>
        <v>263.69089276104427</v>
      </c>
      <c r="I456" s="1478">
        <f>24*Help!S456/Help!$Q456</f>
        <v>259.6851640254535</v>
      </c>
      <c r="J456" s="1478">
        <f>24*Help!T456/Help!$Q456</f>
        <v>17.741935483870968</v>
      </c>
      <c r="K456" s="1478">
        <f>24*Help!U456/Help!$Q456</f>
        <v>4.838709677419355</v>
      </c>
      <c r="L456" s="1478">
        <f>24*Help!V456/Help!$Q456</f>
        <v>5.161290322580645</v>
      </c>
      <c r="M456" s="1478">
        <f>24*Help!W456/Help!$Q456</f>
        <v>806.45161290322585</v>
      </c>
      <c r="N456" s="2">
        <f>100*Help!H456</f>
        <v>100</v>
      </c>
      <c r="O456" s="2">
        <f t="shared" si="43"/>
        <v>651.41868512110716</v>
      </c>
      <c r="P456" s="2">
        <f t="shared" si="44"/>
        <v>404.46366782006913</v>
      </c>
      <c r="Q456" s="2">
        <f t="shared" si="45"/>
        <v>109.86159169550172</v>
      </c>
      <c r="R456" s="2">
        <f t="shared" si="46"/>
        <v>108.61591695501728</v>
      </c>
      <c r="S456" s="2">
        <f t="shared" si="47"/>
        <v>282.8518226848571</v>
      </c>
      <c r="T456" s="2">
        <f t="shared" si="48"/>
        <v>340.117378349636</v>
      </c>
      <c r="U456" s="1478">
        <f t="shared" si="49"/>
        <v>263.69089276104427</v>
      </c>
      <c r="V456" s="1478">
        <f t="shared" si="50"/>
        <v>259.6851640254535</v>
      </c>
      <c r="W456" s="1478">
        <f t="shared" si="51"/>
        <v>17.741935483870968</v>
      </c>
      <c r="X456" s="1478">
        <f t="shared" si="52"/>
        <v>4.838709677419355</v>
      </c>
      <c r="Y456" s="1478">
        <f t="shared" si="53"/>
        <v>5.161290322580645</v>
      </c>
      <c r="Z456" s="1478">
        <f t="shared" si="54"/>
        <v>806.45161290322585</v>
      </c>
      <c r="AA456" s="2">
        <f t="shared" si="42"/>
        <v>100</v>
      </c>
      <c r="AC456" s="2">
        <v>1</v>
      </c>
      <c r="AE456" s="2">
        <f>+Help!$G456*Help!Y456</f>
        <v>269.89619377162626</v>
      </c>
      <c r="AF456" s="2">
        <f>+Help!$G456*Help!Z456</f>
        <v>134.5674740484429</v>
      </c>
      <c r="AG456" s="2">
        <f>+Help!$G456*Help!AA456</f>
        <v>0</v>
      </c>
      <c r="AH456" s="2">
        <f>+Help!$G456*Help!AB456</f>
        <v>218.47750865051901</v>
      </c>
      <c r="AI456" s="2">
        <f>+Help!$G456*Help!AC456</f>
        <v>28.477508650519027</v>
      </c>
      <c r="AJ456" s="2">
        <f>+Help!$G456*Help!AD456</f>
        <v>39.864811307958469</v>
      </c>
      <c r="AK456" s="2">
        <f>+Help!$G456*Help!AE456</f>
        <v>10.726643598615915</v>
      </c>
      <c r="AL456" s="2">
        <f>+Help!$G456*Help!AF456</f>
        <v>12.975778546712801</v>
      </c>
      <c r="AM456" s="2">
        <f>+Help!$G456*Help!AG456</f>
        <v>9.8615916955017298</v>
      </c>
      <c r="AN456" s="2">
        <f>+Help!$G456*Help!AH456</f>
        <v>29.927335640138409</v>
      </c>
      <c r="AO456" s="2">
        <f>+Help!$G456*Help!AI456</f>
        <v>123.69965397923873</v>
      </c>
      <c r="AP456" s="2">
        <f>+Help!$G456*Help!AJ456</f>
        <v>13.54456141101457</v>
      </c>
      <c r="AQ456" s="2">
        <f>+Help!$G456*Help!AK456</f>
        <v>264.77028247600953</v>
      </c>
      <c r="AR456" s="1478">
        <f>+Help!$G456*Help!AL456</f>
        <v>23.25259515570934</v>
      </c>
      <c r="AS456" s="1478">
        <f>+Help!$G456*Help!AM456</f>
        <v>0</v>
      </c>
      <c r="AV456" s="5">
        <v>1</v>
      </c>
    </row>
    <row r="457" spans="1:48" x14ac:dyDescent="0.2">
      <c r="A457" s="1">
        <v>45381</v>
      </c>
      <c r="B457" s="2">
        <f>+Help!$G457*Help!I457</f>
        <v>651.41868512110716</v>
      </c>
      <c r="C457" s="2">
        <f>+Help!$G457*Help!J457</f>
        <v>404.46366782006913</v>
      </c>
      <c r="D457" s="2">
        <f>+Help!$G457*Help!K457</f>
        <v>109.86159169550172</v>
      </c>
      <c r="E457" s="2">
        <f>+Help!$G457*Help!L457</f>
        <v>108.61591695501728</v>
      </c>
      <c r="F457" s="2">
        <f>+Help!$G457*Help!M457</f>
        <v>282.8518226848571</v>
      </c>
      <c r="G457" s="2">
        <f>+Help!$G457*Help!N457</f>
        <v>340.117378349636</v>
      </c>
      <c r="H457" s="1478">
        <f>24*Help!R457/Help!$Q457</f>
        <v>263.69089276104427</v>
      </c>
      <c r="I457" s="1478">
        <f>24*Help!S457/Help!$Q457</f>
        <v>259.6851640254535</v>
      </c>
      <c r="J457" s="1478">
        <f>24*Help!T457/Help!$Q457</f>
        <v>17.741935483870968</v>
      </c>
      <c r="K457" s="1478">
        <f>24*Help!U457/Help!$Q457</f>
        <v>4.838709677419355</v>
      </c>
      <c r="L457" s="1478">
        <f>24*Help!V457/Help!$Q457</f>
        <v>5.161290322580645</v>
      </c>
      <c r="M457" s="1478">
        <f>24*Help!W457/Help!$Q457</f>
        <v>806.45161290322585</v>
      </c>
      <c r="N457" s="2">
        <f>100*Help!H457</f>
        <v>100</v>
      </c>
      <c r="O457" s="2">
        <f t="shared" si="43"/>
        <v>651.41868512110716</v>
      </c>
      <c r="P457" s="2">
        <f t="shared" si="44"/>
        <v>404.46366782006913</v>
      </c>
      <c r="Q457" s="2">
        <f t="shared" si="45"/>
        <v>109.86159169550172</v>
      </c>
      <c r="R457" s="2">
        <f t="shared" si="46"/>
        <v>108.61591695501728</v>
      </c>
      <c r="S457" s="2">
        <f t="shared" si="47"/>
        <v>282.8518226848571</v>
      </c>
      <c r="T457" s="2">
        <f t="shared" si="48"/>
        <v>340.117378349636</v>
      </c>
      <c r="U457" s="1478">
        <f t="shared" si="49"/>
        <v>263.69089276104427</v>
      </c>
      <c r="V457" s="1478">
        <f t="shared" si="50"/>
        <v>259.6851640254535</v>
      </c>
      <c r="W457" s="1478">
        <f t="shared" si="51"/>
        <v>17.741935483870968</v>
      </c>
      <c r="X457" s="1478">
        <f t="shared" si="52"/>
        <v>4.838709677419355</v>
      </c>
      <c r="Y457" s="1478">
        <f t="shared" si="53"/>
        <v>5.161290322580645</v>
      </c>
      <c r="Z457" s="1478">
        <f t="shared" si="54"/>
        <v>806.45161290322585</v>
      </c>
      <c r="AA457" s="2">
        <f t="shared" si="42"/>
        <v>100</v>
      </c>
      <c r="AC457" s="2">
        <v>1</v>
      </c>
      <c r="AE457" s="2">
        <f>+Help!$G457*Help!Y457</f>
        <v>269.89619377162626</v>
      </c>
      <c r="AF457" s="2">
        <f>+Help!$G457*Help!Z457</f>
        <v>134.5674740484429</v>
      </c>
      <c r="AG457" s="2">
        <f>+Help!$G457*Help!AA457</f>
        <v>0</v>
      </c>
      <c r="AH457" s="2">
        <f>+Help!$G457*Help!AB457</f>
        <v>218.47750865051901</v>
      </c>
      <c r="AI457" s="2">
        <f>+Help!$G457*Help!AC457</f>
        <v>28.477508650519027</v>
      </c>
      <c r="AJ457" s="2">
        <f>+Help!$G457*Help!AD457</f>
        <v>39.864811307958469</v>
      </c>
      <c r="AK457" s="2">
        <f>+Help!$G457*Help!AE457</f>
        <v>10.726643598615915</v>
      </c>
      <c r="AL457" s="2">
        <f>+Help!$G457*Help!AF457</f>
        <v>12.975778546712801</v>
      </c>
      <c r="AM457" s="2">
        <f>+Help!$G457*Help!AG457</f>
        <v>9.8615916955017298</v>
      </c>
      <c r="AN457" s="2">
        <f>+Help!$G457*Help!AH457</f>
        <v>29.927335640138409</v>
      </c>
      <c r="AO457" s="2">
        <f>+Help!$G457*Help!AI457</f>
        <v>123.69965397923873</v>
      </c>
      <c r="AP457" s="2">
        <f>+Help!$G457*Help!AJ457</f>
        <v>13.54456141101457</v>
      </c>
      <c r="AQ457" s="2">
        <f>+Help!$G457*Help!AK457</f>
        <v>264.77028247600953</v>
      </c>
      <c r="AR457" s="1478">
        <f>+Help!$G457*Help!AL457</f>
        <v>23.25259515570934</v>
      </c>
      <c r="AS457" s="1478">
        <f>+Help!$G457*Help!AM457</f>
        <v>0</v>
      </c>
      <c r="AV457" s="5">
        <v>1</v>
      </c>
    </row>
    <row r="458" spans="1:48" x14ac:dyDescent="0.2">
      <c r="A458" s="1">
        <v>45382</v>
      </c>
      <c r="B458" s="2">
        <f>+Help!$G458*Help!I458</f>
        <v>651.41868512110716</v>
      </c>
      <c r="C458" s="2">
        <f>+Help!$G458*Help!J458</f>
        <v>404.46366782006913</v>
      </c>
      <c r="D458" s="2">
        <f>+Help!$G458*Help!K458</f>
        <v>109.86159169550172</v>
      </c>
      <c r="E458" s="2">
        <f>+Help!$G458*Help!L458</f>
        <v>108.61591695501728</v>
      </c>
      <c r="F458" s="2">
        <f>+Help!$G458*Help!M458</f>
        <v>282.8518226848571</v>
      </c>
      <c r="G458" s="2">
        <f>+Help!$G458*Help!N458</f>
        <v>340.117378349636</v>
      </c>
      <c r="H458" s="1478">
        <f>24*Help!R458/Help!$Q458</f>
        <v>263.69089276104427</v>
      </c>
      <c r="I458" s="1478">
        <f>24*Help!S458/Help!$Q458</f>
        <v>259.6851640254535</v>
      </c>
      <c r="J458" s="1478">
        <f>24*Help!T458/Help!$Q458</f>
        <v>17.741935483870968</v>
      </c>
      <c r="K458" s="1478">
        <f>24*Help!U458/Help!$Q458</f>
        <v>4.838709677419355</v>
      </c>
      <c r="L458" s="1478">
        <f>24*Help!V458/Help!$Q458</f>
        <v>5.161290322580645</v>
      </c>
      <c r="M458" s="1478">
        <f>24*Help!W458/Help!$Q458</f>
        <v>806.45161290322585</v>
      </c>
      <c r="N458" s="2">
        <f>100*Help!H458</f>
        <v>100</v>
      </c>
      <c r="O458" s="2">
        <f t="shared" si="43"/>
        <v>651.41868512110716</v>
      </c>
      <c r="P458" s="2">
        <f t="shared" si="44"/>
        <v>404.46366782006913</v>
      </c>
      <c r="Q458" s="2">
        <f t="shared" si="45"/>
        <v>109.86159169550172</v>
      </c>
      <c r="R458" s="2">
        <f t="shared" si="46"/>
        <v>108.61591695501728</v>
      </c>
      <c r="S458" s="2">
        <f t="shared" si="47"/>
        <v>282.8518226848571</v>
      </c>
      <c r="T458" s="2">
        <f t="shared" si="48"/>
        <v>340.117378349636</v>
      </c>
      <c r="U458" s="1478">
        <f t="shared" si="49"/>
        <v>263.69089276104427</v>
      </c>
      <c r="V458" s="1478">
        <f t="shared" si="50"/>
        <v>259.6851640254535</v>
      </c>
      <c r="W458" s="1478">
        <f t="shared" si="51"/>
        <v>17.741935483870968</v>
      </c>
      <c r="X458" s="1478">
        <f t="shared" si="52"/>
        <v>4.838709677419355</v>
      </c>
      <c r="Y458" s="1478">
        <f t="shared" si="53"/>
        <v>5.161290322580645</v>
      </c>
      <c r="Z458" s="1478">
        <f t="shared" si="54"/>
        <v>806.45161290322585</v>
      </c>
      <c r="AA458" s="2">
        <f t="shared" si="42"/>
        <v>100</v>
      </c>
      <c r="AC458" s="2">
        <v>1</v>
      </c>
      <c r="AE458" s="2">
        <f>+Help!$G458*Help!Y458</f>
        <v>269.89619377162626</v>
      </c>
      <c r="AF458" s="2">
        <f>+Help!$G458*Help!Z458</f>
        <v>134.5674740484429</v>
      </c>
      <c r="AG458" s="2">
        <f>+Help!$G458*Help!AA458</f>
        <v>0</v>
      </c>
      <c r="AH458" s="2">
        <f>+Help!$G458*Help!AB458</f>
        <v>218.47750865051901</v>
      </c>
      <c r="AI458" s="2">
        <f>+Help!$G458*Help!AC458</f>
        <v>28.477508650519027</v>
      </c>
      <c r="AJ458" s="2">
        <f>+Help!$G458*Help!AD458</f>
        <v>39.864811307958469</v>
      </c>
      <c r="AK458" s="2">
        <f>+Help!$G458*Help!AE458</f>
        <v>10.726643598615915</v>
      </c>
      <c r="AL458" s="2">
        <f>+Help!$G458*Help!AF458</f>
        <v>12.975778546712801</v>
      </c>
      <c r="AM458" s="2">
        <f>+Help!$G458*Help!AG458</f>
        <v>9.8615916955017298</v>
      </c>
      <c r="AN458" s="2">
        <f>+Help!$G458*Help!AH458</f>
        <v>29.927335640138409</v>
      </c>
      <c r="AO458" s="2">
        <f>+Help!$G458*Help!AI458</f>
        <v>123.69965397923873</v>
      </c>
      <c r="AP458" s="2">
        <f>+Help!$G458*Help!AJ458</f>
        <v>13.54456141101457</v>
      </c>
      <c r="AQ458" s="2">
        <f>+Help!$G458*Help!AK458</f>
        <v>264.77028247600953</v>
      </c>
      <c r="AR458" s="1478">
        <f>+Help!$G458*Help!AL458</f>
        <v>23.25259515570934</v>
      </c>
      <c r="AS458" s="1478">
        <f>+Help!$G458*Help!AM458</f>
        <v>0</v>
      </c>
      <c r="AV458" s="5">
        <v>1</v>
      </c>
    </row>
    <row r="459" spans="1:48" x14ac:dyDescent="0.2">
      <c r="A459" s="1">
        <v>45383</v>
      </c>
      <c r="B459" s="2">
        <f>+Help!$G459*Help!I459</f>
        <v>653.01075268817203</v>
      </c>
      <c r="C459" s="2">
        <f>+Help!$G459*Help!J459</f>
        <v>405.4121863799283</v>
      </c>
      <c r="D459" s="2">
        <f>+Help!$G459*Help!K459</f>
        <v>110.21505376344085</v>
      </c>
      <c r="E459" s="2">
        <f>+Help!$G459*Help!L459</f>
        <v>108.45878136200716</v>
      </c>
      <c r="F459" s="2">
        <f>+Help!$G459*Help!M459</f>
        <v>287.74429912298251</v>
      </c>
      <c r="G459" s="2">
        <f>+Help!$G459*Help!N459</f>
        <v>350.62387867645839</v>
      </c>
      <c r="H459" s="1478">
        <f>24*Help!R459/Help!$Q459</f>
        <v>267.60219818437378</v>
      </c>
      <c r="I459" s="1478">
        <f>24*Help!S459/Help!$Q459</f>
        <v>262.93133368111341</v>
      </c>
      <c r="J459" s="1478">
        <f>24*Help!T459/Help!$Q459</f>
        <v>18.333333333333332</v>
      </c>
      <c r="K459" s="1478">
        <f>24*Help!U459/Help!$Q459</f>
        <v>5.833333333333333</v>
      </c>
      <c r="L459" s="1478">
        <f>24*Help!V459/Help!$Q459</f>
        <v>5.333333333333333</v>
      </c>
      <c r="M459" s="1478">
        <f>24*Help!W459/Help!$Q459</f>
        <v>733.33333333333337</v>
      </c>
      <c r="N459" s="2">
        <f>100*Help!H459</f>
        <v>100</v>
      </c>
      <c r="O459" s="2">
        <f t="shared" si="43"/>
        <v>653.01075268817203</v>
      </c>
      <c r="P459" s="2">
        <f t="shared" si="44"/>
        <v>405.4121863799283</v>
      </c>
      <c r="Q459" s="2">
        <f t="shared" si="45"/>
        <v>110.21505376344085</v>
      </c>
      <c r="R459" s="2">
        <f t="shared" si="46"/>
        <v>108.45878136200716</v>
      </c>
      <c r="S459" s="2">
        <f t="shared" si="47"/>
        <v>287.74429912298251</v>
      </c>
      <c r="T459" s="2">
        <f t="shared" si="48"/>
        <v>350.62387867645839</v>
      </c>
      <c r="U459" s="1478">
        <f t="shared" si="49"/>
        <v>267.60219818437378</v>
      </c>
      <c r="V459" s="1478">
        <f t="shared" si="50"/>
        <v>262.93133368111341</v>
      </c>
      <c r="W459" s="1478">
        <f t="shared" si="51"/>
        <v>18.333333333333332</v>
      </c>
      <c r="X459" s="1478">
        <f t="shared" si="52"/>
        <v>5.833333333333333</v>
      </c>
      <c r="Y459" s="1478">
        <f t="shared" si="53"/>
        <v>5.333333333333333</v>
      </c>
      <c r="Z459" s="1478">
        <f t="shared" si="54"/>
        <v>733.33333333333337</v>
      </c>
      <c r="AA459" s="2">
        <f t="shared" si="42"/>
        <v>100</v>
      </c>
      <c r="AC459" s="2">
        <v>1</v>
      </c>
      <c r="AE459" s="2">
        <f>+Help!$G459*Help!Y459</f>
        <v>274.19354838709677</v>
      </c>
      <c r="AF459" s="2">
        <f>+Help!$G459*Help!Z459</f>
        <v>131.21863799283153</v>
      </c>
      <c r="AG459" s="2">
        <f>+Help!$G459*Help!AA459</f>
        <v>0</v>
      </c>
      <c r="AH459" s="2">
        <f>+Help!$G459*Help!AB459</f>
        <v>218.67383512544802</v>
      </c>
      <c r="AI459" s="2">
        <f>+Help!$G459*Help!AC459</f>
        <v>28.924731182795696</v>
      </c>
      <c r="AJ459" s="2">
        <f>+Help!$G459*Help!AD459</f>
        <v>39.136889032258061</v>
      </c>
      <c r="AK459" s="2">
        <f>+Help!$G459*Help!AE459</f>
        <v>26.881720430107524</v>
      </c>
      <c r="AL459" s="2">
        <f>+Help!$G459*Help!AF459</f>
        <v>21.68458781362007</v>
      </c>
      <c r="AM459" s="2">
        <f>+Help!$G459*Help!AG459</f>
        <v>12.186379928315411</v>
      </c>
      <c r="AN459" s="2">
        <f>+Help!$G459*Help!AH459</f>
        <v>30.000000000000007</v>
      </c>
      <c r="AO459" s="2">
        <f>+Help!$G459*Help!AI459</f>
        <v>123.99999999999999</v>
      </c>
      <c r="AP459" s="2">
        <f>+Help!$G459*Help!AJ459</f>
        <v>13.688657343378493</v>
      </c>
      <c r="AQ459" s="2">
        <f>+Help!$G459*Help!AK459</f>
        <v>292.13030824521013</v>
      </c>
      <c r="AR459" s="1478">
        <f>+Help!$G459*Help!AL459</f>
        <v>22.939068100358423</v>
      </c>
      <c r="AS459" s="1478">
        <f>+Help!$G459*Help!AM459</f>
        <v>0</v>
      </c>
      <c r="AV459" s="5">
        <v>1</v>
      </c>
    </row>
    <row r="460" spans="1:48" x14ac:dyDescent="0.2">
      <c r="A460" s="1">
        <v>45384</v>
      </c>
      <c r="B460" s="2">
        <f>+Help!$G460*Help!I460</f>
        <v>653.01075268817203</v>
      </c>
      <c r="C460" s="2">
        <f>+Help!$G460*Help!J460</f>
        <v>405.4121863799283</v>
      </c>
      <c r="D460" s="2">
        <f>+Help!$G460*Help!K460</f>
        <v>110.21505376344085</v>
      </c>
      <c r="E460" s="2">
        <f>+Help!$G460*Help!L460</f>
        <v>108.45878136200716</v>
      </c>
      <c r="F460" s="2">
        <f>+Help!$G460*Help!M460</f>
        <v>287.74429912298251</v>
      </c>
      <c r="G460" s="2">
        <f>+Help!$G460*Help!N460</f>
        <v>350.62387867645839</v>
      </c>
      <c r="H460" s="1478">
        <f>24*Help!R460/Help!$Q460</f>
        <v>267.60219818437378</v>
      </c>
      <c r="I460" s="1478">
        <f>24*Help!S460/Help!$Q460</f>
        <v>262.93133368111341</v>
      </c>
      <c r="J460" s="1478">
        <f>24*Help!T460/Help!$Q460</f>
        <v>18.333333333333332</v>
      </c>
      <c r="K460" s="1478">
        <f>24*Help!U460/Help!$Q460</f>
        <v>5.833333333333333</v>
      </c>
      <c r="L460" s="1478">
        <f>24*Help!V460/Help!$Q460</f>
        <v>5.333333333333333</v>
      </c>
      <c r="M460" s="1478">
        <f>24*Help!W460/Help!$Q460</f>
        <v>733.33333333333337</v>
      </c>
      <c r="N460" s="2">
        <f>100*Help!H460</f>
        <v>100</v>
      </c>
      <c r="O460" s="2">
        <f t="shared" si="43"/>
        <v>653.01075268817203</v>
      </c>
      <c r="P460" s="2">
        <f t="shared" si="44"/>
        <v>405.4121863799283</v>
      </c>
      <c r="Q460" s="2">
        <f t="shared" si="45"/>
        <v>110.21505376344085</v>
      </c>
      <c r="R460" s="2">
        <f t="shared" si="46"/>
        <v>108.45878136200716</v>
      </c>
      <c r="S460" s="2">
        <f t="shared" si="47"/>
        <v>287.74429912298251</v>
      </c>
      <c r="T460" s="2">
        <f t="shared" si="48"/>
        <v>350.62387867645839</v>
      </c>
      <c r="U460" s="1478">
        <f t="shared" si="49"/>
        <v>267.60219818437378</v>
      </c>
      <c r="V460" s="1478">
        <f t="shared" si="50"/>
        <v>262.93133368111341</v>
      </c>
      <c r="W460" s="1478">
        <f t="shared" si="51"/>
        <v>18.333333333333332</v>
      </c>
      <c r="X460" s="1478">
        <f t="shared" si="52"/>
        <v>5.833333333333333</v>
      </c>
      <c r="Y460" s="1478">
        <f t="shared" si="53"/>
        <v>5.333333333333333</v>
      </c>
      <c r="Z460" s="1478">
        <f t="shared" si="54"/>
        <v>733.33333333333337</v>
      </c>
      <c r="AA460" s="2">
        <f t="shared" si="42"/>
        <v>100</v>
      </c>
      <c r="AC460" s="2">
        <v>1</v>
      </c>
      <c r="AE460" s="2">
        <f>+Help!$G460*Help!Y460</f>
        <v>274.19354838709677</v>
      </c>
      <c r="AF460" s="2">
        <f>+Help!$G460*Help!Z460</f>
        <v>131.21863799283153</v>
      </c>
      <c r="AG460" s="2">
        <f>+Help!$G460*Help!AA460</f>
        <v>0</v>
      </c>
      <c r="AH460" s="2">
        <f>+Help!$G460*Help!AB460</f>
        <v>218.67383512544802</v>
      </c>
      <c r="AI460" s="2">
        <f>+Help!$G460*Help!AC460</f>
        <v>28.924731182795696</v>
      </c>
      <c r="AJ460" s="2">
        <f>+Help!$G460*Help!AD460</f>
        <v>39.136889032258061</v>
      </c>
      <c r="AK460" s="2">
        <f>+Help!$G460*Help!AE460</f>
        <v>26.881720430107524</v>
      </c>
      <c r="AL460" s="2">
        <f>+Help!$G460*Help!AF460</f>
        <v>21.68458781362007</v>
      </c>
      <c r="AM460" s="2">
        <f>+Help!$G460*Help!AG460</f>
        <v>12.186379928315411</v>
      </c>
      <c r="AN460" s="2">
        <f>+Help!$G460*Help!AH460</f>
        <v>30.000000000000007</v>
      </c>
      <c r="AO460" s="2">
        <f>+Help!$G460*Help!AI460</f>
        <v>123.99999999999999</v>
      </c>
      <c r="AP460" s="2">
        <f>+Help!$G460*Help!AJ460</f>
        <v>13.688657343378493</v>
      </c>
      <c r="AQ460" s="2">
        <f>+Help!$G460*Help!AK460</f>
        <v>292.13030824521013</v>
      </c>
      <c r="AR460" s="1478">
        <f>+Help!$G460*Help!AL460</f>
        <v>22.939068100358423</v>
      </c>
      <c r="AS460" s="1478">
        <f>+Help!$G460*Help!AM460</f>
        <v>0</v>
      </c>
      <c r="AV460" s="5">
        <v>1</v>
      </c>
    </row>
    <row r="461" spans="1:48" x14ac:dyDescent="0.2">
      <c r="A461" s="1">
        <v>45385</v>
      </c>
      <c r="B461" s="2">
        <f>+Help!$G461*Help!I461</f>
        <v>653.01075268817203</v>
      </c>
      <c r="C461" s="2">
        <f>+Help!$G461*Help!J461</f>
        <v>405.4121863799283</v>
      </c>
      <c r="D461" s="2">
        <f>+Help!$G461*Help!K461</f>
        <v>110.21505376344085</v>
      </c>
      <c r="E461" s="2">
        <f>+Help!$G461*Help!L461</f>
        <v>108.45878136200716</v>
      </c>
      <c r="F461" s="2">
        <f>+Help!$G461*Help!M461</f>
        <v>287.74429912298251</v>
      </c>
      <c r="G461" s="2">
        <f>+Help!$G461*Help!N461</f>
        <v>350.62387867645839</v>
      </c>
      <c r="H461" s="1478">
        <f>24*Help!R461/Help!$Q461</f>
        <v>267.60219818437378</v>
      </c>
      <c r="I461" s="1478">
        <f>24*Help!S461/Help!$Q461</f>
        <v>262.93133368111341</v>
      </c>
      <c r="J461" s="1478">
        <f>24*Help!T461/Help!$Q461</f>
        <v>18.333333333333332</v>
      </c>
      <c r="K461" s="1478">
        <f>24*Help!U461/Help!$Q461</f>
        <v>5.833333333333333</v>
      </c>
      <c r="L461" s="1478">
        <f>24*Help!V461/Help!$Q461</f>
        <v>5.333333333333333</v>
      </c>
      <c r="M461" s="1478">
        <f>24*Help!W461/Help!$Q461</f>
        <v>733.33333333333337</v>
      </c>
      <c r="N461" s="2">
        <f>100*Help!H461</f>
        <v>100</v>
      </c>
      <c r="O461" s="2">
        <f t="shared" si="43"/>
        <v>653.01075268817203</v>
      </c>
      <c r="P461" s="2">
        <f t="shared" si="44"/>
        <v>405.4121863799283</v>
      </c>
      <c r="Q461" s="2">
        <f t="shared" si="45"/>
        <v>110.21505376344085</v>
      </c>
      <c r="R461" s="2">
        <f t="shared" si="46"/>
        <v>108.45878136200716</v>
      </c>
      <c r="S461" s="2">
        <f t="shared" si="47"/>
        <v>287.74429912298251</v>
      </c>
      <c r="T461" s="2">
        <f t="shared" si="48"/>
        <v>350.62387867645839</v>
      </c>
      <c r="U461" s="1478">
        <f t="shared" si="49"/>
        <v>267.60219818437378</v>
      </c>
      <c r="V461" s="1478">
        <f t="shared" si="50"/>
        <v>262.93133368111341</v>
      </c>
      <c r="W461" s="1478">
        <f t="shared" si="51"/>
        <v>18.333333333333332</v>
      </c>
      <c r="X461" s="1478">
        <f t="shared" si="52"/>
        <v>5.833333333333333</v>
      </c>
      <c r="Y461" s="1478">
        <f t="shared" si="53"/>
        <v>5.333333333333333</v>
      </c>
      <c r="Z461" s="1478">
        <f t="shared" si="54"/>
        <v>733.33333333333337</v>
      </c>
      <c r="AA461" s="2">
        <f t="shared" si="42"/>
        <v>100</v>
      </c>
      <c r="AC461" s="2">
        <v>1</v>
      </c>
      <c r="AE461" s="2">
        <f>+Help!$G461*Help!Y461</f>
        <v>274.19354838709677</v>
      </c>
      <c r="AF461" s="2">
        <f>+Help!$G461*Help!Z461</f>
        <v>131.21863799283153</v>
      </c>
      <c r="AG461" s="2">
        <f>+Help!$G461*Help!AA461</f>
        <v>0</v>
      </c>
      <c r="AH461" s="2">
        <f>+Help!$G461*Help!AB461</f>
        <v>218.67383512544802</v>
      </c>
      <c r="AI461" s="2">
        <f>+Help!$G461*Help!AC461</f>
        <v>28.924731182795696</v>
      </c>
      <c r="AJ461" s="2">
        <f>+Help!$G461*Help!AD461</f>
        <v>39.136889032258061</v>
      </c>
      <c r="AK461" s="2">
        <f>+Help!$G461*Help!AE461</f>
        <v>26.881720430107524</v>
      </c>
      <c r="AL461" s="2">
        <f>+Help!$G461*Help!AF461</f>
        <v>21.68458781362007</v>
      </c>
      <c r="AM461" s="2">
        <f>+Help!$G461*Help!AG461</f>
        <v>12.186379928315411</v>
      </c>
      <c r="AN461" s="2">
        <f>+Help!$G461*Help!AH461</f>
        <v>30.000000000000007</v>
      </c>
      <c r="AO461" s="2">
        <f>+Help!$G461*Help!AI461</f>
        <v>123.99999999999999</v>
      </c>
      <c r="AP461" s="2">
        <f>+Help!$G461*Help!AJ461</f>
        <v>13.688657343378493</v>
      </c>
      <c r="AQ461" s="2">
        <f>+Help!$G461*Help!AK461</f>
        <v>292.13030824521013</v>
      </c>
      <c r="AR461" s="1478">
        <f>+Help!$G461*Help!AL461</f>
        <v>22.939068100358423</v>
      </c>
      <c r="AS461" s="1478">
        <f>+Help!$G461*Help!AM461</f>
        <v>0</v>
      </c>
      <c r="AV461" s="5">
        <v>1</v>
      </c>
    </row>
    <row r="462" spans="1:48" x14ac:dyDescent="0.2">
      <c r="A462" s="1">
        <v>45386</v>
      </c>
      <c r="B462" s="2">
        <f>+Help!$G462*Help!I462</f>
        <v>653.01075268817203</v>
      </c>
      <c r="C462" s="2">
        <f>+Help!$G462*Help!J462</f>
        <v>405.4121863799283</v>
      </c>
      <c r="D462" s="2">
        <f>+Help!$G462*Help!K462</f>
        <v>110.21505376344085</v>
      </c>
      <c r="E462" s="2">
        <f>+Help!$G462*Help!L462</f>
        <v>108.45878136200716</v>
      </c>
      <c r="F462" s="2">
        <f>+Help!$G462*Help!M462</f>
        <v>287.74429912298251</v>
      </c>
      <c r="G462" s="2">
        <f>+Help!$G462*Help!N462</f>
        <v>350.62387867645839</v>
      </c>
      <c r="H462" s="1478">
        <f>24*Help!R462/Help!$Q462</f>
        <v>267.60219818437378</v>
      </c>
      <c r="I462" s="1478">
        <f>24*Help!S462/Help!$Q462</f>
        <v>262.93133368111341</v>
      </c>
      <c r="J462" s="1478">
        <f>24*Help!T462/Help!$Q462</f>
        <v>18.333333333333332</v>
      </c>
      <c r="K462" s="1478">
        <f>24*Help!U462/Help!$Q462</f>
        <v>5.833333333333333</v>
      </c>
      <c r="L462" s="1478">
        <f>24*Help!V462/Help!$Q462</f>
        <v>5.333333333333333</v>
      </c>
      <c r="M462" s="1478">
        <f>24*Help!W462/Help!$Q462</f>
        <v>733.33333333333337</v>
      </c>
      <c r="N462" s="2">
        <f>100*Help!H462</f>
        <v>100</v>
      </c>
      <c r="O462" s="2">
        <f t="shared" si="43"/>
        <v>653.01075268817203</v>
      </c>
      <c r="P462" s="2">
        <f t="shared" si="44"/>
        <v>405.4121863799283</v>
      </c>
      <c r="Q462" s="2">
        <f t="shared" si="45"/>
        <v>110.21505376344085</v>
      </c>
      <c r="R462" s="2">
        <f t="shared" si="46"/>
        <v>108.45878136200716</v>
      </c>
      <c r="S462" s="2">
        <f t="shared" si="47"/>
        <v>287.74429912298251</v>
      </c>
      <c r="T462" s="2">
        <f t="shared" si="48"/>
        <v>350.62387867645839</v>
      </c>
      <c r="U462" s="1478">
        <f t="shared" si="49"/>
        <v>267.60219818437378</v>
      </c>
      <c r="V462" s="1478">
        <f t="shared" si="50"/>
        <v>262.93133368111341</v>
      </c>
      <c r="W462" s="1478">
        <f t="shared" si="51"/>
        <v>18.333333333333332</v>
      </c>
      <c r="X462" s="1478">
        <f t="shared" si="52"/>
        <v>5.833333333333333</v>
      </c>
      <c r="Y462" s="1478">
        <f t="shared" si="53"/>
        <v>5.333333333333333</v>
      </c>
      <c r="Z462" s="1478">
        <f t="shared" si="54"/>
        <v>733.33333333333337</v>
      </c>
      <c r="AA462" s="2">
        <f t="shared" si="42"/>
        <v>100</v>
      </c>
      <c r="AC462" s="2">
        <v>1</v>
      </c>
      <c r="AE462" s="2">
        <f>+Help!$G462*Help!Y462</f>
        <v>274.19354838709677</v>
      </c>
      <c r="AF462" s="2">
        <f>+Help!$G462*Help!Z462</f>
        <v>131.21863799283153</v>
      </c>
      <c r="AG462" s="2">
        <f>+Help!$G462*Help!AA462</f>
        <v>0</v>
      </c>
      <c r="AH462" s="2">
        <f>+Help!$G462*Help!AB462</f>
        <v>218.67383512544802</v>
      </c>
      <c r="AI462" s="2">
        <f>+Help!$G462*Help!AC462</f>
        <v>28.924731182795696</v>
      </c>
      <c r="AJ462" s="2">
        <f>+Help!$G462*Help!AD462</f>
        <v>39.136889032258061</v>
      </c>
      <c r="AK462" s="2">
        <f>+Help!$G462*Help!AE462</f>
        <v>26.881720430107524</v>
      </c>
      <c r="AL462" s="2">
        <f>+Help!$G462*Help!AF462</f>
        <v>21.68458781362007</v>
      </c>
      <c r="AM462" s="2">
        <f>+Help!$G462*Help!AG462</f>
        <v>12.186379928315411</v>
      </c>
      <c r="AN462" s="2">
        <f>+Help!$G462*Help!AH462</f>
        <v>30.000000000000007</v>
      </c>
      <c r="AO462" s="2">
        <f>+Help!$G462*Help!AI462</f>
        <v>123.99999999999999</v>
      </c>
      <c r="AP462" s="2">
        <f>+Help!$G462*Help!AJ462</f>
        <v>13.688657343378493</v>
      </c>
      <c r="AQ462" s="2">
        <f>+Help!$G462*Help!AK462</f>
        <v>292.13030824521013</v>
      </c>
      <c r="AR462" s="1478">
        <f>+Help!$G462*Help!AL462</f>
        <v>22.939068100358423</v>
      </c>
      <c r="AS462" s="1478">
        <f>+Help!$G462*Help!AM462</f>
        <v>0</v>
      </c>
      <c r="AV462" s="5">
        <v>1</v>
      </c>
    </row>
    <row r="463" spans="1:48" x14ac:dyDescent="0.2">
      <c r="A463" s="1">
        <v>45387</v>
      </c>
      <c r="B463" s="2">
        <f>+Help!$G463*Help!I463</f>
        <v>653.01075268817203</v>
      </c>
      <c r="C463" s="2">
        <f>+Help!$G463*Help!J463</f>
        <v>405.4121863799283</v>
      </c>
      <c r="D463" s="2">
        <f>+Help!$G463*Help!K463</f>
        <v>110.21505376344085</v>
      </c>
      <c r="E463" s="2">
        <f>+Help!$G463*Help!L463</f>
        <v>108.45878136200716</v>
      </c>
      <c r="F463" s="2">
        <f>+Help!$G463*Help!M463</f>
        <v>287.74429912298251</v>
      </c>
      <c r="G463" s="2">
        <f>+Help!$G463*Help!N463</f>
        <v>350.62387867645839</v>
      </c>
      <c r="H463" s="1478">
        <f>24*Help!R463/Help!$Q463</f>
        <v>267.60219818437378</v>
      </c>
      <c r="I463" s="1478">
        <f>24*Help!S463/Help!$Q463</f>
        <v>262.93133368111341</v>
      </c>
      <c r="J463" s="1478">
        <f>24*Help!T463/Help!$Q463</f>
        <v>18.333333333333332</v>
      </c>
      <c r="K463" s="1478">
        <f>24*Help!U463/Help!$Q463</f>
        <v>5.833333333333333</v>
      </c>
      <c r="L463" s="1478">
        <f>24*Help!V463/Help!$Q463</f>
        <v>5.333333333333333</v>
      </c>
      <c r="M463" s="1478">
        <f>24*Help!W463/Help!$Q463</f>
        <v>733.33333333333337</v>
      </c>
      <c r="N463" s="2">
        <f>100*Help!H463</f>
        <v>100</v>
      </c>
      <c r="O463" s="2">
        <f t="shared" si="43"/>
        <v>653.01075268817203</v>
      </c>
      <c r="P463" s="2">
        <f t="shared" si="44"/>
        <v>405.4121863799283</v>
      </c>
      <c r="Q463" s="2">
        <f t="shared" si="45"/>
        <v>110.21505376344085</v>
      </c>
      <c r="R463" s="2">
        <f t="shared" si="46"/>
        <v>108.45878136200716</v>
      </c>
      <c r="S463" s="2">
        <f t="shared" si="47"/>
        <v>287.74429912298251</v>
      </c>
      <c r="T463" s="2">
        <f t="shared" si="48"/>
        <v>350.62387867645839</v>
      </c>
      <c r="U463" s="1478">
        <f t="shared" si="49"/>
        <v>267.60219818437378</v>
      </c>
      <c r="V463" s="1478">
        <f t="shared" si="50"/>
        <v>262.93133368111341</v>
      </c>
      <c r="W463" s="1478">
        <f t="shared" si="51"/>
        <v>18.333333333333332</v>
      </c>
      <c r="X463" s="1478">
        <f t="shared" si="52"/>
        <v>5.833333333333333</v>
      </c>
      <c r="Y463" s="1478">
        <f t="shared" si="53"/>
        <v>5.333333333333333</v>
      </c>
      <c r="Z463" s="1478">
        <f t="shared" si="54"/>
        <v>733.33333333333337</v>
      </c>
      <c r="AA463" s="2">
        <f t="shared" si="42"/>
        <v>100</v>
      </c>
      <c r="AC463" s="2">
        <v>1</v>
      </c>
      <c r="AE463" s="2">
        <f>+Help!$G463*Help!Y463</f>
        <v>274.19354838709677</v>
      </c>
      <c r="AF463" s="2">
        <f>+Help!$G463*Help!Z463</f>
        <v>131.21863799283153</v>
      </c>
      <c r="AG463" s="2">
        <f>+Help!$G463*Help!AA463</f>
        <v>0</v>
      </c>
      <c r="AH463" s="2">
        <f>+Help!$G463*Help!AB463</f>
        <v>218.67383512544802</v>
      </c>
      <c r="AI463" s="2">
        <f>+Help!$G463*Help!AC463</f>
        <v>28.924731182795696</v>
      </c>
      <c r="AJ463" s="2">
        <f>+Help!$G463*Help!AD463</f>
        <v>39.136889032258061</v>
      </c>
      <c r="AK463" s="2">
        <f>+Help!$G463*Help!AE463</f>
        <v>26.881720430107524</v>
      </c>
      <c r="AL463" s="2">
        <f>+Help!$G463*Help!AF463</f>
        <v>21.68458781362007</v>
      </c>
      <c r="AM463" s="2">
        <f>+Help!$G463*Help!AG463</f>
        <v>12.186379928315411</v>
      </c>
      <c r="AN463" s="2">
        <f>+Help!$G463*Help!AH463</f>
        <v>30.000000000000007</v>
      </c>
      <c r="AO463" s="2">
        <f>+Help!$G463*Help!AI463</f>
        <v>123.99999999999999</v>
      </c>
      <c r="AP463" s="2">
        <f>+Help!$G463*Help!AJ463</f>
        <v>13.688657343378493</v>
      </c>
      <c r="AQ463" s="2">
        <f>+Help!$G463*Help!AK463</f>
        <v>292.13030824521013</v>
      </c>
      <c r="AR463" s="1478">
        <f>+Help!$G463*Help!AL463</f>
        <v>22.939068100358423</v>
      </c>
      <c r="AS463" s="1478">
        <f>+Help!$G463*Help!AM463</f>
        <v>0</v>
      </c>
      <c r="AV463" s="5">
        <v>1</v>
      </c>
    </row>
    <row r="464" spans="1:48" x14ac:dyDescent="0.2">
      <c r="A464" s="1">
        <v>45388</v>
      </c>
      <c r="B464" s="2">
        <f>+Help!$G464*Help!I464</f>
        <v>653.01075268817203</v>
      </c>
      <c r="C464" s="2">
        <f>+Help!$G464*Help!J464</f>
        <v>405.4121863799283</v>
      </c>
      <c r="D464" s="2">
        <f>+Help!$G464*Help!K464</f>
        <v>110.21505376344085</v>
      </c>
      <c r="E464" s="2">
        <f>+Help!$G464*Help!L464</f>
        <v>108.45878136200716</v>
      </c>
      <c r="F464" s="2">
        <f>+Help!$G464*Help!M464</f>
        <v>287.74429912298251</v>
      </c>
      <c r="G464" s="2">
        <f>+Help!$G464*Help!N464</f>
        <v>350.62387867645839</v>
      </c>
      <c r="H464" s="1478">
        <f>24*Help!R464/Help!$Q464</f>
        <v>267.60219818437378</v>
      </c>
      <c r="I464" s="1478">
        <f>24*Help!S464/Help!$Q464</f>
        <v>262.93133368111341</v>
      </c>
      <c r="J464" s="1478">
        <f>24*Help!T464/Help!$Q464</f>
        <v>18.333333333333332</v>
      </c>
      <c r="K464" s="1478">
        <f>24*Help!U464/Help!$Q464</f>
        <v>5.833333333333333</v>
      </c>
      <c r="L464" s="1478">
        <f>24*Help!V464/Help!$Q464</f>
        <v>5.333333333333333</v>
      </c>
      <c r="M464" s="1478">
        <f>24*Help!W464/Help!$Q464</f>
        <v>733.33333333333337</v>
      </c>
      <c r="N464" s="2">
        <f>100*Help!H464</f>
        <v>100</v>
      </c>
      <c r="O464" s="2">
        <f t="shared" si="43"/>
        <v>653.01075268817203</v>
      </c>
      <c r="P464" s="2">
        <f t="shared" si="44"/>
        <v>405.4121863799283</v>
      </c>
      <c r="Q464" s="2">
        <f t="shared" si="45"/>
        <v>110.21505376344085</v>
      </c>
      <c r="R464" s="2">
        <f t="shared" si="46"/>
        <v>108.45878136200716</v>
      </c>
      <c r="S464" s="2">
        <f t="shared" si="47"/>
        <v>287.74429912298251</v>
      </c>
      <c r="T464" s="2">
        <f t="shared" si="48"/>
        <v>350.62387867645839</v>
      </c>
      <c r="U464" s="1478">
        <f t="shared" si="49"/>
        <v>267.60219818437378</v>
      </c>
      <c r="V464" s="1478">
        <f t="shared" si="50"/>
        <v>262.93133368111341</v>
      </c>
      <c r="W464" s="1478">
        <f t="shared" si="51"/>
        <v>18.333333333333332</v>
      </c>
      <c r="X464" s="1478">
        <f t="shared" si="52"/>
        <v>5.833333333333333</v>
      </c>
      <c r="Y464" s="1478">
        <f t="shared" si="53"/>
        <v>5.333333333333333</v>
      </c>
      <c r="Z464" s="1478">
        <f t="shared" si="54"/>
        <v>733.33333333333337</v>
      </c>
      <c r="AA464" s="2">
        <f t="shared" si="42"/>
        <v>100</v>
      </c>
      <c r="AC464" s="2">
        <v>1</v>
      </c>
      <c r="AE464" s="2">
        <f>+Help!$G464*Help!Y464</f>
        <v>274.19354838709677</v>
      </c>
      <c r="AF464" s="2">
        <f>+Help!$G464*Help!Z464</f>
        <v>131.21863799283153</v>
      </c>
      <c r="AG464" s="2">
        <f>+Help!$G464*Help!AA464</f>
        <v>0</v>
      </c>
      <c r="AH464" s="2">
        <f>+Help!$G464*Help!AB464</f>
        <v>218.67383512544802</v>
      </c>
      <c r="AI464" s="2">
        <f>+Help!$G464*Help!AC464</f>
        <v>28.924731182795696</v>
      </c>
      <c r="AJ464" s="2">
        <f>+Help!$G464*Help!AD464</f>
        <v>39.136889032258061</v>
      </c>
      <c r="AK464" s="2">
        <f>+Help!$G464*Help!AE464</f>
        <v>26.881720430107524</v>
      </c>
      <c r="AL464" s="2">
        <f>+Help!$G464*Help!AF464</f>
        <v>21.68458781362007</v>
      </c>
      <c r="AM464" s="2">
        <f>+Help!$G464*Help!AG464</f>
        <v>12.186379928315411</v>
      </c>
      <c r="AN464" s="2">
        <f>+Help!$G464*Help!AH464</f>
        <v>30.000000000000007</v>
      </c>
      <c r="AO464" s="2">
        <f>+Help!$G464*Help!AI464</f>
        <v>123.99999999999999</v>
      </c>
      <c r="AP464" s="2">
        <f>+Help!$G464*Help!AJ464</f>
        <v>13.688657343378493</v>
      </c>
      <c r="AQ464" s="2">
        <f>+Help!$G464*Help!AK464</f>
        <v>292.13030824521013</v>
      </c>
      <c r="AR464" s="1478">
        <f>+Help!$G464*Help!AL464</f>
        <v>22.939068100358423</v>
      </c>
      <c r="AS464" s="1478">
        <f>+Help!$G464*Help!AM464</f>
        <v>0</v>
      </c>
      <c r="AV464" s="5">
        <v>1</v>
      </c>
    </row>
    <row r="465" spans="1:48" x14ac:dyDescent="0.2">
      <c r="A465" s="1">
        <v>45389</v>
      </c>
      <c r="B465" s="2">
        <f>+Help!$G465*Help!I465</f>
        <v>653.01075268817203</v>
      </c>
      <c r="C465" s="2">
        <f>+Help!$G465*Help!J465</f>
        <v>405.4121863799283</v>
      </c>
      <c r="D465" s="2">
        <f>+Help!$G465*Help!K465</f>
        <v>110.21505376344085</v>
      </c>
      <c r="E465" s="2">
        <f>+Help!$G465*Help!L465</f>
        <v>108.45878136200716</v>
      </c>
      <c r="F465" s="2">
        <f>+Help!$G465*Help!M465</f>
        <v>287.74429912298251</v>
      </c>
      <c r="G465" s="2">
        <f>+Help!$G465*Help!N465</f>
        <v>350.62387867645839</v>
      </c>
      <c r="H465" s="1478">
        <f>24*Help!R465/Help!$Q465</f>
        <v>267.60219818437378</v>
      </c>
      <c r="I465" s="1478">
        <f>24*Help!S465/Help!$Q465</f>
        <v>262.93133368111341</v>
      </c>
      <c r="J465" s="1478">
        <f>24*Help!T465/Help!$Q465</f>
        <v>18.333333333333332</v>
      </c>
      <c r="K465" s="1478">
        <f>24*Help!U465/Help!$Q465</f>
        <v>5.833333333333333</v>
      </c>
      <c r="L465" s="1478">
        <f>24*Help!V465/Help!$Q465</f>
        <v>5.333333333333333</v>
      </c>
      <c r="M465" s="1478">
        <f>24*Help!W465/Help!$Q465</f>
        <v>733.33333333333337</v>
      </c>
      <c r="N465" s="2">
        <f>100*Help!H465</f>
        <v>100</v>
      </c>
      <c r="O465" s="2">
        <f t="shared" si="43"/>
        <v>653.01075268817203</v>
      </c>
      <c r="P465" s="2">
        <f t="shared" si="44"/>
        <v>405.4121863799283</v>
      </c>
      <c r="Q465" s="2">
        <f t="shared" si="45"/>
        <v>110.21505376344085</v>
      </c>
      <c r="R465" s="2">
        <f t="shared" si="46"/>
        <v>108.45878136200716</v>
      </c>
      <c r="S465" s="2">
        <f t="shared" si="47"/>
        <v>287.74429912298251</v>
      </c>
      <c r="T465" s="2">
        <f t="shared" si="48"/>
        <v>350.62387867645839</v>
      </c>
      <c r="U465" s="1478">
        <f t="shared" si="49"/>
        <v>267.60219818437378</v>
      </c>
      <c r="V465" s="1478">
        <f t="shared" si="50"/>
        <v>262.93133368111341</v>
      </c>
      <c r="W465" s="1478">
        <f t="shared" si="51"/>
        <v>18.333333333333332</v>
      </c>
      <c r="X465" s="1478">
        <f t="shared" si="52"/>
        <v>5.833333333333333</v>
      </c>
      <c r="Y465" s="1478">
        <f t="shared" si="53"/>
        <v>5.333333333333333</v>
      </c>
      <c r="Z465" s="1478">
        <f t="shared" si="54"/>
        <v>733.33333333333337</v>
      </c>
      <c r="AA465" s="2">
        <f t="shared" si="42"/>
        <v>100</v>
      </c>
      <c r="AC465" s="2">
        <v>1</v>
      </c>
      <c r="AE465" s="2">
        <f>+Help!$G465*Help!Y465</f>
        <v>274.19354838709677</v>
      </c>
      <c r="AF465" s="2">
        <f>+Help!$G465*Help!Z465</f>
        <v>131.21863799283153</v>
      </c>
      <c r="AG465" s="2">
        <f>+Help!$G465*Help!AA465</f>
        <v>0</v>
      </c>
      <c r="AH465" s="2">
        <f>+Help!$G465*Help!AB465</f>
        <v>218.67383512544802</v>
      </c>
      <c r="AI465" s="2">
        <f>+Help!$G465*Help!AC465</f>
        <v>28.924731182795696</v>
      </c>
      <c r="AJ465" s="2">
        <f>+Help!$G465*Help!AD465</f>
        <v>39.136889032258061</v>
      </c>
      <c r="AK465" s="2">
        <f>+Help!$G465*Help!AE465</f>
        <v>26.881720430107524</v>
      </c>
      <c r="AL465" s="2">
        <f>+Help!$G465*Help!AF465</f>
        <v>21.68458781362007</v>
      </c>
      <c r="AM465" s="2">
        <f>+Help!$G465*Help!AG465</f>
        <v>12.186379928315411</v>
      </c>
      <c r="AN465" s="2">
        <f>+Help!$G465*Help!AH465</f>
        <v>30.000000000000007</v>
      </c>
      <c r="AO465" s="2">
        <f>+Help!$G465*Help!AI465</f>
        <v>123.99999999999999</v>
      </c>
      <c r="AP465" s="2">
        <f>+Help!$G465*Help!AJ465</f>
        <v>13.688657343378493</v>
      </c>
      <c r="AQ465" s="2">
        <f>+Help!$G465*Help!AK465</f>
        <v>292.13030824521013</v>
      </c>
      <c r="AR465" s="1478">
        <f>+Help!$G465*Help!AL465</f>
        <v>22.939068100358423</v>
      </c>
      <c r="AS465" s="1478">
        <f>+Help!$G465*Help!AM465</f>
        <v>0</v>
      </c>
      <c r="AV465" s="5">
        <v>1</v>
      </c>
    </row>
    <row r="466" spans="1:48" x14ac:dyDescent="0.2">
      <c r="A466" s="1">
        <v>45390</v>
      </c>
      <c r="B466" s="2">
        <f>+Help!$G466*Help!I466</f>
        <v>653.01075268817203</v>
      </c>
      <c r="C466" s="2">
        <f>+Help!$G466*Help!J466</f>
        <v>405.4121863799283</v>
      </c>
      <c r="D466" s="2">
        <f>+Help!$G466*Help!K466</f>
        <v>110.21505376344085</v>
      </c>
      <c r="E466" s="2">
        <f>+Help!$G466*Help!L466</f>
        <v>108.45878136200716</v>
      </c>
      <c r="F466" s="2">
        <f>+Help!$G466*Help!M466</f>
        <v>287.74429912298251</v>
      </c>
      <c r="G466" s="2">
        <f>+Help!$G466*Help!N466</f>
        <v>350.62387867645839</v>
      </c>
      <c r="H466" s="1478">
        <f>24*Help!R466/Help!$Q466</f>
        <v>267.60219818437378</v>
      </c>
      <c r="I466" s="1478">
        <f>24*Help!S466/Help!$Q466</f>
        <v>262.93133368111341</v>
      </c>
      <c r="J466" s="1478">
        <f>24*Help!T466/Help!$Q466</f>
        <v>18.333333333333332</v>
      </c>
      <c r="K466" s="1478">
        <f>24*Help!U466/Help!$Q466</f>
        <v>5.833333333333333</v>
      </c>
      <c r="L466" s="1478">
        <f>24*Help!V466/Help!$Q466</f>
        <v>5.333333333333333</v>
      </c>
      <c r="M466" s="1478">
        <f>24*Help!W466/Help!$Q466</f>
        <v>733.33333333333337</v>
      </c>
      <c r="N466" s="2">
        <f>100*Help!H466</f>
        <v>100</v>
      </c>
      <c r="O466" s="2">
        <f t="shared" si="43"/>
        <v>653.01075268817203</v>
      </c>
      <c r="P466" s="2">
        <f t="shared" si="44"/>
        <v>405.4121863799283</v>
      </c>
      <c r="Q466" s="2">
        <f t="shared" si="45"/>
        <v>110.21505376344085</v>
      </c>
      <c r="R466" s="2">
        <f t="shared" si="46"/>
        <v>108.45878136200716</v>
      </c>
      <c r="S466" s="2">
        <f t="shared" si="47"/>
        <v>287.74429912298251</v>
      </c>
      <c r="T466" s="2">
        <f t="shared" si="48"/>
        <v>350.62387867645839</v>
      </c>
      <c r="U466" s="1478">
        <f t="shared" si="49"/>
        <v>267.60219818437378</v>
      </c>
      <c r="V466" s="1478">
        <f t="shared" si="50"/>
        <v>262.93133368111341</v>
      </c>
      <c r="W466" s="1478">
        <f t="shared" si="51"/>
        <v>18.333333333333332</v>
      </c>
      <c r="X466" s="1478">
        <f t="shared" si="52"/>
        <v>5.833333333333333</v>
      </c>
      <c r="Y466" s="1478">
        <f t="shared" si="53"/>
        <v>5.333333333333333</v>
      </c>
      <c r="Z466" s="1478">
        <f t="shared" si="54"/>
        <v>733.33333333333337</v>
      </c>
      <c r="AA466" s="2">
        <f t="shared" si="42"/>
        <v>100</v>
      </c>
      <c r="AC466" s="2">
        <v>1</v>
      </c>
      <c r="AE466" s="2">
        <f>+Help!$G466*Help!Y466</f>
        <v>274.19354838709677</v>
      </c>
      <c r="AF466" s="2">
        <f>+Help!$G466*Help!Z466</f>
        <v>131.21863799283153</v>
      </c>
      <c r="AG466" s="2">
        <f>+Help!$G466*Help!AA466</f>
        <v>0</v>
      </c>
      <c r="AH466" s="2">
        <f>+Help!$G466*Help!AB466</f>
        <v>218.67383512544802</v>
      </c>
      <c r="AI466" s="2">
        <f>+Help!$G466*Help!AC466</f>
        <v>28.924731182795696</v>
      </c>
      <c r="AJ466" s="2">
        <f>+Help!$G466*Help!AD466</f>
        <v>39.136889032258061</v>
      </c>
      <c r="AK466" s="2">
        <f>+Help!$G466*Help!AE466</f>
        <v>26.881720430107524</v>
      </c>
      <c r="AL466" s="2">
        <f>+Help!$G466*Help!AF466</f>
        <v>21.68458781362007</v>
      </c>
      <c r="AM466" s="2">
        <f>+Help!$G466*Help!AG466</f>
        <v>12.186379928315411</v>
      </c>
      <c r="AN466" s="2">
        <f>+Help!$G466*Help!AH466</f>
        <v>30.000000000000007</v>
      </c>
      <c r="AO466" s="2">
        <f>+Help!$G466*Help!AI466</f>
        <v>123.99999999999999</v>
      </c>
      <c r="AP466" s="2">
        <f>+Help!$G466*Help!AJ466</f>
        <v>13.688657343378493</v>
      </c>
      <c r="AQ466" s="2">
        <f>+Help!$G466*Help!AK466</f>
        <v>292.13030824521013</v>
      </c>
      <c r="AR466" s="1478">
        <f>+Help!$G466*Help!AL466</f>
        <v>22.939068100358423</v>
      </c>
      <c r="AS466" s="1478">
        <f>+Help!$G466*Help!AM466</f>
        <v>0</v>
      </c>
      <c r="AV466" s="5">
        <v>1</v>
      </c>
    </row>
    <row r="467" spans="1:48" x14ac:dyDescent="0.2">
      <c r="A467" s="1">
        <v>45391</v>
      </c>
      <c r="B467" s="2">
        <f>+Help!$G467*Help!I467</f>
        <v>326.50537634408602</v>
      </c>
      <c r="C467" s="2">
        <f>+Help!$G467*Help!J467</f>
        <v>202.70609318996415</v>
      </c>
      <c r="D467" s="2">
        <f>+Help!$G467*Help!K467</f>
        <v>55.107526881720425</v>
      </c>
      <c r="E467" s="2">
        <f>+Help!$G467*Help!L467</f>
        <v>54.229390681003579</v>
      </c>
      <c r="F467" s="2">
        <f>+Help!$G467*Help!M467</f>
        <v>143.87214956149126</v>
      </c>
      <c r="G467" s="2">
        <f>+Help!$G467*Help!N467</f>
        <v>175.31193933822919</v>
      </c>
      <c r="H467" s="1478">
        <f>24*Help!R467/Help!$Q467</f>
        <v>267.60219818437378</v>
      </c>
      <c r="I467" s="1478">
        <f>24*Help!S467/Help!$Q467</f>
        <v>262.93133368111341</v>
      </c>
      <c r="J467" s="1478">
        <f>24*Help!T467/Help!$Q467</f>
        <v>18.333333333333332</v>
      </c>
      <c r="K467" s="1478">
        <f>24*Help!U467/Help!$Q467</f>
        <v>5.833333333333333</v>
      </c>
      <c r="L467" s="1478">
        <f>24*Help!V467/Help!$Q467</f>
        <v>5.333333333333333</v>
      </c>
      <c r="M467" s="1478">
        <f>24*Help!W467/Help!$Q467</f>
        <v>733.33333333333337</v>
      </c>
      <c r="N467" s="2">
        <f>100*Help!H467</f>
        <v>50</v>
      </c>
      <c r="O467" s="2">
        <f t="shared" si="43"/>
        <v>326.50537634408602</v>
      </c>
      <c r="P467" s="2">
        <f t="shared" si="44"/>
        <v>202.70609318996415</v>
      </c>
      <c r="Q467" s="2">
        <f t="shared" si="45"/>
        <v>55.107526881720425</v>
      </c>
      <c r="R467" s="2">
        <f t="shared" si="46"/>
        <v>54.229390681003579</v>
      </c>
      <c r="S467" s="2">
        <f t="shared" si="47"/>
        <v>143.87214956149126</v>
      </c>
      <c r="T467" s="2">
        <f t="shared" si="48"/>
        <v>175.31193933822919</v>
      </c>
      <c r="U467" s="1478">
        <f t="shared" si="49"/>
        <v>267.60219818437378</v>
      </c>
      <c r="V467" s="1478">
        <f t="shared" si="50"/>
        <v>262.93133368111341</v>
      </c>
      <c r="W467" s="1478">
        <f t="shared" si="51"/>
        <v>18.333333333333332</v>
      </c>
      <c r="X467" s="1478">
        <f t="shared" si="52"/>
        <v>5.833333333333333</v>
      </c>
      <c r="Y467" s="1478">
        <f t="shared" si="53"/>
        <v>5.333333333333333</v>
      </c>
      <c r="Z467" s="1478">
        <f t="shared" si="54"/>
        <v>733.33333333333337</v>
      </c>
      <c r="AA467" s="2">
        <f t="shared" si="42"/>
        <v>50</v>
      </c>
      <c r="AC467" s="2">
        <v>1</v>
      </c>
      <c r="AE467" s="2">
        <f>+Help!$G467*Help!Y467</f>
        <v>137.09677419354838</v>
      </c>
      <c r="AF467" s="2">
        <f>+Help!$G467*Help!Z467</f>
        <v>65.609318996415766</v>
      </c>
      <c r="AG467" s="2">
        <f>+Help!$G467*Help!AA467</f>
        <v>0</v>
      </c>
      <c r="AH467" s="2">
        <f>+Help!$G467*Help!AB467</f>
        <v>109.33691756272401</v>
      </c>
      <c r="AI467" s="2">
        <f>+Help!$G467*Help!AC467</f>
        <v>14.462365591397848</v>
      </c>
      <c r="AJ467" s="2">
        <f>+Help!$G467*Help!AD467</f>
        <v>19.568444516129031</v>
      </c>
      <c r="AK467" s="2">
        <f>+Help!$G467*Help!AE467</f>
        <v>13.440860215053762</v>
      </c>
      <c r="AL467" s="2">
        <f>+Help!$G467*Help!AF467</f>
        <v>10.842293906810035</v>
      </c>
      <c r="AM467" s="2">
        <f>+Help!$G467*Help!AG467</f>
        <v>6.0931899641577054</v>
      </c>
      <c r="AN467" s="2">
        <f>+Help!$G467*Help!AH467</f>
        <v>15.000000000000004</v>
      </c>
      <c r="AO467" s="2">
        <f>+Help!$G467*Help!AI467</f>
        <v>61.999999999999993</v>
      </c>
      <c r="AP467" s="2">
        <f>+Help!$G467*Help!AJ467</f>
        <v>6.8443286716892464</v>
      </c>
      <c r="AQ467" s="2">
        <f>+Help!$G467*Help!AK467</f>
        <v>146.06515412260507</v>
      </c>
      <c r="AR467" s="1478">
        <f>+Help!$G467*Help!AL467</f>
        <v>11.469534050179211</v>
      </c>
      <c r="AS467" s="1478">
        <f>+Help!$G467*Help!AM467</f>
        <v>0</v>
      </c>
      <c r="AV467" s="5">
        <v>1</v>
      </c>
    </row>
    <row r="468" spans="1:48" x14ac:dyDescent="0.2">
      <c r="A468" s="1">
        <v>45392</v>
      </c>
      <c r="B468" s="2">
        <f>+Help!$G468*Help!I468</f>
        <v>653.01075268817203</v>
      </c>
      <c r="C468" s="2">
        <f>+Help!$G468*Help!J468</f>
        <v>405.4121863799283</v>
      </c>
      <c r="D468" s="2">
        <f>+Help!$G468*Help!K468</f>
        <v>110.21505376344085</v>
      </c>
      <c r="E468" s="2">
        <f>+Help!$G468*Help!L468</f>
        <v>108.45878136200716</v>
      </c>
      <c r="F468" s="2">
        <f>+Help!$G468*Help!M468</f>
        <v>287.74429912298251</v>
      </c>
      <c r="G468" s="2">
        <f>+Help!$G468*Help!N468</f>
        <v>350.62387867645839</v>
      </c>
      <c r="H468" s="1478">
        <f>24*Help!R468/Help!$Q468</f>
        <v>267.60219818437378</v>
      </c>
      <c r="I468" s="1478">
        <f>24*Help!S468/Help!$Q468</f>
        <v>262.93133368111341</v>
      </c>
      <c r="J468" s="1478">
        <f>24*Help!T468/Help!$Q468</f>
        <v>18.333333333333332</v>
      </c>
      <c r="K468" s="1478">
        <f>24*Help!U468/Help!$Q468</f>
        <v>5.833333333333333</v>
      </c>
      <c r="L468" s="1478">
        <f>24*Help!V468/Help!$Q468</f>
        <v>5.333333333333333</v>
      </c>
      <c r="M468" s="1478">
        <f>24*Help!W468/Help!$Q468</f>
        <v>733.33333333333337</v>
      </c>
      <c r="N468" s="2">
        <f>100*Help!H468</f>
        <v>100</v>
      </c>
      <c r="O468" s="2">
        <f t="shared" si="43"/>
        <v>653.01075268817203</v>
      </c>
      <c r="P468" s="2">
        <f t="shared" si="44"/>
        <v>405.4121863799283</v>
      </c>
      <c r="Q468" s="2">
        <f t="shared" si="45"/>
        <v>110.21505376344085</v>
      </c>
      <c r="R468" s="2">
        <f t="shared" si="46"/>
        <v>108.45878136200716</v>
      </c>
      <c r="S468" s="2">
        <f t="shared" si="47"/>
        <v>287.74429912298251</v>
      </c>
      <c r="T468" s="2">
        <f t="shared" si="48"/>
        <v>350.62387867645839</v>
      </c>
      <c r="U468" s="1478">
        <f t="shared" si="49"/>
        <v>267.60219818437378</v>
      </c>
      <c r="V468" s="1478">
        <f t="shared" si="50"/>
        <v>262.93133368111341</v>
      </c>
      <c r="W468" s="1478">
        <f t="shared" si="51"/>
        <v>18.333333333333332</v>
      </c>
      <c r="X468" s="1478">
        <f t="shared" si="52"/>
        <v>5.833333333333333</v>
      </c>
      <c r="Y468" s="1478">
        <f t="shared" si="53"/>
        <v>5.333333333333333</v>
      </c>
      <c r="Z468" s="1478">
        <f t="shared" si="54"/>
        <v>733.33333333333337</v>
      </c>
      <c r="AA468" s="2">
        <f t="shared" si="42"/>
        <v>100</v>
      </c>
      <c r="AC468" s="2">
        <v>1</v>
      </c>
      <c r="AE468" s="2">
        <f>+Help!$G468*Help!Y468</f>
        <v>274.19354838709677</v>
      </c>
      <c r="AF468" s="2">
        <f>+Help!$G468*Help!Z468</f>
        <v>131.21863799283153</v>
      </c>
      <c r="AG468" s="2">
        <f>+Help!$G468*Help!AA468</f>
        <v>0</v>
      </c>
      <c r="AH468" s="2">
        <f>+Help!$G468*Help!AB468</f>
        <v>218.67383512544802</v>
      </c>
      <c r="AI468" s="2">
        <f>+Help!$G468*Help!AC468</f>
        <v>28.924731182795696</v>
      </c>
      <c r="AJ468" s="2">
        <f>+Help!$G468*Help!AD468</f>
        <v>39.136889032258061</v>
      </c>
      <c r="AK468" s="2">
        <f>+Help!$G468*Help!AE468</f>
        <v>26.881720430107524</v>
      </c>
      <c r="AL468" s="2">
        <f>+Help!$G468*Help!AF468</f>
        <v>21.68458781362007</v>
      </c>
      <c r="AM468" s="2">
        <f>+Help!$G468*Help!AG468</f>
        <v>12.186379928315411</v>
      </c>
      <c r="AN468" s="2">
        <f>+Help!$G468*Help!AH468</f>
        <v>30.000000000000007</v>
      </c>
      <c r="AO468" s="2">
        <f>+Help!$G468*Help!AI468</f>
        <v>123.99999999999999</v>
      </c>
      <c r="AP468" s="2">
        <f>+Help!$G468*Help!AJ468</f>
        <v>13.688657343378493</v>
      </c>
      <c r="AQ468" s="2">
        <f>+Help!$G468*Help!AK468</f>
        <v>292.13030824521013</v>
      </c>
      <c r="AR468" s="1478">
        <f>+Help!$G468*Help!AL468</f>
        <v>22.939068100358423</v>
      </c>
      <c r="AS468" s="1478">
        <f>+Help!$G468*Help!AM468</f>
        <v>0</v>
      </c>
      <c r="AV468" s="5">
        <v>1</v>
      </c>
    </row>
    <row r="469" spans="1:48" x14ac:dyDescent="0.2">
      <c r="A469" s="1">
        <v>45393</v>
      </c>
      <c r="B469" s="2">
        <f>+Help!$G469*Help!I469</f>
        <v>653.01075268817203</v>
      </c>
      <c r="C469" s="2">
        <f>+Help!$G469*Help!J469</f>
        <v>405.4121863799283</v>
      </c>
      <c r="D469" s="2">
        <f>+Help!$G469*Help!K469</f>
        <v>110.21505376344085</v>
      </c>
      <c r="E469" s="2">
        <f>+Help!$G469*Help!L469</f>
        <v>108.45878136200716</v>
      </c>
      <c r="F469" s="2">
        <f>+Help!$G469*Help!M469</f>
        <v>287.74429912298251</v>
      </c>
      <c r="G469" s="2">
        <f>+Help!$G469*Help!N469</f>
        <v>350.62387867645839</v>
      </c>
      <c r="H469" s="1478">
        <f>24*Help!R469/Help!$Q469</f>
        <v>267.60219818437378</v>
      </c>
      <c r="I469" s="1478">
        <f>24*Help!S469/Help!$Q469</f>
        <v>262.93133368111341</v>
      </c>
      <c r="J469" s="1478">
        <f>24*Help!T469/Help!$Q469</f>
        <v>18.333333333333332</v>
      </c>
      <c r="K469" s="1478">
        <f>24*Help!U469/Help!$Q469</f>
        <v>5.833333333333333</v>
      </c>
      <c r="L469" s="1478">
        <f>24*Help!V469/Help!$Q469</f>
        <v>5.333333333333333</v>
      </c>
      <c r="M469" s="1478">
        <f>24*Help!W469/Help!$Q469</f>
        <v>733.33333333333337</v>
      </c>
      <c r="N469" s="2">
        <f>100*Help!H469</f>
        <v>100</v>
      </c>
      <c r="O469" s="2">
        <f t="shared" si="43"/>
        <v>653.01075268817203</v>
      </c>
      <c r="P469" s="2">
        <f t="shared" si="44"/>
        <v>405.4121863799283</v>
      </c>
      <c r="Q469" s="2">
        <f t="shared" si="45"/>
        <v>110.21505376344085</v>
      </c>
      <c r="R469" s="2">
        <f t="shared" si="46"/>
        <v>108.45878136200716</v>
      </c>
      <c r="S469" s="2">
        <f t="shared" si="47"/>
        <v>287.74429912298251</v>
      </c>
      <c r="T469" s="2">
        <f t="shared" si="48"/>
        <v>350.62387867645839</v>
      </c>
      <c r="U469" s="1478">
        <f t="shared" si="49"/>
        <v>267.60219818437378</v>
      </c>
      <c r="V469" s="1478">
        <f t="shared" si="50"/>
        <v>262.93133368111341</v>
      </c>
      <c r="W469" s="1478">
        <f t="shared" si="51"/>
        <v>18.333333333333332</v>
      </c>
      <c r="X469" s="1478">
        <f t="shared" si="52"/>
        <v>5.833333333333333</v>
      </c>
      <c r="Y469" s="1478">
        <f t="shared" si="53"/>
        <v>5.333333333333333</v>
      </c>
      <c r="Z469" s="1478">
        <f t="shared" si="54"/>
        <v>733.33333333333337</v>
      </c>
      <c r="AA469" s="2">
        <f t="shared" ref="AA469:AA532" si="55">+N469</f>
        <v>100</v>
      </c>
      <c r="AC469" s="2">
        <v>1</v>
      </c>
      <c r="AE469" s="2">
        <f>+Help!$G469*Help!Y469</f>
        <v>274.19354838709677</v>
      </c>
      <c r="AF469" s="2">
        <f>+Help!$G469*Help!Z469</f>
        <v>131.21863799283153</v>
      </c>
      <c r="AG469" s="2">
        <f>+Help!$G469*Help!AA469</f>
        <v>0</v>
      </c>
      <c r="AH469" s="2">
        <f>+Help!$G469*Help!AB469</f>
        <v>218.67383512544802</v>
      </c>
      <c r="AI469" s="2">
        <f>+Help!$G469*Help!AC469</f>
        <v>28.924731182795696</v>
      </c>
      <c r="AJ469" s="2">
        <f>+Help!$G469*Help!AD469</f>
        <v>39.136889032258061</v>
      </c>
      <c r="AK469" s="2">
        <f>+Help!$G469*Help!AE469</f>
        <v>26.881720430107524</v>
      </c>
      <c r="AL469" s="2">
        <f>+Help!$G469*Help!AF469</f>
        <v>21.68458781362007</v>
      </c>
      <c r="AM469" s="2">
        <f>+Help!$G469*Help!AG469</f>
        <v>12.186379928315411</v>
      </c>
      <c r="AN469" s="2">
        <f>+Help!$G469*Help!AH469</f>
        <v>30.000000000000007</v>
      </c>
      <c r="AO469" s="2">
        <f>+Help!$G469*Help!AI469</f>
        <v>123.99999999999999</v>
      </c>
      <c r="AP469" s="2">
        <f>+Help!$G469*Help!AJ469</f>
        <v>13.688657343378493</v>
      </c>
      <c r="AQ469" s="2">
        <f>+Help!$G469*Help!AK469</f>
        <v>292.13030824521013</v>
      </c>
      <c r="AR469" s="1478">
        <f>+Help!$G469*Help!AL469</f>
        <v>22.939068100358423</v>
      </c>
      <c r="AS469" s="1478">
        <f>+Help!$G469*Help!AM469</f>
        <v>0</v>
      </c>
      <c r="AV469" s="5">
        <v>1</v>
      </c>
    </row>
    <row r="470" spans="1:48" x14ac:dyDescent="0.2">
      <c r="A470" s="1">
        <v>45394</v>
      </c>
      <c r="B470" s="2">
        <f>+Help!$G470*Help!I470</f>
        <v>653.01075268817203</v>
      </c>
      <c r="C470" s="2">
        <f>+Help!$G470*Help!J470</f>
        <v>405.4121863799283</v>
      </c>
      <c r="D470" s="2">
        <f>+Help!$G470*Help!K470</f>
        <v>110.21505376344085</v>
      </c>
      <c r="E470" s="2">
        <f>+Help!$G470*Help!L470</f>
        <v>108.45878136200716</v>
      </c>
      <c r="F470" s="2">
        <f>+Help!$G470*Help!M470</f>
        <v>287.74429912298251</v>
      </c>
      <c r="G470" s="2">
        <f>+Help!$G470*Help!N470</f>
        <v>350.62387867645839</v>
      </c>
      <c r="H470" s="1478">
        <f>24*Help!R470/Help!$Q470</f>
        <v>267.60219818437378</v>
      </c>
      <c r="I470" s="1478">
        <f>24*Help!S470/Help!$Q470</f>
        <v>262.93133368111341</v>
      </c>
      <c r="J470" s="1478">
        <f>24*Help!T470/Help!$Q470</f>
        <v>18.333333333333332</v>
      </c>
      <c r="K470" s="1478">
        <f>24*Help!U470/Help!$Q470</f>
        <v>5.833333333333333</v>
      </c>
      <c r="L470" s="1478">
        <f>24*Help!V470/Help!$Q470</f>
        <v>5.333333333333333</v>
      </c>
      <c r="M470" s="1478">
        <f>24*Help!W470/Help!$Q470</f>
        <v>733.33333333333337</v>
      </c>
      <c r="N470" s="2">
        <f>100*Help!H470</f>
        <v>100</v>
      </c>
      <c r="O470" s="2">
        <f t="shared" si="43"/>
        <v>653.01075268817203</v>
      </c>
      <c r="P470" s="2">
        <f t="shared" si="44"/>
        <v>405.4121863799283</v>
      </c>
      <c r="Q470" s="2">
        <f t="shared" si="45"/>
        <v>110.21505376344085</v>
      </c>
      <c r="R470" s="2">
        <f t="shared" si="46"/>
        <v>108.45878136200716</v>
      </c>
      <c r="S470" s="2">
        <f t="shared" si="47"/>
        <v>287.74429912298251</v>
      </c>
      <c r="T470" s="2">
        <f t="shared" si="48"/>
        <v>350.62387867645839</v>
      </c>
      <c r="U470" s="1478">
        <f t="shared" si="49"/>
        <v>267.60219818437378</v>
      </c>
      <c r="V470" s="1478">
        <f t="shared" si="50"/>
        <v>262.93133368111341</v>
      </c>
      <c r="W470" s="1478">
        <f t="shared" si="51"/>
        <v>18.333333333333332</v>
      </c>
      <c r="X470" s="1478">
        <f t="shared" si="52"/>
        <v>5.833333333333333</v>
      </c>
      <c r="Y470" s="1478">
        <f t="shared" si="53"/>
        <v>5.333333333333333</v>
      </c>
      <c r="Z470" s="1478">
        <f t="shared" si="54"/>
        <v>733.33333333333337</v>
      </c>
      <c r="AA470" s="2">
        <f t="shared" si="55"/>
        <v>100</v>
      </c>
      <c r="AC470" s="2">
        <v>1</v>
      </c>
      <c r="AE470" s="2">
        <f>+Help!$G470*Help!Y470</f>
        <v>274.19354838709677</v>
      </c>
      <c r="AF470" s="2">
        <f>+Help!$G470*Help!Z470</f>
        <v>131.21863799283153</v>
      </c>
      <c r="AG470" s="2">
        <f>+Help!$G470*Help!AA470</f>
        <v>0</v>
      </c>
      <c r="AH470" s="2">
        <f>+Help!$G470*Help!AB470</f>
        <v>218.67383512544802</v>
      </c>
      <c r="AI470" s="2">
        <f>+Help!$G470*Help!AC470</f>
        <v>28.924731182795696</v>
      </c>
      <c r="AJ470" s="2">
        <f>+Help!$G470*Help!AD470</f>
        <v>39.136889032258061</v>
      </c>
      <c r="AK470" s="2">
        <f>+Help!$G470*Help!AE470</f>
        <v>26.881720430107524</v>
      </c>
      <c r="AL470" s="2">
        <f>+Help!$G470*Help!AF470</f>
        <v>21.68458781362007</v>
      </c>
      <c r="AM470" s="2">
        <f>+Help!$G470*Help!AG470</f>
        <v>12.186379928315411</v>
      </c>
      <c r="AN470" s="2">
        <f>+Help!$G470*Help!AH470</f>
        <v>30.000000000000007</v>
      </c>
      <c r="AO470" s="2">
        <f>+Help!$G470*Help!AI470</f>
        <v>123.99999999999999</v>
      </c>
      <c r="AP470" s="2">
        <f>+Help!$G470*Help!AJ470</f>
        <v>13.688657343378493</v>
      </c>
      <c r="AQ470" s="2">
        <f>+Help!$G470*Help!AK470</f>
        <v>292.13030824521013</v>
      </c>
      <c r="AR470" s="1478">
        <f>+Help!$G470*Help!AL470</f>
        <v>22.939068100358423</v>
      </c>
      <c r="AS470" s="1478">
        <f>+Help!$G470*Help!AM470</f>
        <v>0</v>
      </c>
      <c r="AV470" s="5">
        <v>1</v>
      </c>
    </row>
    <row r="471" spans="1:48" x14ac:dyDescent="0.2">
      <c r="A471" s="1">
        <v>45395</v>
      </c>
      <c r="B471" s="2">
        <f>+Help!$G471*Help!I471</f>
        <v>653.01075268817203</v>
      </c>
      <c r="C471" s="2">
        <f>+Help!$G471*Help!J471</f>
        <v>405.4121863799283</v>
      </c>
      <c r="D471" s="2">
        <f>+Help!$G471*Help!K471</f>
        <v>110.21505376344085</v>
      </c>
      <c r="E471" s="2">
        <f>+Help!$G471*Help!L471</f>
        <v>108.45878136200716</v>
      </c>
      <c r="F471" s="2">
        <f>+Help!$G471*Help!M471</f>
        <v>287.74429912298251</v>
      </c>
      <c r="G471" s="2">
        <f>+Help!$G471*Help!N471</f>
        <v>350.62387867645839</v>
      </c>
      <c r="H471" s="1478">
        <f>24*Help!R471/Help!$Q471</f>
        <v>267.60219818437378</v>
      </c>
      <c r="I471" s="1478">
        <f>24*Help!S471/Help!$Q471</f>
        <v>262.93133368111341</v>
      </c>
      <c r="J471" s="1478">
        <f>24*Help!T471/Help!$Q471</f>
        <v>18.333333333333332</v>
      </c>
      <c r="K471" s="1478">
        <f>24*Help!U471/Help!$Q471</f>
        <v>5.833333333333333</v>
      </c>
      <c r="L471" s="1478">
        <f>24*Help!V471/Help!$Q471</f>
        <v>5.333333333333333</v>
      </c>
      <c r="M471" s="1478">
        <f>24*Help!W471/Help!$Q471</f>
        <v>733.33333333333337</v>
      </c>
      <c r="N471" s="2">
        <f>100*Help!H471</f>
        <v>100</v>
      </c>
      <c r="O471" s="2">
        <f t="shared" si="43"/>
        <v>653.01075268817203</v>
      </c>
      <c r="P471" s="2">
        <f t="shared" si="44"/>
        <v>405.4121863799283</v>
      </c>
      <c r="Q471" s="2">
        <f t="shared" si="45"/>
        <v>110.21505376344085</v>
      </c>
      <c r="R471" s="2">
        <f t="shared" si="46"/>
        <v>108.45878136200716</v>
      </c>
      <c r="S471" s="2">
        <f t="shared" si="47"/>
        <v>287.74429912298251</v>
      </c>
      <c r="T471" s="2">
        <f t="shared" si="48"/>
        <v>350.62387867645839</v>
      </c>
      <c r="U471" s="1478">
        <f t="shared" si="49"/>
        <v>267.60219818437378</v>
      </c>
      <c r="V471" s="1478">
        <f t="shared" si="50"/>
        <v>262.93133368111341</v>
      </c>
      <c r="W471" s="1478">
        <f t="shared" si="51"/>
        <v>18.333333333333332</v>
      </c>
      <c r="X471" s="1478">
        <f t="shared" si="52"/>
        <v>5.833333333333333</v>
      </c>
      <c r="Y471" s="1478">
        <f t="shared" si="53"/>
        <v>5.333333333333333</v>
      </c>
      <c r="Z471" s="1478">
        <f t="shared" si="54"/>
        <v>733.33333333333337</v>
      </c>
      <c r="AA471" s="2">
        <f t="shared" si="55"/>
        <v>100</v>
      </c>
      <c r="AC471" s="2">
        <v>1</v>
      </c>
      <c r="AE471" s="2">
        <f>+Help!$G471*Help!Y471</f>
        <v>274.19354838709677</v>
      </c>
      <c r="AF471" s="2">
        <f>+Help!$G471*Help!Z471</f>
        <v>131.21863799283153</v>
      </c>
      <c r="AG471" s="2">
        <f>+Help!$G471*Help!AA471</f>
        <v>0</v>
      </c>
      <c r="AH471" s="2">
        <f>+Help!$G471*Help!AB471</f>
        <v>218.67383512544802</v>
      </c>
      <c r="AI471" s="2">
        <f>+Help!$G471*Help!AC471</f>
        <v>28.924731182795696</v>
      </c>
      <c r="AJ471" s="2">
        <f>+Help!$G471*Help!AD471</f>
        <v>39.136889032258061</v>
      </c>
      <c r="AK471" s="2">
        <f>+Help!$G471*Help!AE471</f>
        <v>26.881720430107524</v>
      </c>
      <c r="AL471" s="2">
        <f>+Help!$G471*Help!AF471</f>
        <v>21.68458781362007</v>
      </c>
      <c r="AM471" s="2">
        <f>+Help!$G471*Help!AG471</f>
        <v>12.186379928315411</v>
      </c>
      <c r="AN471" s="2">
        <f>+Help!$G471*Help!AH471</f>
        <v>30.000000000000007</v>
      </c>
      <c r="AO471" s="2">
        <f>+Help!$G471*Help!AI471</f>
        <v>123.99999999999999</v>
      </c>
      <c r="AP471" s="2">
        <f>+Help!$G471*Help!AJ471</f>
        <v>13.688657343378493</v>
      </c>
      <c r="AQ471" s="2">
        <f>+Help!$G471*Help!AK471</f>
        <v>292.13030824521013</v>
      </c>
      <c r="AR471" s="1478">
        <f>+Help!$G471*Help!AL471</f>
        <v>22.939068100358423</v>
      </c>
      <c r="AS471" s="1478">
        <f>+Help!$G471*Help!AM471</f>
        <v>0</v>
      </c>
      <c r="AV471" s="5">
        <v>1</v>
      </c>
    </row>
    <row r="472" spans="1:48" x14ac:dyDescent="0.2">
      <c r="A472" s="1">
        <v>45396</v>
      </c>
      <c r="B472" s="2">
        <f>+Help!$G472*Help!I472</f>
        <v>653.01075268817203</v>
      </c>
      <c r="C472" s="2">
        <f>+Help!$G472*Help!J472</f>
        <v>405.4121863799283</v>
      </c>
      <c r="D472" s="2">
        <f>+Help!$G472*Help!K472</f>
        <v>110.21505376344085</v>
      </c>
      <c r="E472" s="2">
        <f>+Help!$G472*Help!L472</f>
        <v>108.45878136200716</v>
      </c>
      <c r="F472" s="2">
        <f>+Help!$G472*Help!M472</f>
        <v>287.74429912298251</v>
      </c>
      <c r="G472" s="2">
        <f>+Help!$G472*Help!N472</f>
        <v>350.62387867645839</v>
      </c>
      <c r="H472" s="1478">
        <f>24*Help!R472/Help!$Q472</f>
        <v>267.60219818437378</v>
      </c>
      <c r="I472" s="1478">
        <f>24*Help!S472/Help!$Q472</f>
        <v>262.93133368111341</v>
      </c>
      <c r="J472" s="1478">
        <f>24*Help!T472/Help!$Q472</f>
        <v>18.333333333333332</v>
      </c>
      <c r="K472" s="1478">
        <f>24*Help!U472/Help!$Q472</f>
        <v>5.833333333333333</v>
      </c>
      <c r="L472" s="1478">
        <f>24*Help!V472/Help!$Q472</f>
        <v>5.333333333333333</v>
      </c>
      <c r="M472" s="1478">
        <f>24*Help!W472/Help!$Q472</f>
        <v>733.33333333333337</v>
      </c>
      <c r="N472" s="2">
        <f>100*Help!H472</f>
        <v>100</v>
      </c>
      <c r="O472" s="2">
        <f t="shared" ref="O472:O535" si="56">+B472*$AC472</f>
        <v>653.01075268817203</v>
      </c>
      <c r="P472" s="2">
        <f t="shared" ref="P472:P535" si="57">+C472*$AC472</f>
        <v>405.4121863799283</v>
      </c>
      <c r="Q472" s="2">
        <f t="shared" ref="Q472:Q535" si="58">+D472*$AC472</f>
        <v>110.21505376344085</v>
      </c>
      <c r="R472" s="2">
        <f t="shared" ref="R472:R535" si="59">+E472*$AC472</f>
        <v>108.45878136200716</v>
      </c>
      <c r="S472" s="2">
        <f t="shared" ref="S472:S535" si="60">+F472*$AC472</f>
        <v>287.74429912298251</v>
      </c>
      <c r="T472" s="2">
        <f t="shared" ref="T472:T535" si="61">+G472*$AC472</f>
        <v>350.62387867645839</v>
      </c>
      <c r="U472" s="1478">
        <f t="shared" ref="U472:U535" si="62">+H472*$AC472</f>
        <v>267.60219818437378</v>
      </c>
      <c r="V472" s="1478">
        <f t="shared" ref="V472:V535" si="63">+I472*$AC472</f>
        <v>262.93133368111341</v>
      </c>
      <c r="W472" s="1478">
        <f t="shared" ref="W472:W535" si="64">+J472*$AC472</f>
        <v>18.333333333333332</v>
      </c>
      <c r="X472" s="1478">
        <f t="shared" ref="X472:X535" si="65">+K472*$AC472</f>
        <v>5.833333333333333</v>
      </c>
      <c r="Y472" s="1478">
        <f t="shared" ref="Y472:Y535" si="66">+L472*$AC472</f>
        <v>5.333333333333333</v>
      </c>
      <c r="Z472" s="1478">
        <f t="shared" ref="Z472:Z535" si="67">+M472*$AC472</f>
        <v>733.33333333333337</v>
      </c>
      <c r="AA472" s="2">
        <f t="shared" si="55"/>
        <v>100</v>
      </c>
      <c r="AC472" s="2">
        <v>1</v>
      </c>
      <c r="AE472" s="2">
        <f>+Help!$G472*Help!Y472</f>
        <v>274.19354838709677</v>
      </c>
      <c r="AF472" s="2">
        <f>+Help!$G472*Help!Z472</f>
        <v>131.21863799283153</v>
      </c>
      <c r="AG472" s="2">
        <f>+Help!$G472*Help!AA472</f>
        <v>0</v>
      </c>
      <c r="AH472" s="2">
        <f>+Help!$G472*Help!AB472</f>
        <v>218.67383512544802</v>
      </c>
      <c r="AI472" s="2">
        <f>+Help!$G472*Help!AC472</f>
        <v>28.924731182795696</v>
      </c>
      <c r="AJ472" s="2">
        <f>+Help!$G472*Help!AD472</f>
        <v>39.136889032258061</v>
      </c>
      <c r="AK472" s="2">
        <f>+Help!$G472*Help!AE472</f>
        <v>26.881720430107524</v>
      </c>
      <c r="AL472" s="2">
        <f>+Help!$G472*Help!AF472</f>
        <v>21.68458781362007</v>
      </c>
      <c r="AM472" s="2">
        <f>+Help!$G472*Help!AG472</f>
        <v>12.186379928315411</v>
      </c>
      <c r="AN472" s="2">
        <f>+Help!$G472*Help!AH472</f>
        <v>30.000000000000007</v>
      </c>
      <c r="AO472" s="2">
        <f>+Help!$G472*Help!AI472</f>
        <v>123.99999999999999</v>
      </c>
      <c r="AP472" s="2">
        <f>+Help!$G472*Help!AJ472</f>
        <v>13.688657343378493</v>
      </c>
      <c r="AQ472" s="2">
        <f>+Help!$G472*Help!AK472</f>
        <v>292.13030824521013</v>
      </c>
      <c r="AR472" s="1478">
        <f>+Help!$G472*Help!AL472</f>
        <v>22.939068100358423</v>
      </c>
      <c r="AS472" s="1478">
        <f>+Help!$G472*Help!AM472</f>
        <v>0</v>
      </c>
      <c r="AV472" s="5">
        <v>1</v>
      </c>
    </row>
    <row r="473" spans="1:48" x14ac:dyDescent="0.2">
      <c r="A473" s="1">
        <v>45397</v>
      </c>
      <c r="B473" s="2">
        <f>+Help!$G473*Help!I473</f>
        <v>653.01075268817203</v>
      </c>
      <c r="C473" s="2">
        <f>+Help!$G473*Help!J473</f>
        <v>405.4121863799283</v>
      </c>
      <c r="D473" s="2">
        <f>+Help!$G473*Help!K473</f>
        <v>110.21505376344085</v>
      </c>
      <c r="E473" s="2">
        <f>+Help!$G473*Help!L473</f>
        <v>108.45878136200716</v>
      </c>
      <c r="F473" s="2">
        <f>+Help!$G473*Help!M473</f>
        <v>287.74429912298251</v>
      </c>
      <c r="G473" s="2">
        <f>+Help!$G473*Help!N473</f>
        <v>350.62387867645839</v>
      </c>
      <c r="H473" s="1478">
        <f>24*Help!R473/Help!$Q473</f>
        <v>267.60219818437378</v>
      </c>
      <c r="I473" s="1478">
        <f>24*Help!S473/Help!$Q473</f>
        <v>262.93133368111341</v>
      </c>
      <c r="J473" s="1478">
        <f>24*Help!T473/Help!$Q473</f>
        <v>18.333333333333332</v>
      </c>
      <c r="K473" s="1478">
        <f>24*Help!U473/Help!$Q473</f>
        <v>5.833333333333333</v>
      </c>
      <c r="L473" s="1478">
        <f>24*Help!V473/Help!$Q473</f>
        <v>5.333333333333333</v>
      </c>
      <c r="M473" s="1478">
        <f>24*Help!W473/Help!$Q473</f>
        <v>733.33333333333337</v>
      </c>
      <c r="N473" s="2">
        <f>100*Help!H473</f>
        <v>100</v>
      </c>
      <c r="O473" s="2">
        <f t="shared" si="56"/>
        <v>653.01075268817203</v>
      </c>
      <c r="P473" s="2">
        <f t="shared" si="57"/>
        <v>405.4121863799283</v>
      </c>
      <c r="Q473" s="2">
        <f t="shared" si="58"/>
        <v>110.21505376344085</v>
      </c>
      <c r="R473" s="2">
        <f t="shared" si="59"/>
        <v>108.45878136200716</v>
      </c>
      <c r="S473" s="2">
        <f t="shared" si="60"/>
        <v>287.74429912298251</v>
      </c>
      <c r="T473" s="2">
        <f t="shared" si="61"/>
        <v>350.62387867645839</v>
      </c>
      <c r="U473" s="1478">
        <f t="shared" si="62"/>
        <v>267.60219818437378</v>
      </c>
      <c r="V473" s="1478">
        <f t="shared" si="63"/>
        <v>262.93133368111341</v>
      </c>
      <c r="W473" s="1478">
        <f t="shared" si="64"/>
        <v>18.333333333333332</v>
      </c>
      <c r="X473" s="1478">
        <f t="shared" si="65"/>
        <v>5.833333333333333</v>
      </c>
      <c r="Y473" s="1478">
        <f t="shared" si="66"/>
        <v>5.333333333333333</v>
      </c>
      <c r="Z473" s="1478">
        <f t="shared" si="67"/>
        <v>733.33333333333337</v>
      </c>
      <c r="AA473" s="2">
        <f t="shared" si="55"/>
        <v>100</v>
      </c>
      <c r="AC473" s="2">
        <v>1</v>
      </c>
      <c r="AE473" s="2">
        <f>+Help!$G473*Help!Y473</f>
        <v>274.19354838709677</v>
      </c>
      <c r="AF473" s="2">
        <f>+Help!$G473*Help!Z473</f>
        <v>131.21863799283153</v>
      </c>
      <c r="AG473" s="2">
        <f>+Help!$G473*Help!AA473</f>
        <v>0</v>
      </c>
      <c r="AH473" s="2">
        <f>+Help!$G473*Help!AB473</f>
        <v>218.67383512544802</v>
      </c>
      <c r="AI473" s="2">
        <f>+Help!$G473*Help!AC473</f>
        <v>28.924731182795696</v>
      </c>
      <c r="AJ473" s="2">
        <f>+Help!$G473*Help!AD473</f>
        <v>39.136889032258061</v>
      </c>
      <c r="AK473" s="2">
        <f>+Help!$G473*Help!AE473</f>
        <v>26.881720430107524</v>
      </c>
      <c r="AL473" s="2">
        <f>+Help!$G473*Help!AF473</f>
        <v>21.68458781362007</v>
      </c>
      <c r="AM473" s="2">
        <f>+Help!$G473*Help!AG473</f>
        <v>12.186379928315411</v>
      </c>
      <c r="AN473" s="2">
        <f>+Help!$G473*Help!AH473</f>
        <v>30.000000000000007</v>
      </c>
      <c r="AO473" s="2">
        <f>+Help!$G473*Help!AI473</f>
        <v>123.99999999999999</v>
      </c>
      <c r="AP473" s="2">
        <f>+Help!$G473*Help!AJ473</f>
        <v>13.688657343378493</v>
      </c>
      <c r="AQ473" s="2">
        <f>+Help!$G473*Help!AK473</f>
        <v>292.13030824521013</v>
      </c>
      <c r="AR473" s="1478">
        <f>+Help!$G473*Help!AL473</f>
        <v>22.939068100358423</v>
      </c>
      <c r="AS473" s="1478">
        <f>+Help!$G473*Help!AM473</f>
        <v>0</v>
      </c>
      <c r="AV473" s="5">
        <v>1</v>
      </c>
    </row>
    <row r="474" spans="1:48" x14ac:dyDescent="0.2">
      <c r="A474" s="1">
        <v>45398</v>
      </c>
      <c r="B474" s="2">
        <f>+Help!$G474*Help!I474</f>
        <v>653.01075268817203</v>
      </c>
      <c r="C474" s="2">
        <f>+Help!$G474*Help!J474</f>
        <v>405.4121863799283</v>
      </c>
      <c r="D474" s="2">
        <f>+Help!$G474*Help!K474</f>
        <v>110.21505376344085</v>
      </c>
      <c r="E474" s="2">
        <f>+Help!$G474*Help!L474</f>
        <v>108.45878136200716</v>
      </c>
      <c r="F474" s="2">
        <f>+Help!$G474*Help!M474</f>
        <v>287.74429912298251</v>
      </c>
      <c r="G474" s="2">
        <f>+Help!$G474*Help!N474</f>
        <v>350.62387867645839</v>
      </c>
      <c r="H474" s="1478">
        <f>24*Help!R474/Help!$Q474</f>
        <v>267.60219818437378</v>
      </c>
      <c r="I474" s="1478">
        <f>24*Help!S474/Help!$Q474</f>
        <v>262.93133368111341</v>
      </c>
      <c r="J474" s="1478">
        <f>24*Help!T474/Help!$Q474</f>
        <v>18.333333333333332</v>
      </c>
      <c r="K474" s="1478">
        <f>24*Help!U474/Help!$Q474</f>
        <v>5.833333333333333</v>
      </c>
      <c r="L474" s="1478">
        <f>24*Help!V474/Help!$Q474</f>
        <v>5.333333333333333</v>
      </c>
      <c r="M474" s="1478">
        <f>24*Help!W474/Help!$Q474</f>
        <v>733.33333333333337</v>
      </c>
      <c r="N474" s="2">
        <f>100*Help!H474</f>
        <v>100</v>
      </c>
      <c r="O474" s="2">
        <f t="shared" si="56"/>
        <v>653.01075268817203</v>
      </c>
      <c r="P474" s="2">
        <f t="shared" si="57"/>
        <v>405.4121863799283</v>
      </c>
      <c r="Q474" s="2">
        <f t="shared" si="58"/>
        <v>110.21505376344085</v>
      </c>
      <c r="R474" s="2">
        <f t="shared" si="59"/>
        <v>108.45878136200716</v>
      </c>
      <c r="S474" s="2">
        <f t="shared" si="60"/>
        <v>287.74429912298251</v>
      </c>
      <c r="T474" s="2">
        <f t="shared" si="61"/>
        <v>350.62387867645839</v>
      </c>
      <c r="U474" s="1478">
        <f t="shared" si="62"/>
        <v>267.60219818437378</v>
      </c>
      <c r="V474" s="1478">
        <f t="shared" si="63"/>
        <v>262.93133368111341</v>
      </c>
      <c r="W474" s="1478">
        <f t="shared" si="64"/>
        <v>18.333333333333332</v>
      </c>
      <c r="X474" s="1478">
        <f t="shared" si="65"/>
        <v>5.833333333333333</v>
      </c>
      <c r="Y474" s="1478">
        <f t="shared" si="66"/>
        <v>5.333333333333333</v>
      </c>
      <c r="Z474" s="1478">
        <f t="shared" si="67"/>
        <v>733.33333333333337</v>
      </c>
      <c r="AA474" s="2">
        <f t="shared" si="55"/>
        <v>100</v>
      </c>
      <c r="AC474" s="2">
        <v>1</v>
      </c>
      <c r="AE474" s="2">
        <f>+Help!$G474*Help!Y474</f>
        <v>274.19354838709677</v>
      </c>
      <c r="AF474" s="2">
        <f>+Help!$G474*Help!Z474</f>
        <v>131.21863799283153</v>
      </c>
      <c r="AG474" s="2">
        <f>+Help!$G474*Help!AA474</f>
        <v>0</v>
      </c>
      <c r="AH474" s="2">
        <f>+Help!$G474*Help!AB474</f>
        <v>218.67383512544802</v>
      </c>
      <c r="AI474" s="2">
        <f>+Help!$G474*Help!AC474</f>
        <v>28.924731182795696</v>
      </c>
      <c r="AJ474" s="2">
        <f>+Help!$G474*Help!AD474</f>
        <v>39.136889032258061</v>
      </c>
      <c r="AK474" s="2">
        <f>+Help!$G474*Help!AE474</f>
        <v>26.881720430107524</v>
      </c>
      <c r="AL474" s="2">
        <f>+Help!$G474*Help!AF474</f>
        <v>21.68458781362007</v>
      </c>
      <c r="AM474" s="2">
        <f>+Help!$G474*Help!AG474</f>
        <v>12.186379928315411</v>
      </c>
      <c r="AN474" s="2">
        <f>+Help!$G474*Help!AH474</f>
        <v>30.000000000000007</v>
      </c>
      <c r="AO474" s="2">
        <f>+Help!$G474*Help!AI474</f>
        <v>123.99999999999999</v>
      </c>
      <c r="AP474" s="2">
        <f>+Help!$G474*Help!AJ474</f>
        <v>13.688657343378493</v>
      </c>
      <c r="AQ474" s="2">
        <f>+Help!$G474*Help!AK474</f>
        <v>292.13030824521013</v>
      </c>
      <c r="AR474" s="1478">
        <f>+Help!$G474*Help!AL474</f>
        <v>22.939068100358423</v>
      </c>
      <c r="AS474" s="1478">
        <f>+Help!$G474*Help!AM474</f>
        <v>0</v>
      </c>
      <c r="AV474" s="5">
        <v>1</v>
      </c>
    </row>
    <row r="475" spans="1:48" x14ac:dyDescent="0.2">
      <c r="A475" s="1">
        <v>45399</v>
      </c>
      <c r="B475" s="2">
        <f>+Help!$G475*Help!I475</f>
        <v>653.01075268817203</v>
      </c>
      <c r="C475" s="2">
        <f>+Help!$G475*Help!J475</f>
        <v>405.4121863799283</v>
      </c>
      <c r="D475" s="2">
        <f>+Help!$G475*Help!K475</f>
        <v>110.21505376344085</v>
      </c>
      <c r="E475" s="2">
        <f>+Help!$G475*Help!L475</f>
        <v>108.45878136200716</v>
      </c>
      <c r="F475" s="2">
        <f>+Help!$G475*Help!M475</f>
        <v>287.74429912298251</v>
      </c>
      <c r="G475" s="2">
        <f>+Help!$G475*Help!N475</f>
        <v>350.62387867645839</v>
      </c>
      <c r="H475" s="1478">
        <f>24*Help!R475/Help!$Q475</f>
        <v>267.60219818437378</v>
      </c>
      <c r="I475" s="1478">
        <f>24*Help!S475/Help!$Q475</f>
        <v>262.93133368111341</v>
      </c>
      <c r="J475" s="1478">
        <f>24*Help!T475/Help!$Q475</f>
        <v>18.333333333333332</v>
      </c>
      <c r="K475" s="1478">
        <f>24*Help!U475/Help!$Q475</f>
        <v>5.833333333333333</v>
      </c>
      <c r="L475" s="1478">
        <f>24*Help!V475/Help!$Q475</f>
        <v>5.333333333333333</v>
      </c>
      <c r="M475" s="1478">
        <f>24*Help!W475/Help!$Q475</f>
        <v>733.33333333333337</v>
      </c>
      <c r="N475" s="2">
        <f>100*Help!H475</f>
        <v>100</v>
      </c>
      <c r="O475" s="2">
        <f t="shared" si="56"/>
        <v>653.01075268817203</v>
      </c>
      <c r="P475" s="2">
        <f t="shared" si="57"/>
        <v>405.4121863799283</v>
      </c>
      <c r="Q475" s="2">
        <f t="shared" si="58"/>
        <v>110.21505376344085</v>
      </c>
      <c r="R475" s="2">
        <f t="shared" si="59"/>
        <v>108.45878136200716</v>
      </c>
      <c r="S475" s="2">
        <f t="shared" si="60"/>
        <v>287.74429912298251</v>
      </c>
      <c r="T475" s="2">
        <f t="shared" si="61"/>
        <v>350.62387867645839</v>
      </c>
      <c r="U475" s="1478">
        <f t="shared" si="62"/>
        <v>267.60219818437378</v>
      </c>
      <c r="V475" s="1478">
        <f t="shared" si="63"/>
        <v>262.93133368111341</v>
      </c>
      <c r="W475" s="1478">
        <f t="shared" si="64"/>
        <v>18.333333333333332</v>
      </c>
      <c r="X475" s="1478">
        <f t="shared" si="65"/>
        <v>5.833333333333333</v>
      </c>
      <c r="Y475" s="1478">
        <f t="shared" si="66"/>
        <v>5.333333333333333</v>
      </c>
      <c r="Z475" s="1478">
        <f t="shared" si="67"/>
        <v>733.33333333333337</v>
      </c>
      <c r="AA475" s="2">
        <f t="shared" si="55"/>
        <v>100</v>
      </c>
      <c r="AC475" s="2">
        <v>1</v>
      </c>
      <c r="AE475" s="2">
        <f>+Help!$G475*Help!Y475</f>
        <v>274.19354838709677</v>
      </c>
      <c r="AF475" s="2">
        <f>+Help!$G475*Help!Z475</f>
        <v>131.21863799283153</v>
      </c>
      <c r="AG475" s="2">
        <f>+Help!$G475*Help!AA475</f>
        <v>0</v>
      </c>
      <c r="AH475" s="2">
        <f>+Help!$G475*Help!AB475</f>
        <v>218.67383512544802</v>
      </c>
      <c r="AI475" s="2">
        <f>+Help!$G475*Help!AC475</f>
        <v>28.924731182795696</v>
      </c>
      <c r="AJ475" s="2">
        <f>+Help!$G475*Help!AD475</f>
        <v>39.136889032258061</v>
      </c>
      <c r="AK475" s="2">
        <f>+Help!$G475*Help!AE475</f>
        <v>26.881720430107524</v>
      </c>
      <c r="AL475" s="2">
        <f>+Help!$G475*Help!AF475</f>
        <v>21.68458781362007</v>
      </c>
      <c r="AM475" s="2">
        <f>+Help!$G475*Help!AG475</f>
        <v>12.186379928315411</v>
      </c>
      <c r="AN475" s="2">
        <f>+Help!$G475*Help!AH475</f>
        <v>30.000000000000007</v>
      </c>
      <c r="AO475" s="2">
        <f>+Help!$G475*Help!AI475</f>
        <v>123.99999999999999</v>
      </c>
      <c r="AP475" s="2">
        <f>+Help!$G475*Help!AJ475</f>
        <v>13.688657343378493</v>
      </c>
      <c r="AQ475" s="2">
        <f>+Help!$G475*Help!AK475</f>
        <v>292.13030824521013</v>
      </c>
      <c r="AR475" s="1478">
        <f>+Help!$G475*Help!AL475</f>
        <v>22.939068100358423</v>
      </c>
      <c r="AS475" s="1478">
        <f>+Help!$G475*Help!AM475</f>
        <v>0</v>
      </c>
      <c r="AV475" s="5">
        <v>1</v>
      </c>
    </row>
    <row r="476" spans="1:48" x14ac:dyDescent="0.2">
      <c r="A476" s="1">
        <v>45400</v>
      </c>
      <c r="B476" s="2">
        <f>+Help!$G476*Help!I476</f>
        <v>653.01075268817203</v>
      </c>
      <c r="C476" s="2">
        <f>+Help!$G476*Help!J476</f>
        <v>405.4121863799283</v>
      </c>
      <c r="D476" s="2">
        <f>+Help!$G476*Help!K476</f>
        <v>110.21505376344085</v>
      </c>
      <c r="E476" s="2">
        <f>+Help!$G476*Help!L476</f>
        <v>108.45878136200716</v>
      </c>
      <c r="F476" s="2">
        <f>+Help!$G476*Help!M476</f>
        <v>287.74429912298251</v>
      </c>
      <c r="G476" s="2">
        <f>+Help!$G476*Help!N476</f>
        <v>350.62387867645839</v>
      </c>
      <c r="H476" s="1478">
        <f>24*Help!R476/Help!$Q476</f>
        <v>267.60219818437378</v>
      </c>
      <c r="I476" s="1478">
        <f>24*Help!S476/Help!$Q476</f>
        <v>262.93133368111341</v>
      </c>
      <c r="J476" s="1478">
        <f>24*Help!T476/Help!$Q476</f>
        <v>18.333333333333332</v>
      </c>
      <c r="K476" s="1478">
        <f>24*Help!U476/Help!$Q476</f>
        <v>5.833333333333333</v>
      </c>
      <c r="L476" s="1478">
        <f>24*Help!V476/Help!$Q476</f>
        <v>5.333333333333333</v>
      </c>
      <c r="M476" s="1478">
        <f>24*Help!W476/Help!$Q476</f>
        <v>733.33333333333337</v>
      </c>
      <c r="N476" s="2">
        <f>100*Help!H476</f>
        <v>100</v>
      </c>
      <c r="O476" s="2">
        <f t="shared" si="56"/>
        <v>653.01075268817203</v>
      </c>
      <c r="P476" s="2">
        <f t="shared" si="57"/>
        <v>405.4121863799283</v>
      </c>
      <c r="Q476" s="2">
        <f t="shared" si="58"/>
        <v>110.21505376344085</v>
      </c>
      <c r="R476" s="2">
        <f t="shared" si="59"/>
        <v>108.45878136200716</v>
      </c>
      <c r="S476" s="2">
        <f t="shared" si="60"/>
        <v>287.74429912298251</v>
      </c>
      <c r="T476" s="2">
        <f t="shared" si="61"/>
        <v>350.62387867645839</v>
      </c>
      <c r="U476" s="1478">
        <f t="shared" si="62"/>
        <v>267.60219818437378</v>
      </c>
      <c r="V476" s="1478">
        <f t="shared" si="63"/>
        <v>262.93133368111341</v>
      </c>
      <c r="W476" s="1478">
        <f t="shared" si="64"/>
        <v>18.333333333333332</v>
      </c>
      <c r="X476" s="1478">
        <f t="shared" si="65"/>
        <v>5.833333333333333</v>
      </c>
      <c r="Y476" s="1478">
        <f t="shared" si="66"/>
        <v>5.333333333333333</v>
      </c>
      <c r="Z476" s="1478">
        <f t="shared" si="67"/>
        <v>733.33333333333337</v>
      </c>
      <c r="AA476" s="2">
        <f t="shared" si="55"/>
        <v>100</v>
      </c>
      <c r="AC476" s="2">
        <v>1</v>
      </c>
      <c r="AE476" s="2">
        <f>+Help!$G476*Help!Y476</f>
        <v>274.19354838709677</v>
      </c>
      <c r="AF476" s="2">
        <f>+Help!$G476*Help!Z476</f>
        <v>131.21863799283153</v>
      </c>
      <c r="AG476" s="2">
        <f>+Help!$G476*Help!AA476</f>
        <v>0</v>
      </c>
      <c r="AH476" s="2">
        <f>+Help!$G476*Help!AB476</f>
        <v>218.67383512544802</v>
      </c>
      <c r="AI476" s="2">
        <f>+Help!$G476*Help!AC476</f>
        <v>28.924731182795696</v>
      </c>
      <c r="AJ476" s="2">
        <f>+Help!$G476*Help!AD476</f>
        <v>39.136889032258061</v>
      </c>
      <c r="AK476" s="2">
        <f>+Help!$G476*Help!AE476</f>
        <v>26.881720430107524</v>
      </c>
      <c r="AL476" s="2">
        <f>+Help!$G476*Help!AF476</f>
        <v>21.68458781362007</v>
      </c>
      <c r="AM476" s="2">
        <f>+Help!$G476*Help!AG476</f>
        <v>12.186379928315411</v>
      </c>
      <c r="AN476" s="2">
        <f>+Help!$G476*Help!AH476</f>
        <v>30.000000000000007</v>
      </c>
      <c r="AO476" s="2">
        <f>+Help!$G476*Help!AI476</f>
        <v>123.99999999999999</v>
      </c>
      <c r="AP476" s="2">
        <f>+Help!$G476*Help!AJ476</f>
        <v>13.688657343378493</v>
      </c>
      <c r="AQ476" s="2">
        <f>+Help!$G476*Help!AK476</f>
        <v>292.13030824521013</v>
      </c>
      <c r="AR476" s="1478">
        <f>+Help!$G476*Help!AL476</f>
        <v>22.939068100358423</v>
      </c>
      <c r="AS476" s="1478">
        <f>+Help!$G476*Help!AM476</f>
        <v>0</v>
      </c>
      <c r="AV476" s="5">
        <v>1</v>
      </c>
    </row>
    <row r="477" spans="1:48" x14ac:dyDescent="0.2">
      <c r="A477" s="1">
        <v>45401</v>
      </c>
      <c r="B477" s="2">
        <f>+Help!$G477*Help!I477</f>
        <v>653.01075268817203</v>
      </c>
      <c r="C477" s="2">
        <f>+Help!$G477*Help!J477</f>
        <v>405.4121863799283</v>
      </c>
      <c r="D477" s="2">
        <f>+Help!$G477*Help!K477</f>
        <v>110.21505376344085</v>
      </c>
      <c r="E477" s="2">
        <f>+Help!$G477*Help!L477</f>
        <v>108.45878136200716</v>
      </c>
      <c r="F477" s="2">
        <f>+Help!$G477*Help!M477</f>
        <v>287.74429912298251</v>
      </c>
      <c r="G477" s="2">
        <f>+Help!$G477*Help!N477</f>
        <v>350.62387867645839</v>
      </c>
      <c r="H477" s="1478">
        <f>24*Help!R477/Help!$Q477</f>
        <v>267.60219818437378</v>
      </c>
      <c r="I477" s="1478">
        <f>24*Help!S477/Help!$Q477</f>
        <v>262.93133368111341</v>
      </c>
      <c r="J477" s="1478">
        <f>24*Help!T477/Help!$Q477</f>
        <v>18.333333333333332</v>
      </c>
      <c r="K477" s="1478">
        <f>24*Help!U477/Help!$Q477</f>
        <v>5.833333333333333</v>
      </c>
      <c r="L477" s="1478">
        <f>24*Help!V477/Help!$Q477</f>
        <v>5.333333333333333</v>
      </c>
      <c r="M477" s="1478">
        <f>24*Help!W477/Help!$Q477</f>
        <v>733.33333333333337</v>
      </c>
      <c r="N477" s="2">
        <f>100*Help!H477</f>
        <v>100</v>
      </c>
      <c r="O477" s="2">
        <f t="shared" si="56"/>
        <v>653.01075268817203</v>
      </c>
      <c r="P477" s="2">
        <f t="shared" si="57"/>
        <v>405.4121863799283</v>
      </c>
      <c r="Q477" s="2">
        <f t="shared" si="58"/>
        <v>110.21505376344085</v>
      </c>
      <c r="R477" s="2">
        <f t="shared" si="59"/>
        <v>108.45878136200716</v>
      </c>
      <c r="S477" s="2">
        <f t="shared" si="60"/>
        <v>287.74429912298251</v>
      </c>
      <c r="T477" s="2">
        <f t="shared" si="61"/>
        <v>350.62387867645839</v>
      </c>
      <c r="U477" s="1478">
        <f t="shared" si="62"/>
        <v>267.60219818437378</v>
      </c>
      <c r="V477" s="1478">
        <f t="shared" si="63"/>
        <v>262.93133368111341</v>
      </c>
      <c r="W477" s="1478">
        <f t="shared" si="64"/>
        <v>18.333333333333332</v>
      </c>
      <c r="X477" s="1478">
        <f t="shared" si="65"/>
        <v>5.833333333333333</v>
      </c>
      <c r="Y477" s="1478">
        <f t="shared" si="66"/>
        <v>5.333333333333333</v>
      </c>
      <c r="Z477" s="1478">
        <f t="shared" si="67"/>
        <v>733.33333333333337</v>
      </c>
      <c r="AA477" s="2">
        <f t="shared" si="55"/>
        <v>100</v>
      </c>
      <c r="AC477" s="2">
        <v>1</v>
      </c>
      <c r="AE477" s="2">
        <f>+Help!$G477*Help!Y477</f>
        <v>274.19354838709677</v>
      </c>
      <c r="AF477" s="2">
        <f>+Help!$G477*Help!Z477</f>
        <v>131.21863799283153</v>
      </c>
      <c r="AG477" s="2">
        <f>+Help!$G477*Help!AA477</f>
        <v>0</v>
      </c>
      <c r="AH477" s="2">
        <f>+Help!$G477*Help!AB477</f>
        <v>218.67383512544802</v>
      </c>
      <c r="AI477" s="2">
        <f>+Help!$G477*Help!AC477</f>
        <v>28.924731182795696</v>
      </c>
      <c r="AJ477" s="2">
        <f>+Help!$G477*Help!AD477</f>
        <v>39.136889032258061</v>
      </c>
      <c r="AK477" s="2">
        <f>+Help!$G477*Help!AE477</f>
        <v>26.881720430107524</v>
      </c>
      <c r="AL477" s="2">
        <f>+Help!$G477*Help!AF477</f>
        <v>21.68458781362007</v>
      </c>
      <c r="AM477" s="2">
        <f>+Help!$G477*Help!AG477</f>
        <v>12.186379928315411</v>
      </c>
      <c r="AN477" s="2">
        <f>+Help!$G477*Help!AH477</f>
        <v>30.000000000000007</v>
      </c>
      <c r="AO477" s="2">
        <f>+Help!$G477*Help!AI477</f>
        <v>123.99999999999999</v>
      </c>
      <c r="AP477" s="2">
        <f>+Help!$G477*Help!AJ477</f>
        <v>13.688657343378493</v>
      </c>
      <c r="AQ477" s="2">
        <f>+Help!$G477*Help!AK477</f>
        <v>292.13030824521013</v>
      </c>
      <c r="AR477" s="1478">
        <f>+Help!$G477*Help!AL477</f>
        <v>22.939068100358423</v>
      </c>
      <c r="AS477" s="1478">
        <f>+Help!$G477*Help!AM477</f>
        <v>0</v>
      </c>
      <c r="AV477" s="5">
        <v>1</v>
      </c>
    </row>
    <row r="478" spans="1:48" x14ac:dyDescent="0.2">
      <c r="A478" s="1">
        <v>45402</v>
      </c>
      <c r="B478" s="2">
        <f>+Help!$G478*Help!I478</f>
        <v>653.01075268817203</v>
      </c>
      <c r="C478" s="2">
        <f>+Help!$G478*Help!J478</f>
        <v>405.4121863799283</v>
      </c>
      <c r="D478" s="2">
        <f>+Help!$G478*Help!K478</f>
        <v>110.21505376344085</v>
      </c>
      <c r="E478" s="2">
        <f>+Help!$G478*Help!L478</f>
        <v>108.45878136200716</v>
      </c>
      <c r="F478" s="2">
        <f>+Help!$G478*Help!M478</f>
        <v>287.74429912298251</v>
      </c>
      <c r="G478" s="2">
        <f>+Help!$G478*Help!N478</f>
        <v>350.62387867645839</v>
      </c>
      <c r="H478" s="1478">
        <f>24*Help!R478/Help!$Q478</f>
        <v>267.60219818437378</v>
      </c>
      <c r="I478" s="1478">
        <f>24*Help!S478/Help!$Q478</f>
        <v>262.93133368111341</v>
      </c>
      <c r="J478" s="1478">
        <f>24*Help!T478/Help!$Q478</f>
        <v>18.333333333333332</v>
      </c>
      <c r="K478" s="1478">
        <f>24*Help!U478/Help!$Q478</f>
        <v>5.833333333333333</v>
      </c>
      <c r="L478" s="1478">
        <f>24*Help!V478/Help!$Q478</f>
        <v>5.333333333333333</v>
      </c>
      <c r="M478" s="1478">
        <f>24*Help!W478/Help!$Q478</f>
        <v>733.33333333333337</v>
      </c>
      <c r="N478" s="2">
        <f>100*Help!H478</f>
        <v>100</v>
      </c>
      <c r="O478" s="2">
        <f t="shared" si="56"/>
        <v>653.01075268817203</v>
      </c>
      <c r="P478" s="2">
        <f t="shared" si="57"/>
        <v>405.4121863799283</v>
      </c>
      <c r="Q478" s="2">
        <f t="shared" si="58"/>
        <v>110.21505376344085</v>
      </c>
      <c r="R478" s="2">
        <f t="shared" si="59"/>
        <v>108.45878136200716</v>
      </c>
      <c r="S478" s="2">
        <f t="shared" si="60"/>
        <v>287.74429912298251</v>
      </c>
      <c r="T478" s="2">
        <f t="shared" si="61"/>
        <v>350.62387867645839</v>
      </c>
      <c r="U478" s="1478">
        <f t="shared" si="62"/>
        <v>267.60219818437378</v>
      </c>
      <c r="V478" s="1478">
        <f t="shared" si="63"/>
        <v>262.93133368111341</v>
      </c>
      <c r="W478" s="1478">
        <f t="shared" si="64"/>
        <v>18.333333333333332</v>
      </c>
      <c r="X478" s="1478">
        <f t="shared" si="65"/>
        <v>5.833333333333333</v>
      </c>
      <c r="Y478" s="1478">
        <f t="shared" si="66"/>
        <v>5.333333333333333</v>
      </c>
      <c r="Z478" s="1478">
        <f t="shared" si="67"/>
        <v>733.33333333333337</v>
      </c>
      <c r="AA478" s="2">
        <f t="shared" si="55"/>
        <v>100</v>
      </c>
      <c r="AC478" s="2">
        <v>1</v>
      </c>
      <c r="AE478" s="2">
        <f>+Help!$G478*Help!Y478</f>
        <v>274.19354838709677</v>
      </c>
      <c r="AF478" s="2">
        <f>+Help!$G478*Help!Z478</f>
        <v>131.21863799283153</v>
      </c>
      <c r="AG478" s="2">
        <f>+Help!$G478*Help!AA478</f>
        <v>0</v>
      </c>
      <c r="AH478" s="2">
        <f>+Help!$G478*Help!AB478</f>
        <v>218.67383512544802</v>
      </c>
      <c r="AI478" s="2">
        <f>+Help!$G478*Help!AC478</f>
        <v>28.924731182795696</v>
      </c>
      <c r="AJ478" s="2">
        <f>+Help!$G478*Help!AD478</f>
        <v>39.136889032258061</v>
      </c>
      <c r="AK478" s="2">
        <f>+Help!$G478*Help!AE478</f>
        <v>26.881720430107524</v>
      </c>
      <c r="AL478" s="2">
        <f>+Help!$G478*Help!AF478</f>
        <v>21.68458781362007</v>
      </c>
      <c r="AM478" s="2">
        <f>+Help!$G478*Help!AG478</f>
        <v>12.186379928315411</v>
      </c>
      <c r="AN478" s="2">
        <f>+Help!$G478*Help!AH478</f>
        <v>30.000000000000007</v>
      </c>
      <c r="AO478" s="2">
        <f>+Help!$G478*Help!AI478</f>
        <v>123.99999999999999</v>
      </c>
      <c r="AP478" s="2">
        <f>+Help!$G478*Help!AJ478</f>
        <v>13.688657343378493</v>
      </c>
      <c r="AQ478" s="2">
        <f>+Help!$G478*Help!AK478</f>
        <v>292.13030824521013</v>
      </c>
      <c r="AR478" s="1478">
        <f>+Help!$G478*Help!AL478</f>
        <v>22.939068100358423</v>
      </c>
      <c r="AS478" s="1478">
        <f>+Help!$G478*Help!AM478</f>
        <v>0</v>
      </c>
      <c r="AV478" s="5">
        <v>1</v>
      </c>
    </row>
    <row r="479" spans="1:48" x14ac:dyDescent="0.2">
      <c r="A479" s="1">
        <v>45403</v>
      </c>
      <c r="B479" s="2">
        <f>+Help!$G479*Help!I479</f>
        <v>653.01075268817203</v>
      </c>
      <c r="C479" s="2">
        <f>+Help!$G479*Help!J479</f>
        <v>405.4121863799283</v>
      </c>
      <c r="D479" s="2">
        <f>+Help!$G479*Help!K479</f>
        <v>110.21505376344085</v>
      </c>
      <c r="E479" s="2">
        <f>+Help!$G479*Help!L479</f>
        <v>108.45878136200716</v>
      </c>
      <c r="F479" s="2">
        <f>+Help!$G479*Help!M479</f>
        <v>287.74429912298251</v>
      </c>
      <c r="G479" s="2">
        <f>+Help!$G479*Help!N479</f>
        <v>350.62387867645839</v>
      </c>
      <c r="H479" s="1478">
        <f>24*Help!R479/Help!$Q479</f>
        <v>267.60219818437378</v>
      </c>
      <c r="I479" s="1478">
        <f>24*Help!S479/Help!$Q479</f>
        <v>262.93133368111341</v>
      </c>
      <c r="J479" s="1478">
        <f>24*Help!T479/Help!$Q479</f>
        <v>18.333333333333332</v>
      </c>
      <c r="K479" s="1478">
        <f>24*Help!U479/Help!$Q479</f>
        <v>5.833333333333333</v>
      </c>
      <c r="L479" s="1478">
        <f>24*Help!V479/Help!$Q479</f>
        <v>5.333333333333333</v>
      </c>
      <c r="M479" s="1478">
        <f>24*Help!W479/Help!$Q479</f>
        <v>733.33333333333337</v>
      </c>
      <c r="N479" s="2">
        <f>100*Help!H479</f>
        <v>100</v>
      </c>
      <c r="O479" s="2">
        <f t="shared" si="56"/>
        <v>653.01075268817203</v>
      </c>
      <c r="P479" s="2">
        <f t="shared" si="57"/>
        <v>405.4121863799283</v>
      </c>
      <c r="Q479" s="2">
        <f t="shared" si="58"/>
        <v>110.21505376344085</v>
      </c>
      <c r="R479" s="2">
        <f t="shared" si="59"/>
        <v>108.45878136200716</v>
      </c>
      <c r="S479" s="2">
        <f t="shared" si="60"/>
        <v>287.74429912298251</v>
      </c>
      <c r="T479" s="2">
        <f t="shared" si="61"/>
        <v>350.62387867645839</v>
      </c>
      <c r="U479" s="1478">
        <f t="shared" si="62"/>
        <v>267.60219818437378</v>
      </c>
      <c r="V479" s="1478">
        <f t="shared" si="63"/>
        <v>262.93133368111341</v>
      </c>
      <c r="W479" s="1478">
        <f t="shared" si="64"/>
        <v>18.333333333333332</v>
      </c>
      <c r="X479" s="1478">
        <f t="shared" si="65"/>
        <v>5.833333333333333</v>
      </c>
      <c r="Y479" s="1478">
        <f t="shared" si="66"/>
        <v>5.333333333333333</v>
      </c>
      <c r="Z479" s="1478">
        <f t="shared" si="67"/>
        <v>733.33333333333337</v>
      </c>
      <c r="AA479" s="2">
        <f t="shared" si="55"/>
        <v>100</v>
      </c>
      <c r="AC479" s="2">
        <v>1</v>
      </c>
      <c r="AE479" s="2">
        <f>+Help!$G479*Help!Y479</f>
        <v>274.19354838709677</v>
      </c>
      <c r="AF479" s="2">
        <f>+Help!$G479*Help!Z479</f>
        <v>131.21863799283153</v>
      </c>
      <c r="AG479" s="2">
        <f>+Help!$G479*Help!AA479</f>
        <v>0</v>
      </c>
      <c r="AH479" s="2">
        <f>+Help!$G479*Help!AB479</f>
        <v>218.67383512544802</v>
      </c>
      <c r="AI479" s="2">
        <f>+Help!$G479*Help!AC479</f>
        <v>28.924731182795696</v>
      </c>
      <c r="AJ479" s="2">
        <f>+Help!$G479*Help!AD479</f>
        <v>39.136889032258061</v>
      </c>
      <c r="AK479" s="2">
        <f>+Help!$G479*Help!AE479</f>
        <v>26.881720430107524</v>
      </c>
      <c r="AL479" s="2">
        <f>+Help!$G479*Help!AF479</f>
        <v>21.68458781362007</v>
      </c>
      <c r="AM479" s="2">
        <f>+Help!$G479*Help!AG479</f>
        <v>12.186379928315411</v>
      </c>
      <c r="AN479" s="2">
        <f>+Help!$G479*Help!AH479</f>
        <v>30.000000000000007</v>
      </c>
      <c r="AO479" s="2">
        <f>+Help!$G479*Help!AI479</f>
        <v>123.99999999999999</v>
      </c>
      <c r="AP479" s="2">
        <f>+Help!$G479*Help!AJ479</f>
        <v>13.688657343378493</v>
      </c>
      <c r="AQ479" s="2">
        <f>+Help!$G479*Help!AK479</f>
        <v>292.13030824521013</v>
      </c>
      <c r="AR479" s="1478">
        <f>+Help!$G479*Help!AL479</f>
        <v>22.939068100358423</v>
      </c>
      <c r="AS479" s="1478">
        <f>+Help!$G479*Help!AM479</f>
        <v>0</v>
      </c>
      <c r="AV479" s="5">
        <v>1</v>
      </c>
    </row>
    <row r="480" spans="1:48" x14ac:dyDescent="0.2">
      <c r="A480" s="1">
        <v>45404</v>
      </c>
      <c r="B480" s="2">
        <f>+Help!$G480*Help!I480</f>
        <v>598.59318996415766</v>
      </c>
      <c r="C480" s="2">
        <f>+Help!$G480*Help!J480</f>
        <v>371.62783751493424</v>
      </c>
      <c r="D480" s="2">
        <f>+Help!$G480*Help!K480</f>
        <v>101.03046594982078</v>
      </c>
      <c r="E480" s="2">
        <f>+Help!$G480*Help!L480</f>
        <v>99.420549581839893</v>
      </c>
      <c r="F480" s="2">
        <f>+Help!$G480*Help!M480</f>
        <v>263.7656075294006</v>
      </c>
      <c r="G480" s="2">
        <f>+Help!$G480*Help!N480</f>
        <v>321.40522212008682</v>
      </c>
      <c r="H480" s="1478">
        <f>24*Help!R480/Help!$Q480</f>
        <v>267.60219818437378</v>
      </c>
      <c r="I480" s="1478">
        <f>24*Help!S480/Help!$Q480</f>
        <v>262.93133368111341</v>
      </c>
      <c r="J480" s="1478">
        <f>24*Help!T480/Help!$Q480</f>
        <v>18.333333333333332</v>
      </c>
      <c r="K480" s="1478">
        <f>24*Help!U480/Help!$Q480</f>
        <v>5.833333333333333</v>
      </c>
      <c r="L480" s="1478">
        <f>24*Help!V480/Help!$Q480</f>
        <v>5.333333333333333</v>
      </c>
      <c r="M480" s="1478">
        <f>24*Help!W480/Help!$Q480</f>
        <v>733.33333333333337</v>
      </c>
      <c r="N480" s="2">
        <f>100*Help!H480</f>
        <v>91.666666666666657</v>
      </c>
      <c r="O480" s="2">
        <f t="shared" si="56"/>
        <v>598.59318996415766</v>
      </c>
      <c r="P480" s="2">
        <f t="shared" si="57"/>
        <v>371.62783751493424</v>
      </c>
      <c r="Q480" s="2">
        <f t="shared" si="58"/>
        <v>101.03046594982078</v>
      </c>
      <c r="R480" s="2">
        <f t="shared" si="59"/>
        <v>99.420549581839893</v>
      </c>
      <c r="S480" s="2">
        <f t="shared" si="60"/>
        <v>263.7656075294006</v>
      </c>
      <c r="T480" s="2">
        <f t="shared" si="61"/>
        <v>321.40522212008682</v>
      </c>
      <c r="U480" s="1478">
        <f t="shared" si="62"/>
        <v>267.60219818437378</v>
      </c>
      <c r="V480" s="1478">
        <f t="shared" si="63"/>
        <v>262.93133368111341</v>
      </c>
      <c r="W480" s="1478">
        <f t="shared" si="64"/>
        <v>18.333333333333332</v>
      </c>
      <c r="X480" s="1478">
        <f t="shared" si="65"/>
        <v>5.833333333333333</v>
      </c>
      <c r="Y480" s="1478">
        <f t="shared" si="66"/>
        <v>5.333333333333333</v>
      </c>
      <c r="Z480" s="1478">
        <f t="shared" si="67"/>
        <v>733.33333333333337</v>
      </c>
      <c r="AA480" s="2">
        <f t="shared" si="55"/>
        <v>91.666666666666657</v>
      </c>
      <c r="AC480" s="2">
        <v>1</v>
      </c>
      <c r="AE480" s="2">
        <f>+Help!$G480*Help!Y480</f>
        <v>251.34408602150535</v>
      </c>
      <c r="AF480" s="2">
        <f>+Help!$G480*Help!Z480</f>
        <v>120.28375149342889</v>
      </c>
      <c r="AG480" s="2">
        <f>+Help!$G480*Help!AA480</f>
        <v>0</v>
      </c>
      <c r="AH480" s="2">
        <f>+Help!$G480*Help!AB480</f>
        <v>200.45101553166066</v>
      </c>
      <c r="AI480" s="2">
        <f>+Help!$G480*Help!AC480</f>
        <v>26.514336917562719</v>
      </c>
      <c r="AJ480" s="2">
        <f>+Help!$G480*Help!AD480</f>
        <v>35.875481612903222</v>
      </c>
      <c r="AK480" s="2">
        <f>+Help!$G480*Help!AE480</f>
        <v>24.641577060931898</v>
      </c>
      <c r="AL480" s="2">
        <f>+Help!$G480*Help!AF480</f>
        <v>19.877538829151728</v>
      </c>
      <c r="AM480" s="2">
        <f>+Help!$G480*Help!AG480</f>
        <v>11.170848267622461</v>
      </c>
      <c r="AN480" s="2">
        <f>+Help!$G480*Help!AH480</f>
        <v>27.500000000000004</v>
      </c>
      <c r="AO480" s="2">
        <f>+Help!$G480*Help!AI480</f>
        <v>113.66666666666664</v>
      </c>
      <c r="AP480" s="2">
        <f>+Help!$G480*Help!AJ480</f>
        <v>12.54793589809695</v>
      </c>
      <c r="AQ480" s="2">
        <f>+Help!$G480*Help!AK480</f>
        <v>267.78611589144259</v>
      </c>
      <c r="AR480" s="1478">
        <f>+Help!$G480*Help!AL480</f>
        <v>21.027479091995218</v>
      </c>
      <c r="AS480" s="1478">
        <f>+Help!$G480*Help!AM480</f>
        <v>0</v>
      </c>
      <c r="AV480" s="5">
        <v>1</v>
      </c>
    </row>
    <row r="481" spans="1:48" x14ac:dyDescent="0.2">
      <c r="A481" s="1">
        <v>45405</v>
      </c>
      <c r="B481" s="2">
        <f>+Help!$G481*Help!I481</f>
        <v>0</v>
      </c>
      <c r="C481" s="2">
        <f>+Help!$G481*Help!J481</f>
        <v>0</v>
      </c>
      <c r="D481" s="2">
        <f>+Help!$G481*Help!K481</f>
        <v>0</v>
      </c>
      <c r="E481" s="2">
        <f>+Help!$G481*Help!L481</f>
        <v>0</v>
      </c>
      <c r="F481" s="2">
        <f>+Help!$G481*Help!M481</f>
        <v>0</v>
      </c>
      <c r="G481" s="2">
        <f>+Help!$G481*Help!N481</f>
        <v>0</v>
      </c>
      <c r="H481" s="1478">
        <f>24*Help!R481/Help!$Q481</f>
        <v>267.60219818437378</v>
      </c>
      <c r="I481" s="1478">
        <f>24*Help!S481/Help!$Q481</f>
        <v>262.93133368111341</v>
      </c>
      <c r="J481" s="1478">
        <f>24*Help!T481/Help!$Q481</f>
        <v>18.333333333333332</v>
      </c>
      <c r="K481" s="1478">
        <f>24*Help!U481/Help!$Q481</f>
        <v>5.833333333333333</v>
      </c>
      <c r="L481" s="1478">
        <f>24*Help!V481/Help!$Q481</f>
        <v>5.333333333333333</v>
      </c>
      <c r="M481" s="1478">
        <f>24*Help!W481/Help!$Q481</f>
        <v>733.33333333333337</v>
      </c>
      <c r="N481" s="2">
        <f>100*Help!H481</f>
        <v>0</v>
      </c>
      <c r="O481" s="2">
        <f t="shared" si="56"/>
        <v>0</v>
      </c>
      <c r="P481" s="2">
        <f t="shared" si="57"/>
        <v>0</v>
      </c>
      <c r="Q481" s="2">
        <f t="shared" si="58"/>
        <v>0</v>
      </c>
      <c r="R481" s="2">
        <f t="shared" si="59"/>
        <v>0</v>
      </c>
      <c r="S481" s="2">
        <f t="shared" si="60"/>
        <v>0</v>
      </c>
      <c r="T481" s="2">
        <f t="shared" si="61"/>
        <v>0</v>
      </c>
      <c r="U481" s="1478">
        <f t="shared" si="62"/>
        <v>267.60219818437378</v>
      </c>
      <c r="V481" s="1478">
        <f t="shared" si="63"/>
        <v>262.93133368111341</v>
      </c>
      <c r="W481" s="1478">
        <f t="shared" si="64"/>
        <v>18.333333333333332</v>
      </c>
      <c r="X481" s="1478">
        <f t="shared" si="65"/>
        <v>5.833333333333333</v>
      </c>
      <c r="Y481" s="1478">
        <f t="shared" si="66"/>
        <v>5.333333333333333</v>
      </c>
      <c r="Z481" s="1478">
        <f t="shared" si="67"/>
        <v>733.33333333333337</v>
      </c>
      <c r="AA481" s="2">
        <f t="shared" si="55"/>
        <v>0</v>
      </c>
      <c r="AC481" s="2">
        <v>1</v>
      </c>
      <c r="AE481" s="2">
        <f>+Help!$G481*Help!Y481</f>
        <v>0</v>
      </c>
      <c r="AF481" s="2">
        <f>+Help!$G481*Help!Z481</f>
        <v>0</v>
      </c>
      <c r="AG481" s="2">
        <f>+Help!$G481*Help!AA481</f>
        <v>0</v>
      </c>
      <c r="AH481" s="2">
        <f>+Help!$G481*Help!AB481</f>
        <v>0</v>
      </c>
      <c r="AI481" s="2">
        <f>+Help!$G481*Help!AC481</f>
        <v>0</v>
      </c>
      <c r="AJ481" s="2">
        <f>+Help!$G481*Help!AD481</f>
        <v>0</v>
      </c>
      <c r="AK481" s="2">
        <f>+Help!$G481*Help!AE481</f>
        <v>0</v>
      </c>
      <c r="AL481" s="2">
        <f>+Help!$G481*Help!AF481</f>
        <v>0</v>
      </c>
      <c r="AM481" s="2">
        <f>+Help!$G481*Help!AG481</f>
        <v>0</v>
      </c>
      <c r="AN481" s="2">
        <f>+Help!$G481*Help!AH481</f>
        <v>0</v>
      </c>
      <c r="AO481" s="2">
        <f>+Help!$G481*Help!AI481</f>
        <v>0</v>
      </c>
      <c r="AP481" s="2">
        <f>+Help!$G481*Help!AJ481</f>
        <v>0</v>
      </c>
      <c r="AQ481" s="2">
        <f>+Help!$G481*Help!AK481</f>
        <v>0</v>
      </c>
      <c r="AR481" s="1478">
        <f>+Help!$G481*Help!AL481</f>
        <v>0</v>
      </c>
      <c r="AS481" s="1478">
        <f>+Help!$G481*Help!AM481</f>
        <v>0</v>
      </c>
      <c r="AV481" s="5">
        <v>1</v>
      </c>
    </row>
    <row r="482" spans="1:48" x14ac:dyDescent="0.2">
      <c r="A482" s="1">
        <v>45406</v>
      </c>
      <c r="B482" s="2">
        <f>+Help!$G482*Help!I482</f>
        <v>315.62186379928312</v>
      </c>
      <c r="C482" s="2">
        <f>+Help!$G482*Help!J482</f>
        <v>195.94922341696534</v>
      </c>
      <c r="D482" s="2">
        <f>+Help!$G482*Help!K482</f>
        <v>53.270609318996414</v>
      </c>
      <c r="E482" s="2">
        <f>+Help!$G482*Help!L482</f>
        <v>52.421744324970128</v>
      </c>
      <c r="F482" s="2">
        <f>+Help!$G482*Help!M482</f>
        <v>139.0764112427749</v>
      </c>
      <c r="G482" s="2">
        <f>+Help!$G482*Help!N482</f>
        <v>169.4682080269549</v>
      </c>
      <c r="H482" s="1478">
        <f>24*Help!R482/Help!$Q482</f>
        <v>267.60219818437378</v>
      </c>
      <c r="I482" s="1478">
        <f>24*Help!S482/Help!$Q482</f>
        <v>262.93133368111341</v>
      </c>
      <c r="J482" s="1478">
        <f>24*Help!T482/Help!$Q482</f>
        <v>18.333333333333332</v>
      </c>
      <c r="K482" s="1478">
        <f>24*Help!U482/Help!$Q482</f>
        <v>5.833333333333333</v>
      </c>
      <c r="L482" s="1478">
        <f>24*Help!V482/Help!$Q482</f>
        <v>5.333333333333333</v>
      </c>
      <c r="M482" s="1478">
        <f>24*Help!W482/Help!$Q482</f>
        <v>733.33333333333337</v>
      </c>
      <c r="N482" s="2">
        <f>100*Help!H482</f>
        <v>48.333333333333336</v>
      </c>
      <c r="O482" s="2">
        <f t="shared" si="56"/>
        <v>315.62186379928312</v>
      </c>
      <c r="P482" s="2">
        <f t="shared" si="57"/>
        <v>195.94922341696534</v>
      </c>
      <c r="Q482" s="2">
        <f t="shared" si="58"/>
        <v>53.270609318996414</v>
      </c>
      <c r="R482" s="2">
        <f t="shared" si="59"/>
        <v>52.421744324970128</v>
      </c>
      <c r="S482" s="2">
        <f t="shared" si="60"/>
        <v>139.0764112427749</v>
      </c>
      <c r="T482" s="2">
        <f t="shared" si="61"/>
        <v>169.4682080269549</v>
      </c>
      <c r="U482" s="1478">
        <f t="shared" si="62"/>
        <v>267.60219818437378</v>
      </c>
      <c r="V482" s="1478">
        <f t="shared" si="63"/>
        <v>262.93133368111341</v>
      </c>
      <c r="W482" s="1478">
        <f t="shared" si="64"/>
        <v>18.333333333333332</v>
      </c>
      <c r="X482" s="1478">
        <f t="shared" si="65"/>
        <v>5.833333333333333</v>
      </c>
      <c r="Y482" s="1478">
        <f t="shared" si="66"/>
        <v>5.333333333333333</v>
      </c>
      <c r="Z482" s="1478">
        <f t="shared" si="67"/>
        <v>733.33333333333337</v>
      </c>
      <c r="AA482" s="2">
        <f t="shared" si="55"/>
        <v>48.333333333333336</v>
      </c>
      <c r="AC482" s="2">
        <v>1</v>
      </c>
      <c r="AE482" s="2">
        <f>+Help!$G482*Help!Y482</f>
        <v>132.52688172043011</v>
      </c>
      <c r="AF482" s="2">
        <f>+Help!$G482*Help!Z482</f>
        <v>63.422341696535241</v>
      </c>
      <c r="AG482" s="2">
        <f>+Help!$G482*Help!AA482</f>
        <v>0</v>
      </c>
      <c r="AH482" s="2">
        <f>+Help!$G482*Help!AB482</f>
        <v>105.69235364396654</v>
      </c>
      <c r="AI482" s="2">
        <f>+Help!$G482*Help!AC482</f>
        <v>13.980286738351253</v>
      </c>
      <c r="AJ482" s="2">
        <f>+Help!$G482*Help!AD482</f>
        <v>18.916163032258066</v>
      </c>
      <c r="AK482" s="2">
        <f>+Help!$G482*Help!AE482</f>
        <v>12.992831541218637</v>
      </c>
      <c r="AL482" s="2">
        <f>+Help!$G482*Help!AF482</f>
        <v>10.480884109916367</v>
      </c>
      <c r="AM482" s="2">
        <f>+Help!$G482*Help!AG482</f>
        <v>5.8900836320191159</v>
      </c>
      <c r="AN482" s="2">
        <f>+Help!$G482*Help!AH482</f>
        <v>14.500000000000004</v>
      </c>
      <c r="AO482" s="2">
        <f>+Help!$G482*Help!AI482</f>
        <v>59.93333333333333</v>
      </c>
      <c r="AP482" s="2">
        <f>+Help!$G482*Help!AJ482</f>
        <v>6.6161843826329383</v>
      </c>
      <c r="AQ482" s="2">
        <f>+Help!$G482*Help!AK482</f>
        <v>141.19631565185156</v>
      </c>
      <c r="AR482" s="1478">
        <f>+Help!$G482*Help!AL482</f>
        <v>11.087216248506572</v>
      </c>
      <c r="AS482" s="1478">
        <f>+Help!$G482*Help!AM482</f>
        <v>0</v>
      </c>
      <c r="AV482" s="5">
        <v>1</v>
      </c>
    </row>
    <row r="483" spans="1:48" x14ac:dyDescent="0.2">
      <c r="A483" s="1">
        <v>45407</v>
      </c>
      <c r="B483" s="2">
        <f>+Help!$G483*Help!I483</f>
        <v>653.01075268817203</v>
      </c>
      <c r="C483" s="2">
        <f>+Help!$G483*Help!J483</f>
        <v>405.4121863799283</v>
      </c>
      <c r="D483" s="2">
        <f>+Help!$G483*Help!K483</f>
        <v>110.21505376344085</v>
      </c>
      <c r="E483" s="2">
        <f>+Help!$G483*Help!L483</f>
        <v>108.45878136200716</v>
      </c>
      <c r="F483" s="2">
        <f>+Help!$G483*Help!M483</f>
        <v>287.74429912298251</v>
      </c>
      <c r="G483" s="2">
        <f>+Help!$G483*Help!N483</f>
        <v>350.62387867645839</v>
      </c>
      <c r="H483" s="1478">
        <f>24*Help!R483/Help!$Q483</f>
        <v>267.60219818437378</v>
      </c>
      <c r="I483" s="1478">
        <f>24*Help!S483/Help!$Q483</f>
        <v>262.93133368111341</v>
      </c>
      <c r="J483" s="1478">
        <f>24*Help!T483/Help!$Q483</f>
        <v>18.333333333333332</v>
      </c>
      <c r="K483" s="1478">
        <f>24*Help!U483/Help!$Q483</f>
        <v>5.833333333333333</v>
      </c>
      <c r="L483" s="1478">
        <f>24*Help!V483/Help!$Q483</f>
        <v>5.333333333333333</v>
      </c>
      <c r="M483" s="1478">
        <f>24*Help!W483/Help!$Q483</f>
        <v>733.33333333333337</v>
      </c>
      <c r="N483" s="2">
        <f>100*Help!H483</f>
        <v>100</v>
      </c>
      <c r="O483" s="2">
        <f t="shared" si="56"/>
        <v>653.01075268817203</v>
      </c>
      <c r="P483" s="2">
        <f t="shared" si="57"/>
        <v>405.4121863799283</v>
      </c>
      <c r="Q483" s="2">
        <f t="shared" si="58"/>
        <v>110.21505376344085</v>
      </c>
      <c r="R483" s="2">
        <f t="shared" si="59"/>
        <v>108.45878136200716</v>
      </c>
      <c r="S483" s="2">
        <f t="shared" si="60"/>
        <v>287.74429912298251</v>
      </c>
      <c r="T483" s="2">
        <f t="shared" si="61"/>
        <v>350.62387867645839</v>
      </c>
      <c r="U483" s="1478">
        <f t="shared" si="62"/>
        <v>267.60219818437378</v>
      </c>
      <c r="V483" s="1478">
        <f t="shared" si="63"/>
        <v>262.93133368111341</v>
      </c>
      <c r="W483" s="1478">
        <f t="shared" si="64"/>
        <v>18.333333333333332</v>
      </c>
      <c r="X483" s="1478">
        <f t="shared" si="65"/>
        <v>5.833333333333333</v>
      </c>
      <c r="Y483" s="1478">
        <f t="shared" si="66"/>
        <v>5.333333333333333</v>
      </c>
      <c r="Z483" s="1478">
        <f t="shared" si="67"/>
        <v>733.33333333333337</v>
      </c>
      <c r="AA483" s="2">
        <f t="shared" si="55"/>
        <v>100</v>
      </c>
      <c r="AC483" s="2">
        <v>1</v>
      </c>
      <c r="AE483" s="2">
        <f>+Help!$G483*Help!Y483</f>
        <v>274.19354838709677</v>
      </c>
      <c r="AF483" s="2">
        <f>+Help!$G483*Help!Z483</f>
        <v>131.21863799283153</v>
      </c>
      <c r="AG483" s="2">
        <f>+Help!$G483*Help!AA483</f>
        <v>0</v>
      </c>
      <c r="AH483" s="2">
        <f>+Help!$G483*Help!AB483</f>
        <v>218.67383512544802</v>
      </c>
      <c r="AI483" s="2">
        <f>+Help!$G483*Help!AC483</f>
        <v>28.924731182795696</v>
      </c>
      <c r="AJ483" s="2">
        <f>+Help!$G483*Help!AD483</f>
        <v>39.136889032258061</v>
      </c>
      <c r="AK483" s="2">
        <f>+Help!$G483*Help!AE483</f>
        <v>26.881720430107524</v>
      </c>
      <c r="AL483" s="2">
        <f>+Help!$G483*Help!AF483</f>
        <v>21.68458781362007</v>
      </c>
      <c r="AM483" s="2">
        <f>+Help!$G483*Help!AG483</f>
        <v>12.186379928315411</v>
      </c>
      <c r="AN483" s="2">
        <f>+Help!$G483*Help!AH483</f>
        <v>30.000000000000007</v>
      </c>
      <c r="AO483" s="2">
        <f>+Help!$G483*Help!AI483</f>
        <v>123.99999999999999</v>
      </c>
      <c r="AP483" s="2">
        <f>+Help!$G483*Help!AJ483</f>
        <v>13.688657343378493</v>
      </c>
      <c r="AQ483" s="2">
        <f>+Help!$G483*Help!AK483</f>
        <v>292.13030824521013</v>
      </c>
      <c r="AR483" s="1478">
        <f>+Help!$G483*Help!AL483</f>
        <v>22.939068100358423</v>
      </c>
      <c r="AS483" s="1478">
        <f>+Help!$G483*Help!AM483</f>
        <v>0</v>
      </c>
      <c r="AV483" s="5">
        <v>1</v>
      </c>
    </row>
    <row r="484" spans="1:48" x14ac:dyDescent="0.2">
      <c r="A484" s="1">
        <v>45408</v>
      </c>
      <c r="B484" s="2">
        <f>+Help!$G484*Help!I484</f>
        <v>653.01075268817203</v>
      </c>
      <c r="C484" s="2">
        <f>+Help!$G484*Help!J484</f>
        <v>405.4121863799283</v>
      </c>
      <c r="D484" s="2">
        <f>+Help!$G484*Help!K484</f>
        <v>110.21505376344085</v>
      </c>
      <c r="E484" s="2">
        <f>+Help!$G484*Help!L484</f>
        <v>108.45878136200716</v>
      </c>
      <c r="F484" s="2">
        <f>+Help!$G484*Help!M484</f>
        <v>287.74429912298251</v>
      </c>
      <c r="G484" s="2">
        <f>+Help!$G484*Help!N484</f>
        <v>350.62387867645839</v>
      </c>
      <c r="H484" s="1478">
        <f>24*Help!R484/Help!$Q484</f>
        <v>267.60219818437378</v>
      </c>
      <c r="I484" s="1478">
        <f>24*Help!S484/Help!$Q484</f>
        <v>262.93133368111341</v>
      </c>
      <c r="J484" s="1478">
        <f>24*Help!T484/Help!$Q484</f>
        <v>18.333333333333332</v>
      </c>
      <c r="K484" s="1478">
        <f>24*Help!U484/Help!$Q484</f>
        <v>5.833333333333333</v>
      </c>
      <c r="L484" s="1478">
        <f>24*Help!V484/Help!$Q484</f>
        <v>5.333333333333333</v>
      </c>
      <c r="M484" s="1478">
        <f>24*Help!W484/Help!$Q484</f>
        <v>733.33333333333337</v>
      </c>
      <c r="N484" s="2">
        <f>100*Help!H484</f>
        <v>100</v>
      </c>
      <c r="O484" s="2">
        <f t="shared" si="56"/>
        <v>653.01075268817203</v>
      </c>
      <c r="P484" s="2">
        <f t="shared" si="57"/>
        <v>405.4121863799283</v>
      </c>
      <c r="Q484" s="2">
        <f t="shared" si="58"/>
        <v>110.21505376344085</v>
      </c>
      <c r="R484" s="2">
        <f t="shared" si="59"/>
        <v>108.45878136200716</v>
      </c>
      <c r="S484" s="2">
        <f t="shared" si="60"/>
        <v>287.74429912298251</v>
      </c>
      <c r="T484" s="2">
        <f t="shared" si="61"/>
        <v>350.62387867645839</v>
      </c>
      <c r="U484" s="1478">
        <f t="shared" si="62"/>
        <v>267.60219818437378</v>
      </c>
      <c r="V484" s="1478">
        <f t="shared" si="63"/>
        <v>262.93133368111341</v>
      </c>
      <c r="W484" s="1478">
        <f t="shared" si="64"/>
        <v>18.333333333333332</v>
      </c>
      <c r="X484" s="1478">
        <f t="shared" si="65"/>
        <v>5.833333333333333</v>
      </c>
      <c r="Y484" s="1478">
        <f t="shared" si="66"/>
        <v>5.333333333333333</v>
      </c>
      <c r="Z484" s="1478">
        <f t="shared" si="67"/>
        <v>733.33333333333337</v>
      </c>
      <c r="AA484" s="2">
        <f t="shared" si="55"/>
        <v>100</v>
      </c>
      <c r="AC484" s="2">
        <v>1</v>
      </c>
      <c r="AE484" s="2">
        <f>+Help!$G484*Help!Y484</f>
        <v>274.19354838709677</v>
      </c>
      <c r="AF484" s="2">
        <f>+Help!$G484*Help!Z484</f>
        <v>131.21863799283153</v>
      </c>
      <c r="AG484" s="2">
        <f>+Help!$G484*Help!AA484</f>
        <v>0</v>
      </c>
      <c r="AH484" s="2">
        <f>+Help!$G484*Help!AB484</f>
        <v>218.67383512544802</v>
      </c>
      <c r="AI484" s="2">
        <f>+Help!$G484*Help!AC484</f>
        <v>28.924731182795696</v>
      </c>
      <c r="AJ484" s="2">
        <f>+Help!$G484*Help!AD484</f>
        <v>39.136889032258061</v>
      </c>
      <c r="AK484" s="2">
        <f>+Help!$G484*Help!AE484</f>
        <v>26.881720430107524</v>
      </c>
      <c r="AL484" s="2">
        <f>+Help!$G484*Help!AF484</f>
        <v>21.68458781362007</v>
      </c>
      <c r="AM484" s="2">
        <f>+Help!$G484*Help!AG484</f>
        <v>12.186379928315411</v>
      </c>
      <c r="AN484" s="2">
        <f>+Help!$G484*Help!AH484</f>
        <v>30.000000000000007</v>
      </c>
      <c r="AO484" s="2">
        <f>+Help!$G484*Help!AI484</f>
        <v>123.99999999999999</v>
      </c>
      <c r="AP484" s="2">
        <f>+Help!$G484*Help!AJ484</f>
        <v>13.688657343378493</v>
      </c>
      <c r="AQ484" s="2">
        <f>+Help!$G484*Help!AK484</f>
        <v>292.13030824521013</v>
      </c>
      <c r="AR484" s="1478">
        <f>+Help!$G484*Help!AL484</f>
        <v>22.939068100358423</v>
      </c>
      <c r="AS484" s="1478">
        <f>+Help!$G484*Help!AM484</f>
        <v>0</v>
      </c>
      <c r="AV484" s="5">
        <v>1</v>
      </c>
    </row>
    <row r="485" spans="1:48" x14ac:dyDescent="0.2">
      <c r="A485" s="1">
        <v>45409</v>
      </c>
      <c r="B485" s="2">
        <f>+Help!$G485*Help!I485</f>
        <v>653.01075268817203</v>
      </c>
      <c r="C485" s="2">
        <f>+Help!$G485*Help!J485</f>
        <v>405.4121863799283</v>
      </c>
      <c r="D485" s="2">
        <f>+Help!$G485*Help!K485</f>
        <v>110.21505376344085</v>
      </c>
      <c r="E485" s="2">
        <f>+Help!$G485*Help!L485</f>
        <v>108.45878136200716</v>
      </c>
      <c r="F485" s="2">
        <f>+Help!$G485*Help!M485</f>
        <v>287.74429912298251</v>
      </c>
      <c r="G485" s="2">
        <f>+Help!$G485*Help!N485</f>
        <v>350.62387867645839</v>
      </c>
      <c r="H485" s="1478">
        <f>24*Help!R485/Help!$Q485</f>
        <v>267.60219818437378</v>
      </c>
      <c r="I485" s="1478">
        <f>24*Help!S485/Help!$Q485</f>
        <v>262.93133368111341</v>
      </c>
      <c r="J485" s="1478">
        <f>24*Help!T485/Help!$Q485</f>
        <v>18.333333333333332</v>
      </c>
      <c r="K485" s="1478">
        <f>24*Help!U485/Help!$Q485</f>
        <v>5.833333333333333</v>
      </c>
      <c r="L485" s="1478">
        <f>24*Help!V485/Help!$Q485</f>
        <v>5.333333333333333</v>
      </c>
      <c r="M485" s="1478">
        <f>24*Help!W485/Help!$Q485</f>
        <v>733.33333333333337</v>
      </c>
      <c r="N485" s="2">
        <f>100*Help!H485</f>
        <v>100</v>
      </c>
      <c r="O485" s="2">
        <f t="shared" si="56"/>
        <v>653.01075268817203</v>
      </c>
      <c r="P485" s="2">
        <f t="shared" si="57"/>
        <v>405.4121863799283</v>
      </c>
      <c r="Q485" s="2">
        <f t="shared" si="58"/>
        <v>110.21505376344085</v>
      </c>
      <c r="R485" s="2">
        <f t="shared" si="59"/>
        <v>108.45878136200716</v>
      </c>
      <c r="S485" s="2">
        <f t="shared" si="60"/>
        <v>287.74429912298251</v>
      </c>
      <c r="T485" s="2">
        <f t="shared" si="61"/>
        <v>350.62387867645839</v>
      </c>
      <c r="U485" s="1478">
        <f t="shared" si="62"/>
        <v>267.60219818437378</v>
      </c>
      <c r="V485" s="1478">
        <f t="shared" si="63"/>
        <v>262.93133368111341</v>
      </c>
      <c r="W485" s="1478">
        <f t="shared" si="64"/>
        <v>18.333333333333332</v>
      </c>
      <c r="X485" s="1478">
        <f t="shared" si="65"/>
        <v>5.833333333333333</v>
      </c>
      <c r="Y485" s="1478">
        <f t="shared" si="66"/>
        <v>5.333333333333333</v>
      </c>
      <c r="Z485" s="1478">
        <f t="shared" si="67"/>
        <v>733.33333333333337</v>
      </c>
      <c r="AA485" s="2">
        <f t="shared" si="55"/>
        <v>100</v>
      </c>
      <c r="AC485" s="2">
        <v>1</v>
      </c>
      <c r="AE485" s="2">
        <f>+Help!$G485*Help!Y485</f>
        <v>274.19354838709677</v>
      </c>
      <c r="AF485" s="2">
        <f>+Help!$G485*Help!Z485</f>
        <v>131.21863799283153</v>
      </c>
      <c r="AG485" s="2">
        <f>+Help!$G485*Help!AA485</f>
        <v>0</v>
      </c>
      <c r="AH485" s="2">
        <f>+Help!$G485*Help!AB485</f>
        <v>218.67383512544802</v>
      </c>
      <c r="AI485" s="2">
        <f>+Help!$G485*Help!AC485</f>
        <v>28.924731182795696</v>
      </c>
      <c r="AJ485" s="2">
        <f>+Help!$G485*Help!AD485</f>
        <v>39.136889032258061</v>
      </c>
      <c r="AK485" s="2">
        <f>+Help!$G485*Help!AE485</f>
        <v>26.881720430107524</v>
      </c>
      <c r="AL485" s="2">
        <f>+Help!$G485*Help!AF485</f>
        <v>21.68458781362007</v>
      </c>
      <c r="AM485" s="2">
        <f>+Help!$G485*Help!AG485</f>
        <v>12.186379928315411</v>
      </c>
      <c r="AN485" s="2">
        <f>+Help!$G485*Help!AH485</f>
        <v>30.000000000000007</v>
      </c>
      <c r="AO485" s="2">
        <f>+Help!$G485*Help!AI485</f>
        <v>123.99999999999999</v>
      </c>
      <c r="AP485" s="2">
        <f>+Help!$G485*Help!AJ485</f>
        <v>13.688657343378493</v>
      </c>
      <c r="AQ485" s="2">
        <f>+Help!$G485*Help!AK485</f>
        <v>292.13030824521013</v>
      </c>
      <c r="AR485" s="1478">
        <f>+Help!$G485*Help!AL485</f>
        <v>22.939068100358423</v>
      </c>
      <c r="AS485" s="1478">
        <f>+Help!$G485*Help!AM485</f>
        <v>0</v>
      </c>
      <c r="AV485" s="5">
        <v>1</v>
      </c>
    </row>
    <row r="486" spans="1:48" x14ac:dyDescent="0.2">
      <c r="A486" s="1">
        <v>45410</v>
      </c>
      <c r="B486" s="2">
        <f>+Help!$G486*Help!I486</f>
        <v>653.01075268817203</v>
      </c>
      <c r="C486" s="2">
        <f>+Help!$G486*Help!J486</f>
        <v>405.4121863799283</v>
      </c>
      <c r="D486" s="2">
        <f>+Help!$G486*Help!K486</f>
        <v>110.21505376344085</v>
      </c>
      <c r="E486" s="2">
        <f>+Help!$G486*Help!L486</f>
        <v>108.45878136200716</v>
      </c>
      <c r="F486" s="2">
        <f>+Help!$G486*Help!M486</f>
        <v>287.74429912298251</v>
      </c>
      <c r="G486" s="2">
        <f>+Help!$G486*Help!N486</f>
        <v>350.62387867645839</v>
      </c>
      <c r="H486" s="1478">
        <f>24*Help!R486/Help!$Q486</f>
        <v>267.60219818437378</v>
      </c>
      <c r="I486" s="1478">
        <f>24*Help!S486/Help!$Q486</f>
        <v>262.93133368111341</v>
      </c>
      <c r="J486" s="1478">
        <f>24*Help!T486/Help!$Q486</f>
        <v>18.333333333333332</v>
      </c>
      <c r="K486" s="1478">
        <f>24*Help!U486/Help!$Q486</f>
        <v>5.833333333333333</v>
      </c>
      <c r="L486" s="1478">
        <f>24*Help!V486/Help!$Q486</f>
        <v>5.333333333333333</v>
      </c>
      <c r="M486" s="1478">
        <f>24*Help!W486/Help!$Q486</f>
        <v>733.33333333333337</v>
      </c>
      <c r="N486" s="2">
        <f>100*Help!H486</f>
        <v>100</v>
      </c>
      <c r="O486" s="2">
        <f t="shared" si="56"/>
        <v>653.01075268817203</v>
      </c>
      <c r="P486" s="2">
        <f t="shared" si="57"/>
        <v>405.4121863799283</v>
      </c>
      <c r="Q486" s="2">
        <f t="shared" si="58"/>
        <v>110.21505376344085</v>
      </c>
      <c r="R486" s="2">
        <f t="shared" si="59"/>
        <v>108.45878136200716</v>
      </c>
      <c r="S486" s="2">
        <f t="shared" si="60"/>
        <v>287.74429912298251</v>
      </c>
      <c r="T486" s="2">
        <f t="shared" si="61"/>
        <v>350.62387867645839</v>
      </c>
      <c r="U486" s="1478">
        <f t="shared" si="62"/>
        <v>267.60219818437378</v>
      </c>
      <c r="V486" s="1478">
        <f t="shared" si="63"/>
        <v>262.93133368111341</v>
      </c>
      <c r="W486" s="1478">
        <f t="shared" si="64"/>
        <v>18.333333333333332</v>
      </c>
      <c r="X486" s="1478">
        <f t="shared" si="65"/>
        <v>5.833333333333333</v>
      </c>
      <c r="Y486" s="1478">
        <f t="shared" si="66"/>
        <v>5.333333333333333</v>
      </c>
      <c r="Z486" s="1478">
        <f t="shared" si="67"/>
        <v>733.33333333333337</v>
      </c>
      <c r="AA486" s="2">
        <f t="shared" si="55"/>
        <v>100</v>
      </c>
      <c r="AC486" s="2">
        <v>1</v>
      </c>
      <c r="AE486" s="2">
        <f>+Help!$G486*Help!Y486</f>
        <v>274.19354838709677</v>
      </c>
      <c r="AF486" s="2">
        <f>+Help!$G486*Help!Z486</f>
        <v>131.21863799283153</v>
      </c>
      <c r="AG486" s="2">
        <f>+Help!$G486*Help!AA486</f>
        <v>0</v>
      </c>
      <c r="AH486" s="2">
        <f>+Help!$G486*Help!AB486</f>
        <v>218.67383512544802</v>
      </c>
      <c r="AI486" s="2">
        <f>+Help!$G486*Help!AC486</f>
        <v>28.924731182795696</v>
      </c>
      <c r="AJ486" s="2">
        <f>+Help!$G486*Help!AD486</f>
        <v>39.136889032258061</v>
      </c>
      <c r="AK486" s="2">
        <f>+Help!$G486*Help!AE486</f>
        <v>26.881720430107524</v>
      </c>
      <c r="AL486" s="2">
        <f>+Help!$G486*Help!AF486</f>
        <v>21.68458781362007</v>
      </c>
      <c r="AM486" s="2">
        <f>+Help!$G486*Help!AG486</f>
        <v>12.186379928315411</v>
      </c>
      <c r="AN486" s="2">
        <f>+Help!$G486*Help!AH486</f>
        <v>30.000000000000007</v>
      </c>
      <c r="AO486" s="2">
        <f>+Help!$G486*Help!AI486</f>
        <v>123.99999999999999</v>
      </c>
      <c r="AP486" s="2">
        <f>+Help!$G486*Help!AJ486</f>
        <v>13.688657343378493</v>
      </c>
      <c r="AQ486" s="2">
        <f>+Help!$G486*Help!AK486</f>
        <v>292.13030824521013</v>
      </c>
      <c r="AR486" s="1478">
        <f>+Help!$G486*Help!AL486</f>
        <v>22.939068100358423</v>
      </c>
      <c r="AS486" s="1478">
        <f>+Help!$G486*Help!AM486</f>
        <v>0</v>
      </c>
      <c r="AV486" s="5">
        <v>1</v>
      </c>
    </row>
    <row r="487" spans="1:48" x14ac:dyDescent="0.2">
      <c r="A487" s="1">
        <v>45411</v>
      </c>
      <c r="B487" s="2">
        <f>+Help!$G487*Help!I487</f>
        <v>653.01075268817203</v>
      </c>
      <c r="C487" s="2">
        <f>+Help!$G487*Help!J487</f>
        <v>405.4121863799283</v>
      </c>
      <c r="D487" s="2">
        <f>+Help!$G487*Help!K487</f>
        <v>110.21505376344085</v>
      </c>
      <c r="E487" s="2">
        <f>+Help!$G487*Help!L487</f>
        <v>108.45878136200716</v>
      </c>
      <c r="F487" s="2">
        <f>+Help!$G487*Help!M487</f>
        <v>287.74429912298251</v>
      </c>
      <c r="G487" s="2">
        <f>+Help!$G487*Help!N487</f>
        <v>350.62387867645839</v>
      </c>
      <c r="H487" s="1478">
        <f>24*Help!R487/Help!$Q487</f>
        <v>267.60219818437378</v>
      </c>
      <c r="I487" s="1478">
        <f>24*Help!S487/Help!$Q487</f>
        <v>262.93133368111341</v>
      </c>
      <c r="J487" s="1478">
        <f>24*Help!T487/Help!$Q487</f>
        <v>18.333333333333332</v>
      </c>
      <c r="K487" s="1478">
        <f>24*Help!U487/Help!$Q487</f>
        <v>5.833333333333333</v>
      </c>
      <c r="L487" s="1478">
        <f>24*Help!V487/Help!$Q487</f>
        <v>5.333333333333333</v>
      </c>
      <c r="M487" s="1478">
        <f>24*Help!W487/Help!$Q487</f>
        <v>733.33333333333337</v>
      </c>
      <c r="N487" s="2">
        <f>100*Help!H487</f>
        <v>100</v>
      </c>
      <c r="O487" s="2">
        <f t="shared" si="56"/>
        <v>653.01075268817203</v>
      </c>
      <c r="P487" s="2">
        <f t="shared" si="57"/>
        <v>405.4121863799283</v>
      </c>
      <c r="Q487" s="2">
        <f t="shared" si="58"/>
        <v>110.21505376344085</v>
      </c>
      <c r="R487" s="2">
        <f t="shared" si="59"/>
        <v>108.45878136200716</v>
      </c>
      <c r="S487" s="2">
        <f t="shared" si="60"/>
        <v>287.74429912298251</v>
      </c>
      <c r="T487" s="2">
        <f t="shared" si="61"/>
        <v>350.62387867645839</v>
      </c>
      <c r="U487" s="1478">
        <f t="shared" si="62"/>
        <v>267.60219818437378</v>
      </c>
      <c r="V487" s="1478">
        <f t="shared" si="63"/>
        <v>262.93133368111341</v>
      </c>
      <c r="W487" s="1478">
        <f t="shared" si="64"/>
        <v>18.333333333333332</v>
      </c>
      <c r="X487" s="1478">
        <f t="shared" si="65"/>
        <v>5.833333333333333</v>
      </c>
      <c r="Y487" s="1478">
        <f t="shared" si="66"/>
        <v>5.333333333333333</v>
      </c>
      <c r="Z487" s="1478">
        <f t="shared" si="67"/>
        <v>733.33333333333337</v>
      </c>
      <c r="AA487" s="2">
        <f t="shared" si="55"/>
        <v>100</v>
      </c>
      <c r="AC487" s="2">
        <v>1</v>
      </c>
      <c r="AE487" s="2">
        <f>+Help!$G487*Help!Y487</f>
        <v>274.19354838709677</v>
      </c>
      <c r="AF487" s="2">
        <f>+Help!$G487*Help!Z487</f>
        <v>131.21863799283153</v>
      </c>
      <c r="AG487" s="2">
        <f>+Help!$G487*Help!AA487</f>
        <v>0</v>
      </c>
      <c r="AH487" s="2">
        <f>+Help!$G487*Help!AB487</f>
        <v>218.67383512544802</v>
      </c>
      <c r="AI487" s="2">
        <f>+Help!$G487*Help!AC487</f>
        <v>28.924731182795696</v>
      </c>
      <c r="AJ487" s="2">
        <f>+Help!$G487*Help!AD487</f>
        <v>39.136889032258061</v>
      </c>
      <c r="AK487" s="2">
        <f>+Help!$G487*Help!AE487</f>
        <v>26.881720430107524</v>
      </c>
      <c r="AL487" s="2">
        <f>+Help!$G487*Help!AF487</f>
        <v>21.68458781362007</v>
      </c>
      <c r="AM487" s="2">
        <f>+Help!$G487*Help!AG487</f>
        <v>12.186379928315411</v>
      </c>
      <c r="AN487" s="2">
        <f>+Help!$G487*Help!AH487</f>
        <v>30.000000000000007</v>
      </c>
      <c r="AO487" s="2">
        <f>+Help!$G487*Help!AI487</f>
        <v>123.99999999999999</v>
      </c>
      <c r="AP487" s="2">
        <f>+Help!$G487*Help!AJ487</f>
        <v>13.688657343378493</v>
      </c>
      <c r="AQ487" s="2">
        <f>+Help!$G487*Help!AK487</f>
        <v>292.13030824521013</v>
      </c>
      <c r="AR487" s="1478">
        <f>+Help!$G487*Help!AL487</f>
        <v>22.939068100358423</v>
      </c>
      <c r="AS487" s="1478">
        <f>+Help!$G487*Help!AM487</f>
        <v>0</v>
      </c>
      <c r="AV487" s="5">
        <v>1</v>
      </c>
    </row>
    <row r="488" spans="1:48" x14ac:dyDescent="0.2">
      <c r="A488" s="1">
        <v>45412</v>
      </c>
      <c r="B488" s="2">
        <f>+Help!$G488*Help!I488</f>
        <v>653.01075268817203</v>
      </c>
      <c r="C488" s="2">
        <f>+Help!$G488*Help!J488</f>
        <v>405.4121863799283</v>
      </c>
      <c r="D488" s="2">
        <f>+Help!$G488*Help!K488</f>
        <v>110.21505376344085</v>
      </c>
      <c r="E488" s="2">
        <f>+Help!$G488*Help!L488</f>
        <v>108.45878136200716</v>
      </c>
      <c r="F488" s="2">
        <f>+Help!$G488*Help!M488</f>
        <v>287.74429912298251</v>
      </c>
      <c r="G488" s="2">
        <f>+Help!$G488*Help!N488</f>
        <v>350.62387867645839</v>
      </c>
      <c r="H488" s="1478">
        <f>24*Help!R488/Help!$Q488</f>
        <v>267.60219818437378</v>
      </c>
      <c r="I488" s="1478">
        <f>24*Help!S488/Help!$Q488</f>
        <v>262.93133368111341</v>
      </c>
      <c r="J488" s="1478">
        <f>24*Help!T488/Help!$Q488</f>
        <v>18.333333333333332</v>
      </c>
      <c r="K488" s="1478">
        <f>24*Help!U488/Help!$Q488</f>
        <v>5.833333333333333</v>
      </c>
      <c r="L488" s="1478">
        <f>24*Help!V488/Help!$Q488</f>
        <v>5.333333333333333</v>
      </c>
      <c r="M488" s="1478">
        <f>24*Help!W488/Help!$Q488</f>
        <v>733.33333333333337</v>
      </c>
      <c r="N488" s="2">
        <f>100*Help!H488</f>
        <v>100</v>
      </c>
      <c r="O488" s="2">
        <f t="shared" si="56"/>
        <v>653.01075268817203</v>
      </c>
      <c r="P488" s="2">
        <f t="shared" si="57"/>
        <v>405.4121863799283</v>
      </c>
      <c r="Q488" s="2">
        <f t="shared" si="58"/>
        <v>110.21505376344085</v>
      </c>
      <c r="R488" s="2">
        <f t="shared" si="59"/>
        <v>108.45878136200716</v>
      </c>
      <c r="S488" s="2">
        <f t="shared" si="60"/>
        <v>287.74429912298251</v>
      </c>
      <c r="T488" s="2">
        <f t="shared" si="61"/>
        <v>350.62387867645839</v>
      </c>
      <c r="U488" s="1478">
        <f t="shared" si="62"/>
        <v>267.60219818437378</v>
      </c>
      <c r="V488" s="1478">
        <f t="shared" si="63"/>
        <v>262.93133368111341</v>
      </c>
      <c r="W488" s="1478">
        <f t="shared" si="64"/>
        <v>18.333333333333332</v>
      </c>
      <c r="X488" s="1478">
        <f t="shared" si="65"/>
        <v>5.833333333333333</v>
      </c>
      <c r="Y488" s="1478">
        <f t="shared" si="66"/>
        <v>5.333333333333333</v>
      </c>
      <c r="Z488" s="1478">
        <f t="shared" si="67"/>
        <v>733.33333333333337</v>
      </c>
      <c r="AA488" s="2">
        <f t="shared" si="55"/>
        <v>100</v>
      </c>
      <c r="AC488" s="2">
        <v>1</v>
      </c>
      <c r="AE488" s="2">
        <f>+Help!$G488*Help!Y488</f>
        <v>274.19354838709677</v>
      </c>
      <c r="AF488" s="2">
        <f>+Help!$G488*Help!Z488</f>
        <v>131.21863799283153</v>
      </c>
      <c r="AG488" s="2">
        <f>+Help!$G488*Help!AA488</f>
        <v>0</v>
      </c>
      <c r="AH488" s="2">
        <f>+Help!$G488*Help!AB488</f>
        <v>218.67383512544802</v>
      </c>
      <c r="AI488" s="2">
        <f>+Help!$G488*Help!AC488</f>
        <v>28.924731182795696</v>
      </c>
      <c r="AJ488" s="2">
        <f>+Help!$G488*Help!AD488</f>
        <v>39.136889032258061</v>
      </c>
      <c r="AK488" s="2">
        <f>+Help!$G488*Help!AE488</f>
        <v>26.881720430107524</v>
      </c>
      <c r="AL488" s="2">
        <f>+Help!$G488*Help!AF488</f>
        <v>21.68458781362007</v>
      </c>
      <c r="AM488" s="2">
        <f>+Help!$G488*Help!AG488</f>
        <v>12.186379928315411</v>
      </c>
      <c r="AN488" s="2">
        <f>+Help!$G488*Help!AH488</f>
        <v>30.000000000000007</v>
      </c>
      <c r="AO488" s="2">
        <f>+Help!$G488*Help!AI488</f>
        <v>123.99999999999999</v>
      </c>
      <c r="AP488" s="2">
        <f>+Help!$G488*Help!AJ488</f>
        <v>13.688657343378493</v>
      </c>
      <c r="AQ488" s="2">
        <f>+Help!$G488*Help!AK488</f>
        <v>292.13030824521013</v>
      </c>
      <c r="AR488" s="1478">
        <f>+Help!$G488*Help!AL488</f>
        <v>22.939068100358423</v>
      </c>
      <c r="AS488" s="1478">
        <f>+Help!$G488*Help!AM488</f>
        <v>0</v>
      </c>
      <c r="AV488" s="5">
        <v>1</v>
      </c>
    </row>
    <row r="489" spans="1:48" x14ac:dyDescent="0.2">
      <c r="A489" s="1">
        <v>45413</v>
      </c>
      <c r="B489" s="2">
        <f>+Help!$G489*Help!I489</f>
        <v>651.41868512110716</v>
      </c>
      <c r="C489" s="2">
        <f>+Help!$G489*Help!J489</f>
        <v>404.46366782006913</v>
      </c>
      <c r="D489" s="2">
        <f>+Help!$G489*Help!K489</f>
        <v>109.86159169550172</v>
      </c>
      <c r="E489" s="2">
        <f>+Help!$G489*Help!L489</f>
        <v>108.61591695501728</v>
      </c>
      <c r="F489" s="2">
        <f>+Help!$G489*Help!M489</f>
        <v>287.89994473597301</v>
      </c>
      <c r="G489" s="2">
        <f>+Help!$G489*Help!N489</f>
        <v>342.45496963640073</v>
      </c>
      <c r="H489" s="1478">
        <f>24*Help!R489/Help!$Q489</f>
        <v>268.39704525385872</v>
      </c>
      <c r="I489" s="1478">
        <f>24*Help!S489/Help!$Q489</f>
        <v>263.96776279391469</v>
      </c>
      <c r="J489" s="1478">
        <f>24*Help!T489/Help!$Q489</f>
        <v>17.741935483870968</v>
      </c>
      <c r="K489" s="1478">
        <f>24*Help!U489/Help!$Q489</f>
        <v>4.838709677419355</v>
      </c>
      <c r="L489" s="1478">
        <f>24*Help!V489/Help!$Q489</f>
        <v>2.5806451612903225</v>
      </c>
      <c r="M489" s="1478">
        <f>24*Help!W489/Help!$Q489</f>
        <v>709.67741935483866</v>
      </c>
      <c r="N489" s="2">
        <f>100*Help!H489</f>
        <v>100</v>
      </c>
      <c r="O489" s="2">
        <f t="shared" si="56"/>
        <v>651.41868512110716</v>
      </c>
      <c r="P489" s="2">
        <f t="shared" si="57"/>
        <v>404.46366782006913</v>
      </c>
      <c r="Q489" s="2">
        <f t="shared" si="58"/>
        <v>109.86159169550172</v>
      </c>
      <c r="R489" s="2">
        <f t="shared" si="59"/>
        <v>108.61591695501728</v>
      </c>
      <c r="S489" s="2">
        <f t="shared" si="60"/>
        <v>287.89994473597301</v>
      </c>
      <c r="T489" s="2">
        <f t="shared" si="61"/>
        <v>342.45496963640073</v>
      </c>
      <c r="U489" s="1478">
        <f t="shared" si="62"/>
        <v>268.39704525385872</v>
      </c>
      <c r="V489" s="1478">
        <f t="shared" si="63"/>
        <v>263.96776279391469</v>
      </c>
      <c r="W489" s="1478">
        <f t="shared" si="64"/>
        <v>17.741935483870968</v>
      </c>
      <c r="X489" s="1478">
        <f t="shared" si="65"/>
        <v>4.838709677419355</v>
      </c>
      <c r="Y489" s="1478">
        <f t="shared" si="66"/>
        <v>2.5806451612903225</v>
      </c>
      <c r="Z489" s="1478">
        <f t="shared" si="67"/>
        <v>709.67741935483866</v>
      </c>
      <c r="AA489" s="2">
        <f t="shared" si="55"/>
        <v>100</v>
      </c>
      <c r="AC489" s="2">
        <v>1</v>
      </c>
      <c r="AE489" s="2">
        <f>+Help!$G489*Help!Y489</f>
        <v>271.62629757785464</v>
      </c>
      <c r="AF489" s="2">
        <f>+Help!$G489*Help!Z489</f>
        <v>132.83737024221452</v>
      </c>
      <c r="AG489" s="2">
        <f>+Help!$G489*Help!AA489</f>
        <v>0</v>
      </c>
      <c r="AH489" s="2">
        <f>+Help!$G489*Help!AB489</f>
        <v>218.47750865051901</v>
      </c>
      <c r="AI489" s="2">
        <f>+Help!$G489*Help!AC489</f>
        <v>28.477508650519027</v>
      </c>
      <c r="AJ489" s="2">
        <f>+Help!$G489*Help!AD489</f>
        <v>38.731247294117637</v>
      </c>
      <c r="AK489" s="2">
        <f>+Help!$G489*Help!AE489</f>
        <v>14.186851211072662</v>
      </c>
      <c r="AL489" s="2">
        <f>+Help!$G489*Help!AF489</f>
        <v>14.013840830449825</v>
      </c>
      <c r="AM489" s="2">
        <f>+Help!$G489*Help!AG489</f>
        <v>8.6505190311418669</v>
      </c>
      <c r="AN489" s="2">
        <f>+Help!$G489*Help!AH489</f>
        <v>29.927335640138409</v>
      </c>
      <c r="AO489" s="2">
        <f>+Help!$G489*Help!AI489</f>
        <v>123.69965397923873</v>
      </c>
      <c r="AP489" s="2">
        <f>+Help!$G489*Help!AJ489</f>
        <v>13.713163353305831</v>
      </c>
      <c r="AQ489" s="2">
        <f>+Help!$G489*Help!AK489</f>
        <v>261.39818352900539</v>
      </c>
      <c r="AR489" s="1478">
        <f>+Help!$G489*Help!AL489</f>
        <v>23.25259515570934</v>
      </c>
      <c r="AS489" s="1478">
        <f>+Help!$G489*Help!AM489</f>
        <v>0</v>
      </c>
      <c r="AV489" s="5">
        <v>1</v>
      </c>
    </row>
    <row r="490" spans="1:48" x14ac:dyDescent="0.2">
      <c r="A490" s="1">
        <v>45414</v>
      </c>
      <c r="B490" s="2">
        <f>+Help!$G490*Help!I490</f>
        <v>651.41868512110716</v>
      </c>
      <c r="C490" s="2">
        <f>+Help!$G490*Help!J490</f>
        <v>404.46366782006913</v>
      </c>
      <c r="D490" s="2">
        <f>+Help!$G490*Help!K490</f>
        <v>109.86159169550172</v>
      </c>
      <c r="E490" s="2">
        <f>+Help!$G490*Help!L490</f>
        <v>108.61591695501728</v>
      </c>
      <c r="F490" s="2">
        <f>+Help!$G490*Help!M490</f>
        <v>287.89994473597301</v>
      </c>
      <c r="G490" s="2">
        <f>+Help!$G490*Help!N490</f>
        <v>342.45496963640073</v>
      </c>
      <c r="H490" s="1478">
        <f>24*Help!R490/Help!$Q490</f>
        <v>268.39704525385872</v>
      </c>
      <c r="I490" s="1478">
        <f>24*Help!S490/Help!$Q490</f>
        <v>263.96776279391469</v>
      </c>
      <c r="J490" s="1478">
        <f>24*Help!T490/Help!$Q490</f>
        <v>17.741935483870968</v>
      </c>
      <c r="K490" s="1478">
        <f>24*Help!U490/Help!$Q490</f>
        <v>4.838709677419355</v>
      </c>
      <c r="L490" s="1478">
        <f>24*Help!V490/Help!$Q490</f>
        <v>2.5806451612903225</v>
      </c>
      <c r="M490" s="1478">
        <f>24*Help!W490/Help!$Q490</f>
        <v>709.67741935483866</v>
      </c>
      <c r="N490" s="2">
        <f>100*Help!H490</f>
        <v>100</v>
      </c>
      <c r="O490" s="2">
        <f t="shared" si="56"/>
        <v>651.41868512110716</v>
      </c>
      <c r="P490" s="2">
        <f t="shared" si="57"/>
        <v>404.46366782006913</v>
      </c>
      <c r="Q490" s="2">
        <f t="shared" si="58"/>
        <v>109.86159169550172</v>
      </c>
      <c r="R490" s="2">
        <f t="shared" si="59"/>
        <v>108.61591695501728</v>
      </c>
      <c r="S490" s="2">
        <f t="shared" si="60"/>
        <v>287.89994473597301</v>
      </c>
      <c r="T490" s="2">
        <f t="shared" si="61"/>
        <v>342.45496963640073</v>
      </c>
      <c r="U490" s="1478">
        <f t="shared" si="62"/>
        <v>268.39704525385872</v>
      </c>
      <c r="V490" s="1478">
        <f t="shared" si="63"/>
        <v>263.96776279391469</v>
      </c>
      <c r="W490" s="1478">
        <f t="shared" si="64"/>
        <v>17.741935483870968</v>
      </c>
      <c r="X490" s="1478">
        <f t="shared" si="65"/>
        <v>4.838709677419355</v>
      </c>
      <c r="Y490" s="1478">
        <f t="shared" si="66"/>
        <v>2.5806451612903225</v>
      </c>
      <c r="Z490" s="1478">
        <f t="shared" si="67"/>
        <v>709.67741935483866</v>
      </c>
      <c r="AA490" s="2">
        <f t="shared" si="55"/>
        <v>100</v>
      </c>
      <c r="AC490" s="2">
        <v>1</v>
      </c>
      <c r="AE490" s="2">
        <f>+Help!$G490*Help!Y490</f>
        <v>271.62629757785464</v>
      </c>
      <c r="AF490" s="2">
        <f>+Help!$G490*Help!Z490</f>
        <v>132.83737024221452</v>
      </c>
      <c r="AG490" s="2">
        <f>+Help!$G490*Help!AA490</f>
        <v>0</v>
      </c>
      <c r="AH490" s="2">
        <f>+Help!$G490*Help!AB490</f>
        <v>218.47750865051901</v>
      </c>
      <c r="AI490" s="2">
        <f>+Help!$G490*Help!AC490</f>
        <v>28.477508650519027</v>
      </c>
      <c r="AJ490" s="2">
        <f>+Help!$G490*Help!AD490</f>
        <v>38.731247294117637</v>
      </c>
      <c r="AK490" s="2">
        <f>+Help!$G490*Help!AE490</f>
        <v>14.186851211072662</v>
      </c>
      <c r="AL490" s="2">
        <f>+Help!$G490*Help!AF490</f>
        <v>14.013840830449825</v>
      </c>
      <c r="AM490" s="2">
        <f>+Help!$G490*Help!AG490</f>
        <v>8.6505190311418669</v>
      </c>
      <c r="AN490" s="2">
        <f>+Help!$G490*Help!AH490</f>
        <v>29.927335640138409</v>
      </c>
      <c r="AO490" s="2">
        <f>+Help!$G490*Help!AI490</f>
        <v>123.69965397923873</v>
      </c>
      <c r="AP490" s="2">
        <f>+Help!$G490*Help!AJ490</f>
        <v>13.713163353305831</v>
      </c>
      <c r="AQ490" s="2">
        <f>+Help!$G490*Help!AK490</f>
        <v>261.39818352900539</v>
      </c>
      <c r="AR490" s="1478">
        <f>+Help!$G490*Help!AL490</f>
        <v>23.25259515570934</v>
      </c>
      <c r="AS490" s="1478">
        <f>+Help!$G490*Help!AM490</f>
        <v>0</v>
      </c>
      <c r="AV490" s="5">
        <v>1</v>
      </c>
    </row>
    <row r="491" spans="1:48" x14ac:dyDescent="0.2">
      <c r="A491" s="1">
        <v>45415</v>
      </c>
      <c r="B491" s="2">
        <f>+Help!$G491*Help!I491</f>
        <v>651.41868512110716</v>
      </c>
      <c r="C491" s="2">
        <f>+Help!$G491*Help!J491</f>
        <v>404.46366782006913</v>
      </c>
      <c r="D491" s="2">
        <f>+Help!$G491*Help!K491</f>
        <v>109.86159169550172</v>
      </c>
      <c r="E491" s="2">
        <f>+Help!$G491*Help!L491</f>
        <v>108.61591695501728</v>
      </c>
      <c r="F491" s="2">
        <f>+Help!$G491*Help!M491</f>
        <v>287.89994473597301</v>
      </c>
      <c r="G491" s="2">
        <f>+Help!$G491*Help!N491</f>
        <v>342.45496963640073</v>
      </c>
      <c r="H491" s="1478">
        <f>24*Help!R491/Help!$Q491</f>
        <v>268.39704525385872</v>
      </c>
      <c r="I491" s="1478">
        <f>24*Help!S491/Help!$Q491</f>
        <v>263.96776279391469</v>
      </c>
      <c r="J491" s="1478">
        <f>24*Help!T491/Help!$Q491</f>
        <v>17.741935483870968</v>
      </c>
      <c r="K491" s="1478">
        <f>24*Help!U491/Help!$Q491</f>
        <v>4.838709677419355</v>
      </c>
      <c r="L491" s="1478">
        <f>24*Help!V491/Help!$Q491</f>
        <v>2.5806451612903225</v>
      </c>
      <c r="M491" s="1478">
        <f>24*Help!W491/Help!$Q491</f>
        <v>709.67741935483866</v>
      </c>
      <c r="N491" s="2">
        <f>100*Help!H491</f>
        <v>100</v>
      </c>
      <c r="O491" s="2">
        <f t="shared" si="56"/>
        <v>651.41868512110716</v>
      </c>
      <c r="P491" s="2">
        <f t="shared" si="57"/>
        <v>404.46366782006913</v>
      </c>
      <c r="Q491" s="2">
        <f t="shared" si="58"/>
        <v>109.86159169550172</v>
      </c>
      <c r="R491" s="2">
        <f t="shared" si="59"/>
        <v>108.61591695501728</v>
      </c>
      <c r="S491" s="2">
        <f t="shared" si="60"/>
        <v>287.89994473597301</v>
      </c>
      <c r="T491" s="2">
        <f t="shared" si="61"/>
        <v>342.45496963640073</v>
      </c>
      <c r="U491" s="1478">
        <f t="shared" si="62"/>
        <v>268.39704525385872</v>
      </c>
      <c r="V491" s="1478">
        <f t="shared" si="63"/>
        <v>263.96776279391469</v>
      </c>
      <c r="W491" s="1478">
        <f t="shared" si="64"/>
        <v>17.741935483870968</v>
      </c>
      <c r="X491" s="1478">
        <f t="shared" si="65"/>
        <v>4.838709677419355</v>
      </c>
      <c r="Y491" s="1478">
        <f t="shared" si="66"/>
        <v>2.5806451612903225</v>
      </c>
      <c r="Z491" s="1478">
        <f t="shared" si="67"/>
        <v>709.67741935483866</v>
      </c>
      <c r="AA491" s="2">
        <f t="shared" si="55"/>
        <v>100</v>
      </c>
      <c r="AC491" s="2">
        <v>1</v>
      </c>
      <c r="AE491" s="2">
        <f>+Help!$G491*Help!Y491</f>
        <v>271.62629757785464</v>
      </c>
      <c r="AF491" s="2">
        <f>+Help!$G491*Help!Z491</f>
        <v>132.83737024221452</v>
      </c>
      <c r="AG491" s="2">
        <f>+Help!$G491*Help!AA491</f>
        <v>0</v>
      </c>
      <c r="AH491" s="2">
        <f>+Help!$G491*Help!AB491</f>
        <v>218.47750865051901</v>
      </c>
      <c r="AI491" s="2">
        <f>+Help!$G491*Help!AC491</f>
        <v>28.477508650519027</v>
      </c>
      <c r="AJ491" s="2">
        <f>+Help!$G491*Help!AD491</f>
        <v>38.731247294117637</v>
      </c>
      <c r="AK491" s="2">
        <f>+Help!$G491*Help!AE491</f>
        <v>14.186851211072662</v>
      </c>
      <c r="AL491" s="2">
        <f>+Help!$G491*Help!AF491</f>
        <v>14.013840830449825</v>
      </c>
      <c r="AM491" s="2">
        <f>+Help!$G491*Help!AG491</f>
        <v>8.6505190311418669</v>
      </c>
      <c r="AN491" s="2">
        <f>+Help!$G491*Help!AH491</f>
        <v>29.927335640138409</v>
      </c>
      <c r="AO491" s="2">
        <f>+Help!$G491*Help!AI491</f>
        <v>123.69965397923873</v>
      </c>
      <c r="AP491" s="2">
        <f>+Help!$G491*Help!AJ491</f>
        <v>13.713163353305831</v>
      </c>
      <c r="AQ491" s="2">
        <f>+Help!$G491*Help!AK491</f>
        <v>261.39818352900539</v>
      </c>
      <c r="AR491" s="1478">
        <f>+Help!$G491*Help!AL491</f>
        <v>23.25259515570934</v>
      </c>
      <c r="AS491" s="1478">
        <f>+Help!$G491*Help!AM491</f>
        <v>0</v>
      </c>
      <c r="AV491" s="5">
        <v>1</v>
      </c>
    </row>
    <row r="492" spans="1:48" x14ac:dyDescent="0.2">
      <c r="A492" s="1">
        <v>45416</v>
      </c>
      <c r="B492" s="2">
        <f>+Help!$G492*Help!I492</f>
        <v>651.41868512110716</v>
      </c>
      <c r="C492" s="2">
        <f>+Help!$G492*Help!J492</f>
        <v>404.46366782006913</v>
      </c>
      <c r="D492" s="2">
        <f>+Help!$G492*Help!K492</f>
        <v>109.86159169550172</v>
      </c>
      <c r="E492" s="2">
        <f>+Help!$G492*Help!L492</f>
        <v>108.61591695501728</v>
      </c>
      <c r="F492" s="2">
        <f>+Help!$G492*Help!M492</f>
        <v>287.89994473597301</v>
      </c>
      <c r="G492" s="2">
        <f>+Help!$G492*Help!N492</f>
        <v>342.45496963640073</v>
      </c>
      <c r="H492" s="1478">
        <f>24*Help!R492/Help!$Q492</f>
        <v>268.39704525385872</v>
      </c>
      <c r="I492" s="1478">
        <f>24*Help!S492/Help!$Q492</f>
        <v>263.96776279391469</v>
      </c>
      <c r="J492" s="1478">
        <f>24*Help!T492/Help!$Q492</f>
        <v>17.741935483870968</v>
      </c>
      <c r="K492" s="1478">
        <f>24*Help!U492/Help!$Q492</f>
        <v>4.838709677419355</v>
      </c>
      <c r="L492" s="1478">
        <f>24*Help!V492/Help!$Q492</f>
        <v>2.5806451612903225</v>
      </c>
      <c r="M492" s="1478">
        <f>24*Help!W492/Help!$Q492</f>
        <v>709.67741935483866</v>
      </c>
      <c r="N492" s="2">
        <f>100*Help!H492</f>
        <v>100</v>
      </c>
      <c r="O492" s="2">
        <f t="shared" si="56"/>
        <v>651.41868512110716</v>
      </c>
      <c r="P492" s="2">
        <f t="shared" si="57"/>
        <v>404.46366782006913</v>
      </c>
      <c r="Q492" s="2">
        <f t="shared" si="58"/>
        <v>109.86159169550172</v>
      </c>
      <c r="R492" s="2">
        <f t="shared" si="59"/>
        <v>108.61591695501728</v>
      </c>
      <c r="S492" s="2">
        <f t="shared" si="60"/>
        <v>287.89994473597301</v>
      </c>
      <c r="T492" s="2">
        <f t="shared" si="61"/>
        <v>342.45496963640073</v>
      </c>
      <c r="U492" s="1478">
        <f t="shared" si="62"/>
        <v>268.39704525385872</v>
      </c>
      <c r="V492" s="1478">
        <f t="shared" si="63"/>
        <v>263.96776279391469</v>
      </c>
      <c r="W492" s="1478">
        <f t="shared" si="64"/>
        <v>17.741935483870968</v>
      </c>
      <c r="X492" s="1478">
        <f t="shared" si="65"/>
        <v>4.838709677419355</v>
      </c>
      <c r="Y492" s="1478">
        <f t="shared" si="66"/>
        <v>2.5806451612903225</v>
      </c>
      <c r="Z492" s="1478">
        <f t="shared" si="67"/>
        <v>709.67741935483866</v>
      </c>
      <c r="AA492" s="2">
        <f t="shared" si="55"/>
        <v>100</v>
      </c>
      <c r="AC492" s="2">
        <v>1</v>
      </c>
      <c r="AE492" s="2">
        <f>+Help!$G492*Help!Y492</f>
        <v>271.62629757785464</v>
      </c>
      <c r="AF492" s="2">
        <f>+Help!$G492*Help!Z492</f>
        <v>132.83737024221452</v>
      </c>
      <c r="AG492" s="2">
        <f>+Help!$G492*Help!AA492</f>
        <v>0</v>
      </c>
      <c r="AH492" s="2">
        <f>+Help!$G492*Help!AB492</f>
        <v>218.47750865051901</v>
      </c>
      <c r="AI492" s="2">
        <f>+Help!$G492*Help!AC492</f>
        <v>28.477508650519027</v>
      </c>
      <c r="AJ492" s="2">
        <f>+Help!$G492*Help!AD492</f>
        <v>38.731247294117637</v>
      </c>
      <c r="AK492" s="2">
        <f>+Help!$G492*Help!AE492</f>
        <v>14.186851211072662</v>
      </c>
      <c r="AL492" s="2">
        <f>+Help!$G492*Help!AF492</f>
        <v>14.013840830449825</v>
      </c>
      <c r="AM492" s="2">
        <f>+Help!$G492*Help!AG492</f>
        <v>8.6505190311418669</v>
      </c>
      <c r="AN492" s="2">
        <f>+Help!$G492*Help!AH492</f>
        <v>29.927335640138409</v>
      </c>
      <c r="AO492" s="2">
        <f>+Help!$G492*Help!AI492</f>
        <v>123.69965397923873</v>
      </c>
      <c r="AP492" s="2">
        <f>+Help!$G492*Help!AJ492</f>
        <v>13.713163353305831</v>
      </c>
      <c r="AQ492" s="2">
        <f>+Help!$G492*Help!AK492</f>
        <v>261.39818352900539</v>
      </c>
      <c r="AR492" s="1478">
        <f>+Help!$G492*Help!AL492</f>
        <v>23.25259515570934</v>
      </c>
      <c r="AS492" s="1478">
        <f>+Help!$G492*Help!AM492</f>
        <v>0</v>
      </c>
      <c r="AV492" s="5">
        <v>1</v>
      </c>
    </row>
    <row r="493" spans="1:48" x14ac:dyDescent="0.2">
      <c r="A493" s="1">
        <v>45417</v>
      </c>
      <c r="B493" s="2">
        <f>+Help!$G493*Help!I493</f>
        <v>651.41868512110716</v>
      </c>
      <c r="C493" s="2">
        <f>+Help!$G493*Help!J493</f>
        <v>404.46366782006913</v>
      </c>
      <c r="D493" s="2">
        <f>+Help!$G493*Help!K493</f>
        <v>109.86159169550172</v>
      </c>
      <c r="E493" s="2">
        <f>+Help!$G493*Help!L493</f>
        <v>108.61591695501728</v>
      </c>
      <c r="F493" s="2">
        <f>+Help!$G493*Help!M493</f>
        <v>287.89994473597301</v>
      </c>
      <c r="G493" s="2">
        <f>+Help!$G493*Help!N493</f>
        <v>342.45496963640073</v>
      </c>
      <c r="H493" s="1478">
        <f>24*Help!R493/Help!$Q493</f>
        <v>268.39704525385872</v>
      </c>
      <c r="I493" s="1478">
        <f>24*Help!S493/Help!$Q493</f>
        <v>263.96776279391469</v>
      </c>
      <c r="J493" s="1478">
        <f>24*Help!T493/Help!$Q493</f>
        <v>17.741935483870968</v>
      </c>
      <c r="K493" s="1478">
        <f>24*Help!U493/Help!$Q493</f>
        <v>4.838709677419355</v>
      </c>
      <c r="L493" s="1478">
        <f>24*Help!V493/Help!$Q493</f>
        <v>2.5806451612903225</v>
      </c>
      <c r="M493" s="1478">
        <f>24*Help!W493/Help!$Q493</f>
        <v>709.67741935483866</v>
      </c>
      <c r="N493" s="2">
        <f>100*Help!H493</f>
        <v>100</v>
      </c>
      <c r="O493" s="2">
        <f t="shared" si="56"/>
        <v>651.41868512110716</v>
      </c>
      <c r="P493" s="2">
        <f t="shared" si="57"/>
        <v>404.46366782006913</v>
      </c>
      <c r="Q493" s="2">
        <f t="shared" si="58"/>
        <v>109.86159169550172</v>
      </c>
      <c r="R493" s="2">
        <f t="shared" si="59"/>
        <v>108.61591695501728</v>
      </c>
      <c r="S493" s="2">
        <f t="shared" si="60"/>
        <v>287.89994473597301</v>
      </c>
      <c r="T493" s="2">
        <f t="shared" si="61"/>
        <v>342.45496963640073</v>
      </c>
      <c r="U493" s="1478">
        <f t="shared" si="62"/>
        <v>268.39704525385872</v>
      </c>
      <c r="V493" s="1478">
        <f t="shared" si="63"/>
        <v>263.96776279391469</v>
      </c>
      <c r="W493" s="1478">
        <f t="shared" si="64"/>
        <v>17.741935483870968</v>
      </c>
      <c r="X493" s="1478">
        <f t="shared" si="65"/>
        <v>4.838709677419355</v>
      </c>
      <c r="Y493" s="1478">
        <f t="shared" si="66"/>
        <v>2.5806451612903225</v>
      </c>
      <c r="Z493" s="1478">
        <f t="shared" si="67"/>
        <v>709.67741935483866</v>
      </c>
      <c r="AA493" s="2">
        <f t="shared" si="55"/>
        <v>100</v>
      </c>
      <c r="AC493" s="2">
        <v>1</v>
      </c>
      <c r="AE493" s="2">
        <f>+Help!$G493*Help!Y493</f>
        <v>271.62629757785464</v>
      </c>
      <c r="AF493" s="2">
        <f>+Help!$G493*Help!Z493</f>
        <v>132.83737024221452</v>
      </c>
      <c r="AG493" s="2">
        <f>+Help!$G493*Help!AA493</f>
        <v>0</v>
      </c>
      <c r="AH493" s="2">
        <f>+Help!$G493*Help!AB493</f>
        <v>218.47750865051901</v>
      </c>
      <c r="AI493" s="2">
        <f>+Help!$G493*Help!AC493</f>
        <v>28.477508650519027</v>
      </c>
      <c r="AJ493" s="2">
        <f>+Help!$G493*Help!AD493</f>
        <v>38.731247294117637</v>
      </c>
      <c r="AK493" s="2">
        <f>+Help!$G493*Help!AE493</f>
        <v>14.186851211072662</v>
      </c>
      <c r="AL493" s="2">
        <f>+Help!$G493*Help!AF493</f>
        <v>14.013840830449825</v>
      </c>
      <c r="AM493" s="2">
        <f>+Help!$G493*Help!AG493</f>
        <v>8.6505190311418669</v>
      </c>
      <c r="AN493" s="2">
        <f>+Help!$G493*Help!AH493</f>
        <v>29.927335640138409</v>
      </c>
      <c r="AO493" s="2">
        <f>+Help!$G493*Help!AI493</f>
        <v>123.69965397923873</v>
      </c>
      <c r="AP493" s="2">
        <f>+Help!$G493*Help!AJ493</f>
        <v>13.713163353305831</v>
      </c>
      <c r="AQ493" s="2">
        <f>+Help!$G493*Help!AK493</f>
        <v>261.39818352900539</v>
      </c>
      <c r="AR493" s="1478">
        <f>+Help!$G493*Help!AL493</f>
        <v>23.25259515570934</v>
      </c>
      <c r="AS493" s="1478">
        <f>+Help!$G493*Help!AM493</f>
        <v>0</v>
      </c>
      <c r="AV493" s="5">
        <v>1</v>
      </c>
    </row>
    <row r="494" spans="1:48" x14ac:dyDescent="0.2">
      <c r="A494" s="1">
        <v>45418</v>
      </c>
      <c r="B494" s="2">
        <f>+Help!$G494*Help!I494</f>
        <v>651.41868512110716</v>
      </c>
      <c r="C494" s="2">
        <f>+Help!$G494*Help!J494</f>
        <v>404.46366782006913</v>
      </c>
      <c r="D494" s="2">
        <f>+Help!$G494*Help!K494</f>
        <v>109.86159169550172</v>
      </c>
      <c r="E494" s="2">
        <f>+Help!$G494*Help!L494</f>
        <v>108.61591695501728</v>
      </c>
      <c r="F494" s="2">
        <f>+Help!$G494*Help!M494</f>
        <v>287.89994473597301</v>
      </c>
      <c r="G494" s="2">
        <f>+Help!$G494*Help!N494</f>
        <v>342.45496963640073</v>
      </c>
      <c r="H494" s="1478">
        <f>24*Help!R494/Help!$Q494</f>
        <v>268.39704525385872</v>
      </c>
      <c r="I494" s="1478">
        <f>24*Help!S494/Help!$Q494</f>
        <v>263.96776279391469</v>
      </c>
      <c r="J494" s="1478">
        <f>24*Help!T494/Help!$Q494</f>
        <v>17.741935483870968</v>
      </c>
      <c r="K494" s="1478">
        <f>24*Help!U494/Help!$Q494</f>
        <v>4.838709677419355</v>
      </c>
      <c r="L494" s="1478">
        <f>24*Help!V494/Help!$Q494</f>
        <v>2.5806451612903225</v>
      </c>
      <c r="M494" s="1478">
        <f>24*Help!W494/Help!$Q494</f>
        <v>709.67741935483866</v>
      </c>
      <c r="N494" s="2">
        <f>100*Help!H494</f>
        <v>100</v>
      </c>
      <c r="O494" s="2">
        <f t="shared" si="56"/>
        <v>651.41868512110716</v>
      </c>
      <c r="P494" s="2">
        <f t="shared" si="57"/>
        <v>404.46366782006913</v>
      </c>
      <c r="Q494" s="2">
        <f t="shared" si="58"/>
        <v>109.86159169550172</v>
      </c>
      <c r="R494" s="2">
        <f t="shared" si="59"/>
        <v>108.61591695501728</v>
      </c>
      <c r="S494" s="2">
        <f t="shared" si="60"/>
        <v>287.89994473597301</v>
      </c>
      <c r="T494" s="2">
        <f t="shared" si="61"/>
        <v>342.45496963640073</v>
      </c>
      <c r="U494" s="1478">
        <f t="shared" si="62"/>
        <v>268.39704525385872</v>
      </c>
      <c r="V494" s="1478">
        <f t="shared" si="63"/>
        <v>263.96776279391469</v>
      </c>
      <c r="W494" s="1478">
        <f t="shared" si="64"/>
        <v>17.741935483870968</v>
      </c>
      <c r="X494" s="1478">
        <f t="shared" si="65"/>
        <v>4.838709677419355</v>
      </c>
      <c r="Y494" s="1478">
        <f t="shared" si="66"/>
        <v>2.5806451612903225</v>
      </c>
      <c r="Z494" s="1478">
        <f t="shared" si="67"/>
        <v>709.67741935483866</v>
      </c>
      <c r="AA494" s="2">
        <f t="shared" si="55"/>
        <v>100</v>
      </c>
      <c r="AC494" s="2">
        <v>1</v>
      </c>
      <c r="AE494" s="2">
        <f>+Help!$G494*Help!Y494</f>
        <v>271.62629757785464</v>
      </c>
      <c r="AF494" s="2">
        <f>+Help!$G494*Help!Z494</f>
        <v>132.83737024221452</v>
      </c>
      <c r="AG494" s="2">
        <f>+Help!$G494*Help!AA494</f>
        <v>0</v>
      </c>
      <c r="AH494" s="2">
        <f>+Help!$G494*Help!AB494</f>
        <v>218.47750865051901</v>
      </c>
      <c r="AI494" s="2">
        <f>+Help!$G494*Help!AC494</f>
        <v>28.477508650519027</v>
      </c>
      <c r="AJ494" s="2">
        <f>+Help!$G494*Help!AD494</f>
        <v>38.731247294117637</v>
      </c>
      <c r="AK494" s="2">
        <f>+Help!$G494*Help!AE494</f>
        <v>14.186851211072662</v>
      </c>
      <c r="AL494" s="2">
        <f>+Help!$G494*Help!AF494</f>
        <v>14.013840830449825</v>
      </c>
      <c r="AM494" s="2">
        <f>+Help!$G494*Help!AG494</f>
        <v>8.6505190311418669</v>
      </c>
      <c r="AN494" s="2">
        <f>+Help!$G494*Help!AH494</f>
        <v>29.927335640138409</v>
      </c>
      <c r="AO494" s="2">
        <f>+Help!$G494*Help!AI494</f>
        <v>123.69965397923873</v>
      </c>
      <c r="AP494" s="2">
        <f>+Help!$G494*Help!AJ494</f>
        <v>13.713163353305831</v>
      </c>
      <c r="AQ494" s="2">
        <f>+Help!$G494*Help!AK494</f>
        <v>261.39818352900539</v>
      </c>
      <c r="AR494" s="1478">
        <f>+Help!$G494*Help!AL494</f>
        <v>23.25259515570934</v>
      </c>
      <c r="AS494" s="1478">
        <f>+Help!$G494*Help!AM494</f>
        <v>0</v>
      </c>
      <c r="AV494" s="5">
        <v>1</v>
      </c>
    </row>
    <row r="495" spans="1:48" x14ac:dyDescent="0.2">
      <c r="A495" s="1">
        <v>45419</v>
      </c>
      <c r="B495" s="2">
        <f>+Help!$G495*Help!I495</f>
        <v>651.41868512110716</v>
      </c>
      <c r="C495" s="2">
        <f>+Help!$G495*Help!J495</f>
        <v>404.46366782006913</v>
      </c>
      <c r="D495" s="2">
        <f>+Help!$G495*Help!K495</f>
        <v>109.86159169550172</v>
      </c>
      <c r="E495" s="2">
        <f>+Help!$G495*Help!L495</f>
        <v>108.61591695501728</v>
      </c>
      <c r="F495" s="2">
        <f>+Help!$G495*Help!M495</f>
        <v>287.89994473597301</v>
      </c>
      <c r="G495" s="2">
        <f>+Help!$G495*Help!N495</f>
        <v>342.45496963640073</v>
      </c>
      <c r="H495" s="1478">
        <f>24*Help!R495/Help!$Q495</f>
        <v>268.39704525385872</v>
      </c>
      <c r="I495" s="1478">
        <f>24*Help!S495/Help!$Q495</f>
        <v>263.96776279391469</v>
      </c>
      <c r="J495" s="1478">
        <f>24*Help!T495/Help!$Q495</f>
        <v>17.741935483870968</v>
      </c>
      <c r="K495" s="1478">
        <f>24*Help!U495/Help!$Q495</f>
        <v>4.838709677419355</v>
      </c>
      <c r="L495" s="1478">
        <f>24*Help!V495/Help!$Q495</f>
        <v>2.5806451612903225</v>
      </c>
      <c r="M495" s="1478">
        <f>24*Help!W495/Help!$Q495</f>
        <v>709.67741935483866</v>
      </c>
      <c r="N495" s="2">
        <f>100*Help!H495</f>
        <v>100</v>
      </c>
      <c r="O495" s="2">
        <f t="shared" si="56"/>
        <v>651.41868512110716</v>
      </c>
      <c r="P495" s="2">
        <f t="shared" si="57"/>
        <v>404.46366782006913</v>
      </c>
      <c r="Q495" s="2">
        <f t="shared" si="58"/>
        <v>109.86159169550172</v>
      </c>
      <c r="R495" s="2">
        <f t="shared" si="59"/>
        <v>108.61591695501728</v>
      </c>
      <c r="S495" s="2">
        <f t="shared" si="60"/>
        <v>287.89994473597301</v>
      </c>
      <c r="T495" s="2">
        <f t="shared" si="61"/>
        <v>342.45496963640073</v>
      </c>
      <c r="U495" s="1478">
        <f t="shared" si="62"/>
        <v>268.39704525385872</v>
      </c>
      <c r="V495" s="1478">
        <f t="shared" si="63"/>
        <v>263.96776279391469</v>
      </c>
      <c r="W495" s="1478">
        <f t="shared" si="64"/>
        <v>17.741935483870968</v>
      </c>
      <c r="X495" s="1478">
        <f t="shared" si="65"/>
        <v>4.838709677419355</v>
      </c>
      <c r="Y495" s="1478">
        <f t="shared" si="66"/>
        <v>2.5806451612903225</v>
      </c>
      <c r="Z495" s="1478">
        <f t="shared" si="67"/>
        <v>709.67741935483866</v>
      </c>
      <c r="AA495" s="2">
        <f t="shared" si="55"/>
        <v>100</v>
      </c>
      <c r="AC495" s="2">
        <v>1</v>
      </c>
      <c r="AE495" s="2">
        <f>+Help!$G495*Help!Y495</f>
        <v>271.62629757785464</v>
      </c>
      <c r="AF495" s="2">
        <f>+Help!$G495*Help!Z495</f>
        <v>132.83737024221452</v>
      </c>
      <c r="AG495" s="2">
        <f>+Help!$G495*Help!AA495</f>
        <v>0</v>
      </c>
      <c r="AH495" s="2">
        <f>+Help!$G495*Help!AB495</f>
        <v>218.47750865051901</v>
      </c>
      <c r="AI495" s="2">
        <f>+Help!$G495*Help!AC495</f>
        <v>28.477508650519027</v>
      </c>
      <c r="AJ495" s="2">
        <f>+Help!$G495*Help!AD495</f>
        <v>38.731247294117637</v>
      </c>
      <c r="AK495" s="2">
        <f>+Help!$G495*Help!AE495</f>
        <v>14.186851211072662</v>
      </c>
      <c r="AL495" s="2">
        <f>+Help!$G495*Help!AF495</f>
        <v>14.013840830449825</v>
      </c>
      <c r="AM495" s="2">
        <f>+Help!$G495*Help!AG495</f>
        <v>8.6505190311418669</v>
      </c>
      <c r="AN495" s="2">
        <f>+Help!$G495*Help!AH495</f>
        <v>29.927335640138409</v>
      </c>
      <c r="AO495" s="2">
        <f>+Help!$G495*Help!AI495</f>
        <v>123.69965397923873</v>
      </c>
      <c r="AP495" s="2">
        <f>+Help!$G495*Help!AJ495</f>
        <v>13.713163353305831</v>
      </c>
      <c r="AQ495" s="2">
        <f>+Help!$G495*Help!AK495</f>
        <v>261.39818352900539</v>
      </c>
      <c r="AR495" s="1478">
        <f>+Help!$G495*Help!AL495</f>
        <v>23.25259515570934</v>
      </c>
      <c r="AS495" s="1478">
        <f>+Help!$G495*Help!AM495</f>
        <v>0</v>
      </c>
      <c r="AV495" s="5">
        <v>1</v>
      </c>
    </row>
    <row r="496" spans="1:48" x14ac:dyDescent="0.2">
      <c r="A496" s="1">
        <v>45420</v>
      </c>
      <c r="B496" s="2">
        <f>+Help!$G496*Help!I496</f>
        <v>651.41868512110716</v>
      </c>
      <c r="C496" s="2">
        <f>+Help!$G496*Help!J496</f>
        <v>404.46366782006913</v>
      </c>
      <c r="D496" s="2">
        <f>+Help!$G496*Help!K496</f>
        <v>109.86159169550172</v>
      </c>
      <c r="E496" s="2">
        <f>+Help!$G496*Help!L496</f>
        <v>108.61591695501728</v>
      </c>
      <c r="F496" s="2">
        <f>+Help!$G496*Help!M496</f>
        <v>287.89994473597301</v>
      </c>
      <c r="G496" s="2">
        <f>+Help!$G496*Help!N496</f>
        <v>342.45496963640073</v>
      </c>
      <c r="H496" s="1478">
        <f>24*Help!R496/Help!$Q496</f>
        <v>268.39704525385872</v>
      </c>
      <c r="I496" s="1478">
        <f>24*Help!S496/Help!$Q496</f>
        <v>263.96776279391469</v>
      </c>
      <c r="J496" s="1478">
        <f>24*Help!T496/Help!$Q496</f>
        <v>17.741935483870968</v>
      </c>
      <c r="K496" s="1478">
        <f>24*Help!U496/Help!$Q496</f>
        <v>4.838709677419355</v>
      </c>
      <c r="L496" s="1478">
        <f>24*Help!V496/Help!$Q496</f>
        <v>2.5806451612903225</v>
      </c>
      <c r="M496" s="1478">
        <f>24*Help!W496/Help!$Q496</f>
        <v>709.67741935483866</v>
      </c>
      <c r="N496" s="2">
        <f>100*Help!H496</f>
        <v>100</v>
      </c>
      <c r="O496" s="2">
        <f t="shared" si="56"/>
        <v>651.41868512110716</v>
      </c>
      <c r="P496" s="2">
        <f t="shared" si="57"/>
        <v>404.46366782006913</v>
      </c>
      <c r="Q496" s="2">
        <f t="shared" si="58"/>
        <v>109.86159169550172</v>
      </c>
      <c r="R496" s="2">
        <f t="shared" si="59"/>
        <v>108.61591695501728</v>
      </c>
      <c r="S496" s="2">
        <f t="shared" si="60"/>
        <v>287.89994473597301</v>
      </c>
      <c r="T496" s="2">
        <f t="shared" si="61"/>
        <v>342.45496963640073</v>
      </c>
      <c r="U496" s="1478">
        <f t="shared" si="62"/>
        <v>268.39704525385872</v>
      </c>
      <c r="V496" s="1478">
        <f t="shared" si="63"/>
        <v>263.96776279391469</v>
      </c>
      <c r="W496" s="1478">
        <f t="shared" si="64"/>
        <v>17.741935483870968</v>
      </c>
      <c r="X496" s="1478">
        <f t="shared" si="65"/>
        <v>4.838709677419355</v>
      </c>
      <c r="Y496" s="1478">
        <f t="shared" si="66"/>
        <v>2.5806451612903225</v>
      </c>
      <c r="Z496" s="1478">
        <f t="shared" si="67"/>
        <v>709.67741935483866</v>
      </c>
      <c r="AA496" s="2">
        <f t="shared" si="55"/>
        <v>100</v>
      </c>
      <c r="AC496" s="2">
        <v>1</v>
      </c>
      <c r="AE496" s="2">
        <f>+Help!$G496*Help!Y496</f>
        <v>271.62629757785464</v>
      </c>
      <c r="AF496" s="2">
        <f>+Help!$G496*Help!Z496</f>
        <v>132.83737024221452</v>
      </c>
      <c r="AG496" s="2">
        <f>+Help!$G496*Help!AA496</f>
        <v>0</v>
      </c>
      <c r="AH496" s="2">
        <f>+Help!$G496*Help!AB496</f>
        <v>218.47750865051901</v>
      </c>
      <c r="AI496" s="2">
        <f>+Help!$G496*Help!AC496</f>
        <v>28.477508650519027</v>
      </c>
      <c r="AJ496" s="2">
        <f>+Help!$G496*Help!AD496</f>
        <v>38.731247294117637</v>
      </c>
      <c r="AK496" s="2">
        <f>+Help!$G496*Help!AE496</f>
        <v>14.186851211072662</v>
      </c>
      <c r="AL496" s="2">
        <f>+Help!$G496*Help!AF496</f>
        <v>14.013840830449825</v>
      </c>
      <c r="AM496" s="2">
        <f>+Help!$G496*Help!AG496</f>
        <v>8.6505190311418669</v>
      </c>
      <c r="AN496" s="2">
        <f>+Help!$G496*Help!AH496</f>
        <v>29.927335640138409</v>
      </c>
      <c r="AO496" s="2">
        <f>+Help!$G496*Help!AI496</f>
        <v>123.69965397923873</v>
      </c>
      <c r="AP496" s="2">
        <f>+Help!$G496*Help!AJ496</f>
        <v>13.713163353305831</v>
      </c>
      <c r="AQ496" s="2">
        <f>+Help!$G496*Help!AK496</f>
        <v>261.39818352900539</v>
      </c>
      <c r="AR496" s="1478">
        <f>+Help!$G496*Help!AL496</f>
        <v>23.25259515570934</v>
      </c>
      <c r="AS496" s="1478">
        <f>+Help!$G496*Help!AM496</f>
        <v>0</v>
      </c>
      <c r="AV496" s="5">
        <v>1</v>
      </c>
    </row>
    <row r="497" spans="1:48" x14ac:dyDescent="0.2">
      <c r="A497" s="1">
        <v>45421</v>
      </c>
      <c r="B497" s="2">
        <f>+Help!$G497*Help!I497</f>
        <v>651.41868512110716</v>
      </c>
      <c r="C497" s="2">
        <f>+Help!$G497*Help!J497</f>
        <v>404.46366782006913</v>
      </c>
      <c r="D497" s="2">
        <f>+Help!$G497*Help!K497</f>
        <v>109.86159169550172</v>
      </c>
      <c r="E497" s="2">
        <f>+Help!$G497*Help!L497</f>
        <v>108.61591695501728</v>
      </c>
      <c r="F497" s="2">
        <f>+Help!$G497*Help!M497</f>
        <v>287.89994473597301</v>
      </c>
      <c r="G497" s="2">
        <f>+Help!$G497*Help!N497</f>
        <v>342.45496963640073</v>
      </c>
      <c r="H497" s="1478">
        <f>24*Help!R497/Help!$Q497</f>
        <v>268.39704525385872</v>
      </c>
      <c r="I497" s="1478">
        <f>24*Help!S497/Help!$Q497</f>
        <v>263.96776279391469</v>
      </c>
      <c r="J497" s="1478">
        <f>24*Help!T497/Help!$Q497</f>
        <v>17.741935483870968</v>
      </c>
      <c r="K497" s="1478">
        <f>24*Help!U497/Help!$Q497</f>
        <v>4.838709677419355</v>
      </c>
      <c r="L497" s="1478">
        <f>24*Help!V497/Help!$Q497</f>
        <v>2.5806451612903225</v>
      </c>
      <c r="M497" s="1478">
        <f>24*Help!W497/Help!$Q497</f>
        <v>709.67741935483866</v>
      </c>
      <c r="N497" s="2">
        <f>100*Help!H497</f>
        <v>100</v>
      </c>
      <c r="O497" s="2">
        <f t="shared" si="56"/>
        <v>651.41868512110716</v>
      </c>
      <c r="P497" s="2">
        <f t="shared" si="57"/>
        <v>404.46366782006913</v>
      </c>
      <c r="Q497" s="2">
        <f t="shared" si="58"/>
        <v>109.86159169550172</v>
      </c>
      <c r="R497" s="2">
        <f t="shared" si="59"/>
        <v>108.61591695501728</v>
      </c>
      <c r="S497" s="2">
        <f t="shared" si="60"/>
        <v>287.89994473597301</v>
      </c>
      <c r="T497" s="2">
        <f t="shared" si="61"/>
        <v>342.45496963640073</v>
      </c>
      <c r="U497" s="1478">
        <f t="shared" si="62"/>
        <v>268.39704525385872</v>
      </c>
      <c r="V497" s="1478">
        <f t="shared" si="63"/>
        <v>263.96776279391469</v>
      </c>
      <c r="W497" s="1478">
        <f t="shared" si="64"/>
        <v>17.741935483870968</v>
      </c>
      <c r="X497" s="1478">
        <f t="shared" si="65"/>
        <v>4.838709677419355</v>
      </c>
      <c r="Y497" s="1478">
        <f t="shared" si="66"/>
        <v>2.5806451612903225</v>
      </c>
      <c r="Z497" s="1478">
        <f t="shared" si="67"/>
        <v>709.67741935483866</v>
      </c>
      <c r="AA497" s="2">
        <f t="shared" si="55"/>
        <v>100</v>
      </c>
      <c r="AC497" s="2">
        <v>1</v>
      </c>
      <c r="AE497" s="2">
        <f>+Help!$G497*Help!Y497</f>
        <v>271.62629757785464</v>
      </c>
      <c r="AF497" s="2">
        <f>+Help!$G497*Help!Z497</f>
        <v>132.83737024221452</v>
      </c>
      <c r="AG497" s="2">
        <f>+Help!$G497*Help!AA497</f>
        <v>0</v>
      </c>
      <c r="AH497" s="2">
        <f>+Help!$G497*Help!AB497</f>
        <v>218.47750865051901</v>
      </c>
      <c r="AI497" s="2">
        <f>+Help!$G497*Help!AC497</f>
        <v>28.477508650519027</v>
      </c>
      <c r="AJ497" s="2">
        <f>+Help!$G497*Help!AD497</f>
        <v>38.731247294117637</v>
      </c>
      <c r="AK497" s="2">
        <f>+Help!$G497*Help!AE497</f>
        <v>14.186851211072662</v>
      </c>
      <c r="AL497" s="2">
        <f>+Help!$G497*Help!AF497</f>
        <v>14.013840830449825</v>
      </c>
      <c r="AM497" s="2">
        <f>+Help!$G497*Help!AG497</f>
        <v>8.6505190311418669</v>
      </c>
      <c r="AN497" s="2">
        <f>+Help!$G497*Help!AH497</f>
        <v>29.927335640138409</v>
      </c>
      <c r="AO497" s="2">
        <f>+Help!$G497*Help!AI497</f>
        <v>123.69965397923873</v>
      </c>
      <c r="AP497" s="2">
        <f>+Help!$G497*Help!AJ497</f>
        <v>13.713163353305831</v>
      </c>
      <c r="AQ497" s="2">
        <f>+Help!$G497*Help!AK497</f>
        <v>261.39818352900539</v>
      </c>
      <c r="AR497" s="1478">
        <f>+Help!$G497*Help!AL497</f>
        <v>23.25259515570934</v>
      </c>
      <c r="AS497" s="1478">
        <f>+Help!$G497*Help!AM497</f>
        <v>0</v>
      </c>
      <c r="AV497" s="5">
        <v>1</v>
      </c>
    </row>
    <row r="498" spans="1:48" x14ac:dyDescent="0.2">
      <c r="A498" s="1">
        <v>45422</v>
      </c>
      <c r="B498" s="2">
        <f>+Help!$G498*Help!I498</f>
        <v>651.41868512110716</v>
      </c>
      <c r="C498" s="2">
        <f>+Help!$G498*Help!J498</f>
        <v>404.46366782006913</v>
      </c>
      <c r="D498" s="2">
        <f>+Help!$G498*Help!K498</f>
        <v>109.86159169550172</v>
      </c>
      <c r="E498" s="2">
        <f>+Help!$G498*Help!L498</f>
        <v>108.61591695501728</v>
      </c>
      <c r="F498" s="2">
        <f>+Help!$G498*Help!M498</f>
        <v>287.89994473597301</v>
      </c>
      <c r="G498" s="2">
        <f>+Help!$G498*Help!N498</f>
        <v>342.45496963640073</v>
      </c>
      <c r="H498" s="1478">
        <f>24*Help!R498/Help!$Q498</f>
        <v>268.39704525385872</v>
      </c>
      <c r="I498" s="1478">
        <f>24*Help!S498/Help!$Q498</f>
        <v>263.96776279391469</v>
      </c>
      <c r="J498" s="1478">
        <f>24*Help!T498/Help!$Q498</f>
        <v>17.741935483870968</v>
      </c>
      <c r="K498" s="1478">
        <f>24*Help!U498/Help!$Q498</f>
        <v>4.838709677419355</v>
      </c>
      <c r="L498" s="1478">
        <f>24*Help!V498/Help!$Q498</f>
        <v>2.5806451612903225</v>
      </c>
      <c r="M498" s="1478">
        <f>24*Help!W498/Help!$Q498</f>
        <v>709.67741935483866</v>
      </c>
      <c r="N498" s="2">
        <f>100*Help!H498</f>
        <v>100</v>
      </c>
      <c r="O498" s="2">
        <f t="shared" si="56"/>
        <v>651.41868512110716</v>
      </c>
      <c r="P498" s="2">
        <f t="shared" si="57"/>
        <v>404.46366782006913</v>
      </c>
      <c r="Q498" s="2">
        <f t="shared" si="58"/>
        <v>109.86159169550172</v>
      </c>
      <c r="R498" s="2">
        <f t="shared" si="59"/>
        <v>108.61591695501728</v>
      </c>
      <c r="S498" s="2">
        <f t="shared" si="60"/>
        <v>287.89994473597301</v>
      </c>
      <c r="T498" s="2">
        <f t="shared" si="61"/>
        <v>342.45496963640073</v>
      </c>
      <c r="U498" s="1478">
        <f t="shared" si="62"/>
        <v>268.39704525385872</v>
      </c>
      <c r="V498" s="1478">
        <f t="shared" si="63"/>
        <v>263.96776279391469</v>
      </c>
      <c r="W498" s="1478">
        <f t="shared" si="64"/>
        <v>17.741935483870968</v>
      </c>
      <c r="X498" s="1478">
        <f t="shared" si="65"/>
        <v>4.838709677419355</v>
      </c>
      <c r="Y498" s="1478">
        <f t="shared" si="66"/>
        <v>2.5806451612903225</v>
      </c>
      <c r="Z498" s="1478">
        <f t="shared" si="67"/>
        <v>709.67741935483866</v>
      </c>
      <c r="AA498" s="2">
        <f t="shared" si="55"/>
        <v>100</v>
      </c>
      <c r="AC498" s="2">
        <v>1</v>
      </c>
      <c r="AE498" s="2">
        <f>+Help!$G498*Help!Y498</f>
        <v>271.62629757785464</v>
      </c>
      <c r="AF498" s="2">
        <f>+Help!$G498*Help!Z498</f>
        <v>132.83737024221452</v>
      </c>
      <c r="AG498" s="2">
        <f>+Help!$G498*Help!AA498</f>
        <v>0</v>
      </c>
      <c r="AH498" s="2">
        <f>+Help!$G498*Help!AB498</f>
        <v>218.47750865051901</v>
      </c>
      <c r="AI498" s="2">
        <f>+Help!$G498*Help!AC498</f>
        <v>28.477508650519027</v>
      </c>
      <c r="AJ498" s="2">
        <f>+Help!$G498*Help!AD498</f>
        <v>38.731247294117637</v>
      </c>
      <c r="AK498" s="2">
        <f>+Help!$G498*Help!AE498</f>
        <v>14.186851211072662</v>
      </c>
      <c r="AL498" s="2">
        <f>+Help!$G498*Help!AF498</f>
        <v>14.013840830449825</v>
      </c>
      <c r="AM498" s="2">
        <f>+Help!$G498*Help!AG498</f>
        <v>8.6505190311418669</v>
      </c>
      <c r="AN498" s="2">
        <f>+Help!$G498*Help!AH498</f>
        <v>29.927335640138409</v>
      </c>
      <c r="AO498" s="2">
        <f>+Help!$G498*Help!AI498</f>
        <v>123.69965397923873</v>
      </c>
      <c r="AP498" s="2">
        <f>+Help!$G498*Help!AJ498</f>
        <v>13.713163353305831</v>
      </c>
      <c r="AQ498" s="2">
        <f>+Help!$G498*Help!AK498</f>
        <v>261.39818352900539</v>
      </c>
      <c r="AR498" s="1478">
        <f>+Help!$G498*Help!AL498</f>
        <v>23.25259515570934</v>
      </c>
      <c r="AS498" s="1478">
        <f>+Help!$G498*Help!AM498</f>
        <v>0</v>
      </c>
      <c r="AV498" s="5">
        <v>1</v>
      </c>
    </row>
    <row r="499" spans="1:48" x14ac:dyDescent="0.2">
      <c r="A499" s="1">
        <v>45423</v>
      </c>
      <c r="B499" s="2">
        <f>+Help!$G499*Help!I499</f>
        <v>651.41868512110716</v>
      </c>
      <c r="C499" s="2">
        <f>+Help!$G499*Help!J499</f>
        <v>404.46366782006913</v>
      </c>
      <c r="D499" s="2">
        <f>+Help!$G499*Help!K499</f>
        <v>109.86159169550172</v>
      </c>
      <c r="E499" s="2">
        <f>+Help!$G499*Help!L499</f>
        <v>108.61591695501728</v>
      </c>
      <c r="F499" s="2">
        <f>+Help!$G499*Help!M499</f>
        <v>287.89994473597301</v>
      </c>
      <c r="G499" s="2">
        <f>+Help!$G499*Help!N499</f>
        <v>342.45496963640073</v>
      </c>
      <c r="H499" s="1478">
        <f>24*Help!R499/Help!$Q499</f>
        <v>268.39704525385872</v>
      </c>
      <c r="I499" s="1478">
        <f>24*Help!S499/Help!$Q499</f>
        <v>263.96776279391469</v>
      </c>
      <c r="J499" s="1478">
        <f>24*Help!T499/Help!$Q499</f>
        <v>17.741935483870968</v>
      </c>
      <c r="K499" s="1478">
        <f>24*Help!U499/Help!$Q499</f>
        <v>4.838709677419355</v>
      </c>
      <c r="L499" s="1478">
        <f>24*Help!V499/Help!$Q499</f>
        <v>2.5806451612903225</v>
      </c>
      <c r="M499" s="1478">
        <f>24*Help!W499/Help!$Q499</f>
        <v>709.67741935483866</v>
      </c>
      <c r="N499" s="2">
        <f>100*Help!H499</f>
        <v>100</v>
      </c>
      <c r="O499" s="2">
        <f t="shared" si="56"/>
        <v>651.41868512110716</v>
      </c>
      <c r="P499" s="2">
        <f t="shared" si="57"/>
        <v>404.46366782006913</v>
      </c>
      <c r="Q499" s="2">
        <f t="shared" si="58"/>
        <v>109.86159169550172</v>
      </c>
      <c r="R499" s="2">
        <f t="shared" si="59"/>
        <v>108.61591695501728</v>
      </c>
      <c r="S499" s="2">
        <f t="shared" si="60"/>
        <v>287.89994473597301</v>
      </c>
      <c r="T499" s="2">
        <f t="shared" si="61"/>
        <v>342.45496963640073</v>
      </c>
      <c r="U499" s="1478">
        <f t="shared" si="62"/>
        <v>268.39704525385872</v>
      </c>
      <c r="V499" s="1478">
        <f t="shared" si="63"/>
        <v>263.96776279391469</v>
      </c>
      <c r="W499" s="1478">
        <f t="shared" si="64"/>
        <v>17.741935483870968</v>
      </c>
      <c r="X499" s="1478">
        <f t="shared" si="65"/>
        <v>4.838709677419355</v>
      </c>
      <c r="Y499" s="1478">
        <f t="shared" si="66"/>
        <v>2.5806451612903225</v>
      </c>
      <c r="Z499" s="1478">
        <f t="shared" si="67"/>
        <v>709.67741935483866</v>
      </c>
      <c r="AA499" s="2">
        <f t="shared" si="55"/>
        <v>100</v>
      </c>
      <c r="AC499" s="2">
        <v>1</v>
      </c>
      <c r="AE499" s="2">
        <f>+Help!$G499*Help!Y499</f>
        <v>271.62629757785464</v>
      </c>
      <c r="AF499" s="2">
        <f>+Help!$G499*Help!Z499</f>
        <v>132.83737024221452</v>
      </c>
      <c r="AG499" s="2">
        <f>+Help!$G499*Help!AA499</f>
        <v>0</v>
      </c>
      <c r="AH499" s="2">
        <f>+Help!$G499*Help!AB499</f>
        <v>218.47750865051901</v>
      </c>
      <c r="AI499" s="2">
        <f>+Help!$G499*Help!AC499</f>
        <v>28.477508650519027</v>
      </c>
      <c r="AJ499" s="2">
        <f>+Help!$G499*Help!AD499</f>
        <v>38.731247294117637</v>
      </c>
      <c r="AK499" s="2">
        <f>+Help!$G499*Help!AE499</f>
        <v>14.186851211072662</v>
      </c>
      <c r="AL499" s="2">
        <f>+Help!$G499*Help!AF499</f>
        <v>14.013840830449825</v>
      </c>
      <c r="AM499" s="2">
        <f>+Help!$G499*Help!AG499</f>
        <v>8.6505190311418669</v>
      </c>
      <c r="AN499" s="2">
        <f>+Help!$G499*Help!AH499</f>
        <v>29.927335640138409</v>
      </c>
      <c r="AO499" s="2">
        <f>+Help!$G499*Help!AI499</f>
        <v>123.69965397923873</v>
      </c>
      <c r="AP499" s="2">
        <f>+Help!$G499*Help!AJ499</f>
        <v>13.713163353305831</v>
      </c>
      <c r="AQ499" s="2">
        <f>+Help!$G499*Help!AK499</f>
        <v>261.39818352900539</v>
      </c>
      <c r="AR499" s="1478">
        <f>+Help!$G499*Help!AL499</f>
        <v>23.25259515570934</v>
      </c>
      <c r="AS499" s="1478">
        <f>+Help!$G499*Help!AM499</f>
        <v>0</v>
      </c>
      <c r="AV499" s="5">
        <v>1</v>
      </c>
    </row>
    <row r="500" spans="1:48" x14ac:dyDescent="0.2">
      <c r="A500" s="1">
        <v>45424</v>
      </c>
      <c r="B500" s="2">
        <f>+Help!$G500*Help!I500</f>
        <v>651.41868512110716</v>
      </c>
      <c r="C500" s="2">
        <f>+Help!$G500*Help!J500</f>
        <v>404.46366782006913</v>
      </c>
      <c r="D500" s="2">
        <f>+Help!$G500*Help!K500</f>
        <v>109.86159169550172</v>
      </c>
      <c r="E500" s="2">
        <f>+Help!$G500*Help!L500</f>
        <v>108.61591695501728</v>
      </c>
      <c r="F500" s="2">
        <f>+Help!$G500*Help!M500</f>
        <v>287.89994473597301</v>
      </c>
      <c r="G500" s="2">
        <f>+Help!$G500*Help!N500</f>
        <v>342.45496963640073</v>
      </c>
      <c r="H500" s="1478">
        <f>24*Help!R500/Help!$Q500</f>
        <v>268.39704525385872</v>
      </c>
      <c r="I500" s="1478">
        <f>24*Help!S500/Help!$Q500</f>
        <v>263.96776279391469</v>
      </c>
      <c r="J500" s="1478">
        <f>24*Help!T500/Help!$Q500</f>
        <v>17.741935483870968</v>
      </c>
      <c r="K500" s="1478">
        <f>24*Help!U500/Help!$Q500</f>
        <v>4.838709677419355</v>
      </c>
      <c r="L500" s="1478">
        <f>24*Help!V500/Help!$Q500</f>
        <v>2.5806451612903225</v>
      </c>
      <c r="M500" s="1478">
        <f>24*Help!W500/Help!$Q500</f>
        <v>709.67741935483866</v>
      </c>
      <c r="N500" s="2">
        <f>100*Help!H500</f>
        <v>100</v>
      </c>
      <c r="O500" s="2">
        <f t="shared" si="56"/>
        <v>651.41868512110716</v>
      </c>
      <c r="P500" s="2">
        <f t="shared" si="57"/>
        <v>404.46366782006913</v>
      </c>
      <c r="Q500" s="2">
        <f t="shared" si="58"/>
        <v>109.86159169550172</v>
      </c>
      <c r="R500" s="2">
        <f t="shared" si="59"/>
        <v>108.61591695501728</v>
      </c>
      <c r="S500" s="2">
        <f t="shared" si="60"/>
        <v>287.89994473597301</v>
      </c>
      <c r="T500" s="2">
        <f t="shared" si="61"/>
        <v>342.45496963640073</v>
      </c>
      <c r="U500" s="1478">
        <f t="shared" si="62"/>
        <v>268.39704525385872</v>
      </c>
      <c r="V500" s="1478">
        <f t="shared" si="63"/>
        <v>263.96776279391469</v>
      </c>
      <c r="W500" s="1478">
        <f t="shared" si="64"/>
        <v>17.741935483870968</v>
      </c>
      <c r="X500" s="1478">
        <f t="shared" si="65"/>
        <v>4.838709677419355</v>
      </c>
      <c r="Y500" s="1478">
        <f t="shared" si="66"/>
        <v>2.5806451612903225</v>
      </c>
      <c r="Z500" s="1478">
        <f t="shared" si="67"/>
        <v>709.67741935483866</v>
      </c>
      <c r="AA500" s="2">
        <f t="shared" si="55"/>
        <v>100</v>
      </c>
      <c r="AC500" s="2">
        <v>1</v>
      </c>
      <c r="AE500" s="2">
        <f>+Help!$G500*Help!Y500</f>
        <v>271.62629757785464</v>
      </c>
      <c r="AF500" s="2">
        <f>+Help!$G500*Help!Z500</f>
        <v>132.83737024221452</v>
      </c>
      <c r="AG500" s="2">
        <f>+Help!$G500*Help!AA500</f>
        <v>0</v>
      </c>
      <c r="AH500" s="2">
        <f>+Help!$G500*Help!AB500</f>
        <v>218.47750865051901</v>
      </c>
      <c r="AI500" s="2">
        <f>+Help!$G500*Help!AC500</f>
        <v>28.477508650519027</v>
      </c>
      <c r="AJ500" s="2">
        <f>+Help!$G500*Help!AD500</f>
        <v>38.731247294117637</v>
      </c>
      <c r="AK500" s="2">
        <f>+Help!$G500*Help!AE500</f>
        <v>14.186851211072662</v>
      </c>
      <c r="AL500" s="2">
        <f>+Help!$G500*Help!AF500</f>
        <v>14.013840830449825</v>
      </c>
      <c r="AM500" s="2">
        <f>+Help!$G500*Help!AG500</f>
        <v>8.6505190311418669</v>
      </c>
      <c r="AN500" s="2">
        <f>+Help!$G500*Help!AH500</f>
        <v>29.927335640138409</v>
      </c>
      <c r="AO500" s="2">
        <f>+Help!$G500*Help!AI500</f>
        <v>123.69965397923873</v>
      </c>
      <c r="AP500" s="2">
        <f>+Help!$G500*Help!AJ500</f>
        <v>13.713163353305831</v>
      </c>
      <c r="AQ500" s="2">
        <f>+Help!$G500*Help!AK500</f>
        <v>261.39818352900539</v>
      </c>
      <c r="AR500" s="1478">
        <f>+Help!$G500*Help!AL500</f>
        <v>23.25259515570934</v>
      </c>
      <c r="AS500" s="1478">
        <f>+Help!$G500*Help!AM500</f>
        <v>0</v>
      </c>
      <c r="AV500" s="5">
        <v>1</v>
      </c>
    </row>
    <row r="501" spans="1:48" x14ac:dyDescent="0.2">
      <c r="A501" s="1">
        <v>45425</v>
      </c>
      <c r="B501" s="2">
        <f>+Help!$G501*Help!I501</f>
        <v>651.41868512110716</v>
      </c>
      <c r="C501" s="2">
        <f>+Help!$G501*Help!J501</f>
        <v>404.46366782006913</v>
      </c>
      <c r="D501" s="2">
        <f>+Help!$G501*Help!K501</f>
        <v>109.86159169550172</v>
      </c>
      <c r="E501" s="2">
        <f>+Help!$G501*Help!L501</f>
        <v>108.61591695501728</v>
      </c>
      <c r="F501" s="2">
        <f>+Help!$G501*Help!M501</f>
        <v>287.89994473597301</v>
      </c>
      <c r="G501" s="2">
        <f>+Help!$G501*Help!N501</f>
        <v>342.45496963640073</v>
      </c>
      <c r="H501" s="1478">
        <f>24*Help!R501/Help!$Q501</f>
        <v>268.39704525385872</v>
      </c>
      <c r="I501" s="1478">
        <f>24*Help!S501/Help!$Q501</f>
        <v>263.96776279391469</v>
      </c>
      <c r="J501" s="1478">
        <f>24*Help!T501/Help!$Q501</f>
        <v>17.741935483870968</v>
      </c>
      <c r="K501" s="1478">
        <f>24*Help!U501/Help!$Q501</f>
        <v>4.838709677419355</v>
      </c>
      <c r="L501" s="1478">
        <f>24*Help!V501/Help!$Q501</f>
        <v>2.5806451612903225</v>
      </c>
      <c r="M501" s="1478">
        <f>24*Help!W501/Help!$Q501</f>
        <v>709.67741935483866</v>
      </c>
      <c r="N501" s="2">
        <f>100*Help!H501</f>
        <v>100</v>
      </c>
      <c r="O501" s="2">
        <f t="shared" si="56"/>
        <v>651.41868512110716</v>
      </c>
      <c r="P501" s="2">
        <f t="shared" si="57"/>
        <v>404.46366782006913</v>
      </c>
      <c r="Q501" s="2">
        <f t="shared" si="58"/>
        <v>109.86159169550172</v>
      </c>
      <c r="R501" s="2">
        <f t="shared" si="59"/>
        <v>108.61591695501728</v>
      </c>
      <c r="S501" s="2">
        <f t="shared" si="60"/>
        <v>287.89994473597301</v>
      </c>
      <c r="T501" s="2">
        <f t="shared" si="61"/>
        <v>342.45496963640073</v>
      </c>
      <c r="U501" s="1478">
        <f t="shared" si="62"/>
        <v>268.39704525385872</v>
      </c>
      <c r="V501" s="1478">
        <f t="shared" si="63"/>
        <v>263.96776279391469</v>
      </c>
      <c r="W501" s="1478">
        <f t="shared" si="64"/>
        <v>17.741935483870968</v>
      </c>
      <c r="X501" s="1478">
        <f t="shared" si="65"/>
        <v>4.838709677419355</v>
      </c>
      <c r="Y501" s="1478">
        <f t="shared" si="66"/>
        <v>2.5806451612903225</v>
      </c>
      <c r="Z501" s="1478">
        <f t="shared" si="67"/>
        <v>709.67741935483866</v>
      </c>
      <c r="AA501" s="2">
        <f t="shared" si="55"/>
        <v>100</v>
      </c>
      <c r="AC501" s="2">
        <v>1</v>
      </c>
      <c r="AE501" s="2">
        <f>+Help!$G501*Help!Y501</f>
        <v>271.62629757785464</v>
      </c>
      <c r="AF501" s="2">
        <f>+Help!$G501*Help!Z501</f>
        <v>132.83737024221452</v>
      </c>
      <c r="AG501" s="2">
        <f>+Help!$G501*Help!AA501</f>
        <v>0</v>
      </c>
      <c r="AH501" s="2">
        <f>+Help!$G501*Help!AB501</f>
        <v>218.47750865051901</v>
      </c>
      <c r="AI501" s="2">
        <f>+Help!$G501*Help!AC501</f>
        <v>28.477508650519027</v>
      </c>
      <c r="AJ501" s="2">
        <f>+Help!$G501*Help!AD501</f>
        <v>38.731247294117637</v>
      </c>
      <c r="AK501" s="2">
        <f>+Help!$G501*Help!AE501</f>
        <v>14.186851211072662</v>
      </c>
      <c r="AL501" s="2">
        <f>+Help!$G501*Help!AF501</f>
        <v>14.013840830449825</v>
      </c>
      <c r="AM501" s="2">
        <f>+Help!$G501*Help!AG501</f>
        <v>8.6505190311418669</v>
      </c>
      <c r="AN501" s="2">
        <f>+Help!$G501*Help!AH501</f>
        <v>29.927335640138409</v>
      </c>
      <c r="AO501" s="2">
        <f>+Help!$G501*Help!AI501</f>
        <v>123.69965397923873</v>
      </c>
      <c r="AP501" s="2">
        <f>+Help!$G501*Help!AJ501</f>
        <v>13.713163353305831</v>
      </c>
      <c r="AQ501" s="2">
        <f>+Help!$G501*Help!AK501</f>
        <v>261.39818352900539</v>
      </c>
      <c r="AR501" s="1478">
        <f>+Help!$G501*Help!AL501</f>
        <v>23.25259515570934</v>
      </c>
      <c r="AS501" s="1478">
        <f>+Help!$G501*Help!AM501</f>
        <v>0</v>
      </c>
      <c r="AV501" s="5">
        <v>1</v>
      </c>
    </row>
    <row r="502" spans="1:48" x14ac:dyDescent="0.2">
      <c r="A502" s="1">
        <v>45426</v>
      </c>
      <c r="B502" s="2">
        <f>+Help!$G502*Help!I502</f>
        <v>325.70934256055358</v>
      </c>
      <c r="C502" s="2">
        <f>+Help!$G502*Help!J502</f>
        <v>202.23183391003457</v>
      </c>
      <c r="D502" s="2">
        <f>+Help!$G502*Help!K502</f>
        <v>54.930795847750858</v>
      </c>
      <c r="E502" s="2">
        <f>+Help!$G502*Help!L502</f>
        <v>54.307958477508642</v>
      </c>
      <c r="F502" s="2">
        <f>+Help!$G502*Help!M502</f>
        <v>143.9499723679865</v>
      </c>
      <c r="G502" s="2">
        <f>+Help!$G502*Help!N502</f>
        <v>171.22748481820037</v>
      </c>
      <c r="H502" s="1478">
        <f>24*Help!R502/Help!$Q502</f>
        <v>268.39704525385872</v>
      </c>
      <c r="I502" s="1478">
        <f>24*Help!S502/Help!$Q502</f>
        <v>263.96776279391469</v>
      </c>
      <c r="J502" s="1478">
        <f>24*Help!T502/Help!$Q502</f>
        <v>17.741935483870968</v>
      </c>
      <c r="K502" s="1478">
        <f>24*Help!U502/Help!$Q502</f>
        <v>4.838709677419355</v>
      </c>
      <c r="L502" s="1478">
        <f>24*Help!V502/Help!$Q502</f>
        <v>2.5806451612903225</v>
      </c>
      <c r="M502" s="1478">
        <f>24*Help!W502/Help!$Q502</f>
        <v>709.67741935483866</v>
      </c>
      <c r="N502" s="2">
        <f>100*Help!H502</f>
        <v>50</v>
      </c>
      <c r="O502" s="2">
        <f t="shared" si="56"/>
        <v>325.70934256055358</v>
      </c>
      <c r="P502" s="2">
        <f t="shared" si="57"/>
        <v>202.23183391003457</v>
      </c>
      <c r="Q502" s="2">
        <f t="shared" si="58"/>
        <v>54.930795847750858</v>
      </c>
      <c r="R502" s="2">
        <f t="shared" si="59"/>
        <v>54.307958477508642</v>
      </c>
      <c r="S502" s="2">
        <f t="shared" si="60"/>
        <v>143.9499723679865</v>
      </c>
      <c r="T502" s="2">
        <f t="shared" si="61"/>
        <v>171.22748481820037</v>
      </c>
      <c r="U502" s="1478">
        <f t="shared" si="62"/>
        <v>268.39704525385872</v>
      </c>
      <c r="V502" s="1478">
        <f t="shared" si="63"/>
        <v>263.96776279391469</v>
      </c>
      <c r="W502" s="1478">
        <f t="shared" si="64"/>
        <v>17.741935483870968</v>
      </c>
      <c r="X502" s="1478">
        <f t="shared" si="65"/>
        <v>4.838709677419355</v>
      </c>
      <c r="Y502" s="1478">
        <f t="shared" si="66"/>
        <v>2.5806451612903225</v>
      </c>
      <c r="Z502" s="1478">
        <f t="shared" si="67"/>
        <v>709.67741935483866</v>
      </c>
      <c r="AA502" s="2">
        <f t="shared" si="55"/>
        <v>50</v>
      </c>
      <c r="AC502" s="2">
        <v>1</v>
      </c>
      <c r="AE502" s="2">
        <f>+Help!$G502*Help!Y502</f>
        <v>135.81314878892732</v>
      </c>
      <c r="AF502" s="2">
        <f>+Help!$G502*Help!Z502</f>
        <v>66.418685121107259</v>
      </c>
      <c r="AG502" s="2">
        <f>+Help!$G502*Help!AA502</f>
        <v>0</v>
      </c>
      <c r="AH502" s="2">
        <f>+Help!$G502*Help!AB502</f>
        <v>109.23875432525951</v>
      </c>
      <c r="AI502" s="2">
        <f>+Help!$G502*Help!AC502</f>
        <v>14.238754325259514</v>
      </c>
      <c r="AJ502" s="2">
        <f>+Help!$G502*Help!AD502</f>
        <v>19.365623647058818</v>
      </c>
      <c r="AK502" s="2">
        <f>+Help!$G502*Help!AE502</f>
        <v>7.0934256055363312</v>
      </c>
      <c r="AL502" s="2">
        <f>+Help!$G502*Help!AF502</f>
        <v>7.0069204152249123</v>
      </c>
      <c r="AM502" s="2">
        <f>+Help!$G502*Help!AG502</f>
        <v>4.3252595155709335</v>
      </c>
      <c r="AN502" s="2">
        <f>+Help!$G502*Help!AH502</f>
        <v>14.963667820069205</v>
      </c>
      <c r="AO502" s="2">
        <f>+Help!$G502*Help!AI502</f>
        <v>61.849826989619366</v>
      </c>
      <c r="AP502" s="2">
        <f>+Help!$G502*Help!AJ502</f>
        <v>6.8565816766529153</v>
      </c>
      <c r="AQ502" s="2">
        <f>+Help!$G502*Help!AK502</f>
        <v>130.6990917645027</v>
      </c>
      <c r="AR502" s="1478">
        <f>+Help!$G502*Help!AL502</f>
        <v>11.62629757785467</v>
      </c>
      <c r="AS502" s="1478">
        <f>+Help!$G502*Help!AM502</f>
        <v>0</v>
      </c>
      <c r="AV502" s="5">
        <v>1</v>
      </c>
    </row>
    <row r="503" spans="1:48" x14ac:dyDescent="0.2">
      <c r="A503" s="1">
        <v>45427</v>
      </c>
      <c r="B503" s="2">
        <f>+Help!$G503*Help!I503</f>
        <v>651.41868512110716</v>
      </c>
      <c r="C503" s="2">
        <f>+Help!$G503*Help!J503</f>
        <v>404.46366782006913</v>
      </c>
      <c r="D503" s="2">
        <f>+Help!$G503*Help!K503</f>
        <v>109.86159169550172</v>
      </c>
      <c r="E503" s="2">
        <f>+Help!$G503*Help!L503</f>
        <v>108.61591695501728</v>
      </c>
      <c r="F503" s="2">
        <f>+Help!$G503*Help!M503</f>
        <v>287.89994473597301</v>
      </c>
      <c r="G503" s="2">
        <f>+Help!$G503*Help!N503</f>
        <v>342.45496963640073</v>
      </c>
      <c r="H503" s="1478">
        <f>24*Help!R503/Help!$Q503</f>
        <v>268.39704525385872</v>
      </c>
      <c r="I503" s="1478">
        <f>24*Help!S503/Help!$Q503</f>
        <v>263.96776279391469</v>
      </c>
      <c r="J503" s="1478">
        <f>24*Help!T503/Help!$Q503</f>
        <v>17.741935483870968</v>
      </c>
      <c r="K503" s="1478">
        <f>24*Help!U503/Help!$Q503</f>
        <v>4.838709677419355</v>
      </c>
      <c r="L503" s="1478">
        <f>24*Help!V503/Help!$Q503</f>
        <v>2.5806451612903225</v>
      </c>
      <c r="M503" s="1478">
        <f>24*Help!W503/Help!$Q503</f>
        <v>709.67741935483866</v>
      </c>
      <c r="N503" s="2">
        <f>100*Help!H503</f>
        <v>100</v>
      </c>
      <c r="O503" s="2">
        <f t="shared" si="56"/>
        <v>651.41868512110716</v>
      </c>
      <c r="P503" s="2">
        <f t="shared" si="57"/>
        <v>404.46366782006913</v>
      </c>
      <c r="Q503" s="2">
        <f t="shared" si="58"/>
        <v>109.86159169550172</v>
      </c>
      <c r="R503" s="2">
        <f t="shared" si="59"/>
        <v>108.61591695501728</v>
      </c>
      <c r="S503" s="2">
        <f t="shared" si="60"/>
        <v>287.89994473597301</v>
      </c>
      <c r="T503" s="2">
        <f t="shared" si="61"/>
        <v>342.45496963640073</v>
      </c>
      <c r="U503" s="1478">
        <f t="shared" si="62"/>
        <v>268.39704525385872</v>
      </c>
      <c r="V503" s="1478">
        <f t="shared" si="63"/>
        <v>263.96776279391469</v>
      </c>
      <c r="W503" s="1478">
        <f t="shared" si="64"/>
        <v>17.741935483870968</v>
      </c>
      <c r="X503" s="1478">
        <f t="shared" si="65"/>
        <v>4.838709677419355</v>
      </c>
      <c r="Y503" s="1478">
        <f t="shared" si="66"/>
        <v>2.5806451612903225</v>
      </c>
      <c r="Z503" s="1478">
        <f t="shared" si="67"/>
        <v>709.67741935483866</v>
      </c>
      <c r="AA503" s="2">
        <f t="shared" si="55"/>
        <v>100</v>
      </c>
      <c r="AC503" s="2">
        <v>1</v>
      </c>
      <c r="AE503" s="2">
        <f>+Help!$G503*Help!Y503</f>
        <v>271.62629757785464</v>
      </c>
      <c r="AF503" s="2">
        <f>+Help!$G503*Help!Z503</f>
        <v>132.83737024221452</v>
      </c>
      <c r="AG503" s="2">
        <f>+Help!$G503*Help!AA503</f>
        <v>0</v>
      </c>
      <c r="AH503" s="2">
        <f>+Help!$G503*Help!AB503</f>
        <v>218.47750865051901</v>
      </c>
      <c r="AI503" s="2">
        <f>+Help!$G503*Help!AC503</f>
        <v>28.477508650519027</v>
      </c>
      <c r="AJ503" s="2">
        <f>+Help!$G503*Help!AD503</f>
        <v>38.731247294117637</v>
      </c>
      <c r="AK503" s="2">
        <f>+Help!$G503*Help!AE503</f>
        <v>14.186851211072662</v>
      </c>
      <c r="AL503" s="2">
        <f>+Help!$G503*Help!AF503</f>
        <v>14.013840830449825</v>
      </c>
      <c r="AM503" s="2">
        <f>+Help!$G503*Help!AG503</f>
        <v>8.6505190311418669</v>
      </c>
      <c r="AN503" s="2">
        <f>+Help!$G503*Help!AH503</f>
        <v>29.927335640138409</v>
      </c>
      <c r="AO503" s="2">
        <f>+Help!$G503*Help!AI503</f>
        <v>123.69965397923873</v>
      </c>
      <c r="AP503" s="2">
        <f>+Help!$G503*Help!AJ503</f>
        <v>13.713163353305831</v>
      </c>
      <c r="AQ503" s="2">
        <f>+Help!$G503*Help!AK503</f>
        <v>261.39818352900539</v>
      </c>
      <c r="AR503" s="1478">
        <f>+Help!$G503*Help!AL503</f>
        <v>23.25259515570934</v>
      </c>
      <c r="AS503" s="1478">
        <f>+Help!$G503*Help!AM503</f>
        <v>0</v>
      </c>
      <c r="AV503" s="5">
        <v>1</v>
      </c>
    </row>
    <row r="504" spans="1:48" x14ac:dyDescent="0.2">
      <c r="A504" s="1">
        <v>45428</v>
      </c>
      <c r="B504" s="2">
        <f>+Help!$G504*Help!I504</f>
        <v>651.41868512110716</v>
      </c>
      <c r="C504" s="2">
        <f>+Help!$G504*Help!J504</f>
        <v>404.46366782006913</v>
      </c>
      <c r="D504" s="2">
        <f>+Help!$G504*Help!K504</f>
        <v>109.86159169550172</v>
      </c>
      <c r="E504" s="2">
        <f>+Help!$G504*Help!L504</f>
        <v>108.61591695501728</v>
      </c>
      <c r="F504" s="2">
        <f>+Help!$G504*Help!M504</f>
        <v>287.89994473597301</v>
      </c>
      <c r="G504" s="2">
        <f>+Help!$G504*Help!N504</f>
        <v>342.45496963640073</v>
      </c>
      <c r="H504" s="1478">
        <f>24*Help!R504/Help!$Q504</f>
        <v>268.39704525385872</v>
      </c>
      <c r="I504" s="1478">
        <f>24*Help!S504/Help!$Q504</f>
        <v>263.96776279391469</v>
      </c>
      <c r="J504" s="1478">
        <f>24*Help!T504/Help!$Q504</f>
        <v>17.741935483870968</v>
      </c>
      <c r="K504" s="1478">
        <f>24*Help!U504/Help!$Q504</f>
        <v>4.838709677419355</v>
      </c>
      <c r="L504" s="1478">
        <f>24*Help!V504/Help!$Q504</f>
        <v>2.5806451612903225</v>
      </c>
      <c r="M504" s="1478">
        <f>24*Help!W504/Help!$Q504</f>
        <v>709.67741935483866</v>
      </c>
      <c r="N504" s="2">
        <f>100*Help!H504</f>
        <v>100</v>
      </c>
      <c r="O504" s="2">
        <f t="shared" si="56"/>
        <v>651.41868512110716</v>
      </c>
      <c r="P504" s="2">
        <f t="shared" si="57"/>
        <v>404.46366782006913</v>
      </c>
      <c r="Q504" s="2">
        <f t="shared" si="58"/>
        <v>109.86159169550172</v>
      </c>
      <c r="R504" s="2">
        <f t="shared" si="59"/>
        <v>108.61591695501728</v>
      </c>
      <c r="S504" s="2">
        <f t="shared" si="60"/>
        <v>287.89994473597301</v>
      </c>
      <c r="T504" s="2">
        <f t="shared" si="61"/>
        <v>342.45496963640073</v>
      </c>
      <c r="U504" s="1478">
        <f t="shared" si="62"/>
        <v>268.39704525385872</v>
      </c>
      <c r="V504" s="1478">
        <f t="shared" si="63"/>
        <v>263.96776279391469</v>
      </c>
      <c r="W504" s="1478">
        <f t="shared" si="64"/>
        <v>17.741935483870968</v>
      </c>
      <c r="X504" s="1478">
        <f t="shared" si="65"/>
        <v>4.838709677419355</v>
      </c>
      <c r="Y504" s="1478">
        <f t="shared" si="66"/>
        <v>2.5806451612903225</v>
      </c>
      <c r="Z504" s="1478">
        <f t="shared" si="67"/>
        <v>709.67741935483866</v>
      </c>
      <c r="AA504" s="2">
        <f t="shared" si="55"/>
        <v>100</v>
      </c>
      <c r="AC504" s="2">
        <v>1</v>
      </c>
      <c r="AE504" s="2">
        <f>+Help!$G504*Help!Y504</f>
        <v>271.62629757785464</v>
      </c>
      <c r="AF504" s="2">
        <f>+Help!$G504*Help!Z504</f>
        <v>132.83737024221452</v>
      </c>
      <c r="AG504" s="2">
        <f>+Help!$G504*Help!AA504</f>
        <v>0</v>
      </c>
      <c r="AH504" s="2">
        <f>+Help!$G504*Help!AB504</f>
        <v>218.47750865051901</v>
      </c>
      <c r="AI504" s="2">
        <f>+Help!$G504*Help!AC504</f>
        <v>28.477508650519027</v>
      </c>
      <c r="AJ504" s="2">
        <f>+Help!$G504*Help!AD504</f>
        <v>38.731247294117637</v>
      </c>
      <c r="AK504" s="2">
        <f>+Help!$G504*Help!AE504</f>
        <v>14.186851211072662</v>
      </c>
      <c r="AL504" s="2">
        <f>+Help!$G504*Help!AF504</f>
        <v>14.013840830449825</v>
      </c>
      <c r="AM504" s="2">
        <f>+Help!$G504*Help!AG504</f>
        <v>8.6505190311418669</v>
      </c>
      <c r="AN504" s="2">
        <f>+Help!$G504*Help!AH504</f>
        <v>29.927335640138409</v>
      </c>
      <c r="AO504" s="2">
        <f>+Help!$G504*Help!AI504</f>
        <v>123.69965397923873</v>
      </c>
      <c r="AP504" s="2">
        <f>+Help!$G504*Help!AJ504</f>
        <v>13.713163353305831</v>
      </c>
      <c r="AQ504" s="2">
        <f>+Help!$G504*Help!AK504</f>
        <v>261.39818352900539</v>
      </c>
      <c r="AR504" s="1478">
        <f>+Help!$G504*Help!AL504</f>
        <v>23.25259515570934</v>
      </c>
      <c r="AS504" s="1478">
        <f>+Help!$G504*Help!AM504</f>
        <v>0</v>
      </c>
      <c r="AV504" s="5">
        <v>1</v>
      </c>
    </row>
    <row r="505" spans="1:48" x14ac:dyDescent="0.2">
      <c r="A505" s="1">
        <v>45429</v>
      </c>
      <c r="B505" s="2">
        <f>+Help!$G505*Help!I505</f>
        <v>651.41868512110716</v>
      </c>
      <c r="C505" s="2">
        <f>+Help!$G505*Help!J505</f>
        <v>404.46366782006913</v>
      </c>
      <c r="D505" s="2">
        <f>+Help!$G505*Help!K505</f>
        <v>109.86159169550172</v>
      </c>
      <c r="E505" s="2">
        <f>+Help!$G505*Help!L505</f>
        <v>108.61591695501728</v>
      </c>
      <c r="F505" s="2">
        <f>+Help!$G505*Help!M505</f>
        <v>287.89994473597301</v>
      </c>
      <c r="G505" s="2">
        <f>+Help!$G505*Help!N505</f>
        <v>342.45496963640073</v>
      </c>
      <c r="H505" s="1478">
        <f>24*Help!R505/Help!$Q505</f>
        <v>268.39704525385872</v>
      </c>
      <c r="I505" s="1478">
        <f>24*Help!S505/Help!$Q505</f>
        <v>263.96776279391469</v>
      </c>
      <c r="J505" s="1478">
        <f>24*Help!T505/Help!$Q505</f>
        <v>17.741935483870968</v>
      </c>
      <c r="K505" s="1478">
        <f>24*Help!U505/Help!$Q505</f>
        <v>4.838709677419355</v>
      </c>
      <c r="L505" s="1478">
        <f>24*Help!V505/Help!$Q505</f>
        <v>2.5806451612903225</v>
      </c>
      <c r="M505" s="1478">
        <f>24*Help!W505/Help!$Q505</f>
        <v>709.67741935483866</v>
      </c>
      <c r="N505" s="2">
        <f>100*Help!H505</f>
        <v>100</v>
      </c>
      <c r="O505" s="2">
        <f t="shared" si="56"/>
        <v>651.41868512110716</v>
      </c>
      <c r="P505" s="2">
        <f t="shared" si="57"/>
        <v>404.46366782006913</v>
      </c>
      <c r="Q505" s="2">
        <f t="shared" si="58"/>
        <v>109.86159169550172</v>
      </c>
      <c r="R505" s="2">
        <f t="shared" si="59"/>
        <v>108.61591695501728</v>
      </c>
      <c r="S505" s="2">
        <f t="shared" si="60"/>
        <v>287.89994473597301</v>
      </c>
      <c r="T505" s="2">
        <f t="shared" si="61"/>
        <v>342.45496963640073</v>
      </c>
      <c r="U505" s="1478">
        <f t="shared" si="62"/>
        <v>268.39704525385872</v>
      </c>
      <c r="V505" s="1478">
        <f t="shared" si="63"/>
        <v>263.96776279391469</v>
      </c>
      <c r="W505" s="1478">
        <f t="shared" si="64"/>
        <v>17.741935483870968</v>
      </c>
      <c r="X505" s="1478">
        <f t="shared" si="65"/>
        <v>4.838709677419355</v>
      </c>
      <c r="Y505" s="1478">
        <f t="shared" si="66"/>
        <v>2.5806451612903225</v>
      </c>
      <c r="Z505" s="1478">
        <f t="shared" si="67"/>
        <v>709.67741935483866</v>
      </c>
      <c r="AA505" s="2">
        <f t="shared" si="55"/>
        <v>100</v>
      </c>
      <c r="AC505" s="2">
        <v>1</v>
      </c>
      <c r="AE505" s="2">
        <f>+Help!$G505*Help!Y505</f>
        <v>271.62629757785464</v>
      </c>
      <c r="AF505" s="2">
        <f>+Help!$G505*Help!Z505</f>
        <v>132.83737024221452</v>
      </c>
      <c r="AG505" s="2">
        <f>+Help!$G505*Help!AA505</f>
        <v>0</v>
      </c>
      <c r="AH505" s="2">
        <f>+Help!$G505*Help!AB505</f>
        <v>218.47750865051901</v>
      </c>
      <c r="AI505" s="2">
        <f>+Help!$G505*Help!AC505</f>
        <v>28.477508650519027</v>
      </c>
      <c r="AJ505" s="2">
        <f>+Help!$G505*Help!AD505</f>
        <v>38.731247294117637</v>
      </c>
      <c r="AK505" s="2">
        <f>+Help!$G505*Help!AE505</f>
        <v>14.186851211072662</v>
      </c>
      <c r="AL505" s="2">
        <f>+Help!$G505*Help!AF505</f>
        <v>14.013840830449825</v>
      </c>
      <c r="AM505" s="2">
        <f>+Help!$G505*Help!AG505</f>
        <v>8.6505190311418669</v>
      </c>
      <c r="AN505" s="2">
        <f>+Help!$G505*Help!AH505</f>
        <v>29.927335640138409</v>
      </c>
      <c r="AO505" s="2">
        <f>+Help!$G505*Help!AI505</f>
        <v>123.69965397923873</v>
      </c>
      <c r="AP505" s="2">
        <f>+Help!$G505*Help!AJ505</f>
        <v>13.713163353305831</v>
      </c>
      <c r="AQ505" s="2">
        <f>+Help!$G505*Help!AK505</f>
        <v>261.39818352900539</v>
      </c>
      <c r="AR505" s="1478">
        <f>+Help!$G505*Help!AL505</f>
        <v>23.25259515570934</v>
      </c>
      <c r="AS505" s="1478">
        <f>+Help!$G505*Help!AM505</f>
        <v>0</v>
      </c>
      <c r="AV505" s="5">
        <v>1</v>
      </c>
    </row>
    <row r="506" spans="1:48" x14ac:dyDescent="0.2">
      <c r="A506" s="1">
        <v>45430</v>
      </c>
      <c r="B506" s="2">
        <f>+Help!$G506*Help!I506</f>
        <v>651.41868512110716</v>
      </c>
      <c r="C506" s="2">
        <f>+Help!$G506*Help!J506</f>
        <v>404.46366782006913</v>
      </c>
      <c r="D506" s="2">
        <f>+Help!$G506*Help!K506</f>
        <v>109.86159169550172</v>
      </c>
      <c r="E506" s="2">
        <f>+Help!$G506*Help!L506</f>
        <v>108.61591695501728</v>
      </c>
      <c r="F506" s="2">
        <f>+Help!$G506*Help!M506</f>
        <v>287.89994473597301</v>
      </c>
      <c r="G506" s="2">
        <f>+Help!$G506*Help!N506</f>
        <v>342.45496963640073</v>
      </c>
      <c r="H506" s="1478">
        <f>24*Help!R506/Help!$Q506</f>
        <v>268.39704525385872</v>
      </c>
      <c r="I506" s="1478">
        <f>24*Help!S506/Help!$Q506</f>
        <v>263.96776279391469</v>
      </c>
      <c r="J506" s="1478">
        <f>24*Help!T506/Help!$Q506</f>
        <v>17.741935483870968</v>
      </c>
      <c r="K506" s="1478">
        <f>24*Help!U506/Help!$Q506</f>
        <v>4.838709677419355</v>
      </c>
      <c r="L506" s="1478">
        <f>24*Help!V506/Help!$Q506</f>
        <v>2.5806451612903225</v>
      </c>
      <c r="M506" s="1478">
        <f>24*Help!W506/Help!$Q506</f>
        <v>709.67741935483866</v>
      </c>
      <c r="N506" s="2">
        <f>100*Help!H506</f>
        <v>100</v>
      </c>
      <c r="O506" s="2">
        <f t="shared" si="56"/>
        <v>651.41868512110716</v>
      </c>
      <c r="P506" s="2">
        <f t="shared" si="57"/>
        <v>404.46366782006913</v>
      </c>
      <c r="Q506" s="2">
        <f t="shared" si="58"/>
        <v>109.86159169550172</v>
      </c>
      <c r="R506" s="2">
        <f t="shared" si="59"/>
        <v>108.61591695501728</v>
      </c>
      <c r="S506" s="2">
        <f t="shared" si="60"/>
        <v>287.89994473597301</v>
      </c>
      <c r="T506" s="2">
        <f t="shared" si="61"/>
        <v>342.45496963640073</v>
      </c>
      <c r="U506" s="1478">
        <f t="shared" si="62"/>
        <v>268.39704525385872</v>
      </c>
      <c r="V506" s="1478">
        <f t="shared" si="63"/>
        <v>263.96776279391469</v>
      </c>
      <c r="W506" s="1478">
        <f t="shared" si="64"/>
        <v>17.741935483870968</v>
      </c>
      <c r="X506" s="1478">
        <f t="shared" si="65"/>
        <v>4.838709677419355</v>
      </c>
      <c r="Y506" s="1478">
        <f t="shared" si="66"/>
        <v>2.5806451612903225</v>
      </c>
      <c r="Z506" s="1478">
        <f t="shared" si="67"/>
        <v>709.67741935483866</v>
      </c>
      <c r="AA506" s="2">
        <f t="shared" si="55"/>
        <v>100</v>
      </c>
      <c r="AC506" s="2">
        <v>1</v>
      </c>
      <c r="AE506" s="2">
        <f>+Help!$G506*Help!Y506</f>
        <v>271.62629757785464</v>
      </c>
      <c r="AF506" s="2">
        <f>+Help!$G506*Help!Z506</f>
        <v>132.83737024221452</v>
      </c>
      <c r="AG506" s="2">
        <f>+Help!$G506*Help!AA506</f>
        <v>0</v>
      </c>
      <c r="AH506" s="2">
        <f>+Help!$G506*Help!AB506</f>
        <v>218.47750865051901</v>
      </c>
      <c r="AI506" s="2">
        <f>+Help!$G506*Help!AC506</f>
        <v>28.477508650519027</v>
      </c>
      <c r="AJ506" s="2">
        <f>+Help!$G506*Help!AD506</f>
        <v>38.731247294117637</v>
      </c>
      <c r="AK506" s="2">
        <f>+Help!$G506*Help!AE506</f>
        <v>14.186851211072662</v>
      </c>
      <c r="AL506" s="2">
        <f>+Help!$G506*Help!AF506</f>
        <v>14.013840830449825</v>
      </c>
      <c r="AM506" s="2">
        <f>+Help!$G506*Help!AG506</f>
        <v>8.6505190311418669</v>
      </c>
      <c r="AN506" s="2">
        <f>+Help!$G506*Help!AH506</f>
        <v>29.927335640138409</v>
      </c>
      <c r="AO506" s="2">
        <f>+Help!$G506*Help!AI506</f>
        <v>123.69965397923873</v>
      </c>
      <c r="AP506" s="2">
        <f>+Help!$G506*Help!AJ506</f>
        <v>13.713163353305831</v>
      </c>
      <c r="AQ506" s="2">
        <f>+Help!$G506*Help!AK506</f>
        <v>261.39818352900539</v>
      </c>
      <c r="AR506" s="1478">
        <f>+Help!$G506*Help!AL506</f>
        <v>23.25259515570934</v>
      </c>
      <c r="AS506" s="1478">
        <f>+Help!$G506*Help!AM506</f>
        <v>0</v>
      </c>
      <c r="AV506" s="5">
        <v>1</v>
      </c>
    </row>
    <row r="507" spans="1:48" x14ac:dyDescent="0.2">
      <c r="A507" s="1">
        <v>45431</v>
      </c>
      <c r="B507" s="2">
        <f>+Help!$G507*Help!I507</f>
        <v>651.41868512110716</v>
      </c>
      <c r="C507" s="2">
        <f>+Help!$G507*Help!J507</f>
        <v>404.46366782006913</v>
      </c>
      <c r="D507" s="2">
        <f>+Help!$G507*Help!K507</f>
        <v>109.86159169550172</v>
      </c>
      <c r="E507" s="2">
        <f>+Help!$G507*Help!L507</f>
        <v>108.61591695501728</v>
      </c>
      <c r="F507" s="2">
        <f>+Help!$G507*Help!M507</f>
        <v>287.89994473597301</v>
      </c>
      <c r="G507" s="2">
        <f>+Help!$G507*Help!N507</f>
        <v>342.45496963640073</v>
      </c>
      <c r="H507" s="1478">
        <f>24*Help!R507/Help!$Q507</f>
        <v>268.39704525385872</v>
      </c>
      <c r="I507" s="1478">
        <f>24*Help!S507/Help!$Q507</f>
        <v>263.96776279391469</v>
      </c>
      <c r="J507" s="1478">
        <f>24*Help!T507/Help!$Q507</f>
        <v>17.741935483870968</v>
      </c>
      <c r="K507" s="1478">
        <f>24*Help!U507/Help!$Q507</f>
        <v>4.838709677419355</v>
      </c>
      <c r="L507" s="1478">
        <f>24*Help!V507/Help!$Q507</f>
        <v>2.5806451612903225</v>
      </c>
      <c r="M507" s="1478">
        <f>24*Help!W507/Help!$Q507</f>
        <v>709.67741935483866</v>
      </c>
      <c r="N507" s="2">
        <f>100*Help!H507</f>
        <v>100</v>
      </c>
      <c r="O507" s="2">
        <f t="shared" si="56"/>
        <v>651.41868512110716</v>
      </c>
      <c r="P507" s="2">
        <f t="shared" si="57"/>
        <v>404.46366782006913</v>
      </c>
      <c r="Q507" s="2">
        <f t="shared" si="58"/>
        <v>109.86159169550172</v>
      </c>
      <c r="R507" s="2">
        <f t="shared" si="59"/>
        <v>108.61591695501728</v>
      </c>
      <c r="S507" s="2">
        <f t="shared" si="60"/>
        <v>287.89994473597301</v>
      </c>
      <c r="T507" s="2">
        <f t="shared" si="61"/>
        <v>342.45496963640073</v>
      </c>
      <c r="U507" s="1478">
        <f t="shared" si="62"/>
        <v>268.39704525385872</v>
      </c>
      <c r="V507" s="1478">
        <f t="shared" si="63"/>
        <v>263.96776279391469</v>
      </c>
      <c r="W507" s="1478">
        <f t="shared" si="64"/>
        <v>17.741935483870968</v>
      </c>
      <c r="X507" s="1478">
        <f t="shared" si="65"/>
        <v>4.838709677419355</v>
      </c>
      <c r="Y507" s="1478">
        <f t="shared" si="66"/>
        <v>2.5806451612903225</v>
      </c>
      <c r="Z507" s="1478">
        <f t="shared" si="67"/>
        <v>709.67741935483866</v>
      </c>
      <c r="AA507" s="2">
        <f t="shared" si="55"/>
        <v>100</v>
      </c>
      <c r="AC507" s="2">
        <v>1</v>
      </c>
      <c r="AE507" s="2">
        <f>+Help!$G507*Help!Y507</f>
        <v>271.62629757785464</v>
      </c>
      <c r="AF507" s="2">
        <f>+Help!$G507*Help!Z507</f>
        <v>132.83737024221452</v>
      </c>
      <c r="AG507" s="2">
        <f>+Help!$G507*Help!AA507</f>
        <v>0</v>
      </c>
      <c r="AH507" s="2">
        <f>+Help!$G507*Help!AB507</f>
        <v>218.47750865051901</v>
      </c>
      <c r="AI507" s="2">
        <f>+Help!$G507*Help!AC507</f>
        <v>28.477508650519027</v>
      </c>
      <c r="AJ507" s="2">
        <f>+Help!$G507*Help!AD507</f>
        <v>38.731247294117637</v>
      </c>
      <c r="AK507" s="2">
        <f>+Help!$G507*Help!AE507</f>
        <v>14.186851211072662</v>
      </c>
      <c r="AL507" s="2">
        <f>+Help!$G507*Help!AF507</f>
        <v>14.013840830449825</v>
      </c>
      <c r="AM507" s="2">
        <f>+Help!$G507*Help!AG507</f>
        <v>8.6505190311418669</v>
      </c>
      <c r="AN507" s="2">
        <f>+Help!$G507*Help!AH507</f>
        <v>29.927335640138409</v>
      </c>
      <c r="AO507" s="2">
        <f>+Help!$G507*Help!AI507</f>
        <v>123.69965397923873</v>
      </c>
      <c r="AP507" s="2">
        <f>+Help!$G507*Help!AJ507</f>
        <v>13.713163353305831</v>
      </c>
      <c r="AQ507" s="2">
        <f>+Help!$G507*Help!AK507</f>
        <v>261.39818352900539</v>
      </c>
      <c r="AR507" s="1478">
        <f>+Help!$G507*Help!AL507</f>
        <v>23.25259515570934</v>
      </c>
      <c r="AS507" s="1478">
        <f>+Help!$G507*Help!AM507</f>
        <v>0</v>
      </c>
      <c r="AV507" s="5">
        <v>1</v>
      </c>
    </row>
    <row r="508" spans="1:48" x14ac:dyDescent="0.2">
      <c r="A508" s="1">
        <v>45432</v>
      </c>
      <c r="B508" s="2">
        <f>+Help!$G508*Help!I508</f>
        <v>651.41868512110716</v>
      </c>
      <c r="C508" s="2">
        <f>+Help!$G508*Help!J508</f>
        <v>404.46366782006913</v>
      </c>
      <c r="D508" s="2">
        <f>+Help!$G508*Help!K508</f>
        <v>109.86159169550172</v>
      </c>
      <c r="E508" s="2">
        <f>+Help!$G508*Help!L508</f>
        <v>108.61591695501728</v>
      </c>
      <c r="F508" s="2">
        <f>+Help!$G508*Help!M508</f>
        <v>287.89994473597301</v>
      </c>
      <c r="G508" s="2">
        <f>+Help!$G508*Help!N508</f>
        <v>342.45496963640073</v>
      </c>
      <c r="H508" s="1478">
        <f>24*Help!R508/Help!$Q508</f>
        <v>268.39704525385872</v>
      </c>
      <c r="I508" s="1478">
        <f>24*Help!S508/Help!$Q508</f>
        <v>263.96776279391469</v>
      </c>
      <c r="J508" s="1478">
        <f>24*Help!T508/Help!$Q508</f>
        <v>17.741935483870968</v>
      </c>
      <c r="K508" s="1478">
        <f>24*Help!U508/Help!$Q508</f>
        <v>4.838709677419355</v>
      </c>
      <c r="L508" s="1478">
        <f>24*Help!V508/Help!$Q508</f>
        <v>2.5806451612903225</v>
      </c>
      <c r="M508" s="1478">
        <f>24*Help!W508/Help!$Q508</f>
        <v>709.67741935483866</v>
      </c>
      <c r="N508" s="2">
        <f>100*Help!H508</f>
        <v>100</v>
      </c>
      <c r="O508" s="2">
        <f t="shared" si="56"/>
        <v>651.41868512110716</v>
      </c>
      <c r="P508" s="2">
        <f t="shared" si="57"/>
        <v>404.46366782006913</v>
      </c>
      <c r="Q508" s="2">
        <f t="shared" si="58"/>
        <v>109.86159169550172</v>
      </c>
      <c r="R508" s="2">
        <f t="shared" si="59"/>
        <v>108.61591695501728</v>
      </c>
      <c r="S508" s="2">
        <f t="shared" si="60"/>
        <v>287.89994473597301</v>
      </c>
      <c r="T508" s="2">
        <f t="shared" si="61"/>
        <v>342.45496963640073</v>
      </c>
      <c r="U508" s="1478">
        <f t="shared" si="62"/>
        <v>268.39704525385872</v>
      </c>
      <c r="V508" s="1478">
        <f t="shared" si="63"/>
        <v>263.96776279391469</v>
      </c>
      <c r="W508" s="1478">
        <f t="shared" si="64"/>
        <v>17.741935483870968</v>
      </c>
      <c r="X508" s="1478">
        <f t="shared" si="65"/>
        <v>4.838709677419355</v>
      </c>
      <c r="Y508" s="1478">
        <f t="shared" si="66"/>
        <v>2.5806451612903225</v>
      </c>
      <c r="Z508" s="1478">
        <f t="shared" si="67"/>
        <v>709.67741935483866</v>
      </c>
      <c r="AA508" s="2">
        <f t="shared" si="55"/>
        <v>100</v>
      </c>
      <c r="AC508" s="2">
        <v>1</v>
      </c>
      <c r="AE508" s="2">
        <f>+Help!$G508*Help!Y508</f>
        <v>271.62629757785464</v>
      </c>
      <c r="AF508" s="2">
        <f>+Help!$G508*Help!Z508</f>
        <v>132.83737024221452</v>
      </c>
      <c r="AG508" s="2">
        <f>+Help!$G508*Help!AA508</f>
        <v>0</v>
      </c>
      <c r="AH508" s="2">
        <f>+Help!$G508*Help!AB508</f>
        <v>218.47750865051901</v>
      </c>
      <c r="AI508" s="2">
        <f>+Help!$G508*Help!AC508</f>
        <v>28.477508650519027</v>
      </c>
      <c r="AJ508" s="2">
        <f>+Help!$G508*Help!AD508</f>
        <v>38.731247294117637</v>
      </c>
      <c r="AK508" s="2">
        <f>+Help!$G508*Help!AE508</f>
        <v>14.186851211072662</v>
      </c>
      <c r="AL508" s="2">
        <f>+Help!$G508*Help!AF508</f>
        <v>14.013840830449825</v>
      </c>
      <c r="AM508" s="2">
        <f>+Help!$G508*Help!AG508</f>
        <v>8.6505190311418669</v>
      </c>
      <c r="AN508" s="2">
        <f>+Help!$G508*Help!AH508</f>
        <v>29.927335640138409</v>
      </c>
      <c r="AO508" s="2">
        <f>+Help!$G508*Help!AI508</f>
        <v>123.69965397923873</v>
      </c>
      <c r="AP508" s="2">
        <f>+Help!$G508*Help!AJ508</f>
        <v>13.713163353305831</v>
      </c>
      <c r="AQ508" s="2">
        <f>+Help!$G508*Help!AK508</f>
        <v>261.39818352900539</v>
      </c>
      <c r="AR508" s="1478">
        <f>+Help!$G508*Help!AL508</f>
        <v>23.25259515570934</v>
      </c>
      <c r="AS508" s="1478">
        <f>+Help!$G508*Help!AM508</f>
        <v>0</v>
      </c>
      <c r="AV508" s="5">
        <v>1</v>
      </c>
    </row>
    <row r="509" spans="1:48" x14ac:dyDescent="0.2">
      <c r="A509" s="1">
        <v>45433</v>
      </c>
      <c r="B509" s="2">
        <f>+Help!$G509*Help!I509</f>
        <v>651.41868512110716</v>
      </c>
      <c r="C509" s="2">
        <f>+Help!$G509*Help!J509</f>
        <v>404.46366782006913</v>
      </c>
      <c r="D509" s="2">
        <f>+Help!$G509*Help!K509</f>
        <v>109.86159169550172</v>
      </c>
      <c r="E509" s="2">
        <f>+Help!$G509*Help!L509</f>
        <v>108.61591695501728</v>
      </c>
      <c r="F509" s="2">
        <f>+Help!$G509*Help!M509</f>
        <v>287.89994473597301</v>
      </c>
      <c r="G509" s="2">
        <f>+Help!$G509*Help!N509</f>
        <v>342.45496963640073</v>
      </c>
      <c r="H509" s="1478">
        <f>24*Help!R509/Help!$Q509</f>
        <v>268.39704525385872</v>
      </c>
      <c r="I509" s="1478">
        <f>24*Help!S509/Help!$Q509</f>
        <v>263.96776279391469</v>
      </c>
      <c r="J509" s="1478">
        <f>24*Help!T509/Help!$Q509</f>
        <v>17.741935483870968</v>
      </c>
      <c r="K509" s="1478">
        <f>24*Help!U509/Help!$Q509</f>
        <v>4.838709677419355</v>
      </c>
      <c r="L509" s="1478">
        <f>24*Help!V509/Help!$Q509</f>
        <v>2.5806451612903225</v>
      </c>
      <c r="M509" s="1478">
        <f>24*Help!W509/Help!$Q509</f>
        <v>709.67741935483866</v>
      </c>
      <c r="N509" s="2">
        <f>100*Help!H509</f>
        <v>100</v>
      </c>
      <c r="O509" s="2">
        <f t="shared" si="56"/>
        <v>651.41868512110716</v>
      </c>
      <c r="P509" s="2">
        <f t="shared" si="57"/>
        <v>404.46366782006913</v>
      </c>
      <c r="Q509" s="2">
        <f t="shared" si="58"/>
        <v>109.86159169550172</v>
      </c>
      <c r="R509" s="2">
        <f t="shared" si="59"/>
        <v>108.61591695501728</v>
      </c>
      <c r="S509" s="2">
        <f t="shared" si="60"/>
        <v>287.89994473597301</v>
      </c>
      <c r="T509" s="2">
        <f t="shared" si="61"/>
        <v>342.45496963640073</v>
      </c>
      <c r="U509" s="1478">
        <f t="shared" si="62"/>
        <v>268.39704525385872</v>
      </c>
      <c r="V509" s="1478">
        <f t="shared" si="63"/>
        <v>263.96776279391469</v>
      </c>
      <c r="W509" s="1478">
        <f t="shared" si="64"/>
        <v>17.741935483870968</v>
      </c>
      <c r="X509" s="1478">
        <f t="shared" si="65"/>
        <v>4.838709677419355</v>
      </c>
      <c r="Y509" s="1478">
        <f t="shared" si="66"/>
        <v>2.5806451612903225</v>
      </c>
      <c r="Z509" s="1478">
        <f t="shared" si="67"/>
        <v>709.67741935483866</v>
      </c>
      <c r="AA509" s="2">
        <f t="shared" si="55"/>
        <v>100</v>
      </c>
      <c r="AC509" s="2">
        <v>1</v>
      </c>
      <c r="AE509" s="2">
        <f>+Help!$G509*Help!Y509</f>
        <v>271.62629757785464</v>
      </c>
      <c r="AF509" s="2">
        <f>+Help!$G509*Help!Z509</f>
        <v>132.83737024221452</v>
      </c>
      <c r="AG509" s="2">
        <f>+Help!$G509*Help!AA509</f>
        <v>0</v>
      </c>
      <c r="AH509" s="2">
        <f>+Help!$G509*Help!AB509</f>
        <v>218.47750865051901</v>
      </c>
      <c r="AI509" s="2">
        <f>+Help!$G509*Help!AC509</f>
        <v>28.477508650519027</v>
      </c>
      <c r="AJ509" s="2">
        <f>+Help!$G509*Help!AD509</f>
        <v>38.731247294117637</v>
      </c>
      <c r="AK509" s="2">
        <f>+Help!$G509*Help!AE509</f>
        <v>14.186851211072662</v>
      </c>
      <c r="AL509" s="2">
        <f>+Help!$G509*Help!AF509</f>
        <v>14.013840830449825</v>
      </c>
      <c r="AM509" s="2">
        <f>+Help!$G509*Help!AG509</f>
        <v>8.6505190311418669</v>
      </c>
      <c r="AN509" s="2">
        <f>+Help!$G509*Help!AH509</f>
        <v>29.927335640138409</v>
      </c>
      <c r="AO509" s="2">
        <f>+Help!$G509*Help!AI509</f>
        <v>123.69965397923873</v>
      </c>
      <c r="AP509" s="2">
        <f>+Help!$G509*Help!AJ509</f>
        <v>13.713163353305831</v>
      </c>
      <c r="AQ509" s="2">
        <f>+Help!$G509*Help!AK509</f>
        <v>261.39818352900539</v>
      </c>
      <c r="AR509" s="1478">
        <f>+Help!$G509*Help!AL509</f>
        <v>23.25259515570934</v>
      </c>
      <c r="AS509" s="1478">
        <f>+Help!$G509*Help!AM509</f>
        <v>0</v>
      </c>
      <c r="AV509" s="5">
        <v>1</v>
      </c>
    </row>
    <row r="510" spans="1:48" x14ac:dyDescent="0.2">
      <c r="A510" s="1">
        <v>45434</v>
      </c>
      <c r="B510" s="2">
        <f>+Help!$G510*Help!I510</f>
        <v>651.41868512110716</v>
      </c>
      <c r="C510" s="2">
        <f>+Help!$G510*Help!J510</f>
        <v>404.46366782006913</v>
      </c>
      <c r="D510" s="2">
        <f>+Help!$G510*Help!K510</f>
        <v>109.86159169550172</v>
      </c>
      <c r="E510" s="2">
        <f>+Help!$G510*Help!L510</f>
        <v>108.61591695501728</v>
      </c>
      <c r="F510" s="2">
        <f>+Help!$G510*Help!M510</f>
        <v>287.89994473597301</v>
      </c>
      <c r="G510" s="2">
        <f>+Help!$G510*Help!N510</f>
        <v>342.45496963640073</v>
      </c>
      <c r="H510" s="1478">
        <f>24*Help!R510/Help!$Q510</f>
        <v>268.39704525385872</v>
      </c>
      <c r="I510" s="1478">
        <f>24*Help!S510/Help!$Q510</f>
        <v>263.96776279391469</v>
      </c>
      <c r="J510" s="1478">
        <f>24*Help!T510/Help!$Q510</f>
        <v>17.741935483870968</v>
      </c>
      <c r="K510" s="1478">
        <f>24*Help!U510/Help!$Q510</f>
        <v>4.838709677419355</v>
      </c>
      <c r="L510" s="1478">
        <f>24*Help!V510/Help!$Q510</f>
        <v>2.5806451612903225</v>
      </c>
      <c r="M510" s="1478">
        <f>24*Help!W510/Help!$Q510</f>
        <v>709.67741935483866</v>
      </c>
      <c r="N510" s="2">
        <f>100*Help!H510</f>
        <v>100</v>
      </c>
      <c r="O510" s="2">
        <f t="shared" si="56"/>
        <v>651.41868512110716</v>
      </c>
      <c r="P510" s="2">
        <f t="shared" si="57"/>
        <v>404.46366782006913</v>
      </c>
      <c r="Q510" s="2">
        <f t="shared" si="58"/>
        <v>109.86159169550172</v>
      </c>
      <c r="R510" s="2">
        <f t="shared" si="59"/>
        <v>108.61591695501728</v>
      </c>
      <c r="S510" s="2">
        <f t="shared" si="60"/>
        <v>287.89994473597301</v>
      </c>
      <c r="T510" s="2">
        <f t="shared" si="61"/>
        <v>342.45496963640073</v>
      </c>
      <c r="U510" s="1478">
        <f t="shared" si="62"/>
        <v>268.39704525385872</v>
      </c>
      <c r="V510" s="1478">
        <f t="shared" si="63"/>
        <v>263.96776279391469</v>
      </c>
      <c r="W510" s="1478">
        <f t="shared" si="64"/>
        <v>17.741935483870968</v>
      </c>
      <c r="X510" s="1478">
        <f t="shared" si="65"/>
        <v>4.838709677419355</v>
      </c>
      <c r="Y510" s="1478">
        <f t="shared" si="66"/>
        <v>2.5806451612903225</v>
      </c>
      <c r="Z510" s="1478">
        <f t="shared" si="67"/>
        <v>709.67741935483866</v>
      </c>
      <c r="AA510" s="2">
        <f t="shared" si="55"/>
        <v>100</v>
      </c>
      <c r="AC510" s="2">
        <v>1</v>
      </c>
      <c r="AE510" s="2">
        <f>+Help!$G510*Help!Y510</f>
        <v>271.62629757785464</v>
      </c>
      <c r="AF510" s="2">
        <f>+Help!$G510*Help!Z510</f>
        <v>132.83737024221452</v>
      </c>
      <c r="AG510" s="2">
        <f>+Help!$G510*Help!AA510</f>
        <v>0</v>
      </c>
      <c r="AH510" s="2">
        <f>+Help!$G510*Help!AB510</f>
        <v>218.47750865051901</v>
      </c>
      <c r="AI510" s="2">
        <f>+Help!$G510*Help!AC510</f>
        <v>28.477508650519027</v>
      </c>
      <c r="AJ510" s="2">
        <f>+Help!$G510*Help!AD510</f>
        <v>38.731247294117637</v>
      </c>
      <c r="AK510" s="2">
        <f>+Help!$G510*Help!AE510</f>
        <v>14.186851211072662</v>
      </c>
      <c r="AL510" s="2">
        <f>+Help!$G510*Help!AF510</f>
        <v>14.013840830449825</v>
      </c>
      <c r="AM510" s="2">
        <f>+Help!$G510*Help!AG510</f>
        <v>8.6505190311418669</v>
      </c>
      <c r="AN510" s="2">
        <f>+Help!$G510*Help!AH510</f>
        <v>29.927335640138409</v>
      </c>
      <c r="AO510" s="2">
        <f>+Help!$G510*Help!AI510</f>
        <v>123.69965397923873</v>
      </c>
      <c r="AP510" s="2">
        <f>+Help!$G510*Help!AJ510</f>
        <v>13.713163353305831</v>
      </c>
      <c r="AQ510" s="2">
        <f>+Help!$G510*Help!AK510</f>
        <v>261.39818352900539</v>
      </c>
      <c r="AR510" s="1478">
        <f>+Help!$G510*Help!AL510</f>
        <v>23.25259515570934</v>
      </c>
      <c r="AS510" s="1478">
        <f>+Help!$G510*Help!AM510</f>
        <v>0</v>
      </c>
      <c r="AV510" s="5">
        <v>1</v>
      </c>
    </row>
    <row r="511" spans="1:48" x14ac:dyDescent="0.2">
      <c r="A511" s="1">
        <v>45435</v>
      </c>
      <c r="B511" s="2">
        <f>+Help!$G511*Help!I511</f>
        <v>651.41868512110716</v>
      </c>
      <c r="C511" s="2">
        <f>+Help!$G511*Help!J511</f>
        <v>404.46366782006913</v>
      </c>
      <c r="D511" s="2">
        <f>+Help!$G511*Help!K511</f>
        <v>109.86159169550172</v>
      </c>
      <c r="E511" s="2">
        <f>+Help!$G511*Help!L511</f>
        <v>108.61591695501728</v>
      </c>
      <c r="F511" s="2">
        <f>+Help!$G511*Help!M511</f>
        <v>287.89994473597301</v>
      </c>
      <c r="G511" s="2">
        <f>+Help!$G511*Help!N511</f>
        <v>342.45496963640073</v>
      </c>
      <c r="H511" s="1478">
        <f>24*Help!R511/Help!$Q511</f>
        <v>268.39704525385872</v>
      </c>
      <c r="I511" s="1478">
        <f>24*Help!S511/Help!$Q511</f>
        <v>263.96776279391469</v>
      </c>
      <c r="J511" s="1478">
        <f>24*Help!T511/Help!$Q511</f>
        <v>17.741935483870968</v>
      </c>
      <c r="K511" s="1478">
        <f>24*Help!U511/Help!$Q511</f>
        <v>4.838709677419355</v>
      </c>
      <c r="L511" s="1478">
        <f>24*Help!V511/Help!$Q511</f>
        <v>2.5806451612903225</v>
      </c>
      <c r="M511" s="1478">
        <f>24*Help!W511/Help!$Q511</f>
        <v>709.67741935483866</v>
      </c>
      <c r="N511" s="2">
        <f>100*Help!H511</f>
        <v>100</v>
      </c>
      <c r="O511" s="2">
        <f t="shared" si="56"/>
        <v>651.41868512110716</v>
      </c>
      <c r="P511" s="2">
        <f t="shared" si="57"/>
        <v>404.46366782006913</v>
      </c>
      <c r="Q511" s="2">
        <f t="shared" si="58"/>
        <v>109.86159169550172</v>
      </c>
      <c r="R511" s="2">
        <f t="shared" si="59"/>
        <v>108.61591695501728</v>
      </c>
      <c r="S511" s="2">
        <f t="shared" si="60"/>
        <v>287.89994473597301</v>
      </c>
      <c r="T511" s="2">
        <f t="shared" si="61"/>
        <v>342.45496963640073</v>
      </c>
      <c r="U511" s="1478">
        <f t="shared" si="62"/>
        <v>268.39704525385872</v>
      </c>
      <c r="V511" s="1478">
        <f t="shared" si="63"/>
        <v>263.96776279391469</v>
      </c>
      <c r="W511" s="1478">
        <f t="shared" si="64"/>
        <v>17.741935483870968</v>
      </c>
      <c r="X511" s="1478">
        <f t="shared" si="65"/>
        <v>4.838709677419355</v>
      </c>
      <c r="Y511" s="1478">
        <f t="shared" si="66"/>
        <v>2.5806451612903225</v>
      </c>
      <c r="Z511" s="1478">
        <f t="shared" si="67"/>
        <v>709.67741935483866</v>
      </c>
      <c r="AA511" s="2">
        <f t="shared" si="55"/>
        <v>100</v>
      </c>
      <c r="AC511" s="2">
        <v>1</v>
      </c>
      <c r="AE511" s="2">
        <f>+Help!$G511*Help!Y511</f>
        <v>271.62629757785464</v>
      </c>
      <c r="AF511" s="2">
        <f>+Help!$G511*Help!Z511</f>
        <v>132.83737024221452</v>
      </c>
      <c r="AG511" s="2">
        <f>+Help!$G511*Help!AA511</f>
        <v>0</v>
      </c>
      <c r="AH511" s="2">
        <f>+Help!$G511*Help!AB511</f>
        <v>218.47750865051901</v>
      </c>
      <c r="AI511" s="2">
        <f>+Help!$G511*Help!AC511</f>
        <v>28.477508650519027</v>
      </c>
      <c r="AJ511" s="2">
        <f>+Help!$G511*Help!AD511</f>
        <v>38.731247294117637</v>
      </c>
      <c r="AK511" s="2">
        <f>+Help!$G511*Help!AE511</f>
        <v>14.186851211072662</v>
      </c>
      <c r="AL511" s="2">
        <f>+Help!$G511*Help!AF511</f>
        <v>14.013840830449825</v>
      </c>
      <c r="AM511" s="2">
        <f>+Help!$G511*Help!AG511</f>
        <v>8.6505190311418669</v>
      </c>
      <c r="AN511" s="2">
        <f>+Help!$G511*Help!AH511</f>
        <v>29.927335640138409</v>
      </c>
      <c r="AO511" s="2">
        <f>+Help!$G511*Help!AI511</f>
        <v>123.69965397923873</v>
      </c>
      <c r="AP511" s="2">
        <f>+Help!$G511*Help!AJ511</f>
        <v>13.713163353305831</v>
      </c>
      <c r="AQ511" s="2">
        <f>+Help!$G511*Help!AK511</f>
        <v>261.39818352900539</v>
      </c>
      <c r="AR511" s="1478">
        <f>+Help!$G511*Help!AL511</f>
        <v>23.25259515570934</v>
      </c>
      <c r="AS511" s="1478">
        <f>+Help!$G511*Help!AM511</f>
        <v>0</v>
      </c>
      <c r="AV511" s="5">
        <v>1</v>
      </c>
    </row>
    <row r="512" spans="1:48" x14ac:dyDescent="0.2">
      <c r="A512" s="1">
        <v>45436</v>
      </c>
      <c r="B512" s="2">
        <f>+Help!$G512*Help!I512</f>
        <v>651.41868512110716</v>
      </c>
      <c r="C512" s="2">
        <f>+Help!$G512*Help!J512</f>
        <v>404.46366782006913</v>
      </c>
      <c r="D512" s="2">
        <f>+Help!$G512*Help!K512</f>
        <v>109.86159169550172</v>
      </c>
      <c r="E512" s="2">
        <f>+Help!$G512*Help!L512</f>
        <v>108.61591695501728</v>
      </c>
      <c r="F512" s="2">
        <f>+Help!$G512*Help!M512</f>
        <v>287.89994473597301</v>
      </c>
      <c r="G512" s="2">
        <f>+Help!$G512*Help!N512</f>
        <v>342.45496963640073</v>
      </c>
      <c r="H512" s="1478">
        <f>24*Help!R512/Help!$Q512</f>
        <v>268.39704525385872</v>
      </c>
      <c r="I512" s="1478">
        <f>24*Help!S512/Help!$Q512</f>
        <v>263.96776279391469</v>
      </c>
      <c r="J512" s="1478">
        <f>24*Help!T512/Help!$Q512</f>
        <v>17.741935483870968</v>
      </c>
      <c r="K512" s="1478">
        <f>24*Help!U512/Help!$Q512</f>
        <v>4.838709677419355</v>
      </c>
      <c r="L512" s="1478">
        <f>24*Help!V512/Help!$Q512</f>
        <v>2.5806451612903225</v>
      </c>
      <c r="M512" s="1478">
        <f>24*Help!W512/Help!$Q512</f>
        <v>709.67741935483866</v>
      </c>
      <c r="N512" s="2">
        <f>100*Help!H512</f>
        <v>100</v>
      </c>
      <c r="O512" s="2">
        <f t="shared" si="56"/>
        <v>651.41868512110716</v>
      </c>
      <c r="P512" s="2">
        <f t="shared" si="57"/>
        <v>404.46366782006913</v>
      </c>
      <c r="Q512" s="2">
        <f t="shared" si="58"/>
        <v>109.86159169550172</v>
      </c>
      <c r="R512" s="2">
        <f t="shared" si="59"/>
        <v>108.61591695501728</v>
      </c>
      <c r="S512" s="2">
        <f t="shared" si="60"/>
        <v>287.89994473597301</v>
      </c>
      <c r="T512" s="2">
        <f t="shared" si="61"/>
        <v>342.45496963640073</v>
      </c>
      <c r="U512" s="1478">
        <f t="shared" si="62"/>
        <v>268.39704525385872</v>
      </c>
      <c r="V512" s="1478">
        <f t="shared" si="63"/>
        <v>263.96776279391469</v>
      </c>
      <c r="W512" s="1478">
        <f t="shared" si="64"/>
        <v>17.741935483870968</v>
      </c>
      <c r="X512" s="1478">
        <f t="shared" si="65"/>
        <v>4.838709677419355</v>
      </c>
      <c r="Y512" s="1478">
        <f t="shared" si="66"/>
        <v>2.5806451612903225</v>
      </c>
      <c r="Z512" s="1478">
        <f t="shared" si="67"/>
        <v>709.67741935483866</v>
      </c>
      <c r="AA512" s="2">
        <f t="shared" si="55"/>
        <v>100</v>
      </c>
      <c r="AC512" s="2">
        <v>1</v>
      </c>
      <c r="AE512" s="2">
        <f>+Help!$G512*Help!Y512</f>
        <v>271.62629757785464</v>
      </c>
      <c r="AF512" s="2">
        <f>+Help!$G512*Help!Z512</f>
        <v>132.83737024221452</v>
      </c>
      <c r="AG512" s="2">
        <f>+Help!$G512*Help!AA512</f>
        <v>0</v>
      </c>
      <c r="AH512" s="2">
        <f>+Help!$G512*Help!AB512</f>
        <v>218.47750865051901</v>
      </c>
      <c r="AI512" s="2">
        <f>+Help!$G512*Help!AC512</f>
        <v>28.477508650519027</v>
      </c>
      <c r="AJ512" s="2">
        <f>+Help!$G512*Help!AD512</f>
        <v>38.731247294117637</v>
      </c>
      <c r="AK512" s="2">
        <f>+Help!$G512*Help!AE512</f>
        <v>14.186851211072662</v>
      </c>
      <c r="AL512" s="2">
        <f>+Help!$G512*Help!AF512</f>
        <v>14.013840830449825</v>
      </c>
      <c r="AM512" s="2">
        <f>+Help!$G512*Help!AG512</f>
        <v>8.6505190311418669</v>
      </c>
      <c r="AN512" s="2">
        <f>+Help!$G512*Help!AH512</f>
        <v>29.927335640138409</v>
      </c>
      <c r="AO512" s="2">
        <f>+Help!$G512*Help!AI512</f>
        <v>123.69965397923873</v>
      </c>
      <c r="AP512" s="2">
        <f>+Help!$G512*Help!AJ512</f>
        <v>13.713163353305831</v>
      </c>
      <c r="AQ512" s="2">
        <f>+Help!$G512*Help!AK512</f>
        <v>261.39818352900539</v>
      </c>
      <c r="AR512" s="1478">
        <f>+Help!$G512*Help!AL512</f>
        <v>23.25259515570934</v>
      </c>
      <c r="AS512" s="1478">
        <f>+Help!$G512*Help!AM512</f>
        <v>0</v>
      </c>
      <c r="AV512" s="5">
        <v>1</v>
      </c>
    </row>
    <row r="513" spans="1:48" x14ac:dyDescent="0.2">
      <c r="A513" s="1">
        <v>45437</v>
      </c>
      <c r="B513" s="2">
        <f>+Help!$G513*Help!I513</f>
        <v>651.41868512110716</v>
      </c>
      <c r="C513" s="2">
        <f>+Help!$G513*Help!J513</f>
        <v>404.46366782006913</v>
      </c>
      <c r="D513" s="2">
        <f>+Help!$G513*Help!K513</f>
        <v>109.86159169550172</v>
      </c>
      <c r="E513" s="2">
        <f>+Help!$G513*Help!L513</f>
        <v>108.61591695501728</v>
      </c>
      <c r="F513" s="2">
        <f>+Help!$G513*Help!M513</f>
        <v>287.89994473597301</v>
      </c>
      <c r="G513" s="2">
        <f>+Help!$G513*Help!N513</f>
        <v>342.45496963640073</v>
      </c>
      <c r="H513" s="1478">
        <f>24*Help!R513/Help!$Q513</f>
        <v>268.39704525385872</v>
      </c>
      <c r="I513" s="1478">
        <f>24*Help!S513/Help!$Q513</f>
        <v>263.96776279391469</v>
      </c>
      <c r="J513" s="1478">
        <f>24*Help!T513/Help!$Q513</f>
        <v>17.741935483870968</v>
      </c>
      <c r="K513" s="1478">
        <f>24*Help!U513/Help!$Q513</f>
        <v>4.838709677419355</v>
      </c>
      <c r="L513" s="1478">
        <f>24*Help!V513/Help!$Q513</f>
        <v>2.5806451612903225</v>
      </c>
      <c r="M513" s="1478">
        <f>24*Help!W513/Help!$Q513</f>
        <v>709.67741935483866</v>
      </c>
      <c r="N513" s="2">
        <f>100*Help!H513</f>
        <v>100</v>
      </c>
      <c r="O513" s="2">
        <f t="shared" si="56"/>
        <v>651.41868512110716</v>
      </c>
      <c r="P513" s="2">
        <f t="shared" si="57"/>
        <v>404.46366782006913</v>
      </c>
      <c r="Q513" s="2">
        <f t="shared" si="58"/>
        <v>109.86159169550172</v>
      </c>
      <c r="R513" s="2">
        <f t="shared" si="59"/>
        <v>108.61591695501728</v>
      </c>
      <c r="S513" s="2">
        <f t="shared" si="60"/>
        <v>287.89994473597301</v>
      </c>
      <c r="T513" s="2">
        <f t="shared" si="61"/>
        <v>342.45496963640073</v>
      </c>
      <c r="U513" s="1478">
        <f t="shared" si="62"/>
        <v>268.39704525385872</v>
      </c>
      <c r="V513" s="1478">
        <f t="shared" si="63"/>
        <v>263.96776279391469</v>
      </c>
      <c r="W513" s="1478">
        <f t="shared" si="64"/>
        <v>17.741935483870968</v>
      </c>
      <c r="X513" s="1478">
        <f t="shared" si="65"/>
        <v>4.838709677419355</v>
      </c>
      <c r="Y513" s="1478">
        <f t="shared" si="66"/>
        <v>2.5806451612903225</v>
      </c>
      <c r="Z513" s="1478">
        <f t="shared" si="67"/>
        <v>709.67741935483866</v>
      </c>
      <c r="AA513" s="2">
        <f t="shared" si="55"/>
        <v>100</v>
      </c>
      <c r="AC513" s="2">
        <v>1</v>
      </c>
      <c r="AE513" s="2">
        <f>+Help!$G513*Help!Y513</f>
        <v>271.62629757785464</v>
      </c>
      <c r="AF513" s="2">
        <f>+Help!$G513*Help!Z513</f>
        <v>132.83737024221452</v>
      </c>
      <c r="AG513" s="2">
        <f>+Help!$G513*Help!AA513</f>
        <v>0</v>
      </c>
      <c r="AH513" s="2">
        <f>+Help!$G513*Help!AB513</f>
        <v>218.47750865051901</v>
      </c>
      <c r="AI513" s="2">
        <f>+Help!$G513*Help!AC513</f>
        <v>28.477508650519027</v>
      </c>
      <c r="AJ513" s="2">
        <f>+Help!$G513*Help!AD513</f>
        <v>38.731247294117637</v>
      </c>
      <c r="AK513" s="2">
        <f>+Help!$G513*Help!AE513</f>
        <v>14.186851211072662</v>
      </c>
      <c r="AL513" s="2">
        <f>+Help!$G513*Help!AF513</f>
        <v>14.013840830449825</v>
      </c>
      <c r="AM513" s="2">
        <f>+Help!$G513*Help!AG513</f>
        <v>8.6505190311418669</v>
      </c>
      <c r="AN513" s="2">
        <f>+Help!$G513*Help!AH513</f>
        <v>29.927335640138409</v>
      </c>
      <c r="AO513" s="2">
        <f>+Help!$G513*Help!AI513</f>
        <v>123.69965397923873</v>
      </c>
      <c r="AP513" s="2">
        <f>+Help!$G513*Help!AJ513</f>
        <v>13.713163353305831</v>
      </c>
      <c r="AQ513" s="2">
        <f>+Help!$G513*Help!AK513</f>
        <v>261.39818352900539</v>
      </c>
      <c r="AR513" s="1478">
        <f>+Help!$G513*Help!AL513</f>
        <v>23.25259515570934</v>
      </c>
      <c r="AS513" s="1478">
        <f>+Help!$G513*Help!AM513</f>
        <v>0</v>
      </c>
      <c r="AV513" s="5">
        <v>1</v>
      </c>
    </row>
    <row r="514" spans="1:48" x14ac:dyDescent="0.2">
      <c r="A514" s="1">
        <v>45438</v>
      </c>
      <c r="B514" s="2">
        <f>+Help!$G514*Help!I514</f>
        <v>651.41868512110716</v>
      </c>
      <c r="C514" s="2">
        <f>+Help!$G514*Help!J514</f>
        <v>404.46366782006913</v>
      </c>
      <c r="D514" s="2">
        <f>+Help!$G514*Help!K514</f>
        <v>109.86159169550172</v>
      </c>
      <c r="E514" s="2">
        <f>+Help!$G514*Help!L514</f>
        <v>108.61591695501728</v>
      </c>
      <c r="F514" s="2">
        <f>+Help!$G514*Help!M514</f>
        <v>287.89994473597301</v>
      </c>
      <c r="G514" s="2">
        <f>+Help!$G514*Help!N514</f>
        <v>342.45496963640073</v>
      </c>
      <c r="H514" s="1478">
        <f>24*Help!R514/Help!$Q514</f>
        <v>268.39704525385872</v>
      </c>
      <c r="I514" s="1478">
        <f>24*Help!S514/Help!$Q514</f>
        <v>263.96776279391469</v>
      </c>
      <c r="J514" s="1478">
        <f>24*Help!T514/Help!$Q514</f>
        <v>17.741935483870968</v>
      </c>
      <c r="K514" s="1478">
        <f>24*Help!U514/Help!$Q514</f>
        <v>4.838709677419355</v>
      </c>
      <c r="L514" s="1478">
        <f>24*Help!V514/Help!$Q514</f>
        <v>2.5806451612903225</v>
      </c>
      <c r="M514" s="1478">
        <f>24*Help!W514/Help!$Q514</f>
        <v>709.67741935483866</v>
      </c>
      <c r="N514" s="2">
        <f>100*Help!H514</f>
        <v>100</v>
      </c>
      <c r="O514" s="2">
        <f t="shared" si="56"/>
        <v>651.41868512110716</v>
      </c>
      <c r="P514" s="2">
        <f t="shared" si="57"/>
        <v>404.46366782006913</v>
      </c>
      <c r="Q514" s="2">
        <f t="shared" si="58"/>
        <v>109.86159169550172</v>
      </c>
      <c r="R514" s="2">
        <f t="shared" si="59"/>
        <v>108.61591695501728</v>
      </c>
      <c r="S514" s="2">
        <f t="shared" si="60"/>
        <v>287.89994473597301</v>
      </c>
      <c r="T514" s="2">
        <f t="shared" si="61"/>
        <v>342.45496963640073</v>
      </c>
      <c r="U514" s="1478">
        <f t="shared" si="62"/>
        <v>268.39704525385872</v>
      </c>
      <c r="V514" s="1478">
        <f t="shared" si="63"/>
        <v>263.96776279391469</v>
      </c>
      <c r="W514" s="1478">
        <f t="shared" si="64"/>
        <v>17.741935483870968</v>
      </c>
      <c r="X514" s="1478">
        <f t="shared" si="65"/>
        <v>4.838709677419355</v>
      </c>
      <c r="Y514" s="1478">
        <f t="shared" si="66"/>
        <v>2.5806451612903225</v>
      </c>
      <c r="Z514" s="1478">
        <f t="shared" si="67"/>
        <v>709.67741935483866</v>
      </c>
      <c r="AA514" s="2">
        <f t="shared" si="55"/>
        <v>100</v>
      </c>
      <c r="AC514" s="2">
        <v>1</v>
      </c>
      <c r="AE514" s="2">
        <f>+Help!$G514*Help!Y514</f>
        <v>271.62629757785464</v>
      </c>
      <c r="AF514" s="2">
        <f>+Help!$G514*Help!Z514</f>
        <v>132.83737024221452</v>
      </c>
      <c r="AG514" s="2">
        <f>+Help!$G514*Help!AA514</f>
        <v>0</v>
      </c>
      <c r="AH514" s="2">
        <f>+Help!$G514*Help!AB514</f>
        <v>218.47750865051901</v>
      </c>
      <c r="AI514" s="2">
        <f>+Help!$G514*Help!AC514</f>
        <v>28.477508650519027</v>
      </c>
      <c r="AJ514" s="2">
        <f>+Help!$G514*Help!AD514</f>
        <v>38.731247294117637</v>
      </c>
      <c r="AK514" s="2">
        <f>+Help!$G514*Help!AE514</f>
        <v>14.186851211072662</v>
      </c>
      <c r="AL514" s="2">
        <f>+Help!$G514*Help!AF514</f>
        <v>14.013840830449825</v>
      </c>
      <c r="AM514" s="2">
        <f>+Help!$G514*Help!AG514</f>
        <v>8.6505190311418669</v>
      </c>
      <c r="AN514" s="2">
        <f>+Help!$G514*Help!AH514</f>
        <v>29.927335640138409</v>
      </c>
      <c r="AO514" s="2">
        <f>+Help!$G514*Help!AI514</f>
        <v>123.69965397923873</v>
      </c>
      <c r="AP514" s="2">
        <f>+Help!$G514*Help!AJ514</f>
        <v>13.713163353305831</v>
      </c>
      <c r="AQ514" s="2">
        <f>+Help!$G514*Help!AK514</f>
        <v>261.39818352900539</v>
      </c>
      <c r="AR514" s="1478">
        <f>+Help!$G514*Help!AL514</f>
        <v>23.25259515570934</v>
      </c>
      <c r="AS514" s="1478">
        <f>+Help!$G514*Help!AM514</f>
        <v>0</v>
      </c>
      <c r="AV514" s="5">
        <v>1</v>
      </c>
    </row>
    <row r="515" spans="1:48" x14ac:dyDescent="0.2">
      <c r="A515" s="1">
        <v>45439</v>
      </c>
      <c r="B515" s="2">
        <f>+Help!$G515*Help!I515</f>
        <v>597.13379469434824</v>
      </c>
      <c r="C515" s="2">
        <f>+Help!$G515*Help!J515</f>
        <v>370.75836216839673</v>
      </c>
      <c r="D515" s="2">
        <f>+Help!$G515*Help!K515</f>
        <v>100.70645905420992</v>
      </c>
      <c r="E515" s="2">
        <f>+Help!$G515*Help!L515</f>
        <v>99.564590542099182</v>
      </c>
      <c r="F515" s="2">
        <f>+Help!$G515*Help!M515</f>
        <v>263.90828267464195</v>
      </c>
      <c r="G515" s="2">
        <f>+Help!$G515*Help!N515</f>
        <v>313.917055500034</v>
      </c>
      <c r="H515" s="1478">
        <f>24*Help!R515/Help!$Q515</f>
        <v>268.39704525385872</v>
      </c>
      <c r="I515" s="1478">
        <f>24*Help!S515/Help!$Q515</f>
        <v>263.96776279391469</v>
      </c>
      <c r="J515" s="1478">
        <f>24*Help!T515/Help!$Q515</f>
        <v>17.741935483870968</v>
      </c>
      <c r="K515" s="1478">
        <f>24*Help!U515/Help!$Q515</f>
        <v>4.838709677419355</v>
      </c>
      <c r="L515" s="1478">
        <f>24*Help!V515/Help!$Q515</f>
        <v>2.5806451612903225</v>
      </c>
      <c r="M515" s="1478">
        <f>24*Help!W515/Help!$Q515</f>
        <v>709.67741935483866</v>
      </c>
      <c r="N515" s="2">
        <f>100*Help!H515</f>
        <v>91.666666666666657</v>
      </c>
      <c r="O515" s="2">
        <f t="shared" si="56"/>
        <v>597.13379469434824</v>
      </c>
      <c r="P515" s="2">
        <f t="shared" si="57"/>
        <v>370.75836216839673</v>
      </c>
      <c r="Q515" s="2">
        <f t="shared" si="58"/>
        <v>100.70645905420992</v>
      </c>
      <c r="R515" s="2">
        <f t="shared" si="59"/>
        <v>99.564590542099182</v>
      </c>
      <c r="S515" s="2">
        <f t="shared" si="60"/>
        <v>263.90828267464195</v>
      </c>
      <c r="T515" s="2">
        <f t="shared" si="61"/>
        <v>313.917055500034</v>
      </c>
      <c r="U515" s="1478">
        <f t="shared" si="62"/>
        <v>268.39704525385872</v>
      </c>
      <c r="V515" s="1478">
        <f t="shared" si="63"/>
        <v>263.96776279391469</v>
      </c>
      <c r="W515" s="1478">
        <f t="shared" si="64"/>
        <v>17.741935483870968</v>
      </c>
      <c r="X515" s="1478">
        <f t="shared" si="65"/>
        <v>4.838709677419355</v>
      </c>
      <c r="Y515" s="1478">
        <f t="shared" si="66"/>
        <v>2.5806451612903225</v>
      </c>
      <c r="Z515" s="1478">
        <f t="shared" si="67"/>
        <v>709.67741935483866</v>
      </c>
      <c r="AA515" s="2">
        <f t="shared" si="55"/>
        <v>91.666666666666657</v>
      </c>
      <c r="AC515" s="2">
        <v>1</v>
      </c>
      <c r="AE515" s="2">
        <f>+Help!$G515*Help!Y515</f>
        <v>248.99077277970011</v>
      </c>
      <c r="AF515" s="2">
        <f>+Help!$G515*Help!Z515</f>
        <v>121.76758938869665</v>
      </c>
      <c r="AG515" s="2">
        <f>+Help!$G515*Help!AA515</f>
        <v>0</v>
      </c>
      <c r="AH515" s="2">
        <f>+Help!$G515*Help!AB515</f>
        <v>200.2710495963091</v>
      </c>
      <c r="AI515" s="2">
        <f>+Help!$G515*Help!AC515</f>
        <v>26.104382929642444</v>
      </c>
      <c r="AJ515" s="2">
        <f>+Help!$G515*Help!AD515</f>
        <v>35.503643352941168</v>
      </c>
      <c r="AK515" s="2">
        <f>+Help!$G515*Help!AE515</f>
        <v>13.004613610149942</v>
      </c>
      <c r="AL515" s="2">
        <f>+Help!$G515*Help!AF515</f>
        <v>12.846020761245674</v>
      </c>
      <c r="AM515" s="2">
        <f>+Help!$G515*Help!AG515</f>
        <v>7.9296424452133794</v>
      </c>
      <c r="AN515" s="2">
        <f>+Help!$G515*Help!AH515</f>
        <v>27.433391003460208</v>
      </c>
      <c r="AO515" s="2">
        <f>+Help!$G515*Help!AI515</f>
        <v>113.39134948096884</v>
      </c>
      <c r="AP515" s="2">
        <f>+Help!$G515*Help!AJ515</f>
        <v>12.570399740530345</v>
      </c>
      <c r="AQ515" s="2">
        <f>+Help!$G515*Help!AK515</f>
        <v>239.61500156825494</v>
      </c>
      <c r="AR515" s="1478">
        <f>+Help!$G515*Help!AL515</f>
        <v>21.314878892733564</v>
      </c>
      <c r="AS515" s="1478">
        <f>+Help!$G515*Help!AM515</f>
        <v>0</v>
      </c>
      <c r="AV515" s="5">
        <v>1</v>
      </c>
    </row>
    <row r="516" spans="1:48" x14ac:dyDescent="0.2">
      <c r="A516" s="1">
        <v>45440</v>
      </c>
      <c r="B516" s="2">
        <f>+Help!$G516*Help!I516</f>
        <v>0</v>
      </c>
      <c r="C516" s="2">
        <f>+Help!$G516*Help!J516</f>
        <v>0</v>
      </c>
      <c r="D516" s="2">
        <f>+Help!$G516*Help!K516</f>
        <v>0</v>
      </c>
      <c r="E516" s="2">
        <f>+Help!$G516*Help!L516</f>
        <v>0</v>
      </c>
      <c r="F516" s="2">
        <f>+Help!$G516*Help!M516</f>
        <v>0</v>
      </c>
      <c r="G516" s="2">
        <f>+Help!$G516*Help!N516</f>
        <v>0</v>
      </c>
      <c r="H516" s="1478">
        <f>24*Help!R516/Help!$Q516</f>
        <v>268.39704525385872</v>
      </c>
      <c r="I516" s="1478">
        <f>24*Help!S516/Help!$Q516</f>
        <v>263.96776279391469</v>
      </c>
      <c r="J516" s="1478">
        <f>24*Help!T516/Help!$Q516</f>
        <v>17.741935483870968</v>
      </c>
      <c r="K516" s="1478">
        <f>24*Help!U516/Help!$Q516</f>
        <v>4.838709677419355</v>
      </c>
      <c r="L516" s="1478">
        <f>24*Help!V516/Help!$Q516</f>
        <v>2.5806451612903225</v>
      </c>
      <c r="M516" s="1478">
        <f>24*Help!W516/Help!$Q516</f>
        <v>709.67741935483866</v>
      </c>
      <c r="N516" s="2">
        <f>100*Help!H516</f>
        <v>0</v>
      </c>
      <c r="O516" s="2">
        <f t="shared" si="56"/>
        <v>0</v>
      </c>
      <c r="P516" s="2">
        <f t="shared" si="57"/>
        <v>0</v>
      </c>
      <c r="Q516" s="2">
        <f t="shared" si="58"/>
        <v>0</v>
      </c>
      <c r="R516" s="2">
        <f t="shared" si="59"/>
        <v>0</v>
      </c>
      <c r="S516" s="2">
        <f t="shared" si="60"/>
        <v>0</v>
      </c>
      <c r="T516" s="2">
        <f t="shared" si="61"/>
        <v>0</v>
      </c>
      <c r="U516" s="1478">
        <f t="shared" si="62"/>
        <v>268.39704525385872</v>
      </c>
      <c r="V516" s="1478">
        <f t="shared" si="63"/>
        <v>263.96776279391469</v>
      </c>
      <c r="W516" s="1478">
        <f t="shared" si="64"/>
        <v>17.741935483870968</v>
      </c>
      <c r="X516" s="1478">
        <f t="shared" si="65"/>
        <v>4.838709677419355</v>
      </c>
      <c r="Y516" s="1478">
        <f t="shared" si="66"/>
        <v>2.5806451612903225</v>
      </c>
      <c r="Z516" s="1478">
        <f t="shared" si="67"/>
        <v>709.67741935483866</v>
      </c>
      <c r="AA516" s="2">
        <f t="shared" si="55"/>
        <v>0</v>
      </c>
      <c r="AC516" s="2">
        <v>1</v>
      </c>
      <c r="AE516" s="2">
        <f>+Help!$G516*Help!Y516</f>
        <v>0</v>
      </c>
      <c r="AF516" s="2">
        <f>+Help!$G516*Help!Z516</f>
        <v>0</v>
      </c>
      <c r="AG516" s="2">
        <f>+Help!$G516*Help!AA516</f>
        <v>0</v>
      </c>
      <c r="AH516" s="2">
        <f>+Help!$G516*Help!AB516</f>
        <v>0</v>
      </c>
      <c r="AI516" s="2">
        <f>+Help!$G516*Help!AC516</f>
        <v>0</v>
      </c>
      <c r="AJ516" s="2">
        <f>+Help!$G516*Help!AD516</f>
        <v>0</v>
      </c>
      <c r="AK516" s="2">
        <f>+Help!$G516*Help!AE516</f>
        <v>0</v>
      </c>
      <c r="AL516" s="2">
        <f>+Help!$G516*Help!AF516</f>
        <v>0</v>
      </c>
      <c r="AM516" s="2">
        <f>+Help!$G516*Help!AG516</f>
        <v>0</v>
      </c>
      <c r="AN516" s="2">
        <f>+Help!$G516*Help!AH516</f>
        <v>0</v>
      </c>
      <c r="AO516" s="2">
        <f>+Help!$G516*Help!AI516</f>
        <v>0</v>
      </c>
      <c r="AP516" s="2">
        <f>+Help!$G516*Help!AJ516</f>
        <v>0</v>
      </c>
      <c r="AQ516" s="2">
        <f>+Help!$G516*Help!AK516</f>
        <v>0</v>
      </c>
      <c r="AR516" s="1478">
        <f>+Help!$G516*Help!AL516</f>
        <v>0</v>
      </c>
      <c r="AS516" s="1478">
        <f>+Help!$G516*Help!AM516</f>
        <v>0</v>
      </c>
      <c r="AV516" s="5">
        <v>1</v>
      </c>
    </row>
    <row r="517" spans="1:48" x14ac:dyDescent="0.2">
      <c r="A517" s="1">
        <v>45441</v>
      </c>
      <c r="B517" s="2">
        <f>+Help!$G517*Help!I517</f>
        <v>314.8523644752018</v>
      </c>
      <c r="C517" s="2">
        <f>+Help!$G517*Help!J517</f>
        <v>195.49077277970011</v>
      </c>
      <c r="D517" s="2">
        <f>+Help!$G517*Help!K517</f>
        <v>53.099769319492495</v>
      </c>
      <c r="E517" s="2">
        <f>+Help!$G517*Help!L517</f>
        <v>52.497693194925027</v>
      </c>
      <c r="F517" s="2">
        <f>+Help!$G517*Help!M517</f>
        <v>139.1516399557203</v>
      </c>
      <c r="G517" s="2">
        <f>+Help!$G517*Help!N517</f>
        <v>165.51990199092702</v>
      </c>
      <c r="H517" s="1478">
        <f>24*Help!R517/Help!$Q517</f>
        <v>268.39704525385872</v>
      </c>
      <c r="I517" s="1478">
        <f>24*Help!S517/Help!$Q517</f>
        <v>263.96776279391469</v>
      </c>
      <c r="J517" s="1478">
        <f>24*Help!T517/Help!$Q517</f>
        <v>17.741935483870968</v>
      </c>
      <c r="K517" s="1478">
        <f>24*Help!U517/Help!$Q517</f>
        <v>4.838709677419355</v>
      </c>
      <c r="L517" s="1478">
        <f>24*Help!V517/Help!$Q517</f>
        <v>2.5806451612903225</v>
      </c>
      <c r="M517" s="1478">
        <f>24*Help!W517/Help!$Q517</f>
        <v>709.67741935483866</v>
      </c>
      <c r="N517" s="2">
        <f>100*Help!H517</f>
        <v>48.333333333333336</v>
      </c>
      <c r="O517" s="2">
        <f t="shared" si="56"/>
        <v>314.8523644752018</v>
      </c>
      <c r="P517" s="2">
        <f t="shared" si="57"/>
        <v>195.49077277970011</v>
      </c>
      <c r="Q517" s="2">
        <f t="shared" si="58"/>
        <v>53.099769319492495</v>
      </c>
      <c r="R517" s="2">
        <f t="shared" si="59"/>
        <v>52.497693194925027</v>
      </c>
      <c r="S517" s="2">
        <f t="shared" si="60"/>
        <v>139.1516399557203</v>
      </c>
      <c r="T517" s="2">
        <f t="shared" si="61"/>
        <v>165.51990199092702</v>
      </c>
      <c r="U517" s="1478">
        <f t="shared" si="62"/>
        <v>268.39704525385872</v>
      </c>
      <c r="V517" s="1478">
        <f t="shared" si="63"/>
        <v>263.96776279391469</v>
      </c>
      <c r="W517" s="1478">
        <f t="shared" si="64"/>
        <v>17.741935483870968</v>
      </c>
      <c r="X517" s="1478">
        <f t="shared" si="65"/>
        <v>4.838709677419355</v>
      </c>
      <c r="Y517" s="1478">
        <f t="shared" si="66"/>
        <v>2.5806451612903225</v>
      </c>
      <c r="Z517" s="1478">
        <f t="shared" si="67"/>
        <v>709.67741935483866</v>
      </c>
      <c r="AA517" s="2">
        <f t="shared" si="55"/>
        <v>48.333333333333336</v>
      </c>
      <c r="AC517" s="2">
        <v>1</v>
      </c>
      <c r="AE517" s="2">
        <f>+Help!$G517*Help!Y517</f>
        <v>131.2860438292964</v>
      </c>
      <c r="AF517" s="2">
        <f>+Help!$G517*Help!Z517</f>
        <v>64.204728950403691</v>
      </c>
      <c r="AG517" s="2">
        <f>+Help!$G517*Help!AA517</f>
        <v>0</v>
      </c>
      <c r="AH517" s="2">
        <f>+Help!$G517*Help!AB517</f>
        <v>105.59746251441751</v>
      </c>
      <c r="AI517" s="2">
        <f>+Help!$G517*Help!AC517</f>
        <v>13.764129181084197</v>
      </c>
      <c r="AJ517" s="2">
        <f>+Help!$G517*Help!AD517</f>
        <v>18.720102858823527</v>
      </c>
      <c r="AK517" s="2">
        <f>+Help!$G517*Help!AE517</f>
        <v>6.8569780853517868</v>
      </c>
      <c r="AL517" s="2">
        <f>+Help!$G517*Help!AF517</f>
        <v>6.7733564013840821</v>
      </c>
      <c r="AM517" s="2">
        <f>+Help!$G517*Help!AG517</f>
        <v>4.1810841983852356</v>
      </c>
      <c r="AN517" s="2">
        <f>+Help!$G517*Help!AH517</f>
        <v>14.464878892733564</v>
      </c>
      <c r="AO517" s="2">
        <f>+Help!$G517*Help!AI517</f>
        <v>59.788166089965387</v>
      </c>
      <c r="AP517" s="2">
        <f>+Help!$G517*Help!AJ517</f>
        <v>6.6280289540978181</v>
      </c>
      <c r="AQ517" s="2">
        <f>+Help!$G517*Help!AK517</f>
        <v>126.3424553723526</v>
      </c>
      <c r="AR517" s="1478">
        <f>+Help!$G517*Help!AL517</f>
        <v>11.238754325259514</v>
      </c>
      <c r="AS517" s="1478">
        <f>+Help!$G517*Help!AM517</f>
        <v>0</v>
      </c>
      <c r="AV517" s="5">
        <v>1</v>
      </c>
    </row>
    <row r="518" spans="1:48" x14ac:dyDescent="0.2">
      <c r="A518" s="1">
        <v>45442</v>
      </c>
      <c r="B518" s="2">
        <f>+Help!$G518*Help!I518</f>
        <v>651.41868512110716</v>
      </c>
      <c r="C518" s="2">
        <f>+Help!$G518*Help!J518</f>
        <v>404.46366782006913</v>
      </c>
      <c r="D518" s="2">
        <f>+Help!$G518*Help!K518</f>
        <v>109.86159169550172</v>
      </c>
      <c r="E518" s="2">
        <f>+Help!$G518*Help!L518</f>
        <v>108.61591695501728</v>
      </c>
      <c r="F518" s="2">
        <f>+Help!$G518*Help!M518</f>
        <v>287.89994473597301</v>
      </c>
      <c r="G518" s="2">
        <f>+Help!$G518*Help!N518</f>
        <v>342.45496963640073</v>
      </c>
      <c r="H518" s="1478">
        <f>24*Help!R518/Help!$Q518</f>
        <v>268.39704525385872</v>
      </c>
      <c r="I518" s="1478">
        <f>24*Help!S518/Help!$Q518</f>
        <v>263.96776279391469</v>
      </c>
      <c r="J518" s="1478">
        <f>24*Help!T518/Help!$Q518</f>
        <v>17.741935483870968</v>
      </c>
      <c r="K518" s="1478">
        <f>24*Help!U518/Help!$Q518</f>
        <v>4.838709677419355</v>
      </c>
      <c r="L518" s="1478">
        <f>24*Help!V518/Help!$Q518</f>
        <v>2.5806451612903225</v>
      </c>
      <c r="M518" s="1478">
        <f>24*Help!W518/Help!$Q518</f>
        <v>709.67741935483866</v>
      </c>
      <c r="N518" s="2">
        <f>100*Help!H518</f>
        <v>100</v>
      </c>
      <c r="O518" s="2">
        <f t="shared" si="56"/>
        <v>651.41868512110716</v>
      </c>
      <c r="P518" s="2">
        <f t="shared" si="57"/>
        <v>404.46366782006913</v>
      </c>
      <c r="Q518" s="2">
        <f t="shared" si="58"/>
        <v>109.86159169550172</v>
      </c>
      <c r="R518" s="2">
        <f t="shared" si="59"/>
        <v>108.61591695501728</v>
      </c>
      <c r="S518" s="2">
        <f t="shared" si="60"/>
        <v>287.89994473597301</v>
      </c>
      <c r="T518" s="2">
        <f t="shared" si="61"/>
        <v>342.45496963640073</v>
      </c>
      <c r="U518" s="1478">
        <f t="shared" si="62"/>
        <v>268.39704525385872</v>
      </c>
      <c r="V518" s="1478">
        <f t="shared" si="63"/>
        <v>263.96776279391469</v>
      </c>
      <c r="W518" s="1478">
        <f t="shared" si="64"/>
        <v>17.741935483870968</v>
      </c>
      <c r="X518" s="1478">
        <f t="shared" si="65"/>
        <v>4.838709677419355</v>
      </c>
      <c r="Y518" s="1478">
        <f t="shared" si="66"/>
        <v>2.5806451612903225</v>
      </c>
      <c r="Z518" s="1478">
        <f t="shared" si="67"/>
        <v>709.67741935483866</v>
      </c>
      <c r="AA518" s="2">
        <f t="shared" si="55"/>
        <v>100</v>
      </c>
      <c r="AC518" s="2">
        <v>1</v>
      </c>
      <c r="AE518" s="2">
        <f>+Help!$G518*Help!Y518</f>
        <v>271.62629757785464</v>
      </c>
      <c r="AF518" s="2">
        <f>+Help!$G518*Help!Z518</f>
        <v>132.83737024221452</v>
      </c>
      <c r="AG518" s="2">
        <f>+Help!$G518*Help!AA518</f>
        <v>0</v>
      </c>
      <c r="AH518" s="2">
        <f>+Help!$G518*Help!AB518</f>
        <v>218.47750865051901</v>
      </c>
      <c r="AI518" s="2">
        <f>+Help!$G518*Help!AC518</f>
        <v>28.477508650519027</v>
      </c>
      <c r="AJ518" s="2">
        <f>+Help!$G518*Help!AD518</f>
        <v>38.731247294117637</v>
      </c>
      <c r="AK518" s="2">
        <f>+Help!$G518*Help!AE518</f>
        <v>14.186851211072662</v>
      </c>
      <c r="AL518" s="2">
        <f>+Help!$G518*Help!AF518</f>
        <v>14.013840830449825</v>
      </c>
      <c r="AM518" s="2">
        <f>+Help!$G518*Help!AG518</f>
        <v>8.6505190311418669</v>
      </c>
      <c r="AN518" s="2">
        <f>+Help!$G518*Help!AH518</f>
        <v>29.927335640138409</v>
      </c>
      <c r="AO518" s="2">
        <f>+Help!$G518*Help!AI518</f>
        <v>123.69965397923873</v>
      </c>
      <c r="AP518" s="2">
        <f>+Help!$G518*Help!AJ518</f>
        <v>13.713163353305831</v>
      </c>
      <c r="AQ518" s="2">
        <f>+Help!$G518*Help!AK518</f>
        <v>261.39818352900539</v>
      </c>
      <c r="AR518" s="1478">
        <f>+Help!$G518*Help!AL518</f>
        <v>23.25259515570934</v>
      </c>
      <c r="AS518" s="1478">
        <f>+Help!$G518*Help!AM518</f>
        <v>0</v>
      </c>
      <c r="AV518" s="5">
        <v>1</v>
      </c>
    </row>
    <row r="519" spans="1:48" x14ac:dyDescent="0.2">
      <c r="A519" s="1">
        <v>45443</v>
      </c>
      <c r="B519" s="2">
        <f>+Help!$G519*Help!I519</f>
        <v>651.41868512110716</v>
      </c>
      <c r="C519" s="2">
        <f>+Help!$G519*Help!J519</f>
        <v>404.46366782006913</v>
      </c>
      <c r="D519" s="2">
        <f>+Help!$G519*Help!K519</f>
        <v>109.86159169550172</v>
      </c>
      <c r="E519" s="2">
        <f>+Help!$G519*Help!L519</f>
        <v>108.61591695501728</v>
      </c>
      <c r="F519" s="2">
        <f>+Help!$G519*Help!M519</f>
        <v>287.89994473597301</v>
      </c>
      <c r="G519" s="2">
        <f>+Help!$G519*Help!N519</f>
        <v>342.45496963640073</v>
      </c>
      <c r="H519" s="1478">
        <f>24*Help!R519/Help!$Q519</f>
        <v>268.39704525385872</v>
      </c>
      <c r="I519" s="1478">
        <f>24*Help!S519/Help!$Q519</f>
        <v>263.96776279391469</v>
      </c>
      <c r="J519" s="1478">
        <f>24*Help!T519/Help!$Q519</f>
        <v>17.741935483870968</v>
      </c>
      <c r="K519" s="1478">
        <f>24*Help!U519/Help!$Q519</f>
        <v>4.838709677419355</v>
      </c>
      <c r="L519" s="1478">
        <f>24*Help!V519/Help!$Q519</f>
        <v>2.5806451612903225</v>
      </c>
      <c r="M519" s="1478">
        <f>24*Help!W519/Help!$Q519</f>
        <v>709.67741935483866</v>
      </c>
      <c r="N519" s="2">
        <f>100*Help!H519</f>
        <v>100</v>
      </c>
      <c r="O519" s="2">
        <f t="shared" si="56"/>
        <v>651.41868512110716</v>
      </c>
      <c r="P519" s="2">
        <f t="shared" si="57"/>
        <v>404.46366782006913</v>
      </c>
      <c r="Q519" s="2">
        <f t="shared" si="58"/>
        <v>109.86159169550172</v>
      </c>
      <c r="R519" s="2">
        <f t="shared" si="59"/>
        <v>108.61591695501728</v>
      </c>
      <c r="S519" s="2">
        <f t="shared" si="60"/>
        <v>287.89994473597301</v>
      </c>
      <c r="T519" s="2">
        <f t="shared" si="61"/>
        <v>342.45496963640073</v>
      </c>
      <c r="U519" s="1478">
        <f t="shared" si="62"/>
        <v>268.39704525385872</v>
      </c>
      <c r="V519" s="1478">
        <f t="shared" si="63"/>
        <v>263.96776279391469</v>
      </c>
      <c r="W519" s="1478">
        <f t="shared" si="64"/>
        <v>17.741935483870968</v>
      </c>
      <c r="X519" s="1478">
        <f t="shared" si="65"/>
        <v>4.838709677419355</v>
      </c>
      <c r="Y519" s="1478">
        <f t="shared" si="66"/>
        <v>2.5806451612903225</v>
      </c>
      <c r="Z519" s="1478">
        <f t="shared" si="67"/>
        <v>709.67741935483866</v>
      </c>
      <c r="AA519" s="2">
        <f t="shared" si="55"/>
        <v>100</v>
      </c>
      <c r="AC519" s="2">
        <v>1</v>
      </c>
      <c r="AE519" s="2">
        <f>+Help!$G519*Help!Y519</f>
        <v>271.62629757785464</v>
      </c>
      <c r="AF519" s="2">
        <f>+Help!$G519*Help!Z519</f>
        <v>132.83737024221452</v>
      </c>
      <c r="AG519" s="2">
        <f>+Help!$G519*Help!AA519</f>
        <v>0</v>
      </c>
      <c r="AH519" s="2">
        <f>+Help!$G519*Help!AB519</f>
        <v>218.47750865051901</v>
      </c>
      <c r="AI519" s="2">
        <f>+Help!$G519*Help!AC519</f>
        <v>28.477508650519027</v>
      </c>
      <c r="AJ519" s="2">
        <f>+Help!$G519*Help!AD519</f>
        <v>38.731247294117637</v>
      </c>
      <c r="AK519" s="2">
        <f>+Help!$G519*Help!AE519</f>
        <v>14.186851211072662</v>
      </c>
      <c r="AL519" s="2">
        <f>+Help!$G519*Help!AF519</f>
        <v>14.013840830449825</v>
      </c>
      <c r="AM519" s="2">
        <f>+Help!$G519*Help!AG519</f>
        <v>8.6505190311418669</v>
      </c>
      <c r="AN519" s="2">
        <f>+Help!$G519*Help!AH519</f>
        <v>29.927335640138409</v>
      </c>
      <c r="AO519" s="2">
        <f>+Help!$G519*Help!AI519</f>
        <v>123.69965397923873</v>
      </c>
      <c r="AP519" s="2">
        <f>+Help!$G519*Help!AJ519</f>
        <v>13.713163353305831</v>
      </c>
      <c r="AQ519" s="2">
        <f>+Help!$G519*Help!AK519</f>
        <v>261.39818352900539</v>
      </c>
      <c r="AR519" s="1478">
        <f>+Help!$G519*Help!AL519</f>
        <v>23.25259515570934</v>
      </c>
      <c r="AS519" s="1478">
        <f>+Help!$G519*Help!AM519</f>
        <v>0</v>
      </c>
      <c r="AV519" s="5">
        <v>1</v>
      </c>
    </row>
    <row r="520" spans="1:48" x14ac:dyDescent="0.2">
      <c r="A520" s="1">
        <v>45444</v>
      </c>
      <c r="B520" s="2">
        <f>+Help!$G520*Help!I520</f>
        <v>617.59322033898309</v>
      </c>
      <c r="C520" s="2">
        <f>+Help!$G520*Help!J520</f>
        <v>383.42372881355931</v>
      </c>
      <c r="D520" s="2">
        <f>+Help!$G520*Help!K520</f>
        <v>104.23728813559322</v>
      </c>
      <c r="E520" s="2">
        <f>+Help!$G520*Help!L520</f>
        <v>102.57627118644068</v>
      </c>
      <c r="F520" s="2">
        <f>+Help!$G520*Help!M520</f>
        <v>271.86198419164617</v>
      </c>
      <c r="G520" s="2">
        <f>+Help!$G520*Help!N520</f>
        <v>335.58371650301063</v>
      </c>
      <c r="H520" s="1478">
        <f>24*Help!R520/Help!$Q520</f>
        <v>267.3309511217854</v>
      </c>
      <c r="I520" s="1478">
        <f>24*Help!S520/Help!$Q520</f>
        <v>262.68449885415799</v>
      </c>
      <c r="J520" s="1478">
        <f>24*Help!T520/Help!$Q520</f>
        <v>18.333333333333332</v>
      </c>
      <c r="K520" s="1478">
        <f>24*Help!U520/Help!$Q520</f>
        <v>5.833333333333333</v>
      </c>
      <c r="L520" s="1478">
        <f>24*Help!V520/Help!$Q520</f>
        <v>2.6666666666666665</v>
      </c>
      <c r="M520" s="1478">
        <f>24*Help!W520/Help!$Q520</f>
        <v>833.33333333333337</v>
      </c>
      <c r="N520" s="2">
        <f>100*Help!H520</f>
        <v>100</v>
      </c>
      <c r="O520" s="2">
        <f t="shared" si="56"/>
        <v>617.59322033898309</v>
      </c>
      <c r="P520" s="2">
        <f t="shared" si="57"/>
        <v>383.42372881355931</v>
      </c>
      <c r="Q520" s="2">
        <f t="shared" si="58"/>
        <v>104.23728813559322</v>
      </c>
      <c r="R520" s="2">
        <f t="shared" si="59"/>
        <v>102.57627118644068</v>
      </c>
      <c r="S520" s="2">
        <f t="shared" si="60"/>
        <v>271.86198419164617</v>
      </c>
      <c r="T520" s="2">
        <f t="shared" si="61"/>
        <v>335.58371650301063</v>
      </c>
      <c r="U520" s="1478">
        <f t="shared" si="62"/>
        <v>267.3309511217854</v>
      </c>
      <c r="V520" s="1478">
        <f t="shared" si="63"/>
        <v>262.68449885415799</v>
      </c>
      <c r="W520" s="1478">
        <f t="shared" si="64"/>
        <v>18.333333333333332</v>
      </c>
      <c r="X520" s="1478">
        <f t="shared" si="65"/>
        <v>5.833333333333333</v>
      </c>
      <c r="Y520" s="1478">
        <f t="shared" si="66"/>
        <v>2.6666666666666665</v>
      </c>
      <c r="Z520" s="1478">
        <f t="shared" si="67"/>
        <v>833.33333333333337</v>
      </c>
      <c r="AA520" s="2">
        <f t="shared" si="55"/>
        <v>100</v>
      </c>
      <c r="AC520" s="2">
        <v>1</v>
      </c>
      <c r="AE520" s="2">
        <f>+Help!$G520*Help!Y520</f>
        <v>252.94915254237287</v>
      </c>
      <c r="AF520" s="2">
        <f>+Help!$G520*Help!Z520</f>
        <v>130.47457627118644</v>
      </c>
      <c r="AG520" s="2">
        <f>+Help!$G520*Help!AA520</f>
        <v>0</v>
      </c>
      <c r="AH520" s="2">
        <f>+Help!$G520*Help!AB520</f>
        <v>206.81355932203391</v>
      </c>
      <c r="AI520" s="2">
        <f>+Help!$G520*Help!AC520</f>
        <v>27.35593220338983</v>
      </c>
      <c r="AJ520" s="2">
        <f>+Help!$G520*Help!AD520</f>
        <v>37.220711999999999</v>
      </c>
      <c r="AK520" s="2">
        <f>+Help!$G520*Help!AE520</f>
        <v>29.152542372881356</v>
      </c>
      <c r="AL520" s="2">
        <f>+Help!$G520*Help!AF520</f>
        <v>22.711864406779661</v>
      </c>
      <c r="AM520" s="2">
        <f>+Help!$G520*Help!AG520</f>
        <v>12.542372881355933</v>
      </c>
      <c r="AN520" s="2">
        <f>+Help!$G520*Help!AH520</f>
        <v>28.372881355932211</v>
      </c>
      <c r="AO520" s="2">
        <f>+Help!$G520*Help!AI520</f>
        <v>117.27457627118643</v>
      </c>
      <c r="AP520" s="2">
        <f>+Help!$G520*Help!AJ520</f>
        <v>13.157592017362889</v>
      </c>
      <c r="AQ520" s="2">
        <f>+Help!$G520*Help!AK520</f>
        <v>284.27530718985241</v>
      </c>
      <c r="AR520" s="1478">
        <f>+Help!$G520*Help!AL520</f>
        <v>21.694915254237287</v>
      </c>
      <c r="AS520" s="1478">
        <f>+Help!$G520*Help!AM520</f>
        <v>0</v>
      </c>
      <c r="AV520" s="5">
        <v>1</v>
      </c>
    </row>
    <row r="521" spans="1:48" x14ac:dyDescent="0.2">
      <c r="A521" s="1">
        <v>45445</v>
      </c>
      <c r="B521" s="2">
        <f>+Help!$G521*Help!I521</f>
        <v>617.59322033898309</v>
      </c>
      <c r="C521" s="2">
        <f>+Help!$G521*Help!J521</f>
        <v>383.42372881355931</v>
      </c>
      <c r="D521" s="2">
        <f>+Help!$G521*Help!K521</f>
        <v>104.23728813559322</v>
      </c>
      <c r="E521" s="2">
        <f>+Help!$G521*Help!L521</f>
        <v>102.57627118644068</v>
      </c>
      <c r="F521" s="2">
        <f>+Help!$G521*Help!M521</f>
        <v>271.86198419164617</v>
      </c>
      <c r="G521" s="2">
        <f>+Help!$G521*Help!N521</f>
        <v>335.58371650301063</v>
      </c>
      <c r="H521" s="1478">
        <f>24*Help!R521/Help!$Q521</f>
        <v>267.3309511217854</v>
      </c>
      <c r="I521" s="1478">
        <f>24*Help!S521/Help!$Q521</f>
        <v>262.68449885415799</v>
      </c>
      <c r="J521" s="1478">
        <f>24*Help!T521/Help!$Q521</f>
        <v>18.333333333333332</v>
      </c>
      <c r="K521" s="1478">
        <f>24*Help!U521/Help!$Q521</f>
        <v>5.833333333333333</v>
      </c>
      <c r="L521" s="1478">
        <f>24*Help!V521/Help!$Q521</f>
        <v>2.6666666666666665</v>
      </c>
      <c r="M521" s="1478">
        <f>24*Help!W521/Help!$Q521</f>
        <v>833.33333333333337</v>
      </c>
      <c r="N521" s="2">
        <f>100*Help!H521</f>
        <v>100</v>
      </c>
      <c r="O521" s="2">
        <f t="shared" si="56"/>
        <v>617.59322033898309</v>
      </c>
      <c r="P521" s="2">
        <f t="shared" si="57"/>
        <v>383.42372881355931</v>
      </c>
      <c r="Q521" s="2">
        <f t="shared" si="58"/>
        <v>104.23728813559322</v>
      </c>
      <c r="R521" s="2">
        <f t="shared" si="59"/>
        <v>102.57627118644068</v>
      </c>
      <c r="S521" s="2">
        <f t="shared" si="60"/>
        <v>271.86198419164617</v>
      </c>
      <c r="T521" s="2">
        <f t="shared" si="61"/>
        <v>335.58371650301063</v>
      </c>
      <c r="U521" s="1478">
        <f t="shared" si="62"/>
        <v>267.3309511217854</v>
      </c>
      <c r="V521" s="1478">
        <f t="shared" si="63"/>
        <v>262.68449885415799</v>
      </c>
      <c r="W521" s="1478">
        <f t="shared" si="64"/>
        <v>18.333333333333332</v>
      </c>
      <c r="X521" s="1478">
        <f t="shared" si="65"/>
        <v>5.833333333333333</v>
      </c>
      <c r="Y521" s="1478">
        <f t="shared" si="66"/>
        <v>2.6666666666666665</v>
      </c>
      <c r="Z521" s="1478">
        <f t="shared" si="67"/>
        <v>833.33333333333337</v>
      </c>
      <c r="AA521" s="2">
        <f t="shared" si="55"/>
        <v>100</v>
      </c>
      <c r="AC521" s="2">
        <v>1</v>
      </c>
      <c r="AE521" s="2">
        <f>+Help!$G521*Help!Y521</f>
        <v>252.94915254237287</v>
      </c>
      <c r="AF521" s="2">
        <f>+Help!$G521*Help!Z521</f>
        <v>130.47457627118644</v>
      </c>
      <c r="AG521" s="2">
        <f>+Help!$G521*Help!AA521</f>
        <v>0</v>
      </c>
      <c r="AH521" s="2">
        <f>+Help!$G521*Help!AB521</f>
        <v>206.81355932203391</v>
      </c>
      <c r="AI521" s="2">
        <f>+Help!$G521*Help!AC521</f>
        <v>27.35593220338983</v>
      </c>
      <c r="AJ521" s="2">
        <f>+Help!$G521*Help!AD521</f>
        <v>37.220711999999999</v>
      </c>
      <c r="AK521" s="2">
        <f>+Help!$G521*Help!AE521</f>
        <v>29.152542372881356</v>
      </c>
      <c r="AL521" s="2">
        <f>+Help!$G521*Help!AF521</f>
        <v>22.711864406779661</v>
      </c>
      <c r="AM521" s="2">
        <f>+Help!$G521*Help!AG521</f>
        <v>12.542372881355933</v>
      </c>
      <c r="AN521" s="2">
        <f>+Help!$G521*Help!AH521</f>
        <v>28.372881355932211</v>
      </c>
      <c r="AO521" s="2">
        <f>+Help!$G521*Help!AI521</f>
        <v>117.27457627118643</v>
      </c>
      <c r="AP521" s="2">
        <f>+Help!$G521*Help!AJ521</f>
        <v>13.157592017362889</v>
      </c>
      <c r="AQ521" s="2">
        <f>+Help!$G521*Help!AK521</f>
        <v>284.27530718985241</v>
      </c>
      <c r="AR521" s="1478">
        <f>+Help!$G521*Help!AL521</f>
        <v>21.694915254237287</v>
      </c>
      <c r="AS521" s="1478">
        <f>+Help!$G521*Help!AM521</f>
        <v>0</v>
      </c>
      <c r="AV521" s="5">
        <v>1</v>
      </c>
    </row>
    <row r="522" spans="1:48" x14ac:dyDescent="0.2">
      <c r="A522" s="1">
        <v>45446</v>
      </c>
      <c r="B522" s="2">
        <f>+Help!$G522*Help!I522</f>
        <v>617.59322033898309</v>
      </c>
      <c r="C522" s="2">
        <f>+Help!$G522*Help!J522</f>
        <v>383.42372881355931</v>
      </c>
      <c r="D522" s="2">
        <f>+Help!$G522*Help!K522</f>
        <v>104.23728813559322</v>
      </c>
      <c r="E522" s="2">
        <f>+Help!$G522*Help!L522</f>
        <v>102.57627118644068</v>
      </c>
      <c r="F522" s="2">
        <f>+Help!$G522*Help!M522</f>
        <v>271.86198419164617</v>
      </c>
      <c r="G522" s="2">
        <f>+Help!$G522*Help!N522</f>
        <v>335.58371650301063</v>
      </c>
      <c r="H522" s="1478">
        <f>24*Help!R522/Help!$Q522</f>
        <v>267.3309511217854</v>
      </c>
      <c r="I522" s="1478">
        <f>24*Help!S522/Help!$Q522</f>
        <v>262.68449885415799</v>
      </c>
      <c r="J522" s="1478">
        <f>24*Help!T522/Help!$Q522</f>
        <v>18.333333333333332</v>
      </c>
      <c r="K522" s="1478">
        <f>24*Help!U522/Help!$Q522</f>
        <v>5.833333333333333</v>
      </c>
      <c r="L522" s="1478">
        <f>24*Help!V522/Help!$Q522</f>
        <v>2.6666666666666665</v>
      </c>
      <c r="M522" s="1478">
        <f>24*Help!W522/Help!$Q522</f>
        <v>833.33333333333337</v>
      </c>
      <c r="N522" s="2">
        <f>100*Help!H522</f>
        <v>100</v>
      </c>
      <c r="O522" s="2">
        <f t="shared" si="56"/>
        <v>617.59322033898309</v>
      </c>
      <c r="P522" s="2">
        <f t="shared" si="57"/>
        <v>383.42372881355931</v>
      </c>
      <c r="Q522" s="2">
        <f t="shared" si="58"/>
        <v>104.23728813559322</v>
      </c>
      <c r="R522" s="2">
        <f t="shared" si="59"/>
        <v>102.57627118644068</v>
      </c>
      <c r="S522" s="2">
        <f t="shared" si="60"/>
        <v>271.86198419164617</v>
      </c>
      <c r="T522" s="2">
        <f t="shared" si="61"/>
        <v>335.58371650301063</v>
      </c>
      <c r="U522" s="1478">
        <f t="shared" si="62"/>
        <v>267.3309511217854</v>
      </c>
      <c r="V522" s="1478">
        <f t="shared" si="63"/>
        <v>262.68449885415799</v>
      </c>
      <c r="W522" s="1478">
        <f t="shared" si="64"/>
        <v>18.333333333333332</v>
      </c>
      <c r="X522" s="1478">
        <f t="shared" si="65"/>
        <v>5.833333333333333</v>
      </c>
      <c r="Y522" s="1478">
        <f t="shared" si="66"/>
        <v>2.6666666666666665</v>
      </c>
      <c r="Z522" s="1478">
        <f t="shared" si="67"/>
        <v>833.33333333333337</v>
      </c>
      <c r="AA522" s="2">
        <f t="shared" si="55"/>
        <v>100</v>
      </c>
      <c r="AC522" s="2">
        <v>1</v>
      </c>
      <c r="AE522" s="2">
        <f>+Help!$G522*Help!Y522</f>
        <v>252.94915254237287</v>
      </c>
      <c r="AF522" s="2">
        <f>+Help!$G522*Help!Z522</f>
        <v>130.47457627118644</v>
      </c>
      <c r="AG522" s="2">
        <f>+Help!$G522*Help!AA522</f>
        <v>0</v>
      </c>
      <c r="AH522" s="2">
        <f>+Help!$G522*Help!AB522</f>
        <v>206.81355932203391</v>
      </c>
      <c r="AI522" s="2">
        <f>+Help!$G522*Help!AC522</f>
        <v>27.35593220338983</v>
      </c>
      <c r="AJ522" s="2">
        <f>+Help!$G522*Help!AD522</f>
        <v>37.220711999999999</v>
      </c>
      <c r="AK522" s="2">
        <f>+Help!$G522*Help!AE522</f>
        <v>29.152542372881356</v>
      </c>
      <c r="AL522" s="2">
        <f>+Help!$G522*Help!AF522</f>
        <v>22.711864406779661</v>
      </c>
      <c r="AM522" s="2">
        <f>+Help!$G522*Help!AG522</f>
        <v>12.542372881355933</v>
      </c>
      <c r="AN522" s="2">
        <f>+Help!$G522*Help!AH522</f>
        <v>28.372881355932211</v>
      </c>
      <c r="AO522" s="2">
        <f>+Help!$G522*Help!AI522</f>
        <v>117.27457627118643</v>
      </c>
      <c r="AP522" s="2">
        <f>+Help!$G522*Help!AJ522</f>
        <v>13.157592017362889</v>
      </c>
      <c r="AQ522" s="2">
        <f>+Help!$G522*Help!AK522</f>
        <v>284.27530718985241</v>
      </c>
      <c r="AR522" s="1478">
        <f>+Help!$G522*Help!AL522</f>
        <v>21.694915254237287</v>
      </c>
      <c r="AS522" s="1478">
        <f>+Help!$G522*Help!AM522</f>
        <v>0</v>
      </c>
      <c r="AV522" s="5">
        <v>1</v>
      </c>
    </row>
    <row r="523" spans="1:48" x14ac:dyDescent="0.2">
      <c r="A523" s="1">
        <v>45447</v>
      </c>
      <c r="B523" s="2">
        <f>+Help!$G523*Help!I523</f>
        <v>617.59322033898309</v>
      </c>
      <c r="C523" s="2">
        <f>+Help!$G523*Help!J523</f>
        <v>383.42372881355931</v>
      </c>
      <c r="D523" s="2">
        <f>+Help!$G523*Help!K523</f>
        <v>104.23728813559322</v>
      </c>
      <c r="E523" s="2">
        <f>+Help!$G523*Help!L523</f>
        <v>102.57627118644068</v>
      </c>
      <c r="F523" s="2">
        <f>+Help!$G523*Help!M523</f>
        <v>271.86198419164617</v>
      </c>
      <c r="G523" s="2">
        <f>+Help!$G523*Help!N523</f>
        <v>335.58371650301063</v>
      </c>
      <c r="H523" s="1478">
        <f>24*Help!R523/Help!$Q523</f>
        <v>267.3309511217854</v>
      </c>
      <c r="I523" s="1478">
        <f>24*Help!S523/Help!$Q523</f>
        <v>262.68449885415799</v>
      </c>
      <c r="J523" s="1478">
        <f>24*Help!T523/Help!$Q523</f>
        <v>18.333333333333332</v>
      </c>
      <c r="K523" s="1478">
        <f>24*Help!U523/Help!$Q523</f>
        <v>5.833333333333333</v>
      </c>
      <c r="L523" s="1478">
        <f>24*Help!V523/Help!$Q523</f>
        <v>2.6666666666666665</v>
      </c>
      <c r="M523" s="1478">
        <f>24*Help!W523/Help!$Q523</f>
        <v>833.33333333333337</v>
      </c>
      <c r="N523" s="2">
        <f>100*Help!H523</f>
        <v>100</v>
      </c>
      <c r="O523" s="2">
        <f t="shared" si="56"/>
        <v>617.59322033898309</v>
      </c>
      <c r="P523" s="2">
        <f t="shared" si="57"/>
        <v>383.42372881355931</v>
      </c>
      <c r="Q523" s="2">
        <f t="shared" si="58"/>
        <v>104.23728813559322</v>
      </c>
      <c r="R523" s="2">
        <f t="shared" si="59"/>
        <v>102.57627118644068</v>
      </c>
      <c r="S523" s="2">
        <f t="shared" si="60"/>
        <v>271.86198419164617</v>
      </c>
      <c r="T523" s="2">
        <f t="shared" si="61"/>
        <v>335.58371650301063</v>
      </c>
      <c r="U523" s="1478">
        <f t="shared" si="62"/>
        <v>267.3309511217854</v>
      </c>
      <c r="V523" s="1478">
        <f t="shared" si="63"/>
        <v>262.68449885415799</v>
      </c>
      <c r="W523" s="1478">
        <f t="shared" si="64"/>
        <v>18.333333333333332</v>
      </c>
      <c r="X523" s="1478">
        <f t="shared" si="65"/>
        <v>5.833333333333333</v>
      </c>
      <c r="Y523" s="1478">
        <f t="shared" si="66"/>
        <v>2.6666666666666665</v>
      </c>
      <c r="Z523" s="1478">
        <f t="shared" si="67"/>
        <v>833.33333333333337</v>
      </c>
      <c r="AA523" s="2">
        <f t="shared" si="55"/>
        <v>100</v>
      </c>
      <c r="AC523" s="2">
        <v>1</v>
      </c>
      <c r="AE523" s="2">
        <f>+Help!$G523*Help!Y523</f>
        <v>252.94915254237287</v>
      </c>
      <c r="AF523" s="2">
        <f>+Help!$G523*Help!Z523</f>
        <v>130.47457627118644</v>
      </c>
      <c r="AG523" s="2">
        <f>+Help!$G523*Help!AA523</f>
        <v>0</v>
      </c>
      <c r="AH523" s="2">
        <f>+Help!$G523*Help!AB523</f>
        <v>206.81355932203391</v>
      </c>
      <c r="AI523" s="2">
        <f>+Help!$G523*Help!AC523</f>
        <v>27.35593220338983</v>
      </c>
      <c r="AJ523" s="2">
        <f>+Help!$G523*Help!AD523</f>
        <v>37.220711999999999</v>
      </c>
      <c r="AK523" s="2">
        <f>+Help!$G523*Help!AE523</f>
        <v>29.152542372881356</v>
      </c>
      <c r="AL523" s="2">
        <f>+Help!$G523*Help!AF523</f>
        <v>22.711864406779661</v>
      </c>
      <c r="AM523" s="2">
        <f>+Help!$G523*Help!AG523</f>
        <v>12.542372881355933</v>
      </c>
      <c r="AN523" s="2">
        <f>+Help!$G523*Help!AH523</f>
        <v>28.372881355932211</v>
      </c>
      <c r="AO523" s="2">
        <f>+Help!$G523*Help!AI523</f>
        <v>117.27457627118643</v>
      </c>
      <c r="AP523" s="2">
        <f>+Help!$G523*Help!AJ523</f>
        <v>13.157592017362889</v>
      </c>
      <c r="AQ523" s="2">
        <f>+Help!$G523*Help!AK523</f>
        <v>284.27530718985241</v>
      </c>
      <c r="AR523" s="1478">
        <f>+Help!$G523*Help!AL523</f>
        <v>21.694915254237287</v>
      </c>
      <c r="AS523" s="1478">
        <f>+Help!$G523*Help!AM523</f>
        <v>0</v>
      </c>
      <c r="AV523" s="5">
        <v>1</v>
      </c>
    </row>
    <row r="524" spans="1:48" x14ac:dyDescent="0.2">
      <c r="A524" s="1">
        <v>45448</v>
      </c>
      <c r="B524" s="2">
        <f>+Help!$G524*Help!I524</f>
        <v>617.59322033898309</v>
      </c>
      <c r="C524" s="2">
        <f>+Help!$G524*Help!J524</f>
        <v>383.42372881355931</v>
      </c>
      <c r="D524" s="2">
        <f>+Help!$G524*Help!K524</f>
        <v>104.23728813559322</v>
      </c>
      <c r="E524" s="2">
        <f>+Help!$G524*Help!L524</f>
        <v>102.57627118644068</v>
      </c>
      <c r="F524" s="2">
        <f>+Help!$G524*Help!M524</f>
        <v>271.86198419164617</v>
      </c>
      <c r="G524" s="2">
        <f>+Help!$G524*Help!N524</f>
        <v>335.58371650301063</v>
      </c>
      <c r="H524" s="1478">
        <f>24*Help!R524/Help!$Q524</f>
        <v>267.3309511217854</v>
      </c>
      <c r="I524" s="1478">
        <f>24*Help!S524/Help!$Q524</f>
        <v>262.68449885415799</v>
      </c>
      <c r="J524" s="1478">
        <f>24*Help!T524/Help!$Q524</f>
        <v>18.333333333333332</v>
      </c>
      <c r="K524" s="1478">
        <f>24*Help!U524/Help!$Q524</f>
        <v>5.833333333333333</v>
      </c>
      <c r="L524" s="1478">
        <f>24*Help!V524/Help!$Q524</f>
        <v>2.6666666666666665</v>
      </c>
      <c r="M524" s="1478">
        <f>24*Help!W524/Help!$Q524</f>
        <v>833.33333333333337</v>
      </c>
      <c r="N524" s="2">
        <f>100*Help!H524</f>
        <v>100</v>
      </c>
      <c r="O524" s="2">
        <f t="shared" si="56"/>
        <v>617.59322033898309</v>
      </c>
      <c r="P524" s="2">
        <f t="shared" si="57"/>
        <v>383.42372881355931</v>
      </c>
      <c r="Q524" s="2">
        <f t="shared" si="58"/>
        <v>104.23728813559322</v>
      </c>
      <c r="R524" s="2">
        <f t="shared" si="59"/>
        <v>102.57627118644068</v>
      </c>
      <c r="S524" s="2">
        <f t="shared" si="60"/>
        <v>271.86198419164617</v>
      </c>
      <c r="T524" s="2">
        <f t="shared" si="61"/>
        <v>335.58371650301063</v>
      </c>
      <c r="U524" s="1478">
        <f t="shared" si="62"/>
        <v>267.3309511217854</v>
      </c>
      <c r="V524" s="1478">
        <f t="shared" si="63"/>
        <v>262.68449885415799</v>
      </c>
      <c r="W524" s="1478">
        <f t="shared" si="64"/>
        <v>18.333333333333332</v>
      </c>
      <c r="X524" s="1478">
        <f t="shared" si="65"/>
        <v>5.833333333333333</v>
      </c>
      <c r="Y524" s="1478">
        <f t="shared" si="66"/>
        <v>2.6666666666666665</v>
      </c>
      <c r="Z524" s="1478">
        <f t="shared" si="67"/>
        <v>833.33333333333337</v>
      </c>
      <c r="AA524" s="2">
        <f t="shared" si="55"/>
        <v>100</v>
      </c>
      <c r="AC524" s="2">
        <v>1</v>
      </c>
      <c r="AE524" s="2">
        <f>+Help!$G524*Help!Y524</f>
        <v>252.94915254237287</v>
      </c>
      <c r="AF524" s="2">
        <f>+Help!$G524*Help!Z524</f>
        <v>130.47457627118644</v>
      </c>
      <c r="AG524" s="2">
        <f>+Help!$G524*Help!AA524</f>
        <v>0</v>
      </c>
      <c r="AH524" s="2">
        <f>+Help!$G524*Help!AB524</f>
        <v>206.81355932203391</v>
      </c>
      <c r="AI524" s="2">
        <f>+Help!$G524*Help!AC524</f>
        <v>27.35593220338983</v>
      </c>
      <c r="AJ524" s="2">
        <f>+Help!$G524*Help!AD524</f>
        <v>37.220711999999999</v>
      </c>
      <c r="AK524" s="2">
        <f>+Help!$G524*Help!AE524</f>
        <v>29.152542372881356</v>
      </c>
      <c r="AL524" s="2">
        <f>+Help!$G524*Help!AF524</f>
        <v>22.711864406779661</v>
      </c>
      <c r="AM524" s="2">
        <f>+Help!$G524*Help!AG524</f>
        <v>12.542372881355933</v>
      </c>
      <c r="AN524" s="2">
        <f>+Help!$G524*Help!AH524</f>
        <v>28.372881355932211</v>
      </c>
      <c r="AO524" s="2">
        <f>+Help!$G524*Help!AI524</f>
        <v>117.27457627118643</v>
      </c>
      <c r="AP524" s="2">
        <f>+Help!$G524*Help!AJ524</f>
        <v>13.157592017362889</v>
      </c>
      <c r="AQ524" s="2">
        <f>+Help!$G524*Help!AK524</f>
        <v>284.27530718985241</v>
      </c>
      <c r="AR524" s="1478">
        <f>+Help!$G524*Help!AL524</f>
        <v>21.694915254237287</v>
      </c>
      <c r="AS524" s="1478">
        <f>+Help!$G524*Help!AM524</f>
        <v>0</v>
      </c>
      <c r="AV524" s="5">
        <v>1</v>
      </c>
    </row>
    <row r="525" spans="1:48" x14ac:dyDescent="0.2">
      <c r="A525" s="1">
        <v>45449</v>
      </c>
      <c r="B525" s="2">
        <f>+Help!$G525*Help!I525</f>
        <v>617.59322033898309</v>
      </c>
      <c r="C525" s="2">
        <f>+Help!$G525*Help!J525</f>
        <v>383.42372881355931</v>
      </c>
      <c r="D525" s="2">
        <f>+Help!$G525*Help!K525</f>
        <v>104.23728813559322</v>
      </c>
      <c r="E525" s="2">
        <f>+Help!$G525*Help!L525</f>
        <v>102.57627118644068</v>
      </c>
      <c r="F525" s="2">
        <f>+Help!$G525*Help!M525</f>
        <v>271.86198419164617</v>
      </c>
      <c r="G525" s="2">
        <f>+Help!$G525*Help!N525</f>
        <v>335.58371650301063</v>
      </c>
      <c r="H525" s="1478">
        <f>24*Help!R525/Help!$Q525</f>
        <v>267.3309511217854</v>
      </c>
      <c r="I525" s="1478">
        <f>24*Help!S525/Help!$Q525</f>
        <v>262.68449885415799</v>
      </c>
      <c r="J525" s="1478">
        <f>24*Help!T525/Help!$Q525</f>
        <v>18.333333333333332</v>
      </c>
      <c r="K525" s="1478">
        <f>24*Help!U525/Help!$Q525</f>
        <v>5.833333333333333</v>
      </c>
      <c r="L525" s="1478">
        <f>24*Help!V525/Help!$Q525</f>
        <v>2.6666666666666665</v>
      </c>
      <c r="M525" s="1478">
        <f>24*Help!W525/Help!$Q525</f>
        <v>833.33333333333337</v>
      </c>
      <c r="N525" s="2">
        <f>100*Help!H525</f>
        <v>100</v>
      </c>
      <c r="O525" s="2">
        <f t="shared" si="56"/>
        <v>617.59322033898309</v>
      </c>
      <c r="P525" s="2">
        <f t="shared" si="57"/>
        <v>383.42372881355931</v>
      </c>
      <c r="Q525" s="2">
        <f t="shared" si="58"/>
        <v>104.23728813559322</v>
      </c>
      <c r="R525" s="2">
        <f t="shared" si="59"/>
        <v>102.57627118644068</v>
      </c>
      <c r="S525" s="2">
        <f t="shared" si="60"/>
        <v>271.86198419164617</v>
      </c>
      <c r="T525" s="2">
        <f t="shared" si="61"/>
        <v>335.58371650301063</v>
      </c>
      <c r="U525" s="1478">
        <f t="shared" si="62"/>
        <v>267.3309511217854</v>
      </c>
      <c r="V525" s="1478">
        <f t="shared" si="63"/>
        <v>262.68449885415799</v>
      </c>
      <c r="W525" s="1478">
        <f t="shared" si="64"/>
        <v>18.333333333333332</v>
      </c>
      <c r="X525" s="1478">
        <f t="shared" si="65"/>
        <v>5.833333333333333</v>
      </c>
      <c r="Y525" s="1478">
        <f t="shared" si="66"/>
        <v>2.6666666666666665</v>
      </c>
      <c r="Z525" s="1478">
        <f t="shared" si="67"/>
        <v>833.33333333333337</v>
      </c>
      <c r="AA525" s="2">
        <f t="shared" si="55"/>
        <v>100</v>
      </c>
      <c r="AC525" s="2">
        <v>1</v>
      </c>
      <c r="AE525" s="2">
        <f>+Help!$G525*Help!Y525</f>
        <v>252.94915254237287</v>
      </c>
      <c r="AF525" s="2">
        <f>+Help!$G525*Help!Z525</f>
        <v>130.47457627118644</v>
      </c>
      <c r="AG525" s="2">
        <f>+Help!$G525*Help!AA525</f>
        <v>0</v>
      </c>
      <c r="AH525" s="2">
        <f>+Help!$G525*Help!AB525</f>
        <v>206.81355932203391</v>
      </c>
      <c r="AI525" s="2">
        <f>+Help!$G525*Help!AC525</f>
        <v>27.35593220338983</v>
      </c>
      <c r="AJ525" s="2">
        <f>+Help!$G525*Help!AD525</f>
        <v>37.220711999999999</v>
      </c>
      <c r="AK525" s="2">
        <f>+Help!$G525*Help!AE525</f>
        <v>29.152542372881356</v>
      </c>
      <c r="AL525" s="2">
        <f>+Help!$G525*Help!AF525</f>
        <v>22.711864406779661</v>
      </c>
      <c r="AM525" s="2">
        <f>+Help!$G525*Help!AG525</f>
        <v>12.542372881355933</v>
      </c>
      <c r="AN525" s="2">
        <f>+Help!$G525*Help!AH525</f>
        <v>28.372881355932211</v>
      </c>
      <c r="AO525" s="2">
        <f>+Help!$G525*Help!AI525</f>
        <v>117.27457627118643</v>
      </c>
      <c r="AP525" s="2">
        <f>+Help!$G525*Help!AJ525</f>
        <v>13.157592017362889</v>
      </c>
      <c r="AQ525" s="2">
        <f>+Help!$G525*Help!AK525</f>
        <v>284.27530718985241</v>
      </c>
      <c r="AR525" s="1478">
        <f>+Help!$G525*Help!AL525</f>
        <v>21.694915254237287</v>
      </c>
      <c r="AS525" s="1478">
        <f>+Help!$G525*Help!AM525</f>
        <v>0</v>
      </c>
      <c r="AV525" s="5">
        <v>1</v>
      </c>
    </row>
    <row r="526" spans="1:48" x14ac:dyDescent="0.2">
      <c r="A526" s="1">
        <v>45450</v>
      </c>
      <c r="B526" s="2">
        <f>+Help!$G526*Help!I526</f>
        <v>617.59322033898309</v>
      </c>
      <c r="C526" s="2">
        <f>+Help!$G526*Help!J526</f>
        <v>383.42372881355931</v>
      </c>
      <c r="D526" s="2">
        <f>+Help!$G526*Help!K526</f>
        <v>104.23728813559322</v>
      </c>
      <c r="E526" s="2">
        <f>+Help!$G526*Help!L526</f>
        <v>102.57627118644068</v>
      </c>
      <c r="F526" s="2">
        <f>+Help!$G526*Help!M526</f>
        <v>271.86198419164617</v>
      </c>
      <c r="G526" s="2">
        <f>+Help!$G526*Help!N526</f>
        <v>335.58371650301063</v>
      </c>
      <c r="H526" s="1478">
        <f>24*Help!R526/Help!$Q526</f>
        <v>267.3309511217854</v>
      </c>
      <c r="I526" s="1478">
        <f>24*Help!S526/Help!$Q526</f>
        <v>262.68449885415799</v>
      </c>
      <c r="J526" s="1478">
        <f>24*Help!T526/Help!$Q526</f>
        <v>18.333333333333332</v>
      </c>
      <c r="K526" s="1478">
        <f>24*Help!U526/Help!$Q526</f>
        <v>5.833333333333333</v>
      </c>
      <c r="L526" s="1478">
        <f>24*Help!V526/Help!$Q526</f>
        <v>2.6666666666666665</v>
      </c>
      <c r="M526" s="1478">
        <f>24*Help!W526/Help!$Q526</f>
        <v>833.33333333333337</v>
      </c>
      <c r="N526" s="2">
        <f>100*Help!H526</f>
        <v>100</v>
      </c>
      <c r="O526" s="2">
        <f t="shared" si="56"/>
        <v>617.59322033898309</v>
      </c>
      <c r="P526" s="2">
        <f t="shared" si="57"/>
        <v>383.42372881355931</v>
      </c>
      <c r="Q526" s="2">
        <f t="shared" si="58"/>
        <v>104.23728813559322</v>
      </c>
      <c r="R526" s="2">
        <f t="shared" si="59"/>
        <v>102.57627118644068</v>
      </c>
      <c r="S526" s="2">
        <f t="shared" si="60"/>
        <v>271.86198419164617</v>
      </c>
      <c r="T526" s="2">
        <f t="shared" si="61"/>
        <v>335.58371650301063</v>
      </c>
      <c r="U526" s="1478">
        <f t="shared" si="62"/>
        <v>267.3309511217854</v>
      </c>
      <c r="V526" s="1478">
        <f t="shared" si="63"/>
        <v>262.68449885415799</v>
      </c>
      <c r="W526" s="1478">
        <f t="shared" si="64"/>
        <v>18.333333333333332</v>
      </c>
      <c r="X526" s="1478">
        <f t="shared" si="65"/>
        <v>5.833333333333333</v>
      </c>
      <c r="Y526" s="1478">
        <f t="shared" si="66"/>
        <v>2.6666666666666665</v>
      </c>
      <c r="Z526" s="1478">
        <f t="shared" si="67"/>
        <v>833.33333333333337</v>
      </c>
      <c r="AA526" s="2">
        <f t="shared" si="55"/>
        <v>100</v>
      </c>
      <c r="AC526" s="2">
        <v>1</v>
      </c>
      <c r="AE526" s="2">
        <f>+Help!$G526*Help!Y526</f>
        <v>252.94915254237287</v>
      </c>
      <c r="AF526" s="2">
        <f>+Help!$G526*Help!Z526</f>
        <v>130.47457627118644</v>
      </c>
      <c r="AG526" s="2">
        <f>+Help!$G526*Help!AA526</f>
        <v>0</v>
      </c>
      <c r="AH526" s="2">
        <f>+Help!$G526*Help!AB526</f>
        <v>206.81355932203391</v>
      </c>
      <c r="AI526" s="2">
        <f>+Help!$G526*Help!AC526</f>
        <v>27.35593220338983</v>
      </c>
      <c r="AJ526" s="2">
        <f>+Help!$G526*Help!AD526</f>
        <v>37.220711999999999</v>
      </c>
      <c r="AK526" s="2">
        <f>+Help!$G526*Help!AE526</f>
        <v>29.152542372881356</v>
      </c>
      <c r="AL526" s="2">
        <f>+Help!$G526*Help!AF526</f>
        <v>22.711864406779661</v>
      </c>
      <c r="AM526" s="2">
        <f>+Help!$G526*Help!AG526</f>
        <v>12.542372881355933</v>
      </c>
      <c r="AN526" s="2">
        <f>+Help!$G526*Help!AH526</f>
        <v>28.372881355932211</v>
      </c>
      <c r="AO526" s="2">
        <f>+Help!$G526*Help!AI526</f>
        <v>117.27457627118643</v>
      </c>
      <c r="AP526" s="2">
        <f>+Help!$G526*Help!AJ526</f>
        <v>13.157592017362889</v>
      </c>
      <c r="AQ526" s="2">
        <f>+Help!$G526*Help!AK526</f>
        <v>284.27530718985241</v>
      </c>
      <c r="AR526" s="1478">
        <f>+Help!$G526*Help!AL526</f>
        <v>21.694915254237287</v>
      </c>
      <c r="AS526" s="1478">
        <f>+Help!$G526*Help!AM526</f>
        <v>0</v>
      </c>
      <c r="AV526" s="5">
        <v>1</v>
      </c>
    </row>
    <row r="527" spans="1:48" x14ac:dyDescent="0.2">
      <c r="A527" s="1">
        <v>45451</v>
      </c>
      <c r="B527" s="2">
        <f>+Help!$G527*Help!I527</f>
        <v>617.59322033898309</v>
      </c>
      <c r="C527" s="2">
        <f>+Help!$G527*Help!J527</f>
        <v>383.42372881355931</v>
      </c>
      <c r="D527" s="2">
        <f>+Help!$G527*Help!K527</f>
        <v>104.23728813559322</v>
      </c>
      <c r="E527" s="2">
        <f>+Help!$G527*Help!L527</f>
        <v>102.57627118644068</v>
      </c>
      <c r="F527" s="2">
        <f>+Help!$G527*Help!M527</f>
        <v>271.86198419164617</v>
      </c>
      <c r="G527" s="2">
        <f>+Help!$G527*Help!N527</f>
        <v>335.58371650301063</v>
      </c>
      <c r="H527" s="1478">
        <f>24*Help!R527/Help!$Q527</f>
        <v>267.3309511217854</v>
      </c>
      <c r="I527" s="1478">
        <f>24*Help!S527/Help!$Q527</f>
        <v>262.68449885415799</v>
      </c>
      <c r="J527" s="1478">
        <f>24*Help!T527/Help!$Q527</f>
        <v>18.333333333333332</v>
      </c>
      <c r="K527" s="1478">
        <f>24*Help!U527/Help!$Q527</f>
        <v>5.833333333333333</v>
      </c>
      <c r="L527" s="1478">
        <f>24*Help!V527/Help!$Q527</f>
        <v>2.6666666666666665</v>
      </c>
      <c r="M527" s="1478">
        <f>24*Help!W527/Help!$Q527</f>
        <v>833.33333333333337</v>
      </c>
      <c r="N527" s="2">
        <f>100*Help!H527</f>
        <v>100</v>
      </c>
      <c r="O527" s="2">
        <f t="shared" si="56"/>
        <v>617.59322033898309</v>
      </c>
      <c r="P527" s="2">
        <f t="shared" si="57"/>
        <v>383.42372881355931</v>
      </c>
      <c r="Q527" s="2">
        <f t="shared" si="58"/>
        <v>104.23728813559322</v>
      </c>
      <c r="R527" s="2">
        <f t="shared" si="59"/>
        <v>102.57627118644068</v>
      </c>
      <c r="S527" s="2">
        <f t="shared" si="60"/>
        <v>271.86198419164617</v>
      </c>
      <c r="T527" s="2">
        <f t="shared" si="61"/>
        <v>335.58371650301063</v>
      </c>
      <c r="U527" s="1478">
        <f t="shared" si="62"/>
        <v>267.3309511217854</v>
      </c>
      <c r="V527" s="1478">
        <f t="shared" si="63"/>
        <v>262.68449885415799</v>
      </c>
      <c r="W527" s="1478">
        <f t="shared" si="64"/>
        <v>18.333333333333332</v>
      </c>
      <c r="X527" s="1478">
        <f t="shared" si="65"/>
        <v>5.833333333333333</v>
      </c>
      <c r="Y527" s="1478">
        <f t="shared" si="66"/>
        <v>2.6666666666666665</v>
      </c>
      <c r="Z527" s="1478">
        <f t="shared" si="67"/>
        <v>833.33333333333337</v>
      </c>
      <c r="AA527" s="2">
        <f t="shared" si="55"/>
        <v>100</v>
      </c>
      <c r="AC527" s="2">
        <v>1</v>
      </c>
      <c r="AE527" s="2">
        <f>+Help!$G527*Help!Y527</f>
        <v>252.94915254237287</v>
      </c>
      <c r="AF527" s="2">
        <f>+Help!$G527*Help!Z527</f>
        <v>130.47457627118644</v>
      </c>
      <c r="AG527" s="2">
        <f>+Help!$G527*Help!AA527</f>
        <v>0</v>
      </c>
      <c r="AH527" s="2">
        <f>+Help!$G527*Help!AB527</f>
        <v>206.81355932203391</v>
      </c>
      <c r="AI527" s="2">
        <f>+Help!$G527*Help!AC527</f>
        <v>27.35593220338983</v>
      </c>
      <c r="AJ527" s="2">
        <f>+Help!$G527*Help!AD527</f>
        <v>37.220711999999999</v>
      </c>
      <c r="AK527" s="2">
        <f>+Help!$G527*Help!AE527</f>
        <v>29.152542372881356</v>
      </c>
      <c r="AL527" s="2">
        <f>+Help!$G527*Help!AF527</f>
        <v>22.711864406779661</v>
      </c>
      <c r="AM527" s="2">
        <f>+Help!$G527*Help!AG527</f>
        <v>12.542372881355933</v>
      </c>
      <c r="AN527" s="2">
        <f>+Help!$G527*Help!AH527</f>
        <v>28.372881355932211</v>
      </c>
      <c r="AO527" s="2">
        <f>+Help!$G527*Help!AI527</f>
        <v>117.27457627118643</v>
      </c>
      <c r="AP527" s="2">
        <f>+Help!$G527*Help!AJ527</f>
        <v>13.157592017362889</v>
      </c>
      <c r="AQ527" s="2">
        <f>+Help!$G527*Help!AK527</f>
        <v>284.27530718985241</v>
      </c>
      <c r="AR527" s="1478">
        <f>+Help!$G527*Help!AL527</f>
        <v>21.694915254237287</v>
      </c>
      <c r="AS527" s="1478">
        <f>+Help!$G527*Help!AM527</f>
        <v>0</v>
      </c>
      <c r="AV527" s="5">
        <v>1</v>
      </c>
    </row>
    <row r="528" spans="1:48" x14ac:dyDescent="0.2">
      <c r="A528" s="1">
        <v>45452</v>
      </c>
      <c r="B528" s="2">
        <f>+Help!$G528*Help!I528</f>
        <v>617.59322033898309</v>
      </c>
      <c r="C528" s="2">
        <f>+Help!$G528*Help!J528</f>
        <v>383.42372881355931</v>
      </c>
      <c r="D528" s="2">
        <f>+Help!$G528*Help!K528</f>
        <v>104.23728813559322</v>
      </c>
      <c r="E528" s="2">
        <f>+Help!$G528*Help!L528</f>
        <v>102.57627118644068</v>
      </c>
      <c r="F528" s="2">
        <f>+Help!$G528*Help!M528</f>
        <v>271.86198419164617</v>
      </c>
      <c r="G528" s="2">
        <f>+Help!$G528*Help!N528</f>
        <v>335.58371650301063</v>
      </c>
      <c r="H528" s="1478">
        <f>24*Help!R528/Help!$Q528</f>
        <v>267.3309511217854</v>
      </c>
      <c r="I528" s="1478">
        <f>24*Help!S528/Help!$Q528</f>
        <v>262.68449885415799</v>
      </c>
      <c r="J528" s="1478">
        <f>24*Help!T528/Help!$Q528</f>
        <v>18.333333333333332</v>
      </c>
      <c r="K528" s="1478">
        <f>24*Help!U528/Help!$Q528</f>
        <v>5.833333333333333</v>
      </c>
      <c r="L528" s="1478">
        <f>24*Help!V528/Help!$Q528</f>
        <v>2.6666666666666665</v>
      </c>
      <c r="M528" s="1478">
        <f>24*Help!W528/Help!$Q528</f>
        <v>833.33333333333337</v>
      </c>
      <c r="N528" s="2">
        <f>100*Help!H528</f>
        <v>100</v>
      </c>
      <c r="O528" s="2">
        <f t="shared" si="56"/>
        <v>617.59322033898309</v>
      </c>
      <c r="P528" s="2">
        <f t="shared" si="57"/>
        <v>383.42372881355931</v>
      </c>
      <c r="Q528" s="2">
        <f t="shared" si="58"/>
        <v>104.23728813559322</v>
      </c>
      <c r="R528" s="2">
        <f t="shared" si="59"/>
        <v>102.57627118644068</v>
      </c>
      <c r="S528" s="2">
        <f t="shared" si="60"/>
        <v>271.86198419164617</v>
      </c>
      <c r="T528" s="2">
        <f t="shared" si="61"/>
        <v>335.58371650301063</v>
      </c>
      <c r="U528" s="1478">
        <f t="shared" si="62"/>
        <v>267.3309511217854</v>
      </c>
      <c r="V528" s="1478">
        <f t="shared" si="63"/>
        <v>262.68449885415799</v>
      </c>
      <c r="W528" s="1478">
        <f t="shared" si="64"/>
        <v>18.333333333333332</v>
      </c>
      <c r="X528" s="1478">
        <f t="shared" si="65"/>
        <v>5.833333333333333</v>
      </c>
      <c r="Y528" s="1478">
        <f t="shared" si="66"/>
        <v>2.6666666666666665</v>
      </c>
      <c r="Z528" s="1478">
        <f t="shared" si="67"/>
        <v>833.33333333333337</v>
      </c>
      <c r="AA528" s="2">
        <f t="shared" si="55"/>
        <v>100</v>
      </c>
      <c r="AC528" s="2">
        <v>1</v>
      </c>
      <c r="AE528" s="2">
        <f>+Help!$G528*Help!Y528</f>
        <v>252.94915254237287</v>
      </c>
      <c r="AF528" s="2">
        <f>+Help!$G528*Help!Z528</f>
        <v>130.47457627118644</v>
      </c>
      <c r="AG528" s="2">
        <f>+Help!$G528*Help!AA528</f>
        <v>0</v>
      </c>
      <c r="AH528" s="2">
        <f>+Help!$G528*Help!AB528</f>
        <v>206.81355932203391</v>
      </c>
      <c r="AI528" s="2">
        <f>+Help!$G528*Help!AC528</f>
        <v>27.35593220338983</v>
      </c>
      <c r="AJ528" s="2">
        <f>+Help!$G528*Help!AD528</f>
        <v>37.220711999999999</v>
      </c>
      <c r="AK528" s="2">
        <f>+Help!$G528*Help!AE528</f>
        <v>29.152542372881356</v>
      </c>
      <c r="AL528" s="2">
        <f>+Help!$G528*Help!AF528</f>
        <v>22.711864406779661</v>
      </c>
      <c r="AM528" s="2">
        <f>+Help!$G528*Help!AG528</f>
        <v>12.542372881355933</v>
      </c>
      <c r="AN528" s="2">
        <f>+Help!$G528*Help!AH528</f>
        <v>28.372881355932211</v>
      </c>
      <c r="AO528" s="2">
        <f>+Help!$G528*Help!AI528</f>
        <v>117.27457627118643</v>
      </c>
      <c r="AP528" s="2">
        <f>+Help!$G528*Help!AJ528</f>
        <v>13.157592017362889</v>
      </c>
      <c r="AQ528" s="2">
        <f>+Help!$G528*Help!AK528</f>
        <v>284.27530718985241</v>
      </c>
      <c r="AR528" s="1478">
        <f>+Help!$G528*Help!AL528</f>
        <v>21.694915254237287</v>
      </c>
      <c r="AS528" s="1478">
        <f>+Help!$G528*Help!AM528</f>
        <v>0</v>
      </c>
      <c r="AV528" s="5">
        <v>1</v>
      </c>
    </row>
    <row r="529" spans="1:48" x14ac:dyDescent="0.2">
      <c r="A529" s="1">
        <v>45453</v>
      </c>
      <c r="B529" s="2">
        <f>+Help!$G529*Help!I529</f>
        <v>617.59322033898309</v>
      </c>
      <c r="C529" s="2">
        <f>+Help!$G529*Help!J529</f>
        <v>383.42372881355931</v>
      </c>
      <c r="D529" s="2">
        <f>+Help!$G529*Help!K529</f>
        <v>104.23728813559322</v>
      </c>
      <c r="E529" s="2">
        <f>+Help!$G529*Help!L529</f>
        <v>102.57627118644068</v>
      </c>
      <c r="F529" s="2">
        <f>+Help!$G529*Help!M529</f>
        <v>271.86198419164617</v>
      </c>
      <c r="G529" s="2">
        <f>+Help!$G529*Help!N529</f>
        <v>335.58371650301063</v>
      </c>
      <c r="H529" s="1478">
        <f>24*Help!R529/Help!$Q529</f>
        <v>267.3309511217854</v>
      </c>
      <c r="I529" s="1478">
        <f>24*Help!S529/Help!$Q529</f>
        <v>262.68449885415799</v>
      </c>
      <c r="J529" s="1478">
        <f>24*Help!T529/Help!$Q529</f>
        <v>18.333333333333332</v>
      </c>
      <c r="K529" s="1478">
        <f>24*Help!U529/Help!$Q529</f>
        <v>5.833333333333333</v>
      </c>
      <c r="L529" s="1478">
        <f>24*Help!V529/Help!$Q529</f>
        <v>2.6666666666666665</v>
      </c>
      <c r="M529" s="1478">
        <f>24*Help!W529/Help!$Q529</f>
        <v>833.33333333333337</v>
      </c>
      <c r="N529" s="2">
        <f>100*Help!H529</f>
        <v>100</v>
      </c>
      <c r="O529" s="2">
        <f t="shared" si="56"/>
        <v>617.59322033898309</v>
      </c>
      <c r="P529" s="2">
        <f t="shared" si="57"/>
        <v>383.42372881355931</v>
      </c>
      <c r="Q529" s="2">
        <f t="shared" si="58"/>
        <v>104.23728813559322</v>
      </c>
      <c r="R529" s="2">
        <f t="shared" si="59"/>
        <v>102.57627118644068</v>
      </c>
      <c r="S529" s="2">
        <f t="shared" si="60"/>
        <v>271.86198419164617</v>
      </c>
      <c r="T529" s="2">
        <f t="shared" si="61"/>
        <v>335.58371650301063</v>
      </c>
      <c r="U529" s="1478">
        <f t="shared" si="62"/>
        <v>267.3309511217854</v>
      </c>
      <c r="V529" s="1478">
        <f t="shared" si="63"/>
        <v>262.68449885415799</v>
      </c>
      <c r="W529" s="1478">
        <f t="shared" si="64"/>
        <v>18.333333333333332</v>
      </c>
      <c r="X529" s="1478">
        <f t="shared" si="65"/>
        <v>5.833333333333333</v>
      </c>
      <c r="Y529" s="1478">
        <f t="shared" si="66"/>
        <v>2.6666666666666665</v>
      </c>
      <c r="Z529" s="1478">
        <f t="shared" si="67"/>
        <v>833.33333333333337</v>
      </c>
      <c r="AA529" s="2">
        <f t="shared" si="55"/>
        <v>100</v>
      </c>
      <c r="AC529" s="2">
        <v>1</v>
      </c>
      <c r="AE529" s="2">
        <f>+Help!$G529*Help!Y529</f>
        <v>252.94915254237287</v>
      </c>
      <c r="AF529" s="2">
        <f>+Help!$G529*Help!Z529</f>
        <v>130.47457627118644</v>
      </c>
      <c r="AG529" s="2">
        <f>+Help!$G529*Help!AA529</f>
        <v>0</v>
      </c>
      <c r="AH529" s="2">
        <f>+Help!$G529*Help!AB529</f>
        <v>206.81355932203391</v>
      </c>
      <c r="AI529" s="2">
        <f>+Help!$G529*Help!AC529</f>
        <v>27.35593220338983</v>
      </c>
      <c r="AJ529" s="2">
        <f>+Help!$G529*Help!AD529</f>
        <v>37.220711999999999</v>
      </c>
      <c r="AK529" s="2">
        <f>+Help!$G529*Help!AE529</f>
        <v>29.152542372881356</v>
      </c>
      <c r="AL529" s="2">
        <f>+Help!$G529*Help!AF529</f>
        <v>22.711864406779661</v>
      </c>
      <c r="AM529" s="2">
        <f>+Help!$G529*Help!AG529</f>
        <v>12.542372881355933</v>
      </c>
      <c r="AN529" s="2">
        <f>+Help!$G529*Help!AH529</f>
        <v>28.372881355932211</v>
      </c>
      <c r="AO529" s="2">
        <f>+Help!$G529*Help!AI529</f>
        <v>117.27457627118643</v>
      </c>
      <c r="AP529" s="2">
        <f>+Help!$G529*Help!AJ529</f>
        <v>13.157592017362889</v>
      </c>
      <c r="AQ529" s="2">
        <f>+Help!$G529*Help!AK529</f>
        <v>284.27530718985241</v>
      </c>
      <c r="AR529" s="1478">
        <f>+Help!$G529*Help!AL529</f>
        <v>21.694915254237287</v>
      </c>
      <c r="AS529" s="1478">
        <f>+Help!$G529*Help!AM529</f>
        <v>0</v>
      </c>
      <c r="AV529" s="5">
        <v>1</v>
      </c>
    </row>
    <row r="530" spans="1:48" x14ac:dyDescent="0.2">
      <c r="A530" s="1">
        <v>45454</v>
      </c>
      <c r="B530" s="2">
        <f>+Help!$G530*Help!I530</f>
        <v>617.59322033898309</v>
      </c>
      <c r="C530" s="2">
        <f>+Help!$G530*Help!J530</f>
        <v>383.42372881355931</v>
      </c>
      <c r="D530" s="2">
        <f>+Help!$G530*Help!K530</f>
        <v>104.23728813559322</v>
      </c>
      <c r="E530" s="2">
        <f>+Help!$G530*Help!L530</f>
        <v>102.57627118644068</v>
      </c>
      <c r="F530" s="2">
        <f>+Help!$G530*Help!M530</f>
        <v>271.86198419164617</v>
      </c>
      <c r="G530" s="2">
        <f>+Help!$G530*Help!N530</f>
        <v>335.58371650301063</v>
      </c>
      <c r="H530" s="1478">
        <f>24*Help!R530/Help!$Q530</f>
        <v>267.3309511217854</v>
      </c>
      <c r="I530" s="1478">
        <f>24*Help!S530/Help!$Q530</f>
        <v>262.68449885415799</v>
      </c>
      <c r="J530" s="1478">
        <f>24*Help!T530/Help!$Q530</f>
        <v>18.333333333333332</v>
      </c>
      <c r="K530" s="1478">
        <f>24*Help!U530/Help!$Q530</f>
        <v>5.833333333333333</v>
      </c>
      <c r="L530" s="1478">
        <f>24*Help!V530/Help!$Q530</f>
        <v>2.6666666666666665</v>
      </c>
      <c r="M530" s="1478">
        <f>24*Help!W530/Help!$Q530</f>
        <v>833.33333333333337</v>
      </c>
      <c r="N530" s="2">
        <f>100*Help!H530</f>
        <v>100</v>
      </c>
      <c r="O530" s="2">
        <f t="shared" si="56"/>
        <v>617.59322033898309</v>
      </c>
      <c r="P530" s="2">
        <f t="shared" si="57"/>
        <v>383.42372881355931</v>
      </c>
      <c r="Q530" s="2">
        <f t="shared" si="58"/>
        <v>104.23728813559322</v>
      </c>
      <c r="R530" s="2">
        <f t="shared" si="59"/>
        <v>102.57627118644068</v>
      </c>
      <c r="S530" s="2">
        <f t="shared" si="60"/>
        <v>271.86198419164617</v>
      </c>
      <c r="T530" s="2">
        <f t="shared" si="61"/>
        <v>335.58371650301063</v>
      </c>
      <c r="U530" s="1478">
        <f t="shared" si="62"/>
        <v>267.3309511217854</v>
      </c>
      <c r="V530" s="1478">
        <f t="shared" si="63"/>
        <v>262.68449885415799</v>
      </c>
      <c r="W530" s="1478">
        <f t="shared" si="64"/>
        <v>18.333333333333332</v>
      </c>
      <c r="X530" s="1478">
        <f t="shared" si="65"/>
        <v>5.833333333333333</v>
      </c>
      <c r="Y530" s="1478">
        <f t="shared" si="66"/>
        <v>2.6666666666666665</v>
      </c>
      <c r="Z530" s="1478">
        <f t="shared" si="67"/>
        <v>833.33333333333337</v>
      </c>
      <c r="AA530" s="2">
        <f t="shared" si="55"/>
        <v>100</v>
      </c>
      <c r="AC530" s="2">
        <v>1</v>
      </c>
      <c r="AE530" s="2">
        <f>+Help!$G530*Help!Y530</f>
        <v>252.94915254237287</v>
      </c>
      <c r="AF530" s="2">
        <f>+Help!$G530*Help!Z530</f>
        <v>130.47457627118644</v>
      </c>
      <c r="AG530" s="2">
        <f>+Help!$G530*Help!AA530</f>
        <v>0</v>
      </c>
      <c r="AH530" s="2">
        <f>+Help!$G530*Help!AB530</f>
        <v>206.81355932203391</v>
      </c>
      <c r="AI530" s="2">
        <f>+Help!$G530*Help!AC530</f>
        <v>27.35593220338983</v>
      </c>
      <c r="AJ530" s="2">
        <f>+Help!$G530*Help!AD530</f>
        <v>37.220711999999999</v>
      </c>
      <c r="AK530" s="2">
        <f>+Help!$G530*Help!AE530</f>
        <v>29.152542372881356</v>
      </c>
      <c r="AL530" s="2">
        <f>+Help!$G530*Help!AF530</f>
        <v>22.711864406779661</v>
      </c>
      <c r="AM530" s="2">
        <f>+Help!$G530*Help!AG530</f>
        <v>12.542372881355933</v>
      </c>
      <c r="AN530" s="2">
        <f>+Help!$G530*Help!AH530</f>
        <v>28.372881355932211</v>
      </c>
      <c r="AO530" s="2">
        <f>+Help!$G530*Help!AI530</f>
        <v>117.27457627118643</v>
      </c>
      <c r="AP530" s="2">
        <f>+Help!$G530*Help!AJ530</f>
        <v>13.157592017362889</v>
      </c>
      <c r="AQ530" s="2">
        <f>+Help!$G530*Help!AK530</f>
        <v>284.27530718985241</v>
      </c>
      <c r="AR530" s="1478">
        <f>+Help!$G530*Help!AL530</f>
        <v>21.694915254237287</v>
      </c>
      <c r="AS530" s="1478">
        <f>+Help!$G530*Help!AM530</f>
        <v>0</v>
      </c>
      <c r="AV530" s="5">
        <v>1</v>
      </c>
    </row>
    <row r="531" spans="1:48" x14ac:dyDescent="0.2">
      <c r="A531" s="1">
        <v>45455</v>
      </c>
      <c r="B531" s="2">
        <f>+Help!$G531*Help!I531</f>
        <v>617.59322033898309</v>
      </c>
      <c r="C531" s="2">
        <f>+Help!$G531*Help!J531</f>
        <v>383.42372881355931</v>
      </c>
      <c r="D531" s="2">
        <f>+Help!$G531*Help!K531</f>
        <v>104.23728813559322</v>
      </c>
      <c r="E531" s="2">
        <f>+Help!$G531*Help!L531</f>
        <v>102.57627118644068</v>
      </c>
      <c r="F531" s="2">
        <f>+Help!$G531*Help!M531</f>
        <v>271.86198419164617</v>
      </c>
      <c r="G531" s="2">
        <f>+Help!$G531*Help!N531</f>
        <v>335.58371650301063</v>
      </c>
      <c r="H531" s="1478">
        <f>24*Help!R531/Help!$Q531</f>
        <v>267.3309511217854</v>
      </c>
      <c r="I531" s="1478">
        <f>24*Help!S531/Help!$Q531</f>
        <v>262.68449885415799</v>
      </c>
      <c r="J531" s="1478">
        <f>24*Help!T531/Help!$Q531</f>
        <v>18.333333333333332</v>
      </c>
      <c r="K531" s="1478">
        <f>24*Help!U531/Help!$Q531</f>
        <v>5.833333333333333</v>
      </c>
      <c r="L531" s="1478">
        <f>24*Help!V531/Help!$Q531</f>
        <v>2.6666666666666665</v>
      </c>
      <c r="M531" s="1478">
        <f>24*Help!W531/Help!$Q531</f>
        <v>833.33333333333337</v>
      </c>
      <c r="N531" s="2">
        <f>100*Help!H531</f>
        <v>100</v>
      </c>
      <c r="O531" s="2">
        <f t="shared" si="56"/>
        <v>617.59322033898309</v>
      </c>
      <c r="P531" s="2">
        <f t="shared" si="57"/>
        <v>383.42372881355931</v>
      </c>
      <c r="Q531" s="2">
        <f t="shared" si="58"/>
        <v>104.23728813559322</v>
      </c>
      <c r="R531" s="2">
        <f t="shared" si="59"/>
        <v>102.57627118644068</v>
      </c>
      <c r="S531" s="2">
        <f t="shared" si="60"/>
        <v>271.86198419164617</v>
      </c>
      <c r="T531" s="2">
        <f t="shared" si="61"/>
        <v>335.58371650301063</v>
      </c>
      <c r="U531" s="1478">
        <f t="shared" si="62"/>
        <v>267.3309511217854</v>
      </c>
      <c r="V531" s="1478">
        <f t="shared" si="63"/>
        <v>262.68449885415799</v>
      </c>
      <c r="W531" s="1478">
        <f t="shared" si="64"/>
        <v>18.333333333333332</v>
      </c>
      <c r="X531" s="1478">
        <f t="shared" si="65"/>
        <v>5.833333333333333</v>
      </c>
      <c r="Y531" s="1478">
        <f t="shared" si="66"/>
        <v>2.6666666666666665</v>
      </c>
      <c r="Z531" s="1478">
        <f t="shared" si="67"/>
        <v>833.33333333333337</v>
      </c>
      <c r="AA531" s="2">
        <f t="shared" si="55"/>
        <v>100</v>
      </c>
      <c r="AC531" s="2">
        <v>1</v>
      </c>
      <c r="AE531" s="2">
        <f>+Help!$G531*Help!Y531</f>
        <v>252.94915254237287</v>
      </c>
      <c r="AF531" s="2">
        <f>+Help!$G531*Help!Z531</f>
        <v>130.47457627118644</v>
      </c>
      <c r="AG531" s="2">
        <f>+Help!$G531*Help!AA531</f>
        <v>0</v>
      </c>
      <c r="AH531" s="2">
        <f>+Help!$G531*Help!AB531</f>
        <v>206.81355932203391</v>
      </c>
      <c r="AI531" s="2">
        <f>+Help!$G531*Help!AC531</f>
        <v>27.35593220338983</v>
      </c>
      <c r="AJ531" s="2">
        <f>+Help!$G531*Help!AD531</f>
        <v>37.220711999999999</v>
      </c>
      <c r="AK531" s="2">
        <f>+Help!$G531*Help!AE531</f>
        <v>29.152542372881356</v>
      </c>
      <c r="AL531" s="2">
        <f>+Help!$G531*Help!AF531</f>
        <v>22.711864406779661</v>
      </c>
      <c r="AM531" s="2">
        <f>+Help!$G531*Help!AG531</f>
        <v>12.542372881355933</v>
      </c>
      <c r="AN531" s="2">
        <f>+Help!$G531*Help!AH531</f>
        <v>28.372881355932211</v>
      </c>
      <c r="AO531" s="2">
        <f>+Help!$G531*Help!AI531</f>
        <v>117.27457627118643</v>
      </c>
      <c r="AP531" s="2">
        <f>+Help!$G531*Help!AJ531</f>
        <v>13.157592017362889</v>
      </c>
      <c r="AQ531" s="2">
        <f>+Help!$G531*Help!AK531</f>
        <v>284.27530718985241</v>
      </c>
      <c r="AR531" s="1478">
        <f>+Help!$G531*Help!AL531</f>
        <v>21.694915254237287</v>
      </c>
      <c r="AS531" s="1478">
        <f>+Help!$G531*Help!AM531</f>
        <v>0</v>
      </c>
      <c r="AV531" s="5">
        <v>1</v>
      </c>
    </row>
    <row r="532" spans="1:48" x14ac:dyDescent="0.2">
      <c r="A532" s="1">
        <v>45456</v>
      </c>
      <c r="B532" s="2">
        <f>+Help!$G532*Help!I532</f>
        <v>617.59322033898309</v>
      </c>
      <c r="C532" s="2">
        <f>+Help!$G532*Help!J532</f>
        <v>383.42372881355931</v>
      </c>
      <c r="D532" s="2">
        <f>+Help!$G532*Help!K532</f>
        <v>104.23728813559322</v>
      </c>
      <c r="E532" s="2">
        <f>+Help!$G532*Help!L532</f>
        <v>102.57627118644068</v>
      </c>
      <c r="F532" s="2">
        <f>+Help!$G532*Help!M532</f>
        <v>271.86198419164617</v>
      </c>
      <c r="G532" s="2">
        <f>+Help!$G532*Help!N532</f>
        <v>335.58371650301063</v>
      </c>
      <c r="H532" s="1478">
        <f>24*Help!R532/Help!$Q532</f>
        <v>267.3309511217854</v>
      </c>
      <c r="I532" s="1478">
        <f>24*Help!S532/Help!$Q532</f>
        <v>262.68449885415799</v>
      </c>
      <c r="J532" s="1478">
        <f>24*Help!T532/Help!$Q532</f>
        <v>18.333333333333332</v>
      </c>
      <c r="K532" s="1478">
        <f>24*Help!U532/Help!$Q532</f>
        <v>5.833333333333333</v>
      </c>
      <c r="L532" s="1478">
        <f>24*Help!V532/Help!$Q532</f>
        <v>2.6666666666666665</v>
      </c>
      <c r="M532" s="1478">
        <f>24*Help!W532/Help!$Q532</f>
        <v>833.33333333333337</v>
      </c>
      <c r="N532" s="2">
        <f>100*Help!H532</f>
        <v>100</v>
      </c>
      <c r="O532" s="2">
        <f t="shared" si="56"/>
        <v>617.59322033898309</v>
      </c>
      <c r="P532" s="2">
        <f t="shared" si="57"/>
        <v>383.42372881355931</v>
      </c>
      <c r="Q532" s="2">
        <f t="shared" si="58"/>
        <v>104.23728813559322</v>
      </c>
      <c r="R532" s="2">
        <f t="shared" si="59"/>
        <v>102.57627118644068</v>
      </c>
      <c r="S532" s="2">
        <f t="shared" si="60"/>
        <v>271.86198419164617</v>
      </c>
      <c r="T532" s="2">
        <f t="shared" si="61"/>
        <v>335.58371650301063</v>
      </c>
      <c r="U532" s="1478">
        <f t="shared" si="62"/>
        <v>267.3309511217854</v>
      </c>
      <c r="V532" s="1478">
        <f t="shared" si="63"/>
        <v>262.68449885415799</v>
      </c>
      <c r="W532" s="1478">
        <f t="shared" si="64"/>
        <v>18.333333333333332</v>
      </c>
      <c r="X532" s="1478">
        <f t="shared" si="65"/>
        <v>5.833333333333333</v>
      </c>
      <c r="Y532" s="1478">
        <f t="shared" si="66"/>
        <v>2.6666666666666665</v>
      </c>
      <c r="Z532" s="1478">
        <f t="shared" si="67"/>
        <v>833.33333333333337</v>
      </c>
      <c r="AA532" s="2">
        <f t="shared" si="55"/>
        <v>100</v>
      </c>
      <c r="AC532" s="2">
        <v>1</v>
      </c>
      <c r="AE532" s="2">
        <f>+Help!$G532*Help!Y532</f>
        <v>252.94915254237287</v>
      </c>
      <c r="AF532" s="2">
        <f>+Help!$G532*Help!Z532</f>
        <v>130.47457627118644</v>
      </c>
      <c r="AG532" s="2">
        <f>+Help!$G532*Help!AA532</f>
        <v>0</v>
      </c>
      <c r="AH532" s="2">
        <f>+Help!$G532*Help!AB532</f>
        <v>206.81355932203391</v>
      </c>
      <c r="AI532" s="2">
        <f>+Help!$G532*Help!AC532</f>
        <v>27.35593220338983</v>
      </c>
      <c r="AJ532" s="2">
        <f>+Help!$G532*Help!AD532</f>
        <v>37.220711999999999</v>
      </c>
      <c r="AK532" s="2">
        <f>+Help!$G532*Help!AE532</f>
        <v>29.152542372881356</v>
      </c>
      <c r="AL532" s="2">
        <f>+Help!$G532*Help!AF532</f>
        <v>22.711864406779661</v>
      </c>
      <c r="AM532" s="2">
        <f>+Help!$G532*Help!AG532</f>
        <v>12.542372881355933</v>
      </c>
      <c r="AN532" s="2">
        <f>+Help!$G532*Help!AH532</f>
        <v>28.372881355932211</v>
      </c>
      <c r="AO532" s="2">
        <f>+Help!$G532*Help!AI532</f>
        <v>117.27457627118643</v>
      </c>
      <c r="AP532" s="2">
        <f>+Help!$G532*Help!AJ532</f>
        <v>13.157592017362889</v>
      </c>
      <c r="AQ532" s="2">
        <f>+Help!$G532*Help!AK532</f>
        <v>284.27530718985241</v>
      </c>
      <c r="AR532" s="1478">
        <f>+Help!$G532*Help!AL532</f>
        <v>21.694915254237287</v>
      </c>
      <c r="AS532" s="1478">
        <f>+Help!$G532*Help!AM532</f>
        <v>0</v>
      </c>
      <c r="AV532" s="5">
        <v>1</v>
      </c>
    </row>
    <row r="533" spans="1:48" x14ac:dyDescent="0.2">
      <c r="A533" s="1">
        <v>45457</v>
      </c>
      <c r="B533" s="2">
        <f>+Help!$G533*Help!I533</f>
        <v>617.59322033898309</v>
      </c>
      <c r="C533" s="2">
        <f>+Help!$G533*Help!J533</f>
        <v>383.42372881355931</v>
      </c>
      <c r="D533" s="2">
        <f>+Help!$G533*Help!K533</f>
        <v>104.23728813559322</v>
      </c>
      <c r="E533" s="2">
        <f>+Help!$G533*Help!L533</f>
        <v>102.57627118644068</v>
      </c>
      <c r="F533" s="2">
        <f>+Help!$G533*Help!M533</f>
        <v>271.86198419164617</v>
      </c>
      <c r="G533" s="2">
        <f>+Help!$G533*Help!N533</f>
        <v>335.58371650301063</v>
      </c>
      <c r="H533" s="1478">
        <f>24*Help!R533/Help!$Q533</f>
        <v>267.3309511217854</v>
      </c>
      <c r="I533" s="1478">
        <f>24*Help!S533/Help!$Q533</f>
        <v>262.68449885415799</v>
      </c>
      <c r="J533" s="1478">
        <f>24*Help!T533/Help!$Q533</f>
        <v>18.333333333333332</v>
      </c>
      <c r="K533" s="1478">
        <f>24*Help!U533/Help!$Q533</f>
        <v>5.833333333333333</v>
      </c>
      <c r="L533" s="1478">
        <f>24*Help!V533/Help!$Q533</f>
        <v>2.6666666666666665</v>
      </c>
      <c r="M533" s="1478">
        <f>24*Help!W533/Help!$Q533</f>
        <v>833.33333333333337</v>
      </c>
      <c r="N533" s="2">
        <f>100*Help!H533</f>
        <v>100</v>
      </c>
      <c r="O533" s="2">
        <f t="shared" si="56"/>
        <v>617.59322033898309</v>
      </c>
      <c r="P533" s="2">
        <f t="shared" si="57"/>
        <v>383.42372881355931</v>
      </c>
      <c r="Q533" s="2">
        <f t="shared" si="58"/>
        <v>104.23728813559322</v>
      </c>
      <c r="R533" s="2">
        <f t="shared" si="59"/>
        <v>102.57627118644068</v>
      </c>
      <c r="S533" s="2">
        <f t="shared" si="60"/>
        <v>271.86198419164617</v>
      </c>
      <c r="T533" s="2">
        <f t="shared" si="61"/>
        <v>335.58371650301063</v>
      </c>
      <c r="U533" s="1478">
        <f t="shared" si="62"/>
        <v>267.3309511217854</v>
      </c>
      <c r="V533" s="1478">
        <f t="shared" si="63"/>
        <v>262.68449885415799</v>
      </c>
      <c r="W533" s="1478">
        <f t="shared" si="64"/>
        <v>18.333333333333332</v>
      </c>
      <c r="X533" s="1478">
        <f t="shared" si="65"/>
        <v>5.833333333333333</v>
      </c>
      <c r="Y533" s="1478">
        <f t="shared" si="66"/>
        <v>2.6666666666666665</v>
      </c>
      <c r="Z533" s="1478">
        <f t="shared" si="67"/>
        <v>833.33333333333337</v>
      </c>
      <c r="AA533" s="2">
        <f t="shared" ref="AA533:AA596" si="68">+N533</f>
        <v>100</v>
      </c>
      <c r="AC533" s="2">
        <v>1</v>
      </c>
      <c r="AE533" s="2">
        <f>+Help!$G533*Help!Y533</f>
        <v>252.94915254237287</v>
      </c>
      <c r="AF533" s="2">
        <f>+Help!$G533*Help!Z533</f>
        <v>130.47457627118644</v>
      </c>
      <c r="AG533" s="2">
        <f>+Help!$G533*Help!AA533</f>
        <v>0</v>
      </c>
      <c r="AH533" s="2">
        <f>+Help!$G533*Help!AB533</f>
        <v>206.81355932203391</v>
      </c>
      <c r="AI533" s="2">
        <f>+Help!$G533*Help!AC533</f>
        <v>27.35593220338983</v>
      </c>
      <c r="AJ533" s="2">
        <f>+Help!$G533*Help!AD533</f>
        <v>37.220711999999999</v>
      </c>
      <c r="AK533" s="2">
        <f>+Help!$G533*Help!AE533</f>
        <v>29.152542372881356</v>
      </c>
      <c r="AL533" s="2">
        <f>+Help!$G533*Help!AF533</f>
        <v>22.711864406779661</v>
      </c>
      <c r="AM533" s="2">
        <f>+Help!$G533*Help!AG533</f>
        <v>12.542372881355933</v>
      </c>
      <c r="AN533" s="2">
        <f>+Help!$G533*Help!AH533</f>
        <v>28.372881355932211</v>
      </c>
      <c r="AO533" s="2">
        <f>+Help!$G533*Help!AI533</f>
        <v>117.27457627118643</v>
      </c>
      <c r="AP533" s="2">
        <f>+Help!$G533*Help!AJ533</f>
        <v>13.157592017362889</v>
      </c>
      <c r="AQ533" s="2">
        <f>+Help!$G533*Help!AK533</f>
        <v>284.27530718985241</v>
      </c>
      <c r="AR533" s="1478">
        <f>+Help!$G533*Help!AL533</f>
        <v>21.694915254237287</v>
      </c>
      <c r="AS533" s="1478">
        <f>+Help!$G533*Help!AM533</f>
        <v>0</v>
      </c>
      <c r="AV533" s="5">
        <v>1</v>
      </c>
    </row>
    <row r="534" spans="1:48" x14ac:dyDescent="0.2">
      <c r="A534" s="1">
        <v>45458</v>
      </c>
      <c r="B534" s="2">
        <f>+Help!$G534*Help!I534</f>
        <v>617.59322033898309</v>
      </c>
      <c r="C534" s="2">
        <f>+Help!$G534*Help!J534</f>
        <v>383.42372881355931</v>
      </c>
      <c r="D534" s="2">
        <f>+Help!$G534*Help!K534</f>
        <v>104.23728813559322</v>
      </c>
      <c r="E534" s="2">
        <f>+Help!$G534*Help!L534</f>
        <v>102.57627118644068</v>
      </c>
      <c r="F534" s="2">
        <f>+Help!$G534*Help!M534</f>
        <v>271.86198419164617</v>
      </c>
      <c r="G534" s="2">
        <f>+Help!$G534*Help!N534</f>
        <v>335.58371650301063</v>
      </c>
      <c r="H534" s="1478">
        <f>24*Help!R534/Help!$Q534</f>
        <v>267.3309511217854</v>
      </c>
      <c r="I534" s="1478">
        <f>24*Help!S534/Help!$Q534</f>
        <v>262.68449885415799</v>
      </c>
      <c r="J534" s="1478">
        <f>24*Help!T534/Help!$Q534</f>
        <v>18.333333333333332</v>
      </c>
      <c r="K534" s="1478">
        <f>24*Help!U534/Help!$Q534</f>
        <v>5.833333333333333</v>
      </c>
      <c r="L534" s="1478">
        <f>24*Help!V534/Help!$Q534</f>
        <v>2.6666666666666665</v>
      </c>
      <c r="M534" s="1478">
        <f>24*Help!W534/Help!$Q534</f>
        <v>833.33333333333337</v>
      </c>
      <c r="N534" s="2">
        <f>100*Help!H534</f>
        <v>100</v>
      </c>
      <c r="O534" s="2">
        <f t="shared" si="56"/>
        <v>617.59322033898309</v>
      </c>
      <c r="P534" s="2">
        <f t="shared" si="57"/>
        <v>383.42372881355931</v>
      </c>
      <c r="Q534" s="2">
        <f t="shared" si="58"/>
        <v>104.23728813559322</v>
      </c>
      <c r="R534" s="2">
        <f t="shared" si="59"/>
        <v>102.57627118644068</v>
      </c>
      <c r="S534" s="2">
        <f t="shared" si="60"/>
        <v>271.86198419164617</v>
      </c>
      <c r="T534" s="2">
        <f t="shared" si="61"/>
        <v>335.58371650301063</v>
      </c>
      <c r="U534" s="1478">
        <f t="shared" si="62"/>
        <v>267.3309511217854</v>
      </c>
      <c r="V534" s="1478">
        <f t="shared" si="63"/>
        <v>262.68449885415799</v>
      </c>
      <c r="W534" s="1478">
        <f t="shared" si="64"/>
        <v>18.333333333333332</v>
      </c>
      <c r="X534" s="1478">
        <f t="shared" si="65"/>
        <v>5.833333333333333</v>
      </c>
      <c r="Y534" s="1478">
        <f t="shared" si="66"/>
        <v>2.6666666666666665</v>
      </c>
      <c r="Z534" s="1478">
        <f t="shared" si="67"/>
        <v>833.33333333333337</v>
      </c>
      <c r="AA534" s="2">
        <f t="shared" si="68"/>
        <v>100</v>
      </c>
      <c r="AC534" s="2">
        <v>1</v>
      </c>
      <c r="AE534" s="2">
        <f>+Help!$G534*Help!Y534</f>
        <v>252.94915254237287</v>
      </c>
      <c r="AF534" s="2">
        <f>+Help!$G534*Help!Z534</f>
        <v>130.47457627118644</v>
      </c>
      <c r="AG534" s="2">
        <f>+Help!$G534*Help!AA534</f>
        <v>0</v>
      </c>
      <c r="AH534" s="2">
        <f>+Help!$G534*Help!AB534</f>
        <v>206.81355932203391</v>
      </c>
      <c r="AI534" s="2">
        <f>+Help!$G534*Help!AC534</f>
        <v>27.35593220338983</v>
      </c>
      <c r="AJ534" s="2">
        <f>+Help!$G534*Help!AD534</f>
        <v>37.220711999999999</v>
      </c>
      <c r="AK534" s="2">
        <f>+Help!$G534*Help!AE534</f>
        <v>29.152542372881356</v>
      </c>
      <c r="AL534" s="2">
        <f>+Help!$G534*Help!AF534</f>
        <v>22.711864406779661</v>
      </c>
      <c r="AM534" s="2">
        <f>+Help!$G534*Help!AG534</f>
        <v>12.542372881355933</v>
      </c>
      <c r="AN534" s="2">
        <f>+Help!$G534*Help!AH534</f>
        <v>28.372881355932211</v>
      </c>
      <c r="AO534" s="2">
        <f>+Help!$G534*Help!AI534</f>
        <v>117.27457627118643</v>
      </c>
      <c r="AP534" s="2">
        <f>+Help!$G534*Help!AJ534</f>
        <v>13.157592017362889</v>
      </c>
      <c r="AQ534" s="2">
        <f>+Help!$G534*Help!AK534</f>
        <v>284.27530718985241</v>
      </c>
      <c r="AR534" s="1478">
        <f>+Help!$G534*Help!AL534</f>
        <v>21.694915254237287</v>
      </c>
      <c r="AS534" s="1478">
        <f>+Help!$G534*Help!AM534</f>
        <v>0</v>
      </c>
      <c r="AV534" s="5">
        <v>1</v>
      </c>
    </row>
    <row r="535" spans="1:48" x14ac:dyDescent="0.2">
      <c r="A535" s="1">
        <v>45459</v>
      </c>
      <c r="B535" s="2">
        <f>+Help!$G535*Help!I535</f>
        <v>617.59322033898309</v>
      </c>
      <c r="C535" s="2">
        <f>+Help!$G535*Help!J535</f>
        <v>383.42372881355931</v>
      </c>
      <c r="D535" s="2">
        <f>+Help!$G535*Help!K535</f>
        <v>104.23728813559322</v>
      </c>
      <c r="E535" s="2">
        <f>+Help!$G535*Help!L535</f>
        <v>102.57627118644068</v>
      </c>
      <c r="F535" s="2">
        <f>+Help!$G535*Help!M535</f>
        <v>271.86198419164617</v>
      </c>
      <c r="G535" s="2">
        <f>+Help!$G535*Help!N535</f>
        <v>335.58371650301063</v>
      </c>
      <c r="H535" s="1478">
        <f>24*Help!R535/Help!$Q535</f>
        <v>267.3309511217854</v>
      </c>
      <c r="I535" s="1478">
        <f>24*Help!S535/Help!$Q535</f>
        <v>262.68449885415799</v>
      </c>
      <c r="J535" s="1478">
        <f>24*Help!T535/Help!$Q535</f>
        <v>18.333333333333332</v>
      </c>
      <c r="K535" s="1478">
        <f>24*Help!U535/Help!$Q535</f>
        <v>5.833333333333333</v>
      </c>
      <c r="L535" s="1478">
        <f>24*Help!V535/Help!$Q535</f>
        <v>2.6666666666666665</v>
      </c>
      <c r="M535" s="1478">
        <f>24*Help!W535/Help!$Q535</f>
        <v>833.33333333333337</v>
      </c>
      <c r="N535" s="2">
        <f>100*Help!H535</f>
        <v>100</v>
      </c>
      <c r="O535" s="2">
        <f t="shared" si="56"/>
        <v>617.59322033898309</v>
      </c>
      <c r="P535" s="2">
        <f t="shared" si="57"/>
        <v>383.42372881355931</v>
      </c>
      <c r="Q535" s="2">
        <f t="shared" si="58"/>
        <v>104.23728813559322</v>
      </c>
      <c r="R535" s="2">
        <f t="shared" si="59"/>
        <v>102.57627118644068</v>
      </c>
      <c r="S535" s="2">
        <f t="shared" si="60"/>
        <v>271.86198419164617</v>
      </c>
      <c r="T535" s="2">
        <f t="shared" si="61"/>
        <v>335.58371650301063</v>
      </c>
      <c r="U535" s="1478">
        <f t="shared" si="62"/>
        <v>267.3309511217854</v>
      </c>
      <c r="V535" s="1478">
        <f t="shared" si="63"/>
        <v>262.68449885415799</v>
      </c>
      <c r="W535" s="1478">
        <f t="shared" si="64"/>
        <v>18.333333333333332</v>
      </c>
      <c r="X535" s="1478">
        <f t="shared" si="65"/>
        <v>5.833333333333333</v>
      </c>
      <c r="Y535" s="1478">
        <f t="shared" si="66"/>
        <v>2.6666666666666665</v>
      </c>
      <c r="Z535" s="1478">
        <f t="shared" si="67"/>
        <v>833.33333333333337</v>
      </c>
      <c r="AA535" s="2">
        <f t="shared" si="68"/>
        <v>100</v>
      </c>
      <c r="AC535" s="2">
        <v>1</v>
      </c>
      <c r="AE535" s="2">
        <f>+Help!$G535*Help!Y535</f>
        <v>252.94915254237287</v>
      </c>
      <c r="AF535" s="2">
        <f>+Help!$G535*Help!Z535</f>
        <v>130.47457627118644</v>
      </c>
      <c r="AG535" s="2">
        <f>+Help!$G535*Help!AA535</f>
        <v>0</v>
      </c>
      <c r="AH535" s="2">
        <f>+Help!$G535*Help!AB535</f>
        <v>206.81355932203391</v>
      </c>
      <c r="AI535" s="2">
        <f>+Help!$G535*Help!AC535</f>
        <v>27.35593220338983</v>
      </c>
      <c r="AJ535" s="2">
        <f>+Help!$G535*Help!AD535</f>
        <v>37.220711999999999</v>
      </c>
      <c r="AK535" s="2">
        <f>+Help!$G535*Help!AE535</f>
        <v>29.152542372881356</v>
      </c>
      <c r="AL535" s="2">
        <f>+Help!$G535*Help!AF535</f>
        <v>22.711864406779661</v>
      </c>
      <c r="AM535" s="2">
        <f>+Help!$G535*Help!AG535</f>
        <v>12.542372881355933</v>
      </c>
      <c r="AN535" s="2">
        <f>+Help!$G535*Help!AH535</f>
        <v>28.372881355932211</v>
      </c>
      <c r="AO535" s="2">
        <f>+Help!$G535*Help!AI535</f>
        <v>117.27457627118643</v>
      </c>
      <c r="AP535" s="2">
        <f>+Help!$G535*Help!AJ535</f>
        <v>13.157592017362889</v>
      </c>
      <c r="AQ535" s="2">
        <f>+Help!$G535*Help!AK535</f>
        <v>284.27530718985241</v>
      </c>
      <c r="AR535" s="1478">
        <f>+Help!$G535*Help!AL535</f>
        <v>21.694915254237287</v>
      </c>
      <c r="AS535" s="1478">
        <f>+Help!$G535*Help!AM535</f>
        <v>0</v>
      </c>
      <c r="AV535" s="5">
        <v>1</v>
      </c>
    </row>
    <row r="536" spans="1:48" x14ac:dyDescent="0.2">
      <c r="A536" s="1">
        <v>45460</v>
      </c>
      <c r="B536" s="2">
        <f>+Help!$G536*Help!I536</f>
        <v>617.59322033898309</v>
      </c>
      <c r="C536" s="2">
        <f>+Help!$G536*Help!J536</f>
        <v>383.42372881355931</v>
      </c>
      <c r="D536" s="2">
        <f>+Help!$G536*Help!K536</f>
        <v>104.23728813559322</v>
      </c>
      <c r="E536" s="2">
        <f>+Help!$G536*Help!L536</f>
        <v>102.57627118644068</v>
      </c>
      <c r="F536" s="2">
        <f>+Help!$G536*Help!M536</f>
        <v>271.86198419164617</v>
      </c>
      <c r="G536" s="2">
        <f>+Help!$G536*Help!N536</f>
        <v>335.58371650301063</v>
      </c>
      <c r="H536" s="1478">
        <f>24*Help!R536/Help!$Q536</f>
        <v>267.3309511217854</v>
      </c>
      <c r="I536" s="1478">
        <f>24*Help!S536/Help!$Q536</f>
        <v>262.68449885415799</v>
      </c>
      <c r="J536" s="1478">
        <f>24*Help!T536/Help!$Q536</f>
        <v>18.333333333333332</v>
      </c>
      <c r="K536" s="1478">
        <f>24*Help!U536/Help!$Q536</f>
        <v>5.833333333333333</v>
      </c>
      <c r="L536" s="1478">
        <f>24*Help!V536/Help!$Q536</f>
        <v>2.6666666666666665</v>
      </c>
      <c r="M536" s="1478">
        <f>24*Help!W536/Help!$Q536</f>
        <v>833.33333333333337</v>
      </c>
      <c r="N536" s="2">
        <f>100*Help!H536</f>
        <v>100</v>
      </c>
      <c r="O536" s="2">
        <f t="shared" ref="O536:O599" si="69">+B536*$AC536</f>
        <v>617.59322033898309</v>
      </c>
      <c r="P536" s="2">
        <f t="shared" ref="P536:P599" si="70">+C536*$AC536</f>
        <v>383.42372881355931</v>
      </c>
      <c r="Q536" s="2">
        <f t="shared" ref="Q536:Q599" si="71">+D536*$AC536</f>
        <v>104.23728813559322</v>
      </c>
      <c r="R536" s="2">
        <f t="shared" ref="R536:R599" si="72">+E536*$AC536</f>
        <v>102.57627118644068</v>
      </c>
      <c r="S536" s="2">
        <f t="shared" ref="S536:S599" si="73">+F536*$AC536</f>
        <v>271.86198419164617</v>
      </c>
      <c r="T536" s="2">
        <f t="shared" ref="T536:T599" si="74">+G536*$AC536</f>
        <v>335.58371650301063</v>
      </c>
      <c r="U536" s="1478">
        <f t="shared" ref="U536:U599" si="75">+H536*$AC536</f>
        <v>267.3309511217854</v>
      </c>
      <c r="V536" s="1478">
        <f t="shared" ref="V536:V599" si="76">+I536*$AC536</f>
        <v>262.68449885415799</v>
      </c>
      <c r="W536" s="1478">
        <f t="shared" ref="W536:W599" si="77">+J536*$AC536</f>
        <v>18.333333333333332</v>
      </c>
      <c r="X536" s="1478">
        <f t="shared" ref="X536:X599" si="78">+K536*$AC536</f>
        <v>5.833333333333333</v>
      </c>
      <c r="Y536" s="1478">
        <f t="shared" ref="Y536:Y599" si="79">+L536*$AC536</f>
        <v>2.6666666666666665</v>
      </c>
      <c r="Z536" s="1478">
        <f t="shared" ref="Z536:Z599" si="80">+M536*$AC536</f>
        <v>833.33333333333337</v>
      </c>
      <c r="AA536" s="2">
        <f t="shared" si="68"/>
        <v>100</v>
      </c>
      <c r="AC536" s="2">
        <v>1</v>
      </c>
      <c r="AE536" s="2">
        <f>+Help!$G536*Help!Y536</f>
        <v>252.94915254237287</v>
      </c>
      <c r="AF536" s="2">
        <f>+Help!$G536*Help!Z536</f>
        <v>130.47457627118644</v>
      </c>
      <c r="AG536" s="2">
        <f>+Help!$G536*Help!AA536</f>
        <v>0</v>
      </c>
      <c r="AH536" s="2">
        <f>+Help!$G536*Help!AB536</f>
        <v>206.81355932203391</v>
      </c>
      <c r="AI536" s="2">
        <f>+Help!$G536*Help!AC536</f>
        <v>27.35593220338983</v>
      </c>
      <c r="AJ536" s="2">
        <f>+Help!$G536*Help!AD536</f>
        <v>37.220711999999999</v>
      </c>
      <c r="AK536" s="2">
        <f>+Help!$G536*Help!AE536</f>
        <v>29.152542372881356</v>
      </c>
      <c r="AL536" s="2">
        <f>+Help!$G536*Help!AF536</f>
        <v>22.711864406779661</v>
      </c>
      <c r="AM536" s="2">
        <f>+Help!$G536*Help!AG536</f>
        <v>12.542372881355933</v>
      </c>
      <c r="AN536" s="2">
        <f>+Help!$G536*Help!AH536</f>
        <v>28.372881355932211</v>
      </c>
      <c r="AO536" s="2">
        <f>+Help!$G536*Help!AI536</f>
        <v>117.27457627118643</v>
      </c>
      <c r="AP536" s="2">
        <f>+Help!$G536*Help!AJ536</f>
        <v>13.157592017362889</v>
      </c>
      <c r="AQ536" s="2">
        <f>+Help!$G536*Help!AK536</f>
        <v>284.27530718985241</v>
      </c>
      <c r="AR536" s="1478">
        <f>+Help!$G536*Help!AL536</f>
        <v>21.694915254237287</v>
      </c>
      <c r="AS536" s="1478">
        <f>+Help!$G536*Help!AM536</f>
        <v>0</v>
      </c>
      <c r="AV536" s="5">
        <v>1</v>
      </c>
    </row>
    <row r="537" spans="1:48" x14ac:dyDescent="0.2">
      <c r="A537" s="1">
        <v>45461</v>
      </c>
      <c r="B537" s="2">
        <f>+Help!$G537*Help!I537</f>
        <v>308.79661016949154</v>
      </c>
      <c r="C537" s="2">
        <f>+Help!$G537*Help!J537</f>
        <v>191.71186440677965</v>
      </c>
      <c r="D537" s="2">
        <f>+Help!$G537*Help!K537</f>
        <v>52.118644067796609</v>
      </c>
      <c r="E537" s="2">
        <f>+Help!$G537*Help!L537</f>
        <v>51.288135593220339</v>
      </c>
      <c r="F537" s="2">
        <f>+Help!$G537*Help!M537</f>
        <v>135.93099209582309</v>
      </c>
      <c r="G537" s="2">
        <f>+Help!$G537*Help!N537</f>
        <v>167.79185825150532</v>
      </c>
      <c r="H537" s="1478">
        <f>24*Help!R537/Help!$Q537</f>
        <v>267.3309511217854</v>
      </c>
      <c r="I537" s="1478">
        <f>24*Help!S537/Help!$Q537</f>
        <v>262.68449885415799</v>
      </c>
      <c r="J537" s="1478">
        <f>24*Help!T537/Help!$Q537</f>
        <v>18.333333333333332</v>
      </c>
      <c r="K537" s="1478">
        <f>24*Help!U537/Help!$Q537</f>
        <v>5.833333333333333</v>
      </c>
      <c r="L537" s="1478">
        <f>24*Help!V537/Help!$Q537</f>
        <v>2.6666666666666665</v>
      </c>
      <c r="M537" s="1478">
        <f>24*Help!W537/Help!$Q537</f>
        <v>833.33333333333337</v>
      </c>
      <c r="N537" s="2">
        <f>100*Help!H537</f>
        <v>50</v>
      </c>
      <c r="O537" s="2">
        <f t="shared" si="69"/>
        <v>308.79661016949154</v>
      </c>
      <c r="P537" s="2">
        <f t="shared" si="70"/>
        <v>191.71186440677965</v>
      </c>
      <c r="Q537" s="2">
        <f t="shared" si="71"/>
        <v>52.118644067796609</v>
      </c>
      <c r="R537" s="2">
        <f t="shared" si="72"/>
        <v>51.288135593220339</v>
      </c>
      <c r="S537" s="2">
        <f t="shared" si="73"/>
        <v>135.93099209582309</v>
      </c>
      <c r="T537" s="2">
        <f t="shared" si="74"/>
        <v>167.79185825150532</v>
      </c>
      <c r="U537" s="1478">
        <f t="shared" si="75"/>
        <v>267.3309511217854</v>
      </c>
      <c r="V537" s="1478">
        <f t="shared" si="76"/>
        <v>262.68449885415799</v>
      </c>
      <c r="W537" s="1478">
        <f t="shared" si="77"/>
        <v>18.333333333333332</v>
      </c>
      <c r="X537" s="1478">
        <f t="shared" si="78"/>
        <v>5.833333333333333</v>
      </c>
      <c r="Y537" s="1478">
        <f t="shared" si="79"/>
        <v>2.6666666666666665</v>
      </c>
      <c r="Z537" s="1478">
        <f t="shared" si="80"/>
        <v>833.33333333333337</v>
      </c>
      <c r="AA537" s="2">
        <f t="shared" si="68"/>
        <v>50</v>
      </c>
      <c r="AC537" s="2">
        <v>1</v>
      </c>
      <c r="AE537" s="2">
        <f>+Help!$G537*Help!Y537</f>
        <v>126.47457627118644</v>
      </c>
      <c r="AF537" s="2">
        <f>+Help!$G537*Help!Z537</f>
        <v>65.237288135593218</v>
      </c>
      <c r="AG537" s="2">
        <f>+Help!$G537*Help!AA537</f>
        <v>0</v>
      </c>
      <c r="AH537" s="2">
        <f>+Help!$G537*Help!AB537</f>
        <v>103.40677966101696</v>
      </c>
      <c r="AI537" s="2">
        <f>+Help!$G537*Help!AC537</f>
        <v>13.677966101694915</v>
      </c>
      <c r="AJ537" s="2">
        <f>+Help!$G537*Help!AD537</f>
        <v>18.610355999999999</v>
      </c>
      <c r="AK537" s="2">
        <f>+Help!$G537*Help!AE537</f>
        <v>14.576271186440678</v>
      </c>
      <c r="AL537" s="2">
        <f>+Help!$G537*Help!AF537</f>
        <v>11.35593220338983</v>
      </c>
      <c r="AM537" s="2">
        <f>+Help!$G537*Help!AG537</f>
        <v>6.2711864406779663</v>
      </c>
      <c r="AN537" s="2">
        <f>+Help!$G537*Help!AH537</f>
        <v>14.186440677966106</v>
      </c>
      <c r="AO537" s="2">
        <f>+Help!$G537*Help!AI537</f>
        <v>58.637288135593217</v>
      </c>
      <c r="AP537" s="2">
        <f>+Help!$G537*Help!AJ537</f>
        <v>6.5787960086814445</v>
      </c>
      <c r="AQ537" s="2">
        <f>+Help!$G537*Help!AK537</f>
        <v>142.13765359492621</v>
      </c>
      <c r="AR537" s="1478">
        <f>+Help!$G537*Help!AL537</f>
        <v>10.847457627118644</v>
      </c>
      <c r="AS537" s="1478">
        <f>+Help!$G537*Help!AM537</f>
        <v>0</v>
      </c>
      <c r="AV537" s="5">
        <v>1</v>
      </c>
    </row>
    <row r="538" spans="1:48" x14ac:dyDescent="0.2">
      <c r="A538" s="1">
        <v>45462</v>
      </c>
      <c r="B538" s="2">
        <f>+Help!$G538*Help!I538</f>
        <v>617.59322033898309</v>
      </c>
      <c r="C538" s="2">
        <f>+Help!$G538*Help!J538</f>
        <v>383.42372881355931</v>
      </c>
      <c r="D538" s="2">
        <f>+Help!$G538*Help!K538</f>
        <v>104.23728813559322</v>
      </c>
      <c r="E538" s="2">
        <f>+Help!$G538*Help!L538</f>
        <v>102.57627118644068</v>
      </c>
      <c r="F538" s="2">
        <f>+Help!$G538*Help!M538</f>
        <v>271.86198419164617</v>
      </c>
      <c r="G538" s="2">
        <f>+Help!$G538*Help!N538</f>
        <v>335.58371650301063</v>
      </c>
      <c r="H538" s="1478">
        <f>24*Help!R538/Help!$Q538</f>
        <v>267.3309511217854</v>
      </c>
      <c r="I538" s="1478">
        <f>24*Help!S538/Help!$Q538</f>
        <v>262.68449885415799</v>
      </c>
      <c r="J538" s="1478">
        <f>24*Help!T538/Help!$Q538</f>
        <v>18.333333333333332</v>
      </c>
      <c r="K538" s="1478">
        <f>24*Help!U538/Help!$Q538</f>
        <v>5.833333333333333</v>
      </c>
      <c r="L538" s="1478">
        <f>24*Help!V538/Help!$Q538</f>
        <v>2.6666666666666665</v>
      </c>
      <c r="M538" s="1478">
        <f>24*Help!W538/Help!$Q538</f>
        <v>833.33333333333337</v>
      </c>
      <c r="N538" s="2">
        <f>100*Help!H538</f>
        <v>100</v>
      </c>
      <c r="O538" s="2">
        <f t="shared" si="69"/>
        <v>617.59322033898309</v>
      </c>
      <c r="P538" s="2">
        <f t="shared" si="70"/>
        <v>383.42372881355931</v>
      </c>
      <c r="Q538" s="2">
        <f t="shared" si="71"/>
        <v>104.23728813559322</v>
      </c>
      <c r="R538" s="2">
        <f t="shared" si="72"/>
        <v>102.57627118644068</v>
      </c>
      <c r="S538" s="2">
        <f t="shared" si="73"/>
        <v>271.86198419164617</v>
      </c>
      <c r="T538" s="2">
        <f t="shared" si="74"/>
        <v>335.58371650301063</v>
      </c>
      <c r="U538" s="1478">
        <f t="shared" si="75"/>
        <v>267.3309511217854</v>
      </c>
      <c r="V538" s="1478">
        <f t="shared" si="76"/>
        <v>262.68449885415799</v>
      </c>
      <c r="W538" s="1478">
        <f t="shared" si="77"/>
        <v>18.333333333333332</v>
      </c>
      <c r="X538" s="1478">
        <f t="shared" si="78"/>
        <v>5.833333333333333</v>
      </c>
      <c r="Y538" s="1478">
        <f t="shared" si="79"/>
        <v>2.6666666666666665</v>
      </c>
      <c r="Z538" s="1478">
        <f t="shared" si="80"/>
        <v>833.33333333333337</v>
      </c>
      <c r="AA538" s="2">
        <f t="shared" si="68"/>
        <v>100</v>
      </c>
      <c r="AC538" s="2">
        <v>1</v>
      </c>
      <c r="AE538" s="2">
        <f>+Help!$G538*Help!Y538</f>
        <v>252.94915254237287</v>
      </c>
      <c r="AF538" s="2">
        <f>+Help!$G538*Help!Z538</f>
        <v>130.47457627118644</v>
      </c>
      <c r="AG538" s="2">
        <f>+Help!$G538*Help!AA538</f>
        <v>0</v>
      </c>
      <c r="AH538" s="2">
        <f>+Help!$G538*Help!AB538</f>
        <v>206.81355932203391</v>
      </c>
      <c r="AI538" s="2">
        <f>+Help!$G538*Help!AC538</f>
        <v>27.35593220338983</v>
      </c>
      <c r="AJ538" s="2">
        <f>+Help!$G538*Help!AD538</f>
        <v>37.220711999999999</v>
      </c>
      <c r="AK538" s="2">
        <f>+Help!$G538*Help!AE538</f>
        <v>29.152542372881356</v>
      </c>
      <c r="AL538" s="2">
        <f>+Help!$G538*Help!AF538</f>
        <v>22.711864406779661</v>
      </c>
      <c r="AM538" s="2">
        <f>+Help!$G538*Help!AG538</f>
        <v>12.542372881355933</v>
      </c>
      <c r="AN538" s="2">
        <f>+Help!$G538*Help!AH538</f>
        <v>28.372881355932211</v>
      </c>
      <c r="AO538" s="2">
        <f>+Help!$G538*Help!AI538</f>
        <v>117.27457627118643</v>
      </c>
      <c r="AP538" s="2">
        <f>+Help!$G538*Help!AJ538</f>
        <v>13.157592017362889</v>
      </c>
      <c r="AQ538" s="2">
        <f>+Help!$G538*Help!AK538</f>
        <v>284.27530718985241</v>
      </c>
      <c r="AR538" s="1478">
        <f>+Help!$G538*Help!AL538</f>
        <v>21.694915254237287</v>
      </c>
      <c r="AS538" s="1478">
        <f>+Help!$G538*Help!AM538</f>
        <v>0</v>
      </c>
      <c r="AV538" s="5">
        <v>1</v>
      </c>
    </row>
    <row r="539" spans="1:48" x14ac:dyDescent="0.2">
      <c r="A539" s="1">
        <v>45463</v>
      </c>
      <c r="B539" s="2">
        <f>+Help!$G539*Help!I539</f>
        <v>617.59322033898309</v>
      </c>
      <c r="C539" s="2">
        <f>+Help!$G539*Help!J539</f>
        <v>383.42372881355931</v>
      </c>
      <c r="D539" s="2">
        <f>+Help!$G539*Help!K539</f>
        <v>104.23728813559322</v>
      </c>
      <c r="E539" s="2">
        <f>+Help!$G539*Help!L539</f>
        <v>102.57627118644068</v>
      </c>
      <c r="F539" s="2">
        <f>+Help!$G539*Help!M539</f>
        <v>271.86198419164617</v>
      </c>
      <c r="G539" s="2">
        <f>+Help!$G539*Help!N539</f>
        <v>335.58371650301063</v>
      </c>
      <c r="H539" s="1478">
        <f>24*Help!R539/Help!$Q539</f>
        <v>267.3309511217854</v>
      </c>
      <c r="I539" s="1478">
        <f>24*Help!S539/Help!$Q539</f>
        <v>262.68449885415799</v>
      </c>
      <c r="J539" s="1478">
        <f>24*Help!T539/Help!$Q539</f>
        <v>18.333333333333332</v>
      </c>
      <c r="K539" s="1478">
        <f>24*Help!U539/Help!$Q539</f>
        <v>5.833333333333333</v>
      </c>
      <c r="L539" s="1478">
        <f>24*Help!V539/Help!$Q539</f>
        <v>2.6666666666666665</v>
      </c>
      <c r="M539" s="1478">
        <f>24*Help!W539/Help!$Q539</f>
        <v>833.33333333333337</v>
      </c>
      <c r="N539" s="2">
        <f>100*Help!H539</f>
        <v>100</v>
      </c>
      <c r="O539" s="2">
        <f t="shared" si="69"/>
        <v>617.59322033898309</v>
      </c>
      <c r="P539" s="2">
        <f t="shared" si="70"/>
        <v>383.42372881355931</v>
      </c>
      <c r="Q539" s="2">
        <f t="shared" si="71"/>
        <v>104.23728813559322</v>
      </c>
      <c r="R539" s="2">
        <f t="shared" si="72"/>
        <v>102.57627118644068</v>
      </c>
      <c r="S539" s="2">
        <f t="shared" si="73"/>
        <v>271.86198419164617</v>
      </c>
      <c r="T539" s="2">
        <f t="shared" si="74"/>
        <v>335.58371650301063</v>
      </c>
      <c r="U539" s="1478">
        <f t="shared" si="75"/>
        <v>267.3309511217854</v>
      </c>
      <c r="V539" s="1478">
        <f t="shared" si="76"/>
        <v>262.68449885415799</v>
      </c>
      <c r="W539" s="1478">
        <f t="shared" si="77"/>
        <v>18.333333333333332</v>
      </c>
      <c r="X539" s="1478">
        <f t="shared" si="78"/>
        <v>5.833333333333333</v>
      </c>
      <c r="Y539" s="1478">
        <f t="shared" si="79"/>
        <v>2.6666666666666665</v>
      </c>
      <c r="Z539" s="1478">
        <f t="shared" si="80"/>
        <v>833.33333333333337</v>
      </c>
      <c r="AA539" s="2">
        <f t="shared" si="68"/>
        <v>100</v>
      </c>
      <c r="AC539" s="2">
        <v>1</v>
      </c>
      <c r="AE539" s="2">
        <f>+Help!$G539*Help!Y539</f>
        <v>252.94915254237287</v>
      </c>
      <c r="AF539" s="2">
        <f>+Help!$G539*Help!Z539</f>
        <v>130.47457627118644</v>
      </c>
      <c r="AG539" s="2">
        <f>+Help!$G539*Help!AA539</f>
        <v>0</v>
      </c>
      <c r="AH539" s="2">
        <f>+Help!$G539*Help!AB539</f>
        <v>206.81355932203391</v>
      </c>
      <c r="AI539" s="2">
        <f>+Help!$G539*Help!AC539</f>
        <v>27.35593220338983</v>
      </c>
      <c r="AJ539" s="2">
        <f>+Help!$G539*Help!AD539</f>
        <v>37.220711999999999</v>
      </c>
      <c r="AK539" s="2">
        <f>+Help!$G539*Help!AE539</f>
        <v>29.152542372881356</v>
      </c>
      <c r="AL539" s="2">
        <f>+Help!$G539*Help!AF539</f>
        <v>22.711864406779661</v>
      </c>
      <c r="AM539" s="2">
        <f>+Help!$G539*Help!AG539</f>
        <v>12.542372881355933</v>
      </c>
      <c r="AN539" s="2">
        <f>+Help!$G539*Help!AH539</f>
        <v>28.372881355932211</v>
      </c>
      <c r="AO539" s="2">
        <f>+Help!$G539*Help!AI539</f>
        <v>117.27457627118643</v>
      </c>
      <c r="AP539" s="2">
        <f>+Help!$G539*Help!AJ539</f>
        <v>13.157592017362889</v>
      </c>
      <c r="AQ539" s="2">
        <f>+Help!$G539*Help!AK539</f>
        <v>284.27530718985241</v>
      </c>
      <c r="AR539" s="1478">
        <f>+Help!$G539*Help!AL539</f>
        <v>21.694915254237287</v>
      </c>
      <c r="AS539" s="1478">
        <f>+Help!$G539*Help!AM539</f>
        <v>0</v>
      </c>
      <c r="AV539" s="5">
        <v>1</v>
      </c>
    </row>
    <row r="540" spans="1:48" x14ac:dyDescent="0.2">
      <c r="A540" s="1">
        <v>45464</v>
      </c>
      <c r="B540" s="2">
        <f>+Help!$G540*Help!I540</f>
        <v>617.59322033898309</v>
      </c>
      <c r="C540" s="2">
        <f>+Help!$G540*Help!J540</f>
        <v>383.42372881355931</v>
      </c>
      <c r="D540" s="2">
        <f>+Help!$G540*Help!K540</f>
        <v>104.23728813559322</v>
      </c>
      <c r="E540" s="2">
        <f>+Help!$G540*Help!L540</f>
        <v>102.57627118644068</v>
      </c>
      <c r="F540" s="2">
        <f>+Help!$G540*Help!M540</f>
        <v>271.86198419164617</v>
      </c>
      <c r="G540" s="2">
        <f>+Help!$G540*Help!N540</f>
        <v>335.58371650301063</v>
      </c>
      <c r="H540" s="1478">
        <f>24*Help!R540/Help!$Q540</f>
        <v>267.3309511217854</v>
      </c>
      <c r="I540" s="1478">
        <f>24*Help!S540/Help!$Q540</f>
        <v>262.68449885415799</v>
      </c>
      <c r="J540" s="1478">
        <f>24*Help!T540/Help!$Q540</f>
        <v>18.333333333333332</v>
      </c>
      <c r="K540" s="1478">
        <f>24*Help!U540/Help!$Q540</f>
        <v>5.833333333333333</v>
      </c>
      <c r="L540" s="1478">
        <f>24*Help!V540/Help!$Q540</f>
        <v>2.6666666666666665</v>
      </c>
      <c r="M540" s="1478">
        <f>24*Help!W540/Help!$Q540</f>
        <v>833.33333333333337</v>
      </c>
      <c r="N540" s="2">
        <f>100*Help!H540</f>
        <v>100</v>
      </c>
      <c r="O540" s="2">
        <f t="shared" si="69"/>
        <v>617.59322033898309</v>
      </c>
      <c r="P540" s="2">
        <f t="shared" si="70"/>
        <v>383.42372881355931</v>
      </c>
      <c r="Q540" s="2">
        <f t="shared" si="71"/>
        <v>104.23728813559322</v>
      </c>
      <c r="R540" s="2">
        <f t="shared" si="72"/>
        <v>102.57627118644068</v>
      </c>
      <c r="S540" s="2">
        <f t="shared" si="73"/>
        <v>271.86198419164617</v>
      </c>
      <c r="T540" s="2">
        <f t="shared" si="74"/>
        <v>335.58371650301063</v>
      </c>
      <c r="U540" s="1478">
        <f t="shared" si="75"/>
        <v>267.3309511217854</v>
      </c>
      <c r="V540" s="1478">
        <f t="shared" si="76"/>
        <v>262.68449885415799</v>
      </c>
      <c r="W540" s="1478">
        <f t="shared" si="77"/>
        <v>18.333333333333332</v>
      </c>
      <c r="X540" s="1478">
        <f t="shared" si="78"/>
        <v>5.833333333333333</v>
      </c>
      <c r="Y540" s="1478">
        <f t="shared" si="79"/>
        <v>2.6666666666666665</v>
      </c>
      <c r="Z540" s="1478">
        <f t="shared" si="80"/>
        <v>833.33333333333337</v>
      </c>
      <c r="AA540" s="2">
        <f t="shared" si="68"/>
        <v>100</v>
      </c>
      <c r="AC540" s="2">
        <v>1</v>
      </c>
      <c r="AE540" s="2">
        <f>+Help!$G540*Help!Y540</f>
        <v>252.94915254237287</v>
      </c>
      <c r="AF540" s="2">
        <f>+Help!$G540*Help!Z540</f>
        <v>130.47457627118644</v>
      </c>
      <c r="AG540" s="2">
        <f>+Help!$G540*Help!AA540</f>
        <v>0</v>
      </c>
      <c r="AH540" s="2">
        <f>+Help!$G540*Help!AB540</f>
        <v>206.81355932203391</v>
      </c>
      <c r="AI540" s="2">
        <f>+Help!$G540*Help!AC540</f>
        <v>27.35593220338983</v>
      </c>
      <c r="AJ540" s="2">
        <f>+Help!$G540*Help!AD540</f>
        <v>37.220711999999999</v>
      </c>
      <c r="AK540" s="2">
        <f>+Help!$G540*Help!AE540</f>
        <v>29.152542372881356</v>
      </c>
      <c r="AL540" s="2">
        <f>+Help!$G540*Help!AF540</f>
        <v>22.711864406779661</v>
      </c>
      <c r="AM540" s="2">
        <f>+Help!$G540*Help!AG540</f>
        <v>12.542372881355933</v>
      </c>
      <c r="AN540" s="2">
        <f>+Help!$G540*Help!AH540</f>
        <v>28.372881355932211</v>
      </c>
      <c r="AO540" s="2">
        <f>+Help!$G540*Help!AI540</f>
        <v>117.27457627118643</v>
      </c>
      <c r="AP540" s="2">
        <f>+Help!$G540*Help!AJ540</f>
        <v>13.157592017362889</v>
      </c>
      <c r="AQ540" s="2">
        <f>+Help!$G540*Help!AK540</f>
        <v>284.27530718985241</v>
      </c>
      <c r="AR540" s="1478">
        <f>+Help!$G540*Help!AL540</f>
        <v>21.694915254237287</v>
      </c>
      <c r="AS540" s="1478">
        <f>+Help!$G540*Help!AM540</f>
        <v>0</v>
      </c>
      <c r="AV540" s="5">
        <v>1</v>
      </c>
    </row>
    <row r="541" spans="1:48" x14ac:dyDescent="0.2">
      <c r="A541" s="1">
        <v>45465</v>
      </c>
      <c r="B541" s="2">
        <f>+Help!$G541*Help!I541</f>
        <v>617.59322033898309</v>
      </c>
      <c r="C541" s="2">
        <f>+Help!$G541*Help!J541</f>
        <v>383.42372881355931</v>
      </c>
      <c r="D541" s="2">
        <f>+Help!$G541*Help!K541</f>
        <v>104.23728813559322</v>
      </c>
      <c r="E541" s="2">
        <f>+Help!$G541*Help!L541</f>
        <v>102.57627118644068</v>
      </c>
      <c r="F541" s="2">
        <f>+Help!$G541*Help!M541</f>
        <v>271.86198419164617</v>
      </c>
      <c r="G541" s="2">
        <f>+Help!$G541*Help!N541</f>
        <v>335.58371650301063</v>
      </c>
      <c r="H541" s="1478">
        <f>24*Help!R541/Help!$Q541</f>
        <v>267.3309511217854</v>
      </c>
      <c r="I541" s="1478">
        <f>24*Help!S541/Help!$Q541</f>
        <v>262.68449885415799</v>
      </c>
      <c r="J541" s="1478">
        <f>24*Help!T541/Help!$Q541</f>
        <v>18.333333333333332</v>
      </c>
      <c r="K541" s="1478">
        <f>24*Help!U541/Help!$Q541</f>
        <v>5.833333333333333</v>
      </c>
      <c r="L541" s="1478">
        <f>24*Help!V541/Help!$Q541</f>
        <v>2.6666666666666665</v>
      </c>
      <c r="M541" s="1478">
        <f>24*Help!W541/Help!$Q541</f>
        <v>833.33333333333337</v>
      </c>
      <c r="N541" s="2">
        <f>100*Help!H541</f>
        <v>100</v>
      </c>
      <c r="O541" s="2">
        <f t="shared" si="69"/>
        <v>617.59322033898309</v>
      </c>
      <c r="P541" s="2">
        <f t="shared" si="70"/>
        <v>383.42372881355931</v>
      </c>
      <c r="Q541" s="2">
        <f t="shared" si="71"/>
        <v>104.23728813559322</v>
      </c>
      <c r="R541" s="2">
        <f t="shared" si="72"/>
        <v>102.57627118644068</v>
      </c>
      <c r="S541" s="2">
        <f t="shared" si="73"/>
        <v>271.86198419164617</v>
      </c>
      <c r="T541" s="2">
        <f t="shared" si="74"/>
        <v>335.58371650301063</v>
      </c>
      <c r="U541" s="1478">
        <f t="shared" si="75"/>
        <v>267.3309511217854</v>
      </c>
      <c r="V541" s="1478">
        <f t="shared" si="76"/>
        <v>262.68449885415799</v>
      </c>
      <c r="W541" s="1478">
        <f t="shared" si="77"/>
        <v>18.333333333333332</v>
      </c>
      <c r="X541" s="1478">
        <f t="shared" si="78"/>
        <v>5.833333333333333</v>
      </c>
      <c r="Y541" s="1478">
        <f t="shared" si="79"/>
        <v>2.6666666666666665</v>
      </c>
      <c r="Z541" s="1478">
        <f t="shared" si="80"/>
        <v>833.33333333333337</v>
      </c>
      <c r="AA541" s="2">
        <f t="shared" si="68"/>
        <v>100</v>
      </c>
      <c r="AC541" s="2">
        <v>1</v>
      </c>
      <c r="AE541" s="2">
        <f>+Help!$G541*Help!Y541</f>
        <v>252.94915254237287</v>
      </c>
      <c r="AF541" s="2">
        <f>+Help!$G541*Help!Z541</f>
        <v>130.47457627118644</v>
      </c>
      <c r="AG541" s="2">
        <f>+Help!$G541*Help!AA541</f>
        <v>0</v>
      </c>
      <c r="AH541" s="2">
        <f>+Help!$G541*Help!AB541</f>
        <v>206.81355932203391</v>
      </c>
      <c r="AI541" s="2">
        <f>+Help!$G541*Help!AC541</f>
        <v>27.35593220338983</v>
      </c>
      <c r="AJ541" s="2">
        <f>+Help!$G541*Help!AD541</f>
        <v>37.220711999999999</v>
      </c>
      <c r="AK541" s="2">
        <f>+Help!$G541*Help!AE541</f>
        <v>29.152542372881356</v>
      </c>
      <c r="AL541" s="2">
        <f>+Help!$G541*Help!AF541</f>
        <v>22.711864406779661</v>
      </c>
      <c r="AM541" s="2">
        <f>+Help!$G541*Help!AG541</f>
        <v>12.542372881355933</v>
      </c>
      <c r="AN541" s="2">
        <f>+Help!$G541*Help!AH541</f>
        <v>28.372881355932211</v>
      </c>
      <c r="AO541" s="2">
        <f>+Help!$G541*Help!AI541</f>
        <v>117.27457627118643</v>
      </c>
      <c r="AP541" s="2">
        <f>+Help!$G541*Help!AJ541</f>
        <v>13.157592017362889</v>
      </c>
      <c r="AQ541" s="2">
        <f>+Help!$G541*Help!AK541</f>
        <v>284.27530718985241</v>
      </c>
      <c r="AR541" s="1478">
        <f>+Help!$G541*Help!AL541</f>
        <v>21.694915254237287</v>
      </c>
      <c r="AS541" s="1478">
        <f>+Help!$G541*Help!AM541</f>
        <v>0</v>
      </c>
      <c r="AV541" s="5">
        <v>1</v>
      </c>
    </row>
    <row r="542" spans="1:48" x14ac:dyDescent="0.2">
      <c r="A542" s="1">
        <v>45466</v>
      </c>
      <c r="B542" s="2">
        <f>+Help!$G542*Help!I542</f>
        <v>617.59322033898309</v>
      </c>
      <c r="C542" s="2">
        <f>+Help!$G542*Help!J542</f>
        <v>383.42372881355931</v>
      </c>
      <c r="D542" s="2">
        <f>+Help!$G542*Help!K542</f>
        <v>104.23728813559322</v>
      </c>
      <c r="E542" s="2">
        <f>+Help!$G542*Help!L542</f>
        <v>102.57627118644068</v>
      </c>
      <c r="F542" s="2">
        <f>+Help!$G542*Help!M542</f>
        <v>271.86198419164617</v>
      </c>
      <c r="G542" s="2">
        <f>+Help!$G542*Help!N542</f>
        <v>335.58371650301063</v>
      </c>
      <c r="H542" s="1478">
        <f>24*Help!R542/Help!$Q542</f>
        <v>267.3309511217854</v>
      </c>
      <c r="I542" s="1478">
        <f>24*Help!S542/Help!$Q542</f>
        <v>262.68449885415799</v>
      </c>
      <c r="J542" s="1478">
        <f>24*Help!T542/Help!$Q542</f>
        <v>18.333333333333332</v>
      </c>
      <c r="K542" s="1478">
        <f>24*Help!U542/Help!$Q542</f>
        <v>5.833333333333333</v>
      </c>
      <c r="L542" s="1478">
        <f>24*Help!V542/Help!$Q542</f>
        <v>2.6666666666666665</v>
      </c>
      <c r="M542" s="1478">
        <f>24*Help!W542/Help!$Q542</f>
        <v>833.33333333333337</v>
      </c>
      <c r="N542" s="2">
        <f>100*Help!H542</f>
        <v>100</v>
      </c>
      <c r="O542" s="2">
        <f t="shared" si="69"/>
        <v>617.59322033898309</v>
      </c>
      <c r="P542" s="2">
        <f t="shared" si="70"/>
        <v>383.42372881355931</v>
      </c>
      <c r="Q542" s="2">
        <f t="shared" si="71"/>
        <v>104.23728813559322</v>
      </c>
      <c r="R542" s="2">
        <f t="shared" si="72"/>
        <v>102.57627118644068</v>
      </c>
      <c r="S542" s="2">
        <f t="shared" si="73"/>
        <v>271.86198419164617</v>
      </c>
      <c r="T542" s="2">
        <f t="shared" si="74"/>
        <v>335.58371650301063</v>
      </c>
      <c r="U542" s="1478">
        <f t="shared" si="75"/>
        <v>267.3309511217854</v>
      </c>
      <c r="V542" s="1478">
        <f t="shared" si="76"/>
        <v>262.68449885415799</v>
      </c>
      <c r="W542" s="1478">
        <f t="shared" si="77"/>
        <v>18.333333333333332</v>
      </c>
      <c r="X542" s="1478">
        <f t="shared" si="78"/>
        <v>5.833333333333333</v>
      </c>
      <c r="Y542" s="1478">
        <f t="shared" si="79"/>
        <v>2.6666666666666665</v>
      </c>
      <c r="Z542" s="1478">
        <f t="shared" si="80"/>
        <v>833.33333333333337</v>
      </c>
      <c r="AA542" s="2">
        <f t="shared" si="68"/>
        <v>100</v>
      </c>
      <c r="AC542" s="2">
        <v>1</v>
      </c>
      <c r="AE542" s="2">
        <f>+Help!$G542*Help!Y542</f>
        <v>252.94915254237287</v>
      </c>
      <c r="AF542" s="2">
        <f>+Help!$G542*Help!Z542</f>
        <v>130.47457627118644</v>
      </c>
      <c r="AG542" s="2">
        <f>+Help!$G542*Help!AA542</f>
        <v>0</v>
      </c>
      <c r="AH542" s="2">
        <f>+Help!$G542*Help!AB542</f>
        <v>206.81355932203391</v>
      </c>
      <c r="AI542" s="2">
        <f>+Help!$G542*Help!AC542</f>
        <v>27.35593220338983</v>
      </c>
      <c r="AJ542" s="2">
        <f>+Help!$G542*Help!AD542</f>
        <v>37.220711999999999</v>
      </c>
      <c r="AK542" s="2">
        <f>+Help!$G542*Help!AE542</f>
        <v>29.152542372881356</v>
      </c>
      <c r="AL542" s="2">
        <f>+Help!$G542*Help!AF542</f>
        <v>22.711864406779661</v>
      </c>
      <c r="AM542" s="2">
        <f>+Help!$G542*Help!AG542</f>
        <v>12.542372881355933</v>
      </c>
      <c r="AN542" s="2">
        <f>+Help!$G542*Help!AH542</f>
        <v>28.372881355932211</v>
      </c>
      <c r="AO542" s="2">
        <f>+Help!$G542*Help!AI542</f>
        <v>117.27457627118643</v>
      </c>
      <c r="AP542" s="2">
        <f>+Help!$G542*Help!AJ542</f>
        <v>13.157592017362889</v>
      </c>
      <c r="AQ542" s="2">
        <f>+Help!$G542*Help!AK542</f>
        <v>284.27530718985241</v>
      </c>
      <c r="AR542" s="1478">
        <f>+Help!$G542*Help!AL542</f>
        <v>21.694915254237287</v>
      </c>
      <c r="AS542" s="1478">
        <f>+Help!$G542*Help!AM542</f>
        <v>0</v>
      </c>
      <c r="AV542" s="5">
        <v>1</v>
      </c>
    </row>
    <row r="543" spans="1:48" x14ac:dyDescent="0.2">
      <c r="A543" s="1">
        <v>45467</v>
      </c>
      <c r="B543" s="2">
        <f>+Help!$G543*Help!I543</f>
        <v>617.59322033898309</v>
      </c>
      <c r="C543" s="2">
        <f>+Help!$G543*Help!J543</f>
        <v>383.42372881355931</v>
      </c>
      <c r="D543" s="2">
        <f>+Help!$G543*Help!K543</f>
        <v>104.23728813559322</v>
      </c>
      <c r="E543" s="2">
        <f>+Help!$G543*Help!L543</f>
        <v>102.57627118644068</v>
      </c>
      <c r="F543" s="2">
        <f>+Help!$G543*Help!M543</f>
        <v>271.86198419164617</v>
      </c>
      <c r="G543" s="2">
        <f>+Help!$G543*Help!N543</f>
        <v>335.58371650301063</v>
      </c>
      <c r="H543" s="1478">
        <f>24*Help!R543/Help!$Q543</f>
        <v>267.3309511217854</v>
      </c>
      <c r="I543" s="1478">
        <f>24*Help!S543/Help!$Q543</f>
        <v>262.68449885415799</v>
      </c>
      <c r="J543" s="1478">
        <f>24*Help!T543/Help!$Q543</f>
        <v>18.333333333333332</v>
      </c>
      <c r="K543" s="1478">
        <f>24*Help!U543/Help!$Q543</f>
        <v>5.833333333333333</v>
      </c>
      <c r="L543" s="1478">
        <f>24*Help!V543/Help!$Q543</f>
        <v>2.6666666666666665</v>
      </c>
      <c r="M543" s="1478">
        <f>24*Help!W543/Help!$Q543</f>
        <v>833.33333333333337</v>
      </c>
      <c r="N543" s="2">
        <f>100*Help!H543</f>
        <v>100</v>
      </c>
      <c r="O543" s="2">
        <f t="shared" si="69"/>
        <v>617.59322033898309</v>
      </c>
      <c r="P543" s="2">
        <f t="shared" si="70"/>
        <v>383.42372881355931</v>
      </c>
      <c r="Q543" s="2">
        <f t="shared" si="71"/>
        <v>104.23728813559322</v>
      </c>
      <c r="R543" s="2">
        <f t="shared" si="72"/>
        <v>102.57627118644068</v>
      </c>
      <c r="S543" s="2">
        <f t="shared" si="73"/>
        <v>271.86198419164617</v>
      </c>
      <c r="T543" s="2">
        <f t="shared" si="74"/>
        <v>335.58371650301063</v>
      </c>
      <c r="U543" s="1478">
        <f t="shared" si="75"/>
        <v>267.3309511217854</v>
      </c>
      <c r="V543" s="1478">
        <f t="shared" si="76"/>
        <v>262.68449885415799</v>
      </c>
      <c r="W543" s="1478">
        <f t="shared" si="77"/>
        <v>18.333333333333332</v>
      </c>
      <c r="X543" s="1478">
        <f t="shared" si="78"/>
        <v>5.833333333333333</v>
      </c>
      <c r="Y543" s="1478">
        <f t="shared" si="79"/>
        <v>2.6666666666666665</v>
      </c>
      <c r="Z543" s="1478">
        <f t="shared" si="80"/>
        <v>833.33333333333337</v>
      </c>
      <c r="AA543" s="2">
        <f t="shared" si="68"/>
        <v>100</v>
      </c>
      <c r="AC543" s="2">
        <v>1</v>
      </c>
      <c r="AE543" s="2">
        <f>+Help!$G543*Help!Y543</f>
        <v>252.94915254237287</v>
      </c>
      <c r="AF543" s="2">
        <f>+Help!$G543*Help!Z543</f>
        <v>130.47457627118644</v>
      </c>
      <c r="AG543" s="2">
        <f>+Help!$G543*Help!AA543</f>
        <v>0</v>
      </c>
      <c r="AH543" s="2">
        <f>+Help!$G543*Help!AB543</f>
        <v>206.81355932203391</v>
      </c>
      <c r="AI543" s="2">
        <f>+Help!$G543*Help!AC543</f>
        <v>27.35593220338983</v>
      </c>
      <c r="AJ543" s="2">
        <f>+Help!$G543*Help!AD543</f>
        <v>37.220711999999999</v>
      </c>
      <c r="AK543" s="2">
        <f>+Help!$G543*Help!AE543</f>
        <v>29.152542372881356</v>
      </c>
      <c r="AL543" s="2">
        <f>+Help!$G543*Help!AF543</f>
        <v>22.711864406779661</v>
      </c>
      <c r="AM543" s="2">
        <f>+Help!$G543*Help!AG543</f>
        <v>12.542372881355933</v>
      </c>
      <c r="AN543" s="2">
        <f>+Help!$G543*Help!AH543</f>
        <v>28.372881355932211</v>
      </c>
      <c r="AO543" s="2">
        <f>+Help!$G543*Help!AI543</f>
        <v>117.27457627118643</v>
      </c>
      <c r="AP543" s="2">
        <f>+Help!$G543*Help!AJ543</f>
        <v>13.157592017362889</v>
      </c>
      <c r="AQ543" s="2">
        <f>+Help!$G543*Help!AK543</f>
        <v>284.27530718985241</v>
      </c>
      <c r="AR543" s="1478">
        <f>+Help!$G543*Help!AL543</f>
        <v>21.694915254237287</v>
      </c>
      <c r="AS543" s="1478">
        <f>+Help!$G543*Help!AM543</f>
        <v>0</v>
      </c>
      <c r="AV543" s="5">
        <v>1</v>
      </c>
    </row>
    <row r="544" spans="1:48" x14ac:dyDescent="0.2">
      <c r="A544" s="1">
        <v>45468</v>
      </c>
      <c r="B544" s="2">
        <f>+Help!$G544*Help!I544</f>
        <v>617.59322033898309</v>
      </c>
      <c r="C544" s="2">
        <f>+Help!$G544*Help!J544</f>
        <v>383.42372881355931</v>
      </c>
      <c r="D544" s="2">
        <f>+Help!$G544*Help!K544</f>
        <v>104.23728813559322</v>
      </c>
      <c r="E544" s="2">
        <f>+Help!$G544*Help!L544</f>
        <v>102.57627118644068</v>
      </c>
      <c r="F544" s="2">
        <f>+Help!$G544*Help!M544</f>
        <v>271.86198419164617</v>
      </c>
      <c r="G544" s="2">
        <f>+Help!$G544*Help!N544</f>
        <v>335.58371650301063</v>
      </c>
      <c r="H544" s="1478">
        <f>24*Help!R544/Help!$Q544</f>
        <v>267.3309511217854</v>
      </c>
      <c r="I544" s="1478">
        <f>24*Help!S544/Help!$Q544</f>
        <v>262.68449885415799</v>
      </c>
      <c r="J544" s="1478">
        <f>24*Help!T544/Help!$Q544</f>
        <v>18.333333333333332</v>
      </c>
      <c r="K544" s="1478">
        <f>24*Help!U544/Help!$Q544</f>
        <v>5.833333333333333</v>
      </c>
      <c r="L544" s="1478">
        <f>24*Help!V544/Help!$Q544</f>
        <v>2.6666666666666665</v>
      </c>
      <c r="M544" s="1478">
        <f>24*Help!W544/Help!$Q544</f>
        <v>833.33333333333337</v>
      </c>
      <c r="N544" s="2">
        <f>100*Help!H544</f>
        <v>100</v>
      </c>
      <c r="O544" s="2">
        <f t="shared" si="69"/>
        <v>617.59322033898309</v>
      </c>
      <c r="P544" s="2">
        <f t="shared" si="70"/>
        <v>383.42372881355931</v>
      </c>
      <c r="Q544" s="2">
        <f t="shared" si="71"/>
        <v>104.23728813559322</v>
      </c>
      <c r="R544" s="2">
        <f t="shared" si="72"/>
        <v>102.57627118644068</v>
      </c>
      <c r="S544" s="2">
        <f t="shared" si="73"/>
        <v>271.86198419164617</v>
      </c>
      <c r="T544" s="2">
        <f t="shared" si="74"/>
        <v>335.58371650301063</v>
      </c>
      <c r="U544" s="1478">
        <f t="shared" si="75"/>
        <v>267.3309511217854</v>
      </c>
      <c r="V544" s="1478">
        <f t="shared" si="76"/>
        <v>262.68449885415799</v>
      </c>
      <c r="W544" s="1478">
        <f t="shared" si="77"/>
        <v>18.333333333333332</v>
      </c>
      <c r="X544" s="1478">
        <f t="shared" si="78"/>
        <v>5.833333333333333</v>
      </c>
      <c r="Y544" s="1478">
        <f t="shared" si="79"/>
        <v>2.6666666666666665</v>
      </c>
      <c r="Z544" s="1478">
        <f t="shared" si="80"/>
        <v>833.33333333333337</v>
      </c>
      <c r="AA544" s="2">
        <f t="shared" si="68"/>
        <v>100</v>
      </c>
      <c r="AC544" s="2">
        <v>1</v>
      </c>
      <c r="AE544" s="2">
        <f>+Help!$G544*Help!Y544</f>
        <v>252.94915254237287</v>
      </c>
      <c r="AF544" s="2">
        <f>+Help!$G544*Help!Z544</f>
        <v>130.47457627118644</v>
      </c>
      <c r="AG544" s="2">
        <f>+Help!$G544*Help!AA544</f>
        <v>0</v>
      </c>
      <c r="AH544" s="2">
        <f>+Help!$G544*Help!AB544</f>
        <v>206.81355932203391</v>
      </c>
      <c r="AI544" s="2">
        <f>+Help!$G544*Help!AC544</f>
        <v>27.35593220338983</v>
      </c>
      <c r="AJ544" s="2">
        <f>+Help!$G544*Help!AD544</f>
        <v>37.220711999999999</v>
      </c>
      <c r="AK544" s="2">
        <f>+Help!$G544*Help!AE544</f>
        <v>29.152542372881356</v>
      </c>
      <c r="AL544" s="2">
        <f>+Help!$G544*Help!AF544</f>
        <v>22.711864406779661</v>
      </c>
      <c r="AM544" s="2">
        <f>+Help!$G544*Help!AG544</f>
        <v>12.542372881355933</v>
      </c>
      <c r="AN544" s="2">
        <f>+Help!$G544*Help!AH544</f>
        <v>28.372881355932211</v>
      </c>
      <c r="AO544" s="2">
        <f>+Help!$G544*Help!AI544</f>
        <v>117.27457627118643</v>
      </c>
      <c r="AP544" s="2">
        <f>+Help!$G544*Help!AJ544</f>
        <v>13.157592017362889</v>
      </c>
      <c r="AQ544" s="2">
        <f>+Help!$G544*Help!AK544</f>
        <v>284.27530718985241</v>
      </c>
      <c r="AR544" s="1478">
        <f>+Help!$G544*Help!AL544</f>
        <v>21.694915254237287</v>
      </c>
      <c r="AS544" s="1478">
        <f>+Help!$G544*Help!AM544</f>
        <v>0</v>
      </c>
      <c r="AV544" s="5">
        <v>1</v>
      </c>
    </row>
    <row r="545" spans="1:48" x14ac:dyDescent="0.2">
      <c r="A545" s="1">
        <v>45469</v>
      </c>
      <c r="B545" s="2">
        <f>+Help!$G545*Help!I545</f>
        <v>617.59322033898309</v>
      </c>
      <c r="C545" s="2">
        <f>+Help!$G545*Help!J545</f>
        <v>383.42372881355931</v>
      </c>
      <c r="D545" s="2">
        <f>+Help!$G545*Help!K545</f>
        <v>104.23728813559322</v>
      </c>
      <c r="E545" s="2">
        <f>+Help!$G545*Help!L545</f>
        <v>102.57627118644068</v>
      </c>
      <c r="F545" s="2">
        <f>+Help!$G545*Help!M545</f>
        <v>271.86198419164617</v>
      </c>
      <c r="G545" s="2">
        <f>+Help!$G545*Help!N545</f>
        <v>335.58371650301063</v>
      </c>
      <c r="H545" s="1478">
        <f>24*Help!R545/Help!$Q545</f>
        <v>267.3309511217854</v>
      </c>
      <c r="I545" s="1478">
        <f>24*Help!S545/Help!$Q545</f>
        <v>262.68449885415799</v>
      </c>
      <c r="J545" s="1478">
        <f>24*Help!T545/Help!$Q545</f>
        <v>18.333333333333332</v>
      </c>
      <c r="K545" s="1478">
        <f>24*Help!U545/Help!$Q545</f>
        <v>5.833333333333333</v>
      </c>
      <c r="L545" s="1478">
        <f>24*Help!V545/Help!$Q545</f>
        <v>2.6666666666666665</v>
      </c>
      <c r="M545" s="1478">
        <f>24*Help!W545/Help!$Q545</f>
        <v>833.33333333333337</v>
      </c>
      <c r="N545" s="2">
        <f>100*Help!H545</f>
        <v>100</v>
      </c>
      <c r="O545" s="2">
        <f t="shared" si="69"/>
        <v>617.59322033898309</v>
      </c>
      <c r="P545" s="2">
        <f t="shared" si="70"/>
        <v>383.42372881355931</v>
      </c>
      <c r="Q545" s="2">
        <f t="shared" si="71"/>
        <v>104.23728813559322</v>
      </c>
      <c r="R545" s="2">
        <f t="shared" si="72"/>
        <v>102.57627118644068</v>
      </c>
      <c r="S545" s="2">
        <f t="shared" si="73"/>
        <v>271.86198419164617</v>
      </c>
      <c r="T545" s="2">
        <f t="shared" si="74"/>
        <v>335.58371650301063</v>
      </c>
      <c r="U545" s="1478">
        <f t="shared" si="75"/>
        <v>267.3309511217854</v>
      </c>
      <c r="V545" s="1478">
        <f t="shared" si="76"/>
        <v>262.68449885415799</v>
      </c>
      <c r="W545" s="1478">
        <f t="shared" si="77"/>
        <v>18.333333333333332</v>
      </c>
      <c r="X545" s="1478">
        <f t="shared" si="78"/>
        <v>5.833333333333333</v>
      </c>
      <c r="Y545" s="1478">
        <f t="shared" si="79"/>
        <v>2.6666666666666665</v>
      </c>
      <c r="Z545" s="1478">
        <f t="shared" si="80"/>
        <v>833.33333333333337</v>
      </c>
      <c r="AA545" s="2">
        <f t="shared" si="68"/>
        <v>100</v>
      </c>
      <c r="AC545" s="2">
        <v>1</v>
      </c>
      <c r="AE545" s="2">
        <f>+Help!$G545*Help!Y545</f>
        <v>252.94915254237287</v>
      </c>
      <c r="AF545" s="2">
        <f>+Help!$G545*Help!Z545</f>
        <v>130.47457627118644</v>
      </c>
      <c r="AG545" s="2">
        <f>+Help!$G545*Help!AA545</f>
        <v>0</v>
      </c>
      <c r="AH545" s="2">
        <f>+Help!$G545*Help!AB545</f>
        <v>206.81355932203391</v>
      </c>
      <c r="AI545" s="2">
        <f>+Help!$G545*Help!AC545</f>
        <v>27.35593220338983</v>
      </c>
      <c r="AJ545" s="2">
        <f>+Help!$G545*Help!AD545</f>
        <v>37.220711999999999</v>
      </c>
      <c r="AK545" s="2">
        <f>+Help!$G545*Help!AE545</f>
        <v>29.152542372881356</v>
      </c>
      <c r="AL545" s="2">
        <f>+Help!$G545*Help!AF545</f>
        <v>22.711864406779661</v>
      </c>
      <c r="AM545" s="2">
        <f>+Help!$G545*Help!AG545</f>
        <v>12.542372881355933</v>
      </c>
      <c r="AN545" s="2">
        <f>+Help!$G545*Help!AH545</f>
        <v>28.372881355932211</v>
      </c>
      <c r="AO545" s="2">
        <f>+Help!$G545*Help!AI545</f>
        <v>117.27457627118643</v>
      </c>
      <c r="AP545" s="2">
        <f>+Help!$G545*Help!AJ545</f>
        <v>13.157592017362889</v>
      </c>
      <c r="AQ545" s="2">
        <f>+Help!$G545*Help!AK545</f>
        <v>284.27530718985241</v>
      </c>
      <c r="AR545" s="1478">
        <f>+Help!$G545*Help!AL545</f>
        <v>21.694915254237287</v>
      </c>
      <c r="AS545" s="1478">
        <f>+Help!$G545*Help!AM545</f>
        <v>0</v>
      </c>
      <c r="AV545" s="5">
        <v>1</v>
      </c>
    </row>
    <row r="546" spans="1:48" x14ac:dyDescent="0.2">
      <c r="A546" s="1">
        <v>45470</v>
      </c>
      <c r="B546" s="2">
        <f>+Help!$G546*Help!I546</f>
        <v>617.59322033898309</v>
      </c>
      <c r="C546" s="2">
        <f>+Help!$G546*Help!J546</f>
        <v>383.42372881355931</v>
      </c>
      <c r="D546" s="2">
        <f>+Help!$G546*Help!K546</f>
        <v>104.23728813559322</v>
      </c>
      <c r="E546" s="2">
        <f>+Help!$G546*Help!L546</f>
        <v>102.57627118644068</v>
      </c>
      <c r="F546" s="2">
        <f>+Help!$G546*Help!M546</f>
        <v>271.86198419164617</v>
      </c>
      <c r="G546" s="2">
        <f>+Help!$G546*Help!N546</f>
        <v>335.58371650301063</v>
      </c>
      <c r="H546" s="1478">
        <f>24*Help!R546/Help!$Q546</f>
        <v>267.3309511217854</v>
      </c>
      <c r="I546" s="1478">
        <f>24*Help!S546/Help!$Q546</f>
        <v>262.68449885415799</v>
      </c>
      <c r="J546" s="1478">
        <f>24*Help!T546/Help!$Q546</f>
        <v>18.333333333333332</v>
      </c>
      <c r="K546" s="1478">
        <f>24*Help!U546/Help!$Q546</f>
        <v>5.833333333333333</v>
      </c>
      <c r="L546" s="1478">
        <f>24*Help!V546/Help!$Q546</f>
        <v>2.6666666666666665</v>
      </c>
      <c r="M546" s="1478">
        <f>24*Help!W546/Help!$Q546</f>
        <v>833.33333333333337</v>
      </c>
      <c r="N546" s="2">
        <f>100*Help!H546</f>
        <v>100</v>
      </c>
      <c r="O546" s="2">
        <f t="shared" si="69"/>
        <v>617.59322033898309</v>
      </c>
      <c r="P546" s="2">
        <f t="shared" si="70"/>
        <v>383.42372881355931</v>
      </c>
      <c r="Q546" s="2">
        <f t="shared" si="71"/>
        <v>104.23728813559322</v>
      </c>
      <c r="R546" s="2">
        <f t="shared" si="72"/>
        <v>102.57627118644068</v>
      </c>
      <c r="S546" s="2">
        <f t="shared" si="73"/>
        <v>271.86198419164617</v>
      </c>
      <c r="T546" s="2">
        <f t="shared" si="74"/>
        <v>335.58371650301063</v>
      </c>
      <c r="U546" s="1478">
        <f t="shared" si="75"/>
        <v>267.3309511217854</v>
      </c>
      <c r="V546" s="1478">
        <f t="shared" si="76"/>
        <v>262.68449885415799</v>
      </c>
      <c r="W546" s="1478">
        <f t="shared" si="77"/>
        <v>18.333333333333332</v>
      </c>
      <c r="X546" s="1478">
        <f t="shared" si="78"/>
        <v>5.833333333333333</v>
      </c>
      <c r="Y546" s="1478">
        <f t="shared" si="79"/>
        <v>2.6666666666666665</v>
      </c>
      <c r="Z546" s="1478">
        <f t="shared" si="80"/>
        <v>833.33333333333337</v>
      </c>
      <c r="AA546" s="2">
        <f t="shared" si="68"/>
        <v>100</v>
      </c>
      <c r="AC546" s="2">
        <v>1</v>
      </c>
      <c r="AE546" s="2">
        <f>+Help!$G546*Help!Y546</f>
        <v>252.94915254237287</v>
      </c>
      <c r="AF546" s="2">
        <f>+Help!$G546*Help!Z546</f>
        <v>130.47457627118644</v>
      </c>
      <c r="AG546" s="2">
        <f>+Help!$G546*Help!AA546</f>
        <v>0</v>
      </c>
      <c r="AH546" s="2">
        <f>+Help!$G546*Help!AB546</f>
        <v>206.81355932203391</v>
      </c>
      <c r="AI546" s="2">
        <f>+Help!$G546*Help!AC546</f>
        <v>27.35593220338983</v>
      </c>
      <c r="AJ546" s="2">
        <f>+Help!$G546*Help!AD546</f>
        <v>37.220711999999999</v>
      </c>
      <c r="AK546" s="2">
        <f>+Help!$G546*Help!AE546</f>
        <v>29.152542372881356</v>
      </c>
      <c r="AL546" s="2">
        <f>+Help!$G546*Help!AF546</f>
        <v>22.711864406779661</v>
      </c>
      <c r="AM546" s="2">
        <f>+Help!$G546*Help!AG546</f>
        <v>12.542372881355933</v>
      </c>
      <c r="AN546" s="2">
        <f>+Help!$G546*Help!AH546</f>
        <v>28.372881355932211</v>
      </c>
      <c r="AO546" s="2">
        <f>+Help!$G546*Help!AI546</f>
        <v>117.27457627118643</v>
      </c>
      <c r="AP546" s="2">
        <f>+Help!$G546*Help!AJ546</f>
        <v>13.157592017362889</v>
      </c>
      <c r="AQ546" s="2">
        <f>+Help!$G546*Help!AK546</f>
        <v>284.27530718985241</v>
      </c>
      <c r="AR546" s="1478">
        <f>+Help!$G546*Help!AL546</f>
        <v>21.694915254237287</v>
      </c>
      <c r="AS546" s="1478">
        <f>+Help!$G546*Help!AM546</f>
        <v>0</v>
      </c>
      <c r="AV546" s="5">
        <v>1</v>
      </c>
    </row>
    <row r="547" spans="1:48" x14ac:dyDescent="0.2">
      <c r="A547" s="1">
        <v>45471</v>
      </c>
      <c r="B547" s="2">
        <f>+Help!$G547*Help!I547</f>
        <v>617.59322033898309</v>
      </c>
      <c r="C547" s="2">
        <f>+Help!$G547*Help!J547</f>
        <v>383.42372881355931</v>
      </c>
      <c r="D547" s="2">
        <f>+Help!$G547*Help!K547</f>
        <v>104.23728813559322</v>
      </c>
      <c r="E547" s="2">
        <f>+Help!$G547*Help!L547</f>
        <v>102.57627118644068</v>
      </c>
      <c r="F547" s="2">
        <f>+Help!$G547*Help!M547</f>
        <v>271.86198419164617</v>
      </c>
      <c r="G547" s="2">
        <f>+Help!$G547*Help!N547</f>
        <v>335.58371650301063</v>
      </c>
      <c r="H547" s="1478">
        <f>24*Help!R547/Help!$Q547</f>
        <v>267.3309511217854</v>
      </c>
      <c r="I547" s="1478">
        <f>24*Help!S547/Help!$Q547</f>
        <v>262.68449885415799</v>
      </c>
      <c r="J547" s="1478">
        <f>24*Help!T547/Help!$Q547</f>
        <v>18.333333333333332</v>
      </c>
      <c r="K547" s="1478">
        <f>24*Help!U547/Help!$Q547</f>
        <v>5.833333333333333</v>
      </c>
      <c r="L547" s="1478">
        <f>24*Help!V547/Help!$Q547</f>
        <v>2.6666666666666665</v>
      </c>
      <c r="M547" s="1478">
        <f>24*Help!W547/Help!$Q547</f>
        <v>833.33333333333337</v>
      </c>
      <c r="N547" s="2">
        <f>100*Help!H547</f>
        <v>100</v>
      </c>
      <c r="O547" s="2">
        <f t="shared" si="69"/>
        <v>617.59322033898309</v>
      </c>
      <c r="P547" s="2">
        <f t="shared" si="70"/>
        <v>383.42372881355931</v>
      </c>
      <c r="Q547" s="2">
        <f t="shared" si="71"/>
        <v>104.23728813559322</v>
      </c>
      <c r="R547" s="2">
        <f t="shared" si="72"/>
        <v>102.57627118644068</v>
      </c>
      <c r="S547" s="2">
        <f t="shared" si="73"/>
        <v>271.86198419164617</v>
      </c>
      <c r="T547" s="2">
        <f t="shared" si="74"/>
        <v>335.58371650301063</v>
      </c>
      <c r="U547" s="1478">
        <f t="shared" si="75"/>
        <v>267.3309511217854</v>
      </c>
      <c r="V547" s="1478">
        <f t="shared" si="76"/>
        <v>262.68449885415799</v>
      </c>
      <c r="W547" s="1478">
        <f t="shared" si="77"/>
        <v>18.333333333333332</v>
      </c>
      <c r="X547" s="1478">
        <f t="shared" si="78"/>
        <v>5.833333333333333</v>
      </c>
      <c r="Y547" s="1478">
        <f t="shared" si="79"/>
        <v>2.6666666666666665</v>
      </c>
      <c r="Z547" s="1478">
        <f t="shared" si="80"/>
        <v>833.33333333333337</v>
      </c>
      <c r="AA547" s="2">
        <f t="shared" si="68"/>
        <v>100</v>
      </c>
      <c r="AC547" s="2">
        <v>1</v>
      </c>
      <c r="AE547" s="2">
        <f>+Help!$G547*Help!Y547</f>
        <v>252.94915254237287</v>
      </c>
      <c r="AF547" s="2">
        <f>+Help!$G547*Help!Z547</f>
        <v>130.47457627118644</v>
      </c>
      <c r="AG547" s="2">
        <f>+Help!$G547*Help!AA547</f>
        <v>0</v>
      </c>
      <c r="AH547" s="2">
        <f>+Help!$G547*Help!AB547</f>
        <v>206.81355932203391</v>
      </c>
      <c r="AI547" s="2">
        <f>+Help!$G547*Help!AC547</f>
        <v>27.35593220338983</v>
      </c>
      <c r="AJ547" s="2">
        <f>+Help!$G547*Help!AD547</f>
        <v>37.220711999999999</v>
      </c>
      <c r="AK547" s="2">
        <f>+Help!$G547*Help!AE547</f>
        <v>29.152542372881356</v>
      </c>
      <c r="AL547" s="2">
        <f>+Help!$G547*Help!AF547</f>
        <v>22.711864406779661</v>
      </c>
      <c r="AM547" s="2">
        <f>+Help!$G547*Help!AG547</f>
        <v>12.542372881355933</v>
      </c>
      <c r="AN547" s="2">
        <f>+Help!$G547*Help!AH547</f>
        <v>28.372881355932211</v>
      </c>
      <c r="AO547" s="2">
        <f>+Help!$G547*Help!AI547</f>
        <v>117.27457627118643</v>
      </c>
      <c r="AP547" s="2">
        <f>+Help!$G547*Help!AJ547</f>
        <v>13.157592017362889</v>
      </c>
      <c r="AQ547" s="2">
        <f>+Help!$G547*Help!AK547</f>
        <v>284.27530718985241</v>
      </c>
      <c r="AR547" s="1478">
        <f>+Help!$G547*Help!AL547</f>
        <v>21.694915254237287</v>
      </c>
      <c r="AS547" s="1478">
        <f>+Help!$G547*Help!AM547</f>
        <v>0</v>
      </c>
      <c r="AV547" s="5">
        <v>1</v>
      </c>
    </row>
    <row r="548" spans="1:48" x14ac:dyDescent="0.2">
      <c r="A548" s="1">
        <v>45472</v>
      </c>
      <c r="B548" s="2">
        <f>+Help!$G548*Help!I548</f>
        <v>617.59322033898309</v>
      </c>
      <c r="C548" s="2">
        <f>+Help!$G548*Help!J548</f>
        <v>383.42372881355931</v>
      </c>
      <c r="D548" s="2">
        <f>+Help!$G548*Help!K548</f>
        <v>104.23728813559322</v>
      </c>
      <c r="E548" s="2">
        <f>+Help!$G548*Help!L548</f>
        <v>102.57627118644068</v>
      </c>
      <c r="F548" s="2">
        <f>+Help!$G548*Help!M548</f>
        <v>271.86198419164617</v>
      </c>
      <c r="G548" s="2">
        <f>+Help!$G548*Help!N548</f>
        <v>335.58371650301063</v>
      </c>
      <c r="H548" s="1478">
        <f>24*Help!R548/Help!$Q548</f>
        <v>267.3309511217854</v>
      </c>
      <c r="I548" s="1478">
        <f>24*Help!S548/Help!$Q548</f>
        <v>262.68449885415799</v>
      </c>
      <c r="J548" s="1478">
        <f>24*Help!T548/Help!$Q548</f>
        <v>18.333333333333332</v>
      </c>
      <c r="K548" s="1478">
        <f>24*Help!U548/Help!$Q548</f>
        <v>5.833333333333333</v>
      </c>
      <c r="L548" s="1478">
        <f>24*Help!V548/Help!$Q548</f>
        <v>2.6666666666666665</v>
      </c>
      <c r="M548" s="1478">
        <f>24*Help!W548/Help!$Q548</f>
        <v>833.33333333333337</v>
      </c>
      <c r="N548" s="2">
        <f>100*Help!H548</f>
        <v>100</v>
      </c>
      <c r="O548" s="2">
        <f t="shared" si="69"/>
        <v>617.59322033898309</v>
      </c>
      <c r="P548" s="2">
        <f t="shared" si="70"/>
        <v>383.42372881355931</v>
      </c>
      <c r="Q548" s="2">
        <f t="shared" si="71"/>
        <v>104.23728813559322</v>
      </c>
      <c r="R548" s="2">
        <f t="shared" si="72"/>
        <v>102.57627118644068</v>
      </c>
      <c r="S548" s="2">
        <f t="shared" si="73"/>
        <v>271.86198419164617</v>
      </c>
      <c r="T548" s="2">
        <f t="shared" si="74"/>
        <v>335.58371650301063</v>
      </c>
      <c r="U548" s="1478">
        <f t="shared" si="75"/>
        <v>267.3309511217854</v>
      </c>
      <c r="V548" s="1478">
        <f t="shared" si="76"/>
        <v>262.68449885415799</v>
      </c>
      <c r="W548" s="1478">
        <f t="shared" si="77"/>
        <v>18.333333333333332</v>
      </c>
      <c r="X548" s="1478">
        <f t="shared" si="78"/>
        <v>5.833333333333333</v>
      </c>
      <c r="Y548" s="1478">
        <f t="shared" si="79"/>
        <v>2.6666666666666665</v>
      </c>
      <c r="Z548" s="1478">
        <f t="shared" si="80"/>
        <v>833.33333333333337</v>
      </c>
      <c r="AA548" s="2">
        <f t="shared" si="68"/>
        <v>100</v>
      </c>
      <c r="AC548" s="2">
        <v>1</v>
      </c>
      <c r="AE548" s="2">
        <f>+Help!$G548*Help!Y548</f>
        <v>252.94915254237287</v>
      </c>
      <c r="AF548" s="2">
        <f>+Help!$G548*Help!Z548</f>
        <v>130.47457627118644</v>
      </c>
      <c r="AG548" s="2">
        <f>+Help!$G548*Help!AA548</f>
        <v>0</v>
      </c>
      <c r="AH548" s="2">
        <f>+Help!$G548*Help!AB548</f>
        <v>206.81355932203391</v>
      </c>
      <c r="AI548" s="2">
        <f>+Help!$G548*Help!AC548</f>
        <v>27.35593220338983</v>
      </c>
      <c r="AJ548" s="2">
        <f>+Help!$G548*Help!AD548</f>
        <v>37.220711999999999</v>
      </c>
      <c r="AK548" s="2">
        <f>+Help!$G548*Help!AE548</f>
        <v>29.152542372881356</v>
      </c>
      <c r="AL548" s="2">
        <f>+Help!$G548*Help!AF548</f>
        <v>22.711864406779661</v>
      </c>
      <c r="AM548" s="2">
        <f>+Help!$G548*Help!AG548</f>
        <v>12.542372881355933</v>
      </c>
      <c r="AN548" s="2">
        <f>+Help!$G548*Help!AH548</f>
        <v>28.372881355932211</v>
      </c>
      <c r="AO548" s="2">
        <f>+Help!$G548*Help!AI548</f>
        <v>117.27457627118643</v>
      </c>
      <c r="AP548" s="2">
        <f>+Help!$G548*Help!AJ548</f>
        <v>13.157592017362889</v>
      </c>
      <c r="AQ548" s="2">
        <f>+Help!$G548*Help!AK548</f>
        <v>284.27530718985241</v>
      </c>
      <c r="AR548" s="1478">
        <f>+Help!$G548*Help!AL548</f>
        <v>21.694915254237287</v>
      </c>
      <c r="AS548" s="1478">
        <f>+Help!$G548*Help!AM548</f>
        <v>0</v>
      </c>
      <c r="AV548" s="5">
        <v>1</v>
      </c>
    </row>
    <row r="549" spans="1:48" x14ac:dyDescent="0.2">
      <c r="A549" s="1">
        <v>45473</v>
      </c>
      <c r="B549" s="2">
        <f>+Help!$G549*Help!I549</f>
        <v>617.59322033898309</v>
      </c>
      <c r="C549" s="2">
        <f>+Help!$G549*Help!J549</f>
        <v>383.42372881355931</v>
      </c>
      <c r="D549" s="2">
        <f>+Help!$G549*Help!K549</f>
        <v>104.23728813559322</v>
      </c>
      <c r="E549" s="2">
        <f>+Help!$G549*Help!L549</f>
        <v>102.57627118644068</v>
      </c>
      <c r="F549" s="2">
        <f>+Help!$G549*Help!M549</f>
        <v>271.86198419164617</v>
      </c>
      <c r="G549" s="2">
        <f>+Help!$G549*Help!N549</f>
        <v>335.58371650301063</v>
      </c>
      <c r="H549" s="1478">
        <f>24*Help!R549/Help!$Q549</f>
        <v>267.3309511217854</v>
      </c>
      <c r="I549" s="1478">
        <f>24*Help!S549/Help!$Q549</f>
        <v>262.68449885415799</v>
      </c>
      <c r="J549" s="1478">
        <f>24*Help!T549/Help!$Q549</f>
        <v>18.333333333333332</v>
      </c>
      <c r="K549" s="1478">
        <f>24*Help!U549/Help!$Q549</f>
        <v>5.833333333333333</v>
      </c>
      <c r="L549" s="1478">
        <f>24*Help!V549/Help!$Q549</f>
        <v>2.6666666666666665</v>
      </c>
      <c r="M549" s="1478">
        <f>24*Help!W549/Help!$Q549</f>
        <v>833.33333333333337</v>
      </c>
      <c r="N549" s="2">
        <f>100*Help!H549</f>
        <v>100</v>
      </c>
      <c r="O549" s="2">
        <f t="shared" si="69"/>
        <v>617.59322033898309</v>
      </c>
      <c r="P549" s="2">
        <f t="shared" si="70"/>
        <v>383.42372881355931</v>
      </c>
      <c r="Q549" s="2">
        <f t="shared" si="71"/>
        <v>104.23728813559322</v>
      </c>
      <c r="R549" s="2">
        <f t="shared" si="72"/>
        <v>102.57627118644068</v>
      </c>
      <c r="S549" s="2">
        <f t="shared" si="73"/>
        <v>271.86198419164617</v>
      </c>
      <c r="T549" s="2">
        <f t="shared" si="74"/>
        <v>335.58371650301063</v>
      </c>
      <c r="U549" s="1478">
        <f t="shared" si="75"/>
        <v>267.3309511217854</v>
      </c>
      <c r="V549" s="1478">
        <f t="shared" si="76"/>
        <v>262.68449885415799</v>
      </c>
      <c r="W549" s="1478">
        <f t="shared" si="77"/>
        <v>18.333333333333332</v>
      </c>
      <c r="X549" s="1478">
        <f t="shared" si="78"/>
        <v>5.833333333333333</v>
      </c>
      <c r="Y549" s="1478">
        <f t="shared" si="79"/>
        <v>2.6666666666666665</v>
      </c>
      <c r="Z549" s="1478">
        <f t="shared" si="80"/>
        <v>833.33333333333337</v>
      </c>
      <c r="AA549" s="2">
        <f t="shared" si="68"/>
        <v>100</v>
      </c>
      <c r="AC549" s="2">
        <v>1</v>
      </c>
      <c r="AE549" s="2">
        <f>+Help!$G549*Help!Y549</f>
        <v>252.94915254237287</v>
      </c>
      <c r="AF549" s="2">
        <f>+Help!$G549*Help!Z549</f>
        <v>130.47457627118644</v>
      </c>
      <c r="AG549" s="2">
        <f>+Help!$G549*Help!AA549</f>
        <v>0</v>
      </c>
      <c r="AH549" s="2">
        <f>+Help!$G549*Help!AB549</f>
        <v>206.81355932203391</v>
      </c>
      <c r="AI549" s="2">
        <f>+Help!$G549*Help!AC549</f>
        <v>27.35593220338983</v>
      </c>
      <c r="AJ549" s="2">
        <f>+Help!$G549*Help!AD549</f>
        <v>37.220711999999999</v>
      </c>
      <c r="AK549" s="2">
        <f>+Help!$G549*Help!AE549</f>
        <v>29.152542372881356</v>
      </c>
      <c r="AL549" s="2">
        <f>+Help!$G549*Help!AF549</f>
        <v>22.711864406779661</v>
      </c>
      <c r="AM549" s="2">
        <f>+Help!$G549*Help!AG549</f>
        <v>12.542372881355933</v>
      </c>
      <c r="AN549" s="2">
        <f>+Help!$G549*Help!AH549</f>
        <v>28.372881355932211</v>
      </c>
      <c r="AO549" s="2">
        <f>+Help!$G549*Help!AI549</f>
        <v>117.27457627118643</v>
      </c>
      <c r="AP549" s="2">
        <f>+Help!$G549*Help!AJ549</f>
        <v>13.157592017362889</v>
      </c>
      <c r="AQ549" s="2">
        <f>+Help!$G549*Help!AK549</f>
        <v>284.27530718985241</v>
      </c>
      <c r="AR549" s="1478">
        <f>+Help!$G549*Help!AL549</f>
        <v>21.694915254237287</v>
      </c>
      <c r="AS549" s="1478">
        <f>+Help!$G549*Help!AM549</f>
        <v>0</v>
      </c>
      <c r="AV549" s="5">
        <v>1</v>
      </c>
    </row>
    <row r="550" spans="1:48" x14ac:dyDescent="0.2">
      <c r="A550" s="1">
        <v>45474</v>
      </c>
      <c r="B550" s="2">
        <f>+Help!$G550*Help!I550</f>
        <v>597.13379469434824</v>
      </c>
      <c r="C550" s="2">
        <f>+Help!$G550*Help!J550</f>
        <v>370.75836216839673</v>
      </c>
      <c r="D550" s="2">
        <f>+Help!$G550*Help!K550</f>
        <v>100.70645905420992</v>
      </c>
      <c r="E550" s="2">
        <f>+Help!$G550*Help!L550</f>
        <v>99.564590542099182</v>
      </c>
      <c r="F550" s="2">
        <f>+Help!$G550*Help!M550</f>
        <v>272.35283708030079</v>
      </c>
      <c r="G550" s="2">
        <f>+Help!$G550*Help!N550</f>
        <v>307.25522961078764</v>
      </c>
      <c r="H550" s="1478">
        <f>24*Help!R550/Help!$Q550</f>
        <v>276.98523137668127</v>
      </c>
      <c r="I550" s="1478">
        <f>24*Help!S550/Help!$Q550</f>
        <v>271.7830121656832</v>
      </c>
      <c r="J550" s="1478">
        <f>24*Help!T550/Help!$Q550</f>
        <v>17.741935483870968</v>
      </c>
      <c r="K550" s="1478">
        <f>24*Help!U550/Help!$Q550</f>
        <v>4.838709677419355</v>
      </c>
      <c r="L550" s="1478">
        <f>24*Help!V550/Help!$Q550</f>
        <v>1.935483870967742</v>
      </c>
      <c r="M550" s="1478">
        <f>24*Help!W550/Help!$Q550</f>
        <v>709.67741935483866</v>
      </c>
      <c r="N550" s="2">
        <f>100*Help!H550</f>
        <v>91.666666666666657</v>
      </c>
      <c r="O550" s="2">
        <f t="shared" si="69"/>
        <v>597.13379469434824</v>
      </c>
      <c r="P550" s="2">
        <f t="shared" si="70"/>
        <v>370.75836216839673</v>
      </c>
      <c r="Q550" s="2">
        <f t="shared" si="71"/>
        <v>100.70645905420992</v>
      </c>
      <c r="R550" s="2">
        <f t="shared" si="72"/>
        <v>99.564590542099182</v>
      </c>
      <c r="S550" s="2">
        <f t="shared" si="73"/>
        <v>272.35283708030079</v>
      </c>
      <c r="T550" s="2">
        <f t="shared" si="74"/>
        <v>307.25522961078764</v>
      </c>
      <c r="U550" s="1478">
        <f t="shared" si="75"/>
        <v>276.98523137668127</v>
      </c>
      <c r="V550" s="1478">
        <f t="shared" si="76"/>
        <v>271.7830121656832</v>
      </c>
      <c r="W550" s="1478">
        <f t="shared" si="77"/>
        <v>17.741935483870968</v>
      </c>
      <c r="X550" s="1478">
        <f t="shared" si="78"/>
        <v>4.838709677419355</v>
      </c>
      <c r="Y550" s="1478">
        <f t="shared" si="79"/>
        <v>1.935483870967742</v>
      </c>
      <c r="Z550" s="1478">
        <f t="shared" si="80"/>
        <v>709.67741935483866</v>
      </c>
      <c r="AA550" s="2">
        <f t="shared" si="68"/>
        <v>91.666666666666657</v>
      </c>
      <c r="AC550" s="2">
        <v>1</v>
      </c>
      <c r="AE550" s="2">
        <f>+Help!$G550*Help!Y550</f>
        <v>247.40484429065742</v>
      </c>
      <c r="AF550" s="2">
        <f>+Help!$G550*Help!Z550</f>
        <v>123.35351787773932</v>
      </c>
      <c r="AG550" s="2">
        <f>+Help!$G550*Help!AA550</f>
        <v>0</v>
      </c>
      <c r="AH550" s="2">
        <f>+Help!$G550*Help!AB550</f>
        <v>200.2710495963091</v>
      </c>
      <c r="AI550" s="2">
        <f>+Help!$G550*Help!AC550</f>
        <v>26.104382929642444</v>
      </c>
      <c r="AJ550" s="2">
        <f>+Help!$G550*Help!AD550</f>
        <v>31.688565498269895</v>
      </c>
      <c r="AK550" s="2">
        <f>+Help!$G550*Help!AE550</f>
        <v>10.784313725490195</v>
      </c>
      <c r="AL550" s="2">
        <f>+Help!$G550*Help!AF550</f>
        <v>10.46712802768166</v>
      </c>
      <c r="AM550" s="2">
        <f>+Help!$G550*Help!AG550</f>
        <v>4.9163783160322954</v>
      </c>
      <c r="AN550" s="2">
        <f>+Help!$G550*Help!AH550</f>
        <v>27.433391003460208</v>
      </c>
      <c r="AO550" s="2">
        <f>+Help!$G550*Help!AI550</f>
        <v>113.39134948096884</v>
      </c>
      <c r="AP550" s="2">
        <f>+Help!$G550*Help!AJ550</f>
        <v>12.281260251870751</v>
      </c>
      <c r="AQ550" s="2">
        <f>+Help!$G550*Help!AK550</f>
        <v>220.5949062208683</v>
      </c>
      <c r="AR550" s="1478">
        <f>+Help!$G550*Help!AL550</f>
        <v>21.314878892733564</v>
      </c>
      <c r="AS550" s="1478">
        <f>+Help!$G550*Help!AM550</f>
        <v>0</v>
      </c>
      <c r="AV550" s="5">
        <v>1</v>
      </c>
    </row>
    <row r="551" spans="1:48" x14ac:dyDescent="0.2">
      <c r="A551" s="1">
        <v>45475</v>
      </c>
      <c r="B551" s="2">
        <f>+Help!$G551*Help!I551</f>
        <v>0</v>
      </c>
      <c r="C551" s="2">
        <f>+Help!$G551*Help!J551</f>
        <v>0</v>
      </c>
      <c r="D551" s="2">
        <f>+Help!$G551*Help!K551</f>
        <v>0</v>
      </c>
      <c r="E551" s="2">
        <f>+Help!$G551*Help!L551</f>
        <v>0</v>
      </c>
      <c r="F551" s="2">
        <f>+Help!$G551*Help!M551</f>
        <v>0</v>
      </c>
      <c r="G551" s="2">
        <f>+Help!$G551*Help!N551</f>
        <v>0</v>
      </c>
      <c r="H551" s="1478">
        <f>24*Help!R551/Help!$Q551</f>
        <v>276.98523137668127</v>
      </c>
      <c r="I551" s="1478">
        <f>24*Help!S551/Help!$Q551</f>
        <v>271.7830121656832</v>
      </c>
      <c r="J551" s="1478">
        <f>24*Help!T551/Help!$Q551</f>
        <v>17.741935483870968</v>
      </c>
      <c r="K551" s="1478">
        <f>24*Help!U551/Help!$Q551</f>
        <v>4.838709677419355</v>
      </c>
      <c r="L551" s="1478">
        <f>24*Help!V551/Help!$Q551</f>
        <v>1.935483870967742</v>
      </c>
      <c r="M551" s="1478">
        <f>24*Help!W551/Help!$Q551</f>
        <v>709.67741935483866</v>
      </c>
      <c r="N551" s="2">
        <f>100*Help!H551</f>
        <v>0</v>
      </c>
      <c r="O551" s="2">
        <f t="shared" si="69"/>
        <v>0</v>
      </c>
      <c r="P551" s="2">
        <f t="shared" si="70"/>
        <v>0</v>
      </c>
      <c r="Q551" s="2">
        <f t="shared" si="71"/>
        <v>0</v>
      </c>
      <c r="R551" s="2">
        <f t="shared" si="72"/>
        <v>0</v>
      </c>
      <c r="S551" s="2">
        <f t="shared" si="73"/>
        <v>0</v>
      </c>
      <c r="T551" s="2">
        <f t="shared" si="74"/>
        <v>0</v>
      </c>
      <c r="U551" s="1478">
        <f t="shared" si="75"/>
        <v>276.98523137668127</v>
      </c>
      <c r="V551" s="1478">
        <f t="shared" si="76"/>
        <v>271.7830121656832</v>
      </c>
      <c r="W551" s="1478">
        <f t="shared" si="77"/>
        <v>17.741935483870968</v>
      </c>
      <c r="X551" s="1478">
        <f t="shared" si="78"/>
        <v>4.838709677419355</v>
      </c>
      <c r="Y551" s="1478">
        <f t="shared" si="79"/>
        <v>1.935483870967742</v>
      </c>
      <c r="Z551" s="1478">
        <f t="shared" si="80"/>
        <v>709.67741935483866</v>
      </c>
      <c r="AA551" s="2">
        <f t="shared" si="68"/>
        <v>0</v>
      </c>
      <c r="AC551" s="2">
        <v>1</v>
      </c>
      <c r="AE551" s="2">
        <f>+Help!$G551*Help!Y551</f>
        <v>0</v>
      </c>
      <c r="AF551" s="2">
        <f>+Help!$G551*Help!Z551</f>
        <v>0</v>
      </c>
      <c r="AG551" s="2">
        <f>+Help!$G551*Help!AA551</f>
        <v>0</v>
      </c>
      <c r="AH551" s="2">
        <f>+Help!$G551*Help!AB551</f>
        <v>0</v>
      </c>
      <c r="AI551" s="2">
        <f>+Help!$G551*Help!AC551</f>
        <v>0</v>
      </c>
      <c r="AJ551" s="2">
        <f>+Help!$G551*Help!AD551</f>
        <v>0</v>
      </c>
      <c r="AK551" s="2">
        <f>+Help!$G551*Help!AE551</f>
        <v>0</v>
      </c>
      <c r="AL551" s="2">
        <f>+Help!$G551*Help!AF551</f>
        <v>0</v>
      </c>
      <c r="AM551" s="2">
        <f>+Help!$G551*Help!AG551</f>
        <v>0</v>
      </c>
      <c r="AN551" s="2">
        <f>+Help!$G551*Help!AH551</f>
        <v>0</v>
      </c>
      <c r="AO551" s="2">
        <f>+Help!$G551*Help!AI551</f>
        <v>0</v>
      </c>
      <c r="AP551" s="2">
        <f>+Help!$G551*Help!AJ551</f>
        <v>0</v>
      </c>
      <c r="AQ551" s="2">
        <f>+Help!$G551*Help!AK551</f>
        <v>0</v>
      </c>
      <c r="AR551" s="1478">
        <f>+Help!$G551*Help!AL551</f>
        <v>0</v>
      </c>
      <c r="AS551" s="1478">
        <f>+Help!$G551*Help!AM551</f>
        <v>0</v>
      </c>
      <c r="AV551" s="5">
        <v>1</v>
      </c>
    </row>
    <row r="552" spans="1:48" x14ac:dyDescent="0.2">
      <c r="A552" s="1">
        <v>45476</v>
      </c>
      <c r="B552" s="2">
        <f>+Help!$G552*Help!I552</f>
        <v>314.8523644752018</v>
      </c>
      <c r="C552" s="2">
        <f>+Help!$G552*Help!J552</f>
        <v>195.49077277970011</v>
      </c>
      <c r="D552" s="2">
        <f>+Help!$G552*Help!K552</f>
        <v>53.099769319492495</v>
      </c>
      <c r="E552" s="2">
        <f>+Help!$G552*Help!L552</f>
        <v>52.497693194925027</v>
      </c>
      <c r="F552" s="2">
        <f>+Help!$G552*Help!M552</f>
        <v>143.60422318779496</v>
      </c>
      <c r="G552" s="2">
        <f>+Help!$G552*Help!N552</f>
        <v>162.00730288568803</v>
      </c>
      <c r="H552" s="1478">
        <f>24*Help!R552/Help!$Q552</f>
        <v>276.98523137668127</v>
      </c>
      <c r="I552" s="1478">
        <f>24*Help!S552/Help!$Q552</f>
        <v>271.7830121656832</v>
      </c>
      <c r="J552" s="1478">
        <f>24*Help!T552/Help!$Q552</f>
        <v>17.741935483870968</v>
      </c>
      <c r="K552" s="1478">
        <f>24*Help!U552/Help!$Q552</f>
        <v>4.838709677419355</v>
      </c>
      <c r="L552" s="1478">
        <f>24*Help!V552/Help!$Q552</f>
        <v>1.935483870967742</v>
      </c>
      <c r="M552" s="1478">
        <f>24*Help!W552/Help!$Q552</f>
        <v>709.67741935483866</v>
      </c>
      <c r="N552" s="2">
        <f>100*Help!H552</f>
        <v>48.333333333333336</v>
      </c>
      <c r="O552" s="2">
        <f t="shared" si="69"/>
        <v>314.8523644752018</v>
      </c>
      <c r="P552" s="2">
        <f t="shared" si="70"/>
        <v>195.49077277970011</v>
      </c>
      <c r="Q552" s="2">
        <f t="shared" si="71"/>
        <v>53.099769319492495</v>
      </c>
      <c r="R552" s="2">
        <f t="shared" si="72"/>
        <v>52.497693194925027</v>
      </c>
      <c r="S552" s="2">
        <f t="shared" si="73"/>
        <v>143.60422318779496</v>
      </c>
      <c r="T552" s="2">
        <f t="shared" si="74"/>
        <v>162.00730288568803</v>
      </c>
      <c r="U552" s="1478">
        <f t="shared" si="75"/>
        <v>276.98523137668127</v>
      </c>
      <c r="V552" s="1478">
        <f t="shared" si="76"/>
        <v>271.7830121656832</v>
      </c>
      <c r="W552" s="1478">
        <f t="shared" si="77"/>
        <v>17.741935483870968</v>
      </c>
      <c r="X552" s="1478">
        <f t="shared" si="78"/>
        <v>4.838709677419355</v>
      </c>
      <c r="Y552" s="1478">
        <f t="shared" si="79"/>
        <v>1.935483870967742</v>
      </c>
      <c r="Z552" s="1478">
        <f t="shared" si="80"/>
        <v>709.67741935483866</v>
      </c>
      <c r="AA552" s="2">
        <f t="shared" si="68"/>
        <v>48.333333333333336</v>
      </c>
      <c r="AC552" s="2">
        <v>1</v>
      </c>
      <c r="AE552" s="2">
        <f>+Help!$G552*Help!Y552</f>
        <v>130.44982698961937</v>
      </c>
      <c r="AF552" s="2">
        <f>+Help!$G552*Help!Z552</f>
        <v>65.040945790080727</v>
      </c>
      <c r="AG552" s="2">
        <f>+Help!$G552*Help!AA552</f>
        <v>0</v>
      </c>
      <c r="AH552" s="2">
        <f>+Help!$G552*Help!AB552</f>
        <v>105.59746251441751</v>
      </c>
      <c r="AI552" s="2">
        <f>+Help!$G552*Help!AC552</f>
        <v>13.764129181084197</v>
      </c>
      <c r="AJ552" s="2">
        <f>+Help!$G552*Help!AD552</f>
        <v>16.708516353633218</v>
      </c>
      <c r="AK552" s="2">
        <f>+Help!$G552*Help!AE552</f>
        <v>5.6862745098039209</v>
      </c>
      <c r="AL552" s="2">
        <f>+Help!$G552*Help!AF552</f>
        <v>5.5190311418685116</v>
      </c>
      <c r="AM552" s="2">
        <f>+Help!$G552*Help!AG552</f>
        <v>2.5922722029988465</v>
      </c>
      <c r="AN552" s="2">
        <f>+Help!$G552*Help!AH552</f>
        <v>14.464878892733564</v>
      </c>
      <c r="AO552" s="2">
        <f>+Help!$G552*Help!AI552</f>
        <v>59.788166089965387</v>
      </c>
      <c r="AP552" s="2">
        <f>+Help!$G552*Help!AJ552</f>
        <v>6.4755735873500324</v>
      </c>
      <c r="AQ552" s="2">
        <f>+Help!$G552*Help!AK552</f>
        <v>116.31367782554874</v>
      </c>
      <c r="AR552" s="1478">
        <f>+Help!$G552*Help!AL552</f>
        <v>11.238754325259514</v>
      </c>
      <c r="AS552" s="1478">
        <f>+Help!$G552*Help!AM552</f>
        <v>0</v>
      </c>
      <c r="AV552" s="5">
        <v>1</v>
      </c>
    </row>
    <row r="553" spans="1:48" x14ac:dyDescent="0.2">
      <c r="A553" s="1">
        <v>45477</v>
      </c>
      <c r="B553" s="2">
        <f>+Help!$G553*Help!I553</f>
        <v>651.41868512110716</v>
      </c>
      <c r="C553" s="2">
        <f>+Help!$G553*Help!J553</f>
        <v>404.46366782006913</v>
      </c>
      <c r="D553" s="2">
        <f>+Help!$G553*Help!K553</f>
        <v>109.86159169550172</v>
      </c>
      <c r="E553" s="2">
        <f>+Help!$G553*Help!L553</f>
        <v>108.61591695501728</v>
      </c>
      <c r="F553" s="2">
        <f>+Help!$G553*Help!M553</f>
        <v>297.11218590578267</v>
      </c>
      <c r="G553" s="2">
        <f>+Help!$G553*Help!N553</f>
        <v>335.18752321176834</v>
      </c>
      <c r="H553" s="1478">
        <f>24*Help!R553/Help!$Q553</f>
        <v>276.98523137668127</v>
      </c>
      <c r="I553" s="1478">
        <f>24*Help!S553/Help!$Q553</f>
        <v>271.7830121656832</v>
      </c>
      <c r="J553" s="1478">
        <f>24*Help!T553/Help!$Q553</f>
        <v>17.741935483870968</v>
      </c>
      <c r="K553" s="1478">
        <f>24*Help!U553/Help!$Q553</f>
        <v>4.838709677419355</v>
      </c>
      <c r="L553" s="1478">
        <f>24*Help!V553/Help!$Q553</f>
        <v>1.935483870967742</v>
      </c>
      <c r="M553" s="1478">
        <f>24*Help!W553/Help!$Q553</f>
        <v>709.67741935483866</v>
      </c>
      <c r="N553" s="2">
        <f>100*Help!H553</f>
        <v>100</v>
      </c>
      <c r="O553" s="2">
        <f t="shared" si="69"/>
        <v>651.41868512110716</v>
      </c>
      <c r="P553" s="2">
        <f t="shared" si="70"/>
        <v>404.46366782006913</v>
      </c>
      <c r="Q553" s="2">
        <f t="shared" si="71"/>
        <v>109.86159169550172</v>
      </c>
      <c r="R553" s="2">
        <f t="shared" si="72"/>
        <v>108.61591695501728</v>
      </c>
      <c r="S553" s="2">
        <f t="shared" si="73"/>
        <v>297.11218590578267</v>
      </c>
      <c r="T553" s="2">
        <f t="shared" si="74"/>
        <v>335.18752321176834</v>
      </c>
      <c r="U553" s="1478">
        <f t="shared" si="75"/>
        <v>276.98523137668127</v>
      </c>
      <c r="V553" s="1478">
        <f t="shared" si="76"/>
        <v>271.7830121656832</v>
      </c>
      <c r="W553" s="1478">
        <f t="shared" si="77"/>
        <v>17.741935483870968</v>
      </c>
      <c r="X553" s="1478">
        <f t="shared" si="78"/>
        <v>4.838709677419355</v>
      </c>
      <c r="Y553" s="1478">
        <f t="shared" si="79"/>
        <v>1.935483870967742</v>
      </c>
      <c r="Z553" s="1478">
        <f t="shared" si="80"/>
        <v>709.67741935483866</v>
      </c>
      <c r="AA553" s="2">
        <f t="shared" si="68"/>
        <v>100</v>
      </c>
      <c r="AC553" s="2">
        <v>1</v>
      </c>
      <c r="AE553" s="2">
        <f>+Help!$G553*Help!Y553</f>
        <v>269.89619377162626</v>
      </c>
      <c r="AF553" s="2">
        <f>+Help!$G553*Help!Z553</f>
        <v>134.5674740484429</v>
      </c>
      <c r="AG553" s="2">
        <f>+Help!$G553*Help!AA553</f>
        <v>0</v>
      </c>
      <c r="AH553" s="2">
        <f>+Help!$G553*Help!AB553</f>
        <v>218.47750865051901</v>
      </c>
      <c r="AI553" s="2">
        <f>+Help!$G553*Help!AC553</f>
        <v>28.477508650519027</v>
      </c>
      <c r="AJ553" s="2">
        <f>+Help!$G553*Help!AD553</f>
        <v>34.569344179930795</v>
      </c>
      <c r="AK553" s="2">
        <f>+Help!$G553*Help!AE553</f>
        <v>11.76470588235294</v>
      </c>
      <c r="AL553" s="2">
        <f>+Help!$G553*Help!AF553</f>
        <v>11.418685121107265</v>
      </c>
      <c r="AM553" s="2">
        <f>+Help!$G553*Help!AG553</f>
        <v>5.3633217993079576</v>
      </c>
      <c r="AN553" s="2">
        <f>+Help!$G553*Help!AH553</f>
        <v>29.927335640138409</v>
      </c>
      <c r="AO553" s="2">
        <f>+Help!$G553*Help!AI553</f>
        <v>123.69965397923873</v>
      </c>
      <c r="AP553" s="2">
        <f>+Help!$G553*Help!AJ553</f>
        <v>13.397738456586273</v>
      </c>
      <c r="AQ553" s="2">
        <f>+Help!$G553*Help!AK553</f>
        <v>240.64898860458359</v>
      </c>
      <c r="AR553" s="1478">
        <f>+Help!$G553*Help!AL553</f>
        <v>23.25259515570934</v>
      </c>
      <c r="AS553" s="1478">
        <f>+Help!$G553*Help!AM553</f>
        <v>0</v>
      </c>
      <c r="AV553" s="5">
        <v>1</v>
      </c>
    </row>
    <row r="554" spans="1:48" x14ac:dyDescent="0.2">
      <c r="A554" s="1">
        <v>45478</v>
      </c>
      <c r="B554" s="2">
        <f>+Help!$G554*Help!I554</f>
        <v>651.41868512110716</v>
      </c>
      <c r="C554" s="2">
        <f>+Help!$G554*Help!J554</f>
        <v>404.46366782006913</v>
      </c>
      <c r="D554" s="2">
        <f>+Help!$G554*Help!K554</f>
        <v>109.86159169550172</v>
      </c>
      <c r="E554" s="2">
        <f>+Help!$G554*Help!L554</f>
        <v>108.61591695501728</v>
      </c>
      <c r="F554" s="2">
        <f>+Help!$G554*Help!M554</f>
        <v>297.11218590578267</v>
      </c>
      <c r="G554" s="2">
        <f>+Help!$G554*Help!N554</f>
        <v>335.18752321176834</v>
      </c>
      <c r="H554" s="1478">
        <f>24*Help!R554/Help!$Q554</f>
        <v>276.98523137668127</v>
      </c>
      <c r="I554" s="1478">
        <f>24*Help!S554/Help!$Q554</f>
        <v>271.7830121656832</v>
      </c>
      <c r="J554" s="1478">
        <f>24*Help!T554/Help!$Q554</f>
        <v>17.741935483870968</v>
      </c>
      <c r="K554" s="1478">
        <f>24*Help!U554/Help!$Q554</f>
        <v>4.838709677419355</v>
      </c>
      <c r="L554" s="1478">
        <f>24*Help!V554/Help!$Q554</f>
        <v>1.935483870967742</v>
      </c>
      <c r="M554" s="1478">
        <f>24*Help!W554/Help!$Q554</f>
        <v>709.67741935483866</v>
      </c>
      <c r="N554" s="2">
        <f>100*Help!H554</f>
        <v>100</v>
      </c>
      <c r="O554" s="2">
        <f t="shared" si="69"/>
        <v>651.41868512110716</v>
      </c>
      <c r="P554" s="2">
        <f t="shared" si="70"/>
        <v>404.46366782006913</v>
      </c>
      <c r="Q554" s="2">
        <f t="shared" si="71"/>
        <v>109.86159169550172</v>
      </c>
      <c r="R554" s="2">
        <f t="shared" si="72"/>
        <v>108.61591695501728</v>
      </c>
      <c r="S554" s="2">
        <f t="shared" si="73"/>
        <v>297.11218590578267</v>
      </c>
      <c r="T554" s="2">
        <f t="shared" si="74"/>
        <v>335.18752321176834</v>
      </c>
      <c r="U554" s="1478">
        <f t="shared" si="75"/>
        <v>276.98523137668127</v>
      </c>
      <c r="V554" s="1478">
        <f t="shared" si="76"/>
        <v>271.7830121656832</v>
      </c>
      <c r="W554" s="1478">
        <f t="shared" si="77"/>
        <v>17.741935483870968</v>
      </c>
      <c r="X554" s="1478">
        <f t="shared" si="78"/>
        <v>4.838709677419355</v>
      </c>
      <c r="Y554" s="1478">
        <f t="shared" si="79"/>
        <v>1.935483870967742</v>
      </c>
      <c r="Z554" s="1478">
        <f t="shared" si="80"/>
        <v>709.67741935483866</v>
      </c>
      <c r="AA554" s="2">
        <f t="shared" si="68"/>
        <v>100</v>
      </c>
      <c r="AC554" s="2">
        <v>1</v>
      </c>
      <c r="AE554" s="2">
        <f>+Help!$G554*Help!Y554</f>
        <v>269.89619377162626</v>
      </c>
      <c r="AF554" s="2">
        <f>+Help!$G554*Help!Z554</f>
        <v>134.5674740484429</v>
      </c>
      <c r="AG554" s="2">
        <f>+Help!$G554*Help!AA554</f>
        <v>0</v>
      </c>
      <c r="AH554" s="2">
        <f>+Help!$G554*Help!AB554</f>
        <v>218.47750865051901</v>
      </c>
      <c r="AI554" s="2">
        <f>+Help!$G554*Help!AC554</f>
        <v>28.477508650519027</v>
      </c>
      <c r="AJ554" s="2">
        <f>+Help!$G554*Help!AD554</f>
        <v>34.569344179930795</v>
      </c>
      <c r="AK554" s="2">
        <f>+Help!$G554*Help!AE554</f>
        <v>11.76470588235294</v>
      </c>
      <c r="AL554" s="2">
        <f>+Help!$G554*Help!AF554</f>
        <v>11.418685121107265</v>
      </c>
      <c r="AM554" s="2">
        <f>+Help!$G554*Help!AG554</f>
        <v>5.3633217993079576</v>
      </c>
      <c r="AN554" s="2">
        <f>+Help!$G554*Help!AH554</f>
        <v>29.927335640138409</v>
      </c>
      <c r="AO554" s="2">
        <f>+Help!$G554*Help!AI554</f>
        <v>123.69965397923873</v>
      </c>
      <c r="AP554" s="2">
        <f>+Help!$G554*Help!AJ554</f>
        <v>13.397738456586273</v>
      </c>
      <c r="AQ554" s="2">
        <f>+Help!$G554*Help!AK554</f>
        <v>240.64898860458359</v>
      </c>
      <c r="AR554" s="1478">
        <f>+Help!$G554*Help!AL554</f>
        <v>23.25259515570934</v>
      </c>
      <c r="AS554" s="1478">
        <f>+Help!$G554*Help!AM554</f>
        <v>0</v>
      </c>
      <c r="AV554" s="5">
        <v>1</v>
      </c>
    </row>
    <row r="555" spans="1:48" x14ac:dyDescent="0.2">
      <c r="A555" s="1">
        <v>45479</v>
      </c>
      <c r="B555" s="2">
        <f>+Help!$G555*Help!I555</f>
        <v>651.41868512110716</v>
      </c>
      <c r="C555" s="2">
        <f>+Help!$G555*Help!J555</f>
        <v>404.46366782006913</v>
      </c>
      <c r="D555" s="2">
        <f>+Help!$G555*Help!K555</f>
        <v>109.86159169550172</v>
      </c>
      <c r="E555" s="2">
        <f>+Help!$G555*Help!L555</f>
        <v>108.61591695501728</v>
      </c>
      <c r="F555" s="2">
        <f>+Help!$G555*Help!M555</f>
        <v>297.11218590578267</v>
      </c>
      <c r="G555" s="2">
        <f>+Help!$G555*Help!N555</f>
        <v>335.18752321176834</v>
      </c>
      <c r="H555" s="1478">
        <f>24*Help!R555/Help!$Q555</f>
        <v>276.98523137668127</v>
      </c>
      <c r="I555" s="1478">
        <f>24*Help!S555/Help!$Q555</f>
        <v>271.7830121656832</v>
      </c>
      <c r="J555" s="1478">
        <f>24*Help!T555/Help!$Q555</f>
        <v>17.741935483870968</v>
      </c>
      <c r="K555" s="1478">
        <f>24*Help!U555/Help!$Q555</f>
        <v>4.838709677419355</v>
      </c>
      <c r="L555" s="1478">
        <f>24*Help!V555/Help!$Q555</f>
        <v>1.935483870967742</v>
      </c>
      <c r="M555" s="1478">
        <f>24*Help!W555/Help!$Q555</f>
        <v>709.67741935483866</v>
      </c>
      <c r="N555" s="2">
        <f>100*Help!H555</f>
        <v>100</v>
      </c>
      <c r="O555" s="2">
        <f t="shared" si="69"/>
        <v>651.41868512110716</v>
      </c>
      <c r="P555" s="2">
        <f t="shared" si="70"/>
        <v>404.46366782006913</v>
      </c>
      <c r="Q555" s="2">
        <f t="shared" si="71"/>
        <v>109.86159169550172</v>
      </c>
      <c r="R555" s="2">
        <f t="shared" si="72"/>
        <v>108.61591695501728</v>
      </c>
      <c r="S555" s="2">
        <f t="shared" si="73"/>
        <v>297.11218590578267</v>
      </c>
      <c r="T555" s="2">
        <f t="shared" si="74"/>
        <v>335.18752321176834</v>
      </c>
      <c r="U555" s="1478">
        <f t="shared" si="75"/>
        <v>276.98523137668127</v>
      </c>
      <c r="V555" s="1478">
        <f t="shared" si="76"/>
        <v>271.7830121656832</v>
      </c>
      <c r="W555" s="1478">
        <f t="shared" si="77"/>
        <v>17.741935483870968</v>
      </c>
      <c r="X555" s="1478">
        <f t="shared" si="78"/>
        <v>4.838709677419355</v>
      </c>
      <c r="Y555" s="1478">
        <f t="shared" si="79"/>
        <v>1.935483870967742</v>
      </c>
      <c r="Z555" s="1478">
        <f t="shared" si="80"/>
        <v>709.67741935483866</v>
      </c>
      <c r="AA555" s="2">
        <f t="shared" si="68"/>
        <v>100</v>
      </c>
      <c r="AC555" s="2">
        <v>1</v>
      </c>
      <c r="AE555" s="2">
        <f>+Help!$G555*Help!Y555</f>
        <v>269.89619377162626</v>
      </c>
      <c r="AF555" s="2">
        <f>+Help!$G555*Help!Z555</f>
        <v>134.5674740484429</v>
      </c>
      <c r="AG555" s="2">
        <f>+Help!$G555*Help!AA555</f>
        <v>0</v>
      </c>
      <c r="AH555" s="2">
        <f>+Help!$G555*Help!AB555</f>
        <v>218.47750865051901</v>
      </c>
      <c r="AI555" s="2">
        <f>+Help!$G555*Help!AC555</f>
        <v>28.477508650519027</v>
      </c>
      <c r="AJ555" s="2">
        <f>+Help!$G555*Help!AD555</f>
        <v>34.569344179930795</v>
      </c>
      <c r="AK555" s="2">
        <f>+Help!$G555*Help!AE555</f>
        <v>11.76470588235294</v>
      </c>
      <c r="AL555" s="2">
        <f>+Help!$G555*Help!AF555</f>
        <v>11.418685121107265</v>
      </c>
      <c r="AM555" s="2">
        <f>+Help!$G555*Help!AG555</f>
        <v>5.3633217993079576</v>
      </c>
      <c r="AN555" s="2">
        <f>+Help!$G555*Help!AH555</f>
        <v>29.927335640138409</v>
      </c>
      <c r="AO555" s="2">
        <f>+Help!$G555*Help!AI555</f>
        <v>123.69965397923873</v>
      </c>
      <c r="AP555" s="2">
        <f>+Help!$G555*Help!AJ555</f>
        <v>13.397738456586273</v>
      </c>
      <c r="AQ555" s="2">
        <f>+Help!$G555*Help!AK555</f>
        <v>240.64898860458359</v>
      </c>
      <c r="AR555" s="1478">
        <f>+Help!$G555*Help!AL555</f>
        <v>23.25259515570934</v>
      </c>
      <c r="AS555" s="1478">
        <f>+Help!$G555*Help!AM555</f>
        <v>0</v>
      </c>
      <c r="AV555" s="5">
        <v>1</v>
      </c>
    </row>
    <row r="556" spans="1:48" x14ac:dyDescent="0.2">
      <c r="A556" s="1">
        <v>45480</v>
      </c>
      <c r="B556" s="2">
        <f>+Help!$G556*Help!I556</f>
        <v>651.41868512110716</v>
      </c>
      <c r="C556" s="2">
        <f>+Help!$G556*Help!J556</f>
        <v>404.46366782006913</v>
      </c>
      <c r="D556" s="2">
        <f>+Help!$G556*Help!K556</f>
        <v>109.86159169550172</v>
      </c>
      <c r="E556" s="2">
        <f>+Help!$G556*Help!L556</f>
        <v>108.61591695501728</v>
      </c>
      <c r="F556" s="2">
        <f>+Help!$G556*Help!M556</f>
        <v>297.11218590578267</v>
      </c>
      <c r="G556" s="2">
        <f>+Help!$G556*Help!N556</f>
        <v>335.18752321176834</v>
      </c>
      <c r="H556" s="1478">
        <f>24*Help!R556/Help!$Q556</f>
        <v>276.98523137668127</v>
      </c>
      <c r="I556" s="1478">
        <f>24*Help!S556/Help!$Q556</f>
        <v>271.7830121656832</v>
      </c>
      <c r="J556" s="1478">
        <f>24*Help!T556/Help!$Q556</f>
        <v>17.741935483870968</v>
      </c>
      <c r="K556" s="1478">
        <f>24*Help!U556/Help!$Q556</f>
        <v>4.838709677419355</v>
      </c>
      <c r="L556" s="1478">
        <f>24*Help!V556/Help!$Q556</f>
        <v>1.935483870967742</v>
      </c>
      <c r="M556" s="1478">
        <f>24*Help!W556/Help!$Q556</f>
        <v>709.67741935483866</v>
      </c>
      <c r="N556" s="2">
        <f>100*Help!H556</f>
        <v>100</v>
      </c>
      <c r="O556" s="2">
        <f t="shared" si="69"/>
        <v>651.41868512110716</v>
      </c>
      <c r="P556" s="2">
        <f t="shared" si="70"/>
        <v>404.46366782006913</v>
      </c>
      <c r="Q556" s="2">
        <f t="shared" si="71"/>
        <v>109.86159169550172</v>
      </c>
      <c r="R556" s="2">
        <f t="shared" si="72"/>
        <v>108.61591695501728</v>
      </c>
      <c r="S556" s="2">
        <f t="shared" si="73"/>
        <v>297.11218590578267</v>
      </c>
      <c r="T556" s="2">
        <f t="shared" si="74"/>
        <v>335.18752321176834</v>
      </c>
      <c r="U556" s="1478">
        <f t="shared" si="75"/>
        <v>276.98523137668127</v>
      </c>
      <c r="V556" s="1478">
        <f t="shared" si="76"/>
        <v>271.7830121656832</v>
      </c>
      <c r="W556" s="1478">
        <f t="shared" si="77"/>
        <v>17.741935483870968</v>
      </c>
      <c r="X556" s="1478">
        <f t="shared" si="78"/>
        <v>4.838709677419355</v>
      </c>
      <c r="Y556" s="1478">
        <f t="shared" si="79"/>
        <v>1.935483870967742</v>
      </c>
      <c r="Z556" s="1478">
        <f t="shared" si="80"/>
        <v>709.67741935483866</v>
      </c>
      <c r="AA556" s="2">
        <f t="shared" si="68"/>
        <v>100</v>
      </c>
      <c r="AC556" s="2">
        <v>1</v>
      </c>
      <c r="AE556" s="2">
        <f>+Help!$G556*Help!Y556</f>
        <v>269.89619377162626</v>
      </c>
      <c r="AF556" s="2">
        <f>+Help!$G556*Help!Z556</f>
        <v>134.5674740484429</v>
      </c>
      <c r="AG556" s="2">
        <f>+Help!$G556*Help!AA556</f>
        <v>0</v>
      </c>
      <c r="AH556" s="2">
        <f>+Help!$G556*Help!AB556</f>
        <v>218.47750865051901</v>
      </c>
      <c r="AI556" s="2">
        <f>+Help!$G556*Help!AC556</f>
        <v>28.477508650519027</v>
      </c>
      <c r="AJ556" s="2">
        <f>+Help!$G556*Help!AD556</f>
        <v>34.569344179930795</v>
      </c>
      <c r="AK556" s="2">
        <f>+Help!$G556*Help!AE556</f>
        <v>11.76470588235294</v>
      </c>
      <c r="AL556" s="2">
        <f>+Help!$G556*Help!AF556</f>
        <v>11.418685121107265</v>
      </c>
      <c r="AM556" s="2">
        <f>+Help!$G556*Help!AG556</f>
        <v>5.3633217993079576</v>
      </c>
      <c r="AN556" s="2">
        <f>+Help!$G556*Help!AH556</f>
        <v>29.927335640138409</v>
      </c>
      <c r="AO556" s="2">
        <f>+Help!$G556*Help!AI556</f>
        <v>123.69965397923873</v>
      </c>
      <c r="AP556" s="2">
        <f>+Help!$G556*Help!AJ556</f>
        <v>13.397738456586273</v>
      </c>
      <c r="AQ556" s="2">
        <f>+Help!$G556*Help!AK556</f>
        <v>240.64898860458359</v>
      </c>
      <c r="AR556" s="1478">
        <f>+Help!$G556*Help!AL556</f>
        <v>23.25259515570934</v>
      </c>
      <c r="AS556" s="1478">
        <f>+Help!$G556*Help!AM556</f>
        <v>0</v>
      </c>
      <c r="AV556" s="5">
        <v>1</v>
      </c>
    </row>
    <row r="557" spans="1:48" x14ac:dyDescent="0.2">
      <c r="A557" s="1">
        <v>45481</v>
      </c>
      <c r="B557" s="2">
        <f>+Help!$G557*Help!I557</f>
        <v>651.41868512110716</v>
      </c>
      <c r="C557" s="2">
        <f>+Help!$G557*Help!J557</f>
        <v>404.46366782006913</v>
      </c>
      <c r="D557" s="2">
        <f>+Help!$G557*Help!K557</f>
        <v>109.86159169550172</v>
      </c>
      <c r="E557" s="2">
        <f>+Help!$G557*Help!L557</f>
        <v>108.61591695501728</v>
      </c>
      <c r="F557" s="2">
        <f>+Help!$G557*Help!M557</f>
        <v>297.11218590578267</v>
      </c>
      <c r="G557" s="2">
        <f>+Help!$G557*Help!N557</f>
        <v>335.18752321176834</v>
      </c>
      <c r="H557" s="1478">
        <f>24*Help!R557/Help!$Q557</f>
        <v>276.98523137668127</v>
      </c>
      <c r="I557" s="1478">
        <f>24*Help!S557/Help!$Q557</f>
        <v>271.7830121656832</v>
      </c>
      <c r="J557" s="1478">
        <f>24*Help!T557/Help!$Q557</f>
        <v>17.741935483870968</v>
      </c>
      <c r="K557" s="1478">
        <f>24*Help!U557/Help!$Q557</f>
        <v>4.838709677419355</v>
      </c>
      <c r="L557" s="1478">
        <f>24*Help!V557/Help!$Q557</f>
        <v>1.935483870967742</v>
      </c>
      <c r="M557" s="1478">
        <f>24*Help!W557/Help!$Q557</f>
        <v>709.67741935483866</v>
      </c>
      <c r="N557" s="2">
        <f>100*Help!H557</f>
        <v>100</v>
      </c>
      <c r="O557" s="2">
        <f t="shared" si="69"/>
        <v>651.41868512110716</v>
      </c>
      <c r="P557" s="2">
        <f t="shared" si="70"/>
        <v>404.46366782006913</v>
      </c>
      <c r="Q557" s="2">
        <f t="shared" si="71"/>
        <v>109.86159169550172</v>
      </c>
      <c r="R557" s="2">
        <f t="shared" si="72"/>
        <v>108.61591695501728</v>
      </c>
      <c r="S557" s="2">
        <f t="shared" si="73"/>
        <v>297.11218590578267</v>
      </c>
      <c r="T557" s="2">
        <f t="shared" si="74"/>
        <v>335.18752321176834</v>
      </c>
      <c r="U557" s="1478">
        <f t="shared" si="75"/>
        <v>276.98523137668127</v>
      </c>
      <c r="V557" s="1478">
        <f t="shared" si="76"/>
        <v>271.7830121656832</v>
      </c>
      <c r="W557" s="1478">
        <f t="shared" si="77"/>
        <v>17.741935483870968</v>
      </c>
      <c r="X557" s="1478">
        <f t="shared" si="78"/>
        <v>4.838709677419355</v>
      </c>
      <c r="Y557" s="1478">
        <f t="shared" si="79"/>
        <v>1.935483870967742</v>
      </c>
      <c r="Z557" s="1478">
        <f t="shared" si="80"/>
        <v>709.67741935483866</v>
      </c>
      <c r="AA557" s="2">
        <f t="shared" si="68"/>
        <v>100</v>
      </c>
      <c r="AC557" s="2">
        <v>1</v>
      </c>
      <c r="AE557" s="2">
        <f>+Help!$G557*Help!Y557</f>
        <v>269.89619377162626</v>
      </c>
      <c r="AF557" s="2">
        <f>+Help!$G557*Help!Z557</f>
        <v>134.5674740484429</v>
      </c>
      <c r="AG557" s="2">
        <f>+Help!$G557*Help!AA557</f>
        <v>0</v>
      </c>
      <c r="AH557" s="2">
        <f>+Help!$G557*Help!AB557</f>
        <v>218.47750865051901</v>
      </c>
      <c r="AI557" s="2">
        <f>+Help!$G557*Help!AC557</f>
        <v>28.477508650519027</v>
      </c>
      <c r="AJ557" s="2">
        <f>+Help!$G557*Help!AD557</f>
        <v>34.569344179930795</v>
      </c>
      <c r="AK557" s="2">
        <f>+Help!$G557*Help!AE557</f>
        <v>11.76470588235294</v>
      </c>
      <c r="AL557" s="2">
        <f>+Help!$G557*Help!AF557</f>
        <v>11.418685121107265</v>
      </c>
      <c r="AM557" s="2">
        <f>+Help!$G557*Help!AG557</f>
        <v>5.3633217993079576</v>
      </c>
      <c r="AN557" s="2">
        <f>+Help!$G557*Help!AH557</f>
        <v>29.927335640138409</v>
      </c>
      <c r="AO557" s="2">
        <f>+Help!$G557*Help!AI557</f>
        <v>123.69965397923873</v>
      </c>
      <c r="AP557" s="2">
        <f>+Help!$G557*Help!AJ557</f>
        <v>13.397738456586273</v>
      </c>
      <c r="AQ557" s="2">
        <f>+Help!$G557*Help!AK557</f>
        <v>240.64898860458359</v>
      </c>
      <c r="AR557" s="1478">
        <f>+Help!$G557*Help!AL557</f>
        <v>23.25259515570934</v>
      </c>
      <c r="AS557" s="1478">
        <f>+Help!$G557*Help!AM557</f>
        <v>0</v>
      </c>
      <c r="AV557" s="5">
        <v>1</v>
      </c>
    </row>
    <row r="558" spans="1:48" x14ac:dyDescent="0.2">
      <c r="A558" s="1">
        <v>45482</v>
      </c>
      <c r="B558" s="2">
        <f>+Help!$G558*Help!I558</f>
        <v>651.41868512110716</v>
      </c>
      <c r="C558" s="2">
        <f>+Help!$G558*Help!J558</f>
        <v>404.46366782006913</v>
      </c>
      <c r="D558" s="2">
        <f>+Help!$G558*Help!K558</f>
        <v>109.86159169550172</v>
      </c>
      <c r="E558" s="2">
        <f>+Help!$G558*Help!L558</f>
        <v>108.61591695501728</v>
      </c>
      <c r="F558" s="2">
        <f>+Help!$G558*Help!M558</f>
        <v>297.11218590578267</v>
      </c>
      <c r="G558" s="2">
        <f>+Help!$G558*Help!N558</f>
        <v>335.18752321176834</v>
      </c>
      <c r="H558" s="1478">
        <f>24*Help!R558/Help!$Q558</f>
        <v>276.98523137668127</v>
      </c>
      <c r="I558" s="1478">
        <f>24*Help!S558/Help!$Q558</f>
        <v>271.7830121656832</v>
      </c>
      <c r="J558" s="1478">
        <f>24*Help!T558/Help!$Q558</f>
        <v>17.741935483870968</v>
      </c>
      <c r="K558" s="1478">
        <f>24*Help!U558/Help!$Q558</f>
        <v>4.838709677419355</v>
      </c>
      <c r="L558" s="1478">
        <f>24*Help!V558/Help!$Q558</f>
        <v>1.935483870967742</v>
      </c>
      <c r="M558" s="1478">
        <f>24*Help!W558/Help!$Q558</f>
        <v>709.67741935483866</v>
      </c>
      <c r="N558" s="2">
        <f>100*Help!H558</f>
        <v>100</v>
      </c>
      <c r="O558" s="2">
        <f t="shared" si="69"/>
        <v>651.41868512110716</v>
      </c>
      <c r="P558" s="2">
        <f t="shared" si="70"/>
        <v>404.46366782006913</v>
      </c>
      <c r="Q558" s="2">
        <f t="shared" si="71"/>
        <v>109.86159169550172</v>
      </c>
      <c r="R558" s="2">
        <f t="shared" si="72"/>
        <v>108.61591695501728</v>
      </c>
      <c r="S558" s="2">
        <f t="shared" si="73"/>
        <v>297.11218590578267</v>
      </c>
      <c r="T558" s="2">
        <f t="shared" si="74"/>
        <v>335.18752321176834</v>
      </c>
      <c r="U558" s="1478">
        <f t="shared" si="75"/>
        <v>276.98523137668127</v>
      </c>
      <c r="V558" s="1478">
        <f t="shared" si="76"/>
        <v>271.7830121656832</v>
      </c>
      <c r="W558" s="1478">
        <f t="shared" si="77"/>
        <v>17.741935483870968</v>
      </c>
      <c r="X558" s="1478">
        <f t="shared" si="78"/>
        <v>4.838709677419355</v>
      </c>
      <c r="Y558" s="1478">
        <f t="shared" si="79"/>
        <v>1.935483870967742</v>
      </c>
      <c r="Z558" s="1478">
        <f t="shared" si="80"/>
        <v>709.67741935483866</v>
      </c>
      <c r="AA558" s="2">
        <f t="shared" si="68"/>
        <v>100</v>
      </c>
      <c r="AC558" s="2">
        <v>1</v>
      </c>
      <c r="AE558" s="2">
        <f>+Help!$G558*Help!Y558</f>
        <v>269.89619377162626</v>
      </c>
      <c r="AF558" s="2">
        <f>+Help!$G558*Help!Z558</f>
        <v>134.5674740484429</v>
      </c>
      <c r="AG558" s="2">
        <f>+Help!$G558*Help!AA558</f>
        <v>0</v>
      </c>
      <c r="AH558" s="2">
        <f>+Help!$G558*Help!AB558</f>
        <v>218.47750865051901</v>
      </c>
      <c r="AI558" s="2">
        <f>+Help!$G558*Help!AC558</f>
        <v>28.477508650519027</v>
      </c>
      <c r="AJ558" s="2">
        <f>+Help!$G558*Help!AD558</f>
        <v>34.569344179930795</v>
      </c>
      <c r="AK558" s="2">
        <f>+Help!$G558*Help!AE558</f>
        <v>11.76470588235294</v>
      </c>
      <c r="AL558" s="2">
        <f>+Help!$G558*Help!AF558</f>
        <v>11.418685121107265</v>
      </c>
      <c r="AM558" s="2">
        <f>+Help!$G558*Help!AG558</f>
        <v>5.3633217993079576</v>
      </c>
      <c r="AN558" s="2">
        <f>+Help!$G558*Help!AH558</f>
        <v>29.927335640138409</v>
      </c>
      <c r="AO558" s="2">
        <f>+Help!$G558*Help!AI558</f>
        <v>123.69965397923873</v>
      </c>
      <c r="AP558" s="2">
        <f>+Help!$G558*Help!AJ558</f>
        <v>13.397738456586273</v>
      </c>
      <c r="AQ558" s="2">
        <f>+Help!$G558*Help!AK558</f>
        <v>240.64898860458359</v>
      </c>
      <c r="AR558" s="1478">
        <f>+Help!$G558*Help!AL558</f>
        <v>23.25259515570934</v>
      </c>
      <c r="AS558" s="1478">
        <f>+Help!$G558*Help!AM558</f>
        <v>0</v>
      </c>
      <c r="AV558" s="5">
        <v>1</v>
      </c>
    </row>
    <row r="559" spans="1:48" x14ac:dyDescent="0.2">
      <c r="A559" s="1">
        <v>45483</v>
      </c>
      <c r="B559" s="2">
        <f>+Help!$G559*Help!I559</f>
        <v>651.41868512110716</v>
      </c>
      <c r="C559" s="2">
        <f>+Help!$G559*Help!J559</f>
        <v>404.46366782006913</v>
      </c>
      <c r="D559" s="2">
        <f>+Help!$G559*Help!K559</f>
        <v>109.86159169550172</v>
      </c>
      <c r="E559" s="2">
        <f>+Help!$G559*Help!L559</f>
        <v>108.61591695501728</v>
      </c>
      <c r="F559" s="2">
        <f>+Help!$G559*Help!M559</f>
        <v>297.11218590578267</v>
      </c>
      <c r="G559" s="2">
        <f>+Help!$G559*Help!N559</f>
        <v>335.18752321176834</v>
      </c>
      <c r="H559" s="1478">
        <f>24*Help!R559/Help!$Q559</f>
        <v>276.98523137668127</v>
      </c>
      <c r="I559" s="1478">
        <f>24*Help!S559/Help!$Q559</f>
        <v>271.7830121656832</v>
      </c>
      <c r="J559" s="1478">
        <f>24*Help!T559/Help!$Q559</f>
        <v>17.741935483870968</v>
      </c>
      <c r="K559" s="1478">
        <f>24*Help!U559/Help!$Q559</f>
        <v>4.838709677419355</v>
      </c>
      <c r="L559" s="1478">
        <f>24*Help!V559/Help!$Q559</f>
        <v>1.935483870967742</v>
      </c>
      <c r="M559" s="1478">
        <f>24*Help!W559/Help!$Q559</f>
        <v>709.67741935483866</v>
      </c>
      <c r="N559" s="2">
        <f>100*Help!H559</f>
        <v>100</v>
      </c>
      <c r="O559" s="2">
        <f t="shared" si="69"/>
        <v>651.41868512110716</v>
      </c>
      <c r="P559" s="2">
        <f t="shared" si="70"/>
        <v>404.46366782006913</v>
      </c>
      <c r="Q559" s="2">
        <f t="shared" si="71"/>
        <v>109.86159169550172</v>
      </c>
      <c r="R559" s="2">
        <f t="shared" si="72"/>
        <v>108.61591695501728</v>
      </c>
      <c r="S559" s="2">
        <f t="shared" si="73"/>
        <v>297.11218590578267</v>
      </c>
      <c r="T559" s="2">
        <f t="shared" si="74"/>
        <v>335.18752321176834</v>
      </c>
      <c r="U559" s="1478">
        <f t="shared" si="75"/>
        <v>276.98523137668127</v>
      </c>
      <c r="V559" s="1478">
        <f t="shared" si="76"/>
        <v>271.7830121656832</v>
      </c>
      <c r="W559" s="1478">
        <f t="shared" si="77"/>
        <v>17.741935483870968</v>
      </c>
      <c r="X559" s="1478">
        <f t="shared" si="78"/>
        <v>4.838709677419355</v>
      </c>
      <c r="Y559" s="1478">
        <f t="shared" si="79"/>
        <v>1.935483870967742</v>
      </c>
      <c r="Z559" s="1478">
        <f t="shared" si="80"/>
        <v>709.67741935483866</v>
      </c>
      <c r="AA559" s="2">
        <f t="shared" si="68"/>
        <v>100</v>
      </c>
      <c r="AC559" s="2">
        <v>1</v>
      </c>
      <c r="AE559" s="2">
        <f>+Help!$G559*Help!Y559</f>
        <v>269.89619377162626</v>
      </c>
      <c r="AF559" s="2">
        <f>+Help!$G559*Help!Z559</f>
        <v>134.5674740484429</v>
      </c>
      <c r="AG559" s="2">
        <f>+Help!$G559*Help!AA559</f>
        <v>0</v>
      </c>
      <c r="AH559" s="2">
        <f>+Help!$G559*Help!AB559</f>
        <v>218.47750865051901</v>
      </c>
      <c r="AI559" s="2">
        <f>+Help!$G559*Help!AC559</f>
        <v>28.477508650519027</v>
      </c>
      <c r="AJ559" s="2">
        <f>+Help!$G559*Help!AD559</f>
        <v>34.569344179930795</v>
      </c>
      <c r="AK559" s="2">
        <f>+Help!$G559*Help!AE559</f>
        <v>11.76470588235294</v>
      </c>
      <c r="AL559" s="2">
        <f>+Help!$G559*Help!AF559</f>
        <v>11.418685121107265</v>
      </c>
      <c r="AM559" s="2">
        <f>+Help!$G559*Help!AG559</f>
        <v>5.3633217993079576</v>
      </c>
      <c r="AN559" s="2">
        <f>+Help!$G559*Help!AH559</f>
        <v>29.927335640138409</v>
      </c>
      <c r="AO559" s="2">
        <f>+Help!$G559*Help!AI559</f>
        <v>123.69965397923873</v>
      </c>
      <c r="AP559" s="2">
        <f>+Help!$G559*Help!AJ559</f>
        <v>13.397738456586273</v>
      </c>
      <c r="AQ559" s="2">
        <f>+Help!$G559*Help!AK559</f>
        <v>240.64898860458359</v>
      </c>
      <c r="AR559" s="1478">
        <f>+Help!$G559*Help!AL559</f>
        <v>23.25259515570934</v>
      </c>
      <c r="AS559" s="1478">
        <f>+Help!$G559*Help!AM559</f>
        <v>0</v>
      </c>
      <c r="AV559" s="5">
        <v>1</v>
      </c>
    </row>
    <row r="560" spans="1:48" x14ac:dyDescent="0.2">
      <c r="A560" s="1">
        <v>45484</v>
      </c>
      <c r="B560" s="2">
        <f>+Help!$G560*Help!I560</f>
        <v>651.41868512110716</v>
      </c>
      <c r="C560" s="2">
        <f>+Help!$G560*Help!J560</f>
        <v>404.46366782006913</v>
      </c>
      <c r="D560" s="2">
        <f>+Help!$G560*Help!K560</f>
        <v>109.86159169550172</v>
      </c>
      <c r="E560" s="2">
        <f>+Help!$G560*Help!L560</f>
        <v>108.61591695501728</v>
      </c>
      <c r="F560" s="2">
        <f>+Help!$G560*Help!M560</f>
        <v>297.11218590578267</v>
      </c>
      <c r="G560" s="2">
        <f>+Help!$G560*Help!N560</f>
        <v>335.18752321176834</v>
      </c>
      <c r="H560" s="1478">
        <f>24*Help!R560/Help!$Q560</f>
        <v>276.98523137668127</v>
      </c>
      <c r="I560" s="1478">
        <f>24*Help!S560/Help!$Q560</f>
        <v>271.7830121656832</v>
      </c>
      <c r="J560" s="1478">
        <f>24*Help!T560/Help!$Q560</f>
        <v>17.741935483870968</v>
      </c>
      <c r="K560" s="1478">
        <f>24*Help!U560/Help!$Q560</f>
        <v>4.838709677419355</v>
      </c>
      <c r="L560" s="1478">
        <f>24*Help!V560/Help!$Q560</f>
        <v>1.935483870967742</v>
      </c>
      <c r="M560" s="1478">
        <f>24*Help!W560/Help!$Q560</f>
        <v>709.67741935483866</v>
      </c>
      <c r="N560" s="2">
        <f>100*Help!H560</f>
        <v>100</v>
      </c>
      <c r="O560" s="2">
        <f t="shared" si="69"/>
        <v>651.41868512110716</v>
      </c>
      <c r="P560" s="2">
        <f t="shared" si="70"/>
        <v>404.46366782006913</v>
      </c>
      <c r="Q560" s="2">
        <f t="shared" si="71"/>
        <v>109.86159169550172</v>
      </c>
      <c r="R560" s="2">
        <f t="shared" si="72"/>
        <v>108.61591695501728</v>
      </c>
      <c r="S560" s="2">
        <f t="shared" si="73"/>
        <v>297.11218590578267</v>
      </c>
      <c r="T560" s="2">
        <f t="shared" si="74"/>
        <v>335.18752321176834</v>
      </c>
      <c r="U560" s="1478">
        <f t="shared" si="75"/>
        <v>276.98523137668127</v>
      </c>
      <c r="V560" s="1478">
        <f t="shared" si="76"/>
        <v>271.7830121656832</v>
      </c>
      <c r="W560" s="1478">
        <f t="shared" si="77"/>
        <v>17.741935483870968</v>
      </c>
      <c r="X560" s="1478">
        <f t="shared" si="78"/>
        <v>4.838709677419355</v>
      </c>
      <c r="Y560" s="1478">
        <f t="shared" si="79"/>
        <v>1.935483870967742</v>
      </c>
      <c r="Z560" s="1478">
        <f t="shared" si="80"/>
        <v>709.67741935483866</v>
      </c>
      <c r="AA560" s="2">
        <f t="shared" si="68"/>
        <v>100</v>
      </c>
      <c r="AC560" s="2">
        <v>1</v>
      </c>
      <c r="AE560" s="2">
        <f>+Help!$G560*Help!Y560</f>
        <v>269.89619377162626</v>
      </c>
      <c r="AF560" s="2">
        <f>+Help!$G560*Help!Z560</f>
        <v>134.5674740484429</v>
      </c>
      <c r="AG560" s="2">
        <f>+Help!$G560*Help!AA560</f>
        <v>0</v>
      </c>
      <c r="AH560" s="2">
        <f>+Help!$G560*Help!AB560</f>
        <v>218.47750865051901</v>
      </c>
      <c r="AI560" s="2">
        <f>+Help!$G560*Help!AC560</f>
        <v>28.477508650519027</v>
      </c>
      <c r="AJ560" s="2">
        <f>+Help!$G560*Help!AD560</f>
        <v>34.569344179930795</v>
      </c>
      <c r="AK560" s="2">
        <f>+Help!$G560*Help!AE560</f>
        <v>11.76470588235294</v>
      </c>
      <c r="AL560" s="2">
        <f>+Help!$G560*Help!AF560</f>
        <v>11.418685121107265</v>
      </c>
      <c r="AM560" s="2">
        <f>+Help!$G560*Help!AG560</f>
        <v>5.3633217993079576</v>
      </c>
      <c r="AN560" s="2">
        <f>+Help!$G560*Help!AH560</f>
        <v>29.927335640138409</v>
      </c>
      <c r="AO560" s="2">
        <f>+Help!$G560*Help!AI560</f>
        <v>123.69965397923873</v>
      </c>
      <c r="AP560" s="2">
        <f>+Help!$G560*Help!AJ560</f>
        <v>13.397738456586273</v>
      </c>
      <c r="AQ560" s="2">
        <f>+Help!$G560*Help!AK560</f>
        <v>240.64898860458359</v>
      </c>
      <c r="AR560" s="1478">
        <f>+Help!$G560*Help!AL560</f>
        <v>23.25259515570934</v>
      </c>
      <c r="AS560" s="1478">
        <f>+Help!$G560*Help!AM560</f>
        <v>0</v>
      </c>
      <c r="AV560" s="5">
        <v>1</v>
      </c>
    </row>
    <row r="561" spans="1:48" x14ac:dyDescent="0.2">
      <c r="A561" s="1">
        <v>45485</v>
      </c>
      <c r="B561" s="2">
        <f>+Help!$G561*Help!I561</f>
        <v>651.41868512110716</v>
      </c>
      <c r="C561" s="2">
        <f>+Help!$G561*Help!J561</f>
        <v>404.46366782006913</v>
      </c>
      <c r="D561" s="2">
        <f>+Help!$G561*Help!K561</f>
        <v>109.86159169550172</v>
      </c>
      <c r="E561" s="2">
        <f>+Help!$G561*Help!L561</f>
        <v>108.61591695501728</v>
      </c>
      <c r="F561" s="2">
        <f>+Help!$G561*Help!M561</f>
        <v>297.11218590578267</v>
      </c>
      <c r="G561" s="2">
        <f>+Help!$G561*Help!N561</f>
        <v>335.18752321176834</v>
      </c>
      <c r="H561" s="1478">
        <f>24*Help!R561/Help!$Q561</f>
        <v>276.98523137668127</v>
      </c>
      <c r="I561" s="1478">
        <f>24*Help!S561/Help!$Q561</f>
        <v>271.7830121656832</v>
      </c>
      <c r="J561" s="1478">
        <f>24*Help!T561/Help!$Q561</f>
        <v>17.741935483870968</v>
      </c>
      <c r="K561" s="1478">
        <f>24*Help!U561/Help!$Q561</f>
        <v>4.838709677419355</v>
      </c>
      <c r="L561" s="1478">
        <f>24*Help!V561/Help!$Q561</f>
        <v>1.935483870967742</v>
      </c>
      <c r="M561" s="1478">
        <f>24*Help!W561/Help!$Q561</f>
        <v>709.67741935483866</v>
      </c>
      <c r="N561" s="2">
        <f>100*Help!H561</f>
        <v>100</v>
      </c>
      <c r="O561" s="2">
        <f t="shared" si="69"/>
        <v>651.41868512110716</v>
      </c>
      <c r="P561" s="2">
        <f t="shared" si="70"/>
        <v>404.46366782006913</v>
      </c>
      <c r="Q561" s="2">
        <f t="shared" si="71"/>
        <v>109.86159169550172</v>
      </c>
      <c r="R561" s="2">
        <f t="shared" si="72"/>
        <v>108.61591695501728</v>
      </c>
      <c r="S561" s="2">
        <f t="shared" si="73"/>
        <v>297.11218590578267</v>
      </c>
      <c r="T561" s="2">
        <f t="shared" si="74"/>
        <v>335.18752321176834</v>
      </c>
      <c r="U561" s="1478">
        <f t="shared" si="75"/>
        <v>276.98523137668127</v>
      </c>
      <c r="V561" s="1478">
        <f t="shared" si="76"/>
        <v>271.7830121656832</v>
      </c>
      <c r="W561" s="1478">
        <f t="shared" si="77"/>
        <v>17.741935483870968</v>
      </c>
      <c r="X561" s="1478">
        <f t="shared" si="78"/>
        <v>4.838709677419355</v>
      </c>
      <c r="Y561" s="1478">
        <f t="shared" si="79"/>
        <v>1.935483870967742</v>
      </c>
      <c r="Z561" s="1478">
        <f t="shared" si="80"/>
        <v>709.67741935483866</v>
      </c>
      <c r="AA561" s="2">
        <f t="shared" si="68"/>
        <v>100</v>
      </c>
      <c r="AC561" s="2">
        <v>1</v>
      </c>
      <c r="AE561" s="2">
        <f>+Help!$G561*Help!Y561</f>
        <v>269.89619377162626</v>
      </c>
      <c r="AF561" s="2">
        <f>+Help!$G561*Help!Z561</f>
        <v>134.5674740484429</v>
      </c>
      <c r="AG561" s="2">
        <f>+Help!$G561*Help!AA561</f>
        <v>0</v>
      </c>
      <c r="AH561" s="2">
        <f>+Help!$G561*Help!AB561</f>
        <v>218.47750865051901</v>
      </c>
      <c r="AI561" s="2">
        <f>+Help!$G561*Help!AC561</f>
        <v>28.477508650519027</v>
      </c>
      <c r="AJ561" s="2">
        <f>+Help!$G561*Help!AD561</f>
        <v>34.569344179930795</v>
      </c>
      <c r="AK561" s="2">
        <f>+Help!$G561*Help!AE561</f>
        <v>11.76470588235294</v>
      </c>
      <c r="AL561" s="2">
        <f>+Help!$G561*Help!AF561</f>
        <v>11.418685121107265</v>
      </c>
      <c r="AM561" s="2">
        <f>+Help!$G561*Help!AG561</f>
        <v>5.3633217993079576</v>
      </c>
      <c r="AN561" s="2">
        <f>+Help!$G561*Help!AH561</f>
        <v>29.927335640138409</v>
      </c>
      <c r="AO561" s="2">
        <f>+Help!$G561*Help!AI561</f>
        <v>123.69965397923873</v>
      </c>
      <c r="AP561" s="2">
        <f>+Help!$G561*Help!AJ561</f>
        <v>13.397738456586273</v>
      </c>
      <c r="AQ561" s="2">
        <f>+Help!$G561*Help!AK561</f>
        <v>240.64898860458359</v>
      </c>
      <c r="AR561" s="1478">
        <f>+Help!$G561*Help!AL561</f>
        <v>23.25259515570934</v>
      </c>
      <c r="AS561" s="1478">
        <f>+Help!$G561*Help!AM561</f>
        <v>0</v>
      </c>
      <c r="AV561" s="5">
        <v>1</v>
      </c>
    </row>
    <row r="562" spans="1:48" x14ac:dyDescent="0.2">
      <c r="A562" s="1">
        <v>45486</v>
      </c>
      <c r="B562" s="2">
        <f>+Help!$G562*Help!I562</f>
        <v>651.41868512110716</v>
      </c>
      <c r="C562" s="2">
        <f>+Help!$G562*Help!J562</f>
        <v>404.46366782006913</v>
      </c>
      <c r="D562" s="2">
        <f>+Help!$G562*Help!K562</f>
        <v>109.86159169550172</v>
      </c>
      <c r="E562" s="2">
        <f>+Help!$G562*Help!L562</f>
        <v>108.61591695501728</v>
      </c>
      <c r="F562" s="2">
        <f>+Help!$G562*Help!M562</f>
        <v>297.11218590578267</v>
      </c>
      <c r="G562" s="2">
        <f>+Help!$G562*Help!N562</f>
        <v>335.18752321176834</v>
      </c>
      <c r="H562" s="1478">
        <f>24*Help!R562/Help!$Q562</f>
        <v>276.98523137668127</v>
      </c>
      <c r="I562" s="1478">
        <f>24*Help!S562/Help!$Q562</f>
        <v>271.7830121656832</v>
      </c>
      <c r="J562" s="1478">
        <f>24*Help!T562/Help!$Q562</f>
        <v>17.741935483870968</v>
      </c>
      <c r="K562" s="1478">
        <f>24*Help!U562/Help!$Q562</f>
        <v>4.838709677419355</v>
      </c>
      <c r="L562" s="1478">
        <f>24*Help!V562/Help!$Q562</f>
        <v>1.935483870967742</v>
      </c>
      <c r="M562" s="1478">
        <f>24*Help!W562/Help!$Q562</f>
        <v>709.67741935483866</v>
      </c>
      <c r="N562" s="2">
        <f>100*Help!H562</f>
        <v>100</v>
      </c>
      <c r="O562" s="2">
        <f t="shared" si="69"/>
        <v>651.41868512110716</v>
      </c>
      <c r="P562" s="2">
        <f t="shared" si="70"/>
        <v>404.46366782006913</v>
      </c>
      <c r="Q562" s="2">
        <f t="shared" si="71"/>
        <v>109.86159169550172</v>
      </c>
      <c r="R562" s="2">
        <f t="shared" si="72"/>
        <v>108.61591695501728</v>
      </c>
      <c r="S562" s="2">
        <f t="shared" si="73"/>
        <v>297.11218590578267</v>
      </c>
      <c r="T562" s="2">
        <f t="shared" si="74"/>
        <v>335.18752321176834</v>
      </c>
      <c r="U562" s="1478">
        <f t="shared" si="75"/>
        <v>276.98523137668127</v>
      </c>
      <c r="V562" s="1478">
        <f t="shared" si="76"/>
        <v>271.7830121656832</v>
      </c>
      <c r="W562" s="1478">
        <f t="shared" si="77"/>
        <v>17.741935483870968</v>
      </c>
      <c r="X562" s="1478">
        <f t="shared" si="78"/>
        <v>4.838709677419355</v>
      </c>
      <c r="Y562" s="1478">
        <f t="shared" si="79"/>
        <v>1.935483870967742</v>
      </c>
      <c r="Z562" s="1478">
        <f t="shared" si="80"/>
        <v>709.67741935483866</v>
      </c>
      <c r="AA562" s="2">
        <f t="shared" si="68"/>
        <v>100</v>
      </c>
      <c r="AC562" s="2">
        <v>1</v>
      </c>
      <c r="AE562" s="2">
        <f>+Help!$G562*Help!Y562</f>
        <v>269.89619377162626</v>
      </c>
      <c r="AF562" s="2">
        <f>+Help!$G562*Help!Z562</f>
        <v>134.5674740484429</v>
      </c>
      <c r="AG562" s="2">
        <f>+Help!$G562*Help!AA562</f>
        <v>0</v>
      </c>
      <c r="AH562" s="2">
        <f>+Help!$G562*Help!AB562</f>
        <v>218.47750865051901</v>
      </c>
      <c r="AI562" s="2">
        <f>+Help!$G562*Help!AC562</f>
        <v>28.477508650519027</v>
      </c>
      <c r="AJ562" s="2">
        <f>+Help!$G562*Help!AD562</f>
        <v>34.569344179930795</v>
      </c>
      <c r="AK562" s="2">
        <f>+Help!$G562*Help!AE562</f>
        <v>11.76470588235294</v>
      </c>
      <c r="AL562" s="2">
        <f>+Help!$G562*Help!AF562</f>
        <v>11.418685121107265</v>
      </c>
      <c r="AM562" s="2">
        <f>+Help!$G562*Help!AG562</f>
        <v>5.3633217993079576</v>
      </c>
      <c r="AN562" s="2">
        <f>+Help!$G562*Help!AH562</f>
        <v>29.927335640138409</v>
      </c>
      <c r="AO562" s="2">
        <f>+Help!$G562*Help!AI562</f>
        <v>123.69965397923873</v>
      </c>
      <c r="AP562" s="2">
        <f>+Help!$G562*Help!AJ562</f>
        <v>13.397738456586273</v>
      </c>
      <c r="AQ562" s="2">
        <f>+Help!$G562*Help!AK562</f>
        <v>240.64898860458359</v>
      </c>
      <c r="AR562" s="1478">
        <f>+Help!$G562*Help!AL562</f>
        <v>23.25259515570934</v>
      </c>
      <c r="AS562" s="1478">
        <f>+Help!$G562*Help!AM562</f>
        <v>0</v>
      </c>
      <c r="AV562" s="5">
        <v>1</v>
      </c>
    </row>
    <row r="563" spans="1:48" x14ac:dyDescent="0.2">
      <c r="A563" s="1">
        <v>45487</v>
      </c>
      <c r="B563" s="2">
        <f>+Help!$G563*Help!I563</f>
        <v>651.41868512110716</v>
      </c>
      <c r="C563" s="2">
        <f>+Help!$G563*Help!J563</f>
        <v>404.46366782006913</v>
      </c>
      <c r="D563" s="2">
        <f>+Help!$G563*Help!K563</f>
        <v>109.86159169550172</v>
      </c>
      <c r="E563" s="2">
        <f>+Help!$G563*Help!L563</f>
        <v>108.61591695501728</v>
      </c>
      <c r="F563" s="2">
        <f>+Help!$G563*Help!M563</f>
        <v>297.11218590578267</v>
      </c>
      <c r="G563" s="2">
        <f>+Help!$G563*Help!N563</f>
        <v>335.18752321176834</v>
      </c>
      <c r="H563" s="1478">
        <f>24*Help!R563/Help!$Q563</f>
        <v>276.98523137668127</v>
      </c>
      <c r="I563" s="1478">
        <f>24*Help!S563/Help!$Q563</f>
        <v>271.7830121656832</v>
      </c>
      <c r="J563" s="1478">
        <f>24*Help!T563/Help!$Q563</f>
        <v>17.741935483870968</v>
      </c>
      <c r="K563" s="1478">
        <f>24*Help!U563/Help!$Q563</f>
        <v>4.838709677419355</v>
      </c>
      <c r="L563" s="1478">
        <f>24*Help!V563/Help!$Q563</f>
        <v>1.935483870967742</v>
      </c>
      <c r="M563" s="1478">
        <f>24*Help!W563/Help!$Q563</f>
        <v>709.67741935483866</v>
      </c>
      <c r="N563" s="2">
        <f>100*Help!H563</f>
        <v>100</v>
      </c>
      <c r="O563" s="2">
        <f t="shared" si="69"/>
        <v>651.41868512110716</v>
      </c>
      <c r="P563" s="2">
        <f t="shared" si="70"/>
        <v>404.46366782006913</v>
      </c>
      <c r="Q563" s="2">
        <f t="shared" si="71"/>
        <v>109.86159169550172</v>
      </c>
      <c r="R563" s="2">
        <f t="shared" si="72"/>
        <v>108.61591695501728</v>
      </c>
      <c r="S563" s="2">
        <f t="shared" si="73"/>
        <v>297.11218590578267</v>
      </c>
      <c r="T563" s="2">
        <f t="shared" si="74"/>
        <v>335.18752321176834</v>
      </c>
      <c r="U563" s="1478">
        <f t="shared" si="75"/>
        <v>276.98523137668127</v>
      </c>
      <c r="V563" s="1478">
        <f t="shared" si="76"/>
        <v>271.7830121656832</v>
      </c>
      <c r="W563" s="1478">
        <f t="shared" si="77"/>
        <v>17.741935483870968</v>
      </c>
      <c r="X563" s="1478">
        <f t="shared" si="78"/>
        <v>4.838709677419355</v>
      </c>
      <c r="Y563" s="1478">
        <f t="shared" si="79"/>
        <v>1.935483870967742</v>
      </c>
      <c r="Z563" s="1478">
        <f t="shared" si="80"/>
        <v>709.67741935483866</v>
      </c>
      <c r="AA563" s="2">
        <f t="shared" si="68"/>
        <v>100</v>
      </c>
      <c r="AC563" s="2">
        <v>1</v>
      </c>
      <c r="AE563" s="2">
        <f>+Help!$G563*Help!Y563</f>
        <v>269.89619377162626</v>
      </c>
      <c r="AF563" s="2">
        <f>+Help!$G563*Help!Z563</f>
        <v>134.5674740484429</v>
      </c>
      <c r="AG563" s="2">
        <f>+Help!$G563*Help!AA563</f>
        <v>0</v>
      </c>
      <c r="AH563" s="2">
        <f>+Help!$G563*Help!AB563</f>
        <v>218.47750865051901</v>
      </c>
      <c r="AI563" s="2">
        <f>+Help!$G563*Help!AC563</f>
        <v>28.477508650519027</v>
      </c>
      <c r="AJ563" s="2">
        <f>+Help!$G563*Help!AD563</f>
        <v>34.569344179930795</v>
      </c>
      <c r="AK563" s="2">
        <f>+Help!$G563*Help!AE563</f>
        <v>11.76470588235294</v>
      </c>
      <c r="AL563" s="2">
        <f>+Help!$G563*Help!AF563</f>
        <v>11.418685121107265</v>
      </c>
      <c r="AM563" s="2">
        <f>+Help!$G563*Help!AG563</f>
        <v>5.3633217993079576</v>
      </c>
      <c r="AN563" s="2">
        <f>+Help!$G563*Help!AH563</f>
        <v>29.927335640138409</v>
      </c>
      <c r="AO563" s="2">
        <f>+Help!$G563*Help!AI563</f>
        <v>123.69965397923873</v>
      </c>
      <c r="AP563" s="2">
        <f>+Help!$G563*Help!AJ563</f>
        <v>13.397738456586273</v>
      </c>
      <c r="AQ563" s="2">
        <f>+Help!$G563*Help!AK563</f>
        <v>240.64898860458359</v>
      </c>
      <c r="AR563" s="1478">
        <f>+Help!$G563*Help!AL563</f>
        <v>23.25259515570934</v>
      </c>
      <c r="AS563" s="1478">
        <f>+Help!$G563*Help!AM563</f>
        <v>0</v>
      </c>
      <c r="AV563" s="5">
        <v>1</v>
      </c>
    </row>
    <row r="564" spans="1:48" x14ac:dyDescent="0.2">
      <c r="A564" s="1">
        <v>45488</v>
      </c>
      <c r="B564" s="2">
        <f>+Help!$G564*Help!I564</f>
        <v>651.41868512110716</v>
      </c>
      <c r="C564" s="2">
        <f>+Help!$G564*Help!J564</f>
        <v>404.46366782006913</v>
      </c>
      <c r="D564" s="2">
        <f>+Help!$G564*Help!K564</f>
        <v>109.86159169550172</v>
      </c>
      <c r="E564" s="2">
        <f>+Help!$G564*Help!L564</f>
        <v>108.61591695501728</v>
      </c>
      <c r="F564" s="2">
        <f>+Help!$G564*Help!M564</f>
        <v>297.11218590578267</v>
      </c>
      <c r="G564" s="2">
        <f>+Help!$G564*Help!N564</f>
        <v>335.18752321176834</v>
      </c>
      <c r="H564" s="1478">
        <f>24*Help!R564/Help!$Q564</f>
        <v>276.98523137668127</v>
      </c>
      <c r="I564" s="1478">
        <f>24*Help!S564/Help!$Q564</f>
        <v>271.7830121656832</v>
      </c>
      <c r="J564" s="1478">
        <f>24*Help!T564/Help!$Q564</f>
        <v>17.741935483870968</v>
      </c>
      <c r="K564" s="1478">
        <f>24*Help!U564/Help!$Q564</f>
        <v>4.838709677419355</v>
      </c>
      <c r="L564" s="1478">
        <f>24*Help!V564/Help!$Q564</f>
        <v>1.935483870967742</v>
      </c>
      <c r="M564" s="1478">
        <f>24*Help!W564/Help!$Q564</f>
        <v>709.67741935483866</v>
      </c>
      <c r="N564" s="2">
        <f>100*Help!H564</f>
        <v>100</v>
      </c>
      <c r="O564" s="2">
        <f t="shared" si="69"/>
        <v>651.41868512110716</v>
      </c>
      <c r="P564" s="2">
        <f t="shared" si="70"/>
        <v>404.46366782006913</v>
      </c>
      <c r="Q564" s="2">
        <f t="shared" si="71"/>
        <v>109.86159169550172</v>
      </c>
      <c r="R564" s="2">
        <f t="shared" si="72"/>
        <v>108.61591695501728</v>
      </c>
      <c r="S564" s="2">
        <f t="shared" si="73"/>
        <v>297.11218590578267</v>
      </c>
      <c r="T564" s="2">
        <f t="shared" si="74"/>
        <v>335.18752321176834</v>
      </c>
      <c r="U564" s="1478">
        <f t="shared" si="75"/>
        <v>276.98523137668127</v>
      </c>
      <c r="V564" s="1478">
        <f t="shared" si="76"/>
        <v>271.7830121656832</v>
      </c>
      <c r="W564" s="1478">
        <f t="shared" si="77"/>
        <v>17.741935483870968</v>
      </c>
      <c r="X564" s="1478">
        <f t="shared" si="78"/>
        <v>4.838709677419355</v>
      </c>
      <c r="Y564" s="1478">
        <f t="shared" si="79"/>
        <v>1.935483870967742</v>
      </c>
      <c r="Z564" s="1478">
        <f t="shared" si="80"/>
        <v>709.67741935483866</v>
      </c>
      <c r="AA564" s="2">
        <f t="shared" si="68"/>
        <v>100</v>
      </c>
      <c r="AC564" s="2">
        <v>1</v>
      </c>
      <c r="AE564" s="2">
        <f>+Help!$G564*Help!Y564</f>
        <v>269.89619377162626</v>
      </c>
      <c r="AF564" s="2">
        <f>+Help!$G564*Help!Z564</f>
        <v>134.5674740484429</v>
      </c>
      <c r="AG564" s="2">
        <f>+Help!$G564*Help!AA564</f>
        <v>0</v>
      </c>
      <c r="AH564" s="2">
        <f>+Help!$G564*Help!AB564</f>
        <v>218.47750865051901</v>
      </c>
      <c r="AI564" s="2">
        <f>+Help!$G564*Help!AC564</f>
        <v>28.477508650519027</v>
      </c>
      <c r="AJ564" s="2">
        <f>+Help!$G564*Help!AD564</f>
        <v>34.569344179930795</v>
      </c>
      <c r="AK564" s="2">
        <f>+Help!$G564*Help!AE564</f>
        <v>11.76470588235294</v>
      </c>
      <c r="AL564" s="2">
        <f>+Help!$G564*Help!AF564</f>
        <v>11.418685121107265</v>
      </c>
      <c r="AM564" s="2">
        <f>+Help!$G564*Help!AG564</f>
        <v>5.3633217993079576</v>
      </c>
      <c r="AN564" s="2">
        <f>+Help!$G564*Help!AH564</f>
        <v>29.927335640138409</v>
      </c>
      <c r="AO564" s="2">
        <f>+Help!$G564*Help!AI564</f>
        <v>123.69965397923873</v>
      </c>
      <c r="AP564" s="2">
        <f>+Help!$G564*Help!AJ564</f>
        <v>13.397738456586273</v>
      </c>
      <c r="AQ564" s="2">
        <f>+Help!$G564*Help!AK564</f>
        <v>240.64898860458359</v>
      </c>
      <c r="AR564" s="1478">
        <f>+Help!$G564*Help!AL564</f>
        <v>23.25259515570934</v>
      </c>
      <c r="AS564" s="1478">
        <f>+Help!$G564*Help!AM564</f>
        <v>0</v>
      </c>
      <c r="AV564" s="5">
        <v>1</v>
      </c>
    </row>
    <row r="565" spans="1:48" x14ac:dyDescent="0.2">
      <c r="A565" s="1">
        <v>45489</v>
      </c>
      <c r="B565" s="2">
        <f>+Help!$G565*Help!I565</f>
        <v>651.41868512110716</v>
      </c>
      <c r="C565" s="2">
        <f>+Help!$G565*Help!J565</f>
        <v>404.46366782006913</v>
      </c>
      <c r="D565" s="2">
        <f>+Help!$G565*Help!K565</f>
        <v>109.86159169550172</v>
      </c>
      <c r="E565" s="2">
        <f>+Help!$G565*Help!L565</f>
        <v>108.61591695501728</v>
      </c>
      <c r="F565" s="2">
        <f>+Help!$G565*Help!M565</f>
        <v>297.11218590578267</v>
      </c>
      <c r="G565" s="2">
        <f>+Help!$G565*Help!N565</f>
        <v>335.18752321176834</v>
      </c>
      <c r="H565" s="1478">
        <f>24*Help!R565/Help!$Q565</f>
        <v>276.98523137668127</v>
      </c>
      <c r="I565" s="1478">
        <f>24*Help!S565/Help!$Q565</f>
        <v>271.7830121656832</v>
      </c>
      <c r="J565" s="1478">
        <f>24*Help!T565/Help!$Q565</f>
        <v>17.741935483870968</v>
      </c>
      <c r="K565" s="1478">
        <f>24*Help!U565/Help!$Q565</f>
        <v>4.838709677419355</v>
      </c>
      <c r="L565" s="1478">
        <f>24*Help!V565/Help!$Q565</f>
        <v>1.935483870967742</v>
      </c>
      <c r="M565" s="1478">
        <f>24*Help!W565/Help!$Q565</f>
        <v>709.67741935483866</v>
      </c>
      <c r="N565" s="2">
        <f>100*Help!H565</f>
        <v>100</v>
      </c>
      <c r="O565" s="2">
        <f t="shared" si="69"/>
        <v>651.41868512110716</v>
      </c>
      <c r="P565" s="2">
        <f t="shared" si="70"/>
        <v>404.46366782006913</v>
      </c>
      <c r="Q565" s="2">
        <f t="shared" si="71"/>
        <v>109.86159169550172</v>
      </c>
      <c r="R565" s="2">
        <f t="shared" si="72"/>
        <v>108.61591695501728</v>
      </c>
      <c r="S565" s="2">
        <f t="shared" si="73"/>
        <v>297.11218590578267</v>
      </c>
      <c r="T565" s="2">
        <f t="shared" si="74"/>
        <v>335.18752321176834</v>
      </c>
      <c r="U565" s="1478">
        <f t="shared" si="75"/>
        <v>276.98523137668127</v>
      </c>
      <c r="V565" s="1478">
        <f t="shared" si="76"/>
        <v>271.7830121656832</v>
      </c>
      <c r="W565" s="1478">
        <f t="shared" si="77"/>
        <v>17.741935483870968</v>
      </c>
      <c r="X565" s="1478">
        <f t="shared" si="78"/>
        <v>4.838709677419355</v>
      </c>
      <c r="Y565" s="1478">
        <f t="shared" si="79"/>
        <v>1.935483870967742</v>
      </c>
      <c r="Z565" s="1478">
        <f t="shared" si="80"/>
        <v>709.67741935483866</v>
      </c>
      <c r="AA565" s="2">
        <f t="shared" si="68"/>
        <v>100</v>
      </c>
      <c r="AC565" s="2">
        <v>1</v>
      </c>
      <c r="AE565" s="2">
        <f>+Help!$G565*Help!Y565</f>
        <v>269.89619377162626</v>
      </c>
      <c r="AF565" s="2">
        <f>+Help!$G565*Help!Z565</f>
        <v>134.5674740484429</v>
      </c>
      <c r="AG565" s="2">
        <f>+Help!$G565*Help!AA565</f>
        <v>0</v>
      </c>
      <c r="AH565" s="2">
        <f>+Help!$G565*Help!AB565</f>
        <v>218.47750865051901</v>
      </c>
      <c r="AI565" s="2">
        <f>+Help!$G565*Help!AC565</f>
        <v>28.477508650519027</v>
      </c>
      <c r="AJ565" s="2">
        <f>+Help!$G565*Help!AD565</f>
        <v>34.569344179930795</v>
      </c>
      <c r="AK565" s="2">
        <f>+Help!$G565*Help!AE565</f>
        <v>11.76470588235294</v>
      </c>
      <c r="AL565" s="2">
        <f>+Help!$G565*Help!AF565</f>
        <v>11.418685121107265</v>
      </c>
      <c r="AM565" s="2">
        <f>+Help!$G565*Help!AG565</f>
        <v>5.3633217993079576</v>
      </c>
      <c r="AN565" s="2">
        <f>+Help!$G565*Help!AH565</f>
        <v>29.927335640138409</v>
      </c>
      <c r="AO565" s="2">
        <f>+Help!$G565*Help!AI565</f>
        <v>123.69965397923873</v>
      </c>
      <c r="AP565" s="2">
        <f>+Help!$G565*Help!AJ565</f>
        <v>13.397738456586273</v>
      </c>
      <c r="AQ565" s="2">
        <f>+Help!$G565*Help!AK565</f>
        <v>240.64898860458359</v>
      </c>
      <c r="AR565" s="1478">
        <f>+Help!$G565*Help!AL565</f>
        <v>23.25259515570934</v>
      </c>
      <c r="AS565" s="1478">
        <f>+Help!$G565*Help!AM565</f>
        <v>0</v>
      </c>
      <c r="AV565" s="5">
        <v>1</v>
      </c>
    </row>
    <row r="566" spans="1:48" x14ac:dyDescent="0.2">
      <c r="A566" s="1">
        <v>45490</v>
      </c>
      <c r="B566" s="2">
        <f>+Help!$G566*Help!I566</f>
        <v>651.41868512110716</v>
      </c>
      <c r="C566" s="2">
        <f>+Help!$G566*Help!J566</f>
        <v>404.46366782006913</v>
      </c>
      <c r="D566" s="2">
        <f>+Help!$G566*Help!K566</f>
        <v>109.86159169550172</v>
      </c>
      <c r="E566" s="2">
        <f>+Help!$G566*Help!L566</f>
        <v>108.61591695501728</v>
      </c>
      <c r="F566" s="2">
        <f>+Help!$G566*Help!M566</f>
        <v>297.11218590578267</v>
      </c>
      <c r="G566" s="2">
        <f>+Help!$G566*Help!N566</f>
        <v>335.18752321176834</v>
      </c>
      <c r="H566" s="1478">
        <f>24*Help!R566/Help!$Q566</f>
        <v>276.98523137668127</v>
      </c>
      <c r="I566" s="1478">
        <f>24*Help!S566/Help!$Q566</f>
        <v>271.7830121656832</v>
      </c>
      <c r="J566" s="1478">
        <f>24*Help!T566/Help!$Q566</f>
        <v>17.741935483870968</v>
      </c>
      <c r="K566" s="1478">
        <f>24*Help!U566/Help!$Q566</f>
        <v>4.838709677419355</v>
      </c>
      <c r="L566" s="1478">
        <f>24*Help!V566/Help!$Q566</f>
        <v>1.935483870967742</v>
      </c>
      <c r="M566" s="1478">
        <f>24*Help!W566/Help!$Q566</f>
        <v>709.67741935483866</v>
      </c>
      <c r="N566" s="2">
        <f>100*Help!H566</f>
        <v>100</v>
      </c>
      <c r="O566" s="2">
        <f t="shared" si="69"/>
        <v>651.41868512110716</v>
      </c>
      <c r="P566" s="2">
        <f t="shared" si="70"/>
        <v>404.46366782006913</v>
      </c>
      <c r="Q566" s="2">
        <f t="shared" si="71"/>
        <v>109.86159169550172</v>
      </c>
      <c r="R566" s="2">
        <f t="shared" si="72"/>
        <v>108.61591695501728</v>
      </c>
      <c r="S566" s="2">
        <f t="shared" si="73"/>
        <v>297.11218590578267</v>
      </c>
      <c r="T566" s="2">
        <f t="shared" si="74"/>
        <v>335.18752321176834</v>
      </c>
      <c r="U566" s="1478">
        <f t="shared" si="75"/>
        <v>276.98523137668127</v>
      </c>
      <c r="V566" s="1478">
        <f t="shared" si="76"/>
        <v>271.7830121656832</v>
      </c>
      <c r="W566" s="1478">
        <f t="shared" si="77"/>
        <v>17.741935483870968</v>
      </c>
      <c r="X566" s="1478">
        <f t="shared" si="78"/>
        <v>4.838709677419355</v>
      </c>
      <c r="Y566" s="1478">
        <f t="shared" si="79"/>
        <v>1.935483870967742</v>
      </c>
      <c r="Z566" s="1478">
        <f t="shared" si="80"/>
        <v>709.67741935483866</v>
      </c>
      <c r="AA566" s="2">
        <f t="shared" si="68"/>
        <v>100</v>
      </c>
      <c r="AC566" s="2">
        <v>1</v>
      </c>
      <c r="AE566" s="2">
        <f>+Help!$G566*Help!Y566</f>
        <v>269.89619377162626</v>
      </c>
      <c r="AF566" s="2">
        <f>+Help!$G566*Help!Z566</f>
        <v>134.5674740484429</v>
      </c>
      <c r="AG566" s="2">
        <f>+Help!$G566*Help!AA566</f>
        <v>0</v>
      </c>
      <c r="AH566" s="2">
        <f>+Help!$G566*Help!AB566</f>
        <v>218.47750865051901</v>
      </c>
      <c r="AI566" s="2">
        <f>+Help!$G566*Help!AC566</f>
        <v>28.477508650519027</v>
      </c>
      <c r="AJ566" s="2">
        <f>+Help!$G566*Help!AD566</f>
        <v>34.569344179930795</v>
      </c>
      <c r="AK566" s="2">
        <f>+Help!$G566*Help!AE566</f>
        <v>11.76470588235294</v>
      </c>
      <c r="AL566" s="2">
        <f>+Help!$G566*Help!AF566</f>
        <v>11.418685121107265</v>
      </c>
      <c r="AM566" s="2">
        <f>+Help!$G566*Help!AG566</f>
        <v>5.3633217993079576</v>
      </c>
      <c r="AN566" s="2">
        <f>+Help!$G566*Help!AH566</f>
        <v>29.927335640138409</v>
      </c>
      <c r="AO566" s="2">
        <f>+Help!$G566*Help!AI566</f>
        <v>123.69965397923873</v>
      </c>
      <c r="AP566" s="2">
        <f>+Help!$G566*Help!AJ566</f>
        <v>13.397738456586273</v>
      </c>
      <c r="AQ566" s="2">
        <f>+Help!$G566*Help!AK566</f>
        <v>240.64898860458359</v>
      </c>
      <c r="AR566" s="1478">
        <f>+Help!$G566*Help!AL566</f>
        <v>23.25259515570934</v>
      </c>
      <c r="AS566" s="1478">
        <f>+Help!$G566*Help!AM566</f>
        <v>0</v>
      </c>
      <c r="AV566" s="5">
        <v>1</v>
      </c>
    </row>
    <row r="567" spans="1:48" x14ac:dyDescent="0.2">
      <c r="A567" s="1">
        <v>45491</v>
      </c>
      <c r="B567" s="2">
        <f>+Help!$G567*Help!I567</f>
        <v>651.41868512110716</v>
      </c>
      <c r="C567" s="2">
        <f>+Help!$G567*Help!J567</f>
        <v>404.46366782006913</v>
      </c>
      <c r="D567" s="2">
        <f>+Help!$G567*Help!K567</f>
        <v>109.86159169550172</v>
      </c>
      <c r="E567" s="2">
        <f>+Help!$G567*Help!L567</f>
        <v>108.61591695501728</v>
      </c>
      <c r="F567" s="2">
        <f>+Help!$G567*Help!M567</f>
        <v>297.11218590578267</v>
      </c>
      <c r="G567" s="2">
        <f>+Help!$G567*Help!N567</f>
        <v>335.18752321176834</v>
      </c>
      <c r="H567" s="1478">
        <f>24*Help!R567/Help!$Q567</f>
        <v>276.98523137668127</v>
      </c>
      <c r="I567" s="1478">
        <f>24*Help!S567/Help!$Q567</f>
        <v>271.7830121656832</v>
      </c>
      <c r="J567" s="1478">
        <f>24*Help!T567/Help!$Q567</f>
        <v>17.741935483870968</v>
      </c>
      <c r="K567" s="1478">
        <f>24*Help!U567/Help!$Q567</f>
        <v>4.838709677419355</v>
      </c>
      <c r="L567" s="1478">
        <f>24*Help!V567/Help!$Q567</f>
        <v>1.935483870967742</v>
      </c>
      <c r="M567" s="1478">
        <f>24*Help!W567/Help!$Q567</f>
        <v>709.67741935483866</v>
      </c>
      <c r="N567" s="2">
        <f>100*Help!H567</f>
        <v>100</v>
      </c>
      <c r="O567" s="2">
        <f t="shared" si="69"/>
        <v>651.41868512110716</v>
      </c>
      <c r="P567" s="2">
        <f t="shared" si="70"/>
        <v>404.46366782006913</v>
      </c>
      <c r="Q567" s="2">
        <f t="shared" si="71"/>
        <v>109.86159169550172</v>
      </c>
      <c r="R567" s="2">
        <f t="shared" si="72"/>
        <v>108.61591695501728</v>
      </c>
      <c r="S567" s="2">
        <f t="shared" si="73"/>
        <v>297.11218590578267</v>
      </c>
      <c r="T567" s="2">
        <f t="shared" si="74"/>
        <v>335.18752321176834</v>
      </c>
      <c r="U567" s="1478">
        <f t="shared" si="75"/>
        <v>276.98523137668127</v>
      </c>
      <c r="V567" s="1478">
        <f t="shared" si="76"/>
        <v>271.7830121656832</v>
      </c>
      <c r="W567" s="1478">
        <f t="shared" si="77"/>
        <v>17.741935483870968</v>
      </c>
      <c r="X567" s="1478">
        <f t="shared" si="78"/>
        <v>4.838709677419355</v>
      </c>
      <c r="Y567" s="1478">
        <f t="shared" si="79"/>
        <v>1.935483870967742</v>
      </c>
      <c r="Z567" s="1478">
        <f t="shared" si="80"/>
        <v>709.67741935483866</v>
      </c>
      <c r="AA567" s="2">
        <f t="shared" si="68"/>
        <v>100</v>
      </c>
      <c r="AC567" s="2">
        <v>1</v>
      </c>
      <c r="AE567" s="2">
        <f>+Help!$G567*Help!Y567</f>
        <v>269.89619377162626</v>
      </c>
      <c r="AF567" s="2">
        <f>+Help!$G567*Help!Z567</f>
        <v>134.5674740484429</v>
      </c>
      <c r="AG567" s="2">
        <f>+Help!$G567*Help!AA567</f>
        <v>0</v>
      </c>
      <c r="AH567" s="2">
        <f>+Help!$G567*Help!AB567</f>
        <v>218.47750865051901</v>
      </c>
      <c r="AI567" s="2">
        <f>+Help!$G567*Help!AC567</f>
        <v>28.477508650519027</v>
      </c>
      <c r="AJ567" s="2">
        <f>+Help!$G567*Help!AD567</f>
        <v>34.569344179930795</v>
      </c>
      <c r="AK567" s="2">
        <f>+Help!$G567*Help!AE567</f>
        <v>11.76470588235294</v>
      </c>
      <c r="AL567" s="2">
        <f>+Help!$G567*Help!AF567</f>
        <v>11.418685121107265</v>
      </c>
      <c r="AM567" s="2">
        <f>+Help!$G567*Help!AG567</f>
        <v>5.3633217993079576</v>
      </c>
      <c r="AN567" s="2">
        <f>+Help!$G567*Help!AH567</f>
        <v>29.927335640138409</v>
      </c>
      <c r="AO567" s="2">
        <f>+Help!$G567*Help!AI567</f>
        <v>123.69965397923873</v>
      </c>
      <c r="AP567" s="2">
        <f>+Help!$G567*Help!AJ567</f>
        <v>13.397738456586273</v>
      </c>
      <c r="AQ567" s="2">
        <f>+Help!$G567*Help!AK567</f>
        <v>240.64898860458359</v>
      </c>
      <c r="AR567" s="1478">
        <f>+Help!$G567*Help!AL567</f>
        <v>23.25259515570934</v>
      </c>
      <c r="AS567" s="1478">
        <f>+Help!$G567*Help!AM567</f>
        <v>0</v>
      </c>
      <c r="AV567" s="5">
        <v>1</v>
      </c>
    </row>
    <row r="568" spans="1:48" x14ac:dyDescent="0.2">
      <c r="A568" s="1">
        <v>45492</v>
      </c>
      <c r="B568" s="2">
        <f>+Help!$G568*Help!I568</f>
        <v>651.41868512110716</v>
      </c>
      <c r="C568" s="2">
        <f>+Help!$G568*Help!J568</f>
        <v>404.46366782006913</v>
      </c>
      <c r="D568" s="2">
        <f>+Help!$G568*Help!K568</f>
        <v>109.86159169550172</v>
      </c>
      <c r="E568" s="2">
        <f>+Help!$G568*Help!L568</f>
        <v>108.61591695501728</v>
      </c>
      <c r="F568" s="2">
        <f>+Help!$G568*Help!M568</f>
        <v>297.11218590578267</v>
      </c>
      <c r="G568" s="2">
        <f>+Help!$G568*Help!N568</f>
        <v>335.18752321176834</v>
      </c>
      <c r="H568" s="1478">
        <f>24*Help!R568/Help!$Q568</f>
        <v>276.98523137668127</v>
      </c>
      <c r="I568" s="1478">
        <f>24*Help!S568/Help!$Q568</f>
        <v>271.7830121656832</v>
      </c>
      <c r="J568" s="1478">
        <f>24*Help!T568/Help!$Q568</f>
        <v>17.741935483870968</v>
      </c>
      <c r="K568" s="1478">
        <f>24*Help!U568/Help!$Q568</f>
        <v>4.838709677419355</v>
      </c>
      <c r="L568" s="1478">
        <f>24*Help!V568/Help!$Q568</f>
        <v>1.935483870967742</v>
      </c>
      <c r="M568" s="1478">
        <f>24*Help!W568/Help!$Q568</f>
        <v>709.67741935483866</v>
      </c>
      <c r="N568" s="2">
        <f>100*Help!H568</f>
        <v>100</v>
      </c>
      <c r="O568" s="2">
        <f t="shared" si="69"/>
        <v>651.41868512110716</v>
      </c>
      <c r="P568" s="2">
        <f t="shared" si="70"/>
        <v>404.46366782006913</v>
      </c>
      <c r="Q568" s="2">
        <f t="shared" si="71"/>
        <v>109.86159169550172</v>
      </c>
      <c r="R568" s="2">
        <f t="shared" si="72"/>
        <v>108.61591695501728</v>
      </c>
      <c r="S568" s="2">
        <f t="shared" si="73"/>
        <v>297.11218590578267</v>
      </c>
      <c r="T568" s="2">
        <f t="shared" si="74"/>
        <v>335.18752321176834</v>
      </c>
      <c r="U568" s="1478">
        <f t="shared" si="75"/>
        <v>276.98523137668127</v>
      </c>
      <c r="V568" s="1478">
        <f t="shared" si="76"/>
        <v>271.7830121656832</v>
      </c>
      <c r="W568" s="1478">
        <f t="shared" si="77"/>
        <v>17.741935483870968</v>
      </c>
      <c r="X568" s="1478">
        <f t="shared" si="78"/>
        <v>4.838709677419355</v>
      </c>
      <c r="Y568" s="1478">
        <f t="shared" si="79"/>
        <v>1.935483870967742</v>
      </c>
      <c r="Z568" s="1478">
        <f t="shared" si="80"/>
        <v>709.67741935483866</v>
      </c>
      <c r="AA568" s="2">
        <f t="shared" si="68"/>
        <v>100</v>
      </c>
      <c r="AC568" s="2">
        <v>1</v>
      </c>
      <c r="AE568" s="2">
        <f>+Help!$G568*Help!Y568</f>
        <v>269.89619377162626</v>
      </c>
      <c r="AF568" s="2">
        <f>+Help!$G568*Help!Z568</f>
        <v>134.5674740484429</v>
      </c>
      <c r="AG568" s="2">
        <f>+Help!$G568*Help!AA568</f>
        <v>0</v>
      </c>
      <c r="AH568" s="2">
        <f>+Help!$G568*Help!AB568</f>
        <v>218.47750865051901</v>
      </c>
      <c r="AI568" s="2">
        <f>+Help!$G568*Help!AC568</f>
        <v>28.477508650519027</v>
      </c>
      <c r="AJ568" s="2">
        <f>+Help!$G568*Help!AD568</f>
        <v>34.569344179930795</v>
      </c>
      <c r="AK568" s="2">
        <f>+Help!$G568*Help!AE568</f>
        <v>11.76470588235294</v>
      </c>
      <c r="AL568" s="2">
        <f>+Help!$G568*Help!AF568</f>
        <v>11.418685121107265</v>
      </c>
      <c r="AM568" s="2">
        <f>+Help!$G568*Help!AG568</f>
        <v>5.3633217993079576</v>
      </c>
      <c r="AN568" s="2">
        <f>+Help!$G568*Help!AH568</f>
        <v>29.927335640138409</v>
      </c>
      <c r="AO568" s="2">
        <f>+Help!$G568*Help!AI568</f>
        <v>123.69965397923873</v>
      </c>
      <c r="AP568" s="2">
        <f>+Help!$G568*Help!AJ568</f>
        <v>13.397738456586273</v>
      </c>
      <c r="AQ568" s="2">
        <f>+Help!$G568*Help!AK568</f>
        <v>240.64898860458359</v>
      </c>
      <c r="AR568" s="1478">
        <f>+Help!$G568*Help!AL568</f>
        <v>23.25259515570934</v>
      </c>
      <c r="AS568" s="1478">
        <f>+Help!$G568*Help!AM568</f>
        <v>0</v>
      </c>
      <c r="AV568" s="5">
        <v>1</v>
      </c>
    </row>
    <row r="569" spans="1:48" x14ac:dyDescent="0.2">
      <c r="A569" s="1">
        <v>45493</v>
      </c>
      <c r="B569" s="2">
        <f>+Help!$G569*Help!I569</f>
        <v>651.41868512110716</v>
      </c>
      <c r="C569" s="2">
        <f>+Help!$G569*Help!J569</f>
        <v>404.46366782006913</v>
      </c>
      <c r="D569" s="2">
        <f>+Help!$G569*Help!K569</f>
        <v>109.86159169550172</v>
      </c>
      <c r="E569" s="2">
        <f>+Help!$G569*Help!L569</f>
        <v>108.61591695501728</v>
      </c>
      <c r="F569" s="2">
        <f>+Help!$G569*Help!M569</f>
        <v>297.11218590578267</v>
      </c>
      <c r="G569" s="2">
        <f>+Help!$G569*Help!N569</f>
        <v>335.18752321176834</v>
      </c>
      <c r="H569" s="1478">
        <f>24*Help!R569/Help!$Q569</f>
        <v>276.98523137668127</v>
      </c>
      <c r="I569" s="1478">
        <f>24*Help!S569/Help!$Q569</f>
        <v>271.7830121656832</v>
      </c>
      <c r="J569" s="1478">
        <f>24*Help!T569/Help!$Q569</f>
        <v>17.741935483870968</v>
      </c>
      <c r="K569" s="1478">
        <f>24*Help!U569/Help!$Q569</f>
        <v>4.838709677419355</v>
      </c>
      <c r="L569" s="1478">
        <f>24*Help!V569/Help!$Q569</f>
        <v>1.935483870967742</v>
      </c>
      <c r="M569" s="1478">
        <f>24*Help!W569/Help!$Q569</f>
        <v>709.67741935483866</v>
      </c>
      <c r="N569" s="2">
        <f>100*Help!H569</f>
        <v>100</v>
      </c>
      <c r="O569" s="2">
        <f t="shared" si="69"/>
        <v>651.41868512110716</v>
      </c>
      <c r="P569" s="2">
        <f t="shared" si="70"/>
        <v>404.46366782006913</v>
      </c>
      <c r="Q569" s="2">
        <f t="shared" si="71"/>
        <v>109.86159169550172</v>
      </c>
      <c r="R569" s="2">
        <f t="shared" si="72"/>
        <v>108.61591695501728</v>
      </c>
      <c r="S569" s="2">
        <f t="shared" si="73"/>
        <v>297.11218590578267</v>
      </c>
      <c r="T569" s="2">
        <f t="shared" si="74"/>
        <v>335.18752321176834</v>
      </c>
      <c r="U569" s="1478">
        <f t="shared" si="75"/>
        <v>276.98523137668127</v>
      </c>
      <c r="V569" s="1478">
        <f t="shared" si="76"/>
        <v>271.7830121656832</v>
      </c>
      <c r="W569" s="1478">
        <f t="shared" si="77"/>
        <v>17.741935483870968</v>
      </c>
      <c r="X569" s="1478">
        <f t="shared" si="78"/>
        <v>4.838709677419355</v>
      </c>
      <c r="Y569" s="1478">
        <f t="shared" si="79"/>
        <v>1.935483870967742</v>
      </c>
      <c r="Z569" s="1478">
        <f t="shared" si="80"/>
        <v>709.67741935483866</v>
      </c>
      <c r="AA569" s="2">
        <f t="shared" si="68"/>
        <v>100</v>
      </c>
      <c r="AC569" s="2">
        <v>1</v>
      </c>
      <c r="AE569" s="2">
        <f>+Help!$G569*Help!Y569</f>
        <v>269.89619377162626</v>
      </c>
      <c r="AF569" s="2">
        <f>+Help!$G569*Help!Z569</f>
        <v>134.5674740484429</v>
      </c>
      <c r="AG569" s="2">
        <f>+Help!$G569*Help!AA569</f>
        <v>0</v>
      </c>
      <c r="AH569" s="2">
        <f>+Help!$G569*Help!AB569</f>
        <v>218.47750865051901</v>
      </c>
      <c r="AI569" s="2">
        <f>+Help!$G569*Help!AC569</f>
        <v>28.477508650519027</v>
      </c>
      <c r="AJ569" s="2">
        <f>+Help!$G569*Help!AD569</f>
        <v>34.569344179930795</v>
      </c>
      <c r="AK569" s="2">
        <f>+Help!$G569*Help!AE569</f>
        <v>11.76470588235294</v>
      </c>
      <c r="AL569" s="2">
        <f>+Help!$G569*Help!AF569</f>
        <v>11.418685121107265</v>
      </c>
      <c r="AM569" s="2">
        <f>+Help!$G569*Help!AG569</f>
        <v>5.3633217993079576</v>
      </c>
      <c r="AN569" s="2">
        <f>+Help!$G569*Help!AH569</f>
        <v>29.927335640138409</v>
      </c>
      <c r="AO569" s="2">
        <f>+Help!$G569*Help!AI569</f>
        <v>123.69965397923873</v>
      </c>
      <c r="AP569" s="2">
        <f>+Help!$G569*Help!AJ569</f>
        <v>13.397738456586273</v>
      </c>
      <c r="AQ569" s="2">
        <f>+Help!$G569*Help!AK569</f>
        <v>240.64898860458359</v>
      </c>
      <c r="AR569" s="1478">
        <f>+Help!$G569*Help!AL569</f>
        <v>23.25259515570934</v>
      </c>
      <c r="AS569" s="1478">
        <f>+Help!$G569*Help!AM569</f>
        <v>0</v>
      </c>
      <c r="AV569" s="5">
        <v>1</v>
      </c>
    </row>
    <row r="570" spans="1:48" x14ac:dyDescent="0.2">
      <c r="A570" s="1">
        <v>45494</v>
      </c>
      <c r="B570" s="2">
        <f>+Help!$G570*Help!I570</f>
        <v>651.41868512110716</v>
      </c>
      <c r="C570" s="2">
        <f>+Help!$G570*Help!J570</f>
        <v>404.46366782006913</v>
      </c>
      <c r="D570" s="2">
        <f>+Help!$G570*Help!K570</f>
        <v>109.86159169550172</v>
      </c>
      <c r="E570" s="2">
        <f>+Help!$G570*Help!L570</f>
        <v>108.61591695501728</v>
      </c>
      <c r="F570" s="2">
        <f>+Help!$G570*Help!M570</f>
        <v>297.11218590578267</v>
      </c>
      <c r="G570" s="2">
        <f>+Help!$G570*Help!N570</f>
        <v>335.18752321176834</v>
      </c>
      <c r="H570" s="1478">
        <f>24*Help!R570/Help!$Q570</f>
        <v>276.98523137668127</v>
      </c>
      <c r="I570" s="1478">
        <f>24*Help!S570/Help!$Q570</f>
        <v>271.7830121656832</v>
      </c>
      <c r="J570" s="1478">
        <f>24*Help!T570/Help!$Q570</f>
        <v>17.741935483870968</v>
      </c>
      <c r="K570" s="1478">
        <f>24*Help!U570/Help!$Q570</f>
        <v>4.838709677419355</v>
      </c>
      <c r="L570" s="1478">
        <f>24*Help!V570/Help!$Q570</f>
        <v>1.935483870967742</v>
      </c>
      <c r="M570" s="1478">
        <f>24*Help!W570/Help!$Q570</f>
        <v>709.67741935483866</v>
      </c>
      <c r="N570" s="2">
        <f>100*Help!H570</f>
        <v>100</v>
      </c>
      <c r="O570" s="2">
        <f t="shared" si="69"/>
        <v>651.41868512110716</v>
      </c>
      <c r="P570" s="2">
        <f t="shared" si="70"/>
        <v>404.46366782006913</v>
      </c>
      <c r="Q570" s="2">
        <f t="shared" si="71"/>
        <v>109.86159169550172</v>
      </c>
      <c r="R570" s="2">
        <f t="shared" si="72"/>
        <v>108.61591695501728</v>
      </c>
      <c r="S570" s="2">
        <f t="shared" si="73"/>
        <v>297.11218590578267</v>
      </c>
      <c r="T570" s="2">
        <f t="shared" si="74"/>
        <v>335.18752321176834</v>
      </c>
      <c r="U570" s="1478">
        <f t="shared" si="75"/>
        <v>276.98523137668127</v>
      </c>
      <c r="V570" s="1478">
        <f t="shared" si="76"/>
        <v>271.7830121656832</v>
      </c>
      <c r="W570" s="1478">
        <f t="shared" si="77"/>
        <v>17.741935483870968</v>
      </c>
      <c r="X570" s="1478">
        <f t="shared" si="78"/>
        <v>4.838709677419355</v>
      </c>
      <c r="Y570" s="1478">
        <f t="shared" si="79"/>
        <v>1.935483870967742</v>
      </c>
      <c r="Z570" s="1478">
        <f t="shared" si="80"/>
        <v>709.67741935483866</v>
      </c>
      <c r="AA570" s="2">
        <f t="shared" si="68"/>
        <v>100</v>
      </c>
      <c r="AC570" s="2">
        <v>1</v>
      </c>
      <c r="AE570" s="2">
        <f>+Help!$G570*Help!Y570</f>
        <v>269.89619377162626</v>
      </c>
      <c r="AF570" s="2">
        <f>+Help!$G570*Help!Z570</f>
        <v>134.5674740484429</v>
      </c>
      <c r="AG570" s="2">
        <f>+Help!$G570*Help!AA570</f>
        <v>0</v>
      </c>
      <c r="AH570" s="2">
        <f>+Help!$G570*Help!AB570</f>
        <v>218.47750865051901</v>
      </c>
      <c r="AI570" s="2">
        <f>+Help!$G570*Help!AC570</f>
        <v>28.477508650519027</v>
      </c>
      <c r="AJ570" s="2">
        <f>+Help!$G570*Help!AD570</f>
        <v>34.569344179930795</v>
      </c>
      <c r="AK570" s="2">
        <f>+Help!$G570*Help!AE570</f>
        <v>11.76470588235294</v>
      </c>
      <c r="AL570" s="2">
        <f>+Help!$G570*Help!AF570</f>
        <v>11.418685121107265</v>
      </c>
      <c r="AM570" s="2">
        <f>+Help!$G570*Help!AG570</f>
        <v>5.3633217993079576</v>
      </c>
      <c r="AN570" s="2">
        <f>+Help!$G570*Help!AH570</f>
        <v>29.927335640138409</v>
      </c>
      <c r="AO570" s="2">
        <f>+Help!$G570*Help!AI570</f>
        <v>123.69965397923873</v>
      </c>
      <c r="AP570" s="2">
        <f>+Help!$G570*Help!AJ570</f>
        <v>13.397738456586273</v>
      </c>
      <c r="AQ570" s="2">
        <f>+Help!$G570*Help!AK570</f>
        <v>240.64898860458359</v>
      </c>
      <c r="AR570" s="1478">
        <f>+Help!$G570*Help!AL570</f>
        <v>23.25259515570934</v>
      </c>
      <c r="AS570" s="1478">
        <f>+Help!$G570*Help!AM570</f>
        <v>0</v>
      </c>
      <c r="AV570" s="5">
        <v>1</v>
      </c>
    </row>
    <row r="571" spans="1:48" x14ac:dyDescent="0.2">
      <c r="A571" s="1">
        <v>45495</v>
      </c>
      <c r="B571" s="2">
        <f>+Help!$G571*Help!I571</f>
        <v>651.41868512110716</v>
      </c>
      <c r="C571" s="2">
        <f>+Help!$G571*Help!J571</f>
        <v>404.46366782006913</v>
      </c>
      <c r="D571" s="2">
        <f>+Help!$G571*Help!K571</f>
        <v>109.86159169550172</v>
      </c>
      <c r="E571" s="2">
        <f>+Help!$G571*Help!L571</f>
        <v>108.61591695501728</v>
      </c>
      <c r="F571" s="2">
        <f>+Help!$G571*Help!M571</f>
        <v>297.11218590578267</v>
      </c>
      <c r="G571" s="2">
        <f>+Help!$G571*Help!N571</f>
        <v>335.18752321176834</v>
      </c>
      <c r="H571" s="1478">
        <f>24*Help!R571/Help!$Q571</f>
        <v>276.98523137668127</v>
      </c>
      <c r="I571" s="1478">
        <f>24*Help!S571/Help!$Q571</f>
        <v>271.7830121656832</v>
      </c>
      <c r="J571" s="1478">
        <f>24*Help!T571/Help!$Q571</f>
        <v>17.741935483870968</v>
      </c>
      <c r="K571" s="1478">
        <f>24*Help!U571/Help!$Q571</f>
        <v>4.838709677419355</v>
      </c>
      <c r="L571" s="1478">
        <f>24*Help!V571/Help!$Q571</f>
        <v>1.935483870967742</v>
      </c>
      <c r="M571" s="1478">
        <f>24*Help!W571/Help!$Q571</f>
        <v>709.67741935483866</v>
      </c>
      <c r="N571" s="2">
        <f>100*Help!H571</f>
        <v>100</v>
      </c>
      <c r="O571" s="2">
        <f t="shared" si="69"/>
        <v>651.41868512110716</v>
      </c>
      <c r="P571" s="2">
        <f t="shared" si="70"/>
        <v>404.46366782006913</v>
      </c>
      <c r="Q571" s="2">
        <f t="shared" si="71"/>
        <v>109.86159169550172</v>
      </c>
      <c r="R571" s="2">
        <f t="shared" si="72"/>
        <v>108.61591695501728</v>
      </c>
      <c r="S571" s="2">
        <f t="shared" si="73"/>
        <v>297.11218590578267</v>
      </c>
      <c r="T571" s="2">
        <f t="shared" si="74"/>
        <v>335.18752321176834</v>
      </c>
      <c r="U571" s="1478">
        <f t="shared" si="75"/>
        <v>276.98523137668127</v>
      </c>
      <c r="V571" s="1478">
        <f t="shared" si="76"/>
        <v>271.7830121656832</v>
      </c>
      <c r="W571" s="1478">
        <f t="shared" si="77"/>
        <v>17.741935483870968</v>
      </c>
      <c r="X571" s="1478">
        <f t="shared" si="78"/>
        <v>4.838709677419355</v>
      </c>
      <c r="Y571" s="1478">
        <f t="shared" si="79"/>
        <v>1.935483870967742</v>
      </c>
      <c r="Z571" s="1478">
        <f t="shared" si="80"/>
        <v>709.67741935483866</v>
      </c>
      <c r="AA571" s="2">
        <f t="shared" si="68"/>
        <v>100</v>
      </c>
      <c r="AC571" s="2">
        <v>1</v>
      </c>
      <c r="AE571" s="2">
        <f>+Help!$G571*Help!Y571</f>
        <v>269.89619377162626</v>
      </c>
      <c r="AF571" s="2">
        <f>+Help!$G571*Help!Z571</f>
        <v>134.5674740484429</v>
      </c>
      <c r="AG571" s="2">
        <f>+Help!$G571*Help!AA571</f>
        <v>0</v>
      </c>
      <c r="AH571" s="2">
        <f>+Help!$G571*Help!AB571</f>
        <v>218.47750865051901</v>
      </c>
      <c r="AI571" s="2">
        <f>+Help!$G571*Help!AC571</f>
        <v>28.477508650519027</v>
      </c>
      <c r="AJ571" s="2">
        <f>+Help!$G571*Help!AD571</f>
        <v>34.569344179930795</v>
      </c>
      <c r="AK571" s="2">
        <f>+Help!$G571*Help!AE571</f>
        <v>11.76470588235294</v>
      </c>
      <c r="AL571" s="2">
        <f>+Help!$G571*Help!AF571</f>
        <v>11.418685121107265</v>
      </c>
      <c r="AM571" s="2">
        <f>+Help!$G571*Help!AG571</f>
        <v>5.3633217993079576</v>
      </c>
      <c r="AN571" s="2">
        <f>+Help!$G571*Help!AH571</f>
        <v>29.927335640138409</v>
      </c>
      <c r="AO571" s="2">
        <f>+Help!$G571*Help!AI571</f>
        <v>123.69965397923873</v>
      </c>
      <c r="AP571" s="2">
        <f>+Help!$G571*Help!AJ571</f>
        <v>13.397738456586273</v>
      </c>
      <c r="AQ571" s="2">
        <f>+Help!$G571*Help!AK571</f>
        <v>240.64898860458359</v>
      </c>
      <c r="AR571" s="1478">
        <f>+Help!$G571*Help!AL571</f>
        <v>23.25259515570934</v>
      </c>
      <c r="AS571" s="1478">
        <f>+Help!$G571*Help!AM571</f>
        <v>0</v>
      </c>
      <c r="AV571" s="5">
        <v>1</v>
      </c>
    </row>
    <row r="572" spans="1:48" x14ac:dyDescent="0.2">
      <c r="A572" s="1">
        <v>45496</v>
      </c>
      <c r="B572" s="2">
        <f>+Help!$G572*Help!I572</f>
        <v>325.70934256055358</v>
      </c>
      <c r="C572" s="2">
        <f>+Help!$G572*Help!J572</f>
        <v>202.23183391003457</v>
      </c>
      <c r="D572" s="2">
        <f>+Help!$G572*Help!K572</f>
        <v>54.930795847750858</v>
      </c>
      <c r="E572" s="2">
        <f>+Help!$G572*Help!L572</f>
        <v>54.307958477508642</v>
      </c>
      <c r="F572" s="2">
        <f>+Help!$G572*Help!M572</f>
        <v>148.55609295289133</v>
      </c>
      <c r="G572" s="2">
        <f>+Help!$G572*Help!N572</f>
        <v>167.59376160588417</v>
      </c>
      <c r="H572" s="1478">
        <f>24*Help!R572/Help!$Q572</f>
        <v>276.98523137668127</v>
      </c>
      <c r="I572" s="1478">
        <f>24*Help!S572/Help!$Q572</f>
        <v>271.7830121656832</v>
      </c>
      <c r="J572" s="1478">
        <f>24*Help!T572/Help!$Q572</f>
        <v>17.741935483870968</v>
      </c>
      <c r="K572" s="1478">
        <f>24*Help!U572/Help!$Q572</f>
        <v>4.838709677419355</v>
      </c>
      <c r="L572" s="1478">
        <f>24*Help!V572/Help!$Q572</f>
        <v>1.935483870967742</v>
      </c>
      <c r="M572" s="1478">
        <f>24*Help!W572/Help!$Q572</f>
        <v>709.67741935483866</v>
      </c>
      <c r="N572" s="2">
        <f>100*Help!H572</f>
        <v>50</v>
      </c>
      <c r="O572" s="2">
        <f t="shared" si="69"/>
        <v>325.70934256055358</v>
      </c>
      <c r="P572" s="2">
        <f t="shared" si="70"/>
        <v>202.23183391003457</v>
      </c>
      <c r="Q572" s="2">
        <f t="shared" si="71"/>
        <v>54.930795847750858</v>
      </c>
      <c r="R572" s="2">
        <f t="shared" si="72"/>
        <v>54.307958477508642</v>
      </c>
      <c r="S572" s="2">
        <f t="shared" si="73"/>
        <v>148.55609295289133</v>
      </c>
      <c r="T572" s="2">
        <f t="shared" si="74"/>
        <v>167.59376160588417</v>
      </c>
      <c r="U572" s="1478">
        <f t="shared" si="75"/>
        <v>276.98523137668127</v>
      </c>
      <c r="V572" s="1478">
        <f t="shared" si="76"/>
        <v>271.7830121656832</v>
      </c>
      <c r="W572" s="1478">
        <f t="shared" si="77"/>
        <v>17.741935483870968</v>
      </c>
      <c r="X572" s="1478">
        <f t="shared" si="78"/>
        <v>4.838709677419355</v>
      </c>
      <c r="Y572" s="1478">
        <f t="shared" si="79"/>
        <v>1.935483870967742</v>
      </c>
      <c r="Z572" s="1478">
        <f t="shared" si="80"/>
        <v>709.67741935483866</v>
      </c>
      <c r="AA572" s="2">
        <f t="shared" si="68"/>
        <v>50</v>
      </c>
      <c r="AC572" s="2">
        <v>1</v>
      </c>
      <c r="AE572" s="2">
        <f>+Help!$G572*Help!Y572</f>
        <v>134.94809688581313</v>
      </c>
      <c r="AF572" s="2">
        <f>+Help!$G572*Help!Z572</f>
        <v>67.283737024221452</v>
      </c>
      <c r="AG572" s="2">
        <f>+Help!$G572*Help!AA572</f>
        <v>0</v>
      </c>
      <c r="AH572" s="2">
        <f>+Help!$G572*Help!AB572</f>
        <v>109.23875432525951</v>
      </c>
      <c r="AI572" s="2">
        <f>+Help!$G572*Help!AC572</f>
        <v>14.238754325259514</v>
      </c>
      <c r="AJ572" s="2">
        <f>+Help!$G572*Help!AD572</f>
        <v>17.284672089965397</v>
      </c>
      <c r="AK572" s="2">
        <f>+Help!$G572*Help!AE572</f>
        <v>5.8823529411764701</v>
      </c>
      <c r="AL572" s="2">
        <f>+Help!$G572*Help!AF572</f>
        <v>5.7093425605536323</v>
      </c>
      <c r="AM572" s="2">
        <f>+Help!$G572*Help!AG572</f>
        <v>2.6816608996539788</v>
      </c>
      <c r="AN572" s="2">
        <f>+Help!$G572*Help!AH572</f>
        <v>14.963667820069205</v>
      </c>
      <c r="AO572" s="2">
        <f>+Help!$G572*Help!AI572</f>
        <v>61.849826989619366</v>
      </c>
      <c r="AP572" s="2">
        <f>+Help!$G572*Help!AJ572</f>
        <v>6.6988692282931366</v>
      </c>
      <c r="AQ572" s="2">
        <f>+Help!$G572*Help!AK572</f>
        <v>120.3244943022918</v>
      </c>
      <c r="AR572" s="1478">
        <f>+Help!$G572*Help!AL572</f>
        <v>11.62629757785467</v>
      </c>
      <c r="AS572" s="1478">
        <f>+Help!$G572*Help!AM572</f>
        <v>0</v>
      </c>
      <c r="AV572" s="5">
        <v>1</v>
      </c>
    </row>
    <row r="573" spans="1:48" x14ac:dyDescent="0.2">
      <c r="A573" s="1">
        <v>45497</v>
      </c>
      <c r="B573" s="2">
        <f>+Help!$G573*Help!I573</f>
        <v>651.41868512110716</v>
      </c>
      <c r="C573" s="2">
        <f>+Help!$G573*Help!J573</f>
        <v>404.46366782006913</v>
      </c>
      <c r="D573" s="2">
        <f>+Help!$G573*Help!K573</f>
        <v>109.86159169550172</v>
      </c>
      <c r="E573" s="2">
        <f>+Help!$G573*Help!L573</f>
        <v>108.61591695501728</v>
      </c>
      <c r="F573" s="2">
        <f>+Help!$G573*Help!M573</f>
        <v>297.11218590578267</v>
      </c>
      <c r="G573" s="2">
        <f>+Help!$G573*Help!N573</f>
        <v>335.18752321176834</v>
      </c>
      <c r="H573" s="1478">
        <f>24*Help!R573/Help!$Q573</f>
        <v>276.98523137668127</v>
      </c>
      <c r="I573" s="1478">
        <f>24*Help!S573/Help!$Q573</f>
        <v>271.7830121656832</v>
      </c>
      <c r="J573" s="1478">
        <f>24*Help!T573/Help!$Q573</f>
        <v>17.741935483870968</v>
      </c>
      <c r="K573" s="1478">
        <f>24*Help!U573/Help!$Q573</f>
        <v>4.838709677419355</v>
      </c>
      <c r="L573" s="1478">
        <f>24*Help!V573/Help!$Q573</f>
        <v>1.935483870967742</v>
      </c>
      <c r="M573" s="1478">
        <f>24*Help!W573/Help!$Q573</f>
        <v>709.67741935483866</v>
      </c>
      <c r="N573" s="2">
        <f>100*Help!H573</f>
        <v>100</v>
      </c>
      <c r="O573" s="2">
        <f t="shared" si="69"/>
        <v>651.41868512110716</v>
      </c>
      <c r="P573" s="2">
        <f t="shared" si="70"/>
        <v>404.46366782006913</v>
      </c>
      <c r="Q573" s="2">
        <f t="shared" si="71"/>
        <v>109.86159169550172</v>
      </c>
      <c r="R573" s="2">
        <f t="shared" si="72"/>
        <v>108.61591695501728</v>
      </c>
      <c r="S573" s="2">
        <f t="shared" si="73"/>
        <v>297.11218590578267</v>
      </c>
      <c r="T573" s="2">
        <f t="shared" si="74"/>
        <v>335.18752321176834</v>
      </c>
      <c r="U573" s="1478">
        <f t="shared" ref="U573:Z573" si="81">+H573*$AC573*$AV573</f>
        <v>276.98523137668127</v>
      </c>
      <c r="V573" s="1478">
        <f t="shared" si="81"/>
        <v>271.7830121656832</v>
      </c>
      <c r="W573" s="1478">
        <f t="shared" si="81"/>
        <v>17.741935483870968</v>
      </c>
      <c r="X573" s="1478">
        <f t="shared" si="81"/>
        <v>4.838709677419355</v>
      </c>
      <c r="Y573" s="1478">
        <f t="shared" si="81"/>
        <v>1.935483870967742</v>
      </c>
      <c r="Z573" s="1478">
        <f t="shared" si="81"/>
        <v>709.67741935483866</v>
      </c>
      <c r="AA573" s="2">
        <f t="shared" si="68"/>
        <v>100</v>
      </c>
      <c r="AC573" s="2">
        <v>1</v>
      </c>
      <c r="AE573" s="2">
        <f>+Help!$G573*Help!Y573</f>
        <v>269.89619377162626</v>
      </c>
      <c r="AF573" s="2">
        <f>+Help!$G573*Help!Z573</f>
        <v>134.5674740484429</v>
      </c>
      <c r="AG573" s="2">
        <f>+Help!$G573*Help!AA573</f>
        <v>0</v>
      </c>
      <c r="AH573" s="2">
        <f>+Help!$G573*Help!AB573</f>
        <v>218.47750865051901</v>
      </c>
      <c r="AI573" s="2">
        <f>+Help!$G573*Help!AC573</f>
        <v>28.477508650519027</v>
      </c>
      <c r="AJ573" s="2">
        <f>+Help!$G573*Help!AD573</f>
        <v>34.569344179930795</v>
      </c>
      <c r="AK573" s="2">
        <f>+Help!$G573*Help!AE573</f>
        <v>11.76470588235294</v>
      </c>
      <c r="AL573" s="2">
        <f>+Help!$G573*Help!AF573</f>
        <v>11.418685121107265</v>
      </c>
      <c r="AM573" s="2">
        <f>+Help!$G573*Help!AG573</f>
        <v>5.3633217993079576</v>
      </c>
      <c r="AN573" s="2">
        <f>+Help!$G573*Help!AH573</f>
        <v>29.927335640138409</v>
      </c>
      <c r="AO573" s="2">
        <f>+Help!$G573*Help!AI573</f>
        <v>123.69965397923873</v>
      </c>
      <c r="AP573" s="2">
        <f>+Help!$G573*Help!AJ573</f>
        <v>13.397738456586273</v>
      </c>
      <c r="AQ573" s="2">
        <f>+Help!$G573*Help!AK573</f>
        <v>240.64898860458359</v>
      </c>
      <c r="AR573" s="1478">
        <f>+Help!$G573*Help!AL573*$AV573</f>
        <v>23.25259515570934</v>
      </c>
      <c r="AS573" s="1478">
        <f>+Help!$G573*Help!AM573*$AV573</f>
        <v>0</v>
      </c>
      <c r="AV573" s="5">
        <v>1</v>
      </c>
    </row>
    <row r="574" spans="1:48" x14ac:dyDescent="0.2">
      <c r="A574" s="1">
        <v>45498</v>
      </c>
      <c r="B574" s="2">
        <f>+Help!$G574*Help!I574</f>
        <v>651.41868512110716</v>
      </c>
      <c r="C574" s="2">
        <f>+Help!$G574*Help!J574</f>
        <v>404.46366782006913</v>
      </c>
      <c r="D574" s="2">
        <f>+Help!$G574*Help!K574</f>
        <v>109.86159169550172</v>
      </c>
      <c r="E574" s="2">
        <f>+Help!$G574*Help!L574</f>
        <v>108.61591695501728</v>
      </c>
      <c r="F574" s="2">
        <f>+Help!$G574*Help!M574</f>
        <v>297.11218590578267</v>
      </c>
      <c r="G574" s="2">
        <f>+Help!$G574*Help!N574</f>
        <v>335.18752321176834</v>
      </c>
      <c r="H574" s="1478">
        <f>24*Help!R574/Help!$Q574</f>
        <v>276.98523137668127</v>
      </c>
      <c r="I574" s="1478">
        <f>24*Help!S574/Help!$Q574</f>
        <v>271.7830121656832</v>
      </c>
      <c r="J574" s="1478">
        <f>24*Help!T574/Help!$Q574</f>
        <v>17.741935483870968</v>
      </c>
      <c r="K574" s="1478">
        <f>24*Help!U574/Help!$Q574</f>
        <v>4.838709677419355</v>
      </c>
      <c r="L574" s="1478">
        <f>24*Help!V574/Help!$Q574</f>
        <v>1.935483870967742</v>
      </c>
      <c r="M574" s="1478">
        <f>24*Help!W574/Help!$Q574</f>
        <v>709.67741935483866</v>
      </c>
      <c r="N574" s="2">
        <f>100*Help!H574</f>
        <v>100</v>
      </c>
      <c r="O574" s="2">
        <f t="shared" si="69"/>
        <v>651.41868512110716</v>
      </c>
      <c r="P574" s="2">
        <f t="shared" si="70"/>
        <v>404.46366782006913</v>
      </c>
      <c r="Q574" s="2">
        <f t="shared" si="71"/>
        <v>109.86159169550172</v>
      </c>
      <c r="R574" s="2">
        <f t="shared" si="72"/>
        <v>108.61591695501728</v>
      </c>
      <c r="S574" s="2">
        <f t="shared" si="73"/>
        <v>297.11218590578267</v>
      </c>
      <c r="T574" s="2">
        <f t="shared" si="74"/>
        <v>335.18752321176834</v>
      </c>
      <c r="U574" s="1478">
        <f t="shared" ref="U574:U588" si="82">+H574*$AC574*$AV574</f>
        <v>276.98523137668127</v>
      </c>
      <c r="V574" s="1478">
        <f t="shared" ref="V574:V588" si="83">+I574*$AC574*$AV574</f>
        <v>271.7830121656832</v>
      </c>
      <c r="W574" s="1478">
        <f t="shared" ref="W574:W588" si="84">+J574*$AC574*$AV574</f>
        <v>17.741935483870968</v>
      </c>
      <c r="X574" s="1478">
        <f t="shared" ref="X574:X588" si="85">+K574*$AC574*$AV574</f>
        <v>4.838709677419355</v>
      </c>
      <c r="Y574" s="1478">
        <f t="shared" ref="Y574:Y588" si="86">+L574*$AC574*$AV574</f>
        <v>1.935483870967742</v>
      </c>
      <c r="Z574" s="1478">
        <f t="shared" ref="Z574:Z588" si="87">+M574*$AC574*$AV574</f>
        <v>709.67741935483866</v>
      </c>
      <c r="AA574" s="2">
        <f t="shared" si="68"/>
        <v>100</v>
      </c>
      <c r="AC574" s="2">
        <v>1</v>
      </c>
      <c r="AE574" s="2">
        <f>+Help!$G574*Help!Y574</f>
        <v>269.89619377162626</v>
      </c>
      <c r="AF574" s="2">
        <f>+Help!$G574*Help!Z574</f>
        <v>134.5674740484429</v>
      </c>
      <c r="AG574" s="2">
        <f>+Help!$G574*Help!AA574</f>
        <v>0</v>
      </c>
      <c r="AH574" s="2">
        <f>+Help!$G574*Help!AB574</f>
        <v>218.47750865051901</v>
      </c>
      <c r="AI574" s="2">
        <f>+Help!$G574*Help!AC574</f>
        <v>28.477508650519027</v>
      </c>
      <c r="AJ574" s="2">
        <f>+Help!$G574*Help!AD574</f>
        <v>34.569344179930795</v>
      </c>
      <c r="AK574" s="2">
        <f>+Help!$G574*Help!AE574</f>
        <v>11.76470588235294</v>
      </c>
      <c r="AL574" s="2">
        <f>+Help!$G574*Help!AF574</f>
        <v>11.418685121107265</v>
      </c>
      <c r="AM574" s="2">
        <f>+Help!$G574*Help!AG574</f>
        <v>5.3633217993079576</v>
      </c>
      <c r="AN574" s="2">
        <f>+Help!$G574*Help!AH574</f>
        <v>29.927335640138409</v>
      </c>
      <c r="AO574" s="2">
        <f>+Help!$G574*Help!AI574</f>
        <v>123.69965397923873</v>
      </c>
      <c r="AP574" s="2">
        <f>+Help!$G574*Help!AJ574</f>
        <v>13.397738456586273</v>
      </c>
      <c r="AQ574" s="2">
        <f>+Help!$G574*Help!AK574</f>
        <v>240.64898860458359</v>
      </c>
      <c r="AR574" s="1478">
        <f>+Help!$G574*Help!AL574*$AV574</f>
        <v>23.25259515570934</v>
      </c>
      <c r="AS574" s="1478">
        <f>+Help!$G574*Help!AM574*$AV574</f>
        <v>0</v>
      </c>
      <c r="AV574" s="5">
        <v>1</v>
      </c>
    </row>
    <row r="575" spans="1:48" x14ac:dyDescent="0.2">
      <c r="A575" s="1">
        <v>45499</v>
      </c>
      <c r="B575" s="2">
        <f>+Help!$G575*Help!I575</f>
        <v>651.41868512110716</v>
      </c>
      <c r="C575" s="2">
        <f>+Help!$G575*Help!J575</f>
        <v>404.46366782006913</v>
      </c>
      <c r="D575" s="2">
        <f>+Help!$G575*Help!K575</f>
        <v>109.86159169550172</v>
      </c>
      <c r="E575" s="2">
        <f>+Help!$G575*Help!L575</f>
        <v>108.61591695501728</v>
      </c>
      <c r="F575" s="2">
        <f>+Help!$G575*Help!M575</f>
        <v>297.11218590578267</v>
      </c>
      <c r="G575" s="2">
        <f>+Help!$G575*Help!N575</f>
        <v>335.18752321176834</v>
      </c>
      <c r="H575" s="1478">
        <f>24*Help!R575/Help!$Q575</f>
        <v>276.98523137668127</v>
      </c>
      <c r="I575" s="1478">
        <f>24*Help!S575/Help!$Q575</f>
        <v>271.7830121656832</v>
      </c>
      <c r="J575" s="1478">
        <f>24*Help!T575/Help!$Q575</f>
        <v>17.741935483870968</v>
      </c>
      <c r="K575" s="1478">
        <f>24*Help!U575/Help!$Q575</f>
        <v>4.838709677419355</v>
      </c>
      <c r="L575" s="1478">
        <f>24*Help!V575/Help!$Q575</f>
        <v>1.935483870967742</v>
      </c>
      <c r="M575" s="1478">
        <f>24*Help!W575/Help!$Q575</f>
        <v>709.67741935483866</v>
      </c>
      <c r="N575" s="2">
        <f>100*Help!H575</f>
        <v>100</v>
      </c>
      <c r="O575" s="2">
        <f t="shared" si="69"/>
        <v>651.41868512110716</v>
      </c>
      <c r="P575" s="2">
        <f t="shared" si="70"/>
        <v>404.46366782006913</v>
      </c>
      <c r="Q575" s="2">
        <f t="shared" si="71"/>
        <v>109.86159169550172</v>
      </c>
      <c r="R575" s="2">
        <f t="shared" si="72"/>
        <v>108.61591695501728</v>
      </c>
      <c r="S575" s="2">
        <f t="shared" si="73"/>
        <v>297.11218590578267</v>
      </c>
      <c r="T575" s="2">
        <f t="shared" si="74"/>
        <v>335.18752321176834</v>
      </c>
      <c r="U575" s="1478">
        <f t="shared" si="82"/>
        <v>276.98523137668127</v>
      </c>
      <c r="V575" s="1478">
        <f t="shared" si="83"/>
        <v>271.7830121656832</v>
      </c>
      <c r="W575" s="1478">
        <f t="shared" si="84"/>
        <v>17.741935483870968</v>
      </c>
      <c r="X575" s="1478">
        <f t="shared" si="85"/>
        <v>4.838709677419355</v>
      </c>
      <c r="Y575" s="1478">
        <f t="shared" si="86"/>
        <v>1.935483870967742</v>
      </c>
      <c r="Z575" s="1478">
        <f t="shared" si="87"/>
        <v>709.67741935483866</v>
      </c>
      <c r="AA575" s="2">
        <f t="shared" si="68"/>
        <v>100</v>
      </c>
      <c r="AC575" s="2">
        <v>1</v>
      </c>
      <c r="AE575" s="2">
        <f>+Help!$G575*Help!Y575</f>
        <v>269.89619377162626</v>
      </c>
      <c r="AF575" s="2">
        <f>+Help!$G575*Help!Z575</f>
        <v>134.5674740484429</v>
      </c>
      <c r="AG575" s="2">
        <f>+Help!$G575*Help!AA575</f>
        <v>0</v>
      </c>
      <c r="AH575" s="2">
        <f>+Help!$G575*Help!AB575</f>
        <v>218.47750865051901</v>
      </c>
      <c r="AI575" s="2">
        <f>+Help!$G575*Help!AC575</f>
        <v>28.477508650519027</v>
      </c>
      <c r="AJ575" s="2">
        <f>+Help!$G575*Help!AD575</f>
        <v>34.569344179930795</v>
      </c>
      <c r="AK575" s="2">
        <f>+Help!$G575*Help!AE575</f>
        <v>11.76470588235294</v>
      </c>
      <c r="AL575" s="2">
        <f>+Help!$G575*Help!AF575</f>
        <v>11.418685121107265</v>
      </c>
      <c r="AM575" s="2">
        <f>+Help!$G575*Help!AG575</f>
        <v>5.3633217993079576</v>
      </c>
      <c r="AN575" s="2">
        <f>+Help!$G575*Help!AH575</f>
        <v>29.927335640138409</v>
      </c>
      <c r="AO575" s="2">
        <f>+Help!$G575*Help!AI575</f>
        <v>123.69965397923873</v>
      </c>
      <c r="AP575" s="2">
        <f>+Help!$G575*Help!AJ575</f>
        <v>13.397738456586273</v>
      </c>
      <c r="AQ575" s="2">
        <f>+Help!$G575*Help!AK575</f>
        <v>240.64898860458359</v>
      </c>
      <c r="AR575" s="1478">
        <f>+Help!$G575*Help!AL575*$AV575</f>
        <v>23.25259515570934</v>
      </c>
      <c r="AS575" s="1478">
        <f>+Help!$G575*Help!AM575*$AV575</f>
        <v>0</v>
      </c>
      <c r="AV575" s="5">
        <v>1</v>
      </c>
    </row>
    <row r="576" spans="1:48" x14ac:dyDescent="0.2">
      <c r="A576" s="1">
        <v>45500</v>
      </c>
      <c r="B576" s="2">
        <f>+Help!$G576*Help!I576</f>
        <v>651.41868512110716</v>
      </c>
      <c r="C576" s="2">
        <f>+Help!$G576*Help!J576</f>
        <v>404.46366782006913</v>
      </c>
      <c r="D576" s="2">
        <f>+Help!$G576*Help!K576</f>
        <v>109.86159169550172</v>
      </c>
      <c r="E576" s="2">
        <f>+Help!$G576*Help!L576</f>
        <v>108.61591695501728</v>
      </c>
      <c r="F576" s="2">
        <f>+Help!$G576*Help!M576</f>
        <v>297.11218590578267</v>
      </c>
      <c r="G576" s="2">
        <f>+Help!$G576*Help!N576</f>
        <v>335.18752321176834</v>
      </c>
      <c r="H576" s="1478">
        <f>24*Help!R576/Help!$Q576</f>
        <v>276.98523137668127</v>
      </c>
      <c r="I576" s="1478">
        <f>24*Help!S576/Help!$Q576</f>
        <v>271.7830121656832</v>
      </c>
      <c r="J576" s="1478">
        <f>24*Help!T576/Help!$Q576</f>
        <v>17.741935483870968</v>
      </c>
      <c r="K576" s="1478">
        <f>24*Help!U576/Help!$Q576</f>
        <v>4.838709677419355</v>
      </c>
      <c r="L576" s="1478">
        <f>24*Help!V576/Help!$Q576</f>
        <v>1.935483870967742</v>
      </c>
      <c r="M576" s="1478">
        <f>24*Help!W576/Help!$Q576</f>
        <v>709.67741935483866</v>
      </c>
      <c r="N576" s="2">
        <f>100*Help!H576</f>
        <v>100</v>
      </c>
      <c r="O576" s="2">
        <f t="shared" si="69"/>
        <v>651.41868512110716</v>
      </c>
      <c r="P576" s="2">
        <f t="shared" si="70"/>
        <v>404.46366782006913</v>
      </c>
      <c r="Q576" s="2">
        <f t="shared" si="71"/>
        <v>109.86159169550172</v>
      </c>
      <c r="R576" s="2">
        <f t="shared" si="72"/>
        <v>108.61591695501728</v>
      </c>
      <c r="S576" s="2">
        <f t="shared" si="73"/>
        <v>297.11218590578267</v>
      </c>
      <c r="T576" s="2">
        <f t="shared" si="74"/>
        <v>335.18752321176834</v>
      </c>
      <c r="U576" s="1478">
        <f t="shared" si="82"/>
        <v>276.98523137668127</v>
      </c>
      <c r="V576" s="1478">
        <f t="shared" si="83"/>
        <v>271.7830121656832</v>
      </c>
      <c r="W576" s="1478">
        <f t="shared" si="84"/>
        <v>17.741935483870968</v>
      </c>
      <c r="X576" s="1478">
        <f t="shared" si="85"/>
        <v>4.838709677419355</v>
      </c>
      <c r="Y576" s="1478">
        <f t="shared" si="86"/>
        <v>1.935483870967742</v>
      </c>
      <c r="Z576" s="1478">
        <f t="shared" si="87"/>
        <v>709.67741935483866</v>
      </c>
      <c r="AA576" s="2">
        <f t="shared" si="68"/>
        <v>100</v>
      </c>
      <c r="AC576" s="2">
        <v>1</v>
      </c>
      <c r="AE576" s="2">
        <f>+Help!$G576*Help!Y576</f>
        <v>269.89619377162626</v>
      </c>
      <c r="AF576" s="2">
        <f>+Help!$G576*Help!Z576</f>
        <v>134.5674740484429</v>
      </c>
      <c r="AG576" s="2">
        <f>+Help!$G576*Help!AA576</f>
        <v>0</v>
      </c>
      <c r="AH576" s="2">
        <f>+Help!$G576*Help!AB576</f>
        <v>218.47750865051901</v>
      </c>
      <c r="AI576" s="2">
        <f>+Help!$G576*Help!AC576</f>
        <v>28.477508650519027</v>
      </c>
      <c r="AJ576" s="2">
        <f>+Help!$G576*Help!AD576</f>
        <v>34.569344179930795</v>
      </c>
      <c r="AK576" s="2">
        <f>+Help!$G576*Help!AE576</f>
        <v>11.76470588235294</v>
      </c>
      <c r="AL576" s="2">
        <f>+Help!$G576*Help!AF576</f>
        <v>11.418685121107265</v>
      </c>
      <c r="AM576" s="2">
        <f>+Help!$G576*Help!AG576</f>
        <v>5.3633217993079576</v>
      </c>
      <c r="AN576" s="2">
        <f>+Help!$G576*Help!AH576</f>
        <v>29.927335640138409</v>
      </c>
      <c r="AO576" s="2">
        <f>+Help!$G576*Help!AI576</f>
        <v>123.69965397923873</v>
      </c>
      <c r="AP576" s="2">
        <f>+Help!$G576*Help!AJ576</f>
        <v>13.397738456586273</v>
      </c>
      <c r="AQ576" s="2">
        <f>+Help!$G576*Help!AK576</f>
        <v>240.64898860458359</v>
      </c>
      <c r="AR576" s="1478">
        <f>+Help!$G576*Help!AL576*$AV576</f>
        <v>23.25259515570934</v>
      </c>
      <c r="AS576" s="1478">
        <f>+Help!$G576*Help!AM576*$AV576</f>
        <v>0</v>
      </c>
      <c r="AV576" s="5">
        <v>1</v>
      </c>
    </row>
    <row r="577" spans="1:48" x14ac:dyDescent="0.2">
      <c r="A577" s="1">
        <v>45501</v>
      </c>
      <c r="B577" s="2">
        <f>+Help!$G577*Help!I577</f>
        <v>651.41868512110716</v>
      </c>
      <c r="C577" s="2">
        <f>+Help!$G577*Help!J577</f>
        <v>404.46366782006913</v>
      </c>
      <c r="D577" s="2">
        <f>+Help!$G577*Help!K577</f>
        <v>109.86159169550172</v>
      </c>
      <c r="E577" s="2">
        <f>+Help!$G577*Help!L577</f>
        <v>108.61591695501728</v>
      </c>
      <c r="F577" s="2">
        <f>+Help!$G577*Help!M577</f>
        <v>297.11218590578267</v>
      </c>
      <c r="G577" s="2">
        <f>+Help!$G577*Help!N577</f>
        <v>335.18752321176834</v>
      </c>
      <c r="H577" s="1478">
        <f>24*Help!R577/Help!$Q577</f>
        <v>276.98523137668127</v>
      </c>
      <c r="I577" s="1478">
        <f>24*Help!S577/Help!$Q577</f>
        <v>271.7830121656832</v>
      </c>
      <c r="J577" s="1478">
        <f>24*Help!T577/Help!$Q577</f>
        <v>17.741935483870968</v>
      </c>
      <c r="K577" s="1478">
        <f>24*Help!U577/Help!$Q577</f>
        <v>4.838709677419355</v>
      </c>
      <c r="L577" s="1478">
        <f>24*Help!V577/Help!$Q577</f>
        <v>1.935483870967742</v>
      </c>
      <c r="M577" s="1478">
        <f>24*Help!W577/Help!$Q577</f>
        <v>709.67741935483866</v>
      </c>
      <c r="N577" s="2">
        <f>100*Help!H577</f>
        <v>100</v>
      </c>
      <c r="O577" s="2">
        <f t="shared" si="69"/>
        <v>651.41868512110716</v>
      </c>
      <c r="P577" s="2">
        <f t="shared" si="70"/>
        <v>404.46366782006913</v>
      </c>
      <c r="Q577" s="2">
        <f t="shared" si="71"/>
        <v>109.86159169550172</v>
      </c>
      <c r="R577" s="2">
        <f t="shared" si="72"/>
        <v>108.61591695501728</v>
      </c>
      <c r="S577" s="2">
        <f t="shared" si="73"/>
        <v>297.11218590578267</v>
      </c>
      <c r="T577" s="2">
        <f t="shared" si="74"/>
        <v>335.18752321176834</v>
      </c>
      <c r="U577" s="1478">
        <f t="shared" si="82"/>
        <v>276.98523137668127</v>
      </c>
      <c r="V577" s="1478">
        <f t="shared" si="83"/>
        <v>271.7830121656832</v>
      </c>
      <c r="W577" s="1478">
        <f t="shared" si="84"/>
        <v>17.741935483870968</v>
      </c>
      <c r="X577" s="1478">
        <f t="shared" si="85"/>
        <v>4.838709677419355</v>
      </c>
      <c r="Y577" s="1478">
        <f t="shared" si="86"/>
        <v>1.935483870967742</v>
      </c>
      <c r="Z577" s="1478">
        <f t="shared" si="87"/>
        <v>709.67741935483866</v>
      </c>
      <c r="AA577" s="2">
        <f t="shared" si="68"/>
        <v>100</v>
      </c>
      <c r="AC577" s="2">
        <v>1</v>
      </c>
      <c r="AE577" s="2">
        <f>+Help!$G577*Help!Y577</f>
        <v>269.89619377162626</v>
      </c>
      <c r="AF577" s="2">
        <f>+Help!$G577*Help!Z577</f>
        <v>134.5674740484429</v>
      </c>
      <c r="AG577" s="2">
        <f>+Help!$G577*Help!AA577</f>
        <v>0</v>
      </c>
      <c r="AH577" s="2">
        <f>+Help!$G577*Help!AB577</f>
        <v>218.47750865051901</v>
      </c>
      <c r="AI577" s="2">
        <f>+Help!$G577*Help!AC577</f>
        <v>28.477508650519027</v>
      </c>
      <c r="AJ577" s="2">
        <f>+Help!$G577*Help!AD577</f>
        <v>34.569344179930795</v>
      </c>
      <c r="AK577" s="2">
        <f>+Help!$G577*Help!AE577</f>
        <v>11.76470588235294</v>
      </c>
      <c r="AL577" s="2">
        <f>+Help!$G577*Help!AF577</f>
        <v>11.418685121107265</v>
      </c>
      <c r="AM577" s="2">
        <f>+Help!$G577*Help!AG577</f>
        <v>5.3633217993079576</v>
      </c>
      <c r="AN577" s="2">
        <f>+Help!$G577*Help!AH577</f>
        <v>29.927335640138409</v>
      </c>
      <c r="AO577" s="2">
        <f>+Help!$G577*Help!AI577</f>
        <v>123.69965397923873</v>
      </c>
      <c r="AP577" s="2">
        <f>+Help!$G577*Help!AJ577</f>
        <v>13.397738456586273</v>
      </c>
      <c r="AQ577" s="2">
        <f>+Help!$G577*Help!AK577</f>
        <v>240.64898860458359</v>
      </c>
      <c r="AR577" s="1478">
        <f>+Help!$G577*Help!AL577*$AV577</f>
        <v>23.25259515570934</v>
      </c>
      <c r="AS577" s="1478">
        <f>+Help!$G577*Help!AM577*$AV577</f>
        <v>0</v>
      </c>
      <c r="AV577" s="5">
        <v>1</v>
      </c>
    </row>
    <row r="578" spans="1:48" x14ac:dyDescent="0.2">
      <c r="A578" s="1">
        <v>45502</v>
      </c>
      <c r="B578" s="2">
        <f>+Help!$G578*Help!I578</f>
        <v>651.41868512110716</v>
      </c>
      <c r="C578" s="2">
        <f>+Help!$G578*Help!J578</f>
        <v>404.46366782006913</v>
      </c>
      <c r="D578" s="2">
        <f>+Help!$G578*Help!K578</f>
        <v>109.86159169550172</v>
      </c>
      <c r="E578" s="2">
        <f>+Help!$G578*Help!L578</f>
        <v>108.61591695501728</v>
      </c>
      <c r="F578" s="2">
        <f>+Help!$G578*Help!M578</f>
        <v>297.11218590578267</v>
      </c>
      <c r="G578" s="2">
        <f>+Help!$G578*Help!N578</f>
        <v>335.18752321176834</v>
      </c>
      <c r="H578" s="1478">
        <f>24*Help!R578/Help!$Q578</f>
        <v>276.98523137668127</v>
      </c>
      <c r="I578" s="1478">
        <f>24*Help!S578/Help!$Q578</f>
        <v>271.7830121656832</v>
      </c>
      <c r="J578" s="1478">
        <f>24*Help!T578/Help!$Q578</f>
        <v>17.741935483870968</v>
      </c>
      <c r="K578" s="1478">
        <f>24*Help!U578/Help!$Q578</f>
        <v>4.838709677419355</v>
      </c>
      <c r="L578" s="1478">
        <f>24*Help!V578/Help!$Q578</f>
        <v>1.935483870967742</v>
      </c>
      <c r="M578" s="1478">
        <f>24*Help!W578/Help!$Q578</f>
        <v>709.67741935483866</v>
      </c>
      <c r="N578" s="2">
        <f>100*Help!H578</f>
        <v>100</v>
      </c>
      <c r="O578" s="2">
        <f t="shared" si="69"/>
        <v>651.41868512110716</v>
      </c>
      <c r="P578" s="2">
        <f t="shared" si="70"/>
        <v>404.46366782006913</v>
      </c>
      <c r="Q578" s="2">
        <f t="shared" si="71"/>
        <v>109.86159169550172</v>
      </c>
      <c r="R578" s="2">
        <f t="shared" si="72"/>
        <v>108.61591695501728</v>
      </c>
      <c r="S578" s="2">
        <f t="shared" si="73"/>
        <v>297.11218590578267</v>
      </c>
      <c r="T578" s="2">
        <f t="shared" si="74"/>
        <v>335.18752321176834</v>
      </c>
      <c r="U578" s="1478">
        <f t="shared" si="82"/>
        <v>276.98523137668127</v>
      </c>
      <c r="V578" s="1478">
        <f t="shared" si="83"/>
        <v>271.7830121656832</v>
      </c>
      <c r="W578" s="1478">
        <f t="shared" si="84"/>
        <v>17.741935483870968</v>
      </c>
      <c r="X578" s="1478">
        <f t="shared" si="85"/>
        <v>4.838709677419355</v>
      </c>
      <c r="Y578" s="1478">
        <f t="shared" si="86"/>
        <v>1.935483870967742</v>
      </c>
      <c r="Z578" s="1478">
        <f t="shared" si="87"/>
        <v>709.67741935483866</v>
      </c>
      <c r="AA578" s="2">
        <f t="shared" si="68"/>
        <v>100</v>
      </c>
      <c r="AC578" s="2">
        <v>1</v>
      </c>
      <c r="AE578" s="2">
        <f>+Help!$G578*Help!Y578</f>
        <v>269.89619377162626</v>
      </c>
      <c r="AF578" s="2">
        <f>+Help!$G578*Help!Z578</f>
        <v>134.5674740484429</v>
      </c>
      <c r="AG578" s="2">
        <f>+Help!$G578*Help!AA578</f>
        <v>0</v>
      </c>
      <c r="AH578" s="2">
        <f>+Help!$G578*Help!AB578</f>
        <v>218.47750865051901</v>
      </c>
      <c r="AI578" s="2">
        <f>+Help!$G578*Help!AC578</f>
        <v>28.477508650519027</v>
      </c>
      <c r="AJ578" s="2">
        <f>+Help!$G578*Help!AD578</f>
        <v>34.569344179930795</v>
      </c>
      <c r="AK578" s="2">
        <f>+Help!$G578*Help!AE578</f>
        <v>11.76470588235294</v>
      </c>
      <c r="AL578" s="2">
        <f>+Help!$G578*Help!AF578</f>
        <v>11.418685121107265</v>
      </c>
      <c r="AM578" s="2">
        <f>+Help!$G578*Help!AG578</f>
        <v>5.3633217993079576</v>
      </c>
      <c r="AN578" s="2">
        <f>+Help!$G578*Help!AH578</f>
        <v>29.927335640138409</v>
      </c>
      <c r="AO578" s="2">
        <f>+Help!$G578*Help!AI578</f>
        <v>123.69965397923873</v>
      </c>
      <c r="AP578" s="2">
        <f>+Help!$G578*Help!AJ578</f>
        <v>13.397738456586273</v>
      </c>
      <c r="AQ578" s="2">
        <f>+Help!$G578*Help!AK578</f>
        <v>240.64898860458359</v>
      </c>
      <c r="AR578" s="1478">
        <f>+Help!$G578*Help!AL578*$AV578</f>
        <v>23.25259515570934</v>
      </c>
      <c r="AS578" s="1478">
        <f>+Help!$G578*Help!AM578*$AV578</f>
        <v>0</v>
      </c>
      <c r="AV578" s="5">
        <v>1</v>
      </c>
    </row>
    <row r="579" spans="1:48" x14ac:dyDescent="0.2">
      <c r="A579" s="1">
        <v>45503</v>
      </c>
      <c r="B579" s="2">
        <f>+Help!$G579*Help!I579</f>
        <v>651.41868512110716</v>
      </c>
      <c r="C579" s="2">
        <f>+Help!$G579*Help!J579</f>
        <v>404.46366782006913</v>
      </c>
      <c r="D579" s="2">
        <f>+Help!$G579*Help!K579</f>
        <v>109.86159169550172</v>
      </c>
      <c r="E579" s="2">
        <f>+Help!$G579*Help!L579</f>
        <v>108.61591695501728</v>
      </c>
      <c r="F579" s="2">
        <f>+Help!$G579*Help!M579</f>
        <v>297.11218590578267</v>
      </c>
      <c r="G579" s="2">
        <f>+Help!$G579*Help!N579</f>
        <v>335.18752321176834</v>
      </c>
      <c r="H579" s="1478">
        <f>24*Help!R579/Help!$Q579</f>
        <v>276.98523137668127</v>
      </c>
      <c r="I579" s="1478">
        <f>24*Help!S579/Help!$Q579</f>
        <v>271.7830121656832</v>
      </c>
      <c r="J579" s="1478">
        <f>24*Help!T579/Help!$Q579</f>
        <v>17.741935483870968</v>
      </c>
      <c r="K579" s="1478">
        <f>24*Help!U579/Help!$Q579</f>
        <v>4.838709677419355</v>
      </c>
      <c r="L579" s="1478">
        <f>24*Help!V579/Help!$Q579</f>
        <v>1.935483870967742</v>
      </c>
      <c r="M579" s="1478">
        <f>24*Help!W579/Help!$Q579</f>
        <v>709.67741935483866</v>
      </c>
      <c r="N579" s="2">
        <f>100*Help!H579</f>
        <v>100</v>
      </c>
      <c r="O579" s="2">
        <f t="shared" si="69"/>
        <v>651.41868512110716</v>
      </c>
      <c r="P579" s="2">
        <f t="shared" si="70"/>
        <v>404.46366782006913</v>
      </c>
      <c r="Q579" s="2">
        <f t="shared" si="71"/>
        <v>109.86159169550172</v>
      </c>
      <c r="R579" s="2">
        <f t="shared" si="72"/>
        <v>108.61591695501728</v>
      </c>
      <c r="S579" s="2">
        <f t="shared" si="73"/>
        <v>297.11218590578267</v>
      </c>
      <c r="T579" s="2">
        <f t="shared" si="74"/>
        <v>335.18752321176834</v>
      </c>
      <c r="U579" s="1478">
        <f t="shared" si="82"/>
        <v>276.98523137668127</v>
      </c>
      <c r="V579" s="1478">
        <f t="shared" si="83"/>
        <v>271.7830121656832</v>
      </c>
      <c r="W579" s="1478">
        <f t="shared" si="84"/>
        <v>17.741935483870968</v>
      </c>
      <c r="X579" s="1478">
        <f t="shared" si="85"/>
        <v>4.838709677419355</v>
      </c>
      <c r="Y579" s="1478">
        <f t="shared" si="86"/>
        <v>1.935483870967742</v>
      </c>
      <c r="Z579" s="1478">
        <f t="shared" si="87"/>
        <v>709.67741935483866</v>
      </c>
      <c r="AA579" s="2">
        <f t="shared" si="68"/>
        <v>100</v>
      </c>
      <c r="AC579" s="2">
        <v>1</v>
      </c>
      <c r="AE579" s="2">
        <f>+Help!$G579*Help!Y579</f>
        <v>269.89619377162626</v>
      </c>
      <c r="AF579" s="2">
        <f>+Help!$G579*Help!Z579</f>
        <v>134.5674740484429</v>
      </c>
      <c r="AG579" s="2">
        <f>+Help!$G579*Help!AA579</f>
        <v>0</v>
      </c>
      <c r="AH579" s="2">
        <f>+Help!$G579*Help!AB579</f>
        <v>218.47750865051901</v>
      </c>
      <c r="AI579" s="2">
        <f>+Help!$G579*Help!AC579</f>
        <v>28.477508650519027</v>
      </c>
      <c r="AJ579" s="2">
        <f>+Help!$G579*Help!AD579</f>
        <v>34.569344179930795</v>
      </c>
      <c r="AK579" s="2">
        <f>+Help!$G579*Help!AE579</f>
        <v>11.76470588235294</v>
      </c>
      <c r="AL579" s="2">
        <f>+Help!$G579*Help!AF579</f>
        <v>11.418685121107265</v>
      </c>
      <c r="AM579" s="2">
        <f>+Help!$G579*Help!AG579</f>
        <v>5.3633217993079576</v>
      </c>
      <c r="AN579" s="2">
        <f>+Help!$G579*Help!AH579</f>
        <v>29.927335640138409</v>
      </c>
      <c r="AO579" s="2">
        <f>+Help!$G579*Help!AI579</f>
        <v>123.69965397923873</v>
      </c>
      <c r="AP579" s="2">
        <f>+Help!$G579*Help!AJ579</f>
        <v>13.397738456586273</v>
      </c>
      <c r="AQ579" s="2">
        <f>+Help!$G579*Help!AK579</f>
        <v>240.64898860458359</v>
      </c>
      <c r="AR579" s="1478">
        <f>+Help!$G579*Help!AL579*$AV579</f>
        <v>23.25259515570934</v>
      </c>
      <c r="AS579" s="1478">
        <f>+Help!$G579*Help!AM579*$AV579</f>
        <v>0</v>
      </c>
      <c r="AV579" s="5">
        <v>1</v>
      </c>
    </row>
    <row r="580" spans="1:48" x14ac:dyDescent="0.2">
      <c r="A580" s="1">
        <v>45504</v>
      </c>
      <c r="B580" s="2">
        <f>+Help!$G580*Help!I580</f>
        <v>651.41868512110716</v>
      </c>
      <c r="C580" s="2">
        <f>+Help!$G580*Help!J580</f>
        <v>404.46366782006913</v>
      </c>
      <c r="D580" s="2">
        <f>+Help!$G580*Help!K580</f>
        <v>109.86159169550172</v>
      </c>
      <c r="E580" s="2">
        <f>+Help!$G580*Help!L580</f>
        <v>108.61591695501728</v>
      </c>
      <c r="F580" s="2">
        <f>+Help!$G580*Help!M580</f>
        <v>297.11218590578267</v>
      </c>
      <c r="G580" s="2">
        <f>+Help!$G580*Help!N580</f>
        <v>335.18752321176834</v>
      </c>
      <c r="H580" s="1478">
        <f>24*Help!R580/Help!$Q580</f>
        <v>276.98523137668127</v>
      </c>
      <c r="I580" s="1478">
        <f>24*Help!S580/Help!$Q580</f>
        <v>271.7830121656832</v>
      </c>
      <c r="J580" s="1478">
        <f>24*Help!T580/Help!$Q580</f>
        <v>17.741935483870968</v>
      </c>
      <c r="K580" s="1478">
        <f>24*Help!U580/Help!$Q580</f>
        <v>4.838709677419355</v>
      </c>
      <c r="L580" s="1478">
        <f>24*Help!V580/Help!$Q580</f>
        <v>1.935483870967742</v>
      </c>
      <c r="M580" s="1478">
        <f>24*Help!W580/Help!$Q580</f>
        <v>709.67741935483866</v>
      </c>
      <c r="N580" s="2">
        <f>100*Help!H580</f>
        <v>100</v>
      </c>
      <c r="O580" s="2">
        <f t="shared" si="69"/>
        <v>651.41868512110716</v>
      </c>
      <c r="P580" s="2">
        <f t="shared" si="70"/>
        <v>404.46366782006913</v>
      </c>
      <c r="Q580" s="2">
        <f t="shared" si="71"/>
        <v>109.86159169550172</v>
      </c>
      <c r="R580" s="2">
        <f t="shared" si="72"/>
        <v>108.61591695501728</v>
      </c>
      <c r="S580" s="2">
        <f t="shared" si="73"/>
        <v>297.11218590578267</v>
      </c>
      <c r="T580" s="2">
        <f t="shared" si="74"/>
        <v>335.18752321176834</v>
      </c>
      <c r="U580" s="1478">
        <f t="shared" si="82"/>
        <v>276.98523137668127</v>
      </c>
      <c r="V580" s="1478">
        <f t="shared" si="83"/>
        <v>271.7830121656832</v>
      </c>
      <c r="W580" s="1478">
        <f t="shared" si="84"/>
        <v>17.741935483870968</v>
      </c>
      <c r="X580" s="1478">
        <f t="shared" si="85"/>
        <v>4.838709677419355</v>
      </c>
      <c r="Y580" s="1478">
        <f t="shared" si="86"/>
        <v>1.935483870967742</v>
      </c>
      <c r="Z580" s="1478">
        <f t="shared" si="87"/>
        <v>709.67741935483866</v>
      </c>
      <c r="AA580" s="2">
        <f t="shared" si="68"/>
        <v>100</v>
      </c>
      <c r="AC580" s="2">
        <v>1</v>
      </c>
      <c r="AE580" s="2">
        <f>+Help!$G580*Help!Y580</f>
        <v>269.89619377162626</v>
      </c>
      <c r="AF580" s="2">
        <f>+Help!$G580*Help!Z580</f>
        <v>134.5674740484429</v>
      </c>
      <c r="AG580" s="2">
        <f>+Help!$G580*Help!AA580</f>
        <v>0</v>
      </c>
      <c r="AH580" s="2">
        <f>+Help!$G580*Help!AB580</f>
        <v>218.47750865051901</v>
      </c>
      <c r="AI580" s="2">
        <f>+Help!$G580*Help!AC580</f>
        <v>28.477508650519027</v>
      </c>
      <c r="AJ580" s="2">
        <f>+Help!$G580*Help!AD580</f>
        <v>34.569344179930795</v>
      </c>
      <c r="AK580" s="2">
        <f>+Help!$G580*Help!AE580</f>
        <v>11.76470588235294</v>
      </c>
      <c r="AL580" s="2">
        <f>+Help!$G580*Help!AF580</f>
        <v>11.418685121107265</v>
      </c>
      <c r="AM580" s="2">
        <f>+Help!$G580*Help!AG580</f>
        <v>5.3633217993079576</v>
      </c>
      <c r="AN580" s="2">
        <f>+Help!$G580*Help!AH580</f>
        <v>29.927335640138409</v>
      </c>
      <c r="AO580" s="2">
        <f>+Help!$G580*Help!AI580</f>
        <v>123.69965397923873</v>
      </c>
      <c r="AP580" s="2">
        <f>+Help!$G580*Help!AJ580</f>
        <v>13.397738456586273</v>
      </c>
      <c r="AQ580" s="2">
        <f>+Help!$G580*Help!AK580</f>
        <v>240.64898860458359</v>
      </c>
      <c r="AR580" s="1478">
        <f>+Help!$G580*Help!AL580*$AV580</f>
        <v>23.25259515570934</v>
      </c>
      <c r="AS580" s="1478">
        <f>+Help!$G580*Help!AM580*$AV580</f>
        <v>0</v>
      </c>
      <c r="AV580" s="5">
        <v>1</v>
      </c>
    </row>
    <row r="581" spans="1:48" x14ac:dyDescent="0.2">
      <c r="A581" s="1">
        <v>45505</v>
      </c>
      <c r="B581" s="2">
        <f>+Help!$G581*Help!I581</f>
        <v>667.39143279172822</v>
      </c>
      <c r="C581" s="2">
        <f>+Help!$G581*Help!J581</f>
        <v>414.38109305760713</v>
      </c>
      <c r="D581" s="2">
        <f>+Help!$G581*Help!K581</f>
        <v>112.55539143279174</v>
      </c>
      <c r="E581" s="2">
        <f>+Help!$G581*Help!L581</f>
        <v>111.27917282127032</v>
      </c>
      <c r="F581" s="2">
        <f>+Help!$G581*Help!M581</f>
        <v>303.50092390627208</v>
      </c>
      <c r="G581" s="2">
        <f>+Help!$G581*Help!N581</f>
        <v>351.96912185034347</v>
      </c>
      <c r="H581" s="1478">
        <f>24*Help!R581/Help!$Q581</f>
        <v>276.1695235007341</v>
      </c>
      <c r="I581" s="1478">
        <f>24*Help!S581/Help!$Q581</f>
        <v>271.04071799857127</v>
      </c>
      <c r="J581" s="1478">
        <f>24*Help!T581/Help!$Q581</f>
        <v>17.741935483870968</v>
      </c>
      <c r="K581" s="1478">
        <f>24*Help!U581/Help!$Q581</f>
        <v>5.645161290322581</v>
      </c>
      <c r="L581" s="1478">
        <f>24*Help!V581/Help!$Q581</f>
        <v>1.935483870967742</v>
      </c>
      <c r="M581" s="1478">
        <f>24*Help!W581/Help!$Q581</f>
        <v>709.67741935483866</v>
      </c>
      <c r="N581" s="2">
        <f>100*Help!H581</f>
        <v>100</v>
      </c>
      <c r="O581" s="2">
        <f t="shared" si="69"/>
        <v>667.39143279172822</v>
      </c>
      <c r="P581" s="2">
        <f t="shared" si="70"/>
        <v>414.38109305760713</v>
      </c>
      <c r="Q581" s="2">
        <f t="shared" si="71"/>
        <v>112.55539143279174</v>
      </c>
      <c r="R581" s="2">
        <f t="shared" si="72"/>
        <v>111.27917282127032</v>
      </c>
      <c r="S581" s="2">
        <f t="shared" si="73"/>
        <v>303.50092390627208</v>
      </c>
      <c r="T581" s="2">
        <f t="shared" si="74"/>
        <v>351.96912185034347</v>
      </c>
      <c r="U581" s="1478">
        <f t="shared" si="82"/>
        <v>276.1695235007341</v>
      </c>
      <c r="V581" s="1478">
        <f t="shared" si="83"/>
        <v>271.04071799857127</v>
      </c>
      <c r="W581" s="1478">
        <f t="shared" si="84"/>
        <v>17.741935483870968</v>
      </c>
      <c r="X581" s="1478">
        <f t="shared" si="85"/>
        <v>5.645161290322581</v>
      </c>
      <c r="Y581" s="1478">
        <f t="shared" si="86"/>
        <v>1.935483870967742</v>
      </c>
      <c r="Z581" s="1478">
        <f t="shared" si="87"/>
        <v>709.67741935483866</v>
      </c>
      <c r="AA581" s="2">
        <f t="shared" si="68"/>
        <v>100</v>
      </c>
      <c r="AC581" s="2">
        <v>1</v>
      </c>
      <c r="AE581" s="2">
        <f>+Help!$G581*Help!Y581</f>
        <v>277.89660265878877</v>
      </c>
      <c r="AF581" s="2">
        <f>+Help!$G581*Help!Z581</f>
        <v>136.48449039881834</v>
      </c>
      <c r="AG581" s="2">
        <f>+Help!$G581*Help!AA581</f>
        <v>0</v>
      </c>
      <c r="AH581" s="2">
        <f>+Help!$G581*Help!AB581</f>
        <v>223.83456425406206</v>
      </c>
      <c r="AI581" s="2">
        <f>+Help!$G581*Help!AC581</f>
        <v>29.175775480059087</v>
      </c>
      <c r="AJ581" s="2">
        <f>+Help!$G581*Help!AD581</f>
        <v>29.67869944342689</v>
      </c>
      <c r="AK581" s="2">
        <f>+Help!$G581*Help!AE581</f>
        <v>28.360413589364846</v>
      </c>
      <c r="AL581" s="2">
        <f>+Help!$G581*Help!AF581</f>
        <v>23.75184638109306</v>
      </c>
      <c r="AM581" s="2">
        <f>+Help!$G581*Help!AG581</f>
        <v>13.825701624815363</v>
      </c>
      <c r="AN581" s="2">
        <f>+Help!$G581*Help!AH581</f>
        <v>30.661152141802074</v>
      </c>
      <c r="AO581" s="2">
        <f>+Help!$G581*Help!AI581</f>
        <v>126.73276218611521</v>
      </c>
      <c r="AP581" s="2">
        <f>+Help!$G581*Help!AJ581</f>
        <v>13.774853375157337</v>
      </c>
      <c r="AQ581" s="2">
        <f>+Help!$G581*Help!AK581</f>
        <v>297.24325477625621</v>
      </c>
      <c r="AR581" s="1478">
        <f>+Help!$G581*Help!AL581*$AV581</f>
        <v>23.82274741506647</v>
      </c>
      <c r="AS581" s="1478">
        <f>+Help!$G581*Help!AM581*$AV581</f>
        <v>0</v>
      </c>
      <c r="AV581" s="5">
        <v>1</v>
      </c>
    </row>
    <row r="582" spans="1:48" x14ac:dyDescent="0.2">
      <c r="A582" s="1">
        <v>45506</v>
      </c>
      <c r="B582" s="2">
        <f>+Help!$G582*Help!I582</f>
        <v>667.39143279172822</v>
      </c>
      <c r="C582" s="2">
        <f>+Help!$G582*Help!J582</f>
        <v>414.38109305760713</v>
      </c>
      <c r="D582" s="2">
        <f>+Help!$G582*Help!K582</f>
        <v>112.55539143279174</v>
      </c>
      <c r="E582" s="2">
        <f>+Help!$G582*Help!L582</f>
        <v>111.27917282127032</v>
      </c>
      <c r="F582" s="2">
        <f>+Help!$G582*Help!M582</f>
        <v>303.50092390627208</v>
      </c>
      <c r="G582" s="2">
        <f>+Help!$G582*Help!N582</f>
        <v>351.96912185034347</v>
      </c>
      <c r="H582" s="1478">
        <f>24*Help!R582/Help!$Q582</f>
        <v>276.1695235007341</v>
      </c>
      <c r="I582" s="1478">
        <f>24*Help!S582/Help!$Q582</f>
        <v>271.04071799857127</v>
      </c>
      <c r="J582" s="1478">
        <f>24*Help!T582/Help!$Q582</f>
        <v>17.741935483870968</v>
      </c>
      <c r="K582" s="1478">
        <f>24*Help!U582/Help!$Q582</f>
        <v>5.645161290322581</v>
      </c>
      <c r="L582" s="1478">
        <f>24*Help!V582/Help!$Q582</f>
        <v>1.935483870967742</v>
      </c>
      <c r="M582" s="1478">
        <f>24*Help!W582/Help!$Q582</f>
        <v>709.67741935483866</v>
      </c>
      <c r="N582" s="2">
        <f>100*Help!H582</f>
        <v>100</v>
      </c>
      <c r="O582" s="2">
        <f t="shared" si="69"/>
        <v>667.39143279172822</v>
      </c>
      <c r="P582" s="2">
        <f t="shared" si="70"/>
        <v>414.38109305760713</v>
      </c>
      <c r="Q582" s="2">
        <f t="shared" si="71"/>
        <v>112.55539143279174</v>
      </c>
      <c r="R582" s="2">
        <f t="shared" si="72"/>
        <v>111.27917282127032</v>
      </c>
      <c r="S582" s="2">
        <f t="shared" si="73"/>
        <v>303.50092390627208</v>
      </c>
      <c r="T582" s="2">
        <f t="shared" si="74"/>
        <v>351.96912185034347</v>
      </c>
      <c r="U582" s="1478">
        <f t="shared" si="82"/>
        <v>276.1695235007341</v>
      </c>
      <c r="V582" s="1478">
        <f t="shared" si="83"/>
        <v>271.04071799857127</v>
      </c>
      <c r="W582" s="1478">
        <f t="shared" si="84"/>
        <v>17.741935483870968</v>
      </c>
      <c r="X582" s="1478">
        <f t="shared" si="85"/>
        <v>5.645161290322581</v>
      </c>
      <c r="Y582" s="1478">
        <f t="shared" si="86"/>
        <v>1.935483870967742</v>
      </c>
      <c r="Z582" s="1478">
        <f t="shared" si="87"/>
        <v>709.67741935483866</v>
      </c>
      <c r="AA582" s="2">
        <f t="shared" si="68"/>
        <v>100</v>
      </c>
      <c r="AC582" s="2">
        <v>1</v>
      </c>
      <c r="AE582" s="2">
        <f>+Help!$G582*Help!Y582</f>
        <v>277.89660265878877</v>
      </c>
      <c r="AF582" s="2">
        <f>+Help!$G582*Help!Z582</f>
        <v>136.48449039881834</v>
      </c>
      <c r="AG582" s="2">
        <f>+Help!$G582*Help!AA582</f>
        <v>0</v>
      </c>
      <c r="AH582" s="2">
        <f>+Help!$G582*Help!AB582</f>
        <v>223.83456425406206</v>
      </c>
      <c r="AI582" s="2">
        <f>+Help!$G582*Help!AC582</f>
        <v>29.175775480059087</v>
      </c>
      <c r="AJ582" s="2">
        <f>+Help!$G582*Help!AD582</f>
        <v>29.67869944342689</v>
      </c>
      <c r="AK582" s="2">
        <f>+Help!$G582*Help!AE582</f>
        <v>28.360413589364846</v>
      </c>
      <c r="AL582" s="2">
        <f>+Help!$G582*Help!AF582</f>
        <v>23.75184638109306</v>
      </c>
      <c r="AM582" s="2">
        <f>+Help!$G582*Help!AG582</f>
        <v>13.825701624815363</v>
      </c>
      <c r="AN582" s="2">
        <f>+Help!$G582*Help!AH582</f>
        <v>30.661152141802074</v>
      </c>
      <c r="AO582" s="2">
        <f>+Help!$G582*Help!AI582</f>
        <v>126.73276218611521</v>
      </c>
      <c r="AP582" s="2">
        <f>+Help!$G582*Help!AJ582</f>
        <v>13.774853375157337</v>
      </c>
      <c r="AQ582" s="2">
        <f>+Help!$G582*Help!AK582</f>
        <v>297.24325477625621</v>
      </c>
      <c r="AR582" s="1478">
        <f>+Help!$G582*Help!AL582*$AV582</f>
        <v>23.82274741506647</v>
      </c>
      <c r="AS582" s="1478">
        <f>+Help!$G582*Help!AM582*$AV582</f>
        <v>0</v>
      </c>
      <c r="AV582" s="5">
        <v>1</v>
      </c>
    </row>
    <row r="583" spans="1:48" x14ac:dyDescent="0.2">
      <c r="A583" s="1">
        <v>45507</v>
      </c>
      <c r="B583" s="2">
        <f>+Help!$G583*Help!I583</f>
        <v>667.39143279172822</v>
      </c>
      <c r="C583" s="2">
        <f>+Help!$G583*Help!J583</f>
        <v>414.38109305760713</v>
      </c>
      <c r="D583" s="2">
        <f>+Help!$G583*Help!K583</f>
        <v>112.55539143279174</v>
      </c>
      <c r="E583" s="2">
        <f>+Help!$G583*Help!L583</f>
        <v>111.27917282127032</v>
      </c>
      <c r="F583" s="2">
        <f>+Help!$G583*Help!M583</f>
        <v>303.50092390627208</v>
      </c>
      <c r="G583" s="2">
        <f>+Help!$G583*Help!N583</f>
        <v>351.96912185034347</v>
      </c>
      <c r="H583" s="1478">
        <f>24*Help!R583/Help!$Q583</f>
        <v>276.1695235007341</v>
      </c>
      <c r="I583" s="1478">
        <f>24*Help!S583/Help!$Q583</f>
        <v>271.04071799857127</v>
      </c>
      <c r="J583" s="1478">
        <f>24*Help!T583/Help!$Q583</f>
        <v>17.741935483870968</v>
      </c>
      <c r="K583" s="1478">
        <f>24*Help!U583/Help!$Q583</f>
        <v>5.645161290322581</v>
      </c>
      <c r="L583" s="1478">
        <f>24*Help!V583/Help!$Q583</f>
        <v>1.935483870967742</v>
      </c>
      <c r="M583" s="1478">
        <f>24*Help!W583/Help!$Q583</f>
        <v>709.67741935483866</v>
      </c>
      <c r="N583" s="2">
        <f>100*Help!H583</f>
        <v>100</v>
      </c>
      <c r="O583" s="2">
        <f t="shared" si="69"/>
        <v>667.39143279172822</v>
      </c>
      <c r="P583" s="2">
        <f t="shared" si="70"/>
        <v>414.38109305760713</v>
      </c>
      <c r="Q583" s="2">
        <f t="shared" si="71"/>
        <v>112.55539143279174</v>
      </c>
      <c r="R583" s="2">
        <f t="shared" si="72"/>
        <v>111.27917282127032</v>
      </c>
      <c r="S583" s="2">
        <f t="shared" si="73"/>
        <v>303.50092390627208</v>
      </c>
      <c r="T583" s="2">
        <f t="shared" si="74"/>
        <v>351.96912185034347</v>
      </c>
      <c r="U583" s="1478">
        <f t="shared" si="82"/>
        <v>276.1695235007341</v>
      </c>
      <c r="V583" s="1478">
        <f t="shared" si="83"/>
        <v>271.04071799857127</v>
      </c>
      <c r="W583" s="1478">
        <f t="shared" si="84"/>
        <v>17.741935483870968</v>
      </c>
      <c r="X583" s="1478">
        <f t="shared" si="85"/>
        <v>5.645161290322581</v>
      </c>
      <c r="Y583" s="1478">
        <f t="shared" si="86"/>
        <v>1.935483870967742</v>
      </c>
      <c r="Z583" s="1478">
        <f t="shared" si="87"/>
        <v>709.67741935483866</v>
      </c>
      <c r="AA583" s="2">
        <f t="shared" si="68"/>
        <v>100</v>
      </c>
      <c r="AC583" s="2">
        <v>1</v>
      </c>
      <c r="AE583" s="2">
        <f>+Help!$G583*Help!Y583</f>
        <v>277.89660265878877</v>
      </c>
      <c r="AF583" s="2">
        <f>+Help!$G583*Help!Z583</f>
        <v>136.48449039881834</v>
      </c>
      <c r="AG583" s="2">
        <f>+Help!$G583*Help!AA583</f>
        <v>0</v>
      </c>
      <c r="AH583" s="2">
        <f>+Help!$G583*Help!AB583</f>
        <v>223.83456425406206</v>
      </c>
      <c r="AI583" s="2">
        <f>+Help!$G583*Help!AC583</f>
        <v>29.175775480059087</v>
      </c>
      <c r="AJ583" s="2">
        <f>+Help!$G583*Help!AD583</f>
        <v>29.67869944342689</v>
      </c>
      <c r="AK583" s="2">
        <f>+Help!$G583*Help!AE583</f>
        <v>28.360413589364846</v>
      </c>
      <c r="AL583" s="2">
        <f>+Help!$G583*Help!AF583</f>
        <v>23.75184638109306</v>
      </c>
      <c r="AM583" s="2">
        <f>+Help!$G583*Help!AG583</f>
        <v>13.825701624815363</v>
      </c>
      <c r="AN583" s="2">
        <f>+Help!$G583*Help!AH583</f>
        <v>30.661152141802074</v>
      </c>
      <c r="AO583" s="2">
        <f>+Help!$G583*Help!AI583</f>
        <v>126.73276218611521</v>
      </c>
      <c r="AP583" s="2">
        <f>+Help!$G583*Help!AJ583</f>
        <v>13.774853375157337</v>
      </c>
      <c r="AQ583" s="2">
        <f>+Help!$G583*Help!AK583</f>
        <v>297.24325477625621</v>
      </c>
      <c r="AR583" s="1478">
        <f>+Help!$G583*Help!AL583*$AV583</f>
        <v>23.82274741506647</v>
      </c>
      <c r="AS583" s="1478">
        <f>+Help!$G583*Help!AM583*$AV583</f>
        <v>0</v>
      </c>
      <c r="AV583" s="5">
        <v>1</v>
      </c>
    </row>
    <row r="584" spans="1:48" x14ac:dyDescent="0.2">
      <c r="A584" s="1">
        <v>45508</v>
      </c>
      <c r="B584" s="2">
        <f>+Help!$G584*Help!I584</f>
        <v>667.39143279172822</v>
      </c>
      <c r="C584" s="2">
        <f>+Help!$G584*Help!J584</f>
        <v>414.38109305760713</v>
      </c>
      <c r="D584" s="2">
        <f>+Help!$G584*Help!K584</f>
        <v>112.55539143279174</v>
      </c>
      <c r="E584" s="2">
        <f>+Help!$G584*Help!L584</f>
        <v>111.27917282127032</v>
      </c>
      <c r="F584" s="2">
        <f>+Help!$G584*Help!M584</f>
        <v>303.50092390627208</v>
      </c>
      <c r="G584" s="2">
        <f>+Help!$G584*Help!N584</f>
        <v>351.96912185034347</v>
      </c>
      <c r="H584" s="1478">
        <f>24*Help!R584/Help!$Q584</f>
        <v>276.1695235007341</v>
      </c>
      <c r="I584" s="1478">
        <f>24*Help!S584/Help!$Q584</f>
        <v>271.04071799857127</v>
      </c>
      <c r="J584" s="1478">
        <f>24*Help!T584/Help!$Q584</f>
        <v>17.741935483870968</v>
      </c>
      <c r="K584" s="1478">
        <f>24*Help!U584/Help!$Q584</f>
        <v>5.645161290322581</v>
      </c>
      <c r="L584" s="1478">
        <f>24*Help!V584/Help!$Q584</f>
        <v>1.935483870967742</v>
      </c>
      <c r="M584" s="1478">
        <f>24*Help!W584/Help!$Q584</f>
        <v>709.67741935483866</v>
      </c>
      <c r="N584" s="2">
        <f>100*Help!H584</f>
        <v>100</v>
      </c>
      <c r="O584" s="2">
        <f t="shared" si="69"/>
        <v>667.39143279172822</v>
      </c>
      <c r="P584" s="2">
        <f t="shared" si="70"/>
        <v>414.38109305760713</v>
      </c>
      <c r="Q584" s="2">
        <f t="shared" si="71"/>
        <v>112.55539143279174</v>
      </c>
      <c r="R584" s="2">
        <f t="shared" si="72"/>
        <v>111.27917282127032</v>
      </c>
      <c r="S584" s="2">
        <f t="shared" si="73"/>
        <v>303.50092390627208</v>
      </c>
      <c r="T584" s="2">
        <f t="shared" si="74"/>
        <v>351.96912185034347</v>
      </c>
      <c r="U584" s="1478">
        <f t="shared" si="82"/>
        <v>276.1695235007341</v>
      </c>
      <c r="V584" s="1478">
        <f t="shared" si="83"/>
        <v>271.04071799857127</v>
      </c>
      <c r="W584" s="1478">
        <f t="shared" si="84"/>
        <v>17.741935483870968</v>
      </c>
      <c r="X584" s="1478">
        <f t="shared" si="85"/>
        <v>5.645161290322581</v>
      </c>
      <c r="Y584" s="1478">
        <f t="shared" si="86"/>
        <v>1.935483870967742</v>
      </c>
      <c r="Z584" s="1478">
        <f t="shared" si="87"/>
        <v>709.67741935483866</v>
      </c>
      <c r="AA584" s="2">
        <f t="shared" si="68"/>
        <v>100</v>
      </c>
      <c r="AC584" s="2">
        <v>1</v>
      </c>
      <c r="AE584" s="2">
        <f>+Help!$G584*Help!Y584</f>
        <v>277.89660265878877</v>
      </c>
      <c r="AF584" s="2">
        <f>+Help!$G584*Help!Z584</f>
        <v>136.48449039881834</v>
      </c>
      <c r="AG584" s="2">
        <f>+Help!$G584*Help!AA584</f>
        <v>0</v>
      </c>
      <c r="AH584" s="2">
        <f>+Help!$G584*Help!AB584</f>
        <v>223.83456425406206</v>
      </c>
      <c r="AI584" s="2">
        <f>+Help!$G584*Help!AC584</f>
        <v>29.175775480059087</v>
      </c>
      <c r="AJ584" s="2">
        <f>+Help!$G584*Help!AD584</f>
        <v>29.67869944342689</v>
      </c>
      <c r="AK584" s="2">
        <f>+Help!$G584*Help!AE584</f>
        <v>28.360413589364846</v>
      </c>
      <c r="AL584" s="2">
        <f>+Help!$G584*Help!AF584</f>
        <v>23.75184638109306</v>
      </c>
      <c r="AM584" s="2">
        <f>+Help!$G584*Help!AG584</f>
        <v>13.825701624815363</v>
      </c>
      <c r="AN584" s="2">
        <f>+Help!$G584*Help!AH584</f>
        <v>30.661152141802074</v>
      </c>
      <c r="AO584" s="2">
        <f>+Help!$G584*Help!AI584</f>
        <v>126.73276218611521</v>
      </c>
      <c r="AP584" s="2">
        <f>+Help!$G584*Help!AJ584</f>
        <v>13.774853375157337</v>
      </c>
      <c r="AQ584" s="2">
        <f>+Help!$G584*Help!AK584</f>
        <v>297.24325477625621</v>
      </c>
      <c r="AR584" s="1478">
        <f>+Help!$G584*Help!AL584*$AV584</f>
        <v>23.82274741506647</v>
      </c>
      <c r="AS584" s="1478">
        <f>+Help!$G584*Help!AM584*$AV584</f>
        <v>0</v>
      </c>
      <c r="AV584" s="5">
        <v>1</v>
      </c>
    </row>
    <row r="585" spans="1:48" x14ac:dyDescent="0.2">
      <c r="A585" s="1">
        <v>45509</v>
      </c>
      <c r="B585" s="2">
        <f>+Help!$G585*Help!I585</f>
        <v>556.15952732644018</v>
      </c>
      <c r="C585" s="2">
        <f>+Help!$G585*Help!J585</f>
        <v>345.31757754800589</v>
      </c>
      <c r="D585" s="2">
        <f>+Help!$G585*Help!K585</f>
        <v>93.796159527326438</v>
      </c>
      <c r="E585" s="2">
        <f>+Help!$G585*Help!L585</f>
        <v>92.732644017725249</v>
      </c>
      <c r="F585" s="2">
        <f>+Help!$G585*Help!M585</f>
        <v>252.91743658856004</v>
      </c>
      <c r="G585" s="2">
        <f>+Help!$G585*Help!N585</f>
        <v>293.30760154195286</v>
      </c>
      <c r="H585" s="1478">
        <f>24*Help!R585/Help!$Q585</f>
        <v>276.1695235007341</v>
      </c>
      <c r="I585" s="1478">
        <f>24*Help!S585/Help!$Q585</f>
        <v>271.04071799857127</v>
      </c>
      <c r="J585" s="1478">
        <f>24*Help!T585/Help!$Q585</f>
        <v>17.741935483870968</v>
      </c>
      <c r="K585" s="1478">
        <f>24*Help!U585/Help!$Q585</f>
        <v>5.645161290322581</v>
      </c>
      <c r="L585" s="1478">
        <f>24*Help!V585/Help!$Q585</f>
        <v>1.935483870967742</v>
      </c>
      <c r="M585" s="1478">
        <f>24*Help!W585/Help!$Q585</f>
        <v>709.67741935483866</v>
      </c>
      <c r="N585" s="2">
        <f>100*Help!H585</f>
        <v>83.333333333333343</v>
      </c>
      <c r="O585" s="2">
        <f t="shared" si="69"/>
        <v>556.15952732644018</v>
      </c>
      <c r="P585" s="2">
        <f t="shared" si="70"/>
        <v>345.31757754800589</v>
      </c>
      <c r="Q585" s="2">
        <f t="shared" si="71"/>
        <v>93.796159527326438</v>
      </c>
      <c r="R585" s="2">
        <f t="shared" si="72"/>
        <v>92.732644017725249</v>
      </c>
      <c r="S585" s="2">
        <f t="shared" si="73"/>
        <v>252.91743658856004</v>
      </c>
      <c r="T585" s="2">
        <f t="shared" si="74"/>
        <v>293.30760154195286</v>
      </c>
      <c r="U585" s="1478">
        <f t="shared" si="82"/>
        <v>276.1695235007341</v>
      </c>
      <c r="V585" s="1478">
        <f t="shared" si="83"/>
        <v>271.04071799857127</v>
      </c>
      <c r="W585" s="1478">
        <f t="shared" si="84"/>
        <v>17.741935483870968</v>
      </c>
      <c r="X585" s="1478">
        <f t="shared" si="85"/>
        <v>5.645161290322581</v>
      </c>
      <c r="Y585" s="1478">
        <f t="shared" si="86"/>
        <v>1.935483870967742</v>
      </c>
      <c r="Z585" s="1478">
        <f t="shared" si="87"/>
        <v>709.67741935483866</v>
      </c>
      <c r="AA585" s="2">
        <f t="shared" si="68"/>
        <v>83.333333333333343</v>
      </c>
      <c r="AC585" s="2">
        <v>1</v>
      </c>
      <c r="AE585" s="2">
        <f>+Help!$G585*Help!Y585</f>
        <v>231.5805022156573</v>
      </c>
      <c r="AF585" s="2">
        <f>+Help!$G585*Help!Z585</f>
        <v>113.7370753323486</v>
      </c>
      <c r="AG585" s="2">
        <f>+Help!$G585*Help!AA585</f>
        <v>0</v>
      </c>
      <c r="AH585" s="2">
        <f>+Help!$G585*Help!AB585</f>
        <v>186.52880354505169</v>
      </c>
      <c r="AI585" s="2">
        <f>+Help!$G585*Help!AC585</f>
        <v>24.313146233382568</v>
      </c>
      <c r="AJ585" s="2">
        <f>+Help!$G585*Help!AD585</f>
        <v>24.732249536189073</v>
      </c>
      <c r="AK585" s="2">
        <f>+Help!$G585*Help!AE585</f>
        <v>23.633677991137368</v>
      </c>
      <c r="AL585" s="2">
        <f>+Help!$G585*Help!AF585</f>
        <v>19.793205317577549</v>
      </c>
      <c r="AM585" s="2">
        <f>+Help!$G585*Help!AG585</f>
        <v>11.521418020679468</v>
      </c>
      <c r="AN585" s="2">
        <f>+Help!$G585*Help!AH585</f>
        <v>25.550960118168391</v>
      </c>
      <c r="AO585" s="2">
        <f>+Help!$G585*Help!AI585</f>
        <v>105.61063515509599</v>
      </c>
      <c r="AP585" s="2">
        <f>+Help!$G585*Help!AJ585</f>
        <v>11.47904447929778</v>
      </c>
      <c r="AQ585" s="2">
        <f>+Help!$G585*Help!AK585</f>
        <v>247.70271231354681</v>
      </c>
      <c r="AR585" s="1478">
        <f>+Help!$G585*Help!AL585*$AV585</f>
        <v>19.852289512555391</v>
      </c>
      <c r="AS585" s="1478">
        <f>+Help!$G585*Help!AM585*$AV585</f>
        <v>0</v>
      </c>
      <c r="AV585" s="5">
        <v>1</v>
      </c>
    </row>
    <row r="586" spans="1:48" x14ac:dyDescent="0.2">
      <c r="A586" s="1">
        <v>45510</v>
      </c>
      <c r="B586" s="2">
        <f>+Help!$G586*Help!I586</f>
        <v>0</v>
      </c>
      <c r="C586" s="2">
        <f>+Help!$G586*Help!J586</f>
        <v>0</v>
      </c>
      <c r="D586" s="2">
        <f>+Help!$G586*Help!K586</f>
        <v>0</v>
      </c>
      <c r="E586" s="2">
        <f>+Help!$G586*Help!L586</f>
        <v>0</v>
      </c>
      <c r="F586" s="2">
        <f>+Help!$G586*Help!M586</f>
        <v>0</v>
      </c>
      <c r="G586" s="2">
        <f>+Help!$G586*Help!N586</f>
        <v>0</v>
      </c>
      <c r="H586" s="1478">
        <f>24*Help!R586/Help!$Q586</f>
        <v>276.1695235007341</v>
      </c>
      <c r="I586" s="1478">
        <f>24*Help!S586/Help!$Q586</f>
        <v>271.04071799857127</v>
      </c>
      <c r="J586" s="1478">
        <f>24*Help!T586/Help!$Q586</f>
        <v>17.741935483870968</v>
      </c>
      <c r="K586" s="1478">
        <f>24*Help!U586/Help!$Q586</f>
        <v>5.645161290322581</v>
      </c>
      <c r="L586" s="1478">
        <f>24*Help!V586/Help!$Q586</f>
        <v>1.935483870967742</v>
      </c>
      <c r="M586" s="1478">
        <f>24*Help!W586/Help!$Q586</f>
        <v>709.67741935483866</v>
      </c>
      <c r="N586" s="2">
        <f>100*Help!H586</f>
        <v>0</v>
      </c>
      <c r="O586" s="2">
        <f t="shared" si="69"/>
        <v>0</v>
      </c>
      <c r="P586" s="2">
        <f t="shared" si="70"/>
        <v>0</v>
      </c>
      <c r="Q586" s="2">
        <f t="shared" si="71"/>
        <v>0</v>
      </c>
      <c r="R586" s="2">
        <f t="shared" si="72"/>
        <v>0</v>
      </c>
      <c r="S586" s="2">
        <f t="shared" si="73"/>
        <v>0</v>
      </c>
      <c r="T586" s="2">
        <f t="shared" si="74"/>
        <v>0</v>
      </c>
      <c r="U586" s="1478">
        <f t="shared" si="82"/>
        <v>276.1695235007341</v>
      </c>
      <c r="V586" s="1478">
        <f t="shared" si="83"/>
        <v>271.04071799857127</v>
      </c>
      <c r="W586" s="1478">
        <f t="shared" si="84"/>
        <v>17.741935483870968</v>
      </c>
      <c r="X586" s="1478">
        <f t="shared" si="85"/>
        <v>5.645161290322581</v>
      </c>
      <c r="Y586" s="1478">
        <f t="shared" si="86"/>
        <v>1.935483870967742</v>
      </c>
      <c r="Z586" s="1478">
        <f t="shared" si="87"/>
        <v>709.67741935483866</v>
      </c>
      <c r="AA586" s="2">
        <f t="shared" si="68"/>
        <v>0</v>
      </c>
      <c r="AC586" s="2">
        <v>1</v>
      </c>
      <c r="AE586" s="2">
        <f>+Help!$G586*Help!Y586</f>
        <v>0</v>
      </c>
      <c r="AF586" s="2">
        <f>+Help!$G586*Help!Z586</f>
        <v>0</v>
      </c>
      <c r="AG586" s="2">
        <f>+Help!$G586*Help!AA586</f>
        <v>0</v>
      </c>
      <c r="AH586" s="2">
        <f>+Help!$G586*Help!AB586</f>
        <v>0</v>
      </c>
      <c r="AI586" s="2">
        <f>+Help!$G586*Help!AC586</f>
        <v>0</v>
      </c>
      <c r="AJ586" s="2">
        <f>+Help!$G586*Help!AD586</f>
        <v>0</v>
      </c>
      <c r="AK586" s="2">
        <f>+Help!$G586*Help!AE586</f>
        <v>0</v>
      </c>
      <c r="AL586" s="2">
        <f>+Help!$G586*Help!AF586</f>
        <v>0</v>
      </c>
      <c r="AM586" s="2">
        <f>+Help!$G586*Help!AG586</f>
        <v>0</v>
      </c>
      <c r="AN586" s="2">
        <f>+Help!$G586*Help!AH586</f>
        <v>0</v>
      </c>
      <c r="AO586" s="2">
        <f>+Help!$G586*Help!AI586</f>
        <v>0</v>
      </c>
      <c r="AP586" s="2">
        <f>+Help!$G586*Help!AJ586</f>
        <v>0</v>
      </c>
      <c r="AQ586" s="2">
        <f>+Help!$G586*Help!AK586</f>
        <v>0</v>
      </c>
      <c r="AR586" s="1478">
        <f>+Help!$G586*Help!AL586*$AV586</f>
        <v>0</v>
      </c>
      <c r="AS586" s="1478">
        <f>+Help!$G586*Help!AM586*$AV586</f>
        <v>0</v>
      </c>
      <c r="AV586" s="5">
        <v>1</v>
      </c>
    </row>
    <row r="587" spans="1:48" x14ac:dyDescent="0.2">
      <c r="A587" s="1">
        <v>45511</v>
      </c>
      <c r="B587" s="2">
        <f>+Help!$G587*Help!I587</f>
        <v>305.88774002954204</v>
      </c>
      <c r="C587" s="2">
        <f>+Help!$G587*Help!J587</f>
        <v>189.92466765140324</v>
      </c>
      <c r="D587" s="2">
        <f>+Help!$G587*Help!K587</f>
        <v>51.587887740029537</v>
      </c>
      <c r="E587" s="2">
        <f>+Help!$G587*Help!L587</f>
        <v>51.002954209748886</v>
      </c>
      <c r="F587" s="2">
        <f>+Help!$G587*Help!M587</f>
        <v>139.10459012370802</v>
      </c>
      <c r="G587" s="2">
        <f>+Help!$G587*Help!N587</f>
        <v>161.31918084807407</v>
      </c>
      <c r="H587" s="1478">
        <f>24*Help!R587/Help!$Q587</f>
        <v>276.1695235007341</v>
      </c>
      <c r="I587" s="1478">
        <f>24*Help!S587/Help!$Q587</f>
        <v>271.04071799857127</v>
      </c>
      <c r="J587" s="1478">
        <f>24*Help!T587/Help!$Q587</f>
        <v>17.741935483870968</v>
      </c>
      <c r="K587" s="1478">
        <f>24*Help!U587/Help!$Q587</f>
        <v>5.645161290322581</v>
      </c>
      <c r="L587" s="1478">
        <f>24*Help!V587/Help!$Q587</f>
        <v>1.935483870967742</v>
      </c>
      <c r="M587" s="1478">
        <f>24*Help!W587/Help!$Q587</f>
        <v>709.67741935483866</v>
      </c>
      <c r="N587" s="2">
        <f>100*Help!H587</f>
        <v>45.833333333333329</v>
      </c>
      <c r="O587" s="2">
        <f t="shared" si="69"/>
        <v>305.88774002954204</v>
      </c>
      <c r="P587" s="2">
        <f t="shared" si="70"/>
        <v>189.92466765140324</v>
      </c>
      <c r="Q587" s="2">
        <f t="shared" si="71"/>
        <v>51.587887740029537</v>
      </c>
      <c r="R587" s="2">
        <f t="shared" si="72"/>
        <v>51.002954209748886</v>
      </c>
      <c r="S587" s="2">
        <f t="shared" si="73"/>
        <v>139.10459012370802</v>
      </c>
      <c r="T587" s="2">
        <f t="shared" si="74"/>
        <v>161.31918084807407</v>
      </c>
      <c r="U587" s="1478">
        <f t="shared" si="82"/>
        <v>276.1695235007341</v>
      </c>
      <c r="V587" s="1478">
        <f t="shared" si="83"/>
        <v>271.04071799857127</v>
      </c>
      <c r="W587" s="1478">
        <f t="shared" si="84"/>
        <v>17.741935483870968</v>
      </c>
      <c r="X587" s="1478">
        <f t="shared" si="85"/>
        <v>5.645161290322581</v>
      </c>
      <c r="Y587" s="1478">
        <f t="shared" si="86"/>
        <v>1.935483870967742</v>
      </c>
      <c r="Z587" s="1478">
        <f t="shared" si="87"/>
        <v>709.67741935483866</v>
      </c>
      <c r="AA587" s="2">
        <f t="shared" si="68"/>
        <v>45.833333333333329</v>
      </c>
      <c r="AC587" s="2">
        <v>1</v>
      </c>
      <c r="AE587" s="2">
        <f>+Help!$G587*Help!Y587</f>
        <v>127.3692762186115</v>
      </c>
      <c r="AF587" s="2">
        <f>+Help!$G587*Help!Z587</f>
        <v>62.555391432791723</v>
      </c>
      <c r="AG587" s="2">
        <f>+Help!$G587*Help!AA587</f>
        <v>0</v>
      </c>
      <c r="AH587" s="2">
        <f>+Help!$G587*Help!AB587</f>
        <v>102.59084194977842</v>
      </c>
      <c r="AI587" s="2">
        <f>+Help!$G587*Help!AC587</f>
        <v>13.372230428360412</v>
      </c>
      <c r="AJ587" s="2">
        <f>+Help!$G587*Help!AD587</f>
        <v>13.60273724490399</v>
      </c>
      <c r="AK587" s="2">
        <f>+Help!$G587*Help!AE587</f>
        <v>12.998522895125554</v>
      </c>
      <c r="AL587" s="2">
        <f>+Help!$G587*Help!AF587</f>
        <v>10.886262924667651</v>
      </c>
      <c r="AM587" s="2">
        <f>+Help!$G587*Help!AG587</f>
        <v>6.3367799113737071</v>
      </c>
      <c r="AN587" s="2">
        <f>+Help!$G587*Help!AH587</f>
        <v>14.053028064992615</v>
      </c>
      <c r="AO587" s="2">
        <f>+Help!$G587*Help!AI587</f>
        <v>58.085849335302797</v>
      </c>
      <c r="AP587" s="2">
        <f>+Help!$G587*Help!AJ587</f>
        <v>6.3134744636137787</v>
      </c>
      <c r="AQ587" s="2">
        <f>+Help!$G587*Help!AK587</f>
        <v>136.23649177245073</v>
      </c>
      <c r="AR587" s="1478">
        <f>+Help!$G587*Help!AL587*$AV587</f>
        <v>10.918759231905465</v>
      </c>
      <c r="AS587" s="1478">
        <f>+Help!$G587*Help!AM587*$AV587</f>
        <v>0</v>
      </c>
      <c r="AV587" s="5">
        <v>1</v>
      </c>
    </row>
    <row r="588" spans="1:48" x14ac:dyDescent="0.2">
      <c r="A588" s="1">
        <v>45512</v>
      </c>
      <c r="B588" s="2">
        <f>+Help!$G588*Help!I588</f>
        <v>667.39143279172822</v>
      </c>
      <c r="C588" s="2">
        <f>+Help!$G588*Help!J588</f>
        <v>414.38109305760713</v>
      </c>
      <c r="D588" s="2">
        <f>+Help!$G588*Help!K588</f>
        <v>112.55539143279174</v>
      </c>
      <c r="E588" s="2">
        <f>+Help!$G588*Help!L588</f>
        <v>111.27917282127032</v>
      </c>
      <c r="F588" s="2">
        <f>+Help!$G588*Help!M588</f>
        <v>303.50092390627208</v>
      </c>
      <c r="G588" s="2">
        <f>+Help!$G588*Help!N588</f>
        <v>351.96912185034347</v>
      </c>
      <c r="H588" s="1478">
        <f>24*Help!R588/Help!$Q588</f>
        <v>276.1695235007341</v>
      </c>
      <c r="I588" s="1478">
        <f>24*Help!S588/Help!$Q588</f>
        <v>271.04071799857127</v>
      </c>
      <c r="J588" s="1478">
        <f>24*Help!T588/Help!$Q588</f>
        <v>17.741935483870968</v>
      </c>
      <c r="K588" s="1478">
        <f>24*Help!U588/Help!$Q588</f>
        <v>5.645161290322581</v>
      </c>
      <c r="L588" s="1478">
        <f>24*Help!V588/Help!$Q588</f>
        <v>1.935483870967742</v>
      </c>
      <c r="M588" s="1478">
        <f>24*Help!W588/Help!$Q588</f>
        <v>709.67741935483866</v>
      </c>
      <c r="N588" s="2">
        <f>100*Help!H588</f>
        <v>100</v>
      </c>
      <c r="O588" s="2">
        <f t="shared" si="69"/>
        <v>667.39143279172822</v>
      </c>
      <c r="P588" s="2">
        <f t="shared" si="70"/>
        <v>414.38109305760713</v>
      </c>
      <c r="Q588" s="2">
        <f t="shared" si="71"/>
        <v>112.55539143279174</v>
      </c>
      <c r="R588" s="2">
        <f t="shared" si="72"/>
        <v>111.27917282127032</v>
      </c>
      <c r="S588" s="2">
        <f t="shared" si="73"/>
        <v>303.50092390627208</v>
      </c>
      <c r="T588" s="2">
        <f t="shared" si="74"/>
        <v>351.96912185034347</v>
      </c>
      <c r="U588" s="1478">
        <f t="shared" si="82"/>
        <v>276.1695235007341</v>
      </c>
      <c r="V588" s="1478">
        <f t="shared" si="83"/>
        <v>271.04071799857127</v>
      </c>
      <c r="W588" s="1478">
        <f t="shared" si="84"/>
        <v>17.741935483870968</v>
      </c>
      <c r="X588" s="1478">
        <f t="shared" si="85"/>
        <v>5.645161290322581</v>
      </c>
      <c r="Y588" s="1478">
        <f t="shared" si="86"/>
        <v>1.935483870967742</v>
      </c>
      <c r="Z588" s="1478">
        <f t="shared" si="87"/>
        <v>709.67741935483866</v>
      </c>
      <c r="AA588" s="2">
        <f t="shared" si="68"/>
        <v>100</v>
      </c>
      <c r="AC588" s="2">
        <v>1</v>
      </c>
      <c r="AE588" s="2">
        <f>+Help!$G588*Help!Y588</f>
        <v>277.89660265878877</v>
      </c>
      <c r="AF588" s="2">
        <f>+Help!$G588*Help!Z588</f>
        <v>136.48449039881834</v>
      </c>
      <c r="AG588" s="2">
        <f>+Help!$G588*Help!AA588</f>
        <v>0</v>
      </c>
      <c r="AH588" s="2">
        <f>+Help!$G588*Help!AB588</f>
        <v>223.83456425406206</v>
      </c>
      <c r="AI588" s="2">
        <f>+Help!$G588*Help!AC588</f>
        <v>29.175775480059087</v>
      </c>
      <c r="AJ588" s="2">
        <f>+Help!$G588*Help!AD588</f>
        <v>29.67869944342689</v>
      </c>
      <c r="AK588" s="2">
        <f>+Help!$G588*Help!AE588</f>
        <v>28.360413589364846</v>
      </c>
      <c r="AL588" s="2">
        <f>+Help!$G588*Help!AF588</f>
        <v>23.75184638109306</v>
      </c>
      <c r="AM588" s="2">
        <f>+Help!$G588*Help!AG588</f>
        <v>13.825701624815363</v>
      </c>
      <c r="AN588" s="2">
        <f>+Help!$G588*Help!AH588</f>
        <v>30.661152141802074</v>
      </c>
      <c r="AO588" s="2">
        <f>+Help!$G588*Help!AI588</f>
        <v>126.73276218611521</v>
      </c>
      <c r="AP588" s="2">
        <f>+Help!$G588*Help!AJ588</f>
        <v>13.774853375157337</v>
      </c>
      <c r="AQ588" s="2">
        <f>+Help!$G588*Help!AK588</f>
        <v>297.24325477625621</v>
      </c>
      <c r="AR588" s="1478">
        <f>+Help!$G588*Help!AL588*$AV588</f>
        <v>23.82274741506647</v>
      </c>
      <c r="AS588" s="1478">
        <f>+Help!$G588*Help!AM588*$AV588</f>
        <v>0</v>
      </c>
      <c r="AV588" s="5">
        <v>1</v>
      </c>
    </row>
    <row r="589" spans="1:48" x14ac:dyDescent="0.2">
      <c r="A589" s="1">
        <v>45513</v>
      </c>
      <c r="B589" s="2">
        <f>+Help!$G589*Help!I589</f>
        <v>667.39143279172822</v>
      </c>
      <c r="C589" s="2">
        <f>+Help!$G589*Help!J589</f>
        <v>414.38109305760713</v>
      </c>
      <c r="D589" s="2">
        <f>+Help!$G589*Help!K589</f>
        <v>112.55539143279174</v>
      </c>
      <c r="E589" s="2">
        <f>+Help!$G589*Help!L589</f>
        <v>111.27917282127032</v>
      </c>
      <c r="F589" s="2">
        <f>+Help!$G589*Help!M589</f>
        <v>303.50092390627208</v>
      </c>
      <c r="G589" s="2">
        <f>+Help!$G589*Help!N589</f>
        <v>351.96912185034347</v>
      </c>
      <c r="H589" s="1478">
        <f>24*Help!R589/Help!$Q589</f>
        <v>276.1695235007341</v>
      </c>
      <c r="I589" s="1478">
        <f>24*Help!S589/Help!$Q589</f>
        <v>271.04071799857127</v>
      </c>
      <c r="J589" s="1478">
        <f>24*Help!T589/Help!$Q589</f>
        <v>17.741935483870968</v>
      </c>
      <c r="K589" s="1478">
        <f>24*Help!U589/Help!$Q589</f>
        <v>5.645161290322581</v>
      </c>
      <c r="L589" s="1478">
        <f>24*Help!V589/Help!$Q589</f>
        <v>1.935483870967742</v>
      </c>
      <c r="M589" s="1478">
        <f>24*Help!W589/Help!$Q589</f>
        <v>709.67741935483866</v>
      </c>
      <c r="N589" s="2">
        <f>100*Help!H589</f>
        <v>100</v>
      </c>
      <c r="O589" s="2">
        <f t="shared" si="69"/>
        <v>667.39143279172822</v>
      </c>
      <c r="P589" s="2">
        <f t="shared" si="70"/>
        <v>414.38109305760713</v>
      </c>
      <c r="Q589" s="2">
        <f t="shared" si="71"/>
        <v>112.55539143279174</v>
      </c>
      <c r="R589" s="2">
        <f t="shared" si="72"/>
        <v>111.27917282127032</v>
      </c>
      <c r="S589" s="2">
        <f t="shared" si="73"/>
        <v>303.50092390627208</v>
      </c>
      <c r="T589" s="2">
        <f t="shared" si="74"/>
        <v>351.96912185034347</v>
      </c>
      <c r="U589" s="1478">
        <f t="shared" si="75"/>
        <v>276.1695235007341</v>
      </c>
      <c r="V589" s="1478">
        <f t="shared" si="76"/>
        <v>271.04071799857127</v>
      </c>
      <c r="W589" s="1478">
        <f t="shared" si="77"/>
        <v>17.741935483870968</v>
      </c>
      <c r="X589" s="1478">
        <f t="shared" si="78"/>
        <v>5.645161290322581</v>
      </c>
      <c r="Y589" s="1478">
        <f t="shared" si="79"/>
        <v>1.935483870967742</v>
      </c>
      <c r="Z589" s="1478">
        <f t="shared" si="80"/>
        <v>709.67741935483866</v>
      </c>
      <c r="AA589" s="2">
        <f t="shared" si="68"/>
        <v>100</v>
      </c>
      <c r="AC589" s="2">
        <v>1</v>
      </c>
      <c r="AE589" s="2">
        <f>+Help!$G589*Help!Y589</f>
        <v>277.89660265878877</v>
      </c>
      <c r="AF589" s="2">
        <f>+Help!$G589*Help!Z589</f>
        <v>136.48449039881834</v>
      </c>
      <c r="AG589" s="2">
        <f>+Help!$G589*Help!AA589</f>
        <v>0</v>
      </c>
      <c r="AH589" s="2">
        <f>+Help!$G589*Help!AB589</f>
        <v>223.83456425406206</v>
      </c>
      <c r="AI589" s="2">
        <f>+Help!$G589*Help!AC589</f>
        <v>29.175775480059087</v>
      </c>
      <c r="AJ589" s="2">
        <f>+Help!$G589*Help!AD589</f>
        <v>29.67869944342689</v>
      </c>
      <c r="AK589" s="2">
        <f>+Help!$G589*Help!AE589</f>
        <v>28.360413589364846</v>
      </c>
      <c r="AL589" s="2">
        <f>+Help!$G589*Help!AF589</f>
        <v>23.75184638109306</v>
      </c>
      <c r="AM589" s="2">
        <f>+Help!$G589*Help!AG589</f>
        <v>13.825701624815363</v>
      </c>
      <c r="AN589" s="2">
        <f>+Help!$G589*Help!AH589</f>
        <v>30.661152141802074</v>
      </c>
      <c r="AO589" s="2">
        <f>+Help!$G589*Help!AI589</f>
        <v>126.73276218611521</v>
      </c>
      <c r="AP589" s="2">
        <f>+Help!$G589*Help!AJ589</f>
        <v>13.774853375157337</v>
      </c>
      <c r="AQ589" s="2">
        <f>+Help!$G589*Help!AK589</f>
        <v>297.24325477625621</v>
      </c>
      <c r="AR589" s="1478">
        <f>+Help!$G589*Help!AL589</f>
        <v>23.82274741506647</v>
      </c>
      <c r="AS589" s="1478">
        <f>+Help!$G589*Help!AM589</f>
        <v>0</v>
      </c>
      <c r="AV589" s="5">
        <v>1</v>
      </c>
    </row>
    <row r="590" spans="1:48" x14ac:dyDescent="0.2">
      <c r="A590" s="1">
        <v>45514</v>
      </c>
      <c r="B590" s="2">
        <f>+Help!$G590*Help!I590</f>
        <v>667.39143279172822</v>
      </c>
      <c r="C590" s="2">
        <f>+Help!$G590*Help!J590</f>
        <v>414.38109305760713</v>
      </c>
      <c r="D590" s="2">
        <f>+Help!$G590*Help!K590</f>
        <v>112.55539143279174</v>
      </c>
      <c r="E590" s="2">
        <f>+Help!$G590*Help!L590</f>
        <v>111.27917282127032</v>
      </c>
      <c r="F590" s="2">
        <f>+Help!$G590*Help!M590</f>
        <v>303.50092390627208</v>
      </c>
      <c r="G590" s="2">
        <f>+Help!$G590*Help!N590</f>
        <v>351.96912185034347</v>
      </c>
      <c r="H590" s="1478">
        <f>24*Help!R590/Help!$Q590</f>
        <v>276.1695235007341</v>
      </c>
      <c r="I590" s="1478">
        <f>24*Help!S590/Help!$Q590</f>
        <v>271.04071799857127</v>
      </c>
      <c r="J590" s="1478">
        <f>24*Help!T590/Help!$Q590</f>
        <v>17.741935483870968</v>
      </c>
      <c r="K590" s="1478">
        <f>24*Help!U590/Help!$Q590</f>
        <v>5.645161290322581</v>
      </c>
      <c r="L590" s="1478">
        <f>24*Help!V590/Help!$Q590</f>
        <v>1.935483870967742</v>
      </c>
      <c r="M590" s="1478">
        <f>24*Help!W590/Help!$Q590</f>
        <v>709.67741935483866</v>
      </c>
      <c r="N590" s="2">
        <f>100*Help!H590</f>
        <v>100</v>
      </c>
      <c r="O590" s="2">
        <f t="shared" si="69"/>
        <v>667.39143279172822</v>
      </c>
      <c r="P590" s="2">
        <f t="shared" si="70"/>
        <v>414.38109305760713</v>
      </c>
      <c r="Q590" s="2">
        <f t="shared" si="71"/>
        <v>112.55539143279174</v>
      </c>
      <c r="R590" s="2">
        <f t="shared" si="72"/>
        <v>111.27917282127032</v>
      </c>
      <c r="S590" s="2">
        <f t="shared" si="73"/>
        <v>303.50092390627208</v>
      </c>
      <c r="T590" s="2">
        <f t="shared" si="74"/>
        <v>351.96912185034347</v>
      </c>
      <c r="U590" s="1478">
        <f t="shared" si="75"/>
        <v>276.1695235007341</v>
      </c>
      <c r="V590" s="1478">
        <f t="shared" si="76"/>
        <v>271.04071799857127</v>
      </c>
      <c r="W590" s="1478">
        <f t="shared" si="77"/>
        <v>17.741935483870968</v>
      </c>
      <c r="X590" s="1478">
        <f t="shared" si="78"/>
        <v>5.645161290322581</v>
      </c>
      <c r="Y590" s="1478">
        <f t="shared" si="79"/>
        <v>1.935483870967742</v>
      </c>
      <c r="Z590" s="1478">
        <f t="shared" si="80"/>
        <v>709.67741935483866</v>
      </c>
      <c r="AA590" s="2">
        <f t="shared" si="68"/>
        <v>100</v>
      </c>
      <c r="AC590" s="2">
        <v>1</v>
      </c>
      <c r="AE590" s="2">
        <f>+Help!$G590*Help!Y590</f>
        <v>277.89660265878877</v>
      </c>
      <c r="AF590" s="2">
        <f>+Help!$G590*Help!Z590</f>
        <v>136.48449039881834</v>
      </c>
      <c r="AG590" s="2">
        <f>+Help!$G590*Help!AA590</f>
        <v>0</v>
      </c>
      <c r="AH590" s="2">
        <f>+Help!$G590*Help!AB590</f>
        <v>223.83456425406206</v>
      </c>
      <c r="AI590" s="2">
        <f>+Help!$G590*Help!AC590</f>
        <v>29.175775480059087</v>
      </c>
      <c r="AJ590" s="2">
        <f>+Help!$G590*Help!AD590</f>
        <v>29.67869944342689</v>
      </c>
      <c r="AK590" s="2">
        <f>+Help!$G590*Help!AE590</f>
        <v>28.360413589364846</v>
      </c>
      <c r="AL590" s="2">
        <f>+Help!$G590*Help!AF590</f>
        <v>23.75184638109306</v>
      </c>
      <c r="AM590" s="2">
        <f>+Help!$G590*Help!AG590</f>
        <v>13.825701624815363</v>
      </c>
      <c r="AN590" s="2">
        <f>+Help!$G590*Help!AH590</f>
        <v>30.661152141802074</v>
      </c>
      <c r="AO590" s="2">
        <f>+Help!$G590*Help!AI590</f>
        <v>126.73276218611521</v>
      </c>
      <c r="AP590" s="2">
        <f>+Help!$G590*Help!AJ590</f>
        <v>13.774853375157337</v>
      </c>
      <c r="AQ590" s="2">
        <f>+Help!$G590*Help!AK590</f>
        <v>297.24325477625621</v>
      </c>
      <c r="AR590" s="1478">
        <f>+Help!$G590*Help!AL590</f>
        <v>23.82274741506647</v>
      </c>
      <c r="AS590" s="1478">
        <f>+Help!$G590*Help!AM590</f>
        <v>0</v>
      </c>
      <c r="AV590" s="5">
        <v>1</v>
      </c>
    </row>
    <row r="591" spans="1:48" x14ac:dyDescent="0.2">
      <c r="A591" s="1">
        <v>45515</v>
      </c>
      <c r="B591" s="2">
        <f>+Help!$G591*Help!I591</f>
        <v>667.39143279172822</v>
      </c>
      <c r="C591" s="2">
        <f>+Help!$G591*Help!J591</f>
        <v>414.38109305760713</v>
      </c>
      <c r="D591" s="2">
        <f>+Help!$G591*Help!K591</f>
        <v>112.55539143279174</v>
      </c>
      <c r="E591" s="2">
        <f>+Help!$G591*Help!L591</f>
        <v>111.27917282127032</v>
      </c>
      <c r="F591" s="2">
        <f>+Help!$G591*Help!M591</f>
        <v>303.50092390627208</v>
      </c>
      <c r="G591" s="2">
        <f>+Help!$G591*Help!N591</f>
        <v>351.96912185034347</v>
      </c>
      <c r="H591" s="1478">
        <f>24*Help!R591/Help!$Q591</f>
        <v>276.1695235007341</v>
      </c>
      <c r="I591" s="1478">
        <f>24*Help!S591/Help!$Q591</f>
        <v>271.04071799857127</v>
      </c>
      <c r="J591" s="1478">
        <f>24*Help!T591/Help!$Q591</f>
        <v>17.741935483870968</v>
      </c>
      <c r="K591" s="1478">
        <f>24*Help!U591/Help!$Q591</f>
        <v>5.645161290322581</v>
      </c>
      <c r="L591" s="1478">
        <f>24*Help!V591/Help!$Q591</f>
        <v>1.935483870967742</v>
      </c>
      <c r="M591" s="1478">
        <f>24*Help!W591/Help!$Q591</f>
        <v>709.67741935483866</v>
      </c>
      <c r="N591" s="2">
        <f>100*Help!H591</f>
        <v>100</v>
      </c>
      <c r="O591" s="2">
        <f t="shared" si="69"/>
        <v>667.39143279172822</v>
      </c>
      <c r="P591" s="2">
        <f t="shared" si="70"/>
        <v>414.38109305760713</v>
      </c>
      <c r="Q591" s="2">
        <f t="shared" si="71"/>
        <v>112.55539143279174</v>
      </c>
      <c r="R591" s="2">
        <f t="shared" si="72"/>
        <v>111.27917282127032</v>
      </c>
      <c r="S591" s="2">
        <f t="shared" si="73"/>
        <v>303.50092390627208</v>
      </c>
      <c r="T591" s="2">
        <f t="shared" si="74"/>
        <v>351.96912185034347</v>
      </c>
      <c r="U591" s="1478">
        <f t="shared" si="75"/>
        <v>276.1695235007341</v>
      </c>
      <c r="V591" s="1478">
        <f t="shared" si="76"/>
        <v>271.04071799857127</v>
      </c>
      <c r="W591" s="1478">
        <f t="shared" si="77"/>
        <v>17.741935483870968</v>
      </c>
      <c r="X591" s="1478">
        <f t="shared" si="78"/>
        <v>5.645161290322581</v>
      </c>
      <c r="Y591" s="1478">
        <f t="shared" si="79"/>
        <v>1.935483870967742</v>
      </c>
      <c r="Z591" s="1478">
        <f t="shared" si="80"/>
        <v>709.67741935483866</v>
      </c>
      <c r="AA591" s="2">
        <f t="shared" si="68"/>
        <v>100</v>
      </c>
      <c r="AC591" s="2">
        <v>1</v>
      </c>
      <c r="AE591" s="2">
        <f>+Help!$G591*Help!Y591</f>
        <v>277.89660265878877</v>
      </c>
      <c r="AF591" s="2">
        <f>+Help!$G591*Help!Z591</f>
        <v>136.48449039881834</v>
      </c>
      <c r="AG591" s="2">
        <f>+Help!$G591*Help!AA591</f>
        <v>0</v>
      </c>
      <c r="AH591" s="2">
        <f>+Help!$G591*Help!AB591</f>
        <v>223.83456425406206</v>
      </c>
      <c r="AI591" s="2">
        <f>+Help!$G591*Help!AC591</f>
        <v>29.175775480059087</v>
      </c>
      <c r="AJ591" s="2">
        <f>+Help!$G591*Help!AD591</f>
        <v>29.67869944342689</v>
      </c>
      <c r="AK591" s="2">
        <f>+Help!$G591*Help!AE591</f>
        <v>28.360413589364846</v>
      </c>
      <c r="AL591" s="2">
        <f>+Help!$G591*Help!AF591</f>
        <v>23.75184638109306</v>
      </c>
      <c r="AM591" s="2">
        <f>+Help!$G591*Help!AG591</f>
        <v>13.825701624815363</v>
      </c>
      <c r="AN591" s="2">
        <f>+Help!$G591*Help!AH591</f>
        <v>30.661152141802074</v>
      </c>
      <c r="AO591" s="2">
        <f>+Help!$G591*Help!AI591</f>
        <v>126.73276218611521</v>
      </c>
      <c r="AP591" s="2">
        <f>+Help!$G591*Help!AJ591</f>
        <v>13.774853375157337</v>
      </c>
      <c r="AQ591" s="2">
        <f>+Help!$G591*Help!AK591</f>
        <v>297.24325477625621</v>
      </c>
      <c r="AR591" s="1478">
        <f>+Help!$G591*Help!AL591</f>
        <v>23.82274741506647</v>
      </c>
      <c r="AS591" s="1478">
        <f>+Help!$G591*Help!AM591</f>
        <v>0</v>
      </c>
      <c r="AV591" s="5">
        <v>1</v>
      </c>
    </row>
    <row r="592" spans="1:48" x14ac:dyDescent="0.2">
      <c r="A592" s="1">
        <v>45516</v>
      </c>
      <c r="B592" s="2">
        <f>+Help!$G592*Help!I592</f>
        <v>667.39143279172822</v>
      </c>
      <c r="C592" s="2">
        <f>+Help!$G592*Help!J592</f>
        <v>414.38109305760713</v>
      </c>
      <c r="D592" s="2">
        <f>+Help!$G592*Help!K592</f>
        <v>112.55539143279174</v>
      </c>
      <c r="E592" s="2">
        <f>+Help!$G592*Help!L592</f>
        <v>111.27917282127032</v>
      </c>
      <c r="F592" s="2">
        <f>+Help!$G592*Help!M592</f>
        <v>303.50092390627208</v>
      </c>
      <c r="G592" s="2">
        <f>+Help!$G592*Help!N592</f>
        <v>351.96912185034347</v>
      </c>
      <c r="H592" s="1478">
        <f>24*Help!R592/Help!$Q592</f>
        <v>276.1695235007341</v>
      </c>
      <c r="I592" s="1478">
        <f>24*Help!S592/Help!$Q592</f>
        <v>271.04071799857127</v>
      </c>
      <c r="J592" s="1478">
        <f>24*Help!T592/Help!$Q592</f>
        <v>17.741935483870968</v>
      </c>
      <c r="K592" s="1478">
        <f>24*Help!U592/Help!$Q592</f>
        <v>5.645161290322581</v>
      </c>
      <c r="L592" s="1478">
        <f>24*Help!V592/Help!$Q592</f>
        <v>1.935483870967742</v>
      </c>
      <c r="M592" s="1478">
        <f>24*Help!W592/Help!$Q592</f>
        <v>709.67741935483866</v>
      </c>
      <c r="N592" s="2">
        <f>100*Help!H592</f>
        <v>100</v>
      </c>
      <c r="O592" s="2">
        <f t="shared" si="69"/>
        <v>667.39143279172822</v>
      </c>
      <c r="P592" s="2">
        <f t="shared" si="70"/>
        <v>414.38109305760713</v>
      </c>
      <c r="Q592" s="2">
        <f t="shared" si="71"/>
        <v>112.55539143279174</v>
      </c>
      <c r="R592" s="2">
        <f t="shared" si="72"/>
        <v>111.27917282127032</v>
      </c>
      <c r="S592" s="2">
        <f t="shared" si="73"/>
        <v>303.50092390627208</v>
      </c>
      <c r="T592" s="2">
        <f t="shared" si="74"/>
        <v>351.96912185034347</v>
      </c>
      <c r="U592" s="1478">
        <f t="shared" si="75"/>
        <v>276.1695235007341</v>
      </c>
      <c r="V592" s="1478">
        <f t="shared" si="76"/>
        <v>271.04071799857127</v>
      </c>
      <c r="W592" s="1478">
        <f t="shared" si="77"/>
        <v>17.741935483870968</v>
      </c>
      <c r="X592" s="1478">
        <f t="shared" si="78"/>
        <v>5.645161290322581</v>
      </c>
      <c r="Y592" s="1478">
        <f t="shared" si="79"/>
        <v>1.935483870967742</v>
      </c>
      <c r="Z592" s="1478">
        <f t="shared" si="80"/>
        <v>709.67741935483866</v>
      </c>
      <c r="AA592" s="2">
        <f t="shared" si="68"/>
        <v>100</v>
      </c>
      <c r="AC592" s="2">
        <v>1</v>
      </c>
      <c r="AE592" s="2">
        <f>+Help!$G592*Help!Y592</f>
        <v>277.89660265878877</v>
      </c>
      <c r="AF592" s="2">
        <f>+Help!$G592*Help!Z592</f>
        <v>136.48449039881834</v>
      </c>
      <c r="AG592" s="2">
        <f>+Help!$G592*Help!AA592</f>
        <v>0</v>
      </c>
      <c r="AH592" s="2">
        <f>+Help!$G592*Help!AB592</f>
        <v>223.83456425406206</v>
      </c>
      <c r="AI592" s="2">
        <f>+Help!$G592*Help!AC592</f>
        <v>29.175775480059087</v>
      </c>
      <c r="AJ592" s="2">
        <f>+Help!$G592*Help!AD592</f>
        <v>29.67869944342689</v>
      </c>
      <c r="AK592" s="2">
        <f>+Help!$G592*Help!AE592</f>
        <v>28.360413589364846</v>
      </c>
      <c r="AL592" s="2">
        <f>+Help!$G592*Help!AF592</f>
        <v>23.75184638109306</v>
      </c>
      <c r="AM592" s="2">
        <f>+Help!$G592*Help!AG592</f>
        <v>13.825701624815363</v>
      </c>
      <c r="AN592" s="2">
        <f>+Help!$G592*Help!AH592</f>
        <v>30.661152141802074</v>
      </c>
      <c r="AO592" s="2">
        <f>+Help!$G592*Help!AI592</f>
        <v>126.73276218611521</v>
      </c>
      <c r="AP592" s="2">
        <f>+Help!$G592*Help!AJ592</f>
        <v>13.774853375157337</v>
      </c>
      <c r="AQ592" s="2">
        <f>+Help!$G592*Help!AK592</f>
        <v>297.24325477625621</v>
      </c>
      <c r="AR592" s="1478">
        <f>+Help!$G592*Help!AL592</f>
        <v>23.82274741506647</v>
      </c>
      <c r="AS592" s="1478">
        <f>+Help!$G592*Help!AM592</f>
        <v>0</v>
      </c>
      <c r="AV592" s="5">
        <v>1</v>
      </c>
    </row>
    <row r="593" spans="1:48" x14ac:dyDescent="0.2">
      <c r="A593" s="1">
        <v>45517</v>
      </c>
      <c r="B593" s="2">
        <f>+Help!$G593*Help!I593</f>
        <v>667.39143279172822</v>
      </c>
      <c r="C593" s="2">
        <f>+Help!$G593*Help!J593</f>
        <v>414.38109305760713</v>
      </c>
      <c r="D593" s="2">
        <f>+Help!$G593*Help!K593</f>
        <v>112.55539143279174</v>
      </c>
      <c r="E593" s="2">
        <f>+Help!$G593*Help!L593</f>
        <v>111.27917282127032</v>
      </c>
      <c r="F593" s="2">
        <f>+Help!$G593*Help!M593</f>
        <v>303.50092390627208</v>
      </c>
      <c r="G593" s="2">
        <f>+Help!$G593*Help!N593</f>
        <v>351.96912185034347</v>
      </c>
      <c r="H593" s="1478">
        <f>24*Help!R593/Help!$Q593</f>
        <v>276.1695235007341</v>
      </c>
      <c r="I593" s="1478">
        <f>24*Help!S593/Help!$Q593</f>
        <v>271.04071799857127</v>
      </c>
      <c r="J593" s="1478">
        <f>24*Help!T593/Help!$Q593</f>
        <v>17.741935483870968</v>
      </c>
      <c r="K593" s="1478">
        <f>24*Help!U593/Help!$Q593</f>
        <v>5.645161290322581</v>
      </c>
      <c r="L593" s="1478">
        <f>24*Help!V593/Help!$Q593</f>
        <v>1.935483870967742</v>
      </c>
      <c r="M593" s="1478">
        <f>24*Help!W593/Help!$Q593</f>
        <v>709.67741935483866</v>
      </c>
      <c r="N593" s="2">
        <f>100*Help!H593</f>
        <v>100</v>
      </c>
      <c r="O593" s="2">
        <f t="shared" si="69"/>
        <v>667.39143279172822</v>
      </c>
      <c r="P593" s="2">
        <f t="shared" si="70"/>
        <v>414.38109305760713</v>
      </c>
      <c r="Q593" s="2">
        <f t="shared" si="71"/>
        <v>112.55539143279174</v>
      </c>
      <c r="R593" s="2">
        <f t="shared" si="72"/>
        <v>111.27917282127032</v>
      </c>
      <c r="S593" s="2">
        <f t="shared" si="73"/>
        <v>303.50092390627208</v>
      </c>
      <c r="T593" s="2">
        <f t="shared" si="74"/>
        <v>351.96912185034347</v>
      </c>
      <c r="U593" s="1478">
        <f t="shared" si="75"/>
        <v>276.1695235007341</v>
      </c>
      <c r="V593" s="1478">
        <f t="shared" si="76"/>
        <v>271.04071799857127</v>
      </c>
      <c r="W593" s="1478">
        <f t="shared" si="77"/>
        <v>17.741935483870968</v>
      </c>
      <c r="X593" s="1478">
        <f t="shared" si="78"/>
        <v>5.645161290322581</v>
      </c>
      <c r="Y593" s="1478">
        <f t="shared" si="79"/>
        <v>1.935483870967742</v>
      </c>
      <c r="Z593" s="1478">
        <f t="shared" si="80"/>
        <v>709.67741935483866</v>
      </c>
      <c r="AA593" s="2">
        <f t="shared" si="68"/>
        <v>100</v>
      </c>
      <c r="AC593" s="2">
        <v>1</v>
      </c>
      <c r="AE593" s="2">
        <f>+Help!$G593*Help!Y593</f>
        <v>277.89660265878877</v>
      </c>
      <c r="AF593" s="2">
        <f>+Help!$G593*Help!Z593</f>
        <v>136.48449039881834</v>
      </c>
      <c r="AG593" s="2">
        <f>+Help!$G593*Help!AA593</f>
        <v>0</v>
      </c>
      <c r="AH593" s="2">
        <f>+Help!$G593*Help!AB593</f>
        <v>223.83456425406206</v>
      </c>
      <c r="AI593" s="2">
        <f>+Help!$G593*Help!AC593</f>
        <v>29.175775480059087</v>
      </c>
      <c r="AJ593" s="2">
        <f>+Help!$G593*Help!AD593</f>
        <v>29.67869944342689</v>
      </c>
      <c r="AK593" s="2">
        <f>+Help!$G593*Help!AE593</f>
        <v>28.360413589364846</v>
      </c>
      <c r="AL593" s="2">
        <f>+Help!$G593*Help!AF593</f>
        <v>23.75184638109306</v>
      </c>
      <c r="AM593" s="2">
        <f>+Help!$G593*Help!AG593</f>
        <v>13.825701624815363</v>
      </c>
      <c r="AN593" s="2">
        <f>+Help!$G593*Help!AH593</f>
        <v>30.661152141802074</v>
      </c>
      <c r="AO593" s="2">
        <f>+Help!$G593*Help!AI593</f>
        <v>126.73276218611521</v>
      </c>
      <c r="AP593" s="2">
        <f>+Help!$G593*Help!AJ593</f>
        <v>13.774853375157337</v>
      </c>
      <c r="AQ593" s="2">
        <f>+Help!$G593*Help!AK593</f>
        <v>297.24325477625621</v>
      </c>
      <c r="AR593" s="1478">
        <f>+Help!$G593*Help!AL593</f>
        <v>23.82274741506647</v>
      </c>
      <c r="AS593" s="1478">
        <f>+Help!$G593*Help!AM593</f>
        <v>0</v>
      </c>
      <c r="AV593" s="5">
        <v>1</v>
      </c>
    </row>
    <row r="594" spans="1:48" x14ac:dyDescent="0.2">
      <c r="A594" s="1">
        <v>45518</v>
      </c>
      <c r="B594" s="2">
        <f>+Help!$G594*Help!I594</f>
        <v>667.39143279172822</v>
      </c>
      <c r="C594" s="2">
        <f>+Help!$G594*Help!J594</f>
        <v>414.38109305760713</v>
      </c>
      <c r="D594" s="2">
        <f>+Help!$G594*Help!K594</f>
        <v>112.55539143279174</v>
      </c>
      <c r="E594" s="2">
        <f>+Help!$G594*Help!L594</f>
        <v>111.27917282127032</v>
      </c>
      <c r="F594" s="2">
        <f>+Help!$G594*Help!M594</f>
        <v>303.50092390627208</v>
      </c>
      <c r="G594" s="2">
        <f>+Help!$G594*Help!N594</f>
        <v>351.96912185034347</v>
      </c>
      <c r="H594" s="1478">
        <f>24*Help!R594/Help!$Q594</f>
        <v>276.1695235007341</v>
      </c>
      <c r="I594" s="1478">
        <f>24*Help!S594/Help!$Q594</f>
        <v>271.04071799857127</v>
      </c>
      <c r="J594" s="1478">
        <f>24*Help!T594/Help!$Q594</f>
        <v>17.741935483870968</v>
      </c>
      <c r="K594" s="1478">
        <f>24*Help!U594/Help!$Q594</f>
        <v>5.645161290322581</v>
      </c>
      <c r="L594" s="1478">
        <f>24*Help!V594/Help!$Q594</f>
        <v>1.935483870967742</v>
      </c>
      <c r="M594" s="1478">
        <f>24*Help!W594/Help!$Q594</f>
        <v>709.67741935483866</v>
      </c>
      <c r="N594" s="2">
        <f>100*Help!H594</f>
        <v>100</v>
      </c>
      <c r="O594" s="2">
        <f t="shared" si="69"/>
        <v>667.39143279172822</v>
      </c>
      <c r="P594" s="2">
        <f t="shared" si="70"/>
        <v>414.38109305760713</v>
      </c>
      <c r="Q594" s="2">
        <f t="shared" si="71"/>
        <v>112.55539143279174</v>
      </c>
      <c r="R594" s="2">
        <f t="shared" si="72"/>
        <v>111.27917282127032</v>
      </c>
      <c r="S594" s="2">
        <f t="shared" si="73"/>
        <v>303.50092390627208</v>
      </c>
      <c r="T594" s="2">
        <f t="shared" si="74"/>
        <v>351.96912185034347</v>
      </c>
      <c r="U594" s="1478">
        <f t="shared" si="75"/>
        <v>276.1695235007341</v>
      </c>
      <c r="V594" s="1478">
        <f t="shared" si="76"/>
        <v>271.04071799857127</v>
      </c>
      <c r="W594" s="1478">
        <f t="shared" si="77"/>
        <v>17.741935483870968</v>
      </c>
      <c r="X594" s="1478">
        <f t="shared" si="78"/>
        <v>5.645161290322581</v>
      </c>
      <c r="Y594" s="1478">
        <f t="shared" si="79"/>
        <v>1.935483870967742</v>
      </c>
      <c r="Z594" s="1478">
        <f t="shared" si="80"/>
        <v>709.67741935483866</v>
      </c>
      <c r="AA594" s="2">
        <f t="shared" si="68"/>
        <v>100</v>
      </c>
      <c r="AC594" s="2">
        <v>1</v>
      </c>
      <c r="AE594" s="2">
        <f>+Help!$G594*Help!Y594</f>
        <v>277.89660265878877</v>
      </c>
      <c r="AF594" s="2">
        <f>+Help!$G594*Help!Z594</f>
        <v>136.48449039881834</v>
      </c>
      <c r="AG594" s="2">
        <f>+Help!$G594*Help!AA594</f>
        <v>0</v>
      </c>
      <c r="AH594" s="2">
        <f>+Help!$G594*Help!AB594</f>
        <v>223.83456425406206</v>
      </c>
      <c r="AI594" s="2">
        <f>+Help!$G594*Help!AC594</f>
        <v>29.175775480059087</v>
      </c>
      <c r="AJ594" s="2">
        <f>+Help!$G594*Help!AD594</f>
        <v>29.67869944342689</v>
      </c>
      <c r="AK594" s="2">
        <f>+Help!$G594*Help!AE594</f>
        <v>28.360413589364846</v>
      </c>
      <c r="AL594" s="2">
        <f>+Help!$G594*Help!AF594</f>
        <v>23.75184638109306</v>
      </c>
      <c r="AM594" s="2">
        <f>+Help!$G594*Help!AG594</f>
        <v>13.825701624815363</v>
      </c>
      <c r="AN594" s="2">
        <f>+Help!$G594*Help!AH594</f>
        <v>30.661152141802074</v>
      </c>
      <c r="AO594" s="2">
        <f>+Help!$G594*Help!AI594</f>
        <v>126.73276218611521</v>
      </c>
      <c r="AP594" s="2">
        <f>+Help!$G594*Help!AJ594</f>
        <v>13.774853375157337</v>
      </c>
      <c r="AQ594" s="2">
        <f>+Help!$G594*Help!AK594</f>
        <v>297.24325477625621</v>
      </c>
      <c r="AR594" s="1478">
        <f>+Help!$G594*Help!AL594</f>
        <v>23.82274741506647</v>
      </c>
      <c r="AS594" s="1478">
        <f>+Help!$G594*Help!AM594</f>
        <v>0</v>
      </c>
      <c r="AV594" s="5">
        <v>1</v>
      </c>
    </row>
    <row r="595" spans="1:48" x14ac:dyDescent="0.2">
      <c r="A595" s="1">
        <v>45519</v>
      </c>
      <c r="B595" s="2">
        <f>+Help!$G595*Help!I595</f>
        <v>667.39143279172822</v>
      </c>
      <c r="C595" s="2">
        <f>+Help!$G595*Help!J595</f>
        <v>414.38109305760713</v>
      </c>
      <c r="D595" s="2">
        <f>+Help!$G595*Help!K595</f>
        <v>112.55539143279174</v>
      </c>
      <c r="E595" s="2">
        <f>+Help!$G595*Help!L595</f>
        <v>111.27917282127032</v>
      </c>
      <c r="F595" s="2">
        <f>+Help!$G595*Help!M595</f>
        <v>303.50092390627208</v>
      </c>
      <c r="G595" s="2">
        <f>+Help!$G595*Help!N595</f>
        <v>351.96912185034347</v>
      </c>
      <c r="H595" s="1478">
        <f>24*Help!R595/Help!$Q595</f>
        <v>276.1695235007341</v>
      </c>
      <c r="I595" s="1478">
        <f>24*Help!S595/Help!$Q595</f>
        <v>271.04071799857127</v>
      </c>
      <c r="J595" s="1478">
        <f>24*Help!T595/Help!$Q595</f>
        <v>17.741935483870968</v>
      </c>
      <c r="K595" s="1478">
        <f>24*Help!U595/Help!$Q595</f>
        <v>5.645161290322581</v>
      </c>
      <c r="L595" s="1478">
        <f>24*Help!V595/Help!$Q595</f>
        <v>1.935483870967742</v>
      </c>
      <c r="M595" s="1478">
        <f>24*Help!W595/Help!$Q595</f>
        <v>709.67741935483866</v>
      </c>
      <c r="N595" s="2">
        <f>100*Help!H595</f>
        <v>100</v>
      </c>
      <c r="O595" s="2">
        <f t="shared" si="69"/>
        <v>667.39143279172822</v>
      </c>
      <c r="P595" s="2">
        <f t="shared" si="70"/>
        <v>414.38109305760713</v>
      </c>
      <c r="Q595" s="2">
        <f t="shared" si="71"/>
        <v>112.55539143279174</v>
      </c>
      <c r="R595" s="2">
        <f t="shared" si="72"/>
        <v>111.27917282127032</v>
      </c>
      <c r="S595" s="2">
        <f t="shared" si="73"/>
        <v>303.50092390627208</v>
      </c>
      <c r="T595" s="2">
        <f t="shared" si="74"/>
        <v>351.96912185034347</v>
      </c>
      <c r="U595" s="1478">
        <f t="shared" si="75"/>
        <v>276.1695235007341</v>
      </c>
      <c r="V595" s="1478">
        <f t="shared" si="76"/>
        <v>271.04071799857127</v>
      </c>
      <c r="W595" s="1478">
        <f t="shared" si="77"/>
        <v>17.741935483870968</v>
      </c>
      <c r="X595" s="1478">
        <f t="shared" si="78"/>
        <v>5.645161290322581</v>
      </c>
      <c r="Y595" s="1478">
        <f t="shared" si="79"/>
        <v>1.935483870967742</v>
      </c>
      <c r="Z595" s="1478">
        <f t="shared" si="80"/>
        <v>709.67741935483866</v>
      </c>
      <c r="AA595" s="2">
        <f t="shared" si="68"/>
        <v>100</v>
      </c>
      <c r="AC595" s="2">
        <v>1</v>
      </c>
      <c r="AE595" s="2">
        <f>+Help!$G595*Help!Y595</f>
        <v>277.89660265878877</v>
      </c>
      <c r="AF595" s="2">
        <f>+Help!$G595*Help!Z595</f>
        <v>136.48449039881834</v>
      </c>
      <c r="AG595" s="2">
        <f>+Help!$G595*Help!AA595</f>
        <v>0</v>
      </c>
      <c r="AH595" s="2">
        <f>+Help!$G595*Help!AB595</f>
        <v>223.83456425406206</v>
      </c>
      <c r="AI595" s="2">
        <f>+Help!$G595*Help!AC595</f>
        <v>29.175775480059087</v>
      </c>
      <c r="AJ595" s="2">
        <f>+Help!$G595*Help!AD595</f>
        <v>29.67869944342689</v>
      </c>
      <c r="AK595" s="2">
        <f>+Help!$G595*Help!AE595</f>
        <v>28.360413589364846</v>
      </c>
      <c r="AL595" s="2">
        <f>+Help!$G595*Help!AF595</f>
        <v>23.75184638109306</v>
      </c>
      <c r="AM595" s="2">
        <f>+Help!$G595*Help!AG595</f>
        <v>13.825701624815363</v>
      </c>
      <c r="AN595" s="2">
        <f>+Help!$G595*Help!AH595</f>
        <v>30.661152141802074</v>
      </c>
      <c r="AO595" s="2">
        <f>+Help!$G595*Help!AI595</f>
        <v>126.73276218611521</v>
      </c>
      <c r="AP595" s="2">
        <f>+Help!$G595*Help!AJ595</f>
        <v>13.774853375157337</v>
      </c>
      <c r="AQ595" s="2">
        <f>+Help!$G595*Help!AK595</f>
        <v>297.24325477625621</v>
      </c>
      <c r="AR595" s="1478">
        <f>+Help!$G595*Help!AL595</f>
        <v>23.82274741506647</v>
      </c>
      <c r="AS595" s="1478">
        <f>+Help!$G595*Help!AM595</f>
        <v>0</v>
      </c>
      <c r="AV595" s="5">
        <v>1</v>
      </c>
    </row>
    <row r="596" spans="1:48" x14ac:dyDescent="0.2">
      <c r="A596" s="1">
        <v>45520</v>
      </c>
      <c r="B596" s="2">
        <f>+Help!$G596*Help!I596</f>
        <v>389.31166912850813</v>
      </c>
      <c r="C596" s="2">
        <f>+Help!$G596*Help!J596</f>
        <v>241.72230428360413</v>
      </c>
      <c r="D596" s="2">
        <f>+Help!$G596*Help!K596</f>
        <v>65.657311669128504</v>
      </c>
      <c r="E596" s="2">
        <f>+Help!$G596*Help!L596</f>
        <v>64.912850812407683</v>
      </c>
      <c r="F596" s="2">
        <f>+Help!$G596*Help!M596</f>
        <v>177.04220561199202</v>
      </c>
      <c r="G596" s="2">
        <f>+Help!$G596*Help!N596</f>
        <v>205.31532107936701</v>
      </c>
      <c r="H596" s="1478">
        <f>24*Help!R596/Help!$Q596</f>
        <v>276.1695235007341</v>
      </c>
      <c r="I596" s="1478">
        <f>24*Help!S596/Help!$Q596</f>
        <v>271.04071799857127</v>
      </c>
      <c r="J596" s="1478">
        <f>24*Help!T596/Help!$Q596</f>
        <v>17.741935483870968</v>
      </c>
      <c r="K596" s="1478">
        <f>24*Help!U596/Help!$Q596</f>
        <v>5.645161290322581</v>
      </c>
      <c r="L596" s="1478">
        <f>24*Help!V596/Help!$Q596</f>
        <v>1.935483870967742</v>
      </c>
      <c r="M596" s="1478">
        <f>24*Help!W596/Help!$Q596</f>
        <v>709.67741935483866</v>
      </c>
      <c r="N596" s="2">
        <f>100*Help!H596</f>
        <v>58.333333333333336</v>
      </c>
      <c r="O596" s="2">
        <f t="shared" si="69"/>
        <v>389.31166912850813</v>
      </c>
      <c r="P596" s="2">
        <f t="shared" si="70"/>
        <v>241.72230428360413</v>
      </c>
      <c r="Q596" s="2">
        <f t="shared" si="71"/>
        <v>65.657311669128504</v>
      </c>
      <c r="R596" s="2">
        <f t="shared" si="72"/>
        <v>64.912850812407683</v>
      </c>
      <c r="S596" s="2">
        <f t="shared" si="73"/>
        <v>177.04220561199202</v>
      </c>
      <c r="T596" s="2">
        <f t="shared" si="74"/>
        <v>205.31532107936701</v>
      </c>
      <c r="U596" s="1478">
        <f t="shared" si="75"/>
        <v>276.1695235007341</v>
      </c>
      <c r="V596" s="1478">
        <f t="shared" si="76"/>
        <v>271.04071799857127</v>
      </c>
      <c r="W596" s="1478">
        <f t="shared" si="77"/>
        <v>17.741935483870968</v>
      </c>
      <c r="X596" s="1478">
        <f t="shared" si="78"/>
        <v>5.645161290322581</v>
      </c>
      <c r="Y596" s="1478">
        <f t="shared" si="79"/>
        <v>1.935483870967742</v>
      </c>
      <c r="Z596" s="1478">
        <f t="shared" si="80"/>
        <v>709.67741935483866</v>
      </c>
      <c r="AA596" s="2">
        <f t="shared" si="68"/>
        <v>58.333333333333336</v>
      </c>
      <c r="AC596" s="2">
        <v>1</v>
      </c>
      <c r="AE596" s="2">
        <f>+Help!$G596*Help!Y596</f>
        <v>162.10635155096011</v>
      </c>
      <c r="AF596" s="2">
        <f>+Help!$G596*Help!Z596</f>
        <v>79.615952732644018</v>
      </c>
      <c r="AG596" s="2">
        <f>+Help!$G596*Help!AA596</f>
        <v>0</v>
      </c>
      <c r="AH596" s="2">
        <f>+Help!$G596*Help!AB596</f>
        <v>130.57016248153619</v>
      </c>
      <c r="AI596" s="2">
        <f>+Help!$G596*Help!AC596</f>
        <v>17.0192023633678</v>
      </c>
      <c r="AJ596" s="2">
        <f>+Help!$G596*Help!AD596</f>
        <v>17.312574675332353</v>
      </c>
      <c r="AK596" s="2">
        <f>+Help!$G596*Help!AE596</f>
        <v>16.543574593796158</v>
      </c>
      <c r="AL596" s="2">
        <f>+Help!$G596*Help!AF596</f>
        <v>13.855243722304284</v>
      </c>
      <c r="AM596" s="2">
        <f>+Help!$G596*Help!AG596</f>
        <v>8.0649926144756279</v>
      </c>
      <c r="AN596" s="2">
        <f>+Help!$G596*Help!AH596</f>
        <v>17.885672082717875</v>
      </c>
      <c r="AO596" s="2">
        <f>+Help!$G596*Help!AI596</f>
        <v>73.9274446085672</v>
      </c>
      <c r="AP596" s="2">
        <f>+Help!$G596*Help!AJ596</f>
        <v>8.0353311355084465</v>
      </c>
      <c r="AQ596" s="2">
        <f>+Help!$G596*Help!AK596</f>
        <v>173.39189861948279</v>
      </c>
      <c r="AR596" s="1478">
        <f>+Help!$G596*Help!AL596</f>
        <v>13.896602658788774</v>
      </c>
      <c r="AS596" s="1478">
        <f>+Help!$G596*Help!AM596</f>
        <v>0</v>
      </c>
      <c r="AV596" s="5">
        <v>1</v>
      </c>
    </row>
    <row r="597" spans="1:48" x14ac:dyDescent="0.2">
      <c r="A597" s="1">
        <v>45521</v>
      </c>
      <c r="B597" s="2">
        <f>+Help!$G597*Help!I597</f>
        <v>667.39143279172822</v>
      </c>
      <c r="C597" s="2">
        <f>+Help!$G597*Help!J597</f>
        <v>414.38109305760713</v>
      </c>
      <c r="D597" s="2">
        <f>+Help!$G597*Help!K597</f>
        <v>112.55539143279174</v>
      </c>
      <c r="E597" s="2">
        <f>+Help!$G597*Help!L597</f>
        <v>111.27917282127032</v>
      </c>
      <c r="F597" s="2">
        <f>+Help!$G597*Help!M597</f>
        <v>303.50092390627208</v>
      </c>
      <c r="G597" s="2">
        <f>+Help!$G597*Help!N597</f>
        <v>351.96912185034347</v>
      </c>
      <c r="H597" s="1478">
        <f>24*Help!R597/Help!$Q597</f>
        <v>276.1695235007341</v>
      </c>
      <c r="I597" s="1478">
        <f>24*Help!S597/Help!$Q597</f>
        <v>271.04071799857127</v>
      </c>
      <c r="J597" s="1478">
        <f>24*Help!T597/Help!$Q597</f>
        <v>17.741935483870968</v>
      </c>
      <c r="K597" s="1478">
        <f>24*Help!U597/Help!$Q597</f>
        <v>5.645161290322581</v>
      </c>
      <c r="L597" s="1478">
        <f>24*Help!V597/Help!$Q597</f>
        <v>1.935483870967742</v>
      </c>
      <c r="M597" s="1478">
        <f>24*Help!W597/Help!$Q597</f>
        <v>709.67741935483866</v>
      </c>
      <c r="N597" s="2">
        <f>100*Help!H597</f>
        <v>100</v>
      </c>
      <c r="O597" s="2">
        <f t="shared" si="69"/>
        <v>667.39143279172822</v>
      </c>
      <c r="P597" s="2">
        <f t="shared" si="70"/>
        <v>414.38109305760713</v>
      </c>
      <c r="Q597" s="2">
        <f t="shared" si="71"/>
        <v>112.55539143279174</v>
      </c>
      <c r="R597" s="2">
        <f t="shared" si="72"/>
        <v>111.27917282127032</v>
      </c>
      <c r="S597" s="2">
        <f t="shared" si="73"/>
        <v>303.50092390627208</v>
      </c>
      <c r="T597" s="2">
        <f t="shared" si="74"/>
        <v>351.96912185034347</v>
      </c>
      <c r="U597" s="1478">
        <f t="shared" si="75"/>
        <v>276.1695235007341</v>
      </c>
      <c r="V597" s="1478">
        <f t="shared" si="76"/>
        <v>271.04071799857127</v>
      </c>
      <c r="W597" s="1478">
        <f t="shared" si="77"/>
        <v>17.741935483870968</v>
      </c>
      <c r="X597" s="1478">
        <f t="shared" si="78"/>
        <v>5.645161290322581</v>
      </c>
      <c r="Y597" s="1478">
        <f t="shared" si="79"/>
        <v>1.935483870967742</v>
      </c>
      <c r="Z597" s="1478">
        <f t="shared" si="80"/>
        <v>709.67741935483866</v>
      </c>
      <c r="AA597" s="2">
        <f t="shared" ref="AA597:AA660" si="88">+N597</f>
        <v>100</v>
      </c>
      <c r="AC597" s="2">
        <v>1</v>
      </c>
      <c r="AE597" s="2">
        <f>+Help!$G597*Help!Y597</f>
        <v>277.89660265878877</v>
      </c>
      <c r="AF597" s="2">
        <f>+Help!$G597*Help!Z597</f>
        <v>136.48449039881834</v>
      </c>
      <c r="AG597" s="2">
        <f>+Help!$G597*Help!AA597</f>
        <v>0</v>
      </c>
      <c r="AH597" s="2">
        <f>+Help!$G597*Help!AB597</f>
        <v>223.83456425406206</v>
      </c>
      <c r="AI597" s="2">
        <f>+Help!$G597*Help!AC597</f>
        <v>29.175775480059087</v>
      </c>
      <c r="AJ597" s="2">
        <f>+Help!$G597*Help!AD597</f>
        <v>29.67869944342689</v>
      </c>
      <c r="AK597" s="2">
        <f>+Help!$G597*Help!AE597</f>
        <v>28.360413589364846</v>
      </c>
      <c r="AL597" s="2">
        <f>+Help!$G597*Help!AF597</f>
        <v>23.75184638109306</v>
      </c>
      <c r="AM597" s="2">
        <f>+Help!$G597*Help!AG597</f>
        <v>13.825701624815363</v>
      </c>
      <c r="AN597" s="2">
        <f>+Help!$G597*Help!AH597</f>
        <v>30.661152141802074</v>
      </c>
      <c r="AO597" s="2">
        <f>+Help!$G597*Help!AI597</f>
        <v>126.73276218611521</v>
      </c>
      <c r="AP597" s="2">
        <f>+Help!$G597*Help!AJ597</f>
        <v>13.774853375157337</v>
      </c>
      <c r="AQ597" s="2">
        <f>+Help!$G597*Help!AK597</f>
        <v>297.24325477625621</v>
      </c>
      <c r="AR597" s="1478">
        <f>+Help!$G597*Help!AL597</f>
        <v>23.82274741506647</v>
      </c>
      <c r="AS597" s="1478">
        <f>+Help!$G597*Help!AM597</f>
        <v>0</v>
      </c>
      <c r="AV597" s="5">
        <v>1</v>
      </c>
    </row>
    <row r="598" spans="1:48" x14ac:dyDescent="0.2">
      <c r="A598" s="1">
        <v>45522</v>
      </c>
      <c r="B598" s="2">
        <f>+Help!$G598*Help!I598</f>
        <v>667.39143279172822</v>
      </c>
      <c r="C598" s="2">
        <f>+Help!$G598*Help!J598</f>
        <v>414.38109305760713</v>
      </c>
      <c r="D598" s="2">
        <f>+Help!$G598*Help!K598</f>
        <v>112.55539143279174</v>
      </c>
      <c r="E598" s="2">
        <f>+Help!$G598*Help!L598</f>
        <v>111.27917282127032</v>
      </c>
      <c r="F598" s="2">
        <f>+Help!$G598*Help!M598</f>
        <v>303.50092390627208</v>
      </c>
      <c r="G598" s="2">
        <f>+Help!$G598*Help!N598</f>
        <v>351.96912185034347</v>
      </c>
      <c r="H598" s="1478">
        <f>24*Help!R598/Help!$Q598</f>
        <v>276.1695235007341</v>
      </c>
      <c r="I598" s="1478">
        <f>24*Help!S598/Help!$Q598</f>
        <v>271.04071799857127</v>
      </c>
      <c r="J598" s="1478">
        <f>24*Help!T598/Help!$Q598</f>
        <v>17.741935483870968</v>
      </c>
      <c r="K598" s="1478">
        <f>24*Help!U598/Help!$Q598</f>
        <v>5.645161290322581</v>
      </c>
      <c r="L598" s="1478">
        <f>24*Help!V598/Help!$Q598</f>
        <v>1.935483870967742</v>
      </c>
      <c r="M598" s="1478">
        <f>24*Help!W598/Help!$Q598</f>
        <v>709.67741935483866</v>
      </c>
      <c r="N598" s="2">
        <f>100*Help!H598</f>
        <v>100</v>
      </c>
      <c r="O598" s="2">
        <f t="shared" si="69"/>
        <v>667.39143279172822</v>
      </c>
      <c r="P598" s="2">
        <f t="shared" si="70"/>
        <v>414.38109305760713</v>
      </c>
      <c r="Q598" s="2">
        <f t="shared" si="71"/>
        <v>112.55539143279174</v>
      </c>
      <c r="R598" s="2">
        <f t="shared" si="72"/>
        <v>111.27917282127032</v>
      </c>
      <c r="S598" s="2">
        <f t="shared" si="73"/>
        <v>303.50092390627208</v>
      </c>
      <c r="T598" s="2">
        <f t="shared" si="74"/>
        <v>351.96912185034347</v>
      </c>
      <c r="U598" s="1478">
        <f t="shared" si="75"/>
        <v>276.1695235007341</v>
      </c>
      <c r="V598" s="1478">
        <f t="shared" si="76"/>
        <v>271.04071799857127</v>
      </c>
      <c r="W598" s="1478">
        <f t="shared" si="77"/>
        <v>17.741935483870968</v>
      </c>
      <c r="X598" s="1478">
        <f t="shared" si="78"/>
        <v>5.645161290322581</v>
      </c>
      <c r="Y598" s="1478">
        <f t="shared" si="79"/>
        <v>1.935483870967742</v>
      </c>
      <c r="Z598" s="1478">
        <f t="shared" si="80"/>
        <v>709.67741935483866</v>
      </c>
      <c r="AA598" s="2">
        <f t="shared" si="88"/>
        <v>100</v>
      </c>
      <c r="AC598" s="2">
        <v>1</v>
      </c>
      <c r="AE598" s="2">
        <f>+Help!$G598*Help!Y598</f>
        <v>277.89660265878877</v>
      </c>
      <c r="AF598" s="2">
        <f>+Help!$G598*Help!Z598</f>
        <v>136.48449039881834</v>
      </c>
      <c r="AG598" s="2">
        <f>+Help!$G598*Help!AA598</f>
        <v>0</v>
      </c>
      <c r="AH598" s="2">
        <f>+Help!$G598*Help!AB598</f>
        <v>223.83456425406206</v>
      </c>
      <c r="AI598" s="2">
        <f>+Help!$G598*Help!AC598</f>
        <v>29.175775480059087</v>
      </c>
      <c r="AJ598" s="2">
        <f>+Help!$G598*Help!AD598</f>
        <v>29.67869944342689</v>
      </c>
      <c r="AK598" s="2">
        <f>+Help!$G598*Help!AE598</f>
        <v>28.360413589364846</v>
      </c>
      <c r="AL598" s="2">
        <f>+Help!$G598*Help!AF598</f>
        <v>23.75184638109306</v>
      </c>
      <c r="AM598" s="2">
        <f>+Help!$G598*Help!AG598</f>
        <v>13.825701624815363</v>
      </c>
      <c r="AN598" s="2">
        <f>+Help!$G598*Help!AH598</f>
        <v>30.661152141802074</v>
      </c>
      <c r="AO598" s="2">
        <f>+Help!$G598*Help!AI598</f>
        <v>126.73276218611521</v>
      </c>
      <c r="AP598" s="2">
        <f>+Help!$G598*Help!AJ598</f>
        <v>13.774853375157337</v>
      </c>
      <c r="AQ598" s="2">
        <f>+Help!$G598*Help!AK598</f>
        <v>297.24325477625621</v>
      </c>
      <c r="AR598" s="1478">
        <f>+Help!$G598*Help!AL598</f>
        <v>23.82274741506647</v>
      </c>
      <c r="AS598" s="1478">
        <f>+Help!$G598*Help!AM598</f>
        <v>0</v>
      </c>
      <c r="AV598" s="5">
        <v>1</v>
      </c>
    </row>
    <row r="599" spans="1:48" x14ac:dyDescent="0.2">
      <c r="A599" s="1">
        <v>45523</v>
      </c>
      <c r="B599" s="2">
        <f>+Help!$G599*Help!I599</f>
        <v>667.39143279172822</v>
      </c>
      <c r="C599" s="2">
        <f>+Help!$G599*Help!J599</f>
        <v>414.38109305760713</v>
      </c>
      <c r="D599" s="2">
        <f>+Help!$G599*Help!K599</f>
        <v>112.55539143279174</v>
      </c>
      <c r="E599" s="2">
        <f>+Help!$G599*Help!L599</f>
        <v>111.27917282127032</v>
      </c>
      <c r="F599" s="2">
        <f>+Help!$G599*Help!M599</f>
        <v>303.50092390627208</v>
      </c>
      <c r="G599" s="2">
        <f>+Help!$G599*Help!N599</f>
        <v>351.96912185034347</v>
      </c>
      <c r="H599" s="1478">
        <f>24*Help!R599/Help!$Q599</f>
        <v>276.1695235007341</v>
      </c>
      <c r="I599" s="1478">
        <f>24*Help!S599/Help!$Q599</f>
        <v>271.04071799857127</v>
      </c>
      <c r="J599" s="1478">
        <f>24*Help!T599/Help!$Q599</f>
        <v>17.741935483870968</v>
      </c>
      <c r="K599" s="1478">
        <f>24*Help!U599/Help!$Q599</f>
        <v>5.645161290322581</v>
      </c>
      <c r="L599" s="1478">
        <f>24*Help!V599/Help!$Q599</f>
        <v>1.935483870967742</v>
      </c>
      <c r="M599" s="1478">
        <f>24*Help!W599/Help!$Q599</f>
        <v>709.67741935483866</v>
      </c>
      <c r="N599" s="2">
        <f>100*Help!H599</f>
        <v>100</v>
      </c>
      <c r="O599" s="2">
        <f t="shared" si="69"/>
        <v>667.39143279172822</v>
      </c>
      <c r="P599" s="2">
        <f t="shared" si="70"/>
        <v>414.38109305760713</v>
      </c>
      <c r="Q599" s="2">
        <f t="shared" si="71"/>
        <v>112.55539143279174</v>
      </c>
      <c r="R599" s="2">
        <f t="shared" si="72"/>
        <v>111.27917282127032</v>
      </c>
      <c r="S599" s="2">
        <f t="shared" si="73"/>
        <v>303.50092390627208</v>
      </c>
      <c r="T599" s="2">
        <f t="shared" si="74"/>
        <v>351.96912185034347</v>
      </c>
      <c r="U599" s="1478">
        <f t="shared" si="75"/>
        <v>276.1695235007341</v>
      </c>
      <c r="V599" s="1478">
        <f t="shared" si="76"/>
        <v>271.04071799857127</v>
      </c>
      <c r="W599" s="1478">
        <f t="shared" si="77"/>
        <v>17.741935483870968</v>
      </c>
      <c r="X599" s="1478">
        <f t="shared" si="78"/>
        <v>5.645161290322581</v>
      </c>
      <c r="Y599" s="1478">
        <f t="shared" si="79"/>
        <v>1.935483870967742</v>
      </c>
      <c r="Z599" s="1478">
        <f t="shared" si="80"/>
        <v>709.67741935483866</v>
      </c>
      <c r="AA599" s="2">
        <f t="shared" si="88"/>
        <v>100</v>
      </c>
      <c r="AC599" s="2">
        <v>1</v>
      </c>
      <c r="AE599" s="2">
        <f>+Help!$G599*Help!Y599</f>
        <v>277.89660265878877</v>
      </c>
      <c r="AF599" s="2">
        <f>+Help!$G599*Help!Z599</f>
        <v>136.48449039881834</v>
      </c>
      <c r="AG599" s="2">
        <f>+Help!$G599*Help!AA599</f>
        <v>0</v>
      </c>
      <c r="AH599" s="2">
        <f>+Help!$G599*Help!AB599</f>
        <v>223.83456425406206</v>
      </c>
      <c r="AI599" s="2">
        <f>+Help!$G599*Help!AC599</f>
        <v>29.175775480059087</v>
      </c>
      <c r="AJ599" s="2">
        <f>+Help!$G599*Help!AD599</f>
        <v>29.67869944342689</v>
      </c>
      <c r="AK599" s="2">
        <f>+Help!$G599*Help!AE599</f>
        <v>28.360413589364846</v>
      </c>
      <c r="AL599" s="2">
        <f>+Help!$G599*Help!AF599</f>
        <v>23.75184638109306</v>
      </c>
      <c r="AM599" s="2">
        <f>+Help!$G599*Help!AG599</f>
        <v>13.825701624815363</v>
      </c>
      <c r="AN599" s="2">
        <f>+Help!$G599*Help!AH599</f>
        <v>30.661152141802074</v>
      </c>
      <c r="AO599" s="2">
        <f>+Help!$G599*Help!AI599</f>
        <v>126.73276218611521</v>
      </c>
      <c r="AP599" s="2">
        <f>+Help!$G599*Help!AJ599</f>
        <v>13.774853375157337</v>
      </c>
      <c r="AQ599" s="2">
        <f>+Help!$G599*Help!AK599</f>
        <v>297.24325477625621</v>
      </c>
      <c r="AR599" s="1478">
        <f>+Help!$G599*Help!AL599</f>
        <v>23.82274741506647</v>
      </c>
      <c r="AS599" s="1478">
        <f>+Help!$G599*Help!AM599</f>
        <v>0</v>
      </c>
      <c r="AV599" s="5">
        <v>1</v>
      </c>
    </row>
    <row r="600" spans="1:48" x14ac:dyDescent="0.2">
      <c r="A600" s="1">
        <v>45524</v>
      </c>
      <c r="B600" s="2">
        <f>+Help!$G600*Help!I600</f>
        <v>667.39143279172822</v>
      </c>
      <c r="C600" s="2">
        <f>+Help!$G600*Help!J600</f>
        <v>414.38109305760713</v>
      </c>
      <c r="D600" s="2">
        <f>+Help!$G600*Help!K600</f>
        <v>112.55539143279174</v>
      </c>
      <c r="E600" s="2">
        <f>+Help!$G600*Help!L600</f>
        <v>111.27917282127032</v>
      </c>
      <c r="F600" s="2">
        <f>+Help!$G600*Help!M600</f>
        <v>303.50092390627208</v>
      </c>
      <c r="G600" s="2">
        <f>+Help!$G600*Help!N600</f>
        <v>351.96912185034347</v>
      </c>
      <c r="H600" s="1478">
        <f>24*Help!R600/Help!$Q600</f>
        <v>276.1695235007341</v>
      </c>
      <c r="I600" s="1478">
        <f>24*Help!S600/Help!$Q600</f>
        <v>271.04071799857127</v>
      </c>
      <c r="J600" s="1478">
        <f>24*Help!T600/Help!$Q600</f>
        <v>17.741935483870968</v>
      </c>
      <c r="K600" s="1478">
        <f>24*Help!U600/Help!$Q600</f>
        <v>5.645161290322581</v>
      </c>
      <c r="L600" s="1478">
        <f>24*Help!V600/Help!$Q600</f>
        <v>1.935483870967742</v>
      </c>
      <c r="M600" s="1478">
        <f>24*Help!W600/Help!$Q600</f>
        <v>709.67741935483866</v>
      </c>
      <c r="N600" s="2">
        <f>100*Help!H600</f>
        <v>100</v>
      </c>
      <c r="O600" s="2">
        <f t="shared" ref="O600:O663" si="89">+B600*$AC600</f>
        <v>667.39143279172822</v>
      </c>
      <c r="P600" s="2">
        <f t="shared" ref="P600:P663" si="90">+C600*$AC600</f>
        <v>414.38109305760713</v>
      </c>
      <c r="Q600" s="2">
        <f t="shared" ref="Q600:Q663" si="91">+D600*$AC600</f>
        <v>112.55539143279174</v>
      </c>
      <c r="R600" s="2">
        <f t="shared" ref="R600:R663" si="92">+E600*$AC600</f>
        <v>111.27917282127032</v>
      </c>
      <c r="S600" s="2">
        <f t="shared" ref="S600:S663" si="93">+F600*$AC600</f>
        <v>303.50092390627208</v>
      </c>
      <c r="T600" s="2">
        <f t="shared" ref="T600:T663" si="94">+G600*$AC600</f>
        <v>351.96912185034347</v>
      </c>
      <c r="U600" s="1478">
        <f t="shared" ref="U600:U663" si="95">+H600*$AC600</f>
        <v>276.1695235007341</v>
      </c>
      <c r="V600" s="1478">
        <f t="shared" ref="V600:V663" si="96">+I600*$AC600</f>
        <v>271.04071799857127</v>
      </c>
      <c r="W600" s="1478">
        <f t="shared" ref="W600:W663" si="97">+J600*$AC600</f>
        <v>17.741935483870968</v>
      </c>
      <c r="X600" s="1478">
        <f t="shared" ref="X600:X663" si="98">+K600*$AC600</f>
        <v>5.645161290322581</v>
      </c>
      <c r="Y600" s="1478">
        <f t="shared" ref="Y600:Y663" si="99">+L600*$AC600</f>
        <v>1.935483870967742</v>
      </c>
      <c r="Z600" s="1478">
        <f t="shared" ref="Z600:Z663" si="100">+M600*$AC600</f>
        <v>709.67741935483866</v>
      </c>
      <c r="AA600" s="2">
        <f t="shared" si="88"/>
        <v>100</v>
      </c>
      <c r="AC600" s="2">
        <v>1</v>
      </c>
      <c r="AE600" s="2">
        <f>+Help!$G600*Help!Y600</f>
        <v>277.89660265878877</v>
      </c>
      <c r="AF600" s="2">
        <f>+Help!$G600*Help!Z600</f>
        <v>136.48449039881834</v>
      </c>
      <c r="AG600" s="2">
        <f>+Help!$G600*Help!AA600</f>
        <v>0</v>
      </c>
      <c r="AH600" s="2">
        <f>+Help!$G600*Help!AB600</f>
        <v>223.83456425406206</v>
      </c>
      <c r="AI600" s="2">
        <f>+Help!$G600*Help!AC600</f>
        <v>29.175775480059087</v>
      </c>
      <c r="AJ600" s="2">
        <f>+Help!$G600*Help!AD600</f>
        <v>29.67869944342689</v>
      </c>
      <c r="AK600" s="2">
        <f>+Help!$G600*Help!AE600</f>
        <v>28.360413589364846</v>
      </c>
      <c r="AL600" s="2">
        <f>+Help!$G600*Help!AF600</f>
        <v>23.75184638109306</v>
      </c>
      <c r="AM600" s="2">
        <f>+Help!$G600*Help!AG600</f>
        <v>13.825701624815363</v>
      </c>
      <c r="AN600" s="2">
        <f>+Help!$G600*Help!AH600</f>
        <v>30.661152141802074</v>
      </c>
      <c r="AO600" s="2">
        <f>+Help!$G600*Help!AI600</f>
        <v>126.73276218611521</v>
      </c>
      <c r="AP600" s="2">
        <f>+Help!$G600*Help!AJ600</f>
        <v>13.774853375157337</v>
      </c>
      <c r="AQ600" s="2">
        <f>+Help!$G600*Help!AK600</f>
        <v>297.24325477625621</v>
      </c>
      <c r="AR600" s="1478">
        <f>+Help!$G600*Help!AL600</f>
        <v>23.82274741506647</v>
      </c>
      <c r="AS600" s="1478">
        <f>+Help!$G600*Help!AM600</f>
        <v>0</v>
      </c>
      <c r="AV600" s="5">
        <v>1</v>
      </c>
    </row>
    <row r="601" spans="1:48" x14ac:dyDescent="0.2">
      <c r="A601" s="1">
        <v>45525</v>
      </c>
      <c r="B601" s="2">
        <f>+Help!$G601*Help!I601</f>
        <v>667.39143279172822</v>
      </c>
      <c r="C601" s="2">
        <f>+Help!$G601*Help!J601</f>
        <v>414.38109305760713</v>
      </c>
      <c r="D601" s="2">
        <f>+Help!$G601*Help!K601</f>
        <v>112.55539143279174</v>
      </c>
      <c r="E601" s="2">
        <f>+Help!$G601*Help!L601</f>
        <v>111.27917282127032</v>
      </c>
      <c r="F601" s="2">
        <f>+Help!$G601*Help!M601</f>
        <v>303.50092390627208</v>
      </c>
      <c r="G601" s="2">
        <f>+Help!$G601*Help!N601</f>
        <v>351.96912185034347</v>
      </c>
      <c r="H601" s="1478">
        <f>24*Help!R601/Help!$Q601</f>
        <v>276.1695235007341</v>
      </c>
      <c r="I601" s="1478">
        <f>24*Help!S601/Help!$Q601</f>
        <v>271.04071799857127</v>
      </c>
      <c r="J601" s="1478">
        <f>24*Help!T601/Help!$Q601</f>
        <v>17.741935483870968</v>
      </c>
      <c r="K601" s="1478">
        <f>24*Help!U601/Help!$Q601</f>
        <v>5.645161290322581</v>
      </c>
      <c r="L601" s="1478">
        <f>24*Help!V601/Help!$Q601</f>
        <v>1.935483870967742</v>
      </c>
      <c r="M601" s="1478">
        <f>24*Help!W601/Help!$Q601</f>
        <v>709.67741935483866</v>
      </c>
      <c r="N601" s="2">
        <f>100*Help!H601</f>
        <v>100</v>
      </c>
      <c r="O601" s="2">
        <f t="shared" si="89"/>
        <v>667.39143279172822</v>
      </c>
      <c r="P601" s="2">
        <f t="shared" si="90"/>
        <v>414.38109305760713</v>
      </c>
      <c r="Q601" s="2">
        <f t="shared" si="91"/>
        <v>112.55539143279174</v>
      </c>
      <c r="R601" s="2">
        <f t="shared" si="92"/>
        <v>111.27917282127032</v>
      </c>
      <c r="S601" s="2">
        <f t="shared" si="93"/>
        <v>303.50092390627208</v>
      </c>
      <c r="T601" s="2">
        <f t="shared" si="94"/>
        <v>351.96912185034347</v>
      </c>
      <c r="U601" s="1478">
        <f t="shared" si="95"/>
        <v>276.1695235007341</v>
      </c>
      <c r="V601" s="1478">
        <f t="shared" si="96"/>
        <v>271.04071799857127</v>
      </c>
      <c r="W601" s="1478">
        <f t="shared" si="97"/>
        <v>17.741935483870968</v>
      </c>
      <c r="X601" s="1478">
        <f t="shared" si="98"/>
        <v>5.645161290322581</v>
      </c>
      <c r="Y601" s="1478">
        <f t="shared" si="99"/>
        <v>1.935483870967742</v>
      </c>
      <c r="Z601" s="1478">
        <f t="shared" si="100"/>
        <v>709.67741935483866</v>
      </c>
      <c r="AA601" s="2">
        <f t="shared" si="88"/>
        <v>100</v>
      </c>
      <c r="AC601" s="2">
        <v>1</v>
      </c>
      <c r="AE601" s="2">
        <f>+Help!$G601*Help!Y601</f>
        <v>277.89660265878877</v>
      </c>
      <c r="AF601" s="2">
        <f>+Help!$G601*Help!Z601</f>
        <v>136.48449039881834</v>
      </c>
      <c r="AG601" s="2">
        <f>+Help!$G601*Help!AA601</f>
        <v>0</v>
      </c>
      <c r="AH601" s="2">
        <f>+Help!$G601*Help!AB601</f>
        <v>223.83456425406206</v>
      </c>
      <c r="AI601" s="2">
        <f>+Help!$G601*Help!AC601</f>
        <v>29.175775480059087</v>
      </c>
      <c r="AJ601" s="2">
        <f>+Help!$G601*Help!AD601</f>
        <v>29.67869944342689</v>
      </c>
      <c r="AK601" s="2">
        <f>+Help!$G601*Help!AE601</f>
        <v>28.360413589364846</v>
      </c>
      <c r="AL601" s="2">
        <f>+Help!$G601*Help!AF601</f>
        <v>23.75184638109306</v>
      </c>
      <c r="AM601" s="2">
        <f>+Help!$G601*Help!AG601</f>
        <v>13.825701624815363</v>
      </c>
      <c r="AN601" s="2">
        <f>+Help!$G601*Help!AH601</f>
        <v>30.661152141802074</v>
      </c>
      <c r="AO601" s="2">
        <f>+Help!$G601*Help!AI601</f>
        <v>126.73276218611521</v>
      </c>
      <c r="AP601" s="2">
        <f>+Help!$G601*Help!AJ601</f>
        <v>13.774853375157337</v>
      </c>
      <c r="AQ601" s="2">
        <f>+Help!$G601*Help!AK601</f>
        <v>297.24325477625621</v>
      </c>
      <c r="AR601" s="1478">
        <f>+Help!$G601*Help!AL601</f>
        <v>23.82274741506647</v>
      </c>
      <c r="AS601" s="1478">
        <f>+Help!$G601*Help!AM601</f>
        <v>0</v>
      </c>
      <c r="AV601" s="5">
        <v>1</v>
      </c>
    </row>
    <row r="602" spans="1:48" x14ac:dyDescent="0.2">
      <c r="A602" s="1">
        <v>45526</v>
      </c>
      <c r="B602" s="2">
        <f>+Help!$G602*Help!I602</f>
        <v>667.39143279172822</v>
      </c>
      <c r="C602" s="2">
        <f>+Help!$G602*Help!J602</f>
        <v>414.38109305760713</v>
      </c>
      <c r="D602" s="2">
        <f>+Help!$G602*Help!K602</f>
        <v>112.55539143279174</v>
      </c>
      <c r="E602" s="2">
        <f>+Help!$G602*Help!L602</f>
        <v>111.27917282127032</v>
      </c>
      <c r="F602" s="2">
        <f>+Help!$G602*Help!M602</f>
        <v>303.50092390627208</v>
      </c>
      <c r="G602" s="2">
        <f>+Help!$G602*Help!N602</f>
        <v>351.96912185034347</v>
      </c>
      <c r="H602" s="1478">
        <f>24*Help!R602/Help!$Q602</f>
        <v>276.1695235007341</v>
      </c>
      <c r="I602" s="1478">
        <f>24*Help!S602/Help!$Q602</f>
        <v>271.04071799857127</v>
      </c>
      <c r="J602" s="1478">
        <f>24*Help!T602/Help!$Q602</f>
        <v>17.741935483870968</v>
      </c>
      <c r="K602" s="1478">
        <f>24*Help!U602/Help!$Q602</f>
        <v>5.645161290322581</v>
      </c>
      <c r="L602" s="1478">
        <f>24*Help!V602/Help!$Q602</f>
        <v>1.935483870967742</v>
      </c>
      <c r="M602" s="1478">
        <f>24*Help!W602/Help!$Q602</f>
        <v>709.67741935483866</v>
      </c>
      <c r="N602" s="2">
        <f>100*Help!H602</f>
        <v>100</v>
      </c>
      <c r="O602" s="2">
        <f t="shared" si="89"/>
        <v>667.39143279172822</v>
      </c>
      <c r="P602" s="2">
        <f t="shared" si="90"/>
        <v>414.38109305760713</v>
      </c>
      <c r="Q602" s="2">
        <f t="shared" si="91"/>
        <v>112.55539143279174</v>
      </c>
      <c r="R602" s="2">
        <f t="shared" si="92"/>
        <v>111.27917282127032</v>
      </c>
      <c r="S602" s="2">
        <f t="shared" si="93"/>
        <v>303.50092390627208</v>
      </c>
      <c r="T602" s="2">
        <f t="shared" si="94"/>
        <v>351.96912185034347</v>
      </c>
      <c r="U602" s="1478">
        <f t="shared" si="95"/>
        <v>276.1695235007341</v>
      </c>
      <c r="V602" s="1478">
        <f t="shared" si="96"/>
        <v>271.04071799857127</v>
      </c>
      <c r="W602" s="1478">
        <f t="shared" si="97"/>
        <v>17.741935483870968</v>
      </c>
      <c r="X602" s="1478">
        <f t="shared" si="98"/>
        <v>5.645161290322581</v>
      </c>
      <c r="Y602" s="1478">
        <f t="shared" si="99"/>
        <v>1.935483870967742</v>
      </c>
      <c r="Z602" s="1478">
        <f t="shared" si="100"/>
        <v>709.67741935483866</v>
      </c>
      <c r="AA602" s="2">
        <f t="shared" si="88"/>
        <v>100</v>
      </c>
      <c r="AC602" s="2">
        <v>1</v>
      </c>
      <c r="AE602" s="2">
        <f>+Help!$G602*Help!Y602</f>
        <v>277.89660265878877</v>
      </c>
      <c r="AF602" s="2">
        <f>+Help!$G602*Help!Z602</f>
        <v>136.48449039881834</v>
      </c>
      <c r="AG602" s="2">
        <f>+Help!$G602*Help!AA602</f>
        <v>0</v>
      </c>
      <c r="AH602" s="2">
        <f>+Help!$G602*Help!AB602</f>
        <v>223.83456425406206</v>
      </c>
      <c r="AI602" s="2">
        <f>+Help!$G602*Help!AC602</f>
        <v>29.175775480059087</v>
      </c>
      <c r="AJ602" s="2">
        <f>+Help!$G602*Help!AD602</f>
        <v>29.67869944342689</v>
      </c>
      <c r="AK602" s="2">
        <f>+Help!$G602*Help!AE602</f>
        <v>28.360413589364846</v>
      </c>
      <c r="AL602" s="2">
        <f>+Help!$G602*Help!AF602</f>
        <v>23.75184638109306</v>
      </c>
      <c r="AM602" s="2">
        <f>+Help!$G602*Help!AG602</f>
        <v>13.825701624815363</v>
      </c>
      <c r="AN602" s="2">
        <f>+Help!$G602*Help!AH602</f>
        <v>30.661152141802074</v>
      </c>
      <c r="AO602" s="2">
        <f>+Help!$G602*Help!AI602</f>
        <v>126.73276218611521</v>
      </c>
      <c r="AP602" s="2">
        <f>+Help!$G602*Help!AJ602</f>
        <v>13.774853375157337</v>
      </c>
      <c r="AQ602" s="2">
        <f>+Help!$G602*Help!AK602</f>
        <v>297.24325477625621</v>
      </c>
      <c r="AR602" s="1478">
        <f>+Help!$G602*Help!AL602</f>
        <v>23.82274741506647</v>
      </c>
      <c r="AS602" s="1478">
        <f>+Help!$G602*Help!AM602</f>
        <v>0</v>
      </c>
      <c r="AV602" s="5">
        <v>1</v>
      </c>
    </row>
    <row r="603" spans="1:48" x14ac:dyDescent="0.2">
      <c r="A603" s="1">
        <v>45527</v>
      </c>
      <c r="B603" s="2">
        <f>+Help!$G603*Help!I603</f>
        <v>667.39143279172822</v>
      </c>
      <c r="C603" s="2">
        <f>+Help!$G603*Help!J603</f>
        <v>414.38109305760713</v>
      </c>
      <c r="D603" s="2">
        <f>+Help!$G603*Help!K603</f>
        <v>112.55539143279174</v>
      </c>
      <c r="E603" s="2">
        <f>+Help!$G603*Help!L603</f>
        <v>111.27917282127032</v>
      </c>
      <c r="F603" s="2">
        <f>+Help!$G603*Help!M603</f>
        <v>303.50092390627208</v>
      </c>
      <c r="G603" s="2">
        <f>+Help!$G603*Help!N603</f>
        <v>351.96912185034347</v>
      </c>
      <c r="H603" s="1478">
        <f>24*Help!R603/Help!$Q603</f>
        <v>276.1695235007341</v>
      </c>
      <c r="I603" s="1478">
        <f>24*Help!S603/Help!$Q603</f>
        <v>271.04071799857127</v>
      </c>
      <c r="J603" s="1478">
        <f>24*Help!T603/Help!$Q603</f>
        <v>17.741935483870968</v>
      </c>
      <c r="K603" s="1478">
        <f>24*Help!U603/Help!$Q603</f>
        <v>5.645161290322581</v>
      </c>
      <c r="L603" s="1478">
        <f>24*Help!V603/Help!$Q603</f>
        <v>1.935483870967742</v>
      </c>
      <c r="M603" s="1478">
        <f>24*Help!W603/Help!$Q603</f>
        <v>709.67741935483866</v>
      </c>
      <c r="N603" s="2">
        <f>100*Help!H603</f>
        <v>100</v>
      </c>
      <c r="O603" s="2">
        <f t="shared" si="89"/>
        <v>667.39143279172822</v>
      </c>
      <c r="P603" s="2">
        <f t="shared" si="90"/>
        <v>414.38109305760713</v>
      </c>
      <c r="Q603" s="2">
        <f t="shared" si="91"/>
        <v>112.55539143279174</v>
      </c>
      <c r="R603" s="2">
        <f t="shared" si="92"/>
        <v>111.27917282127032</v>
      </c>
      <c r="S603" s="2">
        <f t="shared" si="93"/>
        <v>303.50092390627208</v>
      </c>
      <c r="T603" s="2">
        <f t="shared" si="94"/>
        <v>351.96912185034347</v>
      </c>
      <c r="U603" s="1478">
        <f t="shared" si="95"/>
        <v>276.1695235007341</v>
      </c>
      <c r="V603" s="1478">
        <f t="shared" si="96"/>
        <v>271.04071799857127</v>
      </c>
      <c r="W603" s="1478">
        <f t="shared" si="97"/>
        <v>17.741935483870968</v>
      </c>
      <c r="X603" s="1478">
        <f t="shared" si="98"/>
        <v>5.645161290322581</v>
      </c>
      <c r="Y603" s="1478">
        <f t="shared" si="99"/>
        <v>1.935483870967742</v>
      </c>
      <c r="Z603" s="1478">
        <f t="shared" si="100"/>
        <v>709.67741935483866</v>
      </c>
      <c r="AA603" s="2">
        <f t="shared" si="88"/>
        <v>100</v>
      </c>
      <c r="AC603" s="2">
        <v>1</v>
      </c>
      <c r="AE603" s="2">
        <f>+Help!$G603*Help!Y603</f>
        <v>277.89660265878877</v>
      </c>
      <c r="AF603" s="2">
        <f>+Help!$G603*Help!Z603</f>
        <v>136.48449039881834</v>
      </c>
      <c r="AG603" s="2">
        <f>+Help!$G603*Help!AA603</f>
        <v>0</v>
      </c>
      <c r="AH603" s="2">
        <f>+Help!$G603*Help!AB603</f>
        <v>223.83456425406206</v>
      </c>
      <c r="AI603" s="2">
        <f>+Help!$G603*Help!AC603</f>
        <v>29.175775480059087</v>
      </c>
      <c r="AJ603" s="2">
        <f>+Help!$G603*Help!AD603</f>
        <v>29.67869944342689</v>
      </c>
      <c r="AK603" s="2">
        <f>+Help!$G603*Help!AE603</f>
        <v>28.360413589364846</v>
      </c>
      <c r="AL603" s="2">
        <f>+Help!$G603*Help!AF603</f>
        <v>23.75184638109306</v>
      </c>
      <c r="AM603" s="2">
        <f>+Help!$G603*Help!AG603</f>
        <v>13.825701624815363</v>
      </c>
      <c r="AN603" s="2">
        <f>+Help!$G603*Help!AH603</f>
        <v>30.661152141802074</v>
      </c>
      <c r="AO603" s="2">
        <f>+Help!$G603*Help!AI603</f>
        <v>126.73276218611521</v>
      </c>
      <c r="AP603" s="2">
        <f>+Help!$G603*Help!AJ603</f>
        <v>13.774853375157337</v>
      </c>
      <c r="AQ603" s="2">
        <f>+Help!$G603*Help!AK603</f>
        <v>297.24325477625621</v>
      </c>
      <c r="AR603" s="1478">
        <f>+Help!$G603*Help!AL603</f>
        <v>23.82274741506647</v>
      </c>
      <c r="AS603" s="1478">
        <f>+Help!$G603*Help!AM603</f>
        <v>0</v>
      </c>
      <c r="AV603" s="5">
        <v>1</v>
      </c>
    </row>
    <row r="604" spans="1:48" x14ac:dyDescent="0.2">
      <c r="A604" s="1">
        <v>45528</v>
      </c>
      <c r="B604" s="2">
        <f>+Help!$G604*Help!I604</f>
        <v>667.39143279172822</v>
      </c>
      <c r="C604" s="2">
        <f>+Help!$G604*Help!J604</f>
        <v>414.38109305760713</v>
      </c>
      <c r="D604" s="2">
        <f>+Help!$G604*Help!K604</f>
        <v>112.55539143279174</v>
      </c>
      <c r="E604" s="2">
        <f>+Help!$G604*Help!L604</f>
        <v>111.27917282127032</v>
      </c>
      <c r="F604" s="2">
        <f>+Help!$G604*Help!M604</f>
        <v>303.50092390627208</v>
      </c>
      <c r="G604" s="2">
        <f>+Help!$G604*Help!N604</f>
        <v>351.96912185034347</v>
      </c>
      <c r="H604" s="1478">
        <f>24*Help!R604/Help!$Q604</f>
        <v>276.1695235007341</v>
      </c>
      <c r="I604" s="1478">
        <f>24*Help!S604/Help!$Q604</f>
        <v>271.04071799857127</v>
      </c>
      <c r="J604" s="1478">
        <f>24*Help!T604/Help!$Q604</f>
        <v>17.741935483870968</v>
      </c>
      <c r="K604" s="1478">
        <f>24*Help!U604/Help!$Q604</f>
        <v>5.645161290322581</v>
      </c>
      <c r="L604" s="1478">
        <f>24*Help!V604/Help!$Q604</f>
        <v>1.935483870967742</v>
      </c>
      <c r="M604" s="1478">
        <f>24*Help!W604/Help!$Q604</f>
        <v>709.67741935483866</v>
      </c>
      <c r="N604" s="2">
        <f>100*Help!H604</f>
        <v>100</v>
      </c>
      <c r="O604" s="2">
        <f t="shared" si="89"/>
        <v>667.39143279172822</v>
      </c>
      <c r="P604" s="2">
        <f t="shared" si="90"/>
        <v>414.38109305760713</v>
      </c>
      <c r="Q604" s="2">
        <f t="shared" si="91"/>
        <v>112.55539143279174</v>
      </c>
      <c r="R604" s="2">
        <f t="shared" si="92"/>
        <v>111.27917282127032</v>
      </c>
      <c r="S604" s="2">
        <f t="shared" si="93"/>
        <v>303.50092390627208</v>
      </c>
      <c r="T604" s="2">
        <f t="shared" si="94"/>
        <v>351.96912185034347</v>
      </c>
      <c r="U604" s="1478">
        <f t="shared" si="95"/>
        <v>276.1695235007341</v>
      </c>
      <c r="V604" s="1478">
        <f t="shared" si="96"/>
        <v>271.04071799857127</v>
      </c>
      <c r="W604" s="1478">
        <f t="shared" si="97"/>
        <v>17.741935483870968</v>
      </c>
      <c r="X604" s="1478">
        <f t="shared" si="98"/>
        <v>5.645161290322581</v>
      </c>
      <c r="Y604" s="1478">
        <f t="shared" si="99"/>
        <v>1.935483870967742</v>
      </c>
      <c r="Z604" s="1478">
        <f t="shared" si="100"/>
        <v>709.67741935483866</v>
      </c>
      <c r="AA604" s="2">
        <f t="shared" si="88"/>
        <v>100</v>
      </c>
      <c r="AC604" s="2">
        <v>1</v>
      </c>
      <c r="AE604" s="2">
        <f>+Help!$G604*Help!Y604</f>
        <v>277.89660265878877</v>
      </c>
      <c r="AF604" s="2">
        <f>+Help!$G604*Help!Z604</f>
        <v>136.48449039881834</v>
      </c>
      <c r="AG604" s="2">
        <f>+Help!$G604*Help!AA604</f>
        <v>0</v>
      </c>
      <c r="AH604" s="2">
        <f>+Help!$G604*Help!AB604</f>
        <v>223.83456425406206</v>
      </c>
      <c r="AI604" s="2">
        <f>+Help!$G604*Help!AC604</f>
        <v>29.175775480059087</v>
      </c>
      <c r="AJ604" s="2">
        <f>+Help!$G604*Help!AD604</f>
        <v>29.67869944342689</v>
      </c>
      <c r="AK604" s="2">
        <f>+Help!$G604*Help!AE604</f>
        <v>28.360413589364846</v>
      </c>
      <c r="AL604" s="2">
        <f>+Help!$G604*Help!AF604</f>
        <v>23.75184638109306</v>
      </c>
      <c r="AM604" s="2">
        <f>+Help!$G604*Help!AG604</f>
        <v>13.825701624815363</v>
      </c>
      <c r="AN604" s="2">
        <f>+Help!$G604*Help!AH604</f>
        <v>30.661152141802074</v>
      </c>
      <c r="AO604" s="2">
        <f>+Help!$G604*Help!AI604</f>
        <v>126.73276218611521</v>
      </c>
      <c r="AP604" s="2">
        <f>+Help!$G604*Help!AJ604</f>
        <v>13.774853375157337</v>
      </c>
      <c r="AQ604" s="2">
        <f>+Help!$G604*Help!AK604</f>
        <v>297.24325477625621</v>
      </c>
      <c r="AR604" s="1478">
        <f>+Help!$G604*Help!AL604</f>
        <v>23.82274741506647</v>
      </c>
      <c r="AS604" s="1478">
        <f>+Help!$G604*Help!AM604</f>
        <v>0</v>
      </c>
      <c r="AV604" s="5">
        <v>1</v>
      </c>
    </row>
    <row r="605" spans="1:48" x14ac:dyDescent="0.2">
      <c r="A605" s="1">
        <v>45529</v>
      </c>
      <c r="B605" s="2">
        <f>+Help!$G605*Help!I605</f>
        <v>667.39143279172822</v>
      </c>
      <c r="C605" s="2">
        <f>+Help!$G605*Help!J605</f>
        <v>414.38109305760713</v>
      </c>
      <c r="D605" s="2">
        <f>+Help!$G605*Help!K605</f>
        <v>112.55539143279174</v>
      </c>
      <c r="E605" s="2">
        <f>+Help!$G605*Help!L605</f>
        <v>111.27917282127032</v>
      </c>
      <c r="F605" s="2">
        <f>+Help!$G605*Help!M605</f>
        <v>303.50092390627208</v>
      </c>
      <c r="G605" s="2">
        <f>+Help!$G605*Help!N605</f>
        <v>351.96912185034347</v>
      </c>
      <c r="H605" s="1478">
        <f>24*Help!R605/Help!$Q605</f>
        <v>276.1695235007341</v>
      </c>
      <c r="I605" s="1478">
        <f>24*Help!S605/Help!$Q605</f>
        <v>271.04071799857127</v>
      </c>
      <c r="J605" s="1478">
        <f>24*Help!T605/Help!$Q605</f>
        <v>17.741935483870968</v>
      </c>
      <c r="K605" s="1478">
        <f>24*Help!U605/Help!$Q605</f>
        <v>5.645161290322581</v>
      </c>
      <c r="L605" s="1478">
        <f>24*Help!V605/Help!$Q605</f>
        <v>1.935483870967742</v>
      </c>
      <c r="M605" s="1478">
        <f>24*Help!W605/Help!$Q605</f>
        <v>709.67741935483866</v>
      </c>
      <c r="N605" s="2">
        <f>100*Help!H605</f>
        <v>100</v>
      </c>
      <c r="O605" s="2">
        <f t="shared" si="89"/>
        <v>667.39143279172822</v>
      </c>
      <c r="P605" s="2">
        <f t="shared" si="90"/>
        <v>414.38109305760713</v>
      </c>
      <c r="Q605" s="2">
        <f t="shared" si="91"/>
        <v>112.55539143279174</v>
      </c>
      <c r="R605" s="2">
        <f t="shared" si="92"/>
        <v>111.27917282127032</v>
      </c>
      <c r="S605" s="2">
        <f t="shared" si="93"/>
        <v>303.50092390627208</v>
      </c>
      <c r="T605" s="2">
        <f t="shared" si="94"/>
        <v>351.96912185034347</v>
      </c>
      <c r="U605" s="1478">
        <f t="shared" si="95"/>
        <v>276.1695235007341</v>
      </c>
      <c r="V605" s="1478">
        <f t="shared" si="96"/>
        <v>271.04071799857127</v>
      </c>
      <c r="W605" s="1478">
        <f t="shared" si="97"/>
        <v>17.741935483870968</v>
      </c>
      <c r="X605" s="1478">
        <f t="shared" si="98"/>
        <v>5.645161290322581</v>
      </c>
      <c r="Y605" s="1478">
        <f t="shared" si="99"/>
        <v>1.935483870967742</v>
      </c>
      <c r="Z605" s="1478">
        <f t="shared" si="100"/>
        <v>709.67741935483866</v>
      </c>
      <c r="AA605" s="2">
        <f t="shared" si="88"/>
        <v>100</v>
      </c>
      <c r="AC605" s="2">
        <v>1</v>
      </c>
      <c r="AE605" s="2">
        <f>+Help!$G605*Help!Y605</f>
        <v>277.89660265878877</v>
      </c>
      <c r="AF605" s="2">
        <f>+Help!$G605*Help!Z605</f>
        <v>136.48449039881834</v>
      </c>
      <c r="AG605" s="2">
        <f>+Help!$G605*Help!AA605</f>
        <v>0</v>
      </c>
      <c r="AH605" s="2">
        <f>+Help!$G605*Help!AB605</f>
        <v>223.83456425406206</v>
      </c>
      <c r="AI605" s="2">
        <f>+Help!$G605*Help!AC605</f>
        <v>29.175775480059087</v>
      </c>
      <c r="AJ605" s="2">
        <f>+Help!$G605*Help!AD605</f>
        <v>29.67869944342689</v>
      </c>
      <c r="AK605" s="2">
        <f>+Help!$G605*Help!AE605</f>
        <v>28.360413589364846</v>
      </c>
      <c r="AL605" s="2">
        <f>+Help!$G605*Help!AF605</f>
        <v>23.75184638109306</v>
      </c>
      <c r="AM605" s="2">
        <f>+Help!$G605*Help!AG605</f>
        <v>13.825701624815363</v>
      </c>
      <c r="AN605" s="2">
        <f>+Help!$G605*Help!AH605</f>
        <v>30.661152141802074</v>
      </c>
      <c r="AO605" s="2">
        <f>+Help!$G605*Help!AI605</f>
        <v>126.73276218611521</v>
      </c>
      <c r="AP605" s="2">
        <f>+Help!$G605*Help!AJ605</f>
        <v>13.774853375157337</v>
      </c>
      <c r="AQ605" s="2">
        <f>+Help!$G605*Help!AK605</f>
        <v>297.24325477625621</v>
      </c>
      <c r="AR605" s="1478">
        <f>+Help!$G605*Help!AL605</f>
        <v>23.82274741506647</v>
      </c>
      <c r="AS605" s="1478">
        <f>+Help!$G605*Help!AM605</f>
        <v>0</v>
      </c>
      <c r="AV605" s="5">
        <v>1</v>
      </c>
    </row>
    <row r="606" spans="1:48" x14ac:dyDescent="0.2">
      <c r="A606" s="1">
        <v>45530</v>
      </c>
      <c r="B606" s="2">
        <f>+Help!$G606*Help!I606</f>
        <v>667.39143279172822</v>
      </c>
      <c r="C606" s="2">
        <f>+Help!$G606*Help!J606</f>
        <v>414.38109305760713</v>
      </c>
      <c r="D606" s="2">
        <f>+Help!$G606*Help!K606</f>
        <v>112.55539143279174</v>
      </c>
      <c r="E606" s="2">
        <f>+Help!$G606*Help!L606</f>
        <v>111.27917282127032</v>
      </c>
      <c r="F606" s="2">
        <f>+Help!$G606*Help!M606</f>
        <v>303.50092390627208</v>
      </c>
      <c r="G606" s="2">
        <f>+Help!$G606*Help!N606</f>
        <v>351.96912185034347</v>
      </c>
      <c r="H606" s="1478">
        <f>24*Help!R606/Help!$Q606</f>
        <v>276.1695235007341</v>
      </c>
      <c r="I606" s="1478">
        <f>24*Help!S606/Help!$Q606</f>
        <v>271.04071799857127</v>
      </c>
      <c r="J606" s="1478">
        <f>24*Help!T606/Help!$Q606</f>
        <v>17.741935483870968</v>
      </c>
      <c r="K606" s="1478">
        <f>24*Help!U606/Help!$Q606</f>
        <v>5.645161290322581</v>
      </c>
      <c r="L606" s="1478">
        <f>24*Help!V606/Help!$Q606</f>
        <v>1.935483870967742</v>
      </c>
      <c r="M606" s="1478">
        <f>24*Help!W606/Help!$Q606</f>
        <v>709.67741935483866</v>
      </c>
      <c r="N606" s="2">
        <f>100*Help!H606</f>
        <v>100</v>
      </c>
      <c r="O606" s="2">
        <f t="shared" si="89"/>
        <v>667.39143279172822</v>
      </c>
      <c r="P606" s="2">
        <f t="shared" si="90"/>
        <v>414.38109305760713</v>
      </c>
      <c r="Q606" s="2">
        <f t="shared" si="91"/>
        <v>112.55539143279174</v>
      </c>
      <c r="R606" s="2">
        <f t="shared" si="92"/>
        <v>111.27917282127032</v>
      </c>
      <c r="S606" s="2">
        <f t="shared" si="93"/>
        <v>303.50092390627208</v>
      </c>
      <c r="T606" s="2">
        <f t="shared" si="94"/>
        <v>351.96912185034347</v>
      </c>
      <c r="U606" s="1478">
        <f t="shared" si="95"/>
        <v>276.1695235007341</v>
      </c>
      <c r="V606" s="1478">
        <f t="shared" si="96"/>
        <v>271.04071799857127</v>
      </c>
      <c r="W606" s="1478">
        <f t="shared" si="97"/>
        <v>17.741935483870968</v>
      </c>
      <c r="X606" s="1478">
        <f t="shared" si="98"/>
        <v>5.645161290322581</v>
      </c>
      <c r="Y606" s="1478">
        <f t="shared" si="99"/>
        <v>1.935483870967742</v>
      </c>
      <c r="Z606" s="1478">
        <f t="shared" si="100"/>
        <v>709.67741935483866</v>
      </c>
      <c r="AA606" s="2">
        <f t="shared" si="88"/>
        <v>100</v>
      </c>
      <c r="AC606" s="2">
        <v>1</v>
      </c>
      <c r="AE606" s="2">
        <f>+Help!$G606*Help!Y606</f>
        <v>277.89660265878877</v>
      </c>
      <c r="AF606" s="2">
        <f>+Help!$G606*Help!Z606</f>
        <v>136.48449039881834</v>
      </c>
      <c r="AG606" s="2">
        <f>+Help!$G606*Help!AA606</f>
        <v>0</v>
      </c>
      <c r="AH606" s="2">
        <f>+Help!$G606*Help!AB606</f>
        <v>223.83456425406206</v>
      </c>
      <c r="AI606" s="2">
        <f>+Help!$G606*Help!AC606</f>
        <v>29.175775480059087</v>
      </c>
      <c r="AJ606" s="2">
        <f>+Help!$G606*Help!AD606</f>
        <v>29.67869944342689</v>
      </c>
      <c r="AK606" s="2">
        <f>+Help!$G606*Help!AE606</f>
        <v>28.360413589364846</v>
      </c>
      <c r="AL606" s="2">
        <f>+Help!$G606*Help!AF606</f>
        <v>23.75184638109306</v>
      </c>
      <c r="AM606" s="2">
        <f>+Help!$G606*Help!AG606</f>
        <v>13.825701624815363</v>
      </c>
      <c r="AN606" s="2">
        <f>+Help!$G606*Help!AH606</f>
        <v>30.661152141802074</v>
      </c>
      <c r="AO606" s="2">
        <f>+Help!$G606*Help!AI606</f>
        <v>126.73276218611521</v>
      </c>
      <c r="AP606" s="2">
        <f>+Help!$G606*Help!AJ606</f>
        <v>13.774853375157337</v>
      </c>
      <c r="AQ606" s="2">
        <f>+Help!$G606*Help!AK606</f>
        <v>297.24325477625621</v>
      </c>
      <c r="AR606" s="1478">
        <f>+Help!$G606*Help!AL606</f>
        <v>23.82274741506647</v>
      </c>
      <c r="AS606" s="1478">
        <f>+Help!$G606*Help!AM606</f>
        <v>0</v>
      </c>
      <c r="AV606" s="5">
        <v>1</v>
      </c>
    </row>
    <row r="607" spans="1:48" x14ac:dyDescent="0.2">
      <c r="A607" s="1">
        <v>45531</v>
      </c>
      <c r="B607" s="2">
        <f>+Help!$G607*Help!I607</f>
        <v>222.46381093057607</v>
      </c>
      <c r="C607" s="2">
        <f>+Help!$G607*Help!J607</f>
        <v>138.12703101920238</v>
      </c>
      <c r="D607" s="2">
        <f>+Help!$G607*Help!K607</f>
        <v>37.518463810930577</v>
      </c>
      <c r="E607" s="2">
        <f>+Help!$G607*Help!L607</f>
        <v>37.093057607090103</v>
      </c>
      <c r="F607" s="2">
        <f>+Help!$G607*Help!M607</f>
        <v>101.16697463542403</v>
      </c>
      <c r="G607" s="2">
        <f>+Help!$G607*Help!N607</f>
        <v>117.32304061678116</v>
      </c>
      <c r="H607" s="1478">
        <f>24*Help!R607/Help!$Q607</f>
        <v>276.1695235007341</v>
      </c>
      <c r="I607" s="1478">
        <f>24*Help!S607/Help!$Q607</f>
        <v>271.04071799857127</v>
      </c>
      <c r="J607" s="1478">
        <f>24*Help!T607/Help!$Q607</f>
        <v>17.741935483870968</v>
      </c>
      <c r="K607" s="1478">
        <f>24*Help!U607/Help!$Q607</f>
        <v>5.645161290322581</v>
      </c>
      <c r="L607" s="1478">
        <f>24*Help!V607/Help!$Q607</f>
        <v>1.935483870967742</v>
      </c>
      <c r="M607" s="1478">
        <f>24*Help!W607/Help!$Q607</f>
        <v>709.67741935483866</v>
      </c>
      <c r="N607" s="2">
        <f>100*Help!H607</f>
        <v>33.333333333333329</v>
      </c>
      <c r="O607" s="2">
        <f t="shared" si="89"/>
        <v>222.46381093057607</v>
      </c>
      <c r="P607" s="2">
        <f t="shared" si="90"/>
        <v>138.12703101920238</v>
      </c>
      <c r="Q607" s="2">
        <f t="shared" si="91"/>
        <v>37.518463810930577</v>
      </c>
      <c r="R607" s="2">
        <f t="shared" si="92"/>
        <v>37.093057607090103</v>
      </c>
      <c r="S607" s="2">
        <f t="shared" si="93"/>
        <v>101.16697463542403</v>
      </c>
      <c r="T607" s="2">
        <f t="shared" si="94"/>
        <v>117.32304061678116</v>
      </c>
      <c r="U607" s="1478">
        <f t="shared" si="95"/>
        <v>276.1695235007341</v>
      </c>
      <c r="V607" s="1478">
        <f t="shared" si="96"/>
        <v>271.04071799857127</v>
      </c>
      <c r="W607" s="1478">
        <f t="shared" si="97"/>
        <v>17.741935483870968</v>
      </c>
      <c r="X607" s="1478">
        <f t="shared" si="98"/>
        <v>5.645161290322581</v>
      </c>
      <c r="Y607" s="1478">
        <f t="shared" si="99"/>
        <v>1.935483870967742</v>
      </c>
      <c r="Z607" s="1478">
        <f t="shared" si="100"/>
        <v>709.67741935483866</v>
      </c>
      <c r="AA607" s="2">
        <f t="shared" si="88"/>
        <v>33.333333333333329</v>
      </c>
      <c r="AC607" s="2">
        <v>1</v>
      </c>
      <c r="AE607" s="2">
        <f>+Help!$G607*Help!Y607</f>
        <v>92.632200886262936</v>
      </c>
      <c r="AF607" s="2">
        <f>+Help!$G607*Help!Z607</f>
        <v>45.494830132939441</v>
      </c>
      <c r="AG607" s="2">
        <f>+Help!$G607*Help!AA607</f>
        <v>0</v>
      </c>
      <c r="AH607" s="2">
        <f>+Help!$G607*Help!AB607</f>
        <v>74.611521418020686</v>
      </c>
      <c r="AI607" s="2">
        <f>+Help!$G607*Help!AC607</f>
        <v>9.7252584933530279</v>
      </c>
      <c r="AJ607" s="2">
        <f>+Help!$G607*Help!AD607</f>
        <v>9.8928998144756299</v>
      </c>
      <c r="AK607" s="2">
        <f>+Help!$G607*Help!AE607</f>
        <v>9.4534711964549487</v>
      </c>
      <c r="AL607" s="2">
        <f>+Help!$G607*Help!AF607</f>
        <v>7.9172821270310196</v>
      </c>
      <c r="AM607" s="2">
        <f>+Help!$G607*Help!AG607</f>
        <v>4.6085672082717872</v>
      </c>
      <c r="AN607" s="2">
        <f>+Help!$G607*Help!AH607</f>
        <v>10.220384047267357</v>
      </c>
      <c r="AO607" s="2">
        <f>+Help!$G607*Help!AI607</f>
        <v>42.244254062038401</v>
      </c>
      <c r="AP607" s="2">
        <f>+Help!$G607*Help!AJ607</f>
        <v>4.5916177917191128</v>
      </c>
      <c r="AQ607" s="2">
        <f>+Help!$G607*Help!AK607</f>
        <v>99.081084925418736</v>
      </c>
      <c r="AR607" s="1478">
        <f>+Help!$G607*Help!AL607</f>
        <v>7.9409158050221569</v>
      </c>
      <c r="AS607" s="1478">
        <f>+Help!$G607*Help!AM607</f>
        <v>0</v>
      </c>
      <c r="AV607" s="5">
        <v>1</v>
      </c>
    </row>
    <row r="608" spans="1:48" x14ac:dyDescent="0.2">
      <c r="A608" s="1">
        <v>45532</v>
      </c>
      <c r="B608" s="2">
        <f>+Help!$G608*Help!I608</f>
        <v>667.39143279172822</v>
      </c>
      <c r="C608" s="2">
        <f>+Help!$G608*Help!J608</f>
        <v>414.38109305760713</v>
      </c>
      <c r="D608" s="2">
        <f>+Help!$G608*Help!K608</f>
        <v>112.55539143279174</v>
      </c>
      <c r="E608" s="2">
        <f>+Help!$G608*Help!L608</f>
        <v>111.27917282127032</v>
      </c>
      <c r="F608" s="2">
        <f>+Help!$G608*Help!M608</f>
        <v>303.50092390627208</v>
      </c>
      <c r="G608" s="2">
        <f>+Help!$G608*Help!N608</f>
        <v>351.96912185034347</v>
      </c>
      <c r="H608" s="1478">
        <f>24*Help!R608/Help!$Q608</f>
        <v>276.1695235007341</v>
      </c>
      <c r="I608" s="1478">
        <f>24*Help!S608/Help!$Q608</f>
        <v>271.04071799857127</v>
      </c>
      <c r="J608" s="1478">
        <f>24*Help!T608/Help!$Q608</f>
        <v>17.741935483870968</v>
      </c>
      <c r="K608" s="1478">
        <f>24*Help!U608/Help!$Q608</f>
        <v>5.645161290322581</v>
      </c>
      <c r="L608" s="1478">
        <f>24*Help!V608/Help!$Q608</f>
        <v>1.935483870967742</v>
      </c>
      <c r="M608" s="1478">
        <f>24*Help!W608/Help!$Q608</f>
        <v>709.67741935483866</v>
      </c>
      <c r="N608" s="2">
        <f>100*Help!H608</f>
        <v>100</v>
      </c>
      <c r="O608" s="2">
        <f t="shared" si="89"/>
        <v>667.39143279172822</v>
      </c>
      <c r="P608" s="2">
        <f t="shared" si="90"/>
        <v>414.38109305760713</v>
      </c>
      <c r="Q608" s="2">
        <f t="shared" si="91"/>
        <v>112.55539143279174</v>
      </c>
      <c r="R608" s="2">
        <f t="shared" si="92"/>
        <v>111.27917282127032</v>
      </c>
      <c r="S608" s="2">
        <f t="shared" si="93"/>
        <v>303.50092390627208</v>
      </c>
      <c r="T608" s="2">
        <f t="shared" si="94"/>
        <v>351.96912185034347</v>
      </c>
      <c r="U608" s="1478">
        <f t="shared" si="95"/>
        <v>276.1695235007341</v>
      </c>
      <c r="V608" s="1478">
        <f t="shared" si="96"/>
        <v>271.04071799857127</v>
      </c>
      <c r="W608" s="1478">
        <f t="shared" si="97"/>
        <v>17.741935483870968</v>
      </c>
      <c r="X608" s="1478">
        <f t="shared" si="98"/>
        <v>5.645161290322581</v>
      </c>
      <c r="Y608" s="1478">
        <f t="shared" si="99"/>
        <v>1.935483870967742</v>
      </c>
      <c r="Z608" s="1478">
        <f t="shared" si="100"/>
        <v>709.67741935483866</v>
      </c>
      <c r="AA608" s="2">
        <f t="shared" si="88"/>
        <v>100</v>
      </c>
      <c r="AC608" s="2">
        <v>1</v>
      </c>
      <c r="AE608" s="2">
        <f>+Help!$G608*Help!Y608</f>
        <v>277.89660265878877</v>
      </c>
      <c r="AF608" s="2">
        <f>+Help!$G608*Help!Z608</f>
        <v>136.48449039881834</v>
      </c>
      <c r="AG608" s="2">
        <f>+Help!$G608*Help!AA608</f>
        <v>0</v>
      </c>
      <c r="AH608" s="2">
        <f>+Help!$G608*Help!AB608</f>
        <v>223.83456425406206</v>
      </c>
      <c r="AI608" s="2">
        <f>+Help!$G608*Help!AC608</f>
        <v>29.175775480059087</v>
      </c>
      <c r="AJ608" s="2">
        <f>+Help!$G608*Help!AD608</f>
        <v>29.67869944342689</v>
      </c>
      <c r="AK608" s="2">
        <f>+Help!$G608*Help!AE608</f>
        <v>28.360413589364846</v>
      </c>
      <c r="AL608" s="2">
        <f>+Help!$G608*Help!AF608</f>
        <v>23.75184638109306</v>
      </c>
      <c r="AM608" s="2">
        <f>+Help!$G608*Help!AG608</f>
        <v>13.825701624815363</v>
      </c>
      <c r="AN608" s="2">
        <f>+Help!$G608*Help!AH608</f>
        <v>30.661152141802074</v>
      </c>
      <c r="AO608" s="2">
        <f>+Help!$G608*Help!AI608</f>
        <v>126.73276218611521</v>
      </c>
      <c r="AP608" s="2">
        <f>+Help!$G608*Help!AJ608</f>
        <v>13.774853375157337</v>
      </c>
      <c r="AQ608" s="2">
        <f>+Help!$G608*Help!AK608</f>
        <v>297.24325477625621</v>
      </c>
      <c r="AR608" s="1478">
        <f>+Help!$G608*Help!AL608</f>
        <v>23.82274741506647</v>
      </c>
      <c r="AS608" s="1478">
        <f>+Help!$G608*Help!AM608</f>
        <v>0</v>
      </c>
      <c r="AV608" s="5">
        <v>1</v>
      </c>
    </row>
    <row r="609" spans="1:48" x14ac:dyDescent="0.2">
      <c r="A609" s="1">
        <v>45533</v>
      </c>
      <c r="B609" s="2">
        <f>+Help!$G609*Help!I609</f>
        <v>667.39143279172822</v>
      </c>
      <c r="C609" s="2">
        <f>+Help!$G609*Help!J609</f>
        <v>414.38109305760713</v>
      </c>
      <c r="D609" s="2">
        <f>+Help!$G609*Help!K609</f>
        <v>112.55539143279174</v>
      </c>
      <c r="E609" s="2">
        <f>+Help!$G609*Help!L609</f>
        <v>111.27917282127032</v>
      </c>
      <c r="F609" s="2">
        <f>+Help!$G609*Help!M609</f>
        <v>303.50092390627208</v>
      </c>
      <c r="G609" s="2">
        <f>+Help!$G609*Help!N609</f>
        <v>351.96912185034347</v>
      </c>
      <c r="H609" s="1478">
        <f>24*Help!R609/Help!$Q609</f>
        <v>276.1695235007341</v>
      </c>
      <c r="I609" s="1478">
        <f>24*Help!S609/Help!$Q609</f>
        <v>271.04071799857127</v>
      </c>
      <c r="J609" s="1478">
        <f>24*Help!T609/Help!$Q609</f>
        <v>17.741935483870968</v>
      </c>
      <c r="K609" s="1478">
        <f>24*Help!U609/Help!$Q609</f>
        <v>5.645161290322581</v>
      </c>
      <c r="L609" s="1478">
        <f>24*Help!V609/Help!$Q609</f>
        <v>1.935483870967742</v>
      </c>
      <c r="M609" s="1478">
        <f>24*Help!W609/Help!$Q609</f>
        <v>709.67741935483866</v>
      </c>
      <c r="N609" s="2">
        <f>100*Help!H609</f>
        <v>100</v>
      </c>
      <c r="O609" s="2">
        <f t="shared" si="89"/>
        <v>667.39143279172822</v>
      </c>
      <c r="P609" s="2">
        <f t="shared" si="90"/>
        <v>414.38109305760713</v>
      </c>
      <c r="Q609" s="2">
        <f t="shared" si="91"/>
        <v>112.55539143279174</v>
      </c>
      <c r="R609" s="2">
        <f t="shared" si="92"/>
        <v>111.27917282127032</v>
      </c>
      <c r="S609" s="2">
        <f t="shared" si="93"/>
        <v>303.50092390627208</v>
      </c>
      <c r="T609" s="2">
        <f t="shared" si="94"/>
        <v>351.96912185034347</v>
      </c>
      <c r="U609" s="1478">
        <f t="shared" si="95"/>
        <v>276.1695235007341</v>
      </c>
      <c r="V609" s="1478">
        <f t="shared" si="96"/>
        <v>271.04071799857127</v>
      </c>
      <c r="W609" s="1478">
        <f t="shared" si="97"/>
        <v>17.741935483870968</v>
      </c>
      <c r="X609" s="1478">
        <f t="shared" si="98"/>
        <v>5.645161290322581</v>
      </c>
      <c r="Y609" s="1478">
        <f t="shared" si="99"/>
        <v>1.935483870967742</v>
      </c>
      <c r="Z609" s="1478">
        <f t="shared" si="100"/>
        <v>709.67741935483866</v>
      </c>
      <c r="AA609" s="2">
        <f t="shared" si="88"/>
        <v>100</v>
      </c>
      <c r="AC609" s="2">
        <v>1</v>
      </c>
      <c r="AE609" s="2">
        <f>+Help!$G609*Help!Y609</f>
        <v>277.89660265878877</v>
      </c>
      <c r="AF609" s="2">
        <f>+Help!$G609*Help!Z609</f>
        <v>136.48449039881834</v>
      </c>
      <c r="AG609" s="2">
        <f>+Help!$G609*Help!AA609</f>
        <v>0</v>
      </c>
      <c r="AH609" s="2">
        <f>+Help!$G609*Help!AB609</f>
        <v>223.83456425406206</v>
      </c>
      <c r="AI609" s="2">
        <f>+Help!$G609*Help!AC609</f>
        <v>29.175775480059087</v>
      </c>
      <c r="AJ609" s="2">
        <f>+Help!$G609*Help!AD609</f>
        <v>29.67869944342689</v>
      </c>
      <c r="AK609" s="2">
        <f>+Help!$G609*Help!AE609</f>
        <v>28.360413589364846</v>
      </c>
      <c r="AL609" s="2">
        <f>+Help!$G609*Help!AF609</f>
        <v>23.75184638109306</v>
      </c>
      <c r="AM609" s="2">
        <f>+Help!$G609*Help!AG609</f>
        <v>13.825701624815363</v>
      </c>
      <c r="AN609" s="2">
        <f>+Help!$G609*Help!AH609</f>
        <v>30.661152141802074</v>
      </c>
      <c r="AO609" s="2">
        <f>+Help!$G609*Help!AI609</f>
        <v>126.73276218611521</v>
      </c>
      <c r="AP609" s="2">
        <f>+Help!$G609*Help!AJ609</f>
        <v>13.774853375157337</v>
      </c>
      <c r="AQ609" s="2">
        <f>+Help!$G609*Help!AK609</f>
        <v>297.24325477625621</v>
      </c>
      <c r="AR609" s="1478">
        <f>+Help!$G609*Help!AL609</f>
        <v>23.82274741506647</v>
      </c>
      <c r="AS609" s="1478">
        <f>+Help!$G609*Help!AM609</f>
        <v>0</v>
      </c>
      <c r="AV609" s="5">
        <v>1</v>
      </c>
    </row>
    <row r="610" spans="1:48" x14ac:dyDescent="0.2">
      <c r="A610" s="1">
        <v>45534</v>
      </c>
      <c r="B610" s="2">
        <f>+Help!$G610*Help!I610</f>
        <v>667.39143279172822</v>
      </c>
      <c r="C610" s="2">
        <f>+Help!$G610*Help!J610</f>
        <v>414.38109305760713</v>
      </c>
      <c r="D610" s="2">
        <f>+Help!$G610*Help!K610</f>
        <v>112.55539143279174</v>
      </c>
      <c r="E610" s="2">
        <f>+Help!$G610*Help!L610</f>
        <v>111.27917282127032</v>
      </c>
      <c r="F610" s="2">
        <f>+Help!$G610*Help!M610</f>
        <v>303.50092390627208</v>
      </c>
      <c r="G610" s="2">
        <f>+Help!$G610*Help!N610</f>
        <v>351.96912185034347</v>
      </c>
      <c r="H610" s="1478">
        <f>24*Help!R610/Help!$Q610</f>
        <v>276.1695235007341</v>
      </c>
      <c r="I610" s="1478">
        <f>24*Help!S610/Help!$Q610</f>
        <v>271.04071799857127</v>
      </c>
      <c r="J610" s="1478">
        <f>24*Help!T610/Help!$Q610</f>
        <v>17.741935483870968</v>
      </c>
      <c r="K610" s="1478">
        <f>24*Help!U610/Help!$Q610</f>
        <v>5.645161290322581</v>
      </c>
      <c r="L610" s="1478">
        <f>24*Help!V610/Help!$Q610</f>
        <v>1.935483870967742</v>
      </c>
      <c r="M610" s="1478">
        <f>24*Help!W610/Help!$Q610</f>
        <v>709.67741935483866</v>
      </c>
      <c r="N610" s="2">
        <f>100*Help!H610</f>
        <v>100</v>
      </c>
      <c r="O610" s="2">
        <f t="shared" si="89"/>
        <v>667.39143279172822</v>
      </c>
      <c r="P610" s="2">
        <f t="shared" si="90"/>
        <v>414.38109305760713</v>
      </c>
      <c r="Q610" s="2">
        <f t="shared" si="91"/>
        <v>112.55539143279174</v>
      </c>
      <c r="R610" s="2">
        <f t="shared" si="92"/>
        <v>111.27917282127032</v>
      </c>
      <c r="S610" s="2">
        <f t="shared" si="93"/>
        <v>303.50092390627208</v>
      </c>
      <c r="T610" s="2">
        <f t="shared" si="94"/>
        <v>351.96912185034347</v>
      </c>
      <c r="U610" s="1478">
        <f t="shared" si="95"/>
        <v>276.1695235007341</v>
      </c>
      <c r="V610" s="1478">
        <f t="shared" si="96"/>
        <v>271.04071799857127</v>
      </c>
      <c r="W610" s="1478">
        <f t="shared" si="97"/>
        <v>17.741935483870968</v>
      </c>
      <c r="X610" s="1478">
        <f t="shared" si="98"/>
        <v>5.645161290322581</v>
      </c>
      <c r="Y610" s="1478">
        <f t="shared" si="99"/>
        <v>1.935483870967742</v>
      </c>
      <c r="Z610" s="1478">
        <f t="shared" si="100"/>
        <v>709.67741935483866</v>
      </c>
      <c r="AA610" s="2">
        <f t="shared" si="88"/>
        <v>100</v>
      </c>
      <c r="AC610" s="2">
        <v>1</v>
      </c>
      <c r="AE610" s="2">
        <f>+Help!$G610*Help!Y610</f>
        <v>277.89660265878877</v>
      </c>
      <c r="AF610" s="2">
        <f>+Help!$G610*Help!Z610</f>
        <v>136.48449039881834</v>
      </c>
      <c r="AG610" s="2">
        <f>+Help!$G610*Help!AA610</f>
        <v>0</v>
      </c>
      <c r="AH610" s="2">
        <f>+Help!$G610*Help!AB610</f>
        <v>223.83456425406206</v>
      </c>
      <c r="AI610" s="2">
        <f>+Help!$G610*Help!AC610</f>
        <v>29.175775480059087</v>
      </c>
      <c r="AJ610" s="2">
        <f>+Help!$G610*Help!AD610</f>
        <v>29.67869944342689</v>
      </c>
      <c r="AK610" s="2">
        <f>+Help!$G610*Help!AE610</f>
        <v>28.360413589364846</v>
      </c>
      <c r="AL610" s="2">
        <f>+Help!$G610*Help!AF610</f>
        <v>23.75184638109306</v>
      </c>
      <c r="AM610" s="2">
        <f>+Help!$G610*Help!AG610</f>
        <v>13.825701624815363</v>
      </c>
      <c r="AN610" s="2">
        <f>+Help!$G610*Help!AH610</f>
        <v>30.661152141802074</v>
      </c>
      <c r="AO610" s="2">
        <f>+Help!$G610*Help!AI610</f>
        <v>126.73276218611521</v>
      </c>
      <c r="AP610" s="2">
        <f>+Help!$G610*Help!AJ610</f>
        <v>13.774853375157337</v>
      </c>
      <c r="AQ610" s="2">
        <f>+Help!$G610*Help!AK610</f>
        <v>297.24325477625621</v>
      </c>
      <c r="AR610" s="1478">
        <f>+Help!$G610*Help!AL610</f>
        <v>23.82274741506647</v>
      </c>
      <c r="AS610" s="1478">
        <f>+Help!$G610*Help!AM610</f>
        <v>0</v>
      </c>
      <c r="AV610" s="5">
        <v>1</v>
      </c>
    </row>
    <row r="611" spans="1:48" x14ac:dyDescent="0.2">
      <c r="A611" s="1">
        <v>45535</v>
      </c>
      <c r="B611" s="2">
        <f>+Help!$G611*Help!I611</f>
        <v>667.39143279172822</v>
      </c>
      <c r="C611" s="2">
        <f>+Help!$G611*Help!J611</f>
        <v>414.38109305760713</v>
      </c>
      <c r="D611" s="2">
        <f>+Help!$G611*Help!K611</f>
        <v>112.55539143279174</v>
      </c>
      <c r="E611" s="2">
        <f>+Help!$G611*Help!L611</f>
        <v>111.27917282127032</v>
      </c>
      <c r="F611" s="2">
        <f>+Help!$G611*Help!M611</f>
        <v>303.50092390627208</v>
      </c>
      <c r="G611" s="2">
        <f>+Help!$G611*Help!N611</f>
        <v>351.96912185034347</v>
      </c>
      <c r="H611" s="1478">
        <f>24*Help!R611/Help!$Q611</f>
        <v>276.1695235007341</v>
      </c>
      <c r="I611" s="1478">
        <f>24*Help!S611/Help!$Q611</f>
        <v>271.04071799857127</v>
      </c>
      <c r="J611" s="1478">
        <f>24*Help!T611/Help!$Q611</f>
        <v>17.741935483870968</v>
      </c>
      <c r="K611" s="1478">
        <f>24*Help!U611/Help!$Q611</f>
        <v>5.645161290322581</v>
      </c>
      <c r="L611" s="1478">
        <f>24*Help!V611/Help!$Q611</f>
        <v>1.935483870967742</v>
      </c>
      <c r="M611" s="1478">
        <f>24*Help!W611/Help!$Q611</f>
        <v>709.67741935483866</v>
      </c>
      <c r="N611" s="2">
        <f>100*Help!H611</f>
        <v>100</v>
      </c>
      <c r="O611" s="2">
        <f t="shared" si="89"/>
        <v>667.39143279172822</v>
      </c>
      <c r="P611" s="2">
        <f t="shared" si="90"/>
        <v>414.38109305760713</v>
      </c>
      <c r="Q611" s="2">
        <f t="shared" si="91"/>
        <v>112.55539143279174</v>
      </c>
      <c r="R611" s="2">
        <f t="shared" si="92"/>
        <v>111.27917282127032</v>
      </c>
      <c r="S611" s="2">
        <f t="shared" si="93"/>
        <v>303.50092390627208</v>
      </c>
      <c r="T611" s="2">
        <f t="shared" si="94"/>
        <v>351.96912185034347</v>
      </c>
      <c r="U611" s="1478">
        <f t="shared" si="95"/>
        <v>276.1695235007341</v>
      </c>
      <c r="V611" s="1478">
        <f t="shared" si="96"/>
        <v>271.04071799857127</v>
      </c>
      <c r="W611" s="1478">
        <f t="shared" si="97"/>
        <v>17.741935483870968</v>
      </c>
      <c r="X611" s="1478">
        <f t="shared" si="98"/>
        <v>5.645161290322581</v>
      </c>
      <c r="Y611" s="1478">
        <f t="shared" si="99"/>
        <v>1.935483870967742</v>
      </c>
      <c r="Z611" s="1478">
        <f t="shared" si="100"/>
        <v>709.67741935483866</v>
      </c>
      <c r="AA611" s="2">
        <f t="shared" si="88"/>
        <v>100</v>
      </c>
      <c r="AC611" s="2">
        <v>1</v>
      </c>
      <c r="AE611" s="2">
        <f>+Help!$G611*Help!Y611</f>
        <v>277.89660265878877</v>
      </c>
      <c r="AF611" s="2">
        <f>+Help!$G611*Help!Z611</f>
        <v>136.48449039881834</v>
      </c>
      <c r="AG611" s="2">
        <f>+Help!$G611*Help!AA611</f>
        <v>0</v>
      </c>
      <c r="AH611" s="2">
        <f>+Help!$G611*Help!AB611</f>
        <v>223.83456425406206</v>
      </c>
      <c r="AI611" s="2">
        <f>+Help!$G611*Help!AC611</f>
        <v>29.175775480059087</v>
      </c>
      <c r="AJ611" s="2">
        <f>+Help!$G611*Help!AD611</f>
        <v>29.67869944342689</v>
      </c>
      <c r="AK611" s="2">
        <f>+Help!$G611*Help!AE611</f>
        <v>28.360413589364846</v>
      </c>
      <c r="AL611" s="2">
        <f>+Help!$G611*Help!AF611</f>
        <v>23.75184638109306</v>
      </c>
      <c r="AM611" s="2">
        <f>+Help!$G611*Help!AG611</f>
        <v>13.825701624815363</v>
      </c>
      <c r="AN611" s="2">
        <f>+Help!$G611*Help!AH611</f>
        <v>30.661152141802074</v>
      </c>
      <c r="AO611" s="2">
        <f>+Help!$G611*Help!AI611</f>
        <v>126.73276218611521</v>
      </c>
      <c r="AP611" s="2">
        <f>+Help!$G611*Help!AJ611</f>
        <v>13.774853375157337</v>
      </c>
      <c r="AQ611" s="2">
        <f>+Help!$G611*Help!AK611</f>
        <v>297.24325477625621</v>
      </c>
      <c r="AR611" s="1478">
        <f>+Help!$G611*Help!AL611</f>
        <v>23.82274741506647</v>
      </c>
      <c r="AS611" s="1478">
        <f>+Help!$G611*Help!AM611</f>
        <v>0</v>
      </c>
      <c r="AV611" s="5">
        <v>1</v>
      </c>
    </row>
    <row r="612" spans="1:48" x14ac:dyDescent="0.2">
      <c r="A612" s="1">
        <v>45536</v>
      </c>
      <c r="B612" s="2">
        <f>+Help!$G612*Help!I612</f>
        <v>643.40200117716302</v>
      </c>
      <c r="C612" s="2">
        <f>+Help!$G612*Help!J612</f>
        <v>399.44673337257206</v>
      </c>
      <c r="D612" s="2">
        <f>+Help!$G612*Help!K612</f>
        <v>108.59329017068863</v>
      </c>
      <c r="E612" s="2">
        <f>+Help!$G612*Help!L612</f>
        <v>106.8628605061801</v>
      </c>
      <c r="F612" s="2">
        <f>+Help!$G612*Help!M612</f>
        <v>295.82161015129338</v>
      </c>
      <c r="G612" s="2">
        <f>+Help!$G612*Help!N612</f>
        <v>330.66086561139849</v>
      </c>
      <c r="H612" s="1478">
        <f>24*Help!R612/Help!$Q612</f>
        <v>279.22273091502637</v>
      </c>
      <c r="I612" s="1478">
        <f>24*Help!S612/Help!$Q612</f>
        <v>273.50601846600728</v>
      </c>
      <c r="J612" s="1478">
        <f>24*Help!T612/Help!$Q612</f>
        <v>18.333333333333332</v>
      </c>
      <c r="K612" s="1478">
        <f>24*Help!U612/Help!$Q612</f>
        <v>5.833333333333333</v>
      </c>
      <c r="L612" s="1478">
        <f>24*Help!V612/Help!$Q612</f>
        <v>0</v>
      </c>
      <c r="M612" s="1478">
        <f>24*Help!W612/Help!$Q612</f>
        <v>666.66666666666663</v>
      </c>
      <c r="N612" s="2">
        <f>100*Help!H612</f>
        <v>100</v>
      </c>
      <c r="O612" s="2">
        <f t="shared" si="89"/>
        <v>643.40200117716302</v>
      </c>
      <c r="P612" s="2">
        <f t="shared" si="90"/>
        <v>399.44673337257206</v>
      </c>
      <c r="Q612" s="2">
        <f t="shared" si="91"/>
        <v>108.59329017068863</v>
      </c>
      <c r="R612" s="2">
        <f t="shared" si="92"/>
        <v>106.8628605061801</v>
      </c>
      <c r="S612" s="2">
        <f t="shared" si="93"/>
        <v>295.82161015129338</v>
      </c>
      <c r="T612" s="2">
        <f t="shared" si="94"/>
        <v>330.66086561139849</v>
      </c>
      <c r="U612" s="1478">
        <f t="shared" si="95"/>
        <v>279.22273091502637</v>
      </c>
      <c r="V612" s="1478">
        <f t="shared" si="96"/>
        <v>273.50601846600728</v>
      </c>
      <c r="W612" s="1478">
        <f t="shared" si="97"/>
        <v>18.333333333333332</v>
      </c>
      <c r="X612" s="1478">
        <f t="shared" si="98"/>
        <v>5.833333333333333</v>
      </c>
      <c r="Y612" s="1478">
        <f t="shared" si="99"/>
        <v>0</v>
      </c>
      <c r="Z612" s="1478">
        <f t="shared" si="100"/>
        <v>666.66666666666663</v>
      </c>
      <c r="AA612" s="2">
        <f t="shared" si="88"/>
        <v>100</v>
      </c>
      <c r="AC612" s="2">
        <v>1</v>
      </c>
      <c r="AE612" s="2">
        <f>+Help!$G612*Help!Y612</f>
        <v>267.01589170100056</v>
      </c>
      <c r="AF612" s="2">
        <f>+Help!$G612*Help!Z612</f>
        <v>132.4308416715715</v>
      </c>
      <c r="AG612" s="2">
        <f>+Help!$G612*Help!AA612</f>
        <v>0</v>
      </c>
      <c r="AH612" s="2">
        <f>+Help!$G612*Help!AB612</f>
        <v>215.45615067686873</v>
      </c>
      <c r="AI612" s="2">
        <f>+Help!$G612*Help!AC612</f>
        <v>28.499117127722187</v>
      </c>
      <c r="AJ612" s="2">
        <f>+Help!$G612*Help!AD612</f>
        <v>29.478561648028251</v>
      </c>
      <c r="AK612" s="2">
        <f>+Help!$G612*Help!AE612</f>
        <v>11.653914067098292</v>
      </c>
      <c r="AL612" s="2">
        <f>+Help!$G612*Help!AF612</f>
        <v>12.360211889346674</v>
      </c>
      <c r="AM612" s="2">
        <f>+Help!$G612*Help!AG612</f>
        <v>6.3566804002354322</v>
      </c>
      <c r="AN612" s="2">
        <f>+Help!$G612*Help!AH612</f>
        <v>29.558563861094768</v>
      </c>
      <c r="AO612" s="2">
        <f>+Help!$G612*Help!AI612</f>
        <v>122.17539729252501</v>
      </c>
      <c r="AP612" s="2">
        <f>+Help!$G612*Help!AJ612</f>
        <v>13.461899199873852</v>
      </c>
      <c r="AQ612" s="2">
        <f>+Help!$G612*Help!AK612</f>
        <v>239.04535493200044</v>
      </c>
      <c r="AR612" s="1478">
        <f>+Help!$G612*Help!AL612</f>
        <v>22.601530311948203</v>
      </c>
      <c r="AS612" s="1478">
        <f>+Help!$G612*Help!AM612</f>
        <v>0</v>
      </c>
      <c r="AV612" s="5">
        <v>1</v>
      </c>
    </row>
    <row r="613" spans="1:48" x14ac:dyDescent="0.2">
      <c r="A613" s="1">
        <v>45537</v>
      </c>
      <c r="B613" s="2">
        <f>+Help!$G613*Help!I613</f>
        <v>643.40200117716302</v>
      </c>
      <c r="C613" s="2">
        <f>+Help!$G613*Help!J613</f>
        <v>399.44673337257206</v>
      </c>
      <c r="D613" s="2">
        <f>+Help!$G613*Help!K613</f>
        <v>108.59329017068863</v>
      </c>
      <c r="E613" s="2">
        <f>+Help!$G613*Help!L613</f>
        <v>106.8628605061801</v>
      </c>
      <c r="F613" s="2">
        <f>+Help!$G613*Help!M613</f>
        <v>295.82161015129338</v>
      </c>
      <c r="G613" s="2">
        <f>+Help!$G613*Help!N613</f>
        <v>330.66086561139849</v>
      </c>
      <c r="H613" s="1478">
        <f>24*Help!R613/Help!$Q613</f>
        <v>279.22273091502637</v>
      </c>
      <c r="I613" s="1478">
        <f>24*Help!S613/Help!$Q613</f>
        <v>273.50601846600728</v>
      </c>
      <c r="J613" s="1478">
        <f>24*Help!T613/Help!$Q613</f>
        <v>18.333333333333332</v>
      </c>
      <c r="K613" s="1478">
        <f>24*Help!U613/Help!$Q613</f>
        <v>5.833333333333333</v>
      </c>
      <c r="L613" s="1478">
        <f>24*Help!V613/Help!$Q613</f>
        <v>0</v>
      </c>
      <c r="M613" s="1478">
        <f>24*Help!W613/Help!$Q613</f>
        <v>666.66666666666663</v>
      </c>
      <c r="N613" s="2">
        <f>100*Help!H613</f>
        <v>100</v>
      </c>
      <c r="O613" s="2">
        <f t="shared" si="89"/>
        <v>643.40200117716302</v>
      </c>
      <c r="P613" s="2">
        <f t="shared" si="90"/>
        <v>399.44673337257206</v>
      </c>
      <c r="Q613" s="2">
        <f t="shared" si="91"/>
        <v>108.59329017068863</v>
      </c>
      <c r="R613" s="2">
        <f t="shared" si="92"/>
        <v>106.8628605061801</v>
      </c>
      <c r="S613" s="2">
        <f t="shared" si="93"/>
        <v>295.82161015129338</v>
      </c>
      <c r="T613" s="2">
        <f t="shared" si="94"/>
        <v>330.66086561139849</v>
      </c>
      <c r="U613" s="1478">
        <f t="shared" si="95"/>
        <v>279.22273091502637</v>
      </c>
      <c r="V613" s="1478">
        <f t="shared" si="96"/>
        <v>273.50601846600728</v>
      </c>
      <c r="W613" s="1478">
        <f t="shared" si="97"/>
        <v>18.333333333333332</v>
      </c>
      <c r="X613" s="1478">
        <f t="shared" si="98"/>
        <v>5.833333333333333</v>
      </c>
      <c r="Y613" s="1478">
        <f t="shared" si="99"/>
        <v>0</v>
      </c>
      <c r="Z613" s="1478">
        <f t="shared" si="100"/>
        <v>666.66666666666663</v>
      </c>
      <c r="AA613" s="2">
        <f t="shared" si="88"/>
        <v>100</v>
      </c>
      <c r="AC613" s="2">
        <v>1</v>
      </c>
      <c r="AE613" s="2">
        <f>+Help!$G613*Help!Y613</f>
        <v>267.01589170100056</v>
      </c>
      <c r="AF613" s="2">
        <f>+Help!$G613*Help!Z613</f>
        <v>132.4308416715715</v>
      </c>
      <c r="AG613" s="2">
        <f>+Help!$G613*Help!AA613</f>
        <v>0</v>
      </c>
      <c r="AH613" s="2">
        <f>+Help!$G613*Help!AB613</f>
        <v>215.45615067686873</v>
      </c>
      <c r="AI613" s="2">
        <f>+Help!$G613*Help!AC613</f>
        <v>28.499117127722187</v>
      </c>
      <c r="AJ613" s="2">
        <f>+Help!$G613*Help!AD613</f>
        <v>29.478561648028251</v>
      </c>
      <c r="AK613" s="2">
        <f>+Help!$G613*Help!AE613</f>
        <v>11.653914067098292</v>
      </c>
      <c r="AL613" s="2">
        <f>+Help!$G613*Help!AF613</f>
        <v>12.360211889346674</v>
      </c>
      <c r="AM613" s="2">
        <f>+Help!$G613*Help!AG613</f>
        <v>6.3566804002354322</v>
      </c>
      <c r="AN613" s="2">
        <f>+Help!$G613*Help!AH613</f>
        <v>29.558563861094768</v>
      </c>
      <c r="AO613" s="2">
        <f>+Help!$G613*Help!AI613</f>
        <v>122.17539729252501</v>
      </c>
      <c r="AP613" s="2">
        <f>+Help!$G613*Help!AJ613</f>
        <v>13.461899199873852</v>
      </c>
      <c r="AQ613" s="2">
        <f>+Help!$G613*Help!AK613</f>
        <v>239.04535493200044</v>
      </c>
      <c r="AR613" s="1478">
        <f>+Help!$G613*Help!AL613</f>
        <v>22.601530311948203</v>
      </c>
      <c r="AS613" s="1478">
        <f>+Help!$G613*Help!AM613</f>
        <v>0</v>
      </c>
      <c r="AV613" s="5">
        <v>1</v>
      </c>
    </row>
    <row r="614" spans="1:48" x14ac:dyDescent="0.2">
      <c r="A614" s="1">
        <v>45538</v>
      </c>
      <c r="B614" s="2">
        <f>+Help!$G614*Help!I614</f>
        <v>643.40200117716302</v>
      </c>
      <c r="C614" s="2">
        <f>+Help!$G614*Help!J614</f>
        <v>399.44673337257206</v>
      </c>
      <c r="D614" s="2">
        <f>+Help!$G614*Help!K614</f>
        <v>108.59329017068863</v>
      </c>
      <c r="E614" s="2">
        <f>+Help!$G614*Help!L614</f>
        <v>106.8628605061801</v>
      </c>
      <c r="F614" s="2">
        <f>+Help!$G614*Help!M614</f>
        <v>295.82161015129338</v>
      </c>
      <c r="G614" s="2">
        <f>+Help!$G614*Help!N614</f>
        <v>330.66086561139849</v>
      </c>
      <c r="H614" s="1478">
        <f>24*Help!R614/Help!$Q614</f>
        <v>279.22273091502637</v>
      </c>
      <c r="I614" s="1478">
        <f>24*Help!S614/Help!$Q614</f>
        <v>273.50601846600728</v>
      </c>
      <c r="J614" s="1478">
        <f>24*Help!T614/Help!$Q614</f>
        <v>18.333333333333332</v>
      </c>
      <c r="K614" s="1478">
        <f>24*Help!U614/Help!$Q614</f>
        <v>5.833333333333333</v>
      </c>
      <c r="L614" s="1478">
        <f>24*Help!V614/Help!$Q614</f>
        <v>0</v>
      </c>
      <c r="M614" s="1478">
        <f>24*Help!W614/Help!$Q614</f>
        <v>666.66666666666663</v>
      </c>
      <c r="N614" s="2">
        <f>100*Help!H614</f>
        <v>100</v>
      </c>
      <c r="O614" s="2">
        <f t="shared" si="89"/>
        <v>643.40200117716302</v>
      </c>
      <c r="P614" s="2">
        <f t="shared" si="90"/>
        <v>399.44673337257206</v>
      </c>
      <c r="Q614" s="2">
        <f t="shared" si="91"/>
        <v>108.59329017068863</v>
      </c>
      <c r="R614" s="2">
        <f t="shared" si="92"/>
        <v>106.8628605061801</v>
      </c>
      <c r="S614" s="2">
        <f t="shared" si="93"/>
        <v>295.82161015129338</v>
      </c>
      <c r="T614" s="2">
        <f t="shared" si="94"/>
        <v>330.66086561139849</v>
      </c>
      <c r="U614" s="1478">
        <f t="shared" si="95"/>
        <v>279.22273091502637</v>
      </c>
      <c r="V614" s="1478">
        <f t="shared" si="96"/>
        <v>273.50601846600728</v>
      </c>
      <c r="W614" s="1478">
        <f t="shared" si="97"/>
        <v>18.333333333333332</v>
      </c>
      <c r="X614" s="1478">
        <f t="shared" si="98"/>
        <v>5.833333333333333</v>
      </c>
      <c r="Y614" s="1478">
        <f t="shared" si="99"/>
        <v>0</v>
      </c>
      <c r="Z614" s="1478">
        <f t="shared" si="100"/>
        <v>666.66666666666663</v>
      </c>
      <c r="AA614" s="2">
        <f t="shared" si="88"/>
        <v>100</v>
      </c>
      <c r="AC614" s="2">
        <v>1</v>
      </c>
      <c r="AE614" s="2">
        <f>+Help!$G614*Help!Y614</f>
        <v>267.01589170100056</v>
      </c>
      <c r="AF614" s="2">
        <f>+Help!$G614*Help!Z614</f>
        <v>132.4308416715715</v>
      </c>
      <c r="AG614" s="2">
        <f>+Help!$G614*Help!AA614</f>
        <v>0</v>
      </c>
      <c r="AH614" s="2">
        <f>+Help!$G614*Help!AB614</f>
        <v>215.45615067686873</v>
      </c>
      <c r="AI614" s="2">
        <f>+Help!$G614*Help!AC614</f>
        <v>28.499117127722187</v>
      </c>
      <c r="AJ614" s="2">
        <f>+Help!$G614*Help!AD614</f>
        <v>29.478561648028251</v>
      </c>
      <c r="AK614" s="2">
        <f>+Help!$G614*Help!AE614</f>
        <v>11.653914067098292</v>
      </c>
      <c r="AL614" s="2">
        <f>+Help!$G614*Help!AF614</f>
        <v>12.360211889346674</v>
      </c>
      <c r="AM614" s="2">
        <f>+Help!$G614*Help!AG614</f>
        <v>6.3566804002354322</v>
      </c>
      <c r="AN614" s="2">
        <f>+Help!$G614*Help!AH614</f>
        <v>29.558563861094768</v>
      </c>
      <c r="AO614" s="2">
        <f>+Help!$G614*Help!AI614</f>
        <v>122.17539729252501</v>
      </c>
      <c r="AP614" s="2">
        <f>+Help!$G614*Help!AJ614</f>
        <v>13.461899199873852</v>
      </c>
      <c r="AQ614" s="2">
        <f>+Help!$G614*Help!AK614</f>
        <v>239.04535493200044</v>
      </c>
      <c r="AR614" s="1478">
        <f>+Help!$G614*Help!AL614</f>
        <v>22.601530311948203</v>
      </c>
      <c r="AS614" s="1478">
        <f>+Help!$G614*Help!AM614</f>
        <v>0</v>
      </c>
      <c r="AV614" s="5">
        <v>1</v>
      </c>
    </row>
    <row r="615" spans="1:48" x14ac:dyDescent="0.2">
      <c r="A615" s="1">
        <v>45539</v>
      </c>
      <c r="B615" s="2">
        <f>+Help!$G615*Help!I615</f>
        <v>643.40200117716302</v>
      </c>
      <c r="C615" s="2">
        <f>+Help!$G615*Help!J615</f>
        <v>399.44673337257206</v>
      </c>
      <c r="D615" s="2">
        <f>+Help!$G615*Help!K615</f>
        <v>108.59329017068863</v>
      </c>
      <c r="E615" s="2">
        <f>+Help!$G615*Help!L615</f>
        <v>106.8628605061801</v>
      </c>
      <c r="F615" s="2">
        <f>+Help!$G615*Help!M615</f>
        <v>295.82161015129338</v>
      </c>
      <c r="G615" s="2">
        <f>+Help!$G615*Help!N615</f>
        <v>330.66086561139849</v>
      </c>
      <c r="H615" s="1478">
        <f>24*Help!R615/Help!$Q615</f>
        <v>279.22273091502637</v>
      </c>
      <c r="I615" s="1478">
        <f>24*Help!S615/Help!$Q615</f>
        <v>273.50601846600728</v>
      </c>
      <c r="J615" s="1478">
        <f>24*Help!T615/Help!$Q615</f>
        <v>18.333333333333332</v>
      </c>
      <c r="K615" s="1478">
        <f>24*Help!U615/Help!$Q615</f>
        <v>5.833333333333333</v>
      </c>
      <c r="L615" s="1478">
        <f>24*Help!V615/Help!$Q615</f>
        <v>0</v>
      </c>
      <c r="M615" s="1478">
        <f>24*Help!W615/Help!$Q615</f>
        <v>666.66666666666663</v>
      </c>
      <c r="N615" s="2">
        <f>100*Help!H615</f>
        <v>100</v>
      </c>
      <c r="O615" s="2">
        <f t="shared" si="89"/>
        <v>643.40200117716302</v>
      </c>
      <c r="P615" s="2">
        <f t="shared" si="90"/>
        <v>399.44673337257206</v>
      </c>
      <c r="Q615" s="2">
        <f t="shared" si="91"/>
        <v>108.59329017068863</v>
      </c>
      <c r="R615" s="2">
        <f t="shared" si="92"/>
        <v>106.8628605061801</v>
      </c>
      <c r="S615" s="2">
        <f t="shared" si="93"/>
        <v>295.82161015129338</v>
      </c>
      <c r="T615" s="2">
        <f t="shared" si="94"/>
        <v>330.66086561139849</v>
      </c>
      <c r="U615" s="1478">
        <f t="shared" si="95"/>
        <v>279.22273091502637</v>
      </c>
      <c r="V615" s="1478">
        <f t="shared" si="96"/>
        <v>273.50601846600728</v>
      </c>
      <c r="W615" s="1478">
        <f t="shared" si="97"/>
        <v>18.333333333333332</v>
      </c>
      <c r="X615" s="1478">
        <f t="shared" si="98"/>
        <v>5.833333333333333</v>
      </c>
      <c r="Y615" s="1478">
        <f t="shared" si="99"/>
        <v>0</v>
      </c>
      <c r="Z615" s="1478">
        <f t="shared" si="100"/>
        <v>666.66666666666663</v>
      </c>
      <c r="AA615" s="2">
        <f t="shared" si="88"/>
        <v>100</v>
      </c>
      <c r="AC615" s="2">
        <v>1</v>
      </c>
      <c r="AE615" s="2">
        <f>+Help!$G615*Help!Y615</f>
        <v>267.01589170100056</v>
      </c>
      <c r="AF615" s="2">
        <f>+Help!$G615*Help!Z615</f>
        <v>132.4308416715715</v>
      </c>
      <c r="AG615" s="2">
        <f>+Help!$G615*Help!AA615</f>
        <v>0</v>
      </c>
      <c r="AH615" s="2">
        <f>+Help!$G615*Help!AB615</f>
        <v>215.45615067686873</v>
      </c>
      <c r="AI615" s="2">
        <f>+Help!$G615*Help!AC615</f>
        <v>28.499117127722187</v>
      </c>
      <c r="AJ615" s="2">
        <f>+Help!$G615*Help!AD615</f>
        <v>29.478561648028251</v>
      </c>
      <c r="AK615" s="2">
        <f>+Help!$G615*Help!AE615</f>
        <v>11.653914067098292</v>
      </c>
      <c r="AL615" s="2">
        <f>+Help!$G615*Help!AF615</f>
        <v>12.360211889346674</v>
      </c>
      <c r="AM615" s="2">
        <f>+Help!$G615*Help!AG615</f>
        <v>6.3566804002354322</v>
      </c>
      <c r="AN615" s="2">
        <f>+Help!$G615*Help!AH615</f>
        <v>29.558563861094768</v>
      </c>
      <c r="AO615" s="2">
        <f>+Help!$G615*Help!AI615</f>
        <v>122.17539729252501</v>
      </c>
      <c r="AP615" s="2">
        <f>+Help!$G615*Help!AJ615</f>
        <v>13.461899199873852</v>
      </c>
      <c r="AQ615" s="2">
        <f>+Help!$G615*Help!AK615</f>
        <v>239.04535493200044</v>
      </c>
      <c r="AR615" s="1478">
        <f>+Help!$G615*Help!AL615</f>
        <v>22.601530311948203</v>
      </c>
      <c r="AS615" s="1478">
        <f>+Help!$G615*Help!AM615</f>
        <v>0</v>
      </c>
      <c r="AV615" s="5">
        <v>1</v>
      </c>
    </row>
    <row r="616" spans="1:48" x14ac:dyDescent="0.2">
      <c r="A616" s="1">
        <v>45540</v>
      </c>
      <c r="B616" s="2">
        <f>+Help!$G616*Help!I616</f>
        <v>643.40200117716302</v>
      </c>
      <c r="C616" s="2">
        <f>+Help!$G616*Help!J616</f>
        <v>399.44673337257206</v>
      </c>
      <c r="D616" s="2">
        <f>+Help!$G616*Help!K616</f>
        <v>108.59329017068863</v>
      </c>
      <c r="E616" s="2">
        <f>+Help!$G616*Help!L616</f>
        <v>106.8628605061801</v>
      </c>
      <c r="F616" s="2">
        <f>+Help!$G616*Help!M616</f>
        <v>295.82161015129338</v>
      </c>
      <c r="G616" s="2">
        <f>+Help!$G616*Help!N616</f>
        <v>330.66086561139849</v>
      </c>
      <c r="H616" s="1478">
        <f>24*Help!R616/Help!$Q616</f>
        <v>279.22273091502637</v>
      </c>
      <c r="I616" s="1478">
        <f>24*Help!S616/Help!$Q616</f>
        <v>273.50601846600728</v>
      </c>
      <c r="J616" s="1478">
        <f>24*Help!T616/Help!$Q616</f>
        <v>18.333333333333332</v>
      </c>
      <c r="K616" s="1478">
        <f>24*Help!U616/Help!$Q616</f>
        <v>5.833333333333333</v>
      </c>
      <c r="L616" s="1478">
        <f>24*Help!V616/Help!$Q616</f>
        <v>0</v>
      </c>
      <c r="M616" s="1478">
        <f>24*Help!W616/Help!$Q616</f>
        <v>666.66666666666663</v>
      </c>
      <c r="N616" s="2">
        <f>100*Help!H616</f>
        <v>100</v>
      </c>
      <c r="O616" s="2">
        <f t="shared" si="89"/>
        <v>643.40200117716302</v>
      </c>
      <c r="P616" s="2">
        <f t="shared" si="90"/>
        <v>399.44673337257206</v>
      </c>
      <c r="Q616" s="2">
        <f t="shared" si="91"/>
        <v>108.59329017068863</v>
      </c>
      <c r="R616" s="2">
        <f t="shared" si="92"/>
        <v>106.8628605061801</v>
      </c>
      <c r="S616" s="2">
        <f t="shared" si="93"/>
        <v>295.82161015129338</v>
      </c>
      <c r="T616" s="2">
        <f t="shared" si="94"/>
        <v>330.66086561139849</v>
      </c>
      <c r="U616" s="1478">
        <f t="shared" si="95"/>
        <v>279.22273091502637</v>
      </c>
      <c r="V616" s="1478">
        <f t="shared" si="96"/>
        <v>273.50601846600728</v>
      </c>
      <c r="W616" s="1478">
        <f t="shared" si="97"/>
        <v>18.333333333333332</v>
      </c>
      <c r="X616" s="1478">
        <f t="shared" si="98"/>
        <v>5.833333333333333</v>
      </c>
      <c r="Y616" s="1478">
        <f t="shared" si="99"/>
        <v>0</v>
      </c>
      <c r="Z616" s="1478">
        <f t="shared" si="100"/>
        <v>666.66666666666663</v>
      </c>
      <c r="AA616" s="2">
        <f t="shared" si="88"/>
        <v>100</v>
      </c>
      <c r="AC616" s="2">
        <v>1</v>
      </c>
      <c r="AE616" s="2">
        <f>+Help!$G616*Help!Y616</f>
        <v>267.01589170100056</v>
      </c>
      <c r="AF616" s="2">
        <f>+Help!$G616*Help!Z616</f>
        <v>132.4308416715715</v>
      </c>
      <c r="AG616" s="2">
        <f>+Help!$G616*Help!AA616</f>
        <v>0</v>
      </c>
      <c r="AH616" s="2">
        <f>+Help!$G616*Help!AB616</f>
        <v>215.45615067686873</v>
      </c>
      <c r="AI616" s="2">
        <f>+Help!$G616*Help!AC616</f>
        <v>28.499117127722187</v>
      </c>
      <c r="AJ616" s="2">
        <f>+Help!$G616*Help!AD616</f>
        <v>29.478561648028251</v>
      </c>
      <c r="AK616" s="2">
        <f>+Help!$G616*Help!AE616</f>
        <v>11.653914067098292</v>
      </c>
      <c r="AL616" s="2">
        <f>+Help!$G616*Help!AF616</f>
        <v>12.360211889346674</v>
      </c>
      <c r="AM616" s="2">
        <f>+Help!$G616*Help!AG616</f>
        <v>6.3566804002354322</v>
      </c>
      <c r="AN616" s="2">
        <f>+Help!$G616*Help!AH616</f>
        <v>29.558563861094768</v>
      </c>
      <c r="AO616" s="2">
        <f>+Help!$G616*Help!AI616</f>
        <v>122.17539729252501</v>
      </c>
      <c r="AP616" s="2">
        <f>+Help!$G616*Help!AJ616</f>
        <v>13.461899199873852</v>
      </c>
      <c r="AQ616" s="2">
        <f>+Help!$G616*Help!AK616</f>
        <v>239.04535493200044</v>
      </c>
      <c r="AR616" s="1478">
        <f>+Help!$G616*Help!AL616</f>
        <v>22.601530311948203</v>
      </c>
      <c r="AS616" s="1478">
        <f>+Help!$G616*Help!AM616</f>
        <v>0</v>
      </c>
      <c r="AV616" s="5">
        <v>1</v>
      </c>
    </row>
    <row r="617" spans="1:48" x14ac:dyDescent="0.2">
      <c r="A617" s="1">
        <v>45541</v>
      </c>
      <c r="B617" s="2">
        <f>+Help!$G617*Help!I617</f>
        <v>643.40200117716302</v>
      </c>
      <c r="C617" s="2">
        <f>+Help!$G617*Help!J617</f>
        <v>399.44673337257206</v>
      </c>
      <c r="D617" s="2">
        <f>+Help!$G617*Help!K617</f>
        <v>108.59329017068863</v>
      </c>
      <c r="E617" s="2">
        <f>+Help!$G617*Help!L617</f>
        <v>106.8628605061801</v>
      </c>
      <c r="F617" s="2">
        <f>+Help!$G617*Help!M617</f>
        <v>295.82161015129338</v>
      </c>
      <c r="G617" s="2">
        <f>+Help!$G617*Help!N617</f>
        <v>330.66086561139849</v>
      </c>
      <c r="H617" s="1478">
        <f>24*Help!R617/Help!$Q617</f>
        <v>279.22273091502637</v>
      </c>
      <c r="I617" s="1478">
        <f>24*Help!S617/Help!$Q617</f>
        <v>273.50601846600728</v>
      </c>
      <c r="J617" s="1478">
        <f>24*Help!T617/Help!$Q617</f>
        <v>18.333333333333332</v>
      </c>
      <c r="K617" s="1478">
        <f>24*Help!U617/Help!$Q617</f>
        <v>5.833333333333333</v>
      </c>
      <c r="L617" s="1478">
        <f>24*Help!V617/Help!$Q617</f>
        <v>0</v>
      </c>
      <c r="M617" s="1478">
        <f>24*Help!W617/Help!$Q617</f>
        <v>666.66666666666663</v>
      </c>
      <c r="N617" s="2">
        <f>100*Help!H617</f>
        <v>100</v>
      </c>
      <c r="O617" s="2">
        <f t="shared" si="89"/>
        <v>643.40200117716302</v>
      </c>
      <c r="P617" s="2">
        <f t="shared" si="90"/>
        <v>399.44673337257206</v>
      </c>
      <c r="Q617" s="2">
        <f t="shared" si="91"/>
        <v>108.59329017068863</v>
      </c>
      <c r="R617" s="2">
        <f t="shared" si="92"/>
        <v>106.8628605061801</v>
      </c>
      <c r="S617" s="2">
        <f t="shared" si="93"/>
        <v>295.82161015129338</v>
      </c>
      <c r="T617" s="2">
        <f t="shared" si="94"/>
        <v>330.66086561139849</v>
      </c>
      <c r="U617" s="1478">
        <f t="shared" si="95"/>
        <v>279.22273091502637</v>
      </c>
      <c r="V617" s="1478">
        <f t="shared" si="96"/>
        <v>273.50601846600728</v>
      </c>
      <c r="W617" s="1478">
        <f t="shared" si="97"/>
        <v>18.333333333333332</v>
      </c>
      <c r="X617" s="1478">
        <f t="shared" si="98"/>
        <v>5.833333333333333</v>
      </c>
      <c r="Y617" s="1478">
        <f t="shared" si="99"/>
        <v>0</v>
      </c>
      <c r="Z617" s="1478">
        <f t="shared" si="100"/>
        <v>666.66666666666663</v>
      </c>
      <c r="AA617" s="2">
        <f t="shared" si="88"/>
        <v>100</v>
      </c>
      <c r="AC617" s="2">
        <v>1</v>
      </c>
      <c r="AE617" s="2">
        <f>+Help!$G617*Help!Y617</f>
        <v>267.01589170100056</v>
      </c>
      <c r="AF617" s="2">
        <f>+Help!$G617*Help!Z617</f>
        <v>132.4308416715715</v>
      </c>
      <c r="AG617" s="2">
        <f>+Help!$G617*Help!AA617</f>
        <v>0</v>
      </c>
      <c r="AH617" s="2">
        <f>+Help!$G617*Help!AB617</f>
        <v>215.45615067686873</v>
      </c>
      <c r="AI617" s="2">
        <f>+Help!$G617*Help!AC617</f>
        <v>28.499117127722187</v>
      </c>
      <c r="AJ617" s="2">
        <f>+Help!$G617*Help!AD617</f>
        <v>29.478561648028251</v>
      </c>
      <c r="AK617" s="2">
        <f>+Help!$G617*Help!AE617</f>
        <v>11.653914067098292</v>
      </c>
      <c r="AL617" s="2">
        <f>+Help!$G617*Help!AF617</f>
        <v>12.360211889346674</v>
      </c>
      <c r="AM617" s="2">
        <f>+Help!$G617*Help!AG617</f>
        <v>6.3566804002354322</v>
      </c>
      <c r="AN617" s="2">
        <f>+Help!$G617*Help!AH617</f>
        <v>29.558563861094768</v>
      </c>
      <c r="AO617" s="2">
        <f>+Help!$G617*Help!AI617</f>
        <v>122.17539729252501</v>
      </c>
      <c r="AP617" s="2">
        <f>+Help!$G617*Help!AJ617</f>
        <v>13.461899199873852</v>
      </c>
      <c r="AQ617" s="2">
        <f>+Help!$G617*Help!AK617</f>
        <v>239.04535493200044</v>
      </c>
      <c r="AR617" s="1478">
        <f>+Help!$G617*Help!AL617</f>
        <v>22.601530311948203</v>
      </c>
      <c r="AS617" s="1478">
        <f>+Help!$G617*Help!AM617</f>
        <v>0</v>
      </c>
      <c r="AV617" s="5">
        <v>1</v>
      </c>
    </row>
    <row r="618" spans="1:48" x14ac:dyDescent="0.2">
      <c r="A618" s="1">
        <v>45542</v>
      </c>
      <c r="B618" s="2">
        <f>+Help!$G618*Help!I618</f>
        <v>643.40200117716302</v>
      </c>
      <c r="C618" s="2">
        <f>+Help!$G618*Help!J618</f>
        <v>399.44673337257206</v>
      </c>
      <c r="D618" s="2">
        <f>+Help!$G618*Help!K618</f>
        <v>108.59329017068863</v>
      </c>
      <c r="E618" s="2">
        <f>+Help!$G618*Help!L618</f>
        <v>106.8628605061801</v>
      </c>
      <c r="F618" s="2">
        <f>+Help!$G618*Help!M618</f>
        <v>295.82161015129338</v>
      </c>
      <c r="G618" s="2">
        <f>+Help!$G618*Help!N618</f>
        <v>330.66086561139849</v>
      </c>
      <c r="H618" s="1478">
        <f>24*Help!R618/Help!$Q618</f>
        <v>279.22273091502637</v>
      </c>
      <c r="I618" s="1478">
        <f>24*Help!S618/Help!$Q618</f>
        <v>273.50601846600728</v>
      </c>
      <c r="J618" s="1478">
        <f>24*Help!T618/Help!$Q618</f>
        <v>18.333333333333332</v>
      </c>
      <c r="K618" s="1478">
        <f>24*Help!U618/Help!$Q618</f>
        <v>5.833333333333333</v>
      </c>
      <c r="L618" s="1478">
        <f>24*Help!V618/Help!$Q618</f>
        <v>0</v>
      </c>
      <c r="M618" s="1478">
        <f>24*Help!W618/Help!$Q618</f>
        <v>666.66666666666663</v>
      </c>
      <c r="N618" s="2">
        <f>100*Help!H618</f>
        <v>100</v>
      </c>
      <c r="O618" s="2">
        <f t="shared" si="89"/>
        <v>643.40200117716302</v>
      </c>
      <c r="P618" s="2">
        <f t="shared" si="90"/>
        <v>399.44673337257206</v>
      </c>
      <c r="Q618" s="2">
        <f t="shared" si="91"/>
        <v>108.59329017068863</v>
      </c>
      <c r="R618" s="2">
        <f t="shared" si="92"/>
        <v>106.8628605061801</v>
      </c>
      <c r="S618" s="2">
        <f t="shared" si="93"/>
        <v>295.82161015129338</v>
      </c>
      <c r="T618" s="2">
        <f t="shared" si="94"/>
        <v>330.66086561139849</v>
      </c>
      <c r="U618" s="1478">
        <f t="shared" si="95"/>
        <v>279.22273091502637</v>
      </c>
      <c r="V618" s="1478">
        <f t="shared" si="96"/>
        <v>273.50601846600728</v>
      </c>
      <c r="W618" s="1478">
        <f t="shared" si="97"/>
        <v>18.333333333333332</v>
      </c>
      <c r="X618" s="1478">
        <f t="shared" si="98"/>
        <v>5.833333333333333</v>
      </c>
      <c r="Y618" s="1478">
        <f t="shared" si="99"/>
        <v>0</v>
      </c>
      <c r="Z618" s="1478">
        <f t="shared" si="100"/>
        <v>666.66666666666663</v>
      </c>
      <c r="AA618" s="2">
        <f t="shared" si="88"/>
        <v>100</v>
      </c>
      <c r="AC618" s="2">
        <v>1</v>
      </c>
      <c r="AE618" s="2">
        <f>+Help!$G618*Help!Y618</f>
        <v>267.01589170100056</v>
      </c>
      <c r="AF618" s="2">
        <f>+Help!$G618*Help!Z618</f>
        <v>132.4308416715715</v>
      </c>
      <c r="AG618" s="2">
        <f>+Help!$G618*Help!AA618</f>
        <v>0</v>
      </c>
      <c r="AH618" s="2">
        <f>+Help!$G618*Help!AB618</f>
        <v>215.45615067686873</v>
      </c>
      <c r="AI618" s="2">
        <f>+Help!$G618*Help!AC618</f>
        <v>28.499117127722187</v>
      </c>
      <c r="AJ618" s="2">
        <f>+Help!$G618*Help!AD618</f>
        <v>29.478561648028251</v>
      </c>
      <c r="AK618" s="2">
        <f>+Help!$G618*Help!AE618</f>
        <v>11.653914067098292</v>
      </c>
      <c r="AL618" s="2">
        <f>+Help!$G618*Help!AF618</f>
        <v>12.360211889346674</v>
      </c>
      <c r="AM618" s="2">
        <f>+Help!$G618*Help!AG618</f>
        <v>6.3566804002354322</v>
      </c>
      <c r="AN618" s="2">
        <f>+Help!$G618*Help!AH618</f>
        <v>29.558563861094768</v>
      </c>
      <c r="AO618" s="2">
        <f>+Help!$G618*Help!AI618</f>
        <v>122.17539729252501</v>
      </c>
      <c r="AP618" s="2">
        <f>+Help!$G618*Help!AJ618</f>
        <v>13.461899199873852</v>
      </c>
      <c r="AQ618" s="2">
        <f>+Help!$G618*Help!AK618</f>
        <v>239.04535493200044</v>
      </c>
      <c r="AR618" s="1478">
        <f>+Help!$G618*Help!AL618</f>
        <v>22.601530311948203</v>
      </c>
      <c r="AS618" s="1478">
        <f>+Help!$G618*Help!AM618</f>
        <v>0</v>
      </c>
      <c r="AV618" s="5">
        <v>1</v>
      </c>
    </row>
    <row r="619" spans="1:48" x14ac:dyDescent="0.2">
      <c r="A619" s="1">
        <v>45543</v>
      </c>
      <c r="B619" s="2">
        <f>+Help!$G619*Help!I619</f>
        <v>643.40200117716302</v>
      </c>
      <c r="C619" s="2">
        <f>+Help!$G619*Help!J619</f>
        <v>399.44673337257206</v>
      </c>
      <c r="D619" s="2">
        <f>+Help!$G619*Help!K619</f>
        <v>108.59329017068863</v>
      </c>
      <c r="E619" s="2">
        <f>+Help!$G619*Help!L619</f>
        <v>106.8628605061801</v>
      </c>
      <c r="F619" s="2">
        <f>+Help!$G619*Help!M619</f>
        <v>295.82161015129338</v>
      </c>
      <c r="G619" s="2">
        <f>+Help!$G619*Help!N619</f>
        <v>330.66086561139849</v>
      </c>
      <c r="H619" s="1478">
        <f>24*Help!R619/Help!$Q619</f>
        <v>279.22273091502637</v>
      </c>
      <c r="I619" s="1478">
        <f>24*Help!S619/Help!$Q619</f>
        <v>273.50601846600728</v>
      </c>
      <c r="J619" s="1478">
        <f>24*Help!T619/Help!$Q619</f>
        <v>18.333333333333332</v>
      </c>
      <c r="K619" s="1478">
        <f>24*Help!U619/Help!$Q619</f>
        <v>5.833333333333333</v>
      </c>
      <c r="L619" s="1478">
        <f>24*Help!V619/Help!$Q619</f>
        <v>0</v>
      </c>
      <c r="M619" s="1478">
        <f>24*Help!W619/Help!$Q619</f>
        <v>666.66666666666663</v>
      </c>
      <c r="N619" s="2">
        <f>100*Help!H619</f>
        <v>100</v>
      </c>
      <c r="O619" s="2">
        <f t="shared" si="89"/>
        <v>643.40200117716302</v>
      </c>
      <c r="P619" s="2">
        <f t="shared" si="90"/>
        <v>399.44673337257206</v>
      </c>
      <c r="Q619" s="2">
        <f t="shared" si="91"/>
        <v>108.59329017068863</v>
      </c>
      <c r="R619" s="2">
        <f t="shared" si="92"/>
        <v>106.8628605061801</v>
      </c>
      <c r="S619" s="2">
        <f t="shared" si="93"/>
        <v>295.82161015129338</v>
      </c>
      <c r="T619" s="2">
        <f t="shared" si="94"/>
        <v>330.66086561139849</v>
      </c>
      <c r="U619" s="1478">
        <f t="shared" si="95"/>
        <v>279.22273091502637</v>
      </c>
      <c r="V619" s="1478">
        <f t="shared" si="96"/>
        <v>273.50601846600728</v>
      </c>
      <c r="W619" s="1478">
        <f t="shared" si="97"/>
        <v>18.333333333333332</v>
      </c>
      <c r="X619" s="1478">
        <f t="shared" si="98"/>
        <v>5.833333333333333</v>
      </c>
      <c r="Y619" s="1478">
        <f t="shared" si="99"/>
        <v>0</v>
      </c>
      <c r="Z619" s="1478">
        <f t="shared" si="100"/>
        <v>666.66666666666663</v>
      </c>
      <c r="AA619" s="2">
        <f t="shared" si="88"/>
        <v>100</v>
      </c>
      <c r="AC619" s="2">
        <v>1</v>
      </c>
      <c r="AE619" s="2">
        <f>+Help!$G619*Help!Y619</f>
        <v>267.01589170100056</v>
      </c>
      <c r="AF619" s="2">
        <f>+Help!$G619*Help!Z619</f>
        <v>132.4308416715715</v>
      </c>
      <c r="AG619" s="2">
        <f>+Help!$G619*Help!AA619</f>
        <v>0</v>
      </c>
      <c r="AH619" s="2">
        <f>+Help!$G619*Help!AB619</f>
        <v>215.45615067686873</v>
      </c>
      <c r="AI619" s="2">
        <f>+Help!$G619*Help!AC619</f>
        <v>28.499117127722187</v>
      </c>
      <c r="AJ619" s="2">
        <f>+Help!$G619*Help!AD619</f>
        <v>29.478561648028251</v>
      </c>
      <c r="AK619" s="2">
        <f>+Help!$G619*Help!AE619</f>
        <v>11.653914067098292</v>
      </c>
      <c r="AL619" s="2">
        <f>+Help!$G619*Help!AF619</f>
        <v>12.360211889346674</v>
      </c>
      <c r="AM619" s="2">
        <f>+Help!$G619*Help!AG619</f>
        <v>6.3566804002354322</v>
      </c>
      <c r="AN619" s="2">
        <f>+Help!$G619*Help!AH619</f>
        <v>29.558563861094768</v>
      </c>
      <c r="AO619" s="2">
        <f>+Help!$G619*Help!AI619</f>
        <v>122.17539729252501</v>
      </c>
      <c r="AP619" s="2">
        <f>+Help!$G619*Help!AJ619</f>
        <v>13.461899199873852</v>
      </c>
      <c r="AQ619" s="2">
        <f>+Help!$G619*Help!AK619</f>
        <v>239.04535493200044</v>
      </c>
      <c r="AR619" s="1478">
        <f>+Help!$G619*Help!AL619</f>
        <v>22.601530311948203</v>
      </c>
      <c r="AS619" s="1478">
        <f>+Help!$G619*Help!AM619</f>
        <v>0</v>
      </c>
      <c r="AV619" s="5">
        <v>1</v>
      </c>
    </row>
    <row r="620" spans="1:48" x14ac:dyDescent="0.2">
      <c r="A620" s="1">
        <v>45544</v>
      </c>
      <c r="B620" s="2">
        <f>+Help!$G620*Help!I620</f>
        <v>536.16833431430246</v>
      </c>
      <c r="C620" s="2">
        <f>+Help!$G620*Help!J620</f>
        <v>332.87227781047676</v>
      </c>
      <c r="D620" s="2">
        <f>+Help!$G620*Help!K620</f>
        <v>90.494408475573863</v>
      </c>
      <c r="E620" s="2">
        <f>+Help!$G620*Help!L620</f>
        <v>89.052383755150089</v>
      </c>
      <c r="F620" s="2">
        <f>+Help!$G620*Help!M620</f>
        <v>246.51800845941113</v>
      </c>
      <c r="G620" s="2">
        <f>+Help!$G620*Help!N620</f>
        <v>275.55072134283211</v>
      </c>
      <c r="H620" s="1478">
        <f>24*Help!R620/Help!$Q620</f>
        <v>279.22273091502637</v>
      </c>
      <c r="I620" s="1478">
        <f>24*Help!S620/Help!$Q620</f>
        <v>273.50601846600728</v>
      </c>
      <c r="J620" s="1478">
        <f>24*Help!T620/Help!$Q620</f>
        <v>18.333333333333332</v>
      </c>
      <c r="K620" s="1478">
        <f>24*Help!U620/Help!$Q620</f>
        <v>5.833333333333333</v>
      </c>
      <c r="L620" s="1478">
        <f>24*Help!V620/Help!$Q620</f>
        <v>0</v>
      </c>
      <c r="M620" s="1478">
        <f>24*Help!W620/Help!$Q620</f>
        <v>666.66666666666663</v>
      </c>
      <c r="N620" s="2">
        <f>100*Help!H620</f>
        <v>83.333333333333343</v>
      </c>
      <c r="O620" s="2">
        <f t="shared" si="89"/>
        <v>536.16833431430246</v>
      </c>
      <c r="P620" s="2">
        <f t="shared" si="90"/>
        <v>332.87227781047676</v>
      </c>
      <c r="Q620" s="2">
        <f t="shared" si="91"/>
        <v>90.494408475573863</v>
      </c>
      <c r="R620" s="2">
        <f t="shared" si="92"/>
        <v>89.052383755150089</v>
      </c>
      <c r="S620" s="2">
        <f t="shared" si="93"/>
        <v>246.51800845941113</v>
      </c>
      <c r="T620" s="2">
        <f t="shared" si="94"/>
        <v>275.55072134283211</v>
      </c>
      <c r="U620" s="1478">
        <f t="shared" si="95"/>
        <v>279.22273091502637</v>
      </c>
      <c r="V620" s="1478">
        <f t="shared" si="96"/>
        <v>273.50601846600728</v>
      </c>
      <c r="W620" s="1478">
        <f t="shared" si="97"/>
        <v>18.333333333333332</v>
      </c>
      <c r="X620" s="1478">
        <f t="shared" si="98"/>
        <v>5.833333333333333</v>
      </c>
      <c r="Y620" s="1478">
        <f t="shared" si="99"/>
        <v>0</v>
      </c>
      <c r="Z620" s="1478">
        <f t="shared" si="100"/>
        <v>666.66666666666663</v>
      </c>
      <c r="AA620" s="2">
        <f t="shared" si="88"/>
        <v>83.333333333333343</v>
      </c>
      <c r="AC620" s="2">
        <v>1</v>
      </c>
      <c r="AE620" s="2">
        <f>+Help!$G620*Help!Y620</f>
        <v>222.51324308416716</v>
      </c>
      <c r="AF620" s="2">
        <f>+Help!$G620*Help!Z620</f>
        <v>110.35903472630959</v>
      </c>
      <c r="AG620" s="2">
        <f>+Help!$G620*Help!AA620</f>
        <v>0</v>
      </c>
      <c r="AH620" s="2">
        <f>+Help!$G620*Help!AB620</f>
        <v>179.54679223072395</v>
      </c>
      <c r="AI620" s="2">
        <f>+Help!$G620*Help!AC620</f>
        <v>23.749264273101822</v>
      </c>
      <c r="AJ620" s="2">
        <f>+Help!$G620*Help!AD620</f>
        <v>24.565468040023543</v>
      </c>
      <c r="AK620" s="2">
        <f>+Help!$G620*Help!AE620</f>
        <v>9.7115950559152431</v>
      </c>
      <c r="AL620" s="2">
        <f>+Help!$G620*Help!AF620</f>
        <v>10.300176574455561</v>
      </c>
      <c r="AM620" s="2">
        <f>+Help!$G620*Help!AG620</f>
        <v>5.2972336668628603</v>
      </c>
      <c r="AN620" s="2">
        <f>+Help!$G620*Help!AH620</f>
        <v>24.632136550912307</v>
      </c>
      <c r="AO620" s="2">
        <f>+Help!$G620*Help!AI620</f>
        <v>101.81283107710416</v>
      </c>
      <c r="AP620" s="2">
        <f>+Help!$G620*Help!AJ620</f>
        <v>11.21824933322821</v>
      </c>
      <c r="AQ620" s="2">
        <f>+Help!$G620*Help!AK620</f>
        <v>199.20446244333368</v>
      </c>
      <c r="AR620" s="1478">
        <f>+Help!$G620*Help!AL620</f>
        <v>18.83460859329017</v>
      </c>
      <c r="AS620" s="1478">
        <f>+Help!$G620*Help!AM620</f>
        <v>0</v>
      </c>
      <c r="AV620" s="5">
        <v>1</v>
      </c>
    </row>
    <row r="621" spans="1:48" x14ac:dyDescent="0.2">
      <c r="A621" s="1">
        <v>45545</v>
      </c>
      <c r="B621" s="2">
        <f>+Help!$G621*Help!I621</f>
        <v>0</v>
      </c>
      <c r="C621" s="2">
        <f>+Help!$G621*Help!J621</f>
        <v>0</v>
      </c>
      <c r="D621" s="2">
        <f>+Help!$G621*Help!K621</f>
        <v>0</v>
      </c>
      <c r="E621" s="2">
        <f>+Help!$G621*Help!L621</f>
        <v>0</v>
      </c>
      <c r="F621" s="2">
        <f>+Help!$G621*Help!M621</f>
        <v>0</v>
      </c>
      <c r="G621" s="2">
        <f>+Help!$G621*Help!N621</f>
        <v>0</v>
      </c>
      <c r="H621" s="1478">
        <f>24*Help!R621/Help!$Q621</f>
        <v>279.22273091502637</v>
      </c>
      <c r="I621" s="1478">
        <f>24*Help!S621/Help!$Q621</f>
        <v>273.50601846600728</v>
      </c>
      <c r="J621" s="1478">
        <f>24*Help!T621/Help!$Q621</f>
        <v>18.333333333333332</v>
      </c>
      <c r="K621" s="1478">
        <f>24*Help!U621/Help!$Q621</f>
        <v>5.833333333333333</v>
      </c>
      <c r="L621" s="1478">
        <f>24*Help!V621/Help!$Q621</f>
        <v>0</v>
      </c>
      <c r="M621" s="1478">
        <f>24*Help!W621/Help!$Q621</f>
        <v>666.66666666666663</v>
      </c>
      <c r="N621" s="2">
        <f>100*Help!H621</f>
        <v>0</v>
      </c>
      <c r="O621" s="2">
        <f t="shared" si="89"/>
        <v>0</v>
      </c>
      <c r="P621" s="2">
        <f t="shared" si="90"/>
        <v>0</v>
      </c>
      <c r="Q621" s="2">
        <f t="shared" si="91"/>
        <v>0</v>
      </c>
      <c r="R621" s="2">
        <f t="shared" si="92"/>
        <v>0</v>
      </c>
      <c r="S621" s="2">
        <f t="shared" si="93"/>
        <v>0</v>
      </c>
      <c r="T621" s="2">
        <f t="shared" si="94"/>
        <v>0</v>
      </c>
      <c r="U621" s="1478">
        <f t="shared" si="95"/>
        <v>279.22273091502637</v>
      </c>
      <c r="V621" s="1478">
        <f t="shared" si="96"/>
        <v>273.50601846600728</v>
      </c>
      <c r="W621" s="1478">
        <f t="shared" si="97"/>
        <v>18.333333333333332</v>
      </c>
      <c r="X621" s="1478">
        <f t="shared" si="98"/>
        <v>5.833333333333333</v>
      </c>
      <c r="Y621" s="1478">
        <f t="shared" si="99"/>
        <v>0</v>
      </c>
      <c r="Z621" s="1478">
        <f t="shared" si="100"/>
        <v>666.66666666666663</v>
      </c>
      <c r="AA621" s="2">
        <f t="shared" si="88"/>
        <v>0</v>
      </c>
      <c r="AC621" s="2">
        <v>1</v>
      </c>
      <c r="AE621" s="2">
        <f>+Help!$G621*Help!Y621</f>
        <v>0</v>
      </c>
      <c r="AF621" s="2">
        <f>+Help!$G621*Help!Z621</f>
        <v>0</v>
      </c>
      <c r="AG621" s="2">
        <f>+Help!$G621*Help!AA621</f>
        <v>0</v>
      </c>
      <c r="AH621" s="2">
        <f>+Help!$G621*Help!AB621</f>
        <v>0</v>
      </c>
      <c r="AI621" s="2">
        <f>+Help!$G621*Help!AC621</f>
        <v>0</v>
      </c>
      <c r="AJ621" s="2">
        <f>+Help!$G621*Help!AD621</f>
        <v>0</v>
      </c>
      <c r="AK621" s="2">
        <f>+Help!$G621*Help!AE621</f>
        <v>0</v>
      </c>
      <c r="AL621" s="2">
        <f>+Help!$G621*Help!AF621</f>
        <v>0</v>
      </c>
      <c r="AM621" s="2">
        <f>+Help!$G621*Help!AG621</f>
        <v>0</v>
      </c>
      <c r="AN621" s="2">
        <f>+Help!$G621*Help!AH621</f>
        <v>0</v>
      </c>
      <c r="AO621" s="2">
        <f>+Help!$G621*Help!AI621</f>
        <v>0</v>
      </c>
      <c r="AP621" s="2">
        <f>+Help!$G621*Help!AJ621</f>
        <v>0</v>
      </c>
      <c r="AQ621" s="2">
        <f>+Help!$G621*Help!AK621</f>
        <v>0</v>
      </c>
      <c r="AR621" s="1478">
        <f>+Help!$G621*Help!AL621</f>
        <v>0</v>
      </c>
      <c r="AS621" s="1478">
        <f>+Help!$G621*Help!AM621</f>
        <v>0</v>
      </c>
      <c r="AV621" s="5">
        <v>1</v>
      </c>
    </row>
    <row r="622" spans="1:48" x14ac:dyDescent="0.2">
      <c r="A622" s="1">
        <v>45546</v>
      </c>
      <c r="B622" s="2">
        <f>+Help!$G622*Help!I622</f>
        <v>310.97763390229539</v>
      </c>
      <c r="C622" s="2">
        <f>+Help!$G622*Help!J622</f>
        <v>193.06592113007648</v>
      </c>
      <c r="D622" s="2">
        <f>+Help!$G622*Help!K622</f>
        <v>52.486756915832835</v>
      </c>
      <c r="E622" s="2">
        <f>+Help!$G622*Help!L622</f>
        <v>51.650382577987045</v>
      </c>
      <c r="F622" s="2">
        <f>+Help!$G622*Help!M622</f>
        <v>142.98044490645844</v>
      </c>
      <c r="G622" s="2">
        <f>+Help!$G622*Help!N622</f>
        <v>159.81941837884258</v>
      </c>
      <c r="H622" s="1478">
        <f>24*Help!R622/Help!$Q622</f>
        <v>279.22273091502637</v>
      </c>
      <c r="I622" s="1478">
        <f>24*Help!S622/Help!$Q622</f>
        <v>273.50601846600728</v>
      </c>
      <c r="J622" s="1478">
        <f>24*Help!T622/Help!$Q622</f>
        <v>18.333333333333332</v>
      </c>
      <c r="K622" s="1478">
        <f>24*Help!U622/Help!$Q622</f>
        <v>5.833333333333333</v>
      </c>
      <c r="L622" s="1478">
        <f>24*Help!V622/Help!$Q622</f>
        <v>0</v>
      </c>
      <c r="M622" s="1478">
        <f>24*Help!W622/Help!$Q622</f>
        <v>666.66666666666663</v>
      </c>
      <c r="N622" s="2">
        <f>100*Help!H622</f>
        <v>48.333333333333336</v>
      </c>
      <c r="O622" s="2">
        <f t="shared" si="89"/>
        <v>310.97763390229539</v>
      </c>
      <c r="P622" s="2">
        <f t="shared" si="90"/>
        <v>193.06592113007648</v>
      </c>
      <c r="Q622" s="2">
        <f t="shared" si="91"/>
        <v>52.486756915832835</v>
      </c>
      <c r="R622" s="2">
        <f t="shared" si="92"/>
        <v>51.650382577987045</v>
      </c>
      <c r="S622" s="2">
        <f t="shared" si="93"/>
        <v>142.98044490645844</v>
      </c>
      <c r="T622" s="2">
        <f t="shared" si="94"/>
        <v>159.81941837884258</v>
      </c>
      <c r="U622" s="1478">
        <f t="shared" si="95"/>
        <v>279.22273091502637</v>
      </c>
      <c r="V622" s="1478">
        <f t="shared" si="96"/>
        <v>273.50601846600728</v>
      </c>
      <c r="W622" s="1478">
        <f t="shared" si="97"/>
        <v>18.333333333333332</v>
      </c>
      <c r="X622" s="1478">
        <f t="shared" si="98"/>
        <v>5.833333333333333</v>
      </c>
      <c r="Y622" s="1478">
        <f t="shared" si="99"/>
        <v>0</v>
      </c>
      <c r="Z622" s="1478">
        <f t="shared" si="100"/>
        <v>666.66666666666663</v>
      </c>
      <c r="AA622" s="2">
        <f t="shared" si="88"/>
        <v>48.333333333333336</v>
      </c>
      <c r="AC622" s="2">
        <v>1</v>
      </c>
      <c r="AE622" s="2">
        <f>+Help!$G622*Help!Y622</f>
        <v>129.05768098881694</v>
      </c>
      <c r="AF622" s="2">
        <f>+Help!$G622*Help!Z622</f>
        <v>64.008240141259549</v>
      </c>
      <c r="AG622" s="2">
        <f>+Help!$G622*Help!AA622</f>
        <v>0</v>
      </c>
      <c r="AH622" s="2">
        <f>+Help!$G622*Help!AB622</f>
        <v>104.13713949381987</v>
      </c>
      <c r="AI622" s="2">
        <f>+Help!$G622*Help!AC622</f>
        <v>13.774573278399057</v>
      </c>
      <c r="AJ622" s="2">
        <f>+Help!$G622*Help!AD622</f>
        <v>14.247971463213652</v>
      </c>
      <c r="AK622" s="2">
        <f>+Help!$G622*Help!AE622</f>
        <v>5.6327251324308412</v>
      </c>
      <c r="AL622" s="2">
        <f>+Help!$G622*Help!AF622</f>
        <v>5.9741024131842249</v>
      </c>
      <c r="AM622" s="2">
        <f>+Help!$G622*Help!AG622</f>
        <v>3.0723955267804586</v>
      </c>
      <c r="AN622" s="2">
        <f>+Help!$G622*Help!AH622</f>
        <v>14.286639199529137</v>
      </c>
      <c r="AO622" s="2">
        <f>+Help!$G622*Help!AI622</f>
        <v>59.051442024720416</v>
      </c>
      <c r="AP622" s="2">
        <f>+Help!$G622*Help!AJ622</f>
        <v>6.506584613272361</v>
      </c>
      <c r="AQ622" s="2">
        <f>+Help!$G622*Help!AK622</f>
        <v>115.53858821713352</v>
      </c>
      <c r="AR622" s="1478">
        <f>+Help!$G622*Help!AL622</f>
        <v>10.924072984108298</v>
      </c>
      <c r="AS622" s="1478">
        <f>+Help!$G622*Help!AM622</f>
        <v>0</v>
      </c>
      <c r="AV622" s="5">
        <v>1</v>
      </c>
    </row>
    <row r="623" spans="1:48" x14ac:dyDescent="0.2">
      <c r="A623" s="1">
        <v>45547</v>
      </c>
      <c r="B623" s="2">
        <f>+Help!$G623*Help!I623</f>
        <v>643.40200117716302</v>
      </c>
      <c r="C623" s="2">
        <f>+Help!$G623*Help!J623</f>
        <v>399.44673337257206</v>
      </c>
      <c r="D623" s="2">
        <f>+Help!$G623*Help!K623</f>
        <v>108.59329017068863</v>
      </c>
      <c r="E623" s="2">
        <f>+Help!$G623*Help!L623</f>
        <v>106.8628605061801</v>
      </c>
      <c r="F623" s="2">
        <f>+Help!$G623*Help!M623</f>
        <v>295.82161015129338</v>
      </c>
      <c r="G623" s="2">
        <f>+Help!$G623*Help!N623</f>
        <v>330.66086561139849</v>
      </c>
      <c r="H623" s="1478">
        <f>24*Help!R623/Help!$Q623</f>
        <v>279.22273091502637</v>
      </c>
      <c r="I623" s="1478">
        <f>24*Help!S623/Help!$Q623</f>
        <v>273.50601846600728</v>
      </c>
      <c r="J623" s="1478">
        <f>24*Help!T623/Help!$Q623</f>
        <v>18.333333333333332</v>
      </c>
      <c r="K623" s="1478">
        <f>24*Help!U623/Help!$Q623</f>
        <v>5.833333333333333</v>
      </c>
      <c r="L623" s="1478">
        <f>24*Help!V623/Help!$Q623</f>
        <v>0</v>
      </c>
      <c r="M623" s="1478">
        <f>24*Help!W623/Help!$Q623</f>
        <v>666.66666666666663</v>
      </c>
      <c r="N623" s="2">
        <f>100*Help!H623</f>
        <v>100</v>
      </c>
      <c r="O623" s="2">
        <f t="shared" si="89"/>
        <v>643.40200117716302</v>
      </c>
      <c r="P623" s="2">
        <f t="shared" si="90"/>
        <v>399.44673337257206</v>
      </c>
      <c r="Q623" s="2">
        <f t="shared" si="91"/>
        <v>108.59329017068863</v>
      </c>
      <c r="R623" s="2">
        <f t="shared" si="92"/>
        <v>106.8628605061801</v>
      </c>
      <c r="S623" s="2">
        <f t="shared" si="93"/>
        <v>295.82161015129338</v>
      </c>
      <c r="T623" s="2">
        <f t="shared" si="94"/>
        <v>330.66086561139849</v>
      </c>
      <c r="U623" s="1478">
        <f t="shared" si="95"/>
        <v>279.22273091502637</v>
      </c>
      <c r="V623" s="1478">
        <f t="shared" si="96"/>
        <v>273.50601846600728</v>
      </c>
      <c r="W623" s="1478">
        <f t="shared" si="97"/>
        <v>18.333333333333332</v>
      </c>
      <c r="X623" s="1478">
        <f t="shared" si="98"/>
        <v>5.833333333333333</v>
      </c>
      <c r="Y623" s="1478">
        <f t="shared" si="99"/>
        <v>0</v>
      </c>
      <c r="Z623" s="1478">
        <f t="shared" si="100"/>
        <v>666.66666666666663</v>
      </c>
      <c r="AA623" s="2">
        <f t="shared" si="88"/>
        <v>100</v>
      </c>
      <c r="AC623" s="2">
        <v>1</v>
      </c>
      <c r="AE623" s="2">
        <f>+Help!$G623*Help!Y623</f>
        <v>267.01589170100056</v>
      </c>
      <c r="AF623" s="2">
        <f>+Help!$G623*Help!Z623</f>
        <v>132.4308416715715</v>
      </c>
      <c r="AG623" s="2">
        <f>+Help!$G623*Help!AA623</f>
        <v>0</v>
      </c>
      <c r="AH623" s="2">
        <f>+Help!$G623*Help!AB623</f>
        <v>215.45615067686873</v>
      </c>
      <c r="AI623" s="2">
        <f>+Help!$G623*Help!AC623</f>
        <v>28.499117127722187</v>
      </c>
      <c r="AJ623" s="2">
        <f>+Help!$G623*Help!AD623</f>
        <v>29.478561648028251</v>
      </c>
      <c r="AK623" s="2">
        <f>+Help!$G623*Help!AE623</f>
        <v>11.653914067098292</v>
      </c>
      <c r="AL623" s="2">
        <f>+Help!$G623*Help!AF623</f>
        <v>12.360211889346674</v>
      </c>
      <c r="AM623" s="2">
        <f>+Help!$G623*Help!AG623</f>
        <v>6.3566804002354322</v>
      </c>
      <c r="AN623" s="2">
        <f>+Help!$G623*Help!AH623</f>
        <v>29.558563861094768</v>
      </c>
      <c r="AO623" s="2">
        <f>+Help!$G623*Help!AI623</f>
        <v>122.17539729252501</v>
      </c>
      <c r="AP623" s="2">
        <f>+Help!$G623*Help!AJ623</f>
        <v>13.461899199873852</v>
      </c>
      <c r="AQ623" s="2">
        <f>+Help!$G623*Help!AK623</f>
        <v>239.04535493200044</v>
      </c>
      <c r="AR623" s="1478">
        <f>+Help!$G623*Help!AL623</f>
        <v>22.601530311948203</v>
      </c>
      <c r="AS623" s="1478">
        <f>+Help!$G623*Help!AM623</f>
        <v>0</v>
      </c>
      <c r="AV623" s="5">
        <v>1</v>
      </c>
    </row>
    <row r="624" spans="1:48" x14ac:dyDescent="0.2">
      <c r="A624" s="1">
        <v>45548</v>
      </c>
      <c r="B624" s="2">
        <f>+Help!$G624*Help!I624</f>
        <v>643.40200117716302</v>
      </c>
      <c r="C624" s="2">
        <f>+Help!$G624*Help!J624</f>
        <v>399.44673337257206</v>
      </c>
      <c r="D624" s="2">
        <f>+Help!$G624*Help!K624</f>
        <v>108.59329017068863</v>
      </c>
      <c r="E624" s="2">
        <f>+Help!$G624*Help!L624</f>
        <v>106.8628605061801</v>
      </c>
      <c r="F624" s="2">
        <f>+Help!$G624*Help!M624</f>
        <v>295.82161015129338</v>
      </c>
      <c r="G624" s="2">
        <f>+Help!$G624*Help!N624</f>
        <v>330.66086561139849</v>
      </c>
      <c r="H624" s="1478">
        <f>24*Help!R624/Help!$Q624</f>
        <v>279.22273091502637</v>
      </c>
      <c r="I624" s="1478">
        <f>24*Help!S624/Help!$Q624</f>
        <v>273.50601846600728</v>
      </c>
      <c r="J624" s="1478">
        <f>24*Help!T624/Help!$Q624</f>
        <v>18.333333333333332</v>
      </c>
      <c r="K624" s="1478">
        <f>24*Help!U624/Help!$Q624</f>
        <v>5.833333333333333</v>
      </c>
      <c r="L624" s="1478">
        <f>24*Help!V624/Help!$Q624</f>
        <v>0</v>
      </c>
      <c r="M624" s="1478">
        <f>24*Help!W624/Help!$Q624</f>
        <v>666.66666666666663</v>
      </c>
      <c r="N624" s="2">
        <f>100*Help!H624</f>
        <v>100</v>
      </c>
      <c r="O624" s="2">
        <f t="shared" si="89"/>
        <v>643.40200117716302</v>
      </c>
      <c r="P624" s="2">
        <f t="shared" si="90"/>
        <v>399.44673337257206</v>
      </c>
      <c r="Q624" s="2">
        <f t="shared" si="91"/>
        <v>108.59329017068863</v>
      </c>
      <c r="R624" s="2">
        <f t="shared" si="92"/>
        <v>106.8628605061801</v>
      </c>
      <c r="S624" s="2">
        <f t="shared" si="93"/>
        <v>295.82161015129338</v>
      </c>
      <c r="T624" s="2">
        <f t="shared" si="94"/>
        <v>330.66086561139849</v>
      </c>
      <c r="U624" s="1478">
        <f t="shared" si="95"/>
        <v>279.22273091502637</v>
      </c>
      <c r="V624" s="1478">
        <f t="shared" si="96"/>
        <v>273.50601846600728</v>
      </c>
      <c r="W624" s="1478">
        <f t="shared" si="97"/>
        <v>18.333333333333332</v>
      </c>
      <c r="X624" s="1478">
        <f t="shared" si="98"/>
        <v>5.833333333333333</v>
      </c>
      <c r="Y624" s="1478">
        <f t="shared" si="99"/>
        <v>0</v>
      </c>
      <c r="Z624" s="1478">
        <f t="shared" si="100"/>
        <v>666.66666666666663</v>
      </c>
      <c r="AA624" s="2">
        <f t="shared" si="88"/>
        <v>100</v>
      </c>
      <c r="AC624" s="2">
        <v>1</v>
      </c>
      <c r="AE624" s="2">
        <f>+Help!$G624*Help!Y624</f>
        <v>267.01589170100056</v>
      </c>
      <c r="AF624" s="2">
        <f>+Help!$G624*Help!Z624</f>
        <v>132.4308416715715</v>
      </c>
      <c r="AG624" s="2">
        <f>+Help!$G624*Help!AA624</f>
        <v>0</v>
      </c>
      <c r="AH624" s="2">
        <f>+Help!$G624*Help!AB624</f>
        <v>215.45615067686873</v>
      </c>
      <c r="AI624" s="2">
        <f>+Help!$G624*Help!AC624</f>
        <v>28.499117127722187</v>
      </c>
      <c r="AJ624" s="2">
        <f>+Help!$G624*Help!AD624</f>
        <v>29.478561648028251</v>
      </c>
      <c r="AK624" s="2">
        <f>+Help!$G624*Help!AE624</f>
        <v>11.653914067098292</v>
      </c>
      <c r="AL624" s="2">
        <f>+Help!$G624*Help!AF624</f>
        <v>12.360211889346674</v>
      </c>
      <c r="AM624" s="2">
        <f>+Help!$G624*Help!AG624</f>
        <v>6.3566804002354322</v>
      </c>
      <c r="AN624" s="2">
        <f>+Help!$G624*Help!AH624</f>
        <v>29.558563861094768</v>
      </c>
      <c r="AO624" s="2">
        <f>+Help!$G624*Help!AI624</f>
        <v>122.17539729252501</v>
      </c>
      <c r="AP624" s="2">
        <f>+Help!$G624*Help!AJ624</f>
        <v>13.461899199873852</v>
      </c>
      <c r="AQ624" s="2">
        <f>+Help!$G624*Help!AK624</f>
        <v>239.04535493200044</v>
      </c>
      <c r="AR624" s="1478">
        <f>+Help!$G624*Help!AL624</f>
        <v>22.601530311948203</v>
      </c>
      <c r="AS624" s="1478">
        <f>+Help!$G624*Help!AM624</f>
        <v>0</v>
      </c>
      <c r="AV624" s="5">
        <v>1</v>
      </c>
    </row>
    <row r="625" spans="1:48" x14ac:dyDescent="0.2">
      <c r="A625" s="1">
        <v>45549</v>
      </c>
      <c r="B625" s="2">
        <f>+Help!$G625*Help!I625</f>
        <v>643.40200117716302</v>
      </c>
      <c r="C625" s="2">
        <f>+Help!$G625*Help!J625</f>
        <v>399.44673337257206</v>
      </c>
      <c r="D625" s="2">
        <f>+Help!$G625*Help!K625</f>
        <v>108.59329017068863</v>
      </c>
      <c r="E625" s="2">
        <f>+Help!$G625*Help!L625</f>
        <v>106.8628605061801</v>
      </c>
      <c r="F625" s="2">
        <f>+Help!$G625*Help!M625</f>
        <v>295.82161015129338</v>
      </c>
      <c r="G625" s="2">
        <f>+Help!$G625*Help!N625</f>
        <v>330.66086561139849</v>
      </c>
      <c r="H625" s="1478">
        <f>24*Help!R625/Help!$Q625</f>
        <v>279.22273091502637</v>
      </c>
      <c r="I625" s="1478">
        <f>24*Help!S625/Help!$Q625</f>
        <v>273.50601846600728</v>
      </c>
      <c r="J625" s="1478">
        <f>24*Help!T625/Help!$Q625</f>
        <v>18.333333333333332</v>
      </c>
      <c r="K625" s="1478">
        <f>24*Help!U625/Help!$Q625</f>
        <v>5.833333333333333</v>
      </c>
      <c r="L625" s="1478">
        <f>24*Help!V625/Help!$Q625</f>
        <v>0</v>
      </c>
      <c r="M625" s="1478">
        <f>24*Help!W625/Help!$Q625</f>
        <v>666.66666666666663</v>
      </c>
      <c r="N625" s="2">
        <f>100*Help!H625</f>
        <v>100</v>
      </c>
      <c r="O625" s="2">
        <f t="shared" si="89"/>
        <v>643.40200117716302</v>
      </c>
      <c r="P625" s="2">
        <f t="shared" si="90"/>
        <v>399.44673337257206</v>
      </c>
      <c r="Q625" s="2">
        <f t="shared" si="91"/>
        <v>108.59329017068863</v>
      </c>
      <c r="R625" s="2">
        <f t="shared" si="92"/>
        <v>106.8628605061801</v>
      </c>
      <c r="S625" s="2">
        <f t="shared" si="93"/>
        <v>295.82161015129338</v>
      </c>
      <c r="T625" s="2">
        <f t="shared" si="94"/>
        <v>330.66086561139849</v>
      </c>
      <c r="U625" s="1478">
        <f t="shared" si="95"/>
        <v>279.22273091502637</v>
      </c>
      <c r="V625" s="1478">
        <f t="shared" si="96"/>
        <v>273.50601846600728</v>
      </c>
      <c r="W625" s="1478">
        <f t="shared" si="97"/>
        <v>18.333333333333332</v>
      </c>
      <c r="X625" s="1478">
        <f t="shared" si="98"/>
        <v>5.833333333333333</v>
      </c>
      <c r="Y625" s="1478">
        <f t="shared" si="99"/>
        <v>0</v>
      </c>
      <c r="Z625" s="1478">
        <f t="shared" si="100"/>
        <v>666.66666666666663</v>
      </c>
      <c r="AA625" s="2">
        <f t="shared" si="88"/>
        <v>100</v>
      </c>
      <c r="AC625" s="2">
        <v>1</v>
      </c>
      <c r="AE625" s="2">
        <f>+Help!$G625*Help!Y625</f>
        <v>267.01589170100056</v>
      </c>
      <c r="AF625" s="2">
        <f>+Help!$G625*Help!Z625</f>
        <v>132.4308416715715</v>
      </c>
      <c r="AG625" s="2">
        <f>+Help!$G625*Help!AA625</f>
        <v>0</v>
      </c>
      <c r="AH625" s="2">
        <f>+Help!$G625*Help!AB625</f>
        <v>215.45615067686873</v>
      </c>
      <c r="AI625" s="2">
        <f>+Help!$G625*Help!AC625</f>
        <v>28.499117127722187</v>
      </c>
      <c r="AJ625" s="2">
        <f>+Help!$G625*Help!AD625</f>
        <v>29.478561648028251</v>
      </c>
      <c r="AK625" s="2">
        <f>+Help!$G625*Help!AE625</f>
        <v>11.653914067098292</v>
      </c>
      <c r="AL625" s="2">
        <f>+Help!$G625*Help!AF625</f>
        <v>12.360211889346674</v>
      </c>
      <c r="AM625" s="2">
        <f>+Help!$G625*Help!AG625</f>
        <v>6.3566804002354322</v>
      </c>
      <c r="AN625" s="2">
        <f>+Help!$G625*Help!AH625</f>
        <v>29.558563861094768</v>
      </c>
      <c r="AO625" s="2">
        <f>+Help!$G625*Help!AI625</f>
        <v>122.17539729252501</v>
      </c>
      <c r="AP625" s="2">
        <f>+Help!$G625*Help!AJ625</f>
        <v>13.461899199873852</v>
      </c>
      <c r="AQ625" s="2">
        <f>+Help!$G625*Help!AK625</f>
        <v>239.04535493200044</v>
      </c>
      <c r="AR625" s="1478">
        <f>+Help!$G625*Help!AL625</f>
        <v>22.601530311948203</v>
      </c>
      <c r="AS625" s="1478">
        <f>+Help!$G625*Help!AM625</f>
        <v>0</v>
      </c>
      <c r="AV625" s="5">
        <v>1</v>
      </c>
    </row>
    <row r="626" spans="1:48" x14ac:dyDescent="0.2">
      <c r="A626" s="1">
        <v>45550</v>
      </c>
      <c r="B626" s="2">
        <f>+Help!$G626*Help!I626</f>
        <v>643.40200117716302</v>
      </c>
      <c r="C626" s="2">
        <f>+Help!$G626*Help!J626</f>
        <v>399.44673337257206</v>
      </c>
      <c r="D626" s="2">
        <f>+Help!$G626*Help!K626</f>
        <v>108.59329017068863</v>
      </c>
      <c r="E626" s="2">
        <f>+Help!$G626*Help!L626</f>
        <v>106.8628605061801</v>
      </c>
      <c r="F626" s="2">
        <f>+Help!$G626*Help!M626</f>
        <v>295.82161015129338</v>
      </c>
      <c r="G626" s="2">
        <f>+Help!$G626*Help!N626</f>
        <v>330.66086561139849</v>
      </c>
      <c r="H626" s="1478">
        <f>24*Help!R626/Help!$Q626</f>
        <v>279.22273091502637</v>
      </c>
      <c r="I626" s="1478">
        <f>24*Help!S626/Help!$Q626</f>
        <v>273.50601846600728</v>
      </c>
      <c r="J626" s="1478">
        <f>24*Help!T626/Help!$Q626</f>
        <v>18.333333333333332</v>
      </c>
      <c r="K626" s="1478">
        <f>24*Help!U626/Help!$Q626</f>
        <v>5.833333333333333</v>
      </c>
      <c r="L626" s="1478">
        <f>24*Help!V626/Help!$Q626</f>
        <v>0</v>
      </c>
      <c r="M626" s="1478">
        <f>24*Help!W626/Help!$Q626</f>
        <v>666.66666666666663</v>
      </c>
      <c r="N626" s="2">
        <f>100*Help!H626</f>
        <v>100</v>
      </c>
      <c r="O626" s="2">
        <f t="shared" si="89"/>
        <v>643.40200117716302</v>
      </c>
      <c r="P626" s="2">
        <f t="shared" si="90"/>
        <v>399.44673337257206</v>
      </c>
      <c r="Q626" s="2">
        <f t="shared" si="91"/>
        <v>108.59329017068863</v>
      </c>
      <c r="R626" s="2">
        <f t="shared" si="92"/>
        <v>106.8628605061801</v>
      </c>
      <c r="S626" s="2">
        <f t="shared" si="93"/>
        <v>295.82161015129338</v>
      </c>
      <c r="T626" s="2">
        <f t="shared" si="94"/>
        <v>330.66086561139849</v>
      </c>
      <c r="U626" s="1478">
        <f t="shared" si="95"/>
        <v>279.22273091502637</v>
      </c>
      <c r="V626" s="1478">
        <f t="shared" si="96"/>
        <v>273.50601846600728</v>
      </c>
      <c r="W626" s="1478">
        <f t="shared" si="97"/>
        <v>18.333333333333332</v>
      </c>
      <c r="X626" s="1478">
        <f t="shared" si="98"/>
        <v>5.833333333333333</v>
      </c>
      <c r="Y626" s="1478">
        <f t="shared" si="99"/>
        <v>0</v>
      </c>
      <c r="Z626" s="1478">
        <f t="shared" si="100"/>
        <v>666.66666666666663</v>
      </c>
      <c r="AA626" s="2">
        <f t="shared" si="88"/>
        <v>100</v>
      </c>
      <c r="AC626" s="2">
        <v>1</v>
      </c>
      <c r="AE626" s="2">
        <f>+Help!$G626*Help!Y626</f>
        <v>267.01589170100056</v>
      </c>
      <c r="AF626" s="2">
        <f>+Help!$G626*Help!Z626</f>
        <v>132.4308416715715</v>
      </c>
      <c r="AG626" s="2">
        <f>+Help!$G626*Help!AA626</f>
        <v>0</v>
      </c>
      <c r="AH626" s="2">
        <f>+Help!$G626*Help!AB626</f>
        <v>215.45615067686873</v>
      </c>
      <c r="AI626" s="2">
        <f>+Help!$G626*Help!AC626</f>
        <v>28.499117127722187</v>
      </c>
      <c r="AJ626" s="2">
        <f>+Help!$G626*Help!AD626</f>
        <v>29.478561648028251</v>
      </c>
      <c r="AK626" s="2">
        <f>+Help!$G626*Help!AE626</f>
        <v>11.653914067098292</v>
      </c>
      <c r="AL626" s="2">
        <f>+Help!$G626*Help!AF626</f>
        <v>12.360211889346674</v>
      </c>
      <c r="AM626" s="2">
        <f>+Help!$G626*Help!AG626</f>
        <v>6.3566804002354322</v>
      </c>
      <c r="AN626" s="2">
        <f>+Help!$G626*Help!AH626</f>
        <v>29.558563861094768</v>
      </c>
      <c r="AO626" s="2">
        <f>+Help!$G626*Help!AI626</f>
        <v>122.17539729252501</v>
      </c>
      <c r="AP626" s="2">
        <f>+Help!$G626*Help!AJ626</f>
        <v>13.461899199873852</v>
      </c>
      <c r="AQ626" s="2">
        <f>+Help!$G626*Help!AK626</f>
        <v>239.04535493200044</v>
      </c>
      <c r="AR626" s="1478">
        <f>+Help!$G626*Help!AL626</f>
        <v>22.601530311948203</v>
      </c>
      <c r="AS626" s="1478">
        <f>+Help!$G626*Help!AM626</f>
        <v>0</v>
      </c>
      <c r="AV626" s="5">
        <v>1</v>
      </c>
    </row>
    <row r="627" spans="1:48" x14ac:dyDescent="0.2">
      <c r="A627" s="1">
        <v>45551</v>
      </c>
      <c r="B627" s="2">
        <f>+Help!$G627*Help!I627</f>
        <v>643.40200117716302</v>
      </c>
      <c r="C627" s="2">
        <f>+Help!$G627*Help!J627</f>
        <v>399.44673337257206</v>
      </c>
      <c r="D627" s="2">
        <f>+Help!$G627*Help!K627</f>
        <v>108.59329017068863</v>
      </c>
      <c r="E627" s="2">
        <f>+Help!$G627*Help!L627</f>
        <v>106.8628605061801</v>
      </c>
      <c r="F627" s="2">
        <f>+Help!$G627*Help!M627</f>
        <v>295.82161015129338</v>
      </c>
      <c r="G627" s="2">
        <f>+Help!$G627*Help!N627</f>
        <v>330.66086561139849</v>
      </c>
      <c r="H627" s="1478">
        <f>24*Help!R627/Help!$Q627</f>
        <v>279.22273091502637</v>
      </c>
      <c r="I627" s="1478">
        <f>24*Help!S627/Help!$Q627</f>
        <v>273.50601846600728</v>
      </c>
      <c r="J627" s="1478">
        <f>24*Help!T627/Help!$Q627</f>
        <v>18.333333333333332</v>
      </c>
      <c r="K627" s="1478">
        <f>24*Help!U627/Help!$Q627</f>
        <v>5.833333333333333</v>
      </c>
      <c r="L627" s="1478">
        <f>24*Help!V627/Help!$Q627</f>
        <v>0</v>
      </c>
      <c r="M627" s="1478">
        <f>24*Help!W627/Help!$Q627</f>
        <v>666.66666666666663</v>
      </c>
      <c r="N627" s="2">
        <f>100*Help!H627</f>
        <v>100</v>
      </c>
      <c r="O627" s="2">
        <f t="shared" si="89"/>
        <v>643.40200117716302</v>
      </c>
      <c r="P627" s="2">
        <f t="shared" si="90"/>
        <v>399.44673337257206</v>
      </c>
      <c r="Q627" s="2">
        <f t="shared" si="91"/>
        <v>108.59329017068863</v>
      </c>
      <c r="R627" s="2">
        <f t="shared" si="92"/>
        <v>106.8628605061801</v>
      </c>
      <c r="S627" s="2">
        <f t="shared" si="93"/>
        <v>295.82161015129338</v>
      </c>
      <c r="T627" s="2">
        <f t="shared" si="94"/>
        <v>330.66086561139849</v>
      </c>
      <c r="U627" s="1478">
        <f t="shared" si="95"/>
        <v>279.22273091502637</v>
      </c>
      <c r="V627" s="1478">
        <f t="shared" si="96"/>
        <v>273.50601846600728</v>
      </c>
      <c r="W627" s="1478">
        <f t="shared" si="97"/>
        <v>18.333333333333332</v>
      </c>
      <c r="X627" s="1478">
        <f t="shared" si="98"/>
        <v>5.833333333333333</v>
      </c>
      <c r="Y627" s="1478">
        <f t="shared" si="99"/>
        <v>0</v>
      </c>
      <c r="Z627" s="1478">
        <f t="shared" si="100"/>
        <v>666.66666666666663</v>
      </c>
      <c r="AA627" s="2">
        <f t="shared" si="88"/>
        <v>100</v>
      </c>
      <c r="AC627" s="2">
        <v>1</v>
      </c>
      <c r="AE627" s="2">
        <f>+Help!$G627*Help!Y627</f>
        <v>267.01589170100056</v>
      </c>
      <c r="AF627" s="2">
        <f>+Help!$G627*Help!Z627</f>
        <v>132.4308416715715</v>
      </c>
      <c r="AG627" s="2">
        <f>+Help!$G627*Help!AA627</f>
        <v>0</v>
      </c>
      <c r="AH627" s="2">
        <f>+Help!$G627*Help!AB627</f>
        <v>215.45615067686873</v>
      </c>
      <c r="AI627" s="2">
        <f>+Help!$G627*Help!AC627</f>
        <v>28.499117127722187</v>
      </c>
      <c r="AJ627" s="2">
        <f>+Help!$G627*Help!AD627</f>
        <v>29.478561648028251</v>
      </c>
      <c r="AK627" s="2">
        <f>+Help!$G627*Help!AE627</f>
        <v>11.653914067098292</v>
      </c>
      <c r="AL627" s="2">
        <f>+Help!$G627*Help!AF627</f>
        <v>12.360211889346674</v>
      </c>
      <c r="AM627" s="2">
        <f>+Help!$G627*Help!AG627</f>
        <v>6.3566804002354322</v>
      </c>
      <c r="AN627" s="2">
        <f>+Help!$G627*Help!AH627</f>
        <v>29.558563861094768</v>
      </c>
      <c r="AO627" s="2">
        <f>+Help!$G627*Help!AI627</f>
        <v>122.17539729252501</v>
      </c>
      <c r="AP627" s="2">
        <f>+Help!$G627*Help!AJ627</f>
        <v>13.461899199873852</v>
      </c>
      <c r="AQ627" s="2">
        <f>+Help!$G627*Help!AK627</f>
        <v>239.04535493200044</v>
      </c>
      <c r="AR627" s="1478">
        <f>+Help!$G627*Help!AL627</f>
        <v>22.601530311948203</v>
      </c>
      <c r="AS627" s="1478">
        <f>+Help!$G627*Help!AM627</f>
        <v>0</v>
      </c>
      <c r="AV627" s="5">
        <v>1</v>
      </c>
    </row>
    <row r="628" spans="1:48" x14ac:dyDescent="0.2">
      <c r="A628" s="1">
        <v>45552</v>
      </c>
      <c r="B628" s="2">
        <f>+Help!$G628*Help!I628</f>
        <v>643.40200117716302</v>
      </c>
      <c r="C628" s="2">
        <f>+Help!$G628*Help!J628</f>
        <v>399.44673337257206</v>
      </c>
      <c r="D628" s="2">
        <f>+Help!$G628*Help!K628</f>
        <v>108.59329017068863</v>
      </c>
      <c r="E628" s="2">
        <f>+Help!$G628*Help!L628</f>
        <v>106.8628605061801</v>
      </c>
      <c r="F628" s="2">
        <f>+Help!$G628*Help!M628</f>
        <v>295.82161015129338</v>
      </c>
      <c r="G628" s="2">
        <f>+Help!$G628*Help!N628</f>
        <v>330.66086561139849</v>
      </c>
      <c r="H628" s="1478">
        <f>24*Help!R628/Help!$Q628</f>
        <v>279.22273091502637</v>
      </c>
      <c r="I628" s="1478">
        <f>24*Help!S628/Help!$Q628</f>
        <v>273.50601846600728</v>
      </c>
      <c r="J628" s="1478">
        <f>24*Help!T628/Help!$Q628</f>
        <v>18.333333333333332</v>
      </c>
      <c r="K628" s="1478">
        <f>24*Help!U628/Help!$Q628</f>
        <v>5.833333333333333</v>
      </c>
      <c r="L628" s="1478">
        <f>24*Help!V628/Help!$Q628</f>
        <v>0</v>
      </c>
      <c r="M628" s="1478">
        <f>24*Help!W628/Help!$Q628</f>
        <v>666.66666666666663</v>
      </c>
      <c r="N628" s="2">
        <f>100*Help!H628</f>
        <v>100</v>
      </c>
      <c r="O628" s="2">
        <f t="shared" si="89"/>
        <v>643.40200117716302</v>
      </c>
      <c r="P628" s="2">
        <f t="shared" si="90"/>
        <v>399.44673337257206</v>
      </c>
      <c r="Q628" s="2">
        <f t="shared" si="91"/>
        <v>108.59329017068863</v>
      </c>
      <c r="R628" s="2">
        <f t="shared" si="92"/>
        <v>106.8628605061801</v>
      </c>
      <c r="S628" s="2">
        <f t="shared" si="93"/>
        <v>295.82161015129338</v>
      </c>
      <c r="T628" s="2">
        <f t="shared" si="94"/>
        <v>330.66086561139849</v>
      </c>
      <c r="U628" s="1478">
        <f t="shared" si="95"/>
        <v>279.22273091502637</v>
      </c>
      <c r="V628" s="1478">
        <f t="shared" si="96"/>
        <v>273.50601846600728</v>
      </c>
      <c r="W628" s="1478">
        <f t="shared" si="97"/>
        <v>18.333333333333332</v>
      </c>
      <c r="X628" s="1478">
        <f t="shared" si="98"/>
        <v>5.833333333333333</v>
      </c>
      <c r="Y628" s="1478">
        <f t="shared" si="99"/>
        <v>0</v>
      </c>
      <c r="Z628" s="1478">
        <f t="shared" si="100"/>
        <v>666.66666666666663</v>
      </c>
      <c r="AA628" s="2">
        <f t="shared" si="88"/>
        <v>100</v>
      </c>
      <c r="AC628" s="2">
        <v>1</v>
      </c>
      <c r="AE628" s="2">
        <f>+Help!$G628*Help!Y628</f>
        <v>267.01589170100056</v>
      </c>
      <c r="AF628" s="2">
        <f>+Help!$G628*Help!Z628</f>
        <v>132.4308416715715</v>
      </c>
      <c r="AG628" s="2">
        <f>+Help!$G628*Help!AA628</f>
        <v>0</v>
      </c>
      <c r="AH628" s="2">
        <f>+Help!$G628*Help!AB628</f>
        <v>215.45615067686873</v>
      </c>
      <c r="AI628" s="2">
        <f>+Help!$G628*Help!AC628</f>
        <v>28.499117127722187</v>
      </c>
      <c r="AJ628" s="2">
        <f>+Help!$G628*Help!AD628</f>
        <v>29.478561648028251</v>
      </c>
      <c r="AK628" s="2">
        <f>+Help!$G628*Help!AE628</f>
        <v>11.653914067098292</v>
      </c>
      <c r="AL628" s="2">
        <f>+Help!$G628*Help!AF628</f>
        <v>12.360211889346674</v>
      </c>
      <c r="AM628" s="2">
        <f>+Help!$G628*Help!AG628</f>
        <v>6.3566804002354322</v>
      </c>
      <c r="AN628" s="2">
        <f>+Help!$G628*Help!AH628</f>
        <v>29.558563861094768</v>
      </c>
      <c r="AO628" s="2">
        <f>+Help!$G628*Help!AI628</f>
        <v>122.17539729252501</v>
      </c>
      <c r="AP628" s="2">
        <f>+Help!$G628*Help!AJ628</f>
        <v>13.461899199873852</v>
      </c>
      <c r="AQ628" s="2">
        <f>+Help!$G628*Help!AK628</f>
        <v>239.04535493200044</v>
      </c>
      <c r="AR628" s="1478">
        <f>+Help!$G628*Help!AL628</f>
        <v>22.601530311948203</v>
      </c>
      <c r="AS628" s="1478">
        <f>+Help!$G628*Help!AM628</f>
        <v>0</v>
      </c>
      <c r="AV628" s="5">
        <v>1</v>
      </c>
    </row>
    <row r="629" spans="1:48" x14ac:dyDescent="0.2">
      <c r="A629" s="1">
        <v>45553</v>
      </c>
      <c r="B629" s="2">
        <f>+Help!$G629*Help!I629</f>
        <v>643.40200117716302</v>
      </c>
      <c r="C629" s="2">
        <f>+Help!$G629*Help!J629</f>
        <v>399.44673337257206</v>
      </c>
      <c r="D629" s="2">
        <f>+Help!$G629*Help!K629</f>
        <v>108.59329017068863</v>
      </c>
      <c r="E629" s="2">
        <f>+Help!$G629*Help!L629</f>
        <v>106.8628605061801</v>
      </c>
      <c r="F629" s="2">
        <f>+Help!$G629*Help!M629</f>
        <v>295.82161015129338</v>
      </c>
      <c r="G629" s="2">
        <f>+Help!$G629*Help!N629</f>
        <v>330.66086561139849</v>
      </c>
      <c r="H629" s="1478">
        <f>24*Help!R629/Help!$Q629</f>
        <v>279.22273091502637</v>
      </c>
      <c r="I629" s="1478">
        <f>24*Help!S629/Help!$Q629</f>
        <v>273.50601846600728</v>
      </c>
      <c r="J629" s="1478">
        <f>24*Help!T629/Help!$Q629</f>
        <v>18.333333333333332</v>
      </c>
      <c r="K629" s="1478">
        <f>24*Help!U629/Help!$Q629</f>
        <v>5.833333333333333</v>
      </c>
      <c r="L629" s="1478">
        <f>24*Help!V629/Help!$Q629</f>
        <v>0</v>
      </c>
      <c r="M629" s="1478">
        <f>24*Help!W629/Help!$Q629</f>
        <v>666.66666666666663</v>
      </c>
      <c r="N629" s="2">
        <f>100*Help!H629</f>
        <v>100</v>
      </c>
      <c r="O629" s="2">
        <f t="shared" si="89"/>
        <v>643.40200117716302</v>
      </c>
      <c r="P629" s="2">
        <f t="shared" si="90"/>
        <v>399.44673337257206</v>
      </c>
      <c r="Q629" s="2">
        <f t="shared" si="91"/>
        <v>108.59329017068863</v>
      </c>
      <c r="R629" s="2">
        <f t="shared" si="92"/>
        <v>106.8628605061801</v>
      </c>
      <c r="S629" s="2">
        <f t="shared" si="93"/>
        <v>295.82161015129338</v>
      </c>
      <c r="T629" s="2">
        <f t="shared" si="94"/>
        <v>330.66086561139849</v>
      </c>
      <c r="U629" s="1478">
        <f t="shared" si="95"/>
        <v>279.22273091502637</v>
      </c>
      <c r="V629" s="1478">
        <f t="shared" si="96"/>
        <v>273.50601846600728</v>
      </c>
      <c r="W629" s="1478">
        <f t="shared" si="97"/>
        <v>18.333333333333332</v>
      </c>
      <c r="X629" s="1478">
        <f t="shared" si="98"/>
        <v>5.833333333333333</v>
      </c>
      <c r="Y629" s="1478">
        <f t="shared" si="99"/>
        <v>0</v>
      </c>
      <c r="Z629" s="1478">
        <f t="shared" si="100"/>
        <v>666.66666666666663</v>
      </c>
      <c r="AA629" s="2">
        <f t="shared" si="88"/>
        <v>100</v>
      </c>
      <c r="AC629" s="2">
        <v>1</v>
      </c>
      <c r="AE629" s="2">
        <f>+Help!$G629*Help!Y629</f>
        <v>267.01589170100056</v>
      </c>
      <c r="AF629" s="2">
        <f>+Help!$G629*Help!Z629</f>
        <v>132.4308416715715</v>
      </c>
      <c r="AG629" s="2">
        <f>+Help!$G629*Help!AA629</f>
        <v>0</v>
      </c>
      <c r="AH629" s="2">
        <f>+Help!$G629*Help!AB629</f>
        <v>215.45615067686873</v>
      </c>
      <c r="AI629" s="2">
        <f>+Help!$G629*Help!AC629</f>
        <v>28.499117127722187</v>
      </c>
      <c r="AJ629" s="2">
        <f>+Help!$G629*Help!AD629</f>
        <v>29.478561648028251</v>
      </c>
      <c r="AK629" s="2">
        <f>+Help!$G629*Help!AE629</f>
        <v>11.653914067098292</v>
      </c>
      <c r="AL629" s="2">
        <f>+Help!$G629*Help!AF629</f>
        <v>12.360211889346674</v>
      </c>
      <c r="AM629" s="2">
        <f>+Help!$G629*Help!AG629</f>
        <v>6.3566804002354322</v>
      </c>
      <c r="AN629" s="2">
        <f>+Help!$G629*Help!AH629</f>
        <v>29.558563861094768</v>
      </c>
      <c r="AO629" s="2">
        <f>+Help!$G629*Help!AI629</f>
        <v>122.17539729252501</v>
      </c>
      <c r="AP629" s="2">
        <f>+Help!$G629*Help!AJ629</f>
        <v>13.461899199873852</v>
      </c>
      <c r="AQ629" s="2">
        <f>+Help!$G629*Help!AK629</f>
        <v>239.04535493200044</v>
      </c>
      <c r="AR629" s="1478">
        <f>+Help!$G629*Help!AL629</f>
        <v>22.601530311948203</v>
      </c>
      <c r="AS629" s="1478">
        <f>+Help!$G629*Help!AM629</f>
        <v>0</v>
      </c>
      <c r="AV629" s="5">
        <v>1</v>
      </c>
    </row>
    <row r="630" spans="1:48" x14ac:dyDescent="0.2">
      <c r="A630" s="1">
        <v>45554</v>
      </c>
      <c r="B630" s="2">
        <f>+Help!$G630*Help!I630</f>
        <v>643.40200117716302</v>
      </c>
      <c r="C630" s="2">
        <f>+Help!$G630*Help!J630</f>
        <v>399.44673337257206</v>
      </c>
      <c r="D630" s="2">
        <f>+Help!$G630*Help!K630</f>
        <v>108.59329017068863</v>
      </c>
      <c r="E630" s="2">
        <f>+Help!$G630*Help!L630</f>
        <v>106.8628605061801</v>
      </c>
      <c r="F630" s="2">
        <f>+Help!$G630*Help!M630</f>
        <v>295.82161015129338</v>
      </c>
      <c r="G630" s="2">
        <f>+Help!$G630*Help!N630</f>
        <v>330.66086561139849</v>
      </c>
      <c r="H630" s="1478">
        <f>24*Help!R630/Help!$Q630</f>
        <v>279.22273091502637</v>
      </c>
      <c r="I630" s="1478">
        <f>24*Help!S630/Help!$Q630</f>
        <v>273.50601846600728</v>
      </c>
      <c r="J630" s="1478">
        <f>24*Help!T630/Help!$Q630</f>
        <v>18.333333333333332</v>
      </c>
      <c r="K630" s="1478">
        <f>24*Help!U630/Help!$Q630</f>
        <v>5.833333333333333</v>
      </c>
      <c r="L630" s="1478">
        <f>24*Help!V630/Help!$Q630</f>
        <v>0</v>
      </c>
      <c r="M630" s="1478">
        <f>24*Help!W630/Help!$Q630</f>
        <v>666.66666666666663</v>
      </c>
      <c r="N630" s="2">
        <f>100*Help!H630</f>
        <v>100</v>
      </c>
      <c r="O630" s="2">
        <f t="shared" si="89"/>
        <v>643.40200117716302</v>
      </c>
      <c r="P630" s="2">
        <f t="shared" si="90"/>
        <v>399.44673337257206</v>
      </c>
      <c r="Q630" s="2">
        <f t="shared" si="91"/>
        <v>108.59329017068863</v>
      </c>
      <c r="R630" s="2">
        <f t="shared" si="92"/>
        <v>106.8628605061801</v>
      </c>
      <c r="S630" s="2">
        <f t="shared" si="93"/>
        <v>295.82161015129338</v>
      </c>
      <c r="T630" s="2">
        <f t="shared" si="94"/>
        <v>330.66086561139849</v>
      </c>
      <c r="U630" s="1478">
        <f t="shared" si="95"/>
        <v>279.22273091502637</v>
      </c>
      <c r="V630" s="1478">
        <f t="shared" si="96"/>
        <v>273.50601846600728</v>
      </c>
      <c r="W630" s="1478">
        <f t="shared" si="97"/>
        <v>18.333333333333332</v>
      </c>
      <c r="X630" s="1478">
        <f t="shared" si="98"/>
        <v>5.833333333333333</v>
      </c>
      <c r="Y630" s="1478">
        <f t="shared" si="99"/>
        <v>0</v>
      </c>
      <c r="Z630" s="1478">
        <f t="shared" si="100"/>
        <v>666.66666666666663</v>
      </c>
      <c r="AA630" s="2">
        <f t="shared" si="88"/>
        <v>100</v>
      </c>
      <c r="AC630" s="2">
        <v>1</v>
      </c>
      <c r="AE630" s="2">
        <f>+Help!$G630*Help!Y630</f>
        <v>267.01589170100056</v>
      </c>
      <c r="AF630" s="2">
        <f>+Help!$G630*Help!Z630</f>
        <v>132.4308416715715</v>
      </c>
      <c r="AG630" s="2">
        <f>+Help!$G630*Help!AA630</f>
        <v>0</v>
      </c>
      <c r="AH630" s="2">
        <f>+Help!$G630*Help!AB630</f>
        <v>215.45615067686873</v>
      </c>
      <c r="AI630" s="2">
        <f>+Help!$G630*Help!AC630</f>
        <v>28.499117127722187</v>
      </c>
      <c r="AJ630" s="2">
        <f>+Help!$G630*Help!AD630</f>
        <v>29.478561648028251</v>
      </c>
      <c r="AK630" s="2">
        <f>+Help!$G630*Help!AE630</f>
        <v>11.653914067098292</v>
      </c>
      <c r="AL630" s="2">
        <f>+Help!$G630*Help!AF630</f>
        <v>12.360211889346674</v>
      </c>
      <c r="AM630" s="2">
        <f>+Help!$G630*Help!AG630</f>
        <v>6.3566804002354322</v>
      </c>
      <c r="AN630" s="2">
        <f>+Help!$G630*Help!AH630</f>
        <v>29.558563861094768</v>
      </c>
      <c r="AO630" s="2">
        <f>+Help!$G630*Help!AI630</f>
        <v>122.17539729252501</v>
      </c>
      <c r="AP630" s="2">
        <f>+Help!$G630*Help!AJ630</f>
        <v>13.461899199873852</v>
      </c>
      <c r="AQ630" s="2">
        <f>+Help!$G630*Help!AK630</f>
        <v>239.04535493200044</v>
      </c>
      <c r="AR630" s="1478">
        <f>+Help!$G630*Help!AL630</f>
        <v>22.601530311948203</v>
      </c>
      <c r="AS630" s="1478">
        <f>+Help!$G630*Help!AM630</f>
        <v>0</v>
      </c>
      <c r="AV630" s="5">
        <v>1</v>
      </c>
    </row>
    <row r="631" spans="1:48" x14ac:dyDescent="0.2">
      <c r="A631" s="1">
        <v>45555</v>
      </c>
      <c r="B631" s="2">
        <f>+Help!$G631*Help!I631</f>
        <v>643.40200117716302</v>
      </c>
      <c r="C631" s="2">
        <f>+Help!$G631*Help!J631</f>
        <v>399.44673337257206</v>
      </c>
      <c r="D631" s="2">
        <f>+Help!$G631*Help!K631</f>
        <v>108.59329017068863</v>
      </c>
      <c r="E631" s="2">
        <f>+Help!$G631*Help!L631</f>
        <v>106.8628605061801</v>
      </c>
      <c r="F631" s="2">
        <f>+Help!$G631*Help!M631</f>
        <v>295.82161015129338</v>
      </c>
      <c r="G631" s="2">
        <f>+Help!$G631*Help!N631</f>
        <v>330.66086561139849</v>
      </c>
      <c r="H631" s="1478">
        <f>24*Help!R631/Help!$Q631</f>
        <v>279.22273091502637</v>
      </c>
      <c r="I631" s="1478">
        <f>24*Help!S631/Help!$Q631</f>
        <v>273.50601846600728</v>
      </c>
      <c r="J631" s="1478">
        <f>24*Help!T631/Help!$Q631</f>
        <v>18.333333333333332</v>
      </c>
      <c r="K631" s="1478">
        <f>24*Help!U631/Help!$Q631</f>
        <v>5.833333333333333</v>
      </c>
      <c r="L631" s="1478">
        <f>24*Help!V631/Help!$Q631</f>
        <v>0</v>
      </c>
      <c r="M631" s="1478">
        <f>24*Help!W631/Help!$Q631</f>
        <v>666.66666666666663</v>
      </c>
      <c r="N631" s="2">
        <f>100*Help!H631</f>
        <v>100</v>
      </c>
      <c r="O631" s="2">
        <f t="shared" si="89"/>
        <v>643.40200117716302</v>
      </c>
      <c r="P631" s="2">
        <f t="shared" si="90"/>
        <v>399.44673337257206</v>
      </c>
      <c r="Q631" s="2">
        <f t="shared" si="91"/>
        <v>108.59329017068863</v>
      </c>
      <c r="R631" s="2">
        <f t="shared" si="92"/>
        <v>106.8628605061801</v>
      </c>
      <c r="S631" s="2">
        <f t="shared" si="93"/>
        <v>295.82161015129338</v>
      </c>
      <c r="T631" s="2">
        <f t="shared" si="94"/>
        <v>330.66086561139849</v>
      </c>
      <c r="U631" s="1478">
        <f t="shared" si="95"/>
        <v>279.22273091502637</v>
      </c>
      <c r="V631" s="1478">
        <f t="shared" si="96"/>
        <v>273.50601846600728</v>
      </c>
      <c r="W631" s="1478">
        <f t="shared" si="97"/>
        <v>18.333333333333332</v>
      </c>
      <c r="X631" s="1478">
        <f t="shared" si="98"/>
        <v>5.833333333333333</v>
      </c>
      <c r="Y631" s="1478">
        <f t="shared" si="99"/>
        <v>0</v>
      </c>
      <c r="Z631" s="1478">
        <f t="shared" si="100"/>
        <v>666.66666666666663</v>
      </c>
      <c r="AA631" s="2">
        <f t="shared" si="88"/>
        <v>100</v>
      </c>
      <c r="AC631" s="2">
        <v>1</v>
      </c>
      <c r="AE631" s="2">
        <f>+Help!$G631*Help!Y631</f>
        <v>267.01589170100056</v>
      </c>
      <c r="AF631" s="2">
        <f>+Help!$G631*Help!Z631</f>
        <v>132.4308416715715</v>
      </c>
      <c r="AG631" s="2">
        <f>+Help!$G631*Help!AA631</f>
        <v>0</v>
      </c>
      <c r="AH631" s="2">
        <f>+Help!$G631*Help!AB631</f>
        <v>215.45615067686873</v>
      </c>
      <c r="AI631" s="2">
        <f>+Help!$G631*Help!AC631</f>
        <v>28.499117127722187</v>
      </c>
      <c r="AJ631" s="2">
        <f>+Help!$G631*Help!AD631</f>
        <v>29.478561648028251</v>
      </c>
      <c r="AK631" s="2">
        <f>+Help!$G631*Help!AE631</f>
        <v>11.653914067098292</v>
      </c>
      <c r="AL631" s="2">
        <f>+Help!$G631*Help!AF631</f>
        <v>12.360211889346674</v>
      </c>
      <c r="AM631" s="2">
        <f>+Help!$G631*Help!AG631</f>
        <v>6.3566804002354322</v>
      </c>
      <c r="AN631" s="2">
        <f>+Help!$G631*Help!AH631</f>
        <v>29.558563861094768</v>
      </c>
      <c r="AO631" s="2">
        <f>+Help!$G631*Help!AI631</f>
        <v>122.17539729252501</v>
      </c>
      <c r="AP631" s="2">
        <f>+Help!$G631*Help!AJ631</f>
        <v>13.461899199873852</v>
      </c>
      <c r="AQ631" s="2">
        <f>+Help!$G631*Help!AK631</f>
        <v>239.04535493200044</v>
      </c>
      <c r="AR631" s="1478">
        <f>+Help!$G631*Help!AL631</f>
        <v>22.601530311948203</v>
      </c>
      <c r="AS631" s="1478">
        <f>+Help!$G631*Help!AM631</f>
        <v>0</v>
      </c>
      <c r="AV631" s="5">
        <v>1</v>
      </c>
    </row>
    <row r="632" spans="1:48" x14ac:dyDescent="0.2">
      <c r="A632" s="1">
        <v>45556</v>
      </c>
      <c r="B632" s="2">
        <f>+Help!$G632*Help!I632</f>
        <v>643.40200117716302</v>
      </c>
      <c r="C632" s="2">
        <f>+Help!$G632*Help!J632</f>
        <v>399.44673337257206</v>
      </c>
      <c r="D632" s="2">
        <f>+Help!$G632*Help!K632</f>
        <v>108.59329017068863</v>
      </c>
      <c r="E632" s="2">
        <f>+Help!$G632*Help!L632</f>
        <v>106.8628605061801</v>
      </c>
      <c r="F632" s="2">
        <f>+Help!$G632*Help!M632</f>
        <v>295.82161015129338</v>
      </c>
      <c r="G632" s="2">
        <f>+Help!$G632*Help!N632</f>
        <v>330.66086561139849</v>
      </c>
      <c r="H632" s="1478">
        <f>24*Help!R632/Help!$Q632</f>
        <v>279.22273091502637</v>
      </c>
      <c r="I632" s="1478">
        <f>24*Help!S632/Help!$Q632</f>
        <v>273.50601846600728</v>
      </c>
      <c r="J632" s="1478">
        <f>24*Help!T632/Help!$Q632</f>
        <v>18.333333333333332</v>
      </c>
      <c r="K632" s="1478">
        <f>24*Help!U632/Help!$Q632</f>
        <v>5.833333333333333</v>
      </c>
      <c r="L632" s="1478">
        <f>24*Help!V632/Help!$Q632</f>
        <v>0</v>
      </c>
      <c r="M632" s="1478">
        <f>24*Help!W632/Help!$Q632</f>
        <v>666.66666666666663</v>
      </c>
      <c r="N632" s="2">
        <f>100*Help!H632</f>
        <v>100</v>
      </c>
      <c r="O632" s="2">
        <f t="shared" si="89"/>
        <v>643.40200117716302</v>
      </c>
      <c r="P632" s="2">
        <f t="shared" si="90"/>
        <v>399.44673337257206</v>
      </c>
      <c r="Q632" s="2">
        <f t="shared" si="91"/>
        <v>108.59329017068863</v>
      </c>
      <c r="R632" s="2">
        <f t="shared" si="92"/>
        <v>106.8628605061801</v>
      </c>
      <c r="S632" s="2">
        <f t="shared" si="93"/>
        <v>295.82161015129338</v>
      </c>
      <c r="T632" s="2">
        <f t="shared" si="94"/>
        <v>330.66086561139849</v>
      </c>
      <c r="U632" s="1478">
        <f t="shared" si="95"/>
        <v>279.22273091502637</v>
      </c>
      <c r="V632" s="1478">
        <f t="shared" si="96"/>
        <v>273.50601846600728</v>
      </c>
      <c r="W632" s="1478">
        <f t="shared" si="97"/>
        <v>18.333333333333332</v>
      </c>
      <c r="X632" s="1478">
        <f t="shared" si="98"/>
        <v>5.833333333333333</v>
      </c>
      <c r="Y632" s="1478">
        <f t="shared" si="99"/>
        <v>0</v>
      </c>
      <c r="Z632" s="1478">
        <f t="shared" si="100"/>
        <v>666.66666666666663</v>
      </c>
      <c r="AA632" s="2">
        <f t="shared" si="88"/>
        <v>100</v>
      </c>
      <c r="AC632" s="2">
        <v>1</v>
      </c>
      <c r="AE632" s="2">
        <f>+Help!$G632*Help!Y632</f>
        <v>267.01589170100056</v>
      </c>
      <c r="AF632" s="2">
        <f>+Help!$G632*Help!Z632</f>
        <v>132.4308416715715</v>
      </c>
      <c r="AG632" s="2">
        <f>+Help!$G632*Help!AA632</f>
        <v>0</v>
      </c>
      <c r="AH632" s="2">
        <f>+Help!$G632*Help!AB632</f>
        <v>215.45615067686873</v>
      </c>
      <c r="AI632" s="2">
        <f>+Help!$G632*Help!AC632</f>
        <v>28.499117127722187</v>
      </c>
      <c r="AJ632" s="2">
        <f>+Help!$G632*Help!AD632</f>
        <v>29.478561648028251</v>
      </c>
      <c r="AK632" s="2">
        <f>+Help!$G632*Help!AE632</f>
        <v>11.653914067098292</v>
      </c>
      <c r="AL632" s="2">
        <f>+Help!$G632*Help!AF632</f>
        <v>12.360211889346674</v>
      </c>
      <c r="AM632" s="2">
        <f>+Help!$G632*Help!AG632</f>
        <v>6.3566804002354322</v>
      </c>
      <c r="AN632" s="2">
        <f>+Help!$G632*Help!AH632</f>
        <v>29.558563861094768</v>
      </c>
      <c r="AO632" s="2">
        <f>+Help!$G632*Help!AI632</f>
        <v>122.17539729252501</v>
      </c>
      <c r="AP632" s="2">
        <f>+Help!$G632*Help!AJ632</f>
        <v>13.461899199873852</v>
      </c>
      <c r="AQ632" s="2">
        <f>+Help!$G632*Help!AK632</f>
        <v>239.04535493200044</v>
      </c>
      <c r="AR632" s="1478">
        <f>+Help!$G632*Help!AL632</f>
        <v>22.601530311948203</v>
      </c>
      <c r="AS632" s="1478">
        <f>+Help!$G632*Help!AM632</f>
        <v>0</v>
      </c>
      <c r="AV632" s="5">
        <v>1</v>
      </c>
    </row>
    <row r="633" spans="1:48" x14ac:dyDescent="0.2">
      <c r="A633" s="1">
        <v>45557</v>
      </c>
      <c r="B633" s="2">
        <f>+Help!$G633*Help!I633</f>
        <v>643.40200117716302</v>
      </c>
      <c r="C633" s="2">
        <f>+Help!$G633*Help!J633</f>
        <v>399.44673337257206</v>
      </c>
      <c r="D633" s="2">
        <f>+Help!$G633*Help!K633</f>
        <v>108.59329017068863</v>
      </c>
      <c r="E633" s="2">
        <f>+Help!$G633*Help!L633</f>
        <v>106.8628605061801</v>
      </c>
      <c r="F633" s="2">
        <f>+Help!$G633*Help!M633</f>
        <v>295.82161015129338</v>
      </c>
      <c r="G633" s="2">
        <f>+Help!$G633*Help!N633</f>
        <v>330.66086561139849</v>
      </c>
      <c r="H633" s="1478">
        <f>24*Help!R633/Help!$Q633</f>
        <v>279.22273091502637</v>
      </c>
      <c r="I633" s="1478">
        <f>24*Help!S633/Help!$Q633</f>
        <v>273.50601846600728</v>
      </c>
      <c r="J633" s="1478">
        <f>24*Help!T633/Help!$Q633</f>
        <v>18.333333333333332</v>
      </c>
      <c r="K633" s="1478">
        <f>24*Help!U633/Help!$Q633</f>
        <v>5.833333333333333</v>
      </c>
      <c r="L633" s="1478">
        <f>24*Help!V633/Help!$Q633</f>
        <v>0</v>
      </c>
      <c r="M633" s="1478">
        <f>24*Help!W633/Help!$Q633</f>
        <v>666.66666666666663</v>
      </c>
      <c r="N633" s="2">
        <f>100*Help!H633</f>
        <v>100</v>
      </c>
      <c r="O633" s="2">
        <f t="shared" si="89"/>
        <v>643.40200117716302</v>
      </c>
      <c r="P633" s="2">
        <f t="shared" si="90"/>
        <v>399.44673337257206</v>
      </c>
      <c r="Q633" s="2">
        <f t="shared" si="91"/>
        <v>108.59329017068863</v>
      </c>
      <c r="R633" s="2">
        <f t="shared" si="92"/>
        <v>106.8628605061801</v>
      </c>
      <c r="S633" s="2">
        <f t="shared" si="93"/>
        <v>295.82161015129338</v>
      </c>
      <c r="T633" s="2">
        <f t="shared" si="94"/>
        <v>330.66086561139849</v>
      </c>
      <c r="U633" s="1478">
        <f t="shared" si="95"/>
        <v>279.22273091502637</v>
      </c>
      <c r="V633" s="1478">
        <f t="shared" si="96"/>
        <v>273.50601846600728</v>
      </c>
      <c r="W633" s="1478">
        <f t="shared" si="97"/>
        <v>18.333333333333332</v>
      </c>
      <c r="X633" s="1478">
        <f t="shared" si="98"/>
        <v>5.833333333333333</v>
      </c>
      <c r="Y633" s="1478">
        <f t="shared" si="99"/>
        <v>0</v>
      </c>
      <c r="Z633" s="1478">
        <f t="shared" si="100"/>
        <v>666.66666666666663</v>
      </c>
      <c r="AA633" s="2">
        <f t="shared" si="88"/>
        <v>100</v>
      </c>
      <c r="AC633" s="2">
        <v>1</v>
      </c>
      <c r="AE633" s="2">
        <f>+Help!$G633*Help!Y633</f>
        <v>267.01589170100056</v>
      </c>
      <c r="AF633" s="2">
        <f>+Help!$G633*Help!Z633</f>
        <v>132.4308416715715</v>
      </c>
      <c r="AG633" s="2">
        <f>+Help!$G633*Help!AA633</f>
        <v>0</v>
      </c>
      <c r="AH633" s="2">
        <f>+Help!$G633*Help!AB633</f>
        <v>215.45615067686873</v>
      </c>
      <c r="AI633" s="2">
        <f>+Help!$G633*Help!AC633</f>
        <v>28.499117127722187</v>
      </c>
      <c r="AJ633" s="2">
        <f>+Help!$G633*Help!AD633</f>
        <v>29.478561648028251</v>
      </c>
      <c r="AK633" s="2">
        <f>+Help!$G633*Help!AE633</f>
        <v>11.653914067098292</v>
      </c>
      <c r="AL633" s="2">
        <f>+Help!$G633*Help!AF633</f>
        <v>12.360211889346674</v>
      </c>
      <c r="AM633" s="2">
        <f>+Help!$G633*Help!AG633</f>
        <v>6.3566804002354322</v>
      </c>
      <c r="AN633" s="2">
        <f>+Help!$G633*Help!AH633</f>
        <v>29.558563861094768</v>
      </c>
      <c r="AO633" s="2">
        <f>+Help!$G633*Help!AI633</f>
        <v>122.17539729252501</v>
      </c>
      <c r="AP633" s="2">
        <f>+Help!$G633*Help!AJ633</f>
        <v>13.461899199873852</v>
      </c>
      <c r="AQ633" s="2">
        <f>+Help!$G633*Help!AK633</f>
        <v>239.04535493200044</v>
      </c>
      <c r="AR633" s="1478">
        <f>+Help!$G633*Help!AL633</f>
        <v>22.601530311948203</v>
      </c>
      <c r="AS633" s="1478">
        <f>+Help!$G633*Help!AM633</f>
        <v>0</v>
      </c>
      <c r="AV633" s="5">
        <v>1</v>
      </c>
    </row>
    <row r="634" spans="1:48" x14ac:dyDescent="0.2">
      <c r="A634" s="1">
        <v>45558</v>
      </c>
      <c r="B634" s="2">
        <f>+Help!$G634*Help!I634</f>
        <v>643.40200117716302</v>
      </c>
      <c r="C634" s="2">
        <f>+Help!$G634*Help!J634</f>
        <v>399.44673337257206</v>
      </c>
      <c r="D634" s="2">
        <f>+Help!$G634*Help!K634</f>
        <v>108.59329017068863</v>
      </c>
      <c r="E634" s="2">
        <f>+Help!$G634*Help!L634</f>
        <v>106.8628605061801</v>
      </c>
      <c r="F634" s="2">
        <f>+Help!$G634*Help!M634</f>
        <v>295.82161015129338</v>
      </c>
      <c r="G634" s="2">
        <f>+Help!$G634*Help!N634</f>
        <v>330.66086561139849</v>
      </c>
      <c r="H634" s="1478">
        <f>24*Help!R634/Help!$Q634</f>
        <v>279.22273091502637</v>
      </c>
      <c r="I634" s="1478">
        <f>24*Help!S634/Help!$Q634</f>
        <v>273.50601846600728</v>
      </c>
      <c r="J634" s="1478">
        <f>24*Help!T634/Help!$Q634</f>
        <v>18.333333333333332</v>
      </c>
      <c r="K634" s="1478">
        <f>24*Help!U634/Help!$Q634</f>
        <v>5.833333333333333</v>
      </c>
      <c r="L634" s="1478">
        <f>24*Help!V634/Help!$Q634</f>
        <v>0</v>
      </c>
      <c r="M634" s="1478">
        <f>24*Help!W634/Help!$Q634</f>
        <v>666.66666666666663</v>
      </c>
      <c r="N634" s="2">
        <f>100*Help!H634</f>
        <v>100</v>
      </c>
      <c r="O634" s="2">
        <f t="shared" si="89"/>
        <v>643.40200117716302</v>
      </c>
      <c r="P634" s="2">
        <f t="shared" si="90"/>
        <v>399.44673337257206</v>
      </c>
      <c r="Q634" s="2">
        <f t="shared" si="91"/>
        <v>108.59329017068863</v>
      </c>
      <c r="R634" s="2">
        <f t="shared" si="92"/>
        <v>106.8628605061801</v>
      </c>
      <c r="S634" s="2">
        <f t="shared" si="93"/>
        <v>295.82161015129338</v>
      </c>
      <c r="T634" s="2">
        <f t="shared" si="94"/>
        <v>330.66086561139849</v>
      </c>
      <c r="U634" s="1478">
        <f t="shared" si="95"/>
        <v>279.22273091502637</v>
      </c>
      <c r="V634" s="1478">
        <f t="shared" si="96"/>
        <v>273.50601846600728</v>
      </c>
      <c r="W634" s="1478">
        <f t="shared" si="97"/>
        <v>18.333333333333332</v>
      </c>
      <c r="X634" s="1478">
        <f t="shared" si="98"/>
        <v>5.833333333333333</v>
      </c>
      <c r="Y634" s="1478">
        <f t="shared" si="99"/>
        <v>0</v>
      </c>
      <c r="Z634" s="1478">
        <f t="shared" si="100"/>
        <v>666.66666666666663</v>
      </c>
      <c r="AA634" s="2">
        <f t="shared" si="88"/>
        <v>100</v>
      </c>
      <c r="AC634" s="2">
        <v>1</v>
      </c>
      <c r="AE634" s="2">
        <f>+Help!$G634*Help!Y634</f>
        <v>267.01589170100056</v>
      </c>
      <c r="AF634" s="2">
        <f>+Help!$G634*Help!Z634</f>
        <v>132.4308416715715</v>
      </c>
      <c r="AG634" s="2">
        <f>+Help!$G634*Help!AA634</f>
        <v>0</v>
      </c>
      <c r="AH634" s="2">
        <f>+Help!$G634*Help!AB634</f>
        <v>215.45615067686873</v>
      </c>
      <c r="AI634" s="2">
        <f>+Help!$G634*Help!AC634</f>
        <v>28.499117127722187</v>
      </c>
      <c r="AJ634" s="2">
        <f>+Help!$G634*Help!AD634</f>
        <v>29.478561648028251</v>
      </c>
      <c r="AK634" s="2">
        <f>+Help!$G634*Help!AE634</f>
        <v>11.653914067098292</v>
      </c>
      <c r="AL634" s="2">
        <f>+Help!$G634*Help!AF634</f>
        <v>12.360211889346674</v>
      </c>
      <c r="AM634" s="2">
        <f>+Help!$G634*Help!AG634</f>
        <v>6.3566804002354322</v>
      </c>
      <c r="AN634" s="2">
        <f>+Help!$G634*Help!AH634</f>
        <v>29.558563861094768</v>
      </c>
      <c r="AO634" s="2">
        <f>+Help!$G634*Help!AI634</f>
        <v>122.17539729252501</v>
      </c>
      <c r="AP634" s="2">
        <f>+Help!$G634*Help!AJ634</f>
        <v>13.461899199873852</v>
      </c>
      <c r="AQ634" s="2">
        <f>+Help!$G634*Help!AK634</f>
        <v>239.04535493200044</v>
      </c>
      <c r="AR634" s="1478">
        <f>+Help!$G634*Help!AL634</f>
        <v>22.601530311948203</v>
      </c>
      <c r="AS634" s="1478">
        <f>+Help!$G634*Help!AM634</f>
        <v>0</v>
      </c>
      <c r="AV634" s="5">
        <v>1</v>
      </c>
    </row>
    <row r="635" spans="1:48" x14ac:dyDescent="0.2">
      <c r="A635" s="1">
        <v>45559</v>
      </c>
      <c r="B635" s="2">
        <f>+Help!$G635*Help!I635</f>
        <v>643.40200117716302</v>
      </c>
      <c r="C635" s="2">
        <f>+Help!$G635*Help!J635</f>
        <v>399.44673337257206</v>
      </c>
      <c r="D635" s="2">
        <f>+Help!$G635*Help!K635</f>
        <v>108.59329017068863</v>
      </c>
      <c r="E635" s="2">
        <f>+Help!$G635*Help!L635</f>
        <v>106.8628605061801</v>
      </c>
      <c r="F635" s="2">
        <f>+Help!$G635*Help!M635</f>
        <v>295.82161015129338</v>
      </c>
      <c r="G635" s="2">
        <f>+Help!$G635*Help!N635</f>
        <v>330.66086561139849</v>
      </c>
      <c r="H635" s="1478">
        <f>24*Help!R635/Help!$Q635</f>
        <v>279.22273091502637</v>
      </c>
      <c r="I635" s="1478">
        <f>24*Help!S635/Help!$Q635</f>
        <v>273.50601846600728</v>
      </c>
      <c r="J635" s="1478">
        <f>24*Help!T635/Help!$Q635</f>
        <v>18.333333333333332</v>
      </c>
      <c r="K635" s="1478">
        <f>24*Help!U635/Help!$Q635</f>
        <v>5.833333333333333</v>
      </c>
      <c r="L635" s="1478">
        <f>24*Help!V635/Help!$Q635</f>
        <v>0</v>
      </c>
      <c r="M635" s="1478">
        <f>24*Help!W635/Help!$Q635</f>
        <v>666.66666666666663</v>
      </c>
      <c r="N635" s="2">
        <f>100*Help!H635</f>
        <v>100</v>
      </c>
      <c r="O635" s="2">
        <f t="shared" si="89"/>
        <v>643.40200117716302</v>
      </c>
      <c r="P635" s="2">
        <f t="shared" si="90"/>
        <v>399.44673337257206</v>
      </c>
      <c r="Q635" s="2">
        <f t="shared" si="91"/>
        <v>108.59329017068863</v>
      </c>
      <c r="R635" s="2">
        <f t="shared" si="92"/>
        <v>106.8628605061801</v>
      </c>
      <c r="S635" s="2">
        <f t="shared" si="93"/>
        <v>295.82161015129338</v>
      </c>
      <c r="T635" s="2">
        <f t="shared" si="94"/>
        <v>330.66086561139849</v>
      </c>
      <c r="U635" s="1478">
        <f t="shared" si="95"/>
        <v>279.22273091502637</v>
      </c>
      <c r="V635" s="1478">
        <f t="shared" si="96"/>
        <v>273.50601846600728</v>
      </c>
      <c r="W635" s="1478">
        <f t="shared" si="97"/>
        <v>18.333333333333332</v>
      </c>
      <c r="X635" s="1478">
        <f t="shared" si="98"/>
        <v>5.833333333333333</v>
      </c>
      <c r="Y635" s="1478">
        <f t="shared" si="99"/>
        <v>0</v>
      </c>
      <c r="Z635" s="1478">
        <f t="shared" si="100"/>
        <v>666.66666666666663</v>
      </c>
      <c r="AA635" s="2">
        <f t="shared" si="88"/>
        <v>100</v>
      </c>
      <c r="AC635" s="2">
        <v>1</v>
      </c>
      <c r="AE635" s="2">
        <f>+Help!$G635*Help!Y635</f>
        <v>267.01589170100056</v>
      </c>
      <c r="AF635" s="2">
        <f>+Help!$G635*Help!Z635</f>
        <v>132.4308416715715</v>
      </c>
      <c r="AG635" s="2">
        <f>+Help!$G635*Help!AA635</f>
        <v>0</v>
      </c>
      <c r="AH635" s="2">
        <f>+Help!$G635*Help!AB635</f>
        <v>215.45615067686873</v>
      </c>
      <c r="AI635" s="2">
        <f>+Help!$G635*Help!AC635</f>
        <v>28.499117127722187</v>
      </c>
      <c r="AJ635" s="2">
        <f>+Help!$G635*Help!AD635</f>
        <v>29.478561648028251</v>
      </c>
      <c r="AK635" s="2">
        <f>+Help!$G635*Help!AE635</f>
        <v>11.653914067098292</v>
      </c>
      <c r="AL635" s="2">
        <f>+Help!$G635*Help!AF635</f>
        <v>12.360211889346674</v>
      </c>
      <c r="AM635" s="2">
        <f>+Help!$G635*Help!AG635</f>
        <v>6.3566804002354322</v>
      </c>
      <c r="AN635" s="2">
        <f>+Help!$G635*Help!AH635</f>
        <v>29.558563861094768</v>
      </c>
      <c r="AO635" s="2">
        <f>+Help!$G635*Help!AI635</f>
        <v>122.17539729252501</v>
      </c>
      <c r="AP635" s="2">
        <f>+Help!$G635*Help!AJ635</f>
        <v>13.461899199873852</v>
      </c>
      <c r="AQ635" s="2">
        <f>+Help!$G635*Help!AK635</f>
        <v>239.04535493200044</v>
      </c>
      <c r="AR635" s="1478">
        <f>+Help!$G635*Help!AL635</f>
        <v>22.601530311948203</v>
      </c>
      <c r="AS635" s="1478">
        <f>+Help!$G635*Help!AM635</f>
        <v>0</v>
      </c>
      <c r="AV635" s="5">
        <v>1</v>
      </c>
    </row>
    <row r="636" spans="1:48" x14ac:dyDescent="0.2">
      <c r="A636" s="1">
        <v>45560</v>
      </c>
      <c r="B636" s="2">
        <f>+Help!$G636*Help!I636</f>
        <v>643.40200117716302</v>
      </c>
      <c r="C636" s="2">
        <f>+Help!$G636*Help!J636</f>
        <v>399.44673337257206</v>
      </c>
      <c r="D636" s="2">
        <f>+Help!$G636*Help!K636</f>
        <v>108.59329017068863</v>
      </c>
      <c r="E636" s="2">
        <f>+Help!$G636*Help!L636</f>
        <v>106.8628605061801</v>
      </c>
      <c r="F636" s="2">
        <f>+Help!$G636*Help!M636</f>
        <v>295.82161015129338</v>
      </c>
      <c r="G636" s="2">
        <f>+Help!$G636*Help!N636</f>
        <v>330.66086561139849</v>
      </c>
      <c r="H636" s="1478">
        <f>24*Help!R636/Help!$Q636</f>
        <v>279.22273091502637</v>
      </c>
      <c r="I636" s="1478">
        <f>24*Help!S636/Help!$Q636</f>
        <v>273.50601846600728</v>
      </c>
      <c r="J636" s="1478">
        <f>24*Help!T636/Help!$Q636</f>
        <v>18.333333333333332</v>
      </c>
      <c r="K636" s="1478">
        <f>24*Help!U636/Help!$Q636</f>
        <v>5.833333333333333</v>
      </c>
      <c r="L636" s="1478">
        <f>24*Help!V636/Help!$Q636</f>
        <v>0</v>
      </c>
      <c r="M636" s="1478">
        <f>24*Help!W636/Help!$Q636</f>
        <v>666.66666666666663</v>
      </c>
      <c r="N636" s="2">
        <f>100*Help!H636</f>
        <v>100</v>
      </c>
      <c r="O636" s="2">
        <f t="shared" si="89"/>
        <v>643.40200117716302</v>
      </c>
      <c r="P636" s="2">
        <f t="shared" si="90"/>
        <v>399.44673337257206</v>
      </c>
      <c r="Q636" s="2">
        <f t="shared" si="91"/>
        <v>108.59329017068863</v>
      </c>
      <c r="R636" s="2">
        <f t="shared" si="92"/>
        <v>106.8628605061801</v>
      </c>
      <c r="S636" s="2">
        <f t="shared" si="93"/>
        <v>295.82161015129338</v>
      </c>
      <c r="T636" s="2">
        <f t="shared" si="94"/>
        <v>330.66086561139849</v>
      </c>
      <c r="U636" s="1478">
        <f t="shared" si="95"/>
        <v>279.22273091502637</v>
      </c>
      <c r="V636" s="1478">
        <f t="shared" si="96"/>
        <v>273.50601846600728</v>
      </c>
      <c r="W636" s="1478">
        <f t="shared" si="97"/>
        <v>18.333333333333332</v>
      </c>
      <c r="X636" s="1478">
        <f t="shared" si="98"/>
        <v>5.833333333333333</v>
      </c>
      <c r="Y636" s="1478">
        <f t="shared" si="99"/>
        <v>0</v>
      </c>
      <c r="Z636" s="1478">
        <f t="shared" si="100"/>
        <v>666.66666666666663</v>
      </c>
      <c r="AA636" s="2">
        <f t="shared" si="88"/>
        <v>100</v>
      </c>
      <c r="AC636" s="2">
        <v>1</v>
      </c>
      <c r="AE636" s="2">
        <f>+Help!$G636*Help!Y636</f>
        <v>267.01589170100056</v>
      </c>
      <c r="AF636" s="2">
        <f>+Help!$G636*Help!Z636</f>
        <v>132.4308416715715</v>
      </c>
      <c r="AG636" s="2">
        <f>+Help!$G636*Help!AA636</f>
        <v>0</v>
      </c>
      <c r="AH636" s="2">
        <f>+Help!$G636*Help!AB636</f>
        <v>215.45615067686873</v>
      </c>
      <c r="AI636" s="2">
        <f>+Help!$G636*Help!AC636</f>
        <v>28.499117127722187</v>
      </c>
      <c r="AJ636" s="2">
        <f>+Help!$G636*Help!AD636</f>
        <v>29.478561648028251</v>
      </c>
      <c r="AK636" s="2">
        <f>+Help!$G636*Help!AE636</f>
        <v>11.653914067098292</v>
      </c>
      <c r="AL636" s="2">
        <f>+Help!$G636*Help!AF636</f>
        <v>12.360211889346674</v>
      </c>
      <c r="AM636" s="2">
        <f>+Help!$G636*Help!AG636</f>
        <v>6.3566804002354322</v>
      </c>
      <c r="AN636" s="2">
        <f>+Help!$G636*Help!AH636</f>
        <v>29.558563861094768</v>
      </c>
      <c r="AO636" s="2">
        <f>+Help!$G636*Help!AI636</f>
        <v>122.17539729252501</v>
      </c>
      <c r="AP636" s="2">
        <f>+Help!$G636*Help!AJ636</f>
        <v>13.461899199873852</v>
      </c>
      <c r="AQ636" s="2">
        <f>+Help!$G636*Help!AK636</f>
        <v>239.04535493200044</v>
      </c>
      <c r="AR636" s="1478">
        <f>+Help!$G636*Help!AL636</f>
        <v>22.601530311948203</v>
      </c>
      <c r="AS636" s="1478">
        <f>+Help!$G636*Help!AM636</f>
        <v>0</v>
      </c>
      <c r="AV636" s="5">
        <v>1</v>
      </c>
    </row>
    <row r="637" spans="1:48" x14ac:dyDescent="0.2">
      <c r="A637" s="1">
        <v>45561</v>
      </c>
      <c r="B637" s="2">
        <f>+Help!$G637*Help!I637</f>
        <v>643.40200117716302</v>
      </c>
      <c r="C637" s="2">
        <f>+Help!$G637*Help!J637</f>
        <v>399.44673337257206</v>
      </c>
      <c r="D637" s="2">
        <f>+Help!$G637*Help!K637</f>
        <v>108.59329017068863</v>
      </c>
      <c r="E637" s="2">
        <f>+Help!$G637*Help!L637</f>
        <v>106.8628605061801</v>
      </c>
      <c r="F637" s="2">
        <f>+Help!$G637*Help!M637</f>
        <v>295.82161015129338</v>
      </c>
      <c r="G637" s="2">
        <f>+Help!$G637*Help!N637</f>
        <v>330.66086561139849</v>
      </c>
      <c r="H637" s="1478">
        <f>24*Help!R637/Help!$Q637</f>
        <v>279.22273091502637</v>
      </c>
      <c r="I637" s="1478">
        <f>24*Help!S637/Help!$Q637</f>
        <v>273.50601846600728</v>
      </c>
      <c r="J637" s="1478">
        <f>24*Help!T637/Help!$Q637</f>
        <v>18.333333333333332</v>
      </c>
      <c r="K637" s="1478">
        <f>24*Help!U637/Help!$Q637</f>
        <v>5.833333333333333</v>
      </c>
      <c r="L637" s="1478">
        <f>24*Help!V637/Help!$Q637</f>
        <v>0</v>
      </c>
      <c r="M637" s="1478">
        <f>24*Help!W637/Help!$Q637</f>
        <v>666.66666666666663</v>
      </c>
      <c r="N637" s="2">
        <f>100*Help!H637</f>
        <v>100</v>
      </c>
      <c r="O637" s="2">
        <f t="shared" si="89"/>
        <v>643.40200117716302</v>
      </c>
      <c r="P637" s="2">
        <f t="shared" si="90"/>
        <v>399.44673337257206</v>
      </c>
      <c r="Q637" s="2">
        <f t="shared" si="91"/>
        <v>108.59329017068863</v>
      </c>
      <c r="R637" s="2">
        <f t="shared" si="92"/>
        <v>106.8628605061801</v>
      </c>
      <c r="S637" s="2">
        <f t="shared" si="93"/>
        <v>295.82161015129338</v>
      </c>
      <c r="T637" s="2">
        <f t="shared" si="94"/>
        <v>330.66086561139849</v>
      </c>
      <c r="U637" s="1478">
        <f t="shared" si="95"/>
        <v>279.22273091502637</v>
      </c>
      <c r="V637" s="1478">
        <f t="shared" si="96"/>
        <v>273.50601846600728</v>
      </c>
      <c r="W637" s="1478">
        <f t="shared" si="97"/>
        <v>18.333333333333332</v>
      </c>
      <c r="X637" s="1478">
        <f t="shared" si="98"/>
        <v>5.833333333333333</v>
      </c>
      <c r="Y637" s="1478">
        <f t="shared" si="99"/>
        <v>0</v>
      </c>
      <c r="Z637" s="1478">
        <f t="shared" si="100"/>
        <v>666.66666666666663</v>
      </c>
      <c r="AA637" s="2">
        <f t="shared" si="88"/>
        <v>100</v>
      </c>
      <c r="AC637" s="2">
        <v>1</v>
      </c>
      <c r="AE637" s="2">
        <f>+Help!$G637*Help!Y637</f>
        <v>267.01589170100056</v>
      </c>
      <c r="AF637" s="2">
        <f>+Help!$G637*Help!Z637</f>
        <v>132.4308416715715</v>
      </c>
      <c r="AG637" s="2">
        <f>+Help!$G637*Help!AA637</f>
        <v>0</v>
      </c>
      <c r="AH637" s="2">
        <f>+Help!$G637*Help!AB637</f>
        <v>215.45615067686873</v>
      </c>
      <c r="AI637" s="2">
        <f>+Help!$G637*Help!AC637</f>
        <v>28.499117127722187</v>
      </c>
      <c r="AJ637" s="2">
        <f>+Help!$G637*Help!AD637</f>
        <v>29.478561648028251</v>
      </c>
      <c r="AK637" s="2">
        <f>+Help!$G637*Help!AE637</f>
        <v>11.653914067098292</v>
      </c>
      <c r="AL637" s="2">
        <f>+Help!$G637*Help!AF637</f>
        <v>12.360211889346674</v>
      </c>
      <c r="AM637" s="2">
        <f>+Help!$G637*Help!AG637</f>
        <v>6.3566804002354322</v>
      </c>
      <c r="AN637" s="2">
        <f>+Help!$G637*Help!AH637</f>
        <v>29.558563861094768</v>
      </c>
      <c r="AO637" s="2">
        <f>+Help!$G637*Help!AI637</f>
        <v>122.17539729252501</v>
      </c>
      <c r="AP637" s="2">
        <f>+Help!$G637*Help!AJ637</f>
        <v>13.461899199873852</v>
      </c>
      <c r="AQ637" s="2">
        <f>+Help!$G637*Help!AK637</f>
        <v>239.04535493200044</v>
      </c>
      <c r="AR637" s="1478">
        <f>+Help!$G637*Help!AL637</f>
        <v>22.601530311948203</v>
      </c>
      <c r="AS637" s="1478">
        <f>+Help!$G637*Help!AM637</f>
        <v>0</v>
      </c>
      <c r="AV637" s="5">
        <v>1</v>
      </c>
    </row>
    <row r="638" spans="1:48" x14ac:dyDescent="0.2">
      <c r="A638" s="1">
        <v>45562</v>
      </c>
      <c r="B638" s="2">
        <f>+Help!$G638*Help!I638</f>
        <v>643.40200117716302</v>
      </c>
      <c r="C638" s="2">
        <f>+Help!$G638*Help!J638</f>
        <v>399.44673337257206</v>
      </c>
      <c r="D638" s="2">
        <f>+Help!$G638*Help!K638</f>
        <v>108.59329017068863</v>
      </c>
      <c r="E638" s="2">
        <f>+Help!$G638*Help!L638</f>
        <v>106.8628605061801</v>
      </c>
      <c r="F638" s="2">
        <f>+Help!$G638*Help!M638</f>
        <v>295.82161015129338</v>
      </c>
      <c r="G638" s="2">
        <f>+Help!$G638*Help!N638</f>
        <v>330.66086561139849</v>
      </c>
      <c r="H638" s="1478">
        <f>24*Help!R638/Help!$Q638</f>
        <v>279.22273091502637</v>
      </c>
      <c r="I638" s="1478">
        <f>24*Help!S638/Help!$Q638</f>
        <v>273.50601846600728</v>
      </c>
      <c r="J638" s="1478">
        <f>24*Help!T638/Help!$Q638</f>
        <v>18.333333333333332</v>
      </c>
      <c r="K638" s="1478">
        <f>24*Help!U638/Help!$Q638</f>
        <v>5.833333333333333</v>
      </c>
      <c r="L638" s="1478">
        <f>24*Help!V638/Help!$Q638</f>
        <v>0</v>
      </c>
      <c r="M638" s="1478">
        <f>24*Help!W638/Help!$Q638</f>
        <v>666.66666666666663</v>
      </c>
      <c r="N638" s="2">
        <f>100*Help!H638</f>
        <v>100</v>
      </c>
      <c r="O638" s="2">
        <f t="shared" si="89"/>
        <v>643.40200117716302</v>
      </c>
      <c r="P638" s="2">
        <f t="shared" si="90"/>
        <v>399.44673337257206</v>
      </c>
      <c r="Q638" s="2">
        <f t="shared" si="91"/>
        <v>108.59329017068863</v>
      </c>
      <c r="R638" s="2">
        <f t="shared" si="92"/>
        <v>106.8628605061801</v>
      </c>
      <c r="S638" s="2">
        <f t="shared" si="93"/>
        <v>295.82161015129338</v>
      </c>
      <c r="T638" s="2">
        <f t="shared" si="94"/>
        <v>330.66086561139849</v>
      </c>
      <c r="U638" s="1478">
        <f t="shared" si="95"/>
        <v>279.22273091502637</v>
      </c>
      <c r="V638" s="1478">
        <f t="shared" si="96"/>
        <v>273.50601846600728</v>
      </c>
      <c r="W638" s="1478">
        <f t="shared" si="97"/>
        <v>18.333333333333332</v>
      </c>
      <c r="X638" s="1478">
        <f t="shared" si="98"/>
        <v>5.833333333333333</v>
      </c>
      <c r="Y638" s="1478">
        <f t="shared" si="99"/>
        <v>0</v>
      </c>
      <c r="Z638" s="1478">
        <f t="shared" si="100"/>
        <v>666.66666666666663</v>
      </c>
      <c r="AA638" s="2">
        <f t="shared" si="88"/>
        <v>100</v>
      </c>
      <c r="AC638" s="2">
        <v>1</v>
      </c>
      <c r="AE638" s="2">
        <f>+Help!$G638*Help!Y638</f>
        <v>267.01589170100056</v>
      </c>
      <c r="AF638" s="2">
        <f>+Help!$G638*Help!Z638</f>
        <v>132.4308416715715</v>
      </c>
      <c r="AG638" s="2">
        <f>+Help!$G638*Help!AA638</f>
        <v>0</v>
      </c>
      <c r="AH638" s="2">
        <f>+Help!$G638*Help!AB638</f>
        <v>215.45615067686873</v>
      </c>
      <c r="AI638" s="2">
        <f>+Help!$G638*Help!AC638</f>
        <v>28.499117127722187</v>
      </c>
      <c r="AJ638" s="2">
        <f>+Help!$G638*Help!AD638</f>
        <v>29.478561648028251</v>
      </c>
      <c r="AK638" s="2">
        <f>+Help!$G638*Help!AE638</f>
        <v>11.653914067098292</v>
      </c>
      <c r="AL638" s="2">
        <f>+Help!$G638*Help!AF638</f>
        <v>12.360211889346674</v>
      </c>
      <c r="AM638" s="2">
        <f>+Help!$G638*Help!AG638</f>
        <v>6.3566804002354322</v>
      </c>
      <c r="AN638" s="2">
        <f>+Help!$G638*Help!AH638</f>
        <v>29.558563861094768</v>
      </c>
      <c r="AO638" s="2">
        <f>+Help!$G638*Help!AI638</f>
        <v>122.17539729252501</v>
      </c>
      <c r="AP638" s="2">
        <f>+Help!$G638*Help!AJ638</f>
        <v>13.461899199873852</v>
      </c>
      <c r="AQ638" s="2">
        <f>+Help!$G638*Help!AK638</f>
        <v>239.04535493200044</v>
      </c>
      <c r="AR638" s="1478">
        <f>+Help!$G638*Help!AL638</f>
        <v>22.601530311948203</v>
      </c>
      <c r="AS638" s="1478">
        <f>+Help!$G638*Help!AM638</f>
        <v>0</v>
      </c>
      <c r="AV638" s="5">
        <v>1</v>
      </c>
    </row>
    <row r="639" spans="1:48" x14ac:dyDescent="0.2">
      <c r="A639" s="1">
        <v>45563</v>
      </c>
      <c r="B639" s="2">
        <f>+Help!$G639*Help!I639</f>
        <v>643.40200117716302</v>
      </c>
      <c r="C639" s="2">
        <f>+Help!$G639*Help!J639</f>
        <v>399.44673337257206</v>
      </c>
      <c r="D639" s="2">
        <f>+Help!$G639*Help!K639</f>
        <v>108.59329017068863</v>
      </c>
      <c r="E639" s="2">
        <f>+Help!$G639*Help!L639</f>
        <v>106.8628605061801</v>
      </c>
      <c r="F639" s="2">
        <f>+Help!$G639*Help!M639</f>
        <v>295.82161015129338</v>
      </c>
      <c r="G639" s="2">
        <f>+Help!$G639*Help!N639</f>
        <v>330.66086561139849</v>
      </c>
      <c r="H639" s="1478">
        <f>24*Help!R639/Help!$Q639</f>
        <v>279.22273091502637</v>
      </c>
      <c r="I639" s="1478">
        <f>24*Help!S639/Help!$Q639</f>
        <v>273.50601846600728</v>
      </c>
      <c r="J639" s="1478">
        <f>24*Help!T639/Help!$Q639</f>
        <v>18.333333333333332</v>
      </c>
      <c r="K639" s="1478">
        <f>24*Help!U639/Help!$Q639</f>
        <v>5.833333333333333</v>
      </c>
      <c r="L639" s="1478">
        <f>24*Help!V639/Help!$Q639</f>
        <v>0</v>
      </c>
      <c r="M639" s="1478">
        <f>24*Help!W639/Help!$Q639</f>
        <v>666.66666666666663</v>
      </c>
      <c r="N639" s="2">
        <f>100*Help!H639</f>
        <v>100</v>
      </c>
      <c r="O639" s="2">
        <f t="shared" si="89"/>
        <v>643.40200117716302</v>
      </c>
      <c r="P639" s="2">
        <f t="shared" si="90"/>
        <v>399.44673337257206</v>
      </c>
      <c r="Q639" s="2">
        <f t="shared" si="91"/>
        <v>108.59329017068863</v>
      </c>
      <c r="R639" s="2">
        <f t="shared" si="92"/>
        <v>106.8628605061801</v>
      </c>
      <c r="S639" s="2">
        <f t="shared" si="93"/>
        <v>295.82161015129338</v>
      </c>
      <c r="T639" s="2">
        <f t="shared" si="94"/>
        <v>330.66086561139849</v>
      </c>
      <c r="U639" s="1478">
        <f t="shared" si="95"/>
        <v>279.22273091502637</v>
      </c>
      <c r="V639" s="1478">
        <f t="shared" si="96"/>
        <v>273.50601846600728</v>
      </c>
      <c r="W639" s="1478">
        <f t="shared" si="97"/>
        <v>18.333333333333332</v>
      </c>
      <c r="X639" s="1478">
        <f t="shared" si="98"/>
        <v>5.833333333333333</v>
      </c>
      <c r="Y639" s="1478">
        <f t="shared" si="99"/>
        <v>0</v>
      </c>
      <c r="Z639" s="1478">
        <f t="shared" si="100"/>
        <v>666.66666666666663</v>
      </c>
      <c r="AA639" s="2">
        <f t="shared" si="88"/>
        <v>100</v>
      </c>
      <c r="AC639" s="2">
        <v>1</v>
      </c>
      <c r="AE639" s="2">
        <f>+Help!$G639*Help!Y639</f>
        <v>267.01589170100056</v>
      </c>
      <c r="AF639" s="2">
        <f>+Help!$G639*Help!Z639</f>
        <v>132.4308416715715</v>
      </c>
      <c r="AG639" s="2">
        <f>+Help!$G639*Help!AA639</f>
        <v>0</v>
      </c>
      <c r="AH639" s="2">
        <f>+Help!$G639*Help!AB639</f>
        <v>215.45615067686873</v>
      </c>
      <c r="AI639" s="2">
        <f>+Help!$G639*Help!AC639</f>
        <v>28.499117127722187</v>
      </c>
      <c r="AJ639" s="2">
        <f>+Help!$G639*Help!AD639</f>
        <v>29.478561648028251</v>
      </c>
      <c r="AK639" s="2">
        <f>+Help!$G639*Help!AE639</f>
        <v>11.653914067098292</v>
      </c>
      <c r="AL639" s="2">
        <f>+Help!$G639*Help!AF639</f>
        <v>12.360211889346674</v>
      </c>
      <c r="AM639" s="2">
        <f>+Help!$G639*Help!AG639</f>
        <v>6.3566804002354322</v>
      </c>
      <c r="AN639" s="2">
        <f>+Help!$G639*Help!AH639</f>
        <v>29.558563861094768</v>
      </c>
      <c r="AO639" s="2">
        <f>+Help!$G639*Help!AI639</f>
        <v>122.17539729252501</v>
      </c>
      <c r="AP639" s="2">
        <f>+Help!$G639*Help!AJ639</f>
        <v>13.461899199873852</v>
      </c>
      <c r="AQ639" s="2">
        <f>+Help!$G639*Help!AK639</f>
        <v>239.04535493200044</v>
      </c>
      <c r="AR639" s="1478">
        <f>+Help!$G639*Help!AL639</f>
        <v>22.601530311948203</v>
      </c>
      <c r="AS639" s="1478">
        <f>+Help!$G639*Help!AM639</f>
        <v>0</v>
      </c>
      <c r="AV639" s="5">
        <v>1</v>
      </c>
    </row>
    <row r="640" spans="1:48" x14ac:dyDescent="0.2">
      <c r="A640" s="1">
        <v>45564</v>
      </c>
      <c r="B640" s="2">
        <f>+Help!$G640*Help!I640</f>
        <v>643.40200117716302</v>
      </c>
      <c r="C640" s="2">
        <f>+Help!$G640*Help!J640</f>
        <v>399.44673337257206</v>
      </c>
      <c r="D640" s="2">
        <f>+Help!$G640*Help!K640</f>
        <v>108.59329017068863</v>
      </c>
      <c r="E640" s="2">
        <f>+Help!$G640*Help!L640</f>
        <v>106.8628605061801</v>
      </c>
      <c r="F640" s="2">
        <f>+Help!$G640*Help!M640</f>
        <v>295.82161015129338</v>
      </c>
      <c r="G640" s="2">
        <f>+Help!$G640*Help!N640</f>
        <v>330.66086561139849</v>
      </c>
      <c r="H640" s="1478">
        <f>24*Help!R640/Help!$Q640</f>
        <v>279.22273091502637</v>
      </c>
      <c r="I640" s="1478">
        <f>24*Help!S640/Help!$Q640</f>
        <v>273.50601846600728</v>
      </c>
      <c r="J640" s="1478">
        <f>24*Help!T640/Help!$Q640</f>
        <v>18.333333333333332</v>
      </c>
      <c r="K640" s="1478">
        <f>24*Help!U640/Help!$Q640</f>
        <v>5.833333333333333</v>
      </c>
      <c r="L640" s="1478">
        <f>24*Help!V640/Help!$Q640</f>
        <v>0</v>
      </c>
      <c r="M640" s="1478">
        <f>24*Help!W640/Help!$Q640</f>
        <v>666.66666666666663</v>
      </c>
      <c r="N640" s="2">
        <f>100*Help!H640</f>
        <v>100</v>
      </c>
      <c r="O640" s="2">
        <f t="shared" si="89"/>
        <v>643.40200117716302</v>
      </c>
      <c r="P640" s="2">
        <f t="shared" si="90"/>
        <v>399.44673337257206</v>
      </c>
      <c r="Q640" s="2">
        <f t="shared" si="91"/>
        <v>108.59329017068863</v>
      </c>
      <c r="R640" s="2">
        <f t="shared" si="92"/>
        <v>106.8628605061801</v>
      </c>
      <c r="S640" s="2">
        <f t="shared" si="93"/>
        <v>295.82161015129338</v>
      </c>
      <c r="T640" s="2">
        <f t="shared" si="94"/>
        <v>330.66086561139849</v>
      </c>
      <c r="U640" s="1478">
        <f t="shared" si="95"/>
        <v>279.22273091502637</v>
      </c>
      <c r="V640" s="1478">
        <f t="shared" si="96"/>
        <v>273.50601846600728</v>
      </c>
      <c r="W640" s="1478">
        <f t="shared" si="97"/>
        <v>18.333333333333332</v>
      </c>
      <c r="X640" s="1478">
        <f t="shared" si="98"/>
        <v>5.833333333333333</v>
      </c>
      <c r="Y640" s="1478">
        <f t="shared" si="99"/>
        <v>0</v>
      </c>
      <c r="Z640" s="1478">
        <f t="shared" si="100"/>
        <v>666.66666666666663</v>
      </c>
      <c r="AA640" s="2">
        <f t="shared" si="88"/>
        <v>100</v>
      </c>
      <c r="AC640" s="2">
        <v>1</v>
      </c>
      <c r="AE640" s="2">
        <f>+Help!$G640*Help!Y640</f>
        <v>267.01589170100056</v>
      </c>
      <c r="AF640" s="2">
        <f>+Help!$G640*Help!Z640</f>
        <v>132.4308416715715</v>
      </c>
      <c r="AG640" s="2">
        <f>+Help!$G640*Help!AA640</f>
        <v>0</v>
      </c>
      <c r="AH640" s="2">
        <f>+Help!$G640*Help!AB640</f>
        <v>215.45615067686873</v>
      </c>
      <c r="AI640" s="2">
        <f>+Help!$G640*Help!AC640</f>
        <v>28.499117127722187</v>
      </c>
      <c r="AJ640" s="2">
        <f>+Help!$G640*Help!AD640</f>
        <v>29.478561648028251</v>
      </c>
      <c r="AK640" s="2">
        <f>+Help!$G640*Help!AE640</f>
        <v>11.653914067098292</v>
      </c>
      <c r="AL640" s="2">
        <f>+Help!$G640*Help!AF640</f>
        <v>12.360211889346674</v>
      </c>
      <c r="AM640" s="2">
        <f>+Help!$G640*Help!AG640</f>
        <v>6.3566804002354322</v>
      </c>
      <c r="AN640" s="2">
        <f>+Help!$G640*Help!AH640</f>
        <v>29.558563861094768</v>
      </c>
      <c r="AO640" s="2">
        <f>+Help!$G640*Help!AI640</f>
        <v>122.17539729252501</v>
      </c>
      <c r="AP640" s="2">
        <f>+Help!$G640*Help!AJ640</f>
        <v>13.461899199873852</v>
      </c>
      <c r="AQ640" s="2">
        <f>+Help!$G640*Help!AK640</f>
        <v>239.04535493200044</v>
      </c>
      <c r="AR640" s="1478">
        <f>+Help!$G640*Help!AL640</f>
        <v>22.601530311948203</v>
      </c>
      <c r="AS640" s="1478">
        <f>+Help!$G640*Help!AM640</f>
        <v>0</v>
      </c>
      <c r="AV640" s="5">
        <v>1</v>
      </c>
    </row>
    <row r="641" spans="1:48" x14ac:dyDescent="0.2">
      <c r="A641" s="1">
        <v>45565</v>
      </c>
      <c r="B641" s="2">
        <f>+Help!$G641*Help!I641</f>
        <v>643.40200117716302</v>
      </c>
      <c r="C641" s="2">
        <f>+Help!$G641*Help!J641</f>
        <v>399.44673337257206</v>
      </c>
      <c r="D641" s="2">
        <f>+Help!$G641*Help!K641</f>
        <v>108.59329017068863</v>
      </c>
      <c r="E641" s="2">
        <f>+Help!$G641*Help!L641</f>
        <v>106.8628605061801</v>
      </c>
      <c r="F641" s="2">
        <f>+Help!$G641*Help!M641</f>
        <v>295.82161015129338</v>
      </c>
      <c r="G641" s="2">
        <f>+Help!$G641*Help!N641</f>
        <v>330.66086561139849</v>
      </c>
      <c r="H641" s="1478">
        <f>24*Help!R641/Help!$Q641</f>
        <v>279.22273091502637</v>
      </c>
      <c r="I641" s="1478">
        <f>24*Help!S641/Help!$Q641</f>
        <v>273.50601846600728</v>
      </c>
      <c r="J641" s="1478">
        <f>24*Help!T641/Help!$Q641</f>
        <v>18.333333333333332</v>
      </c>
      <c r="K641" s="1478">
        <f>24*Help!U641/Help!$Q641</f>
        <v>5.833333333333333</v>
      </c>
      <c r="L641" s="1478">
        <f>24*Help!V641/Help!$Q641</f>
        <v>0</v>
      </c>
      <c r="M641" s="1478">
        <f>24*Help!W641/Help!$Q641</f>
        <v>666.66666666666663</v>
      </c>
      <c r="N641" s="2">
        <f>100*Help!H641</f>
        <v>100</v>
      </c>
      <c r="O641" s="2">
        <f t="shared" si="89"/>
        <v>643.40200117716302</v>
      </c>
      <c r="P641" s="2">
        <f t="shared" si="90"/>
        <v>399.44673337257206</v>
      </c>
      <c r="Q641" s="2">
        <f t="shared" si="91"/>
        <v>108.59329017068863</v>
      </c>
      <c r="R641" s="2">
        <f t="shared" si="92"/>
        <v>106.8628605061801</v>
      </c>
      <c r="S641" s="2">
        <f t="shared" si="93"/>
        <v>295.82161015129338</v>
      </c>
      <c r="T641" s="2">
        <f t="shared" si="94"/>
        <v>330.66086561139849</v>
      </c>
      <c r="U641" s="1478">
        <f t="shared" si="95"/>
        <v>279.22273091502637</v>
      </c>
      <c r="V641" s="1478">
        <f t="shared" si="96"/>
        <v>273.50601846600728</v>
      </c>
      <c r="W641" s="1478">
        <f t="shared" si="97"/>
        <v>18.333333333333332</v>
      </c>
      <c r="X641" s="1478">
        <f t="shared" si="98"/>
        <v>5.833333333333333</v>
      </c>
      <c r="Y641" s="1478">
        <f t="shared" si="99"/>
        <v>0</v>
      </c>
      <c r="Z641" s="1478">
        <f t="shared" si="100"/>
        <v>666.66666666666663</v>
      </c>
      <c r="AA641" s="2">
        <f t="shared" si="88"/>
        <v>100</v>
      </c>
      <c r="AC641" s="2">
        <v>1</v>
      </c>
      <c r="AE641" s="2">
        <f>+Help!$G641*Help!Y641</f>
        <v>267.01589170100056</v>
      </c>
      <c r="AF641" s="2">
        <f>+Help!$G641*Help!Z641</f>
        <v>132.4308416715715</v>
      </c>
      <c r="AG641" s="2">
        <f>+Help!$G641*Help!AA641</f>
        <v>0</v>
      </c>
      <c r="AH641" s="2">
        <f>+Help!$G641*Help!AB641</f>
        <v>215.45615067686873</v>
      </c>
      <c r="AI641" s="2">
        <f>+Help!$G641*Help!AC641</f>
        <v>28.499117127722187</v>
      </c>
      <c r="AJ641" s="2">
        <f>+Help!$G641*Help!AD641</f>
        <v>29.478561648028251</v>
      </c>
      <c r="AK641" s="2">
        <f>+Help!$G641*Help!AE641</f>
        <v>11.653914067098292</v>
      </c>
      <c r="AL641" s="2">
        <f>+Help!$G641*Help!AF641</f>
        <v>12.360211889346674</v>
      </c>
      <c r="AM641" s="2">
        <f>+Help!$G641*Help!AG641</f>
        <v>6.3566804002354322</v>
      </c>
      <c r="AN641" s="2">
        <f>+Help!$G641*Help!AH641</f>
        <v>29.558563861094768</v>
      </c>
      <c r="AO641" s="2">
        <f>+Help!$G641*Help!AI641</f>
        <v>122.17539729252501</v>
      </c>
      <c r="AP641" s="2">
        <f>+Help!$G641*Help!AJ641</f>
        <v>13.461899199873852</v>
      </c>
      <c r="AQ641" s="2">
        <f>+Help!$G641*Help!AK641</f>
        <v>239.04535493200044</v>
      </c>
      <c r="AR641" s="1478">
        <f>+Help!$G641*Help!AL641</f>
        <v>22.601530311948203</v>
      </c>
      <c r="AS641" s="1478">
        <f>+Help!$G641*Help!AM641</f>
        <v>0</v>
      </c>
      <c r="AV641" s="5">
        <v>1</v>
      </c>
    </row>
    <row r="642" spans="1:48" x14ac:dyDescent="0.2">
      <c r="A642" s="1">
        <v>45566</v>
      </c>
      <c r="B642" s="2">
        <f>+Help!$G642*Help!I642</f>
        <v>0</v>
      </c>
      <c r="C642" s="2">
        <f>+Help!$G642*Help!J642</f>
        <v>0</v>
      </c>
      <c r="D642" s="2">
        <f>+Help!$G642*Help!K642</f>
        <v>0</v>
      </c>
      <c r="E642" s="2">
        <f>+Help!$G642*Help!L642</f>
        <v>0</v>
      </c>
      <c r="F642" s="2">
        <f>+Help!$G642*Help!M642</f>
        <v>0</v>
      </c>
      <c r="G642" s="2">
        <f>+Help!$G642*Help!N642</f>
        <v>0</v>
      </c>
      <c r="H642" s="1478">
        <f>24*Help!R642/Help!$Q642</f>
        <v>260.21522625266078</v>
      </c>
      <c r="I642" s="1478">
        <f>24*Help!S642/Help!$Q642</f>
        <v>256.52230750282456</v>
      </c>
      <c r="J642" s="1478">
        <f>24*Help!T642/Help!$Q642</f>
        <v>17.741935483870968</v>
      </c>
      <c r="K642" s="1478">
        <f>24*Help!U642/Help!$Q642</f>
        <v>4.838709677419355</v>
      </c>
      <c r="L642" s="1478">
        <f>24*Help!V642/Help!$Q642</f>
        <v>1.935483870967742</v>
      </c>
      <c r="M642" s="1478">
        <f>24*Help!W642/Help!$Q642</f>
        <v>645.16129032258061</v>
      </c>
      <c r="N642" s="2">
        <f>100*Help!H642</f>
        <v>0</v>
      </c>
      <c r="O642" s="2">
        <f t="shared" si="89"/>
        <v>0</v>
      </c>
      <c r="P642" s="2">
        <f t="shared" si="90"/>
        <v>0</v>
      </c>
      <c r="Q642" s="2">
        <f t="shared" si="91"/>
        <v>0</v>
      </c>
      <c r="R642" s="2">
        <f t="shared" si="92"/>
        <v>0</v>
      </c>
      <c r="S642" s="2">
        <f t="shared" si="93"/>
        <v>0</v>
      </c>
      <c r="T642" s="2">
        <f t="shared" si="94"/>
        <v>0</v>
      </c>
      <c r="U642" s="1478">
        <f t="shared" si="95"/>
        <v>260.21522625266078</v>
      </c>
      <c r="V642" s="1478">
        <f t="shared" si="96"/>
        <v>256.52230750282456</v>
      </c>
      <c r="W642" s="1478">
        <f t="shared" si="97"/>
        <v>17.741935483870968</v>
      </c>
      <c r="X642" s="1478">
        <f t="shared" si="98"/>
        <v>4.838709677419355</v>
      </c>
      <c r="Y642" s="1478">
        <f t="shared" si="99"/>
        <v>1.935483870967742</v>
      </c>
      <c r="Z642" s="1478">
        <f t="shared" si="100"/>
        <v>645.16129032258061</v>
      </c>
      <c r="AA642" s="2">
        <f t="shared" si="88"/>
        <v>0</v>
      </c>
      <c r="AC642" s="2">
        <v>1</v>
      </c>
      <c r="AE642" s="2">
        <f>+Help!$G642*Help!Y642</f>
        <v>0</v>
      </c>
      <c r="AF642" s="2">
        <f>+Help!$G642*Help!Z642</f>
        <v>0</v>
      </c>
      <c r="AG642" s="2">
        <f>+Help!$G642*Help!AA642</f>
        <v>0</v>
      </c>
      <c r="AH642" s="2">
        <f>+Help!$G642*Help!AB642</f>
        <v>0</v>
      </c>
      <c r="AI642" s="2">
        <f>+Help!$G642*Help!AC642</f>
        <v>0</v>
      </c>
      <c r="AJ642" s="2">
        <f>+Help!$G642*Help!AD642</f>
        <v>0</v>
      </c>
      <c r="AK642" s="2">
        <f>+Help!$G642*Help!AE642</f>
        <v>0</v>
      </c>
      <c r="AL642" s="2">
        <f>+Help!$G642*Help!AF642</f>
        <v>0</v>
      </c>
      <c r="AM642" s="2">
        <f>+Help!$G642*Help!AG642</f>
        <v>0</v>
      </c>
      <c r="AN642" s="2">
        <f>+Help!$G642*Help!AH642</f>
        <v>0</v>
      </c>
      <c r="AO642" s="2">
        <f>+Help!$G642*Help!AI642</f>
        <v>0</v>
      </c>
      <c r="AP642" s="2">
        <f>+Help!$G642*Help!AJ642</f>
        <v>0</v>
      </c>
      <c r="AQ642" s="2">
        <f>+Help!$G642*Help!AK642</f>
        <v>0</v>
      </c>
      <c r="AR642" s="1478">
        <f>+Help!$G642*Help!AL642</f>
        <v>0</v>
      </c>
      <c r="AS642" s="1478">
        <f>+Help!$G642*Help!AM642</f>
        <v>0</v>
      </c>
      <c r="AV642" s="5">
        <v>1</v>
      </c>
    </row>
    <row r="643" spans="1:48" x14ac:dyDescent="0.2">
      <c r="A643" s="1">
        <v>45567</v>
      </c>
      <c r="B643" s="2">
        <f>+Help!$G643*Help!I643</f>
        <v>222.13569321533922</v>
      </c>
      <c r="C643" s="2">
        <f>+Help!$G643*Help!J643</f>
        <v>137.92330383480825</v>
      </c>
      <c r="D643" s="2">
        <f>+Help!$G643*Help!K643</f>
        <v>37.463126843657818</v>
      </c>
      <c r="E643" s="2">
        <f>+Help!$G643*Help!L643</f>
        <v>37.038348082595867</v>
      </c>
      <c r="F643" s="2">
        <f>+Help!$G643*Help!M643</f>
        <v>95.18197066469007</v>
      </c>
      <c r="G643" s="2">
        <f>+Help!$G643*Help!N643</f>
        <v>119.16019919109273</v>
      </c>
      <c r="H643" s="1478">
        <f>24*Help!R643/Help!$Q643</f>
        <v>260.21522625266078</v>
      </c>
      <c r="I643" s="1478">
        <f>24*Help!S643/Help!$Q643</f>
        <v>256.52230750282456</v>
      </c>
      <c r="J643" s="1478">
        <f>24*Help!T643/Help!$Q643</f>
        <v>17.741935483870968</v>
      </c>
      <c r="K643" s="1478">
        <f>24*Help!U643/Help!$Q643</f>
        <v>4.838709677419355</v>
      </c>
      <c r="L643" s="1478">
        <f>24*Help!V643/Help!$Q643</f>
        <v>1.935483870967742</v>
      </c>
      <c r="M643" s="1478">
        <f>24*Help!W643/Help!$Q643</f>
        <v>645.16129032258061</v>
      </c>
      <c r="N643" s="2">
        <f>100*Help!H643</f>
        <v>33.333333333333329</v>
      </c>
      <c r="O643" s="2">
        <f t="shared" si="89"/>
        <v>222.13569321533922</v>
      </c>
      <c r="P643" s="2">
        <f t="shared" si="90"/>
        <v>137.92330383480825</v>
      </c>
      <c r="Q643" s="2">
        <f t="shared" si="91"/>
        <v>37.463126843657818</v>
      </c>
      <c r="R643" s="2">
        <f t="shared" si="92"/>
        <v>37.038348082595867</v>
      </c>
      <c r="S643" s="2">
        <f t="shared" si="93"/>
        <v>95.18197066469007</v>
      </c>
      <c r="T643" s="2">
        <f t="shared" si="94"/>
        <v>119.16019919109273</v>
      </c>
      <c r="U643" s="1478">
        <f t="shared" si="95"/>
        <v>260.21522625266078</v>
      </c>
      <c r="V643" s="1478">
        <f t="shared" si="96"/>
        <v>256.52230750282456</v>
      </c>
      <c r="W643" s="1478">
        <f t="shared" si="97"/>
        <v>17.741935483870968</v>
      </c>
      <c r="X643" s="1478">
        <f t="shared" si="98"/>
        <v>4.838709677419355</v>
      </c>
      <c r="Y643" s="1478">
        <f t="shared" si="99"/>
        <v>1.935483870967742</v>
      </c>
      <c r="Z643" s="1478">
        <f t="shared" si="100"/>
        <v>645.16129032258061</v>
      </c>
      <c r="AA643" s="2">
        <f t="shared" si="88"/>
        <v>33.333333333333329</v>
      </c>
      <c r="AC643" s="2">
        <v>1</v>
      </c>
      <c r="AE643" s="2">
        <f>+Help!$G643*Help!Y643</f>
        <v>91.728613569321539</v>
      </c>
      <c r="AF643" s="2">
        <f>+Help!$G643*Help!Z643</f>
        <v>46.194690265486727</v>
      </c>
      <c r="AG643" s="2">
        <f>+Help!$G643*Help!AA643</f>
        <v>0</v>
      </c>
      <c r="AH643" s="2">
        <f>+Help!$G643*Help!AB643</f>
        <v>74.501474926253692</v>
      </c>
      <c r="AI643" s="2">
        <f>+Help!$G643*Help!AC643</f>
        <v>9.7109144542772867</v>
      </c>
      <c r="AJ643" s="2">
        <f>+Help!$G643*Help!AD643</f>
        <v>17.815405861946903</v>
      </c>
      <c r="AK643" s="2">
        <f>+Help!$G643*Help!AE643</f>
        <v>11.799410029498524</v>
      </c>
      <c r="AL643" s="2">
        <f>+Help!$G643*Help!AF643</f>
        <v>8.6725663716814161</v>
      </c>
      <c r="AM643" s="2">
        <f>+Help!$G643*Help!AG643</f>
        <v>4.6017699115044248</v>
      </c>
      <c r="AN643" s="2">
        <f>+Help!$G643*Help!AH643</f>
        <v>10.205309734513275</v>
      </c>
      <c r="AO643" s="2">
        <f>+Help!$G643*Help!AI643</f>
        <v>42.181946902654865</v>
      </c>
      <c r="AP643" s="2">
        <f>+Help!$G643*Help!AJ643</f>
        <v>4.5722399496365052</v>
      </c>
      <c r="AQ643" s="2">
        <f>+Help!$G643*Help!AK643</f>
        <v>103.66383698462877</v>
      </c>
      <c r="AR643" s="1478">
        <f>+Help!$G643*Help!AL643</f>
        <v>7.9292035398230087</v>
      </c>
      <c r="AS643" s="1478">
        <f>+Help!$G643*Help!AM643</f>
        <v>0</v>
      </c>
      <c r="AV643" s="5">
        <v>1</v>
      </c>
    </row>
    <row r="644" spans="1:48" x14ac:dyDescent="0.2">
      <c r="A644" s="1">
        <v>45568</v>
      </c>
      <c r="B644" s="2">
        <f>+Help!$G644*Help!I644</f>
        <v>666.40707964601768</v>
      </c>
      <c r="C644" s="2">
        <f>+Help!$G644*Help!J644</f>
        <v>413.76991150442478</v>
      </c>
      <c r="D644" s="2">
        <f>+Help!$G644*Help!K644</f>
        <v>112.38938053097345</v>
      </c>
      <c r="E644" s="2">
        <f>+Help!$G644*Help!L644</f>
        <v>111.11504424778761</v>
      </c>
      <c r="F644" s="2">
        <f>+Help!$G644*Help!M644</f>
        <v>285.5459119940702</v>
      </c>
      <c r="G644" s="2">
        <f>+Help!$G644*Help!N644</f>
        <v>357.4805975732782</v>
      </c>
      <c r="H644" s="1478">
        <f>24*Help!R644/Help!$Q644</f>
        <v>260.21522625266078</v>
      </c>
      <c r="I644" s="1478">
        <f>24*Help!S644/Help!$Q644</f>
        <v>256.52230750282456</v>
      </c>
      <c r="J644" s="1478">
        <f>24*Help!T644/Help!$Q644</f>
        <v>17.741935483870968</v>
      </c>
      <c r="K644" s="1478">
        <f>24*Help!U644/Help!$Q644</f>
        <v>4.838709677419355</v>
      </c>
      <c r="L644" s="1478">
        <f>24*Help!V644/Help!$Q644</f>
        <v>1.935483870967742</v>
      </c>
      <c r="M644" s="1478">
        <f>24*Help!W644/Help!$Q644</f>
        <v>645.16129032258061</v>
      </c>
      <c r="N644" s="2">
        <f>100*Help!H644</f>
        <v>100</v>
      </c>
      <c r="O644" s="2">
        <f t="shared" si="89"/>
        <v>666.40707964601768</v>
      </c>
      <c r="P644" s="2">
        <f t="shared" si="90"/>
        <v>413.76991150442478</v>
      </c>
      <c r="Q644" s="2">
        <f t="shared" si="91"/>
        <v>112.38938053097345</v>
      </c>
      <c r="R644" s="2">
        <f t="shared" si="92"/>
        <v>111.11504424778761</v>
      </c>
      <c r="S644" s="2">
        <f t="shared" si="93"/>
        <v>285.5459119940702</v>
      </c>
      <c r="T644" s="2">
        <f t="shared" si="94"/>
        <v>357.4805975732782</v>
      </c>
      <c r="U644" s="1478">
        <f t="shared" si="95"/>
        <v>260.21522625266078</v>
      </c>
      <c r="V644" s="1478">
        <f t="shared" si="96"/>
        <v>256.52230750282456</v>
      </c>
      <c r="W644" s="1478">
        <f t="shared" si="97"/>
        <v>17.741935483870968</v>
      </c>
      <c r="X644" s="1478">
        <f t="shared" si="98"/>
        <v>4.838709677419355</v>
      </c>
      <c r="Y644" s="1478">
        <f t="shared" si="99"/>
        <v>1.935483870967742</v>
      </c>
      <c r="Z644" s="1478">
        <f t="shared" si="100"/>
        <v>645.16129032258061</v>
      </c>
      <c r="AA644" s="2">
        <f t="shared" si="88"/>
        <v>100</v>
      </c>
      <c r="AC644" s="2">
        <v>1</v>
      </c>
      <c r="AE644" s="2">
        <f>+Help!$G644*Help!Y644</f>
        <v>275.18584070796459</v>
      </c>
      <c r="AF644" s="2">
        <f>+Help!$G644*Help!Z644</f>
        <v>138.58407079646017</v>
      </c>
      <c r="AG644" s="2">
        <f>+Help!$G644*Help!AA644</f>
        <v>0</v>
      </c>
      <c r="AH644" s="2">
        <f>+Help!$G644*Help!AB644</f>
        <v>223.50442477876106</v>
      </c>
      <c r="AI644" s="2">
        <f>+Help!$G644*Help!AC644</f>
        <v>29.132743362831857</v>
      </c>
      <c r="AJ644" s="2">
        <f>+Help!$G644*Help!AD644</f>
        <v>53.446217585840714</v>
      </c>
      <c r="AK644" s="2">
        <f>+Help!$G644*Help!AE644</f>
        <v>35.398230088495573</v>
      </c>
      <c r="AL644" s="2">
        <f>+Help!$G644*Help!AF644</f>
        <v>26.017699115044248</v>
      </c>
      <c r="AM644" s="2">
        <f>+Help!$G644*Help!AG644</f>
        <v>13.805309734513274</v>
      </c>
      <c r="AN644" s="2">
        <f>+Help!$G644*Help!AH644</f>
        <v>30.615929203539824</v>
      </c>
      <c r="AO644" s="2">
        <f>+Help!$G644*Help!AI644</f>
        <v>126.54584070796459</v>
      </c>
      <c r="AP644" s="2">
        <f>+Help!$G644*Help!AJ644</f>
        <v>13.716719848909515</v>
      </c>
      <c r="AQ644" s="2">
        <f>+Help!$G644*Help!AK644</f>
        <v>310.99151095388629</v>
      </c>
      <c r="AR644" s="1478">
        <f>+Help!$G644*Help!AL644</f>
        <v>23.787610619469028</v>
      </c>
      <c r="AS644" s="1478">
        <f>+Help!$G644*Help!AM644</f>
        <v>0</v>
      </c>
      <c r="AV644" s="5">
        <v>1</v>
      </c>
    </row>
    <row r="645" spans="1:48" x14ac:dyDescent="0.2">
      <c r="A645" s="1">
        <v>45569</v>
      </c>
      <c r="B645" s="2">
        <f>+Help!$G645*Help!I645</f>
        <v>666.40707964601768</v>
      </c>
      <c r="C645" s="2">
        <f>+Help!$G645*Help!J645</f>
        <v>413.76991150442478</v>
      </c>
      <c r="D645" s="2">
        <f>+Help!$G645*Help!K645</f>
        <v>112.38938053097345</v>
      </c>
      <c r="E645" s="2">
        <f>+Help!$G645*Help!L645</f>
        <v>111.11504424778761</v>
      </c>
      <c r="F645" s="2">
        <f>+Help!$G645*Help!M645</f>
        <v>285.5459119940702</v>
      </c>
      <c r="G645" s="2">
        <f>+Help!$G645*Help!N645</f>
        <v>357.4805975732782</v>
      </c>
      <c r="H645" s="1478">
        <f>24*Help!R645/Help!$Q645</f>
        <v>260.21522625266078</v>
      </c>
      <c r="I645" s="1478">
        <f>24*Help!S645/Help!$Q645</f>
        <v>256.52230750282456</v>
      </c>
      <c r="J645" s="1478">
        <f>24*Help!T645/Help!$Q645</f>
        <v>17.741935483870968</v>
      </c>
      <c r="K645" s="1478">
        <f>24*Help!U645/Help!$Q645</f>
        <v>4.838709677419355</v>
      </c>
      <c r="L645" s="1478">
        <f>24*Help!V645/Help!$Q645</f>
        <v>1.935483870967742</v>
      </c>
      <c r="M645" s="1478">
        <f>24*Help!W645/Help!$Q645</f>
        <v>645.16129032258061</v>
      </c>
      <c r="N645" s="2">
        <f>100*Help!H645</f>
        <v>100</v>
      </c>
      <c r="O645" s="2">
        <f t="shared" si="89"/>
        <v>666.40707964601768</v>
      </c>
      <c r="P645" s="2">
        <f t="shared" si="90"/>
        <v>413.76991150442478</v>
      </c>
      <c r="Q645" s="2">
        <f t="shared" si="91"/>
        <v>112.38938053097345</v>
      </c>
      <c r="R645" s="2">
        <f t="shared" si="92"/>
        <v>111.11504424778761</v>
      </c>
      <c r="S645" s="2">
        <f t="shared" si="93"/>
        <v>285.5459119940702</v>
      </c>
      <c r="T645" s="2">
        <f t="shared" si="94"/>
        <v>357.4805975732782</v>
      </c>
      <c r="U645" s="1478">
        <f t="shared" si="95"/>
        <v>260.21522625266078</v>
      </c>
      <c r="V645" s="1478">
        <f t="shared" si="96"/>
        <v>256.52230750282456</v>
      </c>
      <c r="W645" s="1478">
        <f t="shared" si="97"/>
        <v>17.741935483870968</v>
      </c>
      <c r="X645" s="1478">
        <f t="shared" si="98"/>
        <v>4.838709677419355</v>
      </c>
      <c r="Y645" s="1478">
        <f t="shared" si="99"/>
        <v>1.935483870967742</v>
      </c>
      <c r="Z645" s="1478">
        <f t="shared" si="100"/>
        <v>645.16129032258061</v>
      </c>
      <c r="AA645" s="2">
        <f t="shared" si="88"/>
        <v>100</v>
      </c>
      <c r="AC645" s="2">
        <v>1</v>
      </c>
      <c r="AE645" s="2">
        <f>+Help!$G645*Help!Y645</f>
        <v>275.18584070796459</v>
      </c>
      <c r="AF645" s="2">
        <f>+Help!$G645*Help!Z645</f>
        <v>138.58407079646017</v>
      </c>
      <c r="AG645" s="2">
        <f>+Help!$G645*Help!AA645</f>
        <v>0</v>
      </c>
      <c r="AH645" s="2">
        <f>+Help!$G645*Help!AB645</f>
        <v>223.50442477876106</v>
      </c>
      <c r="AI645" s="2">
        <f>+Help!$G645*Help!AC645</f>
        <v>29.132743362831857</v>
      </c>
      <c r="AJ645" s="2">
        <f>+Help!$G645*Help!AD645</f>
        <v>53.446217585840714</v>
      </c>
      <c r="AK645" s="2">
        <f>+Help!$G645*Help!AE645</f>
        <v>35.398230088495573</v>
      </c>
      <c r="AL645" s="2">
        <f>+Help!$G645*Help!AF645</f>
        <v>26.017699115044248</v>
      </c>
      <c r="AM645" s="2">
        <f>+Help!$G645*Help!AG645</f>
        <v>13.805309734513274</v>
      </c>
      <c r="AN645" s="2">
        <f>+Help!$G645*Help!AH645</f>
        <v>30.615929203539824</v>
      </c>
      <c r="AO645" s="2">
        <f>+Help!$G645*Help!AI645</f>
        <v>126.54584070796459</v>
      </c>
      <c r="AP645" s="2">
        <f>+Help!$G645*Help!AJ645</f>
        <v>13.716719848909515</v>
      </c>
      <c r="AQ645" s="2">
        <f>+Help!$G645*Help!AK645</f>
        <v>310.99151095388629</v>
      </c>
      <c r="AR645" s="1478">
        <f>+Help!$G645*Help!AL645</f>
        <v>23.787610619469028</v>
      </c>
      <c r="AS645" s="1478">
        <f>+Help!$G645*Help!AM645</f>
        <v>0</v>
      </c>
      <c r="AV645" s="5">
        <v>1</v>
      </c>
    </row>
    <row r="646" spans="1:48" x14ac:dyDescent="0.2">
      <c r="A646" s="1">
        <v>45570</v>
      </c>
      <c r="B646" s="2">
        <f>+Help!$G646*Help!I646</f>
        <v>666.40707964601768</v>
      </c>
      <c r="C646" s="2">
        <f>+Help!$G646*Help!J646</f>
        <v>413.76991150442478</v>
      </c>
      <c r="D646" s="2">
        <f>+Help!$G646*Help!K646</f>
        <v>112.38938053097345</v>
      </c>
      <c r="E646" s="2">
        <f>+Help!$G646*Help!L646</f>
        <v>111.11504424778761</v>
      </c>
      <c r="F646" s="2">
        <f>+Help!$G646*Help!M646</f>
        <v>285.5459119940702</v>
      </c>
      <c r="G646" s="2">
        <f>+Help!$G646*Help!N646</f>
        <v>357.4805975732782</v>
      </c>
      <c r="H646" s="1478">
        <f>24*Help!R646/Help!$Q646</f>
        <v>260.21522625266078</v>
      </c>
      <c r="I646" s="1478">
        <f>24*Help!S646/Help!$Q646</f>
        <v>256.52230750282456</v>
      </c>
      <c r="J646" s="1478">
        <f>24*Help!T646/Help!$Q646</f>
        <v>17.741935483870968</v>
      </c>
      <c r="K646" s="1478">
        <f>24*Help!U646/Help!$Q646</f>
        <v>4.838709677419355</v>
      </c>
      <c r="L646" s="1478">
        <f>24*Help!V646/Help!$Q646</f>
        <v>1.935483870967742</v>
      </c>
      <c r="M646" s="1478">
        <f>24*Help!W646/Help!$Q646</f>
        <v>645.16129032258061</v>
      </c>
      <c r="N646" s="2">
        <f>100*Help!H646</f>
        <v>100</v>
      </c>
      <c r="O646" s="2">
        <f t="shared" si="89"/>
        <v>666.40707964601768</v>
      </c>
      <c r="P646" s="2">
        <f t="shared" si="90"/>
        <v>413.76991150442478</v>
      </c>
      <c r="Q646" s="2">
        <f t="shared" si="91"/>
        <v>112.38938053097345</v>
      </c>
      <c r="R646" s="2">
        <f t="shared" si="92"/>
        <v>111.11504424778761</v>
      </c>
      <c r="S646" s="2">
        <f t="shared" si="93"/>
        <v>285.5459119940702</v>
      </c>
      <c r="T646" s="2">
        <f t="shared" si="94"/>
        <v>357.4805975732782</v>
      </c>
      <c r="U646" s="1478">
        <f t="shared" si="95"/>
        <v>260.21522625266078</v>
      </c>
      <c r="V646" s="1478">
        <f t="shared" si="96"/>
        <v>256.52230750282456</v>
      </c>
      <c r="W646" s="1478">
        <f t="shared" si="97"/>
        <v>17.741935483870968</v>
      </c>
      <c r="X646" s="1478">
        <f t="shared" si="98"/>
        <v>4.838709677419355</v>
      </c>
      <c r="Y646" s="1478">
        <f t="shared" si="99"/>
        <v>1.935483870967742</v>
      </c>
      <c r="Z646" s="1478">
        <f t="shared" si="100"/>
        <v>645.16129032258061</v>
      </c>
      <c r="AA646" s="2">
        <f t="shared" si="88"/>
        <v>100</v>
      </c>
      <c r="AC646" s="2">
        <v>1</v>
      </c>
      <c r="AE646" s="2">
        <f>+Help!$G646*Help!Y646</f>
        <v>275.18584070796459</v>
      </c>
      <c r="AF646" s="2">
        <f>+Help!$G646*Help!Z646</f>
        <v>138.58407079646017</v>
      </c>
      <c r="AG646" s="2">
        <f>+Help!$G646*Help!AA646</f>
        <v>0</v>
      </c>
      <c r="AH646" s="2">
        <f>+Help!$G646*Help!AB646</f>
        <v>223.50442477876106</v>
      </c>
      <c r="AI646" s="2">
        <f>+Help!$G646*Help!AC646</f>
        <v>29.132743362831857</v>
      </c>
      <c r="AJ646" s="2">
        <f>+Help!$G646*Help!AD646</f>
        <v>53.446217585840714</v>
      </c>
      <c r="AK646" s="2">
        <f>+Help!$G646*Help!AE646</f>
        <v>35.398230088495573</v>
      </c>
      <c r="AL646" s="2">
        <f>+Help!$G646*Help!AF646</f>
        <v>26.017699115044248</v>
      </c>
      <c r="AM646" s="2">
        <f>+Help!$G646*Help!AG646</f>
        <v>13.805309734513274</v>
      </c>
      <c r="AN646" s="2">
        <f>+Help!$G646*Help!AH646</f>
        <v>30.615929203539824</v>
      </c>
      <c r="AO646" s="2">
        <f>+Help!$G646*Help!AI646</f>
        <v>126.54584070796459</v>
      </c>
      <c r="AP646" s="2">
        <f>+Help!$G646*Help!AJ646</f>
        <v>13.716719848909515</v>
      </c>
      <c r="AQ646" s="2">
        <f>+Help!$G646*Help!AK646</f>
        <v>310.99151095388629</v>
      </c>
      <c r="AR646" s="1478">
        <f>+Help!$G646*Help!AL646</f>
        <v>23.787610619469028</v>
      </c>
      <c r="AS646" s="1478">
        <f>+Help!$G646*Help!AM646</f>
        <v>0</v>
      </c>
      <c r="AV646" s="5">
        <v>1</v>
      </c>
    </row>
    <row r="647" spans="1:48" x14ac:dyDescent="0.2">
      <c r="A647" s="1">
        <v>45571</v>
      </c>
      <c r="B647" s="2">
        <f>+Help!$G647*Help!I647</f>
        <v>666.40707964601768</v>
      </c>
      <c r="C647" s="2">
        <f>+Help!$G647*Help!J647</f>
        <v>413.76991150442478</v>
      </c>
      <c r="D647" s="2">
        <f>+Help!$G647*Help!K647</f>
        <v>112.38938053097345</v>
      </c>
      <c r="E647" s="2">
        <f>+Help!$G647*Help!L647</f>
        <v>111.11504424778761</v>
      </c>
      <c r="F647" s="2">
        <f>+Help!$G647*Help!M647</f>
        <v>285.5459119940702</v>
      </c>
      <c r="G647" s="2">
        <f>+Help!$G647*Help!N647</f>
        <v>357.4805975732782</v>
      </c>
      <c r="H647" s="1478">
        <f>24*Help!R647/Help!$Q647</f>
        <v>260.21522625266078</v>
      </c>
      <c r="I647" s="1478">
        <f>24*Help!S647/Help!$Q647</f>
        <v>256.52230750282456</v>
      </c>
      <c r="J647" s="1478">
        <f>24*Help!T647/Help!$Q647</f>
        <v>17.741935483870968</v>
      </c>
      <c r="K647" s="1478">
        <f>24*Help!U647/Help!$Q647</f>
        <v>4.838709677419355</v>
      </c>
      <c r="L647" s="1478">
        <f>24*Help!V647/Help!$Q647</f>
        <v>1.935483870967742</v>
      </c>
      <c r="M647" s="1478">
        <f>24*Help!W647/Help!$Q647</f>
        <v>645.16129032258061</v>
      </c>
      <c r="N647" s="2">
        <f>100*Help!H647</f>
        <v>100</v>
      </c>
      <c r="O647" s="2">
        <f t="shared" si="89"/>
        <v>666.40707964601768</v>
      </c>
      <c r="P647" s="2">
        <f t="shared" si="90"/>
        <v>413.76991150442478</v>
      </c>
      <c r="Q647" s="2">
        <f t="shared" si="91"/>
        <v>112.38938053097345</v>
      </c>
      <c r="R647" s="2">
        <f t="shared" si="92"/>
        <v>111.11504424778761</v>
      </c>
      <c r="S647" s="2">
        <f t="shared" si="93"/>
        <v>285.5459119940702</v>
      </c>
      <c r="T647" s="2">
        <f t="shared" si="94"/>
        <v>357.4805975732782</v>
      </c>
      <c r="U647" s="1478">
        <f t="shared" si="95"/>
        <v>260.21522625266078</v>
      </c>
      <c r="V647" s="1478">
        <f t="shared" si="96"/>
        <v>256.52230750282456</v>
      </c>
      <c r="W647" s="1478">
        <f t="shared" si="97"/>
        <v>17.741935483870968</v>
      </c>
      <c r="X647" s="1478">
        <f t="shared" si="98"/>
        <v>4.838709677419355</v>
      </c>
      <c r="Y647" s="1478">
        <f t="shared" si="99"/>
        <v>1.935483870967742</v>
      </c>
      <c r="Z647" s="1478">
        <f t="shared" si="100"/>
        <v>645.16129032258061</v>
      </c>
      <c r="AA647" s="2">
        <f t="shared" si="88"/>
        <v>100</v>
      </c>
      <c r="AC647" s="2">
        <v>1</v>
      </c>
      <c r="AE647" s="2">
        <f>+Help!$G647*Help!Y647</f>
        <v>275.18584070796459</v>
      </c>
      <c r="AF647" s="2">
        <f>+Help!$G647*Help!Z647</f>
        <v>138.58407079646017</v>
      </c>
      <c r="AG647" s="2">
        <f>+Help!$G647*Help!AA647</f>
        <v>0</v>
      </c>
      <c r="AH647" s="2">
        <f>+Help!$G647*Help!AB647</f>
        <v>223.50442477876106</v>
      </c>
      <c r="AI647" s="2">
        <f>+Help!$G647*Help!AC647</f>
        <v>29.132743362831857</v>
      </c>
      <c r="AJ647" s="2">
        <f>+Help!$G647*Help!AD647</f>
        <v>53.446217585840714</v>
      </c>
      <c r="AK647" s="2">
        <f>+Help!$G647*Help!AE647</f>
        <v>35.398230088495573</v>
      </c>
      <c r="AL647" s="2">
        <f>+Help!$G647*Help!AF647</f>
        <v>26.017699115044248</v>
      </c>
      <c r="AM647" s="2">
        <f>+Help!$G647*Help!AG647</f>
        <v>13.805309734513274</v>
      </c>
      <c r="AN647" s="2">
        <f>+Help!$G647*Help!AH647</f>
        <v>30.615929203539824</v>
      </c>
      <c r="AO647" s="2">
        <f>+Help!$G647*Help!AI647</f>
        <v>126.54584070796459</v>
      </c>
      <c r="AP647" s="2">
        <f>+Help!$G647*Help!AJ647</f>
        <v>13.716719848909515</v>
      </c>
      <c r="AQ647" s="2">
        <f>+Help!$G647*Help!AK647</f>
        <v>310.99151095388629</v>
      </c>
      <c r="AR647" s="1478">
        <f>+Help!$G647*Help!AL647</f>
        <v>23.787610619469028</v>
      </c>
      <c r="AS647" s="1478">
        <f>+Help!$G647*Help!AM647</f>
        <v>0</v>
      </c>
      <c r="AV647" s="5">
        <v>1</v>
      </c>
    </row>
    <row r="648" spans="1:48" x14ac:dyDescent="0.2">
      <c r="A648" s="1">
        <v>45572</v>
      </c>
      <c r="B648" s="2">
        <f>+Help!$G648*Help!I648</f>
        <v>666.40707964601768</v>
      </c>
      <c r="C648" s="2">
        <f>+Help!$G648*Help!J648</f>
        <v>413.76991150442478</v>
      </c>
      <c r="D648" s="2">
        <f>+Help!$G648*Help!K648</f>
        <v>112.38938053097345</v>
      </c>
      <c r="E648" s="2">
        <f>+Help!$G648*Help!L648</f>
        <v>111.11504424778761</v>
      </c>
      <c r="F648" s="2">
        <f>+Help!$G648*Help!M648</f>
        <v>285.5459119940702</v>
      </c>
      <c r="G648" s="2">
        <f>+Help!$G648*Help!N648</f>
        <v>357.4805975732782</v>
      </c>
      <c r="H648" s="1478">
        <f>24*Help!R648/Help!$Q648</f>
        <v>260.21522625266078</v>
      </c>
      <c r="I648" s="1478">
        <f>24*Help!S648/Help!$Q648</f>
        <v>256.52230750282456</v>
      </c>
      <c r="J648" s="1478">
        <f>24*Help!T648/Help!$Q648</f>
        <v>17.741935483870968</v>
      </c>
      <c r="K648" s="1478">
        <f>24*Help!U648/Help!$Q648</f>
        <v>4.838709677419355</v>
      </c>
      <c r="L648" s="1478">
        <f>24*Help!V648/Help!$Q648</f>
        <v>1.935483870967742</v>
      </c>
      <c r="M648" s="1478">
        <f>24*Help!W648/Help!$Q648</f>
        <v>645.16129032258061</v>
      </c>
      <c r="N648" s="2">
        <f>100*Help!H648</f>
        <v>100</v>
      </c>
      <c r="O648" s="2">
        <f t="shared" si="89"/>
        <v>666.40707964601768</v>
      </c>
      <c r="P648" s="2">
        <f t="shared" si="90"/>
        <v>413.76991150442478</v>
      </c>
      <c r="Q648" s="2">
        <f t="shared" si="91"/>
        <v>112.38938053097345</v>
      </c>
      <c r="R648" s="2">
        <f t="shared" si="92"/>
        <v>111.11504424778761</v>
      </c>
      <c r="S648" s="2">
        <f t="shared" si="93"/>
        <v>285.5459119940702</v>
      </c>
      <c r="T648" s="2">
        <f t="shared" si="94"/>
        <v>357.4805975732782</v>
      </c>
      <c r="U648" s="1478">
        <f t="shared" si="95"/>
        <v>260.21522625266078</v>
      </c>
      <c r="V648" s="1478">
        <f t="shared" si="96"/>
        <v>256.52230750282456</v>
      </c>
      <c r="W648" s="1478">
        <f t="shared" si="97"/>
        <v>17.741935483870968</v>
      </c>
      <c r="X648" s="1478">
        <f t="shared" si="98"/>
        <v>4.838709677419355</v>
      </c>
      <c r="Y648" s="1478">
        <f t="shared" si="99"/>
        <v>1.935483870967742</v>
      </c>
      <c r="Z648" s="1478">
        <f t="shared" si="100"/>
        <v>645.16129032258061</v>
      </c>
      <c r="AA648" s="2">
        <f t="shared" si="88"/>
        <v>100</v>
      </c>
      <c r="AC648" s="2">
        <v>1</v>
      </c>
      <c r="AE648" s="2">
        <f>+Help!$G648*Help!Y648</f>
        <v>275.18584070796459</v>
      </c>
      <c r="AF648" s="2">
        <f>+Help!$G648*Help!Z648</f>
        <v>138.58407079646017</v>
      </c>
      <c r="AG648" s="2">
        <f>+Help!$G648*Help!AA648</f>
        <v>0</v>
      </c>
      <c r="AH648" s="2">
        <f>+Help!$G648*Help!AB648</f>
        <v>223.50442477876106</v>
      </c>
      <c r="AI648" s="2">
        <f>+Help!$G648*Help!AC648</f>
        <v>29.132743362831857</v>
      </c>
      <c r="AJ648" s="2">
        <f>+Help!$G648*Help!AD648</f>
        <v>53.446217585840714</v>
      </c>
      <c r="AK648" s="2">
        <f>+Help!$G648*Help!AE648</f>
        <v>35.398230088495573</v>
      </c>
      <c r="AL648" s="2">
        <f>+Help!$G648*Help!AF648</f>
        <v>26.017699115044248</v>
      </c>
      <c r="AM648" s="2">
        <f>+Help!$G648*Help!AG648</f>
        <v>13.805309734513274</v>
      </c>
      <c r="AN648" s="2">
        <f>+Help!$G648*Help!AH648</f>
        <v>30.615929203539824</v>
      </c>
      <c r="AO648" s="2">
        <f>+Help!$G648*Help!AI648</f>
        <v>126.54584070796459</v>
      </c>
      <c r="AP648" s="2">
        <f>+Help!$G648*Help!AJ648</f>
        <v>13.716719848909515</v>
      </c>
      <c r="AQ648" s="2">
        <f>+Help!$G648*Help!AK648</f>
        <v>310.99151095388629</v>
      </c>
      <c r="AR648" s="1478">
        <f>+Help!$G648*Help!AL648</f>
        <v>23.787610619469028</v>
      </c>
      <c r="AS648" s="1478">
        <f>+Help!$G648*Help!AM648</f>
        <v>0</v>
      </c>
      <c r="AV648" s="5">
        <v>1</v>
      </c>
    </row>
    <row r="649" spans="1:48" x14ac:dyDescent="0.2">
      <c r="A649" s="1">
        <v>45573</v>
      </c>
      <c r="B649" s="2">
        <f>+Help!$G649*Help!I649</f>
        <v>666.40707964601768</v>
      </c>
      <c r="C649" s="2">
        <f>+Help!$G649*Help!J649</f>
        <v>413.76991150442478</v>
      </c>
      <c r="D649" s="2">
        <f>+Help!$G649*Help!K649</f>
        <v>112.38938053097345</v>
      </c>
      <c r="E649" s="2">
        <f>+Help!$G649*Help!L649</f>
        <v>111.11504424778761</v>
      </c>
      <c r="F649" s="2">
        <f>+Help!$G649*Help!M649</f>
        <v>285.5459119940702</v>
      </c>
      <c r="G649" s="2">
        <f>+Help!$G649*Help!N649</f>
        <v>357.4805975732782</v>
      </c>
      <c r="H649" s="1478">
        <f>24*Help!R649/Help!$Q649</f>
        <v>260.21522625266078</v>
      </c>
      <c r="I649" s="1478">
        <f>24*Help!S649/Help!$Q649</f>
        <v>256.52230750282456</v>
      </c>
      <c r="J649" s="1478">
        <f>24*Help!T649/Help!$Q649</f>
        <v>17.741935483870968</v>
      </c>
      <c r="K649" s="1478">
        <f>24*Help!U649/Help!$Q649</f>
        <v>4.838709677419355</v>
      </c>
      <c r="L649" s="1478">
        <f>24*Help!V649/Help!$Q649</f>
        <v>1.935483870967742</v>
      </c>
      <c r="M649" s="1478">
        <f>24*Help!W649/Help!$Q649</f>
        <v>645.16129032258061</v>
      </c>
      <c r="N649" s="2">
        <f>100*Help!H649</f>
        <v>100</v>
      </c>
      <c r="O649" s="2">
        <f t="shared" si="89"/>
        <v>666.40707964601768</v>
      </c>
      <c r="P649" s="2">
        <f t="shared" si="90"/>
        <v>413.76991150442478</v>
      </c>
      <c r="Q649" s="2">
        <f t="shared" si="91"/>
        <v>112.38938053097345</v>
      </c>
      <c r="R649" s="2">
        <f t="shared" si="92"/>
        <v>111.11504424778761</v>
      </c>
      <c r="S649" s="2">
        <f t="shared" si="93"/>
        <v>285.5459119940702</v>
      </c>
      <c r="T649" s="2">
        <f t="shared" si="94"/>
        <v>357.4805975732782</v>
      </c>
      <c r="U649" s="1478">
        <f t="shared" si="95"/>
        <v>260.21522625266078</v>
      </c>
      <c r="V649" s="1478">
        <f t="shared" si="96"/>
        <v>256.52230750282456</v>
      </c>
      <c r="W649" s="1478">
        <f t="shared" si="97"/>
        <v>17.741935483870968</v>
      </c>
      <c r="X649" s="1478">
        <f t="shared" si="98"/>
        <v>4.838709677419355</v>
      </c>
      <c r="Y649" s="1478">
        <f t="shared" si="99"/>
        <v>1.935483870967742</v>
      </c>
      <c r="Z649" s="1478">
        <f t="shared" si="100"/>
        <v>645.16129032258061</v>
      </c>
      <c r="AA649" s="2">
        <f t="shared" si="88"/>
        <v>100</v>
      </c>
      <c r="AC649" s="2">
        <v>1</v>
      </c>
      <c r="AE649" s="2">
        <f>+Help!$G649*Help!Y649</f>
        <v>275.18584070796459</v>
      </c>
      <c r="AF649" s="2">
        <f>+Help!$G649*Help!Z649</f>
        <v>138.58407079646017</v>
      </c>
      <c r="AG649" s="2">
        <f>+Help!$G649*Help!AA649</f>
        <v>0</v>
      </c>
      <c r="AH649" s="2">
        <f>+Help!$G649*Help!AB649</f>
        <v>223.50442477876106</v>
      </c>
      <c r="AI649" s="2">
        <f>+Help!$G649*Help!AC649</f>
        <v>29.132743362831857</v>
      </c>
      <c r="AJ649" s="2">
        <f>+Help!$G649*Help!AD649</f>
        <v>53.446217585840714</v>
      </c>
      <c r="AK649" s="2">
        <f>+Help!$G649*Help!AE649</f>
        <v>35.398230088495573</v>
      </c>
      <c r="AL649" s="2">
        <f>+Help!$G649*Help!AF649</f>
        <v>26.017699115044248</v>
      </c>
      <c r="AM649" s="2">
        <f>+Help!$G649*Help!AG649</f>
        <v>13.805309734513274</v>
      </c>
      <c r="AN649" s="2">
        <f>+Help!$G649*Help!AH649</f>
        <v>30.615929203539824</v>
      </c>
      <c r="AO649" s="2">
        <f>+Help!$G649*Help!AI649</f>
        <v>126.54584070796459</v>
      </c>
      <c r="AP649" s="2">
        <f>+Help!$G649*Help!AJ649</f>
        <v>13.716719848909515</v>
      </c>
      <c r="AQ649" s="2">
        <f>+Help!$G649*Help!AK649</f>
        <v>310.99151095388629</v>
      </c>
      <c r="AR649" s="1478">
        <f>+Help!$G649*Help!AL649</f>
        <v>23.787610619469028</v>
      </c>
      <c r="AS649" s="1478">
        <f>+Help!$G649*Help!AM649</f>
        <v>0</v>
      </c>
      <c r="AV649" s="5">
        <v>1</v>
      </c>
    </row>
    <row r="650" spans="1:48" x14ac:dyDescent="0.2">
      <c r="A650" s="1">
        <v>45574</v>
      </c>
      <c r="B650" s="2">
        <f>+Help!$G650*Help!I650</f>
        <v>666.40707964601768</v>
      </c>
      <c r="C650" s="2">
        <f>+Help!$G650*Help!J650</f>
        <v>413.76991150442478</v>
      </c>
      <c r="D650" s="2">
        <f>+Help!$G650*Help!K650</f>
        <v>112.38938053097345</v>
      </c>
      <c r="E650" s="2">
        <f>+Help!$G650*Help!L650</f>
        <v>111.11504424778761</v>
      </c>
      <c r="F650" s="2">
        <f>+Help!$G650*Help!M650</f>
        <v>285.5459119940702</v>
      </c>
      <c r="G650" s="2">
        <f>+Help!$G650*Help!N650</f>
        <v>357.4805975732782</v>
      </c>
      <c r="H650" s="1478">
        <f>24*Help!R650/Help!$Q650</f>
        <v>260.21522625266078</v>
      </c>
      <c r="I650" s="1478">
        <f>24*Help!S650/Help!$Q650</f>
        <v>256.52230750282456</v>
      </c>
      <c r="J650" s="1478">
        <f>24*Help!T650/Help!$Q650</f>
        <v>17.741935483870968</v>
      </c>
      <c r="K650" s="1478">
        <f>24*Help!U650/Help!$Q650</f>
        <v>4.838709677419355</v>
      </c>
      <c r="L650" s="1478">
        <f>24*Help!V650/Help!$Q650</f>
        <v>1.935483870967742</v>
      </c>
      <c r="M650" s="1478">
        <f>24*Help!W650/Help!$Q650</f>
        <v>645.16129032258061</v>
      </c>
      <c r="N650" s="2">
        <f>100*Help!H650</f>
        <v>100</v>
      </c>
      <c r="O650" s="2">
        <f t="shared" si="89"/>
        <v>666.40707964601768</v>
      </c>
      <c r="P650" s="2">
        <f t="shared" si="90"/>
        <v>413.76991150442478</v>
      </c>
      <c r="Q650" s="2">
        <f t="shared" si="91"/>
        <v>112.38938053097345</v>
      </c>
      <c r="R650" s="2">
        <f t="shared" si="92"/>
        <v>111.11504424778761</v>
      </c>
      <c r="S650" s="2">
        <f t="shared" si="93"/>
        <v>285.5459119940702</v>
      </c>
      <c r="T650" s="2">
        <f t="shared" si="94"/>
        <v>357.4805975732782</v>
      </c>
      <c r="U650" s="1478">
        <f t="shared" si="95"/>
        <v>260.21522625266078</v>
      </c>
      <c r="V650" s="1478">
        <f t="shared" si="96"/>
        <v>256.52230750282456</v>
      </c>
      <c r="W650" s="1478">
        <f t="shared" si="97"/>
        <v>17.741935483870968</v>
      </c>
      <c r="X650" s="1478">
        <f t="shared" si="98"/>
        <v>4.838709677419355</v>
      </c>
      <c r="Y650" s="1478">
        <f t="shared" si="99"/>
        <v>1.935483870967742</v>
      </c>
      <c r="Z650" s="1478">
        <f t="shared" si="100"/>
        <v>645.16129032258061</v>
      </c>
      <c r="AA650" s="2">
        <f t="shared" si="88"/>
        <v>100</v>
      </c>
      <c r="AC650" s="2">
        <v>1</v>
      </c>
      <c r="AE650" s="2">
        <f>+Help!$G650*Help!Y650</f>
        <v>275.18584070796459</v>
      </c>
      <c r="AF650" s="2">
        <f>+Help!$G650*Help!Z650</f>
        <v>138.58407079646017</v>
      </c>
      <c r="AG650" s="2">
        <f>+Help!$G650*Help!AA650</f>
        <v>0</v>
      </c>
      <c r="AH650" s="2">
        <f>+Help!$G650*Help!AB650</f>
        <v>223.50442477876106</v>
      </c>
      <c r="AI650" s="2">
        <f>+Help!$G650*Help!AC650</f>
        <v>29.132743362831857</v>
      </c>
      <c r="AJ650" s="2">
        <f>+Help!$G650*Help!AD650</f>
        <v>53.446217585840714</v>
      </c>
      <c r="AK650" s="2">
        <f>+Help!$G650*Help!AE650</f>
        <v>35.398230088495573</v>
      </c>
      <c r="AL650" s="2">
        <f>+Help!$G650*Help!AF650</f>
        <v>26.017699115044248</v>
      </c>
      <c r="AM650" s="2">
        <f>+Help!$G650*Help!AG650</f>
        <v>13.805309734513274</v>
      </c>
      <c r="AN650" s="2">
        <f>+Help!$G650*Help!AH650</f>
        <v>30.615929203539824</v>
      </c>
      <c r="AO650" s="2">
        <f>+Help!$G650*Help!AI650</f>
        <v>126.54584070796459</v>
      </c>
      <c r="AP650" s="2">
        <f>+Help!$G650*Help!AJ650</f>
        <v>13.716719848909515</v>
      </c>
      <c r="AQ650" s="2">
        <f>+Help!$G650*Help!AK650</f>
        <v>310.99151095388629</v>
      </c>
      <c r="AR650" s="1478">
        <f>+Help!$G650*Help!AL650</f>
        <v>23.787610619469028</v>
      </c>
      <c r="AS650" s="1478">
        <f>+Help!$G650*Help!AM650</f>
        <v>0</v>
      </c>
      <c r="AV650" s="5">
        <v>1</v>
      </c>
    </row>
    <row r="651" spans="1:48" x14ac:dyDescent="0.2">
      <c r="A651" s="1">
        <v>45575</v>
      </c>
      <c r="B651" s="2">
        <f>+Help!$G651*Help!I651</f>
        <v>666.40707964601768</v>
      </c>
      <c r="C651" s="2">
        <f>+Help!$G651*Help!J651</f>
        <v>413.76991150442478</v>
      </c>
      <c r="D651" s="2">
        <f>+Help!$G651*Help!K651</f>
        <v>112.38938053097345</v>
      </c>
      <c r="E651" s="2">
        <f>+Help!$G651*Help!L651</f>
        <v>111.11504424778761</v>
      </c>
      <c r="F651" s="2">
        <f>+Help!$G651*Help!M651</f>
        <v>285.5459119940702</v>
      </c>
      <c r="G651" s="2">
        <f>+Help!$G651*Help!N651</f>
        <v>357.4805975732782</v>
      </c>
      <c r="H651" s="1478">
        <f>24*Help!R651/Help!$Q651</f>
        <v>260.21522625266078</v>
      </c>
      <c r="I651" s="1478">
        <f>24*Help!S651/Help!$Q651</f>
        <v>256.52230750282456</v>
      </c>
      <c r="J651" s="1478">
        <f>24*Help!T651/Help!$Q651</f>
        <v>17.741935483870968</v>
      </c>
      <c r="K651" s="1478">
        <f>24*Help!U651/Help!$Q651</f>
        <v>4.838709677419355</v>
      </c>
      <c r="L651" s="1478">
        <f>24*Help!V651/Help!$Q651</f>
        <v>1.935483870967742</v>
      </c>
      <c r="M651" s="1478">
        <f>24*Help!W651/Help!$Q651</f>
        <v>645.16129032258061</v>
      </c>
      <c r="N651" s="2">
        <f>100*Help!H651</f>
        <v>100</v>
      </c>
      <c r="O651" s="2">
        <f t="shared" si="89"/>
        <v>666.40707964601768</v>
      </c>
      <c r="P651" s="2">
        <f t="shared" si="90"/>
        <v>413.76991150442478</v>
      </c>
      <c r="Q651" s="2">
        <f t="shared" si="91"/>
        <v>112.38938053097345</v>
      </c>
      <c r="R651" s="2">
        <f t="shared" si="92"/>
        <v>111.11504424778761</v>
      </c>
      <c r="S651" s="2">
        <f t="shared" si="93"/>
        <v>285.5459119940702</v>
      </c>
      <c r="T651" s="2">
        <f t="shared" si="94"/>
        <v>357.4805975732782</v>
      </c>
      <c r="U651" s="1478">
        <f t="shared" si="95"/>
        <v>260.21522625266078</v>
      </c>
      <c r="V651" s="1478">
        <f t="shared" si="96"/>
        <v>256.52230750282456</v>
      </c>
      <c r="W651" s="1478">
        <f t="shared" si="97"/>
        <v>17.741935483870968</v>
      </c>
      <c r="X651" s="1478">
        <f t="shared" si="98"/>
        <v>4.838709677419355</v>
      </c>
      <c r="Y651" s="1478">
        <f t="shared" si="99"/>
        <v>1.935483870967742</v>
      </c>
      <c r="Z651" s="1478">
        <f t="shared" si="100"/>
        <v>645.16129032258061</v>
      </c>
      <c r="AA651" s="2">
        <f t="shared" si="88"/>
        <v>100</v>
      </c>
      <c r="AC651" s="2">
        <v>1</v>
      </c>
      <c r="AE651" s="2">
        <f>+Help!$G651*Help!Y651</f>
        <v>275.18584070796459</v>
      </c>
      <c r="AF651" s="2">
        <f>+Help!$G651*Help!Z651</f>
        <v>138.58407079646017</v>
      </c>
      <c r="AG651" s="2">
        <f>+Help!$G651*Help!AA651</f>
        <v>0</v>
      </c>
      <c r="AH651" s="2">
        <f>+Help!$G651*Help!AB651</f>
        <v>223.50442477876106</v>
      </c>
      <c r="AI651" s="2">
        <f>+Help!$G651*Help!AC651</f>
        <v>29.132743362831857</v>
      </c>
      <c r="AJ651" s="2">
        <f>+Help!$G651*Help!AD651</f>
        <v>53.446217585840714</v>
      </c>
      <c r="AK651" s="2">
        <f>+Help!$G651*Help!AE651</f>
        <v>35.398230088495573</v>
      </c>
      <c r="AL651" s="2">
        <f>+Help!$G651*Help!AF651</f>
        <v>26.017699115044248</v>
      </c>
      <c r="AM651" s="2">
        <f>+Help!$G651*Help!AG651</f>
        <v>13.805309734513274</v>
      </c>
      <c r="AN651" s="2">
        <f>+Help!$G651*Help!AH651</f>
        <v>30.615929203539824</v>
      </c>
      <c r="AO651" s="2">
        <f>+Help!$G651*Help!AI651</f>
        <v>126.54584070796459</v>
      </c>
      <c r="AP651" s="2">
        <f>+Help!$G651*Help!AJ651</f>
        <v>13.716719848909515</v>
      </c>
      <c r="AQ651" s="2">
        <f>+Help!$G651*Help!AK651</f>
        <v>310.99151095388629</v>
      </c>
      <c r="AR651" s="1478">
        <f>+Help!$G651*Help!AL651</f>
        <v>23.787610619469028</v>
      </c>
      <c r="AS651" s="1478">
        <f>+Help!$G651*Help!AM651</f>
        <v>0</v>
      </c>
      <c r="AV651" s="5">
        <v>1</v>
      </c>
    </row>
    <row r="652" spans="1:48" x14ac:dyDescent="0.2">
      <c r="A652" s="1">
        <v>45576</v>
      </c>
      <c r="B652" s="2">
        <f>+Help!$G652*Help!I652</f>
        <v>388.73746312684364</v>
      </c>
      <c r="C652" s="2">
        <f>+Help!$G652*Help!J652</f>
        <v>241.36578171091446</v>
      </c>
      <c r="D652" s="2">
        <f>+Help!$G652*Help!K652</f>
        <v>65.560471976401175</v>
      </c>
      <c r="E652" s="2">
        <f>+Help!$G652*Help!L652</f>
        <v>64.817109144542769</v>
      </c>
      <c r="F652" s="2">
        <f>+Help!$G652*Help!M652</f>
        <v>166.56844866320762</v>
      </c>
      <c r="G652" s="2">
        <f>+Help!$G652*Help!N652</f>
        <v>208.53034858441228</v>
      </c>
      <c r="H652" s="1478">
        <f>24*Help!R652/Help!$Q652</f>
        <v>260.21522625266078</v>
      </c>
      <c r="I652" s="1478">
        <f>24*Help!S652/Help!$Q652</f>
        <v>256.52230750282456</v>
      </c>
      <c r="J652" s="1478">
        <f>24*Help!T652/Help!$Q652</f>
        <v>17.741935483870968</v>
      </c>
      <c r="K652" s="1478">
        <f>24*Help!U652/Help!$Q652</f>
        <v>4.838709677419355</v>
      </c>
      <c r="L652" s="1478">
        <f>24*Help!V652/Help!$Q652</f>
        <v>1.935483870967742</v>
      </c>
      <c r="M652" s="1478">
        <f>24*Help!W652/Help!$Q652</f>
        <v>645.16129032258061</v>
      </c>
      <c r="N652" s="2">
        <f>100*Help!H652</f>
        <v>58.333333333333336</v>
      </c>
      <c r="O652" s="2">
        <f t="shared" si="89"/>
        <v>388.73746312684364</v>
      </c>
      <c r="P652" s="2">
        <f t="shared" si="90"/>
        <v>241.36578171091446</v>
      </c>
      <c r="Q652" s="2">
        <f t="shared" si="91"/>
        <v>65.560471976401175</v>
      </c>
      <c r="R652" s="2">
        <f t="shared" si="92"/>
        <v>64.817109144542769</v>
      </c>
      <c r="S652" s="2">
        <f t="shared" si="93"/>
        <v>166.56844866320762</v>
      </c>
      <c r="T652" s="2">
        <f t="shared" si="94"/>
        <v>208.53034858441228</v>
      </c>
      <c r="U652" s="1478">
        <f t="shared" si="95"/>
        <v>260.21522625266078</v>
      </c>
      <c r="V652" s="1478">
        <f t="shared" si="96"/>
        <v>256.52230750282456</v>
      </c>
      <c r="W652" s="1478">
        <f t="shared" si="97"/>
        <v>17.741935483870968</v>
      </c>
      <c r="X652" s="1478">
        <f t="shared" si="98"/>
        <v>4.838709677419355</v>
      </c>
      <c r="Y652" s="1478">
        <f t="shared" si="99"/>
        <v>1.935483870967742</v>
      </c>
      <c r="Z652" s="1478">
        <f t="shared" si="100"/>
        <v>645.16129032258061</v>
      </c>
      <c r="AA652" s="2">
        <f t="shared" si="88"/>
        <v>58.333333333333336</v>
      </c>
      <c r="AC652" s="2">
        <v>1</v>
      </c>
      <c r="AE652" s="2">
        <f>+Help!$G652*Help!Y652</f>
        <v>160.52507374631267</v>
      </c>
      <c r="AF652" s="2">
        <f>+Help!$G652*Help!Z652</f>
        <v>80.840707964601762</v>
      </c>
      <c r="AG652" s="2">
        <f>+Help!$G652*Help!AA652</f>
        <v>0</v>
      </c>
      <c r="AH652" s="2">
        <f>+Help!$G652*Help!AB652</f>
        <v>130.37758112094394</v>
      </c>
      <c r="AI652" s="2">
        <f>+Help!$G652*Help!AC652</f>
        <v>16.994100294985252</v>
      </c>
      <c r="AJ652" s="2">
        <f>+Help!$G652*Help!AD652</f>
        <v>31.176960258407082</v>
      </c>
      <c r="AK652" s="2">
        <f>+Help!$G652*Help!AE652</f>
        <v>20.64896755162242</v>
      </c>
      <c r="AL652" s="2">
        <f>+Help!$G652*Help!AF652</f>
        <v>15.176991150442477</v>
      </c>
      <c r="AM652" s="2">
        <f>+Help!$G652*Help!AG652</f>
        <v>8.053097345132743</v>
      </c>
      <c r="AN652" s="2">
        <f>+Help!$G652*Help!AH652</f>
        <v>17.85929203539823</v>
      </c>
      <c r="AO652" s="2">
        <f>+Help!$G652*Help!AI652</f>
        <v>73.818407079646008</v>
      </c>
      <c r="AP652" s="2">
        <f>+Help!$G652*Help!AJ652</f>
        <v>8.0014199118638842</v>
      </c>
      <c r="AQ652" s="2">
        <f>+Help!$G652*Help!AK652</f>
        <v>181.41171472310035</v>
      </c>
      <c r="AR652" s="1478">
        <f>+Help!$G652*Help!AL652</f>
        <v>13.876106194690266</v>
      </c>
      <c r="AS652" s="1478">
        <f>+Help!$G652*Help!AM652</f>
        <v>0</v>
      </c>
      <c r="AV652" s="5">
        <v>1</v>
      </c>
    </row>
    <row r="653" spans="1:48" x14ac:dyDescent="0.2">
      <c r="A653" s="1">
        <v>45577</v>
      </c>
      <c r="B653" s="2">
        <f>+Help!$G653*Help!I653</f>
        <v>666.40707964601768</v>
      </c>
      <c r="C653" s="2">
        <f>+Help!$G653*Help!J653</f>
        <v>413.76991150442478</v>
      </c>
      <c r="D653" s="2">
        <f>+Help!$G653*Help!K653</f>
        <v>112.38938053097345</v>
      </c>
      <c r="E653" s="2">
        <f>+Help!$G653*Help!L653</f>
        <v>111.11504424778761</v>
      </c>
      <c r="F653" s="2">
        <f>+Help!$G653*Help!M653</f>
        <v>285.5459119940702</v>
      </c>
      <c r="G653" s="2">
        <f>+Help!$G653*Help!N653</f>
        <v>357.4805975732782</v>
      </c>
      <c r="H653" s="1478">
        <f>24*Help!R653/Help!$Q653</f>
        <v>260.21522625266078</v>
      </c>
      <c r="I653" s="1478">
        <f>24*Help!S653/Help!$Q653</f>
        <v>256.52230750282456</v>
      </c>
      <c r="J653" s="1478">
        <f>24*Help!T653/Help!$Q653</f>
        <v>17.741935483870968</v>
      </c>
      <c r="K653" s="1478">
        <f>24*Help!U653/Help!$Q653</f>
        <v>4.838709677419355</v>
      </c>
      <c r="L653" s="1478">
        <f>24*Help!V653/Help!$Q653</f>
        <v>1.935483870967742</v>
      </c>
      <c r="M653" s="1478">
        <f>24*Help!W653/Help!$Q653</f>
        <v>645.16129032258061</v>
      </c>
      <c r="N653" s="2">
        <f>100*Help!H653</f>
        <v>100</v>
      </c>
      <c r="O653" s="2">
        <f t="shared" si="89"/>
        <v>666.40707964601768</v>
      </c>
      <c r="P653" s="2">
        <f t="shared" si="90"/>
        <v>413.76991150442478</v>
      </c>
      <c r="Q653" s="2">
        <f t="shared" si="91"/>
        <v>112.38938053097345</v>
      </c>
      <c r="R653" s="2">
        <f t="shared" si="92"/>
        <v>111.11504424778761</v>
      </c>
      <c r="S653" s="2">
        <f t="shared" si="93"/>
        <v>285.5459119940702</v>
      </c>
      <c r="T653" s="2">
        <f t="shared" si="94"/>
        <v>357.4805975732782</v>
      </c>
      <c r="U653" s="1478">
        <f t="shared" si="95"/>
        <v>260.21522625266078</v>
      </c>
      <c r="V653" s="1478">
        <f t="shared" si="96"/>
        <v>256.52230750282456</v>
      </c>
      <c r="W653" s="1478">
        <f t="shared" si="97"/>
        <v>17.741935483870968</v>
      </c>
      <c r="X653" s="1478">
        <f t="shared" si="98"/>
        <v>4.838709677419355</v>
      </c>
      <c r="Y653" s="1478">
        <f t="shared" si="99"/>
        <v>1.935483870967742</v>
      </c>
      <c r="Z653" s="1478">
        <f t="shared" si="100"/>
        <v>645.16129032258061</v>
      </c>
      <c r="AA653" s="2">
        <f t="shared" si="88"/>
        <v>100</v>
      </c>
      <c r="AC653" s="2">
        <v>1</v>
      </c>
      <c r="AE653" s="2">
        <f>+Help!$G653*Help!Y653</f>
        <v>275.18584070796459</v>
      </c>
      <c r="AF653" s="2">
        <f>+Help!$G653*Help!Z653</f>
        <v>138.58407079646017</v>
      </c>
      <c r="AG653" s="2">
        <f>+Help!$G653*Help!AA653</f>
        <v>0</v>
      </c>
      <c r="AH653" s="2">
        <f>+Help!$G653*Help!AB653</f>
        <v>223.50442477876106</v>
      </c>
      <c r="AI653" s="2">
        <f>+Help!$G653*Help!AC653</f>
        <v>29.132743362831857</v>
      </c>
      <c r="AJ653" s="2">
        <f>+Help!$G653*Help!AD653</f>
        <v>53.446217585840714</v>
      </c>
      <c r="AK653" s="2">
        <f>+Help!$G653*Help!AE653</f>
        <v>35.398230088495573</v>
      </c>
      <c r="AL653" s="2">
        <f>+Help!$G653*Help!AF653</f>
        <v>26.017699115044248</v>
      </c>
      <c r="AM653" s="2">
        <f>+Help!$G653*Help!AG653</f>
        <v>13.805309734513274</v>
      </c>
      <c r="AN653" s="2">
        <f>+Help!$G653*Help!AH653</f>
        <v>30.615929203539824</v>
      </c>
      <c r="AO653" s="2">
        <f>+Help!$G653*Help!AI653</f>
        <v>126.54584070796459</v>
      </c>
      <c r="AP653" s="2">
        <f>+Help!$G653*Help!AJ653</f>
        <v>13.716719848909515</v>
      </c>
      <c r="AQ653" s="2">
        <f>+Help!$G653*Help!AK653</f>
        <v>310.99151095388629</v>
      </c>
      <c r="AR653" s="1478">
        <f>+Help!$G653*Help!AL653</f>
        <v>23.787610619469028</v>
      </c>
      <c r="AS653" s="1478">
        <f>+Help!$G653*Help!AM653</f>
        <v>0</v>
      </c>
      <c r="AV653" s="5">
        <v>1</v>
      </c>
    </row>
    <row r="654" spans="1:48" x14ac:dyDescent="0.2">
      <c r="A654" s="1">
        <v>45578</v>
      </c>
      <c r="B654" s="2">
        <f>+Help!$G654*Help!I654</f>
        <v>666.40707964601768</v>
      </c>
      <c r="C654" s="2">
        <f>+Help!$G654*Help!J654</f>
        <v>413.76991150442478</v>
      </c>
      <c r="D654" s="2">
        <f>+Help!$G654*Help!K654</f>
        <v>112.38938053097345</v>
      </c>
      <c r="E654" s="2">
        <f>+Help!$G654*Help!L654</f>
        <v>111.11504424778761</v>
      </c>
      <c r="F654" s="2">
        <f>+Help!$G654*Help!M654</f>
        <v>285.5459119940702</v>
      </c>
      <c r="G654" s="2">
        <f>+Help!$G654*Help!N654</f>
        <v>357.4805975732782</v>
      </c>
      <c r="H654" s="1478">
        <f>24*Help!R654/Help!$Q654</f>
        <v>260.21522625266078</v>
      </c>
      <c r="I654" s="1478">
        <f>24*Help!S654/Help!$Q654</f>
        <v>256.52230750282456</v>
      </c>
      <c r="J654" s="1478">
        <f>24*Help!T654/Help!$Q654</f>
        <v>17.741935483870968</v>
      </c>
      <c r="K654" s="1478">
        <f>24*Help!U654/Help!$Q654</f>
        <v>4.838709677419355</v>
      </c>
      <c r="L654" s="1478">
        <f>24*Help!V654/Help!$Q654</f>
        <v>1.935483870967742</v>
      </c>
      <c r="M654" s="1478">
        <f>24*Help!W654/Help!$Q654</f>
        <v>645.16129032258061</v>
      </c>
      <c r="N654" s="2">
        <f>100*Help!H654</f>
        <v>100</v>
      </c>
      <c r="O654" s="2">
        <f t="shared" si="89"/>
        <v>666.40707964601768</v>
      </c>
      <c r="P654" s="2">
        <f t="shared" si="90"/>
        <v>413.76991150442478</v>
      </c>
      <c r="Q654" s="2">
        <f t="shared" si="91"/>
        <v>112.38938053097345</v>
      </c>
      <c r="R654" s="2">
        <f t="shared" si="92"/>
        <v>111.11504424778761</v>
      </c>
      <c r="S654" s="2">
        <f t="shared" si="93"/>
        <v>285.5459119940702</v>
      </c>
      <c r="T654" s="2">
        <f t="shared" si="94"/>
        <v>357.4805975732782</v>
      </c>
      <c r="U654" s="1478">
        <f t="shared" si="95"/>
        <v>260.21522625266078</v>
      </c>
      <c r="V654" s="1478">
        <f t="shared" si="96"/>
        <v>256.52230750282456</v>
      </c>
      <c r="W654" s="1478">
        <f t="shared" si="97"/>
        <v>17.741935483870968</v>
      </c>
      <c r="X654" s="1478">
        <f t="shared" si="98"/>
        <v>4.838709677419355</v>
      </c>
      <c r="Y654" s="1478">
        <f t="shared" si="99"/>
        <v>1.935483870967742</v>
      </c>
      <c r="Z654" s="1478">
        <f t="shared" si="100"/>
        <v>645.16129032258061</v>
      </c>
      <c r="AA654" s="2">
        <f t="shared" si="88"/>
        <v>100</v>
      </c>
      <c r="AC654" s="2">
        <v>1</v>
      </c>
      <c r="AE654" s="2">
        <f>+Help!$G654*Help!Y654</f>
        <v>275.18584070796459</v>
      </c>
      <c r="AF654" s="2">
        <f>+Help!$G654*Help!Z654</f>
        <v>138.58407079646017</v>
      </c>
      <c r="AG654" s="2">
        <f>+Help!$G654*Help!AA654</f>
        <v>0</v>
      </c>
      <c r="AH654" s="2">
        <f>+Help!$G654*Help!AB654</f>
        <v>223.50442477876106</v>
      </c>
      <c r="AI654" s="2">
        <f>+Help!$G654*Help!AC654</f>
        <v>29.132743362831857</v>
      </c>
      <c r="AJ654" s="2">
        <f>+Help!$G654*Help!AD654</f>
        <v>53.446217585840714</v>
      </c>
      <c r="AK654" s="2">
        <f>+Help!$G654*Help!AE654</f>
        <v>35.398230088495573</v>
      </c>
      <c r="AL654" s="2">
        <f>+Help!$G654*Help!AF654</f>
        <v>26.017699115044248</v>
      </c>
      <c r="AM654" s="2">
        <f>+Help!$G654*Help!AG654</f>
        <v>13.805309734513274</v>
      </c>
      <c r="AN654" s="2">
        <f>+Help!$G654*Help!AH654</f>
        <v>30.615929203539824</v>
      </c>
      <c r="AO654" s="2">
        <f>+Help!$G654*Help!AI654</f>
        <v>126.54584070796459</v>
      </c>
      <c r="AP654" s="2">
        <f>+Help!$G654*Help!AJ654</f>
        <v>13.716719848909515</v>
      </c>
      <c r="AQ654" s="2">
        <f>+Help!$G654*Help!AK654</f>
        <v>310.99151095388629</v>
      </c>
      <c r="AR654" s="1478">
        <f>+Help!$G654*Help!AL654</f>
        <v>23.787610619469028</v>
      </c>
      <c r="AS654" s="1478">
        <f>+Help!$G654*Help!AM654</f>
        <v>0</v>
      </c>
      <c r="AV654" s="5">
        <v>1</v>
      </c>
    </row>
    <row r="655" spans="1:48" x14ac:dyDescent="0.2">
      <c r="A655" s="1">
        <v>45579</v>
      </c>
      <c r="B655" s="2">
        <f>+Help!$G655*Help!I655</f>
        <v>666.40707964601768</v>
      </c>
      <c r="C655" s="2">
        <f>+Help!$G655*Help!J655</f>
        <v>413.76991150442478</v>
      </c>
      <c r="D655" s="2">
        <f>+Help!$G655*Help!K655</f>
        <v>112.38938053097345</v>
      </c>
      <c r="E655" s="2">
        <f>+Help!$G655*Help!L655</f>
        <v>111.11504424778761</v>
      </c>
      <c r="F655" s="2">
        <f>+Help!$G655*Help!M655</f>
        <v>285.5459119940702</v>
      </c>
      <c r="G655" s="2">
        <f>+Help!$G655*Help!N655</f>
        <v>357.4805975732782</v>
      </c>
      <c r="H655" s="1478">
        <f>24*Help!R655/Help!$Q655</f>
        <v>260.21522625266078</v>
      </c>
      <c r="I655" s="1478">
        <f>24*Help!S655/Help!$Q655</f>
        <v>256.52230750282456</v>
      </c>
      <c r="J655" s="1478">
        <f>24*Help!T655/Help!$Q655</f>
        <v>17.741935483870968</v>
      </c>
      <c r="K655" s="1478">
        <f>24*Help!U655/Help!$Q655</f>
        <v>4.838709677419355</v>
      </c>
      <c r="L655" s="1478">
        <f>24*Help!V655/Help!$Q655</f>
        <v>1.935483870967742</v>
      </c>
      <c r="M655" s="1478">
        <f>24*Help!W655/Help!$Q655</f>
        <v>645.16129032258061</v>
      </c>
      <c r="N655" s="2">
        <f>100*Help!H655</f>
        <v>100</v>
      </c>
      <c r="O655" s="2">
        <f t="shared" si="89"/>
        <v>666.40707964601768</v>
      </c>
      <c r="P655" s="2">
        <f t="shared" si="90"/>
        <v>413.76991150442478</v>
      </c>
      <c r="Q655" s="2">
        <f t="shared" si="91"/>
        <v>112.38938053097345</v>
      </c>
      <c r="R655" s="2">
        <f t="shared" si="92"/>
        <v>111.11504424778761</v>
      </c>
      <c r="S655" s="2">
        <f t="shared" si="93"/>
        <v>285.5459119940702</v>
      </c>
      <c r="T655" s="2">
        <f t="shared" si="94"/>
        <v>357.4805975732782</v>
      </c>
      <c r="U655" s="1478">
        <f t="shared" si="95"/>
        <v>260.21522625266078</v>
      </c>
      <c r="V655" s="1478">
        <f t="shared" si="96"/>
        <v>256.52230750282456</v>
      </c>
      <c r="W655" s="1478">
        <f t="shared" si="97"/>
        <v>17.741935483870968</v>
      </c>
      <c r="X655" s="1478">
        <f t="shared" si="98"/>
        <v>4.838709677419355</v>
      </c>
      <c r="Y655" s="1478">
        <f t="shared" si="99"/>
        <v>1.935483870967742</v>
      </c>
      <c r="Z655" s="1478">
        <f t="shared" si="100"/>
        <v>645.16129032258061</v>
      </c>
      <c r="AA655" s="2">
        <f t="shared" si="88"/>
        <v>100</v>
      </c>
      <c r="AC655" s="2">
        <v>1</v>
      </c>
      <c r="AE655" s="2">
        <f>+Help!$G655*Help!Y655</f>
        <v>275.18584070796459</v>
      </c>
      <c r="AF655" s="2">
        <f>+Help!$G655*Help!Z655</f>
        <v>138.58407079646017</v>
      </c>
      <c r="AG655" s="2">
        <f>+Help!$G655*Help!AA655</f>
        <v>0</v>
      </c>
      <c r="AH655" s="2">
        <f>+Help!$G655*Help!AB655</f>
        <v>223.50442477876106</v>
      </c>
      <c r="AI655" s="2">
        <f>+Help!$G655*Help!AC655</f>
        <v>29.132743362831857</v>
      </c>
      <c r="AJ655" s="2">
        <f>+Help!$G655*Help!AD655</f>
        <v>53.446217585840714</v>
      </c>
      <c r="AK655" s="2">
        <f>+Help!$G655*Help!AE655</f>
        <v>35.398230088495573</v>
      </c>
      <c r="AL655" s="2">
        <f>+Help!$G655*Help!AF655</f>
        <v>26.017699115044248</v>
      </c>
      <c r="AM655" s="2">
        <f>+Help!$G655*Help!AG655</f>
        <v>13.805309734513274</v>
      </c>
      <c r="AN655" s="2">
        <f>+Help!$G655*Help!AH655</f>
        <v>30.615929203539824</v>
      </c>
      <c r="AO655" s="2">
        <f>+Help!$G655*Help!AI655</f>
        <v>126.54584070796459</v>
      </c>
      <c r="AP655" s="2">
        <f>+Help!$G655*Help!AJ655</f>
        <v>13.716719848909515</v>
      </c>
      <c r="AQ655" s="2">
        <f>+Help!$G655*Help!AK655</f>
        <v>310.99151095388629</v>
      </c>
      <c r="AR655" s="1478">
        <f>+Help!$G655*Help!AL655</f>
        <v>23.787610619469028</v>
      </c>
      <c r="AS655" s="1478">
        <f>+Help!$G655*Help!AM655</f>
        <v>0</v>
      </c>
      <c r="AV655" s="5">
        <v>1</v>
      </c>
    </row>
    <row r="656" spans="1:48" x14ac:dyDescent="0.2">
      <c r="A656" s="1">
        <v>45580</v>
      </c>
      <c r="B656" s="2">
        <f>+Help!$G656*Help!I656</f>
        <v>666.40707964601768</v>
      </c>
      <c r="C656" s="2">
        <f>+Help!$G656*Help!J656</f>
        <v>413.76991150442478</v>
      </c>
      <c r="D656" s="2">
        <f>+Help!$G656*Help!K656</f>
        <v>112.38938053097345</v>
      </c>
      <c r="E656" s="2">
        <f>+Help!$G656*Help!L656</f>
        <v>111.11504424778761</v>
      </c>
      <c r="F656" s="2">
        <f>+Help!$G656*Help!M656</f>
        <v>285.5459119940702</v>
      </c>
      <c r="G656" s="2">
        <f>+Help!$G656*Help!N656</f>
        <v>357.4805975732782</v>
      </c>
      <c r="H656" s="1478">
        <f>24*Help!R656/Help!$Q656</f>
        <v>260.21522625266078</v>
      </c>
      <c r="I656" s="1478">
        <f>24*Help!S656/Help!$Q656</f>
        <v>256.52230750282456</v>
      </c>
      <c r="J656" s="1478">
        <f>24*Help!T656/Help!$Q656</f>
        <v>17.741935483870968</v>
      </c>
      <c r="K656" s="1478">
        <f>24*Help!U656/Help!$Q656</f>
        <v>4.838709677419355</v>
      </c>
      <c r="L656" s="1478">
        <f>24*Help!V656/Help!$Q656</f>
        <v>1.935483870967742</v>
      </c>
      <c r="M656" s="1478">
        <f>24*Help!W656/Help!$Q656</f>
        <v>645.16129032258061</v>
      </c>
      <c r="N656" s="2">
        <f>100*Help!H656</f>
        <v>100</v>
      </c>
      <c r="O656" s="2">
        <f t="shared" si="89"/>
        <v>666.40707964601768</v>
      </c>
      <c r="P656" s="2">
        <f t="shared" si="90"/>
        <v>413.76991150442478</v>
      </c>
      <c r="Q656" s="2">
        <f t="shared" si="91"/>
        <v>112.38938053097345</v>
      </c>
      <c r="R656" s="2">
        <f t="shared" si="92"/>
        <v>111.11504424778761</v>
      </c>
      <c r="S656" s="2">
        <f t="shared" si="93"/>
        <v>285.5459119940702</v>
      </c>
      <c r="T656" s="2">
        <f t="shared" si="94"/>
        <v>357.4805975732782</v>
      </c>
      <c r="U656" s="1478">
        <f t="shared" si="95"/>
        <v>260.21522625266078</v>
      </c>
      <c r="V656" s="1478">
        <f t="shared" si="96"/>
        <v>256.52230750282456</v>
      </c>
      <c r="W656" s="1478">
        <f t="shared" si="97"/>
        <v>17.741935483870968</v>
      </c>
      <c r="X656" s="1478">
        <f t="shared" si="98"/>
        <v>4.838709677419355</v>
      </c>
      <c r="Y656" s="1478">
        <f t="shared" si="99"/>
        <v>1.935483870967742</v>
      </c>
      <c r="Z656" s="1478">
        <f t="shared" si="100"/>
        <v>645.16129032258061</v>
      </c>
      <c r="AA656" s="2">
        <f t="shared" si="88"/>
        <v>100</v>
      </c>
      <c r="AC656" s="2">
        <v>1</v>
      </c>
      <c r="AE656" s="2">
        <f>+Help!$G656*Help!Y656</f>
        <v>275.18584070796459</v>
      </c>
      <c r="AF656" s="2">
        <f>+Help!$G656*Help!Z656</f>
        <v>138.58407079646017</v>
      </c>
      <c r="AG656" s="2">
        <f>+Help!$G656*Help!AA656</f>
        <v>0</v>
      </c>
      <c r="AH656" s="2">
        <f>+Help!$G656*Help!AB656</f>
        <v>223.50442477876106</v>
      </c>
      <c r="AI656" s="2">
        <f>+Help!$G656*Help!AC656</f>
        <v>29.132743362831857</v>
      </c>
      <c r="AJ656" s="2">
        <f>+Help!$G656*Help!AD656</f>
        <v>53.446217585840714</v>
      </c>
      <c r="AK656" s="2">
        <f>+Help!$G656*Help!AE656</f>
        <v>35.398230088495573</v>
      </c>
      <c r="AL656" s="2">
        <f>+Help!$G656*Help!AF656</f>
        <v>26.017699115044248</v>
      </c>
      <c r="AM656" s="2">
        <f>+Help!$G656*Help!AG656</f>
        <v>13.805309734513274</v>
      </c>
      <c r="AN656" s="2">
        <f>+Help!$G656*Help!AH656</f>
        <v>30.615929203539824</v>
      </c>
      <c r="AO656" s="2">
        <f>+Help!$G656*Help!AI656</f>
        <v>126.54584070796459</v>
      </c>
      <c r="AP656" s="2">
        <f>+Help!$G656*Help!AJ656</f>
        <v>13.716719848909515</v>
      </c>
      <c r="AQ656" s="2">
        <f>+Help!$G656*Help!AK656</f>
        <v>310.99151095388629</v>
      </c>
      <c r="AR656" s="1478">
        <f>+Help!$G656*Help!AL656</f>
        <v>23.787610619469028</v>
      </c>
      <c r="AS656" s="1478">
        <f>+Help!$G656*Help!AM656</f>
        <v>0</v>
      </c>
      <c r="AV656" s="5">
        <v>1</v>
      </c>
    </row>
    <row r="657" spans="1:48" x14ac:dyDescent="0.2">
      <c r="A657" s="1">
        <v>45581</v>
      </c>
      <c r="B657" s="2">
        <f>+Help!$G657*Help!I657</f>
        <v>666.40707964601768</v>
      </c>
      <c r="C657" s="2">
        <f>+Help!$G657*Help!J657</f>
        <v>413.76991150442478</v>
      </c>
      <c r="D657" s="2">
        <f>+Help!$G657*Help!K657</f>
        <v>112.38938053097345</v>
      </c>
      <c r="E657" s="2">
        <f>+Help!$G657*Help!L657</f>
        <v>111.11504424778761</v>
      </c>
      <c r="F657" s="2">
        <f>+Help!$G657*Help!M657</f>
        <v>285.5459119940702</v>
      </c>
      <c r="G657" s="2">
        <f>+Help!$G657*Help!N657</f>
        <v>357.4805975732782</v>
      </c>
      <c r="H657" s="1478">
        <f>24*Help!R657/Help!$Q657</f>
        <v>260.21522625266078</v>
      </c>
      <c r="I657" s="1478">
        <f>24*Help!S657/Help!$Q657</f>
        <v>256.52230750282456</v>
      </c>
      <c r="J657" s="1478">
        <f>24*Help!T657/Help!$Q657</f>
        <v>17.741935483870968</v>
      </c>
      <c r="K657" s="1478">
        <f>24*Help!U657/Help!$Q657</f>
        <v>4.838709677419355</v>
      </c>
      <c r="L657" s="1478">
        <f>24*Help!V657/Help!$Q657</f>
        <v>1.935483870967742</v>
      </c>
      <c r="M657" s="1478">
        <f>24*Help!W657/Help!$Q657</f>
        <v>645.16129032258061</v>
      </c>
      <c r="N657" s="2">
        <f>100*Help!H657</f>
        <v>100</v>
      </c>
      <c r="O657" s="2">
        <f t="shared" si="89"/>
        <v>666.40707964601768</v>
      </c>
      <c r="P657" s="2">
        <f t="shared" si="90"/>
        <v>413.76991150442478</v>
      </c>
      <c r="Q657" s="2">
        <f t="shared" si="91"/>
        <v>112.38938053097345</v>
      </c>
      <c r="R657" s="2">
        <f t="shared" si="92"/>
        <v>111.11504424778761</v>
      </c>
      <c r="S657" s="2">
        <f t="shared" si="93"/>
        <v>285.5459119940702</v>
      </c>
      <c r="T657" s="2">
        <f t="shared" si="94"/>
        <v>357.4805975732782</v>
      </c>
      <c r="U657" s="1478">
        <f t="shared" si="95"/>
        <v>260.21522625266078</v>
      </c>
      <c r="V657" s="1478">
        <f t="shared" si="96"/>
        <v>256.52230750282456</v>
      </c>
      <c r="W657" s="1478">
        <f t="shared" si="97"/>
        <v>17.741935483870968</v>
      </c>
      <c r="X657" s="1478">
        <f t="shared" si="98"/>
        <v>4.838709677419355</v>
      </c>
      <c r="Y657" s="1478">
        <f t="shared" si="99"/>
        <v>1.935483870967742</v>
      </c>
      <c r="Z657" s="1478">
        <f t="shared" si="100"/>
        <v>645.16129032258061</v>
      </c>
      <c r="AA657" s="2">
        <f t="shared" si="88"/>
        <v>100</v>
      </c>
      <c r="AC657" s="2">
        <v>1</v>
      </c>
      <c r="AE657" s="2">
        <f>+Help!$G657*Help!Y657</f>
        <v>275.18584070796459</v>
      </c>
      <c r="AF657" s="2">
        <f>+Help!$G657*Help!Z657</f>
        <v>138.58407079646017</v>
      </c>
      <c r="AG657" s="2">
        <f>+Help!$G657*Help!AA657</f>
        <v>0</v>
      </c>
      <c r="AH657" s="2">
        <f>+Help!$G657*Help!AB657</f>
        <v>223.50442477876106</v>
      </c>
      <c r="AI657" s="2">
        <f>+Help!$G657*Help!AC657</f>
        <v>29.132743362831857</v>
      </c>
      <c r="AJ657" s="2">
        <f>+Help!$G657*Help!AD657</f>
        <v>53.446217585840714</v>
      </c>
      <c r="AK657" s="2">
        <f>+Help!$G657*Help!AE657</f>
        <v>35.398230088495573</v>
      </c>
      <c r="AL657" s="2">
        <f>+Help!$G657*Help!AF657</f>
        <v>26.017699115044248</v>
      </c>
      <c r="AM657" s="2">
        <f>+Help!$G657*Help!AG657</f>
        <v>13.805309734513274</v>
      </c>
      <c r="AN657" s="2">
        <f>+Help!$G657*Help!AH657</f>
        <v>30.615929203539824</v>
      </c>
      <c r="AO657" s="2">
        <f>+Help!$G657*Help!AI657</f>
        <v>126.54584070796459</v>
      </c>
      <c r="AP657" s="2">
        <f>+Help!$G657*Help!AJ657</f>
        <v>13.716719848909515</v>
      </c>
      <c r="AQ657" s="2">
        <f>+Help!$G657*Help!AK657</f>
        <v>310.99151095388629</v>
      </c>
      <c r="AR657" s="1478">
        <f>+Help!$G657*Help!AL657</f>
        <v>23.787610619469028</v>
      </c>
      <c r="AS657" s="1478">
        <f>+Help!$G657*Help!AM657</f>
        <v>0</v>
      </c>
      <c r="AV657" s="5">
        <v>1</v>
      </c>
    </row>
    <row r="658" spans="1:48" x14ac:dyDescent="0.2">
      <c r="A658" s="1">
        <v>45582</v>
      </c>
      <c r="B658" s="2">
        <f>+Help!$G658*Help!I658</f>
        <v>666.40707964601768</v>
      </c>
      <c r="C658" s="2">
        <f>+Help!$G658*Help!J658</f>
        <v>413.76991150442478</v>
      </c>
      <c r="D658" s="2">
        <f>+Help!$G658*Help!K658</f>
        <v>112.38938053097345</v>
      </c>
      <c r="E658" s="2">
        <f>+Help!$G658*Help!L658</f>
        <v>111.11504424778761</v>
      </c>
      <c r="F658" s="2">
        <f>+Help!$G658*Help!M658</f>
        <v>285.5459119940702</v>
      </c>
      <c r="G658" s="2">
        <f>+Help!$G658*Help!N658</f>
        <v>357.4805975732782</v>
      </c>
      <c r="H658" s="1478">
        <f>24*Help!R658/Help!$Q658</f>
        <v>260.21522625266078</v>
      </c>
      <c r="I658" s="1478">
        <f>24*Help!S658/Help!$Q658</f>
        <v>256.52230750282456</v>
      </c>
      <c r="J658" s="1478">
        <f>24*Help!T658/Help!$Q658</f>
        <v>17.741935483870968</v>
      </c>
      <c r="K658" s="1478">
        <f>24*Help!U658/Help!$Q658</f>
        <v>4.838709677419355</v>
      </c>
      <c r="L658" s="1478">
        <f>24*Help!V658/Help!$Q658</f>
        <v>1.935483870967742</v>
      </c>
      <c r="M658" s="1478">
        <f>24*Help!W658/Help!$Q658</f>
        <v>645.16129032258061</v>
      </c>
      <c r="N658" s="2">
        <f>100*Help!H658</f>
        <v>100</v>
      </c>
      <c r="O658" s="2">
        <f t="shared" si="89"/>
        <v>666.40707964601768</v>
      </c>
      <c r="P658" s="2">
        <f t="shared" si="90"/>
        <v>413.76991150442478</v>
      </c>
      <c r="Q658" s="2">
        <f t="shared" si="91"/>
        <v>112.38938053097345</v>
      </c>
      <c r="R658" s="2">
        <f t="shared" si="92"/>
        <v>111.11504424778761</v>
      </c>
      <c r="S658" s="2">
        <f t="shared" si="93"/>
        <v>285.5459119940702</v>
      </c>
      <c r="T658" s="2">
        <f t="shared" si="94"/>
        <v>357.4805975732782</v>
      </c>
      <c r="U658" s="1478">
        <f t="shared" si="95"/>
        <v>260.21522625266078</v>
      </c>
      <c r="V658" s="1478">
        <f t="shared" si="96"/>
        <v>256.52230750282456</v>
      </c>
      <c r="W658" s="1478">
        <f t="shared" si="97"/>
        <v>17.741935483870968</v>
      </c>
      <c r="X658" s="1478">
        <f t="shared" si="98"/>
        <v>4.838709677419355</v>
      </c>
      <c r="Y658" s="1478">
        <f t="shared" si="99"/>
        <v>1.935483870967742</v>
      </c>
      <c r="Z658" s="1478">
        <f t="shared" si="100"/>
        <v>645.16129032258061</v>
      </c>
      <c r="AA658" s="2">
        <f t="shared" si="88"/>
        <v>100</v>
      </c>
      <c r="AC658" s="2">
        <v>1</v>
      </c>
      <c r="AE658" s="2">
        <f>+Help!$G658*Help!Y658</f>
        <v>275.18584070796459</v>
      </c>
      <c r="AF658" s="2">
        <f>+Help!$G658*Help!Z658</f>
        <v>138.58407079646017</v>
      </c>
      <c r="AG658" s="2">
        <f>+Help!$G658*Help!AA658</f>
        <v>0</v>
      </c>
      <c r="AH658" s="2">
        <f>+Help!$G658*Help!AB658</f>
        <v>223.50442477876106</v>
      </c>
      <c r="AI658" s="2">
        <f>+Help!$G658*Help!AC658</f>
        <v>29.132743362831857</v>
      </c>
      <c r="AJ658" s="2">
        <f>+Help!$G658*Help!AD658</f>
        <v>53.446217585840714</v>
      </c>
      <c r="AK658" s="2">
        <f>+Help!$G658*Help!AE658</f>
        <v>35.398230088495573</v>
      </c>
      <c r="AL658" s="2">
        <f>+Help!$G658*Help!AF658</f>
        <v>26.017699115044248</v>
      </c>
      <c r="AM658" s="2">
        <f>+Help!$G658*Help!AG658</f>
        <v>13.805309734513274</v>
      </c>
      <c r="AN658" s="2">
        <f>+Help!$G658*Help!AH658</f>
        <v>30.615929203539824</v>
      </c>
      <c r="AO658" s="2">
        <f>+Help!$G658*Help!AI658</f>
        <v>126.54584070796459</v>
      </c>
      <c r="AP658" s="2">
        <f>+Help!$G658*Help!AJ658</f>
        <v>13.716719848909515</v>
      </c>
      <c r="AQ658" s="2">
        <f>+Help!$G658*Help!AK658</f>
        <v>310.99151095388629</v>
      </c>
      <c r="AR658" s="1478">
        <f>+Help!$G658*Help!AL658</f>
        <v>23.787610619469028</v>
      </c>
      <c r="AS658" s="1478">
        <f>+Help!$G658*Help!AM658</f>
        <v>0</v>
      </c>
      <c r="AV658" s="5">
        <v>1</v>
      </c>
    </row>
    <row r="659" spans="1:48" x14ac:dyDescent="0.2">
      <c r="A659" s="1">
        <v>45583</v>
      </c>
      <c r="B659" s="2">
        <f>+Help!$G659*Help!I659</f>
        <v>666.40707964601768</v>
      </c>
      <c r="C659" s="2">
        <f>+Help!$G659*Help!J659</f>
        <v>413.76991150442478</v>
      </c>
      <c r="D659" s="2">
        <f>+Help!$G659*Help!K659</f>
        <v>112.38938053097345</v>
      </c>
      <c r="E659" s="2">
        <f>+Help!$G659*Help!L659</f>
        <v>111.11504424778761</v>
      </c>
      <c r="F659" s="2">
        <f>+Help!$G659*Help!M659</f>
        <v>285.5459119940702</v>
      </c>
      <c r="G659" s="2">
        <f>+Help!$G659*Help!N659</f>
        <v>357.4805975732782</v>
      </c>
      <c r="H659" s="1478">
        <f>24*Help!R659/Help!$Q659</f>
        <v>260.21522625266078</v>
      </c>
      <c r="I659" s="1478">
        <f>24*Help!S659/Help!$Q659</f>
        <v>256.52230750282456</v>
      </c>
      <c r="J659" s="1478">
        <f>24*Help!T659/Help!$Q659</f>
        <v>17.741935483870968</v>
      </c>
      <c r="K659" s="1478">
        <f>24*Help!U659/Help!$Q659</f>
        <v>4.838709677419355</v>
      </c>
      <c r="L659" s="1478">
        <f>24*Help!V659/Help!$Q659</f>
        <v>1.935483870967742</v>
      </c>
      <c r="M659" s="1478">
        <f>24*Help!W659/Help!$Q659</f>
        <v>645.16129032258061</v>
      </c>
      <c r="N659" s="2">
        <f>100*Help!H659</f>
        <v>100</v>
      </c>
      <c r="O659" s="2">
        <f t="shared" si="89"/>
        <v>666.40707964601768</v>
      </c>
      <c r="P659" s="2">
        <f t="shared" si="90"/>
        <v>413.76991150442478</v>
      </c>
      <c r="Q659" s="2">
        <f t="shared" si="91"/>
        <v>112.38938053097345</v>
      </c>
      <c r="R659" s="2">
        <f t="shared" si="92"/>
        <v>111.11504424778761</v>
      </c>
      <c r="S659" s="2">
        <f t="shared" si="93"/>
        <v>285.5459119940702</v>
      </c>
      <c r="T659" s="2">
        <f t="shared" si="94"/>
        <v>357.4805975732782</v>
      </c>
      <c r="U659" s="1478">
        <f t="shared" si="95"/>
        <v>260.21522625266078</v>
      </c>
      <c r="V659" s="1478">
        <f t="shared" si="96"/>
        <v>256.52230750282456</v>
      </c>
      <c r="W659" s="1478">
        <f t="shared" si="97"/>
        <v>17.741935483870968</v>
      </c>
      <c r="X659" s="1478">
        <f t="shared" si="98"/>
        <v>4.838709677419355</v>
      </c>
      <c r="Y659" s="1478">
        <f t="shared" si="99"/>
        <v>1.935483870967742</v>
      </c>
      <c r="Z659" s="1478">
        <f t="shared" si="100"/>
        <v>645.16129032258061</v>
      </c>
      <c r="AA659" s="2">
        <f t="shared" si="88"/>
        <v>100</v>
      </c>
      <c r="AC659" s="2">
        <v>1</v>
      </c>
      <c r="AE659" s="2">
        <f>+Help!$G659*Help!Y659</f>
        <v>275.18584070796459</v>
      </c>
      <c r="AF659" s="2">
        <f>+Help!$G659*Help!Z659</f>
        <v>138.58407079646017</v>
      </c>
      <c r="AG659" s="2">
        <f>+Help!$G659*Help!AA659</f>
        <v>0</v>
      </c>
      <c r="AH659" s="2">
        <f>+Help!$G659*Help!AB659</f>
        <v>223.50442477876106</v>
      </c>
      <c r="AI659" s="2">
        <f>+Help!$G659*Help!AC659</f>
        <v>29.132743362831857</v>
      </c>
      <c r="AJ659" s="2">
        <f>+Help!$G659*Help!AD659</f>
        <v>53.446217585840714</v>
      </c>
      <c r="AK659" s="2">
        <f>+Help!$G659*Help!AE659</f>
        <v>35.398230088495573</v>
      </c>
      <c r="AL659" s="2">
        <f>+Help!$G659*Help!AF659</f>
        <v>26.017699115044248</v>
      </c>
      <c r="AM659" s="2">
        <f>+Help!$G659*Help!AG659</f>
        <v>13.805309734513274</v>
      </c>
      <c r="AN659" s="2">
        <f>+Help!$G659*Help!AH659</f>
        <v>30.615929203539824</v>
      </c>
      <c r="AO659" s="2">
        <f>+Help!$G659*Help!AI659</f>
        <v>126.54584070796459</v>
      </c>
      <c r="AP659" s="2">
        <f>+Help!$G659*Help!AJ659</f>
        <v>13.716719848909515</v>
      </c>
      <c r="AQ659" s="2">
        <f>+Help!$G659*Help!AK659</f>
        <v>310.99151095388629</v>
      </c>
      <c r="AR659" s="1478">
        <f>+Help!$G659*Help!AL659</f>
        <v>23.787610619469028</v>
      </c>
      <c r="AS659" s="1478">
        <f>+Help!$G659*Help!AM659</f>
        <v>0</v>
      </c>
      <c r="AV659" s="5">
        <v>1</v>
      </c>
    </row>
    <row r="660" spans="1:48" x14ac:dyDescent="0.2">
      <c r="A660" s="1">
        <v>45584</v>
      </c>
      <c r="B660" s="2">
        <f>+Help!$G660*Help!I660</f>
        <v>666.40707964601768</v>
      </c>
      <c r="C660" s="2">
        <f>+Help!$G660*Help!J660</f>
        <v>413.76991150442478</v>
      </c>
      <c r="D660" s="2">
        <f>+Help!$G660*Help!K660</f>
        <v>112.38938053097345</v>
      </c>
      <c r="E660" s="2">
        <f>+Help!$G660*Help!L660</f>
        <v>111.11504424778761</v>
      </c>
      <c r="F660" s="2">
        <f>+Help!$G660*Help!M660</f>
        <v>285.5459119940702</v>
      </c>
      <c r="G660" s="2">
        <f>+Help!$G660*Help!N660</f>
        <v>357.4805975732782</v>
      </c>
      <c r="H660" s="1478">
        <f>24*Help!R660/Help!$Q660</f>
        <v>260.21522625266078</v>
      </c>
      <c r="I660" s="1478">
        <f>24*Help!S660/Help!$Q660</f>
        <v>256.52230750282456</v>
      </c>
      <c r="J660" s="1478">
        <f>24*Help!T660/Help!$Q660</f>
        <v>17.741935483870968</v>
      </c>
      <c r="K660" s="1478">
        <f>24*Help!U660/Help!$Q660</f>
        <v>4.838709677419355</v>
      </c>
      <c r="L660" s="1478">
        <f>24*Help!V660/Help!$Q660</f>
        <v>1.935483870967742</v>
      </c>
      <c r="M660" s="1478">
        <f>24*Help!W660/Help!$Q660</f>
        <v>645.16129032258061</v>
      </c>
      <c r="N660" s="2">
        <f>100*Help!H660</f>
        <v>100</v>
      </c>
      <c r="O660" s="2">
        <f t="shared" si="89"/>
        <v>666.40707964601768</v>
      </c>
      <c r="P660" s="2">
        <f t="shared" si="90"/>
        <v>413.76991150442478</v>
      </c>
      <c r="Q660" s="2">
        <f t="shared" si="91"/>
        <v>112.38938053097345</v>
      </c>
      <c r="R660" s="2">
        <f t="shared" si="92"/>
        <v>111.11504424778761</v>
      </c>
      <c r="S660" s="2">
        <f t="shared" si="93"/>
        <v>285.5459119940702</v>
      </c>
      <c r="T660" s="2">
        <f t="shared" si="94"/>
        <v>357.4805975732782</v>
      </c>
      <c r="U660" s="1478">
        <f t="shared" si="95"/>
        <v>260.21522625266078</v>
      </c>
      <c r="V660" s="1478">
        <f t="shared" si="96"/>
        <v>256.52230750282456</v>
      </c>
      <c r="W660" s="1478">
        <f t="shared" si="97"/>
        <v>17.741935483870968</v>
      </c>
      <c r="X660" s="1478">
        <f t="shared" si="98"/>
        <v>4.838709677419355</v>
      </c>
      <c r="Y660" s="1478">
        <f t="shared" si="99"/>
        <v>1.935483870967742</v>
      </c>
      <c r="Z660" s="1478">
        <f t="shared" si="100"/>
        <v>645.16129032258061</v>
      </c>
      <c r="AA660" s="2">
        <f t="shared" si="88"/>
        <v>100</v>
      </c>
      <c r="AC660" s="2">
        <v>1</v>
      </c>
      <c r="AE660" s="2">
        <f>+Help!$G660*Help!Y660</f>
        <v>275.18584070796459</v>
      </c>
      <c r="AF660" s="2">
        <f>+Help!$G660*Help!Z660</f>
        <v>138.58407079646017</v>
      </c>
      <c r="AG660" s="2">
        <f>+Help!$G660*Help!AA660</f>
        <v>0</v>
      </c>
      <c r="AH660" s="2">
        <f>+Help!$G660*Help!AB660</f>
        <v>223.50442477876106</v>
      </c>
      <c r="AI660" s="2">
        <f>+Help!$G660*Help!AC660</f>
        <v>29.132743362831857</v>
      </c>
      <c r="AJ660" s="2">
        <f>+Help!$G660*Help!AD660</f>
        <v>53.446217585840714</v>
      </c>
      <c r="AK660" s="2">
        <f>+Help!$G660*Help!AE660</f>
        <v>35.398230088495573</v>
      </c>
      <c r="AL660" s="2">
        <f>+Help!$G660*Help!AF660</f>
        <v>26.017699115044248</v>
      </c>
      <c r="AM660" s="2">
        <f>+Help!$G660*Help!AG660</f>
        <v>13.805309734513274</v>
      </c>
      <c r="AN660" s="2">
        <f>+Help!$G660*Help!AH660</f>
        <v>30.615929203539824</v>
      </c>
      <c r="AO660" s="2">
        <f>+Help!$G660*Help!AI660</f>
        <v>126.54584070796459</v>
      </c>
      <c r="AP660" s="2">
        <f>+Help!$G660*Help!AJ660</f>
        <v>13.716719848909515</v>
      </c>
      <c r="AQ660" s="2">
        <f>+Help!$G660*Help!AK660</f>
        <v>310.99151095388629</v>
      </c>
      <c r="AR660" s="1478">
        <f>+Help!$G660*Help!AL660</f>
        <v>23.787610619469028</v>
      </c>
      <c r="AS660" s="1478">
        <f>+Help!$G660*Help!AM660</f>
        <v>0</v>
      </c>
      <c r="AV660" s="5">
        <v>1</v>
      </c>
    </row>
    <row r="661" spans="1:48" x14ac:dyDescent="0.2">
      <c r="A661" s="1">
        <v>45585</v>
      </c>
      <c r="B661" s="2">
        <f>+Help!$G661*Help!I661</f>
        <v>666.40707964601768</v>
      </c>
      <c r="C661" s="2">
        <f>+Help!$G661*Help!J661</f>
        <v>413.76991150442478</v>
      </c>
      <c r="D661" s="2">
        <f>+Help!$G661*Help!K661</f>
        <v>112.38938053097345</v>
      </c>
      <c r="E661" s="2">
        <f>+Help!$G661*Help!L661</f>
        <v>111.11504424778761</v>
      </c>
      <c r="F661" s="2">
        <f>+Help!$G661*Help!M661</f>
        <v>285.5459119940702</v>
      </c>
      <c r="G661" s="2">
        <f>+Help!$G661*Help!N661</f>
        <v>357.4805975732782</v>
      </c>
      <c r="H661" s="1478">
        <f>24*Help!R661/Help!$Q661</f>
        <v>260.21522625266078</v>
      </c>
      <c r="I661" s="1478">
        <f>24*Help!S661/Help!$Q661</f>
        <v>256.52230750282456</v>
      </c>
      <c r="J661" s="1478">
        <f>24*Help!T661/Help!$Q661</f>
        <v>17.741935483870968</v>
      </c>
      <c r="K661" s="1478">
        <f>24*Help!U661/Help!$Q661</f>
        <v>4.838709677419355</v>
      </c>
      <c r="L661" s="1478">
        <f>24*Help!V661/Help!$Q661</f>
        <v>1.935483870967742</v>
      </c>
      <c r="M661" s="1478">
        <f>24*Help!W661/Help!$Q661</f>
        <v>645.16129032258061</v>
      </c>
      <c r="N661" s="2">
        <f>100*Help!H661</f>
        <v>100</v>
      </c>
      <c r="O661" s="2">
        <f t="shared" si="89"/>
        <v>666.40707964601768</v>
      </c>
      <c r="P661" s="2">
        <f t="shared" si="90"/>
        <v>413.76991150442478</v>
      </c>
      <c r="Q661" s="2">
        <f t="shared" si="91"/>
        <v>112.38938053097345</v>
      </c>
      <c r="R661" s="2">
        <f t="shared" si="92"/>
        <v>111.11504424778761</v>
      </c>
      <c r="S661" s="2">
        <f t="shared" si="93"/>
        <v>285.5459119940702</v>
      </c>
      <c r="T661" s="2">
        <f t="shared" si="94"/>
        <v>357.4805975732782</v>
      </c>
      <c r="U661" s="1478">
        <f t="shared" si="95"/>
        <v>260.21522625266078</v>
      </c>
      <c r="V661" s="1478">
        <f t="shared" si="96"/>
        <v>256.52230750282456</v>
      </c>
      <c r="W661" s="1478">
        <f t="shared" si="97"/>
        <v>17.741935483870968</v>
      </c>
      <c r="X661" s="1478">
        <f t="shared" si="98"/>
        <v>4.838709677419355</v>
      </c>
      <c r="Y661" s="1478">
        <f t="shared" si="99"/>
        <v>1.935483870967742</v>
      </c>
      <c r="Z661" s="1478">
        <f t="shared" si="100"/>
        <v>645.16129032258061</v>
      </c>
      <c r="AA661" s="2">
        <f t="shared" ref="AA661:AA724" si="101">+N661</f>
        <v>100</v>
      </c>
      <c r="AC661" s="2">
        <v>1</v>
      </c>
      <c r="AE661" s="2">
        <f>+Help!$G661*Help!Y661</f>
        <v>275.18584070796459</v>
      </c>
      <c r="AF661" s="2">
        <f>+Help!$G661*Help!Z661</f>
        <v>138.58407079646017</v>
      </c>
      <c r="AG661" s="2">
        <f>+Help!$G661*Help!AA661</f>
        <v>0</v>
      </c>
      <c r="AH661" s="2">
        <f>+Help!$G661*Help!AB661</f>
        <v>223.50442477876106</v>
      </c>
      <c r="AI661" s="2">
        <f>+Help!$G661*Help!AC661</f>
        <v>29.132743362831857</v>
      </c>
      <c r="AJ661" s="2">
        <f>+Help!$G661*Help!AD661</f>
        <v>53.446217585840714</v>
      </c>
      <c r="AK661" s="2">
        <f>+Help!$G661*Help!AE661</f>
        <v>35.398230088495573</v>
      </c>
      <c r="AL661" s="2">
        <f>+Help!$G661*Help!AF661</f>
        <v>26.017699115044248</v>
      </c>
      <c r="AM661" s="2">
        <f>+Help!$G661*Help!AG661</f>
        <v>13.805309734513274</v>
      </c>
      <c r="AN661" s="2">
        <f>+Help!$G661*Help!AH661</f>
        <v>30.615929203539824</v>
      </c>
      <c r="AO661" s="2">
        <f>+Help!$G661*Help!AI661</f>
        <v>126.54584070796459</v>
      </c>
      <c r="AP661" s="2">
        <f>+Help!$G661*Help!AJ661</f>
        <v>13.716719848909515</v>
      </c>
      <c r="AQ661" s="2">
        <f>+Help!$G661*Help!AK661</f>
        <v>310.99151095388629</v>
      </c>
      <c r="AR661" s="1478">
        <f>+Help!$G661*Help!AL661</f>
        <v>23.787610619469028</v>
      </c>
      <c r="AS661" s="1478">
        <f>+Help!$G661*Help!AM661</f>
        <v>0</v>
      </c>
      <c r="AV661" s="5">
        <v>1</v>
      </c>
    </row>
    <row r="662" spans="1:48" x14ac:dyDescent="0.2">
      <c r="A662" s="1">
        <v>45586</v>
      </c>
      <c r="B662" s="2">
        <f>+Help!$G662*Help!I662</f>
        <v>666.40707964601768</v>
      </c>
      <c r="C662" s="2">
        <f>+Help!$G662*Help!J662</f>
        <v>413.76991150442478</v>
      </c>
      <c r="D662" s="2">
        <f>+Help!$G662*Help!K662</f>
        <v>112.38938053097345</v>
      </c>
      <c r="E662" s="2">
        <f>+Help!$G662*Help!L662</f>
        <v>111.11504424778761</v>
      </c>
      <c r="F662" s="2">
        <f>+Help!$G662*Help!M662</f>
        <v>285.5459119940702</v>
      </c>
      <c r="G662" s="2">
        <f>+Help!$G662*Help!N662</f>
        <v>357.4805975732782</v>
      </c>
      <c r="H662" s="1478">
        <f>24*Help!R662/Help!$Q662</f>
        <v>260.21522625266078</v>
      </c>
      <c r="I662" s="1478">
        <f>24*Help!S662/Help!$Q662</f>
        <v>256.52230750282456</v>
      </c>
      <c r="J662" s="1478">
        <f>24*Help!T662/Help!$Q662</f>
        <v>17.741935483870968</v>
      </c>
      <c r="K662" s="1478">
        <f>24*Help!U662/Help!$Q662</f>
        <v>4.838709677419355</v>
      </c>
      <c r="L662" s="1478">
        <f>24*Help!V662/Help!$Q662</f>
        <v>1.935483870967742</v>
      </c>
      <c r="M662" s="1478">
        <f>24*Help!W662/Help!$Q662</f>
        <v>645.16129032258061</v>
      </c>
      <c r="N662" s="2">
        <f>100*Help!H662</f>
        <v>100</v>
      </c>
      <c r="O662" s="2">
        <f t="shared" si="89"/>
        <v>666.40707964601768</v>
      </c>
      <c r="P662" s="2">
        <f t="shared" si="90"/>
        <v>413.76991150442478</v>
      </c>
      <c r="Q662" s="2">
        <f t="shared" si="91"/>
        <v>112.38938053097345</v>
      </c>
      <c r="R662" s="2">
        <f t="shared" si="92"/>
        <v>111.11504424778761</v>
      </c>
      <c r="S662" s="2">
        <f t="shared" si="93"/>
        <v>285.5459119940702</v>
      </c>
      <c r="T662" s="2">
        <f t="shared" si="94"/>
        <v>357.4805975732782</v>
      </c>
      <c r="U662" s="1478">
        <f t="shared" si="95"/>
        <v>260.21522625266078</v>
      </c>
      <c r="V662" s="1478">
        <f t="shared" si="96"/>
        <v>256.52230750282456</v>
      </c>
      <c r="W662" s="1478">
        <f t="shared" si="97"/>
        <v>17.741935483870968</v>
      </c>
      <c r="X662" s="1478">
        <f t="shared" si="98"/>
        <v>4.838709677419355</v>
      </c>
      <c r="Y662" s="1478">
        <f t="shared" si="99"/>
        <v>1.935483870967742</v>
      </c>
      <c r="Z662" s="1478">
        <f t="shared" si="100"/>
        <v>645.16129032258061</v>
      </c>
      <c r="AA662" s="2">
        <f t="shared" si="101"/>
        <v>100</v>
      </c>
      <c r="AC662" s="2">
        <v>1</v>
      </c>
      <c r="AE662" s="2">
        <f>+Help!$G662*Help!Y662</f>
        <v>275.18584070796459</v>
      </c>
      <c r="AF662" s="2">
        <f>+Help!$G662*Help!Z662</f>
        <v>138.58407079646017</v>
      </c>
      <c r="AG662" s="2">
        <f>+Help!$G662*Help!AA662</f>
        <v>0</v>
      </c>
      <c r="AH662" s="2">
        <f>+Help!$G662*Help!AB662</f>
        <v>223.50442477876106</v>
      </c>
      <c r="AI662" s="2">
        <f>+Help!$G662*Help!AC662</f>
        <v>29.132743362831857</v>
      </c>
      <c r="AJ662" s="2">
        <f>+Help!$G662*Help!AD662</f>
        <v>53.446217585840714</v>
      </c>
      <c r="AK662" s="2">
        <f>+Help!$G662*Help!AE662</f>
        <v>35.398230088495573</v>
      </c>
      <c r="AL662" s="2">
        <f>+Help!$G662*Help!AF662</f>
        <v>26.017699115044248</v>
      </c>
      <c r="AM662" s="2">
        <f>+Help!$G662*Help!AG662</f>
        <v>13.805309734513274</v>
      </c>
      <c r="AN662" s="2">
        <f>+Help!$G662*Help!AH662</f>
        <v>30.615929203539824</v>
      </c>
      <c r="AO662" s="2">
        <f>+Help!$G662*Help!AI662</f>
        <v>126.54584070796459</v>
      </c>
      <c r="AP662" s="2">
        <f>+Help!$G662*Help!AJ662</f>
        <v>13.716719848909515</v>
      </c>
      <c r="AQ662" s="2">
        <f>+Help!$G662*Help!AK662</f>
        <v>310.99151095388629</v>
      </c>
      <c r="AR662" s="1478">
        <f>+Help!$G662*Help!AL662</f>
        <v>23.787610619469028</v>
      </c>
      <c r="AS662" s="1478">
        <f>+Help!$G662*Help!AM662</f>
        <v>0</v>
      </c>
      <c r="AV662" s="5">
        <v>1</v>
      </c>
    </row>
    <row r="663" spans="1:48" x14ac:dyDescent="0.2">
      <c r="A663" s="1">
        <v>45587</v>
      </c>
      <c r="B663" s="2">
        <f>+Help!$G663*Help!I663</f>
        <v>222.13569321533922</v>
      </c>
      <c r="C663" s="2">
        <f>+Help!$G663*Help!J663</f>
        <v>137.92330383480825</v>
      </c>
      <c r="D663" s="2">
        <f>+Help!$G663*Help!K663</f>
        <v>37.463126843657818</v>
      </c>
      <c r="E663" s="2">
        <f>+Help!$G663*Help!L663</f>
        <v>37.038348082595867</v>
      </c>
      <c r="F663" s="2">
        <f>+Help!$G663*Help!M663</f>
        <v>95.18197066469007</v>
      </c>
      <c r="G663" s="2">
        <f>+Help!$G663*Help!N663</f>
        <v>119.16019919109273</v>
      </c>
      <c r="H663" s="1478">
        <f>24*Help!R663/Help!$Q663</f>
        <v>260.21522625266078</v>
      </c>
      <c r="I663" s="1478">
        <f>24*Help!S663/Help!$Q663</f>
        <v>256.52230750282456</v>
      </c>
      <c r="J663" s="1478">
        <f>24*Help!T663/Help!$Q663</f>
        <v>17.741935483870968</v>
      </c>
      <c r="K663" s="1478">
        <f>24*Help!U663/Help!$Q663</f>
        <v>4.838709677419355</v>
      </c>
      <c r="L663" s="1478">
        <f>24*Help!V663/Help!$Q663</f>
        <v>1.935483870967742</v>
      </c>
      <c r="M663" s="1478">
        <f>24*Help!W663/Help!$Q663</f>
        <v>645.16129032258061</v>
      </c>
      <c r="N663" s="2">
        <f>100*Help!H663</f>
        <v>33.333333333333329</v>
      </c>
      <c r="O663" s="2">
        <f t="shared" si="89"/>
        <v>222.13569321533922</v>
      </c>
      <c r="P663" s="2">
        <f t="shared" si="90"/>
        <v>137.92330383480825</v>
      </c>
      <c r="Q663" s="2">
        <f t="shared" si="91"/>
        <v>37.463126843657818</v>
      </c>
      <c r="R663" s="2">
        <f t="shared" si="92"/>
        <v>37.038348082595867</v>
      </c>
      <c r="S663" s="2">
        <f t="shared" si="93"/>
        <v>95.18197066469007</v>
      </c>
      <c r="T663" s="2">
        <f t="shared" si="94"/>
        <v>119.16019919109273</v>
      </c>
      <c r="U663" s="1478">
        <f t="shared" si="95"/>
        <v>260.21522625266078</v>
      </c>
      <c r="V663" s="1478">
        <f t="shared" si="96"/>
        <v>256.52230750282456</v>
      </c>
      <c r="W663" s="1478">
        <f t="shared" si="97"/>
        <v>17.741935483870968</v>
      </c>
      <c r="X663" s="1478">
        <f t="shared" si="98"/>
        <v>4.838709677419355</v>
      </c>
      <c r="Y663" s="1478">
        <f t="shared" si="99"/>
        <v>1.935483870967742</v>
      </c>
      <c r="Z663" s="1478">
        <f t="shared" si="100"/>
        <v>645.16129032258061</v>
      </c>
      <c r="AA663" s="2">
        <f t="shared" si="101"/>
        <v>33.333333333333329</v>
      </c>
      <c r="AC663" s="2">
        <v>1</v>
      </c>
      <c r="AE663" s="2">
        <f>+Help!$G663*Help!Y663</f>
        <v>91.728613569321539</v>
      </c>
      <c r="AF663" s="2">
        <f>+Help!$G663*Help!Z663</f>
        <v>46.194690265486727</v>
      </c>
      <c r="AG663" s="2">
        <f>+Help!$G663*Help!AA663</f>
        <v>0</v>
      </c>
      <c r="AH663" s="2">
        <f>+Help!$G663*Help!AB663</f>
        <v>74.501474926253692</v>
      </c>
      <c r="AI663" s="2">
        <f>+Help!$G663*Help!AC663</f>
        <v>9.7109144542772867</v>
      </c>
      <c r="AJ663" s="2">
        <f>+Help!$G663*Help!AD663</f>
        <v>17.815405861946903</v>
      </c>
      <c r="AK663" s="2">
        <f>+Help!$G663*Help!AE663</f>
        <v>11.799410029498524</v>
      </c>
      <c r="AL663" s="2">
        <f>+Help!$G663*Help!AF663</f>
        <v>8.6725663716814161</v>
      </c>
      <c r="AM663" s="2">
        <f>+Help!$G663*Help!AG663</f>
        <v>4.6017699115044248</v>
      </c>
      <c r="AN663" s="2">
        <f>+Help!$G663*Help!AH663</f>
        <v>10.205309734513275</v>
      </c>
      <c r="AO663" s="2">
        <f>+Help!$G663*Help!AI663</f>
        <v>42.181946902654865</v>
      </c>
      <c r="AP663" s="2">
        <f>+Help!$G663*Help!AJ663</f>
        <v>4.5722399496365052</v>
      </c>
      <c r="AQ663" s="2">
        <f>+Help!$G663*Help!AK663</f>
        <v>103.66383698462877</v>
      </c>
      <c r="AR663" s="1478">
        <f>+Help!$G663*Help!AL663</f>
        <v>7.9292035398230087</v>
      </c>
      <c r="AS663" s="1478">
        <f>+Help!$G663*Help!AM663</f>
        <v>0</v>
      </c>
      <c r="AV663" s="5">
        <v>1</v>
      </c>
    </row>
    <row r="664" spans="1:48" x14ac:dyDescent="0.2">
      <c r="A664" s="1">
        <v>45588</v>
      </c>
      <c r="B664" s="2">
        <f>+Help!$G664*Help!I664</f>
        <v>666.40707964601768</v>
      </c>
      <c r="C664" s="2">
        <f>+Help!$G664*Help!J664</f>
        <v>413.76991150442478</v>
      </c>
      <c r="D664" s="2">
        <f>+Help!$G664*Help!K664</f>
        <v>112.38938053097345</v>
      </c>
      <c r="E664" s="2">
        <f>+Help!$G664*Help!L664</f>
        <v>111.11504424778761</v>
      </c>
      <c r="F664" s="2">
        <f>+Help!$G664*Help!M664</f>
        <v>285.5459119940702</v>
      </c>
      <c r="G664" s="2">
        <f>+Help!$G664*Help!N664</f>
        <v>357.4805975732782</v>
      </c>
      <c r="H664" s="1478">
        <f>24*Help!R664/Help!$Q664</f>
        <v>260.21522625266078</v>
      </c>
      <c r="I664" s="1478">
        <f>24*Help!S664/Help!$Q664</f>
        <v>256.52230750282456</v>
      </c>
      <c r="J664" s="1478">
        <f>24*Help!T664/Help!$Q664</f>
        <v>17.741935483870968</v>
      </c>
      <c r="K664" s="1478">
        <f>24*Help!U664/Help!$Q664</f>
        <v>4.838709677419355</v>
      </c>
      <c r="L664" s="1478">
        <f>24*Help!V664/Help!$Q664</f>
        <v>1.935483870967742</v>
      </c>
      <c r="M664" s="1478">
        <f>24*Help!W664/Help!$Q664</f>
        <v>645.16129032258061</v>
      </c>
      <c r="N664" s="2">
        <f>100*Help!H664</f>
        <v>100</v>
      </c>
      <c r="O664" s="2">
        <f t="shared" ref="O664:O727" si="102">+B664*$AC664</f>
        <v>666.40707964601768</v>
      </c>
      <c r="P664" s="2">
        <f t="shared" ref="P664:P727" si="103">+C664*$AC664</f>
        <v>413.76991150442478</v>
      </c>
      <c r="Q664" s="2">
        <f t="shared" ref="Q664:Q727" si="104">+D664*$AC664</f>
        <v>112.38938053097345</v>
      </c>
      <c r="R664" s="2">
        <f t="shared" ref="R664:R727" si="105">+E664*$AC664</f>
        <v>111.11504424778761</v>
      </c>
      <c r="S664" s="2">
        <f t="shared" ref="S664:S727" si="106">+F664*$AC664</f>
        <v>285.5459119940702</v>
      </c>
      <c r="T664" s="2">
        <f t="shared" ref="T664:T727" si="107">+G664*$AC664</f>
        <v>357.4805975732782</v>
      </c>
      <c r="U664" s="1478">
        <f t="shared" ref="U664:U727" si="108">+H664*$AC664</f>
        <v>260.21522625266078</v>
      </c>
      <c r="V664" s="1478">
        <f t="shared" ref="V664:V727" si="109">+I664*$AC664</f>
        <v>256.52230750282456</v>
      </c>
      <c r="W664" s="1478">
        <f t="shared" ref="W664:W727" si="110">+J664*$AC664</f>
        <v>17.741935483870968</v>
      </c>
      <c r="X664" s="1478">
        <f t="shared" ref="X664:X727" si="111">+K664*$AC664</f>
        <v>4.838709677419355</v>
      </c>
      <c r="Y664" s="1478">
        <f t="shared" ref="Y664:Y727" si="112">+L664*$AC664</f>
        <v>1.935483870967742</v>
      </c>
      <c r="Z664" s="1478">
        <f t="shared" ref="Z664:Z727" si="113">+M664*$AC664</f>
        <v>645.16129032258061</v>
      </c>
      <c r="AA664" s="2">
        <f t="shared" si="101"/>
        <v>100</v>
      </c>
      <c r="AC664" s="2">
        <v>1</v>
      </c>
      <c r="AE664" s="2">
        <f>+Help!$G664*Help!Y664</f>
        <v>275.18584070796459</v>
      </c>
      <c r="AF664" s="2">
        <f>+Help!$G664*Help!Z664</f>
        <v>138.58407079646017</v>
      </c>
      <c r="AG664" s="2">
        <f>+Help!$G664*Help!AA664</f>
        <v>0</v>
      </c>
      <c r="AH664" s="2">
        <f>+Help!$G664*Help!AB664</f>
        <v>223.50442477876106</v>
      </c>
      <c r="AI664" s="2">
        <f>+Help!$G664*Help!AC664</f>
        <v>29.132743362831857</v>
      </c>
      <c r="AJ664" s="2">
        <f>+Help!$G664*Help!AD664</f>
        <v>53.446217585840714</v>
      </c>
      <c r="AK664" s="2">
        <f>+Help!$G664*Help!AE664</f>
        <v>35.398230088495573</v>
      </c>
      <c r="AL664" s="2">
        <f>+Help!$G664*Help!AF664</f>
        <v>26.017699115044248</v>
      </c>
      <c r="AM664" s="2">
        <f>+Help!$G664*Help!AG664</f>
        <v>13.805309734513274</v>
      </c>
      <c r="AN664" s="2">
        <f>+Help!$G664*Help!AH664</f>
        <v>30.615929203539824</v>
      </c>
      <c r="AO664" s="2">
        <f>+Help!$G664*Help!AI664</f>
        <v>126.54584070796459</v>
      </c>
      <c r="AP664" s="2">
        <f>+Help!$G664*Help!AJ664</f>
        <v>13.716719848909515</v>
      </c>
      <c r="AQ664" s="2">
        <f>+Help!$G664*Help!AK664</f>
        <v>310.99151095388629</v>
      </c>
      <c r="AR664" s="1478">
        <f>+Help!$G664*Help!AL664</f>
        <v>23.787610619469028</v>
      </c>
      <c r="AS664" s="1478">
        <f>+Help!$G664*Help!AM664</f>
        <v>0</v>
      </c>
      <c r="AV664" s="5">
        <v>1</v>
      </c>
    </row>
    <row r="665" spans="1:48" x14ac:dyDescent="0.2">
      <c r="A665" s="1">
        <v>45589</v>
      </c>
      <c r="B665" s="2">
        <f>+Help!$G665*Help!I665</f>
        <v>666.40707964601768</v>
      </c>
      <c r="C665" s="2">
        <f>+Help!$G665*Help!J665</f>
        <v>413.76991150442478</v>
      </c>
      <c r="D665" s="2">
        <f>+Help!$G665*Help!K665</f>
        <v>112.38938053097345</v>
      </c>
      <c r="E665" s="2">
        <f>+Help!$G665*Help!L665</f>
        <v>111.11504424778761</v>
      </c>
      <c r="F665" s="2">
        <f>+Help!$G665*Help!M665</f>
        <v>285.5459119940702</v>
      </c>
      <c r="G665" s="2">
        <f>+Help!$G665*Help!N665</f>
        <v>357.4805975732782</v>
      </c>
      <c r="H665" s="1478">
        <f>24*Help!R665/Help!$Q665</f>
        <v>260.21522625266078</v>
      </c>
      <c r="I665" s="1478">
        <f>24*Help!S665/Help!$Q665</f>
        <v>256.52230750282456</v>
      </c>
      <c r="J665" s="1478">
        <f>24*Help!T665/Help!$Q665</f>
        <v>17.741935483870968</v>
      </c>
      <c r="K665" s="1478">
        <f>24*Help!U665/Help!$Q665</f>
        <v>4.838709677419355</v>
      </c>
      <c r="L665" s="1478">
        <f>24*Help!V665/Help!$Q665</f>
        <v>1.935483870967742</v>
      </c>
      <c r="M665" s="1478">
        <f>24*Help!W665/Help!$Q665</f>
        <v>645.16129032258061</v>
      </c>
      <c r="N665" s="2">
        <f>100*Help!H665</f>
        <v>100</v>
      </c>
      <c r="O665" s="2">
        <f t="shared" si="102"/>
        <v>666.40707964601768</v>
      </c>
      <c r="P665" s="2">
        <f t="shared" si="103"/>
        <v>413.76991150442478</v>
      </c>
      <c r="Q665" s="2">
        <f t="shared" si="104"/>
        <v>112.38938053097345</v>
      </c>
      <c r="R665" s="2">
        <f t="shared" si="105"/>
        <v>111.11504424778761</v>
      </c>
      <c r="S665" s="2">
        <f t="shared" si="106"/>
        <v>285.5459119940702</v>
      </c>
      <c r="T665" s="2">
        <f t="shared" si="107"/>
        <v>357.4805975732782</v>
      </c>
      <c r="U665" s="1478">
        <f t="shared" si="108"/>
        <v>260.21522625266078</v>
      </c>
      <c r="V665" s="1478">
        <f t="shared" si="109"/>
        <v>256.52230750282456</v>
      </c>
      <c r="W665" s="1478">
        <f t="shared" si="110"/>
        <v>17.741935483870968</v>
      </c>
      <c r="X665" s="1478">
        <f t="shared" si="111"/>
        <v>4.838709677419355</v>
      </c>
      <c r="Y665" s="1478">
        <f t="shared" si="112"/>
        <v>1.935483870967742</v>
      </c>
      <c r="Z665" s="1478">
        <f t="shared" si="113"/>
        <v>645.16129032258061</v>
      </c>
      <c r="AA665" s="2">
        <f t="shared" si="101"/>
        <v>100</v>
      </c>
      <c r="AC665" s="2">
        <v>1</v>
      </c>
      <c r="AE665" s="2">
        <f>+Help!$G665*Help!Y665</f>
        <v>275.18584070796459</v>
      </c>
      <c r="AF665" s="2">
        <f>+Help!$G665*Help!Z665</f>
        <v>138.58407079646017</v>
      </c>
      <c r="AG665" s="2">
        <f>+Help!$G665*Help!AA665</f>
        <v>0</v>
      </c>
      <c r="AH665" s="2">
        <f>+Help!$G665*Help!AB665</f>
        <v>223.50442477876106</v>
      </c>
      <c r="AI665" s="2">
        <f>+Help!$G665*Help!AC665</f>
        <v>29.132743362831857</v>
      </c>
      <c r="AJ665" s="2">
        <f>+Help!$G665*Help!AD665</f>
        <v>53.446217585840714</v>
      </c>
      <c r="AK665" s="2">
        <f>+Help!$G665*Help!AE665</f>
        <v>35.398230088495573</v>
      </c>
      <c r="AL665" s="2">
        <f>+Help!$G665*Help!AF665</f>
        <v>26.017699115044248</v>
      </c>
      <c r="AM665" s="2">
        <f>+Help!$G665*Help!AG665</f>
        <v>13.805309734513274</v>
      </c>
      <c r="AN665" s="2">
        <f>+Help!$G665*Help!AH665</f>
        <v>30.615929203539824</v>
      </c>
      <c r="AO665" s="2">
        <f>+Help!$G665*Help!AI665</f>
        <v>126.54584070796459</v>
      </c>
      <c r="AP665" s="2">
        <f>+Help!$G665*Help!AJ665</f>
        <v>13.716719848909515</v>
      </c>
      <c r="AQ665" s="2">
        <f>+Help!$G665*Help!AK665</f>
        <v>310.99151095388629</v>
      </c>
      <c r="AR665" s="1478">
        <f>+Help!$G665*Help!AL665</f>
        <v>23.787610619469028</v>
      </c>
      <c r="AS665" s="1478">
        <f>+Help!$G665*Help!AM665</f>
        <v>0</v>
      </c>
      <c r="AV665" s="5">
        <v>1</v>
      </c>
    </row>
    <row r="666" spans="1:48" x14ac:dyDescent="0.2">
      <c r="A666" s="1">
        <v>45590</v>
      </c>
      <c r="B666" s="2">
        <f>+Help!$G666*Help!I666</f>
        <v>666.40707964601768</v>
      </c>
      <c r="C666" s="2">
        <f>+Help!$G666*Help!J666</f>
        <v>413.76991150442478</v>
      </c>
      <c r="D666" s="2">
        <f>+Help!$G666*Help!K666</f>
        <v>112.38938053097345</v>
      </c>
      <c r="E666" s="2">
        <f>+Help!$G666*Help!L666</f>
        <v>111.11504424778761</v>
      </c>
      <c r="F666" s="2">
        <f>+Help!$G666*Help!M666</f>
        <v>285.5459119940702</v>
      </c>
      <c r="G666" s="2">
        <f>+Help!$G666*Help!N666</f>
        <v>357.4805975732782</v>
      </c>
      <c r="H666" s="1478">
        <f>24*Help!R666/Help!$Q666</f>
        <v>260.21522625266078</v>
      </c>
      <c r="I666" s="1478">
        <f>24*Help!S666/Help!$Q666</f>
        <v>256.52230750282456</v>
      </c>
      <c r="J666" s="1478">
        <f>24*Help!T666/Help!$Q666</f>
        <v>17.741935483870968</v>
      </c>
      <c r="K666" s="1478">
        <f>24*Help!U666/Help!$Q666</f>
        <v>4.838709677419355</v>
      </c>
      <c r="L666" s="1478">
        <f>24*Help!V666/Help!$Q666</f>
        <v>1.935483870967742</v>
      </c>
      <c r="M666" s="1478">
        <f>24*Help!W666/Help!$Q666</f>
        <v>645.16129032258061</v>
      </c>
      <c r="N666" s="2">
        <f>100*Help!H666</f>
        <v>100</v>
      </c>
      <c r="O666" s="2">
        <f t="shared" si="102"/>
        <v>666.40707964601768</v>
      </c>
      <c r="P666" s="2">
        <f t="shared" si="103"/>
        <v>413.76991150442478</v>
      </c>
      <c r="Q666" s="2">
        <f t="shared" si="104"/>
        <v>112.38938053097345</v>
      </c>
      <c r="R666" s="2">
        <f t="shared" si="105"/>
        <v>111.11504424778761</v>
      </c>
      <c r="S666" s="2">
        <f t="shared" si="106"/>
        <v>285.5459119940702</v>
      </c>
      <c r="T666" s="2">
        <f t="shared" si="107"/>
        <v>357.4805975732782</v>
      </c>
      <c r="U666" s="1478">
        <f t="shared" si="108"/>
        <v>260.21522625266078</v>
      </c>
      <c r="V666" s="1478">
        <f t="shared" si="109"/>
        <v>256.52230750282456</v>
      </c>
      <c r="W666" s="1478">
        <f t="shared" si="110"/>
        <v>17.741935483870968</v>
      </c>
      <c r="X666" s="1478">
        <f t="shared" si="111"/>
        <v>4.838709677419355</v>
      </c>
      <c r="Y666" s="1478">
        <f t="shared" si="112"/>
        <v>1.935483870967742</v>
      </c>
      <c r="Z666" s="1478">
        <f t="shared" si="113"/>
        <v>645.16129032258061</v>
      </c>
      <c r="AA666" s="2">
        <f t="shared" si="101"/>
        <v>100</v>
      </c>
      <c r="AC666" s="2">
        <v>1</v>
      </c>
      <c r="AE666" s="2">
        <f>+Help!$G666*Help!Y666</f>
        <v>275.18584070796459</v>
      </c>
      <c r="AF666" s="2">
        <f>+Help!$G666*Help!Z666</f>
        <v>138.58407079646017</v>
      </c>
      <c r="AG666" s="2">
        <f>+Help!$G666*Help!AA666</f>
        <v>0</v>
      </c>
      <c r="AH666" s="2">
        <f>+Help!$G666*Help!AB666</f>
        <v>223.50442477876106</v>
      </c>
      <c r="AI666" s="2">
        <f>+Help!$G666*Help!AC666</f>
        <v>29.132743362831857</v>
      </c>
      <c r="AJ666" s="2">
        <f>+Help!$G666*Help!AD666</f>
        <v>53.446217585840714</v>
      </c>
      <c r="AK666" s="2">
        <f>+Help!$G666*Help!AE666</f>
        <v>35.398230088495573</v>
      </c>
      <c r="AL666" s="2">
        <f>+Help!$G666*Help!AF666</f>
        <v>26.017699115044248</v>
      </c>
      <c r="AM666" s="2">
        <f>+Help!$G666*Help!AG666</f>
        <v>13.805309734513274</v>
      </c>
      <c r="AN666" s="2">
        <f>+Help!$G666*Help!AH666</f>
        <v>30.615929203539824</v>
      </c>
      <c r="AO666" s="2">
        <f>+Help!$G666*Help!AI666</f>
        <v>126.54584070796459</v>
      </c>
      <c r="AP666" s="2">
        <f>+Help!$G666*Help!AJ666</f>
        <v>13.716719848909515</v>
      </c>
      <c r="AQ666" s="2">
        <f>+Help!$G666*Help!AK666</f>
        <v>310.99151095388629</v>
      </c>
      <c r="AR666" s="1478">
        <f>+Help!$G666*Help!AL666</f>
        <v>23.787610619469028</v>
      </c>
      <c r="AS666" s="1478">
        <f>+Help!$G666*Help!AM666</f>
        <v>0</v>
      </c>
      <c r="AV666" s="5">
        <v>1</v>
      </c>
    </row>
    <row r="667" spans="1:48" x14ac:dyDescent="0.2">
      <c r="A667" s="1">
        <v>45591</v>
      </c>
      <c r="B667" s="2">
        <f>+Help!$G667*Help!I667</f>
        <v>666.40707964601768</v>
      </c>
      <c r="C667" s="2">
        <f>+Help!$G667*Help!J667</f>
        <v>413.76991150442478</v>
      </c>
      <c r="D667" s="2">
        <f>+Help!$G667*Help!K667</f>
        <v>112.38938053097345</v>
      </c>
      <c r="E667" s="2">
        <f>+Help!$G667*Help!L667</f>
        <v>111.11504424778761</v>
      </c>
      <c r="F667" s="2">
        <f>+Help!$G667*Help!M667</f>
        <v>285.5459119940702</v>
      </c>
      <c r="G667" s="2">
        <f>+Help!$G667*Help!N667</f>
        <v>357.4805975732782</v>
      </c>
      <c r="H667" s="1478">
        <f>24*Help!R667/Help!$Q667</f>
        <v>260.21522625266078</v>
      </c>
      <c r="I667" s="1478">
        <f>24*Help!S667/Help!$Q667</f>
        <v>256.52230750282456</v>
      </c>
      <c r="J667" s="1478">
        <f>24*Help!T667/Help!$Q667</f>
        <v>17.741935483870968</v>
      </c>
      <c r="K667" s="1478">
        <f>24*Help!U667/Help!$Q667</f>
        <v>4.838709677419355</v>
      </c>
      <c r="L667" s="1478">
        <f>24*Help!V667/Help!$Q667</f>
        <v>1.935483870967742</v>
      </c>
      <c r="M667" s="1478">
        <f>24*Help!W667/Help!$Q667</f>
        <v>645.16129032258061</v>
      </c>
      <c r="N667" s="2">
        <f>100*Help!H667</f>
        <v>100</v>
      </c>
      <c r="O667" s="2">
        <f t="shared" si="102"/>
        <v>666.40707964601768</v>
      </c>
      <c r="P667" s="2">
        <f t="shared" si="103"/>
        <v>413.76991150442478</v>
      </c>
      <c r="Q667" s="2">
        <f t="shared" si="104"/>
        <v>112.38938053097345</v>
      </c>
      <c r="R667" s="2">
        <f t="shared" si="105"/>
        <v>111.11504424778761</v>
      </c>
      <c r="S667" s="2">
        <f t="shared" si="106"/>
        <v>285.5459119940702</v>
      </c>
      <c r="T667" s="2">
        <f t="shared" si="107"/>
        <v>357.4805975732782</v>
      </c>
      <c r="U667" s="1478">
        <f t="shared" si="108"/>
        <v>260.21522625266078</v>
      </c>
      <c r="V667" s="1478">
        <f t="shared" si="109"/>
        <v>256.52230750282456</v>
      </c>
      <c r="W667" s="1478">
        <f t="shared" si="110"/>
        <v>17.741935483870968</v>
      </c>
      <c r="X667" s="1478">
        <f t="shared" si="111"/>
        <v>4.838709677419355</v>
      </c>
      <c r="Y667" s="1478">
        <f t="shared" si="112"/>
        <v>1.935483870967742</v>
      </c>
      <c r="Z667" s="1478">
        <f t="shared" si="113"/>
        <v>645.16129032258061</v>
      </c>
      <c r="AA667" s="2">
        <f t="shared" si="101"/>
        <v>100</v>
      </c>
      <c r="AC667" s="2">
        <v>1</v>
      </c>
      <c r="AE667" s="2">
        <f>+Help!$G667*Help!Y667</f>
        <v>275.18584070796459</v>
      </c>
      <c r="AF667" s="2">
        <f>+Help!$G667*Help!Z667</f>
        <v>138.58407079646017</v>
      </c>
      <c r="AG667" s="2">
        <f>+Help!$G667*Help!AA667</f>
        <v>0</v>
      </c>
      <c r="AH667" s="2">
        <f>+Help!$G667*Help!AB667</f>
        <v>223.50442477876106</v>
      </c>
      <c r="AI667" s="2">
        <f>+Help!$G667*Help!AC667</f>
        <v>29.132743362831857</v>
      </c>
      <c r="AJ667" s="2">
        <f>+Help!$G667*Help!AD667</f>
        <v>53.446217585840714</v>
      </c>
      <c r="AK667" s="2">
        <f>+Help!$G667*Help!AE667</f>
        <v>35.398230088495573</v>
      </c>
      <c r="AL667" s="2">
        <f>+Help!$G667*Help!AF667</f>
        <v>26.017699115044248</v>
      </c>
      <c r="AM667" s="2">
        <f>+Help!$G667*Help!AG667</f>
        <v>13.805309734513274</v>
      </c>
      <c r="AN667" s="2">
        <f>+Help!$G667*Help!AH667</f>
        <v>30.615929203539824</v>
      </c>
      <c r="AO667" s="2">
        <f>+Help!$G667*Help!AI667</f>
        <v>126.54584070796459</v>
      </c>
      <c r="AP667" s="2">
        <f>+Help!$G667*Help!AJ667</f>
        <v>13.716719848909515</v>
      </c>
      <c r="AQ667" s="2">
        <f>+Help!$G667*Help!AK667</f>
        <v>310.99151095388629</v>
      </c>
      <c r="AR667" s="1478">
        <f>+Help!$G667*Help!AL667</f>
        <v>23.787610619469028</v>
      </c>
      <c r="AS667" s="1478">
        <f>+Help!$G667*Help!AM667</f>
        <v>0</v>
      </c>
      <c r="AV667" s="5">
        <v>1</v>
      </c>
    </row>
    <row r="668" spans="1:48" x14ac:dyDescent="0.2">
      <c r="A668" s="1">
        <v>45592</v>
      </c>
      <c r="B668" s="2">
        <f>+Help!$G668*Help!I668</f>
        <v>666.40707964601768</v>
      </c>
      <c r="C668" s="2">
        <f>+Help!$G668*Help!J668</f>
        <v>413.76991150442478</v>
      </c>
      <c r="D668" s="2">
        <f>+Help!$G668*Help!K668</f>
        <v>112.38938053097345</v>
      </c>
      <c r="E668" s="2">
        <f>+Help!$G668*Help!L668</f>
        <v>111.11504424778761</v>
      </c>
      <c r="F668" s="2">
        <f>+Help!$G668*Help!M668</f>
        <v>285.5459119940702</v>
      </c>
      <c r="G668" s="2">
        <f>+Help!$G668*Help!N668</f>
        <v>357.4805975732782</v>
      </c>
      <c r="H668" s="1478">
        <f>24*Help!R668/Help!$Q668</f>
        <v>260.21522625266078</v>
      </c>
      <c r="I668" s="1478">
        <f>24*Help!S668/Help!$Q668</f>
        <v>256.52230750282456</v>
      </c>
      <c r="J668" s="1478">
        <f>24*Help!T668/Help!$Q668</f>
        <v>17.741935483870968</v>
      </c>
      <c r="K668" s="1478">
        <f>24*Help!U668/Help!$Q668</f>
        <v>4.838709677419355</v>
      </c>
      <c r="L668" s="1478">
        <f>24*Help!V668/Help!$Q668</f>
        <v>1.935483870967742</v>
      </c>
      <c r="M668" s="1478">
        <f>24*Help!W668/Help!$Q668</f>
        <v>645.16129032258061</v>
      </c>
      <c r="N668" s="2">
        <f>100*Help!H668</f>
        <v>100</v>
      </c>
      <c r="O668" s="2">
        <f t="shared" si="102"/>
        <v>666.40707964601768</v>
      </c>
      <c r="P668" s="2">
        <f t="shared" si="103"/>
        <v>413.76991150442478</v>
      </c>
      <c r="Q668" s="2">
        <f t="shared" si="104"/>
        <v>112.38938053097345</v>
      </c>
      <c r="R668" s="2">
        <f t="shared" si="105"/>
        <v>111.11504424778761</v>
      </c>
      <c r="S668" s="2">
        <f t="shared" si="106"/>
        <v>285.5459119940702</v>
      </c>
      <c r="T668" s="2">
        <f t="shared" si="107"/>
        <v>357.4805975732782</v>
      </c>
      <c r="U668" s="1478">
        <f t="shared" si="108"/>
        <v>260.21522625266078</v>
      </c>
      <c r="V668" s="1478">
        <f t="shared" si="109"/>
        <v>256.52230750282456</v>
      </c>
      <c r="W668" s="1478">
        <f t="shared" si="110"/>
        <v>17.741935483870968</v>
      </c>
      <c r="X668" s="1478">
        <f t="shared" si="111"/>
        <v>4.838709677419355</v>
      </c>
      <c r="Y668" s="1478">
        <f t="shared" si="112"/>
        <v>1.935483870967742</v>
      </c>
      <c r="Z668" s="1478">
        <f t="shared" si="113"/>
        <v>645.16129032258061</v>
      </c>
      <c r="AA668" s="2">
        <f t="shared" si="101"/>
        <v>100</v>
      </c>
      <c r="AC668" s="2">
        <v>1</v>
      </c>
      <c r="AE668" s="2">
        <f>+Help!$G668*Help!Y668</f>
        <v>275.18584070796459</v>
      </c>
      <c r="AF668" s="2">
        <f>+Help!$G668*Help!Z668</f>
        <v>138.58407079646017</v>
      </c>
      <c r="AG668" s="2">
        <f>+Help!$G668*Help!AA668</f>
        <v>0</v>
      </c>
      <c r="AH668" s="2">
        <f>+Help!$G668*Help!AB668</f>
        <v>223.50442477876106</v>
      </c>
      <c r="AI668" s="2">
        <f>+Help!$G668*Help!AC668</f>
        <v>29.132743362831857</v>
      </c>
      <c r="AJ668" s="2">
        <f>+Help!$G668*Help!AD668</f>
        <v>53.446217585840714</v>
      </c>
      <c r="AK668" s="2">
        <f>+Help!$G668*Help!AE668</f>
        <v>35.398230088495573</v>
      </c>
      <c r="AL668" s="2">
        <f>+Help!$G668*Help!AF668</f>
        <v>26.017699115044248</v>
      </c>
      <c r="AM668" s="2">
        <f>+Help!$G668*Help!AG668</f>
        <v>13.805309734513274</v>
      </c>
      <c r="AN668" s="2">
        <f>+Help!$G668*Help!AH668</f>
        <v>30.615929203539824</v>
      </c>
      <c r="AO668" s="2">
        <f>+Help!$G668*Help!AI668</f>
        <v>126.54584070796459</v>
      </c>
      <c r="AP668" s="2">
        <f>+Help!$G668*Help!AJ668</f>
        <v>13.716719848909515</v>
      </c>
      <c r="AQ668" s="2">
        <f>+Help!$G668*Help!AK668</f>
        <v>310.99151095388629</v>
      </c>
      <c r="AR668" s="1478">
        <f>+Help!$G668*Help!AL668</f>
        <v>23.787610619469028</v>
      </c>
      <c r="AS668" s="1478">
        <f>+Help!$G668*Help!AM668</f>
        <v>0</v>
      </c>
      <c r="AV668" s="5">
        <v>1</v>
      </c>
    </row>
    <row r="669" spans="1:48" x14ac:dyDescent="0.2">
      <c r="A669" s="1">
        <v>45593</v>
      </c>
      <c r="B669" s="2">
        <f>+Help!$G669*Help!I669</f>
        <v>666.40707964601768</v>
      </c>
      <c r="C669" s="2">
        <f>+Help!$G669*Help!J669</f>
        <v>413.76991150442478</v>
      </c>
      <c r="D669" s="2">
        <f>+Help!$G669*Help!K669</f>
        <v>112.38938053097345</v>
      </c>
      <c r="E669" s="2">
        <f>+Help!$G669*Help!L669</f>
        <v>111.11504424778761</v>
      </c>
      <c r="F669" s="2">
        <f>+Help!$G669*Help!M669</f>
        <v>285.5459119940702</v>
      </c>
      <c r="G669" s="2">
        <f>+Help!$G669*Help!N669</f>
        <v>357.4805975732782</v>
      </c>
      <c r="H669" s="1478">
        <f>24*Help!R669/Help!$Q669</f>
        <v>260.21522625266078</v>
      </c>
      <c r="I669" s="1478">
        <f>24*Help!S669/Help!$Q669</f>
        <v>256.52230750282456</v>
      </c>
      <c r="J669" s="1478">
        <f>24*Help!T669/Help!$Q669</f>
        <v>17.741935483870968</v>
      </c>
      <c r="K669" s="1478">
        <f>24*Help!U669/Help!$Q669</f>
        <v>4.838709677419355</v>
      </c>
      <c r="L669" s="1478">
        <f>24*Help!V669/Help!$Q669</f>
        <v>1.935483870967742</v>
      </c>
      <c r="M669" s="1478">
        <f>24*Help!W669/Help!$Q669</f>
        <v>645.16129032258061</v>
      </c>
      <c r="N669" s="2">
        <f>100*Help!H669</f>
        <v>100</v>
      </c>
      <c r="O669" s="2">
        <f t="shared" si="102"/>
        <v>666.40707964601768</v>
      </c>
      <c r="P669" s="2">
        <f t="shared" si="103"/>
        <v>413.76991150442478</v>
      </c>
      <c r="Q669" s="2">
        <f t="shared" si="104"/>
        <v>112.38938053097345</v>
      </c>
      <c r="R669" s="2">
        <f t="shared" si="105"/>
        <v>111.11504424778761</v>
      </c>
      <c r="S669" s="2">
        <f t="shared" si="106"/>
        <v>285.5459119940702</v>
      </c>
      <c r="T669" s="2">
        <f t="shared" si="107"/>
        <v>357.4805975732782</v>
      </c>
      <c r="U669" s="1478">
        <f t="shared" si="108"/>
        <v>260.21522625266078</v>
      </c>
      <c r="V669" s="1478">
        <f t="shared" si="109"/>
        <v>256.52230750282456</v>
      </c>
      <c r="W669" s="1478">
        <f t="shared" si="110"/>
        <v>17.741935483870968</v>
      </c>
      <c r="X669" s="1478">
        <f t="shared" si="111"/>
        <v>4.838709677419355</v>
      </c>
      <c r="Y669" s="1478">
        <f t="shared" si="112"/>
        <v>1.935483870967742</v>
      </c>
      <c r="Z669" s="1478">
        <f t="shared" si="113"/>
        <v>645.16129032258061</v>
      </c>
      <c r="AA669" s="2">
        <f t="shared" si="101"/>
        <v>100</v>
      </c>
      <c r="AC669" s="2">
        <v>1</v>
      </c>
      <c r="AE669" s="2">
        <f>+Help!$G669*Help!Y669</f>
        <v>275.18584070796459</v>
      </c>
      <c r="AF669" s="2">
        <f>+Help!$G669*Help!Z669</f>
        <v>138.58407079646017</v>
      </c>
      <c r="AG669" s="2">
        <f>+Help!$G669*Help!AA669</f>
        <v>0</v>
      </c>
      <c r="AH669" s="2">
        <f>+Help!$G669*Help!AB669</f>
        <v>223.50442477876106</v>
      </c>
      <c r="AI669" s="2">
        <f>+Help!$G669*Help!AC669</f>
        <v>29.132743362831857</v>
      </c>
      <c r="AJ669" s="2">
        <f>+Help!$G669*Help!AD669</f>
        <v>53.446217585840714</v>
      </c>
      <c r="AK669" s="2">
        <f>+Help!$G669*Help!AE669</f>
        <v>35.398230088495573</v>
      </c>
      <c r="AL669" s="2">
        <f>+Help!$G669*Help!AF669</f>
        <v>26.017699115044248</v>
      </c>
      <c r="AM669" s="2">
        <f>+Help!$G669*Help!AG669</f>
        <v>13.805309734513274</v>
      </c>
      <c r="AN669" s="2">
        <f>+Help!$G669*Help!AH669</f>
        <v>30.615929203539824</v>
      </c>
      <c r="AO669" s="2">
        <f>+Help!$G669*Help!AI669</f>
        <v>126.54584070796459</v>
      </c>
      <c r="AP669" s="2">
        <f>+Help!$G669*Help!AJ669</f>
        <v>13.716719848909515</v>
      </c>
      <c r="AQ669" s="2">
        <f>+Help!$G669*Help!AK669</f>
        <v>310.99151095388629</v>
      </c>
      <c r="AR669" s="1478">
        <f>+Help!$G669*Help!AL669</f>
        <v>23.787610619469028</v>
      </c>
      <c r="AS669" s="1478">
        <f>+Help!$G669*Help!AM669</f>
        <v>0</v>
      </c>
      <c r="AV669" s="5">
        <v>1</v>
      </c>
    </row>
    <row r="670" spans="1:48" x14ac:dyDescent="0.2">
      <c r="A670" s="1">
        <v>45594</v>
      </c>
      <c r="B670" s="2">
        <f>+Help!$G670*Help!I670</f>
        <v>666.40707964601768</v>
      </c>
      <c r="C670" s="2">
        <f>+Help!$G670*Help!J670</f>
        <v>413.76991150442478</v>
      </c>
      <c r="D670" s="2">
        <f>+Help!$G670*Help!K670</f>
        <v>112.38938053097345</v>
      </c>
      <c r="E670" s="2">
        <f>+Help!$G670*Help!L670</f>
        <v>111.11504424778761</v>
      </c>
      <c r="F670" s="2">
        <f>+Help!$G670*Help!M670</f>
        <v>285.5459119940702</v>
      </c>
      <c r="G670" s="2">
        <f>+Help!$G670*Help!N670</f>
        <v>357.4805975732782</v>
      </c>
      <c r="H670" s="1478">
        <f>24*Help!R670/Help!$Q670</f>
        <v>260.21522625266078</v>
      </c>
      <c r="I670" s="1478">
        <f>24*Help!S670/Help!$Q670</f>
        <v>256.52230750282456</v>
      </c>
      <c r="J670" s="1478">
        <f>24*Help!T670/Help!$Q670</f>
        <v>17.741935483870968</v>
      </c>
      <c r="K670" s="1478">
        <f>24*Help!U670/Help!$Q670</f>
        <v>4.838709677419355</v>
      </c>
      <c r="L670" s="1478">
        <f>24*Help!V670/Help!$Q670</f>
        <v>1.935483870967742</v>
      </c>
      <c r="M670" s="1478">
        <f>24*Help!W670/Help!$Q670</f>
        <v>645.16129032258061</v>
      </c>
      <c r="N670" s="2">
        <f>100*Help!H670</f>
        <v>100</v>
      </c>
      <c r="O670" s="2">
        <f t="shared" si="102"/>
        <v>666.40707964601768</v>
      </c>
      <c r="P670" s="2">
        <f t="shared" si="103"/>
        <v>413.76991150442478</v>
      </c>
      <c r="Q670" s="2">
        <f t="shared" si="104"/>
        <v>112.38938053097345</v>
      </c>
      <c r="R670" s="2">
        <f t="shared" si="105"/>
        <v>111.11504424778761</v>
      </c>
      <c r="S670" s="2">
        <f t="shared" si="106"/>
        <v>285.5459119940702</v>
      </c>
      <c r="T670" s="2">
        <f t="shared" si="107"/>
        <v>357.4805975732782</v>
      </c>
      <c r="U670" s="1478">
        <f t="shared" si="108"/>
        <v>260.21522625266078</v>
      </c>
      <c r="V670" s="1478">
        <f t="shared" si="109"/>
        <v>256.52230750282456</v>
      </c>
      <c r="W670" s="1478">
        <f t="shared" si="110"/>
        <v>17.741935483870968</v>
      </c>
      <c r="X670" s="1478">
        <f t="shared" si="111"/>
        <v>4.838709677419355</v>
      </c>
      <c r="Y670" s="1478">
        <f t="shared" si="112"/>
        <v>1.935483870967742</v>
      </c>
      <c r="Z670" s="1478">
        <f t="shared" si="113"/>
        <v>645.16129032258061</v>
      </c>
      <c r="AA670" s="2">
        <f t="shared" si="101"/>
        <v>100</v>
      </c>
      <c r="AC670" s="2">
        <v>1</v>
      </c>
      <c r="AE670" s="2">
        <f>+Help!$G670*Help!Y670</f>
        <v>275.18584070796459</v>
      </c>
      <c r="AF670" s="2">
        <f>+Help!$G670*Help!Z670</f>
        <v>138.58407079646017</v>
      </c>
      <c r="AG670" s="2">
        <f>+Help!$G670*Help!AA670</f>
        <v>0</v>
      </c>
      <c r="AH670" s="2">
        <f>+Help!$G670*Help!AB670</f>
        <v>223.50442477876106</v>
      </c>
      <c r="AI670" s="2">
        <f>+Help!$G670*Help!AC670</f>
        <v>29.132743362831857</v>
      </c>
      <c r="AJ670" s="2">
        <f>+Help!$G670*Help!AD670</f>
        <v>53.446217585840714</v>
      </c>
      <c r="AK670" s="2">
        <f>+Help!$G670*Help!AE670</f>
        <v>35.398230088495573</v>
      </c>
      <c r="AL670" s="2">
        <f>+Help!$G670*Help!AF670</f>
        <v>26.017699115044248</v>
      </c>
      <c r="AM670" s="2">
        <f>+Help!$G670*Help!AG670</f>
        <v>13.805309734513274</v>
      </c>
      <c r="AN670" s="2">
        <f>+Help!$G670*Help!AH670</f>
        <v>30.615929203539824</v>
      </c>
      <c r="AO670" s="2">
        <f>+Help!$G670*Help!AI670</f>
        <v>126.54584070796459</v>
      </c>
      <c r="AP670" s="2">
        <f>+Help!$G670*Help!AJ670</f>
        <v>13.716719848909515</v>
      </c>
      <c r="AQ670" s="2">
        <f>+Help!$G670*Help!AK670</f>
        <v>310.99151095388629</v>
      </c>
      <c r="AR670" s="1478">
        <f>+Help!$G670*Help!AL670</f>
        <v>23.787610619469028</v>
      </c>
      <c r="AS670" s="1478">
        <f>+Help!$G670*Help!AM670</f>
        <v>0</v>
      </c>
      <c r="AV670" s="5">
        <v>1</v>
      </c>
    </row>
    <row r="671" spans="1:48" x14ac:dyDescent="0.2">
      <c r="A671" s="1">
        <v>45595</v>
      </c>
      <c r="B671" s="2">
        <f>+Help!$G671*Help!I671</f>
        <v>666.40707964601768</v>
      </c>
      <c r="C671" s="2">
        <f>+Help!$G671*Help!J671</f>
        <v>413.76991150442478</v>
      </c>
      <c r="D671" s="2">
        <f>+Help!$G671*Help!K671</f>
        <v>112.38938053097345</v>
      </c>
      <c r="E671" s="2">
        <f>+Help!$G671*Help!L671</f>
        <v>111.11504424778761</v>
      </c>
      <c r="F671" s="2">
        <f>+Help!$G671*Help!M671</f>
        <v>285.5459119940702</v>
      </c>
      <c r="G671" s="2">
        <f>+Help!$G671*Help!N671</f>
        <v>357.4805975732782</v>
      </c>
      <c r="H671" s="1478">
        <f>24*Help!R671/Help!$Q671</f>
        <v>260.21522625266078</v>
      </c>
      <c r="I671" s="1478">
        <f>24*Help!S671/Help!$Q671</f>
        <v>256.52230750282456</v>
      </c>
      <c r="J671" s="1478">
        <f>24*Help!T671/Help!$Q671</f>
        <v>17.741935483870968</v>
      </c>
      <c r="K671" s="1478">
        <f>24*Help!U671/Help!$Q671</f>
        <v>4.838709677419355</v>
      </c>
      <c r="L671" s="1478">
        <f>24*Help!V671/Help!$Q671</f>
        <v>1.935483870967742</v>
      </c>
      <c r="M671" s="1478">
        <f>24*Help!W671/Help!$Q671</f>
        <v>645.16129032258061</v>
      </c>
      <c r="N671" s="2">
        <f>100*Help!H671</f>
        <v>100</v>
      </c>
      <c r="O671" s="2">
        <f t="shared" si="102"/>
        <v>666.40707964601768</v>
      </c>
      <c r="P671" s="2">
        <f t="shared" si="103"/>
        <v>413.76991150442478</v>
      </c>
      <c r="Q671" s="2">
        <f t="shared" si="104"/>
        <v>112.38938053097345</v>
      </c>
      <c r="R671" s="2">
        <f t="shared" si="105"/>
        <v>111.11504424778761</v>
      </c>
      <c r="S671" s="2">
        <f t="shared" si="106"/>
        <v>285.5459119940702</v>
      </c>
      <c r="T671" s="2">
        <f t="shared" si="107"/>
        <v>357.4805975732782</v>
      </c>
      <c r="U671" s="1478">
        <f t="shared" si="108"/>
        <v>260.21522625266078</v>
      </c>
      <c r="V671" s="1478">
        <f t="shared" si="109"/>
        <v>256.52230750282456</v>
      </c>
      <c r="W671" s="1478">
        <f t="shared" si="110"/>
        <v>17.741935483870968</v>
      </c>
      <c r="X671" s="1478">
        <f t="shared" si="111"/>
        <v>4.838709677419355</v>
      </c>
      <c r="Y671" s="1478">
        <f t="shared" si="112"/>
        <v>1.935483870967742</v>
      </c>
      <c r="Z671" s="1478">
        <f t="shared" si="113"/>
        <v>645.16129032258061</v>
      </c>
      <c r="AA671" s="2">
        <f t="shared" si="101"/>
        <v>100</v>
      </c>
      <c r="AC671" s="2">
        <v>1</v>
      </c>
      <c r="AE671" s="2">
        <f>+Help!$G671*Help!Y671</f>
        <v>275.18584070796459</v>
      </c>
      <c r="AF671" s="2">
        <f>+Help!$G671*Help!Z671</f>
        <v>138.58407079646017</v>
      </c>
      <c r="AG671" s="2">
        <f>+Help!$G671*Help!AA671</f>
        <v>0</v>
      </c>
      <c r="AH671" s="2">
        <f>+Help!$G671*Help!AB671</f>
        <v>223.50442477876106</v>
      </c>
      <c r="AI671" s="2">
        <f>+Help!$G671*Help!AC671</f>
        <v>29.132743362831857</v>
      </c>
      <c r="AJ671" s="2">
        <f>+Help!$G671*Help!AD671</f>
        <v>53.446217585840714</v>
      </c>
      <c r="AK671" s="2">
        <f>+Help!$G671*Help!AE671</f>
        <v>35.398230088495573</v>
      </c>
      <c r="AL671" s="2">
        <f>+Help!$G671*Help!AF671</f>
        <v>26.017699115044248</v>
      </c>
      <c r="AM671" s="2">
        <f>+Help!$G671*Help!AG671</f>
        <v>13.805309734513274</v>
      </c>
      <c r="AN671" s="2">
        <f>+Help!$G671*Help!AH671</f>
        <v>30.615929203539824</v>
      </c>
      <c r="AO671" s="2">
        <f>+Help!$G671*Help!AI671</f>
        <v>126.54584070796459</v>
      </c>
      <c r="AP671" s="2">
        <f>+Help!$G671*Help!AJ671</f>
        <v>13.716719848909515</v>
      </c>
      <c r="AQ671" s="2">
        <f>+Help!$G671*Help!AK671</f>
        <v>310.99151095388629</v>
      </c>
      <c r="AR671" s="1478">
        <f>+Help!$G671*Help!AL671</f>
        <v>23.787610619469028</v>
      </c>
      <c r="AS671" s="1478">
        <f>+Help!$G671*Help!AM671</f>
        <v>0</v>
      </c>
      <c r="AV671" s="5">
        <v>1</v>
      </c>
    </row>
    <row r="672" spans="1:48" x14ac:dyDescent="0.2">
      <c r="A672" s="1">
        <v>45596</v>
      </c>
      <c r="B672" s="2">
        <f>+Help!$G672*Help!I672</f>
        <v>666.40707964601768</v>
      </c>
      <c r="C672" s="2">
        <f>+Help!$G672*Help!J672</f>
        <v>413.76991150442478</v>
      </c>
      <c r="D672" s="2">
        <f>+Help!$G672*Help!K672</f>
        <v>112.38938053097345</v>
      </c>
      <c r="E672" s="2">
        <f>+Help!$G672*Help!L672</f>
        <v>111.11504424778761</v>
      </c>
      <c r="F672" s="2">
        <f>+Help!$G672*Help!M672</f>
        <v>285.5459119940702</v>
      </c>
      <c r="G672" s="2">
        <f>+Help!$G672*Help!N672</f>
        <v>357.4805975732782</v>
      </c>
      <c r="H672" s="1478">
        <f>24*Help!R672/Help!$Q672</f>
        <v>260.21522625266078</v>
      </c>
      <c r="I672" s="1478">
        <f>24*Help!S672/Help!$Q672</f>
        <v>256.52230750282456</v>
      </c>
      <c r="J672" s="1478">
        <f>24*Help!T672/Help!$Q672</f>
        <v>17.741935483870968</v>
      </c>
      <c r="K672" s="1478">
        <f>24*Help!U672/Help!$Q672</f>
        <v>4.838709677419355</v>
      </c>
      <c r="L672" s="1478">
        <f>24*Help!V672/Help!$Q672</f>
        <v>1.935483870967742</v>
      </c>
      <c r="M672" s="1478">
        <f>24*Help!W672/Help!$Q672</f>
        <v>645.16129032258061</v>
      </c>
      <c r="N672" s="2">
        <f>100*Help!H672</f>
        <v>100</v>
      </c>
      <c r="O672" s="2">
        <f t="shared" si="102"/>
        <v>666.40707964601768</v>
      </c>
      <c r="P672" s="2">
        <f t="shared" si="103"/>
        <v>413.76991150442478</v>
      </c>
      <c r="Q672" s="2">
        <f t="shared" si="104"/>
        <v>112.38938053097345</v>
      </c>
      <c r="R672" s="2">
        <f t="shared" si="105"/>
        <v>111.11504424778761</v>
      </c>
      <c r="S672" s="2">
        <f t="shared" si="106"/>
        <v>285.5459119940702</v>
      </c>
      <c r="T672" s="2">
        <f t="shared" si="107"/>
        <v>357.4805975732782</v>
      </c>
      <c r="U672" s="1478">
        <f t="shared" si="108"/>
        <v>260.21522625266078</v>
      </c>
      <c r="V672" s="1478">
        <f t="shared" si="109"/>
        <v>256.52230750282456</v>
      </c>
      <c r="W672" s="1478">
        <f t="shared" si="110"/>
        <v>17.741935483870968</v>
      </c>
      <c r="X672" s="1478">
        <f t="shared" si="111"/>
        <v>4.838709677419355</v>
      </c>
      <c r="Y672" s="1478">
        <f t="shared" si="112"/>
        <v>1.935483870967742</v>
      </c>
      <c r="Z672" s="1478">
        <f t="shared" si="113"/>
        <v>645.16129032258061</v>
      </c>
      <c r="AA672" s="2">
        <f t="shared" si="101"/>
        <v>100</v>
      </c>
      <c r="AC672" s="2">
        <v>1</v>
      </c>
      <c r="AE672" s="2">
        <f>+Help!$G672*Help!Y672</f>
        <v>275.18584070796459</v>
      </c>
      <c r="AF672" s="2">
        <f>+Help!$G672*Help!Z672</f>
        <v>138.58407079646017</v>
      </c>
      <c r="AG672" s="2">
        <f>+Help!$G672*Help!AA672</f>
        <v>0</v>
      </c>
      <c r="AH672" s="2">
        <f>+Help!$G672*Help!AB672</f>
        <v>223.50442477876106</v>
      </c>
      <c r="AI672" s="2">
        <f>+Help!$G672*Help!AC672</f>
        <v>29.132743362831857</v>
      </c>
      <c r="AJ672" s="2">
        <f>+Help!$G672*Help!AD672</f>
        <v>53.446217585840714</v>
      </c>
      <c r="AK672" s="2">
        <f>+Help!$G672*Help!AE672</f>
        <v>35.398230088495573</v>
      </c>
      <c r="AL672" s="2">
        <f>+Help!$G672*Help!AF672</f>
        <v>26.017699115044248</v>
      </c>
      <c r="AM672" s="2">
        <f>+Help!$G672*Help!AG672</f>
        <v>13.805309734513274</v>
      </c>
      <c r="AN672" s="2">
        <f>+Help!$G672*Help!AH672</f>
        <v>30.615929203539824</v>
      </c>
      <c r="AO672" s="2">
        <f>+Help!$G672*Help!AI672</f>
        <v>126.54584070796459</v>
      </c>
      <c r="AP672" s="2">
        <f>+Help!$G672*Help!AJ672</f>
        <v>13.716719848909515</v>
      </c>
      <c r="AQ672" s="2">
        <f>+Help!$G672*Help!AK672</f>
        <v>310.99151095388629</v>
      </c>
      <c r="AR672" s="1478">
        <f>+Help!$G672*Help!AL672</f>
        <v>23.787610619469028</v>
      </c>
      <c r="AS672" s="1478">
        <f>+Help!$G672*Help!AM672</f>
        <v>0</v>
      </c>
      <c r="AV672" s="5">
        <v>1</v>
      </c>
    </row>
    <row r="673" spans="1:48" x14ac:dyDescent="0.2">
      <c r="A673" s="1">
        <v>45597</v>
      </c>
      <c r="B673" s="2">
        <f>+Help!$G673*Help!I673</f>
        <v>673.73805855161788</v>
      </c>
      <c r="C673" s="2">
        <f>+Help!$G673*Help!J673</f>
        <v>418.28043143297384</v>
      </c>
      <c r="D673" s="2">
        <f>+Help!$G673*Help!K673</f>
        <v>113.71340523882898</v>
      </c>
      <c r="E673" s="2">
        <f>+Help!$G673*Help!L673</f>
        <v>111.90138674884439</v>
      </c>
      <c r="F673" s="2">
        <f>+Help!$G673*Help!M673</f>
        <v>302.16531493629532</v>
      </c>
      <c r="G673" s="2">
        <f>+Help!$G673*Help!N673</f>
        <v>347.99749743991759</v>
      </c>
      <c r="H673" s="1478">
        <f>24*Help!R673/Help!$Q673</f>
        <v>272.36845749118845</v>
      </c>
      <c r="I673" s="1478">
        <f>24*Help!S673/Help!$Q673</f>
        <v>267.26862965031478</v>
      </c>
      <c r="J673" s="1478">
        <f>24*Help!T673/Help!$Q673</f>
        <v>18.333333333333332</v>
      </c>
      <c r="K673" s="1478">
        <f>24*Help!U673/Help!$Q673</f>
        <v>5</v>
      </c>
      <c r="L673" s="1478">
        <f>24*Help!V673/Help!$Q673</f>
        <v>0</v>
      </c>
      <c r="M673" s="1478">
        <f>24*Help!W673/Help!$Q673</f>
        <v>733.33333333333337</v>
      </c>
      <c r="N673" s="2">
        <f>100*Help!H673</f>
        <v>100</v>
      </c>
      <c r="O673" s="2">
        <f t="shared" si="102"/>
        <v>673.73805855161788</v>
      </c>
      <c r="P673" s="2">
        <f t="shared" si="103"/>
        <v>418.28043143297384</v>
      </c>
      <c r="Q673" s="2">
        <f t="shared" si="104"/>
        <v>113.71340523882898</v>
      </c>
      <c r="R673" s="2">
        <f t="shared" si="105"/>
        <v>111.90138674884439</v>
      </c>
      <c r="S673" s="2">
        <f t="shared" si="106"/>
        <v>302.16531493629532</v>
      </c>
      <c r="T673" s="2">
        <f t="shared" si="107"/>
        <v>347.99749743991759</v>
      </c>
      <c r="U673" s="1478">
        <f t="shared" si="108"/>
        <v>272.36845749118845</v>
      </c>
      <c r="V673" s="1478">
        <f t="shared" si="109"/>
        <v>267.26862965031478</v>
      </c>
      <c r="W673" s="1478">
        <f t="shared" si="110"/>
        <v>18.333333333333332</v>
      </c>
      <c r="X673" s="1478">
        <f t="shared" si="111"/>
        <v>5</v>
      </c>
      <c r="Y673" s="1478">
        <f t="shared" si="112"/>
        <v>0</v>
      </c>
      <c r="Z673" s="1478">
        <f t="shared" si="113"/>
        <v>733.33333333333337</v>
      </c>
      <c r="AA673" s="2">
        <f t="shared" si="101"/>
        <v>100</v>
      </c>
      <c r="AC673" s="2">
        <v>1</v>
      </c>
      <c r="AE673" s="2">
        <f>+Help!$G673*Help!Y673</f>
        <v>281.04776579352853</v>
      </c>
      <c r="AF673" s="2">
        <f>+Help!$G673*Help!Z673</f>
        <v>137.23266563944532</v>
      </c>
      <c r="AG673" s="2">
        <f>+Help!$G673*Help!AA673</f>
        <v>0</v>
      </c>
      <c r="AH673" s="2">
        <f>+Help!$G673*Help!AB673</f>
        <v>225.61479198767336</v>
      </c>
      <c r="AI673" s="2">
        <f>+Help!$G673*Help!AC673</f>
        <v>29.842835130970727</v>
      </c>
      <c r="AJ673" s="2">
        <f>+Help!$G673*Help!AD673</f>
        <v>41.577955155624039</v>
      </c>
      <c r="AK673" s="2">
        <f>+Help!$G673*Help!AE673</f>
        <v>14.422187981510017</v>
      </c>
      <c r="AL673" s="2">
        <f>+Help!$G673*Help!AF673</f>
        <v>13.312788906009246</v>
      </c>
      <c r="AM673" s="2">
        <f>+Help!$G673*Help!AG673</f>
        <v>6.1016949152542379</v>
      </c>
      <c r="AN673" s="2">
        <f>+Help!$G673*Help!AH673</f>
        <v>30.952234206471505</v>
      </c>
      <c r="AO673" s="2">
        <f>+Help!$G673*Help!AI673</f>
        <v>127.93590138674885</v>
      </c>
      <c r="AP673" s="2">
        <f>+Help!$G673*Help!AJ673</f>
        <v>13.894267835332348</v>
      </c>
      <c r="AQ673" s="2">
        <f>+Help!$G673*Help!AK673</f>
        <v>254.6876253178537</v>
      </c>
      <c r="AR673" s="1478">
        <f>+Help!$G673*Help!AL673</f>
        <v>23.667180277349772</v>
      </c>
      <c r="AS673" s="1478">
        <f>+Help!$G673*Help!AM673</f>
        <v>0</v>
      </c>
      <c r="AV673" s="5">
        <v>1</v>
      </c>
    </row>
    <row r="674" spans="1:48" x14ac:dyDescent="0.2">
      <c r="A674" s="1">
        <v>45598</v>
      </c>
      <c r="B674" s="2">
        <f>+Help!$G674*Help!I674</f>
        <v>673.73805855161788</v>
      </c>
      <c r="C674" s="2">
        <f>+Help!$G674*Help!J674</f>
        <v>418.28043143297384</v>
      </c>
      <c r="D674" s="2">
        <f>+Help!$G674*Help!K674</f>
        <v>113.71340523882898</v>
      </c>
      <c r="E674" s="2">
        <f>+Help!$G674*Help!L674</f>
        <v>111.90138674884439</v>
      </c>
      <c r="F674" s="2">
        <f>+Help!$G674*Help!M674</f>
        <v>302.16531493629532</v>
      </c>
      <c r="G674" s="2">
        <f>+Help!$G674*Help!N674</f>
        <v>347.99749743991759</v>
      </c>
      <c r="H674" s="1478">
        <f>24*Help!R674/Help!$Q674</f>
        <v>272.36845749118845</v>
      </c>
      <c r="I674" s="1478">
        <f>24*Help!S674/Help!$Q674</f>
        <v>267.26862965031478</v>
      </c>
      <c r="J674" s="1478">
        <f>24*Help!T674/Help!$Q674</f>
        <v>18.333333333333332</v>
      </c>
      <c r="K674" s="1478">
        <f>24*Help!U674/Help!$Q674</f>
        <v>5</v>
      </c>
      <c r="L674" s="1478">
        <f>24*Help!V674/Help!$Q674</f>
        <v>0</v>
      </c>
      <c r="M674" s="1478">
        <f>24*Help!W674/Help!$Q674</f>
        <v>733.33333333333337</v>
      </c>
      <c r="N674" s="2">
        <f>100*Help!H674</f>
        <v>100</v>
      </c>
      <c r="O674" s="2">
        <f t="shared" si="102"/>
        <v>673.73805855161788</v>
      </c>
      <c r="P674" s="2">
        <f t="shared" si="103"/>
        <v>418.28043143297384</v>
      </c>
      <c r="Q674" s="2">
        <f t="shared" si="104"/>
        <v>113.71340523882898</v>
      </c>
      <c r="R674" s="2">
        <f t="shared" si="105"/>
        <v>111.90138674884439</v>
      </c>
      <c r="S674" s="2">
        <f t="shared" si="106"/>
        <v>302.16531493629532</v>
      </c>
      <c r="T674" s="2">
        <f t="shared" si="107"/>
        <v>347.99749743991759</v>
      </c>
      <c r="U674" s="1478">
        <f t="shared" si="108"/>
        <v>272.36845749118845</v>
      </c>
      <c r="V674" s="1478">
        <f t="shared" si="109"/>
        <v>267.26862965031478</v>
      </c>
      <c r="W674" s="1478">
        <f t="shared" si="110"/>
        <v>18.333333333333332</v>
      </c>
      <c r="X674" s="1478">
        <f t="shared" si="111"/>
        <v>5</v>
      </c>
      <c r="Y674" s="1478">
        <f t="shared" si="112"/>
        <v>0</v>
      </c>
      <c r="Z674" s="1478">
        <f t="shared" si="113"/>
        <v>733.33333333333337</v>
      </c>
      <c r="AA674" s="2">
        <f t="shared" si="101"/>
        <v>100</v>
      </c>
      <c r="AC674" s="2">
        <v>1</v>
      </c>
      <c r="AE674" s="2">
        <f>+Help!$G674*Help!Y674</f>
        <v>281.04776579352853</v>
      </c>
      <c r="AF674" s="2">
        <f>+Help!$G674*Help!Z674</f>
        <v>137.23266563944532</v>
      </c>
      <c r="AG674" s="2">
        <f>+Help!$G674*Help!AA674</f>
        <v>0</v>
      </c>
      <c r="AH674" s="2">
        <f>+Help!$G674*Help!AB674</f>
        <v>225.61479198767336</v>
      </c>
      <c r="AI674" s="2">
        <f>+Help!$G674*Help!AC674</f>
        <v>29.842835130970727</v>
      </c>
      <c r="AJ674" s="2">
        <f>+Help!$G674*Help!AD674</f>
        <v>41.577955155624039</v>
      </c>
      <c r="AK674" s="2">
        <f>+Help!$G674*Help!AE674</f>
        <v>14.422187981510017</v>
      </c>
      <c r="AL674" s="2">
        <f>+Help!$G674*Help!AF674</f>
        <v>13.312788906009246</v>
      </c>
      <c r="AM674" s="2">
        <f>+Help!$G674*Help!AG674</f>
        <v>6.1016949152542379</v>
      </c>
      <c r="AN674" s="2">
        <f>+Help!$G674*Help!AH674</f>
        <v>30.952234206471505</v>
      </c>
      <c r="AO674" s="2">
        <f>+Help!$G674*Help!AI674</f>
        <v>127.93590138674885</v>
      </c>
      <c r="AP674" s="2">
        <f>+Help!$G674*Help!AJ674</f>
        <v>13.894267835332348</v>
      </c>
      <c r="AQ674" s="2">
        <f>+Help!$G674*Help!AK674</f>
        <v>254.6876253178537</v>
      </c>
      <c r="AR674" s="1478">
        <f>+Help!$G674*Help!AL674</f>
        <v>23.667180277349772</v>
      </c>
      <c r="AS674" s="1478">
        <f>+Help!$G674*Help!AM674</f>
        <v>0</v>
      </c>
      <c r="AV674" s="5">
        <v>1</v>
      </c>
    </row>
    <row r="675" spans="1:48" x14ac:dyDescent="0.2">
      <c r="A675" s="1">
        <v>45599</v>
      </c>
      <c r="B675" s="2">
        <f>+Help!$G675*Help!I675</f>
        <v>673.73805855161788</v>
      </c>
      <c r="C675" s="2">
        <f>+Help!$G675*Help!J675</f>
        <v>418.28043143297384</v>
      </c>
      <c r="D675" s="2">
        <f>+Help!$G675*Help!K675</f>
        <v>113.71340523882898</v>
      </c>
      <c r="E675" s="2">
        <f>+Help!$G675*Help!L675</f>
        <v>111.90138674884439</v>
      </c>
      <c r="F675" s="2">
        <f>+Help!$G675*Help!M675</f>
        <v>302.16531493629532</v>
      </c>
      <c r="G675" s="2">
        <f>+Help!$G675*Help!N675</f>
        <v>347.99749743991759</v>
      </c>
      <c r="H675" s="1478">
        <f>24*Help!R675/Help!$Q675</f>
        <v>272.36845749118845</v>
      </c>
      <c r="I675" s="1478">
        <f>24*Help!S675/Help!$Q675</f>
        <v>267.26862965031478</v>
      </c>
      <c r="J675" s="1478">
        <f>24*Help!T675/Help!$Q675</f>
        <v>18.333333333333332</v>
      </c>
      <c r="K675" s="1478">
        <f>24*Help!U675/Help!$Q675</f>
        <v>5</v>
      </c>
      <c r="L675" s="1478">
        <f>24*Help!V675/Help!$Q675</f>
        <v>0</v>
      </c>
      <c r="M675" s="1478">
        <f>24*Help!W675/Help!$Q675</f>
        <v>733.33333333333337</v>
      </c>
      <c r="N675" s="2">
        <f>100*Help!H675</f>
        <v>100</v>
      </c>
      <c r="O675" s="2">
        <f t="shared" si="102"/>
        <v>673.73805855161788</v>
      </c>
      <c r="P675" s="2">
        <f t="shared" si="103"/>
        <v>418.28043143297384</v>
      </c>
      <c r="Q675" s="2">
        <f t="shared" si="104"/>
        <v>113.71340523882898</v>
      </c>
      <c r="R675" s="2">
        <f t="shared" si="105"/>
        <v>111.90138674884439</v>
      </c>
      <c r="S675" s="2">
        <f t="shared" si="106"/>
        <v>302.16531493629532</v>
      </c>
      <c r="T675" s="2">
        <f t="shared" si="107"/>
        <v>347.99749743991759</v>
      </c>
      <c r="U675" s="1478">
        <f t="shared" si="108"/>
        <v>272.36845749118845</v>
      </c>
      <c r="V675" s="1478">
        <f t="shared" si="109"/>
        <v>267.26862965031478</v>
      </c>
      <c r="W675" s="1478">
        <f t="shared" si="110"/>
        <v>18.333333333333332</v>
      </c>
      <c r="X675" s="1478">
        <f t="shared" si="111"/>
        <v>5</v>
      </c>
      <c r="Y675" s="1478">
        <f t="shared" si="112"/>
        <v>0</v>
      </c>
      <c r="Z675" s="1478">
        <f t="shared" si="113"/>
        <v>733.33333333333337</v>
      </c>
      <c r="AA675" s="2">
        <f t="shared" si="101"/>
        <v>100</v>
      </c>
      <c r="AC675" s="2">
        <v>1</v>
      </c>
      <c r="AE675" s="2">
        <f>+Help!$G675*Help!Y675</f>
        <v>281.04776579352853</v>
      </c>
      <c r="AF675" s="2">
        <f>+Help!$G675*Help!Z675</f>
        <v>137.23266563944532</v>
      </c>
      <c r="AG675" s="2">
        <f>+Help!$G675*Help!AA675</f>
        <v>0</v>
      </c>
      <c r="AH675" s="2">
        <f>+Help!$G675*Help!AB675</f>
        <v>225.61479198767336</v>
      </c>
      <c r="AI675" s="2">
        <f>+Help!$G675*Help!AC675</f>
        <v>29.842835130970727</v>
      </c>
      <c r="AJ675" s="2">
        <f>+Help!$G675*Help!AD675</f>
        <v>41.577955155624039</v>
      </c>
      <c r="AK675" s="2">
        <f>+Help!$G675*Help!AE675</f>
        <v>14.422187981510017</v>
      </c>
      <c r="AL675" s="2">
        <f>+Help!$G675*Help!AF675</f>
        <v>13.312788906009246</v>
      </c>
      <c r="AM675" s="2">
        <f>+Help!$G675*Help!AG675</f>
        <v>6.1016949152542379</v>
      </c>
      <c r="AN675" s="2">
        <f>+Help!$G675*Help!AH675</f>
        <v>30.952234206471505</v>
      </c>
      <c r="AO675" s="2">
        <f>+Help!$G675*Help!AI675</f>
        <v>127.93590138674885</v>
      </c>
      <c r="AP675" s="2">
        <f>+Help!$G675*Help!AJ675</f>
        <v>13.894267835332348</v>
      </c>
      <c r="AQ675" s="2">
        <f>+Help!$G675*Help!AK675</f>
        <v>254.6876253178537</v>
      </c>
      <c r="AR675" s="1478">
        <f>+Help!$G675*Help!AL675</f>
        <v>23.667180277349772</v>
      </c>
      <c r="AS675" s="1478">
        <f>+Help!$G675*Help!AM675</f>
        <v>0</v>
      </c>
      <c r="AV675" s="5">
        <v>1</v>
      </c>
    </row>
    <row r="676" spans="1:48" x14ac:dyDescent="0.2">
      <c r="A676" s="1">
        <v>45600</v>
      </c>
      <c r="B676" s="2">
        <f>+Help!$G676*Help!I676</f>
        <v>533.37596302003078</v>
      </c>
      <c r="C676" s="2">
        <f>+Help!$G676*Help!J676</f>
        <v>331.13867488443759</v>
      </c>
      <c r="D676" s="2">
        <f>+Help!$G676*Help!K676</f>
        <v>90.023112480739599</v>
      </c>
      <c r="E676" s="2">
        <f>+Help!$G676*Help!L676</f>
        <v>88.588597842835128</v>
      </c>
      <c r="F676" s="2">
        <f>+Help!$G676*Help!M676</f>
        <v>239.21420765790043</v>
      </c>
      <c r="G676" s="2">
        <f>+Help!$G676*Help!N676</f>
        <v>275.49801880660141</v>
      </c>
      <c r="H676" s="1478">
        <f>24*Help!R676/Help!$Q676</f>
        <v>272.36845749118845</v>
      </c>
      <c r="I676" s="1478">
        <f>24*Help!S676/Help!$Q676</f>
        <v>267.26862965031478</v>
      </c>
      <c r="J676" s="1478">
        <f>24*Help!T676/Help!$Q676</f>
        <v>18.333333333333332</v>
      </c>
      <c r="K676" s="1478">
        <f>24*Help!U676/Help!$Q676</f>
        <v>5</v>
      </c>
      <c r="L676" s="1478">
        <f>24*Help!V676/Help!$Q676</f>
        <v>0</v>
      </c>
      <c r="M676" s="1478">
        <f>24*Help!W676/Help!$Q676</f>
        <v>733.33333333333337</v>
      </c>
      <c r="N676" s="2">
        <f>100*Help!H676</f>
        <v>79.166666666666657</v>
      </c>
      <c r="O676" s="2">
        <f t="shared" si="102"/>
        <v>533.37596302003078</v>
      </c>
      <c r="P676" s="2">
        <f t="shared" si="103"/>
        <v>331.13867488443759</v>
      </c>
      <c r="Q676" s="2">
        <f t="shared" si="104"/>
        <v>90.023112480739599</v>
      </c>
      <c r="R676" s="2">
        <f t="shared" si="105"/>
        <v>88.588597842835128</v>
      </c>
      <c r="S676" s="2">
        <f t="shared" si="106"/>
        <v>239.21420765790043</v>
      </c>
      <c r="T676" s="2">
        <f t="shared" si="107"/>
        <v>275.49801880660141</v>
      </c>
      <c r="U676" s="1478">
        <f t="shared" si="108"/>
        <v>272.36845749118845</v>
      </c>
      <c r="V676" s="1478">
        <f t="shared" si="109"/>
        <v>267.26862965031478</v>
      </c>
      <c r="W676" s="1478">
        <f t="shared" si="110"/>
        <v>18.333333333333332</v>
      </c>
      <c r="X676" s="1478">
        <f t="shared" si="111"/>
        <v>5</v>
      </c>
      <c r="Y676" s="1478">
        <f t="shared" si="112"/>
        <v>0</v>
      </c>
      <c r="Z676" s="1478">
        <f t="shared" si="113"/>
        <v>733.33333333333337</v>
      </c>
      <c r="AA676" s="2">
        <f t="shared" si="101"/>
        <v>79.166666666666657</v>
      </c>
      <c r="AC676" s="2">
        <v>1</v>
      </c>
      <c r="AE676" s="2">
        <f>+Help!$G676*Help!Y676</f>
        <v>222.49614791987673</v>
      </c>
      <c r="AF676" s="2">
        <f>+Help!$G676*Help!Z676</f>
        <v>108.64252696456086</v>
      </c>
      <c r="AG676" s="2">
        <f>+Help!$G676*Help!AA676</f>
        <v>0</v>
      </c>
      <c r="AH676" s="2">
        <f>+Help!$G676*Help!AB676</f>
        <v>178.61171032357473</v>
      </c>
      <c r="AI676" s="2">
        <f>+Help!$G676*Help!AC676</f>
        <v>23.625577812018488</v>
      </c>
      <c r="AJ676" s="2">
        <f>+Help!$G676*Help!AD676</f>
        <v>32.915881164869027</v>
      </c>
      <c r="AK676" s="2">
        <f>+Help!$G676*Help!AE676</f>
        <v>11.417565485362095</v>
      </c>
      <c r="AL676" s="2">
        <f>+Help!$G676*Help!AF676</f>
        <v>10.539291217257318</v>
      </c>
      <c r="AM676" s="2">
        <f>+Help!$G676*Help!AG676</f>
        <v>4.8305084745762707</v>
      </c>
      <c r="AN676" s="2">
        <f>+Help!$G676*Help!AH676</f>
        <v>24.503852080123274</v>
      </c>
      <c r="AO676" s="2">
        <f>+Help!$G676*Help!AI676</f>
        <v>101.28258859784283</v>
      </c>
      <c r="AP676" s="2">
        <f>+Help!$G676*Help!AJ676</f>
        <v>10.999628702971441</v>
      </c>
      <c r="AQ676" s="2">
        <f>+Help!$G676*Help!AK676</f>
        <v>201.62770337663414</v>
      </c>
      <c r="AR676" s="1478">
        <f>+Help!$G676*Help!AL676</f>
        <v>18.736517719568567</v>
      </c>
      <c r="AS676" s="1478">
        <f>+Help!$G676*Help!AM676</f>
        <v>0</v>
      </c>
      <c r="AV676" s="5">
        <v>1</v>
      </c>
    </row>
    <row r="677" spans="1:48" x14ac:dyDescent="0.2">
      <c r="A677" s="1">
        <v>45601</v>
      </c>
      <c r="B677" s="2">
        <f>+Help!$G677*Help!I677</f>
        <v>0</v>
      </c>
      <c r="C677" s="2">
        <f>+Help!$G677*Help!J677</f>
        <v>0</v>
      </c>
      <c r="D677" s="2">
        <f>+Help!$G677*Help!K677</f>
        <v>0</v>
      </c>
      <c r="E677" s="2">
        <f>+Help!$G677*Help!L677</f>
        <v>0</v>
      </c>
      <c r="F677" s="2">
        <f>+Help!$G677*Help!M677</f>
        <v>0</v>
      </c>
      <c r="G677" s="2">
        <f>+Help!$G677*Help!N677</f>
        <v>0</v>
      </c>
      <c r="H677" s="1478">
        <f>24*Help!R677/Help!$Q677</f>
        <v>272.36845749118845</v>
      </c>
      <c r="I677" s="1478">
        <f>24*Help!S677/Help!$Q677</f>
        <v>267.26862965031478</v>
      </c>
      <c r="J677" s="1478">
        <f>24*Help!T677/Help!$Q677</f>
        <v>18.333333333333332</v>
      </c>
      <c r="K677" s="1478">
        <f>24*Help!U677/Help!$Q677</f>
        <v>5</v>
      </c>
      <c r="L677" s="1478">
        <f>24*Help!V677/Help!$Q677</f>
        <v>0</v>
      </c>
      <c r="M677" s="1478">
        <f>24*Help!W677/Help!$Q677</f>
        <v>733.33333333333337</v>
      </c>
      <c r="N677" s="2">
        <f>100*Help!H677</f>
        <v>0</v>
      </c>
      <c r="O677" s="2">
        <f t="shared" si="102"/>
        <v>0</v>
      </c>
      <c r="P677" s="2">
        <f t="shared" si="103"/>
        <v>0</v>
      </c>
      <c r="Q677" s="2">
        <f t="shared" si="104"/>
        <v>0</v>
      </c>
      <c r="R677" s="2">
        <f t="shared" si="105"/>
        <v>0</v>
      </c>
      <c r="S677" s="2">
        <f t="shared" si="106"/>
        <v>0</v>
      </c>
      <c r="T677" s="2">
        <f t="shared" si="107"/>
        <v>0</v>
      </c>
      <c r="U677" s="1478">
        <f t="shared" si="108"/>
        <v>272.36845749118845</v>
      </c>
      <c r="V677" s="1478">
        <f t="shared" si="109"/>
        <v>267.26862965031478</v>
      </c>
      <c r="W677" s="1478">
        <f t="shared" si="110"/>
        <v>18.333333333333332</v>
      </c>
      <c r="X677" s="1478">
        <f t="shared" si="111"/>
        <v>5</v>
      </c>
      <c r="Y677" s="1478">
        <f t="shared" si="112"/>
        <v>0</v>
      </c>
      <c r="Z677" s="1478">
        <f t="shared" si="113"/>
        <v>733.33333333333337</v>
      </c>
      <c r="AA677" s="2">
        <f t="shared" si="101"/>
        <v>0</v>
      </c>
      <c r="AC677" s="2">
        <v>1</v>
      </c>
      <c r="AE677" s="2">
        <f>+Help!$G677*Help!Y677</f>
        <v>0</v>
      </c>
      <c r="AF677" s="2">
        <f>+Help!$G677*Help!Z677</f>
        <v>0</v>
      </c>
      <c r="AG677" s="2">
        <f>+Help!$G677*Help!AA677</f>
        <v>0</v>
      </c>
      <c r="AH677" s="2">
        <f>+Help!$G677*Help!AB677</f>
        <v>0</v>
      </c>
      <c r="AI677" s="2">
        <f>+Help!$G677*Help!AC677</f>
        <v>0</v>
      </c>
      <c r="AJ677" s="2">
        <f>+Help!$G677*Help!AD677</f>
        <v>0</v>
      </c>
      <c r="AK677" s="2">
        <f>+Help!$G677*Help!AE677</f>
        <v>0</v>
      </c>
      <c r="AL677" s="2">
        <f>+Help!$G677*Help!AF677</f>
        <v>0</v>
      </c>
      <c r="AM677" s="2">
        <f>+Help!$G677*Help!AG677</f>
        <v>0</v>
      </c>
      <c r="AN677" s="2">
        <f>+Help!$G677*Help!AH677</f>
        <v>0</v>
      </c>
      <c r="AO677" s="2">
        <f>+Help!$G677*Help!AI677</f>
        <v>0</v>
      </c>
      <c r="AP677" s="2">
        <f>+Help!$G677*Help!AJ677</f>
        <v>0</v>
      </c>
      <c r="AQ677" s="2">
        <f>+Help!$G677*Help!AK677</f>
        <v>0</v>
      </c>
      <c r="AR677" s="1478">
        <f>+Help!$G677*Help!AL677</f>
        <v>0</v>
      </c>
      <c r="AS677" s="1478">
        <f>+Help!$G677*Help!AM677</f>
        <v>0</v>
      </c>
      <c r="AV677" s="5">
        <v>1</v>
      </c>
    </row>
    <row r="678" spans="1:48" x14ac:dyDescent="0.2">
      <c r="A678" s="1">
        <v>45602</v>
      </c>
      <c r="B678" s="2">
        <f>+Help!$G678*Help!I678</f>
        <v>224.57935285053929</v>
      </c>
      <c r="C678" s="2">
        <f>+Help!$G678*Help!J678</f>
        <v>139.42681047765794</v>
      </c>
      <c r="D678" s="2">
        <f>+Help!$G678*Help!K678</f>
        <v>37.90446841294299</v>
      </c>
      <c r="E678" s="2">
        <f>+Help!$G678*Help!L678</f>
        <v>37.300462249614796</v>
      </c>
      <c r="F678" s="2">
        <f>+Help!$G678*Help!M678</f>
        <v>100.72177164543177</v>
      </c>
      <c r="G678" s="2">
        <f>+Help!$G678*Help!N678</f>
        <v>115.99916581330586</v>
      </c>
      <c r="H678" s="1478">
        <f>24*Help!R678/Help!$Q678</f>
        <v>272.36845749118845</v>
      </c>
      <c r="I678" s="1478">
        <f>24*Help!S678/Help!$Q678</f>
        <v>267.26862965031478</v>
      </c>
      <c r="J678" s="1478">
        <f>24*Help!T678/Help!$Q678</f>
        <v>18.333333333333332</v>
      </c>
      <c r="K678" s="1478">
        <f>24*Help!U678/Help!$Q678</f>
        <v>5</v>
      </c>
      <c r="L678" s="1478">
        <f>24*Help!V678/Help!$Q678</f>
        <v>0</v>
      </c>
      <c r="M678" s="1478">
        <f>24*Help!W678/Help!$Q678</f>
        <v>733.33333333333337</v>
      </c>
      <c r="N678" s="2">
        <f>100*Help!H678</f>
        <v>33.333333333333329</v>
      </c>
      <c r="O678" s="2">
        <f t="shared" si="102"/>
        <v>224.57935285053929</v>
      </c>
      <c r="P678" s="2">
        <f t="shared" si="103"/>
        <v>139.42681047765794</v>
      </c>
      <c r="Q678" s="2">
        <f t="shared" si="104"/>
        <v>37.90446841294299</v>
      </c>
      <c r="R678" s="2">
        <f t="shared" si="105"/>
        <v>37.300462249614796</v>
      </c>
      <c r="S678" s="2">
        <f t="shared" si="106"/>
        <v>100.72177164543177</v>
      </c>
      <c r="T678" s="2">
        <f t="shared" si="107"/>
        <v>115.99916581330586</v>
      </c>
      <c r="U678" s="1478">
        <f t="shared" si="108"/>
        <v>272.36845749118845</v>
      </c>
      <c r="V678" s="1478">
        <f t="shared" si="109"/>
        <v>267.26862965031478</v>
      </c>
      <c r="W678" s="1478">
        <f t="shared" si="110"/>
        <v>18.333333333333332</v>
      </c>
      <c r="X678" s="1478">
        <f t="shared" si="111"/>
        <v>5</v>
      </c>
      <c r="Y678" s="1478">
        <f t="shared" si="112"/>
        <v>0</v>
      </c>
      <c r="Z678" s="1478">
        <f t="shared" si="113"/>
        <v>733.33333333333337</v>
      </c>
      <c r="AA678" s="2">
        <f t="shared" si="101"/>
        <v>33.333333333333329</v>
      </c>
      <c r="AC678" s="2">
        <v>1</v>
      </c>
      <c r="AE678" s="2">
        <f>+Help!$G678*Help!Y678</f>
        <v>93.682588597842837</v>
      </c>
      <c r="AF678" s="2">
        <f>+Help!$G678*Help!Z678</f>
        <v>45.7442218798151</v>
      </c>
      <c r="AG678" s="2">
        <f>+Help!$G678*Help!AA678</f>
        <v>0</v>
      </c>
      <c r="AH678" s="2">
        <f>+Help!$G678*Help!AB678</f>
        <v>75.204930662557786</v>
      </c>
      <c r="AI678" s="2">
        <f>+Help!$G678*Help!AC678</f>
        <v>9.9476117103235744</v>
      </c>
      <c r="AJ678" s="2">
        <f>+Help!$G678*Help!AD678</f>
        <v>13.859318385208011</v>
      </c>
      <c r="AK678" s="2">
        <f>+Help!$G678*Help!AE678</f>
        <v>4.8073959938366722</v>
      </c>
      <c r="AL678" s="2">
        <f>+Help!$G678*Help!AF678</f>
        <v>4.4375963020030822</v>
      </c>
      <c r="AM678" s="2">
        <f>+Help!$G678*Help!AG678</f>
        <v>2.0338983050847457</v>
      </c>
      <c r="AN678" s="2">
        <f>+Help!$G678*Help!AH678</f>
        <v>10.317411402157168</v>
      </c>
      <c r="AO678" s="2">
        <f>+Help!$G678*Help!AI678</f>
        <v>42.645300462249615</v>
      </c>
      <c r="AP678" s="2">
        <f>+Help!$G678*Help!AJ678</f>
        <v>4.6314226117774489</v>
      </c>
      <c r="AQ678" s="2">
        <f>+Help!$G678*Help!AK678</f>
        <v>84.89587510595122</v>
      </c>
      <c r="AR678" s="1478">
        <f>+Help!$G678*Help!AL678</f>
        <v>7.889060092449923</v>
      </c>
      <c r="AS678" s="1478">
        <f>+Help!$G678*Help!AM678</f>
        <v>0</v>
      </c>
      <c r="AV678" s="5">
        <v>1</v>
      </c>
    </row>
    <row r="679" spans="1:48" x14ac:dyDescent="0.2">
      <c r="A679" s="1">
        <v>45603</v>
      </c>
      <c r="B679" s="2">
        <f>+Help!$G679*Help!I679</f>
        <v>673.73805855161788</v>
      </c>
      <c r="C679" s="2">
        <f>+Help!$G679*Help!J679</f>
        <v>418.28043143297384</v>
      </c>
      <c r="D679" s="2">
        <f>+Help!$G679*Help!K679</f>
        <v>113.71340523882898</v>
      </c>
      <c r="E679" s="2">
        <f>+Help!$G679*Help!L679</f>
        <v>111.90138674884439</v>
      </c>
      <c r="F679" s="2">
        <f>+Help!$G679*Help!M679</f>
        <v>302.16531493629532</v>
      </c>
      <c r="G679" s="2">
        <f>+Help!$G679*Help!N679</f>
        <v>347.99749743991759</v>
      </c>
      <c r="H679" s="1478">
        <f>24*Help!R679/Help!$Q679</f>
        <v>272.36845749118845</v>
      </c>
      <c r="I679" s="1478">
        <f>24*Help!S679/Help!$Q679</f>
        <v>267.26862965031478</v>
      </c>
      <c r="J679" s="1478">
        <f>24*Help!T679/Help!$Q679</f>
        <v>18.333333333333332</v>
      </c>
      <c r="K679" s="1478">
        <f>24*Help!U679/Help!$Q679</f>
        <v>5</v>
      </c>
      <c r="L679" s="1478">
        <f>24*Help!V679/Help!$Q679</f>
        <v>0</v>
      </c>
      <c r="M679" s="1478">
        <f>24*Help!W679/Help!$Q679</f>
        <v>733.33333333333337</v>
      </c>
      <c r="N679" s="2">
        <f>100*Help!H679</f>
        <v>100</v>
      </c>
      <c r="O679" s="2">
        <f t="shared" si="102"/>
        <v>673.73805855161788</v>
      </c>
      <c r="P679" s="2">
        <f t="shared" si="103"/>
        <v>418.28043143297384</v>
      </c>
      <c r="Q679" s="2">
        <f t="shared" si="104"/>
        <v>113.71340523882898</v>
      </c>
      <c r="R679" s="2">
        <f t="shared" si="105"/>
        <v>111.90138674884439</v>
      </c>
      <c r="S679" s="2">
        <f t="shared" si="106"/>
        <v>302.16531493629532</v>
      </c>
      <c r="T679" s="2">
        <f t="shared" si="107"/>
        <v>347.99749743991759</v>
      </c>
      <c r="U679" s="1478">
        <f t="shared" si="108"/>
        <v>272.36845749118845</v>
      </c>
      <c r="V679" s="1478">
        <f t="shared" si="109"/>
        <v>267.26862965031478</v>
      </c>
      <c r="W679" s="1478">
        <f t="shared" si="110"/>
        <v>18.333333333333332</v>
      </c>
      <c r="X679" s="1478">
        <f t="shared" si="111"/>
        <v>5</v>
      </c>
      <c r="Y679" s="1478">
        <f t="shared" si="112"/>
        <v>0</v>
      </c>
      <c r="Z679" s="1478">
        <f t="shared" si="113"/>
        <v>733.33333333333337</v>
      </c>
      <c r="AA679" s="2">
        <f t="shared" si="101"/>
        <v>100</v>
      </c>
      <c r="AC679" s="2">
        <v>1</v>
      </c>
      <c r="AE679" s="2">
        <f>+Help!$G679*Help!Y679</f>
        <v>281.04776579352853</v>
      </c>
      <c r="AF679" s="2">
        <f>+Help!$G679*Help!Z679</f>
        <v>137.23266563944532</v>
      </c>
      <c r="AG679" s="2">
        <f>+Help!$G679*Help!AA679</f>
        <v>0</v>
      </c>
      <c r="AH679" s="2">
        <f>+Help!$G679*Help!AB679</f>
        <v>225.61479198767336</v>
      </c>
      <c r="AI679" s="2">
        <f>+Help!$G679*Help!AC679</f>
        <v>29.842835130970727</v>
      </c>
      <c r="AJ679" s="2">
        <f>+Help!$G679*Help!AD679</f>
        <v>41.577955155624039</v>
      </c>
      <c r="AK679" s="2">
        <f>+Help!$G679*Help!AE679</f>
        <v>14.422187981510017</v>
      </c>
      <c r="AL679" s="2">
        <f>+Help!$G679*Help!AF679</f>
        <v>13.312788906009246</v>
      </c>
      <c r="AM679" s="2">
        <f>+Help!$G679*Help!AG679</f>
        <v>6.1016949152542379</v>
      </c>
      <c r="AN679" s="2">
        <f>+Help!$G679*Help!AH679</f>
        <v>30.952234206471505</v>
      </c>
      <c r="AO679" s="2">
        <f>+Help!$G679*Help!AI679</f>
        <v>127.93590138674885</v>
      </c>
      <c r="AP679" s="2">
        <f>+Help!$G679*Help!AJ679</f>
        <v>13.894267835332348</v>
      </c>
      <c r="AQ679" s="2">
        <f>+Help!$G679*Help!AK679</f>
        <v>254.6876253178537</v>
      </c>
      <c r="AR679" s="1478">
        <f>+Help!$G679*Help!AL679</f>
        <v>23.667180277349772</v>
      </c>
      <c r="AS679" s="1478">
        <f>+Help!$G679*Help!AM679</f>
        <v>0</v>
      </c>
      <c r="AV679" s="5">
        <v>1</v>
      </c>
    </row>
    <row r="680" spans="1:48" x14ac:dyDescent="0.2">
      <c r="A680" s="1">
        <v>45604</v>
      </c>
      <c r="B680" s="2">
        <f>+Help!$G680*Help!I680</f>
        <v>673.73805855161788</v>
      </c>
      <c r="C680" s="2">
        <f>+Help!$G680*Help!J680</f>
        <v>418.28043143297384</v>
      </c>
      <c r="D680" s="2">
        <f>+Help!$G680*Help!K680</f>
        <v>113.71340523882898</v>
      </c>
      <c r="E680" s="2">
        <f>+Help!$G680*Help!L680</f>
        <v>111.90138674884439</v>
      </c>
      <c r="F680" s="2">
        <f>+Help!$G680*Help!M680</f>
        <v>302.16531493629532</v>
      </c>
      <c r="G680" s="2">
        <f>+Help!$G680*Help!N680</f>
        <v>347.99749743991759</v>
      </c>
      <c r="H680" s="1478">
        <f>24*Help!R680/Help!$Q680</f>
        <v>272.36845749118845</v>
      </c>
      <c r="I680" s="1478">
        <f>24*Help!S680/Help!$Q680</f>
        <v>267.26862965031478</v>
      </c>
      <c r="J680" s="1478">
        <f>24*Help!T680/Help!$Q680</f>
        <v>18.333333333333332</v>
      </c>
      <c r="K680" s="1478">
        <f>24*Help!U680/Help!$Q680</f>
        <v>5</v>
      </c>
      <c r="L680" s="1478">
        <f>24*Help!V680/Help!$Q680</f>
        <v>0</v>
      </c>
      <c r="M680" s="1478">
        <f>24*Help!W680/Help!$Q680</f>
        <v>733.33333333333337</v>
      </c>
      <c r="N680" s="2">
        <f>100*Help!H680</f>
        <v>100</v>
      </c>
      <c r="O680" s="2">
        <f t="shared" si="102"/>
        <v>673.73805855161788</v>
      </c>
      <c r="P680" s="2">
        <f t="shared" si="103"/>
        <v>418.28043143297384</v>
      </c>
      <c r="Q680" s="2">
        <f t="shared" si="104"/>
        <v>113.71340523882898</v>
      </c>
      <c r="R680" s="2">
        <f t="shared" si="105"/>
        <v>111.90138674884439</v>
      </c>
      <c r="S680" s="2">
        <f t="shared" si="106"/>
        <v>302.16531493629532</v>
      </c>
      <c r="T680" s="2">
        <f t="shared" si="107"/>
        <v>347.99749743991759</v>
      </c>
      <c r="U680" s="1478">
        <f t="shared" si="108"/>
        <v>272.36845749118845</v>
      </c>
      <c r="V680" s="1478">
        <f t="shared" si="109"/>
        <v>267.26862965031478</v>
      </c>
      <c r="W680" s="1478">
        <f t="shared" si="110"/>
        <v>18.333333333333332</v>
      </c>
      <c r="X680" s="1478">
        <f t="shared" si="111"/>
        <v>5</v>
      </c>
      <c r="Y680" s="1478">
        <f t="shared" si="112"/>
        <v>0</v>
      </c>
      <c r="Z680" s="1478">
        <f t="shared" si="113"/>
        <v>733.33333333333337</v>
      </c>
      <c r="AA680" s="2">
        <f t="shared" si="101"/>
        <v>100</v>
      </c>
      <c r="AC680" s="2">
        <v>1</v>
      </c>
      <c r="AE680" s="2">
        <f>+Help!$G680*Help!Y680</f>
        <v>281.04776579352853</v>
      </c>
      <c r="AF680" s="2">
        <f>+Help!$G680*Help!Z680</f>
        <v>137.23266563944532</v>
      </c>
      <c r="AG680" s="2">
        <f>+Help!$G680*Help!AA680</f>
        <v>0</v>
      </c>
      <c r="AH680" s="2">
        <f>+Help!$G680*Help!AB680</f>
        <v>225.61479198767336</v>
      </c>
      <c r="AI680" s="2">
        <f>+Help!$G680*Help!AC680</f>
        <v>29.842835130970727</v>
      </c>
      <c r="AJ680" s="2">
        <f>+Help!$G680*Help!AD680</f>
        <v>41.577955155624039</v>
      </c>
      <c r="AK680" s="2">
        <f>+Help!$G680*Help!AE680</f>
        <v>14.422187981510017</v>
      </c>
      <c r="AL680" s="2">
        <f>+Help!$G680*Help!AF680</f>
        <v>13.312788906009246</v>
      </c>
      <c r="AM680" s="2">
        <f>+Help!$G680*Help!AG680</f>
        <v>6.1016949152542379</v>
      </c>
      <c r="AN680" s="2">
        <f>+Help!$G680*Help!AH680</f>
        <v>30.952234206471505</v>
      </c>
      <c r="AO680" s="2">
        <f>+Help!$G680*Help!AI680</f>
        <v>127.93590138674885</v>
      </c>
      <c r="AP680" s="2">
        <f>+Help!$G680*Help!AJ680</f>
        <v>13.894267835332348</v>
      </c>
      <c r="AQ680" s="2">
        <f>+Help!$G680*Help!AK680</f>
        <v>254.6876253178537</v>
      </c>
      <c r="AR680" s="1478">
        <f>+Help!$G680*Help!AL680</f>
        <v>23.667180277349772</v>
      </c>
      <c r="AS680" s="1478">
        <f>+Help!$G680*Help!AM680</f>
        <v>0</v>
      </c>
      <c r="AV680" s="5">
        <v>1</v>
      </c>
    </row>
    <row r="681" spans="1:48" x14ac:dyDescent="0.2">
      <c r="A681" s="1">
        <v>45605</v>
      </c>
      <c r="B681" s="2">
        <f>+Help!$G681*Help!I681</f>
        <v>673.73805855161788</v>
      </c>
      <c r="C681" s="2">
        <f>+Help!$G681*Help!J681</f>
        <v>418.28043143297384</v>
      </c>
      <c r="D681" s="2">
        <f>+Help!$G681*Help!K681</f>
        <v>113.71340523882898</v>
      </c>
      <c r="E681" s="2">
        <f>+Help!$G681*Help!L681</f>
        <v>111.90138674884439</v>
      </c>
      <c r="F681" s="2">
        <f>+Help!$G681*Help!M681</f>
        <v>302.16531493629532</v>
      </c>
      <c r="G681" s="2">
        <f>+Help!$G681*Help!N681</f>
        <v>347.99749743991759</v>
      </c>
      <c r="H681" s="1478">
        <f>24*Help!R681/Help!$Q681</f>
        <v>272.36845749118845</v>
      </c>
      <c r="I681" s="1478">
        <f>24*Help!S681/Help!$Q681</f>
        <v>267.26862965031478</v>
      </c>
      <c r="J681" s="1478">
        <f>24*Help!T681/Help!$Q681</f>
        <v>18.333333333333332</v>
      </c>
      <c r="K681" s="1478">
        <f>24*Help!U681/Help!$Q681</f>
        <v>5</v>
      </c>
      <c r="L681" s="1478">
        <f>24*Help!V681/Help!$Q681</f>
        <v>0</v>
      </c>
      <c r="M681" s="1478">
        <f>24*Help!W681/Help!$Q681</f>
        <v>733.33333333333337</v>
      </c>
      <c r="N681" s="2">
        <f>100*Help!H681</f>
        <v>100</v>
      </c>
      <c r="O681" s="2">
        <f t="shared" si="102"/>
        <v>673.73805855161788</v>
      </c>
      <c r="P681" s="2">
        <f t="shared" si="103"/>
        <v>418.28043143297384</v>
      </c>
      <c r="Q681" s="2">
        <f t="shared" si="104"/>
        <v>113.71340523882898</v>
      </c>
      <c r="R681" s="2">
        <f t="shared" si="105"/>
        <v>111.90138674884439</v>
      </c>
      <c r="S681" s="2">
        <f t="shared" si="106"/>
        <v>302.16531493629532</v>
      </c>
      <c r="T681" s="2">
        <f t="shared" si="107"/>
        <v>347.99749743991759</v>
      </c>
      <c r="U681" s="1478">
        <f t="shared" si="108"/>
        <v>272.36845749118845</v>
      </c>
      <c r="V681" s="1478">
        <f t="shared" si="109"/>
        <v>267.26862965031478</v>
      </c>
      <c r="W681" s="1478">
        <f t="shared" si="110"/>
        <v>18.333333333333332</v>
      </c>
      <c r="X681" s="1478">
        <f t="shared" si="111"/>
        <v>5</v>
      </c>
      <c r="Y681" s="1478">
        <f t="shared" si="112"/>
        <v>0</v>
      </c>
      <c r="Z681" s="1478">
        <f t="shared" si="113"/>
        <v>733.33333333333337</v>
      </c>
      <c r="AA681" s="2">
        <f t="shared" si="101"/>
        <v>100</v>
      </c>
      <c r="AC681" s="2">
        <v>1</v>
      </c>
      <c r="AE681" s="2">
        <f>+Help!$G681*Help!Y681</f>
        <v>281.04776579352853</v>
      </c>
      <c r="AF681" s="2">
        <f>+Help!$G681*Help!Z681</f>
        <v>137.23266563944532</v>
      </c>
      <c r="AG681" s="2">
        <f>+Help!$G681*Help!AA681</f>
        <v>0</v>
      </c>
      <c r="AH681" s="2">
        <f>+Help!$G681*Help!AB681</f>
        <v>225.61479198767336</v>
      </c>
      <c r="AI681" s="2">
        <f>+Help!$G681*Help!AC681</f>
        <v>29.842835130970727</v>
      </c>
      <c r="AJ681" s="2">
        <f>+Help!$G681*Help!AD681</f>
        <v>41.577955155624039</v>
      </c>
      <c r="AK681" s="2">
        <f>+Help!$G681*Help!AE681</f>
        <v>14.422187981510017</v>
      </c>
      <c r="AL681" s="2">
        <f>+Help!$G681*Help!AF681</f>
        <v>13.312788906009246</v>
      </c>
      <c r="AM681" s="2">
        <f>+Help!$G681*Help!AG681</f>
        <v>6.1016949152542379</v>
      </c>
      <c r="AN681" s="2">
        <f>+Help!$G681*Help!AH681</f>
        <v>30.952234206471505</v>
      </c>
      <c r="AO681" s="2">
        <f>+Help!$G681*Help!AI681</f>
        <v>127.93590138674885</v>
      </c>
      <c r="AP681" s="2">
        <f>+Help!$G681*Help!AJ681</f>
        <v>13.894267835332348</v>
      </c>
      <c r="AQ681" s="2">
        <f>+Help!$G681*Help!AK681</f>
        <v>254.6876253178537</v>
      </c>
      <c r="AR681" s="1478">
        <f>+Help!$G681*Help!AL681</f>
        <v>23.667180277349772</v>
      </c>
      <c r="AS681" s="1478">
        <f>+Help!$G681*Help!AM681</f>
        <v>0</v>
      </c>
      <c r="AV681" s="5">
        <v>1</v>
      </c>
    </row>
    <row r="682" spans="1:48" x14ac:dyDescent="0.2">
      <c r="A682" s="1">
        <v>45606</v>
      </c>
      <c r="B682" s="2">
        <f>+Help!$G682*Help!I682</f>
        <v>673.73805855161788</v>
      </c>
      <c r="C682" s="2">
        <f>+Help!$G682*Help!J682</f>
        <v>418.28043143297384</v>
      </c>
      <c r="D682" s="2">
        <f>+Help!$G682*Help!K682</f>
        <v>113.71340523882898</v>
      </c>
      <c r="E682" s="2">
        <f>+Help!$G682*Help!L682</f>
        <v>111.90138674884439</v>
      </c>
      <c r="F682" s="2">
        <f>+Help!$G682*Help!M682</f>
        <v>302.16531493629532</v>
      </c>
      <c r="G682" s="2">
        <f>+Help!$G682*Help!N682</f>
        <v>347.99749743991759</v>
      </c>
      <c r="H682" s="1478">
        <f>24*Help!R682/Help!$Q682</f>
        <v>272.36845749118845</v>
      </c>
      <c r="I682" s="1478">
        <f>24*Help!S682/Help!$Q682</f>
        <v>267.26862965031478</v>
      </c>
      <c r="J682" s="1478">
        <f>24*Help!T682/Help!$Q682</f>
        <v>18.333333333333332</v>
      </c>
      <c r="K682" s="1478">
        <f>24*Help!U682/Help!$Q682</f>
        <v>5</v>
      </c>
      <c r="L682" s="1478">
        <f>24*Help!V682/Help!$Q682</f>
        <v>0</v>
      </c>
      <c r="M682" s="1478">
        <f>24*Help!W682/Help!$Q682</f>
        <v>733.33333333333337</v>
      </c>
      <c r="N682" s="2">
        <f>100*Help!H682</f>
        <v>100</v>
      </c>
      <c r="O682" s="2">
        <f t="shared" si="102"/>
        <v>673.73805855161788</v>
      </c>
      <c r="P682" s="2">
        <f t="shared" si="103"/>
        <v>418.28043143297384</v>
      </c>
      <c r="Q682" s="2">
        <f t="shared" si="104"/>
        <v>113.71340523882898</v>
      </c>
      <c r="R682" s="2">
        <f t="shared" si="105"/>
        <v>111.90138674884439</v>
      </c>
      <c r="S682" s="2">
        <f t="shared" si="106"/>
        <v>302.16531493629532</v>
      </c>
      <c r="T682" s="2">
        <f t="shared" si="107"/>
        <v>347.99749743991759</v>
      </c>
      <c r="U682" s="1478">
        <f t="shared" si="108"/>
        <v>272.36845749118845</v>
      </c>
      <c r="V682" s="1478">
        <f t="shared" si="109"/>
        <v>267.26862965031478</v>
      </c>
      <c r="W682" s="1478">
        <f t="shared" si="110"/>
        <v>18.333333333333332</v>
      </c>
      <c r="X682" s="1478">
        <f t="shared" si="111"/>
        <v>5</v>
      </c>
      <c r="Y682" s="1478">
        <f t="shared" si="112"/>
        <v>0</v>
      </c>
      <c r="Z682" s="1478">
        <f t="shared" si="113"/>
        <v>733.33333333333337</v>
      </c>
      <c r="AA682" s="2">
        <f t="shared" si="101"/>
        <v>100</v>
      </c>
      <c r="AC682" s="2">
        <v>1</v>
      </c>
      <c r="AE682" s="2">
        <f>+Help!$G682*Help!Y682</f>
        <v>281.04776579352853</v>
      </c>
      <c r="AF682" s="2">
        <f>+Help!$G682*Help!Z682</f>
        <v>137.23266563944532</v>
      </c>
      <c r="AG682" s="2">
        <f>+Help!$G682*Help!AA682</f>
        <v>0</v>
      </c>
      <c r="AH682" s="2">
        <f>+Help!$G682*Help!AB682</f>
        <v>225.61479198767336</v>
      </c>
      <c r="AI682" s="2">
        <f>+Help!$G682*Help!AC682</f>
        <v>29.842835130970727</v>
      </c>
      <c r="AJ682" s="2">
        <f>+Help!$G682*Help!AD682</f>
        <v>41.577955155624039</v>
      </c>
      <c r="AK682" s="2">
        <f>+Help!$G682*Help!AE682</f>
        <v>14.422187981510017</v>
      </c>
      <c r="AL682" s="2">
        <f>+Help!$G682*Help!AF682</f>
        <v>13.312788906009246</v>
      </c>
      <c r="AM682" s="2">
        <f>+Help!$G682*Help!AG682</f>
        <v>6.1016949152542379</v>
      </c>
      <c r="AN682" s="2">
        <f>+Help!$G682*Help!AH682</f>
        <v>30.952234206471505</v>
      </c>
      <c r="AO682" s="2">
        <f>+Help!$G682*Help!AI682</f>
        <v>127.93590138674885</v>
      </c>
      <c r="AP682" s="2">
        <f>+Help!$G682*Help!AJ682</f>
        <v>13.894267835332348</v>
      </c>
      <c r="AQ682" s="2">
        <f>+Help!$G682*Help!AK682</f>
        <v>254.6876253178537</v>
      </c>
      <c r="AR682" s="1478">
        <f>+Help!$G682*Help!AL682</f>
        <v>23.667180277349772</v>
      </c>
      <c r="AS682" s="1478">
        <f>+Help!$G682*Help!AM682</f>
        <v>0</v>
      </c>
      <c r="AV682" s="5">
        <v>1</v>
      </c>
    </row>
    <row r="683" spans="1:48" x14ac:dyDescent="0.2">
      <c r="A683" s="1">
        <v>45607</v>
      </c>
      <c r="B683" s="2">
        <f>+Help!$G683*Help!I683</f>
        <v>673.73805855161788</v>
      </c>
      <c r="C683" s="2">
        <f>+Help!$G683*Help!J683</f>
        <v>418.28043143297384</v>
      </c>
      <c r="D683" s="2">
        <f>+Help!$G683*Help!K683</f>
        <v>113.71340523882898</v>
      </c>
      <c r="E683" s="2">
        <f>+Help!$G683*Help!L683</f>
        <v>111.90138674884439</v>
      </c>
      <c r="F683" s="2">
        <f>+Help!$G683*Help!M683</f>
        <v>302.16531493629532</v>
      </c>
      <c r="G683" s="2">
        <f>+Help!$G683*Help!N683</f>
        <v>347.99749743991759</v>
      </c>
      <c r="H683" s="1478">
        <f>24*Help!R683/Help!$Q683</f>
        <v>272.36845749118845</v>
      </c>
      <c r="I683" s="1478">
        <f>24*Help!S683/Help!$Q683</f>
        <v>267.26862965031478</v>
      </c>
      <c r="J683" s="1478">
        <f>24*Help!T683/Help!$Q683</f>
        <v>18.333333333333332</v>
      </c>
      <c r="K683" s="1478">
        <f>24*Help!U683/Help!$Q683</f>
        <v>5</v>
      </c>
      <c r="L683" s="1478">
        <f>24*Help!V683/Help!$Q683</f>
        <v>0</v>
      </c>
      <c r="M683" s="1478">
        <f>24*Help!W683/Help!$Q683</f>
        <v>733.33333333333337</v>
      </c>
      <c r="N683" s="2">
        <f>100*Help!H683</f>
        <v>100</v>
      </c>
      <c r="O683" s="2">
        <f t="shared" si="102"/>
        <v>673.73805855161788</v>
      </c>
      <c r="P683" s="2">
        <f t="shared" si="103"/>
        <v>418.28043143297384</v>
      </c>
      <c r="Q683" s="2">
        <f t="shared" si="104"/>
        <v>113.71340523882898</v>
      </c>
      <c r="R683" s="2">
        <f t="shared" si="105"/>
        <v>111.90138674884439</v>
      </c>
      <c r="S683" s="2">
        <f t="shared" si="106"/>
        <v>302.16531493629532</v>
      </c>
      <c r="T683" s="2">
        <f t="shared" si="107"/>
        <v>347.99749743991759</v>
      </c>
      <c r="U683" s="1478">
        <f t="shared" si="108"/>
        <v>272.36845749118845</v>
      </c>
      <c r="V683" s="1478">
        <f t="shared" si="109"/>
        <v>267.26862965031478</v>
      </c>
      <c r="W683" s="1478">
        <f t="shared" si="110"/>
        <v>18.333333333333332</v>
      </c>
      <c r="X683" s="1478">
        <f t="shared" si="111"/>
        <v>5</v>
      </c>
      <c r="Y683" s="1478">
        <f t="shared" si="112"/>
        <v>0</v>
      </c>
      <c r="Z683" s="1478">
        <f t="shared" si="113"/>
        <v>733.33333333333337</v>
      </c>
      <c r="AA683" s="2">
        <f t="shared" si="101"/>
        <v>100</v>
      </c>
      <c r="AC683" s="2">
        <v>1</v>
      </c>
      <c r="AE683" s="2">
        <f>+Help!$G683*Help!Y683</f>
        <v>281.04776579352853</v>
      </c>
      <c r="AF683" s="2">
        <f>+Help!$G683*Help!Z683</f>
        <v>137.23266563944532</v>
      </c>
      <c r="AG683" s="2">
        <f>+Help!$G683*Help!AA683</f>
        <v>0</v>
      </c>
      <c r="AH683" s="2">
        <f>+Help!$G683*Help!AB683</f>
        <v>225.61479198767336</v>
      </c>
      <c r="AI683" s="2">
        <f>+Help!$G683*Help!AC683</f>
        <v>29.842835130970727</v>
      </c>
      <c r="AJ683" s="2">
        <f>+Help!$G683*Help!AD683</f>
        <v>41.577955155624039</v>
      </c>
      <c r="AK683" s="2">
        <f>+Help!$G683*Help!AE683</f>
        <v>14.422187981510017</v>
      </c>
      <c r="AL683" s="2">
        <f>+Help!$G683*Help!AF683</f>
        <v>13.312788906009246</v>
      </c>
      <c r="AM683" s="2">
        <f>+Help!$G683*Help!AG683</f>
        <v>6.1016949152542379</v>
      </c>
      <c r="AN683" s="2">
        <f>+Help!$G683*Help!AH683</f>
        <v>30.952234206471505</v>
      </c>
      <c r="AO683" s="2">
        <f>+Help!$G683*Help!AI683</f>
        <v>127.93590138674885</v>
      </c>
      <c r="AP683" s="2">
        <f>+Help!$G683*Help!AJ683</f>
        <v>13.894267835332348</v>
      </c>
      <c r="AQ683" s="2">
        <f>+Help!$G683*Help!AK683</f>
        <v>254.6876253178537</v>
      </c>
      <c r="AR683" s="1478">
        <f>+Help!$G683*Help!AL683</f>
        <v>23.667180277349772</v>
      </c>
      <c r="AS683" s="1478">
        <f>+Help!$G683*Help!AM683</f>
        <v>0</v>
      </c>
      <c r="AV683" s="5">
        <v>1</v>
      </c>
    </row>
    <row r="684" spans="1:48" x14ac:dyDescent="0.2">
      <c r="A684" s="1">
        <v>45608</v>
      </c>
      <c r="B684" s="2">
        <f>+Help!$G684*Help!I684</f>
        <v>673.73805855161788</v>
      </c>
      <c r="C684" s="2">
        <f>+Help!$G684*Help!J684</f>
        <v>418.28043143297384</v>
      </c>
      <c r="D684" s="2">
        <f>+Help!$G684*Help!K684</f>
        <v>113.71340523882898</v>
      </c>
      <c r="E684" s="2">
        <f>+Help!$G684*Help!L684</f>
        <v>111.90138674884439</v>
      </c>
      <c r="F684" s="2">
        <f>+Help!$G684*Help!M684</f>
        <v>302.16531493629532</v>
      </c>
      <c r="G684" s="2">
        <f>+Help!$G684*Help!N684</f>
        <v>347.99749743991759</v>
      </c>
      <c r="H684" s="1478">
        <f>24*Help!R684/Help!$Q684</f>
        <v>272.36845749118845</v>
      </c>
      <c r="I684" s="1478">
        <f>24*Help!S684/Help!$Q684</f>
        <v>267.26862965031478</v>
      </c>
      <c r="J684" s="1478">
        <f>24*Help!T684/Help!$Q684</f>
        <v>18.333333333333332</v>
      </c>
      <c r="K684" s="1478">
        <f>24*Help!U684/Help!$Q684</f>
        <v>5</v>
      </c>
      <c r="L684" s="1478">
        <f>24*Help!V684/Help!$Q684</f>
        <v>0</v>
      </c>
      <c r="M684" s="1478">
        <f>24*Help!W684/Help!$Q684</f>
        <v>733.33333333333337</v>
      </c>
      <c r="N684" s="2">
        <f>100*Help!H684</f>
        <v>100</v>
      </c>
      <c r="O684" s="2">
        <f t="shared" si="102"/>
        <v>673.73805855161788</v>
      </c>
      <c r="P684" s="2">
        <f t="shared" si="103"/>
        <v>418.28043143297384</v>
      </c>
      <c r="Q684" s="2">
        <f t="shared" si="104"/>
        <v>113.71340523882898</v>
      </c>
      <c r="R684" s="2">
        <f t="shared" si="105"/>
        <v>111.90138674884439</v>
      </c>
      <c r="S684" s="2">
        <f t="shared" si="106"/>
        <v>302.16531493629532</v>
      </c>
      <c r="T684" s="2">
        <f t="shared" si="107"/>
        <v>347.99749743991759</v>
      </c>
      <c r="U684" s="1478">
        <f t="shared" si="108"/>
        <v>272.36845749118845</v>
      </c>
      <c r="V684" s="1478">
        <f t="shared" si="109"/>
        <v>267.26862965031478</v>
      </c>
      <c r="W684" s="1478">
        <f t="shared" si="110"/>
        <v>18.333333333333332</v>
      </c>
      <c r="X684" s="1478">
        <f t="shared" si="111"/>
        <v>5</v>
      </c>
      <c r="Y684" s="1478">
        <f t="shared" si="112"/>
        <v>0</v>
      </c>
      <c r="Z684" s="1478">
        <f t="shared" si="113"/>
        <v>733.33333333333337</v>
      </c>
      <c r="AA684" s="2">
        <f t="shared" si="101"/>
        <v>100</v>
      </c>
      <c r="AC684" s="2">
        <v>1</v>
      </c>
      <c r="AE684" s="2">
        <f>+Help!$G684*Help!Y684</f>
        <v>281.04776579352853</v>
      </c>
      <c r="AF684" s="2">
        <f>+Help!$G684*Help!Z684</f>
        <v>137.23266563944532</v>
      </c>
      <c r="AG684" s="2">
        <f>+Help!$G684*Help!AA684</f>
        <v>0</v>
      </c>
      <c r="AH684" s="2">
        <f>+Help!$G684*Help!AB684</f>
        <v>225.61479198767336</v>
      </c>
      <c r="AI684" s="2">
        <f>+Help!$G684*Help!AC684</f>
        <v>29.842835130970727</v>
      </c>
      <c r="AJ684" s="2">
        <f>+Help!$G684*Help!AD684</f>
        <v>41.577955155624039</v>
      </c>
      <c r="AK684" s="2">
        <f>+Help!$G684*Help!AE684</f>
        <v>14.422187981510017</v>
      </c>
      <c r="AL684" s="2">
        <f>+Help!$G684*Help!AF684</f>
        <v>13.312788906009246</v>
      </c>
      <c r="AM684" s="2">
        <f>+Help!$G684*Help!AG684</f>
        <v>6.1016949152542379</v>
      </c>
      <c r="AN684" s="2">
        <f>+Help!$G684*Help!AH684</f>
        <v>30.952234206471505</v>
      </c>
      <c r="AO684" s="2">
        <f>+Help!$G684*Help!AI684</f>
        <v>127.93590138674885</v>
      </c>
      <c r="AP684" s="2">
        <f>+Help!$G684*Help!AJ684</f>
        <v>13.894267835332348</v>
      </c>
      <c r="AQ684" s="2">
        <f>+Help!$G684*Help!AK684</f>
        <v>254.6876253178537</v>
      </c>
      <c r="AR684" s="1478">
        <f>+Help!$G684*Help!AL684</f>
        <v>23.667180277349772</v>
      </c>
      <c r="AS684" s="1478">
        <f>+Help!$G684*Help!AM684</f>
        <v>0</v>
      </c>
      <c r="AV684" s="5">
        <v>1</v>
      </c>
    </row>
    <row r="685" spans="1:48" x14ac:dyDescent="0.2">
      <c r="A685" s="1">
        <v>45609</v>
      </c>
      <c r="B685" s="2">
        <f>+Help!$G685*Help!I685</f>
        <v>673.73805855161788</v>
      </c>
      <c r="C685" s="2">
        <f>+Help!$G685*Help!J685</f>
        <v>418.28043143297384</v>
      </c>
      <c r="D685" s="2">
        <f>+Help!$G685*Help!K685</f>
        <v>113.71340523882898</v>
      </c>
      <c r="E685" s="2">
        <f>+Help!$G685*Help!L685</f>
        <v>111.90138674884439</v>
      </c>
      <c r="F685" s="2">
        <f>+Help!$G685*Help!M685</f>
        <v>302.16531493629532</v>
      </c>
      <c r="G685" s="2">
        <f>+Help!$G685*Help!N685</f>
        <v>347.99749743991759</v>
      </c>
      <c r="H685" s="1478">
        <f>24*Help!R685/Help!$Q685</f>
        <v>272.36845749118845</v>
      </c>
      <c r="I685" s="1478">
        <f>24*Help!S685/Help!$Q685</f>
        <v>267.26862965031478</v>
      </c>
      <c r="J685" s="1478">
        <f>24*Help!T685/Help!$Q685</f>
        <v>18.333333333333332</v>
      </c>
      <c r="K685" s="1478">
        <f>24*Help!U685/Help!$Q685</f>
        <v>5</v>
      </c>
      <c r="L685" s="1478">
        <f>24*Help!V685/Help!$Q685</f>
        <v>0</v>
      </c>
      <c r="M685" s="1478">
        <f>24*Help!W685/Help!$Q685</f>
        <v>733.33333333333337</v>
      </c>
      <c r="N685" s="2">
        <f>100*Help!H685</f>
        <v>100</v>
      </c>
      <c r="O685" s="2">
        <f t="shared" si="102"/>
        <v>673.73805855161788</v>
      </c>
      <c r="P685" s="2">
        <f t="shared" si="103"/>
        <v>418.28043143297384</v>
      </c>
      <c r="Q685" s="2">
        <f t="shared" si="104"/>
        <v>113.71340523882898</v>
      </c>
      <c r="R685" s="2">
        <f t="shared" si="105"/>
        <v>111.90138674884439</v>
      </c>
      <c r="S685" s="2">
        <f t="shared" si="106"/>
        <v>302.16531493629532</v>
      </c>
      <c r="T685" s="2">
        <f t="shared" si="107"/>
        <v>347.99749743991759</v>
      </c>
      <c r="U685" s="1478">
        <f t="shared" si="108"/>
        <v>272.36845749118845</v>
      </c>
      <c r="V685" s="1478">
        <f t="shared" si="109"/>
        <v>267.26862965031478</v>
      </c>
      <c r="W685" s="1478">
        <f t="shared" si="110"/>
        <v>18.333333333333332</v>
      </c>
      <c r="X685" s="1478">
        <f t="shared" si="111"/>
        <v>5</v>
      </c>
      <c r="Y685" s="1478">
        <f t="shared" si="112"/>
        <v>0</v>
      </c>
      <c r="Z685" s="1478">
        <f t="shared" si="113"/>
        <v>733.33333333333337</v>
      </c>
      <c r="AA685" s="2">
        <f t="shared" si="101"/>
        <v>100</v>
      </c>
      <c r="AC685" s="2">
        <v>1</v>
      </c>
      <c r="AE685" s="2">
        <f>+Help!$G685*Help!Y685</f>
        <v>281.04776579352853</v>
      </c>
      <c r="AF685" s="2">
        <f>+Help!$G685*Help!Z685</f>
        <v>137.23266563944532</v>
      </c>
      <c r="AG685" s="2">
        <f>+Help!$G685*Help!AA685</f>
        <v>0</v>
      </c>
      <c r="AH685" s="2">
        <f>+Help!$G685*Help!AB685</f>
        <v>225.61479198767336</v>
      </c>
      <c r="AI685" s="2">
        <f>+Help!$G685*Help!AC685</f>
        <v>29.842835130970727</v>
      </c>
      <c r="AJ685" s="2">
        <f>+Help!$G685*Help!AD685</f>
        <v>41.577955155624039</v>
      </c>
      <c r="AK685" s="2">
        <f>+Help!$G685*Help!AE685</f>
        <v>14.422187981510017</v>
      </c>
      <c r="AL685" s="2">
        <f>+Help!$G685*Help!AF685</f>
        <v>13.312788906009246</v>
      </c>
      <c r="AM685" s="2">
        <f>+Help!$G685*Help!AG685</f>
        <v>6.1016949152542379</v>
      </c>
      <c r="AN685" s="2">
        <f>+Help!$G685*Help!AH685</f>
        <v>30.952234206471505</v>
      </c>
      <c r="AO685" s="2">
        <f>+Help!$G685*Help!AI685</f>
        <v>127.93590138674885</v>
      </c>
      <c r="AP685" s="2">
        <f>+Help!$G685*Help!AJ685</f>
        <v>13.894267835332348</v>
      </c>
      <c r="AQ685" s="2">
        <f>+Help!$G685*Help!AK685</f>
        <v>254.6876253178537</v>
      </c>
      <c r="AR685" s="1478">
        <f>+Help!$G685*Help!AL685</f>
        <v>23.667180277349772</v>
      </c>
      <c r="AS685" s="1478">
        <f>+Help!$G685*Help!AM685</f>
        <v>0</v>
      </c>
      <c r="AV685" s="5">
        <v>1</v>
      </c>
    </row>
    <row r="686" spans="1:48" x14ac:dyDescent="0.2">
      <c r="A686" s="1">
        <v>45610</v>
      </c>
      <c r="B686" s="2">
        <f>+Help!$G686*Help!I686</f>
        <v>673.73805855161788</v>
      </c>
      <c r="C686" s="2">
        <f>+Help!$G686*Help!J686</f>
        <v>418.28043143297384</v>
      </c>
      <c r="D686" s="2">
        <f>+Help!$G686*Help!K686</f>
        <v>113.71340523882898</v>
      </c>
      <c r="E686" s="2">
        <f>+Help!$G686*Help!L686</f>
        <v>111.90138674884439</v>
      </c>
      <c r="F686" s="2">
        <f>+Help!$G686*Help!M686</f>
        <v>302.16531493629532</v>
      </c>
      <c r="G686" s="2">
        <f>+Help!$G686*Help!N686</f>
        <v>347.99749743991759</v>
      </c>
      <c r="H686" s="1478">
        <f>24*Help!R686/Help!$Q686</f>
        <v>272.36845749118845</v>
      </c>
      <c r="I686" s="1478">
        <f>24*Help!S686/Help!$Q686</f>
        <v>267.26862965031478</v>
      </c>
      <c r="J686" s="1478">
        <f>24*Help!T686/Help!$Q686</f>
        <v>18.333333333333332</v>
      </c>
      <c r="K686" s="1478">
        <f>24*Help!U686/Help!$Q686</f>
        <v>5</v>
      </c>
      <c r="L686" s="1478">
        <f>24*Help!V686/Help!$Q686</f>
        <v>0</v>
      </c>
      <c r="M686" s="1478">
        <f>24*Help!W686/Help!$Q686</f>
        <v>733.33333333333337</v>
      </c>
      <c r="N686" s="2">
        <f>100*Help!H686</f>
        <v>100</v>
      </c>
      <c r="O686" s="2">
        <f t="shared" si="102"/>
        <v>673.73805855161788</v>
      </c>
      <c r="P686" s="2">
        <f t="shared" si="103"/>
        <v>418.28043143297384</v>
      </c>
      <c r="Q686" s="2">
        <f t="shared" si="104"/>
        <v>113.71340523882898</v>
      </c>
      <c r="R686" s="2">
        <f t="shared" si="105"/>
        <v>111.90138674884439</v>
      </c>
      <c r="S686" s="2">
        <f t="shared" si="106"/>
        <v>302.16531493629532</v>
      </c>
      <c r="T686" s="2">
        <f t="shared" si="107"/>
        <v>347.99749743991759</v>
      </c>
      <c r="U686" s="1478">
        <f t="shared" si="108"/>
        <v>272.36845749118845</v>
      </c>
      <c r="V686" s="1478">
        <f t="shared" si="109"/>
        <v>267.26862965031478</v>
      </c>
      <c r="W686" s="1478">
        <f t="shared" si="110"/>
        <v>18.333333333333332</v>
      </c>
      <c r="X686" s="1478">
        <f t="shared" si="111"/>
        <v>5</v>
      </c>
      <c r="Y686" s="1478">
        <f t="shared" si="112"/>
        <v>0</v>
      </c>
      <c r="Z686" s="1478">
        <f t="shared" si="113"/>
        <v>733.33333333333337</v>
      </c>
      <c r="AA686" s="2">
        <f t="shared" si="101"/>
        <v>100</v>
      </c>
      <c r="AC686" s="2">
        <v>1</v>
      </c>
      <c r="AE686" s="2">
        <f>+Help!$G686*Help!Y686</f>
        <v>281.04776579352853</v>
      </c>
      <c r="AF686" s="2">
        <f>+Help!$G686*Help!Z686</f>
        <v>137.23266563944532</v>
      </c>
      <c r="AG686" s="2">
        <f>+Help!$G686*Help!AA686</f>
        <v>0</v>
      </c>
      <c r="AH686" s="2">
        <f>+Help!$G686*Help!AB686</f>
        <v>225.61479198767336</v>
      </c>
      <c r="AI686" s="2">
        <f>+Help!$G686*Help!AC686</f>
        <v>29.842835130970727</v>
      </c>
      <c r="AJ686" s="2">
        <f>+Help!$G686*Help!AD686</f>
        <v>41.577955155624039</v>
      </c>
      <c r="AK686" s="2">
        <f>+Help!$G686*Help!AE686</f>
        <v>14.422187981510017</v>
      </c>
      <c r="AL686" s="2">
        <f>+Help!$G686*Help!AF686</f>
        <v>13.312788906009246</v>
      </c>
      <c r="AM686" s="2">
        <f>+Help!$G686*Help!AG686</f>
        <v>6.1016949152542379</v>
      </c>
      <c r="AN686" s="2">
        <f>+Help!$G686*Help!AH686</f>
        <v>30.952234206471505</v>
      </c>
      <c r="AO686" s="2">
        <f>+Help!$G686*Help!AI686</f>
        <v>127.93590138674885</v>
      </c>
      <c r="AP686" s="2">
        <f>+Help!$G686*Help!AJ686</f>
        <v>13.894267835332348</v>
      </c>
      <c r="AQ686" s="2">
        <f>+Help!$G686*Help!AK686</f>
        <v>254.6876253178537</v>
      </c>
      <c r="AR686" s="1478">
        <f>+Help!$G686*Help!AL686</f>
        <v>23.667180277349772</v>
      </c>
      <c r="AS686" s="1478">
        <f>+Help!$G686*Help!AM686</f>
        <v>0</v>
      </c>
      <c r="AV686" s="5">
        <v>1</v>
      </c>
    </row>
    <row r="687" spans="1:48" x14ac:dyDescent="0.2">
      <c r="A687" s="1">
        <v>45611</v>
      </c>
      <c r="B687" s="2">
        <f>+Help!$G687*Help!I687</f>
        <v>393.01386748844379</v>
      </c>
      <c r="C687" s="2">
        <f>+Help!$G687*Help!J687</f>
        <v>243.9969183359014</v>
      </c>
      <c r="D687" s="2">
        <f>+Help!$G687*Help!K687</f>
        <v>66.332819722650228</v>
      </c>
      <c r="E687" s="2">
        <f>+Help!$G687*Help!L687</f>
        <v>65.275808936825896</v>
      </c>
      <c r="F687" s="2">
        <f>+Help!$G687*Help!M687</f>
        <v>176.2631003795056</v>
      </c>
      <c r="G687" s="2">
        <f>+Help!$G687*Help!N687</f>
        <v>202.99854017328525</v>
      </c>
      <c r="H687" s="1478">
        <f>24*Help!R687/Help!$Q687</f>
        <v>272.36845749118845</v>
      </c>
      <c r="I687" s="1478">
        <f>24*Help!S687/Help!$Q687</f>
        <v>267.26862965031478</v>
      </c>
      <c r="J687" s="1478">
        <f>24*Help!T687/Help!$Q687</f>
        <v>18.333333333333332</v>
      </c>
      <c r="K687" s="1478">
        <f>24*Help!U687/Help!$Q687</f>
        <v>5</v>
      </c>
      <c r="L687" s="1478">
        <f>24*Help!V687/Help!$Q687</f>
        <v>0</v>
      </c>
      <c r="M687" s="1478">
        <f>24*Help!W687/Help!$Q687</f>
        <v>733.33333333333337</v>
      </c>
      <c r="N687" s="2">
        <f>100*Help!H687</f>
        <v>58.333333333333336</v>
      </c>
      <c r="O687" s="2">
        <f t="shared" si="102"/>
        <v>393.01386748844379</v>
      </c>
      <c r="P687" s="2">
        <f t="shared" si="103"/>
        <v>243.9969183359014</v>
      </c>
      <c r="Q687" s="2">
        <f t="shared" si="104"/>
        <v>66.332819722650228</v>
      </c>
      <c r="R687" s="2">
        <f t="shared" si="105"/>
        <v>65.275808936825896</v>
      </c>
      <c r="S687" s="2">
        <f t="shared" si="106"/>
        <v>176.2631003795056</v>
      </c>
      <c r="T687" s="2">
        <f t="shared" si="107"/>
        <v>202.99854017328525</v>
      </c>
      <c r="U687" s="1478">
        <f t="shared" si="108"/>
        <v>272.36845749118845</v>
      </c>
      <c r="V687" s="1478">
        <f t="shared" si="109"/>
        <v>267.26862965031478</v>
      </c>
      <c r="W687" s="1478">
        <f t="shared" si="110"/>
        <v>18.333333333333332</v>
      </c>
      <c r="X687" s="1478">
        <f t="shared" si="111"/>
        <v>5</v>
      </c>
      <c r="Y687" s="1478">
        <f t="shared" si="112"/>
        <v>0</v>
      </c>
      <c r="Z687" s="1478">
        <f t="shared" si="113"/>
        <v>733.33333333333337</v>
      </c>
      <c r="AA687" s="2">
        <f t="shared" si="101"/>
        <v>58.333333333333336</v>
      </c>
      <c r="AC687" s="2">
        <v>1</v>
      </c>
      <c r="AE687" s="2">
        <f>+Help!$G687*Help!Y687</f>
        <v>163.94453004622497</v>
      </c>
      <c r="AF687" s="2">
        <f>+Help!$G687*Help!Z687</f>
        <v>80.052388289676429</v>
      </c>
      <c r="AG687" s="2">
        <f>+Help!$G687*Help!AA687</f>
        <v>0</v>
      </c>
      <c r="AH687" s="2">
        <f>+Help!$G687*Help!AB687</f>
        <v>131.60862865947612</v>
      </c>
      <c r="AI687" s="2">
        <f>+Help!$G687*Help!AC687</f>
        <v>17.408320493066256</v>
      </c>
      <c r="AJ687" s="2">
        <f>+Help!$G687*Help!AD687</f>
        <v>24.253807174114023</v>
      </c>
      <c r="AK687" s="2">
        <f>+Help!$G687*Help!AE687</f>
        <v>8.4129429892141765</v>
      </c>
      <c r="AL687" s="2">
        <f>+Help!$G687*Help!AF687</f>
        <v>7.7657935285053936</v>
      </c>
      <c r="AM687" s="2">
        <f>+Help!$G687*Help!AG687</f>
        <v>3.5593220338983054</v>
      </c>
      <c r="AN687" s="2">
        <f>+Help!$G687*Help!AH687</f>
        <v>18.055469953775045</v>
      </c>
      <c r="AO687" s="2">
        <f>+Help!$G687*Help!AI687</f>
        <v>74.629275808936825</v>
      </c>
      <c r="AP687" s="2">
        <f>+Help!$G687*Help!AJ687</f>
        <v>8.1049895706105364</v>
      </c>
      <c r="AQ687" s="2">
        <f>+Help!$G687*Help!AK687</f>
        <v>148.56778143541464</v>
      </c>
      <c r="AR687" s="1478">
        <f>+Help!$G687*Help!AL687</f>
        <v>13.805855161787367</v>
      </c>
      <c r="AS687" s="1478">
        <f>+Help!$G687*Help!AM687</f>
        <v>0</v>
      </c>
      <c r="AV687" s="5">
        <v>1</v>
      </c>
    </row>
    <row r="688" spans="1:48" x14ac:dyDescent="0.2">
      <c r="A688" s="1">
        <v>45612</v>
      </c>
      <c r="B688" s="2">
        <f>+Help!$G688*Help!I688</f>
        <v>673.73805855161788</v>
      </c>
      <c r="C688" s="2">
        <f>+Help!$G688*Help!J688</f>
        <v>418.28043143297384</v>
      </c>
      <c r="D688" s="2">
        <f>+Help!$G688*Help!K688</f>
        <v>113.71340523882898</v>
      </c>
      <c r="E688" s="2">
        <f>+Help!$G688*Help!L688</f>
        <v>111.90138674884439</v>
      </c>
      <c r="F688" s="2">
        <f>+Help!$G688*Help!M688</f>
        <v>302.16531493629532</v>
      </c>
      <c r="G688" s="2">
        <f>+Help!$G688*Help!N688</f>
        <v>347.99749743991759</v>
      </c>
      <c r="H688" s="1478">
        <f>24*Help!R688/Help!$Q688</f>
        <v>272.36845749118845</v>
      </c>
      <c r="I688" s="1478">
        <f>24*Help!S688/Help!$Q688</f>
        <v>267.26862965031478</v>
      </c>
      <c r="J688" s="1478">
        <f>24*Help!T688/Help!$Q688</f>
        <v>18.333333333333332</v>
      </c>
      <c r="K688" s="1478">
        <f>24*Help!U688/Help!$Q688</f>
        <v>5</v>
      </c>
      <c r="L688" s="1478">
        <f>24*Help!V688/Help!$Q688</f>
        <v>0</v>
      </c>
      <c r="M688" s="1478">
        <f>24*Help!W688/Help!$Q688</f>
        <v>733.33333333333337</v>
      </c>
      <c r="N688" s="2">
        <f>100*Help!H688</f>
        <v>100</v>
      </c>
      <c r="O688" s="2">
        <f t="shared" si="102"/>
        <v>673.73805855161788</v>
      </c>
      <c r="P688" s="2">
        <f t="shared" si="103"/>
        <v>418.28043143297384</v>
      </c>
      <c r="Q688" s="2">
        <f t="shared" si="104"/>
        <v>113.71340523882898</v>
      </c>
      <c r="R688" s="2">
        <f t="shared" si="105"/>
        <v>111.90138674884439</v>
      </c>
      <c r="S688" s="2">
        <f t="shared" si="106"/>
        <v>302.16531493629532</v>
      </c>
      <c r="T688" s="2">
        <f t="shared" si="107"/>
        <v>347.99749743991759</v>
      </c>
      <c r="U688" s="1478">
        <f t="shared" si="108"/>
        <v>272.36845749118845</v>
      </c>
      <c r="V688" s="1478">
        <f t="shared" si="109"/>
        <v>267.26862965031478</v>
      </c>
      <c r="W688" s="1478">
        <f t="shared" si="110"/>
        <v>18.333333333333332</v>
      </c>
      <c r="X688" s="1478">
        <f t="shared" si="111"/>
        <v>5</v>
      </c>
      <c r="Y688" s="1478">
        <f t="shared" si="112"/>
        <v>0</v>
      </c>
      <c r="Z688" s="1478">
        <f t="shared" si="113"/>
        <v>733.33333333333337</v>
      </c>
      <c r="AA688" s="2">
        <f t="shared" si="101"/>
        <v>100</v>
      </c>
      <c r="AC688" s="2">
        <v>1</v>
      </c>
      <c r="AE688" s="2">
        <f>+Help!$G688*Help!Y688</f>
        <v>281.04776579352853</v>
      </c>
      <c r="AF688" s="2">
        <f>+Help!$G688*Help!Z688</f>
        <v>137.23266563944532</v>
      </c>
      <c r="AG688" s="2">
        <f>+Help!$G688*Help!AA688</f>
        <v>0</v>
      </c>
      <c r="AH688" s="2">
        <f>+Help!$G688*Help!AB688</f>
        <v>225.61479198767336</v>
      </c>
      <c r="AI688" s="2">
        <f>+Help!$G688*Help!AC688</f>
        <v>29.842835130970727</v>
      </c>
      <c r="AJ688" s="2">
        <f>+Help!$G688*Help!AD688</f>
        <v>41.577955155624039</v>
      </c>
      <c r="AK688" s="2">
        <f>+Help!$G688*Help!AE688</f>
        <v>14.422187981510017</v>
      </c>
      <c r="AL688" s="2">
        <f>+Help!$G688*Help!AF688</f>
        <v>13.312788906009246</v>
      </c>
      <c r="AM688" s="2">
        <f>+Help!$G688*Help!AG688</f>
        <v>6.1016949152542379</v>
      </c>
      <c r="AN688" s="2">
        <f>+Help!$G688*Help!AH688</f>
        <v>30.952234206471505</v>
      </c>
      <c r="AO688" s="2">
        <f>+Help!$G688*Help!AI688</f>
        <v>127.93590138674885</v>
      </c>
      <c r="AP688" s="2">
        <f>+Help!$G688*Help!AJ688</f>
        <v>13.894267835332348</v>
      </c>
      <c r="AQ688" s="2">
        <f>+Help!$G688*Help!AK688</f>
        <v>254.6876253178537</v>
      </c>
      <c r="AR688" s="1478">
        <f>+Help!$G688*Help!AL688</f>
        <v>23.667180277349772</v>
      </c>
      <c r="AS688" s="1478">
        <f>+Help!$G688*Help!AM688</f>
        <v>0</v>
      </c>
      <c r="AV688" s="5">
        <v>1</v>
      </c>
    </row>
    <row r="689" spans="1:48" x14ac:dyDescent="0.2">
      <c r="A689" s="1">
        <v>45613</v>
      </c>
      <c r="B689" s="2">
        <f>+Help!$G689*Help!I689</f>
        <v>673.73805855161788</v>
      </c>
      <c r="C689" s="2">
        <f>+Help!$G689*Help!J689</f>
        <v>418.28043143297384</v>
      </c>
      <c r="D689" s="2">
        <f>+Help!$G689*Help!K689</f>
        <v>113.71340523882898</v>
      </c>
      <c r="E689" s="2">
        <f>+Help!$G689*Help!L689</f>
        <v>111.90138674884439</v>
      </c>
      <c r="F689" s="2">
        <f>+Help!$G689*Help!M689</f>
        <v>302.16531493629532</v>
      </c>
      <c r="G689" s="2">
        <f>+Help!$G689*Help!N689</f>
        <v>347.99749743991759</v>
      </c>
      <c r="H689" s="1478">
        <f>24*Help!R689/Help!$Q689</f>
        <v>272.36845749118845</v>
      </c>
      <c r="I689" s="1478">
        <f>24*Help!S689/Help!$Q689</f>
        <v>267.26862965031478</v>
      </c>
      <c r="J689" s="1478">
        <f>24*Help!T689/Help!$Q689</f>
        <v>18.333333333333332</v>
      </c>
      <c r="K689" s="1478">
        <f>24*Help!U689/Help!$Q689</f>
        <v>5</v>
      </c>
      <c r="L689" s="1478">
        <f>24*Help!V689/Help!$Q689</f>
        <v>0</v>
      </c>
      <c r="M689" s="1478">
        <f>24*Help!W689/Help!$Q689</f>
        <v>733.33333333333337</v>
      </c>
      <c r="N689" s="2">
        <f>100*Help!H689</f>
        <v>100</v>
      </c>
      <c r="O689" s="2">
        <f t="shared" si="102"/>
        <v>673.73805855161788</v>
      </c>
      <c r="P689" s="2">
        <f t="shared" si="103"/>
        <v>418.28043143297384</v>
      </c>
      <c r="Q689" s="2">
        <f t="shared" si="104"/>
        <v>113.71340523882898</v>
      </c>
      <c r="R689" s="2">
        <f t="shared" si="105"/>
        <v>111.90138674884439</v>
      </c>
      <c r="S689" s="2">
        <f t="shared" si="106"/>
        <v>302.16531493629532</v>
      </c>
      <c r="T689" s="2">
        <f t="shared" si="107"/>
        <v>347.99749743991759</v>
      </c>
      <c r="U689" s="1478">
        <f t="shared" si="108"/>
        <v>272.36845749118845</v>
      </c>
      <c r="V689" s="1478">
        <f t="shared" si="109"/>
        <v>267.26862965031478</v>
      </c>
      <c r="W689" s="1478">
        <f t="shared" si="110"/>
        <v>18.333333333333332</v>
      </c>
      <c r="X689" s="1478">
        <f t="shared" si="111"/>
        <v>5</v>
      </c>
      <c r="Y689" s="1478">
        <f t="shared" si="112"/>
        <v>0</v>
      </c>
      <c r="Z689" s="1478">
        <f t="shared" si="113"/>
        <v>733.33333333333337</v>
      </c>
      <c r="AA689" s="2">
        <f t="shared" si="101"/>
        <v>100</v>
      </c>
      <c r="AC689" s="2">
        <v>1</v>
      </c>
      <c r="AE689" s="2">
        <f>+Help!$G689*Help!Y689</f>
        <v>281.04776579352853</v>
      </c>
      <c r="AF689" s="2">
        <f>+Help!$G689*Help!Z689</f>
        <v>137.23266563944532</v>
      </c>
      <c r="AG689" s="2">
        <f>+Help!$G689*Help!AA689</f>
        <v>0</v>
      </c>
      <c r="AH689" s="2">
        <f>+Help!$G689*Help!AB689</f>
        <v>225.61479198767336</v>
      </c>
      <c r="AI689" s="2">
        <f>+Help!$G689*Help!AC689</f>
        <v>29.842835130970727</v>
      </c>
      <c r="AJ689" s="2">
        <f>+Help!$G689*Help!AD689</f>
        <v>41.577955155624039</v>
      </c>
      <c r="AK689" s="2">
        <f>+Help!$G689*Help!AE689</f>
        <v>14.422187981510017</v>
      </c>
      <c r="AL689" s="2">
        <f>+Help!$G689*Help!AF689</f>
        <v>13.312788906009246</v>
      </c>
      <c r="AM689" s="2">
        <f>+Help!$G689*Help!AG689</f>
        <v>6.1016949152542379</v>
      </c>
      <c r="AN689" s="2">
        <f>+Help!$G689*Help!AH689</f>
        <v>30.952234206471505</v>
      </c>
      <c r="AO689" s="2">
        <f>+Help!$G689*Help!AI689</f>
        <v>127.93590138674885</v>
      </c>
      <c r="AP689" s="2">
        <f>+Help!$G689*Help!AJ689</f>
        <v>13.894267835332348</v>
      </c>
      <c r="AQ689" s="2">
        <f>+Help!$G689*Help!AK689</f>
        <v>254.6876253178537</v>
      </c>
      <c r="AR689" s="1478">
        <f>+Help!$G689*Help!AL689</f>
        <v>23.667180277349772</v>
      </c>
      <c r="AS689" s="1478">
        <f>+Help!$G689*Help!AM689</f>
        <v>0</v>
      </c>
      <c r="AV689" s="5">
        <v>1</v>
      </c>
    </row>
    <row r="690" spans="1:48" x14ac:dyDescent="0.2">
      <c r="A690" s="1">
        <v>45614</v>
      </c>
      <c r="B690" s="2">
        <f>+Help!$G690*Help!I690</f>
        <v>673.73805855161788</v>
      </c>
      <c r="C690" s="2">
        <f>+Help!$G690*Help!J690</f>
        <v>418.28043143297384</v>
      </c>
      <c r="D690" s="2">
        <f>+Help!$G690*Help!K690</f>
        <v>113.71340523882898</v>
      </c>
      <c r="E690" s="2">
        <f>+Help!$G690*Help!L690</f>
        <v>111.90138674884439</v>
      </c>
      <c r="F690" s="2">
        <f>+Help!$G690*Help!M690</f>
        <v>302.16531493629532</v>
      </c>
      <c r="G690" s="2">
        <f>+Help!$G690*Help!N690</f>
        <v>347.99749743991759</v>
      </c>
      <c r="H690" s="1478">
        <f>24*Help!R690/Help!$Q690</f>
        <v>272.36845749118845</v>
      </c>
      <c r="I690" s="1478">
        <f>24*Help!S690/Help!$Q690</f>
        <v>267.26862965031478</v>
      </c>
      <c r="J690" s="1478">
        <f>24*Help!T690/Help!$Q690</f>
        <v>18.333333333333332</v>
      </c>
      <c r="K690" s="1478">
        <f>24*Help!U690/Help!$Q690</f>
        <v>5</v>
      </c>
      <c r="L690" s="1478">
        <f>24*Help!V690/Help!$Q690</f>
        <v>0</v>
      </c>
      <c r="M690" s="1478">
        <f>24*Help!W690/Help!$Q690</f>
        <v>733.33333333333337</v>
      </c>
      <c r="N690" s="2">
        <f>100*Help!H690</f>
        <v>100</v>
      </c>
      <c r="O690" s="2">
        <f t="shared" si="102"/>
        <v>673.73805855161788</v>
      </c>
      <c r="P690" s="2">
        <f t="shared" si="103"/>
        <v>418.28043143297384</v>
      </c>
      <c r="Q690" s="2">
        <f t="shared" si="104"/>
        <v>113.71340523882898</v>
      </c>
      <c r="R690" s="2">
        <f t="shared" si="105"/>
        <v>111.90138674884439</v>
      </c>
      <c r="S690" s="2">
        <f t="shared" si="106"/>
        <v>302.16531493629532</v>
      </c>
      <c r="T690" s="2">
        <f t="shared" si="107"/>
        <v>347.99749743991759</v>
      </c>
      <c r="U690" s="1478">
        <f t="shared" si="108"/>
        <v>272.36845749118845</v>
      </c>
      <c r="V690" s="1478">
        <f t="shared" si="109"/>
        <v>267.26862965031478</v>
      </c>
      <c r="W690" s="1478">
        <f t="shared" si="110"/>
        <v>18.333333333333332</v>
      </c>
      <c r="X690" s="1478">
        <f t="shared" si="111"/>
        <v>5</v>
      </c>
      <c r="Y690" s="1478">
        <f t="shared" si="112"/>
        <v>0</v>
      </c>
      <c r="Z690" s="1478">
        <f t="shared" si="113"/>
        <v>733.33333333333337</v>
      </c>
      <c r="AA690" s="2">
        <f t="shared" si="101"/>
        <v>100</v>
      </c>
      <c r="AC690" s="2">
        <v>1</v>
      </c>
      <c r="AE690" s="2">
        <f>+Help!$G690*Help!Y690</f>
        <v>281.04776579352853</v>
      </c>
      <c r="AF690" s="2">
        <f>+Help!$G690*Help!Z690</f>
        <v>137.23266563944532</v>
      </c>
      <c r="AG690" s="2">
        <f>+Help!$G690*Help!AA690</f>
        <v>0</v>
      </c>
      <c r="AH690" s="2">
        <f>+Help!$G690*Help!AB690</f>
        <v>225.61479198767336</v>
      </c>
      <c r="AI690" s="2">
        <f>+Help!$G690*Help!AC690</f>
        <v>29.842835130970727</v>
      </c>
      <c r="AJ690" s="2">
        <f>+Help!$G690*Help!AD690</f>
        <v>41.577955155624039</v>
      </c>
      <c r="AK690" s="2">
        <f>+Help!$G690*Help!AE690</f>
        <v>14.422187981510017</v>
      </c>
      <c r="AL690" s="2">
        <f>+Help!$G690*Help!AF690</f>
        <v>13.312788906009246</v>
      </c>
      <c r="AM690" s="2">
        <f>+Help!$G690*Help!AG690</f>
        <v>6.1016949152542379</v>
      </c>
      <c r="AN690" s="2">
        <f>+Help!$G690*Help!AH690</f>
        <v>30.952234206471505</v>
      </c>
      <c r="AO690" s="2">
        <f>+Help!$G690*Help!AI690</f>
        <v>127.93590138674885</v>
      </c>
      <c r="AP690" s="2">
        <f>+Help!$G690*Help!AJ690</f>
        <v>13.894267835332348</v>
      </c>
      <c r="AQ690" s="2">
        <f>+Help!$G690*Help!AK690</f>
        <v>254.6876253178537</v>
      </c>
      <c r="AR690" s="1478">
        <f>+Help!$G690*Help!AL690</f>
        <v>23.667180277349772</v>
      </c>
      <c r="AS690" s="1478">
        <f>+Help!$G690*Help!AM690</f>
        <v>0</v>
      </c>
      <c r="AV690" s="5">
        <v>1</v>
      </c>
    </row>
    <row r="691" spans="1:48" x14ac:dyDescent="0.2">
      <c r="A691" s="1">
        <v>45615</v>
      </c>
      <c r="B691" s="2">
        <f>+Help!$G691*Help!I691</f>
        <v>673.73805855161788</v>
      </c>
      <c r="C691" s="2">
        <f>+Help!$G691*Help!J691</f>
        <v>418.28043143297384</v>
      </c>
      <c r="D691" s="2">
        <f>+Help!$G691*Help!K691</f>
        <v>113.71340523882898</v>
      </c>
      <c r="E691" s="2">
        <f>+Help!$G691*Help!L691</f>
        <v>111.90138674884439</v>
      </c>
      <c r="F691" s="2">
        <f>+Help!$G691*Help!M691</f>
        <v>302.16531493629532</v>
      </c>
      <c r="G691" s="2">
        <f>+Help!$G691*Help!N691</f>
        <v>347.99749743991759</v>
      </c>
      <c r="H691" s="1478">
        <f>24*Help!R691/Help!$Q691</f>
        <v>272.36845749118845</v>
      </c>
      <c r="I691" s="1478">
        <f>24*Help!S691/Help!$Q691</f>
        <v>267.26862965031478</v>
      </c>
      <c r="J691" s="1478">
        <f>24*Help!T691/Help!$Q691</f>
        <v>18.333333333333332</v>
      </c>
      <c r="K691" s="1478">
        <f>24*Help!U691/Help!$Q691</f>
        <v>5</v>
      </c>
      <c r="L691" s="1478">
        <f>24*Help!V691/Help!$Q691</f>
        <v>0</v>
      </c>
      <c r="M691" s="1478">
        <f>24*Help!W691/Help!$Q691</f>
        <v>733.33333333333337</v>
      </c>
      <c r="N691" s="2">
        <f>100*Help!H691</f>
        <v>100</v>
      </c>
      <c r="O691" s="2">
        <f t="shared" si="102"/>
        <v>673.73805855161788</v>
      </c>
      <c r="P691" s="2">
        <f t="shared" si="103"/>
        <v>418.28043143297384</v>
      </c>
      <c r="Q691" s="2">
        <f t="shared" si="104"/>
        <v>113.71340523882898</v>
      </c>
      <c r="R691" s="2">
        <f t="shared" si="105"/>
        <v>111.90138674884439</v>
      </c>
      <c r="S691" s="2">
        <f t="shared" si="106"/>
        <v>302.16531493629532</v>
      </c>
      <c r="T691" s="2">
        <f t="shared" si="107"/>
        <v>347.99749743991759</v>
      </c>
      <c r="U691" s="1478">
        <f t="shared" si="108"/>
        <v>272.36845749118845</v>
      </c>
      <c r="V691" s="1478">
        <f t="shared" si="109"/>
        <v>267.26862965031478</v>
      </c>
      <c r="W691" s="1478">
        <f t="shared" si="110"/>
        <v>18.333333333333332</v>
      </c>
      <c r="X691" s="1478">
        <f t="shared" si="111"/>
        <v>5</v>
      </c>
      <c r="Y691" s="1478">
        <f t="shared" si="112"/>
        <v>0</v>
      </c>
      <c r="Z691" s="1478">
        <f t="shared" si="113"/>
        <v>733.33333333333337</v>
      </c>
      <c r="AA691" s="2">
        <f t="shared" si="101"/>
        <v>100</v>
      </c>
      <c r="AC691" s="2">
        <v>1</v>
      </c>
      <c r="AE691" s="2">
        <f>+Help!$G691*Help!Y691</f>
        <v>281.04776579352853</v>
      </c>
      <c r="AF691" s="2">
        <f>+Help!$G691*Help!Z691</f>
        <v>137.23266563944532</v>
      </c>
      <c r="AG691" s="2">
        <f>+Help!$G691*Help!AA691</f>
        <v>0</v>
      </c>
      <c r="AH691" s="2">
        <f>+Help!$G691*Help!AB691</f>
        <v>225.61479198767336</v>
      </c>
      <c r="AI691" s="2">
        <f>+Help!$G691*Help!AC691</f>
        <v>29.842835130970727</v>
      </c>
      <c r="AJ691" s="2">
        <f>+Help!$G691*Help!AD691</f>
        <v>41.577955155624039</v>
      </c>
      <c r="AK691" s="2">
        <f>+Help!$G691*Help!AE691</f>
        <v>14.422187981510017</v>
      </c>
      <c r="AL691" s="2">
        <f>+Help!$G691*Help!AF691</f>
        <v>13.312788906009246</v>
      </c>
      <c r="AM691" s="2">
        <f>+Help!$G691*Help!AG691</f>
        <v>6.1016949152542379</v>
      </c>
      <c r="AN691" s="2">
        <f>+Help!$G691*Help!AH691</f>
        <v>30.952234206471505</v>
      </c>
      <c r="AO691" s="2">
        <f>+Help!$G691*Help!AI691</f>
        <v>127.93590138674885</v>
      </c>
      <c r="AP691" s="2">
        <f>+Help!$G691*Help!AJ691</f>
        <v>13.894267835332348</v>
      </c>
      <c r="AQ691" s="2">
        <f>+Help!$G691*Help!AK691</f>
        <v>254.6876253178537</v>
      </c>
      <c r="AR691" s="1478">
        <f>+Help!$G691*Help!AL691</f>
        <v>23.667180277349772</v>
      </c>
      <c r="AS691" s="1478">
        <f>+Help!$G691*Help!AM691</f>
        <v>0</v>
      </c>
      <c r="AV691" s="5">
        <v>1</v>
      </c>
    </row>
    <row r="692" spans="1:48" x14ac:dyDescent="0.2">
      <c r="A692" s="1">
        <v>45616</v>
      </c>
      <c r="B692" s="2">
        <f>+Help!$G692*Help!I692</f>
        <v>673.73805855161788</v>
      </c>
      <c r="C692" s="2">
        <f>+Help!$G692*Help!J692</f>
        <v>418.28043143297384</v>
      </c>
      <c r="D692" s="2">
        <f>+Help!$G692*Help!K692</f>
        <v>113.71340523882898</v>
      </c>
      <c r="E692" s="2">
        <f>+Help!$G692*Help!L692</f>
        <v>111.90138674884439</v>
      </c>
      <c r="F692" s="2">
        <f>+Help!$G692*Help!M692</f>
        <v>302.16531493629532</v>
      </c>
      <c r="G692" s="2">
        <f>+Help!$G692*Help!N692</f>
        <v>347.99749743991759</v>
      </c>
      <c r="H692" s="1478">
        <f>24*Help!R692/Help!$Q692</f>
        <v>272.36845749118845</v>
      </c>
      <c r="I692" s="1478">
        <f>24*Help!S692/Help!$Q692</f>
        <v>267.26862965031478</v>
      </c>
      <c r="J692" s="1478">
        <f>24*Help!T692/Help!$Q692</f>
        <v>18.333333333333332</v>
      </c>
      <c r="K692" s="1478">
        <f>24*Help!U692/Help!$Q692</f>
        <v>5</v>
      </c>
      <c r="L692" s="1478">
        <f>24*Help!V692/Help!$Q692</f>
        <v>0</v>
      </c>
      <c r="M692" s="1478">
        <f>24*Help!W692/Help!$Q692</f>
        <v>733.33333333333337</v>
      </c>
      <c r="N692" s="2">
        <f>100*Help!H692</f>
        <v>100</v>
      </c>
      <c r="O692" s="2">
        <f t="shared" si="102"/>
        <v>673.73805855161788</v>
      </c>
      <c r="P692" s="2">
        <f t="shared" si="103"/>
        <v>418.28043143297384</v>
      </c>
      <c r="Q692" s="2">
        <f t="shared" si="104"/>
        <v>113.71340523882898</v>
      </c>
      <c r="R692" s="2">
        <f t="shared" si="105"/>
        <v>111.90138674884439</v>
      </c>
      <c r="S692" s="2">
        <f t="shared" si="106"/>
        <v>302.16531493629532</v>
      </c>
      <c r="T692" s="2">
        <f t="shared" si="107"/>
        <v>347.99749743991759</v>
      </c>
      <c r="U692" s="1478">
        <f t="shared" si="108"/>
        <v>272.36845749118845</v>
      </c>
      <c r="V692" s="1478">
        <f t="shared" si="109"/>
        <v>267.26862965031478</v>
      </c>
      <c r="W692" s="1478">
        <f t="shared" si="110"/>
        <v>18.333333333333332</v>
      </c>
      <c r="X692" s="1478">
        <f t="shared" si="111"/>
        <v>5</v>
      </c>
      <c r="Y692" s="1478">
        <f t="shared" si="112"/>
        <v>0</v>
      </c>
      <c r="Z692" s="1478">
        <f t="shared" si="113"/>
        <v>733.33333333333337</v>
      </c>
      <c r="AA692" s="2">
        <f t="shared" si="101"/>
        <v>100</v>
      </c>
      <c r="AC692" s="2">
        <v>1</v>
      </c>
      <c r="AE692" s="2">
        <f>+Help!$G692*Help!Y692</f>
        <v>281.04776579352853</v>
      </c>
      <c r="AF692" s="2">
        <f>+Help!$G692*Help!Z692</f>
        <v>137.23266563944532</v>
      </c>
      <c r="AG692" s="2">
        <f>+Help!$G692*Help!AA692</f>
        <v>0</v>
      </c>
      <c r="AH692" s="2">
        <f>+Help!$G692*Help!AB692</f>
        <v>225.61479198767336</v>
      </c>
      <c r="AI692" s="2">
        <f>+Help!$G692*Help!AC692</f>
        <v>29.842835130970727</v>
      </c>
      <c r="AJ692" s="2">
        <f>+Help!$G692*Help!AD692</f>
        <v>41.577955155624039</v>
      </c>
      <c r="AK692" s="2">
        <f>+Help!$G692*Help!AE692</f>
        <v>14.422187981510017</v>
      </c>
      <c r="AL692" s="2">
        <f>+Help!$G692*Help!AF692</f>
        <v>13.312788906009246</v>
      </c>
      <c r="AM692" s="2">
        <f>+Help!$G692*Help!AG692</f>
        <v>6.1016949152542379</v>
      </c>
      <c r="AN692" s="2">
        <f>+Help!$G692*Help!AH692</f>
        <v>30.952234206471505</v>
      </c>
      <c r="AO692" s="2">
        <f>+Help!$G692*Help!AI692</f>
        <v>127.93590138674885</v>
      </c>
      <c r="AP692" s="2">
        <f>+Help!$G692*Help!AJ692</f>
        <v>13.894267835332348</v>
      </c>
      <c r="AQ692" s="2">
        <f>+Help!$G692*Help!AK692</f>
        <v>254.6876253178537</v>
      </c>
      <c r="AR692" s="1478">
        <f>+Help!$G692*Help!AL692</f>
        <v>23.667180277349772</v>
      </c>
      <c r="AS692" s="1478">
        <f>+Help!$G692*Help!AM692</f>
        <v>0</v>
      </c>
      <c r="AV692" s="5">
        <v>1</v>
      </c>
    </row>
    <row r="693" spans="1:48" x14ac:dyDescent="0.2">
      <c r="A693" s="1">
        <v>45617</v>
      </c>
      <c r="B693" s="2">
        <f>+Help!$G693*Help!I693</f>
        <v>673.73805855161788</v>
      </c>
      <c r="C693" s="2">
        <f>+Help!$G693*Help!J693</f>
        <v>418.28043143297384</v>
      </c>
      <c r="D693" s="2">
        <f>+Help!$G693*Help!K693</f>
        <v>113.71340523882898</v>
      </c>
      <c r="E693" s="2">
        <f>+Help!$G693*Help!L693</f>
        <v>111.90138674884439</v>
      </c>
      <c r="F693" s="2">
        <f>+Help!$G693*Help!M693</f>
        <v>302.16531493629532</v>
      </c>
      <c r="G693" s="2">
        <f>+Help!$G693*Help!N693</f>
        <v>347.99749743991759</v>
      </c>
      <c r="H693" s="1478">
        <f>24*Help!R693/Help!$Q693</f>
        <v>272.36845749118845</v>
      </c>
      <c r="I693" s="1478">
        <f>24*Help!S693/Help!$Q693</f>
        <v>267.26862965031478</v>
      </c>
      <c r="J693" s="1478">
        <f>24*Help!T693/Help!$Q693</f>
        <v>18.333333333333332</v>
      </c>
      <c r="K693" s="1478">
        <f>24*Help!U693/Help!$Q693</f>
        <v>5</v>
      </c>
      <c r="L693" s="1478">
        <f>24*Help!V693/Help!$Q693</f>
        <v>0</v>
      </c>
      <c r="M693" s="1478">
        <f>24*Help!W693/Help!$Q693</f>
        <v>733.33333333333337</v>
      </c>
      <c r="N693" s="2">
        <f>100*Help!H693</f>
        <v>100</v>
      </c>
      <c r="O693" s="2">
        <f t="shared" si="102"/>
        <v>673.73805855161788</v>
      </c>
      <c r="P693" s="2">
        <f t="shared" si="103"/>
        <v>418.28043143297384</v>
      </c>
      <c r="Q693" s="2">
        <f t="shared" si="104"/>
        <v>113.71340523882898</v>
      </c>
      <c r="R693" s="2">
        <f t="shared" si="105"/>
        <v>111.90138674884439</v>
      </c>
      <c r="S693" s="2">
        <f t="shared" si="106"/>
        <v>302.16531493629532</v>
      </c>
      <c r="T693" s="2">
        <f t="shared" si="107"/>
        <v>347.99749743991759</v>
      </c>
      <c r="U693" s="1478">
        <f t="shared" si="108"/>
        <v>272.36845749118845</v>
      </c>
      <c r="V693" s="1478">
        <f t="shared" si="109"/>
        <v>267.26862965031478</v>
      </c>
      <c r="W693" s="1478">
        <f t="shared" si="110"/>
        <v>18.333333333333332</v>
      </c>
      <c r="X693" s="1478">
        <f t="shared" si="111"/>
        <v>5</v>
      </c>
      <c r="Y693" s="1478">
        <f t="shared" si="112"/>
        <v>0</v>
      </c>
      <c r="Z693" s="1478">
        <f t="shared" si="113"/>
        <v>733.33333333333337</v>
      </c>
      <c r="AA693" s="2">
        <f t="shared" si="101"/>
        <v>100</v>
      </c>
      <c r="AC693" s="2">
        <v>1</v>
      </c>
      <c r="AE693" s="2">
        <f>+Help!$G693*Help!Y693</f>
        <v>281.04776579352853</v>
      </c>
      <c r="AF693" s="2">
        <f>+Help!$G693*Help!Z693</f>
        <v>137.23266563944532</v>
      </c>
      <c r="AG693" s="2">
        <f>+Help!$G693*Help!AA693</f>
        <v>0</v>
      </c>
      <c r="AH693" s="2">
        <f>+Help!$G693*Help!AB693</f>
        <v>225.61479198767336</v>
      </c>
      <c r="AI693" s="2">
        <f>+Help!$G693*Help!AC693</f>
        <v>29.842835130970727</v>
      </c>
      <c r="AJ693" s="2">
        <f>+Help!$G693*Help!AD693</f>
        <v>41.577955155624039</v>
      </c>
      <c r="AK693" s="2">
        <f>+Help!$G693*Help!AE693</f>
        <v>14.422187981510017</v>
      </c>
      <c r="AL693" s="2">
        <f>+Help!$G693*Help!AF693</f>
        <v>13.312788906009246</v>
      </c>
      <c r="AM693" s="2">
        <f>+Help!$G693*Help!AG693</f>
        <v>6.1016949152542379</v>
      </c>
      <c r="AN693" s="2">
        <f>+Help!$G693*Help!AH693</f>
        <v>30.952234206471505</v>
      </c>
      <c r="AO693" s="2">
        <f>+Help!$G693*Help!AI693</f>
        <v>127.93590138674885</v>
      </c>
      <c r="AP693" s="2">
        <f>+Help!$G693*Help!AJ693</f>
        <v>13.894267835332348</v>
      </c>
      <c r="AQ693" s="2">
        <f>+Help!$G693*Help!AK693</f>
        <v>254.6876253178537</v>
      </c>
      <c r="AR693" s="1478">
        <f>+Help!$G693*Help!AL693</f>
        <v>23.667180277349772</v>
      </c>
      <c r="AS693" s="1478">
        <f>+Help!$G693*Help!AM693</f>
        <v>0</v>
      </c>
      <c r="AV693" s="5">
        <v>1</v>
      </c>
    </row>
    <row r="694" spans="1:48" x14ac:dyDescent="0.2">
      <c r="A694" s="1">
        <v>45618</v>
      </c>
      <c r="B694" s="2">
        <f>+Help!$G694*Help!I694</f>
        <v>673.73805855161788</v>
      </c>
      <c r="C694" s="2">
        <f>+Help!$G694*Help!J694</f>
        <v>418.28043143297384</v>
      </c>
      <c r="D694" s="2">
        <f>+Help!$G694*Help!K694</f>
        <v>113.71340523882898</v>
      </c>
      <c r="E694" s="2">
        <f>+Help!$G694*Help!L694</f>
        <v>111.90138674884439</v>
      </c>
      <c r="F694" s="2">
        <f>+Help!$G694*Help!M694</f>
        <v>302.16531493629532</v>
      </c>
      <c r="G694" s="2">
        <f>+Help!$G694*Help!N694</f>
        <v>347.99749743991759</v>
      </c>
      <c r="H694" s="1478">
        <f>24*Help!R694/Help!$Q694</f>
        <v>272.36845749118845</v>
      </c>
      <c r="I694" s="1478">
        <f>24*Help!S694/Help!$Q694</f>
        <v>267.26862965031478</v>
      </c>
      <c r="J694" s="1478">
        <f>24*Help!T694/Help!$Q694</f>
        <v>18.333333333333332</v>
      </c>
      <c r="K694" s="1478">
        <f>24*Help!U694/Help!$Q694</f>
        <v>5</v>
      </c>
      <c r="L694" s="1478">
        <f>24*Help!V694/Help!$Q694</f>
        <v>0</v>
      </c>
      <c r="M694" s="1478">
        <f>24*Help!W694/Help!$Q694</f>
        <v>733.33333333333337</v>
      </c>
      <c r="N694" s="2">
        <f>100*Help!H694</f>
        <v>100</v>
      </c>
      <c r="O694" s="2">
        <f t="shared" si="102"/>
        <v>673.73805855161788</v>
      </c>
      <c r="P694" s="2">
        <f t="shared" si="103"/>
        <v>418.28043143297384</v>
      </c>
      <c r="Q694" s="2">
        <f t="shared" si="104"/>
        <v>113.71340523882898</v>
      </c>
      <c r="R694" s="2">
        <f t="shared" si="105"/>
        <v>111.90138674884439</v>
      </c>
      <c r="S694" s="2">
        <f t="shared" si="106"/>
        <v>302.16531493629532</v>
      </c>
      <c r="T694" s="2">
        <f t="shared" si="107"/>
        <v>347.99749743991759</v>
      </c>
      <c r="U694" s="1478">
        <f t="shared" si="108"/>
        <v>272.36845749118845</v>
      </c>
      <c r="V694" s="1478">
        <f t="shared" si="109"/>
        <v>267.26862965031478</v>
      </c>
      <c r="W694" s="1478">
        <f t="shared" si="110"/>
        <v>18.333333333333332</v>
      </c>
      <c r="X694" s="1478">
        <f t="shared" si="111"/>
        <v>5</v>
      </c>
      <c r="Y694" s="1478">
        <f t="shared" si="112"/>
        <v>0</v>
      </c>
      <c r="Z694" s="1478">
        <f t="shared" si="113"/>
        <v>733.33333333333337</v>
      </c>
      <c r="AA694" s="2">
        <f t="shared" si="101"/>
        <v>100</v>
      </c>
      <c r="AC694" s="2">
        <v>1</v>
      </c>
      <c r="AE694" s="2">
        <f>+Help!$G694*Help!Y694</f>
        <v>281.04776579352853</v>
      </c>
      <c r="AF694" s="2">
        <f>+Help!$G694*Help!Z694</f>
        <v>137.23266563944532</v>
      </c>
      <c r="AG694" s="2">
        <f>+Help!$G694*Help!AA694</f>
        <v>0</v>
      </c>
      <c r="AH694" s="2">
        <f>+Help!$G694*Help!AB694</f>
        <v>225.61479198767336</v>
      </c>
      <c r="AI694" s="2">
        <f>+Help!$G694*Help!AC694</f>
        <v>29.842835130970727</v>
      </c>
      <c r="AJ694" s="2">
        <f>+Help!$G694*Help!AD694</f>
        <v>41.577955155624039</v>
      </c>
      <c r="AK694" s="2">
        <f>+Help!$G694*Help!AE694</f>
        <v>14.422187981510017</v>
      </c>
      <c r="AL694" s="2">
        <f>+Help!$G694*Help!AF694</f>
        <v>13.312788906009246</v>
      </c>
      <c r="AM694" s="2">
        <f>+Help!$G694*Help!AG694</f>
        <v>6.1016949152542379</v>
      </c>
      <c r="AN694" s="2">
        <f>+Help!$G694*Help!AH694</f>
        <v>30.952234206471505</v>
      </c>
      <c r="AO694" s="2">
        <f>+Help!$G694*Help!AI694</f>
        <v>127.93590138674885</v>
      </c>
      <c r="AP694" s="2">
        <f>+Help!$G694*Help!AJ694</f>
        <v>13.894267835332348</v>
      </c>
      <c r="AQ694" s="2">
        <f>+Help!$G694*Help!AK694</f>
        <v>254.6876253178537</v>
      </c>
      <c r="AR694" s="1478">
        <f>+Help!$G694*Help!AL694</f>
        <v>23.667180277349772</v>
      </c>
      <c r="AS694" s="1478">
        <f>+Help!$G694*Help!AM694</f>
        <v>0</v>
      </c>
      <c r="AV694" s="5">
        <v>1</v>
      </c>
    </row>
    <row r="695" spans="1:48" x14ac:dyDescent="0.2">
      <c r="A695" s="1">
        <v>45619</v>
      </c>
      <c r="B695" s="2">
        <f>+Help!$G695*Help!I695</f>
        <v>673.73805855161788</v>
      </c>
      <c r="C695" s="2">
        <f>+Help!$G695*Help!J695</f>
        <v>418.28043143297384</v>
      </c>
      <c r="D695" s="2">
        <f>+Help!$G695*Help!K695</f>
        <v>113.71340523882898</v>
      </c>
      <c r="E695" s="2">
        <f>+Help!$G695*Help!L695</f>
        <v>111.90138674884439</v>
      </c>
      <c r="F695" s="2">
        <f>+Help!$G695*Help!M695</f>
        <v>302.16531493629532</v>
      </c>
      <c r="G695" s="2">
        <f>+Help!$G695*Help!N695</f>
        <v>347.99749743991759</v>
      </c>
      <c r="H695" s="1478">
        <f>24*Help!R695/Help!$Q695</f>
        <v>272.36845749118845</v>
      </c>
      <c r="I695" s="1478">
        <f>24*Help!S695/Help!$Q695</f>
        <v>267.26862965031478</v>
      </c>
      <c r="J695" s="1478">
        <f>24*Help!T695/Help!$Q695</f>
        <v>18.333333333333332</v>
      </c>
      <c r="K695" s="1478">
        <f>24*Help!U695/Help!$Q695</f>
        <v>5</v>
      </c>
      <c r="L695" s="1478">
        <f>24*Help!V695/Help!$Q695</f>
        <v>0</v>
      </c>
      <c r="M695" s="1478">
        <f>24*Help!W695/Help!$Q695</f>
        <v>733.33333333333337</v>
      </c>
      <c r="N695" s="2">
        <f>100*Help!H695</f>
        <v>100</v>
      </c>
      <c r="O695" s="2">
        <f t="shared" si="102"/>
        <v>673.73805855161788</v>
      </c>
      <c r="P695" s="2">
        <f t="shared" si="103"/>
        <v>418.28043143297384</v>
      </c>
      <c r="Q695" s="2">
        <f t="shared" si="104"/>
        <v>113.71340523882898</v>
      </c>
      <c r="R695" s="2">
        <f t="shared" si="105"/>
        <v>111.90138674884439</v>
      </c>
      <c r="S695" s="2">
        <f t="shared" si="106"/>
        <v>302.16531493629532</v>
      </c>
      <c r="T695" s="2">
        <f t="shared" si="107"/>
        <v>347.99749743991759</v>
      </c>
      <c r="U695" s="1478">
        <f t="shared" si="108"/>
        <v>272.36845749118845</v>
      </c>
      <c r="V695" s="1478">
        <f t="shared" si="109"/>
        <v>267.26862965031478</v>
      </c>
      <c r="W695" s="1478">
        <f t="shared" si="110"/>
        <v>18.333333333333332</v>
      </c>
      <c r="X695" s="1478">
        <f t="shared" si="111"/>
        <v>5</v>
      </c>
      <c r="Y695" s="1478">
        <f t="shared" si="112"/>
        <v>0</v>
      </c>
      <c r="Z695" s="1478">
        <f t="shared" si="113"/>
        <v>733.33333333333337</v>
      </c>
      <c r="AA695" s="2">
        <f t="shared" si="101"/>
        <v>100</v>
      </c>
      <c r="AC695" s="2">
        <v>1</v>
      </c>
      <c r="AE695" s="2">
        <f>+Help!$G695*Help!Y695</f>
        <v>281.04776579352853</v>
      </c>
      <c r="AF695" s="2">
        <f>+Help!$G695*Help!Z695</f>
        <v>137.23266563944532</v>
      </c>
      <c r="AG695" s="2">
        <f>+Help!$G695*Help!AA695</f>
        <v>0</v>
      </c>
      <c r="AH695" s="2">
        <f>+Help!$G695*Help!AB695</f>
        <v>225.61479198767336</v>
      </c>
      <c r="AI695" s="2">
        <f>+Help!$G695*Help!AC695</f>
        <v>29.842835130970727</v>
      </c>
      <c r="AJ695" s="2">
        <f>+Help!$G695*Help!AD695</f>
        <v>41.577955155624039</v>
      </c>
      <c r="AK695" s="2">
        <f>+Help!$G695*Help!AE695</f>
        <v>14.422187981510017</v>
      </c>
      <c r="AL695" s="2">
        <f>+Help!$G695*Help!AF695</f>
        <v>13.312788906009246</v>
      </c>
      <c r="AM695" s="2">
        <f>+Help!$G695*Help!AG695</f>
        <v>6.1016949152542379</v>
      </c>
      <c r="AN695" s="2">
        <f>+Help!$G695*Help!AH695</f>
        <v>30.952234206471505</v>
      </c>
      <c r="AO695" s="2">
        <f>+Help!$G695*Help!AI695</f>
        <v>127.93590138674885</v>
      </c>
      <c r="AP695" s="2">
        <f>+Help!$G695*Help!AJ695</f>
        <v>13.894267835332348</v>
      </c>
      <c r="AQ695" s="2">
        <f>+Help!$G695*Help!AK695</f>
        <v>254.6876253178537</v>
      </c>
      <c r="AR695" s="1478">
        <f>+Help!$G695*Help!AL695</f>
        <v>23.667180277349772</v>
      </c>
      <c r="AS695" s="1478">
        <f>+Help!$G695*Help!AM695</f>
        <v>0</v>
      </c>
      <c r="AV695" s="5">
        <v>1</v>
      </c>
    </row>
    <row r="696" spans="1:48" x14ac:dyDescent="0.2">
      <c r="A696" s="1">
        <v>45620</v>
      </c>
      <c r="B696" s="2">
        <f>+Help!$G696*Help!I696</f>
        <v>673.73805855161788</v>
      </c>
      <c r="C696" s="2">
        <f>+Help!$G696*Help!J696</f>
        <v>418.28043143297384</v>
      </c>
      <c r="D696" s="2">
        <f>+Help!$G696*Help!K696</f>
        <v>113.71340523882898</v>
      </c>
      <c r="E696" s="2">
        <f>+Help!$G696*Help!L696</f>
        <v>111.90138674884439</v>
      </c>
      <c r="F696" s="2">
        <f>+Help!$G696*Help!M696</f>
        <v>302.16531493629532</v>
      </c>
      <c r="G696" s="2">
        <f>+Help!$G696*Help!N696</f>
        <v>347.99749743991759</v>
      </c>
      <c r="H696" s="1478">
        <f>24*Help!R696/Help!$Q696</f>
        <v>272.36845749118845</v>
      </c>
      <c r="I696" s="1478">
        <f>24*Help!S696/Help!$Q696</f>
        <v>267.26862965031478</v>
      </c>
      <c r="J696" s="1478">
        <f>24*Help!T696/Help!$Q696</f>
        <v>18.333333333333332</v>
      </c>
      <c r="K696" s="1478">
        <f>24*Help!U696/Help!$Q696</f>
        <v>5</v>
      </c>
      <c r="L696" s="1478">
        <f>24*Help!V696/Help!$Q696</f>
        <v>0</v>
      </c>
      <c r="M696" s="1478">
        <f>24*Help!W696/Help!$Q696</f>
        <v>733.33333333333337</v>
      </c>
      <c r="N696" s="2">
        <f>100*Help!H696</f>
        <v>100</v>
      </c>
      <c r="O696" s="2">
        <f t="shared" si="102"/>
        <v>673.73805855161788</v>
      </c>
      <c r="P696" s="2">
        <f t="shared" si="103"/>
        <v>418.28043143297384</v>
      </c>
      <c r="Q696" s="2">
        <f t="shared" si="104"/>
        <v>113.71340523882898</v>
      </c>
      <c r="R696" s="2">
        <f t="shared" si="105"/>
        <v>111.90138674884439</v>
      </c>
      <c r="S696" s="2">
        <f t="shared" si="106"/>
        <v>302.16531493629532</v>
      </c>
      <c r="T696" s="2">
        <f t="shared" si="107"/>
        <v>347.99749743991759</v>
      </c>
      <c r="U696" s="1478">
        <f t="shared" si="108"/>
        <v>272.36845749118845</v>
      </c>
      <c r="V696" s="1478">
        <f t="shared" si="109"/>
        <v>267.26862965031478</v>
      </c>
      <c r="W696" s="1478">
        <f t="shared" si="110"/>
        <v>18.333333333333332</v>
      </c>
      <c r="X696" s="1478">
        <f t="shared" si="111"/>
        <v>5</v>
      </c>
      <c r="Y696" s="1478">
        <f t="shared" si="112"/>
        <v>0</v>
      </c>
      <c r="Z696" s="1478">
        <f t="shared" si="113"/>
        <v>733.33333333333337</v>
      </c>
      <c r="AA696" s="2">
        <f t="shared" si="101"/>
        <v>100</v>
      </c>
      <c r="AC696" s="2">
        <v>1</v>
      </c>
      <c r="AE696" s="2">
        <f>+Help!$G696*Help!Y696</f>
        <v>281.04776579352853</v>
      </c>
      <c r="AF696" s="2">
        <f>+Help!$G696*Help!Z696</f>
        <v>137.23266563944532</v>
      </c>
      <c r="AG696" s="2">
        <f>+Help!$G696*Help!AA696</f>
        <v>0</v>
      </c>
      <c r="AH696" s="2">
        <f>+Help!$G696*Help!AB696</f>
        <v>225.61479198767336</v>
      </c>
      <c r="AI696" s="2">
        <f>+Help!$G696*Help!AC696</f>
        <v>29.842835130970727</v>
      </c>
      <c r="AJ696" s="2">
        <f>+Help!$G696*Help!AD696</f>
        <v>41.577955155624039</v>
      </c>
      <c r="AK696" s="2">
        <f>+Help!$G696*Help!AE696</f>
        <v>14.422187981510017</v>
      </c>
      <c r="AL696" s="2">
        <f>+Help!$G696*Help!AF696</f>
        <v>13.312788906009246</v>
      </c>
      <c r="AM696" s="2">
        <f>+Help!$G696*Help!AG696</f>
        <v>6.1016949152542379</v>
      </c>
      <c r="AN696" s="2">
        <f>+Help!$G696*Help!AH696</f>
        <v>30.952234206471505</v>
      </c>
      <c r="AO696" s="2">
        <f>+Help!$G696*Help!AI696</f>
        <v>127.93590138674885</v>
      </c>
      <c r="AP696" s="2">
        <f>+Help!$G696*Help!AJ696</f>
        <v>13.894267835332348</v>
      </c>
      <c r="AQ696" s="2">
        <f>+Help!$G696*Help!AK696</f>
        <v>254.6876253178537</v>
      </c>
      <c r="AR696" s="1478">
        <f>+Help!$G696*Help!AL696</f>
        <v>23.667180277349772</v>
      </c>
      <c r="AS696" s="1478">
        <f>+Help!$G696*Help!AM696</f>
        <v>0</v>
      </c>
      <c r="AV696" s="5">
        <v>1</v>
      </c>
    </row>
    <row r="697" spans="1:48" x14ac:dyDescent="0.2">
      <c r="A697" s="1">
        <v>45621</v>
      </c>
      <c r="B697" s="2">
        <f>+Help!$G697*Help!I697</f>
        <v>673.73805855161788</v>
      </c>
      <c r="C697" s="2">
        <f>+Help!$G697*Help!J697</f>
        <v>418.28043143297384</v>
      </c>
      <c r="D697" s="2">
        <f>+Help!$G697*Help!K697</f>
        <v>113.71340523882898</v>
      </c>
      <c r="E697" s="2">
        <f>+Help!$G697*Help!L697</f>
        <v>111.90138674884439</v>
      </c>
      <c r="F697" s="2">
        <f>+Help!$G697*Help!M697</f>
        <v>302.16531493629532</v>
      </c>
      <c r="G697" s="2">
        <f>+Help!$G697*Help!N697</f>
        <v>347.99749743991759</v>
      </c>
      <c r="H697" s="1478">
        <f>24*Help!R697/Help!$Q697</f>
        <v>272.36845749118845</v>
      </c>
      <c r="I697" s="1478">
        <f>24*Help!S697/Help!$Q697</f>
        <v>267.26862965031478</v>
      </c>
      <c r="J697" s="1478">
        <f>24*Help!T697/Help!$Q697</f>
        <v>18.333333333333332</v>
      </c>
      <c r="K697" s="1478">
        <f>24*Help!U697/Help!$Q697</f>
        <v>5</v>
      </c>
      <c r="L697" s="1478">
        <f>24*Help!V697/Help!$Q697</f>
        <v>0</v>
      </c>
      <c r="M697" s="1478">
        <f>24*Help!W697/Help!$Q697</f>
        <v>733.33333333333337</v>
      </c>
      <c r="N697" s="2">
        <f>100*Help!H697</f>
        <v>100</v>
      </c>
      <c r="O697" s="2">
        <f t="shared" si="102"/>
        <v>673.73805855161788</v>
      </c>
      <c r="P697" s="2">
        <f t="shared" si="103"/>
        <v>418.28043143297384</v>
      </c>
      <c r="Q697" s="2">
        <f t="shared" si="104"/>
        <v>113.71340523882898</v>
      </c>
      <c r="R697" s="2">
        <f t="shared" si="105"/>
        <v>111.90138674884439</v>
      </c>
      <c r="S697" s="2">
        <f t="shared" si="106"/>
        <v>302.16531493629532</v>
      </c>
      <c r="T697" s="2">
        <f t="shared" si="107"/>
        <v>347.99749743991759</v>
      </c>
      <c r="U697" s="1478">
        <f t="shared" si="108"/>
        <v>272.36845749118845</v>
      </c>
      <c r="V697" s="1478">
        <f t="shared" si="109"/>
        <v>267.26862965031478</v>
      </c>
      <c r="W697" s="1478">
        <f t="shared" si="110"/>
        <v>18.333333333333332</v>
      </c>
      <c r="X697" s="1478">
        <f t="shared" si="111"/>
        <v>5</v>
      </c>
      <c r="Y697" s="1478">
        <f t="shared" si="112"/>
        <v>0</v>
      </c>
      <c r="Z697" s="1478">
        <f t="shared" si="113"/>
        <v>733.33333333333337</v>
      </c>
      <c r="AA697" s="2">
        <f t="shared" si="101"/>
        <v>100</v>
      </c>
      <c r="AC697" s="2">
        <v>1</v>
      </c>
      <c r="AE697" s="2">
        <f>+Help!$G697*Help!Y697</f>
        <v>281.04776579352853</v>
      </c>
      <c r="AF697" s="2">
        <f>+Help!$G697*Help!Z697</f>
        <v>137.23266563944532</v>
      </c>
      <c r="AG697" s="2">
        <f>+Help!$G697*Help!AA697</f>
        <v>0</v>
      </c>
      <c r="AH697" s="2">
        <f>+Help!$G697*Help!AB697</f>
        <v>225.61479198767336</v>
      </c>
      <c r="AI697" s="2">
        <f>+Help!$G697*Help!AC697</f>
        <v>29.842835130970727</v>
      </c>
      <c r="AJ697" s="2">
        <f>+Help!$G697*Help!AD697</f>
        <v>41.577955155624039</v>
      </c>
      <c r="AK697" s="2">
        <f>+Help!$G697*Help!AE697</f>
        <v>14.422187981510017</v>
      </c>
      <c r="AL697" s="2">
        <f>+Help!$G697*Help!AF697</f>
        <v>13.312788906009246</v>
      </c>
      <c r="AM697" s="2">
        <f>+Help!$G697*Help!AG697</f>
        <v>6.1016949152542379</v>
      </c>
      <c r="AN697" s="2">
        <f>+Help!$G697*Help!AH697</f>
        <v>30.952234206471505</v>
      </c>
      <c r="AO697" s="2">
        <f>+Help!$G697*Help!AI697</f>
        <v>127.93590138674885</v>
      </c>
      <c r="AP697" s="2">
        <f>+Help!$G697*Help!AJ697</f>
        <v>13.894267835332348</v>
      </c>
      <c r="AQ697" s="2">
        <f>+Help!$G697*Help!AK697</f>
        <v>254.6876253178537</v>
      </c>
      <c r="AR697" s="1478">
        <f>+Help!$G697*Help!AL697</f>
        <v>23.667180277349772</v>
      </c>
      <c r="AS697" s="1478">
        <f>+Help!$G697*Help!AM697</f>
        <v>0</v>
      </c>
      <c r="AV697" s="5">
        <v>1</v>
      </c>
    </row>
    <row r="698" spans="1:48" x14ac:dyDescent="0.2">
      <c r="A698" s="1">
        <v>45622</v>
      </c>
      <c r="B698" s="2">
        <f>+Help!$G698*Help!I698</f>
        <v>224.57935285053929</v>
      </c>
      <c r="C698" s="2">
        <f>+Help!$G698*Help!J698</f>
        <v>139.42681047765794</v>
      </c>
      <c r="D698" s="2">
        <f>+Help!$G698*Help!K698</f>
        <v>37.90446841294299</v>
      </c>
      <c r="E698" s="2">
        <f>+Help!$G698*Help!L698</f>
        <v>37.300462249614796</v>
      </c>
      <c r="F698" s="2">
        <f>+Help!$G698*Help!M698</f>
        <v>100.72177164543177</v>
      </c>
      <c r="G698" s="2">
        <f>+Help!$G698*Help!N698</f>
        <v>115.99916581330586</v>
      </c>
      <c r="H698" s="1478">
        <f>24*Help!R698/Help!$Q698</f>
        <v>272.36845749118845</v>
      </c>
      <c r="I698" s="1478">
        <f>24*Help!S698/Help!$Q698</f>
        <v>267.26862965031478</v>
      </c>
      <c r="J698" s="1478">
        <f>24*Help!T698/Help!$Q698</f>
        <v>18.333333333333332</v>
      </c>
      <c r="K698" s="1478">
        <f>24*Help!U698/Help!$Q698</f>
        <v>5</v>
      </c>
      <c r="L698" s="1478">
        <f>24*Help!V698/Help!$Q698</f>
        <v>0</v>
      </c>
      <c r="M698" s="1478">
        <f>24*Help!W698/Help!$Q698</f>
        <v>733.33333333333337</v>
      </c>
      <c r="N698" s="2">
        <f>100*Help!H698</f>
        <v>33.333333333333329</v>
      </c>
      <c r="O698" s="2">
        <f t="shared" si="102"/>
        <v>224.57935285053929</v>
      </c>
      <c r="P698" s="2">
        <f t="shared" si="103"/>
        <v>139.42681047765794</v>
      </c>
      <c r="Q698" s="2">
        <f t="shared" si="104"/>
        <v>37.90446841294299</v>
      </c>
      <c r="R698" s="2">
        <f t="shared" si="105"/>
        <v>37.300462249614796</v>
      </c>
      <c r="S698" s="2">
        <f t="shared" si="106"/>
        <v>100.72177164543177</v>
      </c>
      <c r="T698" s="2">
        <f t="shared" si="107"/>
        <v>115.99916581330586</v>
      </c>
      <c r="U698" s="1478">
        <f t="shared" si="108"/>
        <v>272.36845749118845</v>
      </c>
      <c r="V698" s="1478">
        <f t="shared" si="109"/>
        <v>267.26862965031478</v>
      </c>
      <c r="W698" s="1478">
        <f t="shared" si="110"/>
        <v>18.333333333333332</v>
      </c>
      <c r="X698" s="1478">
        <f t="shared" si="111"/>
        <v>5</v>
      </c>
      <c r="Y698" s="1478">
        <f t="shared" si="112"/>
        <v>0</v>
      </c>
      <c r="Z698" s="1478">
        <f t="shared" si="113"/>
        <v>733.33333333333337</v>
      </c>
      <c r="AA698" s="2">
        <f t="shared" si="101"/>
        <v>33.333333333333329</v>
      </c>
      <c r="AC698" s="2">
        <v>1</v>
      </c>
      <c r="AE698" s="2">
        <f>+Help!$G698*Help!Y698</f>
        <v>93.682588597842837</v>
      </c>
      <c r="AF698" s="2">
        <f>+Help!$G698*Help!Z698</f>
        <v>45.7442218798151</v>
      </c>
      <c r="AG698" s="2">
        <f>+Help!$G698*Help!AA698</f>
        <v>0</v>
      </c>
      <c r="AH698" s="2">
        <f>+Help!$G698*Help!AB698</f>
        <v>75.204930662557786</v>
      </c>
      <c r="AI698" s="2">
        <f>+Help!$G698*Help!AC698</f>
        <v>9.9476117103235744</v>
      </c>
      <c r="AJ698" s="2">
        <f>+Help!$G698*Help!AD698</f>
        <v>13.859318385208011</v>
      </c>
      <c r="AK698" s="2">
        <f>+Help!$G698*Help!AE698</f>
        <v>4.8073959938366722</v>
      </c>
      <c r="AL698" s="2">
        <f>+Help!$G698*Help!AF698</f>
        <v>4.4375963020030822</v>
      </c>
      <c r="AM698" s="2">
        <f>+Help!$G698*Help!AG698</f>
        <v>2.0338983050847457</v>
      </c>
      <c r="AN698" s="2">
        <f>+Help!$G698*Help!AH698</f>
        <v>10.317411402157168</v>
      </c>
      <c r="AO698" s="2">
        <f>+Help!$G698*Help!AI698</f>
        <v>42.645300462249615</v>
      </c>
      <c r="AP698" s="2">
        <f>+Help!$G698*Help!AJ698</f>
        <v>4.6314226117774489</v>
      </c>
      <c r="AQ698" s="2">
        <f>+Help!$G698*Help!AK698</f>
        <v>84.89587510595122</v>
      </c>
      <c r="AR698" s="1478">
        <f>+Help!$G698*Help!AL698</f>
        <v>7.889060092449923</v>
      </c>
      <c r="AS698" s="1478">
        <f>+Help!$G698*Help!AM698</f>
        <v>0</v>
      </c>
      <c r="AV698" s="5">
        <v>1</v>
      </c>
    </row>
    <row r="699" spans="1:48" x14ac:dyDescent="0.2">
      <c r="A699" s="1">
        <v>45623</v>
      </c>
      <c r="B699" s="2">
        <f>+Help!$G699*Help!I699</f>
        <v>673.73805855161788</v>
      </c>
      <c r="C699" s="2">
        <f>+Help!$G699*Help!J699</f>
        <v>418.28043143297384</v>
      </c>
      <c r="D699" s="2">
        <f>+Help!$G699*Help!K699</f>
        <v>113.71340523882898</v>
      </c>
      <c r="E699" s="2">
        <f>+Help!$G699*Help!L699</f>
        <v>111.90138674884439</v>
      </c>
      <c r="F699" s="2">
        <f>+Help!$G699*Help!M699</f>
        <v>302.16531493629532</v>
      </c>
      <c r="G699" s="2">
        <f>+Help!$G699*Help!N699</f>
        <v>347.99749743991759</v>
      </c>
      <c r="H699" s="1478">
        <f>24*Help!R699/Help!$Q699</f>
        <v>272.36845749118845</v>
      </c>
      <c r="I699" s="1478">
        <f>24*Help!S699/Help!$Q699</f>
        <v>267.26862965031478</v>
      </c>
      <c r="J699" s="1478">
        <f>24*Help!T699/Help!$Q699</f>
        <v>18.333333333333332</v>
      </c>
      <c r="K699" s="1478">
        <f>24*Help!U699/Help!$Q699</f>
        <v>5</v>
      </c>
      <c r="L699" s="1478">
        <f>24*Help!V699/Help!$Q699</f>
        <v>0</v>
      </c>
      <c r="M699" s="1478">
        <f>24*Help!W699/Help!$Q699</f>
        <v>733.33333333333337</v>
      </c>
      <c r="N699" s="2">
        <f>100*Help!H699</f>
        <v>100</v>
      </c>
      <c r="O699" s="2">
        <f t="shared" si="102"/>
        <v>673.73805855161788</v>
      </c>
      <c r="P699" s="2">
        <f t="shared" si="103"/>
        <v>418.28043143297384</v>
      </c>
      <c r="Q699" s="2">
        <f t="shared" si="104"/>
        <v>113.71340523882898</v>
      </c>
      <c r="R699" s="2">
        <f t="shared" si="105"/>
        <v>111.90138674884439</v>
      </c>
      <c r="S699" s="2">
        <f t="shared" si="106"/>
        <v>302.16531493629532</v>
      </c>
      <c r="T699" s="2">
        <f t="shared" si="107"/>
        <v>347.99749743991759</v>
      </c>
      <c r="U699" s="1478">
        <f t="shared" si="108"/>
        <v>272.36845749118845</v>
      </c>
      <c r="V699" s="1478">
        <f t="shared" si="109"/>
        <v>267.26862965031478</v>
      </c>
      <c r="W699" s="1478">
        <f t="shared" si="110"/>
        <v>18.333333333333332</v>
      </c>
      <c r="X699" s="1478">
        <f t="shared" si="111"/>
        <v>5</v>
      </c>
      <c r="Y699" s="1478">
        <f t="shared" si="112"/>
        <v>0</v>
      </c>
      <c r="Z699" s="1478">
        <f t="shared" si="113"/>
        <v>733.33333333333337</v>
      </c>
      <c r="AA699" s="2">
        <f t="shared" si="101"/>
        <v>100</v>
      </c>
      <c r="AC699" s="2">
        <v>1</v>
      </c>
      <c r="AE699" s="2">
        <f>+Help!$G699*Help!Y699</f>
        <v>281.04776579352853</v>
      </c>
      <c r="AF699" s="2">
        <f>+Help!$G699*Help!Z699</f>
        <v>137.23266563944532</v>
      </c>
      <c r="AG699" s="2">
        <f>+Help!$G699*Help!AA699</f>
        <v>0</v>
      </c>
      <c r="AH699" s="2">
        <f>+Help!$G699*Help!AB699</f>
        <v>225.61479198767336</v>
      </c>
      <c r="AI699" s="2">
        <f>+Help!$G699*Help!AC699</f>
        <v>29.842835130970727</v>
      </c>
      <c r="AJ699" s="2">
        <f>+Help!$G699*Help!AD699</f>
        <v>41.577955155624039</v>
      </c>
      <c r="AK699" s="2">
        <f>+Help!$G699*Help!AE699</f>
        <v>14.422187981510017</v>
      </c>
      <c r="AL699" s="2">
        <f>+Help!$G699*Help!AF699</f>
        <v>13.312788906009246</v>
      </c>
      <c r="AM699" s="2">
        <f>+Help!$G699*Help!AG699</f>
        <v>6.1016949152542379</v>
      </c>
      <c r="AN699" s="2">
        <f>+Help!$G699*Help!AH699</f>
        <v>30.952234206471505</v>
      </c>
      <c r="AO699" s="2">
        <f>+Help!$G699*Help!AI699</f>
        <v>127.93590138674885</v>
      </c>
      <c r="AP699" s="2">
        <f>+Help!$G699*Help!AJ699</f>
        <v>13.894267835332348</v>
      </c>
      <c r="AQ699" s="2">
        <f>+Help!$G699*Help!AK699</f>
        <v>254.6876253178537</v>
      </c>
      <c r="AR699" s="1478">
        <f>+Help!$G699*Help!AL699</f>
        <v>23.667180277349772</v>
      </c>
      <c r="AS699" s="1478">
        <f>+Help!$G699*Help!AM699</f>
        <v>0</v>
      </c>
      <c r="AV699" s="5">
        <v>1</v>
      </c>
    </row>
    <row r="700" spans="1:48" x14ac:dyDescent="0.2">
      <c r="A700" s="1">
        <v>45624</v>
      </c>
      <c r="B700" s="2">
        <f>+Help!$G700*Help!I700</f>
        <v>673.73805855161788</v>
      </c>
      <c r="C700" s="2">
        <f>+Help!$G700*Help!J700</f>
        <v>418.28043143297384</v>
      </c>
      <c r="D700" s="2">
        <f>+Help!$G700*Help!K700</f>
        <v>113.71340523882898</v>
      </c>
      <c r="E700" s="2">
        <f>+Help!$G700*Help!L700</f>
        <v>111.90138674884439</v>
      </c>
      <c r="F700" s="2">
        <f>+Help!$G700*Help!M700</f>
        <v>302.16531493629532</v>
      </c>
      <c r="G700" s="2">
        <f>+Help!$G700*Help!N700</f>
        <v>347.99749743991759</v>
      </c>
      <c r="H700" s="1478">
        <f>24*Help!R700/Help!$Q700</f>
        <v>272.36845749118845</v>
      </c>
      <c r="I700" s="1478">
        <f>24*Help!S700/Help!$Q700</f>
        <v>267.26862965031478</v>
      </c>
      <c r="J700" s="1478">
        <f>24*Help!T700/Help!$Q700</f>
        <v>18.333333333333332</v>
      </c>
      <c r="K700" s="1478">
        <f>24*Help!U700/Help!$Q700</f>
        <v>5</v>
      </c>
      <c r="L700" s="1478">
        <f>24*Help!V700/Help!$Q700</f>
        <v>0</v>
      </c>
      <c r="M700" s="1478">
        <f>24*Help!W700/Help!$Q700</f>
        <v>733.33333333333337</v>
      </c>
      <c r="N700" s="2">
        <f>100*Help!H700</f>
        <v>100</v>
      </c>
      <c r="O700" s="2">
        <f t="shared" si="102"/>
        <v>673.73805855161788</v>
      </c>
      <c r="P700" s="2">
        <f t="shared" si="103"/>
        <v>418.28043143297384</v>
      </c>
      <c r="Q700" s="2">
        <f t="shared" si="104"/>
        <v>113.71340523882898</v>
      </c>
      <c r="R700" s="2">
        <f t="shared" si="105"/>
        <v>111.90138674884439</v>
      </c>
      <c r="S700" s="2">
        <f t="shared" si="106"/>
        <v>302.16531493629532</v>
      </c>
      <c r="T700" s="2">
        <f t="shared" si="107"/>
        <v>347.99749743991759</v>
      </c>
      <c r="U700" s="1478">
        <f t="shared" si="108"/>
        <v>272.36845749118845</v>
      </c>
      <c r="V700" s="1478">
        <f t="shared" si="109"/>
        <v>267.26862965031478</v>
      </c>
      <c r="W700" s="1478">
        <f t="shared" si="110"/>
        <v>18.333333333333332</v>
      </c>
      <c r="X700" s="1478">
        <f t="shared" si="111"/>
        <v>5</v>
      </c>
      <c r="Y700" s="1478">
        <f t="shared" si="112"/>
        <v>0</v>
      </c>
      <c r="Z700" s="1478">
        <f t="shared" si="113"/>
        <v>733.33333333333337</v>
      </c>
      <c r="AA700" s="2">
        <f t="shared" si="101"/>
        <v>100</v>
      </c>
      <c r="AC700" s="2">
        <v>1</v>
      </c>
      <c r="AE700" s="2">
        <f>+Help!$G700*Help!Y700</f>
        <v>281.04776579352853</v>
      </c>
      <c r="AF700" s="2">
        <f>+Help!$G700*Help!Z700</f>
        <v>137.23266563944532</v>
      </c>
      <c r="AG700" s="2">
        <f>+Help!$G700*Help!AA700</f>
        <v>0</v>
      </c>
      <c r="AH700" s="2">
        <f>+Help!$G700*Help!AB700</f>
        <v>225.61479198767336</v>
      </c>
      <c r="AI700" s="2">
        <f>+Help!$G700*Help!AC700</f>
        <v>29.842835130970727</v>
      </c>
      <c r="AJ700" s="2">
        <f>+Help!$G700*Help!AD700</f>
        <v>41.577955155624039</v>
      </c>
      <c r="AK700" s="2">
        <f>+Help!$G700*Help!AE700</f>
        <v>14.422187981510017</v>
      </c>
      <c r="AL700" s="2">
        <f>+Help!$G700*Help!AF700</f>
        <v>13.312788906009246</v>
      </c>
      <c r="AM700" s="2">
        <f>+Help!$G700*Help!AG700</f>
        <v>6.1016949152542379</v>
      </c>
      <c r="AN700" s="2">
        <f>+Help!$G700*Help!AH700</f>
        <v>30.952234206471505</v>
      </c>
      <c r="AO700" s="2">
        <f>+Help!$G700*Help!AI700</f>
        <v>127.93590138674885</v>
      </c>
      <c r="AP700" s="2">
        <f>+Help!$G700*Help!AJ700</f>
        <v>13.894267835332348</v>
      </c>
      <c r="AQ700" s="2">
        <f>+Help!$G700*Help!AK700</f>
        <v>254.6876253178537</v>
      </c>
      <c r="AR700" s="1478">
        <f>+Help!$G700*Help!AL700</f>
        <v>23.667180277349772</v>
      </c>
      <c r="AS700" s="1478">
        <f>+Help!$G700*Help!AM700</f>
        <v>0</v>
      </c>
      <c r="AV700" s="5">
        <v>1</v>
      </c>
    </row>
    <row r="701" spans="1:48" x14ac:dyDescent="0.2">
      <c r="A701" s="1">
        <v>45625</v>
      </c>
      <c r="B701" s="2">
        <f>+Help!$G701*Help!I701</f>
        <v>673.73805855161788</v>
      </c>
      <c r="C701" s="2">
        <f>+Help!$G701*Help!J701</f>
        <v>418.28043143297384</v>
      </c>
      <c r="D701" s="2">
        <f>+Help!$G701*Help!K701</f>
        <v>113.71340523882898</v>
      </c>
      <c r="E701" s="2">
        <f>+Help!$G701*Help!L701</f>
        <v>111.90138674884439</v>
      </c>
      <c r="F701" s="2">
        <f>+Help!$G701*Help!M701</f>
        <v>302.16531493629532</v>
      </c>
      <c r="G701" s="2">
        <f>+Help!$G701*Help!N701</f>
        <v>347.99749743991759</v>
      </c>
      <c r="H701" s="1478">
        <f>24*Help!R701/Help!$Q701</f>
        <v>272.36845749118845</v>
      </c>
      <c r="I701" s="1478">
        <f>24*Help!S701/Help!$Q701</f>
        <v>267.26862965031478</v>
      </c>
      <c r="J701" s="1478">
        <f>24*Help!T701/Help!$Q701</f>
        <v>18.333333333333332</v>
      </c>
      <c r="K701" s="1478">
        <f>24*Help!U701/Help!$Q701</f>
        <v>5</v>
      </c>
      <c r="L701" s="1478">
        <f>24*Help!V701/Help!$Q701</f>
        <v>0</v>
      </c>
      <c r="M701" s="1478">
        <f>24*Help!W701/Help!$Q701</f>
        <v>733.33333333333337</v>
      </c>
      <c r="N701" s="2">
        <f>100*Help!H701</f>
        <v>100</v>
      </c>
      <c r="O701" s="2">
        <f t="shared" si="102"/>
        <v>673.73805855161788</v>
      </c>
      <c r="P701" s="2">
        <f t="shared" si="103"/>
        <v>418.28043143297384</v>
      </c>
      <c r="Q701" s="2">
        <f t="shared" si="104"/>
        <v>113.71340523882898</v>
      </c>
      <c r="R701" s="2">
        <f t="shared" si="105"/>
        <v>111.90138674884439</v>
      </c>
      <c r="S701" s="2">
        <f t="shared" si="106"/>
        <v>302.16531493629532</v>
      </c>
      <c r="T701" s="2">
        <f t="shared" si="107"/>
        <v>347.99749743991759</v>
      </c>
      <c r="U701" s="1478">
        <f t="shared" si="108"/>
        <v>272.36845749118845</v>
      </c>
      <c r="V701" s="1478">
        <f t="shared" si="109"/>
        <v>267.26862965031478</v>
      </c>
      <c r="W701" s="1478">
        <f t="shared" si="110"/>
        <v>18.333333333333332</v>
      </c>
      <c r="X701" s="1478">
        <f t="shared" si="111"/>
        <v>5</v>
      </c>
      <c r="Y701" s="1478">
        <f t="shared" si="112"/>
        <v>0</v>
      </c>
      <c r="Z701" s="1478">
        <f t="shared" si="113"/>
        <v>733.33333333333337</v>
      </c>
      <c r="AA701" s="2">
        <f t="shared" si="101"/>
        <v>100</v>
      </c>
      <c r="AC701" s="2">
        <v>1</v>
      </c>
      <c r="AE701" s="2">
        <f>+Help!$G701*Help!Y701</f>
        <v>281.04776579352853</v>
      </c>
      <c r="AF701" s="2">
        <f>+Help!$G701*Help!Z701</f>
        <v>137.23266563944532</v>
      </c>
      <c r="AG701" s="2">
        <f>+Help!$G701*Help!AA701</f>
        <v>0</v>
      </c>
      <c r="AH701" s="2">
        <f>+Help!$G701*Help!AB701</f>
        <v>225.61479198767336</v>
      </c>
      <c r="AI701" s="2">
        <f>+Help!$G701*Help!AC701</f>
        <v>29.842835130970727</v>
      </c>
      <c r="AJ701" s="2">
        <f>+Help!$G701*Help!AD701</f>
        <v>41.577955155624039</v>
      </c>
      <c r="AK701" s="2">
        <f>+Help!$G701*Help!AE701</f>
        <v>14.422187981510017</v>
      </c>
      <c r="AL701" s="2">
        <f>+Help!$G701*Help!AF701</f>
        <v>13.312788906009246</v>
      </c>
      <c r="AM701" s="2">
        <f>+Help!$G701*Help!AG701</f>
        <v>6.1016949152542379</v>
      </c>
      <c r="AN701" s="2">
        <f>+Help!$G701*Help!AH701</f>
        <v>30.952234206471505</v>
      </c>
      <c r="AO701" s="2">
        <f>+Help!$G701*Help!AI701</f>
        <v>127.93590138674885</v>
      </c>
      <c r="AP701" s="2">
        <f>+Help!$G701*Help!AJ701</f>
        <v>13.894267835332348</v>
      </c>
      <c r="AQ701" s="2">
        <f>+Help!$G701*Help!AK701</f>
        <v>254.6876253178537</v>
      </c>
      <c r="AR701" s="1478">
        <f>+Help!$G701*Help!AL701</f>
        <v>23.667180277349772</v>
      </c>
      <c r="AS701" s="1478">
        <f>+Help!$G701*Help!AM701</f>
        <v>0</v>
      </c>
      <c r="AV701" s="5">
        <v>1</v>
      </c>
    </row>
    <row r="702" spans="1:48" x14ac:dyDescent="0.2">
      <c r="A702" s="1">
        <v>45626</v>
      </c>
      <c r="B702" s="2">
        <f>+Help!$G702*Help!I702</f>
        <v>673.73805855161788</v>
      </c>
      <c r="C702" s="2">
        <f>+Help!$G702*Help!J702</f>
        <v>418.28043143297384</v>
      </c>
      <c r="D702" s="2">
        <f>+Help!$G702*Help!K702</f>
        <v>113.71340523882898</v>
      </c>
      <c r="E702" s="2">
        <f>+Help!$G702*Help!L702</f>
        <v>111.90138674884439</v>
      </c>
      <c r="F702" s="2">
        <f>+Help!$G702*Help!M702</f>
        <v>302.16531493629532</v>
      </c>
      <c r="G702" s="2">
        <f>+Help!$G702*Help!N702</f>
        <v>347.99749743991759</v>
      </c>
      <c r="H702" s="1478">
        <f>24*Help!R702/Help!$Q702</f>
        <v>272.36845749118845</v>
      </c>
      <c r="I702" s="1478">
        <f>24*Help!S702/Help!$Q702</f>
        <v>267.26862965031478</v>
      </c>
      <c r="J702" s="1478">
        <f>24*Help!T702/Help!$Q702</f>
        <v>18.333333333333332</v>
      </c>
      <c r="K702" s="1478">
        <f>24*Help!U702/Help!$Q702</f>
        <v>5</v>
      </c>
      <c r="L702" s="1478">
        <f>24*Help!V702/Help!$Q702</f>
        <v>0</v>
      </c>
      <c r="M702" s="1478">
        <f>24*Help!W702/Help!$Q702</f>
        <v>733.33333333333337</v>
      </c>
      <c r="N702" s="2">
        <f>100*Help!H702</f>
        <v>100</v>
      </c>
      <c r="O702" s="2">
        <f t="shared" si="102"/>
        <v>673.73805855161788</v>
      </c>
      <c r="P702" s="2">
        <f t="shared" si="103"/>
        <v>418.28043143297384</v>
      </c>
      <c r="Q702" s="2">
        <f t="shared" si="104"/>
        <v>113.71340523882898</v>
      </c>
      <c r="R702" s="2">
        <f t="shared" si="105"/>
        <v>111.90138674884439</v>
      </c>
      <c r="S702" s="2">
        <f t="shared" si="106"/>
        <v>302.16531493629532</v>
      </c>
      <c r="T702" s="2">
        <f t="shared" si="107"/>
        <v>347.99749743991759</v>
      </c>
      <c r="U702" s="1478">
        <f t="shared" si="108"/>
        <v>272.36845749118845</v>
      </c>
      <c r="V702" s="1478">
        <f t="shared" si="109"/>
        <v>267.26862965031478</v>
      </c>
      <c r="W702" s="1478">
        <f t="shared" si="110"/>
        <v>18.333333333333332</v>
      </c>
      <c r="X702" s="1478">
        <f t="shared" si="111"/>
        <v>5</v>
      </c>
      <c r="Y702" s="1478">
        <f t="shared" si="112"/>
        <v>0</v>
      </c>
      <c r="Z702" s="1478">
        <f t="shared" si="113"/>
        <v>733.33333333333337</v>
      </c>
      <c r="AA702" s="2">
        <f t="shared" si="101"/>
        <v>100</v>
      </c>
      <c r="AC702" s="2">
        <v>1</v>
      </c>
      <c r="AE702" s="2">
        <f>+Help!$G702*Help!Y702</f>
        <v>281.04776579352853</v>
      </c>
      <c r="AF702" s="2">
        <f>+Help!$G702*Help!Z702</f>
        <v>137.23266563944532</v>
      </c>
      <c r="AG702" s="2">
        <f>+Help!$G702*Help!AA702</f>
        <v>0</v>
      </c>
      <c r="AH702" s="2">
        <f>+Help!$G702*Help!AB702</f>
        <v>225.61479198767336</v>
      </c>
      <c r="AI702" s="2">
        <f>+Help!$G702*Help!AC702</f>
        <v>29.842835130970727</v>
      </c>
      <c r="AJ702" s="2">
        <f>+Help!$G702*Help!AD702</f>
        <v>41.577955155624039</v>
      </c>
      <c r="AK702" s="2">
        <f>+Help!$G702*Help!AE702</f>
        <v>14.422187981510017</v>
      </c>
      <c r="AL702" s="2">
        <f>+Help!$G702*Help!AF702</f>
        <v>13.312788906009246</v>
      </c>
      <c r="AM702" s="2">
        <f>+Help!$G702*Help!AG702</f>
        <v>6.1016949152542379</v>
      </c>
      <c r="AN702" s="2">
        <f>+Help!$G702*Help!AH702</f>
        <v>30.952234206471505</v>
      </c>
      <c r="AO702" s="2">
        <f>+Help!$G702*Help!AI702</f>
        <v>127.93590138674885</v>
      </c>
      <c r="AP702" s="2">
        <f>+Help!$G702*Help!AJ702</f>
        <v>13.894267835332348</v>
      </c>
      <c r="AQ702" s="2">
        <f>+Help!$G702*Help!AK702</f>
        <v>254.6876253178537</v>
      </c>
      <c r="AR702" s="1478">
        <f>+Help!$G702*Help!AL702</f>
        <v>23.667180277349772</v>
      </c>
      <c r="AS702" s="1478">
        <f>+Help!$G702*Help!AM702</f>
        <v>0</v>
      </c>
      <c r="AV702" s="5">
        <v>1</v>
      </c>
    </row>
    <row r="703" spans="1:48" x14ac:dyDescent="0.2">
      <c r="A703" s="1">
        <v>45627</v>
      </c>
      <c r="B703" s="2">
        <f>+Help!$G703*Help!I703</f>
        <v>671.35809806835061</v>
      </c>
      <c r="C703" s="2">
        <f>+Help!$G703*Help!J703</f>
        <v>416.84398216939076</v>
      </c>
      <c r="D703" s="2">
        <f>+Help!$G703*Help!K703</f>
        <v>113.22436849925705</v>
      </c>
      <c r="E703" s="2">
        <f>+Help!$G703*Help!L703</f>
        <v>111.9405646359584</v>
      </c>
      <c r="F703" s="2">
        <f>+Help!$G703*Help!M703</f>
        <v>293.99727300900128</v>
      </c>
      <c r="G703" s="2">
        <f>+Help!$G703*Help!N703</f>
        <v>358.9801937894614</v>
      </c>
      <c r="H703" s="1478">
        <f>24*Help!R703/Help!$Q703</f>
        <v>265.94108163314229</v>
      </c>
      <c r="I703" s="1478">
        <f>24*Help!S703/Help!$Q703</f>
        <v>261.73283589906271</v>
      </c>
      <c r="J703" s="1478">
        <f>24*Help!T703/Help!$Q703</f>
        <v>17.741935483870968</v>
      </c>
      <c r="K703" s="1478">
        <f>24*Help!U703/Help!$Q703</f>
        <v>4.838709677419355</v>
      </c>
      <c r="L703" s="1478">
        <f>24*Help!V703/Help!$Q703</f>
        <v>1.935483870967742</v>
      </c>
      <c r="M703" s="1478">
        <f>24*Help!W703/Help!$Q703</f>
        <v>645.16129032258061</v>
      </c>
      <c r="N703" s="2">
        <f>100*Help!H703</f>
        <v>100</v>
      </c>
      <c r="O703" s="2">
        <f t="shared" si="102"/>
        <v>671.35809806835061</v>
      </c>
      <c r="P703" s="2">
        <f t="shared" si="103"/>
        <v>416.84398216939076</v>
      </c>
      <c r="Q703" s="2">
        <f t="shared" si="104"/>
        <v>113.22436849925705</v>
      </c>
      <c r="R703" s="2">
        <f t="shared" si="105"/>
        <v>111.9405646359584</v>
      </c>
      <c r="S703" s="2">
        <f t="shared" si="106"/>
        <v>293.99727300900128</v>
      </c>
      <c r="T703" s="2">
        <f t="shared" si="107"/>
        <v>358.9801937894614</v>
      </c>
      <c r="U703" s="1478">
        <f t="shared" si="108"/>
        <v>265.94108163314229</v>
      </c>
      <c r="V703" s="1478">
        <f t="shared" si="109"/>
        <v>261.73283589906271</v>
      </c>
      <c r="W703" s="1478">
        <f t="shared" si="110"/>
        <v>17.741935483870968</v>
      </c>
      <c r="X703" s="1478">
        <f t="shared" si="111"/>
        <v>4.838709677419355</v>
      </c>
      <c r="Y703" s="1478">
        <f t="shared" si="112"/>
        <v>1.935483870967742</v>
      </c>
      <c r="Z703" s="1478">
        <f t="shared" si="113"/>
        <v>645.16129032258061</v>
      </c>
      <c r="AA703" s="2">
        <f t="shared" si="101"/>
        <v>100</v>
      </c>
      <c r="AC703" s="2">
        <v>1</v>
      </c>
      <c r="AE703" s="2">
        <f>+Help!$G703*Help!Y703</f>
        <v>276.76671619613671</v>
      </c>
      <c r="AF703" s="2">
        <f>+Help!$G703*Help!Z703</f>
        <v>140.07726597325407</v>
      </c>
      <c r="AG703" s="2">
        <f>+Help!$G703*Help!AA703</f>
        <v>0</v>
      </c>
      <c r="AH703" s="2">
        <f>+Help!$G703*Help!AB703</f>
        <v>225.16493313521545</v>
      </c>
      <c r="AI703" s="2">
        <f>+Help!$G703*Help!AC703</f>
        <v>29.349182763744427</v>
      </c>
      <c r="AJ703" s="2">
        <f>+Help!$G703*Help!AD703</f>
        <v>46.957781163744421</v>
      </c>
      <c r="AK703" s="2">
        <f>+Help!$G703*Help!AE703</f>
        <v>31.025260029717682</v>
      </c>
      <c r="AL703" s="2">
        <f>+Help!$G703*Help!AF703</f>
        <v>24.78454680534918</v>
      </c>
      <c r="AM703" s="2">
        <f>+Help!$G703*Help!AG703</f>
        <v>12.838038632986626</v>
      </c>
      <c r="AN703" s="2">
        <f>+Help!$G703*Help!AH703</f>
        <v>30.843387815750372</v>
      </c>
      <c r="AO703" s="2">
        <f>+Help!$G703*Help!AI703</f>
        <v>127.48600297176819</v>
      </c>
      <c r="AP703" s="2">
        <f>+Help!$G703*Help!AJ703</f>
        <v>13.473839312399903</v>
      </c>
      <c r="AQ703" s="2">
        <f>+Help!$G703*Help!AK703</f>
        <v>301.0397405238827</v>
      </c>
      <c r="AR703" s="1478">
        <f>+Help!$G703*Help!AL703</f>
        <v>23.964338781575037</v>
      </c>
      <c r="AS703" s="1478">
        <f>+Help!$G703*Help!AM703</f>
        <v>0</v>
      </c>
      <c r="AV703" s="5">
        <v>1</v>
      </c>
    </row>
    <row r="704" spans="1:48" x14ac:dyDescent="0.2">
      <c r="A704" s="1">
        <v>45628</v>
      </c>
      <c r="B704" s="2">
        <f>+Help!$G704*Help!I704</f>
        <v>671.35809806835061</v>
      </c>
      <c r="C704" s="2">
        <f>+Help!$G704*Help!J704</f>
        <v>416.84398216939076</v>
      </c>
      <c r="D704" s="2">
        <f>+Help!$G704*Help!K704</f>
        <v>113.22436849925705</v>
      </c>
      <c r="E704" s="2">
        <f>+Help!$G704*Help!L704</f>
        <v>111.9405646359584</v>
      </c>
      <c r="F704" s="2">
        <f>+Help!$G704*Help!M704</f>
        <v>293.99727300900128</v>
      </c>
      <c r="G704" s="2">
        <f>+Help!$G704*Help!N704</f>
        <v>358.9801937894614</v>
      </c>
      <c r="H704" s="1478">
        <f>24*Help!R704/Help!$Q704</f>
        <v>265.94108163314229</v>
      </c>
      <c r="I704" s="1478">
        <f>24*Help!S704/Help!$Q704</f>
        <v>261.73283589906271</v>
      </c>
      <c r="J704" s="1478">
        <f>24*Help!T704/Help!$Q704</f>
        <v>17.741935483870968</v>
      </c>
      <c r="K704" s="1478">
        <f>24*Help!U704/Help!$Q704</f>
        <v>4.838709677419355</v>
      </c>
      <c r="L704" s="1478">
        <f>24*Help!V704/Help!$Q704</f>
        <v>1.935483870967742</v>
      </c>
      <c r="M704" s="1478">
        <f>24*Help!W704/Help!$Q704</f>
        <v>645.16129032258061</v>
      </c>
      <c r="N704" s="2">
        <f>100*Help!H704</f>
        <v>100</v>
      </c>
      <c r="O704" s="2">
        <f t="shared" si="102"/>
        <v>671.35809806835061</v>
      </c>
      <c r="P704" s="2">
        <f t="shared" si="103"/>
        <v>416.84398216939076</v>
      </c>
      <c r="Q704" s="2">
        <f t="shared" si="104"/>
        <v>113.22436849925705</v>
      </c>
      <c r="R704" s="2">
        <f t="shared" si="105"/>
        <v>111.9405646359584</v>
      </c>
      <c r="S704" s="2">
        <f t="shared" si="106"/>
        <v>293.99727300900128</v>
      </c>
      <c r="T704" s="2">
        <f t="shared" si="107"/>
        <v>358.9801937894614</v>
      </c>
      <c r="U704" s="1478">
        <f t="shared" si="108"/>
        <v>265.94108163314229</v>
      </c>
      <c r="V704" s="1478">
        <f t="shared" si="109"/>
        <v>261.73283589906271</v>
      </c>
      <c r="W704" s="1478">
        <f t="shared" si="110"/>
        <v>17.741935483870968</v>
      </c>
      <c r="X704" s="1478">
        <f t="shared" si="111"/>
        <v>4.838709677419355</v>
      </c>
      <c r="Y704" s="1478">
        <f t="shared" si="112"/>
        <v>1.935483870967742</v>
      </c>
      <c r="Z704" s="1478">
        <f t="shared" si="113"/>
        <v>645.16129032258061</v>
      </c>
      <c r="AA704" s="2">
        <f t="shared" si="101"/>
        <v>100</v>
      </c>
      <c r="AC704" s="2">
        <v>1</v>
      </c>
      <c r="AE704" s="2">
        <f>+Help!$G704*Help!Y704</f>
        <v>276.76671619613671</v>
      </c>
      <c r="AF704" s="2">
        <f>+Help!$G704*Help!Z704</f>
        <v>140.07726597325407</v>
      </c>
      <c r="AG704" s="2">
        <f>+Help!$G704*Help!AA704</f>
        <v>0</v>
      </c>
      <c r="AH704" s="2">
        <f>+Help!$G704*Help!AB704</f>
        <v>225.16493313521545</v>
      </c>
      <c r="AI704" s="2">
        <f>+Help!$G704*Help!AC704</f>
        <v>29.349182763744427</v>
      </c>
      <c r="AJ704" s="2">
        <f>+Help!$G704*Help!AD704</f>
        <v>46.957781163744421</v>
      </c>
      <c r="AK704" s="2">
        <f>+Help!$G704*Help!AE704</f>
        <v>31.025260029717682</v>
      </c>
      <c r="AL704" s="2">
        <f>+Help!$G704*Help!AF704</f>
        <v>24.78454680534918</v>
      </c>
      <c r="AM704" s="2">
        <f>+Help!$G704*Help!AG704</f>
        <v>12.838038632986626</v>
      </c>
      <c r="AN704" s="2">
        <f>+Help!$G704*Help!AH704</f>
        <v>30.843387815750372</v>
      </c>
      <c r="AO704" s="2">
        <f>+Help!$G704*Help!AI704</f>
        <v>127.48600297176819</v>
      </c>
      <c r="AP704" s="2">
        <f>+Help!$G704*Help!AJ704</f>
        <v>13.473839312399903</v>
      </c>
      <c r="AQ704" s="2">
        <f>+Help!$G704*Help!AK704</f>
        <v>301.0397405238827</v>
      </c>
      <c r="AR704" s="1478">
        <f>+Help!$G704*Help!AL704</f>
        <v>23.964338781575037</v>
      </c>
      <c r="AS704" s="1478">
        <f>+Help!$G704*Help!AM704</f>
        <v>0</v>
      </c>
      <c r="AV704" s="5">
        <v>1</v>
      </c>
    </row>
    <row r="705" spans="1:48" x14ac:dyDescent="0.2">
      <c r="A705" s="1">
        <v>45629</v>
      </c>
      <c r="B705" s="2">
        <f>+Help!$G705*Help!I705</f>
        <v>671.35809806835061</v>
      </c>
      <c r="C705" s="2">
        <f>+Help!$G705*Help!J705</f>
        <v>416.84398216939076</v>
      </c>
      <c r="D705" s="2">
        <f>+Help!$G705*Help!K705</f>
        <v>113.22436849925705</v>
      </c>
      <c r="E705" s="2">
        <f>+Help!$G705*Help!L705</f>
        <v>111.9405646359584</v>
      </c>
      <c r="F705" s="2">
        <f>+Help!$G705*Help!M705</f>
        <v>293.99727300900128</v>
      </c>
      <c r="G705" s="2">
        <f>+Help!$G705*Help!N705</f>
        <v>358.9801937894614</v>
      </c>
      <c r="H705" s="1478">
        <f>24*Help!R705/Help!$Q705</f>
        <v>265.94108163314229</v>
      </c>
      <c r="I705" s="1478">
        <f>24*Help!S705/Help!$Q705</f>
        <v>261.73283589906271</v>
      </c>
      <c r="J705" s="1478">
        <f>24*Help!T705/Help!$Q705</f>
        <v>17.741935483870968</v>
      </c>
      <c r="K705" s="1478">
        <f>24*Help!U705/Help!$Q705</f>
        <v>4.838709677419355</v>
      </c>
      <c r="L705" s="1478">
        <f>24*Help!V705/Help!$Q705</f>
        <v>1.935483870967742</v>
      </c>
      <c r="M705" s="1478">
        <f>24*Help!W705/Help!$Q705</f>
        <v>645.16129032258061</v>
      </c>
      <c r="N705" s="2">
        <f>100*Help!H705</f>
        <v>100</v>
      </c>
      <c r="O705" s="2">
        <f t="shared" si="102"/>
        <v>671.35809806835061</v>
      </c>
      <c r="P705" s="2">
        <f t="shared" si="103"/>
        <v>416.84398216939076</v>
      </c>
      <c r="Q705" s="2">
        <f t="shared" si="104"/>
        <v>113.22436849925705</v>
      </c>
      <c r="R705" s="2">
        <f t="shared" si="105"/>
        <v>111.9405646359584</v>
      </c>
      <c r="S705" s="2">
        <f t="shared" si="106"/>
        <v>293.99727300900128</v>
      </c>
      <c r="T705" s="2">
        <f t="shared" si="107"/>
        <v>358.9801937894614</v>
      </c>
      <c r="U705" s="1478">
        <f t="shared" si="108"/>
        <v>265.94108163314229</v>
      </c>
      <c r="V705" s="1478">
        <f t="shared" si="109"/>
        <v>261.73283589906271</v>
      </c>
      <c r="W705" s="1478">
        <f t="shared" si="110"/>
        <v>17.741935483870968</v>
      </c>
      <c r="X705" s="1478">
        <f t="shared" si="111"/>
        <v>4.838709677419355</v>
      </c>
      <c r="Y705" s="1478">
        <f t="shared" si="112"/>
        <v>1.935483870967742</v>
      </c>
      <c r="Z705" s="1478">
        <f t="shared" si="113"/>
        <v>645.16129032258061</v>
      </c>
      <c r="AA705" s="2">
        <f t="shared" si="101"/>
        <v>100</v>
      </c>
      <c r="AC705" s="2">
        <v>1</v>
      </c>
      <c r="AE705" s="2">
        <f>+Help!$G705*Help!Y705</f>
        <v>276.76671619613671</v>
      </c>
      <c r="AF705" s="2">
        <f>+Help!$G705*Help!Z705</f>
        <v>140.07726597325407</v>
      </c>
      <c r="AG705" s="2">
        <f>+Help!$G705*Help!AA705</f>
        <v>0</v>
      </c>
      <c r="AH705" s="2">
        <f>+Help!$G705*Help!AB705</f>
        <v>225.16493313521545</v>
      </c>
      <c r="AI705" s="2">
        <f>+Help!$G705*Help!AC705</f>
        <v>29.349182763744427</v>
      </c>
      <c r="AJ705" s="2">
        <f>+Help!$G705*Help!AD705</f>
        <v>46.957781163744421</v>
      </c>
      <c r="AK705" s="2">
        <f>+Help!$G705*Help!AE705</f>
        <v>31.025260029717682</v>
      </c>
      <c r="AL705" s="2">
        <f>+Help!$G705*Help!AF705</f>
        <v>24.78454680534918</v>
      </c>
      <c r="AM705" s="2">
        <f>+Help!$G705*Help!AG705</f>
        <v>12.838038632986626</v>
      </c>
      <c r="AN705" s="2">
        <f>+Help!$G705*Help!AH705</f>
        <v>30.843387815750372</v>
      </c>
      <c r="AO705" s="2">
        <f>+Help!$G705*Help!AI705</f>
        <v>127.48600297176819</v>
      </c>
      <c r="AP705" s="2">
        <f>+Help!$G705*Help!AJ705</f>
        <v>13.473839312399903</v>
      </c>
      <c r="AQ705" s="2">
        <f>+Help!$G705*Help!AK705</f>
        <v>301.0397405238827</v>
      </c>
      <c r="AR705" s="1478">
        <f>+Help!$G705*Help!AL705</f>
        <v>23.964338781575037</v>
      </c>
      <c r="AS705" s="1478">
        <f>+Help!$G705*Help!AM705</f>
        <v>0</v>
      </c>
      <c r="AV705" s="5">
        <v>1</v>
      </c>
    </row>
    <row r="706" spans="1:48" x14ac:dyDescent="0.2">
      <c r="A706" s="1">
        <v>45630</v>
      </c>
      <c r="B706" s="2">
        <f>+Help!$G706*Help!I706</f>
        <v>671.35809806835061</v>
      </c>
      <c r="C706" s="2">
        <f>+Help!$G706*Help!J706</f>
        <v>416.84398216939076</v>
      </c>
      <c r="D706" s="2">
        <f>+Help!$G706*Help!K706</f>
        <v>113.22436849925705</v>
      </c>
      <c r="E706" s="2">
        <f>+Help!$G706*Help!L706</f>
        <v>111.9405646359584</v>
      </c>
      <c r="F706" s="2">
        <f>+Help!$G706*Help!M706</f>
        <v>293.99727300900128</v>
      </c>
      <c r="G706" s="2">
        <f>+Help!$G706*Help!N706</f>
        <v>358.9801937894614</v>
      </c>
      <c r="H706" s="1478">
        <f>24*Help!R706/Help!$Q706</f>
        <v>265.94108163314229</v>
      </c>
      <c r="I706" s="1478">
        <f>24*Help!S706/Help!$Q706</f>
        <v>261.73283589906271</v>
      </c>
      <c r="J706" s="1478">
        <f>24*Help!T706/Help!$Q706</f>
        <v>17.741935483870968</v>
      </c>
      <c r="K706" s="1478">
        <f>24*Help!U706/Help!$Q706</f>
        <v>4.838709677419355</v>
      </c>
      <c r="L706" s="1478">
        <f>24*Help!V706/Help!$Q706</f>
        <v>1.935483870967742</v>
      </c>
      <c r="M706" s="1478">
        <f>24*Help!W706/Help!$Q706</f>
        <v>645.16129032258061</v>
      </c>
      <c r="N706" s="2">
        <f>100*Help!H706</f>
        <v>100</v>
      </c>
      <c r="O706" s="2">
        <f t="shared" si="102"/>
        <v>671.35809806835061</v>
      </c>
      <c r="P706" s="2">
        <f t="shared" si="103"/>
        <v>416.84398216939076</v>
      </c>
      <c r="Q706" s="2">
        <f t="shared" si="104"/>
        <v>113.22436849925705</v>
      </c>
      <c r="R706" s="2">
        <f t="shared" si="105"/>
        <v>111.9405646359584</v>
      </c>
      <c r="S706" s="2">
        <f t="shared" si="106"/>
        <v>293.99727300900128</v>
      </c>
      <c r="T706" s="2">
        <f t="shared" si="107"/>
        <v>358.9801937894614</v>
      </c>
      <c r="U706" s="1478">
        <f t="shared" si="108"/>
        <v>265.94108163314229</v>
      </c>
      <c r="V706" s="1478">
        <f t="shared" si="109"/>
        <v>261.73283589906271</v>
      </c>
      <c r="W706" s="1478">
        <f t="shared" si="110"/>
        <v>17.741935483870968</v>
      </c>
      <c r="X706" s="1478">
        <f t="shared" si="111"/>
        <v>4.838709677419355</v>
      </c>
      <c r="Y706" s="1478">
        <f t="shared" si="112"/>
        <v>1.935483870967742</v>
      </c>
      <c r="Z706" s="1478">
        <f t="shared" si="113"/>
        <v>645.16129032258061</v>
      </c>
      <c r="AA706" s="2">
        <f t="shared" si="101"/>
        <v>100</v>
      </c>
      <c r="AC706" s="2">
        <v>1</v>
      </c>
      <c r="AE706" s="2">
        <f>+Help!$G706*Help!Y706</f>
        <v>276.76671619613671</v>
      </c>
      <c r="AF706" s="2">
        <f>+Help!$G706*Help!Z706</f>
        <v>140.07726597325407</v>
      </c>
      <c r="AG706" s="2">
        <f>+Help!$G706*Help!AA706</f>
        <v>0</v>
      </c>
      <c r="AH706" s="2">
        <f>+Help!$G706*Help!AB706</f>
        <v>225.16493313521545</v>
      </c>
      <c r="AI706" s="2">
        <f>+Help!$G706*Help!AC706</f>
        <v>29.349182763744427</v>
      </c>
      <c r="AJ706" s="2">
        <f>+Help!$G706*Help!AD706</f>
        <v>46.957781163744421</v>
      </c>
      <c r="AK706" s="2">
        <f>+Help!$G706*Help!AE706</f>
        <v>31.025260029717682</v>
      </c>
      <c r="AL706" s="2">
        <f>+Help!$G706*Help!AF706</f>
        <v>24.78454680534918</v>
      </c>
      <c r="AM706" s="2">
        <f>+Help!$G706*Help!AG706</f>
        <v>12.838038632986626</v>
      </c>
      <c r="AN706" s="2">
        <f>+Help!$G706*Help!AH706</f>
        <v>30.843387815750372</v>
      </c>
      <c r="AO706" s="2">
        <f>+Help!$G706*Help!AI706</f>
        <v>127.48600297176819</v>
      </c>
      <c r="AP706" s="2">
        <f>+Help!$G706*Help!AJ706</f>
        <v>13.473839312399903</v>
      </c>
      <c r="AQ706" s="2">
        <f>+Help!$G706*Help!AK706</f>
        <v>301.0397405238827</v>
      </c>
      <c r="AR706" s="1478">
        <f>+Help!$G706*Help!AL706</f>
        <v>23.964338781575037</v>
      </c>
      <c r="AS706" s="1478">
        <f>+Help!$G706*Help!AM706</f>
        <v>0</v>
      </c>
      <c r="AV706" s="5">
        <v>1</v>
      </c>
    </row>
    <row r="707" spans="1:48" x14ac:dyDescent="0.2">
      <c r="A707" s="1">
        <v>45631</v>
      </c>
      <c r="B707" s="2">
        <f>+Help!$G707*Help!I707</f>
        <v>671.35809806835061</v>
      </c>
      <c r="C707" s="2">
        <f>+Help!$G707*Help!J707</f>
        <v>416.84398216939076</v>
      </c>
      <c r="D707" s="2">
        <f>+Help!$G707*Help!K707</f>
        <v>113.22436849925705</v>
      </c>
      <c r="E707" s="2">
        <f>+Help!$G707*Help!L707</f>
        <v>111.9405646359584</v>
      </c>
      <c r="F707" s="2">
        <f>+Help!$G707*Help!M707</f>
        <v>293.99727300900128</v>
      </c>
      <c r="G707" s="2">
        <f>+Help!$G707*Help!N707</f>
        <v>358.9801937894614</v>
      </c>
      <c r="H707" s="1478">
        <f>24*Help!R707/Help!$Q707</f>
        <v>265.94108163314229</v>
      </c>
      <c r="I707" s="1478">
        <f>24*Help!S707/Help!$Q707</f>
        <v>261.73283589906271</v>
      </c>
      <c r="J707" s="1478">
        <f>24*Help!T707/Help!$Q707</f>
        <v>17.741935483870968</v>
      </c>
      <c r="K707" s="1478">
        <f>24*Help!U707/Help!$Q707</f>
        <v>4.838709677419355</v>
      </c>
      <c r="L707" s="1478">
        <f>24*Help!V707/Help!$Q707</f>
        <v>1.935483870967742</v>
      </c>
      <c r="M707" s="1478">
        <f>24*Help!W707/Help!$Q707</f>
        <v>645.16129032258061</v>
      </c>
      <c r="N707" s="2">
        <f>100*Help!H707</f>
        <v>100</v>
      </c>
      <c r="O707" s="2">
        <f t="shared" si="102"/>
        <v>671.35809806835061</v>
      </c>
      <c r="P707" s="2">
        <f t="shared" si="103"/>
        <v>416.84398216939076</v>
      </c>
      <c r="Q707" s="2">
        <f t="shared" si="104"/>
        <v>113.22436849925705</v>
      </c>
      <c r="R707" s="2">
        <f t="shared" si="105"/>
        <v>111.9405646359584</v>
      </c>
      <c r="S707" s="2">
        <f t="shared" si="106"/>
        <v>293.99727300900128</v>
      </c>
      <c r="T707" s="2">
        <f t="shared" si="107"/>
        <v>358.9801937894614</v>
      </c>
      <c r="U707" s="1478">
        <f t="shared" si="108"/>
        <v>265.94108163314229</v>
      </c>
      <c r="V707" s="1478">
        <f t="shared" si="109"/>
        <v>261.73283589906271</v>
      </c>
      <c r="W707" s="1478">
        <f t="shared" si="110"/>
        <v>17.741935483870968</v>
      </c>
      <c r="X707" s="1478">
        <f t="shared" si="111"/>
        <v>4.838709677419355</v>
      </c>
      <c r="Y707" s="1478">
        <f t="shared" si="112"/>
        <v>1.935483870967742</v>
      </c>
      <c r="Z707" s="1478">
        <f t="shared" si="113"/>
        <v>645.16129032258061</v>
      </c>
      <c r="AA707" s="2">
        <f t="shared" si="101"/>
        <v>100</v>
      </c>
      <c r="AC707" s="2">
        <v>1</v>
      </c>
      <c r="AE707" s="2">
        <f>+Help!$G707*Help!Y707</f>
        <v>276.76671619613671</v>
      </c>
      <c r="AF707" s="2">
        <f>+Help!$G707*Help!Z707</f>
        <v>140.07726597325407</v>
      </c>
      <c r="AG707" s="2">
        <f>+Help!$G707*Help!AA707</f>
        <v>0</v>
      </c>
      <c r="AH707" s="2">
        <f>+Help!$G707*Help!AB707</f>
        <v>225.16493313521545</v>
      </c>
      <c r="AI707" s="2">
        <f>+Help!$G707*Help!AC707</f>
        <v>29.349182763744427</v>
      </c>
      <c r="AJ707" s="2">
        <f>+Help!$G707*Help!AD707</f>
        <v>46.957781163744421</v>
      </c>
      <c r="AK707" s="2">
        <f>+Help!$G707*Help!AE707</f>
        <v>31.025260029717682</v>
      </c>
      <c r="AL707" s="2">
        <f>+Help!$G707*Help!AF707</f>
        <v>24.78454680534918</v>
      </c>
      <c r="AM707" s="2">
        <f>+Help!$G707*Help!AG707</f>
        <v>12.838038632986626</v>
      </c>
      <c r="AN707" s="2">
        <f>+Help!$G707*Help!AH707</f>
        <v>30.843387815750372</v>
      </c>
      <c r="AO707" s="2">
        <f>+Help!$G707*Help!AI707</f>
        <v>127.48600297176819</v>
      </c>
      <c r="AP707" s="2">
        <f>+Help!$G707*Help!AJ707</f>
        <v>13.473839312399903</v>
      </c>
      <c r="AQ707" s="2">
        <f>+Help!$G707*Help!AK707</f>
        <v>301.0397405238827</v>
      </c>
      <c r="AR707" s="1478">
        <f>+Help!$G707*Help!AL707</f>
        <v>23.964338781575037</v>
      </c>
      <c r="AS707" s="1478">
        <f>+Help!$G707*Help!AM707</f>
        <v>0</v>
      </c>
      <c r="AV707" s="5">
        <v>1</v>
      </c>
    </row>
    <row r="708" spans="1:48" x14ac:dyDescent="0.2">
      <c r="A708" s="1">
        <v>45632</v>
      </c>
      <c r="B708" s="2">
        <f>+Help!$G708*Help!I708</f>
        <v>671.35809806835061</v>
      </c>
      <c r="C708" s="2">
        <f>+Help!$G708*Help!J708</f>
        <v>416.84398216939076</v>
      </c>
      <c r="D708" s="2">
        <f>+Help!$G708*Help!K708</f>
        <v>113.22436849925705</v>
      </c>
      <c r="E708" s="2">
        <f>+Help!$G708*Help!L708</f>
        <v>111.9405646359584</v>
      </c>
      <c r="F708" s="2">
        <f>+Help!$G708*Help!M708</f>
        <v>293.99727300900128</v>
      </c>
      <c r="G708" s="2">
        <f>+Help!$G708*Help!N708</f>
        <v>358.9801937894614</v>
      </c>
      <c r="H708" s="1478">
        <f>24*Help!R708/Help!$Q708</f>
        <v>265.94108163314229</v>
      </c>
      <c r="I708" s="1478">
        <f>24*Help!S708/Help!$Q708</f>
        <v>261.73283589906271</v>
      </c>
      <c r="J708" s="1478">
        <f>24*Help!T708/Help!$Q708</f>
        <v>17.741935483870968</v>
      </c>
      <c r="K708" s="1478">
        <f>24*Help!U708/Help!$Q708</f>
        <v>4.838709677419355</v>
      </c>
      <c r="L708" s="1478">
        <f>24*Help!V708/Help!$Q708</f>
        <v>1.935483870967742</v>
      </c>
      <c r="M708" s="1478">
        <f>24*Help!W708/Help!$Q708</f>
        <v>645.16129032258061</v>
      </c>
      <c r="N708" s="2">
        <f>100*Help!H708</f>
        <v>100</v>
      </c>
      <c r="O708" s="2">
        <f t="shared" si="102"/>
        <v>671.35809806835061</v>
      </c>
      <c r="P708" s="2">
        <f t="shared" si="103"/>
        <v>416.84398216939076</v>
      </c>
      <c r="Q708" s="2">
        <f t="shared" si="104"/>
        <v>113.22436849925705</v>
      </c>
      <c r="R708" s="2">
        <f t="shared" si="105"/>
        <v>111.9405646359584</v>
      </c>
      <c r="S708" s="2">
        <f t="shared" si="106"/>
        <v>293.99727300900128</v>
      </c>
      <c r="T708" s="2">
        <f t="shared" si="107"/>
        <v>358.9801937894614</v>
      </c>
      <c r="U708" s="1478">
        <f t="shared" si="108"/>
        <v>265.94108163314229</v>
      </c>
      <c r="V708" s="1478">
        <f t="shared" si="109"/>
        <v>261.73283589906271</v>
      </c>
      <c r="W708" s="1478">
        <f t="shared" si="110"/>
        <v>17.741935483870968</v>
      </c>
      <c r="X708" s="1478">
        <f t="shared" si="111"/>
        <v>4.838709677419355</v>
      </c>
      <c r="Y708" s="1478">
        <f t="shared" si="112"/>
        <v>1.935483870967742</v>
      </c>
      <c r="Z708" s="1478">
        <f t="shared" si="113"/>
        <v>645.16129032258061</v>
      </c>
      <c r="AA708" s="2">
        <f t="shared" si="101"/>
        <v>100</v>
      </c>
      <c r="AC708" s="2">
        <v>1</v>
      </c>
      <c r="AE708" s="2">
        <f>+Help!$G708*Help!Y708</f>
        <v>276.76671619613671</v>
      </c>
      <c r="AF708" s="2">
        <f>+Help!$G708*Help!Z708</f>
        <v>140.07726597325407</v>
      </c>
      <c r="AG708" s="2">
        <f>+Help!$G708*Help!AA708</f>
        <v>0</v>
      </c>
      <c r="AH708" s="2">
        <f>+Help!$G708*Help!AB708</f>
        <v>225.16493313521545</v>
      </c>
      <c r="AI708" s="2">
        <f>+Help!$G708*Help!AC708</f>
        <v>29.349182763744427</v>
      </c>
      <c r="AJ708" s="2">
        <f>+Help!$G708*Help!AD708</f>
        <v>46.957781163744421</v>
      </c>
      <c r="AK708" s="2">
        <f>+Help!$G708*Help!AE708</f>
        <v>31.025260029717682</v>
      </c>
      <c r="AL708" s="2">
        <f>+Help!$G708*Help!AF708</f>
        <v>24.78454680534918</v>
      </c>
      <c r="AM708" s="2">
        <f>+Help!$G708*Help!AG708</f>
        <v>12.838038632986626</v>
      </c>
      <c r="AN708" s="2">
        <f>+Help!$G708*Help!AH708</f>
        <v>30.843387815750372</v>
      </c>
      <c r="AO708" s="2">
        <f>+Help!$G708*Help!AI708</f>
        <v>127.48600297176819</v>
      </c>
      <c r="AP708" s="2">
        <f>+Help!$G708*Help!AJ708</f>
        <v>13.473839312399903</v>
      </c>
      <c r="AQ708" s="2">
        <f>+Help!$G708*Help!AK708</f>
        <v>301.0397405238827</v>
      </c>
      <c r="AR708" s="1478">
        <f>+Help!$G708*Help!AL708</f>
        <v>23.964338781575037</v>
      </c>
      <c r="AS708" s="1478">
        <f>+Help!$G708*Help!AM708</f>
        <v>0</v>
      </c>
      <c r="AV708" s="5">
        <v>1</v>
      </c>
    </row>
    <row r="709" spans="1:48" x14ac:dyDescent="0.2">
      <c r="A709" s="1">
        <v>45633</v>
      </c>
      <c r="B709" s="2">
        <f>+Help!$G709*Help!I709</f>
        <v>671.35809806835061</v>
      </c>
      <c r="C709" s="2">
        <f>+Help!$G709*Help!J709</f>
        <v>416.84398216939076</v>
      </c>
      <c r="D709" s="2">
        <f>+Help!$G709*Help!K709</f>
        <v>113.22436849925705</v>
      </c>
      <c r="E709" s="2">
        <f>+Help!$G709*Help!L709</f>
        <v>111.9405646359584</v>
      </c>
      <c r="F709" s="2">
        <f>+Help!$G709*Help!M709</f>
        <v>293.99727300900128</v>
      </c>
      <c r="G709" s="2">
        <f>+Help!$G709*Help!N709</f>
        <v>358.9801937894614</v>
      </c>
      <c r="H709" s="1478">
        <f>24*Help!R709/Help!$Q709</f>
        <v>265.94108163314229</v>
      </c>
      <c r="I709" s="1478">
        <f>24*Help!S709/Help!$Q709</f>
        <v>261.73283589906271</v>
      </c>
      <c r="J709" s="1478">
        <f>24*Help!T709/Help!$Q709</f>
        <v>17.741935483870968</v>
      </c>
      <c r="K709" s="1478">
        <f>24*Help!U709/Help!$Q709</f>
        <v>4.838709677419355</v>
      </c>
      <c r="L709" s="1478">
        <f>24*Help!V709/Help!$Q709</f>
        <v>1.935483870967742</v>
      </c>
      <c r="M709" s="1478">
        <f>24*Help!W709/Help!$Q709</f>
        <v>645.16129032258061</v>
      </c>
      <c r="N709" s="2">
        <f>100*Help!H709</f>
        <v>100</v>
      </c>
      <c r="O709" s="2">
        <f t="shared" si="102"/>
        <v>671.35809806835061</v>
      </c>
      <c r="P709" s="2">
        <f t="shared" si="103"/>
        <v>416.84398216939076</v>
      </c>
      <c r="Q709" s="2">
        <f t="shared" si="104"/>
        <v>113.22436849925705</v>
      </c>
      <c r="R709" s="2">
        <f t="shared" si="105"/>
        <v>111.9405646359584</v>
      </c>
      <c r="S709" s="2">
        <f t="shared" si="106"/>
        <v>293.99727300900128</v>
      </c>
      <c r="T709" s="2">
        <f t="shared" si="107"/>
        <v>358.9801937894614</v>
      </c>
      <c r="U709" s="1478">
        <f t="shared" si="108"/>
        <v>265.94108163314229</v>
      </c>
      <c r="V709" s="1478">
        <f t="shared" si="109"/>
        <v>261.73283589906271</v>
      </c>
      <c r="W709" s="1478">
        <f t="shared" si="110"/>
        <v>17.741935483870968</v>
      </c>
      <c r="X709" s="1478">
        <f t="shared" si="111"/>
        <v>4.838709677419355</v>
      </c>
      <c r="Y709" s="1478">
        <f t="shared" si="112"/>
        <v>1.935483870967742</v>
      </c>
      <c r="Z709" s="1478">
        <f t="shared" si="113"/>
        <v>645.16129032258061</v>
      </c>
      <c r="AA709" s="2">
        <f t="shared" si="101"/>
        <v>100</v>
      </c>
      <c r="AC709" s="2">
        <v>1</v>
      </c>
      <c r="AE709" s="2">
        <f>+Help!$G709*Help!Y709</f>
        <v>276.76671619613671</v>
      </c>
      <c r="AF709" s="2">
        <f>+Help!$G709*Help!Z709</f>
        <v>140.07726597325407</v>
      </c>
      <c r="AG709" s="2">
        <f>+Help!$G709*Help!AA709</f>
        <v>0</v>
      </c>
      <c r="AH709" s="2">
        <f>+Help!$G709*Help!AB709</f>
        <v>225.16493313521545</v>
      </c>
      <c r="AI709" s="2">
        <f>+Help!$G709*Help!AC709</f>
        <v>29.349182763744427</v>
      </c>
      <c r="AJ709" s="2">
        <f>+Help!$G709*Help!AD709</f>
        <v>46.957781163744421</v>
      </c>
      <c r="AK709" s="2">
        <f>+Help!$G709*Help!AE709</f>
        <v>31.025260029717682</v>
      </c>
      <c r="AL709" s="2">
        <f>+Help!$G709*Help!AF709</f>
        <v>24.78454680534918</v>
      </c>
      <c r="AM709" s="2">
        <f>+Help!$G709*Help!AG709</f>
        <v>12.838038632986626</v>
      </c>
      <c r="AN709" s="2">
        <f>+Help!$G709*Help!AH709</f>
        <v>30.843387815750372</v>
      </c>
      <c r="AO709" s="2">
        <f>+Help!$G709*Help!AI709</f>
        <v>127.48600297176819</v>
      </c>
      <c r="AP709" s="2">
        <f>+Help!$G709*Help!AJ709</f>
        <v>13.473839312399903</v>
      </c>
      <c r="AQ709" s="2">
        <f>+Help!$G709*Help!AK709</f>
        <v>301.0397405238827</v>
      </c>
      <c r="AR709" s="1478">
        <f>+Help!$G709*Help!AL709</f>
        <v>23.964338781575037</v>
      </c>
      <c r="AS709" s="1478">
        <f>+Help!$G709*Help!AM709</f>
        <v>0</v>
      </c>
      <c r="AV709" s="5">
        <v>1</v>
      </c>
    </row>
    <row r="710" spans="1:48" x14ac:dyDescent="0.2">
      <c r="A710" s="1">
        <v>45634</v>
      </c>
      <c r="B710" s="2">
        <f>+Help!$G710*Help!I710</f>
        <v>671.35809806835061</v>
      </c>
      <c r="C710" s="2">
        <f>+Help!$G710*Help!J710</f>
        <v>416.84398216939076</v>
      </c>
      <c r="D710" s="2">
        <f>+Help!$G710*Help!K710</f>
        <v>113.22436849925705</v>
      </c>
      <c r="E710" s="2">
        <f>+Help!$G710*Help!L710</f>
        <v>111.9405646359584</v>
      </c>
      <c r="F710" s="2">
        <f>+Help!$G710*Help!M710</f>
        <v>293.99727300900128</v>
      </c>
      <c r="G710" s="2">
        <f>+Help!$G710*Help!N710</f>
        <v>358.9801937894614</v>
      </c>
      <c r="H710" s="1478">
        <f>24*Help!R710/Help!$Q710</f>
        <v>265.94108163314229</v>
      </c>
      <c r="I710" s="1478">
        <f>24*Help!S710/Help!$Q710</f>
        <v>261.73283589906271</v>
      </c>
      <c r="J710" s="1478">
        <f>24*Help!T710/Help!$Q710</f>
        <v>17.741935483870968</v>
      </c>
      <c r="K710" s="1478">
        <f>24*Help!U710/Help!$Q710</f>
        <v>4.838709677419355</v>
      </c>
      <c r="L710" s="1478">
        <f>24*Help!V710/Help!$Q710</f>
        <v>1.935483870967742</v>
      </c>
      <c r="M710" s="1478">
        <f>24*Help!W710/Help!$Q710</f>
        <v>645.16129032258061</v>
      </c>
      <c r="N710" s="2">
        <f>100*Help!H710</f>
        <v>100</v>
      </c>
      <c r="O710" s="2">
        <f t="shared" si="102"/>
        <v>671.35809806835061</v>
      </c>
      <c r="P710" s="2">
        <f t="shared" si="103"/>
        <v>416.84398216939076</v>
      </c>
      <c r="Q710" s="2">
        <f t="shared" si="104"/>
        <v>113.22436849925705</v>
      </c>
      <c r="R710" s="2">
        <f t="shared" si="105"/>
        <v>111.9405646359584</v>
      </c>
      <c r="S710" s="2">
        <f t="shared" si="106"/>
        <v>293.99727300900128</v>
      </c>
      <c r="T710" s="2">
        <f t="shared" si="107"/>
        <v>358.9801937894614</v>
      </c>
      <c r="U710" s="1478">
        <f t="shared" si="108"/>
        <v>265.94108163314229</v>
      </c>
      <c r="V710" s="1478">
        <f t="shared" si="109"/>
        <v>261.73283589906271</v>
      </c>
      <c r="W710" s="1478">
        <f t="shared" si="110"/>
        <v>17.741935483870968</v>
      </c>
      <c r="X710" s="1478">
        <f t="shared" si="111"/>
        <v>4.838709677419355</v>
      </c>
      <c r="Y710" s="1478">
        <f t="shared" si="112"/>
        <v>1.935483870967742</v>
      </c>
      <c r="Z710" s="1478">
        <f t="shared" si="113"/>
        <v>645.16129032258061</v>
      </c>
      <c r="AA710" s="2">
        <f t="shared" si="101"/>
        <v>100</v>
      </c>
      <c r="AC710" s="2">
        <v>1</v>
      </c>
      <c r="AE710" s="2">
        <f>+Help!$G710*Help!Y710</f>
        <v>276.76671619613671</v>
      </c>
      <c r="AF710" s="2">
        <f>+Help!$G710*Help!Z710</f>
        <v>140.07726597325407</v>
      </c>
      <c r="AG710" s="2">
        <f>+Help!$G710*Help!AA710</f>
        <v>0</v>
      </c>
      <c r="AH710" s="2">
        <f>+Help!$G710*Help!AB710</f>
        <v>225.16493313521545</v>
      </c>
      <c r="AI710" s="2">
        <f>+Help!$G710*Help!AC710</f>
        <v>29.349182763744427</v>
      </c>
      <c r="AJ710" s="2">
        <f>+Help!$G710*Help!AD710</f>
        <v>46.957781163744421</v>
      </c>
      <c r="AK710" s="2">
        <f>+Help!$G710*Help!AE710</f>
        <v>31.025260029717682</v>
      </c>
      <c r="AL710" s="2">
        <f>+Help!$G710*Help!AF710</f>
        <v>24.78454680534918</v>
      </c>
      <c r="AM710" s="2">
        <f>+Help!$G710*Help!AG710</f>
        <v>12.838038632986626</v>
      </c>
      <c r="AN710" s="2">
        <f>+Help!$G710*Help!AH710</f>
        <v>30.843387815750372</v>
      </c>
      <c r="AO710" s="2">
        <f>+Help!$G710*Help!AI710</f>
        <v>127.48600297176819</v>
      </c>
      <c r="AP710" s="2">
        <f>+Help!$G710*Help!AJ710</f>
        <v>13.473839312399903</v>
      </c>
      <c r="AQ710" s="2">
        <f>+Help!$G710*Help!AK710</f>
        <v>301.0397405238827</v>
      </c>
      <c r="AR710" s="1478">
        <f>+Help!$G710*Help!AL710</f>
        <v>23.964338781575037</v>
      </c>
      <c r="AS710" s="1478">
        <f>+Help!$G710*Help!AM710</f>
        <v>0</v>
      </c>
      <c r="AV710" s="5">
        <v>1</v>
      </c>
    </row>
    <row r="711" spans="1:48" x14ac:dyDescent="0.2">
      <c r="A711" s="1">
        <v>45635</v>
      </c>
      <c r="B711" s="2">
        <f>+Help!$G711*Help!I711</f>
        <v>531.49182763744432</v>
      </c>
      <c r="C711" s="2">
        <f>+Help!$G711*Help!J711</f>
        <v>330.00148588410104</v>
      </c>
      <c r="D711" s="2">
        <f>+Help!$G711*Help!K711</f>
        <v>89.635958395245169</v>
      </c>
      <c r="E711" s="2">
        <f>+Help!$G711*Help!L711</f>
        <v>88.619613670133731</v>
      </c>
      <c r="F711" s="2">
        <f>+Help!$G711*Help!M711</f>
        <v>232.74784113212604</v>
      </c>
      <c r="G711" s="2">
        <f>+Help!$G711*Help!N711</f>
        <v>284.19265341665698</v>
      </c>
      <c r="H711" s="1478">
        <f>24*Help!R711/Help!$Q711</f>
        <v>265.94108163314229</v>
      </c>
      <c r="I711" s="1478">
        <f>24*Help!S711/Help!$Q711</f>
        <v>261.73283589906271</v>
      </c>
      <c r="J711" s="1478">
        <f>24*Help!T711/Help!$Q711</f>
        <v>17.741935483870968</v>
      </c>
      <c r="K711" s="1478">
        <f>24*Help!U711/Help!$Q711</f>
        <v>4.838709677419355</v>
      </c>
      <c r="L711" s="1478">
        <f>24*Help!V711/Help!$Q711</f>
        <v>1.935483870967742</v>
      </c>
      <c r="M711" s="1478">
        <f>24*Help!W711/Help!$Q711</f>
        <v>645.16129032258061</v>
      </c>
      <c r="N711" s="2">
        <f>100*Help!H711</f>
        <v>79.166666666666657</v>
      </c>
      <c r="O711" s="2">
        <f t="shared" si="102"/>
        <v>531.49182763744432</v>
      </c>
      <c r="P711" s="2">
        <f t="shared" si="103"/>
        <v>330.00148588410104</v>
      </c>
      <c r="Q711" s="2">
        <f t="shared" si="104"/>
        <v>89.635958395245169</v>
      </c>
      <c r="R711" s="2">
        <f t="shared" si="105"/>
        <v>88.619613670133731</v>
      </c>
      <c r="S711" s="2">
        <f t="shared" si="106"/>
        <v>232.74784113212604</v>
      </c>
      <c r="T711" s="2">
        <f t="shared" si="107"/>
        <v>284.19265341665698</v>
      </c>
      <c r="U711" s="1478">
        <f t="shared" si="108"/>
        <v>265.94108163314229</v>
      </c>
      <c r="V711" s="1478">
        <f t="shared" si="109"/>
        <v>261.73283589906271</v>
      </c>
      <c r="W711" s="1478">
        <f t="shared" si="110"/>
        <v>17.741935483870968</v>
      </c>
      <c r="X711" s="1478">
        <f t="shared" si="111"/>
        <v>4.838709677419355</v>
      </c>
      <c r="Y711" s="1478">
        <f t="shared" si="112"/>
        <v>1.935483870967742</v>
      </c>
      <c r="Z711" s="1478">
        <f t="shared" si="113"/>
        <v>645.16129032258061</v>
      </c>
      <c r="AA711" s="2">
        <f t="shared" si="101"/>
        <v>79.166666666666657</v>
      </c>
      <c r="AC711" s="2">
        <v>1</v>
      </c>
      <c r="AE711" s="2">
        <f>+Help!$G711*Help!Y711</f>
        <v>219.10698365527489</v>
      </c>
      <c r="AF711" s="2">
        <f>+Help!$G711*Help!Z711</f>
        <v>110.89450222882616</v>
      </c>
      <c r="AG711" s="2">
        <f>+Help!$G711*Help!AA711</f>
        <v>0</v>
      </c>
      <c r="AH711" s="2">
        <f>+Help!$G711*Help!AB711</f>
        <v>178.25557206537891</v>
      </c>
      <c r="AI711" s="2">
        <f>+Help!$G711*Help!AC711</f>
        <v>23.234769687964338</v>
      </c>
      <c r="AJ711" s="2">
        <f>+Help!$G711*Help!AD711</f>
        <v>37.174910087964335</v>
      </c>
      <c r="AK711" s="2">
        <f>+Help!$G711*Help!AE711</f>
        <v>24.561664190193166</v>
      </c>
      <c r="AL711" s="2">
        <f>+Help!$G711*Help!AF711</f>
        <v>19.621099554234771</v>
      </c>
      <c r="AM711" s="2">
        <f>+Help!$G711*Help!AG711</f>
        <v>10.163447251114412</v>
      </c>
      <c r="AN711" s="2">
        <f>+Help!$G711*Help!AH711</f>
        <v>24.417682020802381</v>
      </c>
      <c r="AO711" s="2">
        <f>+Help!$G711*Help!AI711</f>
        <v>100.92641901931648</v>
      </c>
      <c r="AP711" s="2">
        <f>+Help!$G711*Help!AJ711</f>
        <v>10.666789455649925</v>
      </c>
      <c r="AQ711" s="2">
        <f>+Help!$G711*Help!AK711</f>
        <v>238.3231279147405</v>
      </c>
      <c r="AR711" s="1478">
        <f>+Help!$G711*Help!AL711</f>
        <v>18.971768202080238</v>
      </c>
      <c r="AS711" s="1478">
        <f>+Help!$G711*Help!AM711</f>
        <v>0</v>
      </c>
      <c r="AV711" s="5">
        <v>1</v>
      </c>
    </row>
    <row r="712" spans="1:48" x14ac:dyDescent="0.2">
      <c r="A712" s="1">
        <v>45636</v>
      </c>
      <c r="B712" s="2">
        <f>+Help!$G712*Help!I712</f>
        <v>0</v>
      </c>
      <c r="C712" s="2">
        <f>+Help!$G712*Help!J712</f>
        <v>0</v>
      </c>
      <c r="D712" s="2">
        <f>+Help!$G712*Help!K712</f>
        <v>0</v>
      </c>
      <c r="E712" s="2">
        <f>+Help!$G712*Help!L712</f>
        <v>0</v>
      </c>
      <c r="F712" s="2">
        <f>+Help!$G712*Help!M712</f>
        <v>0</v>
      </c>
      <c r="G712" s="2">
        <f>+Help!$G712*Help!N712</f>
        <v>0</v>
      </c>
      <c r="H712" s="1478">
        <f>24*Help!R712/Help!$Q712</f>
        <v>265.94108163314229</v>
      </c>
      <c r="I712" s="1478">
        <f>24*Help!S712/Help!$Q712</f>
        <v>261.73283589906271</v>
      </c>
      <c r="J712" s="1478">
        <f>24*Help!T712/Help!$Q712</f>
        <v>17.741935483870968</v>
      </c>
      <c r="K712" s="1478">
        <f>24*Help!U712/Help!$Q712</f>
        <v>4.838709677419355</v>
      </c>
      <c r="L712" s="1478">
        <f>24*Help!V712/Help!$Q712</f>
        <v>1.935483870967742</v>
      </c>
      <c r="M712" s="1478">
        <f>24*Help!W712/Help!$Q712</f>
        <v>645.16129032258061</v>
      </c>
      <c r="N712" s="2">
        <f>100*Help!H712</f>
        <v>0</v>
      </c>
      <c r="O712" s="2">
        <f t="shared" si="102"/>
        <v>0</v>
      </c>
      <c r="P712" s="2">
        <f t="shared" si="103"/>
        <v>0</v>
      </c>
      <c r="Q712" s="2">
        <f t="shared" si="104"/>
        <v>0</v>
      </c>
      <c r="R712" s="2">
        <f t="shared" si="105"/>
        <v>0</v>
      </c>
      <c r="S712" s="2">
        <f t="shared" si="106"/>
        <v>0</v>
      </c>
      <c r="T712" s="2">
        <f t="shared" si="107"/>
        <v>0</v>
      </c>
      <c r="U712" s="1478">
        <f t="shared" si="108"/>
        <v>265.94108163314229</v>
      </c>
      <c r="V712" s="1478">
        <f t="shared" si="109"/>
        <v>261.73283589906271</v>
      </c>
      <c r="W712" s="1478">
        <f t="shared" si="110"/>
        <v>17.741935483870968</v>
      </c>
      <c r="X712" s="1478">
        <f t="shared" si="111"/>
        <v>4.838709677419355</v>
      </c>
      <c r="Y712" s="1478">
        <f t="shared" si="112"/>
        <v>1.935483870967742</v>
      </c>
      <c r="Z712" s="1478">
        <f t="shared" si="113"/>
        <v>645.16129032258061</v>
      </c>
      <c r="AA712" s="2">
        <f t="shared" si="101"/>
        <v>0</v>
      </c>
      <c r="AC712" s="2">
        <v>1</v>
      </c>
      <c r="AE712" s="2">
        <f>+Help!$G712*Help!Y712</f>
        <v>0</v>
      </c>
      <c r="AF712" s="2">
        <f>+Help!$G712*Help!Z712</f>
        <v>0</v>
      </c>
      <c r="AG712" s="2">
        <f>+Help!$G712*Help!AA712</f>
        <v>0</v>
      </c>
      <c r="AH712" s="2">
        <f>+Help!$G712*Help!AB712</f>
        <v>0</v>
      </c>
      <c r="AI712" s="2">
        <f>+Help!$G712*Help!AC712</f>
        <v>0</v>
      </c>
      <c r="AJ712" s="2">
        <f>+Help!$G712*Help!AD712</f>
        <v>0</v>
      </c>
      <c r="AK712" s="2">
        <f>+Help!$G712*Help!AE712</f>
        <v>0</v>
      </c>
      <c r="AL712" s="2">
        <f>+Help!$G712*Help!AF712</f>
        <v>0</v>
      </c>
      <c r="AM712" s="2">
        <f>+Help!$G712*Help!AG712</f>
        <v>0</v>
      </c>
      <c r="AN712" s="2">
        <f>+Help!$G712*Help!AH712</f>
        <v>0</v>
      </c>
      <c r="AO712" s="2">
        <f>+Help!$G712*Help!AI712</f>
        <v>0</v>
      </c>
      <c r="AP712" s="2">
        <f>+Help!$G712*Help!AJ712</f>
        <v>0</v>
      </c>
      <c r="AQ712" s="2">
        <f>+Help!$G712*Help!AK712</f>
        <v>0</v>
      </c>
      <c r="AR712" s="1478">
        <f>+Help!$G712*Help!AL712</f>
        <v>0</v>
      </c>
      <c r="AS712" s="1478">
        <f>+Help!$G712*Help!AM712</f>
        <v>0</v>
      </c>
      <c r="AV712" s="5">
        <v>1</v>
      </c>
    </row>
    <row r="713" spans="1:48" x14ac:dyDescent="0.2">
      <c r="A713" s="1">
        <v>45637</v>
      </c>
      <c r="B713" s="2">
        <f>+Help!$G713*Help!I713</f>
        <v>223.78603268945022</v>
      </c>
      <c r="C713" s="2">
        <f>+Help!$G713*Help!J713</f>
        <v>138.94799405646359</v>
      </c>
      <c r="D713" s="2">
        <f>+Help!$G713*Help!K713</f>
        <v>37.74145616641902</v>
      </c>
      <c r="E713" s="2">
        <f>+Help!$G713*Help!L713</f>
        <v>37.31352154531946</v>
      </c>
      <c r="F713" s="2">
        <f>+Help!$G713*Help!M713</f>
        <v>97.99909100300043</v>
      </c>
      <c r="G713" s="2">
        <f>+Help!$G713*Help!N713</f>
        <v>119.66006459648715</v>
      </c>
      <c r="H713" s="1478">
        <f>24*Help!R713/Help!$Q713</f>
        <v>265.94108163314229</v>
      </c>
      <c r="I713" s="1478">
        <f>24*Help!S713/Help!$Q713</f>
        <v>261.73283589906271</v>
      </c>
      <c r="J713" s="1478">
        <f>24*Help!T713/Help!$Q713</f>
        <v>17.741935483870968</v>
      </c>
      <c r="K713" s="1478">
        <f>24*Help!U713/Help!$Q713</f>
        <v>4.838709677419355</v>
      </c>
      <c r="L713" s="1478">
        <f>24*Help!V713/Help!$Q713</f>
        <v>1.935483870967742</v>
      </c>
      <c r="M713" s="1478">
        <f>24*Help!W713/Help!$Q713</f>
        <v>645.16129032258061</v>
      </c>
      <c r="N713" s="2">
        <f>100*Help!H713</f>
        <v>33.333333333333329</v>
      </c>
      <c r="O713" s="2">
        <f t="shared" si="102"/>
        <v>223.78603268945022</v>
      </c>
      <c r="P713" s="2">
        <f t="shared" si="103"/>
        <v>138.94799405646359</v>
      </c>
      <c r="Q713" s="2">
        <f t="shared" si="104"/>
        <v>37.74145616641902</v>
      </c>
      <c r="R713" s="2">
        <f t="shared" si="105"/>
        <v>37.31352154531946</v>
      </c>
      <c r="S713" s="2">
        <f t="shared" si="106"/>
        <v>97.99909100300043</v>
      </c>
      <c r="T713" s="2">
        <f t="shared" si="107"/>
        <v>119.66006459648715</v>
      </c>
      <c r="U713" s="1478">
        <f t="shared" si="108"/>
        <v>265.94108163314229</v>
      </c>
      <c r="V713" s="1478">
        <f t="shared" si="109"/>
        <v>261.73283589906271</v>
      </c>
      <c r="W713" s="1478">
        <f t="shared" si="110"/>
        <v>17.741935483870968</v>
      </c>
      <c r="X713" s="1478">
        <f t="shared" si="111"/>
        <v>4.838709677419355</v>
      </c>
      <c r="Y713" s="1478">
        <f t="shared" si="112"/>
        <v>1.935483870967742</v>
      </c>
      <c r="Z713" s="1478">
        <f t="shared" si="113"/>
        <v>645.16129032258061</v>
      </c>
      <c r="AA713" s="2">
        <f t="shared" si="101"/>
        <v>33.333333333333329</v>
      </c>
      <c r="AC713" s="2">
        <v>1</v>
      </c>
      <c r="AE713" s="2">
        <f>+Help!$G713*Help!Y713</f>
        <v>92.2555720653789</v>
      </c>
      <c r="AF713" s="2">
        <f>+Help!$G713*Help!Z713</f>
        <v>46.692421991084693</v>
      </c>
      <c r="AG713" s="2">
        <f>+Help!$G713*Help!AA713</f>
        <v>0</v>
      </c>
      <c r="AH713" s="2">
        <f>+Help!$G713*Help!AB713</f>
        <v>75.054977711738474</v>
      </c>
      <c r="AI713" s="2">
        <f>+Help!$G713*Help!AC713</f>
        <v>9.7830609212481416</v>
      </c>
      <c r="AJ713" s="2">
        <f>+Help!$G713*Help!AD713</f>
        <v>15.65259372124814</v>
      </c>
      <c r="AK713" s="2">
        <f>+Help!$G713*Help!AE713</f>
        <v>10.341753343239226</v>
      </c>
      <c r="AL713" s="2">
        <f>+Help!$G713*Help!AF713</f>
        <v>8.26151560178306</v>
      </c>
      <c r="AM713" s="2">
        <f>+Help!$G713*Help!AG713</f>
        <v>4.2793462109955422</v>
      </c>
      <c r="AN713" s="2">
        <f>+Help!$G713*Help!AH713</f>
        <v>10.281129271916791</v>
      </c>
      <c r="AO713" s="2">
        <f>+Help!$G713*Help!AI713</f>
        <v>42.495334323922727</v>
      </c>
      <c r="AP713" s="2">
        <f>+Help!$G713*Help!AJ713</f>
        <v>4.4912797707999683</v>
      </c>
      <c r="AQ713" s="2">
        <f>+Help!$G713*Help!AK713</f>
        <v>100.34658017462758</v>
      </c>
      <c r="AR713" s="1478">
        <f>+Help!$G713*Help!AL713</f>
        <v>7.9881129271916791</v>
      </c>
      <c r="AS713" s="1478">
        <f>+Help!$G713*Help!AM713</f>
        <v>0</v>
      </c>
      <c r="AV713" s="5">
        <v>1</v>
      </c>
    </row>
    <row r="714" spans="1:48" x14ac:dyDescent="0.2">
      <c r="A714" s="1">
        <v>45638</v>
      </c>
      <c r="B714" s="2">
        <f>+Help!$G714*Help!I714</f>
        <v>671.35809806835061</v>
      </c>
      <c r="C714" s="2">
        <f>+Help!$G714*Help!J714</f>
        <v>416.84398216939076</v>
      </c>
      <c r="D714" s="2">
        <f>+Help!$G714*Help!K714</f>
        <v>113.22436849925705</v>
      </c>
      <c r="E714" s="2">
        <f>+Help!$G714*Help!L714</f>
        <v>111.9405646359584</v>
      </c>
      <c r="F714" s="2">
        <f>+Help!$G714*Help!M714</f>
        <v>293.99727300900128</v>
      </c>
      <c r="G714" s="2">
        <f>+Help!$G714*Help!N714</f>
        <v>358.9801937894614</v>
      </c>
      <c r="H714" s="1478">
        <f>24*Help!R714/Help!$Q714</f>
        <v>265.94108163314229</v>
      </c>
      <c r="I714" s="1478">
        <f>24*Help!S714/Help!$Q714</f>
        <v>261.73283589906271</v>
      </c>
      <c r="J714" s="1478">
        <f>24*Help!T714/Help!$Q714</f>
        <v>17.741935483870968</v>
      </c>
      <c r="K714" s="1478">
        <f>24*Help!U714/Help!$Q714</f>
        <v>4.838709677419355</v>
      </c>
      <c r="L714" s="1478">
        <f>24*Help!V714/Help!$Q714</f>
        <v>1.935483870967742</v>
      </c>
      <c r="M714" s="1478">
        <f>24*Help!W714/Help!$Q714</f>
        <v>645.16129032258061</v>
      </c>
      <c r="N714" s="2">
        <f>100*Help!H714</f>
        <v>100</v>
      </c>
      <c r="O714" s="2">
        <f t="shared" si="102"/>
        <v>671.35809806835061</v>
      </c>
      <c r="P714" s="2">
        <f t="shared" si="103"/>
        <v>416.84398216939076</v>
      </c>
      <c r="Q714" s="2">
        <f t="shared" si="104"/>
        <v>113.22436849925705</v>
      </c>
      <c r="R714" s="2">
        <f t="shared" si="105"/>
        <v>111.9405646359584</v>
      </c>
      <c r="S714" s="2">
        <f t="shared" si="106"/>
        <v>293.99727300900128</v>
      </c>
      <c r="T714" s="2">
        <f t="shared" si="107"/>
        <v>358.9801937894614</v>
      </c>
      <c r="U714" s="1478">
        <f t="shared" si="108"/>
        <v>265.94108163314229</v>
      </c>
      <c r="V714" s="1478">
        <f t="shared" si="109"/>
        <v>261.73283589906271</v>
      </c>
      <c r="W714" s="1478">
        <f t="shared" si="110"/>
        <v>17.741935483870968</v>
      </c>
      <c r="X714" s="1478">
        <f t="shared" si="111"/>
        <v>4.838709677419355</v>
      </c>
      <c r="Y714" s="1478">
        <f t="shared" si="112"/>
        <v>1.935483870967742</v>
      </c>
      <c r="Z714" s="1478">
        <f t="shared" si="113"/>
        <v>645.16129032258061</v>
      </c>
      <c r="AA714" s="2">
        <f t="shared" si="101"/>
        <v>100</v>
      </c>
      <c r="AC714" s="2">
        <v>1</v>
      </c>
      <c r="AE714" s="2">
        <f>+Help!$G714*Help!Y714</f>
        <v>276.76671619613671</v>
      </c>
      <c r="AF714" s="2">
        <f>+Help!$G714*Help!Z714</f>
        <v>140.07726597325407</v>
      </c>
      <c r="AG714" s="2">
        <f>+Help!$G714*Help!AA714</f>
        <v>0</v>
      </c>
      <c r="AH714" s="2">
        <f>+Help!$G714*Help!AB714</f>
        <v>225.16493313521545</v>
      </c>
      <c r="AI714" s="2">
        <f>+Help!$G714*Help!AC714</f>
        <v>29.349182763744427</v>
      </c>
      <c r="AJ714" s="2">
        <f>+Help!$G714*Help!AD714</f>
        <v>46.957781163744421</v>
      </c>
      <c r="AK714" s="2">
        <f>+Help!$G714*Help!AE714</f>
        <v>31.025260029717682</v>
      </c>
      <c r="AL714" s="2">
        <f>+Help!$G714*Help!AF714</f>
        <v>24.78454680534918</v>
      </c>
      <c r="AM714" s="2">
        <f>+Help!$G714*Help!AG714</f>
        <v>12.838038632986626</v>
      </c>
      <c r="AN714" s="2">
        <f>+Help!$G714*Help!AH714</f>
        <v>30.843387815750372</v>
      </c>
      <c r="AO714" s="2">
        <f>+Help!$G714*Help!AI714</f>
        <v>127.48600297176819</v>
      </c>
      <c r="AP714" s="2">
        <f>+Help!$G714*Help!AJ714</f>
        <v>13.473839312399903</v>
      </c>
      <c r="AQ714" s="2">
        <f>+Help!$G714*Help!AK714</f>
        <v>301.0397405238827</v>
      </c>
      <c r="AR714" s="1478">
        <f>+Help!$G714*Help!AL714</f>
        <v>23.964338781575037</v>
      </c>
      <c r="AS714" s="1478">
        <f>+Help!$G714*Help!AM714</f>
        <v>0</v>
      </c>
      <c r="AV714" s="5">
        <v>1</v>
      </c>
    </row>
    <row r="715" spans="1:48" x14ac:dyDescent="0.2">
      <c r="A715" s="1">
        <v>45639</v>
      </c>
      <c r="B715" s="2">
        <f>+Help!$G715*Help!I715</f>
        <v>671.35809806835061</v>
      </c>
      <c r="C715" s="2">
        <f>+Help!$G715*Help!J715</f>
        <v>416.84398216939076</v>
      </c>
      <c r="D715" s="2">
        <f>+Help!$G715*Help!K715</f>
        <v>113.22436849925705</v>
      </c>
      <c r="E715" s="2">
        <f>+Help!$G715*Help!L715</f>
        <v>111.9405646359584</v>
      </c>
      <c r="F715" s="2">
        <f>+Help!$G715*Help!M715</f>
        <v>293.99727300900128</v>
      </c>
      <c r="G715" s="2">
        <f>+Help!$G715*Help!N715</f>
        <v>358.9801937894614</v>
      </c>
      <c r="H715" s="1478">
        <f>24*Help!R715/Help!$Q715</f>
        <v>265.94108163314229</v>
      </c>
      <c r="I715" s="1478">
        <f>24*Help!S715/Help!$Q715</f>
        <v>261.73283589906271</v>
      </c>
      <c r="J715" s="1478">
        <f>24*Help!T715/Help!$Q715</f>
        <v>17.741935483870968</v>
      </c>
      <c r="K715" s="1478">
        <f>24*Help!U715/Help!$Q715</f>
        <v>4.838709677419355</v>
      </c>
      <c r="L715" s="1478">
        <f>24*Help!V715/Help!$Q715</f>
        <v>1.935483870967742</v>
      </c>
      <c r="M715" s="1478">
        <f>24*Help!W715/Help!$Q715</f>
        <v>645.16129032258061</v>
      </c>
      <c r="N715" s="2">
        <f>100*Help!H715</f>
        <v>100</v>
      </c>
      <c r="O715" s="2">
        <f t="shared" si="102"/>
        <v>671.35809806835061</v>
      </c>
      <c r="P715" s="2">
        <f t="shared" si="103"/>
        <v>416.84398216939076</v>
      </c>
      <c r="Q715" s="2">
        <f t="shared" si="104"/>
        <v>113.22436849925705</v>
      </c>
      <c r="R715" s="2">
        <f t="shared" si="105"/>
        <v>111.9405646359584</v>
      </c>
      <c r="S715" s="2">
        <f t="shared" si="106"/>
        <v>293.99727300900128</v>
      </c>
      <c r="T715" s="2">
        <f t="shared" si="107"/>
        <v>358.9801937894614</v>
      </c>
      <c r="U715" s="1478">
        <f t="shared" si="108"/>
        <v>265.94108163314229</v>
      </c>
      <c r="V715" s="1478">
        <f t="shared" si="109"/>
        <v>261.73283589906271</v>
      </c>
      <c r="W715" s="1478">
        <f t="shared" si="110"/>
        <v>17.741935483870968</v>
      </c>
      <c r="X715" s="1478">
        <f t="shared" si="111"/>
        <v>4.838709677419355</v>
      </c>
      <c r="Y715" s="1478">
        <f t="shared" si="112"/>
        <v>1.935483870967742</v>
      </c>
      <c r="Z715" s="1478">
        <f t="shared" si="113"/>
        <v>645.16129032258061</v>
      </c>
      <c r="AA715" s="2">
        <f t="shared" si="101"/>
        <v>100</v>
      </c>
      <c r="AC715" s="2">
        <v>1</v>
      </c>
      <c r="AE715" s="2">
        <f>+Help!$G715*Help!Y715</f>
        <v>276.76671619613671</v>
      </c>
      <c r="AF715" s="2">
        <f>+Help!$G715*Help!Z715</f>
        <v>140.07726597325407</v>
      </c>
      <c r="AG715" s="2">
        <f>+Help!$G715*Help!AA715</f>
        <v>0</v>
      </c>
      <c r="AH715" s="2">
        <f>+Help!$G715*Help!AB715</f>
        <v>225.16493313521545</v>
      </c>
      <c r="AI715" s="2">
        <f>+Help!$G715*Help!AC715</f>
        <v>29.349182763744427</v>
      </c>
      <c r="AJ715" s="2">
        <f>+Help!$G715*Help!AD715</f>
        <v>46.957781163744421</v>
      </c>
      <c r="AK715" s="2">
        <f>+Help!$G715*Help!AE715</f>
        <v>31.025260029717682</v>
      </c>
      <c r="AL715" s="2">
        <f>+Help!$G715*Help!AF715</f>
        <v>24.78454680534918</v>
      </c>
      <c r="AM715" s="2">
        <f>+Help!$G715*Help!AG715</f>
        <v>12.838038632986626</v>
      </c>
      <c r="AN715" s="2">
        <f>+Help!$G715*Help!AH715</f>
        <v>30.843387815750372</v>
      </c>
      <c r="AO715" s="2">
        <f>+Help!$G715*Help!AI715</f>
        <v>127.48600297176819</v>
      </c>
      <c r="AP715" s="2">
        <f>+Help!$G715*Help!AJ715</f>
        <v>13.473839312399903</v>
      </c>
      <c r="AQ715" s="2">
        <f>+Help!$G715*Help!AK715</f>
        <v>301.0397405238827</v>
      </c>
      <c r="AR715" s="1478">
        <f>+Help!$G715*Help!AL715</f>
        <v>23.964338781575037</v>
      </c>
      <c r="AS715" s="1478">
        <f>+Help!$G715*Help!AM715</f>
        <v>0</v>
      </c>
      <c r="AV715" s="5">
        <v>1</v>
      </c>
    </row>
    <row r="716" spans="1:48" x14ac:dyDescent="0.2">
      <c r="A716" s="1">
        <v>45640</v>
      </c>
      <c r="B716" s="2">
        <f>+Help!$G716*Help!I716</f>
        <v>671.35809806835061</v>
      </c>
      <c r="C716" s="2">
        <f>+Help!$G716*Help!J716</f>
        <v>416.84398216939076</v>
      </c>
      <c r="D716" s="2">
        <f>+Help!$G716*Help!K716</f>
        <v>113.22436849925705</v>
      </c>
      <c r="E716" s="2">
        <f>+Help!$G716*Help!L716</f>
        <v>111.9405646359584</v>
      </c>
      <c r="F716" s="2">
        <f>+Help!$G716*Help!M716</f>
        <v>293.99727300900128</v>
      </c>
      <c r="G716" s="2">
        <f>+Help!$G716*Help!N716</f>
        <v>358.9801937894614</v>
      </c>
      <c r="H716" s="1478">
        <f>24*Help!R716/Help!$Q716</f>
        <v>265.94108163314229</v>
      </c>
      <c r="I716" s="1478">
        <f>24*Help!S716/Help!$Q716</f>
        <v>261.73283589906271</v>
      </c>
      <c r="J716" s="1478">
        <f>24*Help!T716/Help!$Q716</f>
        <v>17.741935483870968</v>
      </c>
      <c r="K716" s="1478">
        <f>24*Help!U716/Help!$Q716</f>
        <v>4.838709677419355</v>
      </c>
      <c r="L716" s="1478">
        <f>24*Help!V716/Help!$Q716</f>
        <v>1.935483870967742</v>
      </c>
      <c r="M716" s="1478">
        <f>24*Help!W716/Help!$Q716</f>
        <v>645.16129032258061</v>
      </c>
      <c r="N716" s="2">
        <f>100*Help!H716</f>
        <v>100</v>
      </c>
      <c r="O716" s="2">
        <f t="shared" si="102"/>
        <v>671.35809806835061</v>
      </c>
      <c r="P716" s="2">
        <f t="shared" si="103"/>
        <v>416.84398216939076</v>
      </c>
      <c r="Q716" s="2">
        <f t="shared" si="104"/>
        <v>113.22436849925705</v>
      </c>
      <c r="R716" s="2">
        <f t="shared" si="105"/>
        <v>111.9405646359584</v>
      </c>
      <c r="S716" s="2">
        <f t="shared" si="106"/>
        <v>293.99727300900128</v>
      </c>
      <c r="T716" s="2">
        <f t="shared" si="107"/>
        <v>358.9801937894614</v>
      </c>
      <c r="U716" s="1478">
        <f t="shared" si="108"/>
        <v>265.94108163314229</v>
      </c>
      <c r="V716" s="1478">
        <f t="shared" si="109"/>
        <v>261.73283589906271</v>
      </c>
      <c r="W716" s="1478">
        <f t="shared" si="110"/>
        <v>17.741935483870968</v>
      </c>
      <c r="X716" s="1478">
        <f t="shared" si="111"/>
        <v>4.838709677419355</v>
      </c>
      <c r="Y716" s="1478">
        <f t="shared" si="112"/>
        <v>1.935483870967742</v>
      </c>
      <c r="Z716" s="1478">
        <f t="shared" si="113"/>
        <v>645.16129032258061</v>
      </c>
      <c r="AA716" s="2">
        <f t="shared" si="101"/>
        <v>100</v>
      </c>
      <c r="AC716" s="2">
        <v>1</v>
      </c>
      <c r="AE716" s="2">
        <f>+Help!$G716*Help!Y716</f>
        <v>276.76671619613671</v>
      </c>
      <c r="AF716" s="2">
        <f>+Help!$G716*Help!Z716</f>
        <v>140.07726597325407</v>
      </c>
      <c r="AG716" s="2">
        <f>+Help!$G716*Help!AA716</f>
        <v>0</v>
      </c>
      <c r="AH716" s="2">
        <f>+Help!$G716*Help!AB716</f>
        <v>225.16493313521545</v>
      </c>
      <c r="AI716" s="2">
        <f>+Help!$G716*Help!AC716</f>
        <v>29.349182763744427</v>
      </c>
      <c r="AJ716" s="2">
        <f>+Help!$G716*Help!AD716</f>
        <v>46.957781163744421</v>
      </c>
      <c r="AK716" s="2">
        <f>+Help!$G716*Help!AE716</f>
        <v>31.025260029717682</v>
      </c>
      <c r="AL716" s="2">
        <f>+Help!$G716*Help!AF716</f>
        <v>24.78454680534918</v>
      </c>
      <c r="AM716" s="2">
        <f>+Help!$G716*Help!AG716</f>
        <v>12.838038632986626</v>
      </c>
      <c r="AN716" s="2">
        <f>+Help!$G716*Help!AH716</f>
        <v>30.843387815750372</v>
      </c>
      <c r="AO716" s="2">
        <f>+Help!$G716*Help!AI716</f>
        <v>127.48600297176819</v>
      </c>
      <c r="AP716" s="2">
        <f>+Help!$G716*Help!AJ716</f>
        <v>13.473839312399903</v>
      </c>
      <c r="AQ716" s="2">
        <f>+Help!$G716*Help!AK716</f>
        <v>301.0397405238827</v>
      </c>
      <c r="AR716" s="1478">
        <f>+Help!$G716*Help!AL716</f>
        <v>23.964338781575037</v>
      </c>
      <c r="AS716" s="1478">
        <f>+Help!$G716*Help!AM716</f>
        <v>0</v>
      </c>
      <c r="AV716" s="5">
        <v>1</v>
      </c>
    </row>
    <row r="717" spans="1:48" x14ac:dyDescent="0.2">
      <c r="A717" s="1">
        <v>45641</v>
      </c>
      <c r="B717" s="2">
        <f>+Help!$G717*Help!I717</f>
        <v>671.35809806835061</v>
      </c>
      <c r="C717" s="2">
        <f>+Help!$G717*Help!J717</f>
        <v>416.84398216939076</v>
      </c>
      <c r="D717" s="2">
        <f>+Help!$G717*Help!K717</f>
        <v>113.22436849925705</v>
      </c>
      <c r="E717" s="2">
        <f>+Help!$G717*Help!L717</f>
        <v>111.9405646359584</v>
      </c>
      <c r="F717" s="2">
        <f>+Help!$G717*Help!M717</f>
        <v>293.99727300900128</v>
      </c>
      <c r="G717" s="2">
        <f>+Help!$G717*Help!N717</f>
        <v>358.9801937894614</v>
      </c>
      <c r="H717" s="1478">
        <f>24*Help!R717/Help!$Q717</f>
        <v>265.94108163314229</v>
      </c>
      <c r="I717" s="1478">
        <f>24*Help!S717/Help!$Q717</f>
        <v>261.73283589906271</v>
      </c>
      <c r="J717" s="1478">
        <f>24*Help!T717/Help!$Q717</f>
        <v>17.741935483870968</v>
      </c>
      <c r="K717" s="1478">
        <f>24*Help!U717/Help!$Q717</f>
        <v>4.838709677419355</v>
      </c>
      <c r="L717" s="1478">
        <f>24*Help!V717/Help!$Q717</f>
        <v>1.935483870967742</v>
      </c>
      <c r="M717" s="1478">
        <f>24*Help!W717/Help!$Q717</f>
        <v>645.16129032258061</v>
      </c>
      <c r="N717" s="2">
        <f>100*Help!H717</f>
        <v>100</v>
      </c>
      <c r="O717" s="2">
        <f t="shared" si="102"/>
        <v>671.35809806835061</v>
      </c>
      <c r="P717" s="2">
        <f t="shared" si="103"/>
        <v>416.84398216939076</v>
      </c>
      <c r="Q717" s="2">
        <f t="shared" si="104"/>
        <v>113.22436849925705</v>
      </c>
      <c r="R717" s="2">
        <f t="shared" si="105"/>
        <v>111.9405646359584</v>
      </c>
      <c r="S717" s="2">
        <f t="shared" si="106"/>
        <v>293.99727300900128</v>
      </c>
      <c r="T717" s="2">
        <f t="shared" si="107"/>
        <v>358.9801937894614</v>
      </c>
      <c r="U717" s="1478">
        <f t="shared" si="108"/>
        <v>265.94108163314229</v>
      </c>
      <c r="V717" s="1478">
        <f t="shared" si="109"/>
        <v>261.73283589906271</v>
      </c>
      <c r="W717" s="1478">
        <f t="shared" si="110"/>
        <v>17.741935483870968</v>
      </c>
      <c r="X717" s="1478">
        <f t="shared" si="111"/>
        <v>4.838709677419355</v>
      </c>
      <c r="Y717" s="1478">
        <f t="shared" si="112"/>
        <v>1.935483870967742</v>
      </c>
      <c r="Z717" s="1478">
        <f t="shared" si="113"/>
        <v>645.16129032258061</v>
      </c>
      <c r="AA717" s="2">
        <f t="shared" si="101"/>
        <v>100</v>
      </c>
      <c r="AC717" s="2">
        <v>1</v>
      </c>
      <c r="AE717" s="2">
        <f>+Help!$G717*Help!Y717</f>
        <v>276.76671619613671</v>
      </c>
      <c r="AF717" s="2">
        <f>+Help!$G717*Help!Z717</f>
        <v>140.07726597325407</v>
      </c>
      <c r="AG717" s="2">
        <f>+Help!$G717*Help!AA717</f>
        <v>0</v>
      </c>
      <c r="AH717" s="2">
        <f>+Help!$G717*Help!AB717</f>
        <v>225.16493313521545</v>
      </c>
      <c r="AI717" s="2">
        <f>+Help!$G717*Help!AC717</f>
        <v>29.349182763744427</v>
      </c>
      <c r="AJ717" s="2">
        <f>+Help!$G717*Help!AD717</f>
        <v>46.957781163744421</v>
      </c>
      <c r="AK717" s="2">
        <f>+Help!$G717*Help!AE717</f>
        <v>31.025260029717682</v>
      </c>
      <c r="AL717" s="2">
        <f>+Help!$G717*Help!AF717</f>
        <v>24.78454680534918</v>
      </c>
      <c r="AM717" s="2">
        <f>+Help!$G717*Help!AG717</f>
        <v>12.838038632986626</v>
      </c>
      <c r="AN717" s="2">
        <f>+Help!$G717*Help!AH717</f>
        <v>30.843387815750372</v>
      </c>
      <c r="AO717" s="2">
        <f>+Help!$G717*Help!AI717</f>
        <v>127.48600297176819</v>
      </c>
      <c r="AP717" s="2">
        <f>+Help!$G717*Help!AJ717</f>
        <v>13.473839312399903</v>
      </c>
      <c r="AQ717" s="2">
        <f>+Help!$G717*Help!AK717</f>
        <v>301.0397405238827</v>
      </c>
      <c r="AR717" s="1478">
        <f>+Help!$G717*Help!AL717</f>
        <v>23.964338781575037</v>
      </c>
      <c r="AS717" s="1478">
        <f>+Help!$G717*Help!AM717</f>
        <v>0</v>
      </c>
      <c r="AV717" s="5">
        <v>1</v>
      </c>
    </row>
    <row r="718" spans="1:48" x14ac:dyDescent="0.2">
      <c r="A718" s="1">
        <v>45642</v>
      </c>
      <c r="B718" s="2">
        <f>+Help!$G718*Help!I718</f>
        <v>671.35809806835061</v>
      </c>
      <c r="C718" s="2">
        <f>+Help!$G718*Help!J718</f>
        <v>416.84398216939076</v>
      </c>
      <c r="D718" s="2">
        <f>+Help!$G718*Help!K718</f>
        <v>113.22436849925705</v>
      </c>
      <c r="E718" s="2">
        <f>+Help!$G718*Help!L718</f>
        <v>111.9405646359584</v>
      </c>
      <c r="F718" s="2">
        <f>+Help!$G718*Help!M718</f>
        <v>293.99727300900128</v>
      </c>
      <c r="G718" s="2">
        <f>+Help!$G718*Help!N718</f>
        <v>358.9801937894614</v>
      </c>
      <c r="H718" s="1478">
        <f>24*Help!R718/Help!$Q718</f>
        <v>265.94108163314229</v>
      </c>
      <c r="I718" s="1478">
        <f>24*Help!S718/Help!$Q718</f>
        <v>261.73283589906271</v>
      </c>
      <c r="J718" s="1478">
        <f>24*Help!T718/Help!$Q718</f>
        <v>17.741935483870968</v>
      </c>
      <c r="K718" s="1478">
        <f>24*Help!U718/Help!$Q718</f>
        <v>4.838709677419355</v>
      </c>
      <c r="L718" s="1478">
        <f>24*Help!V718/Help!$Q718</f>
        <v>1.935483870967742</v>
      </c>
      <c r="M718" s="1478">
        <f>24*Help!W718/Help!$Q718</f>
        <v>645.16129032258061</v>
      </c>
      <c r="N718" s="2">
        <f>100*Help!H718</f>
        <v>100</v>
      </c>
      <c r="O718" s="2">
        <f t="shared" si="102"/>
        <v>671.35809806835061</v>
      </c>
      <c r="P718" s="2">
        <f t="shared" si="103"/>
        <v>416.84398216939076</v>
      </c>
      <c r="Q718" s="2">
        <f t="shared" si="104"/>
        <v>113.22436849925705</v>
      </c>
      <c r="R718" s="2">
        <f t="shared" si="105"/>
        <v>111.9405646359584</v>
      </c>
      <c r="S718" s="2">
        <f t="shared" si="106"/>
        <v>293.99727300900128</v>
      </c>
      <c r="T718" s="2">
        <f t="shared" si="107"/>
        <v>358.9801937894614</v>
      </c>
      <c r="U718" s="1478">
        <f t="shared" si="108"/>
        <v>265.94108163314229</v>
      </c>
      <c r="V718" s="1478">
        <f t="shared" si="109"/>
        <v>261.73283589906271</v>
      </c>
      <c r="W718" s="1478">
        <f t="shared" si="110"/>
        <v>17.741935483870968</v>
      </c>
      <c r="X718" s="1478">
        <f t="shared" si="111"/>
        <v>4.838709677419355</v>
      </c>
      <c r="Y718" s="1478">
        <f t="shared" si="112"/>
        <v>1.935483870967742</v>
      </c>
      <c r="Z718" s="1478">
        <f t="shared" si="113"/>
        <v>645.16129032258061</v>
      </c>
      <c r="AA718" s="2">
        <f t="shared" si="101"/>
        <v>100</v>
      </c>
      <c r="AC718" s="2">
        <v>1</v>
      </c>
      <c r="AE718" s="2">
        <f>+Help!$G718*Help!Y718</f>
        <v>276.76671619613671</v>
      </c>
      <c r="AF718" s="2">
        <f>+Help!$G718*Help!Z718</f>
        <v>140.07726597325407</v>
      </c>
      <c r="AG718" s="2">
        <f>+Help!$G718*Help!AA718</f>
        <v>0</v>
      </c>
      <c r="AH718" s="2">
        <f>+Help!$G718*Help!AB718</f>
        <v>225.16493313521545</v>
      </c>
      <c r="AI718" s="2">
        <f>+Help!$G718*Help!AC718</f>
        <v>29.349182763744427</v>
      </c>
      <c r="AJ718" s="2">
        <f>+Help!$G718*Help!AD718</f>
        <v>46.957781163744421</v>
      </c>
      <c r="AK718" s="2">
        <f>+Help!$G718*Help!AE718</f>
        <v>31.025260029717682</v>
      </c>
      <c r="AL718" s="2">
        <f>+Help!$G718*Help!AF718</f>
        <v>24.78454680534918</v>
      </c>
      <c r="AM718" s="2">
        <f>+Help!$G718*Help!AG718</f>
        <v>12.838038632986626</v>
      </c>
      <c r="AN718" s="2">
        <f>+Help!$G718*Help!AH718</f>
        <v>30.843387815750372</v>
      </c>
      <c r="AO718" s="2">
        <f>+Help!$G718*Help!AI718</f>
        <v>127.48600297176819</v>
      </c>
      <c r="AP718" s="2">
        <f>+Help!$G718*Help!AJ718</f>
        <v>13.473839312399903</v>
      </c>
      <c r="AQ718" s="2">
        <f>+Help!$G718*Help!AK718</f>
        <v>301.0397405238827</v>
      </c>
      <c r="AR718" s="1478">
        <f>+Help!$G718*Help!AL718</f>
        <v>23.964338781575037</v>
      </c>
      <c r="AS718" s="1478">
        <f>+Help!$G718*Help!AM718</f>
        <v>0</v>
      </c>
      <c r="AV718" s="5">
        <v>1</v>
      </c>
    </row>
    <row r="719" spans="1:48" x14ac:dyDescent="0.2">
      <c r="A719" s="1">
        <v>45643</v>
      </c>
      <c r="B719" s="2">
        <f>+Help!$G719*Help!I719</f>
        <v>671.35809806835061</v>
      </c>
      <c r="C719" s="2">
        <f>+Help!$G719*Help!J719</f>
        <v>416.84398216939076</v>
      </c>
      <c r="D719" s="2">
        <f>+Help!$G719*Help!K719</f>
        <v>113.22436849925705</v>
      </c>
      <c r="E719" s="2">
        <f>+Help!$G719*Help!L719</f>
        <v>111.9405646359584</v>
      </c>
      <c r="F719" s="2">
        <f>+Help!$G719*Help!M719</f>
        <v>293.99727300900128</v>
      </c>
      <c r="G719" s="2">
        <f>+Help!$G719*Help!N719</f>
        <v>358.9801937894614</v>
      </c>
      <c r="H719" s="1478">
        <f>24*Help!R719/Help!$Q719</f>
        <v>265.94108163314229</v>
      </c>
      <c r="I719" s="1478">
        <f>24*Help!S719/Help!$Q719</f>
        <v>261.73283589906271</v>
      </c>
      <c r="J719" s="1478">
        <f>24*Help!T719/Help!$Q719</f>
        <v>17.741935483870968</v>
      </c>
      <c r="K719" s="1478">
        <f>24*Help!U719/Help!$Q719</f>
        <v>4.838709677419355</v>
      </c>
      <c r="L719" s="1478">
        <f>24*Help!V719/Help!$Q719</f>
        <v>1.935483870967742</v>
      </c>
      <c r="M719" s="1478">
        <f>24*Help!W719/Help!$Q719</f>
        <v>645.16129032258061</v>
      </c>
      <c r="N719" s="2">
        <f>100*Help!H719</f>
        <v>100</v>
      </c>
      <c r="O719" s="2">
        <f t="shared" si="102"/>
        <v>671.35809806835061</v>
      </c>
      <c r="P719" s="2">
        <f t="shared" si="103"/>
        <v>416.84398216939076</v>
      </c>
      <c r="Q719" s="2">
        <f t="shared" si="104"/>
        <v>113.22436849925705</v>
      </c>
      <c r="R719" s="2">
        <f t="shared" si="105"/>
        <v>111.9405646359584</v>
      </c>
      <c r="S719" s="2">
        <f t="shared" si="106"/>
        <v>293.99727300900128</v>
      </c>
      <c r="T719" s="2">
        <f t="shared" si="107"/>
        <v>358.9801937894614</v>
      </c>
      <c r="U719" s="1478">
        <f t="shared" si="108"/>
        <v>265.94108163314229</v>
      </c>
      <c r="V719" s="1478">
        <f t="shared" si="109"/>
        <v>261.73283589906271</v>
      </c>
      <c r="W719" s="1478">
        <f t="shared" si="110"/>
        <v>17.741935483870968</v>
      </c>
      <c r="X719" s="1478">
        <f t="shared" si="111"/>
        <v>4.838709677419355</v>
      </c>
      <c r="Y719" s="1478">
        <f t="shared" si="112"/>
        <v>1.935483870967742</v>
      </c>
      <c r="Z719" s="1478">
        <f t="shared" si="113"/>
        <v>645.16129032258061</v>
      </c>
      <c r="AA719" s="2">
        <f t="shared" si="101"/>
        <v>100</v>
      </c>
      <c r="AC719" s="2">
        <v>1</v>
      </c>
      <c r="AE719" s="2">
        <f>+Help!$G719*Help!Y719</f>
        <v>276.76671619613671</v>
      </c>
      <c r="AF719" s="2">
        <f>+Help!$G719*Help!Z719</f>
        <v>140.07726597325407</v>
      </c>
      <c r="AG719" s="2">
        <f>+Help!$G719*Help!AA719</f>
        <v>0</v>
      </c>
      <c r="AH719" s="2">
        <f>+Help!$G719*Help!AB719</f>
        <v>225.16493313521545</v>
      </c>
      <c r="AI719" s="2">
        <f>+Help!$G719*Help!AC719</f>
        <v>29.349182763744427</v>
      </c>
      <c r="AJ719" s="2">
        <f>+Help!$G719*Help!AD719</f>
        <v>46.957781163744421</v>
      </c>
      <c r="AK719" s="2">
        <f>+Help!$G719*Help!AE719</f>
        <v>31.025260029717682</v>
      </c>
      <c r="AL719" s="2">
        <f>+Help!$G719*Help!AF719</f>
        <v>24.78454680534918</v>
      </c>
      <c r="AM719" s="2">
        <f>+Help!$G719*Help!AG719</f>
        <v>12.838038632986626</v>
      </c>
      <c r="AN719" s="2">
        <f>+Help!$G719*Help!AH719</f>
        <v>30.843387815750372</v>
      </c>
      <c r="AO719" s="2">
        <f>+Help!$G719*Help!AI719</f>
        <v>127.48600297176819</v>
      </c>
      <c r="AP719" s="2">
        <f>+Help!$G719*Help!AJ719</f>
        <v>13.473839312399903</v>
      </c>
      <c r="AQ719" s="2">
        <f>+Help!$G719*Help!AK719</f>
        <v>301.0397405238827</v>
      </c>
      <c r="AR719" s="1478">
        <f>+Help!$G719*Help!AL719</f>
        <v>23.964338781575037</v>
      </c>
      <c r="AS719" s="1478">
        <f>+Help!$G719*Help!AM719</f>
        <v>0</v>
      </c>
      <c r="AV719" s="5">
        <v>1</v>
      </c>
    </row>
    <row r="720" spans="1:48" x14ac:dyDescent="0.2">
      <c r="A720" s="1">
        <v>45644</v>
      </c>
      <c r="B720" s="2">
        <f>+Help!$G720*Help!I720</f>
        <v>671.35809806835061</v>
      </c>
      <c r="C720" s="2">
        <f>+Help!$G720*Help!J720</f>
        <v>416.84398216939076</v>
      </c>
      <c r="D720" s="2">
        <f>+Help!$G720*Help!K720</f>
        <v>113.22436849925705</v>
      </c>
      <c r="E720" s="2">
        <f>+Help!$G720*Help!L720</f>
        <v>111.9405646359584</v>
      </c>
      <c r="F720" s="2">
        <f>+Help!$G720*Help!M720</f>
        <v>293.99727300900128</v>
      </c>
      <c r="G720" s="2">
        <f>+Help!$G720*Help!N720</f>
        <v>358.9801937894614</v>
      </c>
      <c r="H720" s="1478">
        <f>24*Help!R720/Help!$Q720</f>
        <v>265.94108163314229</v>
      </c>
      <c r="I720" s="1478">
        <f>24*Help!S720/Help!$Q720</f>
        <v>261.73283589906271</v>
      </c>
      <c r="J720" s="1478">
        <f>24*Help!T720/Help!$Q720</f>
        <v>17.741935483870968</v>
      </c>
      <c r="K720" s="1478">
        <f>24*Help!U720/Help!$Q720</f>
        <v>4.838709677419355</v>
      </c>
      <c r="L720" s="1478">
        <f>24*Help!V720/Help!$Q720</f>
        <v>1.935483870967742</v>
      </c>
      <c r="M720" s="1478">
        <f>24*Help!W720/Help!$Q720</f>
        <v>645.16129032258061</v>
      </c>
      <c r="N720" s="2">
        <f>100*Help!H720</f>
        <v>100</v>
      </c>
      <c r="O720" s="2">
        <f t="shared" si="102"/>
        <v>671.35809806835061</v>
      </c>
      <c r="P720" s="2">
        <f t="shared" si="103"/>
        <v>416.84398216939076</v>
      </c>
      <c r="Q720" s="2">
        <f t="shared" si="104"/>
        <v>113.22436849925705</v>
      </c>
      <c r="R720" s="2">
        <f t="shared" si="105"/>
        <v>111.9405646359584</v>
      </c>
      <c r="S720" s="2">
        <f t="shared" si="106"/>
        <v>293.99727300900128</v>
      </c>
      <c r="T720" s="2">
        <f t="shared" si="107"/>
        <v>358.9801937894614</v>
      </c>
      <c r="U720" s="1478">
        <f t="shared" si="108"/>
        <v>265.94108163314229</v>
      </c>
      <c r="V720" s="1478">
        <f t="shared" si="109"/>
        <v>261.73283589906271</v>
      </c>
      <c r="W720" s="1478">
        <f t="shared" si="110"/>
        <v>17.741935483870968</v>
      </c>
      <c r="X720" s="1478">
        <f t="shared" si="111"/>
        <v>4.838709677419355</v>
      </c>
      <c r="Y720" s="1478">
        <f t="shared" si="112"/>
        <v>1.935483870967742</v>
      </c>
      <c r="Z720" s="1478">
        <f t="shared" si="113"/>
        <v>645.16129032258061</v>
      </c>
      <c r="AA720" s="2">
        <f t="shared" si="101"/>
        <v>100</v>
      </c>
      <c r="AC720" s="2">
        <v>1</v>
      </c>
      <c r="AE720" s="2">
        <f>+Help!$G720*Help!Y720</f>
        <v>276.76671619613671</v>
      </c>
      <c r="AF720" s="2">
        <f>+Help!$G720*Help!Z720</f>
        <v>140.07726597325407</v>
      </c>
      <c r="AG720" s="2">
        <f>+Help!$G720*Help!AA720</f>
        <v>0</v>
      </c>
      <c r="AH720" s="2">
        <f>+Help!$G720*Help!AB720</f>
        <v>225.16493313521545</v>
      </c>
      <c r="AI720" s="2">
        <f>+Help!$G720*Help!AC720</f>
        <v>29.349182763744427</v>
      </c>
      <c r="AJ720" s="2">
        <f>+Help!$G720*Help!AD720</f>
        <v>46.957781163744421</v>
      </c>
      <c r="AK720" s="2">
        <f>+Help!$G720*Help!AE720</f>
        <v>31.025260029717682</v>
      </c>
      <c r="AL720" s="2">
        <f>+Help!$G720*Help!AF720</f>
        <v>24.78454680534918</v>
      </c>
      <c r="AM720" s="2">
        <f>+Help!$G720*Help!AG720</f>
        <v>12.838038632986626</v>
      </c>
      <c r="AN720" s="2">
        <f>+Help!$G720*Help!AH720</f>
        <v>30.843387815750372</v>
      </c>
      <c r="AO720" s="2">
        <f>+Help!$G720*Help!AI720</f>
        <v>127.48600297176819</v>
      </c>
      <c r="AP720" s="2">
        <f>+Help!$G720*Help!AJ720</f>
        <v>13.473839312399903</v>
      </c>
      <c r="AQ720" s="2">
        <f>+Help!$G720*Help!AK720</f>
        <v>301.0397405238827</v>
      </c>
      <c r="AR720" s="1478">
        <f>+Help!$G720*Help!AL720</f>
        <v>23.964338781575037</v>
      </c>
      <c r="AS720" s="1478">
        <f>+Help!$G720*Help!AM720</f>
        <v>0</v>
      </c>
      <c r="AV720" s="5">
        <v>1</v>
      </c>
    </row>
    <row r="721" spans="1:48" x14ac:dyDescent="0.2">
      <c r="A721" s="1">
        <v>45645</v>
      </c>
      <c r="B721" s="2">
        <f>+Help!$G721*Help!I721</f>
        <v>671.35809806835061</v>
      </c>
      <c r="C721" s="2">
        <f>+Help!$G721*Help!J721</f>
        <v>416.84398216939076</v>
      </c>
      <c r="D721" s="2">
        <f>+Help!$G721*Help!K721</f>
        <v>113.22436849925705</v>
      </c>
      <c r="E721" s="2">
        <f>+Help!$G721*Help!L721</f>
        <v>111.9405646359584</v>
      </c>
      <c r="F721" s="2">
        <f>+Help!$G721*Help!M721</f>
        <v>293.99727300900128</v>
      </c>
      <c r="G721" s="2">
        <f>+Help!$G721*Help!N721</f>
        <v>358.9801937894614</v>
      </c>
      <c r="H721" s="1478">
        <f>24*Help!R721/Help!$Q721</f>
        <v>265.94108163314229</v>
      </c>
      <c r="I721" s="1478">
        <f>24*Help!S721/Help!$Q721</f>
        <v>261.73283589906271</v>
      </c>
      <c r="J721" s="1478">
        <f>24*Help!T721/Help!$Q721</f>
        <v>17.741935483870968</v>
      </c>
      <c r="K721" s="1478">
        <f>24*Help!U721/Help!$Q721</f>
        <v>4.838709677419355</v>
      </c>
      <c r="L721" s="1478">
        <f>24*Help!V721/Help!$Q721</f>
        <v>1.935483870967742</v>
      </c>
      <c r="M721" s="1478">
        <f>24*Help!W721/Help!$Q721</f>
        <v>645.16129032258061</v>
      </c>
      <c r="N721" s="2">
        <f>100*Help!H721</f>
        <v>100</v>
      </c>
      <c r="O721" s="2">
        <f t="shared" si="102"/>
        <v>671.35809806835061</v>
      </c>
      <c r="P721" s="2">
        <f t="shared" si="103"/>
        <v>416.84398216939076</v>
      </c>
      <c r="Q721" s="2">
        <f t="shared" si="104"/>
        <v>113.22436849925705</v>
      </c>
      <c r="R721" s="2">
        <f t="shared" si="105"/>
        <v>111.9405646359584</v>
      </c>
      <c r="S721" s="2">
        <f t="shared" si="106"/>
        <v>293.99727300900128</v>
      </c>
      <c r="T721" s="2">
        <f t="shared" si="107"/>
        <v>358.9801937894614</v>
      </c>
      <c r="U721" s="1478">
        <f t="shared" si="108"/>
        <v>265.94108163314229</v>
      </c>
      <c r="V721" s="1478">
        <f t="shared" si="109"/>
        <v>261.73283589906271</v>
      </c>
      <c r="W721" s="1478">
        <f t="shared" si="110"/>
        <v>17.741935483870968</v>
      </c>
      <c r="X721" s="1478">
        <f t="shared" si="111"/>
        <v>4.838709677419355</v>
      </c>
      <c r="Y721" s="1478">
        <f t="shared" si="112"/>
        <v>1.935483870967742</v>
      </c>
      <c r="Z721" s="1478">
        <f t="shared" si="113"/>
        <v>645.16129032258061</v>
      </c>
      <c r="AA721" s="2">
        <f t="shared" si="101"/>
        <v>100</v>
      </c>
      <c r="AC721" s="2">
        <v>1</v>
      </c>
      <c r="AE721" s="2">
        <f>+Help!$G721*Help!Y721</f>
        <v>276.76671619613671</v>
      </c>
      <c r="AF721" s="2">
        <f>+Help!$G721*Help!Z721</f>
        <v>140.07726597325407</v>
      </c>
      <c r="AG721" s="2">
        <f>+Help!$G721*Help!AA721</f>
        <v>0</v>
      </c>
      <c r="AH721" s="2">
        <f>+Help!$G721*Help!AB721</f>
        <v>225.16493313521545</v>
      </c>
      <c r="AI721" s="2">
        <f>+Help!$G721*Help!AC721</f>
        <v>29.349182763744427</v>
      </c>
      <c r="AJ721" s="2">
        <f>+Help!$G721*Help!AD721</f>
        <v>46.957781163744421</v>
      </c>
      <c r="AK721" s="2">
        <f>+Help!$G721*Help!AE721</f>
        <v>31.025260029717682</v>
      </c>
      <c r="AL721" s="2">
        <f>+Help!$G721*Help!AF721</f>
        <v>24.78454680534918</v>
      </c>
      <c r="AM721" s="2">
        <f>+Help!$G721*Help!AG721</f>
        <v>12.838038632986626</v>
      </c>
      <c r="AN721" s="2">
        <f>+Help!$G721*Help!AH721</f>
        <v>30.843387815750372</v>
      </c>
      <c r="AO721" s="2">
        <f>+Help!$G721*Help!AI721</f>
        <v>127.48600297176819</v>
      </c>
      <c r="AP721" s="2">
        <f>+Help!$G721*Help!AJ721</f>
        <v>13.473839312399903</v>
      </c>
      <c r="AQ721" s="2">
        <f>+Help!$G721*Help!AK721</f>
        <v>301.0397405238827</v>
      </c>
      <c r="AR721" s="1478">
        <f>+Help!$G721*Help!AL721</f>
        <v>23.964338781575037</v>
      </c>
      <c r="AS721" s="1478">
        <f>+Help!$G721*Help!AM721</f>
        <v>0</v>
      </c>
      <c r="AV721" s="5">
        <v>1</v>
      </c>
    </row>
    <row r="722" spans="1:48" x14ac:dyDescent="0.2">
      <c r="A722" s="1">
        <v>45646</v>
      </c>
      <c r="B722" s="2">
        <f>+Help!$G722*Help!I722</f>
        <v>391.62555720653785</v>
      </c>
      <c r="C722" s="2">
        <f>+Help!$G722*Help!J722</f>
        <v>243.15898959881127</v>
      </c>
      <c r="D722" s="2">
        <f>+Help!$G722*Help!K722</f>
        <v>66.047548291233284</v>
      </c>
      <c r="E722" s="2">
        <f>+Help!$G722*Help!L722</f>
        <v>65.298662704309066</v>
      </c>
      <c r="F722" s="2">
        <f>+Help!$G722*Help!M722</f>
        <v>171.49840925525075</v>
      </c>
      <c r="G722" s="2">
        <f>+Help!$G722*Help!N722</f>
        <v>209.40511304385251</v>
      </c>
      <c r="H722" s="1478">
        <f>24*Help!R722/Help!$Q722</f>
        <v>265.94108163314229</v>
      </c>
      <c r="I722" s="1478">
        <f>24*Help!S722/Help!$Q722</f>
        <v>261.73283589906271</v>
      </c>
      <c r="J722" s="1478">
        <f>24*Help!T722/Help!$Q722</f>
        <v>17.741935483870968</v>
      </c>
      <c r="K722" s="1478">
        <f>24*Help!U722/Help!$Q722</f>
        <v>4.838709677419355</v>
      </c>
      <c r="L722" s="1478">
        <f>24*Help!V722/Help!$Q722</f>
        <v>1.935483870967742</v>
      </c>
      <c r="M722" s="1478">
        <f>24*Help!W722/Help!$Q722</f>
        <v>645.16129032258061</v>
      </c>
      <c r="N722" s="2">
        <f>100*Help!H722</f>
        <v>58.333333333333336</v>
      </c>
      <c r="O722" s="2">
        <f t="shared" si="102"/>
        <v>391.62555720653785</v>
      </c>
      <c r="P722" s="2">
        <f t="shared" si="103"/>
        <v>243.15898959881127</v>
      </c>
      <c r="Q722" s="2">
        <f t="shared" si="104"/>
        <v>66.047548291233284</v>
      </c>
      <c r="R722" s="2">
        <f t="shared" si="105"/>
        <v>65.298662704309066</v>
      </c>
      <c r="S722" s="2">
        <f t="shared" si="106"/>
        <v>171.49840925525075</v>
      </c>
      <c r="T722" s="2">
        <f t="shared" si="107"/>
        <v>209.40511304385251</v>
      </c>
      <c r="U722" s="1478">
        <f t="shared" si="108"/>
        <v>265.94108163314229</v>
      </c>
      <c r="V722" s="1478">
        <f t="shared" si="109"/>
        <v>261.73283589906271</v>
      </c>
      <c r="W722" s="1478">
        <f t="shared" si="110"/>
        <v>17.741935483870968</v>
      </c>
      <c r="X722" s="1478">
        <f t="shared" si="111"/>
        <v>4.838709677419355</v>
      </c>
      <c r="Y722" s="1478">
        <f t="shared" si="112"/>
        <v>1.935483870967742</v>
      </c>
      <c r="Z722" s="1478">
        <f t="shared" si="113"/>
        <v>645.16129032258061</v>
      </c>
      <c r="AA722" s="2">
        <f t="shared" si="101"/>
        <v>58.333333333333336</v>
      </c>
      <c r="AC722" s="2">
        <v>1</v>
      </c>
      <c r="AE722" s="2">
        <f>+Help!$G722*Help!Y722</f>
        <v>161.44725111441306</v>
      </c>
      <c r="AF722" s="2">
        <f>+Help!$G722*Help!Z722</f>
        <v>81.711738484398211</v>
      </c>
      <c r="AG722" s="2">
        <f>+Help!$G722*Help!AA722</f>
        <v>0</v>
      </c>
      <c r="AH722" s="2">
        <f>+Help!$G722*Help!AB722</f>
        <v>131.34621099554235</v>
      </c>
      <c r="AI722" s="2">
        <f>+Help!$G722*Help!AC722</f>
        <v>17.120356612184249</v>
      </c>
      <c r="AJ722" s="2">
        <f>+Help!$G722*Help!AD722</f>
        <v>27.392039012184245</v>
      </c>
      <c r="AK722" s="2">
        <f>+Help!$G722*Help!AE722</f>
        <v>18.098068350668647</v>
      </c>
      <c r="AL722" s="2">
        <f>+Help!$G722*Help!AF722</f>
        <v>14.457652303120357</v>
      </c>
      <c r="AM722" s="2">
        <f>+Help!$G722*Help!AG722</f>
        <v>7.4888558692421991</v>
      </c>
      <c r="AN722" s="2">
        <f>+Help!$G722*Help!AH722</f>
        <v>17.991976225854383</v>
      </c>
      <c r="AO722" s="2">
        <f>+Help!$G722*Help!AI722</f>
        <v>74.366835066864766</v>
      </c>
      <c r="AP722" s="2">
        <f>+Help!$G722*Help!AJ722</f>
        <v>7.8597395988999441</v>
      </c>
      <c r="AQ722" s="2">
        <f>+Help!$G722*Help!AK722</f>
        <v>175.60651530559824</v>
      </c>
      <c r="AR722" s="1478">
        <f>+Help!$G722*Help!AL722</f>
        <v>13.979197622585438</v>
      </c>
      <c r="AS722" s="1478">
        <f>+Help!$G722*Help!AM722</f>
        <v>0</v>
      </c>
      <c r="AV722" s="5">
        <v>1</v>
      </c>
    </row>
    <row r="723" spans="1:48" x14ac:dyDescent="0.2">
      <c r="A723" s="1">
        <v>45647</v>
      </c>
      <c r="B723" s="2">
        <f>+Help!$G723*Help!I723</f>
        <v>671.35809806835061</v>
      </c>
      <c r="C723" s="2">
        <f>+Help!$G723*Help!J723</f>
        <v>416.84398216939076</v>
      </c>
      <c r="D723" s="2">
        <f>+Help!$G723*Help!K723</f>
        <v>113.22436849925705</v>
      </c>
      <c r="E723" s="2">
        <f>+Help!$G723*Help!L723</f>
        <v>111.9405646359584</v>
      </c>
      <c r="F723" s="2">
        <f>+Help!$G723*Help!M723</f>
        <v>293.99727300900128</v>
      </c>
      <c r="G723" s="2">
        <f>+Help!$G723*Help!N723</f>
        <v>358.9801937894614</v>
      </c>
      <c r="H723" s="1478">
        <f>24*Help!R723/Help!$Q723</f>
        <v>265.94108163314229</v>
      </c>
      <c r="I723" s="1478">
        <f>24*Help!S723/Help!$Q723</f>
        <v>261.73283589906271</v>
      </c>
      <c r="J723" s="1478">
        <f>24*Help!T723/Help!$Q723</f>
        <v>17.741935483870968</v>
      </c>
      <c r="K723" s="1478">
        <f>24*Help!U723/Help!$Q723</f>
        <v>4.838709677419355</v>
      </c>
      <c r="L723" s="1478">
        <f>24*Help!V723/Help!$Q723</f>
        <v>1.935483870967742</v>
      </c>
      <c r="M723" s="1478">
        <f>24*Help!W723/Help!$Q723</f>
        <v>645.16129032258061</v>
      </c>
      <c r="N723" s="2">
        <f>100*Help!H723</f>
        <v>100</v>
      </c>
      <c r="O723" s="2">
        <f t="shared" si="102"/>
        <v>671.35809806835061</v>
      </c>
      <c r="P723" s="2">
        <f t="shared" si="103"/>
        <v>416.84398216939076</v>
      </c>
      <c r="Q723" s="2">
        <f t="shared" si="104"/>
        <v>113.22436849925705</v>
      </c>
      <c r="R723" s="2">
        <f t="shared" si="105"/>
        <v>111.9405646359584</v>
      </c>
      <c r="S723" s="2">
        <f t="shared" si="106"/>
        <v>293.99727300900128</v>
      </c>
      <c r="T723" s="2">
        <f t="shared" si="107"/>
        <v>358.9801937894614</v>
      </c>
      <c r="U723" s="1478">
        <f t="shared" si="108"/>
        <v>265.94108163314229</v>
      </c>
      <c r="V723" s="1478">
        <f t="shared" si="109"/>
        <v>261.73283589906271</v>
      </c>
      <c r="W723" s="1478">
        <f t="shared" si="110"/>
        <v>17.741935483870968</v>
      </c>
      <c r="X723" s="1478">
        <f t="shared" si="111"/>
        <v>4.838709677419355</v>
      </c>
      <c r="Y723" s="1478">
        <f t="shared" si="112"/>
        <v>1.935483870967742</v>
      </c>
      <c r="Z723" s="1478">
        <f t="shared" si="113"/>
        <v>645.16129032258061</v>
      </c>
      <c r="AA723" s="2">
        <f t="shared" si="101"/>
        <v>100</v>
      </c>
      <c r="AC723" s="2">
        <v>1</v>
      </c>
      <c r="AE723" s="2">
        <f>+Help!$G723*Help!Y723</f>
        <v>276.76671619613671</v>
      </c>
      <c r="AF723" s="2">
        <f>+Help!$G723*Help!Z723</f>
        <v>140.07726597325407</v>
      </c>
      <c r="AG723" s="2">
        <f>+Help!$G723*Help!AA723</f>
        <v>0</v>
      </c>
      <c r="AH723" s="2">
        <f>+Help!$G723*Help!AB723</f>
        <v>225.16493313521545</v>
      </c>
      <c r="AI723" s="2">
        <f>+Help!$G723*Help!AC723</f>
        <v>29.349182763744427</v>
      </c>
      <c r="AJ723" s="2">
        <f>+Help!$G723*Help!AD723</f>
        <v>46.957781163744421</v>
      </c>
      <c r="AK723" s="2">
        <f>+Help!$G723*Help!AE723</f>
        <v>31.025260029717682</v>
      </c>
      <c r="AL723" s="2">
        <f>+Help!$G723*Help!AF723</f>
        <v>24.78454680534918</v>
      </c>
      <c r="AM723" s="2">
        <f>+Help!$G723*Help!AG723</f>
        <v>12.838038632986626</v>
      </c>
      <c r="AN723" s="2">
        <f>+Help!$G723*Help!AH723</f>
        <v>30.843387815750372</v>
      </c>
      <c r="AO723" s="2">
        <f>+Help!$G723*Help!AI723</f>
        <v>127.48600297176819</v>
      </c>
      <c r="AP723" s="2">
        <f>+Help!$G723*Help!AJ723</f>
        <v>13.473839312399903</v>
      </c>
      <c r="AQ723" s="2">
        <f>+Help!$G723*Help!AK723</f>
        <v>301.0397405238827</v>
      </c>
      <c r="AR723" s="1478">
        <f>+Help!$G723*Help!AL723</f>
        <v>23.964338781575037</v>
      </c>
      <c r="AS723" s="1478">
        <f>+Help!$G723*Help!AM723</f>
        <v>0</v>
      </c>
      <c r="AV723" s="5">
        <v>1</v>
      </c>
    </row>
    <row r="724" spans="1:48" x14ac:dyDescent="0.2">
      <c r="A724" s="1">
        <v>45648</v>
      </c>
      <c r="B724" s="2">
        <f>+Help!$G724*Help!I724</f>
        <v>671.35809806835061</v>
      </c>
      <c r="C724" s="2">
        <f>+Help!$G724*Help!J724</f>
        <v>416.84398216939076</v>
      </c>
      <c r="D724" s="2">
        <f>+Help!$G724*Help!K724</f>
        <v>113.22436849925705</v>
      </c>
      <c r="E724" s="2">
        <f>+Help!$G724*Help!L724</f>
        <v>111.9405646359584</v>
      </c>
      <c r="F724" s="2">
        <f>+Help!$G724*Help!M724</f>
        <v>293.99727300900128</v>
      </c>
      <c r="G724" s="2">
        <f>+Help!$G724*Help!N724</f>
        <v>358.9801937894614</v>
      </c>
      <c r="H724" s="1478">
        <f>24*Help!R724/Help!$Q724</f>
        <v>265.94108163314229</v>
      </c>
      <c r="I724" s="1478">
        <f>24*Help!S724/Help!$Q724</f>
        <v>261.73283589906271</v>
      </c>
      <c r="J724" s="1478">
        <f>24*Help!T724/Help!$Q724</f>
        <v>17.741935483870968</v>
      </c>
      <c r="K724" s="1478">
        <f>24*Help!U724/Help!$Q724</f>
        <v>4.838709677419355</v>
      </c>
      <c r="L724" s="1478">
        <f>24*Help!V724/Help!$Q724</f>
        <v>1.935483870967742</v>
      </c>
      <c r="M724" s="1478">
        <f>24*Help!W724/Help!$Q724</f>
        <v>645.16129032258061</v>
      </c>
      <c r="N724" s="2">
        <f>100*Help!H724</f>
        <v>100</v>
      </c>
      <c r="O724" s="2">
        <f t="shared" si="102"/>
        <v>671.35809806835061</v>
      </c>
      <c r="P724" s="2">
        <f t="shared" si="103"/>
        <v>416.84398216939076</v>
      </c>
      <c r="Q724" s="2">
        <f t="shared" si="104"/>
        <v>113.22436849925705</v>
      </c>
      <c r="R724" s="2">
        <f t="shared" si="105"/>
        <v>111.9405646359584</v>
      </c>
      <c r="S724" s="2">
        <f t="shared" si="106"/>
        <v>293.99727300900128</v>
      </c>
      <c r="T724" s="2">
        <f t="shared" si="107"/>
        <v>358.9801937894614</v>
      </c>
      <c r="U724" s="1478">
        <f t="shared" si="108"/>
        <v>265.94108163314229</v>
      </c>
      <c r="V724" s="1478">
        <f t="shared" si="109"/>
        <v>261.73283589906271</v>
      </c>
      <c r="W724" s="1478">
        <f t="shared" si="110"/>
        <v>17.741935483870968</v>
      </c>
      <c r="X724" s="1478">
        <f t="shared" si="111"/>
        <v>4.838709677419355</v>
      </c>
      <c r="Y724" s="1478">
        <f t="shared" si="112"/>
        <v>1.935483870967742</v>
      </c>
      <c r="Z724" s="1478">
        <f t="shared" si="113"/>
        <v>645.16129032258061</v>
      </c>
      <c r="AA724" s="2">
        <f t="shared" si="101"/>
        <v>100</v>
      </c>
      <c r="AC724" s="2">
        <v>1</v>
      </c>
      <c r="AE724" s="2">
        <f>+Help!$G724*Help!Y724</f>
        <v>276.76671619613671</v>
      </c>
      <c r="AF724" s="2">
        <f>+Help!$G724*Help!Z724</f>
        <v>140.07726597325407</v>
      </c>
      <c r="AG724" s="2">
        <f>+Help!$G724*Help!AA724</f>
        <v>0</v>
      </c>
      <c r="AH724" s="2">
        <f>+Help!$G724*Help!AB724</f>
        <v>225.16493313521545</v>
      </c>
      <c r="AI724" s="2">
        <f>+Help!$G724*Help!AC724</f>
        <v>29.349182763744427</v>
      </c>
      <c r="AJ724" s="2">
        <f>+Help!$G724*Help!AD724</f>
        <v>46.957781163744421</v>
      </c>
      <c r="AK724" s="2">
        <f>+Help!$G724*Help!AE724</f>
        <v>31.025260029717682</v>
      </c>
      <c r="AL724" s="2">
        <f>+Help!$G724*Help!AF724</f>
        <v>24.78454680534918</v>
      </c>
      <c r="AM724" s="2">
        <f>+Help!$G724*Help!AG724</f>
        <v>12.838038632986626</v>
      </c>
      <c r="AN724" s="2">
        <f>+Help!$G724*Help!AH724</f>
        <v>30.843387815750372</v>
      </c>
      <c r="AO724" s="2">
        <f>+Help!$G724*Help!AI724</f>
        <v>127.48600297176819</v>
      </c>
      <c r="AP724" s="2">
        <f>+Help!$G724*Help!AJ724</f>
        <v>13.473839312399903</v>
      </c>
      <c r="AQ724" s="2">
        <f>+Help!$G724*Help!AK724</f>
        <v>301.0397405238827</v>
      </c>
      <c r="AR724" s="1478">
        <f>+Help!$G724*Help!AL724</f>
        <v>23.964338781575037</v>
      </c>
      <c r="AS724" s="1478">
        <f>+Help!$G724*Help!AM724</f>
        <v>0</v>
      </c>
      <c r="AV724" s="5">
        <v>1</v>
      </c>
    </row>
    <row r="725" spans="1:48" x14ac:dyDescent="0.2">
      <c r="A725" s="1">
        <v>45649</v>
      </c>
      <c r="B725" s="2">
        <f>+Help!$G725*Help!I725</f>
        <v>671.35809806835061</v>
      </c>
      <c r="C725" s="2">
        <f>+Help!$G725*Help!J725</f>
        <v>416.84398216939076</v>
      </c>
      <c r="D725" s="2">
        <f>+Help!$G725*Help!K725</f>
        <v>113.22436849925705</v>
      </c>
      <c r="E725" s="2">
        <f>+Help!$G725*Help!L725</f>
        <v>111.9405646359584</v>
      </c>
      <c r="F725" s="2">
        <f>+Help!$G725*Help!M725</f>
        <v>293.99727300900128</v>
      </c>
      <c r="G725" s="2">
        <f>+Help!$G725*Help!N725</f>
        <v>358.9801937894614</v>
      </c>
      <c r="H725" s="1478">
        <f>24*Help!R725/Help!$Q725</f>
        <v>265.94108163314229</v>
      </c>
      <c r="I725" s="1478">
        <f>24*Help!S725/Help!$Q725</f>
        <v>261.73283589906271</v>
      </c>
      <c r="J725" s="1478">
        <f>24*Help!T725/Help!$Q725</f>
        <v>17.741935483870968</v>
      </c>
      <c r="K725" s="1478">
        <f>24*Help!U725/Help!$Q725</f>
        <v>4.838709677419355</v>
      </c>
      <c r="L725" s="1478">
        <f>24*Help!V725/Help!$Q725</f>
        <v>1.935483870967742</v>
      </c>
      <c r="M725" s="1478">
        <f>24*Help!W725/Help!$Q725</f>
        <v>645.16129032258061</v>
      </c>
      <c r="N725" s="2">
        <f>100*Help!H725</f>
        <v>100</v>
      </c>
      <c r="O725" s="2">
        <f t="shared" si="102"/>
        <v>671.35809806835061</v>
      </c>
      <c r="P725" s="2">
        <f t="shared" si="103"/>
        <v>416.84398216939076</v>
      </c>
      <c r="Q725" s="2">
        <f t="shared" si="104"/>
        <v>113.22436849925705</v>
      </c>
      <c r="R725" s="2">
        <f t="shared" si="105"/>
        <v>111.9405646359584</v>
      </c>
      <c r="S725" s="2">
        <f t="shared" si="106"/>
        <v>293.99727300900128</v>
      </c>
      <c r="T725" s="2">
        <f t="shared" si="107"/>
        <v>358.9801937894614</v>
      </c>
      <c r="U725" s="1478">
        <f t="shared" si="108"/>
        <v>265.94108163314229</v>
      </c>
      <c r="V725" s="1478">
        <f t="shared" si="109"/>
        <v>261.73283589906271</v>
      </c>
      <c r="W725" s="1478">
        <f t="shared" si="110"/>
        <v>17.741935483870968</v>
      </c>
      <c r="X725" s="1478">
        <f t="shared" si="111"/>
        <v>4.838709677419355</v>
      </c>
      <c r="Y725" s="1478">
        <f t="shared" si="112"/>
        <v>1.935483870967742</v>
      </c>
      <c r="Z725" s="1478">
        <f t="shared" si="113"/>
        <v>645.16129032258061</v>
      </c>
      <c r="AA725" s="2">
        <f t="shared" ref="AA725:AA733" si="114">+N725</f>
        <v>100</v>
      </c>
      <c r="AC725" s="2">
        <v>1</v>
      </c>
      <c r="AE725" s="2">
        <f>+Help!$G725*Help!Y725</f>
        <v>276.76671619613671</v>
      </c>
      <c r="AF725" s="2">
        <f>+Help!$G725*Help!Z725</f>
        <v>140.07726597325407</v>
      </c>
      <c r="AG725" s="2">
        <f>+Help!$G725*Help!AA725</f>
        <v>0</v>
      </c>
      <c r="AH725" s="2">
        <f>+Help!$G725*Help!AB725</f>
        <v>225.16493313521545</v>
      </c>
      <c r="AI725" s="2">
        <f>+Help!$G725*Help!AC725</f>
        <v>29.349182763744427</v>
      </c>
      <c r="AJ725" s="2">
        <f>+Help!$G725*Help!AD725</f>
        <v>46.957781163744421</v>
      </c>
      <c r="AK725" s="2">
        <f>+Help!$G725*Help!AE725</f>
        <v>31.025260029717682</v>
      </c>
      <c r="AL725" s="2">
        <f>+Help!$G725*Help!AF725</f>
        <v>24.78454680534918</v>
      </c>
      <c r="AM725" s="2">
        <f>+Help!$G725*Help!AG725</f>
        <v>12.838038632986626</v>
      </c>
      <c r="AN725" s="2">
        <f>+Help!$G725*Help!AH725</f>
        <v>30.843387815750372</v>
      </c>
      <c r="AO725" s="2">
        <f>+Help!$G725*Help!AI725</f>
        <v>127.48600297176819</v>
      </c>
      <c r="AP725" s="2">
        <f>+Help!$G725*Help!AJ725</f>
        <v>13.473839312399903</v>
      </c>
      <c r="AQ725" s="2">
        <f>+Help!$G725*Help!AK725</f>
        <v>301.0397405238827</v>
      </c>
      <c r="AR725" s="1478">
        <f>+Help!$G725*Help!AL725</f>
        <v>23.964338781575037</v>
      </c>
      <c r="AS725" s="1478">
        <f>+Help!$G725*Help!AM725</f>
        <v>0</v>
      </c>
      <c r="AV725" s="5">
        <v>1</v>
      </c>
    </row>
    <row r="726" spans="1:48" x14ac:dyDescent="0.2">
      <c r="A726" s="1">
        <v>45650</v>
      </c>
      <c r="B726" s="2">
        <f>+Help!$G726*Help!I726</f>
        <v>671.35809806835061</v>
      </c>
      <c r="C726" s="2">
        <f>+Help!$G726*Help!J726</f>
        <v>416.84398216939076</v>
      </c>
      <c r="D726" s="2">
        <f>+Help!$G726*Help!K726</f>
        <v>113.22436849925705</v>
      </c>
      <c r="E726" s="2">
        <f>+Help!$G726*Help!L726</f>
        <v>111.9405646359584</v>
      </c>
      <c r="F726" s="2">
        <f>+Help!$G726*Help!M726</f>
        <v>293.99727300900128</v>
      </c>
      <c r="G726" s="2">
        <f>+Help!$G726*Help!N726</f>
        <v>358.9801937894614</v>
      </c>
      <c r="H726" s="1478">
        <f>24*Help!R726/Help!$Q726</f>
        <v>265.94108163314229</v>
      </c>
      <c r="I726" s="1478">
        <f>24*Help!S726/Help!$Q726</f>
        <v>261.73283589906271</v>
      </c>
      <c r="J726" s="1478">
        <f>24*Help!T726/Help!$Q726</f>
        <v>17.741935483870968</v>
      </c>
      <c r="K726" s="1478">
        <f>24*Help!U726/Help!$Q726</f>
        <v>4.838709677419355</v>
      </c>
      <c r="L726" s="1478">
        <f>24*Help!V726/Help!$Q726</f>
        <v>1.935483870967742</v>
      </c>
      <c r="M726" s="1478">
        <f>24*Help!W726/Help!$Q726</f>
        <v>645.16129032258061</v>
      </c>
      <c r="N726" s="2">
        <f>100*Help!H726</f>
        <v>100</v>
      </c>
      <c r="O726" s="2">
        <f t="shared" si="102"/>
        <v>671.35809806835061</v>
      </c>
      <c r="P726" s="2">
        <f t="shared" si="103"/>
        <v>416.84398216939076</v>
      </c>
      <c r="Q726" s="2">
        <f t="shared" si="104"/>
        <v>113.22436849925705</v>
      </c>
      <c r="R726" s="2">
        <f t="shared" si="105"/>
        <v>111.9405646359584</v>
      </c>
      <c r="S726" s="2">
        <f t="shared" si="106"/>
        <v>293.99727300900128</v>
      </c>
      <c r="T726" s="2">
        <f t="shared" si="107"/>
        <v>358.9801937894614</v>
      </c>
      <c r="U726" s="1478">
        <f t="shared" si="108"/>
        <v>265.94108163314229</v>
      </c>
      <c r="V726" s="1478">
        <f t="shared" si="109"/>
        <v>261.73283589906271</v>
      </c>
      <c r="W726" s="1478">
        <f t="shared" si="110"/>
        <v>17.741935483870968</v>
      </c>
      <c r="X726" s="1478">
        <f t="shared" si="111"/>
        <v>4.838709677419355</v>
      </c>
      <c r="Y726" s="1478">
        <f t="shared" si="112"/>
        <v>1.935483870967742</v>
      </c>
      <c r="Z726" s="1478">
        <f t="shared" si="113"/>
        <v>645.16129032258061</v>
      </c>
      <c r="AA726" s="2">
        <f t="shared" si="114"/>
        <v>100</v>
      </c>
      <c r="AC726" s="2">
        <v>1</v>
      </c>
      <c r="AE726" s="2">
        <f>+Help!$G726*Help!Y726</f>
        <v>276.76671619613671</v>
      </c>
      <c r="AF726" s="2">
        <f>+Help!$G726*Help!Z726</f>
        <v>140.07726597325407</v>
      </c>
      <c r="AG726" s="2">
        <f>+Help!$G726*Help!AA726</f>
        <v>0</v>
      </c>
      <c r="AH726" s="2">
        <f>+Help!$G726*Help!AB726</f>
        <v>225.16493313521545</v>
      </c>
      <c r="AI726" s="2">
        <f>+Help!$G726*Help!AC726</f>
        <v>29.349182763744427</v>
      </c>
      <c r="AJ726" s="2">
        <f>+Help!$G726*Help!AD726</f>
        <v>46.957781163744421</v>
      </c>
      <c r="AK726" s="2">
        <f>+Help!$G726*Help!AE726</f>
        <v>31.025260029717682</v>
      </c>
      <c r="AL726" s="2">
        <f>+Help!$G726*Help!AF726</f>
        <v>24.78454680534918</v>
      </c>
      <c r="AM726" s="2">
        <f>+Help!$G726*Help!AG726</f>
        <v>12.838038632986626</v>
      </c>
      <c r="AN726" s="2">
        <f>+Help!$G726*Help!AH726</f>
        <v>30.843387815750372</v>
      </c>
      <c r="AO726" s="2">
        <f>+Help!$G726*Help!AI726</f>
        <v>127.48600297176819</v>
      </c>
      <c r="AP726" s="2">
        <f>+Help!$G726*Help!AJ726</f>
        <v>13.473839312399903</v>
      </c>
      <c r="AQ726" s="2">
        <f>+Help!$G726*Help!AK726</f>
        <v>301.0397405238827</v>
      </c>
      <c r="AR726" s="1478">
        <f>+Help!$G726*Help!AL726</f>
        <v>23.964338781575037</v>
      </c>
      <c r="AS726" s="1478">
        <f>+Help!$G726*Help!AM726</f>
        <v>0</v>
      </c>
      <c r="AV726" s="5">
        <v>1</v>
      </c>
    </row>
    <row r="727" spans="1:48" x14ac:dyDescent="0.2">
      <c r="A727" s="1">
        <v>45651</v>
      </c>
      <c r="B727" s="2">
        <f>+Help!$G727*Help!I727</f>
        <v>671.35809806835061</v>
      </c>
      <c r="C727" s="2">
        <f>+Help!$G727*Help!J727</f>
        <v>416.84398216939076</v>
      </c>
      <c r="D727" s="2">
        <f>+Help!$G727*Help!K727</f>
        <v>113.22436849925705</v>
      </c>
      <c r="E727" s="2">
        <f>+Help!$G727*Help!L727</f>
        <v>111.9405646359584</v>
      </c>
      <c r="F727" s="2">
        <f>+Help!$G727*Help!M727</f>
        <v>293.99727300900128</v>
      </c>
      <c r="G727" s="2">
        <f>+Help!$G727*Help!N727</f>
        <v>358.9801937894614</v>
      </c>
      <c r="H727" s="1478">
        <f>24*Help!R727/Help!$Q727</f>
        <v>265.94108163314229</v>
      </c>
      <c r="I727" s="1478">
        <f>24*Help!S727/Help!$Q727</f>
        <v>261.73283589906271</v>
      </c>
      <c r="J727" s="1478">
        <f>24*Help!T727/Help!$Q727</f>
        <v>17.741935483870968</v>
      </c>
      <c r="K727" s="1478">
        <f>24*Help!U727/Help!$Q727</f>
        <v>4.838709677419355</v>
      </c>
      <c r="L727" s="1478">
        <f>24*Help!V727/Help!$Q727</f>
        <v>1.935483870967742</v>
      </c>
      <c r="M727" s="1478">
        <f>24*Help!W727/Help!$Q727</f>
        <v>645.16129032258061</v>
      </c>
      <c r="N727" s="2">
        <f>100*Help!H727</f>
        <v>100</v>
      </c>
      <c r="O727" s="2">
        <f t="shared" si="102"/>
        <v>671.35809806835061</v>
      </c>
      <c r="P727" s="2">
        <f t="shared" si="103"/>
        <v>416.84398216939076</v>
      </c>
      <c r="Q727" s="2">
        <f t="shared" si="104"/>
        <v>113.22436849925705</v>
      </c>
      <c r="R727" s="2">
        <f t="shared" si="105"/>
        <v>111.9405646359584</v>
      </c>
      <c r="S727" s="2">
        <f t="shared" si="106"/>
        <v>293.99727300900128</v>
      </c>
      <c r="T727" s="2">
        <f t="shared" si="107"/>
        <v>358.9801937894614</v>
      </c>
      <c r="U727" s="1478">
        <f t="shared" si="108"/>
        <v>265.94108163314229</v>
      </c>
      <c r="V727" s="1478">
        <f t="shared" si="109"/>
        <v>261.73283589906271</v>
      </c>
      <c r="W727" s="1478">
        <f t="shared" si="110"/>
        <v>17.741935483870968</v>
      </c>
      <c r="X727" s="1478">
        <f t="shared" si="111"/>
        <v>4.838709677419355</v>
      </c>
      <c r="Y727" s="1478">
        <f t="shared" si="112"/>
        <v>1.935483870967742</v>
      </c>
      <c r="Z727" s="1478">
        <f t="shared" si="113"/>
        <v>645.16129032258061</v>
      </c>
      <c r="AA727" s="2">
        <f t="shared" si="114"/>
        <v>100</v>
      </c>
      <c r="AC727" s="2">
        <v>1</v>
      </c>
      <c r="AE727" s="2">
        <f>+Help!$G727*Help!Y727</f>
        <v>276.76671619613671</v>
      </c>
      <c r="AF727" s="2">
        <f>+Help!$G727*Help!Z727</f>
        <v>140.07726597325407</v>
      </c>
      <c r="AG727" s="2">
        <f>+Help!$G727*Help!AA727</f>
        <v>0</v>
      </c>
      <c r="AH727" s="2">
        <f>+Help!$G727*Help!AB727</f>
        <v>225.16493313521545</v>
      </c>
      <c r="AI727" s="2">
        <f>+Help!$G727*Help!AC727</f>
        <v>29.349182763744427</v>
      </c>
      <c r="AJ727" s="2">
        <f>+Help!$G727*Help!AD727</f>
        <v>46.957781163744421</v>
      </c>
      <c r="AK727" s="2">
        <f>+Help!$G727*Help!AE727</f>
        <v>31.025260029717682</v>
      </c>
      <c r="AL727" s="2">
        <f>+Help!$G727*Help!AF727</f>
        <v>24.78454680534918</v>
      </c>
      <c r="AM727" s="2">
        <f>+Help!$G727*Help!AG727</f>
        <v>12.838038632986626</v>
      </c>
      <c r="AN727" s="2">
        <f>+Help!$G727*Help!AH727</f>
        <v>30.843387815750372</v>
      </c>
      <c r="AO727" s="2">
        <f>+Help!$G727*Help!AI727</f>
        <v>127.48600297176819</v>
      </c>
      <c r="AP727" s="2">
        <f>+Help!$G727*Help!AJ727</f>
        <v>13.473839312399903</v>
      </c>
      <c r="AQ727" s="2">
        <f>+Help!$G727*Help!AK727</f>
        <v>301.0397405238827</v>
      </c>
      <c r="AR727" s="1478">
        <f>+Help!$G727*Help!AL727</f>
        <v>23.964338781575037</v>
      </c>
      <c r="AS727" s="1478">
        <f>+Help!$G727*Help!AM727</f>
        <v>0</v>
      </c>
      <c r="AV727" s="5">
        <v>1</v>
      </c>
    </row>
    <row r="728" spans="1:48" x14ac:dyDescent="0.2">
      <c r="A728" s="1">
        <v>45652</v>
      </c>
      <c r="B728" s="2">
        <f>+Help!$G728*Help!I728</f>
        <v>671.35809806835061</v>
      </c>
      <c r="C728" s="2">
        <f>+Help!$G728*Help!J728</f>
        <v>416.84398216939076</v>
      </c>
      <c r="D728" s="2">
        <f>+Help!$G728*Help!K728</f>
        <v>113.22436849925705</v>
      </c>
      <c r="E728" s="2">
        <f>+Help!$G728*Help!L728</f>
        <v>111.9405646359584</v>
      </c>
      <c r="F728" s="2">
        <f>+Help!$G728*Help!M728</f>
        <v>293.99727300900128</v>
      </c>
      <c r="G728" s="2">
        <f>+Help!$G728*Help!N728</f>
        <v>358.9801937894614</v>
      </c>
      <c r="H728" s="1478">
        <f>24*Help!R728/Help!$Q728</f>
        <v>265.94108163314229</v>
      </c>
      <c r="I728" s="1478">
        <f>24*Help!S728/Help!$Q728</f>
        <v>261.73283589906271</v>
      </c>
      <c r="J728" s="1478">
        <f>24*Help!T728/Help!$Q728</f>
        <v>17.741935483870968</v>
      </c>
      <c r="K728" s="1478">
        <f>24*Help!U728/Help!$Q728</f>
        <v>4.838709677419355</v>
      </c>
      <c r="L728" s="1478">
        <f>24*Help!V728/Help!$Q728</f>
        <v>1.935483870967742</v>
      </c>
      <c r="M728" s="1478">
        <f>24*Help!W728/Help!$Q728</f>
        <v>645.16129032258061</v>
      </c>
      <c r="N728" s="2">
        <f>100*Help!H728</f>
        <v>100</v>
      </c>
      <c r="O728" s="2">
        <f t="shared" ref="O728:O733" si="115">+B728*$AC728</f>
        <v>671.35809806835061</v>
      </c>
      <c r="P728" s="2">
        <f t="shared" ref="P728:P733" si="116">+C728*$AC728</f>
        <v>416.84398216939076</v>
      </c>
      <c r="Q728" s="2">
        <f t="shared" ref="Q728:Q733" si="117">+D728*$AC728</f>
        <v>113.22436849925705</v>
      </c>
      <c r="R728" s="2">
        <f t="shared" ref="R728:R733" si="118">+E728*$AC728</f>
        <v>111.9405646359584</v>
      </c>
      <c r="S728" s="2">
        <f t="shared" ref="S728:S733" si="119">+F728*$AC728</f>
        <v>293.99727300900128</v>
      </c>
      <c r="T728" s="2">
        <f t="shared" ref="T728:T733" si="120">+G728*$AC728</f>
        <v>358.9801937894614</v>
      </c>
      <c r="U728" s="1478">
        <f t="shared" ref="U728:U733" si="121">+H728*$AC728</f>
        <v>265.94108163314229</v>
      </c>
      <c r="V728" s="1478">
        <f t="shared" ref="V728:V733" si="122">+I728*$AC728</f>
        <v>261.73283589906271</v>
      </c>
      <c r="W728" s="1478">
        <f t="shared" ref="W728:W733" si="123">+J728*$AC728</f>
        <v>17.741935483870968</v>
      </c>
      <c r="X728" s="1478">
        <f t="shared" ref="X728:X733" si="124">+K728*$AC728</f>
        <v>4.838709677419355</v>
      </c>
      <c r="Y728" s="1478">
        <f t="shared" ref="Y728:Y733" si="125">+L728*$AC728</f>
        <v>1.935483870967742</v>
      </c>
      <c r="Z728" s="1478">
        <f t="shared" ref="Z728:Z733" si="126">+M728*$AC728</f>
        <v>645.16129032258061</v>
      </c>
      <c r="AA728" s="2">
        <f t="shared" si="114"/>
        <v>100</v>
      </c>
      <c r="AC728" s="2">
        <v>1</v>
      </c>
      <c r="AE728" s="2">
        <f>+Help!$G728*Help!Y728</f>
        <v>276.76671619613671</v>
      </c>
      <c r="AF728" s="2">
        <f>+Help!$G728*Help!Z728</f>
        <v>140.07726597325407</v>
      </c>
      <c r="AG728" s="2">
        <f>+Help!$G728*Help!AA728</f>
        <v>0</v>
      </c>
      <c r="AH728" s="2">
        <f>+Help!$G728*Help!AB728</f>
        <v>225.16493313521545</v>
      </c>
      <c r="AI728" s="2">
        <f>+Help!$G728*Help!AC728</f>
        <v>29.349182763744427</v>
      </c>
      <c r="AJ728" s="2">
        <f>+Help!$G728*Help!AD728</f>
        <v>46.957781163744421</v>
      </c>
      <c r="AK728" s="2">
        <f>+Help!$G728*Help!AE728</f>
        <v>31.025260029717682</v>
      </c>
      <c r="AL728" s="2">
        <f>+Help!$G728*Help!AF728</f>
        <v>24.78454680534918</v>
      </c>
      <c r="AM728" s="2">
        <f>+Help!$G728*Help!AG728</f>
        <v>12.838038632986626</v>
      </c>
      <c r="AN728" s="2">
        <f>+Help!$G728*Help!AH728</f>
        <v>30.843387815750372</v>
      </c>
      <c r="AO728" s="2">
        <f>+Help!$G728*Help!AI728</f>
        <v>127.48600297176819</v>
      </c>
      <c r="AP728" s="2">
        <f>+Help!$G728*Help!AJ728</f>
        <v>13.473839312399903</v>
      </c>
      <c r="AQ728" s="2">
        <f>+Help!$G728*Help!AK728</f>
        <v>301.0397405238827</v>
      </c>
      <c r="AR728" s="1478">
        <f>+Help!$G728*Help!AL728</f>
        <v>23.964338781575037</v>
      </c>
      <c r="AS728" s="1478">
        <f>+Help!$G728*Help!AM728</f>
        <v>0</v>
      </c>
      <c r="AV728" s="5">
        <v>1</v>
      </c>
    </row>
    <row r="729" spans="1:48" x14ac:dyDescent="0.2">
      <c r="A729" s="1">
        <v>45653</v>
      </c>
      <c r="B729" s="2">
        <f>+Help!$G729*Help!I729</f>
        <v>671.35809806835061</v>
      </c>
      <c r="C729" s="2">
        <f>+Help!$G729*Help!J729</f>
        <v>416.84398216939076</v>
      </c>
      <c r="D729" s="2">
        <f>+Help!$G729*Help!K729</f>
        <v>113.22436849925705</v>
      </c>
      <c r="E729" s="2">
        <f>+Help!$G729*Help!L729</f>
        <v>111.9405646359584</v>
      </c>
      <c r="F729" s="2">
        <f>+Help!$G729*Help!M729</f>
        <v>293.99727300900128</v>
      </c>
      <c r="G729" s="2">
        <f>+Help!$G729*Help!N729</f>
        <v>358.9801937894614</v>
      </c>
      <c r="H729" s="1478">
        <f>24*Help!R729/Help!$Q729</f>
        <v>265.94108163314229</v>
      </c>
      <c r="I729" s="1478">
        <f>24*Help!S729/Help!$Q729</f>
        <v>261.73283589906271</v>
      </c>
      <c r="J729" s="1478">
        <f>24*Help!T729/Help!$Q729</f>
        <v>17.741935483870968</v>
      </c>
      <c r="K729" s="1478">
        <f>24*Help!U729/Help!$Q729</f>
        <v>4.838709677419355</v>
      </c>
      <c r="L729" s="1478">
        <f>24*Help!V729/Help!$Q729</f>
        <v>1.935483870967742</v>
      </c>
      <c r="M729" s="1478">
        <f>24*Help!W729/Help!$Q729</f>
        <v>645.16129032258061</v>
      </c>
      <c r="N729" s="2">
        <f>100*Help!H729</f>
        <v>100</v>
      </c>
      <c r="O729" s="2">
        <f t="shared" si="115"/>
        <v>671.35809806835061</v>
      </c>
      <c r="P729" s="2">
        <f t="shared" si="116"/>
        <v>416.84398216939076</v>
      </c>
      <c r="Q729" s="2">
        <f t="shared" si="117"/>
        <v>113.22436849925705</v>
      </c>
      <c r="R729" s="2">
        <f t="shared" si="118"/>
        <v>111.9405646359584</v>
      </c>
      <c r="S729" s="2">
        <f t="shared" si="119"/>
        <v>293.99727300900128</v>
      </c>
      <c r="T729" s="2">
        <f t="shared" si="120"/>
        <v>358.9801937894614</v>
      </c>
      <c r="U729" s="1478">
        <f t="shared" si="121"/>
        <v>265.94108163314229</v>
      </c>
      <c r="V729" s="1478">
        <f t="shared" si="122"/>
        <v>261.73283589906271</v>
      </c>
      <c r="W729" s="1478">
        <f t="shared" si="123"/>
        <v>17.741935483870968</v>
      </c>
      <c r="X729" s="1478">
        <f t="shared" si="124"/>
        <v>4.838709677419355</v>
      </c>
      <c r="Y729" s="1478">
        <f t="shared" si="125"/>
        <v>1.935483870967742</v>
      </c>
      <c r="Z729" s="1478">
        <f t="shared" si="126"/>
        <v>645.16129032258061</v>
      </c>
      <c r="AA729" s="2">
        <f t="shared" si="114"/>
        <v>100</v>
      </c>
      <c r="AC729" s="2">
        <v>1</v>
      </c>
      <c r="AE729" s="2">
        <f>+Help!$G729*Help!Y729</f>
        <v>276.76671619613671</v>
      </c>
      <c r="AF729" s="2">
        <f>+Help!$G729*Help!Z729</f>
        <v>140.07726597325407</v>
      </c>
      <c r="AG729" s="2">
        <f>+Help!$G729*Help!AA729</f>
        <v>0</v>
      </c>
      <c r="AH729" s="2">
        <f>+Help!$G729*Help!AB729</f>
        <v>225.16493313521545</v>
      </c>
      <c r="AI729" s="2">
        <f>+Help!$G729*Help!AC729</f>
        <v>29.349182763744427</v>
      </c>
      <c r="AJ729" s="2">
        <f>+Help!$G729*Help!AD729</f>
        <v>46.957781163744421</v>
      </c>
      <c r="AK729" s="2">
        <f>+Help!$G729*Help!AE729</f>
        <v>31.025260029717682</v>
      </c>
      <c r="AL729" s="2">
        <f>+Help!$G729*Help!AF729</f>
        <v>24.78454680534918</v>
      </c>
      <c r="AM729" s="2">
        <f>+Help!$G729*Help!AG729</f>
        <v>12.838038632986626</v>
      </c>
      <c r="AN729" s="2">
        <f>+Help!$G729*Help!AH729</f>
        <v>30.843387815750372</v>
      </c>
      <c r="AO729" s="2">
        <f>+Help!$G729*Help!AI729</f>
        <v>127.48600297176819</v>
      </c>
      <c r="AP729" s="2">
        <f>+Help!$G729*Help!AJ729</f>
        <v>13.473839312399903</v>
      </c>
      <c r="AQ729" s="2">
        <f>+Help!$G729*Help!AK729</f>
        <v>301.0397405238827</v>
      </c>
      <c r="AR729" s="1478">
        <f>+Help!$G729*Help!AL729</f>
        <v>23.964338781575037</v>
      </c>
      <c r="AS729" s="1478">
        <f>+Help!$G729*Help!AM729</f>
        <v>0</v>
      </c>
      <c r="AV729" s="5">
        <v>1</v>
      </c>
    </row>
    <row r="730" spans="1:48" x14ac:dyDescent="0.2">
      <c r="A730" s="1">
        <v>45654</v>
      </c>
      <c r="B730" s="2">
        <f>+Help!$G730*Help!I730</f>
        <v>671.35809806835061</v>
      </c>
      <c r="C730" s="2">
        <f>+Help!$G730*Help!J730</f>
        <v>416.84398216939076</v>
      </c>
      <c r="D730" s="2">
        <f>+Help!$G730*Help!K730</f>
        <v>113.22436849925705</v>
      </c>
      <c r="E730" s="2">
        <f>+Help!$G730*Help!L730</f>
        <v>111.9405646359584</v>
      </c>
      <c r="F730" s="2">
        <f>+Help!$G730*Help!M730</f>
        <v>293.99727300900128</v>
      </c>
      <c r="G730" s="2">
        <f>+Help!$G730*Help!N730</f>
        <v>358.9801937894614</v>
      </c>
      <c r="H730" s="1478">
        <f>24*Help!R730/Help!$Q730</f>
        <v>265.94108163314229</v>
      </c>
      <c r="I730" s="1478">
        <f>24*Help!S730/Help!$Q730</f>
        <v>261.73283589906271</v>
      </c>
      <c r="J730" s="1478">
        <f>24*Help!T730/Help!$Q730</f>
        <v>17.741935483870968</v>
      </c>
      <c r="K730" s="1478">
        <f>24*Help!U730/Help!$Q730</f>
        <v>4.838709677419355</v>
      </c>
      <c r="L730" s="1478">
        <f>24*Help!V730/Help!$Q730</f>
        <v>1.935483870967742</v>
      </c>
      <c r="M730" s="1478">
        <f>24*Help!W730/Help!$Q730</f>
        <v>645.16129032258061</v>
      </c>
      <c r="N730" s="2">
        <f>100*Help!H730</f>
        <v>100</v>
      </c>
      <c r="O730" s="2">
        <f t="shared" si="115"/>
        <v>671.35809806835061</v>
      </c>
      <c r="P730" s="2">
        <f t="shared" si="116"/>
        <v>416.84398216939076</v>
      </c>
      <c r="Q730" s="2">
        <f t="shared" si="117"/>
        <v>113.22436849925705</v>
      </c>
      <c r="R730" s="2">
        <f t="shared" si="118"/>
        <v>111.9405646359584</v>
      </c>
      <c r="S730" s="2">
        <f t="shared" si="119"/>
        <v>293.99727300900128</v>
      </c>
      <c r="T730" s="2">
        <f t="shared" si="120"/>
        <v>358.9801937894614</v>
      </c>
      <c r="U730" s="1478">
        <f t="shared" si="121"/>
        <v>265.94108163314229</v>
      </c>
      <c r="V730" s="1478">
        <f t="shared" si="122"/>
        <v>261.73283589906271</v>
      </c>
      <c r="W730" s="1478">
        <f t="shared" si="123"/>
        <v>17.741935483870968</v>
      </c>
      <c r="X730" s="1478">
        <f t="shared" si="124"/>
        <v>4.838709677419355</v>
      </c>
      <c r="Y730" s="1478">
        <f t="shared" si="125"/>
        <v>1.935483870967742</v>
      </c>
      <c r="Z730" s="1478">
        <f t="shared" si="126"/>
        <v>645.16129032258061</v>
      </c>
      <c r="AA730" s="2">
        <f t="shared" si="114"/>
        <v>100</v>
      </c>
      <c r="AC730" s="2">
        <v>1</v>
      </c>
      <c r="AE730" s="2">
        <f>+Help!$G730*Help!Y730</f>
        <v>276.76671619613671</v>
      </c>
      <c r="AF730" s="2">
        <f>+Help!$G730*Help!Z730</f>
        <v>140.07726597325407</v>
      </c>
      <c r="AG730" s="2">
        <f>+Help!$G730*Help!AA730</f>
        <v>0</v>
      </c>
      <c r="AH730" s="2">
        <f>+Help!$G730*Help!AB730</f>
        <v>225.16493313521545</v>
      </c>
      <c r="AI730" s="2">
        <f>+Help!$G730*Help!AC730</f>
        <v>29.349182763744427</v>
      </c>
      <c r="AJ730" s="2">
        <f>+Help!$G730*Help!AD730</f>
        <v>46.957781163744421</v>
      </c>
      <c r="AK730" s="2">
        <f>+Help!$G730*Help!AE730</f>
        <v>31.025260029717682</v>
      </c>
      <c r="AL730" s="2">
        <f>+Help!$G730*Help!AF730</f>
        <v>24.78454680534918</v>
      </c>
      <c r="AM730" s="2">
        <f>+Help!$G730*Help!AG730</f>
        <v>12.838038632986626</v>
      </c>
      <c r="AN730" s="2">
        <f>+Help!$G730*Help!AH730</f>
        <v>30.843387815750372</v>
      </c>
      <c r="AO730" s="2">
        <f>+Help!$G730*Help!AI730</f>
        <v>127.48600297176819</v>
      </c>
      <c r="AP730" s="2">
        <f>+Help!$G730*Help!AJ730</f>
        <v>13.473839312399903</v>
      </c>
      <c r="AQ730" s="2">
        <f>+Help!$G730*Help!AK730</f>
        <v>301.0397405238827</v>
      </c>
      <c r="AR730" s="1478">
        <f>+Help!$G730*Help!AL730</f>
        <v>23.964338781575037</v>
      </c>
      <c r="AS730" s="1478">
        <f>+Help!$G730*Help!AM730</f>
        <v>0</v>
      </c>
      <c r="AV730" s="5">
        <v>1</v>
      </c>
    </row>
    <row r="731" spans="1:48" x14ac:dyDescent="0.2">
      <c r="A731" s="1">
        <v>45655</v>
      </c>
      <c r="B731" s="2">
        <f>+Help!$G731*Help!I731</f>
        <v>671.35809806835061</v>
      </c>
      <c r="C731" s="2">
        <f>+Help!$G731*Help!J731</f>
        <v>416.84398216939076</v>
      </c>
      <c r="D731" s="2">
        <f>+Help!$G731*Help!K731</f>
        <v>113.22436849925705</v>
      </c>
      <c r="E731" s="2">
        <f>+Help!$G731*Help!L731</f>
        <v>111.9405646359584</v>
      </c>
      <c r="F731" s="2">
        <f>+Help!$G731*Help!M731</f>
        <v>293.99727300900128</v>
      </c>
      <c r="G731" s="2">
        <f>+Help!$G731*Help!N731</f>
        <v>358.9801937894614</v>
      </c>
      <c r="H731" s="1478">
        <f>24*Help!R731/Help!$Q731</f>
        <v>265.94108163314229</v>
      </c>
      <c r="I731" s="1478">
        <f>24*Help!S731/Help!$Q731</f>
        <v>261.73283589906271</v>
      </c>
      <c r="J731" s="1478">
        <f>24*Help!T731/Help!$Q731</f>
        <v>17.741935483870968</v>
      </c>
      <c r="K731" s="1478">
        <f>24*Help!U731/Help!$Q731</f>
        <v>4.838709677419355</v>
      </c>
      <c r="L731" s="1478">
        <f>24*Help!V731/Help!$Q731</f>
        <v>1.935483870967742</v>
      </c>
      <c r="M731" s="1478">
        <f>24*Help!W731/Help!$Q731</f>
        <v>645.16129032258061</v>
      </c>
      <c r="N731" s="2">
        <f>100*Help!H731</f>
        <v>100</v>
      </c>
      <c r="O731" s="2">
        <f t="shared" si="115"/>
        <v>671.35809806835061</v>
      </c>
      <c r="P731" s="2">
        <f t="shared" si="116"/>
        <v>416.84398216939076</v>
      </c>
      <c r="Q731" s="2">
        <f t="shared" si="117"/>
        <v>113.22436849925705</v>
      </c>
      <c r="R731" s="2">
        <f t="shared" si="118"/>
        <v>111.9405646359584</v>
      </c>
      <c r="S731" s="2">
        <f t="shared" si="119"/>
        <v>293.99727300900128</v>
      </c>
      <c r="T731" s="2">
        <f t="shared" si="120"/>
        <v>358.9801937894614</v>
      </c>
      <c r="U731" s="1478">
        <f t="shared" si="121"/>
        <v>265.94108163314229</v>
      </c>
      <c r="V731" s="1478">
        <f t="shared" si="122"/>
        <v>261.73283589906271</v>
      </c>
      <c r="W731" s="1478">
        <f t="shared" si="123"/>
        <v>17.741935483870968</v>
      </c>
      <c r="X731" s="1478">
        <f t="shared" si="124"/>
        <v>4.838709677419355</v>
      </c>
      <c r="Y731" s="1478">
        <f t="shared" si="125"/>
        <v>1.935483870967742</v>
      </c>
      <c r="Z731" s="1478">
        <f t="shared" si="126"/>
        <v>645.16129032258061</v>
      </c>
      <c r="AA731" s="2">
        <f t="shared" si="114"/>
        <v>100</v>
      </c>
      <c r="AC731" s="2">
        <v>1</v>
      </c>
      <c r="AE731" s="2">
        <f>+Help!$G731*Help!Y731</f>
        <v>276.76671619613671</v>
      </c>
      <c r="AF731" s="2">
        <f>+Help!$G731*Help!Z731</f>
        <v>140.07726597325407</v>
      </c>
      <c r="AG731" s="2">
        <f>+Help!$G731*Help!AA731</f>
        <v>0</v>
      </c>
      <c r="AH731" s="2">
        <f>+Help!$G731*Help!AB731</f>
        <v>225.16493313521545</v>
      </c>
      <c r="AI731" s="2">
        <f>+Help!$G731*Help!AC731</f>
        <v>29.349182763744427</v>
      </c>
      <c r="AJ731" s="2">
        <f>+Help!$G731*Help!AD731</f>
        <v>46.957781163744421</v>
      </c>
      <c r="AK731" s="2">
        <f>+Help!$G731*Help!AE731</f>
        <v>31.025260029717682</v>
      </c>
      <c r="AL731" s="2">
        <f>+Help!$G731*Help!AF731</f>
        <v>24.78454680534918</v>
      </c>
      <c r="AM731" s="2">
        <f>+Help!$G731*Help!AG731</f>
        <v>12.838038632986626</v>
      </c>
      <c r="AN731" s="2">
        <f>+Help!$G731*Help!AH731</f>
        <v>30.843387815750372</v>
      </c>
      <c r="AO731" s="2">
        <f>+Help!$G731*Help!AI731</f>
        <v>127.48600297176819</v>
      </c>
      <c r="AP731" s="2">
        <f>+Help!$G731*Help!AJ731</f>
        <v>13.473839312399903</v>
      </c>
      <c r="AQ731" s="2">
        <f>+Help!$G731*Help!AK731</f>
        <v>301.0397405238827</v>
      </c>
      <c r="AR731" s="1478">
        <f>+Help!$G731*Help!AL731</f>
        <v>23.964338781575037</v>
      </c>
      <c r="AS731" s="1478">
        <f>+Help!$G731*Help!AM731</f>
        <v>0</v>
      </c>
      <c r="AV731" s="5">
        <v>1</v>
      </c>
    </row>
    <row r="732" spans="1:48" x14ac:dyDescent="0.2">
      <c r="A732" s="1">
        <v>45656</v>
      </c>
      <c r="B732" s="2">
        <f>+Help!$G732*Help!I732</f>
        <v>671.35809806835061</v>
      </c>
      <c r="C732" s="2">
        <f>+Help!$G732*Help!J732</f>
        <v>416.84398216939076</v>
      </c>
      <c r="D732" s="2">
        <f>+Help!$G732*Help!K732</f>
        <v>113.22436849925705</v>
      </c>
      <c r="E732" s="2">
        <f>+Help!$G732*Help!L732</f>
        <v>111.9405646359584</v>
      </c>
      <c r="F732" s="2">
        <f>+Help!$G732*Help!M732</f>
        <v>293.99727300900128</v>
      </c>
      <c r="G732" s="2">
        <f>+Help!$G732*Help!N732</f>
        <v>358.9801937894614</v>
      </c>
      <c r="H732" s="1478">
        <f>24*Help!R732/Help!$Q732</f>
        <v>265.94108163314229</v>
      </c>
      <c r="I732" s="1478">
        <f>24*Help!S732/Help!$Q732</f>
        <v>261.73283589906271</v>
      </c>
      <c r="J732" s="1478">
        <f>24*Help!T732/Help!$Q732</f>
        <v>17.741935483870968</v>
      </c>
      <c r="K732" s="1478">
        <f>24*Help!U732/Help!$Q732</f>
        <v>4.838709677419355</v>
      </c>
      <c r="L732" s="1478">
        <f>24*Help!V732/Help!$Q732</f>
        <v>1.935483870967742</v>
      </c>
      <c r="M732" s="1478">
        <f>24*Help!W732/Help!$Q732</f>
        <v>645.16129032258061</v>
      </c>
      <c r="N732" s="2">
        <f>100*Help!H732</f>
        <v>100</v>
      </c>
      <c r="O732" s="2">
        <f t="shared" si="115"/>
        <v>671.35809806835061</v>
      </c>
      <c r="P732" s="2">
        <f t="shared" si="116"/>
        <v>416.84398216939076</v>
      </c>
      <c r="Q732" s="2">
        <f t="shared" si="117"/>
        <v>113.22436849925705</v>
      </c>
      <c r="R732" s="2">
        <f t="shared" si="118"/>
        <v>111.9405646359584</v>
      </c>
      <c r="S732" s="2">
        <f t="shared" si="119"/>
        <v>293.99727300900128</v>
      </c>
      <c r="T732" s="2">
        <f t="shared" si="120"/>
        <v>358.9801937894614</v>
      </c>
      <c r="U732" s="1478">
        <f t="shared" si="121"/>
        <v>265.94108163314229</v>
      </c>
      <c r="V732" s="1478">
        <f t="shared" si="122"/>
        <v>261.73283589906271</v>
      </c>
      <c r="W732" s="1478">
        <f t="shared" si="123"/>
        <v>17.741935483870968</v>
      </c>
      <c r="X732" s="1478">
        <f t="shared" si="124"/>
        <v>4.838709677419355</v>
      </c>
      <c r="Y732" s="1478">
        <f t="shared" si="125"/>
        <v>1.935483870967742</v>
      </c>
      <c r="Z732" s="1478">
        <f t="shared" si="126"/>
        <v>645.16129032258061</v>
      </c>
      <c r="AA732" s="2">
        <f t="shared" si="114"/>
        <v>100</v>
      </c>
      <c r="AC732" s="2">
        <v>1</v>
      </c>
      <c r="AE732" s="2">
        <f>+Help!$G732*Help!Y732</f>
        <v>276.76671619613671</v>
      </c>
      <c r="AF732" s="2">
        <f>+Help!$G732*Help!Z732</f>
        <v>140.07726597325407</v>
      </c>
      <c r="AG732" s="2">
        <f>+Help!$G732*Help!AA732</f>
        <v>0</v>
      </c>
      <c r="AH732" s="2">
        <f>+Help!$G732*Help!AB732</f>
        <v>225.16493313521545</v>
      </c>
      <c r="AI732" s="2">
        <f>+Help!$G732*Help!AC732</f>
        <v>29.349182763744427</v>
      </c>
      <c r="AJ732" s="2">
        <f>+Help!$G732*Help!AD732</f>
        <v>46.957781163744421</v>
      </c>
      <c r="AK732" s="2">
        <f>+Help!$G732*Help!AE732</f>
        <v>31.025260029717682</v>
      </c>
      <c r="AL732" s="2">
        <f>+Help!$G732*Help!AF732</f>
        <v>24.78454680534918</v>
      </c>
      <c r="AM732" s="2">
        <f>+Help!$G732*Help!AG732</f>
        <v>12.838038632986626</v>
      </c>
      <c r="AN732" s="2">
        <f>+Help!$G732*Help!AH732</f>
        <v>30.843387815750372</v>
      </c>
      <c r="AO732" s="2">
        <f>+Help!$G732*Help!AI732</f>
        <v>127.48600297176819</v>
      </c>
      <c r="AP732" s="2">
        <f>+Help!$G732*Help!AJ732</f>
        <v>13.473839312399903</v>
      </c>
      <c r="AQ732" s="2">
        <f>+Help!$G732*Help!AK732</f>
        <v>301.0397405238827</v>
      </c>
      <c r="AR732" s="1478">
        <f>+Help!$G732*Help!AL732</f>
        <v>23.964338781575037</v>
      </c>
      <c r="AS732" s="1478">
        <f>+Help!$G732*Help!AM732</f>
        <v>0</v>
      </c>
      <c r="AV732" s="5">
        <v>1</v>
      </c>
    </row>
    <row r="733" spans="1:48" x14ac:dyDescent="0.2">
      <c r="A733" s="1">
        <v>45657</v>
      </c>
      <c r="B733" s="2">
        <f>+Help!$G733*Help!I733</f>
        <v>223.78603268945022</v>
      </c>
      <c r="C733" s="2">
        <f>+Help!$G733*Help!J733</f>
        <v>138.94799405646359</v>
      </c>
      <c r="D733" s="2">
        <f>+Help!$G733*Help!K733</f>
        <v>37.74145616641902</v>
      </c>
      <c r="E733" s="2">
        <f>+Help!$G733*Help!L733</f>
        <v>37.31352154531946</v>
      </c>
      <c r="F733" s="2">
        <f>+Help!$G733*Help!M733</f>
        <v>97.99909100300043</v>
      </c>
      <c r="G733" s="2">
        <f>+Help!$G733*Help!N733</f>
        <v>119.66006459648715</v>
      </c>
      <c r="H733" s="1478">
        <f>24*Help!R733/Help!$Q733</f>
        <v>265.94108163314229</v>
      </c>
      <c r="I733" s="1478">
        <f>24*Help!S733/Help!$Q733</f>
        <v>261.73283589906271</v>
      </c>
      <c r="J733" s="1478">
        <f>24*Help!T733/Help!$Q733</f>
        <v>17.741935483870968</v>
      </c>
      <c r="K733" s="1478">
        <f>24*Help!U733/Help!$Q733</f>
        <v>4.838709677419355</v>
      </c>
      <c r="L733" s="1478">
        <f>24*Help!V733/Help!$Q733</f>
        <v>1.935483870967742</v>
      </c>
      <c r="M733" s="1478">
        <f>24*Help!W733/Help!$Q733</f>
        <v>645.16129032258061</v>
      </c>
      <c r="N733" s="2">
        <f>100*Help!H733</f>
        <v>33.333333333333329</v>
      </c>
      <c r="O733" s="2">
        <f t="shared" si="115"/>
        <v>223.78603268945022</v>
      </c>
      <c r="P733" s="2">
        <f t="shared" si="116"/>
        <v>138.94799405646359</v>
      </c>
      <c r="Q733" s="2">
        <f t="shared" si="117"/>
        <v>37.74145616641902</v>
      </c>
      <c r="R733" s="2">
        <f t="shared" si="118"/>
        <v>37.31352154531946</v>
      </c>
      <c r="S733" s="2">
        <f t="shared" si="119"/>
        <v>97.99909100300043</v>
      </c>
      <c r="T733" s="2">
        <f t="shared" si="120"/>
        <v>119.66006459648715</v>
      </c>
      <c r="U733" s="1478">
        <f t="shared" si="121"/>
        <v>265.94108163314229</v>
      </c>
      <c r="V733" s="1478">
        <f t="shared" si="122"/>
        <v>261.73283589906271</v>
      </c>
      <c r="W733" s="1478">
        <f t="shared" si="123"/>
        <v>17.741935483870968</v>
      </c>
      <c r="X733" s="1478">
        <f t="shared" si="124"/>
        <v>4.838709677419355</v>
      </c>
      <c r="Y733" s="1478">
        <f t="shared" si="125"/>
        <v>1.935483870967742</v>
      </c>
      <c r="Z733" s="1478">
        <f t="shared" si="126"/>
        <v>645.16129032258061</v>
      </c>
      <c r="AA733" s="2">
        <f t="shared" si="114"/>
        <v>33.333333333333329</v>
      </c>
      <c r="AC733" s="2">
        <v>1</v>
      </c>
      <c r="AE733" s="2">
        <f>+Help!$G733*Help!Y733</f>
        <v>92.2555720653789</v>
      </c>
      <c r="AF733" s="2">
        <f>+Help!$G733*Help!Z733</f>
        <v>46.692421991084693</v>
      </c>
      <c r="AG733" s="2">
        <f>+Help!$G733*Help!AA733</f>
        <v>0</v>
      </c>
      <c r="AH733" s="2">
        <f>+Help!$G733*Help!AB733</f>
        <v>75.054977711738474</v>
      </c>
      <c r="AI733" s="2">
        <f>+Help!$G733*Help!AC733</f>
        <v>9.7830609212481416</v>
      </c>
      <c r="AJ733" s="2">
        <f>+Help!$G733*Help!AD733</f>
        <v>15.65259372124814</v>
      </c>
      <c r="AK733" s="2">
        <f>+Help!$G733*Help!AE733</f>
        <v>10.341753343239226</v>
      </c>
      <c r="AL733" s="2">
        <f>+Help!$G733*Help!AF733</f>
        <v>8.26151560178306</v>
      </c>
      <c r="AM733" s="2">
        <f>+Help!$G733*Help!AG733</f>
        <v>4.2793462109955422</v>
      </c>
      <c r="AN733" s="2">
        <f>+Help!$G733*Help!AH733</f>
        <v>10.281129271916791</v>
      </c>
      <c r="AO733" s="2">
        <f>+Help!$G733*Help!AI733</f>
        <v>42.495334323922727</v>
      </c>
      <c r="AP733" s="2">
        <f>+Help!$G733*Help!AJ733</f>
        <v>4.4912797707999683</v>
      </c>
      <c r="AQ733" s="2">
        <f>+Help!$G733*Help!AK733</f>
        <v>100.34658017462758</v>
      </c>
      <c r="AR733" s="1478">
        <f>+Help!$G733*Help!AL733</f>
        <v>7.9881129271916791</v>
      </c>
      <c r="AS733" s="1478">
        <f>+Help!$G733*Help!AM733</f>
        <v>0</v>
      </c>
      <c r="AV733" s="5">
        <v>1</v>
      </c>
    </row>
    <row r="734" spans="1:48" x14ac:dyDescent="0.2">
      <c r="A734" s="1">
        <v>45658</v>
      </c>
    </row>
    <row r="735" spans="1:48" x14ac:dyDescent="0.2">
      <c r="A735" s="1">
        <v>45659</v>
      </c>
    </row>
    <row r="736" spans="1:48" x14ac:dyDescent="0.2">
      <c r="A736" s="1">
        <v>45660</v>
      </c>
    </row>
    <row r="737" spans="1:1" x14ac:dyDescent="0.2">
      <c r="A737" s="1">
        <v>45661</v>
      </c>
    </row>
    <row r="738" spans="1:1" x14ac:dyDescent="0.2">
      <c r="A738" s="1">
        <v>45662</v>
      </c>
    </row>
    <row r="739" spans="1:1" x14ac:dyDescent="0.2">
      <c r="A739" s="1">
        <v>45663</v>
      </c>
    </row>
    <row r="740" spans="1:1" x14ac:dyDescent="0.2">
      <c r="A740" s="1">
        <v>45664</v>
      </c>
    </row>
    <row r="741" spans="1:1" x14ac:dyDescent="0.2">
      <c r="A741" s="1">
        <v>45665</v>
      </c>
    </row>
    <row r="742" spans="1:1" x14ac:dyDescent="0.2">
      <c r="A742" s="1">
        <v>45666</v>
      </c>
    </row>
    <row r="743" spans="1:1" x14ac:dyDescent="0.2">
      <c r="A743" s="1">
        <v>45667</v>
      </c>
    </row>
    <row r="744" spans="1:1" x14ac:dyDescent="0.2">
      <c r="A744" s="1">
        <v>45668</v>
      </c>
    </row>
    <row r="745" spans="1:1" x14ac:dyDescent="0.2">
      <c r="A745" s="1">
        <v>45669</v>
      </c>
    </row>
    <row r="746" spans="1:1" x14ac:dyDescent="0.2">
      <c r="A746" s="1">
        <v>45670</v>
      </c>
    </row>
    <row r="747" spans="1:1" x14ac:dyDescent="0.2">
      <c r="A747" s="1">
        <v>45671</v>
      </c>
    </row>
    <row r="748" spans="1:1" x14ac:dyDescent="0.2">
      <c r="A748" s="1">
        <v>45672</v>
      </c>
    </row>
    <row r="749" spans="1:1" x14ac:dyDescent="0.2">
      <c r="A749" s="1">
        <v>45673</v>
      </c>
    </row>
    <row r="750" spans="1:1" x14ac:dyDescent="0.2">
      <c r="A750" s="1">
        <v>45674</v>
      </c>
    </row>
    <row r="751" spans="1:1" x14ac:dyDescent="0.2">
      <c r="A751" s="1">
        <v>45675</v>
      </c>
    </row>
    <row r="752" spans="1:1" x14ac:dyDescent="0.2">
      <c r="A752" s="1">
        <v>45676</v>
      </c>
    </row>
    <row r="753" spans="1:1" x14ac:dyDescent="0.2">
      <c r="A753" s="1">
        <v>45677</v>
      </c>
    </row>
    <row r="754" spans="1:1" x14ac:dyDescent="0.2">
      <c r="A754" s="1">
        <v>45678</v>
      </c>
    </row>
    <row r="755" spans="1:1" x14ac:dyDescent="0.2">
      <c r="A755" s="1">
        <v>45679</v>
      </c>
    </row>
    <row r="756" spans="1:1" x14ac:dyDescent="0.2">
      <c r="A756" s="1">
        <v>45680</v>
      </c>
    </row>
    <row r="757" spans="1:1" x14ac:dyDescent="0.2">
      <c r="A757" s="1">
        <v>45681</v>
      </c>
    </row>
    <row r="758" spans="1:1" x14ac:dyDescent="0.2">
      <c r="A758" s="1">
        <v>45682</v>
      </c>
    </row>
    <row r="759" spans="1:1" x14ac:dyDescent="0.2">
      <c r="A759" s="1">
        <v>45683</v>
      </c>
    </row>
    <row r="760" spans="1:1" x14ac:dyDescent="0.2">
      <c r="A760" s="1">
        <v>45684</v>
      </c>
    </row>
    <row r="761" spans="1:1" x14ac:dyDescent="0.2">
      <c r="A761" s="1">
        <v>45685</v>
      </c>
    </row>
    <row r="762" spans="1:1" x14ac:dyDescent="0.2">
      <c r="A762" s="1">
        <v>45686</v>
      </c>
    </row>
    <row r="763" spans="1:1" x14ac:dyDescent="0.2">
      <c r="A763" s="1">
        <v>45687</v>
      </c>
    </row>
    <row r="764" spans="1:1" x14ac:dyDescent="0.2">
      <c r="A764" s="1">
        <v>45688</v>
      </c>
    </row>
    <row r="765" spans="1:1" x14ac:dyDescent="0.2">
      <c r="A765" s="1">
        <v>45689</v>
      </c>
    </row>
    <row r="766" spans="1:1" x14ac:dyDescent="0.2">
      <c r="A766" s="1">
        <v>45690</v>
      </c>
    </row>
    <row r="767" spans="1:1" x14ac:dyDescent="0.2">
      <c r="A767" s="1">
        <v>45691</v>
      </c>
    </row>
    <row r="768" spans="1:1" x14ac:dyDescent="0.2">
      <c r="A768" s="1">
        <v>45692</v>
      </c>
    </row>
    <row r="769" spans="1:1" x14ac:dyDescent="0.2">
      <c r="A769" s="1">
        <v>45693</v>
      </c>
    </row>
    <row r="770" spans="1:1" x14ac:dyDescent="0.2">
      <c r="A770" s="1">
        <v>45694</v>
      </c>
    </row>
    <row r="771" spans="1:1" x14ac:dyDescent="0.2">
      <c r="A771" s="1">
        <v>45695</v>
      </c>
    </row>
    <row r="772" spans="1:1" x14ac:dyDescent="0.2">
      <c r="A772" s="1">
        <v>45696</v>
      </c>
    </row>
    <row r="773" spans="1:1" x14ac:dyDescent="0.2">
      <c r="A773" s="1">
        <v>45697</v>
      </c>
    </row>
    <row r="774" spans="1:1" x14ac:dyDescent="0.2">
      <c r="A774" s="1">
        <v>45698</v>
      </c>
    </row>
    <row r="775" spans="1:1" x14ac:dyDescent="0.2">
      <c r="A775" s="1">
        <v>45699</v>
      </c>
    </row>
    <row r="776" spans="1:1" x14ac:dyDescent="0.2">
      <c r="A776" s="1">
        <v>45700</v>
      </c>
    </row>
    <row r="777" spans="1:1" x14ac:dyDescent="0.2">
      <c r="A777" s="1">
        <v>45701</v>
      </c>
    </row>
    <row r="778" spans="1:1" x14ac:dyDescent="0.2">
      <c r="A778" s="1">
        <v>45702</v>
      </c>
    </row>
    <row r="779" spans="1:1" x14ac:dyDescent="0.2">
      <c r="A779" s="1">
        <v>45703</v>
      </c>
    </row>
    <row r="780" spans="1:1" x14ac:dyDescent="0.2">
      <c r="A780" s="1">
        <v>45704</v>
      </c>
    </row>
    <row r="781" spans="1:1" x14ac:dyDescent="0.2">
      <c r="A781" s="1">
        <v>45705</v>
      </c>
    </row>
    <row r="782" spans="1:1" x14ac:dyDescent="0.2">
      <c r="A782" s="1">
        <v>45706</v>
      </c>
    </row>
    <row r="783" spans="1:1" x14ac:dyDescent="0.2">
      <c r="A783" s="1">
        <v>45707</v>
      </c>
    </row>
    <row r="784" spans="1:1" x14ac:dyDescent="0.2">
      <c r="A784" s="1">
        <v>45708</v>
      </c>
    </row>
    <row r="785" spans="1:1" x14ac:dyDescent="0.2">
      <c r="A785" s="1">
        <v>45709</v>
      </c>
    </row>
    <row r="786" spans="1:1" x14ac:dyDescent="0.2">
      <c r="A786" s="1">
        <v>45710</v>
      </c>
    </row>
    <row r="787" spans="1:1" x14ac:dyDescent="0.2">
      <c r="A787" s="1">
        <v>45711</v>
      </c>
    </row>
    <row r="788" spans="1:1" x14ac:dyDescent="0.2">
      <c r="A788" s="1">
        <v>45712</v>
      </c>
    </row>
    <row r="789" spans="1:1" x14ac:dyDescent="0.2">
      <c r="A789" s="1">
        <v>45713</v>
      </c>
    </row>
    <row r="790" spans="1:1" x14ac:dyDescent="0.2">
      <c r="A790" s="1">
        <v>45714</v>
      </c>
    </row>
    <row r="791" spans="1:1" x14ac:dyDescent="0.2">
      <c r="A791" s="1">
        <v>45715</v>
      </c>
    </row>
    <row r="792" spans="1:1" x14ac:dyDescent="0.2">
      <c r="A792" s="1">
        <v>45716</v>
      </c>
    </row>
    <row r="793" spans="1:1" x14ac:dyDescent="0.2">
      <c r="A793" s="1">
        <v>45717</v>
      </c>
    </row>
    <row r="794" spans="1:1" x14ac:dyDescent="0.2">
      <c r="A794" s="1">
        <v>45718</v>
      </c>
    </row>
    <row r="795" spans="1:1" x14ac:dyDescent="0.2">
      <c r="A795" s="1">
        <v>45719</v>
      </c>
    </row>
    <row r="796" spans="1:1" x14ac:dyDescent="0.2">
      <c r="A796" s="1">
        <v>45720</v>
      </c>
    </row>
    <row r="797" spans="1:1" x14ac:dyDescent="0.2">
      <c r="A797" s="1">
        <v>45721</v>
      </c>
    </row>
    <row r="798" spans="1:1" x14ac:dyDescent="0.2">
      <c r="A798" s="1">
        <v>45722</v>
      </c>
    </row>
    <row r="799" spans="1:1" x14ac:dyDescent="0.2">
      <c r="A799" s="1">
        <v>45723</v>
      </c>
    </row>
    <row r="800" spans="1:1" x14ac:dyDescent="0.2">
      <c r="A800" s="1">
        <v>45724</v>
      </c>
    </row>
    <row r="801" spans="1:1" x14ac:dyDescent="0.2">
      <c r="A801" s="1">
        <v>45725</v>
      </c>
    </row>
    <row r="802" spans="1:1" x14ac:dyDescent="0.2">
      <c r="A802" s="1">
        <v>45726</v>
      </c>
    </row>
    <row r="803" spans="1:1" x14ac:dyDescent="0.2">
      <c r="A803" s="1">
        <v>45727</v>
      </c>
    </row>
    <row r="804" spans="1:1" x14ac:dyDescent="0.2">
      <c r="A804" s="1">
        <v>45728</v>
      </c>
    </row>
    <row r="805" spans="1:1" x14ac:dyDescent="0.2">
      <c r="A805" s="1">
        <v>45729</v>
      </c>
    </row>
    <row r="806" spans="1:1" x14ac:dyDescent="0.2">
      <c r="A806" s="1">
        <v>45730</v>
      </c>
    </row>
    <row r="807" spans="1:1" x14ac:dyDescent="0.2">
      <c r="A807" s="1">
        <v>45731</v>
      </c>
    </row>
    <row r="808" spans="1:1" x14ac:dyDescent="0.2">
      <c r="A808" s="1">
        <v>45732</v>
      </c>
    </row>
    <row r="809" spans="1:1" x14ac:dyDescent="0.2">
      <c r="A809" s="1">
        <v>45733</v>
      </c>
    </row>
    <row r="810" spans="1:1" x14ac:dyDescent="0.2">
      <c r="A810" s="1">
        <v>45734</v>
      </c>
    </row>
    <row r="811" spans="1:1" x14ac:dyDescent="0.2">
      <c r="A811" s="1">
        <v>45735</v>
      </c>
    </row>
    <row r="812" spans="1:1" x14ac:dyDescent="0.2">
      <c r="A812" s="1">
        <v>45736</v>
      </c>
    </row>
    <row r="813" spans="1:1" x14ac:dyDescent="0.2">
      <c r="A813" s="1">
        <v>45737</v>
      </c>
    </row>
    <row r="814" spans="1:1" x14ac:dyDescent="0.2">
      <c r="A814" s="1">
        <v>45738</v>
      </c>
    </row>
    <row r="815" spans="1:1" x14ac:dyDescent="0.2">
      <c r="A815" s="1">
        <v>45739</v>
      </c>
    </row>
    <row r="816" spans="1:1" x14ac:dyDescent="0.2">
      <c r="A816" s="1">
        <v>45740</v>
      </c>
    </row>
    <row r="817" spans="1:1" x14ac:dyDescent="0.2">
      <c r="A817" s="1">
        <v>45741</v>
      </c>
    </row>
    <row r="818" spans="1:1" x14ac:dyDescent="0.2">
      <c r="A818" s="1">
        <v>45742</v>
      </c>
    </row>
    <row r="819" spans="1:1" x14ac:dyDescent="0.2">
      <c r="A819" s="1">
        <v>45743</v>
      </c>
    </row>
    <row r="820" spans="1:1" x14ac:dyDescent="0.2">
      <c r="A820" s="1">
        <v>45744</v>
      </c>
    </row>
    <row r="821" spans="1:1" x14ac:dyDescent="0.2">
      <c r="A821" s="1">
        <v>45745</v>
      </c>
    </row>
    <row r="822" spans="1:1" x14ac:dyDescent="0.2">
      <c r="A822" s="1">
        <v>45746</v>
      </c>
    </row>
    <row r="823" spans="1:1" x14ac:dyDescent="0.2">
      <c r="A823" s="1">
        <v>45747</v>
      </c>
    </row>
    <row r="824" spans="1:1" x14ac:dyDescent="0.2">
      <c r="A824" s="1">
        <v>45748</v>
      </c>
    </row>
    <row r="825" spans="1:1" x14ac:dyDescent="0.2">
      <c r="A825" s="1">
        <v>45749</v>
      </c>
    </row>
    <row r="826" spans="1:1" x14ac:dyDescent="0.2">
      <c r="A826" s="1">
        <v>45750</v>
      </c>
    </row>
    <row r="827" spans="1:1" x14ac:dyDescent="0.2">
      <c r="A827" s="1">
        <v>45751</v>
      </c>
    </row>
    <row r="828" spans="1:1" x14ac:dyDescent="0.2">
      <c r="A828" s="1">
        <v>45752</v>
      </c>
    </row>
    <row r="829" spans="1:1" x14ac:dyDescent="0.2">
      <c r="A829" s="1">
        <v>45753</v>
      </c>
    </row>
    <row r="830" spans="1:1" x14ac:dyDescent="0.2">
      <c r="A830" s="1">
        <v>45754</v>
      </c>
    </row>
    <row r="831" spans="1:1" x14ac:dyDescent="0.2">
      <c r="A831" s="1">
        <v>45755</v>
      </c>
    </row>
    <row r="832" spans="1:1" x14ac:dyDescent="0.2">
      <c r="A832" s="1">
        <v>45756</v>
      </c>
    </row>
    <row r="833" spans="1:1" x14ac:dyDescent="0.2">
      <c r="A833" s="1">
        <v>45757</v>
      </c>
    </row>
    <row r="834" spans="1:1" x14ac:dyDescent="0.2">
      <c r="A834" s="1">
        <v>45758</v>
      </c>
    </row>
    <row r="835" spans="1:1" x14ac:dyDescent="0.2">
      <c r="A835" s="1">
        <v>45759</v>
      </c>
    </row>
    <row r="836" spans="1:1" x14ac:dyDescent="0.2">
      <c r="A836" s="1">
        <v>45760</v>
      </c>
    </row>
    <row r="837" spans="1:1" x14ac:dyDescent="0.2">
      <c r="A837" s="1">
        <v>45761</v>
      </c>
    </row>
    <row r="838" spans="1:1" x14ac:dyDescent="0.2">
      <c r="A838" s="1">
        <v>45762</v>
      </c>
    </row>
    <row r="839" spans="1:1" x14ac:dyDescent="0.2">
      <c r="A839" s="1">
        <v>45763</v>
      </c>
    </row>
    <row r="840" spans="1:1" x14ac:dyDescent="0.2">
      <c r="A840" s="1">
        <v>45764</v>
      </c>
    </row>
    <row r="841" spans="1:1" x14ac:dyDescent="0.2">
      <c r="A841" s="1">
        <v>45765</v>
      </c>
    </row>
    <row r="842" spans="1:1" x14ac:dyDescent="0.2">
      <c r="A842" s="1">
        <v>45766</v>
      </c>
    </row>
    <row r="843" spans="1:1" x14ac:dyDescent="0.2">
      <c r="A843" s="1">
        <v>45767</v>
      </c>
    </row>
    <row r="844" spans="1:1" x14ac:dyDescent="0.2">
      <c r="A844" s="1">
        <v>45768</v>
      </c>
    </row>
    <row r="845" spans="1:1" x14ac:dyDescent="0.2">
      <c r="A845" s="1">
        <v>45769</v>
      </c>
    </row>
    <row r="846" spans="1:1" x14ac:dyDescent="0.2">
      <c r="A846" s="1">
        <v>45770</v>
      </c>
    </row>
    <row r="847" spans="1:1" x14ac:dyDescent="0.2">
      <c r="A847" s="1">
        <v>45771</v>
      </c>
    </row>
    <row r="848" spans="1:1" x14ac:dyDescent="0.2">
      <c r="A848" s="1">
        <v>45772</v>
      </c>
    </row>
    <row r="849" spans="1:1" x14ac:dyDescent="0.2">
      <c r="A849" s="1">
        <v>45773</v>
      </c>
    </row>
    <row r="850" spans="1:1" x14ac:dyDescent="0.2">
      <c r="A850" s="1">
        <v>45774</v>
      </c>
    </row>
    <row r="851" spans="1:1" x14ac:dyDescent="0.2">
      <c r="A851" s="1">
        <v>45775</v>
      </c>
    </row>
    <row r="852" spans="1:1" x14ac:dyDescent="0.2">
      <c r="A852" s="1">
        <v>45776</v>
      </c>
    </row>
    <row r="853" spans="1:1" x14ac:dyDescent="0.2">
      <c r="A853" s="1">
        <v>45777</v>
      </c>
    </row>
    <row r="854" spans="1:1" x14ac:dyDescent="0.2">
      <c r="A854" s="1">
        <v>45778</v>
      </c>
    </row>
    <row r="855" spans="1:1" x14ac:dyDescent="0.2">
      <c r="A855" s="1">
        <v>45779</v>
      </c>
    </row>
    <row r="856" spans="1:1" x14ac:dyDescent="0.2">
      <c r="A856" s="1">
        <v>45780</v>
      </c>
    </row>
    <row r="857" spans="1:1" x14ac:dyDescent="0.2">
      <c r="A857" s="1">
        <v>45781</v>
      </c>
    </row>
    <row r="858" spans="1:1" x14ac:dyDescent="0.2">
      <c r="A858" s="1">
        <v>45782</v>
      </c>
    </row>
    <row r="859" spans="1:1" x14ac:dyDescent="0.2">
      <c r="A859" s="1">
        <v>45783</v>
      </c>
    </row>
    <row r="860" spans="1:1" x14ac:dyDescent="0.2">
      <c r="A860" s="1">
        <v>45784</v>
      </c>
    </row>
    <row r="861" spans="1:1" x14ac:dyDescent="0.2">
      <c r="A861" s="1">
        <v>45785</v>
      </c>
    </row>
    <row r="862" spans="1:1" x14ac:dyDescent="0.2">
      <c r="A862" s="1">
        <v>45786</v>
      </c>
    </row>
    <row r="863" spans="1:1" x14ac:dyDescent="0.2">
      <c r="A863" s="1">
        <v>45787</v>
      </c>
    </row>
    <row r="864" spans="1:1" x14ac:dyDescent="0.2">
      <c r="A864" s="1">
        <v>45788</v>
      </c>
    </row>
    <row r="865" spans="1:1" x14ac:dyDescent="0.2">
      <c r="A865" s="1">
        <v>45789</v>
      </c>
    </row>
    <row r="866" spans="1:1" x14ac:dyDescent="0.2">
      <c r="A866" s="1">
        <v>45790</v>
      </c>
    </row>
    <row r="867" spans="1:1" x14ac:dyDescent="0.2">
      <c r="A867" s="1">
        <v>45791</v>
      </c>
    </row>
    <row r="868" spans="1:1" x14ac:dyDescent="0.2">
      <c r="A868" s="1">
        <v>45792</v>
      </c>
    </row>
    <row r="869" spans="1:1" x14ac:dyDescent="0.2">
      <c r="A869" s="1">
        <v>45793</v>
      </c>
    </row>
    <row r="870" spans="1:1" x14ac:dyDescent="0.2">
      <c r="A870" s="1">
        <v>45794</v>
      </c>
    </row>
    <row r="871" spans="1:1" x14ac:dyDescent="0.2">
      <c r="A871" s="1">
        <v>45795</v>
      </c>
    </row>
    <row r="872" spans="1:1" x14ac:dyDescent="0.2">
      <c r="A872" s="1">
        <v>45796</v>
      </c>
    </row>
    <row r="873" spans="1:1" x14ac:dyDescent="0.2">
      <c r="A873" s="1">
        <v>45797</v>
      </c>
    </row>
    <row r="874" spans="1:1" x14ac:dyDescent="0.2">
      <c r="A874" s="1">
        <v>45798</v>
      </c>
    </row>
    <row r="875" spans="1:1" x14ac:dyDescent="0.2">
      <c r="A875" s="1">
        <v>45799</v>
      </c>
    </row>
    <row r="876" spans="1:1" x14ac:dyDescent="0.2">
      <c r="A876" s="1">
        <v>45800</v>
      </c>
    </row>
    <row r="877" spans="1:1" x14ac:dyDescent="0.2">
      <c r="A877" s="1">
        <v>45801</v>
      </c>
    </row>
    <row r="878" spans="1:1" x14ac:dyDescent="0.2">
      <c r="A878" s="1">
        <v>45802</v>
      </c>
    </row>
    <row r="879" spans="1:1" x14ac:dyDescent="0.2">
      <c r="A879" s="1">
        <v>45803</v>
      </c>
    </row>
    <row r="880" spans="1:1" x14ac:dyDescent="0.2">
      <c r="A880" s="1">
        <v>45804</v>
      </c>
    </row>
    <row r="881" spans="1:1" x14ac:dyDescent="0.2">
      <c r="A881" s="1">
        <v>45805</v>
      </c>
    </row>
    <row r="882" spans="1:1" x14ac:dyDescent="0.2">
      <c r="A882" s="1">
        <v>45806</v>
      </c>
    </row>
    <row r="883" spans="1:1" x14ac:dyDescent="0.2">
      <c r="A883" s="1">
        <v>45807</v>
      </c>
    </row>
    <row r="884" spans="1:1" x14ac:dyDescent="0.2">
      <c r="A884" s="1">
        <v>45808</v>
      </c>
    </row>
    <row r="885" spans="1:1" x14ac:dyDescent="0.2">
      <c r="A885" s="1">
        <v>45809</v>
      </c>
    </row>
    <row r="886" spans="1:1" x14ac:dyDescent="0.2">
      <c r="A886" s="1">
        <v>45810</v>
      </c>
    </row>
    <row r="887" spans="1:1" x14ac:dyDescent="0.2">
      <c r="A887" s="1">
        <v>45811</v>
      </c>
    </row>
    <row r="888" spans="1:1" x14ac:dyDescent="0.2">
      <c r="A888" s="1">
        <v>45812</v>
      </c>
    </row>
    <row r="889" spans="1:1" x14ac:dyDescent="0.2">
      <c r="A889" s="1">
        <v>45813</v>
      </c>
    </row>
    <row r="890" spans="1:1" x14ac:dyDescent="0.2">
      <c r="A890" s="1">
        <v>45814</v>
      </c>
    </row>
    <row r="891" spans="1:1" x14ac:dyDescent="0.2">
      <c r="A891" s="1">
        <v>45815</v>
      </c>
    </row>
    <row r="892" spans="1:1" x14ac:dyDescent="0.2">
      <c r="A892" s="1">
        <v>45816</v>
      </c>
    </row>
    <row r="893" spans="1:1" x14ac:dyDescent="0.2">
      <c r="A893" s="1">
        <v>45817</v>
      </c>
    </row>
    <row r="894" spans="1:1" x14ac:dyDescent="0.2">
      <c r="A894" s="1">
        <v>45818</v>
      </c>
    </row>
    <row r="895" spans="1:1" x14ac:dyDescent="0.2">
      <c r="A895" s="1">
        <v>45819</v>
      </c>
    </row>
    <row r="896" spans="1:1" x14ac:dyDescent="0.2">
      <c r="A896" s="1">
        <v>45820</v>
      </c>
    </row>
    <row r="897" spans="1:1" x14ac:dyDescent="0.2">
      <c r="A897" s="1">
        <v>45821</v>
      </c>
    </row>
    <row r="898" spans="1:1" x14ac:dyDescent="0.2">
      <c r="A898" s="1">
        <v>45822</v>
      </c>
    </row>
    <row r="899" spans="1:1" x14ac:dyDescent="0.2">
      <c r="A899" s="1">
        <v>45823</v>
      </c>
    </row>
    <row r="900" spans="1:1" x14ac:dyDescent="0.2">
      <c r="A900" s="1">
        <v>45824</v>
      </c>
    </row>
    <row r="901" spans="1:1" x14ac:dyDescent="0.2">
      <c r="A901" s="1">
        <v>45825</v>
      </c>
    </row>
    <row r="902" spans="1:1" x14ac:dyDescent="0.2">
      <c r="A902" s="1">
        <v>45826</v>
      </c>
    </row>
    <row r="903" spans="1:1" x14ac:dyDescent="0.2">
      <c r="A903" s="1">
        <v>45827</v>
      </c>
    </row>
    <row r="904" spans="1:1" x14ac:dyDescent="0.2">
      <c r="A904" s="1">
        <v>45828</v>
      </c>
    </row>
    <row r="905" spans="1:1" x14ac:dyDescent="0.2">
      <c r="A905" s="1">
        <v>45829</v>
      </c>
    </row>
    <row r="906" spans="1:1" x14ac:dyDescent="0.2">
      <c r="A906" s="1">
        <v>45830</v>
      </c>
    </row>
    <row r="907" spans="1:1" x14ac:dyDescent="0.2">
      <c r="A907" s="1">
        <v>45831</v>
      </c>
    </row>
    <row r="908" spans="1:1" x14ac:dyDescent="0.2">
      <c r="A908" s="1">
        <v>45832</v>
      </c>
    </row>
    <row r="909" spans="1:1" x14ac:dyDescent="0.2">
      <c r="A909" s="1">
        <v>45833</v>
      </c>
    </row>
    <row r="910" spans="1:1" x14ac:dyDescent="0.2">
      <c r="A910" s="1">
        <v>45834</v>
      </c>
    </row>
    <row r="911" spans="1:1" x14ac:dyDescent="0.2">
      <c r="A911" s="1">
        <v>45835</v>
      </c>
    </row>
    <row r="912" spans="1:1" x14ac:dyDescent="0.2">
      <c r="A912" s="1">
        <v>45836</v>
      </c>
    </row>
    <row r="913" spans="1:1" x14ac:dyDescent="0.2">
      <c r="A913" s="1">
        <v>45837</v>
      </c>
    </row>
    <row r="914" spans="1:1" x14ac:dyDescent="0.2">
      <c r="A914" s="1">
        <v>45838</v>
      </c>
    </row>
    <row r="915" spans="1:1" x14ac:dyDescent="0.2">
      <c r="A915" s="1">
        <v>45839</v>
      </c>
    </row>
    <row r="916" spans="1:1" x14ac:dyDescent="0.2">
      <c r="A916" s="1">
        <v>45840</v>
      </c>
    </row>
    <row r="917" spans="1:1" x14ac:dyDescent="0.2">
      <c r="A917" s="1">
        <v>45841</v>
      </c>
    </row>
    <row r="918" spans="1:1" x14ac:dyDescent="0.2">
      <c r="A918" s="1">
        <v>45842</v>
      </c>
    </row>
    <row r="919" spans="1:1" x14ac:dyDescent="0.2">
      <c r="A919" s="1">
        <v>45843</v>
      </c>
    </row>
    <row r="920" spans="1:1" x14ac:dyDescent="0.2">
      <c r="A920" s="1">
        <v>45844</v>
      </c>
    </row>
    <row r="921" spans="1:1" x14ac:dyDescent="0.2">
      <c r="A921" s="1">
        <v>45845</v>
      </c>
    </row>
    <row r="922" spans="1:1" x14ac:dyDescent="0.2">
      <c r="A922" s="1">
        <v>45846</v>
      </c>
    </row>
    <row r="923" spans="1:1" x14ac:dyDescent="0.2">
      <c r="A923" s="1">
        <v>45847</v>
      </c>
    </row>
    <row r="924" spans="1:1" x14ac:dyDescent="0.2">
      <c r="A924" s="1">
        <v>45848</v>
      </c>
    </row>
    <row r="925" spans="1:1" x14ac:dyDescent="0.2">
      <c r="A925" s="1">
        <v>45849</v>
      </c>
    </row>
    <row r="926" spans="1:1" x14ac:dyDescent="0.2">
      <c r="A926" s="1">
        <v>45850</v>
      </c>
    </row>
    <row r="927" spans="1:1" x14ac:dyDescent="0.2">
      <c r="A927" s="1">
        <v>45851</v>
      </c>
    </row>
    <row r="928" spans="1:1" x14ac:dyDescent="0.2">
      <c r="A928" s="1">
        <v>45852</v>
      </c>
    </row>
    <row r="929" spans="1:1" x14ac:dyDescent="0.2">
      <c r="A929" s="1">
        <v>45853</v>
      </c>
    </row>
    <row r="930" spans="1:1" x14ac:dyDescent="0.2">
      <c r="A930" s="1">
        <v>45854</v>
      </c>
    </row>
    <row r="931" spans="1:1" x14ac:dyDescent="0.2">
      <c r="A931" s="1">
        <v>45855</v>
      </c>
    </row>
    <row r="932" spans="1:1" x14ac:dyDescent="0.2">
      <c r="A932" s="1">
        <v>45856</v>
      </c>
    </row>
    <row r="933" spans="1:1" x14ac:dyDescent="0.2">
      <c r="A933" s="1">
        <v>45857</v>
      </c>
    </row>
    <row r="934" spans="1:1" x14ac:dyDescent="0.2">
      <c r="A934" s="1">
        <v>45858</v>
      </c>
    </row>
    <row r="935" spans="1:1" x14ac:dyDescent="0.2">
      <c r="A935" s="1">
        <v>45859</v>
      </c>
    </row>
    <row r="936" spans="1:1" x14ac:dyDescent="0.2">
      <c r="A936" s="1">
        <v>45860</v>
      </c>
    </row>
    <row r="937" spans="1:1" x14ac:dyDescent="0.2">
      <c r="A937" s="1">
        <v>45861</v>
      </c>
    </row>
    <row r="938" spans="1:1" x14ac:dyDescent="0.2">
      <c r="A938" s="1">
        <v>45862</v>
      </c>
    </row>
    <row r="939" spans="1:1" x14ac:dyDescent="0.2">
      <c r="A939" s="1">
        <v>45863</v>
      </c>
    </row>
    <row r="940" spans="1:1" x14ac:dyDescent="0.2">
      <c r="A940" s="1">
        <v>45864</v>
      </c>
    </row>
    <row r="941" spans="1:1" x14ac:dyDescent="0.2">
      <c r="A941" s="1">
        <v>45865</v>
      </c>
    </row>
    <row r="942" spans="1:1" x14ac:dyDescent="0.2">
      <c r="A942" s="1">
        <v>45866</v>
      </c>
    </row>
    <row r="943" spans="1:1" x14ac:dyDescent="0.2">
      <c r="A943" s="1">
        <v>45867</v>
      </c>
    </row>
    <row r="944" spans="1:1" x14ac:dyDescent="0.2">
      <c r="A944" s="1">
        <v>45868</v>
      </c>
    </row>
    <row r="945" spans="1:1" x14ac:dyDescent="0.2">
      <c r="A945" s="1">
        <v>45869</v>
      </c>
    </row>
    <row r="946" spans="1:1" x14ac:dyDescent="0.2">
      <c r="A946" s="1">
        <v>45870</v>
      </c>
    </row>
    <row r="947" spans="1:1" x14ac:dyDescent="0.2">
      <c r="A947" s="1">
        <v>45871</v>
      </c>
    </row>
    <row r="948" spans="1:1" x14ac:dyDescent="0.2">
      <c r="A948" s="1">
        <v>45872</v>
      </c>
    </row>
    <row r="949" spans="1:1" x14ac:dyDescent="0.2">
      <c r="A949" s="1">
        <v>45873</v>
      </c>
    </row>
    <row r="950" spans="1:1" x14ac:dyDescent="0.2">
      <c r="A950" s="1">
        <v>45874</v>
      </c>
    </row>
    <row r="951" spans="1:1" x14ac:dyDescent="0.2">
      <c r="A951" s="1">
        <v>45875</v>
      </c>
    </row>
    <row r="952" spans="1:1" x14ac:dyDescent="0.2">
      <c r="A952" s="1">
        <v>45876</v>
      </c>
    </row>
    <row r="953" spans="1:1" x14ac:dyDescent="0.2">
      <c r="A953" s="1">
        <v>45877</v>
      </c>
    </row>
    <row r="954" spans="1:1" x14ac:dyDescent="0.2">
      <c r="A954" s="1">
        <v>45878</v>
      </c>
    </row>
    <row r="955" spans="1:1" x14ac:dyDescent="0.2">
      <c r="A955" s="1">
        <v>45879</v>
      </c>
    </row>
    <row r="956" spans="1:1" x14ac:dyDescent="0.2">
      <c r="A956" s="1">
        <v>45880</v>
      </c>
    </row>
    <row r="957" spans="1:1" x14ac:dyDescent="0.2">
      <c r="A957" s="1">
        <v>45881</v>
      </c>
    </row>
    <row r="958" spans="1:1" x14ac:dyDescent="0.2">
      <c r="A958" s="1">
        <v>45882</v>
      </c>
    </row>
    <row r="959" spans="1:1" x14ac:dyDescent="0.2">
      <c r="A959" s="1">
        <v>45883</v>
      </c>
    </row>
    <row r="960" spans="1:1" x14ac:dyDescent="0.2">
      <c r="A960" s="1">
        <v>45884</v>
      </c>
    </row>
    <row r="961" spans="1:1" x14ac:dyDescent="0.2">
      <c r="A961" s="1">
        <v>45885</v>
      </c>
    </row>
    <row r="962" spans="1:1" x14ac:dyDescent="0.2">
      <c r="A962" s="1">
        <v>45886</v>
      </c>
    </row>
    <row r="963" spans="1:1" x14ac:dyDescent="0.2">
      <c r="A963" s="1">
        <v>45887</v>
      </c>
    </row>
    <row r="964" spans="1:1" x14ac:dyDescent="0.2">
      <c r="A964" s="1">
        <v>45888</v>
      </c>
    </row>
    <row r="965" spans="1:1" x14ac:dyDescent="0.2">
      <c r="A965" s="1">
        <v>45889</v>
      </c>
    </row>
    <row r="966" spans="1:1" x14ac:dyDescent="0.2">
      <c r="A966" s="1">
        <v>45890</v>
      </c>
    </row>
    <row r="967" spans="1:1" x14ac:dyDescent="0.2">
      <c r="A967" s="1">
        <v>45891</v>
      </c>
    </row>
    <row r="968" spans="1:1" x14ac:dyDescent="0.2">
      <c r="A968" s="1">
        <v>45892</v>
      </c>
    </row>
    <row r="969" spans="1:1" x14ac:dyDescent="0.2">
      <c r="A969" s="1">
        <v>45893</v>
      </c>
    </row>
    <row r="970" spans="1:1" x14ac:dyDescent="0.2">
      <c r="A970" s="1">
        <v>45894</v>
      </c>
    </row>
    <row r="971" spans="1:1" x14ac:dyDescent="0.2">
      <c r="A971" s="1">
        <v>45895</v>
      </c>
    </row>
    <row r="972" spans="1:1" x14ac:dyDescent="0.2">
      <c r="A972" s="1">
        <v>45896</v>
      </c>
    </row>
    <row r="973" spans="1:1" x14ac:dyDescent="0.2">
      <c r="A973" s="1">
        <v>45897</v>
      </c>
    </row>
    <row r="974" spans="1:1" x14ac:dyDescent="0.2">
      <c r="A974" s="1">
        <v>45898</v>
      </c>
    </row>
    <row r="975" spans="1:1" x14ac:dyDescent="0.2">
      <c r="A975" s="1">
        <v>45899</v>
      </c>
    </row>
    <row r="976" spans="1:1" x14ac:dyDescent="0.2">
      <c r="A976" s="1">
        <v>45900</v>
      </c>
    </row>
    <row r="977" spans="1:1" x14ac:dyDescent="0.2">
      <c r="A977" s="1">
        <v>45901</v>
      </c>
    </row>
    <row r="978" spans="1:1" x14ac:dyDescent="0.2">
      <c r="A978" s="1">
        <v>45902</v>
      </c>
    </row>
    <row r="979" spans="1:1" x14ac:dyDescent="0.2">
      <c r="A979" s="1">
        <v>45903</v>
      </c>
    </row>
    <row r="980" spans="1:1" x14ac:dyDescent="0.2">
      <c r="A980" s="1">
        <v>45904</v>
      </c>
    </row>
    <row r="981" spans="1:1" x14ac:dyDescent="0.2">
      <c r="A981" s="1">
        <v>45905</v>
      </c>
    </row>
    <row r="982" spans="1:1" x14ac:dyDescent="0.2">
      <c r="A982" s="1">
        <v>45906</v>
      </c>
    </row>
    <row r="983" spans="1:1" x14ac:dyDescent="0.2">
      <c r="A983" s="1">
        <v>45907</v>
      </c>
    </row>
    <row r="984" spans="1:1" x14ac:dyDescent="0.2">
      <c r="A984" s="1">
        <v>45908</v>
      </c>
    </row>
    <row r="985" spans="1:1" x14ac:dyDescent="0.2">
      <c r="A985" s="1">
        <v>45909</v>
      </c>
    </row>
    <row r="986" spans="1:1" x14ac:dyDescent="0.2">
      <c r="A986" s="1">
        <v>45910</v>
      </c>
    </row>
    <row r="987" spans="1:1" x14ac:dyDescent="0.2">
      <c r="A987" s="1">
        <v>45911</v>
      </c>
    </row>
    <row r="988" spans="1:1" x14ac:dyDescent="0.2">
      <c r="A988" s="1">
        <v>45912</v>
      </c>
    </row>
    <row r="989" spans="1:1" x14ac:dyDescent="0.2">
      <c r="A989" s="1">
        <v>45913</v>
      </c>
    </row>
    <row r="990" spans="1:1" x14ac:dyDescent="0.2">
      <c r="A990" s="1">
        <v>45914</v>
      </c>
    </row>
    <row r="991" spans="1:1" x14ac:dyDescent="0.2">
      <c r="A991" s="1">
        <v>45915</v>
      </c>
    </row>
    <row r="992" spans="1:1" x14ac:dyDescent="0.2">
      <c r="A992" s="1">
        <v>45916</v>
      </c>
    </row>
    <row r="993" spans="1:1" x14ac:dyDescent="0.2">
      <c r="A993" s="1">
        <v>45917</v>
      </c>
    </row>
    <row r="994" spans="1:1" x14ac:dyDescent="0.2">
      <c r="A994" s="1">
        <v>45918</v>
      </c>
    </row>
    <row r="995" spans="1:1" x14ac:dyDescent="0.2">
      <c r="A995" s="1">
        <v>45919</v>
      </c>
    </row>
    <row r="996" spans="1:1" x14ac:dyDescent="0.2">
      <c r="A996" s="1">
        <v>45920</v>
      </c>
    </row>
    <row r="997" spans="1:1" x14ac:dyDescent="0.2">
      <c r="A997" s="1">
        <v>45921</v>
      </c>
    </row>
    <row r="998" spans="1:1" x14ac:dyDescent="0.2">
      <c r="A998" s="1">
        <v>45922</v>
      </c>
    </row>
    <row r="999" spans="1:1" x14ac:dyDescent="0.2">
      <c r="A999" s="1">
        <v>45923</v>
      </c>
    </row>
    <row r="1000" spans="1:1" x14ac:dyDescent="0.2">
      <c r="A1000" s="1">
        <v>45924</v>
      </c>
    </row>
    <row r="1001" spans="1:1" x14ac:dyDescent="0.2">
      <c r="A1001" s="1">
        <v>45925</v>
      </c>
    </row>
    <row r="1002" spans="1:1" x14ac:dyDescent="0.2">
      <c r="A1002" s="1">
        <v>45926</v>
      </c>
    </row>
    <row r="1003" spans="1:1" x14ac:dyDescent="0.2">
      <c r="A1003" s="1">
        <v>45927</v>
      </c>
    </row>
    <row r="1004" spans="1:1" x14ac:dyDescent="0.2">
      <c r="A1004" s="1">
        <v>45928</v>
      </c>
    </row>
    <row r="1005" spans="1:1" x14ac:dyDescent="0.2">
      <c r="A1005" s="1">
        <v>45929</v>
      </c>
    </row>
    <row r="1006" spans="1:1" x14ac:dyDescent="0.2">
      <c r="A1006" s="1">
        <v>45930</v>
      </c>
    </row>
    <row r="1007" spans="1:1" x14ac:dyDescent="0.2">
      <c r="A1007" s="1">
        <v>45931</v>
      </c>
    </row>
    <row r="1008" spans="1:1" x14ac:dyDescent="0.2">
      <c r="A1008" s="1">
        <v>45932</v>
      </c>
    </row>
    <row r="1009" spans="1:1" x14ac:dyDescent="0.2">
      <c r="A1009" s="1">
        <v>45933</v>
      </c>
    </row>
    <row r="1010" spans="1:1" x14ac:dyDescent="0.2">
      <c r="A1010" s="1">
        <v>45934</v>
      </c>
    </row>
    <row r="1011" spans="1:1" x14ac:dyDescent="0.2">
      <c r="A1011" s="1">
        <v>45935</v>
      </c>
    </row>
    <row r="1012" spans="1:1" x14ac:dyDescent="0.2">
      <c r="A1012" s="1">
        <v>45936</v>
      </c>
    </row>
    <row r="1013" spans="1:1" x14ac:dyDescent="0.2">
      <c r="A1013" s="1">
        <v>45937</v>
      </c>
    </row>
    <row r="1014" spans="1:1" x14ac:dyDescent="0.2">
      <c r="A1014" s="1">
        <v>45938</v>
      </c>
    </row>
    <row r="1015" spans="1:1" x14ac:dyDescent="0.2">
      <c r="A1015" s="1">
        <v>45939</v>
      </c>
    </row>
    <row r="1016" spans="1:1" x14ac:dyDescent="0.2">
      <c r="A1016" s="1">
        <v>45940</v>
      </c>
    </row>
    <row r="1017" spans="1:1" x14ac:dyDescent="0.2">
      <c r="A1017" s="1">
        <v>45941</v>
      </c>
    </row>
    <row r="1018" spans="1:1" x14ac:dyDescent="0.2">
      <c r="A1018" s="1">
        <v>45942</v>
      </c>
    </row>
    <row r="1019" spans="1:1" x14ac:dyDescent="0.2">
      <c r="A1019" s="1">
        <v>45943</v>
      </c>
    </row>
    <row r="1020" spans="1:1" x14ac:dyDescent="0.2">
      <c r="A1020" s="1">
        <v>45944</v>
      </c>
    </row>
    <row r="1021" spans="1:1" x14ac:dyDescent="0.2">
      <c r="A1021" s="1">
        <v>45945</v>
      </c>
    </row>
    <row r="1022" spans="1:1" x14ac:dyDescent="0.2">
      <c r="A1022" s="1">
        <v>45946</v>
      </c>
    </row>
    <row r="1023" spans="1:1" x14ac:dyDescent="0.2">
      <c r="A1023" s="1">
        <v>45947</v>
      </c>
    </row>
    <row r="1024" spans="1:1" x14ac:dyDescent="0.2">
      <c r="A1024" s="1">
        <v>45948</v>
      </c>
    </row>
    <row r="1025" spans="1:1" x14ac:dyDescent="0.2">
      <c r="A1025" s="1">
        <v>45949</v>
      </c>
    </row>
    <row r="1026" spans="1:1" x14ac:dyDescent="0.2">
      <c r="A1026" s="1">
        <v>45950</v>
      </c>
    </row>
    <row r="1027" spans="1:1" x14ac:dyDescent="0.2">
      <c r="A1027" s="1">
        <v>45951</v>
      </c>
    </row>
    <row r="1028" spans="1:1" x14ac:dyDescent="0.2">
      <c r="A1028" s="1">
        <v>45952</v>
      </c>
    </row>
    <row r="1029" spans="1:1" x14ac:dyDescent="0.2">
      <c r="A1029" s="1">
        <v>45953</v>
      </c>
    </row>
    <row r="1030" spans="1:1" x14ac:dyDescent="0.2">
      <c r="A1030" s="1">
        <v>45954</v>
      </c>
    </row>
    <row r="1031" spans="1:1" x14ac:dyDescent="0.2">
      <c r="A1031" s="1">
        <v>45955</v>
      </c>
    </row>
    <row r="1032" spans="1:1" x14ac:dyDescent="0.2">
      <c r="A1032" s="1">
        <v>45956</v>
      </c>
    </row>
    <row r="1033" spans="1:1" x14ac:dyDescent="0.2">
      <c r="A1033" s="1">
        <v>45957</v>
      </c>
    </row>
    <row r="1034" spans="1:1" x14ac:dyDescent="0.2">
      <c r="A1034" s="1">
        <v>45958</v>
      </c>
    </row>
    <row r="1035" spans="1:1" x14ac:dyDescent="0.2">
      <c r="A1035" s="1">
        <v>45959</v>
      </c>
    </row>
    <row r="1036" spans="1:1" x14ac:dyDescent="0.2">
      <c r="A1036" s="1">
        <v>45960</v>
      </c>
    </row>
    <row r="1037" spans="1:1" x14ac:dyDescent="0.2">
      <c r="A1037" s="1">
        <v>45961</v>
      </c>
    </row>
    <row r="1038" spans="1:1" x14ac:dyDescent="0.2">
      <c r="A1038" s="1">
        <v>45962</v>
      </c>
    </row>
    <row r="1039" spans="1:1" x14ac:dyDescent="0.2">
      <c r="A1039" s="1">
        <v>45963</v>
      </c>
    </row>
    <row r="1040" spans="1:1" x14ac:dyDescent="0.2">
      <c r="A1040" s="1">
        <v>45964</v>
      </c>
    </row>
    <row r="1041" spans="1:1" x14ac:dyDescent="0.2">
      <c r="A1041" s="1">
        <v>45965</v>
      </c>
    </row>
    <row r="1042" spans="1:1" x14ac:dyDescent="0.2">
      <c r="A1042" s="1">
        <v>45966</v>
      </c>
    </row>
    <row r="1043" spans="1:1" x14ac:dyDescent="0.2">
      <c r="A1043" s="1">
        <v>45967</v>
      </c>
    </row>
    <row r="1044" spans="1:1" x14ac:dyDescent="0.2">
      <c r="A1044" s="1">
        <v>45968</v>
      </c>
    </row>
    <row r="1045" spans="1:1" x14ac:dyDescent="0.2">
      <c r="A1045" s="1">
        <v>45969</v>
      </c>
    </row>
    <row r="1046" spans="1:1" x14ac:dyDescent="0.2">
      <c r="A1046" s="1">
        <v>45970</v>
      </c>
    </row>
    <row r="1047" spans="1:1" x14ac:dyDescent="0.2">
      <c r="A1047" s="1">
        <v>45971</v>
      </c>
    </row>
    <row r="1048" spans="1:1" x14ac:dyDescent="0.2">
      <c r="A1048" s="1">
        <v>45972</v>
      </c>
    </row>
    <row r="1049" spans="1:1" x14ac:dyDescent="0.2">
      <c r="A1049" s="1">
        <v>45973</v>
      </c>
    </row>
    <row r="1050" spans="1:1" x14ac:dyDescent="0.2">
      <c r="A1050" s="1">
        <v>45974</v>
      </c>
    </row>
    <row r="1051" spans="1:1" x14ac:dyDescent="0.2">
      <c r="A1051" s="1">
        <v>45975</v>
      </c>
    </row>
    <row r="1052" spans="1:1" x14ac:dyDescent="0.2">
      <c r="A1052" s="1">
        <v>45976</v>
      </c>
    </row>
    <row r="1053" spans="1:1" x14ac:dyDescent="0.2">
      <c r="A1053" s="1">
        <v>45977</v>
      </c>
    </row>
    <row r="1054" spans="1:1" x14ac:dyDescent="0.2">
      <c r="A1054" s="1">
        <v>45978</v>
      </c>
    </row>
    <row r="1055" spans="1:1" x14ac:dyDescent="0.2">
      <c r="A1055" s="1">
        <v>45979</v>
      </c>
    </row>
    <row r="1056" spans="1:1" x14ac:dyDescent="0.2">
      <c r="A1056" s="1">
        <v>45980</v>
      </c>
    </row>
    <row r="1057" spans="1:1" x14ac:dyDescent="0.2">
      <c r="A1057" s="1">
        <v>45981</v>
      </c>
    </row>
    <row r="1058" spans="1:1" x14ac:dyDescent="0.2">
      <c r="A1058" s="1">
        <v>45982</v>
      </c>
    </row>
    <row r="1059" spans="1:1" x14ac:dyDescent="0.2">
      <c r="A1059" s="1">
        <v>45983</v>
      </c>
    </row>
    <row r="1060" spans="1:1" x14ac:dyDescent="0.2">
      <c r="A1060" s="1">
        <v>45984</v>
      </c>
    </row>
    <row r="1061" spans="1:1" x14ac:dyDescent="0.2">
      <c r="A1061" s="1">
        <v>45985</v>
      </c>
    </row>
    <row r="1062" spans="1:1" x14ac:dyDescent="0.2">
      <c r="A1062" s="1">
        <v>45986</v>
      </c>
    </row>
    <row r="1063" spans="1:1" x14ac:dyDescent="0.2">
      <c r="A1063" s="1">
        <v>45987</v>
      </c>
    </row>
    <row r="1064" spans="1:1" x14ac:dyDescent="0.2">
      <c r="A1064" s="1">
        <v>45988</v>
      </c>
    </row>
    <row r="1065" spans="1:1" x14ac:dyDescent="0.2">
      <c r="A1065" s="1">
        <v>45989</v>
      </c>
    </row>
    <row r="1066" spans="1:1" x14ac:dyDescent="0.2">
      <c r="A1066" s="1">
        <v>45990</v>
      </c>
    </row>
    <row r="1067" spans="1:1" x14ac:dyDescent="0.2">
      <c r="A1067" s="1">
        <v>45991</v>
      </c>
    </row>
    <row r="1068" spans="1:1" x14ac:dyDescent="0.2">
      <c r="A1068" s="1">
        <v>45992</v>
      </c>
    </row>
    <row r="1069" spans="1:1" x14ac:dyDescent="0.2">
      <c r="A1069" s="1">
        <v>45993</v>
      </c>
    </row>
    <row r="1070" spans="1:1" x14ac:dyDescent="0.2">
      <c r="A1070" s="1">
        <v>45994</v>
      </c>
    </row>
    <row r="1071" spans="1:1" x14ac:dyDescent="0.2">
      <c r="A1071" s="1">
        <v>45995</v>
      </c>
    </row>
    <row r="1072" spans="1:1" x14ac:dyDescent="0.2">
      <c r="A1072" s="1">
        <v>45996</v>
      </c>
    </row>
    <row r="1073" spans="1:1" x14ac:dyDescent="0.2">
      <c r="A1073" s="1">
        <v>45997</v>
      </c>
    </row>
    <row r="1074" spans="1:1" x14ac:dyDescent="0.2">
      <c r="A1074" s="1">
        <v>45998</v>
      </c>
    </row>
    <row r="1075" spans="1:1" x14ac:dyDescent="0.2">
      <c r="A1075" s="1">
        <v>45999</v>
      </c>
    </row>
    <row r="1076" spans="1:1" x14ac:dyDescent="0.2">
      <c r="A1076" s="1">
        <v>46000</v>
      </c>
    </row>
    <row r="1077" spans="1:1" x14ac:dyDescent="0.2">
      <c r="A1077" s="1">
        <v>46001</v>
      </c>
    </row>
    <row r="1078" spans="1:1" x14ac:dyDescent="0.2">
      <c r="A1078" s="1">
        <v>46002</v>
      </c>
    </row>
    <row r="1079" spans="1:1" x14ac:dyDescent="0.2">
      <c r="A1079" s="1">
        <v>46003</v>
      </c>
    </row>
    <row r="1080" spans="1:1" x14ac:dyDescent="0.2">
      <c r="A1080" s="1">
        <v>46004</v>
      </c>
    </row>
    <row r="1081" spans="1:1" x14ac:dyDescent="0.2">
      <c r="A1081" s="1">
        <v>46005</v>
      </c>
    </row>
    <row r="1082" spans="1:1" x14ac:dyDescent="0.2">
      <c r="A1082" s="1">
        <v>46006</v>
      </c>
    </row>
    <row r="1083" spans="1:1" x14ac:dyDescent="0.2">
      <c r="A1083" s="1">
        <v>46007</v>
      </c>
    </row>
    <row r="1084" spans="1:1" x14ac:dyDescent="0.2">
      <c r="A1084" s="1">
        <v>46008</v>
      </c>
    </row>
    <row r="1085" spans="1:1" x14ac:dyDescent="0.2">
      <c r="A1085" s="1">
        <v>46009</v>
      </c>
    </row>
    <row r="1086" spans="1:1" x14ac:dyDescent="0.2">
      <c r="A1086" s="1">
        <v>46010</v>
      </c>
    </row>
    <row r="1087" spans="1:1" x14ac:dyDescent="0.2">
      <c r="A1087" s="1">
        <v>46011</v>
      </c>
    </row>
    <row r="1088" spans="1:1" x14ac:dyDescent="0.2">
      <c r="A1088" s="1">
        <v>46012</v>
      </c>
    </row>
    <row r="1089" spans="1:1" x14ac:dyDescent="0.2">
      <c r="A1089" s="1">
        <v>46013</v>
      </c>
    </row>
    <row r="1090" spans="1:1" x14ac:dyDescent="0.2">
      <c r="A1090" s="1">
        <v>46014</v>
      </c>
    </row>
    <row r="1091" spans="1:1" x14ac:dyDescent="0.2">
      <c r="A1091" s="1">
        <v>46015</v>
      </c>
    </row>
    <row r="1092" spans="1:1" x14ac:dyDescent="0.2">
      <c r="A1092" s="1">
        <v>46016</v>
      </c>
    </row>
    <row r="1093" spans="1:1" x14ac:dyDescent="0.2">
      <c r="A1093" s="1">
        <v>46017</v>
      </c>
    </row>
    <row r="1094" spans="1:1" x14ac:dyDescent="0.2">
      <c r="A1094" s="1">
        <v>46018</v>
      </c>
    </row>
    <row r="1095" spans="1:1" x14ac:dyDescent="0.2">
      <c r="A1095" s="1">
        <v>46019</v>
      </c>
    </row>
    <row r="1096" spans="1:1" x14ac:dyDescent="0.2">
      <c r="A1096" s="1">
        <v>46020</v>
      </c>
    </row>
    <row r="1097" spans="1:1" x14ac:dyDescent="0.2">
      <c r="A1097" s="1">
        <v>46021</v>
      </c>
    </row>
    <row r="1098" spans="1:1" x14ac:dyDescent="0.2">
      <c r="A1098" s="1">
        <v>46022</v>
      </c>
    </row>
    <row r="1099" spans="1:1" x14ac:dyDescent="0.2">
      <c r="A1099" s="1"/>
    </row>
    <row r="1100" spans="1:1" x14ac:dyDescent="0.2">
      <c r="A1100" s="1"/>
    </row>
  </sheetData>
  <autoFilter ref="N2:N1100" xr:uid="{F5572EE4-6657-4059-8DA6-42740018B451}"/>
  <mergeCells count="2">
    <mergeCell ref="O1:AA1"/>
    <mergeCell ref="B1:M1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B128-52D4-4162-8152-7AE530946680}">
  <sheetPr codeName="T_02">
    <tabColor theme="9" tint="0.59999389629810485"/>
  </sheetPr>
  <dimension ref="A1:APB1117"/>
  <sheetViews>
    <sheetView workbookViewId="0">
      <pane xSplit="1" ySplit="68" topLeftCell="B723" activePane="bottomRight" state="frozen"/>
      <selection pane="topRight" activeCell="B1" sqref="B1"/>
      <selection pane="bottomLeft" activeCell="A69" sqref="A69"/>
      <selection pane="bottomRight" activeCell="I980" sqref="I980"/>
    </sheetView>
  </sheetViews>
  <sheetFormatPr baseColWidth="10" defaultRowHeight="15" x14ac:dyDescent="0.2"/>
  <cols>
    <col min="3" max="3" width="10.1640625" bestFit="1" customWidth="1"/>
    <col min="4" max="4" width="10.1640625" style="872" customWidth="1"/>
    <col min="5" max="5" width="11.5" style="867"/>
    <col min="8" max="8" width="10.1640625" bestFit="1" customWidth="1"/>
    <col min="9" max="14" width="11.5" style="979"/>
    <col min="15" max="15" width="11.5" style="867"/>
    <col min="16" max="40" width="11.5" style="979"/>
  </cols>
  <sheetData>
    <row r="1" spans="1:1024 1057:1094" x14ac:dyDescent="0.2">
      <c r="G1" s="3"/>
      <c r="H1" s="3"/>
      <c r="I1" s="979" t="s">
        <v>18</v>
      </c>
      <c r="J1" s="979" t="s">
        <v>17</v>
      </c>
      <c r="K1" s="979" t="s">
        <v>351</v>
      </c>
      <c r="L1" s="979" t="s">
        <v>352</v>
      </c>
      <c r="M1" s="979" t="s">
        <v>353</v>
      </c>
      <c r="N1" s="979" t="s">
        <v>19</v>
      </c>
      <c r="P1" s="979" t="s">
        <v>355</v>
      </c>
      <c r="Q1" s="979" t="s">
        <v>356</v>
      </c>
      <c r="R1" s="979" t="str">
        <f>+Help2!N1</f>
        <v xml:space="preserve">Input QSL Bullion (dmt) </v>
      </c>
      <c r="S1" s="979" t="str">
        <f>+Help2!O1</f>
        <v>Produced finished Pb (dmt)</v>
      </c>
      <c r="T1" s="979" t="str">
        <f>+Help2!P1</f>
        <v>Produced Copper matte (dmt)</v>
      </c>
      <c r="U1" s="979" t="str">
        <f>+Help2!Q1</f>
        <v xml:space="preserve">Produced Copper-sulphur dross (dmt)  </v>
      </c>
      <c r="V1" s="979" t="str">
        <f>+Help2!R1</f>
        <v xml:space="preserve">Produced high Bi-Lead (dmt) </v>
      </c>
      <c r="W1" s="979" t="str">
        <f>+Help2!S1</f>
        <v xml:space="preserve">Produced Ag dore (kg)  </v>
      </c>
      <c r="Y1" s="979" t="s">
        <v>358</v>
      </c>
      <c r="Z1" s="979" t="s">
        <v>359</v>
      </c>
      <c r="AA1" s="979" t="s">
        <v>360</v>
      </c>
      <c r="AB1" s="979" t="s">
        <v>370</v>
      </c>
      <c r="AC1" s="979" t="s">
        <v>361</v>
      </c>
      <c r="AD1" s="979" t="s">
        <v>371</v>
      </c>
      <c r="AE1" s="979" t="s">
        <v>372</v>
      </c>
      <c r="AF1" s="979" t="s">
        <v>373</v>
      </c>
      <c r="AG1" s="979" t="s">
        <v>374</v>
      </c>
      <c r="AH1" s="979" t="s">
        <v>376</v>
      </c>
      <c r="AI1" s="979" t="s">
        <v>375</v>
      </c>
      <c r="AJ1" s="979" t="s">
        <v>377</v>
      </c>
      <c r="AK1" s="979" t="s">
        <v>378</v>
      </c>
      <c r="AL1" s="979" t="s">
        <v>379</v>
      </c>
      <c r="AM1" s="979" t="s">
        <v>380</v>
      </c>
      <c r="IR1">
        <v>12.4</v>
      </c>
      <c r="IT1">
        <v>12.4</v>
      </c>
      <c r="KA1">
        <v>12.4</v>
      </c>
      <c r="KC1">
        <v>12.4</v>
      </c>
      <c r="LJ1">
        <v>12.4</v>
      </c>
      <c r="LL1">
        <v>12.4</v>
      </c>
      <c r="MS1">
        <v>12.4</v>
      </c>
      <c r="MU1">
        <v>12.4</v>
      </c>
      <c r="OB1">
        <v>12.4</v>
      </c>
      <c r="OD1">
        <v>12.4</v>
      </c>
      <c r="PK1">
        <v>12.4</v>
      </c>
      <c r="PM1">
        <v>12.4</v>
      </c>
      <c r="QT1">
        <v>12.4</v>
      </c>
      <c r="QV1">
        <v>12.4</v>
      </c>
      <c r="SC1">
        <v>12.4</v>
      </c>
      <c r="SE1">
        <v>12.4</v>
      </c>
      <c r="TL1">
        <v>12.4</v>
      </c>
      <c r="TN1">
        <v>12.4</v>
      </c>
      <c r="UU1">
        <v>12.4</v>
      </c>
      <c r="UW1">
        <v>12.4</v>
      </c>
      <c r="WD1">
        <v>12.4</v>
      </c>
      <c r="WF1">
        <v>12.4</v>
      </c>
      <c r="XM1">
        <v>12.4</v>
      </c>
      <c r="XO1">
        <v>12.4</v>
      </c>
      <c r="YV1">
        <v>12.4</v>
      </c>
      <c r="YX1">
        <v>12.4</v>
      </c>
      <c r="AAE1">
        <v>12.4</v>
      </c>
      <c r="AAG1">
        <v>12.4</v>
      </c>
      <c r="ABN1">
        <v>12.4</v>
      </c>
      <c r="ABP1">
        <v>12.4</v>
      </c>
      <c r="ACW1">
        <v>12.4</v>
      </c>
      <c r="ACY1">
        <v>12.4</v>
      </c>
      <c r="AEF1">
        <v>12.4</v>
      </c>
      <c r="AEH1">
        <v>12.4</v>
      </c>
      <c r="AFO1">
        <v>12.4</v>
      </c>
      <c r="AFQ1">
        <v>12.4</v>
      </c>
      <c r="AGX1">
        <v>12.4</v>
      </c>
      <c r="AGZ1">
        <v>12.4</v>
      </c>
      <c r="AIG1">
        <v>12.4</v>
      </c>
      <c r="AII1">
        <v>12.4</v>
      </c>
      <c r="AJP1">
        <v>12.4</v>
      </c>
      <c r="AJR1">
        <v>12.4</v>
      </c>
      <c r="AKY1">
        <v>12.4</v>
      </c>
      <c r="ALA1">
        <v>12.4</v>
      </c>
      <c r="AMH1">
        <v>12.4</v>
      </c>
      <c r="AMJ1">
        <v>12.4</v>
      </c>
      <c r="ANQ1">
        <v>12.4</v>
      </c>
      <c r="ANS1">
        <v>12.4</v>
      </c>
      <c r="AOZ1">
        <v>12.4</v>
      </c>
      <c r="APB1">
        <v>12.4</v>
      </c>
    </row>
    <row r="2" spans="1:1024 1057:1094" x14ac:dyDescent="0.2">
      <c r="B2" t="s">
        <v>25</v>
      </c>
      <c r="C2" t="s">
        <v>347</v>
      </c>
      <c r="D2" s="872" t="s">
        <v>354</v>
      </c>
      <c r="E2" s="867" t="s">
        <v>24</v>
      </c>
      <c r="F2" t="s">
        <v>23</v>
      </c>
      <c r="G2" s="3" t="s">
        <v>22</v>
      </c>
      <c r="H2" s="3" t="s">
        <v>26</v>
      </c>
      <c r="I2" s="979" t="s">
        <v>21</v>
      </c>
      <c r="J2" s="979" t="s">
        <v>21</v>
      </c>
      <c r="K2" s="979" t="s">
        <v>21</v>
      </c>
      <c r="L2" s="979" t="s">
        <v>21</v>
      </c>
      <c r="M2" s="979" t="s">
        <v>21</v>
      </c>
      <c r="N2" s="979" t="s">
        <v>21</v>
      </c>
      <c r="P2" s="979" t="s">
        <v>349</v>
      </c>
      <c r="Q2" s="979" t="s">
        <v>349</v>
      </c>
    </row>
    <row r="3" spans="1:1024 1057:1094" hidden="1" x14ac:dyDescent="0.2">
      <c r="A3" s="1">
        <v>44927</v>
      </c>
      <c r="G3" s="3"/>
      <c r="H3" s="3"/>
    </row>
    <row r="4" spans="1:1024 1057:1094" hidden="1" x14ac:dyDescent="0.2">
      <c r="A4" s="1">
        <v>44928</v>
      </c>
      <c r="G4" s="3"/>
      <c r="H4" s="3"/>
    </row>
    <row r="5" spans="1:1024 1057:1094" hidden="1" x14ac:dyDescent="0.2">
      <c r="A5" s="1">
        <v>44929</v>
      </c>
      <c r="G5" s="3"/>
      <c r="H5" s="3"/>
    </row>
    <row r="6" spans="1:1024 1057:1094" hidden="1" x14ac:dyDescent="0.2">
      <c r="A6" s="1">
        <v>44930</v>
      </c>
      <c r="G6" s="3"/>
      <c r="H6" s="3"/>
    </row>
    <row r="7" spans="1:1024 1057:1094" hidden="1" x14ac:dyDescent="0.2">
      <c r="A7" s="1">
        <v>44931</v>
      </c>
      <c r="G7" s="3"/>
      <c r="H7" s="3"/>
    </row>
    <row r="8" spans="1:1024 1057:1094" hidden="1" x14ac:dyDescent="0.2">
      <c r="A8" s="1">
        <v>44932</v>
      </c>
      <c r="G8" s="3"/>
      <c r="H8" s="3"/>
    </row>
    <row r="9" spans="1:1024 1057:1094" hidden="1" x14ac:dyDescent="0.2">
      <c r="A9" s="1">
        <v>44933</v>
      </c>
      <c r="G9" s="3"/>
      <c r="H9" s="3"/>
    </row>
    <row r="10" spans="1:1024 1057:1094" hidden="1" x14ac:dyDescent="0.2">
      <c r="A10" s="1">
        <v>44934</v>
      </c>
      <c r="G10" s="3"/>
      <c r="H10" s="3"/>
    </row>
    <row r="11" spans="1:1024 1057:1094" hidden="1" x14ac:dyDescent="0.2">
      <c r="A11" s="1">
        <v>44935</v>
      </c>
      <c r="G11" s="3"/>
      <c r="H11" s="3"/>
    </row>
    <row r="12" spans="1:1024 1057:1094" hidden="1" x14ac:dyDescent="0.2">
      <c r="A12" s="1">
        <v>44936</v>
      </c>
      <c r="G12" s="3"/>
      <c r="H12" s="3"/>
    </row>
    <row r="13" spans="1:1024 1057:1094" hidden="1" x14ac:dyDescent="0.2">
      <c r="A13" s="1">
        <v>44937</v>
      </c>
      <c r="G13" s="3"/>
      <c r="H13" s="3"/>
    </row>
    <row r="14" spans="1:1024 1057:1094" hidden="1" x14ac:dyDescent="0.2">
      <c r="A14" s="1">
        <v>44938</v>
      </c>
      <c r="G14" s="3"/>
      <c r="H14" s="3"/>
    </row>
    <row r="15" spans="1:1024 1057:1094" hidden="1" x14ac:dyDescent="0.2">
      <c r="A15" s="1">
        <v>44939</v>
      </c>
      <c r="G15" s="3"/>
      <c r="H15" s="3"/>
    </row>
    <row r="16" spans="1:1024 1057:1094" hidden="1" x14ac:dyDescent="0.2">
      <c r="A16" s="1">
        <v>44940</v>
      </c>
      <c r="G16" s="3"/>
      <c r="H16" s="3"/>
    </row>
    <row r="17" spans="1:8" hidden="1" x14ac:dyDescent="0.2">
      <c r="A17" s="1">
        <v>44941</v>
      </c>
      <c r="G17" s="3"/>
      <c r="H17" s="3"/>
    </row>
    <row r="18" spans="1:8" hidden="1" x14ac:dyDescent="0.2">
      <c r="A18" s="1">
        <v>44942</v>
      </c>
      <c r="G18" s="3"/>
      <c r="H18" s="3"/>
    </row>
    <row r="19" spans="1:8" hidden="1" x14ac:dyDescent="0.2">
      <c r="A19" s="1">
        <v>44943</v>
      </c>
      <c r="G19" s="3"/>
      <c r="H19" s="3"/>
    </row>
    <row r="20" spans="1:8" hidden="1" x14ac:dyDescent="0.2">
      <c r="A20" s="1">
        <v>44944</v>
      </c>
      <c r="G20" s="3"/>
      <c r="H20" s="3"/>
    </row>
    <row r="21" spans="1:8" hidden="1" x14ac:dyDescent="0.2">
      <c r="A21" s="1">
        <v>44945</v>
      </c>
      <c r="G21" s="3"/>
      <c r="H21" s="3"/>
    </row>
    <row r="22" spans="1:8" hidden="1" x14ac:dyDescent="0.2">
      <c r="A22" s="1">
        <v>44946</v>
      </c>
      <c r="G22" s="3"/>
      <c r="H22" s="3"/>
    </row>
    <row r="23" spans="1:8" hidden="1" x14ac:dyDescent="0.2">
      <c r="A23" s="1">
        <v>44947</v>
      </c>
      <c r="G23" s="3"/>
      <c r="H23" s="3"/>
    </row>
    <row r="24" spans="1:8" hidden="1" x14ac:dyDescent="0.2">
      <c r="A24" s="1">
        <v>44948</v>
      </c>
      <c r="G24" s="3"/>
      <c r="H24" s="3"/>
    </row>
    <row r="25" spans="1:8" hidden="1" x14ac:dyDescent="0.2">
      <c r="A25" s="1">
        <v>44949</v>
      </c>
      <c r="G25" s="3"/>
      <c r="H25" s="3"/>
    </row>
    <row r="26" spans="1:8" hidden="1" x14ac:dyDescent="0.2">
      <c r="A26" s="1">
        <v>44950</v>
      </c>
      <c r="G26" s="3"/>
      <c r="H26" s="3"/>
    </row>
    <row r="27" spans="1:8" hidden="1" x14ac:dyDescent="0.2">
      <c r="A27" s="1">
        <v>44951</v>
      </c>
      <c r="G27" s="3"/>
      <c r="H27" s="3"/>
    </row>
    <row r="28" spans="1:8" hidden="1" x14ac:dyDescent="0.2">
      <c r="A28" s="1">
        <v>44952</v>
      </c>
      <c r="G28" s="3"/>
      <c r="H28" s="3"/>
    </row>
    <row r="29" spans="1:8" hidden="1" x14ac:dyDescent="0.2">
      <c r="A29" s="1">
        <v>44953</v>
      </c>
      <c r="G29" s="3"/>
      <c r="H29" s="3"/>
    </row>
    <row r="30" spans="1:8" hidden="1" x14ac:dyDescent="0.2">
      <c r="A30" s="1">
        <v>44954</v>
      </c>
      <c r="G30" s="3"/>
      <c r="H30" s="3"/>
    </row>
    <row r="31" spans="1:8" hidden="1" x14ac:dyDescent="0.2">
      <c r="A31" s="1">
        <v>44955</v>
      </c>
      <c r="G31" s="3"/>
      <c r="H31" s="3"/>
    </row>
    <row r="32" spans="1:8" hidden="1" x14ac:dyDescent="0.2">
      <c r="A32" s="1">
        <v>44956</v>
      </c>
      <c r="G32" s="3"/>
      <c r="H32" s="3"/>
    </row>
    <row r="33" spans="1:8" hidden="1" x14ac:dyDescent="0.2">
      <c r="A33" s="1">
        <v>44957</v>
      </c>
      <c r="G33" s="3"/>
      <c r="H33" s="3"/>
    </row>
    <row r="34" spans="1:8" hidden="1" x14ac:dyDescent="0.2">
      <c r="A34" s="1">
        <v>44958</v>
      </c>
      <c r="G34" s="3"/>
      <c r="H34" s="3"/>
    </row>
    <row r="35" spans="1:8" hidden="1" x14ac:dyDescent="0.2">
      <c r="A35" s="1">
        <v>44959</v>
      </c>
      <c r="G35" s="3"/>
      <c r="H35" s="3"/>
    </row>
    <row r="36" spans="1:8" hidden="1" x14ac:dyDescent="0.2">
      <c r="A36" s="1">
        <v>44960</v>
      </c>
      <c r="G36" s="3"/>
      <c r="H36" s="3"/>
    </row>
    <row r="37" spans="1:8" hidden="1" x14ac:dyDescent="0.2">
      <c r="A37" s="1">
        <v>44961</v>
      </c>
      <c r="G37" s="3"/>
      <c r="H37" s="3"/>
    </row>
    <row r="38" spans="1:8" hidden="1" x14ac:dyDescent="0.2">
      <c r="A38" s="1">
        <v>44962</v>
      </c>
      <c r="G38" s="3"/>
      <c r="H38" s="3"/>
    </row>
    <row r="39" spans="1:8" hidden="1" x14ac:dyDescent="0.2">
      <c r="A39" s="1">
        <v>44963</v>
      </c>
      <c r="G39" s="3"/>
      <c r="H39" s="3"/>
    </row>
    <row r="40" spans="1:8" hidden="1" x14ac:dyDescent="0.2">
      <c r="A40" s="1">
        <v>44964</v>
      </c>
      <c r="G40" s="3"/>
      <c r="H40" s="3"/>
    </row>
    <row r="41" spans="1:8" hidden="1" x14ac:dyDescent="0.2">
      <c r="A41" s="1">
        <v>44965</v>
      </c>
      <c r="G41" s="3"/>
      <c r="H41" s="3"/>
    </row>
    <row r="42" spans="1:8" hidden="1" x14ac:dyDescent="0.2">
      <c r="A42" s="1">
        <v>44966</v>
      </c>
      <c r="G42" s="3"/>
      <c r="H42" s="3"/>
    </row>
    <row r="43" spans="1:8" hidden="1" x14ac:dyDescent="0.2">
      <c r="A43" s="1">
        <v>44967</v>
      </c>
      <c r="G43" s="3"/>
      <c r="H43" s="3"/>
    </row>
    <row r="44" spans="1:8" hidden="1" x14ac:dyDescent="0.2">
      <c r="A44" s="1">
        <v>44968</v>
      </c>
      <c r="G44" s="3"/>
      <c r="H44" s="3"/>
    </row>
    <row r="45" spans="1:8" hidden="1" x14ac:dyDescent="0.2">
      <c r="A45" s="1">
        <v>44969</v>
      </c>
      <c r="G45" s="3"/>
      <c r="H45" s="3"/>
    </row>
    <row r="46" spans="1:8" hidden="1" x14ac:dyDescent="0.2">
      <c r="A46" s="1">
        <v>44970</v>
      </c>
      <c r="G46" s="3"/>
      <c r="H46" s="3"/>
    </row>
    <row r="47" spans="1:8" hidden="1" x14ac:dyDescent="0.2">
      <c r="A47" s="1">
        <v>44971</v>
      </c>
      <c r="G47" s="3"/>
      <c r="H47" s="3"/>
    </row>
    <row r="48" spans="1:8" hidden="1" x14ac:dyDescent="0.2">
      <c r="A48" s="1">
        <v>44972</v>
      </c>
      <c r="G48" s="3"/>
      <c r="H48" s="3"/>
    </row>
    <row r="49" spans="1:8" hidden="1" x14ac:dyDescent="0.2">
      <c r="A49" s="1">
        <v>44973</v>
      </c>
      <c r="G49" s="3"/>
      <c r="H49" s="3"/>
    </row>
    <row r="50" spans="1:8" hidden="1" x14ac:dyDescent="0.2">
      <c r="A50" s="1">
        <v>44974</v>
      </c>
      <c r="G50" s="3"/>
      <c r="H50" s="3"/>
    </row>
    <row r="51" spans="1:8" hidden="1" x14ac:dyDescent="0.2">
      <c r="A51" s="1">
        <v>44975</v>
      </c>
      <c r="G51" s="3"/>
      <c r="H51" s="3"/>
    </row>
    <row r="52" spans="1:8" hidden="1" x14ac:dyDescent="0.2">
      <c r="A52" s="1">
        <v>44976</v>
      </c>
      <c r="G52" s="3"/>
      <c r="H52" s="3"/>
    </row>
    <row r="53" spans="1:8" hidden="1" x14ac:dyDescent="0.2">
      <c r="A53" s="1">
        <v>44977</v>
      </c>
      <c r="G53" s="3"/>
      <c r="H53" s="3"/>
    </row>
    <row r="54" spans="1:8" hidden="1" x14ac:dyDescent="0.2">
      <c r="A54" s="1">
        <v>44978</v>
      </c>
      <c r="G54" s="3"/>
      <c r="H54" s="3"/>
    </row>
    <row r="55" spans="1:8" hidden="1" x14ac:dyDescent="0.2">
      <c r="A55" s="1">
        <v>44979</v>
      </c>
      <c r="G55" s="3"/>
      <c r="H55" s="3"/>
    </row>
    <row r="56" spans="1:8" hidden="1" x14ac:dyDescent="0.2">
      <c r="A56" s="1">
        <v>44980</v>
      </c>
      <c r="G56" s="3"/>
      <c r="H56" s="3"/>
    </row>
    <row r="57" spans="1:8" hidden="1" x14ac:dyDescent="0.2">
      <c r="A57" s="1">
        <v>44981</v>
      </c>
      <c r="G57" s="3"/>
      <c r="H57" s="3"/>
    </row>
    <row r="58" spans="1:8" hidden="1" x14ac:dyDescent="0.2">
      <c r="A58" s="1">
        <v>44982</v>
      </c>
      <c r="G58" s="3"/>
      <c r="H58" s="3"/>
    </row>
    <row r="59" spans="1:8" hidden="1" x14ac:dyDescent="0.2">
      <c r="A59" s="1">
        <v>44983</v>
      </c>
      <c r="G59" s="3"/>
      <c r="H59" s="3"/>
    </row>
    <row r="60" spans="1:8" hidden="1" x14ac:dyDescent="0.2">
      <c r="A60" s="1">
        <v>44984</v>
      </c>
      <c r="G60" s="3"/>
      <c r="H60" s="3"/>
    </row>
    <row r="61" spans="1:8" hidden="1" x14ac:dyDescent="0.2">
      <c r="A61" s="1">
        <v>44985</v>
      </c>
      <c r="G61" s="3"/>
      <c r="H61" s="3"/>
    </row>
    <row r="62" spans="1:8" hidden="1" x14ac:dyDescent="0.2">
      <c r="A62" s="1">
        <v>44986</v>
      </c>
      <c r="G62" s="3"/>
      <c r="H62" s="3"/>
    </row>
    <row r="63" spans="1:8" hidden="1" x14ac:dyDescent="0.2">
      <c r="A63" s="1">
        <v>44987</v>
      </c>
      <c r="G63" s="3"/>
      <c r="H63" s="3"/>
    </row>
    <row r="64" spans="1:8" hidden="1" x14ac:dyDescent="0.2">
      <c r="A64" s="1">
        <v>44988</v>
      </c>
      <c r="G64" s="3"/>
      <c r="H64" s="3"/>
    </row>
    <row r="65" spans="1:40" hidden="1" x14ac:dyDescent="0.2">
      <c r="A65" s="1">
        <v>44989</v>
      </c>
      <c r="G65" s="3"/>
      <c r="H65" s="3"/>
    </row>
    <row r="66" spans="1:40" hidden="1" x14ac:dyDescent="0.2">
      <c r="A66" s="1">
        <v>44990</v>
      </c>
      <c r="G66" s="3"/>
      <c r="H66" s="3"/>
    </row>
    <row r="67" spans="1:40" hidden="1" x14ac:dyDescent="0.2">
      <c r="A67" s="1">
        <v>44991</v>
      </c>
      <c r="G67" s="3"/>
      <c r="H67" s="3"/>
    </row>
    <row r="68" spans="1:40" hidden="1" x14ac:dyDescent="0.2">
      <c r="A68" s="1">
        <v>44992</v>
      </c>
      <c r="G68" s="3"/>
      <c r="H68" s="3"/>
    </row>
    <row r="69" spans="1:40" x14ac:dyDescent="0.2">
      <c r="A69" s="1">
        <v>44993</v>
      </c>
      <c r="B69">
        <f t="shared" ref="B69:B132" si="0">MONTH(A69)</f>
        <v>3</v>
      </c>
      <c r="C69">
        <f t="shared" ref="C69:C132" si="1">+YEAR(A69)</f>
        <v>2023</v>
      </c>
      <c r="D69" s="872" t="str">
        <f t="shared" ref="D69:D132" si="2">CONCATENATE(TEXT(A69,"MM"),"´",C69)</f>
        <v>03´2023</v>
      </c>
      <c r="F69" s="2">
        <f t="shared" ref="F69:F132" si="3">24-E69</f>
        <v>24</v>
      </c>
      <c r="G69" s="3">
        <f t="shared" ref="G69:G132" si="4">+F69/P69</f>
        <v>3.2258064516129031E-2</v>
      </c>
      <c r="H69" s="5">
        <f t="shared" ref="H69:H132" si="5">+F69/24</f>
        <v>1</v>
      </c>
      <c r="I69" s="979">
        <f>_xlfn.XLOOKUP($D69,Help2!$D:$D,Help2!H:H)</f>
        <v>14945</v>
      </c>
      <c r="J69" s="979">
        <f>_xlfn.XLOOKUP($D69,Help2!$D:$D,Help2!I:I)</f>
        <v>8684</v>
      </c>
      <c r="K69" s="979">
        <f>_xlfn.XLOOKUP($D69,Help2!$D:$D,Help2!J:J)</f>
        <v>2784</v>
      </c>
      <c r="L69" s="979">
        <f>_xlfn.XLOOKUP($D69,Help2!$D:$D,Help2!K:K)</f>
        <v>550</v>
      </c>
      <c r="M69" s="979">
        <f>_xlfn.XLOOKUP($D69,Help2!$D:$D,Help2!L:L)</f>
        <v>7306</v>
      </c>
      <c r="N69" s="979">
        <f>_xlfn.XLOOKUP($D69,Help2!$D:$D,Help2!M:M)</f>
        <v>6697</v>
      </c>
      <c r="P69" s="979">
        <f>_xlfn.XLOOKUP($D69,Help2!$D:$D,Help2!F:F)</f>
        <v>744</v>
      </c>
      <c r="Q69" s="979">
        <f t="shared" ref="Q69:Q132" si="6">(EOMONTH(A69,0)-EOMONTH(A69,-1))*24</f>
        <v>744</v>
      </c>
      <c r="R69" s="979">
        <f>_xlfn.XLOOKUP($D69,Help2!$D:$D,Help2!N:N)</f>
        <v>7082.2766049087804</v>
      </c>
      <c r="S69" s="979">
        <f>_xlfn.XLOOKUP($D69,Help2!$D:$D,Help2!O:O)</f>
        <v>6485.4560000000001</v>
      </c>
      <c r="T69" s="979">
        <f>_xlfn.XLOOKUP($D69,Help2!$D:$D,Help2!P:P)</f>
        <v>0</v>
      </c>
      <c r="U69" s="979">
        <f>_xlfn.XLOOKUP($D69,Help2!$D:$D,Help2!Q:Q)</f>
        <v>0</v>
      </c>
      <c r="V69" s="979">
        <f>_xlfn.XLOOKUP($D69,Help2!$D:$D,Help2!R:R)</f>
        <v>124.532</v>
      </c>
      <c r="W69" s="979">
        <f>_xlfn.XLOOKUP($D69,Help2!$D:$D,Help2!S:S)</f>
        <v>0</v>
      </c>
      <c r="Y69" s="979">
        <f>_xlfn.XLOOKUP($D69,Help2!$D:$D,Help2!V:V)</f>
        <v>6089</v>
      </c>
      <c r="Z69" s="979">
        <f>_xlfn.XLOOKUP($D69,Help2!$D:$D,Help2!W:W)</f>
        <v>2595</v>
      </c>
      <c r="AA69" s="979">
        <f>_xlfn.XLOOKUP($D69,Help2!$D:$D,Help2!X:X)</f>
        <v>0</v>
      </c>
      <c r="AB69" s="979">
        <f>_xlfn.XLOOKUP($D69,Help2!$D:$D,Help2!Y:Y)</f>
        <v>3334</v>
      </c>
      <c r="AC69" s="979">
        <f>_xlfn.XLOOKUP($D69,Help2!$D:$D,Help2!Z:Z)</f>
        <v>2927</v>
      </c>
      <c r="AD69" s="979">
        <f>_xlfn.XLOOKUP($D69,Help2!$D:$D,Help2!AA:AA)</f>
        <v>633</v>
      </c>
      <c r="AE69" s="979">
        <f>_xlfn.XLOOKUP($D69,Help2!$D:$D,Help2!AB:AB)</f>
        <v>979</v>
      </c>
      <c r="AF69" s="979">
        <f>_xlfn.XLOOKUP($D69,Help2!$D:$D,Help2!AC:AC)</f>
        <v>188</v>
      </c>
      <c r="AG69" s="979">
        <f>_xlfn.XLOOKUP($D69,Help2!$D:$D,Help2!AD:AD)</f>
        <v>236</v>
      </c>
      <c r="AH69" s="979">
        <f>_xlfn.XLOOKUP($D69,Help2!$D:$D,Help2!AE:AE)</f>
        <v>2370</v>
      </c>
      <c r="AI69" s="979">
        <f>_xlfn.XLOOKUP($D69,Help2!$D:$D,Help2!AF:AF)</f>
        <v>2839</v>
      </c>
      <c r="AJ69" s="979">
        <f>_xlfn.XLOOKUP($D69,Help2!$D:$D,Help2!AG:AG)</f>
        <v>392.90715407823211</v>
      </c>
      <c r="AK69" s="979">
        <f>_xlfn.XLOOKUP($D69,Help2!$D:$D,Help2!AH:AH)</f>
        <v>3239.1</v>
      </c>
      <c r="AL69" s="979">
        <f>_xlfn.XLOOKUP($D69,Help2!$D:$D,Help2!AI:AI)</f>
        <v>726.92107554826066</v>
      </c>
      <c r="AM69" s="979">
        <f>_xlfn.XLOOKUP($D69,Help2!$D:$D,Help2!AJ:AJ)</f>
        <v>0</v>
      </c>
      <c r="AN69" s="979">
        <f>_xlfn.XLOOKUP($D69,Help2!$D:$D,Help2!AK:AK)</f>
        <v>0</v>
      </c>
    </row>
    <row r="70" spans="1:40" x14ac:dyDescent="0.2">
      <c r="A70" s="1">
        <v>44994</v>
      </c>
      <c r="B70">
        <f t="shared" si="0"/>
        <v>3</v>
      </c>
      <c r="C70">
        <f t="shared" si="1"/>
        <v>2023</v>
      </c>
      <c r="D70" s="872" t="str">
        <f t="shared" si="2"/>
        <v>03´2023</v>
      </c>
      <c r="F70" s="2">
        <f t="shared" si="3"/>
        <v>24</v>
      </c>
      <c r="G70" s="3">
        <f t="shared" si="4"/>
        <v>3.2258064516129031E-2</v>
      </c>
      <c r="H70" s="5">
        <f t="shared" si="5"/>
        <v>1</v>
      </c>
      <c r="I70" s="979">
        <f>_xlfn.XLOOKUP($D70,Help2!$D:$D,Help2!H:H)</f>
        <v>14945</v>
      </c>
      <c r="J70" s="979">
        <f>_xlfn.XLOOKUP($D70,Help2!$D:$D,Help2!I:I)</f>
        <v>8684</v>
      </c>
      <c r="K70" s="979">
        <f>_xlfn.XLOOKUP($D70,Help2!$D:$D,Help2!J:J)</f>
        <v>2784</v>
      </c>
      <c r="L70" s="979">
        <f>_xlfn.XLOOKUP($D70,Help2!$D:$D,Help2!K:K)</f>
        <v>550</v>
      </c>
      <c r="M70" s="979">
        <f>_xlfn.XLOOKUP($D70,Help2!$D:$D,Help2!L:L)</f>
        <v>7306</v>
      </c>
      <c r="N70" s="979">
        <f>_xlfn.XLOOKUP($D70,Help2!$D:$D,Help2!M:M)</f>
        <v>6697</v>
      </c>
      <c r="P70" s="979">
        <f>_xlfn.XLOOKUP($D70,Help2!$D:$D,Help2!F:F)</f>
        <v>744</v>
      </c>
      <c r="Q70" s="979">
        <f t="shared" si="6"/>
        <v>744</v>
      </c>
      <c r="R70" s="979">
        <f>_xlfn.XLOOKUP($D70,Help2!$D:$D,Help2!N:N)</f>
        <v>7082.2766049087804</v>
      </c>
      <c r="S70" s="979">
        <f>_xlfn.XLOOKUP($D70,Help2!$D:$D,Help2!O:O)</f>
        <v>6485.4560000000001</v>
      </c>
      <c r="T70" s="979">
        <f>_xlfn.XLOOKUP($D70,Help2!$D:$D,Help2!P:P)</f>
        <v>0</v>
      </c>
      <c r="U70" s="979">
        <f>_xlfn.XLOOKUP($D70,Help2!$D:$D,Help2!Q:Q)</f>
        <v>0</v>
      </c>
      <c r="V70" s="979">
        <f>_xlfn.XLOOKUP($D70,Help2!$D:$D,Help2!R:R)</f>
        <v>124.532</v>
      </c>
      <c r="W70" s="979">
        <f>_xlfn.XLOOKUP($D70,Help2!$D:$D,Help2!S:S)</f>
        <v>0</v>
      </c>
      <c r="Y70" s="979">
        <f>_xlfn.XLOOKUP($D70,Help2!$D:$D,Help2!V:V)</f>
        <v>6089</v>
      </c>
      <c r="Z70" s="979">
        <f>_xlfn.XLOOKUP($D70,Help2!$D:$D,Help2!W:W)</f>
        <v>2595</v>
      </c>
      <c r="AA70" s="979">
        <f>_xlfn.XLOOKUP($D70,Help2!$D:$D,Help2!X:X)</f>
        <v>0</v>
      </c>
      <c r="AB70" s="979">
        <f>_xlfn.XLOOKUP($D70,Help2!$D:$D,Help2!Y:Y)</f>
        <v>3334</v>
      </c>
      <c r="AC70" s="979">
        <f>_xlfn.XLOOKUP($D70,Help2!$D:$D,Help2!Z:Z)</f>
        <v>2927</v>
      </c>
      <c r="AD70" s="979">
        <f>_xlfn.XLOOKUP($D70,Help2!$D:$D,Help2!AA:AA)</f>
        <v>633</v>
      </c>
      <c r="AE70" s="979">
        <f>_xlfn.XLOOKUP($D70,Help2!$D:$D,Help2!AB:AB)</f>
        <v>979</v>
      </c>
      <c r="AF70" s="979">
        <f>_xlfn.XLOOKUP($D70,Help2!$D:$D,Help2!AC:AC)</f>
        <v>188</v>
      </c>
      <c r="AG70" s="979">
        <f>_xlfn.XLOOKUP($D70,Help2!$D:$D,Help2!AD:AD)</f>
        <v>236</v>
      </c>
      <c r="AH70" s="979">
        <f>_xlfn.XLOOKUP($D70,Help2!$D:$D,Help2!AE:AE)</f>
        <v>2370</v>
      </c>
      <c r="AI70" s="979">
        <f>_xlfn.XLOOKUP($D70,Help2!$D:$D,Help2!AF:AF)</f>
        <v>2839</v>
      </c>
      <c r="AJ70" s="979">
        <f>_xlfn.XLOOKUP($D70,Help2!$D:$D,Help2!AG:AG)</f>
        <v>392.90715407823211</v>
      </c>
      <c r="AK70" s="979">
        <f>_xlfn.XLOOKUP($D70,Help2!$D:$D,Help2!AH:AH)</f>
        <v>3239.1</v>
      </c>
      <c r="AL70" s="979">
        <f>_xlfn.XLOOKUP($D70,Help2!$D:$D,Help2!AI:AI)</f>
        <v>726.92107554826066</v>
      </c>
      <c r="AM70" s="979">
        <f>_xlfn.XLOOKUP($D70,Help2!$D:$D,Help2!AJ:AJ)</f>
        <v>0</v>
      </c>
      <c r="AN70" s="979">
        <f>_xlfn.XLOOKUP($D70,Help2!$D:$D,Help2!AK:AK)</f>
        <v>0</v>
      </c>
    </row>
    <row r="71" spans="1:40" x14ac:dyDescent="0.2">
      <c r="A71" s="1">
        <v>44995</v>
      </c>
      <c r="B71">
        <f t="shared" si="0"/>
        <v>3</v>
      </c>
      <c r="C71">
        <f t="shared" si="1"/>
        <v>2023</v>
      </c>
      <c r="D71" s="872" t="str">
        <f t="shared" si="2"/>
        <v>03´2023</v>
      </c>
      <c r="F71" s="2">
        <f t="shared" si="3"/>
        <v>24</v>
      </c>
      <c r="G71" s="3">
        <f t="shared" si="4"/>
        <v>3.2258064516129031E-2</v>
      </c>
      <c r="H71" s="5">
        <f t="shared" si="5"/>
        <v>1</v>
      </c>
      <c r="I71" s="979">
        <f>_xlfn.XLOOKUP($D71,Help2!$D:$D,Help2!H:H)</f>
        <v>14945</v>
      </c>
      <c r="J71" s="979">
        <f>_xlfn.XLOOKUP($D71,Help2!$D:$D,Help2!I:I)</f>
        <v>8684</v>
      </c>
      <c r="K71" s="979">
        <f>_xlfn.XLOOKUP($D71,Help2!$D:$D,Help2!J:J)</f>
        <v>2784</v>
      </c>
      <c r="L71" s="979">
        <f>_xlfn.XLOOKUP($D71,Help2!$D:$D,Help2!K:K)</f>
        <v>550</v>
      </c>
      <c r="M71" s="979">
        <f>_xlfn.XLOOKUP($D71,Help2!$D:$D,Help2!L:L)</f>
        <v>7306</v>
      </c>
      <c r="N71" s="979">
        <f>_xlfn.XLOOKUP($D71,Help2!$D:$D,Help2!M:M)</f>
        <v>6697</v>
      </c>
      <c r="P71" s="979">
        <f>_xlfn.XLOOKUP($D71,Help2!$D:$D,Help2!F:F)</f>
        <v>744</v>
      </c>
      <c r="Q71" s="979">
        <f t="shared" si="6"/>
        <v>744</v>
      </c>
      <c r="R71" s="979">
        <f>_xlfn.XLOOKUP($D71,Help2!$D:$D,Help2!N:N)</f>
        <v>7082.2766049087804</v>
      </c>
      <c r="S71" s="979">
        <f>_xlfn.XLOOKUP($D71,Help2!$D:$D,Help2!O:O)</f>
        <v>6485.4560000000001</v>
      </c>
      <c r="T71" s="979">
        <f>_xlfn.XLOOKUP($D71,Help2!$D:$D,Help2!P:P)</f>
        <v>0</v>
      </c>
      <c r="U71" s="979">
        <f>_xlfn.XLOOKUP($D71,Help2!$D:$D,Help2!Q:Q)</f>
        <v>0</v>
      </c>
      <c r="V71" s="979">
        <f>_xlfn.XLOOKUP($D71,Help2!$D:$D,Help2!R:R)</f>
        <v>124.532</v>
      </c>
      <c r="W71" s="979">
        <f>_xlfn.XLOOKUP($D71,Help2!$D:$D,Help2!S:S)</f>
        <v>0</v>
      </c>
      <c r="Y71" s="979">
        <f>_xlfn.XLOOKUP($D71,Help2!$D:$D,Help2!V:V)</f>
        <v>6089</v>
      </c>
      <c r="Z71" s="979">
        <f>_xlfn.XLOOKUP($D71,Help2!$D:$D,Help2!W:W)</f>
        <v>2595</v>
      </c>
      <c r="AA71" s="979">
        <f>_xlfn.XLOOKUP($D71,Help2!$D:$D,Help2!X:X)</f>
        <v>0</v>
      </c>
      <c r="AB71" s="979">
        <f>_xlfn.XLOOKUP($D71,Help2!$D:$D,Help2!Y:Y)</f>
        <v>3334</v>
      </c>
      <c r="AC71" s="979">
        <f>_xlfn.XLOOKUP($D71,Help2!$D:$D,Help2!Z:Z)</f>
        <v>2927</v>
      </c>
      <c r="AD71" s="979">
        <f>_xlfn.XLOOKUP($D71,Help2!$D:$D,Help2!AA:AA)</f>
        <v>633</v>
      </c>
      <c r="AE71" s="979">
        <f>_xlfn.XLOOKUP($D71,Help2!$D:$D,Help2!AB:AB)</f>
        <v>979</v>
      </c>
      <c r="AF71" s="979">
        <f>_xlfn.XLOOKUP($D71,Help2!$D:$D,Help2!AC:AC)</f>
        <v>188</v>
      </c>
      <c r="AG71" s="979">
        <f>_xlfn.XLOOKUP($D71,Help2!$D:$D,Help2!AD:AD)</f>
        <v>236</v>
      </c>
      <c r="AH71" s="979">
        <f>_xlfn.XLOOKUP($D71,Help2!$D:$D,Help2!AE:AE)</f>
        <v>2370</v>
      </c>
      <c r="AI71" s="979">
        <f>_xlfn.XLOOKUP($D71,Help2!$D:$D,Help2!AF:AF)</f>
        <v>2839</v>
      </c>
      <c r="AJ71" s="979">
        <f>_xlfn.XLOOKUP($D71,Help2!$D:$D,Help2!AG:AG)</f>
        <v>392.90715407823211</v>
      </c>
      <c r="AK71" s="979">
        <f>_xlfn.XLOOKUP($D71,Help2!$D:$D,Help2!AH:AH)</f>
        <v>3239.1</v>
      </c>
      <c r="AL71" s="979">
        <f>_xlfn.XLOOKUP($D71,Help2!$D:$D,Help2!AI:AI)</f>
        <v>726.92107554826066</v>
      </c>
      <c r="AM71" s="979">
        <f>_xlfn.XLOOKUP($D71,Help2!$D:$D,Help2!AJ:AJ)</f>
        <v>0</v>
      </c>
      <c r="AN71" s="979">
        <f>_xlfn.XLOOKUP($D71,Help2!$D:$D,Help2!AK:AK)</f>
        <v>0</v>
      </c>
    </row>
    <row r="72" spans="1:40" x14ac:dyDescent="0.2">
      <c r="A72" s="1">
        <v>44996</v>
      </c>
      <c r="B72">
        <f t="shared" si="0"/>
        <v>3</v>
      </c>
      <c r="C72">
        <f t="shared" si="1"/>
        <v>2023</v>
      </c>
      <c r="D72" s="872" t="str">
        <f t="shared" si="2"/>
        <v>03´2023</v>
      </c>
      <c r="F72" s="2">
        <f t="shared" si="3"/>
        <v>24</v>
      </c>
      <c r="G72" s="3">
        <f t="shared" si="4"/>
        <v>3.2258064516129031E-2</v>
      </c>
      <c r="H72" s="5">
        <f t="shared" si="5"/>
        <v>1</v>
      </c>
      <c r="I72" s="979">
        <f>_xlfn.XLOOKUP($D72,Help2!$D:$D,Help2!H:H)</f>
        <v>14945</v>
      </c>
      <c r="J72" s="979">
        <f>_xlfn.XLOOKUP($D72,Help2!$D:$D,Help2!I:I)</f>
        <v>8684</v>
      </c>
      <c r="K72" s="979">
        <f>_xlfn.XLOOKUP($D72,Help2!$D:$D,Help2!J:J)</f>
        <v>2784</v>
      </c>
      <c r="L72" s="979">
        <f>_xlfn.XLOOKUP($D72,Help2!$D:$D,Help2!K:K)</f>
        <v>550</v>
      </c>
      <c r="M72" s="979">
        <f>_xlfn.XLOOKUP($D72,Help2!$D:$D,Help2!L:L)</f>
        <v>7306</v>
      </c>
      <c r="N72" s="979">
        <f>_xlfn.XLOOKUP($D72,Help2!$D:$D,Help2!M:M)</f>
        <v>6697</v>
      </c>
      <c r="P72" s="979">
        <f>_xlfn.XLOOKUP($D72,Help2!$D:$D,Help2!F:F)</f>
        <v>744</v>
      </c>
      <c r="Q72" s="979">
        <f t="shared" si="6"/>
        <v>744</v>
      </c>
      <c r="R72" s="979">
        <f>_xlfn.XLOOKUP($D72,Help2!$D:$D,Help2!N:N)</f>
        <v>7082.2766049087804</v>
      </c>
      <c r="S72" s="979">
        <f>_xlfn.XLOOKUP($D72,Help2!$D:$D,Help2!O:O)</f>
        <v>6485.4560000000001</v>
      </c>
      <c r="T72" s="979">
        <f>_xlfn.XLOOKUP($D72,Help2!$D:$D,Help2!P:P)</f>
        <v>0</v>
      </c>
      <c r="U72" s="979">
        <f>_xlfn.XLOOKUP($D72,Help2!$D:$D,Help2!Q:Q)</f>
        <v>0</v>
      </c>
      <c r="V72" s="979">
        <f>_xlfn.XLOOKUP($D72,Help2!$D:$D,Help2!R:R)</f>
        <v>124.532</v>
      </c>
      <c r="W72" s="979">
        <f>_xlfn.XLOOKUP($D72,Help2!$D:$D,Help2!S:S)</f>
        <v>0</v>
      </c>
      <c r="Y72" s="979">
        <f>_xlfn.XLOOKUP($D72,Help2!$D:$D,Help2!V:V)</f>
        <v>6089</v>
      </c>
      <c r="Z72" s="979">
        <f>_xlfn.XLOOKUP($D72,Help2!$D:$D,Help2!W:W)</f>
        <v>2595</v>
      </c>
      <c r="AA72" s="979">
        <f>_xlfn.XLOOKUP($D72,Help2!$D:$D,Help2!X:X)</f>
        <v>0</v>
      </c>
      <c r="AB72" s="979">
        <f>_xlfn.XLOOKUP($D72,Help2!$D:$D,Help2!Y:Y)</f>
        <v>3334</v>
      </c>
      <c r="AC72" s="979">
        <f>_xlfn.XLOOKUP($D72,Help2!$D:$D,Help2!Z:Z)</f>
        <v>2927</v>
      </c>
      <c r="AD72" s="979">
        <f>_xlfn.XLOOKUP($D72,Help2!$D:$D,Help2!AA:AA)</f>
        <v>633</v>
      </c>
      <c r="AE72" s="979">
        <f>_xlfn.XLOOKUP($D72,Help2!$D:$D,Help2!AB:AB)</f>
        <v>979</v>
      </c>
      <c r="AF72" s="979">
        <f>_xlfn.XLOOKUP($D72,Help2!$D:$D,Help2!AC:AC)</f>
        <v>188</v>
      </c>
      <c r="AG72" s="979">
        <f>_xlfn.XLOOKUP($D72,Help2!$D:$D,Help2!AD:AD)</f>
        <v>236</v>
      </c>
      <c r="AH72" s="979">
        <f>_xlfn.XLOOKUP($D72,Help2!$D:$D,Help2!AE:AE)</f>
        <v>2370</v>
      </c>
      <c r="AI72" s="979">
        <f>_xlfn.XLOOKUP($D72,Help2!$D:$D,Help2!AF:AF)</f>
        <v>2839</v>
      </c>
      <c r="AJ72" s="979">
        <f>_xlfn.XLOOKUP($D72,Help2!$D:$D,Help2!AG:AG)</f>
        <v>392.90715407823211</v>
      </c>
      <c r="AK72" s="979">
        <f>_xlfn.XLOOKUP($D72,Help2!$D:$D,Help2!AH:AH)</f>
        <v>3239.1</v>
      </c>
      <c r="AL72" s="979">
        <f>_xlfn.XLOOKUP($D72,Help2!$D:$D,Help2!AI:AI)</f>
        <v>726.92107554826066</v>
      </c>
      <c r="AM72" s="979">
        <f>_xlfn.XLOOKUP($D72,Help2!$D:$D,Help2!AJ:AJ)</f>
        <v>0</v>
      </c>
      <c r="AN72" s="979">
        <f>_xlfn.XLOOKUP($D72,Help2!$D:$D,Help2!AK:AK)</f>
        <v>0</v>
      </c>
    </row>
    <row r="73" spans="1:40" x14ac:dyDescent="0.2">
      <c r="A73" s="1">
        <v>44997</v>
      </c>
      <c r="B73">
        <f t="shared" si="0"/>
        <v>3</v>
      </c>
      <c r="C73">
        <f t="shared" si="1"/>
        <v>2023</v>
      </c>
      <c r="D73" s="872" t="str">
        <f t="shared" si="2"/>
        <v>03´2023</v>
      </c>
      <c r="F73" s="2">
        <f t="shared" si="3"/>
        <v>24</v>
      </c>
      <c r="G73" s="3">
        <f t="shared" si="4"/>
        <v>3.2258064516129031E-2</v>
      </c>
      <c r="H73" s="5">
        <f t="shared" si="5"/>
        <v>1</v>
      </c>
      <c r="I73" s="979">
        <f>_xlfn.XLOOKUP($D73,Help2!$D:$D,Help2!H:H)</f>
        <v>14945</v>
      </c>
      <c r="J73" s="979">
        <f>_xlfn.XLOOKUP($D73,Help2!$D:$D,Help2!I:I)</f>
        <v>8684</v>
      </c>
      <c r="K73" s="979">
        <f>_xlfn.XLOOKUP($D73,Help2!$D:$D,Help2!J:J)</f>
        <v>2784</v>
      </c>
      <c r="L73" s="979">
        <f>_xlfn.XLOOKUP($D73,Help2!$D:$D,Help2!K:K)</f>
        <v>550</v>
      </c>
      <c r="M73" s="979">
        <f>_xlfn.XLOOKUP($D73,Help2!$D:$D,Help2!L:L)</f>
        <v>7306</v>
      </c>
      <c r="N73" s="979">
        <f>_xlfn.XLOOKUP($D73,Help2!$D:$D,Help2!M:M)</f>
        <v>6697</v>
      </c>
      <c r="P73" s="979">
        <f>_xlfn.XLOOKUP($D73,Help2!$D:$D,Help2!F:F)</f>
        <v>744</v>
      </c>
      <c r="Q73" s="979">
        <f t="shared" si="6"/>
        <v>744</v>
      </c>
      <c r="R73" s="979">
        <f>_xlfn.XLOOKUP($D73,Help2!$D:$D,Help2!N:N)</f>
        <v>7082.2766049087804</v>
      </c>
      <c r="S73" s="979">
        <f>_xlfn.XLOOKUP($D73,Help2!$D:$D,Help2!O:O)</f>
        <v>6485.4560000000001</v>
      </c>
      <c r="T73" s="979">
        <f>_xlfn.XLOOKUP($D73,Help2!$D:$D,Help2!P:P)</f>
        <v>0</v>
      </c>
      <c r="U73" s="979">
        <f>_xlfn.XLOOKUP($D73,Help2!$D:$D,Help2!Q:Q)</f>
        <v>0</v>
      </c>
      <c r="V73" s="979">
        <f>_xlfn.XLOOKUP($D73,Help2!$D:$D,Help2!R:R)</f>
        <v>124.532</v>
      </c>
      <c r="W73" s="979">
        <f>_xlfn.XLOOKUP($D73,Help2!$D:$D,Help2!S:S)</f>
        <v>0</v>
      </c>
      <c r="Y73" s="979">
        <f>_xlfn.XLOOKUP($D73,Help2!$D:$D,Help2!V:V)</f>
        <v>6089</v>
      </c>
      <c r="Z73" s="979">
        <f>_xlfn.XLOOKUP($D73,Help2!$D:$D,Help2!W:W)</f>
        <v>2595</v>
      </c>
      <c r="AA73" s="979">
        <f>_xlfn.XLOOKUP($D73,Help2!$D:$D,Help2!X:X)</f>
        <v>0</v>
      </c>
      <c r="AB73" s="979">
        <f>_xlfn.XLOOKUP($D73,Help2!$D:$D,Help2!Y:Y)</f>
        <v>3334</v>
      </c>
      <c r="AC73" s="979">
        <f>_xlfn.XLOOKUP($D73,Help2!$D:$D,Help2!Z:Z)</f>
        <v>2927</v>
      </c>
      <c r="AD73" s="979">
        <f>_xlfn.XLOOKUP($D73,Help2!$D:$D,Help2!AA:AA)</f>
        <v>633</v>
      </c>
      <c r="AE73" s="979">
        <f>_xlfn.XLOOKUP($D73,Help2!$D:$D,Help2!AB:AB)</f>
        <v>979</v>
      </c>
      <c r="AF73" s="979">
        <f>_xlfn.XLOOKUP($D73,Help2!$D:$D,Help2!AC:AC)</f>
        <v>188</v>
      </c>
      <c r="AG73" s="979">
        <f>_xlfn.XLOOKUP($D73,Help2!$D:$D,Help2!AD:AD)</f>
        <v>236</v>
      </c>
      <c r="AH73" s="979">
        <f>_xlfn.XLOOKUP($D73,Help2!$D:$D,Help2!AE:AE)</f>
        <v>2370</v>
      </c>
      <c r="AI73" s="979">
        <f>_xlfn.XLOOKUP($D73,Help2!$D:$D,Help2!AF:AF)</f>
        <v>2839</v>
      </c>
      <c r="AJ73" s="979">
        <f>_xlfn.XLOOKUP($D73,Help2!$D:$D,Help2!AG:AG)</f>
        <v>392.90715407823211</v>
      </c>
      <c r="AK73" s="979">
        <f>_xlfn.XLOOKUP($D73,Help2!$D:$D,Help2!AH:AH)</f>
        <v>3239.1</v>
      </c>
      <c r="AL73" s="979">
        <f>_xlfn.XLOOKUP($D73,Help2!$D:$D,Help2!AI:AI)</f>
        <v>726.92107554826066</v>
      </c>
      <c r="AM73" s="979">
        <f>_xlfn.XLOOKUP($D73,Help2!$D:$D,Help2!AJ:AJ)</f>
        <v>0</v>
      </c>
      <c r="AN73" s="979">
        <f>_xlfn.XLOOKUP($D73,Help2!$D:$D,Help2!AK:AK)</f>
        <v>0</v>
      </c>
    </row>
    <row r="74" spans="1:40" x14ac:dyDescent="0.2">
      <c r="A74" s="1">
        <v>44998</v>
      </c>
      <c r="B74">
        <f t="shared" si="0"/>
        <v>3</v>
      </c>
      <c r="C74">
        <f t="shared" si="1"/>
        <v>2023</v>
      </c>
      <c r="D74" s="872" t="str">
        <f t="shared" si="2"/>
        <v>03´2023</v>
      </c>
      <c r="F74" s="2">
        <f t="shared" si="3"/>
        <v>24</v>
      </c>
      <c r="G74" s="3">
        <f t="shared" si="4"/>
        <v>3.2258064516129031E-2</v>
      </c>
      <c r="H74" s="5">
        <f t="shared" si="5"/>
        <v>1</v>
      </c>
      <c r="I74" s="979">
        <f>_xlfn.XLOOKUP($D74,Help2!$D:$D,Help2!H:H)</f>
        <v>14945</v>
      </c>
      <c r="J74" s="979">
        <f>_xlfn.XLOOKUP($D74,Help2!$D:$D,Help2!I:I)</f>
        <v>8684</v>
      </c>
      <c r="K74" s="979">
        <f>_xlfn.XLOOKUP($D74,Help2!$D:$D,Help2!J:J)</f>
        <v>2784</v>
      </c>
      <c r="L74" s="979">
        <f>_xlfn.XLOOKUP($D74,Help2!$D:$D,Help2!K:K)</f>
        <v>550</v>
      </c>
      <c r="M74" s="979">
        <f>_xlfn.XLOOKUP($D74,Help2!$D:$D,Help2!L:L)</f>
        <v>7306</v>
      </c>
      <c r="N74" s="979">
        <f>_xlfn.XLOOKUP($D74,Help2!$D:$D,Help2!M:M)</f>
        <v>6697</v>
      </c>
      <c r="P74" s="979">
        <f>_xlfn.XLOOKUP($D74,Help2!$D:$D,Help2!F:F)</f>
        <v>744</v>
      </c>
      <c r="Q74" s="979">
        <f t="shared" si="6"/>
        <v>744</v>
      </c>
      <c r="R74" s="979">
        <f>_xlfn.XLOOKUP($D74,Help2!$D:$D,Help2!N:N)</f>
        <v>7082.2766049087804</v>
      </c>
      <c r="S74" s="979">
        <f>_xlfn.XLOOKUP($D74,Help2!$D:$D,Help2!O:O)</f>
        <v>6485.4560000000001</v>
      </c>
      <c r="T74" s="979">
        <f>_xlfn.XLOOKUP($D74,Help2!$D:$D,Help2!P:P)</f>
        <v>0</v>
      </c>
      <c r="U74" s="979">
        <f>_xlfn.XLOOKUP($D74,Help2!$D:$D,Help2!Q:Q)</f>
        <v>0</v>
      </c>
      <c r="V74" s="979">
        <f>_xlfn.XLOOKUP($D74,Help2!$D:$D,Help2!R:R)</f>
        <v>124.532</v>
      </c>
      <c r="W74" s="979">
        <f>_xlfn.XLOOKUP($D74,Help2!$D:$D,Help2!S:S)</f>
        <v>0</v>
      </c>
      <c r="Y74" s="979">
        <f>_xlfn.XLOOKUP($D74,Help2!$D:$D,Help2!V:V)</f>
        <v>6089</v>
      </c>
      <c r="Z74" s="979">
        <f>_xlfn.XLOOKUP($D74,Help2!$D:$D,Help2!W:W)</f>
        <v>2595</v>
      </c>
      <c r="AA74" s="979">
        <f>_xlfn.XLOOKUP($D74,Help2!$D:$D,Help2!X:X)</f>
        <v>0</v>
      </c>
      <c r="AB74" s="979">
        <f>_xlfn.XLOOKUP($D74,Help2!$D:$D,Help2!Y:Y)</f>
        <v>3334</v>
      </c>
      <c r="AC74" s="979">
        <f>_xlfn.XLOOKUP($D74,Help2!$D:$D,Help2!Z:Z)</f>
        <v>2927</v>
      </c>
      <c r="AD74" s="979">
        <f>_xlfn.XLOOKUP($D74,Help2!$D:$D,Help2!AA:AA)</f>
        <v>633</v>
      </c>
      <c r="AE74" s="979">
        <f>_xlfn.XLOOKUP($D74,Help2!$D:$D,Help2!AB:AB)</f>
        <v>979</v>
      </c>
      <c r="AF74" s="979">
        <f>_xlfn.XLOOKUP($D74,Help2!$D:$D,Help2!AC:AC)</f>
        <v>188</v>
      </c>
      <c r="AG74" s="979">
        <f>_xlfn.XLOOKUP($D74,Help2!$D:$D,Help2!AD:AD)</f>
        <v>236</v>
      </c>
      <c r="AH74" s="979">
        <f>_xlfn.XLOOKUP($D74,Help2!$D:$D,Help2!AE:AE)</f>
        <v>2370</v>
      </c>
      <c r="AI74" s="979">
        <f>_xlfn.XLOOKUP($D74,Help2!$D:$D,Help2!AF:AF)</f>
        <v>2839</v>
      </c>
      <c r="AJ74" s="979">
        <f>_xlfn.XLOOKUP($D74,Help2!$D:$D,Help2!AG:AG)</f>
        <v>392.90715407823211</v>
      </c>
      <c r="AK74" s="979">
        <f>_xlfn.XLOOKUP($D74,Help2!$D:$D,Help2!AH:AH)</f>
        <v>3239.1</v>
      </c>
      <c r="AL74" s="979">
        <f>_xlfn.XLOOKUP($D74,Help2!$D:$D,Help2!AI:AI)</f>
        <v>726.92107554826066</v>
      </c>
      <c r="AM74" s="979">
        <f>_xlfn.XLOOKUP($D74,Help2!$D:$D,Help2!AJ:AJ)</f>
        <v>0</v>
      </c>
      <c r="AN74" s="979">
        <f>_xlfn.XLOOKUP($D74,Help2!$D:$D,Help2!AK:AK)</f>
        <v>0</v>
      </c>
    </row>
    <row r="75" spans="1:40" x14ac:dyDescent="0.2">
      <c r="A75" s="1">
        <v>44999</v>
      </c>
      <c r="B75">
        <f t="shared" si="0"/>
        <v>3</v>
      </c>
      <c r="C75">
        <f t="shared" si="1"/>
        <v>2023</v>
      </c>
      <c r="D75" s="872" t="str">
        <f t="shared" si="2"/>
        <v>03´2023</v>
      </c>
      <c r="F75" s="2">
        <f t="shared" si="3"/>
        <v>24</v>
      </c>
      <c r="G75" s="3">
        <f t="shared" si="4"/>
        <v>3.2258064516129031E-2</v>
      </c>
      <c r="H75" s="5">
        <f t="shared" si="5"/>
        <v>1</v>
      </c>
      <c r="I75" s="979">
        <f>_xlfn.XLOOKUP($D75,Help2!$D:$D,Help2!H:H)</f>
        <v>14945</v>
      </c>
      <c r="J75" s="979">
        <f>_xlfn.XLOOKUP($D75,Help2!$D:$D,Help2!I:I)</f>
        <v>8684</v>
      </c>
      <c r="K75" s="979">
        <f>_xlfn.XLOOKUP($D75,Help2!$D:$D,Help2!J:J)</f>
        <v>2784</v>
      </c>
      <c r="L75" s="979">
        <f>_xlfn.XLOOKUP($D75,Help2!$D:$D,Help2!K:K)</f>
        <v>550</v>
      </c>
      <c r="M75" s="979">
        <f>_xlfn.XLOOKUP($D75,Help2!$D:$D,Help2!L:L)</f>
        <v>7306</v>
      </c>
      <c r="N75" s="979">
        <f>_xlfn.XLOOKUP($D75,Help2!$D:$D,Help2!M:M)</f>
        <v>6697</v>
      </c>
      <c r="P75" s="979">
        <f>_xlfn.XLOOKUP($D75,Help2!$D:$D,Help2!F:F)</f>
        <v>744</v>
      </c>
      <c r="Q75" s="979">
        <f t="shared" si="6"/>
        <v>744</v>
      </c>
      <c r="R75" s="979">
        <f>_xlfn.XLOOKUP($D75,Help2!$D:$D,Help2!N:N)</f>
        <v>7082.2766049087804</v>
      </c>
      <c r="S75" s="979">
        <f>_xlfn.XLOOKUP($D75,Help2!$D:$D,Help2!O:O)</f>
        <v>6485.4560000000001</v>
      </c>
      <c r="T75" s="979">
        <f>_xlfn.XLOOKUP($D75,Help2!$D:$D,Help2!P:P)</f>
        <v>0</v>
      </c>
      <c r="U75" s="979">
        <f>_xlfn.XLOOKUP($D75,Help2!$D:$D,Help2!Q:Q)</f>
        <v>0</v>
      </c>
      <c r="V75" s="979">
        <f>_xlfn.XLOOKUP($D75,Help2!$D:$D,Help2!R:R)</f>
        <v>124.532</v>
      </c>
      <c r="W75" s="979">
        <f>_xlfn.XLOOKUP($D75,Help2!$D:$D,Help2!S:S)</f>
        <v>0</v>
      </c>
      <c r="Y75" s="979">
        <f>_xlfn.XLOOKUP($D75,Help2!$D:$D,Help2!V:V)</f>
        <v>6089</v>
      </c>
      <c r="Z75" s="979">
        <f>_xlfn.XLOOKUP($D75,Help2!$D:$D,Help2!W:W)</f>
        <v>2595</v>
      </c>
      <c r="AA75" s="979">
        <f>_xlfn.XLOOKUP($D75,Help2!$D:$D,Help2!X:X)</f>
        <v>0</v>
      </c>
      <c r="AB75" s="979">
        <f>_xlfn.XLOOKUP($D75,Help2!$D:$D,Help2!Y:Y)</f>
        <v>3334</v>
      </c>
      <c r="AC75" s="979">
        <f>_xlfn.XLOOKUP($D75,Help2!$D:$D,Help2!Z:Z)</f>
        <v>2927</v>
      </c>
      <c r="AD75" s="979">
        <f>_xlfn.XLOOKUP($D75,Help2!$D:$D,Help2!AA:AA)</f>
        <v>633</v>
      </c>
      <c r="AE75" s="979">
        <f>_xlfn.XLOOKUP($D75,Help2!$D:$D,Help2!AB:AB)</f>
        <v>979</v>
      </c>
      <c r="AF75" s="979">
        <f>_xlfn.XLOOKUP($D75,Help2!$D:$D,Help2!AC:AC)</f>
        <v>188</v>
      </c>
      <c r="AG75" s="979">
        <f>_xlfn.XLOOKUP($D75,Help2!$D:$D,Help2!AD:AD)</f>
        <v>236</v>
      </c>
      <c r="AH75" s="979">
        <f>_xlfn.XLOOKUP($D75,Help2!$D:$D,Help2!AE:AE)</f>
        <v>2370</v>
      </c>
      <c r="AI75" s="979">
        <f>_xlfn.XLOOKUP($D75,Help2!$D:$D,Help2!AF:AF)</f>
        <v>2839</v>
      </c>
      <c r="AJ75" s="979">
        <f>_xlfn.XLOOKUP($D75,Help2!$D:$D,Help2!AG:AG)</f>
        <v>392.90715407823211</v>
      </c>
      <c r="AK75" s="979">
        <f>_xlfn.XLOOKUP($D75,Help2!$D:$D,Help2!AH:AH)</f>
        <v>3239.1</v>
      </c>
      <c r="AL75" s="979">
        <f>_xlfn.XLOOKUP($D75,Help2!$D:$D,Help2!AI:AI)</f>
        <v>726.92107554826066</v>
      </c>
      <c r="AM75" s="979">
        <f>_xlfn.XLOOKUP($D75,Help2!$D:$D,Help2!AJ:AJ)</f>
        <v>0</v>
      </c>
      <c r="AN75" s="979">
        <f>_xlfn.XLOOKUP($D75,Help2!$D:$D,Help2!AK:AK)</f>
        <v>0</v>
      </c>
    </row>
    <row r="76" spans="1:40" x14ac:dyDescent="0.2">
      <c r="A76" s="1">
        <v>45000</v>
      </c>
      <c r="B76">
        <f t="shared" si="0"/>
        <v>3</v>
      </c>
      <c r="C76">
        <f t="shared" si="1"/>
        <v>2023</v>
      </c>
      <c r="D76" s="872" t="str">
        <f t="shared" si="2"/>
        <v>03´2023</v>
      </c>
      <c r="F76" s="2">
        <f t="shared" si="3"/>
        <v>24</v>
      </c>
      <c r="G76" s="3">
        <f t="shared" si="4"/>
        <v>3.2258064516129031E-2</v>
      </c>
      <c r="H76" s="5">
        <f t="shared" si="5"/>
        <v>1</v>
      </c>
      <c r="I76" s="979">
        <f>_xlfn.XLOOKUP($D76,Help2!$D:$D,Help2!H:H)</f>
        <v>14945</v>
      </c>
      <c r="J76" s="979">
        <f>_xlfn.XLOOKUP($D76,Help2!$D:$D,Help2!I:I)</f>
        <v>8684</v>
      </c>
      <c r="K76" s="979">
        <f>_xlfn.XLOOKUP($D76,Help2!$D:$D,Help2!J:J)</f>
        <v>2784</v>
      </c>
      <c r="L76" s="979">
        <f>_xlfn.XLOOKUP($D76,Help2!$D:$D,Help2!K:K)</f>
        <v>550</v>
      </c>
      <c r="M76" s="979">
        <f>_xlfn.XLOOKUP($D76,Help2!$D:$D,Help2!L:L)</f>
        <v>7306</v>
      </c>
      <c r="N76" s="979">
        <f>_xlfn.XLOOKUP($D76,Help2!$D:$D,Help2!M:M)</f>
        <v>6697</v>
      </c>
      <c r="P76" s="979">
        <f>_xlfn.XLOOKUP($D76,Help2!$D:$D,Help2!F:F)</f>
        <v>744</v>
      </c>
      <c r="Q76" s="979">
        <f t="shared" si="6"/>
        <v>744</v>
      </c>
      <c r="R76" s="979">
        <f>_xlfn.XLOOKUP($D76,Help2!$D:$D,Help2!N:N)</f>
        <v>7082.2766049087804</v>
      </c>
      <c r="S76" s="979">
        <f>_xlfn.XLOOKUP($D76,Help2!$D:$D,Help2!O:O)</f>
        <v>6485.4560000000001</v>
      </c>
      <c r="T76" s="979">
        <f>_xlfn.XLOOKUP($D76,Help2!$D:$D,Help2!P:P)</f>
        <v>0</v>
      </c>
      <c r="U76" s="979">
        <f>_xlfn.XLOOKUP($D76,Help2!$D:$D,Help2!Q:Q)</f>
        <v>0</v>
      </c>
      <c r="V76" s="979">
        <f>_xlfn.XLOOKUP($D76,Help2!$D:$D,Help2!R:R)</f>
        <v>124.532</v>
      </c>
      <c r="W76" s="979">
        <f>_xlfn.XLOOKUP($D76,Help2!$D:$D,Help2!S:S)</f>
        <v>0</v>
      </c>
      <c r="Y76" s="979">
        <f>_xlfn.XLOOKUP($D76,Help2!$D:$D,Help2!V:V)</f>
        <v>6089</v>
      </c>
      <c r="Z76" s="979">
        <f>_xlfn.XLOOKUP($D76,Help2!$D:$D,Help2!W:W)</f>
        <v>2595</v>
      </c>
      <c r="AA76" s="979">
        <f>_xlfn.XLOOKUP($D76,Help2!$D:$D,Help2!X:X)</f>
        <v>0</v>
      </c>
      <c r="AB76" s="979">
        <f>_xlfn.XLOOKUP($D76,Help2!$D:$D,Help2!Y:Y)</f>
        <v>3334</v>
      </c>
      <c r="AC76" s="979">
        <f>_xlfn.XLOOKUP($D76,Help2!$D:$D,Help2!Z:Z)</f>
        <v>2927</v>
      </c>
      <c r="AD76" s="979">
        <f>_xlfn.XLOOKUP($D76,Help2!$D:$D,Help2!AA:AA)</f>
        <v>633</v>
      </c>
      <c r="AE76" s="979">
        <f>_xlfn.XLOOKUP($D76,Help2!$D:$D,Help2!AB:AB)</f>
        <v>979</v>
      </c>
      <c r="AF76" s="979">
        <f>_xlfn.XLOOKUP($D76,Help2!$D:$D,Help2!AC:AC)</f>
        <v>188</v>
      </c>
      <c r="AG76" s="979">
        <f>_xlfn.XLOOKUP($D76,Help2!$D:$D,Help2!AD:AD)</f>
        <v>236</v>
      </c>
      <c r="AH76" s="979">
        <f>_xlfn.XLOOKUP($D76,Help2!$D:$D,Help2!AE:AE)</f>
        <v>2370</v>
      </c>
      <c r="AI76" s="979">
        <f>_xlfn.XLOOKUP($D76,Help2!$D:$D,Help2!AF:AF)</f>
        <v>2839</v>
      </c>
      <c r="AJ76" s="979">
        <f>_xlfn.XLOOKUP($D76,Help2!$D:$D,Help2!AG:AG)</f>
        <v>392.90715407823211</v>
      </c>
      <c r="AK76" s="979">
        <f>_xlfn.XLOOKUP($D76,Help2!$D:$D,Help2!AH:AH)</f>
        <v>3239.1</v>
      </c>
      <c r="AL76" s="979">
        <f>_xlfn.XLOOKUP($D76,Help2!$D:$D,Help2!AI:AI)</f>
        <v>726.92107554826066</v>
      </c>
      <c r="AM76" s="979">
        <f>_xlfn.XLOOKUP($D76,Help2!$D:$D,Help2!AJ:AJ)</f>
        <v>0</v>
      </c>
      <c r="AN76" s="979">
        <f>_xlfn.XLOOKUP($D76,Help2!$D:$D,Help2!AK:AK)</f>
        <v>0</v>
      </c>
    </row>
    <row r="77" spans="1:40" x14ac:dyDescent="0.2">
      <c r="A77" s="1">
        <v>45001</v>
      </c>
      <c r="B77">
        <f t="shared" si="0"/>
        <v>3</v>
      </c>
      <c r="C77">
        <f t="shared" si="1"/>
        <v>2023</v>
      </c>
      <c r="D77" s="872" t="str">
        <f t="shared" si="2"/>
        <v>03´2023</v>
      </c>
      <c r="F77" s="2">
        <f t="shared" si="3"/>
        <v>24</v>
      </c>
      <c r="G77" s="3">
        <f t="shared" si="4"/>
        <v>3.2258064516129031E-2</v>
      </c>
      <c r="H77" s="5">
        <f t="shared" si="5"/>
        <v>1</v>
      </c>
      <c r="I77" s="979">
        <f>_xlfn.XLOOKUP($D77,Help2!$D:$D,Help2!H:H)</f>
        <v>14945</v>
      </c>
      <c r="J77" s="979">
        <f>_xlfn.XLOOKUP($D77,Help2!$D:$D,Help2!I:I)</f>
        <v>8684</v>
      </c>
      <c r="K77" s="979">
        <f>_xlfn.XLOOKUP($D77,Help2!$D:$D,Help2!J:J)</f>
        <v>2784</v>
      </c>
      <c r="L77" s="979">
        <f>_xlfn.XLOOKUP($D77,Help2!$D:$D,Help2!K:K)</f>
        <v>550</v>
      </c>
      <c r="M77" s="979">
        <f>_xlfn.XLOOKUP($D77,Help2!$D:$D,Help2!L:L)</f>
        <v>7306</v>
      </c>
      <c r="N77" s="979">
        <f>_xlfn.XLOOKUP($D77,Help2!$D:$D,Help2!M:M)</f>
        <v>6697</v>
      </c>
      <c r="P77" s="979">
        <f>_xlfn.XLOOKUP($D77,Help2!$D:$D,Help2!F:F)</f>
        <v>744</v>
      </c>
      <c r="Q77" s="979">
        <f t="shared" si="6"/>
        <v>744</v>
      </c>
      <c r="R77" s="979">
        <f>_xlfn.XLOOKUP($D77,Help2!$D:$D,Help2!N:N)</f>
        <v>7082.2766049087804</v>
      </c>
      <c r="S77" s="979">
        <f>_xlfn.XLOOKUP($D77,Help2!$D:$D,Help2!O:O)</f>
        <v>6485.4560000000001</v>
      </c>
      <c r="T77" s="979">
        <f>_xlfn.XLOOKUP($D77,Help2!$D:$D,Help2!P:P)</f>
        <v>0</v>
      </c>
      <c r="U77" s="979">
        <f>_xlfn.XLOOKUP($D77,Help2!$D:$D,Help2!Q:Q)</f>
        <v>0</v>
      </c>
      <c r="V77" s="979">
        <f>_xlfn.XLOOKUP($D77,Help2!$D:$D,Help2!R:R)</f>
        <v>124.532</v>
      </c>
      <c r="W77" s="979">
        <f>_xlfn.XLOOKUP($D77,Help2!$D:$D,Help2!S:S)</f>
        <v>0</v>
      </c>
      <c r="Y77" s="979">
        <f>_xlfn.XLOOKUP($D77,Help2!$D:$D,Help2!V:V)</f>
        <v>6089</v>
      </c>
      <c r="Z77" s="979">
        <f>_xlfn.XLOOKUP($D77,Help2!$D:$D,Help2!W:W)</f>
        <v>2595</v>
      </c>
      <c r="AA77" s="979">
        <f>_xlfn.XLOOKUP($D77,Help2!$D:$D,Help2!X:X)</f>
        <v>0</v>
      </c>
      <c r="AB77" s="979">
        <f>_xlfn.XLOOKUP($D77,Help2!$D:$D,Help2!Y:Y)</f>
        <v>3334</v>
      </c>
      <c r="AC77" s="979">
        <f>_xlfn.XLOOKUP($D77,Help2!$D:$D,Help2!Z:Z)</f>
        <v>2927</v>
      </c>
      <c r="AD77" s="979">
        <f>_xlfn.XLOOKUP($D77,Help2!$D:$D,Help2!AA:AA)</f>
        <v>633</v>
      </c>
      <c r="AE77" s="979">
        <f>_xlfn.XLOOKUP($D77,Help2!$D:$D,Help2!AB:AB)</f>
        <v>979</v>
      </c>
      <c r="AF77" s="979">
        <f>_xlfn.XLOOKUP($D77,Help2!$D:$D,Help2!AC:AC)</f>
        <v>188</v>
      </c>
      <c r="AG77" s="979">
        <f>_xlfn.XLOOKUP($D77,Help2!$D:$D,Help2!AD:AD)</f>
        <v>236</v>
      </c>
      <c r="AH77" s="979">
        <f>_xlfn.XLOOKUP($D77,Help2!$D:$D,Help2!AE:AE)</f>
        <v>2370</v>
      </c>
      <c r="AI77" s="979">
        <f>_xlfn.XLOOKUP($D77,Help2!$D:$D,Help2!AF:AF)</f>
        <v>2839</v>
      </c>
      <c r="AJ77" s="979">
        <f>_xlfn.XLOOKUP($D77,Help2!$D:$D,Help2!AG:AG)</f>
        <v>392.90715407823211</v>
      </c>
      <c r="AK77" s="979">
        <f>_xlfn.XLOOKUP($D77,Help2!$D:$D,Help2!AH:AH)</f>
        <v>3239.1</v>
      </c>
      <c r="AL77" s="979">
        <f>_xlfn.XLOOKUP($D77,Help2!$D:$D,Help2!AI:AI)</f>
        <v>726.92107554826066</v>
      </c>
      <c r="AM77" s="979">
        <f>_xlfn.XLOOKUP($D77,Help2!$D:$D,Help2!AJ:AJ)</f>
        <v>0</v>
      </c>
      <c r="AN77" s="979">
        <f>_xlfn.XLOOKUP($D77,Help2!$D:$D,Help2!AK:AK)</f>
        <v>0</v>
      </c>
    </row>
    <row r="78" spans="1:40" x14ac:dyDescent="0.2">
      <c r="A78" s="1">
        <v>45002</v>
      </c>
      <c r="B78">
        <f t="shared" si="0"/>
        <v>3</v>
      </c>
      <c r="C78">
        <f t="shared" si="1"/>
        <v>2023</v>
      </c>
      <c r="D78" s="872" t="str">
        <f t="shared" si="2"/>
        <v>03´2023</v>
      </c>
      <c r="F78" s="2">
        <f t="shared" si="3"/>
        <v>24</v>
      </c>
      <c r="G78" s="3">
        <f t="shared" si="4"/>
        <v>3.2258064516129031E-2</v>
      </c>
      <c r="H78" s="5">
        <f t="shared" si="5"/>
        <v>1</v>
      </c>
      <c r="I78" s="979">
        <f>_xlfn.XLOOKUP($D78,Help2!$D:$D,Help2!H:H)</f>
        <v>14945</v>
      </c>
      <c r="J78" s="979">
        <f>_xlfn.XLOOKUP($D78,Help2!$D:$D,Help2!I:I)</f>
        <v>8684</v>
      </c>
      <c r="K78" s="979">
        <f>_xlfn.XLOOKUP($D78,Help2!$D:$D,Help2!J:J)</f>
        <v>2784</v>
      </c>
      <c r="L78" s="979">
        <f>_xlfn.XLOOKUP($D78,Help2!$D:$D,Help2!K:K)</f>
        <v>550</v>
      </c>
      <c r="M78" s="979">
        <f>_xlfn.XLOOKUP($D78,Help2!$D:$D,Help2!L:L)</f>
        <v>7306</v>
      </c>
      <c r="N78" s="979">
        <f>_xlfn.XLOOKUP($D78,Help2!$D:$D,Help2!M:M)</f>
        <v>6697</v>
      </c>
      <c r="P78" s="979">
        <f>_xlfn.XLOOKUP($D78,Help2!$D:$D,Help2!F:F)</f>
        <v>744</v>
      </c>
      <c r="Q78" s="979">
        <f t="shared" si="6"/>
        <v>744</v>
      </c>
      <c r="R78" s="979">
        <f>_xlfn.XLOOKUP($D78,Help2!$D:$D,Help2!N:N)</f>
        <v>7082.2766049087804</v>
      </c>
      <c r="S78" s="979">
        <f>_xlfn.XLOOKUP($D78,Help2!$D:$D,Help2!O:O)</f>
        <v>6485.4560000000001</v>
      </c>
      <c r="T78" s="979">
        <f>_xlfn.XLOOKUP($D78,Help2!$D:$D,Help2!P:P)</f>
        <v>0</v>
      </c>
      <c r="U78" s="979">
        <f>_xlfn.XLOOKUP($D78,Help2!$D:$D,Help2!Q:Q)</f>
        <v>0</v>
      </c>
      <c r="V78" s="979">
        <f>_xlfn.XLOOKUP($D78,Help2!$D:$D,Help2!R:R)</f>
        <v>124.532</v>
      </c>
      <c r="W78" s="979">
        <f>_xlfn.XLOOKUP($D78,Help2!$D:$D,Help2!S:S)</f>
        <v>0</v>
      </c>
      <c r="Y78" s="979">
        <f>_xlfn.XLOOKUP($D78,Help2!$D:$D,Help2!V:V)</f>
        <v>6089</v>
      </c>
      <c r="Z78" s="979">
        <f>_xlfn.XLOOKUP($D78,Help2!$D:$D,Help2!W:W)</f>
        <v>2595</v>
      </c>
      <c r="AA78" s="979">
        <f>_xlfn.XLOOKUP($D78,Help2!$D:$D,Help2!X:X)</f>
        <v>0</v>
      </c>
      <c r="AB78" s="979">
        <f>_xlfn.XLOOKUP($D78,Help2!$D:$D,Help2!Y:Y)</f>
        <v>3334</v>
      </c>
      <c r="AC78" s="979">
        <f>_xlfn.XLOOKUP($D78,Help2!$D:$D,Help2!Z:Z)</f>
        <v>2927</v>
      </c>
      <c r="AD78" s="979">
        <f>_xlfn.XLOOKUP($D78,Help2!$D:$D,Help2!AA:AA)</f>
        <v>633</v>
      </c>
      <c r="AE78" s="979">
        <f>_xlfn.XLOOKUP($D78,Help2!$D:$D,Help2!AB:AB)</f>
        <v>979</v>
      </c>
      <c r="AF78" s="979">
        <f>_xlfn.XLOOKUP($D78,Help2!$D:$D,Help2!AC:AC)</f>
        <v>188</v>
      </c>
      <c r="AG78" s="979">
        <f>_xlfn.XLOOKUP($D78,Help2!$D:$D,Help2!AD:AD)</f>
        <v>236</v>
      </c>
      <c r="AH78" s="979">
        <f>_xlfn.XLOOKUP($D78,Help2!$D:$D,Help2!AE:AE)</f>
        <v>2370</v>
      </c>
      <c r="AI78" s="979">
        <f>_xlfn.XLOOKUP($D78,Help2!$D:$D,Help2!AF:AF)</f>
        <v>2839</v>
      </c>
      <c r="AJ78" s="979">
        <f>_xlfn.XLOOKUP($D78,Help2!$D:$D,Help2!AG:AG)</f>
        <v>392.90715407823211</v>
      </c>
      <c r="AK78" s="979">
        <f>_xlfn.XLOOKUP($D78,Help2!$D:$D,Help2!AH:AH)</f>
        <v>3239.1</v>
      </c>
      <c r="AL78" s="979">
        <f>_xlfn.XLOOKUP($D78,Help2!$D:$D,Help2!AI:AI)</f>
        <v>726.92107554826066</v>
      </c>
      <c r="AM78" s="979">
        <f>_xlfn.XLOOKUP($D78,Help2!$D:$D,Help2!AJ:AJ)</f>
        <v>0</v>
      </c>
      <c r="AN78" s="979">
        <f>_xlfn.XLOOKUP($D78,Help2!$D:$D,Help2!AK:AK)</f>
        <v>0</v>
      </c>
    </row>
    <row r="79" spans="1:40" x14ac:dyDescent="0.2">
      <c r="A79" s="1">
        <v>45003</v>
      </c>
      <c r="B79">
        <f t="shared" si="0"/>
        <v>3</v>
      </c>
      <c r="C79">
        <f t="shared" si="1"/>
        <v>2023</v>
      </c>
      <c r="D79" s="872" t="str">
        <f t="shared" si="2"/>
        <v>03´2023</v>
      </c>
      <c r="F79" s="2">
        <f t="shared" si="3"/>
        <v>24</v>
      </c>
      <c r="G79" s="3">
        <f t="shared" si="4"/>
        <v>3.2258064516129031E-2</v>
      </c>
      <c r="H79" s="5">
        <f t="shared" si="5"/>
        <v>1</v>
      </c>
      <c r="I79" s="979">
        <f>_xlfn.XLOOKUP($D79,Help2!$D:$D,Help2!H:H)</f>
        <v>14945</v>
      </c>
      <c r="J79" s="979">
        <f>_xlfn.XLOOKUP($D79,Help2!$D:$D,Help2!I:I)</f>
        <v>8684</v>
      </c>
      <c r="K79" s="979">
        <f>_xlfn.XLOOKUP($D79,Help2!$D:$D,Help2!J:J)</f>
        <v>2784</v>
      </c>
      <c r="L79" s="979">
        <f>_xlfn.XLOOKUP($D79,Help2!$D:$D,Help2!K:K)</f>
        <v>550</v>
      </c>
      <c r="M79" s="979">
        <f>_xlfn.XLOOKUP($D79,Help2!$D:$D,Help2!L:L)</f>
        <v>7306</v>
      </c>
      <c r="N79" s="979">
        <f>_xlfn.XLOOKUP($D79,Help2!$D:$D,Help2!M:M)</f>
        <v>6697</v>
      </c>
      <c r="P79" s="979">
        <f>_xlfn.XLOOKUP($D79,Help2!$D:$D,Help2!F:F)</f>
        <v>744</v>
      </c>
      <c r="Q79" s="979">
        <f t="shared" si="6"/>
        <v>744</v>
      </c>
      <c r="R79" s="979">
        <f>_xlfn.XLOOKUP($D79,Help2!$D:$D,Help2!N:N)</f>
        <v>7082.2766049087804</v>
      </c>
      <c r="S79" s="979">
        <f>_xlfn.XLOOKUP($D79,Help2!$D:$D,Help2!O:O)</f>
        <v>6485.4560000000001</v>
      </c>
      <c r="T79" s="979">
        <f>_xlfn.XLOOKUP($D79,Help2!$D:$D,Help2!P:P)</f>
        <v>0</v>
      </c>
      <c r="U79" s="979">
        <f>_xlfn.XLOOKUP($D79,Help2!$D:$D,Help2!Q:Q)</f>
        <v>0</v>
      </c>
      <c r="V79" s="979">
        <f>_xlfn.XLOOKUP($D79,Help2!$D:$D,Help2!R:R)</f>
        <v>124.532</v>
      </c>
      <c r="W79" s="979">
        <f>_xlfn.XLOOKUP($D79,Help2!$D:$D,Help2!S:S)</f>
        <v>0</v>
      </c>
      <c r="Y79" s="979">
        <f>_xlfn.XLOOKUP($D79,Help2!$D:$D,Help2!V:V)</f>
        <v>6089</v>
      </c>
      <c r="Z79" s="979">
        <f>_xlfn.XLOOKUP($D79,Help2!$D:$D,Help2!W:W)</f>
        <v>2595</v>
      </c>
      <c r="AA79" s="979">
        <f>_xlfn.XLOOKUP($D79,Help2!$D:$D,Help2!X:X)</f>
        <v>0</v>
      </c>
      <c r="AB79" s="979">
        <f>_xlfn.XLOOKUP($D79,Help2!$D:$D,Help2!Y:Y)</f>
        <v>3334</v>
      </c>
      <c r="AC79" s="979">
        <f>_xlfn.XLOOKUP($D79,Help2!$D:$D,Help2!Z:Z)</f>
        <v>2927</v>
      </c>
      <c r="AD79" s="979">
        <f>_xlfn.XLOOKUP($D79,Help2!$D:$D,Help2!AA:AA)</f>
        <v>633</v>
      </c>
      <c r="AE79" s="979">
        <f>_xlfn.XLOOKUP($D79,Help2!$D:$D,Help2!AB:AB)</f>
        <v>979</v>
      </c>
      <c r="AF79" s="979">
        <f>_xlfn.XLOOKUP($D79,Help2!$D:$D,Help2!AC:AC)</f>
        <v>188</v>
      </c>
      <c r="AG79" s="979">
        <f>_xlfn.XLOOKUP($D79,Help2!$D:$D,Help2!AD:AD)</f>
        <v>236</v>
      </c>
      <c r="AH79" s="979">
        <f>_xlfn.XLOOKUP($D79,Help2!$D:$D,Help2!AE:AE)</f>
        <v>2370</v>
      </c>
      <c r="AI79" s="979">
        <f>_xlfn.XLOOKUP($D79,Help2!$D:$D,Help2!AF:AF)</f>
        <v>2839</v>
      </c>
      <c r="AJ79" s="979">
        <f>_xlfn.XLOOKUP($D79,Help2!$D:$D,Help2!AG:AG)</f>
        <v>392.90715407823211</v>
      </c>
      <c r="AK79" s="979">
        <f>_xlfn.XLOOKUP($D79,Help2!$D:$D,Help2!AH:AH)</f>
        <v>3239.1</v>
      </c>
      <c r="AL79" s="979">
        <f>_xlfn.XLOOKUP($D79,Help2!$D:$D,Help2!AI:AI)</f>
        <v>726.92107554826066</v>
      </c>
      <c r="AM79" s="979">
        <f>_xlfn.XLOOKUP($D79,Help2!$D:$D,Help2!AJ:AJ)</f>
        <v>0</v>
      </c>
      <c r="AN79" s="979">
        <f>_xlfn.XLOOKUP($D79,Help2!$D:$D,Help2!AK:AK)</f>
        <v>0</v>
      </c>
    </row>
    <row r="80" spans="1:40" x14ac:dyDescent="0.2">
      <c r="A80" s="1">
        <v>45004</v>
      </c>
      <c r="B80">
        <f t="shared" si="0"/>
        <v>3</v>
      </c>
      <c r="C80">
        <f t="shared" si="1"/>
        <v>2023</v>
      </c>
      <c r="D80" s="872" t="str">
        <f t="shared" si="2"/>
        <v>03´2023</v>
      </c>
      <c r="F80" s="2">
        <f t="shared" si="3"/>
        <v>24</v>
      </c>
      <c r="G80" s="3">
        <f t="shared" si="4"/>
        <v>3.2258064516129031E-2</v>
      </c>
      <c r="H80" s="5">
        <f t="shared" si="5"/>
        <v>1</v>
      </c>
      <c r="I80" s="979">
        <f>_xlfn.XLOOKUP($D80,Help2!$D:$D,Help2!H:H)</f>
        <v>14945</v>
      </c>
      <c r="J80" s="979">
        <f>_xlfn.XLOOKUP($D80,Help2!$D:$D,Help2!I:I)</f>
        <v>8684</v>
      </c>
      <c r="K80" s="979">
        <f>_xlfn.XLOOKUP($D80,Help2!$D:$D,Help2!J:J)</f>
        <v>2784</v>
      </c>
      <c r="L80" s="979">
        <f>_xlfn.XLOOKUP($D80,Help2!$D:$D,Help2!K:K)</f>
        <v>550</v>
      </c>
      <c r="M80" s="979">
        <f>_xlfn.XLOOKUP($D80,Help2!$D:$D,Help2!L:L)</f>
        <v>7306</v>
      </c>
      <c r="N80" s="979">
        <f>_xlfn.XLOOKUP($D80,Help2!$D:$D,Help2!M:M)</f>
        <v>6697</v>
      </c>
      <c r="P80" s="979">
        <f>_xlfn.XLOOKUP($D80,Help2!$D:$D,Help2!F:F)</f>
        <v>744</v>
      </c>
      <c r="Q80" s="979">
        <f t="shared" si="6"/>
        <v>744</v>
      </c>
      <c r="R80" s="979">
        <f>_xlfn.XLOOKUP($D80,Help2!$D:$D,Help2!N:N)</f>
        <v>7082.2766049087804</v>
      </c>
      <c r="S80" s="979">
        <f>_xlfn.XLOOKUP($D80,Help2!$D:$D,Help2!O:O)</f>
        <v>6485.4560000000001</v>
      </c>
      <c r="T80" s="979">
        <f>_xlfn.XLOOKUP($D80,Help2!$D:$D,Help2!P:P)</f>
        <v>0</v>
      </c>
      <c r="U80" s="979">
        <f>_xlfn.XLOOKUP($D80,Help2!$D:$D,Help2!Q:Q)</f>
        <v>0</v>
      </c>
      <c r="V80" s="979">
        <f>_xlfn.XLOOKUP($D80,Help2!$D:$D,Help2!R:R)</f>
        <v>124.532</v>
      </c>
      <c r="W80" s="979">
        <f>_xlfn.XLOOKUP($D80,Help2!$D:$D,Help2!S:S)</f>
        <v>0</v>
      </c>
      <c r="Y80" s="979">
        <f>_xlfn.XLOOKUP($D80,Help2!$D:$D,Help2!V:V)</f>
        <v>6089</v>
      </c>
      <c r="Z80" s="979">
        <f>_xlfn.XLOOKUP($D80,Help2!$D:$D,Help2!W:W)</f>
        <v>2595</v>
      </c>
      <c r="AA80" s="979">
        <f>_xlfn.XLOOKUP($D80,Help2!$D:$D,Help2!X:X)</f>
        <v>0</v>
      </c>
      <c r="AB80" s="979">
        <f>_xlfn.XLOOKUP($D80,Help2!$D:$D,Help2!Y:Y)</f>
        <v>3334</v>
      </c>
      <c r="AC80" s="979">
        <f>_xlfn.XLOOKUP($D80,Help2!$D:$D,Help2!Z:Z)</f>
        <v>2927</v>
      </c>
      <c r="AD80" s="979">
        <f>_xlfn.XLOOKUP($D80,Help2!$D:$D,Help2!AA:AA)</f>
        <v>633</v>
      </c>
      <c r="AE80" s="979">
        <f>_xlfn.XLOOKUP($D80,Help2!$D:$D,Help2!AB:AB)</f>
        <v>979</v>
      </c>
      <c r="AF80" s="979">
        <f>_xlfn.XLOOKUP($D80,Help2!$D:$D,Help2!AC:AC)</f>
        <v>188</v>
      </c>
      <c r="AG80" s="979">
        <f>_xlfn.XLOOKUP($D80,Help2!$D:$D,Help2!AD:AD)</f>
        <v>236</v>
      </c>
      <c r="AH80" s="979">
        <f>_xlfn.XLOOKUP($D80,Help2!$D:$D,Help2!AE:AE)</f>
        <v>2370</v>
      </c>
      <c r="AI80" s="979">
        <f>_xlfn.XLOOKUP($D80,Help2!$D:$D,Help2!AF:AF)</f>
        <v>2839</v>
      </c>
      <c r="AJ80" s="979">
        <f>_xlfn.XLOOKUP($D80,Help2!$D:$D,Help2!AG:AG)</f>
        <v>392.90715407823211</v>
      </c>
      <c r="AK80" s="979">
        <f>_xlfn.XLOOKUP($D80,Help2!$D:$D,Help2!AH:AH)</f>
        <v>3239.1</v>
      </c>
      <c r="AL80" s="979">
        <f>_xlfn.XLOOKUP($D80,Help2!$D:$D,Help2!AI:AI)</f>
        <v>726.92107554826066</v>
      </c>
      <c r="AM80" s="979">
        <f>_xlfn.XLOOKUP($D80,Help2!$D:$D,Help2!AJ:AJ)</f>
        <v>0</v>
      </c>
      <c r="AN80" s="979">
        <f>_xlfn.XLOOKUP($D80,Help2!$D:$D,Help2!AK:AK)</f>
        <v>0</v>
      </c>
    </row>
    <row r="81" spans="1:40" x14ac:dyDescent="0.2">
      <c r="A81" s="1">
        <v>45005</v>
      </c>
      <c r="B81">
        <f t="shared" si="0"/>
        <v>3</v>
      </c>
      <c r="C81">
        <f t="shared" si="1"/>
        <v>2023</v>
      </c>
      <c r="D81" s="872" t="str">
        <f t="shared" si="2"/>
        <v>03´2023</v>
      </c>
      <c r="F81" s="2">
        <f t="shared" si="3"/>
        <v>24</v>
      </c>
      <c r="G81" s="3">
        <f t="shared" si="4"/>
        <v>3.2258064516129031E-2</v>
      </c>
      <c r="H81" s="5">
        <f t="shared" si="5"/>
        <v>1</v>
      </c>
      <c r="I81" s="979">
        <f>_xlfn.XLOOKUP($D81,Help2!$D:$D,Help2!H:H)</f>
        <v>14945</v>
      </c>
      <c r="J81" s="979">
        <f>_xlfn.XLOOKUP($D81,Help2!$D:$D,Help2!I:I)</f>
        <v>8684</v>
      </c>
      <c r="K81" s="979">
        <f>_xlfn.XLOOKUP($D81,Help2!$D:$D,Help2!J:J)</f>
        <v>2784</v>
      </c>
      <c r="L81" s="979">
        <f>_xlfn.XLOOKUP($D81,Help2!$D:$D,Help2!K:K)</f>
        <v>550</v>
      </c>
      <c r="M81" s="979">
        <f>_xlfn.XLOOKUP($D81,Help2!$D:$D,Help2!L:L)</f>
        <v>7306</v>
      </c>
      <c r="N81" s="979">
        <f>_xlfn.XLOOKUP($D81,Help2!$D:$D,Help2!M:M)</f>
        <v>6697</v>
      </c>
      <c r="P81" s="979">
        <f>_xlfn.XLOOKUP($D81,Help2!$D:$D,Help2!F:F)</f>
        <v>744</v>
      </c>
      <c r="Q81" s="979">
        <f t="shared" si="6"/>
        <v>744</v>
      </c>
      <c r="R81" s="979">
        <f>_xlfn.XLOOKUP($D81,Help2!$D:$D,Help2!N:N)</f>
        <v>7082.2766049087804</v>
      </c>
      <c r="S81" s="979">
        <f>_xlfn.XLOOKUP($D81,Help2!$D:$D,Help2!O:O)</f>
        <v>6485.4560000000001</v>
      </c>
      <c r="T81" s="979">
        <f>_xlfn.XLOOKUP($D81,Help2!$D:$D,Help2!P:P)</f>
        <v>0</v>
      </c>
      <c r="U81" s="979">
        <f>_xlfn.XLOOKUP($D81,Help2!$D:$D,Help2!Q:Q)</f>
        <v>0</v>
      </c>
      <c r="V81" s="979">
        <f>_xlfn.XLOOKUP($D81,Help2!$D:$D,Help2!R:R)</f>
        <v>124.532</v>
      </c>
      <c r="W81" s="979">
        <f>_xlfn.XLOOKUP($D81,Help2!$D:$D,Help2!S:S)</f>
        <v>0</v>
      </c>
      <c r="Y81" s="979">
        <f>_xlfn.XLOOKUP($D81,Help2!$D:$D,Help2!V:V)</f>
        <v>6089</v>
      </c>
      <c r="Z81" s="979">
        <f>_xlfn.XLOOKUP($D81,Help2!$D:$D,Help2!W:W)</f>
        <v>2595</v>
      </c>
      <c r="AA81" s="979">
        <f>_xlfn.XLOOKUP($D81,Help2!$D:$D,Help2!X:X)</f>
        <v>0</v>
      </c>
      <c r="AB81" s="979">
        <f>_xlfn.XLOOKUP($D81,Help2!$D:$D,Help2!Y:Y)</f>
        <v>3334</v>
      </c>
      <c r="AC81" s="979">
        <f>_xlfn.XLOOKUP($D81,Help2!$D:$D,Help2!Z:Z)</f>
        <v>2927</v>
      </c>
      <c r="AD81" s="979">
        <f>_xlfn.XLOOKUP($D81,Help2!$D:$D,Help2!AA:AA)</f>
        <v>633</v>
      </c>
      <c r="AE81" s="979">
        <f>_xlfn.XLOOKUP($D81,Help2!$D:$D,Help2!AB:AB)</f>
        <v>979</v>
      </c>
      <c r="AF81" s="979">
        <f>_xlfn.XLOOKUP($D81,Help2!$D:$D,Help2!AC:AC)</f>
        <v>188</v>
      </c>
      <c r="AG81" s="979">
        <f>_xlfn.XLOOKUP($D81,Help2!$D:$D,Help2!AD:AD)</f>
        <v>236</v>
      </c>
      <c r="AH81" s="979">
        <f>_xlfn.XLOOKUP($D81,Help2!$D:$D,Help2!AE:AE)</f>
        <v>2370</v>
      </c>
      <c r="AI81" s="979">
        <f>_xlfn.XLOOKUP($D81,Help2!$D:$D,Help2!AF:AF)</f>
        <v>2839</v>
      </c>
      <c r="AJ81" s="979">
        <f>_xlfn.XLOOKUP($D81,Help2!$D:$D,Help2!AG:AG)</f>
        <v>392.90715407823211</v>
      </c>
      <c r="AK81" s="979">
        <f>_xlfn.XLOOKUP($D81,Help2!$D:$D,Help2!AH:AH)</f>
        <v>3239.1</v>
      </c>
      <c r="AL81" s="979">
        <f>_xlfn.XLOOKUP($D81,Help2!$D:$D,Help2!AI:AI)</f>
        <v>726.92107554826066</v>
      </c>
      <c r="AM81" s="979">
        <f>_xlfn.XLOOKUP($D81,Help2!$D:$D,Help2!AJ:AJ)</f>
        <v>0</v>
      </c>
      <c r="AN81" s="979">
        <f>_xlfn.XLOOKUP($D81,Help2!$D:$D,Help2!AK:AK)</f>
        <v>0</v>
      </c>
    </row>
    <row r="82" spans="1:40" x14ac:dyDescent="0.2">
      <c r="A82" s="1">
        <v>45006</v>
      </c>
      <c r="B82">
        <f t="shared" si="0"/>
        <v>3</v>
      </c>
      <c r="C82">
        <f t="shared" si="1"/>
        <v>2023</v>
      </c>
      <c r="D82" s="872" t="str">
        <f t="shared" si="2"/>
        <v>03´2023</v>
      </c>
      <c r="F82" s="2">
        <f t="shared" si="3"/>
        <v>24</v>
      </c>
      <c r="G82" s="3">
        <f t="shared" si="4"/>
        <v>3.2258064516129031E-2</v>
      </c>
      <c r="H82" s="5">
        <f t="shared" si="5"/>
        <v>1</v>
      </c>
      <c r="I82" s="979">
        <f>_xlfn.XLOOKUP($D82,Help2!$D:$D,Help2!H:H)</f>
        <v>14945</v>
      </c>
      <c r="J82" s="979">
        <f>_xlfn.XLOOKUP($D82,Help2!$D:$D,Help2!I:I)</f>
        <v>8684</v>
      </c>
      <c r="K82" s="979">
        <f>_xlfn.XLOOKUP($D82,Help2!$D:$D,Help2!J:J)</f>
        <v>2784</v>
      </c>
      <c r="L82" s="979">
        <f>_xlfn.XLOOKUP($D82,Help2!$D:$D,Help2!K:K)</f>
        <v>550</v>
      </c>
      <c r="M82" s="979">
        <f>_xlfn.XLOOKUP($D82,Help2!$D:$D,Help2!L:L)</f>
        <v>7306</v>
      </c>
      <c r="N82" s="979">
        <f>_xlfn.XLOOKUP($D82,Help2!$D:$D,Help2!M:M)</f>
        <v>6697</v>
      </c>
      <c r="P82" s="979">
        <f>_xlfn.XLOOKUP($D82,Help2!$D:$D,Help2!F:F)</f>
        <v>744</v>
      </c>
      <c r="Q82" s="979">
        <f t="shared" si="6"/>
        <v>744</v>
      </c>
      <c r="R82" s="979">
        <f>_xlfn.XLOOKUP($D82,Help2!$D:$D,Help2!N:N)</f>
        <v>7082.2766049087804</v>
      </c>
      <c r="S82" s="979">
        <f>_xlfn.XLOOKUP($D82,Help2!$D:$D,Help2!O:O)</f>
        <v>6485.4560000000001</v>
      </c>
      <c r="T82" s="979">
        <f>_xlfn.XLOOKUP($D82,Help2!$D:$D,Help2!P:P)</f>
        <v>0</v>
      </c>
      <c r="U82" s="979">
        <f>_xlfn.XLOOKUP($D82,Help2!$D:$D,Help2!Q:Q)</f>
        <v>0</v>
      </c>
      <c r="V82" s="979">
        <f>_xlfn.XLOOKUP($D82,Help2!$D:$D,Help2!R:R)</f>
        <v>124.532</v>
      </c>
      <c r="W82" s="979">
        <f>_xlfn.XLOOKUP($D82,Help2!$D:$D,Help2!S:S)</f>
        <v>0</v>
      </c>
      <c r="Y82" s="979">
        <f>_xlfn.XLOOKUP($D82,Help2!$D:$D,Help2!V:V)</f>
        <v>6089</v>
      </c>
      <c r="Z82" s="979">
        <f>_xlfn.XLOOKUP($D82,Help2!$D:$D,Help2!W:W)</f>
        <v>2595</v>
      </c>
      <c r="AA82" s="979">
        <f>_xlfn.XLOOKUP($D82,Help2!$D:$D,Help2!X:X)</f>
        <v>0</v>
      </c>
      <c r="AB82" s="979">
        <f>_xlfn.XLOOKUP($D82,Help2!$D:$D,Help2!Y:Y)</f>
        <v>3334</v>
      </c>
      <c r="AC82" s="979">
        <f>_xlfn.XLOOKUP($D82,Help2!$D:$D,Help2!Z:Z)</f>
        <v>2927</v>
      </c>
      <c r="AD82" s="979">
        <f>_xlfn.XLOOKUP($D82,Help2!$D:$D,Help2!AA:AA)</f>
        <v>633</v>
      </c>
      <c r="AE82" s="979">
        <f>_xlfn.XLOOKUP($D82,Help2!$D:$D,Help2!AB:AB)</f>
        <v>979</v>
      </c>
      <c r="AF82" s="979">
        <f>_xlfn.XLOOKUP($D82,Help2!$D:$D,Help2!AC:AC)</f>
        <v>188</v>
      </c>
      <c r="AG82" s="979">
        <f>_xlfn.XLOOKUP($D82,Help2!$D:$D,Help2!AD:AD)</f>
        <v>236</v>
      </c>
      <c r="AH82" s="979">
        <f>_xlfn.XLOOKUP($D82,Help2!$D:$D,Help2!AE:AE)</f>
        <v>2370</v>
      </c>
      <c r="AI82" s="979">
        <f>_xlfn.XLOOKUP($D82,Help2!$D:$D,Help2!AF:AF)</f>
        <v>2839</v>
      </c>
      <c r="AJ82" s="979">
        <f>_xlfn.XLOOKUP($D82,Help2!$D:$D,Help2!AG:AG)</f>
        <v>392.90715407823211</v>
      </c>
      <c r="AK82" s="979">
        <f>_xlfn.XLOOKUP($D82,Help2!$D:$D,Help2!AH:AH)</f>
        <v>3239.1</v>
      </c>
      <c r="AL82" s="979">
        <f>_xlfn.XLOOKUP($D82,Help2!$D:$D,Help2!AI:AI)</f>
        <v>726.92107554826066</v>
      </c>
      <c r="AM82" s="979">
        <f>_xlfn.XLOOKUP($D82,Help2!$D:$D,Help2!AJ:AJ)</f>
        <v>0</v>
      </c>
      <c r="AN82" s="979">
        <f>_xlfn.XLOOKUP($D82,Help2!$D:$D,Help2!AK:AK)</f>
        <v>0</v>
      </c>
    </row>
    <row r="83" spans="1:40" x14ac:dyDescent="0.2">
      <c r="A83" s="1">
        <v>45007</v>
      </c>
      <c r="B83">
        <f t="shared" si="0"/>
        <v>3</v>
      </c>
      <c r="C83">
        <f t="shared" si="1"/>
        <v>2023</v>
      </c>
      <c r="D83" s="872" t="str">
        <f t="shared" si="2"/>
        <v>03´2023</v>
      </c>
      <c r="F83" s="2">
        <f t="shared" si="3"/>
        <v>24</v>
      </c>
      <c r="G83" s="3">
        <f t="shared" si="4"/>
        <v>3.2258064516129031E-2</v>
      </c>
      <c r="H83" s="5">
        <f t="shared" si="5"/>
        <v>1</v>
      </c>
      <c r="I83" s="979">
        <f>_xlfn.XLOOKUP($D83,Help2!$D:$D,Help2!H:H)</f>
        <v>14945</v>
      </c>
      <c r="J83" s="979">
        <f>_xlfn.XLOOKUP($D83,Help2!$D:$D,Help2!I:I)</f>
        <v>8684</v>
      </c>
      <c r="K83" s="979">
        <f>_xlfn.XLOOKUP($D83,Help2!$D:$D,Help2!J:J)</f>
        <v>2784</v>
      </c>
      <c r="L83" s="979">
        <f>_xlfn.XLOOKUP($D83,Help2!$D:$D,Help2!K:K)</f>
        <v>550</v>
      </c>
      <c r="M83" s="979">
        <f>_xlfn.XLOOKUP($D83,Help2!$D:$D,Help2!L:L)</f>
        <v>7306</v>
      </c>
      <c r="N83" s="979">
        <f>_xlfn.XLOOKUP($D83,Help2!$D:$D,Help2!M:M)</f>
        <v>6697</v>
      </c>
      <c r="P83" s="979">
        <f>_xlfn.XLOOKUP($D83,Help2!$D:$D,Help2!F:F)</f>
        <v>744</v>
      </c>
      <c r="Q83" s="979">
        <f t="shared" si="6"/>
        <v>744</v>
      </c>
      <c r="R83" s="979">
        <f>_xlfn.XLOOKUP($D83,Help2!$D:$D,Help2!N:N)</f>
        <v>7082.2766049087804</v>
      </c>
      <c r="S83" s="979">
        <f>_xlfn.XLOOKUP($D83,Help2!$D:$D,Help2!O:O)</f>
        <v>6485.4560000000001</v>
      </c>
      <c r="T83" s="979">
        <f>_xlfn.XLOOKUP($D83,Help2!$D:$D,Help2!P:P)</f>
        <v>0</v>
      </c>
      <c r="U83" s="979">
        <f>_xlfn.XLOOKUP($D83,Help2!$D:$D,Help2!Q:Q)</f>
        <v>0</v>
      </c>
      <c r="V83" s="979">
        <f>_xlfn.XLOOKUP($D83,Help2!$D:$D,Help2!R:R)</f>
        <v>124.532</v>
      </c>
      <c r="W83" s="979">
        <f>_xlfn.XLOOKUP($D83,Help2!$D:$D,Help2!S:S)</f>
        <v>0</v>
      </c>
      <c r="Y83" s="979">
        <f>_xlfn.XLOOKUP($D83,Help2!$D:$D,Help2!V:V)</f>
        <v>6089</v>
      </c>
      <c r="Z83" s="979">
        <f>_xlfn.XLOOKUP($D83,Help2!$D:$D,Help2!W:W)</f>
        <v>2595</v>
      </c>
      <c r="AA83" s="979">
        <f>_xlfn.XLOOKUP($D83,Help2!$D:$D,Help2!X:X)</f>
        <v>0</v>
      </c>
      <c r="AB83" s="979">
        <f>_xlfn.XLOOKUP($D83,Help2!$D:$D,Help2!Y:Y)</f>
        <v>3334</v>
      </c>
      <c r="AC83" s="979">
        <f>_xlfn.XLOOKUP($D83,Help2!$D:$D,Help2!Z:Z)</f>
        <v>2927</v>
      </c>
      <c r="AD83" s="979">
        <f>_xlfn.XLOOKUP($D83,Help2!$D:$D,Help2!AA:AA)</f>
        <v>633</v>
      </c>
      <c r="AE83" s="979">
        <f>_xlfn.XLOOKUP($D83,Help2!$D:$D,Help2!AB:AB)</f>
        <v>979</v>
      </c>
      <c r="AF83" s="979">
        <f>_xlfn.XLOOKUP($D83,Help2!$D:$D,Help2!AC:AC)</f>
        <v>188</v>
      </c>
      <c r="AG83" s="979">
        <f>_xlfn.XLOOKUP($D83,Help2!$D:$D,Help2!AD:AD)</f>
        <v>236</v>
      </c>
      <c r="AH83" s="979">
        <f>_xlfn.XLOOKUP($D83,Help2!$D:$D,Help2!AE:AE)</f>
        <v>2370</v>
      </c>
      <c r="AI83" s="979">
        <f>_xlfn.XLOOKUP($D83,Help2!$D:$D,Help2!AF:AF)</f>
        <v>2839</v>
      </c>
      <c r="AJ83" s="979">
        <f>_xlfn.XLOOKUP($D83,Help2!$D:$D,Help2!AG:AG)</f>
        <v>392.90715407823211</v>
      </c>
      <c r="AK83" s="979">
        <f>_xlfn.XLOOKUP($D83,Help2!$D:$D,Help2!AH:AH)</f>
        <v>3239.1</v>
      </c>
      <c r="AL83" s="979">
        <f>_xlfn.XLOOKUP($D83,Help2!$D:$D,Help2!AI:AI)</f>
        <v>726.92107554826066</v>
      </c>
      <c r="AM83" s="979">
        <f>_xlfn.XLOOKUP($D83,Help2!$D:$D,Help2!AJ:AJ)</f>
        <v>0</v>
      </c>
      <c r="AN83" s="979">
        <f>_xlfn.XLOOKUP($D83,Help2!$D:$D,Help2!AK:AK)</f>
        <v>0</v>
      </c>
    </row>
    <row r="84" spans="1:40" x14ac:dyDescent="0.2">
      <c r="A84" s="1">
        <v>45008</v>
      </c>
      <c r="B84">
        <f t="shared" si="0"/>
        <v>3</v>
      </c>
      <c r="C84">
        <f t="shared" si="1"/>
        <v>2023</v>
      </c>
      <c r="D84" s="872" t="str">
        <f t="shared" si="2"/>
        <v>03´2023</v>
      </c>
      <c r="F84" s="2">
        <f t="shared" si="3"/>
        <v>24</v>
      </c>
      <c r="G84" s="3">
        <f t="shared" si="4"/>
        <v>3.2258064516129031E-2</v>
      </c>
      <c r="H84" s="5">
        <f t="shared" si="5"/>
        <v>1</v>
      </c>
      <c r="I84" s="979">
        <f>_xlfn.XLOOKUP($D84,Help2!$D:$D,Help2!H:H)</f>
        <v>14945</v>
      </c>
      <c r="J84" s="979">
        <f>_xlfn.XLOOKUP($D84,Help2!$D:$D,Help2!I:I)</f>
        <v>8684</v>
      </c>
      <c r="K84" s="979">
        <f>_xlfn.XLOOKUP($D84,Help2!$D:$D,Help2!J:J)</f>
        <v>2784</v>
      </c>
      <c r="L84" s="979">
        <f>_xlfn.XLOOKUP($D84,Help2!$D:$D,Help2!K:K)</f>
        <v>550</v>
      </c>
      <c r="M84" s="979">
        <f>_xlfn.XLOOKUP($D84,Help2!$D:$D,Help2!L:L)</f>
        <v>7306</v>
      </c>
      <c r="N84" s="979">
        <f>_xlfn.XLOOKUP($D84,Help2!$D:$D,Help2!M:M)</f>
        <v>6697</v>
      </c>
      <c r="P84" s="979">
        <f>_xlfn.XLOOKUP($D84,Help2!$D:$D,Help2!F:F)</f>
        <v>744</v>
      </c>
      <c r="Q84" s="979">
        <f t="shared" si="6"/>
        <v>744</v>
      </c>
      <c r="R84" s="979">
        <f>_xlfn.XLOOKUP($D84,Help2!$D:$D,Help2!N:N)</f>
        <v>7082.2766049087804</v>
      </c>
      <c r="S84" s="979">
        <f>_xlfn.XLOOKUP($D84,Help2!$D:$D,Help2!O:O)</f>
        <v>6485.4560000000001</v>
      </c>
      <c r="T84" s="979">
        <f>_xlfn.XLOOKUP($D84,Help2!$D:$D,Help2!P:P)</f>
        <v>0</v>
      </c>
      <c r="U84" s="979">
        <f>_xlfn.XLOOKUP($D84,Help2!$D:$D,Help2!Q:Q)</f>
        <v>0</v>
      </c>
      <c r="V84" s="979">
        <f>_xlfn.XLOOKUP($D84,Help2!$D:$D,Help2!R:R)</f>
        <v>124.532</v>
      </c>
      <c r="W84" s="979">
        <f>_xlfn.XLOOKUP($D84,Help2!$D:$D,Help2!S:S)</f>
        <v>0</v>
      </c>
      <c r="Y84" s="979">
        <f>_xlfn.XLOOKUP($D84,Help2!$D:$D,Help2!V:V)</f>
        <v>6089</v>
      </c>
      <c r="Z84" s="979">
        <f>_xlfn.XLOOKUP($D84,Help2!$D:$D,Help2!W:W)</f>
        <v>2595</v>
      </c>
      <c r="AA84" s="979">
        <f>_xlfn.XLOOKUP($D84,Help2!$D:$D,Help2!X:X)</f>
        <v>0</v>
      </c>
      <c r="AB84" s="979">
        <f>_xlfn.XLOOKUP($D84,Help2!$D:$D,Help2!Y:Y)</f>
        <v>3334</v>
      </c>
      <c r="AC84" s="979">
        <f>_xlfn.XLOOKUP($D84,Help2!$D:$D,Help2!Z:Z)</f>
        <v>2927</v>
      </c>
      <c r="AD84" s="979">
        <f>_xlfn.XLOOKUP($D84,Help2!$D:$D,Help2!AA:AA)</f>
        <v>633</v>
      </c>
      <c r="AE84" s="979">
        <f>_xlfn.XLOOKUP($D84,Help2!$D:$D,Help2!AB:AB)</f>
        <v>979</v>
      </c>
      <c r="AF84" s="979">
        <f>_xlfn.XLOOKUP($D84,Help2!$D:$D,Help2!AC:AC)</f>
        <v>188</v>
      </c>
      <c r="AG84" s="979">
        <f>_xlfn.XLOOKUP($D84,Help2!$D:$D,Help2!AD:AD)</f>
        <v>236</v>
      </c>
      <c r="AH84" s="979">
        <f>_xlfn.XLOOKUP($D84,Help2!$D:$D,Help2!AE:AE)</f>
        <v>2370</v>
      </c>
      <c r="AI84" s="979">
        <f>_xlfn.XLOOKUP($D84,Help2!$D:$D,Help2!AF:AF)</f>
        <v>2839</v>
      </c>
      <c r="AJ84" s="979">
        <f>_xlfn.XLOOKUP($D84,Help2!$D:$D,Help2!AG:AG)</f>
        <v>392.90715407823211</v>
      </c>
      <c r="AK84" s="979">
        <f>_xlfn.XLOOKUP($D84,Help2!$D:$D,Help2!AH:AH)</f>
        <v>3239.1</v>
      </c>
      <c r="AL84" s="979">
        <f>_xlfn.XLOOKUP($D84,Help2!$D:$D,Help2!AI:AI)</f>
        <v>726.92107554826066</v>
      </c>
      <c r="AM84" s="979">
        <f>_xlfn.XLOOKUP($D84,Help2!$D:$D,Help2!AJ:AJ)</f>
        <v>0</v>
      </c>
      <c r="AN84" s="979">
        <f>_xlfn.XLOOKUP($D84,Help2!$D:$D,Help2!AK:AK)</f>
        <v>0</v>
      </c>
    </row>
    <row r="85" spans="1:40" x14ac:dyDescent="0.2">
      <c r="A85" s="1">
        <v>45009</v>
      </c>
      <c r="B85">
        <f t="shared" si="0"/>
        <v>3</v>
      </c>
      <c r="C85">
        <f t="shared" si="1"/>
        <v>2023</v>
      </c>
      <c r="D85" s="872" t="str">
        <f t="shared" si="2"/>
        <v>03´2023</v>
      </c>
      <c r="F85" s="2">
        <f t="shared" si="3"/>
        <v>24</v>
      </c>
      <c r="G85" s="3">
        <f t="shared" si="4"/>
        <v>3.2258064516129031E-2</v>
      </c>
      <c r="H85" s="5">
        <f t="shared" si="5"/>
        <v>1</v>
      </c>
      <c r="I85" s="979">
        <f>_xlfn.XLOOKUP($D85,Help2!$D:$D,Help2!H:H)</f>
        <v>14945</v>
      </c>
      <c r="J85" s="979">
        <f>_xlfn.XLOOKUP($D85,Help2!$D:$D,Help2!I:I)</f>
        <v>8684</v>
      </c>
      <c r="K85" s="979">
        <f>_xlfn.XLOOKUP($D85,Help2!$D:$D,Help2!J:J)</f>
        <v>2784</v>
      </c>
      <c r="L85" s="979">
        <f>_xlfn.XLOOKUP($D85,Help2!$D:$D,Help2!K:K)</f>
        <v>550</v>
      </c>
      <c r="M85" s="979">
        <f>_xlfn.XLOOKUP($D85,Help2!$D:$D,Help2!L:L)</f>
        <v>7306</v>
      </c>
      <c r="N85" s="979">
        <f>_xlfn.XLOOKUP($D85,Help2!$D:$D,Help2!M:M)</f>
        <v>6697</v>
      </c>
      <c r="P85" s="979">
        <f>_xlfn.XLOOKUP($D85,Help2!$D:$D,Help2!F:F)</f>
        <v>744</v>
      </c>
      <c r="Q85" s="979">
        <f t="shared" si="6"/>
        <v>744</v>
      </c>
      <c r="R85" s="979">
        <f>_xlfn.XLOOKUP($D85,Help2!$D:$D,Help2!N:N)</f>
        <v>7082.2766049087804</v>
      </c>
      <c r="S85" s="979">
        <f>_xlfn.XLOOKUP($D85,Help2!$D:$D,Help2!O:O)</f>
        <v>6485.4560000000001</v>
      </c>
      <c r="T85" s="979">
        <f>_xlfn.XLOOKUP($D85,Help2!$D:$D,Help2!P:P)</f>
        <v>0</v>
      </c>
      <c r="U85" s="979">
        <f>_xlfn.XLOOKUP($D85,Help2!$D:$D,Help2!Q:Q)</f>
        <v>0</v>
      </c>
      <c r="V85" s="979">
        <f>_xlfn.XLOOKUP($D85,Help2!$D:$D,Help2!R:R)</f>
        <v>124.532</v>
      </c>
      <c r="W85" s="979">
        <f>_xlfn.XLOOKUP($D85,Help2!$D:$D,Help2!S:S)</f>
        <v>0</v>
      </c>
      <c r="Y85" s="979">
        <f>_xlfn.XLOOKUP($D85,Help2!$D:$D,Help2!V:V)</f>
        <v>6089</v>
      </c>
      <c r="Z85" s="979">
        <f>_xlfn.XLOOKUP($D85,Help2!$D:$D,Help2!W:W)</f>
        <v>2595</v>
      </c>
      <c r="AA85" s="979">
        <f>_xlfn.XLOOKUP($D85,Help2!$D:$D,Help2!X:X)</f>
        <v>0</v>
      </c>
      <c r="AB85" s="979">
        <f>_xlfn.XLOOKUP($D85,Help2!$D:$D,Help2!Y:Y)</f>
        <v>3334</v>
      </c>
      <c r="AC85" s="979">
        <f>_xlfn.XLOOKUP($D85,Help2!$D:$D,Help2!Z:Z)</f>
        <v>2927</v>
      </c>
      <c r="AD85" s="979">
        <f>_xlfn.XLOOKUP($D85,Help2!$D:$D,Help2!AA:AA)</f>
        <v>633</v>
      </c>
      <c r="AE85" s="979">
        <f>_xlfn.XLOOKUP($D85,Help2!$D:$D,Help2!AB:AB)</f>
        <v>979</v>
      </c>
      <c r="AF85" s="979">
        <f>_xlfn.XLOOKUP($D85,Help2!$D:$D,Help2!AC:AC)</f>
        <v>188</v>
      </c>
      <c r="AG85" s="979">
        <f>_xlfn.XLOOKUP($D85,Help2!$D:$D,Help2!AD:AD)</f>
        <v>236</v>
      </c>
      <c r="AH85" s="979">
        <f>_xlfn.XLOOKUP($D85,Help2!$D:$D,Help2!AE:AE)</f>
        <v>2370</v>
      </c>
      <c r="AI85" s="979">
        <f>_xlfn.XLOOKUP($D85,Help2!$D:$D,Help2!AF:AF)</f>
        <v>2839</v>
      </c>
      <c r="AJ85" s="979">
        <f>_xlfn.XLOOKUP($D85,Help2!$D:$D,Help2!AG:AG)</f>
        <v>392.90715407823211</v>
      </c>
      <c r="AK85" s="979">
        <f>_xlfn.XLOOKUP($D85,Help2!$D:$D,Help2!AH:AH)</f>
        <v>3239.1</v>
      </c>
      <c r="AL85" s="979">
        <f>_xlfn.XLOOKUP($D85,Help2!$D:$D,Help2!AI:AI)</f>
        <v>726.92107554826066</v>
      </c>
      <c r="AM85" s="979">
        <f>_xlfn.XLOOKUP($D85,Help2!$D:$D,Help2!AJ:AJ)</f>
        <v>0</v>
      </c>
      <c r="AN85" s="979">
        <f>_xlfn.XLOOKUP($D85,Help2!$D:$D,Help2!AK:AK)</f>
        <v>0</v>
      </c>
    </row>
    <row r="86" spans="1:40" x14ac:dyDescent="0.2">
      <c r="A86" s="1">
        <v>45010</v>
      </c>
      <c r="B86">
        <f t="shared" si="0"/>
        <v>3</v>
      </c>
      <c r="C86">
        <f t="shared" si="1"/>
        <v>2023</v>
      </c>
      <c r="D86" s="872" t="str">
        <f t="shared" si="2"/>
        <v>03´2023</v>
      </c>
      <c r="F86" s="2">
        <f t="shared" si="3"/>
        <v>24</v>
      </c>
      <c r="G86" s="3">
        <f t="shared" si="4"/>
        <v>3.2258064516129031E-2</v>
      </c>
      <c r="H86" s="5">
        <f t="shared" si="5"/>
        <v>1</v>
      </c>
      <c r="I86" s="979">
        <f>_xlfn.XLOOKUP($D86,Help2!$D:$D,Help2!H:H)</f>
        <v>14945</v>
      </c>
      <c r="J86" s="979">
        <f>_xlfn.XLOOKUP($D86,Help2!$D:$D,Help2!I:I)</f>
        <v>8684</v>
      </c>
      <c r="K86" s="979">
        <f>_xlfn.XLOOKUP($D86,Help2!$D:$D,Help2!J:J)</f>
        <v>2784</v>
      </c>
      <c r="L86" s="979">
        <f>_xlfn.XLOOKUP($D86,Help2!$D:$D,Help2!K:K)</f>
        <v>550</v>
      </c>
      <c r="M86" s="979">
        <f>_xlfn.XLOOKUP($D86,Help2!$D:$D,Help2!L:L)</f>
        <v>7306</v>
      </c>
      <c r="N86" s="979">
        <f>_xlfn.XLOOKUP($D86,Help2!$D:$D,Help2!M:M)</f>
        <v>6697</v>
      </c>
      <c r="P86" s="979">
        <f>_xlfn.XLOOKUP($D86,Help2!$D:$D,Help2!F:F)</f>
        <v>744</v>
      </c>
      <c r="Q86" s="979">
        <f t="shared" si="6"/>
        <v>744</v>
      </c>
      <c r="R86" s="979">
        <f>_xlfn.XLOOKUP($D86,Help2!$D:$D,Help2!N:N)</f>
        <v>7082.2766049087804</v>
      </c>
      <c r="S86" s="979">
        <f>_xlfn.XLOOKUP($D86,Help2!$D:$D,Help2!O:O)</f>
        <v>6485.4560000000001</v>
      </c>
      <c r="T86" s="979">
        <f>_xlfn.XLOOKUP($D86,Help2!$D:$D,Help2!P:P)</f>
        <v>0</v>
      </c>
      <c r="U86" s="979">
        <f>_xlfn.XLOOKUP($D86,Help2!$D:$D,Help2!Q:Q)</f>
        <v>0</v>
      </c>
      <c r="V86" s="979">
        <f>_xlfn.XLOOKUP($D86,Help2!$D:$D,Help2!R:R)</f>
        <v>124.532</v>
      </c>
      <c r="W86" s="979">
        <f>_xlfn.XLOOKUP($D86,Help2!$D:$D,Help2!S:S)</f>
        <v>0</v>
      </c>
      <c r="Y86" s="979">
        <f>_xlfn.XLOOKUP($D86,Help2!$D:$D,Help2!V:V)</f>
        <v>6089</v>
      </c>
      <c r="Z86" s="979">
        <f>_xlfn.XLOOKUP($D86,Help2!$D:$D,Help2!W:W)</f>
        <v>2595</v>
      </c>
      <c r="AA86" s="979">
        <f>_xlfn.XLOOKUP($D86,Help2!$D:$D,Help2!X:X)</f>
        <v>0</v>
      </c>
      <c r="AB86" s="979">
        <f>_xlfn.XLOOKUP($D86,Help2!$D:$D,Help2!Y:Y)</f>
        <v>3334</v>
      </c>
      <c r="AC86" s="979">
        <f>_xlfn.XLOOKUP($D86,Help2!$D:$D,Help2!Z:Z)</f>
        <v>2927</v>
      </c>
      <c r="AD86" s="979">
        <f>_xlfn.XLOOKUP($D86,Help2!$D:$D,Help2!AA:AA)</f>
        <v>633</v>
      </c>
      <c r="AE86" s="979">
        <f>_xlfn.XLOOKUP($D86,Help2!$D:$D,Help2!AB:AB)</f>
        <v>979</v>
      </c>
      <c r="AF86" s="979">
        <f>_xlfn.XLOOKUP($D86,Help2!$D:$D,Help2!AC:AC)</f>
        <v>188</v>
      </c>
      <c r="AG86" s="979">
        <f>_xlfn.XLOOKUP($D86,Help2!$D:$D,Help2!AD:AD)</f>
        <v>236</v>
      </c>
      <c r="AH86" s="979">
        <f>_xlfn.XLOOKUP($D86,Help2!$D:$D,Help2!AE:AE)</f>
        <v>2370</v>
      </c>
      <c r="AI86" s="979">
        <f>_xlfn.XLOOKUP($D86,Help2!$D:$D,Help2!AF:AF)</f>
        <v>2839</v>
      </c>
      <c r="AJ86" s="979">
        <f>_xlfn.XLOOKUP($D86,Help2!$D:$D,Help2!AG:AG)</f>
        <v>392.90715407823211</v>
      </c>
      <c r="AK86" s="979">
        <f>_xlfn.XLOOKUP($D86,Help2!$D:$D,Help2!AH:AH)</f>
        <v>3239.1</v>
      </c>
      <c r="AL86" s="979">
        <f>_xlfn.XLOOKUP($D86,Help2!$D:$D,Help2!AI:AI)</f>
        <v>726.92107554826066</v>
      </c>
      <c r="AM86" s="979">
        <f>_xlfn.XLOOKUP($D86,Help2!$D:$D,Help2!AJ:AJ)</f>
        <v>0</v>
      </c>
      <c r="AN86" s="979">
        <f>_xlfn.XLOOKUP($D86,Help2!$D:$D,Help2!AK:AK)</f>
        <v>0</v>
      </c>
    </row>
    <row r="87" spans="1:40" x14ac:dyDescent="0.2">
      <c r="A87" s="1">
        <v>45011</v>
      </c>
      <c r="B87">
        <f t="shared" si="0"/>
        <v>3</v>
      </c>
      <c r="C87">
        <f t="shared" si="1"/>
        <v>2023</v>
      </c>
      <c r="D87" s="872" t="str">
        <f t="shared" si="2"/>
        <v>03´2023</v>
      </c>
      <c r="F87" s="2">
        <f t="shared" si="3"/>
        <v>24</v>
      </c>
      <c r="G87" s="3">
        <f t="shared" si="4"/>
        <v>3.2258064516129031E-2</v>
      </c>
      <c r="H87" s="5">
        <f t="shared" si="5"/>
        <v>1</v>
      </c>
      <c r="I87" s="979">
        <f>_xlfn.XLOOKUP($D87,Help2!$D:$D,Help2!H:H)</f>
        <v>14945</v>
      </c>
      <c r="J87" s="979">
        <f>_xlfn.XLOOKUP($D87,Help2!$D:$D,Help2!I:I)</f>
        <v>8684</v>
      </c>
      <c r="K87" s="979">
        <f>_xlfn.XLOOKUP($D87,Help2!$D:$D,Help2!J:J)</f>
        <v>2784</v>
      </c>
      <c r="L87" s="979">
        <f>_xlfn.XLOOKUP($D87,Help2!$D:$D,Help2!K:K)</f>
        <v>550</v>
      </c>
      <c r="M87" s="979">
        <f>_xlfn.XLOOKUP($D87,Help2!$D:$D,Help2!L:L)</f>
        <v>7306</v>
      </c>
      <c r="N87" s="979">
        <f>_xlfn.XLOOKUP($D87,Help2!$D:$D,Help2!M:M)</f>
        <v>6697</v>
      </c>
      <c r="P87" s="979">
        <f>_xlfn.XLOOKUP($D87,Help2!$D:$D,Help2!F:F)</f>
        <v>744</v>
      </c>
      <c r="Q87" s="979">
        <f t="shared" si="6"/>
        <v>744</v>
      </c>
      <c r="R87" s="979">
        <f>_xlfn.XLOOKUP($D87,Help2!$D:$D,Help2!N:N)</f>
        <v>7082.2766049087804</v>
      </c>
      <c r="S87" s="979">
        <f>_xlfn.XLOOKUP($D87,Help2!$D:$D,Help2!O:O)</f>
        <v>6485.4560000000001</v>
      </c>
      <c r="T87" s="979">
        <f>_xlfn.XLOOKUP($D87,Help2!$D:$D,Help2!P:P)</f>
        <v>0</v>
      </c>
      <c r="U87" s="979">
        <f>_xlfn.XLOOKUP($D87,Help2!$D:$D,Help2!Q:Q)</f>
        <v>0</v>
      </c>
      <c r="V87" s="979">
        <f>_xlfn.XLOOKUP($D87,Help2!$D:$D,Help2!R:R)</f>
        <v>124.532</v>
      </c>
      <c r="W87" s="979">
        <f>_xlfn.XLOOKUP($D87,Help2!$D:$D,Help2!S:S)</f>
        <v>0</v>
      </c>
      <c r="Y87" s="979">
        <f>_xlfn.XLOOKUP($D87,Help2!$D:$D,Help2!V:V)</f>
        <v>6089</v>
      </c>
      <c r="Z87" s="979">
        <f>_xlfn.XLOOKUP($D87,Help2!$D:$D,Help2!W:W)</f>
        <v>2595</v>
      </c>
      <c r="AA87" s="979">
        <f>_xlfn.XLOOKUP($D87,Help2!$D:$D,Help2!X:X)</f>
        <v>0</v>
      </c>
      <c r="AB87" s="979">
        <f>_xlfn.XLOOKUP($D87,Help2!$D:$D,Help2!Y:Y)</f>
        <v>3334</v>
      </c>
      <c r="AC87" s="979">
        <f>_xlfn.XLOOKUP($D87,Help2!$D:$D,Help2!Z:Z)</f>
        <v>2927</v>
      </c>
      <c r="AD87" s="979">
        <f>_xlfn.XLOOKUP($D87,Help2!$D:$D,Help2!AA:AA)</f>
        <v>633</v>
      </c>
      <c r="AE87" s="979">
        <f>_xlfn.XLOOKUP($D87,Help2!$D:$D,Help2!AB:AB)</f>
        <v>979</v>
      </c>
      <c r="AF87" s="979">
        <f>_xlfn.XLOOKUP($D87,Help2!$D:$D,Help2!AC:AC)</f>
        <v>188</v>
      </c>
      <c r="AG87" s="979">
        <f>_xlfn.XLOOKUP($D87,Help2!$D:$D,Help2!AD:AD)</f>
        <v>236</v>
      </c>
      <c r="AH87" s="979">
        <f>_xlfn.XLOOKUP($D87,Help2!$D:$D,Help2!AE:AE)</f>
        <v>2370</v>
      </c>
      <c r="AI87" s="979">
        <f>_xlfn.XLOOKUP($D87,Help2!$D:$D,Help2!AF:AF)</f>
        <v>2839</v>
      </c>
      <c r="AJ87" s="979">
        <f>_xlfn.XLOOKUP($D87,Help2!$D:$D,Help2!AG:AG)</f>
        <v>392.90715407823211</v>
      </c>
      <c r="AK87" s="979">
        <f>_xlfn.XLOOKUP($D87,Help2!$D:$D,Help2!AH:AH)</f>
        <v>3239.1</v>
      </c>
      <c r="AL87" s="979">
        <f>_xlfn.XLOOKUP($D87,Help2!$D:$D,Help2!AI:AI)</f>
        <v>726.92107554826066</v>
      </c>
      <c r="AM87" s="979">
        <f>_xlfn.XLOOKUP($D87,Help2!$D:$D,Help2!AJ:AJ)</f>
        <v>0</v>
      </c>
      <c r="AN87" s="979">
        <f>_xlfn.XLOOKUP($D87,Help2!$D:$D,Help2!AK:AK)</f>
        <v>0</v>
      </c>
    </row>
    <row r="88" spans="1:40" x14ac:dyDescent="0.2">
      <c r="A88" s="1">
        <v>45012</v>
      </c>
      <c r="B88">
        <f t="shared" si="0"/>
        <v>3</v>
      </c>
      <c r="C88">
        <f t="shared" si="1"/>
        <v>2023</v>
      </c>
      <c r="D88" s="872" t="str">
        <f t="shared" si="2"/>
        <v>03´2023</v>
      </c>
      <c r="F88" s="2">
        <f t="shared" si="3"/>
        <v>24</v>
      </c>
      <c r="G88" s="3">
        <f t="shared" si="4"/>
        <v>3.2258064516129031E-2</v>
      </c>
      <c r="H88" s="5">
        <f t="shared" si="5"/>
        <v>1</v>
      </c>
      <c r="I88" s="979">
        <f>_xlfn.XLOOKUP($D88,Help2!$D:$D,Help2!H:H)</f>
        <v>14945</v>
      </c>
      <c r="J88" s="979">
        <f>_xlfn.XLOOKUP($D88,Help2!$D:$D,Help2!I:I)</f>
        <v>8684</v>
      </c>
      <c r="K88" s="979">
        <f>_xlfn.XLOOKUP($D88,Help2!$D:$D,Help2!J:J)</f>
        <v>2784</v>
      </c>
      <c r="L88" s="979">
        <f>_xlfn.XLOOKUP($D88,Help2!$D:$D,Help2!K:K)</f>
        <v>550</v>
      </c>
      <c r="M88" s="979">
        <f>_xlfn.XLOOKUP($D88,Help2!$D:$D,Help2!L:L)</f>
        <v>7306</v>
      </c>
      <c r="N88" s="979">
        <f>_xlfn.XLOOKUP($D88,Help2!$D:$D,Help2!M:M)</f>
        <v>6697</v>
      </c>
      <c r="P88" s="979">
        <f>_xlfn.XLOOKUP($D88,Help2!$D:$D,Help2!F:F)</f>
        <v>744</v>
      </c>
      <c r="Q88" s="979">
        <f t="shared" si="6"/>
        <v>744</v>
      </c>
      <c r="R88" s="979">
        <f>_xlfn.XLOOKUP($D88,Help2!$D:$D,Help2!N:N)</f>
        <v>7082.2766049087804</v>
      </c>
      <c r="S88" s="979">
        <f>_xlfn.XLOOKUP($D88,Help2!$D:$D,Help2!O:O)</f>
        <v>6485.4560000000001</v>
      </c>
      <c r="T88" s="979">
        <f>_xlfn.XLOOKUP($D88,Help2!$D:$D,Help2!P:P)</f>
        <v>0</v>
      </c>
      <c r="U88" s="979">
        <f>_xlfn.XLOOKUP($D88,Help2!$D:$D,Help2!Q:Q)</f>
        <v>0</v>
      </c>
      <c r="V88" s="979">
        <f>_xlfn.XLOOKUP($D88,Help2!$D:$D,Help2!R:R)</f>
        <v>124.532</v>
      </c>
      <c r="W88" s="979">
        <f>_xlfn.XLOOKUP($D88,Help2!$D:$D,Help2!S:S)</f>
        <v>0</v>
      </c>
      <c r="Y88" s="979">
        <f>_xlfn.XLOOKUP($D88,Help2!$D:$D,Help2!V:V)</f>
        <v>6089</v>
      </c>
      <c r="Z88" s="979">
        <f>_xlfn.XLOOKUP($D88,Help2!$D:$D,Help2!W:W)</f>
        <v>2595</v>
      </c>
      <c r="AA88" s="979">
        <f>_xlfn.XLOOKUP($D88,Help2!$D:$D,Help2!X:X)</f>
        <v>0</v>
      </c>
      <c r="AB88" s="979">
        <f>_xlfn.XLOOKUP($D88,Help2!$D:$D,Help2!Y:Y)</f>
        <v>3334</v>
      </c>
      <c r="AC88" s="979">
        <f>_xlfn.XLOOKUP($D88,Help2!$D:$D,Help2!Z:Z)</f>
        <v>2927</v>
      </c>
      <c r="AD88" s="979">
        <f>_xlfn.XLOOKUP($D88,Help2!$D:$D,Help2!AA:AA)</f>
        <v>633</v>
      </c>
      <c r="AE88" s="979">
        <f>_xlfn.XLOOKUP($D88,Help2!$D:$D,Help2!AB:AB)</f>
        <v>979</v>
      </c>
      <c r="AF88" s="979">
        <f>_xlfn.XLOOKUP($D88,Help2!$D:$D,Help2!AC:AC)</f>
        <v>188</v>
      </c>
      <c r="AG88" s="979">
        <f>_xlfn.XLOOKUP($D88,Help2!$D:$D,Help2!AD:AD)</f>
        <v>236</v>
      </c>
      <c r="AH88" s="979">
        <f>_xlfn.XLOOKUP($D88,Help2!$D:$D,Help2!AE:AE)</f>
        <v>2370</v>
      </c>
      <c r="AI88" s="979">
        <f>_xlfn.XLOOKUP($D88,Help2!$D:$D,Help2!AF:AF)</f>
        <v>2839</v>
      </c>
      <c r="AJ88" s="979">
        <f>_xlfn.XLOOKUP($D88,Help2!$D:$D,Help2!AG:AG)</f>
        <v>392.90715407823211</v>
      </c>
      <c r="AK88" s="979">
        <f>_xlfn.XLOOKUP($D88,Help2!$D:$D,Help2!AH:AH)</f>
        <v>3239.1</v>
      </c>
      <c r="AL88" s="979">
        <f>_xlfn.XLOOKUP($D88,Help2!$D:$D,Help2!AI:AI)</f>
        <v>726.92107554826066</v>
      </c>
      <c r="AM88" s="979">
        <f>_xlfn.XLOOKUP($D88,Help2!$D:$D,Help2!AJ:AJ)</f>
        <v>0</v>
      </c>
      <c r="AN88" s="979">
        <f>_xlfn.XLOOKUP($D88,Help2!$D:$D,Help2!AK:AK)</f>
        <v>0</v>
      </c>
    </row>
    <row r="89" spans="1:40" x14ac:dyDescent="0.2">
      <c r="A89" s="1">
        <v>45013</v>
      </c>
      <c r="B89">
        <f t="shared" si="0"/>
        <v>3</v>
      </c>
      <c r="C89">
        <f t="shared" si="1"/>
        <v>2023</v>
      </c>
      <c r="D89" s="872" t="str">
        <f t="shared" si="2"/>
        <v>03´2023</v>
      </c>
      <c r="F89" s="2">
        <f t="shared" si="3"/>
        <v>24</v>
      </c>
      <c r="G89" s="3">
        <f t="shared" si="4"/>
        <v>3.2258064516129031E-2</v>
      </c>
      <c r="H89" s="5">
        <f t="shared" si="5"/>
        <v>1</v>
      </c>
      <c r="I89" s="979">
        <f>_xlfn.XLOOKUP($D89,Help2!$D:$D,Help2!H:H)</f>
        <v>14945</v>
      </c>
      <c r="J89" s="979">
        <f>_xlfn.XLOOKUP($D89,Help2!$D:$D,Help2!I:I)</f>
        <v>8684</v>
      </c>
      <c r="K89" s="979">
        <f>_xlfn.XLOOKUP($D89,Help2!$D:$D,Help2!J:J)</f>
        <v>2784</v>
      </c>
      <c r="L89" s="979">
        <f>_xlfn.XLOOKUP($D89,Help2!$D:$D,Help2!K:K)</f>
        <v>550</v>
      </c>
      <c r="M89" s="979">
        <f>_xlfn.XLOOKUP($D89,Help2!$D:$D,Help2!L:L)</f>
        <v>7306</v>
      </c>
      <c r="N89" s="979">
        <f>_xlfn.XLOOKUP($D89,Help2!$D:$D,Help2!M:M)</f>
        <v>6697</v>
      </c>
      <c r="P89" s="979">
        <f>_xlfn.XLOOKUP($D89,Help2!$D:$D,Help2!F:F)</f>
        <v>744</v>
      </c>
      <c r="Q89" s="979">
        <f t="shared" si="6"/>
        <v>744</v>
      </c>
      <c r="R89" s="979">
        <f>_xlfn.XLOOKUP($D89,Help2!$D:$D,Help2!N:N)</f>
        <v>7082.2766049087804</v>
      </c>
      <c r="S89" s="979">
        <f>_xlfn.XLOOKUP($D89,Help2!$D:$D,Help2!O:O)</f>
        <v>6485.4560000000001</v>
      </c>
      <c r="T89" s="979">
        <f>_xlfn.XLOOKUP($D89,Help2!$D:$D,Help2!P:P)</f>
        <v>0</v>
      </c>
      <c r="U89" s="979">
        <f>_xlfn.XLOOKUP($D89,Help2!$D:$D,Help2!Q:Q)</f>
        <v>0</v>
      </c>
      <c r="V89" s="979">
        <f>_xlfn.XLOOKUP($D89,Help2!$D:$D,Help2!R:R)</f>
        <v>124.532</v>
      </c>
      <c r="W89" s="979">
        <f>_xlfn.XLOOKUP($D89,Help2!$D:$D,Help2!S:S)</f>
        <v>0</v>
      </c>
      <c r="Y89" s="979">
        <f>_xlfn.XLOOKUP($D89,Help2!$D:$D,Help2!V:V)</f>
        <v>6089</v>
      </c>
      <c r="Z89" s="979">
        <f>_xlfn.XLOOKUP($D89,Help2!$D:$D,Help2!W:W)</f>
        <v>2595</v>
      </c>
      <c r="AA89" s="979">
        <f>_xlfn.XLOOKUP($D89,Help2!$D:$D,Help2!X:X)</f>
        <v>0</v>
      </c>
      <c r="AB89" s="979">
        <f>_xlfn.XLOOKUP($D89,Help2!$D:$D,Help2!Y:Y)</f>
        <v>3334</v>
      </c>
      <c r="AC89" s="979">
        <f>_xlfn.XLOOKUP($D89,Help2!$D:$D,Help2!Z:Z)</f>
        <v>2927</v>
      </c>
      <c r="AD89" s="979">
        <f>_xlfn.XLOOKUP($D89,Help2!$D:$D,Help2!AA:AA)</f>
        <v>633</v>
      </c>
      <c r="AE89" s="979">
        <f>_xlfn.XLOOKUP($D89,Help2!$D:$D,Help2!AB:AB)</f>
        <v>979</v>
      </c>
      <c r="AF89" s="979">
        <f>_xlfn.XLOOKUP($D89,Help2!$D:$D,Help2!AC:AC)</f>
        <v>188</v>
      </c>
      <c r="AG89" s="979">
        <f>_xlfn.XLOOKUP($D89,Help2!$D:$D,Help2!AD:AD)</f>
        <v>236</v>
      </c>
      <c r="AH89" s="979">
        <f>_xlfn.XLOOKUP($D89,Help2!$D:$D,Help2!AE:AE)</f>
        <v>2370</v>
      </c>
      <c r="AI89" s="979">
        <f>_xlfn.XLOOKUP($D89,Help2!$D:$D,Help2!AF:AF)</f>
        <v>2839</v>
      </c>
      <c r="AJ89" s="979">
        <f>_xlfn.XLOOKUP($D89,Help2!$D:$D,Help2!AG:AG)</f>
        <v>392.90715407823211</v>
      </c>
      <c r="AK89" s="979">
        <f>_xlfn.XLOOKUP($D89,Help2!$D:$D,Help2!AH:AH)</f>
        <v>3239.1</v>
      </c>
      <c r="AL89" s="979">
        <f>_xlfn.XLOOKUP($D89,Help2!$D:$D,Help2!AI:AI)</f>
        <v>726.92107554826066</v>
      </c>
      <c r="AM89" s="979">
        <f>_xlfn.XLOOKUP($D89,Help2!$D:$D,Help2!AJ:AJ)</f>
        <v>0</v>
      </c>
      <c r="AN89" s="979">
        <f>_xlfn.XLOOKUP($D89,Help2!$D:$D,Help2!AK:AK)</f>
        <v>0</v>
      </c>
    </row>
    <row r="90" spans="1:40" x14ac:dyDescent="0.2">
      <c r="A90" s="1">
        <v>45014</v>
      </c>
      <c r="B90">
        <f t="shared" si="0"/>
        <v>3</v>
      </c>
      <c r="C90">
        <f t="shared" si="1"/>
        <v>2023</v>
      </c>
      <c r="D90" s="872" t="str">
        <f t="shared" si="2"/>
        <v>03´2023</v>
      </c>
      <c r="F90" s="2">
        <f t="shared" si="3"/>
        <v>24</v>
      </c>
      <c r="G90" s="3">
        <f t="shared" si="4"/>
        <v>3.2258064516129031E-2</v>
      </c>
      <c r="H90" s="5">
        <f t="shared" si="5"/>
        <v>1</v>
      </c>
      <c r="I90" s="979">
        <f>_xlfn.XLOOKUP($D90,Help2!$D:$D,Help2!H:H)</f>
        <v>14945</v>
      </c>
      <c r="J90" s="979">
        <f>_xlfn.XLOOKUP($D90,Help2!$D:$D,Help2!I:I)</f>
        <v>8684</v>
      </c>
      <c r="K90" s="979">
        <f>_xlfn.XLOOKUP($D90,Help2!$D:$D,Help2!J:J)</f>
        <v>2784</v>
      </c>
      <c r="L90" s="979">
        <f>_xlfn.XLOOKUP($D90,Help2!$D:$D,Help2!K:K)</f>
        <v>550</v>
      </c>
      <c r="M90" s="979">
        <f>_xlfn.XLOOKUP($D90,Help2!$D:$D,Help2!L:L)</f>
        <v>7306</v>
      </c>
      <c r="N90" s="979">
        <f>_xlfn.XLOOKUP($D90,Help2!$D:$D,Help2!M:M)</f>
        <v>6697</v>
      </c>
      <c r="P90" s="979">
        <f>_xlfn.XLOOKUP($D90,Help2!$D:$D,Help2!F:F)</f>
        <v>744</v>
      </c>
      <c r="Q90" s="979">
        <f t="shared" si="6"/>
        <v>744</v>
      </c>
      <c r="R90" s="979">
        <f>_xlfn.XLOOKUP($D90,Help2!$D:$D,Help2!N:N)</f>
        <v>7082.2766049087804</v>
      </c>
      <c r="S90" s="979">
        <f>_xlfn.XLOOKUP($D90,Help2!$D:$D,Help2!O:O)</f>
        <v>6485.4560000000001</v>
      </c>
      <c r="T90" s="979">
        <f>_xlfn.XLOOKUP($D90,Help2!$D:$D,Help2!P:P)</f>
        <v>0</v>
      </c>
      <c r="U90" s="979">
        <f>_xlfn.XLOOKUP($D90,Help2!$D:$D,Help2!Q:Q)</f>
        <v>0</v>
      </c>
      <c r="V90" s="979">
        <f>_xlfn.XLOOKUP($D90,Help2!$D:$D,Help2!R:R)</f>
        <v>124.532</v>
      </c>
      <c r="W90" s="979">
        <f>_xlfn.XLOOKUP($D90,Help2!$D:$D,Help2!S:S)</f>
        <v>0</v>
      </c>
      <c r="Y90" s="979">
        <f>_xlfn.XLOOKUP($D90,Help2!$D:$D,Help2!V:V)</f>
        <v>6089</v>
      </c>
      <c r="Z90" s="979">
        <f>_xlfn.XLOOKUP($D90,Help2!$D:$D,Help2!W:W)</f>
        <v>2595</v>
      </c>
      <c r="AA90" s="979">
        <f>_xlfn.XLOOKUP($D90,Help2!$D:$D,Help2!X:X)</f>
        <v>0</v>
      </c>
      <c r="AB90" s="979">
        <f>_xlfn.XLOOKUP($D90,Help2!$D:$D,Help2!Y:Y)</f>
        <v>3334</v>
      </c>
      <c r="AC90" s="979">
        <f>_xlfn.XLOOKUP($D90,Help2!$D:$D,Help2!Z:Z)</f>
        <v>2927</v>
      </c>
      <c r="AD90" s="979">
        <f>_xlfn.XLOOKUP($D90,Help2!$D:$D,Help2!AA:AA)</f>
        <v>633</v>
      </c>
      <c r="AE90" s="979">
        <f>_xlfn.XLOOKUP($D90,Help2!$D:$D,Help2!AB:AB)</f>
        <v>979</v>
      </c>
      <c r="AF90" s="979">
        <f>_xlfn.XLOOKUP($D90,Help2!$D:$D,Help2!AC:AC)</f>
        <v>188</v>
      </c>
      <c r="AG90" s="979">
        <f>_xlfn.XLOOKUP($D90,Help2!$D:$D,Help2!AD:AD)</f>
        <v>236</v>
      </c>
      <c r="AH90" s="979">
        <f>_xlfn.XLOOKUP($D90,Help2!$D:$D,Help2!AE:AE)</f>
        <v>2370</v>
      </c>
      <c r="AI90" s="979">
        <f>_xlfn.XLOOKUP($D90,Help2!$D:$D,Help2!AF:AF)</f>
        <v>2839</v>
      </c>
      <c r="AJ90" s="979">
        <f>_xlfn.XLOOKUP($D90,Help2!$D:$D,Help2!AG:AG)</f>
        <v>392.90715407823211</v>
      </c>
      <c r="AK90" s="979">
        <f>_xlfn.XLOOKUP($D90,Help2!$D:$D,Help2!AH:AH)</f>
        <v>3239.1</v>
      </c>
      <c r="AL90" s="979">
        <f>_xlfn.XLOOKUP($D90,Help2!$D:$D,Help2!AI:AI)</f>
        <v>726.92107554826066</v>
      </c>
      <c r="AM90" s="979">
        <f>_xlfn.XLOOKUP($D90,Help2!$D:$D,Help2!AJ:AJ)</f>
        <v>0</v>
      </c>
      <c r="AN90" s="979">
        <f>_xlfn.XLOOKUP($D90,Help2!$D:$D,Help2!AK:AK)</f>
        <v>0</v>
      </c>
    </row>
    <row r="91" spans="1:40" x14ac:dyDescent="0.2">
      <c r="A91" s="1">
        <v>45015</v>
      </c>
      <c r="B91">
        <f t="shared" si="0"/>
        <v>3</v>
      </c>
      <c r="C91">
        <f t="shared" si="1"/>
        <v>2023</v>
      </c>
      <c r="D91" s="872" t="str">
        <f t="shared" si="2"/>
        <v>03´2023</v>
      </c>
      <c r="F91" s="2">
        <f t="shared" si="3"/>
        <v>24</v>
      </c>
      <c r="G91" s="3">
        <f t="shared" si="4"/>
        <v>3.2258064516129031E-2</v>
      </c>
      <c r="H91" s="5">
        <f t="shared" si="5"/>
        <v>1</v>
      </c>
      <c r="I91" s="979">
        <f>_xlfn.XLOOKUP($D91,Help2!$D:$D,Help2!H:H)</f>
        <v>14945</v>
      </c>
      <c r="J91" s="979">
        <f>_xlfn.XLOOKUP($D91,Help2!$D:$D,Help2!I:I)</f>
        <v>8684</v>
      </c>
      <c r="K91" s="979">
        <f>_xlfn.XLOOKUP($D91,Help2!$D:$D,Help2!J:J)</f>
        <v>2784</v>
      </c>
      <c r="L91" s="979">
        <f>_xlfn.XLOOKUP($D91,Help2!$D:$D,Help2!K:K)</f>
        <v>550</v>
      </c>
      <c r="M91" s="979">
        <f>_xlfn.XLOOKUP($D91,Help2!$D:$D,Help2!L:L)</f>
        <v>7306</v>
      </c>
      <c r="N91" s="979">
        <f>_xlfn.XLOOKUP($D91,Help2!$D:$D,Help2!M:M)</f>
        <v>6697</v>
      </c>
      <c r="P91" s="979">
        <f>_xlfn.XLOOKUP($D91,Help2!$D:$D,Help2!F:F)</f>
        <v>744</v>
      </c>
      <c r="Q91" s="979">
        <f t="shared" si="6"/>
        <v>744</v>
      </c>
      <c r="R91" s="979">
        <f>_xlfn.XLOOKUP($D91,Help2!$D:$D,Help2!N:N)</f>
        <v>7082.2766049087804</v>
      </c>
      <c r="S91" s="979">
        <f>_xlfn.XLOOKUP($D91,Help2!$D:$D,Help2!O:O)</f>
        <v>6485.4560000000001</v>
      </c>
      <c r="T91" s="979">
        <f>_xlfn.XLOOKUP($D91,Help2!$D:$D,Help2!P:P)</f>
        <v>0</v>
      </c>
      <c r="U91" s="979">
        <f>_xlfn.XLOOKUP($D91,Help2!$D:$D,Help2!Q:Q)</f>
        <v>0</v>
      </c>
      <c r="V91" s="979">
        <f>_xlfn.XLOOKUP($D91,Help2!$D:$D,Help2!R:R)</f>
        <v>124.532</v>
      </c>
      <c r="W91" s="979">
        <f>_xlfn.XLOOKUP($D91,Help2!$D:$D,Help2!S:S)</f>
        <v>0</v>
      </c>
      <c r="Y91" s="979">
        <f>_xlfn.XLOOKUP($D91,Help2!$D:$D,Help2!V:V)</f>
        <v>6089</v>
      </c>
      <c r="Z91" s="979">
        <f>_xlfn.XLOOKUP($D91,Help2!$D:$D,Help2!W:W)</f>
        <v>2595</v>
      </c>
      <c r="AA91" s="979">
        <f>_xlfn.XLOOKUP($D91,Help2!$D:$D,Help2!X:X)</f>
        <v>0</v>
      </c>
      <c r="AB91" s="979">
        <f>_xlfn.XLOOKUP($D91,Help2!$D:$D,Help2!Y:Y)</f>
        <v>3334</v>
      </c>
      <c r="AC91" s="979">
        <f>_xlfn.XLOOKUP($D91,Help2!$D:$D,Help2!Z:Z)</f>
        <v>2927</v>
      </c>
      <c r="AD91" s="979">
        <f>_xlfn.XLOOKUP($D91,Help2!$D:$D,Help2!AA:AA)</f>
        <v>633</v>
      </c>
      <c r="AE91" s="979">
        <f>_xlfn.XLOOKUP($D91,Help2!$D:$D,Help2!AB:AB)</f>
        <v>979</v>
      </c>
      <c r="AF91" s="979">
        <f>_xlfn.XLOOKUP($D91,Help2!$D:$D,Help2!AC:AC)</f>
        <v>188</v>
      </c>
      <c r="AG91" s="979">
        <f>_xlfn.XLOOKUP($D91,Help2!$D:$D,Help2!AD:AD)</f>
        <v>236</v>
      </c>
      <c r="AH91" s="979">
        <f>_xlfn.XLOOKUP($D91,Help2!$D:$D,Help2!AE:AE)</f>
        <v>2370</v>
      </c>
      <c r="AI91" s="979">
        <f>_xlfn.XLOOKUP($D91,Help2!$D:$D,Help2!AF:AF)</f>
        <v>2839</v>
      </c>
      <c r="AJ91" s="979">
        <f>_xlfn.XLOOKUP($D91,Help2!$D:$D,Help2!AG:AG)</f>
        <v>392.90715407823211</v>
      </c>
      <c r="AK91" s="979">
        <f>_xlfn.XLOOKUP($D91,Help2!$D:$D,Help2!AH:AH)</f>
        <v>3239.1</v>
      </c>
      <c r="AL91" s="979">
        <f>_xlfn.XLOOKUP($D91,Help2!$D:$D,Help2!AI:AI)</f>
        <v>726.92107554826066</v>
      </c>
      <c r="AM91" s="979">
        <f>_xlfn.XLOOKUP($D91,Help2!$D:$D,Help2!AJ:AJ)</f>
        <v>0</v>
      </c>
      <c r="AN91" s="979">
        <f>_xlfn.XLOOKUP($D91,Help2!$D:$D,Help2!AK:AK)</f>
        <v>0</v>
      </c>
    </row>
    <row r="92" spans="1:40" x14ac:dyDescent="0.2">
      <c r="A92" s="1">
        <v>45016</v>
      </c>
      <c r="B92">
        <f t="shared" si="0"/>
        <v>3</v>
      </c>
      <c r="C92">
        <f t="shared" si="1"/>
        <v>2023</v>
      </c>
      <c r="D92" s="872" t="str">
        <f t="shared" si="2"/>
        <v>03´2023</v>
      </c>
      <c r="F92" s="2">
        <f t="shared" si="3"/>
        <v>24</v>
      </c>
      <c r="G92" s="3">
        <f t="shared" si="4"/>
        <v>3.2258064516129031E-2</v>
      </c>
      <c r="H92" s="5">
        <f t="shared" si="5"/>
        <v>1</v>
      </c>
      <c r="I92" s="979">
        <f>_xlfn.XLOOKUP($D92,Help2!$D:$D,Help2!H:H)</f>
        <v>14945</v>
      </c>
      <c r="J92" s="979">
        <f>_xlfn.XLOOKUP($D92,Help2!$D:$D,Help2!I:I)</f>
        <v>8684</v>
      </c>
      <c r="K92" s="979">
        <f>_xlfn.XLOOKUP($D92,Help2!$D:$D,Help2!J:J)</f>
        <v>2784</v>
      </c>
      <c r="L92" s="979">
        <f>_xlfn.XLOOKUP($D92,Help2!$D:$D,Help2!K:K)</f>
        <v>550</v>
      </c>
      <c r="M92" s="979">
        <f>_xlfn.XLOOKUP($D92,Help2!$D:$D,Help2!L:L)</f>
        <v>7306</v>
      </c>
      <c r="N92" s="979">
        <f>_xlfn.XLOOKUP($D92,Help2!$D:$D,Help2!M:M)</f>
        <v>6697</v>
      </c>
      <c r="P92" s="979">
        <f>_xlfn.XLOOKUP($D92,Help2!$D:$D,Help2!F:F)</f>
        <v>744</v>
      </c>
      <c r="Q92" s="979">
        <f t="shared" si="6"/>
        <v>744</v>
      </c>
      <c r="R92" s="979">
        <f>_xlfn.XLOOKUP($D92,Help2!$D:$D,Help2!N:N)</f>
        <v>7082.2766049087804</v>
      </c>
      <c r="S92" s="979">
        <f>_xlfn.XLOOKUP($D92,Help2!$D:$D,Help2!O:O)</f>
        <v>6485.4560000000001</v>
      </c>
      <c r="T92" s="979">
        <f>_xlfn.XLOOKUP($D92,Help2!$D:$D,Help2!P:P)</f>
        <v>0</v>
      </c>
      <c r="U92" s="979">
        <f>_xlfn.XLOOKUP($D92,Help2!$D:$D,Help2!Q:Q)</f>
        <v>0</v>
      </c>
      <c r="V92" s="979">
        <f>_xlfn.XLOOKUP($D92,Help2!$D:$D,Help2!R:R)</f>
        <v>124.532</v>
      </c>
      <c r="W92" s="979">
        <f>_xlfn.XLOOKUP($D92,Help2!$D:$D,Help2!S:S)</f>
        <v>0</v>
      </c>
      <c r="Y92" s="979">
        <f>_xlfn.XLOOKUP($D92,Help2!$D:$D,Help2!V:V)</f>
        <v>6089</v>
      </c>
      <c r="Z92" s="979">
        <f>_xlfn.XLOOKUP($D92,Help2!$D:$D,Help2!W:W)</f>
        <v>2595</v>
      </c>
      <c r="AA92" s="979">
        <f>_xlfn.XLOOKUP($D92,Help2!$D:$D,Help2!X:X)</f>
        <v>0</v>
      </c>
      <c r="AB92" s="979">
        <f>_xlfn.XLOOKUP($D92,Help2!$D:$D,Help2!Y:Y)</f>
        <v>3334</v>
      </c>
      <c r="AC92" s="979">
        <f>_xlfn.XLOOKUP($D92,Help2!$D:$D,Help2!Z:Z)</f>
        <v>2927</v>
      </c>
      <c r="AD92" s="979">
        <f>_xlfn.XLOOKUP($D92,Help2!$D:$D,Help2!AA:AA)</f>
        <v>633</v>
      </c>
      <c r="AE92" s="979">
        <f>_xlfn.XLOOKUP($D92,Help2!$D:$D,Help2!AB:AB)</f>
        <v>979</v>
      </c>
      <c r="AF92" s="979">
        <f>_xlfn.XLOOKUP($D92,Help2!$D:$D,Help2!AC:AC)</f>
        <v>188</v>
      </c>
      <c r="AG92" s="979">
        <f>_xlfn.XLOOKUP($D92,Help2!$D:$D,Help2!AD:AD)</f>
        <v>236</v>
      </c>
      <c r="AH92" s="979">
        <f>_xlfn.XLOOKUP($D92,Help2!$D:$D,Help2!AE:AE)</f>
        <v>2370</v>
      </c>
      <c r="AI92" s="979">
        <f>_xlfn.XLOOKUP($D92,Help2!$D:$D,Help2!AF:AF)</f>
        <v>2839</v>
      </c>
      <c r="AJ92" s="979">
        <f>_xlfn.XLOOKUP($D92,Help2!$D:$D,Help2!AG:AG)</f>
        <v>392.90715407823211</v>
      </c>
      <c r="AK92" s="979">
        <f>_xlfn.XLOOKUP($D92,Help2!$D:$D,Help2!AH:AH)</f>
        <v>3239.1</v>
      </c>
      <c r="AL92" s="979">
        <f>_xlfn.XLOOKUP($D92,Help2!$D:$D,Help2!AI:AI)</f>
        <v>726.92107554826066</v>
      </c>
      <c r="AM92" s="979">
        <f>_xlfn.XLOOKUP($D92,Help2!$D:$D,Help2!AJ:AJ)</f>
        <v>0</v>
      </c>
      <c r="AN92" s="979">
        <f>_xlfn.XLOOKUP($D92,Help2!$D:$D,Help2!AK:AK)</f>
        <v>0</v>
      </c>
    </row>
    <row r="93" spans="1:40" x14ac:dyDescent="0.2">
      <c r="A93" s="1">
        <v>45017</v>
      </c>
      <c r="B93">
        <f t="shared" si="0"/>
        <v>4</v>
      </c>
      <c r="C93">
        <f t="shared" si="1"/>
        <v>2023</v>
      </c>
      <c r="D93" s="872" t="str">
        <f t="shared" si="2"/>
        <v>04´2023</v>
      </c>
      <c r="F93" s="2">
        <f t="shared" si="3"/>
        <v>24</v>
      </c>
      <c r="G93" s="3">
        <f t="shared" si="4"/>
        <v>3.3333333333333333E-2</v>
      </c>
      <c r="H93" s="5">
        <f t="shared" si="5"/>
        <v>1</v>
      </c>
      <c r="I93" s="979">
        <f>_xlfn.XLOOKUP($D93,Help2!$D:$D,Help2!H:H)</f>
        <v>18085</v>
      </c>
      <c r="J93" s="979">
        <f>_xlfn.XLOOKUP($D93,Help2!$D:$D,Help2!I:I)</f>
        <v>10487</v>
      </c>
      <c r="K93" s="979">
        <f>_xlfn.XLOOKUP($D93,Help2!$D:$D,Help2!J:J)</f>
        <v>3355</v>
      </c>
      <c r="L93" s="979">
        <f>_xlfn.XLOOKUP($D93,Help2!$D:$D,Help2!K:K)</f>
        <v>2791</v>
      </c>
      <c r="M93" s="979">
        <f>_xlfn.XLOOKUP($D93,Help2!$D:$D,Help2!L:L)</f>
        <v>7849</v>
      </c>
      <c r="N93" s="979">
        <f>_xlfn.XLOOKUP($D93,Help2!$D:$D,Help2!M:M)</f>
        <v>8887</v>
      </c>
      <c r="P93" s="979">
        <f>_xlfn.XLOOKUP($D93,Help2!$D:$D,Help2!F:F)</f>
        <v>720</v>
      </c>
      <c r="Q93" s="979">
        <f t="shared" si="6"/>
        <v>720</v>
      </c>
      <c r="R93" s="979">
        <f>_xlfn.XLOOKUP($D93,Help2!$D:$D,Help2!N:N)</f>
        <v>7849</v>
      </c>
      <c r="S93" s="979">
        <f>_xlfn.XLOOKUP($D93,Help2!$D:$D,Help2!O:O)</f>
        <v>8814.9599999999991</v>
      </c>
      <c r="T93" s="979">
        <f>_xlfn.XLOOKUP($D93,Help2!$D:$D,Help2!P:P)</f>
        <v>0</v>
      </c>
      <c r="U93" s="979">
        <f>_xlfn.XLOOKUP($D93,Help2!$D:$D,Help2!Q:Q)</f>
        <v>0</v>
      </c>
      <c r="V93" s="979">
        <f>_xlfn.XLOOKUP($D93,Help2!$D:$D,Help2!R:R)</f>
        <v>95.325999999999993</v>
      </c>
      <c r="W93" s="979">
        <f>_xlfn.XLOOKUP($D93,Help2!$D:$D,Help2!S:S)</f>
        <v>11780.12</v>
      </c>
      <c r="Y93" s="979">
        <f>_xlfn.XLOOKUP($D93,Help2!$D:$D,Help2!V:V)</f>
        <v>8179</v>
      </c>
      <c r="Z93" s="979">
        <f>_xlfn.XLOOKUP($D93,Help2!$D:$D,Help2!W:W)</f>
        <v>2287</v>
      </c>
      <c r="AA93" s="979">
        <f>_xlfn.XLOOKUP($D93,Help2!$D:$D,Help2!X:X)</f>
        <v>21</v>
      </c>
      <c r="AB93" s="979">
        <f>_xlfn.XLOOKUP($D93,Help2!$D:$D,Help2!Y:Y)</f>
        <v>6146</v>
      </c>
      <c r="AC93" s="979">
        <f>_xlfn.XLOOKUP($D93,Help2!$D:$D,Help2!Z:Z)</f>
        <v>1452</v>
      </c>
      <c r="AD93" s="979">
        <f>_xlfn.XLOOKUP($D93,Help2!$D:$D,Help2!AA:AA)</f>
        <v>1080</v>
      </c>
      <c r="AE93" s="979">
        <f>_xlfn.XLOOKUP($D93,Help2!$D:$D,Help2!AB:AB)</f>
        <v>1132</v>
      </c>
      <c r="AF93" s="979">
        <f>_xlfn.XLOOKUP($D93,Help2!$D:$D,Help2!AC:AC)</f>
        <v>172</v>
      </c>
      <c r="AG93" s="979">
        <f>_xlfn.XLOOKUP($D93,Help2!$D:$D,Help2!AD:AD)</f>
        <v>536</v>
      </c>
      <c r="AH93" s="979">
        <f>_xlfn.XLOOKUP($D93,Help2!$D:$D,Help2!AE:AE)</f>
        <v>3258</v>
      </c>
      <c r="AI93" s="979">
        <f>_xlfn.XLOOKUP($D93,Help2!$D:$D,Help2!AF:AF)</f>
        <v>3455</v>
      </c>
      <c r="AJ93" s="979">
        <f>_xlfn.XLOOKUP($D93,Help2!$D:$D,Help2!AG:AG)</f>
        <v>344.03064814551703</v>
      </c>
      <c r="AK93" s="979">
        <f>_xlfn.XLOOKUP($D93,Help2!$D:$D,Help2!AH:AH)</f>
        <v>6478.2</v>
      </c>
      <c r="AL93" s="979">
        <f>_xlfn.XLOOKUP($D93,Help2!$D:$D,Help2!AI:AI)</f>
        <v>592.5</v>
      </c>
      <c r="AM93" s="979">
        <f>_xlfn.XLOOKUP($D93,Help2!$D:$D,Help2!AJ:AJ)</f>
        <v>24.46</v>
      </c>
      <c r="AN93" s="979">
        <f>_xlfn.XLOOKUP($D93,Help2!$D:$D,Help2!AK:AK)</f>
        <v>0</v>
      </c>
    </row>
    <row r="94" spans="1:40" x14ac:dyDescent="0.2">
      <c r="A94" s="1">
        <v>45018</v>
      </c>
      <c r="B94">
        <f t="shared" si="0"/>
        <v>4</v>
      </c>
      <c r="C94">
        <f t="shared" si="1"/>
        <v>2023</v>
      </c>
      <c r="D94" s="872" t="str">
        <f t="shared" si="2"/>
        <v>04´2023</v>
      </c>
      <c r="F94" s="2">
        <f t="shared" si="3"/>
        <v>24</v>
      </c>
      <c r="G94" s="3">
        <f t="shared" si="4"/>
        <v>3.3333333333333333E-2</v>
      </c>
      <c r="H94" s="5">
        <f t="shared" si="5"/>
        <v>1</v>
      </c>
      <c r="I94" s="979">
        <f>_xlfn.XLOOKUP($D94,Help2!$D:$D,Help2!H:H)</f>
        <v>18085</v>
      </c>
      <c r="J94" s="979">
        <f>_xlfn.XLOOKUP($D94,Help2!$D:$D,Help2!I:I)</f>
        <v>10487</v>
      </c>
      <c r="K94" s="979">
        <f>_xlfn.XLOOKUP($D94,Help2!$D:$D,Help2!J:J)</f>
        <v>3355</v>
      </c>
      <c r="L94" s="979">
        <f>_xlfn.XLOOKUP($D94,Help2!$D:$D,Help2!K:K)</f>
        <v>2791</v>
      </c>
      <c r="M94" s="979">
        <f>_xlfn.XLOOKUP($D94,Help2!$D:$D,Help2!L:L)</f>
        <v>7849</v>
      </c>
      <c r="N94" s="979">
        <f>_xlfn.XLOOKUP($D94,Help2!$D:$D,Help2!M:M)</f>
        <v>8887</v>
      </c>
      <c r="P94" s="979">
        <f>_xlfn.XLOOKUP($D94,Help2!$D:$D,Help2!F:F)</f>
        <v>720</v>
      </c>
      <c r="Q94" s="979">
        <f t="shared" si="6"/>
        <v>720</v>
      </c>
      <c r="R94" s="979">
        <f>_xlfn.XLOOKUP($D94,Help2!$D:$D,Help2!N:N)</f>
        <v>7849</v>
      </c>
      <c r="S94" s="979">
        <f>_xlfn.XLOOKUP($D94,Help2!$D:$D,Help2!O:O)</f>
        <v>8814.9599999999991</v>
      </c>
      <c r="T94" s="979">
        <f>_xlfn.XLOOKUP($D94,Help2!$D:$D,Help2!P:P)</f>
        <v>0</v>
      </c>
      <c r="U94" s="979">
        <f>_xlfn.XLOOKUP($D94,Help2!$D:$D,Help2!Q:Q)</f>
        <v>0</v>
      </c>
      <c r="V94" s="979">
        <f>_xlfn.XLOOKUP($D94,Help2!$D:$D,Help2!R:R)</f>
        <v>95.325999999999993</v>
      </c>
      <c r="W94" s="979">
        <f>_xlfn.XLOOKUP($D94,Help2!$D:$D,Help2!S:S)</f>
        <v>11780.12</v>
      </c>
      <c r="Y94" s="979">
        <f>_xlfn.XLOOKUP($D94,Help2!$D:$D,Help2!V:V)</f>
        <v>8179</v>
      </c>
      <c r="Z94" s="979">
        <f>_xlfn.XLOOKUP($D94,Help2!$D:$D,Help2!W:W)</f>
        <v>2287</v>
      </c>
      <c r="AA94" s="979">
        <f>_xlfn.XLOOKUP($D94,Help2!$D:$D,Help2!X:X)</f>
        <v>21</v>
      </c>
      <c r="AB94" s="979">
        <f>_xlfn.XLOOKUP($D94,Help2!$D:$D,Help2!Y:Y)</f>
        <v>6146</v>
      </c>
      <c r="AC94" s="979">
        <f>_xlfn.XLOOKUP($D94,Help2!$D:$D,Help2!Z:Z)</f>
        <v>1452</v>
      </c>
      <c r="AD94" s="979">
        <f>_xlfn.XLOOKUP($D94,Help2!$D:$D,Help2!AA:AA)</f>
        <v>1080</v>
      </c>
      <c r="AE94" s="979">
        <f>_xlfn.XLOOKUP($D94,Help2!$D:$D,Help2!AB:AB)</f>
        <v>1132</v>
      </c>
      <c r="AF94" s="979">
        <f>_xlfn.XLOOKUP($D94,Help2!$D:$D,Help2!AC:AC)</f>
        <v>172</v>
      </c>
      <c r="AG94" s="979">
        <f>_xlfn.XLOOKUP($D94,Help2!$D:$D,Help2!AD:AD)</f>
        <v>536</v>
      </c>
      <c r="AH94" s="979">
        <f>_xlfn.XLOOKUP($D94,Help2!$D:$D,Help2!AE:AE)</f>
        <v>3258</v>
      </c>
      <c r="AI94" s="979">
        <f>_xlfn.XLOOKUP($D94,Help2!$D:$D,Help2!AF:AF)</f>
        <v>3455</v>
      </c>
      <c r="AJ94" s="979">
        <f>_xlfn.XLOOKUP($D94,Help2!$D:$D,Help2!AG:AG)</f>
        <v>344.03064814551703</v>
      </c>
      <c r="AK94" s="979">
        <f>_xlfn.XLOOKUP($D94,Help2!$D:$D,Help2!AH:AH)</f>
        <v>6478.2</v>
      </c>
      <c r="AL94" s="979">
        <f>_xlfn.XLOOKUP($D94,Help2!$D:$D,Help2!AI:AI)</f>
        <v>592.5</v>
      </c>
      <c r="AM94" s="979">
        <f>_xlfn.XLOOKUP($D94,Help2!$D:$D,Help2!AJ:AJ)</f>
        <v>24.46</v>
      </c>
      <c r="AN94" s="979">
        <f>_xlfn.XLOOKUP($D94,Help2!$D:$D,Help2!AK:AK)</f>
        <v>0</v>
      </c>
    </row>
    <row r="95" spans="1:40" x14ac:dyDescent="0.2">
      <c r="A95" s="1">
        <v>45019</v>
      </c>
      <c r="B95">
        <f t="shared" si="0"/>
        <v>4</v>
      </c>
      <c r="C95">
        <f t="shared" si="1"/>
        <v>2023</v>
      </c>
      <c r="D95" s="872" t="str">
        <f t="shared" si="2"/>
        <v>04´2023</v>
      </c>
      <c r="F95" s="2">
        <f t="shared" si="3"/>
        <v>24</v>
      </c>
      <c r="G95" s="3">
        <f t="shared" si="4"/>
        <v>3.3333333333333333E-2</v>
      </c>
      <c r="H95" s="5">
        <f t="shared" si="5"/>
        <v>1</v>
      </c>
      <c r="I95" s="979">
        <f>_xlfn.XLOOKUP($D95,Help2!$D:$D,Help2!H:H)</f>
        <v>18085</v>
      </c>
      <c r="J95" s="979">
        <f>_xlfn.XLOOKUP($D95,Help2!$D:$D,Help2!I:I)</f>
        <v>10487</v>
      </c>
      <c r="K95" s="979">
        <f>_xlfn.XLOOKUP($D95,Help2!$D:$D,Help2!J:J)</f>
        <v>3355</v>
      </c>
      <c r="L95" s="979">
        <f>_xlfn.XLOOKUP($D95,Help2!$D:$D,Help2!K:K)</f>
        <v>2791</v>
      </c>
      <c r="M95" s="979">
        <f>_xlfn.XLOOKUP($D95,Help2!$D:$D,Help2!L:L)</f>
        <v>7849</v>
      </c>
      <c r="N95" s="979">
        <f>_xlfn.XLOOKUP($D95,Help2!$D:$D,Help2!M:M)</f>
        <v>8887</v>
      </c>
      <c r="P95" s="979">
        <f>_xlfn.XLOOKUP($D95,Help2!$D:$D,Help2!F:F)</f>
        <v>720</v>
      </c>
      <c r="Q95" s="979">
        <f t="shared" si="6"/>
        <v>720</v>
      </c>
      <c r="R95" s="979">
        <f>_xlfn.XLOOKUP($D95,Help2!$D:$D,Help2!N:N)</f>
        <v>7849</v>
      </c>
      <c r="S95" s="979">
        <f>_xlfn.XLOOKUP($D95,Help2!$D:$D,Help2!O:O)</f>
        <v>8814.9599999999991</v>
      </c>
      <c r="T95" s="979">
        <f>_xlfn.XLOOKUP($D95,Help2!$D:$D,Help2!P:P)</f>
        <v>0</v>
      </c>
      <c r="U95" s="979">
        <f>_xlfn.XLOOKUP($D95,Help2!$D:$D,Help2!Q:Q)</f>
        <v>0</v>
      </c>
      <c r="V95" s="979">
        <f>_xlfn.XLOOKUP($D95,Help2!$D:$D,Help2!R:R)</f>
        <v>95.325999999999993</v>
      </c>
      <c r="W95" s="979">
        <f>_xlfn.XLOOKUP($D95,Help2!$D:$D,Help2!S:S)</f>
        <v>11780.12</v>
      </c>
      <c r="Y95" s="979">
        <f>_xlfn.XLOOKUP($D95,Help2!$D:$D,Help2!V:V)</f>
        <v>8179</v>
      </c>
      <c r="Z95" s="979">
        <f>_xlfn.XLOOKUP($D95,Help2!$D:$D,Help2!W:W)</f>
        <v>2287</v>
      </c>
      <c r="AA95" s="979">
        <f>_xlfn.XLOOKUP($D95,Help2!$D:$D,Help2!X:X)</f>
        <v>21</v>
      </c>
      <c r="AB95" s="979">
        <f>_xlfn.XLOOKUP($D95,Help2!$D:$D,Help2!Y:Y)</f>
        <v>6146</v>
      </c>
      <c r="AC95" s="979">
        <f>_xlfn.XLOOKUP($D95,Help2!$D:$D,Help2!Z:Z)</f>
        <v>1452</v>
      </c>
      <c r="AD95" s="979">
        <f>_xlfn.XLOOKUP($D95,Help2!$D:$D,Help2!AA:AA)</f>
        <v>1080</v>
      </c>
      <c r="AE95" s="979">
        <f>_xlfn.XLOOKUP($D95,Help2!$D:$D,Help2!AB:AB)</f>
        <v>1132</v>
      </c>
      <c r="AF95" s="979">
        <f>_xlfn.XLOOKUP($D95,Help2!$D:$D,Help2!AC:AC)</f>
        <v>172</v>
      </c>
      <c r="AG95" s="979">
        <f>_xlfn.XLOOKUP($D95,Help2!$D:$D,Help2!AD:AD)</f>
        <v>536</v>
      </c>
      <c r="AH95" s="979">
        <f>_xlfn.XLOOKUP($D95,Help2!$D:$D,Help2!AE:AE)</f>
        <v>3258</v>
      </c>
      <c r="AI95" s="979">
        <f>_xlfn.XLOOKUP($D95,Help2!$D:$D,Help2!AF:AF)</f>
        <v>3455</v>
      </c>
      <c r="AJ95" s="979">
        <f>_xlfn.XLOOKUP($D95,Help2!$D:$D,Help2!AG:AG)</f>
        <v>344.03064814551703</v>
      </c>
      <c r="AK95" s="979">
        <f>_xlfn.XLOOKUP($D95,Help2!$D:$D,Help2!AH:AH)</f>
        <v>6478.2</v>
      </c>
      <c r="AL95" s="979">
        <f>_xlfn.XLOOKUP($D95,Help2!$D:$D,Help2!AI:AI)</f>
        <v>592.5</v>
      </c>
      <c r="AM95" s="979">
        <f>_xlfn.XLOOKUP($D95,Help2!$D:$D,Help2!AJ:AJ)</f>
        <v>24.46</v>
      </c>
      <c r="AN95" s="979">
        <f>_xlfn.XLOOKUP($D95,Help2!$D:$D,Help2!AK:AK)</f>
        <v>0</v>
      </c>
    </row>
    <row r="96" spans="1:40" x14ac:dyDescent="0.2">
      <c r="A96" s="1">
        <v>45020</v>
      </c>
      <c r="B96">
        <f t="shared" si="0"/>
        <v>4</v>
      </c>
      <c r="C96">
        <f t="shared" si="1"/>
        <v>2023</v>
      </c>
      <c r="D96" s="872" t="str">
        <f t="shared" si="2"/>
        <v>04´2023</v>
      </c>
      <c r="F96" s="2">
        <f t="shared" si="3"/>
        <v>24</v>
      </c>
      <c r="G96" s="3">
        <f t="shared" si="4"/>
        <v>3.3333333333333333E-2</v>
      </c>
      <c r="H96" s="5">
        <f t="shared" si="5"/>
        <v>1</v>
      </c>
      <c r="I96" s="979">
        <f>_xlfn.XLOOKUP($D96,Help2!$D:$D,Help2!H:H)</f>
        <v>18085</v>
      </c>
      <c r="J96" s="979">
        <f>_xlfn.XLOOKUP($D96,Help2!$D:$D,Help2!I:I)</f>
        <v>10487</v>
      </c>
      <c r="K96" s="979">
        <f>_xlfn.XLOOKUP($D96,Help2!$D:$D,Help2!J:J)</f>
        <v>3355</v>
      </c>
      <c r="L96" s="979">
        <f>_xlfn.XLOOKUP($D96,Help2!$D:$D,Help2!K:K)</f>
        <v>2791</v>
      </c>
      <c r="M96" s="979">
        <f>_xlfn.XLOOKUP($D96,Help2!$D:$D,Help2!L:L)</f>
        <v>7849</v>
      </c>
      <c r="N96" s="979">
        <f>_xlfn.XLOOKUP($D96,Help2!$D:$D,Help2!M:M)</f>
        <v>8887</v>
      </c>
      <c r="P96" s="979">
        <f>_xlfn.XLOOKUP($D96,Help2!$D:$D,Help2!F:F)</f>
        <v>720</v>
      </c>
      <c r="Q96" s="979">
        <f t="shared" si="6"/>
        <v>720</v>
      </c>
      <c r="R96" s="979">
        <f>_xlfn.XLOOKUP($D96,Help2!$D:$D,Help2!N:N)</f>
        <v>7849</v>
      </c>
      <c r="S96" s="979">
        <f>_xlfn.XLOOKUP($D96,Help2!$D:$D,Help2!O:O)</f>
        <v>8814.9599999999991</v>
      </c>
      <c r="T96" s="979">
        <f>_xlfn.XLOOKUP($D96,Help2!$D:$D,Help2!P:P)</f>
        <v>0</v>
      </c>
      <c r="U96" s="979">
        <f>_xlfn.XLOOKUP($D96,Help2!$D:$D,Help2!Q:Q)</f>
        <v>0</v>
      </c>
      <c r="V96" s="979">
        <f>_xlfn.XLOOKUP($D96,Help2!$D:$D,Help2!R:R)</f>
        <v>95.325999999999993</v>
      </c>
      <c r="W96" s="979">
        <f>_xlfn.XLOOKUP($D96,Help2!$D:$D,Help2!S:S)</f>
        <v>11780.12</v>
      </c>
      <c r="Y96" s="979">
        <f>_xlfn.XLOOKUP($D96,Help2!$D:$D,Help2!V:V)</f>
        <v>8179</v>
      </c>
      <c r="Z96" s="979">
        <f>_xlfn.XLOOKUP($D96,Help2!$D:$D,Help2!W:W)</f>
        <v>2287</v>
      </c>
      <c r="AA96" s="979">
        <f>_xlfn.XLOOKUP($D96,Help2!$D:$D,Help2!X:X)</f>
        <v>21</v>
      </c>
      <c r="AB96" s="979">
        <f>_xlfn.XLOOKUP($D96,Help2!$D:$D,Help2!Y:Y)</f>
        <v>6146</v>
      </c>
      <c r="AC96" s="979">
        <f>_xlfn.XLOOKUP($D96,Help2!$D:$D,Help2!Z:Z)</f>
        <v>1452</v>
      </c>
      <c r="AD96" s="979">
        <f>_xlfn.XLOOKUP($D96,Help2!$D:$D,Help2!AA:AA)</f>
        <v>1080</v>
      </c>
      <c r="AE96" s="979">
        <f>_xlfn.XLOOKUP($D96,Help2!$D:$D,Help2!AB:AB)</f>
        <v>1132</v>
      </c>
      <c r="AF96" s="979">
        <f>_xlfn.XLOOKUP($D96,Help2!$D:$D,Help2!AC:AC)</f>
        <v>172</v>
      </c>
      <c r="AG96" s="979">
        <f>_xlfn.XLOOKUP($D96,Help2!$D:$D,Help2!AD:AD)</f>
        <v>536</v>
      </c>
      <c r="AH96" s="979">
        <f>_xlfn.XLOOKUP($D96,Help2!$D:$D,Help2!AE:AE)</f>
        <v>3258</v>
      </c>
      <c r="AI96" s="979">
        <f>_xlfn.XLOOKUP($D96,Help2!$D:$D,Help2!AF:AF)</f>
        <v>3455</v>
      </c>
      <c r="AJ96" s="979">
        <f>_xlfn.XLOOKUP($D96,Help2!$D:$D,Help2!AG:AG)</f>
        <v>344.03064814551703</v>
      </c>
      <c r="AK96" s="979">
        <f>_xlfn.XLOOKUP($D96,Help2!$D:$D,Help2!AH:AH)</f>
        <v>6478.2</v>
      </c>
      <c r="AL96" s="979">
        <f>_xlfn.XLOOKUP($D96,Help2!$D:$D,Help2!AI:AI)</f>
        <v>592.5</v>
      </c>
      <c r="AM96" s="979">
        <f>_xlfn.XLOOKUP($D96,Help2!$D:$D,Help2!AJ:AJ)</f>
        <v>24.46</v>
      </c>
      <c r="AN96" s="979">
        <f>_xlfn.XLOOKUP($D96,Help2!$D:$D,Help2!AK:AK)</f>
        <v>0</v>
      </c>
    </row>
    <row r="97" spans="1:40" x14ac:dyDescent="0.2">
      <c r="A97" s="1">
        <v>45021</v>
      </c>
      <c r="B97">
        <f t="shared" si="0"/>
        <v>4</v>
      </c>
      <c r="C97">
        <f t="shared" si="1"/>
        <v>2023</v>
      </c>
      <c r="D97" s="872" t="str">
        <f t="shared" si="2"/>
        <v>04´2023</v>
      </c>
      <c r="F97" s="2">
        <f t="shared" si="3"/>
        <v>24</v>
      </c>
      <c r="G97" s="3">
        <f t="shared" si="4"/>
        <v>3.3333333333333333E-2</v>
      </c>
      <c r="H97" s="5">
        <f t="shared" si="5"/>
        <v>1</v>
      </c>
      <c r="I97" s="979">
        <f>_xlfn.XLOOKUP($D97,Help2!$D:$D,Help2!H:H)</f>
        <v>18085</v>
      </c>
      <c r="J97" s="979">
        <f>_xlfn.XLOOKUP($D97,Help2!$D:$D,Help2!I:I)</f>
        <v>10487</v>
      </c>
      <c r="K97" s="979">
        <f>_xlfn.XLOOKUP($D97,Help2!$D:$D,Help2!J:J)</f>
        <v>3355</v>
      </c>
      <c r="L97" s="979">
        <f>_xlfn.XLOOKUP($D97,Help2!$D:$D,Help2!K:K)</f>
        <v>2791</v>
      </c>
      <c r="M97" s="979">
        <f>_xlfn.XLOOKUP($D97,Help2!$D:$D,Help2!L:L)</f>
        <v>7849</v>
      </c>
      <c r="N97" s="979">
        <f>_xlfn.XLOOKUP($D97,Help2!$D:$D,Help2!M:M)</f>
        <v>8887</v>
      </c>
      <c r="P97" s="979">
        <f>_xlfn.XLOOKUP($D97,Help2!$D:$D,Help2!F:F)</f>
        <v>720</v>
      </c>
      <c r="Q97" s="979">
        <f t="shared" si="6"/>
        <v>720</v>
      </c>
      <c r="R97" s="979">
        <f>_xlfn.XLOOKUP($D97,Help2!$D:$D,Help2!N:N)</f>
        <v>7849</v>
      </c>
      <c r="S97" s="979">
        <f>_xlfn.XLOOKUP($D97,Help2!$D:$D,Help2!O:O)</f>
        <v>8814.9599999999991</v>
      </c>
      <c r="T97" s="979">
        <f>_xlfn.XLOOKUP($D97,Help2!$D:$D,Help2!P:P)</f>
        <v>0</v>
      </c>
      <c r="U97" s="979">
        <f>_xlfn.XLOOKUP($D97,Help2!$D:$D,Help2!Q:Q)</f>
        <v>0</v>
      </c>
      <c r="V97" s="979">
        <f>_xlfn.XLOOKUP($D97,Help2!$D:$D,Help2!R:R)</f>
        <v>95.325999999999993</v>
      </c>
      <c r="W97" s="979">
        <f>_xlfn.XLOOKUP($D97,Help2!$D:$D,Help2!S:S)</f>
        <v>11780.12</v>
      </c>
      <c r="Y97" s="979">
        <f>_xlfn.XLOOKUP($D97,Help2!$D:$D,Help2!V:V)</f>
        <v>8179</v>
      </c>
      <c r="Z97" s="979">
        <f>_xlfn.XLOOKUP($D97,Help2!$D:$D,Help2!W:W)</f>
        <v>2287</v>
      </c>
      <c r="AA97" s="979">
        <f>_xlfn.XLOOKUP($D97,Help2!$D:$D,Help2!X:X)</f>
        <v>21</v>
      </c>
      <c r="AB97" s="979">
        <f>_xlfn.XLOOKUP($D97,Help2!$D:$D,Help2!Y:Y)</f>
        <v>6146</v>
      </c>
      <c r="AC97" s="979">
        <f>_xlfn.XLOOKUP($D97,Help2!$D:$D,Help2!Z:Z)</f>
        <v>1452</v>
      </c>
      <c r="AD97" s="979">
        <f>_xlfn.XLOOKUP($D97,Help2!$D:$D,Help2!AA:AA)</f>
        <v>1080</v>
      </c>
      <c r="AE97" s="979">
        <f>_xlfn.XLOOKUP($D97,Help2!$D:$D,Help2!AB:AB)</f>
        <v>1132</v>
      </c>
      <c r="AF97" s="979">
        <f>_xlfn.XLOOKUP($D97,Help2!$D:$D,Help2!AC:AC)</f>
        <v>172</v>
      </c>
      <c r="AG97" s="979">
        <f>_xlfn.XLOOKUP($D97,Help2!$D:$D,Help2!AD:AD)</f>
        <v>536</v>
      </c>
      <c r="AH97" s="979">
        <f>_xlfn.XLOOKUP($D97,Help2!$D:$D,Help2!AE:AE)</f>
        <v>3258</v>
      </c>
      <c r="AI97" s="979">
        <f>_xlfn.XLOOKUP($D97,Help2!$D:$D,Help2!AF:AF)</f>
        <v>3455</v>
      </c>
      <c r="AJ97" s="979">
        <f>_xlfn.XLOOKUP($D97,Help2!$D:$D,Help2!AG:AG)</f>
        <v>344.03064814551703</v>
      </c>
      <c r="AK97" s="979">
        <f>_xlfn.XLOOKUP($D97,Help2!$D:$D,Help2!AH:AH)</f>
        <v>6478.2</v>
      </c>
      <c r="AL97" s="979">
        <f>_xlfn.XLOOKUP($D97,Help2!$D:$D,Help2!AI:AI)</f>
        <v>592.5</v>
      </c>
      <c r="AM97" s="979">
        <f>_xlfn.XLOOKUP($D97,Help2!$D:$D,Help2!AJ:AJ)</f>
        <v>24.46</v>
      </c>
      <c r="AN97" s="979">
        <f>_xlfn.XLOOKUP($D97,Help2!$D:$D,Help2!AK:AK)</f>
        <v>0</v>
      </c>
    </row>
    <row r="98" spans="1:40" x14ac:dyDescent="0.2">
      <c r="A98" s="1">
        <v>45022</v>
      </c>
      <c r="B98">
        <f t="shared" si="0"/>
        <v>4</v>
      </c>
      <c r="C98">
        <f t="shared" si="1"/>
        <v>2023</v>
      </c>
      <c r="D98" s="872" t="str">
        <f t="shared" si="2"/>
        <v>04´2023</v>
      </c>
      <c r="F98" s="2">
        <f t="shared" si="3"/>
        <v>24</v>
      </c>
      <c r="G98" s="3">
        <f t="shared" si="4"/>
        <v>3.3333333333333333E-2</v>
      </c>
      <c r="H98" s="5">
        <f t="shared" si="5"/>
        <v>1</v>
      </c>
      <c r="I98" s="979">
        <f>_xlfn.XLOOKUP($D98,Help2!$D:$D,Help2!H:H)</f>
        <v>18085</v>
      </c>
      <c r="J98" s="979">
        <f>_xlfn.XLOOKUP($D98,Help2!$D:$D,Help2!I:I)</f>
        <v>10487</v>
      </c>
      <c r="K98" s="979">
        <f>_xlfn.XLOOKUP($D98,Help2!$D:$D,Help2!J:J)</f>
        <v>3355</v>
      </c>
      <c r="L98" s="979">
        <f>_xlfn.XLOOKUP($D98,Help2!$D:$D,Help2!K:K)</f>
        <v>2791</v>
      </c>
      <c r="M98" s="979">
        <f>_xlfn.XLOOKUP($D98,Help2!$D:$D,Help2!L:L)</f>
        <v>7849</v>
      </c>
      <c r="N98" s="979">
        <f>_xlfn.XLOOKUP($D98,Help2!$D:$D,Help2!M:M)</f>
        <v>8887</v>
      </c>
      <c r="P98" s="979">
        <f>_xlfn.XLOOKUP($D98,Help2!$D:$D,Help2!F:F)</f>
        <v>720</v>
      </c>
      <c r="Q98" s="979">
        <f t="shared" si="6"/>
        <v>720</v>
      </c>
      <c r="R98" s="979">
        <f>_xlfn.XLOOKUP($D98,Help2!$D:$D,Help2!N:N)</f>
        <v>7849</v>
      </c>
      <c r="S98" s="979">
        <f>_xlfn.XLOOKUP($D98,Help2!$D:$D,Help2!O:O)</f>
        <v>8814.9599999999991</v>
      </c>
      <c r="T98" s="979">
        <f>_xlfn.XLOOKUP($D98,Help2!$D:$D,Help2!P:P)</f>
        <v>0</v>
      </c>
      <c r="U98" s="979">
        <f>_xlfn.XLOOKUP($D98,Help2!$D:$D,Help2!Q:Q)</f>
        <v>0</v>
      </c>
      <c r="V98" s="979">
        <f>_xlfn.XLOOKUP($D98,Help2!$D:$D,Help2!R:R)</f>
        <v>95.325999999999993</v>
      </c>
      <c r="W98" s="979">
        <f>_xlfn.XLOOKUP($D98,Help2!$D:$D,Help2!S:S)</f>
        <v>11780.12</v>
      </c>
      <c r="Y98" s="979">
        <f>_xlfn.XLOOKUP($D98,Help2!$D:$D,Help2!V:V)</f>
        <v>8179</v>
      </c>
      <c r="Z98" s="979">
        <f>_xlfn.XLOOKUP($D98,Help2!$D:$D,Help2!W:W)</f>
        <v>2287</v>
      </c>
      <c r="AA98" s="979">
        <f>_xlfn.XLOOKUP($D98,Help2!$D:$D,Help2!X:X)</f>
        <v>21</v>
      </c>
      <c r="AB98" s="979">
        <f>_xlfn.XLOOKUP($D98,Help2!$D:$D,Help2!Y:Y)</f>
        <v>6146</v>
      </c>
      <c r="AC98" s="979">
        <f>_xlfn.XLOOKUP($D98,Help2!$D:$D,Help2!Z:Z)</f>
        <v>1452</v>
      </c>
      <c r="AD98" s="979">
        <f>_xlfn.XLOOKUP($D98,Help2!$D:$D,Help2!AA:AA)</f>
        <v>1080</v>
      </c>
      <c r="AE98" s="979">
        <f>_xlfn.XLOOKUP($D98,Help2!$D:$D,Help2!AB:AB)</f>
        <v>1132</v>
      </c>
      <c r="AF98" s="979">
        <f>_xlfn.XLOOKUP($D98,Help2!$D:$D,Help2!AC:AC)</f>
        <v>172</v>
      </c>
      <c r="AG98" s="979">
        <f>_xlfn.XLOOKUP($D98,Help2!$D:$D,Help2!AD:AD)</f>
        <v>536</v>
      </c>
      <c r="AH98" s="979">
        <f>_xlfn.XLOOKUP($D98,Help2!$D:$D,Help2!AE:AE)</f>
        <v>3258</v>
      </c>
      <c r="AI98" s="979">
        <f>_xlfn.XLOOKUP($D98,Help2!$D:$D,Help2!AF:AF)</f>
        <v>3455</v>
      </c>
      <c r="AJ98" s="979">
        <f>_xlfn.XLOOKUP($D98,Help2!$D:$D,Help2!AG:AG)</f>
        <v>344.03064814551703</v>
      </c>
      <c r="AK98" s="979">
        <f>_xlfn.XLOOKUP($D98,Help2!$D:$D,Help2!AH:AH)</f>
        <v>6478.2</v>
      </c>
      <c r="AL98" s="979">
        <f>_xlfn.XLOOKUP($D98,Help2!$D:$D,Help2!AI:AI)</f>
        <v>592.5</v>
      </c>
      <c r="AM98" s="979">
        <f>_xlfn.XLOOKUP($D98,Help2!$D:$D,Help2!AJ:AJ)</f>
        <v>24.46</v>
      </c>
      <c r="AN98" s="979">
        <f>_xlfn.XLOOKUP($D98,Help2!$D:$D,Help2!AK:AK)</f>
        <v>0</v>
      </c>
    </row>
    <row r="99" spans="1:40" x14ac:dyDescent="0.2">
      <c r="A99" s="1">
        <v>45023</v>
      </c>
      <c r="B99">
        <f t="shared" si="0"/>
        <v>4</v>
      </c>
      <c r="C99">
        <f t="shared" si="1"/>
        <v>2023</v>
      </c>
      <c r="D99" s="872" t="str">
        <f t="shared" si="2"/>
        <v>04´2023</v>
      </c>
      <c r="F99" s="2">
        <f t="shared" si="3"/>
        <v>24</v>
      </c>
      <c r="G99" s="3">
        <f t="shared" si="4"/>
        <v>3.3333333333333333E-2</v>
      </c>
      <c r="H99" s="5">
        <f t="shared" si="5"/>
        <v>1</v>
      </c>
      <c r="I99" s="979">
        <f>_xlfn.XLOOKUP($D99,Help2!$D:$D,Help2!H:H)</f>
        <v>18085</v>
      </c>
      <c r="J99" s="979">
        <f>_xlfn.XLOOKUP($D99,Help2!$D:$D,Help2!I:I)</f>
        <v>10487</v>
      </c>
      <c r="K99" s="979">
        <f>_xlfn.XLOOKUP($D99,Help2!$D:$D,Help2!J:J)</f>
        <v>3355</v>
      </c>
      <c r="L99" s="979">
        <f>_xlfn.XLOOKUP($D99,Help2!$D:$D,Help2!K:K)</f>
        <v>2791</v>
      </c>
      <c r="M99" s="979">
        <f>_xlfn.XLOOKUP($D99,Help2!$D:$D,Help2!L:L)</f>
        <v>7849</v>
      </c>
      <c r="N99" s="979">
        <f>_xlfn.XLOOKUP($D99,Help2!$D:$D,Help2!M:M)</f>
        <v>8887</v>
      </c>
      <c r="P99" s="979">
        <f>_xlfn.XLOOKUP($D99,Help2!$D:$D,Help2!F:F)</f>
        <v>720</v>
      </c>
      <c r="Q99" s="979">
        <f t="shared" si="6"/>
        <v>720</v>
      </c>
      <c r="R99" s="979">
        <f>_xlfn.XLOOKUP($D99,Help2!$D:$D,Help2!N:N)</f>
        <v>7849</v>
      </c>
      <c r="S99" s="979">
        <f>_xlfn.XLOOKUP($D99,Help2!$D:$D,Help2!O:O)</f>
        <v>8814.9599999999991</v>
      </c>
      <c r="T99" s="979">
        <f>_xlfn.XLOOKUP($D99,Help2!$D:$D,Help2!P:P)</f>
        <v>0</v>
      </c>
      <c r="U99" s="979">
        <f>_xlfn.XLOOKUP($D99,Help2!$D:$D,Help2!Q:Q)</f>
        <v>0</v>
      </c>
      <c r="V99" s="979">
        <f>_xlfn.XLOOKUP($D99,Help2!$D:$D,Help2!R:R)</f>
        <v>95.325999999999993</v>
      </c>
      <c r="W99" s="979">
        <f>_xlfn.XLOOKUP($D99,Help2!$D:$D,Help2!S:S)</f>
        <v>11780.12</v>
      </c>
      <c r="Y99" s="979">
        <f>_xlfn.XLOOKUP($D99,Help2!$D:$D,Help2!V:V)</f>
        <v>8179</v>
      </c>
      <c r="Z99" s="979">
        <f>_xlfn.XLOOKUP($D99,Help2!$D:$D,Help2!W:W)</f>
        <v>2287</v>
      </c>
      <c r="AA99" s="979">
        <f>_xlfn.XLOOKUP($D99,Help2!$D:$D,Help2!X:X)</f>
        <v>21</v>
      </c>
      <c r="AB99" s="979">
        <f>_xlfn.XLOOKUP($D99,Help2!$D:$D,Help2!Y:Y)</f>
        <v>6146</v>
      </c>
      <c r="AC99" s="979">
        <f>_xlfn.XLOOKUP($D99,Help2!$D:$D,Help2!Z:Z)</f>
        <v>1452</v>
      </c>
      <c r="AD99" s="979">
        <f>_xlfn.XLOOKUP($D99,Help2!$D:$D,Help2!AA:AA)</f>
        <v>1080</v>
      </c>
      <c r="AE99" s="979">
        <f>_xlfn.XLOOKUP($D99,Help2!$D:$D,Help2!AB:AB)</f>
        <v>1132</v>
      </c>
      <c r="AF99" s="979">
        <f>_xlfn.XLOOKUP($D99,Help2!$D:$D,Help2!AC:AC)</f>
        <v>172</v>
      </c>
      <c r="AG99" s="979">
        <f>_xlfn.XLOOKUP($D99,Help2!$D:$D,Help2!AD:AD)</f>
        <v>536</v>
      </c>
      <c r="AH99" s="979">
        <f>_xlfn.XLOOKUP($D99,Help2!$D:$D,Help2!AE:AE)</f>
        <v>3258</v>
      </c>
      <c r="AI99" s="979">
        <f>_xlfn.XLOOKUP($D99,Help2!$D:$D,Help2!AF:AF)</f>
        <v>3455</v>
      </c>
      <c r="AJ99" s="979">
        <f>_xlfn.XLOOKUP($D99,Help2!$D:$D,Help2!AG:AG)</f>
        <v>344.03064814551703</v>
      </c>
      <c r="AK99" s="979">
        <f>_xlfn.XLOOKUP($D99,Help2!$D:$D,Help2!AH:AH)</f>
        <v>6478.2</v>
      </c>
      <c r="AL99" s="979">
        <f>_xlfn.XLOOKUP($D99,Help2!$D:$D,Help2!AI:AI)</f>
        <v>592.5</v>
      </c>
      <c r="AM99" s="979">
        <f>_xlfn.XLOOKUP($D99,Help2!$D:$D,Help2!AJ:AJ)</f>
        <v>24.46</v>
      </c>
      <c r="AN99" s="979">
        <f>_xlfn.XLOOKUP($D99,Help2!$D:$D,Help2!AK:AK)</f>
        <v>0</v>
      </c>
    </row>
    <row r="100" spans="1:40" x14ac:dyDescent="0.2">
      <c r="A100" s="1">
        <v>45024</v>
      </c>
      <c r="B100">
        <f t="shared" si="0"/>
        <v>4</v>
      </c>
      <c r="C100">
        <f t="shared" si="1"/>
        <v>2023</v>
      </c>
      <c r="D100" s="872" t="str">
        <f t="shared" si="2"/>
        <v>04´2023</v>
      </c>
      <c r="F100" s="2">
        <f t="shared" si="3"/>
        <v>24</v>
      </c>
      <c r="G100" s="3">
        <f t="shared" si="4"/>
        <v>3.3333333333333333E-2</v>
      </c>
      <c r="H100" s="5">
        <f t="shared" si="5"/>
        <v>1</v>
      </c>
      <c r="I100" s="979">
        <f>_xlfn.XLOOKUP($D100,Help2!$D:$D,Help2!H:H)</f>
        <v>18085</v>
      </c>
      <c r="J100" s="979">
        <f>_xlfn.XLOOKUP($D100,Help2!$D:$D,Help2!I:I)</f>
        <v>10487</v>
      </c>
      <c r="K100" s="979">
        <f>_xlfn.XLOOKUP($D100,Help2!$D:$D,Help2!J:J)</f>
        <v>3355</v>
      </c>
      <c r="L100" s="979">
        <f>_xlfn.XLOOKUP($D100,Help2!$D:$D,Help2!K:K)</f>
        <v>2791</v>
      </c>
      <c r="M100" s="979">
        <f>_xlfn.XLOOKUP($D100,Help2!$D:$D,Help2!L:L)</f>
        <v>7849</v>
      </c>
      <c r="N100" s="979">
        <f>_xlfn.XLOOKUP($D100,Help2!$D:$D,Help2!M:M)</f>
        <v>8887</v>
      </c>
      <c r="P100" s="979">
        <f>_xlfn.XLOOKUP($D100,Help2!$D:$D,Help2!F:F)</f>
        <v>720</v>
      </c>
      <c r="Q100" s="979">
        <f t="shared" si="6"/>
        <v>720</v>
      </c>
      <c r="R100" s="979">
        <f>_xlfn.XLOOKUP($D100,Help2!$D:$D,Help2!N:N)</f>
        <v>7849</v>
      </c>
      <c r="S100" s="979">
        <f>_xlfn.XLOOKUP($D100,Help2!$D:$D,Help2!O:O)</f>
        <v>8814.9599999999991</v>
      </c>
      <c r="T100" s="979">
        <f>_xlfn.XLOOKUP($D100,Help2!$D:$D,Help2!P:P)</f>
        <v>0</v>
      </c>
      <c r="U100" s="979">
        <f>_xlfn.XLOOKUP($D100,Help2!$D:$D,Help2!Q:Q)</f>
        <v>0</v>
      </c>
      <c r="V100" s="979">
        <f>_xlfn.XLOOKUP($D100,Help2!$D:$D,Help2!R:R)</f>
        <v>95.325999999999993</v>
      </c>
      <c r="W100" s="979">
        <f>_xlfn.XLOOKUP($D100,Help2!$D:$D,Help2!S:S)</f>
        <v>11780.12</v>
      </c>
      <c r="Y100" s="979">
        <f>_xlfn.XLOOKUP($D100,Help2!$D:$D,Help2!V:V)</f>
        <v>8179</v>
      </c>
      <c r="Z100" s="979">
        <f>_xlfn.XLOOKUP($D100,Help2!$D:$D,Help2!W:W)</f>
        <v>2287</v>
      </c>
      <c r="AA100" s="979">
        <f>_xlfn.XLOOKUP($D100,Help2!$D:$D,Help2!X:X)</f>
        <v>21</v>
      </c>
      <c r="AB100" s="979">
        <f>_xlfn.XLOOKUP($D100,Help2!$D:$D,Help2!Y:Y)</f>
        <v>6146</v>
      </c>
      <c r="AC100" s="979">
        <f>_xlfn.XLOOKUP($D100,Help2!$D:$D,Help2!Z:Z)</f>
        <v>1452</v>
      </c>
      <c r="AD100" s="979">
        <f>_xlfn.XLOOKUP($D100,Help2!$D:$D,Help2!AA:AA)</f>
        <v>1080</v>
      </c>
      <c r="AE100" s="979">
        <f>_xlfn.XLOOKUP($D100,Help2!$D:$D,Help2!AB:AB)</f>
        <v>1132</v>
      </c>
      <c r="AF100" s="979">
        <f>_xlfn.XLOOKUP($D100,Help2!$D:$D,Help2!AC:AC)</f>
        <v>172</v>
      </c>
      <c r="AG100" s="979">
        <f>_xlfn.XLOOKUP($D100,Help2!$D:$D,Help2!AD:AD)</f>
        <v>536</v>
      </c>
      <c r="AH100" s="979">
        <f>_xlfn.XLOOKUP($D100,Help2!$D:$D,Help2!AE:AE)</f>
        <v>3258</v>
      </c>
      <c r="AI100" s="979">
        <f>_xlfn.XLOOKUP($D100,Help2!$D:$D,Help2!AF:AF)</f>
        <v>3455</v>
      </c>
      <c r="AJ100" s="979">
        <f>_xlfn.XLOOKUP($D100,Help2!$D:$D,Help2!AG:AG)</f>
        <v>344.03064814551703</v>
      </c>
      <c r="AK100" s="979">
        <f>_xlfn.XLOOKUP($D100,Help2!$D:$D,Help2!AH:AH)</f>
        <v>6478.2</v>
      </c>
      <c r="AL100" s="979">
        <f>_xlfn.XLOOKUP($D100,Help2!$D:$D,Help2!AI:AI)</f>
        <v>592.5</v>
      </c>
      <c r="AM100" s="979">
        <f>_xlfn.XLOOKUP($D100,Help2!$D:$D,Help2!AJ:AJ)</f>
        <v>24.46</v>
      </c>
      <c r="AN100" s="979">
        <f>_xlfn.XLOOKUP($D100,Help2!$D:$D,Help2!AK:AK)</f>
        <v>0</v>
      </c>
    </row>
    <row r="101" spans="1:40" x14ac:dyDescent="0.2">
      <c r="A101" s="1">
        <v>45025</v>
      </c>
      <c r="B101">
        <f t="shared" si="0"/>
        <v>4</v>
      </c>
      <c r="C101">
        <f t="shared" si="1"/>
        <v>2023</v>
      </c>
      <c r="D101" s="872" t="str">
        <f t="shared" si="2"/>
        <v>04´2023</v>
      </c>
      <c r="F101" s="2">
        <f t="shared" si="3"/>
        <v>24</v>
      </c>
      <c r="G101" s="3">
        <f t="shared" si="4"/>
        <v>3.3333333333333333E-2</v>
      </c>
      <c r="H101" s="5">
        <f t="shared" si="5"/>
        <v>1</v>
      </c>
      <c r="I101" s="979">
        <f>_xlfn.XLOOKUP($D101,Help2!$D:$D,Help2!H:H)</f>
        <v>18085</v>
      </c>
      <c r="J101" s="979">
        <f>_xlfn.XLOOKUP($D101,Help2!$D:$D,Help2!I:I)</f>
        <v>10487</v>
      </c>
      <c r="K101" s="979">
        <f>_xlfn.XLOOKUP($D101,Help2!$D:$D,Help2!J:J)</f>
        <v>3355</v>
      </c>
      <c r="L101" s="979">
        <f>_xlfn.XLOOKUP($D101,Help2!$D:$D,Help2!K:K)</f>
        <v>2791</v>
      </c>
      <c r="M101" s="979">
        <f>_xlfn.XLOOKUP($D101,Help2!$D:$D,Help2!L:L)</f>
        <v>7849</v>
      </c>
      <c r="N101" s="979">
        <f>_xlfn.XLOOKUP($D101,Help2!$D:$D,Help2!M:M)</f>
        <v>8887</v>
      </c>
      <c r="P101" s="979">
        <f>_xlfn.XLOOKUP($D101,Help2!$D:$D,Help2!F:F)</f>
        <v>720</v>
      </c>
      <c r="Q101" s="979">
        <f t="shared" si="6"/>
        <v>720</v>
      </c>
      <c r="R101" s="979">
        <f>_xlfn.XLOOKUP($D101,Help2!$D:$D,Help2!N:N)</f>
        <v>7849</v>
      </c>
      <c r="S101" s="979">
        <f>_xlfn.XLOOKUP($D101,Help2!$D:$D,Help2!O:O)</f>
        <v>8814.9599999999991</v>
      </c>
      <c r="T101" s="979">
        <f>_xlfn.XLOOKUP($D101,Help2!$D:$D,Help2!P:P)</f>
        <v>0</v>
      </c>
      <c r="U101" s="979">
        <f>_xlfn.XLOOKUP($D101,Help2!$D:$D,Help2!Q:Q)</f>
        <v>0</v>
      </c>
      <c r="V101" s="979">
        <f>_xlfn.XLOOKUP($D101,Help2!$D:$D,Help2!R:R)</f>
        <v>95.325999999999993</v>
      </c>
      <c r="W101" s="979">
        <f>_xlfn.XLOOKUP($D101,Help2!$D:$D,Help2!S:S)</f>
        <v>11780.12</v>
      </c>
      <c r="Y101" s="979">
        <f>_xlfn.XLOOKUP($D101,Help2!$D:$D,Help2!V:V)</f>
        <v>8179</v>
      </c>
      <c r="Z101" s="979">
        <f>_xlfn.XLOOKUP($D101,Help2!$D:$D,Help2!W:W)</f>
        <v>2287</v>
      </c>
      <c r="AA101" s="979">
        <f>_xlfn.XLOOKUP($D101,Help2!$D:$D,Help2!X:X)</f>
        <v>21</v>
      </c>
      <c r="AB101" s="979">
        <f>_xlfn.XLOOKUP($D101,Help2!$D:$D,Help2!Y:Y)</f>
        <v>6146</v>
      </c>
      <c r="AC101" s="979">
        <f>_xlfn.XLOOKUP($D101,Help2!$D:$D,Help2!Z:Z)</f>
        <v>1452</v>
      </c>
      <c r="AD101" s="979">
        <f>_xlfn.XLOOKUP($D101,Help2!$D:$D,Help2!AA:AA)</f>
        <v>1080</v>
      </c>
      <c r="AE101" s="979">
        <f>_xlfn.XLOOKUP($D101,Help2!$D:$D,Help2!AB:AB)</f>
        <v>1132</v>
      </c>
      <c r="AF101" s="979">
        <f>_xlfn.XLOOKUP($D101,Help2!$D:$D,Help2!AC:AC)</f>
        <v>172</v>
      </c>
      <c r="AG101" s="979">
        <f>_xlfn.XLOOKUP($D101,Help2!$D:$D,Help2!AD:AD)</f>
        <v>536</v>
      </c>
      <c r="AH101" s="979">
        <f>_xlfn.XLOOKUP($D101,Help2!$D:$D,Help2!AE:AE)</f>
        <v>3258</v>
      </c>
      <c r="AI101" s="979">
        <f>_xlfn.XLOOKUP($D101,Help2!$D:$D,Help2!AF:AF)</f>
        <v>3455</v>
      </c>
      <c r="AJ101" s="979">
        <f>_xlfn.XLOOKUP($D101,Help2!$D:$D,Help2!AG:AG)</f>
        <v>344.03064814551703</v>
      </c>
      <c r="AK101" s="979">
        <f>_xlfn.XLOOKUP($D101,Help2!$D:$D,Help2!AH:AH)</f>
        <v>6478.2</v>
      </c>
      <c r="AL101" s="979">
        <f>_xlfn.XLOOKUP($D101,Help2!$D:$D,Help2!AI:AI)</f>
        <v>592.5</v>
      </c>
      <c r="AM101" s="979">
        <f>_xlfn.XLOOKUP($D101,Help2!$D:$D,Help2!AJ:AJ)</f>
        <v>24.46</v>
      </c>
      <c r="AN101" s="979">
        <f>_xlfn.XLOOKUP($D101,Help2!$D:$D,Help2!AK:AK)</f>
        <v>0</v>
      </c>
    </row>
    <row r="102" spans="1:40" x14ac:dyDescent="0.2">
      <c r="A102" s="1">
        <v>45026</v>
      </c>
      <c r="B102">
        <f t="shared" si="0"/>
        <v>4</v>
      </c>
      <c r="C102">
        <f t="shared" si="1"/>
        <v>2023</v>
      </c>
      <c r="D102" s="872" t="str">
        <f t="shared" si="2"/>
        <v>04´2023</v>
      </c>
      <c r="F102" s="2">
        <f t="shared" si="3"/>
        <v>24</v>
      </c>
      <c r="G102" s="3">
        <f t="shared" si="4"/>
        <v>3.3333333333333333E-2</v>
      </c>
      <c r="H102" s="5">
        <f t="shared" si="5"/>
        <v>1</v>
      </c>
      <c r="I102" s="979">
        <f>_xlfn.XLOOKUP($D102,Help2!$D:$D,Help2!H:H)</f>
        <v>18085</v>
      </c>
      <c r="J102" s="979">
        <f>_xlfn.XLOOKUP($D102,Help2!$D:$D,Help2!I:I)</f>
        <v>10487</v>
      </c>
      <c r="K102" s="979">
        <f>_xlfn.XLOOKUP($D102,Help2!$D:$D,Help2!J:J)</f>
        <v>3355</v>
      </c>
      <c r="L102" s="979">
        <f>_xlfn.XLOOKUP($D102,Help2!$D:$D,Help2!K:K)</f>
        <v>2791</v>
      </c>
      <c r="M102" s="979">
        <f>_xlfn.XLOOKUP($D102,Help2!$D:$D,Help2!L:L)</f>
        <v>7849</v>
      </c>
      <c r="N102" s="979">
        <f>_xlfn.XLOOKUP($D102,Help2!$D:$D,Help2!M:M)</f>
        <v>8887</v>
      </c>
      <c r="P102" s="979">
        <f>_xlfn.XLOOKUP($D102,Help2!$D:$D,Help2!F:F)</f>
        <v>720</v>
      </c>
      <c r="Q102" s="979">
        <f t="shared" si="6"/>
        <v>720</v>
      </c>
      <c r="R102" s="979">
        <f>_xlfn.XLOOKUP($D102,Help2!$D:$D,Help2!N:N)</f>
        <v>7849</v>
      </c>
      <c r="S102" s="979">
        <f>_xlfn.XLOOKUP($D102,Help2!$D:$D,Help2!O:O)</f>
        <v>8814.9599999999991</v>
      </c>
      <c r="T102" s="979">
        <f>_xlfn.XLOOKUP($D102,Help2!$D:$D,Help2!P:P)</f>
        <v>0</v>
      </c>
      <c r="U102" s="979">
        <f>_xlfn.XLOOKUP($D102,Help2!$D:$D,Help2!Q:Q)</f>
        <v>0</v>
      </c>
      <c r="V102" s="979">
        <f>_xlfn.XLOOKUP($D102,Help2!$D:$D,Help2!R:R)</f>
        <v>95.325999999999993</v>
      </c>
      <c r="W102" s="979">
        <f>_xlfn.XLOOKUP($D102,Help2!$D:$D,Help2!S:S)</f>
        <v>11780.12</v>
      </c>
      <c r="Y102" s="979">
        <f>_xlfn.XLOOKUP($D102,Help2!$D:$D,Help2!V:V)</f>
        <v>8179</v>
      </c>
      <c r="Z102" s="979">
        <f>_xlfn.XLOOKUP($D102,Help2!$D:$D,Help2!W:W)</f>
        <v>2287</v>
      </c>
      <c r="AA102" s="979">
        <f>_xlfn.XLOOKUP($D102,Help2!$D:$D,Help2!X:X)</f>
        <v>21</v>
      </c>
      <c r="AB102" s="979">
        <f>_xlfn.XLOOKUP($D102,Help2!$D:$D,Help2!Y:Y)</f>
        <v>6146</v>
      </c>
      <c r="AC102" s="979">
        <f>_xlfn.XLOOKUP($D102,Help2!$D:$D,Help2!Z:Z)</f>
        <v>1452</v>
      </c>
      <c r="AD102" s="979">
        <f>_xlfn.XLOOKUP($D102,Help2!$D:$D,Help2!AA:AA)</f>
        <v>1080</v>
      </c>
      <c r="AE102" s="979">
        <f>_xlfn.XLOOKUP($D102,Help2!$D:$D,Help2!AB:AB)</f>
        <v>1132</v>
      </c>
      <c r="AF102" s="979">
        <f>_xlfn.XLOOKUP($D102,Help2!$D:$D,Help2!AC:AC)</f>
        <v>172</v>
      </c>
      <c r="AG102" s="979">
        <f>_xlfn.XLOOKUP($D102,Help2!$D:$D,Help2!AD:AD)</f>
        <v>536</v>
      </c>
      <c r="AH102" s="979">
        <f>_xlfn.XLOOKUP($D102,Help2!$D:$D,Help2!AE:AE)</f>
        <v>3258</v>
      </c>
      <c r="AI102" s="979">
        <f>_xlfn.XLOOKUP($D102,Help2!$D:$D,Help2!AF:AF)</f>
        <v>3455</v>
      </c>
      <c r="AJ102" s="979">
        <f>_xlfn.XLOOKUP($D102,Help2!$D:$D,Help2!AG:AG)</f>
        <v>344.03064814551703</v>
      </c>
      <c r="AK102" s="979">
        <f>_xlfn.XLOOKUP($D102,Help2!$D:$D,Help2!AH:AH)</f>
        <v>6478.2</v>
      </c>
      <c r="AL102" s="979">
        <f>_xlfn.XLOOKUP($D102,Help2!$D:$D,Help2!AI:AI)</f>
        <v>592.5</v>
      </c>
      <c r="AM102" s="979">
        <f>_xlfn.XLOOKUP($D102,Help2!$D:$D,Help2!AJ:AJ)</f>
        <v>24.46</v>
      </c>
      <c r="AN102" s="979">
        <f>_xlfn.XLOOKUP($D102,Help2!$D:$D,Help2!AK:AK)</f>
        <v>0</v>
      </c>
    </row>
    <row r="103" spans="1:40" x14ac:dyDescent="0.2">
      <c r="A103" s="1">
        <v>45027</v>
      </c>
      <c r="B103">
        <f t="shared" si="0"/>
        <v>4</v>
      </c>
      <c r="C103">
        <f t="shared" si="1"/>
        <v>2023</v>
      </c>
      <c r="D103" s="872" t="str">
        <f t="shared" si="2"/>
        <v>04´2023</v>
      </c>
      <c r="F103" s="2">
        <f t="shared" si="3"/>
        <v>24</v>
      </c>
      <c r="G103" s="3">
        <f t="shared" si="4"/>
        <v>3.3333333333333333E-2</v>
      </c>
      <c r="H103" s="5">
        <f t="shared" si="5"/>
        <v>1</v>
      </c>
      <c r="I103" s="979">
        <f>_xlfn.XLOOKUP($D103,Help2!$D:$D,Help2!H:H)</f>
        <v>18085</v>
      </c>
      <c r="J103" s="979">
        <f>_xlfn.XLOOKUP($D103,Help2!$D:$D,Help2!I:I)</f>
        <v>10487</v>
      </c>
      <c r="K103" s="979">
        <f>_xlfn.XLOOKUP($D103,Help2!$D:$D,Help2!J:J)</f>
        <v>3355</v>
      </c>
      <c r="L103" s="979">
        <f>_xlfn.XLOOKUP($D103,Help2!$D:$D,Help2!K:K)</f>
        <v>2791</v>
      </c>
      <c r="M103" s="979">
        <f>_xlfn.XLOOKUP($D103,Help2!$D:$D,Help2!L:L)</f>
        <v>7849</v>
      </c>
      <c r="N103" s="979">
        <f>_xlfn.XLOOKUP($D103,Help2!$D:$D,Help2!M:M)</f>
        <v>8887</v>
      </c>
      <c r="P103" s="979">
        <f>_xlfn.XLOOKUP($D103,Help2!$D:$D,Help2!F:F)</f>
        <v>720</v>
      </c>
      <c r="Q103" s="979">
        <f t="shared" si="6"/>
        <v>720</v>
      </c>
      <c r="R103" s="979">
        <f>_xlfn.XLOOKUP($D103,Help2!$D:$D,Help2!N:N)</f>
        <v>7849</v>
      </c>
      <c r="S103" s="979">
        <f>_xlfn.XLOOKUP($D103,Help2!$D:$D,Help2!O:O)</f>
        <v>8814.9599999999991</v>
      </c>
      <c r="T103" s="979">
        <f>_xlfn.XLOOKUP($D103,Help2!$D:$D,Help2!P:P)</f>
        <v>0</v>
      </c>
      <c r="U103" s="979">
        <f>_xlfn.XLOOKUP($D103,Help2!$D:$D,Help2!Q:Q)</f>
        <v>0</v>
      </c>
      <c r="V103" s="979">
        <f>_xlfn.XLOOKUP($D103,Help2!$D:$D,Help2!R:R)</f>
        <v>95.325999999999993</v>
      </c>
      <c r="W103" s="979">
        <f>_xlfn.XLOOKUP($D103,Help2!$D:$D,Help2!S:S)</f>
        <v>11780.12</v>
      </c>
      <c r="Y103" s="979">
        <f>_xlfn.XLOOKUP($D103,Help2!$D:$D,Help2!V:V)</f>
        <v>8179</v>
      </c>
      <c r="Z103" s="979">
        <f>_xlfn.XLOOKUP($D103,Help2!$D:$D,Help2!W:W)</f>
        <v>2287</v>
      </c>
      <c r="AA103" s="979">
        <f>_xlfn.XLOOKUP($D103,Help2!$D:$D,Help2!X:X)</f>
        <v>21</v>
      </c>
      <c r="AB103" s="979">
        <f>_xlfn.XLOOKUP($D103,Help2!$D:$D,Help2!Y:Y)</f>
        <v>6146</v>
      </c>
      <c r="AC103" s="979">
        <f>_xlfn.XLOOKUP($D103,Help2!$D:$D,Help2!Z:Z)</f>
        <v>1452</v>
      </c>
      <c r="AD103" s="979">
        <f>_xlfn.XLOOKUP($D103,Help2!$D:$D,Help2!AA:AA)</f>
        <v>1080</v>
      </c>
      <c r="AE103" s="979">
        <f>_xlfn.XLOOKUP($D103,Help2!$D:$D,Help2!AB:AB)</f>
        <v>1132</v>
      </c>
      <c r="AF103" s="979">
        <f>_xlfn.XLOOKUP($D103,Help2!$D:$D,Help2!AC:AC)</f>
        <v>172</v>
      </c>
      <c r="AG103" s="979">
        <f>_xlfn.XLOOKUP($D103,Help2!$D:$D,Help2!AD:AD)</f>
        <v>536</v>
      </c>
      <c r="AH103" s="979">
        <f>_xlfn.XLOOKUP($D103,Help2!$D:$D,Help2!AE:AE)</f>
        <v>3258</v>
      </c>
      <c r="AI103" s="979">
        <f>_xlfn.XLOOKUP($D103,Help2!$D:$D,Help2!AF:AF)</f>
        <v>3455</v>
      </c>
      <c r="AJ103" s="979">
        <f>_xlfn.XLOOKUP($D103,Help2!$D:$D,Help2!AG:AG)</f>
        <v>344.03064814551703</v>
      </c>
      <c r="AK103" s="979">
        <f>_xlfn.XLOOKUP($D103,Help2!$D:$D,Help2!AH:AH)</f>
        <v>6478.2</v>
      </c>
      <c r="AL103" s="979">
        <f>_xlfn.XLOOKUP($D103,Help2!$D:$D,Help2!AI:AI)</f>
        <v>592.5</v>
      </c>
      <c r="AM103" s="979">
        <f>_xlfn.XLOOKUP($D103,Help2!$D:$D,Help2!AJ:AJ)</f>
        <v>24.46</v>
      </c>
      <c r="AN103" s="979">
        <f>_xlfn.XLOOKUP($D103,Help2!$D:$D,Help2!AK:AK)</f>
        <v>0</v>
      </c>
    </row>
    <row r="104" spans="1:40" x14ac:dyDescent="0.2">
      <c r="A104" s="1">
        <v>45028</v>
      </c>
      <c r="B104">
        <f t="shared" si="0"/>
        <v>4</v>
      </c>
      <c r="C104">
        <f t="shared" si="1"/>
        <v>2023</v>
      </c>
      <c r="D104" s="872" t="str">
        <f t="shared" si="2"/>
        <v>04´2023</v>
      </c>
      <c r="F104" s="2">
        <f t="shared" si="3"/>
        <v>24</v>
      </c>
      <c r="G104" s="3">
        <f t="shared" si="4"/>
        <v>3.3333333333333333E-2</v>
      </c>
      <c r="H104" s="5">
        <f t="shared" si="5"/>
        <v>1</v>
      </c>
      <c r="I104" s="979">
        <f>_xlfn.XLOOKUP($D104,Help2!$D:$D,Help2!H:H)</f>
        <v>18085</v>
      </c>
      <c r="J104" s="979">
        <f>_xlfn.XLOOKUP($D104,Help2!$D:$D,Help2!I:I)</f>
        <v>10487</v>
      </c>
      <c r="K104" s="979">
        <f>_xlfn.XLOOKUP($D104,Help2!$D:$D,Help2!J:J)</f>
        <v>3355</v>
      </c>
      <c r="L104" s="979">
        <f>_xlfn.XLOOKUP($D104,Help2!$D:$D,Help2!K:K)</f>
        <v>2791</v>
      </c>
      <c r="M104" s="979">
        <f>_xlfn.XLOOKUP($D104,Help2!$D:$D,Help2!L:L)</f>
        <v>7849</v>
      </c>
      <c r="N104" s="979">
        <f>_xlfn.XLOOKUP($D104,Help2!$D:$D,Help2!M:M)</f>
        <v>8887</v>
      </c>
      <c r="P104" s="979">
        <f>_xlfn.XLOOKUP($D104,Help2!$D:$D,Help2!F:F)</f>
        <v>720</v>
      </c>
      <c r="Q104" s="979">
        <f t="shared" si="6"/>
        <v>720</v>
      </c>
      <c r="R104" s="979">
        <f>_xlfn.XLOOKUP($D104,Help2!$D:$D,Help2!N:N)</f>
        <v>7849</v>
      </c>
      <c r="S104" s="979">
        <f>_xlfn.XLOOKUP($D104,Help2!$D:$D,Help2!O:O)</f>
        <v>8814.9599999999991</v>
      </c>
      <c r="T104" s="979">
        <f>_xlfn.XLOOKUP($D104,Help2!$D:$D,Help2!P:P)</f>
        <v>0</v>
      </c>
      <c r="U104" s="979">
        <f>_xlfn.XLOOKUP($D104,Help2!$D:$D,Help2!Q:Q)</f>
        <v>0</v>
      </c>
      <c r="V104" s="979">
        <f>_xlfn.XLOOKUP($D104,Help2!$D:$D,Help2!R:R)</f>
        <v>95.325999999999993</v>
      </c>
      <c r="W104" s="979">
        <f>_xlfn.XLOOKUP($D104,Help2!$D:$D,Help2!S:S)</f>
        <v>11780.12</v>
      </c>
      <c r="Y104" s="979">
        <f>_xlfn.XLOOKUP($D104,Help2!$D:$D,Help2!V:V)</f>
        <v>8179</v>
      </c>
      <c r="Z104" s="979">
        <f>_xlfn.XLOOKUP($D104,Help2!$D:$D,Help2!W:W)</f>
        <v>2287</v>
      </c>
      <c r="AA104" s="979">
        <f>_xlfn.XLOOKUP($D104,Help2!$D:$D,Help2!X:X)</f>
        <v>21</v>
      </c>
      <c r="AB104" s="979">
        <f>_xlfn.XLOOKUP($D104,Help2!$D:$D,Help2!Y:Y)</f>
        <v>6146</v>
      </c>
      <c r="AC104" s="979">
        <f>_xlfn.XLOOKUP($D104,Help2!$D:$D,Help2!Z:Z)</f>
        <v>1452</v>
      </c>
      <c r="AD104" s="979">
        <f>_xlfn.XLOOKUP($D104,Help2!$D:$D,Help2!AA:AA)</f>
        <v>1080</v>
      </c>
      <c r="AE104" s="979">
        <f>_xlfn.XLOOKUP($D104,Help2!$D:$D,Help2!AB:AB)</f>
        <v>1132</v>
      </c>
      <c r="AF104" s="979">
        <f>_xlfn.XLOOKUP($D104,Help2!$D:$D,Help2!AC:AC)</f>
        <v>172</v>
      </c>
      <c r="AG104" s="979">
        <f>_xlfn.XLOOKUP($D104,Help2!$D:$D,Help2!AD:AD)</f>
        <v>536</v>
      </c>
      <c r="AH104" s="979">
        <f>_xlfn.XLOOKUP($D104,Help2!$D:$D,Help2!AE:AE)</f>
        <v>3258</v>
      </c>
      <c r="AI104" s="979">
        <f>_xlfn.XLOOKUP($D104,Help2!$D:$D,Help2!AF:AF)</f>
        <v>3455</v>
      </c>
      <c r="AJ104" s="979">
        <f>_xlfn.XLOOKUP($D104,Help2!$D:$D,Help2!AG:AG)</f>
        <v>344.03064814551703</v>
      </c>
      <c r="AK104" s="979">
        <f>_xlfn.XLOOKUP($D104,Help2!$D:$D,Help2!AH:AH)</f>
        <v>6478.2</v>
      </c>
      <c r="AL104" s="979">
        <f>_xlfn.XLOOKUP($D104,Help2!$D:$D,Help2!AI:AI)</f>
        <v>592.5</v>
      </c>
      <c r="AM104" s="979">
        <f>_xlfn.XLOOKUP($D104,Help2!$D:$D,Help2!AJ:AJ)</f>
        <v>24.46</v>
      </c>
      <c r="AN104" s="979">
        <f>_xlfn.XLOOKUP($D104,Help2!$D:$D,Help2!AK:AK)</f>
        <v>0</v>
      </c>
    </row>
    <row r="105" spans="1:40" x14ac:dyDescent="0.2">
      <c r="A105" s="1">
        <v>45029</v>
      </c>
      <c r="B105">
        <f t="shared" si="0"/>
        <v>4</v>
      </c>
      <c r="C105">
        <f t="shared" si="1"/>
        <v>2023</v>
      </c>
      <c r="D105" s="872" t="str">
        <f t="shared" si="2"/>
        <v>04´2023</v>
      </c>
      <c r="F105" s="2">
        <f t="shared" si="3"/>
        <v>24</v>
      </c>
      <c r="G105" s="3">
        <f t="shared" si="4"/>
        <v>3.3333333333333333E-2</v>
      </c>
      <c r="H105" s="5">
        <f t="shared" si="5"/>
        <v>1</v>
      </c>
      <c r="I105" s="979">
        <f>_xlfn.XLOOKUP($D105,Help2!$D:$D,Help2!H:H)</f>
        <v>18085</v>
      </c>
      <c r="J105" s="979">
        <f>_xlfn.XLOOKUP($D105,Help2!$D:$D,Help2!I:I)</f>
        <v>10487</v>
      </c>
      <c r="K105" s="979">
        <f>_xlfn.XLOOKUP($D105,Help2!$D:$D,Help2!J:J)</f>
        <v>3355</v>
      </c>
      <c r="L105" s="979">
        <f>_xlfn.XLOOKUP($D105,Help2!$D:$D,Help2!K:K)</f>
        <v>2791</v>
      </c>
      <c r="M105" s="979">
        <f>_xlfn.XLOOKUP($D105,Help2!$D:$D,Help2!L:L)</f>
        <v>7849</v>
      </c>
      <c r="N105" s="979">
        <f>_xlfn.XLOOKUP($D105,Help2!$D:$D,Help2!M:M)</f>
        <v>8887</v>
      </c>
      <c r="P105" s="979">
        <f>_xlfn.XLOOKUP($D105,Help2!$D:$D,Help2!F:F)</f>
        <v>720</v>
      </c>
      <c r="Q105" s="979">
        <f t="shared" si="6"/>
        <v>720</v>
      </c>
      <c r="R105" s="979">
        <f>_xlfn.XLOOKUP($D105,Help2!$D:$D,Help2!N:N)</f>
        <v>7849</v>
      </c>
      <c r="S105" s="979">
        <f>_xlfn.XLOOKUP($D105,Help2!$D:$D,Help2!O:O)</f>
        <v>8814.9599999999991</v>
      </c>
      <c r="T105" s="979">
        <f>_xlfn.XLOOKUP($D105,Help2!$D:$D,Help2!P:P)</f>
        <v>0</v>
      </c>
      <c r="U105" s="979">
        <f>_xlfn.XLOOKUP($D105,Help2!$D:$D,Help2!Q:Q)</f>
        <v>0</v>
      </c>
      <c r="V105" s="979">
        <f>_xlfn.XLOOKUP($D105,Help2!$D:$D,Help2!R:R)</f>
        <v>95.325999999999993</v>
      </c>
      <c r="W105" s="979">
        <f>_xlfn.XLOOKUP($D105,Help2!$D:$D,Help2!S:S)</f>
        <v>11780.12</v>
      </c>
      <c r="Y105" s="979">
        <f>_xlfn.XLOOKUP($D105,Help2!$D:$D,Help2!V:V)</f>
        <v>8179</v>
      </c>
      <c r="Z105" s="979">
        <f>_xlfn.XLOOKUP($D105,Help2!$D:$D,Help2!W:W)</f>
        <v>2287</v>
      </c>
      <c r="AA105" s="979">
        <f>_xlfn.XLOOKUP($D105,Help2!$D:$D,Help2!X:X)</f>
        <v>21</v>
      </c>
      <c r="AB105" s="979">
        <f>_xlfn.XLOOKUP($D105,Help2!$D:$D,Help2!Y:Y)</f>
        <v>6146</v>
      </c>
      <c r="AC105" s="979">
        <f>_xlfn.XLOOKUP($D105,Help2!$D:$D,Help2!Z:Z)</f>
        <v>1452</v>
      </c>
      <c r="AD105" s="979">
        <f>_xlfn.XLOOKUP($D105,Help2!$D:$D,Help2!AA:AA)</f>
        <v>1080</v>
      </c>
      <c r="AE105" s="979">
        <f>_xlfn.XLOOKUP($D105,Help2!$D:$D,Help2!AB:AB)</f>
        <v>1132</v>
      </c>
      <c r="AF105" s="979">
        <f>_xlfn.XLOOKUP($D105,Help2!$D:$D,Help2!AC:AC)</f>
        <v>172</v>
      </c>
      <c r="AG105" s="979">
        <f>_xlfn.XLOOKUP($D105,Help2!$D:$D,Help2!AD:AD)</f>
        <v>536</v>
      </c>
      <c r="AH105" s="979">
        <f>_xlfn.XLOOKUP($D105,Help2!$D:$D,Help2!AE:AE)</f>
        <v>3258</v>
      </c>
      <c r="AI105" s="979">
        <f>_xlfn.XLOOKUP($D105,Help2!$D:$D,Help2!AF:AF)</f>
        <v>3455</v>
      </c>
      <c r="AJ105" s="979">
        <f>_xlfn.XLOOKUP($D105,Help2!$D:$D,Help2!AG:AG)</f>
        <v>344.03064814551703</v>
      </c>
      <c r="AK105" s="979">
        <f>_xlfn.XLOOKUP($D105,Help2!$D:$D,Help2!AH:AH)</f>
        <v>6478.2</v>
      </c>
      <c r="AL105" s="979">
        <f>_xlfn.XLOOKUP($D105,Help2!$D:$D,Help2!AI:AI)</f>
        <v>592.5</v>
      </c>
      <c r="AM105" s="979">
        <f>_xlfn.XLOOKUP($D105,Help2!$D:$D,Help2!AJ:AJ)</f>
        <v>24.46</v>
      </c>
      <c r="AN105" s="979">
        <f>_xlfn.XLOOKUP($D105,Help2!$D:$D,Help2!AK:AK)</f>
        <v>0</v>
      </c>
    </row>
    <row r="106" spans="1:40" x14ac:dyDescent="0.2">
      <c r="A106" s="1">
        <v>45030</v>
      </c>
      <c r="B106">
        <f t="shared" si="0"/>
        <v>4</v>
      </c>
      <c r="C106">
        <f t="shared" si="1"/>
        <v>2023</v>
      </c>
      <c r="D106" s="872" t="str">
        <f t="shared" si="2"/>
        <v>04´2023</v>
      </c>
      <c r="F106" s="2">
        <f t="shared" si="3"/>
        <v>24</v>
      </c>
      <c r="G106" s="3">
        <f t="shared" si="4"/>
        <v>3.3333333333333333E-2</v>
      </c>
      <c r="H106" s="5">
        <f t="shared" si="5"/>
        <v>1</v>
      </c>
      <c r="I106" s="979">
        <f>_xlfn.XLOOKUP($D106,Help2!$D:$D,Help2!H:H)</f>
        <v>18085</v>
      </c>
      <c r="J106" s="979">
        <f>_xlfn.XLOOKUP($D106,Help2!$D:$D,Help2!I:I)</f>
        <v>10487</v>
      </c>
      <c r="K106" s="979">
        <f>_xlfn.XLOOKUP($D106,Help2!$D:$D,Help2!J:J)</f>
        <v>3355</v>
      </c>
      <c r="L106" s="979">
        <f>_xlfn.XLOOKUP($D106,Help2!$D:$D,Help2!K:K)</f>
        <v>2791</v>
      </c>
      <c r="M106" s="979">
        <f>_xlfn.XLOOKUP($D106,Help2!$D:$D,Help2!L:L)</f>
        <v>7849</v>
      </c>
      <c r="N106" s="979">
        <f>_xlfn.XLOOKUP($D106,Help2!$D:$D,Help2!M:M)</f>
        <v>8887</v>
      </c>
      <c r="P106" s="979">
        <f>_xlfn.XLOOKUP($D106,Help2!$D:$D,Help2!F:F)</f>
        <v>720</v>
      </c>
      <c r="Q106" s="979">
        <f t="shared" si="6"/>
        <v>720</v>
      </c>
      <c r="R106" s="979">
        <f>_xlfn.XLOOKUP($D106,Help2!$D:$D,Help2!N:N)</f>
        <v>7849</v>
      </c>
      <c r="S106" s="979">
        <f>_xlfn.XLOOKUP($D106,Help2!$D:$D,Help2!O:O)</f>
        <v>8814.9599999999991</v>
      </c>
      <c r="T106" s="979">
        <f>_xlfn.XLOOKUP($D106,Help2!$D:$D,Help2!P:P)</f>
        <v>0</v>
      </c>
      <c r="U106" s="979">
        <f>_xlfn.XLOOKUP($D106,Help2!$D:$D,Help2!Q:Q)</f>
        <v>0</v>
      </c>
      <c r="V106" s="979">
        <f>_xlfn.XLOOKUP($D106,Help2!$D:$D,Help2!R:R)</f>
        <v>95.325999999999993</v>
      </c>
      <c r="W106" s="979">
        <f>_xlfn.XLOOKUP($D106,Help2!$D:$D,Help2!S:S)</f>
        <v>11780.12</v>
      </c>
      <c r="Y106" s="979">
        <f>_xlfn.XLOOKUP($D106,Help2!$D:$D,Help2!V:V)</f>
        <v>8179</v>
      </c>
      <c r="Z106" s="979">
        <f>_xlfn.XLOOKUP($D106,Help2!$D:$D,Help2!W:W)</f>
        <v>2287</v>
      </c>
      <c r="AA106" s="979">
        <f>_xlfn.XLOOKUP($D106,Help2!$D:$D,Help2!X:X)</f>
        <v>21</v>
      </c>
      <c r="AB106" s="979">
        <f>_xlfn.XLOOKUP($D106,Help2!$D:$D,Help2!Y:Y)</f>
        <v>6146</v>
      </c>
      <c r="AC106" s="979">
        <f>_xlfn.XLOOKUP($D106,Help2!$D:$D,Help2!Z:Z)</f>
        <v>1452</v>
      </c>
      <c r="AD106" s="979">
        <f>_xlfn.XLOOKUP($D106,Help2!$D:$D,Help2!AA:AA)</f>
        <v>1080</v>
      </c>
      <c r="AE106" s="979">
        <f>_xlfn.XLOOKUP($D106,Help2!$D:$D,Help2!AB:AB)</f>
        <v>1132</v>
      </c>
      <c r="AF106" s="979">
        <f>_xlfn.XLOOKUP($D106,Help2!$D:$D,Help2!AC:AC)</f>
        <v>172</v>
      </c>
      <c r="AG106" s="979">
        <f>_xlfn.XLOOKUP($D106,Help2!$D:$D,Help2!AD:AD)</f>
        <v>536</v>
      </c>
      <c r="AH106" s="979">
        <f>_xlfn.XLOOKUP($D106,Help2!$D:$D,Help2!AE:AE)</f>
        <v>3258</v>
      </c>
      <c r="AI106" s="979">
        <f>_xlfn.XLOOKUP($D106,Help2!$D:$D,Help2!AF:AF)</f>
        <v>3455</v>
      </c>
      <c r="AJ106" s="979">
        <f>_xlfn.XLOOKUP($D106,Help2!$D:$D,Help2!AG:AG)</f>
        <v>344.03064814551703</v>
      </c>
      <c r="AK106" s="979">
        <f>_xlfn.XLOOKUP($D106,Help2!$D:$D,Help2!AH:AH)</f>
        <v>6478.2</v>
      </c>
      <c r="AL106" s="979">
        <f>_xlfn.XLOOKUP($D106,Help2!$D:$D,Help2!AI:AI)</f>
        <v>592.5</v>
      </c>
      <c r="AM106" s="979">
        <f>_xlfn.XLOOKUP($D106,Help2!$D:$D,Help2!AJ:AJ)</f>
        <v>24.46</v>
      </c>
      <c r="AN106" s="979">
        <f>_xlfn.XLOOKUP($D106,Help2!$D:$D,Help2!AK:AK)</f>
        <v>0</v>
      </c>
    </row>
    <row r="107" spans="1:40" x14ac:dyDescent="0.2">
      <c r="A107" s="1">
        <v>45031</v>
      </c>
      <c r="B107">
        <f t="shared" si="0"/>
        <v>4</v>
      </c>
      <c r="C107">
        <f t="shared" si="1"/>
        <v>2023</v>
      </c>
      <c r="D107" s="872" t="str">
        <f t="shared" si="2"/>
        <v>04´2023</v>
      </c>
      <c r="F107" s="2">
        <f t="shared" si="3"/>
        <v>24</v>
      </c>
      <c r="G107" s="3">
        <f t="shared" si="4"/>
        <v>3.3333333333333333E-2</v>
      </c>
      <c r="H107" s="5">
        <f t="shared" si="5"/>
        <v>1</v>
      </c>
      <c r="I107" s="979">
        <f>_xlfn.XLOOKUP($D107,Help2!$D:$D,Help2!H:H)</f>
        <v>18085</v>
      </c>
      <c r="J107" s="979">
        <f>_xlfn.XLOOKUP($D107,Help2!$D:$D,Help2!I:I)</f>
        <v>10487</v>
      </c>
      <c r="K107" s="979">
        <f>_xlfn.XLOOKUP($D107,Help2!$D:$D,Help2!J:J)</f>
        <v>3355</v>
      </c>
      <c r="L107" s="979">
        <f>_xlfn.XLOOKUP($D107,Help2!$D:$D,Help2!K:K)</f>
        <v>2791</v>
      </c>
      <c r="M107" s="979">
        <f>_xlfn.XLOOKUP($D107,Help2!$D:$D,Help2!L:L)</f>
        <v>7849</v>
      </c>
      <c r="N107" s="979">
        <f>_xlfn.XLOOKUP($D107,Help2!$D:$D,Help2!M:M)</f>
        <v>8887</v>
      </c>
      <c r="P107" s="979">
        <f>_xlfn.XLOOKUP($D107,Help2!$D:$D,Help2!F:F)</f>
        <v>720</v>
      </c>
      <c r="Q107" s="979">
        <f t="shared" si="6"/>
        <v>720</v>
      </c>
      <c r="R107" s="979">
        <f>_xlfn.XLOOKUP($D107,Help2!$D:$D,Help2!N:N)</f>
        <v>7849</v>
      </c>
      <c r="S107" s="979">
        <f>_xlfn.XLOOKUP($D107,Help2!$D:$D,Help2!O:O)</f>
        <v>8814.9599999999991</v>
      </c>
      <c r="T107" s="979">
        <f>_xlfn.XLOOKUP($D107,Help2!$D:$D,Help2!P:P)</f>
        <v>0</v>
      </c>
      <c r="U107" s="979">
        <f>_xlfn.XLOOKUP($D107,Help2!$D:$D,Help2!Q:Q)</f>
        <v>0</v>
      </c>
      <c r="V107" s="979">
        <f>_xlfn.XLOOKUP($D107,Help2!$D:$D,Help2!R:R)</f>
        <v>95.325999999999993</v>
      </c>
      <c r="W107" s="979">
        <f>_xlfn.XLOOKUP($D107,Help2!$D:$D,Help2!S:S)</f>
        <v>11780.12</v>
      </c>
      <c r="Y107" s="979">
        <f>_xlfn.XLOOKUP($D107,Help2!$D:$D,Help2!V:V)</f>
        <v>8179</v>
      </c>
      <c r="Z107" s="979">
        <f>_xlfn.XLOOKUP($D107,Help2!$D:$D,Help2!W:W)</f>
        <v>2287</v>
      </c>
      <c r="AA107" s="979">
        <f>_xlfn.XLOOKUP($D107,Help2!$D:$D,Help2!X:X)</f>
        <v>21</v>
      </c>
      <c r="AB107" s="979">
        <f>_xlfn.XLOOKUP($D107,Help2!$D:$D,Help2!Y:Y)</f>
        <v>6146</v>
      </c>
      <c r="AC107" s="979">
        <f>_xlfn.XLOOKUP($D107,Help2!$D:$D,Help2!Z:Z)</f>
        <v>1452</v>
      </c>
      <c r="AD107" s="979">
        <f>_xlfn.XLOOKUP($D107,Help2!$D:$D,Help2!AA:AA)</f>
        <v>1080</v>
      </c>
      <c r="AE107" s="979">
        <f>_xlfn.XLOOKUP($D107,Help2!$D:$D,Help2!AB:AB)</f>
        <v>1132</v>
      </c>
      <c r="AF107" s="979">
        <f>_xlfn.XLOOKUP($D107,Help2!$D:$D,Help2!AC:AC)</f>
        <v>172</v>
      </c>
      <c r="AG107" s="979">
        <f>_xlfn.XLOOKUP($D107,Help2!$D:$D,Help2!AD:AD)</f>
        <v>536</v>
      </c>
      <c r="AH107" s="979">
        <f>_xlfn.XLOOKUP($D107,Help2!$D:$D,Help2!AE:AE)</f>
        <v>3258</v>
      </c>
      <c r="AI107" s="979">
        <f>_xlfn.XLOOKUP($D107,Help2!$D:$D,Help2!AF:AF)</f>
        <v>3455</v>
      </c>
      <c r="AJ107" s="979">
        <f>_xlfn.XLOOKUP($D107,Help2!$D:$D,Help2!AG:AG)</f>
        <v>344.03064814551703</v>
      </c>
      <c r="AK107" s="979">
        <f>_xlfn.XLOOKUP($D107,Help2!$D:$D,Help2!AH:AH)</f>
        <v>6478.2</v>
      </c>
      <c r="AL107" s="979">
        <f>_xlfn.XLOOKUP($D107,Help2!$D:$D,Help2!AI:AI)</f>
        <v>592.5</v>
      </c>
      <c r="AM107" s="979">
        <f>_xlfn.XLOOKUP($D107,Help2!$D:$D,Help2!AJ:AJ)</f>
        <v>24.46</v>
      </c>
      <c r="AN107" s="979">
        <f>_xlfn.XLOOKUP($D107,Help2!$D:$D,Help2!AK:AK)</f>
        <v>0</v>
      </c>
    </row>
    <row r="108" spans="1:40" x14ac:dyDescent="0.2">
      <c r="A108" s="1">
        <v>45032</v>
      </c>
      <c r="B108">
        <f t="shared" si="0"/>
        <v>4</v>
      </c>
      <c r="C108">
        <f t="shared" si="1"/>
        <v>2023</v>
      </c>
      <c r="D108" s="872" t="str">
        <f t="shared" si="2"/>
        <v>04´2023</v>
      </c>
      <c r="F108" s="2">
        <f t="shared" si="3"/>
        <v>24</v>
      </c>
      <c r="G108" s="3">
        <f t="shared" si="4"/>
        <v>3.3333333333333333E-2</v>
      </c>
      <c r="H108" s="5">
        <f t="shared" si="5"/>
        <v>1</v>
      </c>
      <c r="I108" s="979">
        <f>_xlfn.XLOOKUP($D108,Help2!$D:$D,Help2!H:H)</f>
        <v>18085</v>
      </c>
      <c r="J108" s="979">
        <f>_xlfn.XLOOKUP($D108,Help2!$D:$D,Help2!I:I)</f>
        <v>10487</v>
      </c>
      <c r="K108" s="979">
        <f>_xlfn.XLOOKUP($D108,Help2!$D:$D,Help2!J:J)</f>
        <v>3355</v>
      </c>
      <c r="L108" s="979">
        <f>_xlfn.XLOOKUP($D108,Help2!$D:$D,Help2!K:K)</f>
        <v>2791</v>
      </c>
      <c r="M108" s="979">
        <f>_xlfn.XLOOKUP($D108,Help2!$D:$D,Help2!L:L)</f>
        <v>7849</v>
      </c>
      <c r="N108" s="979">
        <f>_xlfn.XLOOKUP($D108,Help2!$D:$D,Help2!M:M)</f>
        <v>8887</v>
      </c>
      <c r="P108" s="979">
        <f>_xlfn.XLOOKUP($D108,Help2!$D:$D,Help2!F:F)</f>
        <v>720</v>
      </c>
      <c r="Q108" s="979">
        <f t="shared" si="6"/>
        <v>720</v>
      </c>
      <c r="R108" s="979">
        <f>_xlfn.XLOOKUP($D108,Help2!$D:$D,Help2!N:N)</f>
        <v>7849</v>
      </c>
      <c r="S108" s="979">
        <f>_xlfn.XLOOKUP($D108,Help2!$D:$D,Help2!O:O)</f>
        <v>8814.9599999999991</v>
      </c>
      <c r="T108" s="979">
        <f>_xlfn.XLOOKUP($D108,Help2!$D:$D,Help2!P:P)</f>
        <v>0</v>
      </c>
      <c r="U108" s="979">
        <f>_xlfn.XLOOKUP($D108,Help2!$D:$D,Help2!Q:Q)</f>
        <v>0</v>
      </c>
      <c r="V108" s="979">
        <f>_xlfn.XLOOKUP($D108,Help2!$D:$D,Help2!R:R)</f>
        <v>95.325999999999993</v>
      </c>
      <c r="W108" s="979">
        <f>_xlfn.XLOOKUP($D108,Help2!$D:$D,Help2!S:S)</f>
        <v>11780.12</v>
      </c>
      <c r="Y108" s="979">
        <f>_xlfn.XLOOKUP($D108,Help2!$D:$D,Help2!V:V)</f>
        <v>8179</v>
      </c>
      <c r="Z108" s="979">
        <f>_xlfn.XLOOKUP($D108,Help2!$D:$D,Help2!W:W)</f>
        <v>2287</v>
      </c>
      <c r="AA108" s="979">
        <f>_xlfn.XLOOKUP($D108,Help2!$D:$D,Help2!X:X)</f>
        <v>21</v>
      </c>
      <c r="AB108" s="979">
        <f>_xlfn.XLOOKUP($D108,Help2!$D:$D,Help2!Y:Y)</f>
        <v>6146</v>
      </c>
      <c r="AC108" s="979">
        <f>_xlfn.XLOOKUP($D108,Help2!$D:$D,Help2!Z:Z)</f>
        <v>1452</v>
      </c>
      <c r="AD108" s="979">
        <f>_xlfn.XLOOKUP($D108,Help2!$D:$D,Help2!AA:AA)</f>
        <v>1080</v>
      </c>
      <c r="AE108" s="979">
        <f>_xlfn.XLOOKUP($D108,Help2!$D:$D,Help2!AB:AB)</f>
        <v>1132</v>
      </c>
      <c r="AF108" s="979">
        <f>_xlfn.XLOOKUP($D108,Help2!$D:$D,Help2!AC:AC)</f>
        <v>172</v>
      </c>
      <c r="AG108" s="979">
        <f>_xlfn.XLOOKUP($D108,Help2!$D:$D,Help2!AD:AD)</f>
        <v>536</v>
      </c>
      <c r="AH108" s="979">
        <f>_xlfn.XLOOKUP($D108,Help2!$D:$D,Help2!AE:AE)</f>
        <v>3258</v>
      </c>
      <c r="AI108" s="979">
        <f>_xlfn.XLOOKUP($D108,Help2!$D:$D,Help2!AF:AF)</f>
        <v>3455</v>
      </c>
      <c r="AJ108" s="979">
        <f>_xlfn.XLOOKUP($D108,Help2!$D:$D,Help2!AG:AG)</f>
        <v>344.03064814551703</v>
      </c>
      <c r="AK108" s="979">
        <f>_xlfn.XLOOKUP($D108,Help2!$D:$D,Help2!AH:AH)</f>
        <v>6478.2</v>
      </c>
      <c r="AL108" s="979">
        <f>_xlfn.XLOOKUP($D108,Help2!$D:$D,Help2!AI:AI)</f>
        <v>592.5</v>
      </c>
      <c r="AM108" s="979">
        <f>_xlfn.XLOOKUP($D108,Help2!$D:$D,Help2!AJ:AJ)</f>
        <v>24.46</v>
      </c>
      <c r="AN108" s="979">
        <f>_xlfn.XLOOKUP($D108,Help2!$D:$D,Help2!AK:AK)</f>
        <v>0</v>
      </c>
    </row>
    <row r="109" spans="1:40" x14ac:dyDescent="0.2">
      <c r="A109" s="1">
        <v>45033</v>
      </c>
      <c r="B109">
        <f t="shared" si="0"/>
        <v>4</v>
      </c>
      <c r="C109">
        <f t="shared" si="1"/>
        <v>2023</v>
      </c>
      <c r="D109" s="872" t="str">
        <f t="shared" si="2"/>
        <v>04´2023</v>
      </c>
      <c r="F109" s="2">
        <f t="shared" si="3"/>
        <v>24</v>
      </c>
      <c r="G109" s="3">
        <f t="shared" si="4"/>
        <v>3.3333333333333333E-2</v>
      </c>
      <c r="H109" s="5">
        <f t="shared" si="5"/>
        <v>1</v>
      </c>
      <c r="I109" s="979">
        <f>_xlfn.XLOOKUP($D109,Help2!$D:$D,Help2!H:H)</f>
        <v>18085</v>
      </c>
      <c r="J109" s="979">
        <f>_xlfn.XLOOKUP($D109,Help2!$D:$D,Help2!I:I)</f>
        <v>10487</v>
      </c>
      <c r="K109" s="979">
        <f>_xlfn.XLOOKUP($D109,Help2!$D:$D,Help2!J:J)</f>
        <v>3355</v>
      </c>
      <c r="L109" s="979">
        <f>_xlfn.XLOOKUP($D109,Help2!$D:$D,Help2!K:K)</f>
        <v>2791</v>
      </c>
      <c r="M109" s="979">
        <f>_xlfn.XLOOKUP($D109,Help2!$D:$D,Help2!L:L)</f>
        <v>7849</v>
      </c>
      <c r="N109" s="979">
        <f>_xlfn.XLOOKUP($D109,Help2!$D:$D,Help2!M:M)</f>
        <v>8887</v>
      </c>
      <c r="P109" s="979">
        <f>_xlfn.XLOOKUP($D109,Help2!$D:$D,Help2!F:F)</f>
        <v>720</v>
      </c>
      <c r="Q109" s="979">
        <f t="shared" si="6"/>
        <v>720</v>
      </c>
      <c r="R109" s="979">
        <f>_xlfn.XLOOKUP($D109,Help2!$D:$D,Help2!N:N)</f>
        <v>7849</v>
      </c>
      <c r="S109" s="979">
        <f>_xlfn.XLOOKUP($D109,Help2!$D:$D,Help2!O:O)</f>
        <v>8814.9599999999991</v>
      </c>
      <c r="T109" s="979">
        <f>_xlfn.XLOOKUP($D109,Help2!$D:$D,Help2!P:P)</f>
        <v>0</v>
      </c>
      <c r="U109" s="979">
        <f>_xlfn.XLOOKUP($D109,Help2!$D:$D,Help2!Q:Q)</f>
        <v>0</v>
      </c>
      <c r="V109" s="979">
        <f>_xlfn.XLOOKUP($D109,Help2!$D:$D,Help2!R:R)</f>
        <v>95.325999999999993</v>
      </c>
      <c r="W109" s="979">
        <f>_xlfn.XLOOKUP($D109,Help2!$D:$D,Help2!S:S)</f>
        <v>11780.12</v>
      </c>
      <c r="Y109" s="979">
        <f>_xlfn.XLOOKUP($D109,Help2!$D:$D,Help2!V:V)</f>
        <v>8179</v>
      </c>
      <c r="Z109" s="979">
        <f>_xlfn.XLOOKUP($D109,Help2!$D:$D,Help2!W:W)</f>
        <v>2287</v>
      </c>
      <c r="AA109" s="979">
        <f>_xlfn.XLOOKUP($D109,Help2!$D:$D,Help2!X:X)</f>
        <v>21</v>
      </c>
      <c r="AB109" s="979">
        <f>_xlfn.XLOOKUP($D109,Help2!$D:$D,Help2!Y:Y)</f>
        <v>6146</v>
      </c>
      <c r="AC109" s="979">
        <f>_xlfn.XLOOKUP($D109,Help2!$D:$D,Help2!Z:Z)</f>
        <v>1452</v>
      </c>
      <c r="AD109" s="979">
        <f>_xlfn.XLOOKUP($D109,Help2!$D:$D,Help2!AA:AA)</f>
        <v>1080</v>
      </c>
      <c r="AE109" s="979">
        <f>_xlfn.XLOOKUP($D109,Help2!$D:$D,Help2!AB:AB)</f>
        <v>1132</v>
      </c>
      <c r="AF109" s="979">
        <f>_xlfn.XLOOKUP($D109,Help2!$D:$D,Help2!AC:AC)</f>
        <v>172</v>
      </c>
      <c r="AG109" s="979">
        <f>_xlfn.XLOOKUP($D109,Help2!$D:$D,Help2!AD:AD)</f>
        <v>536</v>
      </c>
      <c r="AH109" s="979">
        <f>_xlfn.XLOOKUP($D109,Help2!$D:$D,Help2!AE:AE)</f>
        <v>3258</v>
      </c>
      <c r="AI109" s="979">
        <f>_xlfn.XLOOKUP($D109,Help2!$D:$D,Help2!AF:AF)</f>
        <v>3455</v>
      </c>
      <c r="AJ109" s="979">
        <f>_xlfn.XLOOKUP($D109,Help2!$D:$D,Help2!AG:AG)</f>
        <v>344.03064814551703</v>
      </c>
      <c r="AK109" s="979">
        <f>_xlfn.XLOOKUP($D109,Help2!$D:$D,Help2!AH:AH)</f>
        <v>6478.2</v>
      </c>
      <c r="AL109" s="979">
        <f>_xlfn.XLOOKUP($D109,Help2!$D:$D,Help2!AI:AI)</f>
        <v>592.5</v>
      </c>
      <c r="AM109" s="979">
        <f>_xlfn.XLOOKUP($D109,Help2!$D:$D,Help2!AJ:AJ)</f>
        <v>24.46</v>
      </c>
      <c r="AN109" s="979">
        <f>_xlfn.XLOOKUP($D109,Help2!$D:$D,Help2!AK:AK)</f>
        <v>0</v>
      </c>
    </row>
    <row r="110" spans="1:40" x14ac:dyDescent="0.2">
      <c r="A110" s="1">
        <v>45034</v>
      </c>
      <c r="B110">
        <f t="shared" si="0"/>
        <v>4</v>
      </c>
      <c r="C110">
        <f t="shared" si="1"/>
        <v>2023</v>
      </c>
      <c r="D110" s="872" t="str">
        <f t="shared" si="2"/>
        <v>04´2023</v>
      </c>
      <c r="F110" s="2">
        <f t="shared" si="3"/>
        <v>24</v>
      </c>
      <c r="G110" s="3">
        <f t="shared" si="4"/>
        <v>3.3333333333333333E-2</v>
      </c>
      <c r="H110" s="5">
        <f t="shared" si="5"/>
        <v>1</v>
      </c>
      <c r="I110" s="979">
        <f>_xlfn.XLOOKUP($D110,Help2!$D:$D,Help2!H:H)</f>
        <v>18085</v>
      </c>
      <c r="J110" s="979">
        <f>_xlfn.XLOOKUP($D110,Help2!$D:$D,Help2!I:I)</f>
        <v>10487</v>
      </c>
      <c r="K110" s="979">
        <f>_xlfn.XLOOKUP($D110,Help2!$D:$D,Help2!J:J)</f>
        <v>3355</v>
      </c>
      <c r="L110" s="979">
        <f>_xlfn.XLOOKUP($D110,Help2!$D:$D,Help2!K:K)</f>
        <v>2791</v>
      </c>
      <c r="M110" s="979">
        <f>_xlfn.XLOOKUP($D110,Help2!$D:$D,Help2!L:L)</f>
        <v>7849</v>
      </c>
      <c r="N110" s="979">
        <f>_xlfn.XLOOKUP($D110,Help2!$D:$D,Help2!M:M)</f>
        <v>8887</v>
      </c>
      <c r="P110" s="979">
        <f>_xlfn.XLOOKUP($D110,Help2!$D:$D,Help2!F:F)</f>
        <v>720</v>
      </c>
      <c r="Q110" s="979">
        <f t="shared" si="6"/>
        <v>720</v>
      </c>
      <c r="R110" s="979">
        <f>_xlfn.XLOOKUP($D110,Help2!$D:$D,Help2!N:N)</f>
        <v>7849</v>
      </c>
      <c r="S110" s="979">
        <f>_xlfn.XLOOKUP($D110,Help2!$D:$D,Help2!O:O)</f>
        <v>8814.9599999999991</v>
      </c>
      <c r="T110" s="979">
        <f>_xlfn.XLOOKUP($D110,Help2!$D:$D,Help2!P:P)</f>
        <v>0</v>
      </c>
      <c r="U110" s="979">
        <f>_xlfn.XLOOKUP($D110,Help2!$D:$D,Help2!Q:Q)</f>
        <v>0</v>
      </c>
      <c r="V110" s="979">
        <f>_xlfn.XLOOKUP($D110,Help2!$D:$D,Help2!R:R)</f>
        <v>95.325999999999993</v>
      </c>
      <c r="W110" s="979">
        <f>_xlfn.XLOOKUP($D110,Help2!$D:$D,Help2!S:S)</f>
        <v>11780.12</v>
      </c>
      <c r="Y110" s="979">
        <f>_xlfn.XLOOKUP($D110,Help2!$D:$D,Help2!V:V)</f>
        <v>8179</v>
      </c>
      <c r="Z110" s="979">
        <f>_xlfn.XLOOKUP($D110,Help2!$D:$D,Help2!W:W)</f>
        <v>2287</v>
      </c>
      <c r="AA110" s="979">
        <f>_xlfn.XLOOKUP($D110,Help2!$D:$D,Help2!X:X)</f>
        <v>21</v>
      </c>
      <c r="AB110" s="979">
        <f>_xlfn.XLOOKUP($D110,Help2!$D:$D,Help2!Y:Y)</f>
        <v>6146</v>
      </c>
      <c r="AC110" s="979">
        <f>_xlfn.XLOOKUP($D110,Help2!$D:$D,Help2!Z:Z)</f>
        <v>1452</v>
      </c>
      <c r="AD110" s="979">
        <f>_xlfn.XLOOKUP($D110,Help2!$D:$D,Help2!AA:AA)</f>
        <v>1080</v>
      </c>
      <c r="AE110" s="979">
        <f>_xlfn.XLOOKUP($D110,Help2!$D:$D,Help2!AB:AB)</f>
        <v>1132</v>
      </c>
      <c r="AF110" s="979">
        <f>_xlfn.XLOOKUP($D110,Help2!$D:$D,Help2!AC:AC)</f>
        <v>172</v>
      </c>
      <c r="AG110" s="979">
        <f>_xlfn.XLOOKUP($D110,Help2!$D:$D,Help2!AD:AD)</f>
        <v>536</v>
      </c>
      <c r="AH110" s="979">
        <f>_xlfn.XLOOKUP($D110,Help2!$D:$D,Help2!AE:AE)</f>
        <v>3258</v>
      </c>
      <c r="AI110" s="979">
        <f>_xlfn.XLOOKUP($D110,Help2!$D:$D,Help2!AF:AF)</f>
        <v>3455</v>
      </c>
      <c r="AJ110" s="979">
        <f>_xlfn.XLOOKUP($D110,Help2!$D:$D,Help2!AG:AG)</f>
        <v>344.03064814551703</v>
      </c>
      <c r="AK110" s="979">
        <f>_xlfn.XLOOKUP($D110,Help2!$D:$D,Help2!AH:AH)</f>
        <v>6478.2</v>
      </c>
      <c r="AL110" s="979">
        <f>_xlfn.XLOOKUP($D110,Help2!$D:$D,Help2!AI:AI)</f>
        <v>592.5</v>
      </c>
      <c r="AM110" s="979">
        <f>_xlfn.XLOOKUP($D110,Help2!$D:$D,Help2!AJ:AJ)</f>
        <v>24.46</v>
      </c>
      <c r="AN110" s="979">
        <f>_xlfn.XLOOKUP($D110,Help2!$D:$D,Help2!AK:AK)</f>
        <v>0</v>
      </c>
    </row>
    <row r="111" spans="1:40" x14ac:dyDescent="0.2">
      <c r="A111" s="1">
        <v>45035</v>
      </c>
      <c r="B111">
        <f t="shared" si="0"/>
        <v>4</v>
      </c>
      <c r="C111">
        <f t="shared" si="1"/>
        <v>2023</v>
      </c>
      <c r="D111" s="872" t="str">
        <f t="shared" si="2"/>
        <v>04´2023</v>
      </c>
      <c r="F111" s="2">
        <f t="shared" si="3"/>
        <v>24</v>
      </c>
      <c r="G111" s="3">
        <f t="shared" si="4"/>
        <v>3.3333333333333333E-2</v>
      </c>
      <c r="H111" s="5">
        <f t="shared" si="5"/>
        <v>1</v>
      </c>
      <c r="I111" s="979">
        <f>_xlfn.XLOOKUP($D111,Help2!$D:$D,Help2!H:H)</f>
        <v>18085</v>
      </c>
      <c r="J111" s="979">
        <f>_xlfn.XLOOKUP($D111,Help2!$D:$D,Help2!I:I)</f>
        <v>10487</v>
      </c>
      <c r="K111" s="979">
        <f>_xlfn.XLOOKUP($D111,Help2!$D:$D,Help2!J:J)</f>
        <v>3355</v>
      </c>
      <c r="L111" s="979">
        <f>_xlfn.XLOOKUP($D111,Help2!$D:$D,Help2!K:K)</f>
        <v>2791</v>
      </c>
      <c r="M111" s="979">
        <f>_xlfn.XLOOKUP($D111,Help2!$D:$D,Help2!L:L)</f>
        <v>7849</v>
      </c>
      <c r="N111" s="979">
        <f>_xlfn.XLOOKUP($D111,Help2!$D:$D,Help2!M:M)</f>
        <v>8887</v>
      </c>
      <c r="P111" s="979">
        <f>_xlfn.XLOOKUP($D111,Help2!$D:$D,Help2!F:F)</f>
        <v>720</v>
      </c>
      <c r="Q111" s="979">
        <f t="shared" si="6"/>
        <v>720</v>
      </c>
      <c r="R111" s="979">
        <f>_xlfn.XLOOKUP($D111,Help2!$D:$D,Help2!N:N)</f>
        <v>7849</v>
      </c>
      <c r="S111" s="979">
        <f>_xlfn.XLOOKUP($D111,Help2!$D:$D,Help2!O:O)</f>
        <v>8814.9599999999991</v>
      </c>
      <c r="T111" s="979">
        <f>_xlfn.XLOOKUP($D111,Help2!$D:$D,Help2!P:P)</f>
        <v>0</v>
      </c>
      <c r="U111" s="979">
        <f>_xlfn.XLOOKUP($D111,Help2!$D:$D,Help2!Q:Q)</f>
        <v>0</v>
      </c>
      <c r="V111" s="979">
        <f>_xlfn.XLOOKUP($D111,Help2!$D:$D,Help2!R:R)</f>
        <v>95.325999999999993</v>
      </c>
      <c r="W111" s="979">
        <f>_xlfn.XLOOKUP($D111,Help2!$D:$D,Help2!S:S)</f>
        <v>11780.12</v>
      </c>
      <c r="Y111" s="979">
        <f>_xlfn.XLOOKUP($D111,Help2!$D:$D,Help2!V:V)</f>
        <v>8179</v>
      </c>
      <c r="Z111" s="979">
        <f>_xlfn.XLOOKUP($D111,Help2!$D:$D,Help2!W:W)</f>
        <v>2287</v>
      </c>
      <c r="AA111" s="979">
        <f>_xlfn.XLOOKUP($D111,Help2!$D:$D,Help2!X:X)</f>
        <v>21</v>
      </c>
      <c r="AB111" s="979">
        <f>_xlfn.XLOOKUP($D111,Help2!$D:$D,Help2!Y:Y)</f>
        <v>6146</v>
      </c>
      <c r="AC111" s="979">
        <f>_xlfn.XLOOKUP($D111,Help2!$D:$D,Help2!Z:Z)</f>
        <v>1452</v>
      </c>
      <c r="AD111" s="979">
        <f>_xlfn.XLOOKUP($D111,Help2!$D:$D,Help2!AA:AA)</f>
        <v>1080</v>
      </c>
      <c r="AE111" s="979">
        <f>_xlfn.XLOOKUP($D111,Help2!$D:$D,Help2!AB:AB)</f>
        <v>1132</v>
      </c>
      <c r="AF111" s="979">
        <f>_xlfn.XLOOKUP($D111,Help2!$D:$D,Help2!AC:AC)</f>
        <v>172</v>
      </c>
      <c r="AG111" s="979">
        <f>_xlfn.XLOOKUP($D111,Help2!$D:$D,Help2!AD:AD)</f>
        <v>536</v>
      </c>
      <c r="AH111" s="979">
        <f>_xlfn.XLOOKUP($D111,Help2!$D:$D,Help2!AE:AE)</f>
        <v>3258</v>
      </c>
      <c r="AI111" s="979">
        <f>_xlfn.XLOOKUP($D111,Help2!$D:$D,Help2!AF:AF)</f>
        <v>3455</v>
      </c>
      <c r="AJ111" s="979">
        <f>_xlfn.XLOOKUP($D111,Help2!$D:$D,Help2!AG:AG)</f>
        <v>344.03064814551703</v>
      </c>
      <c r="AK111" s="979">
        <f>_xlfn.XLOOKUP($D111,Help2!$D:$D,Help2!AH:AH)</f>
        <v>6478.2</v>
      </c>
      <c r="AL111" s="979">
        <f>_xlfn.XLOOKUP($D111,Help2!$D:$D,Help2!AI:AI)</f>
        <v>592.5</v>
      </c>
      <c r="AM111" s="979">
        <f>_xlfn.XLOOKUP($D111,Help2!$D:$D,Help2!AJ:AJ)</f>
        <v>24.46</v>
      </c>
      <c r="AN111" s="979">
        <f>_xlfn.XLOOKUP($D111,Help2!$D:$D,Help2!AK:AK)</f>
        <v>0</v>
      </c>
    </row>
    <row r="112" spans="1:40" x14ac:dyDescent="0.2">
      <c r="A112" s="1">
        <v>45036</v>
      </c>
      <c r="B112">
        <f t="shared" si="0"/>
        <v>4</v>
      </c>
      <c r="C112">
        <f t="shared" si="1"/>
        <v>2023</v>
      </c>
      <c r="D112" s="872" t="str">
        <f t="shared" si="2"/>
        <v>04´2023</v>
      </c>
      <c r="F112" s="2">
        <f t="shared" si="3"/>
        <v>24</v>
      </c>
      <c r="G112" s="3">
        <f t="shared" si="4"/>
        <v>3.3333333333333333E-2</v>
      </c>
      <c r="H112" s="5">
        <f t="shared" si="5"/>
        <v>1</v>
      </c>
      <c r="I112" s="979">
        <f>_xlfn.XLOOKUP($D112,Help2!$D:$D,Help2!H:H)</f>
        <v>18085</v>
      </c>
      <c r="J112" s="979">
        <f>_xlfn.XLOOKUP($D112,Help2!$D:$D,Help2!I:I)</f>
        <v>10487</v>
      </c>
      <c r="K112" s="979">
        <f>_xlfn.XLOOKUP($D112,Help2!$D:$D,Help2!J:J)</f>
        <v>3355</v>
      </c>
      <c r="L112" s="979">
        <f>_xlfn.XLOOKUP($D112,Help2!$D:$D,Help2!K:K)</f>
        <v>2791</v>
      </c>
      <c r="M112" s="979">
        <f>_xlfn.XLOOKUP($D112,Help2!$D:$D,Help2!L:L)</f>
        <v>7849</v>
      </c>
      <c r="N112" s="979">
        <f>_xlfn.XLOOKUP($D112,Help2!$D:$D,Help2!M:M)</f>
        <v>8887</v>
      </c>
      <c r="P112" s="979">
        <f>_xlfn.XLOOKUP($D112,Help2!$D:$D,Help2!F:F)</f>
        <v>720</v>
      </c>
      <c r="Q112" s="979">
        <f t="shared" si="6"/>
        <v>720</v>
      </c>
      <c r="R112" s="979">
        <f>_xlfn.XLOOKUP($D112,Help2!$D:$D,Help2!N:N)</f>
        <v>7849</v>
      </c>
      <c r="S112" s="979">
        <f>_xlfn.XLOOKUP($D112,Help2!$D:$D,Help2!O:O)</f>
        <v>8814.9599999999991</v>
      </c>
      <c r="T112" s="979">
        <f>_xlfn.XLOOKUP($D112,Help2!$D:$D,Help2!P:P)</f>
        <v>0</v>
      </c>
      <c r="U112" s="979">
        <f>_xlfn.XLOOKUP($D112,Help2!$D:$D,Help2!Q:Q)</f>
        <v>0</v>
      </c>
      <c r="V112" s="979">
        <f>_xlfn.XLOOKUP($D112,Help2!$D:$D,Help2!R:R)</f>
        <v>95.325999999999993</v>
      </c>
      <c r="W112" s="979">
        <f>_xlfn.XLOOKUP($D112,Help2!$D:$D,Help2!S:S)</f>
        <v>11780.12</v>
      </c>
      <c r="Y112" s="979">
        <f>_xlfn.XLOOKUP($D112,Help2!$D:$D,Help2!V:V)</f>
        <v>8179</v>
      </c>
      <c r="Z112" s="979">
        <f>_xlfn.XLOOKUP($D112,Help2!$D:$D,Help2!W:W)</f>
        <v>2287</v>
      </c>
      <c r="AA112" s="979">
        <f>_xlfn.XLOOKUP($D112,Help2!$D:$D,Help2!X:X)</f>
        <v>21</v>
      </c>
      <c r="AB112" s="979">
        <f>_xlfn.XLOOKUP($D112,Help2!$D:$D,Help2!Y:Y)</f>
        <v>6146</v>
      </c>
      <c r="AC112" s="979">
        <f>_xlfn.XLOOKUP($D112,Help2!$D:$D,Help2!Z:Z)</f>
        <v>1452</v>
      </c>
      <c r="AD112" s="979">
        <f>_xlfn.XLOOKUP($D112,Help2!$D:$D,Help2!AA:AA)</f>
        <v>1080</v>
      </c>
      <c r="AE112" s="979">
        <f>_xlfn.XLOOKUP($D112,Help2!$D:$D,Help2!AB:AB)</f>
        <v>1132</v>
      </c>
      <c r="AF112" s="979">
        <f>_xlfn.XLOOKUP($D112,Help2!$D:$D,Help2!AC:AC)</f>
        <v>172</v>
      </c>
      <c r="AG112" s="979">
        <f>_xlfn.XLOOKUP($D112,Help2!$D:$D,Help2!AD:AD)</f>
        <v>536</v>
      </c>
      <c r="AH112" s="979">
        <f>_xlfn.XLOOKUP($D112,Help2!$D:$D,Help2!AE:AE)</f>
        <v>3258</v>
      </c>
      <c r="AI112" s="979">
        <f>_xlfn.XLOOKUP($D112,Help2!$D:$D,Help2!AF:AF)</f>
        <v>3455</v>
      </c>
      <c r="AJ112" s="979">
        <f>_xlfn.XLOOKUP($D112,Help2!$D:$D,Help2!AG:AG)</f>
        <v>344.03064814551703</v>
      </c>
      <c r="AK112" s="979">
        <f>_xlfn.XLOOKUP($D112,Help2!$D:$D,Help2!AH:AH)</f>
        <v>6478.2</v>
      </c>
      <c r="AL112" s="979">
        <f>_xlfn.XLOOKUP($D112,Help2!$D:$D,Help2!AI:AI)</f>
        <v>592.5</v>
      </c>
      <c r="AM112" s="979">
        <f>_xlfn.XLOOKUP($D112,Help2!$D:$D,Help2!AJ:AJ)</f>
        <v>24.46</v>
      </c>
      <c r="AN112" s="979">
        <f>_xlfn.XLOOKUP($D112,Help2!$D:$D,Help2!AK:AK)</f>
        <v>0</v>
      </c>
    </row>
    <row r="113" spans="1:40" x14ac:dyDescent="0.2">
      <c r="A113" s="1">
        <v>45037</v>
      </c>
      <c r="B113">
        <f t="shared" si="0"/>
        <v>4</v>
      </c>
      <c r="C113">
        <f t="shared" si="1"/>
        <v>2023</v>
      </c>
      <c r="D113" s="872" t="str">
        <f t="shared" si="2"/>
        <v>04´2023</v>
      </c>
      <c r="F113" s="2">
        <f t="shared" si="3"/>
        <v>24</v>
      </c>
      <c r="G113" s="3">
        <f t="shared" si="4"/>
        <v>3.3333333333333333E-2</v>
      </c>
      <c r="H113" s="5">
        <f t="shared" si="5"/>
        <v>1</v>
      </c>
      <c r="I113" s="979">
        <f>_xlfn.XLOOKUP($D113,Help2!$D:$D,Help2!H:H)</f>
        <v>18085</v>
      </c>
      <c r="J113" s="979">
        <f>_xlfn.XLOOKUP($D113,Help2!$D:$D,Help2!I:I)</f>
        <v>10487</v>
      </c>
      <c r="K113" s="979">
        <f>_xlfn.XLOOKUP($D113,Help2!$D:$D,Help2!J:J)</f>
        <v>3355</v>
      </c>
      <c r="L113" s="979">
        <f>_xlfn.XLOOKUP($D113,Help2!$D:$D,Help2!K:K)</f>
        <v>2791</v>
      </c>
      <c r="M113" s="979">
        <f>_xlfn.XLOOKUP($D113,Help2!$D:$D,Help2!L:L)</f>
        <v>7849</v>
      </c>
      <c r="N113" s="979">
        <f>_xlfn.XLOOKUP($D113,Help2!$D:$D,Help2!M:M)</f>
        <v>8887</v>
      </c>
      <c r="P113" s="979">
        <f>_xlfn.XLOOKUP($D113,Help2!$D:$D,Help2!F:F)</f>
        <v>720</v>
      </c>
      <c r="Q113" s="979">
        <f t="shared" si="6"/>
        <v>720</v>
      </c>
      <c r="R113" s="979">
        <f>_xlfn.XLOOKUP($D113,Help2!$D:$D,Help2!N:N)</f>
        <v>7849</v>
      </c>
      <c r="S113" s="979">
        <f>_xlfn.XLOOKUP($D113,Help2!$D:$D,Help2!O:O)</f>
        <v>8814.9599999999991</v>
      </c>
      <c r="T113" s="979">
        <f>_xlfn.XLOOKUP($D113,Help2!$D:$D,Help2!P:P)</f>
        <v>0</v>
      </c>
      <c r="U113" s="979">
        <f>_xlfn.XLOOKUP($D113,Help2!$D:$D,Help2!Q:Q)</f>
        <v>0</v>
      </c>
      <c r="V113" s="979">
        <f>_xlfn.XLOOKUP($D113,Help2!$D:$D,Help2!R:R)</f>
        <v>95.325999999999993</v>
      </c>
      <c r="W113" s="979">
        <f>_xlfn.XLOOKUP($D113,Help2!$D:$D,Help2!S:S)</f>
        <v>11780.12</v>
      </c>
      <c r="Y113" s="979">
        <f>_xlfn.XLOOKUP($D113,Help2!$D:$D,Help2!V:V)</f>
        <v>8179</v>
      </c>
      <c r="Z113" s="979">
        <f>_xlfn.XLOOKUP($D113,Help2!$D:$D,Help2!W:W)</f>
        <v>2287</v>
      </c>
      <c r="AA113" s="979">
        <f>_xlfn.XLOOKUP($D113,Help2!$D:$D,Help2!X:X)</f>
        <v>21</v>
      </c>
      <c r="AB113" s="979">
        <f>_xlfn.XLOOKUP($D113,Help2!$D:$D,Help2!Y:Y)</f>
        <v>6146</v>
      </c>
      <c r="AC113" s="979">
        <f>_xlfn.XLOOKUP($D113,Help2!$D:$D,Help2!Z:Z)</f>
        <v>1452</v>
      </c>
      <c r="AD113" s="979">
        <f>_xlfn.XLOOKUP($D113,Help2!$D:$D,Help2!AA:AA)</f>
        <v>1080</v>
      </c>
      <c r="AE113" s="979">
        <f>_xlfn.XLOOKUP($D113,Help2!$D:$D,Help2!AB:AB)</f>
        <v>1132</v>
      </c>
      <c r="AF113" s="979">
        <f>_xlfn.XLOOKUP($D113,Help2!$D:$D,Help2!AC:AC)</f>
        <v>172</v>
      </c>
      <c r="AG113" s="979">
        <f>_xlfn.XLOOKUP($D113,Help2!$D:$D,Help2!AD:AD)</f>
        <v>536</v>
      </c>
      <c r="AH113" s="979">
        <f>_xlfn.XLOOKUP($D113,Help2!$D:$D,Help2!AE:AE)</f>
        <v>3258</v>
      </c>
      <c r="AI113" s="979">
        <f>_xlfn.XLOOKUP($D113,Help2!$D:$D,Help2!AF:AF)</f>
        <v>3455</v>
      </c>
      <c r="AJ113" s="979">
        <f>_xlfn.XLOOKUP($D113,Help2!$D:$D,Help2!AG:AG)</f>
        <v>344.03064814551703</v>
      </c>
      <c r="AK113" s="979">
        <f>_xlfn.XLOOKUP($D113,Help2!$D:$D,Help2!AH:AH)</f>
        <v>6478.2</v>
      </c>
      <c r="AL113" s="979">
        <f>_xlfn.XLOOKUP($D113,Help2!$D:$D,Help2!AI:AI)</f>
        <v>592.5</v>
      </c>
      <c r="AM113" s="979">
        <f>_xlfn.XLOOKUP($D113,Help2!$D:$D,Help2!AJ:AJ)</f>
        <v>24.46</v>
      </c>
      <c r="AN113" s="979">
        <f>_xlfn.XLOOKUP($D113,Help2!$D:$D,Help2!AK:AK)</f>
        <v>0</v>
      </c>
    </row>
    <row r="114" spans="1:40" x14ac:dyDescent="0.2">
      <c r="A114" s="1">
        <v>45038</v>
      </c>
      <c r="B114">
        <f t="shared" si="0"/>
        <v>4</v>
      </c>
      <c r="C114">
        <f t="shared" si="1"/>
        <v>2023</v>
      </c>
      <c r="D114" s="872" t="str">
        <f t="shared" si="2"/>
        <v>04´2023</v>
      </c>
      <c r="F114" s="2">
        <f t="shared" si="3"/>
        <v>24</v>
      </c>
      <c r="G114" s="3">
        <f t="shared" si="4"/>
        <v>3.3333333333333333E-2</v>
      </c>
      <c r="H114" s="5">
        <f t="shared" si="5"/>
        <v>1</v>
      </c>
      <c r="I114" s="979">
        <f>_xlfn.XLOOKUP($D114,Help2!$D:$D,Help2!H:H)</f>
        <v>18085</v>
      </c>
      <c r="J114" s="979">
        <f>_xlfn.XLOOKUP($D114,Help2!$D:$D,Help2!I:I)</f>
        <v>10487</v>
      </c>
      <c r="K114" s="979">
        <f>_xlfn.XLOOKUP($D114,Help2!$D:$D,Help2!J:J)</f>
        <v>3355</v>
      </c>
      <c r="L114" s="979">
        <f>_xlfn.XLOOKUP($D114,Help2!$D:$D,Help2!K:K)</f>
        <v>2791</v>
      </c>
      <c r="M114" s="979">
        <f>_xlfn.XLOOKUP($D114,Help2!$D:$D,Help2!L:L)</f>
        <v>7849</v>
      </c>
      <c r="N114" s="979">
        <f>_xlfn.XLOOKUP($D114,Help2!$D:$D,Help2!M:M)</f>
        <v>8887</v>
      </c>
      <c r="P114" s="979">
        <f>_xlfn.XLOOKUP($D114,Help2!$D:$D,Help2!F:F)</f>
        <v>720</v>
      </c>
      <c r="Q114" s="979">
        <f t="shared" si="6"/>
        <v>720</v>
      </c>
      <c r="R114" s="979">
        <f>_xlfn.XLOOKUP($D114,Help2!$D:$D,Help2!N:N)</f>
        <v>7849</v>
      </c>
      <c r="S114" s="979">
        <f>_xlfn.XLOOKUP($D114,Help2!$D:$D,Help2!O:O)</f>
        <v>8814.9599999999991</v>
      </c>
      <c r="T114" s="979">
        <f>_xlfn.XLOOKUP($D114,Help2!$D:$D,Help2!P:P)</f>
        <v>0</v>
      </c>
      <c r="U114" s="979">
        <f>_xlfn.XLOOKUP($D114,Help2!$D:$D,Help2!Q:Q)</f>
        <v>0</v>
      </c>
      <c r="V114" s="979">
        <f>_xlfn.XLOOKUP($D114,Help2!$D:$D,Help2!R:R)</f>
        <v>95.325999999999993</v>
      </c>
      <c r="W114" s="979">
        <f>_xlfn.XLOOKUP($D114,Help2!$D:$D,Help2!S:S)</f>
        <v>11780.12</v>
      </c>
      <c r="Y114" s="979">
        <f>_xlfn.XLOOKUP($D114,Help2!$D:$D,Help2!V:V)</f>
        <v>8179</v>
      </c>
      <c r="Z114" s="979">
        <f>_xlfn.XLOOKUP($D114,Help2!$D:$D,Help2!W:W)</f>
        <v>2287</v>
      </c>
      <c r="AA114" s="979">
        <f>_xlfn.XLOOKUP($D114,Help2!$D:$D,Help2!X:X)</f>
        <v>21</v>
      </c>
      <c r="AB114" s="979">
        <f>_xlfn.XLOOKUP($D114,Help2!$D:$D,Help2!Y:Y)</f>
        <v>6146</v>
      </c>
      <c r="AC114" s="979">
        <f>_xlfn.XLOOKUP($D114,Help2!$D:$D,Help2!Z:Z)</f>
        <v>1452</v>
      </c>
      <c r="AD114" s="979">
        <f>_xlfn.XLOOKUP($D114,Help2!$D:$D,Help2!AA:AA)</f>
        <v>1080</v>
      </c>
      <c r="AE114" s="979">
        <f>_xlfn.XLOOKUP($D114,Help2!$D:$D,Help2!AB:AB)</f>
        <v>1132</v>
      </c>
      <c r="AF114" s="979">
        <f>_xlfn.XLOOKUP($D114,Help2!$D:$D,Help2!AC:AC)</f>
        <v>172</v>
      </c>
      <c r="AG114" s="979">
        <f>_xlfn.XLOOKUP($D114,Help2!$D:$D,Help2!AD:AD)</f>
        <v>536</v>
      </c>
      <c r="AH114" s="979">
        <f>_xlfn.XLOOKUP($D114,Help2!$D:$D,Help2!AE:AE)</f>
        <v>3258</v>
      </c>
      <c r="AI114" s="979">
        <f>_xlfn.XLOOKUP($D114,Help2!$D:$D,Help2!AF:AF)</f>
        <v>3455</v>
      </c>
      <c r="AJ114" s="979">
        <f>_xlfn.XLOOKUP($D114,Help2!$D:$D,Help2!AG:AG)</f>
        <v>344.03064814551703</v>
      </c>
      <c r="AK114" s="979">
        <f>_xlfn.XLOOKUP($D114,Help2!$D:$D,Help2!AH:AH)</f>
        <v>6478.2</v>
      </c>
      <c r="AL114" s="979">
        <f>_xlfn.XLOOKUP($D114,Help2!$D:$D,Help2!AI:AI)</f>
        <v>592.5</v>
      </c>
      <c r="AM114" s="979">
        <f>_xlfn.XLOOKUP($D114,Help2!$D:$D,Help2!AJ:AJ)</f>
        <v>24.46</v>
      </c>
      <c r="AN114" s="979">
        <f>_xlfn.XLOOKUP($D114,Help2!$D:$D,Help2!AK:AK)</f>
        <v>0</v>
      </c>
    </row>
    <row r="115" spans="1:40" x14ac:dyDescent="0.2">
      <c r="A115" s="1">
        <v>45039</v>
      </c>
      <c r="B115">
        <f t="shared" si="0"/>
        <v>4</v>
      </c>
      <c r="C115">
        <f t="shared" si="1"/>
        <v>2023</v>
      </c>
      <c r="D115" s="872" t="str">
        <f t="shared" si="2"/>
        <v>04´2023</v>
      </c>
      <c r="F115" s="2">
        <f t="shared" si="3"/>
        <v>24</v>
      </c>
      <c r="G115" s="3">
        <f t="shared" si="4"/>
        <v>3.3333333333333333E-2</v>
      </c>
      <c r="H115" s="5">
        <f t="shared" si="5"/>
        <v>1</v>
      </c>
      <c r="I115" s="979">
        <f>_xlfn.XLOOKUP($D115,Help2!$D:$D,Help2!H:H)</f>
        <v>18085</v>
      </c>
      <c r="J115" s="979">
        <f>_xlfn.XLOOKUP($D115,Help2!$D:$D,Help2!I:I)</f>
        <v>10487</v>
      </c>
      <c r="K115" s="979">
        <f>_xlfn.XLOOKUP($D115,Help2!$D:$D,Help2!J:J)</f>
        <v>3355</v>
      </c>
      <c r="L115" s="979">
        <f>_xlfn.XLOOKUP($D115,Help2!$D:$D,Help2!K:K)</f>
        <v>2791</v>
      </c>
      <c r="M115" s="979">
        <f>_xlfn.XLOOKUP($D115,Help2!$D:$D,Help2!L:L)</f>
        <v>7849</v>
      </c>
      <c r="N115" s="979">
        <f>_xlfn.XLOOKUP($D115,Help2!$D:$D,Help2!M:M)</f>
        <v>8887</v>
      </c>
      <c r="P115" s="979">
        <f>_xlfn.XLOOKUP($D115,Help2!$D:$D,Help2!F:F)</f>
        <v>720</v>
      </c>
      <c r="Q115" s="979">
        <f t="shared" si="6"/>
        <v>720</v>
      </c>
      <c r="R115" s="979">
        <f>_xlfn.XLOOKUP($D115,Help2!$D:$D,Help2!N:N)</f>
        <v>7849</v>
      </c>
      <c r="S115" s="979">
        <f>_xlfn.XLOOKUP($D115,Help2!$D:$D,Help2!O:O)</f>
        <v>8814.9599999999991</v>
      </c>
      <c r="T115" s="979">
        <f>_xlfn.XLOOKUP($D115,Help2!$D:$D,Help2!P:P)</f>
        <v>0</v>
      </c>
      <c r="U115" s="979">
        <f>_xlfn.XLOOKUP($D115,Help2!$D:$D,Help2!Q:Q)</f>
        <v>0</v>
      </c>
      <c r="V115" s="979">
        <f>_xlfn.XLOOKUP($D115,Help2!$D:$D,Help2!R:R)</f>
        <v>95.325999999999993</v>
      </c>
      <c r="W115" s="979">
        <f>_xlfn.XLOOKUP($D115,Help2!$D:$D,Help2!S:S)</f>
        <v>11780.12</v>
      </c>
      <c r="Y115" s="979">
        <f>_xlfn.XLOOKUP($D115,Help2!$D:$D,Help2!V:V)</f>
        <v>8179</v>
      </c>
      <c r="Z115" s="979">
        <f>_xlfn.XLOOKUP($D115,Help2!$D:$D,Help2!W:W)</f>
        <v>2287</v>
      </c>
      <c r="AA115" s="979">
        <f>_xlfn.XLOOKUP($D115,Help2!$D:$D,Help2!X:X)</f>
        <v>21</v>
      </c>
      <c r="AB115" s="979">
        <f>_xlfn.XLOOKUP($D115,Help2!$D:$D,Help2!Y:Y)</f>
        <v>6146</v>
      </c>
      <c r="AC115" s="979">
        <f>_xlfn.XLOOKUP($D115,Help2!$D:$D,Help2!Z:Z)</f>
        <v>1452</v>
      </c>
      <c r="AD115" s="979">
        <f>_xlfn.XLOOKUP($D115,Help2!$D:$D,Help2!AA:AA)</f>
        <v>1080</v>
      </c>
      <c r="AE115" s="979">
        <f>_xlfn.XLOOKUP($D115,Help2!$D:$D,Help2!AB:AB)</f>
        <v>1132</v>
      </c>
      <c r="AF115" s="979">
        <f>_xlfn.XLOOKUP($D115,Help2!$D:$D,Help2!AC:AC)</f>
        <v>172</v>
      </c>
      <c r="AG115" s="979">
        <f>_xlfn.XLOOKUP($D115,Help2!$D:$D,Help2!AD:AD)</f>
        <v>536</v>
      </c>
      <c r="AH115" s="979">
        <f>_xlfn.XLOOKUP($D115,Help2!$D:$D,Help2!AE:AE)</f>
        <v>3258</v>
      </c>
      <c r="AI115" s="979">
        <f>_xlfn.XLOOKUP($D115,Help2!$D:$D,Help2!AF:AF)</f>
        <v>3455</v>
      </c>
      <c r="AJ115" s="979">
        <f>_xlfn.XLOOKUP($D115,Help2!$D:$D,Help2!AG:AG)</f>
        <v>344.03064814551703</v>
      </c>
      <c r="AK115" s="979">
        <f>_xlfn.XLOOKUP($D115,Help2!$D:$D,Help2!AH:AH)</f>
        <v>6478.2</v>
      </c>
      <c r="AL115" s="979">
        <f>_xlfn.XLOOKUP($D115,Help2!$D:$D,Help2!AI:AI)</f>
        <v>592.5</v>
      </c>
      <c r="AM115" s="979">
        <f>_xlfn.XLOOKUP($D115,Help2!$D:$D,Help2!AJ:AJ)</f>
        <v>24.46</v>
      </c>
      <c r="AN115" s="979">
        <f>_xlfn.XLOOKUP($D115,Help2!$D:$D,Help2!AK:AK)</f>
        <v>0</v>
      </c>
    </row>
    <row r="116" spans="1:40" x14ac:dyDescent="0.2">
      <c r="A116" s="1">
        <v>45040</v>
      </c>
      <c r="B116">
        <f t="shared" si="0"/>
        <v>4</v>
      </c>
      <c r="C116">
        <f t="shared" si="1"/>
        <v>2023</v>
      </c>
      <c r="D116" s="872" t="str">
        <f t="shared" si="2"/>
        <v>04´2023</v>
      </c>
      <c r="F116" s="2">
        <f t="shared" si="3"/>
        <v>24</v>
      </c>
      <c r="G116" s="3">
        <f t="shared" si="4"/>
        <v>3.3333333333333333E-2</v>
      </c>
      <c r="H116" s="5">
        <f t="shared" si="5"/>
        <v>1</v>
      </c>
      <c r="I116" s="979">
        <f>_xlfn.XLOOKUP($D116,Help2!$D:$D,Help2!H:H)</f>
        <v>18085</v>
      </c>
      <c r="J116" s="979">
        <f>_xlfn.XLOOKUP($D116,Help2!$D:$D,Help2!I:I)</f>
        <v>10487</v>
      </c>
      <c r="K116" s="979">
        <f>_xlfn.XLOOKUP($D116,Help2!$D:$D,Help2!J:J)</f>
        <v>3355</v>
      </c>
      <c r="L116" s="979">
        <f>_xlfn.XLOOKUP($D116,Help2!$D:$D,Help2!K:K)</f>
        <v>2791</v>
      </c>
      <c r="M116" s="979">
        <f>_xlfn.XLOOKUP($D116,Help2!$D:$D,Help2!L:L)</f>
        <v>7849</v>
      </c>
      <c r="N116" s="979">
        <f>_xlfn.XLOOKUP($D116,Help2!$D:$D,Help2!M:M)</f>
        <v>8887</v>
      </c>
      <c r="P116" s="979">
        <f>_xlfn.XLOOKUP($D116,Help2!$D:$D,Help2!F:F)</f>
        <v>720</v>
      </c>
      <c r="Q116" s="979">
        <f t="shared" si="6"/>
        <v>720</v>
      </c>
      <c r="R116" s="979">
        <f>_xlfn.XLOOKUP($D116,Help2!$D:$D,Help2!N:N)</f>
        <v>7849</v>
      </c>
      <c r="S116" s="979">
        <f>_xlfn.XLOOKUP($D116,Help2!$D:$D,Help2!O:O)</f>
        <v>8814.9599999999991</v>
      </c>
      <c r="T116" s="979">
        <f>_xlfn.XLOOKUP($D116,Help2!$D:$D,Help2!P:P)</f>
        <v>0</v>
      </c>
      <c r="U116" s="979">
        <f>_xlfn.XLOOKUP($D116,Help2!$D:$D,Help2!Q:Q)</f>
        <v>0</v>
      </c>
      <c r="V116" s="979">
        <f>_xlfn.XLOOKUP($D116,Help2!$D:$D,Help2!R:R)</f>
        <v>95.325999999999993</v>
      </c>
      <c r="W116" s="979">
        <f>_xlfn.XLOOKUP($D116,Help2!$D:$D,Help2!S:S)</f>
        <v>11780.12</v>
      </c>
      <c r="Y116" s="979">
        <f>_xlfn.XLOOKUP($D116,Help2!$D:$D,Help2!V:V)</f>
        <v>8179</v>
      </c>
      <c r="Z116" s="979">
        <f>_xlfn.XLOOKUP($D116,Help2!$D:$D,Help2!W:W)</f>
        <v>2287</v>
      </c>
      <c r="AA116" s="979">
        <f>_xlfn.XLOOKUP($D116,Help2!$D:$D,Help2!X:X)</f>
        <v>21</v>
      </c>
      <c r="AB116" s="979">
        <f>_xlfn.XLOOKUP($D116,Help2!$D:$D,Help2!Y:Y)</f>
        <v>6146</v>
      </c>
      <c r="AC116" s="979">
        <f>_xlfn.XLOOKUP($D116,Help2!$D:$D,Help2!Z:Z)</f>
        <v>1452</v>
      </c>
      <c r="AD116" s="979">
        <f>_xlfn.XLOOKUP($D116,Help2!$D:$D,Help2!AA:AA)</f>
        <v>1080</v>
      </c>
      <c r="AE116" s="979">
        <f>_xlfn.XLOOKUP($D116,Help2!$D:$D,Help2!AB:AB)</f>
        <v>1132</v>
      </c>
      <c r="AF116" s="979">
        <f>_xlfn.XLOOKUP($D116,Help2!$D:$D,Help2!AC:AC)</f>
        <v>172</v>
      </c>
      <c r="AG116" s="979">
        <f>_xlfn.XLOOKUP($D116,Help2!$D:$D,Help2!AD:AD)</f>
        <v>536</v>
      </c>
      <c r="AH116" s="979">
        <f>_xlfn.XLOOKUP($D116,Help2!$D:$D,Help2!AE:AE)</f>
        <v>3258</v>
      </c>
      <c r="AI116" s="979">
        <f>_xlfn.XLOOKUP($D116,Help2!$D:$D,Help2!AF:AF)</f>
        <v>3455</v>
      </c>
      <c r="AJ116" s="979">
        <f>_xlfn.XLOOKUP($D116,Help2!$D:$D,Help2!AG:AG)</f>
        <v>344.03064814551703</v>
      </c>
      <c r="AK116" s="979">
        <f>_xlfn.XLOOKUP($D116,Help2!$D:$D,Help2!AH:AH)</f>
        <v>6478.2</v>
      </c>
      <c r="AL116" s="979">
        <f>_xlfn.XLOOKUP($D116,Help2!$D:$D,Help2!AI:AI)</f>
        <v>592.5</v>
      </c>
      <c r="AM116" s="979">
        <f>_xlfn.XLOOKUP($D116,Help2!$D:$D,Help2!AJ:AJ)</f>
        <v>24.46</v>
      </c>
      <c r="AN116" s="979">
        <f>_xlfn.XLOOKUP($D116,Help2!$D:$D,Help2!AK:AK)</f>
        <v>0</v>
      </c>
    </row>
    <row r="117" spans="1:40" x14ac:dyDescent="0.2">
      <c r="A117" s="1">
        <v>45041</v>
      </c>
      <c r="B117">
        <f t="shared" si="0"/>
        <v>4</v>
      </c>
      <c r="C117">
        <f t="shared" si="1"/>
        <v>2023</v>
      </c>
      <c r="D117" s="872" t="str">
        <f t="shared" si="2"/>
        <v>04´2023</v>
      </c>
      <c r="F117" s="2">
        <f t="shared" si="3"/>
        <v>24</v>
      </c>
      <c r="G117" s="3">
        <f t="shared" si="4"/>
        <v>3.3333333333333333E-2</v>
      </c>
      <c r="H117" s="5">
        <f t="shared" si="5"/>
        <v>1</v>
      </c>
      <c r="I117" s="979">
        <f>_xlfn.XLOOKUP($D117,Help2!$D:$D,Help2!H:H)</f>
        <v>18085</v>
      </c>
      <c r="J117" s="979">
        <f>_xlfn.XLOOKUP($D117,Help2!$D:$D,Help2!I:I)</f>
        <v>10487</v>
      </c>
      <c r="K117" s="979">
        <f>_xlfn.XLOOKUP($D117,Help2!$D:$D,Help2!J:J)</f>
        <v>3355</v>
      </c>
      <c r="L117" s="979">
        <f>_xlfn.XLOOKUP($D117,Help2!$D:$D,Help2!K:K)</f>
        <v>2791</v>
      </c>
      <c r="M117" s="979">
        <f>_xlfn.XLOOKUP($D117,Help2!$D:$D,Help2!L:L)</f>
        <v>7849</v>
      </c>
      <c r="N117" s="979">
        <f>_xlfn.XLOOKUP($D117,Help2!$D:$D,Help2!M:M)</f>
        <v>8887</v>
      </c>
      <c r="P117" s="979">
        <f>_xlfn.XLOOKUP($D117,Help2!$D:$D,Help2!F:F)</f>
        <v>720</v>
      </c>
      <c r="Q117" s="979">
        <f t="shared" si="6"/>
        <v>720</v>
      </c>
      <c r="R117" s="979">
        <f>_xlfn.XLOOKUP($D117,Help2!$D:$D,Help2!N:N)</f>
        <v>7849</v>
      </c>
      <c r="S117" s="979">
        <f>_xlfn.XLOOKUP($D117,Help2!$D:$D,Help2!O:O)</f>
        <v>8814.9599999999991</v>
      </c>
      <c r="T117" s="979">
        <f>_xlfn.XLOOKUP($D117,Help2!$D:$D,Help2!P:P)</f>
        <v>0</v>
      </c>
      <c r="U117" s="979">
        <f>_xlfn.XLOOKUP($D117,Help2!$D:$D,Help2!Q:Q)</f>
        <v>0</v>
      </c>
      <c r="V117" s="979">
        <f>_xlfn.XLOOKUP($D117,Help2!$D:$D,Help2!R:R)</f>
        <v>95.325999999999993</v>
      </c>
      <c r="W117" s="979">
        <f>_xlfn.XLOOKUP($D117,Help2!$D:$D,Help2!S:S)</f>
        <v>11780.12</v>
      </c>
      <c r="Y117" s="979">
        <f>_xlfn.XLOOKUP($D117,Help2!$D:$D,Help2!V:V)</f>
        <v>8179</v>
      </c>
      <c r="Z117" s="979">
        <f>_xlfn.XLOOKUP($D117,Help2!$D:$D,Help2!W:W)</f>
        <v>2287</v>
      </c>
      <c r="AA117" s="979">
        <f>_xlfn.XLOOKUP($D117,Help2!$D:$D,Help2!X:X)</f>
        <v>21</v>
      </c>
      <c r="AB117" s="979">
        <f>_xlfn.XLOOKUP($D117,Help2!$D:$D,Help2!Y:Y)</f>
        <v>6146</v>
      </c>
      <c r="AC117" s="979">
        <f>_xlfn.XLOOKUP($D117,Help2!$D:$D,Help2!Z:Z)</f>
        <v>1452</v>
      </c>
      <c r="AD117" s="979">
        <f>_xlfn.XLOOKUP($D117,Help2!$D:$D,Help2!AA:AA)</f>
        <v>1080</v>
      </c>
      <c r="AE117" s="979">
        <f>_xlfn.XLOOKUP($D117,Help2!$D:$D,Help2!AB:AB)</f>
        <v>1132</v>
      </c>
      <c r="AF117" s="979">
        <f>_xlfn.XLOOKUP($D117,Help2!$D:$D,Help2!AC:AC)</f>
        <v>172</v>
      </c>
      <c r="AG117" s="979">
        <f>_xlfn.XLOOKUP($D117,Help2!$D:$D,Help2!AD:AD)</f>
        <v>536</v>
      </c>
      <c r="AH117" s="979">
        <f>_xlfn.XLOOKUP($D117,Help2!$D:$D,Help2!AE:AE)</f>
        <v>3258</v>
      </c>
      <c r="AI117" s="979">
        <f>_xlfn.XLOOKUP($D117,Help2!$D:$D,Help2!AF:AF)</f>
        <v>3455</v>
      </c>
      <c r="AJ117" s="979">
        <f>_xlfn.XLOOKUP($D117,Help2!$D:$D,Help2!AG:AG)</f>
        <v>344.03064814551703</v>
      </c>
      <c r="AK117" s="979">
        <f>_xlfn.XLOOKUP($D117,Help2!$D:$D,Help2!AH:AH)</f>
        <v>6478.2</v>
      </c>
      <c r="AL117" s="979">
        <f>_xlfn.XLOOKUP($D117,Help2!$D:$D,Help2!AI:AI)</f>
        <v>592.5</v>
      </c>
      <c r="AM117" s="979">
        <f>_xlfn.XLOOKUP($D117,Help2!$D:$D,Help2!AJ:AJ)</f>
        <v>24.46</v>
      </c>
      <c r="AN117" s="979">
        <f>_xlfn.XLOOKUP($D117,Help2!$D:$D,Help2!AK:AK)</f>
        <v>0</v>
      </c>
    </row>
    <row r="118" spans="1:40" x14ac:dyDescent="0.2">
      <c r="A118" s="1">
        <v>45042</v>
      </c>
      <c r="B118">
        <f t="shared" si="0"/>
        <v>4</v>
      </c>
      <c r="C118">
        <f t="shared" si="1"/>
        <v>2023</v>
      </c>
      <c r="D118" s="872" t="str">
        <f t="shared" si="2"/>
        <v>04´2023</v>
      </c>
      <c r="F118" s="2">
        <f t="shared" si="3"/>
        <v>24</v>
      </c>
      <c r="G118" s="3">
        <f t="shared" si="4"/>
        <v>3.3333333333333333E-2</v>
      </c>
      <c r="H118" s="5">
        <f t="shared" si="5"/>
        <v>1</v>
      </c>
      <c r="I118" s="979">
        <f>_xlfn.XLOOKUP($D118,Help2!$D:$D,Help2!H:H)</f>
        <v>18085</v>
      </c>
      <c r="J118" s="979">
        <f>_xlfn.XLOOKUP($D118,Help2!$D:$D,Help2!I:I)</f>
        <v>10487</v>
      </c>
      <c r="K118" s="979">
        <f>_xlfn.XLOOKUP($D118,Help2!$D:$D,Help2!J:J)</f>
        <v>3355</v>
      </c>
      <c r="L118" s="979">
        <f>_xlfn.XLOOKUP($D118,Help2!$D:$D,Help2!K:K)</f>
        <v>2791</v>
      </c>
      <c r="M118" s="979">
        <f>_xlfn.XLOOKUP($D118,Help2!$D:$D,Help2!L:L)</f>
        <v>7849</v>
      </c>
      <c r="N118" s="979">
        <f>_xlfn.XLOOKUP($D118,Help2!$D:$D,Help2!M:M)</f>
        <v>8887</v>
      </c>
      <c r="P118" s="979">
        <f>_xlfn.XLOOKUP($D118,Help2!$D:$D,Help2!F:F)</f>
        <v>720</v>
      </c>
      <c r="Q118" s="979">
        <f t="shared" si="6"/>
        <v>720</v>
      </c>
      <c r="R118" s="979">
        <f>_xlfn.XLOOKUP($D118,Help2!$D:$D,Help2!N:N)</f>
        <v>7849</v>
      </c>
      <c r="S118" s="979">
        <f>_xlfn.XLOOKUP($D118,Help2!$D:$D,Help2!O:O)</f>
        <v>8814.9599999999991</v>
      </c>
      <c r="T118" s="979">
        <f>_xlfn.XLOOKUP($D118,Help2!$D:$D,Help2!P:P)</f>
        <v>0</v>
      </c>
      <c r="U118" s="979">
        <f>_xlfn.XLOOKUP($D118,Help2!$D:$D,Help2!Q:Q)</f>
        <v>0</v>
      </c>
      <c r="V118" s="979">
        <f>_xlfn.XLOOKUP($D118,Help2!$D:$D,Help2!R:R)</f>
        <v>95.325999999999993</v>
      </c>
      <c r="W118" s="979">
        <f>_xlfn.XLOOKUP($D118,Help2!$D:$D,Help2!S:S)</f>
        <v>11780.12</v>
      </c>
      <c r="Y118" s="979">
        <f>_xlfn.XLOOKUP($D118,Help2!$D:$D,Help2!V:V)</f>
        <v>8179</v>
      </c>
      <c r="Z118" s="979">
        <f>_xlfn.XLOOKUP($D118,Help2!$D:$D,Help2!W:W)</f>
        <v>2287</v>
      </c>
      <c r="AA118" s="979">
        <f>_xlfn.XLOOKUP($D118,Help2!$D:$D,Help2!X:X)</f>
        <v>21</v>
      </c>
      <c r="AB118" s="979">
        <f>_xlfn.XLOOKUP($D118,Help2!$D:$D,Help2!Y:Y)</f>
        <v>6146</v>
      </c>
      <c r="AC118" s="979">
        <f>_xlfn.XLOOKUP($D118,Help2!$D:$D,Help2!Z:Z)</f>
        <v>1452</v>
      </c>
      <c r="AD118" s="979">
        <f>_xlfn.XLOOKUP($D118,Help2!$D:$D,Help2!AA:AA)</f>
        <v>1080</v>
      </c>
      <c r="AE118" s="979">
        <f>_xlfn.XLOOKUP($D118,Help2!$D:$D,Help2!AB:AB)</f>
        <v>1132</v>
      </c>
      <c r="AF118" s="979">
        <f>_xlfn.XLOOKUP($D118,Help2!$D:$D,Help2!AC:AC)</f>
        <v>172</v>
      </c>
      <c r="AG118" s="979">
        <f>_xlfn.XLOOKUP($D118,Help2!$D:$D,Help2!AD:AD)</f>
        <v>536</v>
      </c>
      <c r="AH118" s="979">
        <f>_xlfn.XLOOKUP($D118,Help2!$D:$D,Help2!AE:AE)</f>
        <v>3258</v>
      </c>
      <c r="AI118" s="979">
        <f>_xlfn.XLOOKUP($D118,Help2!$D:$D,Help2!AF:AF)</f>
        <v>3455</v>
      </c>
      <c r="AJ118" s="979">
        <f>_xlfn.XLOOKUP($D118,Help2!$D:$D,Help2!AG:AG)</f>
        <v>344.03064814551703</v>
      </c>
      <c r="AK118" s="979">
        <f>_xlfn.XLOOKUP($D118,Help2!$D:$D,Help2!AH:AH)</f>
        <v>6478.2</v>
      </c>
      <c r="AL118" s="979">
        <f>_xlfn.XLOOKUP($D118,Help2!$D:$D,Help2!AI:AI)</f>
        <v>592.5</v>
      </c>
      <c r="AM118" s="979">
        <f>_xlfn.XLOOKUP($D118,Help2!$D:$D,Help2!AJ:AJ)</f>
        <v>24.46</v>
      </c>
      <c r="AN118" s="979">
        <f>_xlfn.XLOOKUP($D118,Help2!$D:$D,Help2!AK:AK)</f>
        <v>0</v>
      </c>
    </row>
    <row r="119" spans="1:40" x14ac:dyDescent="0.2">
      <c r="A119" s="1">
        <v>45043</v>
      </c>
      <c r="B119">
        <f t="shared" si="0"/>
        <v>4</v>
      </c>
      <c r="C119">
        <f t="shared" si="1"/>
        <v>2023</v>
      </c>
      <c r="D119" s="872" t="str">
        <f t="shared" si="2"/>
        <v>04´2023</v>
      </c>
      <c r="F119" s="2">
        <f t="shared" si="3"/>
        <v>24</v>
      </c>
      <c r="G119" s="3">
        <f t="shared" si="4"/>
        <v>3.3333333333333333E-2</v>
      </c>
      <c r="H119" s="5">
        <f t="shared" si="5"/>
        <v>1</v>
      </c>
      <c r="I119" s="979">
        <f>_xlfn.XLOOKUP($D119,Help2!$D:$D,Help2!H:H)</f>
        <v>18085</v>
      </c>
      <c r="J119" s="979">
        <f>_xlfn.XLOOKUP($D119,Help2!$D:$D,Help2!I:I)</f>
        <v>10487</v>
      </c>
      <c r="K119" s="979">
        <f>_xlfn.XLOOKUP($D119,Help2!$D:$D,Help2!J:J)</f>
        <v>3355</v>
      </c>
      <c r="L119" s="979">
        <f>_xlfn.XLOOKUP($D119,Help2!$D:$D,Help2!K:K)</f>
        <v>2791</v>
      </c>
      <c r="M119" s="979">
        <f>_xlfn.XLOOKUP($D119,Help2!$D:$D,Help2!L:L)</f>
        <v>7849</v>
      </c>
      <c r="N119" s="979">
        <f>_xlfn.XLOOKUP($D119,Help2!$D:$D,Help2!M:M)</f>
        <v>8887</v>
      </c>
      <c r="P119" s="979">
        <f>_xlfn.XLOOKUP($D119,Help2!$D:$D,Help2!F:F)</f>
        <v>720</v>
      </c>
      <c r="Q119" s="979">
        <f t="shared" si="6"/>
        <v>720</v>
      </c>
      <c r="R119" s="979">
        <f>_xlfn.XLOOKUP($D119,Help2!$D:$D,Help2!N:N)</f>
        <v>7849</v>
      </c>
      <c r="S119" s="979">
        <f>_xlfn.XLOOKUP($D119,Help2!$D:$D,Help2!O:O)</f>
        <v>8814.9599999999991</v>
      </c>
      <c r="T119" s="979">
        <f>_xlfn.XLOOKUP($D119,Help2!$D:$D,Help2!P:P)</f>
        <v>0</v>
      </c>
      <c r="U119" s="979">
        <f>_xlfn.XLOOKUP($D119,Help2!$D:$D,Help2!Q:Q)</f>
        <v>0</v>
      </c>
      <c r="V119" s="979">
        <f>_xlfn.XLOOKUP($D119,Help2!$D:$D,Help2!R:R)</f>
        <v>95.325999999999993</v>
      </c>
      <c r="W119" s="979">
        <f>_xlfn.XLOOKUP($D119,Help2!$D:$D,Help2!S:S)</f>
        <v>11780.12</v>
      </c>
      <c r="Y119" s="979">
        <f>_xlfn.XLOOKUP($D119,Help2!$D:$D,Help2!V:V)</f>
        <v>8179</v>
      </c>
      <c r="Z119" s="979">
        <f>_xlfn.XLOOKUP($D119,Help2!$D:$D,Help2!W:W)</f>
        <v>2287</v>
      </c>
      <c r="AA119" s="979">
        <f>_xlfn.XLOOKUP($D119,Help2!$D:$D,Help2!X:X)</f>
        <v>21</v>
      </c>
      <c r="AB119" s="979">
        <f>_xlfn.XLOOKUP($D119,Help2!$D:$D,Help2!Y:Y)</f>
        <v>6146</v>
      </c>
      <c r="AC119" s="979">
        <f>_xlfn.XLOOKUP($D119,Help2!$D:$D,Help2!Z:Z)</f>
        <v>1452</v>
      </c>
      <c r="AD119" s="979">
        <f>_xlfn.XLOOKUP($D119,Help2!$D:$D,Help2!AA:AA)</f>
        <v>1080</v>
      </c>
      <c r="AE119" s="979">
        <f>_xlfn.XLOOKUP($D119,Help2!$D:$D,Help2!AB:AB)</f>
        <v>1132</v>
      </c>
      <c r="AF119" s="979">
        <f>_xlfn.XLOOKUP($D119,Help2!$D:$D,Help2!AC:AC)</f>
        <v>172</v>
      </c>
      <c r="AG119" s="979">
        <f>_xlfn.XLOOKUP($D119,Help2!$D:$D,Help2!AD:AD)</f>
        <v>536</v>
      </c>
      <c r="AH119" s="979">
        <f>_xlfn.XLOOKUP($D119,Help2!$D:$D,Help2!AE:AE)</f>
        <v>3258</v>
      </c>
      <c r="AI119" s="979">
        <f>_xlfn.XLOOKUP($D119,Help2!$D:$D,Help2!AF:AF)</f>
        <v>3455</v>
      </c>
      <c r="AJ119" s="979">
        <f>_xlfn.XLOOKUP($D119,Help2!$D:$D,Help2!AG:AG)</f>
        <v>344.03064814551703</v>
      </c>
      <c r="AK119" s="979">
        <f>_xlfn.XLOOKUP($D119,Help2!$D:$D,Help2!AH:AH)</f>
        <v>6478.2</v>
      </c>
      <c r="AL119" s="979">
        <f>_xlfn.XLOOKUP($D119,Help2!$D:$D,Help2!AI:AI)</f>
        <v>592.5</v>
      </c>
      <c r="AM119" s="979">
        <f>_xlfn.XLOOKUP($D119,Help2!$D:$D,Help2!AJ:AJ)</f>
        <v>24.46</v>
      </c>
      <c r="AN119" s="979">
        <f>_xlfn.XLOOKUP($D119,Help2!$D:$D,Help2!AK:AK)</f>
        <v>0</v>
      </c>
    </row>
    <row r="120" spans="1:40" x14ac:dyDescent="0.2">
      <c r="A120" s="1">
        <v>45044</v>
      </c>
      <c r="B120">
        <f t="shared" si="0"/>
        <v>4</v>
      </c>
      <c r="C120">
        <f t="shared" si="1"/>
        <v>2023</v>
      </c>
      <c r="D120" s="872" t="str">
        <f t="shared" si="2"/>
        <v>04´2023</v>
      </c>
      <c r="F120" s="2">
        <f t="shared" si="3"/>
        <v>24</v>
      </c>
      <c r="G120" s="3">
        <f t="shared" si="4"/>
        <v>3.3333333333333333E-2</v>
      </c>
      <c r="H120" s="5">
        <f t="shared" si="5"/>
        <v>1</v>
      </c>
      <c r="I120" s="979">
        <f>_xlfn.XLOOKUP($D120,Help2!$D:$D,Help2!H:H)</f>
        <v>18085</v>
      </c>
      <c r="J120" s="979">
        <f>_xlfn.XLOOKUP($D120,Help2!$D:$D,Help2!I:I)</f>
        <v>10487</v>
      </c>
      <c r="K120" s="979">
        <f>_xlfn.XLOOKUP($D120,Help2!$D:$D,Help2!J:J)</f>
        <v>3355</v>
      </c>
      <c r="L120" s="979">
        <f>_xlfn.XLOOKUP($D120,Help2!$D:$D,Help2!K:K)</f>
        <v>2791</v>
      </c>
      <c r="M120" s="979">
        <f>_xlfn.XLOOKUP($D120,Help2!$D:$D,Help2!L:L)</f>
        <v>7849</v>
      </c>
      <c r="N120" s="979">
        <f>_xlfn.XLOOKUP($D120,Help2!$D:$D,Help2!M:M)</f>
        <v>8887</v>
      </c>
      <c r="P120" s="979">
        <f>_xlfn.XLOOKUP($D120,Help2!$D:$D,Help2!F:F)</f>
        <v>720</v>
      </c>
      <c r="Q120" s="979">
        <f t="shared" si="6"/>
        <v>720</v>
      </c>
      <c r="R120" s="979">
        <f>_xlfn.XLOOKUP($D120,Help2!$D:$D,Help2!N:N)</f>
        <v>7849</v>
      </c>
      <c r="S120" s="979">
        <f>_xlfn.XLOOKUP($D120,Help2!$D:$D,Help2!O:O)</f>
        <v>8814.9599999999991</v>
      </c>
      <c r="T120" s="979">
        <f>_xlfn.XLOOKUP($D120,Help2!$D:$D,Help2!P:P)</f>
        <v>0</v>
      </c>
      <c r="U120" s="979">
        <f>_xlfn.XLOOKUP($D120,Help2!$D:$D,Help2!Q:Q)</f>
        <v>0</v>
      </c>
      <c r="V120" s="979">
        <f>_xlfn.XLOOKUP($D120,Help2!$D:$D,Help2!R:R)</f>
        <v>95.325999999999993</v>
      </c>
      <c r="W120" s="979">
        <f>_xlfn.XLOOKUP($D120,Help2!$D:$D,Help2!S:S)</f>
        <v>11780.12</v>
      </c>
      <c r="Y120" s="979">
        <f>_xlfn.XLOOKUP($D120,Help2!$D:$D,Help2!V:V)</f>
        <v>8179</v>
      </c>
      <c r="Z120" s="979">
        <f>_xlfn.XLOOKUP($D120,Help2!$D:$D,Help2!W:W)</f>
        <v>2287</v>
      </c>
      <c r="AA120" s="979">
        <f>_xlfn.XLOOKUP($D120,Help2!$D:$D,Help2!X:X)</f>
        <v>21</v>
      </c>
      <c r="AB120" s="979">
        <f>_xlfn.XLOOKUP($D120,Help2!$D:$D,Help2!Y:Y)</f>
        <v>6146</v>
      </c>
      <c r="AC120" s="979">
        <f>_xlfn.XLOOKUP($D120,Help2!$D:$D,Help2!Z:Z)</f>
        <v>1452</v>
      </c>
      <c r="AD120" s="979">
        <f>_xlfn.XLOOKUP($D120,Help2!$D:$D,Help2!AA:AA)</f>
        <v>1080</v>
      </c>
      <c r="AE120" s="979">
        <f>_xlfn.XLOOKUP($D120,Help2!$D:$D,Help2!AB:AB)</f>
        <v>1132</v>
      </c>
      <c r="AF120" s="979">
        <f>_xlfn.XLOOKUP($D120,Help2!$D:$D,Help2!AC:AC)</f>
        <v>172</v>
      </c>
      <c r="AG120" s="979">
        <f>_xlfn.XLOOKUP($D120,Help2!$D:$D,Help2!AD:AD)</f>
        <v>536</v>
      </c>
      <c r="AH120" s="979">
        <f>_xlfn.XLOOKUP($D120,Help2!$D:$D,Help2!AE:AE)</f>
        <v>3258</v>
      </c>
      <c r="AI120" s="979">
        <f>_xlfn.XLOOKUP($D120,Help2!$D:$D,Help2!AF:AF)</f>
        <v>3455</v>
      </c>
      <c r="AJ120" s="979">
        <f>_xlfn.XLOOKUP($D120,Help2!$D:$D,Help2!AG:AG)</f>
        <v>344.03064814551703</v>
      </c>
      <c r="AK120" s="979">
        <f>_xlfn.XLOOKUP($D120,Help2!$D:$D,Help2!AH:AH)</f>
        <v>6478.2</v>
      </c>
      <c r="AL120" s="979">
        <f>_xlfn.XLOOKUP($D120,Help2!$D:$D,Help2!AI:AI)</f>
        <v>592.5</v>
      </c>
      <c r="AM120" s="979">
        <f>_xlfn.XLOOKUP($D120,Help2!$D:$D,Help2!AJ:AJ)</f>
        <v>24.46</v>
      </c>
      <c r="AN120" s="979">
        <f>_xlfn.XLOOKUP($D120,Help2!$D:$D,Help2!AK:AK)</f>
        <v>0</v>
      </c>
    </row>
    <row r="121" spans="1:40" x14ac:dyDescent="0.2">
      <c r="A121" s="1">
        <v>45045</v>
      </c>
      <c r="B121">
        <f t="shared" si="0"/>
        <v>4</v>
      </c>
      <c r="C121">
        <f t="shared" si="1"/>
        <v>2023</v>
      </c>
      <c r="D121" s="872" t="str">
        <f t="shared" si="2"/>
        <v>04´2023</v>
      </c>
      <c r="F121" s="2">
        <f t="shared" si="3"/>
        <v>24</v>
      </c>
      <c r="G121" s="3">
        <f t="shared" si="4"/>
        <v>3.3333333333333333E-2</v>
      </c>
      <c r="H121" s="5">
        <f t="shared" si="5"/>
        <v>1</v>
      </c>
      <c r="I121" s="979">
        <f>_xlfn.XLOOKUP($D121,Help2!$D:$D,Help2!H:H)</f>
        <v>18085</v>
      </c>
      <c r="J121" s="979">
        <f>_xlfn.XLOOKUP($D121,Help2!$D:$D,Help2!I:I)</f>
        <v>10487</v>
      </c>
      <c r="K121" s="979">
        <f>_xlfn.XLOOKUP($D121,Help2!$D:$D,Help2!J:J)</f>
        <v>3355</v>
      </c>
      <c r="L121" s="979">
        <f>_xlfn.XLOOKUP($D121,Help2!$D:$D,Help2!K:K)</f>
        <v>2791</v>
      </c>
      <c r="M121" s="979">
        <f>_xlfn.XLOOKUP($D121,Help2!$D:$D,Help2!L:L)</f>
        <v>7849</v>
      </c>
      <c r="N121" s="979">
        <f>_xlfn.XLOOKUP($D121,Help2!$D:$D,Help2!M:M)</f>
        <v>8887</v>
      </c>
      <c r="P121" s="979">
        <f>_xlfn.XLOOKUP($D121,Help2!$D:$D,Help2!F:F)</f>
        <v>720</v>
      </c>
      <c r="Q121" s="979">
        <f t="shared" si="6"/>
        <v>720</v>
      </c>
      <c r="R121" s="979">
        <f>_xlfn.XLOOKUP($D121,Help2!$D:$D,Help2!N:N)</f>
        <v>7849</v>
      </c>
      <c r="S121" s="979">
        <f>_xlfn.XLOOKUP($D121,Help2!$D:$D,Help2!O:O)</f>
        <v>8814.9599999999991</v>
      </c>
      <c r="T121" s="979">
        <f>_xlfn.XLOOKUP($D121,Help2!$D:$D,Help2!P:P)</f>
        <v>0</v>
      </c>
      <c r="U121" s="979">
        <f>_xlfn.XLOOKUP($D121,Help2!$D:$D,Help2!Q:Q)</f>
        <v>0</v>
      </c>
      <c r="V121" s="979">
        <f>_xlfn.XLOOKUP($D121,Help2!$D:$D,Help2!R:R)</f>
        <v>95.325999999999993</v>
      </c>
      <c r="W121" s="979">
        <f>_xlfn.XLOOKUP($D121,Help2!$D:$D,Help2!S:S)</f>
        <v>11780.12</v>
      </c>
      <c r="Y121" s="979">
        <f>_xlfn.XLOOKUP($D121,Help2!$D:$D,Help2!V:V)</f>
        <v>8179</v>
      </c>
      <c r="Z121" s="979">
        <f>_xlfn.XLOOKUP($D121,Help2!$D:$D,Help2!W:W)</f>
        <v>2287</v>
      </c>
      <c r="AA121" s="979">
        <f>_xlfn.XLOOKUP($D121,Help2!$D:$D,Help2!X:X)</f>
        <v>21</v>
      </c>
      <c r="AB121" s="979">
        <f>_xlfn.XLOOKUP($D121,Help2!$D:$D,Help2!Y:Y)</f>
        <v>6146</v>
      </c>
      <c r="AC121" s="979">
        <f>_xlfn.XLOOKUP($D121,Help2!$D:$D,Help2!Z:Z)</f>
        <v>1452</v>
      </c>
      <c r="AD121" s="979">
        <f>_xlfn.XLOOKUP($D121,Help2!$D:$D,Help2!AA:AA)</f>
        <v>1080</v>
      </c>
      <c r="AE121" s="979">
        <f>_xlfn.XLOOKUP($D121,Help2!$D:$D,Help2!AB:AB)</f>
        <v>1132</v>
      </c>
      <c r="AF121" s="979">
        <f>_xlfn.XLOOKUP($D121,Help2!$D:$D,Help2!AC:AC)</f>
        <v>172</v>
      </c>
      <c r="AG121" s="979">
        <f>_xlfn.XLOOKUP($D121,Help2!$D:$D,Help2!AD:AD)</f>
        <v>536</v>
      </c>
      <c r="AH121" s="979">
        <f>_xlfn.XLOOKUP($D121,Help2!$D:$D,Help2!AE:AE)</f>
        <v>3258</v>
      </c>
      <c r="AI121" s="979">
        <f>_xlfn.XLOOKUP($D121,Help2!$D:$D,Help2!AF:AF)</f>
        <v>3455</v>
      </c>
      <c r="AJ121" s="979">
        <f>_xlfn.XLOOKUP($D121,Help2!$D:$D,Help2!AG:AG)</f>
        <v>344.03064814551703</v>
      </c>
      <c r="AK121" s="979">
        <f>_xlfn.XLOOKUP($D121,Help2!$D:$D,Help2!AH:AH)</f>
        <v>6478.2</v>
      </c>
      <c r="AL121" s="979">
        <f>_xlfn.XLOOKUP($D121,Help2!$D:$D,Help2!AI:AI)</f>
        <v>592.5</v>
      </c>
      <c r="AM121" s="979">
        <f>_xlfn.XLOOKUP($D121,Help2!$D:$D,Help2!AJ:AJ)</f>
        <v>24.46</v>
      </c>
      <c r="AN121" s="979">
        <f>_xlfn.XLOOKUP($D121,Help2!$D:$D,Help2!AK:AK)</f>
        <v>0</v>
      </c>
    </row>
    <row r="122" spans="1:40" x14ac:dyDescent="0.2">
      <c r="A122" s="1">
        <v>45046</v>
      </c>
      <c r="B122">
        <f t="shared" si="0"/>
        <v>4</v>
      </c>
      <c r="C122">
        <f t="shared" si="1"/>
        <v>2023</v>
      </c>
      <c r="D122" s="872" t="str">
        <f t="shared" si="2"/>
        <v>04´2023</v>
      </c>
      <c r="F122" s="2">
        <f t="shared" si="3"/>
        <v>24</v>
      </c>
      <c r="G122" s="3">
        <f t="shared" si="4"/>
        <v>3.3333333333333333E-2</v>
      </c>
      <c r="H122" s="5">
        <f t="shared" si="5"/>
        <v>1</v>
      </c>
      <c r="I122" s="979">
        <f>_xlfn.XLOOKUP($D122,Help2!$D:$D,Help2!H:H)</f>
        <v>18085</v>
      </c>
      <c r="J122" s="979">
        <f>_xlfn.XLOOKUP($D122,Help2!$D:$D,Help2!I:I)</f>
        <v>10487</v>
      </c>
      <c r="K122" s="979">
        <f>_xlfn.XLOOKUP($D122,Help2!$D:$D,Help2!J:J)</f>
        <v>3355</v>
      </c>
      <c r="L122" s="979">
        <f>_xlfn.XLOOKUP($D122,Help2!$D:$D,Help2!K:K)</f>
        <v>2791</v>
      </c>
      <c r="M122" s="979">
        <f>_xlfn.XLOOKUP($D122,Help2!$D:$D,Help2!L:L)</f>
        <v>7849</v>
      </c>
      <c r="N122" s="979">
        <f>_xlfn.XLOOKUP($D122,Help2!$D:$D,Help2!M:M)</f>
        <v>8887</v>
      </c>
      <c r="P122" s="979">
        <f>_xlfn.XLOOKUP($D122,Help2!$D:$D,Help2!F:F)</f>
        <v>720</v>
      </c>
      <c r="Q122" s="979">
        <f t="shared" si="6"/>
        <v>720</v>
      </c>
      <c r="R122" s="979">
        <f>_xlfn.XLOOKUP($D122,Help2!$D:$D,Help2!N:N)</f>
        <v>7849</v>
      </c>
      <c r="S122" s="979">
        <f>_xlfn.XLOOKUP($D122,Help2!$D:$D,Help2!O:O)</f>
        <v>8814.9599999999991</v>
      </c>
      <c r="T122" s="979">
        <f>_xlfn.XLOOKUP($D122,Help2!$D:$D,Help2!P:P)</f>
        <v>0</v>
      </c>
      <c r="U122" s="979">
        <f>_xlfn.XLOOKUP($D122,Help2!$D:$D,Help2!Q:Q)</f>
        <v>0</v>
      </c>
      <c r="V122" s="979">
        <f>_xlfn.XLOOKUP($D122,Help2!$D:$D,Help2!R:R)</f>
        <v>95.325999999999993</v>
      </c>
      <c r="W122" s="979">
        <f>_xlfn.XLOOKUP($D122,Help2!$D:$D,Help2!S:S)</f>
        <v>11780.12</v>
      </c>
      <c r="Y122" s="979">
        <f>_xlfn.XLOOKUP($D122,Help2!$D:$D,Help2!V:V)</f>
        <v>8179</v>
      </c>
      <c r="Z122" s="979">
        <f>_xlfn.XLOOKUP($D122,Help2!$D:$D,Help2!W:W)</f>
        <v>2287</v>
      </c>
      <c r="AA122" s="979">
        <f>_xlfn.XLOOKUP($D122,Help2!$D:$D,Help2!X:X)</f>
        <v>21</v>
      </c>
      <c r="AB122" s="979">
        <f>_xlfn.XLOOKUP($D122,Help2!$D:$D,Help2!Y:Y)</f>
        <v>6146</v>
      </c>
      <c r="AC122" s="979">
        <f>_xlfn.XLOOKUP($D122,Help2!$D:$D,Help2!Z:Z)</f>
        <v>1452</v>
      </c>
      <c r="AD122" s="979">
        <f>_xlfn.XLOOKUP($D122,Help2!$D:$D,Help2!AA:AA)</f>
        <v>1080</v>
      </c>
      <c r="AE122" s="979">
        <f>_xlfn.XLOOKUP($D122,Help2!$D:$D,Help2!AB:AB)</f>
        <v>1132</v>
      </c>
      <c r="AF122" s="979">
        <f>_xlfn.XLOOKUP($D122,Help2!$D:$D,Help2!AC:AC)</f>
        <v>172</v>
      </c>
      <c r="AG122" s="979">
        <f>_xlfn.XLOOKUP($D122,Help2!$D:$D,Help2!AD:AD)</f>
        <v>536</v>
      </c>
      <c r="AH122" s="979">
        <f>_xlfn.XLOOKUP($D122,Help2!$D:$D,Help2!AE:AE)</f>
        <v>3258</v>
      </c>
      <c r="AI122" s="979">
        <f>_xlfn.XLOOKUP($D122,Help2!$D:$D,Help2!AF:AF)</f>
        <v>3455</v>
      </c>
      <c r="AJ122" s="979">
        <f>_xlfn.XLOOKUP($D122,Help2!$D:$D,Help2!AG:AG)</f>
        <v>344.03064814551703</v>
      </c>
      <c r="AK122" s="979">
        <f>_xlfn.XLOOKUP($D122,Help2!$D:$D,Help2!AH:AH)</f>
        <v>6478.2</v>
      </c>
      <c r="AL122" s="979">
        <f>_xlfn.XLOOKUP($D122,Help2!$D:$D,Help2!AI:AI)</f>
        <v>592.5</v>
      </c>
      <c r="AM122" s="979">
        <f>_xlfn.XLOOKUP($D122,Help2!$D:$D,Help2!AJ:AJ)</f>
        <v>24.46</v>
      </c>
      <c r="AN122" s="979">
        <f>_xlfn.XLOOKUP($D122,Help2!$D:$D,Help2!AK:AK)</f>
        <v>0</v>
      </c>
    </row>
    <row r="123" spans="1:40" x14ac:dyDescent="0.2">
      <c r="A123" s="1">
        <v>45047</v>
      </c>
      <c r="B123">
        <f t="shared" si="0"/>
        <v>5</v>
      </c>
      <c r="C123">
        <f t="shared" si="1"/>
        <v>2023</v>
      </c>
      <c r="D123" s="872" t="str">
        <f t="shared" si="2"/>
        <v>05´2023</v>
      </c>
      <c r="F123" s="2">
        <f t="shared" si="3"/>
        <v>24</v>
      </c>
      <c r="G123" s="3">
        <f t="shared" si="4"/>
        <v>3.2258064516129031E-2</v>
      </c>
      <c r="H123" s="5">
        <f t="shared" si="5"/>
        <v>1</v>
      </c>
      <c r="I123" s="979">
        <f>_xlfn.XLOOKUP($D123,Help2!$D:$D,Help2!H:H)</f>
        <v>19052</v>
      </c>
      <c r="J123" s="979">
        <f>_xlfn.XLOOKUP($D123,Help2!$D:$D,Help2!I:I)</f>
        <v>11327</v>
      </c>
      <c r="K123" s="979">
        <f>_xlfn.XLOOKUP($D123,Help2!$D:$D,Help2!J:J)</f>
        <v>4055</v>
      </c>
      <c r="L123" s="979">
        <f>_xlfn.XLOOKUP($D123,Help2!$D:$D,Help2!K:K)</f>
        <v>3329</v>
      </c>
      <c r="M123" s="979">
        <f>_xlfn.XLOOKUP($D123,Help2!$D:$D,Help2!L:L)</f>
        <v>8246</v>
      </c>
      <c r="N123" s="979">
        <f>_xlfn.XLOOKUP($D123,Help2!$D:$D,Help2!M:M)</f>
        <v>9631</v>
      </c>
      <c r="P123" s="979">
        <f>_xlfn.XLOOKUP($D123,Help2!$D:$D,Help2!F:F)</f>
        <v>744</v>
      </c>
      <c r="Q123" s="979">
        <f t="shared" si="6"/>
        <v>744</v>
      </c>
      <c r="R123" s="979">
        <f>_xlfn.XLOOKUP($D123,Help2!$D:$D,Help2!N:N)</f>
        <v>8461.4197822915175</v>
      </c>
      <c r="S123" s="979">
        <f>_xlfn.XLOOKUP($D123,Help2!$D:$D,Help2!O:O)</f>
        <v>8945.9419999999991</v>
      </c>
      <c r="T123" s="979">
        <f>_xlfn.XLOOKUP($D123,Help2!$D:$D,Help2!P:P)</f>
        <v>598.86</v>
      </c>
      <c r="U123" s="979">
        <f>_xlfn.XLOOKUP($D123,Help2!$D:$D,Help2!Q:Q)</f>
        <v>0</v>
      </c>
      <c r="V123" s="979">
        <f>_xlfn.XLOOKUP($D123,Help2!$D:$D,Help2!R:R)</f>
        <v>0</v>
      </c>
      <c r="W123" s="979">
        <f>_xlfn.XLOOKUP($D123,Help2!$D:$D,Help2!S:S)</f>
        <v>29096.329999999998</v>
      </c>
      <c r="Y123" s="979">
        <f>_xlfn.XLOOKUP($D123,Help2!$D:$D,Help2!V:V)</f>
        <v>8759</v>
      </c>
      <c r="Z123" s="979">
        <f>_xlfn.XLOOKUP($D123,Help2!$D:$D,Help2!W:W)</f>
        <v>2568</v>
      </c>
      <c r="AA123" s="979">
        <f>_xlfn.XLOOKUP($D123,Help2!$D:$D,Help2!X:X)</f>
        <v>0</v>
      </c>
      <c r="AB123" s="979">
        <f>_xlfn.XLOOKUP($D123,Help2!$D:$D,Help2!Y:Y)</f>
        <v>7384</v>
      </c>
      <c r="AC123" s="979">
        <f>_xlfn.XLOOKUP($D123,Help2!$D:$D,Help2!Z:Z)</f>
        <v>341</v>
      </c>
      <c r="AD123" s="979">
        <f>_xlfn.XLOOKUP($D123,Help2!$D:$D,Help2!AA:AA)</f>
        <v>906</v>
      </c>
      <c r="AE123" s="979">
        <f>_xlfn.XLOOKUP($D123,Help2!$D:$D,Help2!AB:AB)</f>
        <v>1318</v>
      </c>
      <c r="AF123" s="979">
        <f>_xlfn.XLOOKUP($D123,Help2!$D:$D,Help2!AC:AC)</f>
        <v>145</v>
      </c>
      <c r="AG123" s="979">
        <f>_xlfn.XLOOKUP($D123,Help2!$D:$D,Help2!AD:AD)</f>
        <v>558</v>
      </c>
      <c r="AH123" s="979">
        <f>_xlfn.XLOOKUP($D123,Help2!$D:$D,Help2!AE:AE)</f>
        <v>4108</v>
      </c>
      <c r="AI123" s="979">
        <f>_xlfn.XLOOKUP($D123,Help2!$D:$D,Help2!AF:AF)</f>
        <v>3608</v>
      </c>
      <c r="AJ123" s="979">
        <f>_xlfn.XLOOKUP($D123,Help2!$D:$D,Help2!AG:AG)</f>
        <v>368.39002047437623</v>
      </c>
      <c r="AK123" s="979">
        <f>_xlfn.XLOOKUP($D123,Help2!$D:$D,Help2!AH:AH)</f>
        <v>7317</v>
      </c>
      <c r="AL123" s="979">
        <f>_xlfn.XLOOKUP($D123,Help2!$D:$D,Help2!AI:AI)</f>
        <v>759.5</v>
      </c>
      <c r="AM123" s="979">
        <f>_xlfn.XLOOKUP($D123,Help2!$D:$D,Help2!AJ:AJ)</f>
        <v>0</v>
      </c>
      <c r="AN123" s="979">
        <f>_xlfn.XLOOKUP($D123,Help2!$D:$D,Help2!AK:AK)</f>
        <v>0</v>
      </c>
    </row>
    <row r="124" spans="1:40" x14ac:dyDescent="0.2">
      <c r="A124" s="1">
        <v>45048</v>
      </c>
      <c r="B124">
        <f t="shared" si="0"/>
        <v>5</v>
      </c>
      <c r="C124">
        <f t="shared" si="1"/>
        <v>2023</v>
      </c>
      <c r="D124" s="872" t="str">
        <f t="shared" si="2"/>
        <v>05´2023</v>
      </c>
      <c r="F124" s="2">
        <f t="shared" si="3"/>
        <v>24</v>
      </c>
      <c r="G124" s="3">
        <f t="shared" si="4"/>
        <v>3.2258064516129031E-2</v>
      </c>
      <c r="H124" s="5">
        <f t="shared" si="5"/>
        <v>1</v>
      </c>
      <c r="I124" s="979">
        <f>_xlfn.XLOOKUP($D124,Help2!$D:$D,Help2!H:H)</f>
        <v>19052</v>
      </c>
      <c r="J124" s="979">
        <f>_xlfn.XLOOKUP($D124,Help2!$D:$D,Help2!I:I)</f>
        <v>11327</v>
      </c>
      <c r="K124" s="979">
        <f>_xlfn.XLOOKUP($D124,Help2!$D:$D,Help2!J:J)</f>
        <v>4055</v>
      </c>
      <c r="L124" s="979">
        <f>_xlfn.XLOOKUP($D124,Help2!$D:$D,Help2!K:K)</f>
        <v>3329</v>
      </c>
      <c r="M124" s="979">
        <f>_xlfn.XLOOKUP($D124,Help2!$D:$D,Help2!L:L)</f>
        <v>8246</v>
      </c>
      <c r="N124" s="979">
        <f>_xlfn.XLOOKUP($D124,Help2!$D:$D,Help2!M:M)</f>
        <v>9631</v>
      </c>
      <c r="P124" s="979">
        <f>_xlfn.XLOOKUP($D124,Help2!$D:$D,Help2!F:F)</f>
        <v>744</v>
      </c>
      <c r="Q124" s="979">
        <f t="shared" si="6"/>
        <v>744</v>
      </c>
      <c r="R124" s="979">
        <f>_xlfn.XLOOKUP($D124,Help2!$D:$D,Help2!N:N)</f>
        <v>8461.4197822915175</v>
      </c>
      <c r="S124" s="979">
        <f>_xlfn.XLOOKUP($D124,Help2!$D:$D,Help2!O:O)</f>
        <v>8945.9419999999991</v>
      </c>
      <c r="T124" s="979">
        <f>_xlfn.XLOOKUP($D124,Help2!$D:$D,Help2!P:P)</f>
        <v>598.86</v>
      </c>
      <c r="U124" s="979">
        <f>_xlfn.XLOOKUP($D124,Help2!$D:$D,Help2!Q:Q)</f>
        <v>0</v>
      </c>
      <c r="V124" s="979">
        <f>_xlfn.XLOOKUP($D124,Help2!$D:$D,Help2!R:R)</f>
        <v>0</v>
      </c>
      <c r="W124" s="979">
        <f>_xlfn.XLOOKUP($D124,Help2!$D:$D,Help2!S:S)</f>
        <v>29096.329999999998</v>
      </c>
      <c r="Y124" s="979">
        <f>_xlfn.XLOOKUP($D124,Help2!$D:$D,Help2!V:V)</f>
        <v>8759</v>
      </c>
      <c r="Z124" s="979">
        <f>_xlfn.XLOOKUP($D124,Help2!$D:$D,Help2!W:W)</f>
        <v>2568</v>
      </c>
      <c r="AA124" s="979">
        <f>_xlfn.XLOOKUP($D124,Help2!$D:$D,Help2!X:X)</f>
        <v>0</v>
      </c>
      <c r="AB124" s="979">
        <f>_xlfn.XLOOKUP($D124,Help2!$D:$D,Help2!Y:Y)</f>
        <v>7384</v>
      </c>
      <c r="AC124" s="979">
        <f>_xlfn.XLOOKUP($D124,Help2!$D:$D,Help2!Z:Z)</f>
        <v>341</v>
      </c>
      <c r="AD124" s="979">
        <f>_xlfn.XLOOKUP($D124,Help2!$D:$D,Help2!AA:AA)</f>
        <v>906</v>
      </c>
      <c r="AE124" s="979">
        <f>_xlfn.XLOOKUP($D124,Help2!$D:$D,Help2!AB:AB)</f>
        <v>1318</v>
      </c>
      <c r="AF124" s="979">
        <f>_xlfn.XLOOKUP($D124,Help2!$D:$D,Help2!AC:AC)</f>
        <v>145</v>
      </c>
      <c r="AG124" s="979">
        <f>_xlfn.XLOOKUP($D124,Help2!$D:$D,Help2!AD:AD)</f>
        <v>558</v>
      </c>
      <c r="AH124" s="979">
        <f>_xlfn.XLOOKUP($D124,Help2!$D:$D,Help2!AE:AE)</f>
        <v>4108</v>
      </c>
      <c r="AI124" s="979">
        <f>_xlfn.XLOOKUP($D124,Help2!$D:$D,Help2!AF:AF)</f>
        <v>3608</v>
      </c>
      <c r="AJ124" s="979">
        <f>_xlfn.XLOOKUP($D124,Help2!$D:$D,Help2!AG:AG)</f>
        <v>368.39002047437623</v>
      </c>
      <c r="AK124" s="979">
        <f>_xlfn.XLOOKUP($D124,Help2!$D:$D,Help2!AH:AH)</f>
        <v>7317</v>
      </c>
      <c r="AL124" s="979">
        <f>_xlfn.XLOOKUP($D124,Help2!$D:$D,Help2!AI:AI)</f>
        <v>759.5</v>
      </c>
      <c r="AM124" s="979">
        <f>_xlfn.XLOOKUP($D124,Help2!$D:$D,Help2!AJ:AJ)</f>
        <v>0</v>
      </c>
      <c r="AN124" s="979">
        <f>_xlfn.XLOOKUP($D124,Help2!$D:$D,Help2!AK:AK)</f>
        <v>0</v>
      </c>
    </row>
    <row r="125" spans="1:40" x14ac:dyDescent="0.2">
      <c r="A125" s="1">
        <v>45049</v>
      </c>
      <c r="B125">
        <f t="shared" si="0"/>
        <v>5</v>
      </c>
      <c r="C125">
        <f t="shared" si="1"/>
        <v>2023</v>
      </c>
      <c r="D125" s="872" t="str">
        <f t="shared" si="2"/>
        <v>05´2023</v>
      </c>
      <c r="F125" s="2">
        <f t="shared" si="3"/>
        <v>24</v>
      </c>
      <c r="G125" s="3">
        <f t="shared" si="4"/>
        <v>3.2258064516129031E-2</v>
      </c>
      <c r="H125" s="5">
        <f t="shared" si="5"/>
        <v>1</v>
      </c>
      <c r="I125" s="979">
        <f>_xlfn.XLOOKUP($D125,Help2!$D:$D,Help2!H:H)</f>
        <v>19052</v>
      </c>
      <c r="J125" s="979">
        <f>_xlfn.XLOOKUP($D125,Help2!$D:$D,Help2!I:I)</f>
        <v>11327</v>
      </c>
      <c r="K125" s="979">
        <f>_xlfn.XLOOKUP($D125,Help2!$D:$D,Help2!J:J)</f>
        <v>4055</v>
      </c>
      <c r="L125" s="979">
        <f>_xlfn.XLOOKUP($D125,Help2!$D:$D,Help2!K:K)</f>
        <v>3329</v>
      </c>
      <c r="M125" s="979">
        <f>_xlfn.XLOOKUP($D125,Help2!$D:$D,Help2!L:L)</f>
        <v>8246</v>
      </c>
      <c r="N125" s="979">
        <f>_xlfn.XLOOKUP($D125,Help2!$D:$D,Help2!M:M)</f>
        <v>9631</v>
      </c>
      <c r="P125" s="979">
        <f>_xlfn.XLOOKUP($D125,Help2!$D:$D,Help2!F:F)</f>
        <v>744</v>
      </c>
      <c r="Q125" s="979">
        <f t="shared" si="6"/>
        <v>744</v>
      </c>
      <c r="R125" s="979">
        <f>_xlfn.XLOOKUP($D125,Help2!$D:$D,Help2!N:N)</f>
        <v>8461.4197822915175</v>
      </c>
      <c r="S125" s="979">
        <f>_xlfn.XLOOKUP($D125,Help2!$D:$D,Help2!O:O)</f>
        <v>8945.9419999999991</v>
      </c>
      <c r="T125" s="979">
        <f>_xlfn.XLOOKUP($D125,Help2!$D:$D,Help2!P:P)</f>
        <v>598.86</v>
      </c>
      <c r="U125" s="979">
        <f>_xlfn.XLOOKUP($D125,Help2!$D:$D,Help2!Q:Q)</f>
        <v>0</v>
      </c>
      <c r="V125" s="979">
        <f>_xlfn.XLOOKUP($D125,Help2!$D:$D,Help2!R:R)</f>
        <v>0</v>
      </c>
      <c r="W125" s="979">
        <f>_xlfn.XLOOKUP($D125,Help2!$D:$D,Help2!S:S)</f>
        <v>29096.329999999998</v>
      </c>
      <c r="Y125" s="979">
        <f>_xlfn.XLOOKUP($D125,Help2!$D:$D,Help2!V:V)</f>
        <v>8759</v>
      </c>
      <c r="Z125" s="979">
        <f>_xlfn.XLOOKUP($D125,Help2!$D:$D,Help2!W:W)</f>
        <v>2568</v>
      </c>
      <c r="AA125" s="979">
        <f>_xlfn.XLOOKUP($D125,Help2!$D:$D,Help2!X:X)</f>
        <v>0</v>
      </c>
      <c r="AB125" s="979">
        <f>_xlfn.XLOOKUP($D125,Help2!$D:$D,Help2!Y:Y)</f>
        <v>7384</v>
      </c>
      <c r="AC125" s="979">
        <f>_xlfn.XLOOKUP($D125,Help2!$D:$D,Help2!Z:Z)</f>
        <v>341</v>
      </c>
      <c r="AD125" s="979">
        <f>_xlfn.XLOOKUP($D125,Help2!$D:$D,Help2!AA:AA)</f>
        <v>906</v>
      </c>
      <c r="AE125" s="979">
        <f>_xlfn.XLOOKUP($D125,Help2!$D:$D,Help2!AB:AB)</f>
        <v>1318</v>
      </c>
      <c r="AF125" s="979">
        <f>_xlfn.XLOOKUP($D125,Help2!$D:$D,Help2!AC:AC)</f>
        <v>145</v>
      </c>
      <c r="AG125" s="979">
        <f>_xlfn.XLOOKUP($D125,Help2!$D:$D,Help2!AD:AD)</f>
        <v>558</v>
      </c>
      <c r="AH125" s="979">
        <f>_xlfn.XLOOKUP($D125,Help2!$D:$D,Help2!AE:AE)</f>
        <v>4108</v>
      </c>
      <c r="AI125" s="979">
        <f>_xlfn.XLOOKUP($D125,Help2!$D:$D,Help2!AF:AF)</f>
        <v>3608</v>
      </c>
      <c r="AJ125" s="979">
        <f>_xlfn.XLOOKUP($D125,Help2!$D:$D,Help2!AG:AG)</f>
        <v>368.39002047437623</v>
      </c>
      <c r="AK125" s="979">
        <f>_xlfn.XLOOKUP($D125,Help2!$D:$D,Help2!AH:AH)</f>
        <v>7317</v>
      </c>
      <c r="AL125" s="979">
        <f>_xlfn.XLOOKUP($D125,Help2!$D:$D,Help2!AI:AI)</f>
        <v>759.5</v>
      </c>
      <c r="AM125" s="979">
        <f>_xlfn.XLOOKUP($D125,Help2!$D:$D,Help2!AJ:AJ)</f>
        <v>0</v>
      </c>
      <c r="AN125" s="979">
        <f>_xlfn.XLOOKUP($D125,Help2!$D:$D,Help2!AK:AK)</f>
        <v>0</v>
      </c>
    </row>
    <row r="126" spans="1:40" x14ac:dyDescent="0.2">
      <c r="A126" s="1">
        <v>45050</v>
      </c>
      <c r="B126">
        <f t="shared" si="0"/>
        <v>5</v>
      </c>
      <c r="C126">
        <f t="shared" si="1"/>
        <v>2023</v>
      </c>
      <c r="D126" s="872" t="str">
        <f t="shared" si="2"/>
        <v>05´2023</v>
      </c>
      <c r="F126" s="2">
        <f t="shared" si="3"/>
        <v>24</v>
      </c>
      <c r="G126" s="3">
        <f t="shared" si="4"/>
        <v>3.2258064516129031E-2</v>
      </c>
      <c r="H126" s="5">
        <f t="shared" si="5"/>
        <v>1</v>
      </c>
      <c r="I126" s="979">
        <f>_xlfn.XLOOKUP($D126,Help2!$D:$D,Help2!H:H)</f>
        <v>19052</v>
      </c>
      <c r="J126" s="979">
        <f>_xlfn.XLOOKUP($D126,Help2!$D:$D,Help2!I:I)</f>
        <v>11327</v>
      </c>
      <c r="K126" s="979">
        <f>_xlfn.XLOOKUP($D126,Help2!$D:$D,Help2!J:J)</f>
        <v>4055</v>
      </c>
      <c r="L126" s="979">
        <f>_xlfn.XLOOKUP($D126,Help2!$D:$D,Help2!K:K)</f>
        <v>3329</v>
      </c>
      <c r="M126" s="979">
        <f>_xlfn.XLOOKUP($D126,Help2!$D:$D,Help2!L:L)</f>
        <v>8246</v>
      </c>
      <c r="N126" s="979">
        <f>_xlfn.XLOOKUP($D126,Help2!$D:$D,Help2!M:M)</f>
        <v>9631</v>
      </c>
      <c r="P126" s="979">
        <f>_xlfn.XLOOKUP($D126,Help2!$D:$D,Help2!F:F)</f>
        <v>744</v>
      </c>
      <c r="Q126" s="979">
        <f t="shared" si="6"/>
        <v>744</v>
      </c>
      <c r="R126" s="979">
        <f>_xlfn.XLOOKUP($D126,Help2!$D:$D,Help2!N:N)</f>
        <v>8461.4197822915175</v>
      </c>
      <c r="S126" s="979">
        <f>_xlfn.XLOOKUP($D126,Help2!$D:$D,Help2!O:O)</f>
        <v>8945.9419999999991</v>
      </c>
      <c r="T126" s="979">
        <f>_xlfn.XLOOKUP($D126,Help2!$D:$D,Help2!P:P)</f>
        <v>598.86</v>
      </c>
      <c r="U126" s="979">
        <f>_xlfn.XLOOKUP($D126,Help2!$D:$D,Help2!Q:Q)</f>
        <v>0</v>
      </c>
      <c r="V126" s="979">
        <f>_xlfn.XLOOKUP($D126,Help2!$D:$D,Help2!R:R)</f>
        <v>0</v>
      </c>
      <c r="W126" s="979">
        <f>_xlfn.XLOOKUP($D126,Help2!$D:$D,Help2!S:S)</f>
        <v>29096.329999999998</v>
      </c>
      <c r="Y126" s="979">
        <f>_xlfn.XLOOKUP($D126,Help2!$D:$D,Help2!V:V)</f>
        <v>8759</v>
      </c>
      <c r="Z126" s="979">
        <f>_xlfn.XLOOKUP($D126,Help2!$D:$D,Help2!W:W)</f>
        <v>2568</v>
      </c>
      <c r="AA126" s="979">
        <f>_xlfn.XLOOKUP($D126,Help2!$D:$D,Help2!X:X)</f>
        <v>0</v>
      </c>
      <c r="AB126" s="979">
        <f>_xlfn.XLOOKUP($D126,Help2!$D:$D,Help2!Y:Y)</f>
        <v>7384</v>
      </c>
      <c r="AC126" s="979">
        <f>_xlfn.XLOOKUP($D126,Help2!$D:$D,Help2!Z:Z)</f>
        <v>341</v>
      </c>
      <c r="AD126" s="979">
        <f>_xlfn.XLOOKUP($D126,Help2!$D:$D,Help2!AA:AA)</f>
        <v>906</v>
      </c>
      <c r="AE126" s="979">
        <f>_xlfn.XLOOKUP($D126,Help2!$D:$D,Help2!AB:AB)</f>
        <v>1318</v>
      </c>
      <c r="AF126" s="979">
        <f>_xlfn.XLOOKUP($D126,Help2!$D:$D,Help2!AC:AC)</f>
        <v>145</v>
      </c>
      <c r="AG126" s="979">
        <f>_xlfn.XLOOKUP($D126,Help2!$D:$D,Help2!AD:AD)</f>
        <v>558</v>
      </c>
      <c r="AH126" s="979">
        <f>_xlfn.XLOOKUP($D126,Help2!$D:$D,Help2!AE:AE)</f>
        <v>4108</v>
      </c>
      <c r="AI126" s="979">
        <f>_xlfn.XLOOKUP($D126,Help2!$D:$D,Help2!AF:AF)</f>
        <v>3608</v>
      </c>
      <c r="AJ126" s="979">
        <f>_xlfn.XLOOKUP($D126,Help2!$D:$D,Help2!AG:AG)</f>
        <v>368.39002047437623</v>
      </c>
      <c r="AK126" s="979">
        <f>_xlfn.XLOOKUP($D126,Help2!$D:$D,Help2!AH:AH)</f>
        <v>7317</v>
      </c>
      <c r="AL126" s="979">
        <f>_xlfn.XLOOKUP($D126,Help2!$D:$D,Help2!AI:AI)</f>
        <v>759.5</v>
      </c>
      <c r="AM126" s="979">
        <f>_xlfn.XLOOKUP($D126,Help2!$D:$D,Help2!AJ:AJ)</f>
        <v>0</v>
      </c>
      <c r="AN126" s="979">
        <f>_xlfn.XLOOKUP($D126,Help2!$D:$D,Help2!AK:AK)</f>
        <v>0</v>
      </c>
    </row>
    <row r="127" spans="1:40" x14ac:dyDescent="0.2">
      <c r="A127" s="1">
        <v>45051</v>
      </c>
      <c r="B127">
        <f t="shared" si="0"/>
        <v>5</v>
      </c>
      <c r="C127">
        <f t="shared" si="1"/>
        <v>2023</v>
      </c>
      <c r="D127" s="872" t="str">
        <f t="shared" si="2"/>
        <v>05´2023</v>
      </c>
      <c r="F127" s="2">
        <f t="shared" si="3"/>
        <v>24</v>
      </c>
      <c r="G127" s="3">
        <f t="shared" si="4"/>
        <v>3.2258064516129031E-2</v>
      </c>
      <c r="H127" s="5">
        <f t="shared" si="5"/>
        <v>1</v>
      </c>
      <c r="I127" s="979">
        <f>_xlfn.XLOOKUP($D127,Help2!$D:$D,Help2!H:H)</f>
        <v>19052</v>
      </c>
      <c r="J127" s="979">
        <f>_xlfn.XLOOKUP($D127,Help2!$D:$D,Help2!I:I)</f>
        <v>11327</v>
      </c>
      <c r="K127" s="979">
        <f>_xlfn.XLOOKUP($D127,Help2!$D:$D,Help2!J:J)</f>
        <v>4055</v>
      </c>
      <c r="L127" s="979">
        <f>_xlfn.XLOOKUP($D127,Help2!$D:$D,Help2!K:K)</f>
        <v>3329</v>
      </c>
      <c r="M127" s="979">
        <f>_xlfn.XLOOKUP($D127,Help2!$D:$D,Help2!L:L)</f>
        <v>8246</v>
      </c>
      <c r="N127" s="979">
        <f>_xlfn.XLOOKUP($D127,Help2!$D:$D,Help2!M:M)</f>
        <v>9631</v>
      </c>
      <c r="P127" s="979">
        <f>_xlfn.XLOOKUP($D127,Help2!$D:$D,Help2!F:F)</f>
        <v>744</v>
      </c>
      <c r="Q127" s="979">
        <f t="shared" si="6"/>
        <v>744</v>
      </c>
      <c r="R127" s="979">
        <f>_xlfn.XLOOKUP($D127,Help2!$D:$D,Help2!N:N)</f>
        <v>8461.4197822915175</v>
      </c>
      <c r="S127" s="979">
        <f>_xlfn.XLOOKUP($D127,Help2!$D:$D,Help2!O:O)</f>
        <v>8945.9419999999991</v>
      </c>
      <c r="T127" s="979">
        <f>_xlfn.XLOOKUP($D127,Help2!$D:$D,Help2!P:P)</f>
        <v>598.86</v>
      </c>
      <c r="U127" s="979">
        <f>_xlfn.XLOOKUP($D127,Help2!$D:$D,Help2!Q:Q)</f>
        <v>0</v>
      </c>
      <c r="V127" s="979">
        <f>_xlfn.XLOOKUP($D127,Help2!$D:$D,Help2!R:R)</f>
        <v>0</v>
      </c>
      <c r="W127" s="979">
        <f>_xlfn.XLOOKUP($D127,Help2!$D:$D,Help2!S:S)</f>
        <v>29096.329999999998</v>
      </c>
      <c r="Y127" s="979">
        <f>_xlfn.XLOOKUP($D127,Help2!$D:$D,Help2!V:V)</f>
        <v>8759</v>
      </c>
      <c r="Z127" s="979">
        <f>_xlfn.XLOOKUP($D127,Help2!$D:$D,Help2!W:W)</f>
        <v>2568</v>
      </c>
      <c r="AA127" s="979">
        <f>_xlfn.XLOOKUP($D127,Help2!$D:$D,Help2!X:X)</f>
        <v>0</v>
      </c>
      <c r="AB127" s="979">
        <f>_xlfn.XLOOKUP($D127,Help2!$D:$D,Help2!Y:Y)</f>
        <v>7384</v>
      </c>
      <c r="AC127" s="979">
        <f>_xlfn.XLOOKUP($D127,Help2!$D:$D,Help2!Z:Z)</f>
        <v>341</v>
      </c>
      <c r="AD127" s="979">
        <f>_xlfn.XLOOKUP($D127,Help2!$D:$D,Help2!AA:AA)</f>
        <v>906</v>
      </c>
      <c r="AE127" s="979">
        <f>_xlfn.XLOOKUP($D127,Help2!$D:$D,Help2!AB:AB)</f>
        <v>1318</v>
      </c>
      <c r="AF127" s="979">
        <f>_xlfn.XLOOKUP($D127,Help2!$D:$D,Help2!AC:AC)</f>
        <v>145</v>
      </c>
      <c r="AG127" s="979">
        <f>_xlfn.XLOOKUP($D127,Help2!$D:$D,Help2!AD:AD)</f>
        <v>558</v>
      </c>
      <c r="AH127" s="979">
        <f>_xlfn.XLOOKUP($D127,Help2!$D:$D,Help2!AE:AE)</f>
        <v>4108</v>
      </c>
      <c r="AI127" s="979">
        <f>_xlfn.XLOOKUP($D127,Help2!$D:$D,Help2!AF:AF)</f>
        <v>3608</v>
      </c>
      <c r="AJ127" s="979">
        <f>_xlfn.XLOOKUP($D127,Help2!$D:$D,Help2!AG:AG)</f>
        <v>368.39002047437623</v>
      </c>
      <c r="AK127" s="979">
        <f>_xlfn.XLOOKUP($D127,Help2!$D:$D,Help2!AH:AH)</f>
        <v>7317</v>
      </c>
      <c r="AL127" s="979">
        <f>_xlfn.XLOOKUP($D127,Help2!$D:$D,Help2!AI:AI)</f>
        <v>759.5</v>
      </c>
      <c r="AM127" s="979">
        <f>_xlfn.XLOOKUP($D127,Help2!$D:$D,Help2!AJ:AJ)</f>
        <v>0</v>
      </c>
      <c r="AN127" s="979">
        <f>_xlfn.XLOOKUP($D127,Help2!$D:$D,Help2!AK:AK)</f>
        <v>0</v>
      </c>
    </row>
    <row r="128" spans="1:40" x14ac:dyDescent="0.2">
      <c r="A128" s="1">
        <v>45052</v>
      </c>
      <c r="B128">
        <f t="shared" si="0"/>
        <v>5</v>
      </c>
      <c r="C128">
        <f t="shared" si="1"/>
        <v>2023</v>
      </c>
      <c r="D128" s="872" t="str">
        <f t="shared" si="2"/>
        <v>05´2023</v>
      </c>
      <c r="F128" s="2">
        <f t="shared" si="3"/>
        <v>24</v>
      </c>
      <c r="G128" s="3">
        <f t="shared" si="4"/>
        <v>3.2258064516129031E-2</v>
      </c>
      <c r="H128" s="5">
        <f t="shared" si="5"/>
        <v>1</v>
      </c>
      <c r="I128" s="979">
        <f>_xlfn.XLOOKUP($D128,Help2!$D:$D,Help2!H:H)</f>
        <v>19052</v>
      </c>
      <c r="J128" s="979">
        <f>_xlfn.XLOOKUP($D128,Help2!$D:$D,Help2!I:I)</f>
        <v>11327</v>
      </c>
      <c r="K128" s="979">
        <f>_xlfn.XLOOKUP($D128,Help2!$D:$D,Help2!J:J)</f>
        <v>4055</v>
      </c>
      <c r="L128" s="979">
        <f>_xlfn.XLOOKUP($D128,Help2!$D:$D,Help2!K:K)</f>
        <v>3329</v>
      </c>
      <c r="M128" s="979">
        <f>_xlfn.XLOOKUP($D128,Help2!$D:$D,Help2!L:L)</f>
        <v>8246</v>
      </c>
      <c r="N128" s="979">
        <f>_xlfn.XLOOKUP($D128,Help2!$D:$D,Help2!M:M)</f>
        <v>9631</v>
      </c>
      <c r="P128" s="979">
        <f>_xlfn.XLOOKUP($D128,Help2!$D:$D,Help2!F:F)</f>
        <v>744</v>
      </c>
      <c r="Q128" s="979">
        <f t="shared" si="6"/>
        <v>744</v>
      </c>
      <c r="R128" s="979">
        <f>_xlfn.XLOOKUP($D128,Help2!$D:$D,Help2!N:N)</f>
        <v>8461.4197822915175</v>
      </c>
      <c r="S128" s="979">
        <f>_xlfn.XLOOKUP($D128,Help2!$D:$D,Help2!O:O)</f>
        <v>8945.9419999999991</v>
      </c>
      <c r="T128" s="979">
        <f>_xlfn.XLOOKUP($D128,Help2!$D:$D,Help2!P:P)</f>
        <v>598.86</v>
      </c>
      <c r="U128" s="979">
        <f>_xlfn.XLOOKUP($D128,Help2!$D:$D,Help2!Q:Q)</f>
        <v>0</v>
      </c>
      <c r="V128" s="979">
        <f>_xlfn.XLOOKUP($D128,Help2!$D:$D,Help2!R:R)</f>
        <v>0</v>
      </c>
      <c r="W128" s="979">
        <f>_xlfn.XLOOKUP($D128,Help2!$D:$D,Help2!S:S)</f>
        <v>29096.329999999998</v>
      </c>
      <c r="Y128" s="979">
        <f>_xlfn.XLOOKUP($D128,Help2!$D:$D,Help2!V:V)</f>
        <v>8759</v>
      </c>
      <c r="Z128" s="979">
        <f>_xlfn.XLOOKUP($D128,Help2!$D:$D,Help2!W:W)</f>
        <v>2568</v>
      </c>
      <c r="AA128" s="979">
        <f>_xlfn.XLOOKUP($D128,Help2!$D:$D,Help2!X:X)</f>
        <v>0</v>
      </c>
      <c r="AB128" s="979">
        <f>_xlfn.XLOOKUP($D128,Help2!$D:$D,Help2!Y:Y)</f>
        <v>7384</v>
      </c>
      <c r="AC128" s="979">
        <f>_xlfn.XLOOKUP($D128,Help2!$D:$D,Help2!Z:Z)</f>
        <v>341</v>
      </c>
      <c r="AD128" s="979">
        <f>_xlfn.XLOOKUP($D128,Help2!$D:$D,Help2!AA:AA)</f>
        <v>906</v>
      </c>
      <c r="AE128" s="979">
        <f>_xlfn.XLOOKUP($D128,Help2!$D:$D,Help2!AB:AB)</f>
        <v>1318</v>
      </c>
      <c r="AF128" s="979">
        <f>_xlfn.XLOOKUP($D128,Help2!$D:$D,Help2!AC:AC)</f>
        <v>145</v>
      </c>
      <c r="AG128" s="979">
        <f>_xlfn.XLOOKUP($D128,Help2!$D:$D,Help2!AD:AD)</f>
        <v>558</v>
      </c>
      <c r="AH128" s="979">
        <f>_xlfn.XLOOKUP($D128,Help2!$D:$D,Help2!AE:AE)</f>
        <v>4108</v>
      </c>
      <c r="AI128" s="979">
        <f>_xlfn.XLOOKUP($D128,Help2!$D:$D,Help2!AF:AF)</f>
        <v>3608</v>
      </c>
      <c r="AJ128" s="979">
        <f>_xlfn.XLOOKUP($D128,Help2!$D:$D,Help2!AG:AG)</f>
        <v>368.39002047437623</v>
      </c>
      <c r="AK128" s="979">
        <f>_xlfn.XLOOKUP($D128,Help2!$D:$D,Help2!AH:AH)</f>
        <v>7317</v>
      </c>
      <c r="AL128" s="979">
        <f>_xlfn.XLOOKUP($D128,Help2!$D:$D,Help2!AI:AI)</f>
        <v>759.5</v>
      </c>
      <c r="AM128" s="979">
        <f>_xlfn.XLOOKUP($D128,Help2!$D:$D,Help2!AJ:AJ)</f>
        <v>0</v>
      </c>
      <c r="AN128" s="979">
        <f>_xlfn.XLOOKUP($D128,Help2!$D:$D,Help2!AK:AK)</f>
        <v>0</v>
      </c>
    </row>
    <row r="129" spans="1:40" x14ac:dyDescent="0.2">
      <c r="A129" s="1">
        <v>45053</v>
      </c>
      <c r="B129">
        <f t="shared" si="0"/>
        <v>5</v>
      </c>
      <c r="C129">
        <f t="shared" si="1"/>
        <v>2023</v>
      </c>
      <c r="D129" s="872" t="str">
        <f t="shared" si="2"/>
        <v>05´2023</v>
      </c>
      <c r="F129" s="2">
        <f t="shared" si="3"/>
        <v>24</v>
      </c>
      <c r="G129" s="3">
        <f t="shared" si="4"/>
        <v>3.2258064516129031E-2</v>
      </c>
      <c r="H129" s="5">
        <f t="shared" si="5"/>
        <v>1</v>
      </c>
      <c r="I129" s="979">
        <f>_xlfn.XLOOKUP($D129,Help2!$D:$D,Help2!H:H)</f>
        <v>19052</v>
      </c>
      <c r="J129" s="979">
        <f>_xlfn.XLOOKUP($D129,Help2!$D:$D,Help2!I:I)</f>
        <v>11327</v>
      </c>
      <c r="K129" s="979">
        <f>_xlfn.XLOOKUP($D129,Help2!$D:$D,Help2!J:J)</f>
        <v>4055</v>
      </c>
      <c r="L129" s="979">
        <f>_xlfn.XLOOKUP($D129,Help2!$D:$D,Help2!K:K)</f>
        <v>3329</v>
      </c>
      <c r="M129" s="979">
        <f>_xlfn.XLOOKUP($D129,Help2!$D:$D,Help2!L:L)</f>
        <v>8246</v>
      </c>
      <c r="N129" s="979">
        <f>_xlfn.XLOOKUP($D129,Help2!$D:$D,Help2!M:M)</f>
        <v>9631</v>
      </c>
      <c r="P129" s="979">
        <f>_xlfn.XLOOKUP($D129,Help2!$D:$D,Help2!F:F)</f>
        <v>744</v>
      </c>
      <c r="Q129" s="979">
        <f t="shared" si="6"/>
        <v>744</v>
      </c>
      <c r="R129" s="979">
        <f>_xlfn.XLOOKUP($D129,Help2!$D:$D,Help2!N:N)</f>
        <v>8461.4197822915175</v>
      </c>
      <c r="S129" s="979">
        <f>_xlfn.XLOOKUP($D129,Help2!$D:$D,Help2!O:O)</f>
        <v>8945.9419999999991</v>
      </c>
      <c r="T129" s="979">
        <f>_xlfn.XLOOKUP($D129,Help2!$D:$D,Help2!P:P)</f>
        <v>598.86</v>
      </c>
      <c r="U129" s="979">
        <f>_xlfn.XLOOKUP($D129,Help2!$D:$D,Help2!Q:Q)</f>
        <v>0</v>
      </c>
      <c r="V129" s="979">
        <f>_xlfn.XLOOKUP($D129,Help2!$D:$D,Help2!R:R)</f>
        <v>0</v>
      </c>
      <c r="W129" s="979">
        <f>_xlfn.XLOOKUP($D129,Help2!$D:$D,Help2!S:S)</f>
        <v>29096.329999999998</v>
      </c>
      <c r="Y129" s="979">
        <f>_xlfn.XLOOKUP($D129,Help2!$D:$D,Help2!V:V)</f>
        <v>8759</v>
      </c>
      <c r="Z129" s="979">
        <f>_xlfn.XLOOKUP($D129,Help2!$D:$D,Help2!W:W)</f>
        <v>2568</v>
      </c>
      <c r="AA129" s="979">
        <f>_xlfn.XLOOKUP($D129,Help2!$D:$D,Help2!X:X)</f>
        <v>0</v>
      </c>
      <c r="AB129" s="979">
        <f>_xlfn.XLOOKUP($D129,Help2!$D:$D,Help2!Y:Y)</f>
        <v>7384</v>
      </c>
      <c r="AC129" s="979">
        <f>_xlfn.XLOOKUP($D129,Help2!$D:$D,Help2!Z:Z)</f>
        <v>341</v>
      </c>
      <c r="AD129" s="979">
        <f>_xlfn.XLOOKUP($D129,Help2!$D:$D,Help2!AA:AA)</f>
        <v>906</v>
      </c>
      <c r="AE129" s="979">
        <f>_xlfn.XLOOKUP($D129,Help2!$D:$D,Help2!AB:AB)</f>
        <v>1318</v>
      </c>
      <c r="AF129" s="979">
        <f>_xlfn.XLOOKUP($D129,Help2!$D:$D,Help2!AC:AC)</f>
        <v>145</v>
      </c>
      <c r="AG129" s="979">
        <f>_xlfn.XLOOKUP($D129,Help2!$D:$D,Help2!AD:AD)</f>
        <v>558</v>
      </c>
      <c r="AH129" s="979">
        <f>_xlfn.XLOOKUP($D129,Help2!$D:$D,Help2!AE:AE)</f>
        <v>4108</v>
      </c>
      <c r="AI129" s="979">
        <f>_xlfn.XLOOKUP($D129,Help2!$D:$D,Help2!AF:AF)</f>
        <v>3608</v>
      </c>
      <c r="AJ129" s="979">
        <f>_xlfn.XLOOKUP($D129,Help2!$D:$D,Help2!AG:AG)</f>
        <v>368.39002047437623</v>
      </c>
      <c r="AK129" s="979">
        <f>_xlfn.XLOOKUP($D129,Help2!$D:$D,Help2!AH:AH)</f>
        <v>7317</v>
      </c>
      <c r="AL129" s="979">
        <f>_xlfn.XLOOKUP($D129,Help2!$D:$D,Help2!AI:AI)</f>
        <v>759.5</v>
      </c>
      <c r="AM129" s="979">
        <f>_xlfn.XLOOKUP($D129,Help2!$D:$D,Help2!AJ:AJ)</f>
        <v>0</v>
      </c>
      <c r="AN129" s="979">
        <f>_xlfn.XLOOKUP($D129,Help2!$D:$D,Help2!AK:AK)</f>
        <v>0</v>
      </c>
    </row>
    <row r="130" spans="1:40" x14ac:dyDescent="0.2">
      <c r="A130" s="1">
        <v>45054</v>
      </c>
      <c r="B130">
        <f t="shared" si="0"/>
        <v>5</v>
      </c>
      <c r="C130">
        <f t="shared" si="1"/>
        <v>2023</v>
      </c>
      <c r="D130" s="872" t="str">
        <f t="shared" si="2"/>
        <v>05´2023</v>
      </c>
      <c r="F130" s="2">
        <f t="shared" si="3"/>
        <v>24</v>
      </c>
      <c r="G130" s="3">
        <f t="shared" si="4"/>
        <v>3.2258064516129031E-2</v>
      </c>
      <c r="H130" s="5">
        <f t="shared" si="5"/>
        <v>1</v>
      </c>
      <c r="I130" s="979">
        <f>_xlfn.XLOOKUP($D130,Help2!$D:$D,Help2!H:H)</f>
        <v>19052</v>
      </c>
      <c r="J130" s="979">
        <f>_xlfn.XLOOKUP($D130,Help2!$D:$D,Help2!I:I)</f>
        <v>11327</v>
      </c>
      <c r="K130" s="979">
        <f>_xlfn.XLOOKUP($D130,Help2!$D:$D,Help2!J:J)</f>
        <v>4055</v>
      </c>
      <c r="L130" s="979">
        <f>_xlfn.XLOOKUP($D130,Help2!$D:$D,Help2!K:K)</f>
        <v>3329</v>
      </c>
      <c r="M130" s="979">
        <f>_xlfn.XLOOKUP($D130,Help2!$D:$D,Help2!L:L)</f>
        <v>8246</v>
      </c>
      <c r="N130" s="979">
        <f>_xlfn.XLOOKUP($D130,Help2!$D:$D,Help2!M:M)</f>
        <v>9631</v>
      </c>
      <c r="P130" s="979">
        <f>_xlfn.XLOOKUP($D130,Help2!$D:$D,Help2!F:F)</f>
        <v>744</v>
      </c>
      <c r="Q130" s="979">
        <f t="shared" si="6"/>
        <v>744</v>
      </c>
      <c r="R130" s="979">
        <f>_xlfn.XLOOKUP($D130,Help2!$D:$D,Help2!N:N)</f>
        <v>8461.4197822915175</v>
      </c>
      <c r="S130" s="979">
        <f>_xlfn.XLOOKUP($D130,Help2!$D:$D,Help2!O:O)</f>
        <v>8945.9419999999991</v>
      </c>
      <c r="T130" s="979">
        <f>_xlfn.XLOOKUP($D130,Help2!$D:$D,Help2!P:P)</f>
        <v>598.86</v>
      </c>
      <c r="U130" s="979">
        <f>_xlfn.XLOOKUP($D130,Help2!$D:$D,Help2!Q:Q)</f>
        <v>0</v>
      </c>
      <c r="V130" s="979">
        <f>_xlfn.XLOOKUP($D130,Help2!$D:$D,Help2!R:R)</f>
        <v>0</v>
      </c>
      <c r="W130" s="979">
        <f>_xlfn.XLOOKUP($D130,Help2!$D:$D,Help2!S:S)</f>
        <v>29096.329999999998</v>
      </c>
      <c r="Y130" s="979">
        <f>_xlfn.XLOOKUP($D130,Help2!$D:$D,Help2!V:V)</f>
        <v>8759</v>
      </c>
      <c r="Z130" s="979">
        <f>_xlfn.XLOOKUP($D130,Help2!$D:$D,Help2!W:W)</f>
        <v>2568</v>
      </c>
      <c r="AA130" s="979">
        <f>_xlfn.XLOOKUP($D130,Help2!$D:$D,Help2!X:X)</f>
        <v>0</v>
      </c>
      <c r="AB130" s="979">
        <f>_xlfn.XLOOKUP($D130,Help2!$D:$D,Help2!Y:Y)</f>
        <v>7384</v>
      </c>
      <c r="AC130" s="979">
        <f>_xlfn.XLOOKUP($D130,Help2!$D:$D,Help2!Z:Z)</f>
        <v>341</v>
      </c>
      <c r="AD130" s="979">
        <f>_xlfn.XLOOKUP($D130,Help2!$D:$D,Help2!AA:AA)</f>
        <v>906</v>
      </c>
      <c r="AE130" s="979">
        <f>_xlfn.XLOOKUP($D130,Help2!$D:$D,Help2!AB:AB)</f>
        <v>1318</v>
      </c>
      <c r="AF130" s="979">
        <f>_xlfn.XLOOKUP($D130,Help2!$D:$D,Help2!AC:AC)</f>
        <v>145</v>
      </c>
      <c r="AG130" s="979">
        <f>_xlfn.XLOOKUP($D130,Help2!$D:$D,Help2!AD:AD)</f>
        <v>558</v>
      </c>
      <c r="AH130" s="979">
        <f>_xlfn.XLOOKUP($D130,Help2!$D:$D,Help2!AE:AE)</f>
        <v>4108</v>
      </c>
      <c r="AI130" s="979">
        <f>_xlfn.XLOOKUP($D130,Help2!$D:$D,Help2!AF:AF)</f>
        <v>3608</v>
      </c>
      <c r="AJ130" s="979">
        <f>_xlfn.XLOOKUP($D130,Help2!$D:$D,Help2!AG:AG)</f>
        <v>368.39002047437623</v>
      </c>
      <c r="AK130" s="979">
        <f>_xlfn.XLOOKUP($D130,Help2!$D:$D,Help2!AH:AH)</f>
        <v>7317</v>
      </c>
      <c r="AL130" s="979">
        <f>_xlfn.XLOOKUP($D130,Help2!$D:$D,Help2!AI:AI)</f>
        <v>759.5</v>
      </c>
      <c r="AM130" s="979">
        <f>_xlfn.XLOOKUP($D130,Help2!$D:$D,Help2!AJ:AJ)</f>
        <v>0</v>
      </c>
      <c r="AN130" s="979">
        <f>_xlfn.XLOOKUP($D130,Help2!$D:$D,Help2!AK:AK)</f>
        <v>0</v>
      </c>
    </row>
    <row r="131" spans="1:40" x14ac:dyDescent="0.2">
      <c r="A131" s="1">
        <v>45055</v>
      </c>
      <c r="B131">
        <f t="shared" si="0"/>
        <v>5</v>
      </c>
      <c r="C131">
        <f t="shared" si="1"/>
        <v>2023</v>
      </c>
      <c r="D131" s="872" t="str">
        <f t="shared" si="2"/>
        <v>05´2023</v>
      </c>
      <c r="F131" s="2">
        <f t="shared" si="3"/>
        <v>24</v>
      </c>
      <c r="G131" s="3">
        <f t="shared" si="4"/>
        <v>3.2258064516129031E-2</v>
      </c>
      <c r="H131" s="5">
        <f t="shared" si="5"/>
        <v>1</v>
      </c>
      <c r="I131" s="979">
        <f>_xlfn.XLOOKUP($D131,Help2!$D:$D,Help2!H:H)</f>
        <v>19052</v>
      </c>
      <c r="J131" s="979">
        <f>_xlfn.XLOOKUP($D131,Help2!$D:$D,Help2!I:I)</f>
        <v>11327</v>
      </c>
      <c r="K131" s="979">
        <f>_xlfn.XLOOKUP($D131,Help2!$D:$D,Help2!J:J)</f>
        <v>4055</v>
      </c>
      <c r="L131" s="979">
        <f>_xlfn.XLOOKUP($D131,Help2!$D:$D,Help2!K:K)</f>
        <v>3329</v>
      </c>
      <c r="M131" s="979">
        <f>_xlfn.XLOOKUP($D131,Help2!$D:$D,Help2!L:L)</f>
        <v>8246</v>
      </c>
      <c r="N131" s="979">
        <f>_xlfn.XLOOKUP($D131,Help2!$D:$D,Help2!M:M)</f>
        <v>9631</v>
      </c>
      <c r="P131" s="979">
        <f>_xlfn.XLOOKUP($D131,Help2!$D:$D,Help2!F:F)</f>
        <v>744</v>
      </c>
      <c r="Q131" s="979">
        <f t="shared" si="6"/>
        <v>744</v>
      </c>
      <c r="R131" s="979">
        <f>_xlfn.XLOOKUP($D131,Help2!$D:$D,Help2!N:N)</f>
        <v>8461.4197822915175</v>
      </c>
      <c r="S131" s="979">
        <f>_xlfn.XLOOKUP($D131,Help2!$D:$D,Help2!O:O)</f>
        <v>8945.9419999999991</v>
      </c>
      <c r="T131" s="979">
        <f>_xlfn.XLOOKUP($D131,Help2!$D:$D,Help2!P:P)</f>
        <v>598.86</v>
      </c>
      <c r="U131" s="979">
        <f>_xlfn.XLOOKUP($D131,Help2!$D:$D,Help2!Q:Q)</f>
        <v>0</v>
      </c>
      <c r="V131" s="979">
        <f>_xlfn.XLOOKUP($D131,Help2!$D:$D,Help2!R:R)</f>
        <v>0</v>
      </c>
      <c r="W131" s="979">
        <f>_xlfn.XLOOKUP($D131,Help2!$D:$D,Help2!S:S)</f>
        <v>29096.329999999998</v>
      </c>
      <c r="Y131" s="979">
        <f>_xlfn.XLOOKUP($D131,Help2!$D:$D,Help2!V:V)</f>
        <v>8759</v>
      </c>
      <c r="Z131" s="979">
        <f>_xlfn.XLOOKUP($D131,Help2!$D:$D,Help2!W:W)</f>
        <v>2568</v>
      </c>
      <c r="AA131" s="979">
        <f>_xlfn.XLOOKUP($D131,Help2!$D:$D,Help2!X:X)</f>
        <v>0</v>
      </c>
      <c r="AB131" s="979">
        <f>_xlfn.XLOOKUP($D131,Help2!$D:$D,Help2!Y:Y)</f>
        <v>7384</v>
      </c>
      <c r="AC131" s="979">
        <f>_xlfn.XLOOKUP($D131,Help2!$D:$D,Help2!Z:Z)</f>
        <v>341</v>
      </c>
      <c r="AD131" s="979">
        <f>_xlfn.XLOOKUP($D131,Help2!$D:$D,Help2!AA:AA)</f>
        <v>906</v>
      </c>
      <c r="AE131" s="979">
        <f>_xlfn.XLOOKUP($D131,Help2!$D:$D,Help2!AB:AB)</f>
        <v>1318</v>
      </c>
      <c r="AF131" s="979">
        <f>_xlfn.XLOOKUP($D131,Help2!$D:$D,Help2!AC:AC)</f>
        <v>145</v>
      </c>
      <c r="AG131" s="979">
        <f>_xlfn.XLOOKUP($D131,Help2!$D:$D,Help2!AD:AD)</f>
        <v>558</v>
      </c>
      <c r="AH131" s="979">
        <f>_xlfn.XLOOKUP($D131,Help2!$D:$D,Help2!AE:AE)</f>
        <v>4108</v>
      </c>
      <c r="AI131" s="979">
        <f>_xlfn.XLOOKUP($D131,Help2!$D:$D,Help2!AF:AF)</f>
        <v>3608</v>
      </c>
      <c r="AJ131" s="979">
        <f>_xlfn.XLOOKUP($D131,Help2!$D:$D,Help2!AG:AG)</f>
        <v>368.39002047437623</v>
      </c>
      <c r="AK131" s="979">
        <f>_xlfn.XLOOKUP($D131,Help2!$D:$D,Help2!AH:AH)</f>
        <v>7317</v>
      </c>
      <c r="AL131" s="979">
        <f>_xlfn.XLOOKUP($D131,Help2!$D:$D,Help2!AI:AI)</f>
        <v>759.5</v>
      </c>
      <c r="AM131" s="979">
        <f>_xlfn.XLOOKUP($D131,Help2!$D:$D,Help2!AJ:AJ)</f>
        <v>0</v>
      </c>
      <c r="AN131" s="979">
        <f>_xlfn.XLOOKUP($D131,Help2!$D:$D,Help2!AK:AK)</f>
        <v>0</v>
      </c>
    </row>
    <row r="132" spans="1:40" x14ac:dyDescent="0.2">
      <c r="A132" s="1">
        <v>45056</v>
      </c>
      <c r="B132">
        <f t="shared" si="0"/>
        <v>5</v>
      </c>
      <c r="C132">
        <f t="shared" si="1"/>
        <v>2023</v>
      </c>
      <c r="D132" s="872" t="str">
        <f t="shared" si="2"/>
        <v>05´2023</v>
      </c>
      <c r="F132" s="2">
        <f t="shared" si="3"/>
        <v>24</v>
      </c>
      <c r="G132" s="3">
        <f t="shared" si="4"/>
        <v>3.2258064516129031E-2</v>
      </c>
      <c r="H132" s="5">
        <f t="shared" si="5"/>
        <v>1</v>
      </c>
      <c r="I132" s="979">
        <f>_xlfn.XLOOKUP($D132,Help2!$D:$D,Help2!H:H)</f>
        <v>19052</v>
      </c>
      <c r="J132" s="979">
        <f>_xlfn.XLOOKUP($D132,Help2!$D:$D,Help2!I:I)</f>
        <v>11327</v>
      </c>
      <c r="K132" s="979">
        <f>_xlfn.XLOOKUP($D132,Help2!$D:$D,Help2!J:J)</f>
        <v>4055</v>
      </c>
      <c r="L132" s="979">
        <f>_xlfn.XLOOKUP($D132,Help2!$D:$D,Help2!K:K)</f>
        <v>3329</v>
      </c>
      <c r="M132" s="979">
        <f>_xlfn.XLOOKUP($D132,Help2!$D:$D,Help2!L:L)</f>
        <v>8246</v>
      </c>
      <c r="N132" s="979">
        <f>_xlfn.XLOOKUP($D132,Help2!$D:$D,Help2!M:M)</f>
        <v>9631</v>
      </c>
      <c r="P132" s="979">
        <f>_xlfn.XLOOKUP($D132,Help2!$D:$D,Help2!F:F)</f>
        <v>744</v>
      </c>
      <c r="Q132" s="979">
        <f t="shared" si="6"/>
        <v>744</v>
      </c>
      <c r="R132" s="979">
        <f>_xlfn.XLOOKUP($D132,Help2!$D:$D,Help2!N:N)</f>
        <v>8461.4197822915175</v>
      </c>
      <c r="S132" s="979">
        <f>_xlfn.XLOOKUP($D132,Help2!$D:$D,Help2!O:O)</f>
        <v>8945.9419999999991</v>
      </c>
      <c r="T132" s="979">
        <f>_xlfn.XLOOKUP($D132,Help2!$D:$D,Help2!P:P)</f>
        <v>598.86</v>
      </c>
      <c r="U132" s="979">
        <f>_xlfn.XLOOKUP($D132,Help2!$D:$D,Help2!Q:Q)</f>
        <v>0</v>
      </c>
      <c r="V132" s="979">
        <f>_xlfn.XLOOKUP($D132,Help2!$D:$D,Help2!R:R)</f>
        <v>0</v>
      </c>
      <c r="W132" s="979">
        <f>_xlfn.XLOOKUP($D132,Help2!$D:$D,Help2!S:S)</f>
        <v>29096.329999999998</v>
      </c>
      <c r="Y132" s="979">
        <f>_xlfn.XLOOKUP($D132,Help2!$D:$D,Help2!V:V)</f>
        <v>8759</v>
      </c>
      <c r="Z132" s="979">
        <f>_xlfn.XLOOKUP($D132,Help2!$D:$D,Help2!W:W)</f>
        <v>2568</v>
      </c>
      <c r="AA132" s="979">
        <f>_xlfn.XLOOKUP($D132,Help2!$D:$D,Help2!X:X)</f>
        <v>0</v>
      </c>
      <c r="AB132" s="979">
        <f>_xlfn.XLOOKUP($D132,Help2!$D:$D,Help2!Y:Y)</f>
        <v>7384</v>
      </c>
      <c r="AC132" s="979">
        <f>_xlfn.XLOOKUP($D132,Help2!$D:$D,Help2!Z:Z)</f>
        <v>341</v>
      </c>
      <c r="AD132" s="979">
        <f>_xlfn.XLOOKUP($D132,Help2!$D:$D,Help2!AA:AA)</f>
        <v>906</v>
      </c>
      <c r="AE132" s="979">
        <f>_xlfn.XLOOKUP($D132,Help2!$D:$D,Help2!AB:AB)</f>
        <v>1318</v>
      </c>
      <c r="AF132" s="979">
        <f>_xlfn.XLOOKUP($D132,Help2!$D:$D,Help2!AC:AC)</f>
        <v>145</v>
      </c>
      <c r="AG132" s="979">
        <f>_xlfn.XLOOKUP($D132,Help2!$D:$D,Help2!AD:AD)</f>
        <v>558</v>
      </c>
      <c r="AH132" s="979">
        <f>_xlfn.XLOOKUP($D132,Help2!$D:$D,Help2!AE:AE)</f>
        <v>4108</v>
      </c>
      <c r="AI132" s="979">
        <f>_xlfn.XLOOKUP($D132,Help2!$D:$D,Help2!AF:AF)</f>
        <v>3608</v>
      </c>
      <c r="AJ132" s="979">
        <f>_xlfn.XLOOKUP($D132,Help2!$D:$D,Help2!AG:AG)</f>
        <v>368.39002047437623</v>
      </c>
      <c r="AK132" s="979">
        <f>_xlfn.XLOOKUP($D132,Help2!$D:$D,Help2!AH:AH)</f>
        <v>7317</v>
      </c>
      <c r="AL132" s="979">
        <f>_xlfn.XLOOKUP($D132,Help2!$D:$D,Help2!AI:AI)</f>
        <v>759.5</v>
      </c>
      <c r="AM132" s="979">
        <f>_xlfn.XLOOKUP($D132,Help2!$D:$D,Help2!AJ:AJ)</f>
        <v>0</v>
      </c>
      <c r="AN132" s="979">
        <f>_xlfn.XLOOKUP($D132,Help2!$D:$D,Help2!AK:AK)</f>
        <v>0</v>
      </c>
    </row>
    <row r="133" spans="1:40" x14ac:dyDescent="0.2">
      <c r="A133" s="1">
        <v>45057</v>
      </c>
      <c r="B133">
        <f t="shared" ref="B133:B153" si="7">MONTH(A133)</f>
        <v>5</v>
      </c>
      <c r="C133">
        <f t="shared" ref="C133:C153" si="8">+YEAR(A133)</f>
        <v>2023</v>
      </c>
      <c r="D133" s="872" t="str">
        <f t="shared" ref="D133:D153" si="9">CONCATENATE(TEXT(A133,"MM"),"´",C133)</f>
        <v>05´2023</v>
      </c>
      <c r="F133" s="2">
        <f t="shared" ref="F133:F153" si="10">24-E133</f>
        <v>24</v>
      </c>
      <c r="G133" s="3">
        <f t="shared" ref="G133:G153" si="11">+F133/P133</f>
        <v>3.2258064516129031E-2</v>
      </c>
      <c r="H133" s="5">
        <f t="shared" ref="H133:H153" si="12">+F133/24</f>
        <v>1</v>
      </c>
      <c r="I133" s="979">
        <f>_xlfn.XLOOKUP($D133,Help2!$D:$D,Help2!H:H)</f>
        <v>19052</v>
      </c>
      <c r="J133" s="979">
        <f>_xlfn.XLOOKUP($D133,Help2!$D:$D,Help2!I:I)</f>
        <v>11327</v>
      </c>
      <c r="K133" s="979">
        <f>_xlfn.XLOOKUP($D133,Help2!$D:$D,Help2!J:J)</f>
        <v>4055</v>
      </c>
      <c r="L133" s="979">
        <f>_xlfn.XLOOKUP($D133,Help2!$D:$D,Help2!K:K)</f>
        <v>3329</v>
      </c>
      <c r="M133" s="979">
        <f>_xlfn.XLOOKUP($D133,Help2!$D:$D,Help2!L:L)</f>
        <v>8246</v>
      </c>
      <c r="N133" s="979">
        <f>_xlfn.XLOOKUP($D133,Help2!$D:$D,Help2!M:M)</f>
        <v>9631</v>
      </c>
      <c r="P133" s="979">
        <f>_xlfn.XLOOKUP($D133,Help2!$D:$D,Help2!F:F)</f>
        <v>744</v>
      </c>
      <c r="Q133" s="979">
        <f t="shared" ref="Q133:Q196" si="13">(EOMONTH(A133,0)-EOMONTH(A133,-1))*24</f>
        <v>744</v>
      </c>
      <c r="R133" s="979">
        <f>_xlfn.XLOOKUP($D133,Help2!$D:$D,Help2!N:N)</f>
        <v>8461.4197822915175</v>
      </c>
      <c r="S133" s="979">
        <f>_xlfn.XLOOKUP($D133,Help2!$D:$D,Help2!O:O)</f>
        <v>8945.9419999999991</v>
      </c>
      <c r="T133" s="979">
        <f>_xlfn.XLOOKUP($D133,Help2!$D:$D,Help2!P:P)</f>
        <v>598.86</v>
      </c>
      <c r="U133" s="979">
        <f>_xlfn.XLOOKUP($D133,Help2!$D:$D,Help2!Q:Q)</f>
        <v>0</v>
      </c>
      <c r="V133" s="979">
        <f>_xlfn.XLOOKUP($D133,Help2!$D:$D,Help2!R:R)</f>
        <v>0</v>
      </c>
      <c r="W133" s="979">
        <f>_xlfn.XLOOKUP($D133,Help2!$D:$D,Help2!S:S)</f>
        <v>29096.329999999998</v>
      </c>
      <c r="Y133" s="979">
        <f>_xlfn.XLOOKUP($D133,Help2!$D:$D,Help2!V:V)</f>
        <v>8759</v>
      </c>
      <c r="Z133" s="979">
        <f>_xlfn.XLOOKUP($D133,Help2!$D:$D,Help2!W:W)</f>
        <v>2568</v>
      </c>
      <c r="AA133" s="979">
        <f>_xlfn.XLOOKUP($D133,Help2!$D:$D,Help2!X:X)</f>
        <v>0</v>
      </c>
      <c r="AB133" s="979">
        <f>_xlfn.XLOOKUP($D133,Help2!$D:$D,Help2!Y:Y)</f>
        <v>7384</v>
      </c>
      <c r="AC133" s="979">
        <f>_xlfn.XLOOKUP($D133,Help2!$D:$D,Help2!Z:Z)</f>
        <v>341</v>
      </c>
      <c r="AD133" s="979">
        <f>_xlfn.XLOOKUP($D133,Help2!$D:$D,Help2!AA:AA)</f>
        <v>906</v>
      </c>
      <c r="AE133" s="979">
        <f>_xlfn.XLOOKUP($D133,Help2!$D:$D,Help2!AB:AB)</f>
        <v>1318</v>
      </c>
      <c r="AF133" s="979">
        <f>_xlfn.XLOOKUP($D133,Help2!$D:$D,Help2!AC:AC)</f>
        <v>145</v>
      </c>
      <c r="AG133" s="979">
        <f>_xlfn.XLOOKUP($D133,Help2!$D:$D,Help2!AD:AD)</f>
        <v>558</v>
      </c>
      <c r="AH133" s="979">
        <f>_xlfn.XLOOKUP($D133,Help2!$D:$D,Help2!AE:AE)</f>
        <v>4108</v>
      </c>
      <c r="AI133" s="979">
        <f>_xlfn.XLOOKUP($D133,Help2!$D:$D,Help2!AF:AF)</f>
        <v>3608</v>
      </c>
      <c r="AJ133" s="979">
        <f>_xlfn.XLOOKUP($D133,Help2!$D:$D,Help2!AG:AG)</f>
        <v>368.39002047437623</v>
      </c>
      <c r="AK133" s="979">
        <f>_xlfn.XLOOKUP($D133,Help2!$D:$D,Help2!AH:AH)</f>
        <v>7317</v>
      </c>
      <c r="AL133" s="979">
        <f>_xlfn.XLOOKUP($D133,Help2!$D:$D,Help2!AI:AI)</f>
        <v>759.5</v>
      </c>
      <c r="AM133" s="979">
        <f>_xlfn.XLOOKUP($D133,Help2!$D:$D,Help2!AJ:AJ)</f>
        <v>0</v>
      </c>
      <c r="AN133" s="979">
        <f>_xlfn.XLOOKUP($D133,Help2!$D:$D,Help2!AK:AK)</f>
        <v>0</v>
      </c>
    </row>
    <row r="134" spans="1:40" x14ac:dyDescent="0.2">
      <c r="A134" s="1">
        <v>45058</v>
      </c>
      <c r="B134">
        <f t="shared" si="7"/>
        <v>5</v>
      </c>
      <c r="C134">
        <f t="shared" si="8"/>
        <v>2023</v>
      </c>
      <c r="D134" s="872" t="str">
        <f t="shared" si="9"/>
        <v>05´2023</v>
      </c>
      <c r="F134" s="2">
        <f t="shared" si="10"/>
        <v>24</v>
      </c>
      <c r="G134" s="3">
        <f t="shared" si="11"/>
        <v>3.2258064516129031E-2</v>
      </c>
      <c r="H134" s="5">
        <f t="shared" si="12"/>
        <v>1</v>
      </c>
      <c r="I134" s="979">
        <f>_xlfn.XLOOKUP($D134,Help2!$D:$D,Help2!H:H)</f>
        <v>19052</v>
      </c>
      <c r="J134" s="979">
        <f>_xlfn.XLOOKUP($D134,Help2!$D:$D,Help2!I:I)</f>
        <v>11327</v>
      </c>
      <c r="K134" s="979">
        <f>_xlfn.XLOOKUP($D134,Help2!$D:$D,Help2!J:J)</f>
        <v>4055</v>
      </c>
      <c r="L134" s="979">
        <f>_xlfn.XLOOKUP($D134,Help2!$D:$D,Help2!K:K)</f>
        <v>3329</v>
      </c>
      <c r="M134" s="979">
        <f>_xlfn.XLOOKUP($D134,Help2!$D:$D,Help2!L:L)</f>
        <v>8246</v>
      </c>
      <c r="N134" s="979">
        <f>_xlfn.XLOOKUP($D134,Help2!$D:$D,Help2!M:M)</f>
        <v>9631</v>
      </c>
      <c r="P134" s="979">
        <f>_xlfn.XLOOKUP($D134,Help2!$D:$D,Help2!F:F)</f>
        <v>744</v>
      </c>
      <c r="Q134" s="979">
        <f t="shared" si="13"/>
        <v>744</v>
      </c>
      <c r="R134" s="979">
        <f>_xlfn.XLOOKUP($D134,Help2!$D:$D,Help2!N:N)</f>
        <v>8461.4197822915175</v>
      </c>
      <c r="S134" s="979">
        <f>_xlfn.XLOOKUP($D134,Help2!$D:$D,Help2!O:O)</f>
        <v>8945.9419999999991</v>
      </c>
      <c r="T134" s="979">
        <f>_xlfn.XLOOKUP($D134,Help2!$D:$D,Help2!P:P)</f>
        <v>598.86</v>
      </c>
      <c r="U134" s="979">
        <f>_xlfn.XLOOKUP($D134,Help2!$D:$D,Help2!Q:Q)</f>
        <v>0</v>
      </c>
      <c r="V134" s="979">
        <f>_xlfn.XLOOKUP($D134,Help2!$D:$D,Help2!R:R)</f>
        <v>0</v>
      </c>
      <c r="W134" s="979">
        <f>_xlfn.XLOOKUP($D134,Help2!$D:$D,Help2!S:S)</f>
        <v>29096.329999999998</v>
      </c>
      <c r="Y134" s="979">
        <f>_xlfn.XLOOKUP($D134,Help2!$D:$D,Help2!V:V)</f>
        <v>8759</v>
      </c>
      <c r="Z134" s="979">
        <f>_xlfn.XLOOKUP($D134,Help2!$D:$D,Help2!W:W)</f>
        <v>2568</v>
      </c>
      <c r="AA134" s="979">
        <f>_xlfn.XLOOKUP($D134,Help2!$D:$D,Help2!X:X)</f>
        <v>0</v>
      </c>
      <c r="AB134" s="979">
        <f>_xlfn.XLOOKUP($D134,Help2!$D:$D,Help2!Y:Y)</f>
        <v>7384</v>
      </c>
      <c r="AC134" s="979">
        <f>_xlfn.XLOOKUP($D134,Help2!$D:$D,Help2!Z:Z)</f>
        <v>341</v>
      </c>
      <c r="AD134" s="979">
        <f>_xlfn.XLOOKUP($D134,Help2!$D:$D,Help2!AA:AA)</f>
        <v>906</v>
      </c>
      <c r="AE134" s="979">
        <f>_xlfn.XLOOKUP($D134,Help2!$D:$D,Help2!AB:AB)</f>
        <v>1318</v>
      </c>
      <c r="AF134" s="979">
        <f>_xlfn.XLOOKUP($D134,Help2!$D:$D,Help2!AC:AC)</f>
        <v>145</v>
      </c>
      <c r="AG134" s="979">
        <f>_xlfn.XLOOKUP($D134,Help2!$D:$D,Help2!AD:AD)</f>
        <v>558</v>
      </c>
      <c r="AH134" s="979">
        <f>_xlfn.XLOOKUP($D134,Help2!$D:$D,Help2!AE:AE)</f>
        <v>4108</v>
      </c>
      <c r="AI134" s="979">
        <f>_xlfn.XLOOKUP($D134,Help2!$D:$D,Help2!AF:AF)</f>
        <v>3608</v>
      </c>
      <c r="AJ134" s="979">
        <f>_xlfn.XLOOKUP($D134,Help2!$D:$D,Help2!AG:AG)</f>
        <v>368.39002047437623</v>
      </c>
      <c r="AK134" s="979">
        <f>_xlfn.XLOOKUP($D134,Help2!$D:$D,Help2!AH:AH)</f>
        <v>7317</v>
      </c>
      <c r="AL134" s="979">
        <f>_xlfn.XLOOKUP($D134,Help2!$D:$D,Help2!AI:AI)</f>
        <v>759.5</v>
      </c>
      <c r="AM134" s="979">
        <f>_xlfn.XLOOKUP($D134,Help2!$D:$D,Help2!AJ:AJ)</f>
        <v>0</v>
      </c>
      <c r="AN134" s="979">
        <f>_xlfn.XLOOKUP($D134,Help2!$D:$D,Help2!AK:AK)</f>
        <v>0</v>
      </c>
    </row>
    <row r="135" spans="1:40" x14ac:dyDescent="0.2">
      <c r="A135" s="1">
        <v>45059</v>
      </c>
      <c r="B135">
        <f t="shared" si="7"/>
        <v>5</v>
      </c>
      <c r="C135">
        <f t="shared" si="8"/>
        <v>2023</v>
      </c>
      <c r="D135" s="872" t="str">
        <f t="shared" si="9"/>
        <v>05´2023</v>
      </c>
      <c r="F135" s="2">
        <f t="shared" si="10"/>
        <v>24</v>
      </c>
      <c r="G135" s="3">
        <f t="shared" si="11"/>
        <v>3.2258064516129031E-2</v>
      </c>
      <c r="H135" s="5">
        <f t="shared" si="12"/>
        <v>1</v>
      </c>
      <c r="I135" s="979">
        <f>_xlfn.XLOOKUP($D135,Help2!$D:$D,Help2!H:H)</f>
        <v>19052</v>
      </c>
      <c r="J135" s="979">
        <f>_xlfn.XLOOKUP($D135,Help2!$D:$D,Help2!I:I)</f>
        <v>11327</v>
      </c>
      <c r="K135" s="979">
        <f>_xlfn.XLOOKUP($D135,Help2!$D:$D,Help2!J:J)</f>
        <v>4055</v>
      </c>
      <c r="L135" s="979">
        <f>_xlfn.XLOOKUP($D135,Help2!$D:$D,Help2!K:K)</f>
        <v>3329</v>
      </c>
      <c r="M135" s="979">
        <f>_xlfn.XLOOKUP($D135,Help2!$D:$D,Help2!L:L)</f>
        <v>8246</v>
      </c>
      <c r="N135" s="979">
        <f>_xlfn.XLOOKUP($D135,Help2!$D:$D,Help2!M:M)</f>
        <v>9631</v>
      </c>
      <c r="P135" s="979">
        <f>_xlfn.XLOOKUP($D135,Help2!$D:$D,Help2!F:F)</f>
        <v>744</v>
      </c>
      <c r="Q135" s="979">
        <f t="shared" si="13"/>
        <v>744</v>
      </c>
      <c r="R135" s="979">
        <f>_xlfn.XLOOKUP($D135,Help2!$D:$D,Help2!N:N)</f>
        <v>8461.4197822915175</v>
      </c>
      <c r="S135" s="979">
        <f>_xlfn.XLOOKUP($D135,Help2!$D:$D,Help2!O:O)</f>
        <v>8945.9419999999991</v>
      </c>
      <c r="T135" s="979">
        <f>_xlfn.XLOOKUP($D135,Help2!$D:$D,Help2!P:P)</f>
        <v>598.86</v>
      </c>
      <c r="U135" s="979">
        <f>_xlfn.XLOOKUP($D135,Help2!$D:$D,Help2!Q:Q)</f>
        <v>0</v>
      </c>
      <c r="V135" s="979">
        <f>_xlfn.XLOOKUP($D135,Help2!$D:$D,Help2!R:R)</f>
        <v>0</v>
      </c>
      <c r="W135" s="979">
        <f>_xlfn.XLOOKUP($D135,Help2!$D:$D,Help2!S:S)</f>
        <v>29096.329999999998</v>
      </c>
      <c r="Y135" s="979">
        <f>_xlfn.XLOOKUP($D135,Help2!$D:$D,Help2!V:V)</f>
        <v>8759</v>
      </c>
      <c r="Z135" s="979">
        <f>_xlfn.XLOOKUP($D135,Help2!$D:$D,Help2!W:W)</f>
        <v>2568</v>
      </c>
      <c r="AA135" s="979">
        <f>_xlfn.XLOOKUP($D135,Help2!$D:$D,Help2!X:X)</f>
        <v>0</v>
      </c>
      <c r="AB135" s="979">
        <f>_xlfn.XLOOKUP($D135,Help2!$D:$D,Help2!Y:Y)</f>
        <v>7384</v>
      </c>
      <c r="AC135" s="979">
        <f>_xlfn.XLOOKUP($D135,Help2!$D:$D,Help2!Z:Z)</f>
        <v>341</v>
      </c>
      <c r="AD135" s="979">
        <f>_xlfn.XLOOKUP($D135,Help2!$D:$D,Help2!AA:AA)</f>
        <v>906</v>
      </c>
      <c r="AE135" s="979">
        <f>_xlfn.XLOOKUP($D135,Help2!$D:$D,Help2!AB:AB)</f>
        <v>1318</v>
      </c>
      <c r="AF135" s="979">
        <f>_xlfn.XLOOKUP($D135,Help2!$D:$D,Help2!AC:AC)</f>
        <v>145</v>
      </c>
      <c r="AG135" s="979">
        <f>_xlfn.XLOOKUP($D135,Help2!$D:$D,Help2!AD:AD)</f>
        <v>558</v>
      </c>
      <c r="AH135" s="979">
        <f>_xlfn.XLOOKUP($D135,Help2!$D:$D,Help2!AE:AE)</f>
        <v>4108</v>
      </c>
      <c r="AI135" s="979">
        <f>_xlfn.XLOOKUP($D135,Help2!$D:$D,Help2!AF:AF)</f>
        <v>3608</v>
      </c>
      <c r="AJ135" s="979">
        <f>_xlfn.XLOOKUP($D135,Help2!$D:$D,Help2!AG:AG)</f>
        <v>368.39002047437623</v>
      </c>
      <c r="AK135" s="979">
        <f>_xlfn.XLOOKUP($D135,Help2!$D:$D,Help2!AH:AH)</f>
        <v>7317</v>
      </c>
      <c r="AL135" s="979">
        <f>_xlfn.XLOOKUP($D135,Help2!$D:$D,Help2!AI:AI)</f>
        <v>759.5</v>
      </c>
      <c r="AM135" s="979">
        <f>_xlfn.XLOOKUP($D135,Help2!$D:$D,Help2!AJ:AJ)</f>
        <v>0</v>
      </c>
      <c r="AN135" s="979">
        <f>_xlfn.XLOOKUP($D135,Help2!$D:$D,Help2!AK:AK)</f>
        <v>0</v>
      </c>
    </row>
    <row r="136" spans="1:40" x14ac:dyDescent="0.2">
      <c r="A136" s="1">
        <v>45060</v>
      </c>
      <c r="B136">
        <f t="shared" si="7"/>
        <v>5</v>
      </c>
      <c r="C136">
        <f t="shared" si="8"/>
        <v>2023</v>
      </c>
      <c r="D136" s="872" t="str">
        <f t="shared" si="9"/>
        <v>05´2023</v>
      </c>
      <c r="F136" s="2">
        <f t="shared" si="10"/>
        <v>24</v>
      </c>
      <c r="G136" s="3">
        <f t="shared" si="11"/>
        <v>3.2258064516129031E-2</v>
      </c>
      <c r="H136" s="5">
        <f t="shared" si="12"/>
        <v>1</v>
      </c>
      <c r="I136" s="979">
        <f>_xlfn.XLOOKUP($D136,Help2!$D:$D,Help2!H:H)</f>
        <v>19052</v>
      </c>
      <c r="J136" s="979">
        <f>_xlfn.XLOOKUP($D136,Help2!$D:$D,Help2!I:I)</f>
        <v>11327</v>
      </c>
      <c r="K136" s="979">
        <f>_xlfn.XLOOKUP($D136,Help2!$D:$D,Help2!J:J)</f>
        <v>4055</v>
      </c>
      <c r="L136" s="979">
        <f>_xlfn.XLOOKUP($D136,Help2!$D:$D,Help2!K:K)</f>
        <v>3329</v>
      </c>
      <c r="M136" s="979">
        <f>_xlfn.XLOOKUP($D136,Help2!$D:$D,Help2!L:L)</f>
        <v>8246</v>
      </c>
      <c r="N136" s="979">
        <f>_xlfn.XLOOKUP($D136,Help2!$D:$D,Help2!M:M)</f>
        <v>9631</v>
      </c>
      <c r="P136" s="979">
        <f>_xlfn.XLOOKUP($D136,Help2!$D:$D,Help2!F:F)</f>
        <v>744</v>
      </c>
      <c r="Q136" s="979">
        <f t="shared" si="13"/>
        <v>744</v>
      </c>
      <c r="R136" s="979">
        <f>_xlfn.XLOOKUP($D136,Help2!$D:$D,Help2!N:N)</f>
        <v>8461.4197822915175</v>
      </c>
      <c r="S136" s="979">
        <f>_xlfn.XLOOKUP($D136,Help2!$D:$D,Help2!O:O)</f>
        <v>8945.9419999999991</v>
      </c>
      <c r="T136" s="979">
        <f>_xlfn.XLOOKUP($D136,Help2!$D:$D,Help2!P:P)</f>
        <v>598.86</v>
      </c>
      <c r="U136" s="979">
        <f>_xlfn.XLOOKUP($D136,Help2!$D:$D,Help2!Q:Q)</f>
        <v>0</v>
      </c>
      <c r="V136" s="979">
        <f>_xlfn.XLOOKUP($D136,Help2!$D:$D,Help2!R:R)</f>
        <v>0</v>
      </c>
      <c r="W136" s="979">
        <f>_xlfn.XLOOKUP($D136,Help2!$D:$D,Help2!S:S)</f>
        <v>29096.329999999998</v>
      </c>
      <c r="Y136" s="979">
        <f>_xlfn.XLOOKUP($D136,Help2!$D:$D,Help2!V:V)</f>
        <v>8759</v>
      </c>
      <c r="Z136" s="979">
        <f>_xlfn.XLOOKUP($D136,Help2!$D:$D,Help2!W:W)</f>
        <v>2568</v>
      </c>
      <c r="AA136" s="979">
        <f>_xlfn.XLOOKUP($D136,Help2!$D:$D,Help2!X:X)</f>
        <v>0</v>
      </c>
      <c r="AB136" s="979">
        <f>_xlfn.XLOOKUP($D136,Help2!$D:$D,Help2!Y:Y)</f>
        <v>7384</v>
      </c>
      <c r="AC136" s="979">
        <f>_xlfn.XLOOKUP($D136,Help2!$D:$D,Help2!Z:Z)</f>
        <v>341</v>
      </c>
      <c r="AD136" s="979">
        <f>_xlfn.XLOOKUP($D136,Help2!$D:$D,Help2!AA:AA)</f>
        <v>906</v>
      </c>
      <c r="AE136" s="979">
        <f>_xlfn.XLOOKUP($D136,Help2!$D:$D,Help2!AB:AB)</f>
        <v>1318</v>
      </c>
      <c r="AF136" s="979">
        <f>_xlfn.XLOOKUP($D136,Help2!$D:$D,Help2!AC:AC)</f>
        <v>145</v>
      </c>
      <c r="AG136" s="979">
        <f>_xlfn.XLOOKUP($D136,Help2!$D:$D,Help2!AD:AD)</f>
        <v>558</v>
      </c>
      <c r="AH136" s="979">
        <f>_xlfn.XLOOKUP($D136,Help2!$D:$D,Help2!AE:AE)</f>
        <v>4108</v>
      </c>
      <c r="AI136" s="979">
        <f>_xlfn.XLOOKUP($D136,Help2!$D:$D,Help2!AF:AF)</f>
        <v>3608</v>
      </c>
      <c r="AJ136" s="979">
        <f>_xlfn.XLOOKUP($D136,Help2!$D:$D,Help2!AG:AG)</f>
        <v>368.39002047437623</v>
      </c>
      <c r="AK136" s="979">
        <f>_xlfn.XLOOKUP($D136,Help2!$D:$D,Help2!AH:AH)</f>
        <v>7317</v>
      </c>
      <c r="AL136" s="979">
        <f>_xlfn.XLOOKUP($D136,Help2!$D:$D,Help2!AI:AI)</f>
        <v>759.5</v>
      </c>
      <c r="AM136" s="979">
        <f>_xlfn.XLOOKUP($D136,Help2!$D:$D,Help2!AJ:AJ)</f>
        <v>0</v>
      </c>
      <c r="AN136" s="979">
        <f>_xlfn.XLOOKUP($D136,Help2!$D:$D,Help2!AK:AK)</f>
        <v>0</v>
      </c>
    </row>
    <row r="137" spans="1:40" x14ac:dyDescent="0.2">
      <c r="A137" s="1">
        <v>45061</v>
      </c>
      <c r="B137">
        <f t="shared" si="7"/>
        <v>5</v>
      </c>
      <c r="C137">
        <f t="shared" si="8"/>
        <v>2023</v>
      </c>
      <c r="D137" s="872" t="str">
        <f t="shared" si="9"/>
        <v>05´2023</v>
      </c>
      <c r="F137" s="2">
        <f t="shared" si="10"/>
        <v>24</v>
      </c>
      <c r="G137" s="3">
        <f t="shared" si="11"/>
        <v>3.2258064516129031E-2</v>
      </c>
      <c r="H137" s="5">
        <f t="shared" si="12"/>
        <v>1</v>
      </c>
      <c r="I137" s="979">
        <f>_xlfn.XLOOKUP($D137,Help2!$D:$D,Help2!H:H)</f>
        <v>19052</v>
      </c>
      <c r="J137" s="979">
        <f>_xlfn.XLOOKUP($D137,Help2!$D:$D,Help2!I:I)</f>
        <v>11327</v>
      </c>
      <c r="K137" s="979">
        <f>_xlfn.XLOOKUP($D137,Help2!$D:$D,Help2!J:J)</f>
        <v>4055</v>
      </c>
      <c r="L137" s="979">
        <f>_xlfn.XLOOKUP($D137,Help2!$D:$D,Help2!K:K)</f>
        <v>3329</v>
      </c>
      <c r="M137" s="979">
        <f>_xlfn.XLOOKUP($D137,Help2!$D:$D,Help2!L:L)</f>
        <v>8246</v>
      </c>
      <c r="N137" s="979">
        <f>_xlfn.XLOOKUP($D137,Help2!$D:$D,Help2!M:M)</f>
        <v>9631</v>
      </c>
      <c r="P137" s="979">
        <f>_xlfn.XLOOKUP($D137,Help2!$D:$D,Help2!F:F)</f>
        <v>744</v>
      </c>
      <c r="Q137" s="979">
        <f t="shared" si="13"/>
        <v>744</v>
      </c>
      <c r="R137" s="979">
        <f>_xlfn.XLOOKUP($D137,Help2!$D:$D,Help2!N:N)</f>
        <v>8461.4197822915175</v>
      </c>
      <c r="S137" s="979">
        <f>_xlfn.XLOOKUP($D137,Help2!$D:$D,Help2!O:O)</f>
        <v>8945.9419999999991</v>
      </c>
      <c r="T137" s="979">
        <f>_xlfn.XLOOKUP($D137,Help2!$D:$D,Help2!P:P)</f>
        <v>598.86</v>
      </c>
      <c r="U137" s="979">
        <f>_xlfn.XLOOKUP($D137,Help2!$D:$D,Help2!Q:Q)</f>
        <v>0</v>
      </c>
      <c r="V137" s="979">
        <f>_xlfn.XLOOKUP($D137,Help2!$D:$D,Help2!R:R)</f>
        <v>0</v>
      </c>
      <c r="W137" s="979">
        <f>_xlfn.XLOOKUP($D137,Help2!$D:$D,Help2!S:S)</f>
        <v>29096.329999999998</v>
      </c>
      <c r="Y137" s="979">
        <f>_xlfn.XLOOKUP($D137,Help2!$D:$D,Help2!V:V)</f>
        <v>8759</v>
      </c>
      <c r="Z137" s="979">
        <f>_xlfn.XLOOKUP($D137,Help2!$D:$D,Help2!W:W)</f>
        <v>2568</v>
      </c>
      <c r="AA137" s="979">
        <f>_xlfn.XLOOKUP($D137,Help2!$D:$D,Help2!X:X)</f>
        <v>0</v>
      </c>
      <c r="AB137" s="979">
        <f>_xlfn.XLOOKUP($D137,Help2!$D:$D,Help2!Y:Y)</f>
        <v>7384</v>
      </c>
      <c r="AC137" s="979">
        <f>_xlfn.XLOOKUP($D137,Help2!$D:$D,Help2!Z:Z)</f>
        <v>341</v>
      </c>
      <c r="AD137" s="979">
        <f>_xlfn.XLOOKUP($D137,Help2!$D:$D,Help2!AA:AA)</f>
        <v>906</v>
      </c>
      <c r="AE137" s="979">
        <f>_xlfn.XLOOKUP($D137,Help2!$D:$D,Help2!AB:AB)</f>
        <v>1318</v>
      </c>
      <c r="AF137" s="979">
        <f>_xlfn.XLOOKUP($D137,Help2!$D:$D,Help2!AC:AC)</f>
        <v>145</v>
      </c>
      <c r="AG137" s="979">
        <f>_xlfn.XLOOKUP($D137,Help2!$D:$D,Help2!AD:AD)</f>
        <v>558</v>
      </c>
      <c r="AH137" s="979">
        <f>_xlfn.XLOOKUP($D137,Help2!$D:$D,Help2!AE:AE)</f>
        <v>4108</v>
      </c>
      <c r="AI137" s="979">
        <f>_xlfn.XLOOKUP($D137,Help2!$D:$D,Help2!AF:AF)</f>
        <v>3608</v>
      </c>
      <c r="AJ137" s="979">
        <f>_xlfn.XLOOKUP($D137,Help2!$D:$D,Help2!AG:AG)</f>
        <v>368.39002047437623</v>
      </c>
      <c r="AK137" s="979">
        <f>_xlfn.XLOOKUP($D137,Help2!$D:$D,Help2!AH:AH)</f>
        <v>7317</v>
      </c>
      <c r="AL137" s="979">
        <f>_xlfn.XLOOKUP($D137,Help2!$D:$D,Help2!AI:AI)</f>
        <v>759.5</v>
      </c>
      <c r="AM137" s="979">
        <f>_xlfn.XLOOKUP($D137,Help2!$D:$D,Help2!AJ:AJ)</f>
        <v>0</v>
      </c>
      <c r="AN137" s="979">
        <f>_xlfn.XLOOKUP($D137,Help2!$D:$D,Help2!AK:AK)</f>
        <v>0</v>
      </c>
    </row>
    <row r="138" spans="1:40" x14ac:dyDescent="0.2">
      <c r="A138" s="1">
        <v>45062</v>
      </c>
      <c r="B138">
        <f t="shared" si="7"/>
        <v>5</v>
      </c>
      <c r="C138">
        <f t="shared" si="8"/>
        <v>2023</v>
      </c>
      <c r="D138" s="872" t="str">
        <f t="shared" si="9"/>
        <v>05´2023</v>
      </c>
      <c r="F138" s="2">
        <f t="shared" si="10"/>
        <v>24</v>
      </c>
      <c r="G138" s="3">
        <f t="shared" si="11"/>
        <v>3.2258064516129031E-2</v>
      </c>
      <c r="H138" s="5">
        <f t="shared" si="12"/>
        <v>1</v>
      </c>
      <c r="I138" s="979">
        <f>_xlfn.XLOOKUP($D138,Help2!$D:$D,Help2!H:H)</f>
        <v>19052</v>
      </c>
      <c r="J138" s="979">
        <f>_xlfn.XLOOKUP($D138,Help2!$D:$D,Help2!I:I)</f>
        <v>11327</v>
      </c>
      <c r="K138" s="979">
        <f>_xlfn.XLOOKUP($D138,Help2!$D:$D,Help2!J:J)</f>
        <v>4055</v>
      </c>
      <c r="L138" s="979">
        <f>_xlfn.XLOOKUP($D138,Help2!$D:$D,Help2!K:K)</f>
        <v>3329</v>
      </c>
      <c r="M138" s="979">
        <f>_xlfn.XLOOKUP($D138,Help2!$D:$D,Help2!L:L)</f>
        <v>8246</v>
      </c>
      <c r="N138" s="979">
        <f>_xlfn.XLOOKUP($D138,Help2!$D:$D,Help2!M:M)</f>
        <v>9631</v>
      </c>
      <c r="P138" s="979">
        <f>_xlfn.XLOOKUP($D138,Help2!$D:$D,Help2!F:F)</f>
        <v>744</v>
      </c>
      <c r="Q138" s="979">
        <f t="shared" si="13"/>
        <v>744</v>
      </c>
      <c r="R138" s="979">
        <f>_xlfn.XLOOKUP($D138,Help2!$D:$D,Help2!N:N)</f>
        <v>8461.4197822915175</v>
      </c>
      <c r="S138" s="979">
        <f>_xlfn.XLOOKUP($D138,Help2!$D:$D,Help2!O:O)</f>
        <v>8945.9419999999991</v>
      </c>
      <c r="T138" s="979">
        <f>_xlfn.XLOOKUP($D138,Help2!$D:$D,Help2!P:P)</f>
        <v>598.86</v>
      </c>
      <c r="U138" s="979">
        <f>_xlfn.XLOOKUP($D138,Help2!$D:$D,Help2!Q:Q)</f>
        <v>0</v>
      </c>
      <c r="V138" s="979">
        <f>_xlfn.XLOOKUP($D138,Help2!$D:$D,Help2!R:R)</f>
        <v>0</v>
      </c>
      <c r="W138" s="979">
        <f>_xlfn.XLOOKUP($D138,Help2!$D:$D,Help2!S:S)</f>
        <v>29096.329999999998</v>
      </c>
      <c r="Y138" s="979">
        <f>_xlfn.XLOOKUP($D138,Help2!$D:$D,Help2!V:V)</f>
        <v>8759</v>
      </c>
      <c r="Z138" s="979">
        <f>_xlfn.XLOOKUP($D138,Help2!$D:$D,Help2!W:W)</f>
        <v>2568</v>
      </c>
      <c r="AA138" s="979">
        <f>_xlfn.XLOOKUP($D138,Help2!$D:$D,Help2!X:X)</f>
        <v>0</v>
      </c>
      <c r="AB138" s="979">
        <f>_xlfn.XLOOKUP($D138,Help2!$D:$D,Help2!Y:Y)</f>
        <v>7384</v>
      </c>
      <c r="AC138" s="979">
        <f>_xlfn.XLOOKUP($D138,Help2!$D:$D,Help2!Z:Z)</f>
        <v>341</v>
      </c>
      <c r="AD138" s="979">
        <f>_xlfn.XLOOKUP($D138,Help2!$D:$D,Help2!AA:AA)</f>
        <v>906</v>
      </c>
      <c r="AE138" s="979">
        <f>_xlfn.XLOOKUP($D138,Help2!$D:$D,Help2!AB:AB)</f>
        <v>1318</v>
      </c>
      <c r="AF138" s="979">
        <f>_xlfn.XLOOKUP($D138,Help2!$D:$D,Help2!AC:AC)</f>
        <v>145</v>
      </c>
      <c r="AG138" s="979">
        <f>_xlfn.XLOOKUP($D138,Help2!$D:$D,Help2!AD:AD)</f>
        <v>558</v>
      </c>
      <c r="AH138" s="979">
        <f>_xlfn.XLOOKUP($D138,Help2!$D:$D,Help2!AE:AE)</f>
        <v>4108</v>
      </c>
      <c r="AI138" s="979">
        <f>_xlfn.XLOOKUP($D138,Help2!$D:$D,Help2!AF:AF)</f>
        <v>3608</v>
      </c>
      <c r="AJ138" s="979">
        <f>_xlfn.XLOOKUP($D138,Help2!$D:$D,Help2!AG:AG)</f>
        <v>368.39002047437623</v>
      </c>
      <c r="AK138" s="979">
        <f>_xlfn.XLOOKUP($D138,Help2!$D:$D,Help2!AH:AH)</f>
        <v>7317</v>
      </c>
      <c r="AL138" s="979">
        <f>_xlfn.XLOOKUP($D138,Help2!$D:$D,Help2!AI:AI)</f>
        <v>759.5</v>
      </c>
      <c r="AM138" s="979">
        <f>_xlfn.XLOOKUP($D138,Help2!$D:$D,Help2!AJ:AJ)</f>
        <v>0</v>
      </c>
      <c r="AN138" s="979">
        <f>_xlfn.XLOOKUP($D138,Help2!$D:$D,Help2!AK:AK)</f>
        <v>0</v>
      </c>
    </row>
    <row r="139" spans="1:40" x14ac:dyDescent="0.2">
      <c r="A139" s="1">
        <v>45063</v>
      </c>
      <c r="B139">
        <f t="shared" si="7"/>
        <v>5</v>
      </c>
      <c r="C139">
        <f t="shared" si="8"/>
        <v>2023</v>
      </c>
      <c r="D139" s="872" t="str">
        <f t="shared" si="9"/>
        <v>05´2023</v>
      </c>
      <c r="F139" s="2">
        <f t="shared" si="10"/>
        <v>24</v>
      </c>
      <c r="G139" s="3">
        <f t="shared" si="11"/>
        <v>3.2258064516129031E-2</v>
      </c>
      <c r="H139" s="5">
        <f t="shared" si="12"/>
        <v>1</v>
      </c>
      <c r="I139" s="979">
        <f>_xlfn.XLOOKUP($D139,Help2!$D:$D,Help2!H:H)</f>
        <v>19052</v>
      </c>
      <c r="J139" s="979">
        <f>_xlfn.XLOOKUP($D139,Help2!$D:$D,Help2!I:I)</f>
        <v>11327</v>
      </c>
      <c r="K139" s="979">
        <f>_xlfn.XLOOKUP($D139,Help2!$D:$D,Help2!J:J)</f>
        <v>4055</v>
      </c>
      <c r="L139" s="979">
        <f>_xlfn.XLOOKUP($D139,Help2!$D:$D,Help2!K:K)</f>
        <v>3329</v>
      </c>
      <c r="M139" s="979">
        <f>_xlfn.XLOOKUP($D139,Help2!$D:$D,Help2!L:L)</f>
        <v>8246</v>
      </c>
      <c r="N139" s="979">
        <f>_xlfn.XLOOKUP($D139,Help2!$D:$D,Help2!M:M)</f>
        <v>9631</v>
      </c>
      <c r="P139" s="979">
        <f>_xlfn.XLOOKUP($D139,Help2!$D:$D,Help2!F:F)</f>
        <v>744</v>
      </c>
      <c r="Q139" s="979">
        <f t="shared" si="13"/>
        <v>744</v>
      </c>
      <c r="R139" s="979">
        <f>_xlfn.XLOOKUP($D139,Help2!$D:$D,Help2!N:N)</f>
        <v>8461.4197822915175</v>
      </c>
      <c r="S139" s="979">
        <f>_xlfn.XLOOKUP($D139,Help2!$D:$D,Help2!O:O)</f>
        <v>8945.9419999999991</v>
      </c>
      <c r="T139" s="979">
        <f>_xlfn.XLOOKUP($D139,Help2!$D:$D,Help2!P:P)</f>
        <v>598.86</v>
      </c>
      <c r="U139" s="979">
        <f>_xlfn.XLOOKUP($D139,Help2!$D:$D,Help2!Q:Q)</f>
        <v>0</v>
      </c>
      <c r="V139" s="979">
        <f>_xlfn.XLOOKUP($D139,Help2!$D:$D,Help2!R:R)</f>
        <v>0</v>
      </c>
      <c r="W139" s="979">
        <f>_xlfn.XLOOKUP($D139,Help2!$D:$D,Help2!S:S)</f>
        <v>29096.329999999998</v>
      </c>
      <c r="Y139" s="979">
        <f>_xlfn.XLOOKUP($D139,Help2!$D:$D,Help2!V:V)</f>
        <v>8759</v>
      </c>
      <c r="Z139" s="979">
        <f>_xlfn.XLOOKUP($D139,Help2!$D:$D,Help2!W:W)</f>
        <v>2568</v>
      </c>
      <c r="AA139" s="979">
        <f>_xlfn.XLOOKUP($D139,Help2!$D:$D,Help2!X:X)</f>
        <v>0</v>
      </c>
      <c r="AB139" s="979">
        <f>_xlfn.XLOOKUP($D139,Help2!$D:$D,Help2!Y:Y)</f>
        <v>7384</v>
      </c>
      <c r="AC139" s="979">
        <f>_xlfn.XLOOKUP($D139,Help2!$D:$D,Help2!Z:Z)</f>
        <v>341</v>
      </c>
      <c r="AD139" s="979">
        <f>_xlfn.XLOOKUP($D139,Help2!$D:$D,Help2!AA:AA)</f>
        <v>906</v>
      </c>
      <c r="AE139" s="979">
        <f>_xlfn.XLOOKUP($D139,Help2!$D:$D,Help2!AB:AB)</f>
        <v>1318</v>
      </c>
      <c r="AF139" s="979">
        <f>_xlfn.XLOOKUP($D139,Help2!$D:$D,Help2!AC:AC)</f>
        <v>145</v>
      </c>
      <c r="AG139" s="979">
        <f>_xlfn.XLOOKUP($D139,Help2!$D:$D,Help2!AD:AD)</f>
        <v>558</v>
      </c>
      <c r="AH139" s="979">
        <f>_xlfn.XLOOKUP($D139,Help2!$D:$D,Help2!AE:AE)</f>
        <v>4108</v>
      </c>
      <c r="AI139" s="979">
        <f>_xlfn.XLOOKUP($D139,Help2!$D:$D,Help2!AF:AF)</f>
        <v>3608</v>
      </c>
      <c r="AJ139" s="979">
        <f>_xlfn.XLOOKUP($D139,Help2!$D:$D,Help2!AG:AG)</f>
        <v>368.39002047437623</v>
      </c>
      <c r="AK139" s="979">
        <f>_xlfn.XLOOKUP($D139,Help2!$D:$D,Help2!AH:AH)</f>
        <v>7317</v>
      </c>
      <c r="AL139" s="979">
        <f>_xlfn.XLOOKUP($D139,Help2!$D:$D,Help2!AI:AI)</f>
        <v>759.5</v>
      </c>
      <c r="AM139" s="979">
        <f>_xlfn.XLOOKUP($D139,Help2!$D:$D,Help2!AJ:AJ)</f>
        <v>0</v>
      </c>
      <c r="AN139" s="979">
        <f>_xlfn.XLOOKUP($D139,Help2!$D:$D,Help2!AK:AK)</f>
        <v>0</v>
      </c>
    </row>
    <row r="140" spans="1:40" x14ac:dyDescent="0.2">
      <c r="A140" s="1">
        <v>45064</v>
      </c>
      <c r="B140">
        <f t="shared" si="7"/>
        <v>5</v>
      </c>
      <c r="C140">
        <f t="shared" si="8"/>
        <v>2023</v>
      </c>
      <c r="D140" s="872" t="str">
        <f t="shared" si="9"/>
        <v>05´2023</v>
      </c>
      <c r="F140" s="2">
        <f t="shared" si="10"/>
        <v>24</v>
      </c>
      <c r="G140" s="3">
        <f t="shared" si="11"/>
        <v>3.2258064516129031E-2</v>
      </c>
      <c r="H140" s="5">
        <f t="shared" si="12"/>
        <v>1</v>
      </c>
      <c r="I140" s="979">
        <f>_xlfn.XLOOKUP($D140,Help2!$D:$D,Help2!H:H)</f>
        <v>19052</v>
      </c>
      <c r="J140" s="979">
        <f>_xlfn.XLOOKUP($D140,Help2!$D:$D,Help2!I:I)</f>
        <v>11327</v>
      </c>
      <c r="K140" s="979">
        <f>_xlfn.XLOOKUP($D140,Help2!$D:$D,Help2!J:J)</f>
        <v>4055</v>
      </c>
      <c r="L140" s="979">
        <f>_xlfn.XLOOKUP($D140,Help2!$D:$D,Help2!K:K)</f>
        <v>3329</v>
      </c>
      <c r="M140" s="979">
        <f>_xlfn.XLOOKUP($D140,Help2!$D:$D,Help2!L:L)</f>
        <v>8246</v>
      </c>
      <c r="N140" s="979">
        <f>_xlfn.XLOOKUP($D140,Help2!$D:$D,Help2!M:M)</f>
        <v>9631</v>
      </c>
      <c r="P140" s="979">
        <f>_xlfn.XLOOKUP($D140,Help2!$D:$D,Help2!F:F)</f>
        <v>744</v>
      </c>
      <c r="Q140" s="979">
        <f t="shared" si="13"/>
        <v>744</v>
      </c>
      <c r="R140" s="979">
        <f>_xlfn.XLOOKUP($D140,Help2!$D:$D,Help2!N:N)</f>
        <v>8461.4197822915175</v>
      </c>
      <c r="S140" s="979">
        <f>_xlfn.XLOOKUP($D140,Help2!$D:$D,Help2!O:O)</f>
        <v>8945.9419999999991</v>
      </c>
      <c r="T140" s="979">
        <f>_xlfn.XLOOKUP($D140,Help2!$D:$D,Help2!P:P)</f>
        <v>598.86</v>
      </c>
      <c r="U140" s="979">
        <f>_xlfn.XLOOKUP($D140,Help2!$D:$D,Help2!Q:Q)</f>
        <v>0</v>
      </c>
      <c r="V140" s="979">
        <f>_xlfn.XLOOKUP($D140,Help2!$D:$D,Help2!R:R)</f>
        <v>0</v>
      </c>
      <c r="W140" s="979">
        <f>_xlfn.XLOOKUP($D140,Help2!$D:$D,Help2!S:S)</f>
        <v>29096.329999999998</v>
      </c>
      <c r="Y140" s="979">
        <f>_xlfn.XLOOKUP($D140,Help2!$D:$D,Help2!V:V)</f>
        <v>8759</v>
      </c>
      <c r="Z140" s="979">
        <f>_xlfn.XLOOKUP($D140,Help2!$D:$D,Help2!W:W)</f>
        <v>2568</v>
      </c>
      <c r="AA140" s="979">
        <f>_xlfn.XLOOKUP($D140,Help2!$D:$D,Help2!X:X)</f>
        <v>0</v>
      </c>
      <c r="AB140" s="979">
        <f>_xlfn.XLOOKUP($D140,Help2!$D:$D,Help2!Y:Y)</f>
        <v>7384</v>
      </c>
      <c r="AC140" s="979">
        <f>_xlfn.XLOOKUP($D140,Help2!$D:$D,Help2!Z:Z)</f>
        <v>341</v>
      </c>
      <c r="AD140" s="979">
        <f>_xlfn.XLOOKUP($D140,Help2!$D:$D,Help2!AA:AA)</f>
        <v>906</v>
      </c>
      <c r="AE140" s="979">
        <f>_xlfn.XLOOKUP($D140,Help2!$D:$D,Help2!AB:AB)</f>
        <v>1318</v>
      </c>
      <c r="AF140" s="979">
        <f>_xlfn.XLOOKUP($D140,Help2!$D:$D,Help2!AC:AC)</f>
        <v>145</v>
      </c>
      <c r="AG140" s="979">
        <f>_xlfn.XLOOKUP($D140,Help2!$D:$D,Help2!AD:AD)</f>
        <v>558</v>
      </c>
      <c r="AH140" s="979">
        <f>_xlfn.XLOOKUP($D140,Help2!$D:$D,Help2!AE:AE)</f>
        <v>4108</v>
      </c>
      <c r="AI140" s="979">
        <f>_xlfn.XLOOKUP($D140,Help2!$D:$D,Help2!AF:AF)</f>
        <v>3608</v>
      </c>
      <c r="AJ140" s="979">
        <f>_xlfn.XLOOKUP($D140,Help2!$D:$D,Help2!AG:AG)</f>
        <v>368.39002047437623</v>
      </c>
      <c r="AK140" s="979">
        <f>_xlfn.XLOOKUP($D140,Help2!$D:$D,Help2!AH:AH)</f>
        <v>7317</v>
      </c>
      <c r="AL140" s="979">
        <f>_xlfn.XLOOKUP($D140,Help2!$D:$D,Help2!AI:AI)</f>
        <v>759.5</v>
      </c>
      <c r="AM140" s="979">
        <f>_xlfn.XLOOKUP($D140,Help2!$D:$D,Help2!AJ:AJ)</f>
        <v>0</v>
      </c>
      <c r="AN140" s="979">
        <f>_xlfn.XLOOKUP($D140,Help2!$D:$D,Help2!AK:AK)</f>
        <v>0</v>
      </c>
    </row>
    <row r="141" spans="1:40" x14ac:dyDescent="0.2">
      <c r="A141" s="1">
        <v>45065</v>
      </c>
      <c r="B141">
        <f t="shared" si="7"/>
        <v>5</v>
      </c>
      <c r="C141">
        <f t="shared" si="8"/>
        <v>2023</v>
      </c>
      <c r="D141" s="872" t="str">
        <f t="shared" si="9"/>
        <v>05´2023</v>
      </c>
      <c r="F141" s="2">
        <f t="shared" si="10"/>
        <v>24</v>
      </c>
      <c r="G141" s="3">
        <f t="shared" si="11"/>
        <v>3.2258064516129031E-2</v>
      </c>
      <c r="H141" s="5">
        <f t="shared" si="12"/>
        <v>1</v>
      </c>
      <c r="I141" s="979">
        <f>_xlfn.XLOOKUP($D141,Help2!$D:$D,Help2!H:H)</f>
        <v>19052</v>
      </c>
      <c r="J141" s="979">
        <f>_xlfn.XLOOKUP($D141,Help2!$D:$D,Help2!I:I)</f>
        <v>11327</v>
      </c>
      <c r="K141" s="979">
        <f>_xlfn.XLOOKUP($D141,Help2!$D:$D,Help2!J:J)</f>
        <v>4055</v>
      </c>
      <c r="L141" s="979">
        <f>_xlfn.XLOOKUP($D141,Help2!$D:$D,Help2!K:K)</f>
        <v>3329</v>
      </c>
      <c r="M141" s="979">
        <f>_xlfn.XLOOKUP($D141,Help2!$D:$D,Help2!L:L)</f>
        <v>8246</v>
      </c>
      <c r="N141" s="979">
        <f>_xlfn.XLOOKUP($D141,Help2!$D:$D,Help2!M:M)</f>
        <v>9631</v>
      </c>
      <c r="P141" s="979">
        <f>_xlfn.XLOOKUP($D141,Help2!$D:$D,Help2!F:F)</f>
        <v>744</v>
      </c>
      <c r="Q141" s="979">
        <f t="shared" si="13"/>
        <v>744</v>
      </c>
      <c r="R141" s="979">
        <f>_xlfn.XLOOKUP($D141,Help2!$D:$D,Help2!N:N)</f>
        <v>8461.4197822915175</v>
      </c>
      <c r="S141" s="979">
        <f>_xlfn.XLOOKUP($D141,Help2!$D:$D,Help2!O:O)</f>
        <v>8945.9419999999991</v>
      </c>
      <c r="T141" s="979">
        <f>_xlfn.XLOOKUP($D141,Help2!$D:$D,Help2!P:P)</f>
        <v>598.86</v>
      </c>
      <c r="U141" s="979">
        <f>_xlfn.XLOOKUP($D141,Help2!$D:$D,Help2!Q:Q)</f>
        <v>0</v>
      </c>
      <c r="V141" s="979">
        <f>_xlfn.XLOOKUP($D141,Help2!$D:$D,Help2!R:R)</f>
        <v>0</v>
      </c>
      <c r="W141" s="979">
        <f>_xlfn.XLOOKUP($D141,Help2!$D:$D,Help2!S:S)</f>
        <v>29096.329999999998</v>
      </c>
      <c r="Y141" s="979">
        <f>_xlfn.XLOOKUP($D141,Help2!$D:$D,Help2!V:V)</f>
        <v>8759</v>
      </c>
      <c r="Z141" s="979">
        <f>_xlfn.XLOOKUP($D141,Help2!$D:$D,Help2!W:W)</f>
        <v>2568</v>
      </c>
      <c r="AA141" s="979">
        <f>_xlfn.XLOOKUP($D141,Help2!$D:$D,Help2!X:X)</f>
        <v>0</v>
      </c>
      <c r="AB141" s="979">
        <f>_xlfn.XLOOKUP($D141,Help2!$D:$D,Help2!Y:Y)</f>
        <v>7384</v>
      </c>
      <c r="AC141" s="979">
        <f>_xlfn.XLOOKUP($D141,Help2!$D:$D,Help2!Z:Z)</f>
        <v>341</v>
      </c>
      <c r="AD141" s="979">
        <f>_xlfn.XLOOKUP($D141,Help2!$D:$D,Help2!AA:AA)</f>
        <v>906</v>
      </c>
      <c r="AE141" s="979">
        <f>_xlfn.XLOOKUP($D141,Help2!$D:$D,Help2!AB:AB)</f>
        <v>1318</v>
      </c>
      <c r="AF141" s="979">
        <f>_xlfn.XLOOKUP($D141,Help2!$D:$D,Help2!AC:AC)</f>
        <v>145</v>
      </c>
      <c r="AG141" s="979">
        <f>_xlfn.XLOOKUP($D141,Help2!$D:$D,Help2!AD:AD)</f>
        <v>558</v>
      </c>
      <c r="AH141" s="979">
        <f>_xlfn.XLOOKUP($D141,Help2!$D:$D,Help2!AE:AE)</f>
        <v>4108</v>
      </c>
      <c r="AI141" s="979">
        <f>_xlfn.XLOOKUP($D141,Help2!$D:$D,Help2!AF:AF)</f>
        <v>3608</v>
      </c>
      <c r="AJ141" s="979">
        <f>_xlfn.XLOOKUP($D141,Help2!$D:$D,Help2!AG:AG)</f>
        <v>368.39002047437623</v>
      </c>
      <c r="AK141" s="979">
        <f>_xlfn.XLOOKUP($D141,Help2!$D:$D,Help2!AH:AH)</f>
        <v>7317</v>
      </c>
      <c r="AL141" s="979">
        <f>_xlfn.XLOOKUP($D141,Help2!$D:$D,Help2!AI:AI)</f>
        <v>759.5</v>
      </c>
      <c r="AM141" s="979">
        <f>_xlfn.XLOOKUP($D141,Help2!$D:$D,Help2!AJ:AJ)</f>
        <v>0</v>
      </c>
      <c r="AN141" s="979">
        <f>_xlfn.XLOOKUP($D141,Help2!$D:$D,Help2!AK:AK)</f>
        <v>0</v>
      </c>
    </row>
    <row r="142" spans="1:40" x14ac:dyDescent="0.2">
      <c r="A142" s="1">
        <v>45066</v>
      </c>
      <c r="B142">
        <f t="shared" si="7"/>
        <v>5</v>
      </c>
      <c r="C142">
        <f t="shared" si="8"/>
        <v>2023</v>
      </c>
      <c r="D142" s="872" t="str">
        <f t="shared" si="9"/>
        <v>05´2023</v>
      </c>
      <c r="F142" s="2">
        <f t="shared" si="10"/>
        <v>24</v>
      </c>
      <c r="G142" s="3">
        <f t="shared" si="11"/>
        <v>3.2258064516129031E-2</v>
      </c>
      <c r="H142" s="5">
        <f t="shared" si="12"/>
        <v>1</v>
      </c>
      <c r="I142" s="979">
        <f>_xlfn.XLOOKUP($D142,Help2!$D:$D,Help2!H:H)</f>
        <v>19052</v>
      </c>
      <c r="J142" s="979">
        <f>_xlfn.XLOOKUP($D142,Help2!$D:$D,Help2!I:I)</f>
        <v>11327</v>
      </c>
      <c r="K142" s="979">
        <f>_xlfn.XLOOKUP($D142,Help2!$D:$D,Help2!J:J)</f>
        <v>4055</v>
      </c>
      <c r="L142" s="979">
        <f>_xlfn.XLOOKUP($D142,Help2!$D:$D,Help2!K:K)</f>
        <v>3329</v>
      </c>
      <c r="M142" s="979">
        <f>_xlfn.XLOOKUP($D142,Help2!$D:$D,Help2!L:L)</f>
        <v>8246</v>
      </c>
      <c r="N142" s="979">
        <f>_xlfn.XLOOKUP($D142,Help2!$D:$D,Help2!M:M)</f>
        <v>9631</v>
      </c>
      <c r="P142" s="979">
        <f>_xlfn.XLOOKUP($D142,Help2!$D:$D,Help2!F:F)</f>
        <v>744</v>
      </c>
      <c r="Q142" s="979">
        <f t="shared" si="13"/>
        <v>744</v>
      </c>
      <c r="R142" s="979">
        <f>_xlfn.XLOOKUP($D142,Help2!$D:$D,Help2!N:N)</f>
        <v>8461.4197822915175</v>
      </c>
      <c r="S142" s="979">
        <f>_xlfn.XLOOKUP($D142,Help2!$D:$D,Help2!O:O)</f>
        <v>8945.9419999999991</v>
      </c>
      <c r="T142" s="979">
        <f>_xlfn.XLOOKUP($D142,Help2!$D:$D,Help2!P:P)</f>
        <v>598.86</v>
      </c>
      <c r="U142" s="979">
        <f>_xlfn.XLOOKUP($D142,Help2!$D:$D,Help2!Q:Q)</f>
        <v>0</v>
      </c>
      <c r="V142" s="979">
        <f>_xlfn.XLOOKUP($D142,Help2!$D:$D,Help2!R:R)</f>
        <v>0</v>
      </c>
      <c r="W142" s="979">
        <f>_xlfn.XLOOKUP($D142,Help2!$D:$D,Help2!S:S)</f>
        <v>29096.329999999998</v>
      </c>
      <c r="Y142" s="979">
        <f>_xlfn.XLOOKUP($D142,Help2!$D:$D,Help2!V:V)</f>
        <v>8759</v>
      </c>
      <c r="Z142" s="979">
        <f>_xlfn.XLOOKUP($D142,Help2!$D:$D,Help2!W:W)</f>
        <v>2568</v>
      </c>
      <c r="AA142" s="979">
        <f>_xlfn.XLOOKUP($D142,Help2!$D:$D,Help2!X:X)</f>
        <v>0</v>
      </c>
      <c r="AB142" s="979">
        <f>_xlfn.XLOOKUP($D142,Help2!$D:$D,Help2!Y:Y)</f>
        <v>7384</v>
      </c>
      <c r="AC142" s="979">
        <f>_xlfn.XLOOKUP($D142,Help2!$D:$D,Help2!Z:Z)</f>
        <v>341</v>
      </c>
      <c r="AD142" s="979">
        <f>_xlfn.XLOOKUP($D142,Help2!$D:$D,Help2!AA:AA)</f>
        <v>906</v>
      </c>
      <c r="AE142" s="979">
        <f>_xlfn.XLOOKUP($D142,Help2!$D:$D,Help2!AB:AB)</f>
        <v>1318</v>
      </c>
      <c r="AF142" s="979">
        <f>_xlfn.XLOOKUP($D142,Help2!$D:$D,Help2!AC:AC)</f>
        <v>145</v>
      </c>
      <c r="AG142" s="979">
        <f>_xlfn.XLOOKUP($D142,Help2!$D:$D,Help2!AD:AD)</f>
        <v>558</v>
      </c>
      <c r="AH142" s="979">
        <f>_xlfn.XLOOKUP($D142,Help2!$D:$D,Help2!AE:AE)</f>
        <v>4108</v>
      </c>
      <c r="AI142" s="979">
        <f>_xlfn.XLOOKUP($D142,Help2!$D:$D,Help2!AF:AF)</f>
        <v>3608</v>
      </c>
      <c r="AJ142" s="979">
        <f>_xlfn.XLOOKUP($D142,Help2!$D:$D,Help2!AG:AG)</f>
        <v>368.39002047437623</v>
      </c>
      <c r="AK142" s="979">
        <f>_xlfn.XLOOKUP($D142,Help2!$D:$D,Help2!AH:AH)</f>
        <v>7317</v>
      </c>
      <c r="AL142" s="979">
        <f>_xlfn.XLOOKUP($D142,Help2!$D:$D,Help2!AI:AI)</f>
        <v>759.5</v>
      </c>
      <c r="AM142" s="979">
        <f>_xlfn.XLOOKUP($D142,Help2!$D:$D,Help2!AJ:AJ)</f>
        <v>0</v>
      </c>
      <c r="AN142" s="979">
        <f>_xlfn.XLOOKUP($D142,Help2!$D:$D,Help2!AK:AK)</f>
        <v>0</v>
      </c>
    </row>
    <row r="143" spans="1:40" x14ac:dyDescent="0.2">
      <c r="A143" s="1">
        <v>45067</v>
      </c>
      <c r="B143">
        <f t="shared" si="7"/>
        <v>5</v>
      </c>
      <c r="C143">
        <f t="shared" si="8"/>
        <v>2023</v>
      </c>
      <c r="D143" s="872" t="str">
        <f t="shared" si="9"/>
        <v>05´2023</v>
      </c>
      <c r="F143" s="2">
        <f t="shared" si="10"/>
        <v>24</v>
      </c>
      <c r="G143" s="3">
        <f t="shared" si="11"/>
        <v>3.2258064516129031E-2</v>
      </c>
      <c r="H143" s="5">
        <f t="shared" si="12"/>
        <v>1</v>
      </c>
      <c r="I143" s="979">
        <f>_xlfn.XLOOKUP($D143,Help2!$D:$D,Help2!H:H)</f>
        <v>19052</v>
      </c>
      <c r="J143" s="979">
        <f>_xlfn.XLOOKUP($D143,Help2!$D:$D,Help2!I:I)</f>
        <v>11327</v>
      </c>
      <c r="K143" s="979">
        <f>_xlfn.XLOOKUP($D143,Help2!$D:$D,Help2!J:J)</f>
        <v>4055</v>
      </c>
      <c r="L143" s="979">
        <f>_xlfn.XLOOKUP($D143,Help2!$D:$D,Help2!K:K)</f>
        <v>3329</v>
      </c>
      <c r="M143" s="979">
        <f>_xlfn.XLOOKUP($D143,Help2!$D:$D,Help2!L:L)</f>
        <v>8246</v>
      </c>
      <c r="N143" s="979">
        <f>_xlfn.XLOOKUP($D143,Help2!$D:$D,Help2!M:M)</f>
        <v>9631</v>
      </c>
      <c r="P143" s="979">
        <f>_xlfn.XLOOKUP($D143,Help2!$D:$D,Help2!F:F)</f>
        <v>744</v>
      </c>
      <c r="Q143" s="979">
        <f t="shared" si="13"/>
        <v>744</v>
      </c>
      <c r="R143" s="979">
        <f>_xlfn.XLOOKUP($D143,Help2!$D:$D,Help2!N:N)</f>
        <v>8461.4197822915175</v>
      </c>
      <c r="S143" s="979">
        <f>_xlfn.XLOOKUP($D143,Help2!$D:$D,Help2!O:O)</f>
        <v>8945.9419999999991</v>
      </c>
      <c r="T143" s="979">
        <f>_xlfn.XLOOKUP($D143,Help2!$D:$D,Help2!P:P)</f>
        <v>598.86</v>
      </c>
      <c r="U143" s="979">
        <f>_xlfn.XLOOKUP($D143,Help2!$D:$D,Help2!Q:Q)</f>
        <v>0</v>
      </c>
      <c r="V143" s="979">
        <f>_xlfn.XLOOKUP($D143,Help2!$D:$D,Help2!R:R)</f>
        <v>0</v>
      </c>
      <c r="W143" s="979">
        <f>_xlfn.XLOOKUP($D143,Help2!$D:$D,Help2!S:S)</f>
        <v>29096.329999999998</v>
      </c>
      <c r="Y143" s="979">
        <f>_xlfn.XLOOKUP($D143,Help2!$D:$D,Help2!V:V)</f>
        <v>8759</v>
      </c>
      <c r="Z143" s="979">
        <f>_xlfn.XLOOKUP($D143,Help2!$D:$D,Help2!W:W)</f>
        <v>2568</v>
      </c>
      <c r="AA143" s="979">
        <f>_xlfn.XLOOKUP($D143,Help2!$D:$D,Help2!X:X)</f>
        <v>0</v>
      </c>
      <c r="AB143" s="979">
        <f>_xlfn.XLOOKUP($D143,Help2!$D:$D,Help2!Y:Y)</f>
        <v>7384</v>
      </c>
      <c r="AC143" s="979">
        <f>_xlfn.XLOOKUP($D143,Help2!$D:$D,Help2!Z:Z)</f>
        <v>341</v>
      </c>
      <c r="AD143" s="979">
        <f>_xlfn.XLOOKUP($D143,Help2!$D:$D,Help2!AA:AA)</f>
        <v>906</v>
      </c>
      <c r="AE143" s="979">
        <f>_xlfn.XLOOKUP($D143,Help2!$D:$D,Help2!AB:AB)</f>
        <v>1318</v>
      </c>
      <c r="AF143" s="979">
        <f>_xlfn.XLOOKUP($D143,Help2!$D:$D,Help2!AC:AC)</f>
        <v>145</v>
      </c>
      <c r="AG143" s="979">
        <f>_xlfn.XLOOKUP($D143,Help2!$D:$D,Help2!AD:AD)</f>
        <v>558</v>
      </c>
      <c r="AH143" s="979">
        <f>_xlfn.XLOOKUP($D143,Help2!$D:$D,Help2!AE:AE)</f>
        <v>4108</v>
      </c>
      <c r="AI143" s="979">
        <f>_xlfn.XLOOKUP($D143,Help2!$D:$D,Help2!AF:AF)</f>
        <v>3608</v>
      </c>
      <c r="AJ143" s="979">
        <f>_xlfn.XLOOKUP($D143,Help2!$D:$D,Help2!AG:AG)</f>
        <v>368.39002047437623</v>
      </c>
      <c r="AK143" s="979">
        <f>_xlfn.XLOOKUP($D143,Help2!$D:$D,Help2!AH:AH)</f>
        <v>7317</v>
      </c>
      <c r="AL143" s="979">
        <f>_xlfn.XLOOKUP($D143,Help2!$D:$D,Help2!AI:AI)</f>
        <v>759.5</v>
      </c>
      <c r="AM143" s="979">
        <f>_xlfn.XLOOKUP($D143,Help2!$D:$D,Help2!AJ:AJ)</f>
        <v>0</v>
      </c>
      <c r="AN143" s="979">
        <f>_xlfn.XLOOKUP($D143,Help2!$D:$D,Help2!AK:AK)</f>
        <v>0</v>
      </c>
    </row>
    <row r="144" spans="1:40" x14ac:dyDescent="0.2">
      <c r="A144" s="1">
        <v>45068</v>
      </c>
      <c r="B144">
        <f t="shared" si="7"/>
        <v>5</v>
      </c>
      <c r="C144">
        <f t="shared" si="8"/>
        <v>2023</v>
      </c>
      <c r="D144" s="872" t="str">
        <f t="shared" si="9"/>
        <v>05´2023</v>
      </c>
      <c r="F144" s="2">
        <f t="shared" si="10"/>
        <v>24</v>
      </c>
      <c r="G144" s="3">
        <f t="shared" si="11"/>
        <v>3.2258064516129031E-2</v>
      </c>
      <c r="H144" s="5">
        <f t="shared" si="12"/>
        <v>1</v>
      </c>
      <c r="I144" s="979">
        <f>_xlfn.XLOOKUP($D144,Help2!$D:$D,Help2!H:H)</f>
        <v>19052</v>
      </c>
      <c r="J144" s="979">
        <f>_xlfn.XLOOKUP($D144,Help2!$D:$D,Help2!I:I)</f>
        <v>11327</v>
      </c>
      <c r="K144" s="979">
        <f>_xlfn.XLOOKUP($D144,Help2!$D:$D,Help2!J:J)</f>
        <v>4055</v>
      </c>
      <c r="L144" s="979">
        <f>_xlfn.XLOOKUP($D144,Help2!$D:$D,Help2!K:K)</f>
        <v>3329</v>
      </c>
      <c r="M144" s="979">
        <f>_xlfn.XLOOKUP($D144,Help2!$D:$D,Help2!L:L)</f>
        <v>8246</v>
      </c>
      <c r="N144" s="979">
        <f>_xlfn.XLOOKUP($D144,Help2!$D:$D,Help2!M:M)</f>
        <v>9631</v>
      </c>
      <c r="P144" s="979">
        <f>_xlfn.XLOOKUP($D144,Help2!$D:$D,Help2!F:F)</f>
        <v>744</v>
      </c>
      <c r="Q144" s="979">
        <f t="shared" si="13"/>
        <v>744</v>
      </c>
      <c r="R144" s="979">
        <f>_xlfn.XLOOKUP($D144,Help2!$D:$D,Help2!N:N)</f>
        <v>8461.4197822915175</v>
      </c>
      <c r="S144" s="979">
        <f>_xlfn.XLOOKUP($D144,Help2!$D:$D,Help2!O:O)</f>
        <v>8945.9419999999991</v>
      </c>
      <c r="T144" s="979">
        <f>_xlfn.XLOOKUP($D144,Help2!$D:$D,Help2!P:P)</f>
        <v>598.86</v>
      </c>
      <c r="U144" s="979">
        <f>_xlfn.XLOOKUP($D144,Help2!$D:$D,Help2!Q:Q)</f>
        <v>0</v>
      </c>
      <c r="V144" s="979">
        <f>_xlfn.XLOOKUP($D144,Help2!$D:$D,Help2!R:R)</f>
        <v>0</v>
      </c>
      <c r="W144" s="979">
        <f>_xlfn.XLOOKUP($D144,Help2!$D:$D,Help2!S:S)</f>
        <v>29096.329999999998</v>
      </c>
      <c r="Y144" s="979">
        <f>_xlfn.XLOOKUP($D144,Help2!$D:$D,Help2!V:V)</f>
        <v>8759</v>
      </c>
      <c r="Z144" s="979">
        <f>_xlfn.XLOOKUP($D144,Help2!$D:$D,Help2!W:W)</f>
        <v>2568</v>
      </c>
      <c r="AA144" s="979">
        <f>_xlfn.XLOOKUP($D144,Help2!$D:$D,Help2!X:X)</f>
        <v>0</v>
      </c>
      <c r="AB144" s="979">
        <f>_xlfn.XLOOKUP($D144,Help2!$D:$D,Help2!Y:Y)</f>
        <v>7384</v>
      </c>
      <c r="AC144" s="979">
        <f>_xlfn.XLOOKUP($D144,Help2!$D:$D,Help2!Z:Z)</f>
        <v>341</v>
      </c>
      <c r="AD144" s="979">
        <f>_xlfn.XLOOKUP($D144,Help2!$D:$D,Help2!AA:AA)</f>
        <v>906</v>
      </c>
      <c r="AE144" s="979">
        <f>_xlfn.XLOOKUP($D144,Help2!$D:$D,Help2!AB:AB)</f>
        <v>1318</v>
      </c>
      <c r="AF144" s="979">
        <f>_xlfn.XLOOKUP($D144,Help2!$D:$D,Help2!AC:AC)</f>
        <v>145</v>
      </c>
      <c r="AG144" s="979">
        <f>_xlfn.XLOOKUP($D144,Help2!$D:$D,Help2!AD:AD)</f>
        <v>558</v>
      </c>
      <c r="AH144" s="979">
        <f>_xlfn.XLOOKUP($D144,Help2!$D:$D,Help2!AE:AE)</f>
        <v>4108</v>
      </c>
      <c r="AI144" s="979">
        <f>_xlfn.XLOOKUP($D144,Help2!$D:$D,Help2!AF:AF)</f>
        <v>3608</v>
      </c>
      <c r="AJ144" s="979">
        <f>_xlfn.XLOOKUP($D144,Help2!$D:$D,Help2!AG:AG)</f>
        <v>368.39002047437623</v>
      </c>
      <c r="AK144" s="979">
        <f>_xlfn.XLOOKUP($D144,Help2!$D:$D,Help2!AH:AH)</f>
        <v>7317</v>
      </c>
      <c r="AL144" s="979">
        <f>_xlfn.XLOOKUP($D144,Help2!$D:$D,Help2!AI:AI)</f>
        <v>759.5</v>
      </c>
      <c r="AM144" s="979">
        <f>_xlfn.XLOOKUP($D144,Help2!$D:$D,Help2!AJ:AJ)</f>
        <v>0</v>
      </c>
      <c r="AN144" s="979">
        <f>_xlfn.XLOOKUP($D144,Help2!$D:$D,Help2!AK:AK)</f>
        <v>0</v>
      </c>
    </row>
    <row r="145" spans="1:40" x14ac:dyDescent="0.2">
      <c r="A145" s="1">
        <v>45069</v>
      </c>
      <c r="B145">
        <f t="shared" si="7"/>
        <v>5</v>
      </c>
      <c r="C145">
        <f t="shared" si="8"/>
        <v>2023</v>
      </c>
      <c r="D145" s="872" t="str">
        <f t="shared" si="9"/>
        <v>05´2023</v>
      </c>
      <c r="F145" s="2">
        <f t="shared" si="10"/>
        <v>24</v>
      </c>
      <c r="G145" s="3">
        <f t="shared" si="11"/>
        <v>3.2258064516129031E-2</v>
      </c>
      <c r="H145" s="5">
        <f t="shared" si="12"/>
        <v>1</v>
      </c>
      <c r="I145" s="979">
        <f>_xlfn.XLOOKUP($D145,Help2!$D:$D,Help2!H:H)</f>
        <v>19052</v>
      </c>
      <c r="J145" s="979">
        <f>_xlfn.XLOOKUP($D145,Help2!$D:$D,Help2!I:I)</f>
        <v>11327</v>
      </c>
      <c r="K145" s="979">
        <f>_xlfn.XLOOKUP($D145,Help2!$D:$D,Help2!J:J)</f>
        <v>4055</v>
      </c>
      <c r="L145" s="979">
        <f>_xlfn.XLOOKUP($D145,Help2!$D:$D,Help2!K:K)</f>
        <v>3329</v>
      </c>
      <c r="M145" s="979">
        <f>_xlfn.XLOOKUP($D145,Help2!$D:$D,Help2!L:L)</f>
        <v>8246</v>
      </c>
      <c r="N145" s="979">
        <f>_xlfn.XLOOKUP($D145,Help2!$D:$D,Help2!M:M)</f>
        <v>9631</v>
      </c>
      <c r="P145" s="979">
        <f>_xlfn.XLOOKUP($D145,Help2!$D:$D,Help2!F:F)</f>
        <v>744</v>
      </c>
      <c r="Q145" s="979">
        <f t="shared" si="13"/>
        <v>744</v>
      </c>
      <c r="R145" s="979">
        <f>_xlfn.XLOOKUP($D145,Help2!$D:$D,Help2!N:N)</f>
        <v>8461.4197822915175</v>
      </c>
      <c r="S145" s="979">
        <f>_xlfn.XLOOKUP($D145,Help2!$D:$D,Help2!O:O)</f>
        <v>8945.9419999999991</v>
      </c>
      <c r="T145" s="979">
        <f>_xlfn.XLOOKUP($D145,Help2!$D:$D,Help2!P:P)</f>
        <v>598.86</v>
      </c>
      <c r="U145" s="979">
        <f>_xlfn.XLOOKUP($D145,Help2!$D:$D,Help2!Q:Q)</f>
        <v>0</v>
      </c>
      <c r="V145" s="979">
        <f>_xlfn.XLOOKUP($D145,Help2!$D:$D,Help2!R:R)</f>
        <v>0</v>
      </c>
      <c r="W145" s="979">
        <f>_xlfn.XLOOKUP($D145,Help2!$D:$D,Help2!S:S)</f>
        <v>29096.329999999998</v>
      </c>
      <c r="Y145" s="979">
        <f>_xlfn.XLOOKUP($D145,Help2!$D:$D,Help2!V:V)</f>
        <v>8759</v>
      </c>
      <c r="Z145" s="979">
        <f>_xlfn.XLOOKUP($D145,Help2!$D:$D,Help2!W:W)</f>
        <v>2568</v>
      </c>
      <c r="AA145" s="979">
        <f>_xlfn.XLOOKUP($D145,Help2!$D:$D,Help2!X:X)</f>
        <v>0</v>
      </c>
      <c r="AB145" s="979">
        <f>_xlfn.XLOOKUP($D145,Help2!$D:$D,Help2!Y:Y)</f>
        <v>7384</v>
      </c>
      <c r="AC145" s="979">
        <f>_xlfn.XLOOKUP($D145,Help2!$D:$D,Help2!Z:Z)</f>
        <v>341</v>
      </c>
      <c r="AD145" s="979">
        <f>_xlfn.XLOOKUP($D145,Help2!$D:$D,Help2!AA:AA)</f>
        <v>906</v>
      </c>
      <c r="AE145" s="979">
        <f>_xlfn.XLOOKUP($D145,Help2!$D:$D,Help2!AB:AB)</f>
        <v>1318</v>
      </c>
      <c r="AF145" s="979">
        <f>_xlfn.XLOOKUP($D145,Help2!$D:$D,Help2!AC:AC)</f>
        <v>145</v>
      </c>
      <c r="AG145" s="979">
        <f>_xlfn.XLOOKUP($D145,Help2!$D:$D,Help2!AD:AD)</f>
        <v>558</v>
      </c>
      <c r="AH145" s="979">
        <f>_xlfn.XLOOKUP($D145,Help2!$D:$D,Help2!AE:AE)</f>
        <v>4108</v>
      </c>
      <c r="AI145" s="979">
        <f>_xlfn.XLOOKUP($D145,Help2!$D:$D,Help2!AF:AF)</f>
        <v>3608</v>
      </c>
      <c r="AJ145" s="979">
        <f>_xlfn.XLOOKUP($D145,Help2!$D:$D,Help2!AG:AG)</f>
        <v>368.39002047437623</v>
      </c>
      <c r="AK145" s="979">
        <f>_xlfn.XLOOKUP($D145,Help2!$D:$D,Help2!AH:AH)</f>
        <v>7317</v>
      </c>
      <c r="AL145" s="979">
        <f>_xlfn.XLOOKUP($D145,Help2!$D:$D,Help2!AI:AI)</f>
        <v>759.5</v>
      </c>
      <c r="AM145" s="979">
        <f>_xlfn.XLOOKUP($D145,Help2!$D:$D,Help2!AJ:AJ)</f>
        <v>0</v>
      </c>
      <c r="AN145" s="979">
        <f>_xlfn.XLOOKUP($D145,Help2!$D:$D,Help2!AK:AK)</f>
        <v>0</v>
      </c>
    </row>
    <row r="146" spans="1:40" x14ac:dyDescent="0.2">
      <c r="A146" s="1">
        <v>45070</v>
      </c>
      <c r="B146">
        <f t="shared" si="7"/>
        <v>5</v>
      </c>
      <c r="C146">
        <f t="shared" si="8"/>
        <v>2023</v>
      </c>
      <c r="D146" s="872" t="str">
        <f t="shared" si="9"/>
        <v>05´2023</v>
      </c>
      <c r="F146" s="2">
        <f t="shared" si="10"/>
        <v>24</v>
      </c>
      <c r="G146" s="3">
        <f t="shared" si="11"/>
        <v>3.2258064516129031E-2</v>
      </c>
      <c r="H146" s="5">
        <f t="shared" si="12"/>
        <v>1</v>
      </c>
      <c r="I146" s="979">
        <f>_xlfn.XLOOKUP($D146,Help2!$D:$D,Help2!H:H)</f>
        <v>19052</v>
      </c>
      <c r="J146" s="979">
        <f>_xlfn.XLOOKUP($D146,Help2!$D:$D,Help2!I:I)</f>
        <v>11327</v>
      </c>
      <c r="K146" s="979">
        <f>_xlfn.XLOOKUP($D146,Help2!$D:$D,Help2!J:J)</f>
        <v>4055</v>
      </c>
      <c r="L146" s="979">
        <f>_xlfn.XLOOKUP($D146,Help2!$D:$D,Help2!K:K)</f>
        <v>3329</v>
      </c>
      <c r="M146" s="979">
        <f>_xlfn.XLOOKUP($D146,Help2!$D:$D,Help2!L:L)</f>
        <v>8246</v>
      </c>
      <c r="N146" s="979">
        <f>_xlfn.XLOOKUP($D146,Help2!$D:$D,Help2!M:M)</f>
        <v>9631</v>
      </c>
      <c r="P146" s="979">
        <f>_xlfn.XLOOKUP($D146,Help2!$D:$D,Help2!F:F)</f>
        <v>744</v>
      </c>
      <c r="Q146" s="979">
        <f t="shared" si="13"/>
        <v>744</v>
      </c>
      <c r="R146" s="979">
        <f>_xlfn.XLOOKUP($D146,Help2!$D:$D,Help2!N:N)</f>
        <v>8461.4197822915175</v>
      </c>
      <c r="S146" s="979">
        <f>_xlfn.XLOOKUP($D146,Help2!$D:$D,Help2!O:O)</f>
        <v>8945.9419999999991</v>
      </c>
      <c r="T146" s="979">
        <f>_xlfn.XLOOKUP($D146,Help2!$D:$D,Help2!P:P)</f>
        <v>598.86</v>
      </c>
      <c r="U146" s="979">
        <f>_xlfn.XLOOKUP($D146,Help2!$D:$D,Help2!Q:Q)</f>
        <v>0</v>
      </c>
      <c r="V146" s="979">
        <f>_xlfn.XLOOKUP($D146,Help2!$D:$D,Help2!R:R)</f>
        <v>0</v>
      </c>
      <c r="W146" s="979">
        <f>_xlfn.XLOOKUP($D146,Help2!$D:$D,Help2!S:S)</f>
        <v>29096.329999999998</v>
      </c>
      <c r="Y146" s="979">
        <f>_xlfn.XLOOKUP($D146,Help2!$D:$D,Help2!V:V)</f>
        <v>8759</v>
      </c>
      <c r="Z146" s="979">
        <f>_xlfn.XLOOKUP($D146,Help2!$D:$D,Help2!W:W)</f>
        <v>2568</v>
      </c>
      <c r="AA146" s="979">
        <f>_xlfn.XLOOKUP($D146,Help2!$D:$D,Help2!X:X)</f>
        <v>0</v>
      </c>
      <c r="AB146" s="979">
        <f>_xlfn.XLOOKUP($D146,Help2!$D:$D,Help2!Y:Y)</f>
        <v>7384</v>
      </c>
      <c r="AC146" s="979">
        <f>_xlfn.XLOOKUP($D146,Help2!$D:$D,Help2!Z:Z)</f>
        <v>341</v>
      </c>
      <c r="AD146" s="979">
        <f>_xlfn.XLOOKUP($D146,Help2!$D:$D,Help2!AA:AA)</f>
        <v>906</v>
      </c>
      <c r="AE146" s="979">
        <f>_xlfn.XLOOKUP($D146,Help2!$D:$D,Help2!AB:AB)</f>
        <v>1318</v>
      </c>
      <c r="AF146" s="979">
        <f>_xlfn.XLOOKUP($D146,Help2!$D:$D,Help2!AC:AC)</f>
        <v>145</v>
      </c>
      <c r="AG146" s="979">
        <f>_xlfn.XLOOKUP($D146,Help2!$D:$D,Help2!AD:AD)</f>
        <v>558</v>
      </c>
      <c r="AH146" s="979">
        <f>_xlfn.XLOOKUP($D146,Help2!$D:$D,Help2!AE:AE)</f>
        <v>4108</v>
      </c>
      <c r="AI146" s="979">
        <f>_xlfn.XLOOKUP($D146,Help2!$D:$D,Help2!AF:AF)</f>
        <v>3608</v>
      </c>
      <c r="AJ146" s="979">
        <f>_xlfn.XLOOKUP($D146,Help2!$D:$D,Help2!AG:AG)</f>
        <v>368.39002047437623</v>
      </c>
      <c r="AK146" s="979">
        <f>_xlfn.XLOOKUP($D146,Help2!$D:$D,Help2!AH:AH)</f>
        <v>7317</v>
      </c>
      <c r="AL146" s="979">
        <f>_xlfn.XLOOKUP($D146,Help2!$D:$D,Help2!AI:AI)</f>
        <v>759.5</v>
      </c>
      <c r="AM146" s="979">
        <f>_xlfn.XLOOKUP($D146,Help2!$D:$D,Help2!AJ:AJ)</f>
        <v>0</v>
      </c>
      <c r="AN146" s="979">
        <f>_xlfn.XLOOKUP($D146,Help2!$D:$D,Help2!AK:AK)</f>
        <v>0</v>
      </c>
    </row>
    <row r="147" spans="1:40" x14ac:dyDescent="0.2">
      <c r="A147" s="1">
        <v>45071</v>
      </c>
      <c r="B147">
        <f t="shared" si="7"/>
        <v>5</v>
      </c>
      <c r="C147">
        <f t="shared" si="8"/>
        <v>2023</v>
      </c>
      <c r="D147" s="872" t="str">
        <f t="shared" si="9"/>
        <v>05´2023</v>
      </c>
      <c r="F147" s="2">
        <f t="shared" si="10"/>
        <v>24</v>
      </c>
      <c r="G147" s="3">
        <f t="shared" si="11"/>
        <v>3.2258064516129031E-2</v>
      </c>
      <c r="H147" s="5">
        <f t="shared" si="12"/>
        <v>1</v>
      </c>
      <c r="I147" s="979">
        <f>_xlfn.XLOOKUP($D147,Help2!$D:$D,Help2!H:H)</f>
        <v>19052</v>
      </c>
      <c r="J147" s="979">
        <f>_xlfn.XLOOKUP($D147,Help2!$D:$D,Help2!I:I)</f>
        <v>11327</v>
      </c>
      <c r="K147" s="979">
        <f>_xlfn.XLOOKUP($D147,Help2!$D:$D,Help2!J:J)</f>
        <v>4055</v>
      </c>
      <c r="L147" s="979">
        <f>_xlfn.XLOOKUP($D147,Help2!$D:$D,Help2!K:K)</f>
        <v>3329</v>
      </c>
      <c r="M147" s="979">
        <f>_xlfn.XLOOKUP($D147,Help2!$D:$D,Help2!L:L)</f>
        <v>8246</v>
      </c>
      <c r="N147" s="979">
        <f>_xlfn.XLOOKUP($D147,Help2!$D:$D,Help2!M:M)</f>
        <v>9631</v>
      </c>
      <c r="P147" s="979">
        <f>_xlfn.XLOOKUP($D147,Help2!$D:$D,Help2!F:F)</f>
        <v>744</v>
      </c>
      <c r="Q147" s="979">
        <f t="shared" si="13"/>
        <v>744</v>
      </c>
      <c r="R147" s="979">
        <f>_xlfn.XLOOKUP($D147,Help2!$D:$D,Help2!N:N)</f>
        <v>8461.4197822915175</v>
      </c>
      <c r="S147" s="979">
        <f>_xlfn.XLOOKUP($D147,Help2!$D:$D,Help2!O:O)</f>
        <v>8945.9419999999991</v>
      </c>
      <c r="T147" s="979">
        <f>_xlfn.XLOOKUP($D147,Help2!$D:$D,Help2!P:P)</f>
        <v>598.86</v>
      </c>
      <c r="U147" s="979">
        <f>_xlfn.XLOOKUP($D147,Help2!$D:$D,Help2!Q:Q)</f>
        <v>0</v>
      </c>
      <c r="V147" s="979">
        <f>_xlfn.XLOOKUP($D147,Help2!$D:$D,Help2!R:R)</f>
        <v>0</v>
      </c>
      <c r="W147" s="979">
        <f>_xlfn.XLOOKUP($D147,Help2!$D:$D,Help2!S:S)</f>
        <v>29096.329999999998</v>
      </c>
      <c r="Y147" s="979">
        <f>_xlfn.XLOOKUP($D147,Help2!$D:$D,Help2!V:V)</f>
        <v>8759</v>
      </c>
      <c r="Z147" s="979">
        <f>_xlfn.XLOOKUP($D147,Help2!$D:$D,Help2!W:W)</f>
        <v>2568</v>
      </c>
      <c r="AA147" s="979">
        <f>_xlfn.XLOOKUP($D147,Help2!$D:$D,Help2!X:X)</f>
        <v>0</v>
      </c>
      <c r="AB147" s="979">
        <f>_xlfn.XLOOKUP($D147,Help2!$D:$D,Help2!Y:Y)</f>
        <v>7384</v>
      </c>
      <c r="AC147" s="979">
        <f>_xlfn.XLOOKUP($D147,Help2!$D:$D,Help2!Z:Z)</f>
        <v>341</v>
      </c>
      <c r="AD147" s="979">
        <f>_xlfn.XLOOKUP($D147,Help2!$D:$D,Help2!AA:AA)</f>
        <v>906</v>
      </c>
      <c r="AE147" s="979">
        <f>_xlfn.XLOOKUP($D147,Help2!$D:$D,Help2!AB:AB)</f>
        <v>1318</v>
      </c>
      <c r="AF147" s="979">
        <f>_xlfn.XLOOKUP($D147,Help2!$D:$D,Help2!AC:AC)</f>
        <v>145</v>
      </c>
      <c r="AG147" s="979">
        <f>_xlfn.XLOOKUP($D147,Help2!$D:$D,Help2!AD:AD)</f>
        <v>558</v>
      </c>
      <c r="AH147" s="979">
        <f>_xlfn.XLOOKUP($D147,Help2!$D:$D,Help2!AE:AE)</f>
        <v>4108</v>
      </c>
      <c r="AI147" s="979">
        <f>_xlfn.XLOOKUP($D147,Help2!$D:$D,Help2!AF:AF)</f>
        <v>3608</v>
      </c>
      <c r="AJ147" s="979">
        <f>_xlfn.XLOOKUP($D147,Help2!$D:$D,Help2!AG:AG)</f>
        <v>368.39002047437623</v>
      </c>
      <c r="AK147" s="979">
        <f>_xlfn.XLOOKUP($D147,Help2!$D:$D,Help2!AH:AH)</f>
        <v>7317</v>
      </c>
      <c r="AL147" s="979">
        <f>_xlfn.XLOOKUP($D147,Help2!$D:$D,Help2!AI:AI)</f>
        <v>759.5</v>
      </c>
      <c r="AM147" s="979">
        <f>_xlfn.XLOOKUP($D147,Help2!$D:$D,Help2!AJ:AJ)</f>
        <v>0</v>
      </c>
      <c r="AN147" s="979">
        <f>_xlfn.XLOOKUP($D147,Help2!$D:$D,Help2!AK:AK)</f>
        <v>0</v>
      </c>
    </row>
    <row r="148" spans="1:40" x14ac:dyDescent="0.2">
      <c r="A148" s="1">
        <v>45072</v>
      </c>
      <c r="B148">
        <f t="shared" si="7"/>
        <v>5</v>
      </c>
      <c r="C148">
        <f t="shared" si="8"/>
        <v>2023</v>
      </c>
      <c r="D148" s="872" t="str">
        <f t="shared" si="9"/>
        <v>05´2023</v>
      </c>
      <c r="F148" s="2">
        <f t="shared" si="10"/>
        <v>24</v>
      </c>
      <c r="G148" s="3">
        <f t="shared" si="11"/>
        <v>3.2258064516129031E-2</v>
      </c>
      <c r="H148" s="5">
        <f t="shared" si="12"/>
        <v>1</v>
      </c>
      <c r="I148" s="979">
        <f>_xlfn.XLOOKUP($D148,Help2!$D:$D,Help2!H:H)</f>
        <v>19052</v>
      </c>
      <c r="J148" s="979">
        <f>_xlfn.XLOOKUP($D148,Help2!$D:$D,Help2!I:I)</f>
        <v>11327</v>
      </c>
      <c r="K148" s="979">
        <f>_xlfn.XLOOKUP($D148,Help2!$D:$D,Help2!J:J)</f>
        <v>4055</v>
      </c>
      <c r="L148" s="979">
        <f>_xlfn.XLOOKUP($D148,Help2!$D:$D,Help2!K:K)</f>
        <v>3329</v>
      </c>
      <c r="M148" s="979">
        <f>_xlfn.XLOOKUP($D148,Help2!$D:$D,Help2!L:L)</f>
        <v>8246</v>
      </c>
      <c r="N148" s="979">
        <f>_xlfn.XLOOKUP($D148,Help2!$D:$D,Help2!M:M)</f>
        <v>9631</v>
      </c>
      <c r="P148" s="979">
        <f>_xlfn.XLOOKUP($D148,Help2!$D:$D,Help2!F:F)</f>
        <v>744</v>
      </c>
      <c r="Q148" s="979">
        <f t="shared" si="13"/>
        <v>744</v>
      </c>
      <c r="R148" s="979">
        <f>_xlfn.XLOOKUP($D148,Help2!$D:$D,Help2!N:N)</f>
        <v>8461.4197822915175</v>
      </c>
      <c r="S148" s="979">
        <f>_xlfn.XLOOKUP($D148,Help2!$D:$D,Help2!O:O)</f>
        <v>8945.9419999999991</v>
      </c>
      <c r="T148" s="979">
        <f>_xlfn.XLOOKUP($D148,Help2!$D:$D,Help2!P:P)</f>
        <v>598.86</v>
      </c>
      <c r="U148" s="979">
        <f>_xlfn.XLOOKUP($D148,Help2!$D:$D,Help2!Q:Q)</f>
        <v>0</v>
      </c>
      <c r="V148" s="979">
        <f>_xlfn.XLOOKUP($D148,Help2!$D:$D,Help2!R:R)</f>
        <v>0</v>
      </c>
      <c r="W148" s="979">
        <f>_xlfn.XLOOKUP($D148,Help2!$D:$D,Help2!S:S)</f>
        <v>29096.329999999998</v>
      </c>
      <c r="Y148" s="979">
        <f>_xlfn.XLOOKUP($D148,Help2!$D:$D,Help2!V:V)</f>
        <v>8759</v>
      </c>
      <c r="Z148" s="979">
        <f>_xlfn.XLOOKUP($D148,Help2!$D:$D,Help2!W:W)</f>
        <v>2568</v>
      </c>
      <c r="AA148" s="979">
        <f>_xlfn.XLOOKUP($D148,Help2!$D:$D,Help2!X:X)</f>
        <v>0</v>
      </c>
      <c r="AB148" s="979">
        <f>_xlfn.XLOOKUP($D148,Help2!$D:$D,Help2!Y:Y)</f>
        <v>7384</v>
      </c>
      <c r="AC148" s="979">
        <f>_xlfn.XLOOKUP($D148,Help2!$D:$D,Help2!Z:Z)</f>
        <v>341</v>
      </c>
      <c r="AD148" s="979">
        <f>_xlfn.XLOOKUP($D148,Help2!$D:$D,Help2!AA:AA)</f>
        <v>906</v>
      </c>
      <c r="AE148" s="979">
        <f>_xlfn.XLOOKUP($D148,Help2!$D:$D,Help2!AB:AB)</f>
        <v>1318</v>
      </c>
      <c r="AF148" s="979">
        <f>_xlfn.XLOOKUP($D148,Help2!$D:$D,Help2!AC:AC)</f>
        <v>145</v>
      </c>
      <c r="AG148" s="979">
        <f>_xlfn.XLOOKUP($D148,Help2!$D:$D,Help2!AD:AD)</f>
        <v>558</v>
      </c>
      <c r="AH148" s="979">
        <f>_xlfn.XLOOKUP($D148,Help2!$D:$D,Help2!AE:AE)</f>
        <v>4108</v>
      </c>
      <c r="AI148" s="979">
        <f>_xlfn.XLOOKUP($D148,Help2!$D:$D,Help2!AF:AF)</f>
        <v>3608</v>
      </c>
      <c r="AJ148" s="979">
        <f>_xlfn.XLOOKUP($D148,Help2!$D:$D,Help2!AG:AG)</f>
        <v>368.39002047437623</v>
      </c>
      <c r="AK148" s="979">
        <f>_xlfn.XLOOKUP($D148,Help2!$D:$D,Help2!AH:AH)</f>
        <v>7317</v>
      </c>
      <c r="AL148" s="979">
        <f>_xlfn.XLOOKUP($D148,Help2!$D:$D,Help2!AI:AI)</f>
        <v>759.5</v>
      </c>
      <c r="AM148" s="979">
        <f>_xlfn.XLOOKUP($D148,Help2!$D:$D,Help2!AJ:AJ)</f>
        <v>0</v>
      </c>
      <c r="AN148" s="979">
        <f>_xlfn.XLOOKUP($D148,Help2!$D:$D,Help2!AK:AK)</f>
        <v>0</v>
      </c>
    </row>
    <row r="149" spans="1:40" x14ac:dyDescent="0.2">
      <c r="A149" s="1">
        <v>45073</v>
      </c>
      <c r="B149">
        <f t="shared" si="7"/>
        <v>5</v>
      </c>
      <c r="C149">
        <f t="shared" si="8"/>
        <v>2023</v>
      </c>
      <c r="D149" s="872" t="str">
        <f t="shared" si="9"/>
        <v>05´2023</v>
      </c>
      <c r="F149" s="2">
        <f t="shared" si="10"/>
        <v>24</v>
      </c>
      <c r="G149" s="3">
        <f t="shared" si="11"/>
        <v>3.2258064516129031E-2</v>
      </c>
      <c r="H149" s="5">
        <f t="shared" si="12"/>
        <v>1</v>
      </c>
      <c r="I149" s="979">
        <f>_xlfn.XLOOKUP($D149,Help2!$D:$D,Help2!H:H)</f>
        <v>19052</v>
      </c>
      <c r="J149" s="979">
        <f>_xlfn.XLOOKUP($D149,Help2!$D:$D,Help2!I:I)</f>
        <v>11327</v>
      </c>
      <c r="K149" s="979">
        <f>_xlfn.XLOOKUP($D149,Help2!$D:$D,Help2!J:J)</f>
        <v>4055</v>
      </c>
      <c r="L149" s="979">
        <f>_xlfn.XLOOKUP($D149,Help2!$D:$D,Help2!K:K)</f>
        <v>3329</v>
      </c>
      <c r="M149" s="979">
        <f>_xlfn.XLOOKUP($D149,Help2!$D:$D,Help2!L:L)</f>
        <v>8246</v>
      </c>
      <c r="N149" s="979">
        <f>_xlfn.XLOOKUP($D149,Help2!$D:$D,Help2!M:M)</f>
        <v>9631</v>
      </c>
      <c r="P149" s="979">
        <f>_xlfn.XLOOKUP($D149,Help2!$D:$D,Help2!F:F)</f>
        <v>744</v>
      </c>
      <c r="Q149" s="979">
        <f t="shared" si="13"/>
        <v>744</v>
      </c>
      <c r="R149" s="979">
        <f>_xlfn.XLOOKUP($D149,Help2!$D:$D,Help2!N:N)</f>
        <v>8461.4197822915175</v>
      </c>
      <c r="S149" s="979">
        <f>_xlfn.XLOOKUP($D149,Help2!$D:$D,Help2!O:O)</f>
        <v>8945.9419999999991</v>
      </c>
      <c r="T149" s="979">
        <f>_xlfn.XLOOKUP($D149,Help2!$D:$D,Help2!P:P)</f>
        <v>598.86</v>
      </c>
      <c r="U149" s="979">
        <f>_xlfn.XLOOKUP($D149,Help2!$D:$D,Help2!Q:Q)</f>
        <v>0</v>
      </c>
      <c r="V149" s="979">
        <f>_xlfn.XLOOKUP($D149,Help2!$D:$D,Help2!R:R)</f>
        <v>0</v>
      </c>
      <c r="W149" s="979">
        <f>_xlfn.XLOOKUP($D149,Help2!$D:$D,Help2!S:S)</f>
        <v>29096.329999999998</v>
      </c>
      <c r="Y149" s="979">
        <f>_xlfn.XLOOKUP($D149,Help2!$D:$D,Help2!V:V)</f>
        <v>8759</v>
      </c>
      <c r="Z149" s="979">
        <f>_xlfn.XLOOKUP($D149,Help2!$D:$D,Help2!W:W)</f>
        <v>2568</v>
      </c>
      <c r="AA149" s="979">
        <f>_xlfn.XLOOKUP($D149,Help2!$D:$D,Help2!X:X)</f>
        <v>0</v>
      </c>
      <c r="AB149" s="979">
        <f>_xlfn.XLOOKUP($D149,Help2!$D:$D,Help2!Y:Y)</f>
        <v>7384</v>
      </c>
      <c r="AC149" s="979">
        <f>_xlfn.XLOOKUP($D149,Help2!$D:$D,Help2!Z:Z)</f>
        <v>341</v>
      </c>
      <c r="AD149" s="979">
        <f>_xlfn.XLOOKUP($D149,Help2!$D:$D,Help2!AA:AA)</f>
        <v>906</v>
      </c>
      <c r="AE149" s="979">
        <f>_xlfn.XLOOKUP($D149,Help2!$D:$D,Help2!AB:AB)</f>
        <v>1318</v>
      </c>
      <c r="AF149" s="979">
        <f>_xlfn.XLOOKUP($D149,Help2!$D:$D,Help2!AC:AC)</f>
        <v>145</v>
      </c>
      <c r="AG149" s="979">
        <f>_xlfn.XLOOKUP($D149,Help2!$D:$D,Help2!AD:AD)</f>
        <v>558</v>
      </c>
      <c r="AH149" s="979">
        <f>_xlfn.XLOOKUP($D149,Help2!$D:$D,Help2!AE:AE)</f>
        <v>4108</v>
      </c>
      <c r="AI149" s="979">
        <f>_xlfn.XLOOKUP($D149,Help2!$D:$D,Help2!AF:AF)</f>
        <v>3608</v>
      </c>
      <c r="AJ149" s="979">
        <f>_xlfn.XLOOKUP($D149,Help2!$D:$D,Help2!AG:AG)</f>
        <v>368.39002047437623</v>
      </c>
      <c r="AK149" s="979">
        <f>_xlfn.XLOOKUP($D149,Help2!$D:$D,Help2!AH:AH)</f>
        <v>7317</v>
      </c>
      <c r="AL149" s="979">
        <f>_xlfn.XLOOKUP($D149,Help2!$D:$D,Help2!AI:AI)</f>
        <v>759.5</v>
      </c>
      <c r="AM149" s="979">
        <f>_xlfn.XLOOKUP($D149,Help2!$D:$D,Help2!AJ:AJ)</f>
        <v>0</v>
      </c>
      <c r="AN149" s="979">
        <f>_xlfn.XLOOKUP($D149,Help2!$D:$D,Help2!AK:AK)</f>
        <v>0</v>
      </c>
    </row>
    <row r="150" spans="1:40" x14ac:dyDescent="0.2">
      <c r="A150" s="1">
        <v>45074</v>
      </c>
      <c r="B150">
        <f t="shared" si="7"/>
        <v>5</v>
      </c>
      <c r="C150">
        <f t="shared" si="8"/>
        <v>2023</v>
      </c>
      <c r="D150" s="872" t="str">
        <f t="shared" si="9"/>
        <v>05´2023</v>
      </c>
      <c r="F150" s="2">
        <f t="shared" si="10"/>
        <v>24</v>
      </c>
      <c r="G150" s="3">
        <f t="shared" si="11"/>
        <v>3.2258064516129031E-2</v>
      </c>
      <c r="H150" s="5">
        <f t="shared" si="12"/>
        <v>1</v>
      </c>
      <c r="I150" s="979">
        <f>_xlfn.XLOOKUP($D150,Help2!$D:$D,Help2!H:H)</f>
        <v>19052</v>
      </c>
      <c r="J150" s="979">
        <f>_xlfn.XLOOKUP($D150,Help2!$D:$D,Help2!I:I)</f>
        <v>11327</v>
      </c>
      <c r="K150" s="979">
        <f>_xlfn.XLOOKUP($D150,Help2!$D:$D,Help2!J:J)</f>
        <v>4055</v>
      </c>
      <c r="L150" s="979">
        <f>_xlfn.XLOOKUP($D150,Help2!$D:$D,Help2!K:K)</f>
        <v>3329</v>
      </c>
      <c r="M150" s="979">
        <f>_xlfn.XLOOKUP($D150,Help2!$D:$D,Help2!L:L)</f>
        <v>8246</v>
      </c>
      <c r="N150" s="979">
        <f>_xlfn.XLOOKUP($D150,Help2!$D:$D,Help2!M:M)</f>
        <v>9631</v>
      </c>
      <c r="P150" s="979">
        <f>_xlfn.XLOOKUP($D150,Help2!$D:$D,Help2!F:F)</f>
        <v>744</v>
      </c>
      <c r="Q150" s="979">
        <f t="shared" si="13"/>
        <v>744</v>
      </c>
      <c r="R150" s="979">
        <f>_xlfn.XLOOKUP($D150,Help2!$D:$D,Help2!N:N)</f>
        <v>8461.4197822915175</v>
      </c>
      <c r="S150" s="979">
        <f>_xlfn.XLOOKUP($D150,Help2!$D:$D,Help2!O:O)</f>
        <v>8945.9419999999991</v>
      </c>
      <c r="T150" s="979">
        <f>_xlfn.XLOOKUP($D150,Help2!$D:$D,Help2!P:P)</f>
        <v>598.86</v>
      </c>
      <c r="U150" s="979">
        <f>_xlfn.XLOOKUP($D150,Help2!$D:$D,Help2!Q:Q)</f>
        <v>0</v>
      </c>
      <c r="V150" s="979">
        <f>_xlfn.XLOOKUP($D150,Help2!$D:$D,Help2!R:R)</f>
        <v>0</v>
      </c>
      <c r="W150" s="979">
        <f>_xlfn.XLOOKUP($D150,Help2!$D:$D,Help2!S:S)</f>
        <v>29096.329999999998</v>
      </c>
      <c r="Y150" s="979">
        <f>_xlfn.XLOOKUP($D150,Help2!$D:$D,Help2!V:V)</f>
        <v>8759</v>
      </c>
      <c r="Z150" s="979">
        <f>_xlfn.XLOOKUP($D150,Help2!$D:$D,Help2!W:W)</f>
        <v>2568</v>
      </c>
      <c r="AA150" s="979">
        <f>_xlfn.XLOOKUP($D150,Help2!$D:$D,Help2!X:X)</f>
        <v>0</v>
      </c>
      <c r="AB150" s="979">
        <f>_xlfn.XLOOKUP($D150,Help2!$D:$D,Help2!Y:Y)</f>
        <v>7384</v>
      </c>
      <c r="AC150" s="979">
        <f>_xlfn.XLOOKUP($D150,Help2!$D:$D,Help2!Z:Z)</f>
        <v>341</v>
      </c>
      <c r="AD150" s="979">
        <f>_xlfn.XLOOKUP($D150,Help2!$D:$D,Help2!AA:AA)</f>
        <v>906</v>
      </c>
      <c r="AE150" s="979">
        <f>_xlfn.XLOOKUP($D150,Help2!$D:$D,Help2!AB:AB)</f>
        <v>1318</v>
      </c>
      <c r="AF150" s="979">
        <f>_xlfn.XLOOKUP($D150,Help2!$D:$D,Help2!AC:AC)</f>
        <v>145</v>
      </c>
      <c r="AG150" s="979">
        <f>_xlfn.XLOOKUP($D150,Help2!$D:$D,Help2!AD:AD)</f>
        <v>558</v>
      </c>
      <c r="AH150" s="979">
        <f>_xlfn.XLOOKUP($D150,Help2!$D:$D,Help2!AE:AE)</f>
        <v>4108</v>
      </c>
      <c r="AI150" s="979">
        <f>_xlfn.XLOOKUP($D150,Help2!$D:$D,Help2!AF:AF)</f>
        <v>3608</v>
      </c>
      <c r="AJ150" s="979">
        <f>_xlfn.XLOOKUP($D150,Help2!$D:$D,Help2!AG:AG)</f>
        <v>368.39002047437623</v>
      </c>
      <c r="AK150" s="979">
        <f>_xlfn.XLOOKUP($D150,Help2!$D:$D,Help2!AH:AH)</f>
        <v>7317</v>
      </c>
      <c r="AL150" s="979">
        <f>_xlfn.XLOOKUP($D150,Help2!$D:$D,Help2!AI:AI)</f>
        <v>759.5</v>
      </c>
      <c r="AM150" s="979">
        <f>_xlfn.XLOOKUP($D150,Help2!$D:$D,Help2!AJ:AJ)</f>
        <v>0</v>
      </c>
      <c r="AN150" s="979">
        <f>_xlfn.XLOOKUP($D150,Help2!$D:$D,Help2!AK:AK)</f>
        <v>0</v>
      </c>
    </row>
    <row r="151" spans="1:40" x14ac:dyDescent="0.2">
      <c r="A151" s="1">
        <v>45075</v>
      </c>
      <c r="B151">
        <f t="shared" si="7"/>
        <v>5</v>
      </c>
      <c r="C151">
        <f t="shared" si="8"/>
        <v>2023</v>
      </c>
      <c r="D151" s="872" t="str">
        <f t="shared" si="9"/>
        <v>05´2023</v>
      </c>
      <c r="F151" s="2">
        <f t="shared" si="10"/>
        <v>24</v>
      </c>
      <c r="G151" s="3">
        <f t="shared" si="11"/>
        <v>3.2258064516129031E-2</v>
      </c>
      <c r="H151" s="5">
        <f t="shared" si="12"/>
        <v>1</v>
      </c>
      <c r="I151" s="979">
        <f>_xlfn.XLOOKUP($D151,Help2!$D:$D,Help2!H:H)</f>
        <v>19052</v>
      </c>
      <c r="J151" s="979">
        <f>_xlfn.XLOOKUP($D151,Help2!$D:$D,Help2!I:I)</f>
        <v>11327</v>
      </c>
      <c r="K151" s="979">
        <f>_xlfn.XLOOKUP($D151,Help2!$D:$D,Help2!J:J)</f>
        <v>4055</v>
      </c>
      <c r="L151" s="979">
        <f>_xlfn.XLOOKUP($D151,Help2!$D:$D,Help2!K:K)</f>
        <v>3329</v>
      </c>
      <c r="M151" s="979">
        <f>_xlfn.XLOOKUP($D151,Help2!$D:$D,Help2!L:L)</f>
        <v>8246</v>
      </c>
      <c r="N151" s="979">
        <f>_xlfn.XLOOKUP($D151,Help2!$D:$D,Help2!M:M)</f>
        <v>9631</v>
      </c>
      <c r="P151" s="979">
        <f>_xlfn.XLOOKUP($D151,Help2!$D:$D,Help2!F:F)</f>
        <v>744</v>
      </c>
      <c r="Q151" s="979">
        <f t="shared" si="13"/>
        <v>744</v>
      </c>
      <c r="R151" s="979">
        <f>_xlfn.XLOOKUP($D151,Help2!$D:$D,Help2!N:N)</f>
        <v>8461.4197822915175</v>
      </c>
      <c r="S151" s="979">
        <f>_xlfn.XLOOKUP($D151,Help2!$D:$D,Help2!O:O)</f>
        <v>8945.9419999999991</v>
      </c>
      <c r="T151" s="979">
        <f>_xlfn.XLOOKUP($D151,Help2!$D:$D,Help2!P:P)</f>
        <v>598.86</v>
      </c>
      <c r="U151" s="979">
        <f>_xlfn.XLOOKUP($D151,Help2!$D:$D,Help2!Q:Q)</f>
        <v>0</v>
      </c>
      <c r="V151" s="979">
        <f>_xlfn.XLOOKUP($D151,Help2!$D:$D,Help2!R:R)</f>
        <v>0</v>
      </c>
      <c r="W151" s="979">
        <f>_xlfn.XLOOKUP($D151,Help2!$D:$D,Help2!S:S)</f>
        <v>29096.329999999998</v>
      </c>
      <c r="Y151" s="979">
        <f>_xlfn.XLOOKUP($D151,Help2!$D:$D,Help2!V:V)</f>
        <v>8759</v>
      </c>
      <c r="Z151" s="979">
        <f>_xlfn.XLOOKUP($D151,Help2!$D:$D,Help2!W:W)</f>
        <v>2568</v>
      </c>
      <c r="AA151" s="979">
        <f>_xlfn.XLOOKUP($D151,Help2!$D:$D,Help2!X:X)</f>
        <v>0</v>
      </c>
      <c r="AB151" s="979">
        <f>_xlfn.XLOOKUP($D151,Help2!$D:$D,Help2!Y:Y)</f>
        <v>7384</v>
      </c>
      <c r="AC151" s="979">
        <f>_xlfn.XLOOKUP($D151,Help2!$D:$D,Help2!Z:Z)</f>
        <v>341</v>
      </c>
      <c r="AD151" s="979">
        <f>_xlfn.XLOOKUP($D151,Help2!$D:$D,Help2!AA:AA)</f>
        <v>906</v>
      </c>
      <c r="AE151" s="979">
        <f>_xlfn.XLOOKUP($D151,Help2!$D:$D,Help2!AB:AB)</f>
        <v>1318</v>
      </c>
      <c r="AF151" s="979">
        <f>_xlfn.XLOOKUP($D151,Help2!$D:$D,Help2!AC:AC)</f>
        <v>145</v>
      </c>
      <c r="AG151" s="979">
        <f>_xlfn.XLOOKUP($D151,Help2!$D:$D,Help2!AD:AD)</f>
        <v>558</v>
      </c>
      <c r="AH151" s="979">
        <f>_xlfn.XLOOKUP($D151,Help2!$D:$D,Help2!AE:AE)</f>
        <v>4108</v>
      </c>
      <c r="AI151" s="979">
        <f>_xlfn.XLOOKUP($D151,Help2!$D:$D,Help2!AF:AF)</f>
        <v>3608</v>
      </c>
      <c r="AJ151" s="979">
        <f>_xlfn.XLOOKUP($D151,Help2!$D:$D,Help2!AG:AG)</f>
        <v>368.39002047437623</v>
      </c>
      <c r="AK151" s="979">
        <f>_xlfn.XLOOKUP($D151,Help2!$D:$D,Help2!AH:AH)</f>
        <v>7317</v>
      </c>
      <c r="AL151" s="979">
        <f>_xlfn.XLOOKUP($D151,Help2!$D:$D,Help2!AI:AI)</f>
        <v>759.5</v>
      </c>
      <c r="AM151" s="979">
        <f>_xlfn.XLOOKUP($D151,Help2!$D:$D,Help2!AJ:AJ)</f>
        <v>0</v>
      </c>
      <c r="AN151" s="979">
        <f>_xlfn.XLOOKUP($D151,Help2!$D:$D,Help2!AK:AK)</f>
        <v>0</v>
      </c>
    </row>
    <row r="152" spans="1:40" x14ac:dyDescent="0.2">
      <c r="A152" s="1">
        <v>45076</v>
      </c>
      <c r="B152">
        <f t="shared" si="7"/>
        <v>5</v>
      </c>
      <c r="C152">
        <f t="shared" si="8"/>
        <v>2023</v>
      </c>
      <c r="D152" s="872" t="str">
        <f t="shared" si="9"/>
        <v>05´2023</v>
      </c>
      <c r="F152" s="2">
        <f t="shared" si="10"/>
        <v>24</v>
      </c>
      <c r="G152" s="3">
        <f t="shared" si="11"/>
        <v>3.2258064516129031E-2</v>
      </c>
      <c r="H152" s="5">
        <f t="shared" si="12"/>
        <v>1</v>
      </c>
      <c r="I152" s="979">
        <f>_xlfn.XLOOKUP($D152,Help2!$D:$D,Help2!H:H)</f>
        <v>19052</v>
      </c>
      <c r="J152" s="979">
        <f>_xlfn.XLOOKUP($D152,Help2!$D:$D,Help2!I:I)</f>
        <v>11327</v>
      </c>
      <c r="K152" s="979">
        <f>_xlfn.XLOOKUP($D152,Help2!$D:$D,Help2!J:J)</f>
        <v>4055</v>
      </c>
      <c r="L152" s="979">
        <f>_xlfn.XLOOKUP($D152,Help2!$D:$D,Help2!K:K)</f>
        <v>3329</v>
      </c>
      <c r="M152" s="979">
        <f>_xlfn.XLOOKUP($D152,Help2!$D:$D,Help2!L:L)</f>
        <v>8246</v>
      </c>
      <c r="N152" s="979">
        <f>_xlfn.XLOOKUP($D152,Help2!$D:$D,Help2!M:M)</f>
        <v>9631</v>
      </c>
      <c r="P152" s="979">
        <f>_xlfn.XLOOKUP($D152,Help2!$D:$D,Help2!F:F)</f>
        <v>744</v>
      </c>
      <c r="Q152" s="979">
        <f t="shared" si="13"/>
        <v>744</v>
      </c>
      <c r="R152" s="979">
        <f>_xlfn.XLOOKUP($D152,Help2!$D:$D,Help2!N:N)</f>
        <v>8461.4197822915175</v>
      </c>
      <c r="S152" s="979">
        <f>_xlfn.XLOOKUP($D152,Help2!$D:$D,Help2!O:O)</f>
        <v>8945.9419999999991</v>
      </c>
      <c r="T152" s="979">
        <f>_xlfn.XLOOKUP($D152,Help2!$D:$D,Help2!P:P)</f>
        <v>598.86</v>
      </c>
      <c r="U152" s="979">
        <f>_xlfn.XLOOKUP($D152,Help2!$D:$D,Help2!Q:Q)</f>
        <v>0</v>
      </c>
      <c r="V152" s="979">
        <f>_xlfn.XLOOKUP($D152,Help2!$D:$D,Help2!R:R)</f>
        <v>0</v>
      </c>
      <c r="W152" s="979">
        <f>_xlfn.XLOOKUP($D152,Help2!$D:$D,Help2!S:S)</f>
        <v>29096.329999999998</v>
      </c>
      <c r="Y152" s="979">
        <f>_xlfn.XLOOKUP($D152,Help2!$D:$D,Help2!V:V)</f>
        <v>8759</v>
      </c>
      <c r="Z152" s="979">
        <f>_xlfn.XLOOKUP($D152,Help2!$D:$D,Help2!W:W)</f>
        <v>2568</v>
      </c>
      <c r="AA152" s="979">
        <f>_xlfn.XLOOKUP($D152,Help2!$D:$D,Help2!X:X)</f>
        <v>0</v>
      </c>
      <c r="AB152" s="979">
        <f>_xlfn.XLOOKUP($D152,Help2!$D:$D,Help2!Y:Y)</f>
        <v>7384</v>
      </c>
      <c r="AC152" s="979">
        <f>_xlfn.XLOOKUP($D152,Help2!$D:$D,Help2!Z:Z)</f>
        <v>341</v>
      </c>
      <c r="AD152" s="979">
        <f>_xlfn.XLOOKUP($D152,Help2!$D:$D,Help2!AA:AA)</f>
        <v>906</v>
      </c>
      <c r="AE152" s="979">
        <f>_xlfn.XLOOKUP($D152,Help2!$D:$D,Help2!AB:AB)</f>
        <v>1318</v>
      </c>
      <c r="AF152" s="979">
        <f>_xlfn.XLOOKUP($D152,Help2!$D:$D,Help2!AC:AC)</f>
        <v>145</v>
      </c>
      <c r="AG152" s="979">
        <f>_xlfn.XLOOKUP($D152,Help2!$D:$D,Help2!AD:AD)</f>
        <v>558</v>
      </c>
      <c r="AH152" s="979">
        <f>_xlfn.XLOOKUP($D152,Help2!$D:$D,Help2!AE:AE)</f>
        <v>4108</v>
      </c>
      <c r="AI152" s="979">
        <f>_xlfn.XLOOKUP($D152,Help2!$D:$D,Help2!AF:AF)</f>
        <v>3608</v>
      </c>
      <c r="AJ152" s="979">
        <f>_xlfn.XLOOKUP($D152,Help2!$D:$D,Help2!AG:AG)</f>
        <v>368.39002047437623</v>
      </c>
      <c r="AK152" s="979">
        <f>_xlfn.XLOOKUP($D152,Help2!$D:$D,Help2!AH:AH)</f>
        <v>7317</v>
      </c>
      <c r="AL152" s="979">
        <f>_xlfn.XLOOKUP($D152,Help2!$D:$D,Help2!AI:AI)</f>
        <v>759.5</v>
      </c>
      <c r="AM152" s="979">
        <f>_xlfn.XLOOKUP($D152,Help2!$D:$D,Help2!AJ:AJ)</f>
        <v>0</v>
      </c>
      <c r="AN152" s="979">
        <f>_xlfn.XLOOKUP($D152,Help2!$D:$D,Help2!AK:AK)</f>
        <v>0</v>
      </c>
    </row>
    <row r="153" spans="1:40" x14ac:dyDescent="0.2">
      <c r="A153" s="1">
        <v>45077</v>
      </c>
      <c r="B153">
        <f t="shared" si="7"/>
        <v>5</v>
      </c>
      <c r="C153">
        <f t="shared" si="8"/>
        <v>2023</v>
      </c>
      <c r="D153" s="872" t="str">
        <f t="shared" si="9"/>
        <v>05´2023</v>
      </c>
      <c r="F153" s="2">
        <f t="shared" si="10"/>
        <v>24</v>
      </c>
      <c r="G153" s="3">
        <f t="shared" si="11"/>
        <v>3.2258064516129031E-2</v>
      </c>
      <c r="H153" s="5">
        <f t="shared" si="12"/>
        <v>1</v>
      </c>
      <c r="I153" s="979">
        <f>_xlfn.XLOOKUP($D153,Help2!$D:$D,Help2!H:H)</f>
        <v>19052</v>
      </c>
      <c r="J153" s="979">
        <f>_xlfn.XLOOKUP($D153,Help2!$D:$D,Help2!I:I)</f>
        <v>11327</v>
      </c>
      <c r="K153" s="979">
        <f>_xlfn.XLOOKUP($D153,Help2!$D:$D,Help2!J:J)</f>
        <v>4055</v>
      </c>
      <c r="L153" s="979">
        <f>_xlfn.XLOOKUP($D153,Help2!$D:$D,Help2!K:K)</f>
        <v>3329</v>
      </c>
      <c r="M153" s="979">
        <f>_xlfn.XLOOKUP($D153,Help2!$D:$D,Help2!L:L)</f>
        <v>8246</v>
      </c>
      <c r="N153" s="979">
        <f>_xlfn.XLOOKUP($D153,Help2!$D:$D,Help2!M:M)</f>
        <v>9631</v>
      </c>
      <c r="P153" s="979">
        <f>_xlfn.XLOOKUP($D153,Help2!$D:$D,Help2!F:F)</f>
        <v>744</v>
      </c>
      <c r="Q153" s="979">
        <f t="shared" si="13"/>
        <v>744</v>
      </c>
      <c r="R153" s="979">
        <f>_xlfn.XLOOKUP($D153,Help2!$D:$D,Help2!N:N)</f>
        <v>8461.4197822915175</v>
      </c>
      <c r="S153" s="979">
        <f>_xlfn.XLOOKUP($D153,Help2!$D:$D,Help2!O:O)</f>
        <v>8945.9419999999991</v>
      </c>
      <c r="T153" s="979">
        <f>_xlfn.XLOOKUP($D153,Help2!$D:$D,Help2!P:P)</f>
        <v>598.86</v>
      </c>
      <c r="U153" s="979">
        <f>_xlfn.XLOOKUP($D153,Help2!$D:$D,Help2!Q:Q)</f>
        <v>0</v>
      </c>
      <c r="V153" s="979">
        <f>_xlfn.XLOOKUP($D153,Help2!$D:$D,Help2!R:R)</f>
        <v>0</v>
      </c>
      <c r="W153" s="979">
        <f>_xlfn.XLOOKUP($D153,Help2!$D:$D,Help2!S:S)</f>
        <v>29096.329999999998</v>
      </c>
      <c r="Y153" s="979">
        <f>_xlfn.XLOOKUP($D153,Help2!$D:$D,Help2!V:V)</f>
        <v>8759</v>
      </c>
      <c r="Z153" s="979">
        <f>_xlfn.XLOOKUP($D153,Help2!$D:$D,Help2!W:W)</f>
        <v>2568</v>
      </c>
      <c r="AA153" s="979">
        <f>_xlfn.XLOOKUP($D153,Help2!$D:$D,Help2!X:X)</f>
        <v>0</v>
      </c>
      <c r="AB153" s="979">
        <f>_xlfn.XLOOKUP($D153,Help2!$D:$D,Help2!Y:Y)</f>
        <v>7384</v>
      </c>
      <c r="AC153" s="979">
        <f>_xlfn.XLOOKUP($D153,Help2!$D:$D,Help2!Z:Z)</f>
        <v>341</v>
      </c>
      <c r="AD153" s="979">
        <f>_xlfn.XLOOKUP($D153,Help2!$D:$D,Help2!AA:AA)</f>
        <v>906</v>
      </c>
      <c r="AE153" s="979">
        <f>_xlfn.XLOOKUP($D153,Help2!$D:$D,Help2!AB:AB)</f>
        <v>1318</v>
      </c>
      <c r="AF153" s="979">
        <f>_xlfn.XLOOKUP($D153,Help2!$D:$D,Help2!AC:AC)</f>
        <v>145</v>
      </c>
      <c r="AG153" s="979">
        <f>_xlfn.XLOOKUP($D153,Help2!$D:$D,Help2!AD:AD)</f>
        <v>558</v>
      </c>
      <c r="AH153" s="979">
        <f>_xlfn.XLOOKUP($D153,Help2!$D:$D,Help2!AE:AE)</f>
        <v>4108</v>
      </c>
      <c r="AI153" s="979">
        <f>_xlfn.XLOOKUP($D153,Help2!$D:$D,Help2!AF:AF)</f>
        <v>3608</v>
      </c>
      <c r="AJ153" s="979">
        <f>_xlfn.XLOOKUP($D153,Help2!$D:$D,Help2!AG:AG)</f>
        <v>368.39002047437623</v>
      </c>
      <c r="AK153" s="979">
        <f>_xlfn.XLOOKUP($D153,Help2!$D:$D,Help2!AH:AH)</f>
        <v>7317</v>
      </c>
      <c r="AL153" s="979">
        <f>_xlfn.XLOOKUP($D153,Help2!$D:$D,Help2!AI:AI)</f>
        <v>759.5</v>
      </c>
      <c r="AM153" s="979">
        <f>_xlfn.XLOOKUP($D153,Help2!$D:$D,Help2!AJ:AJ)</f>
        <v>0</v>
      </c>
      <c r="AN153" s="979">
        <f>_xlfn.XLOOKUP($D153,Help2!$D:$D,Help2!AK:AK)</f>
        <v>0</v>
      </c>
    </row>
    <row r="154" spans="1:40" x14ac:dyDescent="0.2">
      <c r="A154" s="1">
        <v>45078</v>
      </c>
      <c r="B154">
        <f>MONTH(A154)</f>
        <v>6</v>
      </c>
      <c r="C154">
        <f>+YEAR(A154)</f>
        <v>2023</v>
      </c>
      <c r="D154" s="872" t="str">
        <f>CONCATENATE(TEXT(A154,"MM"),"´",C154)</f>
        <v>06´2023</v>
      </c>
      <c r="F154" s="2">
        <f t="shared" ref="F154" si="14">24-E154</f>
        <v>24</v>
      </c>
      <c r="G154" s="3">
        <f>+F154/P154</f>
        <v>3.5842293906810034E-2</v>
      </c>
      <c r="H154" s="5">
        <f>+F154/24</f>
        <v>1</v>
      </c>
      <c r="I154" s="979">
        <f>_xlfn.XLOOKUP($D154,Help2!$D:$D,Help2!H:H)</f>
        <v>16048</v>
      </c>
      <c r="J154" s="979">
        <f>_xlfn.XLOOKUP($D154,Help2!$D:$D,Help2!I:I)</f>
        <v>9152</v>
      </c>
      <c r="K154" s="979">
        <f>_xlfn.XLOOKUP($D154,Help2!$D:$D,Help2!J:J)</f>
        <v>3391</v>
      </c>
      <c r="L154" s="979">
        <f>_xlfn.XLOOKUP($D154,Help2!$D:$D,Help2!K:K)</f>
        <v>3357</v>
      </c>
      <c r="M154" s="979">
        <f>_xlfn.XLOOKUP($D154,Help2!$D:$D,Help2!L:L)</f>
        <v>6180</v>
      </c>
      <c r="N154" s="979">
        <f>_xlfn.XLOOKUP($D154,Help2!$D:$D,Help2!M:M)</f>
        <v>7782</v>
      </c>
      <c r="P154" s="979">
        <f>_xlfn.XLOOKUP($D154,Help2!$D:$D,Help2!F:F)</f>
        <v>669.6</v>
      </c>
      <c r="Q154" s="979">
        <f t="shared" si="13"/>
        <v>720</v>
      </c>
      <c r="R154" s="979">
        <f>_xlfn.XLOOKUP($D154,Help2!$D:$D,Help2!N:N)</f>
        <v>8393.4700888455809</v>
      </c>
      <c r="S154" s="979">
        <f>_xlfn.XLOOKUP($D154,Help2!$D:$D,Help2!O:O)</f>
        <v>6700.4620000000004</v>
      </c>
      <c r="T154" s="979">
        <f>_xlfn.XLOOKUP($D154,Help2!$D:$D,Help2!P:P)</f>
        <v>0</v>
      </c>
      <c r="U154" s="979">
        <f>_xlfn.XLOOKUP($D154,Help2!$D:$D,Help2!Q:Q)</f>
        <v>0</v>
      </c>
      <c r="V154" s="979">
        <f>_xlfn.XLOOKUP($D154,Help2!$D:$D,Help2!R:R)</f>
        <v>181.483</v>
      </c>
      <c r="W154" s="979">
        <f>_xlfn.XLOOKUP($D154,Help2!$D:$D,Help2!S:S)</f>
        <v>25797.934000000001</v>
      </c>
      <c r="Y154" s="979">
        <f>_xlfn.XLOOKUP($D154,Help2!$D:$D,Help2!V:V)</f>
        <v>6337</v>
      </c>
      <c r="Z154" s="979">
        <f>_xlfn.XLOOKUP($D154,Help2!$D:$D,Help2!W:W)</f>
        <v>2815</v>
      </c>
      <c r="AA154" s="979">
        <f>_xlfn.XLOOKUP($D154,Help2!$D:$D,Help2!X:X)</f>
        <v>0</v>
      </c>
      <c r="AB154" s="979">
        <f>_xlfn.XLOOKUP($D154,Help2!$D:$D,Help2!Y:Y)</f>
        <v>6748</v>
      </c>
      <c r="AC154" s="979">
        <f>_xlfn.XLOOKUP($D154,Help2!$D:$D,Help2!Z:Z)</f>
        <v>148</v>
      </c>
      <c r="AD154" s="979">
        <f>_xlfn.XLOOKUP($D154,Help2!$D:$D,Help2!AA:AA)</f>
        <v>658</v>
      </c>
      <c r="AE154" s="979">
        <f>_xlfn.XLOOKUP($D154,Help2!$D:$D,Help2!AB:AB)</f>
        <v>708</v>
      </c>
      <c r="AF154" s="979">
        <f>_xlfn.XLOOKUP($D154,Help2!$D:$D,Help2!AC:AC)</f>
        <v>333</v>
      </c>
      <c r="AG154" s="979">
        <f>_xlfn.XLOOKUP($D154,Help2!$D:$D,Help2!AD:AD)</f>
        <v>277.60000000000002</v>
      </c>
      <c r="AH154" s="979">
        <f>_xlfn.XLOOKUP($D154,Help2!$D:$D,Help2!AE:AE)</f>
        <v>3369</v>
      </c>
      <c r="AI154" s="979">
        <f>_xlfn.XLOOKUP($D154,Help2!$D:$D,Help2!AF:AF)</f>
        <v>3163</v>
      </c>
      <c r="AJ154" s="979">
        <f>_xlfn.XLOOKUP($D154,Help2!$D:$D,Help2!AG:AG)</f>
        <v>1220.6323813954016</v>
      </c>
      <c r="AK154" s="979">
        <f>_xlfn.XLOOKUP($D154,Help2!$D:$D,Help2!AH:AH)</f>
        <v>7870</v>
      </c>
      <c r="AL154" s="979">
        <f>_xlfn.XLOOKUP($D154,Help2!$D:$D,Help2!AI:AI)</f>
        <v>339.4</v>
      </c>
      <c r="AM154" s="979">
        <f>_xlfn.XLOOKUP($D154,Help2!$D:$D,Help2!AJ:AJ)</f>
        <v>0</v>
      </c>
      <c r="AN154" s="979">
        <f>_xlfn.XLOOKUP($D154,Help2!$D:$D,Help2!AK:AK)</f>
        <v>0</v>
      </c>
    </row>
    <row r="155" spans="1:40" x14ac:dyDescent="0.2">
      <c r="A155" s="1">
        <v>45079</v>
      </c>
      <c r="B155">
        <f t="shared" ref="B155:B218" si="15">MONTH(A155)</f>
        <v>6</v>
      </c>
      <c r="C155">
        <f t="shared" ref="C155:C218" si="16">+YEAR(A155)</f>
        <v>2023</v>
      </c>
      <c r="D155" s="872" t="str">
        <f t="shared" ref="D155:D218" si="17">CONCATENATE(TEXT(A155,"MM"),"´",C155)</f>
        <v>06´2023</v>
      </c>
      <c r="F155" s="2">
        <f t="shared" ref="F155:F218" si="18">24-E155</f>
        <v>24</v>
      </c>
      <c r="G155" s="3">
        <f t="shared" ref="G155:G218" si="19">+F155/P155</f>
        <v>3.5842293906810034E-2</v>
      </c>
      <c r="H155" s="5">
        <f t="shared" ref="H155:H218" si="20">+F155/24</f>
        <v>1</v>
      </c>
      <c r="I155" s="979">
        <f>_xlfn.XLOOKUP($D155,Help2!$D:$D,Help2!H:H)</f>
        <v>16048</v>
      </c>
      <c r="J155" s="979">
        <f>_xlfn.XLOOKUP($D155,Help2!$D:$D,Help2!I:I)</f>
        <v>9152</v>
      </c>
      <c r="K155" s="979">
        <f>_xlfn.XLOOKUP($D155,Help2!$D:$D,Help2!J:J)</f>
        <v>3391</v>
      </c>
      <c r="L155" s="979">
        <f>_xlfn.XLOOKUP($D155,Help2!$D:$D,Help2!K:K)</f>
        <v>3357</v>
      </c>
      <c r="M155" s="979">
        <f>_xlfn.XLOOKUP($D155,Help2!$D:$D,Help2!L:L)</f>
        <v>6180</v>
      </c>
      <c r="N155" s="979">
        <f>_xlfn.XLOOKUP($D155,Help2!$D:$D,Help2!M:M)</f>
        <v>7782</v>
      </c>
      <c r="P155" s="979">
        <f>_xlfn.XLOOKUP($D155,Help2!$D:$D,Help2!F:F)</f>
        <v>669.6</v>
      </c>
      <c r="Q155" s="979">
        <f t="shared" si="13"/>
        <v>720</v>
      </c>
      <c r="R155" s="979">
        <f>_xlfn.XLOOKUP($D155,Help2!$D:$D,Help2!N:N)</f>
        <v>8393.4700888455809</v>
      </c>
      <c r="S155" s="979">
        <f>_xlfn.XLOOKUP($D155,Help2!$D:$D,Help2!O:O)</f>
        <v>6700.4620000000004</v>
      </c>
      <c r="T155" s="979">
        <f>_xlfn.XLOOKUP($D155,Help2!$D:$D,Help2!P:P)</f>
        <v>0</v>
      </c>
      <c r="U155" s="979">
        <f>_xlfn.XLOOKUP($D155,Help2!$D:$D,Help2!Q:Q)</f>
        <v>0</v>
      </c>
      <c r="V155" s="979">
        <f>_xlfn.XLOOKUP($D155,Help2!$D:$D,Help2!R:R)</f>
        <v>181.483</v>
      </c>
      <c r="W155" s="979">
        <f>_xlfn.XLOOKUP($D155,Help2!$D:$D,Help2!S:S)</f>
        <v>25797.934000000001</v>
      </c>
      <c r="Y155" s="979">
        <f>_xlfn.XLOOKUP($D155,Help2!$D:$D,Help2!V:V)</f>
        <v>6337</v>
      </c>
      <c r="Z155" s="979">
        <f>_xlfn.XLOOKUP($D155,Help2!$D:$D,Help2!W:W)</f>
        <v>2815</v>
      </c>
      <c r="AA155" s="979">
        <f>_xlfn.XLOOKUP($D155,Help2!$D:$D,Help2!X:X)</f>
        <v>0</v>
      </c>
      <c r="AB155" s="979">
        <f>_xlfn.XLOOKUP($D155,Help2!$D:$D,Help2!Y:Y)</f>
        <v>6748</v>
      </c>
      <c r="AC155" s="979">
        <f>_xlfn.XLOOKUP($D155,Help2!$D:$D,Help2!Z:Z)</f>
        <v>148</v>
      </c>
      <c r="AD155" s="979">
        <f>_xlfn.XLOOKUP($D155,Help2!$D:$D,Help2!AA:AA)</f>
        <v>658</v>
      </c>
      <c r="AE155" s="979">
        <f>_xlfn.XLOOKUP($D155,Help2!$D:$D,Help2!AB:AB)</f>
        <v>708</v>
      </c>
      <c r="AF155" s="979">
        <f>_xlfn.XLOOKUP($D155,Help2!$D:$D,Help2!AC:AC)</f>
        <v>333</v>
      </c>
      <c r="AG155" s="979">
        <f>_xlfn.XLOOKUP($D155,Help2!$D:$D,Help2!AD:AD)</f>
        <v>277.60000000000002</v>
      </c>
      <c r="AH155" s="979">
        <f>_xlfn.XLOOKUP($D155,Help2!$D:$D,Help2!AE:AE)</f>
        <v>3369</v>
      </c>
      <c r="AI155" s="979">
        <f>_xlfn.XLOOKUP($D155,Help2!$D:$D,Help2!AF:AF)</f>
        <v>3163</v>
      </c>
      <c r="AJ155" s="979">
        <f>_xlfn.XLOOKUP($D155,Help2!$D:$D,Help2!AG:AG)</f>
        <v>1220.6323813954016</v>
      </c>
      <c r="AK155" s="979">
        <f>_xlfn.XLOOKUP($D155,Help2!$D:$D,Help2!AH:AH)</f>
        <v>7870</v>
      </c>
      <c r="AL155" s="979">
        <f>_xlfn.XLOOKUP($D155,Help2!$D:$D,Help2!AI:AI)</f>
        <v>339.4</v>
      </c>
      <c r="AM155" s="979">
        <f>_xlfn.XLOOKUP($D155,Help2!$D:$D,Help2!AJ:AJ)</f>
        <v>0</v>
      </c>
      <c r="AN155" s="979">
        <f>_xlfn.XLOOKUP($D155,Help2!$D:$D,Help2!AK:AK)</f>
        <v>0</v>
      </c>
    </row>
    <row r="156" spans="1:40" x14ac:dyDescent="0.2">
      <c r="A156" s="1">
        <v>45080</v>
      </c>
      <c r="B156">
        <f t="shared" si="15"/>
        <v>6</v>
      </c>
      <c r="C156">
        <f t="shared" si="16"/>
        <v>2023</v>
      </c>
      <c r="D156" s="872" t="str">
        <f t="shared" si="17"/>
        <v>06´2023</v>
      </c>
      <c r="F156" s="2">
        <f t="shared" si="18"/>
        <v>24</v>
      </c>
      <c r="G156" s="3">
        <f t="shared" si="19"/>
        <v>3.5842293906810034E-2</v>
      </c>
      <c r="H156" s="5">
        <f t="shared" si="20"/>
        <v>1</v>
      </c>
      <c r="I156" s="979">
        <f>_xlfn.XLOOKUP($D156,Help2!$D:$D,Help2!H:H)</f>
        <v>16048</v>
      </c>
      <c r="J156" s="979">
        <f>_xlfn.XLOOKUP($D156,Help2!$D:$D,Help2!I:I)</f>
        <v>9152</v>
      </c>
      <c r="K156" s="979">
        <f>_xlfn.XLOOKUP($D156,Help2!$D:$D,Help2!J:J)</f>
        <v>3391</v>
      </c>
      <c r="L156" s="979">
        <f>_xlfn.XLOOKUP($D156,Help2!$D:$D,Help2!K:K)</f>
        <v>3357</v>
      </c>
      <c r="M156" s="979">
        <f>_xlfn.XLOOKUP($D156,Help2!$D:$D,Help2!L:L)</f>
        <v>6180</v>
      </c>
      <c r="N156" s="979">
        <f>_xlfn.XLOOKUP($D156,Help2!$D:$D,Help2!M:M)</f>
        <v>7782</v>
      </c>
      <c r="P156" s="979">
        <f>_xlfn.XLOOKUP($D156,Help2!$D:$D,Help2!F:F)</f>
        <v>669.6</v>
      </c>
      <c r="Q156" s="979">
        <f t="shared" si="13"/>
        <v>720</v>
      </c>
      <c r="R156" s="979">
        <f>_xlfn.XLOOKUP($D156,Help2!$D:$D,Help2!N:N)</f>
        <v>8393.4700888455809</v>
      </c>
      <c r="S156" s="979">
        <f>_xlfn.XLOOKUP($D156,Help2!$D:$D,Help2!O:O)</f>
        <v>6700.4620000000004</v>
      </c>
      <c r="T156" s="979">
        <f>_xlfn.XLOOKUP($D156,Help2!$D:$D,Help2!P:P)</f>
        <v>0</v>
      </c>
      <c r="U156" s="979">
        <f>_xlfn.XLOOKUP($D156,Help2!$D:$D,Help2!Q:Q)</f>
        <v>0</v>
      </c>
      <c r="V156" s="979">
        <f>_xlfn.XLOOKUP($D156,Help2!$D:$D,Help2!R:R)</f>
        <v>181.483</v>
      </c>
      <c r="W156" s="979">
        <f>_xlfn.XLOOKUP($D156,Help2!$D:$D,Help2!S:S)</f>
        <v>25797.934000000001</v>
      </c>
      <c r="Y156" s="979">
        <f>_xlfn.XLOOKUP($D156,Help2!$D:$D,Help2!V:V)</f>
        <v>6337</v>
      </c>
      <c r="Z156" s="979">
        <f>_xlfn.XLOOKUP($D156,Help2!$D:$D,Help2!W:W)</f>
        <v>2815</v>
      </c>
      <c r="AA156" s="979">
        <f>_xlfn.XLOOKUP($D156,Help2!$D:$D,Help2!X:X)</f>
        <v>0</v>
      </c>
      <c r="AB156" s="979">
        <f>_xlfn.XLOOKUP($D156,Help2!$D:$D,Help2!Y:Y)</f>
        <v>6748</v>
      </c>
      <c r="AC156" s="979">
        <f>_xlfn.XLOOKUP($D156,Help2!$D:$D,Help2!Z:Z)</f>
        <v>148</v>
      </c>
      <c r="AD156" s="979">
        <f>_xlfn.XLOOKUP($D156,Help2!$D:$D,Help2!AA:AA)</f>
        <v>658</v>
      </c>
      <c r="AE156" s="979">
        <f>_xlfn.XLOOKUP($D156,Help2!$D:$D,Help2!AB:AB)</f>
        <v>708</v>
      </c>
      <c r="AF156" s="979">
        <f>_xlfn.XLOOKUP($D156,Help2!$D:$D,Help2!AC:AC)</f>
        <v>333</v>
      </c>
      <c r="AG156" s="979">
        <f>_xlfn.XLOOKUP($D156,Help2!$D:$D,Help2!AD:AD)</f>
        <v>277.60000000000002</v>
      </c>
      <c r="AH156" s="979">
        <f>_xlfn.XLOOKUP($D156,Help2!$D:$D,Help2!AE:AE)</f>
        <v>3369</v>
      </c>
      <c r="AI156" s="979">
        <f>_xlfn.XLOOKUP($D156,Help2!$D:$D,Help2!AF:AF)</f>
        <v>3163</v>
      </c>
      <c r="AJ156" s="979">
        <f>_xlfn.XLOOKUP($D156,Help2!$D:$D,Help2!AG:AG)</f>
        <v>1220.6323813954016</v>
      </c>
      <c r="AK156" s="979">
        <f>_xlfn.XLOOKUP($D156,Help2!$D:$D,Help2!AH:AH)</f>
        <v>7870</v>
      </c>
      <c r="AL156" s="979">
        <f>_xlfn.XLOOKUP($D156,Help2!$D:$D,Help2!AI:AI)</f>
        <v>339.4</v>
      </c>
      <c r="AM156" s="979">
        <f>_xlfn.XLOOKUP($D156,Help2!$D:$D,Help2!AJ:AJ)</f>
        <v>0</v>
      </c>
      <c r="AN156" s="979">
        <f>_xlfn.XLOOKUP($D156,Help2!$D:$D,Help2!AK:AK)</f>
        <v>0</v>
      </c>
    </row>
    <row r="157" spans="1:40" x14ac:dyDescent="0.2">
      <c r="A157" s="1">
        <v>45081</v>
      </c>
      <c r="B157">
        <f t="shared" si="15"/>
        <v>6</v>
      </c>
      <c r="C157">
        <f t="shared" si="16"/>
        <v>2023</v>
      </c>
      <c r="D157" s="872" t="str">
        <f t="shared" si="17"/>
        <v>06´2023</v>
      </c>
      <c r="F157" s="2">
        <f t="shared" si="18"/>
        <v>24</v>
      </c>
      <c r="G157" s="3">
        <f t="shared" si="19"/>
        <v>3.5842293906810034E-2</v>
      </c>
      <c r="H157" s="5">
        <f t="shared" si="20"/>
        <v>1</v>
      </c>
      <c r="I157" s="979">
        <f>_xlfn.XLOOKUP($D157,Help2!$D:$D,Help2!H:H)</f>
        <v>16048</v>
      </c>
      <c r="J157" s="979">
        <f>_xlfn.XLOOKUP($D157,Help2!$D:$D,Help2!I:I)</f>
        <v>9152</v>
      </c>
      <c r="K157" s="979">
        <f>_xlfn.XLOOKUP($D157,Help2!$D:$D,Help2!J:J)</f>
        <v>3391</v>
      </c>
      <c r="L157" s="979">
        <f>_xlfn.XLOOKUP($D157,Help2!$D:$D,Help2!K:K)</f>
        <v>3357</v>
      </c>
      <c r="M157" s="979">
        <f>_xlfn.XLOOKUP($D157,Help2!$D:$D,Help2!L:L)</f>
        <v>6180</v>
      </c>
      <c r="N157" s="979">
        <f>_xlfn.XLOOKUP($D157,Help2!$D:$D,Help2!M:M)</f>
        <v>7782</v>
      </c>
      <c r="P157" s="979">
        <f>_xlfn.XLOOKUP($D157,Help2!$D:$D,Help2!F:F)</f>
        <v>669.6</v>
      </c>
      <c r="Q157" s="979">
        <f t="shared" si="13"/>
        <v>720</v>
      </c>
      <c r="R157" s="979">
        <f>_xlfn.XLOOKUP($D157,Help2!$D:$D,Help2!N:N)</f>
        <v>8393.4700888455809</v>
      </c>
      <c r="S157" s="979">
        <f>_xlfn.XLOOKUP($D157,Help2!$D:$D,Help2!O:O)</f>
        <v>6700.4620000000004</v>
      </c>
      <c r="T157" s="979">
        <f>_xlfn.XLOOKUP($D157,Help2!$D:$D,Help2!P:P)</f>
        <v>0</v>
      </c>
      <c r="U157" s="979">
        <f>_xlfn.XLOOKUP($D157,Help2!$D:$D,Help2!Q:Q)</f>
        <v>0</v>
      </c>
      <c r="V157" s="979">
        <f>_xlfn.XLOOKUP($D157,Help2!$D:$D,Help2!R:R)</f>
        <v>181.483</v>
      </c>
      <c r="W157" s="979">
        <f>_xlfn.XLOOKUP($D157,Help2!$D:$D,Help2!S:S)</f>
        <v>25797.934000000001</v>
      </c>
      <c r="Y157" s="979">
        <f>_xlfn.XLOOKUP($D157,Help2!$D:$D,Help2!V:V)</f>
        <v>6337</v>
      </c>
      <c r="Z157" s="979">
        <f>_xlfn.XLOOKUP($D157,Help2!$D:$D,Help2!W:W)</f>
        <v>2815</v>
      </c>
      <c r="AA157" s="979">
        <f>_xlfn.XLOOKUP($D157,Help2!$D:$D,Help2!X:X)</f>
        <v>0</v>
      </c>
      <c r="AB157" s="979">
        <f>_xlfn.XLOOKUP($D157,Help2!$D:$D,Help2!Y:Y)</f>
        <v>6748</v>
      </c>
      <c r="AC157" s="979">
        <f>_xlfn.XLOOKUP($D157,Help2!$D:$D,Help2!Z:Z)</f>
        <v>148</v>
      </c>
      <c r="AD157" s="979">
        <f>_xlfn.XLOOKUP($D157,Help2!$D:$D,Help2!AA:AA)</f>
        <v>658</v>
      </c>
      <c r="AE157" s="979">
        <f>_xlfn.XLOOKUP($D157,Help2!$D:$D,Help2!AB:AB)</f>
        <v>708</v>
      </c>
      <c r="AF157" s="979">
        <f>_xlfn.XLOOKUP($D157,Help2!$D:$D,Help2!AC:AC)</f>
        <v>333</v>
      </c>
      <c r="AG157" s="979">
        <f>_xlfn.XLOOKUP($D157,Help2!$D:$D,Help2!AD:AD)</f>
        <v>277.60000000000002</v>
      </c>
      <c r="AH157" s="979">
        <f>_xlfn.XLOOKUP($D157,Help2!$D:$D,Help2!AE:AE)</f>
        <v>3369</v>
      </c>
      <c r="AI157" s="979">
        <f>_xlfn.XLOOKUP($D157,Help2!$D:$D,Help2!AF:AF)</f>
        <v>3163</v>
      </c>
      <c r="AJ157" s="979">
        <f>_xlfn.XLOOKUP($D157,Help2!$D:$D,Help2!AG:AG)</f>
        <v>1220.6323813954016</v>
      </c>
      <c r="AK157" s="979">
        <f>_xlfn.XLOOKUP($D157,Help2!$D:$D,Help2!AH:AH)</f>
        <v>7870</v>
      </c>
      <c r="AL157" s="979">
        <f>_xlfn.XLOOKUP($D157,Help2!$D:$D,Help2!AI:AI)</f>
        <v>339.4</v>
      </c>
      <c r="AM157" s="979">
        <f>_xlfn.XLOOKUP($D157,Help2!$D:$D,Help2!AJ:AJ)</f>
        <v>0</v>
      </c>
      <c r="AN157" s="979">
        <f>_xlfn.XLOOKUP($D157,Help2!$D:$D,Help2!AK:AK)</f>
        <v>0</v>
      </c>
    </row>
    <row r="158" spans="1:40" x14ac:dyDescent="0.2">
      <c r="A158" s="1">
        <v>45082</v>
      </c>
      <c r="B158">
        <f t="shared" si="15"/>
        <v>6</v>
      </c>
      <c r="C158">
        <f t="shared" si="16"/>
        <v>2023</v>
      </c>
      <c r="D158" s="872" t="str">
        <f t="shared" si="17"/>
        <v>06´2023</v>
      </c>
      <c r="F158" s="2">
        <f t="shared" si="18"/>
        <v>24</v>
      </c>
      <c r="G158" s="3">
        <f t="shared" si="19"/>
        <v>3.5842293906810034E-2</v>
      </c>
      <c r="H158" s="5">
        <f t="shared" si="20"/>
        <v>1</v>
      </c>
      <c r="I158" s="979">
        <f>_xlfn.XLOOKUP($D158,Help2!$D:$D,Help2!H:H)</f>
        <v>16048</v>
      </c>
      <c r="J158" s="979">
        <f>_xlfn.XLOOKUP($D158,Help2!$D:$D,Help2!I:I)</f>
        <v>9152</v>
      </c>
      <c r="K158" s="979">
        <f>_xlfn.XLOOKUP($D158,Help2!$D:$D,Help2!J:J)</f>
        <v>3391</v>
      </c>
      <c r="L158" s="979">
        <f>_xlfn.XLOOKUP($D158,Help2!$D:$D,Help2!K:K)</f>
        <v>3357</v>
      </c>
      <c r="M158" s="979">
        <f>_xlfn.XLOOKUP($D158,Help2!$D:$D,Help2!L:L)</f>
        <v>6180</v>
      </c>
      <c r="N158" s="979">
        <f>_xlfn.XLOOKUP($D158,Help2!$D:$D,Help2!M:M)</f>
        <v>7782</v>
      </c>
      <c r="P158" s="979">
        <f>_xlfn.XLOOKUP($D158,Help2!$D:$D,Help2!F:F)</f>
        <v>669.6</v>
      </c>
      <c r="Q158" s="979">
        <f t="shared" si="13"/>
        <v>720</v>
      </c>
      <c r="R158" s="979">
        <f>_xlfn.XLOOKUP($D158,Help2!$D:$D,Help2!N:N)</f>
        <v>8393.4700888455809</v>
      </c>
      <c r="S158" s="979">
        <f>_xlfn.XLOOKUP($D158,Help2!$D:$D,Help2!O:O)</f>
        <v>6700.4620000000004</v>
      </c>
      <c r="T158" s="979">
        <f>_xlfn.XLOOKUP($D158,Help2!$D:$D,Help2!P:P)</f>
        <v>0</v>
      </c>
      <c r="U158" s="979">
        <f>_xlfn.XLOOKUP($D158,Help2!$D:$D,Help2!Q:Q)</f>
        <v>0</v>
      </c>
      <c r="V158" s="979">
        <f>_xlfn.XLOOKUP($D158,Help2!$D:$D,Help2!R:R)</f>
        <v>181.483</v>
      </c>
      <c r="W158" s="979">
        <f>_xlfn.XLOOKUP($D158,Help2!$D:$D,Help2!S:S)</f>
        <v>25797.934000000001</v>
      </c>
      <c r="Y158" s="979">
        <f>_xlfn.XLOOKUP($D158,Help2!$D:$D,Help2!V:V)</f>
        <v>6337</v>
      </c>
      <c r="Z158" s="979">
        <f>_xlfn.XLOOKUP($D158,Help2!$D:$D,Help2!W:W)</f>
        <v>2815</v>
      </c>
      <c r="AA158" s="979">
        <f>_xlfn.XLOOKUP($D158,Help2!$D:$D,Help2!X:X)</f>
        <v>0</v>
      </c>
      <c r="AB158" s="979">
        <f>_xlfn.XLOOKUP($D158,Help2!$D:$D,Help2!Y:Y)</f>
        <v>6748</v>
      </c>
      <c r="AC158" s="979">
        <f>_xlfn.XLOOKUP($D158,Help2!$D:$D,Help2!Z:Z)</f>
        <v>148</v>
      </c>
      <c r="AD158" s="979">
        <f>_xlfn.XLOOKUP($D158,Help2!$D:$D,Help2!AA:AA)</f>
        <v>658</v>
      </c>
      <c r="AE158" s="979">
        <f>_xlfn.XLOOKUP($D158,Help2!$D:$D,Help2!AB:AB)</f>
        <v>708</v>
      </c>
      <c r="AF158" s="979">
        <f>_xlfn.XLOOKUP($D158,Help2!$D:$D,Help2!AC:AC)</f>
        <v>333</v>
      </c>
      <c r="AG158" s="979">
        <f>_xlfn.XLOOKUP($D158,Help2!$D:$D,Help2!AD:AD)</f>
        <v>277.60000000000002</v>
      </c>
      <c r="AH158" s="979">
        <f>_xlfn.XLOOKUP($D158,Help2!$D:$D,Help2!AE:AE)</f>
        <v>3369</v>
      </c>
      <c r="AI158" s="979">
        <f>_xlfn.XLOOKUP($D158,Help2!$D:$D,Help2!AF:AF)</f>
        <v>3163</v>
      </c>
      <c r="AJ158" s="979">
        <f>_xlfn.XLOOKUP($D158,Help2!$D:$D,Help2!AG:AG)</f>
        <v>1220.6323813954016</v>
      </c>
      <c r="AK158" s="979">
        <f>_xlfn.XLOOKUP($D158,Help2!$D:$D,Help2!AH:AH)</f>
        <v>7870</v>
      </c>
      <c r="AL158" s="979">
        <f>_xlfn.XLOOKUP($D158,Help2!$D:$D,Help2!AI:AI)</f>
        <v>339.4</v>
      </c>
      <c r="AM158" s="979">
        <f>_xlfn.XLOOKUP($D158,Help2!$D:$D,Help2!AJ:AJ)</f>
        <v>0</v>
      </c>
      <c r="AN158" s="979">
        <f>_xlfn.XLOOKUP($D158,Help2!$D:$D,Help2!AK:AK)</f>
        <v>0</v>
      </c>
    </row>
    <row r="159" spans="1:40" x14ac:dyDescent="0.2">
      <c r="A159" s="1">
        <v>45083</v>
      </c>
      <c r="B159">
        <f t="shared" si="15"/>
        <v>6</v>
      </c>
      <c r="C159">
        <f t="shared" si="16"/>
        <v>2023</v>
      </c>
      <c r="D159" s="872" t="str">
        <f t="shared" si="17"/>
        <v>06´2023</v>
      </c>
      <c r="F159" s="2">
        <f t="shared" si="18"/>
        <v>24</v>
      </c>
      <c r="G159" s="3">
        <f t="shared" si="19"/>
        <v>3.5842293906810034E-2</v>
      </c>
      <c r="H159" s="5">
        <f t="shared" si="20"/>
        <v>1</v>
      </c>
      <c r="I159" s="979">
        <f>_xlfn.XLOOKUP($D159,Help2!$D:$D,Help2!H:H)</f>
        <v>16048</v>
      </c>
      <c r="J159" s="979">
        <f>_xlfn.XLOOKUP($D159,Help2!$D:$D,Help2!I:I)</f>
        <v>9152</v>
      </c>
      <c r="K159" s="979">
        <f>_xlfn.XLOOKUP($D159,Help2!$D:$D,Help2!J:J)</f>
        <v>3391</v>
      </c>
      <c r="L159" s="979">
        <f>_xlfn.XLOOKUP($D159,Help2!$D:$D,Help2!K:K)</f>
        <v>3357</v>
      </c>
      <c r="M159" s="979">
        <f>_xlfn.XLOOKUP($D159,Help2!$D:$D,Help2!L:L)</f>
        <v>6180</v>
      </c>
      <c r="N159" s="979">
        <f>_xlfn.XLOOKUP($D159,Help2!$D:$D,Help2!M:M)</f>
        <v>7782</v>
      </c>
      <c r="P159" s="979">
        <f>_xlfn.XLOOKUP($D159,Help2!$D:$D,Help2!F:F)</f>
        <v>669.6</v>
      </c>
      <c r="Q159" s="979">
        <f t="shared" si="13"/>
        <v>720</v>
      </c>
      <c r="R159" s="979">
        <f>_xlfn.XLOOKUP($D159,Help2!$D:$D,Help2!N:N)</f>
        <v>8393.4700888455809</v>
      </c>
      <c r="S159" s="979">
        <f>_xlfn.XLOOKUP($D159,Help2!$D:$D,Help2!O:O)</f>
        <v>6700.4620000000004</v>
      </c>
      <c r="T159" s="979">
        <f>_xlfn.XLOOKUP($D159,Help2!$D:$D,Help2!P:P)</f>
        <v>0</v>
      </c>
      <c r="U159" s="979">
        <f>_xlfn.XLOOKUP($D159,Help2!$D:$D,Help2!Q:Q)</f>
        <v>0</v>
      </c>
      <c r="V159" s="979">
        <f>_xlfn.XLOOKUP($D159,Help2!$D:$D,Help2!R:R)</f>
        <v>181.483</v>
      </c>
      <c r="W159" s="979">
        <f>_xlfn.XLOOKUP($D159,Help2!$D:$D,Help2!S:S)</f>
        <v>25797.934000000001</v>
      </c>
      <c r="Y159" s="979">
        <f>_xlfn.XLOOKUP($D159,Help2!$D:$D,Help2!V:V)</f>
        <v>6337</v>
      </c>
      <c r="Z159" s="979">
        <f>_xlfn.XLOOKUP($D159,Help2!$D:$D,Help2!W:W)</f>
        <v>2815</v>
      </c>
      <c r="AA159" s="979">
        <f>_xlfn.XLOOKUP($D159,Help2!$D:$D,Help2!X:X)</f>
        <v>0</v>
      </c>
      <c r="AB159" s="979">
        <f>_xlfn.XLOOKUP($D159,Help2!$D:$D,Help2!Y:Y)</f>
        <v>6748</v>
      </c>
      <c r="AC159" s="979">
        <f>_xlfn.XLOOKUP($D159,Help2!$D:$D,Help2!Z:Z)</f>
        <v>148</v>
      </c>
      <c r="AD159" s="979">
        <f>_xlfn.XLOOKUP($D159,Help2!$D:$D,Help2!AA:AA)</f>
        <v>658</v>
      </c>
      <c r="AE159" s="979">
        <f>_xlfn.XLOOKUP($D159,Help2!$D:$D,Help2!AB:AB)</f>
        <v>708</v>
      </c>
      <c r="AF159" s="979">
        <f>_xlfn.XLOOKUP($D159,Help2!$D:$D,Help2!AC:AC)</f>
        <v>333</v>
      </c>
      <c r="AG159" s="979">
        <f>_xlfn.XLOOKUP($D159,Help2!$D:$D,Help2!AD:AD)</f>
        <v>277.60000000000002</v>
      </c>
      <c r="AH159" s="979">
        <f>_xlfn.XLOOKUP($D159,Help2!$D:$D,Help2!AE:AE)</f>
        <v>3369</v>
      </c>
      <c r="AI159" s="979">
        <f>_xlfn.XLOOKUP($D159,Help2!$D:$D,Help2!AF:AF)</f>
        <v>3163</v>
      </c>
      <c r="AJ159" s="979">
        <f>_xlfn.XLOOKUP($D159,Help2!$D:$D,Help2!AG:AG)</f>
        <v>1220.6323813954016</v>
      </c>
      <c r="AK159" s="979">
        <f>_xlfn.XLOOKUP($D159,Help2!$D:$D,Help2!AH:AH)</f>
        <v>7870</v>
      </c>
      <c r="AL159" s="979">
        <f>_xlfn.XLOOKUP($D159,Help2!$D:$D,Help2!AI:AI)</f>
        <v>339.4</v>
      </c>
      <c r="AM159" s="979">
        <f>_xlfn.XLOOKUP($D159,Help2!$D:$D,Help2!AJ:AJ)</f>
        <v>0</v>
      </c>
      <c r="AN159" s="979">
        <f>_xlfn.XLOOKUP($D159,Help2!$D:$D,Help2!AK:AK)</f>
        <v>0</v>
      </c>
    </row>
    <row r="160" spans="1:40" x14ac:dyDescent="0.2">
      <c r="A160" s="1">
        <v>45084</v>
      </c>
      <c r="B160">
        <f t="shared" si="15"/>
        <v>6</v>
      </c>
      <c r="C160">
        <f t="shared" si="16"/>
        <v>2023</v>
      </c>
      <c r="D160" s="872" t="str">
        <f t="shared" si="17"/>
        <v>06´2023</v>
      </c>
      <c r="F160" s="2">
        <f t="shared" si="18"/>
        <v>24</v>
      </c>
      <c r="G160" s="3">
        <f t="shared" si="19"/>
        <v>3.5842293906810034E-2</v>
      </c>
      <c r="H160" s="5">
        <f t="shared" si="20"/>
        <v>1</v>
      </c>
      <c r="I160" s="979">
        <f>_xlfn.XLOOKUP($D160,Help2!$D:$D,Help2!H:H)</f>
        <v>16048</v>
      </c>
      <c r="J160" s="979">
        <f>_xlfn.XLOOKUP($D160,Help2!$D:$D,Help2!I:I)</f>
        <v>9152</v>
      </c>
      <c r="K160" s="979">
        <f>_xlfn.XLOOKUP($D160,Help2!$D:$D,Help2!J:J)</f>
        <v>3391</v>
      </c>
      <c r="L160" s="979">
        <f>_xlfn.XLOOKUP($D160,Help2!$D:$D,Help2!K:K)</f>
        <v>3357</v>
      </c>
      <c r="M160" s="979">
        <f>_xlfn.XLOOKUP($D160,Help2!$D:$D,Help2!L:L)</f>
        <v>6180</v>
      </c>
      <c r="N160" s="979">
        <f>_xlfn.XLOOKUP($D160,Help2!$D:$D,Help2!M:M)</f>
        <v>7782</v>
      </c>
      <c r="P160" s="979">
        <f>_xlfn.XLOOKUP($D160,Help2!$D:$D,Help2!F:F)</f>
        <v>669.6</v>
      </c>
      <c r="Q160" s="979">
        <f t="shared" si="13"/>
        <v>720</v>
      </c>
      <c r="R160" s="979">
        <f>_xlfn.XLOOKUP($D160,Help2!$D:$D,Help2!N:N)</f>
        <v>8393.4700888455809</v>
      </c>
      <c r="S160" s="979">
        <f>_xlfn.XLOOKUP($D160,Help2!$D:$D,Help2!O:O)</f>
        <v>6700.4620000000004</v>
      </c>
      <c r="T160" s="979">
        <f>_xlfn.XLOOKUP($D160,Help2!$D:$D,Help2!P:P)</f>
        <v>0</v>
      </c>
      <c r="U160" s="979">
        <f>_xlfn.XLOOKUP($D160,Help2!$D:$D,Help2!Q:Q)</f>
        <v>0</v>
      </c>
      <c r="V160" s="979">
        <f>_xlfn.XLOOKUP($D160,Help2!$D:$D,Help2!R:R)</f>
        <v>181.483</v>
      </c>
      <c r="W160" s="979">
        <f>_xlfn.XLOOKUP($D160,Help2!$D:$D,Help2!S:S)</f>
        <v>25797.934000000001</v>
      </c>
      <c r="Y160" s="979">
        <f>_xlfn.XLOOKUP($D160,Help2!$D:$D,Help2!V:V)</f>
        <v>6337</v>
      </c>
      <c r="Z160" s="979">
        <f>_xlfn.XLOOKUP($D160,Help2!$D:$D,Help2!W:W)</f>
        <v>2815</v>
      </c>
      <c r="AA160" s="979">
        <f>_xlfn.XLOOKUP($D160,Help2!$D:$D,Help2!X:X)</f>
        <v>0</v>
      </c>
      <c r="AB160" s="979">
        <f>_xlfn.XLOOKUP($D160,Help2!$D:$D,Help2!Y:Y)</f>
        <v>6748</v>
      </c>
      <c r="AC160" s="979">
        <f>_xlfn.XLOOKUP($D160,Help2!$D:$D,Help2!Z:Z)</f>
        <v>148</v>
      </c>
      <c r="AD160" s="979">
        <f>_xlfn.XLOOKUP($D160,Help2!$D:$D,Help2!AA:AA)</f>
        <v>658</v>
      </c>
      <c r="AE160" s="979">
        <f>_xlfn.XLOOKUP($D160,Help2!$D:$D,Help2!AB:AB)</f>
        <v>708</v>
      </c>
      <c r="AF160" s="979">
        <f>_xlfn.XLOOKUP($D160,Help2!$D:$D,Help2!AC:AC)</f>
        <v>333</v>
      </c>
      <c r="AG160" s="979">
        <f>_xlfn.XLOOKUP($D160,Help2!$D:$D,Help2!AD:AD)</f>
        <v>277.60000000000002</v>
      </c>
      <c r="AH160" s="979">
        <f>_xlfn.XLOOKUP($D160,Help2!$D:$D,Help2!AE:AE)</f>
        <v>3369</v>
      </c>
      <c r="AI160" s="979">
        <f>_xlfn.XLOOKUP($D160,Help2!$D:$D,Help2!AF:AF)</f>
        <v>3163</v>
      </c>
      <c r="AJ160" s="979">
        <f>_xlfn.XLOOKUP($D160,Help2!$D:$D,Help2!AG:AG)</f>
        <v>1220.6323813954016</v>
      </c>
      <c r="AK160" s="979">
        <f>_xlfn.XLOOKUP($D160,Help2!$D:$D,Help2!AH:AH)</f>
        <v>7870</v>
      </c>
      <c r="AL160" s="979">
        <f>_xlfn.XLOOKUP($D160,Help2!$D:$D,Help2!AI:AI)</f>
        <v>339.4</v>
      </c>
      <c r="AM160" s="979">
        <f>_xlfn.XLOOKUP($D160,Help2!$D:$D,Help2!AJ:AJ)</f>
        <v>0</v>
      </c>
      <c r="AN160" s="979">
        <f>_xlfn.XLOOKUP($D160,Help2!$D:$D,Help2!AK:AK)</f>
        <v>0</v>
      </c>
    </row>
    <row r="161" spans="1:40" x14ac:dyDescent="0.2">
      <c r="A161" s="1">
        <v>45085</v>
      </c>
      <c r="B161">
        <f t="shared" si="15"/>
        <v>6</v>
      </c>
      <c r="C161">
        <f t="shared" si="16"/>
        <v>2023</v>
      </c>
      <c r="D161" s="872" t="str">
        <f t="shared" si="17"/>
        <v>06´2023</v>
      </c>
      <c r="F161" s="2">
        <f t="shared" si="18"/>
        <v>24</v>
      </c>
      <c r="G161" s="3">
        <f t="shared" si="19"/>
        <v>3.5842293906810034E-2</v>
      </c>
      <c r="H161" s="5">
        <f t="shared" si="20"/>
        <v>1</v>
      </c>
      <c r="I161" s="979">
        <f>_xlfn.XLOOKUP($D161,Help2!$D:$D,Help2!H:H)</f>
        <v>16048</v>
      </c>
      <c r="J161" s="979">
        <f>_xlfn.XLOOKUP($D161,Help2!$D:$D,Help2!I:I)</f>
        <v>9152</v>
      </c>
      <c r="K161" s="979">
        <f>_xlfn.XLOOKUP($D161,Help2!$D:$D,Help2!J:J)</f>
        <v>3391</v>
      </c>
      <c r="L161" s="979">
        <f>_xlfn.XLOOKUP($D161,Help2!$D:$D,Help2!K:K)</f>
        <v>3357</v>
      </c>
      <c r="M161" s="979">
        <f>_xlfn.XLOOKUP($D161,Help2!$D:$D,Help2!L:L)</f>
        <v>6180</v>
      </c>
      <c r="N161" s="979">
        <f>_xlfn.XLOOKUP($D161,Help2!$D:$D,Help2!M:M)</f>
        <v>7782</v>
      </c>
      <c r="P161" s="979">
        <f>_xlfn.XLOOKUP($D161,Help2!$D:$D,Help2!F:F)</f>
        <v>669.6</v>
      </c>
      <c r="Q161" s="979">
        <f t="shared" si="13"/>
        <v>720</v>
      </c>
      <c r="R161" s="979">
        <f>_xlfn.XLOOKUP($D161,Help2!$D:$D,Help2!N:N)</f>
        <v>8393.4700888455809</v>
      </c>
      <c r="S161" s="979">
        <f>_xlfn.XLOOKUP($D161,Help2!$D:$D,Help2!O:O)</f>
        <v>6700.4620000000004</v>
      </c>
      <c r="T161" s="979">
        <f>_xlfn.XLOOKUP($D161,Help2!$D:$D,Help2!P:P)</f>
        <v>0</v>
      </c>
      <c r="U161" s="979">
        <f>_xlfn.XLOOKUP($D161,Help2!$D:$D,Help2!Q:Q)</f>
        <v>0</v>
      </c>
      <c r="V161" s="979">
        <f>_xlfn.XLOOKUP($D161,Help2!$D:$D,Help2!R:R)</f>
        <v>181.483</v>
      </c>
      <c r="W161" s="979">
        <f>_xlfn.XLOOKUP($D161,Help2!$D:$D,Help2!S:S)</f>
        <v>25797.934000000001</v>
      </c>
      <c r="Y161" s="979">
        <f>_xlfn.XLOOKUP($D161,Help2!$D:$D,Help2!V:V)</f>
        <v>6337</v>
      </c>
      <c r="Z161" s="979">
        <f>_xlfn.XLOOKUP($D161,Help2!$D:$D,Help2!W:W)</f>
        <v>2815</v>
      </c>
      <c r="AA161" s="979">
        <f>_xlfn.XLOOKUP($D161,Help2!$D:$D,Help2!X:X)</f>
        <v>0</v>
      </c>
      <c r="AB161" s="979">
        <f>_xlfn.XLOOKUP($D161,Help2!$D:$D,Help2!Y:Y)</f>
        <v>6748</v>
      </c>
      <c r="AC161" s="979">
        <f>_xlfn.XLOOKUP($D161,Help2!$D:$D,Help2!Z:Z)</f>
        <v>148</v>
      </c>
      <c r="AD161" s="979">
        <f>_xlfn.XLOOKUP($D161,Help2!$D:$D,Help2!AA:AA)</f>
        <v>658</v>
      </c>
      <c r="AE161" s="979">
        <f>_xlfn.XLOOKUP($D161,Help2!$D:$D,Help2!AB:AB)</f>
        <v>708</v>
      </c>
      <c r="AF161" s="979">
        <f>_xlfn.XLOOKUP($D161,Help2!$D:$D,Help2!AC:AC)</f>
        <v>333</v>
      </c>
      <c r="AG161" s="979">
        <f>_xlfn.XLOOKUP($D161,Help2!$D:$D,Help2!AD:AD)</f>
        <v>277.60000000000002</v>
      </c>
      <c r="AH161" s="979">
        <f>_xlfn.XLOOKUP($D161,Help2!$D:$D,Help2!AE:AE)</f>
        <v>3369</v>
      </c>
      <c r="AI161" s="979">
        <f>_xlfn.XLOOKUP($D161,Help2!$D:$D,Help2!AF:AF)</f>
        <v>3163</v>
      </c>
      <c r="AJ161" s="979">
        <f>_xlfn.XLOOKUP($D161,Help2!$D:$D,Help2!AG:AG)</f>
        <v>1220.6323813954016</v>
      </c>
      <c r="AK161" s="979">
        <f>_xlfn.XLOOKUP($D161,Help2!$D:$D,Help2!AH:AH)</f>
        <v>7870</v>
      </c>
      <c r="AL161" s="979">
        <f>_xlfn.XLOOKUP($D161,Help2!$D:$D,Help2!AI:AI)</f>
        <v>339.4</v>
      </c>
      <c r="AM161" s="979">
        <f>_xlfn.XLOOKUP($D161,Help2!$D:$D,Help2!AJ:AJ)</f>
        <v>0</v>
      </c>
      <c r="AN161" s="979">
        <f>_xlfn.XLOOKUP($D161,Help2!$D:$D,Help2!AK:AK)</f>
        <v>0</v>
      </c>
    </row>
    <row r="162" spans="1:40" x14ac:dyDescent="0.2">
      <c r="A162" s="1">
        <v>45086</v>
      </c>
      <c r="B162">
        <f t="shared" si="15"/>
        <v>6</v>
      </c>
      <c r="C162">
        <f t="shared" si="16"/>
        <v>2023</v>
      </c>
      <c r="D162" s="872" t="str">
        <f t="shared" si="17"/>
        <v>06´2023</v>
      </c>
      <c r="F162" s="2">
        <f t="shared" si="18"/>
        <v>24</v>
      </c>
      <c r="G162" s="3">
        <f t="shared" si="19"/>
        <v>3.5842293906810034E-2</v>
      </c>
      <c r="H162" s="5">
        <f t="shared" si="20"/>
        <v>1</v>
      </c>
      <c r="I162" s="979">
        <f>_xlfn.XLOOKUP($D162,Help2!$D:$D,Help2!H:H)</f>
        <v>16048</v>
      </c>
      <c r="J162" s="979">
        <f>_xlfn.XLOOKUP($D162,Help2!$D:$D,Help2!I:I)</f>
        <v>9152</v>
      </c>
      <c r="K162" s="979">
        <f>_xlfn.XLOOKUP($D162,Help2!$D:$D,Help2!J:J)</f>
        <v>3391</v>
      </c>
      <c r="L162" s="979">
        <f>_xlfn.XLOOKUP($D162,Help2!$D:$D,Help2!K:K)</f>
        <v>3357</v>
      </c>
      <c r="M162" s="979">
        <f>_xlfn.XLOOKUP($D162,Help2!$D:$D,Help2!L:L)</f>
        <v>6180</v>
      </c>
      <c r="N162" s="979">
        <f>_xlfn.XLOOKUP($D162,Help2!$D:$D,Help2!M:M)</f>
        <v>7782</v>
      </c>
      <c r="P162" s="979">
        <f>_xlfn.XLOOKUP($D162,Help2!$D:$D,Help2!F:F)</f>
        <v>669.6</v>
      </c>
      <c r="Q162" s="979">
        <f t="shared" si="13"/>
        <v>720</v>
      </c>
      <c r="R162" s="979">
        <f>_xlfn.XLOOKUP($D162,Help2!$D:$D,Help2!N:N)</f>
        <v>8393.4700888455809</v>
      </c>
      <c r="S162" s="979">
        <f>_xlfn.XLOOKUP($D162,Help2!$D:$D,Help2!O:O)</f>
        <v>6700.4620000000004</v>
      </c>
      <c r="T162" s="979">
        <f>_xlfn.XLOOKUP($D162,Help2!$D:$D,Help2!P:P)</f>
        <v>0</v>
      </c>
      <c r="U162" s="979">
        <f>_xlfn.XLOOKUP($D162,Help2!$D:$D,Help2!Q:Q)</f>
        <v>0</v>
      </c>
      <c r="V162" s="979">
        <f>_xlfn.XLOOKUP($D162,Help2!$D:$D,Help2!R:R)</f>
        <v>181.483</v>
      </c>
      <c r="W162" s="979">
        <f>_xlfn.XLOOKUP($D162,Help2!$D:$D,Help2!S:S)</f>
        <v>25797.934000000001</v>
      </c>
      <c r="Y162" s="979">
        <f>_xlfn.XLOOKUP($D162,Help2!$D:$D,Help2!V:V)</f>
        <v>6337</v>
      </c>
      <c r="Z162" s="979">
        <f>_xlfn.XLOOKUP($D162,Help2!$D:$D,Help2!W:W)</f>
        <v>2815</v>
      </c>
      <c r="AA162" s="979">
        <f>_xlfn.XLOOKUP($D162,Help2!$D:$D,Help2!X:X)</f>
        <v>0</v>
      </c>
      <c r="AB162" s="979">
        <f>_xlfn.XLOOKUP($D162,Help2!$D:$D,Help2!Y:Y)</f>
        <v>6748</v>
      </c>
      <c r="AC162" s="979">
        <f>_xlfn.XLOOKUP($D162,Help2!$D:$D,Help2!Z:Z)</f>
        <v>148</v>
      </c>
      <c r="AD162" s="979">
        <f>_xlfn.XLOOKUP($D162,Help2!$D:$D,Help2!AA:AA)</f>
        <v>658</v>
      </c>
      <c r="AE162" s="979">
        <f>_xlfn.XLOOKUP($D162,Help2!$D:$D,Help2!AB:AB)</f>
        <v>708</v>
      </c>
      <c r="AF162" s="979">
        <f>_xlfn.XLOOKUP($D162,Help2!$D:$D,Help2!AC:AC)</f>
        <v>333</v>
      </c>
      <c r="AG162" s="979">
        <f>_xlfn.XLOOKUP($D162,Help2!$D:$D,Help2!AD:AD)</f>
        <v>277.60000000000002</v>
      </c>
      <c r="AH162" s="979">
        <f>_xlfn.XLOOKUP($D162,Help2!$D:$D,Help2!AE:AE)</f>
        <v>3369</v>
      </c>
      <c r="AI162" s="979">
        <f>_xlfn.XLOOKUP($D162,Help2!$D:$D,Help2!AF:AF)</f>
        <v>3163</v>
      </c>
      <c r="AJ162" s="979">
        <f>_xlfn.XLOOKUP($D162,Help2!$D:$D,Help2!AG:AG)</f>
        <v>1220.6323813954016</v>
      </c>
      <c r="AK162" s="979">
        <f>_xlfn.XLOOKUP($D162,Help2!$D:$D,Help2!AH:AH)</f>
        <v>7870</v>
      </c>
      <c r="AL162" s="979">
        <f>_xlfn.XLOOKUP($D162,Help2!$D:$D,Help2!AI:AI)</f>
        <v>339.4</v>
      </c>
      <c r="AM162" s="979">
        <f>_xlfn.XLOOKUP($D162,Help2!$D:$D,Help2!AJ:AJ)</f>
        <v>0</v>
      </c>
      <c r="AN162" s="979">
        <f>_xlfn.XLOOKUP($D162,Help2!$D:$D,Help2!AK:AK)</f>
        <v>0</v>
      </c>
    </row>
    <row r="163" spans="1:40" x14ac:dyDescent="0.2">
      <c r="A163" s="1">
        <v>45087</v>
      </c>
      <c r="B163">
        <f t="shared" si="15"/>
        <v>6</v>
      </c>
      <c r="C163">
        <f t="shared" si="16"/>
        <v>2023</v>
      </c>
      <c r="D163" s="872" t="str">
        <f t="shared" si="17"/>
        <v>06´2023</v>
      </c>
      <c r="F163" s="2">
        <f t="shared" si="18"/>
        <v>24</v>
      </c>
      <c r="G163" s="3">
        <f t="shared" si="19"/>
        <v>3.5842293906810034E-2</v>
      </c>
      <c r="H163" s="5">
        <f t="shared" si="20"/>
        <v>1</v>
      </c>
      <c r="I163" s="979">
        <f>_xlfn.XLOOKUP($D163,Help2!$D:$D,Help2!H:H)</f>
        <v>16048</v>
      </c>
      <c r="J163" s="979">
        <f>_xlfn.XLOOKUP($D163,Help2!$D:$D,Help2!I:I)</f>
        <v>9152</v>
      </c>
      <c r="K163" s="979">
        <f>_xlfn.XLOOKUP($D163,Help2!$D:$D,Help2!J:J)</f>
        <v>3391</v>
      </c>
      <c r="L163" s="979">
        <f>_xlfn.XLOOKUP($D163,Help2!$D:$D,Help2!K:K)</f>
        <v>3357</v>
      </c>
      <c r="M163" s="979">
        <f>_xlfn.XLOOKUP($D163,Help2!$D:$D,Help2!L:L)</f>
        <v>6180</v>
      </c>
      <c r="N163" s="979">
        <f>_xlfn.XLOOKUP($D163,Help2!$D:$D,Help2!M:M)</f>
        <v>7782</v>
      </c>
      <c r="P163" s="979">
        <f>_xlfn.XLOOKUP($D163,Help2!$D:$D,Help2!F:F)</f>
        <v>669.6</v>
      </c>
      <c r="Q163" s="979">
        <f t="shared" si="13"/>
        <v>720</v>
      </c>
      <c r="R163" s="979">
        <f>_xlfn.XLOOKUP($D163,Help2!$D:$D,Help2!N:N)</f>
        <v>8393.4700888455809</v>
      </c>
      <c r="S163" s="979">
        <f>_xlfn.XLOOKUP($D163,Help2!$D:$D,Help2!O:O)</f>
        <v>6700.4620000000004</v>
      </c>
      <c r="T163" s="979">
        <f>_xlfn.XLOOKUP($D163,Help2!$D:$D,Help2!P:P)</f>
        <v>0</v>
      </c>
      <c r="U163" s="979">
        <f>_xlfn.XLOOKUP($D163,Help2!$D:$D,Help2!Q:Q)</f>
        <v>0</v>
      </c>
      <c r="V163" s="979">
        <f>_xlfn.XLOOKUP($D163,Help2!$D:$D,Help2!R:R)</f>
        <v>181.483</v>
      </c>
      <c r="W163" s="979">
        <f>_xlfn.XLOOKUP($D163,Help2!$D:$D,Help2!S:S)</f>
        <v>25797.934000000001</v>
      </c>
      <c r="Y163" s="979">
        <f>_xlfn.XLOOKUP($D163,Help2!$D:$D,Help2!V:V)</f>
        <v>6337</v>
      </c>
      <c r="Z163" s="979">
        <f>_xlfn.XLOOKUP($D163,Help2!$D:$D,Help2!W:W)</f>
        <v>2815</v>
      </c>
      <c r="AA163" s="979">
        <f>_xlfn.XLOOKUP($D163,Help2!$D:$D,Help2!X:X)</f>
        <v>0</v>
      </c>
      <c r="AB163" s="979">
        <f>_xlfn.XLOOKUP($D163,Help2!$D:$D,Help2!Y:Y)</f>
        <v>6748</v>
      </c>
      <c r="AC163" s="979">
        <f>_xlfn.XLOOKUP($D163,Help2!$D:$D,Help2!Z:Z)</f>
        <v>148</v>
      </c>
      <c r="AD163" s="979">
        <f>_xlfn.XLOOKUP($D163,Help2!$D:$D,Help2!AA:AA)</f>
        <v>658</v>
      </c>
      <c r="AE163" s="979">
        <f>_xlfn.XLOOKUP($D163,Help2!$D:$D,Help2!AB:AB)</f>
        <v>708</v>
      </c>
      <c r="AF163" s="979">
        <f>_xlfn.XLOOKUP($D163,Help2!$D:$D,Help2!AC:AC)</f>
        <v>333</v>
      </c>
      <c r="AG163" s="979">
        <f>_xlfn.XLOOKUP($D163,Help2!$D:$D,Help2!AD:AD)</f>
        <v>277.60000000000002</v>
      </c>
      <c r="AH163" s="979">
        <f>_xlfn.XLOOKUP($D163,Help2!$D:$D,Help2!AE:AE)</f>
        <v>3369</v>
      </c>
      <c r="AI163" s="979">
        <f>_xlfn.XLOOKUP($D163,Help2!$D:$D,Help2!AF:AF)</f>
        <v>3163</v>
      </c>
      <c r="AJ163" s="979">
        <f>_xlfn.XLOOKUP($D163,Help2!$D:$D,Help2!AG:AG)</f>
        <v>1220.6323813954016</v>
      </c>
      <c r="AK163" s="979">
        <f>_xlfn.XLOOKUP($D163,Help2!$D:$D,Help2!AH:AH)</f>
        <v>7870</v>
      </c>
      <c r="AL163" s="979">
        <f>_xlfn.XLOOKUP($D163,Help2!$D:$D,Help2!AI:AI)</f>
        <v>339.4</v>
      </c>
      <c r="AM163" s="979">
        <f>_xlfn.XLOOKUP($D163,Help2!$D:$D,Help2!AJ:AJ)</f>
        <v>0</v>
      </c>
      <c r="AN163" s="979">
        <f>_xlfn.XLOOKUP($D163,Help2!$D:$D,Help2!AK:AK)</f>
        <v>0</v>
      </c>
    </row>
    <row r="164" spans="1:40" x14ac:dyDescent="0.2">
      <c r="A164" s="1">
        <v>45088</v>
      </c>
      <c r="B164">
        <f t="shared" si="15"/>
        <v>6</v>
      </c>
      <c r="C164">
        <f t="shared" si="16"/>
        <v>2023</v>
      </c>
      <c r="D164" s="872" t="str">
        <f t="shared" si="17"/>
        <v>06´2023</v>
      </c>
      <c r="F164" s="2">
        <f t="shared" si="18"/>
        <v>24</v>
      </c>
      <c r="G164" s="3">
        <f t="shared" si="19"/>
        <v>3.5842293906810034E-2</v>
      </c>
      <c r="H164" s="5">
        <f t="shared" si="20"/>
        <v>1</v>
      </c>
      <c r="I164" s="979">
        <f>_xlfn.XLOOKUP($D164,Help2!$D:$D,Help2!H:H)</f>
        <v>16048</v>
      </c>
      <c r="J164" s="979">
        <f>_xlfn.XLOOKUP($D164,Help2!$D:$D,Help2!I:I)</f>
        <v>9152</v>
      </c>
      <c r="K164" s="979">
        <f>_xlfn.XLOOKUP($D164,Help2!$D:$D,Help2!J:J)</f>
        <v>3391</v>
      </c>
      <c r="L164" s="979">
        <f>_xlfn.XLOOKUP($D164,Help2!$D:$D,Help2!K:K)</f>
        <v>3357</v>
      </c>
      <c r="M164" s="979">
        <f>_xlfn.XLOOKUP($D164,Help2!$D:$D,Help2!L:L)</f>
        <v>6180</v>
      </c>
      <c r="N164" s="979">
        <f>_xlfn.XLOOKUP($D164,Help2!$D:$D,Help2!M:M)</f>
        <v>7782</v>
      </c>
      <c r="P164" s="979">
        <f>_xlfn.XLOOKUP($D164,Help2!$D:$D,Help2!F:F)</f>
        <v>669.6</v>
      </c>
      <c r="Q164" s="979">
        <f t="shared" si="13"/>
        <v>720</v>
      </c>
      <c r="R164" s="979">
        <f>_xlfn.XLOOKUP($D164,Help2!$D:$D,Help2!N:N)</f>
        <v>8393.4700888455809</v>
      </c>
      <c r="S164" s="979">
        <f>_xlfn.XLOOKUP($D164,Help2!$D:$D,Help2!O:O)</f>
        <v>6700.4620000000004</v>
      </c>
      <c r="T164" s="979">
        <f>_xlfn.XLOOKUP($D164,Help2!$D:$D,Help2!P:P)</f>
        <v>0</v>
      </c>
      <c r="U164" s="979">
        <f>_xlfn.XLOOKUP($D164,Help2!$D:$D,Help2!Q:Q)</f>
        <v>0</v>
      </c>
      <c r="V164" s="979">
        <f>_xlfn.XLOOKUP($D164,Help2!$D:$D,Help2!R:R)</f>
        <v>181.483</v>
      </c>
      <c r="W164" s="979">
        <f>_xlfn.XLOOKUP($D164,Help2!$D:$D,Help2!S:S)</f>
        <v>25797.934000000001</v>
      </c>
      <c r="Y164" s="979">
        <f>_xlfn.XLOOKUP($D164,Help2!$D:$D,Help2!V:V)</f>
        <v>6337</v>
      </c>
      <c r="Z164" s="979">
        <f>_xlfn.XLOOKUP($D164,Help2!$D:$D,Help2!W:W)</f>
        <v>2815</v>
      </c>
      <c r="AA164" s="979">
        <f>_xlfn.XLOOKUP($D164,Help2!$D:$D,Help2!X:X)</f>
        <v>0</v>
      </c>
      <c r="AB164" s="979">
        <f>_xlfn.XLOOKUP($D164,Help2!$D:$D,Help2!Y:Y)</f>
        <v>6748</v>
      </c>
      <c r="AC164" s="979">
        <f>_xlfn.XLOOKUP($D164,Help2!$D:$D,Help2!Z:Z)</f>
        <v>148</v>
      </c>
      <c r="AD164" s="979">
        <f>_xlfn.XLOOKUP($D164,Help2!$D:$D,Help2!AA:AA)</f>
        <v>658</v>
      </c>
      <c r="AE164" s="979">
        <f>_xlfn.XLOOKUP($D164,Help2!$D:$D,Help2!AB:AB)</f>
        <v>708</v>
      </c>
      <c r="AF164" s="979">
        <f>_xlfn.XLOOKUP($D164,Help2!$D:$D,Help2!AC:AC)</f>
        <v>333</v>
      </c>
      <c r="AG164" s="979">
        <f>_xlfn.XLOOKUP($D164,Help2!$D:$D,Help2!AD:AD)</f>
        <v>277.60000000000002</v>
      </c>
      <c r="AH164" s="979">
        <f>_xlfn.XLOOKUP($D164,Help2!$D:$D,Help2!AE:AE)</f>
        <v>3369</v>
      </c>
      <c r="AI164" s="979">
        <f>_xlfn.XLOOKUP($D164,Help2!$D:$D,Help2!AF:AF)</f>
        <v>3163</v>
      </c>
      <c r="AJ164" s="979">
        <f>_xlfn.XLOOKUP($D164,Help2!$D:$D,Help2!AG:AG)</f>
        <v>1220.6323813954016</v>
      </c>
      <c r="AK164" s="979">
        <f>_xlfn.XLOOKUP($D164,Help2!$D:$D,Help2!AH:AH)</f>
        <v>7870</v>
      </c>
      <c r="AL164" s="979">
        <f>_xlfn.XLOOKUP($D164,Help2!$D:$D,Help2!AI:AI)</f>
        <v>339.4</v>
      </c>
      <c r="AM164" s="979">
        <f>_xlfn.XLOOKUP($D164,Help2!$D:$D,Help2!AJ:AJ)</f>
        <v>0</v>
      </c>
      <c r="AN164" s="979">
        <f>_xlfn.XLOOKUP($D164,Help2!$D:$D,Help2!AK:AK)</f>
        <v>0</v>
      </c>
    </row>
    <row r="165" spans="1:40" x14ac:dyDescent="0.2">
      <c r="A165" s="1">
        <v>45089</v>
      </c>
      <c r="B165">
        <f t="shared" si="15"/>
        <v>6</v>
      </c>
      <c r="C165">
        <f t="shared" si="16"/>
        <v>2023</v>
      </c>
      <c r="D165" s="872" t="str">
        <f t="shared" si="17"/>
        <v>06´2023</v>
      </c>
      <c r="F165" s="2">
        <f t="shared" si="18"/>
        <v>24</v>
      </c>
      <c r="G165" s="3">
        <f t="shared" si="19"/>
        <v>3.5842293906810034E-2</v>
      </c>
      <c r="H165" s="5">
        <f t="shared" si="20"/>
        <v>1</v>
      </c>
      <c r="I165" s="979">
        <f>_xlfn.XLOOKUP($D165,Help2!$D:$D,Help2!H:H)</f>
        <v>16048</v>
      </c>
      <c r="J165" s="979">
        <f>_xlfn.XLOOKUP($D165,Help2!$D:$D,Help2!I:I)</f>
        <v>9152</v>
      </c>
      <c r="K165" s="979">
        <f>_xlfn.XLOOKUP($D165,Help2!$D:$D,Help2!J:J)</f>
        <v>3391</v>
      </c>
      <c r="L165" s="979">
        <f>_xlfn.XLOOKUP($D165,Help2!$D:$D,Help2!K:K)</f>
        <v>3357</v>
      </c>
      <c r="M165" s="979">
        <f>_xlfn.XLOOKUP($D165,Help2!$D:$D,Help2!L:L)</f>
        <v>6180</v>
      </c>
      <c r="N165" s="979">
        <f>_xlfn.XLOOKUP($D165,Help2!$D:$D,Help2!M:M)</f>
        <v>7782</v>
      </c>
      <c r="P165" s="979">
        <f>_xlfn.XLOOKUP($D165,Help2!$D:$D,Help2!F:F)</f>
        <v>669.6</v>
      </c>
      <c r="Q165" s="979">
        <f t="shared" si="13"/>
        <v>720</v>
      </c>
      <c r="R165" s="979">
        <f>_xlfn.XLOOKUP($D165,Help2!$D:$D,Help2!N:N)</f>
        <v>8393.4700888455809</v>
      </c>
      <c r="S165" s="979">
        <f>_xlfn.XLOOKUP($D165,Help2!$D:$D,Help2!O:O)</f>
        <v>6700.4620000000004</v>
      </c>
      <c r="T165" s="979">
        <f>_xlfn.XLOOKUP($D165,Help2!$D:$D,Help2!P:P)</f>
        <v>0</v>
      </c>
      <c r="U165" s="979">
        <f>_xlfn.XLOOKUP($D165,Help2!$D:$D,Help2!Q:Q)</f>
        <v>0</v>
      </c>
      <c r="V165" s="979">
        <f>_xlfn.XLOOKUP($D165,Help2!$D:$D,Help2!R:R)</f>
        <v>181.483</v>
      </c>
      <c r="W165" s="979">
        <f>_xlfn.XLOOKUP($D165,Help2!$D:$D,Help2!S:S)</f>
        <v>25797.934000000001</v>
      </c>
      <c r="Y165" s="979">
        <f>_xlfn.XLOOKUP($D165,Help2!$D:$D,Help2!V:V)</f>
        <v>6337</v>
      </c>
      <c r="Z165" s="979">
        <f>_xlfn.XLOOKUP($D165,Help2!$D:$D,Help2!W:W)</f>
        <v>2815</v>
      </c>
      <c r="AA165" s="979">
        <f>_xlfn.XLOOKUP($D165,Help2!$D:$D,Help2!X:X)</f>
        <v>0</v>
      </c>
      <c r="AB165" s="979">
        <f>_xlfn.XLOOKUP($D165,Help2!$D:$D,Help2!Y:Y)</f>
        <v>6748</v>
      </c>
      <c r="AC165" s="979">
        <f>_xlfn.XLOOKUP($D165,Help2!$D:$D,Help2!Z:Z)</f>
        <v>148</v>
      </c>
      <c r="AD165" s="979">
        <f>_xlfn.XLOOKUP($D165,Help2!$D:$D,Help2!AA:AA)</f>
        <v>658</v>
      </c>
      <c r="AE165" s="979">
        <f>_xlfn.XLOOKUP($D165,Help2!$D:$D,Help2!AB:AB)</f>
        <v>708</v>
      </c>
      <c r="AF165" s="979">
        <f>_xlfn.XLOOKUP($D165,Help2!$D:$D,Help2!AC:AC)</f>
        <v>333</v>
      </c>
      <c r="AG165" s="979">
        <f>_xlfn.XLOOKUP($D165,Help2!$D:$D,Help2!AD:AD)</f>
        <v>277.60000000000002</v>
      </c>
      <c r="AH165" s="979">
        <f>_xlfn.XLOOKUP($D165,Help2!$D:$D,Help2!AE:AE)</f>
        <v>3369</v>
      </c>
      <c r="AI165" s="979">
        <f>_xlfn.XLOOKUP($D165,Help2!$D:$D,Help2!AF:AF)</f>
        <v>3163</v>
      </c>
      <c r="AJ165" s="979">
        <f>_xlfn.XLOOKUP($D165,Help2!$D:$D,Help2!AG:AG)</f>
        <v>1220.6323813954016</v>
      </c>
      <c r="AK165" s="979">
        <f>_xlfn.XLOOKUP($D165,Help2!$D:$D,Help2!AH:AH)</f>
        <v>7870</v>
      </c>
      <c r="AL165" s="979">
        <f>_xlfn.XLOOKUP($D165,Help2!$D:$D,Help2!AI:AI)</f>
        <v>339.4</v>
      </c>
      <c r="AM165" s="979">
        <f>_xlfn.XLOOKUP($D165,Help2!$D:$D,Help2!AJ:AJ)</f>
        <v>0</v>
      </c>
      <c r="AN165" s="979">
        <f>_xlfn.XLOOKUP($D165,Help2!$D:$D,Help2!AK:AK)</f>
        <v>0</v>
      </c>
    </row>
    <row r="166" spans="1:40" x14ac:dyDescent="0.2">
      <c r="A166" s="1">
        <v>45090</v>
      </c>
      <c r="B166">
        <f t="shared" si="15"/>
        <v>6</v>
      </c>
      <c r="C166">
        <f t="shared" si="16"/>
        <v>2023</v>
      </c>
      <c r="D166" s="872" t="str">
        <f t="shared" si="17"/>
        <v>06´2023</v>
      </c>
      <c r="E166" s="867">
        <v>4</v>
      </c>
      <c r="F166" s="2">
        <f t="shared" si="18"/>
        <v>20</v>
      </c>
      <c r="G166" s="3">
        <f t="shared" si="19"/>
        <v>2.986857825567503E-2</v>
      </c>
      <c r="H166" s="5">
        <f t="shared" si="20"/>
        <v>0.83333333333333337</v>
      </c>
      <c r="I166" s="979">
        <f>_xlfn.XLOOKUP($D166,Help2!$D:$D,Help2!H:H)</f>
        <v>16048</v>
      </c>
      <c r="J166" s="979">
        <f>_xlfn.XLOOKUP($D166,Help2!$D:$D,Help2!I:I)</f>
        <v>9152</v>
      </c>
      <c r="K166" s="979">
        <f>_xlfn.XLOOKUP($D166,Help2!$D:$D,Help2!J:J)</f>
        <v>3391</v>
      </c>
      <c r="L166" s="979">
        <f>_xlfn.XLOOKUP($D166,Help2!$D:$D,Help2!K:K)</f>
        <v>3357</v>
      </c>
      <c r="M166" s="979">
        <f>_xlfn.XLOOKUP($D166,Help2!$D:$D,Help2!L:L)</f>
        <v>6180</v>
      </c>
      <c r="N166" s="979">
        <f>_xlfn.XLOOKUP($D166,Help2!$D:$D,Help2!M:M)</f>
        <v>7782</v>
      </c>
      <c r="P166" s="979">
        <f>_xlfn.XLOOKUP($D166,Help2!$D:$D,Help2!F:F)</f>
        <v>669.6</v>
      </c>
      <c r="Q166" s="979">
        <f t="shared" si="13"/>
        <v>720</v>
      </c>
      <c r="R166" s="979">
        <f>_xlfn.XLOOKUP($D166,Help2!$D:$D,Help2!N:N)</f>
        <v>8393.4700888455809</v>
      </c>
      <c r="S166" s="979">
        <f>_xlfn.XLOOKUP($D166,Help2!$D:$D,Help2!O:O)</f>
        <v>6700.4620000000004</v>
      </c>
      <c r="T166" s="979">
        <f>_xlfn.XLOOKUP($D166,Help2!$D:$D,Help2!P:P)</f>
        <v>0</v>
      </c>
      <c r="U166" s="979">
        <f>_xlfn.XLOOKUP($D166,Help2!$D:$D,Help2!Q:Q)</f>
        <v>0</v>
      </c>
      <c r="V166" s="979">
        <f>_xlfn.XLOOKUP($D166,Help2!$D:$D,Help2!R:R)</f>
        <v>181.483</v>
      </c>
      <c r="W166" s="979">
        <f>_xlfn.XLOOKUP($D166,Help2!$D:$D,Help2!S:S)</f>
        <v>25797.934000000001</v>
      </c>
      <c r="Y166" s="979">
        <f>_xlfn.XLOOKUP($D166,Help2!$D:$D,Help2!V:V)</f>
        <v>6337</v>
      </c>
      <c r="Z166" s="979">
        <f>_xlfn.XLOOKUP($D166,Help2!$D:$D,Help2!W:W)</f>
        <v>2815</v>
      </c>
      <c r="AA166" s="979">
        <f>_xlfn.XLOOKUP($D166,Help2!$D:$D,Help2!X:X)</f>
        <v>0</v>
      </c>
      <c r="AB166" s="979">
        <f>_xlfn.XLOOKUP($D166,Help2!$D:$D,Help2!Y:Y)</f>
        <v>6748</v>
      </c>
      <c r="AC166" s="979">
        <f>_xlfn.XLOOKUP($D166,Help2!$D:$D,Help2!Z:Z)</f>
        <v>148</v>
      </c>
      <c r="AD166" s="979">
        <f>_xlfn.XLOOKUP($D166,Help2!$D:$D,Help2!AA:AA)</f>
        <v>658</v>
      </c>
      <c r="AE166" s="979">
        <f>_xlfn.XLOOKUP($D166,Help2!$D:$D,Help2!AB:AB)</f>
        <v>708</v>
      </c>
      <c r="AF166" s="979">
        <f>_xlfn.XLOOKUP($D166,Help2!$D:$D,Help2!AC:AC)</f>
        <v>333</v>
      </c>
      <c r="AG166" s="979">
        <f>_xlfn.XLOOKUP($D166,Help2!$D:$D,Help2!AD:AD)</f>
        <v>277.60000000000002</v>
      </c>
      <c r="AH166" s="979">
        <f>_xlfn.XLOOKUP($D166,Help2!$D:$D,Help2!AE:AE)</f>
        <v>3369</v>
      </c>
      <c r="AI166" s="979">
        <f>_xlfn.XLOOKUP($D166,Help2!$D:$D,Help2!AF:AF)</f>
        <v>3163</v>
      </c>
      <c r="AJ166" s="979">
        <f>_xlfn.XLOOKUP($D166,Help2!$D:$D,Help2!AG:AG)</f>
        <v>1220.6323813954016</v>
      </c>
      <c r="AK166" s="979">
        <f>_xlfn.XLOOKUP($D166,Help2!$D:$D,Help2!AH:AH)</f>
        <v>7870</v>
      </c>
      <c r="AL166" s="979">
        <f>_xlfn.XLOOKUP($D166,Help2!$D:$D,Help2!AI:AI)</f>
        <v>339.4</v>
      </c>
      <c r="AM166" s="979">
        <f>_xlfn.XLOOKUP($D166,Help2!$D:$D,Help2!AJ:AJ)</f>
        <v>0</v>
      </c>
      <c r="AN166" s="979">
        <f>_xlfn.XLOOKUP($D166,Help2!$D:$D,Help2!AK:AK)</f>
        <v>0</v>
      </c>
    </row>
    <row r="167" spans="1:40" x14ac:dyDescent="0.2">
      <c r="A167" s="1">
        <v>45091</v>
      </c>
      <c r="B167">
        <f t="shared" si="15"/>
        <v>6</v>
      </c>
      <c r="C167">
        <f t="shared" si="16"/>
        <v>2023</v>
      </c>
      <c r="D167" s="872" t="str">
        <f t="shared" si="17"/>
        <v>06´2023</v>
      </c>
      <c r="F167" s="2">
        <f t="shared" si="18"/>
        <v>24</v>
      </c>
      <c r="G167" s="3">
        <f t="shared" si="19"/>
        <v>3.5842293906810034E-2</v>
      </c>
      <c r="H167" s="5">
        <f t="shared" si="20"/>
        <v>1</v>
      </c>
      <c r="I167" s="979">
        <f>_xlfn.XLOOKUP($D167,Help2!$D:$D,Help2!H:H)</f>
        <v>16048</v>
      </c>
      <c r="J167" s="979">
        <f>_xlfn.XLOOKUP($D167,Help2!$D:$D,Help2!I:I)</f>
        <v>9152</v>
      </c>
      <c r="K167" s="979">
        <f>_xlfn.XLOOKUP($D167,Help2!$D:$D,Help2!J:J)</f>
        <v>3391</v>
      </c>
      <c r="L167" s="979">
        <f>_xlfn.XLOOKUP($D167,Help2!$D:$D,Help2!K:K)</f>
        <v>3357</v>
      </c>
      <c r="M167" s="979">
        <f>_xlfn.XLOOKUP($D167,Help2!$D:$D,Help2!L:L)</f>
        <v>6180</v>
      </c>
      <c r="N167" s="979">
        <f>_xlfn.XLOOKUP($D167,Help2!$D:$D,Help2!M:M)</f>
        <v>7782</v>
      </c>
      <c r="P167" s="979">
        <f>_xlfn.XLOOKUP($D167,Help2!$D:$D,Help2!F:F)</f>
        <v>669.6</v>
      </c>
      <c r="Q167" s="979">
        <f t="shared" si="13"/>
        <v>720</v>
      </c>
      <c r="R167" s="979">
        <f>_xlfn.XLOOKUP($D167,Help2!$D:$D,Help2!N:N)</f>
        <v>8393.4700888455809</v>
      </c>
      <c r="S167" s="979">
        <f>_xlfn.XLOOKUP($D167,Help2!$D:$D,Help2!O:O)</f>
        <v>6700.4620000000004</v>
      </c>
      <c r="T167" s="979">
        <f>_xlfn.XLOOKUP($D167,Help2!$D:$D,Help2!P:P)</f>
        <v>0</v>
      </c>
      <c r="U167" s="979">
        <f>_xlfn.XLOOKUP($D167,Help2!$D:$D,Help2!Q:Q)</f>
        <v>0</v>
      </c>
      <c r="V167" s="979">
        <f>_xlfn.XLOOKUP($D167,Help2!$D:$D,Help2!R:R)</f>
        <v>181.483</v>
      </c>
      <c r="W167" s="979">
        <f>_xlfn.XLOOKUP($D167,Help2!$D:$D,Help2!S:S)</f>
        <v>25797.934000000001</v>
      </c>
      <c r="Y167" s="979">
        <f>_xlfn.XLOOKUP($D167,Help2!$D:$D,Help2!V:V)</f>
        <v>6337</v>
      </c>
      <c r="Z167" s="979">
        <f>_xlfn.XLOOKUP($D167,Help2!$D:$D,Help2!W:W)</f>
        <v>2815</v>
      </c>
      <c r="AA167" s="979">
        <f>_xlfn.XLOOKUP($D167,Help2!$D:$D,Help2!X:X)</f>
        <v>0</v>
      </c>
      <c r="AB167" s="979">
        <f>_xlfn.XLOOKUP($D167,Help2!$D:$D,Help2!Y:Y)</f>
        <v>6748</v>
      </c>
      <c r="AC167" s="979">
        <f>_xlfn.XLOOKUP($D167,Help2!$D:$D,Help2!Z:Z)</f>
        <v>148</v>
      </c>
      <c r="AD167" s="979">
        <f>_xlfn.XLOOKUP($D167,Help2!$D:$D,Help2!AA:AA)</f>
        <v>658</v>
      </c>
      <c r="AE167" s="979">
        <f>_xlfn.XLOOKUP($D167,Help2!$D:$D,Help2!AB:AB)</f>
        <v>708</v>
      </c>
      <c r="AF167" s="979">
        <f>_xlfn.XLOOKUP($D167,Help2!$D:$D,Help2!AC:AC)</f>
        <v>333</v>
      </c>
      <c r="AG167" s="979">
        <f>_xlfn.XLOOKUP($D167,Help2!$D:$D,Help2!AD:AD)</f>
        <v>277.60000000000002</v>
      </c>
      <c r="AH167" s="979">
        <f>_xlfn.XLOOKUP($D167,Help2!$D:$D,Help2!AE:AE)</f>
        <v>3369</v>
      </c>
      <c r="AI167" s="979">
        <f>_xlfn.XLOOKUP($D167,Help2!$D:$D,Help2!AF:AF)</f>
        <v>3163</v>
      </c>
      <c r="AJ167" s="979">
        <f>_xlfn.XLOOKUP($D167,Help2!$D:$D,Help2!AG:AG)</f>
        <v>1220.6323813954016</v>
      </c>
      <c r="AK167" s="979">
        <f>_xlfn.XLOOKUP($D167,Help2!$D:$D,Help2!AH:AH)</f>
        <v>7870</v>
      </c>
      <c r="AL167" s="979">
        <f>_xlfn.XLOOKUP($D167,Help2!$D:$D,Help2!AI:AI)</f>
        <v>339.4</v>
      </c>
      <c r="AM167" s="979">
        <f>_xlfn.XLOOKUP($D167,Help2!$D:$D,Help2!AJ:AJ)</f>
        <v>0</v>
      </c>
      <c r="AN167" s="979">
        <f>_xlfn.XLOOKUP($D167,Help2!$D:$D,Help2!AK:AK)</f>
        <v>0</v>
      </c>
    </row>
    <row r="168" spans="1:40" x14ac:dyDescent="0.2">
      <c r="A168" s="1">
        <v>45092</v>
      </c>
      <c r="B168">
        <f t="shared" si="15"/>
        <v>6</v>
      </c>
      <c r="C168">
        <f t="shared" si="16"/>
        <v>2023</v>
      </c>
      <c r="D168" s="872" t="str">
        <f t="shared" si="17"/>
        <v>06´2023</v>
      </c>
      <c r="F168" s="2">
        <f t="shared" si="18"/>
        <v>24</v>
      </c>
      <c r="G168" s="3">
        <f t="shared" si="19"/>
        <v>3.5842293906810034E-2</v>
      </c>
      <c r="H168" s="5">
        <f t="shared" si="20"/>
        <v>1</v>
      </c>
      <c r="I168" s="979">
        <f>_xlfn.XLOOKUP($D168,Help2!$D:$D,Help2!H:H)</f>
        <v>16048</v>
      </c>
      <c r="J168" s="979">
        <f>_xlfn.XLOOKUP($D168,Help2!$D:$D,Help2!I:I)</f>
        <v>9152</v>
      </c>
      <c r="K168" s="979">
        <f>_xlfn.XLOOKUP($D168,Help2!$D:$D,Help2!J:J)</f>
        <v>3391</v>
      </c>
      <c r="L168" s="979">
        <f>_xlfn.XLOOKUP($D168,Help2!$D:$D,Help2!K:K)</f>
        <v>3357</v>
      </c>
      <c r="M168" s="979">
        <f>_xlfn.XLOOKUP($D168,Help2!$D:$D,Help2!L:L)</f>
        <v>6180</v>
      </c>
      <c r="N168" s="979">
        <f>_xlfn.XLOOKUP($D168,Help2!$D:$D,Help2!M:M)</f>
        <v>7782</v>
      </c>
      <c r="P168" s="979">
        <f>_xlfn.XLOOKUP($D168,Help2!$D:$D,Help2!F:F)</f>
        <v>669.6</v>
      </c>
      <c r="Q168" s="979">
        <f t="shared" si="13"/>
        <v>720</v>
      </c>
      <c r="R168" s="979">
        <f>_xlfn.XLOOKUP($D168,Help2!$D:$D,Help2!N:N)</f>
        <v>8393.4700888455809</v>
      </c>
      <c r="S168" s="979">
        <f>_xlfn.XLOOKUP($D168,Help2!$D:$D,Help2!O:O)</f>
        <v>6700.4620000000004</v>
      </c>
      <c r="T168" s="979">
        <f>_xlfn.XLOOKUP($D168,Help2!$D:$D,Help2!P:P)</f>
        <v>0</v>
      </c>
      <c r="U168" s="979">
        <f>_xlfn.XLOOKUP($D168,Help2!$D:$D,Help2!Q:Q)</f>
        <v>0</v>
      </c>
      <c r="V168" s="979">
        <f>_xlfn.XLOOKUP($D168,Help2!$D:$D,Help2!R:R)</f>
        <v>181.483</v>
      </c>
      <c r="W168" s="979">
        <f>_xlfn.XLOOKUP($D168,Help2!$D:$D,Help2!S:S)</f>
        <v>25797.934000000001</v>
      </c>
      <c r="Y168" s="979">
        <f>_xlfn.XLOOKUP($D168,Help2!$D:$D,Help2!V:V)</f>
        <v>6337</v>
      </c>
      <c r="Z168" s="979">
        <f>_xlfn.XLOOKUP($D168,Help2!$D:$D,Help2!W:W)</f>
        <v>2815</v>
      </c>
      <c r="AA168" s="979">
        <f>_xlfn.XLOOKUP($D168,Help2!$D:$D,Help2!X:X)</f>
        <v>0</v>
      </c>
      <c r="AB168" s="979">
        <f>_xlfn.XLOOKUP($D168,Help2!$D:$D,Help2!Y:Y)</f>
        <v>6748</v>
      </c>
      <c r="AC168" s="979">
        <f>_xlfn.XLOOKUP($D168,Help2!$D:$D,Help2!Z:Z)</f>
        <v>148</v>
      </c>
      <c r="AD168" s="979">
        <f>_xlfn.XLOOKUP($D168,Help2!$D:$D,Help2!AA:AA)</f>
        <v>658</v>
      </c>
      <c r="AE168" s="979">
        <f>_xlfn.XLOOKUP($D168,Help2!$D:$D,Help2!AB:AB)</f>
        <v>708</v>
      </c>
      <c r="AF168" s="979">
        <f>_xlfn.XLOOKUP($D168,Help2!$D:$D,Help2!AC:AC)</f>
        <v>333</v>
      </c>
      <c r="AG168" s="979">
        <f>_xlfn.XLOOKUP($D168,Help2!$D:$D,Help2!AD:AD)</f>
        <v>277.60000000000002</v>
      </c>
      <c r="AH168" s="979">
        <f>_xlfn.XLOOKUP($D168,Help2!$D:$D,Help2!AE:AE)</f>
        <v>3369</v>
      </c>
      <c r="AI168" s="979">
        <f>_xlfn.XLOOKUP($D168,Help2!$D:$D,Help2!AF:AF)</f>
        <v>3163</v>
      </c>
      <c r="AJ168" s="979">
        <f>_xlfn.XLOOKUP($D168,Help2!$D:$D,Help2!AG:AG)</f>
        <v>1220.6323813954016</v>
      </c>
      <c r="AK168" s="979">
        <f>_xlfn.XLOOKUP($D168,Help2!$D:$D,Help2!AH:AH)</f>
        <v>7870</v>
      </c>
      <c r="AL168" s="979">
        <f>_xlfn.XLOOKUP($D168,Help2!$D:$D,Help2!AI:AI)</f>
        <v>339.4</v>
      </c>
      <c r="AM168" s="979">
        <f>_xlfn.XLOOKUP($D168,Help2!$D:$D,Help2!AJ:AJ)</f>
        <v>0</v>
      </c>
      <c r="AN168" s="979">
        <f>_xlfn.XLOOKUP($D168,Help2!$D:$D,Help2!AK:AK)</f>
        <v>0</v>
      </c>
    </row>
    <row r="169" spans="1:40" x14ac:dyDescent="0.2">
      <c r="A169" s="1">
        <v>45093</v>
      </c>
      <c r="B169">
        <f t="shared" si="15"/>
        <v>6</v>
      </c>
      <c r="C169">
        <f t="shared" si="16"/>
        <v>2023</v>
      </c>
      <c r="D169" s="872" t="str">
        <f t="shared" si="17"/>
        <v>06´2023</v>
      </c>
      <c r="F169" s="2">
        <f t="shared" si="18"/>
        <v>24</v>
      </c>
      <c r="G169" s="3">
        <f t="shared" si="19"/>
        <v>3.5842293906810034E-2</v>
      </c>
      <c r="H169" s="5">
        <f t="shared" si="20"/>
        <v>1</v>
      </c>
      <c r="I169" s="979">
        <f>_xlfn.XLOOKUP($D169,Help2!$D:$D,Help2!H:H)</f>
        <v>16048</v>
      </c>
      <c r="J169" s="979">
        <f>_xlfn.XLOOKUP($D169,Help2!$D:$D,Help2!I:I)</f>
        <v>9152</v>
      </c>
      <c r="K169" s="979">
        <f>_xlfn.XLOOKUP($D169,Help2!$D:$D,Help2!J:J)</f>
        <v>3391</v>
      </c>
      <c r="L169" s="979">
        <f>_xlfn.XLOOKUP($D169,Help2!$D:$D,Help2!K:K)</f>
        <v>3357</v>
      </c>
      <c r="M169" s="979">
        <f>_xlfn.XLOOKUP($D169,Help2!$D:$D,Help2!L:L)</f>
        <v>6180</v>
      </c>
      <c r="N169" s="979">
        <f>_xlfn.XLOOKUP($D169,Help2!$D:$D,Help2!M:M)</f>
        <v>7782</v>
      </c>
      <c r="P169" s="979">
        <f>_xlfn.XLOOKUP($D169,Help2!$D:$D,Help2!F:F)</f>
        <v>669.6</v>
      </c>
      <c r="Q169" s="979">
        <f t="shared" si="13"/>
        <v>720</v>
      </c>
      <c r="R169" s="979">
        <f>_xlfn.XLOOKUP($D169,Help2!$D:$D,Help2!N:N)</f>
        <v>8393.4700888455809</v>
      </c>
      <c r="S169" s="979">
        <f>_xlfn.XLOOKUP($D169,Help2!$D:$D,Help2!O:O)</f>
        <v>6700.4620000000004</v>
      </c>
      <c r="T169" s="979">
        <f>_xlfn.XLOOKUP($D169,Help2!$D:$D,Help2!P:P)</f>
        <v>0</v>
      </c>
      <c r="U169" s="979">
        <f>_xlfn.XLOOKUP($D169,Help2!$D:$D,Help2!Q:Q)</f>
        <v>0</v>
      </c>
      <c r="V169" s="979">
        <f>_xlfn.XLOOKUP($D169,Help2!$D:$D,Help2!R:R)</f>
        <v>181.483</v>
      </c>
      <c r="W169" s="979">
        <f>_xlfn.XLOOKUP($D169,Help2!$D:$D,Help2!S:S)</f>
        <v>25797.934000000001</v>
      </c>
      <c r="Y169" s="979">
        <f>_xlfn.XLOOKUP($D169,Help2!$D:$D,Help2!V:V)</f>
        <v>6337</v>
      </c>
      <c r="Z169" s="979">
        <f>_xlfn.XLOOKUP($D169,Help2!$D:$D,Help2!W:W)</f>
        <v>2815</v>
      </c>
      <c r="AA169" s="979">
        <f>_xlfn.XLOOKUP($D169,Help2!$D:$D,Help2!X:X)</f>
        <v>0</v>
      </c>
      <c r="AB169" s="979">
        <f>_xlfn.XLOOKUP($D169,Help2!$D:$D,Help2!Y:Y)</f>
        <v>6748</v>
      </c>
      <c r="AC169" s="979">
        <f>_xlfn.XLOOKUP($D169,Help2!$D:$D,Help2!Z:Z)</f>
        <v>148</v>
      </c>
      <c r="AD169" s="979">
        <f>_xlfn.XLOOKUP($D169,Help2!$D:$D,Help2!AA:AA)</f>
        <v>658</v>
      </c>
      <c r="AE169" s="979">
        <f>_xlfn.XLOOKUP($D169,Help2!$D:$D,Help2!AB:AB)</f>
        <v>708</v>
      </c>
      <c r="AF169" s="979">
        <f>_xlfn.XLOOKUP($D169,Help2!$D:$D,Help2!AC:AC)</f>
        <v>333</v>
      </c>
      <c r="AG169" s="979">
        <f>_xlfn.XLOOKUP($D169,Help2!$D:$D,Help2!AD:AD)</f>
        <v>277.60000000000002</v>
      </c>
      <c r="AH169" s="979">
        <f>_xlfn.XLOOKUP($D169,Help2!$D:$D,Help2!AE:AE)</f>
        <v>3369</v>
      </c>
      <c r="AI169" s="979">
        <f>_xlfn.XLOOKUP($D169,Help2!$D:$D,Help2!AF:AF)</f>
        <v>3163</v>
      </c>
      <c r="AJ169" s="979">
        <f>_xlfn.XLOOKUP($D169,Help2!$D:$D,Help2!AG:AG)</f>
        <v>1220.6323813954016</v>
      </c>
      <c r="AK169" s="979">
        <f>_xlfn.XLOOKUP($D169,Help2!$D:$D,Help2!AH:AH)</f>
        <v>7870</v>
      </c>
      <c r="AL169" s="979">
        <f>_xlfn.XLOOKUP($D169,Help2!$D:$D,Help2!AI:AI)</f>
        <v>339.4</v>
      </c>
      <c r="AM169" s="979">
        <f>_xlfn.XLOOKUP($D169,Help2!$D:$D,Help2!AJ:AJ)</f>
        <v>0</v>
      </c>
      <c r="AN169" s="979">
        <f>_xlfn.XLOOKUP($D169,Help2!$D:$D,Help2!AK:AK)</f>
        <v>0</v>
      </c>
    </row>
    <row r="170" spans="1:40" x14ac:dyDescent="0.2">
      <c r="A170" s="1">
        <v>45094</v>
      </c>
      <c r="B170">
        <f t="shared" si="15"/>
        <v>6</v>
      </c>
      <c r="C170">
        <f t="shared" si="16"/>
        <v>2023</v>
      </c>
      <c r="D170" s="872" t="str">
        <f t="shared" si="17"/>
        <v>06´2023</v>
      </c>
      <c r="F170" s="2">
        <f t="shared" si="18"/>
        <v>24</v>
      </c>
      <c r="G170" s="3">
        <f t="shared" si="19"/>
        <v>3.5842293906810034E-2</v>
      </c>
      <c r="H170" s="5">
        <f t="shared" si="20"/>
        <v>1</v>
      </c>
      <c r="I170" s="979">
        <f>_xlfn.XLOOKUP($D170,Help2!$D:$D,Help2!H:H)</f>
        <v>16048</v>
      </c>
      <c r="J170" s="979">
        <f>_xlfn.XLOOKUP($D170,Help2!$D:$D,Help2!I:I)</f>
        <v>9152</v>
      </c>
      <c r="K170" s="979">
        <f>_xlfn.XLOOKUP($D170,Help2!$D:$D,Help2!J:J)</f>
        <v>3391</v>
      </c>
      <c r="L170" s="979">
        <f>_xlfn.XLOOKUP($D170,Help2!$D:$D,Help2!K:K)</f>
        <v>3357</v>
      </c>
      <c r="M170" s="979">
        <f>_xlfn.XLOOKUP($D170,Help2!$D:$D,Help2!L:L)</f>
        <v>6180</v>
      </c>
      <c r="N170" s="979">
        <f>_xlfn.XLOOKUP($D170,Help2!$D:$D,Help2!M:M)</f>
        <v>7782</v>
      </c>
      <c r="P170" s="979">
        <f>_xlfn.XLOOKUP($D170,Help2!$D:$D,Help2!F:F)</f>
        <v>669.6</v>
      </c>
      <c r="Q170" s="979">
        <f t="shared" si="13"/>
        <v>720</v>
      </c>
      <c r="R170" s="979">
        <f>_xlfn.XLOOKUP($D170,Help2!$D:$D,Help2!N:N)</f>
        <v>8393.4700888455809</v>
      </c>
      <c r="S170" s="979">
        <f>_xlfn.XLOOKUP($D170,Help2!$D:$D,Help2!O:O)</f>
        <v>6700.4620000000004</v>
      </c>
      <c r="T170" s="979">
        <f>_xlfn.XLOOKUP($D170,Help2!$D:$D,Help2!P:P)</f>
        <v>0</v>
      </c>
      <c r="U170" s="979">
        <f>_xlfn.XLOOKUP($D170,Help2!$D:$D,Help2!Q:Q)</f>
        <v>0</v>
      </c>
      <c r="V170" s="979">
        <f>_xlfn.XLOOKUP($D170,Help2!$D:$D,Help2!R:R)</f>
        <v>181.483</v>
      </c>
      <c r="W170" s="979">
        <f>_xlfn.XLOOKUP($D170,Help2!$D:$D,Help2!S:S)</f>
        <v>25797.934000000001</v>
      </c>
      <c r="Y170" s="979">
        <f>_xlfn.XLOOKUP($D170,Help2!$D:$D,Help2!V:V)</f>
        <v>6337</v>
      </c>
      <c r="Z170" s="979">
        <f>_xlfn.XLOOKUP($D170,Help2!$D:$D,Help2!W:W)</f>
        <v>2815</v>
      </c>
      <c r="AA170" s="979">
        <f>_xlfn.XLOOKUP($D170,Help2!$D:$D,Help2!X:X)</f>
        <v>0</v>
      </c>
      <c r="AB170" s="979">
        <f>_xlfn.XLOOKUP($D170,Help2!$D:$D,Help2!Y:Y)</f>
        <v>6748</v>
      </c>
      <c r="AC170" s="979">
        <f>_xlfn.XLOOKUP($D170,Help2!$D:$D,Help2!Z:Z)</f>
        <v>148</v>
      </c>
      <c r="AD170" s="979">
        <f>_xlfn.XLOOKUP($D170,Help2!$D:$D,Help2!AA:AA)</f>
        <v>658</v>
      </c>
      <c r="AE170" s="979">
        <f>_xlfn.XLOOKUP($D170,Help2!$D:$D,Help2!AB:AB)</f>
        <v>708</v>
      </c>
      <c r="AF170" s="979">
        <f>_xlfn.XLOOKUP($D170,Help2!$D:$D,Help2!AC:AC)</f>
        <v>333</v>
      </c>
      <c r="AG170" s="979">
        <f>_xlfn.XLOOKUP($D170,Help2!$D:$D,Help2!AD:AD)</f>
        <v>277.60000000000002</v>
      </c>
      <c r="AH170" s="979">
        <f>_xlfn.XLOOKUP($D170,Help2!$D:$D,Help2!AE:AE)</f>
        <v>3369</v>
      </c>
      <c r="AI170" s="979">
        <f>_xlfn.XLOOKUP($D170,Help2!$D:$D,Help2!AF:AF)</f>
        <v>3163</v>
      </c>
      <c r="AJ170" s="979">
        <f>_xlfn.XLOOKUP($D170,Help2!$D:$D,Help2!AG:AG)</f>
        <v>1220.6323813954016</v>
      </c>
      <c r="AK170" s="979">
        <f>_xlfn.XLOOKUP($D170,Help2!$D:$D,Help2!AH:AH)</f>
        <v>7870</v>
      </c>
      <c r="AL170" s="979">
        <f>_xlfn.XLOOKUP($D170,Help2!$D:$D,Help2!AI:AI)</f>
        <v>339.4</v>
      </c>
      <c r="AM170" s="979">
        <f>_xlfn.XLOOKUP($D170,Help2!$D:$D,Help2!AJ:AJ)</f>
        <v>0</v>
      </c>
      <c r="AN170" s="979">
        <f>_xlfn.XLOOKUP($D170,Help2!$D:$D,Help2!AK:AK)</f>
        <v>0</v>
      </c>
    </row>
    <row r="171" spans="1:40" x14ac:dyDescent="0.2">
      <c r="A171" s="1">
        <v>45095</v>
      </c>
      <c r="B171">
        <f t="shared" si="15"/>
        <v>6</v>
      </c>
      <c r="C171">
        <f t="shared" si="16"/>
        <v>2023</v>
      </c>
      <c r="D171" s="872" t="str">
        <f t="shared" si="17"/>
        <v>06´2023</v>
      </c>
      <c r="F171" s="2">
        <f t="shared" si="18"/>
        <v>24</v>
      </c>
      <c r="G171" s="3">
        <f t="shared" si="19"/>
        <v>3.5842293906810034E-2</v>
      </c>
      <c r="H171" s="5">
        <f t="shared" si="20"/>
        <v>1</v>
      </c>
      <c r="I171" s="979">
        <f>_xlfn.XLOOKUP($D171,Help2!$D:$D,Help2!H:H)</f>
        <v>16048</v>
      </c>
      <c r="J171" s="979">
        <f>_xlfn.XLOOKUP($D171,Help2!$D:$D,Help2!I:I)</f>
        <v>9152</v>
      </c>
      <c r="K171" s="979">
        <f>_xlfn.XLOOKUP($D171,Help2!$D:$D,Help2!J:J)</f>
        <v>3391</v>
      </c>
      <c r="L171" s="979">
        <f>_xlfn.XLOOKUP($D171,Help2!$D:$D,Help2!K:K)</f>
        <v>3357</v>
      </c>
      <c r="M171" s="979">
        <f>_xlfn.XLOOKUP($D171,Help2!$D:$D,Help2!L:L)</f>
        <v>6180</v>
      </c>
      <c r="N171" s="979">
        <f>_xlfn.XLOOKUP($D171,Help2!$D:$D,Help2!M:M)</f>
        <v>7782</v>
      </c>
      <c r="P171" s="979">
        <f>_xlfn.XLOOKUP($D171,Help2!$D:$D,Help2!F:F)</f>
        <v>669.6</v>
      </c>
      <c r="Q171" s="979">
        <f t="shared" si="13"/>
        <v>720</v>
      </c>
      <c r="R171" s="979">
        <f>_xlfn.XLOOKUP($D171,Help2!$D:$D,Help2!N:N)</f>
        <v>8393.4700888455809</v>
      </c>
      <c r="S171" s="979">
        <f>_xlfn.XLOOKUP($D171,Help2!$D:$D,Help2!O:O)</f>
        <v>6700.4620000000004</v>
      </c>
      <c r="T171" s="979">
        <f>_xlfn.XLOOKUP($D171,Help2!$D:$D,Help2!P:P)</f>
        <v>0</v>
      </c>
      <c r="U171" s="979">
        <f>_xlfn.XLOOKUP($D171,Help2!$D:$D,Help2!Q:Q)</f>
        <v>0</v>
      </c>
      <c r="V171" s="979">
        <f>_xlfn.XLOOKUP($D171,Help2!$D:$D,Help2!R:R)</f>
        <v>181.483</v>
      </c>
      <c r="W171" s="979">
        <f>_xlfn.XLOOKUP($D171,Help2!$D:$D,Help2!S:S)</f>
        <v>25797.934000000001</v>
      </c>
      <c r="Y171" s="979">
        <f>_xlfn.XLOOKUP($D171,Help2!$D:$D,Help2!V:V)</f>
        <v>6337</v>
      </c>
      <c r="Z171" s="979">
        <f>_xlfn.XLOOKUP($D171,Help2!$D:$D,Help2!W:W)</f>
        <v>2815</v>
      </c>
      <c r="AA171" s="979">
        <f>_xlfn.XLOOKUP($D171,Help2!$D:$D,Help2!X:X)</f>
        <v>0</v>
      </c>
      <c r="AB171" s="979">
        <f>_xlfn.XLOOKUP($D171,Help2!$D:$D,Help2!Y:Y)</f>
        <v>6748</v>
      </c>
      <c r="AC171" s="979">
        <f>_xlfn.XLOOKUP($D171,Help2!$D:$D,Help2!Z:Z)</f>
        <v>148</v>
      </c>
      <c r="AD171" s="979">
        <f>_xlfn.XLOOKUP($D171,Help2!$D:$D,Help2!AA:AA)</f>
        <v>658</v>
      </c>
      <c r="AE171" s="979">
        <f>_xlfn.XLOOKUP($D171,Help2!$D:$D,Help2!AB:AB)</f>
        <v>708</v>
      </c>
      <c r="AF171" s="979">
        <f>_xlfn.XLOOKUP($D171,Help2!$D:$D,Help2!AC:AC)</f>
        <v>333</v>
      </c>
      <c r="AG171" s="979">
        <f>_xlfn.XLOOKUP($D171,Help2!$D:$D,Help2!AD:AD)</f>
        <v>277.60000000000002</v>
      </c>
      <c r="AH171" s="979">
        <f>_xlfn.XLOOKUP($D171,Help2!$D:$D,Help2!AE:AE)</f>
        <v>3369</v>
      </c>
      <c r="AI171" s="979">
        <f>_xlfn.XLOOKUP($D171,Help2!$D:$D,Help2!AF:AF)</f>
        <v>3163</v>
      </c>
      <c r="AJ171" s="979">
        <f>_xlfn.XLOOKUP($D171,Help2!$D:$D,Help2!AG:AG)</f>
        <v>1220.6323813954016</v>
      </c>
      <c r="AK171" s="979">
        <f>_xlfn.XLOOKUP($D171,Help2!$D:$D,Help2!AH:AH)</f>
        <v>7870</v>
      </c>
      <c r="AL171" s="979">
        <f>_xlfn.XLOOKUP($D171,Help2!$D:$D,Help2!AI:AI)</f>
        <v>339.4</v>
      </c>
      <c r="AM171" s="979">
        <f>_xlfn.XLOOKUP($D171,Help2!$D:$D,Help2!AJ:AJ)</f>
        <v>0</v>
      </c>
      <c r="AN171" s="979">
        <f>_xlfn.XLOOKUP($D171,Help2!$D:$D,Help2!AK:AK)</f>
        <v>0</v>
      </c>
    </row>
    <row r="172" spans="1:40" x14ac:dyDescent="0.2">
      <c r="A172" s="1">
        <v>45096</v>
      </c>
      <c r="B172">
        <f t="shared" si="15"/>
        <v>6</v>
      </c>
      <c r="C172">
        <f t="shared" si="16"/>
        <v>2023</v>
      </c>
      <c r="D172" s="872" t="str">
        <f t="shared" si="17"/>
        <v>06´2023</v>
      </c>
      <c r="F172" s="2">
        <f t="shared" si="18"/>
        <v>24</v>
      </c>
      <c r="G172" s="3">
        <f t="shared" si="19"/>
        <v>3.5842293906810034E-2</v>
      </c>
      <c r="H172" s="5">
        <f t="shared" si="20"/>
        <v>1</v>
      </c>
      <c r="I172" s="979">
        <f>_xlfn.XLOOKUP($D172,Help2!$D:$D,Help2!H:H)</f>
        <v>16048</v>
      </c>
      <c r="J172" s="979">
        <f>_xlfn.XLOOKUP($D172,Help2!$D:$D,Help2!I:I)</f>
        <v>9152</v>
      </c>
      <c r="K172" s="979">
        <f>_xlfn.XLOOKUP($D172,Help2!$D:$D,Help2!J:J)</f>
        <v>3391</v>
      </c>
      <c r="L172" s="979">
        <f>_xlfn.XLOOKUP($D172,Help2!$D:$D,Help2!K:K)</f>
        <v>3357</v>
      </c>
      <c r="M172" s="979">
        <f>_xlfn.XLOOKUP($D172,Help2!$D:$D,Help2!L:L)</f>
        <v>6180</v>
      </c>
      <c r="N172" s="979">
        <f>_xlfn.XLOOKUP($D172,Help2!$D:$D,Help2!M:M)</f>
        <v>7782</v>
      </c>
      <c r="P172" s="979">
        <f>_xlfn.XLOOKUP($D172,Help2!$D:$D,Help2!F:F)</f>
        <v>669.6</v>
      </c>
      <c r="Q172" s="979">
        <f t="shared" si="13"/>
        <v>720</v>
      </c>
      <c r="R172" s="979">
        <f>_xlfn.XLOOKUP($D172,Help2!$D:$D,Help2!N:N)</f>
        <v>8393.4700888455809</v>
      </c>
      <c r="S172" s="979">
        <f>_xlfn.XLOOKUP($D172,Help2!$D:$D,Help2!O:O)</f>
        <v>6700.4620000000004</v>
      </c>
      <c r="T172" s="979">
        <f>_xlfn.XLOOKUP($D172,Help2!$D:$D,Help2!P:P)</f>
        <v>0</v>
      </c>
      <c r="U172" s="979">
        <f>_xlfn.XLOOKUP($D172,Help2!$D:$D,Help2!Q:Q)</f>
        <v>0</v>
      </c>
      <c r="V172" s="979">
        <f>_xlfn.XLOOKUP($D172,Help2!$D:$D,Help2!R:R)</f>
        <v>181.483</v>
      </c>
      <c r="W172" s="979">
        <f>_xlfn.XLOOKUP($D172,Help2!$D:$D,Help2!S:S)</f>
        <v>25797.934000000001</v>
      </c>
      <c r="Y172" s="979">
        <f>_xlfn.XLOOKUP($D172,Help2!$D:$D,Help2!V:V)</f>
        <v>6337</v>
      </c>
      <c r="Z172" s="979">
        <f>_xlfn.XLOOKUP($D172,Help2!$D:$D,Help2!W:W)</f>
        <v>2815</v>
      </c>
      <c r="AA172" s="979">
        <f>_xlfn.XLOOKUP($D172,Help2!$D:$D,Help2!X:X)</f>
        <v>0</v>
      </c>
      <c r="AB172" s="979">
        <f>_xlfn.XLOOKUP($D172,Help2!$D:$D,Help2!Y:Y)</f>
        <v>6748</v>
      </c>
      <c r="AC172" s="979">
        <f>_xlfn.XLOOKUP($D172,Help2!$D:$D,Help2!Z:Z)</f>
        <v>148</v>
      </c>
      <c r="AD172" s="979">
        <f>_xlfn.XLOOKUP($D172,Help2!$D:$D,Help2!AA:AA)</f>
        <v>658</v>
      </c>
      <c r="AE172" s="979">
        <f>_xlfn.XLOOKUP($D172,Help2!$D:$D,Help2!AB:AB)</f>
        <v>708</v>
      </c>
      <c r="AF172" s="979">
        <f>_xlfn.XLOOKUP($D172,Help2!$D:$D,Help2!AC:AC)</f>
        <v>333</v>
      </c>
      <c r="AG172" s="979">
        <f>_xlfn.XLOOKUP($D172,Help2!$D:$D,Help2!AD:AD)</f>
        <v>277.60000000000002</v>
      </c>
      <c r="AH172" s="979">
        <f>_xlfn.XLOOKUP($D172,Help2!$D:$D,Help2!AE:AE)</f>
        <v>3369</v>
      </c>
      <c r="AI172" s="979">
        <f>_xlfn.XLOOKUP($D172,Help2!$D:$D,Help2!AF:AF)</f>
        <v>3163</v>
      </c>
      <c r="AJ172" s="979">
        <f>_xlfn.XLOOKUP($D172,Help2!$D:$D,Help2!AG:AG)</f>
        <v>1220.6323813954016</v>
      </c>
      <c r="AK172" s="979">
        <f>_xlfn.XLOOKUP($D172,Help2!$D:$D,Help2!AH:AH)</f>
        <v>7870</v>
      </c>
      <c r="AL172" s="979">
        <f>_xlfn.XLOOKUP($D172,Help2!$D:$D,Help2!AI:AI)</f>
        <v>339.4</v>
      </c>
      <c r="AM172" s="979">
        <f>_xlfn.XLOOKUP($D172,Help2!$D:$D,Help2!AJ:AJ)</f>
        <v>0</v>
      </c>
      <c r="AN172" s="979">
        <f>_xlfn.XLOOKUP($D172,Help2!$D:$D,Help2!AK:AK)</f>
        <v>0</v>
      </c>
    </row>
    <row r="173" spans="1:40" x14ac:dyDescent="0.2">
      <c r="A173" s="1">
        <v>45097</v>
      </c>
      <c r="B173">
        <f t="shared" si="15"/>
        <v>6</v>
      </c>
      <c r="C173">
        <f t="shared" si="16"/>
        <v>2023</v>
      </c>
      <c r="D173" s="872" t="str">
        <f t="shared" si="17"/>
        <v>06´2023</v>
      </c>
      <c r="F173" s="2">
        <f t="shared" si="18"/>
        <v>24</v>
      </c>
      <c r="G173" s="3">
        <f t="shared" si="19"/>
        <v>3.5842293906810034E-2</v>
      </c>
      <c r="H173" s="5">
        <f t="shared" si="20"/>
        <v>1</v>
      </c>
      <c r="I173" s="979">
        <f>_xlfn.XLOOKUP($D173,Help2!$D:$D,Help2!H:H)</f>
        <v>16048</v>
      </c>
      <c r="J173" s="979">
        <f>_xlfn.XLOOKUP($D173,Help2!$D:$D,Help2!I:I)</f>
        <v>9152</v>
      </c>
      <c r="K173" s="979">
        <f>_xlfn.XLOOKUP($D173,Help2!$D:$D,Help2!J:J)</f>
        <v>3391</v>
      </c>
      <c r="L173" s="979">
        <f>_xlfn.XLOOKUP($D173,Help2!$D:$D,Help2!K:K)</f>
        <v>3357</v>
      </c>
      <c r="M173" s="979">
        <f>_xlfn.XLOOKUP($D173,Help2!$D:$D,Help2!L:L)</f>
        <v>6180</v>
      </c>
      <c r="N173" s="979">
        <f>_xlfn.XLOOKUP($D173,Help2!$D:$D,Help2!M:M)</f>
        <v>7782</v>
      </c>
      <c r="P173" s="979">
        <f>_xlfn.XLOOKUP($D173,Help2!$D:$D,Help2!F:F)</f>
        <v>669.6</v>
      </c>
      <c r="Q173" s="979">
        <f t="shared" si="13"/>
        <v>720</v>
      </c>
      <c r="R173" s="979">
        <f>_xlfn.XLOOKUP($D173,Help2!$D:$D,Help2!N:N)</f>
        <v>8393.4700888455809</v>
      </c>
      <c r="S173" s="979">
        <f>_xlfn.XLOOKUP($D173,Help2!$D:$D,Help2!O:O)</f>
        <v>6700.4620000000004</v>
      </c>
      <c r="T173" s="979">
        <f>_xlfn.XLOOKUP($D173,Help2!$D:$D,Help2!P:P)</f>
        <v>0</v>
      </c>
      <c r="U173" s="979">
        <f>_xlfn.XLOOKUP($D173,Help2!$D:$D,Help2!Q:Q)</f>
        <v>0</v>
      </c>
      <c r="V173" s="979">
        <f>_xlfn.XLOOKUP($D173,Help2!$D:$D,Help2!R:R)</f>
        <v>181.483</v>
      </c>
      <c r="W173" s="979">
        <f>_xlfn.XLOOKUP($D173,Help2!$D:$D,Help2!S:S)</f>
        <v>25797.934000000001</v>
      </c>
      <c r="Y173" s="979">
        <f>_xlfn.XLOOKUP($D173,Help2!$D:$D,Help2!V:V)</f>
        <v>6337</v>
      </c>
      <c r="Z173" s="979">
        <f>_xlfn.XLOOKUP($D173,Help2!$D:$D,Help2!W:W)</f>
        <v>2815</v>
      </c>
      <c r="AA173" s="979">
        <f>_xlfn.XLOOKUP($D173,Help2!$D:$D,Help2!X:X)</f>
        <v>0</v>
      </c>
      <c r="AB173" s="979">
        <f>_xlfn.XLOOKUP($D173,Help2!$D:$D,Help2!Y:Y)</f>
        <v>6748</v>
      </c>
      <c r="AC173" s="979">
        <f>_xlfn.XLOOKUP($D173,Help2!$D:$D,Help2!Z:Z)</f>
        <v>148</v>
      </c>
      <c r="AD173" s="979">
        <f>_xlfn.XLOOKUP($D173,Help2!$D:$D,Help2!AA:AA)</f>
        <v>658</v>
      </c>
      <c r="AE173" s="979">
        <f>_xlfn.XLOOKUP($D173,Help2!$D:$D,Help2!AB:AB)</f>
        <v>708</v>
      </c>
      <c r="AF173" s="979">
        <f>_xlfn.XLOOKUP($D173,Help2!$D:$D,Help2!AC:AC)</f>
        <v>333</v>
      </c>
      <c r="AG173" s="979">
        <f>_xlfn.XLOOKUP($D173,Help2!$D:$D,Help2!AD:AD)</f>
        <v>277.60000000000002</v>
      </c>
      <c r="AH173" s="979">
        <f>_xlfn.XLOOKUP($D173,Help2!$D:$D,Help2!AE:AE)</f>
        <v>3369</v>
      </c>
      <c r="AI173" s="979">
        <f>_xlfn.XLOOKUP($D173,Help2!$D:$D,Help2!AF:AF)</f>
        <v>3163</v>
      </c>
      <c r="AJ173" s="979">
        <f>_xlfn.XLOOKUP($D173,Help2!$D:$D,Help2!AG:AG)</f>
        <v>1220.6323813954016</v>
      </c>
      <c r="AK173" s="979">
        <f>_xlfn.XLOOKUP($D173,Help2!$D:$D,Help2!AH:AH)</f>
        <v>7870</v>
      </c>
      <c r="AL173" s="979">
        <f>_xlfn.XLOOKUP($D173,Help2!$D:$D,Help2!AI:AI)</f>
        <v>339.4</v>
      </c>
      <c r="AM173" s="979">
        <f>_xlfn.XLOOKUP($D173,Help2!$D:$D,Help2!AJ:AJ)</f>
        <v>0</v>
      </c>
      <c r="AN173" s="979">
        <f>_xlfn.XLOOKUP($D173,Help2!$D:$D,Help2!AK:AK)</f>
        <v>0</v>
      </c>
    </row>
    <row r="174" spans="1:40" x14ac:dyDescent="0.2">
      <c r="A174" s="1">
        <v>45098</v>
      </c>
      <c r="B174">
        <f t="shared" si="15"/>
        <v>6</v>
      </c>
      <c r="C174">
        <f t="shared" si="16"/>
        <v>2023</v>
      </c>
      <c r="D174" s="872" t="str">
        <f t="shared" si="17"/>
        <v>06´2023</v>
      </c>
      <c r="F174" s="2">
        <f t="shared" si="18"/>
        <v>24</v>
      </c>
      <c r="G174" s="3">
        <f t="shared" si="19"/>
        <v>3.5842293906810034E-2</v>
      </c>
      <c r="H174" s="5">
        <f t="shared" si="20"/>
        <v>1</v>
      </c>
      <c r="I174" s="979">
        <f>_xlfn.XLOOKUP($D174,Help2!$D:$D,Help2!H:H)</f>
        <v>16048</v>
      </c>
      <c r="J174" s="979">
        <f>_xlfn.XLOOKUP($D174,Help2!$D:$D,Help2!I:I)</f>
        <v>9152</v>
      </c>
      <c r="K174" s="979">
        <f>_xlfn.XLOOKUP($D174,Help2!$D:$D,Help2!J:J)</f>
        <v>3391</v>
      </c>
      <c r="L174" s="979">
        <f>_xlfn.XLOOKUP($D174,Help2!$D:$D,Help2!K:K)</f>
        <v>3357</v>
      </c>
      <c r="M174" s="979">
        <f>_xlfn.XLOOKUP($D174,Help2!$D:$D,Help2!L:L)</f>
        <v>6180</v>
      </c>
      <c r="N174" s="979">
        <f>_xlfn.XLOOKUP($D174,Help2!$D:$D,Help2!M:M)</f>
        <v>7782</v>
      </c>
      <c r="P174" s="979">
        <f>_xlfn.XLOOKUP($D174,Help2!$D:$D,Help2!F:F)</f>
        <v>669.6</v>
      </c>
      <c r="Q174" s="979">
        <f t="shared" si="13"/>
        <v>720</v>
      </c>
      <c r="R174" s="979">
        <f>_xlfn.XLOOKUP($D174,Help2!$D:$D,Help2!N:N)</f>
        <v>8393.4700888455809</v>
      </c>
      <c r="S174" s="979">
        <f>_xlfn.XLOOKUP($D174,Help2!$D:$D,Help2!O:O)</f>
        <v>6700.4620000000004</v>
      </c>
      <c r="T174" s="979">
        <f>_xlfn.XLOOKUP($D174,Help2!$D:$D,Help2!P:P)</f>
        <v>0</v>
      </c>
      <c r="U174" s="979">
        <f>_xlfn.XLOOKUP($D174,Help2!$D:$D,Help2!Q:Q)</f>
        <v>0</v>
      </c>
      <c r="V174" s="979">
        <f>_xlfn.XLOOKUP($D174,Help2!$D:$D,Help2!R:R)</f>
        <v>181.483</v>
      </c>
      <c r="W174" s="979">
        <f>_xlfn.XLOOKUP($D174,Help2!$D:$D,Help2!S:S)</f>
        <v>25797.934000000001</v>
      </c>
      <c r="Y174" s="979">
        <f>_xlfn.XLOOKUP($D174,Help2!$D:$D,Help2!V:V)</f>
        <v>6337</v>
      </c>
      <c r="Z174" s="979">
        <f>_xlfn.XLOOKUP($D174,Help2!$D:$D,Help2!W:W)</f>
        <v>2815</v>
      </c>
      <c r="AA174" s="979">
        <f>_xlfn.XLOOKUP($D174,Help2!$D:$D,Help2!X:X)</f>
        <v>0</v>
      </c>
      <c r="AB174" s="979">
        <f>_xlfn.XLOOKUP($D174,Help2!$D:$D,Help2!Y:Y)</f>
        <v>6748</v>
      </c>
      <c r="AC174" s="979">
        <f>_xlfn.XLOOKUP($D174,Help2!$D:$D,Help2!Z:Z)</f>
        <v>148</v>
      </c>
      <c r="AD174" s="979">
        <f>_xlfn.XLOOKUP($D174,Help2!$D:$D,Help2!AA:AA)</f>
        <v>658</v>
      </c>
      <c r="AE174" s="979">
        <f>_xlfn.XLOOKUP($D174,Help2!$D:$D,Help2!AB:AB)</f>
        <v>708</v>
      </c>
      <c r="AF174" s="979">
        <f>_xlfn.XLOOKUP($D174,Help2!$D:$D,Help2!AC:AC)</f>
        <v>333</v>
      </c>
      <c r="AG174" s="979">
        <f>_xlfn.XLOOKUP($D174,Help2!$D:$D,Help2!AD:AD)</f>
        <v>277.60000000000002</v>
      </c>
      <c r="AH174" s="979">
        <f>_xlfn.XLOOKUP($D174,Help2!$D:$D,Help2!AE:AE)</f>
        <v>3369</v>
      </c>
      <c r="AI174" s="979">
        <f>_xlfn.XLOOKUP($D174,Help2!$D:$D,Help2!AF:AF)</f>
        <v>3163</v>
      </c>
      <c r="AJ174" s="979">
        <f>_xlfn.XLOOKUP($D174,Help2!$D:$D,Help2!AG:AG)</f>
        <v>1220.6323813954016</v>
      </c>
      <c r="AK174" s="979">
        <f>_xlfn.XLOOKUP($D174,Help2!$D:$D,Help2!AH:AH)</f>
        <v>7870</v>
      </c>
      <c r="AL174" s="979">
        <f>_xlfn.XLOOKUP($D174,Help2!$D:$D,Help2!AI:AI)</f>
        <v>339.4</v>
      </c>
      <c r="AM174" s="979">
        <f>_xlfn.XLOOKUP($D174,Help2!$D:$D,Help2!AJ:AJ)</f>
        <v>0</v>
      </c>
      <c r="AN174" s="979">
        <f>_xlfn.XLOOKUP($D174,Help2!$D:$D,Help2!AK:AK)</f>
        <v>0</v>
      </c>
    </row>
    <row r="175" spans="1:40" x14ac:dyDescent="0.2">
      <c r="A175" s="1">
        <v>45099</v>
      </c>
      <c r="B175">
        <f t="shared" si="15"/>
        <v>6</v>
      </c>
      <c r="C175">
        <f t="shared" si="16"/>
        <v>2023</v>
      </c>
      <c r="D175" s="872" t="str">
        <f t="shared" si="17"/>
        <v>06´2023</v>
      </c>
      <c r="F175" s="2">
        <f t="shared" si="18"/>
        <v>24</v>
      </c>
      <c r="G175" s="3">
        <f t="shared" si="19"/>
        <v>3.5842293906810034E-2</v>
      </c>
      <c r="H175" s="5">
        <f t="shared" si="20"/>
        <v>1</v>
      </c>
      <c r="I175" s="979">
        <f>_xlfn.XLOOKUP($D175,Help2!$D:$D,Help2!H:H)</f>
        <v>16048</v>
      </c>
      <c r="J175" s="979">
        <f>_xlfn.XLOOKUP($D175,Help2!$D:$D,Help2!I:I)</f>
        <v>9152</v>
      </c>
      <c r="K175" s="979">
        <f>_xlfn.XLOOKUP($D175,Help2!$D:$D,Help2!J:J)</f>
        <v>3391</v>
      </c>
      <c r="L175" s="979">
        <f>_xlfn.XLOOKUP($D175,Help2!$D:$D,Help2!K:K)</f>
        <v>3357</v>
      </c>
      <c r="M175" s="979">
        <f>_xlfn.XLOOKUP($D175,Help2!$D:$D,Help2!L:L)</f>
        <v>6180</v>
      </c>
      <c r="N175" s="979">
        <f>_xlfn.XLOOKUP($D175,Help2!$D:$D,Help2!M:M)</f>
        <v>7782</v>
      </c>
      <c r="P175" s="979">
        <f>_xlfn.XLOOKUP($D175,Help2!$D:$D,Help2!F:F)</f>
        <v>669.6</v>
      </c>
      <c r="Q175" s="979">
        <f t="shared" si="13"/>
        <v>720</v>
      </c>
      <c r="R175" s="979">
        <f>_xlfn.XLOOKUP($D175,Help2!$D:$D,Help2!N:N)</f>
        <v>8393.4700888455809</v>
      </c>
      <c r="S175" s="979">
        <f>_xlfn.XLOOKUP($D175,Help2!$D:$D,Help2!O:O)</f>
        <v>6700.4620000000004</v>
      </c>
      <c r="T175" s="979">
        <f>_xlfn.XLOOKUP($D175,Help2!$D:$D,Help2!P:P)</f>
        <v>0</v>
      </c>
      <c r="U175" s="979">
        <f>_xlfn.XLOOKUP($D175,Help2!$D:$D,Help2!Q:Q)</f>
        <v>0</v>
      </c>
      <c r="V175" s="979">
        <f>_xlfn.XLOOKUP($D175,Help2!$D:$D,Help2!R:R)</f>
        <v>181.483</v>
      </c>
      <c r="W175" s="979">
        <f>_xlfn.XLOOKUP($D175,Help2!$D:$D,Help2!S:S)</f>
        <v>25797.934000000001</v>
      </c>
      <c r="Y175" s="979">
        <f>_xlfn.XLOOKUP($D175,Help2!$D:$D,Help2!V:V)</f>
        <v>6337</v>
      </c>
      <c r="Z175" s="979">
        <f>_xlfn.XLOOKUP($D175,Help2!$D:$D,Help2!W:W)</f>
        <v>2815</v>
      </c>
      <c r="AA175" s="979">
        <f>_xlfn.XLOOKUP($D175,Help2!$D:$D,Help2!X:X)</f>
        <v>0</v>
      </c>
      <c r="AB175" s="979">
        <f>_xlfn.XLOOKUP($D175,Help2!$D:$D,Help2!Y:Y)</f>
        <v>6748</v>
      </c>
      <c r="AC175" s="979">
        <f>_xlfn.XLOOKUP($D175,Help2!$D:$D,Help2!Z:Z)</f>
        <v>148</v>
      </c>
      <c r="AD175" s="979">
        <f>_xlfn.XLOOKUP($D175,Help2!$D:$D,Help2!AA:AA)</f>
        <v>658</v>
      </c>
      <c r="AE175" s="979">
        <f>_xlfn.XLOOKUP($D175,Help2!$D:$D,Help2!AB:AB)</f>
        <v>708</v>
      </c>
      <c r="AF175" s="979">
        <f>_xlfn.XLOOKUP($D175,Help2!$D:$D,Help2!AC:AC)</f>
        <v>333</v>
      </c>
      <c r="AG175" s="979">
        <f>_xlfn.XLOOKUP($D175,Help2!$D:$D,Help2!AD:AD)</f>
        <v>277.60000000000002</v>
      </c>
      <c r="AH175" s="979">
        <f>_xlfn.XLOOKUP($D175,Help2!$D:$D,Help2!AE:AE)</f>
        <v>3369</v>
      </c>
      <c r="AI175" s="979">
        <f>_xlfn.XLOOKUP($D175,Help2!$D:$D,Help2!AF:AF)</f>
        <v>3163</v>
      </c>
      <c r="AJ175" s="979">
        <f>_xlfn.XLOOKUP($D175,Help2!$D:$D,Help2!AG:AG)</f>
        <v>1220.6323813954016</v>
      </c>
      <c r="AK175" s="979">
        <f>_xlfn.XLOOKUP($D175,Help2!$D:$D,Help2!AH:AH)</f>
        <v>7870</v>
      </c>
      <c r="AL175" s="979">
        <f>_xlfn.XLOOKUP($D175,Help2!$D:$D,Help2!AI:AI)</f>
        <v>339.4</v>
      </c>
      <c r="AM175" s="979">
        <f>_xlfn.XLOOKUP($D175,Help2!$D:$D,Help2!AJ:AJ)</f>
        <v>0</v>
      </c>
      <c r="AN175" s="979">
        <f>_xlfn.XLOOKUP($D175,Help2!$D:$D,Help2!AK:AK)</f>
        <v>0</v>
      </c>
    </row>
    <row r="176" spans="1:40" x14ac:dyDescent="0.2">
      <c r="A176" s="1">
        <v>45100</v>
      </c>
      <c r="B176">
        <f t="shared" si="15"/>
        <v>6</v>
      </c>
      <c r="C176">
        <f t="shared" si="16"/>
        <v>2023</v>
      </c>
      <c r="D176" s="872" t="str">
        <f t="shared" si="17"/>
        <v>06´2023</v>
      </c>
      <c r="F176" s="2">
        <f t="shared" si="18"/>
        <v>24</v>
      </c>
      <c r="G176" s="3">
        <f t="shared" si="19"/>
        <v>3.5842293906810034E-2</v>
      </c>
      <c r="H176" s="5">
        <f t="shared" si="20"/>
        <v>1</v>
      </c>
      <c r="I176" s="979">
        <f>_xlfn.XLOOKUP($D176,Help2!$D:$D,Help2!H:H)</f>
        <v>16048</v>
      </c>
      <c r="J176" s="979">
        <f>_xlfn.XLOOKUP($D176,Help2!$D:$D,Help2!I:I)</f>
        <v>9152</v>
      </c>
      <c r="K176" s="979">
        <f>_xlfn.XLOOKUP($D176,Help2!$D:$D,Help2!J:J)</f>
        <v>3391</v>
      </c>
      <c r="L176" s="979">
        <f>_xlfn.XLOOKUP($D176,Help2!$D:$D,Help2!K:K)</f>
        <v>3357</v>
      </c>
      <c r="M176" s="979">
        <f>_xlfn.XLOOKUP($D176,Help2!$D:$D,Help2!L:L)</f>
        <v>6180</v>
      </c>
      <c r="N176" s="979">
        <f>_xlfn.XLOOKUP($D176,Help2!$D:$D,Help2!M:M)</f>
        <v>7782</v>
      </c>
      <c r="P176" s="979">
        <f>_xlfn.XLOOKUP($D176,Help2!$D:$D,Help2!F:F)</f>
        <v>669.6</v>
      </c>
      <c r="Q176" s="979">
        <f t="shared" si="13"/>
        <v>720</v>
      </c>
      <c r="R176" s="979">
        <f>_xlfn.XLOOKUP($D176,Help2!$D:$D,Help2!N:N)</f>
        <v>8393.4700888455809</v>
      </c>
      <c r="S176" s="979">
        <f>_xlfn.XLOOKUP($D176,Help2!$D:$D,Help2!O:O)</f>
        <v>6700.4620000000004</v>
      </c>
      <c r="T176" s="979">
        <f>_xlfn.XLOOKUP($D176,Help2!$D:$D,Help2!P:P)</f>
        <v>0</v>
      </c>
      <c r="U176" s="979">
        <f>_xlfn.XLOOKUP($D176,Help2!$D:$D,Help2!Q:Q)</f>
        <v>0</v>
      </c>
      <c r="V176" s="979">
        <f>_xlfn.XLOOKUP($D176,Help2!$D:$D,Help2!R:R)</f>
        <v>181.483</v>
      </c>
      <c r="W176" s="979">
        <f>_xlfn.XLOOKUP($D176,Help2!$D:$D,Help2!S:S)</f>
        <v>25797.934000000001</v>
      </c>
      <c r="Y176" s="979">
        <f>_xlfn.XLOOKUP($D176,Help2!$D:$D,Help2!V:V)</f>
        <v>6337</v>
      </c>
      <c r="Z176" s="979">
        <f>_xlfn.XLOOKUP($D176,Help2!$D:$D,Help2!W:W)</f>
        <v>2815</v>
      </c>
      <c r="AA176" s="979">
        <f>_xlfn.XLOOKUP($D176,Help2!$D:$D,Help2!X:X)</f>
        <v>0</v>
      </c>
      <c r="AB176" s="979">
        <f>_xlfn.XLOOKUP($D176,Help2!$D:$D,Help2!Y:Y)</f>
        <v>6748</v>
      </c>
      <c r="AC176" s="979">
        <f>_xlfn.XLOOKUP($D176,Help2!$D:$D,Help2!Z:Z)</f>
        <v>148</v>
      </c>
      <c r="AD176" s="979">
        <f>_xlfn.XLOOKUP($D176,Help2!$D:$D,Help2!AA:AA)</f>
        <v>658</v>
      </c>
      <c r="AE176" s="979">
        <f>_xlfn.XLOOKUP($D176,Help2!$D:$D,Help2!AB:AB)</f>
        <v>708</v>
      </c>
      <c r="AF176" s="979">
        <f>_xlfn.XLOOKUP($D176,Help2!$D:$D,Help2!AC:AC)</f>
        <v>333</v>
      </c>
      <c r="AG176" s="979">
        <f>_xlfn.XLOOKUP($D176,Help2!$D:$D,Help2!AD:AD)</f>
        <v>277.60000000000002</v>
      </c>
      <c r="AH176" s="979">
        <f>_xlfn.XLOOKUP($D176,Help2!$D:$D,Help2!AE:AE)</f>
        <v>3369</v>
      </c>
      <c r="AI176" s="979">
        <f>_xlfn.XLOOKUP($D176,Help2!$D:$D,Help2!AF:AF)</f>
        <v>3163</v>
      </c>
      <c r="AJ176" s="979">
        <f>_xlfn.XLOOKUP($D176,Help2!$D:$D,Help2!AG:AG)</f>
        <v>1220.6323813954016</v>
      </c>
      <c r="AK176" s="979">
        <f>_xlfn.XLOOKUP($D176,Help2!$D:$D,Help2!AH:AH)</f>
        <v>7870</v>
      </c>
      <c r="AL176" s="979">
        <f>_xlfn.XLOOKUP($D176,Help2!$D:$D,Help2!AI:AI)</f>
        <v>339.4</v>
      </c>
      <c r="AM176" s="979">
        <f>_xlfn.XLOOKUP($D176,Help2!$D:$D,Help2!AJ:AJ)</f>
        <v>0</v>
      </c>
      <c r="AN176" s="979">
        <f>_xlfn.XLOOKUP($D176,Help2!$D:$D,Help2!AK:AK)</f>
        <v>0</v>
      </c>
    </row>
    <row r="177" spans="1:40" x14ac:dyDescent="0.2">
      <c r="A177" s="1">
        <v>45101</v>
      </c>
      <c r="B177">
        <f t="shared" si="15"/>
        <v>6</v>
      </c>
      <c r="C177">
        <f t="shared" si="16"/>
        <v>2023</v>
      </c>
      <c r="D177" s="872" t="str">
        <f t="shared" si="17"/>
        <v>06´2023</v>
      </c>
      <c r="F177" s="2">
        <f t="shared" si="18"/>
        <v>24</v>
      </c>
      <c r="G177" s="3">
        <f t="shared" si="19"/>
        <v>3.5842293906810034E-2</v>
      </c>
      <c r="H177" s="5">
        <f t="shared" si="20"/>
        <v>1</v>
      </c>
      <c r="I177" s="979">
        <f>_xlfn.XLOOKUP($D177,Help2!$D:$D,Help2!H:H)</f>
        <v>16048</v>
      </c>
      <c r="J177" s="979">
        <f>_xlfn.XLOOKUP($D177,Help2!$D:$D,Help2!I:I)</f>
        <v>9152</v>
      </c>
      <c r="K177" s="979">
        <f>_xlfn.XLOOKUP($D177,Help2!$D:$D,Help2!J:J)</f>
        <v>3391</v>
      </c>
      <c r="L177" s="979">
        <f>_xlfn.XLOOKUP($D177,Help2!$D:$D,Help2!K:K)</f>
        <v>3357</v>
      </c>
      <c r="M177" s="979">
        <f>_xlfn.XLOOKUP($D177,Help2!$D:$D,Help2!L:L)</f>
        <v>6180</v>
      </c>
      <c r="N177" s="979">
        <f>_xlfn.XLOOKUP($D177,Help2!$D:$D,Help2!M:M)</f>
        <v>7782</v>
      </c>
      <c r="P177" s="979">
        <f>_xlfn.XLOOKUP($D177,Help2!$D:$D,Help2!F:F)</f>
        <v>669.6</v>
      </c>
      <c r="Q177" s="979">
        <f t="shared" si="13"/>
        <v>720</v>
      </c>
      <c r="R177" s="979">
        <f>_xlfn.XLOOKUP($D177,Help2!$D:$D,Help2!N:N)</f>
        <v>8393.4700888455809</v>
      </c>
      <c r="S177" s="979">
        <f>_xlfn.XLOOKUP($D177,Help2!$D:$D,Help2!O:O)</f>
        <v>6700.4620000000004</v>
      </c>
      <c r="T177" s="979">
        <f>_xlfn.XLOOKUP($D177,Help2!$D:$D,Help2!P:P)</f>
        <v>0</v>
      </c>
      <c r="U177" s="979">
        <f>_xlfn.XLOOKUP($D177,Help2!$D:$D,Help2!Q:Q)</f>
        <v>0</v>
      </c>
      <c r="V177" s="979">
        <f>_xlfn.XLOOKUP($D177,Help2!$D:$D,Help2!R:R)</f>
        <v>181.483</v>
      </c>
      <c r="W177" s="979">
        <f>_xlfn.XLOOKUP($D177,Help2!$D:$D,Help2!S:S)</f>
        <v>25797.934000000001</v>
      </c>
      <c r="Y177" s="979">
        <f>_xlfn.XLOOKUP($D177,Help2!$D:$D,Help2!V:V)</f>
        <v>6337</v>
      </c>
      <c r="Z177" s="979">
        <f>_xlfn.XLOOKUP($D177,Help2!$D:$D,Help2!W:W)</f>
        <v>2815</v>
      </c>
      <c r="AA177" s="979">
        <f>_xlfn.XLOOKUP($D177,Help2!$D:$D,Help2!X:X)</f>
        <v>0</v>
      </c>
      <c r="AB177" s="979">
        <f>_xlfn.XLOOKUP($D177,Help2!$D:$D,Help2!Y:Y)</f>
        <v>6748</v>
      </c>
      <c r="AC177" s="979">
        <f>_xlfn.XLOOKUP($D177,Help2!$D:$D,Help2!Z:Z)</f>
        <v>148</v>
      </c>
      <c r="AD177" s="979">
        <f>_xlfn.XLOOKUP($D177,Help2!$D:$D,Help2!AA:AA)</f>
        <v>658</v>
      </c>
      <c r="AE177" s="979">
        <f>_xlfn.XLOOKUP($D177,Help2!$D:$D,Help2!AB:AB)</f>
        <v>708</v>
      </c>
      <c r="AF177" s="979">
        <f>_xlfn.XLOOKUP($D177,Help2!$D:$D,Help2!AC:AC)</f>
        <v>333</v>
      </c>
      <c r="AG177" s="979">
        <f>_xlfn.XLOOKUP($D177,Help2!$D:$D,Help2!AD:AD)</f>
        <v>277.60000000000002</v>
      </c>
      <c r="AH177" s="979">
        <f>_xlfn.XLOOKUP($D177,Help2!$D:$D,Help2!AE:AE)</f>
        <v>3369</v>
      </c>
      <c r="AI177" s="979">
        <f>_xlfn.XLOOKUP($D177,Help2!$D:$D,Help2!AF:AF)</f>
        <v>3163</v>
      </c>
      <c r="AJ177" s="979">
        <f>_xlfn.XLOOKUP($D177,Help2!$D:$D,Help2!AG:AG)</f>
        <v>1220.6323813954016</v>
      </c>
      <c r="AK177" s="979">
        <f>_xlfn.XLOOKUP($D177,Help2!$D:$D,Help2!AH:AH)</f>
        <v>7870</v>
      </c>
      <c r="AL177" s="979">
        <f>_xlfn.XLOOKUP($D177,Help2!$D:$D,Help2!AI:AI)</f>
        <v>339.4</v>
      </c>
      <c r="AM177" s="979">
        <f>_xlfn.XLOOKUP($D177,Help2!$D:$D,Help2!AJ:AJ)</f>
        <v>0</v>
      </c>
      <c r="AN177" s="979">
        <f>_xlfn.XLOOKUP($D177,Help2!$D:$D,Help2!AK:AK)</f>
        <v>0</v>
      </c>
    </row>
    <row r="178" spans="1:40" x14ac:dyDescent="0.2">
      <c r="A178" s="1">
        <v>45102</v>
      </c>
      <c r="B178">
        <f t="shared" si="15"/>
        <v>6</v>
      </c>
      <c r="C178">
        <f t="shared" si="16"/>
        <v>2023</v>
      </c>
      <c r="D178" s="872" t="str">
        <f t="shared" si="17"/>
        <v>06´2023</v>
      </c>
      <c r="F178" s="2">
        <f t="shared" si="18"/>
        <v>24</v>
      </c>
      <c r="G178" s="3">
        <f t="shared" si="19"/>
        <v>3.5842293906810034E-2</v>
      </c>
      <c r="H178" s="5">
        <f t="shared" si="20"/>
        <v>1</v>
      </c>
      <c r="I178" s="979">
        <f>_xlfn.XLOOKUP($D178,Help2!$D:$D,Help2!H:H)</f>
        <v>16048</v>
      </c>
      <c r="J178" s="979">
        <f>_xlfn.XLOOKUP($D178,Help2!$D:$D,Help2!I:I)</f>
        <v>9152</v>
      </c>
      <c r="K178" s="979">
        <f>_xlfn.XLOOKUP($D178,Help2!$D:$D,Help2!J:J)</f>
        <v>3391</v>
      </c>
      <c r="L178" s="979">
        <f>_xlfn.XLOOKUP($D178,Help2!$D:$D,Help2!K:K)</f>
        <v>3357</v>
      </c>
      <c r="M178" s="979">
        <f>_xlfn.XLOOKUP($D178,Help2!$D:$D,Help2!L:L)</f>
        <v>6180</v>
      </c>
      <c r="N178" s="979">
        <f>_xlfn.XLOOKUP($D178,Help2!$D:$D,Help2!M:M)</f>
        <v>7782</v>
      </c>
      <c r="P178" s="979">
        <f>_xlfn.XLOOKUP($D178,Help2!$D:$D,Help2!F:F)</f>
        <v>669.6</v>
      </c>
      <c r="Q178" s="979">
        <f t="shared" si="13"/>
        <v>720</v>
      </c>
      <c r="R178" s="979">
        <f>_xlfn.XLOOKUP($D178,Help2!$D:$D,Help2!N:N)</f>
        <v>8393.4700888455809</v>
      </c>
      <c r="S178" s="979">
        <f>_xlfn.XLOOKUP($D178,Help2!$D:$D,Help2!O:O)</f>
        <v>6700.4620000000004</v>
      </c>
      <c r="T178" s="979">
        <f>_xlfn.XLOOKUP($D178,Help2!$D:$D,Help2!P:P)</f>
        <v>0</v>
      </c>
      <c r="U178" s="979">
        <f>_xlfn.XLOOKUP($D178,Help2!$D:$D,Help2!Q:Q)</f>
        <v>0</v>
      </c>
      <c r="V178" s="979">
        <f>_xlfn.XLOOKUP($D178,Help2!$D:$D,Help2!R:R)</f>
        <v>181.483</v>
      </c>
      <c r="W178" s="979">
        <f>_xlfn.XLOOKUP($D178,Help2!$D:$D,Help2!S:S)</f>
        <v>25797.934000000001</v>
      </c>
      <c r="Y178" s="979">
        <f>_xlfn.XLOOKUP($D178,Help2!$D:$D,Help2!V:V)</f>
        <v>6337</v>
      </c>
      <c r="Z178" s="979">
        <f>_xlfn.XLOOKUP($D178,Help2!$D:$D,Help2!W:W)</f>
        <v>2815</v>
      </c>
      <c r="AA178" s="979">
        <f>_xlfn.XLOOKUP($D178,Help2!$D:$D,Help2!X:X)</f>
        <v>0</v>
      </c>
      <c r="AB178" s="979">
        <f>_xlfn.XLOOKUP($D178,Help2!$D:$D,Help2!Y:Y)</f>
        <v>6748</v>
      </c>
      <c r="AC178" s="979">
        <f>_xlfn.XLOOKUP($D178,Help2!$D:$D,Help2!Z:Z)</f>
        <v>148</v>
      </c>
      <c r="AD178" s="979">
        <f>_xlfn.XLOOKUP($D178,Help2!$D:$D,Help2!AA:AA)</f>
        <v>658</v>
      </c>
      <c r="AE178" s="979">
        <f>_xlfn.XLOOKUP($D178,Help2!$D:$D,Help2!AB:AB)</f>
        <v>708</v>
      </c>
      <c r="AF178" s="979">
        <f>_xlfn.XLOOKUP($D178,Help2!$D:$D,Help2!AC:AC)</f>
        <v>333</v>
      </c>
      <c r="AG178" s="979">
        <f>_xlfn.XLOOKUP($D178,Help2!$D:$D,Help2!AD:AD)</f>
        <v>277.60000000000002</v>
      </c>
      <c r="AH178" s="979">
        <f>_xlfn.XLOOKUP($D178,Help2!$D:$D,Help2!AE:AE)</f>
        <v>3369</v>
      </c>
      <c r="AI178" s="979">
        <f>_xlfn.XLOOKUP($D178,Help2!$D:$D,Help2!AF:AF)</f>
        <v>3163</v>
      </c>
      <c r="AJ178" s="979">
        <f>_xlfn.XLOOKUP($D178,Help2!$D:$D,Help2!AG:AG)</f>
        <v>1220.6323813954016</v>
      </c>
      <c r="AK178" s="979">
        <f>_xlfn.XLOOKUP($D178,Help2!$D:$D,Help2!AH:AH)</f>
        <v>7870</v>
      </c>
      <c r="AL178" s="979">
        <f>_xlfn.XLOOKUP($D178,Help2!$D:$D,Help2!AI:AI)</f>
        <v>339.4</v>
      </c>
      <c r="AM178" s="979">
        <f>_xlfn.XLOOKUP($D178,Help2!$D:$D,Help2!AJ:AJ)</f>
        <v>0</v>
      </c>
      <c r="AN178" s="979">
        <f>_xlfn.XLOOKUP($D178,Help2!$D:$D,Help2!AK:AK)</f>
        <v>0</v>
      </c>
    </row>
    <row r="179" spans="1:40" x14ac:dyDescent="0.2">
      <c r="A179" s="1">
        <v>45103</v>
      </c>
      <c r="B179">
        <f t="shared" si="15"/>
        <v>6</v>
      </c>
      <c r="C179">
        <f t="shared" si="16"/>
        <v>2023</v>
      </c>
      <c r="D179" s="872" t="str">
        <f t="shared" si="17"/>
        <v>06´2023</v>
      </c>
      <c r="F179" s="2">
        <f t="shared" si="18"/>
        <v>24</v>
      </c>
      <c r="G179" s="3">
        <f t="shared" si="19"/>
        <v>3.5842293906810034E-2</v>
      </c>
      <c r="H179" s="5">
        <f t="shared" si="20"/>
        <v>1</v>
      </c>
      <c r="I179" s="979">
        <f>_xlfn.XLOOKUP($D179,Help2!$D:$D,Help2!H:H)</f>
        <v>16048</v>
      </c>
      <c r="J179" s="979">
        <f>_xlfn.XLOOKUP($D179,Help2!$D:$D,Help2!I:I)</f>
        <v>9152</v>
      </c>
      <c r="K179" s="979">
        <f>_xlfn.XLOOKUP($D179,Help2!$D:$D,Help2!J:J)</f>
        <v>3391</v>
      </c>
      <c r="L179" s="979">
        <f>_xlfn.XLOOKUP($D179,Help2!$D:$D,Help2!K:K)</f>
        <v>3357</v>
      </c>
      <c r="M179" s="979">
        <f>_xlfn.XLOOKUP($D179,Help2!$D:$D,Help2!L:L)</f>
        <v>6180</v>
      </c>
      <c r="N179" s="979">
        <f>_xlfn.XLOOKUP($D179,Help2!$D:$D,Help2!M:M)</f>
        <v>7782</v>
      </c>
      <c r="P179" s="979">
        <f>_xlfn.XLOOKUP($D179,Help2!$D:$D,Help2!F:F)</f>
        <v>669.6</v>
      </c>
      <c r="Q179" s="979">
        <f t="shared" si="13"/>
        <v>720</v>
      </c>
      <c r="R179" s="979">
        <f>_xlfn.XLOOKUP($D179,Help2!$D:$D,Help2!N:N)</f>
        <v>8393.4700888455809</v>
      </c>
      <c r="S179" s="979">
        <f>_xlfn.XLOOKUP($D179,Help2!$D:$D,Help2!O:O)</f>
        <v>6700.4620000000004</v>
      </c>
      <c r="T179" s="979">
        <f>_xlfn.XLOOKUP($D179,Help2!$D:$D,Help2!P:P)</f>
        <v>0</v>
      </c>
      <c r="U179" s="979">
        <f>_xlfn.XLOOKUP($D179,Help2!$D:$D,Help2!Q:Q)</f>
        <v>0</v>
      </c>
      <c r="V179" s="979">
        <f>_xlfn.XLOOKUP($D179,Help2!$D:$D,Help2!R:R)</f>
        <v>181.483</v>
      </c>
      <c r="W179" s="979">
        <f>_xlfn.XLOOKUP($D179,Help2!$D:$D,Help2!S:S)</f>
        <v>25797.934000000001</v>
      </c>
      <c r="Y179" s="979">
        <f>_xlfn.XLOOKUP($D179,Help2!$D:$D,Help2!V:V)</f>
        <v>6337</v>
      </c>
      <c r="Z179" s="979">
        <f>_xlfn.XLOOKUP($D179,Help2!$D:$D,Help2!W:W)</f>
        <v>2815</v>
      </c>
      <c r="AA179" s="979">
        <f>_xlfn.XLOOKUP($D179,Help2!$D:$D,Help2!X:X)</f>
        <v>0</v>
      </c>
      <c r="AB179" s="979">
        <f>_xlfn.XLOOKUP($D179,Help2!$D:$D,Help2!Y:Y)</f>
        <v>6748</v>
      </c>
      <c r="AC179" s="979">
        <f>_xlfn.XLOOKUP($D179,Help2!$D:$D,Help2!Z:Z)</f>
        <v>148</v>
      </c>
      <c r="AD179" s="979">
        <f>_xlfn.XLOOKUP($D179,Help2!$D:$D,Help2!AA:AA)</f>
        <v>658</v>
      </c>
      <c r="AE179" s="979">
        <f>_xlfn.XLOOKUP($D179,Help2!$D:$D,Help2!AB:AB)</f>
        <v>708</v>
      </c>
      <c r="AF179" s="979">
        <f>_xlfn.XLOOKUP($D179,Help2!$D:$D,Help2!AC:AC)</f>
        <v>333</v>
      </c>
      <c r="AG179" s="979">
        <f>_xlfn.XLOOKUP($D179,Help2!$D:$D,Help2!AD:AD)</f>
        <v>277.60000000000002</v>
      </c>
      <c r="AH179" s="979">
        <f>_xlfn.XLOOKUP($D179,Help2!$D:$D,Help2!AE:AE)</f>
        <v>3369</v>
      </c>
      <c r="AI179" s="979">
        <f>_xlfn.XLOOKUP($D179,Help2!$D:$D,Help2!AF:AF)</f>
        <v>3163</v>
      </c>
      <c r="AJ179" s="979">
        <f>_xlfn.XLOOKUP($D179,Help2!$D:$D,Help2!AG:AG)</f>
        <v>1220.6323813954016</v>
      </c>
      <c r="AK179" s="979">
        <f>_xlfn.XLOOKUP($D179,Help2!$D:$D,Help2!AH:AH)</f>
        <v>7870</v>
      </c>
      <c r="AL179" s="979">
        <f>_xlfn.XLOOKUP($D179,Help2!$D:$D,Help2!AI:AI)</f>
        <v>339.4</v>
      </c>
      <c r="AM179" s="979">
        <f>_xlfn.XLOOKUP($D179,Help2!$D:$D,Help2!AJ:AJ)</f>
        <v>0</v>
      </c>
      <c r="AN179" s="979">
        <f>_xlfn.XLOOKUP($D179,Help2!$D:$D,Help2!AK:AK)</f>
        <v>0</v>
      </c>
    </row>
    <row r="180" spans="1:40" x14ac:dyDescent="0.2">
      <c r="A180" s="1">
        <v>45104</v>
      </c>
      <c r="B180">
        <f t="shared" si="15"/>
        <v>6</v>
      </c>
      <c r="C180">
        <f t="shared" si="16"/>
        <v>2023</v>
      </c>
      <c r="D180" s="872" t="str">
        <f t="shared" si="17"/>
        <v>06´2023</v>
      </c>
      <c r="E180" s="867">
        <v>24</v>
      </c>
      <c r="F180" s="2">
        <f t="shared" si="18"/>
        <v>0</v>
      </c>
      <c r="G180" s="3">
        <f t="shared" si="19"/>
        <v>0</v>
      </c>
      <c r="H180" s="5">
        <f t="shared" si="20"/>
        <v>0</v>
      </c>
      <c r="I180" s="979">
        <f>_xlfn.XLOOKUP($D180,Help2!$D:$D,Help2!H:H)</f>
        <v>16048</v>
      </c>
      <c r="J180" s="979">
        <f>_xlfn.XLOOKUP($D180,Help2!$D:$D,Help2!I:I)</f>
        <v>9152</v>
      </c>
      <c r="K180" s="979">
        <f>_xlfn.XLOOKUP($D180,Help2!$D:$D,Help2!J:J)</f>
        <v>3391</v>
      </c>
      <c r="L180" s="979">
        <f>_xlfn.XLOOKUP($D180,Help2!$D:$D,Help2!K:K)</f>
        <v>3357</v>
      </c>
      <c r="M180" s="979">
        <f>_xlfn.XLOOKUP($D180,Help2!$D:$D,Help2!L:L)</f>
        <v>6180</v>
      </c>
      <c r="N180" s="979">
        <f>_xlfn.XLOOKUP($D180,Help2!$D:$D,Help2!M:M)</f>
        <v>7782</v>
      </c>
      <c r="P180" s="979">
        <f>_xlfn.XLOOKUP($D180,Help2!$D:$D,Help2!F:F)</f>
        <v>669.6</v>
      </c>
      <c r="Q180" s="979">
        <f t="shared" si="13"/>
        <v>720</v>
      </c>
      <c r="R180" s="979">
        <f>_xlfn.XLOOKUP($D180,Help2!$D:$D,Help2!N:N)</f>
        <v>8393.4700888455809</v>
      </c>
      <c r="S180" s="979">
        <f>_xlfn.XLOOKUP($D180,Help2!$D:$D,Help2!O:O)</f>
        <v>6700.4620000000004</v>
      </c>
      <c r="T180" s="979">
        <f>_xlfn.XLOOKUP($D180,Help2!$D:$D,Help2!P:P)</f>
        <v>0</v>
      </c>
      <c r="U180" s="979">
        <f>_xlfn.XLOOKUP($D180,Help2!$D:$D,Help2!Q:Q)</f>
        <v>0</v>
      </c>
      <c r="V180" s="979">
        <f>_xlfn.XLOOKUP($D180,Help2!$D:$D,Help2!R:R)</f>
        <v>181.483</v>
      </c>
      <c r="W180" s="979">
        <f>_xlfn.XLOOKUP($D180,Help2!$D:$D,Help2!S:S)</f>
        <v>25797.934000000001</v>
      </c>
      <c r="Y180" s="979">
        <f>_xlfn.XLOOKUP($D180,Help2!$D:$D,Help2!V:V)</f>
        <v>6337</v>
      </c>
      <c r="Z180" s="979">
        <f>_xlfn.XLOOKUP($D180,Help2!$D:$D,Help2!W:W)</f>
        <v>2815</v>
      </c>
      <c r="AA180" s="979">
        <f>_xlfn.XLOOKUP($D180,Help2!$D:$D,Help2!X:X)</f>
        <v>0</v>
      </c>
      <c r="AB180" s="979">
        <f>_xlfn.XLOOKUP($D180,Help2!$D:$D,Help2!Y:Y)</f>
        <v>6748</v>
      </c>
      <c r="AC180" s="979">
        <f>_xlfn.XLOOKUP($D180,Help2!$D:$D,Help2!Z:Z)</f>
        <v>148</v>
      </c>
      <c r="AD180" s="979">
        <f>_xlfn.XLOOKUP($D180,Help2!$D:$D,Help2!AA:AA)</f>
        <v>658</v>
      </c>
      <c r="AE180" s="979">
        <f>_xlfn.XLOOKUP($D180,Help2!$D:$D,Help2!AB:AB)</f>
        <v>708</v>
      </c>
      <c r="AF180" s="979">
        <f>_xlfn.XLOOKUP($D180,Help2!$D:$D,Help2!AC:AC)</f>
        <v>333</v>
      </c>
      <c r="AG180" s="979">
        <f>_xlfn.XLOOKUP($D180,Help2!$D:$D,Help2!AD:AD)</f>
        <v>277.60000000000002</v>
      </c>
      <c r="AH180" s="979">
        <f>_xlfn.XLOOKUP($D180,Help2!$D:$D,Help2!AE:AE)</f>
        <v>3369</v>
      </c>
      <c r="AI180" s="979">
        <f>_xlfn.XLOOKUP($D180,Help2!$D:$D,Help2!AF:AF)</f>
        <v>3163</v>
      </c>
      <c r="AJ180" s="979">
        <f>_xlfn.XLOOKUP($D180,Help2!$D:$D,Help2!AG:AG)</f>
        <v>1220.6323813954016</v>
      </c>
      <c r="AK180" s="979">
        <f>_xlfn.XLOOKUP($D180,Help2!$D:$D,Help2!AH:AH)</f>
        <v>7870</v>
      </c>
      <c r="AL180" s="979">
        <f>_xlfn.XLOOKUP($D180,Help2!$D:$D,Help2!AI:AI)</f>
        <v>339.4</v>
      </c>
      <c r="AM180" s="979">
        <f>_xlfn.XLOOKUP($D180,Help2!$D:$D,Help2!AJ:AJ)</f>
        <v>0</v>
      </c>
      <c r="AN180" s="979">
        <f>_xlfn.XLOOKUP($D180,Help2!$D:$D,Help2!AK:AK)</f>
        <v>0</v>
      </c>
    </row>
    <row r="181" spans="1:40" x14ac:dyDescent="0.2">
      <c r="A181" s="1">
        <v>45105</v>
      </c>
      <c r="B181">
        <f t="shared" si="15"/>
        <v>6</v>
      </c>
      <c r="C181">
        <f t="shared" si="16"/>
        <v>2023</v>
      </c>
      <c r="D181" s="872" t="str">
        <f t="shared" si="17"/>
        <v>06´2023</v>
      </c>
      <c r="E181" s="867">
        <f>50.4-28</f>
        <v>22.4</v>
      </c>
      <c r="F181" s="2">
        <f t="shared" si="18"/>
        <v>1.6000000000000014</v>
      </c>
      <c r="G181" s="3">
        <f t="shared" si="19"/>
        <v>2.3894862604540044E-3</v>
      </c>
      <c r="H181" s="5">
        <f t="shared" si="20"/>
        <v>6.6666666666666721E-2</v>
      </c>
      <c r="I181" s="979">
        <f>_xlfn.XLOOKUP($D181,Help2!$D:$D,Help2!H:H)</f>
        <v>16048</v>
      </c>
      <c r="J181" s="979">
        <f>_xlfn.XLOOKUP($D181,Help2!$D:$D,Help2!I:I)</f>
        <v>9152</v>
      </c>
      <c r="K181" s="979">
        <f>_xlfn.XLOOKUP($D181,Help2!$D:$D,Help2!J:J)</f>
        <v>3391</v>
      </c>
      <c r="L181" s="979">
        <f>_xlfn.XLOOKUP($D181,Help2!$D:$D,Help2!K:K)</f>
        <v>3357</v>
      </c>
      <c r="M181" s="979">
        <f>_xlfn.XLOOKUP($D181,Help2!$D:$D,Help2!L:L)</f>
        <v>6180</v>
      </c>
      <c r="N181" s="979">
        <f>_xlfn.XLOOKUP($D181,Help2!$D:$D,Help2!M:M)</f>
        <v>7782</v>
      </c>
      <c r="P181" s="979">
        <f>_xlfn.XLOOKUP($D181,Help2!$D:$D,Help2!F:F)</f>
        <v>669.6</v>
      </c>
      <c r="Q181" s="979">
        <f t="shared" si="13"/>
        <v>720</v>
      </c>
      <c r="R181" s="979">
        <f>_xlfn.XLOOKUP($D181,Help2!$D:$D,Help2!N:N)</f>
        <v>8393.4700888455809</v>
      </c>
      <c r="S181" s="979">
        <f>_xlfn.XLOOKUP($D181,Help2!$D:$D,Help2!O:O)</f>
        <v>6700.4620000000004</v>
      </c>
      <c r="T181" s="979">
        <f>_xlfn.XLOOKUP($D181,Help2!$D:$D,Help2!P:P)</f>
        <v>0</v>
      </c>
      <c r="U181" s="979">
        <f>_xlfn.XLOOKUP($D181,Help2!$D:$D,Help2!Q:Q)</f>
        <v>0</v>
      </c>
      <c r="V181" s="979">
        <f>_xlfn.XLOOKUP($D181,Help2!$D:$D,Help2!R:R)</f>
        <v>181.483</v>
      </c>
      <c r="W181" s="979">
        <f>_xlfn.XLOOKUP($D181,Help2!$D:$D,Help2!S:S)</f>
        <v>25797.934000000001</v>
      </c>
      <c r="Y181" s="979">
        <f>_xlfn.XLOOKUP($D181,Help2!$D:$D,Help2!V:V)</f>
        <v>6337</v>
      </c>
      <c r="Z181" s="979">
        <f>_xlfn.XLOOKUP($D181,Help2!$D:$D,Help2!W:W)</f>
        <v>2815</v>
      </c>
      <c r="AA181" s="979">
        <f>_xlfn.XLOOKUP($D181,Help2!$D:$D,Help2!X:X)</f>
        <v>0</v>
      </c>
      <c r="AB181" s="979">
        <f>_xlfn.XLOOKUP($D181,Help2!$D:$D,Help2!Y:Y)</f>
        <v>6748</v>
      </c>
      <c r="AC181" s="979">
        <f>_xlfn.XLOOKUP($D181,Help2!$D:$D,Help2!Z:Z)</f>
        <v>148</v>
      </c>
      <c r="AD181" s="979">
        <f>_xlfn.XLOOKUP($D181,Help2!$D:$D,Help2!AA:AA)</f>
        <v>658</v>
      </c>
      <c r="AE181" s="979">
        <f>_xlfn.XLOOKUP($D181,Help2!$D:$D,Help2!AB:AB)</f>
        <v>708</v>
      </c>
      <c r="AF181" s="979">
        <f>_xlfn.XLOOKUP($D181,Help2!$D:$D,Help2!AC:AC)</f>
        <v>333</v>
      </c>
      <c r="AG181" s="979">
        <f>_xlfn.XLOOKUP($D181,Help2!$D:$D,Help2!AD:AD)</f>
        <v>277.60000000000002</v>
      </c>
      <c r="AH181" s="979">
        <f>_xlfn.XLOOKUP($D181,Help2!$D:$D,Help2!AE:AE)</f>
        <v>3369</v>
      </c>
      <c r="AI181" s="979">
        <f>_xlfn.XLOOKUP($D181,Help2!$D:$D,Help2!AF:AF)</f>
        <v>3163</v>
      </c>
      <c r="AJ181" s="979">
        <f>_xlfn.XLOOKUP($D181,Help2!$D:$D,Help2!AG:AG)</f>
        <v>1220.6323813954016</v>
      </c>
      <c r="AK181" s="979">
        <f>_xlfn.XLOOKUP($D181,Help2!$D:$D,Help2!AH:AH)</f>
        <v>7870</v>
      </c>
      <c r="AL181" s="979">
        <f>_xlfn.XLOOKUP($D181,Help2!$D:$D,Help2!AI:AI)</f>
        <v>339.4</v>
      </c>
      <c r="AM181" s="979">
        <f>_xlfn.XLOOKUP($D181,Help2!$D:$D,Help2!AJ:AJ)</f>
        <v>0</v>
      </c>
      <c r="AN181" s="979">
        <f>_xlfn.XLOOKUP($D181,Help2!$D:$D,Help2!AK:AK)</f>
        <v>0</v>
      </c>
    </row>
    <row r="182" spans="1:40" x14ac:dyDescent="0.2">
      <c r="A182" s="1">
        <v>45106</v>
      </c>
      <c r="B182">
        <f t="shared" si="15"/>
        <v>6</v>
      </c>
      <c r="C182">
        <f t="shared" si="16"/>
        <v>2023</v>
      </c>
      <c r="D182" s="872" t="str">
        <f t="shared" si="17"/>
        <v>06´2023</v>
      </c>
      <c r="F182" s="2">
        <f t="shared" si="18"/>
        <v>24</v>
      </c>
      <c r="G182" s="3">
        <f t="shared" si="19"/>
        <v>3.5842293906810034E-2</v>
      </c>
      <c r="H182" s="5">
        <f t="shared" si="20"/>
        <v>1</v>
      </c>
      <c r="I182" s="979">
        <f>_xlfn.XLOOKUP($D182,Help2!$D:$D,Help2!H:H)</f>
        <v>16048</v>
      </c>
      <c r="J182" s="979">
        <f>_xlfn.XLOOKUP($D182,Help2!$D:$D,Help2!I:I)</f>
        <v>9152</v>
      </c>
      <c r="K182" s="979">
        <f>_xlfn.XLOOKUP($D182,Help2!$D:$D,Help2!J:J)</f>
        <v>3391</v>
      </c>
      <c r="L182" s="979">
        <f>_xlfn.XLOOKUP($D182,Help2!$D:$D,Help2!K:K)</f>
        <v>3357</v>
      </c>
      <c r="M182" s="979">
        <f>_xlfn.XLOOKUP($D182,Help2!$D:$D,Help2!L:L)</f>
        <v>6180</v>
      </c>
      <c r="N182" s="979">
        <f>_xlfn.XLOOKUP($D182,Help2!$D:$D,Help2!M:M)</f>
        <v>7782</v>
      </c>
      <c r="P182" s="979">
        <f>_xlfn.XLOOKUP($D182,Help2!$D:$D,Help2!F:F)</f>
        <v>669.6</v>
      </c>
      <c r="Q182" s="979">
        <f t="shared" si="13"/>
        <v>720</v>
      </c>
      <c r="R182" s="979">
        <f>_xlfn.XLOOKUP($D182,Help2!$D:$D,Help2!N:N)</f>
        <v>8393.4700888455809</v>
      </c>
      <c r="S182" s="979">
        <f>_xlfn.XLOOKUP($D182,Help2!$D:$D,Help2!O:O)</f>
        <v>6700.4620000000004</v>
      </c>
      <c r="T182" s="979">
        <f>_xlfn.XLOOKUP($D182,Help2!$D:$D,Help2!P:P)</f>
        <v>0</v>
      </c>
      <c r="U182" s="979">
        <f>_xlfn.XLOOKUP($D182,Help2!$D:$D,Help2!Q:Q)</f>
        <v>0</v>
      </c>
      <c r="V182" s="979">
        <f>_xlfn.XLOOKUP($D182,Help2!$D:$D,Help2!R:R)</f>
        <v>181.483</v>
      </c>
      <c r="W182" s="979">
        <f>_xlfn.XLOOKUP($D182,Help2!$D:$D,Help2!S:S)</f>
        <v>25797.934000000001</v>
      </c>
      <c r="Y182" s="979">
        <f>_xlfn.XLOOKUP($D182,Help2!$D:$D,Help2!V:V)</f>
        <v>6337</v>
      </c>
      <c r="Z182" s="979">
        <f>_xlfn.XLOOKUP($D182,Help2!$D:$D,Help2!W:W)</f>
        <v>2815</v>
      </c>
      <c r="AA182" s="979">
        <f>_xlfn.XLOOKUP($D182,Help2!$D:$D,Help2!X:X)</f>
        <v>0</v>
      </c>
      <c r="AB182" s="979">
        <f>_xlfn.XLOOKUP($D182,Help2!$D:$D,Help2!Y:Y)</f>
        <v>6748</v>
      </c>
      <c r="AC182" s="979">
        <f>_xlfn.XLOOKUP($D182,Help2!$D:$D,Help2!Z:Z)</f>
        <v>148</v>
      </c>
      <c r="AD182" s="979">
        <f>_xlfn.XLOOKUP($D182,Help2!$D:$D,Help2!AA:AA)</f>
        <v>658</v>
      </c>
      <c r="AE182" s="979">
        <f>_xlfn.XLOOKUP($D182,Help2!$D:$D,Help2!AB:AB)</f>
        <v>708</v>
      </c>
      <c r="AF182" s="979">
        <f>_xlfn.XLOOKUP($D182,Help2!$D:$D,Help2!AC:AC)</f>
        <v>333</v>
      </c>
      <c r="AG182" s="979">
        <f>_xlfn.XLOOKUP($D182,Help2!$D:$D,Help2!AD:AD)</f>
        <v>277.60000000000002</v>
      </c>
      <c r="AH182" s="979">
        <f>_xlfn.XLOOKUP($D182,Help2!$D:$D,Help2!AE:AE)</f>
        <v>3369</v>
      </c>
      <c r="AI182" s="979">
        <f>_xlfn.XLOOKUP($D182,Help2!$D:$D,Help2!AF:AF)</f>
        <v>3163</v>
      </c>
      <c r="AJ182" s="979">
        <f>_xlfn.XLOOKUP($D182,Help2!$D:$D,Help2!AG:AG)</f>
        <v>1220.6323813954016</v>
      </c>
      <c r="AK182" s="979">
        <f>_xlfn.XLOOKUP($D182,Help2!$D:$D,Help2!AH:AH)</f>
        <v>7870</v>
      </c>
      <c r="AL182" s="979">
        <f>_xlfn.XLOOKUP($D182,Help2!$D:$D,Help2!AI:AI)</f>
        <v>339.4</v>
      </c>
      <c r="AM182" s="979">
        <f>_xlfn.XLOOKUP($D182,Help2!$D:$D,Help2!AJ:AJ)</f>
        <v>0</v>
      </c>
      <c r="AN182" s="979">
        <f>_xlfn.XLOOKUP($D182,Help2!$D:$D,Help2!AK:AK)</f>
        <v>0</v>
      </c>
    </row>
    <row r="183" spans="1:40" x14ac:dyDescent="0.2">
      <c r="A183" s="1">
        <v>45107</v>
      </c>
      <c r="B183">
        <f t="shared" si="15"/>
        <v>6</v>
      </c>
      <c r="C183">
        <f t="shared" si="16"/>
        <v>2023</v>
      </c>
      <c r="D183" s="872" t="str">
        <f t="shared" si="17"/>
        <v>06´2023</v>
      </c>
      <c r="F183" s="2">
        <f t="shared" si="18"/>
        <v>24</v>
      </c>
      <c r="G183" s="3">
        <f t="shared" si="19"/>
        <v>3.5842293906810034E-2</v>
      </c>
      <c r="H183" s="5">
        <f t="shared" si="20"/>
        <v>1</v>
      </c>
      <c r="I183" s="979">
        <f>_xlfn.XLOOKUP($D183,Help2!$D:$D,Help2!H:H)</f>
        <v>16048</v>
      </c>
      <c r="J183" s="979">
        <f>_xlfn.XLOOKUP($D183,Help2!$D:$D,Help2!I:I)</f>
        <v>9152</v>
      </c>
      <c r="K183" s="979">
        <f>_xlfn.XLOOKUP($D183,Help2!$D:$D,Help2!J:J)</f>
        <v>3391</v>
      </c>
      <c r="L183" s="979">
        <f>_xlfn.XLOOKUP($D183,Help2!$D:$D,Help2!K:K)</f>
        <v>3357</v>
      </c>
      <c r="M183" s="979">
        <f>_xlfn.XLOOKUP($D183,Help2!$D:$D,Help2!L:L)</f>
        <v>6180</v>
      </c>
      <c r="N183" s="979">
        <f>_xlfn.XLOOKUP($D183,Help2!$D:$D,Help2!M:M)</f>
        <v>7782</v>
      </c>
      <c r="P183" s="979">
        <f>_xlfn.XLOOKUP($D183,Help2!$D:$D,Help2!F:F)</f>
        <v>669.6</v>
      </c>
      <c r="Q183" s="979">
        <f t="shared" si="13"/>
        <v>720</v>
      </c>
      <c r="R183" s="979">
        <f>_xlfn.XLOOKUP($D183,Help2!$D:$D,Help2!N:N)</f>
        <v>8393.4700888455809</v>
      </c>
      <c r="S183" s="979">
        <f>_xlfn.XLOOKUP($D183,Help2!$D:$D,Help2!O:O)</f>
        <v>6700.4620000000004</v>
      </c>
      <c r="T183" s="979">
        <f>_xlfn.XLOOKUP($D183,Help2!$D:$D,Help2!P:P)</f>
        <v>0</v>
      </c>
      <c r="U183" s="979">
        <f>_xlfn.XLOOKUP($D183,Help2!$D:$D,Help2!Q:Q)</f>
        <v>0</v>
      </c>
      <c r="V183" s="979">
        <f>_xlfn.XLOOKUP($D183,Help2!$D:$D,Help2!R:R)</f>
        <v>181.483</v>
      </c>
      <c r="W183" s="979">
        <f>_xlfn.XLOOKUP($D183,Help2!$D:$D,Help2!S:S)</f>
        <v>25797.934000000001</v>
      </c>
      <c r="Y183" s="979">
        <f>_xlfn.XLOOKUP($D183,Help2!$D:$D,Help2!V:V)</f>
        <v>6337</v>
      </c>
      <c r="Z183" s="979">
        <f>_xlfn.XLOOKUP($D183,Help2!$D:$D,Help2!W:W)</f>
        <v>2815</v>
      </c>
      <c r="AA183" s="979">
        <f>_xlfn.XLOOKUP($D183,Help2!$D:$D,Help2!X:X)</f>
        <v>0</v>
      </c>
      <c r="AB183" s="979">
        <f>_xlfn.XLOOKUP($D183,Help2!$D:$D,Help2!Y:Y)</f>
        <v>6748</v>
      </c>
      <c r="AC183" s="979">
        <f>_xlfn.XLOOKUP($D183,Help2!$D:$D,Help2!Z:Z)</f>
        <v>148</v>
      </c>
      <c r="AD183" s="979">
        <f>_xlfn.XLOOKUP($D183,Help2!$D:$D,Help2!AA:AA)</f>
        <v>658</v>
      </c>
      <c r="AE183" s="979">
        <f>_xlfn.XLOOKUP($D183,Help2!$D:$D,Help2!AB:AB)</f>
        <v>708</v>
      </c>
      <c r="AF183" s="979">
        <f>_xlfn.XLOOKUP($D183,Help2!$D:$D,Help2!AC:AC)</f>
        <v>333</v>
      </c>
      <c r="AG183" s="979">
        <f>_xlfn.XLOOKUP($D183,Help2!$D:$D,Help2!AD:AD)</f>
        <v>277.60000000000002</v>
      </c>
      <c r="AH183" s="979">
        <f>_xlfn.XLOOKUP($D183,Help2!$D:$D,Help2!AE:AE)</f>
        <v>3369</v>
      </c>
      <c r="AI183" s="979">
        <f>_xlfn.XLOOKUP($D183,Help2!$D:$D,Help2!AF:AF)</f>
        <v>3163</v>
      </c>
      <c r="AJ183" s="979">
        <f>_xlfn.XLOOKUP($D183,Help2!$D:$D,Help2!AG:AG)</f>
        <v>1220.6323813954016</v>
      </c>
      <c r="AK183" s="979">
        <f>_xlfn.XLOOKUP($D183,Help2!$D:$D,Help2!AH:AH)</f>
        <v>7870</v>
      </c>
      <c r="AL183" s="979">
        <f>_xlfn.XLOOKUP($D183,Help2!$D:$D,Help2!AI:AI)</f>
        <v>339.4</v>
      </c>
      <c r="AM183" s="979">
        <f>_xlfn.XLOOKUP($D183,Help2!$D:$D,Help2!AJ:AJ)</f>
        <v>0</v>
      </c>
      <c r="AN183" s="979">
        <f>_xlfn.XLOOKUP($D183,Help2!$D:$D,Help2!AK:AK)</f>
        <v>0</v>
      </c>
    </row>
    <row r="184" spans="1:40" x14ac:dyDescent="0.2">
      <c r="A184" s="1">
        <v>45108</v>
      </c>
      <c r="B184">
        <f t="shared" si="15"/>
        <v>7</v>
      </c>
      <c r="C184">
        <f t="shared" si="16"/>
        <v>2023</v>
      </c>
      <c r="D184" s="872" t="str">
        <f t="shared" si="17"/>
        <v>07´2023</v>
      </c>
      <c r="F184" s="2">
        <f t="shared" si="18"/>
        <v>24</v>
      </c>
      <c r="G184" s="3">
        <f t="shared" si="19"/>
        <v>3.287671232876712E-2</v>
      </c>
      <c r="H184" s="5">
        <f t="shared" si="20"/>
        <v>1</v>
      </c>
      <c r="I184" s="979">
        <f>_xlfn.XLOOKUP($D184,Help2!$D:$D,Help2!H:H)</f>
        <v>19413</v>
      </c>
      <c r="J184" s="979">
        <f>_xlfn.XLOOKUP($D184,Help2!$D:$D,Help2!I:I)</f>
        <v>11935</v>
      </c>
      <c r="K184" s="979">
        <f>_xlfn.XLOOKUP($D184,Help2!$D:$D,Help2!J:J)</f>
        <v>3105</v>
      </c>
      <c r="L184" s="979">
        <f>_xlfn.XLOOKUP($D184,Help2!$D:$D,Help2!K:K)</f>
        <v>3351</v>
      </c>
      <c r="M184" s="979">
        <f>_xlfn.XLOOKUP($D184,Help2!$D:$D,Help2!L:L)</f>
        <v>8398.2378232096235</v>
      </c>
      <c r="N184" s="979">
        <f>_xlfn.XLOOKUP($D184,Help2!$D:$D,Help2!M:M)</f>
        <v>10215.143527692988</v>
      </c>
      <c r="P184" s="979">
        <f>_xlfn.XLOOKUP($D184,Help2!$D:$D,Help2!F:F)</f>
        <v>730</v>
      </c>
      <c r="Q184" s="979">
        <f t="shared" si="13"/>
        <v>744</v>
      </c>
      <c r="R184" s="979">
        <f>_xlfn.XLOOKUP($D184,Help2!$D:$D,Help2!N:N)</f>
        <v>8233.7827311602196</v>
      </c>
      <c r="S184" s="979">
        <f>_xlfn.XLOOKUP($D184,Help2!$D:$D,Help2!O:O)</f>
        <v>7703.7</v>
      </c>
      <c r="T184" s="979">
        <f>_xlfn.XLOOKUP($D184,Help2!$D:$D,Help2!P:P)</f>
        <v>0</v>
      </c>
      <c r="U184" s="979">
        <f>_xlfn.XLOOKUP($D184,Help2!$D:$D,Help2!Q:Q)</f>
        <v>0</v>
      </c>
      <c r="V184" s="979">
        <f>_xlfn.XLOOKUP($D184,Help2!$D:$D,Help2!R:R)</f>
        <v>0</v>
      </c>
      <c r="W184" s="979">
        <f>_xlfn.XLOOKUP($D184,Help2!$D:$D,Help2!S:S)</f>
        <v>23427.937000000002</v>
      </c>
      <c r="Y184" s="979">
        <f>_xlfn.XLOOKUP($D184,Help2!$D:$D,Help2!V:V)</f>
        <v>7921</v>
      </c>
      <c r="Z184" s="979">
        <f>_xlfn.XLOOKUP($D184,Help2!$D:$D,Help2!W:W)</f>
        <v>4014</v>
      </c>
      <c r="AA184" s="979">
        <f>_xlfn.XLOOKUP($D184,Help2!$D:$D,Help2!X:X)</f>
        <v>0</v>
      </c>
      <c r="AB184" s="979">
        <f>_xlfn.XLOOKUP($D184,Help2!$D:$D,Help2!Y:Y)</f>
        <v>6747</v>
      </c>
      <c r="AC184" s="979">
        <f>_xlfn.XLOOKUP($D184,Help2!$D:$D,Help2!Z:Z)</f>
        <v>731</v>
      </c>
      <c r="AD184" s="979">
        <f>_xlfn.XLOOKUP($D184,Help2!$D:$D,Help2!AA:AA)</f>
        <v>933.17955585365871</v>
      </c>
      <c r="AE184" s="979">
        <f>_xlfn.XLOOKUP($D184,Help2!$D:$D,Help2!AB:AB)</f>
        <v>1297</v>
      </c>
      <c r="AF184" s="979">
        <f>_xlfn.XLOOKUP($D184,Help2!$D:$D,Help2!AC:AC)</f>
        <v>762</v>
      </c>
      <c r="AG184" s="979">
        <f>_xlfn.XLOOKUP($D184,Help2!$D:$D,Help2!AD:AD)</f>
        <v>415.5</v>
      </c>
      <c r="AH184" s="979">
        <f>_xlfn.XLOOKUP($D184,Help2!$D:$D,Help2!AE:AE)</f>
        <v>864.90000000000009</v>
      </c>
      <c r="AI184" s="979">
        <f>_xlfn.XLOOKUP($D184,Help2!$D:$D,Help2!AF:AF)</f>
        <v>3574.9199999999996</v>
      </c>
      <c r="AJ184" s="979">
        <f>_xlfn.XLOOKUP($D184,Help2!$D:$D,Help2!AG:AG)</f>
        <v>337.14875278583656</v>
      </c>
      <c r="AK184" s="979">
        <f>_xlfn.XLOOKUP($D184,Help2!$D:$D,Help2!AH:AH)</f>
        <v>8881.2620074158076</v>
      </c>
      <c r="AL184" s="979">
        <f>_xlfn.XLOOKUP($D184,Help2!$D:$D,Help2!AI:AI)</f>
        <v>457.5</v>
      </c>
      <c r="AM184" s="979">
        <f>_xlfn.XLOOKUP($D184,Help2!$D:$D,Help2!AJ:AJ)</f>
        <v>120.9</v>
      </c>
      <c r="AN184" s="979">
        <f>_xlfn.XLOOKUP($D184,Help2!$D:$D,Help2!AK:AK)</f>
        <v>0</v>
      </c>
    </row>
    <row r="185" spans="1:40" x14ac:dyDescent="0.2">
      <c r="A185" s="1">
        <v>45109</v>
      </c>
      <c r="B185">
        <f t="shared" si="15"/>
        <v>7</v>
      </c>
      <c r="C185">
        <f t="shared" si="16"/>
        <v>2023</v>
      </c>
      <c r="D185" s="872" t="str">
        <f t="shared" si="17"/>
        <v>07´2023</v>
      </c>
      <c r="F185" s="2">
        <f t="shared" si="18"/>
        <v>24</v>
      </c>
      <c r="G185" s="3">
        <f t="shared" si="19"/>
        <v>3.287671232876712E-2</v>
      </c>
      <c r="H185" s="5">
        <f t="shared" si="20"/>
        <v>1</v>
      </c>
      <c r="I185" s="979">
        <f>_xlfn.XLOOKUP($D185,Help2!$D:$D,Help2!H:H)</f>
        <v>19413</v>
      </c>
      <c r="J185" s="979">
        <f>_xlfn.XLOOKUP($D185,Help2!$D:$D,Help2!I:I)</f>
        <v>11935</v>
      </c>
      <c r="K185" s="979">
        <f>_xlfn.XLOOKUP($D185,Help2!$D:$D,Help2!J:J)</f>
        <v>3105</v>
      </c>
      <c r="L185" s="979">
        <f>_xlfn.XLOOKUP($D185,Help2!$D:$D,Help2!K:K)</f>
        <v>3351</v>
      </c>
      <c r="M185" s="979">
        <f>_xlfn.XLOOKUP($D185,Help2!$D:$D,Help2!L:L)</f>
        <v>8398.2378232096235</v>
      </c>
      <c r="N185" s="979">
        <f>_xlfn.XLOOKUP($D185,Help2!$D:$D,Help2!M:M)</f>
        <v>10215.143527692988</v>
      </c>
      <c r="P185" s="979">
        <f>_xlfn.XLOOKUP($D185,Help2!$D:$D,Help2!F:F)</f>
        <v>730</v>
      </c>
      <c r="Q185" s="979">
        <f t="shared" si="13"/>
        <v>744</v>
      </c>
      <c r="R185" s="979">
        <f>_xlfn.XLOOKUP($D185,Help2!$D:$D,Help2!N:N)</f>
        <v>8233.7827311602196</v>
      </c>
      <c r="S185" s="979">
        <f>_xlfn.XLOOKUP($D185,Help2!$D:$D,Help2!O:O)</f>
        <v>7703.7</v>
      </c>
      <c r="T185" s="979">
        <f>_xlfn.XLOOKUP($D185,Help2!$D:$D,Help2!P:P)</f>
        <v>0</v>
      </c>
      <c r="U185" s="979">
        <f>_xlfn.XLOOKUP($D185,Help2!$D:$D,Help2!Q:Q)</f>
        <v>0</v>
      </c>
      <c r="V185" s="979">
        <f>_xlfn.XLOOKUP($D185,Help2!$D:$D,Help2!R:R)</f>
        <v>0</v>
      </c>
      <c r="W185" s="979">
        <f>_xlfn.XLOOKUP($D185,Help2!$D:$D,Help2!S:S)</f>
        <v>23427.937000000002</v>
      </c>
      <c r="Y185" s="979">
        <f>_xlfn.XLOOKUP($D185,Help2!$D:$D,Help2!V:V)</f>
        <v>7921</v>
      </c>
      <c r="Z185" s="979">
        <f>_xlfn.XLOOKUP($D185,Help2!$D:$D,Help2!W:W)</f>
        <v>4014</v>
      </c>
      <c r="AA185" s="979">
        <f>_xlfn.XLOOKUP($D185,Help2!$D:$D,Help2!X:X)</f>
        <v>0</v>
      </c>
      <c r="AB185" s="979">
        <f>_xlfn.XLOOKUP($D185,Help2!$D:$D,Help2!Y:Y)</f>
        <v>6747</v>
      </c>
      <c r="AC185" s="979">
        <f>_xlfn.XLOOKUP($D185,Help2!$D:$D,Help2!Z:Z)</f>
        <v>731</v>
      </c>
      <c r="AD185" s="979">
        <f>_xlfn.XLOOKUP($D185,Help2!$D:$D,Help2!AA:AA)</f>
        <v>933.17955585365871</v>
      </c>
      <c r="AE185" s="979">
        <f>_xlfn.XLOOKUP($D185,Help2!$D:$D,Help2!AB:AB)</f>
        <v>1297</v>
      </c>
      <c r="AF185" s="979">
        <f>_xlfn.XLOOKUP($D185,Help2!$D:$D,Help2!AC:AC)</f>
        <v>762</v>
      </c>
      <c r="AG185" s="979">
        <f>_xlfn.XLOOKUP($D185,Help2!$D:$D,Help2!AD:AD)</f>
        <v>415.5</v>
      </c>
      <c r="AH185" s="979">
        <f>_xlfn.XLOOKUP($D185,Help2!$D:$D,Help2!AE:AE)</f>
        <v>864.90000000000009</v>
      </c>
      <c r="AI185" s="979">
        <f>_xlfn.XLOOKUP($D185,Help2!$D:$D,Help2!AF:AF)</f>
        <v>3574.9199999999996</v>
      </c>
      <c r="AJ185" s="979">
        <f>_xlfn.XLOOKUP($D185,Help2!$D:$D,Help2!AG:AG)</f>
        <v>337.14875278583656</v>
      </c>
      <c r="AK185" s="979">
        <f>_xlfn.XLOOKUP($D185,Help2!$D:$D,Help2!AH:AH)</f>
        <v>8881.2620074158076</v>
      </c>
      <c r="AL185" s="979">
        <f>_xlfn.XLOOKUP($D185,Help2!$D:$D,Help2!AI:AI)</f>
        <v>457.5</v>
      </c>
      <c r="AM185" s="979">
        <f>_xlfn.XLOOKUP($D185,Help2!$D:$D,Help2!AJ:AJ)</f>
        <v>120.9</v>
      </c>
      <c r="AN185" s="979">
        <f>_xlfn.XLOOKUP($D185,Help2!$D:$D,Help2!AK:AK)</f>
        <v>0</v>
      </c>
    </row>
    <row r="186" spans="1:40" x14ac:dyDescent="0.2">
      <c r="A186" s="1">
        <v>45110</v>
      </c>
      <c r="B186">
        <f t="shared" si="15"/>
        <v>7</v>
      </c>
      <c r="C186">
        <f t="shared" si="16"/>
        <v>2023</v>
      </c>
      <c r="D186" s="872" t="str">
        <f t="shared" si="17"/>
        <v>07´2023</v>
      </c>
      <c r="F186" s="2">
        <f t="shared" si="18"/>
        <v>24</v>
      </c>
      <c r="G186" s="3">
        <f t="shared" si="19"/>
        <v>3.287671232876712E-2</v>
      </c>
      <c r="H186" s="5">
        <f t="shared" si="20"/>
        <v>1</v>
      </c>
      <c r="I186" s="979">
        <f>_xlfn.XLOOKUP($D186,Help2!$D:$D,Help2!H:H)</f>
        <v>19413</v>
      </c>
      <c r="J186" s="979">
        <f>_xlfn.XLOOKUP($D186,Help2!$D:$D,Help2!I:I)</f>
        <v>11935</v>
      </c>
      <c r="K186" s="979">
        <f>_xlfn.XLOOKUP($D186,Help2!$D:$D,Help2!J:J)</f>
        <v>3105</v>
      </c>
      <c r="L186" s="979">
        <f>_xlfn.XLOOKUP($D186,Help2!$D:$D,Help2!K:K)</f>
        <v>3351</v>
      </c>
      <c r="M186" s="979">
        <f>_xlfn.XLOOKUP($D186,Help2!$D:$D,Help2!L:L)</f>
        <v>8398.2378232096235</v>
      </c>
      <c r="N186" s="979">
        <f>_xlfn.XLOOKUP($D186,Help2!$D:$D,Help2!M:M)</f>
        <v>10215.143527692988</v>
      </c>
      <c r="P186" s="979">
        <f>_xlfn.XLOOKUP($D186,Help2!$D:$D,Help2!F:F)</f>
        <v>730</v>
      </c>
      <c r="Q186" s="979">
        <f t="shared" si="13"/>
        <v>744</v>
      </c>
      <c r="R186" s="979">
        <f>_xlfn.XLOOKUP($D186,Help2!$D:$D,Help2!N:N)</f>
        <v>8233.7827311602196</v>
      </c>
      <c r="S186" s="979">
        <f>_xlfn.XLOOKUP($D186,Help2!$D:$D,Help2!O:O)</f>
        <v>7703.7</v>
      </c>
      <c r="T186" s="979">
        <f>_xlfn.XLOOKUP($D186,Help2!$D:$D,Help2!P:P)</f>
        <v>0</v>
      </c>
      <c r="U186" s="979">
        <f>_xlfn.XLOOKUP($D186,Help2!$D:$D,Help2!Q:Q)</f>
        <v>0</v>
      </c>
      <c r="V186" s="979">
        <f>_xlfn.XLOOKUP($D186,Help2!$D:$D,Help2!R:R)</f>
        <v>0</v>
      </c>
      <c r="W186" s="979">
        <f>_xlfn.XLOOKUP($D186,Help2!$D:$D,Help2!S:S)</f>
        <v>23427.937000000002</v>
      </c>
      <c r="Y186" s="979">
        <f>_xlfn.XLOOKUP($D186,Help2!$D:$D,Help2!V:V)</f>
        <v>7921</v>
      </c>
      <c r="Z186" s="979">
        <f>_xlfn.XLOOKUP($D186,Help2!$D:$D,Help2!W:W)</f>
        <v>4014</v>
      </c>
      <c r="AA186" s="979">
        <f>_xlfn.XLOOKUP($D186,Help2!$D:$D,Help2!X:X)</f>
        <v>0</v>
      </c>
      <c r="AB186" s="979">
        <f>_xlfn.XLOOKUP($D186,Help2!$D:$D,Help2!Y:Y)</f>
        <v>6747</v>
      </c>
      <c r="AC186" s="979">
        <f>_xlfn.XLOOKUP($D186,Help2!$D:$D,Help2!Z:Z)</f>
        <v>731</v>
      </c>
      <c r="AD186" s="979">
        <f>_xlfn.XLOOKUP($D186,Help2!$D:$D,Help2!AA:AA)</f>
        <v>933.17955585365871</v>
      </c>
      <c r="AE186" s="979">
        <f>_xlfn.XLOOKUP($D186,Help2!$D:$D,Help2!AB:AB)</f>
        <v>1297</v>
      </c>
      <c r="AF186" s="979">
        <f>_xlfn.XLOOKUP($D186,Help2!$D:$D,Help2!AC:AC)</f>
        <v>762</v>
      </c>
      <c r="AG186" s="979">
        <f>_xlfn.XLOOKUP($D186,Help2!$D:$D,Help2!AD:AD)</f>
        <v>415.5</v>
      </c>
      <c r="AH186" s="979">
        <f>_xlfn.XLOOKUP($D186,Help2!$D:$D,Help2!AE:AE)</f>
        <v>864.90000000000009</v>
      </c>
      <c r="AI186" s="979">
        <f>_xlfn.XLOOKUP($D186,Help2!$D:$D,Help2!AF:AF)</f>
        <v>3574.9199999999996</v>
      </c>
      <c r="AJ186" s="979">
        <f>_xlfn.XLOOKUP($D186,Help2!$D:$D,Help2!AG:AG)</f>
        <v>337.14875278583656</v>
      </c>
      <c r="AK186" s="979">
        <f>_xlfn.XLOOKUP($D186,Help2!$D:$D,Help2!AH:AH)</f>
        <v>8881.2620074158076</v>
      </c>
      <c r="AL186" s="979">
        <f>_xlfn.XLOOKUP($D186,Help2!$D:$D,Help2!AI:AI)</f>
        <v>457.5</v>
      </c>
      <c r="AM186" s="979">
        <f>_xlfn.XLOOKUP($D186,Help2!$D:$D,Help2!AJ:AJ)</f>
        <v>120.9</v>
      </c>
      <c r="AN186" s="979">
        <f>_xlfn.XLOOKUP($D186,Help2!$D:$D,Help2!AK:AK)</f>
        <v>0</v>
      </c>
    </row>
    <row r="187" spans="1:40" x14ac:dyDescent="0.2">
      <c r="A187" s="1">
        <v>45111</v>
      </c>
      <c r="B187">
        <f t="shared" si="15"/>
        <v>7</v>
      </c>
      <c r="C187">
        <f t="shared" si="16"/>
        <v>2023</v>
      </c>
      <c r="D187" s="872" t="str">
        <f t="shared" si="17"/>
        <v>07´2023</v>
      </c>
      <c r="F187" s="2">
        <f t="shared" si="18"/>
        <v>24</v>
      </c>
      <c r="G187" s="3">
        <f t="shared" si="19"/>
        <v>3.287671232876712E-2</v>
      </c>
      <c r="H187" s="5">
        <f t="shared" si="20"/>
        <v>1</v>
      </c>
      <c r="I187" s="979">
        <f>_xlfn.XLOOKUP($D187,Help2!$D:$D,Help2!H:H)</f>
        <v>19413</v>
      </c>
      <c r="J187" s="979">
        <f>_xlfn.XLOOKUP($D187,Help2!$D:$D,Help2!I:I)</f>
        <v>11935</v>
      </c>
      <c r="K187" s="979">
        <f>_xlfn.XLOOKUP($D187,Help2!$D:$D,Help2!J:J)</f>
        <v>3105</v>
      </c>
      <c r="L187" s="979">
        <f>_xlfn.XLOOKUP($D187,Help2!$D:$D,Help2!K:K)</f>
        <v>3351</v>
      </c>
      <c r="M187" s="979">
        <f>_xlfn.XLOOKUP($D187,Help2!$D:$D,Help2!L:L)</f>
        <v>8398.2378232096235</v>
      </c>
      <c r="N187" s="979">
        <f>_xlfn.XLOOKUP($D187,Help2!$D:$D,Help2!M:M)</f>
        <v>10215.143527692988</v>
      </c>
      <c r="P187" s="979">
        <f>_xlfn.XLOOKUP($D187,Help2!$D:$D,Help2!F:F)</f>
        <v>730</v>
      </c>
      <c r="Q187" s="979">
        <f t="shared" si="13"/>
        <v>744</v>
      </c>
      <c r="R187" s="979">
        <f>_xlfn.XLOOKUP($D187,Help2!$D:$D,Help2!N:N)</f>
        <v>8233.7827311602196</v>
      </c>
      <c r="S187" s="979">
        <f>_xlfn.XLOOKUP($D187,Help2!$D:$D,Help2!O:O)</f>
        <v>7703.7</v>
      </c>
      <c r="T187" s="979">
        <f>_xlfn.XLOOKUP($D187,Help2!$D:$D,Help2!P:P)</f>
        <v>0</v>
      </c>
      <c r="U187" s="979">
        <f>_xlfn.XLOOKUP($D187,Help2!$D:$D,Help2!Q:Q)</f>
        <v>0</v>
      </c>
      <c r="V187" s="979">
        <f>_xlfn.XLOOKUP($D187,Help2!$D:$D,Help2!R:R)</f>
        <v>0</v>
      </c>
      <c r="W187" s="979">
        <f>_xlfn.XLOOKUP($D187,Help2!$D:$D,Help2!S:S)</f>
        <v>23427.937000000002</v>
      </c>
      <c r="Y187" s="979">
        <f>_xlfn.XLOOKUP($D187,Help2!$D:$D,Help2!V:V)</f>
        <v>7921</v>
      </c>
      <c r="Z187" s="979">
        <f>_xlfn.XLOOKUP($D187,Help2!$D:$D,Help2!W:W)</f>
        <v>4014</v>
      </c>
      <c r="AA187" s="979">
        <f>_xlfn.XLOOKUP($D187,Help2!$D:$D,Help2!X:X)</f>
        <v>0</v>
      </c>
      <c r="AB187" s="979">
        <f>_xlfn.XLOOKUP($D187,Help2!$D:$D,Help2!Y:Y)</f>
        <v>6747</v>
      </c>
      <c r="AC187" s="979">
        <f>_xlfn.XLOOKUP($D187,Help2!$D:$D,Help2!Z:Z)</f>
        <v>731</v>
      </c>
      <c r="AD187" s="979">
        <f>_xlfn.XLOOKUP($D187,Help2!$D:$D,Help2!AA:AA)</f>
        <v>933.17955585365871</v>
      </c>
      <c r="AE187" s="979">
        <f>_xlfn.XLOOKUP($D187,Help2!$D:$D,Help2!AB:AB)</f>
        <v>1297</v>
      </c>
      <c r="AF187" s="979">
        <f>_xlfn.XLOOKUP($D187,Help2!$D:$D,Help2!AC:AC)</f>
        <v>762</v>
      </c>
      <c r="AG187" s="979">
        <f>_xlfn.XLOOKUP($D187,Help2!$D:$D,Help2!AD:AD)</f>
        <v>415.5</v>
      </c>
      <c r="AH187" s="979">
        <f>_xlfn.XLOOKUP($D187,Help2!$D:$D,Help2!AE:AE)</f>
        <v>864.90000000000009</v>
      </c>
      <c r="AI187" s="979">
        <f>_xlfn.XLOOKUP($D187,Help2!$D:$D,Help2!AF:AF)</f>
        <v>3574.9199999999996</v>
      </c>
      <c r="AJ187" s="979">
        <f>_xlfn.XLOOKUP($D187,Help2!$D:$D,Help2!AG:AG)</f>
        <v>337.14875278583656</v>
      </c>
      <c r="AK187" s="979">
        <f>_xlfn.XLOOKUP($D187,Help2!$D:$D,Help2!AH:AH)</f>
        <v>8881.2620074158076</v>
      </c>
      <c r="AL187" s="979">
        <f>_xlfn.XLOOKUP($D187,Help2!$D:$D,Help2!AI:AI)</f>
        <v>457.5</v>
      </c>
      <c r="AM187" s="979">
        <f>_xlfn.XLOOKUP($D187,Help2!$D:$D,Help2!AJ:AJ)</f>
        <v>120.9</v>
      </c>
      <c r="AN187" s="979">
        <f>_xlfn.XLOOKUP($D187,Help2!$D:$D,Help2!AK:AK)</f>
        <v>0</v>
      </c>
    </row>
    <row r="188" spans="1:40" x14ac:dyDescent="0.2">
      <c r="A188" s="1">
        <v>45112</v>
      </c>
      <c r="B188">
        <f t="shared" si="15"/>
        <v>7</v>
      </c>
      <c r="C188">
        <f t="shared" si="16"/>
        <v>2023</v>
      </c>
      <c r="D188" s="872" t="str">
        <f t="shared" si="17"/>
        <v>07´2023</v>
      </c>
      <c r="F188" s="2">
        <f t="shared" si="18"/>
        <v>24</v>
      </c>
      <c r="G188" s="3">
        <f t="shared" si="19"/>
        <v>3.287671232876712E-2</v>
      </c>
      <c r="H188" s="5">
        <f t="shared" si="20"/>
        <v>1</v>
      </c>
      <c r="I188" s="979">
        <f>_xlfn.XLOOKUP($D188,Help2!$D:$D,Help2!H:H)</f>
        <v>19413</v>
      </c>
      <c r="J188" s="979">
        <f>_xlfn.XLOOKUP($D188,Help2!$D:$D,Help2!I:I)</f>
        <v>11935</v>
      </c>
      <c r="K188" s="979">
        <f>_xlfn.XLOOKUP($D188,Help2!$D:$D,Help2!J:J)</f>
        <v>3105</v>
      </c>
      <c r="L188" s="979">
        <f>_xlfn.XLOOKUP($D188,Help2!$D:$D,Help2!K:K)</f>
        <v>3351</v>
      </c>
      <c r="M188" s="979">
        <f>_xlfn.XLOOKUP($D188,Help2!$D:$D,Help2!L:L)</f>
        <v>8398.2378232096235</v>
      </c>
      <c r="N188" s="979">
        <f>_xlfn.XLOOKUP($D188,Help2!$D:$D,Help2!M:M)</f>
        <v>10215.143527692988</v>
      </c>
      <c r="P188" s="979">
        <f>_xlfn.XLOOKUP($D188,Help2!$D:$D,Help2!F:F)</f>
        <v>730</v>
      </c>
      <c r="Q188" s="979">
        <f t="shared" si="13"/>
        <v>744</v>
      </c>
      <c r="R188" s="979">
        <f>_xlfn.XLOOKUP($D188,Help2!$D:$D,Help2!N:N)</f>
        <v>8233.7827311602196</v>
      </c>
      <c r="S188" s="979">
        <f>_xlfn.XLOOKUP($D188,Help2!$D:$D,Help2!O:O)</f>
        <v>7703.7</v>
      </c>
      <c r="T188" s="979">
        <f>_xlfn.XLOOKUP($D188,Help2!$D:$D,Help2!P:P)</f>
        <v>0</v>
      </c>
      <c r="U188" s="979">
        <f>_xlfn.XLOOKUP($D188,Help2!$D:$D,Help2!Q:Q)</f>
        <v>0</v>
      </c>
      <c r="V188" s="979">
        <f>_xlfn.XLOOKUP($D188,Help2!$D:$D,Help2!R:R)</f>
        <v>0</v>
      </c>
      <c r="W188" s="979">
        <f>_xlfn.XLOOKUP($D188,Help2!$D:$D,Help2!S:S)</f>
        <v>23427.937000000002</v>
      </c>
      <c r="Y188" s="979">
        <f>_xlfn.XLOOKUP($D188,Help2!$D:$D,Help2!V:V)</f>
        <v>7921</v>
      </c>
      <c r="Z188" s="979">
        <f>_xlfn.XLOOKUP($D188,Help2!$D:$D,Help2!W:W)</f>
        <v>4014</v>
      </c>
      <c r="AA188" s="979">
        <f>_xlfn.XLOOKUP($D188,Help2!$D:$D,Help2!X:X)</f>
        <v>0</v>
      </c>
      <c r="AB188" s="979">
        <f>_xlfn.XLOOKUP($D188,Help2!$D:$D,Help2!Y:Y)</f>
        <v>6747</v>
      </c>
      <c r="AC188" s="979">
        <f>_xlfn.XLOOKUP($D188,Help2!$D:$D,Help2!Z:Z)</f>
        <v>731</v>
      </c>
      <c r="AD188" s="979">
        <f>_xlfn.XLOOKUP($D188,Help2!$D:$D,Help2!AA:AA)</f>
        <v>933.17955585365871</v>
      </c>
      <c r="AE188" s="979">
        <f>_xlfn.XLOOKUP($D188,Help2!$D:$D,Help2!AB:AB)</f>
        <v>1297</v>
      </c>
      <c r="AF188" s="979">
        <f>_xlfn.XLOOKUP($D188,Help2!$D:$D,Help2!AC:AC)</f>
        <v>762</v>
      </c>
      <c r="AG188" s="979">
        <f>_xlfn.XLOOKUP($D188,Help2!$D:$D,Help2!AD:AD)</f>
        <v>415.5</v>
      </c>
      <c r="AH188" s="979">
        <f>_xlfn.XLOOKUP($D188,Help2!$D:$D,Help2!AE:AE)</f>
        <v>864.90000000000009</v>
      </c>
      <c r="AI188" s="979">
        <f>_xlfn.XLOOKUP($D188,Help2!$D:$D,Help2!AF:AF)</f>
        <v>3574.9199999999996</v>
      </c>
      <c r="AJ188" s="979">
        <f>_xlfn.XLOOKUP($D188,Help2!$D:$D,Help2!AG:AG)</f>
        <v>337.14875278583656</v>
      </c>
      <c r="AK188" s="979">
        <f>_xlfn.XLOOKUP($D188,Help2!$D:$D,Help2!AH:AH)</f>
        <v>8881.2620074158076</v>
      </c>
      <c r="AL188" s="979">
        <f>_xlfn.XLOOKUP($D188,Help2!$D:$D,Help2!AI:AI)</f>
        <v>457.5</v>
      </c>
      <c r="AM188" s="979">
        <f>_xlfn.XLOOKUP($D188,Help2!$D:$D,Help2!AJ:AJ)</f>
        <v>120.9</v>
      </c>
      <c r="AN188" s="979">
        <f>_xlfn.XLOOKUP($D188,Help2!$D:$D,Help2!AK:AK)</f>
        <v>0</v>
      </c>
    </row>
    <row r="189" spans="1:40" x14ac:dyDescent="0.2">
      <c r="A189" s="1">
        <v>45113</v>
      </c>
      <c r="B189">
        <f t="shared" si="15"/>
        <v>7</v>
      </c>
      <c r="C189">
        <f t="shared" si="16"/>
        <v>2023</v>
      </c>
      <c r="D189" s="872" t="str">
        <f t="shared" si="17"/>
        <v>07´2023</v>
      </c>
      <c r="F189" s="2">
        <f t="shared" si="18"/>
        <v>24</v>
      </c>
      <c r="G189" s="3">
        <f t="shared" si="19"/>
        <v>3.287671232876712E-2</v>
      </c>
      <c r="H189" s="5">
        <f t="shared" si="20"/>
        <v>1</v>
      </c>
      <c r="I189" s="979">
        <f>_xlfn.XLOOKUP($D189,Help2!$D:$D,Help2!H:H)</f>
        <v>19413</v>
      </c>
      <c r="J189" s="979">
        <f>_xlfn.XLOOKUP($D189,Help2!$D:$D,Help2!I:I)</f>
        <v>11935</v>
      </c>
      <c r="K189" s="979">
        <f>_xlfn.XLOOKUP($D189,Help2!$D:$D,Help2!J:J)</f>
        <v>3105</v>
      </c>
      <c r="L189" s="979">
        <f>_xlfn.XLOOKUP($D189,Help2!$D:$D,Help2!K:K)</f>
        <v>3351</v>
      </c>
      <c r="M189" s="979">
        <f>_xlfn.XLOOKUP($D189,Help2!$D:$D,Help2!L:L)</f>
        <v>8398.2378232096235</v>
      </c>
      <c r="N189" s="979">
        <f>_xlfn.XLOOKUP($D189,Help2!$D:$D,Help2!M:M)</f>
        <v>10215.143527692988</v>
      </c>
      <c r="P189" s="979">
        <f>_xlfn.XLOOKUP($D189,Help2!$D:$D,Help2!F:F)</f>
        <v>730</v>
      </c>
      <c r="Q189" s="979">
        <f t="shared" si="13"/>
        <v>744</v>
      </c>
      <c r="R189" s="979">
        <f>_xlfn.XLOOKUP($D189,Help2!$D:$D,Help2!N:N)</f>
        <v>8233.7827311602196</v>
      </c>
      <c r="S189" s="979">
        <f>_xlfn.XLOOKUP($D189,Help2!$D:$D,Help2!O:O)</f>
        <v>7703.7</v>
      </c>
      <c r="T189" s="979">
        <f>_xlfn.XLOOKUP($D189,Help2!$D:$D,Help2!P:P)</f>
        <v>0</v>
      </c>
      <c r="U189" s="979">
        <f>_xlfn.XLOOKUP($D189,Help2!$D:$D,Help2!Q:Q)</f>
        <v>0</v>
      </c>
      <c r="V189" s="979">
        <f>_xlfn.XLOOKUP($D189,Help2!$D:$D,Help2!R:R)</f>
        <v>0</v>
      </c>
      <c r="W189" s="979">
        <f>_xlfn.XLOOKUP($D189,Help2!$D:$D,Help2!S:S)</f>
        <v>23427.937000000002</v>
      </c>
      <c r="Y189" s="979">
        <f>_xlfn.XLOOKUP($D189,Help2!$D:$D,Help2!V:V)</f>
        <v>7921</v>
      </c>
      <c r="Z189" s="979">
        <f>_xlfn.XLOOKUP($D189,Help2!$D:$D,Help2!W:W)</f>
        <v>4014</v>
      </c>
      <c r="AA189" s="979">
        <f>_xlfn.XLOOKUP($D189,Help2!$D:$D,Help2!X:X)</f>
        <v>0</v>
      </c>
      <c r="AB189" s="979">
        <f>_xlfn.XLOOKUP($D189,Help2!$D:$D,Help2!Y:Y)</f>
        <v>6747</v>
      </c>
      <c r="AC189" s="979">
        <f>_xlfn.XLOOKUP($D189,Help2!$D:$D,Help2!Z:Z)</f>
        <v>731</v>
      </c>
      <c r="AD189" s="979">
        <f>_xlfn.XLOOKUP($D189,Help2!$D:$D,Help2!AA:AA)</f>
        <v>933.17955585365871</v>
      </c>
      <c r="AE189" s="979">
        <f>_xlfn.XLOOKUP($D189,Help2!$D:$D,Help2!AB:AB)</f>
        <v>1297</v>
      </c>
      <c r="AF189" s="979">
        <f>_xlfn.XLOOKUP($D189,Help2!$D:$D,Help2!AC:AC)</f>
        <v>762</v>
      </c>
      <c r="AG189" s="979">
        <f>_xlfn.XLOOKUP($D189,Help2!$D:$D,Help2!AD:AD)</f>
        <v>415.5</v>
      </c>
      <c r="AH189" s="979">
        <f>_xlfn.XLOOKUP($D189,Help2!$D:$D,Help2!AE:AE)</f>
        <v>864.90000000000009</v>
      </c>
      <c r="AI189" s="979">
        <f>_xlfn.XLOOKUP($D189,Help2!$D:$D,Help2!AF:AF)</f>
        <v>3574.9199999999996</v>
      </c>
      <c r="AJ189" s="979">
        <f>_xlfn.XLOOKUP($D189,Help2!$D:$D,Help2!AG:AG)</f>
        <v>337.14875278583656</v>
      </c>
      <c r="AK189" s="979">
        <f>_xlfn.XLOOKUP($D189,Help2!$D:$D,Help2!AH:AH)</f>
        <v>8881.2620074158076</v>
      </c>
      <c r="AL189" s="979">
        <f>_xlfn.XLOOKUP($D189,Help2!$D:$D,Help2!AI:AI)</f>
        <v>457.5</v>
      </c>
      <c r="AM189" s="979">
        <f>_xlfn.XLOOKUP($D189,Help2!$D:$D,Help2!AJ:AJ)</f>
        <v>120.9</v>
      </c>
      <c r="AN189" s="979">
        <f>_xlfn.XLOOKUP($D189,Help2!$D:$D,Help2!AK:AK)</f>
        <v>0</v>
      </c>
    </row>
    <row r="190" spans="1:40" x14ac:dyDescent="0.2">
      <c r="A190" s="1">
        <v>45114</v>
      </c>
      <c r="B190">
        <f t="shared" si="15"/>
        <v>7</v>
      </c>
      <c r="C190">
        <f t="shared" si="16"/>
        <v>2023</v>
      </c>
      <c r="D190" s="872" t="str">
        <f t="shared" si="17"/>
        <v>07´2023</v>
      </c>
      <c r="F190" s="2">
        <f t="shared" si="18"/>
        <v>24</v>
      </c>
      <c r="G190" s="3">
        <f t="shared" si="19"/>
        <v>3.287671232876712E-2</v>
      </c>
      <c r="H190" s="5">
        <f t="shared" si="20"/>
        <v>1</v>
      </c>
      <c r="I190" s="979">
        <f>_xlfn.XLOOKUP($D190,Help2!$D:$D,Help2!H:H)</f>
        <v>19413</v>
      </c>
      <c r="J190" s="979">
        <f>_xlfn.XLOOKUP($D190,Help2!$D:$D,Help2!I:I)</f>
        <v>11935</v>
      </c>
      <c r="K190" s="979">
        <f>_xlfn.XLOOKUP($D190,Help2!$D:$D,Help2!J:J)</f>
        <v>3105</v>
      </c>
      <c r="L190" s="979">
        <f>_xlfn.XLOOKUP($D190,Help2!$D:$D,Help2!K:K)</f>
        <v>3351</v>
      </c>
      <c r="M190" s="979">
        <f>_xlfn.XLOOKUP($D190,Help2!$D:$D,Help2!L:L)</f>
        <v>8398.2378232096235</v>
      </c>
      <c r="N190" s="979">
        <f>_xlfn.XLOOKUP($D190,Help2!$D:$D,Help2!M:M)</f>
        <v>10215.143527692988</v>
      </c>
      <c r="P190" s="979">
        <f>_xlfn.XLOOKUP($D190,Help2!$D:$D,Help2!F:F)</f>
        <v>730</v>
      </c>
      <c r="Q190" s="979">
        <f t="shared" si="13"/>
        <v>744</v>
      </c>
      <c r="R190" s="979">
        <f>_xlfn.XLOOKUP($D190,Help2!$D:$D,Help2!N:N)</f>
        <v>8233.7827311602196</v>
      </c>
      <c r="S190" s="979">
        <f>_xlfn.XLOOKUP($D190,Help2!$D:$D,Help2!O:O)</f>
        <v>7703.7</v>
      </c>
      <c r="T190" s="979">
        <f>_xlfn.XLOOKUP($D190,Help2!$D:$D,Help2!P:P)</f>
        <v>0</v>
      </c>
      <c r="U190" s="979">
        <f>_xlfn.XLOOKUP($D190,Help2!$D:$D,Help2!Q:Q)</f>
        <v>0</v>
      </c>
      <c r="V190" s="979">
        <f>_xlfn.XLOOKUP($D190,Help2!$D:$D,Help2!R:R)</f>
        <v>0</v>
      </c>
      <c r="W190" s="979">
        <f>_xlfn.XLOOKUP($D190,Help2!$D:$D,Help2!S:S)</f>
        <v>23427.937000000002</v>
      </c>
      <c r="Y190" s="979">
        <f>_xlfn.XLOOKUP($D190,Help2!$D:$D,Help2!V:V)</f>
        <v>7921</v>
      </c>
      <c r="Z190" s="979">
        <f>_xlfn.XLOOKUP($D190,Help2!$D:$D,Help2!W:W)</f>
        <v>4014</v>
      </c>
      <c r="AA190" s="979">
        <f>_xlfn.XLOOKUP($D190,Help2!$D:$D,Help2!X:X)</f>
        <v>0</v>
      </c>
      <c r="AB190" s="979">
        <f>_xlfn.XLOOKUP($D190,Help2!$D:$D,Help2!Y:Y)</f>
        <v>6747</v>
      </c>
      <c r="AC190" s="979">
        <f>_xlfn.XLOOKUP($D190,Help2!$D:$D,Help2!Z:Z)</f>
        <v>731</v>
      </c>
      <c r="AD190" s="979">
        <f>_xlfn.XLOOKUP($D190,Help2!$D:$D,Help2!AA:AA)</f>
        <v>933.17955585365871</v>
      </c>
      <c r="AE190" s="979">
        <f>_xlfn.XLOOKUP($D190,Help2!$D:$D,Help2!AB:AB)</f>
        <v>1297</v>
      </c>
      <c r="AF190" s="979">
        <f>_xlfn.XLOOKUP($D190,Help2!$D:$D,Help2!AC:AC)</f>
        <v>762</v>
      </c>
      <c r="AG190" s="979">
        <f>_xlfn.XLOOKUP($D190,Help2!$D:$D,Help2!AD:AD)</f>
        <v>415.5</v>
      </c>
      <c r="AH190" s="979">
        <f>_xlfn.XLOOKUP($D190,Help2!$D:$D,Help2!AE:AE)</f>
        <v>864.90000000000009</v>
      </c>
      <c r="AI190" s="979">
        <f>_xlfn.XLOOKUP($D190,Help2!$D:$D,Help2!AF:AF)</f>
        <v>3574.9199999999996</v>
      </c>
      <c r="AJ190" s="979">
        <f>_xlfn.XLOOKUP($D190,Help2!$D:$D,Help2!AG:AG)</f>
        <v>337.14875278583656</v>
      </c>
      <c r="AK190" s="979">
        <f>_xlfn.XLOOKUP($D190,Help2!$D:$D,Help2!AH:AH)</f>
        <v>8881.2620074158076</v>
      </c>
      <c r="AL190" s="979">
        <f>_xlfn.XLOOKUP($D190,Help2!$D:$D,Help2!AI:AI)</f>
        <v>457.5</v>
      </c>
      <c r="AM190" s="979">
        <f>_xlfn.XLOOKUP($D190,Help2!$D:$D,Help2!AJ:AJ)</f>
        <v>120.9</v>
      </c>
      <c r="AN190" s="979">
        <f>_xlfn.XLOOKUP($D190,Help2!$D:$D,Help2!AK:AK)</f>
        <v>0</v>
      </c>
    </row>
    <row r="191" spans="1:40" x14ac:dyDescent="0.2">
      <c r="A191" s="1">
        <v>45115</v>
      </c>
      <c r="B191">
        <f t="shared" si="15"/>
        <v>7</v>
      </c>
      <c r="C191">
        <f t="shared" si="16"/>
        <v>2023</v>
      </c>
      <c r="D191" s="872" t="str">
        <f t="shared" si="17"/>
        <v>07´2023</v>
      </c>
      <c r="F191" s="2">
        <f t="shared" si="18"/>
        <v>24</v>
      </c>
      <c r="G191" s="3">
        <f t="shared" si="19"/>
        <v>3.287671232876712E-2</v>
      </c>
      <c r="H191" s="5">
        <f t="shared" si="20"/>
        <v>1</v>
      </c>
      <c r="I191" s="979">
        <f>_xlfn.XLOOKUP($D191,Help2!$D:$D,Help2!H:H)</f>
        <v>19413</v>
      </c>
      <c r="J191" s="979">
        <f>_xlfn.XLOOKUP($D191,Help2!$D:$D,Help2!I:I)</f>
        <v>11935</v>
      </c>
      <c r="K191" s="979">
        <f>_xlfn.XLOOKUP($D191,Help2!$D:$D,Help2!J:J)</f>
        <v>3105</v>
      </c>
      <c r="L191" s="979">
        <f>_xlfn.XLOOKUP($D191,Help2!$D:$D,Help2!K:K)</f>
        <v>3351</v>
      </c>
      <c r="M191" s="979">
        <f>_xlfn.XLOOKUP($D191,Help2!$D:$D,Help2!L:L)</f>
        <v>8398.2378232096235</v>
      </c>
      <c r="N191" s="979">
        <f>_xlfn.XLOOKUP($D191,Help2!$D:$D,Help2!M:M)</f>
        <v>10215.143527692988</v>
      </c>
      <c r="P191" s="979">
        <f>_xlfn.XLOOKUP($D191,Help2!$D:$D,Help2!F:F)</f>
        <v>730</v>
      </c>
      <c r="Q191" s="979">
        <f t="shared" si="13"/>
        <v>744</v>
      </c>
      <c r="R191" s="979">
        <f>_xlfn.XLOOKUP($D191,Help2!$D:$D,Help2!N:N)</f>
        <v>8233.7827311602196</v>
      </c>
      <c r="S191" s="979">
        <f>_xlfn.XLOOKUP($D191,Help2!$D:$D,Help2!O:O)</f>
        <v>7703.7</v>
      </c>
      <c r="T191" s="979">
        <f>_xlfn.XLOOKUP($D191,Help2!$D:$D,Help2!P:P)</f>
        <v>0</v>
      </c>
      <c r="U191" s="979">
        <f>_xlfn.XLOOKUP($D191,Help2!$D:$D,Help2!Q:Q)</f>
        <v>0</v>
      </c>
      <c r="V191" s="979">
        <f>_xlfn.XLOOKUP($D191,Help2!$D:$D,Help2!R:R)</f>
        <v>0</v>
      </c>
      <c r="W191" s="979">
        <f>_xlfn.XLOOKUP($D191,Help2!$D:$D,Help2!S:S)</f>
        <v>23427.937000000002</v>
      </c>
      <c r="Y191" s="979">
        <f>_xlfn.XLOOKUP($D191,Help2!$D:$D,Help2!V:V)</f>
        <v>7921</v>
      </c>
      <c r="Z191" s="979">
        <f>_xlfn.XLOOKUP($D191,Help2!$D:$D,Help2!W:W)</f>
        <v>4014</v>
      </c>
      <c r="AA191" s="979">
        <f>_xlfn.XLOOKUP($D191,Help2!$D:$D,Help2!X:X)</f>
        <v>0</v>
      </c>
      <c r="AB191" s="979">
        <f>_xlfn.XLOOKUP($D191,Help2!$D:$D,Help2!Y:Y)</f>
        <v>6747</v>
      </c>
      <c r="AC191" s="979">
        <f>_xlfn.XLOOKUP($D191,Help2!$D:$D,Help2!Z:Z)</f>
        <v>731</v>
      </c>
      <c r="AD191" s="979">
        <f>_xlfn.XLOOKUP($D191,Help2!$D:$D,Help2!AA:AA)</f>
        <v>933.17955585365871</v>
      </c>
      <c r="AE191" s="979">
        <f>_xlfn.XLOOKUP($D191,Help2!$D:$D,Help2!AB:AB)</f>
        <v>1297</v>
      </c>
      <c r="AF191" s="979">
        <f>_xlfn.XLOOKUP($D191,Help2!$D:$D,Help2!AC:AC)</f>
        <v>762</v>
      </c>
      <c r="AG191" s="979">
        <f>_xlfn.XLOOKUP($D191,Help2!$D:$D,Help2!AD:AD)</f>
        <v>415.5</v>
      </c>
      <c r="AH191" s="979">
        <f>_xlfn.XLOOKUP($D191,Help2!$D:$D,Help2!AE:AE)</f>
        <v>864.90000000000009</v>
      </c>
      <c r="AI191" s="979">
        <f>_xlfn.XLOOKUP($D191,Help2!$D:$D,Help2!AF:AF)</f>
        <v>3574.9199999999996</v>
      </c>
      <c r="AJ191" s="979">
        <f>_xlfn.XLOOKUP($D191,Help2!$D:$D,Help2!AG:AG)</f>
        <v>337.14875278583656</v>
      </c>
      <c r="AK191" s="979">
        <f>_xlfn.XLOOKUP($D191,Help2!$D:$D,Help2!AH:AH)</f>
        <v>8881.2620074158076</v>
      </c>
      <c r="AL191" s="979">
        <f>_xlfn.XLOOKUP($D191,Help2!$D:$D,Help2!AI:AI)</f>
        <v>457.5</v>
      </c>
      <c r="AM191" s="979">
        <f>_xlfn.XLOOKUP($D191,Help2!$D:$D,Help2!AJ:AJ)</f>
        <v>120.9</v>
      </c>
      <c r="AN191" s="979">
        <f>_xlfn.XLOOKUP($D191,Help2!$D:$D,Help2!AK:AK)</f>
        <v>0</v>
      </c>
    </row>
    <row r="192" spans="1:40" x14ac:dyDescent="0.2">
      <c r="A192" s="1">
        <v>45116</v>
      </c>
      <c r="B192">
        <f t="shared" si="15"/>
        <v>7</v>
      </c>
      <c r="C192">
        <f t="shared" si="16"/>
        <v>2023</v>
      </c>
      <c r="D192" s="872" t="str">
        <f t="shared" si="17"/>
        <v>07´2023</v>
      </c>
      <c r="F192" s="2">
        <f t="shared" si="18"/>
        <v>24</v>
      </c>
      <c r="G192" s="3">
        <f t="shared" si="19"/>
        <v>3.287671232876712E-2</v>
      </c>
      <c r="H192" s="5">
        <f t="shared" si="20"/>
        <v>1</v>
      </c>
      <c r="I192" s="979">
        <f>_xlfn.XLOOKUP($D192,Help2!$D:$D,Help2!H:H)</f>
        <v>19413</v>
      </c>
      <c r="J192" s="979">
        <f>_xlfn.XLOOKUP($D192,Help2!$D:$D,Help2!I:I)</f>
        <v>11935</v>
      </c>
      <c r="K192" s="979">
        <f>_xlfn.XLOOKUP($D192,Help2!$D:$D,Help2!J:J)</f>
        <v>3105</v>
      </c>
      <c r="L192" s="979">
        <f>_xlfn.XLOOKUP($D192,Help2!$D:$D,Help2!K:K)</f>
        <v>3351</v>
      </c>
      <c r="M192" s="979">
        <f>_xlfn.XLOOKUP($D192,Help2!$D:$D,Help2!L:L)</f>
        <v>8398.2378232096235</v>
      </c>
      <c r="N192" s="979">
        <f>_xlfn.XLOOKUP($D192,Help2!$D:$D,Help2!M:M)</f>
        <v>10215.143527692988</v>
      </c>
      <c r="P192" s="979">
        <f>_xlfn.XLOOKUP($D192,Help2!$D:$D,Help2!F:F)</f>
        <v>730</v>
      </c>
      <c r="Q192" s="979">
        <f t="shared" si="13"/>
        <v>744</v>
      </c>
      <c r="R192" s="979">
        <f>_xlfn.XLOOKUP($D192,Help2!$D:$D,Help2!N:N)</f>
        <v>8233.7827311602196</v>
      </c>
      <c r="S192" s="979">
        <f>_xlfn.XLOOKUP($D192,Help2!$D:$D,Help2!O:O)</f>
        <v>7703.7</v>
      </c>
      <c r="T192" s="979">
        <f>_xlfn.XLOOKUP($D192,Help2!$D:$D,Help2!P:P)</f>
        <v>0</v>
      </c>
      <c r="U192" s="979">
        <f>_xlfn.XLOOKUP($D192,Help2!$D:$D,Help2!Q:Q)</f>
        <v>0</v>
      </c>
      <c r="V192" s="979">
        <f>_xlfn.XLOOKUP($D192,Help2!$D:$D,Help2!R:R)</f>
        <v>0</v>
      </c>
      <c r="W192" s="979">
        <f>_xlfn.XLOOKUP($D192,Help2!$D:$D,Help2!S:S)</f>
        <v>23427.937000000002</v>
      </c>
      <c r="Y192" s="979">
        <f>_xlfn.XLOOKUP($D192,Help2!$D:$D,Help2!V:V)</f>
        <v>7921</v>
      </c>
      <c r="Z192" s="979">
        <f>_xlfn.XLOOKUP($D192,Help2!$D:$D,Help2!W:W)</f>
        <v>4014</v>
      </c>
      <c r="AA192" s="979">
        <f>_xlfn.XLOOKUP($D192,Help2!$D:$D,Help2!X:X)</f>
        <v>0</v>
      </c>
      <c r="AB192" s="979">
        <f>_xlfn.XLOOKUP($D192,Help2!$D:$D,Help2!Y:Y)</f>
        <v>6747</v>
      </c>
      <c r="AC192" s="979">
        <f>_xlfn.XLOOKUP($D192,Help2!$D:$D,Help2!Z:Z)</f>
        <v>731</v>
      </c>
      <c r="AD192" s="979">
        <f>_xlfn.XLOOKUP($D192,Help2!$D:$D,Help2!AA:AA)</f>
        <v>933.17955585365871</v>
      </c>
      <c r="AE192" s="979">
        <f>_xlfn.XLOOKUP($D192,Help2!$D:$D,Help2!AB:AB)</f>
        <v>1297</v>
      </c>
      <c r="AF192" s="979">
        <f>_xlfn.XLOOKUP($D192,Help2!$D:$D,Help2!AC:AC)</f>
        <v>762</v>
      </c>
      <c r="AG192" s="979">
        <f>_xlfn.XLOOKUP($D192,Help2!$D:$D,Help2!AD:AD)</f>
        <v>415.5</v>
      </c>
      <c r="AH192" s="979">
        <f>_xlfn.XLOOKUP($D192,Help2!$D:$D,Help2!AE:AE)</f>
        <v>864.90000000000009</v>
      </c>
      <c r="AI192" s="979">
        <f>_xlfn.XLOOKUP($D192,Help2!$D:$D,Help2!AF:AF)</f>
        <v>3574.9199999999996</v>
      </c>
      <c r="AJ192" s="979">
        <f>_xlfn.XLOOKUP($D192,Help2!$D:$D,Help2!AG:AG)</f>
        <v>337.14875278583656</v>
      </c>
      <c r="AK192" s="979">
        <f>_xlfn.XLOOKUP($D192,Help2!$D:$D,Help2!AH:AH)</f>
        <v>8881.2620074158076</v>
      </c>
      <c r="AL192" s="979">
        <f>_xlfn.XLOOKUP($D192,Help2!$D:$D,Help2!AI:AI)</f>
        <v>457.5</v>
      </c>
      <c r="AM192" s="979">
        <f>_xlfn.XLOOKUP($D192,Help2!$D:$D,Help2!AJ:AJ)</f>
        <v>120.9</v>
      </c>
      <c r="AN192" s="979">
        <f>_xlfn.XLOOKUP($D192,Help2!$D:$D,Help2!AK:AK)</f>
        <v>0</v>
      </c>
    </row>
    <row r="193" spans="1:40" x14ac:dyDescent="0.2">
      <c r="A193" s="1">
        <v>45117</v>
      </c>
      <c r="B193">
        <f t="shared" si="15"/>
        <v>7</v>
      </c>
      <c r="C193">
        <f t="shared" si="16"/>
        <v>2023</v>
      </c>
      <c r="D193" s="872" t="str">
        <f t="shared" si="17"/>
        <v>07´2023</v>
      </c>
      <c r="F193" s="2">
        <f t="shared" si="18"/>
        <v>24</v>
      </c>
      <c r="G193" s="3">
        <f t="shared" si="19"/>
        <v>3.287671232876712E-2</v>
      </c>
      <c r="H193" s="5">
        <f t="shared" si="20"/>
        <v>1</v>
      </c>
      <c r="I193" s="979">
        <f>_xlfn.XLOOKUP($D193,Help2!$D:$D,Help2!H:H)</f>
        <v>19413</v>
      </c>
      <c r="J193" s="979">
        <f>_xlfn.XLOOKUP($D193,Help2!$D:$D,Help2!I:I)</f>
        <v>11935</v>
      </c>
      <c r="K193" s="979">
        <f>_xlfn.XLOOKUP($D193,Help2!$D:$D,Help2!J:J)</f>
        <v>3105</v>
      </c>
      <c r="L193" s="979">
        <f>_xlfn.XLOOKUP($D193,Help2!$D:$D,Help2!K:K)</f>
        <v>3351</v>
      </c>
      <c r="M193" s="979">
        <f>_xlfn.XLOOKUP($D193,Help2!$D:$D,Help2!L:L)</f>
        <v>8398.2378232096235</v>
      </c>
      <c r="N193" s="979">
        <f>_xlfn.XLOOKUP($D193,Help2!$D:$D,Help2!M:M)</f>
        <v>10215.143527692988</v>
      </c>
      <c r="P193" s="979">
        <f>_xlfn.XLOOKUP($D193,Help2!$D:$D,Help2!F:F)</f>
        <v>730</v>
      </c>
      <c r="Q193" s="979">
        <f t="shared" si="13"/>
        <v>744</v>
      </c>
      <c r="R193" s="979">
        <f>_xlfn.XLOOKUP($D193,Help2!$D:$D,Help2!N:N)</f>
        <v>8233.7827311602196</v>
      </c>
      <c r="S193" s="979">
        <f>_xlfn.XLOOKUP($D193,Help2!$D:$D,Help2!O:O)</f>
        <v>7703.7</v>
      </c>
      <c r="T193" s="979">
        <f>_xlfn.XLOOKUP($D193,Help2!$D:$D,Help2!P:P)</f>
        <v>0</v>
      </c>
      <c r="U193" s="979">
        <f>_xlfn.XLOOKUP($D193,Help2!$D:$D,Help2!Q:Q)</f>
        <v>0</v>
      </c>
      <c r="V193" s="979">
        <f>_xlfn.XLOOKUP($D193,Help2!$D:$D,Help2!R:R)</f>
        <v>0</v>
      </c>
      <c r="W193" s="979">
        <f>_xlfn.XLOOKUP($D193,Help2!$D:$D,Help2!S:S)</f>
        <v>23427.937000000002</v>
      </c>
      <c r="Y193" s="979">
        <f>_xlfn.XLOOKUP($D193,Help2!$D:$D,Help2!V:V)</f>
        <v>7921</v>
      </c>
      <c r="Z193" s="979">
        <f>_xlfn.XLOOKUP($D193,Help2!$D:$D,Help2!W:W)</f>
        <v>4014</v>
      </c>
      <c r="AA193" s="979">
        <f>_xlfn.XLOOKUP($D193,Help2!$D:$D,Help2!X:X)</f>
        <v>0</v>
      </c>
      <c r="AB193" s="979">
        <f>_xlfn.XLOOKUP($D193,Help2!$D:$D,Help2!Y:Y)</f>
        <v>6747</v>
      </c>
      <c r="AC193" s="979">
        <f>_xlfn.XLOOKUP($D193,Help2!$D:$D,Help2!Z:Z)</f>
        <v>731</v>
      </c>
      <c r="AD193" s="979">
        <f>_xlfn.XLOOKUP($D193,Help2!$D:$D,Help2!AA:AA)</f>
        <v>933.17955585365871</v>
      </c>
      <c r="AE193" s="979">
        <f>_xlfn.XLOOKUP($D193,Help2!$D:$D,Help2!AB:AB)</f>
        <v>1297</v>
      </c>
      <c r="AF193" s="979">
        <f>_xlfn.XLOOKUP($D193,Help2!$D:$D,Help2!AC:AC)</f>
        <v>762</v>
      </c>
      <c r="AG193" s="979">
        <f>_xlfn.XLOOKUP($D193,Help2!$D:$D,Help2!AD:AD)</f>
        <v>415.5</v>
      </c>
      <c r="AH193" s="979">
        <f>_xlfn.XLOOKUP($D193,Help2!$D:$D,Help2!AE:AE)</f>
        <v>864.90000000000009</v>
      </c>
      <c r="AI193" s="979">
        <f>_xlfn.XLOOKUP($D193,Help2!$D:$D,Help2!AF:AF)</f>
        <v>3574.9199999999996</v>
      </c>
      <c r="AJ193" s="979">
        <f>_xlfn.XLOOKUP($D193,Help2!$D:$D,Help2!AG:AG)</f>
        <v>337.14875278583656</v>
      </c>
      <c r="AK193" s="979">
        <f>_xlfn.XLOOKUP($D193,Help2!$D:$D,Help2!AH:AH)</f>
        <v>8881.2620074158076</v>
      </c>
      <c r="AL193" s="979">
        <f>_xlfn.XLOOKUP($D193,Help2!$D:$D,Help2!AI:AI)</f>
        <v>457.5</v>
      </c>
      <c r="AM193" s="979">
        <f>_xlfn.XLOOKUP($D193,Help2!$D:$D,Help2!AJ:AJ)</f>
        <v>120.9</v>
      </c>
      <c r="AN193" s="979">
        <f>_xlfn.XLOOKUP($D193,Help2!$D:$D,Help2!AK:AK)</f>
        <v>0</v>
      </c>
    </row>
    <row r="194" spans="1:40" x14ac:dyDescent="0.2">
      <c r="A194" s="1">
        <v>45118</v>
      </c>
      <c r="B194">
        <f t="shared" si="15"/>
        <v>7</v>
      </c>
      <c r="C194">
        <f t="shared" si="16"/>
        <v>2023</v>
      </c>
      <c r="D194" s="872" t="str">
        <f t="shared" si="17"/>
        <v>07´2023</v>
      </c>
      <c r="F194" s="2">
        <f t="shared" si="18"/>
        <v>24</v>
      </c>
      <c r="G194" s="3">
        <f t="shared" si="19"/>
        <v>3.287671232876712E-2</v>
      </c>
      <c r="H194" s="5">
        <f t="shared" si="20"/>
        <v>1</v>
      </c>
      <c r="I194" s="979">
        <f>_xlfn.XLOOKUP($D194,Help2!$D:$D,Help2!H:H)</f>
        <v>19413</v>
      </c>
      <c r="J194" s="979">
        <f>_xlfn.XLOOKUP($D194,Help2!$D:$D,Help2!I:I)</f>
        <v>11935</v>
      </c>
      <c r="K194" s="979">
        <f>_xlfn.XLOOKUP($D194,Help2!$D:$D,Help2!J:J)</f>
        <v>3105</v>
      </c>
      <c r="L194" s="979">
        <f>_xlfn.XLOOKUP($D194,Help2!$D:$D,Help2!K:K)</f>
        <v>3351</v>
      </c>
      <c r="M194" s="979">
        <f>_xlfn.XLOOKUP($D194,Help2!$D:$D,Help2!L:L)</f>
        <v>8398.2378232096235</v>
      </c>
      <c r="N194" s="979">
        <f>_xlfn.XLOOKUP($D194,Help2!$D:$D,Help2!M:M)</f>
        <v>10215.143527692988</v>
      </c>
      <c r="P194" s="979">
        <f>_xlfn.XLOOKUP($D194,Help2!$D:$D,Help2!F:F)</f>
        <v>730</v>
      </c>
      <c r="Q194" s="979">
        <f t="shared" si="13"/>
        <v>744</v>
      </c>
      <c r="R194" s="979">
        <f>_xlfn.XLOOKUP($D194,Help2!$D:$D,Help2!N:N)</f>
        <v>8233.7827311602196</v>
      </c>
      <c r="S194" s="979">
        <f>_xlfn.XLOOKUP($D194,Help2!$D:$D,Help2!O:O)</f>
        <v>7703.7</v>
      </c>
      <c r="T194" s="979">
        <f>_xlfn.XLOOKUP($D194,Help2!$D:$D,Help2!P:P)</f>
        <v>0</v>
      </c>
      <c r="U194" s="979">
        <f>_xlfn.XLOOKUP($D194,Help2!$D:$D,Help2!Q:Q)</f>
        <v>0</v>
      </c>
      <c r="V194" s="979">
        <f>_xlfn.XLOOKUP($D194,Help2!$D:$D,Help2!R:R)</f>
        <v>0</v>
      </c>
      <c r="W194" s="979">
        <f>_xlfn.XLOOKUP($D194,Help2!$D:$D,Help2!S:S)</f>
        <v>23427.937000000002</v>
      </c>
      <c r="Y194" s="979">
        <f>_xlfn.XLOOKUP($D194,Help2!$D:$D,Help2!V:V)</f>
        <v>7921</v>
      </c>
      <c r="Z194" s="979">
        <f>_xlfn.XLOOKUP($D194,Help2!$D:$D,Help2!W:W)</f>
        <v>4014</v>
      </c>
      <c r="AA194" s="979">
        <f>_xlfn.XLOOKUP($D194,Help2!$D:$D,Help2!X:X)</f>
        <v>0</v>
      </c>
      <c r="AB194" s="979">
        <f>_xlfn.XLOOKUP($D194,Help2!$D:$D,Help2!Y:Y)</f>
        <v>6747</v>
      </c>
      <c r="AC194" s="979">
        <f>_xlfn.XLOOKUP($D194,Help2!$D:$D,Help2!Z:Z)</f>
        <v>731</v>
      </c>
      <c r="AD194" s="979">
        <f>_xlfn.XLOOKUP($D194,Help2!$D:$D,Help2!AA:AA)</f>
        <v>933.17955585365871</v>
      </c>
      <c r="AE194" s="979">
        <f>_xlfn.XLOOKUP($D194,Help2!$D:$D,Help2!AB:AB)</f>
        <v>1297</v>
      </c>
      <c r="AF194" s="979">
        <f>_xlfn.XLOOKUP($D194,Help2!$D:$D,Help2!AC:AC)</f>
        <v>762</v>
      </c>
      <c r="AG194" s="979">
        <f>_xlfn.XLOOKUP($D194,Help2!$D:$D,Help2!AD:AD)</f>
        <v>415.5</v>
      </c>
      <c r="AH194" s="979">
        <f>_xlfn.XLOOKUP($D194,Help2!$D:$D,Help2!AE:AE)</f>
        <v>864.90000000000009</v>
      </c>
      <c r="AI194" s="979">
        <f>_xlfn.XLOOKUP($D194,Help2!$D:$D,Help2!AF:AF)</f>
        <v>3574.9199999999996</v>
      </c>
      <c r="AJ194" s="979">
        <f>_xlfn.XLOOKUP($D194,Help2!$D:$D,Help2!AG:AG)</f>
        <v>337.14875278583656</v>
      </c>
      <c r="AK194" s="979">
        <f>_xlfn.XLOOKUP($D194,Help2!$D:$D,Help2!AH:AH)</f>
        <v>8881.2620074158076</v>
      </c>
      <c r="AL194" s="979">
        <f>_xlfn.XLOOKUP($D194,Help2!$D:$D,Help2!AI:AI)</f>
        <v>457.5</v>
      </c>
      <c r="AM194" s="979">
        <f>_xlfn.XLOOKUP($D194,Help2!$D:$D,Help2!AJ:AJ)</f>
        <v>120.9</v>
      </c>
      <c r="AN194" s="979">
        <f>_xlfn.XLOOKUP($D194,Help2!$D:$D,Help2!AK:AK)</f>
        <v>0</v>
      </c>
    </row>
    <row r="195" spans="1:40" x14ac:dyDescent="0.2">
      <c r="A195" s="1">
        <v>45119</v>
      </c>
      <c r="B195">
        <f t="shared" si="15"/>
        <v>7</v>
      </c>
      <c r="C195">
        <f t="shared" si="16"/>
        <v>2023</v>
      </c>
      <c r="D195" s="872" t="str">
        <f t="shared" si="17"/>
        <v>07´2023</v>
      </c>
      <c r="F195" s="2">
        <f t="shared" si="18"/>
        <v>24</v>
      </c>
      <c r="G195" s="3">
        <f t="shared" si="19"/>
        <v>3.287671232876712E-2</v>
      </c>
      <c r="H195" s="5">
        <f t="shared" si="20"/>
        <v>1</v>
      </c>
      <c r="I195" s="979">
        <f>_xlfn.XLOOKUP($D195,Help2!$D:$D,Help2!H:H)</f>
        <v>19413</v>
      </c>
      <c r="J195" s="979">
        <f>_xlfn.XLOOKUP($D195,Help2!$D:$D,Help2!I:I)</f>
        <v>11935</v>
      </c>
      <c r="K195" s="979">
        <f>_xlfn.XLOOKUP($D195,Help2!$D:$D,Help2!J:J)</f>
        <v>3105</v>
      </c>
      <c r="L195" s="979">
        <f>_xlfn.XLOOKUP($D195,Help2!$D:$D,Help2!K:K)</f>
        <v>3351</v>
      </c>
      <c r="M195" s="979">
        <f>_xlfn.XLOOKUP($D195,Help2!$D:$D,Help2!L:L)</f>
        <v>8398.2378232096235</v>
      </c>
      <c r="N195" s="979">
        <f>_xlfn.XLOOKUP($D195,Help2!$D:$D,Help2!M:M)</f>
        <v>10215.143527692988</v>
      </c>
      <c r="P195" s="979">
        <f>_xlfn.XLOOKUP($D195,Help2!$D:$D,Help2!F:F)</f>
        <v>730</v>
      </c>
      <c r="Q195" s="979">
        <f t="shared" si="13"/>
        <v>744</v>
      </c>
      <c r="R195" s="979">
        <f>_xlfn.XLOOKUP($D195,Help2!$D:$D,Help2!N:N)</f>
        <v>8233.7827311602196</v>
      </c>
      <c r="S195" s="979">
        <f>_xlfn.XLOOKUP($D195,Help2!$D:$D,Help2!O:O)</f>
        <v>7703.7</v>
      </c>
      <c r="T195" s="979">
        <f>_xlfn.XLOOKUP($D195,Help2!$D:$D,Help2!P:P)</f>
        <v>0</v>
      </c>
      <c r="U195" s="979">
        <f>_xlfn.XLOOKUP($D195,Help2!$D:$D,Help2!Q:Q)</f>
        <v>0</v>
      </c>
      <c r="V195" s="979">
        <f>_xlfn.XLOOKUP($D195,Help2!$D:$D,Help2!R:R)</f>
        <v>0</v>
      </c>
      <c r="W195" s="979">
        <f>_xlfn.XLOOKUP($D195,Help2!$D:$D,Help2!S:S)</f>
        <v>23427.937000000002</v>
      </c>
      <c r="Y195" s="979">
        <f>_xlfn.XLOOKUP($D195,Help2!$D:$D,Help2!V:V)</f>
        <v>7921</v>
      </c>
      <c r="Z195" s="979">
        <f>_xlfn.XLOOKUP($D195,Help2!$D:$D,Help2!W:W)</f>
        <v>4014</v>
      </c>
      <c r="AA195" s="979">
        <f>_xlfn.XLOOKUP($D195,Help2!$D:$D,Help2!X:X)</f>
        <v>0</v>
      </c>
      <c r="AB195" s="979">
        <f>_xlfn.XLOOKUP($D195,Help2!$D:$D,Help2!Y:Y)</f>
        <v>6747</v>
      </c>
      <c r="AC195" s="979">
        <f>_xlfn.XLOOKUP($D195,Help2!$D:$D,Help2!Z:Z)</f>
        <v>731</v>
      </c>
      <c r="AD195" s="979">
        <f>_xlfn.XLOOKUP($D195,Help2!$D:$D,Help2!AA:AA)</f>
        <v>933.17955585365871</v>
      </c>
      <c r="AE195" s="979">
        <f>_xlfn.XLOOKUP($D195,Help2!$D:$D,Help2!AB:AB)</f>
        <v>1297</v>
      </c>
      <c r="AF195" s="979">
        <f>_xlfn.XLOOKUP($D195,Help2!$D:$D,Help2!AC:AC)</f>
        <v>762</v>
      </c>
      <c r="AG195" s="979">
        <f>_xlfn.XLOOKUP($D195,Help2!$D:$D,Help2!AD:AD)</f>
        <v>415.5</v>
      </c>
      <c r="AH195" s="979">
        <f>_xlfn.XLOOKUP($D195,Help2!$D:$D,Help2!AE:AE)</f>
        <v>864.90000000000009</v>
      </c>
      <c r="AI195" s="979">
        <f>_xlfn.XLOOKUP($D195,Help2!$D:$D,Help2!AF:AF)</f>
        <v>3574.9199999999996</v>
      </c>
      <c r="AJ195" s="979">
        <f>_xlfn.XLOOKUP($D195,Help2!$D:$D,Help2!AG:AG)</f>
        <v>337.14875278583656</v>
      </c>
      <c r="AK195" s="979">
        <f>_xlfn.XLOOKUP($D195,Help2!$D:$D,Help2!AH:AH)</f>
        <v>8881.2620074158076</v>
      </c>
      <c r="AL195" s="979">
        <f>_xlfn.XLOOKUP($D195,Help2!$D:$D,Help2!AI:AI)</f>
        <v>457.5</v>
      </c>
      <c r="AM195" s="979">
        <f>_xlfn.XLOOKUP($D195,Help2!$D:$D,Help2!AJ:AJ)</f>
        <v>120.9</v>
      </c>
      <c r="AN195" s="979">
        <f>_xlfn.XLOOKUP($D195,Help2!$D:$D,Help2!AK:AK)</f>
        <v>0</v>
      </c>
    </row>
    <row r="196" spans="1:40" x14ac:dyDescent="0.2">
      <c r="A196" s="1">
        <v>45120</v>
      </c>
      <c r="B196">
        <f t="shared" si="15"/>
        <v>7</v>
      </c>
      <c r="C196">
        <f t="shared" si="16"/>
        <v>2023</v>
      </c>
      <c r="D196" s="872" t="str">
        <f t="shared" si="17"/>
        <v>07´2023</v>
      </c>
      <c r="F196" s="2">
        <f t="shared" si="18"/>
        <v>24</v>
      </c>
      <c r="G196" s="3">
        <f t="shared" si="19"/>
        <v>3.287671232876712E-2</v>
      </c>
      <c r="H196" s="5">
        <f t="shared" si="20"/>
        <v>1</v>
      </c>
      <c r="I196" s="979">
        <f>_xlfn.XLOOKUP($D196,Help2!$D:$D,Help2!H:H)</f>
        <v>19413</v>
      </c>
      <c r="J196" s="979">
        <f>_xlfn.XLOOKUP($D196,Help2!$D:$D,Help2!I:I)</f>
        <v>11935</v>
      </c>
      <c r="K196" s="979">
        <f>_xlfn.XLOOKUP($D196,Help2!$D:$D,Help2!J:J)</f>
        <v>3105</v>
      </c>
      <c r="L196" s="979">
        <f>_xlfn.XLOOKUP($D196,Help2!$D:$D,Help2!K:K)</f>
        <v>3351</v>
      </c>
      <c r="M196" s="979">
        <f>_xlfn.XLOOKUP($D196,Help2!$D:$D,Help2!L:L)</f>
        <v>8398.2378232096235</v>
      </c>
      <c r="N196" s="979">
        <f>_xlfn.XLOOKUP($D196,Help2!$D:$D,Help2!M:M)</f>
        <v>10215.143527692988</v>
      </c>
      <c r="P196" s="979">
        <f>_xlfn.XLOOKUP($D196,Help2!$D:$D,Help2!F:F)</f>
        <v>730</v>
      </c>
      <c r="Q196" s="979">
        <f t="shared" si="13"/>
        <v>744</v>
      </c>
      <c r="R196" s="979">
        <f>_xlfn.XLOOKUP($D196,Help2!$D:$D,Help2!N:N)</f>
        <v>8233.7827311602196</v>
      </c>
      <c r="S196" s="979">
        <f>_xlfn.XLOOKUP($D196,Help2!$D:$D,Help2!O:O)</f>
        <v>7703.7</v>
      </c>
      <c r="T196" s="979">
        <f>_xlfn.XLOOKUP($D196,Help2!$D:$D,Help2!P:P)</f>
        <v>0</v>
      </c>
      <c r="U196" s="979">
        <f>_xlfn.XLOOKUP($D196,Help2!$D:$D,Help2!Q:Q)</f>
        <v>0</v>
      </c>
      <c r="V196" s="979">
        <f>_xlfn.XLOOKUP($D196,Help2!$D:$D,Help2!R:R)</f>
        <v>0</v>
      </c>
      <c r="W196" s="979">
        <f>_xlfn.XLOOKUP($D196,Help2!$D:$D,Help2!S:S)</f>
        <v>23427.937000000002</v>
      </c>
      <c r="Y196" s="979">
        <f>_xlfn.XLOOKUP($D196,Help2!$D:$D,Help2!V:V)</f>
        <v>7921</v>
      </c>
      <c r="Z196" s="979">
        <f>_xlfn.XLOOKUP($D196,Help2!$D:$D,Help2!W:W)</f>
        <v>4014</v>
      </c>
      <c r="AA196" s="979">
        <f>_xlfn.XLOOKUP($D196,Help2!$D:$D,Help2!X:X)</f>
        <v>0</v>
      </c>
      <c r="AB196" s="979">
        <f>_xlfn.XLOOKUP($D196,Help2!$D:$D,Help2!Y:Y)</f>
        <v>6747</v>
      </c>
      <c r="AC196" s="979">
        <f>_xlfn.XLOOKUP($D196,Help2!$D:$D,Help2!Z:Z)</f>
        <v>731</v>
      </c>
      <c r="AD196" s="979">
        <f>_xlfn.XLOOKUP($D196,Help2!$D:$D,Help2!AA:AA)</f>
        <v>933.17955585365871</v>
      </c>
      <c r="AE196" s="979">
        <f>_xlfn.XLOOKUP($D196,Help2!$D:$D,Help2!AB:AB)</f>
        <v>1297</v>
      </c>
      <c r="AF196" s="979">
        <f>_xlfn.XLOOKUP($D196,Help2!$D:$D,Help2!AC:AC)</f>
        <v>762</v>
      </c>
      <c r="AG196" s="979">
        <f>_xlfn.XLOOKUP($D196,Help2!$D:$D,Help2!AD:AD)</f>
        <v>415.5</v>
      </c>
      <c r="AH196" s="979">
        <f>_xlfn.XLOOKUP($D196,Help2!$D:$D,Help2!AE:AE)</f>
        <v>864.90000000000009</v>
      </c>
      <c r="AI196" s="979">
        <f>_xlfn.XLOOKUP($D196,Help2!$D:$D,Help2!AF:AF)</f>
        <v>3574.9199999999996</v>
      </c>
      <c r="AJ196" s="979">
        <f>_xlfn.XLOOKUP($D196,Help2!$D:$D,Help2!AG:AG)</f>
        <v>337.14875278583656</v>
      </c>
      <c r="AK196" s="979">
        <f>_xlfn.XLOOKUP($D196,Help2!$D:$D,Help2!AH:AH)</f>
        <v>8881.2620074158076</v>
      </c>
      <c r="AL196" s="979">
        <f>_xlfn.XLOOKUP($D196,Help2!$D:$D,Help2!AI:AI)</f>
        <v>457.5</v>
      </c>
      <c r="AM196" s="979">
        <f>_xlfn.XLOOKUP($D196,Help2!$D:$D,Help2!AJ:AJ)</f>
        <v>120.9</v>
      </c>
      <c r="AN196" s="979">
        <f>_xlfn.XLOOKUP($D196,Help2!$D:$D,Help2!AK:AK)</f>
        <v>0</v>
      </c>
    </row>
    <row r="197" spans="1:40" x14ac:dyDescent="0.2">
      <c r="A197" s="1">
        <v>45121</v>
      </c>
      <c r="B197">
        <f t="shared" si="15"/>
        <v>7</v>
      </c>
      <c r="C197">
        <f t="shared" si="16"/>
        <v>2023</v>
      </c>
      <c r="D197" s="872" t="str">
        <f t="shared" si="17"/>
        <v>07´2023</v>
      </c>
      <c r="F197" s="2">
        <f t="shared" si="18"/>
        <v>24</v>
      </c>
      <c r="G197" s="3">
        <f t="shared" si="19"/>
        <v>3.287671232876712E-2</v>
      </c>
      <c r="H197" s="5">
        <f t="shared" si="20"/>
        <v>1</v>
      </c>
      <c r="I197" s="979">
        <f>_xlfn.XLOOKUP($D197,Help2!$D:$D,Help2!H:H)</f>
        <v>19413</v>
      </c>
      <c r="J197" s="979">
        <f>_xlfn.XLOOKUP($D197,Help2!$D:$D,Help2!I:I)</f>
        <v>11935</v>
      </c>
      <c r="K197" s="979">
        <f>_xlfn.XLOOKUP($D197,Help2!$D:$D,Help2!J:J)</f>
        <v>3105</v>
      </c>
      <c r="L197" s="979">
        <f>_xlfn.XLOOKUP($D197,Help2!$D:$D,Help2!K:K)</f>
        <v>3351</v>
      </c>
      <c r="M197" s="979">
        <f>_xlfn.XLOOKUP($D197,Help2!$D:$D,Help2!L:L)</f>
        <v>8398.2378232096235</v>
      </c>
      <c r="N197" s="979">
        <f>_xlfn.XLOOKUP($D197,Help2!$D:$D,Help2!M:M)</f>
        <v>10215.143527692988</v>
      </c>
      <c r="P197" s="979">
        <f>_xlfn.XLOOKUP($D197,Help2!$D:$D,Help2!F:F)</f>
        <v>730</v>
      </c>
      <c r="Q197" s="979">
        <f t="shared" ref="Q197:Q260" si="21">(EOMONTH(A197,0)-EOMONTH(A197,-1))*24</f>
        <v>744</v>
      </c>
      <c r="R197" s="979">
        <f>_xlfn.XLOOKUP($D197,Help2!$D:$D,Help2!N:N)</f>
        <v>8233.7827311602196</v>
      </c>
      <c r="S197" s="979">
        <f>_xlfn.XLOOKUP($D197,Help2!$D:$D,Help2!O:O)</f>
        <v>7703.7</v>
      </c>
      <c r="T197" s="979">
        <f>_xlfn.XLOOKUP($D197,Help2!$D:$D,Help2!P:P)</f>
        <v>0</v>
      </c>
      <c r="U197" s="979">
        <f>_xlfn.XLOOKUP($D197,Help2!$D:$D,Help2!Q:Q)</f>
        <v>0</v>
      </c>
      <c r="V197" s="979">
        <f>_xlfn.XLOOKUP($D197,Help2!$D:$D,Help2!R:R)</f>
        <v>0</v>
      </c>
      <c r="W197" s="979">
        <f>_xlfn.XLOOKUP($D197,Help2!$D:$D,Help2!S:S)</f>
        <v>23427.937000000002</v>
      </c>
      <c r="Y197" s="979">
        <f>_xlfn.XLOOKUP($D197,Help2!$D:$D,Help2!V:V)</f>
        <v>7921</v>
      </c>
      <c r="Z197" s="979">
        <f>_xlfn.XLOOKUP($D197,Help2!$D:$D,Help2!W:W)</f>
        <v>4014</v>
      </c>
      <c r="AA197" s="979">
        <f>_xlfn.XLOOKUP($D197,Help2!$D:$D,Help2!X:X)</f>
        <v>0</v>
      </c>
      <c r="AB197" s="979">
        <f>_xlfn.XLOOKUP($D197,Help2!$D:$D,Help2!Y:Y)</f>
        <v>6747</v>
      </c>
      <c r="AC197" s="979">
        <f>_xlfn.XLOOKUP($D197,Help2!$D:$D,Help2!Z:Z)</f>
        <v>731</v>
      </c>
      <c r="AD197" s="979">
        <f>_xlfn.XLOOKUP($D197,Help2!$D:$D,Help2!AA:AA)</f>
        <v>933.17955585365871</v>
      </c>
      <c r="AE197" s="979">
        <f>_xlfn.XLOOKUP($D197,Help2!$D:$D,Help2!AB:AB)</f>
        <v>1297</v>
      </c>
      <c r="AF197" s="979">
        <f>_xlfn.XLOOKUP($D197,Help2!$D:$D,Help2!AC:AC)</f>
        <v>762</v>
      </c>
      <c r="AG197" s="979">
        <f>_xlfn.XLOOKUP($D197,Help2!$D:$D,Help2!AD:AD)</f>
        <v>415.5</v>
      </c>
      <c r="AH197" s="979">
        <f>_xlfn.XLOOKUP($D197,Help2!$D:$D,Help2!AE:AE)</f>
        <v>864.90000000000009</v>
      </c>
      <c r="AI197" s="979">
        <f>_xlfn.XLOOKUP($D197,Help2!$D:$D,Help2!AF:AF)</f>
        <v>3574.9199999999996</v>
      </c>
      <c r="AJ197" s="979">
        <f>_xlfn.XLOOKUP($D197,Help2!$D:$D,Help2!AG:AG)</f>
        <v>337.14875278583656</v>
      </c>
      <c r="AK197" s="979">
        <f>_xlfn.XLOOKUP($D197,Help2!$D:$D,Help2!AH:AH)</f>
        <v>8881.2620074158076</v>
      </c>
      <c r="AL197" s="979">
        <f>_xlfn.XLOOKUP($D197,Help2!$D:$D,Help2!AI:AI)</f>
        <v>457.5</v>
      </c>
      <c r="AM197" s="979">
        <f>_xlfn.XLOOKUP($D197,Help2!$D:$D,Help2!AJ:AJ)</f>
        <v>120.9</v>
      </c>
      <c r="AN197" s="979">
        <f>_xlfn.XLOOKUP($D197,Help2!$D:$D,Help2!AK:AK)</f>
        <v>0</v>
      </c>
    </row>
    <row r="198" spans="1:40" x14ac:dyDescent="0.2">
      <c r="A198" s="1">
        <v>45122</v>
      </c>
      <c r="B198">
        <f t="shared" si="15"/>
        <v>7</v>
      </c>
      <c r="C198">
        <f t="shared" si="16"/>
        <v>2023</v>
      </c>
      <c r="D198" s="872" t="str">
        <f t="shared" si="17"/>
        <v>07´2023</v>
      </c>
      <c r="F198" s="2">
        <f t="shared" si="18"/>
        <v>24</v>
      </c>
      <c r="G198" s="3">
        <f t="shared" si="19"/>
        <v>3.287671232876712E-2</v>
      </c>
      <c r="H198" s="5">
        <f t="shared" si="20"/>
        <v>1</v>
      </c>
      <c r="I198" s="979">
        <f>_xlfn.XLOOKUP($D198,Help2!$D:$D,Help2!H:H)</f>
        <v>19413</v>
      </c>
      <c r="J198" s="979">
        <f>_xlfn.XLOOKUP($D198,Help2!$D:$D,Help2!I:I)</f>
        <v>11935</v>
      </c>
      <c r="K198" s="979">
        <f>_xlfn.XLOOKUP($D198,Help2!$D:$D,Help2!J:J)</f>
        <v>3105</v>
      </c>
      <c r="L198" s="979">
        <f>_xlfn.XLOOKUP($D198,Help2!$D:$D,Help2!K:K)</f>
        <v>3351</v>
      </c>
      <c r="M198" s="979">
        <f>_xlfn.XLOOKUP($D198,Help2!$D:$D,Help2!L:L)</f>
        <v>8398.2378232096235</v>
      </c>
      <c r="N198" s="979">
        <f>_xlfn.XLOOKUP($D198,Help2!$D:$D,Help2!M:M)</f>
        <v>10215.143527692988</v>
      </c>
      <c r="P198" s="979">
        <f>_xlfn.XLOOKUP($D198,Help2!$D:$D,Help2!F:F)</f>
        <v>730</v>
      </c>
      <c r="Q198" s="979">
        <f t="shared" si="21"/>
        <v>744</v>
      </c>
      <c r="R198" s="979">
        <f>_xlfn.XLOOKUP($D198,Help2!$D:$D,Help2!N:N)</f>
        <v>8233.7827311602196</v>
      </c>
      <c r="S198" s="979">
        <f>_xlfn.XLOOKUP($D198,Help2!$D:$D,Help2!O:O)</f>
        <v>7703.7</v>
      </c>
      <c r="T198" s="979">
        <f>_xlfn.XLOOKUP($D198,Help2!$D:$D,Help2!P:P)</f>
        <v>0</v>
      </c>
      <c r="U198" s="979">
        <f>_xlfn.XLOOKUP($D198,Help2!$D:$D,Help2!Q:Q)</f>
        <v>0</v>
      </c>
      <c r="V198" s="979">
        <f>_xlfn.XLOOKUP($D198,Help2!$D:$D,Help2!R:R)</f>
        <v>0</v>
      </c>
      <c r="W198" s="979">
        <f>_xlfn.XLOOKUP($D198,Help2!$D:$D,Help2!S:S)</f>
        <v>23427.937000000002</v>
      </c>
      <c r="Y198" s="979">
        <f>_xlfn.XLOOKUP($D198,Help2!$D:$D,Help2!V:V)</f>
        <v>7921</v>
      </c>
      <c r="Z198" s="979">
        <f>_xlfn.XLOOKUP($D198,Help2!$D:$D,Help2!W:W)</f>
        <v>4014</v>
      </c>
      <c r="AA198" s="979">
        <f>_xlfn.XLOOKUP($D198,Help2!$D:$D,Help2!X:X)</f>
        <v>0</v>
      </c>
      <c r="AB198" s="979">
        <f>_xlfn.XLOOKUP($D198,Help2!$D:$D,Help2!Y:Y)</f>
        <v>6747</v>
      </c>
      <c r="AC198" s="979">
        <f>_xlfn.XLOOKUP($D198,Help2!$D:$D,Help2!Z:Z)</f>
        <v>731</v>
      </c>
      <c r="AD198" s="979">
        <f>_xlfn.XLOOKUP($D198,Help2!$D:$D,Help2!AA:AA)</f>
        <v>933.17955585365871</v>
      </c>
      <c r="AE198" s="979">
        <f>_xlfn.XLOOKUP($D198,Help2!$D:$D,Help2!AB:AB)</f>
        <v>1297</v>
      </c>
      <c r="AF198" s="979">
        <f>_xlfn.XLOOKUP($D198,Help2!$D:$D,Help2!AC:AC)</f>
        <v>762</v>
      </c>
      <c r="AG198" s="979">
        <f>_xlfn.XLOOKUP($D198,Help2!$D:$D,Help2!AD:AD)</f>
        <v>415.5</v>
      </c>
      <c r="AH198" s="979">
        <f>_xlfn.XLOOKUP($D198,Help2!$D:$D,Help2!AE:AE)</f>
        <v>864.90000000000009</v>
      </c>
      <c r="AI198" s="979">
        <f>_xlfn.XLOOKUP($D198,Help2!$D:$D,Help2!AF:AF)</f>
        <v>3574.9199999999996</v>
      </c>
      <c r="AJ198" s="979">
        <f>_xlfn.XLOOKUP($D198,Help2!$D:$D,Help2!AG:AG)</f>
        <v>337.14875278583656</v>
      </c>
      <c r="AK198" s="979">
        <f>_xlfn.XLOOKUP($D198,Help2!$D:$D,Help2!AH:AH)</f>
        <v>8881.2620074158076</v>
      </c>
      <c r="AL198" s="979">
        <f>_xlfn.XLOOKUP($D198,Help2!$D:$D,Help2!AI:AI)</f>
        <v>457.5</v>
      </c>
      <c r="AM198" s="979">
        <f>_xlfn.XLOOKUP($D198,Help2!$D:$D,Help2!AJ:AJ)</f>
        <v>120.9</v>
      </c>
      <c r="AN198" s="979">
        <f>_xlfn.XLOOKUP($D198,Help2!$D:$D,Help2!AK:AK)</f>
        <v>0</v>
      </c>
    </row>
    <row r="199" spans="1:40" x14ac:dyDescent="0.2">
      <c r="A199" s="1">
        <v>45123</v>
      </c>
      <c r="B199">
        <f t="shared" si="15"/>
        <v>7</v>
      </c>
      <c r="C199">
        <f t="shared" si="16"/>
        <v>2023</v>
      </c>
      <c r="D199" s="872" t="str">
        <f t="shared" si="17"/>
        <v>07´2023</v>
      </c>
      <c r="F199" s="2">
        <f t="shared" si="18"/>
        <v>24</v>
      </c>
      <c r="G199" s="3">
        <f t="shared" si="19"/>
        <v>3.287671232876712E-2</v>
      </c>
      <c r="H199" s="5">
        <f t="shared" si="20"/>
        <v>1</v>
      </c>
      <c r="I199" s="979">
        <f>_xlfn.XLOOKUP($D199,Help2!$D:$D,Help2!H:H)</f>
        <v>19413</v>
      </c>
      <c r="J199" s="979">
        <f>_xlfn.XLOOKUP($D199,Help2!$D:$D,Help2!I:I)</f>
        <v>11935</v>
      </c>
      <c r="K199" s="979">
        <f>_xlfn.XLOOKUP($D199,Help2!$D:$D,Help2!J:J)</f>
        <v>3105</v>
      </c>
      <c r="L199" s="979">
        <f>_xlfn.XLOOKUP($D199,Help2!$D:$D,Help2!K:K)</f>
        <v>3351</v>
      </c>
      <c r="M199" s="979">
        <f>_xlfn.XLOOKUP($D199,Help2!$D:$D,Help2!L:L)</f>
        <v>8398.2378232096235</v>
      </c>
      <c r="N199" s="979">
        <f>_xlfn.XLOOKUP($D199,Help2!$D:$D,Help2!M:M)</f>
        <v>10215.143527692988</v>
      </c>
      <c r="P199" s="979">
        <f>_xlfn.XLOOKUP($D199,Help2!$D:$D,Help2!F:F)</f>
        <v>730</v>
      </c>
      <c r="Q199" s="979">
        <f t="shared" si="21"/>
        <v>744</v>
      </c>
      <c r="R199" s="979">
        <f>_xlfn.XLOOKUP($D199,Help2!$D:$D,Help2!N:N)</f>
        <v>8233.7827311602196</v>
      </c>
      <c r="S199" s="979">
        <f>_xlfn.XLOOKUP($D199,Help2!$D:$D,Help2!O:O)</f>
        <v>7703.7</v>
      </c>
      <c r="T199" s="979">
        <f>_xlfn.XLOOKUP($D199,Help2!$D:$D,Help2!P:P)</f>
        <v>0</v>
      </c>
      <c r="U199" s="979">
        <f>_xlfn.XLOOKUP($D199,Help2!$D:$D,Help2!Q:Q)</f>
        <v>0</v>
      </c>
      <c r="V199" s="979">
        <f>_xlfn.XLOOKUP($D199,Help2!$D:$D,Help2!R:R)</f>
        <v>0</v>
      </c>
      <c r="W199" s="979">
        <f>_xlfn.XLOOKUP($D199,Help2!$D:$D,Help2!S:S)</f>
        <v>23427.937000000002</v>
      </c>
      <c r="Y199" s="979">
        <f>_xlfn.XLOOKUP($D199,Help2!$D:$D,Help2!V:V)</f>
        <v>7921</v>
      </c>
      <c r="Z199" s="979">
        <f>_xlfn.XLOOKUP($D199,Help2!$D:$D,Help2!W:W)</f>
        <v>4014</v>
      </c>
      <c r="AA199" s="979">
        <f>_xlfn.XLOOKUP($D199,Help2!$D:$D,Help2!X:X)</f>
        <v>0</v>
      </c>
      <c r="AB199" s="979">
        <f>_xlfn.XLOOKUP($D199,Help2!$D:$D,Help2!Y:Y)</f>
        <v>6747</v>
      </c>
      <c r="AC199" s="979">
        <f>_xlfn.XLOOKUP($D199,Help2!$D:$D,Help2!Z:Z)</f>
        <v>731</v>
      </c>
      <c r="AD199" s="979">
        <f>_xlfn.XLOOKUP($D199,Help2!$D:$D,Help2!AA:AA)</f>
        <v>933.17955585365871</v>
      </c>
      <c r="AE199" s="979">
        <f>_xlfn.XLOOKUP($D199,Help2!$D:$D,Help2!AB:AB)</f>
        <v>1297</v>
      </c>
      <c r="AF199" s="979">
        <f>_xlfn.XLOOKUP($D199,Help2!$D:$D,Help2!AC:AC)</f>
        <v>762</v>
      </c>
      <c r="AG199" s="979">
        <f>_xlfn.XLOOKUP($D199,Help2!$D:$D,Help2!AD:AD)</f>
        <v>415.5</v>
      </c>
      <c r="AH199" s="979">
        <f>_xlfn.XLOOKUP($D199,Help2!$D:$D,Help2!AE:AE)</f>
        <v>864.90000000000009</v>
      </c>
      <c r="AI199" s="979">
        <f>_xlfn.XLOOKUP($D199,Help2!$D:$D,Help2!AF:AF)</f>
        <v>3574.9199999999996</v>
      </c>
      <c r="AJ199" s="979">
        <f>_xlfn.XLOOKUP($D199,Help2!$D:$D,Help2!AG:AG)</f>
        <v>337.14875278583656</v>
      </c>
      <c r="AK199" s="979">
        <f>_xlfn.XLOOKUP($D199,Help2!$D:$D,Help2!AH:AH)</f>
        <v>8881.2620074158076</v>
      </c>
      <c r="AL199" s="979">
        <f>_xlfn.XLOOKUP($D199,Help2!$D:$D,Help2!AI:AI)</f>
        <v>457.5</v>
      </c>
      <c r="AM199" s="979">
        <f>_xlfn.XLOOKUP($D199,Help2!$D:$D,Help2!AJ:AJ)</f>
        <v>120.9</v>
      </c>
      <c r="AN199" s="979">
        <f>_xlfn.XLOOKUP($D199,Help2!$D:$D,Help2!AK:AK)</f>
        <v>0</v>
      </c>
    </row>
    <row r="200" spans="1:40" x14ac:dyDescent="0.2">
      <c r="A200" s="1">
        <v>45124</v>
      </c>
      <c r="B200">
        <f t="shared" si="15"/>
        <v>7</v>
      </c>
      <c r="C200">
        <f t="shared" si="16"/>
        <v>2023</v>
      </c>
      <c r="D200" s="872" t="str">
        <f t="shared" si="17"/>
        <v>07´2023</v>
      </c>
      <c r="F200" s="2">
        <f t="shared" si="18"/>
        <v>24</v>
      </c>
      <c r="G200" s="3">
        <f t="shared" si="19"/>
        <v>3.287671232876712E-2</v>
      </c>
      <c r="H200" s="5">
        <f t="shared" si="20"/>
        <v>1</v>
      </c>
      <c r="I200" s="979">
        <f>_xlfn.XLOOKUP($D200,Help2!$D:$D,Help2!H:H)</f>
        <v>19413</v>
      </c>
      <c r="J200" s="979">
        <f>_xlfn.XLOOKUP($D200,Help2!$D:$D,Help2!I:I)</f>
        <v>11935</v>
      </c>
      <c r="K200" s="979">
        <f>_xlfn.XLOOKUP($D200,Help2!$D:$D,Help2!J:J)</f>
        <v>3105</v>
      </c>
      <c r="L200" s="979">
        <f>_xlfn.XLOOKUP($D200,Help2!$D:$D,Help2!K:K)</f>
        <v>3351</v>
      </c>
      <c r="M200" s="979">
        <f>_xlfn.XLOOKUP($D200,Help2!$D:$D,Help2!L:L)</f>
        <v>8398.2378232096235</v>
      </c>
      <c r="N200" s="979">
        <f>_xlfn.XLOOKUP($D200,Help2!$D:$D,Help2!M:M)</f>
        <v>10215.143527692988</v>
      </c>
      <c r="P200" s="979">
        <f>_xlfn.XLOOKUP($D200,Help2!$D:$D,Help2!F:F)</f>
        <v>730</v>
      </c>
      <c r="Q200" s="979">
        <f t="shared" si="21"/>
        <v>744</v>
      </c>
      <c r="R200" s="979">
        <f>_xlfn.XLOOKUP($D200,Help2!$D:$D,Help2!N:N)</f>
        <v>8233.7827311602196</v>
      </c>
      <c r="S200" s="979">
        <f>_xlfn.XLOOKUP($D200,Help2!$D:$D,Help2!O:O)</f>
        <v>7703.7</v>
      </c>
      <c r="T200" s="979">
        <f>_xlfn.XLOOKUP($D200,Help2!$D:$D,Help2!P:P)</f>
        <v>0</v>
      </c>
      <c r="U200" s="979">
        <f>_xlfn.XLOOKUP($D200,Help2!$D:$D,Help2!Q:Q)</f>
        <v>0</v>
      </c>
      <c r="V200" s="979">
        <f>_xlfn.XLOOKUP($D200,Help2!$D:$D,Help2!R:R)</f>
        <v>0</v>
      </c>
      <c r="W200" s="979">
        <f>_xlfn.XLOOKUP($D200,Help2!$D:$D,Help2!S:S)</f>
        <v>23427.937000000002</v>
      </c>
      <c r="Y200" s="979">
        <f>_xlfn.XLOOKUP($D200,Help2!$D:$D,Help2!V:V)</f>
        <v>7921</v>
      </c>
      <c r="Z200" s="979">
        <f>_xlfn.XLOOKUP($D200,Help2!$D:$D,Help2!W:W)</f>
        <v>4014</v>
      </c>
      <c r="AA200" s="979">
        <f>_xlfn.XLOOKUP($D200,Help2!$D:$D,Help2!X:X)</f>
        <v>0</v>
      </c>
      <c r="AB200" s="979">
        <f>_xlfn.XLOOKUP($D200,Help2!$D:$D,Help2!Y:Y)</f>
        <v>6747</v>
      </c>
      <c r="AC200" s="979">
        <f>_xlfn.XLOOKUP($D200,Help2!$D:$D,Help2!Z:Z)</f>
        <v>731</v>
      </c>
      <c r="AD200" s="979">
        <f>_xlfn.XLOOKUP($D200,Help2!$D:$D,Help2!AA:AA)</f>
        <v>933.17955585365871</v>
      </c>
      <c r="AE200" s="979">
        <f>_xlfn.XLOOKUP($D200,Help2!$D:$D,Help2!AB:AB)</f>
        <v>1297</v>
      </c>
      <c r="AF200" s="979">
        <f>_xlfn.XLOOKUP($D200,Help2!$D:$D,Help2!AC:AC)</f>
        <v>762</v>
      </c>
      <c r="AG200" s="979">
        <f>_xlfn.XLOOKUP($D200,Help2!$D:$D,Help2!AD:AD)</f>
        <v>415.5</v>
      </c>
      <c r="AH200" s="979">
        <f>_xlfn.XLOOKUP($D200,Help2!$D:$D,Help2!AE:AE)</f>
        <v>864.90000000000009</v>
      </c>
      <c r="AI200" s="979">
        <f>_xlfn.XLOOKUP($D200,Help2!$D:$D,Help2!AF:AF)</f>
        <v>3574.9199999999996</v>
      </c>
      <c r="AJ200" s="979">
        <f>_xlfn.XLOOKUP($D200,Help2!$D:$D,Help2!AG:AG)</f>
        <v>337.14875278583656</v>
      </c>
      <c r="AK200" s="979">
        <f>_xlfn.XLOOKUP($D200,Help2!$D:$D,Help2!AH:AH)</f>
        <v>8881.2620074158076</v>
      </c>
      <c r="AL200" s="979">
        <f>_xlfn.XLOOKUP($D200,Help2!$D:$D,Help2!AI:AI)</f>
        <v>457.5</v>
      </c>
      <c r="AM200" s="979">
        <f>_xlfn.XLOOKUP($D200,Help2!$D:$D,Help2!AJ:AJ)</f>
        <v>120.9</v>
      </c>
      <c r="AN200" s="979">
        <f>_xlfn.XLOOKUP($D200,Help2!$D:$D,Help2!AK:AK)</f>
        <v>0</v>
      </c>
    </row>
    <row r="201" spans="1:40" x14ac:dyDescent="0.2">
      <c r="A201" s="1">
        <v>45125</v>
      </c>
      <c r="B201">
        <f t="shared" si="15"/>
        <v>7</v>
      </c>
      <c r="C201">
        <f t="shared" si="16"/>
        <v>2023</v>
      </c>
      <c r="D201" s="872" t="str">
        <f t="shared" si="17"/>
        <v>07´2023</v>
      </c>
      <c r="E201" s="867">
        <v>12</v>
      </c>
      <c r="F201" s="2">
        <f t="shared" si="18"/>
        <v>12</v>
      </c>
      <c r="G201" s="3">
        <f t="shared" si="19"/>
        <v>1.643835616438356E-2</v>
      </c>
      <c r="H201" s="5">
        <f t="shared" si="20"/>
        <v>0.5</v>
      </c>
      <c r="I201" s="979">
        <f>_xlfn.XLOOKUP($D201,Help2!$D:$D,Help2!H:H)</f>
        <v>19413</v>
      </c>
      <c r="J201" s="979">
        <f>_xlfn.XLOOKUP($D201,Help2!$D:$D,Help2!I:I)</f>
        <v>11935</v>
      </c>
      <c r="K201" s="979">
        <f>_xlfn.XLOOKUP($D201,Help2!$D:$D,Help2!J:J)</f>
        <v>3105</v>
      </c>
      <c r="L201" s="979">
        <f>_xlfn.XLOOKUP($D201,Help2!$D:$D,Help2!K:K)</f>
        <v>3351</v>
      </c>
      <c r="M201" s="979">
        <f>_xlfn.XLOOKUP($D201,Help2!$D:$D,Help2!L:L)</f>
        <v>8398.2378232096235</v>
      </c>
      <c r="N201" s="979">
        <f>_xlfn.XLOOKUP($D201,Help2!$D:$D,Help2!M:M)</f>
        <v>10215.143527692988</v>
      </c>
      <c r="P201" s="979">
        <f>_xlfn.XLOOKUP($D201,Help2!$D:$D,Help2!F:F)</f>
        <v>730</v>
      </c>
      <c r="Q201" s="979">
        <f t="shared" si="21"/>
        <v>744</v>
      </c>
      <c r="R201" s="979">
        <f>_xlfn.XLOOKUP($D201,Help2!$D:$D,Help2!N:N)</f>
        <v>8233.7827311602196</v>
      </c>
      <c r="S201" s="979">
        <f>_xlfn.XLOOKUP($D201,Help2!$D:$D,Help2!O:O)</f>
        <v>7703.7</v>
      </c>
      <c r="T201" s="979">
        <f>_xlfn.XLOOKUP($D201,Help2!$D:$D,Help2!P:P)</f>
        <v>0</v>
      </c>
      <c r="U201" s="979">
        <f>_xlfn.XLOOKUP($D201,Help2!$D:$D,Help2!Q:Q)</f>
        <v>0</v>
      </c>
      <c r="V201" s="979">
        <f>_xlfn.XLOOKUP($D201,Help2!$D:$D,Help2!R:R)</f>
        <v>0</v>
      </c>
      <c r="W201" s="979">
        <f>_xlfn.XLOOKUP($D201,Help2!$D:$D,Help2!S:S)</f>
        <v>23427.937000000002</v>
      </c>
      <c r="Y201" s="979">
        <f>_xlfn.XLOOKUP($D201,Help2!$D:$D,Help2!V:V)</f>
        <v>7921</v>
      </c>
      <c r="Z201" s="979">
        <f>_xlfn.XLOOKUP($D201,Help2!$D:$D,Help2!W:W)</f>
        <v>4014</v>
      </c>
      <c r="AA201" s="979">
        <f>_xlfn.XLOOKUP($D201,Help2!$D:$D,Help2!X:X)</f>
        <v>0</v>
      </c>
      <c r="AB201" s="979">
        <f>_xlfn.XLOOKUP($D201,Help2!$D:$D,Help2!Y:Y)</f>
        <v>6747</v>
      </c>
      <c r="AC201" s="979">
        <f>_xlfn.XLOOKUP($D201,Help2!$D:$D,Help2!Z:Z)</f>
        <v>731</v>
      </c>
      <c r="AD201" s="979">
        <f>_xlfn.XLOOKUP($D201,Help2!$D:$D,Help2!AA:AA)</f>
        <v>933.17955585365871</v>
      </c>
      <c r="AE201" s="979">
        <f>_xlfn.XLOOKUP($D201,Help2!$D:$D,Help2!AB:AB)</f>
        <v>1297</v>
      </c>
      <c r="AF201" s="979">
        <f>_xlfn.XLOOKUP($D201,Help2!$D:$D,Help2!AC:AC)</f>
        <v>762</v>
      </c>
      <c r="AG201" s="979">
        <f>_xlfn.XLOOKUP($D201,Help2!$D:$D,Help2!AD:AD)</f>
        <v>415.5</v>
      </c>
      <c r="AH201" s="979">
        <f>_xlfn.XLOOKUP($D201,Help2!$D:$D,Help2!AE:AE)</f>
        <v>864.90000000000009</v>
      </c>
      <c r="AI201" s="979">
        <f>_xlfn.XLOOKUP($D201,Help2!$D:$D,Help2!AF:AF)</f>
        <v>3574.9199999999996</v>
      </c>
      <c r="AJ201" s="979">
        <f>_xlfn.XLOOKUP($D201,Help2!$D:$D,Help2!AG:AG)</f>
        <v>337.14875278583656</v>
      </c>
      <c r="AK201" s="979">
        <f>_xlfn.XLOOKUP($D201,Help2!$D:$D,Help2!AH:AH)</f>
        <v>8881.2620074158076</v>
      </c>
      <c r="AL201" s="979">
        <f>_xlfn.XLOOKUP($D201,Help2!$D:$D,Help2!AI:AI)</f>
        <v>457.5</v>
      </c>
      <c r="AM201" s="979">
        <f>_xlfn.XLOOKUP($D201,Help2!$D:$D,Help2!AJ:AJ)</f>
        <v>120.9</v>
      </c>
      <c r="AN201" s="979">
        <f>_xlfn.XLOOKUP($D201,Help2!$D:$D,Help2!AK:AK)</f>
        <v>0</v>
      </c>
    </row>
    <row r="202" spans="1:40" x14ac:dyDescent="0.2">
      <c r="A202" s="1">
        <v>45126</v>
      </c>
      <c r="B202">
        <f t="shared" si="15"/>
        <v>7</v>
      </c>
      <c r="C202">
        <f t="shared" si="16"/>
        <v>2023</v>
      </c>
      <c r="D202" s="872" t="str">
        <f t="shared" si="17"/>
        <v>07´2023</v>
      </c>
      <c r="F202" s="2">
        <f t="shared" si="18"/>
        <v>24</v>
      </c>
      <c r="G202" s="3">
        <f t="shared" si="19"/>
        <v>3.287671232876712E-2</v>
      </c>
      <c r="H202" s="5">
        <f t="shared" si="20"/>
        <v>1</v>
      </c>
      <c r="I202" s="979">
        <f>_xlfn.XLOOKUP($D202,Help2!$D:$D,Help2!H:H)</f>
        <v>19413</v>
      </c>
      <c r="J202" s="979">
        <f>_xlfn.XLOOKUP($D202,Help2!$D:$D,Help2!I:I)</f>
        <v>11935</v>
      </c>
      <c r="K202" s="979">
        <f>_xlfn.XLOOKUP($D202,Help2!$D:$D,Help2!J:J)</f>
        <v>3105</v>
      </c>
      <c r="L202" s="979">
        <f>_xlfn.XLOOKUP($D202,Help2!$D:$D,Help2!K:K)</f>
        <v>3351</v>
      </c>
      <c r="M202" s="979">
        <f>_xlfn.XLOOKUP($D202,Help2!$D:$D,Help2!L:L)</f>
        <v>8398.2378232096235</v>
      </c>
      <c r="N202" s="979">
        <f>_xlfn.XLOOKUP($D202,Help2!$D:$D,Help2!M:M)</f>
        <v>10215.143527692988</v>
      </c>
      <c r="P202" s="979">
        <f>_xlfn.XLOOKUP($D202,Help2!$D:$D,Help2!F:F)</f>
        <v>730</v>
      </c>
      <c r="Q202" s="979">
        <f t="shared" si="21"/>
        <v>744</v>
      </c>
      <c r="R202" s="979">
        <f>_xlfn.XLOOKUP($D202,Help2!$D:$D,Help2!N:N)</f>
        <v>8233.7827311602196</v>
      </c>
      <c r="S202" s="979">
        <f>_xlfn.XLOOKUP($D202,Help2!$D:$D,Help2!O:O)</f>
        <v>7703.7</v>
      </c>
      <c r="T202" s="979">
        <f>_xlfn.XLOOKUP($D202,Help2!$D:$D,Help2!P:P)</f>
        <v>0</v>
      </c>
      <c r="U202" s="979">
        <f>_xlfn.XLOOKUP($D202,Help2!$D:$D,Help2!Q:Q)</f>
        <v>0</v>
      </c>
      <c r="V202" s="979">
        <f>_xlfn.XLOOKUP($D202,Help2!$D:$D,Help2!R:R)</f>
        <v>0</v>
      </c>
      <c r="W202" s="979">
        <f>_xlfn.XLOOKUP($D202,Help2!$D:$D,Help2!S:S)</f>
        <v>23427.937000000002</v>
      </c>
      <c r="Y202" s="979">
        <f>_xlfn.XLOOKUP($D202,Help2!$D:$D,Help2!V:V)</f>
        <v>7921</v>
      </c>
      <c r="Z202" s="979">
        <f>_xlfn.XLOOKUP($D202,Help2!$D:$D,Help2!W:W)</f>
        <v>4014</v>
      </c>
      <c r="AA202" s="979">
        <f>_xlfn.XLOOKUP($D202,Help2!$D:$D,Help2!X:X)</f>
        <v>0</v>
      </c>
      <c r="AB202" s="979">
        <f>_xlfn.XLOOKUP($D202,Help2!$D:$D,Help2!Y:Y)</f>
        <v>6747</v>
      </c>
      <c r="AC202" s="979">
        <f>_xlfn.XLOOKUP($D202,Help2!$D:$D,Help2!Z:Z)</f>
        <v>731</v>
      </c>
      <c r="AD202" s="979">
        <f>_xlfn.XLOOKUP($D202,Help2!$D:$D,Help2!AA:AA)</f>
        <v>933.17955585365871</v>
      </c>
      <c r="AE202" s="979">
        <f>_xlfn.XLOOKUP($D202,Help2!$D:$D,Help2!AB:AB)</f>
        <v>1297</v>
      </c>
      <c r="AF202" s="979">
        <f>_xlfn.XLOOKUP($D202,Help2!$D:$D,Help2!AC:AC)</f>
        <v>762</v>
      </c>
      <c r="AG202" s="979">
        <f>_xlfn.XLOOKUP($D202,Help2!$D:$D,Help2!AD:AD)</f>
        <v>415.5</v>
      </c>
      <c r="AH202" s="979">
        <f>_xlfn.XLOOKUP($D202,Help2!$D:$D,Help2!AE:AE)</f>
        <v>864.90000000000009</v>
      </c>
      <c r="AI202" s="979">
        <f>_xlfn.XLOOKUP($D202,Help2!$D:$D,Help2!AF:AF)</f>
        <v>3574.9199999999996</v>
      </c>
      <c r="AJ202" s="979">
        <f>_xlfn.XLOOKUP($D202,Help2!$D:$D,Help2!AG:AG)</f>
        <v>337.14875278583656</v>
      </c>
      <c r="AK202" s="979">
        <f>_xlfn.XLOOKUP($D202,Help2!$D:$D,Help2!AH:AH)</f>
        <v>8881.2620074158076</v>
      </c>
      <c r="AL202" s="979">
        <f>_xlfn.XLOOKUP($D202,Help2!$D:$D,Help2!AI:AI)</f>
        <v>457.5</v>
      </c>
      <c r="AM202" s="979">
        <f>_xlfn.XLOOKUP($D202,Help2!$D:$D,Help2!AJ:AJ)</f>
        <v>120.9</v>
      </c>
      <c r="AN202" s="979">
        <f>_xlfn.XLOOKUP($D202,Help2!$D:$D,Help2!AK:AK)</f>
        <v>0</v>
      </c>
    </row>
    <row r="203" spans="1:40" x14ac:dyDescent="0.2">
      <c r="A203" s="1">
        <v>45127</v>
      </c>
      <c r="B203">
        <f t="shared" si="15"/>
        <v>7</v>
      </c>
      <c r="C203">
        <f t="shared" si="16"/>
        <v>2023</v>
      </c>
      <c r="D203" s="872" t="str">
        <f t="shared" si="17"/>
        <v>07´2023</v>
      </c>
      <c r="F203" s="2">
        <f t="shared" si="18"/>
        <v>24</v>
      </c>
      <c r="G203" s="3">
        <f t="shared" si="19"/>
        <v>3.287671232876712E-2</v>
      </c>
      <c r="H203" s="5">
        <f t="shared" si="20"/>
        <v>1</v>
      </c>
      <c r="I203" s="979">
        <f>_xlfn.XLOOKUP($D203,Help2!$D:$D,Help2!H:H)</f>
        <v>19413</v>
      </c>
      <c r="J203" s="979">
        <f>_xlfn.XLOOKUP($D203,Help2!$D:$D,Help2!I:I)</f>
        <v>11935</v>
      </c>
      <c r="K203" s="979">
        <f>_xlfn.XLOOKUP($D203,Help2!$D:$D,Help2!J:J)</f>
        <v>3105</v>
      </c>
      <c r="L203" s="979">
        <f>_xlfn.XLOOKUP($D203,Help2!$D:$D,Help2!K:K)</f>
        <v>3351</v>
      </c>
      <c r="M203" s="979">
        <f>_xlfn.XLOOKUP($D203,Help2!$D:$D,Help2!L:L)</f>
        <v>8398.2378232096235</v>
      </c>
      <c r="N203" s="979">
        <f>_xlfn.XLOOKUP($D203,Help2!$D:$D,Help2!M:M)</f>
        <v>10215.143527692988</v>
      </c>
      <c r="P203" s="979">
        <f>_xlfn.XLOOKUP($D203,Help2!$D:$D,Help2!F:F)</f>
        <v>730</v>
      </c>
      <c r="Q203" s="979">
        <f t="shared" si="21"/>
        <v>744</v>
      </c>
      <c r="R203" s="979">
        <f>_xlfn.XLOOKUP($D203,Help2!$D:$D,Help2!N:N)</f>
        <v>8233.7827311602196</v>
      </c>
      <c r="S203" s="979">
        <f>_xlfn.XLOOKUP($D203,Help2!$D:$D,Help2!O:O)</f>
        <v>7703.7</v>
      </c>
      <c r="T203" s="979">
        <f>_xlfn.XLOOKUP($D203,Help2!$D:$D,Help2!P:P)</f>
        <v>0</v>
      </c>
      <c r="U203" s="979">
        <f>_xlfn.XLOOKUP($D203,Help2!$D:$D,Help2!Q:Q)</f>
        <v>0</v>
      </c>
      <c r="V203" s="979">
        <f>_xlfn.XLOOKUP($D203,Help2!$D:$D,Help2!R:R)</f>
        <v>0</v>
      </c>
      <c r="W203" s="979">
        <f>_xlfn.XLOOKUP($D203,Help2!$D:$D,Help2!S:S)</f>
        <v>23427.937000000002</v>
      </c>
      <c r="Y203" s="979">
        <f>_xlfn.XLOOKUP($D203,Help2!$D:$D,Help2!V:V)</f>
        <v>7921</v>
      </c>
      <c r="Z203" s="979">
        <f>_xlfn.XLOOKUP($D203,Help2!$D:$D,Help2!W:W)</f>
        <v>4014</v>
      </c>
      <c r="AA203" s="979">
        <f>_xlfn.XLOOKUP($D203,Help2!$D:$D,Help2!X:X)</f>
        <v>0</v>
      </c>
      <c r="AB203" s="979">
        <f>_xlfn.XLOOKUP($D203,Help2!$D:$D,Help2!Y:Y)</f>
        <v>6747</v>
      </c>
      <c r="AC203" s="979">
        <f>_xlfn.XLOOKUP($D203,Help2!$D:$D,Help2!Z:Z)</f>
        <v>731</v>
      </c>
      <c r="AD203" s="979">
        <f>_xlfn.XLOOKUP($D203,Help2!$D:$D,Help2!AA:AA)</f>
        <v>933.17955585365871</v>
      </c>
      <c r="AE203" s="979">
        <f>_xlfn.XLOOKUP($D203,Help2!$D:$D,Help2!AB:AB)</f>
        <v>1297</v>
      </c>
      <c r="AF203" s="979">
        <f>_xlfn.XLOOKUP($D203,Help2!$D:$D,Help2!AC:AC)</f>
        <v>762</v>
      </c>
      <c r="AG203" s="979">
        <f>_xlfn.XLOOKUP($D203,Help2!$D:$D,Help2!AD:AD)</f>
        <v>415.5</v>
      </c>
      <c r="AH203" s="979">
        <f>_xlfn.XLOOKUP($D203,Help2!$D:$D,Help2!AE:AE)</f>
        <v>864.90000000000009</v>
      </c>
      <c r="AI203" s="979">
        <f>_xlfn.XLOOKUP($D203,Help2!$D:$D,Help2!AF:AF)</f>
        <v>3574.9199999999996</v>
      </c>
      <c r="AJ203" s="979">
        <f>_xlfn.XLOOKUP($D203,Help2!$D:$D,Help2!AG:AG)</f>
        <v>337.14875278583656</v>
      </c>
      <c r="AK203" s="979">
        <f>_xlfn.XLOOKUP($D203,Help2!$D:$D,Help2!AH:AH)</f>
        <v>8881.2620074158076</v>
      </c>
      <c r="AL203" s="979">
        <f>_xlfn.XLOOKUP($D203,Help2!$D:$D,Help2!AI:AI)</f>
        <v>457.5</v>
      </c>
      <c r="AM203" s="979">
        <f>_xlfn.XLOOKUP($D203,Help2!$D:$D,Help2!AJ:AJ)</f>
        <v>120.9</v>
      </c>
      <c r="AN203" s="979">
        <f>_xlfn.XLOOKUP($D203,Help2!$D:$D,Help2!AK:AK)</f>
        <v>0</v>
      </c>
    </row>
    <row r="204" spans="1:40" x14ac:dyDescent="0.2">
      <c r="A204" s="1">
        <v>45128</v>
      </c>
      <c r="B204">
        <f t="shared" si="15"/>
        <v>7</v>
      </c>
      <c r="C204">
        <f t="shared" si="16"/>
        <v>2023</v>
      </c>
      <c r="D204" s="872" t="str">
        <f t="shared" si="17"/>
        <v>07´2023</v>
      </c>
      <c r="F204" s="2">
        <f t="shared" si="18"/>
        <v>24</v>
      </c>
      <c r="G204" s="3">
        <f t="shared" si="19"/>
        <v>3.287671232876712E-2</v>
      </c>
      <c r="H204" s="5">
        <f t="shared" si="20"/>
        <v>1</v>
      </c>
      <c r="I204" s="979">
        <f>_xlfn.XLOOKUP($D204,Help2!$D:$D,Help2!H:H)</f>
        <v>19413</v>
      </c>
      <c r="J204" s="979">
        <f>_xlfn.XLOOKUP($D204,Help2!$D:$D,Help2!I:I)</f>
        <v>11935</v>
      </c>
      <c r="K204" s="979">
        <f>_xlfn.XLOOKUP($D204,Help2!$D:$D,Help2!J:J)</f>
        <v>3105</v>
      </c>
      <c r="L204" s="979">
        <f>_xlfn.XLOOKUP($D204,Help2!$D:$D,Help2!K:K)</f>
        <v>3351</v>
      </c>
      <c r="M204" s="979">
        <f>_xlfn.XLOOKUP($D204,Help2!$D:$D,Help2!L:L)</f>
        <v>8398.2378232096235</v>
      </c>
      <c r="N204" s="979">
        <f>_xlfn.XLOOKUP($D204,Help2!$D:$D,Help2!M:M)</f>
        <v>10215.143527692988</v>
      </c>
      <c r="P204" s="979">
        <f>_xlfn.XLOOKUP($D204,Help2!$D:$D,Help2!F:F)</f>
        <v>730</v>
      </c>
      <c r="Q204" s="979">
        <f t="shared" si="21"/>
        <v>744</v>
      </c>
      <c r="R204" s="979">
        <f>_xlfn.XLOOKUP($D204,Help2!$D:$D,Help2!N:N)</f>
        <v>8233.7827311602196</v>
      </c>
      <c r="S204" s="979">
        <f>_xlfn.XLOOKUP($D204,Help2!$D:$D,Help2!O:O)</f>
        <v>7703.7</v>
      </c>
      <c r="T204" s="979">
        <f>_xlfn.XLOOKUP($D204,Help2!$D:$D,Help2!P:P)</f>
        <v>0</v>
      </c>
      <c r="U204" s="979">
        <f>_xlfn.XLOOKUP($D204,Help2!$D:$D,Help2!Q:Q)</f>
        <v>0</v>
      </c>
      <c r="V204" s="979">
        <f>_xlfn.XLOOKUP($D204,Help2!$D:$D,Help2!R:R)</f>
        <v>0</v>
      </c>
      <c r="W204" s="979">
        <f>_xlfn.XLOOKUP($D204,Help2!$D:$D,Help2!S:S)</f>
        <v>23427.937000000002</v>
      </c>
      <c r="Y204" s="979">
        <f>_xlfn.XLOOKUP($D204,Help2!$D:$D,Help2!V:V)</f>
        <v>7921</v>
      </c>
      <c r="Z204" s="979">
        <f>_xlfn.XLOOKUP($D204,Help2!$D:$D,Help2!W:W)</f>
        <v>4014</v>
      </c>
      <c r="AA204" s="979">
        <f>_xlfn.XLOOKUP($D204,Help2!$D:$D,Help2!X:X)</f>
        <v>0</v>
      </c>
      <c r="AB204" s="979">
        <f>_xlfn.XLOOKUP($D204,Help2!$D:$D,Help2!Y:Y)</f>
        <v>6747</v>
      </c>
      <c r="AC204" s="979">
        <f>_xlfn.XLOOKUP($D204,Help2!$D:$D,Help2!Z:Z)</f>
        <v>731</v>
      </c>
      <c r="AD204" s="979">
        <f>_xlfn.XLOOKUP($D204,Help2!$D:$D,Help2!AA:AA)</f>
        <v>933.17955585365871</v>
      </c>
      <c r="AE204" s="979">
        <f>_xlfn.XLOOKUP($D204,Help2!$D:$D,Help2!AB:AB)</f>
        <v>1297</v>
      </c>
      <c r="AF204" s="979">
        <f>_xlfn.XLOOKUP($D204,Help2!$D:$D,Help2!AC:AC)</f>
        <v>762</v>
      </c>
      <c r="AG204" s="979">
        <f>_xlfn.XLOOKUP($D204,Help2!$D:$D,Help2!AD:AD)</f>
        <v>415.5</v>
      </c>
      <c r="AH204" s="979">
        <f>_xlfn.XLOOKUP($D204,Help2!$D:$D,Help2!AE:AE)</f>
        <v>864.90000000000009</v>
      </c>
      <c r="AI204" s="979">
        <f>_xlfn.XLOOKUP($D204,Help2!$D:$D,Help2!AF:AF)</f>
        <v>3574.9199999999996</v>
      </c>
      <c r="AJ204" s="979">
        <f>_xlfn.XLOOKUP($D204,Help2!$D:$D,Help2!AG:AG)</f>
        <v>337.14875278583656</v>
      </c>
      <c r="AK204" s="979">
        <f>_xlfn.XLOOKUP($D204,Help2!$D:$D,Help2!AH:AH)</f>
        <v>8881.2620074158076</v>
      </c>
      <c r="AL204" s="979">
        <f>_xlfn.XLOOKUP($D204,Help2!$D:$D,Help2!AI:AI)</f>
        <v>457.5</v>
      </c>
      <c r="AM204" s="979">
        <f>_xlfn.XLOOKUP($D204,Help2!$D:$D,Help2!AJ:AJ)</f>
        <v>120.9</v>
      </c>
      <c r="AN204" s="979">
        <f>_xlfn.XLOOKUP($D204,Help2!$D:$D,Help2!AK:AK)</f>
        <v>0</v>
      </c>
    </row>
    <row r="205" spans="1:40" x14ac:dyDescent="0.2">
      <c r="A205" s="1">
        <v>45129</v>
      </c>
      <c r="B205">
        <f t="shared" si="15"/>
        <v>7</v>
      </c>
      <c r="C205">
        <f t="shared" si="16"/>
        <v>2023</v>
      </c>
      <c r="D205" s="872" t="str">
        <f t="shared" si="17"/>
        <v>07´2023</v>
      </c>
      <c r="F205" s="2">
        <f t="shared" si="18"/>
        <v>24</v>
      </c>
      <c r="G205" s="3">
        <f t="shared" si="19"/>
        <v>3.287671232876712E-2</v>
      </c>
      <c r="H205" s="5">
        <f t="shared" si="20"/>
        <v>1</v>
      </c>
      <c r="I205" s="979">
        <f>_xlfn.XLOOKUP($D205,Help2!$D:$D,Help2!H:H)</f>
        <v>19413</v>
      </c>
      <c r="J205" s="979">
        <f>_xlfn.XLOOKUP($D205,Help2!$D:$D,Help2!I:I)</f>
        <v>11935</v>
      </c>
      <c r="K205" s="979">
        <f>_xlfn.XLOOKUP($D205,Help2!$D:$D,Help2!J:J)</f>
        <v>3105</v>
      </c>
      <c r="L205" s="979">
        <f>_xlfn.XLOOKUP($D205,Help2!$D:$D,Help2!K:K)</f>
        <v>3351</v>
      </c>
      <c r="M205" s="979">
        <f>_xlfn.XLOOKUP($D205,Help2!$D:$D,Help2!L:L)</f>
        <v>8398.2378232096235</v>
      </c>
      <c r="N205" s="979">
        <f>_xlfn.XLOOKUP($D205,Help2!$D:$D,Help2!M:M)</f>
        <v>10215.143527692988</v>
      </c>
      <c r="P205" s="979">
        <f>_xlfn.XLOOKUP($D205,Help2!$D:$D,Help2!F:F)</f>
        <v>730</v>
      </c>
      <c r="Q205" s="979">
        <f t="shared" si="21"/>
        <v>744</v>
      </c>
      <c r="R205" s="979">
        <f>_xlfn.XLOOKUP($D205,Help2!$D:$D,Help2!N:N)</f>
        <v>8233.7827311602196</v>
      </c>
      <c r="S205" s="979">
        <f>_xlfn.XLOOKUP($D205,Help2!$D:$D,Help2!O:O)</f>
        <v>7703.7</v>
      </c>
      <c r="T205" s="979">
        <f>_xlfn.XLOOKUP($D205,Help2!$D:$D,Help2!P:P)</f>
        <v>0</v>
      </c>
      <c r="U205" s="979">
        <f>_xlfn.XLOOKUP($D205,Help2!$D:$D,Help2!Q:Q)</f>
        <v>0</v>
      </c>
      <c r="V205" s="979">
        <f>_xlfn.XLOOKUP($D205,Help2!$D:$D,Help2!R:R)</f>
        <v>0</v>
      </c>
      <c r="W205" s="979">
        <f>_xlfn.XLOOKUP($D205,Help2!$D:$D,Help2!S:S)</f>
        <v>23427.937000000002</v>
      </c>
      <c r="Y205" s="979">
        <f>_xlfn.XLOOKUP($D205,Help2!$D:$D,Help2!V:V)</f>
        <v>7921</v>
      </c>
      <c r="Z205" s="979">
        <f>_xlfn.XLOOKUP($D205,Help2!$D:$D,Help2!W:W)</f>
        <v>4014</v>
      </c>
      <c r="AA205" s="979">
        <f>_xlfn.XLOOKUP($D205,Help2!$D:$D,Help2!X:X)</f>
        <v>0</v>
      </c>
      <c r="AB205" s="979">
        <f>_xlfn.XLOOKUP($D205,Help2!$D:$D,Help2!Y:Y)</f>
        <v>6747</v>
      </c>
      <c r="AC205" s="979">
        <f>_xlfn.XLOOKUP($D205,Help2!$D:$D,Help2!Z:Z)</f>
        <v>731</v>
      </c>
      <c r="AD205" s="979">
        <f>_xlfn.XLOOKUP($D205,Help2!$D:$D,Help2!AA:AA)</f>
        <v>933.17955585365871</v>
      </c>
      <c r="AE205" s="979">
        <f>_xlfn.XLOOKUP($D205,Help2!$D:$D,Help2!AB:AB)</f>
        <v>1297</v>
      </c>
      <c r="AF205" s="979">
        <f>_xlfn.XLOOKUP($D205,Help2!$D:$D,Help2!AC:AC)</f>
        <v>762</v>
      </c>
      <c r="AG205" s="979">
        <f>_xlfn.XLOOKUP($D205,Help2!$D:$D,Help2!AD:AD)</f>
        <v>415.5</v>
      </c>
      <c r="AH205" s="979">
        <f>_xlfn.XLOOKUP($D205,Help2!$D:$D,Help2!AE:AE)</f>
        <v>864.90000000000009</v>
      </c>
      <c r="AI205" s="979">
        <f>_xlfn.XLOOKUP($D205,Help2!$D:$D,Help2!AF:AF)</f>
        <v>3574.9199999999996</v>
      </c>
      <c r="AJ205" s="979">
        <f>_xlfn.XLOOKUP($D205,Help2!$D:$D,Help2!AG:AG)</f>
        <v>337.14875278583656</v>
      </c>
      <c r="AK205" s="979">
        <f>_xlfn.XLOOKUP($D205,Help2!$D:$D,Help2!AH:AH)</f>
        <v>8881.2620074158076</v>
      </c>
      <c r="AL205" s="979">
        <f>_xlfn.XLOOKUP($D205,Help2!$D:$D,Help2!AI:AI)</f>
        <v>457.5</v>
      </c>
      <c r="AM205" s="979">
        <f>_xlfn.XLOOKUP($D205,Help2!$D:$D,Help2!AJ:AJ)</f>
        <v>120.9</v>
      </c>
      <c r="AN205" s="979">
        <f>_xlfn.XLOOKUP($D205,Help2!$D:$D,Help2!AK:AK)</f>
        <v>0</v>
      </c>
    </row>
    <row r="206" spans="1:40" x14ac:dyDescent="0.2">
      <c r="A206" s="1">
        <v>45130</v>
      </c>
      <c r="B206">
        <f t="shared" si="15"/>
        <v>7</v>
      </c>
      <c r="C206">
        <f t="shared" si="16"/>
        <v>2023</v>
      </c>
      <c r="D206" s="872" t="str">
        <f t="shared" si="17"/>
        <v>07´2023</v>
      </c>
      <c r="F206" s="2">
        <f t="shared" si="18"/>
        <v>24</v>
      </c>
      <c r="G206" s="3">
        <f t="shared" si="19"/>
        <v>3.287671232876712E-2</v>
      </c>
      <c r="H206" s="5">
        <f t="shared" si="20"/>
        <v>1</v>
      </c>
      <c r="I206" s="979">
        <f>_xlfn.XLOOKUP($D206,Help2!$D:$D,Help2!H:H)</f>
        <v>19413</v>
      </c>
      <c r="J206" s="979">
        <f>_xlfn.XLOOKUP($D206,Help2!$D:$D,Help2!I:I)</f>
        <v>11935</v>
      </c>
      <c r="K206" s="979">
        <f>_xlfn.XLOOKUP($D206,Help2!$D:$D,Help2!J:J)</f>
        <v>3105</v>
      </c>
      <c r="L206" s="979">
        <f>_xlfn.XLOOKUP($D206,Help2!$D:$D,Help2!K:K)</f>
        <v>3351</v>
      </c>
      <c r="M206" s="979">
        <f>_xlfn.XLOOKUP($D206,Help2!$D:$D,Help2!L:L)</f>
        <v>8398.2378232096235</v>
      </c>
      <c r="N206" s="979">
        <f>_xlfn.XLOOKUP($D206,Help2!$D:$D,Help2!M:M)</f>
        <v>10215.143527692988</v>
      </c>
      <c r="P206" s="979">
        <f>_xlfn.XLOOKUP($D206,Help2!$D:$D,Help2!F:F)</f>
        <v>730</v>
      </c>
      <c r="Q206" s="979">
        <f t="shared" si="21"/>
        <v>744</v>
      </c>
      <c r="R206" s="979">
        <f>_xlfn.XLOOKUP($D206,Help2!$D:$D,Help2!N:N)</f>
        <v>8233.7827311602196</v>
      </c>
      <c r="S206" s="979">
        <f>_xlfn.XLOOKUP($D206,Help2!$D:$D,Help2!O:O)</f>
        <v>7703.7</v>
      </c>
      <c r="T206" s="979">
        <f>_xlfn.XLOOKUP($D206,Help2!$D:$D,Help2!P:P)</f>
        <v>0</v>
      </c>
      <c r="U206" s="979">
        <f>_xlfn.XLOOKUP($D206,Help2!$D:$D,Help2!Q:Q)</f>
        <v>0</v>
      </c>
      <c r="V206" s="979">
        <f>_xlfn.XLOOKUP($D206,Help2!$D:$D,Help2!R:R)</f>
        <v>0</v>
      </c>
      <c r="W206" s="979">
        <f>_xlfn.XLOOKUP($D206,Help2!$D:$D,Help2!S:S)</f>
        <v>23427.937000000002</v>
      </c>
      <c r="Y206" s="979">
        <f>_xlfn.XLOOKUP($D206,Help2!$D:$D,Help2!V:V)</f>
        <v>7921</v>
      </c>
      <c r="Z206" s="979">
        <f>_xlfn.XLOOKUP($D206,Help2!$D:$D,Help2!W:W)</f>
        <v>4014</v>
      </c>
      <c r="AA206" s="979">
        <f>_xlfn.XLOOKUP($D206,Help2!$D:$D,Help2!X:X)</f>
        <v>0</v>
      </c>
      <c r="AB206" s="979">
        <f>_xlfn.XLOOKUP($D206,Help2!$D:$D,Help2!Y:Y)</f>
        <v>6747</v>
      </c>
      <c r="AC206" s="979">
        <f>_xlfn.XLOOKUP($D206,Help2!$D:$D,Help2!Z:Z)</f>
        <v>731</v>
      </c>
      <c r="AD206" s="979">
        <f>_xlfn.XLOOKUP($D206,Help2!$D:$D,Help2!AA:AA)</f>
        <v>933.17955585365871</v>
      </c>
      <c r="AE206" s="979">
        <f>_xlfn.XLOOKUP($D206,Help2!$D:$D,Help2!AB:AB)</f>
        <v>1297</v>
      </c>
      <c r="AF206" s="979">
        <f>_xlfn.XLOOKUP($D206,Help2!$D:$D,Help2!AC:AC)</f>
        <v>762</v>
      </c>
      <c r="AG206" s="979">
        <f>_xlfn.XLOOKUP($D206,Help2!$D:$D,Help2!AD:AD)</f>
        <v>415.5</v>
      </c>
      <c r="AH206" s="979">
        <f>_xlfn.XLOOKUP($D206,Help2!$D:$D,Help2!AE:AE)</f>
        <v>864.90000000000009</v>
      </c>
      <c r="AI206" s="979">
        <f>_xlfn.XLOOKUP($D206,Help2!$D:$D,Help2!AF:AF)</f>
        <v>3574.9199999999996</v>
      </c>
      <c r="AJ206" s="979">
        <f>_xlfn.XLOOKUP($D206,Help2!$D:$D,Help2!AG:AG)</f>
        <v>337.14875278583656</v>
      </c>
      <c r="AK206" s="979">
        <f>_xlfn.XLOOKUP($D206,Help2!$D:$D,Help2!AH:AH)</f>
        <v>8881.2620074158076</v>
      </c>
      <c r="AL206" s="979">
        <f>_xlfn.XLOOKUP($D206,Help2!$D:$D,Help2!AI:AI)</f>
        <v>457.5</v>
      </c>
      <c r="AM206" s="979">
        <f>_xlfn.XLOOKUP($D206,Help2!$D:$D,Help2!AJ:AJ)</f>
        <v>120.9</v>
      </c>
      <c r="AN206" s="979">
        <f>_xlfn.XLOOKUP($D206,Help2!$D:$D,Help2!AK:AK)</f>
        <v>0</v>
      </c>
    </row>
    <row r="207" spans="1:40" x14ac:dyDescent="0.2">
      <c r="A207" s="1">
        <v>45131</v>
      </c>
      <c r="B207">
        <f t="shared" si="15"/>
        <v>7</v>
      </c>
      <c r="C207">
        <f t="shared" si="16"/>
        <v>2023</v>
      </c>
      <c r="D207" s="872" t="str">
        <f t="shared" si="17"/>
        <v>07´2023</v>
      </c>
      <c r="F207" s="2">
        <f t="shared" si="18"/>
        <v>24</v>
      </c>
      <c r="G207" s="3">
        <f t="shared" si="19"/>
        <v>3.287671232876712E-2</v>
      </c>
      <c r="H207" s="5">
        <f t="shared" si="20"/>
        <v>1</v>
      </c>
      <c r="I207" s="979">
        <f>_xlfn.XLOOKUP($D207,Help2!$D:$D,Help2!H:H)</f>
        <v>19413</v>
      </c>
      <c r="J207" s="979">
        <f>_xlfn.XLOOKUP($D207,Help2!$D:$D,Help2!I:I)</f>
        <v>11935</v>
      </c>
      <c r="K207" s="979">
        <f>_xlfn.XLOOKUP($D207,Help2!$D:$D,Help2!J:J)</f>
        <v>3105</v>
      </c>
      <c r="L207" s="979">
        <f>_xlfn.XLOOKUP($D207,Help2!$D:$D,Help2!K:K)</f>
        <v>3351</v>
      </c>
      <c r="M207" s="979">
        <f>_xlfn.XLOOKUP($D207,Help2!$D:$D,Help2!L:L)</f>
        <v>8398.2378232096235</v>
      </c>
      <c r="N207" s="979">
        <f>_xlfn.XLOOKUP($D207,Help2!$D:$D,Help2!M:M)</f>
        <v>10215.143527692988</v>
      </c>
      <c r="P207" s="979">
        <f>_xlfn.XLOOKUP($D207,Help2!$D:$D,Help2!F:F)</f>
        <v>730</v>
      </c>
      <c r="Q207" s="979">
        <f t="shared" si="21"/>
        <v>744</v>
      </c>
      <c r="R207" s="979">
        <f>_xlfn.XLOOKUP($D207,Help2!$D:$D,Help2!N:N)</f>
        <v>8233.7827311602196</v>
      </c>
      <c r="S207" s="979">
        <f>_xlfn.XLOOKUP($D207,Help2!$D:$D,Help2!O:O)</f>
        <v>7703.7</v>
      </c>
      <c r="T207" s="979">
        <f>_xlfn.XLOOKUP($D207,Help2!$D:$D,Help2!P:P)</f>
        <v>0</v>
      </c>
      <c r="U207" s="979">
        <f>_xlfn.XLOOKUP($D207,Help2!$D:$D,Help2!Q:Q)</f>
        <v>0</v>
      </c>
      <c r="V207" s="979">
        <f>_xlfn.XLOOKUP($D207,Help2!$D:$D,Help2!R:R)</f>
        <v>0</v>
      </c>
      <c r="W207" s="979">
        <f>_xlfn.XLOOKUP($D207,Help2!$D:$D,Help2!S:S)</f>
        <v>23427.937000000002</v>
      </c>
      <c r="Y207" s="979">
        <f>_xlfn.XLOOKUP($D207,Help2!$D:$D,Help2!V:V)</f>
        <v>7921</v>
      </c>
      <c r="Z207" s="979">
        <f>_xlfn.XLOOKUP($D207,Help2!$D:$D,Help2!W:W)</f>
        <v>4014</v>
      </c>
      <c r="AA207" s="979">
        <f>_xlfn.XLOOKUP($D207,Help2!$D:$D,Help2!X:X)</f>
        <v>0</v>
      </c>
      <c r="AB207" s="979">
        <f>_xlfn.XLOOKUP($D207,Help2!$D:$D,Help2!Y:Y)</f>
        <v>6747</v>
      </c>
      <c r="AC207" s="979">
        <f>_xlfn.XLOOKUP($D207,Help2!$D:$D,Help2!Z:Z)</f>
        <v>731</v>
      </c>
      <c r="AD207" s="979">
        <f>_xlfn.XLOOKUP($D207,Help2!$D:$D,Help2!AA:AA)</f>
        <v>933.17955585365871</v>
      </c>
      <c r="AE207" s="979">
        <f>_xlfn.XLOOKUP($D207,Help2!$D:$D,Help2!AB:AB)</f>
        <v>1297</v>
      </c>
      <c r="AF207" s="979">
        <f>_xlfn.XLOOKUP($D207,Help2!$D:$D,Help2!AC:AC)</f>
        <v>762</v>
      </c>
      <c r="AG207" s="979">
        <f>_xlfn.XLOOKUP($D207,Help2!$D:$D,Help2!AD:AD)</f>
        <v>415.5</v>
      </c>
      <c r="AH207" s="979">
        <f>_xlfn.XLOOKUP($D207,Help2!$D:$D,Help2!AE:AE)</f>
        <v>864.90000000000009</v>
      </c>
      <c r="AI207" s="979">
        <f>_xlfn.XLOOKUP($D207,Help2!$D:$D,Help2!AF:AF)</f>
        <v>3574.9199999999996</v>
      </c>
      <c r="AJ207" s="979">
        <f>_xlfn.XLOOKUP($D207,Help2!$D:$D,Help2!AG:AG)</f>
        <v>337.14875278583656</v>
      </c>
      <c r="AK207" s="979">
        <f>_xlfn.XLOOKUP($D207,Help2!$D:$D,Help2!AH:AH)</f>
        <v>8881.2620074158076</v>
      </c>
      <c r="AL207" s="979">
        <f>_xlfn.XLOOKUP($D207,Help2!$D:$D,Help2!AI:AI)</f>
        <v>457.5</v>
      </c>
      <c r="AM207" s="979">
        <f>_xlfn.XLOOKUP($D207,Help2!$D:$D,Help2!AJ:AJ)</f>
        <v>120.9</v>
      </c>
      <c r="AN207" s="979">
        <f>_xlfn.XLOOKUP($D207,Help2!$D:$D,Help2!AK:AK)</f>
        <v>0</v>
      </c>
    </row>
    <row r="208" spans="1:40" x14ac:dyDescent="0.2">
      <c r="A208" s="1">
        <v>45132</v>
      </c>
      <c r="B208">
        <f t="shared" si="15"/>
        <v>7</v>
      </c>
      <c r="C208">
        <f t="shared" si="16"/>
        <v>2023</v>
      </c>
      <c r="D208" s="872" t="str">
        <f t="shared" si="17"/>
        <v>07´2023</v>
      </c>
      <c r="F208" s="2">
        <f t="shared" si="18"/>
        <v>24</v>
      </c>
      <c r="G208" s="3">
        <f t="shared" si="19"/>
        <v>3.287671232876712E-2</v>
      </c>
      <c r="H208" s="5">
        <f t="shared" si="20"/>
        <v>1</v>
      </c>
      <c r="I208" s="979">
        <f>_xlfn.XLOOKUP($D208,Help2!$D:$D,Help2!H:H)</f>
        <v>19413</v>
      </c>
      <c r="J208" s="979">
        <f>_xlfn.XLOOKUP($D208,Help2!$D:$D,Help2!I:I)</f>
        <v>11935</v>
      </c>
      <c r="K208" s="979">
        <f>_xlfn.XLOOKUP($D208,Help2!$D:$D,Help2!J:J)</f>
        <v>3105</v>
      </c>
      <c r="L208" s="979">
        <f>_xlfn.XLOOKUP($D208,Help2!$D:$D,Help2!K:K)</f>
        <v>3351</v>
      </c>
      <c r="M208" s="979">
        <f>_xlfn.XLOOKUP($D208,Help2!$D:$D,Help2!L:L)</f>
        <v>8398.2378232096235</v>
      </c>
      <c r="N208" s="979">
        <f>_xlfn.XLOOKUP($D208,Help2!$D:$D,Help2!M:M)</f>
        <v>10215.143527692988</v>
      </c>
      <c r="P208" s="979">
        <f>_xlfn.XLOOKUP($D208,Help2!$D:$D,Help2!F:F)</f>
        <v>730</v>
      </c>
      <c r="Q208" s="979">
        <f t="shared" si="21"/>
        <v>744</v>
      </c>
      <c r="R208" s="979">
        <f>_xlfn.XLOOKUP($D208,Help2!$D:$D,Help2!N:N)</f>
        <v>8233.7827311602196</v>
      </c>
      <c r="S208" s="979">
        <f>_xlfn.XLOOKUP($D208,Help2!$D:$D,Help2!O:O)</f>
        <v>7703.7</v>
      </c>
      <c r="T208" s="979">
        <f>_xlfn.XLOOKUP($D208,Help2!$D:$D,Help2!P:P)</f>
        <v>0</v>
      </c>
      <c r="U208" s="979">
        <f>_xlfn.XLOOKUP($D208,Help2!$D:$D,Help2!Q:Q)</f>
        <v>0</v>
      </c>
      <c r="V208" s="979">
        <f>_xlfn.XLOOKUP($D208,Help2!$D:$D,Help2!R:R)</f>
        <v>0</v>
      </c>
      <c r="W208" s="979">
        <f>_xlfn.XLOOKUP($D208,Help2!$D:$D,Help2!S:S)</f>
        <v>23427.937000000002</v>
      </c>
      <c r="Y208" s="979">
        <f>_xlfn.XLOOKUP($D208,Help2!$D:$D,Help2!V:V)</f>
        <v>7921</v>
      </c>
      <c r="Z208" s="979">
        <f>_xlfn.XLOOKUP($D208,Help2!$D:$D,Help2!W:W)</f>
        <v>4014</v>
      </c>
      <c r="AA208" s="979">
        <f>_xlfn.XLOOKUP($D208,Help2!$D:$D,Help2!X:X)</f>
        <v>0</v>
      </c>
      <c r="AB208" s="979">
        <f>_xlfn.XLOOKUP($D208,Help2!$D:$D,Help2!Y:Y)</f>
        <v>6747</v>
      </c>
      <c r="AC208" s="979">
        <f>_xlfn.XLOOKUP($D208,Help2!$D:$D,Help2!Z:Z)</f>
        <v>731</v>
      </c>
      <c r="AD208" s="979">
        <f>_xlfn.XLOOKUP($D208,Help2!$D:$D,Help2!AA:AA)</f>
        <v>933.17955585365871</v>
      </c>
      <c r="AE208" s="979">
        <f>_xlfn.XLOOKUP($D208,Help2!$D:$D,Help2!AB:AB)</f>
        <v>1297</v>
      </c>
      <c r="AF208" s="979">
        <f>_xlfn.XLOOKUP($D208,Help2!$D:$D,Help2!AC:AC)</f>
        <v>762</v>
      </c>
      <c r="AG208" s="979">
        <f>_xlfn.XLOOKUP($D208,Help2!$D:$D,Help2!AD:AD)</f>
        <v>415.5</v>
      </c>
      <c r="AH208" s="979">
        <f>_xlfn.XLOOKUP($D208,Help2!$D:$D,Help2!AE:AE)</f>
        <v>864.90000000000009</v>
      </c>
      <c r="AI208" s="979">
        <f>_xlfn.XLOOKUP($D208,Help2!$D:$D,Help2!AF:AF)</f>
        <v>3574.9199999999996</v>
      </c>
      <c r="AJ208" s="979">
        <f>_xlfn.XLOOKUP($D208,Help2!$D:$D,Help2!AG:AG)</f>
        <v>337.14875278583656</v>
      </c>
      <c r="AK208" s="979">
        <f>_xlfn.XLOOKUP($D208,Help2!$D:$D,Help2!AH:AH)</f>
        <v>8881.2620074158076</v>
      </c>
      <c r="AL208" s="979">
        <f>_xlfn.XLOOKUP($D208,Help2!$D:$D,Help2!AI:AI)</f>
        <v>457.5</v>
      </c>
      <c r="AM208" s="979">
        <f>_xlfn.XLOOKUP($D208,Help2!$D:$D,Help2!AJ:AJ)</f>
        <v>120.9</v>
      </c>
      <c r="AN208" s="979">
        <f>_xlfn.XLOOKUP($D208,Help2!$D:$D,Help2!AK:AK)</f>
        <v>0</v>
      </c>
    </row>
    <row r="209" spans="1:40" x14ac:dyDescent="0.2">
      <c r="A209" s="1">
        <v>45133</v>
      </c>
      <c r="B209">
        <f t="shared" si="15"/>
        <v>7</v>
      </c>
      <c r="C209">
        <f t="shared" si="16"/>
        <v>2023</v>
      </c>
      <c r="D209" s="872" t="str">
        <f t="shared" si="17"/>
        <v>07´2023</v>
      </c>
      <c r="F209" s="2">
        <f t="shared" si="18"/>
        <v>24</v>
      </c>
      <c r="G209" s="3">
        <f t="shared" si="19"/>
        <v>3.287671232876712E-2</v>
      </c>
      <c r="H209" s="5">
        <f t="shared" si="20"/>
        <v>1</v>
      </c>
      <c r="I209" s="979">
        <f>_xlfn.XLOOKUP($D209,Help2!$D:$D,Help2!H:H)</f>
        <v>19413</v>
      </c>
      <c r="J209" s="979">
        <f>_xlfn.XLOOKUP($D209,Help2!$D:$D,Help2!I:I)</f>
        <v>11935</v>
      </c>
      <c r="K209" s="979">
        <f>_xlfn.XLOOKUP($D209,Help2!$D:$D,Help2!J:J)</f>
        <v>3105</v>
      </c>
      <c r="L209" s="979">
        <f>_xlfn.XLOOKUP($D209,Help2!$D:$D,Help2!K:K)</f>
        <v>3351</v>
      </c>
      <c r="M209" s="979">
        <f>_xlfn.XLOOKUP($D209,Help2!$D:$D,Help2!L:L)</f>
        <v>8398.2378232096235</v>
      </c>
      <c r="N209" s="979">
        <f>_xlfn.XLOOKUP($D209,Help2!$D:$D,Help2!M:M)</f>
        <v>10215.143527692988</v>
      </c>
      <c r="P209" s="979">
        <f>_xlfn.XLOOKUP($D209,Help2!$D:$D,Help2!F:F)</f>
        <v>730</v>
      </c>
      <c r="Q209" s="979">
        <f t="shared" si="21"/>
        <v>744</v>
      </c>
      <c r="R209" s="979">
        <f>_xlfn.XLOOKUP($D209,Help2!$D:$D,Help2!N:N)</f>
        <v>8233.7827311602196</v>
      </c>
      <c r="S209" s="979">
        <f>_xlfn.XLOOKUP($D209,Help2!$D:$D,Help2!O:O)</f>
        <v>7703.7</v>
      </c>
      <c r="T209" s="979">
        <f>_xlfn.XLOOKUP($D209,Help2!$D:$D,Help2!P:P)</f>
        <v>0</v>
      </c>
      <c r="U209" s="979">
        <f>_xlfn.XLOOKUP($D209,Help2!$D:$D,Help2!Q:Q)</f>
        <v>0</v>
      </c>
      <c r="V209" s="979">
        <f>_xlfn.XLOOKUP($D209,Help2!$D:$D,Help2!R:R)</f>
        <v>0</v>
      </c>
      <c r="W209" s="979">
        <f>_xlfn.XLOOKUP($D209,Help2!$D:$D,Help2!S:S)</f>
        <v>23427.937000000002</v>
      </c>
      <c r="Y209" s="979">
        <f>_xlfn.XLOOKUP($D209,Help2!$D:$D,Help2!V:V)</f>
        <v>7921</v>
      </c>
      <c r="Z209" s="979">
        <f>_xlfn.XLOOKUP($D209,Help2!$D:$D,Help2!W:W)</f>
        <v>4014</v>
      </c>
      <c r="AA209" s="979">
        <f>_xlfn.XLOOKUP($D209,Help2!$D:$D,Help2!X:X)</f>
        <v>0</v>
      </c>
      <c r="AB209" s="979">
        <f>_xlfn.XLOOKUP($D209,Help2!$D:$D,Help2!Y:Y)</f>
        <v>6747</v>
      </c>
      <c r="AC209" s="979">
        <f>_xlfn.XLOOKUP($D209,Help2!$D:$D,Help2!Z:Z)</f>
        <v>731</v>
      </c>
      <c r="AD209" s="979">
        <f>_xlfn.XLOOKUP($D209,Help2!$D:$D,Help2!AA:AA)</f>
        <v>933.17955585365871</v>
      </c>
      <c r="AE209" s="979">
        <f>_xlfn.XLOOKUP($D209,Help2!$D:$D,Help2!AB:AB)</f>
        <v>1297</v>
      </c>
      <c r="AF209" s="979">
        <f>_xlfn.XLOOKUP($D209,Help2!$D:$D,Help2!AC:AC)</f>
        <v>762</v>
      </c>
      <c r="AG209" s="979">
        <f>_xlfn.XLOOKUP($D209,Help2!$D:$D,Help2!AD:AD)</f>
        <v>415.5</v>
      </c>
      <c r="AH209" s="979">
        <f>_xlfn.XLOOKUP($D209,Help2!$D:$D,Help2!AE:AE)</f>
        <v>864.90000000000009</v>
      </c>
      <c r="AI209" s="979">
        <f>_xlfn.XLOOKUP($D209,Help2!$D:$D,Help2!AF:AF)</f>
        <v>3574.9199999999996</v>
      </c>
      <c r="AJ209" s="979">
        <f>_xlfn.XLOOKUP($D209,Help2!$D:$D,Help2!AG:AG)</f>
        <v>337.14875278583656</v>
      </c>
      <c r="AK209" s="979">
        <f>_xlfn.XLOOKUP($D209,Help2!$D:$D,Help2!AH:AH)</f>
        <v>8881.2620074158076</v>
      </c>
      <c r="AL209" s="979">
        <f>_xlfn.XLOOKUP($D209,Help2!$D:$D,Help2!AI:AI)</f>
        <v>457.5</v>
      </c>
      <c r="AM209" s="979">
        <f>_xlfn.XLOOKUP($D209,Help2!$D:$D,Help2!AJ:AJ)</f>
        <v>120.9</v>
      </c>
      <c r="AN209" s="979">
        <f>_xlfn.XLOOKUP($D209,Help2!$D:$D,Help2!AK:AK)</f>
        <v>0</v>
      </c>
    </row>
    <row r="210" spans="1:40" x14ac:dyDescent="0.2">
      <c r="A210" s="1">
        <v>45134</v>
      </c>
      <c r="B210">
        <f t="shared" si="15"/>
        <v>7</v>
      </c>
      <c r="C210">
        <f t="shared" si="16"/>
        <v>2023</v>
      </c>
      <c r="D210" s="872" t="str">
        <f t="shared" si="17"/>
        <v>07´2023</v>
      </c>
      <c r="F210" s="2">
        <f t="shared" si="18"/>
        <v>24</v>
      </c>
      <c r="G210" s="3">
        <f t="shared" si="19"/>
        <v>3.287671232876712E-2</v>
      </c>
      <c r="H210" s="5">
        <f t="shared" si="20"/>
        <v>1</v>
      </c>
      <c r="I210" s="979">
        <f>_xlfn.XLOOKUP($D210,Help2!$D:$D,Help2!H:H)</f>
        <v>19413</v>
      </c>
      <c r="J210" s="979">
        <f>_xlfn.XLOOKUP($D210,Help2!$D:$D,Help2!I:I)</f>
        <v>11935</v>
      </c>
      <c r="K210" s="979">
        <f>_xlfn.XLOOKUP($D210,Help2!$D:$D,Help2!J:J)</f>
        <v>3105</v>
      </c>
      <c r="L210" s="979">
        <f>_xlfn.XLOOKUP($D210,Help2!$D:$D,Help2!K:K)</f>
        <v>3351</v>
      </c>
      <c r="M210" s="979">
        <f>_xlfn.XLOOKUP($D210,Help2!$D:$D,Help2!L:L)</f>
        <v>8398.2378232096235</v>
      </c>
      <c r="N210" s="979">
        <f>_xlfn.XLOOKUP($D210,Help2!$D:$D,Help2!M:M)</f>
        <v>10215.143527692988</v>
      </c>
      <c r="P210" s="979">
        <f>_xlfn.XLOOKUP($D210,Help2!$D:$D,Help2!F:F)</f>
        <v>730</v>
      </c>
      <c r="Q210" s="979">
        <f t="shared" si="21"/>
        <v>744</v>
      </c>
      <c r="R210" s="979">
        <f>_xlfn.XLOOKUP($D210,Help2!$D:$D,Help2!N:N)</f>
        <v>8233.7827311602196</v>
      </c>
      <c r="S210" s="979">
        <f>_xlfn.XLOOKUP($D210,Help2!$D:$D,Help2!O:O)</f>
        <v>7703.7</v>
      </c>
      <c r="T210" s="979">
        <f>_xlfn.XLOOKUP($D210,Help2!$D:$D,Help2!P:P)</f>
        <v>0</v>
      </c>
      <c r="U210" s="979">
        <f>_xlfn.XLOOKUP($D210,Help2!$D:$D,Help2!Q:Q)</f>
        <v>0</v>
      </c>
      <c r="V210" s="979">
        <f>_xlfn.XLOOKUP($D210,Help2!$D:$D,Help2!R:R)</f>
        <v>0</v>
      </c>
      <c r="W210" s="979">
        <f>_xlfn.XLOOKUP($D210,Help2!$D:$D,Help2!S:S)</f>
        <v>23427.937000000002</v>
      </c>
      <c r="Y210" s="979">
        <f>_xlfn.XLOOKUP($D210,Help2!$D:$D,Help2!V:V)</f>
        <v>7921</v>
      </c>
      <c r="Z210" s="979">
        <f>_xlfn.XLOOKUP($D210,Help2!$D:$D,Help2!W:W)</f>
        <v>4014</v>
      </c>
      <c r="AA210" s="979">
        <f>_xlfn.XLOOKUP($D210,Help2!$D:$D,Help2!X:X)</f>
        <v>0</v>
      </c>
      <c r="AB210" s="979">
        <f>_xlfn.XLOOKUP($D210,Help2!$D:$D,Help2!Y:Y)</f>
        <v>6747</v>
      </c>
      <c r="AC210" s="979">
        <f>_xlfn.XLOOKUP($D210,Help2!$D:$D,Help2!Z:Z)</f>
        <v>731</v>
      </c>
      <c r="AD210" s="979">
        <f>_xlfn.XLOOKUP($D210,Help2!$D:$D,Help2!AA:AA)</f>
        <v>933.17955585365871</v>
      </c>
      <c r="AE210" s="979">
        <f>_xlfn.XLOOKUP($D210,Help2!$D:$D,Help2!AB:AB)</f>
        <v>1297</v>
      </c>
      <c r="AF210" s="979">
        <f>_xlfn.XLOOKUP($D210,Help2!$D:$D,Help2!AC:AC)</f>
        <v>762</v>
      </c>
      <c r="AG210" s="979">
        <f>_xlfn.XLOOKUP($D210,Help2!$D:$D,Help2!AD:AD)</f>
        <v>415.5</v>
      </c>
      <c r="AH210" s="979">
        <f>_xlfn.XLOOKUP($D210,Help2!$D:$D,Help2!AE:AE)</f>
        <v>864.90000000000009</v>
      </c>
      <c r="AI210" s="979">
        <f>_xlfn.XLOOKUP($D210,Help2!$D:$D,Help2!AF:AF)</f>
        <v>3574.9199999999996</v>
      </c>
      <c r="AJ210" s="979">
        <f>_xlfn.XLOOKUP($D210,Help2!$D:$D,Help2!AG:AG)</f>
        <v>337.14875278583656</v>
      </c>
      <c r="AK210" s="979">
        <f>_xlfn.XLOOKUP($D210,Help2!$D:$D,Help2!AH:AH)</f>
        <v>8881.2620074158076</v>
      </c>
      <c r="AL210" s="979">
        <f>_xlfn.XLOOKUP($D210,Help2!$D:$D,Help2!AI:AI)</f>
        <v>457.5</v>
      </c>
      <c r="AM210" s="979">
        <f>_xlfn.XLOOKUP($D210,Help2!$D:$D,Help2!AJ:AJ)</f>
        <v>120.9</v>
      </c>
      <c r="AN210" s="979">
        <f>_xlfn.XLOOKUP($D210,Help2!$D:$D,Help2!AK:AK)</f>
        <v>0</v>
      </c>
    </row>
    <row r="211" spans="1:40" x14ac:dyDescent="0.2">
      <c r="A211" s="1">
        <v>45135</v>
      </c>
      <c r="B211">
        <f t="shared" si="15"/>
        <v>7</v>
      </c>
      <c r="C211">
        <f t="shared" si="16"/>
        <v>2023</v>
      </c>
      <c r="D211" s="872" t="str">
        <f t="shared" si="17"/>
        <v>07´2023</v>
      </c>
      <c r="F211" s="2">
        <f t="shared" si="18"/>
        <v>24</v>
      </c>
      <c r="G211" s="3">
        <f t="shared" si="19"/>
        <v>3.287671232876712E-2</v>
      </c>
      <c r="H211" s="5">
        <f t="shared" si="20"/>
        <v>1</v>
      </c>
      <c r="I211" s="979">
        <f>_xlfn.XLOOKUP($D211,Help2!$D:$D,Help2!H:H)</f>
        <v>19413</v>
      </c>
      <c r="J211" s="979">
        <f>_xlfn.XLOOKUP($D211,Help2!$D:$D,Help2!I:I)</f>
        <v>11935</v>
      </c>
      <c r="K211" s="979">
        <f>_xlfn.XLOOKUP($D211,Help2!$D:$D,Help2!J:J)</f>
        <v>3105</v>
      </c>
      <c r="L211" s="979">
        <f>_xlfn.XLOOKUP($D211,Help2!$D:$D,Help2!K:K)</f>
        <v>3351</v>
      </c>
      <c r="M211" s="979">
        <f>_xlfn.XLOOKUP($D211,Help2!$D:$D,Help2!L:L)</f>
        <v>8398.2378232096235</v>
      </c>
      <c r="N211" s="979">
        <f>_xlfn.XLOOKUP($D211,Help2!$D:$D,Help2!M:M)</f>
        <v>10215.143527692988</v>
      </c>
      <c r="P211" s="979">
        <f>_xlfn.XLOOKUP($D211,Help2!$D:$D,Help2!F:F)</f>
        <v>730</v>
      </c>
      <c r="Q211" s="979">
        <f t="shared" si="21"/>
        <v>744</v>
      </c>
      <c r="R211" s="979">
        <f>_xlfn.XLOOKUP($D211,Help2!$D:$D,Help2!N:N)</f>
        <v>8233.7827311602196</v>
      </c>
      <c r="S211" s="979">
        <f>_xlfn.XLOOKUP($D211,Help2!$D:$D,Help2!O:O)</f>
        <v>7703.7</v>
      </c>
      <c r="T211" s="979">
        <f>_xlfn.XLOOKUP($D211,Help2!$D:$D,Help2!P:P)</f>
        <v>0</v>
      </c>
      <c r="U211" s="979">
        <f>_xlfn.XLOOKUP($D211,Help2!$D:$D,Help2!Q:Q)</f>
        <v>0</v>
      </c>
      <c r="V211" s="979">
        <f>_xlfn.XLOOKUP($D211,Help2!$D:$D,Help2!R:R)</f>
        <v>0</v>
      </c>
      <c r="W211" s="979">
        <f>_xlfn.XLOOKUP($D211,Help2!$D:$D,Help2!S:S)</f>
        <v>23427.937000000002</v>
      </c>
      <c r="Y211" s="979">
        <f>_xlfn.XLOOKUP($D211,Help2!$D:$D,Help2!V:V)</f>
        <v>7921</v>
      </c>
      <c r="Z211" s="979">
        <f>_xlfn.XLOOKUP($D211,Help2!$D:$D,Help2!W:W)</f>
        <v>4014</v>
      </c>
      <c r="AA211" s="979">
        <f>_xlfn.XLOOKUP($D211,Help2!$D:$D,Help2!X:X)</f>
        <v>0</v>
      </c>
      <c r="AB211" s="979">
        <f>_xlfn.XLOOKUP($D211,Help2!$D:$D,Help2!Y:Y)</f>
        <v>6747</v>
      </c>
      <c r="AC211" s="979">
        <f>_xlfn.XLOOKUP($D211,Help2!$D:$D,Help2!Z:Z)</f>
        <v>731</v>
      </c>
      <c r="AD211" s="979">
        <f>_xlfn.XLOOKUP($D211,Help2!$D:$D,Help2!AA:AA)</f>
        <v>933.17955585365871</v>
      </c>
      <c r="AE211" s="979">
        <f>_xlfn.XLOOKUP($D211,Help2!$D:$D,Help2!AB:AB)</f>
        <v>1297</v>
      </c>
      <c r="AF211" s="979">
        <f>_xlfn.XLOOKUP($D211,Help2!$D:$D,Help2!AC:AC)</f>
        <v>762</v>
      </c>
      <c r="AG211" s="979">
        <f>_xlfn.XLOOKUP($D211,Help2!$D:$D,Help2!AD:AD)</f>
        <v>415.5</v>
      </c>
      <c r="AH211" s="979">
        <f>_xlfn.XLOOKUP($D211,Help2!$D:$D,Help2!AE:AE)</f>
        <v>864.90000000000009</v>
      </c>
      <c r="AI211" s="979">
        <f>_xlfn.XLOOKUP($D211,Help2!$D:$D,Help2!AF:AF)</f>
        <v>3574.9199999999996</v>
      </c>
      <c r="AJ211" s="979">
        <f>_xlfn.XLOOKUP($D211,Help2!$D:$D,Help2!AG:AG)</f>
        <v>337.14875278583656</v>
      </c>
      <c r="AK211" s="979">
        <f>_xlfn.XLOOKUP($D211,Help2!$D:$D,Help2!AH:AH)</f>
        <v>8881.2620074158076</v>
      </c>
      <c r="AL211" s="979">
        <f>_xlfn.XLOOKUP($D211,Help2!$D:$D,Help2!AI:AI)</f>
        <v>457.5</v>
      </c>
      <c r="AM211" s="979">
        <f>_xlfn.XLOOKUP($D211,Help2!$D:$D,Help2!AJ:AJ)</f>
        <v>120.9</v>
      </c>
      <c r="AN211" s="979">
        <f>_xlfn.XLOOKUP($D211,Help2!$D:$D,Help2!AK:AK)</f>
        <v>0</v>
      </c>
    </row>
    <row r="212" spans="1:40" x14ac:dyDescent="0.2">
      <c r="A212" s="1">
        <v>45136</v>
      </c>
      <c r="B212">
        <f t="shared" si="15"/>
        <v>7</v>
      </c>
      <c r="C212">
        <f t="shared" si="16"/>
        <v>2023</v>
      </c>
      <c r="D212" s="872" t="str">
        <f t="shared" si="17"/>
        <v>07´2023</v>
      </c>
      <c r="F212" s="2">
        <f t="shared" si="18"/>
        <v>24</v>
      </c>
      <c r="G212" s="3">
        <f t="shared" si="19"/>
        <v>3.287671232876712E-2</v>
      </c>
      <c r="H212" s="5">
        <f t="shared" si="20"/>
        <v>1</v>
      </c>
      <c r="I212" s="979">
        <f>_xlfn.XLOOKUP($D212,Help2!$D:$D,Help2!H:H)</f>
        <v>19413</v>
      </c>
      <c r="J212" s="979">
        <f>_xlfn.XLOOKUP($D212,Help2!$D:$D,Help2!I:I)</f>
        <v>11935</v>
      </c>
      <c r="K212" s="979">
        <f>_xlfn.XLOOKUP($D212,Help2!$D:$D,Help2!J:J)</f>
        <v>3105</v>
      </c>
      <c r="L212" s="979">
        <f>_xlfn.XLOOKUP($D212,Help2!$D:$D,Help2!K:K)</f>
        <v>3351</v>
      </c>
      <c r="M212" s="979">
        <f>_xlfn.XLOOKUP($D212,Help2!$D:$D,Help2!L:L)</f>
        <v>8398.2378232096235</v>
      </c>
      <c r="N212" s="979">
        <f>_xlfn.XLOOKUP($D212,Help2!$D:$D,Help2!M:M)</f>
        <v>10215.143527692988</v>
      </c>
      <c r="P212" s="979">
        <f>_xlfn.XLOOKUP($D212,Help2!$D:$D,Help2!F:F)</f>
        <v>730</v>
      </c>
      <c r="Q212" s="979">
        <f t="shared" si="21"/>
        <v>744</v>
      </c>
      <c r="R212" s="979">
        <f>_xlfn.XLOOKUP($D212,Help2!$D:$D,Help2!N:N)</f>
        <v>8233.7827311602196</v>
      </c>
      <c r="S212" s="979">
        <f>_xlfn.XLOOKUP($D212,Help2!$D:$D,Help2!O:O)</f>
        <v>7703.7</v>
      </c>
      <c r="T212" s="979">
        <f>_xlfn.XLOOKUP($D212,Help2!$D:$D,Help2!P:P)</f>
        <v>0</v>
      </c>
      <c r="U212" s="979">
        <f>_xlfn.XLOOKUP($D212,Help2!$D:$D,Help2!Q:Q)</f>
        <v>0</v>
      </c>
      <c r="V212" s="979">
        <f>_xlfn.XLOOKUP($D212,Help2!$D:$D,Help2!R:R)</f>
        <v>0</v>
      </c>
      <c r="W212" s="979">
        <f>_xlfn.XLOOKUP($D212,Help2!$D:$D,Help2!S:S)</f>
        <v>23427.937000000002</v>
      </c>
      <c r="Y212" s="979">
        <f>_xlfn.XLOOKUP($D212,Help2!$D:$D,Help2!V:V)</f>
        <v>7921</v>
      </c>
      <c r="Z212" s="979">
        <f>_xlfn.XLOOKUP($D212,Help2!$D:$D,Help2!W:W)</f>
        <v>4014</v>
      </c>
      <c r="AA212" s="979">
        <f>_xlfn.XLOOKUP($D212,Help2!$D:$D,Help2!X:X)</f>
        <v>0</v>
      </c>
      <c r="AB212" s="979">
        <f>_xlfn.XLOOKUP($D212,Help2!$D:$D,Help2!Y:Y)</f>
        <v>6747</v>
      </c>
      <c r="AC212" s="979">
        <f>_xlfn.XLOOKUP($D212,Help2!$D:$D,Help2!Z:Z)</f>
        <v>731</v>
      </c>
      <c r="AD212" s="979">
        <f>_xlfn.XLOOKUP($D212,Help2!$D:$D,Help2!AA:AA)</f>
        <v>933.17955585365871</v>
      </c>
      <c r="AE212" s="979">
        <f>_xlfn.XLOOKUP($D212,Help2!$D:$D,Help2!AB:AB)</f>
        <v>1297</v>
      </c>
      <c r="AF212" s="979">
        <f>_xlfn.XLOOKUP($D212,Help2!$D:$D,Help2!AC:AC)</f>
        <v>762</v>
      </c>
      <c r="AG212" s="979">
        <f>_xlfn.XLOOKUP($D212,Help2!$D:$D,Help2!AD:AD)</f>
        <v>415.5</v>
      </c>
      <c r="AH212" s="979">
        <f>_xlfn.XLOOKUP($D212,Help2!$D:$D,Help2!AE:AE)</f>
        <v>864.90000000000009</v>
      </c>
      <c r="AI212" s="979">
        <f>_xlfn.XLOOKUP($D212,Help2!$D:$D,Help2!AF:AF)</f>
        <v>3574.9199999999996</v>
      </c>
      <c r="AJ212" s="979">
        <f>_xlfn.XLOOKUP($D212,Help2!$D:$D,Help2!AG:AG)</f>
        <v>337.14875278583656</v>
      </c>
      <c r="AK212" s="979">
        <f>_xlfn.XLOOKUP($D212,Help2!$D:$D,Help2!AH:AH)</f>
        <v>8881.2620074158076</v>
      </c>
      <c r="AL212" s="979">
        <f>_xlfn.XLOOKUP($D212,Help2!$D:$D,Help2!AI:AI)</f>
        <v>457.5</v>
      </c>
      <c r="AM212" s="979">
        <f>_xlfn.XLOOKUP($D212,Help2!$D:$D,Help2!AJ:AJ)</f>
        <v>120.9</v>
      </c>
      <c r="AN212" s="979">
        <f>_xlfn.XLOOKUP($D212,Help2!$D:$D,Help2!AK:AK)</f>
        <v>0</v>
      </c>
    </row>
    <row r="213" spans="1:40" x14ac:dyDescent="0.2">
      <c r="A213" s="1">
        <v>45137</v>
      </c>
      <c r="B213">
        <f t="shared" si="15"/>
        <v>7</v>
      </c>
      <c r="C213">
        <f t="shared" si="16"/>
        <v>2023</v>
      </c>
      <c r="D213" s="872" t="str">
        <f t="shared" si="17"/>
        <v>07´2023</v>
      </c>
      <c r="F213" s="2">
        <f t="shared" si="18"/>
        <v>24</v>
      </c>
      <c r="G213" s="3">
        <f t="shared" si="19"/>
        <v>3.287671232876712E-2</v>
      </c>
      <c r="H213" s="5">
        <f t="shared" si="20"/>
        <v>1</v>
      </c>
      <c r="I213" s="979">
        <f>_xlfn.XLOOKUP($D213,Help2!$D:$D,Help2!H:H)</f>
        <v>19413</v>
      </c>
      <c r="J213" s="979">
        <f>_xlfn.XLOOKUP($D213,Help2!$D:$D,Help2!I:I)</f>
        <v>11935</v>
      </c>
      <c r="K213" s="979">
        <f>_xlfn.XLOOKUP($D213,Help2!$D:$D,Help2!J:J)</f>
        <v>3105</v>
      </c>
      <c r="L213" s="979">
        <f>_xlfn.XLOOKUP($D213,Help2!$D:$D,Help2!K:K)</f>
        <v>3351</v>
      </c>
      <c r="M213" s="979">
        <f>_xlfn.XLOOKUP($D213,Help2!$D:$D,Help2!L:L)</f>
        <v>8398.2378232096235</v>
      </c>
      <c r="N213" s="979">
        <f>_xlfn.XLOOKUP($D213,Help2!$D:$D,Help2!M:M)</f>
        <v>10215.143527692988</v>
      </c>
      <c r="P213" s="979">
        <f>_xlfn.XLOOKUP($D213,Help2!$D:$D,Help2!F:F)</f>
        <v>730</v>
      </c>
      <c r="Q213" s="979">
        <f t="shared" si="21"/>
        <v>744</v>
      </c>
      <c r="R213" s="979">
        <f>_xlfn.XLOOKUP($D213,Help2!$D:$D,Help2!N:N)</f>
        <v>8233.7827311602196</v>
      </c>
      <c r="S213" s="979">
        <f>_xlfn.XLOOKUP($D213,Help2!$D:$D,Help2!O:O)</f>
        <v>7703.7</v>
      </c>
      <c r="T213" s="979">
        <f>_xlfn.XLOOKUP($D213,Help2!$D:$D,Help2!P:P)</f>
        <v>0</v>
      </c>
      <c r="U213" s="979">
        <f>_xlfn.XLOOKUP($D213,Help2!$D:$D,Help2!Q:Q)</f>
        <v>0</v>
      </c>
      <c r="V213" s="979">
        <f>_xlfn.XLOOKUP($D213,Help2!$D:$D,Help2!R:R)</f>
        <v>0</v>
      </c>
      <c r="W213" s="979">
        <f>_xlfn.XLOOKUP($D213,Help2!$D:$D,Help2!S:S)</f>
        <v>23427.937000000002</v>
      </c>
      <c r="Y213" s="979">
        <f>_xlfn.XLOOKUP($D213,Help2!$D:$D,Help2!V:V)</f>
        <v>7921</v>
      </c>
      <c r="Z213" s="979">
        <f>_xlfn.XLOOKUP($D213,Help2!$D:$D,Help2!W:W)</f>
        <v>4014</v>
      </c>
      <c r="AA213" s="979">
        <f>_xlfn.XLOOKUP($D213,Help2!$D:$D,Help2!X:X)</f>
        <v>0</v>
      </c>
      <c r="AB213" s="979">
        <f>_xlfn.XLOOKUP($D213,Help2!$D:$D,Help2!Y:Y)</f>
        <v>6747</v>
      </c>
      <c r="AC213" s="979">
        <f>_xlfn.XLOOKUP($D213,Help2!$D:$D,Help2!Z:Z)</f>
        <v>731</v>
      </c>
      <c r="AD213" s="979">
        <f>_xlfn.XLOOKUP($D213,Help2!$D:$D,Help2!AA:AA)</f>
        <v>933.17955585365871</v>
      </c>
      <c r="AE213" s="979">
        <f>_xlfn.XLOOKUP($D213,Help2!$D:$D,Help2!AB:AB)</f>
        <v>1297</v>
      </c>
      <c r="AF213" s="979">
        <f>_xlfn.XLOOKUP($D213,Help2!$D:$D,Help2!AC:AC)</f>
        <v>762</v>
      </c>
      <c r="AG213" s="979">
        <f>_xlfn.XLOOKUP($D213,Help2!$D:$D,Help2!AD:AD)</f>
        <v>415.5</v>
      </c>
      <c r="AH213" s="979">
        <f>_xlfn.XLOOKUP($D213,Help2!$D:$D,Help2!AE:AE)</f>
        <v>864.90000000000009</v>
      </c>
      <c r="AI213" s="979">
        <f>_xlfn.XLOOKUP($D213,Help2!$D:$D,Help2!AF:AF)</f>
        <v>3574.9199999999996</v>
      </c>
      <c r="AJ213" s="979">
        <f>_xlfn.XLOOKUP($D213,Help2!$D:$D,Help2!AG:AG)</f>
        <v>337.14875278583656</v>
      </c>
      <c r="AK213" s="979">
        <f>_xlfn.XLOOKUP($D213,Help2!$D:$D,Help2!AH:AH)</f>
        <v>8881.2620074158076</v>
      </c>
      <c r="AL213" s="979">
        <f>_xlfn.XLOOKUP($D213,Help2!$D:$D,Help2!AI:AI)</f>
        <v>457.5</v>
      </c>
      <c r="AM213" s="979">
        <f>_xlfn.XLOOKUP($D213,Help2!$D:$D,Help2!AJ:AJ)</f>
        <v>120.9</v>
      </c>
      <c r="AN213" s="979">
        <f>_xlfn.XLOOKUP($D213,Help2!$D:$D,Help2!AK:AK)</f>
        <v>0</v>
      </c>
    </row>
    <row r="214" spans="1:40" x14ac:dyDescent="0.2">
      <c r="A214" s="1">
        <v>45138</v>
      </c>
      <c r="B214">
        <f t="shared" si="15"/>
        <v>7</v>
      </c>
      <c r="C214">
        <f t="shared" si="16"/>
        <v>2023</v>
      </c>
      <c r="D214" s="872" t="str">
        <f t="shared" si="17"/>
        <v>07´2023</v>
      </c>
      <c r="E214" s="867">
        <v>2</v>
      </c>
      <c r="F214" s="2">
        <f t="shared" si="18"/>
        <v>22</v>
      </c>
      <c r="G214" s="3">
        <f t="shared" si="19"/>
        <v>3.0136986301369864E-2</v>
      </c>
      <c r="H214" s="5">
        <f t="shared" si="20"/>
        <v>0.91666666666666663</v>
      </c>
      <c r="I214" s="979">
        <f>_xlfn.XLOOKUP($D214,Help2!$D:$D,Help2!H:H)</f>
        <v>19413</v>
      </c>
      <c r="J214" s="979">
        <f>_xlfn.XLOOKUP($D214,Help2!$D:$D,Help2!I:I)</f>
        <v>11935</v>
      </c>
      <c r="K214" s="979">
        <f>_xlfn.XLOOKUP($D214,Help2!$D:$D,Help2!J:J)</f>
        <v>3105</v>
      </c>
      <c r="L214" s="979">
        <f>_xlfn.XLOOKUP($D214,Help2!$D:$D,Help2!K:K)</f>
        <v>3351</v>
      </c>
      <c r="M214" s="979">
        <f>_xlfn.XLOOKUP($D214,Help2!$D:$D,Help2!L:L)</f>
        <v>8398.2378232096235</v>
      </c>
      <c r="N214" s="979">
        <f>_xlfn.XLOOKUP($D214,Help2!$D:$D,Help2!M:M)</f>
        <v>10215.143527692988</v>
      </c>
      <c r="P214" s="979">
        <f>_xlfn.XLOOKUP($D214,Help2!$D:$D,Help2!F:F)</f>
        <v>730</v>
      </c>
      <c r="Q214" s="979">
        <f t="shared" si="21"/>
        <v>744</v>
      </c>
      <c r="R214" s="979">
        <f>_xlfn.XLOOKUP($D214,Help2!$D:$D,Help2!N:N)</f>
        <v>8233.7827311602196</v>
      </c>
      <c r="S214" s="979">
        <f>_xlfn.XLOOKUP($D214,Help2!$D:$D,Help2!O:O)</f>
        <v>7703.7</v>
      </c>
      <c r="T214" s="979">
        <f>_xlfn.XLOOKUP($D214,Help2!$D:$D,Help2!P:P)</f>
        <v>0</v>
      </c>
      <c r="U214" s="979">
        <f>_xlfn.XLOOKUP($D214,Help2!$D:$D,Help2!Q:Q)</f>
        <v>0</v>
      </c>
      <c r="V214" s="979">
        <f>_xlfn.XLOOKUP($D214,Help2!$D:$D,Help2!R:R)</f>
        <v>0</v>
      </c>
      <c r="W214" s="979">
        <f>_xlfn.XLOOKUP($D214,Help2!$D:$D,Help2!S:S)</f>
        <v>23427.937000000002</v>
      </c>
      <c r="Y214" s="979">
        <f>_xlfn.XLOOKUP($D214,Help2!$D:$D,Help2!V:V)</f>
        <v>7921</v>
      </c>
      <c r="Z214" s="979">
        <f>_xlfn.XLOOKUP($D214,Help2!$D:$D,Help2!W:W)</f>
        <v>4014</v>
      </c>
      <c r="AA214" s="979">
        <f>_xlfn.XLOOKUP($D214,Help2!$D:$D,Help2!X:X)</f>
        <v>0</v>
      </c>
      <c r="AB214" s="979">
        <f>_xlfn.XLOOKUP($D214,Help2!$D:$D,Help2!Y:Y)</f>
        <v>6747</v>
      </c>
      <c r="AC214" s="979">
        <f>_xlfn.XLOOKUP($D214,Help2!$D:$D,Help2!Z:Z)</f>
        <v>731</v>
      </c>
      <c r="AD214" s="979">
        <f>_xlfn.XLOOKUP($D214,Help2!$D:$D,Help2!AA:AA)</f>
        <v>933.17955585365871</v>
      </c>
      <c r="AE214" s="979">
        <f>_xlfn.XLOOKUP($D214,Help2!$D:$D,Help2!AB:AB)</f>
        <v>1297</v>
      </c>
      <c r="AF214" s="979">
        <f>_xlfn.XLOOKUP($D214,Help2!$D:$D,Help2!AC:AC)</f>
        <v>762</v>
      </c>
      <c r="AG214" s="979">
        <f>_xlfn.XLOOKUP($D214,Help2!$D:$D,Help2!AD:AD)</f>
        <v>415.5</v>
      </c>
      <c r="AH214" s="979">
        <f>_xlfn.XLOOKUP($D214,Help2!$D:$D,Help2!AE:AE)</f>
        <v>864.90000000000009</v>
      </c>
      <c r="AI214" s="979">
        <f>_xlfn.XLOOKUP($D214,Help2!$D:$D,Help2!AF:AF)</f>
        <v>3574.9199999999996</v>
      </c>
      <c r="AJ214" s="979">
        <f>_xlfn.XLOOKUP($D214,Help2!$D:$D,Help2!AG:AG)</f>
        <v>337.14875278583656</v>
      </c>
      <c r="AK214" s="979">
        <f>_xlfn.XLOOKUP($D214,Help2!$D:$D,Help2!AH:AH)</f>
        <v>8881.2620074158076</v>
      </c>
      <c r="AL214" s="979">
        <f>_xlfn.XLOOKUP($D214,Help2!$D:$D,Help2!AI:AI)</f>
        <v>457.5</v>
      </c>
      <c r="AM214" s="979">
        <f>_xlfn.XLOOKUP($D214,Help2!$D:$D,Help2!AJ:AJ)</f>
        <v>120.9</v>
      </c>
      <c r="AN214" s="979">
        <f>_xlfn.XLOOKUP($D214,Help2!$D:$D,Help2!AK:AK)</f>
        <v>0</v>
      </c>
    </row>
    <row r="215" spans="1:40" x14ac:dyDescent="0.2">
      <c r="A215" s="1">
        <v>45139</v>
      </c>
      <c r="B215">
        <f t="shared" si="15"/>
        <v>8</v>
      </c>
      <c r="C215">
        <f t="shared" si="16"/>
        <v>2023</v>
      </c>
      <c r="D215" s="872" t="str">
        <f t="shared" si="17"/>
        <v>08´2023</v>
      </c>
      <c r="E215" s="867">
        <v>24</v>
      </c>
      <c r="F215" s="2">
        <f t="shared" si="18"/>
        <v>0</v>
      </c>
      <c r="G215" s="3">
        <f t="shared" si="19"/>
        <v>0</v>
      </c>
      <c r="H215" s="5">
        <f t="shared" si="20"/>
        <v>0</v>
      </c>
      <c r="I215" s="979">
        <f>_xlfn.XLOOKUP($D215,Help2!$D:$D,Help2!H:H)</f>
        <v>18684.999999999989</v>
      </c>
      <c r="J215" s="979">
        <f>_xlfn.XLOOKUP($D215,Help2!$D:$D,Help2!I:I)</f>
        <v>11605</v>
      </c>
      <c r="K215" s="979">
        <f>_xlfn.XLOOKUP($D215,Help2!$D:$D,Help2!J:J)</f>
        <v>3499.9999999999886</v>
      </c>
      <c r="L215" s="979">
        <f>_xlfn.XLOOKUP($D215,Help2!$D:$D,Help2!K:K)</f>
        <v>2919</v>
      </c>
      <c r="M215" s="979">
        <f>_xlfn.XLOOKUP($D215,Help2!$D:$D,Help2!L:L)</f>
        <v>7892.4954254295881</v>
      </c>
      <c r="N215" s="979">
        <f>_xlfn.XLOOKUP($D215,Help2!$D:$D,Help2!M:M)</f>
        <v>9387.5515266105085</v>
      </c>
      <c r="P215" s="979">
        <f>_xlfn.XLOOKUP($D215,Help2!$D:$D,Help2!F:F)</f>
        <v>691.92</v>
      </c>
      <c r="Q215" s="979">
        <f t="shared" si="21"/>
        <v>744</v>
      </c>
      <c r="R215" s="979">
        <f>_xlfn.XLOOKUP($D215,Help2!$D:$D,Help2!N:N)</f>
        <v>7892.4954254295881</v>
      </c>
      <c r="S215" s="979">
        <f>_xlfn.XLOOKUP($D215,Help2!$D:$D,Help2!O:O)</f>
        <v>8149.5008371409258</v>
      </c>
      <c r="T215" s="979">
        <f>_xlfn.XLOOKUP($D215,Help2!$D:$D,Help2!P:P)</f>
        <v>600</v>
      </c>
      <c r="U215" s="979">
        <f>_xlfn.XLOOKUP($D215,Help2!$D:$D,Help2!Q:Q)</f>
        <v>350</v>
      </c>
      <c r="V215" s="979">
        <f>_xlfn.XLOOKUP($D215,Help2!$D:$D,Help2!R:R)</f>
        <v>69.194999999999993</v>
      </c>
      <c r="W215" s="979">
        <f>_xlfn.XLOOKUP($D215,Help2!$D:$D,Help2!S:S)</f>
        <v>21565.266</v>
      </c>
      <c r="Y215" s="979">
        <f>_xlfn.XLOOKUP($D215,Help2!$D:$D,Help2!V:V)</f>
        <v>7740</v>
      </c>
      <c r="Z215" s="979">
        <f>_xlfn.XLOOKUP($D215,Help2!$D:$D,Help2!W:W)</f>
        <v>3865</v>
      </c>
      <c r="AA215" s="979">
        <f>_xlfn.XLOOKUP($D215,Help2!$D:$D,Help2!X:X)</f>
        <v>0</v>
      </c>
      <c r="AB215" s="979">
        <f>_xlfn.XLOOKUP($D215,Help2!$D:$D,Help2!Y:Y)</f>
        <v>6418.9999999999891</v>
      </c>
      <c r="AC215" s="979">
        <f>_xlfn.XLOOKUP($D215,Help2!$D:$D,Help2!Z:Z)</f>
        <v>661</v>
      </c>
      <c r="AD215" s="979">
        <f>_xlfn.XLOOKUP($D215,Help2!$D:$D,Help2!AA:AA)</f>
        <v>1110.3023630791772</v>
      </c>
      <c r="AE215" s="979">
        <f>_xlfn.XLOOKUP($D215,Help2!$D:$D,Help2!AB:AB)</f>
        <v>670</v>
      </c>
      <c r="AF215" s="979">
        <f>_xlfn.XLOOKUP($D215,Help2!$D:$D,Help2!AC:AC)</f>
        <v>495</v>
      </c>
      <c r="AG215" s="979">
        <f>_xlfn.XLOOKUP($D215,Help2!$D:$D,Help2!AD:AD)</f>
        <v>520</v>
      </c>
      <c r="AH215" s="979">
        <f>_xlfn.XLOOKUP($D215,Help2!$D:$D,Help2!AE:AE)</f>
        <v>864.90000000000009</v>
      </c>
      <c r="AI215" s="979">
        <f>_xlfn.XLOOKUP($D215,Help2!$D:$D,Help2!AF:AF)</f>
        <v>3574.9199999999996</v>
      </c>
      <c r="AJ215" s="979">
        <f>_xlfn.XLOOKUP($D215,Help2!$D:$D,Help2!AG:AG)</f>
        <v>347.45368377716761</v>
      </c>
      <c r="AK215" s="979">
        <f>_xlfn.XLOOKUP($D215,Help2!$D:$D,Help2!AH:AH)</f>
        <v>7091.5698921646108</v>
      </c>
      <c r="AL215" s="979">
        <f>_xlfn.XLOOKUP($D215,Help2!$D:$D,Help2!AI:AI)</f>
        <v>688</v>
      </c>
      <c r="AM215" s="979">
        <f>_xlfn.XLOOKUP($D215,Help2!$D:$D,Help2!AJ:AJ)</f>
        <v>375</v>
      </c>
      <c r="AN215" s="979">
        <f>_xlfn.XLOOKUP($D215,Help2!$D:$D,Help2!AK:AK)</f>
        <v>0</v>
      </c>
    </row>
    <row r="216" spans="1:40" x14ac:dyDescent="0.2">
      <c r="A216" s="1">
        <v>45140</v>
      </c>
      <c r="B216">
        <f t="shared" si="15"/>
        <v>8</v>
      </c>
      <c r="C216">
        <f t="shared" si="16"/>
        <v>2023</v>
      </c>
      <c r="D216" s="872" t="str">
        <f t="shared" si="17"/>
        <v>08´2023</v>
      </c>
      <c r="E216" s="867">
        <f>52.08-E215-E236</f>
        <v>16.079999999999998</v>
      </c>
      <c r="F216" s="2">
        <f t="shared" si="18"/>
        <v>7.9200000000000017</v>
      </c>
      <c r="G216" s="3">
        <f t="shared" si="19"/>
        <v>1.1446409989594175E-2</v>
      </c>
      <c r="H216" s="5">
        <f t="shared" si="20"/>
        <v>0.33000000000000007</v>
      </c>
      <c r="I216" s="979">
        <f>_xlfn.XLOOKUP($D216,Help2!$D:$D,Help2!H:H)</f>
        <v>18684.999999999989</v>
      </c>
      <c r="J216" s="979">
        <f>_xlfn.XLOOKUP($D216,Help2!$D:$D,Help2!I:I)</f>
        <v>11605</v>
      </c>
      <c r="K216" s="979">
        <f>_xlfn.XLOOKUP($D216,Help2!$D:$D,Help2!J:J)</f>
        <v>3499.9999999999886</v>
      </c>
      <c r="L216" s="979">
        <f>_xlfn.XLOOKUP($D216,Help2!$D:$D,Help2!K:K)</f>
        <v>2919</v>
      </c>
      <c r="M216" s="979">
        <f>_xlfn.XLOOKUP($D216,Help2!$D:$D,Help2!L:L)</f>
        <v>7892.4954254295881</v>
      </c>
      <c r="N216" s="979">
        <f>_xlfn.XLOOKUP($D216,Help2!$D:$D,Help2!M:M)</f>
        <v>9387.5515266105085</v>
      </c>
      <c r="P216" s="979">
        <f>_xlfn.XLOOKUP($D216,Help2!$D:$D,Help2!F:F)</f>
        <v>691.92</v>
      </c>
      <c r="Q216" s="979">
        <f t="shared" si="21"/>
        <v>744</v>
      </c>
      <c r="R216" s="979">
        <f>_xlfn.XLOOKUP($D216,Help2!$D:$D,Help2!N:N)</f>
        <v>7892.4954254295881</v>
      </c>
      <c r="S216" s="979">
        <f>_xlfn.XLOOKUP($D216,Help2!$D:$D,Help2!O:O)</f>
        <v>8149.5008371409258</v>
      </c>
      <c r="T216" s="979">
        <f>_xlfn.XLOOKUP($D216,Help2!$D:$D,Help2!P:P)</f>
        <v>600</v>
      </c>
      <c r="U216" s="979">
        <f>_xlfn.XLOOKUP($D216,Help2!$D:$D,Help2!Q:Q)</f>
        <v>350</v>
      </c>
      <c r="V216" s="979">
        <f>_xlfn.XLOOKUP($D216,Help2!$D:$D,Help2!R:R)</f>
        <v>69.194999999999993</v>
      </c>
      <c r="W216" s="979">
        <f>_xlfn.XLOOKUP($D216,Help2!$D:$D,Help2!S:S)</f>
        <v>21565.266</v>
      </c>
      <c r="Y216" s="979">
        <f>_xlfn.XLOOKUP($D216,Help2!$D:$D,Help2!V:V)</f>
        <v>7740</v>
      </c>
      <c r="Z216" s="979">
        <f>_xlfn.XLOOKUP($D216,Help2!$D:$D,Help2!W:W)</f>
        <v>3865</v>
      </c>
      <c r="AA216" s="979">
        <f>_xlfn.XLOOKUP($D216,Help2!$D:$D,Help2!X:X)</f>
        <v>0</v>
      </c>
      <c r="AB216" s="979">
        <f>_xlfn.XLOOKUP($D216,Help2!$D:$D,Help2!Y:Y)</f>
        <v>6418.9999999999891</v>
      </c>
      <c r="AC216" s="979">
        <f>_xlfn.XLOOKUP($D216,Help2!$D:$D,Help2!Z:Z)</f>
        <v>661</v>
      </c>
      <c r="AD216" s="979">
        <f>_xlfn.XLOOKUP($D216,Help2!$D:$D,Help2!AA:AA)</f>
        <v>1110.3023630791772</v>
      </c>
      <c r="AE216" s="979">
        <f>_xlfn.XLOOKUP($D216,Help2!$D:$D,Help2!AB:AB)</f>
        <v>670</v>
      </c>
      <c r="AF216" s="979">
        <f>_xlfn.XLOOKUP($D216,Help2!$D:$D,Help2!AC:AC)</f>
        <v>495</v>
      </c>
      <c r="AG216" s="979">
        <f>_xlfn.XLOOKUP($D216,Help2!$D:$D,Help2!AD:AD)</f>
        <v>520</v>
      </c>
      <c r="AH216" s="979">
        <f>_xlfn.XLOOKUP($D216,Help2!$D:$D,Help2!AE:AE)</f>
        <v>864.90000000000009</v>
      </c>
      <c r="AI216" s="979">
        <f>_xlfn.XLOOKUP($D216,Help2!$D:$D,Help2!AF:AF)</f>
        <v>3574.9199999999996</v>
      </c>
      <c r="AJ216" s="979">
        <f>_xlfn.XLOOKUP($D216,Help2!$D:$D,Help2!AG:AG)</f>
        <v>347.45368377716761</v>
      </c>
      <c r="AK216" s="979">
        <f>_xlfn.XLOOKUP($D216,Help2!$D:$D,Help2!AH:AH)</f>
        <v>7091.5698921646108</v>
      </c>
      <c r="AL216" s="979">
        <f>_xlfn.XLOOKUP($D216,Help2!$D:$D,Help2!AI:AI)</f>
        <v>688</v>
      </c>
      <c r="AM216" s="979">
        <f>_xlfn.XLOOKUP($D216,Help2!$D:$D,Help2!AJ:AJ)</f>
        <v>375</v>
      </c>
      <c r="AN216" s="979">
        <f>_xlfn.XLOOKUP($D216,Help2!$D:$D,Help2!AK:AK)</f>
        <v>0</v>
      </c>
    </row>
    <row r="217" spans="1:40" x14ac:dyDescent="0.2">
      <c r="A217" s="1">
        <v>45141</v>
      </c>
      <c r="B217">
        <f t="shared" si="15"/>
        <v>8</v>
      </c>
      <c r="C217">
        <f t="shared" si="16"/>
        <v>2023</v>
      </c>
      <c r="D217" s="872" t="str">
        <f t="shared" si="17"/>
        <v>08´2023</v>
      </c>
      <c r="F217" s="2">
        <f t="shared" si="18"/>
        <v>24</v>
      </c>
      <c r="G217" s="3">
        <f t="shared" si="19"/>
        <v>3.4686090877558098E-2</v>
      </c>
      <c r="H217" s="5">
        <f t="shared" si="20"/>
        <v>1</v>
      </c>
      <c r="I217" s="979">
        <f>_xlfn.XLOOKUP($D217,Help2!$D:$D,Help2!H:H)</f>
        <v>18684.999999999989</v>
      </c>
      <c r="J217" s="979">
        <f>_xlfn.XLOOKUP($D217,Help2!$D:$D,Help2!I:I)</f>
        <v>11605</v>
      </c>
      <c r="K217" s="979">
        <f>_xlfn.XLOOKUP($D217,Help2!$D:$D,Help2!J:J)</f>
        <v>3499.9999999999886</v>
      </c>
      <c r="L217" s="979">
        <f>_xlfn.XLOOKUP($D217,Help2!$D:$D,Help2!K:K)</f>
        <v>2919</v>
      </c>
      <c r="M217" s="979">
        <f>_xlfn.XLOOKUP($D217,Help2!$D:$D,Help2!L:L)</f>
        <v>7892.4954254295881</v>
      </c>
      <c r="N217" s="979">
        <f>_xlfn.XLOOKUP($D217,Help2!$D:$D,Help2!M:M)</f>
        <v>9387.5515266105085</v>
      </c>
      <c r="P217" s="979">
        <f>_xlfn.XLOOKUP($D217,Help2!$D:$D,Help2!F:F)</f>
        <v>691.92</v>
      </c>
      <c r="Q217" s="979">
        <f t="shared" si="21"/>
        <v>744</v>
      </c>
      <c r="R217" s="979">
        <f>_xlfn.XLOOKUP($D217,Help2!$D:$D,Help2!N:N)</f>
        <v>7892.4954254295881</v>
      </c>
      <c r="S217" s="979">
        <f>_xlfn.XLOOKUP($D217,Help2!$D:$D,Help2!O:O)</f>
        <v>8149.5008371409258</v>
      </c>
      <c r="T217" s="979">
        <f>_xlfn.XLOOKUP($D217,Help2!$D:$D,Help2!P:P)</f>
        <v>600</v>
      </c>
      <c r="U217" s="979">
        <f>_xlfn.XLOOKUP($D217,Help2!$D:$D,Help2!Q:Q)</f>
        <v>350</v>
      </c>
      <c r="V217" s="979">
        <f>_xlfn.XLOOKUP($D217,Help2!$D:$D,Help2!R:R)</f>
        <v>69.194999999999993</v>
      </c>
      <c r="W217" s="979">
        <f>_xlfn.XLOOKUP($D217,Help2!$D:$D,Help2!S:S)</f>
        <v>21565.266</v>
      </c>
      <c r="Y217" s="979">
        <f>_xlfn.XLOOKUP($D217,Help2!$D:$D,Help2!V:V)</f>
        <v>7740</v>
      </c>
      <c r="Z217" s="979">
        <f>_xlfn.XLOOKUP($D217,Help2!$D:$D,Help2!W:W)</f>
        <v>3865</v>
      </c>
      <c r="AA217" s="979">
        <f>_xlfn.XLOOKUP($D217,Help2!$D:$D,Help2!X:X)</f>
        <v>0</v>
      </c>
      <c r="AB217" s="979">
        <f>_xlfn.XLOOKUP($D217,Help2!$D:$D,Help2!Y:Y)</f>
        <v>6418.9999999999891</v>
      </c>
      <c r="AC217" s="979">
        <f>_xlfn.XLOOKUP($D217,Help2!$D:$D,Help2!Z:Z)</f>
        <v>661</v>
      </c>
      <c r="AD217" s="979">
        <f>_xlfn.XLOOKUP($D217,Help2!$D:$D,Help2!AA:AA)</f>
        <v>1110.3023630791772</v>
      </c>
      <c r="AE217" s="979">
        <f>_xlfn.XLOOKUP($D217,Help2!$D:$D,Help2!AB:AB)</f>
        <v>670</v>
      </c>
      <c r="AF217" s="979">
        <f>_xlfn.XLOOKUP($D217,Help2!$D:$D,Help2!AC:AC)</f>
        <v>495</v>
      </c>
      <c r="AG217" s="979">
        <f>_xlfn.XLOOKUP($D217,Help2!$D:$D,Help2!AD:AD)</f>
        <v>520</v>
      </c>
      <c r="AH217" s="979">
        <f>_xlfn.XLOOKUP($D217,Help2!$D:$D,Help2!AE:AE)</f>
        <v>864.90000000000009</v>
      </c>
      <c r="AI217" s="979">
        <f>_xlfn.XLOOKUP($D217,Help2!$D:$D,Help2!AF:AF)</f>
        <v>3574.9199999999996</v>
      </c>
      <c r="AJ217" s="979">
        <f>_xlfn.XLOOKUP($D217,Help2!$D:$D,Help2!AG:AG)</f>
        <v>347.45368377716761</v>
      </c>
      <c r="AK217" s="979">
        <f>_xlfn.XLOOKUP($D217,Help2!$D:$D,Help2!AH:AH)</f>
        <v>7091.5698921646108</v>
      </c>
      <c r="AL217" s="979">
        <f>_xlfn.XLOOKUP($D217,Help2!$D:$D,Help2!AI:AI)</f>
        <v>688</v>
      </c>
      <c r="AM217" s="979">
        <f>_xlfn.XLOOKUP($D217,Help2!$D:$D,Help2!AJ:AJ)</f>
        <v>375</v>
      </c>
      <c r="AN217" s="979">
        <f>_xlfn.XLOOKUP($D217,Help2!$D:$D,Help2!AK:AK)</f>
        <v>0</v>
      </c>
    </row>
    <row r="218" spans="1:40" x14ac:dyDescent="0.2">
      <c r="A218" s="1">
        <v>45142</v>
      </c>
      <c r="B218">
        <f t="shared" si="15"/>
        <v>8</v>
      </c>
      <c r="C218">
        <f t="shared" si="16"/>
        <v>2023</v>
      </c>
      <c r="D218" s="872" t="str">
        <f t="shared" si="17"/>
        <v>08´2023</v>
      </c>
      <c r="F218" s="2">
        <f t="shared" si="18"/>
        <v>24</v>
      </c>
      <c r="G218" s="3">
        <f t="shared" si="19"/>
        <v>3.4686090877558098E-2</v>
      </c>
      <c r="H218" s="5">
        <f t="shared" si="20"/>
        <v>1</v>
      </c>
      <c r="I218" s="979">
        <f>_xlfn.XLOOKUP($D218,Help2!$D:$D,Help2!H:H)</f>
        <v>18684.999999999989</v>
      </c>
      <c r="J218" s="979">
        <f>_xlfn.XLOOKUP($D218,Help2!$D:$D,Help2!I:I)</f>
        <v>11605</v>
      </c>
      <c r="K218" s="979">
        <f>_xlfn.XLOOKUP($D218,Help2!$D:$D,Help2!J:J)</f>
        <v>3499.9999999999886</v>
      </c>
      <c r="L218" s="979">
        <f>_xlfn.XLOOKUP($D218,Help2!$D:$D,Help2!K:K)</f>
        <v>2919</v>
      </c>
      <c r="M218" s="979">
        <f>_xlfn.XLOOKUP($D218,Help2!$D:$D,Help2!L:L)</f>
        <v>7892.4954254295881</v>
      </c>
      <c r="N218" s="979">
        <f>_xlfn.XLOOKUP($D218,Help2!$D:$D,Help2!M:M)</f>
        <v>9387.5515266105085</v>
      </c>
      <c r="P218" s="979">
        <f>_xlfn.XLOOKUP($D218,Help2!$D:$D,Help2!F:F)</f>
        <v>691.92</v>
      </c>
      <c r="Q218" s="979">
        <f t="shared" si="21"/>
        <v>744</v>
      </c>
      <c r="R218" s="979">
        <f>_xlfn.XLOOKUP($D218,Help2!$D:$D,Help2!N:N)</f>
        <v>7892.4954254295881</v>
      </c>
      <c r="S218" s="979">
        <f>_xlfn.XLOOKUP($D218,Help2!$D:$D,Help2!O:O)</f>
        <v>8149.5008371409258</v>
      </c>
      <c r="T218" s="979">
        <f>_xlfn.XLOOKUP($D218,Help2!$D:$D,Help2!P:P)</f>
        <v>600</v>
      </c>
      <c r="U218" s="979">
        <f>_xlfn.XLOOKUP($D218,Help2!$D:$D,Help2!Q:Q)</f>
        <v>350</v>
      </c>
      <c r="V218" s="979">
        <f>_xlfn.XLOOKUP($D218,Help2!$D:$D,Help2!R:R)</f>
        <v>69.194999999999993</v>
      </c>
      <c r="W218" s="979">
        <f>_xlfn.XLOOKUP($D218,Help2!$D:$D,Help2!S:S)</f>
        <v>21565.266</v>
      </c>
      <c r="Y218" s="979">
        <f>_xlfn.XLOOKUP($D218,Help2!$D:$D,Help2!V:V)</f>
        <v>7740</v>
      </c>
      <c r="Z218" s="979">
        <f>_xlfn.XLOOKUP($D218,Help2!$D:$D,Help2!W:W)</f>
        <v>3865</v>
      </c>
      <c r="AA218" s="979">
        <f>_xlfn.XLOOKUP($D218,Help2!$D:$D,Help2!X:X)</f>
        <v>0</v>
      </c>
      <c r="AB218" s="979">
        <f>_xlfn.XLOOKUP($D218,Help2!$D:$D,Help2!Y:Y)</f>
        <v>6418.9999999999891</v>
      </c>
      <c r="AC218" s="979">
        <f>_xlfn.XLOOKUP($D218,Help2!$D:$D,Help2!Z:Z)</f>
        <v>661</v>
      </c>
      <c r="AD218" s="979">
        <f>_xlfn.XLOOKUP($D218,Help2!$D:$D,Help2!AA:AA)</f>
        <v>1110.3023630791772</v>
      </c>
      <c r="AE218" s="979">
        <f>_xlfn.XLOOKUP($D218,Help2!$D:$D,Help2!AB:AB)</f>
        <v>670</v>
      </c>
      <c r="AF218" s="979">
        <f>_xlfn.XLOOKUP($D218,Help2!$D:$D,Help2!AC:AC)</f>
        <v>495</v>
      </c>
      <c r="AG218" s="979">
        <f>_xlfn.XLOOKUP($D218,Help2!$D:$D,Help2!AD:AD)</f>
        <v>520</v>
      </c>
      <c r="AH218" s="979">
        <f>_xlfn.XLOOKUP($D218,Help2!$D:$D,Help2!AE:AE)</f>
        <v>864.90000000000009</v>
      </c>
      <c r="AI218" s="979">
        <f>_xlfn.XLOOKUP($D218,Help2!$D:$D,Help2!AF:AF)</f>
        <v>3574.9199999999996</v>
      </c>
      <c r="AJ218" s="979">
        <f>_xlfn.XLOOKUP($D218,Help2!$D:$D,Help2!AG:AG)</f>
        <v>347.45368377716761</v>
      </c>
      <c r="AK218" s="979">
        <f>_xlfn.XLOOKUP($D218,Help2!$D:$D,Help2!AH:AH)</f>
        <v>7091.5698921646108</v>
      </c>
      <c r="AL218" s="979">
        <f>_xlfn.XLOOKUP($D218,Help2!$D:$D,Help2!AI:AI)</f>
        <v>688</v>
      </c>
      <c r="AM218" s="979">
        <f>_xlfn.XLOOKUP($D218,Help2!$D:$D,Help2!AJ:AJ)</f>
        <v>375</v>
      </c>
      <c r="AN218" s="979">
        <f>_xlfn.XLOOKUP($D218,Help2!$D:$D,Help2!AK:AK)</f>
        <v>0</v>
      </c>
    </row>
    <row r="219" spans="1:40" x14ac:dyDescent="0.2">
      <c r="A219" s="1">
        <v>45143</v>
      </c>
      <c r="B219">
        <f t="shared" ref="B219:B282" si="22">MONTH(A219)</f>
        <v>8</v>
      </c>
      <c r="C219">
        <f t="shared" ref="C219:C282" si="23">+YEAR(A219)</f>
        <v>2023</v>
      </c>
      <c r="D219" s="872" t="str">
        <f t="shared" ref="D219:D282" si="24">CONCATENATE(TEXT(A219,"MM"),"´",C219)</f>
        <v>08´2023</v>
      </c>
      <c r="F219" s="2">
        <f t="shared" ref="F219:F276" si="25">24-E219</f>
        <v>24</v>
      </c>
      <c r="G219" s="3">
        <f t="shared" ref="G219:G276" si="26">+F219/P219</f>
        <v>3.4686090877558098E-2</v>
      </c>
      <c r="H219" s="5">
        <f t="shared" ref="H219:H276" si="27">+F219/24</f>
        <v>1</v>
      </c>
      <c r="I219" s="979">
        <f>_xlfn.XLOOKUP($D219,Help2!$D:$D,Help2!H:H)</f>
        <v>18684.999999999989</v>
      </c>
      <c r="J219" s="979">
        <f>_xlfn.XLOOKUP($D219,Help2!$D:$D,Help2!I:I)</f>
        <v>11605</v>
      </c>
      <c r="K219" s="979">
        <f>_xlfn.XLOOKUP($D219,Help2!$D:$D,Help2!J:J)</f>
        <v>3499.9999999999886</v>
      </c>
      <c r="L219" s="979">
        <f>_xlfn.XLOOKUP($D219,Help2!$D:$D,Help2!K:K)</f>
        <v>2919</v>
      </c>
      <c r="M219" s="979">
        <f>_xlfn.XLOOKUP($D219,Help2!$D:$D,Help2!L:L)</f>
        <v>7892.4954254295881</v>
      </c>
      <c r="N219" s="979">
        <f>_xlfn.XLOOKUP($D219,Help2!$D:$D,Help2!M:M)</f>
        <v>9387.5515266105085</v>
      </c>
      <c r="P219" s="979">
        <f>_xlfn.XLOOKUP($D219,Help2!$D:$D,Help2!F:F)</f>
        <v>691.92</v>
      </c>
      <c r="Q219" s="979">
        <f t="shared" si="21"/>
        <v>744</v>
      </c>
      <c r="R219" s="979">
        <f>_xlfn.XLOOKUP($D219,Help2!$D:$D,Help2!N:N)</f>
        <v>7892.4954254295881</v>
      </c>
      <c r="S219" s="979">
        <f>_xlfn.XLOOKUP($D219,Help2!$D:$D,Help2!O:O)</f>
        <v>8149.5008371409258</v>
      </c>
      <c r="T219" s="979">
        <f>_xlfn.XLOOKUP($D219,Help2!$D:$D,Help2!P:P)</f>
        <v>600</v>
      </c>
      <c r="U219" s="979">
        <f>_xlfn.XLOOKUP($D219,Help2!$D:$D,Help2!Q:Q)</f>
        <v>350</v>
      </c>
      <c r="V219" s="979">
        <f>_xlfn.XLOOKUP($D219,Help2!$D:$D,Help2!R:R)</f>
        <v>69.194999999999993</v>
      </c>
      <c r="W219" s="979">
        <f>_xlfn.XLOOKUP($D219,Help2!$D:$D,Help2!S:S)</f>
        <v>21565.266</v>
      </c>
      <c r="Y219" s="979">
        <f>_xlfn.XLOOKUP($D219,Help2!$D:$D,Help2!V:V)</f>
        <v>7740</v>
      </c>
      <c r="Z219" s="979">
        <f>_xlfn.XLOOKUP($D219,Help2!$D:$D,Help2!W:W)</f>
        <v>3865</v>
      </c>
      <c r="AA219" s="979">
        <f>_xlfn.XLOOKUP($D219,Help2!$D:$D,Help2!X:X)</f>
        <v>0</v>
      </c>
      <c r="AB219" s="979">
        <f>_xlfn.XLOOKUP($D219,Help2!$D:$D,Help2!Y:Y)</f>
        <v>6418.9999999999891</v>
      </c>
      <c r="AC219" s="979">
        <f>_xlfn.XLOOKUP($D219,Help2!$D:$D,Help2!Z:Z)</f>
        <v>661</v>
      </c>
      <c r="AD219" s="979">
        <f>_xlfn.XLOOKUP($D219,Help2!$D:$D,Help2!AA:AA)</f>
        <v>1110.3023630791772</v>
      </c>
      <c r="AE219" s="979">
        <f>_xlfn.XLOOKUP($D219,Help2!$D:$D,Help2!AB:AB)</f>
        <v>670</v>
      </c>
      <c r="AF219" s="979">
        <f>_xlfn.XLOOKUP($D219,Help2!$D:$D,Help2!AC:AC)</f>
        <v>495</v>
      </c>
      <c r="AG219" s="979">
        <f>_xlfn.XLOOKUP($D219,Help2!$D:$D,Help2!AD:AD)</f>
        <v>520</v>
      </c>
      <c r="AH219" s="979">
        <f>_xlfn.XLOOKUP($D219,Help2!$D:$D,Help2!AE:AE)</f>
        <v>864.90000000000009</v>
      </c>
      <c r="AI219" s="979">
        <f>_xlfn.XLOOKUP($D219,Help2!$D:$D,Help2!AF:AF)</f>
        <v>3574.9199999999996</v>
      </c>
      <c r="AJ219" s="979">
        <f>_xlfn.XLOOKUP($D219,Help2!$D:$D,Help2!AG:AG)</f>
        <v>347.45368377716761</v>
      </c>
      <c r="AK219" s="979">
        <f>_xlfn.XLOOKUP($D219,Help2!$D:$D,Help2!AH:AH)</f>
        <v>7091.5698921646108</v>
      </c>
      <c r="AL219" s="979">
        <f>_xlfn.XLOOKUP($D219,Help2!$D:$D,Help2!AI:AI)</f>
        <v>688</v>
      </c>
      <c r="AM219" s="979">
        <f>_xlfn.XLOOKUP($D219,Help2!$D:$D,Help2!AJ:AJ)</f>
        <v>375</v>
      </c>
      <c r="AN219" s="979">
        <f>_xlfn.XLOOKUP($D219,Help2!$D:$D,Help2!AK:AK)</f>
        <v>0</v>
      </c>
    </row>
    <row r="220" spans="1:40" x14ac:dyDescent="0.2">
      <c r="A220" s="1">
        <v>45144</v>
      </c>
      <c r="B220">
        <f t="shared" si="22"/>
        <v>8</v>
      </c>
      <c r="C220">
        <f t="shared" si="23"/>
        <v>2023</v>
      </c>
      <c r="D220" s="872" t="str">
        <f t="shared" si="24"/>
        <v>08´2023</v>
      </c>
      <c r="F220" s="2">
        <f t="shared" si="25"/>
        <v>24</v>
      </c>
      <c r="G220" s="3">
        <f t="shared" si="26"/>
        <v>3.4686090877558098E-2</v>
      </c>
      <c r="H220" s="5">
        <f t="shared" si="27"/>
        <v>1</v>
      </c>
      <c r="I220" s="979">
        <f>_xlfn.XLOOKUP($D220,Help2!$D:$D,Help2!H:H)</f>
        <v>18684.999999999989</v>
      </c>
      <c r="J220" s="979">
        <f>_xlfn.XLOOKUP($D220,Help2!$D:$D,Help2!I:I)</f>
        <v>11605</v>
      </c>
      <c r="K220" s="979">
        <f>_xlfn.XLOOKUP($D220,Help2!$D:$D,Help2!J:J)</f>
        <v>3499.9999999999886</v>
      </c>
      <c r="L220" s="979">
        <f>_xlfn.XLOOKUP($D220,Help2!$D:$D,Help2!K:K)</f>
        <v>2919</v>
      </c>
      <c r="M220" s="979">
        <f>_xlfn.XLOOKUP($D220,Help2!$D:$D,Help2!L:L)</f>
        <v>7892.4954254295881</v>
      </c>
      <c r="N220" s="979">
        <f>_xlfn.XLOOKUP($D220,Help2!$D:$D,Help2!M:M)</f>
        <v>9387.5515266105085</v>
      </c>
      <c r="P220" s="979">
        <f>_xlfn.XLOOKUP($D220,Help2!$D:$D,Help2!F:F)</f>
        <v>691.92</v>
      </c>
      <c r="Q220" s="979">
        <f t="shared" si="21"/>
        <v>744</v>
      </c>
      <c r="R220" s="979">
        <f>_xlfn.XLOOKUP($D220,Help2!$D:$D,Help2!N:N)</f>
        <v>7892.4954254295881</v>
      </c>
      <c r="S220" s="979">
        <f>_xlfn.XLOOKUP($D220,Help2!$D:$D,Help2!O:O)</f>
        <v>8149.5008371409258</v>
      </c>
      <c r="T220" s="979">
        <f>_xlfn.XLOOKUP($D220,Help2!$D:$D,Help2!P:P)</f>
        <v>600</v>
      </c>
      <c r="U220" s="979">
        <f>_xlfn.XLOOKUP($D220,Help2!$D:$D,Help2!Q:Q)</f>
        <v>350</v>
      </c>
      <c r="V220" s="979">
        <f>_xlfn.XLOOKUP($D220,Help2!$D:$D,Help2!R:R)</f>
        <v>69.194999999999993</v>
      </c>
      <c r="W220" s="979">
        <f>_xlfn.XLOOKUP($D220,Help2!$D:$D,Help2!S:S)</f>
        <v>21565.266</v>
      </c>
      <c r="Y220" s="979">
        <f>_xlfn.XLOOKUP($D220,Help2!$D:$D,Help2!V:V)</f>
        <v>7740</v>
      </c>
      <c r="Z220" s="979">
        <f>_xlfn.XLOOKUP($D220,Help2!$D:$D,Help2!W:W)</f>
        <v>3865</v>
      </c>
      <c r="AA220" s="979">
        <f>_xlfn.XLOOKUP($D220,Help2!$D:$D,Help2!X:X)</f>
        <v>0</v>
      </c>
      <c r="AB220" s="979">
        <f>_xlfn.XLOOKUP($D220,Help2!$D:$D,Help2!Y:Y)</f>
        <v>6418.9999999999891</v>
      </c>
      <c r="AC220" s="979">
        <f>_xlfn.XLOOKUP($D220,Help2!$D:$D,Help2!Z:Z)</f>
        <v>661</v>
      </c>
      <c r="AD220" s="979">
        <f>_xlfn.XLOOKUP($D220,Help2!$D:$D,Help2!AA:AA)</f>
        <v>1110.3023630791772</v>
      </c>
      <c r="AE220" s="979">
        <f>_xlfn.XLOOKUP($D220,Help2!$D:$D,Help2!AB:AB)</f>
        <v>670</v>
      </c>
      <c r="AF220" s="979">
        <f>_xlfn.XLOOKUP($D220,Help2!$D:$D,Help2!AC:AC)</f>
        <v>495</v>
      </c>
      <c r="AG220" s="979">
        <f>_xlfn.XLOOKUP($D220,Help2!$D:$D,Help2!AD:AD)</f>
        <v>520</v>
      </c>
      <c r="AH220" s="979">
        <f>_xlfn.XLOOKUP($D220,Help2!$D:$D,Help2!AE:AE)</f>
        <v>864.90000000000009</v>
      </c>
      <c r="AI220" s="979">
        <f>_xlfn.XLOOKUP($D220,Help2!$D:$D,Help2!AF:AF)</f>
        <v>3574.9199999999996</v>
      </c>
      <c r="AJ220" s="979">
        <f>_xlfn.XLOOKUP($D220,Help2!$D:$D,Help2!AG:AG)</f>
        <v>347.45368377716761</v>
      </c>
      <c r="AK220" s="979">
        <f>_xlfn.XLOOKUP($D220,Help2!$D:$D,Help2!AH:AH)</f>
        <v>7091.5698921646108</v>
      </c>
      <c r="AL220" s="979">
        <f>_xlfn.XLOOKUP($D220,Help2!$D:$D,Help2!AI:AI)</f>
        <v>688</v>
      </c>
      <c r="AM220" s="979">
        <f>_xlfn.XLOOKUP($D220,Help2!$D:$D,Help2!AJ:AJ)</f>
        <v>375</v>
      </c>
      <c r="AN220" s="979">
        <f>_xlfn.XLOOKUP($D220,Help2!$D:$D,Help2!AK:AK)</f>
        <v>0</v>
      </c>
    </row>
    <row r="221" spans="1:40" x14ac:dyDescent="0.2">
      <c r="A221" s="1">
        <v>45145</v>
      </c>
      <c r="B221">
        <f t="shared" si="22"/>
        <v>8</v>
      </c>
      <c r="C221">
        <f t="shared" si="23"/>
        <v>2023</v>
      </c>
      <c r="D221" s="872" t="str">
        <f t="shared" si="24"/>
        <v>08´2023</v>
      </c>
      <c r="F221" s="2">
        <f t="shared" si="25"/>
        <v>24</v>
      </c>
      <c r="G221" s="3">
        <f t="shared" si="26"/>
        <v>3.4686090877558098E-2</v>
      </c>
      <c r="H221" s="5">
        <f t="shared" si="27"/>
        <v>1</v>
      </c>
      <c r="I221" s="979">
        <f>_xlfn.XLOOKUP($D221,Help2!$D:$D,Help2!H:H)</f>
        <v>18684.999999999989</v>
      </c>
      <c r="J221" s="979">
        <f>_xlfn.XLOOKUP($D221,Help2!$D:$D,Help2!I:I)</f>
        <v>11605</v>
      </c>
      <c r="K221" s="979">
        <f>_xlfn.XLOOKUP($D221,Help2!$D:$D,Help2!J:J)</f>
        <v>3499.9999999999886</v>
      </c>
      <c r="L221" s="979">
        <f>_xlfn.XLOOKUP($D221,Help2!$D:$D,Help2!K:K)</f>
        <v>2919</v>
      </c>
      <c r="M221" s="979">
        <f>_xlfn.XLOOKUP($D221,Help2!$D:$D,Help2!L:L)</f>
        <v>7892.4954254295881</v>
      </c>
      <c r="N221" s="979">
        <f>_xlfn.XLOOKUP($D221,Help2!$D:$D,Help2!M:M)</f>
        <v>9387.5515266105085</v>
      </c>
      <c r="P221" s="979">
        <f>_xlfn.XLOOKUP($D221,Help2!$D:$D,Help2!F:F)</f>
        <v>691.92</v>
      </c>
      <c r="Q221" s="979">
        <f t="shared" si="21"/>
        <v>744</v>
      </c>
      <c r="R221" s="979">
        <f>_xlfn.XLOOKUP($D221,Help2!$D:$D,Help2!N:N)</f>
        <v>7892.4954254295881</v>
      </c>
      <c r="S221" s="979">
        <f>_xlfn.XLOOKUP($D221,Help2!$D:$D,Help2!O:O)</f>
        <v>8149.5008371409258</v>
      </c>
      <c r="T221" s="979">
        <f>_xlfn.XLOOKUP($D221,Help2!$D:$D,Help2!P:P)</f>
        <v>600</v>
      </c>
      <c r="U221" s="979">
        <f>_xlfn.XLOOKUP($D221,Help2!$D:$D,Help2!Q:Q)</f>
        <v>350</v>
      </c>
      <c r="V221" s="979">
        <f>_xlfn.XLOOKUP($D221,Help2!$D:$D,Help2!R:R)</f>
        <v>69.194999999999993</v>
      </c>
      <c r="W221" s="979">
        <f>_xlfn.XLOOKUP($D221,Help2!$D:$D,Help2!S:S)</f>
        <v>21565.266</v>
      </c>
      <c r="Y221" s="979">
        <f>_xlfn.XLOOKUP($D221,Help2!$D:$D,Help2!V:V)</f>
        <v>7740</v>
      </c>
      <c r="Z221" s="979">
        <f>_xlfn.XLOOKUP($D221,Help2!$D:$D,Help2!W:W)</f>
        <v>3865</v>
      </c>
      <c r="AA221" s="979">
        <f>_xlfn.XLOOKUP($D221,Help2!$D:$D,Help2!X:X)</f>
        <v>0</v>
      </c>
      <c r="AB221" s="979">
        <f>_xlfn.XLOOKUP($D221,Help2!$D:$D,Help2!Y:Y)</f>
        <v>6418.9999999999891</v>
      </c>
      <c r="AC221" s="979">
        <f>_xlfn.XLOOKUP($D221,Help2!$D:$D,Help2!Z:Z)</f>
        <v>661</v>
      </c>
      <c r="AD221" s="979">
        <f>_xlfn.XLOOKUP($D221,Help2!$D:$D,Help2!AA:AA)</f>
        <v>1110.3023630791772</v>
      </c>
      <c r="AE221" s="979">
        <f>_xlfn.XLOOKUP($D221,Help2!$D:$D,Help2!AB:AB)</f>
        <v>670</v>
      </c>
      <c r="AF221" s="979">
        <f>_xlfn.XLOOKUP($D221,Help2!$D:$D,Help2!AC:AC)</f>
        <v>495</v>
      </c>
      <c r="AG221" s="979">
        <f>_xlfn.XLOOKUP($D221,Help2!$D:$D,Help2!AD:AD)</f>
        <v>520</v>
      </c>
      <c r="AH221" s="979">
        <f>_xlfn.XLOOKUP($D221,Help2!$D:$D,Help2!AE:AE)</f>
        <v>864.90000000000009</v>
      </c>
      <c r="AI221" s="979">
        <f>_xlfn.XLOOKUP($D221,Help2!$D:$D,Help2!AF:AF)</f>
        <v>3574.9199999999996</v>
      </c>
      <c r="AJ221" s="979">
        <f>_xlfn.XLOOKUP($D221,Help2!$D:$D,Help2!AG:AG)</f>
        <v>347.45368377716761</v>
      </c>
      <c r="AK221" s="979">
        <f>_xlfn.XLOOKUP($D221,Help2!$D:$D,Help2!AH:AH)</f>
        <v>7091.5698921646108</v>
      </c>
      <c r="AL221" s="979">
        <f>_xlfn.XLOOKUP($D221,Help2!$D:$D,Help2!AI:AI)</f>
        <v>688</v>
      </c>
      <c r="AM221" s="979">
        <f>_xlfn.XLOOKUP($D221,Help2!$D:$D,Help2!AJ:AJ)</f>
        <v>375</v>
      </c>
      <c r="AN221" s="979">
        <f>_xlfn.XLOOKUP($D221,Help2!$D:$D,Help2!AK:AK)</f>
        <v>0</v>
      </c>
    </row>
    <row r="222" spans="1:40" x14ac:dyDescent="0.2">
      <c r="A222" s="1">
        <v>45146</v>
      </c>
      <c r="B222">
        <f t="shared" si="22"/>
        <v>8</v>
      </c>
      <c r="C222">
        <f t="shared" si="23"/>
        <v>2023</v>
      </c>
      <c r="D222" s="872" t="str">
        <f t="shared" si="24"/>
        <v>08´2023</v>
      </c>
      <c r="F222" s="2">
        <f t="shared" si="25"/>
        <v>24</v>
      </c>
      <c r="G222" s="3">
        <f t="shared" si="26"/>
        <v>3.4686090877558098E-2</v>
      </c>
      <c r="H222" s="5">
        <f t="shared" si="27"/>
        <v>1</v>
      </c>
      <c r="I222" s="979">
        <f>_xlfn.XLOOKUP($D222,Help2!$D:$D,Help2!H:H)</f>
        <v>18684.999999999989</v>
      </c>
      <c r="J222" s="979">
        <f>_xlfn.XLOOKUP($D222,Help2!$D:$D,Help2!I:I)</f>
        <v>11605</v>
      </c>
      <c r="K222" s="979">
        <f>_xlfn.XLOOKUP($D222,Help2!$D:$D,Help2!J:J)</f>
        <v>3499.9999999999886</v>
      </c>
      <c r="L222" s="979">
        <f>_xlfn.XLOOKUP($D222,Help2!$D:$D,Help2!K:K)</f>
        <v>2919</v>
      </c>
      <c r="M222" s="979">
        <f>_xlfn.XLOOKUP($D222,Help2!$D:$D,Help2!L:L)</f>
        <v>7892.4954254295881</v>
      </c>
      <c r="N222" s="979">
        <f>_xlfn.XLOOKUP($D222,Help2!$D:$D,Help2!M:M)</f>
        <v>9387.5515266105085</v>
      </c>
      <c r="P222" s="979">
        <f>_xlfn.XLOOKUP($D222,Help2!$D:$D,Help2!F:F)</f>
        <v>691.92</v>
      </c>
      <c r="Q222" s="979">
        <f t="shared" si="21"/>
        <v>744</v>
      </c>
      <c r="R222" s="979">
        <f>_xlfn.XLOOKUP($D222,Help2!$D:$D,Help2!N:N)</f>
        <v>7892.4954254295881</v>
      </c>
      <c r="S222" s="979">
        <f>_xlfn.XLOOKUP($D222,Help2!$D:$D,Help2!O:O)</f>
        <v>8149.5008371409258</v>
      </c>
      <c r="T222" s="979">
        <f>_xlfn.XLOOKUP($D222,Help2!$D:$D,Help2!P:P)</f>
        <v>600</v>
      </c>
      <c r="U222" s="979">
        <f>_xlfn.XLOOKUP($D222,Help2!$D:$D,Help2!Q:Q)</f>
        <v>350</v>
      </c>
      <c r="V222" s="979">
        <f>_xlfn.XLOOKUP($D222,Help2!$D:$D,Help2!R:R)</f>
        <v>69.194999999999993</v>
      </c>
      <c r="W222" s="979">
        <f>_xlfn.XLOOKUP($D222,Help2!$D:$D,Help2!S:S)</f>
        <v>21565.266</v>
      </c>
      <c r="Y222" s="979">
        <f>_xlfn.XLOOKUP($D222,Help2!$D:$D,Help2!V:V)</f>
        <v>7740</v>
      </c>
      <c r="Z222" s="979">
        <f>_xlfn.XLOOKUP($D222,Help2!$D:$D,Help2!W:W)</f>
        <v>3865</v>
      </c>
      <c r="AA222" s="979">
        <f>_xlfn.XLOOKUP($D222,Help2!$D:$D,Help2!X:X)</f>
        <v>0</v>
      </c>
      <c r="AB222" s="979">
        <f>_xlfn.XLOOKUP($D222,Help2!$D:$D,Help2!Y:Y)</f>
        <v>6418.9999999999891</v>
      </c>
      <c r="AC222" s="979">
        <f>_xlfn.XLOOKUP($D222,Help2!$D:$D,Help2!Z:Z)</f>
        <v>661</v>
      </c>
      <c r="AD222" s="979">
        <f>_xlfn.XLOOKUP($D222,Help2!$D:$D,Help2!AA:AA)</f>
        <v>1110.3023630791772</v>
      </c>
      <c r="AE222" s="979">
        <f>_xlfn.XLOOKUP($D222,Help2!$D:$D,Help2!AB:AB)</f>
        <v>670</v>
      </c>
      <c r="AF222" s="979">
        <f>_xlfn.XLOOKUP($D222,Help2!$D:$D,Help2!AC:AC)</f>
        <v>495</v>
      </c>
      <c r="AG222" s="979">
        <f>_xlfn.XLOOKUP($D222,Help2!$D:$D,Help2!AD:AD)</f>
        <v>520</v>
      </c>
      <c r="AH222" s="979">
        <f>_xlfn.XLOOKUP($D222,Help2!$D:$D,Help2!AE:AE)</f>
        <v>864.90000000000009</v>
      </c>
      <c r="AI222" s="979">
        <f>_xlfn.XLOOKUP($D222,Help2!$D:$D,Help2!AF:AF)</f>
        <v>3574.9199999999996</v>
      </c>
      <c r="AJ222" s="979">
        <f>_xlfn.XLOOKUP($D222,Help2!$D:$D,Help2!AG:AG)</f>
        <v>347.45368377716761</v>
      </c>
      <c r="AK222" s="979">
        <f>_xlfn.XLOOKUP($D222,Help2!$D:$D,Help2!AH:AH)</f>
        <v>7091.5698921646108</v>
      </c>
      <c r="AL222" s="979">
        <f>_xlfn.XLOOKUP($D222,Help2!$D:$D,Help2!AI:AI)</f>
        <v>688</v>
      </c>
      <c r="AM222" s="979">
        <f>_xlfn.XLOOKUP($D222,Help2!$D:$D,Help2!AJ:AJ)</f>
        <v>375</v>
      </c>
      <c r="AN222" s="979">
        <f>_xlfn.XLOOKUP($D222,Help2!$D:$D,Help2!AK:AK)</f>
        <v>0</v>
      </c>
    </row>
    <row r="223" spans="1:40" x14ac:dyDescent="0.2">
      <c r="A223" s="1">
        <v>45147</v>
      </c>
      <c r="B223">
        <f t="shared" si="22"/>
        <v>8</v>
      </c>
      <c r="C223">
        <f t="shared" si="23"/>
        <v>2023</v>
      </c>
      <c r="D223" s="872" t="str">
        <f t="shared" si="24"/>
        <v>08´2023</v>
      </c>
      <c r="F223" s="2">
        <f t="shared" si="25"/>
        <v>24</v>
      </c>
      <c r="G223" s="3">
        <f t="shared" si="26"/>
        <v>3.4686090877558098E-2</v>
      </c>
      <c r="H223" s="5">
        <f t="shared" si="27"/>
        <v>1</v>
      </c>
      <c r="I223" s="979">
        <f>_xlfn.XLOOKUP($D223,Help2!$D:$D,Help2!H:H)</f>
        <v>18684.999999999989</v>
      </c>
      <c r="J223" s="979">
        <f>_xlfn.XLOOKUP($D223,Help2!$D:$D,Help2!I:I)</f>
        <v>11605</v>
      </c>
      <c r="K223" s="979">
        <f>_xlfn.XLOOKUP($D223,Help2!$D:$D,Help2!J:J)</f>
        <v>3499.9999999999886</v>
      </c>
      <c r="L223" s="979">
        <f>_xlfn.XLOOKUP($D223,Help2!$D:$D,Help2!K:K)</f>
        <v>2919</v>
      </c>
      <c r="M223" s="979">
        <f>_xlfn.XLOOKUP($D223,Help2!$D:$D,Help2!L:L)</f>
        <v>7892.4954254295881</v>
      </c>
      <c r="N223" s="979">
        <f>_xlfn.XLOOKUP($D223,Help2!$D:$D,Help2!M:M)</f>
        <v>9387.5515266105085</v>
      </c>
      <c r="P223" s="979">
        <f>_xlfn.XLOOKUP($D223,Help2!$D:$D,Help2!F:F)</f>
        <v>691.92</v>
      </c>
      <c r="Q223" s="979">
        <f t="shared" si="21"/>
        <v>744</v>
      </c>
      <c r="R223" s="979">
        <f>_xlfn.XLOOKUP($D223,Help2!$D:$D,Help2!N:N)</f>
        <v>7892.4954254295881</v>
      </c>
      <c r="S223" s="979">
        <f>_xlfn.XLOOKUP($D223,Help2!$D:$D,Help2!O:O)</f>
        <v>8149.5008371409258</v>
      </c>
      <c r="T223" s="979">
        <f>_xlfn.XLOOKUP($D223,Help2!$D:$D,Help2!P:P)</f>
        <v>600</v>
      </c>
      <c r="U223" s="979">
        <f>_xlfn.XLOOKUP($D223,Help2!$D:$D,Help2!Q:Q)</f>
        <v>350</v>
      </c>
      <c r="V223" s="979">
        <f>_xlfn.XLOOKUP($D223,Help2!$D:$D,Help2!R:R)</f>
        <v>69.194999999999993</v>
      </c>
      <c r="W223" s="979">
        <f>_xlfn.XLOOKUP($D223,Help2!$D:$D,Help2!S:S)</f>
        <v>21565.266</v>
      </c>
      <c r="Y223" s="979">
        <f>_xlfn.XLOOKUP($D223,Help2!$D:$D,Help2!V:V)</f>
        <v>7740</v>
      </c>
      <c r="Z223" s="979">
        <f>_xlfn.XLOOKUP($D223,Help2!$D:$D,Help2!W:W)</f>
        <v>3865</v>
      </c>
      <c r="AA223" s="979">
        <f>_xlfn.XLOOKUP($D223,Help2!$D:$D,Help2!X:X)</f>
        <v>0</v>
      </c>
      <c r="AB223" s="979">
        <f>_xlfn.XLOOKUP($D223,Help2!$D:$D,Help2!Y:Y)</f>
        <v>6418.9999999999891</v>
      </c>
      <c r="AC223" s="979">
        <f>_xlfn.XLOOKUP($D223,Help2!$D:$D,Help2!Z:Z)</f>
        <v>661</v>
      </c>
      <c r="AD223" s="979">
        <f>_xlfn.XLOOKUP($D223,Help2!$D:$D,Help2!AA:AA)</f>
        <v>1110.3023630791772</v>
      </c>
      <c r="AE223" s="979">
        <f>_xlfn.XLOOKUP($D223,Help2!$D:$D,Help2!AB:AB)</f>
        <v>670</v>
      </c>
      <c r="AF223" s="979">
        <f>_xlfn.XLOOKUP($D223,Help2!$D:$D,Help2!AC:AC)</f>
        <v>495</v>
      </c>
      <c r="AG223" s="979">
        <f>_xlfn.XLOOKUP($D223,Help2!$D:$D,Help2!AD:AD)</f>
        <v>520</v>
      </c>
      <c r="AH223" s="979">
        <f>_xlfn.XLOOKUP($D223,Help2!$D:$D,Help2!AE:AE)</f>
        <v>864.90000000000009</v>
      </c>
      <c r="AI223" s="979">
        <f>_xlfn.XLOOKUP($D223,Help2!$D:$D,Help2!AF:AF)</f>
        <v>3574.9199999999996</v>
      </c>
      <c r="AJ223" s="979">
        <f>_xlfn.XLOOKUP($D223,Help2!$D:$D,Help2!AG:AG)</f>
        <v>347.45368377716761</v>
      </c>
      <c r="AK223" s="979">
        <f>_xlfn.XLOOKUP($D223,Help2!$D:$D,Help2!AH:AH)</f>
        <v>7091.5698921646108</v>
      </c>
      <c r="AL223" s="979">
        <f>_xlfn.XLOOKUP($D223,Help2!$D:$D,Help2!AI:AI)</f>
        <v>688</v>
      </c>
      <c r="AM223" s="979">
        <f>_xlfn.XLOOKUP($D223,Help2!$D:$D,Help2!AJ:AJ)</f>
        <v>375</v>
      </c>
      <c r="AN223" s="979">
        <f>_xlfn.XLOOKUP($D223,Help2!$D:$D,Help2!AK:AK)</f>
        <v>0</v>
      </c>
    </row>
    <row r="224" spans="1:40" x14ac:dyDescent="0.2">
      <c r="A224" s="1">
        <v>45148</v>
      </c>
      <c r="B224">
        <f t="shared" si="22"/>
        <v>8</v>
      </c>
      <c r="C224">
        <f t="shared" si="23"/>
        <v>2023</v>
      </c>
      <c r="D224" s="872" t="str">
        <f t="shared" si="24"/>
        <v>08´2023</v>
      </c>
      <c r="F224" s="2">
        <f t="shared" si="25"/>
        <v>24</v>
      </c>
      <c r="G224" s="3">
        <f t="shared" si="26"/>
        <v>3.4686090877558098E-2</v>
      </c>
      <c r="H224" s="5">
        <f t="shared" si="27"/>
        <v>1</v>
      </c>
      <c r="I224" s="979">
        <f>_xlfn.XLOOKUP($D224,Help2!$D:$D,Help2!H:H)</f>
        <v>18684.999999999989</v>
      </c>
      <c r="J224" s="979">
        <f>_xlfn.XLOOKUP($D224,Help2!$D:$D,Help2!I:I)</f>
        <v>11605</v>
      </c>
      <c r="K224" s="979">
        <f>_xlfn.XLOOKUP($D224,Help2!$D:$D,Help2!J:J)</f>
        <v>3499.9999999999886</v>
      </c>
      <c r="L224" s="979">
        <f>_xlfn.XLOOKUP($D224,Help2!$D:$D,Help2!K:K)</f>
        <v>2919</v>
      </c>
      <c r="M224" s="979">
        <f>_xlfn.XLOOKUP($D224,Help2!$D:$D,Help2!L:L)</f>
        <v>7892.4954254295881</v>
      </c>
      <c r="N224" s="979">
        <f>_xlfn.XLOOKUP($D224,Help2!$D:$D,Help2!M:M)</f>
        <v>9387.5515266105085</v>
      </c>
      <c r="P224" s="979">
        <f>_xlfn.XLOOKUP($D224,Help2!$D:$D,Help2!F:F)</f>
        <v>691.92</v>
      </c>
      <c r="Q224" s="979">
        <f t="shared" si="21"/>
        <v>744</v>
      </c>
      <c r="R224" s="979">
        <f>_xlfn.XLOOKUP($D224,Help2!$D:$D,Help2!N:N)</f>
        <v>7892.4954254295881</v>
      </c>
      <c r="S224" s="979">
        <f>_xlfn.XLOOKUP($D224,Help2!$D:$D,Help2!O:O)</f>
        <v>8149.5008371409258</v>
      </c>
      <c r="T224" s="979">
        <f>_xlfn.XLOOKUP($D224,Help2!$D:$D,Help2!P:P)</f>
        <v>600</v>
      </c>
      <c r="U224" s="979">
        <f>_xlfn.XLOOKUP($D224,Help2!$D:$D,Help2!Q:Q)</f>
        <v>350</v>
      </c>
      <c r="V224" s="979">
        <f>_xlfn.XLOOKUP($D224,Help2!$D:$D,Help2!R:R)</f>
        <v>69.194999999999993</v>
      </c>
      <c r="W224" s="979">
        <f>_xlfn.XLOOKUP($D224,Help2!$D:$D,Help2!S:S)</f>
        <v>21565.266</v>
      </c>
      <c r="Y224" s="979">
        <f>_xlfn.XLOOKUP($D224,Help2!$D:$D,Help2!V:V)</f>
        <v>7740</v>
      </c>
      <c r="Z224" s="979">
        <f>_xlfn.XLOOKUP($D224,Help2!$D:$D,Help2!W:W)</f>
        <v>3865</v>
      </c>
      <c r="AA224" s="979">
        <f>_xlfn.XLOOKUP($D224,Help2!$D:$D,Help2!X:X)</f>
        <v>0</v>
      </c>
      <c r="AB224" s="979">
        <f>_xlfn.XLOOKUP($D224,Help2!$D:$D,Help2!Y:Y)</f>
        <v>6418.9999999999891</v>
      </c>
      <c r="AC224" s="979">
        <f>_xlfn.XLOOKUP($D224,Help2!$D:$D,Help2!Z:Z)</f>
        <v>661</v>
      </c>
      <c r="AD224" s="979">
        <f>_xlfn.XLOOKUP($D224,Help2!$D:$D,Help2!AA:AA)</f>
        <v>1110.3023630791772</v>
      </c>
      <c r="AE224" s="979">
        <f>_xlfn.XLOOKUP($D224,Help2!$D:$D,Help2!AB:AB)</f>
        <v>670</v>
      </c>
      <c r="AF224" s="979">
        <f>_xlfn.XLOOKUP($D224,Help2!$D:$D,Help2!AC:AC)</f>
        <v>495</v>
      </c>
      <c r="AG224" s="979">
        <f>_xlfn.XLOOKUP($D224,Help2!$D:$D,Help2!AD:AD)</f>
        <v>520</v>
      </c>
      <c r="AH224" s="979">
        <f>_xlfn.XLOOKUP($D224,Help2!$D:$D,Help2!AE:AE)</f>
        <v>864.90000000000009</v>
      </c>
      <c r="AI224" s="979">
        <f>_xlfn.XLOOKUP($D224,Help2!$D:$D,Help2!AF:AF)</f>
        <v>3574.9199999999996</v>
      </c>
      <c r="AJ224" s="979">
        <f>_xlfn.XLOOKUP($D224,Help2!$D:$D,Help2!AG:AG)</f>
        <v>347.45368377716761</v>
      </c>
      <c r="AK224" s="979">
        <f>_xlfn.XLOOKUP($D224,Help2!$D:$D,Help2!AH:AH)</f>
        <v>7091.5698921646108</v>
      </c>
      <c r="AL224" s="979">
        <f>_xlfn.XLOOKUP($D224,Help2!$D:$D,Help2!AI:AI)</f>
        <v>688</v>
      </c>
      <c r="AM224" s="979">
        <f>_xlfn.XLOOKUP($D224,Help2!$D:$D,Help2!AJ:AJ)</f>
        <v>375</v>
      </c>
      <c r="AN224" s="979">
        <f>_xlfn.XLOOKUP($D224,Help2!$D:$D,Help2!AK:AK)</f>
        <v>0</v>
      </c>
    </row>
    <row r="225" spans="1:40" x14ac:dyDescent="0.2">
      <c r="A225" s="1">
        <v>45149</v>
      </c>
      <c r="B225">
        <f t="shared" si="22"/>
        <v>8</v>
      </c>
      <c r="C225">
        <f t="shared" si="23"/>
        <v>2023</v>
      </c>
      <c r="D225" s="872" t="str">
        <f t="shared" si="24"/>
        <v>08´2023</v>
      </c>
      <c r="F225" s="2">
        <f t="shared" si="25"/>
        <v>24</v>
      </c>
      <c r="G225" s="3">
        <f t="shared" si="26"/>
        <v>3.4686090877558098E-2</v>
      </c>
      <c r="H225" s="5">
        <f t="shared" si="27"/>
        <v>1</v>
      </c>
      <c r="I225" s="979">
        <f>_xlfn.XLOOKUP($D225,Help2!$D:$D,Help2!H:H)</f>
        <v>18684.999999999989</v>
      </c>
      <c r="J225" s="979">
        <f>_xlfn.XLOOKUP($D225,Help2!$D:$D,Help2!I:I)</f>
        <v>11605</v>
      </c>
      <c r="K225" s="979">
        <f>_xlfn.XLOOKUP($D225,Help2!$D:$D,Help2!J:J)</f>
        <v>3499.9999999999886</v>
      </c>
      <c r="L225" s="979">
        <f>_xlfn.XLOOKUP($D225,Help2!$D:$D,Help2!K:K)</f>
        <v>2919</v>
      </c>
      <c r="M225" s="979">
        <f>_xlfn.XLOOKUP($D225,Help2!$D:$D,Help2!L:L)</f>
        <v>7892.4954254295881</v>
      </c>
      <c r="N225" s="979">
        <f>_xlfn.XLOOKUP($D225,Help2!$D:$D,Help2!M:M)</f>
        <v>9387.5515266105085</v>
      </c>
      <c r="P225" s="979">
        <f>_xlfn.XLOOKUP($D225,Help2!$D:$D,Help2!F:F)</f>
        <v>691.92</v>
      </c>
      <c r="Q225" s="979">
        <f t="shared" si="21"/>
        <v>744</v>
      </c>
      <c r="R225" s="979">
        <f>_xlfn.XLOOKUP($D225,Help2!$D:$D,Help2!N:N)</f>
        <v>7892.4954254295881</v>
      </c>
      <c r="S225" s="979">
        <f>_xlfn.XLOOKUP($D225,Help2!$D:$D,Help2!O:O)</f>
        <v>8149.5008371409258</v>
      </c>
      <c r="T225" s="979">
        <f>_xlfn.XLOOKUP($D225,Help2!$D:$D,Help2!P:P)</f>
        <v>600</v>
      </c>
      <c r="U225" s="979">
        <f>_xlfn.XLOOKUP($D225,Help2!$D:$D,Help2!Q:Q)</f>
        <v>350</v>
      </c>
      <c r="V225" s="979">
        <f>_xlfn.XLOOKUP($D225,Help2!$D:$D,Help2!R:R)</f>
        <v>69.194999999999993</v>
      </c>
      <c r="W225" s="979">
        <f>_xlfn.XLOOKUP($D225,Help2!$D:$D,Help2!S:S)</f>
        <v>21565.266</v>
      </c>
      <c r="Y225" s="979">
        <f>_xlfn.XLOOKUP($D225,Help2!$D:$D,Help2!V:V)</f>
        <v>7740</v>
      </c>
      <c r="Z225" s="979">
        <f>_xlfn.XLOOKUP($D225,Help2!$D:$D,Help2!W:W)</f>
        <v>3865</v>
      </c>
      <c r="AA225" s="979">
        <f>_xlfn.XLOOKUP($D225,Help2!$D:$D,Help2!X:X)</f>
        <v>0</v>
      </c>
      <c r="AB225" s="979">
        <f>_xlfn.XLOOKUP($D225,Help2!$D:$D,Help2!Y:Y)</f>
        <v>6418.9999999999891</v>
      </c>
      <c r="AC225" s="979">
        <f>_xlfn.XLOOKUP($D225,Help2!$D:$D,Help2!Z:Z)</f>
        <v>661</v>
      </c>
      <c r="AD225" s="979">
        <f>_xlfn.XLOOKUP($D225,Help2!$D:$D,Help2!AA:AA)</f>
        <v>1110.3023630791772</v>
      </c>
      <c r="AE225" s="979">
        <f>_xlfn.XLOOKUP($D225,Help2!$D:$D,Help2!AB:AB)</f>
        <v>670</v>
      </c>
      <c r="AF225" s="979">
        <f>_xlfn.XLOOKUP($D225,Help2!$D:$D,Help2!AC:AC)</f>
        <v>495</v>
      </c>
      <c r="AG225" s="979">
        <f>_xlfn.XLOOKUP($D225,Help2!$D:$D,Help2!AD:AD)</f>
        <v>520</v>
      </c>
      <c r="AH225" s="979">
        <f>_xlfn.XLOOKUP($D225,Help2!$D:$D,Help2!AE:AE)</f>
        <v>864.90000000000009</v>
      </c>
      <c r="AI225" s="979">
        <f>_xlfn.XLOOKUP($D225,Help2!$D:$D,Help2!AF:AF)</f>
        <v>3574.9199999999996</v>
      </c>
      <c r="AJ225" s="979">
        <f>_xlfn.XLOOKUP($D225,Help2!$D:$D,Help2!AG:AG)</f>
        <v>347.45368377716761</v>
      </c>
      <c r="AK225" s="979">
        <f>_xlfn.XLOOKUP($D225,Help2!$D:$D,Help2!AH:AH)</f>
        <v>7091.5698921646108</v>
      </c>
      <c r="AL225" s="979">
        <f>_xlfn.XLOOKUP($D225,Help2!$D:$D,Help2!AI:AI)</f>
        <v>688</v>
      </c>
      <c r="AM225" s="979">
        <f>_xlfn.XLOOKUP($D225,Help2!$D:$D,Help2!AJ:AJ)</f>
        <v>375</v>
      </c>
      <c r="AN225" s="979">
        <f>_xlfn.XLOOKUP($D225,Help2!$D:$D,Help2!AK:AK)</f>
        <v>0</v>
      </c>
    </row>
    <row r="226" spans="1:40" x14ac:dyDescent="0.2">
      <c r="A226" s="1">
        <v>45150</v>
      </c>
      <c r="B226">
        <f t="shared" si="22"/>
        <v>8</v>
      </c>
      <c r="C226">
        <f t="shared" si="23"/>
        <v>2023</v>
      </c>
      <c r="D226" s="872" t="str">
        <f t="shared" si="24"/>
        <v>08´2023</v>
      </c>
      <c r="F226" s="2">
        <f t="shared" si="25"/>
        <v>24</v>
      </c>
      <c r="G226" s="3">
        <f t="shared" si="26"/>
        <v>3.4686090877558098E-2</v>
      </c>
      <c r="H226" s="5">
        <f t="shared" si="27"/>
        <v>1</v>
      </c>
      <c r="I226" s="979">
        <f>_xlfn.XLOOKUP($D226,Help2!$D:$D,Help2!H:H)</f>
        <v>18684.999999999989</v>
      </c>
      <c r="J226" s="979">
        <f>_xlfn.XLOOKUP($D226,Help2!$D:$D,Help2!I:I)</f>
        <v>11605</v>
      </c>
      <c r="K226" s="979">
        <f>_xlfn.XLOOKUP($D226,Help2!$D:$D,Help2!J:J)</f>
        <v>3499.9999999999886</v>
      </c>
      <c r="L226" s="979">
        <f>_xlfn.XLOOKUP($D226,Help2!$D:$D,Help2!K:K)</f>
        <v>2919</v>
      </c>
      <c r="M226" s="979">
        <f>_xlfn.XLOOKUP($D226,Help2!$D:$D,Help2!L:L)</f>
        <v>7892.4954254295881</v>
      </c>
      <c r="N226" s="979">
        <f>_xlfn.XLOOKUP($D226,Help2!$D:$D,Help2!M:M)</f>
        <v>9387.5515266105085</v>
      </c>
      <c r="P226" s="979">
        <f>_xlfn.XLOOKUP($D226,Help2!$D:$D,Help2!F:F)</f>
        <v>691.92</v>
      </c>
      <c r="Q226" s="979">
        <f t="shared" si="21"/>
        <v>744</v>
      </c>
      <c r="R226" s="979">
        <f>_xlfn.XLOOKUP($D226,Help2!$D:$D,Help2!N:N)</f>
        <v>7892.4954254295881</v>
      </c>
      <c r="S226" s="979">
        <f>_xlfn.XLOOKUP($D226,Help2!$D:$D,Help2!O:O)</f>
        <v>8149.5008371409258</v>
      </c>
      <c r="T226" s="979">
        <f>_xlfn.XLOOKUP($D226,Help2!$D:$D,Help2!P:P)</f>
        <v>600</v>
      </c>
      <c r="U226" s="979">
        <f>_xlfn.XLOOKUP($D226,Help2!$D:$D,Help2!Q:Q)</f>
        <v>350</v>
      </c>
      <c r="V226" s="979">
        <f>_xlfn.XLOOKUP($D226,Help2!$D:$D,Help2!R:R)</f>
        <v>69.194999999999993</v>
      </c>
      <c r="W226" s="979">
        <f>_xlfn.XLOOKUP($D226,Help2!$D:$D,Help2!S:S)</f>
        <v>21565.266</v>
      </c>
      <c r="Y226" s="979">
        <f>_xlfn.XLOOKUP($D226,Help2!$D:$D,Help2!V:V)</f>
        <v>7740</v>
      </c>
      <c r="Z226" s="979">
        <f>_xlfn.XLOOKUP($D226,Help2!$D:$D,Help2!W:W)</f>
        <v>3865</v>
      </c>
      <c r="AA226" s="979">
        <f>_xlfn.XLOOKUP($D226,Help2!$D:$D,Help2!X:X)</f>
        <v>0</v>
      </c>
      <c r="AB226" s="979">
        <f>_xlfn.XLOOKUP($D226,Help2!$D:$D,Help2!Y:Y)</f>
        <v>6418.9999999999891</v>
      </c>
      <c r="AC226" s="979">
        <f>_xlfn.XLOOKUP($D226,Help2!$D:$D,Help2!Z:Z)</f>
        <v>661</v>
      </c>
      <c r="AD226" s="979">
        <f>_xlfn.XLOOKUP($D226,Help2!$D:$D,Help2!AA:AA)</f>
        <v>1110.3023630791772</v>
      </c>
      <c r="AE226" s="979">
        <f>_xlfn.XLOOKUP($D226,Help2!$D:$D,Help2!AB:AB)</f>
        <v>670</v>
      </c>
      <c r="AF226" s="979">
        <f>_xlfn.XLOOKUP($D226,Help2!$D:$D,Help2!AC:AC)</f>
        <v>495</v>
      </c>
      <c r="AG226" s="979">
        <f>_xlfn.XLOOKUP($D226,Help2!$D:$D,Help2!AD:AD)</f>
        <v>520</v>
      </c>
      <c r="AH226" s="979">
        <f>_xlfn.XLOOKUP($D226,Help2!$D:$D,Help2!AE:AE)</f>
        <v>864.90000000000009</v>
      </c>
      <c r="AI226" s="979">
        <f>_xlfn.XLOOKUP($D226,Help2!$D:$D,Help2!AF:AF)</f>
        <v>3574.9199999999996</v>
      </c>
      <c r="AJ226" s="979">
        <f>_xlfn.XLOOKUP($D226,Help2!$D:$D,Help2!AG:AG)</f>
        <v>347.45368377716761</v>
      </c>
      <c r="AK226" s="979">
        <f>_xlfn.XLOOKUP($D226,Help2!$D:$D,Help2!AH:AH)</f>
        <v>7091.5698921646108</v>
      </c>
      <c r="AL226" s="979">
        <f>_xlfn.XLOOKUP($D226,Help2!$D:$D,Help2!AI:AI)</f>
        <v>688</v>
      </c>
      <c r="AM226" s="979">
        <f>_xlfn.XLOOKUP($D226,Help2!$D:$D,Help2!AJ:AJ)</f>
        <v>375</v>
      </c>
      <c r="AN226" s="979">
        <f>_xlfn.XLOOKUP($D226,Help2!$D:$D,Help2!AK:AK)</f>
        <v>0</v>
      </c>
    </row>
    <row r="227" spans="1:40" x14ac:dyDescent="0.2">
      <c r="A227" s="1">
        <v>45151</v>
      </c>
      <c r="B227">
        <f t="shared" si="22"/>
        <v>8</v>
      </c>
      <c r="C227">
        <f t="shared" si="23"/>
        <v>2023</v>
      </c>
      <c r="D227" s="872" t="str">
        <f t="shared" si="24"/>
        <v>08´2023</v>
      </c>
      <c r="F227" s="2">
        <f t="shared" si="25"/>
        <v>24</v>
      </c>
      <c r="G227" s="3">
        <f t="shared" si="26"/>
        <v>3.4686090877558098E-2</v>
      </c>
      <c r="H227" s="5">
        <f t="shared" si="27"/>
        <v>1</v>
      </c>
      <c r="I227" s="979">
        <f>_xlfn.XLOOKUP($D227,Help2!$D:$D,Help2!H:H)</f>
        <v>18684.999999999989</v>
      </c>
      <c r="J227" s="979">
        <f>_xlfn.XLOOKUP($D227,Help2!$D:$D,Help2!I:I)</f>
        <v>11605</v>
      </c>
      <c r="K227" s="979">
        <f>_xlfn.XLOOKUP($D227,Help2!$D:$D,Help2!J:J)</f>
        <v>3499.9999999999886</v>
      </c>
      <c r="L227" s="979">
        <f>_xlfn.XLOOKUP($D227,Help2!$D:$D,Help2!K:K)</f>
        <v>2919</v>
      </c>
      <c r="M227" s="979">
        <f>_xlfn.XLOOKUP($D227,Help2!$D:$D,Help2!L:L)</f>
        <v>7892.4954254295881</v>
      </c>
      <c r="N227" s="979">
        <f>_xlfn.XLOOKUP($D227,Help2!$D:$D,Help2!M:M)</f>
        <v>9387.5515266105085</v>
      </c>
      <c r="P227" s="979">
        <f>_xlfn.XLOOKUP($D227,Help2!$D:$D,Help2!F:F)</f>
        <v>691.92</v>
      </c>
      <c r="Q227" s="979">
        <f t="shared" si="21"/>
        <v>744</v>
      </c>
      <c r="R227" s="979">
        <f>_xlfn.XLOOKUP($D227,Help2!$D:$D,Help2!N:N)</f>
        <v>7892.4954254295881</v>
      </c>
      <c r="S227" s="979">
        <f>_xlfn.XLOOKUP($D227,Help2!$D:$D,Help2!O:O)</f>
        <v>8149.5008371409258</v>
      </c>
      <c r="T227" s="979">
        <f>_xlfn.XLOOKUP($D227,Help2!$D:$D,Help2!P:P)</f>
        <v>600</v>
      </c>
      <c r="U227" s="979">
        <f>_xlfn.XLOOKUP($D227,Help2!$D:$D,Help2!Q:Q)</f>
        <v>350</v>
      </c>
      <c r="V227" s="979">
        <f>_xlfn.XLOOKUP($D227,Help2!$D:$D,Help2!R:R)</f>
        <v>69.194999999999993</v>
      </c>
      <c r="W227" s="979">
        <f>_xlfn.XLOOKUP($D227,Help2!$D:$D,Help2!S:S)</f>
        <v>21565.266</v>
      </c>
      <c r="Y227" s="979">
        <f>_xlfn.XLOOKUP($D227,Help2!$D:$D,Help2!V:V)</f>
        <v>7740</v>
      </c>
      <c r="Z227" s="979">
        <f>_xlfn.XLOOKUP($D227,Help2!$D:$D,Help2!W:W)</f>
        <v>3865</v>
      </c>
      <c r="AA227" s="979">
        <f>_xlfn.XLOOKUP($D227,Help2!$D:$D,Help2!X:X)</f>
        <v>0</v>
      </c>
      <c r="AB227" s="979">
        <f>_xlfn.XLOOKUP($D227,Help2!$D:$D,Help2!Y:Y)</f>
        <v>6418.9999999999891</v>
      </c>
      <c r="AC227" s="979">
        <f>_xlfn.XLOOKUP($D227,Help2!$D:$D,Help2!Z:Z)</f>
        <v>661</v>
      </c>
      <c r="AD227" s="979">
        <f>_xlfn.XLOOKUP($D227,Help2!$D:$D,Help2!AA:AA)</f>
        <v>1110.3023630791772</v>
      </c>
      <c r="AE227" s="979">
        <f>_xlfn.XLOOKUP($D227,Help2!$D:$D,Help2!AB:AB)</f>
        <v>670</v>
      </c>
      <c r="AF227" s="979">
        <f>_xlfn.XLOOKUP($D227,Help2!$D:$D,Help2!AC:AC)</f>
        <v>495</v>
      </c>
      <c r="AG227" s="979">
        <f>_xlfn.XLOOKUP($D227,Help2!$D:$D,Help2!AD:AD)</f>
        <v>520</v>
      </c>
      <c r="AH227" s="979">
        <f>_xlfn.XLOOKUP($D227,Help2!$D:$D,Help2!AE:AE)</f>
        <v>864.90000000000009</v>
      </c>
      <c r="AI227" s="979">
        <f>_xlfn.XLOOKUP($D227,Help2!$D:$D,Help2!AF:AF)</f>
        <v>3574.9199999999996</v>
      </c>
      <c r="AJ227" s="979">
        <f>_xlfn.XLOOKUP($D227,Help2!$D:$D,Help2!AG:AG)</f>
        <v>347.45368377716761</v>
      </c>
      <c r="AK227" s="979">
        <f>_xlfn.XLOOKUP($D227,Help2!$D:$D,Help2!AH:AH)</f>
        <v>7091.5698921646108</v>
      </c>
      <c r="AL227" s="979">
        <f>_xlfn.XLOOKUP($D227,Help2!$D:$D,Help2!AI:AI)</f>
        <v>688</v>
      </c>
      <c r="AM227" s="979">
        <f>_xlfn.XLOOKUP($D227,Help2!$D:$D,Help2!AJ:AJ)</f>
        <v>375</v>
      </c>
      <c r="AN227" s="979">
        <f>_xlfn.XLOOKUP($D227,Help2!$D:$D,Help2!AK:AK)</f>
        <v>0</v>
      </c>
    </row>
    <row r="228" spans="1:40" x14ac:dyDescent="0.2">
      <c r="A228" s="1">
        <v>45152</v>
      </c>
      <c r="B228">
        <f t="shared" si="22"/>
        <v>8</v>
      </c>
      <c r="C228">
        <f t="shared" si="23"/>
        <v>2023</v>
      </c>
      <c r="D228" s="872" t="str">
        <f t="shared" si="24"/>
        <v>08´2023</v>
      </c>
      <c r="F228" s="2">
        <f t="shared" si="25"/>
        <v>24</v>
      </c>
      <c r="G228" s="3">
        <f t="shared" si="26"/>
        <v>3.4686090877558098E-2</v>
      </c>
      <c r="H228" s="5">
        <f t="shared" si="27"/>
        <v>1</v>
      </c>
      <c r="I228" s="979">
        <f>_xlfn.XLOOKUP($D228,Help2!$D:$D,Help2!H:H)</f>
        <v>18684.999999999989</v>
      </c>
      <c r="J228" s="979">
        <f>_xlfn.XLOOKUP($D228,Help2!$D:$D,Help2!I:I)</f>
        <v>11605</v>
      </c>
      <c r="K228" s="979">
        <f>_xlfn.XLOOKUP($D228,Help2!$D:$D,Help2!J:J)</f>
        <v>3499.9999999999886</v>
      </c>
      <c r="L228" s="979">
        <f>_xlfn.XLOOKUP($D228,Help2!$D:$D,Help2!K:K)</f>
        <v>2919</v>
      </c>
      <c r="M228" s="979">
        <f>_xlfn.XLOOKUP($D228,Help2!$D:$D,Help2!L:L)</f>
        <v>7892.4954254295881</v>
      </c>
      <c r="N228" s="979">
        <f>_xlfn.XLOOKUP($D228,Help2!$D:$D,Help2!M:M)</f>
        <v>9387.5515266105085</v>
      </c>
      <c r="P228" s="979">
        <f>_xlfn.XLOOKUP($D228,Help2!$D:$D,Help2!F:F)</f>
        <v>691.92</v>
      </c>
      <c r="Q228" s="979">
        <f t="shared" si="21"/>
        <v>744</v>
      </c>
      <c r="R228" s="979">
        <f>_xlfn.XLOOKUP($D228,Help2!$D:$D,Help2!N:N)</f>
        <v>7892.4954254295881</v>
      </c>
      <c r="S228" s="979">
        <f>_xlfn.XLOOKUP($D228,Help2!$D:$D,Help2!O:O)</f>
        <v>8149.5008371409258</v>
      </c>
      <c r="T228" s="979">
        <f>_xlfn.XLOOKUP($D228,Help2!$D:$D,Help2!P:P)</f>
        <v>600</v>
      </c>
      <c r="U228" s="979">
        <f>_xlfn.XLOOKUP($D228,Help2!$D:$D,Help2!Q:Q)</f>
        <v>350</v>
      </c>
      <c r="V228" s="979">
        <f>_xlfn.XLOOKUP($D228,Help2!$D:$D,Help2!R:R)</f>
        <v>69.194999999999993</v>
      </c>
      <c r="W228" s="979">
        <f>_xlfn.XLOOKUP($D228,Help2!$D:$D,Help2!S:S)</f>
        <v>21565.266</v>
      </c>
      <c r="Y228" s="979">
        <f>_xlfn.XLOOKUP($D228,Help2!$D:$D,Help2!V:V)</f>
        <v>7740</v>
      </c>
      <c r="Z228" s="979">
        <f>_xlfn.XLOOKUP($D228,Help2!$D:$D,Help2!W:W)</f>
        <v>3865</v>
      </c>
      <c r="AA228" s="979">
        <f>_xlfn.XLOOKUP($D228,Help2!$D:$D,Help2!X:X)</f>
        <v>0</v>
      </c>
      <c r="AB228" s="979">
        <f>_xlfn.XLOOKUP($D228,Help2!$D:$D,Help2!Y:Y)</f>
        <v>6418.9999999999891</v>
      </c>
      <c r="AC228" s="979">
        <f>_xlfn.XLOOKUP($D228,Help2!$D:$D,Help2!Z:Z)</f>
        <v>661</v>
      </c>
      <c r="AD228" s="979">
        <f>_xlfn.XLOOKUP($D228,Help2!$D:$D,Help2!AA:AA)</f>
        <v>1110.3023630791772</v>
      </c>
      <c r="AE228" s="979">
        <f>_xlfn.XLOOKUP($D228,Help2!$D:$D,Help2!AB:AB)</f>
        <v>670</v>
      </c>
      <c r="AF228" s="979">
        <f>_xlfn.XLOOKUP($D228,Help2!$D:$D,Help2!AC:AC)</f>
        <v>495</v>
      </c>
      <c r="AG228" s="979">
        <f>_xlfn.XLOOKUP($D228,Help2!$D:$D,Help2!AD:AD)</f>
        <v>520</v>
      </c>
      <c r="AH228" s="979">
        <f>_xlfn.XLOOKUP($D228,Help2!$D:$D,Help2!AE:AE)</f>
        <v>864.90000000000009</v>
      </c>
      <c r="AI228" s="979">
        <f>_xlfn.XLOOKUP($D228,Help2!$D:$D,Help2!AF:AF)</f>
        <v>3574.9199999999996</v>
      </c>
      <c r="AJ228" s="979">
        <f>_xlfn.XLOOKUP($D228,Help2!$D:$D,Help2!AG:AG)</f>
        <v>347.45368377716761</v>
      </c>
      <c r="AK228" s="979">
        <f>_xlfn.XLOOKUP($D228,Help2!$D:$D,Help2!AH:AH)</f>
        <v>7091.5698921646108</v>
      </c>
      <c r="AL228" s="979">
        <f>_xlfn.XLOOKUP($D228,Help2!$D:$D,Help2!AI:AI)</f>
        <v>688</v>
      </c>
      <c r="AM228" s="979">
        <f>_xlfn.XLOOKUP($D228,Help2!$D:$D,Help2!AJ:AJ)</f>
        <v>375</v>
      </c>
      <c r="AN228" s="979">
        <f>_xlfn.XLOOKUP($D228,Help2!$D:$D,Help2!AK:AK)</f>
        <v>0</v>
      </c>
    </row>
    <row r="229" spans="1:40" x14ac:dyDescent="0.2">
      <c r="A229" s="1">
        <v>45153</v>
      </c>
      <c r="B229">
        <f t="shared" si="22"/>
        <v>8</v>
      </c>
      <c r="C229">
        <f t="shared" si="23"/>
        <v>2023</v>
      </c>
      <c r="D229" s="872" t="str">
        <f t="shared" si="24"/>
        <v>08´2023</v>
      </c>
      <c r="F229" s="2">
        <f t="shared" si="25"/>
        <v>24</v>
      </c>
      <c r="G229" s="3">
        <f t="shared" si="26"/>
        <v>3.4686090877558098E-2</v>
      </c>
      <c r="H229" s="5">
        <f t="shared" si="27"/>
        <v>1</v>
      </c>
      <c r="I229" s="979">
        <f>_xlfn.XLOOKUP($D229,Help2!$D:$D,Help2!H:H)</f>
        <v>18684.999999999989</v>
      </c>
      <c r="J229" s="979">
        <f>_xlfn.XLOOKUP($D229,Help2!$D:$D,Help2!I:I)</f>
        <v>11605</v>
      </c>
      <c r="K229" s="979">
        <f>_xlfn.XLOOKUP($D229,Help2!$D:$D,Help2!J:J)</f>
        <v>3499.9999999999886</v>
      </c>
      <c r="L229" s="979">
        <f>_xlfn.XLOOKUP($D229,Help2!$D:$D,Help2!K:K)</f>
        <v>2919</v>
      </c>
      <c r="M229" s="979">
        <f>_xlfn.XLOOKUP($D229,Help2!$D:$D,Help2!L:L)</f>
        <v>7892.4954254295881</v>
      </c>
      <c r="N229" s="979">
        <f>_xlfn.XLOOKUP($D229,Help2!$D:$D,Help2!M:M)</f>
        <v>9387.5515266105085</v>
      </c>
      <c r="P229" s="979">
        <f>_xlfn.XLOOKUP($D229,Help2!$D:$D,Help2!F:F)</f>
        <v>691.92</v>
      </c>
      <c r="Q229" s="979">
        <f t="shared" si="21"/>
        <v>744</v>
      </c>
      <c r="R229" s="979">
        <f>_xlfn.XLOOKUP($D229,Help2!$D:$D,Help2!N:N)</f>
        <v>7892.4954254295881</v>
      </c>
      <c r="S229" s="979">
        <f>_xlfn.XLOOKUP($D229,Help2!$D:$D,Help2!O:O)</f>
        <v>8149.5008371409258</v>
      </c>
      <c r="T229" s="979">
        <f>_xlfn.XLOOKUP($D229,Help2!$D:$D,Help2!P:P)</f>
        <v>600</v>
      </c>
      <c r="U229" s="979">
        <f>_xlfn.XLOOKUP($D229,Help2!$D:$D,Help2!Q:Q)</f>
        <v>350</v>
      </c>
      <c r="V229" s="979">
        <f>_xlfn.XLOOKUP($D229,Help2!$D:$D,Help2!R:R)</f>
        <v>69.194999999999993</v>
      </c>
      <c r="W229" s="979">
        <f>_xlfn.XLOOKUP($D229,Help2!$D:$D,Help2!S:S)</f>
        <v>21565.266</v>
      </c>
      <c r="Y229" s="979">
        <f>_xlfn.XLOOKUP($D229,Help2!$D:$D,Help2!V:V)</f>
        <v>7740</v>
      </c>
      <c r="Z229" s="979">
        <f>_xlfn.XLOOKUP($D229,Help2!$D:$D,Help2!W:W)</f>
        <v>3865</v>
      </c>
      <c r="AA229" s="979">
        <f>_xlfn.XLOOKUP($D229,Help2!$D:$D,Help2!X:X)</f>
        <v>0</v>
      </c>
      <c r="AB229" s="979">
        <f>_xlfn.XLOOKUP($D229,Help2!$D:$D,Help2!Y:Y)</f>
        <v>6418.9999999999891</v>
      </c>
      <c r="AC229" s="979">
        <f>_xlfn.XLOOKUP($D229,Help2!$D:$D,Help2!Z:Z)</f>
        <v>661</v>
      </c>
      <c r="AD229" s="979">
        <f>_xlfn.XLOOKUP($D229,Help2!$D:$D,Help2!AA:AA)</f>
        <v>1110.3023630791772</v>
      </c>
      <c r="AE229" s="979">
        <f>_xlfn.XLOOKUP($D229,Help2!$D:$D,Help2!AB:AB)</f>
        <v>670</v>
      </c>
      <c r="AF229" s="979">
        <f>_xlfn.XLOOKUP($D229,Help2!$D:$D,Help2!AC:AC)</f>
        <v>495</v>
      </c>
      <c r="AG229" s="979">
        <f>_xlfn.XLOOKUP($D229,Help2!$D:$D,Help2!AD:AD)</f>
        <v>520</v>
      </c>
      <c r="AH229" s="979">
        <f>_xlfn.XLOOKUP($D229,Help2!$D:$D,Help2!AE:AE)</f>
        <v>864.90000000000009</v>
      </c>
      <c r="AI229" s="979">
        <f>_xlfn.XLOOKUP($D229,Help2!$D:$D,Help2!AF:AF)</f>
        <v>3574.9199999999996</v>
      </c>
      <c r="AJ229" s="979">
        <f>_xlfn.XLOOKUP($D229,Help2!$D:$D,Help2!AG:AG)</f>
        <v>347.45368377716761</v>
      </c>
      <c r="AK229" s="979">
        <f>_xlfn.XLOOKUP($D229,Help2!$D:$D,Help2!AH:AH)</f>
        <v>7091.5698921646108</v>
      </c>
      <c r="AL229" s="979">
        <f>_xlfn.XLOOKUP($D229,Help2!$D:$D,Help2!AI:AI)</f>
        <v>688</v>
      </c>
      <c r="AM229" s="979">
        <f>_xlfn.XLOOKUP($D229,Help2!$D:$D,Help2!AJ:AJ)</f>
        <v>375</v>
      </c>
      <c r="AN229" s="979">
        <f>_xlfn.XLOOKUP($D229,Help2!$D:$D,Help2!AK:AK)</f>
        <v>0</v>
      </c>
    </row>
    <row r="230" spans="1:40" x14ac:dyDescent="0.2">
      <c r="A230" s="1">
        <v>45154</v>
      </c>
      <c r="B230">
        <f t="shared" si="22"/>
        <v>8</v>
      </c>
      <c r="C230">
        <f t="shared" si="23"/>
        <v>2023</v>
      </c>
      <c r="D230" s="872" t="str">
        <f t="shared" si="24"/>
        <v>08´2023</v>
      </c>
      <c r="F230" s="2">
        <f t="shared" si="25"/>
        <v>24</v>
      </c>
      <c r="G230" s="3">
        <f t="shared" si="26"/>
        <v>3.4686090877558098E-2</v>
      </c>
      <c r="H230" s="5">
        <f t="shared" si="27"/>
        <v>1</v>
      </c>
      <c r="I230" s="979">
        <f>_xlfn.XLOOKUP($D230,Help2!$D:$D,Help2!H:H)</f>
        <v>18684.999999999989</v>
      </c>
      <c r="J230" s="979">
        <f>_xlfn.XLOOKUP($D230,Help2!$D:$D,Help2!I:I)</f>
        <v>11605</v>
      </c>
      <c r="K230" s="979">
        <f>_xlfn.XLOOKUP($D230,Help2!$D:$D,Help2!J:J)</f>
        <v>3499.9999999999886</v>
      </c>
      <c r="L230" s="979">
        <f>_xlfn.XLOOKUP($D230,Help2!$D:$D,Help2!K:K)</f>
        <v>2919</v>
      </c>
      <c r="M230" s="979">
        <f>_xlfn.XLOOKUP($D230,Help2!$D:$D,Help2!L:L)</f>
        <v>7892.4954254295881</v>
      </c>
      <c r="N230" s="979">
        <f>_xlfn.XLOOKUP($D230,Help2!$D:$D,Help2!M:M)</f>
        <v>9387.5515266105085</v>
      </c>
      <c r="P230" s="979">
        <f>_xlfn.XLOOKUP($D230,Help2!$D:$D,Help2!F:F)</f>
        <v>691.92</v>
      </c>
      <c r="Q230" s="979">
        <f t="shared" si="21"/>
        <v>744</v>
      </c>
      <c r="R230" s="979">
        <f>_xlfn.XLOOKUP($D230,Help2!$D:$D,Help2!N:N)</f>
        <v>7892.4954254295881</v>
      </c>
      <c r="S230" s="979">
        <f>_xlfn.XLOOKUP($D230,Help2!$D:$D,Help2!O:O)</f>
        <v>8149.5008371409258</v>
      </c>
      <c r="T230" s="979">
        <f>_xlfn.XLOOKUP($D230,Help2!$D:$D,Help2!P:P)</f>
        <v>600</v>
      </c>
      <c r="U230" s="979">
        <f>_xlfn.XLOOKUP($D230,Help2!$D:$D,Help2!Q:Q)</f>
        <v>350</v>
      </c>
      <c r="V230" s="979">
        <f>_xlfn.XLOOKUP($D230,Help2!$D:$D,Help2!R:R)</f>
        <v>69.194999999999993</v>
      </c>
      <c r="W230" s="979">
        <f>_xlfn.XLOOKUP($D230,Help2!$D:$D,Help2!S:S)</f>
        <v>21565.266</v>
      </c>
      <c r="Y230" s="979">
        <f>_xlfn.XLOOKUP($D230,Help2!$D:$D,Help2!V:V)</f>
        <v>7740</v>
      </c>
      <c r="Z230" s="979">
        <f>_xlfn.XLOOKUP($D230,Help2!$D:$D,Help2!W:W)</f>
        <v>3865</v>
      </c>
      <c r="AA230" s="979">
        <f>_xlfn.XLOOKUP($D230,Help2!$D:$D,Help2!X:X)</f>
        <v>0</v>
      </c>
      <c r="AB230" s="979">
        <f>_xlfn.XLOOKUP($D230,Help2!$D:$D,Help2!Y:Y)</f>
        <v>6418.9999999999891</v>
      </c>
      <c r="AC230" s="979">
        <f>_xlfn.XLOOKUP($D230,Help2!$D:$D,Help2!Z:Z)</f>
        <v>661</v>
      </c>
      <c r="AD230" s="979">
        <f>_xlfn.XLOOKUP($D230,Help2!$D:$D,Help2!AA:AA)</f>
        <v>1110.3023630791772</v>
      </c>
      <c r="AE230" s="979">
        <f>_xlfn.XLOOKUP($D230,Help2!$D:$D,Help2!AB:AB)</f>
        <v>670</v>
      </c>
      <c r="AF230" s="979">
        <f>_xlfn.XLOOKUP($D230,Help2!$D:$D,Help2!AC:AC)</f>
        <v>495</v>
      </c>
      <c r="AG230" s="979">
        <f>_xlfn.XLOOKUP($D230,Help2!$D:$D,Help2!AD:AD)</f>
        <v>520</v>
      </c>
      <c r="AH230" s="979">
        <f>_xlfn.XLOOKUP($D230,Help2!$D:$D,Help2!AE:AE)</f>
        <v>864.90000000000009</v>
      </c>
      <c r="AI230" s="979">
        <f>_xlfn.XLOOKUP($D230,Help2!$D:$D,Help2!AF:AF)</f>
        <v>3574.9199999999996</v>
      </c>
      <c r="AJ230" s="979">
        <f>_xlfn.XLOOKUP($D230,Help2!$D:$D,Help2!AG:AG)</f>
        <v>347.45368377716761</v>
      </c>
      <c r="AK230" s="979">
        <f>_xlfn.XLOOKUP($D230,Help2!$D:$D,Help2!AH:AH)</f>
        <v>7091.5698921646108</v>
      </c>
      <c r="AL230" s="979">
        <f>_xlfn.XLOOKUP($D230,Help2!$D:$D,Help2!AI:AI)</f>
        <v>688</v>
      </c>
      <c r="AM230" s="979">
        <f>_xlfn.XLOOKUP($D230,Help2!$D:$D,Help2!AJ:AJ)</f>
        <v>375</v>
      </c>
      <c r="AN230" s="979">
        <f>_xlfn.XLOOKUP($D230,Help2!$D:$D,Help2!AK:AK)</f>
        <v>0</v>
      </c>
    </row>
    <row r="231" spans="1:40" x14ac:dyDescent="0.2">
      <c r="A231" s="1">
        <v>45155</v>
      </c>
      <c r="B231">
        <f t="shared" si="22"/>
        <v>8</v>
      </c>
      <c r="C231">
        <f t="shared" si="23"/>
        <v>2023</v>
      </c>
      <c r="D231" s="872" t="str">
        <f t="shared" si="24"/>
        <v>08´2023</v>
      </c>
      <c r="F231" s="2">
        <f t="shared" si="25"/>
        <v>24</v>
      </c>
      <c r="G231" s="3">
        <f t="shared" si="26"/>
        <v>3.4686090877558098E-2</v>
      </c>
      <c r="H231" s="5">
        <f t="shared" si="27"/>
        <v>1</v>
      </c>
      <c r="I231" s="979">
        <f>_xlfn.XLOOKUP($D231,Help2!$D:$D,Help2!H:H)</f>
        <v>18684.999999999989</v>
      </c>
      <c r="J231" s="979">
        <f>_xlfn.XLOOKUP($D231,Help2!$D:$D,Help2!I:I)</f>
        <v>11605</v>
      </c>
      <c r="K231" s="979">
        <f>_xlfn.XLOOKUP($D231,Help2!$D:$D,Help2!J:J)</f>
        <v>3499.9999999999886</v>
      </c>
      <c r="L231" s="979">
        <f>_xlfn.XLOOKUP($D231,Help2!$D:$D,Help2!K:K)</f>
        <v>2919</v>
      </c>
      <c r="M231" s="979">
        <f>_xlfn.XLOOKUP($D231,Help2!$D:$D,Help2!L:L)</f>
        <v>7892.4954254295881</v>
      </c>
      <c r="N231" s="979">
        <f>_xlfn.XLOOKUP($D231,Help2!$D:$D,Help2!M:M)</f>
        <v>9387.5515266105085</v>
      </c>
      <c r="P231" s="979">
        <f>_xlfn.XLOOKUP($D231,Help2!$D:$D,Help2!F:F)</f>
        <v>691.92</v>
      </c>
      <c r="Q231" s="979">
        <f t="shared" si="21"/>
        <v>744</v>
      </c>
      <c r="R231" s="979">
        <f>_xlfn.XLOOKUP($D231,Help2!$D:$D,Help2!N:N)</f>
        <v>7892.4954254295881</v>
      </c>
      <c r="S231" s="979">
        <f>_xlfn.XLOOKUP($D231,Help2!$D:$D,Help2!O:O)</f>
        <v>8149.5008371409258</v>
      </c>
      <c r="T231" s="979">
        <f>_xlfn.XLOOKUP($D231,Help2!$D:$D,Help2!P:P)</f>
        <v>600</v>
      </c>
      <c r="U231" s="979">
        <f>_xlfn.XLOOKUP($D231,Help2!$D:$D,Help2!Q:Q)</f>
        <v>350</v>
      </c>
      <c r="V231" s="979">
        <f>_xlfn.XLOOKUP($D231,Help2!$D:$D,Help2!R:R)</f>
        <v>69.194999999999993</v>
      </c>
      <c r="W231" s="979">
        <f>_xlfn.XLOOKUP($D231,Help2!$D:$D,Help2!S:S)</f>
        <v>21565.266</v>
      </c>
      <c r="Y231" s="979">
        <f>_xlfn.XLOOKUP($D231,Help2!$D:$D,Help2!V:V)</f>
        <v>7740</v>
      </c>
      <c r="Z231" s="979">
        <f>_xlfn.XLOOKUP($D231,Help2!$D:$D,Help2!W:W)</f>
        <v>3865</v>
      </c>
      <c r="AA231" s="979">
        <f>_xlfn.XLOOKUP($D231,Help2!$D:$D,Help2!X:X)</f>
        <v>0</v>
      </c>
      <c r="AB231" s="979">
        <f>_xlfn.XLOOKUP($D231,Help2!$D:$D,Help2!Y:Y)</f>
        <v>6418.9999999999891</v>
      </c>
      <c r="AC231" s="979">
        <f>_xlfn.XLOOKUP($D231,Help2!$D:$D,Help2!Z:Z)</f>
        <v>661</v>
      </c>
      <c r="AD231" s="979">
        <f>_xlfn.XLOOKUP($D231,Help2!$D:$D,Help2!AA:AA)</f>
        <v>1110.3023630791772</v>
      </c>
      <c r="AE231" s="979">
        <f>_xlfn.XLOOKUP($D231,Help2!$D:$D,Help2!AB:AB)</f>
        <v>670</v>
      </c>
      <c r="AF231" s="979">
        <f>_xlfn.XLOOKUP($D231,Help2!$D:$D,Help2!AC:AC)</f>
        <v>495</v>
      </c>
      <c r="AG231" s="979">
        <f>_xlfn.XLOOKUP($D231,Help2!$D:$D,Help2!AD:AD)</f>
        <v>520</v>
      </c>
      <c r="AH231" s="979">
        <f>_xlfn.XLOOKUP($D231,Help2!$D:$D,Help2!AE:AE)</f>
        <v>864.90000000000009</v>
      </c>
      <c r="AI231" s="979">
        <f>_xlfn.XLOOKUP($D231,Help2!$D:$D,Help2!AF:AF)</f>
        <v>3574.9199999999996</v>
      </c>
      <c r="AJ231" s="979">
        <f>_xlfn.XLOOKUP($D231,Help2!$D:$D,Help2!AG:AG)</f>
        <v>347.45368377716761</v>
      </c>
      <c r="AK231" s="979">
        <f>_xlfn.XLOOKUP($D231,Help2!$D:$D,Help2!AH:AH)</f>
        <v>7091.5698921646108</v>
      </c>
      <c r="AL231" s="979">
        <f>_xlfn.XLOOKUP($D231,Help2!$D:$D,Help2!AI:AI)</f>
        <v>688</v>
      </c>
      <c r="AM231" s="979">
        <f>_xlfn.XLOOKUP($D231,Help2!$D:$D,Help2!AJ:AJ)</f>
        <v>375</v>
      </c>
      <c r="AN231" s="979">
        <f>_xlfn.XLOOKUP($D231,Help2!$D:$D,Help2!AK:AK)</f>
        <v>0</v>
      </c>
    </row>
    <row r="232" spans="1:40" x14ac:dyDescent="0.2">
      <c r="A232" s="1">
        <v>45156</v>
      </c>
      <c r="B232">
        <f t="shared" si="22"/>
        <v>8</v>
      </c>
      <c r="C232">
        <f t="shared" si="23"/>
        <v>2023</v>
      </c>
      <c r="D232" s="872" t="str">
        <f t="shared" si="24"/>
        <v>08´2023</v>
      </c>
      <c r="F232" s="2">
        <f t="shared" si="25"/>
        <v>24</v>
      </c>
      <c r="G232" s="3">
        <f t="shared" si="26"/>
        <v>3.4686090877558098E-2</v>
      </c>
      <c r="H232" s="5">
        <f t="shared" si="27"/>
        <v>1</v>
      </c>
      <c r="I232" s="979">
        <f>_xlfn.XLOOKUP($D232,Help2!$D:$D,Help2!H:H)</f>
        <v>18684.999999999989</v>
      </c>
      <c r="J232" s="979">
        <f>_xlfn.XLOOKUP($D232,Help2!$D:$D,Help2!I:I)</f>
        <v>11605</v>
      </c>
      <c r="K232" s="979">
        <f>_xlfn.XLOOKUP($D232,Help2!$D:$D,Help2!J:J)</f>
        <v>3499.9999999999886</v>
      </c>
      <c r="L232" s="979">
        <f>_xlfn.XLOOKUP($D232,Help2!$D:$D,Help2!K:K)</f>
        <v>2919</v>
      </c>
      <c r="M232" s="979">
        <f>_xlfn.XLOOKUP($D232,Help2!$D:$D,Help2!L:L)</f>
        <v>7892.4954254295881</v>
      </c>
      <c r="N232" s="979">
        <f>_xlfn.XLOOKUP($D232,Help2!$D:$D,Help2!M:M)</f>
        <v>9387.5515266105085</v>
      </c>
      <c r="P232" s="979">
        <f>_xlfn.XLOOKUP($D232,Help2!$D:$D,Help2!F:F)</f>
        <v>691.92</v>
      </c>
      <c r="Q232" s="979">
        <f t="shared" si="21"/>
        <v>744</v>
      </c>
      <c r="R232" s="979">
        <f>_xlfn.XLOOKUP($D232,Help2!$D:$D,Help2!N:N)</f>
        <v>7892.4954254295881</v>
      </c>
      <c r="S232" s="979">
        <f>_xlfn.XLOOKUP($D232,Help2!$D:$D,Help2!O:O)</f>
        <v>8149.5008371409258</v>
      </c>
      <c r="T232" s="979">
        <f>_xlfn.XLOOKUP($D232,Help2!$D:$D,Help2!P:P)</f>
        <v>600</v>
      </c>
      <c r="U232" s="979">
        <f>_xlfn.XLOOKUP($D232,Help2!$D:$D,Help2!Q:Q)</f>
        <v>350</v>
      </c>
      <c r="V232" s="979">
        <f>_xlfn.XLOOKUP($D232,Help2!$D:$D,Help2!R:R)</f>
        <v>69.194999999999993</v>
      </c>
      <c r="W232" s="979">
        <f>_xlfn.XLOOKUP($D232,Help2!$D:$D,Help2!S:S)</f>
        <v>21565.266</v>
      </c>
      <c r="Y232" s="979">
        <f>_xlfn.XLOOKUP($D232,Help2!$D:$D,Help2!V:V)</f>
        <v>7740</v>
      </c>
      <c r="Z232" s="979">
        <f>_xlfn.XLOOKUP($D232,Help2!$D:$D,Help2!W:W)</f>
        <v>3865</v>
      </c>
      <c r="AA232" s="979">
        <f>_xlfn.XLOOKUP($D232,Help2!$D:$D,Help2!X:X)</f>
        <v>0</v>
      </c>
      <c r="AB232" s="979">
        <f>_xlfn.XLOOKUP($D232,Help2!$D:$D,Help2!Y:Y)</f>
        <v>6418.9999999999891</v>
      </c>
      <c r="AC232" s="979">
        <f>_xlfn.XLOOKUP($D232,Help2!$D:$D,Help2!Z:Z)</f>
        <v>661</v>
      </c>
      <c r="AD232" s="979">
        <f>_xlfn.XLOOKUP($D232,Help2!$D:$D,Help2!AA:AA)</f>
        <v>1110.3023630791772</v>
      </c>
      <c r="AE232" s="979">
        <f>_xlfn.XLOOKUP($D232,Help2!$D:$D,Help2!AB:AB)</f>
        <v>670</v>
      </c>
      <c r="AF232" s="979">
        <f>_xlfn.XLOOKUP($D232,Help2!$D:$D,Help2!AC:AC)</f>
        <v>495</v>
      </c>
      <c r="AG232" s="979">
        <f>_xlfn.XLOOKUP($D232,Help2!$D:$D,Help2!AD:AD)</f>
        <v>520</v>
      </c>
      <c r="AH232" s="979">
        <f>_xlfn.XLOOKUP($D232,Help2!$D:$D,Help2!AE:AE)</f>
        <v>864.90000000000009</v>
      </c>
      <c r="AI232" s="979">
        <f>_xlfn.XLOOKUP($D232,Help2!$D:$D,Help2!AF:AF)</f>
        <v>3574.9199999999996</v>
      </c>
      <c r="AJ232" s="979">
        <f>_xlfn.XLOOKUP($D232,Help2!$D:$D,Help2!AG:AG)</f>
        <v>347.45368377716761</v>
      </c>
      <c r="AK232" s="979">
        <f>_xlfn.XLOOKUP($D232,Help2!$D:$D,Help2!AH:AH)</f>
        <v>7091.5698921646108</v>
      </c>
      <c r="AL232" s="979">
        <f>_xlfn.XLOOKUP($D232,Help2!$D:$D,Help2!AI:AI)</f>
        <v>688</v>
      </c>
      <c r="AM232" s="979">
        <f>_xlfn.XLOOKUP($D232,Help2!$D:$D,Help2!AJ:AJ)</f>
        <v>375</v>
      </c>
      <c r="AN232" s="979">
        <f>_xlfn.XLOOKUP($D232,Help2!$D:$D,Help2!AK:AK)</f>
        <v>0</v>
      </c>
    </row>
    <row r="233" spans="1:40" x14ac:dyDescent="0.2">
      <c r="A233" s="1">
        <v>45157</v>
      </c>
      <c r="B233">
        <f t="shared" si="22"/>
        <v>8</v>
      </c>
      <c r="C233">
        <f t="shared" si="23"/>
        <v>2023</v>
      </c>
      <c r="D233" s="872" t="str">
        <f t="shared" si="24"/>
        <v>08´2023</v>
      </c>
      <c r="F233" s="2">
        <f t="shared" si="25"/>
        <v>24</v>
      </c>
      <c r="G233" s="3">
        <f t="shared" si="26"/>
        <v>3.4686090877558098E-2</v>
      </c>
      <c r="H233" s="5">
        <f t="shared" si="27"/>
        <v>1</v>
      </c>
      <c r="I233" s="979">
        <f>_xlfn.XLOOKUP($D233,Help2!$D:$D,Help2!H:H)</f>
        <v>18684.999999999989</v>
      </c>
      <c r="J233" s="979">
        <f>_xlfn.XLOOKUP($D233,Help2!$D:$D,Help2!I:I)</f>
        <v>11605</v>
      </c>
      <c r="K233" s="979">
        <f>_xlfn.XLOOKUP($D233,Help2!$D:$D,Help2!J:J)</f>
        <v>3499.9999999999886</v>
      </c>
      <c r="L233" s="979">
        <f>_xlfn.XLOOKUP($D233,Help2!$D:$D,Help2!K:K)</f>
        <v>2919</v>
      </c>
      <c r="M233" s="979">
        <f>_xlfn.XLOOKUP($D233,Help2!$D:$D,Help2!L:L)</f>
        <v>7892.4954254295881</v>
      </c>
      <c r="N233" s="979">
        <f>_xlfn.XLOOKUP($D233,Help2!$D:$D,Help2!M:M)</f>
        <v>9387.5515266105085</v>
      </c>
      <c r="P233" s="979">
        <f>_xlfn.XLOOKUP($D233,Help2!$D:$D,Help2!F:F)</f>
        <v>691.92</v>
      </c>
      <c r="Q233" s="979">
        <f t="shared" si="21"/>
        <v>744</v>
      </c>
      <c r="R233" s="979">
        <f>_xlfn.XLOOKUP($D233,Help2!$D:$D,Help2!N:N)</f>
        <v>7892.4954254295881</v>
      </c>
      <c r="S233" s="979">
        <f>_xlfn.XLOOKUP($D233,Help2!$D:$D,Help2!O:O)</f>
        <v>8149.5008371409258</v>
      </c>
      <c r="T233" s="979">
        <f>_xlfn.XLOOKUP($D233,Help2!$D:$D,Help2!P:P)</f>
        <v>600</v>
      </c>
      <c r="U233" s="979">
        <f>_xlfn.XLOOKUP($D233,Help2!$D:$D,Help2!Q:Q)</f>
        <v>350</v>
      </c>
      <c r="V233" s="979">
        <f>_xlfn.XLOOKUP($D233,Help2!$D:$D,Help2!R:R)</f>
        <v>69.194999999999993</v>
      </c>
      <c r="W233" s="979">
        <f>_xlfn.XLOOKUP($D233,Help2!$D:$D,Help2!S:S)</f>
        <v>21565.266</v>
      </c>
      <c r="Y233" s="979">
        <f>_xlfn.XLOOKUP($D233,Help2!$D:$D,Help2!V:V)</f>
        <v>7740</v>
      </c>
      <c r="Z233" s="979">
        <f>_xlfn.XLOOKUP($D233,Help2!$D:$D,Help2!W:W)</f>
        <v>3865</v>
      </c>
      <c r="AA233" s="979">
        <f>_xlfn.XLOOKUP($D233,Help2!$D:$D,Help2!X:X)</f>
        <v>0</v>
      </c>
      <c r="AB233" s="979">
        <f>_xlfn.XLOOKUP($D233,Help2!$D:$D,Help2!Y:Y)</f>
        <v>6418.9999999999891</v>
      </c>
      <c r="AC233" s="979">
        <f>_xlfn.XLOOKUP($D233,Help2!$D:$D,Help2!Z:Z)</f>
        <v>661</v>
      </c>
      <c r="AD233" s="979">
        <f>_xlfn.XLOOKUP($D233,Help2!$D:$D,Help2!AA:AA)</f>
        <v>1110.3023630791772</v>
      </c>
      <c r="AE233" s="979">
        <f>_xlfn.XLOOKUP($D233,Help2!$D:$D,Help2!AB:AB)</f>
        <v>670</v>
      </c>
      <c r="AF233" s="979">
        <f>_xlfn.XLOOKUP($D233,Help2!$D:$D,Help2!AC:AC)</f>
        <v>495</v>
      </c>
      <c r="AG233" s="979">
        <f>_xlfn.XLOOKUP($D233,Help2!$D:$D,Help2!AD:AD)</f>
        <v>520</v>
      </c>
      <c r="AH233" s="979">
        <f>_xlfn.XLOOKUP($D233,Help2!$D:$D,Help2!AE:AE)</f>
        <v>864.90000000000009</v>
      </c>
      <c r="AI233" s="979">
        <f>_xlfn.XLOOKUP($D233,Help2!$D:$D,Help2!AF:AF)</f>
        <v>3574.9199999999996</v>
      </c>
      <c r="AJ233" s="979">
        <f>_xlfn.XLOOKUP($D233,Help2!$D:$D,Help2!AG:AG)</f>
        <v>347.45368377716761</v>
      </c>
      <c r="AK233" s="979">
        <f>_xlfn.XLOOKUP($D233,Help2!$D:$D,Help2!AH:AH)</f>
        <v>7091.5698921646108</v>
      </c>
      <c r="AL233" s="979">
        <f>_xlfn.XLOOKUP($D233,Help2!$D:$D,Help2!AI:AI)</f>
        <v>688</v>
      </c>
      <c r="AM233" s="979">
        <f>_xlfn.XLOOKUP($D233,Help2!$D:$D,Help2!AJ:AJ)</f>
        <v>375</v>
      </c>
      <c r="AN233" s="979">
        <f>_xlfn.XLOOKUP($D233,Help2!$D:$D,Help2!AK:AK)</f>
        <v>0</v>
      </c>
    </row>
    <row r="234" spans="1:40" x14ac:dyDescent="0.2">
      <c r="A234" s="1">
        <v>45158</v>
      </c>
      <c r="B234">
        <f t="shared" si="22"/>
        <v>8</v>
      </c>
      <c r="C234">
        <f t="shared" si="23"/>
        <v>2023</v>
      </c>
      <c r="D234" s="872" t="str">
        <f t="shared" si="24"/>
        <v>08´2023</v>
      </c>
      <c r="F234" s="2">
        <f t="shared" si="25"/>
        <v>24</v>
      </c>
      <c r="G234" s="3">
        <f t="shared" si="26"/>
        <v>3.4686090877558098E-2</v>
      </c>
      <c r="H234" s="5">
        <f t="shared" si="27"/>
        <v>1</v>
      </c>
      <c r="I234" s="979">
        <f>_xlfn.XLOOKUP($D234,Help2!$D:$D,Help2!H:H)</f>
        <v>18684.999999999989</v>
      </c>
      <c r="J234" s="979">
        <f>_xlfn.XLOOKUP($D234,Help2!$D:$D,Help2!I:I)</f>
        <v>11605</v>
      </c>
      <c r="K234" s="979">
        <f>_xlfn.XLOOKUP($D234,Help2!$D:$D,Help2!J:J)</f>
        <v>3499.9999999999886</v>
      </c>
      <c r="L234" s="979">
        <f>_xlfn.XLOOKUP($D234,Help2!$D:$D,Help2!K:K)</f>
        <v>2919</v>
      </c>
      <c r="M234" s="979">
        <f>_xlfn.XLOOKUP($D234,Help2!$D:$D,Help2!L:L)</f>
        <v>7892.4954254295881</v>
      </c>
      <c r="N234" s="979">
        <f>_xlfn.XLOOKUP($D234,Help2!$D:$D,Help2!M:M)</f>
        <v>9387.5515266105085</v>
      </c>
      <c r="P234" s="979">
        <f>_xlfn.XLOOKUP($D234,Help2!$D:$D,Help2!F:F)</f>
        <v>691.92</v>
      </c>
      <c r="Q234" s="979">
        <f t="shared" si="21"/>
        <v>744</v>
      </c>
      <c r="R234" s="979">
        <f>_xlfn.XLOOKUP($D234,Help2!$D:$D,Help2!N:N)</f>
        <v>7892.4954254295881</v>
      </c>
      <c r="S234" s="979">
        <f>_xlfn.XLOOKUP($D234,Help2!$D:$D,Help2!O:O)</f>
        <v>8149.5008371409258</v>
      </c>
      <c r="T234" s="979">
        <f>_xlfn.XLOOKUP($D234,Help2!$D:$D,Help2!P:P)</f>
        <v>600</v>
      </c>
      <c r="U234" s="979">
        <f>_xlfn.XLOOKUP($D234,Help2!$D:$D,Help2!Q:Q)</f>
        <v>350</v>
      </c>
      <c r="V234" s="979">
        <f>_xlfn.XLOOKUP($D234,Help2!$D:$D,Help2!R:R)</f>
        <v>69.194999999999993</v>
      </c>
      <c r="W234" s="979">
        <f>_xlfn.XLOOKUP($D234,Help2!$D:$D,Help2!S:S)</f>
        <v>21565.266</v>
      </c>
      <c r="Y234" s="979">
        <f>_xlfn.XLOOKUP($D234,Help2!$D:$D,Help2!V:V)</f>
        <v>7740</v>
      </c>
      <c r="Z234" s="979">
        <f>_xlfn.XLOOKUP($D234,Help2!$D:$D,Help2!W:W)</f>
        <v>3865</v>
      </c>
      <c r="AA234" s="979">
        <f>_xlfn.XLOOKUP($D234,Help2!$D:$D,Help2!X:X)</f>
        <v>0</v>
      </c>
      <c r="AB234" s="979">
        <f>_xlfn.XLOOKUP($D234,Help2!$D:$D,Help2!Y:Y)</f>
        <v>6418.9999999999891</v>
      </c>
      <c r="AC234" s="979">
        <f>_xlfn.XLOOKUP($D234,Help2!$D:$D,Help2!Z:Z)</f>
        <v>661</v>
      </c>
      <c r="AD234" s="979">
        <f>_xlfn.XLOOKUP($D234,Help2!$D:$D,Help2!AA:AA)</f>
        <v>1110.3023630791772</v>
      </c>
      <c r="AE234" s="979">
        <f>_xlfn.XLOOKUP($D234,Help2!$D:$D,Help2!AB:AB)</f>
        <v>670</v>
      </c>
      <c r="AF234" s="979">
        <f>_xlfn.XLOOKUP($D234,Help2!$D:$D,Help2!AC:AC)</f>
        <v>495</v>
      </c>
      <c r="AG234" s="979">
        <f>_xlfn.XLOOKUP($D234,Help2!$D:$D,Help2!AD:AD)</f>
        <v>520</v>
      </c>
      <c r="AH234" s="979">
        <f>_xlfn.XLOOKUP($D234,Help2!$D:$D,Help2!AE:AE)</f>
        <v>864.90000000000009</v>
      </c>
      <c r="AI234" s="979">
        <f>_xlfn.XLOOKUP($D234,Help2!$D:$D,Help2!AF:AF)</f>
        <v>3574.9199999999996</v>
      </c>
      <c r="AJ234" s="979">
        <f>_xlfn.XLOOKUP($D234,Help2!$D:$D,Help2!AG:AG)</f>
        <v>347.45368377716761</v>
      </c>
      <c r="AK234" s="979">
        <f>_xlfn.XLOOKUP($D234,Help2!$D:$D,Help2!AH:AH)</f>
        <v>7091.5698921646108</v>
      </c>
      <c r="AL234" s="979">
        <f>_xlfn.XLOOKUP($D234,Help2!$D:$D,Help2!AI:AI)</f>
        <v>688</v>
      </c>
      <c r="AM234" s="979">
        <f>_xlfn.XLOOKUP($D234,Help2!$D:$D,Help2!AJ:AJ)</f>
        <v>375</v>
      </c>
      <c r="AN234" s="979">
        <f>_xlfn.XLOOKUP($D234,Help2!$D:$D,Help2!AK:AK)</f>
        <v>0</v>
      </c>
    </row>
    <row r="235" spans="1:40" x14ac:dyDescent="0.2">
      <c r="A235" s="1">
        <v>45159</v>
      </c>
      <c r="B235">
        <f t="shared" si="22"/>
        <v>8</v>
      </c>
      <c r="C235">
        <f t="shared" si="23"/>
        <v>2023</v>
      </c>
      <c r="D235" s="872" t="str">
        <f t="shared" si="24"/>
        <v>08´2023</v>
      </c>
      <c r="F235" s="2">
        <f t="shared" si="25"/>
        <v>24</v>
      </c>
      <c r="G235" s="3">
        <f t="shared" si="26"/>
        <v>3.4686090877558098E-2</v>
      </c>
      <c r="H235" s="5">
        <f t="shared" si="27"/>
        <v>1</v>
      </c>
      <c r="I235" s="979">
        <f>_xlfn.XLOOKUP($D235,Help2!$D:$D,Help2!H:H)</f>
        <v>18684.999999999989</v>
      </c>
      <c r="J235" s="979">
        <f>_xlfn.XLOOKUP($D235,Help2!$D:$D,Help2!I:I)</f>
        <v>11605</v>
      </c>
      <c r="K235" s="979">
        <f>_xlfn.XLOOKUP($D235,Help2!$D:$D,Help2!J:J)</f>
        <v>3499.9999999999886</v>
      </c>
      <c r="L235" s="979">
        <f>_xlfn.XLOOKUP($D235,Help2!$D:$D,Help2!K:K)</f>
        <v>2919</v>
      </c>
      <c r="M235" s="979">
        <f>_xlfn.XLOOKUP($D235,Help2!$D:$D,Help2!L:L)</f>
        <v>7892.4954254295881</v>
      </c>
      <c r="N235" s="979">
        <f>_xlfn.XLOOKUP($D235,Help2!$D:$D,Help2!M:M)</f>
        <v>9387.5515266105085</v>
      </c>
      <c r="P235" s="979">
        <f>_xlfn.XLOOKUP($D235,Help2!$D:$D,Help2!F:F)</f>
        <v>691.92</v>
      </c>
      <c r="Q235" s="979">
        <f t="shared" si="21"/>
        <v>744</v>
      </c>
      <c r="R235" s="979">
        <f>_xlfn.XLOOKUP($D235,Help2!$D:$D,Help2!N:N)</f>
        <v>7892.4954254295881</v>
      </c>
      <c r="S235" s="979">
        <f>_xlfn.XLOOKUP($D235,Help2!$D:$D,Help2!O:O)</f>
        <v>8149.5008371409258</v>
      </c>
      <c r="T235" s="979">
        <f>_xlfn.XLOOKUP($D235,Help2!$D:$D,Help2!P:P)</f>
        <v>600</v>
      </c>
      <c r="U235" s="979">
        <f>_xlfn.XLOOKUP($D235,Help2!$D:$D,Help2!Q:Q)</f>
        <v>350</v>
      </c>
      <c r="V235" s="979">
        <f>_xlfn.XLOOKUP($D235,Help2!$D:$D,Help2!R:R)</f>
        <v>69.194999999999993</v>
      </c>
      <c r="W235" s="979">
        <f>_xlfn.XLOOKUP($D235,Help2!$D:$D,Help2!S:S)</f>
        <v>21565.266</v>
      </c>
      <c r="Y235" s="979">
        <f>_xlfn.XLOOKUP($D235,Help2!$D:$D,Help2!V:V)</f>
        <v>7740</v>
      </c>
      <c r="Z235" s="979">
        <f>_xlfn.XLOOKUP($D235,Help2!$D:$D,Help2!W:W)</f>
        <v>3865</v>
      </c>
      <c r="AA235" s="979">
        <f>_xlfn.XLOOKUP($D235,Help2!$D:$D,Help2!X:X)</f>
        <v>0</v>
      </c>
      <c r="AB235" s="979">
        <f>_xlfn.XLOOKUP($D235,Help2!$D:$D,Help2!Y:Y)</f>
        <v>6418.9999999999891</v>
      </c>
      <c r="AC235" s="979">
        <f>_xlfn.XLOOKUP($D235,Help2!$D:$D,Help2!Z:Z)</f>
        <v>661</v>
      </c>
      <c r="AD235" s="979">
        <f>_xlfn.XLOOKUP($D235,Help2!$D:$D,Help2!AA:AA)</f>
        <v>1110.3023630791772</v>
      </c>
      <c r="AE235" s="979">
        <f>_xlfn.XLOOKUP($D235,Help2!$D:$D,Help2!AB:AB)</f>
        <v>670</v>
      </c>
      <c r="AF235" s="979">
        <f>_xlfn.XLOOKUP($D235,Help2!$D:$D,Help2!AC:AC)</f>
        <v>495</v>
      </c>
      <c r="AG235" s="979">
        <f>_xlfn.XLOOKUP($D235,Help2!$D:$D,Help2!AD:AD)</f>
        <v>520</v>
      </c>
      <c r="AH235" s="979">
        <f>_xlfn.XLOOKUP($D235,Help2!$D:$D,Help2!AE:AE)</f>
        <v>864.90000000000009</v>
      </c>
      <c r="AI235" s="979">
        <f>_xlfn.XLOOKUP($D235,Help2!$D:$D,Help2!AF:AF)</f>
        <v>3574.9199999999996</v>
      </c>
      <c r="AJ235" s="979">
        <f>_xlfn.XLOOKUP($D235,Help2!$D:$D,Help2!AG:AG)</f>
        <v>347.45368377716761</v>
      </c>
      <c r="AK235" s="979">
        <f>_xlfn.XLOOKUP($D235,Help2!$D:$D,Help2!AH:AH)</f>
        <v>7091.5698921646108</v>
      </c>
      <c r="AL235" s="979">
        <f>_xlfn.XLOOKUP($D235,Help2!$D:$D,Help2!AI:AI)</f>
        <v>688</v>
      </c>
      <c r="AM235" s="979">
        <f>_xlfn.XLOOKUP($D235,Help2!$D:$D,Help2!AJ:AJ)</f>
        <v>375</v>
      </c>
      <c r="AN235" s="979">
        <f>_xlfn.XLOOKUP($D235,Help2!$D:$D,Help2!AK:AK)</f>
        <v>0</v>
      </c>
    </row>
    <row r="236" spans="1:40" x14ac:dyDescent="0.2">
      <c r="A236" s="1">
        <v>45160</v>
      </c>
      <c r="B236">
        <f t="shared" si="22"/>
        <v>8</v>
      </c>
      <c r="C236">
        <f t="shared" si="23"/>
        <v>2023</v>
      </c>
      <c r="D236" s="872" t="str">
        <f t="shared" si="24"/>
        <v>08´2023</v>
      </c>
      <c r="E236" s="867">
        <v>12</v>
      </c>
      <c r="F236" s="2">
        <f t="shared" si="25"/>
        <v>12</v>
      </c>
      <c r="G236" s="3">
        <f t="shared" si="26"/>
        <v>1.7343045438779049E-2</v>
      </c>
      <c r="H236" s="5">
        <f t="shared" si="27"/>
        <v>0.5</v>
      </c>
      <c r="I236" s="979">
        <f>_xlfn.XLOOKUP($D236,Help2!$D:$D,Help2!H:H)</f>
        <v>18684.999999999989</v>
      </c>
      <c r="J236" s="979">
        <f>_xlfn.XLOOKUP($D236,Help2!$D:$D,Help2!I:I)</f>
        <v>11605</v>
      </c>
      <c r="K236" s="979">
        <f>_xlfn.XLOOKUP($D236,Help2!$D:$D,Help2!J:J)</f>
        <v>3499.9999999999886</v>
      </c>
      <c r="L236" s="979">
        <f>_xlfn.XLOOKUP($D236,Help2!$D:$D,Help2!K:K)</f>
        <v>2919</v>
      </c>
      <c r="M236" s="979">
        <f>_xlfn.XLOOKUP($D236,Help2!$D:$D,Help2!L:L)</f>
        <v>7892.4954254295881</v>
      </c>
      <c r="N236" s="979">
        <f>_xlfn.XLOOKUP($D236,Help2!$D:$D,Help2!M:M)</f>
        <v>9387.5515266105085</v>
      </c>
      <c r="P236" s="979">
        <f>_xlfn.XLOOKUP($D236,Help2!$D:$D,Help2!F:F)</f>
        <v>691.92</v>
      </c>
      <c r="Q236" s="979">
        <f t="shared" si="21"/>
        <v>744</v>
      </c>
      <c r="R236" s="979">
        <f>_xlfn.XLOOKUP($D236,Help2!$D:$D,Help2!N:N)</f>
        <v>7892.4954254295881</v>
      </c>
      <c r="S236" s="979">
        <f>_xlfn.XLOOKUP($D236,Help2!$D:$D,Help2!O:O)</f>
        <v>8149.5008371409258</v>
      </c>
      <c r="T236" s="979">
        <f>_xlfn.XLOOKUP($D236,Help2!$D:$D,Help2!P:P)</f>
        <v>600</v>
      </c>
      <c r="U236" s="979">
        <f>_xlfn.XLOOKUP($D236,Help2!$D:$D,Help2!Q:Q)</f>
        <v>350</v>
      </c>
      <c r="V236" s="979">
        <f>_xlfn.XLOOKUP($D236,Help2!$D:$D,Help2!R:R)</f>
        <v>69.194999999999993</v>
      </c>
      <c r="W236" s="979">
        <f>_xlfn.XLOOKUP($D236,Help2!$D:$D,Help2!S:S)</f>
        <v>21565.266</v>
      </c>
      <c r="Y236" s="979">
        <f>_xlfn.XLOOKUP($D236,Help2!$D:$D,Help2!V:V)</f>
        <v>7740</v>
      </c>
      <c r="Z236" s="979">
        <f>_xlfn.XLOOKUP($D236,Help2!$D:$D,Help2!W:W)</f>
        <v>3865</v>
      </c>
      <c r="AA236" s="979">
        <f>_xlfn.XLOOKUP($D236,Help2!$D:$D,Help2!X:X)</f>
        <v>0</v>
      </c>
      <c r="AB236" s="979">
        <f>_xlfn.XLOOKUP($D236,Help2!$D:$D,Help2!Y:Y)</f>
        <v>6418.9999999999891</v>
      </c>
      <c r="AC236" s="979">
        <f>_xlfn.XLOOKUP($D236,Help2!$D:$D,Help2!Z:Z)</f>
        <v>661</v>
      </c>
      <c r="AD236" s="979">
        <f>_xlfn.XLOOKUP($D236,Help2!$D:$D,Help2!AA:AA)</f>
        <v>1110.3023630791772</v>
      </c>
      <c r="AE236" s="979">
        <f>_xlfn.XLOOKUP($D236,Help2!$D:$D,Help2!AB:AB)</f>
        <v>670</v>
      </c>
      <c r="AF236" s="979">
        <f>_xlfn.XLOOKUP($D236,Help2!$D:$D,Help2!AC:AC)</f>
        <v>495</v>
      </c>
      <c r="AG236" s="979">
        <f>_xlfn.XLOOKUP($D236,Help2!$D:$D,Help2!AD:AD)</f>
        <v>520</v>
      </c>
      <c r="AH236" s="979">
        <f>_xlfn.XLOOKUP($D236,Help2!$D:$D,Help2!AE:AE)</f>
        <v>864.90000000000009</v>
      </c>
      <c r="AI236" s="979">
        <f>_xlfn.XLOOKUP($D236,Help2!$D:$D,Help2!AF:AF)</f>
        <v>3574.9199999999996</v>
      </c>
      <c r="AJ236" s="979">
        <f>_xlfn.XLOOKUP($D236,Help2!$D:$D,Help2!AG:AG)</f>
        <v>347.45368377716761</v>
      </c>
      <c r="AK236" s="979">
        <f>_xlfn.XLOOKUP($D236,Help2!$D:$D,Help2!AH:AH)</f>
        <v>7091.5698921646108</v>
      </c>
      <c r="AL236" s="979">
        <f>_xlfn.XLOOKUP($D236,Help2!$D:$D,Help2!AI:AI)</f>
        <v>688</v>
      </c>
      <c r="AM236" s="979">
        <f>_xlfn.XLOOKUP($D236,Help2!$D:$D,Help2!AJ:AJ)</f>
        <v>375</v>
      </c>
      <c r="AN236" s="979">
        <f>_xlfn.XLOOKUP($D236,Help2!$D:$D,Help2!AK:AK)</f>
        <v>0</v>
      </c>
    </row>
    <row r="237" spans="1:40" x14ac:dyDescent="0.2">
      <c r="A237" s="1">
        <v>45161</v>
      </c>
      <c r="B237">
        <f t="shared" si="22"/>
        <v>8</v>
      </c>
      <c r="C237">
        <f t="shared" si="23"/>
        <v>2023</v>
      </c>
      <c r="D237" s="872" t="str">
        <f t="shared" si="24"/>
        <v>08´2023</v>
      </c>
      <c r="F237" s="2">
        <f t="shared" si="25"/>
        <v>24</v>
      </c>
      <c r="G237" s="3">
        <f t="shared" si="26"/>
        <v>3.4686090877558098E-2</v>
      </c>
      <c r="H237" s="5">
        <f t="shared" si="27"/>
        <v>1</v>
      </c>
      <c r="I237" s="979">
        <f>_xlfn.XLOOKUP($D237,Help2!$D:$D,Help2!H:H)</f>
        <v>18684.999999999989</v>
      </c>
      <c r="J237" s="979">
        <f>_xlfn.XLOOKUP($D237,Help2!$D:$D,Help2!I:I)</f>
        <v>11605</v>
      </c>
      <c r="K237" s="979">
        <f>_xlfn.XLOOKUP($D237,Help2!$D:$D,Help2!J:J)</f>
        <v>3499.9999999999886</v>
      </c>
      <c r="L237" s="979">
        <f>_xlfn.XLOOKUP($D237,Help2!$D:$D,Help2!K:K)</f>
        <v>2919</v>
      </c>
      <c r="M237" s="979">
        <f>_xlfn.XLOOKUP($D237,Help2!$D:$D,Help2!L:L)</f>
        <v>7892.4954254295881</v>
      </c>
      <c r="N237" s="979">
        <f>_xlfn.XLOOKUP($D237,Help2!$D:$D,Help2!M:M)</f>
        <v>9387.5515266105085</v>
      </c>
      <c r="P237" s="979">
        <f>_xlfn.XLOOKUP($D237,Help2!$D:$D,Help2!F:F)</f>
        <v>691.92</v>
      </c>
      <c r="Q237" s="979">
        <f t="shared" si="21"/>
        <v>744</v>
      </c>
      <c r="R237" s="979">
        <f>_xlfn.XLOOKUP($D237,Help2!$D:$D,Help2!N:N)</f>
        <v>7892.4954254295881</v>
      </c>
      <c r="S237" s="979">
        <f>_xlfn.XLOOKUP($D237,Help2!$D:$D,Help2!O:O)</f>
        <v>8149.5008371409258</v>
      </c>
      <c r="T237" s="979">
        <f>_xlfn.XLOOKUP($D237,Help2!$D:$D,Help2!P:P)</f>
        <v>600</v>
      </c>
      <c r="U237" s="979">
        <f>_xlfn.XLOOKUP($D237,Help2!$D:$D,Help2!Q:Q)</f>
        <v>350</v>
      </c>
      <c r="V237" s="979">
        <f>_xlfn.XLOOKUP($D237,Help2!$D:$D,Help2!R:R)</f>
        <v>69.194999999999993</v>
      </c>
      <c r="W237" s="979">
        <f>_xlfn.XLOOKUP($D237,Help2!$D:$D,Help2!S:S)</f>
        <v>21565.266</v>
      </c>
      <c r="Y237" s="979">
        <f>_xlfn.XLOOKUP($D237,Help2!$D:$D,Help2!V:V)</f>
        <v>7740</v>
      </c>
      <c r="Z237" s="979">
        <f>_xlfn.XLOOKUP($D237,Help2!$D:$D,Help2!W:W)</f>
        <v>3865</v>
      </c>
      <c r="AA237" s="979">
        <f>_xlfn.XLOOKUP($D237,Help2!$D:$D,Help2!X:X)</f>
        <v>0</v>
      </c>
      <c r="AB237" s="979">
        <f>_xlfn.XLOOKUP($D237,Help2!$D:$D,Help2!Y:Y)</f>
        <v>6418.9999999999891</v>
      </c>
      <c r="AC237" s="979">
        <f>_xlfn.XLOOKUP($D237,Help2!$D:$D,Help2!Z:Z)</f>
        <v>661</v>
      </c>
      <c r="AD237" s="979">
        <f>_xlfn.XLOOKUP($D237,Help2!$D:$D,Help2!AA:AA)</f>
        <v>1110.3023630791772</v>
      </c>
      <c r="AE237" s="979">
        <f>_xlfn.XLOOKUP($D237,Help2!$D:$D,Help2!AB:AB)</f>
        <v>670</v>
      </c>
      <c r="AF237" s="979">
        <f>_xlfn.XLOOKUP($D237,Help2!$D:$D,Help2!AC:AC)</f>
        <v>495</v>
      </c>
      <c r="AG237" s="979">
        <f>_xlfn.XLOOKUP($D237,Help2!$D:$D,Help2!AD:AD)</f>
        <v>520</v>
      </c>
      <c r="AH237" s="979">
        <f>_xlfn.XLOOKUP($D237,Help2!$D:$D,Help2!AE:AE)</f>
        <v>864.90000000000009</v>
      </c>
      <c r="AI237" s="979">
        <f>_xlfn.XLOOKUP($D237,Help2!$D:$D,Help2!AF:AF)</f>
        <v>3574.9199999999996</v>
      </c>
      <c r="AJ237" s="979">
        <f>_xlfn.XLOOKUP($D237,Help2!$D:$D,Help2!AG:AG)</f>
        <v>347.45368377716761</v>
      </c>
      <c r="AK237" s="979">
        <f>_xlfn.XLOOKUP($D237,Help2!$D:$D,Help2!AH:AH)</f>
        <v>7091.5698921646108</v>
      </c>
      <c r="AL237" s="979">
        <f>_xlfn.XLOOKUP($D237,Help2!$D:$D,Help2!AI:AI)</f>
        <v>688</v>
      </c>
      <c r="AM237" s="979">
        <f>_xlfn.XLOOKUP($D237,Help2!$D:$D,Help2!AJ:AJ)</f>
        <v>375</v>
      </c>
      <c r="AN237" s="979">
        <f>_xlfn.XLOOKUP($D237,Help2!$D:$D,Help2!AK:AK)</f>
        <v>0</v>
      </c>
    </row>
    <row r="238" spans="1:40" x14ac:dyDescent="0.2">
      <c r="A238" s="1">
        <v>45162</v>
      </c>
      <c r="B238">
        <f t="shared" si="22"/>
        <v>8</v>
      </c>
      <c r="C238">
        <f t="shared" si="23"/>
        <v>2023</v>
      </c>
      <c r="D238" s="872" t="str">
        <f t="shared" si="24"/>
        <v>08´2023</v>
      </c>
      <c r="F238" s="2">
        <f t="shared" si="25"/>
        <v>24</v>
      </c>
      <c r="G238" s="3">
        <f t="shared" si="26"/>
        <v>3.4686090877558098E-2</v>
      </c>
      <c r="H238" s="5">
        <f t="shared" si="27"/>
        <v>1</v>
      </c>
      <c r="I238" s="979">
        <f>_xlfn.XLOOKUP($D238,Help2!$D:$D,Help2!H:H)</f>
        <v>18684.999999999989</v>
      </c>
      <c r="J238" s="979">
        <f>_xlfn.XLOOKUP($D238,Help2!$D:$D,Help2!I:I)</f>
        <v>11605</v>
      </c>
      <c r="K238" s="979">
        <f>_xlfn.XLOOKUP($D238,Help2!$D:$D,Help2!J:J)</f>
        <v>3499.9999999999886</v>
      </c>
      <c r="L238" s="979">
        <f>_xlfn.XLOOKUP($D238,Help2!$D:$D,Help2!K:K)</f>
        <v>2919</v>
      </c>
      <c r="M238" s="979">
        <f>_xlfn.XLOOKUP($D238,Help2!$D:$D,Help2!L:L)</f>
        <v>7892.4954254295881</v>
      </c>
      <c r="N238" s="979">
        <f>_xlfn.XLOOKUP($D238,Help2!$D:$D,Help2!M:M)</f>
        <v>9387.5515266105085</v>
      </c>
      <c r="P238" s="979">
        <f>_xlfn.XLOOKUP($D238,Help2!$D:$D,Help2!F:F)</f>
        <v>691.92</v>
      </c>
      <c r="Q238" s="979">
        <f t="shared" si="21"/>
        <v>744</v>
      </c>
      <c r="R238" s="979">
        <f>_xlfn.XLOOKUP($D238,Help2!$D:$D,Help2!N:N)</f>
        <v>7892.4954254295881</v>
      </c>
      <c r="S238" s="979">
        <f>_xlfn.XLOOKUP($D238,Help2!$D:$D,Help2!O:O)</f>
        <v>8149.5008371409258</v>
      </c>
      <c r="T238" s="979">
        <f>_xlfn.XLOOKUP($D238,Help2!$D:$D,Help2!P:P)</f>
        <v>600</v>
      </c>
      <c r="U238" s="979">
        <f>_xlfn.XLOOKUP($D238,Help2!$D:$D,Help2!Q:Q)</f>
        <v>350</v>
      </c>
      <c r="V238" s="979">
        <f>_xlfn.XLOOKUP($D238,Help2!$D:$D,Help2!R:R)</f>
        <v>69.194999999999993</v>
      </c>
      <c r="W238" s="979">
        <f>_xlfn.XLOOKUP($D238,Help2!$D:$D,Help2!S:S)</f>
        <v>21565.266</v>
      </c>
      <c r="Y238" s="979">
        <f>_xlfn.XLOOKUP($D238,Help2!$D:$D,Help2!V:V)</f>
        <v>7740</v>
      </c>
      <c r="Z238" s="979">
        <f>_xlfn.XLOOKUP($D238,Help2!$D:$D,Help2!W:W)</f>
        <v>3865</v>
      </c>
      <c r="AA238" s="979">
        <f>_xlfn.XLOOKUP($D238,Help2!$D:$D,Help2!X:X)</f>
        <v>0</v>
      </c>
      <c r="AB238" s="979">
        <f>_xlfn.XLOOKUP($D238,Help2!$D:$D,Help2!Y:Y)</f>
        <v>6418.9999999999891</v>
      </c>
      <c r="AC238" s="979">
        <f>_xlfn.XLOOKUP($D238,Help2!$D:$D,Help2!Z:Z)</f>
        <v>661</v>
      </c>
      <c r="AD238" s="979">
        <f>_xlfn.XLOOKUP($D238,Help2!$D:$D,Help2!AA:AA)</f>
        <v>1110.3023630791772</v>
      </c>
      <c r="AE238" s="979">
        <f>_xlfn.XLOOKUP($D238,Help2!$D:$D,Help2!AB:AB)</f>
        <v>670</v>
      </c>
      <c r="AF238" s="979">
        <f>_xlfn.XLOOKUP($D238,Help2!$D:$D,Help2!AC:AC)</f>
        <v>495</v>
      </c>
      <c r="AG238" s="979">
        <f>_xlfn.XLOOKUP($D238,Help2!$D:$D,Help2!AD:AD)</f>
        <v>520</v>
      </c>
      <c r="AH238" s="979">
        <f>_xlfn.XLOOKUP($D238,Help2!$D:$D,Help2!AE:AE)</f>
        <v>864.90000000000009</v>
      </c>
      <c r="AI238" s="979">
        <f>_xlfn.XLOOKUP($D238,Help2!$D:$D,Help2!AF:AF)</f>
        <v>3574.9199999999996</v>
      </c>
      <c r="AJ238" s="979">
        <f>_xlfn.XLOOKUP($D238,Help2!$D:$D,Help2!AG:AG)</f>
        <v>347.45368377716761</v>
      </c>
      <c r="AK238" s="979">
        <f>_xlfn.XLOOKUP($D238,Help2!$D:$D,Help2!AH:AH)</f>
        <v>7091.5698921646108</v>
      </c>
      <c r="AL238" s="979">
        <f>_xlfn.XLOOKUP($D238,Help2!$D:$D,Help2!AI:AI)</f>
        <v>688</v>
      </c>
      <c r="AM238" s="979">
        <f>_xlfn.XLOOKUP($D238,Help2!$D:$D,Help2!AJ:AJ)</f>
        <v>375</v>
      </c>
      <c r="AN238" s="979">
        <f>_xlfn.XLOOKUP($D238,Help2!$D:$D,Help2!AK:AK)</f>
        <v>0</v>
      </c>
    </row>
    <row r="239" spans="1:40" x14ac:dyDescent="0.2">
      <c r="A239" s="1">
        <v>45163</v>
      </c>
      <c r="B239">
        <f t="shared" si="22"/>
        <v>8</v>
      </c>
      <c r="C239">
        <f t="shared" si="23"/>
        <v>2023</v>
      </c>
      <c r="D239" s="872" t="str">
        <f t="shared" si="24"/>
        <v>08´2023</v>
      </c>
      <c r="F239" s="2">
        <f t="shared" si="25"/>
        <v>24</v>
      </c>
      <c r="G239" s="3">
        <f t="shared" si="26"/>
        <v>3.4686090877558098E-2</v>
      </c>
      <c r="H239" s="5">
        <f t="shared" si="27"/>
        <v>1</v>
      </c>
      <c r="I239" s="979">
        <f>_xlfn.XLOOKUP($D239,Help2!$D:$D,Help2!H:H)</f>
        <v>18684.999999999989</v>
      </c>
      <c r="J239" s="979">
        <f>_xlfn.XLOOKUP($D239,Help2!$D:$D,Help2!I:I)</f>
        <v>11605</v>
      </c>
      <c r="K239" s="979">
        <f>_xlfn.XLOOKUP($D239,Help2!$D:$D,Help2!J:J)</f>
        <v>3499.9999999999886</v>
      </c>
      <c r="L239" s="979">
        <f>_xlfn.XLOOKUP($D239,Help2!$D:$D,Help2!K:K)</f>
        <v>2919</v>
      </c>
      <c r="M239" s="979">
        <f>_xlfn.XLOOKUP($D239,Help2!$D:$D,Help2!L:L)</f>
        <v>7892.4954254295881</v>
      </c>
      <c r="N239" s="979">
        <f>_xlfn.XLOOKUP($D239,Help2!$D:$D,Help2!M:M)</f>
        <v>9387.5515266105085</v>
      </c>
      <c r="P239" s="979">
        <f>_xlfn.XLOOKUP($D239,Help2!$D:$D,Help2!F:F)</f>
        <v>691.92</v>
      </c>
      <c r="Q239" s="979">
        <f t="shared" si="21"/>
        <v>744</v>
      </c>
      <c r="R239" s="979">
        <f>_xlfn.XLOOKUP($D239,Help2!$D:$D,Help2!N:N)</f>
        <v>7892.4954254295881</v>
      </c>
      <c r="S239" s="979">
        <f>_xlfn.XLOOKUP($D239,Help2!$D:$D,Help2!O:O)</f>
        <v>8149.5008371409258</v>
      </c>
      <c r="T239" s="979">
        <f>_xlfn.XLOOKUP($D239,Help2!$D:$D,Help2!P:P)</f>
        <v>600</v>
      </c>
      <c r="U239" s="979">
        <f>_xlfn.XLOOKUP($D239,Help2!$D:$D,Help2!Q:Q)</f>
        <v>350</v>
      </c>
      <c r="V239" s="979">
        <f>_xlfn.XLOOKUP($D239,Help2!$D:$D,Help2!R:R)</f>
        <v>69.194999999999993</v>
      </c>
      <c r="W239" s="979">
        <f>_xlfn.XLOOKUP($D239,Help2!$D:$D,Help2!S:S)</f>
        <v>21565.266</v>
      </c>
      <c r="Y239" s="979">
        <f>_xlfn.XLOOKUP($D239,Help2!$D:$D,Help2!V:V)</f>
        <v>7740</v>
      </c>
      <c r="Z239" s="979">
        <f>_xlfn.XLOOKUP($D239,Help2!$D:$D,Help2!W:W)</f>
        <v>3865</v>
      </c>
      <c r="AA239" s="979">
        <f>_xlfn.XLOOKUP($D239,Help2!$D:$D,Help2!X:X)</f>
        <v>0</v>
      </c>
      <c r="AB239" s="979">
        <f>_xlfn.XLOOKUP($D239,Help2!$D:$D,Help2!Y:Y)</f>
        <v>6418.9999999999891</v>
      </c>
      <c r="AC239" s="979">
        <f>_xlfn.XLOOKUP($D239,Help2!$D:$D,Help2!Z:Z)</f>
        <v>661</v>
      </c>
      <c r="AD239" s="979">
        <f>_xlfn.XLOOKUP($D239,Help2!$D:$D,Help2!AA:AA)</f>
        <v>1110.3023630791772</v>
      </c>
      <c r="AE239" s="979">
        <f>_xlfn.XLOOKUP($D239,Help2!$D:$D,Help2!AB:AB)</f>
        <v>670</v>
      </c>
      <c r="AF239" s="979">
        <f>_xlfn.XLOOKUP($D239,Help2!$D:$D,Help2!AC:AC)</f>
        <v>495</v>
      </c>
      <c r="AG239" s="979">
        <f>_xlfn.XLOOKUP($D239,Help2!$D:$D,Help2!AD:AD)</f>
        <v>520</v>
      </c>
      <c r="AH239" s="979">
        <f>_xlfn.XLOOKUP($D239,Help2!$D:$D,Help2!AE:AE)</f>
        <v>864.90000000000009</v>
      </c>
      <c r="AI239" s="979">
        <f>_xlfn.XLOOKUP($D239,Help2!$D:$D,Help2!AF:AF)</f>
        <v>3574.9199999999996</v>
      </c>
      <c r="AJ239" s="979">
        <f>_xlfn.XLOOKUP($D239,Help2!$D:$D,Help2!AG:AG)</f>
        <v>347.45368377716761</v>
      </c>
      <c r="AK239" s="979">
        <f>_xlfn.XLOOKUP($D239,Help2!$D:$D,Help2!AH:AH)</f>
        <v>7091.5698921646108</v>
      </c>
      <c r="AL239" s="979">
        <f>_xlfn.XLOOKUP($D239,Help2!$D:$D,Help2!AI:AI)</f>
        <v>688</v>
      </c>
      <c r="AM239" s="979">
        <f>_xlfn.XLOOKUP($D239,Help2!$D:$D,Help2!AJ:AJ)</f>
        <v>375</v>
      </c>
      <c r="AN239" s="979">
        <f>_xlfn.XLOOKUP($D239,Help2!$D:$D,Help2!AK:AK)</f>
        <v>0</v>
      </c>
    </row>
    <row r="240" spans="1:40" x14ac:dyDescent="0.2">
      <c r="A240" s="1">
        <v>45164</v>
      </c>
      <c r="B240">
        <f t="shared" si="22"/>
        <v>8</v>
      </c>
      <c r="C240">
        <f t="shared" si="23"/>
        <v>2023</v>
      </c>
      <c r="D240" s="872" t="str">
        <f t="shared" si="24"/>
        <v>08´2023</v>
      </c>
      <c r="F240" s="2">
        <f t="shared" si="25"/>
        <v>24</v>
      </c>
      <c r="G240" s="3">
        <f t="shared" si="26"/>
        <v>3.4686090877558098E-2</v>
      </c>
      <c r="H240" s="5">
        <f t="shared" si="27"/>
        <v>1</v>
      </c>
      <c r="I240" s="979">
        <f>_xlfn.XLOOKUP($D240,Help2!$D:$D,Help2!H:H)</f>
        <v>18684.999999999989</v>
      </c>
      <c r="J240" s="979">
        <f>_xlfn.XLOOKUP($D240,Help2!$D:$D,Help2!I:I)</f>
        <v>11605</v>
      </c>
      <c r="K240" s="979">
        <f>_xlfn.XLOOKUP($D240,Help2!$D:$D,Help2!J:J)</f>
        <v>3499.9999999999886</v>
      </c>
      <c r="L240" s="979">
        <f>_xlfn.XLOOKUP($D240,Help2!$D:$D,Help2!K:K)</f>
        <v>2919</v>
      </c>
      <c r="M240" s="979">
        <f>_xlfn.XLOOKUP($D240,Help2!$D:$D,Help2!L:L)</f>
        <v>7892.4954254295881</v>
      </c>
      <c r="N240" s="979">
        <f>_xlfn.XLOOKUP($D240,Help2!$D:$D,Help2!M:M)</f>
        <v>9387.5515266105085</v>
      </c>
      <c r="P240" s="979">
        <f>_xlfn.XLOOKUP($D240,Help2!$D:$D,Help2!F:F)</f>
        <v>691.92</v>
      </c>
      <c r="Q240" s="979">
        <f t="shared" si="21"/>
        <v>744</v>
      </c>
      <c r="R240" s="979">
        <f>_xlfn.XLOOKUP($D240,Help2!$D:$D,Help2!N:N)</f>
        <v>7892.4954254295881</v>
      </c>
      <c r="S240" s="979">
        <f>_xlfn.XLOOKUP($D240,Help2!$D:$D,Help2!O:O)</f>
        <v>8149.5008371409258</v>
      </c>
      <c r="T240" s="979">
        <f>_xlfn.XLOOKUP($D240,Help2!$D:$D,Help2!P:P)</f>
        <v>600</v>
      </c>
      <c r="U240" s="979">
        <f>_xlfn.XLOOKUP($D240,Help2!$D:$D,Help2!Q:Q)</f>
        <v>350</v>
      </c>
      <c r="V240" s="979">
        <f>_xlfn.XLOOKUP($D240,Help2!$D:$D,Help2!R:R)</f>
        <v>69.194999999999993</v>
      </c>
      <c r="W240" s="979">
        <f>_xlfn.XLOOKUP($D240,Help2!$D:$D,Help2!S:S)</f>
        <v>21565.266</v>
      </c>
      <c r="Y240" s="979">
        <f>_xlfn.XLOOKUP($D240,Help2!$D:$D,Help2!V:V)</f>
        <v>7740</v>
      </c>
      <c r="Z240" s="979">
        <f>_xlfn.XLOOKUP($D240,Help2!$D:$D,Help2!W:W)</f>
        <v>3865</v>
      </c>
      <c r="AA240" s="979">
        <f>_xlfn.XLOOKUP($D240,Help2!$D:$D,Help2!X:X)</f>
        <v>0</v>
      </c>
      <c r="AB240" s="979">
        <f>_xlfn.XLOOKUP($D240,Help2!$D:$D,Help2!Y:Y)</f>
        <v>6418.9999999999891</v>
      </c>
      <c r="AC240" s="979">
        <f>_xlfn.XLOOKUP($D240,Help2!$D:$D,Help2!Z:Z)</f>
        <v>661</v>
      </c>
      <c r="AD240" s="979">
        <f>_xlfn.XLOOKUP($D240,Help2!$D:$D,Help2!AA:AA)</f>
        <v>1110.3023630791772</v>
      </c>
      <c r="AE240" s="979">
        <f>_xlfn.XLOOKUP($D240,Help2!$D:$D,Help2!AB:AB)</f>
        <v>670</v>
      </c>
      <c r="AF240" s="979">
        <f>_xlfn.XLOOKUP($D240,Help2!$D:$D,Help2!AC:AC)</f>
        <v>495</v>
      </c>
      <c r="AG240" s="979">
        <f>_xlfn.XLOOKUP($D240,Help2!$D:$D,Help2!AD:AD)</f>
        <v>520</v>
      </c>
      <c r="AH240" s="979">
        <f>_xlfn.XLOOKUP($D240,Help2!$D:$D,Help2!AE:AE)</f>
        <v>864.90000000000009</v>
      </c>
      <c r="AI240" s="979">
        <f>_xlfn.XLOOKUP($D240,Help2!$D:$D,Help2!AF:AF)</f>
        <v>3574.9199999999996</v>
      </c>
      <c r="AJ240" s="979">
        <f>_xlfn.XLOOKUP($D240,Help2!$D:$D,Help2!AG:AG)</f>
        <v>347.45368377716761</v>
      </c>
      <c r="AK240" s="979">
        <f>_xlfn.XLOOKUP($D240,Help2!$D:$D,Help2!AH:AH)</f>
        <v>7091.5698921646108</v>
      </c>
      <c r="AL240" s="979">
        <f>_xlfn.XLOOKUP($D240,Help2!$D:$D,Help2!AI:AI)</f>
        <v>688</v>
      </c>
      <c r="AM240" s="979">
        <f>_xlfn.XLOOKUP($D240,Help2!$D:$D,Help2!AJ:AJ)</f>
        <v>375</v>
      </c>
      <c r="AN240" s="979">
        <f>_xlfn.XLOOKUP($D240,Help2!$D:$D,Help2!AK:AK)</f>
        <v>0</v>
      </c>
    </row>
    <row r="241" spans="1:40" x14ac:dyDescent="0.2">
      <c r="A241" s="1">
        <v>45165</v>
      </c>
      <c r="B241">
        <f t="shared" si="22"/>
        <v>8</v>
      </c>
      <c r="C241">
        <f t="shared" si="23"/>
        <v>2023</v>
      </c>
      <c r="D241" s="872" t="str">
        <f t="shared" si="24"/>
        <v>08´2023</v>
      </c>
      <c r="F241" s="2">
        <f t="shared" si="25"/>
        <v>24</v>
      </c>
      <c r="G241" s="3">
        <f t="shared" si="26"/>
        <v>3.4686090877558098E-2</v>
      </c>
      <c r="H241" s="5">
        <f t="shared" si="27"/>
        <v>1</v>
      </c>
      <c r="I241" s="979">
        <f>_xlfn.XLOOKUP($D241,Help2!$D:$D,Help2!H:H)</f>
        <v>18684.999999999989</v>
      </c>
      <c r="J241" s="979">
        <f>_xlfn.XLOOKUP($D241,Help2!$D:$D,Help2!I:I)</f>
        <v>11605</v>
      </c>
      <c r="K241" s="979">
        <f>_xlfn.XLOOKUP($D241,Help2!$D:$D,Help2!J:J)</f>
        <v>3499.9999999999886</v>
      </c>
      <c r="L241" s="979">
        <f>_xlfn.XLOOKUP($D241,Help2!$D:$D,Help2!K:K)</f>
        <v>2919</v>
      </c>
      <c r="M241" s="979">
        <f>_xlfn.XLOOKUP($D241,Help2!$D:$D,Help2!L:L)</f>
        <v>7892.4954254295881</v>
      </c>
      <c r="N241" s="979">
        <f>_xlfn.XLOOKUP($D241,Help2!$D:$D,Help2!M:M)</f>
        <v>9387.5515266105085</v>
      </c>
      <c r="P241" s="979">
        <f>_xlfn.XLOOKUP($D241,Help2!$D:$D,Help2!F:F)</f>
        <v>691.92</v>
      </c>
      <c r="Q241" s="979">
        <f t="shared" si="21"/>
        <v>744</v>
      </c>
      <c r="R241" s="979">
        <f>_xlfn.XLOOKUP($D241,Help2!$D:$D,Help2!N:N)</f>
        <v>7892.4954254295881</v>
      </c>
      <c r="S241" s="979">
        <f>_xlfn.XLOOKUP($D241,Help2!$D:$D,Help2!O:O)</f>
        <v>8149.5008371409258</v>
      </c>
      <c r="T241" s="979">
        <f>_xlfn.XLOOKUP($D241,Help2!$D:$D,Help2!P:P)</f>
        <v>600</v>
      </c>
      <c r="U241" s="979">
        <f>_xlfn.XLOOKUP($D241,Help2!$D:$D,Help2!Q:Q)</f>
        <v>350</v>
      </c>
      <c r="V241" s="979">
        <f>_xlfn.XLOOKUP($D241,Help2!$D:$D,Help2!R:R)</f>
        <v>69.194999999999993</v>
      </c>
      <c r="W241" s="979">
        <f>_xlfn.XLOOKUP($D241,Help2!$D:$D,Help2!S:S)</f>
        <v>21565.266</v>
      </c>
      <c r="Y241" s="979">
        <f>_xlfn.XLOOKUP($D241,Help2!$D:$D,Help2!V:V)</f>
        <v>7740</v>
      </c>
      <c r="Z241" s="979">
        <f>_xlfn.XLOOKUP($D241,Help2!$D:$D,Help2!W:W)</f>
        <v>3865</v>
      </c>
      <c r="AA241" s="979">
        <f>_xlfn.XLOOKUP($D241,Help2!$D:$D,Help2!X:X)</f>
        <v>0</v>
      </c>
      <c r="AB241" s="979">
        <f>_xlfn.XLOOKUP($D241,Help2!$D:$D,Help2!Y:Y)</f>
        <v>6418.9999999999891</v>
      </c>
      <c r="AC241" s="979">
        <f>_xlfn.XLOOKUP($D241,Help2!$D:$D,Help2!Z:Z)</f>
        <v>661</v>
      </c>
      <c r="AD241" s="979">
        <f>_xlfn.XLOOKUP($D241,Help2!$D:$D,Help2!AA:AA)</f>
        <v>1110.3023630791772</v>
      </c>
      <c r="AE241" s="979">
        <f>_xlfn.XLOOKUP($D241,Help2!$D:$D,Help2!AB:AB)</f>
        <v>670</v>
      </c>
      <c r="AF241" s="979">
        <f>_xlfn.XLOOKUP($D241,Help2!$D:$D,Help2!AC:AC)</f>
        <v>495</v>
      </c>
      <c r="AG241" s="979">
        <f>_xlfn.XLOOKUP($D241,Help2!$D:$D,Help2!AD:AD)</f>
        <v>520</v>
      </c>
      <c r="AH241" s="979">
        <f>_xlfn.XLOOKUP($D241,Help2!$D:$D,Help2!AE:AE)</f>
        <v>864.90000000000009</v>
      </c>
      <c r="AI241" s="979">
        <f>_xlfn.XLOOKUP($D241,Help2!$D:$D,Help2!AF:AF)</f>
        <v>3574.9199999999996</v>
      </c>
      <c r="AJ241" s="979">
        <f>_xlfn.XLOOKUP($D241,Help2!$D:$D,Help2!AG:AG)</f>
        <v>347.45368377716761</v>
      </c>
      <c r="AK241" s="979">
        <f>_xlfn.XLOOKUP($D241,Help2!$D:$D,Help2!AH:AH)</f>
        <v>7091.5698921646108</v>
      </c>
      <c r="AL241" s="979">
        <f>_xlfn.XLOOKUP($D241,Help2!$D:$D,Help2!AI:AI)</f>
        <v>688</v>
      </c>
      <c r="AM241" s="979">
        <f>_xlfn.XLOOKUP($D241,Help2!$D:$D,Help2!AJ:AJ)</f>
        <v>375</v>
      </c>
      <c r="AN241" s="979">
        <f>_xlfn.XLOOKUP($D241,Help2!$D:$D,Help2!AK:AK)</f>
        <v>0</v>
      </c>
    </row>
    <row r="242" spans="1:40" x14ac:dyDescent="0.2">
      <c r="A242" s="1">
        <v>45166</v>
      </c>
      <c r="B242">
        <f t="shared" si="22"/>
        <v>8</v>
      </c>
      <c r="C242">
        <f t="shared" si="23"/>
        <v>2023</v>
      </c>
      <c r="D242" s="872" t="str">
        <f t="shared" si="24"/>
        <v>08´2023</v>
      </c>
      <c r="F242" s="2">
        <f t="shared" si="25"/>
        <v>24</v>
      </c>
      <c r="G242" s="3">
        <f t="shared" si="26"/>
        <v>3.4686090877558098E-2</v>
      </c>
      <c r="H242" s="5">
        <f t="shared" si="27"/>
        <v>1</v>
      </c>
      <c r="I242" s="979">
        <f>_xlfn.XLOOKUP($D242,Help2!$D:$D,Help2!H:H)</f>
        <v>18684.999999999989</v>
      </c>
      <c r="J242" s="979">
        <f>_xlfn.XLOOKUP($D242,Help2!$D:$D,Help2!I:I)</f>
        <v>11605</v>
      </c>
      <c r="K242" s="979">
        <f>_xlfn.XLOOKUP($D242,Help2!$D:$D,Help2!J:J)</f>
        <v>3499.9999999999886</v>
      </c>
      <c r="L242" s="979">
        <f>_xlfn.XLOOKUP($D242,Help2!$D:$D,Help2!K:K)</f>
        <v>2919</v>
      </c>
      <c r="M242" s="979">
        <f>_xlfn.XLOOKUP($D242,Help2!$D:$D,Help2!L:L)</f>
        <v>7892.4954254295881</v>
      </c>
      <c r="N242" s="979">
        <f>_xlfn.XLOOKUP($D242,Help2!$D:$D,Help2!M:M)</f>
        <v>9387.5515266105085</v>
      </c>
      <c r="P242" s="979">
        <f>_xlfn.XLOOKUP($D242,Help2!$D:$D,Help2!F:F)</f>
        <v>691.92</v>
      </c>
      <c r="Q242" s="979">
        <f t="shared" si="21"/>
        <v>744</v>
      </c>
      <c r="R242" s="979">
        <f>_xlfn.XLOOKUP($D242,Help2!$D:$D,Help2!N:N)</f>
        <v>7892.4954254295881</v>
      </c>
      <c r="S242" s="979">
        <f>_xlfn.XLOOKUP($D242,Help2!$D:$D,Help2!O:O)</f>
        <v>8149.5008371409258</v>
      </c>
      <c r="T242" s="979">
        <f>_xlfn.XLOOKUP($D242,Help2!$D:$D,Help2!P:P)</f>
        <v>600</v>
      </c>
      <c r="U242" s="979">
        <f>_xlfn.XLOOKUP($D242,Help2!$D:$D,Help2!Q:Q)</f>
        <v>350</v>
      </c>
      <c r="V242" s="979">
        <f>_xlfn.XLOOKUP($D242,Help2!$D:$D,Help2!R:R)</f>
        <v>69.194999999999993</v>
      </c>
      <c r="W242" s="979">
        <f>_xlfn.XLOOKUP($D242,Help2!$D:$D,Help2!S:S)</f>
        <v>21565.266</v>
      </c>
      <c r="Y242" s="979">
        <f>_xlfn.XLOOKUP($D242,Help2!$D:$D,Help2!V:V)</f>
        <v>7740</v>
      </c>
      <c r="Z242" s="979">
        <f>_xlfn.XLOOKUP($D242,Help2!$D:$D,Help2!W:W)</f>
        <v>3865</v>
      </c>
      <c r="AA242" s="979">
        <f>_xlfn.XLOOKUP($D242,Help2!$D:$D,Help2!X:X)</f>
        <v>0</v>
      </c>
      <c r="AB242" s="979">
        <f>_xlfn.XLOOKUP($D242,Help2!$D:$D,Help2!Y:Y)</f>
        <v>6418.9999999999891</v>
      </c>
      <c r="AC242" s="979">
        <f>_xlfn.XLOOKUP($D242,Help2!$D:$D,Help2!Z:Z)</f>
        <v>661</v>
      </c>
      <c r="AD242" s="979">
        <f>_xlfn.XLOOKUP($D242,Help2!$D:$D,Help2!AA:AA)</f>
        <v>1110.3023630791772</v>
      </c>
      <c r="AE242" s="979">
        <f>_xlfn.XLOOKUP($D242,Help2!$D:$D,Help2!AB:AB)</f>
        <v>670</v>
      </c>
      <c r="AF242" s="979">
        <f>_xlfn.XLOOKUP($D242,Help2!$D:$D,Help2!AC:AC)</f>
        <v>495</v>
      </c>
      <c r="AG242" s="979">
        <f>_xlfn.XLOOKUP($D242,Help2!$D:$D,Help2!AD:AD)</f>
        <v>520</v>
      </c>
      <c r="AH242" s="979">
        <f>_xlfn.XLOOKUP($D242,Help2!$D:$D,Help2!AE:AE)</f>
        <v>864.90000000000009</v>
      </c>
      <c r="AI242" s="979">
        <f>_xlfn.XLOOKUP($D242,Help2!$D:$D,Help2!AF:AF)</f>
        <v>3574.9199999999996</v>
      </c>
      <c r="AJ242" s="979">
        <f>_xlfn.XLOOKUP($D242,Help2!$D:$D,Help2!AG:AG)</f>
        <v>347.45368377716761</v>
      </c>
      <c r="AK242" s="979">
        <f>_xlfn.XLOOKUP($D242,Help2!$D:$D,Help2!AH:AH)</f>
        <v>7091.5698921646108</v>
      </c>
      <c r="AL242" s="979">
        <f>_xlfn.XLOOKUP($D242,Help2!$D:$D,Help2!AI:AI)</f>
        <v>688</v>
      </c>
      <c r="AM242" s="979">
        <f>_xlfn.XLOOKUP($D242,Help2!$D:$D,Help2!AJ:AJ)</f>
        <v>375</v>
      </c>
      <c r="AN242" s="979">
        <f>_xlfn.XLOOKUP($D242,Help2!$D:$D,Help2!AK:AK)</f>
        <v>0</v>
      </c>
    </row>
    <row r="243" spans="1:40" x14ac:dyDescent="0.2">
      <c r="A243" s="1">
        <v>45167</v>
      </c>
      <c r="B243">
        <f t="shared" si="22"/>
        <v>8</v>
      </c>
      <c r="C243">
        <f t="shared" si="23"/>
        <v>2023</v>
      </c>
      <c r="D243" s="872" t="str">
        <f t="shared" si="24"/>
        <v>08´2023</v>
      </c>
      <c r="F243" s="2">
        <f t="shared" si="25"/>
        <v>24</v>
      </c>
      <c r="G243" s="3">
        <f t="shared" si="26"/>
        <v>3.4686090877558098E-2</v>
      </c>
      <c r="H243" s="5">
        <f t="shared" si="27"/>
        <v>1</v>
      </c>
      <c r="I243" s="979">
        <f>_xlfn.XLOOKUP($D243,Help2!$D:$D,Help2!H:H)</f>
        <v>18684.999999999989</v>
      </c>
      <c r="J243" s="979">
        <f>_xlfn.XLOOKUP($D243,Help2!$D:$D,Help2!I:I)</f>
        <v>11605</v>
      </c>
      <c r="K243" s="979">
        <f>_xlfn.XLOOKUP($D243,Help2!$D:$D,Help2!J:J)</f>
        <v>3499.9999999999886</v>
      </c>
      <c r="L243" s="979">
        <f>_xlfn.XLOOKUP($D243,Help2!$D:$D,Help2!K:K)</f>
        <v>2919</v>
      </c>
      <c r="M243" s="979">
        <f>_xlfn.XLOOKUP($D243,Help2!$D:$D,Help2!L:L)</f>
        <v>7892.4954254295881</v>
      </c>
      <c r="N243" s="979">
        <f>_xlfn.XLOOKUP($D243,Help2!$D:$D,Help2!M:M)</f>
        <v>9387.5515266105085</v>
      </c>
      <c r="P243" s="979">
        <f>_xlfn.XLOOKUP($D243,Help2!$D:$D,Help2!F:F)</f>
        <v>691.92</v>
      </c>
      <c r="Q243" s="979">
        <f t="shared" si="21"/>
        <v>744</v>
      </c>
      <c r="R243" s="979">
        <f>_xlfn.XLOOKUP($D243,Help2!$D:$D,Help2!N:N)</f>
        <v>7892.4954254295881</v>
      </c>
      <c r="S243" s="979">
        <f>_xlfn.XLOOKUP($D243,Help2!$D:$D,Help2!O:O)</f>
        <v>8149.5008371409258</v>
      </c>
      <c r="T243" s="979">
        <f>_xlfn.XLOOKUP($D243,Help2!$D:$D,Help2!P:P)</f>
        <v>600</v>
      </c>
      <c r="U243" s="979">
        <f>_xlfn.XLOOKUP($D243,Help2!$D:$D,Help2!Q:Q)</f>
        <v>350</v>
      </c>
      <c r="V243" s="979">
        <f>_xlfn.XLOOKUP($D243,Help2!$D:$D,Help2!R:R)</f>
        <v>69.194999999999993</v>
      </c>
      <c r="W243" s="979">
        <f>_xlfn.XLOOKUP($D243,Help2!$D:$D,Help2!S:S)</f>
        <v>21565.266</v>
      </c>
      <c r="Y243" s="979">
        <f>_xlfn.XLOOKUP($D243,Help2!$D:$D,Help2!V:V)</f>
        <v>7740</v>
      </c>
      <c r="Z243" s="979">
        <f>_xlfn.XLOOKUP($D243,Help2!$D:$D,Help2!W:W)</f>
        <v>3865</v>
      </c>
      <c r="AA243" s="979">
        <f>_xlfn.XLOOKUP($D243,Help2!$D:$D,Help2!X:X)</f>
        <v>0</v>
      </c>
      <c r="AB243" s="979">
        <f>_xlfn.XLOOKUP($D243,Help2!$D:$D,Help2!Y:Y)</f>
        <v>6418.9999999999891</v>
      </c>
      <c r="AC243" s="979">
        <f>_xlfn.XLOOKUP($D243,Help2!$D:$D,Help2!Z:Z)</f>
        <v>661</v>
      </c>
      <c r="AD243" s="979">
        <f>_xlfn.XLOOKUP($D243,Help2!$D:$D,Help2!AA:AA)</f>
        <v>1110.3023630791772</v>
      </c>
      <c r="AE243" s="979">
        <f>_xlfn.XLOOKUP($D243,Help2!$D:$D,Help2!AB:AB)</f>
        <v>670</v>
      </c>
      <c r="AF243" s="979">
        <f>_xlfn.XLOOKUP($D243,Help2!$D:$D,Help2!AC:AC)</f>
        <v>495</v>
      </c>
      <c r="AG243" s="979">
        <f>_xlfn.XLOOKUP($D243,Help2!$D:$D,Help2!AD:AD)</f>
        <v>520</v>
      </c>
      <c r="AH243" s="979">
        <f>_xlfn.XLOOKUP($D243,Help2!$D:$D,Help2!AE:AE)</f>
        <v>864.90000000000009</v>
      </c>
      <c r="AI243" s="979">
        <f>_xlfn.XLOOKUP($D243,Help2!$D:$D,Help2!AF:AF)</f>
        <v>3574.9199999999996</v>
      </c>
      <c r="AJ243" s="979">
        <f>_xlfn.XLOOKUP($D243,Help2!$D:$D,Help2!AG:AG)</f>
        <v>347.45368377716761</v>
      </c>
      <c r="AK243" s="979">
        <f>_xlfn.XLOOKUP($D243,Help2!$D:$D,Help2!AH:AH)</f>
        <v>7091.5698921646108</v>
      </c>
      <c r="AL243" s="979">
        <f>_xlfn.XLOOKUP($D243,Help2!$D:$D,Help2!AI:AI)</f>
        <v>688</v>
      </c>
      <c r="AM243" s="979">
        <f>_xlfn.XLOOKUP($D243,Help2!$D:$D,Help2!AJ:AJ)</f>
        <v>375</v>
      </c>
      <c r="AN243" s="979">
        <f>_xlfn.XLOOKUP($D243,Help2!$D:$D,Help2!AK:AK)</f>
        <v>0</v>
      </c>
    </row>
    <row r="244" spans="1:40" x14ac:dyDescent="0.2">
      <c r="A244" s="1">
        <v>45168</v>
      </c>
      <c r="B244">
        <f t="shared" si="22"/>
        <v>8</v>
      </c>
      <c r="C244">
        <f t="shared" si="23"/>
        <v>2023</v>
      </c>
      <c r="D244" s="872" t="str">
        <f t="shared" si="24"/>
        <v>08´2023</v>
      </c>
      <c r="F244" s="2">
        <f t="shared" si="25"/>
        <v>24</v>
      </c>
      <c r="G244" s="3">
        <f t="shared" si="26"/>
        <v>3.4686090877558098E-2</v>
      </c>
      <c r="H244" s="5">
        <f t="shared" si="27"/>
        <v>1</v>
      </c>
      <c r="I244" s="979">
        <f>_xlfn.XLOOKUP($D244,Help2!$D:$D,Help2!H:H)</f>
        <v>18684.999999999989</v>
      </c>
      <c r="J244" s="979">
        <f>_xlfn.XLOOKUP($D244,Help2!$D:$D,Help2!I:I)</f>
        <v>11605</v>
      </c>
      <c r="K244" s="979">
        <f>_xlfn.XLOOKUP($D244,Help2!$D:$D,Help2!J:J)</f>
        <v>3499.9999999999886</v>
      </c>
      <c r="L244" s="979">
        <f>_xlfn.XLOOKUP($D244,Help2!$D:$D,Help2!K:K)</f>
        <v>2919</v>
      </c>
      <c r="M244" s="979">
        <f>_xlfn.XLOOKUP($D244,Help2!$D:$D,Help2!L:L)</f>
        <v>7892.4954254295881</v>
      </c>
      <c r="N244" s="979">
        <f>_xlfn.XLOOKUP($D244,Help2!$D:$D,Help2!M:M)</f>
        <v>9387.5515266105085</v>
      </c>
      <c r="P244" s="979">
        <f>_xlfn.XLOOKUP($D244,Help2!$D:$D,Help2!F:F)</f>
        <v>691.92</v>
      </c>
      <c r="Q244" s="979">
        <f t="shared" si="21"/>
        <v>744</v>
      </c>
      <c r="R244" s="979">
        <f>_xlfn.XLOOKUP($D244,Help2!$D:$D,Help2!N:N)</f>
        <v>7892.4954254295881</v>
      </c>
      <c r="S244" s="979">
        <f>_xlfn.XLOOKUP($D244,Help2!$D:$D,Help2!O:O)</f>
        <v>8149.5008371409258</v>
      </c>
      <c r="T244" s="979">
        <f>_xlfn.XLOOKUP($D244,Help2!$D:$D,Help2!P:P)</f>
        <v>600</v>
      </c>
      <c r="U244" s="979">
        <f>_xlfn.XLOOKUP($D244,Help2!$D:$D,Help2!Q:Q)</f>
        <v>350</v>
      </c>
      <c r="V244" s="979">
        <f>_xlfn.XLOOKUP($D244,Help2!$D:$D,Help2!R:R)</f>
        <v>69.194999999999993</v>
      </c>
      <c r="W244" s="979">
        <f>_xlfn.XLOOKUP($D244,Help2!$D:$D,Help2!S:S)</f>
        <v>21565.266</v>
      </c>
      <c r="Y244" s="979">
        <f>_xlfn.XLOOKUP($D244,Help2!$D:$D,Help2!V:V)</f>
        <v>7740</v>
      </c>
      <c r="Z244" s="979">
        <f>_xlfn.XLOOKUP($D244,Help2!$D:$D,Help2!W:W)</f>
        <v>3865</v>
      </c>
      <c r="AA244" s="979">
        <f>_xlfn.XLOOKUP($D244,Help2!$D:$D,Help2!X:X)</f>
        <v>0</v>
      </c>
      <c r="AB244" s="979">
        <f>_xlfn.XLOOKUP($D244,Help2!$D:$D,Help2!Y:Y)</f>
        <v>6418.9999999999891</v>
      </c>
      <c r="AC244" s="979">
        <f>_xlfn.XLOOKUP($D244,Help2!$D:$D,Help2!Z:Z)</f>
        <v>661</v>
      </c>
      <c r="AD244" s="979">
        <f>_xlfn.XLOOKUP($D244,Help2!$D:$D,Help2!AA:AA)</f>
        <v>1110.3023630791772</v>
      </c>
      <c r="AE244" s="979">
        <f>_xlfn.XLOOKUP($D244,Help2!$D:$D,Help2!AB:AB)</f>
        <v>670</v>
      </c>
      <c r="AF244" s="979">
        <f>_xlfn.XLOOKUP($D244,Help2!$D:$D,Help2!AC:AC)</f>
        <v>495</v>
      </c>
      <c r="AG244" s="979">
        <f>_xlfn.XLOOKUP($D244,Help2!$D:$D,Help2!AD:AD)</f>
        <v>520</v>
      </c>
      <c r="AH244" s="979">
        <f>_xlfn.XLOOKUP($D244,Help2!$D:$D,Help2!AE:AE)</f>
        <v>864.90000000000009</v>
      </c>
      <c r="AI244" s="979">
        <f>_xlfn.XLOOKUP($D244,Help2!$D:$D,Help2!AF:AF)</f>
        <v>3574.9199999999996</v>
      </c>
      <c r="AJ244" s="979">
        <f>_xlfn.XLOOKUP($D244,Help2!$D:$D,Help2!AG:AG)</f>
        <v>347.45368377716761</v>
      </c>
      <c r="AK244" s="979">
        <f>_xlfn.XLOOKUP($D244,Help2!$D:$D,Help2!AH:AH)</f>
        <v>7091.5698921646108</v>
      </c>
      <c r="AL244" s="979">
        <f>_xlfn.XLOOKUP($D244,Help2!$D:$D,Help2!AI:AI)</f>
        <v>688</v>
      </c>
      <c r="AM244" s="979">
        <f>_xlfn.XLOOKUP($D244,Help2!$D:$D,Help2!AJ:AJ)</f>
        <v>375</v>
      </c>
      <c r="AN244" s="979">
        <f>_xlfn.XLOOKUP($D244,Help2!$D:$D,Help2!AK:AK)</f>
        <v>0</v>
      </c>
    </row>
    <row r="245" spans="1:40" x14ac:dyDescent="0.2">
      <c r="A245" s="1">
        <v>45169</v>
      </c>
      <c r="B245">
        <f t="shared" si="22"/>
        <v>8</v>
      </c>
      <c r="C245">
        <f t="shared" si="23"/>
        <v>2023</v>
      </c>
      <c r="D245" s="872" t="str">
        <f t="shared" si="24"/>
        <v>08´2023</v>
      </c>
      <c r="F245" s="2">
        <f t="shared" si="25"/>
        <v>24</v>
      </c>
      <c r="G245" s="3">
        <f t="shared" si="26"/>
        <v>3.4686090877558098E-2</v>
      </c>
      <c r="H245" s="5">
        <f t="shared" si="27"/>
        <v>1</v>
      </c>
      <c r="I245" s="979">
        <f>_xlfn.XLOOKUP($D245,Help2!$D:$D,Help2!H:H)</f>
        <v>18684.999999999989</v>
      </c>
      <c r="J245" s="979">
        <f>_xlfn.XLOOKUP($D245,Help2!$D:$D,Help2!I:I)</f>
        <v>11605</v>
      </c>
      <c r="K245" s="979">
        <f>_xlfn.XLOOKUP($D245,Help2!$D:$D,Help2!J:J)</f>
        <v>3499.9999999999886</v>
      </c>
      <c r="L245" s="979">
        <f>_xlfn.XLOOKUP($D245,Help2!$D:$D,Help2!K:K)</f>
        <v>2919</v>
      </c>
      <c r="M245" s="979">
        <f>_xlfn.XLOOKUP($D245,Help2!$D:$D,Help2!L:L)</f>
        <v>7892.4954254295881</v>
      </c>
      <c r="N245" s="979">
        <f>_xlfn.XLOOKUP($D245,Help2!$D:$D,Help2!M:M)</f>
        <v>9387.5515266105085</v>
      </c>
      <c r="P245" s="979">
        <f>_xlfn.XLOOKUP($D245,Help2!$D:$D,Help2!F:F)</f>
        <v>691.92</v>
      </c>
      <c r="Q245" s="979">
        <f t="shared" si="21"/>
        <v>744</v>
      </c>
      <c r="R245" s="979">
        <f>_xlfn.XLOOKUP($D245,Help2!$D:$D,Help2!N:N)</f>
        <v>7892.4954254295881</v>
      </c>
      <c r="S245" s="979">
        <f>_xlfn.XLOOKUP($D245,Help2!$D:$D,Help2!O:O)</f>
        <v>8149.5008371409258</v>
      </c>
      <c r="T245" s="979">
        <f>_xlfn.XLOOKUP($D245,Help2!$D:$D,Help2!P:P)</f>
        <v>600</v>
      </c>
      <c r="U245" s="979">
        <f>_xlfn.XLOOKUP($D245,Help2!$D:$D,Help2!Q:Q)</f>
        <v>350</v>
      </c>
      <c r="V245" s="979">
        <f>_xlfn.XLOOKUP($D245,Help2!$D:$D,Help2!R:R)</f>
        <v>69.194999999999993</v>
      </c>
      <c r="W245" s="979">
        <f>_xlfn.XLOOKUP($D245,Help2!$D:$D,Help2!S:S)</f>
        <v>21565.266</v>
      </c>
      <c r="Y245" s="979">
        <f>_xlfn.XLOOKUP($D245,Help2!$D:$D,Help2!V:V)</f>
        <v>7740</v>
      </c>
      <c r="Z245" s="979">
        <f>_xlfn.XLOOKUP($D245,Help2!$D:$D,Help2!W:W)</f>
        <v>3865</v>
      </c>
      <c r="AA245" s="979">
        <f>_xlfn.XLOOKUP($D245,Help2!$D:$D,Help2!X:X)</f>
        <v>0</v>
      </c>
      <c r="AB245" s="979">
        <f>_xlfn.XLOOKUP($D245,Help2!$D:$D,Help2!Y:Y)</f>
        <v>6418.9999999999891</v>
      </c>
      <c r="AC245" s="979">
        <f>_xlfn.XLOOKUP($D245,Help2!$D:$D,Help2!Z:Z)</f>
        <v>661</v>
      </c>
      <c r="AD245" s="979">
        <f>_xlfn.XLOOKUP($D245,Help2!$D:$D,Help2!AA:AA)</f>
        <v>1110.3023630791772</v>
      </c>
      <c r="AE245" s="979">
        <f>_xlfn.XLOOKUP($D245,Help2!$D:$D,Help2!AB:AB)</f>
        <v>670</v>
      </c>
      <c r="AF245" s="979">
        <f>_xlfn.XLOOKUP($D245,Help2!$D:$D,Help2!AC:AC)</f>
        <v>495</v>
      </c>
      <c r="AG245" s="979">
        <f>_xlfn.XLOOKUP($D245,Help2!$D:$D,Help2!AD:AD)</f>
        <v>520</v>
      </c>
      <c r="AH245" s="979">
        <f>_xlfn.XLOOKUP($D245,Help2!$D:$D,Help2!AE:AE)</f>
        <v>864.90000000000009</v>
      </c>
      <c r="AI245" s="979">
        <f>_xlfn.XLOOKUP($D245,Help2!$D:$D,Help2!AF:AF)</f>
        <v>3574.9199999999996</v>
      </c>
      <c r="AJ245" s="979">
        <f>_xlfn.XLOOKUP($D245,Help2!$D:$D,Help2!AG:AG)</f>
        <v>347.45368377716761</v>
      </c>
      <c r="AK245" s="979">
        <f>_xlfn.XLOOKUP($D245,Help2!$D:$D,Help2!AH:AH)</f>
        <v>7091.5698921646108</v>
      </c>
      <c r="AL245" s="979">
        <f>_xlfn.XLOOKUP($D245,Help2!$D:$D,Help2!AI:AI)</f>
        <v>688</v>
      </c>
      <c r="AM245" s="979">
        <f>_xlfn.XLOOKUP($D245,Help2!$D:$D,Help2!AJ:AJ)</f>
        <v>375</v>
      </c>
      <c r="AN245" s="979">
        <f>_xlfn.XLOOKUP($D245,Help2!$D:$D,Help2!AK:AK)</f>
        <v>0</v>
      </c>
    </row>
    <row r="246" spans="1:40" x14ac:dyDescent="0.2">
      <c r="A246" s="1">
        <v>45170</v>
      </c>
      <c r="B246">
        <f t="shared" si="22"/>
        <v>9</v>
      </c>
      <c r="C246">
        <f t="shared" si="23"/>
        <v>2023</v>
      </c>
      <c r="D246" s="872" t="str">
        <f t="shared" si="24"/>
        <v>09´2023</v>
      </c>
      <c r="F246" s="2">
        <f t="shared" si="25"/>
        <v>24</v>
      </c>
      <c r="G246" s="3">
        <f t="shared" si="26"/>
        <v>3.5842293906810034E-2</v>
      </c>
      <c r="H246" s="5">
        <f t="shared" si="27"/>
        <v>1</v>
      </c>
      <c r="I246" s="979">
        <f>_xlfn.XLOOKUP($D246,Help2!$D:$D,Help2!H:H)</f>
        <v>18082</v>
      </c>
      <c r="J246" s="979">
        <f>_xlfn.XLOOKUP($D246,Help2!$D:$D,Help2!I:I)</f>
        <v>11253</v>
      </c>
      <c r="K246" s="979">
        <f>_xlfn.XLOOKUP($D246,Help2!$D:$D,Help2!J:J)</f>
        <v>3458</v>
      </c>
      <c r="L246" s="979">
        <f>_xlfn.XLOOKUP($D246,Help2!$D:$D,Help2!K:K)</f>
        <v>2630</v>
      </c>
      <c r="M246" s="979">
        <f>_xlfn.XLOOKUP($D246,Help2!$D:$D,Help2!L:L)</f>
        <v>7316.1459825272314</v>
      </c>
      <c r="N246" s="979">
        <f>_xlfn.XLOOKUP($D246,Help2!$D:$D,Help2!M:M)</f>
        <v>9362.1103866551093</v>
      </c>
      <c r="P246" s="979">
        <f>_xlfn.XLOOKUP($D246,Help2!$D:$D,Help2!F:F)</f>
        <v>669.6</v>
      </c>
      <c r="Q246" s="979">
        <f t="shared" si="21"/>
        <v>720</v>
      </c>
      <c r="R246" s="979">
        <f>_xlfn.XLOOKUP($D246,Help2!$D:$D,Help2!N:N)</f>
        <v>7316.1459825272314</v>
      </c>
      <c r="S246" s="979">
        <f>_xlfn.XLOOKUP($D246,Help2!$D:$D,Help2!O:O)</f>
        <v>7260.4768440997805</v>
      </c>
      <c r="T246" s="979">
        <f>_xlfn.XLOOKUP($D246,Help2!$D:$D,Help2!P:P)</f>
        <v>800</v>
      </c>
      <c r="U246" s="979">
        <f>_xlfn.XLOOKUP($D246,Help2!$D:$D,Help2!Q:Q)</f>
        <v>450</v>
      </c>
      <c r="V246" s="979">
        <f>_xlfn.XLOOKUP($D246,Help2!$D:$D,Help2!R:R)</f>
        <v>80</v>
      </c>
      <c r="W246" s="979">
        <f>_xlfn.XLOOKUP($D246,Help2!$D:$D,Help2!S:S)</f>
        <v>22000</v>
      </c>
      <c r="Y246" s="979">
        <f>_xlfn.XLOOKUP($D246,Help2!$D:$D,Help2!V:V)</f>
        <v>7813</v>
      </c>
      <c r="Z246" s="979">
        <f>_xlfn.XLOOKUP($D246,Help2!$D:$D,Help2!W:W)</f>
        <v>3440</v>
      </c>
      <c r="AA246" s="979">
        <f>_xlfn.XLOOKUP($D246,Help2!$D:$D,Help2!X:X)</f>
        <v>0</v>
      </c>
      <c r="AB246" s="979">
        <f>_xlfn.XLOOKUP($D246,Help2!$D:$D,Help2!Y:Y)</f>
        <v>6109</v>
      </c>
      <c r="AC246" s="979">
        <f>_xlfn.XLOOKUP($D246,Help2!$D:$D,Help2!Z:Z)</f>
        <v>720</v>
      </c>
      <c r="AD246" s="979">
        <f>_xlfn.XLOOKUP($D246,Help2!$D:$D,Help2!AA:AA)</f>
        <v>1219.2668545196996</v>
      </c>
      <c r="AE246" s="979">
        <f>_xlfn.XLOOKUP($D246,Help2!$D:$D,Help2!AB:AB)</f>
        <v>1120</v>
      </c>
      <c r="AF246" s="979">
        <f>_xlfn.XLOOKUP($D246,Help2!$D:$D,Help2!AC:AC)</f>
        <v>760</v>
      </c>
      <c r="AG246" s="979">
        <f>_xlfn.XLOOKUP($D246,Help2!$D:$D,Help2!AD:AD)</f>
        <v>810</v>
      </c>
      <c r="AH246" s="979">
        <f>_xlfn.XLOOKUP($D246,Help2!$D:$D,Help2!AE:AE)</f>
        <v>837.00000000000023</v>
      </c>
      <c r="AI246" s="979">
        <f>_xlfn.XLOOKUP($D246,Help2!$D:$D,Help2!AF:AF)</f>
        <v>3459.6</v>
      </c>
      <c r="AJ246" s="979">
        <f>_xlfn.XLOOKUP($D246,Help2!$D:$D,Help2!AG:AG)</f>
        <v>329.48735257680573</v>
      </c>
      <c r="AK246" s="979">
        <f>_xlfn.XLOOKUP($D246,Help2!$D:$D,Help2!AH:AH)</f>
        <v>8698.0035952009603</v>
      </c>
      <c r="AL246" s="979">
        <f>_xlfn.XLOOKUP($D246,Help2!$D:$D,Help2!AI:AI)</f>
        <v>662.4</v>
      </c>
      <c r="AM246" s="979">
        <f>_xlfn.XLOOKUP($D246,Help2!$D:$D,Help2!AJ:AJ)</f>
        <v>0</v>
      </c>
      <c r="AN246" s="979">
        <f>_xlfn.XLOOKUP($D246,Help2!$D:$D,Help2!AK:AK)</f>
        <v>0</v>
      </c>
    </row>
    <row r="247" spans="1:40" x14ac:dyDescent="0.2">
      <c r="A247" s="1">
        <v>45171</v>
      </c>
      <c r="B247">
        <f t="shared" si="22"/>
        <v>9</v>
      </c>
      <c r="C247">
        <f t="shared" si="23"/>
        <v>2023</v>
      </c>
      <c r="D247" s="872" t="str">
        <f t="shared" si="24"/>
        <v>09´2023</v>
      </c>
      <c r="F247" s="2">
        <f t="shared" si="25"/>
        <v>24</v>
      </c>
      <c r="G247" s="3">
        <f t="shared" si="26"/>
        <v>3.5842293906810034E-2</v>
      </c>
      <c r="H247" s="5">
        <f t="shared" si="27"/>
        <v>1</v>
      </c>
      <c r="I247" s="979">
        <f>_xlfn.XLOOKUP($D247,Help2!$D:$D,Help2!H:H)</f>
        <v>18082</v>
      </c>
      <c r="J247" s="979">
        <f>_xlfn.XLOOKUP($D247,Help2!$D:$D,Help2!I:I)</f>
        <v>11253</v>
      </c>
      <c r="K247" s="979">
        <f>_xlfn.XLOOKUP($D247,Help2!$D:$D,Help2!J:J)</f>
        <v>3458</v>
      </c>
      <c r="L247" s="979">
        <f>_xlfn.XLOOKUP($D247,Help2!$D:$D,Help2!K:K)</f>
        <v>2630</v>
      </c>
      <c r="M247" s="979">
        <f>_xlfn.XLOOKUP($D247,Help2!$D:$D,Help2!L:L)</f>
        <v>7316.1459825272314</v>
      </c>
      <c r="N247" s="979">
        <f>_xlfn.XLOOKUP($D247,Help2!$D:$D,Help2!M:M)</f>
        <v>9362.1103866551093</v>
      </c>
      <c r="P247" s="979">
        <f>_xlfn.XLOOKUP($D247,Help2!$D:$D,Help2!F:F)</f>
        <v>669.6</v>
      </c>
      <c r="Q247" s="979">
        <f t="shared" si="21"/>
        <v>720</v>
      </c>
      <c r="R247" s="979">
        <f>_xlfn.XLOOKUP($D247,Help2!$D:$D,Help2!N:N)</f>
        <v>7316.1459825272314</v>
      </c>
      <c r="S247" s="979">
        <f>_xlfn.XLOOKUP($D247,Help2!$D:$D,Help2!O:O)</f>
        <v>7260.4768440997805</v>
      </c>
      <c r="T247" s="979">
        <f>_xlfn.XLOOKUP($D247,Help2!$D:$D,Help2!P:P)</f>
        <v>800</v>
      </c>
      <c r="U247" s="979">
        <f>_xlfn.XLOOKUP($D247,Help2!$D:$D,Help2!Q:Q)</f>
        <v>450</v>
      </c>
      <c r="V247" s="979">
        <f>_xlfn.XLOOKUP($D247,Help2!$D:$D,Help2!R:R)</f>
        <v>80</v>
      </c>
      <c r="W247" s="979">
        <f>_xlfn.XLOOKUP($D247,Help2!$D:$D,Help2!S:S)</f>
        <v>22000</v>
      </c>
      <c r="Y247" s="979">
        <f>_xlfn.XLOOKUP($D247,Help2!$D:$D,Help2!V:V)</f>
        <v>7813</v>
      </c>
      <c r="Z247" s="979">
        <f>_xlfn.XLOOKUP($D247,Help2!$D:$D,Help2!W:W)</f>
        <v>3440</v>
      </c>
      <c r="AA247" s="979">
        <f>_xlfn.XLOOKUP($D247,Help2!$D:$D,Help2!X:X)</f>
        <v>0</v>
      </c>
      <c r="AB247" s="979">
        <f>_xlfn.XLOOKUP($D247,Help2!$D:$D,Help2!Y:Y)</f>
        <v>6109</v>
      </c>
      <c r="AC247" s="979">
        <f>_xlfn.XLOOKUP($D247,Help2!$D:$D,Help2!Z:Z)</f>
        <v>720</v>
      </c>
      <c r="AD247" s="979">
        <f>_xlfn.XLOOKUP($D247,Help2!$D:$D,Help2!AA:AA)</f>
        <v>1219.2668545196996</v>
      </c>
      <c r="AE247" s="979">
        <f>_xlfn.XLOOKUP($D247,Help2!$D:$D,Help2!AB:AB)</f>
        <v>1120</v>
      </c>
      <c r="AF247" s="979">
        <f>_xlfn.XLOOKUP($D247,Help2!$D:$D,Help2!AC:AC)</f>
        <v>760</v>
      </c>
      <c r="AG247" s="979">
        <f>_xlfn.XLOOKUP($D247,Help2!$D:$D,Help2!AD:AD)</f>
        <v>810</v>
      </c>
      <c r="AH247" s="979">
        <f>_xlfn.XLOOKUP($D247,Help2!$D:$D,Help2!AE:AE)</f>
        <v>837.00000000000023</v>
      </c>
      <c r="AI247" s="979">
        <f>_xlfn.XLOOKUP($D247,Help2!$D:$D,Help2!AF:AF)</f>
        <v>3459.6</v>
      </c>
      <c r="AJ247" s="979">
        <f>_xlfn.XLOOKUP($D247,Help2!$D:$D,Help2!AG:AG)</f>
        <v>329.48735257680573</v>
      </c>
      <c r="AK247" s="979">
        <f>_xlfn.XLOOKUP($D247,Help2!$D:$D,Help2!AH:AH)</f>
        <v>8698.0035952009603</v>
      </c>
      <c r="AL247" s="979">
        <f>_xlfn.XLOOKUP($D247,Help2!$D:$D,Help2!AI:AI)</f>
        <v>662.4</v>
      </c>
      <c r="AM247" s="979">
        <f>_xlfn.XLOOKUP($D247,Help2!$D:$D,Help2!AJ:AJ)</f>
        <v>0</v>
      </c>
      <c r="AN247" s="979">
        <f>_xlfn.XLOOKUP($D247,Help2!$D:$D,Help2!AK:AK)</f>
        <v>0</v>
      </c>
    </row>
    <row r="248" spans="1:40" x14ac:dyDescent="0.2">
      <c r="A248" s="1">
        <v>45172</v>
      </c>
      <c r="B248">
        <f t="shared" si="22"/>
        <v>9</v>
      </c>
      <c r="C248">
        <f t="shared" si="23"/>
        <v>2023</v>
      </c>
      <c r="D248" s="872" t="str">
        <f t="shared" si="24"/>
        <v>09´2023</v>
      </c>
      <c r="F248" s="2">
        <f t="shared" si="25"/>
        <v>24</v>
      </c>
      <c r="G248" s="3">
        <f t="shared" si="26"/>
        <v>3.5842293906810034E-2</v>
      </c>
      <c r="H248" s="5">
        <f t="shared" si="27"/>
        <v>1</v>
      </c>
      <c r="I248" s="979">
        <f>_xlfn.XLOOKUP($D248,Help2!$D:$D,Help2!H:H)</f>
        <v>18082</v>
      </c>
      <c r="J248" s="979">
        <f>_xlfn.XLOOKUP($D248,Help2!$D:$D,Help2!I:I)</f>
        <v>11253</v>
      </c>
      <c r="K248" s="979">
        <f>_xlfn.XLOOKUP($D248,Help2!$D:$D,Help2!J:J)</f>
        <v>3458</v>
      </c>
      <c r="L248" s="979">
        <f>_xlfn.XLOOKUP($D248,Help2!$D:$D,Help2!K:K)</f>
        <v>2630</v>
      </c>
      <c r="M248" s="979">
        <f>_xlfn.XLOOKUP($D248,Help2!$D:$D,Help2!L:L)</f>
        <v>7316.1459825272314</v>
      </c>
      <c r="N248" s="979">
        <f>_xlfn.XLOOKUP($D248,Help2!$D:$D,Help2!M:M)</f>
        <v>9362.1103866551093</v>
      </c>
      <c r="P248" s="979">
        <f>_xlfn.XLOOKUP($D248,Help2!$D:$D,Help2!F:F)</f>
        <v>669.6</v>
      </c>
      <c r="Q248" s="979">
        <f t="shared" si="21"/>
        <v>720</v>
      </c>
      <c r="R248" s="979">
        <f>_xlfn.XLOOKUP($D248,Help2!$D:$D,Help2!N:N)</f>
        <v>7316.1459825272314</v>
      </c>
      <c r="S248" s="979">
        <f>_xlfn.XLOOKUP($D248,Help2!$D:$D,Help2!O:O)</f>
        <v>7260.4768440997805</v>
      </c>
      <c r="T248" s="979">
        <f>_xlfn.XLOOKUP($D248,Help2!$D:$D,Help2!P:P)</f>
        <v>800</v>
      </c>
      <c r="U248" s="979">
        <f>_xlfn.XLOOKUP($D248,Help2!$D:$D,Help2!Q:Q)</f>
        <v>450</v>
      </c>
      <c r="V248" s="979">
        <f>_xlfn.XLOOKUP($D248,Help2!$D:$D,Help2!R:R)</f>
        <v>80</v>
      </c>
      <c r="W248" s="979">
        <f>_xlfn.XLOOKUP($D248,Help2!$D:$D,Help2!S:S)</f>
        <v>22000</v>
      </c>
      <c r="Y248" s="979">
        <f>_xlfn.XLOOKUP($D248,Help2!$D:$D,Help2!V:V)</f>
        <v>7813</v>
      </c>
      <c r="Z248" s="979">
        <f>_xlfn.XLOOKUP($D248,Help2!$D:$D,Help2!W:W)</f>
        <v>3440</v>
      </c>
      <c r="AA248" s="979">
        <f>_xlfn.XLOOKUP($D248,Help2!$D:$D,Help2!X:X)</f>
        <v>0</v>
      </c>
      <c r="AB248" s="979">
        <f>_xlfn.XLOOKUP($D248,Help2!$D:$D,Help2!Y:Y)</f>
        <v>6109</v>
      </c>
      <c r="AC248" s="979">
        <f>_xlfn.XLOOKUP($D248,Help2!$D:$D,Help2!Z:Z)</f>
        <v>720</v>
      </c>
      <c r="AD248" s="979">
        <f>_xlfn.XLOOKUP($D248,Help2!$D:$D,Help2!AA:AA)</f>
        <v>1219.2668545196996</v>
      </c>
      <c r="AE248" s="979">
        <f>_xlfn.XLOOKUP($D248,Help2!$D:$D,Help2!AB:AB)</f>
        <v>1120</v>
      </c>
      <c r="AF248" s="979">
        <f>_xlfn.XLOOKUP($D248,Help2!$D:$D,Help2!AC:AC)</f>
        <v>760</v>
      </c>
      <c r="AG248" s="979">
        <f>_xlfn.XLOOKUP($D248,Help2!$D:$D,Help2!AD:AD)</f>
        <v>810</v>
      </c>
      <c r="AH248" s="979">
        <f>_xlfn.XLOOKUP($D248,Help2!$D:$D,Help2!AE:AE)</f>
        <v>837.00000000000023</v>
      </c>
      <c r="AI248" s="979">
        <f>_xlfn.XLOOKUP($D248,Help2!$D:$D,Help2!AF:AF)</f>
        <v>3459.6</v>
      </c>
      <c r="AJ248" s="979">
        <f>_xlfn.XLOOKUP($D248,Help2!$D:$D,Help2!AG:AG)</f>
        <v>329.48735257680573</v>
      </c>
      <c r="AK248" s="979">
        <f>_xlfn.XLOOKUP($D248,Help2!$D:$D,Help2!AH:AH)</f>
        <v>8698.0035952009603</v>
      </c>
      <c r="AL248" s="979">
        <f>_xlfn.XLOOKUP($D248,Help2!$D:$D,Help2!AI:AI)</f>
        <v>662.4</v>
      </c>
      <c r="AM248" s="979">
        <f>_xlfn.XLOOKUP($D248,Help2!$D:$D,Help2!AJ:AJ)</f>
        <v>0</v>
      </c>
      <c r="AN248" s="979">
        <f>_xlfn.XLOOKUP($D248,Help2!$D:$D,Help2!AK:AK)</f>
        <v>0</v>
      </c>
    </row>
    <row r="249" spans="1:40" x14ac:dyDescent="0.2">
      <c r="A249" s="1">
        <v>45173</v>
      </c>
      <c r="B249">
        <f t="shared" si="22"/>
        <v>9</v>
      </c>
      <c r="C249">
        <f t="shared" si="23"/>
        <v>2023</v>
      </c>
      <c r="D249" s="872" t="str">
        <f t="shared" si="24"/>
        <v>09´2023</v>
      </c>
      <c r="E249" s="867">
        <v>2</v>
      </c>
      <c r="F249" s="2">
        <f t="shared" si="25"/>
        <v>22</v>
      </c>
      <c r="G249" s="3">
        <f t="shared" si="26"/>
        <v>3.2855436081242528E-2</v>
      </c>
      <c r="H249" s="5">
        <f t="shared" si="27"/>
        <v>0.91666666666666663</v>
      </c>
      <c r="I249" s="979">
        <f>_xlfn.XLOOKUP($D249,Help2!$D:$D,Help2!H:H)</f>
        <v>18082</v>
      </c>
      <c r="J249" s="979">
        <f>_xlfn.XLOOKUP($D249,Help2!$D:$D,Help2!I:I)</f>
        <v>11253</v>
      </c>
      <c r="K249" s="979">
        <f>_xlfn.XLOOKUP($D249,Help2!$D:$D,Help2!J:J)</f>
        <v>3458</v>
      </c>
      <c r="L249" s="979">
        <f>_xlfn.XLOOKUP($D249,Help2!$D:$D,Help2!K:K)</f>
        <v>2630</v>
      </c>
      <c r="M249" s="979">
        <f>_xlfn.XLOOKUP($D249,Help2!$D:$D,Help2!L:L)</f>
        <v>7316.1459825272314</v>
      </c>
      <c r="N249" s="979">
        <f>_xlfn.XLOOKUP($D249,Help2!$D:$D,Help2!M:M)</f>
        <v>9362.1103866551093</v>
      </c>
      <c r="P249" s="979">
        <f>_xlfn.XLOOKUP($D249,Help2!$D:$D,Help2!F:F)</f>
        <v>669.6</v>
      </c>
      <c r="Q249" s="979">
        <f t="shared" si="21"/>
        <v>720</v>
      </c>
      <c r="R249" s="979">
        <f>_xlfn.XLOOKUP($D249,Help2!$D:$D,Help2!N:N)</f>
        <v>7316.1459825272314</v>
      </c>
      <c r="S249" s="979">
        <f>_xlfn.XLOOKUP($D249,Help2!$D:$D,Help2!O:O)</f>
        <v>7260.4768440997805</v>
      </c>
      <c r="T249" s="979">
        <f>_xlfn.XLOOKUP($D249,Help2!$D:$D,Help2!P:P)</f>
        <v>800</v>
      </c>
      <c r="U249" s="979">
        <f>_xlfn.XLOOKUP($D249,Help2!$D:$D,Help2!Q:Q)</f>
        <v>450</v>
      </c>
      <c r="V249" s="979">
        <f>_xlfn.XLOOKUP($D249,Help2!$D:$D,Help2!R:R)</f>
        <v>80</v>
      </c>
      <c r="W249" s="979">
        <f>_xlfn.XLOOKUP($D249,Help2!$D:$D,Help2!S:S)</f>
        <v>22000</v>
      </c>
      <c r="Y249" s="979">
        <f>_xlfn.XLOOKUP($D249,Help2!$D:$D,Help2!V:V)</f>
        <v>7813</v>
      </c>
      <c r="Z249" s="979">
        <f>_xlfn.XLOOKUP($D249,Help2!$D:$D,Help2!W:W)</f>
        <v>3440</v>
      </c>
      <c r="AA249" s="979">
        <f>_xlfn.XLOOKUP($D249,Help2!$D:$D,Help2!X:X)</f>
        <v>0</v>
      </c>
      <c r="AB249" s="979">
        <f>_xlfn.XLOOKUP($D249,Help2!$D:$D,Help2!Y:Y)</f>
        <v>6109</v>
      </c>
      <c r="AC249" s="979">
        <f>_xlfn.XLOOKUP($D249,Help2!$D:$D,Help2!Z:Z)</f>
        <v>720</v>
      </c>
      <c r="AD249" s="979">
        <f>_xlfn.XLOOKUP($D249,Help2!$D:$D,Help2!AA:AA)</f>
        <v>1219.2668545196996</v>
      </c>
      <c r="AE249" s="979">
        <f>_xlfn.XLOOKUP($D249,Help2!$D:$D,Help2!AB:AB)</f>
        <v>1120</v>
      </c>
      <c r="AF249" s="979">
        <f>_xlfn.XLOOKUP($D249,Help2!$D:$D,Help2!AC:AC)</f>
        <v>760</v>
      </c>
      <c r="AG249" s="979">
        <f>_xlfn.XLOOKUP($D249,Help2!$D:$D,Help2!AD:AD)</f>
        <v>810</v>
      </c>
      <c r="AH249" s="979">
        <f>_xlfn.XLOOKUP($D249,Help2!$D:$D,Help2!AE:AE)</f>
        <v>837.00000000000023</v>
      </c>
      <c r="AI249" s="979">
        <f>_xlfn.XLOOKUP($D249,Help2!$D:$D,Help2!AF:AF)</f>
        <v>3459.6</v>
      </c>
      <c r="AJ249" s="979">
        <f>_xlfn.XLOOKUP($D249,Help2!$D:$D,Help2!AG:AG)</f>
        <v>329.48735257680573</v>
      </c>
      <c r="AK249" s="979">
        <f>_xlfn.XLOOKUP($D249,Help2!$D:$D,Help2!AH:AH)</f>
        <v>8698.0035952009603</v>
      </c>
      <c r="AL249" s="979">
        <f>_xlfn.XLOOKUP($D249,Help2!$D:$D,Help2!AI:AI)</f>
        <v>662.4</v>
      </c>
      <c r="AM249" s="979">
        <f>_xlfn.XLOOKUP($D249,Help2!$D:$D,Help2!AJ:AJ)</f>
        <v>0</v>
      </c>
      <c r="AN249" s="979">
        <f>_xlfn.XLOOKUP($D249,Help2!$D:$D,Help2!AK:AK)</f>
        <v>0</v>
      </c>
    </row>
    <row r="250" spans="1:40" x14ac:dyDescent="0.2">
      <c r="A250" s="1">
        <v>45174</v>
      </c>
      <c r="B250">
        <f t="shared" si="22"/>
        <v>9</v>
      </c>
      <c r="C250">
        <f t="shared" si="23"/>
        <v>2023</v>
      </c>
      <c r="D250" s="872" t="str">
        <f t="shared" si="24"/>
        <v>09´2023</v>
      </c>
      <c r="E250" s="867">
        <v>24</v>
      </c>
      <c r="F250" s="2">
        <f t="shared" si="25"/>
        <v>0</v>
      </c>
      <c r="G250" s="3">
        <f t="shared" si="26"/>
        <v>0</v>
      </c>
      <c r="H250" s="5">
        <f t="shared" si="27"/>
        <v>0</v>
      </c>
      <c r="I250" s="979">
        <f>_xlfn.XLOOKUP($D250,Help2!$D:$D,Help2!H:H)</f>
        <v>18082</v>
      </c>
      <c r="J250" s="979">
        <f>_xlfn.XLOOKUP($D250,Help2!$D:$D,Help2!I:I)</f>
        <v>11253</v>
      </c>
      <c r="K250" s="979">
        <f>_xlfn.XLOOKUP($D250,Help2!$D:$D,Help2!J:J)</f>
        <v>3458</v>
      </c>
      <c r="L250" s="979">
        <f>_xlfn.XLOOKUP($D250,Help2!$D:$D,Help2!K:K)</f>
        <v>2630</v>
      </c>
      <c r="M250" s="979">
        <f>_xlfn.XLOOKUP($D250,Help2!$D:$D,Help2!L:L)</f>
        <v>7316.1459825272314</v>
      </c>
      <c r="N250" s="979">
        <f>_xlfn.XLOOKUP($D250,Help2!$D:$D,Help2!M:M)</f>
        <v>9362.1103866551093</v>
      </c>
      <c r="P250" s="979">
        <f>_xlfn.XLOOKUP($D250,Help2!$D:$D,Help2!F:F)</f>
        <v>669.6</v>
      </c>
      <c r="Q250" s="979">
        <f t="shared" si="21"/>
        <v>720</v>
      </c>
      <c r="R250" s="979">
        <f>_xlfn.XLOOKUP($D250,Help2!$D:$D,Help2!N:N)</f>
        <v>7316.1459825272314</v>
      </c>
      <c r="S250" s="979">
        <f>_xlfn.XLOOKUP($D250,Help2!$D:$D,Help2!O:O)</f>
        <v>7260.4768440997805</v>
      </c>
      <c r="T250" s="979">
        <f>_xlfn.XLOOKUP($D250,Help2!$D:$D,Help2!P:P)</f>
        <v>800</v>
      </c>
      <c r="U250" s="979">
        <f>_xlfn.XLOOKUP($D250,Help2!$D:$D,Help2!Q:Q)</f>
        <v>450</v>
      </c>
      <c r="V250" s="979">
        <f>_xlfn.XLOOKUP($D250,Help2!$D:$D,Help2!R:R)</f>
        <v>80</v>
      </c>
      <c r="W250" s="979">
        <f>_xlfn.XLOOKUP($D250,Help2!$D:$D,Help2!S:S)</f>
        <v>22000</v>
      </c>
      <c r="Y250" s="979">
        <f>_xlfn.XLOOKUP($D250,Help2!$D:$D,Help2!V:V)</f>
        <v>7813</v>
      </c>
      <c r="Z250" s="979">
        <f>_xlfn.XLOOKUP($D250,Help2!$D:$D,Help2!W:W)</f>
        <v>3440</v>
      </c>
      <c r="AA250" s="979">
        <f>_xlfn.XLOOKUP($D250,Help2!$D:$D,Help2!X:X)</f>
        <v>0</v>
      </c>
      <c r="AB250" s="979">
        <f>_xlfn.XLOOKUP($D250,Help2!$D:$D,Help2!Y:Y)</f>
        <v>6109</v>
      </c>
      <c r="AC250" s="979">
        <f>_xlfn.XLOOKUP($D250,Help2!$D:$D,Help2!Z:Z)</f>
        <v>720</v>
      </c>
      <c r="AD250" s="979">
        <f>_xlfn.XLOOKUP($D250,Help2!$D:$D,Help2!AA:AA)</f>
        <v>1219.2668545196996</v>
      </c>
      <c r="AE250" s="979">
        <f>_xlfn.XLOOKUP($D250,Help2!$D:$D,Help2!AB:AB)</f>
        <v>1120</v>
      </c>
      <c r="AF250" s="979">
        <f>_xlfn.XLOOKUP($D250,Help2!$D:$D,Help2!AC:AC)</f>
        <v>760</v>
      </c>
      <c r="AG250" s="979">
        <f>_xlfn.XLOOKUP($D250,Help2!$D:$D,Help2!AD:AD)</f>
        <v>810</v>
      </c>
      <c r="AH250" s="979">
        <f>_xlfn.XLOOKUP($D250,Help2!$D:$D,Help2!AE:AE)</f>
        <v>837.00000000000023</v>
      </c>
      <c r="AI250" s="979">
        <f>_xlfn.XLOOKUP($D250,Help2!$D:$D,Help2!AF:AF)</f>
        <v>3459.6</v>
      </c>
      <c r="AJ250" s="979">
        <f>_xlfn.XLOOKUP($D250,Help2!$D:$D,Help2!AG:AG)</f>
        <v>329.48735257680573</v>
      </c>
      <c r="AK250" s="979">
        <f>_xlfn.XLOOKUP($D250,Help2!$D:$D,Help2!AH:AH)</f>
        <v>8698.0035952009603</v>
      </c>
      <c r="AL250" s="979">
        <f>_xlfn.XLOOKUP($D250,Help2!$D:$D,Help2!AI:AI)</f>
        <v>662.4</v>
      </c>
      <c r="AM250" s="979">
        <f>_xlfn.XLOOKUP($D250,Help2!$D:$D,Help2!AJ:AJ)</f>
        <v>0</v>
      </c>
      <c r="AN250" s="979">
        <f>_xlfn.XLOOKUP($D250,Help2!$D:$D,Help2!AK:AK)</f>
        <v>0</v>
      </c>
    </row>
    <row r="251" spans="1:40" x14ac:dyDescent="0.2">
      <c r="A251" s="1">
        <v>45175</v>
      </c>
      <c r="B251">
        <f t="shared" si="22"/>
        <v>9</v>
      </c>
      <c r="C251">
        <f t="shared" si="23"/>
        <v>2023</v>
      </c>
      <c r="D251" s="872" t="str">
        <f t="shared" si="24"/>
        <v>09´2023</v>
      </c>
      <c r="E251" s="867">
        <v>12.4</v>
      </c>
      <c r="F251" s="2">
        <f t="shared" si="25"/>
        <v>11.6</v>
      </c>
      <c r="G251" s="3">
        <f t="shared" si="26"/>
        <v>1.7323775388291517E-2</v>
      </c>
      <c r="H251" s="5">
        <f t="shared" si="27"/>
        <v>0.48333333333333334</v>
      </c>
      <c r="I251" s="979">
        <f>_xlfn.XLOOKUP($D251,Help2!$D:$D,Help2!H:H)</f>
        <v>18082</v>
      </c>
      <c r="J251" s="979">
        <f>_xlfn.XLOOKUP($D251,Help2!$D:$D,Help2!I:I)</f>
        <v>11253</v>
      </c>
      <c r="K251" s="979">
        <f>_xlfn.XLOOKUP($D251,Help2!$D:$D,Help2!J:J)</f>
        <v>3458</v>
      </c>
      <c r="L251" s="979">
        <f>_xlfn.XLOOKUP($D251,Help2!$D:$D,Help2!K:K)</f>
        <v>2630</v>
      </c>
      <c r="M251" s="979">
        <f>_xlfn.XLOOKUP($D251,Help2!$D:$D,Help2!L:L)</f>
        <v>7316.1459825272314</v>
      </c>
      <c r="N251" s="979">
        <f>_xlfn.XLOOKUP($D251,Help2!$D:$D,Help2!M:M)</f>
        <v>9362.1103866551093</v>
      </c>
      <c r="P251" s="979">
        <f>_xlfn.XLOOKUP($D251,Help2!$D:$D,Help2!F:F)</f>
        <v>669.6</v>
      </c>
      <c r="Q251" s="979">
        <f t="shared" si="21"/>
        <v>720</v>
      </c>
      <c r="R251" s="979">
        <f>_xlfn.XLOOKUP($D251,Help2!$D:$D,Help2!N:N)</f>
        <v>7316.1459825272314</v>
      </c>
      <c r="S251" s="979">
        <f>_xlfn.XLOOKUP($D251,Help2!$D:$D,Help2!O:O)</f>
        <v>7260.4768440997805</v>
      </c>
      <c r="T251" s="979">
        <f>_xlfn.XLOOKUP($D251,Help2!$D:$D,Help2!P:P)</f>
        <v>800</v>
      </c>
      <c r="U251" s="979">
        <f>_xlfn.XLOOKUP($D251,Help2!$D:$D,Help2!Q:Q)</f>
        <v>450</v>
      </c>
      <c r="V251" s="979">
        <f>_xlfn.XLOOKUP($D251,Help2!$D:$D,Help2!R:R)</f>
        <v>80</v>
      </c>
      <c r="W251" s="979">
        <f>_xlfn.XLOOKUP($D251,Help2!$D:$D,Help2!S:S)</f>
        <v>22000</v>
      </c>
      <c r="Y251" s="979">
        <f>_xlfn.XLOOKUP($D251,Help2!$D:$D,Help2!V:V)</f>
        <v>7813</v>
      </c>
      <c r="Z251" s="979">
        <f>_xlfn.XLOOKUP($D251,Help2!$D:$D,Help2!W:W)</f>
        <v>3440</v>
      </c>
      <c r="AA251" s="979">
        <f>_xlfn.XLOOKUP($D251,Help2!$D:$D,Help2!X:X)</f>
        <v>0</v>
      </c>
      <c r="AB251" s="979">
        <f>_xlfn.XLOOKUP($D251,Help2!$D:$D,Help2!Y:Y)</f>
        <v>6109</v>
      </c>
      <c r="AC251" s="979">
        <f>_xlfn.XLOOKUP($D251,Help2!$D:$D,Help2!Z:Z)</f>
        <v>720</v>
      </c>
      <c r="AD251" s="979">
        <f>_xlfn.XLOOKUP($D251,Help2!$D:$D,Help2!AA:AA)</f>
        <v>1219.2668545196996</v>
      </c>
      <c r="AE251" s="979">
        <f>_xlfn.XLOOKUP($D251,Help2!$D:$D,Help2!AB:AB)</f>
        <v>1120</v>
      </c>
      <c r="AF251" s="979">
        <f>_xlfn.XLOOKUP($D251,Help2!$D:$D,Help2!AC:AC)</f>
        <v>760</v>
      </c>
      <c r="AG251" s="979">
        <f>_xlfn.XLOOKUP($D251,Help2!$D:$D,Help2!AD:AD)</f>
        <v>810</v>
      </c>
      <c r="AH251" s="979">
        <f>_xlfn.XLOOKUP($D251,Help2!$D:$D,Help2!AE:AE)</f>
        <v>837.00000000000023</v>
      </c>
      <c r="AI251" s="979">
        <f>_xlfn.XLOOKUP($D251,Help2!$D:$D,Help2!AF:AF)</f>
        <v>3459.6</v>
      </c>
      <c r="AJ251" s="979">
        <f>_xlfn.XLOOKUP($D251,Help2!$D:$D,Help2!AG:AG)</f>
        <v>329.48735257680573</v>
      </c>
      <c r="AK251" s="979">
        <f>_xlfn.XLOOKUP($D251,Help2!$D:$D,Help2!AH:AH)</f>
        <v>8698.0035952009603</v>
      </c>
      <c r="AL251" s="979">
        <f>_xlfn.XLOOKUP($D251,Help2!$D:$D,Help2!AI:AI)</f>
        <v>662.4</v>
      </c>
      <c r="AM251" s="979">
        <f>_xlfn.XLOOKUP($D251,Help2!$D:$D,Help2!AJ:AJ)</f>
        <v>0</v>
      </c>
      <c r="AN251" s="979">
        <f>_xlfn.XLOOKUP($D251,Help2!$D:$D,Help2!AK:AK)</f>
        <v>0</v>
      </c>
    </row>
    <row r="252" spans="1:40" x14ac:dyDescent="0.2">
      <c r="A252" s="1">
        <v>45176</v>
      </c>
      <c r="B252">
        <f t="shared" si="22"/>
        <v>9</v>
      </c>
      <c r="C252">
        <f t="shared" si="23"/>
        <v>2023</v>
      </c>
      <c r="D252" s="872" t="str">
        <f t="shared" si="24"/>
        <v>09´2023</v>
      </c>
      <c r="F252" s="2">
        <f t="shared" si="25"/>
        <v>24</v>
      </c>
      <c r="G252" s="3">
        <f t="shared" si="26"/>
        <v>3.5842293906810034E-2</v>
      </c>
      <c r="H252" s="5">
        <f t="shared" si="27"/>
        <v>1</v>
      </c>
      <c r="I252" s="979">
        <f>_xlfn.XLOOKUP($D252,Help2!$D:$D,Help2!H:H)</f>
        <v>18082</v>
      </c>
      <c r="J252" s="979">
        <f>_xlfn.XLOOKUP($D252,Help2!$D:$D,Help2!I:I)</f>
        <v>11253</v>
      </c>
      <c r="K252" s="979">
        <f>_xlfn.XLOOKUP($D252,Help2!$D:$D,Help2!J:J)</f>
        <v>3458</v>
      </c>
      <c r="L252" s="979">
        <f>_xlfn.XLOOKUP($D252,Help2!$D:$D,Help2!K:K)</f>
        <v>2630</v>
      </c>
      <c r="M252" s="979">
        <f>_xlfn.XLOOKUP($D252,Help2!$D:$D,Help2!L:L)</f>
        <v>7316.1459825272314</v>
      </c>
      <c r="N252" s="979">
        <f>_xlfn.XLOOKUP($D252,Help2!$D:$D,Help2!M:M)</f>
        <v>9362.1103866551093</v>
      </c>
      <c r="P252" s="979">
        <f>_xlfn.XLOOKUP($D252,Help2!$D:$D,Help2!F:F)</f>
        <v>669.6</v>
      </c>
      <c r="Q252" s="979">
        <f t="shared" si="21"/>
        <v>720</v>
      </c>
      <c r="R252" s="979">
        <f>_xlfn.XLOOKUP($D252,Help2!$D:$D,Help2!N:N)</f>
        <v>7316.1459825272314</v>
      </c>
      <c r="S252" s="979">
        <f>_xlfn.XLOOKUP($D252,Help2!$D:$D,Help2!O:O)</f>
        <v>7260.4768440997805</v>
      </c>
      <c r="T252" s="979">
        <f>_xlfn.XLOOKUP($D252,Help2!$D:$D,Help2!P:P)</f>
        <v>800</v>
      </c>
      <c r="U252" s="979">
        <f>_xlfn.XLOOKUP($D252,Help2!$D:$D,Help2!Q:Q)</f>
        <v>450</v>
      </c>
      <c r="V252" s="979">
        <f>_xlfn.XLOOKUP($D252,Help2!$D:$D,Help2!R:R)</f>
        <v>80</v>
      </c>
      <c r="W252" s="979">
        <f>_xlfn.XLOOKUP($D252,Help2!$D:$D,Help2!S:S)</f>
        <v>22000</v>
      </c>
      <c r="Y252" s="979">
        <f>_xlfn.XLOOKUP($D252,Help2!$D:$D,Help2!V:V)</f>
        <v>7813</v>
      </c>
      <c r="Z252" s="979">
        <f>_xlfn.XLOOKUP($D252,Help2!$D:$D,Help2!W:W)</f>
        <v>3440</v>
      </c>
      <c r="AA252" s="979">
        <f>_xlfn.XLOOKUP($D252,Help2!$D:$D,Help2!X:X)</f>
        <v>0</v>
      </c>
      <c r="AB252" s="979">
        <f>_xlfn.XLOOKUP($D252,Help2!$D:$D,Help2!Y:Y)</f>
        <v>6109</v>
      </c>
      <c r="AC252" s="979">
        <f>_xlfn.XLOOKUP($D252,Help2!$D:$D,Help2!Z:Z)</f>
        <v>720</v>
      </c>
      <c r="AD252" s="979">
        <f>_xlfn.XLOOKUP($D252,Help2!$D:$D,Help2!AA:AA)</f>
        <v>1219.2668545196996</v>
      </c>
      <c r="AE252" s="979">
        <f>_xlfn.XLOOKUP($D252,Help2!$D:$D,Help2!AB:AB)</f>
        <v>1120</v>
      </c>
      <c r="AF252" s="979">
        <f>_xlfn.XLOOKUP($D252,Help2!$D:$D,Help2!AC:AC)</f>
        <v>760</v>
      </c>
      <c r="AG252" s="979">
        <f>_xlfn.XLOOKUP($D252,Help2!$D:$D,Help2!AD:AD)</f>
        <v>810</v>
      </c>
      <c r="AH252" s="979">
        <f>_xlfn.XLOOKUP($D252,Help2!$D:$D,Help2!AE:AE)</f>
        <v>837.00000000000023</v>
      </c>
      <c r="AI252" s="979">
        <f>_xlfn.XLOOKUP($D252,Help2!$D:$D,Help2!AF:AF)</f>
        <v>3459.6</v>
      </c>
      <c r="AJ252" s="979">
        <f>_xlfn.XLOOKUP($D252,Help2!$D:$D,Help2!AG:AG)</f>
        <v>329.48735257680573</v>
      </c>
      <c r="AK252" s="979">
        <f>_xlfn.XLOOKUP($D252,Help2!$D:$D,Help2!AH:AH)</f>
        <v>8698.0035952009603</v>
      </c>
      <c r="AL252" s="979">
        <f>_xlfn.XLOOKUP($D252,Help2!$D:$D,Help2!AI:AI)</f>
        <v>662.4</v>
      </c>
      <c r="AM252" s="979">
        <f>_xlfn.XLOOKUP($D252,Help2!$D:$D,Help2!AJ:AJ)</f>
        <v>0</v>
      </c>
      <c r="AN252" s="979">
        <f>_xlfn.XLOOKUP($D252,Help2!$D:$D,Help2!AK:AK)</f>
        <v>0</v>
      </c>
    </row>
    <row r="253" spans="1:40" x14ac:dyDescent="0.2">
      <c r="A253" s="1">
        <v>45177</v>
      </c>
      <c r="B253">
        <f t="shared" si="22"/>
        <v>9</v>
      </c>
      <c r="C253">
        <f t="shared" si="23"/>
        <v>2023</v>
      </c>
      <c r="D253" s="872" t="str">
        <f t="shared" si="24"/>
        <v>09´2023</v>
      </c>
      <c r="F253" s="2">
        <f t="shared" si="25"/>
        <v>24</v>
      </c>
      <c r="G253" s="3">
        <f t="shared" si="26"/>
        <v>3.5842293906810034E-2</v>
      </c>
      <c r="H253" s="5">
        <f t="shared" si="27"/>
        <v>1</v>
      </c>
      <c r="I253" s="979">
        <f>_xlfn.XLOOKUP($D253,Help2!$D:$D,Help2!H:H)</f>
        <v>18082</v>
      </c>
      <c r="J253" s="979">
        <f>_xlfn.XLOOKUP($D253,Help2!$D:$D,Help2!I:I)</f>
        <v>11253</v>
      </c>
      <c r="K253" s="979">
        <f>_xlfn.XLOOKUP($D253,Help2!$D:$D,Help2!J:J)</f>
        <v>3458</v>
      </c>
      <c r="L253" s="979">
        <f>_xlfn.XLOOKUP($D253,Help2!$D:$D,Help2!K:K)</f>
        <v>2630</v>
      </c>
      <c r="M253" s="979">
        <f>_xlfn.XLOOKUP($D253,Help2!$D:$D,Help2!L:L)</f>
        <v>7316.1459825272314</v>
      </c>
      <c r="N253" s="979">
        <f>_xlfn.XLOOKUP($D253,Help2!$D:$D,Help2!M:M)</f>
        <v>9362.1103866551093</v>
      </c>
      <c r="P253" s="979">
        <f>_xlfn.XLOOKUP($D253,Help2!$D:$D,Help2!F:F)</f>
        <v>669.6</v>
      </c>
      <c r="Q253" s="979">
        <f t="shared" si="21"/>
        <v>720</v>
      </c>
      <c r="R253" s="979">
        <f>_xlfn.XLOOKUP($D253,Help2!$D:$D,Help2!N:N)</f>
        <v>7316.1459825272314</v>
      </c>
      <c r="S253" s="979">
        <f>_xlfn.XLOOKUP($D253,Help2!$D:$D,Help2!O:O)</f>
        <v>7260.4768440997805</v>
      </c>
      <c r="T253" s="979">
        <f>_xlfn.XLOOKUP($D253,Help2!$D:$D,Help2!P:P)</f>
        <v>800</v>
      </c>
      <c r="U253" s="979">
        <f>_xlfn.XLOOKUP($D253,Help2!$D:$D,Help2!Q:Q)</f>
        <v>450</v>
      </c>
      <c r="V253" s="979">
        <f>_xlfn.XLOOKUP($D253,Help2!$D:$D,Help2!R:R)</f>
        <v>80</v>
      </c>
      <c r="W253" s="979">
        <f>_xlfn.XLOOKUP($D253,Help2!$D:$D,Help2!S:S)</f>
        <v>22000</v>
      </c>
      <c r="Y253" s="979">
        <f>_xlfn.XLOOKUP($D253,Help2!$D:$D,Help2!V:V)</f>
        <v>7813</v>
      </c>
      <c r="Z253" s="979">
        <f>_xlfn.XLOOKUP($D253,Help2!$D:$D,Help2!W:W)</f>
        <v>3440</v>
      </c>
      <c r="AA253" s="979">
        <f>_xlfn.XLOOKUP($D253,Help2!$D:$D,Help2!X:X)</f>
        <v>0</v>
      </c>
      <c r="AB253" s="979">
        <f>_xlfn.XLOOKUP($D253,Help2!$D:$D,Help2!Y:Y)</f>
        <v>6109</v>
      </c>
      <c r="AC253" s="979">
        <f>_xlfn.XLOOKUP($D253,Help2!$D:$D,Help2!Z:Z)</f>
        <v>720</v>
      </c>
      <c r="AD253" s="979">
        <f>_xlfn.XLOOKUP($D253,Help2!$D:$D,Help2!AA:AA)</f>
        <v>1219.2668545196996</v>
      </c>
      <c r="AE253" s="979">
        <f>_xlfn.XLOOKUP($D253,Help2!$D:$D,Help2!AB:AB)</f>
        <v>1120</v>
      </c>
      <c r="AF253" s="979">
        <f>_xlfn.XLOOKUP($D253,Help2!$D:$D,Help2!AC:AC)</f>
        <v>760</v>
      </c>
      <c r="AG253" s="979">
        <f>_xlfn.XLOOKUP($D253,Help2!$D:$D,Help2!AD:AD)</f>
        <v>810</v>
      </c>
      <c r="AH253" s="979">
        <f>_xlfn.XLOOKUP($D253,Help2!$D:$D,Help2!AE:AE)</f>
        <v>837.00000000000023</v>
      </c>
      <c r="AI253" s="979">
        <f>_xlfn.XLOOKUP($D253,Help2!$D:$D,Help2!AF:AF)</f>
        <v>3459.6</v>
      </c>
      <c r="AJ253" s="979">
        <f>_xlfn.XLOOKUP($D253,Help2!$D:$D,Help2!AG:AG)</f>
        <v>329.48735257680573</v>
      </c>
      <c r="AK253" s="979">
        <f>_xlfn.XLOOKUP($D253,Help2!$D:$D,Help2!AH:AH)</f>
        <v>8698.0035952009603</v>
      </c>
      <c r="AL253" s="979">
        <f>_xlfn.XLOOKUP($D253,Help2!$D:$D,Help2!AI:AI)</f>
        <v>662.4</v>
      </c>
      <c r="AM253" s="979">
        <f>_xlfn.XLOOKUP($D253,Help2!$D:$D,Help2!AJ:AJ)</f>
        <v>0</v>
      </c>
      <c r="AN253" s="979">
        <f>_xlfn.XLOOKUP($D253,Help2!$D:$D,Help2!AK:AK)</f>
        <v>0</v>
      </c>
    </row>
    <row r="254" spans="1:40" x14ac:dyDescent="0.2">
      <c r="A254" s="1">
        <v>45178</v>
      </c>
      <c r="B254">
        <f t="shared" si="22"/>
        <v>9</v>
      </c>
      <c r="C254">
        <f t="shared" si="23"/>
        <v>2023</v>
      </c>
      <c r="D254" s="872" t="str">
        <f t="shared" si="24"/>
        <v>09´2023</v>
      </c>
      <c r="F254" s="2">
        <f t="shared" si="25"/>
        <v>24</v>
      </c>
      <c r="G254" s="3">
        <f t="shared" si="26"/>
        <v>3.5842293906810034E-2</v>
      </c>
      <c r="H254" s="5">
        <f t="shared" si="27"/>
        <v>1</v>
      </c>
      <c r="I254" s="979">
        <f>_xlfn.XLOOKUP($D254,Help2!$D:$D,Help2!H:H)</f>
        <v>18082</v>
      </c>
      <c r="J254" s="979">
        <f>_xlfn.XLOOKUP($D254,Help2!$D:$D,Help2!I:I)</f>
        <v>11253</v>
      </c>
      <c r="K254" s="979">
        <f>_xlfn.XLOOKUP($D254,Help2!$D:$D,Help2!J:J)</f>
        <v>3458</v>
      </c>
      <c r="L254" s="979">
        <f>_xlfn.XLOOKUP($D254,Help2!$D:$D,Help2!K:K)</f>
        <v>2630</v>
      </c>
      <c r="M254" s="979">
        <f>_xlfn.XLOOKUP($D254,Help2!$D:$D,Help2!L:L)</f>
        <v>7316.1459825272314</v>
      </c>
      <c r="N254" s="979">
        <f>_xlfn.XLOOKUP($D254,Help2!$D:$D,Help2!M:M)</f>
        <v>9362.1103866551093</v>
      </c>
      <c r="P254" s="979">
        <f>_xlfn.XLOOKUP($D254,Help2!$D:$D,Help2!F:F)</f>
        <v>669.6</v>
      </c>
      <c r="Q254" s="979">
        <f t="shared" si="21"/>
        <v>720</v>
      </c>
      <c r="R254" s="979">
        <f>_xlfn.XLOOKUP($D254,Help2!$D:$D,Help2!N:N)</f>
        <v>7316.1459825272314</v>
      </c>
      <c r="S254" s="979">
        <f>_xlfn.XLOOKUP($D254,Help2!$D:$D,Help2!O:O)</f>
        <v>7260.4768440997805</v>
      </c>
      <c r="T254" s="979">
        <f>_xlfn.XLOOKUP($D254,Help2!$D:$D,Help2!P:P)</f>
        <v>800</v>
      </c>
      <c r="U254" s="979">
        <f>_xlfn.XLOOKUP($D254,Help2!$D:$D,Help2!Q:Q)</f>
        <v>450</v>
      </c>
      <c r="V254" s="979">
        <f>_xlfn.XLOOKUP($D254,Help2!$D:$D,Help2!R:R)</f>
        <v>80</v>
      </c>
      <c r="W254" s="979">
        <f>_xlfn.XLOOKUP($D254,Help2!$D:$D,Help2!S:S)</f>
        <v>22000</v>
      </c>
      <c r="Y254" s="979">
        <f>_xlfn.XLOOKUP($D254,Help2!$D:$D,Help2!V:V)</f>
        <v>7813</v>
      </c>
      <c r="Z254" s="979">
        <f>_xlfn.XLOOKUP($D254,Help2!$D:$D,Help2!W:W)</f>
        <v>3440</v>
      </c>
      <c r="AA254" s="979">
        <f>_xlfn.XLOOKUP($D254,Help2!$D:$D,Help2!X:X)</f>
        <v>0</v>
      </c>
      <c r="AB254" s="979">
        <f>_xlfn.XLOOKUP($D254,Help2!$D:$D,Help2!Y:Y)</f>
        <v>6109</v>
      </c>
      <c r="AC254" s="979">
        <f>_xlfn.XLOOKUP($D254,Help2!$D:$D,Help2!Z:Z)</f>
        <v>720</v>
      </c>
      <c r="AD254" s="979">
        <f>_xlfn.XLOOKUP($D254,Help2!$D:$D,Help2!AA:AA)</f>
        <v>1219.2668545196996</v>
      </c>
      <c r="AE254" s="979">
        <f>_xlfn.XLOOKUP($D254,Help2!$D:$D,Help2!AB:AB)</f>
        <v>1120</v>
      </c>
      <c r="AF254" s="979">
        <f>_xlfn.XLOOKUP($D254,Help2!$D:$D,Help2!AC:AC)</f>
        <v>760</v>
      </c>
      <c r="AG254" s="979">
        <f>_xlfn.XLOOKUP($D254,Help2!$D:$D,Help2!AD:AD)</f>
        <v>810</v>
      </c>
      <c r="AH254" s="979">
        <f>_xlfn.XLOOKUP($D254,Help2!$D:$D,Help2!AE:AE)</f>
        <v>837.00000000000023</v>
      </c>
      <c r="AI254" s="979">
        <f>_xlfn.XLOOKUP($D254,Help2!$D:$D,Help2!AF:AF)</f>
        <v>3459.6</v>
      </c>
      <c r="AJ254" s="979">
        <f>_xlfn.XLOOKUP($D254,Help2!$D:$D,Help2!AG:AG)</f>
        <v>329.48735257680573</v>
      </c>
      <c r="AK254" s="979">
        <f>_xlfn.XLOOKUP($D254,Help2!$D:$D,Help2!AH:AH)</f>
        <v>8698.0035952009603</v>
      </c>
      <c r="AL254" s="979">
        <f>_xlfn.XLOOKUP($D254,Help2!$D:$D,Help2!AI:AI)</f>
        <v>662.4</v>
      </c>
      <c r="AM254" s="979">
        <f>_xlfn.XLOOKUP($D254,Help2!$D:$D,Help2!AJ:AJ)</f>
        <v>0</v>
      </c>
      <c r="AN254" s="979">
        <f>_xlfn.XLOOKUP($D254,Help2!$D:$D,Help2!AK:AK)</f>
        <v>0</v>
      </c>
    </row>
    <row r="255" spans="1:40" x14ac:dyDescent="0.2">
      <c r="A255" s="1">
        <v>45179</v>
      </c>
      <c r="B255">
        <f t="shared" si="22"/>
        <v>9</v>
      </c>
      <c r="C255">
        <f t="shared" si="23"/>
        <v>2023</v>
      </c>
      <c r="D255" s="872" t="str">
        <f t="shared" si="24"/>
        <v>09´2023</v>
      </c>
      <c r="F255" s="2">
        <f t="shared" si="25"/>
        <v>24</v>
      </c>
      <c r="G255" s="3">
        <f t="shared" si="26"/>
        <v>3.5842293906810034E-2</v>
      </c>
      <c r="H255" s="5">
        <f t="shared" si="27"/>
        <v>1</v>
      </c>
      <c r="I255" s="979">
        <f>_xlfn.XLOOKUP($D255,Help2!$D:$D,Help2!H:H)</f>
        <v>18082</v>
      </c>
      <c r="J255" s="979">
        <f>_xlfn.XLOOKUP($D255,Help2!$D:$D,Help2!I:I)</f>
        <v>11253</v>
      </c>
      <c r="K255" s="979">
        <f>_xlfn.XLOOKUP($D255,Help2!$D:$D,Help2!J:J)</f>
        <v>3458</v>
      </c>
      <c r="L255" s="979">
        <f>_xlfn.XLOOKUP($D255,Help2!$D:$D,Help2!K:K)</f>
        <v>2630</v>
      </c>
      <c r="M255" s="979">
        <f>_xlfn.XLOOKUP($D255,Help2!$D:$D,Help2!L:L)</f>
        <v>7316.1459825272314</v>
      </c>
      <c r="N255" s="979">
        <f>_xlfn.XLOOKUP($D255,Help2!$D:$D,Help2!M:M)</f>
        <v>9362.1103866551093</v>
      </c>
      <c r="P255" s="979">
        <f>_xlfn.XLOOKUP($D255,Help2!$D:$D,Help2!F:F)</f>
        <v>669.6</v>
      </c>
      <c r="Q255" s="979">
        <f t="shared" si="21"/>
        <v>720</v>
      </c>
      <c r="R255" s="979">
        <f>_xlfn.XLOOKUP($D255,Help2!$D:$D,Help2!N:N)</f>
        <v>7316.1459825272314</v>
      </c>
      <c r="S255" s="979">
        <f>_xlfn.XLOOKUP($D255,Help2!$D:$D,Help2!O:O)</f>
        <v>7260.4768440997805</v>
      </c>
      <c r="T255" s="979">
        <f>_xlfn.XLOOKUP($D255,Help2!$D:$D,Help2!P:P)</f>
        <v>800</v>
      </c>
      <c r="U255" s="979">
        <f>_xlfn.XLOOKUP($D255,Help2!$D:$D,Help2!Q:Q)</f>
        <v>450</v>
      </c>
      <c r="V255" s="979">
        <f>_xlfn.XLOOKUP($D255,Help2!$D:$D,Help2!R:R)</f>
        <v>80</v>
      </c>
      <c r="W255" s="979">
        <f>_xlfn.XLOOKUP($D255,Help2!$D:$D,Help2!S:S)</f>
        <v>22000</v>
      </c>
      <c r="Y255" s="979">
        <f>_xlfn.XLOOKUP($D255,Help2!$D:$D,Help2!V:V)</f>
        <v>7813</v>
      </c>
      <c r="Z255" s="979">
        <f>_xlfn.XLOOKUP($D255,Help2!$D:$D,Help2!W:W)</f>
        <v>3440</v>
      </c>
      <c r="AA255" s="979">
        <f>_xlfn.XLOOKUP($D255,Help2!$D:$D,Help2!X:X)</f>
        <v>0</v>
      </c>
      <c r="AB255" s="979">
        <f>_xlfn.XLOOKUP($D255,Help2!$D:$D,Help2!Y:Y)</f>
        <v>6109</v>
      </c>
      <c r="AC255" s="979">
        <f>_xlfn.XLOOKUP($D255,Help2!$D:$D,Help2!Z:Z)</f>
        <v>720</v>
      </c>
      <c r="AD255" s="979">
        <f>_xlfn.XLOOKUP($D255,Help2!$D:$D,Help2!AA:AA)</f>
        <v>1219.2668545196996</v>
      </c>
      <c r="AE255" s="979">
        <f>_xlfn.XLOOKUP($D255,Help2!$D:$D,Help2!AB:AB)</f>
        <v>1120</v>
      </c>
      <c r="AF255" s="979">
        <f>_xlfn.XLOOKUP($D255,Help2!$D:$D,Help2!AC:AC)</f>
        <v>760</v>
      </c>
      <c r="AG255" s="979">
        <f>_xlfn.XLOOKUP($D255,Help2!$D:$D,Help2!AD:AD)</f>
        <v>810</v>
      </c>
      <c r="AH255" s="979">
        <f>_xlfn.XLOOKUP($D255,Help2!$D:$D,Help2!AE:AE)</f>
        <v>837.00000000000023</v>
      </c>
      <c r="AI255" s="979">
        <f>_xlfn.XLOOKUP($D255,Help2!$D:$D,Help2!AF:AF)</f>
        <v>3459.6</v>
      </c>
      <c r="AJ255" s="979">
        <f>_xlfn.XLOOKUP($D255,Help2!$D:$D,Help2!AG:AG)</f>
        <v>329.48735257680573</v>
      </c>
      <c r="AK255" s="979">
        <f>_xlfn.XLOOKUP($D255,Help2!$D:$D,Help2!AH:AH)</f>
        <v>8698.0035952009603</v>
      </c>
      <c r="AL255" s="979">
        <f>_xlfn.XLOOKUP($D255,Help2!$D:$D,Help2!AI:AI)</f>
        <v>662.4</v>
      </c>
      <c r="AM255" s="979">
        <f>_xlfn.XLOOKUP($D255,Help2!$D:$D,Help2!AJ:AJ)</f>
        <v>0</v>
      </c>
      <c r="AN255" s="979">
        <f>_xlfn.XLOOKUP($D255,Help2!$D:$D,Help2!AK:AK)</f>
        <v>0</v>
      </c>
    </row>
    <row r="256" spans="1:40" x14ac:dyDescent="0.2">
      <c r="A256" s="1">
        <v>45180</v>
      </c>
      <c r="B256">
        <f t="shared" si="22"/>
        <v>9</v>
      </c>
      <c r="C256">
        <f t="shared" si="23"/>
        <v>2023</v>
      </c>
      <c r="D256" s="872" t="str">
        <f t="shared" si="24"/>
        <v>09´2023</v>
      </c>
      <c r="F256" s="2">
        <f t="shared" si="25"/>
        <v>24</v>
      </c>
      <c r="G256" s="3">
        <f t="shared" si="26"/>
        <v>3.5842293906810034E-2</v>
      </c>
      <c r="H256" s="5">
        <f t="shared" si="27"/>
        <v>1</v>
      </c>
      <c r="I256" s="979">
        <f>_xlfn.XLOOKUP($D256,Help2!$D:$D,Help2!H:H)</f>
        <v>18082</v>
      </c>
      <c r="J256" s="979">
        <f>_xlfn.XLOOKUP($D256,Help2!$D:$D,Help2!I:I)</f>
        <v>11253</v>
      </c>
      <c r="K256" s="979">
        <f>_xlfn.XLOOKUP($D256,Help2!$D:$D,Help2!J:J)</f>
        <v>3458</v>
      </c>
      <c r="L256" s="979">
        <f>_xlfn.XLOOKUP($D256,Help2!$D:$D,Help2!K:K)</f>
        <v>2630</v>
      </c>
      <c r="M256" s="979">
        <f>_xlfn.XLOOKUP($D256,Help2!$D:$D,Help2!L:L)</f>
        <v>7316.1459825272314</v>
      </c>
      <c r="N256" s="979">
        <f>_xlfn.XLOOKUP($D256,Help2!$D:$D,Help2!M:M)</f>
        <v>9362.1103866551093</v>
      </c>
      <c r="P256" s="979">
        <f>_xlfn.XLOOKUP($D256,Help2!$D:$D,Help2!F:F)</f>
        <v>669.6</v>
      </c>
      <c r="Q256" s="979">
        <f t="shared" si="21"/>
        <v>720</v>
      </c>
      <c r="R256" s="979">
        <f>_xlfn.XLOOKUP($D256,Help2!$D:$D,Help2!N:N)</f>
        <v>7316.1459825272314</v>
      </c>
      <c r="S256" s="979">
        <f>_xlfn.XLOOKUP($D256,Help2!$D:$D,Help2!O:O)</f>
        <v>7260.4768440997805</v>
      </c>
      <c r="T256" s="979">
        <f>_xlfn.XLOOKUP($D256,Help2!$D:$D,Help2!P:P)</f>
        <v>800</v>
      </c>
      <c r="U256" s="979">
        <f>_xlfn.XLOOKUP($D256,Help2!$D:$D,Help2!Q:Q)</f>
        <v>450</v>
      </c>
      <c r="V256" s="979">
        <f>_xlfn.XLOOKUP($D256,Help2!$D:$D,Help2!R:R)</f>
        <v>80</v>
      </c>
      <c r="W256" s="979">
        <f>_xlfn.XLOOKUP($D256,Help2!$D:$D,Help2!S:S)</f>
        <v>22000</v>
      </c>
      <c r="Y256" s="979">
        <f>_xlfn.XLOOKUP($D256,Help2!$D:$D,Help2!V:V)</f>
        <v>7813</v>
      </c>
      <c r="Z256" s="979">
        <f>_xlfn.XLOOKUP($D256,Help2!$D:$D,Help2!W:W)</f>
        <v>3440</v>
      </c>
      <c r="AA256" s="979">
        <f>_xlfn.XLOOKUP($D256,Help2!$D:$D,Help2!X:X)</f>
        <v>0</v>
      </c>
      <c r="AB256" s="979">
        <f>_xlfn.XLOOKUP($D256,Help2!$D:$D,Help2!Y:Y)</f>
        <v>6109</v>
      </c>
      <c r="AC256" s="979">
        <f>_xlfn.XLOOKUP($D256,Help2!$D:$D,Help2!Z:Z)</f>
        <v>720</v>
      </c>
      <c r="AD256" s="979">
        <f>_xlfn.XLOOKUP($D256,Help2!$D:$D,Help2!AA:AA)</f>
        <v>1219.2668545196996</v>
      </c>
      <c r="AE256" s="979">
        <f>_xlfn.XLOOKUP($D256,Help2!$D:$D,Help2!AB:AB)</f>
        <v>1120</v>
      </c>
      <c r="AF256" s="979">
        <f>_xlfn.XLOOKUP($D256,Help2!$D:$D,Help2!AC:AC)</f>
        <v>760</v>
      </c>
      <c r="AG256" s="979">
        <f>_xlfn.XLOOKUP($D256,Help2!$D:$D,Help2!AD:AD)</f>
        <v>810</v>
      </c>
      <c r="AH256" s="979">
        <f>_xlfn.XLOOKUP($D256,Help2!$D:$D,Help2!AE:AE)</f>
        <v>837.00000000000023</v>
      </c>
      <c r="AI256" s="979">
        <f>_xlfn.XLOOKUP($D256,Help2!$D:$D,Help2!AF:AF)</f>
        <v>3459.6</v>
      </c>
      <c r="AJ256" s="979">
        <f>_xlfn.XLOOKUP($D256,Help2!$D:$D,Help2!AG:AG)</f>
        <v>329.48735257680573</v>
      </c>
      <c r="AK256" s="979">
        <f>_xlfn.XLOOKUP($D256,Help2!$D:$D,Help2!AH:AH)</f>
        <v>8698.0035952009603</v>
      </c>
      <c r="AL256" s="979">
        <f>_xlfn.XLOOKUP($D256,Help2!$D:$D,Help2!AI:AI)</f>
        <v>662.4</v>
      </c>
      <c r="AM256" s="979">
        <f>_xlfn.XLOOKUP($D256,Help2!$D:$D,Help2!AJ:AJ)</f>
        <v>0</v>
      </c>
      <c r="AN256" s="979">
        <f>_xlfn.XLOOKUP($D256,Help2!$D:$D,Help2!AK:AK)</f>
        <v>0</v>
      </c>
    </row>
    <row r="257" spans="1:40" x14ac:dyDescent="0.2">
      <c r="A257" s="1">
        <v>45181</v>
      </c>
      <c r="B257">
        <f t="shared" si="22"/>
        <v>9</v>
      </c>
      <c r="C257">
        <f t="shared" si="23"/>
        <v>2023</v>
      </c>
      <c r="D257" s="872" t="str">
        <f t="shared" si="24"/>
        <v>09´2023</v>
      </c>
      <c r="F257" s="2">
        <f t="shared" si="25"/>
        <v>24</v>
      </c>
      <c r="G257" s="3">
        <f t="shared" si="26"/>
        <v>3.5842293906810034E-2</v>
      </c>
      <c r="H257" s="5">
        <f t="shared" si="27"/>
        <v>1</v>
      </c>
      <c r="I257" s="979">
        <f>_xlfn.XLOOKUP($D257,Help2!$D:$D,Help2!H:H)</f>
        <v>18082</v>
      </c>
      <c r="J257" s="979">
        <f>_xlfn.XLOOKUP($D257,Help2!$D:$D,Help2!I:I)</f>
        <v>11253</v>
      </c>
      <c r="K257" s="979">
        <f>_xlfn.XLOOKUP($D257,Help2!$D:$D,Help2!J:J)</f>
        <v>3458</v>
      </c>
      <c r="L257" s="979">
        <f>_xlfn.XLOOKUP($D257,Help2!$D:$D,Help2!K:K)</f>
        <v>2630</v>
      </c>
      <c r="M257" s="979">
        <f>_xlfn.XLOOKUP($D257,Help2!$D:$D,Help2!L:L)</f>
        <v>7316.1459825272314</v>
      </c>
      <c r="N257" s="979">
        <f>_xlfn.XLOOKUP($D257,Help2!$D:$D,Help2!M:M)</f>
        <v>9362.1103866551093</v>
      </c>
      <c r="P257" s="979">
        <f>_xlfn.XLOOKUP($D257,Help2!$D:$D,Help2!F:F)</f>
        <v>669.6</v>
      </c>
      <c r="Q257" s="979">
        <f t="shared" si="21"/>
        <v>720</v>
      </c>
      <c r="R257" s="979">
        <f>_xlfn.XLOOKUP($D257,Help2!$D:$D,Help2!N:N)</f>
        <v>7316.1459825272314</v>
      </c>
      <c r="S257" s="979">
        <f>_xlfn.XLOOKUP($D257,Help2!$D:$D,Help2!O:O)</f>
        <v>7260.4768440997805</v>
      </c>
      <c r="T257" s="979">
        <f>_xlfn.XLOOKUP($D257,Help2!$D:$D,Help2!P:P)</f>
        <v>800</v>
      </c>
      <c r="U257" s="979">
        <f>_xlfn.XLOOKUP($D257,Help2!$D:$D,Help2!Q:Q)</f>
        <v>450</v>
      </c>
      <c r="V257" s="979">
        <f>_xlfn.XLOOKUP($D257,Help2!$D:$D,Help2!R:R)</f>
        <v>80</v>
      </c>
      <c r="W257" s="979">
        <f>_xlfn.XLOOKUP($D257,Help2!$D:$D,Help2!S:S)</f>
        <v>22000</v>
      </c>
      <c r="Y257" s="979">
        <f>_xlfn.XLOOKUP($D257,Help2!$D:$D,Help2!V:V)</f>
        <v>7813</v>
      </c>
      <c r="Z257" s="979">
        <f>_xlfn.XLOOKUP($D257,Help2!$D:$D,Help2!W:W)</f>
        <v>3440</v>
      </c>
      <c r="AA257" s="979">
        <f>_xlfn.XLOOKUP($D257,Help2!$D:$D,Help2!X:X)</f>
        <v>0</v>
      </c>
      <c r="AB257" s="979">
        <f>_xlfn.XLOOKUP($D257,Help2!$D:$D,Help2!Y:Y)</f>
        <v>6109</v>
      </c>
      <c r="AC257" s="979">
        <f>_xlfn.XLOOKUP($D257,Help2!$D:$D,Help2!Z:Z)</f>
        <v>720</v>
      </c>
      <c r="AD257" s="979">
        <f>_xlfn.XLOOKUP($D257,Help2!$D:$D,Help2!AA:AA)</f>
        <v>1219.2668545196996</v>
      </c>
      <c r="AE257" s="979">
        <f>_xlfn.XLOOKUP($D257,Help2!$D:$D,Help2!AB:AB)</f>
        <v>1120</v>
      </c>
      <c r="AF257" s="979">
        <f>_xlfn.XLOOKUP($D257,Help2!$D:$D,Help2!AC:AC)</f>
        <v>760</v>
      </c>
      <c r="AG257" s="979">
        <f>_xlfn.XLOOKUP($D257,Help2!$D:$D,Help2!AD:AD)</f>
        <v>810</v>
      </c>
      <c r="AH257" s="979">
        <f>_xlfn.XLOOKUP($D257,Help2!$D:$D,Help2!AE:AE)</f>
        <v>837.00000000000023</v>
      </c>
      <c r="AI257" s="979">
        <f>_xlfn.XLOOKUP($D257,Help2!$D:$D,Help2!AF:AF)</f>
        <v>3459.6</v>
      </c>
      <c r="AJ257" s="979">
        <f>_xlfn.XLOOKUP($D257,Help2!$D:$D,Help2!AG:AG)</f>
        <v>329.48735257680573</v>
      </c>
      <c r="AK257" s="979">
        <f>_xlfn.XLOOKUP($D257,Help2!$D:$D,Help2!AH:AH)</f>
        <v>8698.0035952009603</v>
      </c>
      <c r="AL257" s="979">
        <f>_xlfn.XLOOKUP($D257,Help2!$D:$D,Help2!AI:AI)</f>
        <v>662.4</v>
      </c>
      <c r="AM257" s="979">
        <f>_xlfn.XLOOKUP($D257,Help2!$D:$D,Help2!AJ:AJ)</f>
        <v>0</v>
      </c>
      <c r="AN257" s="979">
        <f>_xlfn.XLOOKUP($D257,Help2!$D:$D,Help2!AK:AK)</f>
        <v>0</v>
      </c>
    </row>
    <row r="258" spans="1:40" x14ac:dyDescent="0.2">
      <c r="A258" s="1">
        <v>45182</v>
      </c>
      <c r="B258">
        <f t="shared" si="22"/>
        <v>9</v>
      </c>
      <c r="C258">
        <f t="shared" si="23"/>
        <v>2023</v>
      </c>
      <c r="D258" s="872" t="str">
        <f t="shared" si="24"/>
        <v>09´2023</v>
      </c>
      <c r="F258" s="2">
        <f t="shared" si="25"/>
        <v>24</v>
      </c>
      <c r="G258" s="3">
        <f t="shared" si="26"/>
        <v>3.5842293906810034E-2</v>
      </c>
      <c r="H258" s="5">
        <f t="shared" si="27"/>
        <v>1</v>
      </c>
      <c r="I258" s="979">
        <f>_xlfn.XLOOKUP($D258,Help2!$D:$D,Help2!H:H)</f>
        <v>18082</v>
      </c>
      <c r="J258" s="979">
        <f>_xlfn.XLOOKUP($D258,Help2!$D:$D,Help2!I:I)</f>
        <v>11253</v>
      </c>
      <c r="K258" s="979">
        <f>_xlfn.XLOOKUP($D258,Help2!$D:$D,Help2!J:J)</f>
        <v>3458</v>
      </c>
      <c r="L258" s="979">
        <f>_xlfn.XLOOKUP($D258,Help2!$D:$D,Help2!K:K)</f>
        <v>2630</v>
      </c>
      <c r="M258" s="979">
        <f>_xlfn.XLOOKUP($D258,Help2!$D:$D,Help2!L:L)</f>
        <v>7316.1459825272314</v>
      </c>
      <c r="N258" s="979">
        <f>_xlfn.XLOOKUP($D258,Help2!$D:$D,Help2!M:M)</f>
        <v>9362.1103866551093</v>
      </c>
      <c r="P258" s="979">
        <f>_xlfn.XLOOKUP($D258,Help2!$D:$D,Help2!F:F)</f>
        <v>669.6</v>
      </c>
      <c r="Q258" s="979">
        <f t="shared" si="21"/>
        <v>720</v>
      </c>
      <c r="R258" s="979">
        <f>_xlfn.XLOOKUP($D258,Help2!$D:$D,Help2!N:N)</f>
        <v>7316.1459825272314</v>
      </c>
      <c r="S258" s="979">
        <f>_xlfn.XLOOKUP($D258,Help2!$D:$D,Help2!O:O)</f>
        <v>7260.4768440997805</v>
      </c>
      <c r="T258" s="979">
        <f>_xlfn.XLOOKUP($D258,Help2!$D:$D,Help2!P:P)</f>
        <v>800</v>
      </c>
      <c r="U258" s="979">
        <f>_xlfn.XLOOKUP($D258,Help2!$D:$D,Help2!Q:Q)</f>
        <v>450</v>
      </c>
      <c r="V258" s="979">
        <f>_xlfn.XLOOKUP($D258,Help2!$D:$D,Help2!R:R)</f>
        <v>80</v>
      </c>
      <c r="W258" s="979">
        <f>_xlfn.XLOOKUP($D258,Help2!$D:$D,Help2!S:S)</f>
        <v>22000</v>
      </c>
      <c r="Y258" s="979">
        <f>_xlfn.XLOOKUP($D258,Help2!$D:$D,Help2!V:V)</f>
        <v>7813</v>
      </c>
      <c r="Z258" s="979">
        <f>_xlfn.XLOOKUP($D258,Help2!$D:$D,Help2!W:W)</f>
        <v>3440</v>
      </c>
      <c r="AA258" s="979">
        <f>_xlfn.XLOOKUP($D258,Help2!$D:$D,Help2!X:X)</f>
        <v>0</v>
      </c>
      <c r="AB258" s="979">
        <f>_xlfn.XLOOKUP($D258,Help2!$D:$D,Help2!Y:Y)</f>
        <v>6109</v>
      </c>
      <c r="AC258" s="979">
        <f>_xlfn.XLOOKUP($D258,Help2!$D:$D,Help2!Z:Z)</f>
        <v>720</v>
      </c>
      <c r="AD258" s="979">
        <f>_xlfn.XLOOKUP($D258,Help2!$D:$D,Help2!AA:AA)</f>
        <v>1219.2668545196996</v>
      </c>
      <c r="AE258" s="979">
        <f>_xlfn.XLOOKUP($D258,Help2!$D:$D,Help2!AB:AB)</f>
        <v>1120</v>
      </c>
      <c r="AF258" s="979">
        <f>_xlfn.XLOOKUP($D258,Help2!$D:$D,Help2!AC:AC)</f>
        <v>760</v>
      </c>
      <c r="AG258" s="979">
        <f>_xlfn.XLOOKUP($D258,Help2!$D:$D,Help2!AD:AD)</f>
        <v>810</v>
      </c>
      <c r="AH258" s="979">
        <f>_xlfn.XLOOKUP($D258,Help2!$D:$D,Help2!AE:AE)</f>
        <v>837.00000000000023</v>
      </c>
      <c r="AI258" s="979">
        <f>_xlfn.XLOOKUP($D258,Help2!$D:$D,Help2!AF:AF)</f>
        <v>3459.6</v>
      </c>
      <c r="AJ258" s="979">
        <f>_xlfn.XLOOKUP($D258,Help2!$D:$D,Help2!AG:AG)</f>
        <v>329.48735257680573</v>
      </c>
      <c r="AK258" s="979">
        <f>_xlfn.XLOOKUP($D258,Help2!$D:$D,Help2!AH:AH)</f>
        <v>8698.0035952009603</v>
      </c>
      <c r="AL258" s="979">
        <f>_xlfn.XLOOKUP($D258,Help2!$D:$D,Help2!AI:AI)</f>
        <v>662.4</v>
      </c>
      <c r="AM258" s="979">
        <f>_xlfn.XLOOKUP($D258,Help2!$D:$D,Help2!AJ:AJ)</f>
        <v>0</v>
      </c>
      <c r="AN258" s="979">
        <f>_xlfn.XLOOKUP($D258,Help2!$D:$D,Help2!AK:AK)</f>
        <v>0</v>
      </c>
    </row>
    <row r="259" spans="1:40" x14ac:dyDescent="0.2">
      <c r="A259" s="1">
        <v>45183</v>
      </c>
      <c r="B259">
        <f t="shared" si="22"/>
        <v>9</v>
      </c>
      <c r="C259">
        <f t="shared" si="23"/>
        <v>2023</v>
      </c>
      <c r="D259" s="872" t="str">
        <f t="shared" si="24"/>
        <v>09´2023</v>
      </c>
      <c r="F259" s="2">
        <f t="shared" si="25"/>
        <v>24</v>
      </c>
      <c r="G259" s="3">
        <f t="shared" si="26"/>
        <v>3.5842293906810034E-2</v>
      </c>
      <c r="H259" s="5">
        <f t="shared" si="27"/>
        <v>1</v>
      </c>
      <c r="I259" s="979">
        <f>_xlfn.XLOOKUP($D259,Help2!$D:$D,Help2!H:H)</f>
        <v>18082</v>
      </c>
      <c r="J259" s="979">
        <f>_xlfn.XLOOKUP($D259,Help2!$D:$D,Help2!I:I)</f>
        <v>11253</v>
      </c>
      <c r="K259" s="979">
        <f>_xlfn.XLOOKUP($D259,Help2!$D:$D,Help2!J:J)</f>
        <v>3458</v>
      </c>
      <c r="L259" s="979">
        <f>_xlfn.XLOOKUP($D259,Help2!$D:$D,Help2!K:K)</f>
        <v>2630</v>
      </c>
      <c r="M259" s="979">
        <f>_xlfn.XLOOKUP($D259,Help2!$D:$D,Help2!L:L)</f>
        <v>7316.1459825272314</v>
      </c>
      <c r="N259" s="979">
        <f>_xlfn.XLOOKUP($D259,Help2!$D:$D,Help2!M:M)</f>
        <v>9362.1103866551093</v>
      </c>
      <c r="P259" s="979">
        <f>_xlfn.XLOOKUP($D259,Help2!$D:$D,Help2!F:F)</f>
        <v>669.6</v>
      </c>
      <c r="Q259" s="979">
        <f t="shared" si="21"/>
        <v>720</v>
      </c>
      <c r="R259" s="979">
        <f>_xlfn.XLOOKUP($D259,Help2!$D:$D,Help2!N:N)</f>
        <v>7316.1459825272314</v>
      </c>
      <c r="S259" s="979">
        <f>_xlfn.XLOOKUP($D259,Help2!$D:$D,Help2!O:O)</f>
        <v>7260.4768440997805</v>
      </c>
      <c r="T259" s="979">
        <f>_xlfn.XLOOKUP($D259,Help2!$D:$D,Help2!P:P)</f>
        <v>800</v>
      </c>
      <c r="U259" s="979">
        <f>_xlfn.XLOOKUP($D259,Help2!$D:$D,Help2!Q:Q)</f>
        <v>450</v>
      </c>
      <c r="V259" s="979">
        <f>_xlfn.XLOOKUP($D259,Help2!$D:$D,Help2!R:R)</f>
        <v>80</v>
      </c>
      <c r="W259" s="979">
        <f>_xlfn.XLOOKUP($D259,Help2!$D:$D,Help2!S:S)</f>
        <v>22000</v>
      </c>
      <c r="Y259" s="979">
        <f>_xlfn.XLOOKUP($D259,Help2!$D:$D,Help2!V:V)</f>
        <v>7813</v>
      </c>
      <c r="Z259" s="979">
        <f>_xlfn.XLOOKUP($D259,Help2!$D:$D,Help2!W:W)</f>
        <v>3440</v>
      </c>
      <c r="AA259" s="979">
        <f>_xlfn.XLOOKUP($D259,Help2!$D:$D,Help2!X:X)</f>
        <v>0</v>
      </c>
      <c r="AB259" s="979">
        <f>_xlfn.XLOOKUP($D259,Help2!$D:$D,Help2!Y:Y)</f>
        <v>6109</v>
      </c>
      <c r="AC259" s="979">
        <f>_xlfn.XLOOKUP($D259,Help2!$D:$D,Help2!Z:Z)</f>
        <v>720</v>
      </c>
      <c r="AD259" s="979">
        <f>_xlfn.XLOOKUP($D259,Help2!$D:$D,Help2!AA:AA)</f>
        <v>1219.2668545196996</v>
      </c>
      <c r="AE259" s="979">
        <f>_xlfn.XLOOKUP($D259,Help2!$D:$D,Help2!AB:AB)</f>
        <v>1120</v>
      </c>
      <c r="AF259" s="979">
        <f>_xlfn.XLOOKUP($D259,Help2!$D:$D,Help2!AC:AC)</f>
        <v>760</v>
      </c>
      <c r="AG259" s="979">
        <f>_xlfn.XLOOKUP($D259,Help2!$D:$D,Help2!AD:AD)</f>
        <v>810</v>
      </c>
      <c r="AH259" s="979">
        <f>_xlfn.XLOOKUP($D259,Help2!$D:$D,Help2!AE:AE)</f>
        <v>837.00000000000023</v>
      </c>
      <c r="AI259" s="979">
        <f>_xlfn.XLOOKUP($D259,Help2!$D:$D,Help2!AF:AF)</f>
        <v>3459.6</v>
      </c>
      <c r="AJ259" s="979">
        <f>_xlfn.XLOOKUP($D259,Help2!$D:$D,Help2!AG:AG)</f>
        <v>329.48735257680573</v>
      </c>
      <c r="AK259" s="979">
        <f>_xlfn.XLOOKUP($D259,Help2!$D:$D,Help2!AH:AH)</f>
        <v>8698.0035952009603</v>
      </c>
      <c r="AL259" s="979">
        <f>_xlfn.XLOOKUP($D259,Help2!$D:$D,Help2!AI:AI)</f>
        <v>662.4</v>
      </c>
      <c r="AM259" s="979">
        <f>_xlfn.XLOOKUP($D259,Help2!$D:$D,Help2!AJ:AJ)</f>
        <v>0</v>
      </c>
      <c r="AN259" s="979">
        <f>_xlfn.XLOOKUP($D259,Help2!$D:$D,Help2!AK:AK)</f>
        <v>0</v>
      </c>
    </row>
    <row r="260" spans="1:40" x14ac:dyDescent="0.2">
      <c r="A260" s="1">
        <v>45184</v>
      </c>
      <c r="B260">
        <f t="shared" si="22"/>
        <v>9</v>
      </c>
      <c r="C260">
        <f t="shared" si="23"/>
        <v>2023</v>
      </c>
      <c r="D260" s="872" t="str">
        <f t="shared" si="24"/>
        <v>09´2023</v>
      </c>
      <c r="F260" s="2">
        <f t="shared" si="25"/>
        <v>24</v>
      </c>
      <c r="G260" s="3">
        <f t="shared" si="26"/>
        <v>3.5842293906810034E-2</v>
      </c>
      <c r="H260" s="5">
        <f t="shared" si="27"/>
        <v>1</v>
      </c>
      <c r="I260" s="979">
        <f>_xlfn.XLOOKUP($D260,Help2!$D:$D,Help2!H:H)</f>
        <v>18082</v>
      </c>
      <c r="J260" s="979">
        <f>_xlfn.XLOOKUP($D260,Help2!$D:$D,Help2!I:I)</f>
        <v>11253</v>
      </c>
      <c r="K260" s="979">
        <f>_xlfn.XLOOKUP($D260,Help2!$D:$D,Help2!J:J)</f>
        <v>3458</v>
      </c>
      <c r="L260" s="979">
        <f>_xlfn.XLOOKUP($D260,Help2!$D:$D,Help2!K:K)</f>
        <v>2630</v>
      </c>
      <c r="M260" s="979">
        <f>_xlfn.XLOOKUP($D260,Help2!$D:$D,Help2!L:L)</f>
        <v>7316.1459825272314</v>
      </c>
      <c r="N260" s="979">
        <f>_xlfn.XLOOKUP($D260,Help2!$D:$D,Help2!M:M)</f>
        <v>9362.1103866551093</v>
      </c>
      <c r="P260" s="979">
        <f>_xlfn.XLOOKUP($D260,Help2!$D:$D,Help2!F:F)</f>
        <v>669.6</v>
      </c>
      <c r="Q260" s="979">
        <f t="shared" si="21"/>
        <v>720</v>
      </c>
      <c r="R260" s="979">
        <f>_xlfn.XLOOKUP($D260,Help2!$D:$D,Help2!N:N)</f>
        <v>7316.1459825272314</v>
      </c>
      <c r="S260" s="979">
        <f>_xlfn.XLOOKUP($D260,Help2!$D:$D,Help2!O:O)</f>
        <v>7260.4768440997805</v>
      </c>
      <c r="T260" s="979">
        <f>_xlfn.XLOOKUP($D260,Help2!$D:$D,Help2!P:P)</f>
        <v>800</v>
      </c>
      <c r="U260" s="979">
        <f>_xlfn.XLOOKUP($D260,Help2!$D:$D,Help2!Q:Q)</f>
        <v>450</v>
      </c>
      <c r="V260" s="979">
        <f>_xlfn.XLOOKUP($D260,Help2!$D:$D,Help2!R:R)</f>
        <v>80</v>
      </c>
      <c r="W260" s="979">
        <f>_xlfn.XLOOKUP($D260,Help2!$D:$D,Help2!S:S)</f>
        <v>22000</v>
      </c>
      <c r="Y260" s="979">
        <f>_xlfn.XLOOKUP($D260,Help2!$D:$D,Help2!V:V)</f>
        <v>7813</v>
      </c>
      <c r="Z260" s="979">
        <f>_xlfn.XLOOKUP($D260,Help2!$D:$D,Help2!W:W)</f>
        <v>3440</v>
      </c>
      <c r="AA260" s="979">
        <f>_xlfn.XLOOKUP($D260,Help2!$D:$D,Help2!X:X)</f>
        <v>0</v>
      </c>
      <c r="AB260" s="979">
        <f>_xlfn.XLOOKUP($D260,Help2!$D:$D,Help2!Y:Y)</f>
        <v>6109</v>
      </c>
      <c r="AC260" s="979">
        <f>_xlfn.XLOOKUP($D260,Help2!$D:$D,Help2!Z:Z)</f>
        <v>720</v>
      </c>
      <c r="AD260" s="979">
        <f>_xlfn.XLOOKUP($D260,Help2!$D:$D,Help2!AA:AA)</f>
        <v>1219.2668545196996</v>
      </c>
      <c r="AE260" s="979">
        <f>_xlfn.XLOOKUP($D260,Help2!$D:$D,Help2!AB:AB)</f>
        <v>1120</v>
      </c>
      <c r="AF260" s="979">
        <f>_xlfn.XLOOKUP($D260,Help2!$D:$D,Help2!AC:AC)</f>
        <v>760</v>
      </c>
      <c r="AG260" s="979">
        <f>_xlfn.XLOOKUP($D260,Help2!$D:$D,Help2!AD:AD)</f>
        <v>810</v>
      </c>
      <c r="AH260" s="979">
        <f>_xlfn.XLOOKUP($D260,Help2!$D:$D,Help2!AE:AE)</f>
        <v>837.00000000000023</v>
      </c>
      <c r="AI260" s="979">
        <f>_xlfn.XLOOKUP($D260,Help2!$D:$D,Help2!AF:AF)</f>
        <v>3459.6</v>
      </c>
      <c r="AJ260" s="979">
        <f>_xlfn.XLOOKUP($D260,Help2!$D:$D,Help2!AG:AG)</f>
        <v>329.48735257680573</v>
      </c>
      <c r="AK260" s="979">
        <f>_xlfn.XLOOKUP($D260,Help2!$D:$D,Help2!AH:AH)</f>
        <v>8698.0035952009603</v>
      </c>
      <c r="AL260" s="979">
        <f>_xlfn.XLOOKUP($D260,Help2!$D:$D,Help2!AI:AI)</f>
        <v>662.4</v>
      </c>
      <c r="AM260" s="979">
        <f>_xlfn.XLOOKUP($D260,Help2!$D:$D,Help2!AJ:AJ)</f>
        <v>0</v>
      </c>
      <c r="AN260" s="979">
        <f>_xlfn.XLOOKUP($D260,Help2!$D:$D,Help2!AK:AK)</f>
        <v>0</v>
      </c>
    </row>
    <row r="261" spans="1:40" x14ac:dyDescent="0.2">
      <c r="A261" s="1">
        <v>45185</v>
      </c>
      <c r="B261">
        <f t="shared" si="22"/>
        <v>9</v>
      </c>
      <c r="C261">
        <f t="shared" si="23"/>
        <v>2023</v>
      </c>
      <c r="D261" s="872" t="str">
        <f t="shared" si="24"/>
        <v>09´2023</v>
      </c>
      <c r="F261" s="2">
        <f t="shared" si="25"/>
        <v>24</v>
      </c>
      <c r="G261" s="3">
        <f t="shared" si="26"/>
        <v>3.5842293906810034E-2</v>
      </c>
      <c r="H261" s="5">
        <f t="shared" si="27"/>
        <v>1</v>
      </c>
      <c r="I261" s="979">
        <f>_xlfn.XLOOKUP($D261,Help2!$D:$D,Help2!H:H)</f>
        <v>18082</v>
      </c>
      <c r="J261" s="979">
        <f>_xlfn.XLOOKUP($D261,Help2!$D:$D,Help2!I:I)</f>
        <v>11253</v>
      </c>
      <c r="K261" s="979">
        <f>_xlfn.XLOOKUP($D261,Help2!$D:$D,Help2!J:J)</f>
        <v>3458</v>
      </c>
      <c r="L261" s="979">
        <f>_xlfn.XLOOKUP($D261,Help2!$D:$D,Help2!K:K)</f>
        <v>2630</v>
      </c>
      <c r="M261" s="979">
        <f>_xlfn.XLOOKUP($D261,Help2!$D:$D,Help2!L:L)</f>
        <v>7316.1459825272314</v>
      </c>
      <c r="N261" s="979">
        <f>_xlfn.XLOOKUP($D261,Help2!$D:$D,Help2!M:M)</f>
        <v>9362.1103866551093</v>
      </c>
      <c r="P261" s="979">
        <f>_xlfn.XLOOKUP($D261,Help2!$D:$D,Help2!F:F)</f>
        <v>669.6</v>
      </c>
      <c r="Q261" s="979">
        <f t="shared" ref="Q261:Q275" si="28">(EOMONTH(A261,0)-EOMONTH(A261,-1))*24</f>
        <v>720</v>
      </c>
      <c r="R261" s="979">
        <f>_xlfn.XLOOKUP($D261,Help2!$D:$D,Help2!N:N)</f>
        <v>7316.1459825272314</v>
      </c>
      <c r="S261" s="979">
        <f>_xlfn.XLOOKUP($D261,Help2!$D:$D,Help2!O:O)</f>
        <v>7260.4768440997805</v>
      </c>
      <c r="T261" s="979">
        <f>_xlfn.XLOOKUP($D261,Help2!$D:$D,Help2!P:P)</f>
        <v>800</v>
      </c>
      <c r="U261" s="979">
        <f>_xlfn.XLOOKUP($D261,Help2!$D:$D,Help2!Q:Q)</f>
        <v>450</v>
      </c>
      <c r="V261" s="979">
        <f>_xlfn.XLOOKUP($D261,Help2!$D:$D,Help2!R:R)</f>
        <v>80</v>
      </c>
      <c r="W261" s="979">
        <f>_xlfn.XLOOKUP($D261,Help2!$D:$D,Help2!S:S)</f>
        <v>22000</v>
      </c>
      <c r="Y261" s="979">
        <f>_xlfn.XLOOKUP($D261,Help2!$D:$D,Help2!V:V)</f>
        <v>7813</v>
      </c>
      <c r="Z261" s="979">
        <f>_xlfn.XLOOKUP($D261,Help2!$D:$D,Help2!W:W)</f>
        <v>3440</v>
      </c>
      <c r="AA261" s="979">
        <f>_xlfn.XLOOKUP($D261,Help2!$D:$D,Help2!X:X)</f>
        <v>0</v>
      </c>
      <c r="AB261" s="979">
        <f>_xlfn.XLOOKUP($D261,Help2!$D:$D,Help2!Y:Y)</f>
        <v>6109</v>
      </c>
      <c r="AC261" s="979">
        <f>_xlfn.XLOOKUP($D261,Help2!$D:$D,Help2!Z:Z)</f>
        <v>720</v>
      </c>
      <c r="AD261" s="979">
        <f>_xlfn.XLOOKUP($D261,Help2!$D:$D,Help2!AA:AA)</f>
        <v>1219.2668545196996</v>
      </c>
      <c r="AE261" s="979">
        <f>_xlfn.XLOOKUP($D261,Help2!$D:$D,Help2!AB:AB)</f>
        <v>1120</v>
      </c>
      <c r="AF261" s="979">
        <f>_xlfn.XLOOKUP($D261,Help2!$D:$D,Help2!AC:AC)</f>
        <v>760</v>
      </c>
      <c r="AG261" s="979">
        <f>_xlfn.XLOOKUP($D261,Help2!$D:$D,Help2!AD:AD)</f>
        <v>810</v>
      </c>
      <c r="AH261" s="979">
        <f>_xlfn.XLOOKUP($D261,Help2!$D:$D,Help2!AE:AE)</f>
        <v>837.00000000000023</v>
      </c>
      <c r="AI261" s="979">
        <f>_xlfn.XLOOKUP($D261,Help2!$D:$D,Help2!AF:AF)</f>
        <v>3459.6</v>
      </c>
      <c r="AJ261" s="979">
        <f>_xlfn.XLOOKUP($D261,Help2!$D:$D,Help2!AG:AG)</f>
        <v>329.48735257680573</v>
      </c>
      <c r="AK261" s="979">
        <f>_xlfn.XLOOKUP($D261,Help2!$D:$D,Help2!AH:AH)</f>
        <v>8698.0035952009603</v>
      </c>
      <c r="AL261" s="979">
        <f>_xlfn.XLOOKUP($D261,Help2!$D:$D,Help2!AI:AI)</f>
        <v>662.4</v>
      </c>
      <c r="AM261" s="979">
        <f>_xlfn.XLOOKUP($D261,Help2!$D:$D,Help2!AJ:AJ)</f>
        <v>0</v>
      </c>
      <c r="AN261" s="979">
        <f>_xlfn.XLOOKUP($D261,Help2!$D:$D,Help2!AK:AK)</f>
        <v>0</v>
      </c>
    </row>
    <row r="262" spans="1:40" x14ac:dyDescent="0.2">
      <c r="A262" s="1">
        <v>45186</v>
      </c>
      <c r="B262">
        <f t="shared" si="22"/>
        <v>9</v>
      </c>
      <c r="C262">
        <f t="shared" si="23"/>
        <v>2023</v>
      </c>
      <c r="D262" s="872" t="str">
        <f t="shared" si="24"/>
        <v>09´2023</v>
      </c>
      <c r="F262" s="2">
        <f t="shared" si="25"/>
        <v>24</v>
      </c>
      <c r="G262" s="3">
        <f t="shared" si="26"/>
        <v>3.5842293906810034E-2</v>
      </c>
      <c r="H262" s="5">
        <f t="shared" si="27"/>
        <v>1</v>
      </c>
      <c r="I262" s="979">
        <f>_xlfn.XLOOKUP($D262,Help2!$D:$D,Help2!H:H)</f>
        <v>18082</v>
      </c>
      <c r="J262" s="979">
        <f>_xlfn.XLOOKUP($D262,Help2!$D:$D,Help2!I:I)</f>
        <v>11253</v>
      </c>
      <c r="K262" s="979">
        <f>_xlfn.XLOOKUP($D262,Help2!$D:$D,Help2!J:J)</f>
        <v>3458</v>
      </c>
      <c r="L262" s="979">
        <f>_xlfn.XLOOKUP($D262,Help2!$D:$D,Help2!K:K)</f>
        <v>2630</v>
      </c>
      <c r="M262" s="979">
        <f>_xlfn.XLOOKUP($D262,Help2!$D:$D,Help2!L:L)</f>
        <v>7316.1459825272314</v>
      </c>
      <c r="N262" s="979">
        <f>_xlfn.XLOOKUP($D262,Help2!$D:$D,Help2!M:M)</f>
        <v>9362.1103866551093</v>
      </c>
      <c r="P262" s="979">
        <f>_xlfn.XLOOKUP($D262,Help2!$D:$D,Help2!F:F)</f>
        <v>669.6</v>
      </c>
      <c r="Q262" s="979">
        <f t="shared" si="28"/>
        <v>720</v>
      </c>
      <c r="R262" s="979">
        <f>_xlfn.XLOOKUP($D262,Help2!$D:$D,Help2!N:N)</f>
        <v>7316.1459825272314</v>
      </c>
      <c r="S262" s="979">
        <f>_xlfn.XLOOKUP($D262,Help2!$D:$D,Help2!O:O)</f>
        <v>7260.4768440997805</v>
      </c>
      <c r="T262" s="979">
        <f>_xlfn.XLOOKUP($D262,Help2!$D:$D,Help2!P:P)</f>
        <v>800</v>
      </c>
      <c r="U262" s="979">
        <f>_xlfn.XLOOKUP($D262,Help2!$D:$D,Help2!Q:Q)</f>
        <v>450</v>
      </c>
      <c r="V262" s="979">
        <f>_xlfn.XLOOKUP($D262,Help2!$D:$D,Help2!R:R)</f>
        <v>80</v>
      </c>
      <c r="W262" s="979">
        <f>_xlfn.XLOOKUP($D262,Help2!$D:$D,Help2!S:S)</f>
        <v>22000</v>
      </c>
      <c r="Y262" s="979">
        <f>_xlfn.XLOOKUP($D262,Help2!$D:$D,Help2!V:V)</f>
        <v>7813</v>
      </c>
      <c r="Z262" s="979">
        <f>_xlfn.XLOOKUP($D262,Help2!$D:$D,Help2!W:W)</f>
        <v>3440</v>
      </c>
      <c r="AA262" s="979">
        <f>_xlfn.XLOOKUP($D262,Help2!$D:$D,Help2!X:X)</f>
        <v>0</v>
      </c>
      <c r="AB262" s="979">
        <f>_xlfn.XLOOKUP($D262,Help2!$D:$D,Help2!Y:Y)</f>
        <v>6109</v>
      </c>
      <c r="AC262" s="979">
        <f>_xlfn.XLOOKUP($D262,Help2!$D:$D,Help2!Z:Z)</f>
        <v>720</v>
      </c>
      <c r="AD262" s="979">
        <f>_xlfn.XLOOKUP($D262,Help2!$D:$D,Help2!AA:AA)</f>
        <v>1219.2668545196996</v>
      </c>
      <c r="AE262" s="979">
        <f>_xlfn.XLOOKUP($D262,Help2!$D:$D,Help2!AB:AB)</f>
        <v>1120</v>
      </c>
      <c r="AF262" s="979">
        <f>_xlfn.XLOOKUP($D262,Help2!$D:$D,Help2!AC:AC)</f>
        <v>760</v>
      </c>
      <c r="AG262" s="979">
        <f>_xlfn.XLOOKUP($D262,Help2!$D:$D,Help2!AD:AD)</f>
        <v>810</v>
      </c>
      <c r="AH262" s="979">
        <f>_xlfn.XLOOKUP($D262,Help2!$D:$D,Help2!AE:AE)</f>
        <v>837.00000000000023</v>
      </c>
      <c r="AI262" s="979">
        <f>_xlfn.XLOOKUP($D262,Help2!$D:$D,Help2!AF:AF)</f>
        <v>3459.6</v>
      </c>
      <c r="AJ262" s="979">
        <f>_xlfn.XLOOKUP($D262,Help2!$D:$D,Help2!AG:AG)</f>
        <v>329.48735257680573</v>
      </c>
      <c r="AK262" s="979">
        <f>_xlfn.XLOOKUP($D262,Help2!$D:$D,Help2!AH:AH)</f>
        <v>8698.0035952009603</v>
      </c>
      <c r="AL262" s="979">
        <f>_xlfn.XLOOKUP($D262,Help2!$D:$D,Help2!AI:AI)</f>
        <v>662.4</v>
      </c>
      <c r="AM262" s="979">
        <f>_xlfn.XLOOKUP($D262,Help2!$D:$D,Help2!AJ:AJ)</f>
        <v>0</v>
      </c>
      <c r="AN262" s="979">
        <f>_xlfn.XLOOKUP($D262,Help2!$D:$D,Help2!AK:AK)</f>
        <v>0</v>
      </c>
    </row>
    <row r="263" spans="1:40" x14ac:dyDescent="0.2">
      <c r="A263" s="1">
        <v>45187</v>
      </c>
      <c r="B263">
        <f t="shared" si="22"/>
        <v>9</v>
      </c>
      <c r="C263">
        <f t="shared" si="23"/>
        <v>2023</v>
      </c>
      <c r="D263" s="872" t="str">
        <f t="shared" si="24"/>
        <v>09´2023</v>
      </c>
      <c r="F263" s="2">
        <f t="shared" si="25"/>
        <v>24</v>
      </c>
      <c r="G263" s="3">
        <f t="shared" si="26"/>
        <v>3.5842293906810034E-2</v>
      </c>
      <c r="H263" s="5">
        <f t="shared" si="27"/>
        <v>1</v>
      </c>
      <c r="I263" s="979">
        <f>_xlfn.XLOOKUP($D263,Help2!$D:$D,Help2!H:H)</f>
        <v>18082</v>
      </c>
      <c r="J263" s="979">
        <f>_xlfn.XLOOKUP($D263,Help2!$D:$D,Help2!I:I)</f>
        <v>11253</v>
      </c>
      <c r="K263" s="979">
        <f>_xlfn.XLOOKUP($D263,Help2!$D:$D,Help2!J:J)</f>
        <v>3458</v>
      </c>
      <c r="L263" s="979">
        <f>_xlfn.XLOOKUP($D263,Help2!$D:$D,Help2!K:K)</f>
        <v>2630</v>
      </c>
      <c r="M263" s="979">
        <f>_xlfn.XLOOKUP($D263,Help2!$D:$D,Help2!L:L)</f>
        <v>7316.1459825272314</v>
      </c>
      <c r="N263" s="979">
        <f>_xlfn.XLOOKUP($D263,Help2!$D:$D,Help2!M:M)</f>
        <v>9362.1103866551093</v>
      </c>
      <c r="P263" s="979">
        <f>_xlfn.XLOOKUP($D263,Help2!$D:$D,Help2!F:F)</f>
        <v>669.6</v>
      </c>
      <c r="Q263" s="979">
        <f t="shared" si="28"/>
        <v>720</v>
      </c>
      <c r="R263" s="979">
        <f>_xlfn.XLOOKUP($D263,Help2!$D:$D,Help2!N:N)</f>
        <v>7316.1459825272314</v>
      </c>
      <c r="S263" s="979">
        <f>_xlfn.XLOOKUP($D263,Help2!$D:$D,Help2!O:O)</f>
        <v>7260.4768440997805</v>
      </c>
      <c r="T263" s="979">
        <f>_xlfn.XLOOKUP($D263,Help2!$D:$D,Help2!P:P)</f>
        <v>800</v>
      </c>
      <c r="U263" s="979">
        <f>_xlfn.XLOOKUP($D263,Help2!$D:$D,Help2!Q:Q)</f>
        <v>450</v>
      </c>
      <c r="V263" s="979">
        <f>_xlfn.XLOOKUP($D263,Help2!$D:$D,Help2!R:R)</f>
        <v>80</v>
      </c>
      <c r="W263" s="979">
        <f>_xlfn.XLOOKUP($D263,Help2!$D:$D,Help2!S:S)</f>
        <v>22000</v>
      </c>
      <c r="Y263" s="979">
        <f>_xlfn.XLOOKUP($D263,Help2!$D:$D,Help2!V:V)</f>
        <v>7813</v>
      </c>
      <c r="Z263" s="979">
        <f>_xlfn.XLOOKUP($D263,Help2!$D:$D,Help2!W:W)</f>
        <v>3440</v>
      </c>
      <c r="AA263" s="979">
        <f>_xlfn.XLOOKUP($D263,Help2!$D:$D,Help2!X:X)</f>
        <v>0</v>
      </c>
      <c r="AB263" s="979">
        <f>_xlfn.XLOOKUP($D263,Help2!$D:$D,Help2!Y:Y)</f>
        <v>6109</v>
      </c>
      <c r="AC263" s="979">
        <f>_xlfn.XLOOKUP($D263,Help2!$D:$D,Help2!Z:Z)</f>
        <v>720</v>
      </c>
      <c r="AD263" s="979">
        <f>_xlfn.XLOOKUP($D263,Help2!$D:$D,Help2!AA:AA)</f>
        <v>1219.2668545196996</v>
      </c>
      <c r="AE263" s="979">
        <f>_xlfn.XLOOKUP($D263,Help2!$D:$D,Help2!AB:AB)</f>
        <v>1120</v>
      </c>
      <c r="AF263" s="979">
        <f>_xlfn.XLOOKUP($D263,Help2!$D:$D,Help2!AC:AC)</f>
        <v>760</v>
      </c>
      <c r="AG263" s="979">
        <f>_xlfn.XLOOKUP($D263,Help2!$D:$D,Help2!AD:AD)</f>
        <v>810</v>
      </c>
      <c r="AH263" s="979">
        <f>_xlfn.XLOOKUP($D263,Help2!$D:$D,Help2!AE:AE)</f>
        <v>837.00000000000023</v>
      </c>
      <c r="AI263" s="979">
        <f>_xlfn.XLOOKUP($D263,Help2!$D:$D,Help2!AF:AF)</f>
        <v>3459.6</v>
      </c>
      <c r="AJ263" s="979">
        <f>_xlfn.XLOOKUP($D263,Help2!$D:$D,Help2!AG:AG)</f>
        <v>329.48735257680573</v>
      </c>
      <c r="AK263" s="979">
        <f>_xlfn.XLOOKUP($D263,Help2!$D:$D,Help2!AH:AH)</f>
        <v>8698.0035952009603</v>
      </c>
      <c r="AL263" s="979">
        <f>_xlfn.XLOOKUP($D263,Help2!$D:$D,Help2!AI:AI)</f>
        <v>662.4</v>
      </c>
      <c r="AM263" s="979">
        <f>_xlfn.XLOOKUP($D263,Help2!$D:$D,Help2!AJ:AJ)</f>
        <v>0</v>
      </c>
      <c r="AN263" s="979">
        <f>_xlfn.XLOOKUP($D263,Help2!$D:$D,Help2!AK:AK)</f>
        <v>0</v>
      </c>
    </row>
    <row r="264" spans="1:40" x14ac:dyDescent="0.2">
      <c r="A264" s="1">
        <v>45188</v>
      </c>
      <c r="B264">
        <f t="shared" si="22"/>
        <v>9</v>
      </c>
      <c r="C264">
        <f t="shared" si="23"/>
        <v>2023</v>
      </c>
      <c r="D264" s="872" t="str">
        <f t="shared" si="24"/>
        <v>09´2023</v>
      </c>
      <c r="F264" s="2">
        <f t="shared" si="25"/>
        <v>24</v>
      </c>
      <c r="G264" s="3">
        <f t="shared" si="26"/>
        <v>3.5842293906810034E-2</v>
      </c>
      <c r="H264" s="5">
        <f t="shared" si="27"/>
        <v>1</v>
      </c>
      <c r="I264" s="979">
        <f>_xlfn.XLOOKUP($D264,Help2!$D:$D,Help2!H:H)</f>
        <v>18082</v>
      </c>
      <c r="J264" s="979">
        <f>_xlfn.XLOOKUP($D264,Help2!$D:$D,Help2!I:I)</f>
        <v>11253</v>
      </c>
      <c r="K264" s="979">
        <f>_xlfn.XLOOKUP($D264,Help2!$D:$D,Help2!J:J)</f>
        <v>3458</v>
      </c>
      <c r="L264" s="979">
        <f>_xlfn.XLOOKUP($D264,Help2!$D:$D,Help2!K:K)</f>
        <v>2630</v>
      </c>
      <c r="M264" s="979">
        <f>_xlfn.XLOOKUP($D264,Help2!$D:$D,Help2!L:L)</f>
        <v>7316.1459825272314</v>
      </c>
      <c r="N264" s="979">
        <f>_xlfn.XLOOKUP($D264,Help2!$D:$D,Help2!M:M)</f>
        <v>9362.1103866551093</v>
      </c>
      <c r="P264" s="979">
        <f>_xlfn.XLOOKUP($D264,Help2!$D:$D,Help2!F:F)</f>
        <v>669.6</v>
      </c>
      <c r="Q264" s="979">
        <f t="shared" si="28"/>
        <v>720</v>
      </c>
      <c r="R264" s="979">
        <f>_xlfn.XLOOKUP($D264,Help2!$D:$D,Help2!N:N)</f>
        <v>7316.1459825272314</v>
      </c>
      <c r="S264" s="979">
        <f>_xlfn.XLOOKUP($D264,Help2!$D:$D,Help2!O:O)</f>
        <v>7260.4768440997805</v>
      </c>
      <c r="T264" s="979">
        <f>_xlfn.XLOOKUP($D264,Help2!$D:$D,Help2!P:P)</f>
        <v>800</v>
      </c>
      <c r="U264" s="979">
        <f>_xlfn.XLOOKUP($D264,Help2!$D:$D,Help2!Q:Q)</f>
        <v>450</v>
      </c>
      <c r="V264" s="979">
        <f>_xlfn.XLOOKUP($D264,Help2!$D:$D,Help2!R:R)</f>
        <v>80</v>
      </c>
      <c r="W264" s="979">
        <f>_xlfn.XLOOKUP($D264,Help2!$D:$D,Help2!S:S)</f>
        <v>22000</v>
      </c>
      <c r="Y264" s="979">
        <f>_xlfn.XLOOKUP($D264,Help2!$D:$D,Help2!V:V)</f>
        <v>7813</v>
      </c>
      <c r="Z264" s="979">
        <f>_xlfn.XLOOKUP($D264,Help2!$D:$D,Help2!W:W)</f>
        <v>3440</v>
      </c>
      <c r="AA264" s="979">
        <f>_xlfn.XLOOKUP($D264,Help2!$D:$D,Help2!X:X)</f>
        <v>0</v>
      </c>
      <c r="AB264" s="979">
        <f>_xlfn.XLOOKUP($D264,Help2!$D:$D,Help2!Y:Y)</f>
        <v>6109</v>
      </c>
      <c r="AC264" s="979">
        <f>_xlfn.XLOOKUP($D264,Help2!$D:$D,Help2!Z:Z)</f>
        <v>720</v>
      </c>
      <c r="AD264" s="979">
        <f>_xlfn.XLOOKUP($D264,Help2!$D:$D,Help2!AA:AA)</f>
        <v>1219.2668545196996</v>
      </c>
      <c r="AE264" s="979">
        <f>_xlfn.XLOOKUP($D264,Help2!$D:$D,Help2!AB:AB)</f>
        <v>1120</v>
      </c>
      <c r="AF264" s="979">
        <f>_xlfn.XLOOKUP($D264,Help2!$D:$D,Help2!AC:AC)</f>
        <v>760</v>
      </c>
      <c r="AG264" s="979">
        <f>_xlfn.XLOOKUP($D264,Help2!$D:$D,Help2!AD:AD)</f>
        <v>810</v>
      </c>
      <c r="AH264" s="979">
        <f>_xlfn.XLOOKUP($D264,Help2!$D:$D,Help2!AE:AE)</f>
        <v>837.00000000000023</v>
      </c>
      <c r="AI264" s="979">
        <f>_xlfn.XLOOKUP($D264,Help2!$D:$D,Help2!AF:AF)</f>
        <v>3459.6</v>
      </c>
      <c r="AJ264" s="979">
        <f>_xlfn.XLOOKUP($D264,Help2!$D:$D,Help2!AG:AG)</f>
        <v>329.48735257680573</v>
      </c>
      <c r="AK264" s="979">
        <f>_xlfn.XLOOKUP($D264,Help2!$D:$D,Help2!AH:AH)</f>
        <v>8698.0035952009603</v>
      </c>
      <c r="AL264" s="979">
        <f>_xlfn.XLOOKUP($D264,Help2!$D:$D,Help2!AI:AI)</f>
        <v>662.4</v>
      </c>
      <c r="AM264" s="979">
        <f>_xlfn.XLOOKUP($D264,Help2!$D:$D,Help2!AJ:AJ)</f>
        <v>0</v>
      </c>
      <c r="AN264" s="979">
        <f>_xlfn.XLOOKUP($D264,Help2!$D:$D,Help2!AK:AK)</f>
        <v>0</v>
      </c>
    </row>
    <row r="265" spans="1:40" x14ac:dyDescent="0.2">
      <c r="A265" s="1">
        <v>45189</v>
      </c>
      <c r="B265">
        <f t="shared" si="22"/>
        <v>9</v>
      </c>
      <c r="C265">
        <f t="shared" si="23"/>
        <v>2023</v>
      </c>
      <c r="D265" s="872" t="str">
        <f t="shared" si="24"/>
        <v>09´2023</v>
      </c>
      <c r="F265" s="2">
        <f t="shared" si="25"/>
        <v>24</v>
      </c>
      <c r="G265" s="3">
        <f t="shared" si="26"/>
        <v>3.5842293906810034E-2</v>
      </c>
      <c r="H265" s="5">
        <f t="shared" si="27"/>
        <v>1</v>
      </c>
      <c r="I265" s="979">
        <f>_xlfn.XLOOKUP($D265,Help2!$D:$D,Help2!H:H)</f>
        <v>18082</v>
      </c>
      <c r="J265" s="979">
        <f>_xlfn.XLOOKUP($D265,Help2!$D:$D,Help2!I:I)</f>
        <v>11253</v>
      </c>
      <c r="K265" s="979">
        <f>_xlfn.XLOOKUP($D265,Help2!$D:$D,Help2!J:J)</f>
        <v>3458</v>
      </c>
      <c r="L265" s="979">
        <f>_xlfn.XLOOKUP($D265,Help2!$D:$D,Help2!K:K)</f>
        <v>2630</v>
      </c>
      <c r="M265" s="979">
        <f>_xlfn.XLOOKUP($D265,Help2!$D:$D,Help2!L:L)</f>
        <v>7316.1459825272314</v>
      </c>
      <c r="N265" s="979">
        <f>_xlfn.XLOOKUP($D265,Help2!$D:$D,Help2!M:M)</f>
        <v>9362.1103866551093</v>
      </c>
      <c r="P265" s="979">
        <f>_xlfn.XLOOKUP($D265,Help2!$D:$D,Help2!F:F)</f>
        <v>669.6</v>
      </c>
      <c r="Q265" s="979">
        <f t="shared" si="28"/>
        <v>720</v>
      </c>
      <c r="R265" s="979">
        <f>_xlfn.XLOOKUP($D265,Help2!$D:$D,Help2!N:N)</f>
        <v>7316.1459825272314</v>
      </c>
      <c r="S265" s="979">
        <f>_xlfn.XLOOKUP($D265,Help2!$D:$D,Help2!O:O)</f>
        <v>7260.4768440997805</v>
      </c>
      <c r="T265" s="979">
        <f>_xlfn.XLOOKUP($D265,Help2!$D:$D,Help2!P:P)</f>
        <v>800</v>
      </c>
      <c r="U265" s="979">
        <f>_xlfn.XLOOKUP($D265,Help2!$D:$D,Help2!Q:Q)</f>
        <v>450</v>
      </c>
      <c r="V265" s="979">
        <f>_xlfn.XLOOKUP($D265,Help2!$D:$D,Help2!R:R)</f>
        <v>80</v>
      </c>
      <c r="W265" s="979">
        <f>_xlfn.XLOOKUP($D265,Help2!$D:$D,Help2!S:S)</f>
        <v>22000</v>
      </c>
      <c r="Y265" s="979">
        <f>_xlfn.XLOOKUP($D265,Help2!$D:$D,Help2!V:V)</f>
        <v>7813</v>
      </c>
      <c r="Z265" s="979">
        <f>_xlfn.XLOOKUP($D265,Help2!$D:$D,Help2!W:W)</f>
        <v>3440</v>
      </c>
      <c r="AA265" s="979">
        <f>_xlfn.XLOOKUP($D265,Help2!$D:$D,Help2!X:X)</f>
        <v>0</v>
      </c>
      <c r="AB265" s="979">
        <f>_xlfn.XLOOKUP($D265,Help2!$D:$D,Help2!Y:Y)</f>
        <v>6109</v>
      </c>
      <c r="AC265" s="979">
        <f>_xlfn.XLOOKUP($D265,Help2!$D:$D,Help2!Z:Z)</f>
        <v>720</v>
      </c>
      <c r="AD265" s="979">
        <f>_xlfn.XLOOKUP($D265,Help2!$D:$D,Help2!AA:AA)</f>
        <v>1219.2668545196996</v>
      </c>
      <c r="AE265" s="979">
        <f>_xlfn.XLOOKUP($D265,Help2!$D:$D,Help2!AB:AB)</f>
        <v>1120</v>
      </c>
      <c r="AF265" s="979">
        <f>_xlfn.XLOOKUP($D265,Help2!$D:$D,Help2!AC:AC)</f>
        <v>760</v>
      </c>
      <c r="AG265" s="979">
        <f>_xlfn.XLOOKUP($D265,Help2!$D:$D,Help2!AD:AD)</f>
        <v>810</v>
      </c>
      <c r="AH265" s="979">
        <f>_xlfn.XLOOKUP($D265,Help2!$D:$D,Help2!AE:AE)</f>
        <v>837.00000000000023</v>
      </c>
      <c r="AI265" s="979">
        <f>_xlfn.XLOOKUP($D265,Help2!$D:$D,Help2!AF:AF)</f>
        <v>3459.6</v>
      </c>
      <c r="AJ265" s="979">
        <f>_xlfn.XLOOKUP($D265,Help2!$D:$D,Help2!AG:AG)</f>
        <v>329.48735257680573</v>
      </c>
      <c r="AK265" s="979">
        <f>_xlfn.XLOOKUP($D265,Help2!$D:$D,Help2!AH:AH)</f>
        <v>8698.0035952009603</v>
      </c>
      <c r="AL265" s="979">
        <f>_xlfn.XLOOKUP($D265,Help2!$D:$D,Help2!AI:AI)</f>
        <v>662.4</v>
      </c>
      <c r="AM265" s="979">
        <f>_xlfn.XLOOKUP($D265,Help2!$D:$D,Help2!AJ:AJ)</f>
        <v>0</v>
      </c>
      <c r="AN265" s="979">
        <f>_xlfn.XLOOKUP($D265,Help2!$D:$D,Help2!AK:AK)</f>
        <v>0</v>
      </c>
    </row>
    <row r="266" spans="1:40" x14ac:dyDescent="0.2">
      <c r="A266" s="1">
        <v>45190</v>
      </c>
      <c r="B266">
        <f t="shared" si="22"/>
        <v>9</v>
      </c>
      <c r="C266">
        <f t="shared" si="23"/>
        <v>2023</v>
      </c>
      <c r="D266" s="872" t="str">
        <f t="shared" si="24"/>
        <v>09´2023</v>
      </c>
      <c r="F266" s="2">
        <f t="shared" si="25"/>
        <v>24</v>
      </c>
      <c r="G266" s="3">
        <f t="shared" si="26"/>
        <v>3.5842293906810034E-2</v>
      </c>
      <c r="H266" s="5">
        <f t="shared" si="27"/>
        <v>1</v>
      </c>
      <c r="I266" s="979">
        <f>_xlfn.XLOOKUP($D266,Help2!$D:$D,Help2!H:H)</f>
        <v>18082</v>
      </c>
      <c r="J266" s="979">
        <f>_xlfn.XLOOKUP($D266,Help2!$D:$D,Help2!I:I)</f>
        <v>11253</v>
      </c>
      <c r="K266" s="979">
        <f>_xlfn.XLOOKUP($D266,Help2!$D:$D,Help2!J:J)</f>
        <v>3458</v>
      </c>
      <c r="L266" s="979">
        <f>_xlfn.XLOOKUP($D266,Help2!$D:$D,Help2!K:K)</f>
        <v>2630</v>
      </c>
      <c r="M266" s="979">
        <f>_xlfn.XLOOKUP($D266,Help2!$D:$D,Help2!L:L)</f>
        <v>7316.1459825272314</v>
      </c>
      <c r="N266" s="979">
        <f>_xlfn.XLOOKUP($D266,Help2!$D:$D,Help2!M:M)</f>
        <v>9362.1103866551093</v>
      </c>
      <c r="P266" s="979">
        <f>_xlfn.XLOOKUP($D266,Help2!$D:$D,Help2!F:F)</f>
        <v>669.6</v>
      </c>
      <c r="Q266" s="979">
        <f t="shared" si="28"/>
        <v>720</v>
      </c>
      <c r="R266" s="979">
        <f>_xlfn.XLOOKUP($D266,Help2!$D:$D,Help2!N:N)</f>
        <v>7316.1459825272314</v>
      </c>
      <c r="S266" s="979">
        <f>_xlfn.XLOOKUP($D266,Help2!$D:$D,Help2!O:O)</f>
        <v>7260.4768440997805</v>
      </c>
      <c r="T266" s="979">
        <f>_xlfn.XLOOKUP($D266,Help2!$D:$D,Help2!P:P)</f>
        <v>800</v>
      </c>
      <c r="U266" s="979">
        <f>_xlfn.XLOOKUP($D266,Help2!$D:$D,Help2!Q:Q)</f>
        <v>450</v>
      </c>
      <c r="V266" s="979">
        <f>_xlfn.XLOOKUP($D266,Help2!$D:$D,Help2!R:R)</f>
        <v>80</v>
      </c>
      <c r="W266" s="979">
        <f>_xlfn.XLOOKUP($D266,Help2!$D:$D,Help2!S:S)</f>
        <v>22000</v>
      </c>
      <c r="Y266" s="979">
        <f>_xlfn.XLOOKUP($D266,Help2!$D:$D,Help2!V:V)</f>
        <v>7813</v>
      </c>
      <c r="Z266" s="979">
        <f>_xlfn.XLOOKUP($D266,Help2!$D:$D,Help2!W:W)</f>
        <v>3440</v>
      </c>
      <c r="AA266" s="979">
        <f>_xlfn.XLOOKUP($D266,Help2!$D:$D,Help2!X:X)</f>
        <v>0</v>
      </c>
      <c r="AB266" s="979">
        <f>_xlfn.XLOOKUP($D266,Help2!$D:$D,Help2!Y:Y)</f>
        <v>6109</v>
      </c>
      <c r="AC266" s="979">
        <f>_xlfn.XLOOKUP($D266,Help2!$D:$D,Help2!Z:Z)</f>
        <v>720</v>
      </c>
      <c r="AD266" s="979">
        <f>_xlfn.XLOOKUP($D266,Help2!$D:$D,Help2!AA:AA)</f>
        <v>1219.2668545196996</v>
      </c>
      <c r="AE266" s="979">
        <f>_xlfn.XLOOKUP($D266,Help2!$D:$D,Help2!AB:AB)</f>
        <v>1120</v>
      </c>
      <c r="AF266" s="979">
        <f>_xlfn.XLOOKUP($D266,Help2!$D:$D,Help2!AC:AC)</f>
        <v>760</v>
      </c>
      <c r="AG266" s="979">
        <f>_xlfn.XLOOKUP($D266,Help2!$D:$D,Help2!AD:AD)</f>
        <v>810</v>
      </c>
      <c r="AH266" s="979">
        <f>_xlfn.XLOOKUP($D266,Help2!$D:$D,Help2!AE:AE)</f>
        <v>837.00000000000023</v>
      </c>
      <c r="AI266" s="979">
        <f>_xlfn.XLOOKUP($D266,Help2!$D:$D,Help2!AF:AF)</f>
        <v>3459.6</v>
      </c>
      <c r="AJ266" s="979">
        <f>_xlfn.XLOOKUP($D266,Help2!$D:$D,Help2!AG:AG)</f>
        <v>329.48735257680573</v>
      </c>
      <c r="AK266" s="979">
        <f>_xlfn.XLOOKUP($D266,Help2!$D:$D,Help2!AH:AH)</f>
        <v>8698.0035952009603</v>
      </c>
      <c r="AL266" s="979">
        <f>_xlfn.XLOOKUP($D266,Help2!$D:$D,Help2!AI:AI)</f>
        <v>662.4</v>
      </c>
      <c r="AM266" s="979">
        <f>_xlfn.XLOOKUP($D266,Help2!$D:$D,Help2!AJ:AJ)</f>
        <v>0</v>
      </c>
      <c r="AN266" s="979">
        <f>_xlfn.XLOOKUP($D266,Help2!$D:$D,Help2!AK:AK)</f>
        <v>0</v>
      </c>
    </row>
    <row r="267" spans="1:40" x14ac:dyDescent="0.2">
      <c r="A267" s="1">
        <v>45191</v>
      </c>
      <c r="B267">
        <f t="shared" si="22"/>
        <v>9</v>
      </c>
      <c r="C267">
        <f t="shared" si="23"/>
        <v>2023</v>
      </c>
      <c r="D267" s="872" t="str">
        <f t="shared" si="24"/>
        <v>09´2023</v>
      </c>
      <c r="F267" s="2">
        <f t="shared" si="25"/>
        <v>24</v>
      </c>
      <c r="G267" s="3">
        <f t="shared" si="26"/>
        <v>3.5842293906810034E-2</v>
      </c>
      <c r="H267" s="5">
        <f t="shared" si="27"/>
        <v>1</v>
      </c>
      <c r="I267" s="979">
        <f>_xlfn.XLOOKUP($D267,Help2!$D:$D,Help2!H:H)</f>
        <v>18082</v>
      </c>
      <c r="J267" s="979">
        <f>_xlfn.XLOOKUP($D267,Help2!$D:$D,Help2!I:I)</f>
        <v>11253</v>
      </c>
      <c r="K267" s="979">
        <f>_xlfn.XLOOKUP($D267,Help2!$D:$D,Help2!J:J)</f>
        <v>3458</v>
      </c>
      <c r="L267" s="979">
        <f>_xlfn.XLOOKUP($D267,Help2!$D:$D,Help2!K:K)</f>
        <v>2630</v>
      </c>
      <c r="M267" s="979">
        <f>_xlfn.XLOOKUP($D267,Help2!$D:$D,Help2!L:L)</f>
        <v>7316.1459825272314</v>
      </c>
      <c r="N267" s="979">
        <f>_xlfn.XLOOKUP($D267,Help2!$D:$D,Help2!M:M)</f>
        <v>9362.1103866551093</v>
      </c>
      <c r="P267" s="979">
        <f>_xlfn.XLOOKUP($D267,Help2!$D:$D,Help2!F:F)</f>
        <v>669.6</v>
      </c>
      <c r="Q267" s="979">
        <f t="shared" si="28"/>
        <v>720</v>
      </c>
      <c r="R267" s="979">
        <f>_xlfn.XLOOKUP($D267,Help2!$D:$D,Help2!N:N)</f>
        <v>7316.1459825272314</v>
      </c>
      <c r="S267" s="979">
        <f>_xlfn.XLOOKUP($D267,Help2!$D:$D,Help2!O:O)</f>
        <v>7260.4768440997805</v>
      </c>
      <c r="T267" s="979">
        <f>_xlfn.XLOOKUP($D267,Help2!$D:$D,Help2!P:P)</f>
        <v>800</v>
      </c>
      <c r="U267" s="979">
        <f>_xlfn.XLOOKUP($D267,Help2!$D:$D,Help2!Q:Q)</f>
        <v>450</v>
      </c>
      <c r="V267" s="979">
        <f>_xlfn.XLOOKUP($D267,Help2!$D:$D,Help2!R:R)</f>
        <v>80</v>
      </c>
      <c r="W267" s="979">
        <f>_xlfn.XLOOKUP($D267,Help2!$D:$D,Help2!S:S)</f>
        <v>22000</v>
      </c>
      <c r="Y267" s="979">
        <f>_xlfn.XLOOKUP($D267,Help2!$D:$D,Help2!V:V)</f>
        <v>7813</v>
      </c>
      <c r="Z267" s="979">
        <f>_xlfn.XLOOKUP($D267,Help2!$D:$D,Help2!W:W)</f>
        <v>3440</v>
      </c>
      <c r="AA267" s="979">
        <f>_xlfn.XLOOKUP($D267,Help2!$D:$D,Help2!X:X)</f>
        <v>0</v>
      </c>
      <c r="AB267" s="979">
        <f>_xlfn.XLOOKUP($D267,Help2!$D:$D,Help2!Y:Y)</f>
        <v>6109</v>
      </c>
      <c r="AC267" s="979">
        <f>_xlfn.XLOOKUP($D267,Help2!$D:$D,Help2!Z:Z)</f>
        <v>720</v>
      </c>
      <c r="AD267" s="979">
        <f>_xlfn.XLOOKUP($D267,Help2!$D:$D,Help2!AA:AA)</f>
        <v>1219.2668545196996</v>
      </c>
      <c r="AE267" s="979">
        <f>_xlfn.XLOOKUP($D267,Help2!$D:$D,Help2!AB:AB)</f>
        <v>1120</v>
      </c>
      <c r="AF267" s="979">
        <f>_xlfn.XLOOKUP($D267,Help2!$D:$D,Help2!AC:AC)</f>
        <v>760</v>
      </c>
      <c r="AG267" s="979">
        <f>_xlfn.XLOOKUP($D267,Help2!$D:$D,Help2!AD:AD)</f>
        <v>810</v>
      </c>
      <c r="AH267" s="979">
        <f>_xlfn.XLOOKUP($D267,Help2!$D:$D,Help2!AE:AE)</f>
        <v>837.00000000000023</v>
      </c>
      <c r="AI267" s="979">
        <f>_xlfn.XLOOKUP($D267,Help2!$D:$D,Help2!AF:AF)</f>
        <v>3459.6</v>
      </c>
      <c r="AJ267" s="979">
        <f>_xlfn.XLOOKUP($D267,Help2!$D:$D,Help2!AG:AG)</f>
        <v>329.48735257680573</v>
      </c>
      <c r="AK267" s="979">
        <f>_xlfn.XLOOKUP($D267,Help2!$D:$D,Help2!AH:AH)</f>
        <v>8698.0035952009603</v>
      </c>
      <c r="AL267" s="979">
        <f>_xlfn.XLOOKUP($D267,Help2!$D:$D,Help2!AI:AI)</f>
        <v>662.4</v>
      </c>
      <c r="AM267" s="979">
        <f>_xlfn.XLOOKUP($D267,Help2!$D:$D,Help2!AJ:AJ)</f>
        <v>0</v>
      </c>
      <c r="AN267" s="979">
        <f>_xlfn.XLOOKUP($D267,Help2!$D:$D,Help2!AK:AK)</f>
        <v>0</v>
      </c>
    </row>
    <row r="268" spans="1:40" x14ac:dyDescent="0.2">
      <c r="A268" s="1">
        <v>45192</v>
      </c>
      <c r="B268">
        <f t="shared" si="22"/>
        <v>9</v>
      </c>
      <c r="C268">
        <f t="shared" si="23"/>
        <v>2023</v>
      </c>
      <c r="D268" s="872" t="str">
        <f t="shared" si="24"/>
        <v>09´2023</v>
      </c>
      <c r="F268" s="2">
        <f t="shared" si="25"/>
        <v>24</v>
      </c>
      <c r="G268" s="3">
        <f t="shared" si="26"/>
        <v>3.5842293906810034E-2</v>
      </c>
      <c r="H268" s="5">
        <f t="shared" si="27"/>
        <v>1</v>
      </c>
      <c r="I268" s="979">
        <f>_xlfn.XLOOKUP($D268,Help2!$D:$D,Help2!H:H)</f>
        <v>18082</v>
      </c>
      <c r="J268" s="979">
        <f>_xlfn.XLOOKUP($D268,Help2!$D:$D,Help2!I:I)</f>
        <v>11253</v>
      </c>
      <c r="K268" s="979">
        <f>_xlfn.XLOOKUP($D268,Help2!$D:$D,Help2!J:J)</f>
        <v>3458</v>
      </c>
      <c r="L268" s="979">
        <f>_xlfn.XLOOKUP($D268,Help2!$D:$D,Help2!K:K)</f>
        <v>2630</v>
      </c>
      <c r="M268" s="979">
        <f>_xlfn.XLOOKUP($D268,Help2!$D:$D,Help2!L:L)</f>
        <v>7316.1459825272314</v>
      </c>
      <c r="N268" s="979">
        <f>_xlfn.XLOOKUP($D268,Help2!$D:$D,Help2!M:M)</f>
        <v>9362.1103866551093</v>
      </c>
      <c r="P268" s="979">
        <f>_xlfn.XLOOKUP($D268,Help2!$D:$D,Help2!F:F)</f>
        <v>669.6</v>
      </c>
      <c r="Q268" s="979">
        <f t="shared" si="28"/>
        <v>720</v>
      </c>
      <c r="R268" s="979">
        <f>_xlfn.XLOOKUP($D268,Help2!$D:$D,Help2!N:N)</f>
        <v>7316.1459825272314</v>
      </c>
      <c r="S268" s="979">
        <f>_xlfn.XLOOKUP($D268,Help2!$D:$D,Help2!O:O)</f>
        <v>7260.4768440997805</v>
      </c>
      <c r="T268" s="979">
        <f>_xlfn.XLOOKUP($D268,Help2!$D:$D,Help2!P:P)</f>
        <v>800</v>
      </c>
      <c r="U268" s="979">
        <f>_xlfn.XLOOKUP($D268,Help2!$D:$D,Help2!Q:Q)</f>
        <v>450</v>
      </c>
      <c r="V268" s="979">
        <f>_xlfn.XLOOKUP($D268,Help2!$D:$D,Help2!R:R)</f>
        <v>80</v>
      </c>
      <c r="W268" s="979">
        <f>_xlfn.XLOOKUP($D268,Help2!$D:$D,Help2!S:S)</f>
        <v>22000</v>
      </c>
      <c r="Y268" s="979">
        <f>_xlfn.XLOOKUP($D268,Help2!$D:$D,Help2!V:V)</f>
        <v>7813</v>
      </c>
      <c r="Z268" s="979">
        <f>_xlfn.XLOOKUP($D268,Help2!$D:$D,Help2!W:W)</f>
        <v>3440</v>
      </c>
      <c r="AA268" s="979">
        <f>_xlfn.XLOOKUP($D268,Help2!$D:$D,Help2!X:X)</f>
        <v>0</v>
      </c>
      <c r="AB268" s="979">
        <f>_xlfn.XLOOKUP($D268,Help2!$D:$D,Help2!Y:Y)</f>
        <v>6109</v>
      </c>
      <c r="AC268" s="979">
        <f>_xlfn.XLOOKUP($D268,Help2!$D:$D,Help2!Z:Z)</f>
        <v>720</v>
      </c>
      <c r="AD268" s="979">
        <f>_xlfn.XLOOKUP($D268,Help2!$D:$D,Help2!AA:AA)</f>
        <v>1219.2668545196996</v>
      </c>
      <c r="AE268" s="979">
        <f>_xlfn.XLOOKUP($D268,Help2!$D:$D,Help2!AB:AB)</f>
        <v>1120</v>
      </c>
      <c r="AF268" s="979">
        <f>_xlfn.XLOOKUP($D268,Help2!$D:$D,Help2!AC:AC)</f>
        <v>760</v>
      </c>
      <c r="AG268" s="979">
        <f>_xlfn.XLOOKUP($D268,Help2!$D:$D,Help2!AD:AD)</f>
        <v>810</v>
      </c>
      <c r="AH268" s="979">
        <f>_xlfn.XLOOKUP($D268,Help2!$D:$D,Help2!AE:AE)</f>
        <v>837.00000000000023</v>
      </c>
      <c r="AI268" s="979">
        <f>_xlfn.XLOOKUP($D268,Help2!$D:$D,Help2!AF:AF)</f>
        <v>3459.6</v>
      </c>
      <c r="AJ268" s="979">
        <f>_xlfn.XLOOKUP($D268,Help2!$D:$D,Help2!AG:AG)</f>
        <v>329.48735257680573</v>
      </c>
      <c r="AK268" s="979">
        <f>_xlfn.XLOOKUP($D268,Help2!$D:$D,Help2!AH:AH)</f>
        <v>8698.0035952009603</v>
      </c>
      <c r="AL268" s="979">
        <f>_xlfn.XLOOKUP($D268,Help2!$D:$D,Help2!AI:AI)</f>
        <v>662.4</v>
      </c>
      <c r="AM268" s="979">
        <f>_xlfn.XLOOKUP($D268,Help2!$D:$D,Help2!AJ:AJ)</f>
        <v>0</v>
      </c>
      <c r="AN268" s="979">
        <f>_xlfn.XLOOKUP($D268,Help2!$D:$D,Help2!AK:AK)</f>
        <v>0</v>
      </c>
    </row>
    <row r="269" spans="1:40" x14ac:dyDescent="0.2">
      <c r="A269" s="1">
        <v>45193</v>
      </c>
      <c r="B269">
        <f t="shared" si="22"/>
        <v>9</v>
      </c>
      <c r="C269">
        <f t="shared" si="23"/>
        <v>2023</v>
      </c>
      <c r="D269" s="872" t="str">
        <f t="shared" si="24"/>
        <v>09´2023</v>
      </c>
      <c r="F269" s="2">
        <f t="shared" si="25"/>
        <v>24</v>
      </c>
      <c r="G269" s="3">
        <f t="shared" si="26"/>
        <v>3.5842293906810034E-2</v>
      </c>
      <c r="H269" s="5">
        <f t="shared" si="27"/>
        <v>1</v>
      </c>
      <c r="I269" s="979">
        <f>_xlfn.XLOOKUP($D269,Help2!$D:$D,Help2!H:H)</f>
        <v>18082</v>
      </c>
      <c r="J269" s="979">
        <f>_xlfn.XLOOKUP($D269,Help2!$D:$D,Help2!I:I)</f>
        <v>11253</v>
      </c>
      <c r="K269" s="979">
        <f>_xlfn.XLOOKUP($D269,Help2!$D:$D,Help2!J:J)</f>
        <v>3458</v>
      </c>
      <c r="L269" s="979">
        <f>_xlfn.XLOOKUP($D269,Help2!$D:$D,Help2!K:K)</f>
        <v>2630</v>
      </c>
      <c r="M269" s="979">
        <f>_xlfn.XLOOKUP($D269,Help2!$D:$D,Help2!L:L)</f>
        <v>7316.1459825272314</v>
      </c>
      <c r="N269" s="979">
        <f>_xlfn.XLOOKUP($D269,Help2!$D:$D,Help2!M:M)</f>
        <v>9362.1103866551093</v>
      </c>
      <c r="P269" s="979">
        <f>_xlfn.XLOOKUP($D269,Help2!$D:$D,Help2!F:F)</f>
        <v>669.6</v>
      </c>
      <c r="Q269" s="979">
        <f t="shared" si="28"/>
        <v>720</v>
      </c>
      <c r="R269" s="979">
        <f>_xlfn.XLOOKUP($D269,Help2!$D:$D,Help2!N:N)</f>
        <v>7316.1459825272314</v>
      </c>
      <c r="S269" s="979">
        <f>_xlfn.XLOOKUP($D269,Help2!$D:$D,Help2!O:O)</f>
        <v>7260.4768440997805</v>
      </c>
      <c r="T269" s="979">
        <f>_xlfn.XLOOKUP($D269,Help2!$D:$D,Help2!P:P)</f>
        <v>800</v>
      </c>
      <c r="U269" s="979">
        <f>_xlfn.XLOOKUP($D269,Help2!$D:$D,Help2!Q:Q)</f>
        <v>450</v>
      </c>
      <c r="V269" s="979">
        <f>_xlfn.XLOOKUP($D269,Help2!$D:$D,Help2!R:R)</f>
        <v>80</v>
      </c>
      <c r="W269" s="979">
        <f>_xlfn.XLOOKUP($D269,Help2!$D:$D,Help2!S:S)</f>
        <v>22000</v>
      </c>
      <c r="Y269" s="979">
        <f>_xlfn.XLOOKUP($D269,Help2!$D:$D,Help2!V:V)</f>
        <v>7813</v>
      </c>
      <c r="Z269" s="979">
        <f>_xlfn.XLOOKUP($D269,Help2!$D:$D,Help2!W:W)</f>
        <v>3440</v>
      </c>
      <c r="AA269" s="979">
        <f>_xlfn.XLOOKUP($D269,Help2!$D:$D,Help2!X:X)</f>
        <v>0</v>
      </c>
      <c r="AB269" s="979">
        <f>_xlfn.XLOOKUP($D269,Help2!$D:$D,Help2!Y:Y)</f>
        <v>6109</v>
      </c>
      <c r="AC269" s="979">
        <f>_xlfn.XLOOKUP($D269,Help2!$D:$D,Help2!Z:Z)</f>
        <v>720</v>
      </c>
      <c r="AD269" s="979">
        <f>_xlfn.XLOOKUP($D269,Help2!$D:$D,Help2!AA:AA)</f>
        <v>1219.2668545196996</v>
      </c>
      <c r="AE269" s="979">
        <f>_xlfn.XLOOKUP($D269,Help2!$D:$D,Help2!AB:AB)</f>
        <v>1120</v>
      </c>
      <c r="AF269" s="979">
        <f>_xlfn.XLOOKUP($D269,Help2!$D:$D,Help2!AC:AC)</f>
        <v>760</v>
      </c>
      <c r="AG269" s="979">
        <f>_xlfn.XLOOKUP($D269,Help2!$D:$D,Help2!AD:AD)</f>
        <v>810</v>
      </c>
      <c r="AH269" s="979">
        <f>_xlfn.XLOOKUP($D269,Help2!$D:$D,Help2!AE:AE)</f>
        <v>837.00000000000023</v>
      </c>
      <c r="AI269" s="979">
        <f>_xlfn.XLOOKUP($D269,Help2!$D:$D,Help2!AF:AF)</f>
        <v>3459.6</v>
      </c>
      <c r="AJ269" s="979">
        <f>_xlfn.XLOOKUP($D269,Help2!$D:$D,Help2!AG:AG)</f>
        <v>329.48735257680573</v>
      </c>
      <c r="AK269" s="979">
        <f>_xlfn.XLOOKUP($D269,Help2!$D:$D,Help2!AH:AH)</f>
        <v>8698.0035952009603</v>
      </c>
      <c r="AL269" s="979">
        <f>_xlfn.XLOOKUP($D269,Help2!$D:$D,Help2!AI:AI)</f>
        <v>662.4</v>
      </c>
      <c r="AM269" s="979">
        <f>_xlfn.XLOOKUP($D269,Help2!$D:$D,Help2!AJ:AJ)</f>
        <v>0</v>
      </c>
      <c r="AN269" s="979">
        <f>_xlfn.XLOOKUP($D269,Help2!$D:$D,Help2!AK:AK)</f>
        <v>0</v>
      </c>
    </row>
    <row r="270" spans="1:40" x14ac:dyDescent="0.2">
      <c r="A270" s="1">
        <v>45194</v>
      </c>
      <c r="B270">
        <f t="shared" si="22"/>
        <v>9</v>
      </c>
      <c r="C270">
        <f t="shared" si="23"/>
        <v>2023</v>
      </c>
      <c r="D270" s="872" t="str">
        <f t="shared" si="24"/>
        <v>09´2023</v>
      </c>
      <c r="F270" s="2">
        <f t="shared" si="25"/>
        <v>24</v>
      </c>
      <c r="G270" s="3">
        <f t="shared" si="26"/>
        <v>3.5842293906810034E-2</v>
      </c>
      <c r="H270" s="5">
        <f t="shared" si="27"/>
        <v>1</v>
      </c>
      <c r="I270" s="979">
        <f>_xlfn.XLOOKUP($D270,Help2!$D:$D,Help2!H:H)</f>
        <v>18082</v>
      </c>
      <c r="J270" s="979">
        <f>_xlfn.XLOOKUP($D270,Help2!$D:$D,Help2!I:I)</f>
        <v>11253</v>
      </c>
      <c r="K270" s="979">
        <f>_xlfn.XLOOKUP($D270,Help2!$D:$D,Help2!J:J)</f>
        <v>3458</v>
      </c>
      <c r="L270" s="979">
        <f>_xlfn.XLOOKUP($D270,Help2!$D:$D,Help2!K:K)</f>
        <v>2630</v>
      </c>
      <c r="M270" s="979">
        <f>_xlfn.XLOOKUP($D270,Help2!$D:$D,Help2!L:L)</f>
        <v>7316.1459825272314</v>
      </c>
      <c r="N270" s="979">
        <f>_xlfn.XLOOKUP($D270,Help2!$D:$D,Help2!M:M)</f>
        <v>9362.1103866551093</v>
      </c>
      <c r="P270" s="979">
        <f>_xlfn.XLOOKUP($D270,Help2!$D:$D,Help2!F:F)</f>
        <v>669.6</v>
      </c>
      <c r="Q270" s="979">
        <f t="shared" si="28"/>
        <v>720</v>
      </c>
      <c r="R270" s="979">
        <f>_xlfn.XLOOKUP($D270,Help2!$D:$D,Help2!N:N)</f>
        <v>7316.1459825272314</v>
      </c>
      <c r="S270" s="979">
        <f>_xlfn.XLOOKUP($D270,Help2!$D:$D,Help2!O:O)</f>
        <v>7260.4768440997805</v>
      </c>
      <c r="T270" s="979">
        <f>_xlfn.XLOOKUP($D270,Help2!$D:$D,Help2!P:P)</f>
        <v>800</v>
      </c>
      <c r="U270" s="979">
        <f>_xlfn.XLOOKUP($D270,Help2!$D:$D,Help2!Q:Q)</f>
        <v>450</v>
      </c>
      <c r="V270" s="979">
        <f>_xlfn.XLOOKUP($D270,Help2!$D:$D,Help2!R:R)</f>
        <v>80</v>
      </c>
      <c r="W270" s="979">
        <f>_xlfn.XLOOKUP($D270,Help2!$D:$D,Help2!S:S)</f>
        <v>22000</v>
      </c>
      <c r="Y270" s="979">
        <f>_xlfn.XLOOKUP($D270,Help2!$D:$D,Help2!V:V)</f>
        <v>7813</v>
      </c>
      <c r="Z270" s="979">
        <f>_xlfn.XLOOKUP($D270,Help2!$D:$D,Help2!W:W)</f>
        <v>3440</v>
      </c>
      <c r="AA270" s="979">
        <f>_xlfn.XLOOKUP($D270,Help2!$D:$D,Help2!X:X)</f>
        <v>0</v>
      </c>
      <c r="AB270" s="979">
        <f>_xlfn.XLOOKUP($D270,Help2!$D:$D,Help2!Y:Y)</f>
        <v>6109</v>
      </c>
      <c r="AC270" s="979">
        <f>_xlfn.XLOOKUP($D270,Help2!$D:$D,Help2!Z:Z)</f>
        <v>720</v>
      </c>
      <c r="AD270" s="979">
        <f>_xlfn.XLOOKUP($D270,Help2!$D:$D,Help2!AA:AA)</f>
        <v>1219.2668545196996</v>
      </c>
      <c r="AE270" s="979">
        <f>_xlfn.XLOOKUP($D270,Help2!$D:$D,Help2!AB:AB)</f>
        <v>1120</v>
      </c>
      <c r="AF270" s="979">
        <f>_xlfn.XLOOKUP($D270,Help2!$D:$D,Help2!AC:AC)</f>
        <v>760</v>
      </c>
      <c r="AG270" s="979">
        <f>_xlfn.XLOOKUP($D270,Help2!$D:$D,Help2!AD:AD)</f>
        <v>810</v>
      </c>
      <c r="AH270" s="979">
        <f>_xlfn.XLOOKUP($D270,Help2!$D:$D,Help2!AE:AE)</f>
        <v>837.00000000000023</v>
      </c>
      <c r="AI270" s="979">
        <f>_xlfn.XLOOKUP($D270,Help2!$D:$D,Help2!AF:AF)</f>
        <v>3459.6</v>
      </c>
      <c r="AJ270" s="979">
        <f>_xlfn.XLOOKUP($D270,Help2!$D:$D,Help2!AG:AG)</f>
        <v>329.48735257680573</v>
      </c>
      <c r="AK270" s="979">
        <f>_xlfn.XLOOKUP($D270,Help2!$D:$D,Help2!AH:AH)</f>
        <v>8698.0035952009603</v>
      </c>
      <c r="AL270" s="979">
        <f>_xlfn.XLOOKUP($D270,Help2!$D:$D,Help2!AI:AI)</f>
        <v>662.4</v>
      </c>
      <c r="AM270" s="979">
        <f>_xlfn.XLOOKUP($D270,Help2!$D:$D,Help2!AJ:AJ)</f>
        <v>0</v>
      </c>
      <c r="AN270" s="979">
        <f>_xlfn.XLOOKUP($D270,Help2!$D:$D,Help2!AK:AK)</f>
        <v>0</v>
      </c>
    </row>
    <row r="271" spans="1:40" x14ac:dyDescent="0.2">
      <c r="A271" s="1">
        <v>45195</v>
      </c>
      <c r="B271">
        <f t="shared" si="22"/>
        <v>9</v>
      </c>
      <c r="C271">
        <f t="shared" si="23"/>
        <v>2023</v>
      </c>
      <c r="D271" s="872" t="str">
        <f t="shared" si="24"/>
        <v>09´2023</v>
      </c>
      <c r="E271" s="867">
        <v>12</v>
      </c>
      <c r="F271" s="2">
        <f t="shared" si="25"/>
        <v>12</v>
      </c>
      <c r="G271" s="3">
        <f t="shared" si="26"/>
        <v>1.7921146953405017E-2</v>
      </c>
      <c r="H271" s="5">
        <f t="shared" si="27"/>
        <v>0.5</v>
      </c>
      <c r="I271" s="979">
        <f>_xlfn.XLOOKUP($D271,Help2!$D:$D,Help2!H:H)</f>
        <v>18082</v>
      </c>
      <c r="J271" s="979">
        <f>_xlfn.XLOOKUP($D271,Help2!$D:$D,Help2!I:I)</f>
        <v>11253</v>
      </c>
      <c r="K271" s="979">
        <f>_xlfn.XLOOKUP($D271,Help2!$D:$D,Help2!J:J)</f>
        <v>3458</v>
      </c>
      <c r="L271" s="979">
        <f>_xlfn.XLOOKUP($D271,Help2!$D:$D,Help2!K:K)</f>
        <v>2630</v>
      </c>
      <c r="M271" s="979">
        <f>_xlfn.XLOOKUP($D271,Help2!$D:$D,Help2!L:L)</f>
        <v>7316.1459825272314</v>
      </c>
      <c r="N271" s="979">
        <f>_xlfn.XLOOKUP($D271,Help2!$D:$D,Help2!M:M)</f>
        <v>9362.1103866551093</v>
      </c>
      <c r="P271" s="979">
        <f>_xlfn.XLOOKUP($D271,Help2!$D:$D,Help2!F:F)</f>
        <v>669.6</v>
      </c>
      <c r="Q271" s="979">
        <f t="shared" si="28"/>
        <v>720</v>
      </c>
      <c r="R271" s="979">
        <f>_xlfn.XLOOKUP($D271,Help2!$D:$D,Help2!N:N)</f>
        <v>7316.1459825272314</v>
      </c>
      <c r="S271" s="979">
        <f>_xlfn.XLOOKUP($D271,Help2!$D:$D,Help2!O:O)</f>
        <v>7260.4768440997805</v>
      </c>
      <c r="T271" s="979">
        <f>_xlfn.XLOOKUP($D271,Help2!$D:$D,Help2!P:P)</f>
        <v>800</v>
      </c>
      <c r="U271" s="979">
        <f>_xlfn.XLOOKUP($D271,Help2!$D:$D,Help2!Q:Q)</f>
        <v>450</v>
      </c>
      <c r="V271" s="979">
        <f>_xlfn.XLOOKUP($D271,Help2!$D:$D,Help2!R:R)</f>
        <v>80</v>
      </c>
      <c r="W271" s="979">
        <f>_xlfn.XLOOKUP($D271,Help2!$D:$D,Help2!S:S)</f>
        <v>22000</v>
      </c>
      <c r="Y271" s="979">
        <f>_xlfn.XLOOKUP($D271,Help2!$D:$D,Help2!V:V)</f>
        <v>7813</v>
      </c>
      <c r="Z271" s="979">
        <f>_xlfn.XLOOKUP($D271,Help2!$D:$D,Help2!W:W)</f>
        <v>3440</v>
      </c>
      <c r="AA271" s="979">
        <f>_xlfn.XLOOKUP($D271,Help2!$D:$D,Help2!X:X)</f>
        <v>0</v>
      </c>
      <c r="AB271" s="979">
        <f>_xlfn.XLOOKUP($D271,Help2!$D:$D,Help2!Y:Y)</f>
        <v>6109</v>
      </c>
      <c r="AC271" s="979">
        <f>_xlfn.XLOOKUP($D271,Help2!$D:$D,Help2!Z:Z)</f>
        <v>720</v>
      </c>
      <c r="AD271" s="979">
        <f>_xlfn.XLOOKUP($D271,Help2!$D:$D,Help2!AA:AA)</f>
        <v>1219.2668545196996</v>
      </c>
      <c r="AE271" s="979">
        <f>_xlfn.XLOOKUP($D271,Help2!$D:$D,Help2!AB:AB)</f>
        <v>1120</v>
      </c>
      <c r="AF271" s="979">
        <f>_xlfn.XLOOKUP($D271,Help2!$D:$D,Help2!AC:AC)</f>
        <v>760</v>
      </c>
      <c r="AG271" s="979">
        <f>_xlfn.XLOOKUP($D271,Help2!$D:$D,Help2!AD:AD)</f>
        <v>810</v>
      </c>
      <c r="AH271" s="979">
        <f>_xlfn.XLOOKUP($D271,Help2!$D:$D,Help2!AE:AE)</f>
        <v>837.00000000000023</v>
      </c>
      <c r="AI271" s="979">
        <f>_xlfn.XLOOKUP($D271,Help2!$D:$D,Help2!AF:AF)</f>
        <v>3459.6</v>
      </c>
      <c r="AJ271" s="979">
        <f>_xlfn.XLOOKUP($D271,Help2!$D:$D,Help2!AG:AG)</f>
        <v>329.48735257680573</v>
      </c>
      <c r="AK271" s="979">
        <f>_xlfn.XLOOKUP($D271,Help2!$D:$D,Help2!AH:AH)</f>
        <v>8698.0035952009603</v>
      </c>
      <c r="AL271" s="979">
        <f>_xlfn.XLOOKUP($D271,Help2!$D:$D,Help2!AI:AI)</f>
        <v>662.4</v>
      </c>
      <c r="AM271" s="979">
        <f>_xlfn.XLOOKUP($D271,Help2!$D:$D,Help2!AJ:AJ)</f>
        <v>0</v>
      </c>
      <c r="AN271" s="979">
        <f>_xlfn.XLOOKUP($D271,Help2!$D:$D,Help2!AK:AK)</f>
        <v>0</v>
      </c>
    </row>
    <row r="272" spans="1:40" x14ac:dyDescent="0.2">
      <c r="A272" s="1">
        <v>45196</v>
      </c>
      <c r="B272">
        <f t="shared" si="22"/>
        <v>9</v>
      </c>
      <c r="C272">
        <f t="shared" si="23"/>
        <v>2023</v>
      </c>
      <c r="D272" s="872" t="str">
        <f t="shared" si="24"/>
        <v>09´2023</v>
      </c>
      <c r="F272" s="2">
        <f t="shared" si="25"/>
        <v>24</v>
      </c>
      <c r="G272" s="3">
        <f t="shared" si="26"/>
        <v>3.5842293906810034E-2</v>
      </c>
      <c r="H272" s="5">
        <f t="shared" si="27"/>
        <v>1</v>
      </c>
      <c r="I272" s="979">
        <f>_xlfn.XLOOKUP($D272,Help2!$D:$D,Help2!H:H)</f>
        <v>18082</v>
      </c>
      <c r="J272" s="979">
        <f>_xlfn.XLOOKUP($D272,Help2!$D:$D,Help2!I:I)</f>
        <v>11253</v>
      </c>
      <c r="K272" s="979">
        <f>_xlfn.XLOOKUP($D272,Help2!$D:$D,Help2!J:J)</f>
        <v>3458</v>
      </c>
      <c r="L272" s="979">
        <f>_xlfn.XLOOKUP($D272,Help2!$D:$D,Help2!K:K)</f>
        <v>2630</v>
      </c>
      <c r="M272" s="979">
        <f>_xlfn.XLOOKUP($D272,Help2!$D:$D,Help2!L:L)</f>
        <v>7316.1459825272314</v>
      </c>
      <c r="N272" s="979">
        <f>_xlfn.XLOOKUP($D272,Help2!$D:$D,Help2!M:M)</f>
        <v>9362.1103866551093</v>
      </c>
      <c r="P272" s="979">
        <f>_xlfn.XLOOKUP($D272,Help2!$D:$D,Help2!F:F)</f>
        <v>669.6</v>
      </c>
      <c r="Q272" s="979">
        <f t="shared" si="28"/>
        <v>720</v>
      </c>
      <c r="R272" s="979">
        <f>_xlfn.XLOOKUP($D272,Help2!$D:$D,Help2!N:N)</f>
        <v>7316.1459825272314</v>
      </c>
      <c r="S272" s="979">
        <f>_xlfn.XLOOKUP($D272,Help2!$D:$D,Help2!O:O)</f>
        <v>7260.4768440997805</v>
      </c>
      <c r="T272" s="979">
        <f>_xlfn.XLOOKUP($D272,Help2!$D:$D,Help2!P:P)</f>
        <v>800</v>
      </c>
      <c r="U272" s="979">
        <f>_xlfn.XLOOKUP($D272,Help2!$D:$D,Help2!Q:Q)</f>
        <v>450</v>
      </c>
      <c r="V272" s="979">
        <f>_xlfn.XLOOKUP($D272,Help2!$D:$D,Help2!R:R)</f>
        <v>80</v>
      </c>
      <c r="W272" s="979">
        <f>_xlfn.XLOOKUP($D272,Help2!$D:$D,Help2!S:S)</f>
        <v>22000</v>
      </c>
      <c r="Y272" s="979">
        <f>_xlfn.XLOOKUP($D272,Help2!$D:$D,Help2!V:V)</f>
        <v>7813</v>
      </c>
      <c r="Z272" s="979">
        <f>_xlfn.XLOOKUP($D272,Help2!$D:$D,Help2!W:W)</f>
        <v>3440</v>
      </c>
      <c r="AA272" s="979">
        <f>_xlfn.XLOOKUP($D272,Help2!$D:$D,Help2!X:X)</f>
        <v>0</v>
      </c>
      <c r="AB272" s="979">
        <f>_xlfn.XLOOKUP($D272,Help2!$D:$D,Help2!Y:Y)</f>
        <v>6109</v>
      </c>
      <c r="AC272" s="979">
        <f>_xlfn.XLOOKUP($D272,Help2!$D:$D,Help2!Z:Z)</f>
        <v>720</v>
      </c>
      <c r="AD272" s="979">
        <f>_xlfn.XLOOKUP($D272,Help2!$D:$D,Help2!AA:AA)</f>
        <v>1219.2668545196996</v>
      </c>
      <c r="AE272" s="979">
        <f>_xlfn.XLOOKUP($D272,Help2!$D:$D,Help2!AB:AB)</f>
        <v>1120</v>
      </c>
      <c r="AF272" s="979">
        <f>_xlfn.XLOOKUP($D272,Help2!$D:$D,Help2!AC:AC)</f>
        <v>760</v>
      </c>
      <c r="AG272" s="979">
        <f>_xlfn.XLOOKUP($D272,Help2!$D:$D,Help2!AD:AD)</f>
        <v>810</v>
      </c>
      <c r="AH272" s="979">
        <f>_xlfn.XLOOKUP($D272,Help2!$D:$D,Help2!AE:AE)</f>
        <v>837.00000000000023</v>
      </c>
      <c r="AI272" s="979">
        <f>_xlfn.XLOOKUP($D272,Help2!$D:$D,Help2!AF:AF)</f>
        <v>3459.6</v>
      </c>
      <c r="AJ272" s="979">
        <f>_xlfn.XLOOKUP($D272,Help2!$D:$D,Help2!AG:AG)</f>
        <v>329.48735257680573</v>
      </c>
      <c r="AK272" s="979">
        <f>_xlfn.XLOOKUP($D272,Help2!$D:$D,Help2!AH:AH)</f>
        <v>8698.0035952009603</v>
      </c>
      <c r="AL272" s="979">
        <f>_xlfn.XLOOKUP($D272,Help2!$D:$D,Help2!AI:AI)</f>
        <v>662.4</v>
      </c>
      <c r="AM272" s="979">
        <f>_xlfn.XLOOKUP($D272,Help2!$D:$D,Help2!AJ:AJ)</f>
        <v>0</v>
      </c>
      <c r="AN272" s="979">
        <f>_xlfn.XLOOKUP($D272,Help2!$D:$D,Help2!AK:AK)</f>
        <v>0</v>
      </c>
    </row>
    <row r="273" spans="1:40" x14ac:dyDescent="0.2">
      <c r="A273" s="1">
        <v>45197</v>
      </c>
      <c r="B273">
        <f t="shared" si="22"/>
        <v>9</v>
      </c>
      <c r="C273">
        <f t="shared" si="23"/>
        <v>2023</v>
      </c>
      <c r="D273" s="872" t="str">
        <f t="shared" si="24"/>
        <v>09´2023</v>
      </c>
      <c r="F273" s="2">
        <f t="shared" si="25"/>
        <v>24</v>
      </c>
      <c r="G273" s="3">
        <f t="shared" si="26"/>
        <v>3.5842293906810034E-2</v>
      </c>
      <c r="H273" s="5">
        <f t="shared" si="27"/>
        <v>1</v>
      </c>
      <c r="I273" s="979">
        <f>_xlfn.XLOOKUP($D273,Help2!$D:$D,Help2!H:H)</f>
        <v>18082</v>
      </c>
      <c r="J273" s="979">
        <f>_xlfn.XLOOKUP($D273,Help2!$D:$D,Help2!I:I)</f>
        <v>11253</v>
      </c>
      <c r="K273" s="979">
        <f>_xlfn.XLOOKUP($D273,Help2!$D:$D,Help2!J:J)</f>
        <v>3458</v>
      </c>
      <c r="L273" s="979">
        <f>_xlfn.XLOOKUP($D273,Help2!$D:$D,Help2!K:K)</f>
        <v>2630</v>
      </c>
      <c r="M273" s="979">
        <f>_xlfn.XLOOKUP($D273,Help2!$D:$D,Help2!L:L)</f>
        <v>7316.1459825272314</v>
      </c>
      <c r="N273" s="979">
        <f>_xlfn.XLOOKUP($D273,Help2!$D:$D,Help2!M:M)</f>
        <v>9362.1103866551093</v>
      </c>
      <c r="P273" s="979">
        <f>_xlfn.XLOOKUP($D273,Help2!$D:$D,Help2!F:F)</f>
        <v>669.6</v>
      </c>
      <c r="Q273" s="979">
        <f t="shared" si="28"/>
        <v>720</v>
      </c>
      <c r="R273" s="979">
        <f>_xlfn.XLOOKUP($D273,Help2!$D:$D,Help2!N:N)</f>
        <v>7316.1459825272314</v>
      </c>
      <c r="S273" s="979">
        <f>_xlfn.XLOOKUP($D273,Help2!$D:$D,Help2!O:O)</f>
        <v>7260.4768440997805</v>
      </c>
      <c r="T273" s="979">
        <f>_xlfn.XLOOKUP($D273,Help2!$D:$D,Help2!P:P)</f>
        <v>800</v>
      </c>
      <c r="U273" s="979">
        <f>_xlfn.XLOOKUP($D273,Help2!$D:$D,Help2!Q:Q)</f>
        <v>450</v>
      </c>
      <c r="V273" s="979">
        <f>_xlfn.XLOOKUP($D273,Help2!$D:$D,Help2!R:R)</f>
        <v>80</v>
      </c>
      <c r="W273" s="979">
        <f>_xlfn.XLOOKUP($D273,Help2!$D:$D,Help2!S:S)</f>
        <v>22000</v>
      </c>
      <c r="Y273" s="979">
        <f>_xlfn.XLOOKUP($D273,Help2!$D:$D,Help2!V:V)</f>
        <v>7813</v>
      </c>
      <c r="Z273" s="979">
        <f>_xlfn.XLOOKUP($D273,Help2!$D:$D,Help2!W:W)</f>
        <v>3440</v>
      </c>
      <c r="AA273" s="979">
        <f>_xlfn.XLOOKUP($D273,Help2!$D:$D,Help2!X:X)</f>
        <v>0</v>
      </c>
      <c r="AB273" s="979">
        <f>_xlfn.XLOOKUP($D273,Help2!$D:$D,Help2!Y:Y)</f>
        <v>6109</v>
      </c>
      <c r="AC273" s="979">
        <f>_xlfn.XLOOKUP($D273,Help2!$D:$D,Help2!Z:Z)</f>
        <v>720</v>
      </c>
      <c r="AD273" s="979">
        <f>_xlfn.XLOOKUP($D273,Help2!$D:$D,Help2!AA:AA)</f>
        <v>1219.2668545196996</v>
      </c>
      <c r="AE273" s="979">
        <f>_xlfn.XLOOKUP($D273,Help2!$D:$D,Help2!AB:AB)</f>
        <v>1120</v>
      </c>
      <c r="AF273" s="979">
        <f>_xlfn.XLOOKUP($D273,Help2!$D:$D,Help2!AC:AC)</f>
        <v>760</v>
      </c>
      <c r="AG273" s="979">
        <f>_xlfn.XLOOKUP($D273,Help2!$D:$D,Help2!AD:AD)</f>
        <v>810</v>
      </c>
      <c r="AH273" s="979">
        <f>_xlfn.XLOOKUP($D273,Help2!$D:$D,Help2!AE:AE)</f>
        <v>837.00000000000023</v>
      </c>
      <c r="AI273" s="979">
        <f>_xlfn.XLOOKUP($D273,Help2!$D:$D,Help2!AF:AF)</f>
        <v>3459.6</v>
      </c>
      <c r="AJ273" s="979">
        <f>_xlfn.XLOOKUP($D273,Help2!$D:$D,Help2!AG:AG)</f>
        <v>329.48735257680573</v>
      </c>
      <c r="AK273" s="979">
        <f>_xlfn.XLOOKUP($D273,Help2!$D:$D,Help2!AH:AH)</f>
        <v>8698.0035952009603</v>
      </c>
      <c r="AL273" s="979">
        <f>_xlfn.XLOOKUP($D273,Help2!$D:$D,Help2!AI:AI)</f>
        <v>662.4</v>
      </c>
      <c r="AM273" s="979">
        <f>_xlfn.XLOOKUP($D273,Help2!$D:$D,Help2!AJ:AJ)</f>
        <v>0</v>
      </c>
      <c r="AN273" s="979">
        <f>_xlfn.XLOOKUP($D273,Help2!$D:$D,Help2!AK:AK)</f>
        <v>0</v>
      </c>
    </row>
    <row r="274" spans="1:40" x14ac:dyDescent="0.2">
      <c r="A274" s="1">
        <v>45198</v>
      </c>
      <c r="B274">
        <f t="shared" si="22"/>
        <v>9</v>
      </c>
      <c r="C274">
        <f t="shared" si="23"/>
        <v>2023</v>
      </c>
      <c r="D274" s="872" t="str">
        <f t="shared" si="24"/>
        <v>09´2023</v>
      </c>
      <c r="F274" s="2">
        <f t="shared" si="25"/>
        <v>24</v>
      </c>
      <c r="G274" s="3">
        <f t="shared" si="26"/>
        <v>3.5842293906810034E-2</v>
      </c>
      <c r="H274" s="5">
        <f t="shared" si="27"/>
        <v>1</v>
      </c>
      <c r="I274" s="979">
        <f>_xlfn.XLOOKUP($D274,Help2!$D:$D,Help2!H:H)</f>
        <v>18082</v>
      </c>
      <c r="J274" s="979">
        <f>_xlfn.XLOOKUP($D274,Help2!$D:$D,Help2!I:I)</f>
        <v>11253</v>
      </c>
      <c r="K274" s="979">
        <f>_xlfn.XLOOKUP($D274,Help2!$D:$D,Help2!J:J)</f>
        <v>3458</v>
      </c>
      <c r="L274" s="979">
        <f>_xlfn.XLOOKUP($D274,Help2!$D:$D,Help2!K:K)</f>
        <v>2630</v>
      </c>
      <c r="M274" s="979">
        <f>_xlfn.XLOOKUP($D274,Help2!$D:$D,Help2!L:L)</f>
        <v>7316.1459825272314</v>
      </c>
      <c r="N274" s="979">
        <f>_xlfn.XLOOKUP($D274,Help2!$D:$D,Help2!M:M)</f>
        <v>9362.1103866551093</v>
      </c>
      <c r="P274" s="979">
        <f>_xlfn.XLOOKUP($D274,Help2!$D:$D,Help2!F:F)</f>
        <v>669.6</v>
      </c>
      <c r="Q274" s="979">
        <f t="shared" si="28"/>
        <v>720</v>
      </c>
      <c r="R274" s="979">
        <f>_xlfn.XLOOKUP($D274,Help2!$D:$D,Help2!N:N)</f>
        <v>7316.1459825272314</v>
      </c>
      <c r="S274" s="979">
        <f>_xlfn.XLOOKUP($D274,Help2!$D:$D,Help2!O:O)</f>
        <v>7260.4768440997805</v>
      </c>
      <c r="T274" s="979">
        <f>_xlfn.XLOOKUP($D274,Help2!$D:$D,Help2!P:P)</f>
        <v>800</v>
      </c>
      <c r="U274" s="979">
        <f>_xlfn.XLOOKUP($D274,Help2!$D:$D,Help2!Q:Q)</f>
        <v>450</v>
      </c>
      <c r="V274" s="979">
        <f>_xlfn.XLOOKUP($D274,Help2!$D:$D,Help2!R:R)</f>
        <v>80</v>
      </c>
      <c r="W274" s="979">
        <f>_xlfn.XLOOKUP($D274,Help2!$D:$D,Help2!S:S)</f>
        <v>22000</v>
      </c>
      <c r="Y274" s="979">
        <f>_xlfn.XLOOKUP($D274,Help2!$D:$D,Help2!V:V)</f>
        <v>7813</v>
      </c>
      <c r="Z274" s="979">
        <f>_xlfn.XLOOKUP($D274,Help2!$D:$D,Help2!W:W)</f>
        <v>3440</v>
      </c>
      <c r="AA274" s="979">
        <f>_xlfn.XLOOKUP($D274,Help2!$D:$D,Help2!X:X)</f>
        <v>0</v>
      </c>
      <c r="AB274" s="979">
        <f>_xlfn.XLOOKUP($D274,Help2!$D:$D,Help2!Y:Y)</f>
        <v>6109</v>
      </c>
      <c r="AC274" s="979">
        <f>_xlfn.XLOOKUP($D274,Help2!$D:$D,Help2!Z:Z)</f>
        <v>720</v>
      </c>
      <c r="AD274" s="979">
        <f>_xlfn.XLOOKUP($D274,Help2!$D:$D,Help2!AA:AA)</f>
        <v>1219.2668545196996</v>
      </c>
      <c r="AE274" s="979">
        <f>_xlfn.XLOOKUP($D274,Help2!$D:$D,Help2!AB:AB)</f>
        <v>1120</v>
      </c>
      <c r="AF274" s="979">
        <f>_xlfn.XLOOKUP($D274,Help2!$D:$D,Help2!AC:AC)</f>
        <v>760</v>
      </c>
      <c r="AG274" s="979">
        <f>_xlfn.XLOOKUP($D274,Help2!$D:$D,Help2!AD:AD)</f>
        <v>810</v>
      </c>
      <c r="AH274" s="979">
        <f>_xlfn.XLOOKUP($D274,Help2!$D:$D,Help2!AE:AE)</f>
        <v>837.00000000000023</v>
      </c>
      <c r="AI274" s="979">
        <f>_xlfn.XLOOKUP($D274,Help2!$D:$D,Help2!AF:AF)</f>
        <v>3459.6</v>
      </c>
      <c r="AJ274" s="979">
        <f>_xlfn.XLOOKUP($D274,Help2!$D:$D,Help2!AG:AG)</f>
        <v>329.48735257680573</v>
      </c>
      <c r="AK274" s="979">
        <f>_xlfn.XLOOKUP($D274,Help2!$D:$D,Help2!AH:AH)</f>
        <v>8698.0035952009603</v>
      </c>
      <c r="AL274" s="979">
        <f>_xlfn.XLOOKUP($D274,Help2!$D:$D,Help2!AI:AI)</f>
        <v>662.4</v>
      </c>
      <c r="AM274" s="979">
        <f>_xlfn.XLOOKUP($D274,Help2!$D:$D,Help2!AJ:AJ)</f>
        <v>0</v>
      </c>
      <c r="AN274" s="979">
        <f>_xlfn.XLOOKUP($D274,Help2!$D:$D,Help2!AK:AK)</f>
        <v>0</v>
      </c>
    </row>
    <row r="275" spans="1:40" s="874" customFormat="1" x14ac:dyDescent="0.2">
      <c r="A275" s="873">
        <v>45199</v>
      </c>
      <c r="B275" s="874">
        <f t="shared" si="22"/>
        <v>9</v>
      </c>
      <c r="C275" s="874">
        <f t="shared" si="23"/>
        <v>2023</v>
      </c>
      <c r="D275" s="1448" t="str">
        <f t="shared" si="24"/>
        <v>09´2023</v>
      </c>
      <c r="E275" s="867"/>
      <c r="F275" s="1450">
        <f t="shared" si="25"/>
        <v>24</v>
      </c>
      <c r="G275" s="1451">
        <f t="shared" si="26"/>
        <v>3.5842293906810034E-2</v>
      </c>
      <c r="H275" s="1452">
        <f t="shared" si="27"/>
        <v>1</v>
      </c>
      <c r="I275" s="1454">
        <f>_xlfn.XLOOKUP($D275,Help2!$D:$D,Help2!H:H)</f>
        <v>18082</v>
      </c>
      <c r="J275" s="1454">
        <f>_xlfn.XLOOKUP($D275,Help2!$D:$D,Help2!I:I)</f>
        <v>11253</v>
      </c>
      <c r="K275" s="1454">
        <f>_xlfn.XLOOKUP($D275,Help2!$D:$D,Help2!J:J)</f>
        <v>3458</v>
      </c>
      <c r="L275" s="1454">
        <f>_xlfn.XLOOKUP($D275,Help2!$D:$D,Help2!K:K)</f>
        <v>2630</v>
      </c>
      <c r="M275" s="1454">
        <f>_xlfn.XLOOKUP($D275,Help2!$D:$D,Help2!L:L)</f>
        <v>7316.1459825272314</v>
      </c>
      <c r="N275" s="1454">
        <f>_xlfn.XLOOKUP($D275,Help2!$D:$D,Help2!M:M)</f>
        <v>9362.1103866551093</v>
      </c>
      <c r="O275" s="1449"/>
      <c r="P275" s="1454">
        <f>_xlfn.XLOOKUP($D275,Help2!$D:$D,Help2!F:F)</f>
        <v>669.6</v>
      </c>
      <c r="Q275" s="1454">
        <f t="shared" si="28"/>
        <v>720</v>
      </c>
      <c r="R275" s="1454">
        <f>_xlfn.XLOOKUP($D275,Help2!$D:$D,Help2!N:N)</f>
        <v>7316.1459825272314</v>
      </c>
      <c r="S275" s="1454">
        <f>_xlfn.XLOOKUP($D275,Help2!$D:$D,Help2!O:O)</f>
        <v>7260.4768440997805</v>
      </c>
      <c r="T275" s="1454">
        <f>_xlfn.XLOOKUP($D275,Help2!$D:$D,Help2!P:P)</f>
        <v>800</v>
      </c>
      <c r="U275" s="1454">
        <f>_xlfn.XLOOKUP($D275,Help2!$D:$D,Help2!Q:Q)</f>
        <v>450</v>
      </c>
      <c r="V275" s="1454">
        <f>_xlfn.XLOOKUP($D275,Help2!$D:$D,Help2!R:R)</f>
        <v>80</v>
      </c>
      <c r="W275" s="1454">
        <f>_xlfn.XLOOKUP($D275,Help2!$D:$D,Help2!S:S)</f>
        <v>22000</v>
      </c>
      <c r="X275" s="1454"/>
      <c r="Y275" s="1454">
        <f>_xlfn.XLOOKUP($D275,Help2!$D:$D,Help2!V:V)</f>
        <v>7813</v>
      </c>
      <c r="Z275" s="1454">
        <f>_xlfn.XLOOKUP($D275,Help2!$D:$D,Help2!W:W)</f>
        <v>3440</v>
      </c>
      <c r="AA275" s="1454">
        <f>_xlfn.XLOOKUP($D275,Help2!$D:$D,Help2!X:X)</f>
        <v>0</v>
      </c>
      <c r="AB275" s="1454">
        <f>_xlfn.XLOOKUP($D275,Help2!$D:$D,Help2!Y:Y)</f>
        <v>6109</v>
      </c>
      <c r="AC275" s="1454">
        <f>_xlfn.XLOOKUP($D275,Help2!$D:$D,Help2!Z:Z)</f>
        <v>720</v>
      </c>
      <c r="AD275" s="1454">
        <f>_xlfn.XLOOKUP($D275,Help2!$D:$D,Help2!AA:AA)</f>
        <v>1219.2668545196996</v>
      </c>
      <c r="AE275" s="1454">
        <f>_xlfn.XLOOKUP($D275,Help2!$D:$D,Help2!AB:AB)</f>
        <v>1120</v>
      </c>
      <c r="AF275" s="1454">
        <f>_xlfn.XLOOKUP($D275,Help2!$D:$D,Help2!AC:AC)</f>
        <v>760</v>
      </c>
      <c r="AG275" s="1454">
        <f>_xlfn.XLOOKUP($D275,Help2!$D:$D,Help2!AD:AD)</f>
        <v>810</v>
      </c>
      <c r="AH275" s="1454">
        <f>_xlfn.XLOOKUP($D275,Help2!$D:$D,Help2!AE:AE)</f>
        <v>837.00000000000023</v>
      </c>
      <c r="AI275" s="1454">
        <f>_xlfn.XLOOKUP($D275,Help2!$D:$D,Help2!AF:AF)</f>
        <v>3459.6</v>
      </c>
      <c r="AJ275" s="1454">
        <f>_xlfn.XLOOKUP($D275,Help2!$D:$D,Help2!AG:AG)</f>
        <v>329.48735257680573</v>
      </c>
      <c r="AK275" s="1454">
        <f>_xlfn.XLOOKUP($D275,Help2!$D:$D,Help2!AH:AH)</f>
        <v>8698.0035952009603</v>
      </c>
      <c r="AL275" s="1454">
        <f>_xlfn.XLOOKUP($D275,Help2!$D:$D,Help2!AI:AI)</f>
        <v>662.4</v>
      </c>
      <c r="AM275" s="1454">
        <f>_xlfn.XLOOKUP($D275,Help2!$D:$D,Help2!AJ:AJ)</f>
        <v>0</v>
      </c>
      <c r="AN275" s="1454">
        <f>_xlfn.XLOOKUP($D275,Help2!$D:$D,Help2!AK:AK)</f>
        <v>0</v>
      </c>
    </row>
    <row r="276" spans="1:40" x14ac:dyDescent="0.2">
      <c r="A276" s="1">
        <v>45200</v>
      </c>
      <c r="B276" s="868">
        <f t="shared" si="22"/>
        <v>10</v>
      </c>
      <c r="C276">
        <f t="shared" si="23"/>
        <v>2023</v>
      </c>
      <c r="D276" s="872" t="str">
        <f t="shared" si="24"/>
        <v>10´2023</v>
      </c>
      <c r="E276" s="1445"/>
      <c r="F276" s="2">
        <f t="shared" si="25"/>
        <v>24</v>
      </c>
      <c r="G276" s="3">
        <f t="shared" si="26"/>
        <v>3.39943342776204E-2</v>
      </c>
      <c r="H276" s="5">
        <f t="shared" si="27"/>
        <v>1</v>
      </c>
      <c r="I276" s="979">
        <f>_xlfn.XLOOKUP($D276,Help2!$D:$D,Help2!H:H)</f>
        <v>18826</v>
      </c>
      <c r="J276" s="979">
        <f>_xlfn.XLOOKUP($D276,Help2!$D:$D,Help2!I:I)</f>
        <v>11197</v>
      </c>
      <c r="K276" s="979">
        <f>_xlfn.XLOOKUP($D276,Help2!$D:$D,Help2!J:J)</f>
        <v>3175</v>
      </c>
      <c r="L276" s="979">
        <f>_xlfn.XLOOKUP($D276,Help2!$D:$D,Help2!K:K)</f>
        <v>3139</v>
      </c>
      <c r="M276" s="979">
        <f>_xlfn.XLOOKUP($D276,Help2!$D:$D,Help2!L:L)</f>
        <v>8484.0115730624548</v>
      </c>
      <c r="N276" s="979">
        <f>_xlfn.XLOOKUP($D276,Help2!$D:$D,Help2!M:M)</f>
        <v>9480.1674646451083</v>
      </c>
      <c r="P276" s="979">
        <f>_xlfn.XLOOKUP($D276,Help2!$D:$D,Help2!F:F)</f>
        <v>706</v>
      </c>
      <c r="Q276" s="979">
        <f t="shared" ref="Q276" si="29">(EOMONTH(A276,0)-EOMONTH(A276,-1))*24</f>
        <v>744</v>
      </c>
      <c r="R276" s="979">
        <f>_xlfn.XLOOKUP($D276,Help2!$D:$D,Help2!N:N)</f>
        <v>8484.0115730624548</v>
      </c>
      <c r="S276" s="979">
        <f>_xlfn.XLOOKUP($D276,Help2!$D:$D,Help2!O:O)</f>
        <v>8346.5305314868347</v>
      </c>
      <c r="T276" s="979">
        <f>_xlfn.XLOOKUP($D276,Help2!$D:$D,Help2!P:P)</f>
        <v>1000</v>
      </c>
      <c r="U276" s="979">
        <f>_xlfn.XLOOKUP($D276,Help2!$D:$D,Help2!Q:Q)</f>
        <v>150</v>
      </c>
      <c r="V276" s="979">
        <f>_xlfn.XLOOKUP($D276,Help2!$D:$D,Help2!R:R)</f>
        <v>100</v>
      </c>
      <c r="W276" s="979">
        <f>_xlfn.XLOOKUP($D276,Help2!$D:$D,Help2!S:S)</f>
        <v>20000</v>
      </c>
      <c r="Y276" s="979">
        <f>_xlfn.XLOOKUP($D276,Help2!$D:$D,Help2!V:V)</f>
        <v>7901</v>
      </c>
      <c r="Z276" s="979">
        <f>_xlfn.XLOOKUP($D276,Help2!$D:$D,Help2!W:W)</f>
        <v>3296</v>
      </c>
      <c r="AA276" s="979">
        <f>_xlfn.XLOOKUP($D276,Help2!$D:$D,Help2!X:X)</f>
        <v>0</v>
      </c>
      <c r="AB276" s="979">
        <f>_xlfn.XLOOKUP($D276,Help2!$D:$D,Help2!Y:Y)</f>
        <v>6314</v>
      </c>
      <c r="AC276" s="979">
        <f>_xlfn.XLOOKUP($D276,Help2!$D:$D,Help2!Z:Z)</f>
        <v>1315</v>
      </c>
      <c r="AD276" s="979">
        <f>_xlfn.XLOOKUP($D276,Help2!$D:$D,Help2!AA:AA)</f>
        <v>882.61264679999999</v>
      </c>
      <c r="AE276" s="979">
        <f>_xlfn.XLOOKUP($D276,Help2!$D:$D,Help2!AB:AB)</f>
        <v>900</v>
      </c>
      <c r="AF276" s="979">
        <f>_xlfn.XLOOKUP($D276,Help2!$D:$D,Help2!AC:AC)</f>
        <v>735</v>
      </c>
      <c r="AG276" s="979">
        <f>_xlfn.XLOOKUP($D276,Help2!$D:$D,Help2!AD:AD)</f>
        <v>375</v>
      </c>
      <c r="AH276" s="979">
        <f>_xlfn.XLOOKUP($D276,Help2!$D:$D,Help2!AE:AE)</f>
        <v>864.90000000000009</v>
      </c>
      <c r="AI276" s="979">
        <f>_xlfn.XLOOKUP($D276,Help2!$D:$D,Help2!AF:AF)</f>
        <v>3574.9199999999996</v>
      </c>
      <c r="AJ276" s="979">
        <f>_xlfn.XLOOKUP($D276,Help2!$D:$D,Help2!AG:AG)</f>
        <v>353.48141996402154</v>
      </c>
      <c r="AK276" s="979">
        <f>_xlfn.XLOOKUP($D276,Help2!$D:$D,Help2!AH:AH)</f>
        <v>8508.2654747884226</v>
      </c>
      <c r="AL276" s="979">
        <f>_xlfn.XLOOKUP($D276,Help2!$D:$D,Help2!AI:AI)</f>
        <v>688</v>
      </c>
      <c r="AM276" s="979">
        <f>_xlfn.XLOOKUP($D276,Help2!$D:$D,Help2!AJ:AJ)</f>
        <v>0</v>
      </c>
      <c r="AN276" s="979">
        <f>_xlfn.XLOOKUP($D276,Help2!$D:$D,Help2!AK:AK)</f>
        <v>0</v>
      </c>
    </row>
    <row r="277" spans="1:40" x14ac:dyDescent="0.2">
      <c r="A277" s="1">
        <v>45201</v>
      </c>
      <c r="B277">
        <f t="shared" si="22"/>
        <v>10</v>
      </c>
      <c r="C277">
        <f t="shared" si="23"/>
        <v>2023</v>
      </c>
      <c r="D277" s="872" t="str">
        <f t="shared" si="24"/>
        <v>10´2023</v>
      </c>
      <c r="F277" s="2">
        <f t="shared" ref="F277:F315" si="30">24-E277</f>
        <v>24</v>
      </c>
      <c r="G277" s="3">
        <f t="shared" ref="G277:G315" si="31">+F277/P277</f>
        <v>3.39943342776204E-2</v>
      </c>
      <c r="H277" s="5">
        <f t="shared" ref="H277:H315" si="32">+F277/24</f>
        <v>1</v>
      </c>
      <c r="I277" s="979">
        <f>_xlfn.XLOOKUP($D277,Help2!$D:$D,Help2!H:H)</f>
        <v>18826</v>
      </c>
      <c r="J277" s="979">
        <f>_xlfn.XLOOKUP($D277,Help2!$D:$D,Help2!I:I)</f>
        <v>11197</v>
      </c>
      <c r="K277" s="979">
        <f>_xlfn.XLOOKUP($D277,Help2!$D:$D,Help2!J:J)</f>
        <v>3175</v>
      </c>
      <c r="L277" s="979">
        <f>_xlfn.XLOOKUP($D277,Help2!$D:$D,Help2!K:K)</f>
        <v>3139</v>
      </c>
      <c r="M277" s="979">
        <f>_xlfn.XLOOKUP($D277,Help2!$D:$D,Help2!L:L)</f>
        <v>8484.0115730624548</v>
      </c>
      <c r="N277" s="979">
        <f>_xlfn.XLOOKUP($D277,Help2!$D:$D,Help2!M:M)</f>
        <v>9480.1674646451083</v>
      </c>
      <c r="P277" s="979">
        <f>_xlfn.XLOOKUP($D277,Help2!$D:$D,Help2!F:F)</f>
        <v>706</v>
      </c>
      <c r="Q277" s="979">
        <f t="shared" ref="Q277:Q340" si="33">(EOMONTH(A277,0)-EOMONTH(A277,-1))*24</f>
        <v>744</v>
      </c>
      <c r="R277" s="979">
        <f>_xlfn.XLOOKUP($D277,Help2!$D:$D,Help2!N:N)</f>
        <v>8484.0115730624548</v>
      </c>
      <c r="S277" s="979">
        <f>_xlfn.XLOOKUP($D277,Help2!$D:$D,Help2!O:O)</f>
        <v>8346.5305314868347</v>
      </c>
      <c r="T277" s="979">
        <f>_xlfn.XLOOKUP($D277,Help2!$D:$D,Help2!P:P)</f>
        <v>1000</v>
      </c>
      <c r="U277" s="979">
        <f>_xlfn.XLOOKUP($D277,Help2!$D:$D,Help2!Q:Q)</f>
        <v>150</v>
      </c>
      <c r="V277" s="979">
        <f>_xlfn.XLOOKUP($D277,Help2!$D:$D,Help2!R:R)</f>
        <v>100</v>
      </c>
      <c r="W277" s="979">
        <f>_xlfn.XLOOKUP($D277,Help2!$D:$D,Help2!S:S)</f>
        <v>20000</v>
      </c>
      <c r="Y277" s="979">
        <f>_xlfn.XLOOKUP($D277,Help2!$D:$D,Help2!V:V)</f>
        <v>7901</v>
      </c>
      <c r="Z277" s="979">
        <f>_xlfn.XLOOKUP($D277,Help2!$D:$D,Help2!W:W)</f>
        <v>3296</v>
      </c>
      <c r="AA277" s="979">
        <f>_xlfn.XLOOKUP($D277,Help2!$D:$D,Help2!X:X)</f>
        <v>0</v>
      </c>
      <c r="AB277" s="979">
        <f>_xlfn.XLOOKUP($D277,Help2!$D:$D,Help2!Y:Y)</f>
        <v>6314</v>
      </c>
      <c r="AC277" s="979">
        <f>_xlfn.XLOOKUP($D277,Help2!$D:$D,Help2!Z:Z)</f>
        <v>1315</v>
      </c>
      <c r="AD277" s="979">
        <f>_xlfn.XLOOKUP($D277,Help2!$D:$D,Help2!AA:AA)</f>
        <v>882.61264679999999</v>
      </c>
      <c r="AE277" s="979">
        <f>_xlfn.XLOOKUP($D277,Help2!$D:$D,Help2!AB:AB)</f>
        <v>900</v>
      </c>
      <c r="AF277" s="979">
        <f>_xlfn.XLOOKUP($D277,Help2!$D:$D,Help2!AC:AC)</f>
        <v>735</v>
      </c>
      <c r="AG277" s="979">
        <f>_xlfn.XLOOKUP($D277,Help2!$D:$D,Help2!AD:AD)</f>
        <v>375</v>
      </c>
      <c r="AH277" s="979">
        <f>_xlfn.XLOOKUP($D277,Help2!$D:$D,Help2!AE:AE)</f>
        <v>864.90000000000009</v>
      </c>
      <c r="AI277" s="979">
        <f>_xlfn.XLOOKUP($D277,Help2!$D:$D,Help2!AF:AF)</f>
        <v>3574.9199999999996</v>
      </c>
      <c r="AJ277" s="979">
        <f>_xlfn.XLOOKUP($D277,Help2!$D:$D,Help2!AG:AG)</f>
        <v>353.48141996402154</v>
      </c>
      <c r="AK277" s="979">
        <f>_xlfn.XLOOKUP($D277,Help2!$D:$D,Help2!AH:AH)</f>
        <v>8508.2654747884226</v>
      </c>
      <c r="AL277" s="979">
        <f>_xlfn.XLOOKUP($D277,Help2!$D:$D,Help2!AI:AI)</f>
        <v>688</v>
      </c>
      <c r="AM277" s="979">
        <f>_xlfn.XLOOKUP($D277,Help2!$D:$D,Help2!AJ:AJ)</f>
        <v>0</v>
      </c>
      <c r="AN277" s="979">
        <f>_xlfn.XLOOKUP($D277,Help2!$D:$D,Help2!AK:AK)</f>
        <v>0</v>
      </c>
    </row>
    <row r="278" spans="1:40" x14ac:dyDescent="0.2">
      <c r="A278" s="1">
        <v>45202</v>
      </c>
      <c r="B278">
        <f t="shared" si="22"/>
        <v>10</v>
      </c>
      <c r="C278">
        <f t="shared" si="23"/>
        <v>2023</v>
      </c>
      <c r="D278" s="872" t="str">
        <f t="shared" si="24"/>
        <v>10´2023</v>
      </c>
      <c r="F278" s="2">
        <f t="shared" si="30"/>
        <v>24</v>
      </c>
      <c r="G278" s="3">
        <f t="shared" si="31"/>
        <v>3.39943342776204E-2</v>
      </c>
      <c r="H278" s="5">
        <f t="shared" si="32"/>
        <v>1</v>
      </c>
      <c r="I278" s="979">
        <f>_xlfn.XLOOKUP($D278,Help2!$D:$D,Help2!H:H)</f>
        <v>18826</v>
      </c>
      <c r="J278" s="979">
        <f>_xlfn.XLOOKUP($D278,Help2!$D:$D,Help2!I:I)</f>
        <v>11197</v>
      </c>
      <c r="K278" s="979">
        <f>_xlfn.XLOOKUP($D278,Help2!$D:$D,Help2!J:J)</f>
        <v>3175</v>
      </c>
      <c r="L278" s="979">
        <f>_xlfn.XLOOKUP($D278,Help2!$D:$D,Help2!K:K)</f>
        <v>3139</v>
      </c>
      <c r="M278" s="979">
        <f>_xlfn.XLOOKUP($D278,Help2!$D:$D,Help2!L:L)</f>
        <v>8484.0115730624548</v>
      </c>
      <c r="N278" s="979">
        <f>_xlfn.XLOOKUP($D278,Help2!$D:$D,Help2!M:M)</f>
        <v>9480.1674646451083</v>
      </c>
      <c r="P278" s="979">
        <f>_xlfn.XLOOKUP($D278,Help2!$D:$D,Help2!F:F)</f>
        <v>706</v>
      </c>
      <c r="Q278" s="979">
        <f t="shared" si="33"/>
        <v>744</v>
      </c>
      <c r="R278" s="979">
        <f>_xlfn.XLOOKUP($D278,Help2!$D:$D,Help2!N:N)</f>
        <v>8484.0115730624548</v>
      </c>
      <c r="S278" s="979">
        <f>_xlfn.XLOOKUP($D278,Help2!$D:$D,Help2!O:O)</f>
        <v>8346.5305314868347</v>
      </c>
      <c r="T278" s="979">
        <f>_xlfn.XLOOKUP($D278,Help2!$D:$D,Help2!P:P)</f>
        <v>1000</v>
      </c>
      <c r="U278" s="979">
        <f>_xlfn.XLOOKUP($D278,Help2!$D:$D,Help2!Q:Q)</f>
        <v>150</v>
      </c>
      <c r="V278" s="979">
        <f>_xlfn.XLOOKUP($D278,Help2!$D:$D,Help2!R:R)</f>
        <v>100</v>
      </c>
      <c r="W278" s="979">
        <f>_xlfn.XLOOKUP($D278,Help2!$D:$D,Help2!S:S)</f>
        <v>20000</v>
      </c>
      <c r="Y278" s="979">
        <f>_xlfn.XLOOKUP($D278,Help2!$D:$D,Help2!V:V)</f>
        <v>7901</v>
      </c>
      <c r="Z278" s="979">
        <f>_xlfn.XLOOKUP($D278,Help2!$D:$D,Help2!W:W)</f>
        <v>3296</v>
      </c>
      <c r="AA278" s="979">
        <f>_xlfn.XLOOKUP($D278,Help2!$D:$D,Help2!X:X)</f>
        <v>0</v>
      </c>
      <c r="AB278" s="979">
        <f>_xlfn.XLOOKUP($D278,Help2!$D:$D,Help2!Y:Y)</f>
        <v>6314</v>
      </c>
      <c r="AC278" s="979">
        <f>_xlfn.XLOOKUP($D278,Help2!$D:$D,Help2!Z:Z)</f>
        <v>1315</v>
      </c>
      <c r="AD278" s="979">
        <f>_xlfn.XLOOKUP($D278,Help2!$D:$D,Help2!AA:AA)</f>
        <v>882.61264679999999</v>
      </c>
      <c r="AE278" s="979">
        <f>_xlfn.XLOOKUP($D278,Help2!$D:$D,Help2!AB:AB)</f>
        <v>900</v>
      </c>
      <c r="AF278" s="979">
        <f>_xlfn.XLOOKUP($D278,Help2!$D:$D,Help2!AC:AC)</f>
        <v>735</v>
      </c>
      <c r="AG278" s="979">
        <f>_xlfn.XLOOKUP($D278,Help2!$D:$D,Help2!AD:AD)</f>
        <v>375</v>
      </c>
      <c r="AH278" s="979">
        <f>_xlfn.XLOOKUP($D278,Help2!$D:$D,Help2!AE:AE)</f>
        <v>864.90000000000009</v>
      </c>
      <c r="AI278" s="979">
        <f>_xlfn.XLOOKUP($D278,Help2!$D:$D,Help2!AF:AF)</f>
        <v>3574.9199999999996</v>
      </c>
      <c r="AJ278" s="979">
        <f>_xlfn.XLOOKUP($D278,Help2!$D:$D,Help2!AG:AG)</f>
        <v>353.48141996402154</v>
      </c>
      <c r="AK278" s="979">
        <f>_xlfn.XLOOKUP($D278,Help2!$D:$D,Help2!AH:AH)</f>
        <v>8508.2654747884226</v>
      </c>
      <c r="AL278" s="979">
        <f>_xlfn.XLOOKUP($D278,Help2!$D:$D,Help2!AI:AI)</f>
        <v>688</v>
      </c>
      <c r="AM278" s="979">
        <f>_xlfn.XLOOKUP($D278,Help2!$D:$D,Help2!AJ:AJ)</f>
        <v>0</v>
      </c>
      <c r="AN278" s="979">
        <f>_xlfn.XLOOKUP($D278,Help2!$D:$D,Help2!AK:AK)</f>
        <v>0</v>
      </c>
    </row>
    <row r="279" spans="1:40" x14ac:dyDescent="0.2">
      <c r="A279" s="1">
        <v>45203</v>
      </c>
      <c r="B279">
        <f t="shared" si="22"/>
        <v>10</v>
      </c>
      <c r="C279">
        <f t="shared" si="23"/>
        <v>2023</v>
      </c>
      <c r="D279" s="872" t="str">
        <f t="shared" si="24"/>
        <v>10´2023</v>
      </c>
      <c r="F279" s="2">
        <f t="shared" si="30"/>
        <v>24</v>
      </c>
      <c r="G279" s="3">
        <f t="shared" si="31"/>
        <v>3.39943342776204E-2</v>
      </c>
      <c r="H279" s="5">
        <f t="shared" si="32"/>
        <v>1</v>
      </c>
      <c r="I279" s="979">
        <f>_xlfn.XLOOKUP($D279,Help2!$D:$D,Help2!H:H)</f>
        <v>18826</v>
      </c>
      <c r="J279" s="979">
        <f>_xlfn.XLOOKUP($D279,Help2!$D:$D,Help2!I:I)</f>
        <v>11197</v>
      </c>
      <c r="K279" s="979">
        <f>_xlfn.XLOOKUP($D279,Help2!$D:$D,Help2!J:J)</f>
        <v>3175</v>
      </c>
      <c r="L279" s="979">
        <f>_xlfn.XLOOKUP($D279,Help2!$D:$D,Help2!K:K)</f>
        <v>3139</v>
      </c>
      <c r="M279" s="979">
        <f>_xlfn.XLOOKUP($D279,Help2!$D:$D,Help2!L:L)</f>
        <v>8484.0115730624548</v>
      </c>
      <c r="N279" s="979">
        <f>_xlfn.XLOOKUP($D279,Help2!$D:$D,Help2!M:M)</f>
        <v>9480.1674646451083</v>
      </c>
      <c r="P279" s="979">
        <f>_xlfn.XLOOKUP($D279,Help2!$D:$D,Help2!F:F)</f>
        <v>706</v>
      </c>
      <c r="Q279" s="979">
        <f t="shared" si="33"/>
        <v>744</v>
      </c>
      <c r="R279" s="979">
        <f>_xlfn.XLOOKUP($D279,Help2!$D:$D,Help2!N:N)</f>
        <v>8484.0115730624548</v>
      </c>
      <c r="S279" s="979">
        <f>_xlfn.XLOOKUP($D279,Help2!$D:$D,Help2!O:O)</f>
        <v>8346.5305314868347</v>
      </c>
      <c r="T279" s="979">
        <f>_xlfn.XLOOKUP($D279,Help2!$D:$D,Help2!P:P)</f>
        <v>1000</v>
      </c>
      <c r="U279" s="979">
        <f>_xlfn.XLOOKUP($D279,Help2!$D:$D,Help2!Q:Q)</f>
        <v>150</v>
      </c>
      <c r="V279" s="979">
        <f>_xlfn.XLOOKUP($D279,Help2!$D:$D,Help2!R:R)</f>
        <v>100</v>
      </c>
      <c r="W279" s="979">
        <f>_xlfn.XLOOKUP($D279,Help2!$D:$D,Help2!S:S)</f>
        <v>20000</v>
      </c>
      <c r="Y279" s="979">
        <f>_xlfn.XLOOKUP($D279,Help2!$D:$D,Help2!V:V)</f>
        <v>7901</v>
      </c>
      <c r="Z279" s="979">
        <f>_xlfn.XLOOKUP($D279,Help2!$D:$D,Help2!W:W)</f>
        <v>3296</v>
      </c>
      <c r="AA279" s="979">
        <f>_xlfn.XLOOKUP($D279,Help2!$D:$D,Help2!X:X)</f>
        <v>0</v>
      </c>
      <c r="AB279" s="979">
        <f>_xlfn.XLOOKUP($D279,Help2!$D:$D,Help2!Y:Y)</f>
        <v>6314</v>
      </c>
      <c r="AC279" s="979">
        <f>_xlfn.XLOOKUP($D279,Help2!$D:$D,Help2!Z:Z)</f>
        <v>1315</v>
      </c>
      <c r="AD279" s="979">
        <f>_xlfn.XLOOKUP($D279,Help2!$D:$D,Help2!AA:AA)</f>
        <v>882.61264679999999</v>
      </c>
      <c r="AE279" s="979">
        <f>_xlfn.XLOOKUP($D279,Help2!$D:$D,Help2!AB:AB)</f>
        <v>900</v>
      </c>
      <c r="AF279" s="979">
        <f>_xlfn.XLOOKUP($D279,Help2!$D:$D,Help2!AC:AC)</f>
        <v>735</v>
      </c>
      <c r="AG279" s="979">
        <f>_xlfn.XLOOKUP($D279,Help2!$D:$D,Help2!AD:AD)</f>
        <v>375</v>
      </c>
      <c r="AH279" s="979">
        <f>_xlfn.XLOOKUP($D279,Help2!$D:$D,Help2!AE:AE)</f>
        <v>864.90000000000009</v>
      </c>
      <c r="AI279" s="979">
        <f>_xlfn.XLOOKUP($D279,Help2!$D:$D,Help2!AF:AF)</f>
        <v>3574.9199999999996</v>
      </c>
      <c r="AJ279" s="979">
        <f>_xlfn.XLOOKUP($D279,Help2!$D:$D,Help2!AG:AG)</f>
        <v>353.48141996402154</v>
      </c>
      <c r="AK279" s="979">
        <f>_xlfn.XLOOKUP($D279,Help2!$D:$D,Help2!AH:AH)</f>
        <v>8508.2654747884226</v>
      </c>
      <c r="AL279" s="979">
        <f>_xlfn.XLOOKUP($D279,Help2!$D:$D,Help2!AI:AI)</f>
        <v>688</v>
      </c>
      <c r="AM279" s="979">
        <f>_xlfn.XLOOKUP($D279,Help2!$D:$D,Help2!AJ:AJ)</f>
        <v>0</v>
      </c>
      <c r="AN279" s="979">
        <f>_xlfn.XLOOKUP($D279,Help2!$D:$D,Help2!AK:AK)</f>
        <v>0</v>
      </c>
    </row>
    <row r="280" spans="1:40" x14ac:dyDescent="0.2">
      <c r="A280" s="1">
        <v>45204</v>
      </c>
      <c r="B280">
        <f t="shared" si="22"/>
        <v>10</v>
      </c>
      <c r="C280">
        <f t="shared" si="23"/>
        <v>2023</v>
      </c>
      <c r="D280" s="872" t="str">
        <f t="shared" si="24"/>
        <v>10´2023</v>
      </c>
      <c r="F280" s="2">
        <f t="shared" si="30"/>
        <v>24</v>
      </c>
      <c r="G280" s="3">
        <f t="shared" si="31"/>
        <v>3.39943342776204E-2</v>
      </c>
      <c r="H280" s="5">
        <f t="shared" si="32"/>
        <v>1</v>
      </c>
      <c r="I280" s="979">
        <f>_xlfn.XLOOKUP($D280,Help2!$D:$D,Help2!H:H)</f>
        <v>18826</v>
      </c>
      <c r="J280" s="979">
        <f>_xlfn.XLOOKUP($D280,Help2!$D:$D,Help2!I:I)</f>
        <v>11197</v>
      </c>
      <c r="K280" s="979">
        <f>_xlfn.XLOOKUP($D280,Help2!$D:$D,Help2!J:J)</f>
        <v>3175</v>
      </c>
      <c r="L280" s="979">
        <f>_xlfn.XLOOKUP($D280,Help2!$D:$D,Help2!K:K)</f>
        <v>3139</v>
      </c>
      <c r="M280" s="979">
        <f>_xlfn.XLOOKUP($D280,Help2!$D:$D,Help2!L:L)</f>
        <v>8484.0115730624548</v>
      </c>
      <c r="N280" s="979">
        <f>_xlfn.XLOOKUP($D280,Help2!$D:$D,Help2!M:M)</f>
        <v>9480.1674646451083</v>
      </c>
      <c r="P280" s="979">
        <f>_xlfn.XLOOKUP($D280,Help2!$D:$D,Help2!F:F)</f>
        <v>706</v>
      </c>
      <c r="Q280" s="979">
        <f t="shared" si="33"/>
        <v>744</v>
      </c>
      <c r="R280" s="979">
        <f>_xlfn.XLOOKUP($D280,Help2!$D:$D,Help2!N:N)</f>
        <v>8484.0115730624548</v>
      </c>
      <c r="S280" s="979">
        <f>_xlfn.XLOOKUP($D280,Help2!$D:$D,Help2!O:O)</f>
        <v>8346.5305314868347</v>
      </c>
      <c r="T280" s="979">
        <f>_xlfn.XLOOKUP($D280,Help2!$D:$D,Help2!P:P)</f>
        <v>1000</v>
      </c>
      <c r="U280" s="979">
        <f>_xlfn.XLOOKUP($D280,Help2!$D:$D,Help2!Q:Q)</f>
        <v>150</v>
      </c>
      <c r="V280" s="979">
        <f>_xlfn.XLOOKUP($D280,Help2!$D:$D,Help2!R:R)</f>
        <v>100</v>
      </c>
      <c r="W280" s="979">
        <f>_xlfn.XLOOKUP($D280,Help2!$D:$D,Help2!S:S)</f>
        <v>20000</v>
      </c>
      <c r="Y280" s="979">
        <f>_xlfn.XLOOKUP($D280,Help2!$D:$D,Help2!V:V)</f>
        <v>7901</v>
      </c>
      <c r="Z280" s="979">
        <f>_xlfn.XLOOKUP($D280,Help2!$D:$D,Help2!W:W)</f>
        <v>3296</v>
      </c>
      <c r="AA280" s="979">
        <f>_xlfn.XLOOKUP($D280,Help2!$D:$D,Help2!X:X)</f>
        <v>0</v>
      </c>
      <c r="AB280" s="979">
        <f>_xlfn.XLOOKUP($D280,Help2!$D:$D,Help2!Y:Y)</f>
        <v>6314</v>
      </c>
      <c r="AC280" s="979">
        <f>_xlfn.XLOOKUP($D280,Help2!$D:$D,Help2!Z:Z)</f>
        <v>1315</v>
      </c>
      <c r="AD280" s="979">
        <f>_xlfn.XLOOKUP($D280,Help2!$D:$D,Help2!AA:AA)</f>
        <v>882.61264679999999</v>
      </c>
      <c r="AE280" s="979">
        <f>_xlfn.XLOOKUP($D280,Help2!$D:$D,Help2!AB:AB)</f>
        <v>900</v>
      </c>
      <c r="AF280" s="979">
        <f>_xlfn.XLOOKUP($D280,Help2!$D:$D,Help2!AC:AC)</f>
        <v>735</v>
      </c>
      <c r="AG280" s="979">
        <f>_xlfn.XLOOKUP($D280,Help2!$D:$D,Help2!AD:AD)</f>
        <v>375</v>
      </c>
      <c r="AH280" s="979">
        <f>_xlfn.XLOOKUP($D280,Help2!$D:$D,Help2!AE:AE)</f>
        <v>864.90000000000009</v>
      </c>
      <c r="AI280" s="979">
        <f>_xlfn.XLOOKUP($D280,Help2!$D:$D,Help2!AF:AF)</f>
        <v>3574.9199999999996</v>
      </c>
      <c r="AJ280" s="979">
        <f>_xlfn.XLOOKUP($D280,Help2!$D:$D,Help2!AG:AG)</f>
        <v>353.48141996402154</v>
      </c>
      <c r="AK280" s="979">
        <f>_xlfn.XLOOKUP($D280,Help2!$D:$D,Help2!AH:AH)</f>
        <v>8508.2654747884226</v>
      </c>
      <c r="AL280" s="979">
        <f>_xlfn.XLOOKUP($D280,Help2!$D:$D,Help2!AI:AI)</f>
        <v>688</v>
      </c>
      <c r="AM280" s="979">
        <f>_xlfn.XLOOKUP($D280,Help2!$D:$D,Help2!AJ:AJ)</f>
        <v>0</v>
      </c>
      <c r="AN280" s="979">
        <f>_xlfn.XLOOKUP($D280,Help2!$D:$D,Help2!AK:AK)</f>
        <v>0</v>
      </c>
    </row>
    <row r="281" spans="1:40" x14ac:dyDescent="0.2">
      <c r="A281" s="1">
        <v>45205</v>
      </c>
      <c r="B281">
        <f t="shared" si="22"/>
        <v>10</v>
      </c>
      <c r="C281">
        <f t="shared" si="23"/>
        <v>2023</v>
      </c>
      <c r="D281" s="872" t="str">
        <f t="shared" si="24"/>
        <v>10´2023</v>
      </c>
      <c r="F281" s="2">
        <f t="shared" si="30"/>
        <v>24</v>
      </c>
      <c r="G281" s="3">
        <f t="shared" si="31"/>
        <v>3.39943342776204E-2</v>
      </c>
      <c r="H281" s="5">
        <f t="shared" si="32"/>
        <v>1</v>
      </c>
      <c r="I281" s="979">
        <f>_xlfn.XLOOKUP($D281,Help2!$D:$D,Help2!H:H)</f>
        <v>18826</v>
      </c>
      <c r="J281" s="979">
        <f>_xlfn.XLOOKUP($D281,Help2!$D:$D,Help2!I:I)</f>
        <v>11197</v>
      </c>
      <c r="K281" s="979">
        <f>_xlfn.XLOOKUP($D281,Help2!$D:$D,Help2!J:J)</f>
        <v>3175</v>
      </c>
      <c r="L281" s="979">
        <f>_xlfn.XLOOKUP($D281,Help2!$D:$D,Help2!K:K)</f>
        <v>3139</v>
      </c>
      <c r="M281" s="979">
        <f>_xlfn.XLOOKUP($D281,Help2!$D:$D,Help2!L:L)</f>
        <v>8484.0115730624548</v>
      </c>
      <c r="N281" s="979">
        <f>_xlfn.XLOOKUP($D281,Help2!$D:$D,Help2!M:M)</f>
        <v>9480.1674646451083</v>
      </c>
      <c r="P281" s="979">
        <f>_xlfn.XLOOKUP($D281,Help2!$D:$D,Help2!F:F)</f>
        <v>706</v>
      </c>
      <c r="Q281" s="979">
        <f t="shared" si="33"/>
        <v>744</v>
      </c>
      <c r="R281" s="979">
        <f>_xlfn.XLOOKUP($D281,Help2!$D:$D,Help2!N:N)</f>
        <v>8484.0115730624548</v>
      </c>
      <c r="S281" s="979">
        <f>_xlfn.XLOOKUP($D281,Help2!$D:$D,Help2!O:O)</f>
        <v>8346.5305314868347</v>
      </c>
      <c r="T281" s="979">
        <f>_xlfn.XLOOKUP($D281,Help2!$D:$D,Help2!P:P)</f>
        <v>1000</v>
      </c>
      <c r="U281" s="979">
        <f>_xlfn.XLOOKUP($D281,Help2!$D:$D,Help2!Q:Q)</f>
        <v>150</v>
      </c>
      <c r="V281" s="979">
        <f>_xlfn.XLOOKUP($D281,Help2!$D:$D,Help2!R:R)</f>
        <v>100</v>
      </c>
      <c r="W281" s="979">
        <f>_xlfn.XLOOKUP($D281,Help2!$D:$D,Help2!S:S)</f>
        <v>20000</v>
      </c>
      <c r="Y281" s="979">
        <f>_xlfn.XLOOKUP($D281,Help2!$D:$D,Help2!V:V)</f>
        <v>7901</v>
      </c>
      <c r="Z281" s="979">
        <f>_xlfn.XLOOKUP($D281,Help2!$D:$D,Help2!W:W)</f>
        <v>3296</v>
      </c>
      <c r="AA281" s="979">
        <f>_xlfn.XLOOKUP($D281,Help2!$D:$D,Help2!X:X)</f>
        <v>0</v>
      </c>
      <c r="AB281" s="979">
        <f>_xlfn.XLOOKUP($D281,Help2!$D:$D,Help2!Y:Y)</f>
        <v>6314</v>
      </c>
      <c r="AC281" s="979">
        <f>_xlfn.XLOOKUP($D281,Help2!$D:$D,Help2!Z:Z)</f>
        <v>1315</v>
      </c>
      <c r="AD281" s="979">
        <f>_xlfn.XLOOKUP($D281,Help2!$D:$D,Help2!AA:AA)</f>
        <v>882.61264679999999</v>
      </c>
      <c r="AE281" s="979">
        <f>_xlfn.XLOOKUP($D281,Help2!$D:$D,Help2!AB:AB)</f>
        <v>900</v>
      </c>
      <c r="AF281" s="979">
        <f>_xlfn.XLOOKUP($D281,Help2!$D:$D,Help2!AC:AC)</f>
        <v>735</v>
      </c>
      <c r="AG281" s="979">
        <f>_xlfn.XLOOKUP($D281,Help2!$D:$D,Help2!AD:AD)</f>
        <v>375</v>
      </c>
      <c r="AH281" s="979">
        <f>_xlfn.XLOOKUP($D281,Help2!$D:$D,Help2!AE:AE)</f>
        <v>864.90000000000009</v>
      </c>
      <c r="AI281" s="979">
        <f>_xlfn.XLOOKUP($D281,Help2!$D:$D,Help2!AF:AF)</f>
        <v>3574.9199999999996</v>
      </c>
      <c r="AJ281" s="979">
        <f>_xlfn.XLOOKUP($D281,Help2!$D:$D,Help2!AG:AG)</f>
        <v>353.48141996402154</v>
      </c>
      <c r="AK281" s="979">
        <f>_xlfn.XLOOKUP($D281,Help2!$D:$D,Help2!AH:AH)</f>
        <v>8508.2654747884226</v>
      </c>
      <c r="AL281" s="979">
        <f>_xlfn.XLOOKUP($D281,Help2!$D:$D,Help2!AI:AI)</f>
        <v>688</v>
      </c>
      <c r="AM281" s="979">
        <f>_xlfn.XLOOKUP($D281,Help2!$D:$D,Help2!AJ:AJ)</f>
        <v>0</v>
      </c>
      <c r="AN281" s="979">
        <f>_xlfn.XLOOKUP($D281,Help2!$D:$D,Help2!AK:AK)</f>
        <v>0</v>
      </c>
    </row>
    <row r="282" spans="1:40" x14ac:dyDescent="0.2">
      <c r="A282" s="1">
        <v>45206</v>
      </c>
      <c r="B282">
        <f t="shared" si="22"/>
        <v>10</v>
      </c>
      <c r="C282">
        <f t="shared" si="23"/>
        <v>2023</v>
      </c>
      <c r="D282" s="872" t="str">
        <f t="shared" si="24"/>
        <v>10´2023</v>
      </c>
      <c r="F282" s="2">
        <f t="shared" si="30"/>
        <v>24</v>
      </c>
      <c r="G282" s="3">
        <f t="shared" si="31"/>
        <v>3.39943342776204E-2</v>
      </c>
      <c r="H282" s="5">
        <f t="shared" si="32"/>
        <v>1</v>
      </c>
      <c r="I282" s="979">
        <f>_xlfn.XLOOKUP($D282,Help2!$D:$D,Help2!H:H)</f>
        <v>18826</v>
      </c>
      <c r="J282" s="979">
        <f>_xlfn.XLOOKUP($D282,Help2!$D:$D,Help2!I:I)</f>
        <v>11197</v>
      </c>
      <c r="K282" s="979">
        <f>_xlfn.XLOOKUP($D282,Help2!$D:$D,Help2!J:J)</f>
        <v>3175</v>
      </c>
      <c r="L282" s="979">
        <f>_xlfn.XLOOKUP($D282,Help2!$D:$D,Help2!K:K)</f>
        <v>3139</v>
      </c>
      <c r="M282" s="979">
        <f>_xlfn.XLOOKUP($D282,Help2!$D:$D,Help2!L:L)</f>
        <v>8484.0115730624548</v>
      </c>
      <c r="N282" s="979">
        <f>_xlfn.XLOOKUP($D282,Help2!$D:$D,Help2!M:M)</f>
        <v>9480.1674646451083</v>
      </c>
      <c r="P282" s="979">
        <f>_xlfn.XLOOKUP($D282,Help2!$D:$D,Help2!F:F)</f>
        <v>706</v>
      </c>
      <c r="Q282" s="979">
        <f t="shared" si="33"/>
        <v>744</v>
      </c>
      <c r="R282" s="979">
        <f>_xlfn.XLOOKUP($D282,Help2!$D:$D,Help2!N:N)</f>
        <v>8484.0115730624548</v>
      </c>
      <c r="S282" s="979">
        <f>_xlfn.XLOOKUP($D282,Help2!$D:$D,Help2!O:O)</f>
        <v>8346.5305314868347</v>
      </c>
      <c r="T282" s="979">
        <f>_xlfn.XLOOKUP($D282,Help2!$D:$D,Help2!P:P)</f>
        <v>1000</v>
      </c>
      <c r="U282" s="979">
        <f>_xlfn.XLOOKUP($D282,Help2!$D:$D,Help2!Q:Q)</f>
        <v>150</v>
      </c>
      <c r="V282" s="979">
        <f>_xlfn.XLOOKUP($D282,Help2!$D:$D,Help2!R:R)</f>
        <v>100</v>
      </c>
      <c r="W282" s="979">
        <f>_xlfn.XLOOKUP($D282,Help2!$D:$D,Help2!S:S)</f>
        <v>20000</v>
      </c>
      <c r="Y282" s="979">
        <f>_xlfn.XLOOKUP($D282,Help2!$D:$D,Help2!V:V)</f>
        <v>7901</v>
      </c>
      <c r="Z282" s="979">
        <f>_xlfn.XLOOKUP($D282,Help2!$D:$D,Help2!W:W)</f>
        <v>3296</v>
      </c>
      <c r="AA282" s="979">
        <f>_xlfn.XLOOKUP($D282,Help2!$D:$D,Help2!X:X)</f>
        <v>0</v>
      </c>
      <c r="AB282" s="979">
        <f>_xlfn.XLOOKUP($D282,Help2!$D:$D,Help2!Y:Y)</f>
        <v>6314</v>
      </c>
      <c r="AC282" s="979">
        <f>_xlfn.XLOOKUP($D282,Help2!$D:$D,Help2!Z:Z)</f>
        <v>1315</v>
      </c>
      <c r="AD282" s="979">
        <f>_xlfn.XLOOKUP($D282,Help2!$D:$D,Help2!AA:AA)</f>
        <v>882.61264679999999</v>
      </c>
      <c r="AE282" s="979">
        <f>_xlfn.XLOOKUP($D282,Help2!$D:$D,Help2!AB:AB)</f>
        <v>900</v>
      </c>
      <c r="AF282" s="979">
        <f>_xlfn.XLOOKUP($D282,Help2!$D:$D,Help2!AC:AC)</f>
        <v>735</v>
      </c>
      <c r="AG282" s="979">
        <f>_xlfn.XLOOKUP($D282,Help2!$D:$D,Help2!AD:AD)</f>
        <v>375</v>
      </c>
      <c r="AH282" s="979">
        <f>_xlfn.XLOOKUP($D282,Help2!$D:$D,Help2!AE:AE)</f>
        <v>864.90000000000009</v>
      </c>
      <c r="AI282" s="979">
        <f>_xlfn.XLOOKUP($D282,Help2!$D:$D,Help2!AF:AF)</f>
        <v>3574.9199999999996</v>
      </c>
      <c r="AJ282" s="979">
        <f>_xlfn.XLOOKUP($D282,Help2!$D:$D,Help2!AG:AG)</f>
        <v>353.48141996402154</v>
      </c>
      <c r="AK282" s="979">
        <f>_xlfn.XLOOKUP($D282,Help2!$D:$D,Help2!AH:AH)</f>
        <v>8508.2654747884226</v>
      </c>
      <c r="AL282" s="979">
        <f>_xlfn.XLOOKUP($D282,Help2!$D:$D,Help2!AI:AI)</f>
        <v>688</v>
      </c>
      <c r="AM282" s="979">
        <f>_xlfn.XLOOKUP($D282,Help2!$D:$D,Help2!AJ:AJ)</f>
        <v>0</v>
      </c>
      <c r="AN282" s="979">
        <f>_xlfn.XLOOKUP($D282,Help2!$D:$D,Help2!AK:AK)</f>
        <v>0</v>
      </c>
    </row>
    <row r="283" spans="1:40" x14ac:dyDescent="0.2">
      <c r="A283" s="1">
        <v>45207</v>
      </c>
      <c r="B283">
        <f t="shared" ref="B283:B346" si="34">MONTH(A283)</f>
        <v>10</v>
      </c>
      <c r="C283">
        <f t="shared" ref="C283:C346" si="35">+YEAR(A283)</f>
        <v>2023</v>
      </c>
      <c r="D283" s="872" t="str">
        <f t="shared" ref="D283:D336" si="36">CONCATENATE(TEXT(A283,"MM"),"´",C283)</f>
        <v>10´2023</v>
      </c>
      <c r="F283" s="2">
        <f t="shared" si="30"/>
        <v>24</v>
      </c>
      <c r="G283" s="3">
        <f t="shared" si="31"/>
        <v>3.39943342776204E-2</v>
      </c>
      <c r="H283" s="5">
        <f t="shared" si="32"/>
        <v>1</v>
      </c>
      <c r="I283" s="979">
        <f>_xlfn.XLOOKUP($D283,Help2!$D:$D,Help2!H:H)</f>
        <v>18826</v>
      </c>
      <c r="J283" s="979">
        <f>_xlfn.XLOOKUP($D283,Help2!$D:$D,Help2!I:I)</f>
        <v>11197</v>
      </c>
      <c r="K283" s="979">
        <f>_xlfn.XLOOKUP($D283,Help2!$D:$D,Help2!J:J)</f>
        <v>3175</v>
      </c>
      <c r="L283" s="979">
        <f>_xlfn.XLOOKUP($D283,Help2!$D:$D,Help2!K:K)</f>
        <v>3139</v>
      </c>
      <c r="M283" s="979">
        <f>_xlfn.XLOOKUP($D283,Help2!$D:$D,Help2!L:L)</f>
        <v>8484.0115730624548</v>
      </c>
      <c r="N283" s="979">
        <f>_xlfn.XLOOKUP($D283,Help2!$D:$D,Help2!M:M)</f>
        <v>9480.1674646451083</v>
      </c>
      <c r="P283" s="979">
        <f>_xlfn.XLOOKUP($D283,Help2!$D:$D,Help2!F:F)</f>
        <v>706</v>
      </c>
      <c r="Q283" s="979">
        <f t="shared" si="33"/>
        <v>744</v>
      </c>
      <c r="R283" s="979">
        <f>_xlfn.XLOOKUP($D283,Help2!$D:$D,Help2!N:N)</f>
        <v>8484.0115730624548</v>
      </c>
      <c r="S283" s="979">
        <f>_xlfn.XLOOKUP($D283,Help2!$D:$D,Help2!O:O)</f>
        <v>8346.5305314868347</v>
      </c>
      <c r="T283" s="979">
        <f>_xlfn.XLOOKUP($D283,Help2!$D:$D,Help2!P:P)</f>
        <v>1000</v>
      </c>
      <c r="U283" s="979">
        <f>_xlfn.XLOOKUP($D283,Help2!$D:$D,Help2!Q:Q)</f>
        <v>150</v>
      </c>
      <c r="V283" s="979">
        <f>_xlfn.XLOOKUP($D283,Help2!$D:$D,Help2!R:R)</f>
        <v>100</v>
      </c>
      <c r="W283" s="979">
        <f>_xlfn.XLOOKUP($D283,Help2!$D:$D,Help2!S:S)</f>
        <v>20000</v>
      </c>
      <c r="Y283" s="979">
        <f>_xlfn.XLOOKUP($D283,Help2!$D:$D,Help2!V:V)</f>
        <v>7901</v>
      </c>
      <c r="Z283" s="979">
        <f>_xlfn.XLOOKUP($D283,Help2!$D:$D,Help2!W:W)</f>
        <v>3296</v>
      </c>
      <c r="AA283" s="979">
        <f>_xlfn.XLOOKUP($D283,Help2!$D:$D,Help2!X:X)</f>
        <v>0</v>
      </c>
      <c r="AB283" s="979">
        <f>_xlfn.XLOOKUP($D283,Help2!$D:$D,Help2!Y:Y)</f>
        <v>6314</v>
      </c>
      <c r="AC283" s="979">
        <f>_xlfn.XLOOKUP($D283,Help2!$D:$D,Help2!Z:Z)</f>
        <v>1315</v>
      </c>
      <c r="AD283" s="979">
        <f>_xlfn.XLOOKUP($D283,Help2!$D:$D,Help2!AA:AA)</f>
        <v>882.61264679999999</v>
      </c>
      <c r="AE283" s="979">
        <f>_xlfn.XLOOKUP($D283,Help2!$D:$D,Help2!AB:AB)</f>
        <v>900</v>
      </c>
      <c r="AF283" s="979">
        <f>_xlfn.XLOOKUP($D283,Help2!$D:$D,Help2!AC:AC)</f>
        <v>735</v>
      </c>
      <c r="AG283" s="979">
        <f>_xlfn.XLOOKUP($D283,Help2!$D:$D,Help2!AD:AD)</f>
        <v>375</v>
      </c>
      <c r="AH283" s="979">
        <f>_xlfn.XLOOKUP($D283,Help2!$D:$D,Help2!AE:AE)</f>
        <v>864.90000000000009</v>
      </c>
      <c r="AI283" s="979">
        <f>_xlfn.XLOOKUP($D283,Help2!$D:$D,Help2!AF:AF)</f>
        <v>3574.9199999999996</v>
      </c>
      <c r="AJ283" s="979">
        <f>_xlfn.XLOOKUP($D283,Help2!$D:$D,Help2!AG:AG)</f>
        <v>353.48141996402154</v>
      </c>
      <c r="AK283" s="979">
        <f>_xlfn.XLOOKUP($D283,Help2!$D:$D,Help2!AH:AH)</f>
        <v>8508.2654747884226</v>
      </c>
      <c r="AL283" s="979">
        <f>_xlfn.XLOOKUP($D283,Help2!$D:$D,Help2!AI:AI)</f>
        <v>688</v>
      </c>
      <c r="AM283" s="979">
        <f>_xlfn.XLOOKUP($D283,Help2!$D:$D,Help2!AJ:AJ)</f>
        <v>0</v>
      </c>
      <c r="AN283" s="979">
        <f>_xlfn.XLOOKUP($D283,Help2!$D:$D,Help2!AK:AK)</f>
        <v>0</v>
      </c>
    </row>
    <row r="284" spans="1:40" x14ac:dyDescent="0.2">
      <c r="A284" s="1">
        <v>45208</v>
      </c>
      <c r="B284">
        <f t="shared" si="34"/>
        <v>10</v>
      </c>
      <c r="C284">
        <f t="shared" si="35"/>
        <v>2023</v>
      </c>
      <c r="D284" s="872" t="str">
        <f t="shared" si="36"/>
        <v>10´2023</v>
      </c>
      <c r="F284" s="2">
        <f t="shared" si="30"/>
        <v>24</v>
      </c>
      <c r="G284" s="3">
        <f t="shared" si="31"/>
        <v>3.39943342776204E-2</v>
      </c>
      <c r="H284" s="5">
        <f t="shared" si="32"/>
        <v>1</v>
      </c>
      <c r="I284" s="979">
        <f>_xlfn.XLOOKUP($D284,Help2!$D:$D,Help2!H:H)</f>
        <v>18826</v>
      </c>
      <c r="J284" s="979">
        <f>_xlfn.XLOOKUP($D284,Help2!$D:$D,Help2!I:I)</f>
        <v>11197</v>
      </c>
      <c r="K284" s="979">
        <f>_xlfn.XLOOKUP($D284,Help2!$D:$D,Help2!J:J)</f>
        <v>3175</v>
      </c>
      <c r="L284" s="979">
        <f>_xlfn.XLOOKUP($D284,Help2!$D:$D,Help2!K:K)</f>
        <v>3139</v>
      </c>
      <c r="M284" s="979">
        <f>_xlfn.XLOOKUP($D284,Help2!$D:$D,Help2!L:L)</f>
        <v>8484.0115730624548</v>
      </c>
      <c r="N284" s="979">
        <f>_xlfn.XLOOKUP($D284,Help2!$D:$D,Help2!M:M)</f>
        <v>9480.1674646451083</v>
      </c>
      <c r="P284" s="979">
        <f>_xlfn.XLOOKUP($D284,Help2!$D:$D,Help2!F:F)</f>
        <v>706</v>
      </c>
      <c r="Q284" s="979">
        <f t="shared" si="33"/>
        <v>744</v>
      </c>
      <c r="R284" s="979">
        <f>_xlfn.XLOOKUP($D284,Help2!$D:$D,Help2!N:N)</f>
        <v>8484.0115730624548</v>
      </c>
      <c r="S284" s="979">
        <f>_xlfn.XLOOKUP($D284,Help2!$D:$D,Help2!O:O)</f>
        <v>8346.5305314868347</v>
      </c>
      <c r="T284" s="979">
        <f>_xlfn.XLOOKUP($D284,Help2!$D:$D,Help2!P:P)</f>
        <v>1000</v>
      </c>
      <c r="U284" s="979">
        <f>_xlfn.XLOOKUP($D284,Help2!$D:$D,Help2!Q:Q)</f>
        <v>150</v>
      </c>
      <c r="V284" s="979">
        <f>_xlfn.XLOOKUP($D284,Help2!$D:$D,Help2!R:R)</f>
        <v>100</v>
      </c>
      <c r="W284" s="979">
        <f>_xlfn.XLOOKUP($D284,Help2!$D:$D,Help2!S:S)</f>
        <v>20000</v>
      </c>
      <c r="Y284" s="979">
        <f>_xlfn.XLOOKUP($D284,Help2!$D:$D,Help2!V:V)</f>
        <v>7901</v>
      </c>
      <c r="Z284" s="979">
        <f>_xlfn.XLOOKUP($D284,Help2!$D:$D,Help2!W:W)</f>
        <v>3296</v>
      </c>
      <c r="AA284" s="979">
        <f>_xlfn.XLOOKUP($D284,Help2!$D:$D,Help2!X:X)</f>
        <v>0</v>
      </c>
      <c r="AB284" s="979">
        <f>_xlfn.XLOOKUP($D284,Help2!$D:$D,Help2!Y:Y)</f>
        <v>6314</v>
      </c>
      <c r="AC284" s="979">
        <f>_xlfn.XLOOKUP($D284,Help2!$D:$D,Help2!Z:Z)</f>
        <v>1315</v>
      </c>
      <c r="AD284" s="979">
        <f>_xlfn.XLOOKUP($D284,Help2!$D:$D,Help2!AA:AA)</f>
        <v>882.61264679999999</v>
      </c>
      <c r="AE284" s="979">
        <f>_xlfn.XLOOKUP($D284,Help2!$D:$D,Help2!AB:AB)</f>
        <v>900</v>
      </c>
      <c r="AF284" s="979">
        <f>_xlfn.XLOOKUP($D284,Help2!$D:$D,Help2!AC:AC)</f>
        <v>735</v>
      </c>
      <c r="AG284" s="979">
        <f>_xlfn.XLOOKUP($D284,Help2!$D:$D,Help2!AD:AD)</f>
        <v>375</v>
      </c>
      <c r="AH284" s="979">
        <f>_xlfn.XLOOKUP($D284,Help2!$D:$D,Help2!AE:AE)</f>
        <v>864.90000000000009</v>
      </c>
      <c r="AI284" s="979">
        <f>_xlfn.XLOOKUP($D284,Help2!$D:$D,Help2!AF:AF)</f>
        <v>3574.9199999999996</v>
      </c>
      <c r="AJ284" s="979">
        <f>_xlfn.XLOOKUP($D284,Help2!$D:$D,Help2!AG:AG)</f>
        <v>353.48141996402154</v>
      </c>
      <c r="AK284" s="979">
        <f>_xlfn.XLOOKUP($D284,Help2!$D:$D,Help2!AH:AH)</f>
        <v>8508.2654747884226</v>
      </c>
      <c r="AL284" s="979">
        <f>_xlfn.XLOOKUP($D284,Help2!$D:$D,Help2!AI:AI)</f>
        <v>688</v>
      </c>
      <c r="AM284" s="979">
        <f>_xlfn.XLOOKUP($D284,Help2!$D:$D,Help2!AJ:AJ)</f>
        <v>0</v>
      </c>
      <c r="AN284" s="979">
        <f>_xlfn.XLOOKUP($D284,Help2!$D:$D,Help2!AK:AK)</f>
        <v>0</v>
      </c>
    </row>
    <row r="285" spans="1:40" x14ac:dyDescent="0.2">
      <c r="A285" s="1">
        <v>45209</v>
      </c>
      <c r="B285">
        <f t="shared" si="34"/>
        <v>10</v>
      </c>
      <c r="C285">
        <f t="shared" si="35"/>
        <v>2023</v>
      </c>
      <c r="D285" s="872" t="str">
        <f t="shared" si="36"/>
        <v>10´2023</v>
      </c>
      <c r="F285" s="2">
        <f t="shared" si="30"/>
        <v>24</v>
      </c>
      <c r="G285" s="3">
        <f t="shared" si="31"/>
        <v>3.39943342776204E-2</v>
      </c>
      <c r="H285" s="5">
        <f t="shared" si="32"/>
        <v>1</v>
      </c>
      <c r="I285" s="979">
        <f>_xlfn.XLOOKUP($D285,Help2!$D:$D,Help2!H:H)</f>
        <v>18826</v>
      </c>
      <c r="J285" s="979">
        <f>_xlfn.XLOOKUP($D285,Help2!$D:$D,Help2!I:I)</f>
        <v>11197</v>
      </c>
      <c r="K285" s="979">
        <f>_xlfn.XLOOKUP($D285,Help2!$D:$D,Help2!J:J)</f>
        <v>3175</v>
      </c>
      <c r="L285" s="979">
        <f>_xlfn.XLOOKUP($D285,Help2!$D:$D,Help2!K:K)</f>
        <v>3139</v>
      </c>
      <c r="M285" s="979">
        <f>_xlfn.XLOOKUP($D285,Help2!$D:$D,Help2!L:L)</f>
        <v>8484.0115730624548</v>
      </c>
      <c r="N285" s="979">
        <f>_xlfn.XLOOKUP($D285,Help2!$D:$D,Help2!M:M)</f>
        <v>9480.1674646451083</v>
      </c>
      <c r="P285" s="979">
        <f>_xlfn.XLOOKUP($D285,Help2!$D:$D,Help2!F:F)</f>
        <v>706</v>
      </c>
      <c r="Q285" s="979">
        <f t="shared" si="33"/>
        <v>744</v>
      </c>
      <c r="R285" s="979">
        <f>_xlfn.XLOOKUP($D285,Help2!$D:$D,Help2!N:N)</f>
        <v>8484.0115730624548</v>
      </c>
      <c r="S285" s="979">
        <f>_xlfn.XLOOKUP($D285,Help2!$D:$D,Help2!O:O)</f>
        <v>8346.5305314868347</v>
      </c>
      <c r="T285" s="979">
        <f>_xlfn.XLOOKUP($D285,Help2!$D:$D,Help2!P:P)</f>
        <v>1000</v>
      </c>
      <c r="U285" s="979">
        <f>_xlfn.XLOOKUP($D285,Help2!$D:$D,Help2!Q:Q)</f>
        <v>150</v>
      </c>
      <c r="V285" s="979">
        <f>_xlfn.XLOOKUP($D285,Help2!$D:$D,Help2!R:R)</f>
        <v>100</v>
      </c>
      <c r="W285" s="979">
        <f>_xlfn.XLOOKUP($D285,Help2!$D:$D,Help2!S:S)</f>
        <v>20000</v>
      </c>
      <c r="Y285" s="979">
        <f>_xlfn.XLOOKUP($D285,Help2!$D:$D,Help2!V:V)</f>
        <v>7901</v>
      </c>
      <c r="Z285" s="979">
        <f>_xlfn.XLOOKUP($D285,Help2!$D:$D,Help2!W:W)</f>
        <v>3296</v>
      </c>
      <c r="AA285" s="979">
        <f>_xlfn.XLOOKUP($D285,Help2!$D:$D,Help2!X:X)</f>
        <v>0</v>
      </c>
      <c r="AB285" s="979">
        <f>_xlfn.XLOOKUP($D285,Help2!$D:$D,Help2!Y:Y)</f>
        <v>6314</v>
      </c>
      <c r="AC285" s="979">
        <f>_xlfn.XLOOKUP($D285,Help2!$D:$D,Help2!Z:Z)</f>
        <v>1315</v>
      </c>
      <c r="AD285" s="979">
        <f>_xlfn.XLOOKUP($D285,Help2!$D:$D,Help2!AA:AA)</f>
        <v>882.61264679999999</v>
      </c>
      <c r="AE285" s="979">
        <f>_xlfn.XLOOKUP($D285,Help2!$D:$D,Help2!AB:AB)</f>
        <v>900</v>
      </c>
      <c r="AF285" s="979">
        <f>_xlfn.XLOOKUP($D285,Help2!$D:$D,Help2!AC:AC)</f>
        <v>735</v>
      </c>
      <c r="AG285" s="979">
        <f>_xlfn.XLOOKUP($D285,Help2!$D:$D,Help2!AD:AD)</f>
        <v>375</v>
      </c>
      <c r="AH285" s="979">
        <f>_xlfn.XLOOKUP($D285,Help2!$D:$D,Help2!AE:AE)</f>
        <v>864.90000000000009</v>
      </c>
      <c r="AI285" s="979">
        <f>_xlfn.XLOOKUP($D285,Help2!$D:$D,Help2!AF:AF)</f>
        <v>3574.9199999999996</v>
      </c>
      <c r="AJ285" s="979">
        <f>_xlfn.XLOOKUP($D285,Help2!$D:$D,Help2!AG:AG)</f>
        <v>353.48141996402154</v>
      </c>
      <c r="AK285" s="979">
        <f>_xlfn.XLOOKUP($D285,Help2!$D:$D,Help2!AH:AH)</f>
        <v>8508.2654747884226</v>
      </c>
      <c r="AL285" s="979">
        <f>_xlfn.XLOOKUP($D285,Help2!$D:$D,Help2!AI:AI)</f>
        <v>688</v>
      </c>
      <c r="AM285" s="979">
        <f>_xlfn.XLOOKUP($D285,Help2!$D:$D,Help2!AJ:AJ)</f>
        <v>0</v>
      </c>
      <c r="AN285" s="979">
        <f>_xlfn.XLOOKUP($D285,Help2!$D:$D,Help2!AK:AK)</f>
        <v>0</v>
      </c>
    </row>
    <row r="286" spans="1:40" x14ac:dyDescent="0.2">
      <c r="A286" s="1">
        <v>45210</v>
      </c>
      <c r="B286">
        <f t="shared" si="34"/>
        <v>10</v>
      </c>
      <c r="C286">
        <f t="shared" si="35"/>
        <v>2023</v>
      </c>
      <c r="D286" s="872" t="str">
        <f t="shared" si="36"/>
        <v>10´2023</v>
      </c>
      <c r="F286" s="2">
        <f t="shared" si="30"/>
        <v>24</v>
      </c>
      <c r="G286" s="3">
        <f t="shared" si="31"/>
        <v>3.39943342776204E-2</v>
      </c>
      <c r="H286" s="5">
        <f t="shared" si="32"/>
        <v>1</v>
      </c>
      <c r="I286" s="979">
        <f>_xlfn.XLOOKUP($D286,Help2!$D:$D,Help2!H:H)</f>
        <v>18826</v>
      </c>
      <c r="J286" s="979">
        <f>_xlfn.XLOOKUP($D286,Help2!$D:$D,Help2!I:I)</f>
        <v>11197</v>
      </c>
      <c r="K286" s="979">
        <f>_xlfn.XLOOKUP($D286,Help2!$D:$D,Help2!J:J)</f>
        <v>3175</v>
      </c>
      <c r="L286" s="979">
        <f>_xlfn.XLOOKUP($D286,Help2!$D:$D,Help2!K:K)</f>
        <v>3139</v>
      </c>
      <c r="M286" s="979">
        <f>_xlfn.XLOOKUP($D286,Help2!$D:$D,Help2!L:L)</f>
        <v>8484.0115730624548</v>
      </c>
      <c r="N286" s="979">
        <f>_xlfn.XLOOKUP($D286,Help2!$D:$D,Help2!M:M)</f>
        <v>9480.1674646451083</v>
      </c>
      <c r="P286" s="979">
        <f>_xlfn.XLOOKUP($D286,Help2!$D:$D,Help2!F:F)</f>
        <v>706</v>
      </c>
      <c r="Q286" s="979">
        <f t="shared" si="33"/>
        <v>744</v>
      </c>
      <c r="R286" s="979">
        <f>_xlfn.XLOOKUP($D286,Help2!$D:$D,Help2!N:N)</f>
        <v>8484.0115730624548</v>
      </c>
      <c r="S286" s="979">
        <f>_xlfn.XLOOKUP($D286,Help2!$D:$D,Help2!O:O)</f>
        <v>8346.5305314868347</v>
      </c>
      <c r="T286" s="979">
        <f>_xlfn.XLOOKUP($D286,Help2!$D:$D,Help2!P:P)</f>
        <v>1000</v>
      </c>
      <c r="U286" s="979">
        <f>_xlfn.XLOOKUP($D286,Help2!$D:$D,Help2!Q:Q)</f>
        <v>150</v>
      </c>
      <c r="V286" s="979">
        <f>_xlfn.XLOOKUP($D286,Help2!$D:$D,Help2!R:R)</f>
        <v>100</v>
      </c>
      <c r="W286" s="979">
        <f>_xlfn.XLOOKUP($D286,Help2!$D:$D,Help2!S:S)</f>
        <v>20000</v>
      </c>
      <c r="Y286" s="979">
        <f>_xlfn.XLOOKUP($D286,Help2!$D:$D,Help2!V:V)</f>
        <v>7901</v>
      </c>
      <c r="Z286" s="979">
        <f>_xlfn.XLOOKUP($D286,Help2!$D:$D,Help2!W:W)</f>
        <v>3296</v>
      </c>
      <c r="AA286" s="979">
        <f>_xlfn.XLOOKUP($D286,Help2!$D:$D,Help2!X:X)</f>
        <v>0</v>
      </c>
      <c r="AB286" s="979">
        <f>_xlfn.XLOOKUP($D286,Help2!$D:$D,Help2!Y:Y)</f>
        <v>6314</v>
      </c>
      <c r="AC286" s="979">
        <f>_xlfn.XLOOKUP($D286,Help2!$D:$D,Help2!Z:Z)</f>
        <v>1315</v>
      </c>
      <c r="AD286" s="979">
        <f>_xlfn.XLOOKUP($D286,Help2!$D:$D,Help2!AA:AA)</f>
        <v>882.61264679999999</v>
      </c>
      <c r="AE286" s="979">
        <f>_xlfn.XLOOKUP($D286,Help2!$D:$D,Help2!AB:AB)</f>
        <v>900</v>
      </c>
      <c r="AF286" s="979">
        <f>_xlfn.XLOOKUP($D286,Help2!$D:$D,Help2!AC:AC)</f>
        <v>735</v>
      </c>
      <c r="AG286" s="979">
        <f>_xlfn.XLOOKUP($D286,Help2!$D:$D,Help2!AD:AD)</f>
        <v>375</v>
      </c>
      <c r="AH286" s="979">
        <f>_xlfn.XLOOKUP($D286,Help2!$D:$D,Help2!AE:AE)</f>
        <v>864.90000000000009</v>
      </c>
      <c r="AI286" s="979">
        <f>_xlfn.XLOOKUP($D286,Help2!$D:$D,Help2!AF:AF)</f>
        <v>3574.9199999999996</v>
      </c>
      <c r="AJ286" s="979">
        <f>_xlfn.XLOOKUP($D286,Help2!$D:$D,Help2!AG:AG)</f>
        <v>353.48141996402154</v>
      </c>
      <c r="AK286" s="979">
        <f>_xlfn.XLOOKUP($D286,Help2!$D:$D,Help2!AH:AH)</f>
        <v>8508.2654747884226</v>
      </c>
      <c r="AL286" s="979">
        <f>_xlfn.XLOOKUP($D286,Help2!$D:$D,Help2!AI:AI)</f>
        <v>688</v>
      </c>
      <c r="AM286" s="979">
        <f>_xlfn.XLOOKUP($D286,Help2!$D:$D,Help2!AJ:AJ)</f>
        <v>0</v>
      </c>
      <c r="AN286" s="979">
        <f>_xlfn.XLOOKUP($D286,Help2!$D:$D,Help2!AK:AK)</f>
        <v>0</v>
      </c>
    </row>
    <row r="287" spans="1:40" x14ac:dyDescent="0.2">
      <c r="A287" s="1">
        <v>45211</v>
      </c>
      <c r="B287">
        <f t="shared" si="34"/>
        <v>10</v>
      </c>
      <c r="C287">
        <f t="shared" si="35"/>
        <v>2023</v>
      </c>
      <c r="D287" s="872" t="str">
        <f t="shared" si="36"/>
        <v>10´2023</v>
      </c>
      <c r="F287" s="2">
        <f t="shared" si="30"/>
        <v>24</v>
      </c>
      <c r="G287" s="3">
        <f t="shared" si="31"/>
        <v>3.39943342776204E-2</v>
      </c>
      <c r="H287" s="5">
        <f t="shared" si="32"/>
        <v>1</v>
      </c>
      <c r="I287" s="979">
        <f>_xlfn.XLOOKUP($D287,Help2!$D:$D,Help2!H:H)</f>
        <v>18826</v>
      </c>
      <c r="J287" s="979">
        <f>_xlfn.XLOOKUP($D287,Help2!$D:$D,Help2!I:I)</f>
        <v>11197</v>
      </c>
      <c r="K287" s="979">
        <f>_xlfn.XLOOKUP($D287,Help2!$D:$D,Help2!J:J)</f>
        <v>3175</v>
      </c>
      <c r="L287" s="979">
        <f>_xlfn.XLOOKUP($D287,Help2!$D:$D,Help2!K:K)</f>
        <v>3139</v>
      </c>
      <c r="M287" s="979">
        <f>_xlfn.XLOOKUP($D287,Help2!$D:$D,Help2!L:L)</f>
        <v>8484.0115730624548</v>
      </c>
      <c r="N287" s="979">
        <f>_xlfn.XLOOKUP($D287,Help2!$D:$D,Help2!M:M)</f>
        <v>9480.1674646451083</v>
      </c>
      <c r="P287" s="979">
        <f>_xlfn.XLOOKUP($D287,Help2!$D:$D,Help2!F:F)</f>
        <v>706</v>
      </c>
      <c r="Q287" s="979">
        <f t="shared" si="33"/>
        <v>744</v>
      </c>
      <c r="R287" s="979">
        <f>_xlfn.XLOOKUP($D287,Help2!$D:$D,Help2!N:N)</f>
        <v>8484.0115730624548</v>
      </c>
      <c r="S287" s="979">
        <f>_xlfn.XLOOKUP($D287,Help2!$D:$D,Help2!O:O)</f>
        <v>8346.5305314868347</v>
      </c>
      <c r="T287" s="979">
        <f>_xlfn.XLOOKUP($D287,Help2!$D:$D,Help2!P:P)</f>
        <v>1000</v>
      </c>
      <c r="U287" s="979">
        <f>_xlfn.XLOOKUP($D287,Help2!$D:$D,Help2!Q:Q)</f>
        <v>150</v>
      </c>
      <c r="V287" s="979">
        <f>_xlfn.XLOOKUP($D287,Help2!$D:$D,Help2!R:R)</f>
        <v>100</v>
      </c>
      <c r="W287" s="979">
        <f>_xlfn.XLOOKUP($D287,Help2!$D:$D,Help2!S:S)</f>
        <v>20000</v>
      </c>
      <c r="Y287" s="979">
        <f>_xlfn.XLOOKUP($D287,Help2!$D:$D,Help2!V:V)</f>
        <v>7901</v>
      </c>
      <c r="Z287" s="979">
        <f>_xlfn.XLOOKUP($D287,Help2!$D:$D,Help2!W:W)</f>
        <v>3296</v>
      </c>
      <c r="AA287" s="979">
        <f>_xlfn.XLOOKUP($D287,Help2!$D:$D,Help2!X:X)</f>
        <v>0</v>
      </c>
      <c r="AB287" s="979">
        <f>_xlfn.XLOOKUP($D287,Help2!$D:$D,Help2!Y:Y)</f>
        <v>6314</v>
      </c>
      <c r="AC287" s="979">
        <f>_xlfn.XLOOKUP($D287,Help2!$D:$D,Help2!Z:Z)</f>
        <v>1315</v>
      </c>
      <c r="AD287" s="979">
        <f>_xlfn.XLOOKUP($D287,Help2!$D:$D,Help2!AA:AA)</f>
        <v>882.61264679999999</v>
      </c>
      <c r="AE287" s="979">
        <f>_xlfn.XLOOKUP($D287,Help2!$D:$D,Help2!AB:AB)</f>
        <v>900</v>
      </c>
      <c r="AF287" s="979">
        <f>_xlfn.XLOOKUP($D287,Help2!$D:$D,Help2!AC:AC)</f>
        <v>735</v>
      </c>
      <c r="AG287" s="979">
        <f>_xlfn.XLOOKUP($D287,Help2!$D:$D,Help2!AD:AD)</f>
        <v>375</v>
      </c>
      <c r="AH287" s="979">
        <f>_xlfn.XLOOKUP($D287,Help2!$D:$D,Help2!AE:AE)</f>
        <v>864.90000000000009</v>
      </c>
      <c r="AI287" s="979">
        <f>_xlfn.XLOOKUP($D287,Help2!$D:$D,Help2!AF:AF)</f>
        <v>3574.9199999999996</v>
      </c>
      <c r="AJ287" s="979">
        <f>_xlfn.XLOOKUP($D287,Help2!$D:$D,Help2!AG:AG)</f>
        <v>353.48141996402154</v>
      </c>
      <c r="AK287" s="979">
        <f>_xlfn.XLOOKUP($D287,Help2!$D:$D,Help2!AH:AH)</f>
        <v>8508.2654747884226</v>
      </c>
      <c r="AL287" s="979">
        <f>_xlfn.XLOOKUP($D287,Help2!$D:$D,Help2!AI:AI)</f>
        <v>688</v>
      </c>
      <c r="AM287" s="979">
        <f>_xlfn.XLOOKUP($D287,Help2!$D:$D,Help2!AJ:AJ)</f>
        <v>0</v>
      </c>
      <c r="AN287" s="979">
        <f>_xlfn.XLOOKUP($D287,Help2!$D:$D,Help2!AK:AK)</f>
        <v>0</v>
      </c>
    </row>
    <row r="288" spans="1:40" x14ac:dyDescent="0.2">
      <c r="A288" s="1">
        <v>45212</v>
      </c>
      <c r="B288">
        <f t="shared" si="34"/>
        <v>10</v>
      </c>
      <c r="C288">
        <f t="shared" si="35"/>
        <v>2023</v>
      </c>
      <c r="D288" s="872" t="str">
        <f t="shared" si="36"/>
        <v>10´2023</v>
      </c>
      <c r="F288" s="2">
        <f t="shared" si="30"/>
        <v>24</v>
      </c>
      <c r="G288" s="3">
        <f t="shared" si="31"/>
        <v>3.39943342776204E-2</v>
      </c>
      <c r="H288" s="5">
        <f t="shared" si="32"/>
        <v>1</v>
      </c>
      <c r="I288" s="979">
        <f>_xlfn.XLOOKUP($D288,Help2!$D:$D,Help2!H:H)</f>
        <v>18826</v>
      </c>
      <c r="J288" s="979">
        <f>_xlfn.XLOOKUP($D288,Help2!$D:$D,Help2!I:I)</f>
        <v>11197</v>
      </c>
      <c r="K288" s="979">
        <f>_xlfn.XLOOKUP($D288,Help2!$D:$D,Help2!J:J)</f>
        <v>3175</v>
      </c>
      <c r="L288" s="979">
        <f>_xlfn.XLOOKUP($D288,Help2!$D:$D,Help2!K:K)</f>
        <v>3139</v>
      </c>
      <c r="M288" s="979">
        <f>_xlfn.XLOOKUP($D288,Help2!$D:$D,Help2!L:L)</f>
        <v>8484.0115730624548</v>
      </c>
      <c r="N288" s="979">
        <f>_xlfn.XLOOKUP($D288,Help2!$D:$D,Help2!M:M)</f>
        <v>9480.1674646451083</v>
      </c>
      <c r="P288" s="979">
        <f>_xlfn.XLOOKUP($D288,Help2!$D:$D,Help2!F:F)</f>
        <v>706</v>
      </c>
      <c r="Q288" s="979">
        <f t="shared" si="33"/>
        <v>744</v>
      </c>
      <c r="R288" s="979">
        <f>_xlfn.XLOOKUP($D288,Help2!$D:$D,Help2!N:N)</f>
        <v>8484.0115730624548</v>
      </c>
      <c r="S288" s="979">
        <f>_xlfn.XLOOKUP($D288,Help2!$D:$D,Help2!O:O)</f>
        <v>8346.5305314868347</v>
      </c>
      <c r="T288" s="979">
        <f>_xlfn.XLOOKUP($D288,Help2!$D:$D,Help2!P:P)</f>
        <v>1000</v>
      </c>
      <c r="U288" s="979">
        <f>_xlfn.XLOOKUP($D288,Help2!$D:$D,Help2!Q:Q)</f>
        <v>150</v>
      </c>
      <c r="V288" s="979">
        <f>_xlfn.XLOOKUP($D288,Help2!$D:$D,Help2!R:R)</f>
        <v>100</v>
      </c>
      <c r="W288" s="979">
        <f>_xlfn.XLOOKUP($D288,Help2!$D:$D,Help2!S:S)</f>
        <v>20000</v>
      </c>
      <c r="Y288" s="979">
        <f>_xlfn.XLOOKUP($D288,Help2!$D:$D,Help2!V:V)</f>
        <v>7901</v>
      </c>
      <c r="Z288" s="979">
        <f>_xlfn.XLOOKUP($D288,Help2!$D:$D,Help2!W:W)</f>
        <v>3296</v>
      </c>
      <c r="AA288" s="979">
        <f>_xlfn.XLOOKUP($D288,Help2!$D:$D,Help2!X:X)</f>
        <v>0</v>
      </c>
      <c r="AB288" s="979">
        <f>_xlfn.XLOOKUP($D288,Help2!$D:$D,Help2!Y:Y)</f>
        <v>6314</v>
      </c>
      <c r="AC288" s="979">
        <f>_xlfn.XLOOKUP($D288,Help2!$D:$D,Help2!Z:Z)</f>
        <v>1315</v>
      </c>
      <c r="AD288" s="979">
        <f>_xlfn.XLOOKUP($D288,Help2!$D:$D,Help2!AA:AA)</f>
        <v>882.61264679999999</v>
      </c>
      <c r="AE288" s="979">
        <f>_xlfn.XLOOKUP($D288,Help2!$D:$D,Help2!AB:AB)</f>
        <v>900</v>
      </c>
      <c r="AF288" s="979">
        <f>_xlfn.XLOOKUP($D288,Help2!$D:$D,Help2!AC:AC)</f>
        <v>735</v>
      </c>
      <c r="AG288" s="979">
        <f>_xlfn.XLOOKUP($D288,Help2!$D:$D,Help2!AD:AD)</f>
        <v>375</v>
      </c>
      <c r="AH288" s="979">
        <f>_xlfn.XLOOKUP($D288,Help2!$D:$D,Help2!AE:AE)</f>
        <v>864.90000000000009</v>
      </c>
      <c r="AI288" s="979">
        <f>_xlfn.XLOOKUP($D288,Help2!$D:$D,Help2!AF:AF)</f>
        <v>3574.9199999999996</v>
      </c>
      <c r="AJ288" s="979">
        <f>_xlfn.XLOOKUP($D288,Help2!$D:$D,Help2!AG:AG)</f>
        <v>353.48141996402154</v>
      </c>
      <c r="AK288" s="979">
        <f>_xlfn.XLOOKUP($D288,Help2!$D:$D,Help2!AH:AH)</f>
        <v>8508.2654747884226</v>
      </c>
      <c r="AL288" s="979">
        <f>_xlfn.XLOOKUP($D288,Help2!$D:$D,Help2!AI:AI)</f>
        <v>688</v>
      </c>
      <c r="AM288" s="979">
        <f>_xlfn.XLOOKUP($D288,Help2!$D:$D,Help2!AJ:AJ)</f>
        <v>0</v>
      </c>
      <c r="AN288" s="979">
        <f>_xlfn.XLOOKUP($D288,Help2!$D:$D,Help2!AK:AK)</f>
        <v>0</v>
      </c>
    </row>
    <row r="289" spans="1:40" x14ac:dyDescent="0.2">
      <c r="A289" s="1">
        <v>45213</v>
      </c>
      <c r="B289">
        <f t="shared" si="34"/>
        <v>10</v>
      </c>
      <c r="C289">
        <f t="shared" si="35"/>
        <v>2023</v>
      </c>
      <c r="D289" s="872" t="str">
        <f t="shared" si="36"/>
        <v>10´2023</v>
      </c>
      <c r="F289" s="2">
        <f t="shared" si="30"/>
        <v>24</v>
      </c>
      <c r="G289" s="3">
        <f t="shared" si="31"/>
        <v>3.39943342776204E-2</v>
      </c>
      <c r="H289" s="5">
        <f t="shared" si="32"/>
        <v>1</v>
      </c>
      <c r="I289" s="979">
        <f>_xlfn.XLOOKUP($D289,Help2!$D:$D,Help2!H:H)</f>
        <v>18826</v>
      </c>
      <c r="J289" s="979">
        <f>_xlfn.XLOOKUP($D289,Help2!$D:$D,Help2!I:I)</f>
        <v>11197</v>
      </c>
      <c r="K289" s="979">
        <f>_xlfn.XLOOKUP($D289,Help2!$D:$D,Help2!J:J)</f>
        <v>3175</v>
      </c>
      <c r="L289" s="979">
        <f>_xlfn.XLOOKUP($D289,Help2!$D:$D,Help2!K:K)</f>
        <v>3139</v>
      </c>
      <c r="M289" s="979">
        <f>_xlfn.XLOOKUP($D289,Help2!$D:$D,Help2!L:L)</f>
        <v>8484.0115730624548</v>
      </c>
      <c r="N289" s="979">
        <f>_xlfn.XLOOKUP($D289,Help2!$D:$D,Help2!M:M)</f>
        <v>9480.1674646451083</v>
      </c>
      <c r="P289" s="979">
        <f>_xlfn.XLOOKUP($D289,Help2!$D:$D,Help2!F:F)</f>
        <v>706</v>
      </c>
      <c r="Q289" s="979">
        <f t="shared" si="33"/>
        <v>744</v>
      </c>
      <c r="R289" s="979">
        <f>_xlfn.XLOOKUP($D289,Help2!$D:$D,Help2!N:N)</f>
        <v>8484.0115730624548</v>
      </c>
      <c r="S289" s="979">
        <f>_xlfn.XLOOKUP($D289,Help2!$D:$D,Help2!O:O)</f>
        <v>8346.5305314868347</v>
      </c>
      <c r="T289" s="979">
        <f>_xlfn.XLOOKUP($D289,Help2!$D:$D,Help2!P:P)</f>
        <v>1000</v>
      </c>
      <c r="U289" s="979">
        <f>_xlfn.XLOOKUP($D289,Help2!$D:$D,Help2!Q:Q)</f>
        <v>150</v>
      </c>
      <c r="V289" s="979">
        <f>_xlfn.XLOOKUP($D289,Help2!$D:$D,Help2!R:R)</f>
        <v>100</v>
      </c>
      <c r="W289" s="979">
        <f>_xlfn.XLOOKUP($D289,Help2!$D:$D,Help2!S:S)</f>
        <v>20000</v>
      </c>
      <c r="Y289" s="979">
        <f>_xlfn.XLOOKUP($D289,Help2!$D:$D,Help2!V:V)</f>
        <v>7901</v>
      </c>
      <c r="Z289" s="979">
        <f>_xlfn.XLOOKUP($D289,Help2!$D:$D,Help2!W:W)</f>
        <v>3296</v>
      </c>
      <c r="AA289" s="979">
        <f>_xlfn.XLOOKUP($D289,Help2!$D:$D,Help2!X:X)</f>
        <v>0</v>
      </c>
      <c r="AB289" s="979">
        <f>_xlfn.XLOOKUP($D289,Help2!$D:$D,Help2!Y:Y)</f>
        <v>6314</v>
      </c>
      <c r="AC289" s="979">
        <f>_xlfn.XLOOKUP($D289,Help2!$D:$D,Help2!Z:Z)</f>
        <v>1315</v>
      </c>
      <c r="AD289" s="979">
        <f>_xlfn.XLOOKUP($D289,Help2!$D:$D,Help2!AA:AA)</f>
        <v>882.61264679999999</v>
      </c>
      <c r="AE289" s="979">
        <f>_xlfn.XLOOKUP($D289,Help2!$D:$D,Help2!AB:AB)</f>
        <v>900</v>
      </c>
      <c r="AF289" s="979">
        <f>_xlfn.XLOOKUP($D289,Help2!$D:$D,Help2!AC:AC)</f>
        <v>735</v>
      </c>
      <c r="AG289" s="979">
        <f>_xlfn.XLOOKUP($D289,Help2!$D:$D,Help2!AD:AD)</f>
        <v>375</v>
      </c>
      <c r="AH289" s="979">
        <f>_xlfn.XLOOKUP($D289,Help2!$D:$D,Help2!AE:AE)</f>
        <v>864.90000000000009</v>
      </c>
      <c r="AI289" s="979">
        <f>_xlfn.XLOOKUP($D289,Help2!$D:$D,Help2!AF:AF)</f>
        <v>3574.9199999999996</v>
      </c>
      <c r="AJ289" s="979">
        <f>_xlfn.XLOOKUP($D289,Help2!$D:$D,Help2!AG:AG)</f>
        <v>353.48141996402154</v>
      </c>
      <c r="AK289" s="979">
        <f>_xlfn.XLOOKUP($D289,Help2!$D:$D,Help2!AH:AH)</f>
        <v>8508.2654747884226</v>
      </c>
      <c r="AL289" s="979">
        <f>_xlfn.XLOOKUP($D289,Help2!$D:$D,Help2!AI:AI)</f>
        <v>688</v>
      </c>
      <c r="AM289" s="979">
        <f>_xlfn.XLOOKUP($D289,Help2!$D:$D,Help2!AJ:AJ)</f>
        <v>0</v>
      </c>
      <c r="AN289" s="979">
        <f>_xlfn.XLOOKUP($D289,Help2!$D:$D,Help2!AK:AK)</f>
        <v>0</v>
      </c>
    </row>
    <row r="290" spans="1:40" x14ac:dyDescent="0.2">
      <c r="A290" s="1">
        <v>45214</v>
      </c>
      <c r="B290">
        <f t="shared" si="34"/>
        <v>10</v>
      </c>
      <c r="C290">
        <f t="shared" si="35"/>
        <v>2023</v>
      </c>
      <c r="D290" s="872" t="str">
        <f t="shared" si="36"/>
        <v>10´2023</v>
      </c>
      <c r="F290" s="2">
        <f t="shared" si="30"/>
        <v>24</v>
      </c>
      <c r="G290" s="3">
        <f t="shared" si="31"/>
        <v>3.39943342776204E-2</v>
      </c>
      <c r="H290" s="5">
        <f t="shared" si="32"/>
        <v>1</v>
      </c>
      <c r="I290" s="979">
        <f>_xlfn.XLOOKUP($D290,Help2!$D:$D,Help2!H:H)</f>
        <v>18826</v>
      </c>
      <c r="J290" s="979">
        <f>_xlfn.XLOOKUP($D290,Help2!$D:$D,Help2!I:I)</f>
        <v>11197</v>
      </c>
      <c r="K290" s="979">
        <f>_xlfn.XLOOKUP($D290,Help2!$D:$D,Help2!J:J)</f>
        <v>3175</v>
      </c>
      <c r="L290" s="979">
        <f>_xlfn.XLOOKUP($D290,Help2!$D:$D,Help2!K:K)</f>
        <v>3139</v>
      </c>
      <c r="M290" s="979">
        <f>_xlfn.XLOOKUP($D290,Help2!$D:$D,Help2!L:L)</f>
        <v>8484.0115730624548</v>
      </c>
      <c r="N290" s="979">
        <f>_xlfn.XLOOKUP($D290,Help2!$D:$D,Help2!M:M)</f>
        <v>9480.1674646451083</v>
      </c>
      <c r="P290" s="979">
        <f>_xlfn.XLOOKUP($D290,Help2!$D:$D,Help2!F:F)</f>
        <v>706</v>
      </c>
      <c r="Q290" s="979">
        <f t="shared" si="33"/>
        <v>744</v>
      </c>
      <c r="R290" s="979">
        <f>_xlfn.XLOOKUP($D290,Help2!$D:$D,Help2!N:N)</f>
        <v>8484.0115730624548</v>
      </c>
      <c r="S290" s="979">
        <f>_xlfn.XLOOKUP($D290,Help2!$D:$D,Help2!O:O)</f>
        <v>8346.5305314868347</v>
      </c>
      <c r="T290" s="979">
        <f>_xlfn.XLOOKUP($D290,Help2!$D:$D,Help2!P:P)</f>
        <v>1000</v>
      </c>
      <c r="U290" s="979">
        <f>_xlfn.XLOOKUP($D290,Help2!$D:$D,Help2!Q:Q)</f>
        <v>150</v>
      </c>
      <c r="V290" s="979">
        <f>_xlfn.XLOOKUP($D290,Help2!$D:$D,Help2!R:R)</f>
        <v>100</v>
      </c>
      <c r="W290" s="979">
        <f>_xlfn.XLOOKUP($D290,Help2!$D:$D,Help2!S:S)</f>
        <v>20000</v>
      </c>
      <c r="Y290" s="979">
        <f>_xlfn.XLOOKUP($D290,Help2!$D:$D,Help2!V:V)</f>
        <v>7901</v>
      </c>
      <c r="Z290" s="979">
        <f>_xlfn.XLOOKUP($D290,Help2!$D:$D,Help2!W:W)</f>
        <v>3296</v>
      </c>
      <c r="AA290" s="979">
        <f>_xlfn.XLOOKUP($D290,Help2!$D:$D,Help2!X:X)</f>
        <v>0</v>
      </c>
      <c r="AB290" s="979">
        <f>_xlfn.XLOOKUP($D290,Help2!$D:$D,Help2!Y:Y)</f>
        <v>6314</v>
      </c>
      <c r="AC290" s="979">
        <f>_xlfn.XLOOKUP($D290,Help2!$D:$D,Help2!Z:Z)</f>
        <v>1315</v>
      </c>
      <c r="AD290" s="979">
        <f>_xlfn.XLOOKUP($D290,Help2!$D:$D,Help2!AA:AA)</f>
        <v>882.61264679999999</v>
      </c>
      <c r="AE290" s="979">
        <f>_xlfn.XLOOKUP($D290,Help2!$D:$D,Help2!AB:AB)</f>
        <v>900</v>
      </c>
      <c r="AF290" s="979">
        <f>_xlfn.XLOOKUP($D290,Help2!$D:$D,Help2!AC:AC)</f>
        <v>735</v>
      </c>
      <c r="AG290" s="979">
        <f>_xlfn.XLOOKUP($D290,Help2!$D:$D,Help2!AD:AD)</f>
        <v>375</v>
      </c>
      <c r="AH290" s="979">
        <f>_xlfn.XLOOKUP($D290,Help2!$D:$D,Help2!AE:AE)</f>
        <v>864.90000000000009</v>
      </c>
      <c r="AI290" s="979">
        <f>_xlfn.XLOOKUP($D290,Help2!$D:$D,Help2!AF:AF)</f>
        <v>3574.9199999999996</v>
      </c>
      <c r="AJ290" s="979">
        <f>_xlfn.XLOOKUP($D290,Help2!$D:$D,Help2!AG:AG)</f>
        <v>353.48141996402154</v>
      </c>
      <c r="AK290" s="979">
        <f>_xlfn.XLOOKUP($D290,Help2!$D:$D,Help2!AH:AH)</f>
        <v>8508.2654747884226</v>
      </c>
      <c r="AL290" s="979">
        <f>_xlfn.XLOOKUP($D290,Help2!$D:$D,Help2!AI:AI)</f>
        <v>688</v>
      </c>
      <c r="AM290" s="979">
        <f>_xlfn.XLOOKUP($D290,Help2!$D:$D,Help2!AJ:AJ)</f>
        <v>0</v>
      </c>
      <c r="AN290" s="979">
        <f>_xlfn.XLOOKUP($D290,Help2!$D:$D,Help2!AK:AK)</f>
        <v>0</v>
      </c>
    </row>
    <row r="291" spans="1:40" x14ac:dyDescent="0.2">
      <c r="A291" s="1">
        <v>45215</v>
      </c>
      <c r="B291">
        <f t="shared" si="34"/>
        <v>10</v>
      </c>
      <c r="C291">
        <f t="shared" si="35"/>
        <v>2023</v>
      </c>
      <c r="D291" s="872" t="str">
        <f t="shared" si="36"/>
        <v>10´2023</v>
      </c>
      <c r="F291" s="2">
        <f t="shared" si="30"/>
        <v>24</v>
      </c>
      <c r="G291" s="3">
        <f t="shared" si="31"/>
        <v>3.39943342776204E-2</v>
      </c>
      <c r="H291" s="5">
        <f t="shared" si="32"/>
        <v>1</v>
      </c>
      <c r="I291" s="979">
        <f>_xlfn.XLOOKUP($D291,Help2!$D:$D,Help2!H:H)</f>
        <v>18826</v>
      </c>
      <c r="J291" s="979">
        <f>_xlfn.XLOOKUP($D291,Help2!$D:$D,Help2!I:I)</f>
        <v>11197</v>
      </c>
      <c r="K291" s="979">
        <f>_xlfn.XLOOKUP($D291,Help2!$D:$D,Help2!J:J)</f>
        <v>3175</v>
      </c>
      <c r="L291" s="979">
        <f>_xlfn.XLOOKUP($D291,Help2!$D:$D,Help2!K:K)</f>
        <v>3139</v>
      </c>
      <c r="M291" s="979">
        <f>_xlfn.XLOOKUP($D291,Help2!$D:$D,Help2!L:L)</f>
        <v>8484.0115730624548</v>
      </c>
      <c r="N291" s="979">
        <f>_xlfn.XLOOKUP($D291,Help2!$D:$D,Help2!M:M)</f>
        <v>9480.1674646451083</v>
      </c>
      <c r="P291" s="979">
        <f>_xlfn.XLOOKUP($D291,Help2!$D:$D,Help2!F:F)</f>
        <v>706</v>
      </c>
      <c r="Q291" s="979">
        <f t="shared" si="33"/>
        <v>744</v>
      </c>
      <c r="R291" s="979">
        <f>_xlfn.XLOOKUP($D291,Help2!$D:$D,Help2!N:N)</f>
        <v>8484.0115730624548</v>
      </c>
      <c r="S291" s="979">
        <f>_xlfn.XLOOKUP($D291,Help2!$D:$D,Help2!O:O)</f>
        <v>8346.5305314868347</v>
      </c>
      <c r="T291" s="979">
        <f>_xlfn.XLOOKUP($D291,Help2!$D:$D,Help2!P:P)</f>
        <v>1000</v>
      </c>
      <c r="U291" s="979">
        <f>_xlfn.XLOOKUP($D291,Help2!$D:$D,Help2!Q:Q)</f>
        <v>150</v>
      </c>
      <c r="V291" s="979">
        <f>_xlfn.XLOOKUP($D291,Help2!$D:$D,Help2!R:R)</f>
        <v>100</v>
      </c>
      <c r="W291" s="979">
        <f>_xlfn.XLOOKUP($D291,Help2!$D:$D,Help2!S:S)</f>
        <v>20000</v>
      </c>
      <c r="Y291" s="979">
        <f>_xlfn.XLOOKUP($D291,Help2!$D:$D,Help2!V:V)</f>
        <v>7901</v>
      </c>
      <c r="Z291" s="979">
        <f>_xlfn.XLOOKUP($D291,Help2!$D:$D,Help2!W:W)</f>
        <v>3296</v>
      </c>
      <c r="AA291" s="979">
        <f>_xlfn.XLOOKUP($D291,Help2!$D:$D,Help2!X:X)</f>
        <v>0</v>
      </c>
      <c r="AB291" s="979">
        <f>_xlfn.XLOOKUP($D291,Help2!$D:$D,Help2!Y:Y)</f>
        <v>6314</v>
      </c>
      <c r="AC291" s="979">
        <f>_xlfn.XLOOKUP($D291,Help2!$D:$D,Help2!Z:Z)</f>
        <v>1315</v>
      </c>
      <c r="AD291" s="979">
        <f>_xlfn.XLOOKUP($D291,Help2!$D:$D,Help2!AA:AA)</f>
        <v>882.61264679999999</v>
      </c>
      <c r="AE291" s="979">
        <f>_xlfn.XLOOKUP($D291,Help2!$D:$D,Help2!AB:AB)</f>
        <v>900</v>
      </c>
      <c r="AF291" s="979">
        <f>_xlfn.XLOOKUP($D291,Help2!$D:$D,Help2!AC:AC)</f>
        <v>735</v>
      </c>
      <c r="AG291" s="979">
        <f>_xlfn.XLOOKUP($D291,Help2!$D:$D,Help2!AD:AD)</f>
        <v>375</v>
      </c>
      <c r="AH291" s="979">
        <f>_xlfn.XLOOKUP($D291,Help2!$D:$D,Help2!AE:AE)</f>
        <v>864.90000000000009</v>
      </c>
      <c r="AI291" s="979">
        <f>_xlfn.XLOOKUP($D291,Help2!$D:$D,Help2!AF:AF)</f>
        <v>3574.9199999999996</v>
      </c>
      <c r="AJ291" s="979">
        <f>_xlfn.XLOOKUP($D291,Help2!$D:$D,Help2!AG:AG)</f>
        <v>353.48141996402154</v>
      </c>
      <c r="AK291" s="979">
        <f>_xlfn.XLOOKUP($D291,Help2!$D:$D,Help2!AH:AH)</f>
        <v>8508.2654747884226</v>
      </c>
      <c r="AL291" s="979">
        <f>_xlfn.XLOOKUP($D291,Help2!$D:$D,Help2!AI:AI)</f>
        <v>688</v>
      </c>
      <c r="AM291" s="979">
        <f>_xlfn.XLOOKUP($D291,Help2!$D:$D,Help2!AJ:AJ)</f>
        <v>0</v>
      </c>
      <c r="AN291" s="979">
        <f>_xlfn.XLOOKUP($D291,Help2!$D:$D,Help2!AK:AK)</f>
        <v>0</v>
      </c>
    </row>
    <row r="292" spans="1:40" x14ac:dyDescent="0.2">
      <c r="A292" s="1">
        <v>45216</v>
      </c>
      <c r="B292">
        <f t="shared" si="34"/>
        <v>10</v>
      </c>
      <c r="C292">
        <f t="shared" si="35"/>
        <v>2023</v>
      </c>
      <c r="D292" s="872" t="str">
        <f t="shared" si="36"/>
        <v>10´2023</v>
      </c>
      <c r="E292" s="867">
        <v>12</v>
      </c>
      <c r="F292" s="2">
        <f t="shared" si="30"/>
        <v>12</v>
      </c>
      <c r="G292" s="3">
        <f t="shared" si="31"/>
        <v>1.69971671388102E-2</v>
      </c>
      <c r="H292" s="5">
        <f t="shared" si="32"/>
        <v>0.5</v>
      </c>
      <c r="I292" s="979">
        <f>_xlfn.XLOOKUP($D292,Help2!$D:$D,Help2!H:H)</f>
        <v>18826</v>
      </c>
      <c r="J292" s="979">
        <f>_xlfn.XLOOKUP($D292,Help2!$D:$D,Help2!I:I)</f>
        <v>11197</v>
      </c>
      <c r="K292" s="979">
        <f>_xlfn.XLOOKUP($D292,Help2!$D:$D,Help2!J:J)</f>
        <v>3175</v>
      </c>
      <c r="L292" s="979">
        <f>_xlfn.XLOOKUP($D292,Help2!$D:$D,Help2!K:K)</f>
        <v>3139</v>
      </c>
      <c r="M292" s="979">
        <f>_xlfn.XLOOKUP($D292,Help2!$D:$D,Help2!L:L)</f>
        <v>8484.0115730624548</v>
      </c>
      <c r="N292" s="979">
        <f>_xlfn.XLOOKUP($D292,Help2!$D:$D,Help2!M:M)</f>
        <v>9480.1674646451083</v>
      </c>
      <c r="P292" s="979">
        <f>_xlfn.XLOOKUP($D292,Help2!$D:$D,Help2!F:F)</f>
        <v>706</v>
      </c>
      <c r="Q292" s="979">
        <f t="shared" si="33"/>
        <v>744</v>
      </c>
      <c r="R292" s="979">
        <f>_xlfn.XLOOKUP($D292,Help2!$D:$D,Help2!N:N)</f>
        <v>8484.0115730624548</v>
      </c>
      <c r="S292" s="979">
        <f>_xlfn.XLOOKUP($D292,Help2!$D:$D,Help2!O:O)</f>
        <v>8346.5305314868347</v>
      </c>
      <c r="T292" s="979">
        <f>_xlfn.XLOOKUP($D292,Help2!$D:$D,Help2!P:P)</f>
        <v>1000</v>
      </c>
      <c r="U292" s="979">
        <f>_xlfn.XLOOKUP($D292,Help2!$D:$D,Help2!Q:Q)</f>
        <v>150</v>
      </c>
      <c r="V292" s="979">
        <f>_xlfn.XLOOKUP($D292,Help2!$D:$D,Help2!R:R)</f>
        <v>100</v>
      </c>
      <c r="W292" s="979">
        <f>_xlfn.XLOOKUP($D292,Help2!$D:$D,Help2!S:S)</f>
        <v>20000</v>
      </c>
      <c r="Y292" s="979">
        <f>_xlfn.XLOOKUP($D292,Help2!$D:$D,Help2!V:V)</f>
        <v>7901</v>
      </c>
      <c r="Z292" s="979">
        <f>_xlfn.XLOOKUP($D292,Help2!$D:$D,Help2!W:W)</f>
        <v>3296</v>
      </c>
      <c r="AA292" s="979">
        <f>_xlfn.XLOOKUP($D292,Help2!$D:$D,Help2!X:X)</f>
        <v>0</v>
      </c>
      <c r="AB292" s="979">
        <f>_xlfn.XLOOKUP($D292,Help2!$D:$D,Help2!Y:Y)</f>
        <v>6314</v>
      </c>
      <c r="AC292" s="979">
        <f>_xlfn.XLOOKUP($D292,Help2!$D:$D,Help2!Z:Z)</f>
        <v>1315</v>
      </c>
      <c r="AD292" s="979">
        <f>_xlfn.XLOOKUP($D292,Help2!$D:$D,Help2!AA:AA)</f>
        <v>882.61264679999999</v>
      </c>
      <c r="AE292" s="979">
        <f>_xlfn.XLOOKUP($D292,Help2!$D:$D,Help2!AB:AB)</f>
        <v>900</v>
      </c>
      <c r="AF292" s="979">
        <f>_xlfn.XLOOKUP($D292,Help2!$D:$D,Help2!AC:AC)</f>
        <v>735</v>
      </c>
      <c r="AG292" s="979">
        <f>_xlfn.XLOOKUP($D292,Help2!$D:$D,Help2!AD:AD)</f>
        <v>375</v>
      </c>
      <c r="AH292" s="979">
        <f>_xlfn.XLOOKUP($D292,Help2!$D:$D,Help2!AE:AE)</f>
        <v>864.90000000000009</v>
      </c>
      <c r="AI292" s="979">
        <f>_xlfn.XLOOKUP($D292,Help2!$D:$D,Help2!AF:AF)</f>
        <v>3574.9199999999996</v>
      </c>
      <c r="AJ292" s="979">
        <f>_xlfn.XLOOKUP($D292,Help2!$D:$D,Help2!AG:AG)</f>
        <v>353.48141996402154</v>
      </c>
      <c r="AK292" s="979">
        <f>_xlfn.XLOOKUP($D292,Help2!$D:$D,Help2!AH:AH)</f>
        <v>8508.2654747884226</v>
      </c>
      <c r="AL292" s="979">
        <f>_xlfn.XLOOKUP($D292,Help2!$D:$D,Help2!AI:AI)</f>
        <v>688</v>
      </c>
      <c r="AM292" s="979">
        <f>_xlfn.XLOOKUP($D292,Help2!$D:$D,Help2!AJ:AJ)</f>
        <v>0</v>
      </c>
      <c r="AN292" s="979">
        <f>_xlfn.XLOOKUP($D292,Help2!$D:$D,Help2!AK:AK)</f>
        <v>0</v>
      </c>
    </row>
    <row r="293" spans="1:40" x14ac:dyDescent="0.2">
      <c r="A293" s="1">
        <v>45217</v>
      </c>
      <c r="B293">
        <f t="shared" si="34"/>
        <v>10</v>
      </c>
      <c r="C293">
        <f t="shared" si="35"/>
        <v>2023</v>
      </c>
      <c r="D293" s="872" t="str">
        <f t="shared" si="36"/>
        <v>10´2023</v>
      </c>
      <c r="F293" s="2">
        <f t="shared" si="30"/>
        <v>24</v>
      </c>
      <c r="G293" s="3">
        <f t="shared" si="31"/>
        <v>3.39943342776204E-2</v>
      </c>
      <c r="H293" s="5">
        <f t="shared" si="32"/>
        <v>1</v>
      </c>
      <c r="I293" s="979">
        <f>_xlfn.XLOOKUP($D293,Help2!$D:$D,Help2!H:H)</f>
        <v>18826</v>
      </c>
      <c r="J293" s="979">
        <f>_xlfn.XLOOKUP($D293,Help2!$D:$D,Help2!I:I)</f>
        <v>11197</v>
      </c>
      <c r="K293" s="979">
        <f>_xlfn.XLOOKUP($D293,Help2!$D:$D,Help2!J:J)</f>
        <v>3175</v>
      </c>
      <c r="L293" s="979">
        <f>_xlfn.XLOOKUP($D293,Help2!$D:$D,Help2!K:K)</f>
        <v>3139</v>
      </c>
      <c r="M293" s="979">
        <f>_xlfn.XLOOKUP($D293,Help2!$D:$D,Help2!L:L)</f>
        <v>8484.0115730624548</v>
      </c>
      <c r="N293" s="979">
        <f>_xlfn.XLOOKUP($D293,Help2!$D:$D,Help2!M:M)</f>
        <v>9480.1674646451083</v>
      </c>
      <c r="P293" s="979">
        <f>_xlfn.XLOOKUP($D293,Help2!$D:$D,Help2!F:F)</f>
        <v>706</v>
      </c>
      <c r="Q293" s="979">
        <f t="shared" si="33"/>
        <v>744</v>
      </c>
      <c r="R293" s="979">
        <f>_xlfn.XLOOKUP($D293,Help2!$D:$D,Help2!N:N)</f>
        <v>8484.0115730624548</v>
      </c>
      <c r="S293" s="979">
        <f>_xlfn.XLOOKUP($D293,Help2!$D:$D,Help2!O:O)</f>
        <v>8346.5305314868347</v>
      </c>
      <c r="T293" s="979">
        <f>_xlfn.XLOOKUP($D293,Help2!$D:$D,Help2!P:P)</f>
        <v>1000</v>
      </c>
      <c r="U293" s="979">
        <f>_xlfn.XLOOKUP($D293,Help2!$D:$D,Help2!Q:Q)</f>
        <v>150</v>
      </c>
      <c r="V293" s="979">
        <f>_xlfn.XLOOKUP($D293,Help2!$D:$D,Help2!R:R)</f>
        <v>100</v>
      </c>
      <c r="W293" s="979">
        <f>_xlfn.XLOOKUP($D293,Help2!$D:$D,Help2!S:S)</f>
        <v>20000</v>
      </c>
      <c r="Y293" s="979">
        <f>_xlfn.XLOOKUP($D293,Help2!$D:$D,Help2!V:V)</f>
        <v>7901</v>
      </c>
      <c r="Z293" s="979">
        <f>_xlfn.XLOOKUP($D293,Help2!$D:$D,Help2!W:W)</f>
        <v>3296</v>
      </c>
      <c r="AA293" s="979">
        <f>_xlfn.XLOOKUP($D293,Help2!$D:$D,Help2!X:X)</f>
        <v>0</v>
      </c>
      <c r="AB293" s="979">
        <f>_xlfn.XLOOKUP($D293,Help2!$D:$D,Help2!Y:Y)</f>
        <v>6314</v>
      </c>
      <c r="AC293" s="979">
        <f>_xlfn.XLOOKUP($D293,Help2!$D:$D,Help2!Z:Z)</f>
        <v>1315</v>
      </c>
      <c r="AD293" s="979">
        <f>_xlfn.XLOOKUP($D293,Help2!$D:$D,Help2!AA:AA)</f>
        <v>882.61264679999999</v>
      </c>
      <c r="AE293" s="979">
        <f>_xlfn.XLOOKUP($D293,Help2!$D:$D,Help2!AB:AB)</f>
        <v>900</v>
      </c>
      <c r="AF293" s="979">
        <f>_xlfn.XLOOKUP($D293,Help2!$D:$D,Help2!AC:AC)</f>
        <v>735</v>
      </c>
      <c r="AG293" s="979">
        <f>_xlfn.XLOOKUP($D293,Help2!$D:$D,Help2!AD:AD)</f>
        <v>375</v>
      </c>
      <c r="AH293" s="979">
        <f>_xlfn.XLOOKUP($D293,Help2!$D:$D,Help2!AE:AE)</f>
        <v>864.90000000000009</v>
      </c>
      <c r="AI293" s="979">
        <f>_xlfn.XLOOKUP($D293,Help2!$D:$D,Help2!AF:AF)</f>
        <v>3574.9199999999996</v>
      </c>
      <c r="AJ293" s="979">
        <f>_xlfn.XLOOKUP($D293,Help2!$D:$D,Help2!AG:AG)</f>
        <v>353.48141996402154</v>
      </c>
      <c r="AK293" s="979">
        <f>_xlfn.XLOOKUP($D293,Help2!$D:$D,Help2!AH:AH)</f>
        <v>8508.2654747884226</v>
      </c>
      <c r="AL293" s="979">
        <f>_xlfn.XLOOKUP($D293,Help2!$D:$D,Help2!AI:AI)</f>
        <v>688</v>
      </c>
      <c r="AM293" s="979">
        <f>_xlfn.XLOOKUP($D293,Help2!$D:$D,Help2!AJ:AJ)</f>
        <v>0</v>
      </c>
      <c r="AN293" s="979">
        <f>_xlfn.XLOOKUP($D293,Help2!$D:$D,Help2!AK:AK)</f>
        <v>0</v>
      </c>
    </row>
    <row r="294" spans="1:40" x14ac:dyDescent="0.2">
      <c r="A294" s="1">
        <v>45218</v>
      </c>
      <c r="B294">
        <f t="shared" si="34"/>
        <v>10</v>
      </c>
      <c r="C294">
        <f t="shared" si="35"/>
        <v>2023</v>
      </c>
      <c r="D294" s="872" t="str">
        <f t="shared" si="36"/>
        <v>10´2023</v>
      </c>
      <c r="F294" s="2">
        <f t="shared" si="30"/>
        <v>24</v>
      </c>
      <c r="G294" s="3">
        <f t="shared" si="31"/>
        <v>3.39943342776204E-2</v>
      </c>
      <c r="H294" s="5">
        <f t="shared" si="32"/>
        <v>1</v>
      </c>
      <c r="I294" s="979">
        <f>_xlfn.XLOOKUP($D294,Help2!$D:$D,Help2!H:H)</f>
        <v>18826</v>
      </c>
      <c r="J294" s="979">
        <f>_xlfn.XLOOKUP($D294,Help2!$D:$D,Help2!I:I)</f>
        <v>11197</v>
      </c>
      <c r="K294" s="979">
        <f>_xlfn.XLOOKUP($D294,Help2!$D:$D,Help2!J:J)</f>
        <v>3175</v>
      </c>
      <c r="L294" s="979">
        <f>_xlfn.XLOOKUP($D294,Help2!$D:$D,Help2!K:K)</f>
        <v>3139</v>
      </c>
      <c r="M294" s="979">
        <f>_xlfn.XLOOKUP($D294,Help2!$D:$D,Help2!L:L)</f>
        <v>8484.0115730624548</v>
      </c>
      <c r="N294" s="979">
        <f>_xlfn.XLOOKUP($D294,Help2!$D:$D,Help2!M:M)</f>
        <v>9480.1674646451083</v>
      </c>
      <c r="P294" s="979">
        <f>_xlfn.XLOOKUP($D294,Help2!$D:$D,Help2!F:F)</f>
        <v>706</v>
      </c>
      <c r="Q294" s="979">
        <f t="shared" si="33"/>
        <v>744</v>
      </c>
      <c r="R294" s="979">
        <f>_xlfn.XLOOKUP($D294,Help2!$D:$D,Help2!N:N)</f>
        <v>8484.0115730624548</v>
      </c>
      <c r="S294" s="979">
        <f>_xlfn.XLOOKUP($D294,Help2!$D:$D,Help2!O:O)</f>
        <v>8346.5305314868347</v>
      </c>
      <c r="T294" s="979">
        <f>_xlfn.XLOOKUP($D294,Help2!$D:$D,Help2!P:P)</f>
        <v>1000</v>
      </c>
      <c r="U294" s="979">
        <f>_xlfn.XLOOKUP($D294,Help2!$D:$D,Help2!Q:Q)</f>
        <v>150</v>
      </c>
      <c r="V294" s="979">
        <f>_xlfn.XLOOKUP($D294,Help2!$D:$D,Help2!R:R)</f>
        <v>100</v>
      </c>
      <c r="W294" s="979">
        <f>_xlfn.XLOOKUP($D294,Help2!$D:$D,Help2!S:S)</f>
        <v>20000</v>
      </c>
      <c r="Y294" s="979">
        <f>_xlfn.XLOOKUP($D294,Help2!$D:$D,Help2!V:V)</f>
        <v>7901</v>
      </c>
      <c r="Z294" s="979">
        <f>_xlfn.XLOOKUP($D294,Help2!$D:$D,Help2!W:W)</f>
        <v>3296</v>
      </c>
      <c r="AA294" s="979">
        <f>_xlfn.XLOOKUP($D294,Help2!$D:$D,Help2!X:X)</f>
        <v>0</v>
      </c>
      <c r="AB294" s="979">
        <f>_xlfn.XLOOKUP($D294,Help2!$D:$D,Help2!Y:Y)</f>
        <v>6314</v>
      </c>
      <c r="AC294" s="979">
        <f>_xlfn.XLOOKUP($D294,Help2!$D:$D,Help2!Z:Z)</f>
        <v>1315</v>
      </c>
      <c r="AD294" s="979">
        <f>_xlfn.XLOOKUP($D294,Help2!$D:$D,Help2!AA:AA)</f>
        <v>882.61264679999999</v>
      </c>
      <c r="AE294" s="979">
        <f>_xlfn.XLOOKUP($D294,Help2!$D:$D,Help2!AB:AB)</f>
        <v>900</v>
      </c>
      <c r="AF294" s="979">
        <f>_xlfn.XLOOKUP($D294,Help2!$D:$D,Help2!AC:AC)</f>
        <v>735</v>
      </c>
      <c r="AG294" s="979">
        <f>_xlfn.XLOOKUP($D294,Help2!$D:$D,Help2!AD:AD)</f>
        <v>375</v>
      </c>
      <c r="AH294" s="979">
        <f>_xlfn.XLOOKUP($D294,Help2!$D:$D,Help2!AE:AE)</f>
        <v>864.90000000000009</v>
      </c>
      <c r="AI294" s="979">
        <f>_xlfn.XLOOKUP($D294,Help2!$D:$D,Help2!AF:AF)</f>
        <v>3574.9199999999996</v>
      </c>
      <c r="AJ294" s="979">
        <f>_xlfn.XLOOKUP($D294,Help2!$D:$D,Help2!AG:AG)</f>
        <v>353.48141996402154</v>
      </c>
      <c r="AK294" s="979">
        <f>_xlfn.XLOOKUP($D294,Help2!$D:$D,Help2!AH:AH)</f>
        <v>8508.2654747884226</v>
      </c>
      <c r="AL294" s="979">
        <f>_xlfn.XLOOKUP($D294,Help2!$D:$D,Help2!AI:AI)</f>
        <v>688</v>
      </c>
      <c r="AM294" s="979">
        <f>_xlfn.XLOOKUP($D294,Help2!$D:$D,Help2!AJ:AJ)</f>
        <v>0</v>
      </c>
      <c r="AN294" s="979">
        <f>_xlfn.XLOOKUP($D294,Help2!$D:$D,Help2!AK:AK)</f>
        <v>0</v>
      </c>
    </row>
    <row r="295" spans="1:40" x14ac:dyDescent="0.2">
      <c r="A295" s="1">
        <v>45219</v>
      </c>
      <c r="B295">
        <f t="shared" si="34"/>
        <v>10</v>
      </c>
      <c r="C295">
        <f t="shared" si="35"/>
        <v>2023</v>
      </c>
      <c r="D295" s="872" t="str">
        <f t="shared" si="36"/>
        <v>10´2023</v>
      </c>
      <c r="F295" s="2">
        <f t="shared" si="30"/>
        <v>24</v>
      </c>
      <c r="G295" s="3">
        <f t="shared" si="31"/>
        <v>3.39943342776204E-2</v>
      </c>
      <c r="H295" s="5">
        <f t="shared" si="32"/>
        <v>1</v>
      </c>
      <c r="I295" s="979">
        <f>_xlfn.XLOOKUP($D295,Help2!$D:$D,Help2!H:H)</f>
        <v>18826</v>
      </c>
      <c r="J295" s="979">
        <f>_xlfn.XLOOKUP($D295,Help2!$D:$D,Help2!I:I)</f>
        <v>11197</v>
      </c>
      <c r="K295" s="979">
        <f>_xlfn.XLOOKUP($D295,Help2!$D:$D,Help2!J:J)</f>
        <v>3175</v>
      </c>
      <c r="L295" s="979">
        <f>_xlfn.XLOOKUP($D295,Help2!$D:$D,Help2!K:K)</f>
        <v>3139</v>
      </c>
      <c r="M295" s="979">
        <f>_xlfn.XLOOKUP($D295,Help2!$D:$D,Help2!L:L)</f>
        <v>8484.0115730624548</v>
      </c>
      <c r="N295" s="979">
        <f>_xlfn.XLOOKUP($D295,Help2!$D:$D,Help2!M:M)</f>
        <v>9480.1674646451083</v>
      </c>
      <c r="P295" s="979">
        <f>_xlfn.XLOOKUP($D295,Help2!$D:$D,Help2!F:F)</f>
        <v>706</v>
      </c>
      <c r="Q295" s="979">
        <f t="shared" si="33"/>
        <v>744</v>
      </c>
      <c r="R295" s="979">
        <f>_xlfn.XLOOKUP($D295,Help2!$D:$D,Help2!N:N)</f>
        <v>8484.0115730624548</v>
      </c>
      <c r="S295" s="979">
        <f>_xlfn.XLOOKUP($D295,Help2!$D:$D,Help2!O:O)</f>
        <v>8346.5305314868347</v>
      </c>
      <c r="T295" s="979">
        <f>_xlfn.XLOOKUP($D295,Help2!$D:$D,Help2!P:P)</f>
        <v>1000</v>
      </c>
      <c r="U295" s="979">
        <f>_xlfn.XLOOKUP($D295,Help2!$D:$D,Help2!Q:Q)</f>
        <v>150</v>
      </c>
      <c r="V295" s="979">
        <f>_xlfn.XLOOKUP($D295,Help2!$D:$D,Help2!R:R)</f>
        <v>100</v>
      </c>
      <c r="W295" s="979">
        <f>_xlfn.XLOOKUP($D295,Help2!$D:$D,Help2!S:S)</f>
        <v>20000</v>
      </c>
      <c r="Y295" s="979">
        <f>_xlfn.XLOOKUP($D295,Help2!$D:$D,Help2!V:V)</f>
        <v>7901</v>
      </c>
      <c r="Z295" s="979">
        <f>_xlfn.XLOOKUP($D295,Help2!$D:$D,Help2!W:W)</f>
        <v>3296</v>
      </c>
      <c r="AA295" s="979">
        <f>_xlfn.XLOOKUP($D295,Help2!$D:$D,Help2!X:X)</f>
        <v>0</v>
      </c>
      <c r="AB295" s="979">
        <f>_xlfn.XLOOKUP($D295,Help2!$D:$D,Help2!Y:Y)</f>
        <v>6314</v>
      </c>
      <c r="AC295" s="979">
        <f>_xlfn.XLOOKUP($D295,Help2!$D:$D,Help2!Z:Z)</f>
        <v>1315</v>
      </c>
      <c r="AD295" s="979">
        <f>_xlfn.XLOOKUP($D295,Help2!$D:$D,Help2!AA:AA)</f>
        <v>882.61264679999999</v>
      </c>
      <c r="AE295" s="979">
        <f>_xlfn.XLOOKUP($D295,Help2!$D:$D,Help2!AB:AB)</f>
        <v>900</v>
      </c>
      <c r="AF295" s="979">
        <f>_xlfn.XLOOKUP($D295,Help2!$D:$D,Help2!AC:AC)</f>
        <v>735</v>
      </c>
      <c r="AG295" s="979">
        <f>_xlfn.XLOOKUP($D295,Help2!$D:$D,Help2!AD:AD)</f>
        <v>375</v>
      </c>
      <c r="AH295" s="979">
        <f>_xlfn.XLOOKUP($D295,Help2!$D:$D,Help2!AE:AE)</f>
        <v>864.90000000000009</v>
      </c>
      <c r="AI295" s="979">
        <f>_xlfn.XLOOKUP($D295,Help2!$D:$D,Help2!AF:AF)</f>
        <v>3574.9199999999996</v>
      </c>
      <c r="AJ295" s="979">
        <f>_xlfn.XLOOKUP($D295,Help2!$D:$D,Help2!AG:AG)</f>
        <v>353.48141996402154</v>
      </c>
      <c r="AK295" s="979">
        <f>_xlfn.XLOOKUP($D295,Help2!$D:$D,Help2!AH:AH)</f>
        <v>8508.2654747884226</v>
      </c>
      <c r="AL295" s="979">
        <f>_xlfn.XLOOKUP($D295,Help2!$D:$D,Help2!AI:AI)</f>
        <v>688</v>
      </c>
      <c r="AM295" s="979">
        <f>_xlfn.XLOOKUP($D295,Help2!$D:$D,Help2!AJ:AJ)</f>
        <v>0</v>
      </c>
      <c r="AN295" s="979">
        <f>_xlfn.XLOOKUP($D295,Help2!$D:$D,Help2!AK:AK)</f>
        <v>0</v>
      </c>
    </row>
    <row r="296" spans="1:40" x14ac:dyDescent="0.2">
      <c r="A296" s="1">
        <v>45220</v>
      </c>
      <c r="B296">
        <f t="shared" si="34"/>
        <v>10</v>
      </c>
      <c r="C296">
        <f t="shared" si="35"/>
        <v>2023</v>
      </c>
      <c r="D296" s="872" t="str">
        <f t="shared" si="36"/>
        <v>10´2023</v>
      </c>
      <c r="F296" s="2">
        <f t="shared" si="30"/>
        <v>24</v>
      </c>
      <c r="G296" s="3">
        <f t="shared" si="31"/>
        <v>3.39943342776204E-2</v>
      </c>
      <c r="H296" s="5">
        <f t="shared" si="32"/>
        <v>1</v>
      </c>
      <c r="I296" s="979">
        <f>_xlfn.XLOOKUP($D296,Help2!$D:$D,Help2!H:H)</f>
        <v>18826</v>
      </c>
      <c r="J296" s="979">
        <f>_xlfn.XLOOKUP($D296,Help2!$D:$D,Help2!I:I)</f>
        <v>11197</v>
      </c>
      <c r="K296" s="979">
        <f>_xlfn.XLOOKUP($D296,Help2!$D:$D,Help2!J:J)</f>
        <v>3175</v>
      </c>
      <c r="L296" s="979">
        <f>_xlfn.XLOOKUP($D296,Help2!$D:$D,Help2!K:K)</f>
        <v>3139</v>
      </c>
      <c r="M296" s="979">
        <f>_xlfn.XLOOKUP($D296,Help2!$D:$D,Help2!L:L)</f>
        <v>8484.0115730624548</v>
      </c>
      <c r="N296" s="979">
        <f>_xlfn.XLOOKUP($D296,Help2!$D:$D,Help2!M:M)</f>
        <v>9480.1674646451083</v>
      </c>
      <c r="P296" s="979">
        <f>_xlfn.XLOOKUP($D296,Help2!$D:$D,Help2!F:F)</f>
        <v>706</v>
      </c>
      <c r="Q296" s="979">
        <f t="shared" si="33"/>
        <v>744</v>
      </c>
      <c r="R296" s="979">
        <f>_xlfn.XLOOKUP($D296,Help2!$D:$D,Help2!N:N)</f>
        <v>8484.0115730624548</v>
      </c>
      <c r="S296" s="979">
        <f>_xlfn.XLOOKUP($D296,Help2!$D:$D,Help2!O:O)</f>
        <v>8346.5305314868347</v>
      </c>
      <c r="T296" s="979">
        <f>_xlfn.XLOOKUP($D296,Help2!$D:$D,Help2!P:P)</f>
        <v>1000</v>
      </c>
      <c r="U296" s="979">
        <f>_xlfn.XLOOKUP($D296,Help2!$D:$D,Help2!Q:Q)</f>
        <v>150</v>
      </c>
      <c r="V296" s="979">
        <f>_xlfn.XLOOKUP($D296,Help2!$D:$D,Help2!R:R)</f>
        <v>100</v>
      </c>
      <c r="W296" s="979">
        <f>_xlfn.XLOOKUP($D296,Help2!$D:$D,Help2!S:S)</f>
        <v>20000</v>
      </c>
      <c r="Y296" s="979">
        <f>_xlfn.XLOOKUP($D296,Help2!$D:$D,Help2!V:V)</f>
        <v>7901</v>
      </c>
      <c r="Z296" s="979">
        <f>_xlfn.XLOOKUP($D296,Help2!$D:$D,Help2!W:W)</f>
        <v>3296</v>
      </c>
      <c r="AA296" s="979">
        <f>_xlfn.XLOOKUP($D296,Help2!$D:$D,Help2!X:X)</f>
        <v>0</v>
      </c>
      <c r="AB296" s="979">
        <f>_xlfn.XLOOKUP($D296,Help2!$D:$D,Help2!Y:Y)</f>
        <v>6314</v>
      </c>
      <c r="AC296" s="979">
        <f>_xlfn.XLOOKUP($D296,Help2!$D:$D,Help2!Z:Z)</f>
        <v>1315</v>
      </c>
      <c r="AD296" s="979">
        <f>_xlfn.XLOOKUP($D296,Help2!$D:$D,Help2!AA:AA)</f>
        <v>882.61264679999999</v>
      </c>
      <c r="AE296" s="979">
        <f>_xlfn.XLOOKUP($D296,Help2!$D:$D,Help2!AB:AB)</f>
        <v>900</v>
      </c>
      <c r="AF296" s="979">
        <f>_xlfn.XLOOKUP($D296,Help2!$D:$D,Help2!AC:AC)</f>
        <v>735</v>
      </c>
      <c r="AG296" s="979">
        <f>_xlfn.XLOOKUP($D296,Help2!$D:$D,Help2!AD:AD)</f>
        <v>375</v>
      </c>
      <c r="AH296" s="979">
        <f>_xlfn.XLOOKUP($D296,Help2!$D:$D,Help2!AE:AE)</f>
        <v>864.90000000000009</v>
      </c>
      <c r="AI296" s="979">
        <f>_xlfn.XLOOKUP($D296,Help2!$D:$D,Help2!AF:AF)</f>
        <v>3574.9199999999996</v>
      </c>
      <c r="AJ296" s="979">
        <f>_xlfn.XLOOKUP($D296,Help2!$D:$D,Help2!AG:AG)</f>
        <v>353.48141996402154</v>
      </c>
      <c r="AK296" s="979">
        <f>_xlfn.XLOOKUP($D296,Help2!$D:$D,Help2!AH:AH)</f>
        <v>8508.2654747884226</v>
      </c>
      <c r="AL296" s="979">
        <f>_xlfn.XLOOKUP($D296,Help2!$D:$D,Help2!AI:AI)</f>
        <v>688</v>
      </c>
      <c r="AM296" s="979">
        <f>_xlfn.XLOOKUP($D296,Help2!$D:$D,Help2!AJ:AJ)</f>
        <v>0</v>
      </c>
      <c r="AN296" s="979">
        <f>_xlfn.XLOOKUP($D296,Help2!$D:$D,Help2!AK:AK)</f>
        <v>0</v>
      </c>
    </row>
    <row r="297" spans="1:40" x14ac:dyDescent="0.2">
      <c r="A297" s="1">
        <v>45221</v>
      </c>
      <c r="B297">
        <f t="shared" si="34"/>
        <v>10</v>
      </c>
      <c r="C297">
        <f t="shared" si="35"/>
        <v>2023</v>
      </c>
      <c r="D297" s="872" t="str">
        <f t="shared" si="36"/>
        <v>10´2023</v>
      </c>
      <c r="F297" s="2">
        <f t="shared" si="30"/>
        <v>24</v>
      </c>
      <c r="G297" s="3">
        <f t="shared" si="31"/>
        <v>3.39943342776204E-2</v>
      </c>
      <c r="H297" s="5">
        <f t="shared" si="32"/>
        <v>1</v>
      </c>
      <c r="I297" s="979">
        <f>_xlfn.XLOOKUP($D297,Help2!$D:$D,Help2!H:H)</f>
        <v>18826</v>
      </c>
      <c r="J297" s="979">
        <f>_xlfn.XLOOKUP($D297,Help2!$D:$D,Help2!I:I)</f>
        <v>11197</v>
      </c>
      <c r="K297" s="979">
        <f>_xlfn.XLOOKUP($D297,Help2!$D:$D,Help2!J:J)</f>
        <v>3175</v>
      </c>
      <c r="L297" s="979">
        <f>_xlfn.XLOOKUP($D297,Help2!$D:$D,Help2!K:K)</f>
        <v>3139</v>
      </c>
      <c r="M297" s="979">
        <f>_xlfn.XLOOKUP($D297,Help2!$D:$D,Help2!L:L)</f>
        <v>8484.0115730624548</v>
      </c>
      <c r="N297" s="979">
        <f>_xlfn.XLOOKUP($D297,Help2!$D:$D,Help2!M:M)</f>
        <v>9480.1674646451083</v>
      </c>
      <c r="P297" s="979">
        <f>_xlfn.XLOOKUP($D297,Help2!$D:$D,Help2!F:F)</f>
        <v>706</v>
      </c>
      <c r="Q297" s="979">
        <f t="shared" si="33"/>
        <v>744</v>
      </c>
      <c r="R297" s="979">
        <f>_xlfn.XLOOKUP($D297,Help2!$D:$D,Help2!N:N)</f>
        <v>8484.0115730624548</v>
      </c>
      <c r="S297" s="979">
        <f>_xlfn.XLOOKUP($D297,Help2!$D:$D,Help2!O:O)</f>
        <v>8346.5305314868347</v>
      </c>
      <c r="T297" s="979">
        <f>_xlfn.XLOOKUP($D297,Help2!$D:$D,Help2!P:P)</f>
        <v>1000</v>
      </c>
      <c r="U297" s="979">
        <f>_xlfn.XLOOKUP($D297,Help2!$D:$D,Help2!Q:Q)</f>
        <v>150</v>
      </c>
      <c r="V297" s="979">
        <f>_xlfn.XLOOKUP($D297,Help2!$D:$D,Help2!R:R)</f>
        <v>100</v>
      </c>
      <c r="W297" s="979">
        <f>_xlfn.XLOOKUP($D297,Help2!$D:$D,Help2!S:S)</f>
        <v>20000</v>
      </c>
      <c r="Y297" s="979">
        <f>_xlfn.XLOOKUP($D297,Help2!$D:$D,Help2!V:V)</f>
        <v>7901</v>
      </c>
      <c r="Z297" s="979">
        <f>_xlfn.XLOOKUP($D297,Help2!$D:$D,Help2!W:W)</f>
        <v>3296</v>
      </c>
      <c r="AA297" s="979">
        <f>_xlfn.XLOOKUP($D297,Help2!$D:$D,Help2!X:X)</f>
        <v>0</v>
      </c>
      <c r="AB297" s="979">
        <f>_xlfn.XLOOKUP($D297,Help2!$D:$D,Help2!Y:Y)</f>
        <v>6314</v>
      </c>
      <c r="AC297" s="979">
        <f>_xlfn.XLOOKUP($D297,Help2!$D:$D,Help2!Z:Z)</f>
        <v>1315</v>
      </c>
      <c r="AD297" s="979">
        <f>_xlfn.XLOOKUP($D297,Help2!$D:$D,Help2!AA:AA)</f>
        <v>882.61264679999999</v>
      </c>
      <c r="AE297" s="979">
        <f>_xlfn.XLOOKUP($D297,Help2!$D:$D,Help2!AB:AB)</f>
        <v>900</v>
      </c>
      <c r="AF297" s="979">
        <f>_xlfn.XLOOKUP($D297,Help2!$D:$D,Help2!AC:AC)</f>
        <v>735</v>
      </c>
      <c r="AG297" s="979">
        <f>_xlfn.XLOOKUP($D297,Help2!$D:$D,Help2!AD:AD)</f>
        <v>375</v>
      </c>
      <c r="AH297" s="979">
        <f>_xlfn.XLOOKUP($D297,Help2!$D:$D,Help2!AE:AE)</f>
        <v>864.90000000000009</v>
      </c>
      <c r="AI297" s="979">
        <f>_xlfn.XLOOKUP($D297,Help2!$D:$D,Help2!AF:AF)</f>
        <v>3574.9199999999996</v>
      </c>
      <c r="AJ297" s="979">
        <f>_xlfn.XLOOKUP($D297,Help2!$D:$D,Help2!AG:AG)</f>
        <v>353.48141996402154</v>
      </c>
      <c r="AK297" s="979">
        <f>_xlfn.XLOOKUP($D297,Help2!$D:$D,Help2!AH:AH)</f>
        <v>8508.2654747884226</v>
      </c>
      <c r="AL297" s="979">
        <f>_xlfn.XLOOKUP($D297,Help2!$D:$D,Help2!AI:AI)</f>
        <v>688</v>
      </c>
      <c r="AM297" s="979">
        <f>_xlfn.XLOOKUP($D297,Help2!$D:$D,Help2!AJ:AJ)</f>
        <v>0</v>
      </c>
      <c r="AN297" s="979">
        <f>_xlfn.XLOOKUP($D297,Help2!$D:$D,Help2!AK:AK)</f>
        <v>0</v>
      </c>
    </row>
    <row r="298" spans="1:40" x14ac:dyDescent="0.2">
      <c r="A298" s="1">
        <v>45222</v>
      </c>
      <c r="B298">
        <f t="shared" si="34"/>
        <v>10</v>
      </c>
      <c r="C298">
        <f t="shared" si="35"/>
        <v>2023</v>
      </c>
      <c r="D298" s="872" t="str">
        <f t="shared" si="36"/>
        <v>10´2023</v>
      </c>
      <c r="F298" s="2">
        <f t="shared" si="30"/>
        <v>24</v>
      </c>
      <c r="G298" s="3">
        <f t="shared" si="31"/>
        <v>3.39943342776204E-2</v>
      </c>
      <c r="H298" s="5">
        <f t="shared" si="32"/>
        <v>1</v>
      </c>
      <c r="I298" s="979">
        <f>_xlfn.XLOOKUP($D298,Help2!$D:$D,Help2!H:H)</f>
        <v>18826</v>
      </c>
      <c r="J298" s="979">
        <f>_xlfn.XLOOKUP($D298,Help2!$D:$D,Help2!I:I)</f>
        <v>11197</v>
      </c>
      <c r="K298" s="979">
        <f>_xlfn.XLOOKUP($D298,Help2!$D:$D,Help2!J:J)</f>
        <v>3175</v>
      </c>
      <c r="L298" s="979">
        <f>_xlfn.XLOOKUP($D298,Help2!$D:$D,Help2!K:K)</f>
        <v>3139</v>
      </c>
      <c r="M298" s="979">
        <f>_xlfn.XLOOKUP($D298,Help2!$D:$D,Help2!L:L)</f>
        <v>8484.0115730624548</v>
      </c>
      <c r="N298" s="979">
        <f>_xlfn.XLOOKUP($D298,Help2!$D:$D,Help2!M:M)</f>
        <v>9480.1674646451083</v>
      </c>
      <c r="P298" s="979">
        <f>_xlfn.XLOOKUP($D298,Help2!$D:$D,Help2!F:F)</f>
        <v>706</v>
      </c>
      <c r="Q298" s="979">
        <f t="shared" si="33"/>
        <v>744</v>
      </c>
      <c r="R298" s="979">
        <f>_xlfn.XLOOKUP($D298,Help2!$D:$D,Help2!N:N)</f>
        <v>8484.0115730624548</v>
      </c>
      <c r="S298" s="979">
        <f>_xlfn.XLOOKUP($D298,Help2!$D:$D,Help2!O:O)</f>
        <v>8346.5305314868347</v>
      </c>
      <c r="T298" s="979">
        <f>_xlfn.XLOOKUP($D298,Help2!$D:$D,Help2!P:P)</f>
        <v>1000</v>
      </c>
      <c r="U298" s="979">
        <f>_xlfn.XLOOKUP($D298,Help2!$D:$D,Help2!Q:Q)</f>
        <v>150</v>
      </c>
      <c r="V298" s="979">
        <f>_xlfn.XLOOKUP($D298,Help2!$D:$D,Help2!R:R)</f>
        <v>100</v>
      </c>
      <c r="W298" s="979">
        <f>_xlfn.XLOOKUP($D298,Help2!$D:$D,Help2!S:S)</f>
        <v>20000</v>
      </c>
      <c r="Y298" s="979">
        <f>_xlfn.XLOOKUP($D298,Help2!$D:$D,Help2!V:V)</f>
        <v>7901</v>
      </c>
      <c r="Z298" s="979">
        <f>_xlfn.XLOOKUP($D298,Help2!$D:$D,Help2!W:W)</f>
        <v>3296</v>
      </c>
      <c r="AA298" s="979">
        <f>_xlfn.XLOOKUP($D298,Help2!$D:$D,Help2!X:X)</f>
        <v>0</v>
      </c>
      <c r="AB298" s="979">
        <f>_xlfn.XLOOKUP($D298,Help2!$D:$D,Help2!Y:Y)</f>
        <v>6314</v>
      </c>
      <c r="AC298" s="979">
        <f>_xlfn.XLOOKUP($D298,Help2!$D:$D,Help2!Z:Z)</f>
        <v>1315</v>
      </c>
      <c r="AD298" s="979">
        <f>_xlfn.XLOOKUP($D298,Help2!$D:$D,Help2!AA:AA)</f>
        <v>882.61264679999999</v>
      </c>
      <c r="AE298" s="979">
        <f>_xlfn.XLOOKUP($D298,Help2!$D:$D,Help2!AB:AB)</f>
        <v>900</v>
      </c>
      <c r="AF298" s="979">
        <f>_xlfn.XLOOKUP($D298,Help2!$D:$D,Help2!AC:AC)</f>
        <v>735</v>
      </c>
      <c r="AG298" s="979">
        <f>_xlfn.XLOOKUP($D298,Help2!$D:$D,Help2!AD:AD)</f>
        <v>375</v>
      </c>
      <c r="AH298" s="979">
        <f>_xlfn.XLOOKUP($D298,Help2!$D:$D,Help2!AE:AE)</f>
        <v>864.90000000000009</v>
      </c>
      <c r="AI298" s="979">
        <f>_xlfn.XLOOKUP($D298,Help2!$D:$D,Help2!AF:AF)</f>
        <v>3574.9199999999996</v>
      </c>
      <c r="AJ298" s="979">
        <f>_xlfn.XLOOKUP($D298,Help2!$D:$D,Help2!AG:AG)</f>
        <v>353.48141996402154</v>
      </c>
      <c r="AK298" s="979">
        <f>_xlfn.XLOOKUP($D298,Help2!$D:$D,Help2!AH:AH)</f>
        <v>8508.2654747884226</v>
      </c>
      <c r="AL298" s="979">
        <f>_xlfn.XLOOKUP($D298,Help2!$D:$D,Help2!AI:AI)</f>
        <v>688</v>
      </c>
      <c r="AM298" s="979">
        <f>_xlfn.XLOOKUP($D298,Help2!$D:$D,Help2!AJ:AJ)</f>
        <v>0</v>
      </c>
      <c r="AN298" s="979">
        <f>_xlfn.XLOOKUP($D298,Help2!$D:$D,Help2!AK:AK)</f>
        <v>0</v>
      </c>
    </row>
    <row r="299" spans="1:40" x14ac:dyDescent="0.2">
      <c r="A299" s="1">
        <v>45223</v>
      </c>
      <c r="B299">
        <f t="shared" si="34"/>
        <v>10</v>
      </c>
      <c r="C299">
        <f t="shared" si="35"/>
        <v>2023</v>
      </c>
      <c r="D299" s="872" t="str">
        <f t="shared" si="36"/>
        <v>10´2023</v>
      </c>
      <c r="F299" s="2">
        <f t="shared" si="30"/>
        <v>24</v>
      </c>
      <c r="G299" s="3">
        <f t="shared" si="31"/>
        <v>3.39943342776204E-2</v>
      </c>
      <c r="H299" s="5">
        <f t="shared" si="32"/>
        <v>1</v>
      </c>
      <c r="I299" s="979">
        <f>_xlfn.XLOOKUP($D299,Help2!$D:$D,Help2!H:H)</f>
        <v>18826</v>
      </c>
      <c r="J299" s="979">
        <f>_xlfn.XLOOKUP($D299,Help2!$D:$D,Help2!I:I)</f>
        <v>11197</v>
      </c>
      <c r="K299" s="979">
        <f>_xlfn.XLOOKUP($D299,Help2!$D:$D,Help2!J:J)</f>
        <v>3175</v>
      </c>
      <c r="L299" s="979">
        <f>_xlfn.XLOOKUP($D299,Help2!$D:$D,Help2!K:K)</f>
        <v>3139</v>
      </c>
      <c r="M299" s="979">
        <f>_xlfn.XLOOKUP($D299,Help2!$D:$D,Help2!L:L)</f>
        <v>8484.0115730624548</v>
      </c>
      <c r="N299" s="979">
        <f>_xlfn.XLOOKUP($D299,Help2!$D:$D,Help2!M:M)</f>
        <v>9480.1674646451083</v>
      </c>
      <c r="P299" s="979">
        <f>_xlfn.XLOOKUP($D299,Help2!$D:$D,Help2!F:F)</f>
        <v>706</v>
      </c>
      <c r="Q299" s="979">
        <f t="shared" si="33"/>
        <v>744</v>
      </c>
      <c r="R299" s="979">
        <f>_xlfn.XLOOKUP($D299,Help2!$D:$D,Help2!N:N)</f>
        <v>8484.0115730624548</v>
      </c>
      <c r="S299" s="979">
        <f>_xlfn.XLOOKUP($D299,Help2!$D:$D,Help2!O:O)</f>
        <v>8346.5305314868347</v>
      </c>
      <c r="T299" s="979">
        <f>_xlfn.XLOOKUP($D299,Help2!$D:$D,Help2!P:P)</f>
        <v>1000</v>
      </c>
      <c r="U299" s="979">
        <f>_xlfn.XLOOKUP($D299,Help2!$D:$D,Help2!Q:Q)</f>
        <v>150</v>
      </c>
      <c r="V299" s="979">
        <f>_xlfn.XLOOKUP($D299,Help2!$D:$D,Help2!R:R)</f>
        <v>100</v>
      </c>
      <c r="W299" s="979">
        <f>_xlfn.XLOOKUP($D299,Help2!$D:$D,Help2!S:S)</f>
        <v>20000</v>
      </c>
      <c r="Y299" s="979">
        <f>_xlfn.XLOOKUP($D299,Help2!$D:$D,Help2!V:V)</f>
        <v>7901</v>
      </c>
      <c r="Z299" s="979">
        <f>_xlfn.XLOOKUP($D299,Help2!$D:$D,Help2!W:W)</f>
        <v>3296</v>
      </c>
      <c r="AA299" s="979">
        <f>_xlfn.XLOOKUP($D299,Help2!$D:$D,Help2!X:X)</f>
        <v>0</v>
      </c>
      <c r="AB299" s="979">
        <f>_xlfn.XLOOKUP($D299,Help2!$D:$D,Help2!Y:Y)</f>
        <v>6314</v>
      </c>
      <c r="AC299" s="979">
        <f>_xlfn.XLOOKUP($D299,Help2!$D:$D,Help2!Z:Z)</f>
        <v>1315</v>
      </c>
      <c r="AD299" s="979">
        <f>_xlfn.XLOOKUP($D299,Help2!$D:$D,Help2!AA:AA)</f>
        <v>882.61264679999999</v>
      </c>
      <c r="AE299" s="979">
        <f>_xlfn.XLOOKUP($D299,Help2!$D:$D,Help2!AB:AB)</f>
        <v>900</v>
      </c>
      <c r="AF299" s="979">
        <f>_xlfn.XLOOKUP($D299,Help2!$D:$D,Help2!AC:AC)</f>
        <v>735</v>
      </c>
      <c r="AG299" s="979">
        <f>_xlfn.XLOOKUP($D299,Help2!$D:$D,Help2!AD:AD)</f>
        <v>375</v>
      </c>
      <c r="AH299" s="979">
        <f>_xlfn.XLOOKUP($D299,Help2!$D:$D,Help2!AE:AE)</f>
        <v>864.90000000000009</v>
      </c>
      <c r="AI299" s="979">
        <f>_xlfn.XLOOKUP($D299,Help2!$D:$D,Help2!AF:AF)</f>
        <v>3574.9199999999996</v>
      </c>
      <c r="AJ299" s="979">
        <f>_xlfn.XLOOKUP($D299,Help2!$D:$D,Help2!AG:AG)</f>
        <v>353.48141996402154</v>
      </c>
      <c r="AK299" s="979">
        <f>_xlfn.XLOOKUP($D299,Help2!$D:$D,Help2!AH:AH)</f>
        <v>8508.2654747884226</v>
      </c>
      <c r="AL299" s="979">
        <f>_xlfn.XLOOKUP($D299,Help2!$D:$D,Help2!AI:AI)</f>
        <v>688</v>
      </c>
      <c r="AM299" s="979">
        <f>_xlfn.XLOOKUP($D299,Help2!$D:$D,Help2!AJ:AJ)</f>
        <v>0</v>
      </c>
      <c r="AN299" s="979">
        <f>_xlfn.XLOOKUP($D299,Help2!$D:$D,Help2!AK:AK)</f>
        <v>0</v>
      </c>
    </row>
    <row r="300" spans="1:40" x14ac:dyDescent="0.2">
      <c r="A300" s="1">
        <v>45224</v>
      </c>
      <c r="B300">
        <f t="shared" si="34"/>
        <v>10</v>
      </c>
      <c r="C300">
        <f t="shared" si="35"/>
        <v>2023</v>
      </c>
      <c r="D300" s="872" t="str">
        <f t="shared" si="36"/>
        <v>10´2023</v>
      </c>
      <c r="F300" s="2">
        <f t="shared" si="30"/>
        <v>24</v>
      </c>
      <c r="G300" s="3">
        <f t="shared" si="31"/>
        <v>3.39943342776204E-2</v>
      </c>
      <c r="H300" s="5">
        <f t="shared" si="32"/>
        <v>1</v>
      </c>
      <c r="I300" s="979">
        <f>_xlfn.XLOOKUP($D300,Help2!$D:$D,Help2!H:H)</f>
        <v>18826</v>
      </c>
      <c r="J300" s="979">
        <f>_xlfn.XLOOKUP($D300,Help2!$D:$D,Help2!I:I)</f>
        <v>11197</v>
      </c>
      <c r="K300" s="979">
        <f>_xlfn.XLOOKUP($D300,Help2!$D:$D,Help2!J:J)</f>
        <v>3175</v>
      </c>
      <c r="L300" s="979">
        <f>_xlfn.XLOOKUP($D300,Help2!$D:$D,Help2!K:K)</f>
        <v>3139</v>
      </c>
      <c r="M300" s="979">
        <f>_xlfn.XLOOKUP($D300,Help2!$D:$D,Help2!L:L)</f>
        <v>8484.0115730624548</v>
      </c>
      <c r="N300" s="979">
        <f>_xlfn.XLOOKUP($D300,Help2!$D:$D,Help2!M:M)</f>
        <v>9480.1674646451083</v>
      </c>
      <c r="P300" s="979">
        <f>_xlfn.XLOOKUP($D300,Help2!$D:$D,Help2!F:F)</f>
        <v>706</v>
      </c>
      <c r="Q300" s="979">
        <f t="shared" si="33"/>
        <v>744</v>
      </c>
      <c r="R300" s="979">
        <f>_xlfn.XLOOKUP($D300,Help2!$D:$D,Help2!N:N)</f>
        <v>8484.0115730624548</v>
      </c>
      <c r="S300" s="979">
        <f>_xlfn.XLOOKUP($D300,Help2!$D:$D,Help2!O:O)</f>
        <v>8346.5305314868347</v>
      </c>
      <c r="T300" s="979">
        <f>_xlfn.XLOOKUP($D300,Help2!$D:$D,Help2!P:P)</f>
        <v>1000</v>
      </c>
      <c r="U300" s="979">
        <f>_xlfn.XLOOKUP($D300,Help2!$D:$D,Help2!Q:Q)</f>
        <v>150</v>
      </c>
      <c r="V300" s="979">
        <f>_xlfn.XLOOKUP($D300,Help2!$D:$D,Help2!R:R)</f>
        <v>100</v>
      </c>
      <c r="W300" s="979">
        <f>_xlfn.XLOOKUP($D300,Help2!$D:$D,Help2!S:S)</f>
        <v>20000</v>
      </c>
      <c r="Y300" s="979">
        <f>_xlfn.XLOOKUP($D300,Help2!$D:$D,Help2!V:V)</f>
        <v>7901</v>
      </c>
      <c r="Z300" s="979">
        <f>_xlfn.XLOOKUP($D300,Help2!$D:$D,Help2!W:W)</f>
        <v>3296</v>
      </c>
      <c r="AA300" s="979">
        <f>_xlfn.XLOOKUP($D300,Help2!$D:$D,Help2!X:X)</f>
        <v>0</v>
      </c>
      <c r="AB300" s="979">
        <f>_xlfn.XLOOKUP($D300,Help2!$D:$D,Help2!Y:Y)</f>
        <v>6314</v>
      </c>
      <c r="AC300" s="979">
        <f>_xlfn.XLOOKUP($D300,Help2!$D:$D,Help2!Z:Z)</f>
        <v>1315</v>
      </c>
      <c r="AD300" s="979">
        <f>_xlfn.XLOOKUP($D300,Help2!$D:$D,Help2!AA:AA)</f>
        <v>882.61264679999999</v>
      </c>
      <c r="AE300" s="979">
        <f>_xlfn.XLOOKUP($D300,Help2!$D:$D,Help2!AB:AB)</f>
        <v>900</v>
      </c>
      <c r="AF300" s="979">
        <f>_xlfn.XLOOKUP($D300,Help2!$D:$D,Help2!AC:AC)</f>
        <v>735</v>
      </c>
      <c r="AG300" s="979">
        <f>_xlfn.XLOOKUP($D300,Help2!$D:$D,Help2!AD:AD)</f>
        <v>375</v>
      </c>
      <c r="AH300" s="979">
        <f>_xlfn.XLOOKUP($D300,Help2!$D:$D,Help2!AE:AE)</f>
        <v>864.90000000000009</v>
      </c>
      <c r="AI300" s="979">
        <f>_xlfn.XLOOKUP($D300,Help2!$D:$D,Help2!AF:AF)</f>
        <v>3574.9199999999996</v>
      </c>
      <c r="AJ300" s="979">
        <f>_xlfn.XLOOKUP($D300,Help2!$D:$D,Help2!AG:AG)</f>
        <v>353.48141996402154</v>
      </c>
      <c r="AK300" s="979">
        <f>_xlfn.XLOOKUP($D300,Help2!$D:$D,Help2!AH:AH)</f>
        <v>8508.2654747884226</v>
      </c>
      <c r="AL300" s="979">
        <f>_xlfn.XLOOKUP($D300,Help2!$D:$D,Help2!AI:AI)</f>
        <v>688</v>
      </c>
      <c r="AM300" s="979">
        <f>_xlfn.XLOOKUP($D300,Help2!$D:$D,Help2!AJ:AJ)</f>
        <v>0</v>
      </c>
      <c r="AN300" s="979">
        <f>_xlfn.XLOOKUP($D300,Help2!$D:$D,Help2!AK:AK)</f>
        <v>0</v>
      </c>
    </row>
    <row r="301" spans="1:40" x14ac:dyDescent="0.2">
      <c r="A301" s="1">
        <v>45225</v>
      </c>
      <c r="B301">
        <f t="shared" si="34"/>
        <v>10</v>
      </c>
      <c r="C301">
        <f t="shared" si="35"/>
        <v>2023</v>
      </c>
      <c r="D301" s="872" t="str">
        <f t="shared" si="36"/>
        <v>10´2023</v>
      </c>
      <c r="F301" s="2">
        <f t="shared" si="30"/>
        <v>24</v>
      </c>
      <c r="G301" s="3">
        <f t="shared" si="31"/>
        <v>3.39943342776204E-2</v>
      </c>
      <c r="H301" s="5">
        <f t="shared" si="32"/>
        <v>1</v>
      </c>
      <c r="I301" s="979">
        <f>_xlfn.XLOOKUP($D301,Help2!$D:$D,Help2!H:H)</f>
        <v>18826</v>
      </c>
      <c r="J301" s="979">
        <f>_xlfn.XLOOKUP($D301,Help2!$D:$D,Help2!I:I)</f>
        <v>11197</v>
      </c>
      <c r="K301" s="979">
        <f>_xlfn.XLOOKUP($D301,Help2!$D:$D,Help2!J:J)</f>
        <v>3175</v>
      </c>
      <c r="L301" s="979">
        <f>_xlfn.XLOOKUP($D301,Help2!$D:$D,Help2!K:K)</f>
        <v>3139</v>
      </c>
      <c r="M301" s="979">
        <f>_xlfn.XLOOKUP($D301,Help2!$D:$D,Help2!L:L)</f>
        <v>8484.0115730624548</v>
      </c>
      <c r="N301" s="979">
        <f>_xlfn.XLOOKUP($D301,Help2!$D:$D,Help2!M:M)</f>
        <v>9480.1674646451083</v>
      </c>
      <c r="P301" s="979">
        <f>_xlfn.XLOOKUP($D301,Help2!$D:$D,Help2!F:F)</f>
        <v>706</v>
      </c>
      <c r="Q301" s="979">
        <f t="shared" si="33"/>
        <v>744</v>
      </c>
      <c r="R301" s="979">
        <f>_xlfn.XLOOKUP($D301,Help2!$D:$D,Help2!N:N)</f>
        <v>8484.0115730624548</v>
      </c>
      <c r="S301" s="979">
        <f>_xlfn.XLOOKUP($D301,Help2!$D:$D,Help2!O:O)</f>
        <v>8346.5305314868347</v>
      </c>
      <c r="T301" s="979">
        <f>_xlfn.XLOOKUP($D301,Help2!$D:$D,Help2!P:P)</f>
        <v>1000</v>
      </c>
      <c r="U301" s="979">
        <f>_xlfn.XLOOKUP($D301,Help2!$D:$D,Help2!Q:Q)</f>
        <v>150</v>
      </c>
      <c r="V301" s="979">
        <f>_xlfn.XLOOKUP($D301,Help2!$D:$D,Help2!R:R)</f>
        <v>100</v>
      </c>
      <c r="W301" s="979">
        <f>_xlfn.XLOOKUP($D301,Help2!$D:$D,Help2!S:S)</f>
        <v>20000</v>
      </c>
      <c r="Y301" s="979">
        <f>_xlfn.XLOOKUP($D301,Help2!$D:$D,Help2!V:V)</f>
        <v>7901</v>
      </c>
      <c r="Z301" s="979">
        <f>_xlfn.XLOOKUP($D301,Help2!$D:$D,Help2!W:W)</f>
        <v>3296</v>
      </c>
      <c r="AA301" s="979">
        <f>_xlfn.XLOOKUP($D301,Help2!$D:$D,Help2!X:X)</f>
        <v>0</v>
      </c>
      <c r="AB301" s="979">
        <f>_xlfn.XLOOKUP($D301,Help2!$D:$D,Help2!Y:Y)</f>
        <v>6314</v>
      </c>
      <c r="AC301" s="979">
        <f>_xlfn.XLOOKUP($D301,Help2!$D:$D,Help2!Z:Z)</f>
        <v>1315</v>
      </c>
      <c r="AD301" s="979">
        <f>_xlfn.XLOOKUP($D301,Help2!$D:$D,Help2!AA:AA)</f>
        <v>882.61264679999999</v>
      </c>
      <c r="AE301" s="979">
        <f>_xlfn.XLOOKUP($D301,Help2!$D:$D,Help2!AB:AB)</f>
        <v>900</v>
      </c>
      <c r="AF301" s="979">
        <f>_xlfn.XLOOKUP($D301,Help2!$D:$D,Help2!AC:AC)</f>
        <v>735</v>
      </c>
      <c r="AG301" s="979">
        <f>_xlfn.XLOOKUP($D301,Help2!$D:$D,Help2!AD:AD)</f>
        <v>375</v>
      </c>
      <c r="AH301" s="979">
        <f>_xlfn.XLOOKUP($D301,Help2!$D:$D,Help2!AE:AE)</f>
        <v>864.90000000000009</v>
      </c>
      <c r="AI301" s="979">
        <f>_xlfn.XLOOKUP($D301,Help2!$D:$D,Help2!AF:AF)</f>
        <v>3574.9199999999996</v>
      </c>
      <c r="AJ301" s="979">
        <f>_xlfn.XLOOKUP($D301,Help2!$D:$D,Help2!AG:AG)</f>
        <v>353.48141996402154</v>
      </c>
      <c r="AK301" s="979">
        <f>_xlfn.XLOOKUP($D301,Help2!$D:$D,Help2!AH:AH)</f>
        <v>8508.2654747884226</v>
      </c>
      <c r="AL301" s="979">
        <f>_xlfn.XLOOKUP($D301,Help2!$D:$D,Help2!AI:AI)</f>
        <v>688</v>
      </c>
      <c r="AM301" s="979">
        <f>_xlfn.XLOOKUP($D301,Help2!$D:$D,Help2!AJ:AJ)</f>
        <v>0</v>
      </c>
      <c r="AN301" s="979">
        <f>_xlfn.XLOOKUP($D301,Help2!$D:$D,Help2!AK:AK)</f>
        <v>0</v>
      </c>
    </row>
    <row r="302" spans="1:40" x14ac:dyDescent="0.2">
      <c r="A302" s="1">
        <v>45226</v>
      </c>
      <c r="B302">
        <f t="shared" si="34"/>
        <v>10</v>
      </c>
      <c r="C302">
        <f t="shared" si="35"/>
        <v>2023</v>
      </c>
      <c r="D302" s="872" t="str">
        <f t="shared" si="36"/>
        <v>10´2023</v>
      </c>
      <c r="F302" s="2">
        <f t="shared" si="30"/>
        <v>24</v>
      </c>
      <c r="G302" s="3">
        <f t="shared" si="31"/>
        <v>3.39943342776204E-2</v>
      </c>
      <c r="H302" s="5">
        <f t="shared" si="32"/>
        <v>1</v>
      </c>
      <c r="I302" s="979">
        <f>_xlfn.XLOOKUP($D302,Help2!$D:$D,Help2!H:H)</f>
        <v>18826</v>
      </c>
      <c r="J302" s="979">
        <f>_xlfn.XLOOKUP($D302,Help2!$D:$D,Help2!I:I)</f>
        <v>11197</v>
      </c>
      <c r="K302" s="979">
        <f>_xlfn.XLOOKUP($D302,Help2!$D:$D,Help2!J:J)</f>
        <v>3175</v>
      </c>
      <c r="L302" s="979">
        <f>_xlfn.XLOOKUP($D302,Help2!$D:$D,Help2!K:K)</f>
        <v>3139</v>
      </c>
      <c r="M302" s="979">
        <f>_xlfn.XLOOKUP($D302,Help2!$D:$D,Help2!L:L)</f>
        <v>8484.0115730624548</v>
      </c>
      <c r="N302" s="979">
        <f>_xlfn.XLOOKUP($D302,Help2!$D:$D,Help2!M:M)</f>
        <v>9480.1674646451083</v>
      </c>
      <c r="P302" s="979">
        <f>_xlfn.XLOOKUP($D302,Help2!$D:$D,Help2!F:F)</f>
        <v>706</v>
      </c>
      <c r="Q302" s="979">
        <f t="shared" si="33"/>
        <v>744</v>
      </c>
      <c r="R302" s="979">
        <f>_xlfn.XLOOKUP($D302,Help2!$D:$D,Help2!N:N)</f>
        <v>8484.0115730624548</v>
      </c>
      <c r="S302" s="979">
        <f>_xlfn.XLOOKUP($D302,Help2!$D:$D,Help2!O:O)</f>
        <v>8346.5305314868347</v>
      </c>
      <c r="T302" s="979">
        <f>_xlfn.XLOOKUP($D302,Help2!$D:$D,Help2!P:P)</f>
        <v>1000</v>
      </c>
      <c r="U302" s="979">
        <f>_xlfn.XLOOKUP($D302,Help2!$D:$D,Help2!Q:Q)</f>
        <v>150</v>
      </c>
      <c r="V302" s="979">
        <f>_xlfn.XLOOKUP($D302,Help2!$D:$D,Help2!R:R)</f>
        <v>100</v>
      </c>
      <c r="W302" s="979">
        <f>_xlfn.XLOOKUP($D302,Help2!$D:$D,Help2!S:S)</f>
        <v>20000</v>
      </c>
      <c r="Y302" s="979">
        <f>_xlfn.XLOOKUP($D302,Help2!$D:$D,Help2!V:V)</f>
        <v>7901</v>
      </c>
      <c r="Z302" s="979">
        <f>_xlfn.XLOOKUP($D302,Help2!$D:$D,Help2!W:W)</f>
        <v>3296</v>
      </c>
      <c r="AA302" s="979">
        <f>_xlfn.XLOOKUP($D302,Help2!$D:$D,Help2!X:X)</f>
        <v>0</v>
      </c>
      <c r="AB302" s="979">
        <f>_xlfn.XLOOKUP($D302,Help2!$D:$D,Help2!Y:Y)</f>
        <v>6314</v>
      </c>
      <c r="AC302" s="979">
        <f>_xlfn.XLOOKUP($D302,Help2!$D:$D,Help2!Z:Z)</f>
        <v>1315</v>
      </c>
      <c r="AD302" s="979">
        <f>_xlfn.XLOOKUP($D302,Help2!$D:$D,Help2!AA:AA)</f>
        <v>882.61264679999999</v>
      </c>
      <c r="AE302" s="979">
        <f>_xlfn.XLOOKUP($D302,Help2!$D:$D,Help2!AB:AB)</f>
        <v>900</v>
      </c>
      <c r="AF302" s="979">
        <f>_xlfn.XLOOKUP($D302,Help2!$D:$D,Help2!AC:AC)</f>
        <v>735</v>
      </c>
      <c r="AG302" s="979">
        <f>_xlfn.XLOOKUP($D302,Help2!$D:$D,Help2!AD:AD)</f>
        <v>375</v>
      </c>
      <c r="AH302" s="979">
        <f>_xlfn.XLOOKUP($D302,Help2!$D:$D,Help2!AE:AE)</f>
        <v>864.90000000000009</v>
      </c>
      <c r="AI302" s="979">
        <f>_xlfn.XLOOKUP($D302,Help2!$D:$D,Help2!AF:AF)</f>
        <v>3574.9199999999996</v>
      </c>
      <c r="AJ302" s="979">
        <f>_xlfn.XLOOKUP($D302,Help2!$D:$D,Help2!AG:AG)</f>
        <v>353.48141996402154</v>
      </c>
      <c r="AK302" s="979">
        <f>_xlfn.XLOOKUP($D302,Help2!$D:$D,Help2!AH:AH)</f>
        <v>8508.2654747884226</v>
      </c>
      <c r="AL302" s="979">
        <f>_xlfn.XLOOKUP($D302,Help2!$D:$D,Help2!AI:AI)</f>
        <v>688</v>
      </c>
      <c r="AM302" s="979">
        <f>_xlfn.XLOOKUP($D302,Help2!$D:$D,Help2!AJ:AJ)</f>
        <v>0</v>
      </c>
      <c r="AN302" s="979">
        <f>_xlfn.XLOOKUP($D302,Help2!$D:$D,Help2!AK:AK)</f>
        <v>0</v>
      </c>
    </row>
    <row r="303" spans="1:40" x14ac:dyDescent="0.2">
      <c r="A303" s="1">
        <v>45227</v>
      </c>
      <c r="B303">
        <f t="shared" si="34"/>
        <v>10</v>
      </c>
      <c r="C303">
        <f t="shared" si="35"/>
        <v>2023</v>
      </c>
      <c r="D303" s="872" t="str">
        <f t="shared" si="36"/>
        <v>10´2023</v>
      </c>
      <c r="F303" s="2">
        <f t="shared" si="30"/>
        <v>24</v>
      </c>
      <c r="G303" s="3">
        <f t="shared" si="31"/>
        <v>3.39943342776204E-2</v>
      </c>
      <c r="H303" s="5">
        <f t="shared" si="32"/>
        <v>1</v>
      </c>
      <c r="I303" s="979">
        <f>_xlfn.XLOOKUP($D303,Help2!$D:$D,Help2!H:H)</f>
        <v>18826</v>
      </c>
      <c r="J303" s="979">
        <f>_xlfn.XLOOKUP($D303,Help2!$D:$D,Help2!I:I)</f>
        <v>11197</v>
      </c>
      <c r="K303" s="979">
        <f>_xlfn.XLOOKUP($D303,Help2!$D:$D,Help2!J:J)</f>
        <v>3175</v>
      </c>
      <c r="L303" s="979">
        <f>_xlfn.XLOOKUP($D303,Help2!$D:$D,Help2!K:K)</f>
        <v>3139</v>
      </c>
      <c r="M303" s="979">
        <f>_xlfn.XLOOKUP($D303,Help2!$D:$D,Help2!L:L)</f>
        <v>8484.0115730624548</v>
      </c>
      <c r="N303" s="979">
        <f>_xlfn.XLOOKUP($D303,Help2!$D:$D,Help2!M:M)</f>
        <v>9480.1674646451083</v>
      </c>
      <c r="P303" s="979">
        <f>_xlfn.XLOOKUP($D303,Help2!$D:$D,Help2!F:F)</f>
        <v>706</v>
      </c>
      <c r="Q303" s="979">
        <f t="shared" si="33"/>
        <v>744</v>
      </c>
      <c r="R303" s="979">
        <f>_xlfn.XLOOKUP($D303,Help2!$D:$D,Help2!N:N)</f>
        <v>8484.0115730624548</v>
      </c>
      <c r="S303" s="979">
        <f>_xlfn.XLOOKUP($D303,Help2!$D:$D,Help2!O:O)</f>
        <v>8346.5305314868347</v>
      </c>
      <c r="T303" s="979">
        <f>_xlfn.XLOOKUP($D303,Help2!$D:$D,Help2!P:P)</f>
        <v>1000</v>
      </c>
      <c r="U303" s="979">
        <f>_xlfn.XLOOKUP($D303,Help2!$D:$D,Help2!Q:Q)</f>
        <v>150</v>
      </c>
      <c r="V303" s="979">
        <f>_xlfn.XLOOKUP($D303,Help2!$D:$D,Help2!R:R)</f>
        <v>100</v>
      </c>
      <c r="W303" s="979">
        <f>_xlfn.XLOOKUP($D303,Help2!$D:$D,Help2!S:S)</f>
        <v>20000</v>
      </c>
      <c r="Y303" s="979">
        <f>_xlfn.XLOOKUP($D303,Help2!$D:$D,Help2!V:V)</f>
        <v>7901</v>
      </c>
      <c r="Z303" s="979">
        <f>_xlfn.XLOOKUP($D303,Help2!$D:$D,Help2!W:W)</f>
        <v>3296</v>
      </c>
      <c r="AA303" s="979">
        <f>_xlfn.XLOOKUP($D303,Help2!$D:$D,Help2!X:X)</f>
        <v>0</v>
      </c>
      <c r="AB303" s="979">
        <f>_xlfn.XLOOKUP($D303,Help2!$D:$D,Help2!Y:Y)</f>
        <v>6314</v>
      </c>
      <c r="AC303" s="979">
        <f>_xlfn.XLOOKUP($D303,Help2!$D:$D,Help2!Z:Z)</f>
        <v>1315</v>
      </c>
      <c r="AD303" s="979">
        <f>_xlfn.XLOOKUP($D303,Help2!$D:$D,Help2!AA:AA)</f>
        <v>882.61264679999999</v>
      </c>
      <c r="AE303" s="979">
        <f>_xlfn.XLOOKUP($D303,Help2!$D:$D,Help2!AB:AB)</f>
        <v>900</v>
      </c>
      <c r="AF303" s="979">
        <f>_xlfn.XLOOKUP($D303,Help2!$D:$D,Help2!AC:AC)</f>
        <v>735</v>
      </c>
      <c r="AG303" s="979">
        <f>_xlfn.XLOOKUP($D303,Help2!$D:$D,Help2!AD:AD)</f>
        <v>375</v>
      </c>
      <c r="AH303" s="979">
        <f>_xlfn.XLOOKUP($D303,Help2!$D:$D,Help2!AE:AE)</f>
        <v>864.90000000000009</v>
      </c>
      <c r="AI303" s="979">
        <f>_xlfn.XLOOKUP($D303,Help2!$D:$D,Help2!AF:AF)</f>
        <v>3574.9199999999996</v>
      </c>
      <c r="AJ303" s="979">
        <f>_xlfn.XLOOKUP($D303,Help2!$D:$D,Help2!AG:AG)</f>
        <v>353.48141996402154</v>
      </c>
      <c r="AK303" s="979">
        <f>_xlfn.XLOOKUP($D303,Help2!$D:$D,Help2!AH:AH)</f>
        <v>8508.2654747884226</v>
      </c>
      <c r="AL303" s="979">
        <f>_xlfn.XLOOKUP($D303,Help2!$D:$D,Help2!AI:AI)</f>
        <v>688</v>
      </c>
      <c r="AM303" s="979">
        <f>_xlfn.XLOOKUP($D303,Help2!$D:$D,Help2!AJ:AJ)</f>
        <v>0</v>
      </c>
      <c r="AN303" s="979">
        <f>_xlfn.XLOOKUP($D303,Help2!$D:$D,Help2!AK:AK)</f>
        <v>0</v>
      </c>
    </row>
    <row r="304" spans="1:40" x14ac:dyDescent="0.2">
      <c r="A304" s="1">
        <v>45228</v>
      </c>
      <c r="B304">
        <f t="shared" si="34"/>
        <v>10</v>
      </c>
      <c r="C304">
        <f t="shared" si="35"/>
        <v>2023</v>
      </c>
      <c r="D304" s="872" t="str">
        <f t="shared" si="36"/>
        <v>10´2023</v>
      </c>
      <c r="F304" s="2">
        <f t="shared" si="30"/>
        <v>24</v>
      </c>
      <c r="G304" s="3">
        <f t="shared" si="31"/>
        <v>3.39943342776204E-2</v>
      </c>
      <c r="H304" s="5">
        <f t="shared" si="32"/>
        <v>1</v>
      </c>
      <c r="I304" s="979">
        <f>_xlfn.XLOOKUP($D304,Help2!$D:$D,Help2!H:H)</f>
        <v>18826</v>
      </c>
      <c r="J304" s="979">
        <f>_xlfn.XLOOKUP($D304,Help2!$D:$D,Help2!I:I)</f>
        <v>11197</v>
      </c>
      <c r="K304" s="979">
        <f>_xlfn.XLOOKUP($D304,Help2!$D:$D,Help2!J:J)</f>
        <v>3175</v>
      </c>
      <c r="L304" s="979">
        <f>_xlfn.XLOOKUP($D304,Help2!$D:$D,Help2!K:K)</f>
        <v>3139</v>
      </c>
      <c r="M304" s="979">
        <f>_xlfn.XLOOKUP($D304,Help2!$D:$D,Help2!L:L)</f>
        <v>8484.0115730624548</v>
      </c>
      <c r="N304" s="979">
        <f>_xlfn.XLOOKUP($D304,Help2!$D:$D,Help2!M:M)</f>
        <v>9480.1674646451083</v>
      </c>
      <c r="P304" s="979">
        <f>_xlfn.XLOOKUP($D304,Help2!$D:$D,Help2!F:F)</f>
        <v>706</v>
      </c>
      <c r="Q304" s="979">
        <f t="shared" si="33"/>
        <v>744</v>
      </c>
      <c r="R304" s="979">
        <f>_xlfn.XLOOKUP($D304,Help2!$D:$D,Help2!N:N)</f>
        <v>8484.0115730624548</v>
      </c>
      <c r="S304" s="979">
        <f>_xlfn.XLOOKUP($D304,Help2!$D:$D,Help2!O:O)</f>
        <v>8346.5305314868347</v>
      </c>
      <c r="T304" s="979">
        <f>_xlfn.XLOOKUP($D304,Help2!$D:$D,Help2!P:P)</f>
        <v>1000</v>
      </c>
      <c r="U304" s="979">
        <f>_xlfn.XLOOKUP($D304,Help2!$D:$D,Help2!Q:Q)</f>
        <v>150</v>
      </c>
      <c r="V304" s="979">
        <f>_xlfn.XLOOKUP($D304,Help2!$D:$D,Help2!R:R)</f>
        <v>100</v>
      </c>
      <c r="W304" s="979">
        <f>_xlfn.XLOOKUP($D304,Help2!$D:$D,Help2!S:S)</f>
        <v>20000</v>
      </c>
      <c r="Y304" s="979">
        <f>_xlfn.XLOOKUP($D304,Help2!$D:$D,Help2!V:V)</f>
        <v>7901</v>
      </c>
      <c r="Z304" s="979">
        <f>_xlfn.XLOOKUP($D304,Help2!$D:$D,Help2!W:W)</f>
        <v>3296</v>
      </c>
      <c r="AA304" s="979">
        <f>_xlfn.XLOOKUP($D304,Help2!$D:$D,Help2!X:X)</f>
        <v>0</v>
      </c>
      <c r="AB304" s="979">
        <f>_xlfn.XLOOKUP($D304,Help2!$D:$D,Help2!Y:Y)</f>
        <v>6314</v>
      </c>
      <c r="AC304" s="979">
        <f>_xlfn.XLOOKUP($D304,Help2!$D:$D,Help2!Z:Z)</f>
        <v>1315</v>
      </c>
      <c r="AD304" s="979">
        <f>_xlfn.XLOOKUP($D304,Help2!$D:$D,Help2!AA:AA)</f>
        <v>882.61264679999999</v>
      </c>
      <c r="AE304" s="979">
        <f>_xlfn.XLOOKUP($D304,Help2!$D:$D,Help2!AB:AB)</f>
        <v>900</v>
      </c>
      <c r="AF304" s="979">
        <f>_xlfn.XLOOKUP($D304,Help2!$D:$D,Help2!AC:AC)</f>
        <v>735</v>
      </c>
      <c r="AG304" s="979">
        <f>_xlfn.XLOOKUP($D304,Help2!$D:$D,Help2!AD:AD)</f>
        <v>375</v>
      </c>
      <c r="AH304" s="979">
        <f>_xlfn.XLOOKUP($D304,Help2!$D:$D,Help2!AE:AE)</f>
        <v>864.90000000000009</v>
      </c>
      <c r="AI304" s="979">
        <f>_xlfn.XLOOKUP($D304,Help2!$D:$D,Help2!AF:AF)</f>
        <v>3574.9199999999996</v>
      </c>
      <c r="AJ304" s="979">
        <f>_xlfn.XLOOKUP($D304,Help2!$D:$D,Help2!AG:AG)</f>
        <v>353.48141996402154</v>
      </c>
      <c r="AK304" s="979">
        <f>_xlfn.XLOOKUP($D304,Help2!$D:$D,Help2!AH:AH)</f>
        <v>8508.2654747884226</v>
      </c>
      <c r="AL304" s="979">
        <f>_xlfn.XLOOKUP($D304,Help2!$D:$D,Help2!AI:AI)</f>
        <v>688</v>
      </c>
      <c r="AM304" s="979">
        <f>_xlfn.XLOOKUP($D304,Help2!$D:$D,Help2!AJ:AJ)</f>
        <v>0</v>
      </c>
      <c r="AN304" s="979">
        <f>_xlfn.XLOOKUP($D304,Help2!$D:$D,Help2!AK:AK)</f>
        <v>0</v>
      </c>
    </row>
    <row r="305" spans="1:40" x14ac:dyDescent="0.2">
      <c r="A305" s="1">
        <v>45229</v>
      </c>
      <c r="B305">
        <f t="shared" si="34"/>
        <v>10</v>
      </c>
      <c r="C305">
        <f t="shared" si="35"/>
        <v>2023</v>
      </c>
      <c r="D305" s="872" t="str">
        <f t="shared" si="36"/>
        <v>10´2023</v>
      </c>
      <c r="E305" s="867">
        <v>2</v>
      </c>
      <c r="F305" s="2">
        <f t="shared" si="30"/>
        <v>22</v>
      </c>
      <c r="G305" s="3">
        <f t="shared" si="31"/>
        <v>3.1161473087818695E-2</v>
      </c>
      <c r="H305" s="5">
        <f t="shared" si="32"/>
        <v>0.91666666666666663</v>
      </c>
      <c r="I305" s="979">
        <f>_xlfn.XLOOKUP($D305,Help2!$D:$D,Help2!H:H)</f>
        <v>18826</v>
      </c>
      <c r="J305" s="979">
        <f>_xlfn.XLOOKUP($D305,Help2!$D:$D,Help2!I:I)</f>
        <v>11197</v>
      </c>
      <c r="K305" s="979">
        <f>_xlfn.XLOOKUP($D305,Help2!$D:$D,Help2!J:J)</f>
        <v>3175</v>
      </c>
      <c r="L305" s="979">
        <f>_xlfn.XLOOKUP($D305,Help2!$D:$D,Help2!K:K)</f>
        <v>3139</v>
      </c>
      <c r="M305" s="979">
        <f>_xlfn.XLOOKUP($D305,Help2!$D:$D,Help2!L:L)</f>
        <v>8484.0115730624548</v>
      </c>
      <c r="N305" s="979">
        <f>_xlfn.XLOOKUP($D305,Help2!$D:$D,Help2!M:M)</f>
        <v>9480.1674646451083</v>
      </c>
      <c r="P305" s="979">
        <f>_xlfn.XLOOKUP($D305,Help2!$D:$D,Help2!F:F)</f>
        <v>706</v>
      </c>
      <c r="Q305" s="979">
        <f t="shared" si="33"/>
        <v>744</v>
      </c>
      <c r="R305" s="979">
        <f>_xlfn.XLOOKUP($D305,Help2!$D:$D,Help2!N:N)</f>
        <v>8484.0115730624548</v>
      </c>
      <c r="S305" s="979">
        <f>_xlfn.XLOOKUP($D305,Help2!$D:$D,Help2!O:O)</f>
        <v>8346.5305314868347</v>
      </c>
      <c r="T305" s="979">
        <f>_xlfn.XLOOKUP($D305,Help2!$D:$D,Help2!P:P)</f>
        <v>1000</v>
      </c>
      <c r="U305" s="979">
        <f>_xlfn.XLOOKUP($D305,Help2!$D:$D,Help2!Q:Q)</f>
        <v>150</v>
      </c>
      <c r="V305" s="979">
        <f>_xlfn.XLOOKUP($D305,Help2!$D:$D,Help2!R:R)</f>
        <v>100</v>
      </c>
      <c r="W305" s="979">
        <f>_xlfn.XLOOKUP($D305,Help2!$D:$D,Help2!S:S)</f>
        <v>20000</v>
      </c>
      <c r="Y305" s="979">
        <f>_xlfn.XLOOKUP($D305,Help2!$D:$D,Help2!V:V)</f>
        <v>7901</v>
      </c>
      <c r="Z305" s="979">
        <f>_xlfn.XLOOKUP($D305,Help2!$D:$D,Help2!W:W)</f>
        <v>3296</v>
      </c>
      <c r="AA305" s="979">
        <f>_xlfn.XLOOKUP($D305,Help2!$D:$D,Help2!X:X)</f>
        <v>0</v>
      </c>
      <c r="AB305" s="979">
        <f>_xlfn.XLOOKUP($D305,Help2!$D:$D,Help2!Y:Y)</f>
        <v>6314</v>
      </c>
      <c r="AC305" s="979">
        <f>_xlfn.XLOOKUP($D305,Help2!$D:$D,Help2!Z:Z)</f>
        <v>1315</v>
      </c>
      <c r="AD305" s="979">
        <f>_xlfn.XLOOKUP($D305,Help2!$D:$D,Help2!AA:AA)</f>
        <v>882.61264679999999</v>
      </c>
      <c r="AE305" s="979">
        <f>_xlfn.XLOOKUP($D305,Help2!$D:$D,Help2!AB:AB)</f>
        <v>900</v>
      </c>
      <c r="AF305" s="979">
        <f>_xlfn.XLOOKUP($D305,Help2!$D:$D,Help2!AC:AC)</f>
        <v>735</v>
      </c>
      <c r="AG305" s="979">
        <f>_xlfn.XLOOKUP($D305,Help2!$D:$D,Help2!AD:AD)</f>
        <v>375</v>
      </c>
      <c r="AH305" s="979">
        <f>_xlfn.XLOOKUP($D305,Help2!$D:$D,Help2!AE:AE)</f>
        <v>864.90000000000009</v>
      </c>
      <c r="AI305" s="979">
        <f>_xlfn.XLOOKUP($D305,Help2!$D:$D,Help2!AF:AF)</f>
        <v>3574.9199999999996</v>
      </c>
      <c r="AJ305" s="979">
        <f>_xlfn.XLOOKUP($D305,Help2!$D:$D,Help2!AG:AG)</f>
        <v>353.48141996402154</v>
      </c>
      <c r="AK305" s="979">
        <f>_xlfn.XLOOKUP($D305,Help2!$D:$D,Help2!AH:AH)</f>
        <v>8508.2654747884226</v>
      </c>
      <c r="AL305" s="979">
        <f>_xlfn.XLOOKUP($D305,Help2!$D:$D,Help2!AI:AI)</f>
        <v>688</v>
      </c>
      <c r="AM305" s="979">
        <f>_xlfn.XLOOKUP($D305,Help2!$D:$D,Help2!AJ:AJ)</f>
        <v>0</v>
      </c>
      <c r="AN305" s="979">
        <f>_xlfn.XLOOKUP($D305,Help2!$D:$D,Help2!AK:AK)</f>
        <v>0</v>
      </c>
    </row>
    <row r="306" spans="1:40" x14ac:dyDescent="0.2">
      <c r="A306" s="1">
        <v>45230</v>
      </c>
      <c r="B306">
        <f t="shared" si="34"/>
        <v>10</v>
      </c>
      <c r="C306">
        <f t="shared" si="35"/>
        <v>2023</v>
      </c>
      <c r="D306" s="872" t="str">
        <f t="shared" si="36"/>
        <v>10´2023</v>
      </c>
      <c r="E306" s="867">
        <v>24</v>
      </c>
      <c r="F306" s="2">
        <f t="shared" si="30"/>
        <v>0</v>
      </c>
      <c r="G306" s="3">
        <f t="shared" si="31"/>
        <v>0</v>
      </c>
      <c r="H306" s="5">
        <f t="shared" si="32"/>
        <v>0</v>
      </c>
      <c r="I306" s="979">
        <f>_xlfn.XLOOKUP($D306,Help2!$D:$D,Help2!H:H)</f>
        <v>18826</v>
      </c>
      <c r="J306" s="979">
        <f>_xlfn.XLOOKUP($D306,Help2!$D:$D,Help2!I:I)</f>
        <v>11197</v>
      </c>
      <c r="K306" s="979">
        <f>_xlfn.XLOOKUP($D306,Help2!$D:$D,Help2!J:J)</f>
        <v>3175</v>
      </c>
      <c r="L306" s="979">
        <f>_xlfn.XLOOKUP($D306,Help2!$D:$D,Help2!K:K)</f>
        <v>3139</v>
      </c>
      <c r="M306" s="979">
        <f>_xlfn.XLOOKUP($D306,Help2!$D:$D,Help2!L:L)</f>
        <v>8484.0115730624548</v>
      </c>
      <c r="N306" s="979">
        <f>_xlfn.XLOOKUP($D306,Help2!$D:$D,Help2!M:M)</f>
        <v>9480.1674646451083</v>
      </c>
      <c r="P306" s="979">
        <f>_xlfn.XLOOKUP($D306,Help2!$D:$D,Help2!F:F)</f>
        <v>706</v>
      </c>
      <c r="Q306" s="979">
        <f t="shared" si="33"/>
        <v>744</v>
      </c>
      <c r="R306" s="979">
        <f>_xlfn.XLOOKUP($D306,Help2!$D:$D,Help2!N:N)</f>
        <v>8484.0115730624548</v>
      </c>
      <c r="S306" s="979">
        <f>_xlfn.XLOOKUP($D306,Help2!$D:$D,Help2!O:O)</f>
        <v>8346.5305314868347</v>
      </c>
      <c r="T306" s="979">
        <f>_xlfn.XLOOKUP($D306,Help2!$D:$D,Help2!P:P)</f>
        <v>1000</v>
      </c>
      <c r="U306" s="979">
        <f>_xlfn.XLOOKUP($D306,Help2!$D:$D,Help2!Q:Q)</f>
        <v>150</v>
      </c>
      <c r="V306" s="979">
        <f>_xlfn.XLOOKUP($D306,Help2!$D:$D,Help2!R:R)</f>
        <v>100</v>
      </c>
      <c r="W306" s="979">
        <f>_xlfn.XLOOKUP($D306,Help2!$D:$D,Help2!S:S)</f>
        <v>20000</v>
      </c>
      <c r="Y306" s="979">
        <f>_xlfn.XLOOKUP($D306,Help2!$D:$D,Help2!V:V)</f>
        <v>7901</v>
      </c>
      <c r="Z306" s="979">
        <f>_xlfn.XLOOKUP($D306,Help2!$D:$D,Help2!W:W)</f>
        <v>3296</v>
      </c>
      <c r="AA306" s="979">
        <f>_xlfn.XLOOKUP($D306,Help2!$D:$D,Help2!X:X)</f>
        <v>0</v>
      </c>
      <c r="AB306" s="979">
        <f>_xlfn.XLOOKUP($D306,Help2!$D:$D,Help2!Y:Y)</f>
        <v>6314</v>
      </c>
      <c r="AC306" s="979">
        <f>_xlfn.XLOOKUP($D306,Help2!$D:$D,Help2!Z:Z)</f>
        <v>1315</v>
      </c>
      <c r="AD306" s="979">
        <f>_xlfn.XLOOKUP($D306,Help2!$D:$D,Help2!AA:AA)</f>
        <v>882.61264679999999</v>
      </c>
      <c r="AE306" s="979">
        <f>_xlfn.XLOOKUP($D306,Help2!$D:$D,Help2!AB:AB)</f>
        <v>900</v>
      </c>
      <c r="AF306" s="979">
        <f>_xlfn.XLOOKUP($D306,Help2!$D:$D,Help2!AC:AC)</f>
        <v>735</v>
      </c>
      <c r="AG306" s="979">
        <f>_xlfn.XLOOKUP($D306,Help2!$D:$D,Help2!AD:AD)</f>
        <v>375</v>
      </c>
      <c r="AH306" s="979">
        <f>_xlfn.XLOOKUP($D306,Help2!$D:$D,Help2!AE:AE)</f>
        <v>864.90000000000009</v>
      </c>
      <c r="AI306" s="979">
        <f>_xlfn.XLOOKUP($D306,Help2!$D:$D,Help2!AF:AF)</f>
        <v>3574.9199999999996</v>
      </c>
      <c r="AJ306" s="979">
        <f>_xlfn.XLOOKUP($D306,Help2!$D:$D,Help2!AG:AG)</f>
        <v>353.48141996402154</v>
      </c>
      <c r="AK306" s="979">
        <f>_xlfn.XLOOKUP($D306,Help2!$D:$D,Help2!AH:AH)</f>
        <v>8508.2654747884226</v>
      </c>
      <c r="AL306" s="979">
        <f>_xlfn.XLOOKUP($D306,Help2!$D:$D,Help2!AI:AI)</f>
        <v>688</v>
      </c>
      <c r="AM306" s="979">
        <f>_xlfn.XLOOKUP($D306,Help2!$D:$D,Help2!AJ:AJ)</f>
        <v>0</v>
      </c>
      <c r="AN306" s="979">
        <f>_xlfn.XLOOKUP($D306,Help2!$D:$D,Help2!AK:AK)</f>
        <v>0</v>
      </c>
    </row>
    <row r="307" spans="1:40" x14ac:dyDescent="0.2">
      <c r="A307" s="1">
        <v>45231</v>
      </c>
      <c r="B307">
        <f t="shared" si="34"/>
        <v>11</v>
      </c>
      <c r="C307">
        <f t="shared" si="35"/>
        <v>2023</v>
      </c>
      <c r="D307" s="872" t="str">
        <f t="shared" si="36"/>
        <v>11´2023</v>
      </c>
      <c r="E307" s="867">
        <v>12.4</v>
      </c>
      <c r="F307" s="2">
        <f t="shared" si="30"/>
        <v>11.6</v>
      </c>
      <c r="G307" s="3">
        <f t="shared" si="31"/>
        <v>1.6676250718803909E-2</v>
      </c>
      <c r="H307" s="5">
        <f t="shared" si="32"/>
        <v>0.48333333333333334</v>
      </c>
      <c r="I307" s="979">
        <f>_xlfn.XLOOKUP($D307,Help2!$D:$D,Help2!H:H)</f>
        <v>18218</v>
      </c>
      <c r="J307" s="979">
        <f>_xlfn.XLOOKUP($D307,Help2!$D:$D,Help2!I:I)</f>
        <v>10802</v>
      </c>
      <c r="K307" s="979">
        <f>_xlfn.XLOOKUP($D307,Help2!$D:$D,Help2!J:J)</f>
        <v>3075</v>
      </c>
      <c r="L307" s="979">
        <f>_xlfn.XLOOKUP($D307,Help2!$D:$D,Help2!K:K)</f>
        <v>3026</v>
      </c>
      <c r="M307" s="979">
        <f>_xlfn.XLOOKUP($D307,Help2!$D:$D,Help2!L:L)</f>
        <v>8231.9353562674969</v>
      </c>
      <c r="N307" s="979">
        <f>_xlfn.XLOOKUP($D307,Help2!$D:$D,Help2!M:M)</f>
        <v>8876.0923593763109</v>
      </c>
      <c r="P307" s="979">
        <f>_xlfn.XLOOKUP($D307,Help2!$D:$D,Help2!F:F)</f>
        <v>695.6</v>
      </c>
      <c r="Q307" s="979">
        <f t="shared" si="33"/>
        <v>720</v>
      </c>
      <c r="R307" s="979">
        <f>_xlfn.XLOOKUP($D307,Help2!$D:$D,Help2!N:N)</f>
        <v>8231.9353562674969</v>
      </c>
      <c r="S307" s="979">
        <f>_xlfn.XLOOKUP($D307,Help2!$D:$D,Help2!O:O)</f>
        <v>8093.8451742034222</v>
      </c>
      <c r="T307" s="979">
        <f>_xlfn.XLOOKUP($D307,Help2!$D:$D,Help2!P:P)</f>
        <v>500</v>
      </c>
      <c r="U307" s="979">
        <f>_xlfn.XLOOKUP($D307,Help2!$D:$D,Help2!Q:Q)</f>
        <v>150</v>
      </c>
      <c r="V307" s="979">
        <f>_xlfn.XLOOKUP($D307,Help2!$D:$D,Help2!R:R)</f>
        <v>60</v>
      </c>
      <c r="W307" s="979">
        <f>_xlfn.XLOOKUP($D307,Help2!$D:$D,Help2!S:S)</f>
        <v>15000</v>
      </c>
      <c r="Y307" s="979">
        <f>_xlfn.XLOOKUP($D307,Help2!$D:$D,Help2!V:V)</f>
        <v>7462</v>
      </c>
      <c r="Z307" s="979">
        <f>_xlfn.XLOOKUP($D307,Help2!$D:$D,Help2!W:W)</f>
        <v>3340</v>
      </c>
      <c r="AA307" s="979">
        <f>_xlfn.XLOOKUP($D307,Help2!$D:$D,Help2!X:X)</f>
        <v>0</v>
      </c>
      <c r="AB307" s="979">
        <f>_xlfn.XLOOKUP($D307,Help2!$D:$D,Help2!Y:Y)</f>
        <v>6101</v>
      </c>
      <c r="AC307" s="979">
        <f>_xlfn.XLOOKUP($D307,Help2!$D:$D,Help2!Z:Z)</f>
        <v>1315</v>
      </c>
      <c r="AD307" s="979">
        <f>_xlfn.XLOOKUP($D307,Help2!$D:$D,Help2!AA:AA)</f>
        <v>1188.3482039999997</v>
      </c>
      <c r="AE307" s="979">
        <f>_xlfn.XLOOKUP($D307,Help2!$D:$D,Help2!AB:AB)</f>
        <v>320</v>
      </c>
      <c r="AF307" s="979">
        <f>_xlfn.XLOOKUP($D307,Help2!$D:$D,Help2!AC:AC)</f>
        <v>320</v>
      </c>
      <c r="AG307" s="979">
        <f>_xlfn.XLOOKUP($D307,Help2!$D:$D,Help2!AD:AD)</f>
        <v>95</v>
      </c>
      <c r="AH307" s="979">
        <f>_xlfn.XLOOKUP($D307,Help2!$D:$D,Help2!AE:AE)</f>
        <v>837.00000000000023</v>
      </c>
      <c r="AI307" s="979">
        <f>_xlfn.XLOOKUP($D307,Help2!$D:$D,Help2!AF:AF)</f>
        <v>3459.6</v>
      </c>
      <c r="AJ307" s="979">
        <f>_xlfn.XLOOKUP($D307,Help2!$D:$D,Help2!AG:AG)</f>
        <v>339.54861549915984</v>
      </c>
      <c r="AK307" s="979">
        <f>_xlfn.XLOOKUP($D307,Help2!$D:$D,Help2!AH:AH)</f>
        <v>6444.8333737480261</v>
      </c>
      <c r="AL307" s="979">
        <f>_xlfn.XLOOKUP($D307,Help2!$D:$D,Help2!AI:AI)</f>
        <v>662.4</v>
      </c>
      <c r="AM307" s="979">
        <f>_xlfn.XLOOKUP($D307,Help2!$D:$D,Help2!AJ:AJ)</f>
        <v>0</v>
      </c>
      <c r="AN307" s="979">
        <f>_xlfn.XLOOKUP($D307,Help2!$D:$D,Help2!AK:AK)</f>
        <v>0</v>
      </c>
    </row>
    <row r="308" spans="1:40" x14ac:dyDescent="0.2">
      <c r="A308" s="1">
        <v>45232</v>
      </c>
      <c r="B308">
        <f t="shared" si="34"/>
        <v>11</v>
      </c>
      <c r="C308">
        <f t="shared" si="35"/>
        <v>2023</v>
      </c>
      <c r="D308" s="872" t="str">
        <f t="shared" si="36"/>
        <v>11´2023</v>
      </c>
      <c r="F308" s="2">
        <f t="shared" si="30"/>
        <v>24</v>
      </c>
      <c r="G308" s="3">
        <f t="shared" si="31"/>
        <v>3.4502587694077054E-2</v>
      </c>
      <c r="H308" s="5">
        <f t="shared" si="32"/>
        <v>1</v>
      </c>
      <c r="I308" s="979">
        <f>_xlfn.XLOOKUP($D308,Help2!$D:$D,Help2!H:H)</f>
        <v>18218</v>
      </c>
      <c r="J308" s="979">
        <f>_xlfn.XLOOKUP($D308,Help2!$D:$D,Help2!I:I)</f>
        <v>10802</v>
      </c>
      <c r="K308" s="979">
        <f>_xlfn.XLOOKUP($D308,Help2!$D:$D,Help2!J:J)</f>
        <v>3075</v>
      </c>
      <c r="L308" s="979">
        <f>_xlfn.XLOOKUP($D308,Help2!$D:$D,Help2!K:K)</f>
        <v>3026</v>
      </c>
      <c r="M308" s="979">
        <f>_xlfn.XLOOKUP($D308,Help2!$D:$D,Help2!L:L)</f>
        <v>8231.9353562674969</v>
      </c>
      <c r="N308" s="979">
        <f>_xlfn.XLOOKUP($D308,Help2!$D:$D,Help2!M:M)</f>
        <v>8876.0923593763109</v>
      </c>
      <c r="P308" s="979">
        <f>_xlfn.XLOOKUP($D308,Help2!$D:$D,Help2!F:F)</f>
        <v>695.6</v>
      </c>
      <c r="Q308" s="979">
        <f t="shared" si="33"/>
        <v>720</v>
      </c>
      <c r="R308" s="979">
        <f>_xlfn.XLOOKUP($D308,Help2!$D:$D,Help2!N:N)</f>
        <v>8231.9353562674969</v>
      </c>
      <c r="S308" s="979">
        <f>_xlfn.XLOOKUP($D308,Help2!$D:$D,Help2!O:O)</f>
        <v>8093.8451742034222</v>
      </c>
      <c r="T308" s="979">
        <f>_xlfn.XLOOKUP($D308,Help2!$D:$D,Help2!P:P)</f>
        <v>500</v>
      </c>
      <c r="U308" s="979">
        <f>_xlfn.XLOOKUP($D308,Help2!$D:$D,Help2!Q:Q)</f>
        <v>150</v>
      </c>
      <c r="V308" s="979">
        <f>_xlfn.XLOOKUP($D308,Help2!$D:$D,Help2!R:R)</f>
        <v>60</v>
      </c>
      <c r="W308" s="979">
        <f>_xlfn.XLOOKUP($D308,Help2!$D:$D,Help2!S:S)</f>
        <v>15000</v>
      </c>
      <c r="Y308" s="979">
        <f>_xlfn.XLOOKUP($D308,Help2!$D:$D,Help2!V:V)</f>
        <v>7462</v>
      </c>
      <c r="Z308" s="979">
        <f>_xlfn.XLOOKUP($D308,Help2!$D:$D,Help2!W:W)</f>
        <v>3340</v>
      </c>
      <c r="AA308" s="979">
        <f>_xlfn.XLOOKUP($D308,Help2!$D:$D,Help2!X:X)</f>
        <v>0</v>
      </c>
      <c r="AB308" s="979">
        <f>_xlfn.XLOOKUP($D308,Help2!$D:$D,Help2!Y:Y)</f>
        <v>6101</v>
      </c>
      <c r="AC308" s="979">
        <f>_xlfn.XLOOKUP($D308,Help2!$D:$D,Help2!Z:Z)</f>
        <v>1315</v>
      </c>
      <c r="AD308" s="979">
        <f>_xlfn.XLOOKUP($D308,Help2!$D:$D,Help2!AA:AA)</f>
        <v>1188.3482039999997</v>
      </c>
      <c r="AE308" s="979">
        <f>_xlfn.XLOOKUP($D308,Help2!$D:$D,Help2!AB:AB)</f>
        <v>320</v>
      </c>
      <c r="AF308" s="979">
        <f>_xlfn.XLOOKUP($D308,Help2!$D:$D,Help2!AC:AC)</f>
        <v>320</v>
      </c>
      <c r="AG308" s="979">
        <f>_xlfn.XLOOKUP($D308,Help2!$D:$D,Help2!AD:AD)</f>
        <v>95</v>
      </c>
      <c r="AH308" s="979">
        <f>_xlfn.XLOOKUP($D308,Help2!$D:$D,Help2!AE:AE)</f>
        <v>837.00000000000023</v>
      </c>
      <c r="AI308" s="979">
        <f>_xlfn.XLOOKUP($D308,Help2!$D:$D,Help2!AF:AF)</f>
        <v>3459.6</v>
      </c>
      <c r="AJ308" s="979">
        <f>_xlfn.XLOOKUP($D308,Help2!$D:$D,Help2!AG:AG)</f>
        <v>339.54861549915984</v>
      </c>
      <c r="AK308" s="979">
        <f>_xlfn.XLOOKUP($D308,Help2!$D:$D,Help2!AH:AH)</f>
        <v>6444.8333737480261</v>
      </c>
      <c r="AL308" s="979">
        <f>_xlfn.XLOOKUP($D308,Help2!$D:$D,Help2!AI:AI)</f>
        <v>662.4</v>
      </c>
      <c r="AM308" s="979">
        <f>_xlfn.XLOOKUP($D308,Help2!$D:$D,Help2!AJ:AJ)</f>
        <v>0</v>
      </c>
      <c r="AN308" s="979">
        <f>_xlfn.XLOOKUP($D308,Help2!$D:$D,Help2!AK:AK)</f>
        <v>0</v>
      </c>
    </row>
    <row r="309" spans="1:40" x14ac:dyDescent="0.2">
      <c r="A309" s="1">
        <v>45233</v>
      </c>
      <c r="B309">
        <f t="shared" si="34"/>
        <v>11</v>
      </c>
      <c r="C309">
        <f t="shared" si="35"/>
        <v>2023</v>
      </c>
      <c r="D309" s="872" t="str">
        <f t="shared" si="36"/>
        <v>11´2023</v>
      </c>
      <c r="F309" s="2">
        <f t="shared" si="30"/>
        <v>24</v>
      </c>
      <c r="G309" s="3">
        <f t="shared" si="31"/>
        <v>3.4502587694077054E-2</v>
      </c>
      <c r="H309" s="5">
        <f t="shared" si="32"/>
        <v>1</v>
      </c>
      <c r="I309" s="979">
        <f>_xlfn.XLOOKUP($D309,Help2!$D:$D,Help2!H:H)</f>
        <v>18218</v>
      </c>
      <c r="J309" s="979">
        <f>_xlfn.XLOOKUP($D309,Help2!$D:$D,Help2!I:I)</f>
        <v>10802</v>
      </c>
      <c r="K309" s="979">
        <f>_xlfn.XLOOKUP($D309,Help2!$D:$D,Help2!J:J)</f>
        <v>3075</v>
      </c>
      <c r="L309" s="979">
        <f>_xlfn.XLOOKUP($D309,Help2!$D:$D,Help2!K:K)</f>
        <v>3026</v>
      </c>
      <c r="M309" s="979">
        <f>_xlfn.XLOOKUP($D309,Help2!$D:$D,Help2!L:L)</f>
        <v>8231.9353562674969</v>
      </c>
      <c r="N309" s="979">
        <f>_xlfn.XLOOKUP($D309,Help2!$D:$D,Help2!M:M)</f>
        <v>8876.0923593763109</v>
      </c>
      <c r="P309" s="979">
        <f>_xlfn.XLOOKUP($D309,Help2!$D:$D,Help2!F:F)</f>
        <v>695.6</v>
      </c>
      <c r="Q309" s="979">
        <f t="shared" si="33"/>
        <v>720</v>
      </c>
      <c r="R309" s="979">
        <f>_xlfn.XLOOKUP($D309,Help2!$D:$D,Help2!N:N)</f>
        <v>8231.9353562674969</v>
      </c>
      <c r="S309" s="979">
        <f>_xlfn.XLOOKUP($D309,Help2!$D:$D,Help2!O:O)</f>
        <v>8093.8451742034222</v>
      </c>
      <c r="T309" s="979">
        <f>_xlfn.XLOOKUP($D309,Help2!$D:$D,Help2!P:P)</f>
        <v>500</v>
      </c>
      <c r="U309" s="979">
        <f>_xlfn.XLOOKUP($D309,Help2!$D:$D,Help2!Q:Q)</f>
        <v>150</v>
      </c>
      <c r="V309" s="979">
        <f>_xlfn.XLOOKUP($D309,Help2!$D:$D,Help2!R:R)</f>
        <v>60</v>
      </c>
      <c r="W309" s="979">
        <f>_xlfn.XLOOKUP($D309,Help2!$D:$D,Help2!S:S)</f>
        <v>15000</v>
      </c>
      <c r="Y309" s="979">
        <f>_xlfn.XLOOKUP($D309,Help2!$D:$D,Help2!V:V)</f>
        <v>7462</v>
      </c>
      <c r="Z309" s="979">
        <f>_xlfn.XLOOKUP($D309,Help2!$D:$D,Help2!W:W)</f>
        <v>3340</v>
      </c>
      <c r="AA309" s="979">
        <f>_xlfn.XLOOKUP($D309,Help2!$D:$D,Help2!X:X)</f>
        <v>0</v>
      </c>
      <c r="AB309" s="979">
        <f>_xlfn.XLOOKUP($D309,Help2!$D:$D,Help2!Y:Y)</f>
        <v>6101</v>
      </c>
      <c r="AC309" s="979">
        <f>_xlfn.XLOOKUP($D309,Help2!$D:$D,Help2!Z:Z)</f>
        <v>1315</v>
      </c>
      <c r="AD309" s="979">
        <f>_xlfn.XLOOKUP($D309,Help2!$D:$D,Help2!AA:AA)</f>
        <v>1188.3482039999997</v>
      </c>
      <c r="AE309" s="979">
        <f>_xlfn.XLOOKUP($D309,Help2!$D:$D,Help2!AB:AB)</f>
        <v>320</v>
      </c>
      <c r="AF309" s="979">
        <f>_xlfn.XLOOKUP($D309,Help2!$D:$D,Help2!AC:AC)</f>
        <v>320</v>
      </c>
      <c r="AG309" s="979">
        <f>_xlfn.XLOOKUP($D309,Help2!$D:$D,Help2!AD:AD)</f>
        <v>95</v>
      </c>
      <c r="AH309" s="979">
        <f>_xlfn.XLOOKUP($D309,Help2!$D:$D,Help2!AE:AE)</f>
        <v>837.00000000000023</v>
      </c>
      <c r="AI309" s="979">
        <f>_xlfn.XLOOKUP($D309,Help2!$D:$D,Help2!AF:AF)</f>
        <v>3459.6</v>
      </c>
      <c r="AJ309" s="979">
        <f>_xlfn.XLOOKUP($D309,Help2!$D:$D,Help2!AG:AG)</f>
        <v>339.54861549915984</v>
      </c>
      <c r="AK309" s="979">
        <f>_xlfn.XLOOKUP($D309,Help2!$D:$D,Help2!AH:AH)</f>
        <v>6444.8333737480261</v>
      </c>
      <c r="AL309" s="979">
        <f>_xlfn.XLOOKUP($D309,Help2!$D:$D,Help2!AI:AI)</f>
        <v>662.4</v>
      </c>
      <c r="AM309" s="979">
        <f>_xlfn.XLOOKUP($D309,Help2!$D:$D,Help2!AJ:AJ)</f>
        <v>0</v>
      </c>
      <c r="AN309" s="979">
        <f>_xlfn.XLOOKUP($D309,Help2!$D:$D,Help2!AK:AK)</f>
        <v>0</v>
      </c>
    </row>
    <row r="310" spans="1:40" x14ac:dyDescent="0.2">
      <c r="A310" s="1">
        <v>45234</v>
      </c>
      <c r="B310">
        <f t="shared" si="34"/>
        <v>11</v>
      </c>
      <c r="C310">
        <f t="shared" si="35"/>
        <v>2023</v>
      </c>
      <c r="D310" s="872" t="str">
        <f t="shared" si="36"/>
        <v>11´2023</v>
      </c>
      <c r="F310" s="2">
        <f t="shared" si="30"/>
        <v>24</v>
      </c>
      <c r="G310" s="3">
        <f t="shared" si="31"/>
        <v>3.4502587694077054E-2</v>
      </c>
      <c r="H310" s="5">
        <f t="shared" si="32"/>
        <v>1</v>
      </c>
      <c r="I310" s="979">
        <f>_xlfn.XLOOKUP($D310,Help2!$D:$D,Help2!H:H)</f>
        <v>18218</v>
      </c>
      <c r="J310" s="979">
        <f>_xlfn.XLOOKUP($D310,Help2!$D:$D,Help2!I:I)</f>
        <v>10802</v>
      </c>
      <c r="K310" s="979">
        <f>_xlfn.XLOOKUP($D310,Help2!$D:$D,Help2!J:J)</f>
        <v>3075</v>
      </c>
      <c r="L310" s="979">
        <f>_xlfn.XLOOKUP($D310,Help2!$D:$D,Help2!K:K)</f>
        <v>3026</v>
      </c>
      <c r="M310" s="979">
        <f>_xlfn.XLOOKUP($D310,Help2!$D:$D,Help2!L:L)</f>
        <v>8231.9353562674969</v>
      </c>
      <c r="N310" s="979">
        <f>_xlfn.XLOOKUP($D310,Help2!$D:$D,Help2!M:M)</f>
        <v>8876.0923593763109</v>
      </c>
      <c r="P310" s="979">
        <f>_xlfn.XLOOKUP($D310,Help2!$D:$D,Help2!F:F)</f>
        <v>695.6</v>
      </c>
      <c r="Q310" s="979">
        <f t="shared" si="33"/>
        <v>720</v>
      </c>
      <c r="R310" s="979">
        <f>_xlfn.XLOOKUP($D310,Help2!$D:$D,Help2!N:N)</f>
        <v>8231.9353562674969</v>
      </c>
      <c r="S310" s="979">
        <f>_xlfn.XLOOKUP($D310,Help2!$D:$D,Help2!O:O)</f>
        <v>8093.8451742034222</v>
      </c>
      <c r="T310" s="979">
        <f>_xlfn.XLOOKUP($D310,Help2!$D:$D,Help2!P:P)</f>
        <v>500</v>
      </c>
      <c r="U310" s="979">
        <f>_xlfn.XLOOKUP($D310,Help2!$D:$D,Help2!Q:Q)</f>
        <v>150</v>
      </c>
      <c r="V310" s="979">
        <f>_xlfn.XLOOKUP($D310,Help2!$D:$D,Help2!R:R)</f>
        <v>60</v>
      </c>
      <c r="W310" s="979">
        <f>_xlfn.XLOOKUP($D310,Help2!$D:$D,Help2!S:S)</f>
        <v>15000</v>
      </c>
      <c r="Y310" s="979">
        <f>_xlfn.XLOOKUP($D310,Help2!$D:$D,Help2!V:V)</f>
        <v>7462</v>
      </c>
      <c r="Z310" s="979">
        <f>_xlfn.XLOOKUP($D310,Help2!$D:$D,Help2!W:W)</f>
        <v>3340</v>
      </c>
      <c r="AA310" s="979">
        <f>_xlfn.XLOOKUP($D310,Help2!$D:$D,Help2!X:X)</f>
        <v>0</v>
      </c>
      <c r="AB310" s="979">
        <f>_xlfn.XLOOKUP($D310,Help2!$D:$D,Help2!Y:Y)</f>
        <v>6101</v>
      </c>
      <c r="AC310" s="979">
        <f>_xlfn.XLOOKUP($D310,Help2!$D:$D,Help2!Z:Z)</f>
        <v>1315</v>
      </c>
      <c r="AD310" s="979">
        <f>_xlfn.XLOOKUP($D310,Help2!$D:$D,Help2!AA:AA)</f>
        <v>1188.3482039999997</v>
      </c>
      <c r="AE310" s="979">
        <f>_xlfn.XLOOKUP($D310,Help2!$D:$D,Help2!AB:AB)</f>
        <v>320</v>
      </c>
      <c r="AF310" s="979">
        <f>_xlfn.XLOOKUP($D310,Help2!$D:$D,Help2!AC:AC)</f>
        <v>320</v>
      </c>
      <c r="AG310" s="979">
        <f>_xlfn.XLOOKUP($D310,Help2!$D:$D,Help2!AD:AD)</f>
        <v>95</v>
      </c>
      <c r="AH310" s="979">
        <f>_xlfn.XLOOKUP($D310,Help2!$D:$D,Help2!AE:AE)</f>
        <v>837.00000000000023</v>
      </c>
      <c r="AI310" s="979">
        <f>_xlfn.XLOOKUP($D310,Help2!$D:$D,Help2!AF:AF)</f>
        <v>3459.6</v>
      </c>
      <c r="AJ310" s="979">
        <f>_xlfn.XLOOKUP($D310,Help2!$D:$D,Help2!AG:AG)</f>
        <v>339.54861549915984</v>
      </c>
      <c r="AK310" s="979">
        <f>_xlfn.XLOOKUP($D310,Help2!$D:$D,Help2!AH:AH)</f>
        <v>6444.8333737480261</v>
      </c>
      <c r="AL310" s="979">
        <f>_xlfn.XLOOKUP($D310,Help2!$D:$D,Help2!AI:AI)</f>
        <v>662.4</v>
      </c>
      <c r="AM310" s="979">
        <f>_xlfn.XLOOKUP($D310,Help2!$D:$D,Help2!AJ:AJ)</f>
        <v>0</v>
      </c>
      <c r="AN310" s="979">
        <f>_xlfn.XLOOKUP($D310,Help2!$D:$D,Help2!AK:AK)</f>
        <v>0</v>
      </c>
    </row>
    <row r="311" spans="1:40" x14ac:dyDescent="0.2">
      <c r="A311" s="1">
        <v>45235</v>
      </c>
      <c r="B311">
        <f t="shared" si="34"/>
        <v>11</v>
      </c>
      <c r="C311">
        <f t="shared" si="35"/>
        <v>2023</v>
      </c>
      <c r="D311" s="872" t="str">
        <f t="shared" si="36"/>
        <v>11´2023</v>
      </c>
      <c r="F311" s="2">
        <f t="shared" si="30"/>
        <v>24</v>
      </c>
      <c r="G311" s="3">
        <f t="shared" si="31"/>
        <v>3.4502587694077054E-2</v>
      </c>
      <c r="H311" s="5">
        <f t="shared" si="32"/>
        <v>1</v>
      </c>
      <c r="I311" s="979">
        <f>_xlfn.XLOOKUP($D311,Help2!$D:$D,Help2!H:H)</f>
        <v>18218</v>
      </c>
      <c r="J311" s="979">
        <f>_xlfn.XLOOKUP($D311,Help2!$D:$D,Help2!I:I)</f>
        <v>10802</v>
      </c>
      <c r="K311" s="979">
        <f>_xlfn.XLOOKUP($D311,Help2!$D:$D,Help2!J:J)</f>
        <v>3075</v>
      </c>
      <c r="L311" s="979">
        <f>_xlfn.XLOOKUP($D311,Help2!$D:$D,Help2!K:K)</f>
        <v>3026</v>
      </c>
      <c r="M311" s="979">
        <f>_xlfn.XLOOKUP($D311,Help2!$D:$D,Help2!L:L)</f>
        <v>8231.9353562674969</v>
      </c>
      <c r="N311" s="979">
        <f>_xlfn.XLOOKUP($D311,Help2!$D:$D,Help2!M:M)</f>
        <v>8876.0923593763109</v>
      </c>
      <c r="P311" s="979">
        <f>_xlfn.XLOOKUP($D311,Help2!$D:$D,Help2!F:F)</f>
        <v>695.6</v>
      </c>
      <c r="Q311" s="979">
        <f t="shared" si="33"/>
        <v>720</v>
      </c>
      <c r="R311" s="979">
        <f>_xlfn.XLOOKUP($D311,Help2!$D:$D,Help2!N:N)</f>
        <v>8231.9353562674969</v>
      </c>
      <c r="S311" s="979">
        <f>_xlfn.XLOOKUP($D311,Help2!$D:$D,Help2!O:O)</f>
        <v>8093.8451742034222</v>
      </c>
      <c r="T311" s="979">
        <f>_xlfn.XLOOKUP($D311,Help2!$D:$D,Help2!P:P)</f>
        <v>500</v>
      </c>
      <c r="U311" s="979">
        <f>_xlfn.XLOOKUP($D311,Help2!$D:$D,Help2!Q:Q)</f>
        <v>150</v>
      </c>
      <c r="V311" s="979">
        <f>_xlfn.XLOOKUP($D311,Help2!$D:$D,Help2!R:R)</f>
        <v>60</v>
      </c>
      <c r="W311" s="979">
        <f>_xlfn.XLOOKUP($D311,Help2!$D:$D,Help2!S:S)</f>
        <v>15000</v>
      </c>
      <c r="Y311" s="979">
        <f>_xlfn.XLOOKUP($D311,Help2!$D:$D,Help2!V:V)</f>
        <v>7462</v>
      </c>
      <c r="Z311" s="979">
        <f>_xlfn.XLOOKUP($D311,Help2!$D:$D,Help2!W:W)</f>
        <v>3340</v>
      </c>
      <c r="AA311" s="979">
        <f>_xlfn.XLOOKUP($D311,Help2!$D:$D,Help2!X:X)</f>
        <v>0</v>
      </c>
      <c r="AB311" s="979">
        <f>_xlfn.XLOOKUP($D311,Help2!$D:$D,Help2!Y:Y)</f>
        <v>6101</v>
      </c>
      <c r="AC311" s="979">
        <f>_xlfn.XLOOKUP($D311,Help2!$D:$D,Help2!Z:Z)</f>
        <v>1315</v>
      </c>
      <c r="AD311" s="979">
        <f>_xlfn.XLOOKUP($D311,Help2!$D:$D,Help2!AA:AA)</f>
        <v>1188.3482039999997</v>
      </c>
      <c r="AE311" s="979">
        <f>_xlfn.XLOOKUP($D311,Help2!$D:$D,Help2!AB:AB)</f>
        <v>320</v>
      </c>
      <c r="AF311" s="979">
        <f>_xlfn.XLOOKUP($D311,Help2!$D:$D,Help2!AC:AC)</f>
        <v>320</v>
      </c>
      <c r="AG311" s="979">
        <f>_xlfn.XLOOKUP($D311,Help2!$D:$D,Help2!AD:AD)</f>
        <v>95</v>
      </c>
      <c r="AH311" s="979">
        <f>_xlfn.XLOOKUP($D311,Help2!$D:$D,Help2!AE:AE)</f>
        <v>837.00000000000023</v>
      </c>
      <c r="AI311" s="979">
        <f>_xlfn.XLOOKUP($D311,Help2!$D:$D,Help2!AF:AF)</f>
        <v>3459.6</v>
      </c>
      <c r="AJ311" s="979">
        <f>_xlfn.XLOOKUP($D311,Help2!$D:$D,Help2!AG:AG)</f>
        <v>339.54861549915984</v>
      </c>
      <c r="AK311" s="979">
        <f>_xlfn.XLOOKUP($D311,Help2!$D:$D,Help2!AH:AH)</f>
        <v>6444.8333737480261</v>
      </c>
      <c r="AL311" s="979">
        <f>_xlfn.XLOOKUP($D311,Help2!$D:$D,Help2!AI:AI)</f>
        <v>662.4</v>
      </c>
      <c r="AM311" s="979">
        <f>_xlfn.XLOOKUP($D311,Help2!$D:$D,Help2!AJ:AJ)</f>
        <v>0</v>
      </c>
      <c r="AN311" s="979">
        <f>_xlfn.XLOOKUP($D311,Help2!$D:$D,Help2!AK:AK)</f>
        <v>0</v>
      </c>
    </row>
    <row r="312" spans="1:40" x14ac:dyDescent="0.2">
      <c r="A312" s="1">
        <v>45236</v>
      </c>
      <c r="B312">
        <f t="shared" si="34"/>
        <v>11</v>
      </c>
      <c r="C312">
        <f t="shared" si="35"/>
        <v>2023</v>
      </c>
      <c r="D312" s="872" t="str">
        <f t="shared" si="36"/>
        <v>11´2023</v>
      </c>
      <c r="F312" s="2">
        <f t="shared" si="30"/>
        <v>24</v>
      </c>
      <c r="G312" s="3">
        <f t="shared" si="31"/>
        <v>3.4502587694077054E-2</v>
      </c>
      <c r="H312" s="5">
        <f t="shared" si="32"/>
        <v>1</v>
      </c>
      <c r="I312" s="979">
        <f>_xlfn.XLOOKUP($D312,Help2!$D:$D,Help2!H:H)</f>
        <v>18218</v>
      </c>
      <c r="J312" s="979">
        <f>_xlfn.XLOOKUP($D312,Help2!$D:$D,Help2!I:I)</f>
        <v>10802</v>
      </c>
      <c r="K312" s="979">
        <f>_xlfn.XLOOKUP($D312,Help2!$D:$D,Help2!J:J)</f>
        <v>3075</v>
      </c>
      <c r="L312" s="979">
        <f>_xlfn.XLOOKUP($D312,Help2!$D:$D,Help2!K:K)</f>
        <v>3026</v>
      </c>
      <c r="M312" s="979">
        <f>_xlfn.XLOOKUP($D312,Help2!$D:$D,Help2!L:L)</f>
        <v>8231.9353562674969</v>
      </c>
      <c r="N312" s="979">
        <f>_xlfn.XLOOKUP($D312,Help2!$D:$D,Help2!M:M)</f>
        <v>8876.0923593763109</v>
      </c>
      <c r="P312" s="979">
        <f>_xlfn.XLOOKUP($D312,Help2!$D:$D,Help2!F:F)</f>
        <v>695.6</v>
      </c>
      <c r="Q312" s="979">
        <f t="shared" si="33"/>
        <v>720</v>
      </c>
      <c r="R312" s="979">
        <f>_xlfn.XLOOKUP($D312,Help2!$D:$D,Help2!N:N)</f>
        <v>8231.9353562674969</v>
      </c>
      <c r="S312" s="979">
        <f>_xlfn.XLOOKUP($D312,Help2!$D:$D,Help2!O:O)</f>
        <v>8093.8451742034222</v>
      </c>
      <c r="T312" s="979">
        <f>_xlfn.XLOOKUP($D312,Help2!$D:$D,Help2!P:P)</f>
        <v>500</v>
      </c>
      <c r="U312" s="979">
        <f>_xlfn.XLOOKUP($D312,Help2!$D:$D,Help2!Q:Q)</f>
        <v>150</v>
      </c>
      <c r="V312" s="979">
        <f>_xlfn.XLOOKUP($D312,Help2!$D:$D,Help2!R:R)</f>
        <v>60</v>
      </c>
      <c r="W312" s="979">
        <f>_xlfn.XLOOKUP($D312,Help2!$D:$D,Help2!S:S)</f>
        <v>15000</v>
      </c>
      <c r="Y312" s="979">
        <f>_xlfn.XLOOKUP($D312,Help2!$D:$D,Help2!V:V)</f>
        <v>7462</v>
      </c>
      <c r="Z312" s="979">
        <f>_xlfn.XLOOKUP($D312,Help2!$D:$D,Help2!W:W)</f>
        <v>3340</v>
      </c>
      <c r="AA312" s="979">
        <f>_xlfn.XLOOKUP($D312,Help2!$D:$D,Help2!X:X)</f>
        <v>0</v>
      </c>
      <c r="AB312" s="979">
        <f>_xlfn.XLOOKUP($D312,Help2!$D:$D,Help2!Y:Y)</f>
        <v>6101</v>
      </c>
      <c r="AC312" s="979">
        <f>_xlfn.XLOOKUP($D312,Help2!$D:$D,Help2!Z:Z)</f>
        <v>1315</v>
      </c>
      <c r="AD312" s="979">
        <f>_xlfn.XLOOKUP($D312,Help2!$D:$D,Help2!AA:AA)</f>
        <v>1188.3482039999997</v>
      </c>
      <c r="AE312" s="979">
        <f>_xlfn.XLOOKUP($D312,Help2!$D:$D,Help2!AB:AB)</f>
        <v>320</v>
      </c>
      <c r="AF312" s="979">
        <f>_xlfn.XLOOKUP($D312,Help2!$D:$D,Help2!AC:AC)</f>
        <v>320</v>
      </c>
      <c r="AG312" s="979">
        <f>_xlfn.XLOOKUP($D312,Help2!$D:$D,Help2!AD:AD)</f>
        <v>95</v>
      </c>
      <c r="AH312" s="979">
        <f>_xlfn.XLOOKUP($D312,Help2!$D:$D,Help2!AE:AE)</f>
        <v>837.00000000000023</v>
      </c>
      <c r="AI312" s="979">
        <f>_xlfn.XLOOKUP($D312,Help2!$D:$D,Help2!AF:AF)</f>
        <v>3459.6</v>
      </c>
      <c r="AJ312" s="979">
        <f>_xlfn.XLOOKUP($D312,Help2!$D:$D,Help2!AG:AG)</f>
        <v>339.54861549915984</v>
      </c>
      <c r="AK312" s="979">
        <f>_xlfn.XLOOKUP($D312,Help2!$D:$D,Help2!AH:AH)</f>
        <v>6444.8333737480261</v>
      </c>
      <c r="AL312" s="979">
        <f>_xlfn.XLOOKUP($D312,Help2!$D:$D,Help2!AI:AI)</f>
        <v>662.4</v>
      </c>
      <c r="AM312" s="979">
        <f>_xlfn.XLOOKUP($D312,Help2!$D:$D,Help2!AJ:AJ)</f>
        <v>0</v>
      </c>
      <c r="AN312" s="979">
        <f>_xlfn.XLOOKUP($D312,Help2!$D:$D,Help2!AK:AK)</f>
        <v>0</v>
      </c>
    </row>
    <row r="313" spans="1:40" x14ac:dyDescent="0.2">
      <c r="A313" s="1">
        <v>45237</v>
      </c>
      <c r="B313">
        <f t="shared" si="34"/>
        <v>11</v>
      </c>
      <c r="C313">
        <f t="shared" si="35"/>
        <v>2023</v>
      </c>
      <c r="D313" s="872" t="str">
        <f t="shared" si="36"/>
        <v>11´2023</v>
      </c>
      <c r="F313" s="2">
        <f t="shared" si="30"/>
        <v>24</v>
      </c>
      <c r="G313" s="3">
        <f t="shared" si="31"/>
        <v>3.4502587694077054E-2</v>
      </c>
      <c r="H313" s="5">
        <f t="shared" si="32"/>
        <v>1</v>
      </c>
      <c r="I313" s="979">
        <f>_xlfn.XLOOKUP($D313,Help2!$D:$D,Help2!H:H)</f>
        <v>18218</v>
      </c>
      <c r="J313" s="979">
        <f>_xlfn.XLOOKUP($D313,Help2!$D:$D,Help2!I:I)</f>
        <v>10802</v>
      </c>
      <c r="K313" s="979">
        <f>_xlfn.XLOOKUP($D313,Help2!$D:$D,Help2!J:J)</f>
        <v>3075</v>
      </c>
      <c r="L313" s="979">
        <f>_xlfn.XLOOKUP($D313,Help2!$D:$D,Help2!K:K)</f>
        <v>3026</v>
      </c>
      <c r="M313" s="979">
        <f>_xlfn.XLOOKUP($D313,Help2!$D:$D,Help2!L:L)</f>
        <v>8231.9353562674969</v>
      </c>
      <c r="N313" s="979">
        <f>_xlfn.XLOOKUP($D313,Help2!$D:$D,Help2!M:M)</f>
        <v>8876.0923593763109</v>
      </c>
      <c r="P313" s="979">
        <f>_xlfn.XLOOKUP($D313,Help2!$D:$D,Help2!F:F)</f>
        <v>695.6</v>
      </c>
      <c r="Q313" s="979">
        <f t="shared" si="33"/>
        <v>720</v>
      </c>
      <c r="R313" s="979">
        <f>_xlfn.XLOOKUP($D313,Help2!$D:$D,Help2!N:N)</f>
        <v>8231.9353562674969</v>
      </c>
      <c r="S313" s="979">
        <f>_xlfn.XLOOKUP($D313,Help2!$D:$D,Help2!O:O)</f>
        <v>8093.8451742034222</v>
      </c>
      <c r="T313" s="979">
        <f>_xlfn.XLOOKUP($D313,Help2!$D:$D,Help2!P:P)</f>
        <v>500</v>
      </c>
      <c r="U313" s="979">
        <f>_xlfn.XLOOKUP($D313,Help2!$D:$D,Help2!Q:Q)</f>
        <v>150</v>
      </c>
      <c r="V313" s="979">
        <f>_xlfn.XLOOKUP($D313,Help2!$D:$D,Help2!R:R)</f>
        <v>60</v>
      </c>
      <c r="W313" s="979">
        <f>_xlfn.XLOOKUP($D313,Help2!$D:$D,Help2!S:S)</f>
        <v>15000</v>
      </c>
      <c r="Y313" s="979">
        <f>_xlfn.XLOOKUP($D313,Help2!$D:$D,Help2!V:V)</f>
        <v>7462</v>
      </c>
      <c r="Z313" s="979">
        <f>_xlfn.XLOOKUP($D313,Help2!$D:$D,Help2!W:W)</f>
        <v>3340</v>
      </c>
      <c r="AA313" s="979">
        <f>_xlfn.XLOOKUP($D313,Help2!$D:$D,Help2!X:X)</f>
        <v>0</v>
      </c>
      <c r="AB313" s="979">
        <f>_xlfn.XLOOKUP($D313,Help2!$D:$D,Help2!Y:Y)</f>
        <v>6101</v>
      </c>
      <c r="AC313" s="979">
        <f>_xlfn.XLOOKUP($D313,Help2!$D:$D,Help2!Z:Z)</f>
        <v>1315</v>
      </c>
      <c r="AD313" s="979">
        <f>_xlfn.XLOOKUP($D313,Help2!$D:$D,Help2!AA:AA)</f>
        <v>1188.3482039999997</v>
      </c>
      <c r="AE313" s="979">
        <f>_xlfn.XLOOKUP($D313,Help2!$D:$D,Help2!AB:AB)</f>
        <v>320</v>
      </c>
      <c r="AF313" s="979">
        <f>_xlfn.XLOOKUP($D313,Help2!$D:$D,Help2!AC:AC)</f>
        <v>320</v>
      </c>
      <c r="AG313" s="979">
        <f>_xlfn.XLOOKUP($D313,Help2!$D:$D,Help2!AD:AD)</f>
        <v>95</v>
      </c>
      <c r="AH313" s="979">
        <f>_xlfn.XLOOKUP($D313,Help2!$D:$D,Help2!AE:AE)</f>
        <v>837.00000000000023</v>
      </c>
      <c r="AI313" s="979">
        <f>_xlfn.XLOOKUP($D313,Help2!$D:$D,Help2!AF:AF)</f>
        <v>3459.6</v>
      </c>
      <c r="AJ313" s="979">
        <f>_xlfn.XLOOKUP($D313,Help2!$D:$D,Help2!AG:AG)</f>
        <v>339.54861549915984</v>
      </c>
      <c r="AK313" s="979">
        <f>_xlfn.XLOOKUP($D313,Help2!$D:$D,Help2!AH:AH)</f>
        <v>6444.8333737480261</v>
      </c>
      <c r="AL313" s="979">
        <f>_xlfn.XLOOKUP($D313,Help2!$D:$D,Help2!AI:AI)</f>
        <v>662.4</v>
      </c>
      <c r="AM313" s="979">
        <f>_xlfn.XLOOKUP($D313,Help2!$D:$D,Help2!AJ:AJ)</f>
        <v>0</v>
      </c>
      <c r="AN313" s="979">
        <f>_xlfn.XLOOKUP($D313,Help2!$D:$D,Help2!AK:AK)</f>
        <v>0</v>
      </c>
    </row>
    <row r="314" spans="1:40" x14ac:dyDescent="0.2">
      <c r="A314" s="1">
        <v>45238</v>
      </c>
      <c r="B314">
        <f t="shared" si="34"/>
        <v>11</v>
      </c>
      <c r="C314">
        <f t="shared" si="35"/>
        <v>2023</v>
      </c>
      <c r="D314" s="872" t="str">
        <f t="shared" si="36"/>
        <v>11´2023</v>
      </c>
      <c r="F314" s="2">
        <f t="shared" si="30"/>
        <v>24</v>
      </c>
      <c r="G314" s="3">
        <f t="shared" si="31"/>
        <v>3.4502587694077054E-2</v>
      </c>
      <c r="H314" s="5">
        <f t="shared" si="32"/>
        <v>1</v>
      </c>
      <c r="I314" s="979">
        <f>_xlfn.XLOOKUP($D314,Help2!$D:$D,Help2!H:H)</f>
        <v>18218</v>
      </c>
      <c r="J314" s="979">
        <f>_xlfn.XLOOKUP($D314,Help2!$D:$D,Help2!I:I)</f>
        <v>10802</v>
      </c>
      <c r="K314" s="979">
        <f>_xlfn.XLOOKUP($D314,Help2!$D:$D,Help2!J:J)</f>
        <v>3075</v>
      </c>
      <c r="L314" s="979">
        <f>_xlfn.XLOOKUP($D314,Help2!$D:$D,Help2!K:K)</f>
        <v>3026</v>
      </c>
      <c r="M314" s="979">
        <f>_xlfn.XLOOKUP($D314,Help2!$D:$D,Help2!L:L)</f>
        <v>8231.9353562674969</v>
      </c>
      <c r="N314" s="979">
        <f>_xlfn.XLOOKUP($D314,Help2!$D:$D,Help2!M:M)</f>
        <v>8876.0923593763109</v>
      </c>
      <c r="P314" s="979">
        <f>_xlfn.XLOOKUP($D314,Help2!$D:$D,Help2!F:F)</f>
        <v>695.6</v>
      </c>
      <c r="Q314" s="979">
        <f t="shared" si="33"/>
        <v>720</v>
      </c>
      <c r="R314" s="979">
        <f>_xlfn.XLOOKUP($D314,Help2!$D:$D,Help2!N:N)</f>
        <v>8231.9353562674969</v>
      </c>
      <c r="S314" s="979">
        <f>_xlfn.XLOOKUP($D314,Help2!$D:$D,Help2!O:O)</f>
        <v>8093.8451742034222</v>
      </c>
      <c r="T314" s="979">
        <f>_xlfn.XLOOKUP($D314,Help2!$D:$D,Help2!P:P)</f>
        <v>500</v>
      </c>
      <c r="U314" s="979">
        <f>_xlfn.XLOOKUP($D314,Help2!$D:$D,Help2!Q:Q)</f>
        <v>150</v>
      </c>
      <c r="V314" s="979">
        <f>_xlfn.XLOOKUP($D314,Help2!$D:$D,Help2!R:R)</f>
        <v>60</v>
      </c>
      <c r="W314" s="979">
        <f>_xlfn.XLOOKUP($D314,Help2!$D:$D,Help2!S:S)</f>
        <v>15000</v>
      </c>
      <c r="Y314" s="979">
        <f>_xlfn.XLOOKUP($D314,Help2!$D:$D,Help2!V:V)</f>
        <v>7462</v>
      </c>
      <c r="Z314" s="979">
        <f>_xlfn.XLOOKUP($D314,Help2!$D:$D,Help2!W:W)</f>
        <v>3340</v>
      </c>
      <c r="AA314" s="979">
        <f>_xlfn.XLOOKUP($D314,Help2!$D:$D,Help2!X:X)</f>
        <v>0</v>
      </c>
      <c r="AB314" s="979">
        <f>_xlfn.XLOOKUP($D314,Help2!$D:$D,Help2!Y:Y)</f>
        <v>6101</v>
      </c>
      <c r="AC314" s="979">
        <f>_xlfn.XLOOKUP($D314,Help2!$D:$D,Help2!Z:Z)</f>
        <v>1315</v>
      </c>
      <c r="AD314" s="979">
        <f>_xlfn.XLOOKUP($D314,Help2!$D:$D,Help2!AA:AA)</f>
        <v>1188.3482039999997</v>
      </c>
      <c r="AE314" s="979">
        <f>_xlfn.XLOOKUP($D314,Help2!$D:$D,Help2!AB:AB)</f>
        <v>320</v>
      </c>
      <c r="AF314" s="979">
        <f>_xlfn.XLOOKUP($D314,Help2!$D:$D,Help2!AC:AC)</f>
        <v>320</v>
      </c>
      <c r="AG314" s="979">
        <f>_xlfn.XLOOKUP($D314,Help2!$D:$D,Help2!AD:AD)</f>
        <v>95</v>
      </c>
      <c r="AH314" s="979">
        <f>_xlfn.XLOOKUP($D314,Help2!$D:$D,Help2!AE:AE)</f>
        <v>837.00000000000023</v>
      </c>
      <c r="AI314" s="979">
        <f>_xlfn.XLOOKUP($D314,Help2!$D:$D,Help2!AF:AF)</f>
        <v>3459.6</v>
      </c>
      <c r="AJ314" s="979">
        <f>_xlfn.XLOOKUP($D314,Help2!$D:$D,Help2!AG:AG)</f>
        <v>339.54861549915984</v>
      </c>
      <c r="AK314" s="979">
        <f>_xlfn.XLOOKUP($D314,Help2!$D:$D,Help2!AH:AH)</f>
        <v>6444.8333737480261</v>
      </c>
      <c r="AL314" s="979">
        <f>_xlfn.XLOOKUP($D314,Help2!$D:$D,Help2!AI:AI)</f>
        <v>662.4</v>
      </c>
      <c r="AM314" s="979">
        <f>_xlfn.XLOOKUP($D314,Help2!$D:$D,Help2!AJ:AJ)</f>
        <v>0</v>
      </c>
      <c r="AN314" s="979">
        <f>_xlfn.XLOOKUP($D314,Help2!$D:$D,Help2!AK:AK)</f>
        <v>0</v>
      </c>
    </row>
    <row r="315" spans="1:40" x14ac:dyDescent="0.2">
      <c r="A315" s="1">
        <v>45239</v>
      </c>
      <c r="B315">
        <f t="shared" si="34"/>
        <v>11</v>
      </c>
      <c r="C315">
        <f t="shared" si="35"/>
        <v>2023</v>
      </c>
      <c r="D315" s="872" t="str">
        <f t="shared" si="36"/>
        <v>11´2023</v>
      </c>
      <c r="F315" s="2">
        <f t="shared" si="30"/>
        <v>24</v>
      </c>
      <c r="G315" s="3">
        <f t="shared" si="31"/>
        <v>3.4502587694077054E-2</v>
      </c>
      <c r="H315" s="5">
        <f t="shared" si="32"/>
        <v>1</v>
      </c>
      <c r="I315" s="979">
        <f>_xlfn.XLOOKUP($D315,Help2!$D:$D,Help2!H:H)</f>
        <v>18218</v>
      </c>
      <c r="J315" s="979">
        <f>_xlfn.XLOOKUP($D315,Help2!$D:$D,Help2!I:I)</f>
        <v>10802</v>
      </c>
      <c r="K315" s="979">
        <f>_xlfn.XLOOKUP($D315,Help2!$D:$D,Help2!J:J)</f>
        <v>3075</v>
      </c>
      <c r="L315" s="979">
        <f>_xlfn.XLOOKUP($D315,Help2!$D:$D,Help2!K:K)</f>
        <v>3026</v>
      </c>
      <c r="M315" s="979">
        <f>_xlfn.XLOOKUP($D315,Help2!$D:$D,Help2!L:L)</f>
        <v>8231.9353562674969</v>
      </c>
      <c r="N315" s="979">
        <f>_xlfn.XLOOKUP($D315,Help2!$D:$D,Help2!M:M)</f>
        <v>8876.0923593763109</v>
      </c>
      <c r="P315" s="979">
        <f>_xlfn.XLOOKUP($D315,Help2!$D:$D,Help2!F:F)</f>
        <v>695.6</v>
      </c>
      <c r="Q315" s="979">
        <f t="shared" si="33"/>
        <v>720</v>
      </c>
      <c r="R315" s="979">
        <f>_xlfn.XLOOKUP($D315,Help2!$D:$D,Help2!N:N)</f>
        <v>8231.9353562674969</v>
      </c>
      <c r="S315" s="979">
        <f>_xlfn.XLOOKUP($D315,Help2!$D:$D,Help2!O:O)</f>
        <v>8093.8451742034222</v>
      </c>
      <c r="T315" s="979">
        <f>_xlfn.XLOOKUP($D315,Help2!$D:$D,Help2!P:P)</f>
        <v>500</v>
      </c>
      <c r="U315" s="979">
        <f>_xlfn.XLOOKUP($D315,Help2!$D:$D,Help2!Q:Q)</f>
        <v>150</v>
      </c>
      <c r="V315" s="979">
        <f>_xlfn.XLOOKUP($D315,Help2!$D:$D,Help2!R:R)</f>
        <v>60</v>
      </c>
      <c r="W315" s="979">
        <f>_xlfn.XLOOKUP($D315,Help2!$D:$D,Help2!S:S)</f>
        <v>15000</v>
      </c>
      <c r="Y315" s="979">
        <f>_xlfn.XLOOKUP($D315,Help2!$D:$D,Help2!V:V)</f>
        <v>7462</v>
      </c>
      <c r="Z315" s="979">
        <f>_xlfn.XLOOKUP($D315,Help2!$D:$D,Help2!W:W)</f>
        <v>3340</v>
      </c>
      <c r="AA315" s="979">
        <f>_xlfn.XLOOKUP($D315,Help2!$D:$D,Help2!X:X)</f>
        <v>0</v>
      </c>
      <c r="AB315" s="979">
        <f>_xlfn.XLOOKUP($D315,Help2!$D:$D,Help2!Y:Y)</f>
        <v>6101</v>
      </c>
      <c r="AC315" s="979">
        <f>_xlfn.XLOOKUP($D315,Help2!$D:$D,Help2!Z:Z)</f>
        <v>1315</v>
      </c>
      <c r="AD315" s="979">
        <f>_xlfn.XLOOKUP($D315,Help2!$D:$D,Help2!AA:AA)</f>
        <v>1188.3482039999997</v>
      </c>
      <c r="AE315" s="979">
        <f>_xlfn.XLOOKUP($D315,Help2!$D:$D,Help2!AB:AB)</f>
        <v>320</v>
      </c>
      <c r="AF315" s="979">
        <f>_xlfn.XLOOKUP($D315,Help2!$D:$D,Help2!AC:AC)</f>
        <v>320</v>
      </c>
      <c r="AG315" s="979">
        <f>_xlfn.XLOOKUP($D315,Help2!$D:$D,Help2!AD:AD)</f>
        <v>95</v>
      </c>
      <c r="AH315" s="979">
        <f>_xlfn.XLOOKUP($D315,Help2!$D:$D,Help2!AE:AE)</f>
        <v>837.00000000000023</v>
      </c>
      <c r="AI315" s="979">
        <f>_xlfn.XLOOKUP($D315,Help2!$D:$D,Help2!AF:AF)</f>
        <v>3459.6</v>
      </c>
      <c r="AJ315" s="979">
        <f>_xlfn.XLOOKUP($D315,Help2!$D:$D,Help2!AG:AG)</f>
        <v>339.54861549915984</v>
      </c>
      <c r="AK315" s="979">
        <f>_xlfn.XLOOKUP($D315,Help2!$D:$D,Help2!AH:AH)</f>
        <v>6444.8333737480261</v>
      </c>
      <c r="AL315" s="979">
        <f>_xlfn.XLOOKUP($D315,Help2!$D:$D,Help2!AI:AI)</f>
        <v>662.4</v>
      </c>
      <c r="AM315" s="979">
        <f>_xlfn.XLOOKUP($D315,Help2!$D:$D,Help2!AJ:AJ)</f>
        <v>0</v>
      </c>
      <c r="AN315" s="979">
        <f>_xlfn.XLOOKUP($D315,Help2!$D:$D,Help2!AK:AK)</f>
        <v>0</v>
      </c>
    </row>
    <row r="316" spans="1:40" x14ac:dyDescent="0.2">
      <c r="A316" s="1">
        <v>45240</v>
      </c>
      <c r="B316">
        <f t="shared" si="34"/>
        <v>11</v>
      </c>
      <c r="C316">
        <f t="shared" si="35"/>
        <v>2023</v>
      </c>
      <c r="D316" s="872" t="str">
        <f t="shared" si="36"/>
        <v>11´2023</v>
      </c>
      <c r="F316" s="2">
        <f t="shared" ref="F316:F367" si="37">24-E316</f>
        <v>24</v>
      </c>
      <c r="G316" s="3">
        <f t="shared" ref="G316:G367" si="38">+F316/P316</f>
        <v>3.4502587694077054E-2</v>
      </c>
      <c r="H316" s="5">
        <f t="shared" ref="H316:H367" si="39">+F316/24</f>
        <v>1</v>
      </c>
      <c r="I316" s="979">
        <f>_xlfn.XLOOKUP($D316,Help2!$D:$D,Help2!H:H)</f>
        <v>18218</v>
      </c>
      <c r="J316" s="979">
        <f>_xlfn.XLOOKUP($D316,Help2!$D:$D,Help2!I:I)</f>
        <v>10802</v>
      </c>
      <c r="K316" s="979">
        <f>_xlfn.XLOOKUP($D316,Help2!$D:$D,Help2!J:J)</f>
        <v>3075</v>
      </c>
      <c r="L316" s="979">
        <f>_xlfn.XLOOKUP($D316,Help2!$D:$D,Help2!K:K)</f>
        <v>3026</v>
      </c>
      <c r="M316" s="979">
        <f>_xlfn.XLOOKUP($D316,Help2!$D:$D,Help2!L:L)</f>
        <v>8231.9353562674969</v>
      </c>
      <c r="N316" s="979">
        <f>_xlfn.XLOOKUP($D316,Help2!$D:$D,Help2!M:M)</f>
        <v>8876.0923593763109</v>
      </c>
      <c r="P316" s="979">
        <f>_xlfn.XLOOKUP($D316,Help2!$D:$D,Help2!F:F)</f>
        <v>695.6</v>
      </c>
      <c r="Q316" s="979">
        <f t="shared" si="33"/>
        <v>720</v>
      </c>
      <c r="R316" s="979">
        <f>_xlfn.XLOOKUP($D316,Help2!$D:$D,Help2!N:N)</f>
        <v>8231.9353562674969</v>
      </c>
      <c r="S316" s="979">
        <f>_xlfn.XLOOKUP($D316,Help2!$D:$D,Help2!O:O)</f>
        <v>8093.8451742034222</v>
      </c>
      <c r="T316" s="979">
        <f>_xlfn.XLOOKUP($D316,Help2!$D:$D,Help2!P:P)</f>
        <v>500</v>
      </c>
      <c r="U316" s="979">
        <f>_xlfn.XLOOKUP($D316,Help2!$D:$D,Help2!Q:Q)</f>
        <v>150</v>
      </c>
      <c r="V316" s="979">
        <f>_xlfn.XLOOKUP($D316,Help2!$D:$D,Help2!R:R)</f>
        <v>60</v>
      </c>
      <c r="W316" s="979">
        <f>_xlfn.XLOOKUP($D316,Help2!$D:$D,Help2!S:S)</f>
        <v>15000</v>
      </c>
      <c r="Y316" s="979">
        <f>_xlfn.XLOOKUP($D316,Help2!$D:$D,Help2!V:V)</f>
        <v>7462</v>
      </c>
      <c r="Z316" s="979">
        <f>_xlfn.XLOOKUP($D316,Help2!$D:$D,Help2!W:W)</f>
        <v>3340</v>
      </c>
      <c r="AA316" s="979">
        <f>_xlfn.XLOOKUP($D316,Help2!$D:$D,Help2!X:X)</f>
        <v>0</v>
      </c>
      <c r="AB316" s="979">
        <f>_xlfn.XLOOKUP($D316,Help2!$D:$D,Help2!Y:Y)</f>
        <v>6101</v>
      </c>
      <c r="AC316" s="979">
        <f>_xlfn.XLOOKUP($D316,Help2!$D:$D,Help2!Z:Z)</f>
        <v>1315</v>
      </c>
      <c r="AD316" s="979">
        <f>_xlfn.XLOOKUP($D316,Help2!$D:$D,Help2!AA:AA)</f>
        <v>1188.3482039999997</v>
      </c>
      <c r="AE316" s="979">
        <f>_xlfn.XLOOKUP($D316,Help2!$D:$D,Help2!AB:AB)</f>
        <v>320</v>
      </c>
      <c r="AF316" s="979">
        <f>_xlfn.XLOOKUP($D316,Help2!$D:$D,Help2!AC:AC)</f>
        <v>320</v>
      </c>
      <c r="AG316" s="979">
        <f>_xlfn.XLOOKUP($D316,Help2!$D:$D,Help2!AD:AD)</f>
        <v>95</v>
      </c>
      <c r="AH316" s="979">
        <f>_xlfn.XLOOKUP($D316,Help2!$D:$D,Help2!AE:AE)</f>
        <v>837.00000000000023</v>
      </c>
      <c r="AI316" s="979">
        <f>_xlfn.XLOOKUP($D316,Help2!$D:$D,Help2!AF:AF)</f>
        <v>3459.6</v>
      </c>
      <c r="AJ316" s="979">
        <f>_xlfn.XLOOKUP($D316,Help2!$D:$D,Help2!AG:AG)</f>
        <v>339.54861549915984</v>
      </c>
      <c r="AK316" s="979">
        <f>_xlfn.XLOOKUP($D316,Help2!$D:$D,Help2!AH:AH)</f>
        <v>6444.8333737480261</v>
      </c>
      <c r="AL316" s="979">
        <f>_xlfn.XLOOKUP($D316,Help2!$D:$D,Help2!AI:AI)</f>
        <v>662.4</v>
      </c>
      <c r="AM316" s="979">
        <f>_xlfn.XLOOKUP($D316,Help2!$D:$D,Help2!AJ:AJ)</f>
        <v>0</v>
      </c>
      <c r="AN316" s="979">
        <f>_xlfn.XLOOKUP($D316,Help2!$D:$D,Help2!AK:AK)</f>
        <v>0</v>
      </c>
    </row>
    <row r="317" spans="1:40" x14ac:dyDescent="0.2">
      <c r="A317" s="1">
        <v>45241</v>
      </c>
      <c r="B317">
        <f t="shared" si="34"/>
        <v>11</v>
      </c>
      <c r="C317">
        <f t="shared" si="35"/>
        <v>2023</v>
      </c>
      <c r="D317" s="872" t="str">
        <f t="shared" si="36"/>
        <v>11´2023</v>
      </c>
      <c r="F317" s="2">
        <f t="shared" si="37"/>
        <v>24</v>
      </c>
      <c r="G317" s="3">
        <f t="shared" si="38"/>
        <v>3.4502587694077054E-2</v>
      </c>
      <c r="H317" s="5">
        <f t="shared" si="39"/>
        <v>1</v>
      </c>
      <c r="I317" s="979">
        <f>_xlfn.XLOOKUP($D317,Help2!$D:$D,Help2!H:H)</f>
        <v>18218</v>
      </c>
      <c r="J317" s="979">
        <f>_xlfn.XLOOKUP($D317,Help2!$D:$D,Help2!I:I)</f>
        <v>10802</v>
      </c>
      <c r="K317" s="979">
        <f>_xlfn.XLOOKUP($D317,Help2!$D:$D,Help2!J:J)</f>
        <v>3075</v>
      </c>
      <c r="L317" s="979">
        <f>_xlfn.XLOOKUP($D317,Help2!$D:$D,Help2!K:K)</f>
        <v>3026</v>
      </c>
      <c r="M317" s="979">
        <f>_xlfn.XLOOKUP($D317,Help2!$D:$D,Help2!L:L)</f>
        <v>8231.9353562674969</v>
      </c>
      <c r="N317" s="979">
        <f>_xlfn.XLOOKUP($D317,Help2!$D:$D,Help2!M:M)</f>
        <v>8876.0923593763109</v>
      </c>
      <c r="P317" s="979">
        <f>_xlfn.XLOOKUP($D317,Help2!$D:$D,Help2!F:F)</f>
        <v>695.6</v>
      </c>
      <c r="Q317" s="979">
        <f t="shared" si="33"/>
        <v>720</v>
      </c>
      <c r="R317" s="979">
        <f>_xlfn.XLOOKUP($D317,Help2!$D:$D,Help2!N:N)</f>
        <v>8231.9353562674969</v>
      </c>
      <c r="S317" s="979">
        <f>_xlfn.XLOOKUP($D317,Help2!$D:$D,Help2!O:O)</f>
        <v>8093.8451742034222</v>
      </c>
      <c r="T317" s="979">
        <f>_xlfn.XLOOKUP($D317,Help2!$D:$D,Help2!P:P)</f>
        <v>500</v>
      </c>
      <c r="U317" s="979">
        <f>_xlfn.XLOOKUP($D317,Help2!$D:$D,Help2!Q:Q)</f>
        <v>150</v>
      </c>
      <c r="V317" s="979">
        <f>_xlfn.XLOOKUP($D317,Help2!$D:$D,Help2!R:R)</f>
        <v>60</v>
      </c>
      <c r="W317" s="979">
        <f>_xlfn.XLOOKUP($D317,Help2!$D:$D,Help2!S:S)</f>
        <v>15000</v>
      </c>
      <c r="Y317" s="979">
        <f>_xlfn.XLOOKUP($D317,Help2!$D:$D,Help2!V:V)</f>
        <v>7462</v>
      </c>
      <c r="Z317" s="979">
        <f>_xlfn.XLOOKUP($D317,Help2!$D:$D,Help2!W:W)</f>
        <v>3340</v>
      </c>
      <c r="AA317" s="979">
        <f>_xlfn.XLOOKUP($D317,Help2!$D:$D,Help2!X:X)</f>
        <v>0</v>
      </c>
      <c r="AB317" s="979">
        <f>_xlfn.XLOOKUP($D317,Help2!$D:$D,Help2!Y:Y)</f>
        <v>6101</v>
      </c>
      <c r="AC317" s="979">
        <f>_xlfn.XLOOKUP($D317,Help2!$D:$D,Help2!Z:Z)</f>
        <v>1315</v>
      </c>
      <c r="AD317" s="979">
        <f>_xlfn.XLOOKUP($D317,Help2!$D:$D,Help2!AA:AA)</f>
        <v>1188.3482039999997</v>
      </c>
      <c r="AE317" s="979">
        <f>_xlfn.XLOOKUP($D317,Help2!$D:$D,Help2!AB:AB)</f>
        <v>320</v>
      </c>
      <c r="AF317" s="979">
        <f>_xlfn.XLOOKUP($D317,Help2!$D:$D,Help2!AC:AC)</f>
        <v>320</v>
      </c>
      <c r="AG317" s="979">
        <f>_xlfn.XLOOKUP($D317,Help2!$D:$D,Help2!AD:AD)</f>
        <v>95</v>
      </c>
      <c r="AH317" s="979">
        <f>_xlfn.XLOOKUP($D317,Help2!$D:$D,Help2!AE:AE)</f>
        <v>837.00000000000023</v>
      </c>
      <c r="AI317" s="979">
        <f>_xlfn.XLOOKUP($D317,Help2!$D:$D,Help2!AF:AF)</f>
        <v>3459.6</v>
      </c>
      <c r="AJ317" s="979">
        <f>_xlfn.XLOOKUP($D317,Help2!$D:$D,Help2!AG:AG)</f>
        <v>339.54861549915984</v>
      </c>
      <c r="AK317" s="979">
        <f>_xlfn.XLOOKUP($D317,Help2!$D:$D,Help2!AH:AH)</f>
        <v>6444.8333737480261</v>
      </c>
      <c r="AL317" s="979">
        <f>_xlfn.XLOOKUP($D317,Help2!$D:$D,Help2!AI:AI)</f>
        <v>662.4</v>
      </c>
      <c r="AM317" s="979">
        <f>_xlfn.XLOOKUP($D317,Help2!$D:$D,Help2!AJ:AJ)</f>
        <v>0</v>
      </c>
      <c r="AN317" s="979">
        <f>_xlfn.XLOOKUP($D317,Help2!$D:$D,Help2!AK:AK)</f>
        <v>0</v>
      </c>
    </row>
    <row r="318" spans="1:40" x14ac:dyDescent="0.2">
      <c r="A318" s="1">
        <v>45242</v>
      </c>
      <c r="B318">
        <f t="shared" si="34"/>
        <v>11</v>
      </c>
      <c r="C318">
        <f t="shared" si="35"/>
        <v>2023</v>
      </c>
      <c r="D318" s="872" t="str">
        <f t="shared" si="36"/>
        <v>11´2023</v>
      </c>
      <c r="F318" s="2">
        <f t="shared" si="37"/>
        <v>24</v>
      </c>
      <c r="G318" s="3">
        <f t="shared" si="38"/>
        <v>3.4502587694077054E-2</v>
      </c>
      <c r="H318" s="5">
        <f t="shared" si="39"/>
        <v>1</v>
      </c>
      <c r="I318" s="979">
        <f>_xlfn.XLOOKUP($D318,Help2!$D:$D,Help2!H:H)</f>
        <v>18218</v>
      </c>
      <c r="J318" s="979">
        <f>_xlfn.XLOOKUP($D318,Help2!$D:$D,Help2!I:I)</f>
        <v>10802</v>
      </c>
      <c r="K318" s="979">
        <f>_xlfn.XLOOKUP($D318,Help2!$D:$D,Help2!J:J)</f>
        <v>3075</v>
      </c>
      <c r="L318" s="979">
        <f>_xlfn.XLOOKUP($D318,Help2!$D:$D,Help2!K:K)</f>
        <v>3026</v>
      </c>
      <c r="M318" s="979">
        <f>_xlfn.XLOOKUP($D318,Help2!$D:$D,Help2!L:L)</f>
        <v>8231.9353562674969</v>
      </c>
      <c r="N318" s="979">
        <f>_xlfn.XLOOKUP($D318,Help2!$D:$D,Help2!M:M)</f>
        <v>8876.0923593763109</v>
      </c>
      <c r="P318" s="979">
        <f>_xlfn.XLOOKUP($D318,Help2!$D:$D,Help2!F:F)</f>
        <v>695.6</v>
      </c>
      <c r="Q318" s="979">
        <f t="shared" si="33"/>
        <v>720</v>
      </c>
      <c r="R318" s="979">
        <f>_xlfn.XLOOKUP($D318,Help2!$D:$D,Help2!N:N)</f>
        <v>8231.9353562674969</v>
      </c>
      <c r="S318" s="979">
        <f>_xlfn.XLOOKUP($D318,Help2!$D:$D,Help2!O:O)</f>
        <v>8093.8451742034222</v>
      </c>
      <c r="T318" s="979">
        <f>_xlfn.XLOOKUP($D318,Help2!$D:$D,Help2!P:P)</f>
        <v>500</v>
      </c>
      <c r="U318" s="979">
        <f>_xlfn.XLOOKUP($D318,Help2!$D:$D,Help2!Q:Q)</f>
        <v>150</v>
      </c>
      <c r="V318" s="979">
        <f>_xlfn.XLOOKUP($D318,Help2!$D:$D,Help2!R:R)</f>
        <v>60</v>
      </c>
      <c r="W318" s="979">
        <f>_xlfn.XLOOKUP($D318,Help2!$D:$D,Help2!S:S)</f>
        <v>15000</v>
      </c>
      <c r="Y318" s="979">
        <f>_xlfn.XLOOKUP($D318,Help2!$D:$D,Help2!V:V)</f>
        <v>7462</v>
      </c>
      <c r="Z318" s="979">
        <f>_xlfn.XLOOKUP($D318,Help2!$D:$D,Help2!W:W)</f>
        <v>3340</v>
      </c>
      <c r="AA318" s="979">
        <f>_xlfn.XLOOKUP($D318,Help2!$D:$D,Help2!X:X)</f>
        <v>0</v>
      </c>
      <c r="AB318" s="979">
        <f>_xlfn.XLOOKUP($D318,Help2!$D:$D,Help2!Y:Y)</f>
        <v>6101</v>
      </c>
      <c r="AC318" s="979">
        <f>_xlfn.XLOOKUP($D318,Help2!$D:$D,Help2!Z:Z)</f>
        <v>1315</v>
      </c>
      <c r="AD318" s="979">
        <f>_xlfn.XLOOKUP($D318,Help2!$D:$D,Help2!AA:AA)</f>
        <v>1188.3482039999997</v>
      </c>
      <c r="AE318" s="979">
        <f>_xlfn.XLOOKUP($D318,Help2!$D:$D,Help2!AB:AB)</f>
        <v>320</v>
      </c>
      <c r="AF318" s="979">
        <f>_xlfn.XLOOKUP($D318,Help2!$D:$D,Help2!AC:AC)</f>
        <v>320</v>
      </c>
      <c r="AG318" s="979">
        <f>_xlfn.XLOOKUP($D318,Help2!$D:$D,Help2!AD:AD)</f>
        <v>95</v>
      </c>
      <c r="AH318" s="979">
        <f>_xlfn.XLOOKUP($D318,Help2!$D:$D,Help2!AE:AE)</f>
        <v>837.00000000000023</v>
      </c>
      <c r="AI318" s="979">
        <f>_xlfn.XLOOKUP($D318,Help2!$D:$D,Help2!AF:AF)</f>
        <v>3459.6</v>
      </c>
      <c r="AJ318" s="979">
        <f>_xlfn.XLOOKUP($D318,Help2!$D:$D,Help2!AG:AG)</f>
        <v>339.54861549915984</v>
      </c>
      <c r="AK318" s="979">
        <f>_xlfn.XLOOKUP($D318,Help2!$D:$D,Help2!AH:AH)</f>
        <v>6444.8333737480261</v>
      </c>
      <c r="AL318" s="979">
        <f>_xlfn.XLOOKUP($D318,Help2!$D:$D,Help2!AI:AI)</f>
        <v>662.4</v>
      </c>
      <c r="AM318" s="979">
        <f>_xlfn.XLOOKUP($D318,Help2!$D:$D,Help2!AJ:AJ)</f>
        <v>0</v>
      </c>
      <c r="AN318" s="979">
        <f>_xlfn.XLOOKUP($D318,Help2!$D:$D,Help2!AK:AK)</f>
        <v>0</v>
      </c>
    </row>
    <row r="319" spans="1:40" x14ac:dyDescent="0.2">
      <c r="A319" s="1">
        <v>45243</v>
      </c>
      <c r="B319">
        <f t="shared" si="34"/>
        <v>11</v>
      </c>
      <c r="C319">
        <f t="shared" si="35"/>
        <v>2023</v>
      </c>
      <c r="D319" s="872" t="str">
        <f t="shared" si="36"/>
        <v>11´2023</v>
      </c>
      <c r="F319" s="2">
        <f t="shared" si="37"/>
        <v>24</v>
      </c>
      <c r="G319" s="3">
        <f t="shared" si="38"/>
        <v>3.4502587694077054E-2</v>
      </c>
      <c r="H319" s="5">
        <f t="shared" si="39"/>
        <v>1</v>
      </c>
      <c r="I319" s="979">
        <f>_xlfn.XLOOKUP($D319,Help2!$D:$D,Help2!H:H)</f>
        <v>18218</v>
      </c>
      <c r="J319" s="979">
        <f>_xlfn.XLOOKUP($D319,Help2!$D:$D,Help2!I:I)</f>
        <v>10802</v>
      </c>
      <c r="K319" s="979">
        <f>_xlfn.XLOOKUP($D319,Help2!$D:$D,Help2!J:J)</f>
        <v>3075</v>
      </c>
      <c r="L319" s="979">
        <f>_xlfn.XLOOKUP($D319,Help2!$D:$D,Help2!K:K)</f>
        <v>3026</v>
      </c>
      <c r="M319" s="979">
        <f>_xlfn.XLOOKUP($D319,Help2!$D:$D,Help2!L:L)</f>
        <v>8231.9353562674969</v>
      </c>
      <c r="N319" s="979">
        <f>_xlfn.XLOOKUP($D319,Help2!$D:$D,Help2!M:M)</f>
        <v>8876.0923593763109</v>
      </c>
      <c r="P319" s="979">
        <f>_xlfn.XLOOKUP($D319,Help2!$D:$D,Help2!F:F)</f>
        <v>695.6</v>
      </c>
      <c r="Q319" s="979">
        <f t="shared" si="33"/>
        <v>720</v>
      </c>
      <c r="R319" s="979">
        <f>_xlfn.XLOOKUP($D319,Help2!$D:$D,Help2!N:N)</f>
        <v>8231.9353562674969</v>
      </c>
      <c r="S319" s="979">
        <f>_xlfn.XLOOKUP($D319,Help2!$D:$D,Help2!O:O)</f>
        <v>8093.8451742034222</v>
      </c>
      <c r="T319" s="979">
        <f>_xlfn.XLOOKUP($D319,Help2!$D:$D,Help2!P:P)</f>
        <v>500</v>
      </c>
      <c r="U319" s="979">
        <f>_xlfn.XLOOKUP($D319,Help2!$D:$D,Help2!Q:Q)</f>
        <v>150</v>
      </c>
      <c r="V319" s="979">
        <f>_xlfn.XLOOKUP($D319,Help2!$D:$D,Help2!R:R)</f>
        <v>60</v>
      </c>
      <c r="W319" s="979">
        <f>_xlfn.XLOOKUP($D319,Help2!$D:$D,Help2!S:S)</f>
        <v>15000</v>
      </c>
      <c r="Y319" s="979">
        <f>_xlfn.XLOOKUP($D319,Help2!$D:$D,Help2!V:V)</f>
        <v>7462</v>
      </c>
      <c r="Z319" s="979">
        <f>_xlfn.XLOOKUP($D319,Help2!$D:$D,Help2!W:W)</f>
        <v>3340</v>
      </c>
      <c r="AA319" s="979">
        <f>_xlfn.XLOOKUP($D319,Help2!$D:$D,Help2!X:X)</f>
        <v>0</v>
      </c>
      <c r="AB319" s="979">
        <f>_xlfn.XLOOKUP($D319,Help2!$D:$D,Help2!Y:Y)</f>
        <v>6101</v>
      </c>
      <c r="AC319" s="979">
        <f>_xlfn.XLOOKUP($D319,Help2!$D:$D,Help2!Z:Z)</f>
        <v>1315</v>
      </c>
      <c r="AD319" s="979">
        <f>_xlfn.XLOOKUP($D319,Help2!$D:$D,Help2!AA:AA)</f>
        <v>1188.3482039999997</v>
      </c>
      <c r="AE319" s="979">
        <f>_xlfn.XLOOKUP($D319,Help2!$D:$D,Help2!AB:AB)</f>
        <v>320</v>
      </c>
      <c r="AF319" s="979">
        <f>_xlfn.XLOOKUP($D319,Help2!$D:$D,Help2!AC:AC)</f>
        <v>320</v>
      </c>
      <c r="AG319" s="979">
        <f>_xlfn.XLOOKUP($D319,Help2!$D:$D,Help2!AD:AD)</f>
        <v>95</v>
      </c>
      <c r="AH319" s="979">
        <f>_xlfn.XLOOKUP($D319,Help2!$D:$D,Help2!AE:AE)</f>
        <v>837.00000000000023</v>
      </c>
      <c r="AI319" s="979">
        <f>_xlfn.XLOOKUP($D319,Help2!$D:$D,Help2!AF:AF)</f>
        <v>3459.6</v>
      </c>
      <c r="AJ319" s="979">
        <f>_xlfn.XLOOKUP($D319,Help2!$D:$D,Help2!AG:AG)</f>
        <v>339.54861549915984</v>
      </c>
      <c r="AK319" s="979">
        <f>_xlfn.XLOOKUP($D319,Help2!$D:$D,Help2!AH:AH)</f>
        <v>6444.8333737480261</v>
      </c>
      <c r="AL319" s="979">
        <f>_xlfn.XLOOKUP($D319,Help2!$D:$D,Help2!AI:AI)</f>
        <v>662.4</v>
      </c>
      <c r="AM319" s="979">
        <f>_xlfn.XLOOKUP($D319,Help2!$D:$D,Help2!AJ:AJ)</f>
        <v>0</v>
      </c>
      <c r="AN319" s="979">
        <f>_xlfn.XLOOKUP($D319,Help2!$D:$D,Help2!AK:AK)</f>
        <v>0</v>
      </c>
    </row>
    <row r="320" spans="1:40" x14ac:dyDescent="0.2">
      <c r="A320" s="1">
        <v>45244</v>
      </c>
      <c r="B320">
        <f t="shared" si="34"/>
        <v>11</v>
      </c>
      <c r="C320">
        <f t="shared" si="35"/>
        <v>2023</v>
      </c>
      <c r="D320" s="872" t="str">
        <f t="shared" si="36"/>
        <v>11´2023</v>
      </c>
      <c r="F320" s="2">
        <f t="shared" si="37"/>
        <v>24</v>
      </c>
      <c r="G320" s="3">
        <f t="shared" si="38"/>
        <v>3.4502587694077054E-2</v>
      </c>
      <c r="H320" s="5">
        <f t="shared" si="39"/>
        <v>1</v>
      </c>
      <c r="I320" s="979">
        <f>_xlfn.XLOOKUP($D320,Help2!$D:$D,Help2!H:H)</f>
        <v>18218</v>
      </c>
      <c r="J320" s="979">
        <f>_xlfn.XLOOKUP($D320,Help2!$D:$D,Help2!I:I)</f>
        <v>10802</v>
      </c>
      <c r="K320" s="979">
        <f>_xlfn.XLOOKUP($D320,Help2!$D:$D,Help2!J:J)</f>
        <v>3075</v>
      </c>
      <c r="L320" s="979">
        <f>_xlfn.XLOOKUP($D320,Help2!$D:$D,Help2!K:K)</f>
        <v>3026</v>
      </c>
      <c r="M320" s="979">
        <f>_xlfn.XLOOKUP($D320,Help2!$D:$D,Help2!L:L)</f>
        <v>8231.9353562674969</v>
      </c>
      <c r="N320" s="979">
        <f>_xlfn.XLOOKUP($D320,Help2!$D:$D,Help2!M:M)</f>
        <v>8876.0923593763109</v>
      </c>
      <c r="P320" s="979">
        <f>_xlfn.XLOOKUP($D320,Help2!$D:$D,Help2!F:F)</f>
        <v>695.6</v>
      </c>
      <c r="Q320" s="979">
        <f t="shared" si="33"/>
        <v>720</v>
      </c>
      <c r="R320" s="979">
        <f>_xlfn.XLOOKUP($D320,Help2!$D:$D,Help2!N:N)</f>
        <v>8231.9353562674969</v>
      </c>
      <c r="S320" s="979">
        <f>_xlfn.XLOOKUP($D320,Help2!$D:$D,Help2!O:O)</f>
        <v>8093.8451742034222</v>
      </c>
      <c r="T320" s="979">
        <f>_xlfn.XLOOKUP($D320,Help2!$D:$D,Help2!P:P)</f>
        <v>500</v>
      </c>
      <c r="U320" s="979">
        <f>_xlfn.XLOOKUP($D320,Help2!$D:$D,Help2!Q:Q)</f>
        <v>150</v>
      </c>
      <c r="V320" s="979">
        <f>_xlfn.XLOOKUP($D320,Help2!$D:$D,Help2!R:R)</f>
        <v>60</v>
      </c>
      <c r="W320" s="979">
        <f>_xlfn.XLOOKUP($D320,Help2!$D:$D,Help2!S:S)</f>
        <v>15000</v>
      </c>
      <c r="Y320" s="979">
        <f>_xlfn.XLOOKUP($D320,Help2!$D:$D,Help2!V:V)</f>
        <v>7462</v>
      </c>
      <c r="Z320" s="979">
        <f>_xlfn.XLOOKUP($D320,Help2!$D:$D,Help2!W:W)</f>
        <v>3340</v>
      </c>
      <c r="AA320" s="979">
        <f>_xlfn.XLOOKUP($D320,Help2!$D:$D,Help2!X:X)</f>
        <v>0</v>
      </c>
      <c r="AB320" s="979">
        <f>_xlfn.XLOOKUP($D320,Help2!$D:$D,Help2!Y:Y)</f>
        <v>6101</v>
      </c>
      <c r="AC320" s="979">
        <f>_xlfn.XLOOKUP($D320,Help2!$D:$D,Help2!Z:Z)</f>
        <v>1315</v>
      </c>
      <c r="AD320" s="979">
        <f>_xlfn.XLOOKUP($D320,Help2!$D:$D,Help2!AA:AA)</f>
        <v>1188.3482039999997</v>
      </c>
      <c r="AE320" s="979">
        <f>_xlfn.XLOOKUP($D320,Help2!$D:$D,Help2!AB:AB)</f>
        <v>320</v>
      </c>
      <c r="AF320" s="979">
        <f>_xlfn.XLOOKUP($D320,Help2!$D:$D,Help2!AC:AC)</f>
        <v>320</v>
      </c>
      <c r="AG320" s="979">
        <f>_xlfn.XLOOKUP($D320,Help2!$D:$D,Help2!AD:AD)</f>
        <v>95</v>
      </c>
      <c r="AH320" s="979">
        <f>_xlfn.XLOOKUP($D320,Help2!$D:$D,Help2!AE:AE)</f>
        <v>837.00000000000023</v>
      </c>
      <c r="AI320" s="979">
        <f>_xlfn.XLOOKUP($D320,Help2!$D:$D,Help2!AF:AF)</f>
        <v>3459.6</v>
      </c>
      <c r="AJ320" s="979">
        <f>_xlfn.XLOOKUP($D320,Help2!$D:$D,Help2!AG:AG)</f>
        <v>339.54861549915984</v>
      </c>
      <c r="AK320" s="979">
        <f>_xlfn.XLOOKUP($D320,Help2!$D:$D,Help2!AH:AH)</f>
        <v>6444.8333737480261</v>
      </c>
      <c r="AL320" s="979">
        <f>_xlfn.XLOOKUP($D320,Help2!$D:$D,Help2!AI:AI)</f>
        <v>662.4</v>
      </c>
      <c r="AM320" s="979">
        <f>_xlfn.XLOOKUP($D320,Help2!$D:$D,Help2!AJ:AJ)</f>
        <v>0</v>
      </c>
      <c r="AN320" s="979">
        <f>_xlfn.XLOOKUP($D320,Help2!$D:$D,Help2!AK:AK)</f>
        <v>0</v>
      </c>
    </row>
    <row r="321" spans="1:40" x14ac:dyDescent="0.2">
      <c r="A321" s="1">
        <v>45245</v>
      </c>
      <c r="B321">
        <f t="shared" si="34"/>
        <v>11</v>
      </c>
      <c r="C321">
        <f t="shared" si="35"/>
        <v>2023</v>
      </c>
      <c r="D321" s="872" t="str">
        <f t="shared" si="36"/>
        <v>11´2023</v>
      </c>
      <c r="F321" s="2">
        <f t="shared" si="37"/>
        <v>24</v>
      </c>
      <c r="G321" s="3">
        <f t="shared" si="38"/>
        <v>3.4502587694077054E-2</v>
      </c>
      <c r="H321" s="5">
        <f t="shared" si="39"/>
        <v>1</v>
      </c>
      <c r="I321" s="979">
        <f>_xlfn.XLOOKUP($D321,Help2!$D:$D,Help2!H:H)</f>
        <v>18218</v>
      </c>
      <c r="J321" s="979">
        <f>_xlfn.XLOOKUP($D321,Help2!$D:$D,Help2!I:I)</f>
        <v>10802</v>
      </c>
      <c r="K321" s="979">
        <f>_xlfn.XLOOKUP($D321,Help2!$D:$D,Help2!J:J)</f>
        <v>3075</v>
      </c>
      <c r="L321" s="979">
        <f>_xlfn.XLOOKUP($D321,Help2!$D:$D,Help2!K:K)</f>
        <v>3026</v>
      </c>
      <c r="M321" s="979">
        <f>_xlfn.XLOOKUP($D321,Help2!$D:$D,Help2!L:L)</f>
        <v>8231.9353562674969</v>
      </c>
      <c r="N321" s="979">
        <f>_xlfn.XLOOKUP($D321,Help2!$D:$D,Help2!M:M)</f>
        <v>8876.0923593763109</v>
      </c>
      <c r="P321" s="979">
        <f>_xlfn.XLOOKUP($D321,Help2!$D:$D,Help2!F:F)</f>
        <v>695.6</v>
      </c>
      <c r="Q321" s="979">
        <f t="shared" si="33"/>
        <v>720</v>
      </c>
      <c r="R321" s="979">
        <f>_xlfn.XLOOKUP($D321,Help2!$D:$D,Help2!N:N)</f>
        <v>8231.9353562674969</v>
      </c>
      <c r="S321" s="979">
        <f>_xlfn.XLOOKUP($D321,Help2!$D:$D,Help2!O:O)</f>
        <v>8093.8451742034222</v>
      </c>
      <c r="T321" s="979">
        <f>_xlfn.XLOOKUP($D321,Help2!$D:$D,Help2!P:P)</f>
        <v>500</v>
      </c>
      <c r="U321" s="979">
        <f>_xlfn.XLOOKUP($D321,Help2!$D:$D,Help2!Q:Q)</f>
        <v>150</v>
      </c>
      <c r="V321" s="979">
        <f>_xlfn.XLOOKUP($D321,Help2!$D:$D,Help2!R:R)</f>
        <v>60</v>
      </c>
      <c r="W321" s="979">
        <f>_xlfn.XLOOKUP($D321,Help2!$D:$D,Help2!S:S)</f>
        <v>15000</v>
      </c>
      <c r="Y321" s="979">
        <f>_xlfn.XLOOKUP($D321,Help2!$D:$D,Help2!V:V)</f>
        <v>7462</v>
      </c>
      <c r="Z321" s="979">
        <f>_xlfn.XLOOKUP($D321,Help2!$D:$D,Help2!W:W)</f>
        <v>3340</v>
      </c>
      <c r="AA321" s="979">
        <f>_xlfn.XLOOKUP($D321,Help2!$D:$D,Help2!X:X)</f>
        <v>0</v>
      </c>
      <c r="AB321" s="979">
        <f>_xlfn.XLOOKUP($D321,Help2!$D:$D,Help2!Y:Y)</f>
        <v>6101</v>
      </c>
      <c r="AC321" s="979">
        <f>_xlfn.XLOOKUP($D321,Help2!$D:$D,Help2!Z:Z)</f>
        <v>1315</v>
      </c>
      <c r="AD321" s="979">
        <f>_xlfn.XLOOKUP($D321,Help2!$D:$D,Help2!AA:AA)</f>
        <v>1188.3482039999997</v>
      </c>
      <c r="AE321" s="979">
        <f>_xlfn.XLOOKUP($D321,Help2!$D:$D,Help2!AB:AB)</f>
        <v>320</v>
      </c>
      <c r="AF321" s="979">
        <f>_xlfn.XLOOKUP($D321,Help2!$D:$D,Help2!AC:AC)</f>
        <v>320</v>
      </c>
      <c r="AG321" s="979">
        <f>_xlfn.XLOOKUP($D321,Help2!$D:$D,Help2!AD:AD)</f>
        <v>95</v>
      </c>
      <c r="AH321" s="979">
        <f>_xlfn.XLOOKUP($D321,Help2!$D:$D,Help2!AE:AE)</f>
        <v>837.00000000000023</v>
      </c>
      <c r="AI321" s="979">
        <f>_xlfn.XLOOKUP($D321,Help2!$D:$D,Help2!AF:AF)</f>
        <v>3459.6</v>
      </c>
      <c r="AJ321" s="979">
        <f>_xlfn.XLOOKUP($D321,Help2!$D:$D,Help2!AG:AG)</f>
        <v>339.54861549915984</v>
      </c>
      <c r="AK321" s="979">
        <f>_xlfn.XLOOKUP($D321,Help2!$D:$D,Help2!AH:AH)</f>
        <v>6444.8333737480261</v>
      </c>
      <c r="AL321" s="979">
        <f>_xlfn.XLOOKUP($D321,Help2!$D:$D,Help2!AI:AI)</f>
        <v>662.4</v>
      </c>
      <c r="AM321" s="979">
        <f>_xlfn.XLOOKUP($D321,Help2!$D:$D,Help2!AJ:AJ)</f>
        <v>0</v>
      </c>
      <c r="AN321" s="979">
        <f>_xlfn.XLOOKUP($D321,Help2!$D:$D,Help2!AK:AK)</f>
        <v>0</v>
      </c>
    </row>
    <row r="322" spans="1:40" x14ac:dyDescent="0.2">
      <c r="A322" s="1">
        <v>45246</v>
      </c>
      <c r="B322">
        <f t="shared" si="34"/>
        <v>11</v>
      </c>
      <c r="C322">
        <f t="shared" si="35"/>
        <v>2023</v>
      </c>
      <c r="D322" s="872" t="str">
        <f t="shared" si="36"/>
        <v>11´2023</v>
      </c>
      <c r="F322" s="2">
        <f t="shared" si="37"/>
        <v>24</v>
      </c>
      <c r="G322" s="3">
        <f t="shared" si="38"/>
        <v>3.4502587694077054E-2</v>
      </c>
      <c r="H322" s="5">
        <f t="shared" si="39"/>
        <v>1</v>
      </c>
      <c r="I322" s="979">
        <f>_xlfn.XLOOKUP($D322,Help2!$D:$D,Help2!H:H)</f>
        <v>18218</v>
      </c>
      <c r="J322" s="979">
        <f>_xlfn.XLOOKUP($D322,Help2!$D:$D,Help2!I:I)</f>
        <v>10802</v>
      </c>
      <c r="K322" s="979">
        <f>_xlfn.XLOOKUP($D322,Help2!$D:$D,Help2!J:J)</f>
        <v>3075</v>
      </c>
      <c r="L322" s="979">
        <f>_xlfn.XLOOKUP($D322,Help2!$D:$D,Help2!K:K)</f>
        <v>3026</v>
      </c>
      <c r="M322" s="979">
        <f>_xlfn.XLOOKUP($D322,Help2!$D:$D,Help2!L:L)</f>
        <v>8231.9353562674969</v>
      </c>
      <c r="N322" s="979">
        <f>_xlfn.XLOOKUP($D322,Help2!$D:$D,Help2!M:M)</f>
        <v>8876.0923593763109</v>
      </c>
      <c r="P322" s="979">
        <f>_xlfn.XLOOKUP($D322,Help2!$D:$D,Help2!F:F)</f>
        <v>695.6</v>
      </c>
      <c r="Q322" s="979">
        <f t="shared" si="33"/>
        <v>720</v>
      </c>
      <c r="R322" s="979">
        <f>_xlfn.XLOOKUP($D322,Help2!$D:$D,Help2!N:N)</f>
        <v>8231.9353562674969</v>
      </c>
      <c r="S322" s="979">
        <f>_xlfn.XLOOKUP($D322,Help2!$D:$D,Help2!O:O)</f>
        <v>8093.8451742034222</v>
      </c>
      <c r="T322" s="979">
        <f>_xlfn.XLOOKUP($D322,Help2!$D:$D,Help2!P:P)</f>
        <v>500</v>
      </c>
      <c r="U322" s="979">
        <f>_xlfn.XLOOKUP($D322,Help2!$D:$D,Help2!Q:Q)</f>
        <v>150</v>
      </c>
      <c r="V322" s="979">
        <f>_xlfn.XLOOKUP($D322,Help2!$D:$D,Help2!R:R)</f>
        <v>60</v>
      </c>
      <c r="W322" s="979">
        <f>_xlfn.XLOOKUP($D322,Help2!$D:$D,Help2!S:S)</f>
        <v>15000</v>
      </c>
      <c r="Y322" s="979">
        <f>_xlfn.XLOOKUP($D322,Help2!$D:$D,Help2!V:V)</f>
        <v>7462</v>
      </c>
      <c r="Z322" s="979">
        <f>_xlfn.XLOOKUP($D322,Help2!$D:$D,Help2!W:W)</f>
        <v>3340</v>
      </c>
      <c r="AA322" s="979">
        <f>_xlfn.XLOOKUP($D322,Help2!$D:$D,Help2!X:X)</f>
        <v>0</v>
      </c>
      <c r="AB322" s="979">
        <f>_xlfn.XLOOKUP($D322,Help2!$D:$D,Help2!Y:Y)</f>
        <v>6101</v>
      </c>
      <c r="AC322" s="979">
        <f>_xlfn.XLOOKUP($D322,Help2!$D:$D,Help2!Z:Z)</f>
        <v>1315</v>
      </c>
      <c r="AD322" s="979">
        <f>_xlfn.XLOOKUP($D322,Help2!$D:$D,Help2!AA:AA)</f>
        <v>1188.3482039999997</v>
      </c>
      <c r="AE322" s="979">
        <f>_xlfn.XLOOKUP($D322,Help2!$D:$D,Help2!AB:AB)</f>
        <v>320</v>
      </c>
      <c r="AF322" s="979">
        <f>_xlfn.XLOOKUP($D322,Help2!$D:$D,Help2!AC:AC)</f>
        <v>320</v>
      </c>
      <c r="AG322" s="979">
        <f>_xlfn.XLOOKUP($D322,Help2!$D:$D,Help2!AD:AD)</f>
        <v>95</v>
      </c>
      <c r="AH322" s="979">
        <f>_xlfn.XLOOKUP($D322,Help2!$D:$D,Help2!AE:AE)</f>
        <v>837.00000000000023</v>
      </c>
      <c r="AI322" s="979">
        <f>_xlfn.XLOOKUP($D322,Help2!$D:$D,Help2!AF:AF)</f>
        <v>3459.6</v>
      </c>
      <c r="AJ322" s="979">
        <f>_xlfn.XLOOKUP($D322,Help2!$D:$D,Help2!AG:AG)</f>
        <v>339.54861549915984</v>
      </c>
      <c r="AK322" s="979">
        <f>_xlfn.XLOOKUP($D322,Help2!$D:$D,Help2!AH:AH)</f>
        <v>6444.8333737480261</v>
      </c>
      <c r="AL322" s="979">
        <f>_xlfn.XLOOKUP($D322,Help2!$D:$D,Help2!AI:AI)</f>
        <v>662.4</v>
      </c>
      <c r="AM322" s="979">
        <f>_xlfn.XLOOKUP($D322,Help2!$D:$D,Help2!AJ:AJ)</f>
        <v>0</v>
      </c>
      <c r="AN322" s="979">
        <f>_xlfn.XLOOKUP($D322,Help2!$D:$D,Help2!AK:AK)</f>
        <v>0</v>
      </c>
    </row>
    <row r="323" spans="1:40" x14ac:dyDescent="0.2">
      <c r="A323" s="1">
        <v>45247</v>
      </c>
      <c r="B323">
        <f t="shared" si="34"/>
        <v>11</v>
      </c>
      <c r="C323">
        <f t="shared" si="35"/>
        <v>2023</v>
      </c>
      <c r="D323" s="872" t="str">
        <f t="shared" si="36"/>
        <v>11´2023</v>
      </c>
      <c r="F323" s="2">
        <f t="shared" si="37"/>
        <v>24</v>
      </c>
      <c r="G323" s="3">
        <f t="shared" si="38"/>
        <v>3.4502587694077054E-2</v>
      </c>
      <c r="H323" s="5">
        <f t="shared" si="39"/>
        <v>1</v>
      </c>
      <c r="I323" s="979">
        <f>_xlfn.XLOOKUP($D323,Help2!$D:$D,Help2!H:H)</f>
        <v>18218</v>
      </c>
      <c r="J323" s="979">
        <f>_xlfn.XLOOKUP($D323,Help2!$D:$D,Help2!I:I)</f>
        <v>10802</v>
      </c>
      <c r="K323" s="979">
        <f>_xlfn.XLOOKUP($D323,Help2!$D:$D,Help2!J:J)</f>
        <v>3075</v>
      </c>
      <c r="L323" s="979">
        <f>_xlfn.XLOOKUP($D323,Help2!$D:$D,Help2!K:K)</f>
        <v>3026</v>
      </c>
      <c r="M323" s="979">
        <f>_xlfn.XLOOKUP($D323,Help2!$D:$D,Help2!L:L)</f>
        <v>8231.9353562674969</v>
      </c>
      <c r="N323" s="979">
        <f>_xlfn.XLOOKUP($D323,Help2!$D:$D,Help2!M:M)</f>
        <v>8876.0923593763109</v>
      </c>
      <c r="P323" s="979">
        <f>_xlfn.XLOOKUP($D323,Help2!$D:$D,Help2!F:F)</f>
        <v>695.6</v>
      </c>
      <c r="Q323" s="979">
        <f t="shared" si="33"/>
        <v>720</v>
      </c>
      <c r="R323" s="979">
        <f>_xlfn.XLOOKUP($D323,Help2!$D:$D,Help2!N:N)</f>
        <v>8231.9353562674969</v>
      </c>
      <c r="S323" s="979">
        <f>_xlfn.XLOOKUP($D323,Help2!$D:$D,Help2!O:O)</f>
        <v>8093.8451742034222</v>
      </c>
      <c r="T323" s="979">
        <f>_xlfn.XLOOKUP($D323,Help2!$D:$D,Help2!P:P)</f>
        <v>500</v>
      </c>
      <c r="U323" s="979">
        <f>_xlfn.XLOOKUP($D323,Help2!$D:$D,Help2!Q:Q)</f>
        <v>150</v>
      </c>
      <c r="V323" s="979">
        <f>_xlfn.XLOOKUP($D323,Help2!$D:$D,Help2!R:R)</f>
        <v>60</v>
      </c>
      <c r="W323" s="979">
        <f>_xlfn.XLOOKUP($D323,Help2!$D:$D,Help2!S:S)</f>
        <v>15000</v>
      </c>
      <c r="Y323" s="979">
        <f>_xlfn.XLOOKUP($D323,Help2!$D:$D,Help2!V:V)</f>
        <v>7462</v>
      </c>
      <c r="Z323" s="979">
        <f>_xlfn.XLOOKUP($D323,Help2!$D:$D,Help2!W:W)</f>
        <v>3340</v>
      </c>
      <c r="AA323" s="979">
        <f>_xlfn.XLOOKUP($D323,Help2!$D:$D,Help2!X:X)</f>
        <v>0</v>
      </c>
      <c r="AB323" s="979">
        <f>_xlfn.XLOOKUP($D323,Help2!$D:$D,Help2!Y:Y)</f>
        <v>6101</v>
      </c>
      <c r="AC323" s="979">
        <f>_xlfn.XLOOKUP($D323,Help2!$D:$D,Help2!Z:Z)</f>
        <v>1315</v>
      </c>
      <c r="AD323" s="979">
        <f>_xlfn.XLOOKUP($D323,Help2!$D:$D,Help2!AA:AA)</f>
        <v>1188.3482039999997</v>
      </c>
      <c r="AE323" s="979">
        <f>_xlfn.XLOOKUP($D323,Help2!$D:$D,Help2!AB:AB)</f>
        <v>320</v>
      </c>
      <c r="AF323" s="979">
        <f>_xlfn.XLOOKUP($D323,Help2!$D:$D,Help2!AC:AC)</f>
        <v>320</v>
      </c>
      <c r="AG323" s="979">
        <f>_xlfn.XLOOKUP($D323,Help2!$D:$D,Help2!AD:AD)</f>
        <v>95</v>
      </c>
      <c r="AH323" s="979">
        <f>_xlfn.XLOOKUP($D323,Help2!$D:$D,Help2!AE:AE)</f>
        <v>837.00000000000023</v>
      </c>
      <c r="AI323" s="979">
        <f>_xlfn.XLOOKUP($D323,Help2!$D:$D,Help2!AF:AF)</f>
        <v>3459.6</v>
      </c>
      <c r="AJ323" s="979">
        <f>_xlfn.XLOOKUP($D323,Help2!$D:$D,Help2!AG:AG)</f>
        <v>339.54861549915984</v>
      </c>
      <c r="AK323" s="979">
        <f>_xlfn.XLOOKUP($D323,Help2!$D:$D,Help2!AH:AH)</f>
        <v>6444.8333737480261</v>
      </c>
      <c r="AL323" s="979">
        <f>_xlfn.XLOOKUP($D323,Help2!$D:$D,Help2!AI:AI)</f>
        <v>662.4</v>
      </c>
      <c r="AM323" s="979">
        <f>_xlfn.XLOOKUP($D323,Help2!$D:$D,Help2!AJ:AJ)</f>
        <v>0</v>
      </c>
      <c r="AN323" s="979">
        <f>_xlfn.XLOOKUP($D323,Help2!$D:$D,Help2!AK:AK)</f>
        <v>0</v>
      </c>
    </row>
    <row r="324" spans="1:40" x14ac:dyDescent="0.2">
      <c r="A324" s="1">
        <v>45248</v>
      </c>
      <c r="B324">
        <f t="shared" si="34"/>
        <v>11</v>
      </c>
      <c r="C324">
        <f t="shared" si="35"/>
        <v>2023</v>
      </c>
      <c r="D324" s="872" t="str">
        <f t="shared" si="36"/>
        <v>11´2023</v>
      </c>
      <c r="F324" s="2">
        <f t="shared" si="37"/>
        <v>24</v>
      </c>
      <c r="G324" s="3">
        <f t="shared" si="38"/>
        <v>3.4502587694077054E-2</v>
      </c>
      <c r="H324" s="5">
        <f t="shared" si="39"/>
        <v>1</v>
      </c>
      <c r="I324" s="979">
        <f>_xlfn.XLOOKUP($D324,Help2!$D:$D,Help2!H:H)</f>
        <v>18218</v>
      </c>
      <c r="J324" s="979">
        <f>_xlfn.XLOOKUP($D324,Help2!$D:$D,Help2!I:I)</f>
        <v>10802</v>
      </c>
      <c r="K324" s="979">
        <f>_xlfn.XLOOKUP($D324,Help2!$D:$D,Help2!J:J)</f>
        <v>3075</v>
      </c>
      <c r="L324" s="979">
        <f>_xlfn.XLOOKUP($D324,Help2!$D:$D,Help2!K:K)</f>
        <v>3026</v>
      </c>
      <c r="M324" s="979">
        <f>_xlfn.XLOOKUP($D324,Help2!$D:$D,Help2!L:L)</f>
        <v>8231.9353562674969</v>
      </c>
      <c r="N324" s="979">
        <f>_xlfn.XLOOKUP($D324,Help2!$D:$D,Help2!M:M)</f>
        <v>8876.0923593763109</v>
      </c>
      <c r="P324" s="979">
        <f>_xlfn.XLOOKUP($D324,Help2!$D:$D,Help2!F:F)</f>
        <v>695.6</v>
      </c>
      <c r="Q324" s="979">
        <f t="shared" si="33"/>
        <v>720</v>
      </c>
      <c r="R324" s="979">
        <f>_xlfn.XLOOKUP($D324,Help2!$D:$D,Help2!N:N)</f>
        <v>8231.9353562674969</v>
      </c>
      <c r="S324" s="979">
        <f>_xlfn.XLOOKUP($D324,Help2!$D:$D,Help2!O:O)</f>
        <v>8093.8451742034222</v>
      </c>
      <c r="T324" s="979">
        <f>_xlfn.XLOOKUP($D324,Help2!$D:$D,Help2!P:P)</f>
        <v>500</v>
      </c>
      <c r="U324" s="979">
        <f>_xlfn.XLOOKUP($D324,Help2!$D:$D,Help2!Q:Q)</f>
        <v>150</v>
      </c>
      <c r="V324" s="979">
        <f>_xlfn.XLOOKUP($D324,Help2!$D:$D,Help2!R:R)</f>
        <v>60</v>
      </c>
      <c r="W324" s="979">
        <f>_xlfn.XLOOKUP($D324,Help2!$D:$D,Help2!S:S)</f>
        <v>15000</v>
      </c>
      <c r="Y324" s="979">
        <f>_xlfn.XLOOKUP($D324,Help2!$D:$D,Help2!V:V)</f>
        <v>7462</v>
      </c>
      <c r="Z324" s="979">
        <f>_xlfn.XLOOKUP($D324,Help2!$D:$D,Help2!W:W)</f>
        <v>3340</v>
      </c>
      <c r="AA324" s="979">
        <f>_xlfn.XLOOKUP($D324,Help2!$D:$D,Help2!X:X)</f>
        <v>0</v>
      </c>
      <c r="AB324" s="979">
        <f>_xlfn.XLOOKUP($D324,Help2!$D:$D,Help2!Y:Y)</f>
        <v>6101</v>
      </c>
      <c r="AC324" s="979">
        <f>_xlfn.XLOOKUP($D324,Help2!$D:$D,Help2!Z:Z)</f>
        <v>1315</v>
      </c>
      <c r="AD324" s="979">
        <f>_xlfn.XLOOKUP($D324,Help2!$D:$D,Help2!AA:AA)</f>
        <v>1188.3482039999997</v>
      </c>
      <c r="AE324" s="979">
        <f>_xlfn.XLOOKUP($D324,Help2!$D:$D,Help2!AB:AB)</f>
        <v>320</v>
      </c>
      <c r="AF324" s="979">
        <f>_xlfn.XLOOKUP($D324,Help2!$D:$D,Help2!AC:AC)</f>
        <v>320</v>
      </c>
      <c r="AG324" s="979">
        <f>_xlfn.XLOOKUP($D324,Help2!$D:$D,Help2!AD:AD)</f>
        <v>95</v>
      </c>
      <c r="AH324" s="979">
        <f>_xlfn.XLOOKUP($D324,Help2!$D:$D,Help2!AE:AE)</f>
        <v>837.00000000000023</v>
      </c>
      <c r="AI324" s="979">
        <f>_xlfn.XLOOKUP($D324,Help2!$D:$D,Help2!AF:AF)</f>
        <v>3459.6</v>
      </c>
      <c r="AJ324" s="979">
        <f>_xlfn.XLOOKUP($D324,Help2!$D:$D,Help2!AG:AG)</f>
        <v>339.54861549915984</v>
      </c>
      <c r="AK324" s="979">
        <f>_xlfn.XLOOKUP($D324,Help2!$D:$D,Help2!AH:AH)</f>
        <v>6444.8333737480261</v>
      </c>
      <c r="AL324" s="979">
        <f>_xlfn.XLOOKUP($D324,Help2!$D:$D,Help2!AI:AI)</f>
        <v>662.4</v>
      </c>
      <c r="AM324" s="979">
        <f>_xlfn.XLOOKUP($D324,Help2!$D:$D,Help2!AJ:AJ)</f>
        <v>0</v>
      </c>
      <c r="AN324" s="979">
        <f>_xlfn.XLOOKUP($D324,Help2!$D:$D,Help2!AK:AK)</f>
        <v>0</v>
      </c>
    </row>
    <row r="325" spans="1:40" x14ac:dyDescent="0.2">
      <c r="A325" s="1">
        <v>45249</v>
      </c>
      <c r="B325">
        <f t="shared" si="34"/>
        <v>11</v>
      </c>
      <c r="C325">
        <f t="shared" si="35"/>
        <v>2023</v>
      </c>
      <c r="D325" s="872" t="str">
        <f t="shared" si="36"/>
        <v>11´2023</v>
      </c>
      <c r="F325" s="2">
        <f t="shared" si="37"/>
        <v>24</v>
      </c>
      <c r="G325" s="3">
        <f t="shared" si="38"/>
        <v>3.4502587694077054E-2</v>
      </c>
      <c r="H325" s="5">
        <f t="shared" si="39"/>
        <v>1</v>
      </c>
      <c r="I325" s="979">
        <f>_xlfn.XLOOKUP($D325,Help2!$D:$D,Help2!H:H)</f>
        <v>18218</v>
      </c>
      <c r="J325" s="979">
        <f>_xlfn.XLOOKUP($D325,Help2!$D:$D,Help2!I:I)</f>
        <v>10802</v>
      </c>
      <c r="K325" s="979">
        <f>_xlfn.XLOOKUP($D325,Help2!$D:$D,Help2!J:J)</f>
        <v>3075</v>
      </c>
      <c r="L325" s="979">
        <f>_xlfn.XLOOKUP($D325,Help2!$D:$D,Help2!K:K)</f>
        <v>3026</v>
      </c>
      <c r="M325" s="979">
        <f>_xlfn.XLOOKUP($D325,Help2!$D:$D,Help2!L:L)</f>
        <v>8231.9353562674969</v>
      </c>
      <c r="N325" s="979">
        <f>_xlfn.XLOOKUP($D325,Help2!$D:$D,Help2!M:M)</f>
        <v>8876.0923593763109</v>
      </c>
      <c r="P325" s="979">
        <f>_xlfn.XLOOKUP($D325,Help2!$D:$D,Help2!F:F)</f>
        <v>695.6</v>
      </c>
      <c r="Q325" s="979">
        <f t="shared" si="33"/>
        <v>720</v>
      </c>
      <c r="R325" s="979">
        <f>_xlfn.XLOOKUP($D325,Help2!$D:$D,Help2!N:N)</f>
        <v>8231.9353562674969</v>
      </c>
      <c r="S325" s="979">
        <f>_xlfn.XLOOKUP($D325,Help2!$D:$D,Help2!O:O)</f>
        <v>8093.8451742034222</v>
      </c>
      <c r="T325" s="979">
        <f>_xlfn.XLOOKUP($D325,Help2!$D:$D,Help2!P:P)</f>
        <v>500</v>
      </c>
      <c r="U325" s="979">
        <f>_xlfn.XLOOKUP($D325,Help2!$D:$D,Help2!Q:Q)</f>
        <v>150</v>
      </c>
      <c r="V325" s="979">
        <f>_xlfn.XLOOKUP($D325,Help2!$D:$D,Help2!R:R)</f>
        <v>60</v>
      </c>
      <c r="W325" s="979">
        <f>_xlfn.XLOOKUP($D325,Help2!$D:$D,Help2!S:S)</f>
        <v>15000</v>
      </c>
      <c r="Y325" s="979">
        <f>_xlfn.XLOOKUP($D325,Help2!$D:$D,Help2!V:V)</f>
        <v>7462</v>
      </c>
      <c r="Z325" s="979">
        <f>_xlfn.XLOOKUP($D325,Help2!$D:$D,Help2!W:W)</f>
        <v>3340</v>
      </c>
      <c r="AA325" s="979">
        <f>_xlfn.XLOOKUP($D325,Help2!$D:$D,Help2!X:X)</f>
        <v>0</v>
      </c>
      <c r="AB325" s="979">
        <f>_xlfn.XLOOKUP($D325,Help2!$D:$D,Help2!Y:Y)</f>
        <v>6101</v>
      </c>
      <c r="AC325" s="979">
        <f>_xlfn.XLOOKUP($D325,Help2!$D:$D,Help2!Z:Z)</f>
        <v>1315</v>
      </c>
      <c r="AD325" s="979">
        <f>_xlfn.XLOOKUP($D325,Help2!$D:$D,Help2!AA:AA)</f>
        <v>1188.3482039999997</v>
      </c>
      <c r="AE325" s="979">
        <f>_xlfn.XLOOKUP($D325,Help2!$D:$D,Help2!AB:AB)</f>
        <v>320</v>
      </c>
      <c r="AF325" s="979">
        <f>_xlfn.XLOOKUP($D325,Help2!$D:$D,Help2!AC:AC)</f>
        <v>320</v>
      </c>
      <c r="AG325" s="979">
        <f>_xlfn.XLOOKUP($D325,Help2!$D:$D,Help2!AD:AD)</f>
        <v>95</v>
      </c>
      <c r="AH325" s="979">
        <f>_xlfn.XLOOKUP($D325,Help2!$D:$D,Help2!AE:AE)</f>
        <v>837.00000000000023</v>
      </c>
      <c r="AI325" s="979">
        <f>_xlfn.XLOOKUP($D325,Help2!$D:$D,Help2!AF:AF)</f>
        <v>3459.6</v>
      </c>
      <c r="AJ325" s="979">
        <f>_xlfn.XLOOKUP($D325,Help2!$D:$D,Help2!AG:AG)</f>
        <v>339.54861549915984</v>
      </c>
      <c r="AK325" s="979">
        <f>_xlfn.XLOOKUP($D325,Help2!$D:$D,Help2!AH:AH)</f>
        <v>6444.8333737480261</v>
      </c>
      <c r="AL325" s="979">
        <f>_xlfn.XLOOKUP($D325,Help2!$D:$D,Help2!AI:AI)</f>
        <v>662.4</v>
      </c>
      <c r="AM325" s="979">
        <f>_xlfn.XLOOKUP($D325,Help2!$D:$D,Help2!AJ:AJ)</f>
        <v>0</v>
      </c>
      <c r="AN325" s="979">
        <f>_xlfn.XLOOKUP($D325,Help2!$D:$D,Help2!AK:AK)</f>
        <v>0</v>
      </c>
    </row>
    <row r="326" spans="1:40" x14ac:dyDescent="0.2">
      <c r="A326" s="1">
        <v>45250</v>
      </c>
      <c r="B326">
        <f t="shared" si="34"/>
        <v>11</v>
      </c>
      <c r="C326">
        <f t="shared" si="35"/>
        <v>2023</v>
      </c>
      <c r="D326" s="872" t="str">
        <f t="shared" si="36"/>
        <v>11´2023</v>
      </c>
      <c r="F326" s="2">
        <f t="shared" si="37"/>
        <v>24</v>
      </c>
      <c r="G326" s="3">
        <f t="shared" si="38"/>
        <v>3.4502587694077054E-2</v>
      </c>
      <c r="H326" s="5">
        <f t="shared" si="39"/>
        <v>1</v>
      </c>
      <c r="I326" s="979">
        <f>_xlfn.XLOOKUP($D326,Help2!$D:$D,Help2!H:H)</f>
        <v>18218</v>
      </c>
      <c r="J326" s="979">
        <f>_xlfn.XLOOKUP($D326,Help2!$D:$D,Help2!I:I)</f>
        <v>10802</v>
      </c>
      <c r="K326" s="979">
        <f>_xlfn.XLOOKUP($D326,Help2!$D:$D,Help2!J:J)</f>
        <v>3075</v>
      </c>
      <c r="L326" s="979">
        <f>_xlfn.XLOOKUP($D326,Help2!$D:$D,Help2!K:K)</f>
        <v>3026</v>
      </c>
      <c r="M326" s="979">
        <f>_xlfn.XLOOKUP($D326,Help2!$D:$D,Help2!L:L)</f>
        <v>8231.9353562674969</v>
      </c>
      <c r="N326" s="979">
        <f>_xlfn.XLOOKUP($D326,Help2!$D:$D,Help2!M:M)</f>
        <v>8876.0923593763109</v>
      </c>
      <c r="P326" s="979">
        <f>_xlfn.XLOOKUP($D326,Help2!$D:$D,Help2!F:F)</f>
        <v>695.6</v>
      </c>
      <c r="Q326" s="979">
        <f t="shared" si="33"/>
        <v>720</v>
      </c>
      <c r="R326" s="979">
        <f>_xlfn.XLOOKUP($D326,Help2!$D:$D,Help2!N:N)</f>
        <v>8231.9353562674969</v>
      </c>
      <c r="S326" s="979">
        <f>_xlfn.XLOOKUP($D326,Help2!$D:$D,Help2!O:O)</f>
        <v>8093.8451742034222</v>
      </c>
      <c r="T326" s="979">
        <f>_xlfn.XLOOKUP($D326,Help2!$D:$D,Help2!P:P)</f>
        <v>500</v>
      </c>
      <c r="U326" s="979">
        <f>_xlfn.XLOOKUP($D326,Help2!$D:$D,Help2!Q:Q)</f>
        <v>150</v>
      </c>
      <c r="V326" s="979">
        <f>_xlfn.XLOOKUP($D326,Help2!$D:$D,Help2!R:R)</f>
        <v>60</v>
      </c>
      <c r="W326" s="979">
        <f>_xlfn.XLOOKUP($D326,Help2!$D:$D,Help2!S:S)</f>
        <v>15000</v>
      </c>
      <c r="Y326" s="979">
        <f>_xlfn.XLOOKUP($D326,Help2!$D:$D,Help2!V:V)</f>
        <v>7462</v>
      </c>
      <c r="Z326" s="979">
        <f>_xlfn.XLOOKUP($D326,Help2!$D:$D,Help2!W:W)</f>
        <v>3340</v>
      </c>
      <c r="AA326" s="979">
        <f>_xlfn.XLOOKUP($D326,Help2!$D:$D,Help2!X:X)</f>
        <v>0</v>
      </c>
      <c r="AB326" s="979">
        <f>_xlfn.XLOOKUP($D326,Help2!$D:$D,Help2!Y:Y)</f>
        <v>6101</v>
      </c>
      <c r="AC326" s="979">
        <f>_xlfn.XLOOKUP($D326,Help2!$D:$D,Help2!Z:Z)</f>
        <v>1315</v>
      </c>
      <c r="AD326" s="979">
        <f>_xlfn.XLOOKUP($D326,Help2!$D:$D,Help2!AA:AA)</f>
        <v>1188.3482039999997</v>
      </c>
      <c r="AE326" s="979">
        <f>_xlfn.XLOOKUP($D326,Help2!$D:$D,Help2!AB:AB)</f>
        <v>320</v>
      </c>
      <c r="AF326" s="979">
        <f>_xlfn.XLOOKUP($D326,Help2!$D:$D,Help2!AC:AC)</f>
        <v>320</v>
      </c>
      <c r="AG326" s="979">
        <f>_xlfn.XLOOKUP($D326,Help2!$D:$D,Help2!AD:AD)</f>
        <v>95</v>
      </c>
      <c r="AH326" s="979">
        <f>_xlfn.XLOOKUP($D326,Help2!$D:$D,Help2!AE:AE)</f>
        <v>837.00000000000023</v>
      </c>
      <c r="AI326" s="979">
        <f>_xlfn.XLOOKUP($D326,Help2!$D:$D,Help2!AF:AF)</f>
        <v>3459.6</v>
      </c>
      <c r="AJ326" s="979">
        <f>_xlfn.XLOOKUP($D326,Help2!$D:$D,Help2!AG:AG)</f>
        <v>339.54861549915984</v>
      </c>
      <c r="AK326" s="979">
        <f>_xlfn.XLOOKUP($D326,Help2!$D:$D,Help2!AH:AH)</f>
        <v>6444.8333737480261</v>
      </c>
      <c r="AL326" s="979">
        <f>_xlfn.XLOOKUP($D326,Help2!$D:$D,Help2!AI:AI)</f>
        <v>662.4</v>
      </c>
      <c r="AM326" s="979">
        <f>_xlfn.XLOOKUP($D326,Help2!$D:$D,Help2!AJ:AJ)</f>
        <v>0</v>
      </c>
      <c r="AN326" s="979">
        <f>_xlfn.XLOOKUP($D326,Help2!$D:$D,Help2!AK:AK)</f>
        <v>0</v>
      </c>
    </row>
    <row r="327" spans="1:40" x14ac:dyDescent="0.2">
      <c r="A327" s="1">
        <v>45251</v>
      </c>
      <c r="B327">
        <f t="shared" si="34"/>
        <v>11</v>
      </c>
      <c r="C327">
        <f t="shared" si="35"/>
        <v>2023</v>
      </c>
      <c r="D327" s="872" t="str">
        <f t="shared" si="36"/>
        <v>11´2023</v>
      </c>
      <c r="E327" s="867">
        <v>12</v>
      </c>
      <c r="F327" s="2">
        <f t="shared" si="37"/>
        <v>12</v>
      </c>
      <c r="G327" s="3">
        <f t="shared" si="38"/>
        <v>1.7251293847038527E-2</v>
      </c>
      <c r="H327" s="5">
        <f t="shared" si="39"/>
        <v>0.5</v>
      </c>
      <c r="I327" s="979">
        <f>_xlfn.XLOOKUP($D327,Help2!$D:$D,Help2!H:H)</f>
        <v>18218</v>
      </c>
      <c r="J327" s="979">
        <f>_xlfn.XLOOKUP($D327,Help2!$D:$D,Help2!I:I)</f>
        <v>10802</v>
      </c>
      <c r="K327" s="979">
        <f>_xlfn.XLOOKUP($D327,Help2!$D:$D,Help2!J:J)</f>
        <v>3075</v>
      </c>
      <c r="L327" s="979">
        <f>_xlfn.XLOOKUP($D327,Help2!$D:$D,Help2!K:K)</f>
        <v>3026</v>
      </c>
      <c r="M327" s="979">
        <f>_xlfn.XLOOKUP($D327,Help2!$D:$D,Help2!L:L)</f>
        <v>8231.9353562674969</v>
      </c>
      <c r="N327" s="979">
        <f>_xlfn.XLOOKUP($D327,Help2!$D:$D,Help2!M:M)</f>
        <v>8876.0923593763109</v>
      </c>
      <c r="P327" s="979">
        <f>_xlfn.XLOOKUP($D327,Help2!$D:$D,Help2!F:F)</f>
        <v>695.6</v>
      </c>
      <c r="Q327" s="979">
        <f t="shared" si="33"/>
        <v>720</v>
      </c>
      <c r="R327" s="979">
        <f>_xlfn.XLOOKUP($D327,Help2!$D:$D,Help2!N:N)</f>
        <v>8231.9353562674969</v>
      </c>
      <c r="S327" s="979">
        <f>_xlfn.XLOOKUP($D327,Help2!$D:$D,Help2!O:O)</f>
        <v>8093.8451742034222</v>
      </c>
      <c r="T327" s="979">
        <f>_xlfn.XLOOKUP($D327,Help2!$D:$D,Help2!P:P)</f>
        <v>500</v>
      </c>
      <c r="U327" s="979">
        <f>_xlfn.XLOOKUP($D327,Help2!$D:$D,Help2!Q:Q)</f>
        <v>150</v>
      </c>
      <c r="V327" s="979">
        <f>_xlfn.XLOOKUP($D327,Help2!$D:$D,Help2!R:R)</f>
        <v>60</v>
      </c>
      <c r="W327" s="979">
        <f>_xlfn.XLOOKUP($D327,Help2!$D:$D,Help2!S:S)</f>
        <v>15000</v>
      </c>
      <c r="Y327" s="979">
        <f>_xlfn.XLOOKUP($D327,Help2!$D:$D,Help2!V:V)</f>
        <v>7462</v>
      </c>
      <c r="Z327" s="979">
        <f>_xlfn.XLOOKUP($D327,Help2!$D:$D,Help2!W:W)</f>
        <v>3340</v>
      </c>
      <c r="AA327" s="979">
        <f>_xlfn.XLOOKUP($D327,Help2!$D:$D,Help2!X:X)</f>
        <v>0</v>
      </c>
      <c r="AB327" s="979">
        <f>_xlfn.XLOOKUP($D327,Help2!$D:$D,Help2!Y:Y)</f>
        <v>6101</v>
      </c>
      <c r="AC327" s="979">
        <f>_xlfn.XLOOKUP($D327,Help2!$D:$D,Help2!Z:Z)</f>
        <v>1315</v>
      </c>
      <c r="AD327" s="979">
        <f>_xlfn.XLOOKUP($D327,Help2!$D:$D,Help2!AA:AA)</f>
        <v>1188.3482039999997</v>
      </c>
      <c r="AE327" s="979">
        <f>_xlfn.XLOOKUP($D327,Help2!$D:$D,Help2!AB:AB)</f>
        <v>320</v>
      </c>
      <c r="AF327" s="979">
        <f>_xlfn.XLOOKUP($D327,Help2!$D:$D,Help2!AC:AC)</f>
        <v>320</v>
      </c>
      <c r="AG327" s="979">
        <f>_xlfn.XLOOKUP($D327,Help2!$D:$D,Help2!AD:AD)</f>
        <v>95</v>
      </c>
      <c r="AH327" s="979">
        <f>_xlfn.XLOOKUP($D327,Help2!$D:$D,Help2!AE:AE)</f>
        <v>837.00000000000023</v>
      </c>
      <c r="AI327" s="979">
        <f>_xlfn.XLOOKUP($D327,Help2!$D:$D,Help2!AF:AF)</f>
        <v>3459.6</v>
      </c>
      <c r="AJ327" s="979">
        <f>_xlfn.XLOOKUP($D327,Help2!$D:$D,Help2!AG:AG)</f>
        <v>339.54861549915984</v>
      </c>
      <c r="AK327" s="979">
        <f>_xlfn.XLOOKUP($D327,Help2!$D:$D,Help2!AH:AH)</f>
        <v>6444.8333737480261</v>
      </c>
      <c r="AL327" s="979">
        <f>_xlfn.XLOOKUP($D327,Help2!$D:$D,Help2!AI:AI)</f>
        <v>662.4</v>
      </c>
      <c r="AM327" s="979">
        <f>_xlfn.XLOOKUP($D327,Help2!$D:$D,Help2!AJ:AJ)</f>
        <v>0</v>
      </c>
      <c r="AN327" s="979">
        <f>_xlfn.XLOOKUP($D327,Help2!$D:$D,Help2!AK:AK)</f>
        <v>0</v>
      </c>
    </row>
    <row r="328" spans="1:40" x14ac:dyDescent="0.2">
      <c r="A328" s="1">
        <v>45252</v>
      </c>
      <c r="B328">
        <f t="shared" si="34"/>
        <v>11</v>
      </c>
      <c r="C328">
        <f t="shared" si="35"/>
        <v>2023</v>
      </c>
      <c r="D328" s="872" t="str">
        <f t="shared" si="36"/>
        <v>11´2023</v>
      </c>
      <c r="F328" s="2">
        <f t="shared" si="37"/>
        <v>24</v>
      </c>
      <c r="G328" s="3">
        <f t="shared" si="38"/>
        <v>3.4502587694077054E-2</v>
      </c>
      <c r="H328" s="5">
        <f t="shared" si="39"/>
        <v>1</v>
      </c>
      <c r="I328" s="979">
        <f>_xlfn.XLOOKUP($D328,Help2!$D:$D,Help2!H:H)</f>
        <v>18218</v>
      </c>
      <c r="J328" s="979">
        <f>_xlfn.XLOOKUP($D328,Help2!$D:$D,Help2!I:I)</f>
        <v>10802</v>
      </c>
      <c r="K328" s="979">
        <f>_xlfn.XLOOKUP($D328,Help2!$D:$D,Help2!J:J)</f>
        <v>3075</v>
      </c>
      <c r="L328" s="979">
        <f>_xlfn.XLOOKUP($D328,Help2!$D:$D,Help2!K:K)</f>
        <v>3026</v>
      </c>
      <c r="M328" s="979">
        <f>_xlfn.XLOOKUP($D328,Help2!$D:$D,Help2!L:L)</f>
        <v>8231.9353562674969</v>
      </c>
      <c r="N328" s="979">
        <f>_xlfn.XLOOKUP($D328,Help2!$D:$D,Help2!M:M)</f>
        <v>8876.0923593763109</v>
      </c>
      <c r="P328" s="979">
        <f>_xlfn.XLOOKUP($D328,Help2!$D:$D,Help2!F:F)</f>
        <v>695.6</v>
      </c>
      <c r="Q328" s="979">
        <f t="shared" si="33"/>
        <v>720</v>
      </c>
      <c r="R328" s="979">
        <f>_xlfn.XLOOKUP($D328,Help2!$D:$D,Help2!N:N)</f>
        <v>8231.9353562674969</v>
      </c>
      <c r="S328" s="979">
        <f>_xlfn.XLOOKUP($D328,Help2!$D:$D,Help2!O:O)</f>
        <v>8093.8451742034222</v>
      </c>
      <c r="T328" s="979">
        <f>_xlfn.XLOOKUP($D328,Help2!$D:$D,Help2!P:P)</f>
        <v>500</v>
      </c>
      <c r="U328" s="979">
        <f>_xlfn.XLOOKUP($D328,Help2!$D:$D,Help2!Q:Q)</f>
        <v>150</v>
      </c>
      <c r="V328" s="979">
        <f>_xlfn.XLOOKUP($D328,Help2!$D:$D,Help2!R:R)</f>
        <v>60</v>
      </c>
      <c r="W328" s="979">
        <f>_xlfn.XLOOKUP($D328,Help2!$D:$D,Help2!S:S)</f>
        <v>15000</v>
      </c>
      <c r="Y328" s="979">
        <f>_xlfn.XLOOKUP($D328,Help2!$D:$D,Help2!V:V)</f>
        <v>7462</v>
      </c>
      <c r="Z328" s="979">
        <f>_xlfn.XLOOKUP($D328,Help2!$D:$D,Help2!W:W)</f>
        <v>3340</v>
      </c>
      <c r="AA328" s="979">
        <f>_xlfn.XLOOKUP($D328,Help2!$D:$D,Help2!X:X)</f>
        <v>0</v>
      </c>
      <c r="AB328" s="979">
        <f>_xlfn.XLOOKUP($D328,Help2!$D:$D,Help2!Y:Y)</f>
        <v>6101</v>
      </c>
      <c r="AC328" s="979">
        <f>_xlfn.XLOOKUP($D328,Help2!$D:$D,Help2!Z:Z)</f>
        <v>1315</v>
      </c>
      <c r="AD328" s="979">
        <f>_xlfn.XLOOKUP($D328,Help2!$D:$D,Help2!AA:AA)</f>
        <v>1188.3482039999997</v>
      </c>
      <c r="AE328" s="979">
        <f>_xlfn.XLOOKUP($D328,Help2!$D:$D,Help2!AB:AB)</f>
        <v>320</v>
      </c>
      <c r="AF328" s="979">
        <f>_xlfn.XLOOKUP($D328,Help2!$D:$D,Help2!AC:AC)</f>
        <v>320</v>
      </c>
      <c r="AG328" s="979">
        <f>_xlfn.XLOOKUP($D328,Help2!$D:$D,Help2!AD:AD)</f>
        <v>95</v>
      </c>
      <c r="AH328" s="979">
        <f>_xlfn.XLOOKUP($D328,Help2!$D:$D,Help2!AE:AE)</f>
        <v>837.00000000000023</v>
      </c>
      <c r="AI328" s="979">
        <f>_xlfn.XLOOKUP($D328,Help2!$D:$D,Help2!AF:AF)</f>
        <v>3459.6</v>
      </c>
      <c r="AJ328" s="979">
        <f>_xlfn.XLOOKUP($D328,Help2!$D:$D,Help2!AG:AG)</f>
        <v>339.54861549915984</v>
      </c>
      <c r="AK328" s="979">
        <f>_xlfn.XLOOKUP($D328,Help2!$D:$D,Help2!AH:AH)</f>
        <v>6444.8333737480261</v>
      </c>
      <c r="AL328" s="979">
        <f>_xlfn.XLOOKUP($D328,Help2!$D:$D,Help2!AI:AI)</f>
        <v>662.4</v>
      </c>
      <c r="AM328" s="979">
        <f>_xlfn.XLOOKUP($D328,Help2!$D:$D,Help2!AJ:AJ)</f>
        <v>0</v>
      </c>
      <c r="AN328" s="979">
        <f>_xlfn.XLOOKUP($D328,Help2!$D:$D,Help2!AK:AK)</f>
        <v>0</v>
      </c>
    </row>
    <row r="329" spans="1:40" x14ac:dyDescent="0.2">
      <c r="A329" s="1">
        <v>45253</v>
      </c>
      <c r="B329">
        <f t="shared" si="34"/>
        <v>11</v>
      </c>
      <c r="C329">
        <f t="shared" si="35"/>
        <v>2023</v>
      </c>
      <c r="D329" s="872" t="str">
        <f t="shared" si="36"/>
        <v>11´2023</v>
      </c>
      <c r="F329" s="2">
        <f t="shared" si="37"/>
        <v>24</v>
      </c>
      <c r="G329" s="3">
        <f t="shared" si="38"/>
        <v>3.4502587694077054E-2</v>
      </c>
      <c r="H329" s="5">
        <f t="shared" si="39"/>
        <v>1</v>
      </c>
      <c r="I329" s="979">
        <f>_xlfn.XLOOKUP($D329,Help2!$D:$D,Help2!H:H)</f>
        <v>18218</v>
      </c>
      <c r="J329" s="979">
        <f>_xlfn.XLOOKUP($D329,Help2!$D:$D,Help2!I:I)</f>
        <v>10802</v>
      </c>
      <c r="K329" s="979">
        <f>_xlfn.XLOOKUP($D329,Help2!$D:$D,Help2!J:J)</f>
        <v>3075</v>
      </c>
      <c r="L329" s="979">
        <f>_xlfn.XLOOKUP($D329,Help2!$D:$D,Help2!K:K)</f>
        <v>3026</v>
      </c>
      <c r="M329" s="979">
        <f>_xlfn.XLOOKUP($D329,Help2!$D:$D,Help2!L:L)</f>
        <v>8231.9353562674969</v>
      </c>
      <c r="N329" s="979">
        <f>_xlfn.XLOOKUP($D329,Help2!$D:$D,Help2!M:M)</f>
        <v>8876.0923593763109</v>
      </c>
      <c r="P329" s="979">
        <f>_xlfn.XLOOKUP($D329,Help2!$D:$D,Help2!F:F)</f>
        <v>695.6</v>
      </c>
      <c r="Q329" s="979">
        <f t="shared" si="33"/>
        <v>720</v>
      </c>
      <c r="R329" s="979">
        <f>_xlfn.XLOOKUP($D329,Help2!$D:$D,Help2!N:N)</f>
        <v>8231.9353562674969</v>
      </c>
      <c r="S329" s="979">
        <f>_xlfn.XLOOKUP($D329,Help2!$D:$D,Help2!O:O)</f>
        <v>8093.8451742034222</v>
      </c>
      <c r="T329" s="979">
        <f>_xlfn.XLOOKUP($D329,Help2!$D:$D,Help2!P:P)</f>
        <v>500</v>
      </c>
      <c r="U329" s="979">
        <f>_xlfn.XLOOKUP($D329,Help2!$D:$D,Help2!Q:Q)</f>
        <v>150</v>
      </c>
      <c r="V329" s="979">
        <f>_xlfn.XLOOKUP($D329,Help2!$D:$D,Help2!R:R)</f>
        <v>60</v>
      </c>
      <c r="W329" s="979">
        <f>_xlfn.XLOOKUP($D329,Help2!$D:$D,Help2!S:S)</f>
        <v>15000</v>
      </c>
      <c r="Y329" s="979">
        <f>_xlfn.XLOOKUP($D329,Help2!$D:$D,Help2!V:V)</f>
        <v>7462</v>
      </c>
      <c r="Z329" s="979">
        <f>_xlfn.XLOOKUP($D329,Help2!$D:$D,Help2!W:W)</f>
        <v>3340</v>
      </c>
      <c r="AA329" s="979">
        <f>_xlfn.XLOOKUP($D329,Help2!$D:$D,Help2!X:X)</f>
        <v>0</v>
      </c>
      <c r="AB329" s="979">
        <f>_xlfn.XLOOKUP($D329,Help2!$D:$D,Help2!Y:Y)</f>
        <v>6101</v>
      </c>
      <c r="AC329" s="979">
        <f>_xlfn.XLOOKUP($D329,Help2!$D:$D,Help2!Z:Z)</f>
        <v>1315</v>
      </c>
      <c r="AD329" s="979">
        <f>_xlfn.XLOOKUP($D329,Help2!$D:$D,Help2!AA:AA)</f>
        <v>1188.3482039999997</v>
      </c>
      <c r="AE329" s="979">
        <f>_xlfn.XLOOKUP($D329,Help2!$D:$D,Help2!AB:AB)</f>
        <v>320</v>
      </c>
      <c r="AF329" s="979">
        <f>_xlfn.XLOOKUP($D329,Help2!$D:$D,Help2!AC:AC)</f>
        <v>320</v>
      </c>
      <c r="AG329" s="979">
        <f>_xlfn.XLOOKUP($D329,Help2!$D:$D,Help2!AD:AD)</f>
        <v>95</v>
      </c>
      <c r="AH329" s="979">
        <f>_xlfn.XLOOKUP($D329,Help2!$D:$D,Help2!AE:AE)</f>
        <v>837.00000000000023</v>
      </c>
      <c r="AI329" s="979">
        <f>_xlfn.XLOOKUP($D329,Help2!$D:$D,Help2!AF:AF)</f>
        <v>3459.6</v>
      </c>
      <c r="AJ329" s="979">
        <f>_xlfn.XLOOKUP($D329,Help2!$D:$D,Help2!AG:AG)</f>
        <v>339.54861549915984</v>
      </c>
      <c r="AK329" s="979">
        <f>_xlfn.XLOOKUP($D329,Help2!$D:$D,Help2!AH:AH)</f>
        <v>6444.8333737480261</v>
      </c>
      <c r="AL329" s="979">
        <f>_xlfn.XLOOKUP($D329,Help2!$D:$D,Help2!AI:AI)</f>
        <v>662.4</v>
      </c>
      <c r="AM329" s="979">
        <f>_xlfn.XLOOKUP($D329,Help2!$D:$D,Help2!AJ:AJ)</f>
        <v>0</v>
      </c>
      <c r="AN329" s="979">
        <f>_xlfn.XLOOKUP($D329,Help2!$D:$D,Help2!AK:AK)</f>
        <v>0</v>
      </c>
    </row>
    <row r="330" spans="1:40" x14ac:dyDescent="0.2">
      <c r="A330" s="1">
        <v>45254</v>
      </c>
      <c r="B330">
        <f t="shared" si="34"/>
        <v>11</v>
      </c>
      <c r="C330">
        <f t="shared" si="35"/>
        <v>2023</v>
      </c>
      <c r="D330" s="872" t="str">
        <f t="shared" si="36"/>
        <v>11´2023</v>
      </c>
      <c r="F330" s="2">
        <f t="shared" si="37"/>
        <v>24</v>
      </c>
      <c r="G330" s="3">
        <f t="shared" si="38"/>
        <v>3.4502587694077054E-2</v>
      </c>
      <c r="H330" s="5">
        <f t="shared" si="39"/>
        <v>1</v>
      </c>
      <c r="I330" s="979">
        <f>_xlfn.XLOOKUP($D330,Help2!$D:$D,Help2!H:H)</f>
        <v>18218</v>
      </c>
      <c r="J330" s="979">
        <f>_xlfn.XLOOKUP($D330,Help2!$D:$D,Help2!I:I)</f>
        <v>10802</v>
      </c>
      <c r="K330" s="979">
        <f>_xlfn.XLOOKUP($D330,Help2!$D:$D,Help2!J:J)</f>
        <v>3075</v>
      </c>
      <c r="L330" s="979">
        <f>_xlfn.XLOOKUP($D330,Help2!$D:$D,Help2!K:K)</f>
        <v>3026</v>
      </c>
      <c r="M330" s="979">
        <f>_xlfn.XLOOKUP($D330,Help2!$D:$D,Help2!L:L)</f>
        <v>8231.9353562674969</v>
      </c>
      <c r="N330" s="979">
        <f>_xlfn.XLOOKUP($D330,Help2!$D:$D,Help2!M:M)</f>
        <v>8876.0923593763109</v>
      </c>
      <c r="P330" s="979">
        <f>_xlfn.XLOOKUP($D330,Help2!$D:$D,Help2!F:F)</f>
        <v>695.6</v>
      </c>
      <c r="Q330" s="979">
        <f t="shared" si="33"/>
        <v>720</v>
      </c>
      <c r="R330" s="979">
        <f>_xlfn.XLOOKUP($D330,Help2!$D:$D,Help2!N:N)</f>
        <v>8231.9353562674969</v>
      </c>
      <c r="S330" s="979">
        <f>_xlfn.XLOOKUP($D330,Help2!$D:$D,Help2!O:O)</f>
        <v>8093.8451742034222</v>
      </c>
      <c r="T330" s="979">
        <f>_xlfn.XLOOKUP($D330,Help2!$D:$D,Help2!P:P)</f>
        <v>500</v>
      </c>
      <c r="U330" s="979">
        <f>_xlfn.XLOOKUP($D330,Help2!$D:$D,Help2!Q:Q)</f>
        <v>150</v>
      </c>
      <c r="V330" s="979">
        <f>_xlfn.XLOOKUP($D330,Help2!$D:$D,Help2!R:R)</f>
        <v>60</v>
      </c>
      <c r="W330" s="979">
        <f>_xlfn.XLOOKUP($D330,Help2!$D:$D,Help2!S:S)</f>
        <v>15000</v>
      </c>
      <c r="Y330" s="979">
        <f>_xlfn.XLOOKUP($D330,Help2!$D:$D,Help2!V:V)</f>
        <v>7462</v>
      </c>
      <c r="Z330" s="979">
        <f>_xlfn.XLOOKUP($D330,Help2!$D:$D,Help2!W:W)</f>
        <v>3340</v>
      </c>
      <c r="AA330" s="979">
        <f>_xlfn.XLOOKUP($D330,Help2!$D:$D,Help2!X:X)</f>
        <v>0</v>
      </c>
      <c r="AB330" s="979">
        <f>_xlfn.XLOOKUP($D330,Help2!$D:$D,Help2!Y:Y)</f>
        <v>6101</v>
      </c>
      <c r="AC330" s="979">
        <f>_xlfn.XLOOKUP($D330,Help2!$D:$D,Help2!Z:Z)</f>
        <v>1315</v>
      </c>
      <c r="AD330" s="979">
        <f>_xlfn.XLOOKUP($D330,Help2!$D:$D,Help2!AA:AA)</f>
        <v>1188.3482039999997</v>
      </c>
      <c r="AE330" s="979">
        <f>_xlfn.XLOOKUP($D330,Help2!$D:$D,Help2!AB:AB)</f>
        <v>320</v>
      </c>
      <c r="AF330" s="979">
        <f>_xlfn.XLOOKUP($D330,Help2!$D:$D,Help2!AC:AC)</f>
        <v>320</v>
      </c>
      <c r="AG330" s="979">
        <f>_xlfn.XLOOKUP($D330,Help2!$D:$D,Help2!AD:AD)</f>
        <v>95</v>
      </c>
      <c r="AH330" s="979">
        <f>_xlfn.XLOOKUP($D330,Help2!$D:$D,Help2!AE:AE)</f>
        <v>837.00000000000023</v>
      </c>
      <c r="AI330" s="979">
        <f>_xlfn.XLOOKUP($D330,Help2!$D:$D,Help2!AF:AF)</f>
        <v>3459.6</v>
      </c>
      <c r="AJ330" s="979">
        <f>_xlfn.XLOOKUP($D330,Help2!$D:$D,Help2!AG:AG)</f>
        <v>339.54861549915984</v>
      </c>
      <c r="AK330" s="979">
        <f>_xlfn.XLOOKUP($D330,Help2!$D:$D,Help2!AH:AH)</f>
        <v>6444.8333737480261</v>
      </c>
      <c r="AL330" s="979">
        <f>_xlfn.XLOOKUP($D330,Help2!$D:$D,Help2!AI:AI)</f>
        <v>662.4</v>
      </c>
      <c r="AM330" s="979">
        <f>_xlfn.XLOOKUP($D330,Help2!$D:$D,Help2!AJ:AJ)</f>
        <v>0</v>
      </c>
      <c r="AN330" s="979">
        <f>_xlfn.XLOOKUP($D330,Help2!$D:$D,Help2!AK:AK)</f>
        <v>0</v>
      </c>
    </row>
    <row r="331" spans="1:40" x14ac:dyDescent="0.2">
      <c r="A331" s="1">
        <v>45255</v>
      </c>
      <c r="B331">
        <f t="shared" si="34"/>
        <v>11</v>
      </c>
      <c r="C331">
        <f t="shared" si="35"/>
        <v>2023</v>
      </c>
      <c r="D331" s="872" t="str">
        <f t="shared" si="36"/>
        <v>11´2023</v>
      </c>
      <c r="F331" s="2">
        <f t="shared" si="37"/>
        <v>24</v>
      </c>
      <c r="G331" s="3">
        <f t="shared" si="38"/>
        <v>3.4502587694077054E-2</v>
      </c>
      <c r="H331" s="5">
        <f t="shared" si="39"/>
        <v>1</v>
      </c>
      <c r="I331" s="979">
        <f>_xlfn.XLOOKUP($D331,Help2!$D:$D,Help2!H:H)</f>
        <v>18218</v>
      </c>
      <c r="J331" s="979">
        <f>_xlfn.XLOOKUP($D331,Help2!$D:$D,Help2!I:I)</f>
        <v>10802</v>
      </c>
      <c r="K331" s="979">
        <f>_xlfn.XLOOKUP($D331,Help2!$D:$D,Help2!J:J)</f>
        <v>3075</v>
      </c>
      <c r="L331" s="979">
        <f>_xlfn.XLOOKUP($D331,Help2!$D:$D,Help2!K:K)</f>
        <v>3026</v>
      </c>
      <c r="M331" s="979">
        <f>_xlfn.XLOOKUP($D331,Help2!$D:$D,Help2!L:L)</f>
        <v>8231.9353562674969</v>
      </c>
      <c r="N331" s="979">
        <f>_xlfn.XLOOKUP($D331,Help2!$D:$D,Help2!M:M)</f>
        <v>8876.0923593763109</v>
      </c>
      <c r="P331" s="979">
        <f>_xlfn.XLOOKUP($D331,Help2!$D:$D,Help2!F:F)</f>
        <v>695.6</v>
      </c>
      <c r="Q331" s="979">
        <f t="shared" si="33"/>
        <v>720</v>
      </c>
      <c r="R331" s="979">
        <f>_xlfn.XLOOKUP($D331,Help2!$D:$D,Help2!N:N)</f>
        <v>8231.9353562674969</v>
      </c>
      <c r="S331" s="979">
        <f>_xlfn.XLOOKUP($D331,Help2!$D:$D,Help2!O:O)</f>
        <v>8093.8451742034222</v>
      </c>
      <c r="T331" s="979">
        <f>_xlfn.XLOOKUP($D331,Help2!$D:$D,Help2!P:P)</f>
        <v>500</v>
      </c>
      <c r="U331" s="979">
        <f>_xlfn.XLOOKUP($D331,Help2!$D:$D,Help2!Q:Q)</f>
        <v>150</v>
      </c>
      <c r="V331" s="979">
        <f>_xlfn.XLOOKUP($D331,Help2!$D:$D,Help2!R:R)</f>
        <v>60</v>
      </c>
      <c r="W331" s="979">
        <f>_xlfn.XLOOKUP($D331,Help2!$D:$D,Help2!S:S)</f>
        <v>15000</v>
      </c>
      <c r="Y331" s="979">
        <f>_xlfn.XLOOKUP($D331,Help2!$D:$D,Help2!V:V)</f>
        <v>7462</v>
      </c>
      <c r="Z331" s="979">
        <f>_xlfn.XLOOKUP($D331,Help2!$D:$D,Help2!W:W)</f>
        <v>3340</v>
      </c>
      <c r="AA331" s="979">
        <f>_xlfn.XLOOKUP($D331,Help2!$D:$D,Help2!X:X)</f>
        <v>0</v>
      </c>
      <c r="AB331" s="979">
        <f>_xlfn.XLOOKUP($D331,Help2!$D:$D,Help2!Y:Y)</f>
        <v>6101</v>
      </c>
      <c r="AC331" s="979">
        <f>_xlfn.XLOOKUP($D331,Help2!$D:$D,Help2!Z:Z)</f>
        <v>1315</v>
      </c>
      <c r="AD331" s="979">
        <f>_xlfn.XLOOKUP($D331,Help2!$D:$D,Help2!AA:AA)</f>
        <v>1188.3482039999997</v>
      </c>
      <c r="AE331" s="979">
        <f>_xlfn.XLOOKUP($D331,Help2!$D:$D,Help2!AB:AB)</f>
        <v>320</v>
      </c>
      <c r="AF331" s="979">
        <f>_xlfn.XLOOKUP($D331,Help2!$D:$D,Help2!AC:AC)</f>
        <v>320</v>
      </c>
      <c r="AG331" s="979">
        <f>_xlfn.XLOOKUP($D331,Help2!$D:$D,Help2!AD:AD)</f>
        <v>95</v>
      </c>
      <c r="AH331" s="979">
        <f>_xlfn.XLOOKUP($D331,Help2!$D:$D,Help2!AE:AE)</f>
        <v>837.00000000000023</v>
      </c>
      <c r="AI331" s="979">
        <f>_xlfn.XLOOKUP($D331,Help2!$D:$D,Help2!AF:AF)</f>
        <v>3459.6</v>
      </c>
      <c r="AJ331" s="979">
        <f>_xlfn.XLOOKUP($D331,Help2!$D:$D,Help2!AG:AG)</f>
        <v>339.54861549915984</v>
      </c>
      <c r="AK331" s="979">
        <f>_xlfn.XLOOKUP($D331,Help2!$D:$D,Help2!AH:AH)</f>
        <v>6444.8333737480261</v>
      </c>
      <c r="AL331" s="979">
        <f>_xlfn.XLOOKUP($D331,Help2!$D:$D,Help2!AI:AI)</f>
        <v>662.4</v>
      </c>
      <c r="AM331" s="979">
        <f>_xlfn.XLOOKUP($D331,Help2!$D:$D,Help2!AJ:AJ)</f>
        <v>0</v>
      </c>
      <c r="AN331" s="979">
        <f>_xlfn.XLOOKUP($D331,Help2!$D:$D,Help2!AK:AK)</f>
        <v>0</v>
      </c>
    </row>
    <row r="332" spans="1:40" x14ac:dyDescent="0.2">
      <c r="A332" s="1">
        <v>45256</v>
      </c>
      <c r="B332">
        <f t="shared" si="34"/>
        <v>11</v>
      </c>
      <c r="C332">
        <f t="shared" si="35"/>
        <v>2023</v>
      </c>
      <c r="D332" s="872" t="str">
        <f t="shared" si="36"/>
        <v>11´2023</v>
      </c>
      <c r="F332" s="2">
        <f t="shared" si="37"/>
        <v>24</v>
      </c>
      <c r="G332" s="3">
        <f t="shared" si="38"/>
        <v>3.4502587694077054E-2</v>
      </c>
      <c r="H332" s="5">
        <f t="shared" si="39"/>
        <v>1</v>
      </c>
      <c r="I332" s="979">
        <f>_xlfn.XLOOKUP($D332,Help2!$D:$D,Help2!H:H)</f>
        <v>18218</v>
      </c>
      <c r="J332" s="979">
        <f>_xlfn.XLOOKUP($D332,Help2!$D:$D,Help2!I:I)</f>
        <v>10802</v>
      </c>
      <c r="K332" s="979">
        <f>_xlfn.XLOOKUP($D332,Help2!$D:$D,Help2!J:J)</f>
        <v>3075</v>
      </c>
      <c r="L332" s="979">
        <f>_xlfn.XLOOKUP($D332,Help2!$D:$D,Help2!K:K)</f>
        <v>3026</v>
      </c>
      <c r="M332" s="979">
        <f>_xlfn.XLOOKUP($D332,Help2!$D:$D,Help2!L:L)</f>
        <v>8231.9353562674969</v>
      </c>
      <c r="N332" s="979">
        <f>_xlfn.XLOOKUP($D332,Help2!$D:$D,Help2!M:M)</f>
        <v>8876.0923593763109</v>
      </c>
      <c r="P332" s="979">
        <f>_xlfn.XLOOKUP($D332,Help2!$D:$D,Help2!F:F)</f>
        <v>695.6</v>
      </c>
      <c r="Q332" s="979">
        <f t="shared" si="33"/>
        <v>720</v>
      </c>
      <c r="R332" s="979">
        <f>_xlfn.XLOOKUP($D332,Help2!$D:$D,Help2!N:N)</f>
        <v>8231.9353562674969</v>
      </c>
      <c r="S332" s="979">
        <f>_xlfn.XLOOKUP($D332,Help2!$D:$D,Help2!O:O)</f>
        <v>8093.8451742034222</v>
      </c>
      <c r="T332" s="979">
        <f>_xlfn.XLOOKUP($D332,Help2!$D:$D,Help2!P:P)</f>
        <v>500</v>
      </c>
      <c r="U332" s="979">
        <f>_xlfn.XLOOKUP($D332,Help2!$D:$D,Help2!Q:Q)</f>
        <v>150</v>
      </c>
      <c r="V332" s="979">
        <f>_xlfn.XLOOKUP($D332,Help2!$D:$D,Help2!R:R)</f>
        <v>60</v>
      </c>
      <c r="W332" s="979">
        <f>_xlfn.XLOOKUP($D332,Help2!$D:$D,Help2!S:S)</f>
        <v>15000</v>
      </c>
      <c r="Y332" s="979">
        <f>_xlfn.XLOOKUP($D332,Help2!$D:$D,Help2!V:V)</f>
        <v>7462</v>
      </c>
      <c r="Z332" s="979">
        <f>_xlfn.XLOOKUP($D332,Help2!$D:$D,Help2!W:W)</f>
        <v>3340</v>
      </c>
      <c r="AA332" s="979">
        <f>_xlfn.XLOOKUP($D332,Help2!$D:$D,Help2!X:X)</f>
        <v>0</v>
      </c>
      <c r="AB332" s="979">
        <f>_xlfn.XLOOKUP($D332,Help2!$D:$D,Help2!Y:Y)</f>
        <v>6101</v>
      </c>
      <c r="AC332" s="979">
        <f>_xlfn.XLOOKUP($D332,Help2!$D:$D,Help2!Z:Z)</f>
        <v>1315</v>
      </c>
      <c r="AD332" s="979">
        <f>_xlfn.XLOOKUP($D332,Help2!$D:$D,Help2!AA:AA)</f>
        <v>1188.3482039999997</v>
      </c>
      <c r="AE332" s="979">
        <f>_xlfn.XLOOKUP($D332,Help2!$D:$D,Help2!AB:AB)</f>
        <v>320</v>
      </c>
      <c r="AF332" s="979">
        <f>_xlfn.XLOOKUP($D332,Help2!$D:$D,Help2!AC:AC)</f>
        <v>320</v>
      </c>
      <c r="AG332" s="979">
        <f>_xlfn.XLOOKUP($D332,Help2!$D:$D,Help2!AD:AD)</f>
        <v>95</v>
      </c>
      <c r="AH332" s="979">
        <f>_xlfn.XLOOKUP($D332,Help2!$D:$D,Help2!AE:AE)</f>
        <v>837.00000000000023</v>
      </c>
      <c r="AI332" s="979">
        <f>_xlfn.XLOOKUP($D332,Help2!$D:$D,Help2!AF:AF)</f>
        <v>3459.6</v>
      </c>
      <c r="AJ332" s="979">
        <f>_xlfn.XLOOKUP($D332,Help2!$D:$D,Help2!AG:AG)</f>
        <v>339.54861549915984</v>
      </c>
      <c r="AK332" s="979">
        <f>_xlfn.XLOOKUP($D332,Help2!$D:$D,Help2!AH:AH)</f>
        <v>6444.8333737480261</v>
      </c>
      <c r="AL332" s="979">
        <f>_xlfn.XLOOKUP($D332,Help2!$D:$D,Help2!AI:AI)</f>
        <v>662.4</v>
      </c>
      <c r="AM332" s="979">
        <f>_xlfn.XLOOKUP($D332,Help2!$D:$D,Help2!AJ:AJ)</f>
        <v>0</v>
      </c>
      <c r="AN332" s="979">
        <f>_xlfn.XLOOKUP($D332,Help2!$D:$D,Help2!AK:AK)</f>
        <v>0</v>
      </c>
    </row>
    <row r="333" spans="1:40" x14ac:dyDescent="0.2">
      <c r="A333" s="1">
        <v>45257</v>
      </c>
      <c r="B333">
        <f t="shared" si="34"/>
        <v>11</v>
      </c>
      <c r="C333">
        <f t="shared" si="35"/>
        <v>2023</v>
      </c>
      <c r="D333" s="872" t="str">
        <f t="shared" si="36"/>
        <v>11´2023</v>
      </c>
      <c r="F333" s="2">
        <f t="shared" si="37"/>
        <v>24</v>
      </c>
      <c r="G333" s="3">
        <f t="shared" si="38"/>
        <v>3.4502587694077054E-2</v>
      </c>
      <c r="H333" s="5">
        <f t="shared" si="39"/>
        <v>1</v>
      </c>
      <c r="I333" s="979">
        <f>_xlfn.XLOOKUP($D333,Help2!$D:$D,Help2!H:H)</f>
        <v>18218</v>
      </c>
      <c r="J333" s="979">
        <f>_xlfn.XLOOKUP($D333,Help2!$D:$D,Help2!I:I)</f>
        <v>10802</v>
      </c>
      <c r="K333" s="979">
        <f>_xlfn.XLOOKUP($D333,Help2!$D:$D,Help2!J:J)</f>
        <v>3075</v>
      </c>
      <c r="L333" s="979">
        <f>_xlfn.XLOOKUP($D333,Help2!$D:$D,Help2!K:K)</f>
        <v>3026</v>
      </c>
      <c r="M333" s="979">
        <f>_xlfn.XLOOKUP($D333,Help2!$D:$D,Help2!L:L)</f>
        <v>8231.9353562674969</v>
      </c>
      <c r="N333" s="979">
        <f>_xlfn.XLOOKUP($D333,Help2!$D:$D,Help2!M:M)</f>
        <v>8876.0923593763109</v>
      </c>
      <c r="P333" s="979">
        <f>_xlfn.XLOOKUP($D333,Help2!$D:$D,Help2!F:F)</f>
        <v>695.6</v>
      </c>
      <c r="Q333" s="979">
        <f t="shared" si="33"/>
        <v>720</v>
      </c>
      <c r="R333" s="979">
        <f>_xlfn.XLOOKUP($D333,Help2!$D:$D,Help2!N:N)</f>
        <v>8231.9353562674969</v>
      </c>
      <c r="S333" s="979">
        <f>_xlfn.XLOOKUP($D333,Help2!$D:$D,Help2!O:O)</f>
        <v>8093.8451742034222</v>
      </c>
      <c r="T333" s="979">
        <f>_xlfn.XLOOKUP($D333,Help2!$D:$D,Help2!P:P)</f>
        <v>500</v>
      </c>
      <c r="U333" s="979">
        <f>_xlfn.XLOOKUP($D333,Help2!$D:$D,Help2!Q:Q)</f>
        <v>150</v>
      </c>
      <c r="V333" s="979">
        <f>_xlfn.XLOOKUP($D333,Help2!$D:$D,Help2!R:R)</f>
        <v>60</v>
      </c>
      <c r="W333" s="979">
        <f>_xlfn.XLOOKUP($D333,Help2!$D:$D,Help2!S:S)</f>
        <v>15000</v>
      </c>
      <c r="Y333" s="979">
        <f>_xlfn.XLOOKUP($D333,Help2!$D:$D,Help2!V:V)</f>
        <v>7462</v>
      </c>
      <c r="Z333" s="979">
        <f>_xlfn.XLOOKUP($D333,Help2!$D:$D,Help2!W:W)</f>
        <v>3340</v>
      </c>
      <c r="AA333" s="979">
        <f>_xlfn.XLOOKUP($D333,Help2!$D:$D,Help2!X:X)</f>
        <v>0</v>
      </c>
      <c r="AB333" s="979">
        <f>_xlfn.XLOOKUP($D333,Help2!$D:$D,Help2!Y:Y)</f>
        <v>6101</v>
      </c>
      <c r="AC333" s="979">
        <f>_xlfn.XLOOKUP($D333,Help2!$D:$D,Help2!Z:Z)</f>
        <v>1315</v>
      </c>
      <c r="AD333" s="979">
        <f>_xlfn.XLOOKUP($D333,Help2!$D:$D,Help2!AA:AA)</f>
        <v>1188.3482039999997</v>
      </c>
      <c r="AE333" s="979">
        <f>_xlfn.XLOOKUP($D333,Help2!$D:$D,Help2!AB:AB)</f>
        <v>320</v>
      </c>
      <c r="AF333" s="979">
        <f>_xlfn.XLOOKUP($D333,Help2!$D:$D,Help2!AC:AC)</f>
        <v>320</v>
      </c>
      <c r="AG333" s="979">
        <f>_xlfn.XLOOKUP($D333,Help2!$D:$D,Help2!AD:AD)</f>
        <v>95</v>
      </c>
      <c r="AH333" s="979">
        <f>_xlfn.XLOOKUP($D333,Help2!$D:$D,Help2!AE:AE)</f>
        <v>837.00000000000023</v>
      </c>
      <c r="AI333" s="979">
        <f>_xlfn.XLOOKUP($D333,Help2!$D:$D,Help2!AF:AF)</f>
        <v>3459.6</v>
      </c>
      <c r="AJ333" s="979">
        <f>_xlfn.XLOOKUP($D333,Help2!$D:$D,Help2!AG:AG)</f>
        <v>339.54861549915984</v>
      </c>
      <c r="AK333" s="979">
        <f>_xlfn.XLOOKUP($D333,Help2!$D:$D,Help2!AH:AH)</f>
        <v>6444.8333737480261</v>
      </c>
      <c r="AL333" s="979">
        <f>_xlfn.XLOOKUP($D333,Help2!$D:$D,Help2!AI:AI)</f>
        <v>662.4</v>
      </c>
      <c r="AM333" s="979">
        <f>_xlfn.XLOOKUP($D333,Help2!$D:$D,Help2!AJ:AJ)</f>
        <v>0</v>
      </c>
      <c r="AN333" s="979">
        <f>_xlfn.XLOOKUP($D333,Help2!$D:$D,Help2!AK:AK)</f>
        <v>0</v>
      </c>
    </row>
    <row r="334" spans="1:40" x14ac:dyDescent="0.2">
      <c r="A334" s="1">
        <v>45258</v>
      </c>
      <c r="B334">
        <f t="shared" si="34"/>
        <v>11</v>
      </c>
      <c r="C334">
        <f t="shared" si="35"/>
        <v>2023</v>
      </c>
      <c r="D334" s="872" t="str">
        <f t="shared" si="36"/>
        <v>11´2023</v>
      </c>
      <c r="F334" s="2">
        <f t="shared" si="37"/>
        <v>24</v>
      </c>
      <c r="G334" s="3">
        <f t="shared" si="38"/>
        <v>3.4502587694077054E-2</v>
      </c>
      <c r="H334" s="5">
        <f t="shared" si="39"/>
        <v>1</v>
      </c>
      <c r="I334" s="979">
        <f>_xlfn.XLOOKUP($D334,Help2!$D:$D,Help2!H:H)</f>
        <v>18218</v>
      </c>
      <c r="J334" s="979">
        <f>_xlfn.XLOOKUP($D334,Help2!$D:$D,Help2!I:I)</f>
        <v>10802</v>
      </c>
      <c r="K334" s="979">
        <f>_xlfn.XLOOKUP($D334,Help2!$D:$D,Help2!J:J)</f>
        <v>3075</v>
      </c>
      <c r="L334" s="979">
        <f>_xlfn.XLOOKUP($D334,Help2!$D:$D,Help2!K:K)</f>
        <v>3026</v>
      </c>
      <c r="M334" s="979">
        <f>_xlfn.XLOOKUP($D334,Help2!$D:$D,Help2!L:L)</f>
        <v>8231.9353562674969</v>
      </c>
      <c r="N334" s="979">
        <f>_xlfn.XLOOKUP($D334,Help2!$D:$D,Help2!M:M)</f>
        <v>8876.0923593763109</v>
      </c>
      <c r="P334" s="979">
        <f>_xlfn.XLOOKUP($D334,Help2!$D:$D,Help2!F:F)</f>
        <v>695.6</v>
      </c>
      <c r="Q334" s="979">
        <f t="shared" si="33"/>
        <v>720</v>
      </c>
      <c r="R334" s="979">
        <f>_xlfn.XLOOKUP($D334,Help2!$D:$D,Help2!N:N)</f>
        <v>8231.9353562674969</v>
      </c>
      <c r="S334" s="979">
        <f>_xlfn.XLOOKUP($D334,Help2!$D:$D,Help2!O:O)</f>
        <v>8093.8451742034222</v>
      </c>
      <c r="T334" s="979">
        <f>_xlfn.XLOOKUP($D334,Help2!$D:$D,Help2!P:P)</f>
        <v>500</v>
      </c>
      <c r="U334" s="979">
        <f>_xlfn.XLOOKUP($D334,Help2!$D:$D,Help2!Q:Q)</f>
        <v>150</v>
      </c>
      <c r="V334" s="979">
        <f>_xlfn.XLOOKUP($D334,Help2!$D:$D,Help2!R:R)</f>
        <v>60</v>
      </c>
      <c r="W334" s="979">
        <f>_xlfn.XLOOKUP($D334,Help2!$D:$D,Help2!S:S)</f>
        <v>15000</v>
      </c>
      <c r="Y334" s="979">
        <f>_xlfn.XLOOKUP($D334,Help2!$D:$D,Help2!V:V)</f>
        <v>7462</v>
      </c>
      <c r="Z334" s="979">
        <f>_xlfn.XLOOKUP($D334,Help2!$D:$D,Help2!W:W)</f>
        <v>3340</v>
      </c>
      <c r="AA334" s="979">
        <f>_xlfn.XLOOKUP($D334,Help2!$D:$D,Help2!X:X)</f>
        <v>0</v>
      </c>
      <c r="AB334" s="979">
        <f>_xlfn.XLOOKUP($D334,Help2!$D:$D,Help2!Y:Y)</f>
        <v>6101</v>
      </c>
      <c r="AC334" s="979">
        <f>_xlfn.XLOOKUP($D334,Help2!$D:$D,Help2!Z:Z)</f>
        <v>1315</v>
      </c>
      <c r="AD334" s="979">
        <f>_xlfn.XLOOKUP($D334,Help2!$D:$D,Help2!AA:AA)</f>
        <v>1188.3482039999997</v>
      </c>
      <c r="AE334" s="979">
        <f>_xlfn.XLOOKUP($D334,Help2!$D:$D,Help2!AB:AB)</f>
        <v>320</v>
      </c>
      <c r="AF334" s="979">
        <f>_xlfn.XLOOKUP($D334,Help2!$D:$D,Help2!AC:AC)</f>
        <v>320</v>
      </c>
      <c r="AG334" s="979">
        <f>_xlfn.XLOOKUP($D334,Help2!$D:$D,Help2!AD:AD)</f>
        <v>95</v>
      </c>
      <c r="AH334" s="979">
        <f>_xlfn.XLOOKUP($D334,Help2!$D:$D,Help2!AE:AE)</f>
        <v>837.00000000000023</v>
      </c>
      <c r="AI334" s="979">
        <f>_xlfn.XLOOKUP($D334,Help2!$D:$D,Help2!AF:AF)</f>
        <v>3459.6</v>
      </c>
      <c r="AJ334" s="979">
        <f>_xlfn.XLOOKUP($D334,Help2!$D:$D,Help2!AG:AG)</f>
        <v>339.54861549915984</v>
      </c>
      <c r="AK334" s="979">
        <f>_xlfn.XLOOKUP($D334,Help2!$D:$D,Help2!AH:AH)</f>
        <v>6444.8333737480261</v>
      </c>
      <c r="AL334" s="979">
        <f>_xlfn.XLOOKUP($D334,Help2!$D:$D,Help2!AI:AI)</f>
        <v>662.4</v>
      </c>
      <c r="AM334" s="979">
        <f>_xlfn.XLOOKUP($D334,Help2!$D:$D,Help2!AJ:AJ)</f>
        <v>0</v>
      </c>
      <c r="AN334" s="979">
        <f>_xlfn.XLOOKUP($D334,Help2!$D:$D,Help2!AK:AK)</f>
        <v>0</v>
      </c>
    </row>
    <row r="335" spans="1:40" x14ac:dyDescent="0.2">
      <c r="A335" s="1">
        <v>45259</v>
      </c>
      <c r="B335">
        <f t="shared" si="34"/>
        <v>11</v>
      </c>
      <c r="C335">
        <f t="shared" si="35"/>
        <v>2023</v>
      </c>
      <c r="D335" s="872" t="str">
        <f t="shared" si="36"/>
        <v>11´2023</v>
      </c>
      <c r="F335" s="2">
        <f t="shared" si="37"/>
        <v>24</v>
      </c>
      <c r="G335" s="3">
        <f t="shared" si="38"/>
        <v>3.4502587694077054E-2</v>
      </c>
      <c r="H335" s="5">
        <f t="shared" si="39"/>
        <v>1</v>
      </c>
      <c r="I335" s="979">
        <f>_xlfn.XLOOKUP($D335,Help2!$D:$D,Help2!H:H)</f>
        <v>18218</v>
      </c>
      <c r="J335" s="979">
        <f>_xlfn.XLOOKUP($D335,Help2!$D:$D,Help2!I:I)</f>
        <v>10802</v>
      </c>
      <c r="K335" s="979">
        <f>_xlfn.XLOOKUP($D335,Help2!$D:$D,Help2!J:J)</f>
        <v>3075</v>
      </c>
      <c r="L335" s="979">
        <f>_xlfn.XLOOKUP($D335,Help2!$D:$D,Help2!K:K)</f>
        <v>3026</v>
      </c>
      <c r="M335" s="979">
        <f>_xlfn.XLOOKUP($D335,Help2!$D:$D,Help2!L:L)</f>
        <v>8231.9353562674969</v>
      </c>
      <c r="N335" s="979">
        <f>_xlfn.XLOOKUP($D335,Help2!$D:$D,Help2!M:M)</f>
        <v>8876.0923593763109</v>
      </c>
      <c r="P335" s="979">
        <f>_xlfn.XLOOKUP($D335,Help2!$D:$D,Help2!F:F)</f>
        <v>695.6</v>
      </c>
      <c r="Q335" s="979">
        <f t="shared" si="33"/>
        <v>720</v>
      </c>
      <c r="R335" s="979">
        <f>_xlfn.XLOOKUP($D335,Help2!$D:$D,Help2!N:N)</f>
        <v>8231.9353562674969</v>
      </c>
      <c r="S335" s="979">
        <f>_xlfn.XLOOKUP($D335,Help2!$D:$D,Help2!O:O)</f>
        <v>8093.8451742034222</v>
      </c>
      <c r="T335" s="979">
        <f>_xlfn.XLOOKUP($D335,Help2!$D:$D,Help2!P:P)</f>
        <v>500</v>
      </c>
      <c r="U335" s="979">
        <f>_xlfn.XLOOKUP($D335,Help2!$D:$D,Help2!Q:Q)</f>
        <v>150</v>
      </c>
      <c r="V335" s="979">
        <f>_xlfn.XLOOKUP($D335,Help2!$D:$D,Help2!R:R)</f>
        <v>60</v>
      </c>
      <c r="W335" s="979">
        <f>_xlfn.XLOOKUP($D335,Help2!$D:$D,Help2!S:S)</f>
        <v>15000</v>
      </c>
      <c r="Y335" s="979">
        <f>_xlfn.XLOOKUP($D335,Help2!$D:$D,Help2!V:V)</f>
        <v>7462</v>
      </c>
      <c r="Z335" s="979">
        <f>_xlfn.XLOOKUP($D335,Help2!$D:$D,Help2!W:W)</f>
        <v>3340</v>
      </c>
      <c r="AA335" s="979">
        <f>_xlfn.XLOOKUP($D335,Help2!$D:$D,Help2!X:X)</f>
        <v>0</v>
      </c>
      <c r="AB335" s="979">
        <f>_xlfn.XLOOKUP($D335,Help2!$D:$D,Help2!Y:Y)</f>
        <v>6101</v>
      </c>
      <c r="AC335" s="979">
        <f>_xlfn.XLOOKUP($D335,Help2!$D:$D,Help2!Z:Z)</f>
        <v>1315</v>
      </c>
      <c r="AD335" s="979">
        <f>_xlfn.XLOOKUP($D335,Help2!$D:$D,Help2!AA:AA)</f>
        <v>1188.3482039999997</v>
      </c>
      <c r="AE335" s="979">
        <f>_xlfn.XLOOKUP($D335,Help2!$D:$D,Help2!AB:AB)</f>
        <v>320</v>
      </c>
      <c r="AF335" s="979">
        <f>_xlfn.XLOOKUP($D335,Help2!$D:$D,Help2!AC:AC)</f>
        <v>320</v>
      </c>
      <c r="AG335" s="979">
        <f>_xlfn.XLOOKUP($D335,Help2!$D:$D,Help2!AD:AD)</f>
        <v>95</v>
      </c>
      <c r="AH335" s="979">
        <f>_xlfn.XLOOKUP($D335,Help2!$D:$D,Help2!AE:AE)</f>
        <v>837.00000000000023</v>
      </c>
      <c r="AI335" s="979">
        <f>_xlfn.XLOOKUP($D335,Help2!$D:$D,Help2!AF:AF)</f>
        <v>3459.6</v>
      </c>
      <c r="AJ335" s="979">
        <f>_xlfn.XLOOKUP($D335,Help2!$D:$D,Help2!AG:AG)</f>
        <v>339.54861549915984</v>
      </c>
      <c r="AK335" s="979">
        <f>_xlfn.XLOOKUP($D335,Help2!$D:$D,Help2!AH:AH)</f>
        <v>6444.8333737480261</v>
      </c>
      <c r="AL335" s="979">
        <f>_xlfn.XLOOKUP($D335,Help2!$D:$D,Help2!AI:AI)</f>
        <v>662.4</v>
      </c>
      <c r="AM335" s="979">
        <f>_xlfn.XLOOKUP($D335,Help2!$D:$D,Help2!AJ:AJ)</f>
        <v>0</v>
      </c>
      <c r="AN335" s="979">
        <f>_xlfn.XLOOKUP($D335,Help2!$D:$D,Help2!AK:AK)</f>
        <v>0</v>
      </c>
    </row>
    <row r="336" spans="1:40" x14ac:dyDescent="0.2">
      <c r="A336" s="1">
        <v>45260</v>
      </c>
      <c r="B336">
        <f t="shared" si="34"/>
        <v>11</v>
      </c>
      <c r="C336">
        <f t="shared" si="35"/>
        <v>2023</v>
      </c>
      <c r="D336" s="872" t="str">
        <f t="shared" si="36"/>
        <v>11´2023</v>
      </c>
      <c r="F336" s="2">
        <f t="shared" si="37"/>
        <v>24</v>
      </c>
      <c r="G336" s="3">
        <f t="shared" si="38"/>
        <v>3.4502587694077054E-2</v>
      </c>
      <c r="H336" s="5">
        <f t="shared" si="39"/>
        <v>1</v>
      </c>
      <c r="I336" s="979">
        <f>_xlfn.XLOOKUP($D336,Help2!$D:$D,Help2!H:H)</f>
        <v>18218</v>
      </c>
      <c r="J336" s="979">
        <f>_xlfn.XLOOKUP($D336,Help2!$D:$D,Help2!I:I)</f>
        <v>10802</v>
      </c>
      <c r="K336" s="979">
        <f>_xlfn.XLOOKUP($D336,Help2!$D:$D,Help2!J:J)</f>
        <v>3075</v>
      </c>
      <c r="L336" s="979">
        <f>_xlfn.XLOOKUP($D336,Help2!$D:$D,Help2!K:K)</f>
        <v>3026</v>
      </c>
      <c r="M336" s="979">
        <f>_xlfn.XLOOKUP($D336,Help2!$D:$D,Help2!L:L)</f>
        <v>8231.9353562674969</v>
      </c>
      <c r="N336" s="979">
        <f>_xlfn.XLOOKUP($D336,Help2!$D:$D,Help2!M:M)</f>
        <v>8876.0923593763109</v>
      </c>
      <c r="P336" s="979">
        <f>_xlfn.XLOOKUP($D336,Help2!$D:$D,Help2!F:F)</f>
        <v>695.6</v>
      </c>
      <c r="Q336" s="979">
        <f t="shared" si="33"/>
        <v>720</v>
      </c>
      <c r="R336" s="979">
        <f>_xlfn.XLOOKUP($D336,Help2!$D:$D,Help2!N:N)</f>
        <v>8231.9353562674969</v>
      </c>
      <c r="S336" s="979">
        <f>_xlfn.XLOOKUP($D336,Help2!$D:$D,Help2!O:O)</f>
        <v>8093.8451742034222</v>
      </c>
      <c r="T336" s="979">
        <f>_xlfn.XLOOKUP($D336,Help2!$D:$D,Help2!P:P)</f>
        <v>500</v>
      </c>
      <c r="U336" s="979">
        <f>_xlfn.XLOOKUP($D336,Help2!$D:$D,Help2!Q:Q)</f>
        <v>150</v>
      </c>
      <c r="V336" s="979">
        <f>_xlfn.XLOOKUP($D336,Help2!$D:$D,Help2!R:R)</f>
        <v>60</v>
      </c>
      <c r="W336" s="979">
        <f>_xlfn.XLOOKUP($D336,Help2!$D:$D,Help2!S:S)</f>
        <v>15000</v>
      </c>
      <c r="Y336" s="979">
        <f>_xlfn.XLOOKUP($D336,Help2!$D:$D,Help2!V:V)</f>
        <v>7462</v>
      </c>
      <c r="Z336" s="979">
        <f>_xlfn.XLOOKUP($D336,Help2!$D:$D,Help2!W:W)</f>
        <v>3340</v>
      </c>
      <c r="AA336" s="979">
        <f>_xlfn.XLOOKUP($D336,Help2!$D:$D,Help2!X:X)</f>
        <v>0</v>
      </c>
      <c r="AB336" s="979">
        <f>_xlfn.XLOOKUP($D336,Help2!$D:$D,Help2!Y:Y)</f>
        <v>6101</v>
      </c>
      <c r="AC336" s="979">
        <f>_xlfn.XLOOKUP($D336,Help2!$D:$D,Help2!Z:Z)</f>
        <v>1315</v>
      </c>
      <c r="AD336" s="979">
        <f>_xlfn.XLOOKUP($D336,Help2!$D:$D,Help2!AA:AA)</f>
        <v>1188.3482039999997</v>
      </c>
      <c r="AE336" s="979">
        <f>_xlfn.XLOOKUP($D336,Help2!$D:$D,Help2!AB:AB)</f>
        <v>320</v>
      </c>
      <c r="AF336" s="979">
        <f>_xlfn.XLOOKUP($D336,Help2!$D:$D,Help2!AC:AC)</f>
        <v>320</v>
      </c>
      <c r="AG336" s="979">
        <f>_xlfn.XLOOKUP($D336,Help2!$D:$D,Help2!AD:AD)</f>
        <v>95</v>
      </c>
      <c r="AH336" s="979">
        <f>_xlfn.XLOOKUP($D336,Help2!$D:$D,Help2!AE:AE)</f>
        <v>837.00000000000023</v>
      </c>
      <c r="AI336" s="979">
        <f>_xlfn.XLOOKUP($D336,Help2!$D:$D,Help2!AF:AF)</f>
        <v>3459.6</v>
      </c>
      <c r="AJ336" s="979">
        <f>_xlfn.XLOOKUP($D336,Help2!$D:$D,Help2!AG:AG)</f>
        <v>339.54861549915984</v>
      </c>
      <c r="AK336" s="979">
        <f>_xlfn.XLOOKUP($D336,Help2!$D:$D,Help2!AH:AH)</f>
        <v>6444.8333737480261</v>
      </c>
      <c r="AL336" s="979">
        <f>_xlfn.XLOOKUP($D336,Help2!$D:$D,Help2!AI:AI)</f>
        <v>662.4</v>
      </c>
      <c r="AM336" s="979">
        <f>_xlfn.XLOOKUP($D336,Help2!$D:$D,Help2!AJ:AJ)</f>
        <v>0</v>
      </c>
      <c r="AN336" s="979">
        <f>_xlfn.XLOOKUP($D336,Help2!$D:$D,Help2!AK:AK)</f>
        <v>0</v>
      </c>
    </row>
    <row r="337" spans="1:40" x14ac:dyDescent="0.2">
      <c r="A337" s="1">
        <v>45261</v>
      </c>
      <c r="B337">
        <f t="shared" si="34"/>
        <v>12</v>
      </c>
      <c r="C337">
        <f t="shared" si="35"/>
        <v>2023</v>
      </c>
      <c r="D337" s="872" t="str">
        <f>CONCATENATE(TEXT(A337,"MM"),"´",TEXT(A337,"JJJJ"))</f>
        <v>12´2023</v>
      </c>
      <c r="F337" s="2">
        <f t="shared" si="37"/>
        <v>24</v>
      </c>
      <c r="G337" s="3">
        <f t="shared" si="38"/>
        <v>3.460207612456747E-2</v>
      </c>
      <c r="H337" s="5">
        <f t="shared" si="39"/>
        <v>1</v>
      </c>
      <c r="I337" s="979">
        <f>_xlfn.XLOOKUP($D337,Help2!$D:$D,Help2!H:H)</f>
        <v>18826</v>
      </c>
      <c r="J337" s="979">
        <f>_xlfn.XLOOKUP($D337,Help2!$D:$D,Help2!I:I)</f>
        <v>11197</v>
      </c>
      <c r="K337" s="979">
        <f>_xlfn.XLOOKUP($D337,Help2!$D:$D,Help2!J:J)</f>
        <v>3175</v>
      </c>
      <c r="L337" s="979">
        <f>_xlfn.XLOOKUP($D337,Help2!$D:$D,Help2!K:K)</f>
        <v>3139</v>
      </c>
      <c r="M337" s="979">
        <f>_xlfn.XLOOKUP($D337,Help2!$D:$D,Help2!L:L)</f>
        <v>8348.8550342770541</v>
      </c>
      <c r="N337" s="979">
        <f>_xlfn.XLOOKUP($D337,Help2!$D:$D,Help2!M:M)</f>
        <v>9912.9949356138568</v>
      </c>
      <c r="P337" s="979">
        <f>_xlfn.XLOOKUP($D337,Help2!$D:$D,Help2!F:F)</f>
        <v>693.6</v>
      </c>
      <c r="Q337" s="979">
        <f t="shared" si="33"/>
        <v>744</v>
      </c>
      <c r="R337" s="979">
        <f>_xlfn.XLOOKUP($D337,Help2!$D:$D,Help2!N:N)</f>
        <v>8348.8550342770541</v>
      </c>
      <c r="S337" s="979">
        <f>_xlfn.XLOOKUP($D337,Help2!$D:$D,Help2!O:O)</f>
        <v>8223.5380811921186</v>
      </c>
      <c r="T337" s="979">
        <f>_xlfn.XLOOKUP($D337,Help2!$D:$D,Help2!P:P)</f>
        <v>1000</v>
      </c>
      <c r="U337" s="979">
        <f>_xlfn.XLOOKUP($D337,Help2!$D:$D,Help2!Q:Q)</f>
        <v>250</v>
      </c>
      <c r="V337" s="979">
        <f>_xlfn.XLOOKUP($D337,Help2!$D:$D,Help2!R:R)</f>
        <v>60</v>
      </c>
      <c r="W337" s="979">
        <f>_xlfn.XLOOKUP($D337,Help2!$D:$D,Help2!S:S)</f>
        <v>22500</v>
      </c>
      <c r="Y337" s="979">
        <f>_xlfn.XLOOKUP($D337,Help2!$D:$D,Help2!V:V)</f>
        <v>7750</v>
      </c>
      <c r="Z337" s="979">
        <f>_xlfn.XLOOKUP($D337,Help2!$D:$D,Help2!W:W)</f>
        <v>3447</v>
      </c>
      <c r="AA337" s="979">
        <f>_xlfn.XLOOKUP($D337,Help2!$D:$D,Help2!X:X)</f>
        <v>0</v>
      </c>
      <c r="AB337" s="979">
        <f>_xlfn.XLOOKUP($D337,Help2!$D:$D,Help2!Y:Y)</f>
        <v>6314</v>
      </c>
      <c r="AC337" s="979">
        <f>_xlfn.XLOOKUP($D337,Help2!$D:$D,Help2!Z:Z)</f>
        <v>1315</v>
      </c>
      <c r="AD337" s="979">
        <f>_xlfn.XLOOKUP($D337,Help2!$D:$D,Help2!AA:AA)</f>
        <v>1232.6460468000002</v>
      </c>
      <c r="AE337" s="979">
        <f>_xlfn.XLOOKUP($D337,Help2!$D:$D,Help2!AB:AB)</f>
        <v>840</v>
      </c>
      <c r="AF337" s="979">
        <f>_xlfn.XLOOKUP($D337,Help2!$D:$D,Help2!AC:AC)</f>
        <v>655</v>
      </c>
      <c r="AG337" s="979">
        <f>_xlfn.XLOOKUP($D337,Help2!$D:$D,Help2!AD:AD)</f>
        <v>320</v>
      </c>
      <c r="AH337" s="979">
        <f>_xlfn.XLOOKUP($D337,Help2!$D:$D,Help2!AE:AE)</f>
        <v>864.90000000000009</v>
      </c>
      <c r="AI337" s="979">
        <f>_xlfn.XLOOKUP($D337,Help2!$D:$D,Help2!AF:AF)</f>
        <v>3574.9199999999996</v>
      </c>
      <c r="AJ337" s="979">
        <f>_xlfn.XLOOKUP($D337,Help2!$D:$D,Help2!AG:AG)</f>
        <v>387.34975144203634</v>
      </c>
      <c r="AK337" s="979">
        <f>_xlfn.XLOOKUP($D337,Help2!$D:$D,Help2!AH:AH)</f>
        <v>8235.2638478756635</v>
      </c>
      <c r="AL337" s="979">
        <f>_xlfn.XLOOKUP($D337,Help2!$D:$D,Help2!AI:AI)</f>
        <v>688</v>
      </c>
      <c r="AM337" s="979">
        <f>_xlfn.XLOOKUP($D337,Help2!$D:$D,Help2!AJ:AJ)</f>
        <v>0</v>
      </c>
      <c r="AN337" s="979">
        <f>_xlfn.XLOOKUP($D337,Help2!$D:$D,Help2!AK:AK)</f>
        <v>0</v>
      </c>
    </row>
    <row r="338" spans="1:40" x14ac:dyDescent="0.2">
      <c r="A338" s="1">
        <v>45262</v>
      </c>
      <c r="B338">
        <f t="shared" si="34"/>
        <v>12</v>
      </c>
      <c r="C338">
        <f t="shared" si="35"/>
        <v>2023</v>
      </c>
      <c r="D338" s="872" t="str">
        <f t="shared" ref="D338:D401" si="40">CONCATENATE(TEXT(A338,"MM"),"´",TEXT(A338,"JJJJ"))</f>
        <v>12´2023</v>
      </c>
      <c r="F338" s="2">
        <f t="shared" si="37"/>
        <v>24</v>
      </c>
      <c r="G338" s="3">
        <f t="shared" si="38"/>
        <v>3.460207612456747E-2</v>
      </c>
      <c r="H338" s="5">
        <f t="shared" si="39"/>
        <v>1</v>
      </c>
      <c r="I338" s="979">
        <f>_xlfn.XLOOKUP($D338,Help2!$D:$D,Help2!H:H)</f>
        <v>18826</v>
      </c>
      <c r="J338" s="979">
        <f>_xlfn.XLOOKUP($D338,Help2!$D:$D,Help2!I:I)</f>
        <v>11197</v>
      </c>
      <c r="K338" s="979">
        <f>_xlfn.XLOOKUP($D338,Help2!$D:$D,Help2!J:J)</f>
        <v>3175</v>
      </c>
      <c r="L338" s="979">
        <f>_xlfn.XLOOKUP($D338,Help2!$D:$D,Help2!K:K)</f>
        <v>3139</v>
      </c>
      <c r="M338" s="979">
        <f>_xlfn.XLOOKUP($D338,Help2!$D:$D,Help2!L:L)</f>
        <v>8348.8550342770541</v>
      </c>
      <c r="N338" s="979">
        <f>_xlfn.XLOOKUP($D338,Help2!$D:$D,Help2!M:M)</f>
        <v>9912.9949356138568</v>
      </c>
      <c r="P338" s="979">
        <f>_xlfn.XLOOKUP($D338,Help2!$D:$D,Help2!F:F)</f>
        <v>693.6</v>
      </c>
      <c r="Q338" s="979">
        <f t="shared" si="33"/>
        <v>744</v>
      </c>
      <c r="R338" s="979">
        <f>_xlfn.XLOOKUP($D338,Help2!$D:$D,Help2!N:N)</f>
        <v>8348.8550342770541</v>
      </c>
      <c r="S338" s="979">
        <f>_xlfn.XLOOKUP($D338,Help2!$D:$D,Help2!O:O)</f>
        <v>8223.5380811921186</v>
      </c>
      <c r="T338" s="979">
        <f>_xlfn.XLOOKUP($D338,Help2!$D:$D,Help2!P:P)</f>
        <v>1000</v>
      </c>
      <c r="U338" s="979">
        <f>_xlfn.XLOOKUP($D338,Help2!$D:$D,Help2!Q:Q)</f>
        <v>250</v>
      </c>
      <c r="V338" s="979">
        <f>_xlfn.XLOOKUP($D338,Help2!$D:$D,Help2!R:R)</f>
        <v>60</v>
      </c>
      <c r="W338" s="979">
        <f>_xlfn.XLOOKUP($D338,Help2!$D:$D,Help2!S:S)</f>
        <v>22500</v>
      </c>
      <c r="Y338" s="979">
        <f>_xlfn.XLOOKUP($D338,Help2!$D:$D,Help2!V:V)</f>
        <v>7750</v>
      </c>
      <c r="Z338" s="979">
        <f>_xlfn.XLOOKUP($D338,Help2!$D:$D,Help2!W:W)</f>
        <v>3447</v>
      </c>
      <c r="AA338" s="979">
        <f>_xlfn.XLOOKUP($D338,Help2!$D:$D,Help2!X:X)</f>
        <v>0</v>
      </c>
      <c r="AB338" s="979">
        <f>_xlfn.XLOOKUP($D338,Help2!$D:$D,Help2!Y:Y)</f>
        <v>6314</v>
      </c>
      <c r="AC338" s="979">
        <f>_xlfn.XLOOKUP($D338,Help2!$D:$D,Help2!Z:Z)</f>
        <v>1315</v>
      </c>
      <c r="AD338" s="979">
        <f>_xlfn.XLOOKUP($D338,Help2!$D:$D,Help2!AA:AA)</f>
        <v>1232.6460468000002</v>
      </c>
      <c r="AE338" s="979">
        <f>_xlfn.XLOOKUP($D338,Help2!$D:$D,Help2!AB:AB)</f>
        <v>840</v>
      </c>
      <c r="AF338" s="979">
        <f>_xlfn.XLOOKUP($D338,Help2!$D:$D,Help2!AC:AC)</f>
        <v>655</v>
      </c>
      <c r="AG338" s="979">
        <f>_xlfn.XLOOKUP($D338,Help2!$D:$D,Help2!AD:AD)</f>
        <v>320</v>
      </c>
      <c r="AH338" s="979">
        <f>_xlfn.XLOOKUP($D338,Help2!$D:$D,Help2!AE:AE)</f>
        <v>864.90000000000009</v>
      </c>
      <c r="AI338" s="979">
        <f>_xlfn.XLOOKUP($D338,Help2!$D:$D,Help2!AF:AF)</f>
        <v>3574.9199999999996</v>
      </c>
      <c r="AJ338" s="979">
        <f>_xlfn.XLOOKUP($D338,Help2!$D:$D,Help2!AG:AG)</f>
        <v>387.34975144203634</v>
      </c>
      <c r="AK338" s="979">
        <f>_xlfn.XLOOKUP($D338,Help2!$D:$D,Help2!AH:AH)</f>
        <v>8235.2638478756635</v>
      </c>
      <c r="AL338" s="979">
        <f>_xlfn.XLOOKUP($D338,Help2!$D:$D,Help2!AI:AI)</f>
        <v>688</v>
      </c>
      <c r="AM338" s="979">
        <f>_xlfn.XLOOKUP($D338,Help2!$D:$D,Help2!AJ:AJ)</f>
        <v>0</v>
      </c>
      <c r="AN338" s="979">
        <f>_xlfn.XLOOKUP($D338,Help2!$D:$D,Help2!AK:AK)</f>
        <v>0</v>
      </c>
    </row>
    <row r="339" spans="1:40" x14ac:dyDescent="0.2">
      <c r="A339" s="1">
        <v>45263</v>
      </c>
      <c r="B339">
        <f t="shared" si="34"/>
        <v>12</v>
      </c>
      <c r="C339">
        <f t="shared" si="35"/>
        <v>2023</v>
      </c>
      <c r="D339" s="872" t="str">
        <f t="shared" si="40"/>
        <v>12´2023</v>
      </c>
      <c r="F339" s="2">
        <f t="shared" si="37"/>
        <v>24</v>
      </c>
      <c r="G339" s="3">
        <f t="shared" si="38"/>
        <v>3.460207612456747E-2</v>
      </c>
      <c r="H339" s="5">
        <f t="shared" si="39"/>
        <v>1</v>
      </c>
      <c r="I339" s="979">
        <f>_xlfn.XLOOKUP($D339,Help2!$D:$D,Help2!H:H)</f>
        <v>18826</v>
      </c>
      <c r="J339" s="979">
        <f>_xlfn.XLOOKUP($D339,Help2!$D:$D,Help2!I:I)</f>
        <v>11197</v>
      </c>
      <c r="K339" s="979">
        <f>_xlfn.XLOOKUP($D339,Help2!$D:$D,Help2!J:J)</f>
        <v>3175</v>
      </c>
      <c r="L339" s="979">
        <f>_xlfn.XLOOKUP($D339,Help2!$D:$D,Help2!K:K)</f>
        <v>3139</v>
      </c>
      <c r="M339" s="979">
        <f>_xlfn.XLOOKUP($D339,Help2!$D:$D,Help2!L:L)</f>
        <v>8348.8550342770541</v>
      </c>
      <c r="N339" s="979">
        <f>_xlfn.XLOOKUP($D339,Help2!$D:$D,Help2!M:M)</f>
        <v>9912.9949356138568</v>
      </c>
      <c r="P339" s="979">
        <f>_xlfn.XLOOKUP($D339,Help2!$D:$D,Help2!F:F)</f>
        <v>693.6</v>
      </c>
      <c r="Q339" s="979">
        <f t="shared" si="33"/>
        <v>744</v>
      </c>
      <c r="R339" s="979">
        <f>_xlfn.XLOOKUP($D339,Help2!$D:$D,Help2!N:N)</f>
        <v>8348.8550342770541</v>
      </c>
      <c r="S339" s="979">
        <f>_xlfn.XLOOKUP($D339,Help2!$D:$D,Help2!O:O)</f>
        <v>8223.5380811921186</v>
      </c>
      <c r="T339" s="979">
        <f>_xlfn.XLOOKUP($D339,Help2!$D:$D,Help2!P:P)</f>
        <v>1000</v>
      </c>
      <c r="U339" s="979">
        <f>_xlfn.XLOOKUP($D339,Help2!$D:$D,Help2!Q:Q)</f>
        <v>250</v>
      </c>
      <c r="V339" s="979">
        <f>_xlfn.XLOOKUP($D339,Help2!$D:$D,Help2!R:R)</f>
        <v>60</v>
      </c>
      <c r="W339" s="979">
        <f>_xlfn.XLOOKUP($D339,Help2!$D:$D,Help2!S:S)</f>
        <v>22500</v>
      </c>
      <c r="Y339" s="979">
        <f>_xlfn.XLOOKUP($D339,Help2!$D:$D,Help2!V:V)</f>
        <v>7750</v>
      </c>
      <c r="Z339" s="979">
        <f>_xlfn.XLOOKUP($D339,Help2!$D:$D,Help2!W:W)</f>
        <v>3447</v>
      </c>
      <c r="AA339" s="979">
        <f>_xlfn.XLOOKUP($D339,Help2!$D:$D,Help2!X:X)</f>
        <v>0</v>
      </c>
      <c r="AB339" s="979">
        <f>_xlfn.XLOOKUP($D339,Help2!$D:$D,Help2!Y:Y)</f>
        <v>6314</v>
      </c>
      <c r="AC339" s="979">
        <f>_xlfn.XLOOKUP($D339,Help2!$D:$D,Help2!Z:Z)</f>
        <v>1315</v>
      </c>
      <c r="AD339" s="979">
        <f>_xlfn.XLOOKUP($D339,Help2!$D:$D,Help2!AA:AA)</f>
        <v>1232.6460468000002</v>
      </c>
      <c r="AE339" s="979">
        <f>_xlfn.XLOOKUP($D339,Help2!$D:$D,Help2!AB:AB)</f>
        <v>840</v>
      </c>
      <c r="AF339" s="979">
        <f>_xlfn.XLOOKUP($D339,Help2!$D:$D,Help2!AC:AC)</f>
        <v>655</v>
      </c>
      <c r="AG339" s="979">
        <f>_xlfn.XLOOKUP($D339,Help2!$D:$D,Help2!AD:AD)</f>
        <v>320</v>
      </c>
      <c r="AH339" s="979">
        <f>_xlfn.XLOOKUP($D339,Help2!$D:$D,Help2!AE:AE)</f>
        <v>864.90000000000009</v>
      </c>
      <c r="AI339" s="979">
        <f>_xlfn.XLOOKUP($D339,Help2!$D:$D,Help2!AF:AF)</f>
        <v>3574.9199999999996</v>
      </c>
      <c r="AJ339" s="979">
        <f>_xlfn.XLOOKUP($D339,Help2!$D:$D,Help2!AG:AG)</f>
        <v>387.34975144203634</v>
      </c>
      <c r="AK339" s="979">
        <f>_xlfn.XLOOKUP($D339,Help2!$D:$D,Help2!AH:AH)</f>
        <v>8235.2638478756635</v>
      </c>
      <c r="AL339" s="979">
        <f>_xlfn.XLOOKUP($D339,Help2!$D:$D,Help2!AI:AI)</f>
        <v>688</v>
      </c>
      <c r="AM339" s="979">
        <f>_xlfn.XLOOKUP($D339,Help2!$D:$D,Help2!AJ:AJ)</f>
        <v>0</v>
      </c>
      <c r="AN339" s="979">
        <f>_xlfn.XLOOKUP($D339,Help2!$D:$D,Help2!AK:AK)</f>
        <v>0</v>
      </c>
    </row>
    <row r="340" spans="1:40" x14ac:dyDescent="0.2">
      <c r="A340" s="1">
        <v>45264</v>
      </c>
      <c r="B340">
        <f t="shared" si="34"/>
        <v>12</v>
      </c>
      <c r="C340">
        <f t="shared" si="35"/>
        <v>2023</v>
      </c>
      <c r="D340" s="872" t="str">
        <f t="shared" si="40"/>
        <v>12´2023</v>
      </c>
      <c r="E340" s="867">
        <v>2</v>
      </c>
      <c r="F340" s="2">
        <f t="shared" si="37"/>
        <v>22</v>
      </c>
      <c r="G340" s="3">
        <f t="shared" si="38"/>
        <v>3.1718569780853516E-2</v>
      </c>
      <c r="H340" s="5">
        <f t="shared" si="39"/>
        <v>0.91666666666666663</v>
      </c>
      <c r="I340" s="979">
        <f>_xlfn.XLOOKUP($D340,Help2!$D:$D,Help2!H:H)</f>
        <v>18826</v>
      </c>
      <c r="J340" s="979">
        <f>_xlfn.XLOOKUP($D340,Help2!$D:$D,Help2!I:I)</f>
        <v>11197</v>
      </c>
      <c r="K340" s="979">
        <f>_xlfn.XLOOKUP($D340,Help2!$D:$D,Help2!J:J)</f>
        <v>3175</v>
      </c>
      <c r="L340" s="979">
        <f>_xlfn.XLOOKUP($D340,Help2!$D:$D,Help2!K:K)</f>
        <v>3139</v>
      </c>
      <c r="M340" s="979">
        <f>_xlfn.XLOOKUP($D340,Help2!$D:$D,Help2!L:L)</f>
        <v>8348.8550342770541</v>
      </c>
      <c r="N340" s="979">
        <f>_xlfn.XLOOKUP($D340,Help2!$D:$D,Help2!M:M)</f>
        <v>9912.9949356138568</v>
      </c>
      <c r="P340" s="979">
        <f>_xlfn.XLOOKUP($D340,Help2!$D:$D,Help2!F:F)</f>
        <v>693.6</v>
      </c>
      <c r="Q340" s="979">
        <f t="shared" si="33"/>
        <v>744</v>
      </c>
      <c r="R340" s="979">
        <f>_xlfn.XLOOKUP($D340,Help2!$D:$D,Help2!N:N)</f>
        <v>8348.8550342770541</v>
      </c>
      <c r="S340" s="979">
        <f>_xlfn.XLOOKUP($D340,Help2!$D:$D,Help2!O:O)</f>
        <v>8223.5380811921186</v>
      </c>
      <c r="T340" s="979">
        <f>_xlfn.XLOOKUP($D340,Help2!$D:$D,Help2!P:P)</f>
        <v>1000</v>
      </c>
      <c r="U340" s="979">
        <f>_xlfn.XLOOKUP($D340,Help2!$D:$D,Help2!Q:Q)</f>
        <v>250</v>
      </c>
      <c r="V340" s="979">
        <f>_xlfn.XLOOKUP($D340,Help2!$D:$D,Help2!R:R)</f>
        <v>60</v>
      </c>
      <c r="W340" s="979">
        <f>_xlfn.XLOOKUP($D340,Help2!$D:$D,Help2!S:S)</f>
        <v>22500</v>
      </c>
      <c r="Y340" s="979">
        <f>_xlfn.XLOOKUP($D340,Help2!$D:$D,Help2!V:V)</f>
        <v>7750</v>
      </c>
      <c r="Z340" s="979">
        <f>_xlfn.XLOOKUP($D340,Help2!$D:$D,Help2!W:W)</f>
        <v>3447</v>
      </c>
      <c r="AA340" s="979">
        <f>_xlfn.XLOOKUP($D340,Help2!$D:$D,Help2!X:X)</f>
        <v>0</v>
      </c>
      <c r="AB340" s="979">
        <f>_xlfn.XLOOKUP($D340,Help2!$D:$D,Help2!Y:Y)</f>
        <v>6314</v>
      </c>
      <c r="AC340" s="979">
        <f>_xlfn.XLOOKUP($D340,Help2!$D:$D,Help2!Z:Z)</f>
        <v>1315</v>
      </c>
      <c r="AD340" s="979">
        <f>_xlfn.XLOOKUP($D340,Help2!$D:$D,Help2!AA:AA)</f>
        <v>1232.6460468000002</v>
      </c>
      <c r="AE340" s="979">
        <f>_xlfn.XLOOKUP($D340,Help2!$D:$D,Help2!AB:AB)</f>
        <v>840</v>
      </c>
      <c r="AF340" s="979">
        <f>_xlfn.XLOOKUP($D340,Help2!$D:$D,Help2!AC:AC)</f>
        <v>655</v>
      </c>
      <c r="AG340" s="979">
        <f>_xlfn.XLOOKUP($D340,Help2!$D:$D,Help2!AD:AD)</f>
        <v>320</v>
      </c>
      <c r="AH340" s="979">
        <f>_xlfn.XLOOKUP($D340,Help2!$D:$D,Help2!AE:AE)</f>
        <v>864.90000000000009</v>
      </c>
      <c r="AI340" s="979">
        <f>_xlfn.XLOOKUP($D340,Help2!$D:$D,Help2!AF:AF)</f>
        <v>3574.9199999999996</v>
      </c>
      <c r="AJ340" s="979">
        <f>_xlfn.XLOOKUP($D340,Help2!$D:$D,Help2!AG:AG)</f>
        <v>387.34975144203634</v>
      </c>
      <c r="AK340" s="979">
        <f>_xlfn.XLOOKUP($D340,Help2!$D:$D,Help2!AH:AH)</f>
        <v>8235.2638478756635</v>
      </c>
      <c r="AL340" s="979">
        <f>_xlfn.XLOOKUP($D340,Help2!$D:$D,Help2!AI:AI)</f>
        <v>688</v>
      </c>
      <c r="AM340" s="979">
        <f>_xlfn.XLOOKUP($D340,Help2!$D:$D,Help2!AJ:AJ)</f>
        <v>0</v>
      </c>
      <c r="AN340" s="979">
        <f>_xlfn.XLOOKUP($D340,Help2!$D:$D,Help2!AK:AK)</f>
        <v>0</v>
      </c>
    </row>
    <row r="341" spans="1:40" x14ac:dyDescent="0.2">
      <c r="A341" s="1">
        <v>45265</v>
      </c>
      <c r="B341">
        <f t="shared" si="34"/>
        <v>12</v>
      </c>
      <c r="C341">
        <f t="shared" si="35"/>
        <v>2023</v>
      </c>
      <c r="D341" s="872" t="str">
        <f t="shared" si="40"/>
        <v>12´2023</v>
      </c>
      <c r="E341" s="867">
        <v>24</v>
      </c>
      <c r="F341" s="2">
        <f t="shared" si="37"/>
        <v>0</v>
      </c>
      <c r="G341" s="3">
        <f t="shared" si="38"/>
        <v>0</v>
      </c>
      <c r="H341" s="5">
        <f t="shared" si="39"/>
        <v>0</v>
      </c>
      <c r="I341" s="979">
        <f>_xlfn.XLOOKUP($D341,Help2!$D:$D,Help2!H:H)</f>
        <v>18826</v>
      </c>
      <c r="J341" s="979">
        <f>_xlfn.XLOOKUP($D341,Help2!$D:$D,Help2!I:I)</f>
        <v>11197</v>
      </c>
      <c r="K341" s="979">
        <f>_xlfn.XLOOKUP($D341,Help2!$D:$D,Help2!J:J)</f>
        <v>3175</v>
      </c>
      <c r="L341" s="979">
        <f>_xlfn.XLOOKUP($D341,Help2!$D:$D,Help2!K:K)</f>
        <v>3139</v>
      </c>
      <c r="M341" s="979">
        <f>_xlfn.XLOOKUP($D341,Help2!$D:$D,Help2!L:L)</f>
        <v>8348.8550342770541</v>
      </c>
      <c r="N341" s="979">
        <f>_xlfn.XLOOKUP($D341,Help2!$D:$D,Help2!M:M)</f>
        <v>9912.9949356138568</v>
      </c>
      <c r="P341" s="979">
        <f>_xlfn.XLOOKUP($D341,Help2!$D:$D,Help2!F:F)</f>
        <v>693.6</v>
      </c>
      <c r="Q341" s="979">
        <f t="shared" ref="Q341:Q404" si="41">(EOMONTH(A341,0)-EOMONTH(A341,-1))*24</f>
        <v>744</v>
      </c>
      <c r="R341" s="979">
        <f>_xlfn.XLOOKUP($D341,Help2!$D:$D,Help2!N:N)</f>
        <v>8348.8550342770541</v>
      </c>
      <c r="S341" s="979">
        <f>_xlfn.XLOOKUP($D341,Help2!$D:$D,Help2!O:O)</f>
        <v>8223.5380811921186</v>
      </c>
      <c r="T341" s="979">
        <f>_xlfn.XLOOKUP($D341,Help2!$D:$D,Help2!P:P)</f>
        <v>1000</v>
      </c>
      <c r="U341" s="979">
        <f>_xlfn.XLOOKUP($D341,Help2!$D:$D,Help2!Q:Q)</f>
        <v>250</v>
      </c>
      <c r="V341" s="979">
        <f>_xlfn.XLOOKUP($D341,Help2!$D:$D,Help2!R:R)</f>
        <v>60</v>
      </c>
      <c r="W341" s="979">
        <f>_xlfn.XLOOKUP($D341,Help2!$D:$D,Help2!S:S)</f>
        <v>22500</v>
      </c>
      <c r="Y341" s="979">
        <f>_xlfn.XLOOKUP($D341,Help2!$D:$D,Help2!V:V)</f>
        <v>7750</v>
      </c>
      <c r="Z341" s="979">
        <f>_xlfn.XLOOKUP($D341,Help2!$D:$D,Help2!W:W)</f>
        <v>3447</v>
      </c>
      <c r="AA341" s="979">
        <f>_xlfn.XLOOKUP($D341,Help2!$D:$D,Help2!X:X)</f>
        <v>0</v>
      </c>
      <c r="AB341" s="979">
        <f>_xlfn.XLOOKUP($D341,Help2!$D:$D,Help2!Y:Y)</f>
        <v>6314</v>
      </c>
      <c r="AC341" s="979">
        <f>_xlfn.XLOOKUP($D341,Help2!$D:$D,Help2!Z:Z)</f>
        <v>1315</v>
      </c>
      <c r="AD341" s="979">
        <f>_xlfn.XLOOKUP($D341,Help2!$D:$D,Help2!AA:AA)</f>
        <v>1232.6460468000002</v>
      </c>
      <c r="AE341" s="979">
        <f>_xlfn.XLOOKUP($D341,Help2!$D:$D,Help2!AB:AB)</f>
        <v>840</v>
      </c>
      <c r="AF341" s="979">
        <f>_xlfn.XLOOKUP($D341,Help2!$D:$D,Help2!AC:AC)</f>
        <v>655</v>
      </c>
      <c r="AG341" s="979">
        <f>_xlfn.XLOOKUP($D341,Help2!$D:$D,Help2!AD:AD)</f>
        <v>320</v>
      </c>
      <c r="AH341" s="979">
        <f>_xlfn.XLOOKUP($D341,Help2!$D:$D,Help2!AE:AE)</f>
        <v>864.90000000000009</v>
      </c>
      <c r="AI341" s="979">
        <f>_xlfn.XLOOKUP($D341,Help2!$D:$D,Help2!AF:AF)</f>
        <v>3574.9199999999996</v>
      </c>
      <c r="AJ341" s="979">
        <f>_xlfn.XLOOKUP($D341,Help2!$D:$D,Help2!AG:AG)</f>
        <v>387.34975144203634</v>
      </c>
      <c r="AK341" s="979">
        <f>_xlfn.XLOOKUP($D341,Help2!$D:$D,Help2!AH:AH)</f>
        <v>8235.2638478756635</v>
      </c>
      <c r="AL341" s="979">
        <f>_xlfn.XLOOKUP($D341,Help2!$D:$D,Help2!AI:AI)</f>
        <v>688</v>
      </c>
      <c r="AM341" s="979">
        <f>_xlfn.XLOOKUP($D341,Help2!$D:$D,Help2!AJ:AJ)</f>
        <v>0</v>
      </c>
      <c r="AN341" s="979">
        <f>_xlfn.XLOOKUP($D341,Help2!$D:$D,Help2!AK:AK)</f>
        <v>0</v>
      </c>
    </row>
    <row r="342" spans="1:40" x14ac:dyDescent="0.2">
      <c r="A342" s="1">
        <v>45266</v>
      </c>
      <c r="B342">
        <f t="shared" si="34"/>
        <v>12</v>
      </c>
      <c r="C342">
        <f t="shared" si="35"/>
        <v>2023</v>
      </c>
      <c r="D342" s="872" t="str">
        <f t="shared" si="40"/>
        <v>12´2023</v>
      </c>
      <c r="E342" s="867">
        <v>12.4</v>
      </c>
      <c r="F342" s="2">
        <f t="shared" si="37"/>
        <v>11.6</v>
      </c>
      <c r="G342" s="3">
        <f t="shared" si="38"/>
        <v>1.6724336793540944E-2</v>
      </c>
      <c r="H342" s="5">
        <f t="shared" si="39"/>
        <v>0.48333333333333334</v>
      </c>
      <c r="I342" s="979">
        <f>_xlfn.XLOOKUP($D342,Help2!$D:$D,Help2!H:H)</f>
        <v>18826</v>
      </c>
      <c r="J342" s="979">
        <f>_xlfn.XLOOKUP($D342,Help2!$D:$D,Help2!I:I)</f>
        <v>11197</v>
      </c>
      <c r="K342" s="979">
        <f>_xlfn.XLOOKUP($D342,Help2!$D:$D,Help2!J:J)</f>
        <v>3175</v>
      </c>
      <c r="L342" s="979">
        <f>_xlfn.XLOOKUP($D342,Help2!$D:$D,Help2!K:K)</f>
        <v>3139</v>
      </c>
      <c r="M342" s="979">
        <f>_xlfn.XLOOKUP($D342,Help2!$D:$D,Help2!L:L)</f>
        <v>8348.8550342770541</v>
      </c>
      <c r="N342" s="979">
        <f>_xlfn.XLOOKUP($D342,Help2!$D:$D,Help2!M:M)</f>
        <v>9912.9949356138568</v>
      </c>
      <c r="P342" s="979">
        <f>_xlfn.XLOOKUP($D342,Help2!$D:$D,Help2!F:F)</f>
        <v>693.6</v>
      </c>
      <c r="Q342" s="979">
        <f t="shared" si="41"/>
        <v>744</v>
      </c>
      <c r="R342" s="979">
        <f>_xlfn.XLOOKUP($D342,Help2!$D:$D,Help2!N:N)</f>
        <v>8348.8550342770541</v>
      </c>
      <c r="S342" s="979">
        <f>_xlfn.XLOOKUP($D342,Help2!$D:$D,Help2!O:O)</f>
        <v>8223.5380811921186</v>
      </c>
      <c r="T342" s="979">
        <f>_xlfn.XLOOKUP($D342,Help2!$D:$D,Help2!P:P)</f>
        <v>1000</v>
      </c>
      <c r="U342" s="979">
        <f>_xlfn.XLOOKUP($D342,Help2!$D:$D,Help2!Q:Q)</f>
        <v>250</v>
      </c>
      <c r="V342" s="979">
        <f>_xlfn.XLOOKUP($D342,Help2!$D:$D,Help2!R:R)</f>
        <v>60</v>
      </c>
      <c r="W342" s="979">
        <f>_xlfn.XLOOKUP($D342,Help2!$D:$D,Help2!S:S)</f>
        <v>22500</v>
      </c>
      <c r="Y342" s="979">
        <f>_xlfn.XLOOKUP($D342,Help2!$D:$D,Help2!V:V)</f>
        <v>7750</v>
      </c>
      <c r="Z342" s="979">
        <f>_xlfn.XLOOKUP($D342,Help2!$D:$D,Help2!W:W)</f>
        <v>3447</v>
      </c>
      <c r="AA342" s="979">
        <f>_xlfn.XLOOKUP($D342,Help2!$D:$D,Help2!X:X)</f>
        <v>0</v>
      </c>
      <c r="AB342" s="979">
        <f>_xlfn.XLOOKUP($D342,Help2!$D:$D,Help2!Y:Y)</f>
        <v>6314</v>
      </c>
      <c r="AC342" s="979">
        <f>_xlfn.XLOOKUP($D342,Help2!$D:$D,Help2!Z:Z)</f>
        <v>1315</v>
      </c>
      <c r="AD342" s="979">
        <f>_xlfn.XLOOKUP($D342,Help2!$D:$D,Help2!AA:AA)</f>
        <v>1232.6460468000002</v>
      </c>
      <c r="AE342" s="979">
        <f>_xlfn.XLOOKUP($D342,Help2!$D:$D,Help2!AB:AB)</f>
        <v>840</v>
      </c>
      <c r="AF342" s="979">
        <f>_xlfn.XLOOKUP($D342,Help2!$D:$D,Help2!AC:AC)</f>
        <v>655</v>
      </c>
      <c r="AG342" s="979">
        <f>_xlfn.XLOOKUP($D342,Help2!$D:$D,Help2!AD:AD)</f>
        <v>320</v>
      </c>
      <c r="AH342" s="979">
        <f>_xlfn.XLOOKUP($D342,Help2!$D:$D,Help2!AE:AE)</f>
        <v>864.90000000000009</v>
      </c>
      <c r="AI342" s="979">
        <f>_xlfn.XLOOKUP($D342,Help2!$D:$D,Help2!AF:AF)</f>
        <v>3574.9199999999996</v>
      </c>
      <c r="AJ342" s="979">
        <f>_xlfn.XLOOKUP($D342,Help2!$D:$D,Help2!AG:AG)</f>
        <v>387.34975144203634</v>
      </c>
      <c r="AK342" s="979">
        <f>_xlfn.XLOOKUP($D342,Help2!$D:$D,Help2!AH:AH)</f>
        <v>8235.2638478756635</v>
      </c>
      <c r="AL342" s="979">
        <f>_xlfn.XLOOKUP($D342,Help2!$D:$D,Help2!AI:AI)</f>
        <v>688</v>
      </c>
      <c r="AM342" s="979">
        <f>_xlfn.XLOOKUP($D342,Help2!$D:$D,Help2!AJ:AJ)</f>
        <v>0</v>
      </c>
      <c r="AN342" s="979">
        <f>_xlfn.XLOOKUP($D342,Help2!$D:$D,Help2!AK:AK)</f>
        <v>0</v>
      </c>
    </row>
    <row r="343" spans="1:40" x14ac:dyDescent="0.2">
      <c r="A343" s="1">
        <v>45267</v>
      </c>
      <c r="B343">
        <f t="shared" si="34"/>
        <v>12</v>
      </c>
      <c r="C343">
        <f t="shared" si="35"/>
        <v>2023</v>
      </c>
      <c r="D343" s="872" t="str">
        <f t="shared" si="40"/>
        <v>12´2023</v>
      </c>
      <c r="F343" s="2">
        <f t="shared" si="37"/>
        <v>24</v>
      </c>
      <c r="G343" s="3">
        <f t="shared" si="38"/>
        <v>3.460207612456747E-2</v>
      </c>
      <c r="H343" s="5">
        <f t="shared" si="39"/>
        <v>1</v>
      </c>
      <c r="I343" s="979">
        <f>_xlfn.XLOOKUP($D343,Help2!$D:$D,Help2!H:H)</f>
        <v>18826</v>
      </c>
      <c r="J343" s="979">
        <f>_xlfn.XLOOKUP($D343,Help2!$D:$D,Help2!I:I)</f>
        <v>11197</v>
      </c>
      <c r="K343" s="979">
        <f>_xlfn.XLOOKUP($D343,Help2!$D:$D,Help2!J:J)</f>
        <v>3175</v>
      </c>
      <c r="L343" s="979">
        <f>_xlfn.XLOOKUP($D343,Help2!$D:$D,Help2!K:K)</f>
        <v>3139</v>
      </c>
      <c r="M343" s="979">
        <f>_xlfn.XLOOKUP($D343,Help2!$D:$D,Help2!L:L)</f>
        <v>8348.8550342770541</v>
      </c>
      <c r="N343" s="979">
        <f>_xlfn.XLOOKUP($D343,Help2!$D:$D,Help2!M:M)</f>
        <v>9912.9949356138568</v>
      </c>
      <c r="P343" s="979">
        <f>_xlfn.XLOOKUP($D343,Help2!$D:$D,Help2!F:F)</f>
        <v>693.6</v>
      </c>
      <c r="Q343" s="979">
        <f t="shared" si="41"/>
        <v>744</v>
      </c>
      <c r="R343" s="979">
        <f>_xlfn.XLOOKUP($D343,Help2!$D:$D,Help2!N:N)</f>
        <v>8348.8550342770541</v>
      </c>
      <c r="S343" s="979">
        <f>_xlfn.XLOOKUP($D343,Help2!$D:$D,Help2!O:O)</f>
        <v>8223.5380811921186</v>
      </c>
      <c r="T343" s="979">
        <f>_xlfn.XLOOKUP($D343,Help2!$D:$D,Help2!P:P)</f>
        <v>1000</v>
      </c>
      <c r="U343" s="979">
        <f>_xlfn.XLOOKUP($D343,Help2!$D:$D,Help2!Q:Q)</f>
        <v>250</v>
      </c>
      <c r="V343" s="979">
        <f>_xlfn.XLOOKUP($D343,Help2!$D:$D,Help2!R:R)</f>
        <v>60</v>
      </c>
      <c r="W343" s="979">
        <f>_xlfn.XLOOKUP($D343,Help2!$D:$D,Help2!S:S)</f>
        <v>22500</v>
      </c>
      <c r="Y343" s="979">
        <f>_xlfn.XLOOKUP($D343,Help2!$D:$D,Help2!V:V)</f>
        <v>7750</v>
      </c>
      <c r="Z343" s="979">
        <f>_xlfn.XLOOKUP($D343,Help2!$D:$D,Help2!W:W)</f>
        <v>3447</v>
      </c>
      <c r="AA343" s="979">
        <f>_xlfn.XLOOKUP($D343,Help2!$D:$D,Help2!X:X)</f>
        <v>0</v>
      </c>
      <c r="AB343" s="979">
        <f>_xlfn.XLOOKUP($D343,Help2!$D:$D,Help2!Y:Y)</f>
        <v>6314</v>
      </c>
      <c r="AC343" s="979">
        <f>_xlfn.XLOOKUP($D343,Help2!$D:$D,Help2!Z:Z)</f>
        <v>1315</v>
      </c>
      <c r="AD343" s="979">
        <f>_xlfn.XLOOKUP($D343,Help2!$D:$D,Help2!AA:AA)</f>
        <v>1232.6460468000002</v>
      </c>
      <c r="AE343" s="979">
        <f>_xlfn.XLOOKUP($D343,Help2!$D:$D,Help2!AB:AB)</f>
        <v>840</v>
      </c>
      <c r="AF343" s="979">
        <f>_xlfn.XLOOKUP($D343,Help2!$D:$D,Help2!AC:AC)</f>
        <v>655</v>
      </c>
      <c r="AG343" s="979">
        <f>_xlfn.XLOOKUP($D343,Help2!$D:$D,Help2!AD:AD)</f>
        <v>320</v>
      </c>
      <c r="AH343" s="979">
        <f>_xlfn.XLOOKUP($D343,Help2!$D:$D,Help2!AE:AE)</f>
        <v>864.90000000000009</v>
      </c>
      <c r="AI343" s="979">
        <f>_xlfn.XLOOKUP($D343,Help2!$D:$D,Help2!AF:AF)</f>
        <v>3574.9199999999996</v>
      </c>
      <c r="AJ343" s="979">
        <f>_xlfn.XLOOKUP($D343,Help2!$D:$D,Help2!AG:AG)</f>
        <v>387.34975144203634</v>
      </c>
      <c r="AK343" s="979">
        <f>_xlfn.XLOOKUP($D343,Help2!$D:$D,Help2!AH:AH)</f>
        <v>8235.2638478756635</v>
      </c>
      <c r="AL343" s="979">
        <f>_xlfn.XLOOKUP($D343,Help2!$D:$D,Help2!AI:AI)</f>
        <v>688</v>
      </c>
      <c r="AM343" s="979">
        <f>_xlfn.XLOOKUP($D343,Help2!$D:$D,Help2!AJ:AJ)</f>
        <v>0</v>
      </c>
      <c r="AN343" s="979">
        <f>_xlfn.XLOOKUP($D343,Help2!$D:$D,Help2!AK:AK)</f>
        <v>0</v>
      </c>
    </row>
    <row r="344" spans="1:40" x14ac:dyDescent="0.2">
      <c r="A344" s="1">
        <v>45268</v>
      </c>
      <c r="B344">
        <f t="shared" si="34"/>
        <v>12</v>
      </c>
      <c r="C344">
        <f t="shared" si="35"/>
        <v>2023</v>
      </c>
      <c r="D344" s="872" t="str">
        <f t="shared" si="40"/>
        <v>12´2023</v>
      </c>
      <c r="F344" s="2">
        <f t="shared" si="37"/>
        <v>24</v>
      </c>
      <c r="G344" s="3">
        <f t="shared" si="38"/>
        <v>3.460207612456747E-2</v>
      </c>
      <c r="H344" s="5">
        <f t="shared" si="39"/>
        <v>1</v>
      </c>
      <c r="I344" s="979">
        <f>_xlfn.XLOOKUP($D344,Help2!$D:$D,Help2!H:H)</f>
        <v>18826</v>
      </c>
      <c r="J344" s="979">
        <f>_xlfn.XLOOKUP($D344,Help2!$D:$D,Help2!I:I)</f>
        <v>11197</v>
      </c>
      <c r="K344" s="979">
        <f>_xlfn.XLOOKUP($D344,Help2!$D:$D,Help2!J:J)</f>
        <v>3175</v>
      </c>
      <c r="L344" s="979">
        <f>_xlfn.XLOOKUP($D344,Help2!$D:$D,Help2!K:K)</f>
        <v>3139</v>
      </c>
      <c r="M344" s="979">
        <f>_xlfn.XLOOKUP($D344,Help2!$D:$D,Help2!L:L)</f>
        <v>8348.8550342770541</v>
      </c>
      <c r="N344" s="979">
        <f>_xlfn.XLOOKUP($D344,Help2!$D:$D,Help2!M:M)</f>
        <v>9912.9949356138568</v>
      </c>
      <c r="P344" s="979">
        <f>_xlfn.XLOOKUP($D344,Help2!$D:$D,Help2!F:F)</f>
        <v>693.6</v>
      </c>
      <c r="Q344" s="979">
        <f t="shared" si="41"/>
        <v>744</v>
      </c>
      <c r="R344" s="979">
        <f>_xlfn.XLOOKUP($D344,Help2!$D:$D,Help2!N:N)</f>
        <v>8348.8550342770541</v>
      </c>
      <c r="S344" s="979">
        <f>_xlfn.XLOOKUP($D344,Help2!$D:$D,Help2!O:O)</f>
        <v>8223.5380811921186</v>
      </c>
      <c r="T344" s="979">
        <f>_xlfn.XLOOKUP($D344,Help2!$D:$D,Help2!P:P)</f>
        <v>1000</v>
      </c>
      <c r="U344" s="979">
        <f>_xlfn.XLOOKUP($D344,Help2!$D:$D,Help2!Q:Q)</f>
        <v>250</v>
      </c>
      <c r="V344" s="979">
        <f>_xlfn.XLOOKUP($D344,Help2!$D:$D,Help2!R:R)</f>
        <v>60</v>
      </c>
      <c r="W344" s="979">
        <f>_xlfn.XLOOKUP($D344,Help2!$D:$D,Help2!S:S)</f>
        <v>22500</v>
      </c>
      <c r="Y344" s="979">
        <f>_xlfn.XLOOKUP($D344,Help2!$D:$D,Help2!V:V)</f>
        <v>7750</v>
      </c>
      <c r="Z344" s="979">
        <f>_xlfn.XLOOKUP($D344,Help2!$D:$D,Help2!W:W)</f>
        <v>3447</v>
      </c>
      <c r="AA344" s="979">
        <f>_xlfn.XLOOKUP($D344,Help2!$D:$D,Help2!X:X)</f>
        <v>0</v>
      </c>
      <c r="AB344" s="979">
        <f>_xlfn.XLOOKUP($D344,Help2!$D:$D,Help2!Y:Y)</f>
        <v>6314</v>
      </c>
      <c r="AC344" s="979">
        <f>_xlfn.XLOOKUP($D344,Help2!$D:$D,Help2!Z:Z)</f>
        <v>1315</v>
      </c>
      <c r="AD344" s="979">
        <f>_xlfn.XLOOKUP($D344,Help2!$D:$D,Help2!AA:AA)</f>
        <v>1232.6460468000002</v>
      </c>
      <c r="AE344" s="979">
        <f>_xlfn.XLOOKUP($D344,Help2!$D:$D,Help2!AB:AB)</f>
        <v>840</v>
      </c>
      <c r="AF344" s="979">
        <f>_xlfn.XLOOKUP($D344,Help2!$D:$D,Help2!AC:AC)</f>
        <v>655</v>
      </c>
      <c r="AG344" s="979">
        <f>_xlfn.XLOOKUP($D344,Help2!$D:$D,Help2!AD:AD)</f>
        <v>320</v>
      </c>
      <c r="AH344" s="979">
        <f>_xlfn.XLOOKUP($D344,Help2!$D:$D,Help2!AE:AE)</f>
        <v>864.90000000000009</v>
      </c>
      <c r="AI344" s="979">
        <f>_xlfn.XLOOKUP($D344,Help2!$D:$D,Help2!AF:AF)</f>
        <v>3574.9199999999996</v>
      </c>
      <c r="AJ344" s="979">
        <f>_xlfn.XLOOKUP($D344,Help2!$D:$D,Help2!AG:AG)</f>
        <v>387.34975144203634</v>
      </c>
      <c r="AK344" s="979">
        <f>_xlfn.XLOOKUP($D344,Help2!$D:$D,Help2!AH:AH)</f>
        <v>8235.2638478756635</v>
      </c>
      <c r="AL344" s="979">
        <f>_xlfn.XLOOKUP($D344,Help2!$D:$D,Help2!AI:AI)</f>
        <v>688</v>
      </c>
      <c r="AM344" s="979">
        <f>_xlfn.XLOOKUP($D344,Help2!$D:$D,Help2!AJ:AJ)</f>
        <v>0</v>
      </c>
      <c r="AN344" s="979">
        <f>_xlfn.XLOOKUP($D344,Help2!$D:$D,Help2!AK:AK)</f>
        <v>0</v>
      </c>
    </row>
    <row r="345" spans="1:40" x14ac:dyDescent="0.2">
      <c r="A345" s="1">
        <v>45269</v>
      </c>
      <c r="B345">
        <f t="shared" si="34"/>
        <v>12</v>
      </c>
      <c r="C345">
        <f t="shared" si="35"/>
        <v>2023</v>
      </c>
      <c r="D345" s="872" t="str">
        <f t="shared" si="40"/>
        <v>12´2023</v>
      </c>
      <c r="F345" s="2">
        <f t="shared" si="37"/>
        <v>24</v>
      </c>
      <c r="G345" s="3">
        <f t="shared" si="38"/>
        <v>3.460207612456747E-2</v>
      </c>
      <c r="H345" s="5">
        <f t="shared" si="39"/>
        <v>1</v>
      </c>
      <c r="I345" s="979">
        <f>_xlfn.XLOOKUP($D345,Help2!$D:$D,Help2!H:H)</f>
        <v>18826</v>
      </c>
      <c r="J345" s="979">
        <f>_xlfn.XLOOKUP($D345,Help2!$D:$D,Help2!I:I)</f>
        <v>11197</v>
      </c>
      <c r="K345" s="979">
        <f>_xlfn.XLOOKUP($D345,Help2!$D:$D,Help2!J:J)</f>
        <v>3175</v>
      </c>
      <c r="L345" s="979">
        <f>_xlfn.XLOOKUP($D345,Help2!$D:$D,Help2!K:K)</f>
        <v>3139</v>
      </c>
      <c r="M345" s="979">
        <f>_xlfn.XLOOKUP($D345,Help2!$D:$D,Help2!L:L)</f>
        <v>8348.8550342770541</v>
      </c>
      <c r="N345" s="979">
        <f>_xlfn.XLOOKUP($D345,Help2!$D:$D,Help2!M:M)</f>
        <v>9912.9949356138568</v>
      </c>
      <c r="P345" s="979">
        <f>_xlfn.XLOOKUP($D345,Help2!$D:$D,Help2!F:F)</f>
        <v>693.6</v>
      </c>
      <c r="Q345" s="979">
        <f t="shared" si="41"/>
        <v>744</v>
      </c>
      <c r="R345" s="979">
        <f>_xlfn.XLOOKUP($D345,Help2!$D:$D,Help2!N:N)</f>
        <v>8348.8550342770541</v>
      </c>
      <c r="S345" s="979">
        <f>_xlfn.XLOOKUP($D345,Help2!$D:$D,Help2!O:O)</f>
        <v>8223.5380811921186</v>
      </c>
      <c r="T345" s="979">
        <f>_xlfn.XLOOKUP($D345,Help2!$D:$D,Help2!P:P)</f>
        <v>1000</v>
      </c>
      <c r="U345" s="979">
        <f>_xlfn.XLOOKUP($D345,Help2!$D:$D,Help2!Q:Q)</f>
        <v>250</v>
      </c>
      <c r="V345" s="979">
        <f>_xlfn.XLOOKUP($D345,Help2!$D:$D,Help2!R:R)</f>
        <v>60</v>
      </c>
      <c r="W345" s="979">
        <f>_xlfn.XLOOKUP($D345,Help2!$D:$D,Help2!S:S)</f>
        <v>22500</v>
      </c>
      <c r="Y345" s="979">
        <f>_xlfn.XLOOKUP($D345,Help2!$D:$D,Help2!V:V)</f>
        <v>7750</v>
      </c>
      <c r="Z345" s="979">
        <f>_xlfn.XLOOKUP($D345,Help2!$D:$D,Help2!W:W)</f>
        <v>3447</v>
      </c>
      <c r="AA345" s="979">
        <f>_xlfn.XLOOKUP($D345,Help2!$D:$D,Help2!X:X)</f>
        <v>0</v>
      </c>
      <c r="AB345" s="979">
        <f>_xlfn.XLOOKUP($D345,Help2!$D:$D,Help2!Y:Y)</f>
        <v>6314</v>
      </c>
      <c r="AC345" s="979">
        <f>_xlfn.XLOOKUP($D345,Help2!$D:$D,Help2!Z:Z)</f>
        <v>1315</v>
      </c>
      <c r="AD345" s="979">
        <f>_xlfn.XLOOKUP($D345,Help2!$D:$D,Help2!AA:AA)</f>
        <v>1232.6460468000002</v>
      </c>
      <c r="AE345" s="979">
        <f>_xlfn.XLOOKUP($D345,Help2!$D:$D,Help2!AB:AB)</f>
        <v>840</v>
      </c>
      <c r="AF345" s="979">
        <f>_xlfn.XLOOKUP($D345,Help2!$D:$D,Help2!AC:AC)</f>
        <v>655</v>
      </c>
      <c r="AG345" s="979">
        <f>_xlfn.XLOOKUP($D345,Help2!$D:$D,Help2!AD:AD)</f>
        <v>320</v>
      </c>
      <c r="AH345" s="979">
        <f>_xlfn.XLOOKUP($D345,Help2!$D:$D,Help2!AE:AE)</f>
        <v>864.90000000000009</v>
      </c>
      <c r="AI345" s="979">
        <f>_xlfn.XLOOKUP($D345,Help2!$D:$D,Help2!AF:AF)</f>
        <v>3574.9199999999996</v>
      </c>
      <c r="AJ345" s="979">
        <f>_xlfn.XLOOKUP($D345,Help2!$D:$D,Help2!AG:AG)</f>
        <v>387.34975144203634</v>
      </c>
      <c r="AK345" s="979">
        <f>_xlfn.XLOOKUP($D345,Help2!$D:$D,Help2!AH:AH)</f>
        <v>8235.2638478756635</v>
      </c>
      <c r="AL345" s="979">
        <f>_xlfn.XLOOKUP($D345,Help2!$D:$D,Help2!AI:AI)</f>
        <v>688</v>
      </c>
      <c r="AM345" s="979">
        <f>_xlfn.XLOOKUP($D345,Help2!$D:$D,Help2!AJ:AJ)</f>
        <v>0</v>
      </c>
      <c r="AN345" s="979">
        <f>_xlfn.XLOOKUP($D345,Help2!$D:$D,Help2!AK:AK)</f>
        <v>0</v>
      </c>
    </row>
    <row r="346" spans="1:40" x14ac:dyDescent="0.2">
      <c r="A346" s="1">
        <v>45270</v>
      </c>
      <c r="B346">
        <f t="shared" si="34"/>
        <v>12</v>
      </c>
      <c r="C346">
        <f t="shared" si="35"/>
        <v>2023</v>
      </c>
      <c r="D346" s="872" t="str">
        <f t="shared" si="40"/>
        <v>12´2023</v>
      </c>
      <c r="F346" s="2">
        <f t="shared" si="37"/>
        <v>24</v>
      </c>
      <c r="G346" s="3">
        <f t="shared" si="38"/>
        <v>3.460207612456747E-2</v>
      </c>
      <c r="H346" s="5">
        <f t="shared" si="39"/>
        <v>1</v>
      </c>
      <c r="I346" s="979">
        <f>_xlfn.XLOOKUP($D346,Help2!$D:$D,Help2!H:H)</f>
        <v>18826</v>
      </c>
      <c r="J346" s="979">
        <f>_xlfn.XLOOKUP($D346,Help2!$D:$D,Help2!I:I)</f>
        <v>11197</v>
      </c>
      <c r="K346" s="979">
        <f>_xlfn.XLOOKUP($D346,Help2!$D:$D,Help2!J:J)</f>
        <v>3175</v>
      </c>
      <c r="L346" s="979">
        <f>_xlfn.XLOOKUP($D346,Help2!$D:$D,Help2!K:K)</f>
        <v>3139</v>
      </c>
      <c r="M346" s="979">
        <f>_xlfn.XLOOKUP($D346,Help2!$D:$D,Help2!L:L)</f>
        <v>8348.8550342770541</v>
      </c>
      <c r="N346" s="979">
        <f>_xlfn.XLOOKUP($D346,Help2!$D:$D,Help2!M:M)</f>
        <v>9912.9949356138568</v>
      </c>
      <c r="P346" s="979">
        <f>_xlfn.XLOOKUP($D346,Help2!$D:$D,Help2!F:F)</f>
        <v>693.6</v>
      </c>
      <c r="Q346" s="979">
        <f t="shared" si="41"/>
        <v>744</v>
      </c>
      <c r="R346" s="979">
        <f>_xlfn.XLOOKUP($D346,Help2!$D:$D,Help2!N:N)</f>
        <v>8348.8550342770541</v>
      </c>
      <c r="S346" s="979">
        <f>_xlfn.XLOOKUP($D346,Help2!$D:$D,Help2!O:O)</f>
        <v>8223.5380811921186</v>
      </c>
      <c r="T346" s="979">
        <f>_xlfn.XLOOKUP($D346,Help2!$D:$D,Help2!P:P)</f>
        <v>1000</v>
      </c>
      <c r="U346" s="979">
        <f>_xlfn.XLOOKUP($D346,Help2!$D:$D,Help2!Q:Q)</f>
        <v>250</v>
      </c>
      <c r="V346" s="979">
        <f>_xlfn.XLOOKUP($D346,Help2!$D:$D,Help2!R:R)</f>
        <v>60</v>
      </c>
      <c r="W346" s="979">
        <f>_xlfn.XLOOKUP($D346,Help2!$D:$D,Help2!S:S)</f>
        <v>22500</v>
      </c>
      <c r="Y346" s="979">
        <f>_xlfn.XLOOKUP($D346,Help2!$D:$D,Help2!V:V)</f>
        <v>7750</v>
      </c>
      <c r="Z346" s="979">
        <f>_xlfn.XLOOKUP($D346,Help2!$D:$D,Help2!W:W)</f>
        <v>3447</v>
      </c>
      <c r="AA346" s="979">
        <f>_xlfn.XLOOKUP($D346,Help2!$D:$D,Help2!X:X)</f>
        <v>0</v>
      </c>
      <c r="AB346" s="979">
        <f>_xlfn.XLOOKUP($D346,Help2!$D:$D,Help2!Y:Y)</f>
        <v>6314</v>
      </c>
      <c r="AC346" s="979">
        <f>_xlfn.XLOOKUP($D346,Help2!$D:$D,Help2!Z:Z)</f>
        <v>1315</v>
      </c>
      <c r="AD346" s="979">
        <f>_xlfn.XLOOKUP($D346,Help2!$D:$D,Help2!AA:AA)</f>
        <v>1232.6460468000002</v>
      </c>
      <c r="AE346" s="979">
        <f>_xlfn.XLOOKUP($D346,Help2!$D:$D,Help2!AB:AB)</f>
        <v>840</v>
      </c>
      <c r="AF346" s="979">
        <f>_xlfn.XLOOKUP($D346,Help2!$D:$D,Help2!AC:AC)</f>
        <v>655</v>
      </c>
      <c r="AG346" s="979">
        <f>_xlfn.XLOOKUP($D346,Help2!$D:$D,Help2!AD:AD)</f>
        <v>320</v>
      </c>
      <c r="AH346" s="979">
        <f>_xlfn.XLOOKUP($D346,Help2!$D:$D,Help2!AE:AE)</f>
        <v>864.90000000000009</v>
      </c>
      <c r="AI346" s="979">
        <f>_xlfn.XLOOKUP($D346,Help2!$D:$D,Help2!AF:AF)</f>
        <v>3574.9199999999996</v>
      </c>
      <c r="AJ346" s="979">
        <f>_xlfn.XLOOKUP($D346,Help2!$D:$D,Help2!AG:AG)</f>
        <v>387.34975144203634</v>
      </c>
      <c r="AK346" s="979">
        <f>_xlfn.XLOOKUP($D346,Help2!$D:$D,Help2!AH:AH)</f>
        <v>8235.2638478756635</v>
      </c>
      <c r="AL346" s="979">
        <f>_xlfn.XLOOKUP($D346,Help2!$D:$D,Help2!AI:AI)</f>
        <v>688</v>
      </c>
      <c r="AM346" s="979">
        <f>_xlfn.XLOOKUP($D346,Help2!$D:$D,Help2!AJ:AJ)</f>
        <v>0</v>
      </c>
      <c r="AN346" s="979">
        <f>_xlfn.XLOOKUP($D346,Help2!$D:$D,Help2!AK:AK)</f>
        <v>0</v>
      </c>
    </row>
    <row r="347" spans="1:40" x14ac:dyDescent="0.2">
      <c r="A347" s="1">
        <v>45271</v>
      </c>
      <c r="B347">
        <f t="shared" ref="B347:B410" si="42">MONTH(A347)</f>
        <v>12</v>
      </c>
      <c r="C347">
        <f t="shared" ref="C347:C410" si="43">+YEAR(A347)</f>
        <v>2023</v>
      </c>
      <c r="D347" s="872" t="str">
        <f t="shared" si="40"/>
        <v>12´2023</v>
      </c>
      <c r="F347" s="2">
        <f t="shared" si="37"/>
        <v>24</v>
      </c>
      <c r="G347" s="3">
        <f t="shared" si="38"/>
        <v>3.460207612456747E-2</v>
      </c>
      <c r="H347" s="5">
        <f t="shared" si="39"/>
        <v>1</v>
      </c>
      <c r="I347" s="979">
        <f>_xlfn.XLOOKUP($D347,Help2!$D:$D,Help2!H:H)</f>
        <v>18826</v>
      </c>
      <c r="J347" s="979">
        <f>_xlfn.XLOOKUP($D347,Help2!$D:$D,Help2!I:I)</f>
        <v>11197</v>
      </c>
      <c r="K347" s="979">
        <f>_xlfn.XLOOKUP($D347,Help2!$D:$D,Help2!J:J)</f>
        <v>3175</v>
      </c>
      <c r="L347" s="979">
        <f>_xlfn.XLOOKUP($D347,Help2!$D:$D,Help2!K:K)</f>
        <v>3139</v>
      </c>
      <c r="M347" s="979">
        <f>_xlfn.XLOOKUP($D347,Help2!$D:$D,Help2!L:L)</f>
        <v>8348.8550342770541</v>
      </c>
      <c r="N347" s="979">
        <f>_xlfn.XLOOKUP($D347,Help2!$D:$D,Help2!M:M)</f>
        <v>9912.9949356138568</v>
      </c>
      <c r="P347" s="979">
        <f>_xlfn.XLOOKUP($D347,Help2!$D:$D,Help2!F:F)</f>
        <v>693.6</v>
      </c>
      <c r="Q347" s="979">
        <f t="shared" si="41"/>
        <v>744</v>
      </c>
      <c r="R347" s="979">
        <f>_xlfn.XLOOKUP($D347,Help2!$D:$D,Help2!N:N)</f>
        <v>8348.8550342770541</v>
      </c>
      <c r="S347" s="979">
        <f>_xlfn.XLOOKUP($D347,Help2!$D:$D,Help2!O:O)</f>
        <v>8223.5380811921186</v>
      </c>
      <c r="T347" s="979">
        <f>_xlfn.XLOOKUP($D347,Help2!$D:$D,Help2!P:P)</f>
        <v>1000</v>
      </c>
      <c r="U347" s="979">
        <f>_xlfn.XLOOKUP($D347,Help2!$D:$D,Help2!Q:Q)</f>
        <v>250</v>
      </c>
      <c r="V347" s="979">
        <f>_xlfn.XLOOKUP($D347,Help2!$D:$D,Help2!R:R)</f>
        <v>60</v>
      </c>
      <c r="W347" s="979">
        <f>_xlfn.XLOOKUP($D347,Help2!$D:$D,Help2!S:S)</f>
        <v>22500</v>
      </c>
      <c r="Y347" s="979">
        <f>_xlfn.XLOOKUP($D347,Help2!$D:$D,Help2!V:V)</f>
        <v>7750</v>
      </c>
      <c r="Z347" s="979">
        <f>_xlfn.XLOOKUP($D347,Help2!$D:$D,Help2!W:W)</f>
        <v>3447</v>
      </c>
      <c r="AA347" s="979">
        <f>_xlfn.XLOOKUP($D347,Help2!$D:$D,Help2!X:X)</f>
        <v>0</v>
      </c>
      <c r="AB347" s="979">
        <f>_xlfn.XLOOKUP($D347,Help2!$D:$D,Help2!Y:Y)</f>
        <v>6314</v>
      </c>
      <c r="AC347" s="979">
        <f>_xlfn.XLOOKUP($D347,Help2!$D:$D,Help2!Z:Z)</f>
        <v>1315</v>
      </c>
      <c r="AD347" s="979">
        <f>_xlfn.XLOOKUP($D347,Help2!$D:$D,Help2!AA:AA)</f>
        <v>1232.6460468000002</v>
      </c>
      <c r="AE347" s="979">
        <f>_xlfn.XLOOKUP($D347,Help2!$D:$D,Help2!AB:AB)</f>
        <v>840</v>
      </c>
      <c r="AF347" s="979">
        <f>_xlfn.XLOOKUP($D347,Help2!$D:$D,Help2!AC:AC)</f>
        <v>655</v>
      </c>
      <c r="AG347" s="979">
        <f>_xlfn.XLOOKUP($D347,Help2!$D:$D,Help2!AD:AD)</f>
        <v>320</v>
      </c>
      <c r="AH347" s="979">
        <f>_xlfn.XLOOKUP($D347,Help2!$D:$D,Help2!AE:AE)</f>
        <v>864.90000000000009</v>
      </c>
      <c r="AI347" s="979">
        <f>_xlfn.XLOOKUP($D347,Help2!$D:$D,Help2!AF:AF)</f>
        <v>3574.9199999999996</v>
      </c>
      <c r="AJ347" s="979">
        <f>_xlfn.XLOOKUP($D347,Help2!$D:$D,Help2!AG:AG)</f>
        <v>387.34975144203634</v>
      </c>
      <c r="AK347" s="979">
        <f>_xlfn.XLOOKUP($D347,Help2!$D:$D,Help2!AH:AH)</f>
        <v>8235.2638478756635</v>
      </c>
      <c r="AL347" s="979">
        <f>_xlfn.XLOOKUP($D347,Help2!$D:$D,Help2!AI:AI)</f>
        <v>688</v>
      </c>
      <c r="AM347" s="979">
        <f>_xlfn.XLOOKUP($D347,Help2!$D:$D,Help2!AJ:AJ)</f>
        <v>0</v>
      </c>
      <c r="AN347" s="979">
        <f>_xlfn.XLOOKUP($D347,Help2!$D:$D,Help2!AK:AK)</f>
        <v>0</v>
      </c>
    </row>
    <row r="348" spans="1:40" x14ac:dyDescent="0.2">
      <c r="A348" s="1">
        <v>45272</v>
      </c>
      <c r="B348">
        <f t="shared" si="42"/>
        <v>12</v>
      </c>
      <c r="C348">
        <f t="shared" si="43"/>
        <v>2023</v>
      </c>
      <c r="D348" s="872" t="str">
        <f t="shared" si="40"/>
        <v>12´2023</v>
      </c>
      <c r="F348" s="2">
        <f t="shared" si="37"/>
        <v>24</v>
      </c>
      <c r="G348" s="3">
        <f t="shared" si="38"/>
        <v>3.460207612456747E-2</v>
      </c>
      <c r="H348" s="5">
        <f t="shared" si="39"/>
        <v>1</v>
      </c>
      <c r="I348" s="979">
        <f>_xlfn.XLOOKUP($D348,Help2!$D:$D,Help2!H:H)</f>
        <v>18826</v>
      </c>
      <c r="J348" s="979">
        <f>_xlfn.XLOOKUP($D348,Help2!$D:$D,Help2!I:I)</f>
        <v>11197</v>
      </c>
      <c r="K348" s="979">
        <f>_xlfn.XLOOKUP($D348,Help2!$D:$D,Help2!J:J)</f>
        <v>3175</v>
      </c>
      <c r="L348" s="979">
        <f>_xlfn.XLOOKUP($D348,Help2!$D:$D,Help2!K:K)</f>
        <v>3139</v>
      </c>
      <c r="M348" s="979">
        <f>_xlfn.XLOOKUP($D348,Help2!$D:$D,Help2!L:L)</f>
        <v>8348.8550342770541</v>
      </c>
      <c r="N348" s="979">
        <f>_xlfn.XLOOKUP($D348,Help2!$D:$D,Help2!M:M)</f>
        <v>9912.9949356138568</v>
      </c>
      <c r="P348" s="979">
        <f>_xlfn.XLOOKUP($D348,Help2!$D:$D,Help2!F:F)</f>
        <v>693.6</v>
      </c>
      <c r="Q348" s="979">
        <f t="shared" si="41"/>
        <v>744</v>
      </c>
      <c r="R348" s="979">
        <f>_xlfn.XLOOKUP($D348,Help2!$D:$D,Help2!N:N)</f>
        <v>8348.8550342770541</v>
      </c>
      <c r="S348" s="979">
        <f>_xlfn.XLOOKUP($D348,Help2!$D:$D,Help2!O:O)</f>
        <v>8223.5380811921186</v>
      </c>
      <c r="T348" s="979">
        <f>_xlfn.XLOOKUP($D348,Help2!$D:$D,Help2!P:P)</f>
        <v>1000</v>
      </c>
      <c r="U348" s="979">
        <f>_xlfn.XLOOKUP($D348,Help2!$D:$D,Help2!Q:Q)</f>
        <v>250</v>
      </c>
      <c r="V348" s="979">
        <f>_xlfn.XLOOKUP($D348,Help2!$D:$D,Help2!R:R)</f>
        <v>60</v>
      </c>
      <c r="W348" s="979">
        <f>_xlfn.XLOOKUP($D348,Help2!$D:$D,Help2!S:S)</f>
        <v>22500</v>
      </c>
      <c r="Y348" s="979">
        <f>_xlfn.XLOOKUP($D348,Help2!$D:$D,Help2!V:V)</f>
        <v>7750</v>
      </c>
      <c r="Z348" s="979">
        <f>_xlfn.XLOOKUP($D348,Help2!$D:$D,Help2!W:W)</f>
        <v>3447</v>
      </c>
      <c r="AA348" s="979">
        <f>_xlfn.XLOOKUP($D348,Help2!$D:$D,Help2!X:X)</f>
        <v>0</v>
      </c>
      <c r="AB348" s="979">
        <f>_xlfn.XLOOKUP($D348,Help2!$D:$D,Help2!Y:Y)</f>
        <v>6314</v>
      </c>
      <c r="AC348" s="979">
        <f>_xlfn.XLOOKUP($D348,Help2!$D:$D,Help2!Z:Z)</f>
        <v>1315</v>
      </c>
      <c r="AD348" s="979">
        <f>_xlfn.XLOOKUP($D348,Help2!$D:$D,Help2!AA:AA)</f>
        <v>1232.6460468000002</v>
      </c>
      <c r="AE348" s="979">
        <f>_xlfn.XLOOKUP($D348,Help2!$D:$D,Help2!AB:AB)</f>
        <v>840</v>
      </c>
      <c r="AF348" s="979">
        <f>_xlfn.XLOOKUP($D348,Help2!$D:$D,Help2!AC:AC)</f>
        <v>655</v>
      </c>
      <c r="AG348" s="979">
        <f>_xlfn.XLOOKUP($D348,Help2!$D:$D,Help2!AD:AD)</f>
        <v>320</v>
      </c>
      <c r="AH348" s="979">
        <f>_xlfn.XLOOKUP($D348,Help2!$D:$D,Help2!AE:AE)</f>
        <v>864.90000000000009</v>
      </c>
      <c r="AI348" s="979">
        <f>_xlfn.XLOOKUP($D348,Help2!$D:$D,Help2!AF:AF)</f>
        <v>3574.9199999999996</v>
      </c>
      <c r="AJ348" s="979">
        <f>_xlfn.XLOOKUP($D348,Help2!$D:$D,Help2!AG:AG)</f>
        <v>387.34975144203634</v>
      </c>
      <c r="AK348" s="979">
        <f>_xlfn.XLOOKUP($D348,Help2!$D:$D,Help2!AH:AH)</f>
        <v>8235.2638478756635</v>
      </c>
      <c r="AL348" s="979">
        <f>_xlfn.XLOOKUP($D348,Help2!$D:$D,Help2!AI:AI)</f>
        <v>688</v>
      </c>
      <c r="AM348" s="979">
        <f>_xlfn.XLOOKUP($D348,Help2!$D:$D,Help2!AJ:AJ)</f>
        <v>0</v>
      </c>
      <c r="AN348" s="979">
        <f>_xlfn.XLOOKUP($D348,Help2!$D:$D,Help2!AK:AK)</f>
        <v>0</v>
      </c>
    </row>
    <row r="349" spans="1:40" x14ac:dyDescent="0.2">
      <c r="A349" s="1">
        <v>45273</v>
      </c>
      <c r="B349">
        <f t="shared" si="42"/>
        <v>12</v>
      </c>
      <c r="C349">
        <f t="shared" si="43"/>
        <v>2023</v>
      </c>
      <c r="D349" s="872" t="str">
        <f t="shared" si="40"/>
        <v>12´2023</v>
      </c>
      <c r="F349" s="2">
        <f t="shared" si="37"/>
        <v>24</v>
      </c>
      <c r="G349" s="3">
        <f t="shared" si="38"/>
        <v>3.460207612456747E-2</v>
      </c>
      <c r="H349" s="5">
        <f t="shared" si="39"/>
        <v>1</v>
      </c>
      <c r="I349" s="979">
        <f>_xlfn.XLOOKUP($D349,Help2!$D:$D,Help2!H:H)</f>
        <v>18826</v>
      </c>
      <c r="J349" s="979">
        <f>_xlfn.XLOOKUP($D349,Help2!$D:$D,Help2!I:I)</f>
        <v>11197</v>
      </c>
      <c r="K349" s="979">
        <f>_xlfn.XLOOKUP($D349,Help2!$D:$D,Help2!J:J)</f>
        <v>3175</v>
      </c>
      <c r="L349" s="979">
        <f>_xlfn.XLOOKUP($D349,Help2!$D:$D,Help2!K:K)</f>
        <v>3139</v>
      </c>
      <c r="M349" s="979">
        <f>_xlfn.XLOOKUP($D349,Help2!$D:$D,Help2!L:L)</f>
        <v>8348.8550342770541</v>
      </c>
      <c r="N349" s="979">
        <f>_xlfn.XLOOKUP($D349,Help2!$D:$D,Help2!M:M)</f>
        <v>9912.9949356138568</v>
      </c>
      <c r="P349" s="979">
        <f>_xlfn.XLOOKUP($D349,Help2!$D:$D,Help2!F:F)</f>
        <v>693.6</v>
      </c>
      <c r="Q349" s="979">
        <f t="shared" si="41"/>
        <v>744</v>
      </c>
      <c r="R349" s="979">
        <f>_xlfn.XLOOKUP($D349,Help2!$D:$D,Help2!N:N)</f>
        <v>8348.8550342770541</v>
      </c>
      <c r="S349" s="979">
        <f>_xlfn.XLOOKUP($D349,Help2!$D:$D,Help2!O:O)</f>
        <v>8223.5380811921186</v>
      </c>
      <c r="T349" s="979">
        <f>_xlfn.XLOOKUP($D349,Help2!$D:$D,Help2!P:P)</f>
        <v>1000</v>
      </c>
      <c r="U349" s="979">
        <f>_xlfn.XLOOKUP($D349,Help2!$D:$D,Help2!Q:Q)</f>
        <v>250</v>
      </c>
      <c r="V349" s="979">
        <f>_xlfn.XLOOKUP($D349,Help2!$D:$D,Help2!R:R)</f>
        <v>60</v>
      </c>
      <c r="W349" s="979">
        <f>_xlfn.XLOOKUP($D349,Help2!$D:$D,Help2!S:S)</f>
        <v>22500</v>
      </c>
      <c r="Y349" s="979">
        <f>_xlfn.XLOOKUP($D349,Help2!$D:$D,Help2!V:V)</f>
        <v>7750</v>
      </c>
      <c r="Z349" s="979">
        <f>_xlfn.XLOOKUP($D349,Help2!$D:$D,Help2!W:W)</f>
        <v>3447</v>
      </c>
      <c r="AA349" s="979">
        <f>_xlfn.XLOOKUP($D349,Help2!$D:$D,Help2!X:X)</f>
        <v>0</v>
      </c>
      <c r="AB349" s="979">
        <f>_xlfn.XLOOKUP($D349,Help2!$D:$D,Help2!Y:Y)</f>
        <v>6314</v>
      </c>
      <c r="AC349" s="979">
        <f>_xlfn.XLOOKUP($D349,Help2!$D:$D,Help2!Z:Z)</f>
        <v>1315</v>
      </c>
      <c r="AD349" s="979">
        <f>_xlfn.XLOOKUP($D349,Help2!$D:$D,Help2!AA:AA)</f>
        <v>1232.6460468000002</v>
      </c>
      <c r="AE349" s="979">
        <f>_xlfn.XLOOKUP($D349,Help2!$D:$D,Help2!AB:AB)</f>
        <v>840</v>
      </c>
      <c r="AF349" s="979">
        <f>_xlfn.XLOOKUP($D349,Help2!$D:$D,Help2!AC:AC)</f>
        <v>655</v>
      </c>
      <c r="AG349" s="979">
        <f>_xlfn.XLOOKUP($D349,Help2!$D:$D,Help2!AD:AD)</f>
        <v>320</v>
      </c>
      <c r="AH349" s="979">
        <f>_xlfn.XLOOKUP($D349,Help2!$D:$D,Help2!AE:AE)</f>
        <v>864.90000000000009</v>
      </c>
      <c r="AI349" s="979">
        <f>_xlfn.XLOOKUP($D349,Help2!$D:$D,Help2!AF:AF)</f>
        <v>3574.9199999999996</v>
      </c>
      <c r="AJ349" s="979">
        <f>_xlfn.XLOOKUP($D349,Help2!$D:$D,Help2!AG:AG)</f>
        <v>387.34975144203634</v>
      </c>
      <c r="AK349" s="979">
        <f>_xlfn.XLOOKUP($D349,Help2!$D:$D,Help2!AH:AH)</f>
        <v>8235.2638478756635</v>
      </c>
      <c r="AL349" s="979">
        <f>_xlfn.XLOOKUP($D349,Help2!$D:$D,Help2!AI:AI)</f>
        <v>688</v>
      </c>
      <c r="AM349" s="979">
        <f>_xlfn.XLOOKUP($D349,Help2!$D:$D,Help2!AJ:AJ)</f>
        <v>0</v>
      </c>
      <c r="AN349" s="979">
        <f>_xlfn.XLOOKUP($D349,Help2!$D:$D,Help2!AK:AK)</f>
        <v>0</v>
      </c>
    </row>
    <row r="350" spans="1:40" x14ac:dyDescent="0.2">
      <c r="A350" s="1">
        <v>45274</v>
      </c>
      <c r="B350">
        <f t="shared" si="42"/>
        <v>12</v>
      </c>
      <c r="C350">
        <f t="shared" si="43"/>
        <v>2023</v>
      </c>
      <c r="D350" s="872" t="str">
        <f t="shared" si="40"/>
        <v>12´2023</v>
      </c>
      <c r="F350" s="2">
        <f t="shared" si="37"/>
        <v>24</v>
      </c>
      <c r="G350" s="3">
        <f t="shared" si="38"/>
        <v>3.460207612456747E-2</v>
      </c>
      <c r="H350" s="5">
        <f t="shared" si="39"/>
        <v>1</v>
      </c>
      <c r="I350" s="979">
        <f>_xlfn.XLOOKUP($D350,Help2!$D:$D,Help2!H:H)</f>
        <v>18826</v>
      </c>
      <c r="J350" s="979">
        <f>_xlfn.XLOOKUP($D350,Help2!$D:$D,Help2!I:I)</f>
        <v>11197</v>
      </c>
      <c r="K350" s="979">
        <f>_xlfn.XLOOKUP($D350,Help2!$D:$D,Help2!J:J)</f>
        <v>3175</v>
      </c>
      <c r="L350" s="979">
        <f>_xlfn.XLOOKUP($D350,Help2!$D:$D,Help2!K:K)</f>
        <v>3139</v>
      </c>
      <c r="M350" s="979">
        <f>_xlfn.XLOOKUP($D350,Help2!$D:$D,Help2!L:L)</f>
        <v>8348.8550342770541</v>
      </c>
      <c r="N350" s="979">
        <f>_xlfn.XLOOKUP($D350,Help2!$D:$D,Help2!M:M)</f>
        <v>9912.9949356138568</v>
      </c>
      <c r="P350" s="979">
        <f>_xlfn.XLOOKUP($D350,Help2!$D:$D,Help2!F:F)</f>
        <v>693.6</v>
      </c>
      <c r="Q350" s="979">
        <f t="shared" si="41"/>
        <v>744</v>
      </c>
      <c r="R350" s="979">
        <f>_xlfn.XLOOKUP($D350,Help2!$D:$D,Help2!N:N)</f>
        <v>8348.8550342770541</v>
      </c>
      <c r="S350" s="979">
        <f>_xlfn.XLOOKUP($D350,Help2!$D:$D,Help2!O:O)</f>
        <v>8223.5380811921186</v>
      </c>
      <c r="T350" s="979">
        <f>_xlfn.XLOOKUP($D350,Help2!$D:$D,Help2!P:P)</f>
        <v>1000</v>
      </c>
      <c r="U350" s="979">
        <f>_xlfn.XLOOKUP($D350,Help2!$D:$D,Help2!Q:Q)</f>
        <v>250</v>
      </c>
      <c r="V350" s="979">
        <f>_xlfn.XLOOKUP($D350,Help2!$D:$D,Help2!R:R)</f>
        <v>60</v>
      </c>
      <c r="W350" s="979">
        <f>_xlfn.XLOOKUP($D350,Help2!$D:$D,Help2!S:S)</f>
        <v>22500</v>
      </c>
      <c r="Y350" s="979">
        <f>_xlfn.XLOOKUP($D350,Help2!$D:$D,Help2!V:V)</f>
        <v>7750</v>
      </c>
      <c r="Z350" s="979">
        <f>_xlfn.XLOOKUP($D350,Help2!$D:$D,Help2!W:W)</f>
        <v>3447</v>
      </c>
      <c r="AA350" s="979">
        <f>_xlfn.XLOOKUP($D350,Help2!$D:$D,Help2!X:X)</f>
        <v>0</v>
      </c>
      <c r="AB350" s="979">
        <f>_xlfn.XLOOKUP($D350,Help2!$D:$D,Help2!Y:Y)</f>
        <v>6314</v>
      </c>
      <c r="AC350" s="979">
        <f>_xlfn.XLOOKUP($D350,Help2!$D:$D,Help2!Z:Z)</f>
        <v>1315</v>
      </c>
      <c r="AD350" s="979">
        <f>_xlfn.XLOOKUP($D350,Help2!$D:$D,Help2!AA:AA)</f>
        <v>1232.6460468000002</v>
      </c>
      <c r="AE350" s="979">
        <f>_xlfn.XLOOKUP($D350,Help2!$D:$D,Help2!AB:AB)</f>
        <v>840</v>
      </c>
      <c r="AF350" s="979">
        <f>_xlfn.XLOOKUP($D350,Help2!$D:$D,Help2!AC:AC)</f>
        <v>655</v>
      </c>
      <c r="AG350" s="979">
        <f>_xlfn.XLOOKUP($D350,Help2!$D:$D,Help2!AD:AD)</f>
        <v>320</v>
      </c>
      <c r="AH350" s="979">
        <f>_xlfn.XLOOKUP($D350,Help2!$D:$D,Help2!AE:AE)</f>
        <v>864.90000000000009</v>
      </c>
      <c r="AI350" s="979">
        <f>_xlfn.XLOOKUP($D350,Help2!$D:$D,Help2!AF:AF)</f>
        <v>3574.9199999999996</v>
      </c>
      <c r="AJ350" s="979">
        <f>_xlfn.XLOOKUP($D350,Help2!$D:$D,Help2!AG:AG)</f>
        <v>387.34975144203634</v>
      </c>
      <c r="AK350" s="979">
        <f>_xlfn.XLOOKUP($D350,Help2!$D:$D,Help2!AH:AH)</f>
        <v>8235.2638478756635</v>
      </c>
      <c r="AL350" s="979">
        <f>_xlfn.XLOOKUP($D350,Help2!$D:$D,Help2!AI:AI)</f>
        <v>688</v>
      </c>
      <c r="AM350" s="979">
        <f>_xlfn.XLOOKUP($D350,Help2!$D:$D,Help2!AJ:AJ)</f>
        <v>0</v>
      </c>
      <c r="AN350" s="979">
        <f>_xlfn.XLOOKUP($D350,Help2!$D:$D,Help2!AK:AK)</f>
        <v>0</v>
      </c>
    </row>
    <row r="351" spans="1:40" x14ac:dyDescent="0.2">
      <c r="A351" s="1">
        <v>45275</v>
      </c>
      <c r="B351">
        <f t="shared" si="42"/>
        <v>12</v>
      </c>
      <c r="C351">
        <f t="shared" si="43"/>
        <v>2023</v>
      </c>
      <c r="D351" s="872" t="str">
        <f t="shared" si="40"/>
        <v>12´2023</v>
      </c>
      <c r="F351" s="2">
        <f t="shared" si="37"/>
        <v>24</v>
      </c>
      <c r="G351" s="3">
        <f t="shared" si="38"/>
        <v>3.460207612456747E-2</v>
      </c>
      <c r="H351" s="5">
        <f t="shared" si="39"/>
        <v>1</v>
      </c>
      <c r="I351" s="979">
        <f>_xlfn.XLOOKUP($D351,Help2!$D:$D,Help2!H:H)</f>
        <v>18826</v>
      </c>
      <c r="J351" s="979">
        <f>_xlfn.XLOOKUP($D351,Help2!$D:$D,Help2!I:I)</f>
        <v>11197</v>
      </c>
      <c r="K351" s="979">
        <f>_xlfn.XLOOKUP($D351,Help2!$D:$D,Help2!J:J)</f>
        <v>3175</v>
      </c>
      <c r="L351" s="979">
        <f>_xlfn.XLOOKUP($D351,Help2!$D:$D,Help2!K:K)</f>
        <v>3139</v>
      </c>
      <c r="M351" s="979">
        <f>_xlfn.XLOOKUP($D351,Help2!$D:$D,Help2!L:L)</f>
        <v>8348.8550342770541</v>
      </c>
      <c r="N351" s="979">
        <f>_xlfn.XLOOKUP($D351,Help2!$D:$D,Help2!M:M)</f>
        <v>9912.9949356138568</v>
      </c>
      <c r="P351" s="979">
        <f>_xlfn.XLOOKUP($D351,Help2!$D:$D,Help2!F:F)</f>
        <v>693.6</v>
      </c>
      <c r="Q351" s="979">
        <f t="shared" si="41"/>
        <v>744</v>
      </c>
      <c r="R351" s="979">
        <f>_xlfn.XLOOKUP($D351,Help2!$D:$D,Help2!N:N)</f>
        <v>8348.8550342770541</v>
      </c>
      <c r="S351" s="979">
        <f>_xlfn.XLOOKUP($D351,Help2!$D:$D,Help2!O:O)</f>
        <v>8223.5380811921186</v>
      </c>
      <c r="T351" s="979">
        <f>_xlfn.XLOOKUP($D351,Help2!$D:$D,Help2!P:P)</f>
        <v>1000</v>
      </c>
      <c r="U351" s="979">
        <f>_xlfn.XLOOKUP($D351,Help2!$D:$D,Help2!Q:Q)</f>
        <v>250</v>
      </c>
      <c r="V351" s="979">
        <f>_xlfn.XLOOKUP($D351,Help2!$D:$D,Help2!R:R)</f>
        <v>60</v>
      </c>
      <c r="W351" s="979">
        <f>_xlfn.XLOOKUP($D351,Help2!$D:$D,Help2!S:S)</f>
        <v>22500</v>
      </c>
      <c r="Y351" s="979">
        <f>_xlfn.XLOOKUP($D351,Help2!$D:$D,Help2!V:V)</f>
        <v>7750</v>
      </c>
      <c r="Z351" s="979">
        <f>_xlfn.XLOOKUP($D351,Help2!$D:$D,Help2!W:W)</f>
        <v>3447</v>
      </c>
      <c r="AA351" s="979">
        <f>_xlfn.XLOOKUP($D351,Help2!$D:$D,Help2!X:X)</f>
        <v>0</v>
      </c>
      <c r="AB351" s="979">
        <f>_xlfn.XLOOKUP($D351,Help2!$D:$D,Help2!Y:Y)</f>
        <v>6314</v>
      </c>
      <c r="AC351" s="979">
        <f>_xlfn.XLOOKUP($D351,Help2!$D:$D,Help2!Z:Z)</f>
        <v>1315</v>
      </c>
      <c r="AD351" s="979">
        <f>_xlfn.XLOOKUP($D351,Help2!$D:$D,Help2!AA:AA)</f>
        <v>1232.6460468000002</v>
      </c>
      <c r="AE351" s="979">
        <f>_xlfn.XLOOKUP($D351,Help2!$D:$D,Help2!AB:AB)</f>
        <v>840</v>
      </c>
      <c r="AF351" s="979">
        <f>_xlfn.XLOOKUP($D351,Help2!$D:$D,Help2!AC:AC)</f>
        <v>655</v>
      </c>
      <c r="AG351" s="979">
        <f>_xlfn.XLOOKUP($D351,Help2!$D:$D,Help2!AD:AD)</f>
        <v>320</v>
      </c>
      <c r="AH351" s="979">
        <f>_xlfn.XLOOKUP($D351,Help2!$D:$D,Help2!AE:AE)</f>
        <v>864.90000000000009</v>
      </c>
      <c r="AI351" s="979">
        <f>_xlfn.XLOOKUP($D351,Help2!$D:$D,Help2!AF:AF)</f>
        <v>3574.9199999999996</v>
      </c>
      <c r="AJ351" s="979">
        <f>_xlfn.XLOOKUP($D351,Help2!$D:$D,Help2!AG:AG)</f>
        <v>387.34975144203634</v>
      </c>
      <c r="AK351" s="979">
        <f>_xlfn.XLOOKUP($D351,Help2!$D:$D,Help2!AH:AH)</f>
        <v>8235.2638478756635</v>
      </c>
      <c r="AL351" s="979">
        <f>_xlfn.XLOOKUP($D351,Help2!$D:$D,Help2!AI:AI)</f>
        <v>688</v>
      </c>
      <c r="AM351" s="979">
        <f>_xlfn.XLOOKUP($D351,Help2!$D:$D,Help2!AJ:AJ)</f>
        <v>0</v>
      </c>
      <c r="AN351" s="979">
        <f>_xlfn.XLOOKUP($D351,Help2!$D:$D,Help2!AK:AK)</f>
        <v>0</v>
      </c>
    </row>
    <row r="352" spans="1:40" x14ac:dyDescent="0.2">
      <c r="A352" s="1">
        <v>45276</v>
      </c>
      <c r="B352">
        <f t="shared" si="42"/>
        <v>12</v>
      </c>
      <c r="C352">
        <f t="shared" si="43"/>
        <v>2023</v>
      </c>
      <c r="D352" s="872" t="str">
        <f t="shared" si="40"/>
        <v>12´2023</v>
      </c>
      <c r="F352" s="2">
        <f t="shared" si="37"/>
        <v>24</v>
      </c>
      <c r="G352" s="3">
        <f t="shared" si="38"/>
        <v>3.460207612456747E-2</v>
      </c>
      <c r="H352" s="5">
        <f t="shared" si="39"/>
        <v>1</v>
      </c>
      <c r="I352" s="979">
        <f>_xlfn.XLOOKUP($D352,Help2!$D:$D,Help2!H:H)</f>
        <v>18826</v>
      </c>
      <c r="J352" s="979">
        <f>_xlfn.XLOOKUP($D352,Help2!$D:$D,Help2!I:I)</f>
        <v>11197</v>
      </c>
      <c r="K352" s="979">
        <f>_xlfn.XLOOKUP($D352,Help2!$D:$D,Help2!J:J)</f>
        <v>3175</v>
      </c>
      <c r="L352" s="979">
        <f>_xlfn.XLOOKUP($D352,Help2!$D:$D,Help2!K:K)</f>
        <v>3139</v>
      </c>
      <c r="M352" s="979">
        <f>_xlfn.XLOOKUP($D352,Help2!$D:$D,Help2!L:L)</f>
        <v>8348.8550342770541</v>
      </c>
      <c r="N352" s="979">
        <f>_xlfn.XLOOKUP($D352,Help2!$D:$D,Help2!M:M)</f>
        <v>9912.9949356138568</v>
      </c>
      <c r="P352" s="979">
        <f>_xlfn.XLOOKUP($D352,Help2!$D:$D,Help2!F:F)</f>
        <v>693.6</v>
      </c>
      <c r="Q352" s="979">
        <f t="shared" si="41"/>
        <v>744</v>
      </c>
      <c r="R352" s="979">
        <f>_xlfn.XLOOKUP($D352,Help2!$D:$D,Help2!N:N)</f>
        <v>8348.8550342770541</v>
      </c>
      <c r="S352" s="979">
        <f>_xlfn.XLOOKUP($D352,Help2!$D:$D,Help2!O:O)</f>
        <v>8223.5380811921186</v>
      </c>
      <c r="T352" s="979">
        <f>_xlfn.XLOOKUP($D352,Help2!$D:$D,Help2!P:P)</f>
        <v>1000</v>
      </c>
      <c r="U352" s="979">
        <f>_xlfn.XLOOKUP($D352,Help2!$D:$D,Help2!Q:Q)</f>
        <v>250</v>
      </c>
      <c r="V352" s="979">
        <f>_xlfn.XLOOKUP($D352,Help2!$D:$D,Help2!R:R)</f>
        <v>60</v>
      </c>
      <c r="W352" s="979">
        <f>_xlfn.XLOOKUP($D352,Help2!$D:$D,Help2!S:S)</f>
        <v>22500</v>
      </c>
      <c r="Y352" s="979">
        <f>_xlfn.XLOOKUP($D352,Help2!$D:$D,Help2!V:V)</f>
        <v>7750</v>
      </c>
      <c r="Z352" s="979">
        <f>_xlfn.XLOOKUP($D352,Help2!$D:$D,Help2!W:W)</f>
        <v>3447</v>
      </c>
      <c r="AA352" s="979">
        <f>_xlfn.XLOOKUP($D352,Help2!$D:$D,Help2!X:X)</f>
        <v>0</v>
      </c>
      <c r="AB352" s="979">
        <f>_xlfn.XLOOKUP($D352,Help2!$D:$D,Help2!Y:Y)</f>
        <v>6314</v>
      </c>
      <c r="AC352" s="979">
        <f>_xlfn.XLOOKUP($D352,Help2!$D:$D,Help2!Z:Z)</f>
        <v>1315</v>
      </c>
      <c r="AD352" s="979">
        <f>_xlfn.XLOOKUP($D352,Help2!$D:$D,Help2!AA:AA)</f>
        <v>1232.6460468000002</v>
      </c>
      <c r="AE352" s="979">
        <f>_xlfn.XLOOKUP($D352,Help2!$D:$D,Help2!AB:AB)</f>
        <v>840</v>
      </c>
      <c r="AF352" s="979">
        <f>_xlfn.XLOOKUP($D352,Help2!$D:$D,Help2!AC:AC)</f>
        <v>655</v>
      </c>
      <c r="AG352" s="979">
        <f>_xlfn.XLOOKUP($D352,Help2!$D:$D,Help2!AD:AD)</f>
        <v>320</v>
      </c>
      <c r="AH352" s="979">
        <f>_xlfn.XLOOKUP($D352,Help2!$D:$D,Help2!AE:AE)</f>
        <v>864.90000000000009</v>
      </c>
      <c r="AI352" s="979">
        <f>_xlfn.XLOOKUP($D352,Help2!$D:$D,Help2!AF:AF)</f>
        <v>3574.9199999999996</v>
      </c>
      <c r="AJ352" s="979">
        <f>_xlfn.XLOOKUP($D352,Help2!$D:$D,Help2!AG:AG)</f>
        <v>387.34975144203634</v>
      </c>
      <c r="AK352" s="979">
        <f>_xlfn.XLOOKUP($D352,Help2!$D:$D,Help2!AH:AH)</f>
        <v>8235.2638478756635</v>
      </c>
      <c r="AL352" s="979">
        <f>_xlfn.XLOOKUP($D352,Help2!$D:$D,Help2!AI:AI)</f>
        <v>688</v>
      </c>
      <c r="AM352" s="979">
        <f>_xlfn.XLOOKUP($D352,Help2!$D:$D,Help2!AJ:AJ)</f>
        <v>0</v>
      </c>
      <c r="AN352" s="979">
        <f>_xlfn.XLOOKUP($D352,Help2!$D:$D,Help2!AK:AK)</f>
        <v>0</v>
      </c>
    </row>
    <row r="353" spans="1:40" x14ac:dyDescent="0.2">
      <c r="A353" s="1">
        <v>45277</v>
      </c>
      <c r="B353">
        <f t="shared" si="42"/>
        <v>12</v>
      </c>
      <c r="C353">
        <f t="shared" si="43"/>
        <v>2023</v>
      </c>
      <c r="D353" s="872" t="str">
        <f t="shared" si="40"/>
        <v>12´2023</v>
      </c>
      <c r="F353" s="2">
        <f t="shared" si="37"/>
        <v>24</v>
      </c>
      <c r="G353" s="3">
        <f t="shared" si="38"/>
        <v>3.460207612456747E-2</v>
      </c>
      <c r="H353" s="5">
        <f t="shared" si="39"/>
        <v>1</v>
      </c>
      <c r="I353" s="979">
        <f>_xlfn.XLOOKUP($D353,Help2!$D:$D,Help2!H:H)</f>
        <v>18826</v>
      </c>
      <c r="J353" s="979">
        <f>_xlfn.XLOOKUP($D353,Help2!$D:$D,Help2!I:I)</f>
        <v>11197</v>
      </c>
      <c r="K353" s="979">
        <f>_xlfn.XLOOKUP($D353,Help2!$D:$D,Help2!J:J)</f>
        <v>3175</v>
      </c>
      <c r="L353" s="979">
        <f>_xlfn.XLOOKUP($D353,Help2!$D:$D,Help2!K:K)</f>
        <v>3139</v>
      </c>
      <c r="M353" s="979">
        <f>_xlfn.XLOOKUP($D353,Help2!$D:$D,Help2!L:L)</f>
        <v>8348.8550342770541</v>
      </c>
      <c r="N353" s="979">
        <f>_xlfn.XLOOKUP($D353,Help2!$D:$D,Help2!M:M)</f>
        <v>9912.9949356138568</v>
      </c>
      <c r="P353" s="979">
        <f>_xlfn.XLOOKUP($D353,Help2!$D:$D,Help2!F:F)</f>
        <v>693.6</v>
      </c>
      <c r="Q353" s="979">
        <f t="shared" si="41"/>
        <v>744</v>
      </c>
      <c r="R353" s="979">
        <f>_xlfn.XLOOKUP($D353,Help2!$D:$D,Help2!N:N)</f>
        <v>8348.8550342770541</v>
      </c>
      <c r="S353" s="979">
        <f>_xlfn.XLOOKUP($D353,Help2!$D:$D,Help2!O:O)</f>
        <v>8223.5380811921186</v>
      </c>
      <c r="T353" s="979">
        <f>_xlfn.XLOOKUP($D353,Help2!$D:$D,Help2!P:P)</f>
        <v>1000</v>
      </c>
      <c r="U353" s="979">
        <f>_xlfn.XLOOKUP($D353,Help2!$D:$D,Help2!Q:Q)</f>
        <v>250</v>
      </c>
      <c r="V353" s="979">
        <f>_xlfn.XLOOKUP($D353,Help2!$D:$D,Help2!R:R)</f>
        <v>60</v>
      </c>
      <c r="W353" s="979">
        <f>_xlfn.XLOOKUP($D353,Help2!$D:$D,Help2!S:S)</f>
        <v>22500</v>
      </c>
      <c r="Y353" s="979">
        <f>_xlfn.XLOOKUP($D353,Help2!$D:$D,Help2!V:V)</f>
        <v>7750</v>
      </c>
      <c r="Z353" s="979">
        <f>_xlfn.XLOOKUP($D353,Help2!$D:$D,Help2!W:W)</f>
        <v>3447</v>
      </c>
      <c r="AA353" s="979">
        <f>_xlfn.XLOOKUP($D353,Help2!$D:$D,Help2!X:X)</f>
        <v>0</v>
      </c>
      <c r="AB353" s="979">
        <f>_xlfn.XLOOKUP($D353,Help2!$D:$D,Help2!Y:Y)</f>
        <v>6314</v>
      </c>
      <c r="AC353" s="979">
        <f>_xlfn.XLOOKUP($D353,Help2!$D:$D,Help2!Z:Z)</f>
        <v>1315</v>
      </c>
      <c r="AD353" s="979">
        <f>_xlfn.XLOOKUP($D353,Help2!$D:$D,Help2!AA:AA)</f>
        <v>1232.6460468000002</v>
      </c>
      <c r="AE353" s="979">
        <f>_xlfn.XLOOKUP($D353,Help2!$D:$D,Help2!AB:AB)</f>
        <v>840</v>
      </c>
      <c r="AF353" s="979">
        <f>_xlfn.XLOOKUP($D353,Help2!$D:$D,Help2!AC:AC)</f>
        <v>655</v>
      </c>
      <c r="AG353" s="979">
        <f>_xlfn.XLOOKUP($D353,Help2!$D:$D,Help2!AD:AD)</f>
        <v>320</v>
      </c>
      <c r="AH353" s="979">
        <f>_xlfn.XLOOKUP($D353,Help2!$D:$D,Help2!AE:AE)</f>
        <v>864.90000000000009</v>
      </c>
      <c r="AI353" s="979">
        <f>_xlfn.XLOOKUP($D353,Help2!$D:$D,Help2!AF:AF)</f>
        <v>3574.9199999999996</v>
      </c>
      <c r="AJ353" s="979">
        <f>_xlfn.XLOOKUP($D353,Help2!$D:$D,Help2!AG:AG)</f>
        <v>387.34975144203634</v>
      </c>
      <c r="AK353" s="979">
        <f>_xlfn.XLOOKUP($D353,Help2!$D:$D,Help2!AH:AH)</f>
        <v>8235.2638478756635</v>
      </c>
      <c r="AL353" s="979">
        <f>_xlfn.XLOOKUP($D353,Help2!$D:$D,Help2!AI:AI)</f>
        <v>688</v>
      </c>
      <c r="AM353" s="979">
        <f>_xlfn.XLOOKUP($D353,Help2!$D:$D,Help2!AJ:AJ)</f>
        <v>0</v>
      </c>
      <c r="AN353" s="979">
        <f>_xlfn.XLOOKUP($D353,Help2!$D:$D,Help2!AK:AK)</f>
        <v>0</v>
      </c>
    </row>
    <row r="354" spans="1:40" x14ac:dyDescent="0.2">
      <c r="A354" s="1">
        <v>45278</v>
      </c>
      <c r="B354">
        <f t="shared" si="42"/>
        <v>12</v>
      </c>
      <c r="C354">
        <f t="shared" si="43"/>
        <v>2023</v>
      </c>
      <c r="D354" s="872" t="str">
        <f t="shared" si="40"/>
        <v>12´2023</v>
      </c>
      <c r="F354" s="2">
        <f t="shared" si="37"/>
        <v>24</v>
      </c>
      <c r="G354" s="3">
        <f t="shared" si="38"/>
        <v>3.460207612456747E-2</v>
      </c>
      <c r="H354" s="5">
        <f t="shared" si="39"/>
        <v>1</v>
      </c>
      <c r="I354" s="979">
        <f>_xlfn.XLOOKUP($D354,Help2!$D:$D,Help2!H:H)</f>
        <v>18826</v>
      </c>
      <c r="J354" s="979">
        <f>_xlfn.XLOOKUP($D354,Help2!$D:$D,Help2!I:I)</f>
        <v>11197</v>
      </c>
      <c r="K354" s="979">
        <f>_xlfn.XLOOKUP($D354,Help2!$D:$D,Help2!J:J)</f>
        <v>3175</v>
      </c>
      <c r="L354" s="979">
        <f>_xlfn.XLOOKUP($D354,Help2!$D:$D,Help2!K:K)</f>
        <v>3139</v>
      </c>
      <c r="M354" s="979">
        <f>_xlfn.XLOOKUP($D354,Help2!$D:$D,Help2!L:L)</f>
        <v>8348.8550342770541</v>
      </c>
      <c r="N354" s="979">
        <f>_xlfn.XLOOKUP($D354,Help2!$D:$D,Help2!M:M)</f>
        <v>9912.9949356138568</v>
      </c>
      <c r="P354" s="979">
        <f>_xlfn.XLOOKUP($D354,Help2!$D:$D,Help2!F:F)</f>
        <v>693.6</v>
      </c>
      <c r="Q354" s="979">
        <f t="shared" si="41"/>
        <v>744</v>
      </c>
      <c r="R354" s="979">
        <f>_xlfn.XLOOKUP($D354,Help2!$D:$D,Help2!N:N)</f>
        <v>8348.8550342770541</v>
      </c>
      <c r="S354" s="979">
        <f>_xlfn.XLOOKUP($D354,Help2!$D:$D,Help2!O:O)</f>
        <v>8223.5380811921186</v>
      </c>
      <c r="T354" s="979">
        <f>_xlfn.XLOOKUP($D354,Help2!$D:$D,Help2!P:P)</f>
        <v>1000</v>
      </c>
      <c r="U354" s="979">
        <f>_xlfn.XLOOKUP($D354,Help2!$D:$D,Help2!Q:Q)</f>
        <v>250</v>
      </c>
      <c r="V354" s="979">
        <f>_xlfn.XLOOKUP($D354,Help2!$D:$D,Help2!R:R)</f>
        <v>60</v>
      </c>
      <c r="W354" s="979">
        <f>_xlfn.XLOOKUP($D354,Help2!$D:$D,Help2!S:S)</f>
        <v>22500</v>
      </c>
      <c r="Y354" s="979">
        <f>_xlfn.XLOOKUP($D354,Help2!$D:$D,Help2!V:V)</f>
        <v>7750</v>
      </c>
      <c r="Z354" s="979">
        <f>_xlfn.XLOOKUP($D354,Help2!$D:$D,Help2!W:W)</f>
        <v>3447</v>
      </c>
      <c r="AA354" s="979">
        <f>_xlfn.XLOOKUP($D354,Help2!$D:$D,Help2!X:X)</f>
        <v>0</v>
      </c>
      <c r="AB354" s="979">
        <f>_xlfn.XLOOKUP($D354,Help2!$D:$D,Help2!Y:Y)</f>
        <v>6314</v>
      </c>
      <c r="AC354" s="979">
        <f>_xlfn.XLOOKUP($D354,Help2!$D:$D,Help2!Z:Z)</f>
        <v>1315</v>
      </c>
      <c r="AD354" s="979">
        <f>_xlfn.XLOOKUP($D354,Help2!$D:$D,Help2!AA:AA)</f>
        <v>1232.6460468000002</v>
      </c>
      <c r="AE354" s="979">
        <f>_xlfn.XLOOKUP($D354,Help2!$D:$D,Help2!AB:AB)</f>
        <v>840</v>
      </c>
      <c r="AF354" s="979">
        <f>_xlfn.XLOOKUP($D354,Help2!$D:$D,Help2!AC:AC)</f>
        <v>655</v>
      </c>
      <c r="AG354" s="979">
        <f>_xlfn.XLOOKUP($D354,Help2!$D:$D,Help2!AD:AD)</f>
        <v>320</v>
      </c>
      <c r="AH354" s="979">
        <f>_xlfn.XLOOKUP($D354,Help2!$D:$D,Help2!AE:AE)</f>
        <v>864.90000000000009</v>
      </c>
      <c r="AI354" s="979">
        <f>_xlfn.XLOOKUP($D354,Help2!$D:$D,Help2!AF:AF)</f>
        <v>3574.9199999999996</v>
      </c>
      <c r="AJ354" s="979">
        <f>_xlfn.XLOOKUP($D354,Help2!$D:$D,Help2!AG:AG)</f>
        <v>387.34975144203634</v>
      </c>
      <c r="AK354" s="979">
        <f>_xlfn.XLOOKUP($D354,Help2!$D:$D,Help2!AH:AH)</f>
        <v>8235.2638478756635</v>
      </c>
      <c r="AL354" s="979">
        <f>_xlfn.XLOOKUP($D354,Help2!$D:$D,Help2!AI:AI)</f>
        <v>688</v>
      </c>
      <c r="AM354" s="979">
        <f>_xlfn.XLOOKUP($D354,Help2!$D:$D,Help2!AJ:AJ)</f>
        <v>0</v>
      </c>
      <c r="AN354" s="979">
        <f>_xlfn.XLOOKUP($D354,Help2!$D:$D,Help2!AK:AK)</f>
        <v>0</v>
      </c>
    </row>
    <row r="355" spans="1:40" x14ac:dyDescent="0.2">
      <c r="A355" s="1">
        <v>45279</v>
      </c>
      <c r="B355">
        <f t="shared" si="42"/>
        <v>12</v>
      </c>
      <c r="C355">
        <f t="shared" si="43"/>
        <v>2023</v>
      </c>
      <c r="D355" s="872" t="str">
        <f t="shared" si="40"/>
        <v>12´2023</v>
      </c>
      <c r="F355" s="2">
        <f t="shared" si="37"/>
        <v>24</v>
      </c>
      <c r="G355" s="3">
        <f t="shared" si="38"/>
        <v>3.460207612456747E-2</v>
      </c>
      <c r="H355" s="5">
        <f t="shared" si="39"/>
        <v>1</v>
      </c>
      <c r="I355" s="979">
        <f>_xlfn.XLOOKUP($D355,Help2!$D:$D,Help2!H:H)</f>
        <v>18826</v>
      </c>
      <c r="J355" s="979">
        <f>_xlfn.XLOOKUP($D355,Help2!$D:$D,Help2!I:I)</f>
        <v>11197</v>
      </c>
      <c r="K355" s="979">
        <f>_xlfn.XLOOKUP($D355,Help2!$D:$D,Help2!J:J)</f>
        <v>3175</v>
      </c>
      <c r="L355" s="979">
        <f>_xlfn.XLOOKUP($D355,Help2!$D:$D,Help2!K:K)</f>
        <v>3139</v>
      </c>
      <c r="M355" s="979">
        <f>_xlfn.XLOOKUP($D355,Help2!$D:$D,Help2!L:L)</f>
        <v>8348.8550342770541</v>
      </c>
      <c r="N355" s="979">
        <f>_xlfn.XLOOKUP($D355,Help2!$D:$D,Help2!M:M)</f>
        <v>9912.9949356138568</v>
      </c>
      <c r="P355" s="979">
        <f>_xlfn.XLOOKUP($D355,Help2!$D:$D,Help2!F:F)</f>
        <v>693.6</v>
      </c>
      <c r="Q355" s="979">
        <f t="shared" si="41"/>
        <v>744</v>
      </c>
      <c r="R355" s="979">
        <f>_xlfn.XLOOKUP($D355,Help2!$D:$D,Help2!N:N)</f>
        <v>8348.8550342770541</v>
      </c>
      <c r="S355" s="979">
        <f>_xlfn.XLOOKUP($D355,Help2!$D:$D,Help2!O:O)</f>
        <v>8223.5380811921186</v>
      </c>
      <c r="T355" s="979">
        <f>_xlfn.XLOOKUP($D355,Help2!$D:$D,Help2!P:P)</f>
        <v>1000</v>
      </c>
      <c r="U355" s="979">
        <f>_xlfn.XLOOKUP($D355,Help2!$D:$D,Help2!Q:Q)</f>
        <v>250</v>
      </c>
      <c r="V355" s="979">
        <f>_xlfn.XLOOKUP($D355,Help2!$D:$D,Help2!R:R)</f>
        <v>60</v>
      </c>
      <c r="W355" s="979">
        <f>_xlfn.XLOOKUP($D355,Help2!$D:$D,Help2!S:S)</f>
        <v>22500</v>
      </c>
      <c r="Y355" s="979">
        <f>_xlfn.XLOOKUP($D355,Help2!$D:$D,Help2!V:V)</f>
        <v>7750</v>
      </c>
      <c r="Z355" s="979">
        <f>_xlfn.XLOOKUP($D355,Help2!$D:$D,Help2!W:W)</f>
        <v>3447</v>
      </c>
      <c r="AA355" s="979">
        <f>_xlfn.XLOOKUP($D355,Help2!$D:$D,Help2!X:X)</f>
        <v>0</v>
      </c>
      <c r="AB355" s="979">
        <f>_xlfn.XLOOKUP($D355,Help2!$D:$D,Help2!Y:Y)</f>
        <v>6314</v>
      </c>
      <c r="AC355" s="979">
        <f>_xlfn.XLOOKUP($D355,Help2!$D:$D,Help2!Z:Z)</f>
        <v>1315</v>
      </c>
      <c r="AD355" s="979">
        <f>_xlfn.XLOOKUP($D355,Help2!$D:$D,Help2!AA:AA)</f>
        <v>1232.6460468000002</v>
      </c>
      <c r="AE355" s="979">
        <f>_xlfn.XLOOKUP($D355,Help2!$D:$D,Help2!AB:AB)</f>
        <v>840</v>
      </c>
      <c r="AF355" s="979">
        <f>_xlfn.XLOOKUP($D355,Help2!$D:$D,Help2!AC:AC)</f>
        <v>655</v>
      </c>
      <c r="AG355" s="979">
        <f>_xlfn.XLOOKUP($D355,Help2!$D:$D,Help2!AD:AD)</f>
        <v>320</v>
      </c>
      <c r="AH355" s="979">
        <f>_xlfn.XLOOKUP($D355,Help2!$D:$D,Help2!AE:AE)</f>
        <v>864.90000000000009</v>
      </c>
      <c r="AI355" s="979">
        <f>_xlfn.XLOOKUP($D355,Help2!$D:$D,Help2!AF:AF)</f>
        <v>3574.9199999999996</v>
      </c>
      <c r="AJ355" s="979">
        <f>_xlfn.XLOOKUP($D355,Help2!$D:$D,Help2!AG:AG)</f>
        <v>387.34975144203634</v>
      </c>
      <c r="AK355" s="979">
        <f>_xlfn.XLOOKUP($D355,Help2!$D:$D,Help2!AH:AH)</f>
        <v>8235.2638478756635</v>
      </c>
      <c r="AL355" s="979">
        <f>_xlfn.XLOOKUP($D355,Help2!$D:$D,Help2!AI:AI)</f>
        <v>688</v>
      </c>
      <c r="AM355" s="979">
        <f>_xlfn.XLOOKUP($D355,Help2!$D:$D,Help2!AJ:AJ)</f>
        <v>0</v>
      </c>
      <c r="AN355" s="979">
        <f>_xlfn.XLOOKUP($D355,Help2!$D:$D,Help2!AK:AK)</f>
        <v>0</v>
      </c>
    </row>
    <row r="356" spans="1:40" x14ac:dyDescent="0.2">
      <c r="A356" s="1">
        <v>45280</v>
      </c>
      <c r="B356">
        <f t="shared" si="42"/>
        <v>12</v>
      </c>
      <c r="C356">
        <f t="shared" si="43"/>
        <v>2023</v>
      </c>
      <c r="D356" s="872" t="str">
        <f t="shared" si="40"/>
        <v>12´2023</v>
      </c>
      <c r="F356" s="2">
        <f t="shared" si="37"/>
        <v>24</v>
      </c>
      <c r="G356" s="3">
        <f t="shared" si="38"/>
        <v>3.460207612456747E-2</v>
      </c>
      <c r="H356" s="5">
        <f t="shared" si="39"/>
        <v>1</v>
      </c>
      <c r="I356" s="979">
        <f>_xlfn.XLOOKUP($D356,Help2!$D:$D,Help2!H:H)</f>
        <v>18826</v>
      </c>
      <c r="J356" s="979">
        <f>_xlfn.XLOOKUP($D356,Help2!$D:$D,Help2!I:I)</f>
        <v>11197</v>
      </c>
      <c r="K356" s="979">
        <f>_xlfn.XLOOKUP($D356,Help2!$D:$D,Help2!J:J)</f>
        <v>3175</v>
      </c>
      <c r="L356" s="979">
        <f>_xlfn.XLOOKUP($D356,Help2!$D:$D,Help2!K:K)</f>
        <v>3139</v>
      </c>
      <c r="M356" s="979">
        <f>_xlfn.XLOOKUP($D356,Help2!$D:$D,Help2!L:L)</f>
        <v>8348.8550342770541</v>
      </c>
      <c r="N356" s="979">
        <f>_xlfn.XLOOKUP($D356,Help2!$D:$D,Help2!M:M)</f>
        <v>9912.9949356138568</v>
      </c>
      <c r="P356" s="979">
        <f>_xlfn.XLOOKUP($D356,Help2!$D:$D,Help2!F:F)</f>
        <v>693.6</v>
      </c>
      <c r="Q356" s="979">
        <f t="shared" si="41"/>
        <v>744</v>
      </c>
      <c r="R356" s="979">
        <f>_xlfn.XLOOKUP($D356,Help2!$D:$D,Help2!N:N)</f>
        <v>8348.8550342770541</v>
      </c>
      <c r="S356" s="979">
        <f>_xlfn.XLOOKUP($D356,Help2!$D:$D,Help2!O:O)</f>
        <v>8223.5380811921186</v>
      </c>
      <c r="T356" s="979">
        <f>_xlfn.XLOOKUP($D356,Help2!$D:$D,Help2!P:P)</f>
        <v>1000</v>
      </c>
      <c r="U356" s="979">
        <f>_xlfn.XLOOKUP($D356,Help2!$D:$D,Help2!Q:Q)</f>
        <v>250</v>
      </c>
      <c r="V356" s="979">
        <f>_xlfn.XLOOKUP($D356,Help2!$D:$D,Help2!R:R)</f>
        <v>60</v>
      </c>
      <c r="W356" s="979">
        <f>_xlfn.XLOOKUP($D356,Help2!$D:$D,Help2!S:S)</f>
        <v>22500</v>
      </c>
      <c r="Y356" s="979">
        <f>_xlfn.XLOOKUP($D356,Help2!$D:$D,Help2!V:V)</f>
        <v>7750</v>
      </c>
      <c r="Z356" s="979">
        <f>_xlfn.XLOOKUP($D356,Help2!$D:$D,Help2!W:W)</f>
        <v>3447</v>
      </c>
      <c r="AA356" s="979">
        <f>_xlfn.XLOOKUP($D356,Help2!$D:$D,Help2!X:X)</f>
        <v>0</v>
      </c>
      <c r="AB356" s="979">
        <f>_xlfn.XLOOKUP($D356,Help2!$D:$D,Help2!Y:Y)</f>
        <v>6314</v>
      </c>
      <c r="AC356" s="979">
        <f>_xlfn.XLOOKUP($D356,Help2!$D:$D,Help2!Z:Z)</f>
        <v>1315</v>
      </c>
      <c r="AD356" s="979">
        <f>_xlfn.XLOOKUP($D356,Help2!$D:$D,Help2!AA:AA)</f>
        <v>1232.6460468000002</v>
      </c>
      <c r="AE356" s="979">
        <f>_xlfn.XLOOKUP($D356,Help2!$D:$D,Help2!AB:AB)</f>
        <v>840</v>
      </c>
      <c r="AF356" s="979">
        <f>_xlfn.XLOOKUP($D356,Help2!$D:$D,Help2!AC:AC)</f>
        <v>655</v>
      </c>
      <c r="AG356" s="979">
        <f>_xlfn.XLOOKUP($D356,Help2!$D:$D,Help2!AD:AD)</f>
        <v>320</v>
      </c>
      <c r="AH356" s="979">
        <f>_xlfn.XLOOKUP($D356,Help2!$D:$D,Help2!AE:AE)</f>
        <v>864.90000000000009</v>
      </c>
      <c r="AI356" s="979">
        <f>_xlfn.XLOOKUP($D356,Help2!$D:$D,Help2!AF:AF)</f>
        <v>3574.9199999999996</v>
      </c>
      <c r="AJ356" s="979">
        <f>_xlfn.XLOOKUP($D356,Help2!$D:$D,Help2!AG:AG)</f>
        <v>387.34975144203634</v>
      </c>
      <c r="AK356" s="979">
        <f>_xlfn.XLOOKUP($D356,Help2!$D:$D,Help2!AH:AH)</f>
        <v>8235.2638478756635</v>
      </c>
      <c r="AL356" s="979">
        <f>_xlfn.XLOOKUP($D356,Help2!$D:$D,Help2!AI:AI)</f>
        <v>688</v>
      </c>
      <c r="AM356" s="979">
        <f>_xlfn.XLOOKUP($D356,Help2!$D:$D,Help2!AJ:AJ)</f>
        <v>0</v>
      </c>
      <c r="AN356" s="979">
        <f>_xlfn.XLOOKUP($D356,Help2!$D:$D,Help2!AK:AK)</f>
        <v>0</v>
      </c>
    </row>
    <row r="357" spans="1:40" x14ac:dyDescent="0.2">
      <c r="A357" s="1">
        <v>45281</v>
      </c>
      <c r="B357">
        <f t="shared" si="42"/>
        <v>12</v>
      </c>
      <c r="C357">
        <f t="shared" si="43"/>
        <v>2023</v>
      </c>
      <c r="D357" s="872" t="str">
        <f t="shared" si="40"/>
        <v>12´2023</v>
      </c>
      <c r="F357" s="2">
        <f t="shared" si="37"/>
        <v>24</v>
      </c>
      <c r="G357" s="3">
        <f t="shared" si="38"/>
        <v>3.460207612456747E-2</v>
      </c>
      <c r="H357" s="5">
        <f t="shared" si="39"/>
        <v>1</v>
      </c>
      <c r="I357" s="979">
        <f>_xlfn.XLOOKUP($D357,Help2!$D:$D,Help2!H:H)</f>
        <v>18826</v>
      </c>
      <c r="J357" s="979">
        <f>_xlfn.XLOOKUP($D357,Help2!$D:$D,Help2!I:I)</f>
        <v>11197</v>
      </c>
      <c r="K357" s="979">
        <f>_xlfn.XLOOKUP($D357,Help2!$D:$D,Help2!J:J)</f>
        <v>3175</v>
      </c>
      <c r="L357" s="979">
        <f>_xlfn.XLOOKUP($D357,Help2!$D:$D,Help2!K:K)</f>
        <v>3139</v>
      </c>
      <c r="M357" s="979">
        <f>_xlfn.XLOOKUP($D357,Help2!$D:$D,Help2!L:L)</f>
        <v>8348.8550342770541</v>
      </c>
      <c r="N357" s="979">
        <f>_xlfn.XLOOKUP($D357,Help2!$D:$D,Help2!M:M)</f>
        <v>9912.9949356138568</v>
      </c>
      <c r="P357" s="979">
        <f>_xlfn.XLOOKUP($D357,Help2!$D:$D,Help2!F:F)</f>
        <v>693.6</v>
      </c>
      <c r="Q357" s="979">
        <f t="shared" si="41"/>
        <v>744</v>
      </c>
      <c r="R357" s="979">
        <f>_xlfn.XLOOKUP($D357,Help2!$D:$D,Help2!N:N)</f>
        <v>8348.8550342770541</v>
      </c>
      <c r="S357" s="979">
        <f>_xlfn.XLOOKUP($D357,Help2!$D:$D,Help2!O:O)</f>
        <v>8223.5380811921186</v>
      </c>
      <c r="T357" s="979">
        <f>_xlfn.XLOOKUP($D357,Help2!$D:$D,Help2!P:P)</f>
        <v>1000</v>
      </c>
      <c r="U357" s="979">
        <f>_xlfn.XLOOKUP($D357,Help2!$D:$D,Help2!Q:Q)</f>
        <v>250</v>
      </c>
      <c r="V357" s="979">
        <f>_xlfn.XLOOKUP($D357,Help2!$D:$D,Help2!R:R)</f>
        <v>60</v>
      </c>
      <c r="W357" s="979">
        <f>_xlfn.XLOOKUP($D357,Help2!$D:$D,Help2!S:S)</f>
        <v>22500</v>
      </c>
      <c r="Y357" s="979">
        <f>_xlfn.XLOOKUP($D357,Help2!$D:$D,Help2!V:V)</f>
        <v>7750</v>
      </c>
      <c r="Z357" s="979">
        <f>_xlfn.XLOOKUP($D357,Help2!$D:$D,Help2!W:W)</f>
        <v>3447</v>
      </c>
      <c r="AA357" s="979">
        <f>_xlfn.XLOOKUP($D357,Help2!$D:$D,Help2!X:X)</f>
        <v>0</v>
      </c>
      <c r="AB357" s="979">
        <f>_xlfn.XLOOKUP($D357,Help2!$D:$D,Help2!Y:Y)</f>
        <v>6314</v>
      </c>
      <c r="AC357" s="979">
        <f>_xlfn.XLOOKUP($D357,Help2!$D:$D,Help2!Z:Z)</f>
        <v>1315</v>
      </c>
      <c r="AD357" s="979">
        <f>_xlfn.XLOOKUP($D357,Help2!$D:$D,Help2!AA:AA)</f>
        <v>1232.6460468000002</v>
      </c>
      <c r="AE357" s="979">
        <f>_xlfn.XLOOKUP($D357,Help2!$D:$D,Help2!AB:AB)</f>
        <v>840</v>
      </c>
      <c r="AF357" s="979">
        <f>_xlfn.XLOOKUP($D357,Help2!$D:$D,Help2!AC:AC)</f>
        <v>655</v>
      </c>
      <c r="AG357" s="979">
        <f>_xlfn.XLOOKUP($D357,Help2!$D:$D,Help2!AD:AD)</f>
        <v>320</v>
      </c>
      <c r="AH357" s="979">
        <f>_xlfn.XLOOKUP($D357,Help2!$D:$D,Help2!AE:AE)</f>
        <v>864.90000000000009</v>
      </c>
      <c r="AI357" s="979">
        <f>_xlfn.XLOOKUP($D357,Help2!$D:$D,Help2!AF:AF)</f>
        <v>3574.9199999999996</v>
      </c>
      <c r="AJ357" s="979">
        <f>_xlfn.XLOOKUP($D357,Help2!$D:$D,Help2!AG:AG)</f>
        <v>387.34975144203634</v>
      </c>
      <c r="AK357" s="979">
        <f>_xlfn.XLOOKUP($D357,Help2!$D:$D,Help2!AH:AH)</f>
        <v>8235.2638478756635</v>
      </c>
      <c r="AL357" s="979">
        <f>_xlfn.XLOOKUP($D357,Help2!$D:$D,Help2!AI:AI)</f>
        <v>688</v>
      </c>
      <c r="AM357" s="979">
        <f>_xlfn.XLOOKUP($D357,Help2!$D:$D,Help2!AJ:AJ)</f>
        <v>0</v>
      </c>
      <c r="AN357" s="979">
        <f>_xlfn.XLOOKUP($D357,Help2!$D:$D,Help2!AK:AK)</f>
        <v>0</v>
      </c>
    </row>
    <row r="358" spans="1:40" x14ac:dyDescent="0.2">
      <c r="A358" s="1">
        <v>45282</v>
      </c>
      <c r="B358">
        <f t="shared" si="42"/>
        <v>12</v>
      </c>
      <c r="C358">
        <f t="shared" si="43"/>
        <v>2023</v>
      </c>
      <c r="D358" s="872" t="str">
        <f t="shared" si="40"/>
        <v>12´2023</v>
      </c>
      <c r="F358" s="2">
        <f t="shared" si="37"/>
        <v>24</v>
      </c>
      <c r="G358" s="3">
        <f t="shared" si="38"/>
        <v>3.460207612456747E-2</v>
      </c>
      <c r="H358" s="5">
        <f t="shared" si="39"/>
        <v>1</v>
      </c>
      <c r="I358" s="979">
        <f>_xlfn.XLOOKUP($D358,Help2!$D:$D,Help2!H:H)</f>
        <v>18826</v>
      </c>
      <c r="J358" s="979">
        <f>_xlfn.XLOOKUP($D358,Help2!$D:$D,Help2!I:I)</f>
        <v>11197</v>
      </c>
      <c r="K358" s="979">
        <f>_xlfn.XLOOKUP($D358,Help2!$D:$D,Help2!J:J)</f>
        <v>3175</v>
      </c>
      <c r="L358" s="979">
        <f>_xlfn.XLOOKUP($D358,Help2!$D:$D,Help2!K:K)</f>
        <v>3139</v>
      </c>
      <c r="M358" s="979">
        <f>_xlfn.XLOOKUP($D358,Help2!$D:$D,Help2!L:L)</f>
        <v>8348.8550342770541</v>
      </c>
      <c r="N358" s="979">
        <f>_xlfn.XLOOKUP($D358,Help2!$D:$D,Help2!M:M)</f>
        <v>9912.9949356138568</v>
      </c>
      <c r="P358" s="979">
        <f>_xlfn.XLOOKUP($D358,Help2!$D:$D,Help2!F:F)</f>
        <v>693.6</v>
      </c>
      <c r="Q358" s="979">
        <f t="shared" si="41"/>
        <v>744</v>
      </c>
      <c r="R358" s="979">
        <f>_xlfn.XLOOKUP($D358,Help2!$D:$D,Help2!N:N)</f>
        <v>8348.8550342770541</v>
      </c>
      <c r="S358" s="979">
        <f>_xlfn.XLOOKUP($D358,Help2!$D:$D,Help2!O:O)</f>
        <v>8223.5380811921186</v>
      </c>
      <c r="T358" s="979">
        <f>_xlfn.XLOOKUP($D358,Help2!$D:$D,Help2!P:P)</f>
        <v>1000</v>
      </c>
      <c r="U358" s="979">
        <f>_xlfn.XLOOKUP($D358,Help2!$D:$D,Help2!Q:Q)</f>
        <v>250</v>
      </c>
      <c r="V358" s="979">
        <f>_xlfn.XLOOKUP($D358,Help2!$D:$D,Help2!R:R)</f>
        <v>60</v>
      </c>
      <c r="W358" s="979">
        <f>_xlfn.XLOOKUP($D358,Help2!$D:$D,Help2!S:S)</f>
        <v>22500</v>
      </c>
      <c r="Y358" s="979">
        <f>_xlfn.XLOOKUP($D358,Help2!$D:$D,Help2!V:V)</f>
        <v>7750</v>
      </c>
      <c r="Z358" s="979">
        <f>_xlfn.XLOOKUP($D358,Help2!$D:$D,Help2!W:W)</f>
        <v>3447</v>
      </c>
      <c r="AA358" s="979">
        <f>_xlfn.XLOOKUP($D358,Help2!$D:$D,Help2!X:X)</f>
        <v>0</v>
      </c>
      <c r="AB358" s="979">
        <f>_xlfn.XLOOKUP($D358,Help2!$D:$D,Help2!Y:Y)</f>
        <v>6314</v>
      </c>
      <c r="AC358" s="979">
        <f>_xlfn.XLOOKUP($D358,Help2!$D:$D,Help2!Z:Z)</f>
        <v>1315</v>
      </c>
      <c r="AD358" s="979">
        <f>_xlfn.XLOOKUP($D358,Help2!$D:$D,Help2!AA:AA)</f>
        <v>1232.6460468000002</v>
      </c>
      <c r="AE358" s="979">
        <f>_xlfn.XLOOKUP($D358,Help2!$D:$D,Help2!AB:AB)</f>
        <v>840</v>
      </c>
      <c r="AF358" s="979">
        <f>_xlfn.XLOOKUP($D358,Help2!$D:$D,Help2!AC:AC)</f>
        <v>655</v>
      </c>
      <c r="AG358" s="979">
        <f>_xlfn.XLOOKUP($D358,Help2!$D:$D,Help2!AD:AD)</f>
        <v>320</v>
      </c>
      <c r="AH358" s="979">
        <f>_xlfn.XLOOKUP($D358,Help2!$D:$D,Help2!AE:AE)</f>
        <v>864.90000000000009</v>
      </c>
      <c r="AI358" s="979">
        <f>_xlfn.XLOOKUP($D358,Help2!$D:$D,Help2!AF:AF)</f>
        <v>3574.9199999999996</v>
      </c>
      <c r="AJ358" s="979">
        <f>_xlfn.XLOOKUP($D358,Help2!$D:$D,Help2!AG:AG)</f>
        <v>387.34975144203634</v>
      </c>
      <c r="AK358" s="979">
        <f>_xlfn.XLOOKUP($D358,Help2!$D:$D,Help2!AH:AH)</f>
        <v>8235.2638478756635</v>
      </c>
      <c r="AL358" s="979">
        <f>_xlfn.XLOOKUP($D358,Help2!$D:$D,Help2!AI:AI)</f>
        <v>688</v>
      </c>
      <c r="AM358" s="979">
        <f>_xlfn.XLOOKUP($D358,Help2!$D:$D,Help2!AJ:AJ)</f>
        <v>0</v>
      </c>
      <c r="AN358" s="979">
        <f>_xlfn.XLOOKUP($D358,Help2!$D:$D,Help2!AK:AK)</f>
        <v>0</v>
      </c>
    </row>
    <row r="359" spans="1:40" x14ac:dyDescent="0.2">
      <c r="A359" s="1">
        <v>45283</v>
      </c>
      <c r="B359">
        <f t="shared" si="42"/>
        <v>12</v>
      </c>
      <c r="C359">
        <f t="shared" si="43"/>
        <v>2023</v>
      </c>
      <c r="D359" s="872" t="str">
        <f t="shared" si="40"/>
        <v>12´2023</v>
      </c>
      <c r="F359" s="2">
        <f t="shared" si="37"/>
        <v>24</v>
      </c>
      <c r="G359" s="3">
        <f t="shared" si="38"/>
        <v>3.460207612456747E-2</v>
      </c>
      <c r="H359" s="5">
        <f t="shared" si="39"/>
        <v>1</v>
      </c>
      <c r="I359" s="979">
        <f>_xlfn.XLOOKUP($D359,Help2!$D:$D,Help2!H:H)</f>
        <v>18826</v>
      </c>
      <c r="J359" s="979">
        <f>_xlfn.XLOOKUP($D359,Help2!$D:$D,Help2!I:I)</f>
        <v>11197</v>
      </c>
      <c r="K359" s="979">
        <f>_xlfn.XLOOKUP($D359,Help2!$D:$D,Help2!J:J)</f>
        <v>3175</v>
      </c>
      <c r="L359" s="979">
        <f>_xlfn.XLOOKUP($D359,Help2!$D:$D,Help2!K:K)</f>
        <v>3139</v>
      </c>
      <c r="M359" s="979">
        <f>_xlfn.XLOOKUP($D359,Help2!$D:$D,Help2!L:L)</f>
        <v>8348.8550342770541</v>
      </c>
      <c r="N359" s="979">
        <f>_xlfn.XLOOKUP($D359,Help2!$D:$D,Help2!M:M)</f>
        <v>9912.9949356138568</v>
      </c>
      <c r="P359" s="979">
        <f>_xlfn.XLOOKUP($D359,Help2!$D:$D,Help2!F:F)</f>
        <v>693.6</v>
      </c>
      <c r="Q359" s="979">
        <f t="shared" si="41"/>
        <v>744</v>
      </c>
      <c r="R359" s="979">
        <f>_xlfn.XLOOKUP($D359,Help2!$D:$D,Help2!N:N)</f>
        <v>8348.8550342770541</v>
      </c>
      <c r="S359" s="979">
        <f>_xlfn.XLOOKUP($D359,Help2!$D:$D,Help2!O:O)</f>
        <v>8223.5380811921186</v>
      </c>
      <c r="T359" s="979">
        <f>_xlfn.XLOOKUP($D359,Help2!$D:$D,Help2!P:P)</f>
        <v>1000</v>
      </c>
      <c r="U359" s="979">
        <f>_xlfn.XLOOKUP($D359,Help2!$D:$D,Help2!Q:Q)</f>
        <v>250</v>
      </c>
      <c r="V359" s="979">
        <f>_xlfn.XLOOKUP($D359,Help2!$D:$D,Help2!R:R)</f>
        <v>60</v>
      </c>
      <c r="W359" s="979">
        <f>_xlfn.XLOOKUP($D359,Help2!$D:$D,Help2!S:S)</f>
        <v>22500</v>
      </c>
      <c r="Y359" s="979">
        <f>_xlfn.XLOOKUP($D359,Help2!$D:$D,Help2!V:V)</f>
        <v>7750</v>
      </c>
      <c r="Z359" s="979">
        <f>_xlfn.XLOOKUP($D359,Help2!$D:$D,Help2!W:W)</f>
        <v>3447</v>
      </c>
      <c r="AA359" s="979">
        <f>_xlfn.XLOOKUP($D359,Help2!$D:$D,Help2!X:X)</f>
        <v>0</v>
      </c>
      <c r="AB359" s="979">
        <f>_xlfn.XLOOKUP($D359,Help2!$D:$D,Help2!Y:Y)</f>
        <v>6314</v>
      </c>
      <c r="AC359" s="979">
        <f>_xlfn.XLOOKUP($D359,Help2!$D:$D,Help2!Z:Z)</f>
        <v>1315</v>
      </c>
      <c r="AD359" s="979">
        <f>_xlfn.XLOOKUP($D359,Help2!$D:$D,Help2!AA:AA)</f>
        <v>1232.6460468000002</v>
      </c>
      <c r="AE359" s="979">
        <f>_xlfn.XLOOKUP($D359,Help2!$D:$D,Help2!AB:AB)</f>
        <v>840</v>
      </c>
      <c r="AF359" s="979">
        <f>_xlfn.XLOOKUP($D359,Help2!$D:$D,Help2!AC:AC)</f>
        <v>655</v>
      </c>
      <c r="AG359" s="979">
        <f>_xlfn.XLOOKUP($D359,Help2!$D:$D,Help2!AD:AD)</f>
        <v>320</v>
      </c>
      <c r="AH359" s="979">
        <f>_xlfn.XLOOKUP($D359,Help2!$D:$D,Help2!AE:AE)</f>
        <v>864.90000000000009</v>
      </c>
      <c r="AI359" s="979">
        <f>_xlfn.XLOOKUP($D359,Help2!$D:$D,Help2!AF:AF)</f>
        <v>3574.9199999999996</v>
      </c>
      <c r="AJ359" s="979">
        <f>_xlfn.XLOOKUP($D359,Help2!$D:$D,Help2!AG:AG)</f>
        <v>387.34975144203634</v>
      </c>
      <c r="AK359" s="979">
        <f>_xlfn.XLOOKUP($D359,Help2!$D:$D,Help2!AH:AH)</f>
        <v>8235.2638478756635</v>
      </c>
      <c r="AL359" s="979">
        <f>_xlfn.XLOOKUP($D359,Help2!$D:$D,Help2!AI:AI)</f>
        <v>688</v>
      </c>
      <c r="AM359" s="979">
        <f>_xlfn.XLOOKUP($D359,Help2!$D:$D,Help2!AJ:AJ)</f>
        <v>0</v>
      </c>
      <c r="AN359" s="979">
        <f>_xlfn.XLOOKUP($D359,Help2!$D:$D,Help2!AK:AK)</f>
        <v>0</v>
      </c>
    </row>
    <row r="360" spans="1:40" x14ac:dyDescent="0.2">
      <c r="A360" s="1">
        <v>45284</v>
      </c>
      <c r="B360">
        <f t="shared" si="42"/>
        <v>12</v>
      </c>
      <c r="C360">
        <f t="shared" si="43"/>
        <v>2023</v>
      </c>
      <c r="D360" s="872" t="str">
        <f t="shared" si="40"/>
        <v>12´2023</v>
      </c>
      <c r="F360" s="2">
        <f t="shared" si="37"/>
        <v>24</v>
      </c>
      <c r="G360" s="3">
        <f t="shared" si="38"/>
        <v>3.460207612456747E-2</v>
      </c>
      <c r="H360" s="5">
        <f t="shared" si="39"/>
        <v>1</v>
      </c>
      <c r="I360" s="979">
        <f>_xlfn.XLOOKUP($D360,Help2!$D:$D,Help2!H:H)</f>
        <v>18826</v>
      </c>
      <c r="J360" s="979">
        <f>_xlfn.XLOOKUP($D360,Help2!$D:$D,Help2!I:I)</f>
        <v>11197</v>
      </c>
      <c r="K360" s="979">
        <f>_xlfn.XLOOKUP($D360,Help2!$D:$D,Help2!J:J)</f>
        <v>3175</v>
      </c>
      <c r="L360" s="979">
        <f>_xlfn.XLOOKUP($D360,Help2!$D:$D,Help2!K:K)</f>
        <v>3139</v>
      </c>
      <c r="M360" s="979">
        <f>_xlfn.XLOOKUP($D360,Help2!$D:$D,Help2!L:L)</f>
        <v>8348.8550342770541</v>
      </c>
      <c r="N360" s="979">
        <f>_xlfn.XLOOKUP($D360,Help2!$D:$D,Help2!M:M)</f>
        <v>9912.9949356138568</v>
      </c>
      <c r="P360" s="979">
        <f>_xlfn.XLOOKUP($D360,Help2!$D:$D,Help2!F:F)</f>
        <v>693.6</v>
      </c>
      <c r="Q360" s="979">
        <f t="shared" si="41"/>
        <v>744</v>
      </c>
      <c r="R360" s="979">
        <f>_xlfn.XLOOKUP($D360,Help2!$D:$D,Help2!N:N)</f>
        <v>8348.8550342770541</v>
      </c>
      <c r="S360" s="979">
        <f>_xlfn.XLOOKUP($D360,Help2!$D:$D,Help2!O:O)</f>
        <v>8223.5380811921186</v>
      </c>
      <c r="T360" s="979">
        <f>_xlfn.XLOOKUP($D360,Help2!$D:$D,Help2!P:P)</f>
        <v>1000</v>
      </c>
      <c r="U360" s="979">
        <f>_xlfn.XLOOKUP($D360,Help2!$D:$D,Help2!Q:Q)</f>
        <v>250</v>
      </c>
      <c r="V360" s="979">
        <f>_xlfn.XLOOKUP($D360,Help2!$D:$D,Help2!R:R)</f>
        <v>60</v>
      </c>
      <c r="W360" s="979">
        <f>_xlfn.XLOOKUP($D360,Help2!$D:$D,Help2!S:S)</f>
        <v>22500</v>
      </c>
      <c r="Y360" s="979">
        <f>_xlfn.XLOOKUP($D360,Help2!$D:$D,Help2!V:V)</f>
        <v>7750</v>
      </c>
      <c r="Z360" s="979">
        <f>_xlfn.XLOOKUP($D360,Help2!$D:$D,Help2!W:W)</f>
        <v>3447</v>
      </c>
      <c r="AA360" s="979">
        <f>_xlfn.XLOOKUP($D360,Help2!$D:$D,Help2!X:X)</f>
        <v>0</v>
      </c>
      <c r="AB360" s="979">
        <f>_xlfn.XLOOKUP($D360,Help2!$D:$D,Help2!Y:Y)</f>
        <v>6314</v>
      </c>
      <c r="AC360" s="979">
        <f>_xlfn.XLOOKUP($D360,Help2!$D:$D,Help2!Z:Z)</f>
        <v>1315</v>
      </c>
      <c r="AD360" s="979">
        <f>_xlfn.XLOOKUP($D360,Help2!$D:$D,Help2!AA:AA)</f>
        <v>1232.6460468000002</v>
      </c>
      <c r="AE360" s="979">
        <f>_xlfn.XLOOKUP($D360,Help2!$D:$D,Help2!AB:AB)</f>
        <v>840</v>
      </c>
      <c r="AF360" s="979">
        <f>_xlfn.XLOOKUP($D360,Help2!$D:$D,Help2!AC:AC)</f>
        <v>655</v>
      </c>
      <c r="AG360" s="979">
        <f>_xlfn.XLOOKUP($D360,Help2!$D:$D,Help2!AD:AD)</f>
        <v>320</v>
      </c>
      <c r="AH360" s="979">
        <f>_xlfn.XLOOKUP($D360,Help2!$D:$D,Help2!AE:AE)</f>
        <v>864.90000000000009</v>
      </c>
      <c r="AI360" s="979">
        <f>_xlfn.XLOOKUP($D360,Help2!$D:$D,Help2!AF:AF)</f>
        <v>3574.9199999999996</v>
      </c>
      <c r="AJ360" s="979">
        <f>_xlfn.XLOOKUP($D360,Help2!$D:$D,Help2!AG:AG)</f>
        <v>387.34975144203634</v>
      </c>
      <c r="AK360" s="979">
        <f>_xlfn.XLOOKUP($D360,Help2!$D:$D,Help2!AH:AH)</f>
        <v>8235.2638478756635</v>
      </c>
      <c r="AL360" s="979">
        <f>_xlfn.XLOOKUP($D360,Help2!$D:$D,Help2!AI:AI)</f>
        <v>688</v>
      </c>
      <c r="AM360" s="979">
        <f>_xlfn.XLOOKUP($D360,Help2!$D:$D,Help2!AJ:AJ)</f>
        <v>0</v>
      </c>
      <c r="AN360" s="979">
        <f>_xlfn.XLOOKUP($D360,Help2!$D:$D,Help2!AK:AK)</f>
        <v>0</v>
      </c>
    </row>
    <row r="361" spans="1:40" x14ac:dyDescent="0.2">
      <c r="A361" s="1">
        <v>45285</v>
      </c>
      <c r="B361">
        <f t="shared" si="42"/>
        <v>12</v>
      </c>
      <c r="C361">
        <f t="shared" si="43"/>
        <v>2023</v>
      </c>
      <c r="D361" s="872" t="str">
        <f t="shared" si="40"/>
        <v>12´2023</v>
      </c>
      <c r="F361" s="2">
        <f t="shared" si="37"/>
        <v>24</v>
      </c>
      <c r="G361" s="3">
        <f t="shared" si="38"/>
        <v>3.460207612456747E-2</v>
      </c>
      <c r="H361" s="5">
        <f t="shared" si="39"/>
        <v>1</v>
      </c>
      <c r="I361" s="979">
        <f>_xlfn.XLOOKUP($D361,Help2!$D:$D,Help2!H:H)</f>
        <v>18826</v>
      </c>
      <c r="J361" s="979">
        <f>_xlfn.XLOOKUP($D361,Help2!$D:$D,Help2!I:I)</f>
        <v>11197</v>
      </c>
      <c r="K361" s="979">
        <f>_xlfn.XLOOKUP($D361,Help2!$D:$D,Help2!J:J)</f>
        <v>3175</v>
      </c>
      <c r="L361" s="979">
        <f>_xlfn.XLOOKUP($D361,Help2!$D:$D,Help2!K:K)</f>
        <v>3139</v>
      </c>
      <c r="M361" s="979">
        <f>_xlfn.XLOOKUP($D361,Help2!$D:$D,Help2!L:L)</f>
        <v>8348.8550342770541</v>
      </c>
      <c r="N361" s="979">
        <f>_xlfn.XLOOKUP($D361,Help2!$D:$D,Help2!M:M)</f>
        <v>9912.9949356138568</v>
      </c>
      <c r="P361" s="979">
        <f>_xlfn.XLOOKUP($D361,Help2!$D:$D,Help2!F:F)</f>
        <v>693.6</v>
      </c>
      <c r="Q361" s="979">
        <f t="shared" si="41"/>
        <v>744</v>
      </c>
      <c r="R361" s="979">
        <f>_xlfn.XLOOKUP($D361,Help2!$D:$D,Help2!N:N)</f>
        <v>8348.8550342770541</v>
      </c>
      <c r="S361" s="979">
        <f>_xlfn.XLOOKUP($D361,Help2!$D:$D,Help2!O:O)</f>
        <v>8223.5380811921186</v>
      </c>
      <c r="T361" s="979">
        <f>_xlfn.XLOOKUP($D361,Help2!$D:$D,Help2!P:P)</f>
        <v>1000</v>
      </c>
      <c r="U361" s="979">
        <f>_xlfn.XLOOKUP($D361,Help2!$D:$D,Help2!Q:Q)</f>
        <v>250</v>
      </c>
      <c r="V361" s="979">
        <f>_xlfn.XLOOKUP($D361,Help2!$D:$D,Help2!R:R)</f>
        <v>60</v>
      </c>
      <c r="W361" s="979">
        <f>_xlfn.XLOOKUP($D361,Help2!$D:$D,Help2!S:S)</f>
        <v>22500</v>
      </c>
      <c r="Y361" s="979">
        <f>_xlfn.XLOOKUP($D361,Help2!$D:$D,Help2!V:V)</f>
        <v>7750</v>
      </c>
      <c r="Z361" s="979">
        <f>_xlfn.XLOOKUP($D361,Help2!$D:$D,Help2!W:W)</f>
        <v>3447</v>
      </c>
      <c r="AA361" s="979">
        <f>_xlfn.XLOOKUP($D361,Help2!$D:$D,Help2!X:X)</f>
        <v>0</v>
      </c>
      <c r="AB361" s="979">
        <f>_xlfn.XLOOKUP($D361,Help2!$D:$D,Help2!Y:Y)</f>
        <v>6314</v>
      </c>
      <c r="AC361" s="979">
        <f>_xlfn.XLOOKUP($D361,Help2!$D:$D,Help2!Z:Z)</f>
        <v>1315</v>
      </c>
      <c r="AD361" s="979">
        <f>_xlfn.XLOOKUP($D361,Help2!$D:$D,Help2!AA:AA)</f>
        <v>1232.6460468000002</v>
      </c>
      <c r="AE361" s="979">
        <f>_xlfn.XLOOKUP($D361,Help2!$D:$D,Help2!AB:AB)</f>
        <v>840</v>
      </c>
      <c r="AF361" s="979">
        <f>_xlfn.XLOOKUP($D361,Help2!$D:$D,Help2!AC:AC)</f>
        <v>655</v>
      </c>
      <c r="AG361" s="979">
        <f>_xlfn.XLOOKUP($D361,Help2!$D:$D,Help2!AD:AD)</f>
        <v>320</v>
      </c>
      <c r="AH361" s="979">
        <f>_xlfn.XLOOKUP($D361,Help2!$D:$D,Help2!AE:AE)</f>
        <v>864.90000000000009</v>
      </c>
      <c r="AI361" s="979">
        <f>_xlfn.XLOOKUP($D361,Help2!$D:$D,Help2!AF:AF)</f>
        <v>3574.9199999999996</v>
      </c>
      <c r="AJ361" s="979">
        <f>_xlfn.XLOOKUP($D361,Help2!$D:$D,Help2!AG:AG)</f>
        <v>387.34975144203634</v>
      </c>
      <c r="AK361" s="979">
        <f>_xlfn.XLOOKUP($D361,Help2!$D:$D,Help2!AH:AH)</f>
        <v>8235.2638478756635</v>
      </c>
      <c r="AL361" s="979">
        <f>_xlfn.XLOOKUP($D361,Help2!$D:$D,Help2!AI:AI)</f>
        <v>688</v>
      </c>
      <c r="AM361" s="979">
        <f>_xlfn.XLOOKUP($D361,Help2!$D:$D,Help2!AJ:AJ)</f>
        <v>0</v>
      </c>
      <c r="AN361" s="979">
        <f>_xlfn.XLOOKUP($D361,Help2!$D:$D,Help2!AK:AK)</f>
        <v>0</v>
      </c>
    </row>
    <row r="362" spans="1:40" x14ac:dyDescent="0.2">
      <c r="A362" s="1">
        <v>45286</v>
      </c>
      <c r="B362">
        <f t="shared" si="42"/>
        <v>12</v>
      </c>
      <c r="C362">
        <f t="shared" si="43"/>
        <v>2023</v>
      </c>
      <c r="D362" s="872" t="str">
        <f t="shared" si="40"/>
        <v>12´2023</v>
      </c>
      <c r="E362" s="867">
        <v>12</v>
      </c>
      <c r="F362" s="2">
        <f t="shared" si="37"/>
        <v>12</v>
      </c>
      <c r="G362" s="3">
        <f t="shared" si="38"/>
        <v>1.7301038062283735E-2</v>
      </c>
      <c r="H362" s="5">
        <f t="shared" si="39"/>
        <v>0.5</v>
      </c>
      <c r="I362" s="979">
        <f>_xlfn.XLOOKUP($D362,Help2!$D:$D,Help2!H:H)</f>
        <v>18826</v>
      </c>
      <c r="J362" s="979">
        <f>_xlfn.XLOOKUP($D362,Help2!$D:$D,Help2!I:I)</f>
        <v>11197</v>
      </c>
      <c r="K362" s="979">
        <f>_xlfn.XLOOKUP($D362,Help2!$D:$D,Help2!J:J)</f>
        <v>3175</v>
      </c>
      <c r="L362" s="979">
        <f>_xlfn.XLOOKUP($D362,Help2!$D:$D,Help2!K:K)</f>
        <v>3139</v>
      </c>
      <c r="M362" s="979">
        <f>_xlfn.XLOOKUP($D362,Help2!$D:$D,Help2!L:L)</f>
        <v>8348.8550342770541</v>
      </c>
      <c r="N362" s="979">
        <f>_xlfn.XLOOKUP($D362,Help2!$D:$D,Help2!M:M)</f>
        <v>9912.9949356138568</v>
      </c>
      <c r="P362" s="979">
        <f>_xlfn.XLOOKUP($D362,Help2!$D:$D,Help2!F:F)</f>
        <v>693.6</v>
      </c>
      <c r="Q362" s="979">
        <f t="shared" si="41"/>
        <v>744</v>
      </c>
      <c r="R362" s="979">
        <f>_xlfn.XLOOKUP($D362,Help2!$D:$D,Help2!N:N)</f>
        <v>8348.8550342770541</v>
      </c>
      <c r="S362" s="979">
        <f>_xlfn.XLOOKUP($D362,Help2!$D:$D,Help2!O:O)</f>
        <v>8223.5380811921186</v>
      </c>
      <c r="T362" s="979">
        <f>_xlfn.XLOOKUP($D362,Help2!$D:$D,Help2!P:P)</f>
        <v>1000</v>
      </c>
      <c r="U362" s="979">
        <f>_xlfn.XLOOKUP($D362,Help2!$D:$D,Help2!Q:Q)</f>
        <v>250</v>
      </c>
      <c r="V362" s="979">
        <f>_xlfn.XLOOKUP($D362,Help2!$D:$D,Help2!R:R)</f>
        <v>60</v>
      </c>
      <c r="W362" s="979">
        <f>_xlfn.XLOOKUP($D362,Help2!$D:$D,Help2!S:S)</f>
        <v>22500</v>
      </c>
      <c r="Y362" s="979">
        <f>_xlfn.XLOOKUP($D362,Help2!$D:$D,Help2!V:V)</f>
        <v>7750</v>
      </c>
      <c r="Z362" s="979">
        <f>_xlfn.XLOOKUP($D362,Help2!$D:$D,Help2!W:W)</f>
        <v>3447</v>
      </c>
      <c r="AA362" s="979">
        <f>_xlfn.XLOOKUP($D362,Help2!$D:$D,Help2!X:X)</f>
        <v>0</v>
      </c>
      <c r="AB362" s="979">
        <f>_xlfn.XLOOKUP($D362,Help2!$D:$D,Help2!Y:Y)</f>
        <v>6314</v>
      </c>
      <c r="AC362" s="979">
        <f>_xlfn.XLOOKUP($D362,Help2!$D:$D,Help2!Z:Z)</f>
        <v>1315</v>
      </c>
      <c r="AD362" s="979">
        <f>_xlfn.XLOOKUP($D362,Help2!$D:$D,Help2!AA:AA)</f>
        <v>1232.6460468000002</v>
      </c>
      <c r="AE362" s="979">
        <f>_xlfn.XLOOKUP($D362,Help2!$D:$D,Help2!AB:AB)</f>
        <v>840</v>
      </c>
      <c r="AF362" s="979">
        <f>_xlfn.XLOOKUP($D362,Help2!$D:$D,Help2!AC:AC)</f>
        <v>655</v>
      </c>
      <c r="AG362" s="979">
        <f>_xlfn.XLOOKUP($D362,Help2!$D:$D,Help2!AD:AD)</f>
        <v>320</v>
      </c>
      <c r="AH362" s="979">
        <f>_xlfn.XLOOKUP($D362,Help2!$D:$D,Help2!AE:AE)</f>
        <v>864.90000000000009</v>
      </c>
      <c r="AI362" s="979">
        <f>_xlfn.XLOOKUP($D362,Help2!$D:$D,Help2!AF:AF)</f>
        <v>3574.9199999999996</v>
      </c>
      <c r="AJ362" s="979">
        <f>_xlfn.XLOOKUP($D362,Help2!$D:$D,Help2!AG:AG)</f>
        <v>387.34975144203634</v>
      </c>
      <c r="AK362" s="979">
        <f>_xlfn.XLOOKUP($D362,Help2!$D:$D,Help2!AH:AH)</f>
        <v>8235.2638478756635</v>
      </c>
      <c r="AL362" s="979">
        <f>_xlfn.XLOOKUP($D362,Help2!$D:$D,Help2!AI:AI)</f>
        <v>688</v>
      </c>
      <c r="AM362" s="979">
        <f>_xlfn.XLOOKUP($D362,Help2!$D:$D,Help2!AJ:AJ)</f>
        <v>0</v>
      </c>
      <c r="AN362" s="979">
        <f>_xlfn.XLOOKUP($D362,Help2!$D:$D,Help2!AK:AK)</f>
        <v>0</v>
      </c>
    </row>
    <row r="363" spans="1:40" x14ac:dyDescent="0.2">
      <c r="A363" s="1">
        <v>45287</v>
      </c>
      <c r="B363">
        <f t="shared" si="42"/>
        <v>12</v>
      </c>
      <c r="C363">
        <f t="shared" si="43"/>
        <v>2023</v>
      </c>
      <c r="D363" s="872" t="str">
        <f t="shared" si="40"/>
        <v>12´2023</v>
      </c>
      <c r="F363" s="2">
        <f t="shared" si="37"/>
        <v>24</v>
      </c>
      <c r="G363" s="3">
        <f t="shared" si="38"/>
        <v>3.460207612456747E-2</v>
      </c>
      <c r="H363" s="5">
        <f t="shared" si="39"/>
        <v>1</v>
      </c>
      <c r="I363" s="979">
        <f>_xlfn.XLOOKUP($D363,Help2!$D:$D,Help2!H:H)</f>
        <v>18826</v>
      </c>
      <c r="J363" s="979">
        <f>_xlfn.XLOOKUP($D363,Help2!$D:$D,Help2!I:I)</f>
        <v>11197</v>
      </c>
      <c r="K363" s="979">
        <f>_xlfn.XLOOKUP($D363,Help2!$D:$D,Help2!J:J)</f>
        <v>3175</v>
      </c>
      <c r="L363" s="979">
        <f>_xlfn.XLOOKUP($D363,Help2!$D:$D,Help2!K:K)</f>
        <v>3139</v>
      </c>
      <c r="M363" s="979">
        <f>_xlfn.XLOOKUP($D363,Help2!$D:$D,Help2!L:L)</f>
        <v>8348.8550342770541</v>
      </c>
      <c r="N363" s="979">
        <f>_xlfn.XLOOKUP($D363,Help2!$D:$D,Help2!M:M)</f>
        <v>9912.9949356138568</v>
      </c>
      <c r="P363" s="979">
        <f>_xlfn.XLOOKUP($D363,Help2!$D:$D,Help2!F:F)</f>
        <v>693.6</v>
      </c>
      <c r="Q363" s="979">
        <f t="shared" si="41"/>
        <v>744</v>
      </c>
      <c r="R363" s="979">
        <f>_xlfn.XLOOKUP($D363,Help2!$D:$D,Help2!N:N)</f>
        <v>8348.8550342770541</v>
      </c>
      <c r="S363" s="979">
        <f>_xlfn.XLOOKUP($D363,Help2!$D:$D,Help2!O:O)</f>
        <v>8223.5380811921186</v>
      </c>
      <c r="T363" s="979">
        <f>_xlfn.XLOOKUP($D363,Help2!$D:$D,Help2!P:P)</f>
        <v>1000</v>
      </c>
      <c r="U363" s="979">
        <f>_xlfn.XLOOKUP($D363,Help2!$D:$D,Help2!Q:Q)</f>
        <v>250</v>
      </c>
      <c r="V363" s="979">
        <f>_xlfn.XLOOKUP($D363,Help2!$D:$D,Help2!R:R)</f>
        <v>60</v>
      </c>
      <c r="W363" s="979">
        <f>_xlfn.XLOOKUP($D363,Help2!$D:$D,Help2!S:S)</f>
        <v>22500</v>
      </c>
      <c r="Y363" s="979">
        <f>_xlfn.XLOOKUP($D363,Help2!$D:$D,Help2!V:V)</f>
        <v>7750</v>
      </c>
      <c r="Z363" s="979">
        <f>_xlfn.XLOOKUP($D363,Help2!$D:$D,Help2!W:W)</f>
        <v>3447</v>
      </c>
      <c r="AA363" s="979">
        <f>_xlfn.XLOOKUP($D363,Help2!$D:$D,Help2!X:X)</f>
        <v>0</v>
      </c>
      <c r="AB363" s="979">
        <f>_xlfn.XLOOKUP($D363,Help2!$D:$D,Help2!Y:Y)</f>
        <v>6314</v>
      </c>
      <c r="AC363" s="979">
        <f>_xlfn.XLOOKUP($D363,Help2!$D:$D,Help2!Z:Z)</f>
        <v>1315</v>
      </c>
      <c r="AD363" s="979">
        <f>_xlfn.XLOOKUP($D363,Help2!$D:$D,Help2!AA:AA)</f>
        <v>1232.6460468000002</v>
      </c>
      <c r="AE363" s="979">
        <f>_xlfn.XLOOKUP($D363,Help2!$D:$D,Help2!AB:AB)</f>
        <v>840</v>
      </c>
      <c r="AF363" s="979">
        <f>_xlfn.XLOOKUP($D363,Help2!$D:$D,Help2!AC:AC)</f>
        <v>655</v>
      </c>
      <c r="AG363" s="979">
        <f>_xlfn.XLOOKUP($D363,Help2!$D:$D,Help2!AD:AD)</f>
        <v>320</v>
      </c>
      <c r="AH363" s="979">
        <f>_xlfn.XLOOKUP($D363,Help2!$D:$D,Help2!AE:AE)</f>
        <v>864.90000000000009</v>
      </c>
      <c r="AI363" s="979">
        <f>_xlfn.XLOOKUP($D363,Help2!$D:$D,Help2!AF:AF)</f>
        <v>3574.9199999999996</v>
      </c>
      <c r="AJ363" s="979">
        <f>_xlfn.XLOOKUP($D363,Help2!$D:$D,Help2!AG:AG)</f>
        <v>387.34975144203634</v>
      </c>
      <c r="AK363" s="979">
        <f>_xlfn.XLOOKUP($D363,Help2!$D:$D,Help2!AH:AH)</f>
        <v>8235.2638478756635</v>
      </c>
      <c r="AL363" s="979">
        <f>_xlfn.XLOOKUP($D363,Help2!$D:$D,Help2!AI:AI)</f>
        <v>688</v>
      </c>
      <c r="AM363" s="979">
        <f>_xlfn.XLOOKUP($D363,Help2!$D:$D,Help2!AJ:AJ)</f>
        <v>0</v>
      </c>
      <c r="AN363" s="979">
        <f>_xlfn.XLOOKUP($D363,Help2!$D:$D,Help2!AK:AK)</f>
        <v>0</v>
      </c>
    </row>
    <row r="364" spans="1:40" x14ac:dyDescent="0.2">
      <c r="A364" s="1">
        <v>45288</v>
      </c>
      <c r="B364">
        <f t="shared" si="42"/>
        <v>12</v>
      </c>
      <c r="C364">
        <f t="shared" si="43"/>
        <v>2023</v>
      </c>
      <c r="D364" s="872" t="str">
        <f t="shared" si="40"/>
        <v>12´2023</v>
      </c>
      <c r="F364" s="2">
        <f t="shared" si="37"/>
        <v>24</v>
      </c>
      <c r="G364" s="3">
        <f t="shared" si="38"/>
        <v>3.460207612456747E-2</v>
      </c>
      <c r="H364" s="5">
        <f t="shared" si="39"/>
        <v>1</v>
      </c>
      <c r="I364" s="979">
        <f>_xlfn.XLOOKUP($D364,Help2!$D:$D,Help2!H:H)</f>
        <v>18826</v>
      </c>
      <c r="J364" s="979">
        <f>_xlfn.XLOOKUP($D364,Help2!$D:$D,Help2!I:I)</f>
        <v>11197</v>
      </c>
      <c r="K364" s="979">
        <f>_xlfn.XLOOKUP($D364,Help2!$D:$D,Help2!J:J)</f>
        <v>3175</v>
      </c>
      <c r="L364" s="979">
        <f>_xlfn.XLOOKUP($D364,Help2!$D:$D,Help2!K:K)</f>
        <v>3139</v>
      </c>
      <c r="M364" s="979">
        <f>_xlfn.XLOOKUP($D364,Help2!$D:$D,Help2!L:L)</f>
        <v>8348.8550342770541</v>
      </c>
      <c r="N364" s="979">
        <f>_xlfn.XLOOKUP($D364,Help2!$D:$D,Help2!M:M)</f>
        <v>9912.9949356138568</v>
      </c>
      <c r="P364" s="979">
        <f>_xlfn.XLOOKUP($D364,Help2!$D:$D,Help2!F:F)</f>
        <v>693.6</v>
      </c>
      <c r="Q364" s="979">
        <f t="shared" si="41"/>
        <v>744</v>
      </c>
      <c r="R364" s="979">
        <f>_xlfn.XLOOKUP($D364,Help2!$D:$D,Help2!N:N)</f>
        <v>8348.8550342770541</v>
      </c>
      <c r="S364" s="979">
        <f>_xlfn.XLOOKUP($D364,Help2!$D:$D,Help2!O:O)</f>
        <v>8223.5380811921186</v>
      </c>
      <c r="T364" s="979">
        <f>_xlfn.XLOOKUP($D364,Help2!$D:$D,Help2!P:P)</f>
        <v>1000</v>
      </c>
      <c r="U364" s="979">
        <f>_xlfn.XLOOKUP($D364,Help2!$D:$D,Help2!Q:Q)</f>
        <v>250</v>
      </c>
      <c r="V364" s="979">
        <f>_xlfn.XLOOKUP($D364,Help2!$D:$D,Help2!R:R)</f>
        <v>60</v>
      </c>
      <c r="W364" s="979">
        <f>_xlfn.XLOOKUP($D364,Help2!$D:$D,Help2!S:S)</f>
        <v>22500</v>
      </c>
      <c r="Y364" s="979">
        <f>_xlfn.XLOOKUP($D364,Help2!$D:$D,Help2!V:V)</f>
        <v>7750</v>
      </c>
      <c r="Z364" s="979">
        <f>_xlfn.XLOOKUP($D364,Help2!$D:$D,Help2!W:W)</f>
        <v>3447</v>
      </c>
      <c r="AA364" s="979">
        <f>_xlfn.XLOOKUP($D364,Help2!$D:$D,Help2!X:X)</f>
        <v>0</v>
      </c>
      <c r="AB364" s="979">
        <f>_xlfn.XLOOKUP($D364,Help2!$D:$D,Help2!Y:Y)</f>
        <v>6314</v>
      </c>
      <c r="AC364" s="979">
        <f>_xlfn.XLOOKUP($D364,Help2!$D:$D,Help2!Z:Z)</f>
        <v>1315</v>
      </c>
      <c r="AD364" s="979">
        <f>_xlfn.XLOOKUP($D364,Help2!$D:$D,Help2!AA:AA)</f>
        <v>1232.6460468000002</v>
      </c>
      <c r="AE364" s="979">
        <f>_xlfn.XLOOKUP($D364,Help2!$D:$D,Help2!AB:AB)</f>
        <v>840</v>
      </c>
      <c r="AF364" s="979">
        <f>_xlfn.XLOOKUP($D364,Help2!$D:$D,Help2!AC:AC)</f>
        <v>655</v>
      </c>
      <c r="AG364" s="979">
        <f>_xlfn.XLOOKUP($D364,Help2!$D:$D,Help2!AD:AD)</f>
        <v>320</v>
      </c>
      <c r="AH364" s="979">
        <f>_xlfn.XLOOKUP($D364,Help2!$D:$D,Help2!AE:AE)</f>
        <v>864.90000000000009</v>
      </c>
      <c r="AI364" s="979">
        <f>_xlfn.XLOOKUP($D364,Help2!$D:$D,Help2!AF:AF)</f>
        <v>3574.9199999999996</v>
      </c>
      <c r="AJ364" s="979">
        <f>_xlfn.XLOOKUP($D364,Help2!$D:$D,Help2!AG:AG)</f>
        <v>387.34975144203634</v>
      </c>
      <c r="AK364" s="979">
        <f>_xlfn.XLOOKUP($D364,Help2!$D:$D,Help2!AH:AH)</f>
        <v>8235.2638478756635</v>
      </c>
      <c r="AL364" s="979">
        <f>_xlfn.XLOOKUP($D364,Help2!$D:$D,Help2!AI:AI)</f>
        <v>688</v>
      </c>
      <c r="AM364" s="979">
        <f>_xlfn.XLOOKUP($D364,Help2!$D:$D,Help2!AJ:AJ)</f>
        <v>0</v>
      </c>
      <c r="AN364" s="979">
        <f>_xlfn.XLOOKUP($D364,Help2!$D:$D,Help2!AK:AK)</f>
        <v>0</v>
      </c>
    </row>
    <row r="365" spans="1:40" x14ac:dyDescent="0.2">
      <c r="A365" s="1">
        <v>45289</v>
      </c>
      <c r="B365">
        <f t="shared" si="42"/>
        <v>12</v>
      </c>
      <c r="C365">
        <f t="shared" si="43"/>
        <v>2023</v>
      </c>
      <c r="D365" s="872" t="str">
        <f t="shared" si="40"/>
        <v>12´2023</v>
      </c>
      <c r="F365" s="2">
        <f t="shared" si="37"/>
        <v>24</v>
      </c>
      <c r="G365" s="3">
        <f t="shared" si="38"/>
        <v>3.460207612456747E-2</v>
      </c>
      <c r="H365" s="5">
        <f t="shared" si="39"/>
        <v>1</v>
      </c>
      <c r="I365" s="979">
        <f>_xlfn.XLOOKUP($D365,Help2!$D:$D,Help2!H:H)</f>
        <v>18826</v>
      </c>
      <c r="J365" s="979">
        <f>_xlfn.XLOOKUP($D365,Help2!$D:$D,Help2!I:I)</f>
        <v>11197</v>
      </c>
      <c r="K365" s="979">
        <f>_xlfn.XLOOKUP($D365,Help2!$D:$D,Help2!J:J)</f>
        <v>3175</v>
      </c>
      <c r="L365" s="979">
        <f>_xlfn.XLOOKUP($D365,Help2!$D:$D,Help2!K:K)</f>
        <v>3139</v>
      </c>
      <c r="M365" s="979">
        <f>_xlfn.XLOOKUP($D365,Help2!$D:$D,Help2!L:L)</f>
        <v>8348.8550342770541</v>
      </c>
      <c r="N365" s="979">
        <f>_xlfn.XLOOKUP($D365,Help2!$D:$D,Help2!M:M)</f>
        <v>9912.9949356138568</v>
      </c>
      <c r="P365" s="979">
        <f>_xlfn.XLOOKUP($D365,Help2!$D:$D,Help2!F:F)</f>
        <v>693.6</v>
      </c>
      <c r="Q365" s="979">
        <f t="shared" si="41"/>
        <v>744</v>
      </c>
      <c r="R365" s="979">
        <f>_xlfn.XLOOKUP($D365,Help2!$D:$D,Help2!N:N)</f>
        <v>8348.8550342770541</v>
      </c>
      <c r="S365" s="979">
        <f>_xlfn.XLOOKUP($D365,Help2!$D:$D,Help2!O:O)</f>
        <v>8223.5380811921186</v>
      </c>
      <c r="T365" s="979">
        <f>_xlfn.XLOOKUP($D365,Help2!$D:$D,Help2!P:P)</f>
        <v>1000</v>
      </c>
      <c r="U365" s="979">
        <f>_xlfn.XLOOKUP($D365,Help2!$D:$D,Help2!Q:Q)</f>
        <v>250</v>
      </c>
      <c r="V365" s="979">
        <f>_xlfn.XLOOKUP($D365,Help2!$D:$D,Help2!R:R)</f>
        <v>60</v>
      </c>
      <c r="W365" s="979">
        <f>_xlfn.XLOOKUP($D365,Help2!$D:$D,Help2!S:S)</f>
        <v>22500</v>
      </c>
      <c r="Y365" s="979">
        <f>_xlfn.XLOOKUP($D365,Help2!$D:$D,Help2!V:V)</f>
        <v>7750</v>
      </c>
      <c r="Z365" s="979">
        <f>_xlfn.XLOOKUP($D365,Help2!$D:$D,Help2!W:W)</f>
        <v>3447</v>
      </c>
      <c r="AA365" s="979">
        <f>_xlfn.XLOOKUP($D365,Help2!$D:$D,Help2!X:X)</f>
        <v>0</v>
      </c>
      <c r="AB365" s="979">
        <f>_xlfn.XLOOKUP($D365,Help2!$D:$D,Help2!Y:Y)</f>
        <v>6314</v>
      </c>
      <c r="AC365" s="979">
        <f>_xlfn.XLOOKUP($D365,Help2!$D:$D,Help2!Z:Z)</f>
        <v>1315</v>
      </c>
      <c r="AD365" s="979">
        <f>_xlfn.XLOOKUP($D365,Help2!$D:$D,Help2!AA:AA)</f>
        <v>1232.6460468000002</v>
      </c>
      <c r="AE365" s="979">
        <f>_xlfn.XLOOKUP($D365,Help2!$D:$D,Help2!AB:AB)</f>
        <v>840</v>
      </c>
      <c r="AF365" s="979">
        <f>_xlfn.XLOOKUP($D365,Help2!$D:$D,Help2!AC:AC)</f>
        <v>655</v>
      </c>
      <c r="AG365" s="979">
        <f>_xlfn.XLOOKUP($D365,Help2!$D:$D,Help2!AD:AD)</f>
        <v>320</v>
      </c>
      <c r="AH365" s="979">
        <f>_xlfn.XLOOKUP($D365,Help2!$D:$D,Help2!AE:AE)</f>
        <v>864.90000000000009</v>
      </c>
      <c r="AI365" s="979">
        <f>_xlfn.XLOOKUP($D365,Help2!$D:$D,Help2!AF:AF)</f>
        <v>3574.9199999999996</v>
      </c>
      <c r="AJ365" s="979">
        <f>_xlfn.XLOOKUP($D365,Help2!$D:$D,Help2!AG:AG)</f>
        <v>387.34975144203634</v>
      </c>
      <c r="AK365" s="979">
        <f>_xlfn.XLOOKUP($D365,Help2!$D:$D,Help2!AH:AH)</f>
        <v>8235.2638478756635</v>
      </c>
      <c r="AL365" s="979">
        <f>_xlfn.XLOOKUP($D365,Help2!$D:$D,Help2!AI:AI)</f>
        <v>688</v>
      </c>
      <c r="AM365" s="979">
        <f>_xlfn.XLOOKUP($D365,Help2!$D:$D,Help2!AJ:AJ)</f>
        <v>0</v>
      </c>
      <c r="AN365" s="979">
        <f>_xlfn.XLOOKUP($D365,Help2!$D:$D,Help2!AK:AK)</f>
        <v>0</v>
      </c>
    </row>
    <row r="366" spans="1:40" x14ac:dyDescent="0.2">
      <c r="A366" s="1">
        <v>45290</v>
      </c>
      <c r="B366">
        <f t="shared" si="42"/>
        <v>12</v>
      </c>
      <c r="C366">
        <f t="shared" si="43"/>
        <v>2023</v>
      </c>
      <c r="D366" s="872" t="str">
        <f t="shared" si="40"/>
        <v>12´2023</v>
      </c>
      <c r="F366" s="2">
        <f t="shared" si="37"/>
        <v>24</v>
      </c>
      <c r="G366" s="3">
        <f t="shared" si="38"/>
        <v>3.460207612456747E-2</v>
      </c>
      <c r="H366" s="5">
        <f t="shared" si="39"/>
        <v>1</v>
      </c>
      <c r="I366" s="979">
        <f>_xlfn.XLOOKUP($D366,Help2!$D:$D,Help2!H:H)</f>
        <v>18826</v>
      </c>
      <c r="J366" s="979">
        <f>_xlfn.XLOOKUP($D366,Help2!$D:$D,Help2!I:I)</f>
        <v>11197</v>
      </c>
      <c r="K366" s="979">
        <f>_xlfn.XLOOKUP($D366,Help2!$D:$D,Help2!J:J)</f>
        <v>3175</v>
      </c>
      <c r="L366" s="979">
        <f>_xlfn.XLOOKUP($D366,Help2!$D:$D,Help2!K:K)</f>
        <v>3139</v>
      </c>
      <c r="M366" s="979">
        <f>_xlfn.XLOOKUP($D366,Help2!$D:$D,Help2!L:L)</f>
        <v>8348.8550342770541</v>
      </c>
      <c r="N366" s="979">
        <f>_xlfn.XLOOKUP($D366,Help2!$D:$D,Help2!M:M)</f>
        <v>9912.9949356138568</v>
      </c>
      <c r="P366" s="979">
        <f>_xlfn.XLOOKUP($D366,Help2!$D:$D,Help2!F:F)</f>
        <v>693.6</v>
      </c>
      <c r="Q366" s="979">
        <f t="shared" si="41"/>
        <v>744</v>
      </c>
      <c r="R366" s="979">
        <f>_xlfn.XLOOKUP($D366,Help2!$D:$D,Help2!N:N)</f>
        <v>8348.8550342770541</v>
      </c>
      <c r="S366" s="979">
        <f>_xlfn.XLOOKUP($D366,Help2!$D:$D,Help2!O:O)</f>
        <v>8223.5380811921186</v>
      </c>
      <c r="T366" s="979">
        <f>_xlfn.XLOOKUP($D366,Help2!$D:$D,Help2!P:P)</f>
        <v>1000</v>
      </c>
      <c r="U366" s="979">
        <f>_xlfn.XLOOKUP($D366,Help2!$D:$D,Help2!Q:Q)</f>
        <v>250</v>
      </c>
      <c r="V366" s="979">
        <f>_xlfn.XLOOKUP($D366,Help2!$D:$D,Help2!R:R)</f>
        <v>60</v>
      </c>
      <c r="W366" s="979">
        <f>_xlfn.XLOOKUP($D366,Help2!$D:$D,Help2!S:S)</f>
        <v>22500</v>
      </c>
      <c r="Y366" s="979">
        <f>_xlfn.XLOOKUP($D366,Help2!$D:$D,Help2!V:V)</f>
        <v>7750</v>
      </c>
      <c r="Z366" s="979">
        <f>_xlfn.XLOOKUP($D366,Help2!$D:$D,Help2!W:W)</f>
        <v>3447</v>
      </c>
      <c r="AA366" s="979">
        <f>_xlfn.XLOOKUP($D366,Help2!$D:$D,Help2!X:X)</f>
        <v>0</v>
      </c>
      <c r="AB366" s="979">
        <f>_xlfn.XLOOKUP($D366,Help2!$D:$D,Help2!Y:Y)</f>
        <v>6314</v>
      </c>
      <c r="AC366" s="979">
        <f>_xlfn.XLOOKUP($D366,Help2!$D:$D,Help2!Z:Z)</f>
        <v>1315</v>
      </c>
      <c r="AD366" s="979">
        <f>_xlfn.XLOOKUP($D366,Help2!$D:$D,Help2!AA:AA)</f>
        <v>1232.6460468000002</v>
      </c>
      <c r="AE366" s="979">
        <f>_xlfn.XLOOKUP($D366,Help2!$D:$D,Help2!AB:AB)</f>
        <v>840</v>
      </c>
      <c r="AF366" s="979">
        <f>_xlfn.XLOOKUP($D366,Help2!$D:$D,Help2!AC:AC)</f>
        <v>655</v>
      </c>
      <c r="AG366" s="979">
        <f>_xlfn.XLOOKUP($D366,Help2!$D:$D,Help2!AD:AD)</f>
        <v>320</v>
      </c>
      <c r="AH366" s="979">
        <f>_xlfn.XLOOKUP($D366,Help2!$D:$D,Help2!AE:AE)</f>
        <v>864.90000000000009</v>
      </c>
      <c r="AI366" s="979">
        <f>_xlfn.XLOOKUP($D366,Help2!$D:$D,Help2!AF:AF)</f>
        <v>3574.9199999999996</v>
      </c>
      <c r="AJ366" s="979">
        <f>_xlfn.XLOOKUP($D366,Help2!$D:$D,Help2!AG:AG)</f>
        <v>387.34975144203634</v>
      </c>
      <c r="AK366" s="979">
        <f>_xlfn.XLOOKUP($D366,Help2!$D:$D,Help2!AH:AH)</f>
        <v>8235.2638478756635</v>
      </c>
      <c r="AL366" s="979">
        <f>_xlfn.XLOOKUP($D366,Help2!$D:$D,Help2!AI:AI)</f>
        <v>688</v>
      </c>
      <c r="AM366" s="979">
        <f>_xlfn.XLOOKUP($D366,Help2!$D:$D,Help2!AJ:AJ)</f>
        <v>0</v>
      </c>
      <c r="AN366" s="979">
        <f>_xlfn.XLOOKUP($D366,Help2!$D:$D,Help2!AK:AK)</f>
        <v>0</v>
      </c>
    </row>
    <row r="367" spans="1:40" x14ac:dyDescent="0.2">
      <c r="A367" s="1">
        <v>45291</v>
      </c>
      <c r="B367">
        <f t="shared" si="42"/>
        <v>12</v>
      </c>
      <c r="C367">
        <f t="shared" si="43"/>
        <v>2023</v>
      </c>
      <c r="D367" s="872" t="str">
        <f t="shared" si="40"/>
        <v>12´2023</v>
      </c>
      <c r="F367" s="2">
        <f t="shared" si="37"/>
        <v>24</v>
      </c>
      <c r="G367" s="3">
        <f t="shared" si="38"/>
        <v>3.460207612456747E-2</v>
      </c>
      <c r="H367" s="5">
        <f t="shared" si="39"/>
        <v>1</v>
      </c>
      <c r="I367" s="979">
        <f>_xlfn.XLOOKUP($D367,Help2!$D:$D,Help2!H:H)</f>
        <v>18826</v>
      </c>
      <c r="J367" s="979">
        <f>_xlfn.XLOOKUP($D367,Help2!$D:$D,Help2!I:I)</f>
        <v>11197</v>
      </c>
      <c r="K367" s="979">
        <f>_xlfn.XLOOKUP($D367,Help2!$D:$D,Help2!J:J)</f>
        <v>3175</v>
      </c>
      <c r="L367" s="979">
        <f>_xlfn.XLOOKUP($D367,Help2!$D:$D,Help2!K:K)</f>
        <v>3139</v>
      </c>
      <c r="M367" s="979">
        <f>_xlfn.XLOOKUP($D367,Help2!$D:$D,Help2!L:L)</f>
        <v>8348.8550342770541</v>
      </c>
      <c r="N367" s="979">
        <f>_xlfn.XLOOKUP($D367,Help2!$D:$D,Help2!M:M)</f>
        <v>9912.9949356138568</v>
      </c>
      <c r="P367" s="979">
        <f>_xlfn.XLOOKUP($D367,Help2!$D:$D,Help2!F:F)</f>
        <v>693.6</v>
      </c>
      <c r="Q367" s="979">
        <f t="shared" si="41"/>
        <v>744</v>
      </c>
      <c r="R367" s="979">
        <f>_xlfn.XLOOKUP($D367,Help2!$D:$D,Help2!N:N)</f>
        <v>8348.8550342770541</v>
      </c>
      <c r="S367" s="979">
        <f>_xlfn.XLOOKUP($D367,Help2!$D:$D,Help2!O:O)</f>
        <v>8223.5380811921186</v>
      </c>
      <c r="T367" s="979">
        <f>_xlfn.XLOOKUP($D367,Help2!$D:$D,Help2!P:P)</f>
        <v>1000</v>
      </c>
      <c r="U367" s="979">
        <f>_xlfn.XLOOKUP($D367,Help2!$D:$D,Help2!Q:Q)</f>
        <v>250</v>
      </c>
      <c r="V367" s="979">
        <f>_xlfn.XLOOKUP($D367,Help2!$D:$D,Help2!R:R)</f>
        <v>60</v>
      </c>
      <c r="W367" s="979">
        <f>_xlfn.XLOOKUP($D367,Help2!$D:$D,Help2!S:S)</f>
        <v>22500</v>
      </c>
      <c r="Y367" s="979">
        <f>_xlfn.XLOOKUP($D367,Help2!$D:$D,Help2!V:V)</f>
        <v>7750</v>
      </c>
      <c r="Z367" s="979">
        <f>_xlfn.XLOOKUP($D367,Help2!$D:$D,Help2!W:W)</f>
        <v>3447</v>
      </c>
      <c r="AA367" s="979">
        <f>_xlfn.XLOOKUP($D367,Help2!$D:$D,Help2!X:X)</f>
        <v>0</v>
      </c>
      <c r="AB367" s="979">
        <f>_xlfn.XLOOKUP($D367,Help2!$D:$D,Help2!Y:Y)</f>
        <v>6314</v>
      </c>
      <c r="AC367" s="979">
        <f>_xlfn.XLOOKUP($D367,Help2!$D:$D,Help2!Z:Z)</f>
        <v>1315</v>
      </c>
      <c r="AD367" s="979">
        <f>_xlfn.XLOOKUP($D367,Help2!$D:$D,Help2!AA:AA)</f>
        <v>1232.6460468000002</v>
      </c>
      <c r="AE367" s="979">
        <f>_xlfn.XLOOKUP($D367,Help2!$D:$D,Help2!AB:AB)</f>
        <v>840</v>
      </c>
      <c r="AF367" s="979">
        <f>_xlfn.XLOOKUP($D367,Help2!$D:$D,Help2!AC:AC)</f>
        <v>655</v>
      </c>
      <c r="AG367" s="979">
        <f>_xlfn.XLOOKUP($D367,Help2!$D:$D,Help2!AD:AD)</f>
        <v>320</v>
      </c>
      <c r="AH367" s="979">
        <f>_xlfn.XLOOKUP($D367,Help2!$D:$D,Help2!AE:AE)</f>
        <v>864.90000000000009</v>
      </c>
      <c r="AI367" s="979">
        <f>_xlfn.XLOOKUP($D367,Help2!$D:$D,Help2!AF:AF)</f>
        <v>3574.9199999999996</v>
      </c>
      <c r="AJ367" s="979">
        <f>_xlfn.XLOOKUP($D367,Help2!$D:$D,Help2!AG:AG)</f>
        <v>387.34975144203634</v>
      </c>
      <c r="AK367" s="979">
        <f>_xlfn.XLOOKUP($D367,Help2!$D:$D,Help2!AH:AH)</f>
        <v>8235.2638478756635</v>
      </c>
      <c r="AL367" s="979">
        <f>_xlfn.XLOOKUP($D367,Help2!$D:$D,Help2!AI:AI)</f>
        <v>688</v>
      </c>
      <c r="AM367" s="979">
        <f>_xlfn.XLOOKUP($D367,Help2!$D:$D,Help2!AJ:AJ)</f>
        <v>0</v>
      </c>
      <c r="AN367" s="979">
        <f>_xlfn.XLOOKUP($D367,Help2!$D:$D,Help2!AK:AK)</f>
        <v>0</v>
      </c>
    </row>
    <row r="368" spans="1:40" x14ac:dyDescent="0.2">
      <c r="A368" s="1">
        <v>45292</v>
      </c>
      <c r="B368">
        <f t="shared" si="42"/>
        <v>1</v>
      </c>
      <c r="C368">
        <f t="shared" si="43"/>
        <v>2024</v>
      </c>
      <c r="D368" s="872" t="str">
        <f t="shared" si="40"/>
        <v>01´2024</v>
      </c>
      <c r="F368" s="2">
        <f t="shared" ref="F368:F410" si="44">24-E368</f>
        <v>24</v>
      </c>
      <c r="G368" s="3">
        <f t="shared" ref="G368:G410" si="45">+F368/P368</f>
        <v>3.460207612456747E-2</v>
      </c>
      <c r="H368" s="5">
        <f t="shared" ref="H368:H410" si="46">+F368/24</f>
        <v>1</v>
      </c>
      <c r="I368" s="979">
        <f>_xlfn.XLOOKUP($D368,Help2!$D:$D,Help2!H:H)</f>
        <v>18826</v>
      </c>
      <c r="J368" s="979">
        <f>_xlfn.XLOOKUP($D368,Help2!$D:$D,Help2!I:I)</f>
        <v>11689</v>
      </c>
      <c r="K368" s="979">
        <f>_xlfn.XLOOKUP($D368,Help2!$D:$D,Help2!J:J)</f>
        <v>3167</v>
      </c>
      <c r="L368" s="979">
        <f>_xlfn.XLOOKUP($D368,Help2!$D:$D,Help2!K:K)</f>
        <v>3147</v>
      </c>
      <c r="M368" s="979">
        <f>_xlfn.XLOOKUP($D368,Help2!$D:$D,Help2!L:L)</f>
        <v>8399.4500117638745</v>
      </c>
      <c r="N368" s="979">
        <f>_xlfn.XLOOKUP($D368,Help2!$D:$D,Help2!M:M)</f>
        <v>10150.690874835733</v>
      </c>
      <c r="P368" s="979">
        <f>_xlfn.XLOOKUP($D368,Help2!$D:$D,Help2!F:F)</f>
        <v>693.6</v>
      </c>
      <c r="Q368" s="979">
        <f t="shared" si="41"/>
        <v>744</v>
      </c>
      <c r="R368" s="979">
        <f>_xlfn.XLOOKUP($D368,Help2!$D:$D,Help2!N:N)</f>
        <v>8399.4500117638745</v>
      </c>
      <c r="S368" s="979">
        <f>_xlfn.XLOOKUP($D368,Help2!$D:$D,Help2!O:O)</f>
        <v>8255.0195107051259</v>
      </c>
      <c r="T368" s="979">
        <f>_xlfn.XLOOKUP($D368,Help2!$D:$D,Help2!P:P)</f>
        <v>550</v>
      </c>
      <c r="U368" s="979">
        <f>_xlfn.XLOOKUP($D368,Help2!$D:$D,Help2!Q:Q)</f>
        <v>150</v>
      </c>
      <c r="V368" s="979">
        <f>_xlfn.XLOOKUP($D368,Help2!$D:$D,Help2!R:R)</f>
        <v>80</v>
      </c>
      <c r="W368" s="979">
        <f>_xlfn.XLOOKUP($D368,Help2!$D:$D,Help2!S:S)</f>
        <v>22000</v>
      </c>
      <c r="Y368" s="979">
        <f>_xlfn.XLOOKUP($D368,Help2!$D:$D,Help2!V:V)</f>
        <v>8498</v>
      </c>
      <c r="Z368" s="979">
        <f>_xlfn.XLOOKUP($D368,Help2!$D:$D,Help2!W:W)</f>
        <v>3191</v>
      </c>
      <c r="AA368" s="979">
        <f>_xlfn.XLOOKUP($D368,Help2!$D:$D,Help2!X:X)</f>
        <v>0</v>
      </c>
      <c r="AB368" s="979">
        <f>_xlfn.XLOOKUP($D368,Help2!$D:$D,Help2!Y:Y)</f>
        <v>6314</v>
      </c>
      <c r="AC368" s="979">
        <f>_xlfn.XLOOKUP($D368,Help2!$D:$D,Help2!Z:Z)</f>
        <v>823</v>
      </c>
      <c r="AD368" s="979">
        <f>_xlfn.XLOOKUP($D368,Help2!$D:$D,Help2!AA:AA)</f>
        <v>1152.8610467999999</v>
      </c>
      <c r="AE368" s="979">
        <f>_xlfn.XLOOKUP($D368,Help2!$D:$D,Help2!AB:AB)</f>
        <v>770</v>
      </c>
      <c r="AF368" s="979">
        <f>_xlfn.XLOOKUP($D368,Help2!$D:$D,Help2!AC:AC)</f>
        <v>650</v>
      </c>
      <c r="AG368" s="979">
        <f>_xlfn.XLOOKUP($D368,Help2!$D:$D,Help2!AD:AD)</f>
        <v>315</v>
      </c>
      <c r="AH368" s="979">
        <f>_xlfn.XLOOKUP($D368,Help2!$D:$D,Help2!AE:AE)</f>
        <v>864.90000000000009</v>
      </c>
      <c r="AI368" s="979">
        <f>_xlfn.XLOOKUP($D368,Help2!$D:$D,Help2!AF:AF)</f>
        <v>3574.9199999999996</v>
      </c>
      <c r="AJ368" s="979">
        <f>_xlfn.XLOOKUP($D368,Help2!$D:$D,Help2!AG:AG)</f>
        <v>388.2673824967016</v>
      </c>
      <c r="AK368" s="979">
        <f>_xlfn.XLOOKUP($D368,Help2!$D:$D,Help2!AH:AH)</f>
        <v>8183.0036943688865</v>
      </c>
      <c r="AL368" s="979">
        <f>_xlfn.XLOOKUP($D368,Help2!$D:$D,Help2!AI:AI)</f>
        <v>672</v>
      </c>
      <c r="AM368" s="979">
        <f>_xlfn.XLOOKUP($D368,Help2!$D:$D,Help2!AJ:AJ)</f>
        <v>0</v>
      </c>
      <c r="AN368" s="979">
        <f>_xlfn.XLOOKUP($D368,Help2!$D:$D,Help2!AK:AK)</f>
        <v>0</v>
      </c>
    </row>
    <row r="369" spans="1:40" x14ac:dyDescent="0.2">
      <c r="A369" s="1">
        <v>45293</v>
      </c>
      <c r="B369">
        <f t="shared" si="42"/>
        <v>1</v>
      </c>
      <c r="C369">
        <f t="shared" si="43"/>
        <v>2024</v>
      </c>
      <c r="D369" s="872" t="str">
        <f t="shared" si="40"/>
        <v>01´2024</v>
      </c>
      <c r="F369" s="2">
        <f t="shared" si="44"/>
        <v>24</v>
      </c>
      <c r="G369" s="3">
        <f t="shared" si="45"/>
        <v>3.460207612456747E-2</v>
      </c>
      <c r="H369" s="5">
        <f t="shared" si="46"/>
        <v>1</v>
      </c>
      <c r="I369" s="979">
        <f>_xlfn.XLOOKUP($D369,Help2!$D:$D,Help2!H:H)</f>
        <v>18826</v>
      </c>
      <c r="J369" s="979">
        <f>_xlfn.XLOOKUP($D369,Help2!$D:$D,Help2!I:I)</f>
        <v>11689</v>
      </c>
      <c r="K369" s="979">
        <f>_xlfn.XLOOKUP($D369,Help2!$D:$D,Help2!J:J)</f>
        <v>3167</v>
      </c>
      <c r="L369" s="979">
        <f>_xlfn.XLOOKUP($D369,Help2!$D:$D,Help2!K:K)</f>
        <v>3147</v>
      </c>
      <c r="M369" s="979">
        <f>_xlfn.XLOOKUP($D369,Help2!$D:$D,Help2!L:L)</f>
        <v>8399.4500117638745</v>
      </c>
      <c r="N369" s="979">
        <f>_xlfn.XLOOKUP($D369,Help2!$D:$D,Help2!M:M)</f>
        <v>10150.690874835733</v>
      </c>
      <c r="P369" s="979">
        <f>_xlfn.XLOOKUP($D369,Help2!$D:$D,Help2!F:F)</f>
        <v>693.6</v>
      </c>
      <c r="Q369" s="979">
        <f t="shared" si="41"/>
        <v>744</v>
      </c>
      <c r="R369" s="979">
        <f>_xlfn.XLOOKUP($D369,Help2!$D:$D,Help2!N:N)</f>
        <v>8399.4500117638745</v>
      </c>
      <c r="S369" s="979">
        <f>_xlfn.XLOOKUP($D369,Help2!$D:$D,Help2!O:O)</f>
        <v>8255.0195107051259</v>
      </c>
      <c r="T369" s="979">
        <f>_xlfn.XLOOKUP($D369,Help2!$D:$D,Help2!P:P)</f>
        <v>550</v>
      </c>
      <c r="U369" s="979">
        <f>_xlfn.XLOOKUP($D369,Help2!$D:$D,Help2!Q:Q)</f>
        <v>150</v>
      </c>
      <c r="V369" s="979">
        <f>_xlfn.XLOOKUP($D369,Help2!$D:$D,Help2!R:R)</f>
        <v>80</v>
      </c>
      <c r="W369" s="979">
        <f>_xlfn.XLOOKUP($D369,Help2!$D:$D,Help2!S:S)</f>
        <v>22000</v>
      </c>
      <c r="Y369" s="979">
        <f>_xlfn.XLOOKUP($D369,Help2!$D:$D,Help2!V:V)</f>
        <v>8498</v>
      </c>
      <c r="Z369" s="979">
        <f>_xlfn.XLOOKUP($D369,Help2!$D:$D,Help2!W:W)</f>
        <v>3191</v>
      </c>
      <c r="AA369" s="979">
        <f>_xlfn.XLOOKUP($D369,Help2!$D:$D,Help2!X:X)</f>
        <v>0</v>
      </c>
      <c r="AB369" s="979">
        <f>_xlfn.XLOOKUP($D369,Help2!$D:$D,Help2!Y:Y)</f>
        <v>6314</v>
      </c>
      <c r="AC369" s="979">
        <f>_xlfn.XLOOKUP($D369,Help2!$D:$D,Help2!Z:Z)</f>
        <v>823</v>
      </c>
      <c r="AD369" s="979">
        <f>_xlfn.XLOOKUP($D369,Help2!$D:$D,Help2!AA:AA)</f>
        <v>1152.8610467999999</v>
      </c>
      <c r="AE369" s="979">
        <f>_xlfn.XLOOKUP($D369,Help2!$D:$D,Help2!AB:AB)</f>
        <v>770</v>
      </c>
      <c r="AF369" s="979">
        <f>_xlfn.XLOOKUP($D369,Help2!$D:$D,Help2!AC:AC)</f>
        <v>650</v>
      </c>
      <c r="AG369" s="979">
        <f>_xlfn.XLOOKUP($D369,Help2!$D:$D,Help2!AD:AD)</f>
        <v>315</v>
      </c>
      <c r="AH369" s="979">
        <f>_xlfn.XLOOKUP($D369,Help2!$D:$D,Help2!AE:AE)</f>
        <v>864.90000000000009</v>
      </c>
      <c r="AI369" s="979">
        <f>_xlfn.XLOOKUP($D369,Help2!$D:$D,Help2!AF:AF)</f>
        <v>3574.9199999999996</v>
      </c>
      <c r="AJ369" s="979">
        <f>_xlfn.XLOOKUP($D369,Help2!$D:$D,Help2!AG:AG)</f>
        <v>388.2673824967016</v>
      </c>
      <c r="AK369" s="979">
        <f>_xlfn.XLOOKUP($D369,Help2!$D:$D,Help2!AH:AH)</f>
        <v>8183.0036943688865</v>
      </c>
      <c r="AL369" s="979">
        <f>_xlfn.XLOOKUP($D369,Help2!$D:$D,Help2!AI:AI)</f>
        <v>672</v>
      </c>
      <c r="AM369" s="979">
        <f>_xlfn.XLOOKUP($D369,Help2!$D:$D,Help2!AJ:AJ)</f>
        <v>0</v>
      </c>
      <c r="AN369" s="979">
        <f>_xlfn.XLOOKUP($D369,Help2!$D:$D,Help2!AK:AK)</f>
        <v>0</v>
      </c>
    </row>
    <row r="370" spans="1:40" x14ac:dyDescent="0.2">
      <c r="A370" s="1">
        <v>45294</v>
      </c>
      <c r="B370">
        <f t="shared" si="42"/>
        <v>1</v>
      </c>
      <c r="C370">
        <f t="shared" si="43"/>
        <v>2024</v>
      </c>
      <c r="D370" s="872" t="str">
        <f t="shared" si="40"/>
        <v>01´2024</v>
      </c>
      <c r="F370" s="2">
        <f t="shared" si="44"/>
        <v>24</v>
      </c>
      <c r="G370" s="3">
        <f t="shared" si="45"/>
        <v>3.460207612456747E-2</v>
      </c>
      <c r="H370" s="5">
        <f t="shared" si="46"/>
        <v>1</v>
      </c>
      <c r="I370" s="979">
        <f>_xlfn.XLOOKUP($D370,Help2!$D:$D,Help2!H:H)</f>
        <v>18826</v>
      </c>
      <c r="J370" s="979">
        <f>_xlfn.XLOOKUP($D370,Help2!$D:$D,Help2!I:I)</f>
        <v>11689</v>
      </c>
      <c r="K370" s="979">
        <f>_xlfn.XLOOKUP($D370,Help2!$D:$D,Help2!J:J)</f>
        <v>3167</v>
      </c>
      <c r="L370" s="979">
        <f>_xlfn.XLOOKUP($D370,Help2!$D:$D,Help2!K:K)</f>
        <v>3147</v>
      </c>
      <c r="M370" s="979">
        <f>_xlfn.XLOOKUP($D370,Help2!$D:$D,Help2!L:L)</f>
        <v>8399.4500117638745</v>
      </c>
      <c r="N370" s="979">
        <f>_xlfn.XLOOKUP($D370,Help2!$D:$D,Help2!M:M)</f>
        <v>10150.690874835733</v>
      </c>
      <c r="P370" s="979">
        <f>_xlfn.XLOOKUP($D370,Help2!$D:$D,Help2!F:F)</f>
        <v>693.6</v>
      </c>
      <c r="Q370" s="979">
        <f t="shared" si="41"/>
        <v>744</v>
      </c>
      <c r="R370" s="979">
        <f>_xlfn.XLOOKUP($D370,Help2!$D:$D,Help2!N:N)</f>
        <v>8399.4500117638745</v>
      </c>
      <c r="S370" s="979">
        <f>_xlfn.XLOOKUP($D370,Help2!$D:$D,Help2!O:O)</f>
        <v>8255.0195107051259</v>
      </c>
      <c r="T370" s="979">
        <f>_xlfn.XLOOKUP($D370,Help2!$D:$D,Help2!P:P)</f>
        <v>550</v>
      </c>
      <c r="U370" s="979">
        <f>_xlfn.XLOOKUP($D370,Help2!$D:$D,Help2!Q:Q)</f>
        <v>150</v>
      </c>
      <c r="V370" s="979">
        <f>_xlfn.XLOOKUP($D370,Help2!$D:$D,Help2!R:R)</f>
        <v>80</v>
      </c>
      <c r="W370" s="979">
        <f>_xlfn.XLOOKUP($D370,Help2!$D:$D,Help2!S:S)</f>
        <v>22000</v>
      </c>
      <c r="Y370" s="979">
        <f>_xlfn.XLOOKUP($D370,Help2!$D:$D,Help2!V:V)</f>
        <v>8498</v>
      </c>
      <c r="Z370" s="979">
        <f>_xlfn.XLOOKUP($D370,Help2!$D:$D,Help2!W:W)</f>
        <v>3191</v>
      </c>
      <c r="AA370" s="979">
        <f>_xlfn.XLOOKUP($D370,Help2!$D:$D,Help2!X:X)</f>
        <v>0</v>
      </c>
      <c r="AB370" s="979">
        <f>_xlfn.XLOOKUP($D370,Help2!$D:$D,Help2!Y:Y)</f>
        <v>6314</v>
      </c>
      <c r="AC370" s="979">
        <f>_xlfn.XLOOKUP($D370,Help2!$D:$D,Help2!Z:Z)</f>
        <v>823</v>
      </c>
      <c r="AD370" s="979">
        <f>_xlfn.XLOOKUP($D370,Help2!$D:$D,Help2!AA:AA)</f>
        <v>1152.8610467999999</v>
      </c>
      <c r="AE370" s="979">
        <f>_xlfn.XLOOKUP($D370,Help2!$D:$D,Help2!AB:AB)</f>
        <v>770</v>
      </c>
      <c r="AF370" s="979">
        <f>_xlfn.XLOOKUP($D370,Help2!$D:$D,Help2!AC:AC)</f>
        <v>650</v>
      </c>
      <c r="AG370" s="979">
        <f>_xlfn.XLOOKUP($D370,Help2!$D:$D,Help2!AD:AD)</f>
        <v>315</v>
      </c>
      <c r="AH370" s="979">
        <f>_xlfn.XLOOKUP($D370,Help2!$D:$D,Help2!AE:AE)</f>
        <v>864.90000000000009</v>
      </c>
      <c r="AI370" s="979">
        <f>_xlfn.XLOOKUP($D370,Help2!$D:$D,Help2!AF:AF)</f>
        <v>3574.9199999999996</v>
      </c>
      <c r="AJ370" s="979">
        <f>_xlfn.XLOOKUP($D370,Help2!$D:$D,Help2!AG:AG)</f>
        <v>388.2673824967016</v>
      </c>
      <c r="AK370" s="979">
        <f>_xlfn.XLOOKUP($D370,Help2!$D:$D,Help2!AH:AH)</f>
        <v>8183.0036943688865</v>
      </c>
      <c r="AL370" s="979">
        <f>_xlfn.XLOOKUP($D370,Help2!$D:$D,Help2!AI:AI)</f>
        <v>672</v>
      </c>
      <c r="AM370" s="979">
        <f>_xlfn.XLOOKUP($D370,Help2!$D:$D,Help2!AJ:AJ)</f>
        <v>0</v>
      </c>
      <c r="AN370" s="979">
        <f>_xlfn.XLOOKUP($D370,Help2!$D:$D,Help2!AK:AK)</f>
        <v>0</v>
      </c>
    </row>
    <row r="371" spans="1:40" x14ac:dyDescent="0.2">
      <c r="A371" s="1">
        <v>45295</v>
      </c>
      <c r="B371">
        <f t="shared" si="42"/>
        <v>1</v>
      </c>
      <c r="C371">
        <f t="shared" si="43"/>
        <v>2024</v>
      </c>
      <c r="D371" s="872" t="str">
        <f t="shared" si="40"/>
        <v>01´2024</v>
      </c>
      <c r="F371" s="2">
        <f t="shared" si="44"/>
        <v>24</v>
      </c>
      <c r="G371" s="3">
        <f t="shared" si="45"/>
        <v>3.460207612456747E-2</v>
      </c>
      <c r="H371" s="5">
        <f t="shared" si="46"/>
        <v>1</v>
      </c>
      <c r="I371" s="979">
        <f>_xlfn.XLOOKUP($D371,Help2!$D:$D,Help2!H:H)</f>
        <v>18826</v>
      </c>
      <c r="J371" s="979">
        <f>_xlfn.XLOOKUP($D371,Help2!$D:$D,Help2!I:I)</f>
        <v>11689</v>
      </c>
      <c r="K371" s="979">
        <f>_xlfn.XLOOKUP($D371,Help2!$D:$D,Help2!J:J)</f>
        <v>3167</v>
      </c>
      <c r="L371" s="979">
        <f>_xlfn.XLOOKUP($D371,Help2!$D:$D,Help2!K:K)</f>
        <v>3147</v>
      </c>
      <c r="M371" s="979">
        <f>_xlfn.XLOOKUP($D371,Help2!$D:$D,Help2!L:L)</f>
        <v>8399.4500117638745</v>
      </c>
      <c r="N371" s="979">
        <f>_xlfn.XLOOKUP($D371,Help2!$D:$D,Help2!M:M)</f>
        <v>10150.690874835733</v>
      </c>
      <c r="P371" s="979">
        <f>_xlfn.XLOOKUP($D371,Help2!$D:$D,Help2!F:F)</f>
        <v>693.6</v>
      </c>
      <c r="Q371" s="979">
        <f t="shared" si="41"/>
        <v>744</v>
      </c>
      <c r="R371" s="979">
        <f>_xlfn.XLOOKUP($D371,Help2!$D:$D,Help2!N:N)</f>
        <v>8399.4500117638745</v>
      </c>
      <c r="S371" s="979">
        <f>_xlfn.XLOOKUP($D371,Help2!$D:$D,Help2!O:O)</f>
        <v>8255.0195107051259</v>
      </c>
      <c r="T371" s="979">
        <f>_xlfn.XLOOKUP($D371,Help2!$D:$D,Help2!P:P)</f>
        <v>550</v>
      </c>
      <c r="U371" s="979">
        <f>_xlfn.XLOOKUP($D371,Help2!$D:$D,Help2!Q:Q)</f>
        <v>150</v>
      </c>
      <c r="V371" s="979">
        <f>_xlfn.XLOOKUP($D371,Help2!$D:$D,Help2!R:R)</f>
        <v>80</v>
      </c>
      <c r="W371" s="979">
        <f>_xlfn.XLOOKUP($D371,Help2!$D:$D,Help2!S:S)</f>
        <v>22000</v>
      </c>
      <c r="Y371" s="979">
        <f>_xlfn.XLOOKUP($D371,Help2!$D:$D,Help2!V:V)</f>
        <v>8498</v>
      </c>
      <c r="Z371" s="979">
        <f>_xlfn.XLOOKUP($D371,Help2!$D:$D,Help2!W:W)</f>
        <v>3191</v>
      </c>
      <c r="AA371" s="979">
        <f>_xlfn.XLOOKUP($D371,Help2!$D:$D,Help2!X:X)</f>
        <v>0</v>
      </c>
      <c r="AB371" s="979">
        <f>_xlfn.XLOOKUP($D371,Help2!$D:$D,Help2!Y:Y)</f>
        <v>6314</v>
      </c>
      <c r="AC371" s="979">
        <f>_xlfn.XLOOKUP($D371,Help2!$D:$D,Help2!Z:Z)</f>
        <v>823</v>
      </c>
      <c r="AD371" s="979">
        <f>_xlfn.XLOOKUP($D371,Help2!$D:$D,Help2!AA:AA)</f>
        <v>1152.8610467999999</v>
      </c>
      <c r="AE371" s="979">
        <f>_xlfn.XLOOKUP($D371,Help2!$D:$D,Help2!AB:AB)</f>
        <v>770</v>
      </c>
      <c r="AF371" s="979">
        <f>_xlfn.XLOOKUP($D371,Help2!$D:$D,Help2!AC:AC)</f>
        <v>650</v>
      </c>
      <c r="AG371" s="979">
        <f>_xlfn.XLOOKUP($D371,Help2!$D:$D,Help2!AD:AD)</f>
        <v>315</v>
      </c>
      <c r="AH371" s="979">
        <f>_xlfn.XLOOKUP($D371,Help2!$D:$D,Help2!AE:AE)</f>
        <v>864.90000000000009</v>
      </c>
      <c r="AI371" s="979">
        <f>_xlfn.XLOOKUP($D371,Help2!$D:$D,Help2!AF:AF)</f>
        <v>3574.9199999999996</v>
      </c>
      <c r="AJ371" s="979">
        <f>_xlfn.XLOOKUP($D371,Help2!$D:$D,Help2!AG:AG)</f>
        <v>388.2673824967016</v>
      </c>
      <c r="AK371" s="979">
        <f>_xlfn.XLOOKUP($D371,Help2!$D:$D,Help2!AH:AH)</f>
        <v>8183.0036943688865</v>
      </c>
      <c r="AL371" s="979">
        <f>_xlfn.XLOOKUP($D371,Help2!$D:$D,Help2!AI:AI)</f>
        <v>672</v>
      </c>
      <c r="AM371" s="979">
        <f>_xlfn.XLOOKUP($D371,Help2!$D:$D,Help2!AJ:AJ)</f>
        <v>0</v>
      </c>
      <c r="AN371" s="979">
        <f>_xlfn.XLOOKUP($D371,Help2!$D:$D,Help2!AK:AK)</f>
        <v>0</v>
      </c>
    </row>
    <row r="372" spans="1:40" x14ac:dyDescent="0.2">
      <c r="A372" s="1">
        <v>45296</v>
      </c>
      <c r="B372">
        <f t="shared" si="42"/>
        <v>1</v>
      </c>
      <c r="C372">
        <f t="shared" si="43"/>
        <v>2024</v>
      </c>
      <c r="D372" s="872" t="str">
        <f t="shared" si="40"/>
        <v>01´2024</v>
      </c>
      <c r="F372" s="2">
        <f t="shared" si="44"/>
        <v>24</v>
      </c>
      <c r="G372" s="3">
        <f t="shared" si="45"/>
        <v>3.460207612456747E-2</v>
      </c>
      <c r="H372" s="5">
        <f t="shared" si="46"/>
        <v>1</v>
      </c>
      <c r="I372" s="979">
        <f>_xlfn.XLOOKUP($D372,Help2!$D:$D,Help2!H:H)</f>
        <v>18826</v>
      </c>
      <c r="J372" s="979">
        <f>_xlfn.XLOOKUP($D372,Help2!$D:$D,Help2!I:I)</f>
        <v>11689</v>
      </c>
      <c r="K372" s="979">
        <f>_xlfn.XLOOKUP($D372,Help2!$D:$D,Help2!J:J)</f>
        <v>3167</v>
      </c>
      <c r="L372" s="979">
        <f>_xlfn.XLOOKUP($D372,Help2!$D:$D,Help2!K:K)</f>
        <v>3147</v>
      </c>
      <c r="M372" s="979">
        <f>_xlfn.XLOOKUP($D372,Help2!$D:$D,Help2!L:L)</f>
        <v>8399.4500117638745</v>
      </c>
      <c r="N372" s="979">
        <f>_xlfn.XLOOKUP($D372,Help2!$D:$D,Help2!M:M)</f>
        <v>10150.690874835733</v>
      </c>
      <c r="P372" s="979">
        <f>_xlfn.XLOOKUP($D372,Help2!$D:$D,Help2!F:F)</f>
        <v>693.6</v>
      </c>
      <c r="Q372" s="979">
        <f t="shared" si="41"/>
        <v>744</v>
      </c>
      <c r="R372" s="979">
        <f>_xlfn.XLOOKUP($D372,Help2!$D:$D,Help2!N:N)</f>
        <v>8399.4500117638745</v>
      </c>
      <c r="S372" s="979">
        <f>_xlfn.XLOOKUP($D372,Help2!$D:$D,Help2!O:O)</f>
        <v>8255.0195107051259</v>
      </c>
      <c r="T372" s="979">
        <f>_xlfn.XLOOKUP($D372,Help2!$D:$D,Help2!P:P)</f>
        <v>550</v>
      </c>
      <c r="U372" s="979">
        <f>_xlfn.XLOOKUP($D372,Help2!$D:$D,Help2!Q:Q)</f>
        <v>150</v>
      </c>
      <c r="V372" s="979">
        <f>_xlfn.XLOOKUP($D372,Help2!$D:$D,Help2!R:R)</f>
        <v>80</v>
      </c>
      <c r="W372" s="979">
        <f>_xlfn.XLOOKUP($D372,Help2!$D:$D,Help2!S:S)</f>
        <v>22000</v>
      </c>
      <c r="Y372" s="979">
        <f>_xlfn.XLOOKUP($D372,Help2!$D:$D,Help2!V:V)</f>
        <v>8498</v>
      </c>
      <c r="Z372" s="979">
        <f>_xlfn.XLOOKUP($D372,Help2!$D:$D,Help2!W:W)</f>
        <v>3191</v>
      </c>
      <c r="AA372" s="979">
        <f>_xlfn.XLOOKUP($D372,Help2!$D:$D,Help2!X:X)</f>
        <v>0</v>
      </c>
      <c r="AB372" s="979">
        <f>_xlfn.XLOOKUP($D372,Help2!$D:$D,Help2!Y:Y)</f>
        <v>6314</v>
      </c>
      <c r="AC372" s="979">
        <f>_xlfn.XLOOKUP($D372,Help2!$D:$D,Help2!Z:Z)</f>
        <v>823</v>
      </c>
      <c r="AD372" s="979">
        <f>_xlfn.XLOOKUP($D372,Help2!$D:$D,Help2!AA:AA)</f>
        <v>1152.8610467999999</v>
      </c>
      <c r="AE372" s="979">
        <f>_xlfn.XLOOKUP($D372,Help2!$D:$D,Help2!AB:AB)</f>
        <v>770</v>
      </c>
      <c r="AF372" s="979">
        <f>_xlfn.XLOOKUP($D372,Help2!$D:$D,Help2!AC:AC)</f>
        <v>650</v>
      </c>
      <c r="AG372" s="979">
        <f>_xlfn.XLOOKUP($D372,Help2!$D:$D,Help2!AD:AD)</f>
        <v>315</v>
      </c>
      <c r="AH372" s="979">
        <f>_xlfn.XLOOKUP($D372,Help2!$D:$D,Help2!AE:AE)</f>
        <v>864.90000000000009</v>
      </c>
      <c r="AI372" s="979">
        <f>_xlfn.XLOOKUP($D372,Help2!$D:$D,Help2!AF:AF)</f>
        <v>3574.9199999999996</v>
      </c>
      <c r="AJ372" s="979">
        <f>_xlfn.XLOOKUP($D372,Help2!$D:$D,Help2!AG:AG)</f>
        <v>388.2673824967016</v>
      </c>
      <c r="AK372" s="979">
        <f>_xlfn.XLOOKUP($D372,Help2!$D:$D,Help2!AH:AH)</f>
        <v>8183.0036943688865</v>
      </c>
      <c r="AL372" s="979">
        <f>_xlfn.XLOOKUP($D372,Help2!$D:$D,Help2!AI:AI)</f>
        <v>672</v>
      </c>
      <c r="AM372" s="979">
        <f>_xlfn.XLOOKUP($D372,Help2!$D:$D,Help2!AJ:AJ)</f>
        <v>0</v>
      </c>
      <c r="AN372" s="979">
        <f>_xlfn.XLOOKUP($D372,Help2!$D:$D,Help2!AK:AK)</f>
        <v>0</v>
      </c>
    </row>
    <row r="373" spans="1:40" x14ac:dyDescent="0.2">
      <c r="A373" s="1">
        <v>45297</v>
      </c>
      <c r="B373">
        <f t="shared" si="42"/>
        <v>1</v>
      </c>
      <c r="C373">
        <f t="shared" si="43"/>
        <v>2024</v>
      </c>
      <c r="D373" s="872" t="str">
        <f t="shared" si="40"/>
        <v>01´2024</v>
      </c>
      <c r="F373" s="2">
        <f t="shared" si="44"/>
        <v>24</v>
      </c>
      <c r="G373" s="3">
        <f t="shared" si="45"/>
        <v>3.460207612456747E-2</v>
      </c>
      <c r="H373" s="5">
        <f t="shared" si="46"/>
        <v>1</v>
      </c>
      <c r="I373" s="979">
        <f>_xlfn.XLOOKUP($D373,Help2!$D:$D,Help2!H:H)</f>
        <v>18826</v>
      </c>
      <c r="J373" s="979">
        <f>_xlfn.XLOOKUP($D373,Help2!$D:$D,Help2!I:I)</f>
        <v>11689</v>
      </c>
      <c r="K373" s="979">
        <f>_xlfn.XLOOKUP($D373,Help2!$D:$D,Help2!J:J)</f>
        <v>3167</v>
      </c>
      <c r="L373" s="979">
        <f>_xlfn.XLOOKUP($D373,Help2!$D:$D,Help2!K:K)</f>
        <v>3147</v>
      </c>
      <c r="M373" s="979">
        <f>_xlfn.XLOOKUP($D373,Help2!$D:$D,Help2!L:L)</f>
        <v>8399.4500117638745</v>
      </c>
      <c r="N373" s="979">
        <f>_xlfn.XLOOKUP($D373,Help2!$D:$D,Help2!M:M)</f>
        <v>10150.690874835733</v>
      </c>
      <c r="P373" s="979">
        <f>_xlfn.XLOOKUP($D373,Help2!$D:$D,Help2!F:F)</f>
        <v>693.6</v>
      </c>
      <c r="Q373" s="979">
        <f t="shared" si="41"/>
        <v>744</v>
      </c>
      <c r="R373" s="979">
        <f>_xlfn.XLOOKUP($D373,Help2!$D:$D,Help2!N:N)</f>
        <v>8399.4500117638745</v>
      </c>
      <c r="S373" s="979">
        <f>_xlfn.XLOOKUP($D373,Help2!$D:$D,Help2!O:O)</f>
        <v>8255.0195107051259</v>
      </c>
      <c r="T373" s="979">
        <f>_xlfn.XLOOKUP($D373,Help2!$D:$D,Help2!P:P)</f>
        <v>550</v>
      </c>
      <c r="U373" s="979">
        <f>_xlfn.XLOOKUP($D373,Help2!$D:$D,Help2!Q:Q)</f>
        <v>150</v>
      </c>
      <c r="V373" s="979">
        <f>_xlfn.XLOOKUP($D373,Help2!$D:$D,Help2!R:R)</f>
        <v>80</v>
      </c>
      <c r="W373" s="979">
        <f>_xlfn.XLOOKUP($D373,Help2!$D:$D,Help2!S:S)</f>
        <v>22000</v>
      </c>
      <c r="Y373" s="979">
        <f>_xlfn.XLOOKUP($D373,Help2!$D:$D,Help2!V:V)</f>
        <v>8498</v>
      </c>
      <c r="Z373" s="979">
        <f>_xlfn.XLOOKUP($D373,Help2!$D:$D,Help2!W:W)</f>
        <v>3191</v>
      </c>
      <c r="AA373" s="979">
        <f>_xlfn.XLOOKUP($D373,Help2!$D:$D,Help2!X:X)</f>
        <v>0</v>
      </c>
      <c r="AB373" s="979">
        <f>_xlfn.XLOOKUP($D373,Help2!$D:$D,Help2!Y:Y)</f>
        <v>6314</v>
      </c>
      <c r="AC373" s="979">
        <f>_xlfn.XLOOKUP($D373,Help2!$D:$D,Help2!Z:Z)</f>
        <v>823</v>
      </c>
      <c r="AD373" s="979">
        <f>_xlfn.XLOOKUP($D373,Help2!$D:$D,Help2!AA:AA)</f>
        <v>1152.8610467999999</v>
      </c>
      <c r="AE373" s="979">
        <f>_xlfn.XLOOKUP($D373,Help2!$D:$D,Help2!AB:AB)</f>
        <v>770</v>
      </c>
      <c r="AF373" s="979">
        <f>_xlfn.XLOOKUP($D373,Help2!$D:$D,Help2!AC:AC)</f>
        <v>650</v>
      </c>
      <c r="AG373" s="979">
        <f>_xlfn.XLOOKUP($D373,Help2!$D:$D,Help2!AD:AD)</f>
        <v>315</v>
      </c>
      <c r="AH373" s="979">
        <f>_xlfn.XLOOKUP($D373,Help2!$D:$D,Help2!AE:AE)</f>
        <v>864.90000000000009</v>
      </c>
      <c r="AI373" s="979">
        <f>_xlfn.XLOOKUP($D373,Help2!$D:$D,Help2!AF:AF)</f>
        <v>3574.9199999999996</v>
      </c>
      <c r="AJ373" s="979">
        <f>_xlfn.XLOOKUP($D373,Help2!$D:$D,Help2!AG:AG)</f>
        <v>388.2673824967016</v>
      </c>
      <c r="AK373" s="979">
        <f>_xlfn.XLOOKUP($D373,Help2!$D:$D,Help2!AH:AH)</f>
        <v>8183.0036943688865</v>
      </c>
      <c r="AL373" s="979">
        <f>_xlfn.XLOOKUP($D373,Help2!$D:$D,Help2!AI:AI)</f>
        <v>672</v>
      </c>
      <c r="AM373" s="979">
        <f>_xlfn.XLOOKUP($D373,Help2!$D:$D,Help2!AJ:AJ)</f>
        <v>0</v>
      </c>
      <c r="AN373" s="979">
        <f>_xlfn.XLOOKUP($D373,Help2!$D:$D,Help2!AK:AK)</f>
        <v>0</v>
      </c>
    </row>
    <row r="374" spans="1:40" x14ac:dyDescent="0.2">
      <c r="A374" s="1">
        <v>45298</v>
      </c>
      <c r="B374">
        <f t="shared" si="42"/>
        <v>1</v>
      </c>
      <c r="C374">
        <f t="shared" si="43"/>
        <v>2024</v>
      </c>
      <c r="D374" s="872" t="str">
        <f t="shared" si="40"/>
        <v>01´2024</v>
      </c>
      <c r="F374" s="2">
        <f t="shared" si="44"/>
        <v>24</v>
      </c>
      <c r="G374" s="3">
        <f t="shared" si="45"/>
        <v>3.460207612456747E-2</v>
      </c>
      <c r="H374" s="5">
        <f t="shared" si="46"/>
        <v>1</v>
      </c>
      <c r="I374" s="979">
        <f>_xlfn.XLOOKUP($D374,Help2!$D:$D,Help2!H:H)</f>
        <v>18826</v>
      </c>
      <c r="J374" s="979">
        <f>_xlfn.XLOOKUP($D374,Help2!$D:$D,Help2!I:I)</f>
        <v>11689</v>
      </c>
      <c r="K374" s="979">
        <f>_xlfn.XLOOKUP($D374,Help2!$D:$D,Help2!J:J)</f>
        <v>3167</v>
      </c>
      <c r="L374" s="979">
        <f>_xlfn.XLOOKUP($D374,Help2!$D:$D,Help2!K:K)</f>
        <v>3147</v>
      </c>
      <c r="M374" s="979">
        <f>_xlfn.XLOOKUP($D374,Help2!$D:$D,Help2!L:L)</f>
        <v>8399.4500117638745</v>
      </c>
      <c r="N374" s="979">
        <f>_xlfn.XLOOKUP($D374,Help2!$D:$D,Help2!M:M)</f>
        <v>10150.690874835733</v>
      </c>
      <c r="P374" s="979">
        <f>_xlfn.XLOOKUP($D374,Help2!$D:$D,Help2!F:F)</f>
        <v>693.6</v>
      </c>
      <c r="Q374" s="979">
        <f t="shared" si="41"/>
        <v>744</v>
      </c>
      <c r="R374" s="979">
        <f>_xlfn.XLOOKUP($D374,Help2!$D:$D,Help2!N:N)</f>
        <v>8399.4500117638745</v>
      </c>
      <c r="S374" s="979">
        <f>_xlfn.XLOOKUP($D374,Help2!$D:$D,Help2!O:O)</f>
        <v>8255.0195107051259</v>
      </c>
      <c r="T374" s="979">
        <f>_xlfn.XLOOKUP($D374,Help2!$D:$D,Help2!P:P)</f>
        <v>550</v>
      </c>
      <c r="U374" s="979">
        <f>_xlfn.XLOOKUP($D374,Help2!$D:$D,Help2!Q:Q)</f>
        <v>150</v>
      </c>
      <c r="V374" s="979">
        <f>_xlfn.XLOOKUP($D374,Help2!$D:$D,Help2!R:R)</f>
        <v>80</v>
      </c>
      <c r="W374" s="979">
        <f>_xlfn.XLOOKUP($D374,Help2!$D:$D,Help2!S:S)</f>
        <v>22000</v>
      </c>
      <c r="Y374" s="979">
        <f>_xlfn.XLOOKUP($D374,Help2!$D:$D,Help2!V:V)</f>
        <v>8498</v>
      </c>
      <c r="Z374" s="979">
        <f>_xlfn.XLOOKUP($D374,Help2!$D:$D,Help2!W:W)</f>
        <v>3191</v>
      </c>
      <c r="AA374" s="979">
        <f>_xlfn.XLOOKUP($D374,Help2!$D:$D,Help2!X:X)</f>
        <v>0</v>
      </c>
      <c r="AB374" s="979">
        <f>_xlfn.XLOOKUP($D374,Help2!$D:$D,Help2!Y:Y)</f>
        <v>6314</v>
      </c>
      <c r="AC374" s="979">
        <f>_xlfn.XLOOKUP($D374,Help2!$D:$D,Help2!Z:Z)</f>
        <v>823</v>
      </c>
      <c r="AD374" s="979">
        <f>_xlfn.XLOOKUP($D374,Help2!$D:$D,Help2!AA:AA)</f>
        <v>1152.8610467999999</v>
      </c>
      <c r="AE374" s="979">
        <f>_xlfn.XLOOKUP($D374,Help2!$D:$D,Help2!AB:AB)</f>
        <v>770</v>
      </c>
      <c r="AF374" s="979">
        <f>_xlfn.XLOOKUP($D374,Help2!$D:$D,Help2!AC:AC)</f>
        <v>650</v>
      </c>
      <c r="AG374" s="979">
        <f>_xlfn.XLOOKUP($D374,Help2!$D:$D,Help2!AD:AD)</f>
        <v>315</v>
      </c>
      <c r="AH374" s="979">
        <f>_xlfn.XLOOKUP($D374,Help2!$D:$D,Help2!AE:AE)</f>
        <v>864.90000000000009</v>
      </c>
      <c r="AI374" s="979">
        <f>_xlfn.XLOOKUP($D374,Help2!$D:$D,Help2!AF:AF)</f>
        <v>3574.9199999999996</v>
      </c>
      <c r="AJ374" s="979">
        <f>_xlfn.XLOOKUP($D374,Help2!$D:$D,Help2!AG:AG)</f>
        <v>388.2673824967016</v>
      </c>
      <c r="AK374" s="979">
        <f>_xlfn.XLOOKUP($D374,Help2!$D:$D,Help2!AH:AH)</f>
        <v>8183.0036943688865</v>
      </c>
      <c r="AL374" s="979">
        <f>_xlfn.XLOOKUP($D374,Help2!$D:$D,Help2!AI:AI)</f>
        <v>672</v>
      </c>
      <c r="AM374" s="979">
        <f>_xlfn.XLOOKUP($D374,Help2!$D:$D,Help2!AJ:AJ)</f>
        <v>0</v>
      </c>
      <c r="AN374" s="979">
        <f>_xlfn.XLOOKUP($D374,Help2!$D:$D,Help2!AK:AK)</f>
        <v>0</v>
      </c>
    </row>
    <row r="375" spans="1:40" x14ac:dyDescent="0.2">
      <c r="A375" s="1">
        <v>45299</v>
      </c>
      <c r="B375">
        <f t="shared" si="42"/>
        <v>1</v>
      </c>
      <c r="C375">
        <f t="shared" si="43"/>
        <v>2024</v>
      </c>
      <c r="D375" s="872" t="str">
        <f t="shared" si="40"/>
        <v>01´2024</v>
      </c>
      <c r="E375" s="867">
        <v>2</v>
      </c>
      <c r="F375" s="2">
        <f t="shared" si="44"/>
        <v>22</v>
      </c>
      <c r="G375" s="3">
        <f t="shared" si="45"/>
        <v>3.1718569780853516E-2</v>
      </c>
      <c r="H375" s="5">
        <f t="shared" si="46"/>
        <v>0.91666666666666663</v>
      </c>
      <c r="I375" s="979">
        <f>_xlfn.XLOOKUP($D375,Help2!$D:$D,Help2!H:H)</f>
        <v>18826</v>
      </c>
      <c r="J375" s="979">
        <f>_xlfn.XLOOKUP($D375,Help2!$D:$D,Help2!I:I)</f>
        <v>11689</v>
      </c>
      <c r="K375" s="979">
        <f>_xlfn.XLOOKUP($D375,Help2!$D:$D,Help2!J:J)</f>
        <v>3167</v>
      </c>
      <c r="L375" s="979">
        <f>_xlfn.XLOOKUP($D375,Help2!$D:$D,Help2!K:K)</f>
        <v>3147</v>
      </c>
      <c r="M375" s="979">
        <f>_xlfn.XLOOKUP($D375,Help2!$D:$D,Help2!L:L)</f>
        <v>8399.4500117638745</v>
      </c>
      <c r="N375" s="979">
        <f>_xlfn.XLOOKUP($D375,Help2!$D:$D,Help2!M:M)</f>
        <v>10150.690874835733</v>
      </c>
      <c r="P375" s="979">
        <f>_xlfn.XLOOKUP($D375,Help2!$D:$D,Help2!F:F)</f>
        <v>693.6</v>
      </c>
      <c r="Q375" s="979">
        <f t="shared" si="41"/>
        <v>744</v>
      </c>
      <c r="R375" s="979">
        <f>_xlfn.XLOOKUP($D375,Help2!$D:$D,Help2!N:N)</f>
        <v>8399.4500117638745</v>
      </c>
      <c r="S375" s="979">
        <f>_xlfn.XLOOKUP($D375,Help2!$D:$D,Help2!O:O)</f>
        <v>8255.0195107051259</v>
      </c>
      <c r="T375" s="979">
        <f>_xlfn.XLOOKUP($D375,Help2!$D:$D,Help2!P:P)</f>
        <v>550</v>
      </c>
      <c r="U375" s="979">
        <f>_xlfn.XLOOKUP($D375,Help2!$D:$D,Help2!Q:Q)</f>
        <v>150</v>
      </c>
      <c r="V375" s="979">
        <f>_xlfn.XLOOKUP($D375,Help2!$D:$D,Help2!R:R)</f>
        <v>80</v>
      </c>
      <c r="W375" s="979">
        <f>_xlfn.XLOOKUP($D375,Help2!$D:$D,Help2!S:S)</f>
        <v>22000</v>
      </c>
      <c r="Y375" s="979">
        <f>_xlfn.XLOOKUP($D375,Help2!$D:$D,Help2!V:V)</f>
        <v>8498</v>
      </c>
      <c r="Z375" s="979">
        <f>_xlfn.XLOOKUP($D375,Help2!$D:$D,Help2!W:W)</f>
        <v>3191</v>
      </c>
      <c r="AA375" s="979">
        <f>_xlfn.XLOOKUP($D375,Help2!$D:$D,Help2!X:X)</f>
        <v>0</v>
      </c>
      <c r="AB375" s="979">
        <f>_xlfn.XLOOKUP($D375,Help2!$D:$D,Help2!Y:Y)</f>
        <v>6314</v>
      </c>
      <c r="AC375" s="979">
        <f>_xlfn.XLOOKUP($D375,Help2!$D:$D,Help2!Z:Z)</f>
        <v>823</v>
      </c>
      <c r="AD375" s="979">
        <f>_xlfn.XLOOKUP($D375,Help2!$D:$D,Help2!AA:AA)</f>
        <v>1152.8610467999999</v>
      </c>
      <c r="AE375" s="979">
        <f>_xlfn.XLOOKUP($D375,Help2!$D:$D,Help2!AB:AB)</f>
        <v>770</v>
      </c>
      <c r="AF375" s="979">
        <f>_xlfn.XLOOKUP($D375,Help2!$D:$D,Help2!AC:AC)</f>
        <v>650</v>
      </c>
      <c r="AG375" s="979">
        <f>_xlfn.XLOOKUP($D375,Help2!$D:$D,Help2!AD:AD)</f>
        <v>315</v>
      </c>
      <c r="AH375" s="979">
        <f>_xlfn.XLOOKUP($D375,Help2!$D:$D,Help2!AE:AE)</f>
        <v>864.90000000000009</v>
      </c>
      <c r="AI375" s="979">
        <f>_xlfn.XLOOKUP($D375,Help2!$D:$D,Help2!AF:AF)</f>
        <v>3574.9199999999996</v>
      </c>
      <c r="AJ375" s="979">
        <f>_xlfn.XLOOKUP($D375,Help2!$D:$D,Help2!AG:AG)</f>
        <v>388.2673824967016</v>
      </c>
      <c r="AK375" s="979">
        <f>_xlfn.XLOOKUP($D375,Help2!$D:$D,Help2!AH:AH)</f>
        <v>8183.0036943688865</v>
      </c>
      <c r="AL375" s="979">
        <f>_xlfn.XLOOKUP($D375,Help2!$D:$D,Help2!AI:AI)</f>
        <v>672</v>
      </c>
      <c r="AM375" s="979">
        <f>_xlfn.XLOOKUP($D375,Help2!$D:$D,Help2!AJ:AJ)</f>
        <v>0</v>
      </c>
      <c r="AN375" s="979">
        <f>_xlfn.XLOOKUP($D375,Help2!$D:$D,Help2!AK:AK)</f>
        <v>0</v>
      </c>
    </row>
    <row r="376" spans="1:40" x14ac:dyDescent="0.2">
      <c r="A376" s="1">
        <v>45300</v>
      </c>
      <c r="B376">
        <f t="shared" si="42"/>
        <v>1</v>
      </c>
      <c r="C376">
        <f t="shared" si="43"/>
        <v>2024</v>
      </c>
      <c r="D376" s="872" t="str">
        <f t="shared" si="40"/>
        <v>01´2024</v>
      </c>
      <c r="E376" s="867">
        <v>24</v>
      </c>
      <c r="F376" s="2">
        <f t="shared" si="44"/>
        <v>0</v>
      </c>
      <c r="G376" s="3">
        <f t="shared" si="45"/>
        <v>0</v>
      </c>
      <c r="H376" s="5">
        <f t="shared" si="46"/>
        <v>0</v>
      </c>
      <c r="I376" s="979">
        <f>_xlfn.XLOOKUP($D376,Help2!$D:$D,Help2!H:H)</f>
        <v>18826</v>
      </c>
      <c r="J376" s="979">
        <f>_xlfn.XLOOKUP($D376,Help2!$D:$D,Help2!I:I)</f>
        <v>11689</v>
      </c>
      <c r="K376" s="979">
        <f>_xlfn.XLOOKUP($D376,Help2!$D:$D,Help2!J:J)</f>
        <v>3167</v>
      </c>
      <c r="L376" s="979">
        <f>_xlfn.XLOOKUP($D376,Help2!$D:$D,Help2!K:K)</f>
        <v>3147</v>
      </c>
      <c r="M376" s="979">
        <f>_xlfn.XLOOKUP($D376,Help2!$D:$D,Help2!L:L)</f>
        <v>8399.4500117638745</v>
      </c>
      <c r="N376" s="979">
        <f>_xlfn.XLOOKUP($D376,Help2!$D:$D,Help2!M:M)</f>
        <v>10150.690874835733</v>
      </c>
      <c r="P376" s="979">
        <f>_xlfn.XLOOKUP($D376,Help2!$D:$D,Help2!F:F)</f>
        <v>693.6</v>
      </c>
      <c r="Q376" s="979">
        <f t="shared" si="41"/>
        <v>744</v>
      </c>
      <c r="R376" s="979">
        <f>_xlfn.XLOOKUP($D376,Help2!$D:$D,Help2!N:N)</f>
        <v>8399.4500117638745</v>
      </c>
      <c r="S376" s="979">
        <f>_xlfn.XLOOKUP($D376,Help2!$D:$D,Help2!O:O)</f>
        <v>8255.0195107051259</v>
      </c>
      <c r="T376" s="979">
        <f>_xlfn.XLOOKUP($D376,Help2!$D:$D,Help2!P:P)</f>
        <v>550</v>
      </c>
      <c r="U376" s="979">
        <f>_xlfn.XLOOKUP($D376,Help2!$D:$D,Help2!Q:Q)</f>
        <v>150</v>
      </c>
      <c r="V376" s="979">
        <f>_xlfn.XLOOKUP($D376,Help2!$D:$D,Help2!R:R)</f>
        <v>80</v>
      </c>
      <c r="W376" s="979">
        <f>_xlfn.XLOOKUP($D376,Help2!$D:$D,Help2!S:S)</f>
        <v>22000</v>
      </c>
      <c r="Y376" s="979">
        <f>_xlfn.XLOOKUP($D376,Help2!$D:$D,Help2!V:V)</f>
        <v>8498</v>
      </c>
      <c r="Z376" s="979">
        <f>_xlfn.XLOOKUP($D376,Help2!$D:$D,Help2!W:W)</f>
        <v>3191</v>
      </c>
      <c r="AA376" s="979">
        <f>_xlfn.XLOOKUP($D376,Help2!$D:$D,Help2!X:X)</f>
        <v>0</v>
      </c>
      <c r="AB376" s="979">
        <f>_xlfn.XLOOKUP($D376,Help2!$D:$D,Help2!Y:Y)</f>
        <v>6314</v>
      </c>
      <c r="AC376" s="979">
        <f>_xlfn.XLOOKUP($D376,Help2!$D:$D,Help2!Z:Z)</f>
        <v>823</v>
      </c>
      <c r="AD376" s="979">
        <f>_xlfn.XLOOKUP($D376,Help2!$D:$D,Help2!AA:AA)</f>
        <v>1152.8610467999999</v>
      </c>
      <c r="AE376" s="979">
        <f>_xlfn.XLOOKUP($D376,Help2!$D:$D,Help2!AB:AB)</f>
        <v>770</v>
      </c>
      <c r="AF376" s="979">
        <f>_xlfn.XLOOKUP($D376,Help2!$D:$D,Help2!AC:AC)</f>
        <v>650</v>
      </c>
      <c r="AG376" s="979">
        <f>_xlfn.XLOOKUP($D376,Help2!$D:$D,Help2!AD:AD)</f>
        <v>315</v>
      </c>
      <c r="AH376" s="979">
        <f>_xlfn.XLOOKUP($D376,Help2!$D:$D,Help2!AE:AE)</f>
        <v>864.90000000000009</v>
      </c>
      <c r="AI376" s="979">
        <f>_xlfn.XLOOKUP($D376,Help2!$D:$D,Help2!AF:AF)</f>
        <v>3574.9199999999996</v>
      </c>
      <c r="AJ376" s="979">
        <f>_xlfn.XLOOKUP($D376,Help2!$D:$D,Help2!AG:AG)</f>
        <v>388.2673824967016</v>
      </c>
      <c r="AK376" s="979">
        <f>_xlfn.XLOOKUP($D376,Help2!$D:$D,Help2!AH:AH)</f>
        <v>8183.0036943688865</v>
      </c>
      <c r="AL376" s="979">
        <f>_xlfn.XLOOKUP($D376,Help2!$D:$D,Help2!AI:AI)</f>
        <v>672</v>
      </c>
      <c r="AM376" s="979">
        <f>_xlfn.XLOOKUP($D376,Help2!$D:$D,Help2!AJ:AJ)</f>
        <v>0</v>
      </c>
      <c r="AN376" s="979">
        <f>_xlfn.XLOOKUP($D376,Help2!$D:$D,Help2!AK:AK)</f>
        <v>0</v>
      </c>
    </row>
    <row r="377" spans="1:40" x14ac:dyDescent="0.2">
      <c r="A377" s="1">
        <v>45301</v>
      </c>
      <c r="B377">
        <f t="shared" si="42"/>
        <v>1</v>
      </c>
      <c r="C377">
        <f t="shared" si="43"/>
        <v>2024</v>
      </c>
      <c r="D377" s="872" t="str">
        <f t="shared" si="40"/>
        <v>01´2024</v>
      </c>
      <c r="E377" s="867">
        <v>12.4</v>
      </c>
      <c r="F377" s="2">
        <f t="shared" si="44"/>
        <v>11.6</v>
      </c>
      <c r="G377" s="3">
        <f t="shared" si="45"/>
        <v>1.6724336793540944E-2</v>
      </c>
      <c r="H377" s="5">
        <f t="shared" si="46"/>
        <v>0.48333333333333334</v>
      </c>
      <c r="I377" s="979">
        <f>_xlfn.XLOOKUP($D377,Help2!$D:$D,Help2!H:H)</f>
        <v>18826</v>
      </c>
      <c r="J377" s="979">
        <f>_xlfn.XLOOKUP($D377,Help2!$D:$D,Help2!I:I)</f>
        <v>11689</v>
      </c>
      <c r="K377" s="979">
        <f>_xlfn.XLOOKUP($D377,Help2!$D:$D,Help2!J:J)</f>
        <v>3167</v>
      </c>
      <c r="L377" s="979">
        <f>_xlfn.XLOOKUP($D377,Help2!$D:$D,Help2!K:K)</f>
        <v>3147</v>
      </c>
      <c r="M377" s="979">
        <f>_xlfn.XLOOKUP($D377,Help2!$D:$D,Help2!L:L)</f>
        <v>8399.4500117638745</v>
      </c>
      <c r="N377" s="979">
        <f>_xlfn.XLOOKUP($D377,Help2!$D:$D,Help2!M:M)</f>
        <v>10150.690874835733</v>
      </c>
      <c r="P377" s="979">
        <f>_xlfn.XLOOKUP($D377,Help2!$D:$D,Help2!F:F)</f>
        <v>693.6</v>
      </c>
      <c r="Q377" s="979">
        <f t="shared" si="41"/>
        <v>744</v>
      </c>
      <c r="R377" s="979">
        <f>_xlfn.XLOOKUP($D377,Help2!$D:$D,Help2!N:N)</f>
        <v>8399.4500117638745</v>
      </c>
      <c r="S377" s="979">
        <f>_xlfn.XLOOKUP($D377,Help2!$D:$D,Help2!O:O)</f>
        <v>8255.0195107051259</v>
      </c>
      <c r="T377" s="979">
        <f>_xlfn.XLOOKUP($D377,Help2!$D:$D,Help2!P:P)</f>
        <v>550</v>
      </c>
      <c r="U377" s="979">
        <f>_xlfn.XLOOKUP($D377,Help2!$D:$D,Help2!Q:Q)</f>
        <v>150</v>
      </c>
      <c r="V377" s="979">
        <f>_xlfn.XLOOKUP($D377,Help2!$D:$D,Help2!R:R)</f>
        <v>80</v>
      </c>
      <c r="W377" s="979">
        <f>_xlfn.XLOOKUP($D377,Help2!$D:$D,Help2!S:S)</f>
        <v>22000</v>
      </c>
      <c r="Y377" s="979">
        <f>_xlfn.XLOOKUP($D377,Help2!$D:$D,Help2!V:V)</f>
        <v>8498</v>
      </c>
      <c r="Z377" s="979">
        <f>_xlfn.XLOOKUP($D377,Help2!$D:$D,Help2!W:W)</f>
        <v>3191</v>
      </c>
      <c r="AA377" s="979">
        <f>_xlfn.XLOOKUP($D377,Help2!$D:$D,Help2!X:X)</f>
        <v>0</v>
      </c>
      <c r="AB377" s="979">
        <f>_xlfn.XLOOKUP($D377,Help2!$D:$D,Help2!Y:Y)</f>
        <v>6314</v>
      </c>
      <c r="AC377" s="979">
        <f>_xlfn.XLOOKUP($D377,Help2!$D:$D,Help2!Z:Z)</f>
        <v>823</v>
      </c>
      <c r="AD377" s="979">
        <f>_xlfn.XLOOKUP($D377,Help2!$D:$D,Help2!AA:AA)</f>
        <v>1152.8610467999999</v>
      </c>
      <c r="AE377" s="979">
        <f>_xlfn.XLOOKUP($D377,Help2!$D:$D,Help2!AB:AB)</f>
        <v>770</v>
      </c>
      <c r="AF377" s="979">
        <f>_xlfn.XLOOKUP($D377,Help2!$D:$D,Help2!AC:AC)</f>
        <v>650</v>
      </c>
      <c r="AG377" s="979">
        <f>_xlfn.XLOOKUP($D377,Help2!$D:$D,Help2!AD:AD)</f>
        <v>315</v>
      </c>
      <c r="AH377" s="979">
        <f>_xlfn.XLOOKUP($D377,Help2!$D:$D,Help2!AE:AE)</f>
        <v>864.90000000000009</v>
      </c>
      <c r="AI377" s="979">
        <f>_xlfn.XLOOKUP($D377,Help2!$D:$D,Help2!AF:AF)</f>
        <v>3574.9199999999996</v>
      </c>
      <c r="AJ377" s="979">
        <f>_xlfn.XLOOKUP($D377,Help2!$D:$D,Help2!AG:AG)</f>
        <v>388.2673824967016</v>
      </c>
      <c r="AK377" s="979">
        <f>_xlfn.XLOOKUP($D377,Help2!$D:$D,Help2!AH:AH)</f>
        <v>8183.0036943688865</v>
      </c>
      <c r="AL377" s="979">
        <f>_xlfn.XLOOKUP($D377,Help2!$D:$D,Help2!AI:AI)</f>
        <v>672</v>
      </c>
      <c r="AM377" s="979">
        <f>_xlfn.XLOOKUP($D377,Help2!$D:$D,Help2!AJ:AJ)</f>
        <v>0</v>
      </c>
      <c r="AN377" s="979">
        <f>_xlfn.XLOOKUP($D377,Help2!$D:$D,Help2!AK:AK)</f>
        <v>0</v>
      </c>
    </row>
    <row r="378" spans="1:40" x14ac:dyDescent="0.2">
      <c r="A378" s="1">
        <v>45302</v>
      </c>
      <c r="B378">
        <f t="shared" si="42"/>
        <v>1</v>
      </c>
      <c r="C378">
        <f t="shared" si="43"/>
        <v>2024</v>
      </c>
      <c r="D378" s="872" t="str">
        <f t="shared" si="40"/>
        <v>01´2024</v>
      </c>
      <c r="F378" s="2">
        <f t="shared" si="44"/>
        <v>24</v>
      </c>
      <c r="G378" s="3">
        <f t="shared" si="45"/>
        <v>3.460207612456747E-2</v>
      </c>
      <c r="H378" s="5">
        <f t="shared" si="46"/>
        <v>1</v>
      </c>
      <c r="I378" s="979">
        <f>_xlfn.XLOOKUP($D378,Help2!$D:$D,Help2!H:H)</f>
        <v>18826</v>
      </c>
      <c r="J378" s="979">
        <f>_xlfn.XLOOKUP($D378,Help2!$D:$D,Help2!I:I)</f>
        <v>11689</v>
      </c>
      <c r="K378" s="979">
        <f>_xlfn.XLOOKUP($D378,Help2!$D:$D,Help2!J:J)</f>
        <v>3167</v>
      </c>
      <c r="L378" s="979">
        <f>_xlfn.XLOOKUP($D378,Help2!$D:$D,Help2!K:K)</f>
        <v>3147</v>
      </c>
      <c r="M378" s="979">
        <f>_xlfn.XLOOKUP($D378,Help2!$D:$D,Help2!L:L)</f>
        <v>8399.4500117638745</v>
      </c>
      <c r="N378" s="979">
        <f>_xlfn.XLOOKUP($D378,Help2!$D:$D,Help2!M:M)</f>
        <v>10150.690874835733</v>
      </c>
      <c r="P378" s="979">
        <f>_xlfn.XLOOKUP($D378,Help2!$D:$D,Help2!F:F)</f>
        <v>693.6</v>
      </c>
      <c r="Q378" s="979">
        <f t="shared" si="41"/>
        <v>744</v>
      </c>
      <c r="R378" s="979">
        <f>_xlfn.XLOOKUP($D378,Help2!$D:$D,Help2!N:N)</f>
        <v>8399.4500117638745</v>
      </c>
      <c r="S378" s="979">
        <f>_xlfn.XLOOKUP($D378,Help2!$D:$D,Help2!O:O)</f>
        <v>8255.0195107051259</v>
      </c>
      <c r="T378" s="979">
        <f>_xlfn.XLOOKUP($D378,Help2!$D:$D,Help2!P:P)</f>
        <v>550</v>
      </c>
      <c r="U378" s="979">
        <f>_xlfn.XLOOKUP($D378,Help2!$D:$D,Help2!Q:Q)</f>
        <v>150</v>
      </c>
      <c r="V378" s="979">
        <f>_xlfn.XLOOKUP($D378,Help2!$D:$D,Help2!R:R)</f>
        <v>80</v>
      </c>
      <c r="W378" s="979">
        <f>_xlfn.XLOOKUP($D378,Help2!$D:$D,Help2!S:S)</f>
        <v>22000</v>
      </c>
      <c r="Y378" s="979">
        <f>_xlfn.XLOOKUP($D378,Help2!$D:$D,Help2!V:V)</f>
        <v>8498</v>
      </c>
      <c r="Z378" s="979">
        <f>_xlfn.XLOOKUP($D378,Help2!$D:$D,Help2!W:W)</f>
        <v>3191</v>
      </c>
      <c r="AA378" s="979">
        <f>_xlfn.XLOOKUP($D378,Help2!$D:$D,Help2!X:X)</f>
        <v>0</v>
      </c>
      <c r="AB378" s="979">
        <f>_xlfn.XLOOKUP($D378,Help2!$D:$D,Help2!Y:Y)</f>
        <v>6314</v>
      </c>
      <c r="AC378" s="979">
        <f>_xlfn.XLOOKUP($D378,Help2!$D:$D,Help2!Z:Z)</f>
        <v>823</v>
      </c>
      <c r="AD378" s="979">
        <f>_xlfn.XLOOKUP($D378,Help2!$D:$D,Help2!AA:AA)</f>
        <v>1152.8610467999999</v>
      </c>
      <c r="AE378" s="979">
        <f>_xlfn.XLOOKUP($D378,Help2!$D:$D,Help2!AB:AB)</f>
        <v>770</v>
      </c>
      <c r="AF378" s="979">
        <f>_xlfn.XLOOKUP($D378,Help2!$D:$D,Help2!AC:AC)</f>
        <v>650</v>
      </c>
      <c r="AG378" s="979">
        <f>_xlfn.XLOOKUP($D378,Help2!$D:$D,Help2!AD:AD)</f>
        <v>315</v>
      </c>
      <c r="AH378" s="979">
        <f>_xlfn.XLOOKUP($D378,Help2!$D:$D,Help2!AE:AE)</f>
        <v>864.90000000000009</v>
      </c>
      <c r="AI378" s="979">
        <f>_xlfn.XLOOKUP($D378,Help2!$D:$D,Help2!AF:AF)</f>
        <v>3574.9199999999996</v>
      </c>
      <c r="AJ378" s="979">
        <f>_xlfn.XLOOKUP($D378,Help2!$D:$D,Help2!AG:AG)</f>
        <v>388.2673824967016</v>
      </c>
      <c r="AK378" s="979">
        <f>_xlfn.XLOOKUP($D378,Help2!$D:$D,Help2!AH:AH)</f>
        <v>8183.0036943688865</v>
      </c>
      <c r="AL378" s="979">
        <f>_xlfn.XLOOKUP($D378,Help2!$D:$D,Help2!AI:AI)</f>
        <v>672</v>
      </c>
      <c r="AM378" s="979">
        <f>_xlfn.XLOOKUP($D378,Help2!$D:$D,Help2!AJ:AJ)</f>
        <v>0</v>
      </c>
      <c r="AN378" s="979">
        <f>_xlfn.XLOOKUP($D378,Help2!$D:$D,Help2!AK:AK)</f>
        <v>0</v>
      </c>
    </row>
    <row r="379" spans="1:40" x14ac:dyDescent="0.2">
      <c r="A379" s="1">
        <v>45303</v>
      </c>
      <c r="B379">
        <f t="shared" si="42"/>
        <v>1</v>
      </c>
      <c r="C379">
        <f t="shared" si="43"/>
        <v>2024</v>
      </c>
      <c r="D379" s="872" t="str">
        <f t="shared" si="40"/>
        <v>01´2024</v>
      </c>
      <c r="F379" s="2">
        <f t="shared" si="44"/>
        <v>24</v>
      </c>
      <c r="G379" s="3">
        <f t="shared" si="45"/>
        <v>3.460207612456747E-2</v>
      </c>
      <c r="H379" s="5">
        <f t="shared" si="46"/>
        <v>1</v>
      </c>
      <c r="I379" s="979">
        <f>_xlfn.XLOOKUP($D379,Help2!$D:$D,Help2!H:H)</f>
        <v>18826</v>
      </c>
      <c r="J379" s="979">
        <f>_xlfn.XLOOKUP($D379,Help2!$D:$D,Help2!I:I)</f>
        <v>11689</v>
      </c>
      <c r="K379" s="979">
        <f>_xlfn.XLOOKUP($D379,Help2!$D:$D,Help2!J:J)</f>
        <v>3167</v>
      </c>
      <c r="L379" s="979">
        <f>_xlfn.XLOOKUP($D379,Help2!$D:$D,Help2!K:K)</f>
        <v>3147</v>
      </c>
      <c r="M379" s="979">
        <f>_xlfn.XLOOKUP($D379,Help2!$D:$D,Help2!L:L)</f>
        <v>8399.4500117638745</v>
      </c>
      <c r="N379" s="979">
        <f>_xlfn.XLOOKUP($D379,Help2!$D:$D,Help2!M:M)</f>
        <v>10150.690874835733</v>
      </c>
      <c r="P379" s="979">
        <f>_xlfn.XLOOKUP($D379,Help2!$D:$D,Help2!F:F)</f>
        <v>693.6</v>
      </c>
      <c r="Q379" s="979">
        <f t="shared" si="41"/>
        <v>744</v>
      </c>
      <c r="R379" s="979">
        <f>_xlfn.XLOOKUP($D379,Help2!$D:$D,Help2!N:N)</f>
        <v>8399.4500117638745</v>
      </c>
      <c r="S379" s="979">
        <f>_xlfn.XLOOKUP($D379,Help2!$D:$D,Help2!O:O)</f>
        <v>8255.0195107051259</v>
      </c>
      <c r="T379" s="979">
        <f>_xlfn.XLOOKUP($D379,Help2!$D:$D,Help2!P:P)</f>
        <v>550</v>
      </c>
      <c r="U379" s="979">
        <f>_xlfn.XLOOKUP($D379,Help2!$D:$D,Help2!Q:Q)</f>
        <v>150</v>
      </c>
      <c r="V379" s="979">
        <f>_xlfn.XLOOKUP($D379,Help2!$D:$D,Help2!R:R)</f>
        <v>80</v>
      </c>
      <c r="W379" s="979">
        <f>_xlfn.XLOOKUP($D379,Help2!$D:$D,Help2!S:S)</f>
        <v>22000</v>
      </c>
      <c r="Y379" s="979">
        <f>_xlfn.XLOOKUP($D379,Help2!$D:$D,Help2!V:V)</f>
        <v>8498</v>
      </c>
      <c r="Z379" s="979">
        <f>_xlfn.XLOOKUP($D379,Help2!$D:$D,Help2!W:W)</f>
        <v>3191</v>
      </c>
      <c r="AA379" s="979">
        <f>_xlfn.XLOOKUP($D379,Help2!$D:$D,Help2!X:X)</f>
        <v>0</v>
      </c>
      <c r="AB379" s="979">
        <f>_xlfn.XLOOKUP($D379,Help2!$D:$D,Help2!Y:Y)</f>
        <v>6314</v>
      </c>
      <c r="AC379" s="979">
        <f>_xlfn.XLOOKUP($D379,Help2!$D:$D,Help2!Z:Z)</f>
        <v>823</v>
      </c>
      <c r="AD379" s="979">
        <f>_xlfn.XLOOKUP($D379,Help2!$D:$D,Help2!AA:AA)</f>
        <v>1152.8610467999999</v>
      </c>
      <c r="AE379" s="979">
        <f>_xlfn.XLOOKUP($D379,Help2!$D:$D,Help2!AB:AB)</f>
        <v>770</v>
      </c>
      <c r="AF379" s="979">
        <f>_xlfn.XLOOKUP($D379,Help2!$D:$D,Help2!AC:AC)</f>
        <v>650</v>
      </c>
      <c r="AG379" s="979">
        <f>_xlfn.XLOOKUP($D379,Help2!$D:$D,Help2!AD:AD)</f>
        <v>315</v>
      </c>
      <c r="AH379" s="979">
        <f>_xlfn.XLOOKUP($D379,Help2!$D:$D,Help2!AE:AE)</f>
        <v>864.90000000000009</v>
      </c>
      <c r="AI379" s="979">
        <f>_xlfn.XLOOKUP($D379,Help2!$D:$D,Help2!AF:AF)</f>
        <v>3574.9199999999996</v>
      </c>
      <c r="AJ379" s="979">
        <f>_xlfn.XLOOKUP($D379,Help2!$D:$D,Help2!AG:AG)</f>
        <v>388.2673824967016</v>
      </c>
      <c r="AK379" s="979">
        <f>_xlfn.XLOOKUP($D379,Help2!$D:$D,Help2!AH:AH)</f>
        <v>8183.0036943688865</v>
      </c>
      <c r="AL379" s="979">
        <f>_xlfn.XLOOKUP($D379,Help2!$D:$D,Help2!AI:AI)</f>
        <v>672</v>
      </c>
      <c r="AM379" s="979">
        <f>_xlfn.XLOOKUP($D379,Help2!$D:$D,Help2!AJ:AJ)</f>
        <v>0</v>
      </c>
      <c r="AN379" s="979">
        <f>_xlfn.XLOOKUP($D379,Help2!$D:$D,Help2!AK:AK)</f>
        <v>0</v>
      </c>
    </row>
    <row r="380" spans="1:40" x14ac:dyDescent="0.2">
      <c r="A380" s="1">
        <v>45304</v>
      </c>
      <c r="B380">
        <f t="shared" si="42"/>
        <v>1</v>
      </c>
      <c r="C380">
        <f t="shared" si="43"/>
        <v>2024</v>
      </c>
      <c r="D380" s="872" t="str">
        <f t="shared" si="40"/>
        <v>01´2024</v>
      </c>
      <c r="F380" s="2">
        <f t="shared" si="44"/>
        <v>24</v>
      </c>
      <c r="G380" s="3">
        <f t="shared" si="45"/>
        <v>3.460207612456747E-2</v>
      </c>
      <c r="H380" s="5">
        <f t="shared" si="46"/>
        <v>1</v>
      </c>
      <c r="I380" s="979">
        <f>_xlfn.XLOOKUP($D380,Help2!$D:$D,Help2!H:H)</f>
        <v>18826</v>
      </c>
      <c r="J380" s="979">
        <f>_xlfn.XLOOKUP($D380,Help2!$D:$D,Help2!I:I)</f>
        <v>11689</v>
      </c>
      <c r="K380" s="979">
        <f>_xlfn.XLOOKUP($D380,Help2!$D:$D,Help2!J:J)</f>
        <v>3167</v>
      </c>
      <c r="L380" s="979">
        <f>_xlfn.XLOOKUP($D380,Help2!$D:$D,Help2!K:K)</f>
        <v>3147</v>
      </c>
      <c r="M380" s="979">
        <f>_xlfn.XLOOKUP($D380,Help2!$D:$D,Help2!L:L)</f>
        <v>8399.4500117638745</v>
      </c>
      <c r="N380" s="979">
        <f>_xlfn.XLOOKUP($D380,Help2!$D:$D,Help2!M:M)</f>
        <v>10150.690874835733</v>
      </c>
      <c r="P380" s="979">
        <f>_xlfn.XLOOKUP($D380,Help2!$D:$D,Help2!F:F)</f>
        <v>693.6</v>
      </c>
      <c r="Q380" s="979">
        <f t="shared" si="41"/>
        <v>744</v>
      </c>
      <c r="R380" s="979">
        <f>_xlfn.XLOOKUP($D380,Help2!$D:$D,Help2!N:N)</f>
        <v>8399.4500117638745</v>
      </c>
      <c r="S380" s="979">
        <f>_xlfn.XLOOKUP($D380,Help2!$D:$D,Help2!O:O)</f>
        <v>8255.0195107051259</v>
      </c>
      <c r="T380" s="979">
        <f>_xlfn.XLOOKUP($D380,Help2!$D:$D,Help2!P:P)</f>
        <v>550</v>
      </c>
      <c r="U380" s="979">
        <f>_xlfn.XLOOKUP($D380,Help2!$D:$D,Help2!Q:Q)</f>
        <v>150</v>
      </c>
      <c r="V380" s="979">
        <f>_xlfn.XLOOKUP($D380,Help2!$D:$D,Help2!R:R)</f>
        <v>80</v>
      </c>
      <c r="W380" s="979">
        <f>_xlfn.XLOOKUP($D380,Help2!$D:$D,Help2!S:S)</f>
        <v>22000</v>
      </c>
      <c r="Y380" s="979">
        <f>_xlfn.XLOOKUP($D380,Help2!$D:$D,Help2!V:V)</f>
        <v>8498</v>
      </c>
      <c r="Z380" s="979">
        <f>_xlfn.XLOOKUP($D380,Help2!$D:$D,Help2!W:W)</f>
        <v>3191</v>
      </c>
      <c r="AA380" s="979">
        <f>_xlfn.XLOOKUP($D380,Help2!$D:$D,Help2!X:X)</f>
        <v>0</v>
      </c>
      <c r="AB380" s="979">
        <f>_xlfn.XLOOKUP($D380,Help2!$D:$D,Help2!Y:Y)</f>
        <v>6314</v>
      </c>
      <c r="AC380" s="979">
        <f>_xlfn.XLOOKUP($D380,Help2!$D:$D,Help2!Z:Z)</f>
        <v>823</v>
      </c>
      <c r="AD380" s="979">
        <f>_xlfn.XLOOKUP($D380,Help2!$D:$D,Help2!AA:AA)</f>
        <v>1152.8610467999999</v>
      </c>
      <c r="AE380" s="979">
        <f>_xlfn.XLOOKUP($D380,Help2!$D:$D,Help2!AB:AB)</f>
        <v>770</v>
      </c>
      <c r="AF380" s="979">
        <f>_xlfn.XLOOKUP($D380,Help2!$D:$D,Help2!AC:AC)</f>
        <v>650</v>
      </c>
      <c r="AG380" s="979">
        <f>_xlfn.XLOOKUP($D380,Help2!$D:$D,Help2!AD:AD)</f>
        <v>315</v>
      </c>
      <c r="AH380" s="979">
        <f>_xlfn.XLOOKUP($D380,Help2!$D:$D,Help2!AE:AE)</f>
        <v>864.90000000000009</v>
      </c>
      <c r="AI380" s="979">
        <f>_xlfn.XLOOKUP($D380,Help2!$D:$D,Help2!AF:AF)</f>
        <v>3574.9199999999996</v>
      </c>
      <c r="AJ380" s="979">
        <f>_xlfn.XLOOKUP($D380,Help2!$D:$D,Help2!AG:AG)</f>
        <v>388.2673824967016</v>
      </c>
      <c r="AK380" s="979">
        <f>_xlfn.XLOOKUP($D380,Help2!$D:$D,Help2!AH:AH)</f>
        <v>8183.0036943688865</v>
      </c>
      <c r="AL380" s="979">
        <f>_xlfn.XLOOKUP($D380,Help2!$D:$D,Help2!AI:AI)</f>
        <v>672</v>
      </c>
      <c r="AM380" s="979">
        <f>_xlfn.XLOOKUP($D380,Help2!$D:$D,Help2!AJ:AJ)</f>
        <v>0</v>
      </c>
      <c r="AN380" s="979">
        <f>_xlfn.XLOOKUP($D380,Help2!$D:$D,Help2!AK:AK)</f>
        <v>0</v>
      </c>
    </row>
    <row r="381" spans="1:40" x14ac:dyDescent="0.2">
      <c r="A381" s="1">
        <v>45305</v>
      </c>
      <c r="B381">
        <f t="shared" si="42"/>
        <v>1</v>
      </c>
      <c r="C381">
        <f t="shared" si="43"/>
        <v>2024</v>
      </c>
      <c r="D381" s="872" t="str">
        <f t="shared" si="40"/>
        <v>01´2024</v>
      </c>
      <c r="F381" s="2">
        <f t="shared" si="44"/>
        <v>24</v>
      </c>
      <c r="G381" s="3">
        <f t="shared" si="45"/>
        <v>3.460207612456747E-2</v>
      </c>
      <c r="H381" s="5">
        <f t="shared" si="46"/>
        <v>1</v>
      </c>
      <c r="I381" s="979">
        <f>_xlfn.XLOOKUP($D381,Help2!$D:$D,Help2!H:H)</f>
        <v>18826</v>
      </c>
      <c r="J381" s="979">
        <f>_xlfn.XLOOKUP($D381,Help2!$D:$D,Help2!I:I)</f>
        <v>11689</v>
      </c>
      <c r="K381" s="979">
        <f>_xlfn.XLOOKUP($D381,Help2!$D:$D,Help2!J:J)</f>
        <v>3167</v>
      </c>
      <c r="L381" s="979">
        <f>_xlfn.XLOOKUP($D381,Help2!$D:$D,Help2!K:K)</f>
        <v>3147</v>
      </c>
      <c r="M381" s="979">
        <f>_xlfn.XLOOKUP($D381,Help2!$D:$D,Help2!L:L)</f>
        <v>8399.4500117638745</v>
      </c>
      <c r="N381" s="979">
        <f>_xlfn.XLOOKUP($D381,Help2!$D:$D,Help2!M:M)</f>
        <v>10150.690874835733</v>
      </c>
      <c r="P381" s="979">
        <f>_xlfn.XLOOKUP($D381,Help2!$D:$D,Help2!F:F)</f>
        <v>693.6</v>
      </c>
      <c r="Q381" s="979">
        <f t="shared" si="41"/>
        <v>744</v>
      </c>
      <c r="R381" s="979">
        <f>_xlfn.XLOOKUP($D381,Help2!$D:$D,Help2!N:N)</f>
        <v>8399.4500117638745</v>
      </c>
      <c r="S381" s="979">
        <f>_xlfn.XLOOKUP($D381,Help2!$D:$D,Help2!O:O)</f>
        <v>8255.0195107051259</v>
      </c>
      <c r="T381" s="979">
        <f>_xlfn.XLOOKUP($D381,Help2!$D:$D,Help2!P:P)</f>
        <v>550</v>
      </c>
      <c r="U381" s="979">
        <f>_xlfn.XLOOKUP($D381,Help2!$D:$D,Help2!Q:Q)</f>
        <v>150</v>
      </c>
      <c r="V381" s="979">
        <f>_xlfn.XLOOKUP($D381,Help2!$D:$D,Help2!R:R)</f>
        <v>80</v>
      </c>
      <c r="W381" s="979">
        <f>_xlfn.XLOOKUP($D381,Help2!$D:$D,Help2!S:S)</f>
        <v>22000</v>
      </c>
      <c r="Y381" s="979">
        <f>_xlfn.XLOOKUP($D381,Help2!$D:$D,Help2!V:V)</f>
        <v>8498</v>
      </c>
      <c r="Z381" s="979">
        <f>_xlfn.XLOOKUP($D381,Help2!$D:$D,Help2!W:W)</f>
        <v>3191</v>
      </c>
      <c r="AA381" s="979">
        <f>_xlfn.XLOOKUP($D381,Help2!$D:$D,Help2!X:X)</f>
        <v>0</v>
      </c>
      <c r="AB381" s="979">
        <f>_xlfn.XLOOKUP($D381,Help2!$D:$D,Help2!Y:Y)</f>
        <v>6314</v>
      </c>
      <c r="AC381" s="979">
        <f>_xlfn.XLOOKUP($D381,Help2!$D:$D,Help2!Z:Z)</f>
        <v>823</v>
      </c>
      <c r="AD381" s="979">
        <f>_xlfn.XLOOKUP($D381,Help2!$D:$D,Help2!AA:AA)</f>
        <v>1152.8610467999999</v>
      </c>
      <c r="AE381" s="979">
        <f>_xlfn.XLOOKUP($D381,Help2!$D:$D,Help2!AB:AB)</f>
        <v>770</v>
      </c>
      <c r="AF381" s="979">
        <f>_xlfn.XLOOKUP($D381,Help2!$D:$D,Help2!AC:AC)</f>
        <v>650</v>
      </c>
      <c r="AG381" s="979">
        <f>_xlfn.XLOOKUP($D381,Help2!$D:$D,Help2!AD:AD)</f>
        <v>315</v>
      </c>
      <c r="AH381" s="979">
        <f>_xlfn.XLOOKUP($D381,Help2!$D:$D,Help2!AE:AE)</f>
        <v>864.90000000000009</v>
      </c>
      <c r="AI381" s="979">
        <f>_xlfn.XLOOKUP($D381,Help2!$D:$D,Help2!AF:AF)</f>
        <v>3574.9199999999996</v>
      </c>
      <c r="AJ381" s="979">
        <f>_xlfn.XLOOKUP($D381,Help2!$D:$D,Help2!AG:AG)</f>
        <v>388.2673824967016</v>
      </c>
      <c r="AK381" s="979">
        <f>_xlfn.XLOOKUP($D381,Help2!$D:$D,Help2!AH:AH)</f>
        <v>8183.0036943688865</v>
      </c>
      <c r="AL381" s="979">
        <f>_xlfn.XLOOKUP($D381,Help2!$D:$D,Help2!AI:AI)</f>
        <v>672</v>
      </c>
      <c r="AM381" s="979">
        <f>_xlfn.XLOOKUP($D381,Help2!$D:$D,Help2!AJ:AJ)</f>
        <v>0</v>
      </c>
      <c r="AN381" s="979">
        <f>_xlfn.XLOOKUP($D381,Help2!$D:$D,Help2!AK:AK)</f>
        <v>0</v>
      </c>
    </row>
    <row r="382" spans="1:40" x14ac:dyDescent="0.2">
      <c r="A382" s="1">
        <v>45306</v>
      </c>
      <c r="B382">
        <f t="shared" si="42"/>
        <v>1</v>
      </c>
      <c r="C382">
        <f t="shared" si="43"/>
        <v>2024</v>
      </c>
      <c r="D382" s="872" t="str">
        <f t="shared" si="40"/>
        <v>01´2024</v>
      </c>
      <c r="F382" s="2">
        <f t="shared" si="44"/>
        <v>24</v>
      </c>
      <c r="G382" s="3">
        <f t="shared" si="45"/>
        <v>3.460207612456747E-2</v>
      </c>
      <c r="H382" s="5">
        <f t="shared" si="46"/>
        <v>1</v>
      </c>
      <c r="I382" s="979">
        <f>_xlfn.XLOOKUP($D382,Help2!$D:$D,Help2!H:H)</f>
        <v>18826</v>
      </c>
      <c r="J382" s="979">
        <f>_xlfn.XLOOKUP($D382,Help2!$D:$D,Help2!I:I)</f>
        <v>11689</v>
      </c>
      <c r="K382" s="979">
        <f>_xlfn.XLOOKUP($D382,Help2!$D:$D,Help2!J:J)</f>
        <v>3167</v>
      </c>
      <c r="L382" s="979">
        <f>_xlfn.XLOOKUP($D382,Help2!$D:$D,Help2!K:K)</f>
        <v>3147</v>
      </c>
      <c r="M382" s="979">
        <f>_xlfn.XLOOKUP($D382,Help2!$D:$D,Help2!L:L)</f>
        <v>8399.4500117638745</v>
      </c>
      <c r="N382" s="979">
        <f>_xlfn.XLOOKUP($D382,Help2!$D:$D,Help2!M:M)</f>
        <v>10150.690874835733</v>
      </c>
      <c r="P382" s="979">
        <f>_xlfn.XLOOKUP($D382,Help2!$D:$D,Help2!F:F)</f>
        <v>693.6</v>
      </c>
      <c r="Q382" s="979">
        <f t="shared" si="41"/>
        <v>744</v>
      </c>
      <c r="R382" s="979">
        <f>_xlfn.XLOOKUP($D382,Help2!$D:$D,Help2!N:N)</f>
        <v>8399.4500117638745</v>
      </c>
      <c r="S382" s="979">
        <f>_xlfn.XLOOKUP($D382,Help2!$D:$D,Help2!O:O)</f>
        <v>8255.0195107051259</v>
      </c>
      <c r="T382" s="979">
        <f>_xlfn.XLOOKUP($D382,Help2!$D:$D,Help2!P:P)</f>
        <v>550</v>
      </c>
      <c r="U382" s="979">
        <f>_xlfn.XLOOKUP($D382,Help2!$D:$D,Help2!Q:Q)</f>
        <v>150</v>
      </c>
      <c r="V382" s="979">
        <f>_xlfn.XLOOKUP($D382,Help2!$D:$D,Help2!R:R)</f>
        <v>80</v>
      </c>
      <c r="W382" s="979">
        <f>_xlfn.XLOOKUP($D382,Help2!$D:$D,Help2!S:S)</f>
        <v>22000</v>
      </c>
      <c r="Y382" s="979">
        <f>_xlfn.XLOOKUP($D382,Help2!$D:$D,Help2!V:V)</f>
        <v>8498</v>
      </c>
      <c r="Z382" s="979">
        <f>_xlfn.XLOOKUP($D382,Help2!$D:$D,Help2!W:W)</f>
        <v>3191</v>
      </c>
      <c r="AA382" s="979">
        <f>_xlfn.XLOOKUP($D382,Help2!$D:$D,Help2!X:X)</f>
        <v>0</v>
      </c>
      <c r="AB382" s="979">
        <f>_xlfn.XLOOKUP($D382,Help2!$D:$D,Help2!Y:Y)</f>
        <v>6314</v>
      </c>
      <c r="AC382" s="979">
        <f>_xlfn.XLOOKUP($D382,Help2!$D:$D,Help2!Z:Z)</f>
        <v>823</v>
      </c>
      <c r="AD382" s="979">
        <f>_xlfn.XLOOKUP($D382,Help2!$D:$D,Help2!AA:AA)</f>
        <v>1152.8610467999999</v>
      </c>
      <c r="AE382" s="979">
        <f>_xlfn.XLOOKUP($D382,Help2!$D:$D,Help2!AB:AB)</f>
        <v>770</v>
      </c>
      <c r="AF382" s="979">
        <f>_xlfn.XLOOKUP($D382,Help2!$D:$D,Help2!AC:AC)</f>
        <v>650</v>
      </c>
      <c r="AG382" s="979">
        <f>_xlfn.XLOOKUP($D382,Help2!$D:$D,Help2!AD:AD)</f>
        <v>315</v>
      </c>
      <c r="AH382" s="979">
        <f>_xlfn.XLOOKUP($D382,Help2!$D:$D,Help2!AE:AE)</f>
        <v>864.90000000000009</v>
      </c>
      <c r="AI382" s="979">
        <f>_xlfn.XLOOKUP($D382,Help2!$D:$D,Help2!AF:AF)</f>
        <v>3574.9199999999996</v>
      </c>
      <c r="AJ382" s="979">
        <f>_xlfn.XLOOKUP($D382,Help2!$D:$D,Help2!AG:AG)</f>
        <v>388.2673824967016</v>
      </c>
      <c r="AK382" s="979">
        <f>_xlfn.XLOOKUP($D382,Help2!$D:$D,Help2!AH:AH)</f>
        <v>8183.0036943688865</v>
      </c>
      <c r="AL382" s="979">
        <f>_xlfn.XLOOKUP($D382,Help2!$D:$D,Help2!AI:AI)</f>
        <v>672</v>
      </c>
      <c r="AM382" s="979">
        <f>_xlfn.XLOOKUP($D382,Help2!$D:$D,Help2!AJ:AJ)</f>
        <v>0</v>
      </c>
      <c r="AN382" s="979">
        <f>_xlfn.XLOOKUP($D382,Help2!$D:$D,Help2!AK:AK)</f>
        <v>0</v>
      </c>
    </row>
    <row r="383" spans="1:40" x14ac:dyDescent="0.2">
      <c r="A383" s="1">
        <v>45307</v>
      </c>
      <c r="B383">
        <f t="shared" si="42"/>
        <v>1</v>
      </c>
      <c r="C383">
        <f t="shared" si="43"/>
        <v>2024</v>
      </c>
      <c r="D383" s="872" t="str">
        <f t="shared" si="40"/>
        <v>01´2024</v>
      </c>
      <c r="F383" s="2">
        <f t="shared" si="44"/>
        <v>24</v>
      </c>
      <c r="G383" s="3">
        <f t="shared" si="45"/>
        <v>3.460207612456747E-2</v>
      </c>
      <c r="H383" s="5">
        <f t="shared" si="46"/>
        <v>1</v>
      </c>
      <c r="I383" s="979">
        <f>_xlfn.XLOOKUP($D383,Help2!$D:$D,Help2!H:H)</f>
        <v>18826</v>
      </c>
      <c r="J383" s="979">
        <f>_xlfn.XLOOKUP($D383,Help2!$D:$D,Help2!I:I)</f>
        <v>11689</v>
      </c>
      <c r="K383" s="979">
        <f>_xlfn.XLOOKUP($D383,Help2!$D:$D,Help2!J:J)</f>
        <v>3167</v>
      </c>
      <c r="L383" s="979">
        <f>_xlfn.XLOOKUP($D383,Help2!$D:$D,Help2!K:K)</f>
        <v>3147</v>
      </c>
      <c r="M383" s="979">
        <f>_xlfn.XLOOKUP($D383,Help2!$D:$D,Help2!L:L)</f>
        <v>8399.4500117638745</v>
      </c>
      <c r="N383" s="979">
        <f>_xlfn.XLOOKUP($D383,Help2!$D:$D,Help2!M:M)</f>
        <v>10150.690874835733</v>
      </c>
      <c r="P383" s="979">
        <f>_xlfn.XLOOKUP($D383,Help2!$D:$D,Help2!F:F)</f>
        <v>693.6</v>
      </c>
      <c r="Q383" s="979">
        <f t="shared" si="41"/>
        <v>744</v>
      </c>
      <c r="R383" s="979">
        <f>_xlfn.XLOOKUP($D383,Help2!$D:$D,Help2!N:N)</f>
        <v>8399.4500117638745</v>
      </c>
      <c r="S383" s="979">
        <f>_xlfn.XLOOKUP($D383,Help2!$D:$D,Help2!O:O)</f>
        <v>8255.0195107051259</v>
      </c>
      <c r="T383" s="979">
        <f>_xlfn.XLOOKUP($D383,Help2!$D:$D,Help2!P:P)</f>
        <v>550</v>
      </c>
      <c r="U383" s="979">
        <f>_xlfn.XLOOKUP($D383,Help2!$D:$D,Help2!Q:Q)</f>
        <v>150</v>
      </c>
      <c r="V383" s="979">
        <f>_xlfn.XLOOKUP($D383,Help2!$D:$D,Help2!R:R)</f>
        <v>80</v>
      </c>
      <c r="W383" s="979">
        <f>_xlfn.XLOOKUP($D383,Help2!$D:$D,Help2!S:S)</f>
        <v>22000</v>
      </c>
      <c r="Y383" s="979">
        <f>_xlfn.XLOOKUP($D383,Help2!$D:$D,Help2!V:V)</f>
        <v>8498</v>
      </c>
      <c r="Z383" s="979">
        <f>_xlfn.XLOOKUP($D383,Help2!$D:$D,Help2!W:W)</f>
        <v>3191</v>
      </c>
      <c r="AA383" s="979">
        <f>_xlfn.XLOOKUP($D383,Help2!$D:$D,Help2!X:X)</f>
        <v>0</v>
      </c>
      <c r="AB383" s="979">
        <f>_xlfn.XLOOKUP($D383,Help2!$D:$D,Help2!Y:Y)</f>
        <v>6314</v>
      </c>
      <c r="AC383" s="979">
        <f>_xlfn.XLOOKUP($D383,Help2!$D:$D,Help2!Z:Z)</f>
        <v>823</v>
      </c>
      <c r="AD383" s="979">
        <f>_xlfn.XLOOKUP($D383,Help2!$D:$D,Help2!AA:AA)</f>
        <v>1152.8610467999999</v>
      </c>
      <c r="AE383" s="979">
        <f>_xlfn.XLOOKUP($D383,Help2!$D:$D,Help2!AB:AB)</f>
        <v>770</v>
      </c>
      <c r="AF383" s="979">
        <f>_xlfn.XLOOKUP($D383,Help2!$D:$D,Help2!AC:AC)</f>
        <v>650</v>
      </c>
      <c r="AG383" s="979">
        <f>_xlfn.XLOOKUP($D383,Help2!$D:$D,Help2!AD:AD)</f>
        <v>315</v>
      </c>
      <c r="AH383" s="979">
        <f>_xlfn.XLOOKUP($D383,Help2!$D:$D,Help2!AE:AE)</f>
        <v>864.90000000000009</v>
      </c>
      <c r="AI383" s="979">
        <f>_xlfn.XLOOKUP($D383,Help2!$D:$D,Help2!AF:AF)</f>
        <v>3574.9199999999996</v>
      </c>
      <c r="AJ383" s="979">
        <f>_xlfn.XLOOKUP($D383,Help2!$D:$D,Help2!AG:AG)</f>
        <v>388.2673824967016</v>
      </c>
      <c r="AK383" s="979">
        <f>_xlfn.XLOOKUP($D383,Help2!$D:$D,Help2!AH:AH)</f>
        <v>8183.0036943688865</v>
      </c>
      <c r="AL383" s="979">
        <f>_xlfn.XLOOKUP($D383,Help2!$D:$D,Help2!AI:AI)</f>
        <v>672</v>
      </c>
      <c r="AM383" s="979">
        <f>_xlfn.XLOOKUP($D383,Help2!$D:$D,Help2!AJ:AJ)</f>
        <v>0</v>
      </c>
      <c r="AN383" s="979">
        <f>_xlfn.XLOOKUP($D383,Help2!$D:$D,Help2!AK:AK)</f>
        <v>0</v>
      </c>
    </row>
    <row r="384" spans="1:40" x14ac:dyDescent="0.2">
      <c r="A384" s="1">
        <v>45308</v>
      </c>
      <c r="B384">
        <f t="shared" si="42"/>
        <v>1</v>
      </c>
      <c r="C384">
        <f t="shared" si="43"/>
        <v>2024</v>
      </c>
      <c r="D384" s="872" t="str">
        <f t="shared" si="40"/>
        <v>01´2024</v>
      </c>
      <c r="F384" s="2">
        <f t="shared" si="44"/>
        <v>24</v>
      </c>
      <c r="G384" s="3">
        <f t="shared" si="45"/>
        <v>3.460207612456747E-2</v>
      </c>
      <c r="H384" s="5">
        <f t="shared" si="46"/>
        <v>1</v>
      </c>
      <c r="I384" s="979">
        <f>_xlfn.XLOOKUP($D384,Help2!$D:$D,Help2!H:H)</f>
        <v>18826</v>
      </c>
      <c r="J384" s="979">
        <f>_xlfn.XLOOKUP($D384,Help2!$D:$D,Help2!I:I)</f>
        <v>11689</v>
      </c>
      <c r="K384" s="979">
        <f>_xlfn.XLOOKUP($D384,Help2!$D:$D,Help2!J:J)</f>
        <v>3167</v>
      </c>
      <c r="L384" s="979">
        <f>_xlfn.XLOOKUP($D384,Help2!$D:$D,Help2!K:K)</f>
        <v>3147</v>
      </c>
      <c r="M384" s="979">
        <f>_xlfn.XLOOKUP($D384,Help2!$D:$D,Help2!L:L)</f>
        <v>8399.4500117638745</v>
      </c>
      <c r="N384" s="979">
        <f>_xlfn.XLOOKUP($D384,Help2!$D:$D,Help2!M:M)</f>
        <v>10150.690874835733</v>
      </c>
      <c r="P384" s="979">
        <f>_xlfn.XLOOKUP($D384,Help2!$D:$D,Help2!F:F)</f>
        <v>693.6</v>
      </c>
      <c r="Q384" s="979">
        <f t="shared" si="41"/>
        <v>744</v>
      </c>
      <c r="R384" s="979">
        <f>_xlfn.XLOOKUP($D384,Help2!$D:$D,Help2!N:N)</f>
        <v>8399.4500117638745</v>
      </c>
      <c r="S384" s="979">
        <f>_xlfn.XLOOKUP($D384,Help2!$D:$D,Help2!O:O)</f>
        <v>8255.0195107051259</v>
      </c>
      <c r="T384" s="979">
        <f>_xlfn.XLOOKUP($D384,Help2!$D:$D,Help2!P:P)</f>
        <v>550</v>
      </c>
      <c r="U384" s="979">
        <f>_xlfn.XLOOKUP($D384,Help2!$D:$D,Help2!Q:Q)</f>
        <v>150</v>
      </c>
      <c r="V384" s="979">
        <f>_xlfn.XLOOKUP($D384,Help2!$D:$D,Help2!R:R)</f>
        <v>80</v>
      </c>
      <c r="W384" s="979">
        <f>_xlfn.XLOOKUP($D384,Help2!$D:$D,Help2!S:S)</f>
        <v>22000</v>
      </c>
      <c r="Y384" s="979">
        <f>_xlfn.XLOOKUP($D384,Help2!$D:$D,Help2!V:V)</f>
        <v>8498</v>
      </c>
      <c r="Z384" s="979">
        <f>_xlfn.XLOOKUP($D384,Help2!$D:$D,Help2!W:W)</f>
        <v>3191</v>
      </c>
      <c r="AA384" s="979">
        <f>_xlfn.XLOOKUP($D384,Help2!$D:$D,Help2!X:X)</f>
        <v>0</v>
      </c>
      <c r="AB384" s="979">
        <f>_xlfn.XLOOKUP($D384,Help2!$D:$D,Help2!Y:Y)</f>
        <v>6314</v>
      </c>
      <c r="AC384" s="979">
        <f>_xlfn.XLOOKUP($D384,Help2!$D:$D,Help2!Z:Z)</f>
        <v>823</v>
      </c>
      <c r="AD384" s="979">
        <f>_xlfn.XLOOKUP($D384,Help2!$D:$D,Help2!AA:AA)</f>
        <v>1152.8610467999999</v>
      </c>
      <c r="AE384" s="979">
        <f>_xlfn.XLOOKUP($D384,Help2!$D:$D,Help2!AB:AB)</f>
        <v>770</v>
      </c>
      <c r="AF384" s="979">
        <f>_xlfn.XLOOKUP($D384,Help2!$D:$D,Help2!AC:AC)</f>
        <v>650</v>
      </c>
      <c r="AG384" s="979">
        <f>_xlfn.XLOOKUP($D384,Help2!$D:$D,Help2!AD:AD)</f>
        <v>315</v>
      </c>
      <c r="AH384" s="979">
        <f>_xlfn.XLOOKUP($D384,Help2!$D:$D,Help2!AE:AE)</f>
        <v>864.90000000000009</v>
      </c>
      <c r="AI384" s="979">
        <f>_xlfn.XLOOKUP($D384,Help2!$D:$D,Help2!AF:AF)</f>
        <v>3574.9199999999996</v>
      </c>
      <c r="AJ384" s="979">
        <f>_xlfn.XLOOKUP($D384,Help2!$D:$D,Help2!AG:AG)</f>
        <v>388.2673824967016</v>
      </c>
      <c r="AK384" s="979">
        <f>_xlfn.XLOOKUP($D384,Help2!$D:$D,Help2!AH:AH)</f>
        <v>8183.0036943688865</v>
      </c>
      <c r="AL384" s="979">
        <f>_xlfn.XLOOKUP($D384,Help2!$D:$D,Help2!AI:AI)</f>
        <v>672</v>
      </c>
      <c r="AM384" s="979">
        <f>_xlfn.XLOOKUP($D384,Help2!$D:$D,Help2!AJ:AJ)</f>
        <v>0</v>
      </c>
      <c r="AN384" s="979">
        <f>_xlfn.XLOOKUP($D384,Help2!$D:$D,Help2!AK:AK)</f>
        <v>0</v>
      </c>
    </row>
    <row r="385" spans="1:40" x14ac:dyDescent="0.2">
      <c r="A385" s="1">
        <v>45309</v>
      </c>
      <c r="B385">
        <f t="shared" si="42"/>
        <v>1</v>
      </c>
      <c r="C385">
        <f t="shared" si="43"/>
        <v>2024</v>
      </c>
      <c r="D385" s="872" t="str">
        <f t="shared" si="40"/>
        <v>01´2024</v>
      </c>
      <c r="F385" s="2">
        <f t="shared" si="44"/>
        <v>24</v>
      </c>
      <c r="G385" s="3">
        <f t="shared" si="45"/>
        <v>3.460207612456747E-2</v>
      </c>
      <c r="H385" s="5">
        <f t="shared" si="46"/>
        <v>1</v>
      </c>
      <c r="I385" s="979">
        <f>_xlfn.XLOOKUP($D385,Help2!$D:$D,Help2!H:H)</f>
        <v>18826</v>
      </c>
      <c r="J385" s="979">
        <f>_xlfn.XLOOKUP($D385,Help2!$D:$D,Help2!I:I)</f>
        <v>11689</v>
      </c>
      <c r="K385" s="979">
        <f>_xlfn.XLOOKUP($D385,Help2!$D:$D,Help2!J:J)</f>
        <v>3167</v>
      </c>
      <c r="L385" s="979">
        <f>_xlfn.XLOOKUP($D385,Help2!$D:$D,Help2!K:K)</f>
        <v>3147</v>
      </c>
      <c r="M385" s="979">
        <f>_xlfn.XLOOKUP($D385,Help2!$D:$D,Help2!L:L)</f>
        <v>8399.4500117638745</v>
      </c>
      <c r="N385" s="979">
        <f>_xlfn.XLOOKUP($D385,Help2!$D:$D,Help2!M:M)</f>
        <v>10150.690874835733</v>
      </c>
      <c r="P385" s="979">
        <f>_xlfn.XLOOKUP($D385,Help2!$D:$D,Help2!F:F)</f>
        <v>693.6</v>
      </c>
      <c r="Q385" s="979">
        <f t="shared" si="41"/>
        <v>744</v>
      </c>
      <c r="R385" s="979">
        <f>_xlfn.XLOOKUP($D385,Help2!$D:$D,Help2!N:N)</f>
        <v>8399.4500117638745</v>
      </c>
      <c r="S385" s="979">
        <f>_xlfn.XLOOKUP($D385,Help2!$D:$D,Help2!O:O)</f>
        <v>8255.0195107051259</v>
      </c>
      <c r="T385" s="979">
        <f>_xlfn.XLOOKUP($D385,Help2!$D:$D,Help2!P:P)</f>
        <v>550</v>
      </c>
      <c r="U385" s="979">
        <f>_xlfn.XLOOKUP($D385,Help2!$D:$D,Help2!Q:Q)</f>
        <v>150</v>
      </c>
      <c r="V385" s="979">
        <f>_xlfn.XLOOKUP($D385,Help2!$D:$D,Help2!R:R)</f>
        <v>80</v>
      </c>
      <c r="W385" s="979">
        <f>_xlfn.XLOOKUP($D385,Help2!$D:$D,Help2!S:S)</f>
        <v>22000</v>
      </c>
      <c r="Y385" s="979">
        <f>_xlfn.XLOOKUP($D385,Help2!$D:$D,Help2!V:V)</f>
        <v>8498</v>
      </c>
      <c r="Z385" s="979">
        <f>_xlfn.XLOOKUP($D385,Help2!$D:$D,Help2!W:W)</f>
        <v>3191</v>
      </c>
      <c r="AA385" s="979">
        <f>_xlfn.XLOOKUP($D385,Help2!$D:$D,Help2!X:X)</f>
        <v>0</v>
      </c>
      <c r="AB385" s="979">
        <f>_xlfn.XLOOKUP($D385,Help2!$D:$D,Help2!Y:Y)</f>
        <v>6314</v>
      </c>
      <c r="AC385" s="979">
        <f>_xlfn.XLOOKUP($D385,Help2!$D:$D,Help2!Z:Z)</f>
        <v>823</v>
      </c>
      <c r="AD385" s="979">
        <f>_xlfn.XLOOKUP($D385,Help2!$D:$D,Help2!AA:AA)</f>
        <v>1152.8610467999999</v>
      </c>
      <c r="AE385" s="979">
        <f>_xlfn.XLOOKUP($D385,Help2!$D:$D,Help2!AB:AB)</f>
        <v>770</v>
      </c>
      <c r="AF385" s="979">
        <f>_xlfn.XLOOKUP($D385,Help2!$D:$D,Help2!AC:AC)</f>
        <v>650</v>
      </c>
      <c r="AG385" s="979">
        <f>_xlfn.XLOOKUP($D385,Help2!$D:$D,Help2!AD:AD)</f>
        <v>315</v>
      </c>
      <c r="AH385" s="979">
        <f>_xlfn.XLOOKUP($D385,Help2!$D:$D,Help2!AE:AE)</f>
        <v>864.90000000000009</v>
      </c>
      <c r="AI385" s="979">
        <f>_xlfn.XLOOKUP($D385,Help2!$D:$D,Help2!AF:AF)</f>
        <v>3574.9199999999996</v>
      </c>
      <c r="AJ385" s="979">
        <f>_xlfn.XLOOKUP($D385,Help2!$D:$D,Help2!AG:AG)</f>
        <v>388.2673824967016</v>
      </c>
      <c r="AK385" s="979">
        <f>_xlfn.XLOOKUP($D385,Help2!$D:$D,Help2!AH:AH)</f>
        <v>8183.0036943688865</v>
      </c>
      <c r="AL385" s="979">
        <f>_xlfn.XLOOKUP($D385,Help2!$D:$D,Help2!AI:AI)</f>
        <v>672</v>
      </c>
      <c r="AM385" s="979">
        <f>_xlfn.XLOOKUP($D385,Help2!$D:$D,Help2!AJ:AJ)</f>
        <v>0</v>
      </c>
      <c r="AN385" s="979">
        <f>_xlfn.XLOOKUP($D385,Help2!$D:$D,Help2!AK:AK)</f>
        <v>0</v>
      </c>
    </row>
    <row r="386" spans="1:40" x14ac:dyDescent="0.2">
      <c r="A386" s="1">
        <v>45310</v>
      </c>
      <c r="B386">
        <f t="shared" si="42"/>
        <v>1</v>
      </c>
      <c r="C386">
        <f t="shared" si="43"/>
        <v>2024</v>
      </c>
      <c r="D386" s="872" t="str">
        <f t="shared" si="40"/>
        <v>01´2024</v>
      </c>
      <c r="F386" s="2">
        <f t="shared" si="44"/>
        <v>24</v>
      </c>
      <c r="G386" s="3">
        <f t="shared" si="45"/>
        <v>3.460207612456747E-2</v>
      </c>
      <c r="H386" s="5">
        <f t="shared" si="46"/>
        <v>1</v>
      </c>
      <c r="I386" s="979">
        <f>_xlfn.XLOOKUP($D386,Help2!$D:$D,Help2!H:H)</f>
        <v>18826</v>
      </c>
      <c r="J386" s="979">
        <f>_xlfn.XLOOKUP($D386,Help2!$D:$D,Help2!I:I)</f>
        <v>11689</v>
      </c>
      <c r="K386" s="979">
        <f>_xlfn.XLOOKUP($D386,Help2!$D:$D,Help2!J:J)</f>
        <v>3167</v>
      </c>
      <c r="L386" s="979">
        <f>_xlfn.XLOOKUP($D386,Help2!$D:$D,Help2!K:K)</f>
        <v>3147</v>
      </c>
      <c r="M386" s="979">
        <f>_xlfn.XLOOKUP($D386,Help2!$D:$D,Help2!L:L)</f>
        <v>8399.4500117638745</v>
      </c>
      <c r="N386" s="979">
        <f>_xlfn.XLOOKUP($D386,Help2!$D:$D,Help2!M:M)</f>
        <v>10150.690874835733</v>
      </c>
      <c r="P386" s="979">
        <f>_xlfn.XLOOKUP($D386,Help2!$D:$D,Help2!F:F)</f>
        <v>693.6</v>
      </c>
      <c r="Q386" s="979">
        <f t="shared" si="41"/>
        <v>744</v>
      </c>
      <c r="R386" s="979">
        <f>_xlfn.XLOOKUP($D386,Help2!$D:$D,Help2!N:N)</f>
        <v>8399.4500117638745</v>
      </c>
      <c r="S386" s="979">
        <f>_xlfn.XLOOKUP($D386,Help2!$D:$D,Help2!O:O)</f>
        <v>8255.0195107051259</v>
      </c>
      <c r="T386" s="979">
        <f>_xlfn.XLOOKUP($D386,Help2!$D:$D,Help2!P:P)</f>
        <v>550</v>
      </c>
      <c r="U386" s="979">
        <f>_xlfn.XLOOKUP($D386,Help2!$D:$D,Help2!Q:Q)</f>
        <v>150</v>
      </c>
      <c r="V386" s="979">
        <f>_xlfn.XLOOKUP($D386,Help2!$D:$D,Help2!R:R)</f>
        <v>80</v>
      </c>
      <c r="W386" s="979">
        <f>_xlfn.XLOOKUP($D386,Help2!$D:$D,Help2!S:S)</f>
        <v>22000</v>
      </c>
      <c r="Y386" s="979">
        <f>_xlfn.XLOOKUP($D386,Help2!$D:$D,Help2!V:V)</f>
        <v>8498</v>
      </c>
      <c r="Z386" s="979">
        <f>_xlfn.XLOOKUP($D386,Help2!$D:$D,Help2!W:W)</f>
        <v>3191</v>
      </c>
      <c r="AA386" s="979">
        <f>_xlfn.XLOOKUP($D386,Help2!$D:$D,Help2!X:X)</f>
        <v>0</v>
      </c>
      <c r="AB386" s="979">
        <f>_xlfn.XLOOKUP($D386,Help2!$D:$D,Help2!Y:Y)</f>
        <v>6314</v>
      </c>
      <c r="AC386" s="979">
        <f>_xlfn.XLOOKUP($D386,Help2!$D:$D,Help2!Z:Z)</f>
        <v>823</v>
      </c>
      <c r="AD386" s="979">
        <f>_xlfn.XLOOKUP($D386,Help2!$D:$D,Help2!AA:AA)</f>
        <v>1152.8610467999999</v>
      </c>
      <c r="AE386" s="979">
        <f>_xlfn.XLOOKUP($D386,Help2!$D:$D,Help2!AB:AB)</f>
        <v>770</v>
      </c>
      <c r="AF386" s="979">
        <f>_xlfn.XLOOKUP($D386,Help2!$D:$D,Help2!AC:AC)</f>
        <v>650</v>
      </c>
      <c r="AG386" s="979">
        <f>_xlfn.XLOOKUP($D386,Help2!$D:$D,Help2!AD:AD)</f>
        <v>315</v>
      </c>
      <c r="AH386" s="979">
        <f>_xlfn.XLOOKUP($D386,Help2!$D:$D,Help2!AE:AE)</f>
        <v>864.90000000000009</v>
      </c>
      <c r="AI386" s="979">
        <f>_xlfn.XLOOKUP($D386,Help2!$D:$D,Help2!AF:AF)</f>
        <v>3574.9199999999996</v>
      </c>
      <c r="AJ386" s="979">
        <f>_xlfn.XLOOKUP($D386,Help2!$D:$D,Help2!AG:AG)</f>
        <v>388.2673824967016</v>
      </c>
      <c r="AK386" s="979">
        <f>_xlfn.XLOOKUP($D386,Help2!$D:$D,Help2!AH:AH)</f>
        <v>8183.0036943688865</v>
      </c>
      <c r="AL386" s="979">
        <f>_xlfn.XLOOKUP($D386,Help2!$D:$D,Help2!AI:AI)</f>
        <v>672</v>
      </c>
      <c r="AM386" s="979">
        <f>_xlfn.XLOOKUP($D386,Help2!$D:$D,Help2!AJ:AJ)</f>
        <v>0</v>
      </c>
      <c r="AN386" s="979">
        <f>_xlfn.XLOOKUP($D386,Help2!$D:$D,Help2!AK:AK)</f>
        <v>0</v>
      </c>
    </row>
    <row r="387" spans="1:40" x14ac:dyDescent="0.2">
      <c r="A387" s="1">
        <v>45311</v>
      </c>
      <c r="B387">
        <f t="shared" si="42"/>
        <v>1</v>
      </c>
      <c r="C387">
        <f t="shared" si="43"/>
        <v>2024</v>
      </c>
      <c r="D387" s="872" t="str">
        <f t="shared" si="40"/>
        <v>01´2024</v>
      </c>
      <c r="F387" s="2">
        <f t="shared" si="44"/>
        <v>24</v>
      </c>
      <c r="G387" s="3">
        <f t="shared" si="45"/>
        <v>3.460207612456747E-2</v>
      </c>
      <c r="H387" s="5">
        <f t="shared" si="46"/>
        <v>1</v>
      </c>
      <c r="I387" s="979">
        <f>_xlfn.XLOOKUP($D387,Help2!$D:$D,Help2!H:H)</f>
        <v>18826</v>
      </c>
      <c r="J387" s="979">
        <f>_xlfn.XLOOKUP($D387,Help2!$D:$D,Help2!I:I)</f>
        <v>11689</v>
      </c>
      <c r="K387" s="979">
        <f>_xlfn.XLOOKUP($D387,Help2!$D:$D,Help2!J:J)</f>
        <v>3167</v>
      </c>
      <c r="L387" s="979">
        <f>_xlfn.XLOOKUP($D387,Help2!$D:$D,Help2!K:K)</f>
        <v>3147</v>
      </c>
      <c r="M387" s="979">
        <f>_xlfn.XLOOKUP($D387,Help2!$D:$D,Help2!L:L)</f>
        <v>8399.4500117638745</v>
      </c>
      <c r="N387" s="979">
        <f>_xlfn.XLOOKUP($D387,Help2!$D:$D,Help2!M:M)</f>
        <v>10150.690874835733</v>
      </c>
      <c r="P387" s="979">
        <f>_xlfn.XLOOKUP($D387,Help2!$D:$D,Help2!F:F)</f>
        <v>693.6</v>
      </c>
      <c r="Q387" s="979">
        <f t="shared" si="41"/>
        <v>744</v>
      </c>
      <c r="R387" s="979">
        <f>_xlfn.XLOOKUP($D387,Help2!$D:$D,Help2!N:N)</f>
        <v>8399.4500117638745</v>
      </c>
      <c r="S387" s="979">
        <f>_xlfn.XLOOKUP($D387,Help2!$D:$D,Help2!O:O)</f>
        <v>8255.0195107051259</v>
      </c>
      <c r="T387" s="979">
        <f>_xlfn.XLOOKUP($D387,Help2!$D:$D,Help2!P:P)</f>
        <v>550</v>
      </c>
      <c r="U387" s="979">
        <f>_xlfn.XLOOKUP($D387,Help2!$D:$D,Help2!Q:Q)</f>
        <v>150</v>
      </c>
      <c r="V387" s="979">
        <f>_xlfn.XLOOKUP($D387,Help2!$D:$D,Help2!R:R)</f>
        <v>80</v>
      </c>
      <c r="W387" s="979">
        <f>_xlfn.XLOOKUP($D387,Help2!$D:$D,Help2!S:S)</f>
        <v>22000</v>
      </c>
      <c r="Y387" s="979">
        <f>_xlfn.XLOOKUP($D387,Help2!$D:$D,Help2!V:V)</f>
        <v>8498</v>
      </c>
      <c r="Z387" s="979">
        <f>_xlfn.XLOOKUP($D387,Help2!$D:$D,Help2!W:W)</f>
        <v>3191</v>
      </c>
      <c r="AA387" s="979">
        <f>_xlfn.XLOOKUP($D387,Help2!$D:$D,Help2!X:X)</f>
        <v>0</v>
      </c>
      <c r="AB387" s="979">
        <f>_xlfn.XLOOKUP($D387,Help2!$D:$D,Help2!Y:Y)</f>
        <v>6314</v>
      </c>
      <c r="AC387" s="979">
        <f>_xlfn.XLOOKUP($D387,Help2!$D:$D,Help2!Z:Z)</f>
        <v>823</v>
      </c>
      <c r="AD387" s="979">
        <f>_xlfn.XLOOKUP($D387,Help2!$D:$D,Help2!AA:AA)</f>
        <v>1152.8610467999999</v>
      </c>
      <c r="AE387" s="979">
        <f>_xlfn.XLOOKUP($D387,Help2!$D:$D,Help2!AB:AB)</f>
        <v>770</v>
      </c>
      <c r="AF387" s="979">
        <f>_xlfn.XLOOKUP($D387,Help2!$D:$D,Help2!AC:AC)</f>
        <v>650</v>
      </c>
      <c r="AG387" s="979">
        <f>_xlfn.XLOOKUP($D387,Help2!$D:$D,Help2!AD:AD)</f>
        <v>315</v>
      </c>
      <c r="AH387" s="979">
        <f>_xlfn.XLOOKUP($D387,Help2!$D:$D,Help2!AE:AE)</f>
        <v>864.90000000000009</v>
      </c>
      <c r="AI387" s="979">
        <f>_xlfn.XLOOKUP($D387,Help2!$D:$D,Help2!AF:AF)</f>
        <v>3574.9199999999996</v>
      </c>
      <c r="AJ387" s="979">
        <f>_xlfn.XLOOKUP($D387,Help2!$D:$D,Help2!AG:AG)</f>
        <v>388.2673824967016</v>
      </c>
      <c r="AK387" s="979">
        <f>_xlfn.XLOOKUP($D387,Help2!$D:$D,Help2!AH:AH)</f>
        <v>8183.0036943688865</v>
      </c>
      <c r="AL387" s="979">
        <f>_xlfn.XLOOKUP($D387,Help2!$D:$D,Help2!AI:AI)</f>
        <v>672</v>
      </c>
      <c r="AM387" s="979">
        <f>_xlfn.XLOOKUP($D387,Help2!$D:$D,Help2!AJ:AJ)</f>
        <v>0</v>
      </c>
      <c r="AN387" s="979">
        <f>_xlfn.XLOOKUP($D387,Help2!$D:$D,Help2!AK:AK)</f>
        <v>0</v>
      </c>
    </row>
    <row r="388" spans="1:40" x14ac:dyDescent="0.2">
      <c r="A388" s="1">
        <v>45312</v>
      </c>
      <c r="B388">
        <f t="shared" si="42"/>
        <v>1</v>
      </c>
      <c r="C388">
        <f t="shared" si="43"/>
        <v>2024</v>
      </c>
      <c r="D388" s="872" t="str">
        <f t="shared" si="40"/>
        <v>01´2024</v>
      </c>
      <c r="F388" s="2">
        <f t="shared" si="44"/>
        <v>24</v>
      </c>
      <c r="G388" s="3">
        <f t="shared" si="45"/>
        <v>3.460207612456747E-2</v>
      </c>
      <c r="H388" s="5">
        <f t="shared" si="46"/>
        <v>1</v>
      </c>
      <c r="I388" s="979">
        <f>_xlfn.XLOOKUP($D388,Help2!$D:$D,Help2!H:H)</f>
        <v>18826</v>
      </c>
      <c r="J388" s="979">
        <f>_xlfn.XLOOKUP($D388,Help2!$D:$D,Help2!I:I)</f>
        <v>11689</v>
      </c>
      <c r="K388" s="979">
        <f>_xlfn.XLOOKUP($D388,Help2!$D:$D,Help2!J:J)</f>
        <v>3167</v>
      </c>
      <c r="L388" s="979">
        <f>_xlfn.XLOOKUP($D388,Help2!$D:$D,Help2!K:K)</f>
        <v>3147</v>
      </c>
      <c r="M388" s="979">
        <f>_xlfn.XLOOKUP($D388,Help2!$D:$D,Help2!L:L)</f>
        <v>8399.4500117638745</v>
      </c>
      <c r="N388" s="979">
        <f>_xlfn.XLOOKUP($D388,Help2!$D:$D,Help2!M:M)</f>
        <v>10150.690874835733</v>
      </c>
      <c r="P388" s="979">
        <f>_xlfn.XLOOKUP($D388,Help2!$D:$D,Help2!F:F)</f>
        <v>693.6</v>
      </c>
      <c r="Q388" s="979">
        <f t="shared" si="41"/>
        <v>744</v>
      </c>
      <c r="R388" s="979">
        <f>_xlfn.XLOOKUP($D388,Help2!$D:$D,Help2!N:N)</f>
        <v>8399.4500117638745</v>
      </c>
      <c r="S388" s="979">
        <f>_xlfn.XLOOKUP($D388,Help2!$D:$D,Help2!O:O)</f>
        <v>8255.0195107051259</v>
      </c>
      <c r="T388" s="979">
        <f>_xlfn.XLOOKUP($D388,Help2!$D:$D,Help2!P:P)</f>
        <v>550</v>
      </c>
      <c r="U388" s="979">
        <f>_xlfn.XLOOKUP($D388,Help2!$D:$D,Help2!Q:Q)</f>
        <v>150</v>
      </c>
      <c r="V388" s="979">
        <f>_xlfn.XLOOKUP($D388,Help2!$D:$D,Help2!R:R)</f>
        <v>80</v>
      </c>
      <c r="W388" s="979">
        <f>_xlfn.XLOOKUP($D388,Help2!$D:$D,Help2!S:S)</f>
        <v>22000</v>
      </c>
      <c r="Y388" s="979">
        <f>_xlfn.XLOOKUP($D388,Help2!$D:$D,Help2!V:V)</f>
        <v>8498</v>
      </c>
      <c r="Z388" s="979">
        <f>_xlfn.XLOOKUP($D388,Help2!$D:$D,Help2!W:W)</f>
        <v>3191</v>
      </c>
      <c r="AA388" s="979">
        <f>_xlfn.XLOOKUP($D388,Help2!$D:$D,Help2!X:X)</f>
        <v>0</v>
      </c>
      <c r="AB388" s="979">
        <f>_xlfn.XLOOKUP($D388,Help2!$D:$D,Help2!Y:Y)</f>
        <v>6314</v>
      </c>
      <c r="AC388" s="979">
        <f>_xlfn.XLOOKUP($D388,Help2!$D:$D,Help2!Z:Z)</f>
        <v>823</v>
      </c>
      <c r="AD388" s="979">
        <f>_xlfn.XLOOKUP($D388,Help2!$D:$D,Help2!AA:AA)</f>
        <v>1152.8610467999999</v>
      </c>
      <c r="AE388" s="979">
        <f>_xlfn.XLOOKUP($D388,Help2!$D:$D,Help2!AB:AB)</f>
        <v>770</v>
      </c>
      <c r="AF388" s="979">
        <f>_xlfn.XLOOKUP($D388,Help2!$D:$D,Help2!AC:AC)</f>
        <v>650</v>
      </c>
      <c r="AG388" s="979">
        <f>_xlfn.XLOOKUP($D388,Help2!$D:$D,Help2!AD:AD)</f>
        <v>315</v>
      </c>
      <c r="AH388" s="979">
        <f>_xlfn.XLOOKUP($D388,Help2!$D:$D,Help2!AE:AE)</f>
        <v>864.90000000000009</v>
      </c>
      <c r="AI388" s="979">
        <f>_xlfn.XLOOKUP($D388,Help2!$D:$D,Help2!AF:AF)</f>
        <v>3574.9199999999996</v>
      </c>
      <c r="AJ388" s="979">
        <f>_xlfn.XLOOKUP($D388,Help2!$D:$D,Help2!AG:AG)</f>
        <v>388.2673824967016</v>
      </c>
      <c r="AK388" s="979">
        <f>_xlfn.XLOOKUP($D388,Help2!$D:$D,Help2!AH:AH)</f>
        <v>8183.0036943688865</v>
      </c>
      <c r="AL388" s="979">
        <f>_xlfn.XLOOKUP($D388,Help2!$D:$D,Help2!AI:AI)</f>
        <v>672</v>
      </c>
      <c r="AM388" s="979">
        <f>_xlfn.XLOOKUP($D388,Help2!$D:$D,Help2!AJ:AJ)</f>
        <v>0</v>
      </c>
      <c r="AN388" s="979">
        <f>_xlfn.XLOOKUP($D388,Help2!$D:$D,Help2!AK:AK)</f>
        <v>0</v>
      </c>
    </row>
    <row r="389" spans="1:40" x14ac:dyDescent="0.2">
      <c r="A389" s="1">
        <v>45313</v>
      </c>
      <c r="B389">
        <f t="shared" si="42"/>
        <v>1</v>
      </c>
      <c r="C389">
        <f t="shared" si="43"/>
        <v>2024</v>
      </c>
      <c r="D389" s="872" t="str">
        <f t="shared" si="40"/>
        <v>01´2024</v>
      </c>
      <c r="F389" s="2">
        <f t="shared" si="44"/>
        <v>24</v>
      </c>
      <c r="G389" s="3">
        <f t="shared" si="45"/>
        <v>3.460207612456747E-2</v>
      </c>
      <c r="H389" s="5">
        <f t="shared" si="46"/>
        <v>1</v>
      </c>
      <c r="I389" s="979">
        <f>_xlfn.XLOOKUP($D389,Help2!$D:$D,Help2!H:H)</f>
        <v>18826</v>
      </c>
      <c r="J389" s="979">
        <f>_xlfn.XLOOKUP($D389,Help2!$D:$D,Help2!I:I)</f>
        <v>11689</v>
      </c>
      <c r="K389" s="979">
        <f>_xlfn.XLOOKUP($D389,Help2!$D:$D,Help2!J:J)</f>
        <v>3167</v>
      </c>
      <c r="L389" s="979">
        <f>_xlfn.XLOOKUP($D389,Help2!$D:$D,Help2!K:K)</f>
        <v>3147</v>
      </c>
      <c r="M389" s="979">
        <f>_xlfn.XLOOKUP($D389,Help2!$D:$D,Help2!L:L)</f>
        <v>8399.4500117638745</v>
      </c>
      <c r="N389" s="979">
        <f>_xlfn.XLOOKUP($D389,Help2!$D:$D,Help2!M:M)</f>
        <v>10150.690874835733</v>
      </c>
      <c r="P389" s="979">
        <f>_xlfn.XLOOKUP($D389,Help2!$D:$D,Help2!F:F)</f>
        <v>693.6</v>
      </c>
      <c r="Q389" s="979">
        <f t="shared" si="41"/>
        <v>744</v>
      </c>
      <c r="R389" s="979">
        <f>_xlfn.XLOOKUP($D389,Help2!$D:$D,Help2!N:N)</f>
        <v>8399.4500117638745</v>
      </c>
      <c r="S389" s="979">
        <f>_xlfn.XLOOKUP($D389,Help2!$D:$D,Help2!O:O)</f>
        <v>8255.0195107051259</v>
      </c>
      <c r="T389" s="979">
        <f>_xlfn.XLOOKUP($D389,Help2!$D:$D,Help2!P:P)</f>
        <v>550</v>
      </c>
      <c r="U389" s="979">
        <f>_xlfn.XLOOKUP($D389,Help2!$D:$D,Help2!Q:Q)</f>
        <v>150</v>
      </c>
      <c r="V389" s="979">
        <f>_xlfn.XLOOKUP($D389,Help2!$D:$D,Help2!R:R)</f>
        <v>80</v>
      </c>
      <c r="W389" s="979">
        <f>_xlfn.XLOOKUP($D389,Help2!$D:$D,Help2!S:S)</f>
        <v>22000</v>
      </c>
      <c r="Y389" s="979">
        <f>_xlfn.XLOOKUP($D389,Help2!$D:$D,Help2!V:V)</f>
        <v>8498</v>
      </c>
      <c r="Z389" s="979">
        <f>_xlfn.XLOOKUP($D389,Help2!$D:$D,Help2!W:W)</f>
        <v>3191</v>
      </c>
      <c r="AA389" s="979">
        <f>_xlfn.XLOOKUP($D389,Help2!$D:$D,Help2!X:X)</f>
        <v>0</v>
      </c>
      <c r="AB389" s="979">
        <f>_xlfn.XLOOKUP($D389,Help2!$D:$D,Help2!Y:Y)</f>
        <v>6314</v>
      </c>
      <c r="AC389" s="979">
        <f>_xlfn.XLOOKUP($D389,Help2!$D:$D,Help2!Z:Z)</f>
        <v>823</v>
      </c>
      <c r="AD389" s="979">
        <f>_xlfn.XLOOKUP($D389,Help2!$D:$D,Help2!AA:AA)</f>
        <v>1152.8610467999999</v>
      </c>
      <c r="AE389" s="979">
        <f>_xlfn.XLOOKUP($D389,Help2!$D:$D,Help2!AB:AB)</f>
        <v>770</v>
      </c>
      <c r="AF389" s="979">
        <f>_xlfn.XLOOKUP($D389,Help2!$D:$D,Help2!AC:AC)</f>
        <v>650</v>
      </c>
      <c r="AG389" s="979">
        <f>_xlfn.XLOOKUP($D389,Help2!$D:$D,Help2!AD:AD)</f>
        <v>315</v>
      </c>
      <c r="AH389" s="979">
        <f>_xlfn.XLOOKUP($D389,Help2!$D:$D,Help2!AE:AE)</f>
        <v>864.90000000000009</v>
      </c>
      <c r="AI389" s="979">
        <f>_xlfn.XLOOKUP($D389,Help2!$D:$D,Help2!AF:AF)</f>
        <v>3574.9199999999996</v>
      </c>
      <c r="AJ389" s="979">
        <f>_xlfn.XLOOKUP($D389,Help2!$D:$D,Help2!AG:AG)</f>
        <v>388.2673824967016</v>
      </c>
      <c r="AK389" s="979">
        <f>_xlfn.XLOOKUP($D389,Help2!$D:$D,Help2!AH:AH)</f>
        <v>8183.0036943688865</v>
      </c>
      <c r="AL389" s="979">
        <f>_xlfn.XLOOKUP($D389,Help2!$D:$D,Help2!AI:AI)</f>
        <v>672</v>
      </c>
      <c r="AM389" s="979">
        <f>_xlfn.XLOOKUP($D389,Help2!$D:$D,Help2!AJ:AJ)</f>
        <v>0</v>
      </c>
      <c r="AN389" s="979">
        <f>_xlfn.XLOOKUP($D389,Help2!$D:$D,Help2!AK:AK)</f>
        <v>0</v>
      </c>
    </row>
    <row r="390" spans="1:40" x14ac:dyDescent="0.2">
      <c r="A390" s="1">
        <v>45314</v>
      </c>
      <c r="B390">
        <f t="shared" si="42"/>
        <v>1</v>
      </c>
      <c r="C390">
        <f t="shared" si="43"/>
        <v>2024</v>
      </c>
      <c r="D390" s="872" t="str">
        <f t="shared" si="40"/>
        <v>01´2024</v>
      </c>
      <c r="F390" s="2">
        <f t="shared" si="44"/>
        <v>24</v>
      </c>
      <c r="G390" s="3">
        <f t="shared" si="45"/>
        <v>3.460207612456747E-2</v>
      </c>
      <c r="H390" s="5">
        <f t="shared" si="46"/>
        <v>1</v>
      </c>
      <c r="I390" s="979">
        <f>_xlfn.XLOOKUP($D390,Help2!$D:$D,Help2!H:H)</f>
        <v>18826</v>
      </c>
      <c r="J390" s="979">
        <f>_xlfn.XLOOKUP($D390,Help2!$D:$D,Help2!I:I)</f>
        <v>11689</v>
      </c>
      <c r="K390" s="979">
        <f>_xlfn.XLOOKUP($D390,Help2!$D:$D,Help2!J:J)</f>
        <v>3167</v>
      </c>
      <c r="L390" s="979">
        <f>_xlfn.XLOOKUP($D390,Help2!$D:$D,Help2!K:K)</f>
        <v>3147</v>
      </c>
      <c r="M390" s="979">
        <f>_xlfn.XLOOKUP($D390,Help2!$D:$D,Help2!L:L)</f>
        <v>8399.4500117638745</v>
      </c>
      <c r="N390" s="979">
        <f>_xlfn.XLOOKUP($D390,Help2!$D:$D,Help2!M:M)</f>
        <v>10150.690874835733</v>
      </c>
      <c r="P390" s="979">
        <f>_xlfn.XLOOKUP($D390,Help2!$D:$D,Help2!F:F)</f>
        <v>693.6</v>
      </c>
      <c r="Q390" s="979">
        <f t="shared" si="41"/>
        <v>744</v>
      </c>
      <c r="R390" s="979">
        <f>_xlfn.XLOOKUP($D390,Help2!$D:$D,Help2!N:N)</f>
        <v>8399.4500117638745</v>
      </c>
      <c r="S390" s="979">
        <f>_xlfn.XLOOKUP($D390,Help2!$D:$D,Help2!O:O)</f>
        <v>8255.0195107051259</v>
      </c>
      <c r="T390" s="979">
        <f>_xlfn.XLOOKUP($D390,Help2!$D:$D,Help2!P:P)</f>
        <v>550</v>
      </c>
      <c r="U390" s="979">
        <f>_xlfn.XLOOKUP($D390,Help2!$D:$D,Help2!Q:Q)</f>
        <v>150</v>
      </c>
      <c r="V390" s="979">
        <f>_xlfn.XLOOKUP($D390,Help2!$D:$D,Help2!R:R)</f>
        <v>80</v>
      </c>
      <c r="W390" s="979">
        <f>_xlfn.XLOOKUP($D390,Help2!$D:$D,Help2!S:S)</f>
        <v>22000</v>
      </c>
      <c r="Y390" s="979">
        <f>_xlfn.XLOOKUP($D390,Help2!$D:$D,Help2!V:V)</f>
        <v>8498</v>
      </c>
      <c r="Z390" s="979">
        <f>_xlfn.XLOOKUP($D390,Help2!$D:$D,Help2!W:W)</f>
        <v>3191</v>
      </c>
      <c r="AA390" s="979">
        <f>_xlfn.XLOOKUP($D390,Help2!$D:$D,Help2!X:X)</f>
        <v>0</v>
      </c>
      <c r="AB390" s="979">
        <f>_xlfn.XLOOKUP($D390,Help2!$D:$D,Help2!Y:Y)</f>
        <v>6314</v>
      </c>
      <c r="AC390" s="979">
        <f>_xlfn.XLOOKUP($D390,Help2!$D:$D,Help2!Z:Z)</f>
        <v>823</v>
      </c>
      <c r="AD390" s="979">
        <f>_xlfn.XLOOKUP($D390,Help2!$D:$D,Help2!AA:AA)</f>
        <v>1152.8610467999999</v>
      </c>
      <c r="AE390" s="979">
        <f>_xlfn.XLOOKUP($D390,Help2!$D:$D,Help2!AB:AB)</f>
        <v>770</v>
      </c>
      <c r="AF390" s="979">
        <f>_xlfn.XLOOKUP($D390,Help2!$D:$D,Help2!AC:AC)</f>
        <v>650</v>
      </c>
      <c r="AG390" s="979">
        <f>_xlfn.XLOOKUP($D390,Help2!$D:$D,Help2!AD:AD)</f>
        <v>315</v>
      </c>
      <c r="AH390" s="979">
        <f>_xlfn.XLOOKUP($D390,Help2!$D:$D,Help2!AE:AE)</f>
        <v>864.90000000000009</v>
      </c>
      <c r="AI390" s="979">
        <f>_xlfn.XLOOKUP($D390,Help2!$D:$D,Help2!AF:AF)</f>
        <v>3574.9199999999996</v>
      </c>
      <c r="AJ390" s="979">
        <f>_xlfn.XLOOKUP($D390,Help2!$D:$D,Help2!AG:AG)</f>
        <v>388.2673824967016</v>
      </c>
      <c r="AK390" s="979">
        <f>_xlfn.XLOOKUP($D390,Help2!$D:$D,Help2!AH:AH)</f>
        <v>8183.0036943688865</v>
      </c>
      <c r="AL390" s="979">
        <f>_xlfn.XLOOKUP($D390,Help2!$D:$D,Help2!AI:AI)</f>
        <v>672</v>
      </c>
      <c r="AM390" s="979">
        <f>_xlfn.XLOOKUP($D390,Help2!$D:$D,Help2!AJ:AJ)</f>
        <v>0</v>
      </c>
      <c r="AN390" s="979">
        <f>_xlfn.XLOOKUP($D390,Help2!$D:$D,Help2!AK:AK)</f>
        <v>0</v>
      </c>
    </row>
    <row r="391" spans="1:40" x14ac:dyDescent="0.2">
      <c r="A391" s="1">
        <v>45315</v>
      </c>
      <c r="B391">
        <f t="shared" si="42"/>
        <v>1</v>
      </c>
      <c r="C391">
        <f t="shared" si="43"/>
        <v>2024</v>
      </c>
      <c r="D391" s="872" t="str">
        <f t="shared" si="40"/>
        <v>01´2024</v>
      </c>
      <c r="F391" s="2">
        <f t="shared" si="44"/>
        <v>24</v>
      </c>
      <c r="G391" s="3">
        <f t="shared" si="45"/>
        <v>3.460207612456747E-2</v>
      </c>
      <c r="H391" s="5">
        <f t="shared" si="46"/>
        <v>1</v>
      </c>
      <c r="I391" s="979">
        <f>_xlfn.XLOOKUP($D391,Help2!$D:$D,Help2!H:H)</f>
        <v>18826</v>
      </c>
      <c r="J391" s="979">
        <f>_xlfn.XLOOKUP($D391,Help2!$D:$D,Help2!I:I)</f>
        <v>11689</v>
      </c>
      <c r="K391" s="979">
        <f>_xlfn.XLOOKUP($D391,Help2!$D:$D,Help2!J:J)</f>
        <v>3167</v>
      </c>
      <c r="L391" s="979">
        <f>_xlfn.XLOOKUP($D391,Help2!$D:$D,Help2!K:K)</f>
        <v>3147</v>
      </c>
      <c r="M391" s="979">
        <f>_xlfn.XLOOKUP($D391,Help2!$D:$D,Help2!L:L)</f>
        <v>8399.4500117638745</v>
      </c>
      <c r="N391" s="979">
        <f>_xlfn.XLOOKUP($D391,Help2!$D:$D,Help2!M:M)</f>
        <v>10150.690874835733</v>
      </c>
      <c r="P391" s="979">
        <f>_xlfn.XLOOKUP($D391,Help2!$D:$D,Help2!F:F)</f>
        <v>693.6</v>
      </c>
      <c r="Q391" s="979">
        <f t="shared" si="41"/>
        <v>744</v>
      </c>
      <c r="R391" s="979">
        <f>_xlfn.XLOOKUP($D391,Help2!$D:$D,Help2!N:N)</f>
        <v>8399.4500117638745</v>
      </c>
      <c r="S391" s="979">
        <f>_xlfn.XLOOKUP($D391,Help2!$D:$D,Help2!O:O)</f>
        <v>8255.0195107051259</v>
      </c>
      <c r="T391" s="979">
        <f>_xlfn.XLOOKUP($D391,Help2!$D:$D,Help2!P:P)</f>
        <v>550</v>
      </c>
      <c r="U391" s="979">
        <f>_xlfn.XLOOKUP($D391,Help2!$D:$D,Help2!Q:Q)</f>
        <v>150</v>
      </c>
      <c r="V391" s="979">
        <f>_xlfn.XLOOKUP($D391,Help2!$D:$D,Help2!R:R)</f>
        <v>80</v>
      </c>
      <c r="W391" s="979">
        <f>_xlfn.XLOOKUP($D391,Help2!$D:$D,Help2!S:S)</f>
        <v>22000</v>
      </c>
      <c r="Y391" s="979">
        <f>_xlfn.XLOOKUP($D391,Help2!$D:$D,Help2!V:V)</f>
        <v>8498</v>
      </c>
      <c r="Z391" s="979">
        <f>_xlfn.XLOOKUP($D391,Help2!$D:$D,Help2!W:W)</f>
        <v>3191</v>
      </c>
      <c r="AA391" s="979">
        <f>_xlfn.XLOOKUP($D391,Help2!$D:$D,Help2!X:X)</f>
        <v>0</v>
      </c>
      <c r="AB391" s="979">
        <f>_xlfn.XLOOKUP($D391,Help2!$D:$D,Help2!Y:Y)</f>
        <v>6314</v>
      </c>
      <c r="AC391" s="979">
        <f>_xlfn.XLOOKUP($D391,Help2!$D:$D,Help2!Z:Z)</f>
        <v>823</v>
      </c>
      <c r="AD391" s="979">
        <f>_xlfn.XLOOKUP($D391,Help2!$D:$D,Help2!AA:AA)</f>
        <v>1152.8610467999999</v>
      </c>
      <c r="AE391" s="979">
        <f>_xlfn.XLOOKUP($D391,Help2!$D:$D,Help2!AB:AB)</f>
        <v>770</v>
      </c>
      <c r="AF391" s="979">
        <f>_xlfn.XLOOKUP($D391,Help2!$D:$D,Help2!AC:AC)</f>
        <v>650</v>
      </c>
      <c r="AG391" s="979">
        <f>_xlfn.XLOOKUP($D391,Help2!$D:$D,Help2!AD:AD)</f>
        <v>315</v>
      </c>
      <c r="AH391" s="979">
        <f>_xlfn.XLOOKUP($D391,Help2!$D:$D,Help2!AE:AE)</f>
        <v>864.90000000000009</v>
      </c>
      <c r="AI391" s="979">
        <f>_xlfn.XLOOKUP($D391,Help2!$D:$D,Help2!AF:AF)</f>
        <v>3574.9199999999996</v>
      </c>
      <c r="AJ391" s="979">
        <f>_xlfn.XLOOKUP($D391,Help2!$D:$D,Help2!AG:AG)</f>
        <v>388.2673824967016</v>
      </c>
      <c r="AK391" s="979">
        <f>_xlfn.XLOOKUP($D391,Help2!$D:$D,Help2!AH:AH)</f>
        <v>8183.0036943688865</v>
      </c>
      <c r="AL391" s="979">
        <f>_xlfn.XLOOKUP($D391,Help2!$D:$D,Help2!AI:AI)</f>
        <v>672</v>
      </c>
      <c r="AM391" s="979">
        <f>_xlfn.XLOOKUP($D391,Help2!$D:$D,Help2!AJ:AJ)</f>
        <v>0</v>
      </c>
      <c r="AN391" s="979">
        <f>_xlfn.XLOOKUP($D391,Help2!$D:$D,Help2!AK:AK)</f>
        <v>0</v>
      </c>
    </row>
    <row r="392" spans="1:40" x14ac:dyDescent="0.2">
      <c r="A392" s="1">
        <v>45316</v>
      </c>
      <c r="B392">
        <f t="shared" si="42"/>
        <v>1</v>
      </c>
      <c r="C392">
        <f t="shared" si="43"/>
        <v>2024</v>
      </c>
      <c r="D392" s="872" t="str">
        <f t="shared" si="40"/>
        <v>01´2024</v>
      </c>
      <c r="F392" s="2">
        <f t="shared" si="44"/>
        <v>24</v>
      </c>
      <c r="G392" s="3">
        <f t="shared" si="45"/>
        <v>3.460207612456747E-2</v>
      </c>
      <c r="H392" s="5">
        <f t="shared" si="46"/>
        <v>1</v>
      </c>
      <c r="I392" s="979">
        <f>_xlfn.XLOOKUP($D392,Help2!$D:$D,Help2!H:H)</f>
        <v>18826</v>
      </c>
      <c r="J392" s="979">
        <f>_xlfn.XLOOKUP($D392,Help2!$D:$D,Help2!I:I)</f>
        <v>11689</v>
      </c>
      <c r="K392" s="979">
        <f>_xlfn.XLOOKUP($D392,Help2!$D:$D,Help2!J:J)</f>
        <v>3167</v>
      </c>
      <c r="L392" s="979">
        <f>_xlfn.XLOOKUP($D392,Help2!$D:$D,Help2!K:K)</f>
        <v>3147</v>
      </c>
      <c r="M392" s="979">
        <f>_xlfn.XLOOKUP($D392,Help2!$D:$D,Help2!L:L)</f>
        <v>8399.4500117638745</v>
      </c>
      <c r="N392" s="979">
        <f>_xlfn.XLOOKUP($D392,Help2!$D:$D,Help2!M:M)</f>
        <v>10150.690874835733</v>
      </c>
      <c r="P392" s="979">
        <f>_xlfn.XLOOKUP($D392,Help2!$D:$D,Help2!F:F)</f>
        <v>693.6</v>
      </c>
      <c r="Q392" s="979">
        <f t="shared" si="41"/>
        <v>744</v>
      </c>
      <c r="R392" s="979">
        <f>_xlfn.XLOOKUP($D392,Help2!$D:$D,Help2!N:N)</f>
        <v>8399.4500117638745</v>
      </c>
      <c r="S392" s="979">
        <f>_xlfn.XLOOKUP($D392,Help2!$D:$D,Help2!O:O)</f>
        <v>8255.0195107051259</v>
      </c>
      <c r="T392" s="979">
        <f>_xlfn.XLOOKUP($D392,Help2!$D:$D,Help2!P:P)</f>
        <v>550</v>
      </c>
      <c r="U392" s="979">
        <f>_xlfn.XLOOKUP($D392,Help2!$D:$D,Help2!Q:Q)</f>
        <v>150</v>
      </c>
      <c r="V392" s="979">
        <f>_xlfn.XLOOKUP($D392,Help2!$D:$D,Help2!R:R)</f>
        <v>80</v>
      </c>
      <c r="W392" s="979">
        <f>_xlfn.XLOOKUP($D392,Help2!$D:$D,Help2!S:S)</f>
        <v>22000</v>
      </c>
      <c r="Y392" s="979">
        <f>_xlfn.XLOOKUP($D392,Help2!$D:$D,Help2!V:V)</f>
        <v>8498</v>
      </c>
      <c r="Z392" s="979">
        <f>_xlfn.XLOOKUP($D392,Help2!$D:$D,Help2!W:W)</f>
        <v>3191</v>
      </c>
      <c r="AA392" s="979">
        <f>_xlfn.XLOOKUP($D392,Help2!$D:$D,Help2!X:X)</f>
        <v>0</v>
      </c>
      <c r="AB392" s="979">
        <f>_xlfn.XLOOKUP($D392,Help2!$D:$D,Help2!Y:Y)</f>
        <v>6314</v>
      </c>
      <c r="AC392" s="979">
        <f>_xlfn.XLOOKUP($D392,Help2!$D:$D,Help2!Z:Z)</f>
        <v>823</v>
      </c>
      <c r="AD392" s="979">
        <f>_xlfn.XLOOKUP($D392,Help2!$D:$D,Help2!AA:AA)</f>
        <v>1152.8610467999999</v>
      </c>
      <c r="AE392" s="979">
        <f>_xlfn.XLOOKUP($D392,Help2!$D:$D,Help2!AB:AB)</f>
        <v>770</v>
      </c>
      <c r="AF392" s="979">
        <f>_xlfn.XLOOKUP($D392,Help2!$D:$D,Help2!AC:AC)</f>
        <v>650</v>
      </c>
      <c r="AG392" s="979">
        <f>_xlfn.XLOOKUP($D392,Help2!$D:$D,Help2!AD:AD)</f>
        <v>315</v>
      </c>
      <c r="AH392" s="979">
        <f>_xlfn.XLOOKUP($D392,Help2!$D:$D,Help2!AE:AE)</f>
        <v>864.90000000000009</v>
      </c>
      <c r="AI392" s="979">
        <f>_xlfn.XLOOKUP($D392,Help2!$D:$D,Help2!AF:AF)</f>
        <v>3574.9199999999996</v>
      </c>
      <c r="AJ392" s="979">
        <f>_xlfn.XLOOKUP($D392,Help2!$D:$D,Help2!AG:AG)</f>
        <v>388.2673824967016</v>
      </c>
      <c r="AK392" s="979">
        <f>_xlfn.XLOOKUP($D392,Help2!$D:$D,Help2!AH:AH)</f>
        <v>8183.0036943688865</v>
      </c>
      <c r="AL392" s="979">
        <f>_xlfn.XLOOKUP($D392,Help2!$D:$D,Help2!AI:AI)</f>
        <v>672</v>
      </c>
      <c r="AM392" s="979">
        <f>_xlfn.XLOOKUP($D392,Help2!$D:$D,Help2!AJ:AJ)</f>
        <v>0</v>
      </c>
      <c r="AN392" s="979">
        <f>_xlfn.XLOOKUP($D392,Help2!$D:$D,Help2!AK:AK)</f>
        <v>0</v>
      </c>
    </row>
    <row r="393" spans="1:40" x14ac:dyDescent="0.2">
      <c r="A393" s="1">
        <v>45317</v>
      </c>
      <c r="B393">
        <f t="shared" si="42"/>
        <v>1</v>
      </c>
      <c r="C393">
        <f t="shared" si="43"/>
        <v>2024</v>
      </c>
      <c r="D393" s="872" t="str">
        <f t="shared" si="40"/>
        <v>01´2024</v>
      </c>
      <c r="F393" s="2">
        <f t="shared" si="44"/>
        <v>24</v>
      </c>
      <c r="G393" s="3">
        <f t="shared" si="45"/>
        <v>3.460207612456747E-2</v>
      </c>
      <c r="H393" s="5">
        <f t="shared" si="46"/>
        <v>1</v>
      </c>
      <c r="I393" s="979">
        <f>_xlfn.XLOOKUP($D393,Help2!$D:$D,Help2!H:H)</f>
        <v>18826</v>
      </c>
      <c r="J393" s="979">
        <f>_xlfn.XLOOKUP($D393,Help2!$D:$D,Help2!I:I)</f>
        <v>11689</v>
      </c>
      <c r="K393" s="979">
        <f>_xlfn.XLOOKUP($D393,Help2!$D:$D,Help2!J:J)</f>
        <v>3167</v>
      </c>
      <c r="L393" s="979">
        <f>_xlfn.XLOOKUP($D393,Help2!$D:$D,Help2!K:K)</f>
        <v>3147</v>
      </c>
      <c r="M393" s="979">
        <f>_xlfn.XLOOKUP($D393,Help2!$D:$D,Help2!L:L)</f>
        <v>8399.4500117638745</v>
      </c>
      <c r="N393" s="979">
        <f>_xlfn.XLOOKUP($D393,Help2!$D:$D,Help2!M:M)</f>
        <v>10150.690874835733</v>
      </c>
      <c r="P393" s="979">
        <f>_xlfn.XLOOKUP($D393,Help2!$D:$D,Help2!F:F)</f>
        <v>693.6</v>
      </c>
      <c r="Q393" s="979">
        <f t="shared" si="41"/>
        <v>744</v>
      </c>
      <c r="R393" s="979">
        <f>_xlfn.XLOOKUP($D393,Help2!$D:$D,Help2!N:N)</f>
        <v>8399.4500117638745</v>
      </c>
      <c r="S393" s="979">
        <f>_xlfn.XLOOKUP($D393,Help2!$D:$D,Help2!O:O)</f>
        <v>8255.0195107051259</v>
      </c>
      <c r="T393" s="979">
        <f>_xlfn.XLOOKUP($D393,Help2!$D:$D,Help2!P:P)</f>
        <v>550</v>
      </c>
      <c r="U393" s="979">
        <f>_xlfn.XLOOKUP($D393,Help2!$D:$D,Help2!Q:Q)</f>
        <v>150</v>
      </c>
      <c r="V393" s="979">
        <f>_xlfn.XLOOKUP($D393,Help2!$D:$D,Help2!R:R)</f>
        <v>80</v>
      </c>
      <c r="W393" s="979">
        <f>_xlfn.XLOOKUP($D393,Help2!$D:$D,Help2!S:S)</f>
        <v>22000</v>
      </c>
      <c r="Y393" s="979">
        <f>_xlfn.XLOOKUP($D393,Help2!$D:$D,Help2!V:V)</f>
        <v>8498</v>
      </c>
      <c r="Z393" s="979">
        <f>_xlfn.XLOOKUP($D393,Help2!$D:$D,Help2!W:W)</f>
        <v>3191</v>
      </c>
      <c r="AA393" s="979">
        <f>_xlfn.XLOOKUP($D393,Help2!$D:$D,Help2!X:X)</f>
        <v>0</v>
      </c>
      <c r="AB393" s="979">
        <f>_xlfn.XLOOKUP($D393,Help2!$D:$D,Help2!Y:Y)</f>
        <v>6314</v>
      </c>
      <c r="AC393" s="979">
        <f>_xlfn.XLOOKUP($D393,Help2!$D:$D,Help2!Z:Z)</f>
        <v>823</v>
      </c>
      <c r="AD393" s="979">
        <f>_xlfn.XLOOKUP($D393,Help2!$D:$D,Help2!AA:AA)</f>
        <v>1152.8610467999999</v>
      </c>
      <c r="AE393" s="979">
        <f>_xlfn.XLOOKUP($D393,Help2!$D:$D,Help2!AB:AB)</f>
        <v>770</v>
      </c>
      <c r="AF393" s="979">
        <f>_xlfn.XLOOKUP($D393,Help2!$D:$D,Help2!AC:AC)</f>
        <v>650</v>
      </c>
      <c r="AG393" s="979">
        <f>_xlfn.XLOOKUP($D393,Help2!$D:$D,Help2!AD:AD)</f>
        <v>315</v>
      </c>
      <c r="AH393" s="979">
        <f>_xlfn.XLOOKUP($D393,Help2!$D:$D,Help2!AE:AE)</f>
        <v>864.90000000000009</v>
      </c>
      <c r="AI393" s="979">
        <f>_xlfn.XLOOKUP($D393,Help2!$D:$D,Help2!AF:AF)</f>
        <v>3574.9199999999996</v>
      </c>
      <c r="AJ393" s="979">
        <f>_xlfn.XLOOKUP($D393,Help2!$D:$D,Help2!AG:AG)</f>
        <v>388.2673824967016</v>
      </c>
      <c r="AK393" s="979">
        <f>_xlfn.XLOOKUP($D393,Help2!$D:$D,Help2!AH:AH)</f>
        <v>8183.0036943688865</v>
      </c>
      <c r="AL393" s="979">
        <f>_xlfn.XLOOKUP($D393,Help2!$D:$D,Help2!AI:AI)</f>
        <v>672</v>
      </c>
      <c r="AM393" s="979">
        <f>_xlfn.XLOOKUP($D393,Help2!$D:$D,Help2!AJ:AJ)</f>
        <v>0</v>
      </c>
      <c r="AN393" s="979">
        <f>_xlfn.XLOOKUP($D393,Help2!$D:$D,Help2!AK:AK)</f>
        <v>0</v>
      </c>
    </row>
    <row r="394" spans="1:40" x14ac:dyDescent="0.2">
      <c r="A394" s="1">
        <v>45318</v>
      </c>
      <c r="B394">
        <f t="shared" si="42"/>
        <v>1</v>
      </c>
      <c r="C394">
        <f t="shared" si="43"/>
        <v>2024</v>
      </c>
      <c r="D394" s="872" t="str">
        <f t="shared" si="40"/>
        <v>01´2024</v>
      </c>
      <c r="F394" s="2">
        <f t="shared" si="44"/>
        <v>24</v>
      </c>
      <c r="G394" s="3">
        <f t="shared" si="45"/>
        <v>3.460207612456747E-2</v>
      </c>
      <c r="H394" s="5">
        <f t="shared" si="46"/>
        <v>1</v>
      </c>
      <c r="I394" s="979">
        <f>_xlfn.XLOOKUP($D394,Help2!$D:$D,Help2!H:H)</f>
        <v>18826</v>
      </c>
      <c r="J394" s="979">
        <f>_xlfn.XLOOKUP($D394,Help2!$D:$D,Help2!I:I)</f>
        <v>11689</v>
      </c>
      <c r="K394" s="979">
        <f>_xlfn.XLOOKUP($D394,Help2!$D:$D,Help2!J:J)</f>
        <v>3167</v>
      </c>
      <c r="L394" s="979">
        <f>_xlfn.XLOOKUP($D394,Help2!$D:$D,Help2!K:K)</f>
        <v>3147</v>
      </c>
      <c r="M394" s="979">
        <f>_xlfn.XLOOKUP($D394,Help2!$D:$D,Help2!L:L)</f>
        <v>8399.4500117638745</v>
      </c>
      <c r="N394" s="979">
        <f>_xlfn.XLOOKUP($D394,Help2!$D:$D,Help2!M:M)</f>
        <v>10150.690874835733</v>
      </c>
      <c r="P394" s="979">
        <f>_xlfn.XLOOKUP($D394,Help2!$D:$D,Help2!F:F)</f>
        <v>693.6</v>
      </c>
      <c r="Q394" s="979">
        <f t="shared" si="41"/>
        <v>744</v>
      </c>
      <c r="R394" s="979">
        <f>_xlfn.XLOOKUP($D394,Help2!$D:$D,Help2!N:N)</f>
        <v>8399.4500117638745</v>
      </c>
      <c r="S394" s="979">
        <f>_xlfn.XLOOKUP($D394,Help2!$D:$D,Help2!O:O)</f>
        <v>8255.0195107051259</v>
      </c>
      <c r="T394" s="979">
        <f>_xlfn.XLOOKUP($D394,Help2!$D:$D,Help2!P:P)</f>
        <v>550</v>
      </c>
      <c r="U394" s="979">
        <f>_xlfn.XLOOKUP($D394,Help2!$D:$D,Help2!Q:Q)</f>
        <v>150</v>
      </c>
      <c r="V394" s="979">
        <f>_xlfn.XLOOKUP($D394,Help2!$D:$D,Help2!R:R)</f>
        <v>80</v>
      </c>
      <c r="W394" s="979">
        <f>_xlfn.XLOOKUP($D394,Help2!$D:$D,Help2!S:S)</f>
        <v>22000</v>
      </c>
      <c r="Y394" s="979">
        <f>_xlfn.XLOOKUP($D394,Help2!$D:$D,Help2!V:V)</f>
        <v>8498</v>
      </c>
      <c r="Z394" s="979">
        <f>_xlfn.XLOOKUP($D394,Help2!$D:$D,Help2!W:W)</f>
        <v>3191</v>
      </c>
      <c r="AA394" s="979">
        <f>_xlfn.XLOOKUP($D394,Help2!$D:$D,Help2!X:X)</f>
        <v>0</v>
      </c>
      <c r="AB394" s="979">
        <f>_xlfn.XLOOKUP($D394,Help2!$D:$D,Help2!Y:Y)</f>
        <v>6314</v>
      </c>
      <c r="AC394" s="979">
        <f>_xlfn.XLOOKUP($D394,Help2!$D:$D,Help2!Z:Z)</f>
        <v>823</v>
      </c>
      <c r="AD394" s="979">
        <f>_xlfn.XLOOKUP($D394,Help2!$D:$D,Help2!AA:AA)</f>
        <v>1152.8610467999999</v>
      </c>
      <c r="AE394" s="979">
        <f>_xlfn.XLOOKUP($D394,Help2!$D:$D,Help2!AB:AB)</f>
        <v>770</v>
      </c>
      <c r="AF394" s="979">
        <f>_xlfn.XLOOKUP($D394,Help2!$D:$D,Help2!AC:AC)</f>
        <v>650</v>
      </c>
      <c r="AG394" s="979">
        <f>_xlfn.XLOOKUP($D394,Help2!$D:$D,Help2!AD:AD)</f>
        <v>315</v>
      </c>
      <c r="AH394" s="979">
        <f>_xlfn.XLOOKUP($D394,Help2!$D:$D,Help2!AE:AE)</f>
        <v>864.90000000000009</v>
      </c>
      <c r="AI394" s="979">
        <f>_xlfn.XLOOKUP($D394,Help2!$D:$D,Help2!AF:AF)</f>
        <v>3574.9199999999996</v>
      </c>
      <c r="AJ394" s="979">
        <f>_xlfn.XLOOKUP($D394,Help2!$D:$D,Help2!AG:AG)</f>
        <v>388.2673824967016</v>
      </c>
      <c r="AK394" s="979">
        <f>_xlfn.XLOOKUP($D394,Help2!$D:$D,Help2!AH:AH)</f>
        <v>8183.0036943688865</v>
      </c>
      <c r="AL394" s="979">
        <f>_xlfn.XLOOKUP($D394,Help2!$D:$D,Help2!AI:AI)</f>
        <v>672</v>
      </c>
      <c r="AM394" s="979">
        <f>_xlfn.XLOOKUP($D394,Help2!$D:$D,Help2!AJ:AJ)</f>
        <v>0</v>
      </c>
      <c r="AN394" s="979">
        <f>_xlfn.XLOOKUP($D394,Help2!$D:$D,Help2!AK:AK)</f>
        <v>0</v>
      </c>
    </row>
    <row r="395" spans="1:40" x14ac:dyDescent="0.2">
      <c r="A395" s="1">
        <v>45319</v>
      </c>
      <c r="B395">
        <f t="shared" si="42"/>
        <v>1</v>
      </c>
      <c r="C395">
        <f t="shared" si="43"/>
        <v>2024</v>
      </c>
      <c r="D395" s="872" t="str">
        <f t="shared" si="40"/>
        <v>01´2024</v>
      </c>
      <c r="F395" s="2">
        <f t="shared" si="44"/>
        <v>24</v>
      </c>
      <c r="G395" s="3">
        <f t="shared" si="45"/>
        <v>3.460207612456747E-2</v>
      </c>
      <c r="H395" s="5">
        <f t="shared" si="46"/>
        <v>1</v>
      </c>
      <c r="I395" s="979">
        <f>_xlfn.XLOOKUP($D395,Help2!$D:$D,Help2!H:H)</f>
        <v>18826</v>
      </c>
      <c r="J395" s="979">
        <f>_xlfn.XLOOKUP($D395,Help2!$D:$D,Help2!I:I)</f>
        <v>11689</v>
      </c>
      <c r="K395" s="979">
        <f>_xlfn.XLOOKUP($D395,Help2!$D:$D,Help2!J:J)</f>
        <v>3167</v>
      </c>
      <c r="L395" s="979">
        <f>_xlfn.XLOOKUP($D395,Help2!$D:$D,Help2!K:K)</f>
        <v>3147</v>
      </c>
      <c r="M395" s="979">
        <f>_xlfn.XLOOKUP($D395,Help2!$D:$D,Help2!L:L)</f>
        <v>8399.4500117638745</v>
      </c>
      <c r="N395" s="979">
        <f>_xlfn.XLOOKUP($D395,Help2!$D:$D,Help2!M:M)</f>
        <v>10150.690874835733</v>
      </c>
      <c r="P395" s="979">
        <f>_xlfn.XLOOKUP($D395,Help2!$D:$D,Help2!F:F)</f>
        <v>693.6</v>
      </c>
      <c r="Q395" s="979">
        <f t="shared" si="41"/>
        <v>744</v>
      </c>
      <c r="R395" s="979">
        <f>_xlfn.XLOOKUP($D395,Help2!$D:$D,Help2!N:N)</f>
        <v>8399.4500117638745</v>
      </c>
      <c r="S395" s="979">
        <f>_xlfn.XLOOKUP($D395,Help2!$D:$D,Help2!O:O)</f>
        <v>8255.0195107051259</v>
      </c>
      <c r="T395" s="979">
        <f>_xlfn.XLOOKUP($D395,Help2!$D:$D,Help2!P:P)</f>
        <v>550</v>
      </c>
      <c r="U395" s="979">
        <f>_xlfn.XLOOKUP($D395,Help2!$D:$D,Help2!Q:Q)</f>
        <v>150</v>
      </c>
      <c r="V395" s="979">
        <f>_xlfn.XLOOKUP($D395,Help2!$D:$D,Help2!R:R)</f>
        <v>80</v>
      </c>
      <c r="W395" s="979">
        <f>_xlfn.XLOOKUP($D395,Help2!$D:$D,Help2!S:S)</f>
        <v>22000</v>
      </c>
      <c r="Y395" s="979">
        <f>_xlfn.XLOOKUP($D395,Help2!$D:$D,Help2!V:V)</f>
        <v>8498</v>
      </c>
      <c r="Z395" s="979">
        <f>_xlfn.XLOOKUP($D395,Help2!$D:$D,Help2!W:W)</f>
        <v>3191</v>
      </c>
      <c r="AA395" s="979">
        <f>_xlfn.XLOOKUP($D395,Help2!$D:$D,Help2!X:X)</f>
        <v>0</v>
      </c>
      <c r="AB395" s="979">
        <f>_xlfn.XLOOKUP($D395,Help2!$D:$D,Help2!Y:Y)</f>
        <v>6314</v>
      </c>
      <c r="AC395" s="979">
        <f>_xlfn.XLOOKUP($D395,Help2!$D:$D,Help2!Z:Z)</f>
        <v>823</v>
      </c>
      <c r="AD395" s="979">
        <f>_xlfn.XLOOKUP($D395,Help2!$D:$D,Help2!AA:AA)</f>
        <v>1152.8610467999999</v>
      </c>
      <c r="AE395" s="979">
        <f>_xlfn.XLOOKUP($D395,Help2!$D:$D,Help2!AB:AB)</f>
        <v>770</v>
      </c>
      <c r="AF395" s="979">
        <f>_xlfn.XLOOKUP($D395,Help2!$D:$D,Help2!AC:AC)</f>
        <v>650</v>
      </c>
      <c r="AG395" s="979">
        <f>_xlfn.XLOOKUP($D395,Help2!$D:$D,Help2!AD:AD)</f>
        <v>315</v>
      </c>
      <c r="AH395" s="979">
        <f>_xlfn.XLOOKUP($D395,Help2!$D:$D,Help2!AE:AE)</f>
        <v>864.90000000000009</v>
      </c>
      <c r="AI395" s="979">
        <f>_xlfn.XLOOKUP($D395,Help2!$D:$D,Help2!AF:AF)</f>
        <v>3574.9199999999996</v>
      </c>
      <c r="AJ395" s="979">
        <f>_xlfn.XLOOKUP($D395,Help2!$D:$D,Help2!AG:AG)</f>
        <v>388.2673824967016</v>
      </c>
      <c r="AK395" s="979">
        <f>_xlfn.XLOOKUP($D395,Help2!$D:$D,Help2!AH:AH)</f>
        <v>8183.0036943688865</v>
      </c>
      <c r="AL395" s="979">
        <f>_xlfn.XLOOKUP($D395,Help2!$D:$D,Help2!AI:AI)</f>
        <v>672</v>
      </c>
      <c r="AM395" s="979">
        <f>_xlfn.XLOOKUP($D395,Help2!$D:$D,Help2!AJ:AJ)</f>
        <v>0</v>
      </c>
      <c r="AN395" s="979">
        <f>_xlfn.XLOOKUP($D395,Help2!$D:$D,Help2!AK:AK)</f>
        <v>0</v>
      </c>
    </row>
    <row r="396" spans="1:40" x14ac:dyDescent="0.2">
      <c r="A396" s="1">
        <v>45320</v>
      </c>
      <c r="B396">
        <f t="shared" si="42"/>
        <v>1</v>
      </c>
      <c r="C396">
        <f t="shared" si="43"/>
        <v>2024</v>
      </c>
      <c r="D396" s="872" t="str">
        <f t="shared" si="40"/>
        <v>01´2024</v>
      </c>
      <c r="F396" s="2">
        <f t="shared" si="44"/>
        <v>24</v>
      </c>
      <c r="G396" s="3">
        <f t="shared" si="45"/>
        <v>3.460207612456747E-2</v>
      </c>
      <c r="H396" s="5">
        <f t="shared" si="46"/>
        <v>1</v>
      </c>
      <c r="I396" s="979">
        <f>_xlfn.XLOOKUP($D396,Help2!$D:$D,Help2!H:H)</f>
        <v>18826</v>
      </c>
      <c r="J396" s="979">
        <f>_xlfn.XLOOKUP($D396,Help2!$D:$D,Help2!I:I)</f>
        <v>11689</v>
      </c>
      <c r="K396" s="979">
        <f>_xlfn.XLOOKUP($D396,Help2!$D:$D,Help2!J:J)</f>
        <v>3167</v>
      </c>
      <c r="L396" s="979">
        <f>_xlfn.XLOOKUP($D396,Help2!$D:$D,Help2!K:K)</f>
        <v>3147</v>
      </c>
      <c r="M396" s="979">
        <f>_xlfn.XLOOKUP($D396,Help2!$D:$D,Help2!L:L)</f>
        <v>8399.4500117638745</v>
      </c>
      <c r="N396" s="979">
        <f>_xlfn.XLOOKUP($D396,Help2!$D:$D,Help2!M:M)</f>
        <v>10150.690874835733</v>
      </c>
      <c r="P396" s="979">
        <f>_xlfn.XLOOKUP($D396,Help2!$D:$D,Help2!F:F)</f>
        <v>693.6</v>
      </c>
      <c r="Q396" s="979">
        <f t="shared" si="41"/>
        <v>744</v>
      </c>
      <c r="R396" s="979">
        <f>_xlfn.XLOOKUP($D396,Help2!$D:$D,Help2!N:N)</f>
        <v>8399.4500117638745</v>
      </c>
      <c r="S396" s="979">
        <f>_xlfn.XLOOKUP($D396,Help2!$D:$D,Help2!O:O)</f>
        <v>8255.0195107051259</v>
      </c>
      <c r="T396" s="979">
        <f>_xlfn.XLOOKUP($D396,Help2!$D:$D,Help2!P:P)</f>
        <v>550</v>
      </c>
      <c r="U396" s="979">
        <f>_xlfn.XLOOKUP($D396,Help2!$D:$D,Help2!Q:Q)</f>
        <v>150</v>
      </c>
      <c r="V396" s="979">
        <f>_xlfn.XLOOKUP($D396,Help2!$D:$D,Help2!R:R)</f>
        <v>80</v>
      </c>
      <c r="W396" s="979">
        <f>_xlfn.XLOOKUP($D396,Help2!$D:$D,Help2!S:S)</f>
        <v>22000</v>
      </c>
      <c r="Y396" s="979">
        <f>_xlfn.XLOOKUP($D396,Help2!$D:$D,Help2!V:V)</f>
        <v>8498</v>
      </c>
      <c r="Z396" s="979">
        <f>_xlfn.XLOOKUP($D396,Help2!$D:$D,Help2!W:W)</f>
        <v>3191</v>
      </c>
      <c r="AA396" s="979">
        <f>_xlfn.XLOOKUP($D396,Help2!$D:$D,Help2!X:X)</f>
        <v>0</v>
      </c>
      <c r="AB396" s="979">
        <f>_xlfn.XLOOKUP($D396,Help2!$D:$D,Help2!Y:Y)</f>
        <v>6314</v>
      </c>
      <c r="AC396" s="979">
        <f>_xlfn.XLOOKUP($D396,Help2!$D:$D,Help2!Z:Z)</f>
        <v>823</v>
      </c>
      <c r="AD396" s="979">
        <f>_xlfn.XLOOKUP($D396,Help2!$D:$D,Help2!AA:AA)</f>
        <v>1152.8610467999999</v>
      </c>
      <c r="AE396" s="979">
        <f>_xlfn.XLOOKUP($D396,Help2!$D:$D,Help2!AB:AB)</f>
        <v>770</v>
      </c>
      <c r="AF396" s="979">
        <f>_xlfn.XLOOKUP($D396,Help2!$D:$D,Help2!AC:AC)</f>
        <v>650</v>
      </c>
      <c r="AG396" s="979">
        <f>_xlfn.XLOOKUP($D396,Help2!$D:$D,Help2!AD:AD)</f>
        <v>315</v>
      </c>
      <c r="AH396" s="979">
        <f>_xlfn.XLOOKUP($D396,Help2!$D:$D,Help2!AE:AE)</f>
        <v>864.90000000000009</v>
      </c>
      <c r="AI396" s="979">
        <f>_xlfn.XLOOKUP($D396,Help2!$D:$D,Help2!AF:AF)</f>
        <v>3574.9199999999996</v>
      </c>
      <c r="AJ396" s="979">
        <f>_xlfn.XLOOKUP($D396,Help2!$D:$D,Help2!AG:AG)</f>
        <v>388.2673824967016</v>
      </c>
      <c r="AK396" s="979">
        <f>_xlfn.XLOOKUP($D396,Help2!$D:$D,Help2!AH:AH)</f>
        <v>8183.0036943688865</v>
      </c>
      <c r="AL396" s="979">
        <f>_xlfn.XLOOKUP($D396,Help2!$D:$D,Help2!AI:AI)</f>
        <v>672</v>
      </c>
      <c r="AM396" s="979">
        <f>_xlfn.XLOOKUP($D396,Help2!$D:$D,Help2!AJ:AJ)</f>
        <v>0</v>
      </c>
      <c r="AN396" s="979">
        <f>_xlfn.XLOOKUP($D396,Help2!$D:$D,Help2!AK:AK)</f>
        <v>0</v>
      </c>
    </row>
    <row r="397" spans="1:40" x14ac:dyDescent="0.2">
      <c r="A397" s="1">
        <v>45321</v>
      </c>
      <c r="B397">
        <f t="shared" si="42"/>
        <v>1</v>
      </c>
      <c r="C397">
        <f t="shared" si="43"/>
        <v>2024</v>
      </c>
      <c r="D397" s="872" t="str">
        <f t="shared" si="40"/>
        <v>01´2024</v>
      </c>
      <c r="E397" s="867">
        <v>12</v>
      </c>
      <c r="F397" s="2">
        <f t="shared" si="44"/>
        <v>12</v>
      </c>
      <c r="G397" s="3">
        <f t="shared" si="45"/>
        <v>1.7301038062283735E-2</v>
      </c>
      <c r="H397" s="5">
        <f t="shared" si="46"/>
        <v>0.5</v>
      </c>
      <c r="I397" s="979">
        <f>_xlfn.XLOOKUP($D397,Help2!$D:$D,Help2!H:H)</f>
        <v>18826</v>
      </c>
      <c r="J397" s="979">
        <f>_xlfn.XLOOKUP($D397,Help2!$D:$D,Help2!I:I)</f>
        <v>11689</v>
      </c>
      <c r="K397" s="979">
        <f>_xlfn.XLOOKUP($D397,Help2!$D:$D,Help2!J:J)</f>
        <v>3167</v>
      </c>
      <c r="L397" s="979">
        <f>_xlfn.XLOOKUP($D397,Help2!$D:$D,Help2!K:K)</f>
        <v>3147</v>
      </c>
      <c r="M397" s="979">
        <f>_xlfn.XLOOKUP($D397,Help2!$D:$D,Help2!L:L)</f>
        <v>8399.4500117638745</v>
      </c>
      <c r="N397" s="979">
        <f>_xlfn.XLOOKUP($D397,Help2!$D:$D,Help2!M:M)</f>
        <v>10150.690874835733</v>
      </c>
      <c r="P397" s="979">
        <f>_xlfn.XLOOKUP($D397,Help2!$D:$D,Help2!F:F)</f>
        <v>693.6</v>
      </c>
      <c r="Q397" s="979">
        <f t="shared" si="41"/>
        <v>744</v>
      </c>
      <c r="R397" s="979">
        <f>_xlfn.XLOOKUP($D397,Help2!$D:$D,Help2!N:N)</f>
        <v>8399.4500117638745</v>
      </c>
      <c r="S397" s="979">
        <f>_xlfn.XLOOKUP($D397,Help2!$D:$D,Help2!O:O)</f>
        <v>8255.0195107051259</v>
      </c>
      <c r="T397" s="979">
        <f>_xlfn.XLOOKUP($D397,Help2!$D:$D,Help2!P:P)</f>
        <v>550</v>
      </c>
      <c r="U397" s="979">
        <f>_xlfn.XLOOKUP($D397,Help2!$D:$D,Help2!Q:Q)</f>
        <v>150</v>
      </c>
      <c r="V397" s="979">
        <f>_xlfn.XLOOKUP($D397,Help2!$D:$D,Help2!R:R)</f>
        <v>80</v>
      </c>
      <c r="W397" s="979">
        <f>_xlfn.XLOOKUP($D397,Help2!$D:$D,Help2!S:S)</f>
        <v>22000</v>
      </c>
      <c r="Y397" s="979">
        <f>_xlfn.XLOOKUP($D397,Help2!$D:$D,Help2!V:V)</f>
        <v>8498</v>
      </c>
      <c r="Z397" s="979">
        <f>_xlfn.XLOOKUP($D397,Help2!$D:$D,Help2!W:W)</f>
        <v>3191</v>
      </c>
      <c r="AA397" s="979">
        <f>_xlfn.XLOOKUP($D397,Help2!$D:$D,Help2!X:X)</f>
        <v>0</v>
      </c>
      <c r="AB397" s="979">
        <f>_xlfn.XLOOKUP($D397,Help2!$D:$D,Help2!Y:Y)</f>
        <v>6314</v>
      </c>
      <c r="AC397" s="979">
        <f>_xlfn.XLOOKUP($D397,Help2!$D:$D,Help2!Z:Z)</f>
        <v>823</v>
      </c>
      <c r="AD397" s="979">
        <f>_xlfn.XLOOKUP($D397,Help2!$D:$D,Help2!AA:AA)</f>
        <v>1152.8610467999999</v>
      </c>
      <c r="AE397" s="979">
        <f>_xlfn.XLOOKUP($D397,Help2!$D:$D,Help2!AB:AB)</f>
        <v>770</v>
      </c>
      <c r="AF397" s="979">
        <f>_xlfn.XLOOKUP($D397,Help2!$D:$D,Help2!AC:AC)</f>
        <v>650</v>
      </c>
      <c r="AG397" s="979">
        <f>_xlfn.XLOOKUP($D397,Help2!$D:$D,Help2!AD:AD)</f>
        <v>315</v>
      </c>
      <c r="AH397" s="979">
        <f>_xlfn.XLOOKUP($D397,Help2!$D:$D,Help2!AE:AE)</f>
        <v>864.90000000000009</v>
      </c>
      <c r="AI397" s="979">
        <f>_xlfn.XLOOKUP($D397,Help2!$D:$D,Help2!AF:AF)</f>
        <v>3574.9199999999996</v>
      </c>
      <c r="AJ397" s="979">
        <f>_xlfn.XLOOKUP($D397,Help2!$D:$D,Help2!AG:AG)</f>
        <v>388.2673824967016</v>
      </c>
      <c r="AK397" s="979">
        <f>_xlfn.XLOOKUP($D397,Help2!$D:$D,Help2!AH:AH)</f>
        <v>8183.0036943688865</v>
      </c>
      <c r="AL397" s="979">
        <f>_xlfn.XLOOKUP($D397,Help2!$D:$D,Help2!AI:AI)</f>
        <v>672</v>
      </c>
      <c r="AM397" s="979">
        <f>_xlfn.XLOOKUP($D397,Help2!$D:$D,Help2!AJ:AJ)</f>
        <v>0</v>
      </c>
      <c r="AN397" s="979">
        <f>_xlfn.XLOOKUP($D397,Help2!$D:$D,Help2!AK:AK)</f>
        <v>0</v>
      </c>
    </row>
    <row r="398" spans="1:40" x14ac:dyDescent="0.2">
      <c r="A398" s="1">
        <v>45322</v>
      </c>
      <c r="B398">
        <f t="shared" si="42"/>
        <v>1</v>
      </c>
      <c r="C398">
        <f t="shared" si="43"/>
        <v>2024</v>
      </c>
      <c r="D398" s="872" t="str">
        <f t="shared" si="40"/>
        <v>01´2024</v>
      </c>
      <c r="F398" s="2">
        <f t="shared" si="44"/>
        <v>24</v>
      </c>
      <c r="G398" s="3">
        <f t="shared" si="45"/>
        <v>3.460207612456747E-2</v>
      </c>
      <c r="H398" s="5">
        <f t="shared" si="46"/>
        <v>1</v>
      </c>
      <c r="I398" s="979">
        <f>_xlfn.XLOOKUP($D398,Help2!$D:$D,Help2!H:H)</f>
        <v>18826</v>
      </c>
      <c r="J398" s="979">
        <f>_xlfn.XLOOKUP($D398,Help2!$D:$D,Help2!I:I)</f>
        <v>11689</v>
      </c>
      <c r="K398" s="979">
        <f>_xlfn.XLOOKUP($D398,Help2!$D:$D,Help2!J:J)</f>
        <v>3167</v>
      </c>
      <c r="L398" s="979">
        <f>_xlfn.XLOOKUP($D398,Help2!$D:$D,Help2!K:K)</f>
        <v>3147</v>
      </c>
      <c r="M398" s="979">
        <f>_xlfn.XLOOKUP($D398,Help2!$D:$D,Help2!L:L)</f>
        <v>8399.4500117638745</v>
      </c>
      <c r="N398" s="979">
        <f>_xlfn.XLOOKUP($D398,Help2!$D:$D,Help2!M:M)</f>
        <v>10150.690874835733</v>
      </c>
      <c r="P398" s="979">
        <f>_xlfn.XLOOKUP($D398,Help2!$D:$D,Help2!F:F)</f>
        <v>693.6</v>
      </c>
      <c r="Q398" s="979">
        <f t="shared" si="41"/>
        <v>744</v>
      </c>
      <c r="R398" s="979">
        <f>_xlfn.XLOOKUP($D398,Help2!$D:$D,Help2!N:N)</f>
        <v>8399.4500117638745</v>
      </c>
      <c r="S398" s="979">
        <f>_xlfn.XLOOKUP($D398,Help2!$D:$D,Help2!O:O)</f>
        <v>8255.0195107051259</v>
      </c>
      <c r="T398" s="979">
        <f>_xlfn.XLOOKUP($D398,Help2!$D:$D,Help2!P:P)</f>
        <v>550</v>
      </c>
      <c r="U398" s="979">
        <f>_xlfn.XLOOKUP($D398,Help2!$D:$D,Help2!Q:Q)</f>
        <v>150</v>
      </c>
      <c r="V398" s="979">
        <f>_xlfn.XLOOKUP($D398,Help2!$D:$D,Help2!R:R)</f>
        <v>80</v>
      </c>
      <c r="W398" s="979">
        <f>_xlfn.XLOOKUP($D398,Help2!$D:$D,Help2!S:S)</f>
        <v>22000</v>
      </c>
      <c r="Y398" s="979">
        <f>_xlfn.XLOOKUP($D398,Help2!$D:$D,Help2!V:V)</f>
        <v>8498</v>
      </c>
      <c r="Z398" s="979">
        <f>_xlfn.XLOOKUP($D398,Help2!$D:$D,Help2!W:W)</f>
        <v>3191</v>
      </c>
      <c r="AA398" s="979">
        <f>_xlfn.XLOOKUP($D398,Help2!$D:$D,Help2!X:X)</f>
        <v>0</v>
      </c>
      <c r="AB398" s="979">
        <f>_xlfn.XLOOKUP($D398,Help2!$D:$D,Help2!Y:Y)</f>
        <v>6314</v>
      </c>
      <c r="AC398" s="979">
        <f>_xlfn.XLOOKUP($D398,Help2!$D:$D,Help2!Z:Z)</f>
        <v>823</v>
      </c>
      <c r="AD398" s="979">
        <f>_xlfn.XLOOKUP($D398,Help2!$D:$D,Help2!AA:AA)</f>
        <v>1152.8610467999999</v>
      </c>
      <c r="AE398" s="979">
        <f>_xlfn.XLOOKUP($D398,Help2!$D:$D,Help2!AB:AB)</f>
        <v>770</v>
      </c>
      <c r="AF398" s="979">
        <f>_xlfn.XLOOKUP($D398,Help2!$D:$D,Help2!AC:AC)</f>
        <v>650</v>
      </c>
      <c r="AG398" s="979">
        <f>_xlfn.XLOOKUP($D398,Help2!$D:$D,Help2!AD:AD)</f>
        <v>315</v>
      </c>
      <c r="AH398" s="979">
        <f>_xlfn.XLOOKUP($D398,Help2!$D:$D,Help2!AE:AE)</f>
        <v>864.90000000000009</v>
      </c>
      <c r="AI398" s="979">
        <f>_xlfn.XLOOKUP($D398,Help2!$D:$D,Help2!AF:AF)</f>
        <v>3574.9199999999996</v>
      </c>
      <c r="AJ398" s="979">
        <f>_xlfn.XLOOKUP($D398,Help2!$D:$D,Help2!AG:AG)</f>
        <v>388.2673824967016</v>
      </c>
      <c r="AK398" s="979">
        <f>_xlfn.XLOOKUP($D398,Help2!$D:$D,Help2!AH:AH)</f>
        <v>8183.0036943688865</v>
      </c>
      <c r="AL398" s="979">
        <f>_xlfn.XLOOKUP($D398,Help2!$D:$D,Help2!AI:AI)</f>
        <v>672</v>
      </c>
      <c r="AM398" s="979">
        <f>_xlfn.XLOOKUP($D398,Help2!$D:$D,Help2!AJ:AJ)</f>
        <v>0</v>
      </c>
      <c r="AN398" s="979">
        <f>_xlfn.XLOOKUP($D398,Help2!$D:$D,Help2!AK:AK)</f>
        <v>0</v>
      </c>
    </row>
    <row r="399" spans="1:40" x14ac:dyDescent="0.2">
      <c r="A399" s="1">
        <v>45323</v>
      </c>
      <c r="B399">
        <f t="shared" si="42"/>
        <v>2</v>
      </c>
      <c r="C399">
        <f t="shared" si="43"/>
        <v>2024</v>
      </c>
      <c r="D399" s="872" t="str">
        <f t="shared" si="40"/>
        <v>02´2024</v>
      </c>
      <c r="F399" s="2">
        <f t="shared" si="44"/>
        <v>24</v>
      </c>
      <c r="G399" s="3">
        <f t="shared" si="45"/>
        <v>3.6496350364963501E-2</v>
      </c>
      <c r="H399" s="5">
        <f t="shared" si="46"/>
        <v>1</v>
      </c>
      <c r="I399" s="979">
        <f>_xlfn.XLOOKUP($D399,Help2!$D:$D,Help2!H:H)</f>
        <v>17612</v>
      </c>
      <c r="J399" s="979">
        <f>_xlfn.XLOOKUP($D399,Help2!$D:$D,Help2!I:I)</f>
        <v>10934</v>
      </c>
      <c r="K399" s="979">
        <f>_xlfn.XLOOKUP($D399,Help2!$D:$D,Help2!J:J)</f>
        <v>2975</v>
      </c>
      <c r="L399" s="979">
        <f>_xlfn.XLOOKUP($D399,Help2!$D:$D,Help2!K:K)</f>
        <v>2913</v>
      </c>
      <c r="M399" s="979">
        <f>_xlfn.XLOOKUP($D399,Help2!$D:$D,Help2!L:L)</f>
        <v>7364.5403289926016</v>
      </c>
      <c r="N399" s="979">
        <f>_xlfn.XLOOKUP($D399,Help2!$D:$D,Help2!M:M)</f>
        <v>9338.1557876418919</v>
      </c>
      <c r="P399" s="979">
        <f>_xlfn.XLOOKUP($D399,Help2!$D:$D,Help2!F:F)</f>
        <v>657.6</v>
      </c>
      <c r="Q399" s="979">
        <f t="shared" si="41"/>
        <v>696</v>
      </c>
      <c r="R399" s="979">
        <f>_xlfn.XLOOKUP($D399,Help2!$D:$D,Help2!N:N)</f>
        <v>7364.5403289926016</v>
      </c>
      <c r="S399" s="979">
        <f>_xlfn.XLOOKUP($D399,Help2!$D:$D,Help2!O:O)</f>
        <v>7225.8916993832681</v>
      </c>
      <c r="T399" s="979">
        <f>_xlfn.XLOOKUP($D399,Help2!$D:$D,Help2!P:P)</f>
        <v>550</v>
      </c>
      <c r="U399" s="979">
        <f>_xlfn.XLOOKUP($D399,Help2!$D:$D,Help2!Q:Q)</f>
        <v>175</v>
      </c>
      <c r="V399" s="979">
        <f>_xlfn.XLOOKUP($D399,Help2!$D:$D,Help2!R:R)</f>
        <v>60</v>
      </c>
      <c r="W399" s="979">
        <f>_xlfn.XLOOKUP($D399,Help2!$D:$D,Help2!S:S)</f>
        <v>22000</v>
      </c>
      <c r="Y399" s="979">
        <f>_xlfn.XLOOKUP($D399,Help2!$D:$D,Help2!V:V)</f>
        <v>7254</v>
      </c>
      <c r="Z399" s="979">
        <f>_xlfn.XLOOKUP($D399,Help2!$D:$D,Help2!W:W)</f>
        <v>3680</v>
      </c>
      <c r="AA399" s="979">
        <f>_xlfn.XLOOKUP($D399,Help2!$D:$D,Help2!X:X)</f>
        <v>0</v>
      </c>
      <c r="AB399" s="979">
        <f>_xlfn.XLOOKUP($D399,Help2!$D:$D,Help2!Y:Y)</f>
        <v>5888</v>
      </c>
      <c r="AC399" s="979">
        <f>_xlfn.XLOOKUP($D399,Help2!$D:$D,Help2!Z:Z)</f>
        <v>790</v>
      </c>
      <c r="AD399" s="979">
        <f>_xlfn.XLOOKUP($D399,Help2!$D:$D,Help2!AA:AA)</f>
        <v>1184.5902011999999</v>
      </c>
      <c r="AE399" s="979">
        <f>_xlfn.XLOOKUP($D399,Help2!$D:$D,Help2!AB:AB)</f>
        <v>400</v>
      </c>
      <c r="AF399" s="979">
        <f>_xlfn.XLOOKUP($D399,Help2!$D:$D,Help2!AC:AC)</f>
        <v>445</v>
      </c>
      <c r="AG399" s="979">
        <f>_xlfn.XLOOKUP($D399,Help2!$D:$D,Help2!AD:AD)</f>
        <v>405</v>
      </c>
      <c r="AH399" s="979">
        <f>_xlfn.XLOOKUP($D399,Help2!$D:$D,Help2!AE:AE)</f>
        <v>809.099999999999</v>
      </c>
      <c r="AI399" s="979">
        <f>_xlfn.XLOOKUP($D399,Help2!$D:$D,Help2!AF:AF)</f>
        <v>3344.2799999999997</v>
      </c>
      <c r="AJ399" s="979">
        <f>_xlfn.XLOOKUP($D399,Help2!$D:$D,Help2!AG:AG)</f>
        <v>367.52943181125374</v>
      </c>
      <c r="AK399" s="979">
        <f>_xlfn.XLOOKUP($D399,Help2!$D:$D,Help2!AH:AH)</f>
        <v>7973.9809032747462</v>
      </c>
      <c r="AL399" s="979">
        <f>_xlfn.XLOOKUP($D399,Help2!$D:$D,Help2!AI:AI)</f>
        <v>576</v>
      </c>
      <c r="AM399" s="979">
        <f>_xlfn.XLOOKUP($D399,Help2!$D:$D,Help2!AJ:AJ)</f>
        <v>0</v>
      </c>
      <c r="AN399" s="979">
        <f>_xlfn.XLOOKUP($D399,Help2!$D:$D,Help2!AK:AK)</f>
        <v>0</v>
      </c>
    </row>
    <row r="400" spans="1:40" x14ac:dyDescent="0.2">
      <c r="A400" s="1">
        <v>45324</v>
      </c>
      <c r="B400">
        <f t="shared" si="42"/>
        <v>2</v>
      </c>
      <c r="C400">
        <f t="shared" si="43"/>
        <v>2024</v>
      </c>
      <c r="D400" s="872" t="str">
        <f t="shared" si="40"/>
        <v>02´2024</v>
      </c>
      <c r="F400" s="2">
        <f t="shared" si="44"/>
        <v>24</v>
      </c>
      <c r="G400" s="3">
        <f t="shared" si="45"/>
        <v>3.6496350364963501E-2</v>
      </c>
      <c r="H400" s="5">
        <f t="shared" si="46"/>
        <v>1</v>
      </c>
      <c r="I400" s="979">
        <f>_xlfn.XLOOKUP($D400,Help2!$D:$D,Help2!H:H)</f>
        <v>17612</v>
      </c>
      <c r="J400" s="979">
        <f>_xlfn.XLOOKUP($D400,Help2!$D:$D,Help2!I:I)</f>
        <v>10934</v>
      </c>
      <c r="K400" s="979">
        <f>_xlfn.XLOOKUP($D400,Help2!$D:$D,Help2!J:J)</f>
        <v>2975</v>
      </c>
      <c r="L400" s="979">
        <f>_xlfn.XLOOKUP($D400,Help2!$D:$D,Help2!K:K)</f>
        <v>2913</v>
      </c>
      <c r="M400" s="979">
        <f>_xlfn.XLOOKUP($D400,Help2!$D:$D,Help2!L:L)</f>
        <v>7364.5403289926016</v>
      </c>
      <c r="N400" s="979">
        <f>_xlfn.XLOOKUP($D400,Help2!$D:$D,Help2!M:M)</f>
        <v>9338.1557876418919</v>
      </c>
      <c r="P400" s="979">
        <f>_xlfn.XLOOKUP($D400,Help2!$D:$D,Help2!F:F)</f>
        <v>657.6</v>
      </c>
      <c r="Q400" s="979">
        <f t="shared" si="41"/>
        <v>696</v>
      </c>
      <c r="R400" s="979">
        <f>_xlfn.XLOOKUP($D400,Help2!$D:$D,Help2!N:N)</f>
        <v>7364.5403289926016</v>
      </c>
      <c r="S400" s="979">
        <f>_xlfn.XLOOKUP($D400,Help2!$D:$D,Help2!O:O)</f>
        <v>7225.8916993832681</v>
      </c>
      <c r="T400" s="979">
        <f>_xlfn.XLOOKUP($D400,Help2!$D:$D,Help2!P:P)</f>
        <v>550</v>
      </c>
      <c r="U400" s="979">
        <f>_xlfn.XLOOKUP($D400,Help2!$D:$D,Help2!Q:Q)</f>
        <v>175</v>
      </c>
      <c r="V400" s="979">
        <f>_xlfn.XLOOKUP($D400,Help2!$D:$D,Help2!R:R)</f>
        <v>60</v>
      </c>
      <c r="W400" s="979">
        <f>_xlfn.XLOOKUP($D400,Help2!$D:$D,Help2!S:S)</f>
        <v>22000</v>
      </c>
      <c r="Y400" s="979">
        <f>_xlfn.XLOOKUP($D400,Help2!$D:$D,Help2!V:V)</f>
        <v>7254</v>
      </c>
      <c r="Z400" s="979">
        <f>_xlfn.XLOOKUP($D400,Help2!$D:$D,Help2!W:W)</f>
        <v>3680</v>
      </c>
      <c r="AA400" s="979">
        <f>_xlfn.XLOOKUP($D400,Help2!$D:$D,Help2!X:X)</f>
        <v>0</v>
      </c>
      <c r="AB400" s="979">
        <f>_xlfn.XLOOKUP($D400,Help2!$D:$D,Help2!Y:Y)</f>
        <v>5888</v>
      </c>
      <c r="AC400" s="979">
        <f>_xlfn.XLOOKUP($D400,Help2!$D:$D,Help2!Z:Z)</f>
        <v>790</v>
      </c>
      <c r="AD400" s="979">
        <f>_xlfn.XLOOKUP($D400,Help2!$D:$D,Help2!AA:AA)</f>
        <v>1184.5902011999999</v>
      </c>
      <c r="AE400" s="979">
        <f>_xlfn.XLOOKUP($D400,Help2!$D:$D,Help2!AB:AB)</f>
        <v>400</v>
      </c>
      <c r="AF400" s="979">
        <f>_xlfn.XLOOKUP($D400,Help2!$D:$D,Help2!AC:AC)</f>
        <v>445</v>
      </c>
      <c r="AG400" s="979">
        <f>_xlfn.XLOOKUP($D400,Help2!$D:$D,Help2!AD:AD)</f>
        <v>405</v>
      </c>
      <c r="AH400" s="979">
        <f>_xlfn.XLOOKUP($D400,Help2!$D:$D,Help2!AE:AE)</f>
        <v>809.099999999999</v>
      </c>
      <c r="AI400" s="979">
        <f>_xlfn.XLOOKUP($D400,Help2!$D:$D,Help2!AF:AF)</f>
        <v>3344.2799999999997</v>
      </c>
      <c r="AJ400" s="979">
        <f>_xlfn.XLOOKUP($D400,Help2!$D:$D,Help2!AG:AG)</f>
        <v>367.52943181125374</v>
      </c>
      <c r="AK400" s="979">
        <f>_xlfn.XLOOKUP($D400,Help2!$D:$D,Help2!AH:AH)</f>
        <v>7973.9809032747462</v>
      </c>
      <c r="AL400" s="979">
        <f>_xlfn.XLOOKUP($D400,Help2!$D:$D,Help2!AI:AI)</f>
        <v>576</v>
      </c>
      <c r="AM400" s="979">
        <f>_xlfn.XLOOKUP($D400,Help2!$D:$D,Help2!AJ:AJ)</f>
        <v>0</v>
      </c>
      <c r="AN400" s="979">
        <f>_xlfn.XLOOKUP($D400,Help2!$D:$D,Help2!AK:AK)</f>
        <v>0</v>
      </c>
    </row>
    <row r="401" spans="1:40" x14ac:dyDescent="0.2">
      <c r="A401" s="1">
        <v>45325</v>
      </c>
      <c r="B401">
        <f t="shared" si="42"/>
        <v>2</v>
      </c>
      <c r="C401">
        <f t="shared" si="43"/>
        <v>2024</v>
      </c>
      <c r="D401" s="872" t="str">
        <f t="shared" si="40"/>
        <v>02´2024</v>
      </c>
      <c r="F401" s="2">
        <f t="shared" si="44"/>
        <v>24</v>
      </c>
      <c r="G401" s="3">
        <f t="shared" si="45"/>
        <v>3.6496350364963501E-2</v>
      </c>
      <c r="H401" s="5">
        <f t="shared" si="46"/>
        <v>1</v>
      </c>
      <c r="I401" s="979">
        <f>_xlfn.XLOOKUP($D401,Help2!$D:$D,Help2!H:H)</f>
        <v>17612</v>
      </c>
      <c r="J401" s="979">
        <f>_xlfn.XLOOKUP($D401,Help2!$D:$D,Help2!I:I)</f>
        <v>10934</v>
      </c>
      <c r="K401" s="979">
        <f>_xlfn.XLOOKUP($D401,Help2!$D:$D,Help2!J:J)</f>
        <v>2975</v>
      </c>
      <c r="L401" s="979">
        <f>_xlfn.XLOOKUP($D401,Help2!$D:$D,Help2!K:K)</f>
        <v>2913</v>
      </c>
      <c r="M401" s="979">
        <f>_xlfn.XLOOKUP($D401,Help2!$D:$D,Help2!L:L)</f>
        <v>7364.5403289926016</v>
      </c>
      <c r="N401" s="979">
        <f>_xlfn.XLOOKUP($D401,Help2!$D:$D,Help2!M:M)</f>
        <v>9338.1557876418919</v>
      </c>
      <c r="P401" s="979">
        <f>_xlfn.XLOOKUP($D401,Help2!$D:$D,Help2!F:F)</f>
        <v>657.6</v>
      </c>
      <c r="Q401" s="979">
        <f t="shared" si="41"/>
        <v>696</v>
      </c>
      <c r="R401" s="979">
        <f>_xlfn.XLOOKUP($D401,Help2!$D:$D,Help2!N:N)</f>
        <v>7364.5403289926016</v>
      </c>
      <c r="S401" s="979">
        <f>_xlfn.XLOOKUP($D401,Help2!$D:$D,Help2!O:O)</f>
        <v>7225.8916993832681</v>
      </c>
      <c r="T401" s="979">
        <f>_xlfn.XLOOKUP($D401,Help2!$D:$D,Help2!P:P)</f>
        <v>550</v>
      </c>
      <c r="U401" s="979">
        <f>_xlfn.XLOOKUP($D401,Help2!$D:$D,Help2!Q:Q)</f>
        <v>175</v>
      </c>
      <c r="V401" s="979">
        <f>_xlfn.XLOOKUP($D401,Help2!$D:$D,Help2!R:R)</f>
        <v>60</v>
      </c>
      <c r="W401" s="979">
        <f>_xlfn.XLOOKUP($D401,Help2!$D:$D,Help2!S:S)</f>
        <v>22000</v>
      </c>
      <c r="Y401" s="979">
        <f>_xlfn.XLOOKUP($D401,Help2!$D:$D,Help2!V:V)</f>
        <v>7254</v>
      </c>
      <c r="Z401" s="979">
        <f>_xlfn.XLOOKUP($D401,Help2!$D:$D,Help2!W:W)</f>
        <v>3680</v>
      </c>
      <c r="AA401" s="979">
        <f>_xlfn.XLOOKUP($D401,Help2!$D:$D,Help2!X:X)</f>
        <v>0</v>
      </c>
      <c r="AB401" s="979">
        <f>_xlfn.XLOOKUP($D401,Help2!$D:$D,Help2!Y:Y)</f>
        <v>5888</v>
      </c>
      <c r="AC401" s="979">
        <f>_xlfn.XLOOKUP($D401,Help2!$D:$D,Help2!Z:Z)</f>
        <v>790</v>
      </c>
      <c r="AD401" s="979">
        <f>_xlfn.XLOOKUP($D401,Help2!$D:$D,Help2!AA:AA)</f>
        <v>1184.5902011999999</v>
      </c>
      <c r="AE401" s="979">
        <f>_xlfn.XLOOKUP($D401,Help2!$D:$D,Help2!AB:AB)</f>
        <v>400</v>
      </c>
      <c r="AF401" s="979">
        <f>_xlfn.XLOOKUP($D401,Help2!$D:$D,Help2!AC:AC)</f>
        <v>445</v>
      </c>
      <c r="AG401" s="979">
        <f>_xlfn.XLOOKUP($D401,Help2!$D:$D,Help2!AD:AD)</f>
        <v>405</v>
      </c>
      <c r="AH401" s="979">
        <f>_xlfn.XLOOKUP($D401,Help2!$D:$D,Help2!AE:AE)</f>
        <v>809.099999999999</v>
      </c>
      <c r="AI401" s="979">
        <f>_xlfn.XLOOKUP($D401,Help2!$D:$D,Help2!AF:AF)</f>
        <v>3344.2799999999997</v>
      </c>
      <c r="AJ401" s="979">
        <f>_xlfn.XLOOKUP($D401,Help2!$D:$D,Help2!AG:AG)</f>
        <v>367.52943181125374</v>
      </c>
      <c r="AK401" s="979">
        <f>_xlfn.XLOOKUP($D401,Help2!$D:$D,Help2!AH:AH)</f>
        <v>7973.9809032747462</v>
      </c>
      <c r="AL401" s="979">
        <f>_xlfn.XLOOKUP($D401,Help2!$D:$D,Help2!AI:AI)</f>
        <v>576</v>
      </c>
      <c r="AM401" s="979">
        <f>_xlfn.XLOOKUP($D401,Help2!$D:$D,Help2!AJ:AJ)</f>
        <v>0</v>
      </c>
      <c r="AN401" s="979">
        <f>_xlfn.XLOOKUP($D401,Help2!$D:$D,Help2!AK:AK)</f>
        <v>0</v>
      </c>
    </row>
    <row r="402" spans="1:40" x14ac:dyDescent="0.2">
      <c r="A402" s="1">
        <v>45326</v>
      </c>
      <c r="B402">
        <f t="shared" si="42"/>
        <v>2</v>
      </c>
      <c r="C402">
        <f t="shared" si="43"/>
        <v>2024</v>
      </c>
      <c r="D402" s="872" t="str">
        <f t="shared" ref="D402:D465" si="47">CONCATENATE(TEXT(A402,"MM"),"´",TEXT(A402,"JJJJ"))</f>
        <v>02´2024</v>
      </c>
      <c r="F402" s="2">
        <f t="shared" si="44"/>
        <v>24</v>
      </c>
      <c r="G402" s="3">
        <f t="shared" si="45"/>
        <v>3.6496350364963501E-2</v>
      </c>
      <c r="H402" s="5">
        <f t="shared" si="46"/>
        <v>1</v>
      </c>
      <c r="I402" s="979">
        <f>_xlfn.XLOOKUP($D402,Help2!$D:$D,Help2!H:H)</f>
        <v>17612</v>
      </c>
      <c r="J402" s="979">
        <f>_xlfn.XLOOKUP($D402,Help2!$D:$D,Help2!I:I)</f>
        <v>10934</v>
      </c>
      <c r="K402" s="979">
        <f>_xlfn.XLOOKUP($D402,Help2!$D:$D,Help2!J:J)</f>
        <v>2975</v>
      </c>
      <c r="L402" s="979">
        <f>_xlfn.XLOOKUP($D402,Help2!$D:$D,Help2!K:K)</f>
        <v>2913</v>
      </c>
      <c r="M402" s="979">
        <f>_xlfn.XLOOKUP($D402,Help2!$D:$D,Help2!L:L)</f>
        <v>7364.5403289926016</v>
      </c>
      <c r="N402" s="979">
        <f>_xlfn.XLOOKUP($D402,Help2!$D:$D,Help2!M:M)</f>
        <v>9338.1557876418919</v>
      </c>
      <c r="P402" s="979">
        <f>_xlfn.XLOOKUP($D402,Help2!$D:$D,Help2!F:F)</f>
        <v>657.6</v>
      </c>
      <c r="Q402" s="979">
        <f t="shared" si="41"/>
        <v>696</v>
      </c>
      <c r="R402" s="979">
        <f>_xlfn.XLOOKUP($D402,Help2!$D:$D,Help2!N:N)</f>
        <v>7364.5403289926016</v>
      </c>
      <c r="S402" s="979">
        <f>_xlfn.XLOOKUP($D402,Help2!$D:$D,Help2!O:O)</f>
        <v>7225.8916993832681</v>
      </c>
      <c r="T402" s="979">
        <f>_xlfn.XLOOKUP($D402,Help2!$D:$D,Help2!P:P)</f>
        <v>550</v>
      </c>
      <c r="U402" s="979">
        <f>_xlfn.XLOOKUP($D402,Help2!$D:$D,Help2!Q:Q)</f>
        <v>175</v>
      </c>
      <c r="V402" s="979">
        <f>_xlfn.XLOOKUP($D402,Help2!$D:$D,Help2!R:R)</f>
        <v>60</v>
      </c>
      <c r="W402" s="979">
        <f>_xlfn.XLOOKUP($D402,Help2!$D:$D,Help2!S:S)</f>
        <v>22000</v>
      </c>
      <c r="Y402" s="979">
        <f>_xlfn.XLOOKUP($D402,Help2!$D:$D,Help2!V:V)</f>
        <v>7254</v>
      </c>
      <c r="Z402" s="979">
        <f>_xlfn.XLOOKUP($D402,Help2!$D:$D,Help2!W:W)</f>
        <v>3680</v>
      </c>
      <c r="AA402" s="979">
        <f>_xlfn.XLOOKUP($D402,Help2!$D:$D,Help2!X:X)</f>
        <v>0</v>
      </c>
      <c r="AB402" s="979">
        <f>_xlfn.XLOOKUP($D402,Help2!$D:$D,Help2!Y:Y)</f>
        <v>5888</v>
      </c>
      <c r="AC402" s="979">
        <f>_xlfn.XLOOKUP($D402,Help2!$D:$D,Help2!Z:Z)</f>
        <v>790</v>
      </c>
      <c r="AD402" s="979">
        <f>_xlfn.XLOOKUP($D402,Help2!$D:$D,Help2!AA:AA)</f>
        <v>1184.5902011999999</v>
      </c>
      <c r="AE402" s="979">
        <f>_xlfn.XLOOKUP($D402,Help2!$D:$D,Help2!AB:AB)</f>
        <v>400</v>
      </c>
      <c r="AF402" s="979">
        <f>_xlfn.XLOOKUP($D402,Help2!$D:$D,Help2!AC:AC)</f>
        <v>445</v>
      </c>
      <c r="AG402" s="979">
        <f>_xlfn.XLOOKUP($D402,Help2!$D:$D,Help2!AD:AD)</f>
        <v>405</v>
      </c>
      <c r="AH402" s="979">
        <f>_xlfn.XLOOKUP($D402,Help2!$D:$D,Help2!AE:AE)</f>
        <v>809.099999999999</v>
      </c>
      <c r="AI402" s="979">
        <f>_xlfn.XLOOKUP($D402,Help2!$D:$D,Help2!AF:AF)</f>
        <v>3344.2799999999997</v>
      </c>
      <c r="AJ402" s="979">
        <f>_xlfn.XLOOKUP($D402,Help2!$D:$D,Help2!AG:AG)</f>
        <v>367.52943181125374</v>
      </c>
      <c r="AK402" s="979">
        <f>_xlfn.XLOOKUP($D402,Help2!$D:$D,Help2!AH:AH)</f>
        <v>7973.9809032747462</v>
      </c>
      <c r="AL402" s="979">
        <f>_xlfn.XLOOKUP($D402,Help2!$D:$D,Help2!AI:AI)</f>
        <v>576</v>
      </c>
      <c r="AM402" s="979">
        <f>_xlfn.XLOOKUP($D402,Help2!$D:$D,Help2!AJ:AJ)</f>
        <v>0</v>
      </c>
      <c r="AN402" s="979">
        <f>_xlfn.XLOOKUP($D402,Help2!$D:$D,Help2!AK:AK)</f>
        <v>0</v>
      </c>
    </row>
    <row r="403" spans="1:40" x14ac:dyDescent="0.2">
      <c r="A403" s="1">
        <v>45327</v>
      </c>
      <c r="B403">
        <f t="shared" si="42"/>
        <v>2</v>
      </c>
      <c r="C403">
        <f t="shared" si="43"/>
        <v>2024</v>
      </c>
      <c r="D403" s="872" t="str">
        <f t="shared" si="47"/>
        <v>02´2024</v>
      </c>
      <c r="F403" s="2">
        <f t="shared" si="44"/>
        <v>24</v>
      </c>
      <c r="G403" s="3">
        <f t="shared" si="45"/>
        <v>3.6496350364963501E-2</v>
      </c>
      <c r="H403" s="5">
        <f t="shared" si="46"/>
        <v>1</v>
      </c>
      <c r="I403" s="979">
        <f>_xlfn.XLOOKUP($D403,Help2!$D:$D,Help2!H:H)</f>
        <v>17612</v>
      </c>
      <c r="J403" s="979">
        <f>_xlfn.XLOOKUP($D403,Help2!$D:$D,Help2!I:I)</f>
        <v>10934</v>
      </c>
      <c r="K403" s="979">
        <f>_xlfn.XLOOKUP($D403,Help2!$D:$D,Help2!J:J)</f>
        <v>2975</v>
      </c>
      <c r="L403" s="979">
        <f>_xlfn.XLOOKUP($D403,Help2!$D:$D,Help2!K:K)</f>
        <v>2913</v>
      </c>
      <c r="M403" s="979">
        <f>_xlfn.XLOOKUP($D403,Help2!$D:$D,Help2!L:L)</f>
        <v>7364.5403289926016</v>
      </c>
      <c r="N403" s="979">
        <f>_xlfn.XLOOKUP($D403,Help2!$D:$D,Help2!M:M)</f>
        <v>9338.1557876418919</v>
      </c>
      <c r="P403" s="979">
        <f>_xlfn.XLOOKUP($D403,Help2!$D:$D,Help2!F:F)</f>
        <v>657.6</v>
      </c>
      <c r="Q403" s="979">
        <f t="shared" si="41"/>
        <v>696</v>
      </c>
      <c r="R403" s="979">
        <f>_xlfn.XLOOKUP($D403,Help2!$D:$D,Help2!N:N)</f>
        <v>7364.5403289926016</v>
      </c>
      <c r="S403" s="979">
        <f>_xlfn.XLOOKUP($D403,Help2!$D:$D,Help2!O:O)</f>
        <v>7225.8916993832681</v>
      </c>
      <c r="T403" s="979">
        <f>_xlfn.XLOOKUP($D403,Help2!$D:$D,Help2!P:P)</f>
        <v>550</v>
      </c>
      <c r="U403" s="979">
        <f>_xlfn.XLOOKUP($D403,Help2!$D:$D,Help2!Q:Q)</f>
        <v>175</v>
      </c>
      <c r="V403" s="979">
        <f>_xlfn.XLOOKUP($D403,Help2!$D:$D,Help2!R:R)</f>
        <v>60</v>
      </c>
      <c r="W403" s="979">
        <f>_xlfn.XLOOKUP($D403,Help2!$D:$D,Help2!S:S)</f>
        <v>22000</v>
      </c>
      <c r="Y403" s="979">
        <f>_xlfn.XLOOKUP($D403,Help2!$D:$D,Help2!V:V)</f>
        <v>7254</v>
      </c>
      <c r="Z403" s="979">
        <f>_xlfn.XLOOKUP($D403,Help2!$D:$D,Help2!W:W)</f>
        <v>3680</v>
      </c>
      <c r="AA403" s="979">
        <f>_xlfn.XLOOKUP($D403,Help2!$D:$D,Help2!X:X)</f>
        <v>0</v>
      </c>
      <c r="AB403" s="979">
        <f>_xlfn.XLOOKUP($D403,Help2!$D:$D,Help2!Y:Y)</f>
        <v>5888</v>
      </c>
      <c r="AC403" s="979">
        <f>_xlfn.XLOOKUP($D403,Help2!$D:$D,Help2!Z:Z)</f>
        <v>790</v>
      </c>
      <c r="AD403" s="979">
        <f>_xlfn.XLOOKUP($D403,Help2!$D:$D,Help2!AA:AA)</f>
        <v>1184.5902011999999</v>
      </c>
      <c r="AE403" s="979">
        <f>_xlfn.XLOOKUP($D403,Help2!$D:$D,Help2!AB:AB)</f>
        <v>400</v>
      </c>
      <c r="AF403" s="979">
        <f>_xlfn.XLOOKUP($D403,Help2!$D:$D,Help2!AC:AC)</f>
        <v>445</v>
      </c>
      <c r="AG403" s="979">
        <f>_xlfn.XLOOKUP($D403,Help2!$D:$D,Help2!AD:AD)</f>
        <v>405</v>
      </c>
      <c r="AH403" s="979">
        <f>_xlfn.XLOOKUP($D403,Help2!$D:$D,Help2!AE:AE)</f>
        <v>809.099999999999</v>
      </c>
      <c r="AI403" s="979">
        <f>_xlfn.XLOOKUP($D403,Help2!$D:$D,Help2!AF:AF)</f>
        <v>3344.2799999999997</v>
      </c>
      <c r="AJ403" s="979">
        <f>_xlfn.XLOOKUP($D403,Help2!$D:$D,Help2!AG:AG)</f>
        <v>367.52943181125374</v>
      </c>
      <c r="AK403" s="979">
        <f>_xlfn.XLOOKUP($D403,Help2!$D:$D,Help2!AH:AH)</f>
        <v>7973.9809032747462</v>
      </c>
      <c r="AL403" s="979">
        <f>_xlfn.XLOOKUP($D403,Help2!$D:$D,Help2!AI:AI)</f>
        <v>576</v>
      </c>
      <c r="AM403" s="979">
        <f>_xlfn.XLOOKUP($D403,Help2!$D:$D,Help2!AJ:AJ)</f>
        <v>0</v>
      </c>
      <c r="AN403" s="979">
        <f>_xlfn.XLOOKUP($D403,Help2!$D:$D,Help2!AK:AK)</f>
        <v>0</v>
      </c>
    </row>
    <row r="404" spans="1:40" x14ac:dyDescent="0.2">
      <c r="A404" s="1">
        <v>45328</v>
      </c>
      <c r="B404">
        <f t="shared" si="42"/>
        <v>2</v>
      </c>
      <c r="C404">
        <f t="shared" si="43"/>
        <v>2024</v>
      </c>
      <c r="D404" s="872" t="str">
        <f t="shared" si="47"/>
        <v>02´2024</v>
      </c>
      <c r="F404" s="2">
        <f t="shared" si="44"/>
        <v>24</v>
      </c>
      <c r="G404" s="3">
        <f t="shared" si="45"/>
        <v>3.6496350364963501E-2</v>
      </c>
      <c r="H404" s="5">
        <f t="shared" si="46"/>
        <v>1</v>
      </c>
      <c r="I404" s="979">
        <f>_xlfn.XLOOKUP($D404,Help2!$D:$D,Help2!H:H)</f>
        <v>17612</v>
      </c>
      <c r="J404" s="979">
        <f>_xlfn.XLOOKUP($D404,Help2!$D:$D,Help2!I:I)</f>
        <v>10934</v>
      </c>
      <c r="K404" s="979">
        <f>_xlfn.XLOOKUP($D404,Help2!$D:$D,Help2!J:J)</f>
        <v>2975</v>
      </c>
      <c r="L404" s="979">
        <f>_xlfn.XLOOKUP($D404,Help2!$D:$D,Help2!K:K)</f>
        <v>2913</v>
      </c>
      <c r="M404" s="979">
        <f>_xlfn.XLOOKUP($D404,Help2!$D:$D,Help2!L:L)</f>
        <v>7364.5403289926016</v>
      </c>
      <c r="N404" s="979">
        <f>_xlfn.XLOOKUP($D404,Help2!$D:$D,Help2!M:M)</f>
        <v>9338.1557876418919</v>
      </c>
      <c r="P404" s="979">
        <f>_xlfn.XLOOKUP($D404,Help2!$D:$D,Help2!F:F)</f>
        <v>657.6</v>
      </c>
      <c r="Q404" s="979">
        <f t="shared" si="41"/>
        <v>696</v>
      </c>
      <c r="R404" s="979">
        <f>_xlfn.XLOOKUP($D404,Help2!$D:$D,Help2!N:N)</f>
        <v>7364.5403289926016</v>
      </c>
      <c r="S404" s="979">
        <f>_xlfn.XLOOKUP($D404,Help2!$D:$D,Help2!O:O)</f>
        <v>7225.8916993832681</v>
      </c>
      <c r="T404" s="979">
        <f>_xlfn.XLOOKUP($D404,Help2!$D:$D,Help2!P:P)</f>
        <v>550</v>
      </c>
      <c r="U404" s="979">
        <f>_xlfn.XLOOKUP($D404,Help2!$D:$D,Help2!Q:Q)</f>
        <v>175</v>
      </c>
      <c r="V404" s="979">
        <f>_xlfn.XLOOKUP($D404,Help2!$D:$D,Help2!R:R)</f>
        <v>60</v>
      </c>
      <c r="W404" s="979">
        <f>_xlfn.XLOOKUP($D404,Help2!$D:$D,Help2!S:S)</f>
        <v>22000</v>
      </c>
      <c r="Y404" s="979">
        <f>_xlfn.XLOOKUP($D404,Help2!$D:$D,Help2!V:V)</f>
        <v>7254</v>
      </c>
      <c r="Z404" s="979">
        <f>_xlfn.XLOOKUP($D404,Help2!$D:$D,Help2!W:W)</f>
        <v>3680</v>
      </c>
      <c r="AA404" s="979">
        <f>_xlfn.XLOOKUP($D404,Help2!$D:$D,Help2!X:X)</f>
        <v>0</v>
      </c>
      <c r="AB404" s="979">
        <f>_xlfn.XLOOKUP($D404,Help2!$D:$D,Help2!Y:Y)</f>
        <v>5888</v>
      </c>
      <c r="AC404" s="979">
        <f>_xlfn.XLOOKUP($D404,Help2!$D:$D,Help2!Z:Z)</f>
        <v>790</v>
      </c>
      <c r="AD404" s="979">
        <f>_xlfn.XLOOKUP($D404,Help2!$D:$D,Help2!AA:AA)</f>
        <v>1184.5902011999999</v>
      </c>
      <c r="AE404" s="979">
        <f>_xlfn.XLOOKUP($D404,Help2!$D:$D,Help2!AB:AB)</f>
        <v>400</v>
      </c>
      <c r="AF404" s="979">
        <f>_xlfn.XLOOKUP($D404,Help2!$D:$D,Help2!AC:AC)</f>
        <v>445</v>
      </c>
      <c r="AG404" s="979">
        <f>_xlfn.XLOOKUP($D404,Help2!$D:$D,Help2!AD:AD)</f>
        <v>405</v>
      </c>
      <c r="AH404" s="979">
        <f>_xlfn.XLOOKUP($D404,Help2!$D:$D,Help2!AE:AE)</f>
        <v>809.099999999999</v>
      </c>
      <c r="AI404" s="979">
        <f>_xlfn.XLOOKUP($D404,Help2!$D:$D,Help2!AF:AF)</f>
        <v>3344.2799999999997</v>
      </c>
      <c r="AJ404" s="979">
        <f>_xlfn.XLOOKUP($D404,Help2!$D:$D,Help2!AG:AG)</f>
        <v>367.52943181125374</v>
      </c>
      <c r="AK404" s="979">
        <f>_xlfn.XLOOKUP($D404,Help2!$D:$D,Help2!AH:AH)</f>
        <v>7973.9809032747462</v>
      </c>
      <c r="AL404" s="979">
        <f>_xlfn.XLOOKUP($D404,Help2!$D:$D,Help2!AI:AI)</f>
        <v>576</v>
      </c>
      <c r="AM404" s="979">
        <f>_xlfn.XLOOKUP($D404,Help2!$D:$D,Help2!AJ:AJ)</f>
        <v>0</v>
      </c>
      <c r="AN404" s="979">
        <f>_xlfn.XLOOKUP($D404,Help2!$D:$D,Help2!AK:AK)</f>
        <v>0</v>
      </c>
    </row>
    <row r="405" spans="1:40" x14ac:dyDescent="0.2">
      <c r="A405" s="1">
        <v>45329</v>
      </c>
      <c r="B405">
        <f t="shared" si="42"/>
        <v>2</v>
      </c>
      <c r="C405">
        <f t="shared" si="43"/>
        <v>2024</v>
      </c>
      <c r="D405" s="872" t="str">
        <f t="shared" si="47"/>
        <v>02´2024</v>
      </c>
      <c r="F405" s="2">
        <f t="shared" si="44"/>
        <v>24</v>
      </c>
      <c r="G405" s="3">
        <f t="shared" si="45"/>
        <v>3.6496350364963501E-2</v>
      </c>
      <c r="H405" s="5">
        <f t="shared" si="46"/>
        <v>1</v>
      </c>
      <c r="I405" s="979">
        <f>_xlfn.XLOOKUP($D405,Help2!$D:$D,Help2!H:H)</f>
        <v>17612</v>
      </c>
      <c r="J405" s="979">
        <f>_xlfn.XLOOKUP($D405,Help2!$D:$D,Help2!I:I)</f>
        <v>10934</v>
      </c>
      <c r="K405" s="979">
        <f>_xlfn.XLOOKUP($D405,Help2!$D:$D,Help2!J:J)</f>
        <v>2975</v>
      </c>
      <c r="L405" s="979">
        <f>_xlfn.XLOOKUP($D405,Help2!$D:$D,Help2!K:K)</f>
        <v>2913</v>
      </c>
      <c r="M405" s="979">
        <f>_xlfn.XLOOKUP($D405,Help2!$D:$D,Help2!L:L)</f>
        <v>7364.5403289926016</v>
      </c>
      <c r="N405" s="979">
        <f>_xlfn.XLOOKUP($D405,Help2!$D:$D,Help2!M:M)</f>
        <v>9338.1557876418919</v>
      </c>
      <c r="P405" s="979">
        <f>_xlfn.XLOOKUP($D405,Help2!$D:$D,Help2!F:F)</f>
        <v>657.6</v>
      </c>
      <c r="Q405" s="979">
        <f t="shared" ref="Q405:Q468" si="48">(EOMONTH(A405,0)-EOMONTH(A405,-1))*24</f>
        <v>696</v>
      </c>
      <c r="R405" s="979">
        <f>_xlfn.XLOOKUP($D405,Help2!$D:$D,Help2!N:N)</f>
        <v>7364.5403289926016</v>
      </c>
      <c r="S405" s="979">
        <f>_xlfn.XLOOKUP($D405,Help2!$D:$D,Help2!O:O)</f>
        <v>7225.8916993832681</v>
      </c>
      <c r="T405" s="979">
        <f>_xlfn.XLOOKUP($D405,Help2!$D:$D,Help2!P:P)</f>
        <v>550</v>
      </c>
      <c r="U405" s="979">
        <f>_xlfn.XLOOKUP($D405,Help2!$D:$D,Help2!Q:Q)</f>
        <v>175</v>
      </c>
      <c r="V405" s="979">
        <f>_xlfn.XLOOKUP($D405,Help2!$D:$D,Help2!R:R)</f>
        <v>60</v>
      </c>
      <c r="W405" s="979">
        <f>_xlfn.XLOOKUP($D405,Help2!$D:$D,Help2!S:S)</f>
        <v>22000</v>
      </c>
      <c r="Y405" s="979">
        <f>_xlfn.XLOOKUP($D405,Help2!$D:$D,Help2!V:V)</f>
        <v>7254</v>
      </c>
      <c r="Z405" s="979">
        <f>_xlfn.XLOOKUP($D405,Help2!$D:$D,Help2!W:W)</f>
        <v>3680</v>
      </c>
      <c r="AA405" s="979">
        <f>_xlfn.XLOOKUP($D405,Help2!$D:$D,Help2!X:X)</f>
        <v>0</v>
      </c>
      <c r="AB405" s="979">
        <f>_xlfn.XLOOKUP($D405,Help2!$D:$D,Help2!Y:Y)</f>
        <v>5888</v>
      </c>
      <c r="AC405" s="979">
        <f>_xlfn.XLOOKUP($D405,Help2!$D:$D,Help2!Z:Z)</f>
        <v>790</v>
      </c>
      <c r="AD405" s="979">
        <f>_xlfn.XLOOKUP($D405,Help2!$D:$D,Help2!AA:AA)</f>
        <v>1184.5902011999999</v>
      </c>
      <c r="AE405" s="979">
        <f>_xlfn.XLOOKUP($D405,Help2!$D:$D,Help2!AB:AB)</f>
        <v>400</v>
      </c>
      <c r="AF405" s="979">
        <f>_xlfn.XLOOKUP($D405,Help2!$D:$D,Help2!AC:AC)</f>
        <v>445</v>
      </c>
      <c r="AG405" s="979">
        <f>_xlfn.XLOOKUP($D405,Help2!$D:$D,Help2!AD:AD)</f>
        <v>405</v>
      </c>
      <c r="AH405" s="979">
        <f>_xlfn.XLOOKUP($D405,Help2!$D:$D,Help2!AE:AE)</f>
        <v>809.099999999999</v>
      </c>
      <c r="AI405" s="979">
        <f>_xlfn.XLOOKUP($D405,Help2!$D:$D,Help2!AF:AF)</f>
        <v>3344.2799999999997</v>
      </c>
      <c r="AJ405" s="979">
        <f>_xlfn.XLOOKUP($D405,Help2!$D:$D,Help2!AG:AG)</f>
        <v>367.52943181125374</v>
      </c>
      <c r="AK405" s="979">
        <f>_xlfn.XLOOKUP($D405,Help2!$D:$D,Help2!AH:AH)</f>
        <v>7973.9809032747462</v>
      </c>
      <c r="AL405" s="979">
        <f>_xlfn.XLOOKUP($D405,Help2!$D:$D,Help2!AI:AI)</f>
        <v>576</v>
      </c>
      <c r="AM405" s="979">
        <f>_xlfn.XLOOKUP($D405,Help2!$D:$D,Help2!AJ:AJ)</f>
        <v>0</v>
      </c>
      <c r="AN405" s="979">
        <f>_xlfn.XLOOKUP($D405,Help2!$D:$D,Help2!AK:AK)</f>
        <v>0</v>
      </c>
    </row>
    <row r="406" spans="1:40" x14ac:dyDescent="0.2">
      <c r="A406" s="1">
        <v>45330</v>
      </c>
      <c r="B406">
        <f t="shared" si="42"/>
        <v>2</v>
      </c>
      <c r="C406">
        <f t="shared" si="43"/>
        <v>2024</v>
      </c>
      <c r="D406" s="872" t="str">
        <f t="shared" si="47"/>
        <v>02´2024</v>
      </c>
      <c r="F406" s="2">
        <f t="shared" si="44"/>
        <v>24</v>
      </c>
      <c r="G406" s="3">
        <f t="shared" si="45"/>
        <v>3.6496350364963501E-2</v>
      </c>
      <c r="H406" s="5">
        <f t="shared" si="46"/>
        <v>1</v>
      </c>
      <c r="I406" s="979">
        <f>_xlfn.XLOOKUP($D406,Help2!$D:$D,Help2!H:H)</f>
        <v>17612</v>
      </c>
      <c r="J406" s="979">
        <f>_xlfn.XLOOKUP($D406,Help2!$D:$D,Help2!I:I)</f>
        <v>10934</v>
      </c>
      <c r="K406" s="979">
        <f>_xlfn.XLOOKUP($D406,Help2!$D:$D,Help2!J:J)</f>
        <v>2975</v>
      </c>
      <c r="L406" s="979">
        <f>_xlfn.XLOOKUP($D406,Help2!$D:$D,Help2!K:K)</f>
        <v>2913</v>
      </c>
      <c r="M406" s="979">
        <f>_xlfn.XLOOKUP($D406,Help2!$D:$D,Help2!L:L)</f>
        <v>7364.5403289926016</v>
      </c>
      <c r="N406" s="979">
        <f>_xlfn.XLOOKUP($D406,Help2!$D:$D,Help2!M:M)</f>
        <v>9338.1557876418919</v>
      </c>
      <c r="P406" s="979">
        <f>_xlfn.XLOOKUP($D406,Help2!$D:$D,Help2!F:F)</f>
        <v>657.6</v>
      </c>
      <c r="Q406" s="979">
        <f t="shared" si="48"/>
        <v>696</v>
      </c>
      <c r="R406" s="979">
        <f>_xlfn.XLOOKUP($D406,Help2!$D:$D,Help2!N:N)</f>
        <v>7364.5403289926016</v>
      </c>
      <c r="S406" s="979">
        <f>_xlfn.XLOOKUP($D406,Help2!$D:$D,Help2!O:O)</f>
        <v>7225.8916993832681</v>
      </c>
      <c r="T406" s="979">
        <f>_xlfn.XLOOKUP($D406,Help2!$D:$D,Help2!P:P)</f>
        <v>550</v>
      </c>
      <c r="U406" s="979">
        <f>_xlfn.XLOOKUP($D406,Help2!$D:$D,Help2!Q:Q)</f>
        <v>175</v>
      </c>
      <c r="V406" s="979">
        <f>_xlfn.XLOOKUP($D406,Help2!$D:$D,Help2!R:R)</f>
        <v>60</v>
      </c>
      <c r="W406" s="979">
        <f>_xlfn.XLOOKUP($D406,Help2!$D:$D,Help2!S:S)</f>
        <v>22000</v>
      </c>
      <c r="Y406" s="979">
        <f>_xlfn.XLOOKUP($D406,Help2!$D:$D,Help2!V:V)</f>
        <v>7254</v>
      </c>
      <c r="Z406" s="979">
        <f>_xlfn.XLOOKUP($D406,Help2!$D:$D,Help2!W:W)</f>
        <v>3680</v>
      </c>
      <c r="AA406" s="979">
        <f>_xlfn.XLOOKUP($D406,Help2!$D:$D,Help2!X:X)</f>
        <v>0</v>
      </c>
      <c r="AB406" s="979">
        <f>_xlfn.XLOOKUP($D406,Help2!$D:$D,Help2!Y:Y)</f>
        <v>5888</v>
      </c>
      <c r="AC406" s="979">
        <f>_xlfn.XLOOKUP($D406,Help2!$D:$D,Help2!Z:Z)</f>
        <v>790</v>
      </c>
      <c r="AD406" s="979">
        <f>_xlfn.XLOOKUP($D406,Help2!$D:$D,Help2!AA:AA)</f>
        <v>1184.5902011999999</v>
      </c>
      <c r="AE406" s="979">
        <f>_xlfn.XLOOKUP($D406,Help2!$D:$D,Help2!AB:AB)</f>
        <v>400</v>
      </c>
      <c r="AF406" s="979">
        <f>_xlfn.XLOOKUP($D406,Help2!$D:$D,Help2!AC:AC)</f>
        <v>445</v>
      </c>
      <c r="AG406" s="979">
        <f>_xlfn.XLOOKUP($D406,Help2!$D:$D,Help2!AD:AD)</f>
        <v>405</v>
      </c>
      <c r="AH406" s="979">
        <f>_xlfn.XLOOKUP($D406,Help2!$D:$D,Help2!AE:AE)</f>
        <v>809.099999999999</v>
      </c>
      <c r="AI406" s="979">
        <f>_xlfn.XLOOKUP($D406,Help2!$D:$D,Help2!AF:AF)</f>
        <v>3344.2799999999997</v>
      </c>
      <c r="AJ406" s="979">
        <f>_xlfn.XLOOKUP($D406,Help2!$D:$D,Help2!AG:AG)</f>
        <v>367.52943181125374</v>
      </c>
      <c r="AK406" s="979">
        <f>_xlfn.XLOOKUP($D406,Help2!$D:$D,Help2!AH:AH)</f>
        <v>7973.9809032747462</v>
      </c>
      <c r="AL406" s="979">
        <f>_xlfn.XLOOKUP($D406,Help2!$D:$D,Help2!AI:AI)</f>
        <v>576</v>
      </c>
      <c r="AM406" s="979">
        <f>_xlfn.XLOOKUP($D406,Help2!$D:$D,Help2!AJ:AJ)</f>
        <v>0</v>
      </c>
      <c r="AN406" s="979">
        <f>_xlfn.XLOOKUP($D406,Help2!$D:$D,Help2!AK:AK)</f>
        <v>0</v>
      </c>
    </row>
    <row r="407" spans="1:40" x14ac:dyDescent="0.2">
      <c r="A407" s="1">
        <v>45331</v>
      </c>
      <c r="B407">
        <f t="shared" si="42"/>
        <v>2</v>
      </c>
      <c r="C407">
        <f t="shared" si="43"/>
        <v>2024</v>
      </c>
      <c r="D407" s="872" t="str">
        <f t="shared" si="47"/>
        <v>02´2024</v>
      </c>
      <c r="F407" s="2">
        <f t="shared" si="44"/>
        <v>24</v>
      </c>
      <c r="G407" s="3">
        <f t="shared" si="45"/>
        <v>3.6496350364963501E-2</v>
      </c>
      <c r="H407" s="5">
        <f t="shared" si="46"/>
        <v>1</v>
      </c>
      <c r="I407" s="979">
        <f>_xlfn.XLOOKUP($D407,Help2!$D:$D,Help2!H:H)</f>
        <v>17612</v>
      </c>
      <c r="J407" s="979">
        <f>_xlfn.XLOOKUP($D407,Help2!$D:$D,Help2!I:I)</f>
        <v>10934</v>
      </c>
      <c r="K407" s="979">
        <f>_xlfn.XLOOKUP($D407,Help2!$D:$D,Help2!J:J)</f>
        <v>2975</v>
      </c>
      <c r="L407" s="979">
        <f>_xlfn.XLOOKUP($D407,Help2!$D:$D,Help2!K:K)</f>
        <v>2913</v>
      </c>
      <c r="M407" s="979">
        <f>_xlfn.XLOOKUP($D407,Help2!$D:$D,Help2!L:L)</f>
        <v>7364.5403289926016</v>
      </c>
      <c r="N407" s="979">
        <f>_xlfn.XLOOKUP($D407,Help2!$D:$D,Help2!M:M)</f>
        <v>9338.1557876418919</v>
      </c>
      <c r="P407" s="979">
        <f>_xlfn.XLOOKUP($D407,Help2!$D:$D,Help2!F:F)</f>
        <v>657.6</v>
      </c>
      <c r="Q407" s="979">
        <f t="shared" si="48"/>
        <v>696</v>
      </c>
      <c r="R407" s="979">
        <f>_xlfn.XLOOKUP($D407,Help2!$D:$D,Help2!N:N)</f>
        <v>7364.5403289926016</v>
      </c>
      <c r="S407" s="979">
        <f>_xlfn.XLOOKUP($D407,Help2!$D:$D,Help2!O:O)</f>
        <v>7225.8916993832681</v>
      </c>
      <c r="T407" s="979">
        <f>_xlfn.XLOOKUP($D407,Help2!$D:$D,Help2!P:P)</f>
        <v>550</v>
      </c>
      <c r="U407" s="979">
        <f>_xlfn.XLOOKUP($D407,Help2!$D:$D,Help2!Q:Q)</f>
        <v>175</v>
      </c>
      <c r="V407" s="979">
        <f>_xlfn.XLOOKUP($D407,Help2!$D:$D,Help2!R:R)</f>
        <v>60</v>
      </c>
      <c r="W407" s="979">
        <f>_xlfn.XLOOKUP($D407,Help2!$D:$D,Help2!S:S)</f>
        <v>22000</v>
      </c>
      <c r="Y407" s="979">
        <f>_xlfn.XLOOKUP($D407,Help2!$D:$D,Help2!V:V)</f>
        <v>7254</v>
      </c>
      <c r="Z407" s="979">
        <f>_xlfn.XLOOKUP($D407,Help2!$D:$D,Help2!W:W)</f>
        <v>3680</v>
      </c>
      <c r="AA407" s="979">
        <f>_xlfn.XLOOKUP($D407,Help2!$D:$D,Help2!X:X)</f>
        <v>0</v>
      </c>
      <c r="AB407" s="979">
        <f>_xlfn.XLOOKUP($D407,Help2!$D:$D,Help2!Y:Y)</f>
        <v>5888</v>
      </c>
      <c r="AC407" s="979">
        <f>_xlfn.XLOOKUP($D407,Help2!$D:$D,Help2!Z:Z)</f>
        <v>790</v>
      </c>
      <c r="AD407" s="979">
        <f>_xlfn.XLOOKUP($D407,Help2!$D:$D,Help2!AA:AA)</f>
        <v>1184.5902011999999</v>
      </c>
      <c r="AE407" s="979">
        <f>_xlfn.XLOOKUP($D407,Help2!$D:$D,Help2!AB:AB)</f>
        <v>400</v>
      </c>
      <c r="AF407" s="979">
        <f>_xlfn.XLOOKUP($D407,Help2!$D:$D,Help2!AC:AC)</f>
        <v>445</v>
      </c>
      <c r="AG407" s="979">
        <f>_xlfn.XLOOKUP($D407,Help2!$D:$D,Help2!AD:AD)</f>
        <v>405</v>
      </c>
      <c r="AH407" s="979">
        <f>_xlfn.XLOOKUP($D407,Help2!$D:$D,Help2!AE:AE)</f>
        <v>809.099999999999</v>
      </c>
      <c r="AI407" s="979">
        <f>_xlfn.XLOOKUP($D407,Help2!$D:$D,Help2!AF:AF)</f>
        <v>3344.2799999999997</v>
      </c>
      <c r="AJ407" s="979">
        <f>_xlfn.XLOOKUP($D407,Help2!$D:$D,Help2!AG:AG)</f>
        <v>367.52943181125374</v>
      </c>
      <c r="AK407" s="979">
        <f>_xlfn.XLOOKUP($D407,Help2!$D:$D,Help2!AH:AH)</f>
        <v>7973.9809032747462</v>
      </c>
      <c r="AL407" s="979">
        <f>_xlfn.XLOOKUP($D407,Help2!$D:$D,Help2!AI:AI)</f>
        <v>576</v>
      </c>
      <c r="AM407" s="979">
        <f>_xlfn.XLOOKUP($D407,Help2!$D:$D,Help2!AJ:AJ)</f>
        <v>0</v>
      </c>
      <c r="AN407" s="979">
        <f>_xlfn.XLOOKUP($D407,Help2!$D:$D,Help2!AK:AK)</f>
        <v>0</v>
      </c>
    </row>
    <row r="408" spans="1:40" x14ac:dyDescent="0.2">
      <c r="A408" s="1">
        <v>45332</v>
      </c>
      <c r="B408">
        <f t="shared" si="42"/>
        <v>2</v>
      </c>
      <c r="C408">
        <f t="shared" si="43"/>
        <v>2024</v>
      </c>
      <c r="D408" s="872" t="str">
        <f t="shared" si="47"/>
        <v>02´2024</v>
      </c>
      <c r="F408" s="2">
        <f t="shared" si="44"/>
        <v>24</v>
      </c>
      <c r="G408" s="3">
        <f t="shared" si="45"/>
        <v>3.6496350364963501E-2</v>
      </c>
      <c r="H408" s="5">
        <f t="shared" si="46"/>
        <v>1</v>
      </c>
      <c r="I408" s="979">
        <f>_xlfn.XLOOKUP($D408,Help2!$D:$D,Help2!H:H)</f>
        <v>17612</v>
      </c>
      <c r="J408" s="979">
        <f>_xlfn.XLOOKUP($D408,Help2!$D:$D,Help2!I:I)</f>
        <v>10934</v>
      </c>
      <c r="K408" s="979">
        <f>_xlfn.XLOOKUP($D408,Help2!$D:$D,Help2!J:J)</f>
        <v>2975</v>
      </c>
      <c r="L408" s="979">
        <f>_xlfn.XLOOKUP($D408,Help2!$D:$D,Help2!K:K)</f>
        <v>2913</v>
      </c>
      <c r="M408" s="979">
        <f>_xlfn.XLOOKUP($D408,Help2!$D:$D,Help2!L:L)</f>
        <v>7364.5403289926016</v>
      </c>
      <c r="N408" s="979">
        <f>_xlfn.XLOOKUP($D408,Help2!$D:$D,Help2!M:M)</f>
        <v>9338.1557876418919</v>
      </c>
      <c r="P408" s="979">
        <f>_xlfn.XLOOKUP($D408,Help2!$D:$D,Help2!F:F)</f>
        <v>657.6</v>
      </c>
      <c r="Q408" s="979">
        <f t="shared" si="48"/>
        <v>696</v>
      </c>
      <c r="R408" s="979">
        <f>_xlfn.XLOOKUP($D408,Help2!$D:$D,Help2!N:N)</f>
        <v>7364.5403289926016</v>
      </c>
      <c r="S408" s="979">
        <f>_xlfn.XLOOKUP($D408,Help2!$D:$D,Help2!O:O)</f>
        <v>7225.8916993832681</v>
      </c>
      <c r="T408" s="979">
        <f>_xlfn.XLOOKUP($D408,Help2!$D:$D,Help2!P:P)</f>
        <v>550</v>
      </c>
      <c r="U408" s="979">
        <f>_xlfn.XLOOKUP($D408,Help2!$D:$D,Help2!Q:Q)</f>
        <v>175</v>
      </c>
      <c r="V408" s="979">
        <f>_xlfn.XLOOKUP($D408,Help2!$D:$D,Help2!R:R)</f>
        <v>60</v>
      </c>
      <c r="W408" s="979">
        <f>_xlfn.XLOOKUP($D408,Help2!$D:$D,Help2!S:S)</f>
        <v>22000</v>
      </c>
      <c r="Y408" s="979">
        <f>_xlfn.XLOOKUP($D408,Help2!$D:$D,Help2!V:V)</f>
        <v>7254</v>
      </c>
      <c r="Z408" s="979">
        <f>_xlfn.XLOOKUP($D408,Help2!$D:$D,Help2!W:W)</f>
        <v>3680</v>
      </c>
      <c r="AA408" s="979">
        <f>_xlfn.XLOOKUP($D408,Help2!$D:$D,Help2!X:X)</f>
        <v>0</v>
      </c>
      <c r="AB408" s="979">
        <f>_xlfn.XLOOKUP($D408,Help2!$D:$D,Help2!Y:Y)</f>
        <v>5888</v>
      </c>
      <c r="AC408" s="979">
        <f>_xlfn.XLOOKUP($D408,Help2!$D:$D,Help2!Z:Z)</f>
        <v>790</v>
      </c>
      <c r="AD408" s="979">
        <f>_xlfn.XLOOKUP($D408,Help2!$D:$D,Help2!AA:AA)</f>
        <v>1184.5902011999999</v>
      </c>
      <c r="AE408" s="979">
        <f>_xlfn.XLOOKUP($D408,Help2!$D:$D,Help2!AB:AB)</f>
        <v>400</v>
      </c>
      <c r="AF408" s="979">
        <f>_xlfn.XLOOKUP($D408,Help2!$D:$D,Help2!AC:AC)</f>
        <v>445</v>
      </c>
      <c r="AG408" s="979">
        <f>_xlfn.XLOOKUP($D408,Help2!$D:$D,Help2!AD:AD)</f>
        <v>405</v>
      </c>
      <c r="AH408" s="979">
        <f>_xlfn.XLOOKUP($D408,Help2!$D:$D,Help2!AE:AE)</f>
        <v>809.099999999999</v>
      </c>
      <c r="AI408" s="979">
        <f>_xlfn.XLOOKUP($D408,Help2!$D:$D,Help2!AF:AF)</f>
        <v>3344.2799999999997</v>
      </c>
      <c r="AJ408" s="979">
        <f>_xlfn.XLOOKUP($D408,Help2!$D:$D,Help2!AG:AG)</f>
        <v>367.52943181125374</v>
      </c>
      <c r="AK408" s="979">
        <f>_xlfn.XLOOKUP($D408,Help2!$D:$D,Help2!AH:AH)</f>
        <v>7973.9809032747462</v>
      </c>
      <c r="AL408" s="979">
        <f>_xlfn.XLOOKUP($D408,Help2!$D:$D,Help2!AI:AI)</f>
        <v>576</v>
      </c>
      <c r="AM408" s="979">
        <f>_xlfn.XLOOKUP($D408,Help2!$D:$D,Help2!AJ:AJ)</f>
        <v>0</v>
      </c>
      <c r="AN408" s="979">
        <f>_xlfn.XLOOKUP($D408,Help2!$D:$D,Help2!AK:AK)</f>
        <v>0</v>
      </c>
    </row>
    <row r="409" spans="1:40" x14ac:dyDescent="0.2">
      <c r="A409" s="1">
        <v>45333</v>
      </c>
      <c r="B409">
        <f t="shared" si="42"/>
        <v>2</v>
      </c>
      <c r="C409">
        <f t="shared" si="43"/>
        <v>2024</v>
      </c>
      <c r="D409" s="872" t="str">
        <f t="shared" si="47"/>
        <v>02´2024</v>
      </c>
      <c r="F409" s="2">
        <f t="shared" si="44"/>
        <v>24</v>
      </c>
      <c r="G409" s="3">
        <f t="shared" si="45"/>
        <v>3.6496350364963501E-2</v>
      </c>
      <c r="H409" s="5">
        <f t="shared" si="46"/>
        <v>1</v>
      </c>
      <c r="I409" s="979">
        <f>_xlfn.XLOOKUP($D409,Help2!$D:$D,Help2!H:H)</f>
        <v>17612</v>
      </c>
      <c r="J409" s="979">
        <f>_xlfn.XLOOKUP($D409,Help2!$D:$D,Help2!I:I)</f>
        <v>10934</v>
      </c>
      <c r="K409" s="979">
        <f>_xlfn.XLOOKUP($D409,Help2!$D:$D,Help2!J:J)</f>
        <v>2975</v>
      </c>
      <c r="L409" s="979">
        <f>_xlfn.XLOOKUP($D409,Help2!$D:$D,Help2!K:K)</f>
        <v>2913</v>
      </c>
      <c r="M409" s="979">
        <f>_xlfn.XLOOKUP($D409,Help2!$D:$D,Help2!L:L)</f>
        <v>7364.5403289926016</v>
      </c>
      <c r="N409" s="979">
        <f>_xlfn.XLOOKUP($D409,Help2!$D:$D,Help2!M:M)</f>
        <v>9338.1557876418919</v>
      </c>
      <c r="P409" s="979">
        <f>_xlfn.XLOOKUP($D409,Help2!$D:$D,Help2!F:F)</f>
        <v>657.6</v>
      </c>
      <c r="Q409" s="979">
        <f t="shared" si="48"/>
        <v>696</v>
      </c>
      <c r="R409" s="979">
        <f>_xlfn.XLOOKUP($D409,Help2!$D:$D,Help2!N:N)</f>
        <v>7364.5403289926016</v>
      </c>
      <c r="S409" s="979">
        <f>_xlfn.XLOOKUP($D409,Help2!$D:$D,Help2!O:O)</f>
        <v>7225.8916993832681</v>
      </c>
      <c r="T409" s="979">
        <f>_xlfn.XLOOKUP($D409,Help2!$D:$D,Help2!P:P)</f>
        <v>550</v>
      </c>
      <c r="U409" s="979">
        <f>_xlfn.XLOOKUP($D409,Help2!$D:$D,Help2!Q:Q)</f>
        <v>175</v>
      </c>
      <c r="V409" s="979">
        <f>_xlfn.XLOOKUP($D409,Help2!$D:$D,Help2!R:R)</f>
        <v>60</v>
      </c>
      <c r="W409" s="979">
        <f>_xlfn.XLOOKUP($D409,Help2!$D:$D,Help2!S:S)</f>
        <v>22000</v>
      </c>
      <c r="Y409" s="979">
        <f>_xlfn.XLOOKUP($D409,Help2!$D:$D,Help2!V:V)</f>
        <v>7254</v>
      </c>
      <c r="Z409" s="979">
        <f>_xlfn.XLOOKUP($D409,Help2!$D:$D,Help2!W:W)</f>
        <v>3680</v>
      </c>
      <c r="AA409" s="979">
        <f>_xlfn.XLOOKUP($D409,Help2!$D:$D,Help2!X:X)</f>
        <v>0</v>
      </c>
      <c r="AB409" s="979">
        <f>_xlfn.XLOOKUP($D409,Help2!$D:$D,Help2!Y:Y)</f>
        <v>5888</v>
      </c>
      <c r="AC409" s="979">
        <f>_xlfn.XLOOKUP($D409,Help2!$D:$D,Help2!Z:Z)</f>
        <v>790</v>
      </c>
      <c r="AD409" s="979">
        <f>_xlfn.XLOOKUP($D409,Help2!$D:$D,Help2!AA:AA)</f>
        <v>1184.5902011999999</v>
      </c>
      <c r="AE409" s="979">
        <f>_xlfn.XLOOKUP($D409,Help2!$D:$D,Help2!AB:AB)</f>
        <v>400</v>
      </c>
      <c r="AF409" s="979">
        <f>_xlfn.XLOOKUP($D409,Help2!$D:$D,Help2!AC:AC)</f>
        <v>445</v>
      </c>
      <c r="AG409" s="979">
        <f>_xlfn.XLOOKUP($D409,Help2!$D:$D,Help2!AD:AD)</f>
        <v>405</v>
      </c>
      <c r="AH409" s="979">
        <f>_xlfn.XLOOKUP($D409,Help2!$D:$D,Help2!AE:AE)</f>
        <v>809.099999999999</v>
      </c>
      <c r="AI409" s="979">
        <f>_xlfn.XLOOKUP($D409,Help2!$D:$D,Help2!AF:AF)</f>
        <v>3344.2799999999997</v>
      </c>
      <c r="AJ409" s="979">
        <f>_xlfn.XLOOKUP($D409,Help2!$D:$D,Help2!AG:AG)</f>
        <v>367.52943181125374</v>
      </c>
      <c r="AK409" s="979">
        <f>_xlfn.XLOOKUP($D409,Help2!$D:$D,Help2!AH:AH)</f>
        <v>7973.9809032747462</v>
      </c>
      <c r="AL409" s="979">
        <f>_xlfn.XLOOKUP($D409,Help2!$D:$D,Help2!AI:AI)</f>
        <v>576</v>
      </c>
      <c r="AM409" s="979">
        <f>_xlfn.XLOOKUP($D409,Help2!$D:$D,Help2!AJ:AJ)</f>
        <v>0</v>
      </c>
      <c r="AN409" s="979">
        <f>_xlfn.XLOOKUP($D409,Help2!$D:$D,Help2!AK:AK)</f>
        <v>0</v>
      </c>
    </row>
    <row r="410" spans="1:40" x14ac:dyDescent="0.2">
      <c r="A410" s="1">
        <v>45334</v>
      </c>
      <c r="B410">
        <f t="shared" si="42"/>
        <v>2</v>
      </c>
      <c r="C410">
        <f t="shared" si="43"/>
        <v>2024</v>
      </c>
      <c r="D410" s="872" t="str">
        <f t="shared" si="47"/>
        <v>02´2024</v>
      </c>
      <c r="E410" s="867">
        <v>2</v>
      </c>
      <c r="F410" s="2">
        <f t="shared" si="44"/>
        <v>22</v>
      </c>
      <c r="G410" s="3">
        <f t="shared" si="45"/>
        <v>3.3454987834549879E-2</v>
      </c>
      <c r="H410" s="5">
        <f t="shared" si="46"/>
        <v>0.91666666666666663</v>
      </c>
      <c r="I410" s="979">
        <f>_xlfn.XLOOKUP($D410,Help2!$D:$D,Help2!H:H)</f>
        <v>17612</v>
      </c>
      <c r="J410" s="979">
        <f>_xlfn.XLOOKUP($D410,Help2!$D:$D,Help2!I:I)</f>
        <v>10934</v>
      </c>
      <c r="K410" s="979">
        <f>_xlfn.XLOOKUP($D410,Help2!$D:$D,Help2!J:J)</f>
        <v>2975</v>
      </c>
      <c r="L410" s="979">
        <f>_xlfn.XLOOKUP($D410,Help2!$D:$D,Help2!K:K)</f>
        <v>2913</v>
      </c>
      <c r="M410" s="979">
        <f>_xlfn.XLOOKUP($D410,Help2!$D:$D,Help2!L:L)</f>
        <v>7364.5403289926016</v>
      </c>
      <c r="N410" s="979">
        <f>_xlfn.XLOOKUP($D410,Help2!$D:$D,Help2!M:M)</f>
        <v>9338.1557876418919</v>
      </c>
      <c r="P410" s="979">
        <f>_xlfn.XLOOKUP($D410,Help2!$D:$D,Help2!F:F)</f>
        <v>657.6</v>
      </c>
      <c r="Q410" s="979">
        <f t="shared" si="48"/>
        <v>696</v>
      </c>
      <c r="R410" s="979">
        <f>_xlfn.XLOOKUP($D410,Help2!$D:$D,Help2!N:N)</f>
        <v>7364.5403289926016</v>
      </c>
      <c r="S410" s="979">
        <f>_xlfn.XLOOKUP($D410,Help2!$D:$D,Help2!O:O)</f>
        <v>7225.8916993832681</v>
      </c>
      <c r="T410" s="979">
        <f>_xlfn.XLOOKUP($D410,Help2!$D:$D,Help2!P:P)</f>
        <v>550</v>
      </c>
      <c r="U410" s="979">
        <f>_xlfn.XLOOKUP($D410,Help2!$D:$D,Help2!Q:Q)</f>
        <v>175</v>
      </c>
      <c r="V410" s="979">
        <f>_xlfn.XLOOKUP($D410,Help2!$D:$D,Help2!R:R)</f>
        <v>60</v>
      </c>
      <c r="W410" s="979">
        <f>_xlfn.XLOOKUP($D410,Help2!$D:$D,Help2!S:S)</f>
        <v>22000</v>
      </c>
      <c r="Y410" s="979">
        <f>_xlfn.XLOOKUP($D410,Help2!$D:$D,Help2!V:V)</f>
        <v>7254</v>
      </c>
      <c r="Z410" s="979">
        <f>_xlfn.XLOOKUP($D410,Help2!$D:$D,Help2!W:W)</f>
        <v>3680</v>
      </c>
      <c r="AA410" s="979">
        <f>_xlfn.XLOOKUP($D410,Help2!$D:$D,Help2!X:X)</f>
        <v>0</v>
      </c>
      <c r="AB410" s="979">
        <f>_xlfn.XLOOKUP($D410,Help2!$D:$D,Help2!Y:Y)</f>
        <v>5888</v>
      </c>
      <c r="AC410" s="979">
        <f>_xlfn.XLOOKUP($D410,Help2!$D:$D,Help2!Z:Z)</f>
        <v>790</v>
      </c>
      <c r="AD410" s="979">
        <f>_xlfn.XLOOKUP($D410,Help2!$D:$D,Help2!AA:AA)</f>
        <v>1184.5902011999999</v>
      </c>
      <c r="AE410" s="979">
        <f>_xlfn.XLOOKUP($D410,Help2!$D:$D,Help2!AB:AB)</f>
        <v>400</v>
      </c>
      <c r="AF410" s="979">
        <f>_xlfn.XLOOKUP($D410,Help2!$D:$D,Help2!AC:AC)</f>
        <v>445</v>
      </c>
      <c r="AG410" s="979">
        <f>_xlfn.XLOOKUP($D410,Help2!$D:$D,Help2!AD:AD)</f>
        <v>405</v>
      </c>
      <c r="AH410" s="979">
        <f>_xlfn.XLOOKUP($D410,Help2!$D:$D,Help2!AE:AE)</f>
        <v>809.099999999999</v>
      </c>
      <c r="AI410" s="979">
        <f>_xlfn.XLOOKUP($D410,Help2!$D:$D,Help2!AF:AF)</f>
        <v>3344.2799999999997</v>
      </c>
      <c r="AJ410" s="979">
        <f>_xlfn.XLOOKUP($D410,Help2!$D:$D,Help2!AG:AG)</f>
        <v>367.52943181125374</v>
      </c>
      <c r="AK410" s="979">
        <f>_xlfn.XLOOKUP($D410,Help2!$D:$D,Help2!AH:AH)</f>
        <v>7973.9809032747462</v>
      </c>
      <c r="AL410" s="979">
        <f>_xlfn.XLOOKUP($D410,Help2!$D:$D,Help2!AI:AI)</f>
        <v>576</v>
      </c>
      <c r="AM410" s="979">
        <f>_xlfn.XLOOKUP($D410,Help2!$D:$D,Help2!AJ:AJ)</f>
        <v>0</v>
      </c>
      <c r="AN410" s="979">
        <f>_xlfn.XLOOKUP($D410,Help2!$D:$D,Help2!AK:AK)</f>
        <v>0</v>
      </c>
    </row>
    <row r="411" spans="1:40" x14ac:dyDescent="0.2">
      <c r="A411" s="1">
        <v>45335</v>
      </c>
      <c r="B411">
        <f t="shared" ref="B411:B474" si="49">MONTH(A411)</f>
        <v>2</v>
      </c>
      <c r="C411">
        <f t="shared" ref="C411:C474" si="50">+YEAR(A411)</f>
        <v>2024</v>
      </c>
      <c r="D411" s="872" t="str">
        <f t="shared" si="47"/>
        <v>02´2024</v>
      </c>
      <c r="E411" s="867">
        <v>24</v>
      </c>
      <c r="F411" s="2">
        <f t="shared" ref="F411:F474" si="51">24-E411</f>
        <v>0</v>
      </c>
      <c r="G411" s="3">
        <f t="shared" ref="G411:G474" si="52">+F411/P411</f>
        <v>0</v>
      </c>
      <c r="H411" s="5">
        <f t="shared" ref="H411:H474" si="53">+F411/24</f>
        <v>0</v>
      </c>
      <c r="I411" s="979">
        <f>_xlfn.XLOOKUP($D411,Help2!$D:$D,Help2!H:H)</f>
        <v>17612</v>
      </c>
      <c r="J411" s="979">
        <f>_xlfn.XLOOKUP($D411,Help2!$D:$D,Help2!I:I)</f>
        <v>10934</v>
      </c>
      <c r="K411" s="979">
        <f>_xlfn.XLOOKUP($D411,Help2!$D:$D,Help2!J:J)</f>
        <v>2975</v>
      </c>
      <c r="L411" s="979">
        <f>_xlfn.XLOOKUP($D411,Help2!$D:$D,Help2!K:K)</f>
        <v>2913</v>
      </c>
      <c r="M411" s="979">
        <f>_xlfn.XLOOKUP($D411,Help2!$D:$D,Help2!L:L)</f>
        <v>7364.5403289926016</v>
      </c>
      <c r="N411" s="979">
        <f>_xlfn.XLOOKUP($D411,Help2!$D:$D,Help2!M:M)</f>
        <v>9338.1557876418919</v>
      </c>
      <c r="P411" s="979">
        <f>_xlfn.XLOOKUP($D411,Help2!$D:$D,Help2!F:F)</f>
        <v>657.6</v>
      </c>
      <c r="Q411" s="979">
        <f t="shared" si="48"/>
        <v>696</v>
      </c>
      <c r="R411" s="979">
        <f>_xlfn.XLOOKUP($D411,Help2!$D:$D,Help2!N:N)</f>
        <v>7364.5403289926016</v>
      </c>
      <c r="S411" s="979">
        <f>_xlfn.XLOOKUP($D411,Help2!$D:$D,Help2!O:O)</f>
        <v>7225.8916993832681</v>
      </c>
      <c r="T411" s="979">
        <f>_xlfn.XLOOKUP($D411,Help2!$D:$D,Help2!P:P)</f>
        <v>550</v>
      </c>
      <c r="U411" s="979">
        <f>_xlfn.XLOOKUP($D411,Help2!$D:$D,Help2!Q:Q)</f>
        <v>175</v>
      </c>
      <c r="V411" s="979">
        <f>_xlfn.XLOOKUP($D411,Help2!$D:$D,Help2!R:R)</f>
        <v>60</v>
      </c>
      <c r="W411" s="979">
        <f>_xlfn.XLOOKUP($D411,Help2!$D:$D,Help2!S:S)</f>
        <v>22000</v>
      </c>
      <c r="Y411" s="979">
        <f>_xlfn.XLOOKUP($D411,Help2!$D:$D,Help2!V:V)</f>
        <v>7254</v>
      </c>
      <c r="Z411" s="979">
        <f>_xlfn.XLOOKUP($D411,Help2!$D:$D,Help2!W:W)</f>
        <v>3680</v>
      </c>
      <c r="AA411" s="979">
        <f>_xlfn.XLOOKUP($D411,Help2!$D:$D,Help2!X:X)</f>
        <v>0</v>
      </c>
      <c r="AB411" s="979">
        <f>_xlfn.XLOOKUP($D411,Help2!$D:$D,Help2!Y:Y)</f>
        <v>5888</v>
      </c>
      <c r="AC411" s="979">
        <f>_xlfn.XLOOKUP($D411,Help2!$D:$D,Help2!Z:Z)</f>
        <v>790</v>
      </c>
      <c r="AD411" s="979">
        <f>_xlfn.XLOOKUP($D411,Help2!$D:$D,Help2!AA:AA)</f>
        <v>1184.5902011999999</v>
      </c>
      <c r="AE411" s="979">
        <f>_xlfn.XLOOKUP($D411,Help2!$D:$D,Help2!AB:AB)</f>
        <v>400</v>
      </c>
      <c r="AF411" s="979">
        <f>_xlfn.XLOOKUP($D411,Help2!$D:$D,Help2!AC:AC)</f>
        <v>445</v>
      </c>
      <c r="AG411" s="979">
        <f>_xlfn.XLOOKUP($D411,Help2!$D:$D,Help2!AD:AD)</f>
        <v>405</v>
      </c>
      <c r="AH411" s="979">
        <f>_xlfn.XLOOKUP($D411,Help2!$D:$D,Help2!AE:AE)</f>
        <v>809.099999999999</v>
      </c>
      <c r="AI411" s="979">
        <f>_xlfn.XLOOKUP($D411,Help2!$D:$D,Help2!AF:AF)</f>
        <v>3344.2799999999997</v>
      </c>
      <c r="AJ411" s="979">
        <f>_xlfn.XLOOKUP($D411,Help2!$D:$D,Help2!AG:AG)</f>
        <v>367.52943181125374</v>
      </c>
      <c r="AK411" s="979">
        <f>_xlfn.XLOOKUP($D411,Help2!$D:$D,Help2!AH:AH)</f>
        <v>7973.9809032747462</v>
      </c>
      <c r="AL411" s="979">
        <f>_xlfn.XLOOKUP($D411,Help2!$D:$D,Help2!AI:AI)</f>
        <v>576</v>
      </c>
      <c r="AM411" s="979">
        <f>_xlfn.XLOOKUP($D411,Help2!$D:$D,Help2!AJ:AJ)</f>
        <v>0</v>
      </c>
      <c r="AN411" s="979">
        <f>_xlfn.XLOOKUP($D411,Help2!$D:$D,Help2!AK:AK)</f>
        <v>0</v>
      </c>
    </row>
    <row r="412" spans="1:40" x14ac:dyDescent="0.2">
      <c r="A412" s="1">
        <v>45336</v>
      </c>
      <c r="B412">
        <f t="shared" si="49"/>
        <v>2</v>
      </c>
      <c r="C412">
        <f t="shared" si="50"/>
        <v>2024</v>
      </c>
      <c r="D412" s="872" t="str">
        <f t="shared" si="47"/>
        <v>02´2024</v>
      </c>
      <c r="E412" s="867">
        <v>12.4</v>
      </c>
      <c r="F412" s="2">
        <f t="shared" si="51"/>
        <v>11.6</v>
      </c>
      <c r="G412" s="3">
        <f t="shared" si="52"/>
        <v>1.7639902676399026E-2</v>
      </c>
      <c r="H412" s="5">
        <f t="shared" si="53"/>
        <v>0.48333333333333334</v>
      </c>
      <c r="I412" s="979">
        <f>_xlfn.XLOOKUP($D412,Help2!$D:$D,Help2!H:H)</f>
        <v>17612</v>
      </c>
      <c r="J412" s="979">
        <f>_xlfn.XLOOKUP($D412,Help2!$D:$D,Help2!I:I)</f>
        <v>10934</v>
      </c>
      <c r="K412" s="979">
        <f>_xlfn.XLOOKUP($D412,Help2!$D:$D,Help2!J:J)</f>
        <v>2975</v>
      </c>
      <c r="L412" s="979">
        <f>_xlfn.XLOOKUP($D412,Help2!$D:$D,Help2!K:K)</f>
        <v>2913</v>
      </c>
      <c r="M412" s="979">
        <f>_xlfn.XLOOKUP($D412,Help2!$D:$D,Help2!L:L)</f>
        <v>7364.5403289926016</v>
      </c>
      <c r="N412" s="979">
        <f>_xlfn.XLOOKUP($D412,Help2!$D:$D,Help2!M:M)</f>
        <v>9338.1557876418919</v>
      </c>
      <c r="P412" s="979">
        <f>_xlfn.XLOOKUP($D412,Help2!$D:$D,Help2!F:F)</f>
        <v>657.6</v>
      </c>
      <c r="Q412" s="979">
        <f t="shared" si="48"/>
        <v>696</v>
      </c>
      <c r="R412" s="979">
        <f>_xlfn.XLOOKUP($D412,Help2!$D:$D,Help2!N:N)</f>
        <v>7364.5403289926016</v>
      </c>
      <c r="S412" s="979">
        <f>_xlfn.XLOOKUP($D412,Help2!$D:$D,Help2!O:O)</f>
        <v>7225.8916993832681</v>
      </c>
      <c r="T412" s="979">
        <f>_xlfn.XLOOKUP($D412,Help2!$D:$D,Help2!P:P)</f>
        <v>550</v>
      </c>
      <c r="U412" s="979">
        <f>_xlfn.XLOOKUP($D412,Help2!$D:$D,Help2!Q:Q)</f>
        <v>175</v>
      </c>
      <c r="V412" s="979">
        <f>_xlfn.XLOOKUP($D412,Help2!$D:$D,Help2!R:R)</f>
        <v>60</v>
      </c>
      <c r="W412" s="979">
        <f>_xlfn.XLOOKUP($D412,Help2!$D:$D,Help2!S:S)</f>
        <v>22000</v>
      </c>
      <c r="Y412" s="979">
        <f>_xlfn.XLOOKUP($D412,Help2!$D:$D,Help2!V:V)</f>
        <v>7254</v>
      </c>
      <c r="Z412" s="979">
        <f>_xlfn.XLOOKUP($D412,Help2!$D:$D,Help2!W:W)</f>
        <v>3680</v>
      </c>
      <c r="AA412" s="979">
        <f>_xlfn.XLOOKUP($D412,Help2!$D:$D,Help2!X:X)</f>
        <v>0</v>
      </c>
      <c r="AB412" s="979">
        <f>_xlfn.XLOOKUP($D412,Help2!$D:$D,Help2!Y:Y)</f>
        <v>5888</v>
      </c>
      <c r="AC412" s="979">
        <f>_xlfn.XLOOKUP($D412,Help2!$D:$D,Help2!Z:Z)</f>
        <v>790</v>
      </c>
      <c r="AD412" s="979">
        <f>_xlfn.XLOOKUP($D412,Help2!$D:$D,Help2!AA:AA)</f>
        <v>1184.5902011999999</v>
      </c>
      <c r="AE412" s="979">
        <f>_xlfn.XLOOKUP($D412,Help2!$D:$D,Help2!AB:AB)</f>
        <v>400</v>
      </c>
      <c r="AF412" s="979">
        <f>_xlfn.XLOOKUP($D412,Help2!$D:$D,Help2!AC:AC)</f>
        <v>445</v>
      </c>
      <c r="AG412" s="979">
        <f>_xlfn.XLOOKUP($D412,Help2!$D:$D,Help2!AD:AD)</f>
        <v>405</v>
      </c>
      <c r="AH412" s="979">
        <f>_xlfn.XLOOKUP($D412,Help2!$D:$D,Help2!AE:AE)</f>
        <v>809.099999999999</v>
      </c>
      <c r="AI412" s="979">
        <f>_xlfn.XLOOKUP($D412,Help2!$D:$D,Help2!AF:AF)</f>
        <v>3344.2799999999997</v>
      </c>
      <c r="AJ412" s="979">
        <f>_xlfn.XLOOKUP($D412,Help2!$D:$D,Help2!AG:AG)</f>
        <v>367.52943181125374</v>
      </c>
      <c r="AK412" s="979">
        <f>_xlfn.XLOOKUP($D412,Help2!$D:$D,Help2!AH:AH)</f>
        <v>7973.9809032747462</v>
      </c>
      <c r="AL412" s="979">
        <f>_xlfn.XLOOKUP($D412,Help2!$D:$D,Help2!AI:AI)</f>
        <v>576</v>
      </c>
      <c r="AM412" s="979">
        <f>_xlfn.XLOOKUP($D412,Help2!$D:$D,Help2!AJ:AJ)</f>
        <v>0</v>
      </c>
      <c r="AN412" s="979">
        <f>_xlfn.XLOOKUP($D412,Help2!$D:$D,Help2!AK:AK)</f>
        <v>0</v>
      </c>
    </row>
    <row r="413" spans="1:40" x14ac:dyDescent="0.2">
      <c r="A413" s="1">
        <v>45337</v>
      </c>
      <c r="B413">
        <f t="shared" si="49"/>
        <v>2</v>
      </c>
      <c r="C413">
        <f t="shared" si="50"/>
        <v>2024</v>
      </c>
      <c r="D413" s="872" t="str">
        <f t="shared" si="47"/>
        <v>02´2024</v>
      </c>
      <c r="F413" s="2">
        <f t="shared" si="51"/>
        <v>24</v>
      </c>
      <c r="G413" s="3">
        <f t="shared" si="52"/>
        <v>3.6496350364963501E-2</v>
      </c>
      <c r="H413" s="5">
        <f t="shared" si="53"/>
        <v>1</v>
      </c>
      <c r="I413" s="979">
        <f>_xlfn.XLOOKUP($D413,Help2!$D:$D,Help2!H:H)</f>
        <v>17612</v>
      </c>
      <c r="J413" s="979">
        <f>_xlfn.XLOOKUP($D413,Help2!$D:$D,Help2!I:I)</f>
        <v>10934</v>
      </c>
      <c r="K413" s="979">
        <f>_xlfn.XLOOKUP($D413,Help2!$D:$D,Help2!J:J)</f>
        <v>2975</v>
      </c>
      <c r="L413" s="979">
        <f>_xlfn.XLOOKUP($D413,Help2!$D:$D,Help2!K:K)</f>
        <v>2913</v>
      </c>
      <c r="M413" s="979">
        <f>_xlfn.XLOOKUP($D413,Help2!$D:$D,Help2!L:L)</f>
        <v>7364.5403289926016</v>
      </c>
      <c r="N413" s="979">
        <f>_xlfn.XLOOKUP($D413,Help2!$D:$D,Help2!M:M)</f>
        <v>9338.1557876418919</v>
      </c>
      <c r="P413" s="979">
        <f>_xlfn.XLOOKUP($D413,Help2!$D:$D,Help2!F:F)</f>
        <v>657.6</v>
      </c>
      <c r="Q413" s="979">
        <f t="shared" si="48"/>
        <v>696</v>
      </c>
      <c r="R413" s="979">
        <f>_xlfn.XLOOKUP($D413,Help2!$D:$D,Help2!N:N)</f>
        <v>7364.5403289926016</v>
      </c>
      <c r="S413" s="979">
        <f>_xlfn.XLOOKUP($D413,Help2!$D:$D,Help2!O:O)</f>
        <v>7225.8916993832681</v>
      </c>
      <c r="T413" s="979">
        <f>_xlfn.XLOOKUP($D413,Help2!$D:$D,Help2!P:P)</f>
        <v>550</v>
      </c>
      <c r="U413" s="979">
        <f>_xlfn.XLOOKUP($D413,Help2!$D:$D,Help2!Q:Q)</f>
        <v>175</v>
      </c>
      <c r="V413" s="979">
        <f>_xlfn.XLOOKUP($D413,Help2!$D:$D,Help2!R:R)</f>
        <v>60</v>
      </c>
      <c r="W413" s="979">
        <f>_xlfn.XLOOKUP($D413,Help2!$D:$D,Help2!S:S)</f>
        <v>22000</v>
      </c>
      <c r="Y413" s="979">
        <f>_xlfn.XLOOKUP($D413,Help2!$D:$D,Help2!V:V)</f>
        <v>7254</v>
      </c>
      <c r="Z413" s="979">
        <f>_xlfn.XLOOKUP($D413,Help2!$D:$D,Help2!W:W)</f>
        <v>3680</v>
      </c>
      <c r="AA413" s="979">
        <f>_xlfn.XLOOKUP($D413,Help2!$D:$D,Help2!X:X)</f>
        <v>0</v>
      </c>
      <c r="AB413" s="979">
        <f>_xlfn.XLOOKUP($D413,Help2!$D:$D,Help2!Y:Y)</f>
        <v>5888</v>
      </c>
      <c r="AC413" s="979">
        <f>_xlfn.XLOOKUP($D413,Help2!$D:$D,Help2!Z:Z)</f>
        <v>790</v>
      </c>
      <c r="AD413" s="979">
        <f>_xlfn.XLOOKUP($D413,Help2!$D:$D,Help2!AA:AA)</f>
        <v>1184.5902011999999</v>
      </c>
      <c r="AE413" s="979">
        <f>_xlfn.XLOOKUP($D413,Help2!$D:$D,Help2!AB:AB)</f>
        <v>400</v>
      </c>
      <c r="AF413" s="979">
        <f>_xlfn.XLOOKUP($D413,Help2!$D:$D,Help2!AC:AC)</f>
        <v>445</v>
      </c>
      <c r="AG413" s="979">
        <f>_xlfn.XLOOKUP($D413,Help2!$D:$D,Help2!AD:AD)</f>
        <v>405</v>
      </c>
      <c r="AH413" s="979">
        <f>_xlfn.XLOOKUP($D413,Help2!$D:$D,Help2!AE:AE)</f>
        <v>809.099999999999</v>
      </c>
      <c r="AI413" s="979">
        <f>_xlfn.XLOOKUP($D413,Help2!$D:$D,Help2!AF:AF)</f>
        <v>3344.2799999999997</v>
      </c>
      <c r="AJ413" s="979">
        <f>_xlfn.XLOOKUP($D413,Help2!$D:$D,Help2!AG:AG)</f>
        <v>367.52943181125374</v>
      </c>
      <c r="AK413" s="979">
        <f>_xlfn.XLOOKUP($D413,Help2!$D:$D,Help2!AH:AH)</f>
        <v>7973.9809032747462</v>
      </c>
      <c r="AL413" s="979">
        <f>_xlfn.XLOOKUP($D413,Help2!$D:$D,Help2!AI:AI)</f>
        <v>576</v>
      </c>
      <c r="AM413" s="979">
        <f>_xlfn.XLOOKUP($D413,Help2!$D:$D,Help2!AJ:AJ)</f>
        <v>0</v>
      </c>
      <c r="AN413" s="979">
        <f>_xlfn.XLOOKUP($D413,Help2!$D:$D,Help2!AK:AK)</f>
        <v>0</v>
      </c>
    </row>
    <row r="414" spans="1:40" x14ac:dyDescent="0.2">
      <c r="A414" s="1">
        <v>45338</v>
      </c>
      <c r="B414">
        <f t="shared" si="49"/>
        <v>2</v>
      </c>
      <c r="C414">
        <f t="shared" si="50"/>
        <v>2024</v>
      </c>
      <c r="D414" s="872" t="str">
        <f t="shared" si="47"/>
        <v>02´2024</v>
      </c>
      <c r="F414" s="2">
        <f t="shared" si="51"/>
        <v>24</v>
      </c>
      <c r="G414" s="3">
        <f t="shared" si="52"/>
        <v>3.6496350364963501E-2</v>
      </c>
      <c r="H414" s="5">
        <f t="shared" si="53"/>
        <v>1</v>
      </c>
      <c r="I414" s="979">
        <f>_xlfn.XLOOKUP($D414,Help2!$D:$D,Help2!H:H)</f>
        <v>17612</v>
      </c>
      <c r="J414" s="979">
        <f>_xlfn.XLOOKUP($D414,Help2!$D:$D,Help2!I:I)</f>
        <v>10934</v>
      </c>
      <c r="K414" s="979">
        <f>_xlfn.XLOOKUP($D414,Help2!$D:$D,Help2!J:J)</f>
        <v>2975</v>
      </c>
      <c r="L414" s="979">
        <f>_xlfn.XLOOKUP($D414,Help2!$D:$D,Help2!K:K)</f>
        <v>2913</v>
      </c>
      <c r="M414" s="979">
        <f>_xlfn.XLOOKUP($D414,Help2!$D:$D,Help2!L:L)</f>
        <v>7364.5403289926016</v>
      </c>
      <c r="N414" s="979">
        <f>_xlfn.XLOOKUP($D414,Help2!$D:$D,Help2!M:M)</f>
        <v>9338.1557876418919</v>
      </c>
      <c r="P414" s="979">
        <f>_xlfn.XLOOKUP($D414,Help2!$D:$D,Help2!F:F)</f>
        <v>657.6</v>
      </c>
      <c r="Q414" s="979">
        <f t="shared" si="48"/>
        <v>696</v>
      </c>
      <c r="R414" s="979">
        <f>_xlfn.XLOOKUP($D414,Help2!$D:$D,Help2!N:N)</f>
        <v>7364.5403289926016</v>
      </c>
      <c r="S414" s="979">
        <f>_xlfn.XLOOKUP($D414,Help2!$D:$D,Help2!O:O)</f>
        <v>7225.8916993832681</v>
      </c>
      <c r="T414" s="979">
        <f>_xlfn.XLOOKUP($D414,Help2!$D:$D,Help2!P:P)</f>
        <v>550</v>
      </c>
      <c r="U414" s="979">
        <f>_xlfn.XLOOKUP($D414,Help2!$D:$D,Help2!Q:Q)</f>
        <v>175</v>
      </c>
      <c r="V414" s="979">
        <f>_xlfn.XLOOKUP($D414,Help2!$D:$D,Help2!R:R)</f>
        <v>60</v>
      </c>
      <c r="W414" s="979">
        <f>_xlfn.XLOOKUP($D414,Help2!$D:$D,Help2!S:S)</f>
        <v>22000</v>
      </c>
      <c r="Y414" s="979">
        <f>_xlfn.XLOOKUP($D414,Help2!$D:$D,Help2!V:V)</f>
        <v>7254</v>
      </c>
      <c r="Z414" s="979">
        <f>_xlfn.XLOOKUP($D414,Help2!$D:$D,Help2!W:W)</f>
        <v>3680</v>
      </c>
      <c r="AA414" s="979">
        <f>_xlfn.XLOOKUP($D414,Help2!$D:$D,Help2!X:X)</f>
        <v>0</v>
      </c>
      <c r="AB414" s="979">
        <f>_xlfn.XLOOKUP($D414,Help2!$D:$D,Help2!Y:Y)</f>
        <v>5888</v>
      </c>
      <c r="AC414" s="979">
        <f>_xlfn.XLOOKUP($D414,Help2!$D:$D,Help2!Z:Z)</f>
        <v>790</v>
      </c>
      <c r="AD414" s="979">
        <f>_xlfn.XLOOKUP($D414,Help2!$D:$D,Help2!AA:AA)</f>
        <v>1184.5902011999999</v>
      </c>
      <c r="AE414" s="979">
        <f>_xlfn.XLOOKUP($D414,Help2!$D:$D,Help2!AB:AB)</f>
        <v>400</v>
      </c>
      <c r="AF414" s="979">
        <f>_xlfn.XLOOKUP($D414,Help2!$D:$D,Help2!AC:AC)</f>
        <v>445</v>
      </c>
      <c r="AG414" s="979">
        <f>_xlfn.XLOOKUP($D414,Help2!$D:$D,Help2!AD:AD)</f>
        <v>405</v>
      </c>
      <c r="AH414" s="979">
        <f>_xlfn.XLOOKUP($D414,Help2!$D:$D,Help2!AE:AE)</f>
        <v>809.099999999999</v>
      </c>
      <c r="AI414" s="979">
        <f>_xlfn.XLOOKUP($D414,Help2!$D:$D,Help2!AF:AF)</f>
        <v>3344.2799999999997</v>
      </c>
      <c r="AJ414" s="979">
        <f>_xlfn.XLOOKUP($D414,Help2!$D:$D,Help2!AG:AG)</f>
        <v>367.52943181125374</v>
      </c>
      <c r="AK414" s="979">
        <f>_xlfn.XLOOKUP($D414,Help2!$D:$D,Help2!AH:AH)</f>
        <v>7973.9809032747462</v>
      </c>
      <c r="AL414" s="979">
        <f>_xlfn.XLOOKUP($D414,Help2!$D:$D,Help2!AI:AI)</f>
        <v>576</v>
      </c>
      <c r="AM414" s="979">
        <f>_xlfn.XLOOKUP($D414,Help2!$D:$D,Help2!AJ:AJ)</f>
        <v>0</v>
      </c>
      <c r="AN414" s="979">
        <f>_xlfn.XLOOKUP($D414,Help2!$D:$D,Help2!AK:AK)</f>
        <v>0</v>
      </c>
    </row>
    <row r="415" spans="1:40" x14ac:dyDescent="0.2">
      <c r="A415" s="1">
        <v>45339</v>
      </c>
      <c r="B415">
        <f t="shared" si="49"/>
        <v>2</v>
      </c>
      <c r="C415">
        <f t="shared" si="50"/>
        <v>2024</v>
      </c>
      <c r="D415" s="872" t="str">
        <f t="shared" si="47"/>
        <v>02´2024</v>
      </c>
      <c r="F415" s="2">
        <f t="shared" si="51"/>
        <v>24</v>
      </c>
      <c r="G415" s="3">
        <f t="shared" si="52"/>
        <v>3.6496350364963501E-2</v>
      </c>
      <c r="H415" s="5">
        <f t="shared" si="53"/>
        <v>1</v>
      </c>
      <c r="I415" s="979">
        <f>_xlfn.XLOOKUP($D415,Help2!$D:$D,Help2!H:H)</f>
        <v>17612</v>
      </c>
      <c r="J415" s="979">
        <f>_xlfn.XLOOKUP($D415,Help2!$D:$D,Help2!I:I)</f>
        <v>10934</v>
      </c>
      <c r="K415" s="979">
        <f>_xlfn.XLOOKUP($D415,Help2!$D:$D,Help2!J:J)</f>
        <v>2975</v>
      </c>
      <c r="L415" s="979">
        <f>_xlfn.XLOOKUP($D415,Help2!$D:$D,Help2!K:K)</f>
        <v>2913</v>
      </c>
      <c r="M415" s="979">
        <f>_xlfn.XLOOKUP($D415,Help2!$D:$D,Help2!L:L)</f>
        <v>7364.5403289926016</v>
      </c>
      <c r="N415" s="979">
        <f>_xlfn.XLOOKUP($D415,Help2!$D:$D,Help2!M:M)</f>
        <v>9338.1557876418919</v>
      </c>
      <c r="P415" s="979">
        <f>_xlfn.XLOOKUP($D415,Help2!$D:$D,Help2!F:F)</f>
        <v>657.6</v>
      </c>
      <c r="Q415" s="979">
        <f t="shared" si="48"/>
        <v>696</v>
      </c>
      <c r="R415" s="979">
        <f>_xlfn.XLOOKUP($D415,Help2!$D:$D,Help2!N:N)</f>
        <v>7364.5403289926016</v>
      </c>
      <c r="S415" s="979">
        <f>_xlfn.XLOOKUP($D415,Help2!$D:$D,Help2!O:O)</f>
        <v>7225.8916993832681</v>
      </c>
      <c r="T415" s="979">
        <f>_xlfn.XLOOKUP($D415,Help2!$D:$D,Help2!P:P)</f>
        <v>550</v>
      </c>
      <c r="U415" s="979">
        <f>_xlfn.XLOOKUP($D415,Help2!$D:$D,Help2!Q:Q)</f>
        <v>175</v>
      </c>
      <c r="V415" s="979">
        <f>_xlfn.XLOOKUP($D415,Help2!$D:$D,Help2!R:R)</f>
        <v>60</v>
      </c>
      <c r="W415" s="979">
        <f>_xlfn.XLOOKUP($D415,Help2!$D:$D,Help2!S:S)</f>
        <v>22000</v>
      </c>
      <c r="Y415" s="979">
        <f>_xlfn.XLOOKUP($D415,Help2!$D:$D,Help2!V:V)</f>
        <v>7254</v>
      </c>
      <c r="Z415" s="979">
        <f>_xlfn.XLOOKUP($D415,Help2!$D:$D,Help2!W:W)</f>
        <v>3680</v>
      </c>
      <c r="AA415" s="979">
        <f>_xlfn.XLOOKUP($D415,Help2!$D:$D,Help2!X:X)</f>
        <v>0</v>
      </c>
      <c r="AB415" s="979">
        <f>_xlfn.XLOOKUP($D415,Help2!$D:$D,Help2!Y:Y)</f>
        <v>5888</v>
      </c>
      <c r="AC415" s="979">
        <f>_xlfn.XLOOKUP($D415,Help2!$D:$D,Help2!Z:Z)</f>
        <v>790</v>
      </c>
      <c r="AD415" s="979">
        <f>_xlfn.XLOOKUP($D415,Help2!$D:$D,Help2!AA:AA)</f>
        <v>1184.5902011999999</v>
      </c>
      <c r="AE415" s="979">
        <f>_xlfn.XLOOKUP($D415,Help2!$D:$D,Help2!AB:AB)</f>
        <v>400</v>
      </c>
      <c r="AF415" s="979">
        <f>_xlfn.XLOOKUP($D415,Help2!$D:$D,Help2!AC:AC)</f>
        <v>445</v>
      </c>
      <c r="AG415" s="979">
        <f>_xlfn.XLOOKUP($D415,Help2!$D:$D,Help2!AD:AD)</f>
        <v>405</v>
      </c>
      <c r="AH415" s="979">
        <f>_xlfn.XLOOKUP($D415,Help2!$D:$D,Help2!AE:AE)</f>
        <v>809.099999999999</v>
      </c>
      <c r="AI415" s="979">
        <f>_xlfn.XLOOKUP($D415,Help2!$D:$D,Help2!AF:AF)</f>
        <v>3344.2799999999997</v>
      </c>
      <c r="AJ415" s="979">
        <f>_xlfn.XLOOKUP($D415,Help2!$D:$D,Help2!AG:AG)</f>
        <v>367.52943181125374</v>
      </c>
      <c r="AK415" s="979">
        <f>_xlfn.XLOOKUP($D415,Help2!$D:$D,Help2!AH:AH)</f>
        <v>7973.9809032747462</v>
      </c>
      <c r="AL415" s="979">
        <f>_xlfn.XLOOKUP($D415,Help2!$D:$D,Help2!AI:AI)</f>
        <v>576</v>
      </c>
      <c r="AM415" s="979">
        <f>_xlfn.XLOOKUP($D415,Help2!$D:$D,Help2!AJ:AJ)</f>
        <v>0</v>
      </c>
      <c r="AN415" s="979">
        <f>_xlfn.XLOOKUP($D415,Help2!$D:$D,Help2!AK:AK)</f>
        <v>0</v>
      </c>
    </row>
    <row r="416" spans="1:40" x14ac:dyDescent="0.2">
      <c r="A416" s="1">
        <v>45340</v>
      </c>
      <c r="B416">
        <f t="shared" si="49"/>
        <v>2</v>
      </c>
      <c r="C416">
        <f t="shared" si="50"/>
        <v>2024</v>
      </c>
      <c r="D416" s="872" t="str">
        <f t="shared" si="47"/>
        <v>02´2024</v>
      </c>
      <c r="F416" s="2">
        <f t="shared" si="51"/>
        <v>24</v>
      </c>
      <c r="G416" s="3">
        <f t="shared" si="52"/>
        <v>3.6496350364963501E-2</v>
      </c>
      <c r="H416" s="5">
        <f t="shared" si="53"/>
        <v>1</v>
      </c>
      <c r="I416" s="979">
        <f>_xlfn.XLOOKUP($D416,Help2!$D:$D,Help2!H:H)</f>
        <v>17612</v>
      </c>
      <c r="J416" s="979">
        <f>_xlfn.XLOOKUP($D416,Help2!$D:$D,Help2!I:I)</f>
        <v>10934</v>
      </c>
      <c r="K416" s="979">
        <f>_xlfn.XLOOKUP($D416,Help2!$D:$D,Help2!J:J)</f>
        <v>2975</v>
      </c>
      <c r="L416" s="979">
        <f>_xlfn.XLOOKUP($D416,Help2!$D:$D,Help2!K:K)</f>
        <v>2913</v>
      </c>
      <c r="M416" s="979">
        <f>_xlfn.XLOOKUP($D416,Help2!$D:$D,Help2!L:L)</f>
        <v>7364.5403289926016</v>
      </c>
      <c r="N416" s="979">
        <f>_xlfn.XLOOKUP($D416,Help2!$D:$D,Help2!M:M)</f>
        <v>9338.1557876418919</v>
      </c>
      <c r="P416" s="979">
        <f>_xlfn.XLOOKUP($D416,Help2!$D:$D,Help2!F:F)</f>
        <v>657.6</v>
      </c>
      <c r="Q416" s="979">
        <f t="shared" si="48"/>
        <v>696</v>
      </c>
      <c r="R416" s="979">
        <f>_xlfn.XLOOKUP($D416,Help2!$D:$D,Help2!N:N)</f>
        <v>7364.5403289926016</v>
      </c>
      <c r="S416" s="979">
        <f>_xlfn.XLOOKUP($D416,Help2!$D:$D,Help2!O:O)</f>
        <v>7225.8916993832681</v>
      </c>
      <c r="T416" s="979">
        <f>_xlfn.XLOOKUP($D416,Help2!$D:$D,Help2!P:P)</f>
        <v>550</v>
      </c>
      <c r="U416" s="979">
        <f>_xlfn.XLOOKUP($D416,Help2!$D:$D,Help2!Q:Q)</f>
        <v>175</v>
      </c>
      <c r="V416" s="979">
        <f>_xlfn.XLOOKUP($D416,Help2!$D:$D,Help2!R:R)</f>
        <v>60</v>
      </c>
      <c r="W416" s="979">
        <f>_xlfn.XLOOKUP($D416,Help2!$D:$D,Help2!S:S)</f>
        <v>22000</v>
      </c>
      <c r="Y416" s="979">
        <f>_xlfn.XLOOKUP($D416,Help2!$D:$D,Help2!V:V)</f>
        <v>7254</v>
      </c>
      <c r="Z416" s="979">
        <f>_xlfn.XLOOKUP($D416,Help2!$D:$D,Help2!W:W)</f>
        <v>3680</v>
      </c>
      <c r="AA416" s="979">
        <f>_xlfn.XLOOKUP($D416,Help2!$D:$D,Help2!X:X)</f>
        <v>0</v>
      </c>
      <c r="AB416" s="979">
        <f>_xlfn.XLOOKUP($D416,Help2!$D:$D,Help2!Y:Y)</f>
        <v>5888</v>
      </c>
      <c r="AC416" s="979">
        <f>_xlfn.XLOOKUP($D416,Help2!$D:$D,Help2!Z:Z)</f>
        <v>790</v>
      </c>
      <c r="AD416" s="979">
        <f>_xlfn.XLOOKUP($D416,Help2!$D:$D,Help2!AA:AA)</f>
        <v>1184.5902011999999</v>
      </c>
      <c r="AE416" s="979">
        <f>_xlfn.XLOOKUP($D416,Help2!$D:$D,Help2!AB:AB)</f>
        <v>400</v>
      </c>
      <c r="AF416" s="979">
        <f>_xlfn.XLOOKUP($D416,Help2!$D:$D,Help2!AC:AC)</f>
        <v>445</v>
      </c>
      <c r="AG416" s="979">
        <f>_xlfn.XLOOKUP($D416,Help2!$D:$D,Help2!AD:AD)</f>
        <v>405</v>
      </c>
      <c r="AH416" s="979">
        <f>_xlfn.XLOOKUP($D416,Help2!$D:$D,Help2!AE:AE)</f>
        <v>809.099999999999</v>
      </c>
      <c r="AI416" s="979">
        <f>_xlfn.XLOOKUP($D416,Help2!$D:$D,Help2!AF:AF)</f>
        <v>3344.2799999999997</v>
      </c>
      <c r="AJ416" s="979">
        <f>_xlfn.XLOOKUP($D416,Help2!$D:$D,Help2!AG:AG)</f>
        <v>367.52943181125374</v>
      </c>
      <c r="AK416" s="979">
        <f>_xlfn.XLOOKUP($D416,Help2!$D:$D,Help2!AH:AH)</f>
        <v>7973.9809032747462</v>
      </c>
      <c r="AL416" s="979">
        <f>_xlfn.XLOOKUP($D416,Help2!$D:$D,Help2!AI:AI)</f>
        <v>576</v>
      </c>
      <c r="AM416" s="979">
        <f>_xlfn.XLOOKUP($D416,Help2!$D:$D,Help2!AJ:AJ)</f>
        <v>0</v>
      </c>
      <c r="AN416" s="979">
        <f>_xlfn.XLOOKUP($D416,Help2!$D:$D,Help2!AK:AK)</f>
        <v>0</v>
      </c>
    </row>
    <row r="417" spans="1:40" x14ac:dyDescent="0.2">
      <c r="A417" s="1">
        <v>45341</v>
      </c>
      <c r="B417">
        <f t="shared" si="49"/>
        <v>2</v>
      </c>
      <c r="C417">
        <f t="shared" si="50"/>
        <v>2024</v>
      </c>
      <c r="D417" s="872" t="str">
        <f t="shared" si="47"/>
        <v>02´2024</v>
      </c>
      <c r="F417" s="2">
        <f t="shared" si="51"/>
        <v>24</v>
      </c>
      <c r="G417" s="3">
        <f t="shared" si="52"/>
        <v>3.6496350364963501E-2</v>
      </c>
      <c r="H417" s="5">
        <f t="shared" si="53"/>
        <v>1</v>
      </c>
      <c r="I417" s="979">
        <f>_xlfn.XLOOKUP($D417,Help2!$D:$D,Help2!H:H)</f>
        <v>17612</v>
      </c>
      <c r="J417" s="979">
        <f>_xlfn.XLOOKUP($D417,Help2!$D:$D,Help2!I:I)</f>
        <v>10934</v>
      </c>
      <c r="K417" s="979">
        <f>_xlfn.XLOOKUP($D417,Help2!$D:$D,Help2!J:J)</f>
        <v>2975</v>
      </c>
      <c r="L417" s="979">
        <f>_xlfn.XLOOKUP($D417,Help2!$D:$D,Help2!K:K)</f>
        <v>2913</v>
      </c>
      <c r="M417" s="979">
        <f>_xlfn.XLOOKUP($D417,Help2!$D:$D,Help2!L:L)</f>
        <v>7364.5403289926016</v>
      </c>
      <c r="N417" s="979">
        <f>_xlfn.XLOOKUP($D417,Help2!$D:$D,Help2!M:M)</f>
        <v>9338.1557876418919</v>
      </c>
      <c r="P417" s="979">
        <f>_xlfn.XLOOKUP($D417,Help2!$D:$D,Help2!F:F)</f>
        <v>657.6</v>
      </c>
      <c r="Q417" s="979">
        <f t="shared" si="48"/>
        <v>696</v>
      </c>
      <c r="R417" s="979">
        <f>_xlfn.XLOOKUP($D417,Help2!$D:$D,Help2!N:N)</f>
        <v>7364.5403289926016</v>
      </c>
      <c r="S417" s="979">
        <f>_xlfn.XLOOKUP($D417,Help2!$D:$D,Help2!O:O)</f>
        <v>7225.8916993832681</v>
      </c>
      <c r="T417" s="979">
        <f>_xlfn.XLOOKUP($D417,Help2!$D:$D,Help2!P:P)</f>
        <v>550</v>
      </c>
      <c r="U417" s="979">
        <f>_xlfn.XLOOKUP($D417,Help2!$D:$D,Help2!Q:Q)</f>
        <v>175</v>
      </c>
      <c r="V417" s="979">
        <f>_xlfn.XLOOKUP($D417,Help2!$D:$D,Help2!R:R)</f>
        <v>60</v>
      </c>
      <c r="W417" s="979">
        <f>_xlfn.XLOOKUP($D417,Help2!$D:$D,Help2!S:S)</f>
        <v>22000</v>
      </c>
      <c r="Y417" s="979">
        <f>_xlfn.XLOOKUP($D417,Help2!$D:$D,Help2!V:V)</f>
        <v>7254</v>
      </c>
      <c r="Z417" s="979">
        <f>_xlfn.XLOOKUP($D417,Help2!$D:$D,Help2!W:W)</f>
        <v>3680</v>
      </c>
      <c r="AA417" s="979">
        <f>_xlfn.XLOOKUP($D417,Help2!$D:$D,Help2!X:X)</f>
        <v>0</v>
      </c>
      <c r="AB417" s="979">
        <f>_xlfn.XLOOKUP($D417,Help2!$D:$D,Help2!Y:Y)</f>
        <v>5888</v>
      </c>
      <c r="AC417" s="979">
        <f>_xlfn.XLOOKUP($D417,Help2!$D:$D,Help2!Z:Z)</f>
        <v>790</v>
      </c>
      <c r="AD417" s="979">
        <f>_xlfn.XLOOKUP($D417,Help2!$D:$D,Help2!AA:AA)</f>
        <v>1184.5902011999999</v>
      </c>
      <c r="AE417" s="979">
        <f>_xlfn.XLOOKUP($D417,Help2!$D:$D,Help2!AB:AB)</f>
        <v>400</v>
      </c>
      <c r="AF417" s="979">
        <f>_xlfn.XLOOKUP($D417,Help2!$D:$D,Help2!AC:AC)</f>
        <v>445</v>
      </c>
      <c r="AG417" s="979">
        <f>_xlfn.XLOOKUP($D417,Help2!$D:$D,Help2!AD:AD)</f>
        <v>405</v>
      </c>
      <c r="AH417" s="979">
        <f>_xlfn.XLOOKUP($D417,Help2!$D:$D,Help2!AE:AE)</f>
        <v>809.099999999999</v>
      </c>
      <c r="AI417" s="979">
        <f>_xlfn.XLOOKUP($D417,Help2!$D:$D,Help2!AF:AF)</f>
        <v>3344.2799999999997</v>
      </c>
      <c r="AJ417" s="979">
        <f>_xlfn.XLOOKUP($D417,Help2!$D:$D,Help2!AG:AG)</f>
        <v>367.52943181125374</v>
      </c>
      <c r="AK417" s="979">
        <f>_xlfn.XLOOKUP($D417,Help2!$D:$D,Help2!AH:AH)</f>
        <v>7973.9809032747462</v>
      </c>
      <c r="AL417" s="979">
        <f>_xlfn.XLOOKUP($D417,Help2!$D:$D,Help2!AI:AI)</f>
        <v>576</v>
      </c>
      <c r="AM417" s="979">
        <f>_xlfn.XLOOKUP($D417,Help2!$D:$D,Help2!AJ:AJ)</f>
        <v>0</v>
      </c>
      <c r="AN417" s="979">
        <f>_xlfn.XLOOKUP($D417,Help2!$D:$D,Help2!AK:AK)</f>
        <v>0</v>
      </c>
    </row>
    <row r="418" spans="1:40" x14ac:dyDescent="0.2">
      <c r="A418" s="1">
        <v>45342</v>
      </c>
      <c r="B418">
        <f t="shared" si="49"/>
        <v>2</v>
      </c>
      <c r="C418">
        <f t="shared" si="50"/>
        <v>2024</v>
      </c>
      <c r="D418" s="872" t="str">
        <f t="shared" si="47"/>
        <v>02´2024</v>
      </c>
      <c r="F418" s="2">
        <f t="shared" si="51"/>
        <v>24</v>
      </c>
      <c r="G418" s="3">
        <f t="shared" si="52"/>
        <v>3.6496350364963501E-2</v>
      </c>
      <c r="H418" s="5">
        <f t="shared" si="53"/>
        <v>1</v>
      </c>
      <c r="I418" s="979">
        <f>_xlfn.XLOOKUP($D418,Help2!$D:$D,Help2!H:H)</f>
        <v>17612</v>
      </c>
      <c r="J418" s="979">
        <f>_xlfn.XLOOKUP($D418,Help2!$D:$D,Help2!I:I)</f>
        <v>10934</v>
      </c>
      <c r="K418" s="979">
        <f>_xlfn.XLOOKUP($D418,Help2!$D:$D,Help2!J:J)</f>
        <v>2975</v>
      </c>
      <c r="L418" s="979">
        <f>_xlfn.XLOOKUP($D418,Help2!$D:$D,Help2!K:K)</f>
        <v>2913</v>
      </c>
      <c r="M418" s="979">
        <f>_xlfn.XLOOKUP($D418,Help2!$D:$D,Help2!L:L)</f>
        <v>7364.5403289926016</v>
      </c>
      <c r="N418" s="979">
        <f>_xlfn.XLOOKUP($D418,Help2!$D:$D,Help2!M:M)</f>
        <v>9338.1557876418919</v>
      </c>
      <c r="P418" s="979">
        <f>_xlfn.XLOOKUP($D418,Help2!$D:$D,Help2!F:F)</f>
        <v>657.6</v>
      </c>
      <c r="Q418" s="979">
        <f t="shared" si="48"/>
        <v>696</v>
      </c>
      <c r="R418" s="979">
        <f>_xlfn.XLOOKUP($D418,Help2!$D:$D,Help2!N:N)</f>
        <v>7364.5403289926016</v>
      </c>
      <c r="S418" s="979">
        <f>_xlfn.XLOOKUP($D418,Help2!$D:$D,Help2!O:O)</f>
        <v>7225.8916993832681</v>
      </c>
      <c r="T418" s="979">
        <f>_xlfn.XLOOKUP($D418,Help2!$D:$D,Help2!P:P)</f>
        <v>550</v>
      </c>
      <c r="U418" s="979">
        <f>_xlfn.XLOOKUP($D418,Help2!$D:$D,Help2!Q:Q)</f>
        <v>175</v>
      </c>
      <c r="V418" s="979">
        <f>_xlfn.XLOOKUP($D418,Help2!$D:$D,Help2!R:R)</f>
        <v>60</v>
      </c>
      <c r="W418" s="979">
        <f>_xlfn.XLOOKUP($D418,Help2!$D:$D,Help2!S:S)</f>
        <v>22000</v>
      </c>
      <c r="Y418" s="979">
        <f>_xlfn.XLOOKUP($D418,Help2!$D:$D,Help2!V:V)</f>
        <v>7254</v>
      </c>
      <c r="Z418" s="979">
        <f>_xlfn.XLOOKUP($D418,Help2!$D:$D,Help2!W:W)</f>
        <v>3680</v>
      </c>
      <c r="AA418" s="979">
        <f>_xlfn.XLOOKUP($D418,Help2!$D:$D,Help2!X:X)</f>
        <v>0</v>
      </c>
      <c r="AB418" s="979">
        <f>_xlfn.XLOOKUP($D418,Help2!$D:$D,Help2!Y:Y)</f>
        <v>5888</v>
      </c>
      <c r="AC418" s="979">
        <f>_xlfn.XLOOKUP($D418,Help2!$D:$D,Help2!Z:Z)</f>
        <v>790</v>
      </c>
      <c r="AD418" s="979">
        <f>_xlfn.XLOOKUP($D418,Help2!$D:$D,Help2!AA:AA)</f>
        <v>1184.5902011999999</v>
      </c>
      <c r="AE418" s="979">
        <f>_xlfn.XLOOKUP($D418,Help2!$D:$D,Help2!AB:AB)</f>
        <v>400</v>
      </c>
      <c r="AF418" s="979">
        <f>_xlfn.XLOOKUP($D418,Help2!$D:$D,Help2!AC:AC)</f>
        <v>445</v>
      </c>
      <c r="AG418" s="979">
        <f>_xlfn.XLOOKUP($D418,Help2!$D:$D,Help2!AD:AD)</f>
        <v>405</v>
      </c>
      <c r="AH418" s="979">
        <f>_xlfn.XLOOKUP($D418,Help2!$D:$D,Help2!AE:AE)</f>
        <v>809.099999999999</v>
      </c>
      <c r="AI418" s="979">
        <f>_xlfn.XLOOKUP($D418,Help2!$D:$D,Help2!AF:AF)</f>
        <v>3344.2799999999997</v>
      </c>
      <c r="AJ418" s="979">
        <f>_xlfn.XLOOKUP($D418,Help2!$D:$D,Help2!AG:AG)</f>
        <v>367.52943181125374</v>
      </c>
      <c r="AK418" s="979">
        <f>_xlfn.XLOOKUP($D418,Help2!$D:$D,Help2!AH:AH)</f>
        <v>7973.9809032747462</v>
      </c>
      <c r="AL418" s="979">
        <f>_xlfn.XLOOKUP($D418,Help2!$D:$D,Help2!AI:AI)</f>
        <v>576</v>
      </c>
      <c r="AM418" s="979">
        <f>_xlfn.XLOOKUP($D418,Help2!$D:$D,Help2!AJ:AJ)</f>
        <v>0</v>
      </c>
      <c r="AN418" s="979">
        <f>_xlfn.XLOOKUP($D418,Help2!$D:$D,Help2!AK:AK)</f>
        <v>0</v>
      </c>
    </row>
    <row r="419" spans="1:40" x14ac:dyDescent="0.2">
      <c r="A419" s="1">
        <v>45343</v>
      </c>
      <c r="B419">
        <f t="shared" si="49"/>
        <v>2</v>
      </c>
      <c r="C419">
        <f t="shared" si="50"/>
        <v>2024</v>
      </c>
      <c r="D419" s="872" t="str">
        <f t="shared" si="47"/>
        <v>02´2024</v>
      </c>
      <c r="F419" s="2">
        <f t="shared" si="51"/>
        <v>24</v>
      </c>
      <c r="G419" s="3">
        <f t="shared" si="52"/>
        <v>3.6496350364963501E-2</v>
      </c>
      <c r="H419" s="5">
        <f t="shared" si="53"/>
        <v>1</v>
      </c>
      <c r="I419" s="979">
        <f>_xlfn.XLOOKUP($D419,Help2!$D:$D,Help2!H:H)</f>
        <v>17612</v>
      </c>
      <c r="J419" s="979">
        <f>_xlfn.XLOOKUP($D419,Help2!$D:$D,Help2!I:I)</f>
        <v>10934</v>
      </c>
      <c r="K419" s="979">
        <f>_xlfn.XLOOKUP($D419,Help2!$D:$D,Help2!J:J)</f>
        <v>2975</v>
      </c>
      <c r="L419" s="979">
        <f>_xlfn.XLOOKUP($D419,Help2!$D:$D,Help2!K:K)</f>
        <v>2913</v>
      </c>
      <c r="M419" s="979">
        <f>_xlfn.XLOOKUP($D419,Help2!$D:$D,Help2!L:L)</f>
        <v>7364.5403289926016</v>
      </c>
      <c r="N419" s="979">
        <f>_xlfn.XLOOKUP($D419,Help2!$D:$D,Help2!M:M)</f>
        <v>9338.1557876418919</v>
      </c>
      <c r="P419" s="979">
        <f>_xlfn.XLOOKUP($D419,Help2!$D:$D,Help2!F:F)</f>
        <v>657.6</v>
      </c>
      <c r="Q419" s="979">
        <f t="shared" si="48"/>
        <v>696</v>
      </c>
      <c r="R419" s="979">
        <f>_xlfn.XLOOKUP($D419,Help2!$D:$D,Help2!N:N)</f>
        <v>7364.5403289926016</v>
      </c>
      <c r="S419" s="979">
        <f>_xlfn.XLOOKUP($D419,Help2!$D:$D,Help2!O:O)</f>
        <v>7225.8916993832681</v>
      </c>
      <c r="T419" s="979">
        <f>_xlfn.XLOOKUP($D419,Help2!$D:$D,Help2!P:P)</f>
        <v>550</v>
      </c>
      <c r="U419" s="979">
        <f>_xlfn.XLOOKUP($D419,Help2!$D:$D,Help2!Q:Q)</f>
        <v>175</v>
      </c>
      <c r="V419" s="979">
        <f>_xlfn.XLOOKUP($D419,Help2!$D:$D,Help2!R:R)</f>
        <v>60</v>
      </c>
      <c r="W419" s="979">
        <f>_xlfn.XLOOKUP($D419,Help2!$D:$D,Help2!S:S)</f>
        <v>22000</v>
      </c>
      <c r="Y419" s="979">
        <f>_xlfn.XLOOKUP($D419,Help2!$D:$D,Help2!V:V)</f>
        <v>7254</v>
      </c>
      <c r="Z419" s="979">
        <f>_xlfn.XLOOKUP($D419,Help2!$D:$D,Help2!W:W)</f>
        <v>3680</v>
      </c>
      <c r="AA419" s="979">
        <f>_xlfn.XLOOKUP($D419,Help2!$D:$D,Help2!X:X)</f>
        <v>0</v>
      </c>
      <c r="AB419" s="979">
        <f>_xlfn.XLOOKUP($D419,Help2!$D:$D,Help2!Y:Y)</f>
        <v>5888</v>
      </c>
      <c r="AC419" s="979">
        <f>_xlfn.XLOOKUP($D419,Help2!$D:$D,Help2!Z:Z)</f>
        <v>790</v>
      </c>
      <c r="AD419" s="979">
        <f>_xlfn.XLOOKUP($D419,Help2!$D:$D,Help2!AA:AA)</f>
        <v>1184.5902011999999</v>
      </c>
      <c r="AE419" s="979">
        <f>_xlfn.XLOOKUP($D419,Help2!$D:$D,Help2!AB:AB)</f>
        <v>400</v>
      </c>
      <c r="AF419" s="979">
        <f>_xlfn.XLOOKUP($D419,Help2!$D:$D,Help2!AC:AC)</f>
        <v>445</v>
      </c>
      <c r="AG419" s="979">
        <f>_xlfn.XLOOKUP($D419,Help2!$D:$D,Help2!AD:AD)</f>
        <v>405</v>
      </c>
      <c r="AH419" s="979">
        <f>_xlfn.XLOOKUP($D419,Help2!$D:$D,Help2!AE:AE)</f>
        <v>809.099999999999</v>
      </c>
      <c r="AI419" s="979">
        <f>_xlfn.XLOOKUP($D419,Help2!$D:$D,Help2!AF:AF)</f>
        <v>3344.2799999999997</v>
      </c>
      <c r="AJ419" s="979">
        <f>_xlfn.XLOOKUP($D419,Help2!$D:$D,Help2!AG:AG)</f>
        <v>367.52943181125374</v>
      </c>
      <c r="AK419" s="979">
        <f>_xlfn.XLOOKUP($D419,Help2!$D:$D,Help2!AH:AH)</f>
        <v>7973.9809032747462</v>
      </c>
      <c r="AL419" s="979">
        <f>_xlfn.XLOOKUP($D419,Help2!$D:$D,Help2!AI:AI)</f>
        <v>576</v>
      </c>
      <c r="AM419" s="979">
        <f>_xlfn.XLOOKUP($D419,Help2!$D:$D,Help2!AJ:AJ)</f>
        <v>0</v>
      </c>
      <c r="AN419" s="979">
        <f>_xlfn.XLOOKUP($D419,Help2!$D:$D,Help2!AK:AK)</f>
        <v>0</v>
      </c>
    </row>
    <row r="420" spans="1:40" x14ac:dyDescent="0.2">
      <c r="A420" s="1">
        <v>45344</v>
      </c>
      <c r="B420">
        <f t="shared" si="49"/>
        <v>2</v>
      </c>
      <c r="C420">
        <f t="shared" si="50"/>
        <v>2024</v>
      </c>
      <c r="D420" s="872" t="str">
        <f t="shared" si="47"/>
        <v>02´2024</v>
      </c>
      <c r="F420" s="2">
        <f t="shared" si="51"/>
        <v>24</v>
      </c>
      <c r="G420" s="3">
        <f t="shared" si="52"/>
        <v>3.6496350364963501E-2</v>
      </c>
      <c r="H420" s="5">
        <f t="shared" si="53"/>
        <v>1</v>
      </c>
      <c r="I420" s="979">
        <f>_xlfn.XLOOKUP($D420,Help2!$D:$D,Help2!H:H)</f>
        <v>17612</v>
      </c>
      <c r="J420" s="979">
        <f>_xlfn.XLOOKUP($D420,Help2!$D:$D,Help2!I:I)</f>
        <v>10934</v>
      </c>
      <c r="K420" s="979">
        <f>_xlfn.XLOOKUP($D420,Help2!$D:$D,Help2!J:J)</f>
        <v>2975</v>
      </c>
      <c r="L420" s="979">
        <f>_xlfn.XLOOKUP($D420,Help2!$D:$D,Help2!K:K)</f>
        <v>2913</v>
      </c>
      <c r="M420" s="979">
        <f>_xlfn.XLOOKUP($D420,Help2!$D:$D,Help2!L:L)</f>
        <v>7364.5403289926016</v>
      </c>
      <c r="N420" s="979">
        <f>_xlfn.XLOOKUP($D420,Help2!$D:$D,Help2!M:M)</f>
        <v>9338.1557876418919</v>
      </c>
      <c r="P420" s="979">
        <f>_xlfn.XLOOKUP($D420,Help2!$D:$D,Help2!F:F)</f>
        <v>657.6</v>
      </c>
      <c r="Q420" s="979">
        <f t="shared" si="48"/>
        <v>696</v>
      </c>
      <c r="R420" s="979">
        <f>_xlfn.XLOOKUP($D420,Help2!$D:$D,Help2!N:N)</f>
        <v>7364.5403289926016</v>
      </c>
      <c r="S420" s="979">
        <f>_xlfn.XLOOKUP($D420,Help2!$D:$D,Help2!O:O)</f>
        <v>7225.8916993832681</v>
      </c>
      <c r="T420" s="979">
        <f>_xlfn.XLOOKUP($D420,Help2!$D:$D,Help2!P:P)</f>
        <v>550</v>
      </c>
      <c r="U420" s="979">
        <f>_xlfn.XLOOKUP($D420,Help2!$D:$D,Help2!Q:Q)</f>
        <v>175</v>
      </c>
      <c r="V420" s="979">
        <f>_xlfn.XLOOKUP($D420,Help2!$D:$D,Help2!R:R)</f>
        <v>60</v>
      </c>
      <c r="W420" s="979">
        <f>_xlfn.XLOOKUP($D420,Help2!$D:$D,Help2!S:S)</f>
        <v>22000</v>
      </c>
      <c r="Y420" s="979">
        <f>_xlfn.XLOOKUP($D420,Help2!$D:$D,Help2!V:V)</f>
        <v>7254</v>
      </c>
      <c r="Z420" s="979">
        <f>_xlfn.XLOOKUP($D420,Help2!$D:$D,Help2!W:W)</f>
        <v>3680</v>
      </c>
      <c r="AA420" s="979">
        <f>_xlfn.XLOOKUP($D420,Help2!$D:$D,Help2!X:X)</f>
        <v>0</v>
      </c>
      <c r="AB420" s="979">
        <f>_xlfn.XLOOKUP($D420,Help2!$D:$D,Help2!Y:Y)</f>
        <v>5888</v>
      </c>
      <c r="AC420" s="979">
        <f>_xlfn.XLOOKUP($D420,Help2!$D:$D,Help2!Z:Z)</f>
        <v>790</v>
      </c>
      <c r="AD420" s="979">
        <f>_xlfn.XLOOKUP($D420,Help2!$D:$D,Help2!AA:AA)</f>
        <v>1184.5902011999999</v>
      </c>
      <c r="AE420" s="979">
        <f>_xlfn.XLOOKUP($D420,Help2!$D:$D,Help2!AB:AB)</f>
        <v>400</v>
      </c>
      <c r="AF420" s="979">
        <f>_xlfn.XLOOKUP($D420,Help2!$D:$D,Help2!AC:AC)</f>
        <v>445</v>
      </c>
      <c r="AG420" s="979">
        <f>_xlfn.XLOOKUP($D420,Help2!$D:$D,Help2!AD:AD)</f>
        <v>405</v>
      </c>
      <c r="AH420" s="979">
        <f>_xlfn.XLOOKUP($D420,Help2!$D:$D,Help2!AE:AE)</f>
        <v>809.099999999999</v>
      </c>
      <c r="AI420" s="979">
        <f>_xlfn.XLOOKUP($D420,Help2!$D:$D,Help2!AF:AF)</f>
        <v>3344.2799999999997</v>
      </c>
      <c r="AJ420" s="979">
        <f>_xlfn.XLOOKUP($D420,Help2!$D:$D,Help2!AG:AG)</f>
        <v>367.52943181125374</v>
      </c>
      <c r="AK420" s="979">
        <f>_xlfn.XLOOKUP($D420,Help2!$D:$D,Help2!AH:AH)</f>
        <v>7973.9809032747462</v>
      </c>
      <c r="AL420" s="979">
        <f>_xlfn.XLOOKUP($D420,Help2!$D:$D,Help2!AI:AI)</f>
        <v>576</v>
      </c>
      <c r="AM420" s="979">
        <f>_xlfn.XLOOKUP($D420,Help2!$D:$D,Help2!AJ:AJ)</f>
        <v>0</v>
      </c>
      <c r="AN420" s="979">
        <f>_xlfn.XLOOKUP($D420,Help2!$D:$D,Help2!AK:AK)</f>
        <v>0</v>
      </c>
    </row>
    <row r="421" spans="1:40" x14ac:dyDescent="0.2">
      <c r="A421" s="1">
        <v>45345</v>
      </c>
      <c r="B421">
        <f t="shared" si="49"/>
        <v>2</v>
      </c>
      <c r="C421">
        <f t="shared" si="50"/>
        <v>2024</v>
      </c>
      <c r="D421" s="872" t="str">
        <f t="shared" si="47"/>
        <v>02´2024</v>
      </c>
      <c r="F421" s="2">
        <f t="shared" si="51"/>
        <v>24</v>
      </c>
      <c r="G421" s="3">
        <f t="shared" si="52"/>
        <v>3.6496350364963501E-2</v>
      </c>
      <c r="H421" s="5">
        <f t="shared" si="53"/>
        <v>1</v>
      </c>
      <c r="I421" s="979">
        <f>_xlfn.XLOOKUP($D421,Help2!$D:$D,Help2!H:H)</f>
        <v>17612</v>
      </c>
      <c r="J421" s="979">
        <f>_xlfn.XLOOKUP($D421,Help2!$D:$D,Help2!I:I)</f>
        <v>10934</v>
      </c>
      <c r="K421" s="979">
        <f>_xlfn.XLOOKUP($D421,Help2!$D:$D,Help2!J:J)</f>
        <v>2975</v>
      </c>
      <c r="L421" s="979">
        <f>_xlfn.XLOOKUP($D421,Help2!$D:$D,Help2!K:K)</f>
        <v>2913</v>
      </c>
      <c r="M421" s="979">
        <f>_xlfn.XLOOKUP($D421,Help2!$D:$D,Help2!L:L)</f>
        <v>7364.5403289926016</v>
      </c>
      <c r="N421" s="979">
        <f>_xlfn.XLOOKUP($D421,Help2!$D:$D,Help2!M:M)</f>
        <v>9338.1557876418919</v>
      </c>
      <c r="P421" s="979">
        <f>_xlfn.XLOOKUP($D421,Help2!$D:$D,Help2!F:F)</f>
        <v>657.6</v>
      </c>
      <c r="Q421" s="979">
        <f t="shared" si="48"/>
        <v>696</v>
      </c>
      <c r="R421" s="979">
        <f>_xlfn.XLOOKUP($D421,Help2!$D:$D,Help2!N:N)</f>
        <v>7364.5403289926016</v>
      </c>
      <c r="S421" s="979">
        <f>_xlfn.XLOOKUP($D421,Help2!$D:$D,Help2!O:O)</f>
        <v>7225.8916993832681</v>
      </c>
      <c r="T421" s="979">
        <f>_xlfn.XLOOKUP($D421,Help2!$D:$D,Help2!P:P)</f>
        <v>550</v>
      </c>
      <c r="U421" s="979">
        <f>_xlfn.XLOOKUP($D421,Help2!$D:$D,Help2!Q:Q)</f>
        <v>175</v>
      </c>
      <c r="V421" s="979">
        <f>_xlfn.XLOOKUP($D421,Help2!$D:$D,Help2!R:R)</f>
        <v>60</v>
      </c>
      <c r="W421" s="979">
        <f>_xlfn.XLOOKUP($D421,Help2!$D:$D,Help2!S:S)</f>
        <v>22000</v>
      </c>
      <c r="Y421" s="979">
        <f>_xlfn.XLOOKUP($D421,Help2!$D:$D,Help2!V:V)</f>
        <v>7254</v>
      </c>
      <c r="Z421" s="979">
        <f>_xlfn.XLOOKUP($D421,Help2!$D:$D,Help2!W:W)</f>
        <v>3680</v>
      </c>
      <c r="AA421" s="979">
        <f>_xlfn.XLOOKUP($D421,Help2!$D:$D,Help2!X:X)</f>
        <v>0</v>
      </c>
      <c r="AB421" s="979">
        <f>_xlfn.XLOOKUP($D421,Help2!$D:$D,Help2!Y:Y)</f>
        <v>5888</v>
      </c>
      <c r="AC421" s="979">
        <f>_xlfn.XLOOKUP($D421,Help2!$D:$D,Help2!Z:Z)</f>
        <v>790</v>
      </c>
      <c r="AD421" s="979">
        <f>_xlfn.XLOOKUP($D421,Help2!$D:$D,Help2!AA:AA)</f>
        <v>1184.5902011999999</v>
      </c>
      <c r="AE421" s="979">
        <f>_xlfn.XLOOKUP($D421,Help2!$D:$D,Help2!AB:AB)</f>
        <v>400</v>
      </c>
      <c r="AF421" s="979">
        <f>_xlfn.XLOOKUP($D421,Help2!$D:$D,Help2!AC:AC)</f>
        <v>445</v>
      </c>
      <c r="AG421" s="979">
        <f>_xlfn.XLOOKUP($D421,Help2!$D:$D,Help2!AD:AD)</f>
        <v>405</v>
      </c>
      <c r="AH421" s="979">
        <f>_xlfn.XLOOKUP($D421,Help2!$D:$D,Help2!AE:AE)</f>
        <v>809.099999999999</v>
      </c>
      <c r="AI421" s="979">
        <f>_xlfn.XLOOKUP($D421,Help2!$D:$D,Help2!AF:AF)</f>
        <v>3344.2799999999997</v>
      </c>
      <c r="AJ421" s="979">
        <f>_xlfn.XLOOKUP($D421,Help2!$D:$D,Help2!AG:AG)</f>
        <v>367.52943181125374</v>
      </c>
      <c r="AK421" s="979">
        <f>_xlfn.XLOOKUP($D421,Help2!$D:$D,Help2!AH:AH)</f>
        <v>7973.9809032747462</v>
      </c>
      <c r="AL421" s="979">
        <f>_xlfn.XLOOKUP($D421,Help2!$D:$D,Help2!AI:AI)</f>
        <v>576</v>
      </c>
      <c r="AM421" s="979">
        <f>_xlfn.XLOOKUP($D421,Help2!$D:$D,Help2!AJ:AJ)</f>
        <v>0</v>
      </c>
      <c r="AN421" s="979">
        <f>_xlfn.XLOOKUP($D421,Help2!$D:$D,Help2!AK:AK)</f>
        <v>0</v>
      </c>
    </row>
    <row r="422" spans="1:40" x14ac:dyDescent="0.2">
      <c r="A422" s="1">
        <v>45346</v>
      </c>
      <c r="B422">
        <f t="shared" si="49"/>
        <v>2</v>
      </c>
      <c r="C422">
        <f t="shared" si="50"/>
        <v>2024</v>
      </c>
      <c r="D422" s="872" t="str">
        <f t="shared" si="47"/>
        <v>02´2024</v>
      </c>
      <c r="F422" s="2">
        <f t="shared" si="51"/>
        <v>24</v>
      </c>
      <c r="G422" s="3">
        <f t="shared" si="52"/>
        <v>3.6496350364963501E-2</v>
      </c>
      <c r="H422" s="5">
        <f t="shared" si="53"/>
        <v>1</v>
      </c>
      <c r="I422" s="979">
        <f>_xlfn.XLOOKUP($D422,Help2!$D:$D,Help2!H:H)</f>
        <v>17612</v>
      </c>
      <c r="J422" s="979">
        <f>_xlfn.XLOOKUP($D422,Help2!$D:$D,Help2!I:I)</f>
        <v>10934</v>
      </c>
      <c r="K422" s="979">
        <f>_xlfn.XLOOKUP($D422,Help2!$D:$D,Help2!J:J)</f>
        <v>2975</v>
      </c>
      <c r="L422" s="979">
        <f>_xlfn.XLOOKUP($D422,Help2!$D:$D,Help2!K:K)</f>
        <v>2913</v>
      </c>
      <c r="M422" s="979">
        <f>_xlfn.XLOOKUP($D422,Help2!$D:$D,Help2!L:L)</f>
        <v>7364.5403289926016</v>
      </c>
      <c r="N422" s="979">
        <f>_xlfn.XLOOKUP($D422,Help2!$D:$D,Help2!M:M)</f>
        <v>9338.1557876418919</v>
      </c>
      <c r="P422" s="979">
        <f>_xlfn.XLOOKUP($D422,Help2!$D:$D,Help2!F:F)</f>
        <v>657.6</v>
      </c>
      <c r="Q422" s="979">
        <f t="shared" si="48"/>
        <v>696</v>
      </c>
      <c r="R422" s="979">
        <f>_xlfn.XLOOKUP($D422,Help2!$D:$D,Help2!N:N)</f>
        <v>7364.5403289926016</v>
      </c>
      <c r="S422" s="979">
        <f>_xlfn.XLOOKUP($D422,Help2!$D:$D,Help2!O:O)</f>
        <v>7225.8916993832681</v>
      </c>
      <c r="T422" s="979">
        <f>_xlfn.XLOOKUP($D422,Help2!$D:$D,Help2!P:P)</f>
        <v>550</v>
      </c>
      <c r="U422" s="979">
        <f>_xlfn.XLOOKUP($D422,Help2!$D:$D,Help2!Q:Q)</f>
        <v>175</v>
      </c>
      <c r="V422" s="979">
        <f>_xlfn.XLOOKUP($D422,Help2!$D:$D,Help2!R:R)</f>
        <v>60</v>
      </c>
      <c r="W422" s="979">
        <f>_xlfn.XLOOKUP($D422,Help2!$D:$D,Help2!S:S)</f>
        <v>22000</v>
      </c>
      <c r="Y422" s="979">
        <f>_xlfn.XLOOKUP($D422,Help2!$D:$D,Help2!V:V)</f>
        <v>7254</v>
      </c>
      <c r="Z422" s="979">
        <f>_xlfn.XLOOKUP($D422,Help2!$D:$D,Help2!W:W)</f>
        <v>3680</v>
      </c>
      <c r="AA422" s="979">
        <f>_xlfn.XLOOKUP($D422,Help2!$D:$D,Help2!X:X)</f>
        <v>0</v>
      </c>
      <c r="AB422" s="979">
        <f>_xlfn.XLOOKUP($D422,Help2!$D:$D,Help2!Y:Y)</f>
        <v>5888</v>
      </c>
      <c r="AC422" s="979">
        <f>_xlfn.XLOOKUP($D422,Help2!$D:$D,Help2!Z:Z)</f>
        <v>790</v>
      </c>
      <c r="AD422" s="979">
        <f>_xlfn.XLOOKUP($D422,Help2!$D:$D,Help2!AA:AA)</f>
        <v>1184.5902011999999</v>
      </c>
      <c r="AE422" s="979">
        <f>_xlfn.XLOOKUP($D422,Help2!$D:$D,Help2!AB:AB)</f>
        <v>400</v>
      </c>
      <c r="AF422" s="979">
        <f>_xlfn.XLOOKUP($D422,Help2!$D:$D,Help2!AC:AC)</f>
        <v>445</v>
      </c>
      <c r="AG422" s="979">
        <f>_xlfn.XLOOKUP($D422,Help2!$D:$D,Help2!AD:AD)</f>
        <v>405</v>
      </c>
      <c r="AH422" s="979">
        <f>_xlfn.XLOOKUP($D422,Help2!$D:$D,Help2!AE:AE)</f>
        <v>809.099999999999</v>
      </c>
      <c r="AI422" s="979">
        <f>_xlfn.XLOOKUP($D422,Help2!$D:$D,Help2!AF:AF)</f>
        <v>3344.2799999999997</v>
      </c>
      <c r="AJ422" s="979">
        <f>_xlfn.XLOOKUP($D422,Help2!$D:$D,Help2!AG:AG)</f>
        <v>367.52943181125374</v>
      </c>
      <c r="AK422" s="979">
        <f>_xlfn.XLOOKUP($D422,Help2!$D:$D,Help2!AH:AH)</f>
        <v>7973.9809032747462</v>
      </c>
      <c r="AL422" s="979">
        <f>_xlfn.XLOOKUP($D422,Help2!$D:$D,Help2!AI:AI)</f>
        <v>576</v>
      </c>
      <c r="AM422" s="979">
        <f>_xlfn.XLOOKUP($D422,Help2!$D:$D,Help2!AJ:AJ)</f>
        <v>0</v>
      </c>
      <c r="AN422" s="979">
        <f>_xlfn.XLOOKUP($D422,Help2!$D:$D,Help2!AK:AK)</f>
        <v>0</v>
      </c>
    </row>
    <row r="423" spans="1:40" x14ac:dyDescent="0.2">
      <c r="A423" s="1">
        <v>45347</v>
      </c>
      <c r="B423">
        <f t="shared" si="49"/>
        <v>2</v>
      </c>
      <c r="C423">
        <f t="shared" si="50"/>
        <v>2024</v>
      </c>
      <c r="D423" s="872" t="str">
        <f t="shared" si="47"/>
        <v>02´2024</v>
      </c>
      <c r="F423" s="2">
        <f t="shared" si="51"/>
        <v>24</v>
      </c>
      <c r="G423" s="3">
        <f t="shared" si="52"/>
        <v>3.6496350364963501E-2</v>
      </c>
      <c r="H423" s="5">
        <f t="shared" si="53"/>
        <v>1</v>
      </c>
      <c r="I423" s="979">
        <f>_xlfn.XLOOKUP($D423,Help2!$D:$D,Help2!H:H)</f>
        <v>17612</v>
      </c>
      <c r="J423" s="979">
        <f>_xlfn.XLOOKUP($D423,Help2!$D:$D,Help2!I:I)</f>
        <v>10934</v>
      </c>
      <c r="K423" s="979">
        <f>_xlfn.XLOOKUP($D423,Help2!$D:$D,Help2!J:J)</f>
        <v>2975</v>
      </c>
      <c r="L423" s="979">
        <f>_xlfn.XLOOKUP($D423,Help2!$D:$D,Help2!K:K)</f>
        <v>2913</v>
      </c>
      <c r="M423" s="979">
        <f>_xlfn.XLOOKUP($D423,Help2!$D:$D,Help2!L:L)</f>
        <v>7364.5403289926016</v>
      </c>
      <c r="N423" s="979">
        <f>_xlfn.XLOOKUP($D423,Help2!$D:$D,Help2!M:M)</f>
        <v>9338.1557876418919</v>
      </c>
      <c r="P423" s="979">
        <f>_xlfn.XLOOKUP($D423,Help2!$D:$D,Help2!F:F)</f>
        <v>657.6</v>
      </c>
      <c r="Q423" s="979">
        <f t="shared" si="48"/>
        <v>696</v>
      </c>
      <c r="R423" s="979">
        <f>_xlfn.XLOOKUP($D423,Help2!$D:$D,Help2!N:N)</f>
        <v>7364.5403289926016</v>
      </c>
      <c r="S423" s="979">
        <f>_xlfn.XLOOKUP($D423,Help2!$D:$D,Help2!O:O)</f>
        <v>7225.8916993832681</v>
      </c>
      <c r="T423" s="979">
        <f>_xlfn.XLOOKUP($D423,Help2!$D:$D,Help2!P:P)</f>
        <v>550</v>
      </c>
      <c r="U423" s="979">
        <f>_xlfn.XLOOKUP($D423,Help2!$D:$D,Help2!Q:Q)</f>
        <v>175</v>
      </c>
      <c r="V423" s="979">
        <f>_xlfn.XLOOKUP($D423,Help2!$D:$D,Help2!R:R)</f>
        <v>60</v>
      </c>
      <c r="W423" s="979">
        <f>_xlfn.XLOOKUP($D423,Help2!$D:$D,Help2!S:S)</f>
        <v>22000</v>
      </c>
      <c r="Y423" s="979">
        <f>_xlfn.XLOOKUP($D423,Help2!$D:$D,Help2!V:V)</f>
        <v>7254</v>
      </c>
      <c r="Z423" s="979">
        <f>_xlfn.XLOOKUP($D423,Help2!$D:$D,Help2!W:W)</f>
        <v>3680</v>
      </c>
      <c r="AA423" s="979">
        <f>_xlfn.XLOOKUP($D423,Help2!$D:$D,Help2!X:X)</f>
        <v>0</v>
      </c>
      <c r="AB423" s="979">
        <f>_xlfn.XLOOKUP($D423,Help2!$D:$D,Help2!Y:Y)</f>
        <v>5888</v>
      </c>
      <c r="AC423" s="979">
        <f>_xlfn.XLOOKUP($D423,Help2!$D:$D,Help2!Z:Z)</f>
        <v>790</v>
      </c>
      <c r="AD423" s="979">
        <f>_xlfn.XLOOKUP($D423,Help2!$D:$D,Help2!AA:AA)</f>
        <v>1184.5902011999999</v>
      </c>
      <c r="AE423" s="979">
        <f>_xlfn.XLOOKUP($D423,Help2!$D:$D,Help2!AB:AB)</f>
        <v>400</v>
      </c>
      <c r="AF423" s="979">
        <f>_xlfn.XLOOKUP($D423,Help2!$D:$D,Help2!AC:AC)</f>
        <v>445</v>
      </c>
      <c r="AG423" s="979">
        <f>_xlfn.XLOOKUP($D423,Help2!$D:$D,Help2!AD:AD)</f>
        <v>405</v>
      </c>
      <c r="AH423" s="979">
        <f>_xlfn.XLOOKUP($D423,Help2!$D:$D,Help2!AE:AE)</f>
        <v>809.099999999999</v>
      </c>
      <c r="AI423" s="979">
        <f>_xlfn.XLOOKUP($D423,Help2!$D:$D,Help2!AF:AF)</f>
        <v>3344.2799999999997</v>
      </c>
      <c r="AJ423" s="979">
        <f>_xlfn.XLOOKUP($D423,Help2!$D:$D,Help2!AG:AG)</f>
        <v>367.52943181125374</v>
      </c>
      <c r="AK423" s="979">
        <f>_xlfn.XLOOKUP($D423,Help2!$D:$D,Help2!AH:AH)</f>
        <v>7973.9809032747462</v>
      </c>
      <c r="AL423" s="979">
        <f>_xlfn.XLOOKUP($D423,Help2!$D:$D,Help2!AI:AI)</f>
        <v>576</v>
      </c>
      <c r="AM423" s="979">
        <f>_xlfn.XLOOKUP($D423,Help2!$D:$D,Help2!AJ:AJ)</f>
        <v>0</v>
      </c>
      <c r="AN423" s="979">
        <f>_xlfn.XLOOKUP($D423,Help2!$D:$D,Help2!AK:AK)</f>
        <v>0</v>
      </c>
    </row>
    <row r="424" spans="1:40" x14ac:dyDescent="0.2">
      <c r="A424" s="1">
        <v>45348</v>
      </c>
      <c r="B424">
        <f t="shared" si="49"/>
        <v>2</v>
      </c>
      <c r="C424">
        <f t="shared" si="50"/>
        <v>2024</v>
      </c>
      <c r="D424" s="872" t="str">
        <f t="shared" si="47"/>
        <v>02´2024</v>
      </c>
      <c r="F424" s="2">
        <f t="shared" si="51"/>
        <v>24</v>
      </c>
      <c r="G424" s="3">
        <f t="shared" si="52"/>
        <v>3.6496350364963501E-2</v>
      </c>
      <c r="H424" s="5">
        <f t="shared" si="53"/>
        <v>1</v>
      </c>
      <c r="I424" s="979">
        <f>_xlfn.XLOOKUP($D424,Help2!$D:$D,Help2!H:H)</f>
        <v>17612</v>
      </c>
      <c r="J424" s="979">
        <f>_xlfn.XLOOKUP($D424,Help2!$D:$D,Help2!I:I)</f>
        <v>10934</v>
      </c>
      <c r="K424" s="979">
        <f>_xlfn.XLOOKUP($D424,Help2!$D:$D,Help2!J:J)</f>
        <v>2975</v>
      </c>
      <c r="L424" s="979">
        <f>_xlfn.XLOOKUP($D424,Help2!$D:$D,Help2!K:K)</f>
        <v>2913</v>
      </c>
      <c r="M424" s="979">
        <f>_xlfn.XLOOKUP($D424,Help2!$D:$D,Help2!L:L)</f>
        <v>7364.5403289926016</v>
      </c>
      <c r="N424" s="979">
        <f>_xlfn.XLOOKUP($D424,Help2!$D:$D,Help2!M:M)</f>
        <v>9338.1557876418919</v>
      </c>
      <c r="P424" s="979">
        <f>_xlfn.XLOOKUP($D424,Help2!$D:$D,Help2!F:F)</f>
        <v>657.6</v>
      </c>
      <c r="Q424" s="979">
        <f t="shared" si="48"/>
        <v>696</v>
      </c>
      <c r="R424" s="979">
        <f>_xlfn.XLOOKUP($D424,Help2!$D:$D,Help2!N:N)</f>
        <v>7364.5403289926016</v>
      </c>
      <c r="S424" s="979">
        <f>_xlfn.XLOOKUP($D424,Help2!$D:$D,Help2!O:O)</f>
        <v>7225.8916993832681</v>
      </c>
      <c r="T424" s="979">
        <f>_xlfn.XLOOKUP($D424,Help2!$D:$D,Help2!P:P)</f>
        <v>550</v>
      </c>
      <c r="U424" s="979">
        <f>_xlfn.XLOOKUP($D424,Help2!$D:$D,Help2!Q:Q)</f>
        <v>175</v>
      </c>
      <c r="V424" s="979">
        <f>_xlfn.XLOOKUP($D424,Help2!$D:$D,Help2!R:R)</f>
        <v>60</v>
      </c>
      <c r="W424" s="979">
        <f>_xlfn.XLOOKUP($D424,Help2!$D:$D,Help2!S:S)</f>
        <v>22000</v>
      </c>
      <c r="Y424" s="979">
        <f>_xlfn.XLOOKUP($D424,Help2!$D:$D,Help2!V:V)</f>
        <v>7254</v>
      </c>
      <c r="Z424" s="979">
        <f>_xlfn.XLOOKUP($D424,Help2!$D:$D,Help2!W:W)</f>
        <v>3680</v>
      </c>
      <c r="AA424" s="979">
        <f>_xlfn.XLOOKUP($D424,Help2!$D:$D,Help2!X:X)</f>
        <v>0</v>
      </c>
      <c r="AB424" s="979">
        <f>_xlfn.XLOOKUP($D424,Help2!$D:$D,Help2!Y:Y)</f>
        <v>5888</v>
      </c>
      <c r="AC424" s="979">
        <f>_xlfn.XLOOKUP($D424,Help2!$D:$D,Help2!Z:Z)</f>
        <v>790</v>
      </c>
      <c r="AD424" s="979">
        <f>_xlfn.XLOOKUP($D424,Help2!$D:$D,Help2!AA:AA)</f>
        <v>1184.5902011999999</v>
      </c>
      <c r="AE424" s="979">
        <f>_xlfn.XLOOKUP($D424,Help2!$D:$D,Help2!AB:AB)</f>
        <v>400</v>
      </c>
      <c r="AF424" s="979">
        <f>_xlfn.XLOOKUP($D424,Help2!$D:$D,Help2!AC:AC)</f>
        <v>445</v>
      </c>
      <c r="AG424" s="979">
        <f>_xlfn.XLOOKUP($D424,Help2!$D:$D,Help2!AD:AD)</f>
        <v>405</v>
      </c>
      <c r="AH424" s="979">
        <f>_xlfn.XLOOKUP($D424,Help2!$D:$D,Help2!AE:AE)</f>
        <v>809.099999999999</v>
      </c>
      <c r="AI424" s="979">
        <f>_xlfn.XLOOKUP($D424,Help2!$D:$D,Help2!AF:AF)</f>
        <v>3344.2799999999997</v>
      </c>
      <c r="AJ424" s="979">
        <f>_xlfn.XLOOKUP($D424,Help2!$D:$D,Help2!AG:AG)</f>
        <v>367.52943181125374</v>
      </c>
      <c r="AK424" s="979">
        <f>_xlfn.XLOOKUP($D424,Help2!$D:$D,Help2!AH:AH)</f>
        <v>7973.9809032747462</v>
      </c>
      <c r="AL424" s="979">
        <f>_xlfn.XLOOKUP($D424,Help2!$D:$D,Help2!AI:AI)</f>
        <v>576</v>
      </c>
      <c r="AM424" s="979">
        <f>_xlfn.XLOOKUP($D424,Help2!$D:$D,Help2!AJ:AJ)</f>
        <v>0</v>
      </c>
      <c r="AN424" s="979">
        <f>_xlfn.XLOOKUP($D424,Help2!$D:$D,Help2!AK:AK)</f>
        <v>0</v>
      </c>
    </row>
    <row r="425" spans="1:40" x14ac:dyDescent="0.2">
      <c r="A425" s="1">
        <v>45349</v>
      </c>
      <c r="B425">
        <f t="shared" si="49"/>
        <v>2</v>
      </c>
      <c r="C425">
        <f t="shared" si="50"/>
        <v>2024</v>
      </c>
      <c r="D425" s="872" t="str">
        <f t="shared" si="47"/>
        <v>02´2024</v>
      </c>
      <c r="F425" s="2">
        <f t="shared" si="51"/>
        <v>24</v>
      </c>
      <c r="G425" s="3">
        <f t="shared" si="52"/>
        <v>3.6496350364963501E-2</v>
      </c>
      <c r="H425" s="5">
        <f t="shared" si="53"/>
        <v>1</v>
      </c>
      <c r="I425" s="979">
        <f>_xlfn.XLOOKUP($D425,Help2!$D:$D,Help2!H:H)</f>
        <v>17612</v>
      </c>
      <c r="J425" s="979">
        <f>_xlfn.XLOOKUP($D425,Help2!$D:$D,Help2!I:I)</f>
        <v>10934</v>
      </c>
      <c r="K425" s="979">
        <f>_xlfn.XLOOKUP($D425,Help2!$D:$D,Help2!J:J)</f>
        <v>2975</v>
      </c>
      <c r="L425" s="979">
        <f>_xlfn.XLOOKUP($D425,Help2!$D:$D,Help2!K:K)</f>
        <v>2913</v>
      </c>
      <c r="M425" s="979">
        <f>_xlfn.XLOOKUP($D425,Help2!$D:$D,Help2!L:L)</f>
        <v>7364.5403289926016</v>
      </c>
      <c r="N425" s="979">
        <f>_xlfn.XLOOKUP($D425,Help2!$D:$D,Help2!M:M)</f>
        <v>9338.1557876418919</v>
      </c>
      <c r="P425" s="979">
        <f>_xlfn.XLOOKUP($D425,Help2!$D:$D,Help2!F:F)</f>
        <v>657.6</v>
      </c>
      <c r="Q425" s="979">
        <f t="shared" si="48"/>
        <v>696</v>
      </c>
      <c r="R425" s="979">
        <f>_xlfn.XLOOKUP($D425,Help2!$D:$D,Help2!N:N)</f>
        <v>7364.5403289926016</v>
      </c>
      <c r="S425" s="979">
        <f>_xlfn.XLOOKUP($D425,Help2!$D:$D,Help2!O:O)</f>
        <v>7225.8916993832681</v>
      </c>
      <c r="T425" s="979">
        <f>_xlfn.XLOOKUP($D425,Help2!$D:$D,Help2!P:P)</f>
        <v>550</v>
      </c>
      <c r="U425" s="979">
        <f>_xlfn.XLOOKUP($D425,Help2!$D:$D,Help2!Q:Q)</f>
        <v>175</v>
      </c>
      <c r="V425" s="979">
        <f>_xlfn.XLOOKUP($D425,Help2!$D:$D,Help2!R:R)</f>
        <v>60</v>
      </c>
      <c r="W425" s="979">
        <f>_xlfn.XLOOKUP($D425,Help2!$D:$D,Help2!S:S)</f>
        <v>22000</v>
      </c>
      <c r="Y425" s="979">
        <f>_xlfn.XLOOKUP($D425,Help2!$D:$D,Help2!V:V)</f>
        <v>7254</v>
      </c>
      <c r="Z425" s="979">
        <f>_xlfn.XLOOKUP($D425,Help2!$D:$D,Help2!W:W)</f>
        <v>3680</v>
      </c>
      <c r="AA425" s="979">
        <f>_xlfn.XLOOKUP($D425,Help2!$D:$D,Help2!X:X)</f>
        <v>0</v>
      </c>
      <c r="AB425" s="979">
        <f>_xlfn.XLOOKUP($D425,Help2!$D:$D,Help2!Y:Y)</f>
        <v>5888</v>
      </c>
      <c r="AC425" s="979">
        <f>_xlfn.XLOOKUP($D425,Help2!$D:$D,Help2!Z:Z)</f>
        <v>790</v>
      </c>
      <c r="AD425" s="979">
        <f>_xlfn.XLOOKUP($D425,Help2!$D:$D,Help2!AA:AA)</f>
        <v>1184.5902011999999</v>
      </c>
      <c r="AE425" s="979">
        <f>_xlfn.XLOOKUP($D425,Help2!$D:$D,Help2!AB:AB)</f>
        <v>400</v>
      </c>
      <c r="AF425" s="979">
        <f>_xlfn.XLOOKUP($D425,Help2!$D:$D,Help2!AC:AC)</f>
        <v>445</v>
      </c>
      <c r="AG425" s="979">
        <f>_xlfn.XLOOKUP($D425,Help2!$D:$D,Help2!AD:AD)</f>
        <v>405</v>
      </c>
      <c r="AH425" s="979">
        <f>_xlfn.XLOOKUP($D425,Help2!$D:$D,Help2!AE:AE)</f>
        <v>809.099999999999</v>
      </c>
      <c r="AI425" s="979">
        <f>_xlfn.XLOOKUP($D425,Help2!$D:$D,Help2!AF:AF)</f>
        <v>3344.2799999999997</v>
      </c>
      <c r="AJ425" s="979">
        <f>_xlfn.XLOOKUP($D425,Help2!$D:$D,Help2!AG:AG)</f>
        <v>367.52943181125374</v>
      </c>
      <c r="AK425" s="979">
        <f>_xlfn.XLOOKUP($D425,Help2!$D:$D,Help2!AH:AH)</f>
        <v>7973.9809032747462</v>
      </c>
      <c r="AL425" s="979">
        <f>_xlfn.XLOOKUP($D425,Help2!$D:$D,Help2!AI:AI)</f>
        <v>576</v>
      </c>
      <c r="AM425" s="979">
        <f>_xlfn.XLOOKUP($D425,Help2!$D:$D,Help2!AJ:AJ)</f>
        <v>0</v>
      </c>
      <c r="AN425" s="979">
        <f>_xlfn.XLOOKUP($D425,Help2!$D:$D,Help2!AK:AK)</f>
        <v>0</v>
      </c>
    </row>
    <row r="426" spans="1:40" x14ac:dyDescent="0.2">
      <c r="A426" s="1">
        <v>45350</v>
      </c>
      <c r="B426">
        <f t="shared" si="49"/>
        <v>2</v>
      </c>
      <c r="C426">
        <f t="shared" si="50"/>
        <v>2024</v>
      </c>
      <c r="D426" s="872" t="str">
        <f t="shared" si="47"/>
        <v>02´2024</v>
      </c>
      <c r="F426" s="2">
        <f t="shared" si="51"/>
        <v>24</v>
      </c>
      <c r="G426" s="3">
        <f t="shared" si="52"/>
        <v>3.6496350364963501E-2</v>
      </c>
      <c r="H426" s="5">
        <f t="shared" si="53"/>
        <v>1</v>
      </c>
      <c r="I426" s="979">
        <f>_xlfn.XLOOKUP($D426,Help2!$D:$D,Help2!H:H)</f>
        <v>17612</v>
      </c>
      <c r="J426" s="979">
        <f>_xlfn.XLOOKUP($D426,Help2!$D:$D,Help2!I:I)</f>
        <v>10934</v>
      </c>
      <c r="K426" s="979">
        <f>_xlfn.XLOOKUP($D426,Help2!$D:$D,Help2!J:J)</f>
        <v>2975</v>
      </c>
      <c r="L426" s="979">
        <f>_xlfn.XLOOKUP($D426,Help2!$D:$D,Help2!K:K)</f>
        <v>2913</v>
      </c>
      <c r="M426" s="979">
        <f>_xlfn.XLOOKUP($D426,Help2!$D:$D,Help2!L:L)</f>
        <v>7364.5403289926016</v>
      </c>
      <c r="N426" s="979">
        <f>_xlfn.XLOOKUP($D426,Help2!$D:$D,Help2!M:M)</f>
        <v>9338.1557876418919</v>
      </c>
      <c r="P426" s="979">
        <f>_xlfn.XLOOKUP($D426,Help2!$D:$D,Help2!F:F)</f>
        <v>657.6</v>
      </c>
      <c r="Q426" s="979">
        <f t="shared" si="48"/>
        <v>696</v>
      </c>
      <c r="R426" s="979">
        <f>_xlfn.XLOOKUP($D426,Help2!$D:$D,Help2!N:N)</f>
        <v>7364.5403289926016</v>
      </c>
      <c r="S426" s="979">
        <f>_xlfn.XLOOKUP($D426,Help2!$D:$D,Help2!O:O)</f>
        <v>7225.8916993832681</v>
      </c>
      <c r="T426" s="979">
        <f>_xlfn.XLOOKUP($D426,Help2!$D:$D,Help2!P:P)</f>
        <v>550</v>
      </c>
      <c r="U426" s="979">
        <f>_xlfn.XLOOKUP($D426,Help2!$D:$D,Help2!Q:Q)</f>
        <v>175</v>
      </c>
      <c r="V426" s="979">
        <f>_xlfn.XLOOKUP($D426,Help2!$D:$D,Help2!R:R)</f>
        <v>60</v>
      </c>
      <c r="W426" s="979">
        <f>_xlfn.XLOOKUP($D426,Help2!$D:$D,Help2!S:S)</f>
        <v>22000</v>
      </c>
      <c r="Y426" s="979">
        <f>_xlfn.XLOOKUP($D426,Help2!$D:$D,Help2!V:V)</f>
        <v>7254</v>
      </c>
      <c r="Z426" s="979">
        <f>_xlfn.XLOOKUP($D426,Help2!$D:$D,Help2!W:W)</f>
        <v>3680</v>
      </c>
      <c r="AA426" s="979">
        <f>_xlfn.XLOOKUP($D426,Help2!$D:$D,Help2!X:X)</f>
        <v>0</v>
      </c>
      <c r="AB426" s="979">
        <f>_xlfn.XLOOKUP($D426,Help2!$D:$D,Help2!Y:Y)</f>
        <v>5888</v>
      </c>
      <c r="AC426" s="979">
        <f>_xlfn.XLOOKUP($D426,Help2!$D:$D,Help2!Z:Z)</f>
        <v>790</v>
      </c>
      <c r="AD426" s="979">
        <f>_xlfn.XLOOKUP($D426,Help2!$D:$D,Help2!AA:AA)</f>
        <v>1184.5902011999999</v>
      </c>
      <c r="AE426" s="979">
        <f>_xlfn.XLOOKUP($D426,Help2!$D:$D,Help2!AB:AB)</f>
        <v>400</v>
      </c>
      <c r="AF426" s="979">
        <f>_xlfn.XLOOKUP($D426,Help2!$D:$D,Help2!AC:AC)</f>
        <v>445</v>
      </c>
      <c r="AG426" s="979">
        <f>_xlfn.XLOOKUP($D426,Help2!$D:$D,Help2!AD:AD)</f>
        <v>405</v>
      </c>
      <c r="AH426" s="979">
        <f>_xlfn.XLOOKUP($D426,Help2!$D:$D,Help2!AE:AE)</f>
        <v>809.099999999999</v>
      </c>
      <c r="AI426" s="979">
        <f>_xlfn.XLOOKUP($D426,Help2!$D:$D,Help2!AF:AF)</f>
        <v>3344.2799999999997</v>
      </c>
      <c r="AJ426" s="979">
        <f>_xlfn.XLOOKUP($D426,Help2!$D:$D,Help2!AG:AG)</f>
        <v>367.52943181125374</v>
      </c>
      <c r="AK426" s="979">
        <f>_xlfn.XLOOKUP($D426,Help2!$D:$D,Help2!AH:AH)</f>
        <v>7973.9809032747462</v>
      </c>
      <c r="AL426" s="979">
        <f>_xlfn.XLOOKUP($D426,Help2!$D:$D,Help2!AI:AI)</f>
        <v>576</v>
      </c>
      <c r="AM426" s="979">
        <f>_xlfn.XLOOKUP($D426,Help2!$D:$D,Help2!AJ:AJ)</f>
        <v>0</v>
      </c>
      <c r="AN426" s="979">
        <f>_xlfn.XLOOKUP($D426,Help2!$D:$D,Help2!AK:AK)</f>
        <v>0</v>
      </c>
    </row>
    <row r="427" spans="1:40" x14ac:dyDescent="0.2">
      <c r="A427" s="1">
        <v>45351</v>
      </c>
      <c r="B427">
        <f t="shared" si="49"/>
        <v>2</v>
      </c>
      <c r="C427">
        <f t="shared" si="50"/>
        <v>2024</v>
      </c>
      <c r="D427" s="872" t="str">
        <f t="shared" si="47"/>
        <v>02´2024</v>
      </c>
      <c r="F427" s="2">
        <f t="shared" si="51"/>
        <v>24</v>
      </c>
      <c r="G427" s="3">
        <f t="shared" si="52"/>
        <v>3.6496350364963501E-2</v>
      </c>
      <c r="H427" s="5">
        <f t="shared" si="53"/>
        <v>1</v>
      </c>
      <c r="I427" s="979">
        <f>_xlfn.XLOOKUP($D427,Help2!$D:$D,Help2!H:H)</f>
        <v>17612</v>
      </c>
      <c r="J427" s="979">
        <f>_xlfn.XLOOKUP($D427,Help2!$D:$D,Help2!I:I)</f>
        <v>10934</v>
      </c>
      <c r="K427" s="979">
        <f>_xlfn.XLOOKUP($D427,Help2!$D:$D,Help2!J:J)</f>
        <v>2975</v>
      </c>
      <c r="L427" s="979">
        <f>_xlfn.XLOOKUP($D427,Help2!$D:$D,Help2!K:K)</f>
        <v>2913</v>
      </c>
      <c r="M427" s="979">
        <f>_xlfn.XLOOKUP($D427,Help2!$D:$D,Help2!L:L)</f>
        <v>7364.5403289926016</v>
      </c>
      <c r="N427" s="979">
        <f>_xlfn.XLOOKUP($D427,Help2!$D:$D,Help2!M:M)</f>
        <v>9338.1557876418919</v>
      </c>
      <c r="P427" s="979">
        <f>_xlfn.XLOOKUP($D427,Help2!$D:$D,Help2!F:F)</f>
        <v>657.6</v>
      </c>
      <c r="Q427" s="979">
        <f t="shared" si="48"/>
        <v>696</v>
      </c>
      <c r="R427" s="979">
        <f>_xlfn.XLOOKUP($D427,Help2!$D:$D,Help2!N:N)</f>
        <v>7364.5403289926016</v>
      </c>
      <c r="S427" s="979">
        <f>_xlfn.XLOOKUP($D427,Help2!$D:$D,Help2!O:O)</f>
        <v>7225.8916993832681</v>
      </c>
      <c r="T427" s="979">
        <f>_xlfn.XLOOKUP($D427,Help2!$D:$D,Help2!P:P)</f>
        <v>550</v>
      </c>
      <c r="U427" s="979">
        <f>_xlfn.XLOOKUP($D427,Help2!$D:$D,Help2!Q:Q)</f>
        <v>175</v>
      </c>
      <c r="V427" s="979">
        <f>_xlfn.XLOOKUP($D427,Help2!$D:$D,Help2!R:R)</f>
        <v>60</v>
      </c>
      <c r="W427" s="979">
        <f>_xlfn.XLOOKUP($D427,Help2!$D:$D,Help2!S:S)</f>
        <v>22000</v>
      </c>
      <c r="Y427" s="979">
        <f>_xlfn.XLOOKUP($D427,Help2!$D:$D,Help2!V:V)</f>
        <v>7254</v>
      </c>
      <c r="Z427" s="979">
        <f>_xlfn.XLOOKUP($D427,Help2!$D:$D,Help2!W:W)</f>
        <v>3680</v>
      </c>
      <c r="AA427" s="979">
        <f>_xlfn.XLOOKUP($D427,Help2!$D:$D,Help2!X:X)</f>
        <v>0</v>
      </c>
      <c r="AB427" s="979">
        <f>_xlfn.XLOOKUP($D427,Help2!$D:$D,Help2!Y:Y)</f>
        <v>5888</v>
      </c>
      <c r="AC427" s="979">
        <f>_xlfn.XLOOKUP($D427,Help2!$D:$D,Help2!Z:Z)</f>
        <v>790</v>
      </c>
      <c r="AD427" s="979">
        <f>_xlfn.XLOOKUP($D427,Help2!$D:$D,Help2!AA:AA)</f>
        <v>1184.5902011999999</v>
      </c>
      <c r="AE427" s="979">
        <f>_xlfn.XLOOKUP($D427,Help2!$D:$D,Help2!AB:AB)</f>
        <v>400</v>
      </c>
      <c r="AF427" s="979">
        <f>_xlfn.XLOOKUP($D427,Help2!$D:$D,Help2!AC:AC)</f>
        <v>445</v>
      </c>
      <c r="AG427" s="979">
        <f>_xlfn.XLOOKUP($D427,Help2!$D:$D,Help2!AD:AD)</f>
        <v>405</v>
      </c>
      <c r="AH427" s="979">
        <f>_xlfn.XLOOKUP($D427,Help2!$D:$D,Help2!AE:AE)</f>
        <v>809.099999999999</v>
      </c>
      <c r="AI427" s="979">
        <f>_xlfn.XLOOKUP($D427,Help2!$D:$D,Help2!AF:AF)</f>
        <v>3344.2799999999997</v>
      </c>
      <c r="AJ427" s="979">
        <f>_xlfn.XLOOKUP($D427,Help2!$D:$D,Help2!AG:AG)</f>
        <v>367.52943181125374</v>
      </c>
      <c r="AK427" s="979">
        <f>_xlfn.XLOOKUP($D427,Help2!$D:$D,Help2!AH:AH)</f>
        <v>7973.9809032747462</v>
      </c>
      <c r="AL427" s="979">
        <f>_xlfn.XLOOKUP($D427,Help2!$D:$D,Help2!AI:AI)</f>
        <v>576</v>
      </c>
      <c r="AM427" s="979">
        <f>_xlfn.XLOOKUP($D427,Help2!$D:$D,Help2!AJ:AJ)</f>
        <v>0</v>
      </c>
      <c r="AN427" s="979">
        <f>_xlfn.XLOOKUP($D427,Help2!$D:$D,Help2!AK:AK)</f>
        <v>0</v>
      </c>
    </row>
    <row r="428" spans="1:40" x14ac:dyDescent="0.2">
      <c r="A428" s="1">
        <v>45352</v>
      </c>
      <c r="B428">
        <f t="shared" si="49"/>
        <v>3</v>
      </c>
      <c r="C428">
        <f t="shared" si="50"/>
        <v>2024</v>
      </c>
      <c r="D428" s="872" t="str">
        <f t="shared" si="47"/>
        <v>03´2024</v>
      </c>
      <c r="F428" s="2">
        <f t="shared" si="51"/>
        <v>24</v>
      </c>
      <c r="G428" s="3">
        <f t="shared" si="52"/>
        <v>3.460207612456747E-2</v>
      </c>
      <c r="H428" s="5">
        <f t="shared" si="53"/>
        <v>1</v>
      </c>
      <c r="I428" s="979">
        <f>_xlfn.XLOOKUP($D428,Help2!$D:$D,Help2!H:H)</f>
        <v>18826</v>
      </c>
      <c r="J428" s="979">
        <f>_xlfn.XLOOKUP($D428,Help2!$D:$D,Help2!I:I)</f>
        <v>11689</v>
      </c>
      <c r="K428" s="979">
        <f>_xlfn.XLOOKUP($D428,Help2!$D:$D,Help2!J:J)</f>
        <v>3175</v>
      </c>
      <c r="L428" s="979">
        <f>_xlfn.XLOOKUP($D428,Help2!$D:$D,Help2!K:K)</f>
        <v>3139</v>
      </c>
      <c r="M428" s="979">
        <f>_xlfn.XLOOKUP($D428,Help2!$D:$D,Help2!L:L)</f>
        <v>8174.4176755923709</v>
      </c>
      <c r="N428" s="979">
        <f>_xlfn.XLOOKUP($D428,Help2!$D:$D,Help2!M:M)</f>
        <v>9829.3922343044815</v>
      </c>
      <c r="P428" s="979">
        <f>_xlfn.XLOOKUP($D428,Help2!$D:$D,Help2!F:F)</f>
        <v>693.6</v>
      </c>
      <c r="Q428" s="979">
        <f t="shared" si="48"/>
        <v>744</v>
      </c>
      <c r="R428" s="979">
        <f>_xlfn.XLOOKUP($D428,Help2!$D:$D,Help2!N:N)</f>
        <v>8174.4176755923709</v>
      </c>
      <c r="S428" s="979">
        <f>_xlfn.XLOOKUP($D428,Help2!$D:$D,Help2!O:O)</f>
        <v>8050.2400847890576</v>
      </c>
      <c r="T428" s="979">
        <f>_xlfn.XLOOKUP($D428,Help2!$D:$D,Help2!P:P)</f>
        <v>550</v>
      </c>
      <c r="U428" s="979">
        <f>_xlfn.XLOOKUP($D428,Help2!$D:$D,Help2!Q:Q)</f>
        <v>150</v>
      </c>
      <c r="V428" s="979">
        <f>_xlfn.XLOOKUP($D428,Help2!$D:$D,Help2!R:R)</f>
        <v>160</v>
      </c>
      <c r="W428" s="979">
        <f>_xlfn.XLOOKUP($D428,Help2!$D:$D,Help2!S:S)</f>
        <v>25000</v>
      </c>
      <c r="Y428" s="979">
        <f>_xlfn.XLOOKUP($D428,Help2!$D:$D,Help2!V:V)</f>
        <v>7800</v>
      </c>
      <c r="Z428" s="979">
        <f>_xlfn.XLOOKUP($D428,Help2!$D:$D,Help2!W:W)</f>
        <v>3889</v>
      </c>
      <c r="AA428" s="979">
        <f>_xlfn.XLOOKUP($D428,Help2!$D:$D,Help2!X:X)</f>
        <v>0</v>
      </c>
      <c r="AB428" s="979">
        <f>_xlfn.XLOOKUP($D428,Help2!$D:$D,Help2!Y:Y)</f>
        <v>6314</v>
      </c>
      <c r="AC428" s="979">
        <f>_xlfn.XLOOKUP($D428,Help2!$D:$D,Help2!Z:Z)</f>
        <v>823</v>
      </c>
      <c r="AD428" s="979">
        <f>_xlfn.XLOOKUP($D428,Help2!$D:$D,Help2!AA:AA)</f>
        <v>1152.0930467999999</v>
      </c>
      <c r="AE428" s="979">
        <f>_xlfn.XLOOKUP($D428,Help2!$D:$D,Help2!AB:AB)</f>
        <v>310</v>
      </c>
      <c r="AF428" s="979">
        <f>_xlfn.XLOOKUP($D428,Help2!$D:$D,Help2!AC:AC)</f>
        <v>375</v>
      </c>
      <c r="AG428" s="979">
        <f>_xlfn.XLOOKUP($D428,Help2!$D:$D,Help2!AD:AD)</f>
        <v>285</v>
      </c>
      <c r="AH428" s="979">
        <f>_xlfn.XLOOKUP($D428,Help2!$D:$D,Help2!AE:AE)</f>
        <v>864.90000000000009</v>
      </c>
      <c r="AI428" s="979">
        <f>_xlfn.XLOOKUP($D428,Help2!$D:$D,Help2!AF:AF)</f>
        <v>3574.9199999999996</v>
      </c>
      <c r="AJ428" s="979">
        <f>_xlfn.XLOOKUP($D428,Help2!$D:$D,Help2!AG:AG)</f>
        <v>391.4378247783211</v>
      </c>
      <c r="AK428" s="979">
        <f>_xlfn.XLOOKUP($D428,Help2!$D:$D,Help2!AH:AH)</f>
        <v>7651.8611635566767</v>
      </c>
      <c r="AL428" s="979">
        <f>_xlfn.XLOOKUP($D428,Help2!$D:$D,Help2!AI:AI)</f>
        <v>672</v>
      </c>
      <c r="AM428" s="979">
        <f>_xlfn.XLOOKUP($D428,Help2!$D:$D,Help2!AJ:AJ)</f>
        <v>0</v>
      </c>
      <c r="AN428" s="979">
        <f>_xlfn.XLOOKUP($D428,Help2!$D:$D,Help2!AK:AK)</f>
        <v>0</v>
      </c>
    </row>
    <row r="429" spans="1:40" x14ac:dyDescent="0.2">
      <c r="A429" s="1">
        <v>45353</v>
      </c>
      <c r="B429">
        <f t="shared" si="49"/>
        <v>3</v>
      </c>
      <c r="C429">
        <f t="shared" si="50"/>
        <v>2024</v>
      </c>
      <c r="D429" s="872" t="str">
        <f t="shared" si="47"/>
        <v>03´2024</v>
      </c>
      <c r="F429" s="2">
        <f t="shared" si="51"/>
        <v>24</v>
      </c>
      <c r="G429" s="3">
        <f t="shared" si="52"/>
        <v>3.460207612456747E-2</v>
      </c>
      <c r="H429" s="5">
        <f t="shared" si="53"/>
        <v>1</v>
      </c>
      <c r="I429" s="979">
        <f>_xlfn.XLOOKUP($D429,Help2!$D:$D,Help2!H:H)</f>
        <v>18826</v>
      </c>
      <c r="J429" s="979">
        <f>_xlfn.XLOOKUP($D429,Help2!$D:$D,Help2!I:I)</f>
        <v>11689</v>
      </c>
      <c r="K429" s="979">
        <f>_xlfn.XLOOKUP($D429,Help2!$D:$D,Help2!J:J)</f>
        <v>3175</v>
      </c>
      <c r="L429" s="979">
        <f>_xlfn.XLOOKUP($D429,Help2!$D:$D,Help2!K:K)</f>
        <v>3139</v>
      </c>
      <c r="M429" s="979">
        <f>_xlfn.XLOOKUP($D429,Help2!$D:$D,Help2!L:L)</f>
        <v>8174.4176755923709</v>
      </c>
      <c r="N429" s="979">
        <f>_xlfn.XLOOKUP($D429,Help2!$D:$D,Help2!M:M)</f>
        <v>9829.3922343044815</v>
      </c>
      <c r="P429" s="979">
        <f>_xlfn.XLOOKUP($D429,Help2!$D:$D,Help2!F:F)</f>
        <v>693.6</v>
      </c>
      <c r="Q429" s="979">
        <f t="shared" si="48"/>
        <v>744</v>
      </c>
      <c r="R429" s="979">
        <f>_xlfn.XLOOKUP($D429,Help2!$D:$D,Help2!N:N)</f>
        <v>8174.4176755923709</v>
      </c>
      <c r="S429" s="979">
        <f>_xlfn.XLOOKUP($D429,Help2!$D:$D,Help2!O:O)</f>
        <v>8050.2400847890576</v>
      </c>
      <c r="T429" s="979">
        <f>_xlfn.XLOOKUP($D429,Help2!$D:$D,Help2!P:P)</f>
        <v>550</v>
      </c>
      <c r="U429" s="979">
        <f>_xlfn.XLOOKUP($D429,Help2!$D:$D,Help2!Q:Q)</f>
        <v>150</v>
      </c>
      <c r="V429" s="979">
        <f>_xlfn.XLOOKUP($D429,Help2!$D:$D,Help2!R:R)</f>
        <v>160</v>
      </c>
      <c r="W429" s="979">
        <f>_xlfn.XLOOKUP($D429,Help2!$D:$D,Help2!S:S)</f>
        <v>25000</v>
      </c>
      <c r="Y429" s="979">
        <f>_xlfn.XLOOKUP($D429,Help2!$D:$D,Help2!V:V)</f>
        <v>7800</v>
      </c>
      <c r="Z429" s="979">
        <f>_xlfn.XLOOKUP($D429,Help2!$D:$D,Help2!W:W)</f>
        <v>3889</v>
      </c>
      <c r="AA429" s="979">
        <f>_xlfn.XLOOKUP($D429,Help2!$D:$D,Help2!X:X)</f>
        <v>0</v>
      </c>
      <c r="AB429" s="979">
        <f>_xlfn.XLOOKUP($D429,Help2!$D:$D,Help2!Y:Y)</f>
        <v>6314</v>
      </c>
      <c r="AC429" s="979">
        <f>_xlfn.XLOOKUP($D429,Help2!$D:$D,Help2!Z:Z)</f>
        <v>823</v>
      </c>
      <c r="AD429" s="979">
        <f>_xlfn.XLOOKUP($D429,Help2!$D:$D,Help2!AA:AA)</f>
        <v>1152.0930467999999</v>
      </c>
      <c r="AE429" s="979">
        <f>_xlfn.XLOOKUP($D429,Help2!$D:$D,Help2!AB:AB)</f>
        <v>310</v>
      </c>
      <c r="AF429" s="979">
        <f>_xlfn.XLOOKUP($D429,Help2!$D:$D,Help2!AC:AC)</f>
        <v>375</v>
      </c>
      <c r="AG429" s="979">
        <f>_xlfn.XLOOKUP($D429,Help2!$D:$D,Help2!AD:AD)</f>
        <v>285</v>
      </c>
      <c r="AH429" s="979">
        <f>_xlfn.XLOOKUP($D429,Help2!$D:$D,Help2!AE:AE)</f>
        <v>864.90000000000009</v>
      </c>
      <c r="AI429" s="979">
        <f>_xlfn.XLOOKUP($D429,Help2!$D:$D,Help2!AF:AF)</f>
        <v>3574.9199999999996</v>
      </c>
      <c r="AJ429" s="979">
        <f>_xlfn.XLOOKUP($D429,Help2!$D:$D,Help2!AG:AG)</f>
        <v>391.4378247783211</v>
      </c>
      <c r="AK429" s="979">
        <f>_xlfn.XLOOKUP($D429,Help2!$D:$D,Help2!AH:AH)</f>
        <v>7651.8611635566767</v>
      </c>
      <c r="AL429" s="979">
        <f>_xlfn.XLOOKUP($D429,Help2!$D:$D,Help2!AI:AI)</f>
        <v>672</v>
      </c>
      <c r="AM429" s="979">
        <f>_xlfn.XLOOKUP($D429,Help2!$D:$D,Help2!AJ:AJ)</f>
        <v>0</v>
      </c>
      <c r="AN429" s="979">
        <f>_xlfn.XLOOKUP($D429,Help2!$D:$D,Help2!AK:AK)</f>
        <v>0</v>
      </c>
    </row>
    <row r="430" spans="1:40" x14ac:dyDescent="0.2">
      <c r="A430" s="1">
        <v>45354</v>
      </c>
      <c r="B430">
        <f t="shared" si="49"/>
        <v>3</v>
      </c>
      <c r="C430">
        <f t="shared" si="50"/>
        <v>2024</v>
      </c>
      <c r="D430" s="872" t="str">
        <f t="shared" si="47"/>
        <v>03´2024</v>
      </c>
      <c r="F430" s="2">
        <f t="shared" si="51"/>
        <v>24</v>
      </c>
      <c r="G430" s="3">
        <f t="shared" si="52"/>
        <v>3.460207612456747E-2</v>
      </c>
      <c r="H430" s="5">
        <f t="shared" si="53"/>
        <v>1</v>
      </c>
      <c r="I430" s="979">
        <f>_xlfn.XLOOKUP($D430,Help2!$D:$D,Help2!H:H)</f>
        <v>18826</v>
      </c>
      <c r="J430" s="979">
        <f>_xlfn.XLOOKUP($D430,Help2!$D:$D,Help2!I:I)</f>
        <v>11689</v>
      </c>
      <c r="K430" s="979">
        <f>_xlfn.XLOOKUP($D430,Help2!$D:$D,Help2!J:J)</f>
        <v>3175</v>
      </c>
      <c r="L430" s="979">
        <f>_xlfn.XLOOKUP($D430,Help2!$D:$D,Help2!K:K)</f>
        <v>3139</v>
      </c>
      <c r="M430" s="979">
        <f>_xlfn.XLOOKUP($D430,Help2!$D:$D,Help2!L:L)</f>
        <v>8174.4176755923709</v>
      </c>
      <c r="N430" s="979">
        <f>_xlfn.XLOOKUP($D430,Help2!$D:$D,Help2!M:M)</f>
        <v>9829.3922343044815</v>
      </c>
      <c r="P430" s="979">
        <f>_xlfn.XLOOKUP($D430,Help2!$D:$D,Help2!F:F)</f>
        <v>693.6</v>
      </c>
      <c r="Q430" s="979">
        <f t="shared" si="48"/>
        <v>744</v>
      </c>
      <c r="R430" s="979">
        <f>_xlfn.XLOOKUP($D430,Help2!$D:$D,Help2!N:N)</f>
        <v>8174.4176755923709</v>
      </c>
      <c r="S430" s="979">
        <f>_xlfn.XLOOKUP($D430,Help2!$D:$D,Help2!O:O)</f>
        <v>8050.2400847890576</v>
      </c>
      <c r="T430" s="979">
        <f>_xlfn.XLOOKUP($D430,Help2!$D:$D,Help2!P:P)</f>
        <v>550</v>
      </c>
      <c r="U430" s="979">
        <f>_xlfn.XLOOKUP($D430,Help2!$D:$D,Help2!Q:Q)</f>
        <v>150</v>
      </c>
      <c r="V430" s="979">
        <f>_xlfn.XLOOKUP($D430,Help2!$D:$D,Help2!R:R)</f>
        <v>160</v>
      </c>
      <c r="W430" s="979">
        <f>_xlfn.XLOOKUP($D430,Help2!$D:$D,Help2!S:S)</f>
        <v>25000</v>
      </c>
      <c r="Y430" s="979">
        <f>_xlfn.XLOOKUP($D430,Help2!$D:$D,Help2!V:V)</f>
        <v>7800</v>
      </c>
      <c r="Z430" s="979">
        <f>_xlfn.XLOOKUP($D430,Help2!$D:$D,Help2!W:W)</f>
        <v>3889</v>
      </c>
      <c r="AA430" s="979">
        <f>_xlfn.XLOOKUP($D430,Help2!$D:$D,Help2!X:X)</f>
        <v>0</v>
      </c>
      <c r="AB430" s="979">
        <f>_xlfn.XLOOKUP($D430,Help2!$D:$D,Help2!Y:Y)</f>
        <v>6314</v>
      </c>
      <c r="AC430" s="979">
        <f>_xlfn.XLOOKUP($D430,Help2!$D:$D,Help2!Z:Z)</f>
        <v>823</v>
      </c>
      <c r="AD430" s="979">
        <f>_xlfn.XLOOKUP($D430,Help2!$D:$D,Help2!AA:AA)</f>
        <v>1152.0930467999999</v>
      </c>
      <c r="AE430" s="979">
        <f>_xlfn.XLOOKUP($D430,Help2!$D:$D,Help2!AB:AB)</f>
        <v>310</v>
      </c>
      <c r="AF430" s="979">
        <f>_xlfn.XLOOKUP($D430,Help2!$D:$D,Help2!AC:AC)</f>
        <v>375</v>
      </c>
      <c r="AG430" s="979">
        <f>_xlfn.XLOOKUP($D430,Help2!$D:$D,Help2!AD:AD)</f>
        <v>285</v>
      </c>
      <c r="AH430" s="979">
        <f>_xlfn.XLOOKUP($D430,Help2!$D:$D,Help2!AE:AE)</f>
        <v>864.90000000000009</v>
      </c>
      <c r="AI430" s="979">
        <f>_xlfn.XLOOKUP($D430,Help2!$D:$D,Help2!AF:AF)</f>
        <v>3574.9199999999996</v>
      </c>
      <c r="AJ430" s="979">
        <f>_xlfn.XLOOKUP($D430,Help2!$D:$D,Help2!AG:AG)</f>
        <v>391.4378247783211</v>
      </c>
      <c r="AK430" s="979">
        <f>_xlfn.XLOOKUP($D430,Help2!$D:$D,Help2!AH:AH)</f>
        <v>7651.8611635566767</v>
      </c>
      <c r="AL430" s="979">
        <f>_xlfn.XLOOKUP($D430,Help2!$D:$D,Help2!AI:AI)</f>
        <v>672</v>
      </c>
      <c r="AM430" s="979">
        <f>_xlfn.XLOOKUP($D430,Help2!$D:$D,Help2!AJ:AJ)</f>
        <v>0</v>
      </c>
      <c r="AN430" s="979">
        <f>_xlfn.XLOOKUP($D430,Help2!$D:$D,Help2!AK:AK)</f>
        <v>0</v>
      </c>
    </row>
    <row r="431" spans="1:40" x14ac:dyDescent="0.2">
      <c r="A431" s="1">
        <v>45355</v>
      </c>
      <c r="B431">
        <f t="shared" si="49"/>
        <v>3</v>
      </c>
      <c r="C431">
        <f t="shared" si="50"/>
        <v>2024</v>
      </c>
      <c r="D431" s="872" t="str">
        <f t="shared" si="47"/>
        <v>03´2024</v>
      </c>
      <c r="F431" s="2">
        <f t="shared" si="51"/>
        <v>24</v>
      </c>
      <c r="G431" s="3">
        <f t="shared" si="52"/>
        <v>3.460207612456747E-2</v>
      </c>
      <c r="H431" s="5">
        <f t="shared" si="53"/>
        <v>1</v>
      </c>
      <c r="I431" s="979">
        <f>_xlfn.XLOOKUP($D431,Help2!$D:$D,Help2!H:H)</f>
        <v>18826</v>
      </c>
      <c r="J431" s="979">
        <f>_xlfn.XLOOKUP($D431,Help2!$D:$D,Help2!I:I)</f>
        <v>11689</v>
      </c>
      <c r="K431" s="979">
        <f>_xlfn.XLOOKUP($D431,Help2!$D:$D,Help2!J:J)</f>
        <v>3175</v>
      </c>
      <c r="L431" s="979">
        <f>_xlfn.XLOOKUP($D431,Help2!$D:$D,Help2!K:K)</f>
        <v>3139</v>
      </c>
      <c r="M431" s="979">
        <f>_xlfn.XLOOKUP($D431,Help2!$D:$D,Help2!L:L)</f>
        <v>8174.4176755923709</v>
      </c>
      <c r="N431" s="979">
        <f>_xlfn.XLOOKUP($D431,Help2!$D:$D,Help2!M:M)</f>
        <v>9829.3922343044815</v>
      </c>
      <c r="P431" s="979">
        <f>_xlfn.XLOOKUP($D431,Help2!$D:$D,Help2!F:F)</f>
        <v>693.6</v>
      </c>
      <c r="Q431" s="979">
        <f t="shared" si="48"/>
        <v>744</v>
      </c>
      <c r="R431" s="979">
        <f>_xlfn.XLOOKUP($D431,Help2!$D:$D,Help2!N:N)</f>
        <v>8174.4176755923709</v>
      </c>
      <c r="S431" s="979">
        <f>_xlfn.XLOOKUP($D431,Help2!$D:$D,Help2!O:O)</f>
        <v>8050.2400847890576</v>
      </c>
      <c r="T431" s="979">
        <f>_xlfn.XLOOKUP($D431,Help2!$D:$D,Help2!P:P)</f>
        <v>550</v>
      </c>
      <c r="U431" s="979">
        <f>_xlfn.XLOOKUP($D431,Help2!$D:$D,Help2!Q:Q)</f>
        <v>150</v>
      </c>
      <c r="V431" s="979">
        <f>_xlfn.XLOOKUP($D431,Help2!$D:$D,Help2!R:R)</f>
        <v>160</v>
      </c>
      <c r="W431" s="979">
        <f>_xlfn.XLOOKUP($D431,Help2!$D:$D,Help2!S:S)</f>
        <v>25000</v>
      </c>
      <c r="Y431" s="979">
        <f>_xlfn.XLOOKUP($D431,Help2!$D:$D,Help2!V:V)</f>
        <v>7800</v>
      </c>
      <c r="Z431" s="979">
        <f>_xlfn.XLOOKUP($D431,Help2!$D:$D,Help2!W:W)</f>
        <v>3889</v>
      </c>
      <c r="AA431" s="979">
        <f>_xlfn.XLOOKUP($D431,Help2!$D:$D,Help2!X:X)</f>
        <v>0</v>
      </c>
      <c r="AB431" s="979">
        <f>_xlfn.XLOOKUP($D431,Help2!$D:$D,Help2!Y:Y)</f>
        <v>6314</v>
      </c>
      <c r="AC431" s="979">
        <f>_xlfn.XLOOKUP($D431,Help2!$D:$D,Help2!Z:Z)</f>
        <v>823</v>
      </c>
      <c r="AD431" s="979">
        <f>_xlfn.XLOOKUP($D431,Help2!$D:$D,Help2!AA:AA)</f>
        <v>1152.0930467999999</v>
      </c>
      <c r="AE431" s="979">
        <f>_xlfn.XLOOKUP($D431,Help2!$D:$D,Help2!AB:AB)</f>
        <v>310</v>
      </c>
      <c r="AF431" s="979">
        <f>_xlfn.XLOOKUP($D431,Help2!$D:$D,Help2!AC:AC)</f>
        <v>375</v>
      </c>
      <c r="AG431" s="979">
        <f>_xlfn.XLOOKUP($D431,Help2!$D:$D,Help2!AD:AD)</f>
        <v>285</v>
      </c>
      <c r="AH431" s="979">
        <f>_xlfn.XLOOKUP($D431,Help2!$D:$D,Help2!AE:AE)</f>
        <v>864.90000000000009</v>
      </c>
      <c r="AI431" s="979">
        <f>_xlfn.XLOOKUP($D431,Help2!$D:$D,Help2!AF:AF)</f>
        <v>3574.9199999999996</v>
      </c>
      <c r="AJ431" s="979">
        <f>_xlfn.XLOOKUP($D431,Help2!$D:$D,Help2!AG:AG)</f>
        <v>391.4378247783211</v>
      </c>
      <c r="AK431" s="979">
        <f>_xlfn.XLOOKUP($D431,Help2!$D:$D,Help2!AH:AH)</f>
        <v>7651.8611635566767</v>
      </c>
      <c r="AL431" s="979">
        <f>_xlfn.XLOOKUP($D431,Help2!$D:$D,Help2!AI:AI)</f>
        <v>672</v>
      </c>
      <c r="AM431" s="979">
        <f>_xlfn.XLOOKUP($D431,Help2!$D:$D,Help2!AJ:AJ)</f>
        <v>0</v>
      </c>
      <c r="AN431" s="979">
        <f>_xlfn.XLOOKUP($D431,Help2!$D:$D,Help2!AK:AK)</f>
        <v>0</v>
      </c>
    </row>
    <row r="432" spans="1:40" x14ac:dyDescent="0.2">
      <c r="A432" s="1">
        <v>45356</v>
      </c>
      <c r="B432">
        <f t="shared" si="49"/>
        <v>3</v>
      </c>
      <c r="C432">
        <f t="shared" si="50"/>
        <v>2024</v>
      </c>
      <c r="D432" s="872" t="str">
        <f t="shared" si="47"/>
        <v>03´2024</v>
      </c>
      <c r="E432" s="867">
        <v>12</v>
      </c>
      <c r="F432" s="2">
        <f t="shared" si="51"/>
        <v>12</v>
      </c>
      <c r="G432" s="3">
        <f t="shared" si="52"/>
        <v>1.7301038062283735E-2</v>
      </c>
      <c r="H432" s="5">
        <f t="shared" si="53"/>
        <v>0.5</v>
      </c>
      <c r="I432" s="979">
        <f>_xlfn.XLOOKUP($D432,Help2!$D:$D,Help2!H:H)</f>
        <v>18826</v>
      </c>
      <c r="J432" s="979">
        <f>_xlfn.XLOOKUP($D432,Help2!$D:$D,Help2!I:I)</f>
        <v>11689</v>
      </c>
      <c r="K432" s="979">
        <f>_xlfn.XLOOKUP($D432,Help2!$D:$D,Help2!J:J)</f>
        <v>3175</v>
      </c>
      <c r="L432" s="979">
        <f>_xlfn.XLOOKUP($D432,Help2!$D:$D,Help2!K:K)</f>
        <v>3139</v>
      </c>
      <c r="M432" s="979">
        <f>_xlfn.XLOOKUP($D432,Help2!$D:$D,Help2!L:L)</f>
        <v>8174.4176755923709</v>
      </c>
      <c r="N432" s="979">
        <f>_xlfn.XLOOKUP($D432,Help2!$D:$D,Help2!M:M)</f>
        <v>9829.3922343044815</v>
      </c>
      <c r="P432" s="979">
        <f>_xlfn.XLOOKUP($D432,Help2!$D:$D,Help2!F:F)</f>
        <v>693.6</v>
      </c>
      <c r="Q432" s="979">
        <f t="shared" si="48"/>
        <v>744</v>
      </c>
      <c r="R432" s="979">
        <f>_xlfn.XLOOKUP($D432,Help2!$D:$D,Help2!N:N)</f>
        <v>8174.4176755923709</v>
      </c>
      <c r="S432" s="979">
        <f>_xlfn.XLOOKUP($D432,Help2!$D:$D,Help2!O:O)</f>
        <v>8050.2400847890576</v>
      </c>
      <c r="T432" s="979">
        <f>_xlfn.XLOOKUP($D432,Help2!$D:$D,Help2!P:P)</f>
        <v>550</v>
      </c>
      <c r="U432" s="979">
        <f>_xlfn.XLOOKUP($D432,Help2!$D:$D,Help2!Q:Q)</f>
        <v>150</v>
      </c>
      <c r="V432" s="979">
        <f>_xlfn.XLOOKUP($D432,Help2!$D:$D,Help2!R:R)</f>
        <v>160</v>
      </c>
      <c r="W432" s="979">
        <f>_xlfn.XLOOKUP($D432,Help2!$D:$D,Help2!S:S)</f>
        <v>25000</v>
      </c>
      <c r="Y432" s="979">
        <f>_xlfn.XLOOKUP($D432,Help2!$D:$D,Help2!V:V)</f>
        <v>7800</v>
      </c>
      <c r="Z432" s="979">
        <f>_xlfn.XLOOKUP($D432,Help2!$D:$D,Help2!W:W)</f>
        <v>3889</v>
      </c>
      <c r="AA432" s="979">
        <f>_xlfn.XLOOKUP($D432,Help2!$D:$D,Help2!X:X)</f>
        <v>0</v>
      </c>
      <c r="AB432" s="979">
        <f>_xlfn.XLOOKUP($D432,Help2!$D:$D,Help2!Y:Y)</f>
        <v>6314</v>
      </c>
      <c r="AC432" s="979">
        <f>_xlfn.XLOOKUP($D432,Help2!$D:$D,Help2!Z:Z)</f>
        <v>823</v>
      </c>
      <c r="AD432" s="979">
        <f>_xlfn.XLOOKUP($D432,Help2!$D:$D,Help2!AA:AA)</f>
        <v>1152.0930467999999</v>
      </c>
      <c r="AE432" s="979">
        <f>_xlfn.XLOOKUP($D432,Help2!$D:$D,Help2!AB:AB)</f>
        <v>310</v>
      </c>
      <c r="AF432" s="979">
        <f>_xlfn.XLOOKUP($D432,Help2!$D:$D,Help2!AC:AC)</f>
        <v>375</v>
      </c>
      <c r="AG432" s="979">
        <f>_xlfn.XLOOKUP($D432,Help2!$D:$D,Help2!AD:AD)</f>
        <v>285</v>
      </c>
      <c r="AH432" s="979">
        <f>_xlfn.XLOOKUP($D432,Help2!$D:$D,Help2!AE:AE)</f>
        <v>864.90000000000009</v>
      </c>
      <c r="AI432" s="979">
        <f>_xlfn.XLOOKUP($D432,Help2!$D:$D,Help2!AF:AF)</f>
        <v>3574.9199999999996</v>
      </c>
      <c r="AJ432" s="979">
        <f>_xlfn.XLOOKUP($D432,Help2!$D:$D,Help2!AG:AG)</f>
        <v>391.4378247783211</v>
      </c>
      <c r="AK432" s="979">
        <f>_xlfn.XLOOKUP($D432,Help2!$D:$D,Help2!AH:AH)</f>
        <v>7651.8611635566767</v>
      </c>
      <c r="AL432" s="979">
        <f>_xlfn.XLOOKUP($D432,Help2!$D:$D,Help2!AI:AI)</f>
        <v>672</v>
      </c>
      <c r="AM432" s="979">
        <f>_xlfn.XLOOKUP($D432,Help2!$D:$D,Help2!AJ:AJ)</f>
        <v>0</v>
      </c>
      <c r="AN432" s="979">
        <f>_xlfn.XLOOKUP($D432,Help2!$D:$D,Help2!AK:AK)</f>
        <v>0</v>
      </c>
    </row>
    <row r="433" spans="1:40" x14ac:dyDescent="0.2">
      <c r="A433" s="1">
        <v>45357</v>
      </c>
      <c r="B433">
        <f t="shared" si="49"/>
        <v>3</v>
      </c>
      <c r="C433">
        <f t="shared" si="50"/>
        <v>2024</v>
      </c>
      <c r="D433" s="872" t="str">
        <f t="shared" si="47"/>
        <v>03´2024</v>
      </c>
      <c r="F433" s="2">
        <f t="shared" si="51"/>
        <v>24</v>
      </c>
      <c r="G433" s="3">
        <f t="shared" si="52"/>
        <v>3.460207612456747E-2</v>
      </c>
      <c r="H433" s="5">
        <f t="shared" si="53"/>
        <v>1</v>
      </c>
      <c r="I433" s="979">
        <f>_xlfn.XLOOKUP($D433,Help2!$D:$D,Help2!H:H)</f>
        <v>18826</v>
      </c>
      <c r="J433" s="979">
        <f>_xlfn.XLOOKUP($D433,Help2!$D:$D,Help2!I:I)</f>
        <v>11689</v>
      </c>
      <c r="K433" s="979">
        <f>_xlfn.XLOOKUP($D433,Help2!$D:$D,Help2!J:J)</f>
        <v>3175</v>
      </c>
      <c r="L433" s="979">
        <f>_xlfn.XLOOKUP($D433,Help2!$D:$D,Help2!K:K)</f>
        <v>3139</v>
      </c>
      <c r="M433" s="979">
        <f>_xlfn.XLOOKUP($D433,Help2!$D:$D,Help2!L:L)</f>
        <v>8174.4176755923709</v>
      </c>
      <c r="N433" s="979">
        <f>_xlfn.XLOOKUP($D433,Help2!$D:$D,Help2!M:M)</f>
        <v>9829.3922343044815</v>
      </c>
      <c r="P433" s="979">
        <f>_xlfn.XLOOKUP($D433,Help2!$D:$D,Help2!F:F)</f>
        <v>693.6</v>
      </c>
      <c r="Q433" s="979">
        <f t="shared" si="48"/>
        <v>744</v>
      </c>
      <c r="R433" s="979">
        <f>_xlfn.XLOOKUP($D433,Help2!$D:$D,Help2!N:N)</f>
        <v>8174.4176755923709</v>
      </c>
      <c r="S433" s="979">
        <f>_xlfn.XLOOKUP($D433,Help2!$D:$D,Help2!O:O)</f>
        <v>8050.2400847890576</v>
      </c>
      <c r="T433" s="979">
        <f>_xlfn.XLOOKUP($D433,Help2!$D:$D,Help2!P:P)</f>
        <v>550</v>
      </c>
      <c r="U433" s="979">
        <f>_xlfn.XLOOKUP($D433,Help2!$D:$D,Help2!Q:Q)</f>
        <v>150</v>
      </c>
      <c r="V433" s="979">
        <f>_xlfn.XLOOKUP($D433,Help2!$D:$D,Help2!R:R)</f>
        <v>160</v>
      </c>
      <c r="W433" s="979">
        <f>_xlfn.XLOOKUP($D433,Help2!$D:$D,Help2!S:S)</f>
        <v>25000</v>
      </c>
      <c r="Y433" s="979">
        <f>_xlfn.XLOOKUP($D433,Help2!$D:$D,Help2!V:V)</f>
        <v>7800</v>
      </c>
      <c r="Z433" s="979">
        <f>_xlfn.XLOOKUP($D433,Help2!$D:$D,Help2!W:W)</f>
        <v>3889</v>
      </c>
      <c r="AA433" s="979">
        <f>_xlfn.XLOOKUP($D433,Help2!$D:$D,Help2!X:X)</f>
        <v>0</v>
      </c>
      <c r="AB433" s="979">
        <f>_xlfn.XLOOKUP($D433,Help2!$D:$D,Help2!Y:Y)</f>
        <v>6314</v>
      </c>
      <c r="AC433" s="979">
        <f>_xlfn.XLOOKUP($D433,Help2!$D:$D,Help2!Z:Z)</f>
        <v>823</v>
      </c>
      <c r="AD433" s="979">
        <f>_xlfn.XLOOKUP($D433,Help2!$D:$D,Help2!AA:AA)</f>
        <v>1152.0930467999999</v>
      </c>
      <c r="AE433" s="979">
        <f>_xlfn.XLOOKUP($D433,Help2!$D:$D,Help2!AB:AB)</f>
        <v>310</v>
      </c>
      <c r="AF433" s="979">
        <f>_xlfn.XLOOKUP($D433,Help2!$D:$D,Help2!AC:AC)</f>
        <v>375</v>
      </c>
      <c r="AG433" s="979">
        <f>_xlfn.XLOOKUP($D433,Help2!$D:$D,Help2!AD:AD)</f>
        <v>285</v>
      </c>
      <c r="AH433" s="979">
        <f>_xlfn.XLOOKUP($D433,Help2!$D:$D,Help2!AE:AE)</f>
        <v>864.90000000000009</v>
      </c>
      <c r="AI433" s="979">
        <f>_xlfn.XLOOKUP($D433,Help2!$D:$D,Help2!AF:AF)</f>
        <v>3574.9199999999996</v>
      </c>
      <c r="AJ433" s="979">
        <f>_xlfn.XLOOKUP($D433,Help2!$D:$D,Help2!AG:AG)</f>
        <v>391.4378247783211</v>
      </c>
      <c r="AK433" s="979">
        <f>_xlfn.XLOOKUP($D433,Help2!$D:$D,Help2!AH:AH)</f>
        <v>7651.8611635566767</v>
      </c>
      <c r="AL433" s="979">
        <f>_xlfn.XLOOKUP($D433,Help2!$D:$D,Help2!AI:AI)</f>
        <v>672</v>
      </c>
      <c r="AM433" s="979">
        <f>_xlfn.XLOOKUP($D433,Help2!$D:$D,Help2!AJ:AJ)</f>
        <v>0</v>
      </c>
      <c r="AN433" s="979">
        <f>_xlfn.XLOOKUP($D433,Help2!$D:$D,Help2!AK:AK)</f>
        <v>0</v>
      </c>
    </row>
    <row r="434" spans="1:40" x14ac:dyDescent="0.2">
      <c r="A434" s="1">
        <v>45358</v>
      </c>
      <c r="B434">
        <f t="shared" si="49"/>
        <v>3</v>
      </c>
      <c r="C434">
        <f t="shared" si="50"/>
        <v>2024</v>
      </c>
      <c r="D434" s="872" t="str">
        <f t="shared" si="47"/>
        <v>03´2024</v>
      </c>
      <c r="F434" s="2">
        <f t="shared" si="51"/>
        <v>24</v>
      </c>
      <c r="G434" s="3">
        <f t="shared" si="52"/>
        <v>3.460207612456747E-2</v>
      </c>
      <c r="H434" s="5">
        <f t="shared" si="53"/>
        <v>1</v>
      </c>
      <c r="I434" s="979">
        <f>_xlfn.XLOOKUP($D434,Help2!$D:$D,Help2!H:H)</f>
        <v>18826</v>
      </c>
      <c r="J434" s="979">
        <f>_xlfn.XLOOKUP($D434,Help2!$D:$D,Help2!I:I)</f>
        <v>11689</v>
      </c>
      <c r="K434" s="979">
        <f>_xlfn.XLOOKUP($D434,Help2!$D:$D,Help2!J:J)</f>
        <v>3175</v>
      </c>
      <c r="L434" s="979">
        <f>_xlfn.XLOOKUP($D434,Help2!$D:$D,Help2!K:K)</f>
        <v>3139</v>
      </c>
      <c r="M434" s="979">
        <f>_xlfn.XLOOKUP($D434,Help2!$D:$D,Help2!L:L)</f>
        <v>8174.4176755923709</v>
      </c>
      <c r="N434" s="979">
        <f>_xlfn.XLOOKUP($D434,Help2!$D:$D,Help2!M:M)</f>
        <v>9829.3922343044815</v>
      </c>
      <c r="P434" s="979">
        <f>_xlfn.XLOOKUP($D434,Help2!$D:$D,Help2!F:F)</f>
        <v>693.6</v>
      </c>
      <c r="Q434" s="979">
        <f t="shared" si="48"/>
        <v>744</v>
      </c>
      <c r="R434" s="979">
        <f>_xlfn.XLOOKUP($D434,Help2!$D:$D,Help2!N:N)</f>
        <v>8174.4176755923709</v>
      </c>
      <c r="S434" s="979">
        <f>_xlfn.XLOOKUP($D434,Help2!$D:$D,Help2!O:O)</f>
        <v>8050.2400847890576</v>
      </c>
      <c r="T434" s="979">
        <f>_xlfn.XLOOKUP($D434,Help2!$D:$D,Help2!P:P)</f>
        <v>550</v>
      </c>
      <c r="U434" s="979">
        <f>_xlfn.XLOOKUP($D434,Help2!$D:$D,Help2!Q:Q)</f>
        <v>150</v>
      </c>
      <c r="V434" s="979">
        <f>_xlfn.XLOOKUP($D434,Help2!$D:$D,Help2!R:R)</f>
        <v>160</v>
      </c>
      <c r="W434" s="979">
        <f>_xlfn.XLOOKUP($D434,Help2!$D:$D,Help2!S:S)</f>
        <v>25000</v>
      </c>
      <c r="Y434" s="979">
        <f>_xlfn.XLOOKUP($D434,Help2!$D:$D,Help2!V:V)</f>
        <v>7800</v>
      </c>
      <c r="Z434" s="979">
        <f>_xlfn.XLOOKUP($D434,Help2!$D:$D,Help2!W:W)</f>
        <v>3889</v>
      </c>
      <c r="AA434" s="979">
        <f>_xlfn.XLOOKUP($D434,Help2!$D:$D,Help2!X:X)</f>
        <v>0</v>
      </c>
      <c r="AB434" s="979">
        <f>_xlfn.XLOOKUP($D434,Help2!$D:$D,Help2!Y:Y)</f>
        <v>6314</v>
      </c>
      <c r="AC434" s="979">
        <f>_xlfn.XLOOKUP($D434,Help2!$D:$D,Help2!Z:Z)</f>
        <v>823</v>
      </c>
      <c r="AD434" s="979">
        <f>_xlfn.XLOOKUP($D434,Help2!$D:$D,Help2!AA:AA)</f>
        <v>1152.0930467999999</v>
      </c>
      <c r="AE434" s="979">
        <f>_xlfn.XLOOKUP($D434,Help2!$D:$D,Help2!AB:AB)</f>
        <v>310</v>
      </c>
      <c r="AF434" s="979">
        <f>_xlfn.XLOOKUP($D434,Help2!$D:$D,Help2!AC:AC)</f>
        <v>375</v>
      </c>
      <c r="AG434" s="979">
        <f>_xlfn.XLOOKUP($D434,Help2!$D:$D,Help2!AD:AD)</f>
        <v>285</v>
      </c>
      <c r="AH434" s="979">
        <f>_xlfn.XLOOKUP($D434,Help2!$D:$D,Help2!AE:AE)</f>
        <v>864.90000000000009</v>
      </c>
      <c r="AI434" s="979">
        <f>_xlfn.XLOOKUP($D434,Help2!$D:$D,Help2!AF:AF)</f>
        <v>3574.9199999999996</v>
      </c>
      <c r="AJ434" s="979">
        <f>_xlfn.XLOOKUP($D434,Help2!$D:$D,Help2!AG:AG)</f>
        <v>391.4378247783211</v>
      </c>
      <c r="AK434" s="979">
        <f>_xlfn.XLOOKUP($D434,Help2!$D:$D,Help2!AH:AH)</f>
        <v>7651.8611635566767</v>
      </c>
      <c r="AL434" s="979">
        <f>_xlfn.XLOOKUP($D434,Help2!$D:$D,Help2!AI:AI)</f>
        <v>672</v>
      </c>
      <c r="AM434" s="979">
        <f>_xlfn.XLOOKUP($D434,Help2!$D:$D,Help2!AJ:AJ)</f>
        <v>0</v>
      </c>
      <c r="AN434" s="979">
        <f>_xlfn.XLOOKUP($D434,Help2!$D:$D,Help2!AK:AK)</f>
        <v>0</v>
      </c>
    </row>
    <row r="435" spans="1:40" x14ac:dyDescent="0.2">
      <c r="A435" s="1">
        <v>45359</v>
      </c>
      <c r="B435">
        <f t="shared" si="49"/>
        <v>3</v>
      </c>
      <c r="C435">
        <f t="shared" si="50"/>
        <v>2024</v>
      </c>
      <c r="D435" s="872" t="str">
        <f t="shared" si="47"/>
        <v>03´2024</v>
      </c>
      <c r="F435" s="2">
        <f t="shared" si="51"/>
        <v>24</v>
      </c>
      <c r="G435" s="3">
        <f t="shared" si="52"/>
        <v>3.460207612456747E-2</v>
      </c>
      <c r="H435" s="5">
        <f t="shared" si="53"/>
        <v>1</v>
      </c>
      <c r="I435" s="979">
        <f>_xlfn.XLOOKUP($D435,Help2!$D:$D,Help2!H:H)</f>
        <v>18826</v>
      </c>
      <c r="J435" s="979">
        <f>_xlfn.XLOOKUP($D435,Help2!$D:$D,Help2!I:I)</f>
        <v>11689</v>
      </c>
      <c r="K435" s="979">
        <f>_xlfn.XLOOKUP($D435,Help2!$D:$D,Help2!J:J)</f>
        <v>3175</v>
      </c>
      <c r="L435" s="979">
        <f>_xlfn.XLOOKUP($D435,Help2!$D:$D,Help2!K:K)</f>
        <v>3139</v>
      </c>
      <c r="M435" s="979">
        <f>_xlfn.XLOOKUP($D435,Help2!$D:$D,Help2!L:L)</f>
        <v>8174.4176755923709</v>
      </c>
      <c r="N435" s="979">
        <f>_xlfn.XLOOKUP($D435,Help2!$D:$D,Help2!M:M)</f>
        <v>9829.3922343044815</v>
      </c>
      <c r="P435" s="979">
        <f>_xlfn.XLOOKUP($D435,Help2!$D:$D,Help2!F:F)</f>
        <v>693.6</v>
      </c>
      <c r="Q435" s="979">
        <f t="shared" si="48"/>
        <v>744</v>
      </c>
      <c r="R435" s="979">
        <f>_xlfn.XLOOKUP($D435,Help2!$D:$D,Help2!N:N)</f>
        <v>8174.4176755923709</v>
      </c>
      <c r="S435" s="979">
        <f>_xlfn.XLOOKUP($D435,Help2!$D:$D,Help2!O:O)</f>
        <v>8050.2400847890576</v>
      </c>
      <c r="T435" s="979">
        <f>_xlfn.XLOOKUP($D435,Help2!$D:$D,Help2!P:P)</f>
        <v>550</v>
      </c>
      <c r="U435" s="979">
        <f>_xlfn.XLOOKUP($D435,Help2!$D:$D,Help2!Q:Q)</f>
        <v>150</v>
      </c>
      <c r="V435" s="979">
        <f>_xlfn.XLOOKUP($D435,Help2!$D:$D,Help2!R:R)</f>
        <v>160</v>
      </c>
      <c r="W435" s="979">
        <f>_xlfn.XLOOKUP($D435,Help2!$D:$D,Help2!S:S)</f>
        <v>25000</v>
      </c>
      <c r="Y435" s="979">
        <f>_xlfn.XLOOKUP($D435,Help2!$D:$D,Help2!V:V)</f>
        <v>7800</v>
      </c>
      <c r="Z435" s="979">
        <f>_xlfn.XLOOKUP($D435,Help2!$D:$D,Help2!W:W)</f>
        <v>3889</v>
      </c>
      <c r="AA435" s="979">
        <f>_xlfn.XLOOKUP($D435,Help2!$D:$D,Help2!X:X)</f>
        <v>0</v>
      </c>
      <c r="AB435" s="979">
        <f>_xlfn.XLOOKUP($D435,Help2!$D:$D,Help2!Y:Y)</f>
        <v>6314</v>
      </c>
      <c r="AC435" s="979">
        <f>_xlfn.XLOOKUP($D435,Help2!$D:$D,Help2!Z:Z)</f>
        <v>823</v>
      </c>
      <c r="AD435" s="979">
        <f>_xlfn.XLOOKUP($D435,Help2!$D:$D,Help2!AA:AA)</f>
        <v>1152.0930467999999</v>
      </c>
      <c r="AE435" s="979">
        <f>_xlfn.XLOOKUP($D435,Help2!$D:$D,Help2!AB:AB)</f>
        <v>310</v>
      </c>
      <c r="AF435" s="979">
        <f>_xlfn.XLOOKUP($D435,Help2!$D:$D,Help2!AC:AC)</f>
        <v>375</v>
      </c>
      <c r="AG435" s="979">
        <f>_xlfn.XLOOKUP($D435,Help2!$D:$D,Help2!AD:AD)</f>
        <v>285</v>
      </c>
      <c r="AH435" s="979">
        <f>_xlfn.XLOOKUP($D435,Help2!$D:$D,Help2!AE:AE)</f>
        <v>864.90000000000009</v>
      </c>
      <c r="AI435" s="979">
        <f>_xlfn.XLOOKUP($D435,Help2!$D:$D,Help2!AF:AF)</f>
        <v>3574.9199999999996</v>
      </c>
      <c r="AJ435" s="979">
        <f>_xlfn.XLOOKUP($D435,Help2!$D:$D,Help2!AG:AG)</f>
        <v>391.4378247783211</v>
      </c>
      <c r="AK435" s="979">
        <f>_xlfn.XLOOKUP($D435,Help2!$D:$D,Help2!AH:AH)</f>
        <v>7651.8611635566767</v>
      </c>
      <c r="AL435" s="979">
        <f>_xlfn.XLOOKUP($D435,Help2!$D:$D,Help2!AI:AI)</f>
        <v>672</v>
      </c>
      <c r="AM435" s="979">
        <f>_xlfn.XLOOKUP($D435,Help2!$D:$D,Help2!AJ:AJ)</f>
        <v>0</v>
      </c>
      <c r="AN435" s="979">
        <f>_xlfn.XLOOKUP($D435,Help2!$D:$D,Help2!AK:AK)</f>
        <v>0</v>
      </c>
    </row>
    <row r="436" spans="1:40" x14ac:dyDescent="0.2">
      <c r="A436" s="1">
        <v>45360</v>
      </c>
      <c r="B436">
        <f t="shared" si="49"/>
        <v>3</v>
      </c>
      <c r="C436">
        <f t="shared" si="50"/>
        <v>2024</v>
      </c>
      <c r="D436" s="872" t="str">
        <f t="shared" si="47"/>
        <v>03´2024</v>
      </c>
      <c r="F436" s="2">
        <f t="shared" si="51"/>
        <v>24</v>
      </c>
      <c r="G436" s="3">
        <f t="shared" si="52"/>
        <v>3.460207612456747E-2</v>
      </c>
      <c r="H436" s="5">
        <f t="shared" si="53"/>
        <v>1</v>
      </c>
      <c r="I436" s="979">
        <f>_xlfn.XLOOKUP($D436,Help2!$D:$D,Help2!H:H)</f>
        <v>18826</v>
      </c>
      <c r="J436" s="979">
        <f>_xlfn.XLOOKUP($D436,Help2!$D:$D,Help2!I:I)</f>
        <v>11689</v>
      </c>
      <c r="K436" s="979">
        <f>_xlfn.XLOOKUP($D436,Help2!$D:$D,Help2!J:J)</f>
        <v>3175</v>
      </c>
      <c r="L436" s="979">
        <f>_xlfn.XLOOKUP($D436,Help2!$D:$D,Help2!K:K)</f>
        <v>3139</v>
      </c>
      <c r="M436" s="979">
        <f>_xlfn.XLOOKUP($D436,Help2!$D:$D,Help2!L:L)</f>
        <v>8174.4176755923709</v>
      </c>
      <c r="N436" s="979">
        <f>_xlfn.XLOOKUP($D436,Help2!$D:$D,Help2!M:M)</f>
        <v>9829.3922343044815</v>
      </c>
      <c r="P436" s="979">
        <f>_xlfn.XLOOKUP($D436,Help2!$D:$D,Help2!F:F)</f>
        <v>693.6</v>
      </c>
      <c r="Q436" s="979">
        <f t="shared" si="48"/>
        <v>744</v>
      </c>
      <c r="R436" s="979">
        <f>_xlfn.XLOOKUP($D436,Help2!$D:$D,Help2!N:N)</f>
        <v>8174.4176755923709</v>
      </c>
      <c r="S436" s="979">
        <f>_xlfn.XLOOKUP($D436,Help2!$D:$D,Help2!O:O)</f>
        <v>8050.2400847890576</v>
      </c>
      <c r="T436" s="979">
        <f>_xlfn.XLOOKUP($D436,Help2!$D:$D,Help2!P:P)</f>
        <v>550</v>
      </c>
      <c r="U436" s="979">
        <f>_xlfn.XLOOKUP($D436,Help2!$D:$D,Help2!Q:Q)</f>
        <v>150</v>
      </c>
      <c r="V436" s="979">
        <f>_xlfn.XLOOKUP($D436,Help2!$D:$D,Help2!R:R)</f>
        <v>160</v>
      </c>
      <c r="W436" s="979">
        <f>_xlfn.XLOOKUP($D436,Help2!$D:$D,Help2!S:S)</f>
        <v>25000</v>
      </c>
      <c r="Y436" s="979">
        <f>_xlfn.XLOOKUP($D436,Help2!$D:$D,Help2!V:V)</f>
        <v>7800</v>
      </c>
      <c r="Z436" s="979">
        <f>_xlfn.XLOOKUP($D436,Help2!$D:$D,Help2!W:W)</f>
        <v>3889</v>
      </c>
      <c r="AA436" s="979">
        <f>_xlfn.XLOOKUP($D436,Help2!$D:$D,Help2!X:X)</f>
        <v>0</v>
      </c>
      <c r="AB436" s="979">
        <f>_xlfn.XLOOKUP($D436,Help2!$D:$D,Help2!Y:Y)</f>
        <v>6314</v>
      </c>
      <c r="AC436" s="979">
        <f>_xlfn.XLOOKUP($D436,Help2!$D:$D,Help2!Z:Z)</f>
        <v>823</v>
      </c>
      <c r="AD436" s="979">
        <f>_xlfn.XLOOKUP($D436,Help2!$D:$D,Help2!AA:AA)</f>
        <v>1152.0930467999999</v>
      </c>
      <c r="AE436" s="979">
        <f>_xlfn.XLOOKUP($D436,Help2!$D:$D,Help2!AB:AB)</f>
        <v>310</v>
      </c>
      <c r="AF436" s="979">
        <f>_xlfn.XLOOKUP($D436,Help2!$D:$D,Help2!AC:AC)</f>
        <v>375</v>
      </c>
      <c r="AG436" s="979">
        <f>_xlfn.XLOOKUP($D436,Help2!$D:$D,Help2!AD:AD)</f>
        <v>285</v>
      </c>
      <c r="AH436" s="979">
        <f>_xlfn.XLOOKUP($D436,Help2!$D:$D,Help2!AE:AE)</f>
        <v>864.90000000000009</v>
      </c>
      <c r="AI436" s="979">
        <f>_xlfn.XLOOKUP($D436,Help2!$D:$D,Help2!AF:AF)</f>
        <v>3574.9199999999996</v>
      </c>
      <c r="AJ436" s="979">
        <f>_xlfn.XLOOKUP($D436,Help2!$D:$D,Help2!AG:AG)</f>
        <v>391.4378247783211</v>
      </c>
      <c r="AK436" s="979">
        <f>_xlfn.XLOOKUP($D436,Help2!$D:$D,Help2!AH:AH)</f>
        <v>7651.8611635566767</v>
      </c>
      <c r="AL436" s="979">
        <f>_xlfn.XLOOKUP($D436,Help2!$D:$D,Help2!AI:AI)</f>
        <v>672</v>
      </c>
      <c r="AM436" s="979">
        <f>_xlfn.XLOOKUP($D436,Help2!$D:$D,Help2!AJ:AJ)</f>
        <v>0</v>
      </c>
      <c r="AN436" s="979">
        <f>_xlfn.XLOOKUP($D436,Help2!$D:$D,Help2!AK:AK)</f>
        <v>0</v>
      </c>
    </row>
    <row r="437" spans="1:40" x14ac:dyDescent="0.2">
      <c r="A437" s="1">
        <v>45361</v>
      </c>
      <c r="B437">
        <f t="shared" si="49"/>
        <v>3</v>
      </c>
      <c r="C437">
        <f t="shared" si="50"/>
        <v>2024</v>
      </c>
      <c r="D437" s="872" t="str">
        <f t="shared" si="47"/>
        <v>03´2024</v>
      </c>
      <c r="F437" s="2">
        <f t="shared" si="51"/>
        <v>24</v>
      </c>
      <c r="G437" s="3">
        <f t="shared" si="52"/>
        <v>3.460207612456747E-2</v>
      </c>
      <c r="H437" s="5">
        <f t="shared" si="53"/>
        <v>1</v>
      </c>
      <c r="I437" s="979">
        <f>_xlfn.XLOOKUP($D437,Help2!$D:$D,Help2!H:H)</f>
        <v>18826</v>
      </c>
      <c r="J437" s="979">
        <f>_xlfn.XLOOKUP($D437,Help2!$D:$D,Help2!I:I)</f>
        <v>11689</v>
      </c>
      <c r="K437" s="979">
        <f>_xlfn.XLOOKUP($D437,Help2!$D:$D,Help2!J:J)</f>
        <v>3175</v>
      </c>
      <c r="L437" s="979">
        <f>_xlfn.XLOOKUP($D437,Help2!$D:$D,Help2!K:K)</f>
        <v>3139</v>
      </c>
      <c r="M437" s="979">
        <f>_xlfn.XLOOKUP($D437,Help2!$D:$D,Help2!L:L)</f>
        <v>8174.4176755923709</v>
      </c>
      <c r="N437" s="979">
        <f>_xlfn.XLOOKUP($D437,Help2!$D:$D,Help2!M:M)</f>
        <v>9829.3922343044815</v>
      </c>
      <c r="P437" s="979">
        <f>_xlfn.XLOOKUP($D437,Help2!$D:$D,Help2!F:F)</f>
        <v>693.6</v>
      </c>
      <c r="Q437" s="979">
        <f t="shared" si="48"/>
        <v>744</v>
      </c>
      <c r="R437" s="979">
        <f>_xlfn.XLOOKUP($D437,Help2!$D:$D,Help2!N:N)</f>
        <v>8174.4176755923709</v>
      </c>
      <c r="S437" s="979">
        <f>_xlfn.XLOOKUP($D437,Help2!$D:$D,Help2!O:O)</f>
        <v>8050.2400847890576</v>
      </c>
      <c r="T437" s="979">
        <f>_xlfn.XLOOKUP($D437,Help2!$D:$D,Help2!P:P)</f>
        <v>550</v>
      </c>
      <c r="U437" s="979">
        <f>_xlfn.XLOOKUP($D437,Help2!$D:$D,Help2!Q:Q)</f>
        <v>150</v>
      </c>
      <c r="V437" s="979">
        <f>_xlfn.XLOOKUP($D437,Help2!$D:$D,Help2!R:R)</f>
        <v>160</v>
      </c>
      <c r="W437" s="979">
        <f>_xlfn.XLOOKUP($D437,Help2!$D:$D,Help2!S:S)</f>
        <v>25000</v>
      </c>
      <c r="Y437" s="979">
        <f>_xlfn.XLOOKUP($D437,Help2!$D:$D,Help2!V:V)</f>
        <v>7800</v>
      </c>
      <c r="Z437" s="979">
        <f>_xlfn.XLOOKUP($D437,Help2!$D:$D,Help2!W:W)</f>
        <v>3889</v>
      </c>
      <c r="AA437" s="979">
        <f>_xlfn.XLOOKUP($D437,Help2!$D:$D,Help2!X:X)</f>
        <v>0</v>
      </c>
      <c r="AB437" s="979">
        <f>_xlfn.XLOOKUP($D437,Help2!$D:$D,Help2!Y:Y)</f>
        <v>6314</v>
      </c>
      <c r="AC437" s="979">
        <f>_xlfn.XLOOKUP($D437,Help2!$D:$D,Help2!Z:Z)</f>
        <v>823</v>
      </c>
      <c r="AD437" s="979">
        <f>_xlfn.XLOOKUP($D437,Help2!$D:$D,Help2!AA:AA)</f>
        <v>1152.0930467999999</v>
      </c>
      <c r="AE437" s="979">
        <f>_xlfn.XLOOKUP($D437,Help2!$D:$D,Help2!AB:AB)</f>
        <v>310</v>
      </c>
      <c r="AF437" s="979">
        <f>_xlfn.XLOOKUP($D437,Help2!$D:$D,Help2!AC:AC)</f>
        <v>375</v>
      </c>
      <c r="AG437" s="979">
        <f>_xlfn.XLOOKUP($D437,Help2!$D:$D,Help2!AD:AD)</f>
        <v>285</v>
      </c>
      <c r="AH437" s="979">
        <f>_xlfn.XLOOKUP($D437,Help2!$D:$D,Help2!AE:AE)</f>
        <v>864.90000000000009</v>
      </c>
      <c r="AI437" s="979">
        <f>_xlfn.XLOOKUP($D437,Help2!$D:$D,Help2!AF:AF)</f>
        <v>3574.9199999999996</v>
      </c>
      <c r="AJ437" s="979">
        <f>_xlfn.XLOOKUP($D437,Help2!$D:$D,Help2!AG:AG)</f>
        <v>391.4378247783211</v>
      </c>
      <c r="AK437" s="979">
        <f>_xlfn.XLOOKUP($D437,Help2!$D:$D,Help2!AH:AH)</f>
        <v>7651.8611635566767</v>
      </c>
      <c r="AL437" s="979">
        <f>_xlfn.XLOOKUP($D437,Help2!$D:$D,Help2!AI:AI)</f>
        <v>672</v>
      </c>
      <c r="AM437" s="979">
        <f>_xlfn.XLOOKUP($D437,Help2!$D:$D,Help2!AJ:AJ)</f>
        <v>0</v>
      </c>
      <c r="AN437" s="979">
        <f>_xlfn.XLOOKUP($D437,Help2!$D:$D,Help2!AK:AK)</f>
        <v>0</v>
      </c>
    </row>
    <row r="438" spans="1:40" x14ac:dyDescent="0.2">
      <c r="A438" s="1">
        <v>45362</v>
      </c>
      <c r="B438">
        <f t="shared" si="49"/>
        <v>3</v>
      </c>
      <c r="C438">
        <f t="shared" si="50"/>
        <v>2024</v>
      </c>
      <c r="D438" s="872" t="str">
        <f t="shared" si="47"/>
        <v>03´2024</v>
      </c>
      <c r="F438" s="2">
        <f t="shared" si="51"/>
        <v>24</v>
      </c>
      <c r="G438" s="3">
        <f t="shared" si="52"/>
        <v>3.460207612456747E-2</v>
      </c>
      <c r="H438" s="5">
        <f t="shared" si="53"/>
        <v>1</v>
      </c>
      <c r="I438" s="979">
        <f>_xlfn.XLOOKUP($D438,Help2!$D:$D,Help2!H:H)</f>
        <v>18826</v>
      </c>
      <c r="J438" s="979">
        <f>_xlfn.XLOOKUP($D438,Help2!$D:$D,Help2!I:I)</f>
        <v>11689</v>
      </c>
      <c r="K438" s="979">
        <f>_xlfn.XLOOKUP($D438,Help2!$D:$D,Help2!J:J)</f>
        <v>3175</v>
      </c>
      <c r="L438" s="979">
        <f>_xlfn.XLOOKUP($D438,Help2!$D:$D,Help2!K:K)</f>
        <v>3139</v>
      </c>
      <c r="M438" s="979">
        <f>_xlfn.XLOOKUP($D438,Help2!$D:$D,Help2!L:L)</f>
        <v>8174.4176755923709</v>
      </c>
      <c r="N438" s="979">
        <f>_xlfn.XLOOKUP($D438,Help2!$D:$D,Help2!M:M)</f>
        <v>9829.3922343044815</v>
      </c>
      <c r="P438" s="979">
        <f>_xlfn.XLOOKUP($D438,Help2!$D:$D,Help2!F:F)</f>
        <v>693.6</v>
      </c>
      <c r="Q438" s="979">
        <f t="shared" si="48"/>
        <v>744</v>
      </c>
      <c r="R438" s="979">
        <f>_xlfn.XLOOKUP($D438,Help2!$D:$D,Help2!N:N)</f>
        <v>8174.4176755923709</v>
      </c>
      <c r="S438" s="979">
        <f>_xlfn.XLOOKUP($D438,Help2!$D:$D,Help2!O:O)</f>
        <v>8050.2400847890576</v>
      </c>
      <c r="T438" s="979">
        <f>_xlfn.XLOOKUP($D438,Help2!$D:$D,Help2!P:P)</f>
        <v>550</v>
      </c>
      <c r="U438" s="979">
        <f>_xlfn.XLOOKUP($D438,Help2!$D:$D,Help2!Q:Q)</f>
        <v>150</v>
      </c>
      <c r="V438" s="979">
        <f>_xlfn.XLOOKUP($D438,Help2!$D:$D,Help2!R:R)</f>
        <v>160</v>
      </c>
      <c r="W438" s="979">
        <f>_xlfn.XLOOKUP($D438,Help2!$D:$D,Help2!S:S)</f>
        <v>25000</v>
      </c>
      <c r="Y438" s="979">
        <f>_xlfn.XLOOKUP($D438,Help2!$D:$D,Help2!V:V)</f>
        <v>7800</v>
      </c>
      <c r="Z438" s="979">
        <f>_xlfn.XLOOKUP($D438,Help2!$D:$D,Help2!W:W)</f>
        <v>3889</v>
      </c>
      <c r="AA438" s="979">
        <f>_xlfn.XLOOKUP($D438,Help2!$D:$D,Help2!X:X)</f>
        <v>0</v>
      </c>
      <c r="AB438" s="979">
        <f>_xlfn.XLOOKUP($D438,Help2!$D:$D,Help2!Y:Y)</f>
        <v>6314</v>
      </c>
      <c r="AC438" s="979">
        <f>_xlfn.XLOOKUP($D438,Help2!$D:$D,Help2!Z:Z)</f>
        <v>823</v>
      </c>
      <c r="AD438" s="979">
        <f>_xlfn.XLOOKUP($D438,Help2!$D:$D,Help2!AA:AA)</f>
        <v>1152.0930467999999</v>
      </c>
      <c r="AE438" s="979">
        <f>_xlfn.XLOOKUP($D438,Help2!$D:$D,Help2!AB:AB)</f>
        <v>310</v>
      </c>
      <c r="AF438" s="979">
        <f>_xlfn.XLOOKUP($D438,Help2!$D:$D,Help2!AC:AC)</f>
        <v>375</v>
      </c>
      <c r="AG438" s="979">
        <f>_xlfn.XLOOKUP($D438,Help2!$D:$D,Help2!AD:AD)</f>
        <v>285</v>
      </c>
      <c r="AH438" s="979">
        <f>_xlfn.XLOOKUP($D438,Help2!$D:$D,Help2!AE:AE)</f>
        <v>864.90000000000009</v>
      </c>
      <c r="AI438" s="979">
        <f>_xlfn.XLOOKUP($D438,Help2!$D:$D,Help2!AF:AF)</f>
        <v>3574.9199999999996</v>
      </c>
      <c r="AJ438" s="979">
        <f>_xlfn.XLOOKUP($D438,Help2!$D:$D,Help2!AG:AG)</f>
        <v>391.4378247783211</v>
      </c>
      <c r="AK438" s="979">
        <f>_xlfn.XLOOKUP($D438,Help2!$D:$D,Help2!AH:AH)</f>
        <v>7651.8611635566767</v>
      </c>
      <c r="AL438" s="979">
        <f>_xlfn.XLOOKUP($D438,Help2!$D:$D,Help2!AI:AI)</f>
        <v>672</v>
      </c>
      <c r="AM438" s="979">
        <f>_xlfn.XLOOKUP($D438,Help2!$D:$D,Help2!AJ:AJ)</f>
        <v>0</v>
      </c>
      <c r="AN438" s="979">
        <f>_xlfn.XLOOKUP($D438,Help2!$D:$D,Help2!AK:AK)</f>
        <v>0</v>
      </c>
    </row>
    <row r="439" spans="1:40" x14ac:dyDescent="0.2">
      <c r="A439" s="1">
        <v>45363</v>
      </c>
      <c r="B439">
        <f t="shared" si="49"/>
        <v>3</v>
      </c>
      <c r="C439">
        <f t="shared" si="50"/>
        <v>2024</v>
      </c>
      <c r="D439" s="872" t="str">
        <f t="shared" si="47"/>
        <v>03´2024</v>
      </c>
      <c r="F439" s="2">
        <f t="shared" si="51"/>
        <v>24</v>
      </c>
      <c r="G439" s="3">
        <f t="shared" si="52"/>
        <v>3.460207612456747E-2</v>
      </c>
      <c r="H439" s="5">
        <f t="shared" si="53"/>
        <v>1</v>
      </c>
      <c r="I439" s="979">
        <f>_xlfn.XLOOKUP($D439,Help2!$D:$D,Help2!H:H)</f>
        <v>18826</v>
      </c>
      <c r="J439" s="979">
        <f>_xlfn.XLOOKUP($D439,Help2!$D:$D,Help2!I:I)</f>
        <v>11689</v>
      </c>
      <c r="K439" s="979">
        <f>_xlfn.XLOOKUP($D439,Help2!$D:$D,Help2!J:J)</f>
        <v>3175</v>
      </c>
      <c r="L439" s="979">
        <f>_xlfn.XLOOKUP($D439,Help2!$D:$D,Help2!K:K)</f>
        <v>3139</v>
      </c>
      <c r="M439" s="979">
        <f>_xlfn.XLOOKUP($D439,Help2!$D:$D,Help2!L:L)</f>
        <v>8174.4176755923709</v>
      </c>
      <c r="N439" s="979">
        <f>_xlfn.XLOOKUP($D439,Help2!$D:$D,Help2!M:M)</f>
        <v>9829.3922343044815</v>
      </c>
      <c r="P439" s="979">
        <f>_xlfn.XLOOKUP($D439,Help2!$D:$D,Help2!F:F)</f>
        <v>693.6</v>
      </c>
      <c r="Q439" s="979">
        <f t="shared" si="48"/>
        <v>744</v>
      </c>
      <c r="R439" s="979">
        <f>_xlfn.XLOOKUP($D439,Help2!$D:$D,Help2!N:N)</f>
        <v>8174.4176755923709</v>
      </c>
      <c r="S439" s="979">
        <f>_xlfn.XLOOKUP($D439,Help2!$D:$D,Help2!O:O)</f>
        <v>8050.2400847890576</v>
      </c>
      <c r="T439" s="979">
        <f>_xlfn.XLOOKUP($D439,Help2!$D:$D,Help2!P:P)</f>
        <v>550</v>
      </c>
      <c r="U439" s="979">
        <f>_xlfn.XLOOKUP($D439,Help2!$D:$D,Help2!Q:Q)</f>
        <v>150</v>
      </c>
      <c r="V439" s="979">
        <f>_xlfn.XLOOKUP($D439,Help2!$D:$D,Help2!R:R)</f>
        <v>160</v>
      </c>
      <c r="W439" s="979">
        <f>_xlfn.XLOOKUP($D439,Help2!$D:$D,Help2!S:S)</f>
        <v>25000</v>
      </c>
      <c r="Y439" s="979">
        <f>_xlfn.XLOOKUP($D439,Help2!$D:$D,Help2!V:V)</f>
        <v>7800</v>
      </c>
      <c r="Z439" s="979">
        <f>_xlfn.XLOOKUP($D439,Help2!$D:$D,Help2!W:W)</f>
        <v>3889</v>
      </c>
      <c r="AA439" s="979">
        <f>_xlfn.XLOOKUP($D439,Help2!$D:$D,Help2!X:X)</f>
        <v>0</v>
      </c>
      <c r="AB439" s="979">
        <f>_xlfn.XLOOKUP($D439,Help2!$D:$D,Help2!Y:Y)</f>
        <v>6314</v>
      </c>
      <c r="AC439" s="979">
        <f>_xlfn.XLOOKUP($D439,Help2!$D:$D,Help2!Z:Z)</f>
        <v>823</v>
      </c>
      <c r="AD439" s="979">
        <f>_xlfn.XLOOKUP($D439,Help2!$D:$D,Help2!AA:AA)</f>
        <v>1152.0930467999999</v>
      </c>
      <c r="AE439" s="979">
        <f>_xlfn.XLOOKUP($D439,Help2!$D:$D,Help2!AB:AB)</f>
        <v>310</v>
      </c>
      <c r="AF439" s="979">
        <f>_xlfn.XLOOKUP($D439,Help2!$D:$D,Help2!AC:AC)</f>
        <v>375</v>
      </c>
      <c r="AG439" s="979">
        <f>_xlfn.XLOOKUP($D439,Help2!$D:$D,Help2!AD:AD)</f>
        <v>285</v>
      </c>
      <c r="AH439" s="979">
        <f>_xlfn.XLOOKUP($D439,Help2!$D:$D,Help2!AE:AE)</f>
        <v>864.90000000000009</v>
      </c>
      <c r="AI439" s="979">
        <f>_xlfn.XLOOKUP($D439,Help2!$D:$D,Help2!AF:AF)</f>
        <v>3574.9199999999996</v>
      </c>
      <c r="AJ439" s="979">
        <f>_xlfn.XLOOKUP($D439,Help2!$D:$D,Help2!AG:AG)</f>
        <v>391.4378247783211</v>
      </c>
      <c r="AK439" s="979">
        <f>_xlfn.XLOOKUP($D439,Help2!$D:$D,Help2!AH:AH)</f>
        <v>7651.8611635566767</v>
      </c>
      <c r="AL439" s="979">
        <f>_xlfn.XLOOKUP($D439,Help2!$D:$D,Help2!AI:AI)</f>
        <v>672</v>
      </c>
      <c r="AM439" s="979">
        <f>_xlfn.XLOOKUP($D439,Help2!$D:$D,Help2!AJ:AJ)</f>
        <v>0</v>
      </c>
      <c r="AN439" s="979">
        <f>_xlfn.XLOOKUP($D439,Help2!$D:$D,Help2!AK:AK)</f>
        <v>0</v>
      </c>
    </row>
    <row r="440" spans="1:40" x14ac:dyDescent="0.2">
      <c r="A440" s="1">
        <v>45364</v>
      </c>
      <c r="B440">
        <f t="shared" si="49"/>
        <v>3</v>
      </c>
      <c r="C440">
        <f t="shared" si="50"/>
        <v>2024</v>
      </c>
      <c r="D440" s="872" t="str">
        <f t="shared" si="47"/>
        <v>03´2024</v>
      </c>
      <c r="F440" s="2">
        <f t="shared" si="51"/>
        <v>24</v>
      </c>
      <c r="G440" s="3">
        <f t="shared" si="52"/>
        <v>3.460207612456747E-2</v>
      </c>
      <c r="H440" s="5">
        <f t="shared" si="53"/>
        <v>1</v>
      </c>
      <c r="I440" s="979">
        <f>_xlfn.XLOOKUP($D440,Help2!$D:$D,Help2!H:H)</f>
        <v>18826</v>
      </c>
      <c r="J440" s="979">
        <f>_xlfn.XLOOKUP($D440,Help2!$D:$D,Help2!I:I)</f>
        <v>11689</v>
      </c>
      <c r="K440" s="979">
        <f>_xlfn.XLOOKUP($D440,Help2!$D:$D,Help2!J:J)</f>
        <v>3175</v>
      </c>
      <c r="L440" s="979">
        <f>_xlfn.XLOOKUP($D440,Help2!$D:$D,Help2!K:K)</f>
        <v>3139</v>
      </c>
      <c r="M440" s="979">
        <f>_xlfn.XLOOKUP($D440,Help2!$D:$D,Help2!L:L)</f>
        <v>8174.4176755923709</v>
      </c>
      <c r="N440" s="979">
        <f>_xlfn.XLOOKUP($D440,Help2!$D:$D,Help2!M:M)</f>
        <v>9829.3922343044815</v>
      </c>
      <c r="P440" s="979">
        <f>_xlfn.XLOOKUP($D440,Help2!$D:$D,Help2!F:F)</f>
        <v>693.6</v>
      </c>
      <c r="Q440" s="979">
        <f t="shared" si="48"/>
        <v>744</v>
      </c>
      <c r="R440" s="979">
        <f>_xlfn.XLOOKUP($D440,Help2!$D:$D,Help2!N:N)</f>
        <v>8174.4176755923709</v>
      </c>
      <c r="S440" s="979">
        <f>_xlfn.XLOOKUP($D440,Help2!$D:$D,Help2!O:O)</f>
        <v>8050.2400847890576</v>
      </c>
      <c r="T440" s="979">
        <f>_xlfn.XLOOKUP($D440,Help2!$D:$D,Help2!P:P)</f>
        <v>550</v>
      </c>
      <c r="U440" s="979">
        <f>_xlfn.XLOOKUP($D440,Help2!$D:$D,Help2!Q:Q)</f>
        <v>150</v>
      </c>
      <c r="V440" s="979">
        <f>_xlfn.XLOOKUP($D440,Help2!$D:$D,Help2!R:R)</f>
        <v>160</v>
      </c>
      <c r="W440" s="979">
        <f>_xlfn.XLOOKUP($D440,Help2!$D:$D,Help2!S:S)</f>
        <v>25000</v>
      </c>
      <c r="Y440" s="979">
        <f>_xlfn.XLOOKUP($D440,Help2!$D:$D,Help2!V:V)</f>
        <v>7800</v>
      </c>
      <c r="Z440" s="979">
        <f>_xlfn.XLOOKUP($D440,Help2!$D:$D,Help2!W:W)</f>
        <v>3889</v>
      </c>
      <c r="AA440" s="979">
        <f>_xlfn.XLOOKUP($D440,Help2!$D:$D,Help2!X:X)</f>
        <v>0</v>
      </c>
      <c r="AB440" s="979">
        <f>_xlfn.XLOOKUP($D440,Help2!$D:$D,Help2!Y:Y)</f>
        <v>6314</v>
      </c>
      <c r="AC440" s="979">
        <f>_xlfn.XLOOKUP($D440,Help2!$D:$D,Help2!Z:Z)</f>
        <v>823</v>
      </c>
      <c r="AD440" s="979">
        <f>_xlfn.XLOOKUP($D440,Help2!$D:$D,Help2!AA:AA)</f>
        <v>1152.0930467999999</v>
      </c>
      <c r="AE440" s="979">
        <f>_xlfn.XLOOKUP($D440,Help2!$D:$D,Help2!AB:AB)</f>
        <v>310</v>
      </c>
      <c r="AF440" s="979">
        <f>_xlfn.XLOOKUP($D440,Help2!$D:$D,Help2!AC:AC)</f>
        <v>375</v>
      </c>
      <c r="AG440" s="979">
        <f>_xlfn.XLOOKUP($D440,Help2!$D:$D,Help2!AD:AD)</f>
        <v>285</v>
      </c>
      <c r="AH440" s="979">
        <f>_xlfn.XLOOKUP($D440,Help2!$D:$D,Help2!AE:AE)</f>
        <v>864.90000000000009</v>
      </c>
      <c r="AI440" s="979">
        <f>_xlfn.XLOOKUP($D440,Help2!$D:$D,Help2!AF:AF)</f>
        <v>3574.9199999999996</v>
      </c>
      <c r="AJ440" s="979">
        <f>_xlfn.XLOOKUP($D440,Help2!$D:$D,Help2!AG:AG)</f>
        <v>391.4378247783211</v>
      </c>
      <c r="AK440" s="979">
        <f>_xlfn.XLOOKUP($D440,Help2!$D:$D,Help2!AH:AH)</f>
        <v>7651.8611635566767</v>
      </c>
      <c r="AL440" s="979">
        <f>_xlfn.XLOOKUP($D440,Help2!$D:$D,Help2!AI:AI)</f>
        <v>672</v>
      </c>
      <c r="AM440" s="979">
        <f>_xlfn.XLOOKUP($D440,Help2!$D:$D,Help2!AJ:AJ)</f>
        <v>0</v>
      </c>
      <c r="AN440" s="979">
        <f>_xlfn.XLOOKUP($D440,Help2!$D:$D,Help2!AK:AK)</f>
        <v>0</v>
      </c>
    </row>
    <row r="441" spans="1:40" x14ac:dyDescent="0.2">
      <c r="A441" s="1">
        <v>45365</v>
      </c>
      <c r="B441">
        <f t="shared" si="49"/>
        <v>3</v>
      </c>
      <c r="C441">
        <f t="shared" si="50"/>
        <v>2024</v>
      </c>
      <c r="D441" s="872" t="str">
        <f t="shared" si="47"/>
        <v>03´2024</v>
      </c>
      <c r="F441" s="2">
        <f t="shared" si="51"/>
        <v>24</v>
      </c>
      <c r="G441" s="3">
        <f t="shared" si="52"/>
        <v>3.460207612456747E-2</v>
      </c>
      <c r="H441" s="5">
        <f t="shared" si="53"/>
        <v>1</v>
      </c>
      <c r="I441" s="979">
        <f>_xlfn.XLOOKUP($D441,Help2!$D:$D,Help2!H:H)</f>
        <v>18826</v>
      </c>
      <c r="J441" s="979">
        <f>_xlfn.XLOOKUP($D441,Help2!$D:$D,Help2!I:I)</f>
        <v>11689</v>
      </c>
      <c r="K441" s="979">
        <f>_xlfn.XLOOKUP($D441,Help2!$D:$D,Help2!J:J)</f>
        <v>3175</v>
      </c>
      <c r="L441" s="979">
        <f>_xlfn.XLOOKUP($D441,Help2!$D:$D,Help2!K:K)</f>
        <v>3139</v>
      </c>
      <c r="M441" s="979">
        <f>_xlfn.XLOOKUP($D441,Help2!$D:$D,Help2!L:L)</f>
        <v>8174.4176755923709</v>
      </c>
      <c r="N441" s="979">
        <f>_xlfn.XLOOKUP($D441,Help2!$D:$D,Help2!M:M)</f>
        <v>9829.3922343044815</v>
      </c>
      <c r="P441" s="979">
        <f>_xlfn.XLOOKUP($D441,Help2!$D:$D,Help2!F:F)</f>
        <v>693.6</v>
      </c>
      <c r="Q441" s="979">
        <f t="shared" si="48"/>
        <v>744</v>
      </c>
      <c r="R441" s="979">
        <f>_xlfn.XLOOKUP($D441,Help2!$D:$D,Help2!N:N)</f>
        <v>8174.4176755923709</v>
      </c>
      <c r="S441" s="979">
        <f>_xlfn.XLOOKUP($D441,Help2!$D:$D,Help2!O:O)</f>
        <v>8050.2400847890576</v>
      </c>
      <c r="T441" s="979">
        <f>_xlfn.XLOOKUP($D441,Help2!$D:$D,Help2!P:P)</f>
        <v>550</v>
      </c>
      <c r="U441" s="979">
        <f>_xlfn.XLOOKUP($D441,Help2!$D:$D,Help2!Q:Q)</f>
        <v>150</v>
      </c>
      <c r="V441" s="979">
        <f>_xlfn.XLOOKUP($D441,Help2!$D:$D,Help2!R:R)</f>
        <v>160</v>
      </c>
      <c r="W441" s="979">
        <f>_xlfn.XLOOKUP($D441,Help2!$D:$D,Help2!S:S)</f>
        <v>25000</v>
      </c>
      <c r="Y441" s="979">
        <f>_xlfn.XLOOKUP($D441,Help2!$D:$D,Help2!V:V)</f>
        <v>7800</v>
      </c>
      <c r="Z441" s="979">
        <f>_xlfn.XLOOKUP($D441,Help2!$D:$D,Help2!W:W)</f>
        <v>3889</v>
      </c>
      <c r="AA441" s="979">
        <f>_xlfn.XLOOKUP($D441,Help2!$D:$D,Help2!X:X)</f>
        <v>0</v>
      </c>
      <c r="AB441" s="979">
        <f>_xlfn.XLOOKUP($D441,Help2!$D:$D,Help2!Y:Y)</f>
        <v>6314</v>
      </c>
      <c r="AC441" s="979">
        <f>_xlfn.XLOOKUP($D441,Help2!$D:$D,Help2!Z:Z)</f>
        <v>823</v>
      </c>
      <c r="AD441" s="979">
        <f>_xlfn.XLOOKUP($D441,Help2!$D:$D,Help2!AA:AA)</f>
        <v>1152.0930467999999</v>
      </c>
      <c r="AE441" s="979">
        <f>_xlfn.XLOOKUP($D441,Help2!$D:$D,Help2!AB:AB)</f>
        <v>310</v>
      </c>
      <c r="AF441" s="979">
        <f>_xlfn.XLOOKUP($D441,Help2!$D:$D,Help2!AC:AC)</f>
        <v>375</v>
      </c>
      <c r="AG441" s="979">
        <f>_xlfn.XLOOKUP($D441,Help2!$D:$D,Help2!AD:AD)</f>
        <v>285</v>
      </c>
      <c r="AH441" s="979">
        <f>_xlfn.XLOOKUP($D441,Help2!$D:$D,Help2!AE:AE)</f>
        <v>864.90000000000009</v>
      </c>
      <c r="AI441" s="979">
        <f>_xlfn.XLOOKUP($D441,Help2!$D:$D,Help2!AF:AF)</f>
        <v>3574.9199999999996</v>
      </c>
      <c r="AJ441" s="979">
        <f>_xlfn.XLOOKUP($D441,Help2!$D:$D,Help2!AG:AG)</f>
        <v>391.4378247783211</v>
      </c>
      <c r="AK441" s="979">
        <f>_xlfn.XLOOKUP($D441,Help2!$D:$D,Help2!AH:AH)</f>
        <v>7651.8611635566767</v>
      </c>
      <c r="AL441" s="979">
        <f>_xlfn.XLOOKUP($D441,Help2!$D:$D,Help2!AI:AI)</f>
        <v>672</v>
      </c>
      <c r="AM441" s="979">
        <f>_xlfn.XLOOKUP($D441,Help2!$D:$D,Help2!AJ:AJ)</f>
        <v>0</v>
      </c>
      <c r="AN441" s="979">
        <f>_xlfn.XLOOKUP($D441,Help2!$D:$D,Help2!AK:AK)</f>
        <v>0</v>
      </c>
    </row>
    <row r="442" spans="1:40" x14ac:dyDescent="0.2">
      <c r="A442" s="1">
        <v>45366</v>
      </c>
      <c r="B442">
        <f t="shared" si="49"/>
        <v>3</v>
      </c>
      <c r="C442">
        <f t="shared" si="50"/>
        <v>2024</v>
      </c>
      <c r="D442" s="872" t="str">
        <f t="shared" si="47"/>
        <v>03´2024</v>
      </c>
      <c r="F442" s="2">
        <f t="shared" si="51"/>
        <v>24</v>
      </c>
      <c r="G442" s="3">
        <f t="shared" si="52"/>
        <v>3.460207612456747E-2</v>
      </c>
      <c r="H442" s="5">
        <f t="shared" si="53"/>
        <v>1</v>
      </c>
      <c r="I442" s="979">
        <f>_xlfn.XLOOKUP($D442,Help2!$D:$D,Help2!H:H)</f>
        <v>18826</v>
      </c>
      <c r="J442" s="979">
        <f>_xlfn.XLOOKUP($D442,Help2!$D:$D,Help2!I:I)</f>
        <v>11689</v>
      </c>
      <c r="K442" s="979">
        <f>_xlfn.XLOOKUP($D442,Help2!$D:$D,Help2!J:J)</f>
        <v>3175</v>
      </c>
      <c r="L442" s="979">
        <f>_xlfn.XLOOKUP($D442,Help2!$D:$D,Help2!K:K)</f>
        <v>3139</v>
      </c>
      <c r="M442" s="979">
        <f>_xlfn.XLOOKUP($D442,Help2!$D:$D,Help2!L:L)</f>
        <v>8174.4176755923709</v>
      </c>
      <c r="N442" s="979">
        <f>_xlfn.XLOOKUP($D442,Help2!$D:$D,Help2!M:M)</f>
        <v>9829.3922343044815</v>
      </c>
      <c r="P442" s="979">
        <f>_xlfn.XLOOKUP($D442,Help2!$D:$D,Help2!F:F)</f>
        <v>693.6</v>
      </c>
      <c r="Q442" s="979">
        <f t="shared" si="48"/>
        <v>744</v>
      </c>
      <c r="R442" s="979">
        <f>_xlfn.XLOOKUP($D442,Help2!$D:$D,Help2!N:N)</f>
        <v>8174.4176755923709</v>
      </c>
      <c r="S442" s="979">
        <f>_xlfn.XLOOKUP($D442,Help2!$D:$D,Help2!O:O)</f>
        <v>8050.2400847890576</v>
      </c>
      <c r="T442" s="979">
        <f>_xlfn.XLOOKUP($D442,Help2!$D:$D,Help2!P:P)</f>
        <v>550</v>
      </c>
      <c r="U442" s="979">
        <f>_xlfn.XLOOKUP($D442,Help2!$D:$D,Help2!Q:Q)</f>
        <v>150</v>
      </c>
      <c r="V442" s="979">
        <f>_xlfn.XLOOKUP($D442,Help2!$D:$D,Help2!R:R)</f>
        <v>160</v>
      </c>
      <c r="W442" s="979">
        <f>_xlfn.XLOOKUP($D442,Help2!$D:$D,Help2!S:S)</f>
        <v>25000</v>
      </c>
      <c r="Y442" s="979">
        <f>_xlfn.XLOOKUP($D442,Help2!$D:$D,Help2!V:V)</f>
        <v>7800</v>
      </c>
      <c r="Z442" s="979">
        <f>_xlfn.XLOOKUP($D442,Help2!$D:$D,Help2!W:W)</f>
        <v>3889</v>
      </c>
      <c r="AA442" s="979">
        <f>_xlfn.XLOOKUP($D442,Help2!$D:$D,Help2!X:X)</f>
        <v>0</v>
      </c>
      <c r="AB442" s="979">
        <f>_xlfn.XLOOKUP($D442,Help2!$D:$D,Help2!Y:Y)</f>
        <v>6314</v>
      </c>
      <c r="AC442" s="979">
        <f>_xlfn.XLOOKUP($D442,Help2!$D:$D,Help2!Z:Z)</f>
        <v>823</v>
      </c>
      <c r="AD442" s="979">
        <f>_xlfn.XLOOKUP($D442,Help2!$D:$D,Help2!AA:AA)</f>
        <v>1152.0930467999999</v>
      </c>
      <c r="AE442" s="979">
        <f>_xlfn.XLOOKUP($D442,Help2!$D:$D,Help2!AB:AB)</f>
        <v>310</v>
      </c>
      <c r="AF442" s="979">
        <f>_xlfn.XLOOKUP($D442,Help2!$D:$D,Help2!AC:AC)</f>
        <v>375</v>
      </c>
      <c r="AG442" s="979">
        <f>_xlfn.XLOOKUP($D442,Help2!$D:$D,Help2!AD:AD)</f>
        <v>285</v>
      </c>
      <c r="AH442" s="979">
        <f>_xlfn.XLOOKUP($D442,Help2!$D:$D,Help2!AE:AE)</f>
        <v>864.90000000000009</v>
      </c>
      <c r="AI442" s="979">
        <f>_xlfn.XLOOKUP($D442,Help2!$D:$D,Help2!AF:AF)</f>
        <v>3574.9199999999996</v>
      </c>
      <c r="AJ442" s="979">
        <f>_xlfn.XLOOKUP($D442,Help2!$D:$D,Help2!AG:AG)</f>
        <v>391.4378247783211</v>
      </c>
      <c r="AK442" s="979">
        <f>_xlfn.XLOOKUP($D442,Help2!$D:$D,Help2!AH:AH)</f>
        <v>7651.8611635566767</v>
      </c>
      <c r="AL442" s="979">
        <f>_xlfn.XLOOKUP($D442,Help2!$D:$D,Help2!AI:AI)</f>
        <v>672</v>
      </c>
      <c r="AM442" s="979">
        <f>_xlfn.XLOOKUP($D442,Help2!$D:$D,Help2!AJ:AJ)</f>
        <v>0</v>
      </c>
      <c r="AN442" s="979">
        <f>_xlfn.XLOOKUP($D442,Help2!$D:$D,Help2!AK:AK)</f>
        <v>0</v>
      </c>
    </row>
    <row r="443" spans="1:40" x14ac:dyDescent="0.2">
      <c r="A443" s="1">
        <v>45367</v>
      </c>
      <c r="B443">
        <f t="shared" si="49"/>
        <v>3</v>
      </c>
      <c r="C443">
        <f t="shared" si="50"/>
        <v>2024</v>
      </c>
      <c r="D443" s="872" t="str">
        <f t="shared" si="47"/>
        <v>03´2024</v>
      </c>
      <c r="F443" s="2">
        <f t="shared" si="51"/>
        <v>24</v>
      </c>
      <c r="G443" s="3">
        <f t="shared" si="52"/>
        <v>3.460207612456747E-2</v>
      </c>
      <c r="H443" s="5">
        <f t="shared" si="53"/>
        <v>1</v>
      </c>
      <c r="I443" s="979">
        <f>_xlfn.XLOOKUP($D443,Help2!$D:$D,Help2!H:H)</f>
        <v>18826</v>
      </c>
      <c r="J443" s="979">
        <f>_xlfn.XLOOKUP($D443,Help2!$D:$D,Help2!I:I)</f>
        <v>11689</v>
      </c>
      <c r="K443" s="979">
        <f>_xlfn.XLOOKUP($D443,Help2!$D:$D,Help2!J:J)</f>
        <v>3175</v>
      </c>
      <c r="L443" s="979">
        <f>_xlfn.XLOOKUP($D443,Help2!$D:$D,Help2!K:K)</f>
        <v>3139</v>
      </c>
      <c r="M443" s="979">
        <f>_xlfn.XLOOKUP($D443,Help2!$D:$D,Help2!L:L)</f>
        <v>8174.4176755923709</v>
      </c>
      <c r="N443" s="979">
        <f>_xlfn.XLOOKUP($D443,Help2!$D:$D,Help2!M:M)</f>
        <v>9829.3922343044815</v>
      </c>
      <c r="P443" s="979">
        <f>_xlfn.XLOOKUP($D443,Help2!$D:$D,Help2!F:F)</f>
        <v>693.6</v>
      </c>
      <c r="Q443" s="979">
        <f t="shared" si="48"/>
        <v>744</v>
      </c>
      <c r="R443" s="979">
        <f>_xlfn.XLOOKUP($D443,Help2!$D:$D,Help2!N:N)</f>
        <v>8174.4176755923709</v>
      </c>
      <c r="S443" s="979">
        <f>_xlfn.XLOOKUP($D443,Help2!$D:$D,Help2!O:O)</f>
        <v>8050.2400847890576</v>
      </c>
      <c r="T443" s="979">
        <f>_xlfn.XLOOKUP($D443,Help2!$D:$D,Help2!P:P)</f>
        <v>550</v>
      </c>
      <c r="U443" s="979">
        <f>_xlfn.XLOOKUP($D443,Help2!$D:$D,Help2!Q:Q)</f>
        <v>150</v>
      </c>
      <c r="V443" s="979">
        <f>_xlfn.XLOOKUP($D443,Help2!$D:$D,Help2!R:R)</f>
        <v>160</v>
      </c>
      <c r="W443" s="979">
        <f>_xlfn.XLOOKUP($D443,Help2!$D:$D,Help2!S:S)</f>
        <v>25000</v>
      </c>
      <c r="Y443" s="979">
        <f>_xlfn.XLOOKUP($D443,Help2!$D:$D,Help2!V:V)</f>
        <v>7800</v>
      </c>
      <c r="Z443" s="979">
        <f>_xlfn.XLOOKUP($D443,Help2!$D:$D,Help2!W:W)</f>
        <v>3889</v>
      </c>
      <c r="AA443" s="979">
        <f>_xlfn.XLOOKUP($D443,Help2!$D:$D,Help2!X:X)</f>
        <v>0</v>
      </c>
      <c r="AB443" s="979">
        <f>_xlfn.XLOOKUP($D443,Help2!$D:$D,Help2!Y:Y)</f>
        <v>6314</v>
      </c>
      <c r="AC443" s="979">
        <f>_xlfn.XLOOKUP($D443,Help2!$D:$D,Help2!Z:Z)</f>
        <v>823</v>
      </c>
      <c r="AD443" s="979">
        <f>_xlfn.XLOOKUP($D443,Help2!$D:$D,Help2!AA:AA)</f>
        <v>1152.0930467999999</v>
      </c>
      <c r="AE443" s="979">
        <f>_xlfn.XLOOKUP($D443,Help2!$D:$D,Help2!AB:AB)</f>
        <v>310</v>
      </c>
      <c r="AF443" s="979">
        <f>_xlfn.XLOOKUP($D443,Help2!$D:$D,Help2!AC:AC)</f>
        <v>375</v>
      </c>
      <c r="AG443" s="979">
        <f>_xlfn.XLOOKUP($D443,Help2!$D:$D,Help2!AD:AD)</f>
        <v>285</v>
      </c>
      <c r="AH443" s="979">
        <f>_xlfn.XLOOKUP($D443,Help2!$D:$D,Help2!AE:AE)</f>
        <v>864.90000000000009</v>
      </c>
      <c r="AI443" s="979">
        <f>_xlfn.XLOOKUP($D443,Help2!$D:$D,Help2!AF:AF)</f>
        <v>3574.9199999999996</v>
      </c>
      <c r="AJ443" s="979">
        <f>_xlfn.XLOOKUP($D443,Help2!$D:$D,Help2!AG:AG)</f>
        <v>391.4378247783211</v>
      </c>
      <c r="AK443" s="979">
        <f>_xlfn.XLOOKUP($D443,Help2!$D:$D,Help2!AH:AH)</f>
        <v>7651.8611635566767</v>
      </c>
      <c r="AL443" s="979">
        <f>_xlfn.XLOOKUP($D443,Help2!$D:$D,Help2!AI:AI)</f>
        <v>672</v>
      </c>
      <c r="AM443" s="979">
        <f>_xlfn.XLOOKUP($D443,Help2!$D:$D,Help2!AJ:AJ)</f>
        <v>0</v>
      </c>
      <c r="AN443" s="979">
        <f>_xlfn.XLOOKUP($D443,Help2!$D:$D,Help2!AK:AK)</f>
        <v>0</v>
      </c>
    </row>
    <row r="444" spans="1:40" x14ac:dyDescent="0.2">
      <c r="A444" s="1">
        <v>45368</v>
      </c>
      <c r="B444">
        <f t="shared" si="49"/>
        <v>3</v>
      </c>
      <c r="C444">
        <f t="shared" si="50"/>
        <v>2024</v>
      </c>
      <c r="D444" s="872" t="str">
        <f t="shared" si="47"/>
        <v>03´2024</v>
      </c>
      <c r="F444" s="2">
        <f t="shared" si="51"/>
        <v>24</v>
      </c>
      <c r="G444" s="3">
        <f t="shared" si="52"/>
        <v>3.460207612456747E-2</v>
      </c>
      <c r="H444" s="5">
        <f t="shared" si="53"/>
        <v>1</v>
      </c>
      <c r="I444" s="979">
        <f>_xlfn.XLOOKUP($D444,Help2!$D:$D,Help2!H:H)</f>
        <v>18826</v>
      </c>
      <c r="J444" s="979">
        <f>_xlfn.XLOOKUP($D444,Help2!$D:$D,Help2!I:I)</f>
        <v>11689</v>
      </c>
      <c r="K444" s="979">
        <f>_xlfn.XLOOKUP($D444,Help2!$D:$D,Help2!J:J)</f>
        <v>3175</v>
      </c>
      <c r="L444" s="979">
        <f>_xlfn.XLOOKUP($D444,Help2!$D:$D,Help2!K:K)</f>
        <v>3139</v>
      </c>
      <c r="M444" s="979">
        <f>_xlfn.XLOOKUP($D444,Help2!$D:$D,Help2!L:L)</f>
        <v>8174.4176755923709</v>
      </c>
      <c r="N444" s="979">
        <f>_xlfn.XLOOKUP($D444,Help2!$D:$D,Help2!M:M)</f>
        <v>9829.3922343044815</v>
      </c>
      <c r="P444" s="979">
        <f>_xlfn.XLOOKUP($D444,Help2!$D:$D,Help2!F:F)</f>
        <v>693.6</v>
      </c>
      <c r="Q444" s="979">
        <f t="shared" si="48"/>
        <v>744</v>
      </c>
      <c r="R444" s="979">
        <f>_xlfn.XLOOKUP($D444,Help2!$D:$D,Help2!N:N)</f>
        <v>8174.4176755923709</v>
      </c>
      <c r="S444" s="979">
        <f>_xlfn.XLOOKUP($D444,Help2!$D:$D,Help2!O:O)</f>
        <v>8050.2400847890576</v>
      </c>
      <c r="T444" s="979">
        <f>_xlfn.XLOOKUP($D444,Help2!$D:$D,Help2!P:P)</f>
        <v>550</v>
      </c>
      <c r="U444" s="979">
        <f>_xlfn.XLOOKUP($D444,Help2!$D:$D,Help2!Q:Q)</f>
        <v>150</v>
      </c>
      <c r="V444" s="979">
        <f>_xlfn.XLOOKUP($D444,Help2!$D:$D,Help2!R:R)</f>
        <v>160</v>
      </c>
      <c r="W444" s="979">
        <f>_xlfn.XLOOKUP($D444,Help2!$D:$D,Help2!S:S)</f>
        <v>25000</v>
      </c>
      <c r="Y444" s="979">
        <f>_xlfn.XLOOKUP($D444,Help2!$D:$D,Help2!V:V)</f>
        <v>7800</v>
      </c>
      <c r="Z444" s="979">
        <f>_xlfn.XLOOKUP($D444,Help2!$D:$D,Help2!W:W)</f>
        <v>3889</v>
      </c>
      <c r="AA444" s="979">
        <f>_xlfn.XLOOKUP($D444,Help2!$D:$D,Help2!X:X)</f>
        <v>0</v>
      </c>
      <c r="AB444" s="979">
        <f>_xlfn.XLOOKUP($D444,Help2!$D:$D,Help2!Y:Y)</f>
        <v>6314</v>
      </c>
      <c r="AC444" s="979">
        <f>_xlfn.XLOOKUP($D444,Help2!$D:$D,Help2!Z:Z)</f>
        <v>823</v>
      </c>
      <c r="AD444" s="979">
        <f>_xlfn.XLOOKUP($D444,Help2!$D:$D,Help2!AA:AA)</f>
        <v>1152.0930467999999</v>
      </c>
      <c r="AE444" s="979">
        <f>_xlfn.XLOOKUP($D444,Help2!$D:$D,Help2!AB:AB)</f>
        <v>310</v>
      </c>
      <c r="AF444" s="979">
        <f>_xlfn.XLOOKUP($D444,Help2!$D:$D,Help2!AC:AC)</f>
        <v>375</v>
      </c>
      <c r="AG444" s="979">
        <f>_xlfn.XLOOKUP($D444,Help2!$D:$D,Help2!AD:AD)</f>
        <v>285</v>
      </c>
      <c r="AH444" s="979">
        <f>_xlfn.XLOOKUP($D444,Help2!$D:$D,Help2!AE:AE)</f>
        <v>864.90000000000009</v>
      </c>
      <c r="AI444" s="979">
        <f>_xlfn.XLOOKUP($D444,Help2!$D:$D,Help2!AF:AF)</f>
        <v>3574.9199999999996</v>
      </c>
      <c r="AJ444" s="979">
        <f>_xlfn.XLOOKUP($D444,Help2!$D:$D,Help2!AG:AG)</f>
        <v>391.4378247783211</v>
      </c>
      <c r="AK444" s="979">
        <f>_xlfn.XLOOKUP($D444,Help2!$D:$D,Help2!AH:AH)</f>
        <v>7651.8611635566767</v>
      </c>
      <c r="AL444" s="979">
        <f>_xlfn.XLOOKUP($D444,Help2!$D:$D,Help2!AI:AI)</f>
        <v>672</v>
      </c>
      <c r="AM444" s="979">
        <f>_xlfn.XLOOKUP($D444,Help2!$D:$D,Help2!AJ:AJ)</f>
        <v>0</v>
      </c>
      <c r="AN444" s="979">
        <f>_xlfn.XLOOKUP($D444,Help2!$D:$D,Help2!AK:AK)</f>
        <v>0</v>
      </c>
    </row>
    <row r="445" spans="1:40" x14ac:dyDescent="0.2">
      <c r="A445" s="1">
        <v>45369</v>
      </c>
      <c r="B445">
        <f t="shared" si="49"/>
        <v>3</v>
      </c>
      <c r="C445">
        <f t="shared" si="50"/>
        <v>2024</v>
      </c>
      <c r="D445" s="872" t="str">
        <f t="shared" si="47"/>
        <v>03´2024</v>
      </c>
      <c r="E445" s="867">
        <v>2</v>
      </c>
      <c r="F445" s="2">
        <f t="shared" si="51"/>
        <v>22</v>
      </c>
      <c r="G445" s="3">
        <f t="shared" si="52"/>
        <v>3.1718569780853516E-2</v>
      </c>
      <c r="H445" s="5">
        <f t="shared" si="53"/>
        <v>0.91666666666666663</v>
      </c>
      <c r="I445" s="979">
        <f>_xlfn.XLOOKUP($D445,Help2!$D:$D,Help2!H:H)</f>
        <v>18826</v>
      </c>
      <c r="J445" s="979">
        <f>_xlfn.XLOOKUP($D445,Help2!$D:$D,Help2!I:I)</f>
        <v>11689</v>
      </c>
      <c r="K445" s="979">
        <f>_xlfn.XLOOKUP($D445,Help2!$D:$D,Help2!J:J)</f>
        <v>3175</v>
      </c>
      <c r="L445" s="979">
        <f>_xlfn.XLOOKUP($D445,Help2!$D:$D,Help2!K:K)</f>
        <v>3139</v>
      </c>
      <c r="M445" s="979">
        <f>_xlfn.XLOOKUP($D445,Help2!$D:$D,Help2!L:L)</f>
        <v>8174.4176755923709</v>
      </c>
      <c r="N445" s="979">
        <f>_xlfn.XLOOKUP($D445,Help2!$D:$D,Help2!M:M)</f>
        <v>9829.3922343044815</v>
      </c>
      <c r="P445" s="979">
        <f>_xlfn.XLOOKUP($D445,Help2!$D:$D,Help2!F:F)</f>
        <v>693.6</v>
      </c>
      <c r="Q445" s="979">
        <f t="shared" si="48"/>
        <v>744</v>
      </c>
      <c r="R445" s="979">
        <f>_xlfn.XLOOKUP($D445,Help2!$D:$D,Help2!N:N)</f>
        <v>8174.4176755923709</v>
      </c>
      <c r="S445" s="979">
        <f>_xlfn.XLOOKUP($D445,Help2!$D:$D,Help2!O:O)</f>
        <v>8050.2400847890576</v>
      </c>
      <c r="T445" s="979">
        <f>_xlfn.XLOOKUP($D445,Help2!$D:$D,Help2!P:P)</f>
        <v>550</v>
      </c>
      <c r="U445" s="979">
        <f>_xlfn.XLOOKUP($D445,Help2!$D:$D,Help2!Q:Q)</f>
        <v>150</v>
      </c>
      <c r="V445" s="979">
        <f>_xlfn.XLOOKUP($D445,Help2!$D:$D,Help2!R:R)</f>
        <v>160</v>
      </c>
      <c r="W445" s="979">
        <f>_xlfn.XLOOKUP($D445,Help2!$D:$D,Help2!S:S)</f>
        <v>25000</v>
      </c>
      <c r="Y445" s="979">
        <f>_xlfn.XLOOKUP($D445,Help2!$D:$D,Help2!V:V)</f>
        <v>7800</v>
      </c>
      <c r="Z445" s="979">
        <f>_xlfn.XLOOKUP($D445,Help2!$D:$D,Help2!W:W)</f>
        <v>3889</v>
      </c>
      <c r="AA445" s="979">
        <f>_xlfn.XLOOKUP($D445,Help2!$D:$D,Help2!X:X)</f>
        <v>0</v>
      </c>
      <c r="AB445" s="979">
        <f>_xlfn.XLOOKUP($D445,Help2!$D:$D,Help2!Y:Y)</f>
        <v>6314</v>
      </c>
      <c r="AC445" s="979">
        <f>_xlfn.XLOOKUP($D445,Help2!$D:$D,Help2!Z:Z)</f>
        <v>823</v>
      </c>
      <c r="AD445" s="979">
        <f>_xlfn.XLOOKUP($D445,Help2!$D:$D,Help2!AA:AA)</f>
        <v>1152.0930467999999</v>
      </c>
      <c r="AE445" s="979">
        <f>_xlfn.XLOOKUP($D445,Help2!$D:$D,Help2!AB:AB)</f>
        <v>310</v>
      </c>
      <c r="AF445" s="979">
        <f>_xlfn.XLOOKUP($D445,Help2!$D:$D,Help2!AC:AC)</f>
        <v>375</v>
      </c>
      <c r="AG445" s="979">
        <f>_xlfn.XLOOKUP($D445,Help2!$D:$D,Help2!AD:AD)</f>
        <v>285</v>
      </c>
      <c r="AH445" s="979">
        <f>_xlfn.XLOOKUP($D445,Help2!$D:$D,Help2!AE:AE)</f>
        <v>864.90000000000009</v>
      </c>
      <c r="AI445" s="979">
        <f>_xlfn.XLOOKUP($D445,Help2!$D:$D,Help2!AF:AF)</f>
        <v>3574.9199999999996</v>
      </c>
      <c r="AJ445" s="979">
        <f>_xlfn.XLOOKUP($D445,Help2!$D:$D,Help2!AG:AG)</f>
        <v>391.4378247783211</v>
      </c>
      <c r="AK445" s="979">
        <f>_xlfn.XLOOKUP($D445,Help2!$D:$D,Help2!AH:AH)</f>
        <v>7651.8611635566767</v>
      </c>
      <c r="AL445" s="979">
        <f>_xlfn.XLOOKUP($D445,Help2!$D:$D,Help2!AI:AI)</f>
        <v>672</v>
      </c>
      <c r="AM445" s="979">
        <f>_xlfn.XLOOKUP($D445,Help2!$D:$D,Help2!AJ:AJ)</f>
        <v>0</v>
      </c>
      <c r="AN445" s="979">
        <f>_xlfn.XLOOKUP($D445,Help2!$D:$D,Help2!AK:AK)</f>
        <v>0</v>
      </c>
    </row>
    <row r="446" spans="1:40" x14ac:dyDescent="0.2">
      <c r="A446" s="1">
        <v>45370</v>
      </c>
      <c r="B446">
        <f t="shared" si="49"/>
        <v>3</v>
      </c>
      <c r="C446">
        <f t="shared" si="50"/>
        <v>2024</v>
      </c>
      <c r="D446" s="872" t="str">
        <f t="shared" si="47"/>
        <v>03´2024</v>
      </c>
      <c r="E446" s="867">
        <v>24</v>
      </c>
      <c r="F446" s="2">
        <f t="shared" si="51"/>
        <v>0</v>
      </c>
      <c r="G446" s="3">
        <f t="shared" si="52"/>
        <v>0</v>
      </c>
      <c r="H446" s="5">
        <f t="shared" si="53"/>
        <v>0</v>
      </c>
      <c r="I446" s="979">
        <f>_xlfn.XLOOKUP($D446,Help2!$D:$D,Help2!H:H)</f>
        <v>18826</v>
      </c>
      <c r="J446" s="979">
        <f>_xlfn.XLOOKUP($D446,Help2!$D:$D,Help2!I:I)</f>
        <v>11689</v>
      </c>
      <c r="K446" s="979">
        <f>_xlfn.XLOOKUP($D446,Help2!$D:$D,Help2!J:J)</f>
        <v>3175</v>
      </c>
      <c r="L446" s="979">
        <f>_xlfn.XLOOKUP($D446,Help2!$D:$D,Help2!K:K)</f>
        <v>3139</v>
      </c>
      <c r="M446" s="979">
        <f>_xlfn.XLOOKUP($D446,Help2!$D:$D,Help2!L:L)</f>
        <v>8174.4176755923709</v>
      </c>
      <c r="N446" s="979">
        <f>_xlfn.XLOOKUP($D446,Help2!$D:$D,Help2!M:M)</f>
        <v>9829.3922343044815</v>
      </c>
      <c r="P446" s="979">
        <f>_xlfn.XLOOKUP($D446,Help2!$D:$D,Help2!F:F)</f>
        <v>693.6</v>
      </c>
      <c r="Q446" s="979">
        <f t="shared" si="48"/>
        <v>744</v>
      </c>
      <c r="R446" s="979">
        <f>_xlfn.XLOOKUP($D446,Help2!$D:$D,Help2!N:N)</f>
        <v>8174.4176755923709</v>
      </c>
      <c r="S446" s="979">
        <f>_xlfn.XLOOKUP($D446,Help2!$D:$D,Help2!O:O)</f>
        <v>8050.2400847890576</v>
      </c>
      <c r="T446" s="979">
        <f>_xlfn.XLOOKUP($D446,Help2!$D:$D,Help2!P:P)</f>
        <v>550</v>
      </c>
      <c r="U446" s="979">
        <f>_xlfn.XLOOKUP($D446,Help2!$D:$D,Help2!Q:Q)</f>
        <v>150</v>
      </c>
      <c r="V446" s="979">
        <f>_xlfn.XLOOKUP($D446,Help2!$D:$D,Help2!R:R)</f>
        <v>160</v>
      </c>
      <c r="W446" s="979">
        <f>_xlfn.XLOOKUP($D446,Help2!$D:$D,Help2!S:S)</f>
        <v>25000</v>
      </c>
      <c r="Y446" s="979">
        <f>_xlfn.XLOOKUP($D446,Help2!$D:$D,Help2!V:V)</f>
        <v>7800</v>
      </c>
      <c r="Z446" s="979">
        <f>_xlfn.XLOOKUP($D446,Help2!$D:$D,Help2!W:W)</f>
        <v>3889</v>
      </c>
      <c r="AA446" s="979">
        <f>_xlfn.XLOOKUP($D446,Help2!$D:$D,Help2!X:X)</f>
        <v>0</v>
      </c>
      <c r="AB446" s="979">
        <f>_xlfn.XLOOKUP($D446,Help2!$D:$D,Help2!Y:Y)</f>
        <v>6314</v>
      </c>
      <c r="AC446" s="979">
        <f>_xlfn.XLOOKUP($D446,Help2!$D:$D,Help2!Z:Z)</f>
        <v>823</v>
      </c>
      <c r="AD446" s="979">
        <f>_xlfn.XLOOKUP($D446,Help2!$D:$D,Help2!AA:AA)</f>
        <v>1152.0930467999999</v>
      </c>
      <c r="AE446" s="979">
        <f>_xlfn.XLOOKUP($D446,Help2!$D:$D,Help2!AB:AB)</f>
        <v>310</v>
      </c>
      <c r="AF446" s="979">
        <f>_xlfn.XLOOKUP($D446,Help2!$D:$D,Help2!AC:AC)</f>
        <v>375</v>
      </c>
      <c r="AG446" s="979">
        <f>_xlfn.XLOOKUP($D446,Help2!$D:$D,Help2!AD:AD)</f>
        <v>285</v>
      </c>
      <c r="AH446" s="979">
        <f>_xlfn.XLOOKUP($D446,Help2!$D:$D,Help2!AE:AE)</f>
        <v>864.90000000000009</v>
      </c>
      <c r="AI446" s="979">
        <f>_xlfn.XLOOKUP($D446,Help2!$D:$D,Help2!AF:AF)</f>
        <v>3574.9199999999996</v>
      </c>
      <c r="AJ446" s="979">
        <f>_xlfn.XLOOKUP($D446,Help2!$D:$D,Help2!AG:AG)</f>
        <v>391.4378247783211</v>
      </c>
      <c r="AK446" s="979">
        <f>_xlfn.XLOOKUP($D446,Help2!$D:$D,Help2!AH:AH)</f>
        <v>7651.8611635566767</v>
      </c>
      <c r="AL446" s="979">
        <f>_xlfn.XLOOKUP($D446,Help2!$D:$D,Help2!AI:AI)</f>
        <v>672</v>
      </c>
      <c r="AM446" s="979">
        <f>_xlfn.XLOOKUP($D446,Help2!$D:$D,Help2!AJ:AJ)</f>
        <v>0</v>
      </c>
      <c r="AN446" s="979">
        <f>_xlfn.XLOOKUP($D446,Help2!$D:$D,Help2!AK:AK)</f>
        <v>0</v>
      </c>
    </row>
    <row r="447" spans="1:40" x14ac:dyDescent="0.2">
      <c r="A447" s="1">
        <v>45371</v>
      </c>
      <c r="B447">
        <f t="shared" si="49"/>
        <v>3</v>
      </c>
      <c r="C447">
        <f t="shared" si="50"/>
        <v>2024</v>
      </c>
      <c r="D447" s="872" t="str">
        <f t="shared" si="47"/>
        <v>03´2024</v>
      </c>
      <c r="E447" s="867">
        <v>12.4</v>
      </c>
      <c r="F447" s="2">
        <f t="shared" si="51"/>
        <v>11.6</v>
      </c>
      <c r="G447" s="3">
        <f t="shared" si="52"/>
        <v>1.6724336793540944E-2</v>
      </c>
      <c r="H447" s="5">
        <f t="shared" si="53"/>
        <v>0.48333333333333334</v>
      </c>
      <c r="I447" s="979">
        <f>_xlfn.XLOOKUP($D447,Help2!$D:$D,Help2!H:H)</f>
        <v>18826</v>
      </c>
      <c r="J447" s="979">
        <f>_xlfn.XLOOKUP($D447,Help2!$D:$D,Help2!I:I)</f>
        <v>11689</v>
      </c>
      <c r="K447" s="979">
        <f>_xlfn.XLOOKUP($D447,Help2!$D:$D,Help2!J:J)</f>
        <v>3175</v>
      </c>
      <c r="L447" s="979">
        <f>_xlfn.XLOOKUP($D447,Help2!$D:$D,Help2!K:K)</f>
        <v>3139</v>
      </c>
      <c r="M447" s="979">
        <f>_xlfn.XLOOKUP($D447,Help2!$D:$D,Help2!L:L)</f>
        <v>8174.4176755923709</v>
      </c>
      <c r="N447" s="979">
        <f>_xlfn.XLOOKUP($D447,Help2!$D:$D,Help2!M:M)</f>
        <v>9829.3922343044815</v>
      </c>
      <c r="P447" s="979">
        <f>_xlfn.XLOOKUP($D447,Help2!$D:$D,Help2!F:F)</f>
        <v>693.6</v>
      </c>
      <c r="Q447" s="979">
        <f t="shared" si="48"/>
        <v>744</v>
      </c>
      <c r="R447" s="979">
        <f>_xlfn.XLOOKUP($D447,Help2!$D:$D,Help2!N:N)</f>
        <v>8174.4176755923709</v>
      </c>
      <c r="S447" s="979">
        <f>_xlfn.XLOOKUP($D447,Help2!$D:$D,Help2!O:O)</f>
        <v>8050.2400847890576</v>
      </c>
      <c r="T447" s="979">
        <f>_xlfn.XLOOKUP($D447,Help2!$D:$D,Help2!P:P)</f>
        <v>550</v>
      </c>
      <c r="U447" s="979">
        <f>_xlfn.XLOOKUP($D447,Help2!$D:$D,Help2!Q:Q)</f>
        <v>150</v>
      </c>
      <c r="V447" s="979">
        <f>_xlfn.XLOOKUP($D447,Help2!$D:$D,Help2!R:R)</f>
        <v>160</v>
      </c>
      <c r="W447" s="979">
        <f>_xlfn.XLOOKUP($D447,Help2!$D:$D,Help2!S:S)</f>
        <v>25000</v>
      </c>
      <c r="Y447" s="979">
        <f>_xlfn.XLOOKUP($D447,Help2!$D:$D,Help2!V:V)</f>
        <v>7800</v>
      </c>
      <c r="Z447" s="979">
        <f>_xlfn.XLOOKUP($D447,Help2!$D:$D,Help2!W:W)</f>
        <v>3889</v>
      </c>
      <c r="AA447" s="979">
        <f>_xlfn.XLOOKUP($D447,Help2!$D:$D,Help2!X:X)</f>
        <v>0</v>
      </c>
      <c r="AB447" s="979">
        <f>_xlfn.XLOOKUP($D447,Help2!$D:$D,Help2!Y:Y)</f>
        <v>6314</v>
      </c>
      <c r="AC447" s="979">
        <f>_xlfn.XLOOKUP($D447,Help2!$D:$D,Help2!Z:Z)</f>
        <v>823</v>
      </c>
      <c r="AD447" s="979">
        <f>_xlfn.XLOOKUP($D447,Help2!$D:$D,Help2!AA:AA)</f>
        <v>1152.0930467999999</v>
      </c>
      <c r="AE447" s="979">
        <f>_xlfn.XLOOKUP($D447,Help2!$D:$D,Help2!AB:AB)</f>
        <v>310</v>
      </c>
      <c r="AF447" s="979">
        <f>_xlfn.XLOOKUP($D447,Help2!$D:$D,Help2!AC:AC)</f>
        <v>375</v>
      </c>
      <c r="AG447" s="979">
        <f>_xlfn.XLOOKUP($D447,Help2!$D:$D,Help2!AD:AD)</f>
        <v>285</v>
      </c>
      <c r="AH447" s="979">
        <f>_xlfn.XLOOKUP($D447,Help2!$D:$D,Help2!AE:AE)</f>
        <v>864.90000000000009</v>
      </c>
      <c r="AI447" s="979">
        <f>_xlfn.XLOOKUP($D447,Help2!$D:$D,Help2!AF:AF)</f>
        <v>3574.9199999999996</v>
      </c>
      <c r="AJ447" s="979">
        <f>_xlfn.XLOOKUP($D447,Help2!$D:$D,Help2!AG:AG)</f>
        <v>391.4378247783211</v>
      </c>
      <c r="AK447" s="979">
        <f>_xlfn.XLOOKUP($D447,Help2!$D:$D,Help2!AH:AH)</f>
        <v>7651.8611635566767</v>
      </c>
      <c r="AL447" s="979">
        <f>_xlfn.XLOOKUP($D447,Help2!$D:$D,Help2!AI:AI)</f>
        <v>672</v>
      </c>
      <c r="AM447" s="979">
        <f>_xlfn.XLOOKUP($D447,Help2!$D:$D,Help2!AJ:AJ)</f>
        <v>0</v>
      </c>
      <c r="AN447" s="979">
        <f>_xlfn.XLOOKUP($D447,Help2!$D:$D,Help2!AK:AK)</f>
        <v>0</v>
      </c>
    </row>
    <row r="448" spans="1:40" x14ac:dyDescent="0.2">
      <c r="A448" s="1">
        <v>45372</v>
      </c>
      <c r="B448">
        <f t="shared" si="49"/>
        <v>3</v>
      </c>
      <c r="C448">
        <f t="shared" si="50"/>
        <v>2024</v>
      </c>
      <c r="D448" s="872" t="str">
        <f t="shared" si="47"/>
        <v>03´2024</v>
      </c>
      <c r="F448" s="2">
        <f t="shared" si="51"/>
        <v>24</v>
      </c>
      <c r="G448" s="3">
        <f t="shared" si="52"/>
        <v>3.460207612456747E-2</v>
      </c>
      <c r="H448" s="5">
        <f t="shared" si="53"/>
        <v>1</v>
      </c>
      <c r="I448" s="979">
        <f>_xlfn.XLOOKUP($D448,Help2!$D:$D,Help2!H:H)</f>
        <v>18826</v>
      </c>
      <c r="J448" s="979">
        <f>_xlfn.XLOOKUP($D448,Help2!$D:$D,Help2!I:I)</f>
        <v>11689</v>
      </c>
      <c r="K448" s="979">
        <f>_xlfn.XLOOKUP($D448,Help2!$D:$D,Help2!J:J)</f>
        <v>3175</v>
      </c>
      <c r="L448" s="979">
        <f>_xlfn.XLOOKUP($D448,Help2!$D:$D,Help2!K:K)</f>
        <v>3139</v>
      </c>
      <c r="M448" s="979">
        <f>_xlfn.XLOOKUP($D448,Help2!$D:$D,Help2!L:L)</f>
        <v>8174.4176755923709</v>
      </c>
      <c r="N448" s="979">
        <f>_xlfn.XLOOKUP($D448,Help2!$D:$D,Help2!M:M)</f>
        <v>9829.3922343044815</v>
      </c>
      <c r="P448" s="979">
        <f>_xlfn.XLOOKUP($D448,Help2!$D:$D,Help2!F:F)</f>
        <v>693.6</v>
      </c>
      <c r="Q448" s="979">
        <f t="shared" si="48"/>
        <v>744</v>
      </c>
      <c r="R448" s="979">
        <f>_xlfn.XLOOKUP($D448,Help2!$D:$D,Help2!N:N)</f>
        <v>8174.4176755923709</v>
      </c>
      <c r="S448" s="979">
        <f>_xlfn.XLOOKUP($D448,Help2!$D:$D,Help2!O:O)</f>
        <v>8050.2400847890576</v>
      </c>
      <c r="T448" s="979">
        <f>_xlfn.XLOOKUP($D448,Help2!$D:$D,Help2!P:P)</f>
        <v>550</v>
      </c>
      <c r="U448" s="979">
        <f>_xlfn.XLOOKUP($D448,Help2!$D:$D,Help2!Q:Q)</f>
        <v>150</v>
      </c>
      <c r="V448" s="979">
        <f>_xlfn.XLOOKUP($D448,Help2!$D:$D,Help2!R:R)</f>
        <v>160</v>
      </c>
      <c r="W448" s="979">
        <f>_xlfn.XLOOKUP($D448,Help2!$D:$D,Help2!S:S)</f>
        <v>25000</v>
      </c>
      <c r="Y448" s="979">
        <f>_xlfn.XLOOKUP($D448,Help2!$D:$D,Help2!V:V)</f>
        <v>7800</v>
      </c>
      <c r="Z448" s="979">
        <f>_xlfn.XLOOKUP($D448,Help2!$D:$D,Help2!W:W)</f>
        <v>3889</v>
      </c>
      <c r="AA448" s="979">
        <f>_xlfn.XLOOKUP($D448,Help2!$D:$D,Help2!X:X)</f>
        <v>0</v>
      </c>
      <c r="AB448" s="979">
        <f>_xlfn.XLOOKUP($D448,Help2!$D:$D,Help2!Y:Y)</f>
        <v>6314</v>
      </c>
      <c r="AC448" s="979">
        <f>_xlfn.XLOOKUP($D448,Help2!$D:$D,Help2!Z:Z)</f>
        <v>823</v>
      </c>
      <c r="AD448" s="979">
        <f>_xlfn.XLOOKUP($D448,Help2!$D:$D,Help2!AA:AA)</f>
        <v>1152.0930467999999</v>
      </c>
      <c r="AE448" s="979">
        <f>_xlfn.XLOOKUP($D448,Help2!$D:$D,Help2!AB:AB)</f>
        <v>310</v>
      </c>
      <c r="AF448" s="979">
        <f>_xlfn.XLOOKUP($D448,Help2!$D:$D,Help2!AC:AC)</f>
        <v>375</v>
      </c>
      <c r="AG448" s="979">
        <f>_xlfn.XLOOKUP($D448,Help2!$D:$D,Help2!AD:AD)</f>
        <v>285</v>
      </c>
      <c r="AH448" s="979">
        <f>_xlfn.XLOOKUP($D448,Help2!$D:$D,Help2!AE:AE)</f>
        <v>864.90000000000009</v>
      </c>
      <c r="AI448" s="979">
        <f>_xlfn.XLOOKUP($D448,Help2!$D:$D,Help2!AF:AF)</f>
        <v>3574.9199999999996</v>
      </c>
      <c r="AJ448" s="979">
        <f>_xlfn.XLOOKUP($D448,Help2!$D:$D,Help2!AG:AG)</f>
        <v>391.4378247783211</v>
      </c>
      <c r="AK448" s="979">
        <f>_xlfn.XLOOKUP($D448,Help2!$D:$D,Help2!AH:AH)</f>
        <v>7651.8611635566767</v>
      </c>
      <c r="AL448" s="979">
        <f>_xlfn.XLOOKUP($D448,Help2!$D:$D,Help2!AI:AI)</f>
        <v>672</v>
      </c>
      <c r="AM448" s="979">
        <f>_xlfn.XLOOKUP($D448,Help2!$D:$D,Help2!AJ:AJ)</f>
        <v>0</v>
      </c>
      <c r="AN448" s="979">
        <f>_xlfn.XLOOKUP($D448,Help2!$D:$D,Help2!AK:AK)</f>
        <v>0</v>
      </c>
    </row>
    <row r="449" spans="1:40" x14ac:dyDescent="0.2">
      <c r="A449" s="1">
        <v>45373</v>
      </c>
      <c r="B449">
        <f t="shared" si="49"/>
        <v>3</v>
      </c>
      <c r="C449">
        <f t="shared" si="50"/>
        <v>2024</v>
      </c>
      <c r="D449" s="872" t="str">
        <f t="shared" si="47"/>
        <v>03´2024</v>
      </c>
      <c r="F449" s="2">
        <f t="shared" si="51"/>
        <v>24</v>
      </c>
      <c r="G449" s="3">
        <f t="shared" si="52"/>
        <v>3.460207612456747E-2</v>
      </c>
      <c r="H449" s="5">
        <f t="shared" si="53"/>
        <v>1</v>
      </c>
      <c r="I449" s="979">
        <f>_xlfn.XLOOKUP($D449,Help2!$D:$D,Help2!H:H)</f>
        <v>18826</v>
      </c>
      <c r="J449" s="979">
        <f>_xlfn.XLOOKUP($D449,Help2!$D:$D,Help2!I:I)</f>
        <v>11689</v>
      </c>
      <c r="K449" s="979">
        <f>_xlfn.XLOOKUP($D449,Help2!$D:$D,Help2!J:J)</f>
        <v>3175</v>
      </c>
      <c r="L449" s="979">
        <f>_xlfn.XLOOKUP($D449,Help2!$D:$D,Help2!K:K)</f>
        <v>3139</v>
      </c>
      <c r="M449" s="979">
        <f>_xlfn.XLOOKUP($D449,Help2!$D:$D,Help2!L:L)</f>
        <v>8174.4176755923709</v>
      </c>
      <c r="N449" s="979">
        <f>_xlfn.XLOOKUP($D449,Help2!$D:$D,Help2!M:M)</f>
        <v>9829.3922343044815</v>
      </c>
      <c r="P449" s="979">
        <f>_xlfn.XLOOKUP($D449,Help2!$D:$D,Help2!F:F)</f>
        <v>693.6</v>
      </c>
      <c r="Q449" s="979">
        <f t="shared" si="48"/>
        <v>744</v>
      </c>
      <c r="R449" s="979">
        <f>_xlfn.XLOOKUP($D449,Help2!$D:$D,Help2!N:N)</f>
        <v>8174.4176755923709</v>
      </c>
      <c r="S449" s="979">
        <f>_xlfn.XLOOKUP($D449,Help2!$D:$D,Help2!O:O)</f>
        <v>8050.2400847890576</v>
      </c>
      <c r="T449" s="979">
        <f>_xlfn.XLOOKUP($D449,Help2!$D:$D,Help2!P:P)</f>
        <v>550</v>
      </c>
      <c r="U449" s="979">
        <f>_xlfn.XLOOKUP($D449,Help2!$D:$D,Help2!Q:Q)</f>
        <v>150</v>
      </c>
      <c r="V449" s="979">
        <f>_xlfn.XLOOKUP($D449,Help2!$D:$D,Help2!R:R)</f>
        <v>160</v>
      </c>
      <c r="W449" s="979">
        <f>_xlfn.XLOOKUP($D449,Help2!$D:$D,Help2!S:S)</f>
        <v>25000</v>
      </c>
      <c r="Y449" s="979">
        <f>_xlfn.XLOOKUP($D449,Help2!$D:$D,Help2!V:V)</f>
        <v>7800</v>
      </c>
      <c r="Z449" s="979">
        <f>_xlfn.XLOOKUP($D449,Help2!$D:$D,Help2!W:W)</f>
        <v>3889</v>
      </c>
      <c r="AA449" s="979">
        <f>_xlfn.XLOOKUP($D449,Help2!$D:$D,Help2!X:X)</f>
        <v>0</v>
      </c>
      <c r="AB449" s="979">
        <f>_xlfn.XLOOKUP($D449,Help2!$D:$D,Help2!Y:Y)</f>
        <v>6314</v>
      </c>
      <c r="AC449" s="979">
        <f>_xlfn.XLOOKUP($D449,Help2!$D:$D,Help2!Z:Z)</f>
        <v>823</v>
      </c>
      <c r="AD449" s="979">
        <f>_xlfn.XLOOKUP($D449,Help2!$D:$D,Help2!AA:AA)</f>
        <v>1152.0930467999999</v>
      </c>
      <c r="AE449" s="979">
        <f>_xlfn.XLOOKUP($D449,Help2!$D:$D,Help2!AB:AB)</f>
        <v>310</v>
      </c>
      <c r="AF449" s="979">
        <f>_xlfn.XLOOKUP($D449,Help2!$D:$D,Help2!AC:AC)</f>
        <v>375</v>
      </c>
      <c r="AG449" s="979">
        <f>_xlfn.XLOOKUP($D449,Help2!$D:$D,Help2!AD:AD)</f>
        <v>285</v>
      </c>
      <c r="AH449" s="979">
        <f>_xlfn.XLOOKUP($D449,Help2!$D:$D,Help2!AE:AE)</f>
        <v>864.90000000000009</v>
      </c>
      <c r="AI449" s="979">
        <f>_xlfn.XLOOKUP($D449,Help2!$D:$D,Help2!AF:AF)</f>
        <v>3574.9199999999996</v>
      </c>
      <c r="AJ449" s="979">
        <f>_xlfn.XLOOKUP($D449,Help2!$D:$D,Help2!AG:AG)</f>
        <v>391.4378247783211</v>
      </c>
      <c r="AK449" s="979">
        <f>_xlfn.XLOOKUP($D449,Help2!$D:$D,Help2!AH:AH)</f>
        <v>7651.8611635566767</v>
      </c>
      <c r="AL449" s="979">
        <f>_xlfn.XLOOKUP($D449,Help2!$D:$D,Help2!AI:AI)</f>
        <v>672</v>
      </c>
      <c r="AM449" s="979">
        <f>_xlfn.XLOOKUP($D449,Help2!$D:$D,Help2!AJ:AJ)</f>
        <v>0</v>
      </c>
      <c r="AN449" s="979">
        <f>_xlfn.XLOOKUP($D449,Help2!$D:$D,Help2!AK:AK)</f>
        <v>0</v>
      </c>
    </row>
    <row r="450" spans="1:40" x14ac:dyDescent="0.2">
      <c r="A450" s="1">
        <v>45374</v>
      </c>
      <c r="B450">
        <f t="shared" si="49"/>
        <v>3</v>
      </c>
      <c r="C450">
        <f t="shared" si="50"/>
        <v>2024</v>
      </c>
      <c r="D450" s="872" t="str">
        <f t="shared" si="47"/>
        <v>03´2024</v>
      </c>
      <c r="F450" s="2">
        <f t="shared" si="51"/>
        <v>24</v>
      </c>
      <c r="G450" s="3">
        <f t="shared" si="52"/>
        <v>3.460207612456747E-2</v>
      </c>
      <c r="H450" s="5">
        <f t="shared" si="53"/>
        <v>1</v>
      </c>
      <c r="I450" s="979">
        <f>_xlfn.XLOOKUP($D450,Help2!$D:$D,Help2!H:H)</f>
        <v>18826</v>
      </c>
      <c r="J450" s="979">
        <f>_xlfn.XLOOKUP($D450,Help2!$D:$D,Help2!I:I)</f>
        <v>11689</v>
      </c>
      <c r="K450" s="979">
        <f>_xlfn.XLOOKUP($D450,Help2!$D:$D,Help2!J:J)</f>
        <v>3175</v>
      </c>
      <c r="L450" s="979">
        <f>_xlfn.XLOOKUP($D450,Help2!$D:$D,Help2!K:K)</f>
        <v>3139</v>
      </c>
      <c r="M450" s="979">
        <f>_xlfn.XLOOKUP($D450,Help2!$D:$D,Help2!L:L)</f>
        <v>8174.4176755923709</v>
      </c>
      <c r="N450" s="979">
        <f>_xlfn.XLOOKUP($D450,Help2!$D:$D,Help2!M:M)</f>
        <v>9829.3922343044815</v>
      </c>
      <c r="P450" s="979">
        <f>_xlfn.XLOOKUP($D450,Help2!$D:$D,Help2!F:F)</f>
        <v>693.6</v>
      </c>
      <c r="Q450" s="979">
        <f t="shared" si="48"/>
        <v>744</v>
      </c>
      <c r="R450" s="979">
        <f>_xlfn.XLOOKUP($D450,Help2!$D:$D,Help2!N:N)</f>
        <v>8174.4176755923709</v>
      </c>
      <c r="S450" s="979">
        <f>_xlfn.XLOOKUP($D450,Help2!$D:$D,Help2!O:O)</f>
        <v>8050.2400847890576</v>
      </c>
      <c r="T450" s="979">
        <f>_xlfn.XLOOKUP($D450,Help2!$D:$D,Help2!P:P)</f>
        <v>550</v>
      </c>
      <c r="U450" s="979">
        <f>_xlfn.XLOOKUP($D450,Help2!$D:$D,Help2!Q:Q)</f>
        <v>150</v>
      </c>
      <c r="V450" s="979">
        <f>_xlfn.XLOOKUP($D450,Help2!$D:$D,Help2!R:R)</f>
        <v>160</v>
      </c>
      <c r="W450" s="979">
        <f>_xlfn.XLOOKUP($D450,Help2!$D:$D,Help2!S:S)</f>
        <v>25000</v>
      </c>
      <c r="Y450" s="979">
        <f>_xlfn.XLOOKUP($D450,Help2!$D:$D,Help2!V:V)</f>
        <v>7800</v>
      </c>
      <c r="Z450" s="979">
        <f>_xlfn.XLOOKUP($D450,Help2!$D:$D,Help2!W:W)</f>
        <v>3889</v>
      </c>
      <c r="AA450" s="979">
        <f>_xlfn.XLOOKUP($D450,Help2!$D:$D,Help2!X:X)</f>
        <v>0</v>
      </c>
      <c r="AB450" s="979">
        <f>_xlfn.XLOOKUP($D450,Help2!$D:$D,Help2!Y:Y)</f>
        <v>6314</v>
      </c>
      <c r="AC450" s="979">
        <f>_xlfn.XLOOKUP($D450,Help2!$D:$D,Help2!Z:Z)</f>
        <v>823</v>
      </c>
      <c r="AD450" s="979">
        <f>_xlfn.XLOOKUP($D450,Help2!$D:$D,Help2!AA:AA)</f>
        <v>1152.0930467999999</v>
      </c>
      <c r="AE450" s="979">
        <f>_xlfn.XLOOKUP($D450,Help2!$D:$D,Help2!AB:AB)</f>
        <v>310</v>
      </c>
      <c r="AF450" s="979">
        <f>_xlfn.XLOOKUP($D450,Help2!$D:$D,Help2!AC:AC)</f>
        <v>375</v>
      </c>
      <c r="AG450" s="979">
        <f>_xlfn.XLOOKUP($D450,Help2!$D:$D,Help2!AD:AD)</f>
        <v>285</v>
      </c>
      <c r="AH450" s="979">
        <f>_xlfn.XLOOKUP($D450,Help2!$D:$D,Help2!AE:AE)</f>
        <v>864.90000000000009</v>
      </c>
      <c r="AI450" s="979">
        <f>_xlfn.XLOOKUP($D450,Help2!$D:$D,Help2!AF:AF)</f>
        <v>3574.9199999999996</v>
      </c>
      <c r="AJ450" s="979">
        <f>_xlfn.XLOOKUP($D450,Help2!$D:$D,Help2!AG:AG)</f>
        <v>391.4378247783211</v>
      </c>
      <c r="AK450" s="979">
        <f>_xlfn.XLOOKUP($D450,Help2!$D:$D,Help2!AH:AH)</f>
        <v>7651.8611635566767</v>
      </c>
      <c r="AL450" s="979">
        <f>_xlfn.XLOOKUP($D450,Help2!$D:$D,Help2!AI:AI)</f>
        <v>672</v>
      </c>
      <c r="AM450" s="979">
        <f>_xlfn.XLOOKUP($D450,Help2!$D:$D,Help2!AJ:AJ)</f>
        <v>0</v>
      </c>
      <c r="AN450" s="979">
        <f>_xlfn.XLOOKUP($D450,Help2!$D:$D,Help2!AK:AK)</f>
        <v>0</v>
      </c>
    </row>
    <row r="451" spans="1:40" x14ac:dyDescent="0.2">
      <c r="A451" s="1">
        <v>45375</v>
      </c>
      <c r="B451">
        <f t="shared" si="49"/>
        <v>3</v>
      </c>
      <c r="C451">
        <f t="shared" si="50"/>
        <v>2024</v>
      </c>
      <c r="D451" s="872" t="str">
        <f t="shared" si="47"/>
        <v>03´2024</v>
      </c>
      <c r="F451" s="2">
        <f t="shared" si="51"/>
        <v>24</v>
      </c>
      <c r="G451" s="3">
        <f t="shared" si="52"/>
        <v>3.460207612456747E-2</v>
      </c>
      <c r="H451" s="5">
        <f t="shared" si="53"/>
        <v>1</v>
      </c>
      <c r="I451" s="979">
        <f>_xlfn.XLOOKUP($D451,Help2!$D:$D,Help2!H:H)</f>
        <v>18826</v>
      </c>
      <c r="J451" s="979">
        <f>_xlfn.XLOOKUP($D451,Help2!$D:$D,Help2!I:I)</f>
        <v>11689</v>
      </c>
      <c r="K451" s="979">
        <f>_xlfn.XLOOKUP($D451,Help2!$D:$D,Help2!J:J)</f>
        <v>3175</v>
      </c>
      <c r="L451" s="979">
        <f>_xlfn.XLOOKUP($D451,Help2!$D:$D,Help2!K:K)</f>
        <v>3139</v>
      </c>
      <c r="M451" s="979">
        <f>_xlfn.XLOOKUP($D451,Help2!$D:$D,Help2!L:L)</f>
        <v>8174.4176755923709</v>
      </c>
      <c r="N451" s="979">
        <f>_xlfn.XLOOKUP($D451,Help2!$D:$D,Help2!M:M)</f>
        <v>9829.3922343044815</v>
      </c>
      <c r="P451" s="979">
        <f>_xlfn.XLOOKUP($D451,Help2!$D:$D,Help2!F:F)</f>
        <v>693.6</v>
      </c>
      <c r="Q451" s="979">
        <f t="shared" si="48"/>
        <v>744</v>
      </c>
      <c r="R451" s="979">
        <f>_xlfn.XLOOKUP($D451,Help2!$D:$D,Help2!N:N)</f>
        <v>8174.4176755923709</v>
      </c>
      <c r="S451" s="979">
        <f>_xlfn.XLOOKUP($D451,Help2!$D:$D,Help2!O:O)</f>
        <v>8050.2400847890576</v>
      </c>
      <c r="T451" s="979">
        <f>_xlfn.XLOOKUP($D451,Help2!$D:$D,Help2!P:P)</f>
        <v>550</v>
      </c>
      <c r="U451" s="979">
        <f>_xlfn.XLOOKUP($D451,Help2!$D:$D,Help2!Q:Q)</f>
        <v>150</v>
      </c>
      <c r="V451" s="979">
        <f>_xlfn.XLOOKUP($D451,Help2!$D:$D,Help2!R:R)</f>
        <v>160</v>
      </c>
      <c r="W451" s="979">
        <f>_xlfn.XLOOKUP($D451,Help2!$D:$D,Help2!S:S)</f>
        <v>25000</v>
      </c>
      <c r="Y451" s="979">
        <f>_xlfn.XLOOKUP($D451,Help2!$D:$D,Help2!V:V)</f>
        <v>7800</v>
      </c>
      <c r="Z451" s="979">
        <f>_xlfn.XLOOKUP($D451,Help2!$D:$D,Help2!W:W)</f>
        <v>3889</v>
      </c>
      <c r="AA451" s="979">
        <f>_xlfn.XLOOKUP($D451,Help2!$D:$D,Help2!X:X)</f>
        <v>0</v>
      </c>
      <c r="AB451" s="979">
        <f>_xlfn.XLOOKUP($D451,Help2!$D:$D,Help2!Y:Y)</f>
        <v>6314</v>
      </c>
      <c r="AC451" s="979">
        <f>_xlfn.XLOOKUP($D451,Help2!$D:$D,Help2!Z:Z)</f>
        <v>823</v>
      </c>
      <c r="AD451" s="979">
        <f>_xlfn.XLOOKUP($D451,Help2!$D:$D,Help2!AA:AA)</f>
        <v>1152.0930467999999</v>
      </c>
      <c r="AE451" s="979">
        <f>_xlfn.XLOOKUP($D451,Help2!$D:$D,Help2!AB:AB)</f>
        <v>310</v>
      </c>
      <c r="AF451" s="979">
        <f>_xlfn.XLOOKUP($D451,Help2!$D:$D,Help2!AC:AC)</f>
        <v>375</v>
      </c>
      <c r="AG451" s="979">
        <f>_xlfn.XLOOKUP($D451,Help2!$D:$D,Help2!AD:AD)</f>
        <v>285</v>
      </c>
      <c r="AH451" s="979">
        <f>_xlfn.XLOOKUP($D451,Help2!$D:$D,Help2!AE:AE)</f>
        <v>864.90000000000009</v>
      </c>
      <c r="AI451" s="979">
        <f>_xlfn.XLOOKUP($D451,Help2!$D:$D,Help2!AF:AF)</f>
        <v>3574.9199999999996</v>
      </c>
      <c r="AJ451" s="979">
        <f>_xlfn.XLOOKUP($D451,Help2!$D:$D,Help2!AG:AG)</f>
        <v>391.4378247783211</v>
      </c>
      <c r="AK451" s="979">
        <f>_xlfn.XLOOKUP($D451,Help2!$D:$D,Help2!AH:AH)</f>
        <v>7651.8611635566767</v>
      </c>
      <c r="AL451" s="979">
        <f>_xlfn.XLOOKUP($D451,Help2!$D:$D,Help2!AI:AI)</f>
        <v>672</v>
      </c>
      <c r="AM451" s="979">
        <f>_xlfn.XLOOKUP($D451,Help2!$D:$D,Help2!AJ:AJ)</f>
        <v>0</v>
      </c>
      <c r="AN451" s="979">
        <f>_xlfn.XLOOKUP($D451,Help2!$D:$D,Help2!AK:AK)</f>
        <v>0</v>
      </c>
    </row>
    <row r="452" spans="1:40" x14ac:dyDescent="0.2">
      <c r="A452" s="1">
        <v>45376</v>
      </c>
      <c r="B452">
        <f t="shared" si="49"/>
        <v>3</v>
      </c>
      <c r="C452">
        <f t="shared" si="50"/>
        <v>2024</v>
      </c>
      <c r="D452" s="872" t="str">
        <f t="shared" si="47"/>
        <v>03´2024</v>
      </c>
      <c r="F452" s="2">
        <f t="shared" si="51"/>
        <v>24</v>
      </c>
      <c r="G452" s="3">
        <f t="shared" si="52"/>
        <v>3.460207612456747E-2</v>
      </c>
      <c r="H452" s="5">
        <f t="shared" si="53"/>
        <v>1</v>
      </c>
      <c r="I452" s="979">
        <f>_xlfn.XLOOKUP($D452,Help2!$D:$D,Help2!H:H)</f>
        <v>18826</v>
      </c>
      <c r="J452" s="979">
        <f>_xlfn.XLOOKUP($D452,Help2!$D:$D,Help2!I:I)</f>
        <v>11689</v>
      </c>
      <c r="K452" s="979">
        <f>_xlfn.XLOOKUP($D452,Help2!$D:$D,Help2!J:J)</f>
        <v>3175</v>
      </c>
      <c r="L452" s="979">
        <f>_xlfn.XLOOKUP($D452,Help2!$D:$D,Help2!K:K)</f>
        <v>3139</v>
      </c>
      <c r="M452" s="979">
        <f>_xlfn.XLOOKUP($D452,Help2!$D:$D,Help2!L:L)</f>
        <v>8174.4176755923709</v>
      </c>
      <c r="N452" s="979">
        <f>_xlfn.XLOOKUP($D452,Help2!$D:$D,Help2!M:M)</f>
        <v>9829.3922343044815</v>
      </c>
      <c r="P452" s="979">
        <f>_xlfn.XLOOKUP($D452,Help2!$D:$D,Help2!F:F)</f>
        <v>693.6</v>
      </c>
      <c r="Q452" s="979">
        <f t="shared" si="48"/>
        <v>744</v>
      </c>
      <c r="R452" s="979">
        <f>_xlfn.XLOOKUP($D452,Help2!$D:$D,Help2!N:N)</f>
        <v>8174.4176755923709</v>
      </c>
      <c r="S452" s="979">
        <f>_xlfn.XLOOKUP($D452,Help2!$D:$D,Help2!O:O)</f>
        <v>8050.2400847890576</v>
      </c>
      <c r="T452" s="979">
        <f>_xlfn.XLOOKUP($D452,Help2!$D:$D,Help2!P:P)</f>
        <v>550</v>
      </c>
      <c r="U452" s="979">
        <f>_xlfn.XLOOKUP($D452,Help2!$D:$D,Help2!Q:Q)</f>
        <v>150</v>
      </c>
      <c r="V452" s="979">
        <f>_xlfn.XLOOKUP($D452,Help2!$D:$D,Help2!R:R)</f>
        <v>160</v>
      </c>
      <c r="W452" s="979">
        <f>_xlfn.XLOOKUP($D452,Help2!$D:$D,Help2!S:S)</f>
        <v>25000</v>
      </c>
      <c r="Y452" s="979">
        <f>_xlfn.XLOOKUP($D452,Help2!$D:$D,Help2!V:V)</f>
        <v>7800</v>
      </c>
      <c r="Z452" s="979">
        <f>_xlfn.XLOOKUP($D452,Help2!$D:$D,Help2!W:W)</f>
        <v>3889</v>
      </c>
      <c r="AA452" s="979">
        <f>_xlfn.XLOOKUP($D452,Help2!$D:$D,Help2!X:X)</f>
        <v>0</v>
      </c>
      <c r="AB452" s="979">
        <f>_xlfn.XLOOKUP($D452,Help2!$D:$D,Help2!Y:Y)</f>
        <v>6314</v>
      </c>
      <c r="AC452" s="979">
        <f>_xlfn.XLOOKUP($D452,Help2!$D:$D,Help2!Z:Z)</f>
        <v>823</v>
      </c>
      <c r="AD452" s="979">
        <f>_xlfn.XLOOKUP($D452,Help2!$D:$D,Help2!AA:AA)</f>
        <v>1152.0930467999999</v>
      </c>
      <c r="AE452" s="979">
        <f>_xlfn.XLOOKUP($D452,Help2!$D:$D,Help2!AB:AB)</f>
        <v>310</v>
      </c>
      <c r="AF452" s="979">
        <f>_xlfn.XLOOKUP($D452,Help2!$D:$D,Help2!AC:AC)</f>
        <v>375</v>
      </c>
      <c r="AG452" s="979">
        <f>_xlfn.XLOOKUP($D452,Help2!$D:$D,Help2!AD:AD)</f>
        <v>285</v>
      </c>
      <c r="AH452" s="979">
        <f>_xlfn.XLOOKUP($D452,Help2!$D:$D,Help2!AE:AE)</f>
        <v>864.90000000000009</v>
      </c>
      <c r="AI452" s="979">
        <f>_xlfn.XLOOKUP($D452,Help2!$D:$D,Help2!AF:AF)</f>
        <v>3574.9199999999996</v>
      </c>
      <c r="AJ452" s="979">
        <f>_xlfn.XLOOKUP($D452,Help2!$D:$D,Help2!AG:AG)</f>
        <v>391.4378247783211</v>
      </c>
      <c r="AK452" s="979">
        <f>_xlfn.XLOOKUP($D452,Help2!$D:$D,Help2!AH:AH)</f>
        <v>7651.8611635566767</v>
      </c>
      <c r="AL452" s="979">
        <f>_xlfn.XLOOKUP($D452,Help2!$D:$D,Help2!AI:AI)</f>
        <v>672</v>
      </c>
      <c r="AM452" s="979">
        <f>_xlfn.XLOOKUP($D452,Help2!$D:$D,Help2!AJ:AJ)</f>
        <v>0</v>
      </c>
      <c r="AN452" s="979">
        <f>_xlfn.XLOOKUP($D452,Help2!$D:$D,Help2!AK:AK)</f>
        <v>0</v>
      </c>
    </row>
    <row r="453" spans="1:40" x14ac:dyDescent="0.2">
      <c r="A453" s="1">
        <v>45377</v>
      </c>
      <c r="B453">
        <f t="shared" si="49"/>
        <v>3</v>
      </c>
      <c r="C453">
        <f t="shared" si="50"/>
        <v>2024</v>
      </c>
      <c r="D453" s="872" t="str">
        <f t="shared" si="47"/>
        <v>03´2024</v>
      </c>
      <c r="F453" s="2">
        <f t="shared" si="51"/>
        <v>24</v>
      </c>
      <c r="G453" s="3">
        <f t="shared" si="52"/>
        <v>3.460207612456747E-2</v>
      </c>
      <c r="H453" s="5">
        <f t="shared" si="53"/>
        <v>1</v>
      </c>
      <c r="I453" s="979">
        <f>_xlfn.XLOOKUP($D453,Help2!$D:$D,Help2!H:H)</f>
        <v>18826</v>
      </c>
      <c r="J453" s="979">
        <f>_xlfn.XLOOKUP($D453,Help2!$D:$D,Help2!I:I)</f>
        <v>11689</v>
      </c>
      <c r="K453" s="979">
        <f>_xlfn.XLOOKUP($D453,Help2!$D:$D,Help2!J:J)</f>
        <v>3175</v>
      </c>
      <c r="L453" s="979">
        <f>_xlfn.XLOOKUP($D453,Help2!$D:$D,Help2!K:K)</f>
        <v>3139</v>
      </c>
      <c r="M453" s="979">
        <f>_xlfn.XLOOKUP($D453,Help2!$D:$D,Help2!L:L)</f>
        <v>8174.4176755923709</v>
      </c>
      <c r="N453" s="979">
        <f>_xlfn.XLOOKUP($D453,Help2!$D:$D,Help2!M:M)</f>
        <v>9829.3922343044815</v>
      </c>
      <c r="P453" s="979">
        <f>_xlfn.XLOOKUP($D453,Help2!$D:$D,Help2!F:F)</f>
        <v>693.6</v>
      </c>
      <c r="Q453" s="979">
        <f t="shared" si="48"/>
        <v>744</v>
      </c>
      <c r="R453" s="979">
        <f>_xlfn.XLOOKUP($D453,Help2!$D:$D,Help2!N:N)</f>
        <v>8174.4176755923709</v>
      </c>
      <c r="S453" s="979">
        <f>_xlfn.XLOOKUP($D453,Help2!$D:$D,Help2!O:O)</f>
        <v>8050.2400847890576</v>
      </c>
      <c r="T453" s="979">
        <f>_xlfn.XLOOKUP($D453,Help2!$D:$D,Help2!P:P)</f>
        <v>550</v>
      </c>
      <c r="U453" s="979">
        <f>_xlfn.XLOOKUP($D453,Help2!$D:$D,Help2!Q:Q)</f>
        <v>150</v>
      </c>
      <c r="V453" s="979">
        <f>_xlfn.XLOOKUP($D453,Help2!$D:$D,Help2!R:R)</f>
        <v>160</v>
      </c>
      <c r="W453" s="979">
        <f>_xlfn.XLOOKUP($D453,Help2!$D:$D,Help2!S:S)</f>
        <v>25000</v>
      </c>
      <c r="Y453" s="979">
        <f>_xlfn.XLOOKUP($D453,Help2!$D:$D,Help2!V:V)</f>
        <v>7800</v>
      </c>
      <c r="Z453" s="979">
        <f>_xlfn.XLOOKUP($D453,Help2!$D:$D,Help2!W:W)</f>
        <v>3889</v>
      </c>
      <c r="AA453" s="979">
        <f>_xlfn.XLOOKUP($D453,Help2!$D:$D,Help2!X:X)</f>
        <v>0</v>
      </c>
      <c r="AB453" s="979">
        <f>_xlfn.XLOOKUP($D453,Help2!$D:$D,Help2!Y:Y)</f>
        <v>6314</v>
      </c>
      <c r="AC453" s="979">
        <f>_xlfn.XLOOKUP($D453,Help2!$D:$D,Help2!Z:Z)</f>
        <v>823</v>
      </c>
      <c r="AD453" s="979">
        <f>_xlfn.XLOOKUP($D453,Help2!$D:$D,Help2!AA:AA)</f>
        <v>1152.0930467999999</v>
      </c>
      <c r="AE453" s="979">
        <f>_xlfn.XLOOKUP($D453,Help2!$D:$D,Help2!AB:AB)</f>
        <v>310</v>
      </c>
      <c r="AF453" s="979">
        <f>_xlfn.XLOOKUP($D453,Help2!$D:$D,Help2!AC:AC)</f>
        <v>375</v>
      </c>
      <c r="AG453" s="979">
        <f>_xlfn.XLOOKUP($D453,Help2!$D:$D,Help2!AD:AD)</f>
        <v>285</v>
      </c>
      <c r="AH453" s="979">
        <f>_xlfn.XLOOKUP($D453,Help2!$D:$D,Help2!AE:AE)</f>
        <v>864.90000000000009</v>
      </c>
      <c r="AI453" s="979">
        <f>_xlfn.XLOOKUP($D453,Help2!$D:$D,Help2!AF:AF)</f>
        <v>3574.9199999999996</v>
      </c>
      <c r="AJ453" s="979">
        <f>_xlfn.XLOOKUP($D453,Help2!$D:$D,Help2!AG:AG)</f>
        <v>391.4378247783211</v>
      </c>
      <c r="AK453" s="979">
        <f>_xlfn.XLOOKUP($D453,Help2!$D:$D,Help2!AH:AH)</f>
        <v>7651.8611635566767</v>
      </c>
      <c r="AL453" s="979">
        <f>_xlfn.XLOOKUP($D453,Help2!$D:$D,Help2!AI:AI)</f>
        <v>672</v>
      </c>
      <c r="AM453" s="979">
        <f>_xlfn.XLOOKUP($D453,Help2!$D:$D,Help2!AJ:AJ)</f>
        <v>0</v>
      </c>
      <c r="AN453" s="979">
        <f>_xlfn.XLOOKUP($D453,Help2!$D:$D,Help2!AK:AK)</f>
        <v>0</v>
      </c>
    </row>
    <row r="454" spans="1:40" x14ac:dyDescent="0.2">
      <c r="A454" s="1">
        <v>45378</v>
      </c>
      <c r="B454">
        <f t="shared" si="49"/>
        <v>3</v>
      </c>
      <c r="C454">
        <f t="shared" si="50"/>
        <v>2024</v>
      </c>
      <c r="D454" s="872" t="str">
        <f t="shared" si="47"/>
        <v>03´2024</v>
      </c>
      <c r="F454" s="2">
        <f t="shared" si="51"/>
        <v>24</v>
      </c>
      <c r="G454" s="3">
        <f t="shared" si="52"/>
        <v>3.460207612456747E-2</v>
      </c>
      <c r="H454" s="5">
        <f t="shared" si="53"/>
        <v>1</v>
      </c>
      <c r="I454" s="979">
        <f>_xlfn.XLOOKUP($D454,Help2!$D:$D,Help2!H:H)</f>
        <v>18826</v>
      </c>
      <c r="J454" s="979">
        <f>_xlfn.XLOOKUP($D454,Help2!$D:$D,Help2!I:I)</f>
        <v>11689</v>
      </c>
      <c r="K454" s="979">
        <f>_xlfn.XLOOKUP($D454,Help2!$D:$D,Help2!J:J)</f>
        <v>3175</v>
      </c>
      <c r="L454" s="979">
        <f>_xlfn.XLOOKUP($D454,Help2!$D:$D,Help2!K:K)</f>
        <v>3139</v>
      </c>
      <c r="M454" s="979">
        <f>_xlfn.XLOOKUP($D454,Help2!$D:$D,Help2!L:L)</f>
        <v>8174.4176755923709</v>
      </c>
      <c r="N454" s="979">
        <f>_xlfn.XLOOKUP($D454,Help2!$D:$D,Help2!M:M)</f>
        <v>9829.3922343044815</v>
      </c>
      <c r="P454" s="979">
        <f>_xlfn.XLOOKUP($D454,Help2!$D:$D,Help2!F:F)</f>
        <v>693.6</v>
      </c>
      <c r="Q454" s="979">
        <f t="shared" si="48"/>
        <v>744</v>
      </c>
      <c r="R454" s="979">
        <f>_xlfn.XLOOKUP($D454,Help2!$D:$D,Help2!N:N)</f>
        <v>8174.4176755923709</v>
      </c>
      <c r="S454" s="979">
        <f>_xlfn.XLOOKUP($D454,Help2!$D:$D,Help2!O:O)</f>
        <v>8050.2400847890576</v>
      </c>
      <c r="T454" s="979">
        <f>_xlfn.XLOOKUP($D454,Help2!$D:$D,Help2!P:P)</f>
        <v>550</v>
      </c>
      <c r="U454" s="979">
        <f>_xlfn.XLOOKUP($D454,Help2!$D:$D,Help2!Q:Q)</f>
        <v>150</v>
      </c>
      <c r="V454" s="979">
        <f>_xlfn.XLOOKUP($D454,Help2!$D:$D,Help2!R:R)</f>
        <v>160</v>
      </c>
      <c r="W454" s="979">
        <f>_xlfn.XLOOKUP($D454,Help2!$D:$D,Help2!S:S)</f>
        <v>25000</v>
      </c>
      <c r="Y454" s="979">
        <f>_xlfn.XLOOKUP($D454,Help2!$D:$D,Help2!V:V)</f>
        <v>7800</v>
      </c>
      <c r="Z454" s="979">
        <f>_xlfn.XLOOKUP($D454,Help2!$D:$D,Help2!W:W)</f>
        <v>3889</v>
      </c>
      <c r="AA454" s="979">
        <f>_xlfn.XLOOKUP($D454,Help2!$D:$D,Help2!X:X)</f>
        <v>0</v>
      </c>
      <c r="AB454" s="979">
        <f>_xlfn.XLOOKUP($D454,Help2!$D:$D,Help2!Y:Y)</f>
        <v>6314</v>
      </c>
      <c r="AC454" s="979">
        <f>_xlfn.XLOOKUP($D454,Help2!$D:$D,Help2!Z:Z)</f>
        <v>823</v>
      </c>
      <c r="AD454" s="979">
        <f>_xlfn.XLOOKUP($D454,Help2!$D:$D,Help2!AA:AA)</f>
        <v>1152.0930467999999</v>
      </c>
      <c r="AE454" s="979">
        <f>_xlfn.XLOOKUP($D454,Help2!$D:$D,Help2!AB:AB)</f>
        <v>310</v>
      </c>
      <c r="AF454" s="979">
        <f>_xlfn.XLOOKUP($D454,Help2!$D:$D,Help2!AC:AC)</f>
        <v>375</v>
      </c>
      <c r="AG454" s="979">
        <f>_xlfn.XLOOKUP($D454,Help2!$D:$D,Help2!AD:AD)</f>
        <v>285</v>
      </c>
      <c r="AH454" s="979">
        <f>_xlfn.XLOOKUP($D454,Help2!$D:$D,Help2!AE:AE)</f>
        <v>864.90000000000009</v>
      </c>
      <c r="AI454" s="979">
        <f>_xlfn.XLOOKUP($D454,Help2!$D:$D,Help2!AF:AF)</f>
        <v>3574.9199999999996</v>
      </c>
      <c r="AJ454" s="979">
        <f>_xlfn.XLOOKUP($D454,Help2!$D:$D,Help2!AG:AG)</f>
        <v>391.4378247783211</v>
      </c>
      <c r="AK454" s="979">
        <f>_xlfn.XLOOKUP($D454,Help2!$D:$D,Help2!AH:AH)</f>
        <v>7651.8611635566767</v>
      </c>
      <c r="AL454" s="979">
        <f>_xlfn.XLOOKUP($D454,Help2!$D:$D,Help2!AI:AI)</f>
        <v>672</v>
      </c>
      <c r="AM454" s="979">
        <f>_xlfn.XLOOKUP($D454,Help2!$D:$D,Help2!AJ:AJ)</f>
        <v>0</v>
      </c>
      <c r="AN454" s="979">
        <f>_xlfn.XLOOKUP($D454,Help2!$D:$D,Help2!AK:AK)</f>
        <v>0</v>
      </c>
    </row>
    <row r="455" spans="1:40" x14ac:dyDescent="0.2">
      <c r="A455" s="1">
        <v>45379</v>
      </c>
      <c r="B455">
        <f t="shared" si="49"/>
        <v>3</v>
      </c>
      <c r="C455">
        <f t="shared" si="50"/>
        <v>2024</v>
      </c>
      <c r="D455" s="872" t="str">
        <f t="shared" si="47"/>
        <v>03´2024</v>
      </c>
      <c r="F455" s="2">
        <f t="shared" si="51"/>
        <v>24</v>
      </c>
      <c r="G455" s="3">
        <f t="shared" si="52"/>
        <v>3.460207612456747E-2</v>
      </c>
      <c r="H455" s="5">
        <f t="shared" si="53"/>
        <v>1</v>
      </c>
      <c r="I455" s="979">
        <f>_xlfn.XLOOKUP($D455,Help2!$D:$D,Help2!H:H)</f>
        <v>18826</v>
      </c>
      <c r="J455" s="979">
        <f>_xlfn.XLOOKUP($D455,Help2!$D:$D,Help2!I:I)</f>
        <v>11689</v>
      </c>
      <c r="K455" s="979">
        <f>_xlfn.XLOOKUP($D455,Help2!$D:$D,Help2!J:J)</f>
        <v>3175</v>
      </c>
      <c r="L455" s="979">
        <f>_xlfn.XLOOKUP($D455,Help2!$D:$D,Help2!K:K)</f>
        <v>3139</v>
      </c>
      <c r="M455" s="979">
        <f>_xlfn.XLOOKUP($D455,Help2!$D:$D,Help2!L:L)</f>
        <v>8174.4176755923709</v>
      </c>
      <c r="N455" s="979">
        <f>_xlfn.XLOOKUP($D455,Help2!$D:$D,Help2!M:M)</f>
        <v>9829.3922343044815</v>
      </c>
      <c r="P455" s="979">
        <f>_xlfn.XLOOKUP($D455,Help2!$D:$D,Help2!F:F)</f>
        <v>693.6</v>
      </c>
      <c r="Q455" s="979">
        <f t="shared" si="48"/>
        <v>744</v>
      </c>
      <c r="R455" s="979">
        <f>_xlfn.XLOOKUP($D455,Help2!$D:$D,Help2!N:N)</f>
        <v>8174.4176755923709</v>
      </c>
      <c r="S455" s="979">
        <f>_xlfn.XLOOKUP($D455,Help2!$D:$D,Help2!O:O)</f>
        <v>8050.2400847890576</v>
      </c>
      <c r="T455" s="979">
        <f>_xlfn.XLOOKUP($D455,Help2!$D:$D,Help2!P:P)</f>
        <v>550</v>
      </c>
      <c r="U455" s="979">
        <f>_xlfn.XLOOKUP($D455,Help2!$D:$D,Help2!Q:Q)</f>
        <v>150</v>
      </c>
      <c r="V455" s="979">
        <f>_xlfn.XLOOKUP($D455,Help2!$D:$D,Help2!R:R)</f>
        <v>160</v>
      </c>
      <c r="W455" s="979">
        <f>_xlfn.XLOOKUP($D455,Help2!$D:$D,Help2!S:S)</f>
        <v>25000</v>
      </c>
      <c r="Y455" s="979">
        <f>_xlfn.XLOOKUP($D455,Help2!$D:$D,Help2!V:V)</f>
        <v>7800</v>
      </c>
      <c r="Z455" s="979">
        <f>_xlfn.XLOOKUP($D455,Help2!$D:$D,Help2!W:W)</f>
        <v>3889</v>
      </c>
      <c r="AA455" s="979">
        <f>_xlfn.XLOOKUP($D455,Help2!$D:$D,Help2!X:X)</f>
        <v>0</v>
      </c>
      <c r="AB455" s="979">
        <f>_xlfn.XLOOKUP($D455,Help2!$D:$D,Help2!Y:Y)</f>
        <v>6314</v>
      </c>
      <c r="AC455" s="979">
        <f>_xlfn.XLOOKUP($D455,Help2!$D:$D,Help2!Z:Z)</f>
        <v>823</v>
      </c>
      <c r="AD455" s="979">
        <f>_xlfn.XLOOKUP($D455,Help2!$D:$D,Help2!AA:AA)</f>
        <v>1152.0930467999999</v>
      </c>
      <c r="AE455" s="979">
        <f>_xlfn.XLOOKUP($D455,Help2!$D:$D,Help2!AB:AB)</f>
        <v>310</v>
      </c>
      <c r="AF455" s="979">
        <f>_xlfn.XLOOKUP($D455,Help2!$D:$D,Help2!AC:AC)</f>
        <v>375</v>
      </c>
      <c r="AG455" s="979">
        <f>_xlfn.XLOOKUP($D455,Help2!$D:$D,Help2!AD:AD)</f>
        <v>285</v>
      </c>
      <c r="AH455" s="979">
        <f>_xlfn.XLOOKUP($D455,Help2!$D:$D,Help2!AE:AE)</f>
        <v>864.90000000000009</v>
      </c>
      <c r="AI455" s="979">
        <f>_xlfn.XLOOKUP($D455,Help2!$D:$D,Help2!AF:AF)</f>
        <v>3574.9199999999996</v>
      </c>
      <c r="AJ455" s="979">
        <f>_xlfn.XLOOKUP($D455,Help2!$D:$D,Help2!AG:AG)</f>
        <v>391.4378247783211</v>
      </c>
      <c r="AK455" s="979">
        <f>_xlfn.XLOOKUP($D455,Help2!$D:$D,Help2!AH:AH)</f>
        <v>7651.8611635566767</v>
      </c>
      <c r="AL455" s="979">
        <f>_xlfn.XLOOKUP($D455,Help2!$D:$D,Help2!AI:AI)</f>
        <v>672</v>
      </c>
      <c r="AM455" s="979">
        <f>_xlfn.XLOOKUP($D455,Help2!$D:$D,Help2!AJ:AJ)</f>
        <v>0</v>
      </c>
      <c r="AN455" s="979">
        <f>_xlfn.XLOOKUP($D455,Help2!$D:$D,Help2!AK:AK)</f>
        <v>0</v>
      </c>
    </row>
    <row r="456" spans="1:40" x14ac:dyDescent="0.2">
      <c r="A456" s="1">
        <v>45380</v>
      </c>
      <c r="B456">
        <f t="shared" si="49"/>
        <v>3</v>
      </c>
      <c r="C456">
        <f t="shared" si="50"/>
        <v>2024</v>
      </c>
      <c r="D456" s="872" t="str">
        <f t="shared" si="47"/>
        <v>03´2024</v>
      </c>
      <c r="F456" s="2">
        <f t="shared" si="51"/>
        <v>24</v>
      </c>
      <c r="G456" s="3">
        <f t="shared" si="52"/>
        <v>3.460207612456747E-2</v>
      </c>
      <c r="H456" s="5">
        <f t="shared" si="53"/>
        <v>1</v>
      </c>
      <c r="I456" s="979">
        <f>_xlfn.XLOOKUP($D456,Help2!$D:$D,Help2!H:H)</f>
        <v>18826</v>
      </c>
      <c r="J456" s="979">
        <f>_xlfn.XLOOKUP($D456,Help2!$D:$D,Help2!I:I)</f>
        <v>11689</v>
      </c>
      <c r="K456" s="979">
        <f>_xlfn.XLOOKUP($D456,Help2!$D:$D,Help2!J:J)</f>
        <v>3175</v>
      </c>
      <c r="L456" s="979">
        <f>_xlfn.XLOOKUP($D456,Help2!$D:$D,Help2!K:K)</f>
        <v>3139</v>
      </c>
      <c r="M456" s="979">
        <f>_xlfn.XLOOKUP($D456,Help2!$D:$D,Help2!L:L)</f>
        <v>8174.4176755923709</v>
      </c>
      <c r="N456" s="979">
        <f>_xlfn.XLOOKUP($D456,Help2!$D:$D,Help2!M:M)</f>
        <v>9829.3922343044815</v>
      </c>
      <c r="P456" s="979">
        <f>_xlfn.XLOOKUP($D456,Help2!$D:$D,Help2!F:F)</f>
        <v>693.6</v>
      </c>
      <c r="Q456" s="979">
        <f t="shared" si="48"/>
        <v>744</v>
      </c>
      <c r="R456" s="979">
        <f>_xlfn.XLOOKUP($D456,Help2!$D:$D,Help2!N:N)</f>
        <v>8174.4176755923709</v>
      </c>
      <c r="S456" s="979">
        <f>_xlfn.XLOOKUP($D456,Help2!$D:$D,Help2!O:O)</f>
        <v>8050.2400847890576</v>
      </c>
      <c r="T456" s="979">
        <f>_xlfn.XLOOKUP($D456,Help2!$D:$D,Help2!P:P)</f>
        <v>550</v>
      </c>
      <c r="U456" s="979">
        <f>_xlfn.XLOOKUP($D456,Help2!$D:$D,Help2!Q:Q)</f>
        <v>150</v>
      </c>
      <c r="V456" s="979">
        <f>_xlfn.XLOOKUP($D456,Help2!$D:$D,Help2!R:R)</f>
        <v>160</v>
      </c>
      <c r="W456" s="979">
        <f>_xlfn.XLOOKUP($D456,Help2!$D:$D,Help2!S:S)</f>
        <v>25000</v>
      </c>
      <c r="Y456" s="979">
        <f>_xlfn.XLOOKUP($D456,Help2!$D:$D,Help2!V:V)</f>
        <v>7800</v>
      </c>
      <c r="Z456" s="979">
        <f>_xlfn.XLOOKUP($D456,Help2!$D:$D,Help2!W:W)</f>
        <v>3889</v>
      </c>
      <c r="AA456" s="979">
        <f>_xlfn.XLOOKUP($D456,Help2!$D:$D,Help2!X:X)</f>
        <v>0</v>
      </c>
      <c r="AB456" s="979">
        <f>_xlfn.XLOOKUP($D456,Help2!$D:$D,Help2!Y:Y)</f>
        <v>6314</v>
      </c>
      <c r="AC456" s="979">
        <f>_xlfn.XLOOKUP($D456,Help2!$D:$D,Help2!Z:Z)</f>
        <v>823</v>
      </c>
      <c r="AD456" s="979">
        <f>_xlfn.XLOOKUP($D456,Help2!$D:$D,Help2!AA:AA)</f>
        <v>1152.0930467999999</v>
      </c>
      <c r="AE456" s="979">
        <f>_xlfn.XLOOKUP($D456,Help2!$D:$D,Help2!AB:AB)</f>
        <v>310</v>
      </c>
      <c r="AF456" s="979">
        <f>_xlfn.XLOOKUP($D456,Help2!$D:$D,Help2!AC:AC)</f>
        <v>375</v>
      </c>
      <c r="AG456" s="979">
        <f>_xlfn.XLOOKUP($D456,Help2!$D:$D,Help2!AD:AD)</f>
        <v>285</v>
      </c>
      <c r="AH456" s="979">
        <f>_xlfn.XLOOKUP($D456,Help2!$D:$D,Help2!AE:AE)</f>
        <v>864.90000000000009</v>
      </c>
      <c r="AI456" s="979">
        <f>_xlfn.XLOOKUP($D456,Help2!$D:$D,Help2!AF:AF)</f>
        <v>3574.9199999999996</v>
      </c>
      <c r="AJ456" s="979">
        <f>_xlfn.XLOOKUP($D456,Help2!$D:$D,Help2!AG:AG)</f>
        <v>391.4378247783211</v>
      </c>
      <c r="AK456" s="979">
        <f>_xlfn.XLOOKUP($D456,Help2!$D:$D,Help2!AH:AH)</f>
        <v>7651.8611635566767</v>
      </c>
      <c r="AL456" s="979">
        <f>_xlfn.XLOOKUP($D456,Help2!$D:$D,Help2!AI:AI)</f>
        <v>672</v>
      </c>
      <c r="AM456" s="979">
        <f>_xlfn.XLOOKUP($D456,Help2!$D:$D,Help2!AJ:AJ)</f>
        <v>0</v>
      </c>
      <c r="AN456" s="979">
        <f>_xlfn.XLOOKUP($D456,Help2!$D:$D,Help2!AK:AK)</f>
        <v>0</v>
      </c>
    </row>
    <row r="457" spans="1:40" x14ac:dyDescent="0.2">
      <c r="A457" s="1">
        <v>45381</v>
      </c>
      <c r="B457">
        <f t="shared" si="49"/>
        <v>3</v>
      </c>
      <c r="C457">
        <f t="shared" si="50"/>
        <v>2024</v>
      </c>
      <c r="D457" s="872" t="str">
        <f t="shared" si="47"/>
        <v>03´2024</v>
      </c>
      <c r="F457" s="2">
        <f t="shared" si="51"/>
        <v>24</v>
      </c>
      <c r="G457" s="3">
        <f t="shared" si="52"/>
        <v>3.460207612456747E-2</v>
      </c>
      <c r="H457" s="5">
        <f t="shared" si="53"/>
        <v>1</v>
      </c>
      <c r="I457" s="979">
        <f>_xlfn.XLOOKUP($D457,Help2!$D:$D,Help2!H:H)</f>
        <v>18826</v>
      </c>
      <c r="J457" s="979">
        <f>_xlfn.XLOOKUP($D457,Help2!$D:$D,Help2!I:I)</f>
        <v>11689</v>
      </c>
      <c r="K457" s="979">
        <f>_xlfn.XLOOKUP($D457,Help2!$D:$D,Help2!J:J)</f>
        <v>3175</v>
      </c>
      <c r="L457" s="979">
        <f>_xlfn.XLOOKUP($D457,Help2!$D:$D,Help2!K:K)</f>
        <v>3139</v>
      </c>
      <c r="M457" s="979">
        <f>_xlfn.XLOOKUP($D457,Help2!$D:$D,Help2!L:L)</f>
        <v>8174.4176755923709</v>
      </c>
      <c r="N457" s="979">
        <f>_xlfn.XLOOKUP($D457,Help2!$D:$D,Help2!M:M)</f>
        <v>9829.3922343044815</v>
      </c>
      <c r="P457" s="979">
        <f>_xlfn.XLOOKUP($D457,Help2!$D:$D,Help2!F:F)</f>
        <v>693.6</v>
      </c>
      <c r="Q457" s="979">
        <f t="shared" si="48"/>
        <v>744</v>
      </c>
      <c r="R457" s="979">
        <f>_xlfn.XLOOKUP($D457,Help2!$D:$D,Help2!N:N)</f>
        <v>8174.4176755923709</v>
      </c>
      <c r="S457" s="979">
        <f>_xlfn.XLOOKUP($D457,Help2!$D:$D,Help2!O:O)</f>
        <v>8050.2400847890576</v>
      </c>
      <c r="T457" s="979">
        <f>_xlfn.XLOOKUP($D457,Help2!$D:$D,Help2!P:P)</f>
        <v>550</v>
      </c>
      <c r="U457" s="979">
        <f>_xlfn.XLOOKUP($D457,Help2!$D:$D,Help2!Q:Q)</f>
        <v>150</v>
      </c>
      <c r="V457" s="979">
        <f>_xlfn.XLOOKUP($D457,Help2!$D:$D,Help2!R:R)</f>
        <v>160</v>
      </c>
      <c r="W457" s="979">
        <f>_xlfn.XLOOKUP($D457,Help2!$D:$D,Help2!S:S)</f>
        <v>25000</v>
      </c>
      <c r="Y457" s="979">
        <f>_xlfn.XLOOKUP($D457,Help2!$D:$D,Help2!V:V)</f>
        <v>7800</v>
      </c>
      <c r="Z457" s="979">
        <f>_xlfn.XLOOKUP($D457,Help2!$D:$D,Help2!W:W)</f>
        <v>3889</v>
      </c>
      <c r="AA457" s="979">
        <f>_xlfn.XLOOKUP($D457,Help2!$D:$D,Help2!X:X)</f>
        <v>0</v>
      </c>
      <c r="AB457" s="979">
        <f>_xlfn.XLOOKUP($D457,Help2!$D:$D,Help2!Y:Y)</f>
        <v>6314</v>
      </c>
      <c r="AC457" s="979">
        <f>_xlfn.XLOOKUP($D457,Help2!$D:$D,Help2!Z:Z)</f>
        <v>823</v>
      </c>
      <c r="AD457" s="979">
        <f>_xlfn.XLOOKUP($D457,Help2!$D:$D,Help2!AA:AA)</f>
        <v>1152.0930467999999</v>
      </c>
      <c r="AE457" s="979">
        <f>_xlfn.XLOOKUP($D457,Help2!$D:$D,Help2!AB:AB)</f>
        <v>310</v>
      </c>
      <c r="AF457" s="979">
        <f>_xlfn.XLOOKUP($D457,Help2!$D:$D,Help2!AC:AC)</f>
        <v>375</v>
      </c>
      <c r="AG457" s="979">
        <f>_xlfn.XLOOKUP($D457,Help2!$D:$D,Help2!AD:AD)</f>
        <v>285</v>
      </c>
      <c r="AH457" s="979">
        <f>_xlfn.XLOOKUP($D457,Help2!$D:$D,Help2!AE:AE)</f>
        <v>864.90000000000009</v>
      </c>
      <c r="AI457" s="979">
        <f>_xlfn.XLOOKUP($D457,Help2!$D:$D,Help2!AF:AF)</f>
        <v>3574.9199999999996</v>
      </c>
      <c r="AJ457" s="979">
        <f>_xlfn.XLOOKUP($D457,Help2!$D:$D,Help2!AG:AG)</f>
        <v>391.4378247783211</v>
      </c>
      <c r="AK457" s="979">
        <f>_xlfn.XLOOKUP($D457,Help2!$D:$D,Help2!AH:AH)</f>
        <v>7651.8611635566767</v>
      </c>
      <c r="AL457" s="979">
        <f>_xlfn.XLOOKUP($D457,Help2!$D:$D,Help2!AI:AI)</f>
        <v>672</v>
      </c>
      <c r="AM457" s="979">
        <f>_xlfn.XLOOKUP($D457,Help2!$D:$D,Help2!AJ:AJ)</f>
        <v>0</v>
      </c>
      <c r="AN457" s="979">
        <f>_xlfn.XLOOKUP($D457,Help2!$D:$D,Help2!AK:AK)</f>
        <v>0</v>
      </c>
    </row>
    <row r="458" spans="1:40" x14ac:dyDescent="0.2">
      <c r="A458" s="1">
        <v>45382</v>
      </c>
      <c r="B458">
        <f t="shared" si="49"/>
        <v>3</v>
      </c>
      <c r="C458">
        <f t="shared" si="50"/>
        <v>2024</v>
      </c>
      <c r="D458" s="872" t="str">
        <f t="shared" si="47"/>
        <v>03´2024</v>
      </c>
      <c r="F458" s="2">
        <f t="shared" si="51"/>
        <v>24</v>
      </c>
      <c r="G458" s="3">
        <f t="shared" si="52"/>
        <v>3.460207612456747E-2</v>
      </c>
      <c r="H458" s="5">
        <f t="shared" si="53"/>
        <v>1</v>
      </c>
      <c r="I458" s="979">
        <f>_xlfn.XLOOKUP($D458,Help2!$D:$D,Help2!H:H)</f>
        <v>18826</v>
      </c>
      <c r="J458" s="979">
        <f>_xlfn.XLOOKUP($D458,Help2!$D:$D,Help2!I:I)</f>
        <v>11689</v>
      </c>
      <c r="K458" s="979">
        <f>_xlfn.XLOOKUP($D458,Help2!$D:$D,Help2!J:J)</f>
        <v>3175</v>
      </c>
      <c r="L458" s="979">
        <f>_xlfn.XLOOKUP($D458,Help2!$D:$D,Help2!K:K)</f>
        <v>3139</v>
      </c>
      <c r="M458" s="979">
        <f>_xlfn.XLOOKUP($D458,Help2!$D:$D,Help2!L:L)</f>
        <v>8174.4176755923709</v>
      </c>
      <c r="N458" s="979">
        <f>_xlfn.XLOOKUP($D458,Help2!$D:$D,Help2!M:M)</f>
        <v>9829.3922343044815</v>
      </c>
      <c r="P458" s="979">
        <f>_xlfn.XLOOKUP($D458,Help2!$D:$D,Help2!F:F)</f>
        <v>693.6</v>
      </c>
      <c r="Q458" s="979">
        <f t="shared" si="48"/>
        <v>744</v>
      </c>
      <c r="R458" s="979">
        <f>_xlfn.XLOOKUP($D458,Help2!$D:$D,Help2!N:N)</f>
        <v>8174.4176755923709</v>
      </c>
      <c r="S458" s="979">
        <f>_xlfn.XLOOKUP($D458,Help2!$D:$D,Help2!O:O)</f>
        <v>8050.2400847890576</v>
      </c>
      <c r="T458" s="979">
        <f>_xlfn.XLOOKUP($D458,Help2!$D:$D,Help2!P:P)</f>
        <v>550</v>
      </c>
      <c r="U458" s="979">
        <f>_xlfn.XLOOKUP($D458,Help2!$D:$D,Help2!Q:Q)</f>
        <v>150</v>
      </c>
      <c r="V458" s="979">
        <f>_xlfn.XLOOKUP($D458,Help2!$D:$D,Help2!R:R)</f>
        <v>160</v>
      </c>
      <c r="W458" s="979">
        <f>_xlfn.XLOOKUP($D458,Help2!$D:$D,Help2!S:S)</f>
        <v>25000</v>
      </c>
      <c r="Y458" s="979">
        <f>_xlfn.XLOOKUP($D458,Help2!$D:$D,Help2!V:V)</f>
        <v>7800</v>
      </c>
      <c r="Z458" s="979">
        <f>_xlfn.XLOOKUP($D458,Help2!$D:$D,Help2!W:W)</f>
        <v>3889</v>
      </c>
      <c r="AA458" s="979">
        <f>_xlfn.XLOOKUP($D458,Help2!$D:$D,Help2!X:X)</f>
        <v>0</v>
      </c>
      <c r="AB458" s="979">
        <f>_xlfn.XLOOKUP($D458,Help2!$D:$D,Help2!Y:Y)</f>
        <v>6314</v>
      </c>
      <c r="AC458" s="979">
        <f>_xlfn.XLOOKUP($D458,Help2!$D:$D,Help2!Z:Z)</f>
        <v>823</v>
      </c>
      <c r="AD458" s="979">
        <f>_xlfn.XLOOKUP($D458,Help2!$D:$D,Help2!AA:AA)</f>
        <v>1152.0930467999999</v>
      </c>
      <c r="AE458" s="979">
        <f>_xlfn.XLOOKUP($D458,Help2!$D:$D,Help2!AB:AB)</f>
        <v>310</v>
      </c>
      <c r="AF458" s="979">
        <f>_xlfn.XLOOKUP($D458,Help2!$D:$D,Help2!AC:AC)</f>
        <v>375</v>
      </c>
      <c r="AG458" s="979">
        <f>_xlfn.XLOOKUP($D458,Help2!$D:$D,Help2!AD:AD)</f>
        <v>285</v>
      </c>
      <c r="AH458" s="979">
        <f>_xlfn.XLOOKUP($D458,Help2!$D:$D,Help2!AE:AE)</f>
        <v>864.90000000000009</v>
      </c>
      <c r="AI458" s="979">
        <f>_xlfn.XLOOKUP($D458,Help2!$D:$D,Help2!AF:AF)</f>
        <v>3574.9199999999996</v>
      </c>
      <c r="AJ458" s="979">
        <f>_xlfn.XLOOKUP($D458,Help2!$D:$D,Help2!AG:AG)</f>
        <v>391.4378247783211</v>
      </c>
      <c r="AK458" s="979">
        <f>_xlfn.XLOOKUP($D458,Help2!$D:$D,Help2!AH:AH)</f>
        <v>7651.8611635566767</v>
      </c>
      <c r="AL458" s="979">
        <f>_xlfn.XLOOKUP($D458,Help2!$D:$D,Help2!AI:AI)</f>
        <v>672</v>
      </c>
      <c r="AM458" s="979">
        <f>_xlfn.XLOOKUP($D458,Help2!$D:$D,Help2!AJ:AJ)</f>
        <v>0</v>
      </c>
      <c r="AN458" s="979">
        <f>_xlfn.XLOOKUP($D458,Help2!$D:$D,Help2!AK:AK)</f>
        <v>0</v>
      </c>
    </row>
    <row r="459" spans="1:40" x14ac:dyDescent="0.2">
      <c r="A459" s="1">
        <v>45383</v>
      </c>
      <c r="B459">
        <f t="shared" si="49"/>
        <v>4</v>
      </c>
      <c r="C459">
        <f t="shared" si="50"/>
        <v>2024</v>
      </c>
      <c r="D459" s="872" t="str">
        <f t="shared" si="47"/>
        <v>04´2024</v>
      </c>
      <c r="F459" s="2">
        <f t="shared" si="51"/>
        <v>24</v>
      </c>
      <c r="G459" s="3">
        <f t="shared" si="52"/>
        <v>3.5842293906810034E-2</v>
      </c>
      <c r="H459" s="5">
        <f t="shared" si="53"/>
        <v>1</v>
      </c>
      <c r="I459" s="979">
        <f>_xlfn.XLOOKUP($D459,Help2!$D:$D,Help2!H:H)</f>
        <v>18219</v>
      </c>
      <c r="J459" s="979">
        <f>_xlfn.XLOOKUP($D459,Help2!$D:$D,Help2!I:I)</f>
        <v>11311</v>
      </c>
      <c r="K459" s="979">
        <f>_xlfn.XLOOKUP($D459,Help2!$D:$D,Help2!J:J)</f>
        <v>3075</v>
      </c>
      <c r="L459" s="979">
        <f>_xlfn.XLOOKUP($D459,Help2!$D:$D,Help2!K:K)</f>
        <v>3026</v>
      </c>
      <c r="M459" s="979">
        <f>_xlfn.XLOOKUP($D459,Help2!$D:$D,Help2!L:L)</f>
        <v>8028.0659455312125</v>
      </c>
      <c r="N459" s="979">
        <f>_xlfn.XLOOKUP($D459,Help2!$D:$D,Help2!M:M)</f>
        <v>9782.4062150731897</v>
      </c>
      <c r="P459" s="979">
        <f>_xlfn.XLOOKUP($D459,Help2!$D:$D,Help2!F:F)</f>
        <v>669.6</v>
      </c>
      <c r="Q459" s="979">
        <f t="shared" si="48"/>
        <v>720</v>
      </c>
      <c r="R459" s="979">
        <f>_xlfn.XLOOKUP($D459,Help2!$D:$D,Help2!N:N)</f>
        <v>8028.0659455312125</v>
      </c>
      <c r="S459" s="979">
        <f>_xlfn.XLOOKUP($D459,Help2!$D:$D,Help2!O:O)</f>
        <v>7887.9400104334036</v>
      </c>
      <c r="T459" s="979">
        <f>_xlfn.XLOOKUP($D459,Help2!$D:$D,Help2!P:P)</f>
        <v>550</v>
      </c>
      <c r="U459" s="979">
        <f>_xlfn.XLOOKUP($D459,Help2!$D:$D,Help2!Q:Q)</f>
        <v>175</v>
      </c>
      <c r="V459" s="979">
        <f>_xlfn.XLOOKUP($D459,Help2!$D:$D,Help2!R:R)</f>
        <v>160</v>
      </c>
      <c r="W459" s="979">
        <f>_xlfn.XLOOKUP($D459,Help2!$D:$D,Help2!S:S)</f>
        <v>22000</v>
      </c>
      <c r="Y459" s="979">
        <f>_xlfn.XLOOKUP($D459,Help2!$D:$D,Help2!V:V)</f>
        <v>7650</v>
      </c>
      <c r="Z459" s="979">
        <f>_xlfn.XLOOKUP($D459,Help2!$D:$D,Help2!W:W)</f>
        <v>3661</v>
      </c>
      <c r="AA459" s="979">
        <f>_xlfn.XLOOKUP($D459,Help2!$D:$D,Help2!X:X)</f>
        <v>0</v>
      </c>
      <c r="AB459" s="979">
        <f>_xlfn.XLOOKUP($D459,Help2!$D:$D,Help2!Y:Y)</f>
        <v>6101</v>
      </c>
      <c r="AC459" s="979">
        <f>_xlfn.XLOOKUP($D459,Help2!$D:$D,Help2!Z:Z)</f>
        <v>807</v>
      </c>
      <c r="AD459" s="979">
        <f>_xlfn.XLOOKUP($D459,Help2!$D:$D,Help2!AA:AA)</f>
        <v>1091.919204</v>
      </c>
      <c r="AE459" s="979">
        <f>_xlfn.XLOOKUP($D459,Help2!$D:$D,Help2!AB:AB)</f>
        <v>750</v>
      </c>
      <c r="AF459" s="979">
        <f>_xlfn.XLOOKUP($D459,Help2!$D:$D,Help2!AC:AC)</f>
        <v>605</v>
      </c>
      <c r="AG459" s="979">
        <f>_xlfn.XLOOKUP($D459,Help2!$D:$D,Help2!AD:AD)</f>
        <v>340</v>
      </c>
      <c r="AH459" s="979">
        <f>_xlfn.XLOOKUP($D459,Help2!$D:$D,Help2!AE:AE)</f>
        <v>837.00000000000023</v>
      </c>
      <c r="AI459" s="979">
        <f>_xlfn.XLOOKUP($D459,Help2!$D:$D,Help2!AF:AF)</f>
        <v>3459.6</v>
      </c>
      <c r="AJ459" s="979">
        <f>_xlfn.XLOOKUP($D459,Help2!$D:$D,Help2!AG:AG)</f>
        <v>381.91353988025998</v>
      </c>
      <c r="AK459" s="979">
        <f>_xlfn.XLOOKUP($D459,Help2!$D:$D,Help2!AH:AH)</f>
        <v>8150.4356000413627</v>
      </c>
      <c r="AL459" s="979">
        <f>_xlfn.XLOOKUP($D459,Help2!$D:$D,Help2!AI:AI)</f>
        <v>640</v>
      </c>
      <c r="AM459" s="979">
        <f>_xlfn.XLOOKUP($D459,Help2!$D:$D,Help2!AJ:AJ)</f>
        <v>0</v>
      </c>
      <c r="AN459" s="979">
        <f>_xlfn.XLOOKUP($D459,Help2!$D:$D,Help2!AK:AK)</f>
        <v>0</v>
      </c>
    </row>
    <row r="460" spans="1:40" x14ac:dyDescent="0.2">
      <c r="A460" s="1">
        <v>45384</v>
      </c>
      <c r="B460">
        <f t="shared" si="49"/>
        <v>4</v>
      </c>
      <c r="C460">
        <f t="shared" si="50"/>
        <v>2024</v>
      </c>
      <c r="D460" s="872" t="str">
        <f t="shared" si="47"/>
        <v>04´2024</v>
      </c>
      <c r="F460" s="2">
        <f t="shared" si="51"/>
        <v>24</v>
      </c>
      <c r="G460" s="3">
        <f t="shared" si="52"/>
        <v>3.5842293906810034E-2</v>
      </c>
      <c r="H460" s="5">
        <f t="shared" si="53"/>
        <v>1</v>
      </c>
      <c r="I460" s="979">
        <f>_xlfn.XLOOKUP($D460,Help2!$D:$D,Help2!H:H)</f>
        <v>18219</v>
      </c>
      <c r="J460" s="979">
        <f>_xlfn.XLOOKUP($D460,Help2!$D:$D,Help2!I:I)</f>
        <v>11311</v>
      </c>
      <c r="K460" s="979">
        <f>_xlfn.XLOOKUP($D460,Help2!$D:$D,Help2!J:J)</f>
        <v>3075</v>
      </c>
      <c r="L460" s="979">
        <f>_xlfn.XLOOKUP($D460,Help2!$D:$D,Help2!K:K)</f>
        <v>3026</v>
      </c>
      <c r="M460" s="979">
        <f>_xlfn.XLOOKUP($D460,Help2!$D:$D,Help2!L:L)</f>
        <v>8028.0659455312125</v>
      </c>
      <c r="N460" s="979">
        <f>_xlfn.XLOOKUP($D460,Help2!$D:$D,Help2!M:M)</f>
        <v>9782.4062150731897</v>
      </c>
      <c r="P460" s="979">
        <f>_xlfn.XLOOKUP($D460,Help2!$D:$D,Help2!F:F)</f>
        <v>669.6</v>
      </c>
      <c r="Q460" s="979">
        <f t="shared" si="48"/>
        <v>720</v>
      </c>
      <c r="R460" s="979">
        <f>_xlfn.XLOOKUP($D460,Help2!$D:$D,Help2!N:N)</f>
        <v>8028.0659455312125</v>
      </c>
      <c r="S460" s="979">
        <f>_xlfn.XLOOKUP($D460,Help2!$D:$D,Help2!O:O)</f>
        <v>7887.9400104334036</v>
      </c>
      <c r="T460" s="979">
        <f>_xlfn.XLOOKUP($D460,Help2!$D:$D,Help2!P:P)</f>
        <v>550</v>
      </c>
      <c r="U460" s="979">
        <f>_xlfn.XLOOKUP($D460,Help2!$D:$D,Help2!Q:Q)</f>
        <v>175</v>
      </c>
      <c r="V460" s="979">
        <f>_xlfn.XLOOKUP($D460,Help2!$D:$D,Help2!R:R)</f>
        <v>160</v>
      </c>
      <c r="W460" s="979">
        <f>_xlfn.XLOOKUP($D460,Help2!$D:$D,Help2!S:S)</f>
        <v>22000</v>
      </c>
      <c r="Y460" s="979">
        <f>_xlfn.XLOOKUP($D460,Help2!$D:$D,Help2!V:V)</f>
        <v>7650</v>
      </c>
      <c r="Z460" s="979">
        <f>_xlfn.XLOOKUP($D460,Help2!$D:$D,Help2!W:W)</f>
        <v>3661</v>
      </c>
      <c r="AA460" s="979">
        <f>_xlfn.XLOOKUP($D460,Help2!$D:$D,Help2!X:X)</f>
        <v>0</v>
      </c>
      <c r="AB460" s="979">
        <f>_xlfn.XLOOKUP($D460,Help2!$D:$D,Help2!Y:Y)</f>
        <v>6101</v>
      </c>
      <c r="AC460" s="979">
        <f>_xlfn.XLOOKUP($D460,Help2!$D:$D,Help2!Z:Z)</f>
        <v>807</v>
      </c>
      <c r="AD460" s="979">
        <f>_xlfn.XLOOKUP($D460,Help2!$D:$D,Help2!AA:AA)</f>
        <v>1091.919204</v>
      </c>
      <c r="AE460" s="979">
        <f>_xlfn.XLOOKUP($D460,Help2!$D:$D,Help2!AB:AB)</f>
        <v>750</v>
      </c>
      <c r="AF460" s="979">
        <f>_xlfn.XLOOKUP($D460,Help2!$D:$D,Help2!AC:AC)</f>
        <v>605</v>
      </c>
      <c r="AG460" s="979">
        <f>_xlfn.XLOOKUP($D460,Help2!$D:$D,Help2!AD:AD)</f>
        <v>340</v>
      </c>
      <c r="AH460" s="979">
        <f>_xlfn.XLOOKUP($D460,Help2!$D:$D,Help2!AE:AE)</f>
        <v>837.00000000000023</v>
      </c>
      <c r="AI460" s="979">
        <f>_xlfn.XLOOKUP($D460,Help2!$D:$D,Help2!AF:AF)</f>
        <v>3459.6</v>
      </c>
      <c r="AJ460" s="979">
        <f>_xlfn.XLOOKUP($D460,Help2!$D:$D,Help2!AG:AG)</f>
        <v>381.91353988025998</v>
      </c>
      <c r="AK460" s="979">
        <f>_xlfn.XLOOKUP($D460,Help2!$D:$D,Help2!AH:AH)</f>
        <v>8150.4356000413627</v>
      </c>
      <c r="AL460" s="979">
        <f>_xlfn.XLOOKUP($D460,Help2!$D:$D,Help2!AI:AI)</f>
        <v>640</v>
      </c>
      <c r="AM460" s="979">
        <f>_xlfn.XLOOKUP($D460,Help2!$D:$D,Help2!AJ:AJ)</f>
        <v>0</v>
      </c>
      <c r="AN460" s="979">
        <f>_xlfn.XLOOKUP($D460,Help2!$D:$D,Help2!AK:AK)</f>
        <v>0</v>
      </c>
    </row>
    <row r="461" spans="1:40" x14ac:dyDescent="0.2">
      <c r="A461" s="1">
        <v>45385</v>
      </c>
      <c r="B461">
        <f t="shared" si="49"/>
        <v>4</v>
      </c>
      <c r="C461">
        <f t="shared" si="50"/>
        <v>2024</v>
      </c>
      <c r="D461" s="872" t="str">
        <f t="shared" si="47"/>
        <v>04´2024</v>
      </c>
      <c r="F461" s="2">
        <f t="shared" si="51"/>
        <v>24</v>
      </c>
      <c r="G461" s="3">
        <f t="shared" si="52"/>
        <v>3.5842293906810034E-2</v>
      </c>
      <c r="H461" s="5">
        <f t="shared" si="53"/>
        <v>1</v>
      </c>
      <c r="I461" s="979">
        <f>_xlfn.XLOOKUP($D461,Help2!$D:$D,Help2!H:H)</f>
        <v>18219</v>
      </c>
      <c r="J461" s="979">
        <f>_xlfn.XLOOKUP($D461,Help2!$D:$D,Help2!I:I)</f>
        <v>11311</v>
      </c>
      <c r="K461" s="979">
        <f>_xlfn.XLOOKUP($D461,Help2!$D:$D,Help2!J:J)</f>
        <v>3075</v>
      </c>
      <c r="L461" s="979">
        <f>_xlfn.XLOOKUP($D461,Help2!$D:$D,Help2!K:K)</f>
        <v>3026</v>
      </c>
      <c r="M461" s="979">
        <f>_xlfn.XLOOKUP($D461,Help2!$D:$D,Help2!L:L)</f>
        <v>8028.0659455312125</v>
      </c>
      <c r="N461" s="979">
        <f>_xlfn.XLOOKUP($D461,Help2!$D:$D,Help2!M:M)</f>
        <v>9782.4062150731897</v>
      </c>
      <c r="P461" s="979">
        <f>_xlfn.XLOOKUP($D461,Help2!$D:$D,Help2!F:F)</f>
        <v>669.6</v>
      </c>
      <c r="Q461" s="979">
        <f t="shared" si="48"/>
        <v>720</v>
      </c>
      <c r="R461" s="979">
        <f>_xlfn.XLOOKUP($D461,Help2!$D:$D,Help2!N:N)</f>
        <v>8028.0659455312125</v>
      </c>
      <c r="S461" s="979">
        <f>_xlfn.XLOOKUP($D461,Help2!$D:$D,Help2!O:O)</f>
        <v>7887.9400104334036</v>
      </c>
      <c r="T461" s="979">
        <f>_xlfn.XLOOKUP($D461,Help2!$D:$D,Help2!P:P)</f>
        <v>550</v>
      </c>
      <c r="U461" s="979">
        <f>_xlfn.XLOOKUP($D461,Help2!$D:$D,Help2!Q:Q)</f>
        <v>175</v>
      </c>
      <c r="V461" s="979">
        <f>_xlfn.XLOOKUP($D461,Help2!$D:$D,Help2!R:R)</f>
        <v>160</v>
      </c>
      <c r="W461" s="979">
        <f>_xlfn.XLOOKUP($D461,Help2!$D:$D,Help2!S:S)</f>
        <v>22000</v>
      </c>
      <c r="Y461" s="979">
        <f>_xlfn.XLOOKUP($D461,Help2!$D:$D,Help2!V:V)</f>
        <v>7650</v>
      </c>
      <c r="Z461" s="979">
        <f>_xlfn.XLOOKUP($D461,Help2!$D:$D,Help2!W:W)</f>
        <v>3661</v>
      </c>
      <c r="AA461" s="979">
        <f>_xlfn.XLOOKUP($D461,Help2!$D:$D,Help2!X:X)</f>
        <v>0</v>
      </c>
      <c r="AB461" s="979">
        <f>_xlfn.XLOOKUP($D461,Help2!$D:$D,Help2!Y:Y)</f>
        <v>6101</v>
      </c>
      <c r="AC461" s="979">
        <f>_xlfn.XLOOKUP($D461,Help2!$D:$D,Help2!Z:Z)</f>
        <v>807</v>
      </c>
      <c r="AD461" s="979">
        <f>_xlfn.XLOOKUP($D461,Help2!$D:$D,Help2!AA:AA)</f>
        <v>1091.919204</v>
      </c>
      <c r="AE461" s="979">
        <f>_xlfn.XLOOKUP($D461,Help2!$D:$D,Help2!AB:AB)</f>
        <v>750</v>
      </c>
      <c r="AF461" s="979">
        <f>_xlfn.XLOOKUP($D461,Help2!$D:$D,Help2!AC:AC)</f>
        <v>605</v>
      </c>
      <c r="AG461" s="979">
        <f>_xlfn.XLOOKUP($D461,Help2!$D:$D,Help2!AD:AD)</f>
        <v>340</v>
      </c>
      <c r="AH461" s="979">
        <f>_xlfn.XLOOKUP($D461,Help2!$D:$D,Help2!AE:AE)</f>
        <v>837.00000000000023</v>
      </c>
      <c r="AI461" s="979">
        <f>_xlfn.XLOOKUP($D461,Help2!$D:$D,Help2!AF:AF)</f>
        <v>3459.6</v>
      </c>
      <c r="AJ461" s="979">
        <f>_xlfn.XLOOKUP($D461,Help2!$D:$D,Help2!AG:AG)</f>
        <v>381.91353988025998</v>
      </c>
      <c r="AK461" s="979">
        <f>_xlfn.XLOOKUP($D461,Help2!$D:$D,Help2!AH:AH)</f>
        <v>8150.4356000413627</v>
      </c>
      <c r="AL461" s="979">
        <f>_xlfn.XLOOKUP($D461,Help2!$D:$D,Help2!AI:AI)</f>
        <v>640</v>
      </c>
      <c r="AM461" s="979">
        <f>_xlfn.XLOOKUP($D461,Help2!$D:$D,Help2!AJ:AJ)</f>
        <v>0</v>
      </c>
      <c r="AN461" s="979">
        <f>_xlfn.XLOOKUP($D461,Help2!$D:$D,Help2!AK:AK)</f>
        <v>0</v>
      </c>
    </row>
    <row r="462" spans="1:40" x14ac:dyDescent="0.2">
      <c r="A462" s="1">
        <v>45386</v>
      </c>
      <c r="B462">
        <f t="shared" si="49"/>
        <v>4</v>
      </c>
      <c r="C462">
        <f t="shared" si="50"/>
        <v>2024</v>
      </c>
      <c r="D462" s="872" t="str">
        <f t="shared" si="47"/>
        <v>04´2024</v>
      </c>
      <c r="F462" s="2">
        <f t="shared" si="51"/>
        <v>24</v>
      </c>
      <c r="G462" s="3">
        <f t="shared" si="52"/>
        <v>3.5842293906810034E-2</v>
      </c>
      <c r="H462" s="5">
        <f t="shared" si="53"/>
        <v>1</v>
      </c>
      <c r="I462" s="979">
        <f>_xlfn.XLOOKUP($D462,Help2!$D:$D,Help2!H:H)</f>
        <v>18219</v>
      </c>
      <c r="J462" s="979">
        <f>_xlfn.XLOOKUP($D462,Help2!$D:$D,Help2!I:I)</f>
        <v>11311</v>
      </c>
      <c r="K462" s="979">
        <f>_xlfn.XLOOKUP($D462,Help2!$D:$D,Help2!J:J)</f>
        <v>3075</v>
      </c>
      <c r="L462" s="979">
        <f>_xlfn.XLOOKUP($D462,Help2!$D:$D,Help2!K:K)</f>
        <v>3026</v>
      </c>
      <c r="M462" s="979">
        <f>_xlfn.XLOOKUP($D462,Help2!$D:$D,Help2!L:L)</f>
        <v>8028.0659455312125</v>
      </c>
      <c r="N462" s="979">
        <f>_xlfn.XLOOKUP($D462,Help2!$D:$D,Help2!M:M)</f>
        <v>9782.4062150731897</v>
      </c>
      <c r="P462" s="979">
        <f>_xlfn.XLOOKUP($D462,Help2!$D:$D,Help2!F:F)</f>
        <v>669.6</v>
      </c>
      <c r="Q462" s="979">
        <f t="shared" si="48"/>
        <v>720</v>
      </c>
      <c r="R462" s="979">
        <f>_xlfn.XLOOKUP($D462,Help2!$D:$D,Help2!N:N)</f>
        <v>8028.0659455312125</v>
      </c>
      <c r="S462" s="979">
        <f>_xlfn.XLOOKUP($D462,Help2!$D:$D,Help2!O:O)</f>
        <v>7887.9400104334036</v>
      </c>
      <c r="T462" s="979">
        <f>_xlfn.XLOOKUP($D462,Help2!$D:$D,Help2!P:P)</f>
        <v>550</v>
      </c>
      <c r="U462" s="979">
        <f>_xlfn.XLOOKUP($D462,Help2!$D:$D,Help2!Q:Q)</f>
        <v>175</v>
      </c>
      <c r="V462" s="979">
        <f>_xlfn.XLOOKUP($D462,Help2!$D:$D,Help2!R:R)</f>
        <v>160</v>
      </c>
      <c r="W462" s="979">
        <f>_xlfn.XLOOKUP($D462,Help2!$D:$D,Help2!S:S)</f>
        <v>22000</v>
      </c>
      <c r="Y462" s="979">
        <f>_xlfn.XLOOKUP($D462,Help2!$D:$D,Help2!V:V)</f>
        <v>7650</v>
      </c>
      <c r="Z462" s="979">
        <f>_xlfn.XLOOKUP($D462,Help2!$D:$D,Help2!W:W)</f>
        <v>3661</v>
      </c>
      <c r="AA462" s="979">
        <f>_xlfn.XLOOKUP($D462,Help2!$D:$D,Help2!X:X)</f>
        <v>0</v>
      </c>
      <c r="AB462" s="979">
        <f>_xlfn.XLOOKUP($D462,Help2!$D:$D,Help2!Y:Y)</f>
        <v>6101</v>
      </c>
      <c r="AC462" s="979">
        <f>_xlfn.XLOOKUP($D462,Help2!$D:$D,Help2!Z:Z)</f>
        <v>807</v>
      </c>
      <c r="AD462" s="979">
        <f>_xlfn.XLOOKUP($D462,Help2!$D:$D,Help2!AA:AA)</f>
        <v>1091.919204</v>
      </c>
      <c r="AE462" s="979">
        <f>_xlfn.XLOOKUP($D462,Help2!$D:$D,Help2!AB:AB)</f>
        <v>750</v>
      </c>
      <c r="AF462" s="979">
        <f>_xlfn.XLOOKUP($D462,Help2!$D:$D,Help2!AC:AC)</f>
        <v>605</v>
      </c>
      <c r="AG462" s="979">
        <f>_xlfn.XLOOKUP($D462,Help2!$D:$D,Help2!AD:AD)</f>
        <v>340</v>
      </c>
      <c r="AH462" s="979">
        <f>_xlfn.XLOOKUP($D462,Help2!$D:$D,Help2!AE:AE)</f>
        <v>837.00000000000023</v>
      </c>
      <c r="AI462" s="979">
        <f>_xlfn.XLOOKUP($D462,Help2!$D:$D,Help2!AF:AF)</f>
        <v>3459.6</v>
      </c>
      <c r="AJ462" s="979">
        <f>_xlfn.XLOOKUP($D462,Help2!$D:$D,Help2!AG:AG)</f>
        <v>381.91353988025998</v>
      </c>
      <c r="AK462" s="979">
        <f>_xlfn.XLOOKUP($D462,Help2!$D:$D,Help2!AH:AH)</f>
        <v>8150.4356000413627</v>
      </c>
      <c r="AL462" s="979">
        <f>_xlfn.XLOOKUP($D462,Help2!$D:$D,Help2!AI:AI)</f>
        <v>640</v>
      </c>
      <c r="AM462" s="979">
        <f>_xlfn.XLOOKUP($D462,Help2!$D:$D,Help2!AJ:AJ)</f>
        <v>0</v>
      </c>
      <c r="AN462" s="979">
        <f>_xlfn.XLOOKUP($D462,Help2!$D:$D,Help2!AK:AK)</f>
        <v>0</v>
      </c>
    </row>
    <row r="463" spans="1:40" x14ac:dyDescent="0.2">
      <c r="A463" s="1">
        <v>45387</v>
      </c>
      <c r="B463">
        <f t="shared" si="49"/>
        <v>4</v>
      </c>
      <c r="C463">
        <f t="shared" si="50"/>
        <v>2024</v>
      </c>
      <c r="D463" s="872" t="str">
        <f t="shared" si="47"/>
        <v>04´2024</v>
      </c>
      <c r="F463" s="2">
        <f t="shared" si="51"/>
        <v>24</v>
      </c>
      <c r="G463" s="3">
        <f t="shared" si="52"/>
        <v>3.5842293906810034E-2</v>
      </c>
      <c r="H463" s="5">
        <f t="shared" si="53"/>
        <v>1</v>
      </c>
      <c r="I463" s="979">
        <f>_xlfn.XLOOKUP($D463,Help2!$D:$D,Help2!H:H)</f>
        <v>18219</v>
      </c>
      <c r="J463" s="979">
        <f>_xlfn.XLOOKUP($D463,Help2!$D:$D,Help2!I:I)</f>
        <v>11311</v>
      </c>
      <c r="K463" s="979">
        <f>_xlfn.XLOOKUP($D463,Help2!$D:$D,Help2!J:J)</f>
        <v>3075</v>
      </c>
      <c r="L463" s="979">
        <f>_xlfn.XLOOKUP($D463,Help2!$D:$D,Help2!K:K)</f>
        <v>3026</v>
      </c>
      <c r="M463" s="979">
        <f>_xlfn.XLOOKUP($D463,Help2!$D:$D,Help2!L:L)</f>
        <v>8028.0659455312125</v>
      </c>
      <c r="N463" s="979">
        <f>_xlfn.XLOOKUP($D463,Help2!$D:$D,Help2!M:M)</f>
        <v>9782.4062150731897</v>
      </c>
      <c r="P463" s="979">
        <f>_xlfn.XLOOKUP($D463,Help2!$D:$D,Help2!F:F)</f>
        <v>669.6</v>
      </c>
      <c r="Q463" s="979">
        <f t="shared" si="48"/>
        <v>720</v>
      </c>
      <c r="R463" s="979">
        <f>_xlfn.XLOOKUP($D463,Help2!$D:$D,Help2!N:N)</f>
        <v>8028.0659455312125</v>
      </c>
      <c r="S463" s="979">
        <f>_xlfn.XLOOKUP($D463,Help2!$D:$D,Help2!O:O)</f>
        <v>7887.9400104334036</v>
      </c>
      <c r="T463" s="979">
        <f>_xlfn.XLOOKUP($D463,Help2!$D:$D,Help2!P:P)</f>
        <v>550</v>
      </c>
      <c r="U463" s="979">
        <f>_xlfn.XLOOKUP($D463,Help2!$D:$D,Help2!Q:Q)</f>
        <v>175</v>
      </c>
      <c r="V463" s="979">
        <f>_xlfn.XLOOKUP($D463,Help2!$D:$D,Help2!R:R)</f>
        <v>160</v>
      </c>
      <c r="W463" s="979">
        <f>_xlfn.XLOOKUP($D463,Help2!$D:$D,Help2!S:S)</f>
        <v>22000</v>
      </c>
      <c r="Y463" s="979">
        <f>_xlfn.XLOOKUP($D463,Help2!$D:$D,Help2!V:V)</f>
        <v>7650</v>
      </c>
      <c r="Z463" s="979">
        <f>_xlfn.XLOOKUP($D463,Help2!$D:$D,Help2!W:W)</f>
        <v>3661</v>
      </c>
      <c r="AA463" s="979">
        <f>_xlfn.XLOOKUP($D463,Help2!$D:$D,Help2!X:X)</f>
        <v>0</v>
      </c>
      <c r="AB463" s="979">
        <f>_xlfn.XLOOKUP($D463,Help2!$D:$D,Help2!Y:Y)</f>
        <v>6101</v>
      </c>
      <c r="AC463" s="979">
        <f>_xlfn.XLOOKUP($D463,Help2!$D:$D,Help2!Z:Z)</f>
        <v>807</v>
      </c>
      <c r="AD463" s="979">
        <f>_xlfn.XLOOKUP($D463,Help2!$D:$D,Help2!AA:AA)</f>
        <v>1091.919204</v>
      </c>
      <c r="AE463" s="979">
        <f>_xlfn.XLOOKUP($D463,Help2!$D:$D,Help2!AB:AB)</f>
        <v>750</v>
      </c>
      <c r="AF463" s="979">
        <f>_xlfn.XLOOKUP($D463,Help2!$D:$D,Help2!AC:AC)</f>
        <v>605</v>
      </c>
      <c r="AG463" s="979">
        <f>_xlfn.XLOOKUP($D463,Help2!$D:$D,Help2!AD:AD)</f>
        <v>340</v>
      </c>
      <c r="AH463" s="979">
        <f>_xlfn.XLOOKUP($D463,Help2!$D:$D,Help2!AE:AE)</f>
        <v>837.00000000000023</v>
      </c>
      <c r="AI463" s="979">
        <f>_xlfn.XLOOKUP($D463,Help2!$D:$D,Help2!AF:AF)</f>
        <v>3459.6</v>
      </c>
      <c r="AJ463" s="979">
        <f>_xlfn.XLOOKUP($D463,Help2!$D:$D,Help2!AG:AG)</f>
        <v>381.91353988025998</v>
      </c>
      <c r="AK463" s="979">
        <f>_xlfn.XLOOKUP($D463,Help2!$D:$D,Help2!AH:AH)</f>
        <v>8150.4356000413627</v>
      </c>
      <c r="AL463" s="979">
        <f>_xlfn.XLOOKUP($D463,Help2!$D:$D,Help2!AI:AI)</f>
        <v>640</v>
      </c>
      <c r="AM463" s="979">
        <f>_xlfn.XLOOKUP($D463,Help2!$D:$D,Help2!AJ:AJ)</f>
        <v>0</v>
      </c>
      <c r="AN463" s="979">
        <f>_xlfn.XLOOKUP($D463,Help2!$D:$D,Help2!AK:AK)</f>
        <v>0</v>
      </c>
    </row>
    <row r="464" spans="1:40" x14ac:dyDescent="0.2">
      <c r="A464" s="1">
        <v>45388</v>
      </c>
      <c r="B464">
        <f t="shared" si="49"/>
        <v>4</v>
      </c>
      <c r="C464">
        <f t="shared" si="50"/>
        <v>2024</v>
      </c>
      <c r="D464" s="872" t="str">
        <f t="shared" si="47"/>
        <v>04´2024</v>
      </c>
      <c r="F464" s="2">
        <f t="shared" si="51"/>
        <v>24</v>
      </c>
      <c r="G464" s="3">
        <f t="shared" si="52"/>
        <v>3.5842293906810034E-2</v>
      </c>
      <c r="H464" s="5">
        <f t="shared" si="53"/>
        <v>1</v>
      </c>
      <c r="I464" s="979">
        <f>_xlfn.XLOOKUP($D464,Help2!$D:$D,Help2!H:H)</f>
        <v>18219</v>
      </c>
      <c r="J464" s="979">
        <f>_xlfn.XLOOKUP($D464,Help2!$D:$D,Help2!I:I)</f>
        <v>11311</v>
      </c>
      <c r="K464" s="979">
        <f>_xlfn.XLOOKUP($D464,Help2!$D:$D,Help2!J:J)</f>
        <v>3075</v>
      </c>
      <c r="L464" s="979">
        <f>_xlfn.XLOOKUP($D464,Help2!$D:$D,Help2!K:K)</f>
        <v>3026</v>
      </c>
      <c r="M464" s="979">
        <f>_xlfn.XLOOKUP($D464,Help2!$D:$D,Help2!L:L)</f>
        <v>8028.0659455312125</v>
      </c>
      <c r="N464" s="979">
        <f>_xlfn.XLOOKUP($D464,Help2!$D:$D,Help2!M:M)</f>
        <v>9782.4062150731897</v>
      </c>
      <c r="P464" s="979">
        <f>_xlfn.XLOOKUP($D464,Help2!$D:$D,Help2!F:F)</f>
        <v>669.6</v>
      </c>
      <c r="Q464" s="979">
        <f t="shared" si="48"/>
        <v>720</v>
      </c>
      <c r="R464" s="979">
        <f>_xlfn.XLOOKUP($D464,Help2!$D:$D,Help2!N:N)</f>
        <v>8028.0659455312125</v>
      </c>
      <c r="S464" s="979">
        <f>_xlfn.XLOOKUP($D464,Help2!$D:$D,Help2!O:O)</f>
        <v>7887.9400104334036</v>
      </c>
      <c r="T464" s="979">
        <f>_xlfn.XLOOKUP($D464,Help2!$D:$D,Help2!P:P)</f>
        <v>550</v>
      </c>
      <c r="U464" s="979">
        <f>_xlfn.XLOOKUP($D464,Help2!$D:$D,Help2!Q:Q)</f>
        <v>175</v>
      </c>
      <c r="V464" s="979">
        <f>_xlfn.XLOOKUP($D464,Help2!$D:$D,Help2!R:R)</f>
        <v>160</v>
      </c>
      <c r="W464" s="979">
        <f>_xlfn.XLOOKUP($D464,Help2!$D:$D,Help2!S:S)</f>
        <v>22000</v>
      </c>
      <c r="Y464" s="979">
        <f>_xlfn.XLOOKUP($D464,Help2!$D:$D,Help2!V:V)</f>
        <v>7650</v>
      </c>
      <c r="Z464" s="979">
        <f>_xlfn.XLOOKUP($D464,Help2!$D:$D,Help2!W:W)</f>
        <v>3661</v>
      </c>
      <c r="AA464" s="979">
        <f>_xlfn.XLOOKUP($D464,Help2!$D:$D,Help2!X:X)</f>
        <v>0</v>
      </c>
      <c r="AB464" s="979">
        <f>_xlfn.XLOOKUP($D464,Help2!$D:$D,Help2!Y:Y)</f>
        <v>6101</v>
      </c>
      <c r="AC464" s="979">
        <f>_xlfn.XLOOKUP($D464,Help2!$D:$D,Help2!Z:Z)</f>
        <v>807</v>
      </c>
      <c r="AD464" s="979">
        <f>_xlfn.XLOOKUP($D464,Help2!$D:$D,Help2!AA:AA)</f>
        <v>1091.919204</v>
      </c>
      <c r="AE464" s="979">
        <f>_xlfn.XLOOKUP($D464,Help2!$D:$D,Help2!AB:AB)</f>
        <v>750</v>
      </c>
      <c r="AF464" s="979">
        <f>_xlfn.XLOOKUP($D464,Help2!$D:$D,Help2!AC:AC)</f>
        <v>605</v>
      </c>
      <c r="AG464" s="979">
        <f>_xlfn.XLOOKUP($D464,Help2!$D:$D,Help2!AD:AD)</f>
        <v>340</v>
      </c>
      <c r="AH464" s="979">
        <f>_xlfn.XLOOKUP($D464,Help2!$D:$D,Help2!AE:AE)</f>
        <v>837.00000000000023</v>
      </c>
      <c r="AI464" s="979">
        <f>_xlfn.XLOOKUP($D464,Help2!$D:$D,Help2!AF:AF)</f>
        <v>3459.6</v>
      </c>
      <c r="AJ464" s="979">
        <f>_xlfn.XLOOKUP($D464,Help2!$D:$D,Help2!AG:AG)</f>
        <v>381.91353988025998</v>
      </c>
      <c r="AK464" s="979">
        <f>_xlfn.XLOOKUP($D464,Help2!$D:$D,Help2!AH:AH)</f>
        <v>8150.4356000413627</v>
      </c>
      <c r="AL464" s="979">
        <f>_xlfn.XLOOKUP($D464,Help2!$D:$D,Help2!AI:AI)</f>
        <v>640</v>
      </c>
      <c r="AM464" s="979">
        <f>_xlfn.XLOOKUP($D464,Help2!$D:$D,Help2!AJ:AJ)</f>
        <v>0</v>
      </c>
      <c r="AN464" s="979">
        <f>_xlfn.XLOOKUP($D464,Help2!$D:$D,Help2!AK:AK)</f>
        <v>0</v>
      </c>
    </row>
    <row r="465" spans="1:40" x14ac:dyDescent="0.2">
      <c r="A465" s="1">
        <v>45389</v>
      </c>
      <c r="B465">
        <f t="shared" si="49"/>
        <v>4</v>
      </c>
      <c r="C465">
        <f t="shared" si="50"/>
        <v>2024</v>
      </c>
      <c r="D465" s="872" t="str">
        <f t="shared" si="47"/>
        <v>04´2024</v>
      </c>
      <c r="F465" s="2">
        <f t="shared" si="51"/>
        <v>24</v>
      </c>
      <c r="G465" s="3">
        <f t="shared" si="52"/>
        <v>3.5842293906810034E-2</v>
      </c>
      <c r="H465" s="5">
        <f t="shared" si="53"/>
        <v>1</v>
      </c>
      <c r="I465" s="979">
        <f>_xlfn.XLOOKUP($D465,Help2!$D:$D,Help2!H:H)</f>
        <v>18219</v>
      </c>
      <c r="J465" s="979">
        <f>_xlfn.XLOOKUP($D465,Help2!$D:$D,Help2!I:I)</f>
        <v>11311</v>
      </c>
      <c r="K465" s="979">
        <f>_xlfn.XLOOKUP($D465,Help2!$D:$D,Help2!J:J)</f>
        <v>3075</v>
      </c>
      <c r="L465" s="979">
        <f>_xlfn.XLOOKUP($D465,Help2!$D:$D,Help2!K:K)</f>
        <v>3026</v>
      </c>
      <c r="M465" s="979">
        <f>_xlfn.XLOOKUP($D465,Help2!$D:$D,Help2!L:L)</f>
        <v>8028.0659455312125</v>
      </c>
      <c r="N465" s="979">
        <f>_xlfn.XLOOKUP($D465,Help2!$D:$D,Help2!M:M)</f>
        <v>9782.4062150731897</v>
      </c>
      <c r="P465" s="979">
        <f>_xlfn.XLOOKUP($D465,Help2!$D:$D,Help2!F:F)</f>
        <v>669.6</v>
      </c>
      <c r="Q465" s="979">
        <f t="shared" si="48"/>
        <v>720</v>
      </c>
      <c r="R465" s="979">
        <f>_xlfn.XLOOKUP($D465,Help2!$D:$D,Help2!N:N)</f>
        <v>8028.0659455312125</v>
      </c>
      <c r="S465" s="979">
        <f>_xlfn.XLOOKUP($D465,Help2!$D:$D,Help2!O:O)</f>
        <v>7887.9400104334036</v>
      </c>
      <c r="T465" s="979">
        <f>_xlfn.XLOOKUP($D465,Help2!$D:$D,Help2!P:P)</f>
        <v>550</v>
      </c>
      <c r="U465" s="979">
        <f>_xlfn.XLOOKUP($D465,Help2!$D:$D,Help2!Q:Q)</f>
        <v>175</v>
      </c>
      <c r="V465" s="979">
        <f>_xlfn.XLOOKUP($D465,Help2!$D:$D,Help2!R:R)</f>
        <v>160</v>
      </c>
      <c r="W465" s="979">
        <f>_xlfn.XLOOKUP($D465,Help2!$D:$D,Help2!S:S)</f>
        <v>22000</v>
      </c>
      <c r="Y465" s="979">
        <f>_xlfn.XLOOKUP($D465,Help2!$D:$D,Help2!V:V)</f>
        <v>7650</v>
      </c>
      <c r="Z465" s="979">
        <f>_xlfn.XLOOKUP($D465,Help2!$D:$D,Help2!W:W)</f>
        <v>3661</v>
      </c>
      <c r="AA465" s="979">
        <f>_xlfn.XLOOKUP($D465,Help2!$D:$D,Help2!X:X)</f>
        <v>0</v>
      </c>
      <c r="AB465" s="979">
        <f>_xlfn.XLOOKUP($D465,Help2!$D:$D,Help2!Y:Y)</f>
        <v>6101</v>
      </c>
      <c r="AC465" s="979">
        <f>_xlfn.XLOOKUP($D465,Help2!$D:$D,Help2!Z:Z)</f>
        <v>807</v>
      </c>
      <c r="AD465" s="979">
        <f>_xlfn.XLOOKUP($D465,Help2!$D:$D,Help2!AA:AA)</f>
        <v>1091.919204</v>
      </c>
      <c r="AE465" s="979">
        <f>_xlfn.XLOOKUP($D465,Help2!$D:$D,Help2!AB:AB)</f>
        <v>750</v>
      </c>
      <c r="AF465" s="979">
        <f>_xlfn.XLOOKUP($D465,Help2!$D:$D,Help2!AC:AC)</f>
        <v>605</v>
      </c>
      <c r="AG465" s="979">
        <f>_xlfn.XLOOKUP($D465,Help2!$D:$D,Help2!AD:AD)</f>
        <v>340</v>
      </c>
      <c r="AH465" s="979">
        <f>_xlfn.XLOOKUP($D465,Help2!$D:$D,Help2!AE:AE)</f>
        <v>837.00000000000023</v>
      </c>
      <c r="AI465" s="979">
        <f>_xlfn.XLOOKUP($D465,Help2!$D:$D,Help2!AF:AF)</f>
        <v>3459.6</v>
      </c>
      <c r="AJ465" s="979">
        <f>_xlfn.XLOOKUP($D465,Help2!$D:$D,Help2!AG:AG)</f>
        <v>381.91353988025998</v>
      </c>
      <c r="AK465" s="979">
        <f>_xlfn.XLOOKUP($D465,Help2!$D:$D,Help2!AH:AH)</f>
        <v>8150.4356000413627</v>
      </c>
      <c r="AL465" s="979">
        <f>_xlfn.XLOOKUP($D465,Help2!$D:$D,Help2!AI:AI)</f>
        <v>640</v>
      </c>
      <c r="AM465" s="979">
        <f>_xlfn.XLOOKUP($D465,Help2!$D:$D,Help2!AJ:AJ)</f>
        <v>0</v>
      </c>
      <c r="AN465" s="979">
        <f>_xlfn.XLOOKUP($D465,Help2!$D:$D,Help2!AK:AK)</f>
        <v>0</v>
      </c>
    </row>
    <row r="466" spans="1:40" x14ac:dyDescent="0.2">
      <c r="A466" s="1">
        <v>45390</v>
      </c>
      <c r="B466">
        <f t="shared" si="49"/>
        <v>4</v>
      </c>
      <c r="C466">
        <f t="shared" si="50"/>
        <v>2024</v>
      </c>
      <c r="D466" s="872" t="str">
        <f t="shared" ref="D466:D529" si="54">CONCATENATE(TEXT(A466,"MM"),"´",TEXT(A466,"JJJJ"))</f>
        <v>04´2024</v>
      </c>
      <c r="F466" s="2">
        <f t="shared" si="51"/>
        <v>24</v>
      </c>
      <c r="G466" s="3">
        <f t="shared" si="52"/>
        <v>3.5842293906810034E-2</v>
      </c>
      <c r="H466" s="5">
        <f t="shared" si="53"/>
        <v>1</v>
      </c>
      <c r="I466" s="979">
        <f>_xlfn.XLOOKUP($D466,Help2!$D:$D,Help2!H:H)</f>
        <v>18219</v>
      </c>
      <c r="J466" s="979">
        <f>_xlfn.XLOOKUP($D466,Help2!$D:$D,Help2!I:I)</f>
        <v>11311</v>
      </c>
      <c r="K466" s="979">
        <f>_xlfn.XLOOKUP($D466,Help2!$D:$D,Help2!J:J)</f>
        <v>3075</v>
      </c>
      <c r="L466" s="979">
        <f>_xlfn.XLOOKUP($D466,Help2!$D:$D,Help2!K:K)</f>
        <v>3026</v>
      </c>
      <c r="M466" s="979">
        <f>_xlfn.XLOOKUP($D466,Help2!$D:$D,Help2!L:L)</f>
        <v>8028.0659455312125</v>
      </c>
      <c r="N466" s="979">
        <f>_xlfn.XLOOKUP($D466,Help2!$D:$D,Help2!M:M)</f>
        <v>9782.4062150731897</v>
      </c>
      <c r="P466" s="979">
        <f>_xlfn.XLOOKUP($D466,Help2!$D:$D,Help2!F:F)</f>
        <v>669.6</v>
      </c>
      <c r="Q466" s="979">
        <f t="shared" si="48"/>
        <v>720</v>
      </c>
      <c r="R466" s="979">
        <f>_xlfn.XLOOKUP($D466,Help2!$D:$D,Help2!N:N)</f>
        <v>8028.0659455312125</v>
      </c>
      <c r="S466" s="979">
        <f>_xlfn.XLOOKUP($D466,Help2!$D:$D,Help2!O:O)</f>
        <v>7887.9400104334036</v>
      </c>
      <c r="T466" s="979">
        <f>_xlfn.XLOOKUP($D466,Help2!$D:$D,Help2!P:P)</f>
        <v>550</v>
      </c>
      <c r="U466" s="979">
        <f>_xlfn.XLOOKUP($D466,Help2!$D:$D,Help2!Q:Q)</f>
        <v>175</v>
      </c>
      <c r="V466" s="979">
        <f>_xlfn.XLOOKUP($D466,Help2!$D:$D,Help2!R:R)</f>
        <v>160</v>
      </c>
      <c r="W466" s="979">
        <f>_xlfn.XLOOKUP($D466,Help2!$D:$D,Help2!S:S)</f>
        <v>22000</v>
      </c>
      <c r="Y466" s="979">
        <f>_xlfn.XLOOKUP($D466,Help2!$D:$D,Help2!V:V)</f>
        <v>7650</v>
      </c>
      <c r="Z466" s="979">
        <f>_xlfn.XLOOKUP($D466,Help2!$D:$D,Help2!W:W)</f>
        <v>3661</v>
      </c>
      <c r="AA466" s="979">
        <f>_xlfn.XLOOKUP($D466,Help2!$D:$D,Help2!X:X)</f>
        <v>0</v>
      </c>
      <c r="AB466" s="979">
        <f>_xlfn.XLOOKUP($D466,Help2!$D:$D,Help2!Y:Y)</f>
        <v>6101</v>
      </c>
      <c r="AC466" s="979">
        <f>_xlfn.XLOOKUP($D466,Help2!$D:$D,Help2!Z:Z)</f>
        <v>807</v>
      </c>
      <c r="AD466" s="979">
        <f>_xlfn.XLOOKUP($D466,Help2!$D:$D,Help2!AA:AA)</f>
        <v>1091.919204</v>
      </c>
      <c r="AE466" s="979">
        <f>_xlfn.XLOOKUP($D466,Help2!$D:$D,Help2!AB:AB)</f>
        <v>750</v>
      </c>
      <c r="AF466" s="979">
        <f>_xlfn.XLOOKUP($D466,Help2!$D:$D,Help2!AC:AC)</f>
        <v>605</v>
      </c>
      <c r="AG466" s="979">
        <f>_xlfn.XLOOKUP($D466,Help2!$D:$D,Help2!AD:AD)</f>
        <v>340</v>
      </c>
      <c r="AH466" s="979">
        <f>_xlfn.XLOOKUP($D466,Help2!$D:$D,Help2!AE:AE)</f>
        <v>837.00000000000023</v>
      </c>
      <c r="AI466" s="979">
        <f>_xlfn.XLOOKUP($D466,Help2!$D:$D,Help2!AF:AF)</f>
        <v>3459.6</v>
      </c>
      <c r="AJ466" s="979">
        <f>_xlfn.XLOOKUP($D466,Help2!$D:$D,Help2!AG:AG)</f>
        <v>381.91353988025998</v>
      </c>
      <c r="AK466" s="979">
        <f>_xlfn.XLOOKUP($D466,Help2!$D:$D,Help2!AH:AH)</f>
        <v>8150.4356000413627</v>
      </c>
      <c r="AL466" s="979">
        <f>_xlfn.XLOOKUP($D466,Help2!$D:$D,Help2!AI:AI)</f>
        <v>640</v>
      </c>
      <c r="AM466" s="979">
        <f>_xlfn.XLOOKUP($D466,Help2!$D:$D,Help2!AJ:AJ)</f>
        <v>0</v>
      </c>
      <c r="AN466" s="979">
        <f>_xlfn.XLOOKUP($D466,Help2!$D:$D,Help2!AK:AK)</f>
        <v>0</v>
      </c>
    </row>
    <row r="467" spans="1:40" x14ac:dyDescent="0.2">
      <c r="A467" s="1">
        <v>45391</v>
      </c>
      <c r="B467">
        <f t="shared" si="49"/>
        <v>4</v>
      </c>
      <c r="C467">
        <f t="shared" si="50"/>
        <v>2024</v>
      </c>
      <c r="D467" s="872" t="str">
        <f t="shared" si="54"/>
        <v>04´2024</v>
      </c>
      <c r="E467" s="867">
        <v>12</v>
      </c>
      <c r="F467" s="2">
        <f t="shared" si="51"/>
        <v>12</v>
      </c>
      <c r="G467" s="3">
        <f t="shared" si="52"/>
        <v>1.7921146953405017E-2</v>
      </c>
      <c r="H467" s="5">
        <f t="shared" si="53"/>
        <v>0.5</v>
      </c>
      <c r="I467" s="979">
        <f>_xlfn.XLOOKUP($D467,Help2!$D:$D,Help2!H:H)</f>
        <v>18219</v>
      </c>
      <c r="J467" s="979">
        <f>_xlfn.XLOOKUP($D467,Help2!$D:$D,Help2!I:I)</f>
        <v>11311</v>
      </c>
      <c r="K467" s="979">
        <f>_xlfn.XLOOKUP($D467,Help2!$D:$D,Help2!J:J)</f>
        <v>3075</v>
      </c>
      <c r="L467" s="979">
        <f>_xlfn.XLOOKUP($D467,Help2!$D:$D,Help2!K:K)</f>
        <v>3026</v>
      </c>
      <c r="M467" s="979">
        <f>_xlfn.XLOOKUP($D467,Help2!$D:$D,Help2!L:L)</f>
        <v>8028.0659455312125</v>
      </c>
      <c r="N467" s="979">
        <f>_xlfn.XLOOKUP($D467,Help2!$D:$D,Help2!M:M)</f>
        <v>9782.4062150731897</v>
      </c>
      <c r="P467" s="979">
        <f>_xlfn.XLOOKUP($D467,Help2!$D:$D,Help2!F:F)</f>
        <v>669.6</v>
      </c>
      <c r="Q467" s="979">
        <f t="shared" si="48"/>
        <v>720</v>
      </c>
      <c r="R467" s="979">
        <f>_xlfn.XLOOKUP($D467,Help2!$D:$D,Help2!N:N)</f>
        <v>8028.0659455312125</v>
      </c>
      <c r="S467" s="979">
        <f>_xlfn.XLOOKUP($D467,Help2!$D:$D,Help2!O:O)</f>
        <v>7887.9400104334036</v>
      </c>
      <c r="T467" s="979">
        <f>_xlfn.XLOOKUP($D467,Help2!$D:$D,Help2!P:P)</f>
        <v>550</v>
      </c>
      <c r="U467" s="979">
        <f>_xlfn.XLOOKUP($D467,Help2!$D:$D,Help2!Q:Q)</f>
        <v>175</v>
      </c>
      <c r="V467" s="979">
        <f>_xlfn.XLOOKUP($D467,Help2!$D:$D,Help2!R:R)</f>
        <v>160</v>
      </c>
      <c r="W467" s="979">
        <f>_xlfn.XLOOKUP($D467,Help2!$D:$D,Help2!S:S)</f>
        <v>22000</v>
      </c>
      <c r="Y467" s="979">
        <f>_xlfn.XLOOKUP($D467,Help2!$D:$D,Help2!V:V)</f>
        <v>7650</v>
      </c>
      <c r="Z467" s="979">
        <f>_xlfn.XLOOKUP($D467,Help2!$D:$D,Help2!W:W)</f>
        <v>3661</v>
      </c>
      <c r="AA467" s="979">
        <f>_xlfn.XLOOKUP($D467,Help2!$D:$D,Help2!X:X)</f>
        <v>0</v>
      </c>
      <c r="AB467" s="979">
        <f>_xlfn.XLOOKUP($D467,Help2!$D:$D,Help2!Y:Y)</f>
        <v>6101</v>
      </c>
      <c r="AC467" s="979">
        <f>_xlfn.XLOOKUP($D467,Help2!$D:$D,Help2!Z:Z)</f>
        <v>807</v>
      </c>
      <c r="AD467" s="979">
        <f>_xlfn.XLOOKUP($D467,Help2!$D:$D,Help2!AA:AA)</f>
        <v>1091.919204</v>
      </c>
      <c r="AE467" s="979">
        <f>_xlfn.XLOOKUP($D467,Help2!$D:$D,Help2!AB:AB)</f>
        <v>750</v>
      </c>
      <c r="AF467" s="979">
        <f>_xlfn.XLOOKUP($D467,Help2!$D:$D,Help2!AC:AC)</f>
        <v>605</v>
      </c>
      <c r="AG467" s="979">
        <f>_xlfn.XLOOKUP($D467,Help2!$D:$D,Help2!AD:AD)</f>
        <v>340</v>
      </c>
      <c r="AH467" s="979">
        <f>_xlfn.XLOOKUP($D467,Help2!$D:$D,Help2!AE:AE)</f>
        <v>837.00000000000023</v>
      </c>
      <c r="AI467" s="979">
        <f>_xlfn.XLOOKUP($D467,Help2!$D:$D,Help2!AF:AF)</f>
        <v>3459.6</v>
      </c>
      <c r="AJ467" s="979">
        <f>_xlfn.XLOOKUP($D467,Help2!$D:$D,Help2!AG:AG)</f>
        <v>381.91353988025998</v>
      </c>
      <c r="AK467" s="979">
        <f>_xlfn.XLOOKUP($D467,Help2!$D:$D,Help2!AH:AH)</f>
        <v>8150.4356000413627</v>
      </c>
      <c r="AL467" s="979">
        <f>_xlfn.XLOOKUP($D467,Help2!$D:$D,Help2!AI:AI)</f>
        <v>640</v>
      </c>
      <c r="AM467" s="979">
        <f>_xlfn.XLOOKUP($D467,Help2!$D:$D,Help2!AJ:AJ)</f>
        <v>0</v>
      </c>
      <c r="AN467" s="979">
        <f>_xlfn.XLOOKUP($D467,Help2!$D:$D,Help2!AK:AK)</f>
        <v>0</v>
      </c>
    </row>
    <row r="468" spans="1:40" x14ac:dyDescent="0.2">
      <c r="A468" s="1">
        <v>45392</v>
      </c>
      <c r="B468">
        <f t="shared" si="49"/>
        <v>4</v>
      </c>
      <c r="C468">
        <f t="shared" si="50"/>
        <v>2024</v>
      </c>
      <c r="D468" s="872" t="str">
        <f t="shared" si="54"/>
        <v>04´2024</v>
      </c>
      <c r="F468" s="2">
        <f t="shared" si="51"/>
        <v>24</v>
      </c>
      <c r="G468" s="3">
        <f t="shared" si="52"/>
        <v>3.5842293906810034E-2</v>
      </c>
      <c r="H468" s="5">
        <f t="shared" si="53"/>
        <v>1</v>
      </c>
      <c r="I468" s="979">
        <f>_xlfn.XLOOKUP($D468,Help2!$D:$D,Help2!H:H)</f>
        <v>18219</v>
      </c>
      <c r="J468" s="979">
        <f>_xlfn.XLOOKUP($D468,Help2!$D:$D,Help2!I:I)</f>
        <v>11311</v>
      </c>
      <c r="K468" s="979">
        <f>_xlfn.XLOOKUP($D468,Help2!$D:$D,Help2!J:J)</f>
        <v>3075</v>
      </c>
      <c r="L468" s="979">
        <f>_xlfn.XLOOKUP($D468,Help2!$D:$D,Help2!K:K)</f>
        <v>3026</v>
      </c>
      <c r="M468" s="979">
        <f>_xlfn.XLOOKUP($D468,Help2!$D:$D,Help2!L:L)</f>
        <v>8028.0659455312125</v>
      </c>
      <c r="N468" s="979">
        <f>_xlfn.XLOOKUP($D468,Help2!$D:$D,Help2!M:M)</f>
        <v>9782.4062150731897</v>
      </c>
      <c r="P468" s="979">
        <f>_xlfn.XLOOKUP($D468,Help2!$D:$D,Help2!F:F)</f>
        <v>669.6</v>
      </c>
      <c r="Q468" s="979">
        <f t="shared" si="48"/>
        <v>720</v>
      </c>
      <c r="R468" s="979">
        <f>_xlfn.XLOOKUP($D468,Help2!$D:$D,Help2!N:N)</f>
        <v>8028.0659455312125</v>
      </c>
      <c r="S468" s="979">
        <f>_xlfn.XLOOKUP($D468,Help2!$D:$D,Help2!O:O)</f>
        <v>7887.9400104334036</v>
      </c>
      <c r="T468" s="979">
        <f>_xlfn.XLOOKUP($D468,Help2!$D:$D,Help2!P:P)</f>
        <v>550</v>
      </c>
      <c r="U468" s="979">
        <f>_xlfn.XLOOKUP($D468,Help2!$D:$D,Help2!Q:Q)</f>
        <v>175</v>
      </c>
      <c r="V468" s="979">
        <f>_xlfn.XLOOKUP($D468,Help2!$D:$D,Help2!R:R)</f>
        <v>160</v>
      </c>
      <c r="W468" s="979">
        <f>_xlfn.XLOOKUP($D468,Help2!$D:$D,Help2!S:S)</f>
        <v>22000</v>
      </c>
      <c r="Y468" s="979">
        <f>_xlfn.XLOOKUP($D468,Help2!$D:$D,Help2!V:V)</f>
        <v>7650</v>
      </c>
      <c r="Z468" s="979">
        <f>_xlfn.XLOOKUP($D468,Help2!$D:$D,Help2!W:W)</f>
        <v>3661</v>
      </c>
      <c r="AA468" s="979">
        <f>_xlfn.XLOOKUP($D468,Help2!$D:$D,Help2!X:X)</f>
        <v>0</v>
      </c>
      <c r="AB468" s="979">
        <f>_xlfn.XLOOKUP($D468,Help2!$D:$D,Help2!Y:Y)</f>
        <v>6101</v>
      </c>
      <c r="AC468" s="979">
        <f>_xlfn.XLOOKUP($D468,Help2!$D:$D,Help2!Z:Z)</f>
        <v>807</v>
      </c>
      <c r="AD468" s="979">
        <f>_xlfn.XLOOKUP($D468,Help2!$D:$D,Help2!AA:AA)</f>
        <v>1091.919204</v>
      </c>
      <c r="AE468" s="979">
        <f>_xlfn.XLOOKUP($D468,Help2!$D:$D,Help2!AB:AB)</f>
        <v>750</v>
      </c>
      <c r="AF468" s="979">
        <f>_xlfn.XLOOKUP($D468,Help2!$D:$D,Help2!AC:AC)</f>
        <v>605</v>
      </c>
      <c r="AG468" s="979">
        <f>_xlfn.XLOOKUP($D468,Help2!$D:$D,Help2!AD:AD)</f>
        <v>340</v>
      </c>
      <c r="AH468" s="979">
        <f>_xlfn.XLOOKUP($D468,Help2!$D:$D,Help2!AE:AE)</f>
        <v>837.00000000000023</v>
      </c>
      <c r="AI468" s="979">
        <f>_xlfn.XLOOKUP($D468,Help2!$D:$D,Help2!AF:AF)</f>
        <v>3459.6</v>
      </c>
      <c r="AJ468" s="979">
        <f>_xlfn.XLOOKUP($D468,Help2!$D:$D,Help2!AG:AG)</f>
        <v>381.91353988025998</v>
      </c>
      <c r="AK468" s="979">
        <f>_xlfn.XLOOKUP($D468,Help2!$D:$D,Help2!AH:AH)</f>
        <v>8150.4356000413627</v>
      </c>
      <c r="AL468" s="979">
        <f>_xlfn.XLOOKUP($D468,Help2!$D:$D,Help2!AI:AI)</f>
        <v>640</v>
      </c>
      <c r="AM468" s="979">
        <f>_xlfn.XLOOKUP($D468,Help2!$D:$D,Help2!AJ:AJ)</f>
        <v>0</v>
      </c>
      <c r="AN468" s="979">
        <f>_xlfn.XLOOKUP($D468,Help2!$D:$D,Help2!AK:AK)</f>
        <v>0</v>
      </c>
    </row>
    <row r="469" spans="1:40" x14ac:dyDescent="0.2">
      <c r="A469" s="1">
        <v>45393</v>
      </c>
      <c r="B469">
        <f t="shared" si="49"/>
        <v>4</v>
      </c>
      <c r="C469">
        <f t="shared" si="50"/>
        <v>2024</v>
      </c>
      <c r="D469" s="872" t="str">
        <f t="shared" si="54"/>
        <v>04´2024</v>
      </c>
      <c r="F469" s="2">
        <f t="shared" si="51"/>
        <v>24</v>
      </c>
      <c r="G469" s="3">
        <f t="shared" si="52"/>
        <v>3.5842293906810034E-2</v>
      </c>
      <c r="H469" s="5">
        <f t="shared" si="53"/>
        <v>1</v>
      </c>
      <c r="I469" s="979">
        <f>_xlfn.XLOOKUP($D469,Help2!$D:$D,Help2!H:H)</f>
        <v>18219</v>
      </c>
      <c r="J469" s="979">
        <f>_xlfn.XLOOKUP($D469,Help2!$D:$D,Help2!I:I)</f>
        <v>11311</v>
      </c>
      <c r="K469" s="979">
        <f>_xlfn.XLOOKUP($D469,Help2!$D:$D,Help2!J:J)</f>
        <v>3075</v>
      </c>
      <c r="L469" s="979">
        <f>_xlfn.XLOOKUP($D469,Help2!$D:$D,Help2!K:K)</f>
        <v>3026</v>
      </c>
      <c r="M469" s="979">
        <f>_xlfn.XLOOKUP($D469,Help2!$D:$D,Help2!L:L)</f>
        <v>8028.0659455312125</v>
      </c>
      <c r="N469" s="979">
        <f>_xlfn.XLOOKUP($D469,Help2!$D:$D,Help2!M:M)</f>
        <v>9782.4062150731897</v>
      </c>
      <c r="P469" s="979">
        <f>_xlfn.XLOOKUP($D469,Help2!$D:$D,Help2!F:F)</f>
        <v>669.6</v>
      </c>
      <c r="Q469" s="979">
        <f t="shared" ref="Q469:Q532" si="55">(EOMONTH(A469,0)-EOMONTH(A469,-1))*24</f>
        <v>720</v>
      </c>
      <c r="R469" s="979">
        <f>_xlfn.XLOOKUP($D469,Help2!$D:$D,Help2!N:N)</f>
        <v>8028.0659455312125</v>
      </c>
      <c r="S469" s="979">
        <f>_xlfn.XLOOKUP($D469,Help2!$D:$D,Help2!O:O)</f>
        <v>7887.9400104334036</v>
      </c>
      <c r="T469" s="979">
        <f>_xlfn.XLOOKUP($D469,Help2!$D:$D,Help2!P:P)</f>
        <v>550</v>
      </c>
      <c r="U469" s="979">
        <f>_xlfn.XLOOKUP($D469,Help2!$D:$D,Help2!Q:Q)</f>
        <v>175</v>
      </c>
      <c r="V469" s="979">
        <f>_xlfn.XLOOKUP($D469,Help2!$D:$D,Help2!R:R)</f>
        <v>160</v>
      </c>
      <c r="W469" s="979">
        <f>_xlfn.XLOOKUP($D469,Help2!$D:$D,Help2!S:S)</f>
        <v>22000</v>
      </c>
      <c r="Y469" s="979">
        <f>_xlfn.XLOOKUP($D469,Help2!$D:$D,Help2!V:V)</f>
        <v>7650</v>
      </c>
      <c r="Z469" s="979">
        <f>_xlfn.XLOOKUP($D469,Help2!$D:$D,Help2!W:W)</f>
        <v>3661</v>
      </c>
      <c r="AA469" s="979">
        <f>_xlfn.XLOOKUP($D469,Help2!$D:$D,Help2!X:X)</f>
        <v>0</v>
      </c>
      <c r="AB469" s="979">
        <f>_xlfn.XLOOKUP($D469,Help2!$D:$D,Help2!Y:Y)</f>
        <v>6101</v>
      </c>
      <c r="AC469" s="979">
        <f>_xlfn.XLOOKUP($D469,Help2!$D:$D,Help2!Z:Z)</f>
        <v>807</v>
      </c>
      <c r="AD469" s="979">
        <f>_xlfn.XLOOKUP($D469,Help2!$D:$D,Help2!AA:AA)</f>
        <v>1091.919204</v>
      </c>
      <c r="AE469" s="979">
        <f>_xlfn.XLOOKUP($D469,Help2!$D:$D,Help2!AB:AB)</f>
        <v>750</v>
      </c>
      <c r="AF469" s="979">
        <f>_xlfn.XLOOKUP($D469,Help2!$D:$D,Help2!AC:AC)</f>
        <v>605</v>
      </c>
      <c r="AG469" s="979">
        <f>_xlfn.XLOOKUP($D469,Help2!$D:$D,Help2!AD:AD)</f>
        <v>340</v>
      </c>
      <c r="AH469" s="979">
        <f>_xlfn.XLOOKUP($D469,Help2!$D:$D,Help2!AE:AE)</f>
        <v>837.00000000000023</v>
      </c>
      <c r="AI469" s="979">
        <f>_xlfn.XLOOKUP($D469,Help2!$D:$D,Help2!AF:AF)</f>
        <v>3459.6</v>
      </c>
      <c r="AJ469" s="979">
        <f>_xlfn.XLOOKUP($D469,Help2!$D:$D,Help2!AG:AG)</f>
        <v>381.91353988025998</v>
      </c>
      <c r="AK469" s="979">
        <f>_xlfn.XLOOKUP($D469,Help2!$D:$D,Help2!AH:AH)</f>
        <v>8150.4356000413627</v>
      </c>
      <c r="AL469" s="979">
        <f>_xlfn.XLOOKUP($D469,Help2!$D:$D,Help2!AI:AI)</f>
        <v>640</v>
      </c>
      <c r="AM469" s="979">
        <f>_xlfn.XLOOKUP($D469,Help2!$D:$D,Help2!AJ:AJ)</f>
        <v>0</v>
      </c>
      <c r="AN469" s="979">
        <f>_xlfn.XLOOKUP($D469,Help2!$D:$D,Help2!AK:AK)</f>
        <v>0</v>
      </c>
    </row>
    <row r="470" spans="1:40" x14ac:dyDescent="0.2">
      <c r="A470" s="1">
        <v>45394</v>
      </c>
      <c r="B470">
        <f t="shared" si="49"/>
        <v>4</v>
      </c>
      <c r="C470">
        <f t="shared" si="50"/>
        <v>2024</v>
      </c>
      <c r="D470" s="872" t="str">
        <f t="shared" si="54"/>
        <v>04´2024</v>
      </c>
      <c r="F470" s="2">
        <f t="shared" si="51"/>
        <v>24</v>
      </c>
      <c r="G470" s="3">
        <f t="shared" si="52"/>
        <v>3.5842293906810034E-2</v>
      </c>
      <c r="H470" s="5">
        <f t="shared" si="53"/>
        <v>1</v>
      </c>
      <c r="I470" s="979">
        <f>_xlfn.XLOOKUP($D470,Help2!$D:$D,Help2!H:H)</f>
        <v>18219</v>
      </c>
      <c r="J470" s="979">
        <f>_xlfn.XLOOKUP($D470,Help2!$D:$D,Help2!I:I)</f>
        <v>11311</v>
      </c>
      <c r="K470" s="979">
        <f>_xlfn.XLOOKUP($D470,Help2!$D:$D,Help2!J:J)</f>
        <v>3075</v>
      </c>
      <c r="L470" s="979">
        <f>_xlfn.XLOOKUP($D470,Help2!$D:$D,Help2!K:K)</f>
        <v>3026</v>
      </c>
      <c r="M470" s="979">
        <f>_xlfn.XLOOKUP($D470,Help2!$D:$D,Help2!L:L)</f>
        <v>8028.0659455312125</v>
      </c>
      <c r="N470" s="979">
        <f>_xlfn.XLOOKUP($D470,Help2!$D:$D,Help2!M:M)</f>
        <v>9782.4062150731897</v>
      </c>
      <c r="P470" s="979">
        <f>_xlfn.XLOOKUP($D470,Help2!$D:$D,Help2!F:F)</f>
        <v>669.6</v>
      </c>
      <c r="Q470" s="979">
        <f t="shared" si="55"/>
        <v>720</v>
      </c>
      <c r="R470" s="979">
        <f>_xlfn.XLOOKUP($D470,Help2!$D:$D,Help2!N:N)</f>
        <v>8028.0659455312125</v>
      </c>
      <c r="S470" s="979">
        <f>_xlfn.XLOOKUP($D470,Help2!$D:$D,Help2!O:O)</f>
        <v>7887.9400104334036</v>
      </c>
      <c r="T470" s="979">
        <f>_xlfn.XLOOKUP($D470,Help2!$D:$D,Help2!P:P)</f>
        <v>550</v>
      </c>
      <c r="U470" s="979">
        <f>_xlfn.XLOOKUP($D470,Help2!$D:$D,Help2!Q:Q)</f>
        <v>175</v>
      </c>
      <c r="V470" s="979">
        <f>_xlfn.XLOOKUP($D470,Help2!$D:$D,Help2!R:R)</f>
        <v>160</v>
      </c>
      <c r="W470" s="979">
        <f>_xlfn.XLOOKUP($D470,Help2!$D:$D,Help2!S:S)</f>
        <v>22000</v>
      </c>
      <c r="Y470" s="979">
        <f>_xlfn.XLOOKUP($D470,Help2!$D:$D,Help2!V:V)</f>
        <v>7650</v>
      </c>
      <c r="Z470" s="979">
        <f>_xlfn.XLOOKUP($D470,Help2!$D:$D,Help2!W:W)</f>
        <v>3661</v>
      </c>
      <c r="AA470" s="979">
        <f>_xlfn.XLOOKUP($D470,Help2!$D:$D,Help2!X:X)</f>
        <v>0</v>
      </c>
      <c r="AB470" s="979">
        <f>_xlfn.XLOOKUP($D470,Help2!$D:$D,Help2!Y:Y)</f>
        <v>6101</v>
      </c>
      <c r="AC470" s="979">
        <f>_xlfn.XLOOKUP($D470,Help2!$D:$D,Help2!Z:Z)</f>
        <v>807</v>
      </c>
      <c r="AD470" s="979">
        <f>_xlfn.XLOOKUP($D470,Help2!$D:$D,Help2!AA:AA)</f>
        <v>1091.919204</v>
      </c>
      <c r="AE470" s="979">
        <f>_xlfn.XLOOKUP($D470,Help2!$D:$D,Help2!AB:AB)</f>
        <v>750</v>
      </c>
      <c r="AF470" s="979">
        <f>_xlfn.XLOOKUP($D470,Help2!$D:$D,Help2!AC:AC)</f>
        <v>605</v>
      </c>
      <c r="AG470" s="979">
        <f>_xlfn.XLOOKUP($D470,Help2!$D:$D,Help2!AD:AD)</f>
        <v>340</v>
      </c>
      <c r="AH470" s="979">
        <f>_xlfn.XLOOKUP($D470,Help2!$D:$D,Help2!AE:AE)</f>
        <v>837.00000000000023</v>
      </c>
      <c r="AI470" s="979">
        <f>_xlfn.XLOOKUP($D470,Help2!$D:$D,Help2!AF:AF)</f>
        <v>3459.6</v>
      </c>
      <c r="AJ470" s="979">
        <f>_xlfn.XLOOKUP($D470,Help2!$D:$D,Help2!AG:AG)</f>
        <v>381.91353988025998</v>
      </c>
      <c r="AK470" s="979">
        <f>_xlfn.XLOOKUP($D470,Help2!$D:$D,Help2!AH:AH)</f>
        <v>8150.4356000413627</v>
      </c>
      <c r="AL470" s="979">
        <f>_xlfn.XLOOKUP($D470,Help2!$D:$D,Help2!AI:AI)</f>
        <v>640</v>
      </c>
      <c r="AM470" s="979">
        <f>_xlfn.XLOOKUP($D470,Help2!$D:$D,Help2!AJ:AJ)</f>
        <v>0</v>
      </c>
      <c r="AN470" s="979">
        <f>_xlfn.XLOOKUP($D470,Help2!$D:$D,Help2!AK:AK)</f>
        <v>0</v>
      </c>
    </row>
    <row r="471" spans="1:40" x14ac:dyDescent="0.2">
      <c r="A471" s="1">
        <v>45395</v>
      </c>
      <c r="B471">
        <f t="shared" si="49"/>
        <v>4</v>
      </c>
      <c r="C471">
        <f t="shared" si="50"/>
        <v>2024</v>
      </c>
      <c r="D471" s="872" t="str">
        <f t="shared" si="54"/>
        <v>04´2024</v>
      </c>
      <c r="F471" s="2">
        <f t="shared" si="51"/>
        <v>24</v>
      </c>
      <c r="G471" s="3">
        <f t="shared" si="52"/>
        <v>3.5842293906810034E-2</v>
      </c>
      <c r="H471" s="5">
        <f t="shared" si="53"/>
        <v>1</v>
      </c>
      <c r="I471" s="979">
        <f>_xlfn.XLOOKUP($D471,Help2!$D:$D,Help2!H:H)</f>
        <v>18219</v>
      </c>
      <c r="J471" s="979">
        <f>_xlfn.XLOOKUP($D471,Help2!$D:$D,Help2!I:I)</f>
        <v>11311</v>
      </c>
      <c r="K471" s="979">
        <f>_xlfn.XLOOKUP($D471,Help2!$D:$D,Help2!J:J)</f>
        <v>3075</v>
      </c>
      <c r="L471" s="979">
        <f>_xlfn.XLOOKUP($D471,Help2!$D:$D,Help2!K:K)</f>
        <v>3026</v>
      </c>
      <c r="M471" s="979">
        <f>_xlfn.XLOOKUP($D471,Help2!$D:$D,Help2!L:L)</f>
        <v>8028.0659455312125</v>
      </c>
      <c r="N471" s="979">
        <f>_xlfn.XLOOKUP($D471,Help2!$D:$D,Help2!M:M)</f>
        <v>9782.4062150731897</v>
      </c>
      <c r="P471" s="979">
        <f>_xlfn.XLOOKUP($D471,Help2!$D:$D,Help2!F:F)</f>
        <v>669.6</v>
      </c>
      <c r="Q471" s="979">
        <f t="shared" si="55"/>
        <v>720</v>
      </c>
      <c r="R471" s="979">
        <f>_xlfn.XLOOKUP($D471,Help2!$D:$D,Help2!N:N)</f>
        <v>8028.0659455312125</v>
      </c>
      <c r="S471" s="979">
        <f>_xlfn.XLOOKUP($D471,Help2!$D:$D,Help2!O:O)</f>
        <v>7887.9400104334036</v>
      </c>
      <c r="T471" s="979">
        <f>_xlfn.XLOOKUP($D471,Help2!$D:$D,Help2!P:P)</f>
        <v>550</v>
      </c>
      <c r="U471" s="979">
        <f>_xlfn.XLOOKUP($D471,Help2!$D:$D,Help2!Q:Q)</f>
        <v>175</v>
      </c>
      <c r="V471" s="979">
        <f>_xlfn.XLOOKUP($D471,Help2!$D:$D,Help2!R:R)</f>
        <v>160</v>
      </c>
      <c r="W471" s="979">
        <f>_xlfn.XLOOKUP($D471,Help2!$D:$D,Help2!S:S)</f>
        <v>22000</v>
      </c>
      <c r="Y471" s="979">
        <f>_xlfn.XLOOKUP($D471,Help2!$D:$D,Help2!V:V)</f>
        <v>7650</v>
      </c>
      <c r="Z471" s="979">
        <f>_xlfn.XLOOKUP($D471,Help2!$D:$D,Help2!W:W)</f>
        <v>3661</v>
      </c>
      <c r="AA471" s="979">
        <f>_xlfn.XLOOKUP($D471,Help2!$D:$D,Help2!X:X)</f>
        <v>0</v>
      </c>
      <c r="AB471" s="979">
        <f>_xlfn.XLOOKUP($D471,Help2!$D:$D,Help2!Y:Y)</f>
        <v>6101</v>
      </c>
      <c r="AC471" s="979">
        <f>_xlfn.XLOOKUP($D471,Help2!$D:$D,Help2!Z:Z)</f>
        <v>807</v>
      </c>
      <c r="AD471" s="979">
        <f>_xlfn.XLOOKUP($D471,Help2!$D:$D,Help2!AA:AA)</f>
        <v>1091.919204</v>
      </c>
      <c r="AE471" s="979">
        <f>_xlfn.XLOOKUP($D471,Help2!$D:$D,Help2!AB:AB)</f>
        <v>750</v>
      </c>
      <c r="AF471" s="979">
        <f>_xlfn.XLOOKUP($D471,Help2!$D:$D,Help2!AC:AC)</f>
        <v>605</v>
      </c>
      <c r="AG471" s="979">
        <f>_xlfn.XLOOKUP($D471,Help2!$D:$D,Help2!AD:AD)</f>
        <v>340</v>
      </c>
      <c r="AH471" s="979">
        <f>_xlfn.XLOOKUP($D471,Help2!$D:$D,Help2!AE:AE)</f>
        <v>837.00000000000023</v>
      </c>
      <c r="AI471" s="979">
        <f>_xlfn.XLOOKUP($D471,Help2!$D:$D,Help2!AF:AF)</f>
        <v>3459.6</v>
      </c>
      <c r="AJ471" s="979">
        <f>_xlfn.XLOOKUP($D471,Help2!$D:$D,Help2!AG:AG)</f>
        <v>381.91353988025998</v>
      </c>
      <c r="AK471" s="979">
        <f>_xlfn.XLOOKUP($D471,Help2!$D:$D,Help2!AH:AH)</f>
        <v>8150.4356000413627</v>
      </c>
      <c r="AL471" s="979">
        <f>_xlfn.XLOOKUP($D471,Help2!$D:$D,Help2!AI:AI)</f>
        <v>640</v>
      </c>
      <c r="AM471" s="979">
        <f>_xlfn.XLOOKUP($D471,Help2!$D:$D,Help2!AJ:AJ)</f>
        <v>0</v>
      </c>
      <c r="AN471" s="979">
        <f>_xlfn.XLOOKUP($D471,Help2!$D:$D,Help2!AK:AK)</f>
        <v>0</v>
      </c>
    </row>
    <row r="472" spans="1:40" x14ac:dyDescent="0.2">
      <c r="A472" s="1">
        <v>45396</v>
      </c>
      <c r="B472">
        <f t="shared" si="49"/>
        <v>4</v>
      </c>
      <c r="C472">
        <f t="shared" si="50"/>
        <v>2024</v>
      </c>
      <c r="D472" s="872" t="str">
        <f t="shared" si="54"/>
        <v>04´2024</v>
      </c>
      <c r="F472" s="2">
        <f t="shared" si="51"/>
        <v>24</v>
      </c>
      <c r="G472" s="3">
        <f t="shared" si="52"/>
        <v>3.5842293906810034E-2</v>
      </c>
      <c r="H472" s="5">
        <f t="shared" si="53"/>
        <v>1</v>
      </c>
      <c r="I472" s="979">
        <f>_xlfn.XLOOKUP($D472,Help2!$D:$D,Help2!H:H)</f>
        <v>18219</v>
      </c>
      <c r="J472" s="979">
        <f>_xlfn.XLOOKUP($D472,Help2!$D:$D,Help2!I:I)</f>
        <v>11311</v>
      </c>
      <c r="K472" s="979">
        <f>_xlfn.XLOOKUP($D472,Help2!$D:$D,Help2!J:J)</f>
        <v>3075</v>
      </c>
      <c r="L472" s="979">
        <f>_xlfn.XLOOKUP($D472,Help2!$D:$D,Help2!K:K)</f>
        <v>3026</v>
      </c>
      <c r="M472" s="979">
        <f>_xlfn.XLOOKUP($D472,Help2!$D:$D,Help2!L:L)</f>
        <v>8028.0659455312125</v>
      </c>
      <c r="N472" s="979">
        <f>_xlfn.XLOOKUP($D472,Help2!$D:$D,Help2!M:M)</f>
        <v>9782.4062150731897</v>
      </c>
      <c r="P472" s="979">
        <f>_xlfn.XLOOKUP($D472,Help2!$D:$D,Help2!F:F)</f>
        <v>669.6</v>
      </c>
      <c r="Q472" s="979">
        <f t="shared" si="55"/>
        <v>720</v>
      </c>
      <c r="R472" s="979">
        <f>_xlfn.XLOOKUP($D472,Help2!$D:$D,Help2!N:N)</f>
        <v>8028.0659455312125</v>
      </c>
      <c r="S472" s="979">
        <f>_xlfn.XLOOKUP($D472,Help2!$D:$D,Help2!O:O)</f>
        <v>7887.9400104334036</v>
      </c>
      <c r="T472" s="979">
        <f>_xlfn.XLOOKUP($D472,Help2!$D:$D,Help2!P:P)</f>
        <v>550</v>
      </c>
      <c r="U472" s="979">
        <f>_xlfn.XLOOKUP($D472,Help2!$D:$D,Help2!Q:Q)</f>
        <v>175</v>
      </c>
      <c r="V472" s="979">
        <f>_xlfn.XLOOKUP($D472,Help2!$D:$D,Help2!R:R)</f>
        <v>160</v>
      </c>
      <c r="W472" s="979">
        <f>_xlfn.XLOOKUP($D472,Help2!$D:$D,Help2!S:S)</f>
        <v>22000</v>
      </c>
      <c r="Y472" s="979">
        <f>_xlfn.XLOOKUP($D472,Help2!$D:$D,Help2!V:V)</f>
        <v>7650</v>
      </c>
      <c r="Z472" s="979">
        <f>_xlfn.XLOOKUP($D472,Help2!$D:$D,Help2!W:W)</f>
        <v>3661</v>
      </c>
      <c r="AA472" s="979">
        <f>_xlfn.XLOOKUP($D472,Help2!$D:$D,Help2!X:X)</f>
        <v>0</v>
      </c>
      <c r="AB472" s="979">
        <f>_xlfn.XLOOKUP($D472,Help2!$D:$D,Help2!Y:Y)</f>
        <v>6101</v>
      </c>
      <c r="AC472" s="979">
        <f>_xlfn.XLOOKUP($D472,Help2!$D:$D,Help2!Z:Z)</f>
        <v>807</v>
      </c>
      <c r="AD472" s="979">
        <f>_xlfn.XLOOKUP($D472,Help2!$D:$D,Help2!AA:AA)</f>
        <v>1091.919204</v>
      </c>
      <c r="AE472" s="979">
        <f>_xlfn.XLOOKUP($D472,Help2!$D:$D,Help2!AB:AB)</f>
        <v>750</v>
      </c>
      <c r="AF472" s="979">
        <f>_xlfn.XLOOKUP($D472,Help2!$D:$D,Help2!AC:AC)</f>
        <v>605</v>
      </c>
      <c r="AG472" s="979">
        <f>_xlfn.XLOOKUP($D472,Help2!$D:$D,Help2!AD:AD)</f>
        <v>340</v>
      </c>
      <c r="AH472" s="979">
        <f>_xlfn.XLOOKUP($D472,Help2!$D:$D,Help2!AE:AE)</f>
        <v>837.00000000000023</v>
      </c>
      <c r="AI472" s="979">
        <f>_xlfn.XLOOKUP($D472,Help2!$D:$D,Help2!AF:AF)</f>
        <v>3459.6</v>
      </c>
      <c r="AJ472" s="979">
        <f>_xlfn.XLOOKUP($D472,Help2!$D:$D,Help2!AG:AG)</f>
        <v>381.91353988025998</v>
      </c>
      <c r="AK472" s="979">
        <f>_xlfn.XLOOKUP($D472,Help2!$D:$D,Help2!AH:AH)</f>
        <v>8150.4356000413627</v>
      </c>
      <c r="AL472" s="979">
        <f>_xlfn.XLOOKUP($D472,Help2!$D:$D,Help2!AI:AI)</f>
        <v>640</v>
      </c>
      <c r="AM472" s="979">
        <f>_xlfn.XLOOKUP($D472,Help2!$D:$D,Help2!AJ:AJ)</f>
        <v>0</v>
      </c>
      <c r="AN472" s="979">
        <f>_xlfn.XLOOKUP($D472,Help2!$D:$D,Help2!AK:AK)</f>
        <v>0</v>
      </c>
    </row>
    <row r="473" spans="1:40" x14ac:dyDescent="0.2">
      <c r="A473" s="1">
        <v>45397</v>
      </c>
      <c r="B473">
        <f t="shared" si="49"/>
        <v>4</v>
      </c>
      <c r="C473">
        <f t="shared" si="50"/>
        <v>2024</v>
      </c>
      <c r="D473" s="872" t="str">
        <f t="shared" si="54"/>
        <v>04´2024</v>
      </c>
      <c r="F473" s="2">
        <f t="shared" si="51"/>
        <v>24</v>
      </c>
      <c r="G473" s="3">
        <f t="shared" si="52"/>
        <v>3.5842293906810034E-2</v>
      </c>
      <c r="H473" s="5">
        <f t="shared" si="53"/>
        <v>1</v>
      </c>
      <c r="I473" s="979">
        <f>_xlfn.XLOOKUP($D473,Help2!$D:$D,Help2!H:H)</f>
        <v>18219</v>
      </c>
      <c r="J473" s="979">
        <f>_xlfn.XLOOKUP($D473,Help2!$D:$D,Help2!I:I)</f>
        <v>11311</v>
      </c>
      <c r="K473" s="979">
        <f>_xlfn.XLOOKUP($D473,Help2!$D:$D,Help2!J:J)</f>
        <v>3075</v>
      </c>
      <c r="L473" s="979">
        <f>_xlfn.XLOOKUP($D473,Help2!$D:$D,Help2!K:K)</f>
        <v>3026</v>
      </c>
      <c r="M473" s="979">
        <f>_xlfn.XLOOKUP($D473,Help2!$D:$D,Help2!L:L)</f>
        <v>8028.0659455312125</v>
      </c>
      <c r="N473" s="979">
        <f>_xlfn.XLOOKUP($D473,Help2!$D:$D,Help2!M:M)</f>
        <v>9782.4062150731897</v>
      </c>
      <c r="P473" s="979">
        <f>_xlfn.XLOOKUP($D473,Help2!$D:$D,Help2!F:F)</f>
        <v>669.6</v>
      </c>
      <c r="Q473" s="979">
        <f t="shared" si="55"/>
        <v>720</v>
      </c>
      <c r="R473" s="979">
        <f>_xlfn.XLOOKUP($D473,Help2!$D:$D,Help2!N:N)</f>
        <v>8028.0659455312125</v>
      </c>
      <c r="S473" s="979">
        <f>_xlfn.XLOOKUP($D473,Help2!$D:$D,Help2!O:O)</f>
        <v>7887.9400104334036</v>
      </c>
      <c r="T473" s="979">
        <f>_xlfn.XLOOKUP($D473,Help2!$D:$D,Help2!P:P)</f>
        <v>550</v>
      </c>
      <c r="U473" s="979">
        <f>_xlfn.XLOOKUP($D473,Help2!$D:$D,Help2!Q:Q)</f>
        <v>175</v>
      </c>
      <c r="V473" s="979">
        <f>_xlfn.XLOOKUP($D473,Help2!$D:$D,Help2!R:R)</f>
        <v>160</v>
      </c>
      <c r="W473" s="979">
        <f>_xlfn.XLOOKUP($D473,Help2!$D:$D,Help2!S:S)</f>
        <v>22000</v>
      </c>
      <c r="Y473" s="979">
        <f>_xlfn.XLOOKUP($D473,Help2!$D:$D,Help2!V:V)</f>
        <v>7650</v>
      </c>
      <c r="Z473" s="979">
        <f>_xlfn.XLOOKUP($D473,Help2!$D:$D,Help2!W:W)</f>
        <v>3661</v>
      </c>
      <c r="AA473" s="979">
        <f>_xlfn.XLOOKUP($D473,Help2!$D:$D,Help2!X:X)</f>
        <v>0</v>
      </c>
      <c r="AB473" s="979">
        <f>_xlfn.XLOOKUP($D473,Help2!$D:$D,Help2!Y:Y)</f>
        <v>6101</v>
      </c>
      <c r="AC473" s="979">
        <f>_xlfn.XLOOKUP($D473,Help2!$D:$D,Help2!Z:Z)</f>
        <v>807</v>
      </c>
      <c r="AD473" s="979">
        <f>_xlfn.XLOOKUP($D473,Help2!$D:$D,Help2!AA:AA)</f>
        <v>1091.919204</v>
      </c>
      <c r="AE473" s="979">
        <f>_xlfn.XLOOKUP($D473,Help2!$D:$D,Help2!AB:AB)</f>
        <v>750</v>
      </c>
      <c r="AF473" s="979">
        <f>_xlfn.XLOOKUP($D473,Help2!$D:$D,Help2!AC:AC)</f>
        <v>605</v>
      </c>
      <c r="AG473" s="979">
        <f>_xlfn.XLOOKUP($D473,Help2!$D:$D,Help2!AD:AD)</f>
        <v>340</v>
      </c>
      <c r="AH473" s="979">
        <f>_xlfn.XLOOKUP($D473,Help2!$D:$D,Help2!AE:AE)</f>
        <v>837.00000000000023</v>
      </c>
      <c r="AI473" s="979">
        <f>_xlfn.XLOOKUP($D473,Help2!$D:$D,Help2!AF:AF)</f>
        <v>3459.6</v>
      </c>
      <c r="AJ473" s="979">
        <f>_xlfn.XLOOKUP($D473,Help2!$D:$D,Help2!AG:AG)</f>
        <v>381.91353988025998</v>
      </c>
      <c r="AK473" s="979">
        <f>_xlfn.XLOOKUP($D473,Help2!$D:$D,Help2!AH:AH)</f>
        <v>8150.4356000413627</v>
      </c>
      <c r="AL473" s="979">
        <f>_xlfn.XLOOKUP($D473,Help2!$D:$D,Help2!AI:AI)</f>
        <v>640</v>
      </c>
      <c r="AM473" s="979">
        <f>_xlfn.XLOOKUP($D473,Help2!$D:$D,Help2!AJ:AJ)</f>
        <v>0</v>
      </c>
      <c r="AN473" s="979">
        <f>_xlfn.XLOOKUP($D473,Help2!$D:$D,Help2!AK:AK)</f>
        <v>0</v>
      </c>
    </row>
    <row r="474" spans="1:40" x14ac:dyDescent="0.2">
      <c r="A474" s="1">
        <v>45398</v>
      </c>
      <c r="B474">
        <f t="shared" si="49"/>
        <v>4</v>
      </c>
      <c r="C474">
        <f t="shared" si="50"/>
        <v>2024</v>
      </c>
      <c r="D474" s="872" t="str">
        <f t="shared" si="54"/>
        <v>04´2024</v>
      </c>
      <c r="F474" s="2">
        <f t="shared" si="51"/>
        <v>24</v>
      </c>
      <c r="G474" s="3">
        <f t="shared" si="52"/>
        <v>3.5842293906810034E-2</v>
      </c>
      <c r="H474" s="5">
        <f t="shared" si="53"/>
        <v>1</v>
      </c>
      <c r="I474" s="979">
        <f>_xlfn.XLOOKUP($D474,Help2!$D:$D,Help2!H:H)</f>
        <v>18219</v>
      </c>
      <c r="J474" s="979">
        <f>_xlfn.XLOOKUP($D474,Help2!$D:$D,Help2!I:I)</f>
        <v>11311</v>
      </c>
      <c r="K474" s="979">
        <f>_xlfn.XLOOKUP($D474,Help2!$D:$D,Help2!J:J)</f>
        <v>3075</v>
      </c>
      <c r="L474" s="979">
        <f>_xlfn.XLOOKUP($D474,Help2!$D:$D,Help2!K:K)</f>
        <v>3026</v>
      </c>
      <c r="M474" s="979">
        <f>_xlfn.XLOOKUP($D474,Help2!$D:$D,Help2!L:L)</f>
        <v>8028.0659455312125</v>
      </c>
      <c r="N474" s="979">
        <f>_xlfn.XLOOKUP($D474,Help2!$D:$D,Help2!M:M)</f>
        <v>9782.4062150731897</v>
      </c>
      <c r="P474" s="979">
        <f>_xlfn.XLOOKUP($D474,Help2!$D:$D,Help2!F:F)</f>
        <v>669.6</v>
      </c>
      <c r="Q474" s="979">
        <f t="shared" si="55"/>
        <v>720</v>
      </c>
      <c r="R474" s="979">
        <f>_xlfn.XLOOKUP($D474,Help2!$D:$D,Help2!N:N)</f>
        <v>8028.0659455312125</v>
      </c>
      <c r="S474" s="979">
        <f>_xlfn.XLOOKUP($D474,Help2!$D:$D,Help2!O:O)</f>
        <v>7887.9400104334036</v>
      </c>
      <c r="T474" s="979">
        <f>_xlfn.XLOOKUP($D474,Help2!$D:$D,Help2!P:P)</f>
        <v>550</v>
      </c>
      <c r="U474" s="979">
        <f>_xlfn.XLOOKUP($D474,Help2!$D:$D,Help2!Q:Q)</f>
        <v>175</v>
      </c>
      <c r="V474" s="979">
        <f>_xlfn.XLOOKUP($D474,Help2!$D:$D,Help2!R:R)</f>
        <v>160</v>
      </c>
      <c r="W474" s="979">
        <f>_xlfn.XLOOKUP($D474,Help2!$D:$D,Help2!S:S)</f>
        <v>22000</v>
      </c>
      <c r="Y474" s="979">
        <f>_xlfn.XLOOKUP($D474,Help2!$D:$D,Help2!V:V)</f>
        <v>7650</v>
      </c>
      <c r="Z474" s="979">
        <f>_xlfn.XLOOKUP($D474,Help2!$D:$D,Help2!W:W)</f>
        <v>3661</v>
      </c>
      <c r="AA474" s="979">
        <f>_xlfn.XLOOKUP($D474,Help2!$D:$D,Help2!X:X)</f>
        <v>0</v>
      </c>
      <c r="AB474" s="979">
        <f>_xlfn.XLOOKUP($D474,Help2!$D:$D,Help2!Y:Y)</f>
        <v>6101</v>
      </c>
      <c r="AC474" s="979">
        <f>_xlfn.XLOOKUP($D474,Help2!$D:$D,Help2!Z:Z)</f>
        <v>807</v>
      </c>
      <c r="AD474" s="979">
        <f>_xlfn.XLOOKUP($D474,Help2!$D:$D,Help2!AA:AA)</f>
        <v>1091.919204</v>
      </c>
      <c r="AE474" s="979">
        <f>_xlfn.XLOOKUP($D474,Help2!$D:$D,Help2!AB:AB)</f>
        <v>750</v>
      </c>
      <c r="AF474" s="979">
        <f>_xlfn.XLOOKUP($D474,Help2!$D:$D,Help2!AC:AC)</f>
        <v>605</v>
      </c>
      <c r="AG474" s="979">
        <f>_xlfn.XLOOKUP($D474,Help2!$D:$D,Help2!AD:AD)</f>
        <v>340</v>
      </c>
      <c r="AH474" s="979">
        <f>_xlfn.XLOOKUP($D474,Help2!$D:$D,Help2!AE:AE)</f>
        <v>837.00000000000023</v>
      </c>
      <c r="AI474" s="979">
        <f>_xlfn.XLOOKUP($D474,Help2!$D:$D,Help2!AF:AF)</f>
        <v>3459.6</v>
      </c>
      <c r="AJ474" s="979">
        <f>_xlfn.XLOOKUP($D474,Help2!$D:$D,Help2!AG:AG)</f>
        <v>381.91353988025998</v>
      </c>
      <c r="AK474" s="979">
        <f>_xlfn.XLOOKUP($D474,Help2!$D:$D,Help2!AH:AH)</f>
        <v>8150.4356000413627</v>
      </c>
      <c r="AL474" s="979">
        <f>_xlfn.XLOOKUP($D474,Help2!$D:$D,Help2!AI:AI)</f>
        <v>640</v>
      </c>
      <c r="AM474" s="979">
        <f>_xlfn.XLOOKUP($D474,Help2!$D:$D,Help2!AJ:AJ)</f>
        <v>0</v>
      </c>
      <c r="AN474" s="979">
        <f>_xlfn.XLOOKUP($D474,Help2!$D:$D,Help2!AK:AK)</f>
        <v>0</v>
      </c>
    </row>
    <row r="475" spans="1:40" x14ac:dyDescent="0.2">
      <c r="A475" s="1">
        <v>45399</v>
      </c>
      <c r="B475">
        <f t="shared" ref="B475:B538" si="56">MONTH(A475)</f>
        <v>4</v>
      </c>
      <c r="C475">
        <f t="shared" ref="C475:C538" si="57">+YEAR(A475)</f>
        <v>2024</v>
      </c>
      <c r="D475" s="872" t="str">
        <f t="shared" si="54"/>
        <v>04´2024</v>
      </c>
      <c r="F475" s="2">
        <f t="shared" ref="F475:F538" si="58">24-E475</f>
        <v>24</v>
      </c>
      <c r="G475" s="3">
        <f t="shared" ref="G475:G538" si="59">+F475/P475</f>
        <v>3.5842293906810034E-2</v>
      </c>
      <c r="H475" s="5">
        <f t="shared" ref="H475:H538" si="60">+F475/24</f>
        <v>1</v>
      </c>
      <c r="I475" s="979">
        <f>_xlfn.XLOOKUP($D475,Help2!$D:$D,Help2!H:H)</f>
        <v>18219</v>
      </c>
      <c r="J475" s="979">
        <f>_xlfn.XLOOKUP($D475,Help2!$D:$D,Help2!I:I)</f>
        <v>11311</v>
      </c>
      <c r="K475" s="979">
        <f>_xlfn.XLOOKUP($D475,Help2!$D:$D,Help2!J:J)</f>
        <v>3075</v>
      </c>
      <c r="L475" s="979">
        <f>_xlfn.XLOOKUP($D475,Help2!$D:$D,Help2!K:K)</f>
        <v>3026</v>
      </c>
      <c r="M475" s="979">
        <f>_xlfn.XLOOKUP($D475,Help2!$D:$D,Help2!L:L)</f>
        <v>8028.0659455312125</v>
      </c>
      <c r="N475" s="979">
        <f>_xlfn.XLOOKUP($D475,Help2!$D:$D,Help2!M:M)</f>
        <v>9782.4062150731897</v>
      </c>
      <c r="P475" s="979">
        <f>_xlfn.XLOOKUP($D475,Help2!$D:$D,Help2!F:F)</f>
        <v>669.6</v>
      </c>
      <c r="Q475" s="979">
        <f t="shared" si="55"/>
        <v>720</v>
      </c>
      <c r="R475" s="979">
        <f>_xlfn.XLOOKUP($D475,Help2!$D:$D,Help2!N:N)</f>
        <v>8028.0659455312125</v>
      </c>
      <c r="S475" s="979">
        <f>_xlfn.XLOOKUP($D475,Help2!$D:$D,Help2!O:O)</f>
        <v>7887.9400104334036</v>
      </c>
      <c r="T475" s="979">
        <f>_xlfn.XLOOKUP($D475,Help2!$D:$D,Help2!P:P)</f>
        <v>550</v>
      </c>
      <c r="U475" s="979">
        <f>_xlfn.XLOOKUP($D475,Help2!$D:$D,Help2!Q:Q)</f>
        <v>175</v>
      </c>
      <c r="V475" s="979">
        <f>_xlfn.XLOOKUP($D475,Help2!$D:$D,Help2!R:R)</f>
        <v>160</v>
      </c>
      <c r="W475" s="979">
        <f>_xlfn.XLOOKUP($D475,Help2!$D:$D,Help2!S:S)</f>
        <v>22000</v>
      </c>
      <c r="Y475" s="979">
        <f>_xlfn.XLOOKUP($D475,Help2!$D:$D,Help2!V:V)</f>
        <v>7650</v>
      </c>
      <c r="Z475" s="979">
        <f>_xlfn.XLOOKUP($D475,Help2!$D:$D,Help2!W:W)</f>
        <v>3661</v>
      </c>
      <c r="AA475" s="979">
        <f>_xlfn.XLOOKUP($D475,Help2!$D:$D,Help2!X:X)</f>
        <v>0</v>
      </c>
      <c r="AB475" s="979">
        <f>_xlfn.XLOOKUP($D475,Help2!$D:$D,Help2!Y:Y)</f>
        <v>6101</v>
      </c>
      <c r="AC475" s="979">
        <f>_xlfn.XLOOKUP($D475,Help2!$D:$D,Help2!Z:Z)</f>
        <v>807</v>
      </c>
      <c r="AD475" s="979">
        <f>_xlfn.XLOOKUP($D475,Help2!$D:$D,Help2!AA:AA)</f>
        <v>1091.919204</v>
      </c>
      <c r="AE475" s="979">
        <f>_xlfn.XLOOKUP($D475,Help2!$D:$D,Help2!AB:AB)</f>
        <v>750</v>
      </c>
      <c r="AF475" s="979">
        <f>_xlfn.XLOOKUP($D475,Help2!$D:$D,Help2!AC:AC)</f>
        <v>605</v>
      </c>
      <c r="AG475" s="979">
        <f>_xlfn.XLOOKUP($D475,Help2!$D:$D,Help2!AD:AD)</f>
        <v>340</v>
      </c>
      <c r="AH475" s="979">
        <f>_xlfn.XLOOKUP($D475,Help2!$D:$D,Help2!AE:AE)</f>
        <v>837.00000000000023</v>
      </c>
      <c r="AI475" s="979">
        <f>_xlfn.XLOOKUP($D475,Help2!$D:$D,Help2!AF:AF)</f>
        <v>3459.6</v>
      </c>
      <c r="AJ475" s="979">
        <f>_xlfn.XLOOKUP($D475,Help2!$D:$D,Help2!AG:AG)</f>
        <v>381.91353988025998</v>
      </c>
      <c r="AK475" s="979">
        <f>_xlfn.XLOOKUP($D475,Help2!$D:$D,Help2!AH:AH)</f>
        <v>8150.4356000413627</v>
      </c>
      <c r="AL475" s="979">
        <f>_xlfn.XLOOKUP($D475,Help2!$D:$D,Help2!AI:AI)</f>
        <v>640</v>
      </c>
      <c r="AM475" s="979">
        <f>_xlfn.XLOOKUP($D475,Help2!$D:$D,Help2!AJ:AJ)</f>
        <v>0</v>
      </c>
      <c r="AN475" s="979">
        <f>_xlfn.XLOOKUP($D475,Help2!$D:$D,Help2!AK:AK)</f>
        <v>0</v>
      </c>
    </row>
    <row r="476" spans="1:40" x14ac:dyDescent="0.2">
      <c r="A476" s="1">
        <v>45400</v>
      </c>
      <c r="B476">
        <f t="shared" si="56"/>
        <v>4</v>
      </c>
      <c r="C476">
        <f t="shared" si="57"/>
        <v>2024</v>
      </c>
      <c r="D476" s="872" t="str">
        <f t="shared" si="54"/>
        <v>04´2024</v>
      </c>
      <c r="F476" s="2">
        <f t="shared" si="58"/>
        <v>24</v>
      </c>
      <c r="G476" s="3">
        <f t="shared" si="59"/>
        <v>3.5842293906810034E-2</v>
      </c>
      <c r="H476" s="5">
        <f t="shared" si="60"/>
        <v>1</v>
      </c>
      <c r="I476" s="979">
        <f>_xlfn.XLOOKUP($D476,Help2!$D:$D,Help2!H:H)</f>
        <v>18219</v>
      </c>
      <c r="J476" s="979">
        <f>_xlfn.XLOOKUP($D476,Help2!$D:$D,Help2!I:I)</f>
        <v>11311</v>
      </c>
      <c r="K476" s="979">
        <f>_xlfn.XLOOKUP($D476,Help2!$D:$D,Help2!J:J)</f>
        <v>3075</v>
      </c>
      <c r="L476" s="979">
        <f>_xlfn.XLOOKUP($D476,Help2!$D:$D,Help2!K:K)</f>
        <v>3026</v>
      </c>
      <c r="M476" s="979">
        <f>_xlfn.XLOOKUP($D476,Help2!$D:$D,Help2!L:L)</f>
        <v>8028.0659455312125</v>
      </c>
      <c r="N476" s="979">
        <f>_xlfn.XLOOKUP($D476,Help2!$D:$D,Help2!M:M)</f>
        <v>9782.4062150731897</v>
      </c>
      <c r="P476" s="979">
        <f>_xlfn.XLOOKUP($D476,Help2!$D:$D,Help2!F:F)</f>
        <v>669.6</v>
      </c>
      <c r="Q476" s="979">
        <f t="shared" si="55"/>
        <v>720</v>
      </c>
      <c r="R476" s="979">
        <f>_xlfn.XLOOKUP($D476,Help2!$D:$D,Help2!N:N)</f>
        <v>8028.0659455312125</v>
      </c>
      <c r="S476" s="979">
        <f>_xlfn.XLOOKUP($D476,Help2!$D:$D,Help2!O:O)</f>
        <v>7887.9400104334036</v>
      </c>
      <c r="T476" s="979">
        <f>_xlfn.XLOOKUP($D476,Help2!$D:$D,Help2!P:P)</f>
        <v>550</v>
      </c>
      <c r="U476" s="979">
        <f>_xlfn.XLOOKUP($D476,Help2!$D:$D,Help2!Q:Q)</f>
        <v>175</v>
      </c>
      <c r="V476" s="979">
        <f>_xlfn.XLOOKUP($D476,Help2!$D:$D,Help2!R:R)</f>
        <v>160</v>
      </c>
      <c r="W476" s="979">
        <f>_xlfn.XLOOKUP($D476,Help2!$D:$D,Help2!S:S)</f>
        <v>22000</v>
      </c>
      <c r="Y476" s="979">
        <f>_xlfn.XLOOKUP($D476,Help2!$D:$D,Help2!V:V)</f>
        <v>7650</v>
      </c>
      <c r="Z476" s="979">
        <f>_xlfn.XLOOKUP($D476,Help2!$D:$D,Help2!W:W)</f>
        <v>3661</v>
      </c>
      <c r="AA476" s="979">
        <f>_xlfn.XLOOKUP($D476,Help2!$D:$D,Help2!X:X)</f>
        <v>0</v>
      </c>
      <c r="AB476" s="979">
        <f>_xlfn.XLOOKUP($D476,Help2!$D:$D,Help2!Y:Y)</f>
        <v>6101</v>
      </c>
      <c r="AC476" s="979">
        <f>_xlfn.XLOOKUP($D476,Help2!$D:$D,Help2!Z:Z)</f>
        <v>807</v>
      </c>
      <c r="AD476" s="979">
        <f>_xlfn.XLOOKUP($D476,Help2!$D:$D,Help2!AA:AA)</f>
        <v>1091.919204</v>
      </c>
      <c r="AE476" s="979">
        <f>_xlfn.XLOOKUP($D476,Help2!$D:$D,Help2!AB:AB)</f>
        <v>750</v>
      </c>
      <c r="AF476" s="979">
        <f>_xlfn.XLOOKUP($D476,Help2!$D:$D,Help2!AC:AC)</f>
        <v>605</v>
      </c>
      <c r="AG476" s="979">
        <f>_xlfn.XLOOKUP($D476,Help2!$D:$D,Help2!AD:AD)</f>
        <v>340</v>
      </c>
      <c r="AH476" s="979">
        <f>_xlfn.XLOOKUP($D476,Help2!$D:$D,Help2!AE:AE)</f>
        <v>837.00000000000023</v>
      </c>
      <c r="AI476" s="979">
        <f>_xlfn.XLOOKUP($D476,Help2!$D:$D,Help2!AF:AF)</f>
        <v>3459.6</v>
      </c>
      <c r="AJ476" s="979">
        <f>_xlfn.XLOOKUP($D476,Help2!$D:$D,Help2!AG:AG)</f>
        <v>381.91353988025998</v>
      </c>
      <c r="AK476" s="979">
        <f>_xlfn.XLOOKUP($D476,Help2!$D:$D,Help2!AH:AH)</f>
        <v>8150.4356000413627</v>
      </c>
      <c r="AL476" s="979">
        <f>_xlfn.XLOOKUP($D476,Help2!$D:$D,Help2!AI:AI)</f>
        <v>640</v>
      </c>
      <c r="AM476" s="979">
        <f>_xlfn.XLOOKUP($D476,Help2!$D:$D,Help2!AJ:AJ)</f>
        <v>0</v>
      </c>
      <c r="AN476" s="979">
        <f>_xlfn.XLOOKUP($D476,Help2!$D:$D,Help2!AK:AK)</f>
        <v>0</v>
      </c>
    </row>
    <row r="477" spans="1:40" x14ac:dyDescent="0.2">
      <c r="A477" s="1">
        <v>45401</v>
      </c>
      <c r="B477">
        <f t="shared" si="56"/>
        <v>4</v>
      </c>
      <c r="C477">
        <f t="shared" si="57"/>
        <v>2024</v>
      </c>
      <c r="D477" s="872" t="str">
        <f t="shared" si="54"/>
        <v>04´2024</v>
      </c>
      <c r="F477" s="2">
        <f t="shared" si="58"/>
        <v>24</v>
      </c>
      <c r="G477" s="3">
        <f t="shared" si="59"/>
        <v>3.5842293906810034E-2</v>
      </c>
      <c r="H477" s="5">
        <f t="shared" si="60"/>
        <v>1</v>
      </c>
      <c r="I477" s="979">
        <f>_xlfn.XLOOKUP($D477,Help2!$D:$D,Help2!H:H)</f>
        <v>18219</v>
      </c>
      <c r="J477" s="979">
        <f>_xlfn.XLOOKUP($D477,Help2!$D:$D,Help2!I:I)</f>
        <v>11311</v>
      </c>
      <c r="K477" s="979">
        <f>_xlfn.XLOOKUP($D477,Help2!$D:$D,Help2!J:J)</f>
        <v>3075</v>
      </c>
      <c r="L477" s="979">
        <f>_xlfn.XLOOKUP($D477,Help2!$D:$D,Help2!K:K)</f>
        <v>3026</v>
      </c>
      <c r="M477" s="979">
        <f>_xlfn.XLOOKUP($D477,Help2!$D:$D,Help2!L:L)</f>
        <v>8028.0659455312125</v>
      </c>
      <c r="N477" s="979">
        <f>_xlfn.XLOOKUP($D477,Help2!$D:$D,Help2!M:M)</f>
        <v>9782.4062150731897</v>
      </c>
      <c r="P477" s="979">
        <f>_xlfn.XLOOKUP($D477,Help2!$D:$D,Help2!F:F)</f>
        <v>669.6</v>
      </c>
      <c r="Q477" s="979">
        <f t="shared" si="55"/>
        <v>720</v>
      </c>
      <c r="R477" s="979">
        <f>_xlfn.XLOOKUP($D477,Help2!$D:$D,Help2!N:N)</f>
        <v>8028.0659455312125</v>
      </c>
      <c r="S477" s="979">
        <f>_xlfn.XLOOKUP($D477,Help2!$D:$D,Help2!O:O)</f>
        <v>7887.9400104334036</v>
      </c>
      <c r="T477" s="979">
        <f>_xlfn.XLOOKUP($D477,Help2!$D:$D,Help2!P:P)</f>
        <v>550</v>
      </c>
      <c r="U477" s="979">
        <f>_xlfn.XLOOKUP($D477,Help2!$D:$D,Help2!Q:Q)</f>
        <v>175</v>
      </c>
      <c r="V477" s="979">
        <f>_xlfn.XLOOKUP($D477,Help2!$D:$D,Help2!R:R)</f>
        <v>160</v>
      </c>
      <c r="W477" s="979">
        <f>_xlfn.XLOOKUP($D477,Help2!$D:$D,Help2!S:S)</f>
        <v>22000</v>
      </c>
      <c r="Y477" s="979">
        <f>_xlfn.XLOOKUP($D477,Help2!$D:$D,Help2!V:V)</f>
        <v>7650</v>
      </c>
      <c r="Z477" s="979">
        <f>_xlfn.XLOOKUP($D477,Help2!$D:$D,Help2!W:W)</f>
        <v>3661</v>
      </c>
      <c r="AA477" s="979">
        <f>_xlfn.XLOOKUP($D477,Help2!$D:$D,Help2!X:X)</f>
        <v>0</v>
      </c>
      <c r="AB477" s="979">
        <f>_xlfn.XLOOKUP($D477,Help2!$D:$D,Help2!Y:Y)</f>
        <v>6101</v>
      </c>
      <c r="AC477" s="979">
        <f>_xlfn.XLOOKUP($D477,Help2!$D:$D,Help2!Z:Z)</f>
        <v>807</v>
      </c>
      <c r="AD477" s="979">
        <f>_xlfn.XLOOKUP($D477,Help2!$D:$D,Help2!AA:AA)</f>
        <v>1091.919204</v>
      </c>
      <c r="AE477" s="979">
        <f>_xlfn.XLOOKUP($D477,Help2!$D:$D,Help2!AB:AB)</f>
        <v>750</v>
      </c>
      <c r="AF477" s="979">
        <f>_xlfn.XLOOKUP($D477,Help2!$D:$D,Help2!AC:AC)</f>
        <v>605</v>
      </c>
      <c r="AG477" s="979">
        <f>_xlfn.XLOOKUP($D477,Help2!$D:$D,Help2!AD:AD)</f>
        <v>340</v>
      </c>
      <c r="AH477" s="979">
        <f>_xlfn.XLOOKUP($D477,Help2!$D:$D,Help2!AE:AE)</f>
        <v>837.00000000000023</v>
      </c>
      <c r="AI477" s="979">
        <f>_xlfn.XLOOKUP($D477,Help2!$D:$D,Help2!AF:AF)</f>
        <v>3459.6</v>
      </c>
      <c r="AJ477" s="979">
        <f>_xlfn.XLOOKUP($D477,Help2!$D:$D,Help2!AG:AG)</f>
        <v>381.91353988025998</v>
      </c>
      <c r="AK477" s="979">
        <f>_xlfn.XLOOKUP($D477,Help2!$D:$D,Help2!AH:AH)</f>
        <v>8150.4356000413627</v>
      </c>
      <c r="AL477" s="979">
        <f>_xlfn.XLOOKUP($D477,Help2!$D:$D,Help2!AI:AI)</f>
        <v>640</v>
      </c>
      <c r="AM477" s="979">
        <f>_xlfn.XLOOKUP($D477,Help2!$D:$D,Help2!AJ:AJ)</f>
        <v>0</v>
      </c>
      <c r="AN477" s="979">
        <f>_xlfn.XLOOKUP($D477,Help2!$D:$D,Help2!AK:AK)</f>
        <v>0</v>
      </c>
    </row>
    <row r="478" spans="1:40" x14ac:dyDescent="0.2">
      <c r="A478" s="1">
        <v>45402</v>
      </c>
      <c r="B478">
        <f t="shared" si="56"/>
        <v>4</v>
      </c>
      <c r="C478">
        <f t="shared" si="57"/>
        <v>2024</v>
      </c>
      <c r="D478" s="872" t="str">
        <f t="shared" si="54"/>
        <v>04´2024</v>
      </c>
      <c r="F478" s="2">
        <f t="shared" si="58"/>
        <v>24</v>
      </c>
      <c r="G478" s="3">
        <f t="shared" si="59"/>
        <v>3.5842293906810034E-2</v>
      </c>
      <c r="H478" s="5">
        <f t="shared" si="60"/>
        <v>1</v>
      </c>
      <c r="I478" s="979">
        <f>_xlfn.XLOOKUP($D478,Help2!$D:$D,Help2!H:H)</f>
        <v>18219</v>
      </c>
      <c r="J478" s="979">
        <f>_xlfn.XLOOKUP($D478,Help2!$D:$D,Help2!I:I)</f>
        <v>11311</v>
      </c>
      <c r="K478" s="979">
        <f>_xlfn.XLOOKUP($D478,Help2!$D:$D,Help2!J:J)</f>
        <v>3075</v>
      </c>
      <c r="L478" s="979">
        <f>_xlfn.XLOOKUP($D478,Help2!$D:$D,Help2!K:K)</f>
        <v>3026</v>
      </c>
      <c r="M478" s="979">
        <f>_xlfn.XLOOKUP($D478,Help2!$D:$D,Help2!L:L)</f>
        <v>8028.0659455312125</v>
      </c>
      <c r="N478" s="979">
        <f>_xlfn.XLOOKUP($D478,Help2!$D:$D,Help2!M:M)</f>
        <v>9782.4062150731897</v>
      </c>
      <c r="P478" s="979">
        <f>_xlfn.XLOOKUP($D478,Help2!$D:$D,Help2!F:F)</f>
        <v>669.6</v>
      </c>
      <c r="Q478" s="979">
        <f t="shared" si="55"/>
        <v>720</v>
      </c>
      <c r="R478" s="979">
        <f>_xlfn.XLOOKUP($D478,Help2!$D:$D,Help2!N:N)</f>
        <v>8028.0659455312125</v>
      </c>
      <c r="S478" s="979">
        <f>_xlfn.XLOOKUP($D478,Help2!$D:$D,Help2!O:O)</f>
        <v>7887.9400104334036</v>
      </c>
      <c r="T478" s="979">
        <f>_xlfn.XLOOKUP($D478,Help2!$D:$D,Help2!P:P)</f>
        <v>550</v>
      </c>
      <c r="U478" s="979">
        <f>_xlfn.XLOOKUP($D478,Help2!$D:$D,Help2!Q:Q)</f>
        <v>175</v>
      </c>
      <c r="V478" s="979">
        <f>_xlfn.XLOOKUP($D478,Help2!$D:$D,Help2!R:R)</f>
        <v>160</v>
      </c>
      <c r="W478" s="979">
        <f>_xlfn.XLOOKUP($D478,Help2!$D:$D,Help2!S:S)</f>
        <v>22000</v>
      </c>
      <c r="Y478" s="979">
        <f>_xlfn.XLOOKUP($D478,Help2!$D:$D,Help2!V:V)</f>
        <v>7650</v>
      </c>
      <c r="Z478" s="979">
        <f>_xlfn.XLOOKUP($D478,Help2!$D:$D,Help2!W:W)</f>
        <v>3661</v>
      </c>
      <c r="AA478" s="979">
        <f>_xlfn.XLOOKUP($D478,Help2!$D:$D,Help2!X:X)</f>
        <v>0</v>
      </c>
      <c r="AB478" s="979">
        <f>_xlfn.XLOOKUP($D478,Help2!$D:$D,Help2!Y:Y)</f>
        <v>6101</v>
      </c>
      <c r="AC478" s="979">
        <f>_xlfn.XLOOKUP($D478,Help2!$D:$D,Help2!Z:Z)</f>
        <v>807</v>
      </c>
      <c r="AD478" s="979">
        <f>_xlfn.XLOOKUP($D478,Help2!$D:$D,Help2!AA:AA)</f>
        <v>1091.919204</v>
      </c>
      <c r="AE478" s="979">
        <f>_xlfn.XLOOKUP($D478,Help2!$D:$D,Help2!AB:AB)</f>
        <v>750</v>
      </c>
      <c r="AF478" s="979">
        <f>_xlfn.XLOOKUP($D478,Help2!$D:$D,Help2!AC:AC)</f>
        <v>605</v>
      </c>
      <c r="AG478" s="979">
        <f>_xlfn.XLOOKUP($D478,Help2!$D:$D,Help2!AD:AD)</f>
        <v>340</v>
      </c>
      <c r="AH478" s="979">
        <f>_xlfn.XLOOKUP($D478,Help2!$D:$D,Help2!AE:AE)</f>
        <v>837.00000000000023</v>
      </c>
      <c r="AI478" s="979">
        <f>_xlfn.XLOOKUP($D478,Help2!$D:$D,Help2!AF:AF)</f>
        <v>3459.6</v>
      </c>
      <c r="AJ478" s="979">
        <f>_xlfn.XLOOKUP($D478,Help2!$D:$D,Help2!AG:AG)</f>
        <v>381.91353988025998</v>
      </c>
      <c r="AK478" s="979">
        <f>_xlfn.XLOOKUP($D478,Help2!$D:$D,Help2!AH:AH)</f>
        <v>8150.4356000413627</v>
      </c>
      <c r="AL478" s="979">
        <f>_xlfn.XLOOKUP($D478,Help2!$D:$D,Help2!AI:AI)</f>
        <v>640</v>
      </c>
      <c r="AM478" s="979">
        <f>_xlfn.XLOOKUP($D478,Help2!$D:$D,Help2!AJ:AJ)</f>
        <v>0</v>
      </c>
      <c r="AN478" s="979">
        <f>_xlfn.XLOOKUP($D478,Help2!$D:$D,Help2!AK:AK)</f>
        <v>0</v>
      </c>
    </row>
    <row r="479" spans="1:40" x14ac:dyDescent="0.2">
      <c r="A479" s="1">
        <v>45403</v>
      </c>
      <c r="B479">
        <f t="shared" si="56"/>
        <v>4</v>
      </c>
      <c r="C479">
        <f t="shared" si="57"/>
        <v>2024</v>
      </c>
      <c r="D479" s="872" t="str">
        <f t="shared" si="54"/>
        <v>04´2024</v>
      </c>
      <c r="F479" s="2">
        <f t="shared" si="58"/>
        <v>24</v>
      </c>
      <c r="G479" s="3">
        <f t="shared" si="59"/>
        <v>3.5842293906810034E-2</v>
      </c>
      <c r="H479" s="5">
        <f t="shared" si="60"/>
        <v>1</v>
      </c>
      <c r="I479" s="979">
        <f>_xlfn.XLOOKUP($D479,Help2!$D:$D,Help2!H:H)</f>
        <v>18219</v>
      </c>
      <c r="J479" s="979">
        <f>_xlfn.XLOOKUP($D479,Help2!$D:$D,Help2!I:I)</f>
        <v>11311</v>
      </c>
      <c r="K479" s="979">
        <f>_xlfn.XLOOKUP($D479,Help2!$D:$D,Help2!J:J)</f>
        <v>3075</v>
      </c>
      <c r="L479" s="979">
        <f>_xlfn.XLOOKUP($D479,Help2!$D:$D,Help2!K:K)</f>
        <v>3026</v>
      </c>
      <c r="M479" s="979">
        <f>_xlfn.XLOOKUP($D479,Help2!$D:$D,Help2!L:L)</f>
        <v>8028.0659455312125</v>
      </c>
      <c r="N479" s="979">
        <f>_xlfn.XLOOKUP($D479,Help2!$D:$D,Help2!M:M)</f>
        <v>9782.4062150731897</v>
      </c>
      <c r="P479" s="979">
        <f>_xlfn.XLOOKUP($D479,Help2!$D:$D,Help2!F:F)</f>
        <v>669.6</v>
      </c>
      <c r="Q479" s="979">
        <f t="shared" si="55"/>
        <v>720</v>
      </c>
      <c r="R479" s="979">
        <f>_xlfn.XLOOKUP($D479,Help2!$D:$D,Help2!N:N)</f>
        <v>8028.0659455312125</v>
      </c>
      <c r="S479" s="979">
        <f>_xlfn.XLOOKUP($D479,Help2!$D:$D,Help2!O:O)</f>
        <v>7887.9400104334036</v>
      </c>
      <c r="T479" s="979">
        <f>_xlfn.XLOOKUP($D479,Help2!$D:$D,Help2!P:P)</f>
        <v>550</v>
      </c>
      <c r="U479" s="979">
        <f>_xlfn.XLOOKUP($D479,Help2!$D:$D,Help2!Q:Q)</f>
        <v>175</v>
      </c>
      <c r="V479" s="979">
        <f>_xlfn.XLOOKUP($D479,Help2!$D:$D,Help2!R:R)</f>
        <v>160</v>
      </c>
      <c r="W479" s="979">
        <f>_xlfn.XLOOKUP($D479,Help2!$D:$D,Help2!S:S)</f>
        <v>22000</v>
      </c>
      <c r="Y479" s="979">
        <f>_xlfn.XLOOKUP($D479,Help2!$D:$D,Help2!V:V)</f>
        <v>7650</v>
      </c>
      <c r="Z479" s="979">
        <f>_xlfn.XLOOKUP($D479,Help2!$D:$D,Help2!W:W)</f>
        <v>3661</v>
      </c>
      <c r="AA479" s="979">
        <f>_xlfn.XLOOKUP($D479,Help2!$D:$D,Help2!X:X)</f>
        <v>0</v>
      </c>
      <c r="AB479" s="979">
        <f>_xlfn.XLOOKUP($D479,Help2!$D:$D,Help2!Y:Y)</f>
        <v>6101</v>
      </c>
      <c r="AC479" s="979">
        <f>_xlfn.XLOOKUP($D479,Help2!$D:$D,Help2!Z:Z)</f>
        <v>807</v>
      </c>
      <c r="AD479" s="979">
        <f>_xlfn.XLOOKUP($D479,Help2!$D:$D,Help2!AA:AA)</f>
        <v>1091.919204</v>
      </c>
      <c r="AE479" s="979">
        <f>_xlfn.XLOOKUP($D479,Help2!$D:$D,Help2!AB:AB)</f>
        <v>750</v>
      </c>
      <c r="AF479" s="979">
        <f>_xlfn.XLOOKUP($D479,Help2!$D:$D,Help2!AC:AC)</f>
        <v>605</v>
      </c>
      <c r="AG479" s="979">
        <f>_xlfn.XLOOKUP($D479,Help2!$D:$D,Help2!AD:AD)</f>
        <v>340</v>
      </c>
      <c r="AH479" s="979">
        <f>_xlfn.XLOOKUP($D479,Help2!$D:$D,Help2!AE:AE)</f>
        <v>837.00000000000023</v>
      </c>
      <c r="AI479" s="979">
        <f>_xlfn.XLOOKUP($D479,Help2!$D:$D,Help2!AF:AF)</f>
        <v>3459.6</v>
      </c>
      <c r="AJ479" s="979">
        <f>_xlfn.XLOOKUP($D479,Help2!$D:$D,Help2!AG:AG)</f>
        <v>381.91353988025998</v>
      </c>
      <c r="AK479" s="979">
        <f>_xlfn.XLOOKUP($D479,Help2!$D:$D,Help2!AH:AH)</f>
        <v>8150.4356000413627</v>
      </c>
      <c r="AL479" s="979">
        <f>_xlfn.XLOOKUP($D479,Help2!$D:$D,Help2!AI:AI)</f>
        <v>640</v>
      </c>
      <c r="AM479" s="979">
        <f>_xlfn.XLOOKUP($D479,Help2!$D:$D,Help2!AJ:AJ)</f>
        <v>0</v>
      </c>
      <c r="AN479" s="979">
        <f>_xlfn.XLOOKUP($D479,Help2!$D:$D,Help2!AK:AK)</f>
        <v>0</v>
      </c>
    </row>
    <row r="480" spans="1:40" x14ac:dyDescent="0.2">
      <c r="A480" s="1">
        <v>45404</v>
      </c>
      <c r="B480">
        <f t="shared" si="56"/>
        <v>4</v>
      </c>
      <c r="C480">
        <f t="shared" si="57"/>
        <v>2024</v>
      </c>
      <c r="D480" s="872" t="str">
        <f t="shared" si="54"/>
        <v>04´2024</v>
      </c>
      <c r="E480" s="867">
        <v>2</v>
      </c>
      <c r="F480" s="2">
        <f t="shared" si="58"/>
        <v>22</v>
      </c>
      <c r="G480" s="3">
        <f t="shared" si="59"/>
        <v>3.2855436081242528E-2</v>
      </c>
      <c r="H480" s="5">
        <f t="shared" si="60"/>
        <v>0.91666666666666663</v>
      </c>
      <c r="I480" s="979">
        <f>_xlfn.XLOOKUP($D480,Help2!$D:$D,Help2!H:H)</f>
        <v>18219</v>
      </c>
      <c r="J480" s="979">
        <f>_xlfn.XLOOKUP($D480,Help2!$D:$D,Help2!I:I)</f>
        <v>11311</v>
      </c>
      <c r="K480" s="979">
        <f>_xlfn.XLOOKUP($D480,Help2!$D:$D,Help2!J:J)</f>
        <v>3075</v>
      </c>
      <c r="L480" s="979">
        <f>_xlfn.XLOOKUP($D480,Help2!$D:$D,Help2!K:K)</f>
        <v>3026</v>
      </c>
      <c r="M480" s="979">
        <f>_xlfn.XLOOKUP($D480,Help2!$D:$D,Help2!L:L)</f>
        <v>8028.0659455312125</v>
      </c>
      <c r="N480" s="979">
        <f>_xlfn.XLOOKUP($D480,Help2!$D:$D,Help2!M:M)</f>
        <v>9782.4062150731897</v>
      </c>
      <c r="P480" s="979">
        <f>_xlfn.XLOOKUP($D480,Help2!$D:$D,Help2!F:F)</f>
        <v>669.6</v>
      </c>
      <c r="Q480" s="979">
        <f t="shared" si="55"/>
        <v>720</v>
      </c>
      <c r="R480" s="979">
        <f>_xlfn.XLOOKUP($D480,Help2!$D:$D,Help2!N:N)</f>
        <v>8028.0659455312125</v>
      </c>
      <c r="S480" s="979">
        <f>_xlfn.XLOOKUP($D480,Help2!$D:$D,Help2!O:O)</f>
        <v>7887.9400104334036</v>
      </c>
      <c r="T480" s="979">
        <f>_xlfn.XLOOKUP($D480,Help2!$D:$D,Help2!P:P)</f>
        <v>550</v>
      </c>
      <c r="U480" s="979">
        <f>_xlfn.XLOOKUP($D480,Help2!$D:$D,Help2!Q:Q)</f>
        <v>175</v>
      </c>
      <c r="V480" s="979">
        <f>_xlfn.XLOOKUP($D480,Help2!$D:$D,Help2!R:R)</f>
        <v>160</v>
      </c>
      <c r="W480" s="979">
        <f>_xlfn.XLOOKUP($D480,Help2!$D:$D,Help2!S:S)</f>
        <v>22000</v>
      </c>
      <c r="Y480" s="979">
        <f>_xlfn.XLOOKUP($D480,Help2!$D:$D,Help2!V:V)</f>
        <v>7650</v>
      </c>
      <c r="Z480" s="979">
        <f>_xlfn.XLOOKUP($D480,Help2!$D:$D,Help2!W:W)</f>
        <v>3661</v>
      </c>
      <c r="AA480" s="979">
        <f>_xlfn.XLOOKUP($D480,Help2!$D:$D,Help2!X:X)</f>
        <v>0</v>
      </c>
      <c r="AB480" s="979">
        <f>_xlfn.XLOOKUP($D480,Help2!$D:$D,Help2!Y:Y)</f>
        <v>6101</v>
      </c>
      <c r="AC480" s="979">
        <f>_xlfn.XLOOKUP($D480,Help2!$D:$D,Help2!Z:Z)</f>
        <v>807</v>
      </c>
      <c r="AD480" s="979">
        <f>_xlfn.XLOOKUP($D480,Help2!$D:$D,Help2!AA:AA)</f>
        <v>1091.919204</v>
      </c>
      <c r="AE480" s="979">
        <f>_xlfn.XLOOKUP($D480,Help2!$D:$D,Help2!AB:AB)</f>
        <v>750</v>
      </c>
      <c r="AF480" s="979">
        <f>_xlfn.XLOOKUP($D480,Help2!$D:$D,Help2!AC:AC)</f>
        <v>605</v>
      </c>
      <c r="AG480" s="979">
        <f>_xlfn.XLOOKUP($D480,Help2!$D:$D,Help2!AD:AD)</f>
        <v>340</v>
      </c>
      <c r="AH480" s="979">
        <f>_xlfn.XLOOKUP($D480,Help2!$D:$D,Help2!AE:AE)</f>
        <v>837.00000000000023</v>
      </c>
      <c r="AI480" s="979">
        <f>_xlfn.XLOOKUP($D480,Help2!$D:$D,Help2!AF:AF)</f>
        <v>3459.6</v>
      </c>
      <c r="AJ480" s="979">
        <f>_xlfn.XLOOKUP($D480,Help2!$D:$D,Help2!AG:AG)</f>
        <v>381.91353988025998</v>
      </c>
      <c r="AK480" s="979">
        <f>_xlfn.XLOOKUP($D480,Help2!$D:$D,Help2!AH:AH)</f>
        <v>8150.4356000413627</v>
      </c>
      <c r="AL480" s="979">
        <f>_xlfn.XLOOKUP($D480,Help2!$D:$D,Help2!AI:AI)</f>
        <v>640</v>
      </c>
      <c r="AM480" s="979">
        <f>_xlfn.XLOOKUP($D480,Help2!$D:$D,Help2!AJ:AJ)</f>
        <v>0</v>
      </c>
      <c r="AN480" s="979">
        <f>_xlfn.XLOOKUP($D480,Help2!$D:$D,Help2!AK:AK)</f>
        <v>0</v>
      </c>
    </row>
    <row r="481" spans="1:40" x14ac:dyDescent="0.2">
      <c r="A481" s="1">
        <v>45405</v>
      </c>
      <c r="B481">
        <f t="shared" si="56"/>
        <v>4</v>
      </c>
      <c r="C481">
        <f t="shared" si="57"/>
        <v>2024</v>
      </c>
      <c r="D481" s="872" t="str">
        <f t="shared" si="54"/>
        <v>04´2024</v>
      </c>
      <c r="E481" s="867">
        <v>24</v>
      </c>
      <c r="F481" s="2">
        <f t="shared" si="58"/>
        <v>0</v>
      </c>
      <c r="G481" s="3">
        <f t="shared" si="59"/>
        <v>0</v>
      </c>
      <c r="H481" s="5">
        <f t="shared" si="60"/>
        <v>0</v>
      </c>
      <c r="I481" s="979">
        <f>_xlfn.XLOOKUP($D481,Help2!$D:$D,Help2!H:H)</f>
        <v>18219</v>
      </c>
      <c r="J481" s="979">
        <f>_xlfn.XLOOKUP($D481,Help2!$D:$D,Help2!I:I)</f>
        <v>11311</v>
      </c>
      <c r="K481" s="979">
        <f>_xlfn.XLOOKUP($D481,Help2!$D:$D,Help2!J:J)</f>
        <v>3075</v>
      </c>
      <c r="L481" s="979">
        <f>_xlfn.XLOOKUP($D481,Help2!$D:$D,Help2!K:K)</f>
        <v>3026</v>
      </c>
      <c r="M481" s="979">
        <f>_xlfn.XLOOKUP($D481,Help2!$D:$D,Help2!L:L)</f>
        <v>8028.0659455312125</v>
      </c>
      <c r="N481" s="979">
        <f>_xlfn.XLOOKUP($D481,Help2!$D:$D,Help2!M:M)</f>
        <v>9782.4062150731897</v>
      </c>
      <c r="P481" s="979">
        <f>_xlfn.XLOOKUP($D481,Help2!$D:$D,Help2!F:F)</f>
        <v>669.6</v>
      </c>
      <c r="Q481" s="979">
        <f t="shared" si="55"/>
        <v>720</v>
      </c>
      <c r="R481" s="979">
        <f>_xlfn.XLOOKUP($D481,Help2!$D:$D,Help2!N:N)</f>
        <v>8028.0659455312125</v>
      </c>
      <c r="S481" s="979">
        <f>_xlfn.XLOOKUP($D481,Help2!$D:$D,Help2!O:O)</f>
        <v>7887.9400104334036</v>
      </c>
      <c r="T481" s="979">
        <f>_xlfn.XLOOKUP($D481,Help2!$D:$D,Help2!P:P)</f>
        <v>550</v>
      </c>
      <c r="U481" s="979">
        <f>_xlfn.XLOOKUP($D481,Help2!$D:$D,Help2!Q:Q)</f>
        <v>175</v>
      </c>
      <c r="V481" s="979">
        <f>_xlfn.XLOOKUP($D481,Help2!$D:$D,Help2!R:R)</f>
        <v>160</v>
      </c>
      <c r="W481" s="979">
        <f>_xlfn.XLOOKUP($D481,Help2!$D:$D,Help2!S:S)</f>
        <v>22000</v>
      </c>
      <c r="Y481" s="979">
        <f>_xlfn.XLOOKUP($D481,Help2!$D:$D,Help2!V:V)</f>
        <v>7650</v>
      </c>
      <c r="Z481" s="979">
        <f>_xlfn.XLOOKUP($D481,Help2!$D:$D,Help2!W:W)</f>
        <v>3661</v>
      </c>
      <c r="AA481" s="979">
        <f>_xlfn.XLOOKUP($D481,Help2!$D:$D,Help2!X:X)</f>
        <v>0</v>
      </c>
      <c r="AB481" s="979">
        <f>_xlfn.XLOOKUP($D481,Help2!$D:$D,Help2!Y:Y)</f>
        <v>6101</v>
      </c>
      <c r="AC481" s="979">
        <f>_xlfn.XLOOKUP($D481,Help2!$D:$D,Help2!Z:Z)</f>
        <v>807</v>
      </c>
      <c r="AD481" s="979">
        <f>_xlfn.XLOOKUP($D481,Help2!$D:$D,Help2!AA:AA)</f>
        <v>1091.919204</v>
      </c>
      <c r="AE481" s="979">
        <f>_xlfn.XLOOKUP($D481,Help2!$D:$D,Help2!AB:AB)</f>
        <v>750</v>
      </c>
      <c r="AF481" s="979">
        <f>_xlfn.XLOOKUP($D481,Help2!$D:$D,Help2!AC:AC)</f>
        <v>605</v>
      </c>
      <c r="AG481" s="979">
        <f>_xlfn.XLOOKUP($D481,Help2!$D:$D,Help2!AD:AD)</f>
        <v>340</v>
      </c>
      <c r="AH481" s="979">
        <f>_xlfn.XLOOKUP($D481,Help2!$D:$D,Help2!AE:AE)</f>
        <v>837.00000000000023</v>
      </c>
      <c r="AI481" s="979">
        <f>_xlfn.XLOOKUP($D481,Help2!$D:$D,Help2!AF:AF)</f>
        <v>3459.6</v>
      </c>
      <c r="AJ481" s="979">
        <f>_xlfn.XLOOKUP($D481,Help2!$D:$D,Help2!AG:AG)</f>
        <v>381.91353988025998</v>
      </c>
      <c r="AK481" s="979">
        <f>_xlfn.XLOOKUP($D481,Help2!$D:$D,Help2!AH:AH)</f>
        <v>8150.4356000413627</v>
      </c>
      <c r="AL481" s="979">
        <f>_xlfn.XLOOKUP($D481,Help2!$D:$D,Help2!AI:AI)</f>
        <v>640</v>
      </c>
      <c r="AM481" s="979">
        <f>_xlfn.XLOOKUP($D481,Help2!$D:$D,Help2!AJ:AJ)</f>
        <v>0</v>
      </c>
      <c r="AN481" s="979">
        <f>_xlfn.XLOOKUP($D481,Help2!$D:$D,Help2!AK:AK)</f>
        <v>0</v>
      </c>
    </row>
    <row r="482" spans="1:40" x14ac:dyDescent="0.2">
      <c r="A482" s="1">
        <v>45406</v>
      </c>
      <c r="B482">
        <f t="shared" si="56"/>
        <v>4</v>
      </c>
      <c r="C482">
        <f t="shared" si="57"/>
        <v>2024</v>
      </c>
      <c r="D482" s="872" t="str">
        <f t="shared" si="54"/>
        <v>04´2024</v>
      </c>
      <c r="E482" s="867">
        <v>12.4</v>
      </c>
      <c r="F482" s="2">
        <f t="shared" si="58"/>
        <v>11.6</v>
      </c>
      <c r="G482" s="3">
        <f t="shared" si="59"/>
        <v>1.7323775388291517E-2</v>
      </c>
      <c r="H482" s="5">
        <f t="shared" si="60"/>
        <v>0.48333333333333334</v>
      </c>
      <c r="I482" s="979">
        <f>_xlfn.XLOOKUP($D482,Help2!$D:$D,Help2!H:H)</f>
        <v>18219</v>
      </c>
      <c r="J482" s="979">
        <f>_xlfn.XLOOKUP($D482,Help2!$D:$D,Help2!I:I)</f>
        <v>11311</v>
      </c>
      <c r="K482" s="979">
        <f>_xlfn.XLOOKUP($D482,Help2!$D:$D,Help2!J:J)</f>
        <v>3075</v>
      </c>
      <c r="L482" s="979">
        <f>_xlfn.XLOOKUP($D482,Help2!$D:$D,Help2!K:K)</f>
        <v>3026</v>
      </c>
      <c r="M482" s="979">
        <f>_xlfn.XLOOKUP($D482,Help2!$D:$D,Help2!L:L)</f>
        <v>8028.0659455312125</v>
      </c>
      <c r="N482" s="979">
        <f>_xlfn.XLOOKUP($D482,Help2!$D:$D,Help2!M:M)</f>
        <v>9782.4062150731897</v>
      </c>
      <c r="P482" s="979">
        <f>_xlfn.XLOOKUP($D482,Help2!$D:$D,Help2!F:F)</f>
        <v>669.6</v>
      </c>
      <c r="Q482" s="979">
        <f t="shared" si="55"/>
        <v>720</v>
      </c>
      <c r="R482" s="979">
        <f>_xlfn.XLOOKUP($D482,Help2!$D:$D,Help2!N:N)</f>
        <v>8028.0659455312125</v>
      </c>
      <c r="S482" s="979">
        <f>_xlfn.XLOOKUP($D482,Help2!$D:$D,Help2!O:O)</f>
        <v>7887.9400104334036</v>
      </c>
      <c r="T482" s="979">
        <f>_xlfn.XLOOKUP($D482,Help2!$D:$D,Help2!P:P)</f>
        <v>550</v>
      </c>
      <c r="U482" s="979">
        <f>_xlfn.XLOOKUP($D482,Help2!$D:$D,Help2!Q:Q)</f>
        <v>175</v>
      </c>
      <c r="V482" s="979">
        <f>_xlfn.XLOOKUP($D482,Help2!$D:$D,Help2!R:R)</f>
        <v>160</v>
      </c>
      <c r="W482" s="979">
        <f>_xlfn.XLOOKUP($D482,Help2!$D:$D,Help2!S:S)</f>
        <v>22000</v>
      </c>
      <c r="Y482" s="979">
        <f>_xlfn.XLOOKUP($D482,Help2!$D:$D,Help2!V:V)</f>
        <v>7650</v>
      </c>
      <c r="Z482" s="979">
        <f>_xlfn.XLOOKUP($D482,Help2!$D:$D,Help2!W:W)</f>
        <v>3661</v>
      </c>
      <c r="AA482" s="979">
        <f>_xlfn.XLOOKUP($D482,Help2!$D:$D,Help2!X:X)</f>
        <v>0</v>
      </c>
      <c r="AB482" s="979">
        <f>_xlfn.XLOOKUP($D482,Help2!$D:$D,Help2!Y:Y)</f>
        <v>6101</v>
      </c>
      <c r="AC482" s="979">
        <f>_xlfn.XLOOKUP($D482,Help2!$D:$D,Help2!Z:Z)</f>
        <v>807</v>
      </c>
      <c r="AD482" s="979">
        <f>_xlfn.XLOOKUP($D482,Help2!$D:$D,Help2!AA:AA)</f>
        <v>1091.919204</v>
      </c>
      <c r="AE482" s="979">
        <f>_xlfn.XLOOKUP($D482,Help2!$D:$D,Help2!AB:AB)</f>
        <v>750</v>
      </c>
      <c r="AF482" s="979">
        <f>_xlfn.XLOOKUP($D482,Help2!$D:$D,Help2!AC:AC)</f>
        <v>605</v>
      </c>
      <c r="AG482" s="979">
        <f>_xlfn.XLOOKUP($D482,Help2!$D:$D,Help2!AD:AD)</f>
        <v>340</v>
      </c>
      <c r="AH482" s="979">
        <f>_xlfn.XLOOKUP($D482,Help2!$D:$D,Help2!AE:AE)</f>
        <v>837.00000000000023</v>
      </c>
      <c r="AI482" s="979">
        <f>_xlfn.XLOOKUP($D482,Help2!$D:$D,Help2!AF:AF)</f>
        <v>3459.6</v>
      </c>
      <c r="AJ482" s="979">
        <f>_xlfn.XLOOKUP($D482,Help2!$D:$D,Help2!AG:AG)</f>
        <v>381.91353988025998</v>
      </c>
      <c r="AK482" s="979">
        <f>_xlfn.XLOOKUP($D482,Help2!$D:$D,Help2!AH:AH)</f>
        <v>8150.4356000413627</v>
      </c>
      <c r="AL482" s="979">
        <f>_xlfn.XLOOKUP($D482,Help2!$D:$D,Help2!AI:AI)</f>
        <v>640</v>
      </c>
      <c r="AM482" s="979">
        <f>_xlfn.XLOOKUP($D482,Help2!$D:$D,Help2!AJ:AJ)</f>
        <v>0</v>
      </c>
      <c r="AN482" s="979">
        <f>_xlfn.XLOOKUP($D482,Help2!$D:$D,Help2!AK:AK)</f>
        <v>0</v>
      </c>
    </row>
    <row r="483" spans="1:40" x14ac:dyDescent="0.2">
      <c r="A483" s="1">
        <v>45407</v>
      </c>
      <c r="B483">
        <f t="shared" si="56"/>
        <v>4</v>
      </c>
      <c r="C483">
        <f t="shared" si="57"/>
        <v>2024</v>
      </c>
      <c r="D483" s="872" t="str">
        <f t="shared" si="54"/>
        <v>04´2024</v>
      </c>
      <c r="F483" s="2">
        <f t="shared" si="58"/>
        <v>24</v>
      </c>
      <c r="G483" s="3">
        <f t="shared" si="59"/>
        <v>3.5842293906810034E-2</v>
      </c>
      <c r="H483" s="5">
        <f t="shared" si="60"/>
        <v>1</v>
      </c>
      <c r="I483" s="979">
        <f>_xlfn.XLOOKUP($D483,Help2!$D:$D,Help2!H:H)</f>
        <v>18219</v>
      </c>
      <c r="J483" s="979">
        <f>_xlfn.XLOOKUP($D483,Help2!$D:$D,Help2!I:I)</f>
        <v>11311</v>
      </c>
      <c r="K483" s="979">
        <f>_xlfn.XLOOKUP($D483,Help2!$D:$D,Help2!J:J)</f>
        <v>3075</v>
      </c>
      <c r="L483" s="979">
        <f>_xlfn.XLOOKUP($D483,Help2!$D:$D,Help2!K:K)</f>
        <v>3026</v>
      </c>
      <c r="M483" s="979">
        <f>_xlfn.XLOOKUP($D483,Help2!$D:$D,Help2!L:L)</f>
        <v>8028.0659455312125</v>
      </c>
      <c r="N483" s="979">
        <f>_xlfn.XLOOKUP($D483,Help2!$D:$D,Help2!M:M)</f>
        <v>9782.4062150731897</v>
      </c>
      <c r="P483" s="979">
        <f>_xlfn.XLOOKUP($D483,Help2!$D:$D,Help2!F:F)</f>
        <v>669.6</v>
      </c>
      <c r="Q483" s="979">
        <f t="shared" si="55"/>
        <v>720</v>
      </c>
      <c r="R483" s="979">
        <f>_xlfn.XLOOKUP($D483,Help2!$D:$D,Help2!N:N)</f>
        <v>8028.0659455312125</v>
      </c>
      <c r="S483" s="979">
        <f>_xlfn.XLOOKUP($D483,Help2!$D:$D,Help2!O:O)</f>
        <v>7887.9400104334036</v>
      </c>
      <c r="T483" s="979">
        <f>_xlfn.XLOOKUP($D483,Help2!$D:$D,Help2!P:P)</f>
        <v>550</v>
      </c>
      <c r="U483" s="979">
        <f>_xlfn.XLOOKUP($D483,Help2!$D:$D,Help2!Q:Q)</f>
        <v>175</v>
      </c>
      <c r="V483" s="979">
        <f>_xlfn.XLOOKUP($D483,Help2!$D:$D,Help2!R:R)</f>
        <v>160</v>
      </c>
      <c r="W483" s="979">
        <f>_xlfn.XLOOKUP($D483,Help2!$D:$D,Help2!S:S)</f>
        <v>22000</v>
      </c>
      <c r="Y483" s="979">
        <f>_xlfn.XLOOKUP($D483,Help2!$D:$D,Help2!V:V)</f>
        <v>7650</v>
      </c>
      <c r="Z483" s="979">
        <f>_xlfn.XLOOKUP($D483,Help2!$D:$D,Help2!W:W)</f>
        <v>3661</v>
      </c>
      <c r="AA483" s="979">
        <f>_xlfn.XLOOKUP($D483,Help2!$D:$D,Help2!X:X)</f>
        <v>0</v>
      </c>
      <c r="AB483" s="979">
        <f>_xlfn.XLOOKUP($D483,Help2!$D:$D,Help2!Y:Y)</f>
        <v>6101</v>
      </c>
      <c r="AC483" s="979">
        <f>_xlfn.XLOOKUP($D483,Help2!$D:$D,Help2!Z:Z)</f>
        <v>807</v>
      </c>
      <c r="AD483" s="979">
        <f>_xlfn.XLOOKUP($D483,Help2!$D:$D,Help2!AA:AA)</f>
        <v>1091.919204</v>
      </c>
      <c r="AE483" s="979">
        <f>_xlfn.XLOOKUP($D483,Help2!$D:$D,Help2!AB:AB)</f>
        <v>750</v>
      </c>
      <c r="AF483" s="979">
        <f>_xlfn.XLOOKUP($D483,Help2!$D:$D,Help2!AC:AC)</f>
        <v>605</v>
      </c>
      <c r="AG483" s="979">
        <f>_xlfn.XLOOKUP($D483,Help2!$D:$D,Help2!AD:AD)</f>
        <v>340</v>
      </c>
      <c r="AH483" s="979">
        <f>_xlfn.XLOOKUP($D483,Help2!$D:$D,Help2!AE:AE)</f>
        <v>837.00000000000023</v>
      </c>
      <c r="AI483" s="979">
        <f>_xlfn.XLOOKUP($D483,Help2!$D:$D,Help2!AF:AF)</f>
        <v>3459.6</v>
      </c>
      <c r="AJ483" s="979">
        <f>_xlfn.XLOOKUP($D483,Help2!$D:$D,Help2!AG:AG)</f>
        <v>381.91353988025998</v>
      </c>
      <c r="AK483" s="979">
        <f>_xlfn.XLOOKUP($D483,Help2!$D:$D,Help2!AH:AH)</f>
        <v>8150.4356000413627</v>
      </c>
      <c r="AL483" s="979">
        <f>_xlfn.XLOOKUP($D483,Help2!$D:$D,Help2!AI:AI)</f>
        <v>640</v>
      </c>
      <c r="AM483" s="979">
        <f>_xlfn.XLOOKUP($D483,Help2!$D:$D,Help2!AJ:AJ)</f>
        <v>0</v>
      </c>
      <c r="AN483" s="979">
        <f>_xlfn.XLOOKUP($D483,Help2!$D:$D,Help2!AK:AK)</f>
        <v>0</v>
      </c>
    </row>
    <row r="484" spans="1:40" x14ac:dyDescent="0.2">
      <c r="A484" s="1">
        <v>45408</v>
      </c>
      <c r="B484">
        <f t="shared" si="56"/>
        <v>4</v>
      </c>
      <c r="C484">
        <f t="shared" si="57"/>
        <v>2024</v>
      </c>
      <c r="D484" s="872" t="str">
        <f t="shared" si="54"/>
        <v>04´2024</v>
      </c>
      <c r="F484" s="2">
        <f t="shared" si="58"/>
        <v>24</v>
      </c>
      <c r="G484" s="3">
        <f t="shared" si="59"/>
        <v>3.5842293906810034E-2</v>
      </c>
      <c r="H484" s="5">
        <f t="shared" si="60"/>
        <v>1</v>
      </c>
      <c r="I484" s="979">
        <f>_xlfn.XLOOKUP($D484,Help2!$D:$D,Help2!H:H)</f>
        <v>18219</v>
      </c>
      <c r="J484" s="979">
        <f>_xlfn.XLOOKUP($D484,Help2!$D:$D,Help2!I:I)</f>
        <v>11311</v>
      </c>
      <c r="K484" s="979">
        <f>_xlfn.XLOOKUP($D484,Help2!$D:$D,Help2!J:J)</f>
        <v>3075</v>
      </c>
      <c r="L484" s="979">
        <f>_xlfn.XLOOKUP($D484,Help2!$D:$D,Help2!K:K)</f>
        <v>3026</v>
      </c>
      <c r="M484" s="979">
        <f>_xlfn.XLOOKUP($D484,Help2!$D:$D,Help2!L:L)</f>
        <v>8028.0659455312125</v>
      </c>
      <c r="N484" s="979">
        <f>_xlfn.XLOOKUP($D484,Help2!$D:$D,Help2!M:M)</f>
        <v>9782.4062150731897</v>
      </c>
      <c r="P484" s="979">
        <f>_xlfn.XLOOKUP($D484,Help2!$D:$D,Help2!F:F)</f>
        <v>669.6</v>
      </c>
      <c r="Q484" s="979">
        <f t="shared" si="55"/>
        <v>720</v>
      </c>
      <c r="R484" s="979">
        <f>_xlfn.XLOOKUP($D484,Help2!$D:$D,Help2!N:N)</f>
        <v>8028.0659455312125</v>
      </c>
      <c r="S484" s="979">
        <f>_xlfn.XLOOKUP($D484,Help2!$D:$D,Help2!O:O)</f>
        <v>7887.9400104334036</v>
      </c>
      <c r="T484" s="979">
        <f>_xlfn.XLOOKUP($D484,Help2!$D:$D,Help2!P:P)</f>
        <v>550</v>
      </c>
      <c r="U484" s="979">
        <f>_xlfn.XLOOKUP($D484,Help2!$D:$D,Help2!Q:Q)</f>
        <v>175</v>
      </c>
      <c r="V484" s="979">
        <f>_xlfn.XLOOKUP($D484,Help2!$D:$D,Help2!R:R)</f>
        <v>160</v>
      </c>
      <c r="W484" s="979">
        <f>_xlfn.XLOOKUP($D484,Help2!$D:$D,Help2!S:S)</f>
        <v>22000</v>
      </c>
      <c r="Y484" s="979">
        <f>_xlfn.XLOOKUP($D484,Help2!$D:$D,Help2!V:V)</f>
        <v>7650</v>
      </c>
      <c r="Z484" s="979">
        <f>_xlfn.XLOOKUP($D484,Help2!$D:$D,Help2!W:W)</f>
        <v>3661</v>
      </c>
      <c r="AA484" s="979">
        <f>_xlfn.XLOOKUP($D484,Help2!$D:$D,Help2!X:X)</f>
        <v>0</v>
      </c>
      <c r="AB484" s="979">
        <f>_xlfn.XLOOKUP($D484,Help2!$D:$D,Help2!Y:Y)</f>
        <v>6101</v>
      </c>
      <c r="AC484" s="979">
        <f>_xlfn.XLOOKUP($D484,Help2!$D:$D,Help2!Z:Z)</f>
        <v>807</v>
      </c>
      <c r="AD484" s="979">
        <f>_xlfn.XLOOKUP($D484,Help2!$D:$D,Help2!AA:AA)</f>
        <v>1091.919204</v>
      </c>
      <c r="AE484" s="979">
        <f>_xlfn.XLOOKUP($D484,Help2!$D:$D,Help2!AB:AB)</f>
        <v>750</v>
      </c>
      <c r="AF484" s="979">
        <f>_xlfn.XLOOKUP($D484,Help2!$D:$D,Help2!AC:AC)</f>
        <v>605</v>
      </c>
      <c r="AG484" s="979">
        <f>_xlfn.XLOOKUP($D484,Help2!$D:$D,Help2!AD:AD)</f>
        <v>340</v>
      </c>
      <c r="AH484" s="979">
        <f>_xlfn.XLOOKUP($D484,Help2!$D:$D,Help2!AE:AE)</f>
        <v>837.00000000000023</v>
      </c>
      <c r="AI484" s="979">
        <f>_xlfn.XLOOKUP($D484,Help2!$D:$D,Help2!AF:AF)</f>
        <v>3459.6</v>
      </c>
      <c r="AJ484" s="979">
        <f>_xlfn.XLOOKUP($D484,Help2!$D:$D,Help2!AG:AG)</f>
        <v>381.91353988025998</v>
      </c>
      <c r="AK484" s="979">
        <f>_xlfn.XLOOKUP($D484,Help2!$D:$D,Help2!AH:AH)</f>
        <v>8150.4356000413627</v>
      </c>
      <c r="AL484" s="979">
        <f>_xlfn.XLOOKUP($D484,Help2!$D:$D,Help2!AI:AI)</f>
        <v>640</v>
      </c>
      <c r="AM484" s="979">
        <f>_xlfn.XLOOKUP($D484,Help2!$D:$D,Help2!AJ:AJ)</f>
        <v>0</v>
      </c>
      <c r="AN484" s="979">
        <f>_xlfn.XLOOKUP($D484,Help2!$D:$D,Help2!AK:AK)</f>
        <v>0</v>
      </c>
    </row>
    <row r="485" spans="1:40" x14ac:dyDescent="0.2">
      <c r="A485" s="1">
        <v>45409</v>
      </c>
      <c r="B485">
        <f t="shared" si="56"/>
        <v>4</v>
      </c>
      <c r="C485">
        <f t="shared" si="57"/>
        <v>2024</v>
      </c>
      <c r="D485" s="872" t="str">
        <f t="shared" si="54"/>
        <v>04´2024</v>
      </c>
      <c r="F485" s="2">
        <f t="shared" si="58"/>
        <v>24</v>
      </c>
      <c r="G485" s="3">
        <f t="shared" si="59"/>
        <v>3.5842293906810034E-2</v>
      </c>
      <c r="H485" s="5">
        <f t="shared" si="60"/>
        <v>1</v>
      </c>
      <c r="I485" s="979">
        <f>_xlfn.XLOOKUP($D485,Help2!$D:$D,Help2!H:H)</f>
        <v>18219</v>
      </c>
      <c r="J485" s="979">
        <f>_xlfn.XLOOKUP($D485,Help2!$D:$D,Help2!I:I)</f>
        <v>11311</v>
      </c>
      <c r="K485" s="979">
        <f>_xlfn.XLOOKUP($D485,Help2!$D:$D,Help2!J:J)</f>
        <v>3075</v>
      </c>
      <c r="L485" s="979">
        <f>_xlfn.XLOOKUP($D485,Help2!$D:$D,Help2!K:K)</f>
        <v>3026</v>
      </c>
      <c r="M485" s="979">
        <f>_xlfn.XLOOKUP($D485,Help2!$D:$D,Help2!L:L)</f>
        <v>8028.0659455312125</v>
      </c>
      <c r="N485" s="979">
        <f>_xlfn.XLOOKUP($D485,Help2!$D:$D,Help2!M:M)</f>
        <v>9782.4062150731897</v>
      </c>
      <c r="P485" s="979">
        <f>_xlfn.XLOOKUP($D485,Help2!$D:$D,Help2!F:F)</f>
        <v>669.6</v>
      </c>
      <c r="Q485" s="979">
        <f t="shared" si="55"/>
        <v>720</v>
      </c>
      <c r="R485" s="979">
        <f>_xlfn.XLOOKUP($D485,Help2!$D:$D,Help2!N:N)</f>
        <v>8028.0659455312125</v>
      </c>
      <c r="S485" s="979">
        <f>_xlfn.XLOOKUP($D485,Help2!$D:$D,Help2!O:O)</f>
        <v>7887.9400104334036</v>
      </c>
      <c r="T485" s="979">
        <f>_xlfn.XLOOKUP($D485,Help2!$D:$D,Help2!P:P)</f>
        <v>550</v>
      </c>
      <c r="U485" s="979">
        <f>_xlfn.XLOOKUP($D485,Help2!$D:$D,Help2!Q:Q)</f>
        <v>175</v>
      </c>
      <c r="V485" s="979">
        <f>_xlfn.XLOOKUP($D485,Help2!$D:$D,Help2!R:R)</f>
        <v>160</v>
      </c>
      <c r="W485" s="979">
        <f>_xlfn.XLOOKUP($D485,Help2!$D:$D,Help2!S:S)</f>
        <v>22000</v>
      </c>
      <c r="Y485" s="979">
        <f>_xlfn.XLOOKUP($D485,Help2!$D:$D,Help2!V:V)</f>
        <v>7650</v>
      </c>
      <c r="Z485" s="979">
        <f>_xlfn.XLOOKUP($D485,Help2!$D:$D,Help2!W:W)</f>
        <v>3661</v>
      </c>
      <c r="AA485" s="979">
        <f>_xlfn.XLOOKUP($D485,Help2!$D:$D,Help2!X:X)</f>
        <v>0</v>
      </c>
      <c r="AB485" s="979">
        <f>_xlfn.XLOOKUP($D485,Help2!$D:$D,Help2!Y:Y)</f>
        <v>6101</v>
      </c>
      <c r="AC485" s="979">
        <f>_xlfn.XLOOKUP($D485,Help2!$D:$D,Help2!Z:Z)</f>
        <v>807</v>
      </c>
      <c r="AD485" s="979">
        <f>_xlfn.XLOOKUP($D485,Help2!$D:$D,Help2!AA:AA)</f>
        <v>1091.919204</v>
      </c>
      <c r="AE485" s="979">
        <f>_xlfn.XLOOKUP($D485,Help2!$D:$D,Help2!AB:AB)</f>
        <v>750</v>
      </c>
      <c r="AF485" s="979">
        <f>_xlfn.XLOOKUP($D485,Help2!$D:$D,Help2!AC:AC)</f>
        <v>605</v>
      </c>
      <c r="AG485" s="979">
        <f>_xlfn.XLOOKUP($D485,Help2!$D:$D,Help2!AD:AD)</f>
        <v>340</v>
      </c>
      <c r="AH485" s="979">
        <f>_xlfn.XLOOKUP($D485,Help2!$D:$D,Help2!AE:AE)</f>
        <v>837.00000000000023</v>
      </c>
      <c r="AI485" s="979">
        <f>_xlfn.XLOOKUP($D485,Help2!$D:$D,Help2!AF:AF)</f>
        <v>3459.6</v>
      </c>
      <c r="AJ485" s="979">
        <f>_xlfn.XLOOKUP($D485,Help2!$D:$D,Help2!AG:AG)</f>
        <v>381.91353988025998</v>
      </c>
      <c r="AK485" s="979">
        <f>_xlfn.XLOOKUP($D485,Help2!$D:$D,Help2!AH:AH)</f>
        <v>8150.4356000413627</v>
      </c>
      <c r="AL485" s="979">
        <f>_xlfn.XLOOKUP($D485,Help2!$D:$D,Help2!AI:AI)</f>
        <v>640</v>
      </c>
      <c r="AM485" s="979">
        <f>_xlfn.XLOOKUP($D485,Help2!$D:$D,Help2!AJ:AJ)</f>
        <v>0</v>
      </c>
      <c r="AN485" s="979">
        <f>_xlfn.XLOOKUP($D485,Help2!$D:$D,Help2!AK:AK)</f>
        <v>0</v>
      </c>
    </row>
    <row r="486" spans="1:40" x14ac:dyDescent="0.2">
      <c r="A486" s="1">
        <v>45410</v>
      </c>
      <c r="B486">
        <f t="shared" si="56"/>
        <v>4</v>
      </c>
      <c r="C486">
        <f t="shared" si="57"/>
        <v>2024</v>
      </c>
      <c r="D486" s="872" t="str">
        <f t="shared" si="54"/>
        <v>04´2024</v>
      </c>
      <c r="F486" s="2">
        <f t="shared" si="58"/>
        <v>24</v>
      </c>
      <c r="G486" s="3">
        <f t="shared" si="59"/>
        <v>3.5842293906810034E-2</v>
      </c>
      <c r="H486" s="5">
        <f t="shared" si="60"/>
        <v>1</v>
      </c>
      <c r="I486" s="979">
        <f>_xlfn.XLOOKUP($D486,Help2!$D:$D,Help2!H:H)</f>
        <v>18219</v>
      </c>
      <c r="J486" s="979">
        <f>_xlfn.XLOOKUP($D486,Help2!$D:$D,Help2!I:I)</f>
        <v>11311</v>
      </c>
      <c r="K486" s="979">
        <f>_xlfn.XLOOKUP($D486,Help2!$D:$D,Help2!J:J)</f>
        <v>3075</v>
      </c>
      <c r="L486" s="979">
        <f>_xlfn.XLOOKUP($D486,Help2!$D:$D,Help2!K:K)</f>
        <v>3026</v>
      </c>
      <c r="M486" s="979">
        <f>_xlfn.XLOOKUP($D486,Help2!$D:$D,Help2!L:L)</f>
        <v>8028.0659455312125</v>
      </c>
      <c r="N486" s="979">
        <f>_xlfn.XLOOKUP($D486,Help2!$D:$D,Help2!M:M)</f>
        <v>9782.4062150731897</v>
      </c>
      <c r="P486" s="979">
        <f>_xlfn.XLOOKUP($D486,Help2!$D:$D,Help2!F:F)</f>
        <v>669.6</v>
      </c>
      <c r="Q486" s="979">
        <f t="shared" si="55"/>
        <v>720</v>
      </c>
      <c r="R486" s="979">
        <f>_xlfn.XLOOKUP($D486,Help2!$D:$D,Help2!N:N)</f>
        <v>8028.0659455312125</v>
      </c>
      <c r="S486" s="979">
        <f>_xlfn.XLOOKUP($D486,Help2!$D:$D,Help2!O:O)</f>
        <v>7887.9400104334036</v>
      </c>
      <c r="T486" s="979">
        <f>_xlfn.XLOOKUP($D486,Help2!$D:$D,Help2!P:P)</f>
        <v>550</v>
      </c>
      <c r="U486" s="979">
        <f>_xlfn.XLOOKUP($D486,Help2!$D:$D,Help2!Q:Q)</f>
        <v>175</v>
      </c>
      <c r="V486" s="979">
        <f>_xlfn.XLOOKUP($D486,Help2!$D:$D,Help2!R:R)</f>
        <v>160</v>
      </c>
      <c r="W486" s="979">
        <f>_xlfn.XLOOKUP($D486,Help2!$D:$D,Help2!S:S)</f>
        <v>22000</v>
      </c>
      <c r="Y486" s="979">
        <f>_xlfn.XLOOKUP($D486,Help2!$D:$D,Help2!V:V)</f>
        <v>7650</v>
      </c>
      <c r="Z486" s="979">
        <f>_xlfn.XLOOKUP($D486,Help2!$D:$D,Help2!W:W)</f>
        <v>3661</v>
      </c>
      <c r="AA486" s="979">
        <f>_xlfn.XLOOKUP($D486,Help2!$D:$D,Help2!X:X)</f>
        <v>0</v>
      </c>
      <c r="AB486" s="979">
        <f>_xlfn.XLOOKUP($D486,Help2!$D:$D,Help2!Y:Y)</f>
        <v>6101</v>
      </c>
      <c r="AC486" s="979">
        <f>_xlfn.XLOOKUP($D486,Help2!$D:$D,Help2!Z:Z)</f>
        <v>807</v>
      </c>
      <c r="AD486" s="979">
        <f>_xlfn.XLOOKUP($D486,Help2!$D:$D,Help2!AA:AA)</f>
        <v>1091.919204</v>
      </c>
      <c r="AE486" s="979">
        <f>_xlfn.XLOOKUP($D486,Help2!$D:$D,Help2!AB:AB)</f>
        <v>750</v>
      </c>
      <c r="AF486" s="979">
        <f>_xlfn.XLOOKUP($D486,Help2!$D:$D,Help2!AC:AC)</f>
        <v>605</v>
      </c>
      <c r="AG486" s="979">
        <f>_xlfn.XLOOKUP($D486,Help2!$D:$D,Help2!AD:AD)</f>
        <v>340</v>
      </c>
      <c r="AH486" s="979">
        <f>_xlfn.XLOOKUP($D486,Help2!$D:$D,Help2!AE:AE)</f>
        <v>837.00000000000023</v>
      </c>
      <c r="AI486" s="979">
        <f>_xlfn.XLOOKUP($D486,Help2!$D:$D,Help2!AF:AF)</f>
        <v>3459.6</v>
      </c>
      <c r="AJ486" s="979">
        <f>_xlfn.XLOOKUP($D486,Help2!$D:$D,Help2!AG:AG)</f>
        <v>381.91353988025998</v>
      </c>
      <c r="AK486" s="979">
        <f>_xlfn.XLOOKUP($D486,Help2!$D:$D,Help2!AH:AH)</f>
        <v>8150.4356000413627</v>
      </c>
      <c r="AL486" s="979">
        <f>_xlfn.XLOOKUP($D486,Help2!$D:$D,Help2!AI:AI)</f>
        <v>640</v>
      </c>
      <c r="AM486" s="979">
        <f>_xlfn.XLOOKUP($D486,Help2!$D:$D,Help2!AJ:AJ)</f>
        <v>0</v>
      </c>
      <c r="AN486" s="979">
        <f>_xlfn.XLOOKUP($D486,Help2!$D:$D,Help2!AK:AK)</f>
        <v>0</v>
      </c>
    </row>
    <row r="487" spans="1:40" x14ac:dyDescent="0.2">
      <c r="A487" s="1">
        <v>45411</v>
      </c>
      <c r="B487">
        <f t="shared" si="56"/>
        <v>4</v>
      </c>
      <c r="C487">
        <f t="shared" si="57"/>
        <v>2024</v>
      </c>
      <c r="D487" s="872" t="str">
        <f t="shared" si="54"/>
        <v>04´2024</v>
      </c>
      <c r="F487" s="2">
        <f t="shared" si="58"/>
        <v>24</v>
      </c>
      <c r="G487" s="3">
        <f t="shared" si="59"/>
        <v>3.5842293906810034E-2</v>
      </c>
      <c r="H487" s="5">
        <f t="shared" si="60"/>
        <v>1</v>
      </c>
      <c r="I487" s="979">
        <f>_xlfn.XLOOKUP($D487,Help2!$D:$D,Help2!H:H)</f>
        <v>18219</v>
      </c>
      <c r="J487" s="979">
        <f>_xlfn.XLOOKUP($D487,Help2!$D:$D,Help2!I:I)</f>
        <v>11311</v>
      </c>
      <c r="K487" s="979">
        <f>_xlfn.XLOOKUP($D487,Help2!$D:$D,Help2!J:J)</f>
        <v>3075</v>
      </c>
      <c r="L487" s="979">
        <f>_xlfn.XLOOKUP($D487,Help2!$D:$D,Help2!K:K)</f>
        <v>3026</v>
      </c>
      <c r="M487" s="979">
        <f>_xlfn.XLOOKUP($D487,Help2!$D:$D,Help2!L:L)</f>
        <v>8028.0659455312125</v>
      </c>
      <c r="N487" s="979">
        <f>_xlfn.XLOOKUP($D487,Help2!$D:$D,Help2!M:M)</f>
        <v>9782.4062150731897</v>
      </c>
      <c r="P487" s="979">
        <f>_xlfn.XLOOKUP($D487,Help2!$D:$D,Help2!F:F)</f>
        <v>669.6</v>
      </c>
      <c r="Q487" s="979">
        <f t="shared" si="55"/>
        <v>720</v>
      </c>
      <c r="R487" s="979">
        <f>_xlfn.XLOOKUP($D487,Help2!$D:$D,Help2!N:N)</f>
        <v>8028.0659455312125</v>
      </c>
      <c r="S487" s="979">
        <f>_xlfn.XLOOKUP($D487,Help2!$D:$D,Help2!O:O)</f>
        <v>7887.9400104334036</v>
      </c>
      <c r="T487" s="979">
        <f>_xlfn.XLOOKUP($D487,Help2!$D:$D,Help2!P:P)</f>
        <v>550</v>
      </c>
      <c r="U487" s="979">
        <f>_xlfn.XLOOKUP($D487,Help2!$D:$D,Help2!Q:Q)</f>
        <v>175</v>
      </c>
      <c r="V487" s="979">
        <f>_xlfn.XLOOKUP($D487,Help2!$D:$D,Help2!R:R)</f>
        <v>160</v>
      </c>
      <c r="W487" s="979">
        <f>_xlfn.XLOOKUP($D487,Help2!$D:$D,Help2!S:S)</f>
        <v>22000</v>
      </c>
      <c r="Y487" s="979">
        <f>_xlfn.XLOOKUP($D487,Help2!$D:$D,Help2!V:V)</f>
        <v>7650</v>
      </c>
      <c r="Z487" s="979">
        <f>_xlfn.XLOOKUP($D487,Help2!$D:$D,Help2!W:W)</f>
        <v>3661</v>
      </c>
      <c r="AA487" s="979">
        <f>_xlfn.XLOOKUP($D487,Help2!$D:$D,Help2!X:X)</f>
        <v>0</v>
      </c>
      <c r="AB487" s="979">
        <f>_xlfn.XLOOKUP($D487,Help2!$D:$D,Help2!Y:Y)</f>
        <v>6101</v>
      </c>
      <c r="AC487" s="979">
        <f>_xlfn.XLOOKUP($D487,Help2!$D:$D,Help2!Z:Z)</f>
        <v>807</v>
      </c>
      <c r="AD487" s="979">
        <f>_xlfn.XLOOKUP($D487,Help2!$D:$D,Help2!AA:AA)</f>
        <v>1091.919204</v>
      </c>
      <c r="AE487" s="979">
        <f>_xlfn.XLOOKUP($D487,Help2!$D:$D,Help2!AB:AB)</f>
        <v>750</v>
      </c>
      <c r="AF487" s="979">
        <f>_xlfn.XLOOKUP($D487,Help2!$D:$D,Help2!AC:AC)</f>
        <v>605</v>
      </c>
      <c r="AG487" s="979">
        <f>_xlfn.XLOOKUP($D487,Help2!$D:$D,Help2!AD:AD)</f>
        <v>340</v>
      </c>
      <c r="AH487" s="979">
        <f>_xlfn.XLOOKUP($D487,Help2!$D:$D,Help2!AE:AE)</f>
        <v>837.00000000000023</v>
      </c>
      <c r="AI487" s="979">
        <f>_xlfn.XLOOKUP($D487,Help2!$D:$D,Help2!AF:AF)</f>
        <v>3459.6</v>
      </c>
      <c r="AJ487" s="979">
        <f>_xlfn.XLOOKUP($D487,Help2!$D:$D,Help2!AG:AG)</f>
        <v>381.91353988025998</v>
      </c>
      <c r="AK487" s="979">
        <f>_xlfn.XLOOKUP($D487,Help2!$D:$D,Help2!AH:AH)</f>
        <v>8150.4356000413627</v>
      </c>
      <c r="AL487" s="979">
        <f>_xlfn.XLOOKUP($D487,Help2!$D:$D,Help2!AI:AI)</f>
        <v>640</v>
      </c>
      <c r="AM487" s="979">
        <f>_xlfn.XLOOKUP($D487,Help2!$D:$D,Help2!AJ:AJ)</f>
        <v>0</v>
      </c>
      <c r="AN487" s="979">
        <f>_xlfn.XLOOKUP($D487,Help2!$D:$D,Help2!AK:AK)</f>
        <v>0</v>
      </c>
    </row>
    <row r="488" spans="1:40" x14ac:dyDescent="0.2">
      <c r="A488" s="1">
        <v>45412</v>
      </c>
      <c r="B488">
        <f t="shared" si="56"/>
        <v>4</v>
      </c>
      <c r="C488">
        <f t="shared" si="57"/>
        <v>2024</v>
      </c>
      <c r="D488" s="872" t="str">
        <f t="shared" si="54"/>
        <v>04´2024</v>
      </c>
      <c r="F488" s="2">
        <f t="shared" si="58"/>
        <v>24</v>
      </c>
      <c r="G488" s="3">
        <f t="shared" si="59"/>
        <v>3.5842293906810034E-2</v>
      </c>
      <c r="H488" s="5">
        <f t="shared" si="60"/>
        <v>1</v>
      </c>
      <c r="I488" s="979">
        <f>_xlfn.XLOOKUP($D488,Help2!$D:$D,Help2!H:H)</f>
        <v>18219</v>
      </c>
      <c r="J488" s="979">
        <f>_xlfn.XLOOKUP($D488,Help2!$D:$D,Help2!I:I)</f>
        <v>11311</v>
      </c>
      <c r="K488" s="979">
        <f>_xlfn.XLOOKUP($D488,Help2!$D:$D,Help2!J:J)</f>
        <v>3075</v>
      </c>
      <c r="L488" s="979">
        <f>_xlfn.XLOOKUP($D488,Help2!$D:$D,Help2!K:K)</f>
        <v>3026</v>
      </c>
      <c r="M488" s="979">
        <f>_xlfn.XLOOKUP($D488,Help2!$D:$D,Help2!L:L)</f>
        <v>8028.0659455312125</v>
      </c>
      <c r="N488" s="979">
        <f>_xlfn.XLOOKUP($D488,Help2!$D:$D,Help2!M:M)</f>
        <v>9782.4062150731897</v>
      </c>
      <c r="P488" s="979">
        <f>_xlfn.XLOOKUP($D488,Help2!$D:$D,Help2!F:F)</f>
        <v>669.6</v>
      </c>
      <c r="Q488" s="979">
        <f t="shared" si="55"/>
        <v>720</v>
      </c>
      <c r="R488" s="979">
        <f>_xlfn.XLOOKUP($D488,Help2!$D:$D,Help2!N:N)</f>
        <v>8028.0659455312125</v>
      </c>
      <c r="S488" s="979">
        <f>_xlfn.XLOOKUP($D488,Help2!$D:$D,Help2!O:O)</f>
        <v>7887.9400104334036</v>
      </c>
      <c r="T488" s="979">
        <f>_xlfn.XLOOKUP($D488,Help2!$D:$D,Help2!P:P)</f>
        <v>550</v>
      </c>
      <c r="U488" s="979">
        <f>_xlfn.XLOOKUP($D488,Help2!$D:$D,Help2!Q:Q)</f>
        <v>175</v>
      </c>
      <c r="V488" s="979">
        <f>_xlfn.XLOOKUP($D488,Help2!$D:$D,Help2!R:R)</f>
        <v>160</v>
      </c>
      <c r="W488" s="979">
        <f>_xlfn.XLOOKUP($D488,Help2!$D:$D,Help2!S:S)</f>
        <v>22000</v>
      </c>
      <c r="Y488" s="979">
        <f>_xlfn.XLOOKUP($D488,Help2!$D:$D,Help2!V:V)</f>
        <v>7650</v>
      </c>
      <c r="Z488" s="979">
        <f>_xlfn.XLOOKUP($D488,Help2!$D:$D,Help2!W:W)</f>
        <v>3661</v>
      </c>
      <c r="AA488" s="979">
        <f>_xlfn.XLOOKUP($D488,Help2!$D:$D,Help2!X:X)</f>
        <v>0</v>
      </c>
      <c r="AB488" s="979">
        <f>_xlfn.XLOOKUP($D488,Help2!$D:$D,Help2!Y:Y)</f>
        <v>6101</v>
      </c>
      <c r="AC488" s="979">
        <f>_xlfn.XLOOKUP($D488,Help2!$D:$D,Help2!Z:Z)</f>
        <v>807</v>
      </c>
      <c r="AD488" s="979">
        <f>_xlfn.XLOOKUP($D488,Help2!$D:$D,Help2!AA:AA)</f>
        <v>1091.919204</v>
      </c>
      <c r="AE488" s="979">
        <f>_xlfn.XLOOKUP($D488,Help2!$D:$D,Help2!AB:AB)</f>
        <v>750</v>
      </c>
      <c r="AF488" s="979">
        <f>_xlfn.XLOOKUP($D488,Help2!$D:$D,Help2!AC:AC)</f>
        <v>605</v>
      </c>
      <c r="AG488" s="979">
        <f>_xlfn.XLOOKUP($D488,Help2!$D:$D,Help2!AD:AD)</f>
        <v>340</v>
      </c>
      <c r="AH488" s="979">
        <f>_xlfn.XLOOKUP($D488,Help2!$D:$D,Help2!AE:AE)</f>
        <v>837.00000000000023</v>
      </c>
      <c r="AI488" s="979">
        <f>_xlfn.XLOOKUP($D488,Help2!$D:$D,Help2!AF:AF)</f>
        <v>3459.6</v>
      </c>
      <c r="AJ488" s="979">
        <f>_xlfn.XLOOKUP($D488,Help2!$D:$D,Help2!AG:AG)</f>
        <v>381.91353988025998</v>
      </c>
      <c r="AK488" s="979">
        <f>_xlfn.XLOOKUP($D488,Help2!$D:$D,Help2!AH:AH)</f>
        <v>8150.4356000413627</v>
      </c>
      <c r="AL488" s="979">
        <f>_xlfn.XLOOKUP($D488,Help2!$D:$D,Help2!AI:AI)</f>
        <v>640</v>
      </c>
      <c r="AM488" s="979">
        <f>_xlfn.XLOOKUP($D488,Help2!$D:$D,Help2!AJ:AJ)</f>
        <v>0</v>
      </c>
      <c r="AN488" s="979">
        <f>_xlfn.XLOOKUP($D488,Help2!$D:$D,Help2!AK:AK)</f>
        <v>0</v>
      </c>
    </row>
    <row r="489" spans="1:40" x14ac:dyDescent="0.2">
      <c r="A489" s="1">
        <v>45413</v>
      </c>
      <c r="B489">
        <f t="shared" si="56"/>
        <v>5</v>
      </c>
      <c r="C489">
        <f t="shared" si="57"/>
        <v>2024</v>
      </c>
      <c r="D489" s="872" t="str">
        <f t="shared" si="54"/>
        <v>05´2024</v>
      </c>
      <c r="F489" s="2">
        <f t="shared" si="58"/>
        <v>24</v>
      </c>
      <c r="G489" s="3">
        <f t="shared" si="59"/>
        <v>3.460207612456747E-2</v>
      </c>
      <c r="H489" s="5">
        <f t="shared" si="60"/>
        <v>1</v>
      </c>
      <c r="I489" s="979">
        <f>_xlfn.XLOOKUP($D489,Help2!$D:$D,Help2!H:H)</f>
        <v>18826</v>
      </c>
      <c r="J489" s="979">
        <f>_xlfn.XLOOKUP($D489,Help2!$D:$D,Help2!I:I)</f>
        <v>11689</v>
      </c>
      <c r="K489" s="979">
        <f>_xlfn.XLOOKUP($D489,Help2!$D:$D,Help2!J:J)</f>
        <v>3175</v>
      </c>
      <c r="L489" s="979">
        <f>_xlfn.XLOOKUP($D489,Help2!$D:$D,Help2!K:K)</f>
        <v>3139</v>
      </c>
      <c r="M489" s="979">
        <f>_xlfn.XLOOKUP($D489,Help2!$D:$D,Help2!L:L)</f>
        <v>8320.3084028696212</v>
      </c>
      <c r="N489" s="979">
        <f>_xlfn.XLOOKUP($D489,Help2!$D:$D,Help2!M:M)</f>
        <v>9896.948622491982</v>
      </c>
      <c r="P489" s="979">
        <f>_xlfn.XLOOKUP($D489,Help2!$D:$D,Help2!F:F)</f>
        <v>693.6</v>
      </c>
      <c r="Q489" s="979">
        <f t="shared" si="55"/>
        <v>744</v>
      </c>
      <c r="R489" s="979">
        <f>_xlfn.XLOOKUP($D489,Help2!$D:$D,Help2!N:N)</f>
        <v>8320.3084028696212</v>
      </c>
      <c r="S489" s="979">
        <f>_xlfn.XLOOKUP($D489,Help2!$D:$D,Help2!O:O)</f>
        <v>8183.0006466113555</v>
      </c>
      <c r="T489" s="979">
        <f>_xlfn.XLOOKUP($D489,Help2!$D:$D,Help2!P:P)</f>
        <v>550</v>
      </c>
      <c r="U489" s="979">
        <f>_xlfn.XLOOKUP($D489,Help2!$D:$D,Help2!Q:Q)</f>
        <v>150</v>
      </c>
      <c r="V489" s="979">
        <f>_xlfn.XLOOKUP($D489,Help2!$D:$D,Help2!R:R)</f>
        <v>80</v>
      </c>
      <c r="W489" s="979">
        <f>_xlfn.XLOOKUP($D489,Help2!$D:$D,Help2!S:S)</f>
        <v>22000</v>
      </c>
      <c r="Y489" s="979">
        <f>_xlfn.XLOOKUP($D489,Help2!$D:$D,Help2!V:V)</f>
        <v>7850</v>
      </c>
      <c r="Z489" s="979">
        <f>_xlfn.XLOOKUP($D489,Help2!$D:$D,Help2!W:W)</f>
        <v>3839</v>
      </c>
      <c r="AA489" s="979">
        <f>_xlfn.XLOOKUP($D489,Help2!$D:$D,Help2!X:X)</f>
        <v>0</v>
      </c>
      <c r="AB489" s="979">
        <f>_xlfn.XLOOKUP($D489,Help2!$D:$D,Help2!Y:Y)</f>
        <v>6314</v>
      </c>
      <c r="AC489" s="979">
        <f>_xlfn.XLOOKUP($D489,Help2!$D:$D,Help2!Z:Z)</f>
        <v>823</v>
      </c>
      <c r="AD489" s="979">
        <f>_xlfn.XLOOKUP($D489,Help2!$D:$D,Help2!AA:AA)</f>
        <v>1119.3330467999999</v>
      </c>
      <c r="AE489" s="979">
        <f>_xlfn.XLOOKUP($D489,Help2!$D:$D,Help2!AB:AB)</f>
        <v>410</v>
      </c>
      <c r="AF489" s="979">
        <f>_xlfn.XLOOKUP($D489,Help2!$D:$D,Help2!AC:AC)</f>
        <v>405</v>
      </c>
      <c r="AG489" s="979">
        <f>_xlfn.XLOOKUP($D489,Help2!$D:$D,Help2!AD:AD)</f>
        <v>250</v>
      </c>
      <c r="AH489" s="979">
        <f>_xlfn.XLOOKUP($D489,Help2!$D:$D,Help2!AE:AE)</f>
        <v>864.90000000000009</v>
      </c>
      <c r="AI489" s="979">
        <f>_xlfn.XLOOKUP($D489,Help2!$D:$D,Help2!AF:AF)</f>
        <v>3574.9199999999996</v>
      </c>
      <c r="AJ489" s="979">
        <f>_xlfn.XLOOKUP($D489,Help2!$D:$D,Help2!AG:AG)</f>
        <v>396.31042091053854</v>
      </c>
      <c r="AK489" s="979">
        <f>_xlfn.XLOOKUP($D489,Help2!$D:$D,Help2!AH:AH)</f>
        <v>7554.4075039882564</v>
      </c>
      <c r="AL489" s="979">
        <f>_xlfn.XLOOKUP($D489,Help2!$D:$D,Help2!AI:AI)</f>
        <v>672</v>
      </c>
      <c r="AM489" s="979">
        <f>_xlfn.XLOOKUP($D489,Help2!$D:$D,Help2!AJ:AJ)</f>
        <v>0</v>
      </c>
      <c r="AN489" s="979">
        <f>_xlfn.XLOOKUP($D489,Help2!$D:$D,Help2!AK:AK)</f>
        <v>0</v>
      </c>
    </row>
    <row r="490" spans="1:40" x14ac:dyDescent="0.2">
      <c r="A490" s="1">
        <v>45414</v>
      </c>
      <c r="B490">
        <f t="shared" si="56"/>
        <v>5</v>
      </c>
      <c r="C490">
        <f t="shared" si="57"/>
        <v>2024</v>
      </c>
      <c r="D490" s="872" t="str">
        <f t="shared" si="54"/>
        <v>05´2024</v>
      </c>
      <c r="F490" s="2">
        <f t="shared" si="58"/>
        <v>24</v>
      </c>
      <c r="G490" s="3">
        <f t="shared" si="59"/>
        <v>3.460207612456747E-2</v>
      </c>
      <c r="H490" s="5">
        <f t="shared" si="60"/>
        <v>1</v>
      </c>
      <c r="I490" s="979">
        <f>_xlfn.XLOOKUP($D490,Help2!$D:$D,Help2!H:H)</f>
        <v>18826</v>
      </c>
      <c r="J490" s="979">
        <f>_xlfn.XLOOKUP($D490,Help2!$D:$D,Help2!I:I)</f>
        <v>11689</v>
      </c>
      <c r="K490" s="979">
        <f>_xlfn.XLOOKUP($D490,Help2!$D:$D,Help2!J:J)</f>
        <v>3175</v>
      </c>
      <c r="L490" s="979">
        <f>_xlfn.XLOOKUP($D490,Help2!$D:$D,Help2!K:K)</f>
        <v>3139</v>
      </c>
      <c r="M490" s="979">
        <f>_xlfn.XLOOKUP($D490,Help2!$D:$D,Help2!L:L)</f>
        <v>8320.3084028696212</v>
      </c>
      <c r="N490" s="979">
        <f>_xlfn.XLOOKUP($D490,Help2!$D:$D,Help2!M:M)</f>
        <v>9896.948622491982</v>
      </c>
      <c r="P490" s="979">
        <f>_xlfn.XLOOKUP($D490,Help2!$D:$D,Help2!F:F)</f>
        <v>693.6</v>
      </c>
      <c r="Q490" s="979">
        <f t="shared" si="55"/>
        <v>744</v>
      </c>
      <c r="R490" s="979">
        <f>_xlfn.XLOOKUP($D490,Help2!$D:$D,Help2!N:N)</f>
        <v>8320.3084028696212</v>
      </c>
      <c r="S490" s="979">
        <f>_xlfn.XLOOKUP($D490,Help2!$D:$D,Help2!O:O)</f>
        <v>8183.0006466113555</v>
      </c>
      <c r="T490" s="979">
        <f>_xlfn.XLOOKUP($D490,Help2!$D:$D,Help2!P:P)</f>
        <v>550</v>
      </c>
      <c r="U490" s="979">
        <f>_xlfn.XLOOKUP($D490,Help2!$D:$D,Help2!Q:Q)</f>
        <v>150</v>
      </c>
      <c r="V490" s="979">
        <f>_xlfn.XLOOKUP($D490,Help2!$D:$D,Help2!R:R)</f>
        <v>80</v>
      </c>
      <c r="W490" s="979">
        <f>_xlfn.XLOOKUP($D490,Help2!$D:$D,Help2!S:S)</f>
        <v>22000</v>
      </c>
      <c r="Y490" s="979">
        <f>_xlfn.XLOOKUP($D490,Help2!$D:$D,Help2!V:V)</f>
        <v>7850</v>
      </c>
      <c r="Z490" s="979">
        <f>_xlfn.XLOOKUP($D490,Help2!$D:$D,Help2!W:W)</f>
        <v>3839</v>
      </c>
      <c r="AA490" s="979">
        <f>_xlfn.XLOOKUP($D490,Help2!$D:$D,Help2!X:X)</f>
        <v>0</v>
      </c>
      <c r="AB490" s="979">
        <f>_xlfn.XLOOKUP($D490,Help2!$D:$D,Help2!Y:Y)</f>
        <v>6314</v>
      </c>
      <c r="AC490" s="979">
        <f>_xlfn.XLOOKUP($D490,Help2!$D:$D,Help2!Z:Z)</f>
        <v>823</v>
      </c>
      <c r="AD490" s="979">
        <f>_xlfn.XLOOKUP($D490,Help2!$D:$D,Help2!AA:AA)</f>
        <v>1119.3330467999999</v>
      </c>
      <c r="AE490" s="979">
        <f>_xlfn.XLOOKUP($D490,Help2!$D:$D,Help2!AB:AB)</f>
        <v>410</v>
      </c>
      <c r="AF490" s="979">
        <f>_xlfn.XLOOKUP($D490,Help2!$D:$D,Help2!AC:AC)</f>
        <v>405</v>
      </c>
      <c r="AG490" s="979">
        <f>_xlfn.XLOOKUP($D490,Help2!$D:$D,Help2!AD:AD)</f>
        <v>250</v>
      </c>
      <c r="AH490" s="979">
        <f>_xlfn.XLOOKUP($D490,Help2!$D:$D,Help2!AE:AE)</f>
        <v>864.90000000000009</v>
      </c>
      <c r="AI490" s="979">
        <f>_xlfn.XLOOKUP($D490,Help2!$D:$D,Help2!AF:AF)</f>
        <v>3574.9199999999996</v>
      </c>
      <c r="AJ490" s="979">
        <f>_xlfn.XLOOKUP($D490,Help2!$D:$D,Help2!AG:AG)</f>
        <v>396.31042091053854</v>
      </c>
      <c r="AK490" s="979">
        <f>_xlfn.XLOOKUP($D490,Help2!$D:$D,Help2!AH:AH)</f>
        <v>7554.4075039882564</v>
      </c>
      <c r="AL490" s="979">
        <f>_xlfn.XLOOKUP($D490,Help2!$D:$D,Help2!AI:AI)</f>
        <v>672</v>
      </c>
      <c r="AM490" s="979">
        <f>_xlfn.XLOOKUP($D490,Help2!$D:$D,Help2!AJ:AJ)</f>
        <v>0</v>
      </c>
      <c r="AN490" s="979">
        <f>_xlfn.XLOOKUP($D490,Help2!$D:$D,Help2!AK:AK)</f>
        <v>0</v>
      </c>
    </row>
    <row r="491" spans="1:40" x14ac:dyDescent="0.2">
      <c r="A491" s="1">
        <v>45415</v>
      </c>
      <c r="B491">
        <f t="shared" si="56"/>
        <v>5</v>
      </c>
      <c r="C491">
        <f t="shared" si="57"/>
        <v>2024</v>
      </c>
      <c r="D491" s="872" t="str">
        <f t="shared" si="54"/>
        <v>05´2024</v>
      </c>
      <c r="F491" s="2">
        <f t="shared" si="58"/>
        <v>24</v>
      </c>
      <c r="G491" s="3">
        <f t="shared" si="59"/>
        <v>3.460207612456747E-2</v>
      </c>
      <c r="H491" s="5">
        <f t="shared" si="60"/>
        <v>1</v>
      </c>
      <c r="I491" s="979">
        <f>_xlfn.XLOOKUP($D491,Help2!$D:$D,Help2!H:H)</f>
        <v>18826</v>
      </c>
      <c r="J491" s="979">
        <f>_xlfn.XLOOKUP($D491,Help2!$D:$D,Help2!I:I)</f>
        <v>11689</v>
      </c>
      <c r="K491" s="979">
        <f>_xlfn.XLOOKUP($D491,Help2!$D:$D,Help2!J:J)</f>
        <v>3175</v>
      </c>
      <c r="L491" s="979">
        <f>_xlfn.XLOOKUP($D491,Help2!$D:$D,Help2!K:K)</f>
        <v>3139</v>
      </c>
      <c r="M491" s="979">
        <f>_xlfn.XLOOKUP($D491,Help2!$D:$D,Help2!L:L)</f>
        <v>8320.3084028696212</v>
      </c>
      <c r="N491" s="979">
        <f>_xlfn.XLOOKUP($D491,Help2!$D:$D,Help2!M:M)</f>
        <v>9896.948622491982</v>
      </c>
      <c r="P491" s="979">
        <f>_xlfn.XLOOKUP($D491,Help2!$D:$D,Help2!F:F)</f>
        <v>693.6</v>
      </c>
      <c r="Q491" s="979">
        <f t="shared" si="55"/>
        <v>744</v>
      </c>
      <c r="R491" s="979">
        <f>_xlfn.XLOOKUP($D491,Help2!$D:$D,Help2!N:N)</f>
        <v>8320.3084028696212</v>
      </c>
      <c r="S491" s="979">
        <f>_xlfn.XLOOKUP($D491,Help2!$D:$D,Help2!O:O)</f>
        <v>8183.0006466113555</v>
      </c>
      <c r="T491" s="979">
        <f>_xlfn.XLOOKUP($D491,Help2!$D:$D,Help2!P:P)</f>
        <v>550</v>
      </c>
      <c r="U491" s="979">
        <f>_xlfn.XLOOKUP($D491,Help2!$D:$D,Help2!Q:Q)</f>
        <v>150</v>
      </c>
      <c r="V491" s="979">
        <f>_xlfn.XLOOKUP($D491,Help2!$D:$D,Help2!R:R)</f>
        <v>80</v>
      </c>
      <c r="W491" s="979">
        <f>_xlfn.XLOOKUP($D491,Help2!$D:$D,Help2!S:S)</f>
        <v>22000</v>
      </c>
      <c r="Y491" s="979">
        <f>_xlfn.XLOOKUP($D491,Help2!$D:$D,Help2!V:V)</f>
        <v>7850</v>
      </c>
      <c r="Z491" s="979">
        <f>_xlfn.XLOOKUP($D491,Help2!$D:$D,Help2!W:W)</f>
        <v>3839</v>
      </c>
      <c r="AA491" s="979">
        <f>_xlfn.XLOOKUP($D491,Help2!$D:$D,Help2!X:X)</f>
        <v>0</v>
      </c>
      <c r="AB491" s="979">
        <f>_xlfn.XLOOKUP($D491,Help2!$D:$D,Help2!Y:Y)</f>
        <v>6314</v>
      </c>
      <c r="AC491" s="979">
        <f>_xlfn.XLOOKUP($D491,Help2!$D:$D,Help2!Z:Z)</f>
        <v>823</v>
      </c>
      <c r="AD491" s="979">
        <f>_xlfn.XLOOKUP($D491,Help2!$D:$D,Help2!AA:AA)</f>
        <v>1119.3330467999999</v>
      </c>
      <c r="AE491" s="979">
        <f>_xlfn.XLOOKUP($D491,Help2!$D:$D,Help2!AB:AB)</f>
        <v>410</v>
      </c>
      <c r="AF491" s="979">
        <f>_xlfn.XLOOKUP($D491,Help2!$D:$D,Help2!AC:AC)</f>
        <v>405</v>
      </c>
      <c r="AG491" s="979">
        <f>_xlfn.XLOOKUP($D491,Help2!$D:$D,Help2!AD:AD)</f>
        <v>250</v>
      </c>
      <c r="AH491" s="979">
        <f>_xlfn.XLOOKUP($D491,Help2!$D:$D,Help2!AE:AE)</f>
        <v>864.90000000000009</v>
      </c>
      <c r="AI491" s="979">
        <f>_xlfn.XLOOKUP($D491,Help2!$D:$D,Help2!AF:AF)</f>
        <v>3574.9199999999996</v>
      </c>
      <c r="AJ491" s="979">
        <f>_xlfn.XLOOKUP($D491,Help2!$D:$D,Help2!AG:AG)</f>
        <v>396.31042091053854</v>
      </c>
      <c r="AK491" s="979">
        <f>_xlfn.XLOOKUP($D491,Help2!$D:$D,Help2!AH:AH)</f>
        <v>7554.4075039882564</v>
      </c>
      <c r="AL491" s="979">
        <f>_xlfn.XLOOKUP($D491,Help2!$D:$D,Help2!AI:AI)</f>
        <v>672</v>
      </c>
      <c r="AM491" s="979">
        <f>_xlfn.XLOOKUP($D491,Help2!$D:$D,Help2!AJ:AJ)</f>
        <v>0</v>
      </c>
      <c r="AN491" s="979">
        <f>_xlfn.XLOOKUP($D491,Help2!$D:$D,Help2!AK:AK)</f>
        <v>0</v>
      </c>
    </row>
    <row r="492" spans="1:40" x14ac:dyDescent="0.2">
      <c r="A492" s="1">
        <v>45416</v>
      </c>
      <c r="B492">
        <f t="shared" si="56"/>
        <v>5</v>
      </c>
      <c r="C492">
        <f t="shared" si="57"/>
        <v>2024</v>
      </c>
      <c r="D492" s="872" t="str">
        <f t="shared" si="54"/>
        <v>05´2024</v>
      </c>
      <c r="F492" s="2">
        <f t="shared" si="58"/>
        <v>24</v>
      </c>
      <c r="G492" s="3">
        <f t="shared" si="59"/>
        <v>3.460207612456747E-2</v>
      </c>
      <c r="H492" s="5">
        <f t="shared" si="60"/>
        <v>1</v>
      </c>
      <c r="I492" s="979">
        <f>_xlfn.XLOOKUP($D492,Help2!$D:$D,Help2!H:H)</f>
        <v>18826</v>
      </c>
      <c r="J492" s="979">
        <f>_xlfn.XLOOKUP($D492,Help2!$D:$D,Help2!I:I)</f>
        <v>11689</v>
      </c>
      <c r="K492" s="979">
        <f>_xlfn.XLOOKUP($D492,Help2!$D:$D,Help2!J:J)</f>
        <v>3175</v>
      </c>
      <c r="L492" s="979">
        <f>_xlfn.XLOOKUP($D492,Help2!$D:$D,Help2!K:K)</f>
        <v>3139</v>
      </c>
      <c r="M492" s="979">
        <f>_xlfn.XLOOKUP($D492,Help2!$D:$D,Help2!L:L)</f>
        <v>8320.3084028696212</v>
      </c>
      <c r="N492" s="979">
        <f>_xlfn.XLOOKUP($D492,Help2!$D:$D,Help2!M:M)</f>
        <v>9896.948622491982</v>
      </c>
      <c r="P492" s="979">
        <f>_xlfn.XLOOKUP($D492,Help2!$D:$D,Help2!F:F)</f>
        <v>693.6</v>
      </c>
      <c r="Q492" s="979">
        <f t="shared" si="55"/>
        <v>744</v>
      </c>
      <c r="R492" s="979">
        <f>_xlfn.XLOOKUP($D492,Help2!$D:$D,Help2!N:N)</f>
        <v>8320.3084028696212</v>
      </c>
      <c r="S492" s="979">
        <f>_xlfn.XLOOKUP($D492,Help2!$D:$D,Help2!O:O)</f>
        <v>8183.0006466113555</v>
      </c>
      <c r="T492" s="979">
        <f>_xlfn.XLOOKUP($D492,Help2!$D:$D,Help2!P:P)</f>
        <v>550</v>
      </c>
      <c r="U492" s="979">
        <f>_xlfn.XLOOKUP($D492,Help2!$D:$D,Help2!Q:Q)</f>
        <v>150</v>
      </c>
      <c r="V492" s="979">
        <f>_xlfn.XLOOKUP($D492,Help2!$D:$D,Help2!R:R)</f>
        <v>80</v>
      </c>
      <c r="W492" s="979">
        <f>_xlfn.XLOOKUP($D492,Help2!$D:$D,Help2!S:S)</f>
        <v>22000</v>
      </c>
      <c r="Y492" s="979">
        <f>_xlfn.XLOOKUP($D492,Help2!$D:$D,Help2!V:V)</f>
        <v>7850</v>
      </c>
      <c r="Z492" s="979">
        <f>_xlfn.XLOOKUP($D492,Help2!$D:$D,Help2!W:W)</f>
        <v>3839</v>
      </c>
      <c r="AA492" s="979">
        <f>_xlfn.XLOOKUP($D492,Help2!$D:$D,Help2!X:X)</f>
        <v>0</v>
      </c>
      <c r="AB492" s="979">
        <f>_xlfn.XLOOKUP($D492,Help2!$D:$D,Help2!Y:Y)</f>
        <v>6314</v>
      </c>
      <c r="AC492" s="979">
        <f>_xlfn.XLOOKUP($D492,Help2!$D:$D,Help2!Z:Z)</f>
        <v>823</v>
      </c>
      <c r="AD492" s="979">
        <f>_xlfn.XLOOKUP($D492,Help2!$D:$D,Help2!AA:AA)</f>
        <v>1119.3330467999999</v>
      </c>
      <c r="AE492" s="979">
        <f>_xlfn.XLOOKUP($D492,Help2!$D:$D,Help2!AB:AB)</f>
        <v>410</v>
      </c>
      <c r="AF492" s="979">
        <f>_xlfn.XLOOKUP($D492,Help2!$D:$D,Help2!AC:AC)</f>
        <v>405</v>
      </c>
      <c r="AG492" s="979">
        <f>_xlfn.XLOOKUP($D492,Help2!$D:$D,Help2!AD:AD)</f>
        <v>250</v>
      </c>
      <c r="AH492" s="979">
        <f>_xlfn.XLOOKUP($D492,Help2!$D:$D,Help2!AE:AE)</f>
        <v>864.90000000000009</v>
      </c>
      <c r="AI492" s="979">
        <f>_xlfn.XLOOKUP($D492,Help2!$D:$D,Help2!AF:AF)</f>
        <v>3574.9199999999996</v>
      </c>
      <c r="AJ492" s="979">
        <f>_xlfn.XLOOKUP($D492,Help2!$D:$D,Help2!AG:AG)</f>
        <v>396.31042091053854</v>
      </c>
      <c r="AK492" s="979">
        <f>_xlfn.XLOOKUP($D492,Help2!$D:$D,Help2!AH:AH)</f>
        <v>7554.4075039882564</v>
      </c>
      <c r="AL492" s="979">
        <f>_xlfn.XLOOKUP($D492,Help2!$D:$D,Help2!AI:AI)</f>
        <v>672</v>
      </c>
      <c r="AM492" s="979">
        <f>_xlfn.XLOOKUP($D492,Help2!$D:$D,Help2!AJ:AJ)</f>
        <v>0</v>
      </c>
      <c r="AN492" s="979">
        <f>_xlfn.XLOOKUP($D492,Help2!$D:$D,Help2!AK:AK)</f>
        <v>0</v>
      </c>
    </row>
    <row r="493" spans="1:40" x14ac:dyDescent="0.2">
      <c r="A493" s="1">
        <v>45417</v>
      </c>
      <c r="B493">
        <f t="shared" si="56"/>
        <v>5</v>
      </c>
      <c r="C493">
        <f t="shared" si="57"/>
        <v>2024</v>
      </c>
      <c r="D493" s="872" t="str">
        <f t="shared" si="54"/>
        <v>05´2024</v>
      </c>
      <c r="F493" s="2">
        <f t="shared" si="58"/>
        <v>24</v>
      </c>
      <c r="G493" s="3">
        <f t="shared" si="59"/>
        <v>3.460207612456747E-2</v>
      </c>
      <c r="H493" s="5">
        <f t="shared" si="60"/>
        <v>1</v>
      </c>
      <c r="I493" s="979">
        <f>_xlfn.XLOOKUP($D493,Help2!$D:$D,Help2!H:H)</f>
        <v>18826</v>
      </c>
      <c r="J493" s="979">
        <f>_xlfn.XLOOKUP($D493,Help2!$D:$D,Help2!I:I)</f>
        <v>11689</v>
      </c>
      <c r="K493" s="979">
        <f>_xlfn.XLOOKUP($D493,Help2!$D:$D,Help2!J:J)</f>
        <v>3175</v>
      </c>
      <c r="L493" s="979">
        <f>_xlfn.XLOOKUP($D493,Help2!$D:$D,Help2!K:K)</f>
        <v>3139</v>
      </c>
      <c r="M493" s="979">
        <f>_xlfn.XLOOKUP($D493,Help2!$D:$D,Help2!L:L)</f>
        <v>8320.3084028696212</v>
      </c>
      <c r="N493" s="979">
        <f>_xlfn.XLOOKUP($D493,Help2!$D:$D,Help2!M:M)</f>
        <v>9896.948622491982</v>
      </c>
      <c r="P493" s="979">
        <f>_xlfn.XLOOKUP($D493,Help2!$D:$D,Help2!F:F)</f>
        <v>693.6</v>
      </c>
      <c r="Q493" s="979">
        <f t="shared" si="55"/>
        <v>744</v>
      </c>
      <c r="R493" s="979">
        <f>_xlfn.XLOOKUP($D493,Help2!$D:$D,Help2!N:N)</f>
        <v>8320.3084028696212</v>
      </c>
      <c r="S493" s="979">
        <f>_xlfn.XLOOKUP($D493,Help2!$D:$D,Help2!O:O)</f>
        <v>8183.0006466113555</v>
      </c>
      <c r="T493" s="979">
        <f>_xlfn.XLOOKUP($D493,Help2!$D:$D,Help2!P:P)</f>
        <v>550</v>
      </c>
      <c r="U493" s="979">
        <f>_xlfn.XLOOKUP($D493,Help2!$D:$D,Help2!Q:Q)</f>
        <v>150</v>
      </c>
      <c r="V493" s="979">
        <f>_xlfn.XLOOKUP($D493,Help2!$D:$D,Help2!R:R)</f>
        <v>80</v>
      </c>
      <c r="W493" s="979">
        <f>_xlfn.XLOOKUP($D493,Help2!$D:$D,Help2!S:S)</f>
        <v>22000</v>
      </c>
      <c r="Y493" s="979">
        <f>_xlfn.XLOOKUP($D493,Help2!$D:$D,Help2!V:V)</f>
        <v>7850</v>
      </c>
      <c r="Z493" s="979">
        <f>_xlfn.XLOOKUP($D493,Help2!$D:$D,Help2!W:W)</f>
        <v>3839</v>
      </c>
      <c r="AA493" s="979">
        <f>_xlfn.XLOOKUP($D493,Help2!$D:$D,Help2!X:X)</f>
        <v>0</v>
      </c>
      <c r="AB493" s="979">
        <f>_xlfn.XLOOKUP($D493,Help2!$D:$D,Help2!Y:Y)</f>
        <v>6314</v>
      </c>
      <c r="AC493" s="979">
        <f>_xlfn.XLOOKUP($D493,Help2!$D:$D,Help2!Z:Z)</f>
        <v>823</v>
      </c>
      <c r="AD493" s="979">
        <f>_xlfn.XLOOKUP($D493,Help2!$D:$D,Help2!AA:AA)</f>
        <v>1119.3330467999999</v>
      </c>
      <c r="AE493" s="979">
        <f>_xlfn.XLOOKUP($D493,Help2!$D:$D,Help2!AB:AB)</f>
        <v>410</v>
      </c>
      <c r="AF493" s="979">
        <f>_xlfn.XLOOKUP($D493,Help2!$D:$D,Help2!AC:AC)</f>
        <v>405</v>
      </c>
      <c r="AG493" s="979">
        <f>_xlfn.XLOOKUP($D493,Help2!$D:$D,Help2!AD:AD)</f>
        <v>250</v>
      </c>
      <c r="AH493" s="979">
        <f>_xlfn.XLOOKUP($D493,Help2!$D:$D,Help2!AE:AE)</f>
        <v>864.90000000000009</v>
      </c>
      <c r="AI493" s="979">
        <f>_xlfn.XLOOKUP($D493,Help2!$D:$D,Help2!AF:AF)</f>
        <v>3574.9199999999996</v>
      </c>
      <c r="AJ493" s="979">
        <f>_xlfn.XLOOKUP($D493,Help2!$D:$D,Help2!AG:AG)</f>
        <v>396.31042091053854</v>
      </c>
      <c r="AK493" s="979">
        <f>_xlfn.XLOOKUP($D493,Help2!$D:$D,Help2!AH:AH)</f>
        <v>7554.4075039882564</v>
      </c>
      <c r="AL493" s="979">
        <f>_xlfn.XLOOKUP($D493,Help2!$D:$D,Help2!AI:AI)</f>
        <v>672</v>
      </c>
      <c r="AM493" s="979">
        <f>_xlfn.XLOOKUP($D493,Help2!$D:$D,Help2!AJ:AJ)</f>
        <v>0</v>
      </c>
      <c r="AN493" s="979">
        <f>_xlfn.XLOOKUP($D493,Help2!$D:$D,Help2!AK:AK)</f>
        <v>0</v>
      </c>
    </row>
    <row r="494" spans="1:40" x14ac:dyDescent="0.2">
      <c r="A494" s="1">
        <v>45418</v>
      </c>
      <c r="B494">
        <f t="shared" si="56"/>
        <v>5</v>
      </c>
      <c r="C494">
        <f t="shared" si="57"/>
        <v>2024</v>
      </c>
      <c r="D494" s="872" t="str">
        <f t="shared" si="54"/>
        <v>05´2024</v>
      </c>
      <c r="F494" s="2">
        <f t="shared" si="58"/>
        <v>24</v>
      </c>
      <c r="G494" s="3">
        <f t="shared" si="59"/>
        <v>3.460207612456747E-2</v>
      </c>
      <c r="H494" s="5">
        <f t="shared" si="60"/>
        <v>1</v>
      </c>
      <c r="I494" s="979">
        <f>_xlfn.XLOOKUP($D494,Help2!$D:$D,Help2!H:H)</f>
        <v>18826</v>
      </c>
      <c r="J494" s="979">
        <f>_xlfn.XLOOKUP($D494,Help2!$D:$D,Help2!I:I)</f>
        <v>11689</v>
      </c>
      <c r="K494" s="979">
        <f>_xlfn.XLOOKUP($D494,Help2!$D:$D,Help2!J:J)</f>
        <v>3175</v>
      </c>
      <c r="L494" s="979">
        <f>_xlfn.XLOOKUP($D494,Help2!$D:$D,Help2!K:K)</f>
        <v>3139</v>
      </c>
      <c r="M494" s="979">
        <f>_xlfn.XLOOKUP($D494,Help2!$D:$D,Help2!L:L)</f>
        <v>8320.3084028696212</v>
      </c>
      <c r="N494" s="979">
        <f>_xlfn.XLOOKUP($D494,Help2!$D:$D,Help2!M:M)</f>
        <v>9896.948622491982</v>
      </c>
      <c r="P494" s="979">
        <f>_xlfn.XLOOKUP($D494,Help2!$D:$D,Help2!F:F)</f>
        <v>693.6</v>
      </c>
      <c r="Q494" s="979">
        <f t="shared" si="55"/>
        <v>744</v>
      </c>
      <c r="R494" s="979">
        <f>_xlfn.XLOOKUP($D494,Help2!$D:$D,Help2!N:N)</f>
        <v>8320.3084028696212</v>
      </c>
      <c r="S494" s="979">
        <f>_xlfn.XLOOKUP($D494,Help2!$D:$D,Help2!O:O)</f>
        <v>8183.0006466113555</v>
      </c>
      <c r="T494" s="979">
        <f>_xlfn.XLOOKUP($D494,Help2!$D:$D,Help2!P:P)</f>
        <v>550</v>
      </c>
      <c r="U494" s="979">
        <f>_xlfn.XLOOKUP($D494,Help2!$D:$D,Help2!Q:Q)</f>
        <v>150</v>
      </c>
      <c r="V494" s="979">
        <f>_xlfn.XLOOKUP($D494,Help2!$D:$D,Help2!R:R)</f>
        <v>80</v>
      </c>
      <c r="W494" s="979">
        <f>_xlfn.XLOOKUP($D494,Help2!$D:$D,Help2!S:S)</f>
        <v>22000</v>
      </c>
      <c r="Y494" s="979">
        <f>_xlfn.XLOOKUP($D494,Help2!$D:$D,Help2!V:V)</f>
        <v>7850</v>
      </c>
      <c r="Z494" s="979">
        <f>_xlfn.XLOOKUP($D494,Help2!$D:$D,Help2!W:W)</f>
        <v>3839</v>
      </c>
      <c r="AA494" s="979">
        <f>_xlfn.XLOOKUP($D494,Help2!$D:$D,Help2!X:X)</f>
        <v>0</v>
      </c>
      <c r="AB494" s="979">
        <f>_xlfn.XLOOKUP($D494,Help2!$D:$D,Help2!Y:Y)</f>
        <v>6314</v>
      </c>
      <c r="AC494" s="979">
        <f>_xlfn.XLOOKUP($D494,Help2!$D:$D,Help2!Z:Z)</f>
        <v>823</v>
      </c>
      <c r="AD494" s="979">
        <f>_xlfn.XLOOKUP($D494,Help2!$D:$D,Help2!AA:AA)</f>
        <v>1119.3330467999999</v>
      </c>
      <c r="AE494" s="979">
        <f>_xlfn.XLOOKUP($D494,Help2!$D:$D,Help2!AB:AB)</f>
        <v>410</v>
      </c>
      <c r="AF494" s="979">
        <f>_xlfn.XLOOKUP($D494,Help2!$D:$D,Help2!AC:AC)</f>
        <v>405</v>
      </c>
      <c r="AG494" s="979">
        <f>_xlfn.XLOOKUP($D494,Help2!$D:$D,Help2!AD:AD)</f>
        <v>250</v>
      </c>
      <c r="AH494" s="979">
        <f>_xlfn.XLOOKUP($D494,Help2!$D:$D,Help2!AE:AE)</f>
        <v>864.90000000000009</v>
      </c>
      <c r="AI494" s="979">
        <f>_xlfn.XLOOKUP($D494,Help2!$D:$D,Help2!AF:AF)</f>
        <v>3574.9199999999996</v>
      </c>
      <c r="AJ494" s="979">
        <f>_xlfn.XLOOKUP($D494,Help2!$D:$D,Help2!AG:AG)</f>
        <v>396.31042091053854</v>
      </c>
      <c r="AK494" s="979">
        <f>_xlfn.XLOOKUP($D494,Help2!$D:$D,Help2!AH:AH)</f>
        <v>7554.4075039882564</v>
      </c>
      <c r="AL494" s="979">
        <f>_xlfn.XLOOKUP($D494,Help2!$D:$D,Help2!AI:AI)</f>
        <v>672</v>
      </c>
      <c r="AM494" s="979">
        <f>_xlfn.XLOOKUP($D494,Help2!$D:$D,Help2!AJ:AJ)</f>
        <v>0</v>
      </c>
      <c r="AN494" s="979">
        <f>_xlfn.XLOOKUP($D494,Help2!$D:$D,Help2!AK:AK)</f>
        <v>0</v>
      </c>
    </row>
    <row r="495" spans="1:40" x14ac:dyDescent="0.2">
      <c r="A495" s="1">
        <v>45419</v>
      </c>
      <c r="B495">
        <f t="shared" si="56"/>
        <v>5</v>
      </c>
      <c r="C495">
        <f t="shared" si="57"/>
        <v>2024</v>
      </c>
      <c r="D495" s="872" t="str">
        <f t="shared" si="54"/>
        <v>05´2024</v>
      </c>
      <c r="F495" s="2">
        <f t="shared" si="58"/>
        <v>24</v>
      </c>
      <c r="G495" s="3">
        <f t="shared" si="59"/>
        <v>3.460207612456747E-2</v>
      </c>
      <c r="H495" s="5">
        <f t="shared" si="60"/>
        <v>1</v>
      </c>
      <c r="I495" s="979">
        <f>_xlfn.XLOOKUP($D495,Help2!$D:$D,Help2!H:H)</f>
        <v>18826</v>
      </c>
      <c r="J495" s="979">
        <f>_xlfn.XLOOKUP($D495,Help2!$D:$D,Help2!I:I)</f>
        <v>11689</v>
      </c>
      <c r="K495" s="979">
        <f>_xlfn.XLOOKUP($D495,Help2!$D:$D,Help2!J:J)</f>
        <v>3175</v>
      </c>
      <c r="L495" s="979">
        <f>_xlfn.XLOOKUP($D495,Help2!$D:$D,Help2!K:K)</f>
        <v>3139</v>
      </c>
      <c r="M495" s="979">
        <f>_xlfn.XLOOKUP($D495,Help2!$D:$D,Help2!L:L)</f>
        <v>8320.3084028696212</v>
      </c>
      <c r="N495" s="979">
        <f>_xlfn.XLOOKUP($D495,Help2!$D:$D,Help2!M:M)</f>
        <v>9896.948622491982</v>
      </c>
      <c r="P495" s="979">
        <f>_xlfn.XLOOKUP($D495,Help2!$D:$D,Help2!F:F)</f>
        <v>693.6</v>
      </c>
      <c r="Q495" s="979">
        <f t="shared" si="55"/>
        <v>744</v>
      </c>
      <c r="R495" s="979">
        <f>_xlfn.XLOOKUP($D495,Help2!$D:$D,Help2!N:N)</f>
        <v>8320.3084028696212</v>
      </c>
      <c r="S495" s="979">
        <f>_xlfn.XLOOKUP($D495,Help2!$D:$D,Help2!O:O)</f>
        <v>8183.0006466113555</v>
      </c>
      <c r="T495" s="979">
        <f>_xlfn.XLOOKUP($D495,Help2!$D:$D,Help2!P:P)</f>
        <v>550</v>
      </c>
      <c r="U495" s="979">
        <f>_xlfn.XLOOKUP($D495,Help2!$D:$D,Help2!Q:Q)</f>
        <v>150</v>
      </c>
      <c r="V495" s="979">
        <f>_xlfn.XLOOKUP($D495,Help2!$D:$D,Help2!R:R)</f>
        <v>80</v>
      </c>
      <c r="W495" s="979">
        <f>_xlfn.XLOOKUP($D495,Help2!$D:$D,Help2!S:S)</f>
        <v>22000</v>
      </c>
      <c r="Y495" s="979">
        <f>_xlfn.XLOOKUP($D495,Help2!$D:$D,Help2!V:V)</f>
        <v>7850</v>
      </c>
      <c r="Z495" s="979">
        <f>_xlfn.XLOOKUP($D495,Help2!$D:$D,Help2!W:W)</f>
        <v>3839</v>
      </c>
      <c r="AA495" s="979">
        <f>_xlfn.XLOOKUP($D495,Help2!$D:$D,Help2!X:X)</f>
        <v>0</v>
      </c>
      <c r="AB495" s="979">
        <f>_xlfn.XLOOKUP($D495,Help2!$D:$D,Help2!Y:Y)</f>
        <v>6314</v>
      </c>
      <c r="AC495" s="979">
        <f>_xlfn.XLOOKUP($D495,Help2!$D:$D,Help2!Z:Z)</f>
        <v>823</v>
      </c>
      <c r="AD495" s="979">
        <f>_xlfn.XLOOKUP($D495,Help2!$D:$D,Help2!AA:AA)</f>
        <v>1119.3330467999999</v>
      </c>
      <c r="AE495" s="979">
        <f>_xlfn.XLOOKUP($D495,Help2!$D:$D,Help2!AB:AB)</f>
        <v>410</v>
      </c>
      <c r="AF495" s="979">
        <f>_xlfn.XLOOKUP($D495,Help2!$D:$D,Help2!AC:AC)</f>
        <v>405</v>
      </c>
      <c r="AG495" s="979">
        <f>_xlfn.XLOOKUP($D495,Help2!$D:$D,Help2!AD:AD)</f>
        <v>250</v>
      </c>
      <c r="AH495" s="979">
        <f>_xlfn.XLOOKUP($D495,Help2!$D:$D,Help2!AE:AE)</f>
        <v>864.90000000000009</v>
      </c>
      <c r="AI495" s="979">
        <f>_xlfn.XLOOKUP($D495,Help2!$D:$D,Help2!AF:AF)</f>
        <v>3574.9199999999996</v>
      </c>
      <c r="AJ495" s="979">
        <f>_xlfn.XLOOKUP($D495,Help2!$D:$D,Help2!AG:AG)</f>
        <v>396.31042091053854</v>
      </c>
      <c r="AK495" s="979">
        <f>_xlfn.XLOOKUP($D495,Help2!$D:$D,Help2!AH:AH)</f>
        <v>7554.4075039882564</v>
      </c>
      <c r="AL495" s="979">
        <f>_xlfn.XLOOKUP($D495,Help2!$D:$D,Help2!AI:AI)</f>
        <v>672</v>
      </c>
      <c r="AM495" s="979">
        <f>_xlfn.XLOOKUP($D495,Help2!$D:$D,Help2!AJ:AJ)</f>
        <v>0</v>
      </c>
      <c r="AN495" s="979">
        <f>_xlfn.XLOOKUP($D495,Help2!$D:$D,Help2!AK:AK)</f>
        <v>0</v>
      </c>
    </row>
    <row r="496" spans="1:40" x14ac:dyDescent="0.2">
      <c r="A496" s="1">
        <v>45420</v>
      </c>
      <c r="B496">
        <f t="shared" si="56"/>
        <v>5</v>
      </c>
      <c r="C496">
        <f t="shared" si="57"/>
        <v>2024</v>
      </c>
      <c r="D496" s="872" t="str">
        <f t="shared" si="54"/>
        <v>05´2024</v>
      </c>
      <c r="F496" s="2">
        <f t="shared" si="58"/>
        <v>24</v>
      </c>
      <c r="G496" s="3">
        <f t="shared" si="59"/>
        <v>3.460207612456747E-2</v>
      </c>
      <c r="H496" s="5">
        <f t="shared" si="60"/>
        <v>1</v>
      </c>
      <c r="I496" s="979">
        <f>_xlfn.XLOOKUP($D496,Help2!$D:$D,Help2!H:H)</f>
        <v>18826</v>
      </c>
      <c r="J496" s="979">
        <f>_xlfn.XLOOKUP($D496,Help2!$D:$D,Help2!I:I)</f>
        <v>11689</v>
      </c>
      <c r="K496" s="979">
        <f>_xlfn.XLOOKUP($D496,Help2!$D:$D,Help2!J:J)</f>
        <v>3175</v>
      </c>
      <c r="L496" s="979">
        <f>_xlfn.XLOOKUP($D496,Help2!$D:$D,Help2!K:K)</f>
        <v>3139</v>
      </c>
      <c r="M496" s="979">
        <f>_xlfn.XLOOKUP($D496,Help2!$D:$D,Help2!L:L)</f>
        <v>8320.3084028696212</v>
      </c>
      <c r="N496" s="979">
        <f>_xlfn.XLOOKUP($D496,Help2!$D:$D,Help2!M:M)</f>
        <v>9896.948622491982</v>
      </c>
      <c r="P496" s="979">
        <f>_xlfn.XLOOKUP($D496,Help2!$D:$D,Help2!F:F)</f>
        <v>693.6</v>
      </c>
      <c r="Q496" s="979">
        <f t="shared" si="55"/>
        <v>744</v>
      </c>
      <c r="R496" s="979">
        <f>_xlfn.XLOOKUP($D496,Help2!$D:$D,Help2!N:N)</f>
        <v>8320.3084028696212</v>
      </c>
      <c r="S496" s="979">
        <f>_xlfn.XLOOKUP($D496,Help2!$D:$D,Help2!O:O)</f>
        <v>8183.0006466113555</v>
      </c>
      <c r="T496" s="979">
        <f>_xlfn.XLOOKUP($D496,Help2!$D:$D,Help2!P:P)</f>
        <v>550</v>
      </c>
      <c r="U496" s="979">
        <f>_xlfn.XLOOKUP($D496,Help2!$D:$D,Help2!Q:Q)</f>
        <v>150</v>
      </c>
      <c r="V496" s="979">
        <f>_xlfn.XLOOKUP($D496,Help2!$D:$D,Help2!R:R)</f>
        <v>80</v>
      </c>
      <c r="W496" s="979">
        <f>_xlfn.XLOOKUP($D496,Help2!$D:$D,Help2!S:S)</f>
        <v>22000</v>
      </c>
      <c r="Y496" s="979">
        <f>_xlfn.XLOOKUP($D496,Help2!$D:$D,Help2!V:V)</f>
        <v>7850</v>
      </c>
      <c r="Z496" s="979">
        <f>_xlfn.XLOOKUP($D496,Help2!$D:$D,Help2!W:W)</f>
        <v>3839</v>
      </c>
      <c r="AA496" s="979">
        <f>_xlfn.XLOOKUP($D496,Help2!$D:$D,Help2!X:X)</f>
        <v>0</v>
      </c>
      <c r="AB496" s="979">
        <f>_xlfn.XLOOKUP($D496,Help2!$D:$D,Help2!Y:Y)</f>
        <v>6314</v>
      </c>
      <c r="AC496" s="979">
        <f>_xlfn.XLOOKUP($D496,Help2!$D:$D,Help2!Z:Z)</f>
        <v>823</v>
      </c>
      <c r="AD496" s="979">
        <f>_xlfn.XLOOKUP($D496,Help2!$D:$D,Help2!AA:AA)</f>
        <v>1119.3330467999999</v>
      </c>
      <c r="AE496" s="979">
        <f>_xlfn.XLOOKUP($D496,Help2!$D:$D,Help2!AB:AB)</f>
        <v>410</v>
      </c>
      <c r="AF496" s="979">
        <f>_xlfn.XLOOKUP($D496,Help2!$D:$D,Help2!AC:AC)</f>
        <v>405</v>
      </c>
      <c r="AG496" s="979">
        <f>_xlfn.XLOOKUP($D496,Help2!$D:$D,Help2!AD:AD)</f>
        <v>250</v>
      </c>
      <c r="AH496" s="979">
        <f>_xlfn.XLOOKUP($D496,Help2!$D:$D,Help2!AE:AE)</f>
        <v>864.90000000000009</v>
      </c>
      <c r="AI496" s="979">
        <f>_xlfn.XLOOKUP($D496,Help2!$D:$D,Help2!AF:AF)</f>
        <v>3574.9199999999996</v>
      </c>
      <c r="AJ496" s="979">
        <f>_xlfn.XLOOKUP($D496,Help2!$D:$D,Help2!AG:AG)</f>
        <v>396.31042091053854</v>
      </c>
      <c r="AK496" s="979">
        <f>_xlfn.XLOOKUP($D496,Help2!$D:$D,Help2!AH:AH)</f>
        <v>7554.4075039882564</v>
      </c>
      <c r="AL496" s="979">
        <f>_xlfn.XLOOKUP($D496,Help2!$D:$D,Help2!AI:AI)</f>
        <v>672</v>
      </c>
      <c r="AM496" s="979">
        <f>_xlfn.XLOOKUP($D496,Help2!$D:$D,Help2!AJ:AJ)</f>
        <v>0</v>
      </c>
      <c r="AN496" s="979">
        <f>_xlfn.XLOOKUP($D496,Help2!$D:$D,Help2!AK:AK)</f>
        <v>0</v>
      </c>
    </row>
    <row r="497" spans="1:40" x14ac:dyDescent="0.2">
      <c r="A497" s="1">
        <v>45421</v>
      </c>
      <c r="B497">
        <f t="shared" si="56"/>
        <v>5</v>
      </c>
      <c r="C497">
        <f t="shared" si="57"/>
        <v>2024</v>
      </c>
      <c r="D497" s="872" t="str">
        <f t="shared" si="54"/>
        <v>05´2024</v>
      </c>
      <c r="F497" s="2">
        <f t="shared" si="58"/>
        <v>24</v>
      </c>
      <c r="G497" s="3">
        <f t="shared" si="59"/>
        <v>3.460207612456747E-2</v>
      </c>
      <c r="H497" s="5">
        <f t="shared" si="60"/>
        <v>1</v>
      </c>
      <c r="I497" s="979">
        <f>_xlfn.XLOOKUP($D497,Help2!$D:$D,Help2!H:H)</f>
        <v>18826</v>
      </c>
      <c r="J497" s="979">
        <f>_xlfn.XLOOKUP($D497,Help2!$D:$D,Help2!I:I)</f>
        <v>11689</v>
      </c>
      <c r="K497" s="979">
        <f>_xlfn.XLOOKUP($D497,Help2!$D:$D,Help2!J:J)</f>
        <v>3175</v>
      </c>
      <c r="L497" s="979">
        <f>_xlfn.XLOOKUP($D497,Help2!$D:$D,Help2!K:K)</f>
        <v>3139</v>
      </c>
      <c r="M497" s="979">
        <f>_xlfn.XLOOKUP($D497,Help2!$D:$D,Help2!L:L)</f>
        <v>8320.3084028696212</v>
      </c>
      <c r="N497" s="979">
        <f>_xlfn.XLOOKUP($D497,Help2!$D:$D,Help2!M:M)</f>
        <v>9896.948622491982</v>
      </c>
      <c r="P497" s="979">
        <f>_xlfn.XLOOKUP($D497,Help2!$D:$D,Help2!F:F)</f>
        <v>693.6</v>
      </c>
      <c r="Q497" s="979">
        <f t="shared" si="55"/>
        <v>744</v>
      </c>
      <c r="R497" s="979">
        <f>_xlfn.XLOOKUP($D497,Help2!$D:$D,Help2!N:N)</f>
        <v>8320.3084028696212</v>
      </c>
      <c r="S497" s="979">
        <f>_xlfn.XLOOKUP($D497,Help2!$D:$D,Help2!O:O)</f>
        <v>8183.0006466113555</v>
      </c>
      <c r="T497" s="979">
        <f>_xlfn.XLOOKUP($D497,Help2!$D:$D,Help2!P:P)</f>
        <v>550</v>
      </c>
      <c r="U497" s="979">
        <f>_xlfn.XLOOKUP($D497,Help2!$D:$D,Help2!Q:Q)</f>
        <v>150</v>
      </c>
      <c r="V497" s="979">
        <f>_xlfn.XLOOKUP($D497,Help2!$D:$D,Help2!R:R)</f>
        <v>80</v>
      </c>
      <c r="W497" s="979">
        <f>_xlfn.XLOOKUP($D497,Help2!$D:$D,Help2!S:S)</f>
        <v>22000</v>
      </c>
      <c r="Y497" s="979">
        <f>_xlfn.XLOOKUP($D497,Help2!$D:$D,Help2!V:V)</f>
        <v>7850</v>
      </c>
      <c r="Z497" s="979">
        <f>_xlfn.XLOOKUP($D497,Help2!$D:$D,Help2!W:W)</f>
        <v>3839</v>
      </c>
      <c r="AA497" s="979">
        <f>_xlfn.XLOOKUP($D497,Help2!$D:$D,Help2!X:X)</f>
        <v>0</v>
      </c>
      <c r="AB497" s="979">
        <f>_xlfn.XLOOKUP($D497,Help2!$D:$D,Help2!Y:Y)</f>
        <v>6314</v>
      </c>
      <c r="AC497" s="979">
        <f>_xlfn.XLOOKUP($D497,Help2!$D:$D,Help2!Z:Z)</f>
        <v>823</v>
      </c>
      <c r="AD497" s="979">
        <f>_xlfn.XLOOKUP($D497,Help2!$D:$D,Help2!AA:AA)</f>
        <v>1119.3330467999999</v>
      </c>
      <c r="AE497" s="979">
        <f>_xlfn.XLOOKUP($D497,Help2!$D:$D,Help2!AB:AB)</f>
        <v>410</v>
      </c>
      <c r="AF497" s="979">
        <f>_xlfn.XLOOKUP($D497,Help2!$D:$D,Help2!AC:AC)</f>
        <v>405</v>
      </c>
      <c r="AG497" s="979">
        <f>_xlfn.XLOOKUP($D497,Help2!$D:$D,Help2!AD:AD)</f>
        <v>250</v>
      </c>
      <c r="AH497" s="979">
        <f>_xlfn.XLOOKUP($D497,Help2!$D:$D,Help2!AE:AE)</f>
        <v>864.90000000000009</v>
      </c>
      <c r="AI497" s="979">
        <f>_xlfn.XLOOKUP($D497,Help2!$D:$D,Help2!AF:AF)</f>
        <v>3574.9199999999996</v>
      </c>
      <c r="AJ497" s="979">
        <f>_xlfn.XLOOKUP($D497,Help2!$D:$D,Help2!AG:AG)</f>
        <v>396.31042091053854</v>
      </c>
      <c r="AK497" s="979">
        <f>_xlfn.XLOOKUP($D497,Help2!$D:$D,Help2!AH:AH)</f>
        <v>7554.4075039882564</v>
      </c>
      <c r="AL497" s="979">
        <f>_xlfn.XLOOKUP($D497,Help2!$D:$D,Help2!AI:AI)</f>
        <v>672</v>
      </c>
      <c r="AM497" s="979">
        <f>_xlfn.XLOOKUP($D497,Help2!$D:$D,Help2!AJ:AJ)</f>
        <v>0</v>
      </c>
      <c r="AN497" s="979">
        <f>_xlfn.XLOOKUP($D497,Help2!$D:$D,Help2!AK:AK)</f>
        <v>0</v>
      </c>
    </row>
    <row r="498" spans="1:40" x14ac:dyDescent="0.2">
      <c r="A498" s="1">
        <v>45422</v>
      </c>
      <c r="B498">
        <f t="shared" si="56"/>
        <v>5</v>
      </c>
      <c r="C498">
        <f t="shared" si="57"/>
        <v>2024</v>
      </c>
      <c r="D498" s="872" t="str">
        <f t="shared" si="54"/>
        <v>05´2024</v>
      </c>
      <c r="F498" s="2">
        <f t="shared" si="58"/>
        <v>24</v>
      </c>
      <c r="G498" s="3">
        <f t="shared" si="59"/>
        <v>3.460207612456747E-2</v>
      </c>
      <c r="H498" s="5">
        <f t="shared" si="60"/>
        <v>1</v>
      </c>
      <c r="I498" s="979">
        <f>_xlfn.XLOOKUP($D498,Help2!$D:$D,Help2!H:H)</f>
        <v>18826</v>
      </c>
      <c r="J498" s="979">
        <f>_xlfn.XLOOKUP($D498,Help2!$D:$D,Help2!I:I)</f>
        <v>11689</v>
      </c>
      <c r="K498" s="979">
        <f>_xlfn.XLOOKUP($D498,Help2!$D:$D,Help2!J:J)</f>
        <v>3175</v>
      </c>
      <c r="L498" s="979">
        <f>_xlfn.XLOOKUP($D498,Help2!$D:$D,Help2!K:K)</f>
        <v>3139</v>
      </c>
      <c r="M498" s="979">
        <f>_xlfn.XLOOKUP($D498,Help2!$D:$D,Help2!L:L)</f>
        <v>8320.3084028696212</v>
      </c>
      <c r="N498" s="979">
        <f>_xlfn.XLOOKUP($D498,Help2!$D:$D,Help2!M:M)</f>
        <v>9896.948622491982</v>
      </c>
      <c r="P498" s="979">
        <f>_xlfn.XLOOKUP($D498,Help2!$D:$D,Help2!F:F)</f>
        <v>693.6</v>
      </c>
      <c r="Q498" s="979">
        <f t="shared" si="55"/>
        <v>744</v>
      </c>
      <c r="R498" s="979">
        <f>_xlfn.XLOOKUP($D498,Help2!$D:$D,Help2!N:N)</f>
        <v>8320.3084028696212</v>
      </c>
      <c r="S498" s="979">
        <f>_xlfn.XLOOKUP($D498,Help2!$D:$D,Help2!O:O)</f>
        <v>8183.0006466113555</v>
      </c>
      <c r="T498" s="979">
        <f>_xlfn.XLOOKUP($D498,Help2!$D:$D,Help2!P:P)</f>
        <v>550</v>
      </c>
      <c r="U498" s="979">
        <f>_xlfn.XLOOKUP($D498,Help2!$D:$D,Help2!Q:Q)</f>
        <v>150</v>
      </c>
      <c r="V498" s="979">
        <f>_xlfn.XLOOKUP($D498,Help2!$D:$D,Help2!R:R)</f>
        <v>80</v>
      </c>
      <c r="W498" s="979">
        <f>_xlfn.XLOOKUP($D498,Help2!$D:$D,Help2!S:S)</f>
        <v>22000</v>
      </c>
      <c r="Y498" s="979">
        <f>_xlfn.XLOOKUP($D498,Help2!$D:$D,Help2!V:V)</f>
        <v>7850</v>
      </c>
      <c r="Z498" s="979">
        <f>_xlfn.XLOOKUP($D498,Help2!$D:$D,Help2!W:W)</f>
        <v>3839</v>
      </c>
      <c r="AA498" s="979">
        <f>_xlfn.XLOOKUP($D498,Help2!$D:$D,Help2!X:X)</f>
        <v>0</v>
      </c>
      <c r="AB498" s="979">
        <f>_xlfn.XLOOKUP($D498,Help2!$D:$D,Help2!Y:Y)</f>
        <v>6314</v>
      </c>
      <c r="AC498" s="979">
        <f>_xlfn.XLOOKUP($D498,Help2!$D:$D,Help2!Z:Z)</f>
        <v>823</v>
      </c>
      <c r="AD498" s="979">
        <f>_xlfn.XLOOKUP($D498,Help2!$D:$D,Help2!AA:AA)</f>
        <v>1119.3330467999999</v>
      </c>
      <c r="AE498" s="979">
        <f>_xlfn.XLOOKUP($D498,Help2!$D:$D,Help2!AB:AB)</f>
        <v>410</v>
      </c>
      <c r="AF498" s="979">
        <f>_xlfn.XLOOKUP($D498,Help2!$D:$D,Help2!AC:AC)</f>
        <v>405</v>
      </c>
      <c r="AG498" s="979">
        <f>_xlfn.XLOOKUP($D498,Help2!$D:$D,Help2!AD:AD)</f>
        <v>250</v>
      </c>
      <c r="AH498" s="979">
        <f>_xlfn.XLOOKUP($D498,Help2!$D:$D,Help2!AE:AE)</f>
        <v>864.90000000000009</v>
      </c>
      <c r="AI498" s="979">
        <f>_xlfn.XLOOKUP($D498,Help2!$D:$D,Help2!AF:AF)</f>
        <v>3574.9199999999996</v>
      </c>
      <c r="AJ498" s="979">
        <f>_xlfn.XLOOKUP($D498,Help2!$D:$D,Help2!AG:AG)</f>
        <v>396.31042091053854</v>
      </c>
      <c r="AK498" s="979">
        <f>_xlfn.XLOOKUP($D498,Help2!$D:$D,Help2!AH:AH)</f>
        <v>7554.4075039882564</v>
      </c>
      <c r="AL498" s="979">
        <f>_xlfn.XLOOKUP($D498,Help2!$D:$D,Help2!AI:AI)</f>
        <v>672</v>
      </c>
      <c r="AM498" s="979">
        <f>_xlfn.XLOOKUP($D498,Help2!$D:$D,Help2!AJ:AJ)</f>
        <v>0</v>
      </c>
      <c r="AN498" s="979">
        <f>_xlfn.XLOOKUP($D498,Help2!$D:$D,Help2!AK:AK)</f>
        <v>0</v>
      </c>
    </row>
    <row r="499" spans="1:40" x14ac:dyDescent="0.2">
      <c r="A499" s="1">
        <v>45423</v>
      </c>
      <c r="B499">
        <f t="shared" si="56"/>
        <v>5</v>
      </c>
      <c r="C499">
        <f t="shared" si="57"/>
        <v>2024</v>
      </c>
      <c r="D499" s="872" t="str">
        <f t="shared" si="54"/>
        <v>05´2024</v>
      </c>
      <c r="F499" s="2">
        <f t="shared" si="58"/>
        <v>24</v>
      </c>
      <c r="G499" s="3">
        <f t="shared" si="59"/>
        <v>3.460207612456747E-2</v>
      </c>
      <c r="H499" s="5">
        <f t="shared" si="60"/>
        <v>1</v>
      </c>
      <c r="I499" s="979">
        <f>_xlfn.XLOOKUP($D499,Help2!$D:$D,Help2!H:H)</f>
        <v>18826</v>
      </c>
      <c r="J499" s="979">
        <f>_xlfn.XLOOKUP($D499,Help2!$D:$D,Help2!I:I)</f>
        <v>11689</v>
      </c>
      <c r="K499" s="979">
        <f>_xlfn.XLOOKUP($D499,Help2!$D:$D,Help2!J:J)</f>
        <v>3175</v>
      </c>
      <c r="L499" s="979">
        <f>_xlfn.XLOOKUP($D499,Help2!$D:$D,Help2!K:K)</f>
        <v>3139</v>
      </c>
      <c r="M499" s="979">
        <f>_xlfn.XLOOKUP($D499,Help2!$D:$D,Help2!L:L)</f>
        <v>8320.3084028696212</v>
      </c>
      <c r="N499" s="979">
        <f>_xlfn.XLOOKUP($D499,Help2!$D:$D,Help2!M:M)</f>
        <v>9896.948622491982</v>
      </c>
      <c r="P499" s="979">
        <f>_xlfn.XLOOKUP($D499,Help2!$D:$D,Help2!F:F)</f>
        <v>693.6</v>
      </c>
      <c r="Q499" s="979">
        <f t="shared" si="55"/>
        <v>744</v>
      </c>
      <c r="R499" s="979">
        <f>_xlfn.XLOOKUP($D499,Help2!$D:$D,Help2!N:N)</f>
        <v>8320.3084028696212</v>
      </c>
      <c r="S499" s="979">
        <f>_xlfn.XLOOKUP($D499,Help2!$D:$D,Help2!O:O)</f>
        <v>8183.0006466113555</v>
      </c>
      <c r="T499" s="979">
        <f>_xlfn.XLOOKUP($D499,Help2!$D:$D,Help2!P:P)</f>
        <v>550</v>
      </c>
      <c r="U499" s="979">
        <f>_xlfn.XLOOKUP($D499,Help2!$D:$D,Help2!Q:Q)</f>
        <v>150</v>
      </c>
      <c r="V499" s="979">
        <f>_xlfn.XLOOKUP($D499,Help2!$D:$D,Help2!R:R)</f>
        <v>80</v>
      </c>
      <c r="W499" s="979">
        <f>_xlfn.XLOOKUP($D499,Help2!$D:$D,Help2!S:S)</f>
        <v>22000</v>
      </c>
      <c r="Y499" s="979">
        <f>_xlfn.XLOOKUP($D499,Help2!$D:$D,Help2!V:V)</f>
        <v>7850</v>
      </c>
      <c r="Z499" s="979">
        <f>_xlfn.XLOOKUP($D499,Help2!$D:$D,Help2!W:W)</f>
        <v>3839</v>
      </c>
      <c r="AA499" s="979">
        <f>_xlfn.XLOOKUP($D499,Help2!$D:$D,Help2!X:X)</f>
        <v>0</v>
      </c>
      <c r="AB499" s="979">
        <f>_xlfn.XLOOKUP($D499,Help2!$D:$D,Help2!Y:Y)</f>
        <v>6314</v>
      </c>
      <c r="AC499" s="979">
        <f>_xlfn.XLOOKUP($D499,Help2!$D:$D,Help2!Z:Z)</f>
        <v>823</v>
      </c>
      <c r="AD499" s="979">
        <f>_xlfn.XLOOKUP($D499,Help2!$D:$D,Help2!AA:AA)</f>
        <v>1119.3330467999999</v>
      </c>
      <c r="AE499" s="979">
        <f>_xlfn.XLOOKUP($D499,Help2!$D:$D,Help2!AB:AB)</f>
        <v>410</v>
      </c>
      <c r="AF499" s="979">
        <f>_xlfn.XLOOKUP($D499,Help2!$D:$D,Help2!AC:AC)</f>
        <v>405</v>
      </c>
      <c r="AG499" s="979">
        <f>_xlfn.XLOOKUP($D499,Help2!$D:$D,Help2!AD:AD)</f>
        <v>250</v>
      </c>
      <c r="AH499" s="979">
        <f>_xlfn.XLOOKUP($D499,Help2!$D:$D,Help2!AE:AE)</f>
        <v>864.90000000000009</v>
      </c>
      <c r="AI499" s="979">
        <f>_xlfn.XLOOKUP($D499,Help2!$D:$D,Help2!AF:AF)</f>
        <v>3574.9199999999996</v>
      </c>
      <c r="AJ499" s="979">
        <f>_xlfn.XLOOKUP($D499,Help2!$D:$D,Help2!AG:AG)</f>
        <v>396.31042091053854</v>
      </c>
      <c r="AK499" s="979">
        <f>_xlfn.XLOOKUP($D499,Help2!$D:$D,Help2!AH:AH)</f>
        <v>7554.4075039882564</v>
      </c>
      <c r="AL499" s="979">
        <f>_xlfn.XLOOKUP($D499,Help2!$D:$D,Help2!AI:AI)</f>
        <v>672</v>
      </c>
      <c r="AM499" s="979">
        <f>_xlfn.XLOOKUP($D499,Help2!$D:$D,Help2!AJ:AJ)</f>
        <v>0</v>
      </c>
      <c r="AN499" s="979">
        <f>_xlfn.XLOOKUP($D499,Help2!$D:$D,Help2!AK:AK)</f>
        <v>0</v>
      </c>
    </row>
    <row r="500" spans="1:40" x14ac:dyDescent="0.2">
      <c r="A500" s="1">
        <v>45424</v>
      </c>
      <c r="B500">
        <f t="shared" si="56"/>
        <v>5</v>
      </c>
      <c r="C500">
        <f t="shared" si="57"/>
        <v>2024</v>
      </c>
      <c r="D500" s="872" t="str">
        <f t="shared" si="54"/>
        <v>05´2024</v>
      </c>
      <c r="F500" s="2">
        <f t="shared" si="58"/>
        <v>24</v>
      </c>
      <c r="G500" s="3">
        <f t="shared" si="59"/>
        <v>3.460207612456747E-2</v>
      </c>
      <c r="H500" s="5">
        <f t="shared" si="60"/>
        <v>1</v>
      </c>
      <c r="I500" s="979">
        <f>_xlfn.XLOOKUP($D500,Help2!$D:$D,Help2!H:H)</f>
        <v>18826</v>
      </c>
      <c r="J500" s="979">
        <f>_xlfn.XLOOKUP($D500,Help2!$D:$D,Help2!I:I)</f>
        <v>11689</v>
      </c>
      <c r="K500" s="979">
        <f>_xlfn.XLOOKUP($D500,Help2!$D:$D,Help2!J:J)</f>
        <v>3175</v>
      </c>
      <c r="L500" s="979">
        <f>_xlfn.XLOOKUP($D500,Help2!$D:$D,Help2!K:K)</f>
        <v>3139</v>
      </c>
      <c r="M500" s="979">
        <f>_xlfn.XLOOKUP($D500,Help2!$D:$D,Help2!L:L)</f>
        <v>8320.3084028696212</v>
      </c>
      <c r="N500" s="979">
        <f>_xlfn.XLOOKUP($D500,Help2!$D:$D,Help2!M:M)</f>
        <v>9896.948622491982</v>
      </c>
      <c r="P500" s="979">
        <f>_xlfn.XLOOKUP($D500,Help2!$D:$D,Help2!F:F)</f>
        <v>693.6</v>
      </c>
      <c r="Q500" s="979">
        <f t="shared" si="55"/>
        <v>744</v>
      </c>
      <c r="R500" s="979">
        <f>_xlfn.XLOOKUP($D500,Help2!$D:$D,Help2!N:N)</f>
        <v>8320.3084028696212</v>
      </c>
      <c r="S500" s="979">
        <f>_xlfn.XLOOKUP($D500,Help2!$D:$D,Help2!O:O)</f>
        <v>8183.0006466113555</v>
      </c>
      <c r="T500" s="979">
        <f>_xlfn.XLOOKUP($D500,Help2!$D:$D,Help2!P:P)</f>
        <v>550</v>
      </c>
      <c r="U500" s="979">
        <f>_xlfn.XLOOKUP($D500,Help2!$D:$D,Help2!Q:Q)</f>
        <v>150</v>
      </c>
      <c r="V500" s="979">
        <f>_xlfn.XLOOKUP($D500,Help2!$D:$D,Help2!R:R)</f>
        <v>80</v>
      </c>
      <c r="W500" s="979">
        <f>_xlfn.XLOOKUP($D500,Help2!$D:$D,Help2!S:S)</f>
        <v>22000</v>
      </c>
      <c r="Y500" s="979">
        <f>_xlfn.XLOOKUP($D500,Help2!$D:$D,Help2!V:V)</f>
        <v>7850</v>
      </c>
      <c r="Z500" s="979">
        <f>_xlfn.XLOOKUP($D500,Help2!$D:$D,Help2!W:W)</f>
        <v>3839</v>
      </c>
      <c r="AA500" s="979">
        <f>_xlfn.XLOOKUP($D500,Help2!$D:$D,Help2!X:X)</f>
        <v>0</v>
      </c>
      <c r="AB500" s="979">
        <f>_xlfn.XLOOKUP($D500,Help2!$D:$D,Help2!Y:Y)</f>
        <v>6314</v>
      </c>
      <c r="AC500" s="979">
        <f>_xlfn.XLOOKUP($D500,Help2!$D:$D,Help2!Z:Z)</f>
        <v>823</v>
      </c>
      <c r="AD500" s="979">
        <f>_xlfn.XLOOKUP($D500,Help2!$D:$D,Help2!AA:AA)</f>
        <v>1119.3330467999999</v>
      </c>
      <c r="AE500" s="979">
        <f>_xlfn.XLOOKUP($D500,Help2!$D:$D,Help2!AB:AB)</f>
        <v>410</v>
      </c>
      <c r="AF500" s="979">
        <f>_xlfn.XLOOKUP($D500,Help2!$D:$D,Help2!AC:AC)</f>
        <v>405</v>
      </c>
      <c r="AG500" s="979">
        <f>_xlfn.XLOOKUP($D500,Help2!$D:$D,Help2!AD:AD)</f>
        <v>250</v>
      </c>
      <c r="AH500" s="979">
        <f>_xlfn.XLOOKUP($D500,Help2!$D:$D,Help2!AE:AE)</f>
        <v>864.90000000000009</v>
      </c>
      <c r="AI500" s="979">
        <f>_xlfn.XLOOKUP($D500,Help2!$D:$D,Help2!AF:AF)</f>
        <v>3574.9199999999996</v>
      </c>
      <c r="AJ500" s="979">
        <f>_xlfn.XLOOKUP($D500,Help2!$D:$D,Help2!AG:AG)</f>
        <v>396.31042091053854</v>
      </c>
      <c r="AK500" s="979">
        <f>_xlfn.XLOOKUP($D500,Help2!$D:$D,Help2!AH:AH)</f>
        <v>7554.4075039882564</v>
      </c>
      <c r="AL500" s="979">
        <f>_xlfn.XLOOKUP($D500,Help2!$D:$D,Help2!AI:AI)</f>
        <v>672</v>
      </c>
      <c r="AM500" s="979">
        <f>_xlfn.XLOOKUP($D500,Help2!$D:$D,Help2!AJ:AJ)</f>
        <v>0</v>
      </c>
      <c r="AN500" s="979">
        <f>_xlfn.XLOOKUP($D500,Help2!$D:$D,Help2!AK:AK)</f>
        <v>0</v>
      </c>
    </row>
    <row r="501" spans="1:40" x14ac:dyDescent="0.2">
      <c r="A501" s="1">
        <v>45425</v>
      </c>
      <c r="B501">
        <f t="shared" si="56"/>
        <v>5</v>
      </c>
      <c r="C501">
        <f t="shared" si="57"/>
        <v>2024</v>
      </c>
      <c r="D501" s="872" t="str">
        <f t="shared" si="54"/>
        <v>05´2024</v>
      </c>
      <c r="F501" s="2">
        <f t="shared" si="58"/>
        <v>24</v>
      </c>
      <c r="G501" s="3">
        <f t="shared" si="59"/>
        <v>3.460207612456747E-2</v>
      </c>
      <c r="H501" s="5">
        <f t="shared" si="60"/>
        <v>1</v>
      </c>
      <c r="I501" s="979">
        <f>_xlfn.XLOOKUP($D501,Help2!$D:$D,Help2!H:H)</f>
        <v>18826</v>
      </c>
      <c r="J501" s="979">
        <f>_xlfn.XLOOKUP($D501,Help2!$D:$D,Help2!I:I)</f>
        <v>11689</v>
      </c>
      <c r="K501" s="979">
        <f>_xlfn.XLOOKUP($D501,Help2!$D:$D,Help2!J:J)</f>
        <v>3175</v>
      </c>
      <c r="L501" s="979">
        <f>_xlfn.XLOOKUP($D501,Help2!$D:$D,Help2!K:K)</f>
        <v>3139</v>
      </c>
      <c r="M501" s="979">
        <f>_xlfn.XLOOKUP($D501,Help2!$D:$D,Help2!L:L)</f>
        <v>8320.3084028696212</v>
      </c>
      <c r="N501" s="979">
        <f>_xlfn.XLOOKUP($D501,Help2!$D:$D,Help2!M:M)</f>
        <v>9896.948622491982</v>
      </c>
      <c r="P501" s="979">
        <f>_xlfn.XLOOKUP($D501,Help2!$D:$D,Help2!F:F)</f>
        <v>693.6</v>
      </c>
      <c r="Q501" s="979">
        <f t="shared" si="55"/>
        <v>744</v>
      </c>
      <c r="R501" s="979">
        <f>_xlfn.XLOOKUP($D501,Help2!$D:$D,Help2!N:N)</f>
        <v>8320.3084028696212</v>
      </c>
      <c r="S501" s="979">
        <f>_xlfn.XLOOKUP($D501,Help2!$D:$D,Help2!O:O)</f>
        <v>8183.0006466113555</v>
      </c>
      <c r="T501" s="979">
        <f>_xlfn.XLOOKUP($D501,Help2!$D:$D,Help2!P:P)</f>
        <v>550</v>
      </c>
      <c r="U501" s="979">
        <f>_xlfn.XLOOKUP($D501,Help2!$D:$D,Help2!Q:Q)</f>
        <v>150</v>
      </c>
      <c r="V501" s="979">
        <f>_xlfn.XLOOKUP($D501,Help2!$D:$D,Help2!R:R)</f>
        <v>80</v>
      </c>
      <c r="W501" s="979">
        <f>_xlfn.XLOOKUP($D501,Help2!$D:$D,Help2!S:S)</f>
        <v>22000</v>
      </c>
      <c r="Y501" s="979">
        <f>_xlfn.XLOOKUP($D501,Help2!$D:$D,Help2!V:V)</f>
        <v>7850</v>
      </c>
      <c r="Z501" s="979">
        <f>_xlfn.XLOOKUP($D501,Help2!$D:$D,Help2!W:W)</f>
        <v>3839</v>
      </c>
      <c r="AA501" s="979">
        <f>_xlfn.XLOOKUP($D501,Help2!$D:$D,Help2!X:X)</f>
        <v>0</v>
      </c>
      <c r="AB501" s="979">
        <f>_xlfn.XLOOKUP($D501,Help2!$D:$D,Help2!Y:Y)</f>
        <v>6314</v>
      </c>
      <c r="AC501" s="979">
        <f>_xlfn.XLOOKUP($D501,Help2!$D:$D,Help2!Z:Z)</f>
        <v>823</v>
      </c>
      <c r="AD501" s="979">
        <f>_xlfn.XLOOKUP($D501,Help2!$D:$D,Help2!AA:AA)</f>
        <v>1119.3330467999999</v>
      </c>
      <c r="AE501" s="979">
        <f>_xlfn.XLOOKUP($D501,Help2!$D:$D,Help2!AB:AB)</f>
        <v>410</v>
      </c>
      <c r="AF501" s="979">
        <f>_xlfn.XLOOKUP($D501,Help2!$D:$D,Help2!AC:AC)</f>
        <v>405</v>
      </c>
      <c r="AG501" s="979">
        <f>_xlfn.XLOOKUP($D501,Help2!$D:$D,Help2!AD:AD)</f>
        <v>250</v>
      </c>
      <c r="AH501" s="979">
        <f>_xlfn.XLOOKUP($D501,Help2!$D:$D,Help2!AE:AE)</f>
        <v>864.90000000000009</v>
      </c>
      <c r="AI501" s="979">
        <f>_xlfn.XLOOKUP($D501,Help2!$D:$D,Help2!AF:AF)</f>
        <v>3574.9199999999996</v>
      </c>
      <c r="AJ501" s="979">
        <f>_xlfn.XLOOKUP($D501,Help2!$D:$D,Help2!AG:AG)</f>
        <v>396.31042091053854</v>
      </c>
      <c r="AK501" s="979">
        <f>_xlfn.XLOOKUP($D501,Help2!$D:$D,Help2!AH:AH)</f>
        <v>7554.4075039882564</v>
      </c>
      <c r="AL501" s="979">
        <f>_xlfn.XLOOKUP($D501,Help2!$D:$D,Help2!AI:AI)</f>
        <v>672</v>
      </c>
      <c r="AM501" s="979">
        <f>_xlfn.XLOOKUP($D501,Help2!$D:$D,Help2!AJ:AJ)</f>
        <v>0</v>
      </c>
      <c r="AN501" s="979">
        <f>_xlfn.XLOOKUP($D501,Help2!$D:$D,Help2!AK:AK)</f>
        <v>0</v>
      </c>
    </row>
    <row r="502" spans="1:40" x14ac:dyDescent="0.2">
      <c r="A502" s="1">
        <v>45426</v>
      </c>
      <c r="B502">
        <f t="shared" si="56"/>
        <v>5</v>
      </c>
      <c r="C502">
        <f t="shared" si="57"/>
        <v>2024</v>
      </c>
      <c r="D502" s="872" t="str">
        <f t="shared" si="54"/>
        <v>05´2024</v>
      </c>
      <c r="E502" s="867">
        <v>12</v>
      </c>
      <c r="F502" s="2">
        <f t="shared" si="58"/>
        <v>12</v>
      </c>
      <c r="G502" s="3">
        <f t="shared" si="59"/>
        <v>1.7301038062283735E-2</v>
      </c>
      <c r="H502" s="5">
        <f t="shared" si="60"/>
        <v>0.5</v>
      </c>
      <c r="I502" s="979">
        <f>_xlfn.XLOOKUP($D502,Help2!$D:$D,Help2!H:H)</f>
        <v>18826</v>
      </c>
      <c r="J502" s="979">
        <f>_xlfn.XLOOKUP($D502,Help2!$D:$D,Help2!I:I)</f>
        <v>11689</v>
      </c>
      <c r="K502" s="979">
        <f>_xlfn.XLOOKUP($D502,Help2!$D:$D,Help2!J:J)</f>
        <v>3175</v>
      </c>
      <c r="L502" s="979">
        <f>_xlfn.XLOOKUP($D502,Help2!$D:$D,Help2!K:K)</f>
        <v>3139</v>
      </c>
      <c r="M502" s="979">
        <f>_xlfn.XLOOKUP($D502,Help2!$D:$D,Help2!L:L)</f>
        <v>8320.3084028696212</v>
      </c>
      <c r="N502" s="979">
        <f>_xlfn.XLOOKUP($D502,Help2!$D:$D,Help2!M:M)</f>
        <v>9896.948622491982</v>
      </c>
      <c r="P502" s="979">
        <f>_xlfn.XLOOKUP($D502,Help2!$D:$D,Help2!F:F)</f>
        <v>693.6</v>
      </c>
      <c r="Q502" s="979">
        <f t="shared" si="55"/>
        <v>744</v>
      </c>
      <c r="R502" s="979">
        <f>_xlfn.XLOOKUP($D502,Help2!$D:$D,Help2!N:N)</f>
        <v>8320.3084028696212</v>
      </c>
      <c r="S502" s="979">
        <f>_xlfn.XLOOKUP($D502,Help2!$D:$D,Help2!O:O)</f>
        <v>8183.0006466113555</v>
      </c>
      <c r="T502" s="979">
        <f>_xlfn.XLOOKUP($D502,Help2!$D:$D,Help2!P:P)</f>
        <v>550</v>
      </c>
      <c r="U502" s="979">
        <f>_xlfn.XLOOKUP($D502,Help2!$D:$D,Help2!Q:Q)</f>
        <v>150</v>
      </c>
      <c r="V502" s="979">
        <f>_xlfn.XLOOKUP($D502,Help2!$D:$D,Help2!R:R)</f>
        <v>80</v>
      </c>
      <c r="W502" s="979">
        <f>_xlfn.XLOOKUP($D502,Help2!$D:$D,Help2!S:S)</f>
        <v>22000</v>
      </c>
      <c r="Y502" s="979">
        <f>_xlfn.XLOOKUP($D502,Help2!$D:$D,Help2!V:V)</f>
        <v>7850</v>
      </c>
      <c r="Z502" s="979">
        <f>_xlfn.XLOOKUP($D502,Help2!$D:$D,Help2!W:W)</f>
        <v>3839</v>
      </c>
      <c r="AA502" s="979">
        <f>_xlfn.XLOOKUP($D502,Help2!$D:$D,Help2!X:X)</f>
        <v>0</v>
      </c>
      <c r="AB502" s="979">
        <f>_xlfn.XLOOKUP($D502,Help2!$D:$D,Help2!Y:Y)</f>
        <v>6314</v>
      </c>
      <c r="AC502" s="979">
        <f>_xlfn.XLOOKUP($D502,Help2!$D:$D,Help2!Z:Z)</f>
        <v>823</v>
      </c>
      <c r="AD502" s="979">
        <f>_xlfn.XLOOKUP($D502,Help2!$D:$D,Help2!AA:AA)</f>
        <v>1119.3330467999999</v>
      </c>
      <c r="AE502" s="979">
        <f>_xlfn.XLOOKUP($D502,Help2!$D:$D,Help2!AB:AB)</f>
        <v>410</v>
      </c>
      <c r="AF502" s="979">
        <f>_xlfn.XLOOKUP($D502,Help2!$D:$D,Help2!AC:AC)</f>
        <v>405</v>
      </c>
      <c r="AG502" s="979">
        <f>_xlfn.XLOOKUP($D502,Help2!$D:$D,Help2!AD:AD)</f>
        <v>250</v>
      </c>
      <c r="AH502" s="979">
        <f>_xlfn.XLOOKUP($D502,Help2!$D:$D,Help2!AE:AE)</f>
        <v>864.90000000000009</v>
      </c>
      <c r="AI502" s="979">
        <f>_xlfn.XLOOKUP($D502,Help2!$D:$D,Help2!AF:AF)</f>
        <v>3574.9199999999996</v>
      </c>
      <c r="AJ502" s="979">
        <f>_xlfn.XLOOKUP($D502,Help2!$D:$D,Help2!AG:AG)</f>
        <v>396.31042091053854</v>
      </c>
      <c r="AK502" s="979">
        <f>_xlfn.XLOOKUP($D502,Help2!$D:$D,Help2!AH:AH)</f>
        <v>7554.4075039882564</v>
      </c>
      <c r="AL502" s="979">
        <f>_xlfn.XLOOKUP($D502,Help2!$D:$D,Help2!AI:AI)</f>
        <v>672</v>
      </c>
      <c r="AM502" s="979">
        <f>_xlfn.XLOOKUP($D502,Help2!$D:$D,Help2!AJ:AJ)</f>
        <v>0</v>
      </c>
      <c r="AN502" s="979">
        <f>_xlfn.XLOOKUP($D502,Help2!$D:$D,Help2!AK:AK)</f>
        <v>0</v>
      </c>
    </row>
    <row r="503" spans="1:40" x14ac:dyDescent="0.2">
      <c r="A503" s="1">
        <v>45427</v>
      </c>
      <c r="B503">
        <f t="shared" si="56"/>
        <v>5</v>
      </c>
      <c r="C503">
        <f t="shared" si="57"/>
        <v>2024</v>
      </c>
      <c r="D503" s="872" t="str">
        <f t="shared" si="54"/>
        <v>05´2024</v>
      </c>
      <c r="F503" s="2">
        <f t="shared" si="58"/>
        <v>24</v>
      </c>
      <c r="G503" s="3">
        <f t="shared" si="59"/>
        <v>3.460207612456747E-2</v>
      </c>
      <c r="H503" s="5">
        <f t="shared" si="60"/>
        <v>1</v>
      </c>
      <c r="I503" s="979">
        <f>_xlfn.XLOOKUP($D503,Help2!$D:$D,Help2!H:H)</f>
        <v>18826</v>
      </c>
      <c r="J503" s="979">
        <f>_xlfn.XLOOKUP($D503,Help2!$D:$D,Help2!I:I)</f>
        <v>11689</v>
      </c>
      <c r="K503" s="979">
        <f>_xlfn.XLOOKUP($D503,Help2!$D:$D,Help2!J:J)</f>
        <v>3175</v>
      </c>
      <c r="L503" s="979">
        <f>_xlfn.XLOOKUP($D503,Help2!$D:$D,Help2!K:K)</f>
        <v>3139</v>
      </c>
      <c r="M503" s="979">
        <f>_xlfn.XLOOKUP($D503,Help2!$D:$D,Help2!L:L)</f>
        <v>8320.3084028696212</v>
      </c>
      <c r="N503" s="979">
        <f>_xlfn.XLOOKUP($D503,Help2!$D:$D,Help2!M:M)</f>
        <v>9896.948622491982</v>
      </c>
      <c r="P503" s="979">
        <f>_xlfn.XLOOKUP($D503,Help2!$D:$D,Help2!F:F)</f>
        <v>693.6</v>
      </c>
      <c r="Q503" s="979">
        <f t="shared" si="55"/>
        <v>744</v>
      </c>
      <c r="R503" s="979">
        <f>_xlfn.XLOOKUP($D503,Help2!$D:$D,Help2!N:N)</f>
        <v>8320.3084028696212</v>
      </c>
      <c r="S503" s="979">
        <f>_xlfn.XLOOKUP($D503,Help2!$D:$D,Help2!O:O)</f>
        <v>8183.0006466113555</v>
      </c>
      <c r="T503" s="979">
        <f>_xlfn.XLOOKUP($D503,Help2!$D:$D,Help2!P:P)</f>
        <v>550</v>
      </c>
      <c r="U503" s="979">
        <f>_xlfn.XLOOKUP($D503,Help2!$D:$D,Help2!Q:Q)</f>
        <v>150</v>
      </c>
      <c r="V503" s="979">
        <f>_xlfn.XLOOKUP($D503,Help2!$D:$D,Help2!R:R)</f>
        <v>80</v>
      </c>
      <c r="W503" s="979">
        <f>_xlfn.XLOOKUP($D503,Help2!$D:$D,Help2!S:S)</f>
        <v>22000</v>
      </c>
      <c r="Y503" s="979">
        <f>_xlfn.XLOOKUP($D503,Help2!$D:$D,Help2!V:V)</f>
        <v>7850</v>
      </c>
      <c r="Z503" s="979">
        <f>_xlfn.XLOOKUP($D503,Help2!$D:$D,Help2!W:W)</f>
        <v>3839</v>
      </c>
      <c r="AA503" s="979">
        <f>_xlfn.XLOOKUP($D503,Help2!$D:$D,Help2!X:X)</f>
        <v>0</v>
      </c>
      <c r="AB503" s="979">
        <f>_xlfn.XLOOKUP($D503,Help2!$D:$D,Help2!Y:Y)</f>
        <v>6314</v>
      </c>
      <c r="AC503" s="979">
        <f>_xlfn.XLOOKUP($D503,Help2!$D:$D,Help2!Z:Z)</f>
        <v>823</v>
      </c>
      <c r="AD503" s="979">
        <f>_xlfn.XLOOKUP($D503,Help2!$D:$D,Help2!AA:AA)</f>
        <v>1119.3330467999999</v>
      </c>
      <c r="AE503" s="979">
        <f>_xlfn.XLOOKUP($D503,Help2!$D:$D,Help2!AB:AB)</f>
        <v>410</v>
      </c>
      <c r="AF503" s="979">
        <f>_xlfn.XLOOKUP($D503,Help2!$D:$D,Help2!AC:AC)</f>
        <v>405</v>
      </c>
      <c r="AG503" s="979">
        <f>_xlfn.XLOOKUP($D503,Help2!$D:$D,Help2!AD:AD)</f>
        <v>250</v>
      </c>
      <c r="AH503" s="979">
        <f>_xlfn.XLOOKUP($D503,Help2!$D:$D,Help2!AE:AE)</f>
        <v>864.90000000000009</v>
      </c>
      <c r="AI503" s="979">
        <f>_xlfn.XLOOKUP($D503,Help2!$D:$D,Help2!AF:AF)</f>
        <v>3574.9199999999996</v>
      </c>
      <c r="AJ503" s="979">
        <f>_xlfn.XLOOKUP($D503,Help2!$D:$D,Help2!AG:AG)</f>
        <v>396.31042091053854</v>
      </c>
      <c r="AK503" s="979">
        <f>_xlfn.XLOOKUP($D503,Help2!$D:$D,Help2!AH:AH)</f>
        <v>7554.4075039882564</v>
      </c>
      <c r="AL503" s="979">
        <f>_xlfn.XLOOKUP($D503,Help2!$D:$D,Help2!AI:AI)</f>
        <v>672</v>
      </c>
      <c r="AM503" s="979">
        <f>_xlfn.XLOOKUP($D503,Help2!$D:$D,Help2!AJ:AJ)</f>
        <v>0</v>
      </c>
      <c r="AN503" s="979">
        <f>_xlfn.XLOOKUP($D503,Help2!$D:$D,Help2!AK:AK)</f>
        <v>0</v>
      </c>
    </row>
    <row r="504" spans="1:40" x14ac:dyDescent="0.2">
      <c r="A504" s="1">
        <v>45428</v>
      </c>
      <c r="B504">
        <f t="shared" si="56"/>
        <v>5</v>
      </c>
      <c r="C504">
        <f t="shared" si="57"/>
        <v>2024</v>
      </c>
      <c r="D504" s="872" t="str">
        <f t="shared" si="54"/>
        <v>05´2024</v>
      </c>
      <c r="F504" s="2">
        <f t="shared" si="58"/>
        <v>24</v>
      </c>
      <c r="G504" s="3">
        <f t="shared" si="59"/>
        <v>3.460207612456747E-2</v>
      </c>
      <c r="H504" s="5">
        <f t="shared" si="60"/>
        <v>1</v>
      </c>
      <c r="I504" s="979">
        <f>_xlfn.XLOOKUP($D504,Help2!$D:$D,Help2!H:H)</f>
        <v>18826</v>
      </c>
      <c r="J504" s="979">
        <f>_xlfn.XLOOKUP($D504,Help2!$D:$D,Help2!I:I)</f>
        <v>11689</v>
      </c>
      <c r="K504" s="979">
        <f>_xlfn.XLOOKUP($D504,Help2!$D:$D,Help2!J:J)</f>
        <v>3175</v>
      </c>
      <c r="L504" s="979">
        <f>_xlfn.XLOOKUP($D504,Help2!$D:$D,Help2!K:K)</f>
        <v>3139</v>
      </c>
      <c r="M504" s="979">
        <f>_xlfn.XLOOKUP($D504,Help2!$D:$D,Help2!L:L)</f>
        <v>8320.3084028696212</v>
      </c>
      <c r="N504" s="979">
        <f>_xlfn.XLOOKUP($D504,Help2!$D:$D,Help2!M:M)</f>
        <v>9896.948622491982</v>
      </c>
      <c r="P504" s="979">
        <f>_xlfn.XLOOKUP($D504,Help2!$D:$D,Help2!F:F)</f>
        <v>693.6</v>
      </c>
      <c r="Q504" s="979">
        <f t="shared" si="55"/>
        <v>744</v>
      </c>
      <c r="R504" s="979">
        <f>_xlfn.XLOOKUP($D504,Help2!$D:$D,Help2!N:N)</f>
        <v>8320.3084028696212</v>
      </c>
      <c r="S504" s="979">
        <f>_xlfn.XLOOKUP($D504,Help2!$D:$D,Help2!O:O)</f>
        <v>8183.0006466113555</v>
      </c>
      <c r="T504" s="979">
        <f>_xlfn.XLOOKUP($D504,Help2!$D:$D,Help2!P:P)</f>
        <v>550</v>
      </c>
      <c r="U504" s="979">
        <f>_xlfn.XLOOKUP($D504,Help2!$D:$D,Help2!Q:Q)</f>
        <v>150</v>
      </c>
      <c r="V504" s="979">
        <f>_xlfn.XLOOKUP($D504,Help2!$D:$D,Help2!R:R)</f>
        <v>80</v>
      </c>
      <c r="W504" s="979">
        <f>_xlfn.XLOOKUP($D504,Help2!$D:$D,Help2!S:S)</f>
        <v>22000</v>
      </c>
      <c r="Y504" s="979">
        <f>_xlfn.XLOOKUP($D504,Help2!$D:$D,Help2!V:V)</f>
        <v>7850</v>
      </c>
      <c r="Z504" s="979">
        <f>_xlfn.XLOOKUP($D504,Help2!$D:$D,Help2!W:W)</f>
        <v>3839</v>
      </c>
      <c r="AA504" s="979">
        <f>_xlfn.XLOOKUP($D504,Help2!$D:$D,Help2!X:X)</f>
        <v>0</v>
      </c>
      <c r="AB504" s="979">
        <f>_xlfn.XLOOKUP($D504,Help2!$D:$D,Help2!Y:Y)</f>
        <v>6314</v>
      </c>
      <c r="AC504" s="979">
        <f>_xlfn.XLOOKUP($D504,Help2!$D:$D,Help2!Z:Z)</f>
        <v>823</v>
      </c>
      <c r="AD504" s="979">
        <f>_xlfn.XLOOKUP($D504,Help2!$D:$D,Help2!AA:AA)</f>
        <v>1119.3330467999999</v>
      </c>
      <c r="AE504" s="979">
        <f>_xlfn.XLOOKUP($D504,Help2!$D:$D,Help2!AB:AB)</f>
        <v>410</v>
      </c>
      <c r="AF504" s="979">
        <f>_xlfn.XLOOKUP($D504,Help2!$D:$D,Help2!AC:AC)</f>
        <v>405</v>
      </c>
      <c r="AG504" s="979">
        <f>_xlfn.XLOOKUP($D504,Help2!$D:$D,Help2!AD:AD)</f>
        <v>250</v>
      </c>
      <c r="AH504" s="979">
        <f>_xlfn.XLOOKUP($D504,Help2!$D:$D,Help2!AE:AE)</f>
        <v>864.90000000000009</v>
      </c>
      <c r="AI504" s="979">
        <f>_xlfn.XLOOKUP($D504,Help2!$D:$D,Help2!AF:AF)</f>
        <v>3574.9199999999996</v>
      </c>
      <c r="AJ504" s="979">
        <f>_xlfn.XLOOKUP($D504,Help2!$D:$D,Help2!AG:AG)</f>
        <v>396.31042091053854</v>
      </c>
      <c r="AK504" s="979">
        <f>_xlfn.XLOOKUP($D504,Help2!$D:$D,Help2!AH:AH)</f>
        <v>7554.4075039882564</v>
      </c>
      <c r="AL504" s="979">
        <f>_xlfn.XLOOKUP($D504,Help2!$D:$D,Help2!AI:AI)</f>
        <v>672</v>
      </c>
      <c r="AM504" s="979">
        <f>_xlfn.XLOOKUP($D504,Help2!$D:$D,Help2!AJ:AJ)</f>
        <v>0</v>
      </c>
      <c r="AN504" s="979">
        <f>_xlfn.XLOOKUP($D504,Help2!$D:$D,Help2!AK:AK)</f>
        <v>0</v>
      </c>
    </row>
    <row r="505" spans="1:40" x14ac:dyDescent="0.2">
      <c r="A505" s="1">
        <v>45429</v>
      </c>
      <c r="B505">
        <f t="shared" si="56"/>
        <v>5</v>
      </c>
      <c r="C505">
        <f t="shared" si="57"/>
        <v>2024</v>
      </c>
      <c r="D505" s="872" t="str">
        <f t="shared" si="54"/>
        <v>05´2024</v>
      </c>
      <c r="F505" s="2">
        <f t="shared" si="58"/>
        <v>24</v>
      </c>
      <c r="G505" s="3">
        <f t="shared" si="59"/>
        <v>3.460207612456747E-2</v>
      </c>
      <c r="H505" s="5">
        <f t="shared" si="60"/>
        <v>1</v>
      </c>
      <c r="I505" s="979">
        <f>_xlfn.XLOOKUP($D505,Help2!$D:$D,Help2!H:H)</f>
        <v>18826</v>
      </c>
      <c r="J505" s="979">
        <f>_xlfn.XLOOKUP($D505,Help2!$D:$D,Help2!I:I)</f>
        <v>11689</v>
      </c>
      <c r="K505" s="979">
        <f>_xlfn.XLOOKUP($D505,Help2!$D:$D,Help2!J:J)</f>
        <v>3175</v>
      </c>
      <c r="L505" s="979">
        <f>_xlfn.XLOOKUP($D505,Help2!$D:$D,Help2!K:K)</f>
        <v>3139</v>
      </c>
      <c r="M505" s="979">
        <f>_xlfn.XLOOKUP($D505,Help2!$D:$D,Help2!L:L)</f>
        <v>8320.3084028696212</v>
      </c>
      <c r="N505" s="979">
        <f>_xlfn.XLOOKUP($D505,Help2!$D:$D,Help2!M:M)</f>
        <v>9896.948622491982</v>
      </c>
      <c r="P505" s="979">
        <f>_xlfn.XLOOKUP($D505,Help2!$D:$D,Help2!F:F)</f>
        <v>693.6</v>
      </c>
      <c r="Q505" s="979">
        <f t="shared" si="55"/>
        <v>744</v>
      </c>
      <c r="R505" s="979">
        <f>_xlfn.XLOOKUP($D505,Help2!$D:$D,Help2!N:N)</f>
        <v>8320.3084028696212</v>
      </c>
      <c r="S505" s="979">
        <f>_xlfn.XLOOKUP($D505,Help2!$D:$D,Help2!O:O)</f>
        <v>8183.0006466113555</v>
      </c>
      <c r="T505" s="979">
        <f>_xlfn.XLOOKUP($D505,Help2!$D:$D,Help2!P:P)</f>
        <v>550</v>
      </c>
      <c r="U505" s="979">
        <f>_xlfn.XLOOKUP($D505,Help2!$D:$D,Help2!Q:Q)</f>
        <v>150</v>
      </c>
      <c r="V505" s="979">
        <f>_xlfn.XLOOKUP($D505,Help2!$D:$D,Help2!R:R)</f>
        <v>80</v>
      </c>
      <c r="W505" s="979">
        <f>_xlfn.XLOOKUP($D505,Help2!$D:$D,Help2!S:S)</f>
        <v>22000</v>
      </c>
      <c r="Y505" s="979">
        <f>_xlfn.XLOOKUP($D505,Help2!$D:$D,Help2!V:V)</f>
        <v>7850</v>
      </c>
      <c r="Z505" s="979">
        <f>_xlfn.XLOOKUP($D505,Help2!$D:$D,Help2!W:W)</f>
        <v>3839</v>
      </c>
      <c r="AA505" s="979">
        <f>_xlfn.XLOOKUP($D505,Help2!$D:$D,Help2!X:X)</f>
        <v>0</v>
      </c>
      <c r="AB505" s="979">
        <f>_xlfn.XLOOKUP($D505,Help2!$D:$D,Help2!Y:Y)</f>
        <v>6314</v>
      </c>
      <c r="AC505" s="979">
        <f>_xlfn.XLOOKUP($D505,Help2!$D:$D,Help2!Z:Z)</f>
        <v>823</v>
      </c>
      <c r="AD505" s="979">
        <f>_xlfn.XLOOKUP($D505,Help2!$D:$D,Help2!AA:AA)</f>
        <v>1119.3330467999999</v>
      </c>
      <c r="AE505" s="979">
        <f>_xlfn.XLOOKUP($D505,Help2!$D:$D,Help2!AB:AB)</f>
        <v>410</v>
      </c>
      <c r="AF505" s="979">
        <f>_xlfn.XLOOKUP($D505,Help2!$D:$D,Help2!AC:AC)</f>
        <v>405</v>
      </c>
      <c r="AG505" s="979">
        <f>_xlfn.XLOOKUP($D505,Help2!$D:$D,Help2!AD:AD)</f>
        <v>250</v>
      </c>
      <c r="AH505" s="979">
        <f>_xlfn.XLOOKUP($D505,Help2!$D:$D,Help2!AE:AE)</f>
        <v>864.90000000000009</v>
      </c>
      <c r="AI505" s="979">
        <f>_xlfn.XLOOKUP($D505,Help2!$D:$D,Help2!AF:AF)</f>
        <v>3574.9199999999996</v>
      </c>
      <c r="AJ505" s="979">
        <f>_xlfn.XLOOKUP($D505,Help2!$D:$D,Help2!AG:AG)</f>
        <v>396.31042091053854</v>
      </c>
      <c r="AK505" s="979">
        <f>_xlfn.XLOOKUP($D505,Help2!$D:$D,Help2!AH:AH)</f>
        <v>7554.4075039882564</v>
      </c>
      <c r="AL505" s="979">
        <f>_xlfn.XLOOKUP($D505,Help2!$D:$D,Help2!AI:AI)</f>
        <v>672</v>
      </c>
      <c r="AM505" s="979">
        <f>_xlfn.XLOOKUP($D505,Help2!$D:$D,Help2!AJ:AJ)</f>
        <v>0</v>
      </c>
      <c r="AN505" s="979">
        <f>_xlfn.XLOOKUP($D505,Help2!$D:$D,Help2!AK:AK)</f>
        <v>0</v>
      </c>
    </row>
    <row r="506" spans="1:40" x14ac:dyDescent="0.2">
      <c r="A506" s="1">
        <v>45430</v>
      </c>
      <c r="B506">
        <f t="shared" si="56"/>
        <v>5</v>
      </c>
      <c r="C506">
        <f t="shared" si="57"/>
        <v>2024</v>
      </c>
      <c r="D506" s="872" t="str">
        <f t="shared" si="54"/>
        <v>05´2024</v>
      </c>
      <c r="F506" s="2">
        <f t="shared" si="58"/>
        <v>24</v>
      </c>
      <c r="G506" s="3">
        <f t="shared" si="59"/>
        <v>3.460207612456747E-2</v>
      </c>
      <c r="H506" s="5">
        <f t="shared" si="60"/>
        <v>1</v>
      </c>
      <c r="I506" s="979">
        <f>_xlfn.XLOOKUP($D506,Help2!$D:$D,Help2!H:H)</f>
        <v>18826</v>
      </c>
      <c r="J506" s="979">
        <f>_xlfn.XLOOKUP($D506,Help2!$D:$D,Help2!I:I)</f>
        <v>11689</v>
      </c>
      <c r="K506" s="979">
        <f>_xlfn.XLOOKUP($D506,Help2!$D:$D,Help2!J:J)</f>
        <v>3175</v>
      </c>
      <c r="L506" s="979">
        <f>_xlfn.XLOOKUP($D506,Help2!$D:$D,Help2!K:K)</f>
        <v>3139</v>
      </c>
      <c r="M506" s="979">
        <f>_xlfn.XLOOKUP($D506,Help2!$D:$D,Help2!L:L)</f>
        <v>8320.3084028696212</v>
      </c>
      <c r="N506" s="979">
        <f>_xlfn.XLOOKUP($D506,Help2!$D:$D,Help2!M:M)</f>
        <v>9896.948622491982</v>
      </c>
      <c r="P506" s="979">
        <f>_xlfn.XLOOKUP($D506,Help2!$D:$D,Help2!F:F)</f>
        <v>693.6</v>
      </c>
      <c r="Q506" s="979">
        <f t="shared" si="55"/>
        <v>744</v>
      </c>
      <c r="R506" s="979">
        <f>_xlfn.XLOOKUP($D506,Help2!$D:$D,Help2!N:N)</f>
        <v>8320.3084028696212</v>
      </c>
      <c r="S506" s="979">
        <f>_xlfn.XLOOKUP($D506,Help2!$D:$D,Help2!O:O)</f>
        <v>8183.0006466113555</v>
      </c>
      <c r="T506" s="979">
        <f>_xlfn.XLOOKUP($D506,Help2!$D:$D,Help2!P:P)</f>
        <v>550</v>
      </c>
      <c r="U506" s="979">
        <f>_xlfn.XLOOKUP($D506,Help2!$D:$D,Help2!Q:Q)</f>
        <v>150</v>
      </c>
      <c r="V506" s="979">
        <f>_xlfn.XLOOKUP($D506,Help2!$D:$D,Help2!R:R)</f>
        <v>80</v>
      </c>
      <c r="W506" s="979">
        <f>_xlfn.XLOOKUP($D506,Help2!$D:$D,Help2!S:S)</f>
        <v>22000</v>
      </c>
      <c r="Y506" s="979">
        <f>_xlfn.XLOOKUP($D506,Help2!$D:$D,Help2!V:V)</f>
        <v>7850</v>
      </c>
      <c r="Z506" s="979">
        <f>_xlfn.XLOOKUP($D506,Help2!$D:$D,Help2!W:W)</f>
        <v>3839</v>
      </c>
      <c r="AA506" s="979">
        <f>_xlfn.XLOOKUP($D506,Help2!$D:$D,Help2!X:X)</f>
        <v>0</v>
      </c>
      <c r="AB506" s="979">
        <f>_xlfn.XLOOKUP($D506,Help2!$D:$D,Help2!Y:Y)</f>
        <v>6314</v>
      </c>
      <c r="AC506" s="979">
        <f>_xlfn.XLOOKUP($D506,Help2!$D:$D,Help2!Z:Z)</f>
        <v>823</v>
      </c>
      <c r="AD506" s="979">
        <f>_xlfn.XLOOKUP($D506,Help2!$D:$D,Help2!AA:AA)</f>
        <v>1119.3330467999999</v>
      </c>
      <c r="AE506" s="979">
        <f>_xlfn.XLOOKUP($D506,Help2!$D:$D,Help2!AB:AB)</f>
        <v>410</v>
      </c>
      <c r="AF506" s="979">
        <f>_xlfn.XLOOKUP($D506,Help2!$D:$D,Help2!AC:AC)</f>
        <v>405</v>
      </c>
      <c r="AG506" s="979">
        <f>_xlfn.XLOOKUP($D506,Help2!$D:$D,Help2!AD:AD)</f>
        <v>250</v>
      </c>
      <c r="AH506" s="979">
        <f>_xlfn.XLOOKUP($D506,Help2!$D:$D,Help2!AE:AE)</f>
        <v>864.90000000000009</v>
      </c>
      <c r="AI506" s="979">
        <f>_xlfn.XLOOKUP($D506,Help2!$D:$D,Help2!AF:AF)</f>
        <v>3574.9199999999996</v>
      </c>
      <c r="AJ506" s="979">
        <f>_xlfn.XLOOKUP($D506,Help2!$D:$D,Help2!AG:AG)</f>
        <v>396.31042091053854</v>
      </c>
      <c r="AK506" s="979">
        <f>_xlfn.XLOOKUP($D506,Help2!$D:$D,Help2!AH:AH)</f>
        <v>7554.4075039882564</v>
      </c>
      <c r="AL506" s="979">
        <f>_xlfn.XLOOKUP($D506,Help2!$D:$D,Help2!AI:AI)</f>
        <v>672</v>
      </c>
      <c r="AM506" s="979">
        <f>_xlfn.XLOOKUP($D506,Help2!$D:$D,Help2!AJ:AJ)</f>
        <v>0</v>
      </c>
      <c r="AN506" s="979">
        <f>_xlfn.XLOOKUP($D506,Help2!$D:$D,Help2!AK:AK)</f>
        <v>0</v>
      </c>
    </row>
    <row r="507" spans="1:40" x14ac:dyDescent="0.2">
      <c r="A507" s="1">
        <v>45431</v>
      </c>
      <c r="B507">
        <f t="shared" si="56"/>
        <v>5</v>
      </c>
      <c r="C507">
        <f t="shared" si="57"/>
        <v>2024</v>
      </c>
      <c r="D507" s="872" t="str">
        <f t="shared" si="54"/>
        <v>05´2024</v>
      </c>
      <c r="F507" s="2">
        <f t="shared" si="58"/>
        <v>24</v>
      </c>
      <c r="G507" s="3">
        <f t="shared" si="59"/>
        <v>3.460207612456747E-2</v>
      </c>
      <c r="H507" s="5">
        <f t="shared" si="60"/>
        <v>1</v>
      </c>
      <c r="I507" s="979">
        <f>_xlfn.XLOOKUP($D507,Help2!$D:$D,Help2!H:H)</f>
        <v>18826</v>
      </c>
      <c r="J507" s="979">
        <f>_xlfn.XLOOKUP($D507,Help2!$D:$D,Help2!I:I)</f>
        <v>11689</v>
      </c>
      <c r="K507" s="979">
        <f>_xlfn.XLOOKUP($D507,Help2!$D:$D,Help2!J:J)</f>
        <v>3175</v>
      </c>
      <c r="L507" s="979">
        <f>_xlfn.XLOOKUP($D507,Help2!$D:$D,Help2!K:K)</f>
        <v>3139</v>
      </c>
      <c r="M507" s="979">
        <f>_xlfn.XLOOKUP($D507,Help2!$D:$D,Help2!L:L)</f>
        <v>8320.3084028696212</v>
      </c>
      <c r="N507" s="979">
        <f>_xlfn.XLOOKUP($D507,Help2!$D:$D,Help2!M:M)</f>
        <v>9896.948622491982</v>
      </c>
      <c r="P507" s="979">
        <f>_xlfn.XLOOKUP($D507,Help2!$D:$D,Help2!F:F)</f>
        <v>693.6</v>
      </c>
      <c r="Q507" s="979">
        <f t="shared" si="55"/>
        <v>744</v>
      </c>
      <c r="R507" s="979">
        <f>_xlfn.XLOOKUP($D507,Help2!$D:$D,Help2!N:N)</f>
        <v>8320.3084028696212</v>
      </c>
      <c r="S507" s="979">
        <f>_xlfn.XLOOKUP($D507,Help2!$D:$D,Help2!O:O)</f>
        <v>8183.0006466113555</v>
      </c>
      <c r="T507" s="979">
        <f>_xlfn.XLOOKUP($D507,Help2!$D:$D,Help2!P:P)</f>
        <v>550</v>
      </c>
      <c r="U507" s="979">
        <f>_xlfn.XLOOKUP($D507,Help2!$D:$D,Help2!Q:Q)</f>
        <v>150</v>
      </c>
      <c r="V507" s="979">
        <f>_xlfn.XLOOKUP($D507,Help2!$D:$D,Help2!R:R)</f>
        <v>80</v>
      </c>
      <c r="W507" s="979">
        <f>_xlfn.XLOOKUP($D507,Help2!$D:$D,Help2!S:S)</f>
        <v>22000</v>
      </c>
      <c r="Y507" s="979">
        <f>_xlfn.XLOOKUP($D507,Help2!$D:$D,Help2!V:V)</f>
        <v>7850</v>
      </c>
      <c r="Z507" s="979">
        <f>_xlfn.XLOOKUP($D507,Help2!$D:$D,Help2!W:W)</f>
        <v>3839</v>
      </c>
      <c r="AA507" s="979">
        <f>_xlfn.XLOOKUP($D507,Help2!$D:$D,Help2!X:X)</f>
        <v>0</v>
      </c>
      <c r="AB507" s="979">
        <f>_xlfn.XLOOKUP($D507,Help2!$D:$D,Help2!Y:Y)</f>
        <v>6314</v>
      </c>
      <c r="AC507" s="979">
        <f>_xlfn.XLOOKUP($D507,Help2!$D:$D,Help2!Z:Z)</f>
        <v>823</v>
      </c>
      <c r="AD507" s="979">
        <f>_xlfn.XLOOKUP($D507,Help2!$D:$D,Help2!AA:AA)</f>
        <v>1119.3330467999999</v>
      </c>
      <c r="AE507" s="979">
        <f>_xlfn.XLOOKUP($D507,Help2!$D:$D,Help2!AB:AB)</f>
        <v>410</v>
      </c>
      <c r="AF507" s="979">
        <f>_xlfn.XLOOKUP($D507,Help2!$D:$D,Help2!AC:AC)</f>
        <v>405</v>
      </c>
      <c r="AG507" s="979">
        <f>_xlfn.XLOOKUP($D507,Help2!$D:$D,Help2!AD:AD)</f>
        <v>250</v>
      </c>
      <c r="AH507" s="979">
        <f>_xlfn.XLOOKUP($D507,Help2!$D:$D,Help2!AE:AE)</f>
        <v>864.90000000000009</v>
      </c>
      <c r="AI507" s="979">
        <f>_xlfn.XLOOKUP($D507,Help2!$D:$D,Help2!AF:AF)</f>
        <v>3574.9199999999996</v>
      </c>
      <c r="AJ507" s="979">
        <f>_xlfn.XLOOKUP($D507,Help2!$D:$D,Help2!AG:AG)</f>
        <v>396.31042091053854</v>
      </c>
      <c r="AK507" s="979">
        <f>_xlfn.XLOOKUP($D507,Help2!$D:$D,Help2!AH:AH)</f>
        <v>7554.4075039882564</v>
      </c>
      <c r="AL507" s="979">
        <f>_xlfn.XLOOKUP($D507,Help2!$D:$D,Help2!AI:AI)</f>
        <v>672</v>
      </c>
      <c r="AM507" s="979">
        <f>_xlfn.XLOOKUP($D507,Help2!$D:$D,Help2!AJ:AJ)</f>
        <v>0</v>
      </c>
      <c r="AN507" s="979">
        <f>_xlfn.XLOOKUP($D507,Help2!$D:$D,Help2!AK:AK)</f>
        <v>0</v>
      </c>
    </row>
    <row r="508" spans="1:40" x14ac:dyDescent="0.2">
      <c r="A508" s="1">
        <v>45432</v>
      </c>
      <c r="B508">
        <f t="shared" si="56"/>
        <v>5</v>
      </c>
      <c r="C508">
        <f t="shared" si="57"/>
        <v>2024</v>
      </c>
      <c r="D508" s="872" t="str">
        <f t="shared" si="54"/>
        <v>05´2024</v>
      </c>
      <c r="F508" s="2">
        <f t="shared" si="58"/>
        <v>24</v>
      </c>
      <c r="G508" s="3">
        <f t="shared" si="59"/>
        <v>3.460207612456747E-2</v>
      </c>
      <c r="H508" s="5">
        <f t="shared" si="60"/>
        <v>1</v>
      </c>
      <c r="I508" s="979">
        <f>_xlfn.XLOOKUP($D508,Help2!$D:$D,Help2!H:H)</f>
        <v>18826</v>
      </c>
      <c r="J508" s="979">
        <f>_xlfn.XLOOKUP($D508,Help2!$D:$D,Help2!I:I)</f>
        <v>11689</v>
      </c>
      <c r="K508" s="979">
        <f>_xlfn.XLOOKUP($D508,Help2!$D:$D,Help2!J:J)</f>
        <v>3175</v>
      </c>
      <c r="L508" s="979">
        <f>_xlfn.XLOOKUP($D508,Help2!$D:$D,Help2!K:K)</f>
        <v>3139</v>
      </c>
      <c r="M508" s="979">
        <f>_xlfn.XLOOKUP($D508,Help2!$D:$D,Help2!L:L)</f>
        <v>8320.3084028696212</v>
      </c>
      <c r="N508" s="979">
        <f>_xlfn.XLOOKUP($D508,Help2!$D:$D,Help2!M:M)</f>
        <v>9896.948622491982</v>
      </c>
      <c r="P508" s="979">
        <f>_xlfn.XLOOKUP($D508,Help2!$D:$D,Help2!F:F)</f>
        <v>693.6</v>
      </c>
      <c r="Q508" s="979">
        <f t="shared" si="55"/>
        <v>744</v>
      </c>
      <c r="R508" s="979">
        <f>_xlfn.XLOOKUP($D508,Help2!$D:$D,Help2!N:N)</f>
        <v>8320.3084028696212</v>
      </c>
      <c r="S508" s="979">
        <f>_xlfn.XLOOKUP($D508,Help2!$D:$D,Help2!O:O)</f>
        <v>8183.0006466113555</v>
      </c>
      <c r="T508" s="979">
        <f>_xlfn.XLOOKUP($D508,Help2!$D:$D,Help2!P:P)</f>
        <v>550</v>
      </c>
      <c r="U508" s="979">
        <f>_xlfn.XLOOKUP($D508,Help2!$D:$D,Help2!Q:Q)</f>
        <v>150</v>
      </c>
      <c r="V508" s="979">
        <f>_xlfn.XLOOKUP($D508,Help2!$D:$D,Help2!R:R)</f>
        <v>80</v>
      </c>
      <c r="W508" s="979">
        <f>_xlfn.XLOOKUP($D508,Help2!$D:$D,Help2!S:S)</f>
        <v>22000</v>
      </c>
      <c r="Y508" s="979">
        <f>_xlfn.XLOOKUP($D508,Help2!$D:$D,Help2!V:V)</f>
        <v>7850</v>
      </c>
      <c r="Z508" s="979">
        <f>_xlfn.XLOOKUP($D508,Help2!$D:$D,Help2!W:W)</f>
        <v>3839</v>
      </c>
      <c r="AA508" s="979">
        <f>_xlfn.XLOOKUP($D508,Help2!$D:$D,Help2!X:X)</f>
        <v>0</v>
      </c>
      <c r="AB508" s="979">
        <f>_xlfn.XLOOKUP($D508,Help2!$D:$D,Help2!Y:Y)</f>
        <v>6314</v>
      </c>
      <c r="AC508" s="979">
        <f>_xlfn.XLOOKUP($D508,Help2!$D:$D,Help2!Z:Z)</f>
        <v>823</v>
      </c>
      <c r="AD508" s="979">
        <f>_xlfn.XLOOKUP($D508,Help2!$D:$D,Help2!AA:AA)</f>
        <v>1119.3330467999999</v>
      </c>
      <c r="AE508" s="979">
        <f>_xlfn.XLOOKUP($D508,Help2!$D:$D,Help2!AB:AB)</f>
        <v>410</v>
      </c>
      <c r="AF508" s="979">
        <f>_xlfn.XLOOKUP($D508,Help2!$D:$D,Help2!AC:AC)</f>
        <v>405</v>
      </c>
      <c r="AG508" s="979">
        <f>_xlfn.XLOOKUP($D508,Help2!$D:$D,Help2!AD:AD)</f>
        <v>250</v>
      </c>
      <c r="AH508" s="979">
        <f>_xlfn.XLOOKUP($D508,Help2!$D:$D,Help2!AE:AE)</f>
        <v>864.90000000000009</v>
      </c>
      <c r="AI508" s="979">
        <f>_xlfn.XLOOKUP($D508,Help2!$D:$D,Help2!AF:AF)</f>
        <v>3574.9199999999996</v>
      </c>
      <c r="AJ508" s="979">
        <f>_xlfn.XLOOKUP($D508,Help2!$D:$D,Help2!AG:AG)</f>
        <v>396.31042091053854</v>
      </c>
      <c r="AK508" s="979">
        <f>_xlfn.XLOOKUP($D508,Help2!$D:$D,Help2!AH:AH)</f>
        <v>7554.4075039882564</v>
      </c>
      <c r="AL508" s="979">
        <f>_xlfn.XLOOKUP($D508,Help2!$D:$D,Help2!AI:AI)</f>
        <v>672</v>
      </c>
      <c r="AM508" s="979">
        <f>_xlfn.XLOOKUP($D508,Help2!$D:$D,Help2!AJ:AJ)</f>
        <v>0</v>
      </c>
      <c r="AN508" s="979">
        <f>_xlfn.XLOOKUP($D508,Help2!$D:$D,Help2!AK:AK)</f>
        <v>0</v>
      </c>
    </row>
    <row r="509" spans="1:40" x14ac:dyDescent="0.2">
      <c r="A509" s="1">
        <v>45433</v>
      </c>
      <c r="B509">
        <f t="shared" si="56"/>
        <v>5</v>
      </c>
      <c r="C509">
        <f t="shared" si="57"/>
        <v>2024</v>
      </c>
      <c r="D509" s="872" t="str">
        <f t="shared" si="54"/>
        <v>05´2024</v>
      </c>
      <c r="F509" s="2">
        <f t="shared" si="58"/>
        <v>24</v>
      </c>
      <c r="G509" s="3">
        <f t="shared" si="59"/>
        <v>3.460207612456747E-2</v>
      </c>
      <c r="H509" s="5">
        <f t="shared" si="60"/>
        <v>1</v>
      </c>
      <c r="I509" s="979">
        <f>_xlfn.XLOOKUP($D509,Help2!$D:$D,Help2!H:H)</f>
        <v>18826</v>
      </c>
      <c r="J509" s="979">
        <f>_xlfn.XLOOKUP($D509,Help2!$D:$D,Help2!I:I)</f>
        <v>11689</v>
      </c>
      <c r="K509" s="979">
        <f>_xlfn.XLOOKUP($D509,Help2!$D:$D,Help2!J:J)</f>
        <v>3175</v>
      </c>
      <c r="L509" s="979">
        <f>_xlfn.XLOOKUP($D509,Help2!$D:$D,Help2!K:K)</f>
        <v>3139</v>
      </c>
      <c r="M509" s="979">
        <f>_xlfn.XLOOKUP($D509,Help2!$D:$D,Help2!L:L)</f>
        <v>8320.3084028696212</v>
      </c>
      <c r="N509" s="979">
        <f>_xlfn.XLOOKUP($D509,Help2!$D:$D,Help2!M:M)</f>
        <v>9896.948622491982</v>
      </c>
      <c r="P509" s="979">
        <f>_xlfn.XLOOKUP($D509,Help2!$D:$D,Help2!F:F)</f>
        <v>693.6</v>
      </c>
      <c r="Q509" s="979">
        <f t="shared" si="55"/>
        <v>744</v>
      </c>
      <c r="R509" s="979">
        <f>_xlfn.XLOOKUP($D509,Help2!$D:$D,Help2!N:N)</f>
        <v>8320.3084028696212</v>
      </c>
      <c r="S509" s="979">
        <f>_xlfn.XLOOKUP($D509,Help2!$D:$D,Help2!O:O)</f>
        <v>8183.0006466113555</v>
      </c>
      <c r="T509" s="979">
        <f>_xlfn.XLOOKUP($D509,Help2!$D:$D,Help2!P:P)</f>
        <v>550</v>
      </c>
      <c r="U509" s="979">
        <f>_xlfn.XLOOKUP($D509,Help2!$D:$D,Help2!Q:Q)</f>
        <v>150</v>
      </c>
      <c r="V509" s="979">
        <f>_xlfn.XLOOKUP($D509,Help2!$D:$D,Help2!R:R)</f>
        <v>80</v>
      </c>
      <c r="W509" s="979">
        <f>_xlfn.XLOOKUP($D509,Help2!$D:$D,Help2!S:S)</f>
        <v>22000</v>
      </c>
      <c r="Y509" s="979">
        <f>_xlfn.XLOOKUP($D509,Help2!$D:$D,Help2!V:V)</f>
        <v>7850</v>
      </c>
      <c r="Z509" s="979">
        <f>_xlfn.XLOOKUP($D509,Help2!$D:$D,Help2!W:W)</f>
        <v>3839</v>
      </c>
      <c r="AA509" s="979">
        <f>_xlfn.XLOOKUP($D509,Help2!$D:$D,Help2!X:X)</f>
        <v>0</v>
      </c>
      <c r="AB509" s="979">
        <f>_xlfn.XLOOKUP($D509,Help2!$D:$D,Help2!Y:Y)</f>
        <v>6314</v>
      </c>
      <c r="AC509" s="979">
        <f>_xlfn.XLOOKUP($D509,Help2!$D:$D,Help2!Z:Z)</f>
        <v>823</v>
      </c>
      <c r="AD509" s="979">
        <f>_xlfn.XLOOKUP($D509,Help2!$D:$D,Help2!AA:AA)</f>
        <v>1119.3330467999999</v>
      </c>
      <c r="AE509" s="979">
        <f>_xlfn.XLOOKUP($D509,Help2!$D:$D,Help2!AB:AB)</f>
        <v>410</v>
      </c>
      <c r="AF509" s="979">
        <f>_xlfn.XLOOKUP($D509,Help2!$D:$D,Help2!AC:AC)</f>
        <v>405</v>
      </c>
      <c r="AG509" s="979">
        <f>_xlfn.XLOOKUP($D509,Help2!$D:$D,Help2!AD:AD)</f>
        <v>250</v>
      </c>
      <c r="AH509" s="979">
        <f>_xlfn.XLOOKUP($D509,Help2!$D:$D,Help2!AE:AE)</f>
        <v>864.90000000000009</v>
      </c>
      <c r="AI509" s="979">
        <f>_xlfn.XLOOKUP($D509,Help2!$D:$D,Help2!AF:AF)</f>
        <v>3574.9199999999996</v>
      </c>
      <c r="AJ509" s="979">
        <f>_xlfn.XLOOKUP($D509,Help2!$D:$D,Help2!AG:AG)</f>
        <v>396.31042091053854</v>
      </c>
      <c r="AK509" s="979">
        <f>_xlfn.XLOOKUP($D509,Help2!$D:$D,Help2!AH:AH)</f>
        <v>7554.4075039882564</v>
      </c>
      <c r="AL509" s="979">
        <f>_xlfn.XLOOKUP($D509,Help2!$D:$D,Help2!AI:AI)</f>
        <v>672</v>
      </c>
      <c r="AM509" s="979">
        <f>_xlfn.XLOOKUP($D509,Help2!$D:$D,Help2!AJ:AJ)</f>
        <v>0</v>
      </c>
      <c r="AN509" s="979">
        <f>_xlfn.XLOOKUP($D509,Help2!$D:$D,Help2!AK:AK)</f>
        <v>0</v>
      </c>
    </row>
    <row r="510" spans="1:40" x14ac:dyDescent="0.2">
      <c r="A510" s="1">
        <v>45434</v>
      </c>
      <c r="B510">
        <f t="shared" si="56"/>
        <v>5</v>
      </c>
      <c r="C510">
        <f t="shared" si="57"/>
        <v>2024</v>
      </c>
      <c r="D510" s="872" t="str">
        <f t="shared" si="54"/>
        <v>05´2024</v>
      </c>
      <c r="F510" s="2">
        <f t="shared" si="58"/>
        <v>24</v>
      </c>
      <c r="G510" s="3">
        <f t="shared" si="59"/>
        <v>3.460207612456747E-2</v>
      </c>
      <c r="H510" s="5">
        <f t="shared" si="60"/>
        <v>1</v>
      </c>
      <c r="I510" s="979">
        <f>_xlfn.XLOOKUP($D510,Help2!$D:$D,Help2!H:H)</f>
        <v>18826</v>
      </c>
      <c r="J510" s="979">
        <f>_xlfn.XLOOKUP($D510,Help2!$D:$D,Help2!I:I)</f>
        <v>11689</v>
      </c>
      <c r="K510" s="979">
        <f>_xlfn.XLOOKUP($D510,Help2!$D:$D,Help2!J:J)</f>
        <v>3175</v>
      </c>
      <c r="L510" s="979">
        <f>_xlfn.XLOOKUP($D510,Help2!$D:$D,Help2!K:K)</f>
        <v>3139</v>
      </c>
      <c r="M510" s="979">
        <f>_xlfn.XLOOKUP($D510,Help2!$D:$D,Help2!L:L)</f>
        <v>8320.3084028696212</v>
      </c>
      <c r="N510" s="979">
        <f>_xlfn.XLOOKUP($D510,Help2!$D:$D,Help2!M:M)</f>
        <v>9896.948622491982</v>
      </c>
      <c r="P510" s="979">
        <f>_xlfn.XLOOKUP($D510,Help2!$D:$D,Help2!F:F)</f>
        <v>693.6</v>
      </c>
      <c r="Q510" s="979">
        <f t="shared" si="55"/>
        <v>744</v>
      </c>
      <c r="R510" s="979">
        <f>_xlfn.XLOOKUP($D510,Help2!$D:$D,Help2!N:N)</f>
        <v>8320.3084028696212</v>
      </c>
      <c r="S510" s="979">
        <f>_xlfn.XLOOKUP($D510,Help2!$D:$D,Help2!O:O)</f>
        <v>8183.0006466113555</v>
      </c>
      <c r="T510" s="979">
        <f>_xlfn.XLOOKUP($D510,Help2!$D:$D,Help2!P:P)</f>
        <v>550</v>
      </c>
      <c r="U510" s="979">
        <f>_xlfn.XLOOKUP($D510,Help2!$D:$D,Help2!Q:Q)</f>
        <v>150</v>
      </c>
      <c r="V510" s="979">
        <f>_xlfn.XLOOKUP($D510,Help2!$D:$D,Help2!R:R)</f>
        <v>80</v>
      </c>
      <c r="W510" s="979">
        <f>_xlfn.XLOOKUP($D510,Help2!$D:$D,Help2!S:S)</f>
        <v>22000</v>
      </c>
      <c r="Y510" s="979">
        <f>_xlfn.XLOOKUP($D510,Help2!$D:$D,Help2!V:V)</f>
        <v>7850</v>
      </c>
      <c r="Z510" s="979">
        <f>_xlfn.XLOOKUP($D510,Help2!$D:$D,Help2!W:W)</f>
        <v>3839</v>
      </c>
      <c r="AA510" s="979">
        <f>_xlfn.XLOOKUP($D510,Help2!$D:$D,Help2!X:X)</f>
        <v>0</v>
      </c>
      <c r="AB510" s="979">
        <f>_xlfn.XLOOKUP($D510,Help2!$D:$D,Help2!Y:Y)</f>
        <v>6314</v>
      </c>
      <c r="AC510" s="979">
        <f>_xlfn.XLOOKUP($D510,Help2!$D:$D,Help2!Z:Z)</f>
        <v>823</v>
      </c>
      <c r="AD510" s="979">
        <f>_xlfn.XLOOKUP($D510,Help2!$D:$D,Help2!AA:AA)</f>
        <v>1119.3330467999999</v>
      </c>
      <c r="AE510" s="979">
        <f>_xlfn.XLOOKUP($D510,Help2!$D:$D,Help2!AB:AB)</f>
        <v>410</v>
      </c>
      <c r="AF510" s="979">
        <f>_xlfn.XLOOKUP($D510,Help2!$D:$D,Help2!AC:AC)</f>
        <v>405</v>
      </c>
      <c r="AG510" s="979">
        <f>_xlfn.XLOOKUP($D510,Help2!$D:$D,Help2!AD:AD)</f>
        <v>250</v>
      </c>
      <c r="AH510" s="979">
        <f>_xlfn.XLOOKUP($D510,Help2!$D:$D,Help2!AE:AE)</f>
        <v>864.90000000000009</v>
      </c>
      <c r="AI510" s="979">
        <f>_xlfn.XLOOKUP($D510,Help2!$D:$D,Help2!AF:AF)</f>
        <v>3574.9199999999996</v>
      </c>
      <c r="AJ510" s="979">
        <f>_xlfn.XLOOKUP($D510,Help2!$D:$D,Help2!AG:AG)</f>
        <v>396.31042091053854</v>
      </c>
      <c r="AK510" s="979">
        <f>_xlfn.XLOOKUP($D510,Help2!$D:$D,Help2!AH:AH)</f>
        <v>7554.4075039882564</v>
      </c>
      <c r="AL510" s="979">
        <f>_xlfn.XLOOKUP($D510,Help2!$D:$D,Help2!AI:AI)</f>
        <v>672</v>
      </c>
      <c r="AM510" s="979">
        <f>_xlfn.XLOOKUP($D510,Help2!$D:$D,Help2!AJ:AJ)</f>
        <v>0</v>
      </c>
      <c r="AN510" s="979">
        <f>_xlfn.XLOOKUP($D510,Help2!$D:$D,Help2!AK:AK)</f>
        <v>0</v>
      </c>
    </row>
    <row r="511" spans="1:40" x14ac:dyDescent="0.2">
      <c r="A511" s="1">
        <v>45435</v>
      </c>
      <c r="B511">
        <f t="shared" si="56"/>
        <v>5</v>
      </c>
      <c r="C511">
        <f t="shared" si="57"/>
        <v>2024</v>
      </c>
      <c r="D511" s="872" t="str">
        <f t="shared" si="54"/>
        <v>05´2024</v>
      </c>
      <c r="F511" s="2">
        <f t="shared" si="58"/>
        <v>24</v>
      </c>
      <c r="G511" s="3">
        <f t="shared" si="59"/>
        <v>3.460207612456747E-2</v>
      </c>
      <c r="H511" s="5">
        <f t="shared" si="60"/>
        <v>1</v>
      </c>
      <c r="I511" s="979">
        <f>_xlfn.XLOOKUP($D511,Help2!$D:$D,Help2!H:H)</f>
        <v>18826</v>
      </c>
      <c r="J511" s="979">
        <f>_xlfn.XLOOKUP($D511,Help2!$D:$D,Help2!I:I)</f>
        <v>11689</v>
      </c>
      <c r="K511" s="979">
        <f>_xlfn.XLOOKUP($D511,Help2!$D:$D,Help2!J:J)</f>
        <v>3175</v>
      </c>
      <c r="L511" s="979">
        <f>_xlfn.XLOOKUP($D511,Help2!$D:$D,Help2!K:K)</f>
        <v>3139</v>
      </c>
      <c r="M511" s="979">
        <f>_xlfn.XLOOKUP($D511,Help2!$D:$D,Help2!L:L)</f>
        <v>8320.3084028696212</v>
      </c>
      <c r="N511" s="979">
        <f>_xlfn.XLOOKUP($D511,Help2!$D:$D,Help2!M:M)</f>
        <v>9896.948622491982</v>
      </c>
      <c r="P511" s="979">
        <f>_xlfn.XLOOKUP($D511,Help2!$D:$D,Help2!F:F)</f>
        <v>693.6</v>
      </c>
      <c r="Q511" s="979">
        <f t="shared" si="55"/>
        <v>744</v>
      </c>
      <c r="R511" s="979">
        <f>_xlfn.XLOOKUP($D511,Help2!$D:$D,Help2!N:N)</f>
        <v>8320.3084028696212</v>
      </c>
      <c r="S511" s="979">
        <f>_xlfn.XLOOKUP($D511,Help2!$D:$D,Help2!O:O)</f>
        <v>8183.0006466113555</v>
      </c>
      <c r="T511" s="979">
        <f>_xlfn.XLOOKUP($D511,Help2!$D:$D,Help2!P:P)</f>
        <v>550</v>
      </c>
      <c r="U511" s="979">
        <f>_xlfn.XLOOKUP($D511,Help2!$D:$D,Help2!Q:Q)</f>
        <v>150</v>
      </c>
      <c r="V511" s="979">
        <f>_xlfn.XLOOKUP($D511,Help2!$D:$D,Help2!R:R)</f>
        <v>80</v>
      </c>
      <c r="W511" s="979">
        <f>_xlfn.XLOOKUP($D511,Help2!$D:$D,Help2!S:S)</f>
        <v>22000</v>
      </c>
      <c r="Y511" s="979">
        <f>_xlfn.XLOOKUP($D511,Help2!$D:$D,Help2!V:V)</f>
        <v>7850</v>
      </c>
      <c r="Z511" s="979">
        <f>_xlfn.XLOOKUP($D511,Help2!$D:$D,Help2!W:W)</f>
        <v>3839</v>
      </c>
      <c r="AA511" s="979">
        <f>_xlfn.XLOOKUP($D511,Help2!$D:$D,Help2!X:X)</f>
        <v>0</v>
      </c>
      <c r="AB511" s="979">
        <f>_xlfn.XLOOKUP($D511,Help2!$D:$D,Help2!Y:Y)</f>
        <v>6314</v>
      </c>
      <c r="AC511" s="979">
        <f>_xlfn.XLOOKUP($D511,Help2!$D:$D,Help2!Z:Z)</f>
        <v>823</v>
      </c>
      <c r="AD511" s="979">
        <f>_xlfn.XLOOKUP($D511,Help2!$D:$D,Help2!AA:AA)</f>
        <v>1119.3330467999999</v>
      </c>
      <c r="AE511" s="979">
        <f>_xlfn.XLOOKUP($D511,Help2!$D:$D,Help2!AB:AB)</f>
        <v>410</v>
      </c>
      <c r="AF511" s="979">
        <f>_xlfn.XLOOKUP($D511,Help2!$D:$D,Help2!AC:AC)</f>
        <v>405</v>
      </c>
      <c r="AG511" s="979">
        <f>_xlfn.XLOOKUP($D511,Help2!$D:$D,Help2!AD:AD)</f>
        <v>250</v>
      </c>
      <c r="AH511" s="979">
        <f>_xlfn.XLOOKUP($D511,Help2!$D:$D,Help2!AE:AE)</f>
        <v>864.90000000000009</v>
      </c>
      <c r="AI511" s="979">
        <f>_xlfn.XLOOKUP($D511,Help2!$D:$D,Help2!AF:AF)</f>
        <v>3574.9199999999996</v>
      </c>
      <c r="AJ511" s="979">
        <f>_xlfn.XLOOKUP($D511,Help2!$D:$D,Help2!AG:AG)</f>
        <v>396.31042091053854</v>
      </c>
      <c r="AK511" s="979">
        <f>_xlfn.XLOOKUP($D511,Help2!$D:$D,Help2!AH:AH)</f>
        <v>7554.4075039882564</v>
      </c>
      <c r="AL511" s="979">
        <f>_xlfn.XLOOKUP($D511,Help2!$D:$D,Help2!AI:AI)</f>
        <v>672</v>
      </c>
      <c r="AM511" s="979">
        <f>_xlfn.XLOOKUP($D511,Help2!$D:$D,Help2!AJ:AJ)</f>
        <v>0</v>
      </c>
      <c r="AN511" s="979">
        <f>_xlfn.XLOOKUP($D511,Help2!$D:$D,Help2!AK:AK)</f>
        <v>0</v>
      </c>
    </row>
    <row r="512" spans="1:40" x14ac:dyDescent="0.2">
      <c r="A512" s="1">
        <v>45436</v>
      </c>
      <c r="B512">
        <f t="shared" si="56"/>
        <v>5</v>
      </c>
      <c r="C512">
        <f t="shared" si="57"/>
        <v>2024</v>
      </c>
      <c r="D512" s="872" t="str">
        <f t="shared" si="54"/>
        <v>05´2024</v>
      </c>
      <c r="F512" s="2">
        <f t="shared" si="58"/>
        <v>24</v>
      </c>
      <c r="G512" s="3">
        <f t="shared" si="59"/>
        <v>3.460207612456747E-2</v>
      </c>
      <c r="H512" s="5">
        <f t="shared" si="60"/>
        <v>1</v>
      </c>
      <c r="I512" s="979">
        <f>_xlfn.XLOOKUP($D512,Help2!$D:$D,Help2!H:H)</f>
        <v>18826</v>
      </c>
      <c r="J512" s="979">
        <f>_xlfn.XLOOKUP($D512,Help2!$D:$D,Help2!I:I)</f>
        <v>11689</v>
      </c>
      <c r="K512" s="979">
        <f>_xlfn.XLOOKUP($D512,Help2!$D:$D,Help2!J:J)</f>
        <v>3175</v>
      </c>
      <c r="L512" s="979">
        <f>_xlfn.XLOOKUP($D512,Help2!$D:$D,Help2!K:K)</f>
        <v>3139</v>
      </c>
      <c r="M512" s="979">
        <f>_xlfn.XLOOKUP($D512,Help2!$D:$D,Help2!L:L)</f>
        <v>8320.3084028696212</v>
      </c>
      <c r="N512" s="979">
        <f>_xlfn.XLOOKUP($D512,Help2!$D:$D,Help2!M:M)</f>
        <v>9896.948622491982</v>
      </c>
      <c r="P512" s="979">
        <f>_xlfn.XLOOKUP($D512,Help2!$D:$D,Help2!F:F)</f>
        <v>693.6</v>
      </c>
      <c r="Q512" s="979">
        <f t="shared" si="55"/>
        <v>744</v>
      </c>
      <c r="R512" s="979">
        <f>_xlfn.XLOOKUP($D512,Help2!$D:$D,Help2!N:N)</f>
        <v>8320.3084028696212</v>
      </c>
      <c r="S512" s="979">
        <f>_xlfn.XLOOKUP($D512,Help2!$D:$D,Help2!O:O)</f>
        <v>8183.0006466113555</v>
      </c>
      <c r="T512" s="979">
        <f>_xlfn.XLOOKUP($D512,Help2!$D:$D,Help2!P:P)</f>
        <v>550</v>
      </c>
      <c r="U512" s="979">
        <f>_xlfn.XLOOKUP($D512,Help2!$D:$D,Help2!Q:Q)</f>
        <v>150</v>
      </c>
      <c r="V512" s="979">
        <f>_xlfn.XLOOKUP($D512,Help2!$D:$D,Help2!R:R)</f>
        <v>80</v>
      </c>
      <c r="W512" s="979">
        <f>_xlfn.XLOOKUP($D512,Help2!$D:$D,Help2!S:S)</f>
        <v>22000</v>
      </c>
      <c r="Y512" s="979">
        <f>_xlfn.XLOOKUP($D512,Help2!$D:$D,Help2!V:V)</f>
        <v>7850</v>
      </c>
      <c r="Z512" s="979">
        <f>_xlfn.XLOOKUP($D512,Help2!$D:$D,Help2!W:W)</f>
        <v>3839</v>
      </c>
      <c r="AA512" s="979">
        <f>_xlfn.XLOOKUP($D512,Help2!$D:$D,Help2!X:X)</f>
        <v>0</v>
      </c>
      <c r="AB512" s="979">
        <f>_xlfn.XLOOKUP($D512,Help2!$D:$D,Help2!Y:Y)</f>
        <v>6314</v>
      </c>
      <c r="AC512" s="979">
        <f>_xlfn.XLOOKUP($D512,Help2!$D:$D,Help2!Z:Z)</f>
        <v>823</v>
      </c>
      <c r="AD512" s="979">
        <f>_xlfn.XLOOKUP($D512,Help2!$D:$D,Help2!AA:AA)</f>
        <v>1119.3330467999999</v>
      </c>
      <c r="AE512" s="979">
        <f>_xlfn.XLOOKUP($D512,Help2!$D:$D,Help2!AB:AB)</f>
        <v>410</v>
      </c>
      <c r="AF512" s="979">
        <f>_xlfn.XLOOKUP($D512,Help2!$D:$D,Help2!AC:AC)</f>
        <v>405</v>
      </c>
      <c r="AG512" s="979">
        <f>_xlfn.XLOOKUP($D512,Help2!$D:$D,Help2!AD:AD)</f>
        <v>250</v>
      </c>
      <c r="AH512" s="979">
        <f>_xlfn.XLOOKUP($D512,Help2!$D:$D,Help2!AE:AE)</f>
        <v>864.90000000000009</v>
      </c>
      <c r="AI512" s="979">
        <f>_xlfn.XLOOKUP($D512,Help2!$D:$D,Help2!AF:AF)</f>
        <v>3574.9199999999996</v>
      </c>
      <c r="AJ512" s="979">
        <f>_xlfn.XLOOKUP($D512,Help2!$D:$D,Help2!AG:AG)</f>
        <v>396.31042091053854</v>
      </c>
      <c r="AK512" s="979">
        <f>_xlfn.XLOOKUP($D512,Help2!$D:$D,Help2!AH:AH)</f>
        <v>7554.4075039882564</v>
      </c>
      <c r="AL512" s="979">
        <f>_xlfn.XLOOKUP($D512,Help2!$D:$D,Help2!AI:AI)</f>
        <v>672</v>
      </c>
      <c r="AM512" s="979">
        <f>_xlfn.XLOOKUP($D512,Help2!$D:$D,Help2!AJ:AJ)</f>
        <v>0</v>
      </c>
      <c r="AN512" s="979">
        <f>_xlfn.XLOOKUP($D512,Help2!$D:$D,Help2!AK:AK)</f>
        <v>0</v>
      </c>
    </row>
    <row r="513" spans="1:40" x14ac:dyDescent="0.2">
      <c r="A513" s="1">
        <v>45437</v>
      </c>
      <c r="B513">
        <f t="shared" si="56"/>
        <v>5</v>
      </c>
      <c r="C513">
        <f t="shared" si="57"/>
        <v>2024</v>
      </c>
      <c r="D513" s="872" t="str">
        <f t="shared" si="54"/>
        <v>05´2024</v>
      </c>
      <c r="F513" s="2">
        <f t="shared" si="58"/>
        <v>24</v>
      </c>
      <c r="G513" s="3">
        <f t="shared" si="59"/>
        <v>3.460207612456747E-2</v>
      </c>
      <c r="H513" s="5">
        <f t="shared" si="60"/>
        <v>1</v>
      </c>
      <c r="I513" s="979">
        <f>_xlfn.XLOOKUP($D513,Help2!$D:$D,Help2!H:H)</f>
        <v>18826</v>
      </c>
      <c r="J513" s="979">
        <f>_xlfn.XLOOKUP($D513,Help2!$D:$D,Help2!I:I)</f>
        <v>11689</v>
      </c>
      <c r="K513" s="979">
        <f>_xlfn.XLOOKUP($D513,Help2!$D:$D,Help2!J:J)</f>
        <v>3175</v>
      </c>
      <c r="L513" s="979">
        <f>_xlfn.XLOOKUP($D513,Help2!$D:$D,Help2!K:K)</f>
        <v>3139</v>
      </c>
      <c r="M513" s="979">
        <f>_xlfn.XLOOKUP($D513,Help2!$D:$D,Help2!L:L)</f>
        <v>8320.3084028696212</v>
      </c>
      <c r="N513" s="979">
        <f>_xlfn.XLOOKUP($D513,Help2!$D:$D,Help2!M:M)</f>
        <v>9896.948622491982</v>
      </c>
      <c r="P513" s="979">
        <f>_xlfn.XLOOKUP($D513,Help2!$D:$D,Help2!F:F)</f>
        <v>693.6</v>
      </c>
      <c r="Q513" s="979">
        <f t="shared" si="55"/>
        <v>744</v>
      </c>
      <c r="R513" s="979">
        <f>_xlfn.XLOOKUP($D513,Help2!$D:$D,Help2!N:N)</f>
        <v>8320.3084028696212</v>
      </c>
      <c r="S513" s="979">
        <f>_xlfn.XLOOKUP($D513,Help2!$D:$D,Help2!O:O)</f>
        <v>8183.0006466113555</v>
      </c>
      <c r="T513" s="979">
        <f>_xlfn.XLOOKUP($D513,Help2!$D:$D,Help2!P:P)</f>
        <v>550</v>
      </c>
      <c r="U513" s="979">
        <f>_xlfn.XLOOKUP($D513,Help2!$D:$D,Help2!Q:Q)</f>
        <v>150</v>
      </c>
      <c r="V513" s="979">
        <f>_xlfn.XLOOKUP($D513,Help2!$D:$D,Help2!R:R)</f>
        <v>80</v>
      </c>
      <c r="W513" s="979">
        <f>_xlfn.XLOOKUP($D513,Help2!$D:$D,Help2!S:S)</f>
        <v>22000</v>
      </c>
      <c r="Y513" s="979">
        <f>_xlfn.XLOOKUP($D513,Help2!$D:$D,Help2!V:V)</f>
        <v>7850</v>
      </c>
      <c r="Z513" s="979">
        <f>_xlfn.XLOOKUP($D513,Help2!$D:$D,Help2!W:W)</f>
        <v>3839</v>
      </c>
      <c r="AA513" s="979">
        <f>_xlfn.XLOOKUP($D513,Help2!$D:$D,Help2!X:X)</f>
        <v>0</v>
      </c>
      <c r="AB513" s="979">
        <f>_xlfn.XLOOKUP($D513,Help2!$D:$D,Help2!Y:Y)</f>
        <v>6314</v>
      </c>
      <c r="AC513" s="979">
        <f>_xlfn.XLOOKUP($D513,Help2!$D:$D,Help2!Z:Z)</f>
        <v>823</v>
      </c>
      <c r="AD513" s="979">
        <f>_xlfn.XLOOKUP($D513,Help2!$D:$D,Help2!AA:AA)</f>
        <v>1119.3330467999999</v>
      </c>
      <c r="AE513" s="979">
        <f>_xlfn.XLOOKUP($D513,Help2!$D:$D,Help2!AB:AB)</f>
        <v>410</v>
      </c>
      <c r="AF513" s="979">
        <f>_xlfn.XLOOKUP($D513,Help2!$D:$D,Help2!AC:AC)</f>
        <v>405</v>
      </c>
      <c r="AG513" s="979">
        <f>_xlfn.XLOOKUP($D513,Help2!$D:$D,Help2!AD:AD)</f>
        <v>250</v>
      </c>
      <c r="AH513" s="979">
        <f>_xlfn.XLOOKUP($D513,Help2!$D:$D,Help2!AE:AE)</f>
        <v>864.90000000000009</v>
      </c>
      <c r="AI513" s="979">
        <f>_xlfn.XLOOKUP($D513,Help2!$D:$D,Help2!AF:AF)</f>
        <v>3574.9199999999996</v>
      </c>
      <c r="AJ513" s="979">
        <f>_xlfn.XLOOKUP($D513,Help2!$D:$D,Help2!AG:AG)</f>
        <v>396.31042091053854</v>
      </c>
      <c r="AK513" s="979">
        <f>_xlfn.XLOOKUP($D513,Help2!$D:$D,Help2!AH:AH)</f>
        <v>7554.4075039882564</v>
      </c>
      <c r="AL513" s="979">
        <f>_xlfn.XLOOKUP($D513,Help2!$D:$D,Help2!AI:AI)</f>
        <v>672</v>
      </c>
      <c r="AM513" s="979">
        <f>_xlfn.XLOOKUP($D513,Help2!$D:$D,Help2!AJ:AJ)</f>
        <v>0</v>
      </c>
      <c r="AN513" s="979">
        <f>_xlfn.XLOOKUP($D513,Help2!$D:$D,Help2!AK:AK)</f>
        <v>0</v>
      </c>
    </row>
    <row r="514" spans="1:40" x14ac:dyDescent="0.2">
      <c r="A514" s="1">
        <v>45438</v>
      </c>
      <c r="B514">
        <f t="shared" si="56"/>
        <v>5</v>
      </c>
      <c r="C514">
        <f t="shared" si="57"/>
        <v>2024</v>
      </c>
      <c r="D514" s="872" t="str">
        <f t="shared" si="54"/>
        <v>05´2024</v>
      </c>
      <c r="F514" s="2">
        <f t="shared" si="58"/>
        <v>24</v>
      </c>
      <c r="G514" s="3">
        <f t="shared" si="59"/>
        <v>3.460207612456747E-2</v>
      </c>
      <c r="H514" s="5">
        <f t="shared" si="60"/>
        <v>1</v>
      </c>
      <c r="I514" s="979">
        <f>_xlfn.XLOOKUP($D514,Help2!$D:$D,Help2!H:H)</f>
        <v>18826</v>
      </c>
      <c r="J514" s="979">
        <f>_xlfn.XLOOKUP($D514,Help2!$D:$D,Help2!I:I)</f>
        <v>11689</v>
      </c>
      <c r="K514" s="979">
        <f>_xlfn.XLOOKUP($D514,Help2!$D:$D,Help2!J:J)</f>
        <v>3175</v>
      </c>
      <c r="L514" s="979">
        <f>_xlfn.XLOOKUP($D514,Help2!$D:$D,Help2!K:K)</f>
        <v>3139</v>
      </c>
      <c r="M514" s="979">
        <f>_xlfn.XLOOKUP($D514,Help2!$D:$D,Help2!L:L)</f>
        <v>8320.3084028696212</v>
      </c>
      <c r="N514" s="979">
        <f>_xlfn.XLOOKUP($D514,Help2!$D:$D,Help2!M:M)</f>
        <v>9896.948622491982</v>
      </c>
      <c r="P514" s="979">
        <f>_xlfn.XLOOKUP($D514,Help2!$D:$D,Help2!F:F)</f>
        <v>693.6</v>
      </c>
      <c r="Q514" s="979">
        <f t="shared" si="55"/>
        <v>744</v>
      </c>
      <c r="R514" s="979">
        <f>_xlfn.XLOOKUP($D514,Help2!$D:$D,Help2!N:N)</f>
        <v>8320.3084028696212</v>
      </c>
      <c r="S514" s="979">
        <f>_xlfn.XLOOKUP($D514,Help2!$D:$D,Help2!O:O)</f>
        <v>8183.0006466113555</v>
      </c>
      <c r="T514" s="979">
        <f>_xlfn.XLOOKUP($D514,Help2!$D:$D,Help2!P:P)</f>
        <v>550</v>
      </c>
      <c r="U514" s="979">
        <f>_xlfn.XLOOKUP($D514,Help2!$D:$D,Help2!Q:Q)</f>
        <v>150</v>
      </c>
      <c r="V514" s="979">
        <f>_xlfn.XLOOKUP($D514,Help2!$D:$D,Help2!R:R)</f>
        <v>80</v>
      </c>
      <c r="W514" s="979">
        <f>_xlfn.XLOOKUP($D514,Help2!$D:$D,Help2!S:S)</f>
        <v>22000</v>
      </c>
      <c r="Y514" s="979">
        <f>_xlfn.XLOOKUP($D514,Help2!$D:$D,Help2!V:V)</f>
        <v>7850</v>
      </c>
      <c r="Z514" s="979">
        <f>_xlfn.XLOOKUP($D514,Help2!$D:$D,Help2!W:W)</f>
        <v>3839</v>
      </c>
      <c r="AA514" s="979">
        <f>_xlfn.XLOOKUP($D514,Help2!$D:$D,Help2!X:X)</f>
        <v>0</v>
      </c>
      <c r="AB514" s="979">
        <f>_xlfn.XLOOKUP($D514,Help2!$D:$D,Help2!Y:Y)</f>
        <v>6314</v>
      </c>
      <c r="AC514" s="979">
        <f>_xlfn.XLOOKUP($D514,Help2!$D:$D,Help2!Z:Z)</f>
        <v>823</v>
      </c>
      <c r="AD514" s="979">
        <f>_xlfn.XLOOKUP($D514,Help2!$D:$D,Help2!AA:AA)</f>
        <v>1119.3330467999999</v>
      </c>
      <c r="AE514" s="979">
        <f>_xlfn.XLOOKUP($D514,Help2!$D:$D,Help2!AB:AB)</f>
        <v>410</v>
      </c>
      <c r="AF514" s="979">
        <f>_xlfn.XLOOKUP($D514,Help2!$D:$D,Help2!AC:AC)</f>
        <v>405</v>
      </c>
      <c r="AG514" s="979">
        <f>_xlfn.XLOOKUP($D514,Help2!$D:$D,Help2!AD:AD)</f>
        <v>250</v>
      </c>
      <c r="AH514" s="979">
        <f>_xlfn.XLOOKUP($D514,Help2!$D:$D,Help2!AE:AE)</f>
        <v>864.90000000000009</v>
      </c>
      <c r="AI514" s="979">
        <f>_xlfn.XLOOKUP($D514,Help2!$D:$D,Help2!AF:AF)</f>
        <v>3574.9199999999996</v>
      </c>
      <c r="AJ514" s="979">
        <f>_xlfn.XLOOKUP($D514,Help2!$D:$D,Help2!AG:AG)</f>
        <v>396.31042091053854</v>
      </c>
      <c r="AK514" s="979">
        <f>_xlfn.XLOOKUP($D514,Help2!$D:$D,Help2!AH:AH)</f>
        <v>7554.4075039882564</v>
      </c>
      <c r="AL514" s="979">
        <f>_xlfn.XLOOKUP($D514,Help2!$D:$D,Help2!AI:AI)</f>
        <v>672</v>
      </c>
      <c r="AM514" s="979">
        <f>_xlfn.XLOOKUP($D514,Help2!$D:$D,Help2!AJ:AJ)</f>
        <v>0</v>
      </c>
      <c r="AN514" s="979">
        <f>_xlfn.XLOOKUP($D514,Help2!$D:$D,Help2!AK:AK)</f>
        <v>0</v>
      </c>
    </row>
    <row r="515" spans="1:40" x14ac:dyDescent="0.2">
      <c r="A515" s="1">
        <v>45439</v>
      </c>
      <c r="B515">
        <f t="shared" si="56"/>
        <v>5</v>
      </c>
      <c r="C515">
        <f t="shared" si="57"/>
        <v>2024</v>
      </c>
      <c r="D515" s="872" t="str">
        <f t="shared" si="54"/>
        <v>05´2024</v>
      </c>
      <c r="E515" s="867">
        <v>2</v>
      </c>
      <c r="F515" s="2">
        <f t="shared" si="58"/>
        <v>22</v>
      </c>
      <c r="G515" s="3">
        <f t="shared" si="59"/>
        <v>3.1718569780853516E-2</v>
      </c>
      <c r="H515" s="5">
        <f t="shared" si="60"/>
        <v>0.91666666666666663</v>
      </c>
      <c r="I515" s="979">
        <f>_xlfn.XLOOKUP($D515,Help2!$D:$D,Help2!H:H)</f>
        <v>18826</v>
      </c>
      <c r="J515" s="979">
        <f>_xlfn.XLOOKUP($D515,Help2!$D:$D,Help2!I:I)</f>
        <v>11689</v>
      </c>
      <c r="K515" s="979">
        <f>_xlfn.XLOOKUP($D515,Help2!$D:$D,Help2!J:J)</f>
        <v>3175</v>
      </c>
      <c r="L515" s="979">
        <f>_xlfn.XLOOKUP($D515,Help2!$D:$D,Help2!K:K)</f>
        <v>3139</v>
      </c>
      <c r="M515" s="979">
        <f>_xlfn.XLOOKUP($D515,Help2!$D:$D,Help2!L:L)</f>
        <v>8320.3084028696212</v>
      </c>
      <c r="N515" s="979">
        <f>_xlfn.XLOOKUP($D515,Help2!$D:$D,Help2!M:M)</f>
        <v>9896.948622491982</v>
      </c>
      <c r="P515" s="979">
        <f>_xlfn.XLOOKUP($D515,Help2!$D:$D,Help2!F:F)</f>
        <v>693.6</v>
      </c>
      <c r="Q515" s="979">
        <f t="shared" si="55"/>
        <v>744</v>
      </c>
      <c r="R515" s="979">
        <f>_xlfn.XLOOKUP($D515,Help2!$D:$D,Help2!N:N)</f>
        <v>8320.3084028696212</v>
      </c>
      <c r="S515" s="979">
        <f>_xlfn.XLOOKUP($D515,Help2!$D:$D,Help2!O:O)</f>
        <v>8183.0006466113555</v>
      </c>
      <c r="T515" s="979">
        <f>_xlfn.XLOOKUP($D515,Help2!$D:$D,Help2!P:P)</f>
        <v>550</v>
      </c>
      <c r="U515" s="979">
        <f>_xlfn.XLOOKUP($D515,Help2!$D:$D,Help2!Q:Q)</f>
        <v>150</v>
      </c>
      <c r="V515" s="979">
        <f>_xlfn.XLOOKUP($D515,Help2!$D:$D,Help2!R:R)</f>
        <v>80</v>
      </c>
      <c r="W515" s="979">
        <f>_xlfn.XLOOKUP($D515,Help2!$D:$D,Help2!S:S)</f>
        <v>22000</v>
      </c>
      <c r="Y515" s="979">
        <f>_xlfn.XLOOKUP($D515,Help2!$D:$D,Help2!V:V)</f>
        <v>7850</v>
      </c>
      <c r="Z515" s="979">
        <f>_xlfn.XLOOKUP($D515,Help2!$D:$D,Help2!W:W)</f>
        <v>3839</v>
      </c>
      <c r="AA515" s="979">
        <f>_xlfn.XLOOKUP($D515,Help2!$D:$D,Help2!X:X)</f>
        <v>0</v>
      </c>
      <c r="AB515" s="979">
        <f>_xlfn.XLOOKUP($D515,Help2!$D:$D,Help2!Y:Y)</f>
        <v>6314</v>
      </c>
      <c r="AC515" s="979">
        <f>_xlfn.XLOOKUP($D515,Help2!$D:$D,Help2!Z:Z)</f>
        <v>823</v>
      </c>
      <c r="AD515" s="979">
        <f>_xlfn.XLOOKUP($D515,Help2!$D:$D,Help2!AA:AA)</f>
        <v>1119.3330467999999</v>
      </c>
      <c r="AE515" s="979">
        <f>_xlfn.XLOOKUP($D515,Help2!$D:$D,Help2!AB:AB)</f>
        <v>410</v>
      </c>
      <c r="AF515" s="979">
        <f>_xlfn.XLOOKUP($D515,Help2!$D:$D,Help2!AC:AC)</f>
        <v>405</v>
      </c>
      <c r="AG515" s="979">
        <f>_xlfn.XLOOKUP($D515,Help2!$D:$D,Help2!AD:AD)</f>
        <v>250</v>
      </c>
      <c r="AH515" s="979">
        <f>_xlfn.XLOOKUP($D515,Help2!$D:$D,Help2!AE:AE)</f>
        <v>864.90000000000009</v>
      </c>
      <c r="AI515" s="979">
        <f>_xlfn.XLOOKUP($D515,Help2!$D:$D,Help2!AF:AF)</f>
        <v>3574.9199999999996</v>
      </c>
      <c r="AJ515" s="979">
        <f>_xlfn.XLOOKUP($D515,Help2!$D:$D,Help2!AG:AG)</f>
        <v>396.31042091053854</v>
      </c>
      <c r="AK515" s="979">
        <f>_xlfn.XLOOKUP($D515,Help2!$D:$D,Help2!AH:AH)</f>
        <v>7554.4075039882564</v>
      </c>
      <c r="AL515" s="979">
        <f>_xlfn.XLOOKUP($D515,Help2!$D:$D,Help2!AI:AI)</f>
        <v>672</v>
      </c>
      <c r="AM515" s="979">
        <f>_xlfn.XLOOKUP($D515,Help2!$D:$D,Help2!AJ:AJ)</f>
        <v>0</v>
      </c>
      <c r="AN515" s="979">
        <f>_xlfn.XLOOKUP($D515,Help2!$D:$D,Help2!AK:AK)</f>
        <v>0</v>
      </c>
    </row>
    <row r="516" spans="1:40" x14ac:dyDescent="0.2">
      <c r="A516" s="1">
        <v>45440</v>
      </c>
      <c r="B516">
        <f t="shared" si="56"/>
        <v>5</v>
      </c>
      <c r="C516">
        <f t="shared" si="57"/>
        <v>2024</v>
      </c>
      <c r="D516" s="872" t="str">
        <f t="shared" si="54"/>
        <v>05´2024</v>
      </c>
      <c r="E516" s="867">
        <v>24</v>
      </c>
      <c r="F516" s="2">
        <f t="shared" si="58"/>
        <v>0</v>
      </c>
      <c r="G516" s="3">
        <f t="shared" si="59"/>
        <v>0</v>
      </c>
      <c r="H516" s="5">
        <f t="shared" si="60"/>
        <v>0</v>
      </c>
      <c r="I516" s="979">
        <f>_xlfn.XLOOKUP($D516,Help2!$D:$D,Help2!H:H)</f>
        <v>18826</v>
      </c>
      <c r="J516" s="979">
        <f>_xlfn.XLOOKUP($D516,Help2!$D:$D,Help2!I:I)</f>
        <v>11689</v>
      </c>
      <c r="K516" s="979">
        <f>_xlfn.XLOOKUP($D516,Help2!$D:$D,Help2!J:J)</f>
        <v>3175</v>
      </c>
      <c r="L516" s="979">
        <f>_xlfn.XLOOKUP($D516,Help2!$D:$D,Help2!K:K)</f>
        <v>3139</v>
      </c>
      <c r="M516" s="979">
        <f>_xlfn.XLOOKUP($D516,Help2!$D:$D,Help2!L:L)</f>
        <v>8320.3084028696212</v>
      </c>
      <c r="N516" s="979">
        <f>_xlfn.XLOOKUP($D516,Help2!$D:$D,Help2!M:M)</f>
        <v>9896.948622491982</v>
      </c>
      <c r="P516" s="979">
        <f>_xlfn.XLOOKUP($D516,Help2!$D:$D,Help2!F:F)</f>
        <v>693.6</v>
      </c>
      <c r="Q516" s="979">
        <f t="shared" si="55"/>
        <v>744</v>
      </c>
      <c r="R516" s="979">
        <f>_xlfn.XLOOKUP($D516,Help2!$D:$D,Help2!N:N)</f>
        <v>8320.3084028696212</v>
      </c>
      <c r="S516" s="979">
        <f>_xlfn.XLOOKUP($D516,Help2!$D:$D,Help2!O:O)</f>
        <v>8183.0006466113555</v>
      </c>
      <c r="T516" s="979">
        <f>_xlfn.XLOOKUP($D516,Help2!$D:$D,Help2!P:P)</f>
        <v>550</v>
      </c>
      <c r="U516" s="979">
        <f>_xlfn.XLOOKUP($D516,Help2!$D:$D,Help2!Q:Q)</f>
        <v>150</v>
      </c>
      <c r="V516" s="979">
        <f>_xlfn.XLOOKUP($D516,Help2!$D:$D,Help2!R:R)</f>
        <v>80</v>
      </c>
      <c r="W516" s="979">
        <f>_xlfn.XLOOKUP($D516,Help2!$D:$D,Help2!S:S)</f>
        <v>22000</v>
      </c>
      <c r="Y516" s="979">
        <f>_xlfn.XLOOKUP($D516,Help2!$D:$D,Help2!V:V)</f>
        <v>7850</v>
      </c>
      <c r="Z516" s="979">
        <f>_xlfn.XLOOKUP($D516,Help2!$D:$D,Help2!W:W)</f>
        <v>3839</v>
      </c>
      <c r="AA516" s="979">
        <f>_xlfn.XLOOKUP($D516,Help2!$D:$D,Help2!X:X)</f>
        <v>0</v>
      </c>
      <c r="AB516" s="979">
        <f>_xlfn.XLOOKUP($D516,Help2!$D:$D,Help2!Y:Y)</f>
        <v>6314</v>
      </c>
      <c r="AC516" s="979">
        <f>_xlfn.XLOOKUP($D516,Help2!$D:$D,Help2!Z:Z)</f>
        <v>823</v>
      </c>
      <c r="AD516" s="979">
        <f>_xlfn.XLOOKUP($D516,Help2!$D:$D,Help2!AA:AA)</f>
        <v>1119.3330467999999</v>
      </c>
      <c r="AE516" s="979">
        <f>_xlfn.XLOOKUP($D516,Help2!$D:$D,Help2!AB:AB)</f>
        <v>410</v>
      </c>
      <c r="AF516" s="979">
        <f>_xlfn.XLOOKUP($D516,Help2!$D:$D,Help2!AC:AC)</f>
        <v>405</v>
      </c>
      <c r="AG516" s="979">
        <f>_xlfn.XLOOKUP($D516,Help2!$D:$D,Help2!AD:AD)</f>
        <v>250</v>
      </c>
      <c r="AH516" s="979">
        <f>_xlfn.XLOOKUP($D516,Help2!$D:$D,Help2!AE:AE)</f>
        <v>864.90000000000009</v>
      </c>
      <c r="AI516" s="979">
        <f>_xlfn.XLOOKUP($D516,Help2!$D:$D,Help2!AF:AF)</f>
        <v>3574.9199999999996</v>
      </c>
      <c r="AJ516" s="979">
        <f>_xlfn.XLOOKUP($D516,Help2!$D:$D,Help2!AG:AG)</f>
        <v>396.31042091053854</v>
      </c>
      <c r="AK516" s="979">
        <f>_xlfn.XLOOKUP($D516,Help2!$D:$D,Help2!AH:AH)</f>
        <v>7554.4075039882564</v>
      </c>
      <c r="AL516" s="979">
        <f>_xlfn.XLOOKUP($D516,Help2!$D:$D,Help2!AI:AI)</f>
        <v>672</v>
      </c>
      <c r="AM516" s="979">
        <f>_xlfn.XLOOKUP($D516,Help2!$D:$D,Help2!AJ:AJ)</f>
        <v>0</v>
      </c>
      <c r="AN516" s="979">
        <f>_xlfn.XLOOKUP($D516,Help2!$D:$D,Help2!AK:AK)</f>
        <v>0</v>
      </c>
    </row>
    <row r="517" spans="1:40" x14ac:dyDescent="0.2">
      <c r="A517" s="1">
        <v>45441</v>
      </c>
      <c r="B517">
        <f t="shared" si="56"/>
        <v>5</v>
      </c>
      <c r="C517">
        <f t="shared" si="57"/>
        <v>2024</v>
      </c>
      <c r="D517" s="872" t="str">
        <f t="shared" si="54"/>
        <v>05´2024</v>
      </c>
      <c r="E517" s="867">
        <v>12.4</v>
      </c>
      <c r="F517" s="2">
        <f t="shared" si="58"/>
        <v>11.6</v>
      </c>
      <c r="G517" s="3">
        <f t="shared" si="59"/>
        <v>1.6724336793540944E-2</v>
      </c>
      <c r="H517" s="5">
        <f t="shared" si="60"/>
        <v>0.48333333333333334</v>
      </c>
      <c r="I517" s="979">
        <f>_xlfn.XLOOKUP($D517,Help2!$D:$D,Help2!H:H)</f>
        <v>18826</v>
      </c>
      <c r="J517" s="979">
        <f>_xlfn.XLOOKUP($D517,Help2!$D:$D,Help2!I:I)</f>
        <v>11689</v>
      </c>
      <c r="K517" s="979">
        <f>_xlfn.XLOOKUP($D517,Help2!$D:$D,Help2!J:J)</f>
        <v>3175</v>
      </c>
      <c r="L517" s="979">
        <f>_xlfn.XLOOKUP($D517,Help2!$D:$D,Help2!K:K)</f>
        <v>3139</v>
      </c>
      <c r="M517" s="979">
        <f>_xlfn.XLOOKUP($D517,Help2!$D:$D,Help2!L:L)</f>
        <v>8320.3084028696212</v>
      </c>
      <c r="N517" s="979">
        <f>_xlfn.XLOOKUP($D517,Help2!$D:$D,Help2!M:M)</f>
        <v>9896.948622491982</v>
      </c>
      <c r="P517" s="979">
        <f>_xlfn.XLOOKUP($D517,Help2!$D:$D,Help2!F:F)</f>
        <v>693.6</v>
      </c>
      <c r="Q517" s="979">
        <f t="shared" si="55"/>
        <v>744</v>
      </c>
      <c r="R517" s="979">
        <f>_xlfn.XLOOKUP($D517,Help2!$D:$D,Help2!N:N)</f>
        <v>8320.3084028696212</v>
      </c>
      <c r="S517" s="979">
        <f>_xlfn.XLOOKUP($D517,Help2!$D:$D,Help2!O:O)</f>
        <v>8183.0006466113555</v>
      </c>
      <c r="T517" s="979">
        <f>_xlfn.XLOOKUP($D517,Help2!$D:$D,Help2!P:P)</f>
        <v>550</v>
      </c>
      <c r="U517" s="979">
        <f>_xlfn.XLOOKUP($D517,Help2!$D:$D,Help2!Q:Q)</f>
        <v>150</v>
      </c>
      <c r="V517" s="979">
        <f>_xlfn.XLOOKUP($D517,Help2!$D:$D,Help2!R:R)</f>
        <v>80</v>
      </c>
      <c r="W517" s="979">
        <f>_xlfn.XLOOKUP($D517,Help2!$D:$D,Help2!S:S)</f>
        <v>22000</v>
      </c>
      <c r="Y517" s="979">
        <f>_xlfn.XLOOKUP($D517,Help2!$D:$D,Help2!V:V)</f>
        <v>7850</v>
      </c>
      <c r="Z517" s="979">
        <f>_xlfn.XLOOKUP($D517,Help2!$D:$D,Help2!W:W)</f>
        <v>3839</v>
      </c>
      <c r="AA517" s="979">
        <f>_xlfn.XLOOKUP($D517,Help2!$D:$D,Help2!X:X)</f>
        <v>0</v>
      </c>
      <c r="AB517" s="979">
        <f>_xlfn.XLOOKUP($D517,Help2!$D:$D,Help2!Y:Y)</f>
        <v>6314</v>
      </c>
      <c r="AC517" s="979">
        <f>_xlfn.XLOOKUP($D517,Help2!$D:$D,Help2!Z:Z)</f>
        <v>823</v>
      </c>
      <c r="AD517" s="979">
        <f>_xlfn.XLOOKUP($D517,Help2!$D:$D,Help2!AA:AA)</f>
        <v>1119.3330467999999</v>
      </c>
      <c r="AE517" s="979">
        <f>_xlfn.XLOOKUP($D517,Help2!$D:$D,Help2!AB:AB)</f>
        <v>410</v>
      </c>
      <c r="AF517" s="979">
        <f>_xlfn.XLOOKUP($D517,Help2!$D:$D,Help2!AC:AC)</f>
        <v>405</v>
      </c>
      <c r="AG517" s="979">
        <f>_xlfn.XLOOKUP($D517,Help2!$D:$D,Help2!AD:AD)</f>
        <v>250</v>
      </c>
      <c r="AH517" s="979">
        <f>_xlfn.XLOOKUP($D517,Help2!$D:$D,Help2!AE:AE)</f>
        <v>864.90000000000009</v>
      </c>
      <c r="AI517" s="979">
        <f>_xlfn.XLOOKUP($D517,Help2!$D:$D,Help2!AF:AF)</f>
        <v>3574.9199999999996</v>
      </c>
      <c r="AJ517" s="979">
        <f>_xlfn.XLOOKUP($D517,Help2!$D:$D,Help2!AG:AG)</f>
        <v>396.31042091053854</v>
      </c>
      <c r="AK517" s="979">
        <f>_xlfn.XLOOKUP($D517,Help2!$D:$D,Help2!AH:AH)</f>
        <v>7554.4075039882564</v>
      </c>
      <c r="AL517" s="979">
        <f>_xlfn.XLOOKUP($D517,Help2!$D:$D,Help2!AI:AI)</f>
        <v>672</v>
      </c>
      <c r="AM517" s="979">
        <f>_xlfn.XLOOKUP($D517,Help2!$D:$D,Help2!AJ:AJ)</f>
        <v>0</v>
      </c>
      <c r="AN517" s="979">
        <f>_xlfn.XLOOKUP($D517,Help2!$D:$D,Help2!AK:AK)</f>
        <v>0</v>
      </c>
    </row>
    <row r="518" spans="1:40" x14ac:dyDescent="0.2">
      <c r="A518" s="1">
        <v>45442</v>
      </c>
      <c r="B518">
        <f t="shared" si="56"/>
        <v>5</v>
      </c>
      <c r="C518">
        <f t="shared" si="57"/>
        <v>2024</v>
      </c>
      <c r="D518" s="872" t="str">
        <f t="shared" si="54"/>
        <v>05´2024</v>
      </c>
      <c r="F518" s="2">
        <f t="shared" si="58"/>
        <v>24</v>
      </c>
      <c r="G518" s="3">
        <f t="shared" si="59"/>
        <v>3.460207612456747E-2</v>
      </c>
      <c r="H518" s="5">
        <f t="shared" si="60"/>
        <v>1</v>
      </c>
      <c r="I518" s="979">
        <f>_xlfn.XLOOKUP($D518,Help2!$D:$D,Help2!H:H)</f>
        <v>18826</v>
      </c>
      <c r="J518" s="979">
        <f>_xlfn.XLOOKUP($D518,Help2!$D:$D,Help2!I:I)</f>
        <v>11689</v>
      </c>
      <c r="K518" s="979">
        <f>_xlfn.XLOOKUP($D518,Help2!$D:$D,Help2!J:J)</f>
        <v>3175</v>
      </c>
      <c r="L518" s="979">
        <f>_xlfn.XLOOKUP($D518,Help2!$D:$D,Help2!K:K)</f>
        <v>3139</v>
      </c>
      <c r="M518" s="979">
        <f>_xlfn.XLOOKUP($D518,Help2!$D:$D,Help2!L:L)</f>
        <v>8320.3084028696212</v>
      </c>
      <c r="N518" s="979">
        <f>_xlfn.XLOOKUP($D518,Help2!$D:$D,Help2!M:M)</f>
        <v>9896.948622491982</v>
      </c>
      <c r="P518" s="979">
        <f>_xlfn.XLOOKUP($D518,Help2!$D:$D,Help2!F:F)</f>
        <v>693.6</v>
      </c>
      <c r="Q518" s="979">
        <f t="shared" si="55"/>
        <v>744</v>
      </c>
      <c r="R518" s="979">
        <f>_xlfn.XLOOKUP($D518,Help2!$D:$D,Help2!N:N)</f>
        <v>8320.3084028696212</v>
      </c>
      <c r="S518" s="979">
        <f>_xlfn.XLOOKUP($D518,Help2!$D:$D,Help2!O:O)</f>
        <v>8183.0006466113555</v>
      </c>
      <c r="T518" s="979">
        <f>_xlfn.XLOOKUP($D518,Help2!$D:$D,Help2!P:P)</f>
        <v>550</v>
      </c>
      <c r="U518" s="979">
        <f>_xlfn.XLOOKUP($D518,Help2!$D:$D,Help2!Q:Q)</f>
        <v>150</v>
      </c>
      <c r="V518" s="979">
        <f>_xlfn.XLOOKUP($D518,Help2!$D:$D,Help2!R:R)</f>
        <v>80</v>
      </c>
      <c r="W518" s="979">
        <f>_xlfn.XLOOKUP($D518,Help2!$D:$D,Help2!S:S)</f>
        <v>22000</v>
      </c>
      <c r="Y518" s="979">
        <f>_xlfn.XLOOKUP($D518,Help2!$D:$D,Help2!V:V)</f>
        <v>7850</v>
      </c>
      <c r="Z518" s="979">
        <f>_xlfn.XLOOKUP($D518,Help2!$D:$D,Help2!W:W)</f>
        <v>3839</v>
      </c>
      <c r="AA518" s="979">
        <f>_xlfn.XLOOKUP($D518,Help2!$D:$D,Help2!X:X)</f>
        <v>0</v>
      </c>
      <c r="AB518" s="979">
        <f>_xlfn.XLOOKUP($D518,Help2!$D:$D,Help2!Y:Y)</f>
        <v>6314</v>
      </c>
      <c r="AC518" s="979">
        <f>_xlfn.XLOOKUP($D518,Help2!$D:$D,Help2!Z:Z)</f>
        <v>823</v>
      </c>
      <c r="AD518" s="979">
        <f>_xlfn.XLOOKUP($D518,Help2!$D:$D,Help2!AA:AA)</f>
        <v>1119.3330467999999</v>
      </c>
      <c r="AE518" s="979">
        <f>_xlfn.XLOOKUP($D518,Help2!$D:$D,Help2!AB:AB)</f>
        <v>410</v>
      </c>
      <c r="AF518" s="979">
        <f>_xlfn.XLOOKUP($D518,Help2!$D:$D,Help2!AC:AC)</f>
        <v>405</v>
      </c>
      <c r="AG518" s="979">
        <f>_xlfn.XLOOKUP($D518,Help2!$D:$D,Help2!AD:AD)</f>
        <v>250</v>
      </c>
      <c r="AH518" s="979">
        <f>_xlfn.XLOOKUP($D518,Help2!$D:$D,Help2!AE:AE)</f>
        <v>864.90000000000009</v>
      </c>
      <c r="AI518" s="979">
        <f>_xlfn.XLOOKUP($D518,Help2!$D:$D,Help2!AF:AF)</f>
        <v>3574.9199999999996</v>
      </c>
      <c r="AJ518" s="979">
        <f>_xlfn.XLOOKUP($D518,Help2!$D:$D,Help2!AG:AG)</f>
        <v>396.31042091053854</v>
      </c>
      <c r="AK518" s="979">
        <f>_xlfn.XLOOKUP($D518,Help2!$D:$D,Help2!AH:AH)</f>
        <v>7554.4075039882564</v>
      </c>
      <c r="AL518" s="979">
        <f>_xlfn.XLOOKUP($D518,Help2!$D:$D,Help2!AI:AI)</f>
        <v>672</v>
      </c>
      <c r="AM518" s="979">
        <f>_xlfn.XLOOKUP($D518,Help2!$D:$D,Help2!AJ:AJ)</f>
        <v>0</v>
      </c>
      <c r="AN518" s="979">
        <f>_xlfn.XLOOKUP($D518,Help2!$D:$D,Help2!AK:AK)</f>
        <v>0</v>
      </c>
    </row>
    <row r="519" spans="1:40" x14ac:dyDescent="0.2">
      <c r="A519" s="1">
        <v>45443</v>
      </c>
      <c r="B519">
        <f t="shared" si="56"/>
        <v>5</v>
      </c>
      <c r="C519">
        <f t="shared" si="57"/>
        <v>2024</v>
      </c>
      <c r="D519" s="872" t="str">
        <f t="shared" si="54"/>
        <v>05´2024</v>
      </c>
      <c r="F519" s="2">
        <f t="shared" si="58"/>
        <v>24</v>
      </c>
      <c r="G519" s="3">
        <f t="shared" si="59"/>
        <v>3.460207612456747E-2</v>
      </c>
      <c r="H519" s="5">
        <f t="shared" si="60"/>
        <v>1</v>
      </c>
      <c r="I519" s="979">
        <f>_xlfn.XLOOKUP($D519,Help2!$D:$D,Help2!H:H)</f>
        <v>18826</v>
      </c>
      <c r="J519" s="979">
        <f>_xlfn.XLOOKUP($D519,Help2!$D:$D,Help2!I:I)</f>
        <v>11689</v>
      </c>
      <c r="K519" s="979">
        <f>_xlfn.XLOOKUP($D519,Help2!$D:$D,Help2!J:J)</f>
        <v>3175</v>
      </c>
      <c r="L519" s="979">
        <f>_xlfn.XLOOKUP($D519,Help2!$D:$D,Help2!K:K)</f>
        <v>3139</v>
      </c>
      <c r="M519" s="979">
        <f>_xlfn.XLOOKUP($D519,Help2!$D:$D,Help2!L:L)</f>
        <v>8320.3084028696212</v>
      </c>
      <c r="N519" s="979">
        <f>_xlfn.XLOOKUP($D519,Help2!$D:$D,Help2!M:M)</f>
        <v>9896.948622491982</v>
      </c>
      <c r="P519" s="979">
        <f>_xlfn.XLOOKUP($D519,Help2!$D:$D,Help2!F:F)</f>
        <v>693.6</v>
      </c>
      <c r="Q519" s="979">
        <f t="shared" si="55"/>
        <v>744</v>
      </c>
      <c r="R519" s="979">
        <f>_xlfn.XLOOKUP($D519,Help2!$D:$D,Help2!N:N)</f>
        <v>8320.3084028696212</v>
      </c>
      <c r="S519" s="979">
        <f>_xlfn.XLOOKUP($D519,Help2!$D:$D,Help2!O:O)</f>
        <v>8183.0006466113555</v>
      </c>
      <c r="T519" s="979">
        <f>_xlfn.XLOOKUP($D519,Help2!$D:$D,Help2!P:P)</f>
        <v>550</v>
      </c>
      <c r="U519" s="979">
        <f>_xlfn.XLOOKUP($D519,Help2!$D:$D,Help2!Q:Q)</f>
        <v>150</v>
      </c>
      <c r="V519" s="979">
        <f>_xlfn.XLOOKUP($D519,Help2!$D:$D,Help2!R:R)</f>
        <v>80</v>
      </c>
      <c r="W519" s="979">
        <f>_xlfn.XLOOKUP($D519,Help2!$D:$D,Help2!S:S)</f>
        <v>22000</v>
      </c>
      <c r="Y519" s="979">
        <f>_xlfn.XLOOKUP($D519,Help2!$D:$D,Help2!V:V)</f>
        <v>7850</v>
      </c>
      <c r="Z519" s="979">
        <f>_xlfn.XLOOKUP($D519,Help2!$D:$D,Help2!W:W)</f>
        <v>3839</v>
      </c>
      <c r="AA519" s="979">
        <f>_xlfn.XLOOKUP($D519,Help2!$D:$D,Help2!X:X)</f>
        <v>0</v>
      </c>
      <c r="AB519" s="979">
        <f>_xlfn.XLOOKUP($D519,Help2!$D:$D,Help2!Y:Y)</f>
        <v>6314</v>
      </c>
      <c r="AC519" s="979">
        <f>_xlfn.XLOOKUP($D519,Help2!$D:$D,Help2!Z:Z)</f>
        <v>823</v>
      </c>
      <c r="AD519" s="979">
        <f>_xlfn.XLOOKUP($D519,Help2!$D:$D,Help2!AA:AA)</f>
        <v>1119.3330467999999</v>
      </c>
      <c r="AE519" s="979">
        <f>_xlfn.XLOOKUP($D519,Help2!$D:$D,Help2!AB:AB)</f>
        <v>410</v>
      </c>
      <c r="AF519" s="979">
        <f>_xlfn.XLOOKUP($D519,Help2!$D:$D,Help2!AC:AC)</f>
        <v>405</v>
      </c>
      <c r="AG519" s="979">
        <f>_xlfn.XLOOKUP($D519,Help2!$D:$D,Help2!AD:AD)</f>
        <v>250</v>
      </c>
      <c r="AH519" s="979">
        <f>_xlfn.XLOOKUP($D519,Help2!$D:$D,Help2!AE:AE)</f>
        <v>864.90000000000009</v>
      </c>
      <c r="AI519" s="979">
        <f>_xlfn.XLOOKUP($D519,Help2!$D:$D,Help2!AF:AF)</f>
        <v>3574.9199999999996</v>
      </c>
      <c r="AJ519" s="979">
        <f>_xlfn.XLOOKUP($D519,Help2!$D:$D,Help2!AG:AG)</f>
        <v>396.31042091053854</v>
      </c>
      <c r="AK519" s="979">
        <f>_xlfn.XLOOKUP($D519,Help2!$D:$D,Help2!AH:AH)</f>
        <v>7554.4075039882564</v>
      </c>
      <c r="AL519" s="979">
        <f>_xlfn.XLOOKUP($D519,Help2!$D:$D,Help2!AI:AI)</f>
        <v>672</v>
      </c>
      <c r="AM519" s="979">
        <f>_xlfn.XLOOKUP($D519,Help2!$D:$D,Help2!AJ:AJ)</f>
        <v>0</v>
      </c>
      <c r="AN519" s="979">
        <f>_xlfn.XLOOKUP($D519,Help2!$D:$D,Help2!AK:AK)</f>
        <v>0</v>
      </c>
    </row>
    <row r="520" spans="1:40" x14ac:dyDescent="0.2">
      <c r="A520" s="1">
        <v>45444</v>
      </c>
      <c r="B520">
        <f t="shared" si="56"/>
        <v>6</v>
      </c>
      <c r="C520">
        <f t="shared" si="57"/>
        <v>2024</v>
      </c>
      <c r="D520" s="872" t="str">
        <f t="shared" si="54"/>
        <v>06´2024</v>
      </c>
      <c r="F520" s="2">
        <f t="shared" si="58"/>
        <v>24</v>
      </c>
      <c r="G520" s="3">
        <f t="shared" si="59"/>
        <v>3.3898305084745763E-2</v>
      </c>
      <c r="H520" s="5">
        <f t="shared" si="60"/>
        <v>1</v>
      </c>
      <c r="I520" s="979">
        <f>_xlfn.XLOOKUP($D520,Help2!$D:$D,Help2!H:H)</f>
        <v>18219</v>
      </c>
      <c r="J520" s="979">
        <f>_xlfn.XLOOKUP($D520,Help2!$D:$D,Help2!I:I)</f>
        <v>11311</v>
      </c>
      <c r="K520" s="979">
        <f>_xlfn.XLOOKUP($D520,Help2!$D:$D,Help2!J:J)</f>
        <v>3075</v>
      </c>
      <c r="L520" s="979">
        <f>_xlfn.XLOOKUP($D520,Help2!$D:$D,Help2!K:K)</f>
        <v>3026</v>
      </c>
      <c r="M520" s="979">
        <f>_xlfn.XLOOKUP($D520,Help2!$D:$D,Help2!L:L)</f>
        <v>8019.9285336535622</v>
      </c>
      <c r="N520" s="979">
        <f>_xlfn.XLOOKUP($D520,Help2!$D:$D,Help2!M:M)</f>
        <v>9899.719636838814</v>
      </c>
      <c r="P520" s="979">
        <f>_xlfn.XLOOKUP($D520,Help2!$D:$D,Help2!F:F)</f>
        <v>708</v>
      </c>
      <c r="Q520" s="979">
        <f t="shared" si="55"/>
        <v>720</v>
      </c>
      <c r="R520" s="979">
        <f>_xlfn.XLOOKUP($D520,Help2!$D:$D,Help2!N:N)</f>
        <v>8019.9285336535622</v>
      </c>
      <c r="S520" s="979">
        <f>_xlfn.XLOOKUP($D520,Help2!$D:$D,Help2!O:O)</f>
        <v>7880.5349656247408</v>
      </c>
      <c r="T520" s="979">
        <f>_xlfn.XLOOKUP($D520,Help2!$D:$D,Help2!P:P)</f>
        <v>550</v>
      </c>
      <c r="U520" s="979">
        <f>_xlfn.XLOOKUP($D520,Help2!$D:$D,Help2!Q:Q)</f>
        <v>175</v>
      </c>
      <c r="V520" s="979">
        <f>_xlfn.XLOOKUP($D520,Help2!$D:$D,Help2!R:R)</f>
        <v>80</v>
      </c>
      <c r="W520" s="979">
        <f>_xlfn.XLOOKUP($D520,Help2!$D:$D,Help2!S:S)</f>
        <v>25000</v>
      </c>
      <c r="Y520" s="979">
        <f>_xlfn.XLOOKUP($D520,Help2!$D:$D,Help2!V:V)</f>
        <v>7462</v>
      </c>
      <c r="Z520" s="979">
        <f>_xlfn.XLOOKUP($D520,Help2!$D:$D,Help2!W:W)</f>
        <v>3849</v>
      </c>
      <c r="AA520" s="979">
        <f>_xlfn.XLOOKUP($D520,Help2!$D:$D,Help2!X:X)</f>
        <v>0</v>
      </c>
      <c r="AB520" s="979">
        <f>_xlfn.XLOOKUP($D520,Help2!$D:$D,Help2!Y:Y)</f>
        <v>6101</v>
      </c>
      <c r="AC520" s="979">
        <f>_xlfn.XLOOKUP($D520,Help2!$D:$D,Help2!Z:Z)</f>
        <v>807</v>
      </c>
      <c r="AD520" s="979">
        <f>_xlfn.XLOOKUP($D520,Help2!$D:$D,Help2!AA:AA)</f>
        <v>1098.011004</v>
      </c>
      <c r="AE520" s="979">
        <f>_xlfn.XLOOKUP($D520,Help2!$D:$D,Help2!AB:AB)</f>
        <v>860</v>
      </c>
      <c r="AF520" s="979">
        <f>_xlfn.XLOOKUP($D520,Help2!$D:$D,Help2!AC:AC)</f>
        <v>670</v>
      </c>
      <c r="AG520" s="979">
        <f>_xlfn.XLOOKUP($D520,Help2!$D:$D,Help2!AD:AD)</f>
        <v>370</v>
      </c>
      <c r="AH520" s="979">
        <f>_xlfn.XLOOKUP($D520,Help2!$D:$D,Help2!AE:AE)</f>
        <v>837.00000000000023</v>
      </c>
      <c r="AI520" s="979">
        <f>_xlfn.XLOOKUP($D520,Help2!$D:$D,Help2!AF:AF)</f>
        <v>3459.6</v>
      </c>
      <c r="AJ520" s="979">
        <f>_xlfn.XLOOKUP($D520,Help2!$D:$D,Help2!AG:AG)</f>
        <v>388.14896451220523</v>
      </c>
      <c r="AK520" s="979">
        <f>_xlfn.XLOOKUP($D520,Help2!$D:$D,Help2!AH:AH)</f>
        <v>8386.1215621006468</v>
      </c>
      <c r="AL520" s="979">
        <f>_xlfn.XLOOKUP($D520,Help2!$D:$D,Help2!AI:AI)</f>
        <v>640</v>
      </c>
      <c r="AM520" s="979">
        <f>_xlfn.XLOOKUP($D520,Help2!$D:$D,Help2!AJ:AJ)</f>
        <v>0</v>
      </c>
      <c r="AN520" s="979">
        <f>_xlfn.XLOOKUP($D520,Help2!$D:$D,Help2!AK:AK)</f>
        <v>0</v>
      </c>
    </row>
    <row r="521" spans="1:40" x14ac:dyDescent="0.2">
      <c r="A521" s="1">
        <v>45445</v>
      </c>
      <c r="B521">
        <f t="shared" si="56"/>
        <v>6</v>
      </c>
      <c r="C521">
        <f t="shared" si="57"/>
        <v>2024</v>
      </c>
      <c r="D521" s="872" t="str">
        <f t="shared" si="54"/>
        <v>06´2024</v>
      </c>
      <c r="F521" s="2">
        <f t="shared" si="58"/>
        <v>24</v>
      </c>
      <c r="G521" s="3">
        <f t="shared" si="59"/>
        <v>3.3898305084745763E-2</v>
      </c>
      <c r="H521" s="5">
        <f t="shared" si="60"/>
        <v>1</v>
      </c>
      <c r="I521" s="979">
        <f>_xlfn.XLOOKUP($D521,Help2!$D:$D,Help2!H:H)</f>
        <v>18219</v>
      </c>
      <c r="J521" s="979">
        <f>_xlfn.XLOOKUP($D521,Help2!$D:$D,Help2!I:I)</f>
        <v>11311</v>
      </c>
      <c r="K521" s="979">
        <f>_xlfn.XLOOKUP($D521,Help2!$D:$D,Help2!J:J)</f>
        <v>3075</v>
      </c>
      <c r="L521" s="979">
        <f>_xlfn.XLOOKUP($D521,Help2!$D:$D,Help2!K:K)</f>
        <v>3026</v>
      </c>
      <c r="M521" s="979">
        <f>_xlfn.XLOOKUP($D521,Help2!$D:$D,Help2!L:L)</f>
        <v>8019.9285336535622</v>
      </c>
      <c r="N521" s="979">
        <f>_xlfn.XLOOKUP($D521,Help2!$D:$D,Help2!M:M)</f>
        <v>9899.719636838814</v>
      </c>
      <c r="P521" s="979">
        <f>_xlfn.XLOOKUP($D521,Help2!$D:$D,Help2!F:F)</f>
        <v>708</v>
      </c>
      <c r="Q521" s="979">
        <f t="shared" si="55"/>
        <v>720</v>
      </c>
      <c r="R521" s="979">
        <f>_xlfn.XLOOKUP($D521,Help2!$D:$D,Help2!N:N)</f>
        <v>8019.9285336535622</v>
      </c>
      <c r="S521" s="979">
        <f>_xlfn.XLOOKUP($D521,Help2!$D:$D,Help2!O:O)</f>
        <v>7880.5349656247408</v>
      </c>
      <c r="T521" s="979">
        <f>_xlfn.XLOOKUP($D521,Help2!$D:$D,Help2!P:P)</f>
        <v>550</v>
      </c>
      <c r="U521" s="979">
        <f>_xlfn.XLOOKUP($D521,Help2!$D:$D,Help2!Q:Q)</f>
        <v>175</v>
      </c>
      <c r="V521" s="979">
        <f>_xlfn.XLOOKUP($D521,Help2!$D:$D,Help2!R:R)</f>
        <v>80</v>
      </c>
      <c r="W521" s="979">
        <f>_xlfn.XLOOKUP($D521,Help2!$D:$D,Help2!S:S)</f>
        <v>25000</v>
      </c>
      <c r="Y521" s="979">
        <f>_xlfn.XLOOKUP($D521,Help2!$D:$D,Help2!V:V)</f>
        <v>7462</v>
      </c>
      <c r="Z521" s="979">
        <f>_xlfn.XLOOKUP($D521,Help2!$D:$D,Help2!W:W)</f>
        <v>3849</v>
      </c>
      <c r="AA521" s="979">
        <f>_xlfn.XLOOKUP($D521,Help2!$D:$D,Help2!X:X)</f>
        <v>0</v>
      </c>
      <c r="AB521" s="979">
        <f>_xlfn.XLOOKUP($D521,Help2!$D:$D,Help2!Y:Y)</f>
        <v>6101</v>
      </c>
      <c r="AC521" s="979">
        <f>_xlfn.XLOOKUP($D521,Help2!$D:$D,Help2!Z:Z)</f>
        <v>807</v>
      </c>
      <c r="AD521" s="979">
        <f>_xlfn.XLOOKUP($D521,Help2!$D:$D,Help2!AA:AA)</f>
        <v>1098.011004</v>
      </c>
      <c r="AE521" s="979">
        <f>_xlfn.XLOOKUP($D521,Help2!$D:$D,Help2!AB:AB)</f>
        <v>860</v>
      </c>
      <c r="AF521" s="979">
        <f>_xlfn.XLOOKUP($D521,Help2!$D:$D,Help2!AC:AC)</f>
        <v>670</v>
      </c>
      <c r="AG521" s="979">
        <f>_xlfn.XLOOKUP($D521,Help2!$D:$D,Help2!AD:AD)</f>
        <v>370</v>
      </c>
      <c r="AH521" s="979">
        <f>_xlfn.XLOOKUP($D521,Help2!$D:$D,Help2!AE:AE)</f>
        <v>837.00000000000023</v>
      </c>
      <c r="AI521" s="979">
        <f>_xlfn.XLOOKUP($D521,Help2!$D:$D,Help2!AF:AF)</f>
        <v>3459.6</v>
      </c>
      <c r="AJ521" s="979">
        <f>_xlfn.XLOOKUP($D521,Help2!$D:$D,Help2!AG:AG)</f>
        <v>388.14896451220523</v>
      </c>
      <c r="AK521" s="979">
        <f>_xlfn.XLOOKUP($D521,Help2!$D:$D,Help2!AH:AH)</f>
        <v>8386.1215621006468</v>
      </c>
      <c r="AL521" s="979">
        <f>_xlfn.XLOOKUP($D521,Help2!$D:$D,Help2!AI:AI)</f>
        <v>640</v>
      </c>
      <c r="AM521" s="979">
        <f>_xlfn.XLOOKUP($D521,Help2!$D:$D,Help2!AJ:AJ)</f>
        <v>0</v>
      </c>
      <c r="AN521" s="979">
        <f>_xlfn.XLOOKUP($D521,Help2!$D:$D,Help2!AK:AK)</f>
        <v>0</v>
      </c>
    </row>
    <row r="522" spans="1:40" x14ac:dyDescent="0.2">
      <c r="A522" s="1">
        <v>45446</v>
      </c>
      <c r="B522">
        <f t="shared" si="56"/>
        <v>6</v>
      </c>
      <c r="C522">
        <f t="shared" si="57"/>
        <v>2024</v>
      </c>
      <c r="D522" s="872" t="str">
        <f t="shared" si="54"/>
        <v>06´2024</v>
      </c>
      <c r="F522" s="2">
        <f t="shared" si="58"/>
        <v>24</v>
      </c>
      <c r="G522" s="3">
        <f t="shared" si="59"/>
        <v>3.3898305084745763E-2</v>
      </c>
      <c r="H522" s="5">
        <f t="shared" si="60"/>
        <v>1</v>
      </c>
      <c r="I522" s="979">
        <f>_xlfn.XLOOKUP($D522,Help2!$D:$D,Help2!H:H)</f>
        <v>18219</v>
      </c>
      <c r="J522" s="979">
        <f>_xlfn.XLOOKUP($D522,Help2!$D:$D,Help2!I:I)</f>
        <v>11311</v>
      </c>
      <c r="K522" s="979">
        <f>_xlfn.XLOOKUP($D522,Help2!$D:$D,Help2!J:J)</f>
        <v>3075</v>
      </c>
      <c r="L522" s="979">
        <f>_xlfn.XLOOKUP($D522,Help2!$D:$D,Help2!K:K)</f>
        <v>3026</v>
      </c>
      <c r="M522" s="979">
        <f>_xlfn.XLOOKUP($D522,Help2!$D:$D,Help2!L:L)</f>
        <v>8019.9285336535622</v>
      </c>
      <c r="N522" s="979">
        <f>_xlfn.XLOOKUP($D522,Help2!$D:$D,Help2!M:M)</f>
        <v>9899.719636838814</v>
      </c>
      <c r="P522" s="979">
        <f>_xlfn.XLOOKUP($D522,Help2!$D:$D,Help2!F:F)</f>
        <v>708</v>
      </c>
      <c r="Q522" s="979">
        <f t="shared" si="55"/>
        <v>720</v>
      </c>
      <c r="R522" s="979">
        <f>_xlfn.XLOOKUP($D522,Help2!$D:$D,Help2!N:N)</f>
        <v>8019.9285336535622</v>
      </c>
      <c r="S522" s="979">
        <f>_xlfn.XLOOKUP($D522,Help2!$D:$D,Help2!O:O)</f>
        <v>7880.5349656247408</v>
      </c>
      <c r="T522" s="979">
        <f>_xlfn.XLOOKUP($D522,Help2!$D:$D,Help2!P:P)</f>
        <v>550</v>
      </c>
      <c r="U522" s="979">
        <f>_xlfn.XLOOKUP($D522,Help2!$D:$D,Help2!Q:Q)</f>
        <v>175</v>
      </c>
      <c r="V522" s="979">
        <f>_xlfn.XLOOKUP($D522,Help2!$D:$D,Help2!R:R)</f>
        <v>80</v>
      </c>
      <c r="W522" s="979">
        <f>_xlfn.XLOOKUP($D522,Help2!$D:$D,Help2!S:S)</f>
        <v>25000</v>
      </c>
      <c r="Y522" s="979">
        <f>_xlfn.XLOOKUP($D522,Help2!$D:$D,Help2!V:V)</f>
        <v>7462</v>
      </c>
      <c r="Z522" s="979">
        <f>_xlfn.XLOOKUP($D522,Help2!$D:$D,Help2!W:W)</f>
        <v>3849</v>
      </c>
      <c r="AA522" s="979">
        <f>_xlfn.XLOOKUP($D522,Help2!$D:$D,Help2!X:X)</f>
        <v>0</v>
      </c>
      <c r="AB522" s="979">
        <f>_xlfn.XLOOKUP($D522,Help2!$D:$D,Help2!Y:Y)</f>
        <v>6101</v>
      </c>
      <c r="AC522" s="979">
        <f>_xlfn.XLOOKUP($D522,Help2!$D:$D,Help2!Z:Z)</f>
        <v>807</v>
      </c>
      <c r="AD522" s="979">
        <f>_xlfn.XLOOKUP($D522,Help2!$D:$D,Help2!AA:AA)</f>
        <v>1098.011004</v>
      </c>
      <c r="AE522" s="979">
        <f>_xlfn.XLOOKUP($D522,Help2!$D:$D,Help2!AB:AB)</f>
        <v>860</v>
      </c>
      <c r="AF522" s="979">
        <f>_xlfn.XLOOKUP($D522,Help2!$D:$D,Help2!AC:AC)</f>
        <v>670</v>
      </c>
      <c r="AG522" s="979">
        <f>_xlfn.XLOOKUP($D522,Help2!$D:$D,Help2!AD:AD)</f>
        <v>370</v>
      </c>
      <c r="AH522" s="979">
        <f>_xlfn.XLOOKUP($D522,Help2!$D:$D,Help2!AE:AE)</f>
        <v>837.00000000000023</v>
      </c>
      <c r="AI522" s="979">
        <f>_xlfn.XLOOKUP($D522,Help2!$D:$D,Help2!AF:AF)</f>
        <v>3459.6</v>
      </c>
      <c r="AJ522" s="979">
        <f>_xlfn.XLOOKUP($D522,Help2!$D:$D,Help2!AG:AG)</f>
        <v>388.14896451220523</v>
      </c>
      <c r="AK522" s="979">
        <f>_xlfn.XLOOKUP($D522,Help2!$D:$D,Help2!AH:AH)</f>
        <v>8386.1215621006468</v>
      </c>
      <c r="AL522" s="979">
        <f>_xlfn.XLOOKUP($D522,Help2!$D:$D,Help2!AI:AI)</f>
        <v>640</v>
      </c>
      <c r="AM522" s="979">
        <f>_xlfn.XLOOKUP($D522,Help2!$D:$D,Help2!AJ:AJ)</f>
        <v>0</v>
      </c>
      <c r="AN522" s="979">
        <f>_xlfn.XLOOKUP($D522,Help2!$D:$D,Help2!AK:AK)</f>
        <v>0</v>
      </c>
    </row>
    <row r="523" spans="1:40" x14ac:dyDescent="0.2">
      <c r="A523" s="1">
        <v>45447</v>
      </c>
      <c r="B523">
        <f t="shared" si="56"/>
        <v>6</v>
      </c>
      <c r="C523">
        <f t="shared" si="57"/>
        <v>2024</v>
      </c>
      <c r="D523" s="872" t="str">
        <f t="shared" si="54"/>
        <v>06´2024</v>
      </c>
      <c r="F523" s="2">
        <f t="shared" si="58"/>
        <v>24</v>
      </c>
      <c r="G523" s="3">
        <f t="shared" si="59"/>
        <v>3.3898305084745763E-2</v>
      </c>
      <c r="H523" s="5">
        <f t="shared" si="60"/>
        <v>1</v>
      </c>
      <c r="I523" s="979">
        <f>_xlfn.XLOOKUP($D523,Help2!$D:$D,Help2!H:H)</f>
        <v>18219</v>
      </c>
      <c r="J523" s="979">
        <f>_xlfn.XLOOKUP($D523,Help2!$D:$D,Help2!I:I)</f>
        <v>11311</v>
      </c>
      <c r="K523" s="979">
        <f>_xlfn.XLOOKUP($D523,Help2!$D:$D,Help2!J:J)</f>
        <v>3075</v>
      </c>
      <c r="L523" s="979">
        <f>_xlfn.XLOOKUP($D523,Help2!$D:$D,Help2!K:K)</f>
        <v>3026</v>
      </c>
      <c r="M523" s="979">
        <f>_xlfn.XLOOKUP($D523,Help2!$D:$D,Help2!L:L)</f>
        <v>8019.9285336535622</v>
      </c>
      <c r="N523" s="979">
        <f>_xlfn.XLOOKUP($D523,Help2!$D:$D,Help2!M:M)</f>
        <v>9899.719636838814</v>
      </c>
      <c r="P523" s="979">
        <f>_xlfn.XLOOKUP($D523,Help2!$D:$D,Help2!F:F)</f>
        <v>708</v>
      </c>
      <c r="Q523" s="979">
        <f t="shared" si="55"/>
        <v>720</v>
      </c>
      <c r="R523" s="979">
        <f>_xlfn.XLOOKUP($D523,Help2!$D:$D,Help2!N:N)</f>
        <v>8019.9285336535622</v>
      </c>
      <c r="S523" s="979">
        <f>_xlfn.XLOOKUP($D523,Help2!$D:$D,Help2!O:O)</f>
        <v>7880.5349656247408</v>
      </c>
      <c r="T523" s="979">
        <f>_xlfn.XLOOKUP($D523,Help2!$D:$D,Help2!P:P)</f>
        <v>550</v>
      </c>
      <c r="U523" s="979">
        <f>_xlfn.XLOOKUP($D523,Help2!$D:$D,Help2!Q:Q)</f>
        <v>175</v>
      </c>
      <c r="V523" s="979">
        <f>_xlfn.XLOOKUP($D523,Help2!$D:$D,Help2!R:R)</f>
        <v>80</v>
      </c>
      <c r="W523" s="979">
        <f>_xlfn.XLOOKUP($D523,Help2!$D:$D,Help2!S:S)</f>
        <v>25000</v>
      </c>
      <c r="Y523" s="979">
        <f>_xlfn.XLOOKUP($D523,Help2!$D:$D,Help2!V:V)</f>
        <v>7462</v>
      </c>
      <c r="Z523" s="979">
        <f>_xlfn.XLOOKUP($D523,Help2!$D:$D,Help2!W:W)</f>
        <v>3849</v>
      </c>
      <c r="AA523" s="979">
        <f>_xlfn.XLOOKUP($D523,Help2!$D:$D,Help2!X:X)</f>
        <v>0</v>
      </c>
      <c r="AB523" s="979">
        <f>_xlfn.XLOOKUP($D523,Help2!$D:$D,Help2!Y:Y)</f>
        <v>6101</v>
      </c>
      <c r="AC523" s="979">
        <f>_xlfn.XLOOKUP($D523,Help2!$D:$D,Help2!Z:Z)</f>
        <v>807</v>
      </c>
      <c r="AD523" s="979">
        <f>_xlfn.XLOOKUP($D523,Help2!$D:$D,Help2!AA:AA)</f>
        <v>1098.011004</v>
      </c>
      <c r="AE523" s="979">
        <f>_xlfn.XLOOKUP($D523,Help2!$D:$D,Help2!AB:AB)</f>
        <v>860</v>
      </c>
      <c r="AF523" s="979">
        <f>_xlfn.XLOOKUP($D523,Help2!$D:$D,Help2!AC:AC)</f>
        <v>670</v>
      </c>
      <c r="AG523" s="979">
        <f>_xlfn.XLOOKUP($D523,Help2!$D:$D,Help2!AD:AD)</f>
        <v>370</v>
      </c>
      <c r="AH523" s="979">
        <f>_xlfn.XLOOKUP($D523,Help2!$D:$D,Help2!AE:AE)</f>
        <v>837.00000000000023</v>
      </c>
      <c r="AI523" s="979">
        <f>_xlfn.XLOOKUP($D523,Help2!$D:$D,Help2!AF:AF)</f>
        <v>3459.6</v>
      </c>
      <c r="AJ523" s="979">
        <f>_xlfn.XLOOKUP($D523,Help2!$D:$D,Help2!AG:AG)</f>
        <v>388.14896451220523</v>
      </c>
      <c r="AK523" s="979">
        <f>_xlfn.XLOOKUP($D523,Help2!$D:$D,Help2!AH:AH)</f>
        <v>8386.1215621006468</v>
      </c>
      <c r="AL523" s="979">
        <f>_xlfn.XLOOKUP($D523,Help2!$D:$D,Help2!AI:AI)</f>
        <v>640</v>
      </c>
      <c r="AM523" s="979">
        <f>_xlfn.XLOOKUP($D523,Help2!$D:$D,Help2!AJ:AJ)</f>
        <v>0</v>
      </c>
      <c r="AN523" s="979">
        <f>_xlfn.XLOOKUP($D523,Help2!$D:$D,Help2!AK:AK)</f>
        <v>0</v>
      </c>
    </row>
    <row r="524" spans="1:40" x14ac:dyDescent="0.2">
      <c r="A524" s="1">
        <v>45448</v>
      </c>
      <c r="B524">
        <f t="shared" si="56"/>
        <v>6</v>
      </c>
      <c r="C524">
        <f t="shared" si="57"/>
        <v>2024</v>
      </c>
      <c r="D524" s="872" t="str">
        <f t="shared" si="54"/>
        <v>06´2024</v>
      </c>
      <c r="F524" s="2">
        <f t="shared" si="58"/>
        <v>24</v>
      </c>
      <c r="G524" s="3">
        <f t="shared" si="59"/>
        <v>3.3898305084745763E-2</v>
      </c>
      <c r="H524" s="5">
        <f t="shared" si="60"/>
        <v>1</v>
      </c>
      <c r="I524" s="979">
        <f>_xlfn.XLOOKUP($D524,Help2!$D:$D,Help2!H:H)</f>
        <v>18219</v>
      </c>
      <c r="J524" s="979">
        <f>_xlfn.XLOOKUP($D524,Help2!$D:$D,Help2!I:I)</f>
        <v>11311</v>
      </c>
      <c r="K524" s="979">
        <f>_xlfn.XLOOKUP($D524,Help2!$D:$D,Help2!J:J)</f>
        <v>3075</v>
      </c>
      <c r="L524" s="979">
        <f>_xlfn.XLOOKUP($D524,Help2!$D:$D,Help2!K:K)</f>
        <v>3026</v>
      </c>
      <c r="M524" s="979">
        <f>_xlfn.XLOOKUP($D524,Help2!$D:$D,Help2!L:L)</f>
        <v>8019.9285336535622</v>
      </c>
      <c r="N524" s="979">
        <f>_xlfn.XLOOKUP($D524,Help2!$D:$D,Help2!M:M)</f>
        <v>9899.719636838814</v>
      </c>
      <c r="P524" s="979">
        <f>_xlfn.XLOOKUP($D524,Help2!$D:$D,Help2!F:F)</f>
        <v>708</v>
      </c>
      <c r="Q524" s="979">
        <f t="shared" si="55"/>
        <v>720</v>
      </c>
      <c r="R524" s="979">
        <f>_xlfn.XLOOKUP($D524,Help2!$D:$D,Help2!N:N)</f>
        <v>8019.9285336535622</v>
      </c>
      <c r="S524" s="979">
        <f>_xlfn.XLOOKUP($D524,Help2!$D:$D,Help2!O:O)</f>
        <v>7880.5349656247408</v>
      </c>
      <c r="T524" s="979">
        <f>_xlfn.XLOOKUP($D524,Help2!$D:$D,Help2!P:P)</f>
        <v>550</v>
      </c>
      <c r="U524" s="979">
        <f>_xlfn.XLOOKUP($D524,Help2!$D:$D,Help2!Q:Q)</f>
        <v>175</v>
      </c>
      <c r="V524" s="979">
        <f>_xlfn.XLOOKUP($D524,Help2!$D:$D,Help2!R:R)</f>
        <v>80</v>
      </c>
      <c r="W524" s="979">
        <f>_xlfn.XLOOKUP($D524,Help2!$D:$D,Help2!S:S)</f>
        <v>25000</v>
      </c>
      <c r="Y524" s="979">
        <f>_xlfn.XLOOKUP($D524,Help2!$D:$D,Help2!V:V)</f>
        <v>7462</v>
      </c>
      <c r="Z524" s="979">
        <f>_xlfn.XLOOKUP($D524,Help2!$D:$D,Help2!W:W)</f>
        <v>3849</v>
      </c>
      <c r="AA524" s="979">
        <f>_xlfn.XLOOKUP($D524,Help2!$D:$D,Help2!X:X)</f>
        <v>0</v>
      </c>
      <c r="AB524" s="979">
        <f>_xlfn.XLOOKUP($D524,Help2!$D:$D,Help2!Y:Y)</f>
        <v>6101</v>
      </c>
      <c r="AC524" s="979">
        <f>_xlfn.XLOOKUP($D524,Help2!$D:$D,Help2!Z:Z)</f>
        <v>807</v>
      </c>
      <c r="AD524" s="979">
        <f>_xlfn.XLOOKUP($D524,Help2!$D:$D,Help2!AA:AA)</f>
        <v>1098.011004</v>
      </c>
      <c r="AE524" s="979">
        <f>_xlfn.XLOOKUP($D524,Help2!$D:$D,Help2!AB:AB)</f>
        <v>860</v>
      </c>
      <c r="AF524" s="979">
        <f>_xlfn.XLOOKUP($D524,Help2!$D:$D,Help2!AC:AC)</f>
        <v>670</v>
      </c>
      <c r="AG524" s="979">
        <f>_xlfn.XLOOKUP($D524,Help2!$D:$D,Help2!AD:AD)</f>
        <v>370</v>
      </c>
      <c r="AH524" s="979">
        <f>_xlfn.XLOOKUP($D524,Help2!$D:$D,Help2!AE:AE)</f>
        <v>837.00000000000023</v>
      </c>
      <c r="AI524" s="979">
        <f>_xlfn.XLOOKUP($D524,Help2!$D:$D,Help2!AF:AF)</f>
        <v>3459.6</v>
      </c>
      <c r="AJ524" s="979">
        <f>_xlfn.XLOOKUP($D524,Help2!$D:$D,Help2!AG:AG)</f>
        <v>388.14896451220523</v>
      </c>
      <c r="AK524" s="979">
        <f>_xlfn.XLOOKUP($D524,Help2!$D:$D,Help2!AH:AH)</f>
        <v>8386.1215621006468</v>
      </c>
      <c r="AL524" s="979">
        <f>_xlfn.XLOOKUP($D524,Help2!$D:$D,Help2!AI:AI)</f>
        <v>640</v>
      </c>
      <c r="AM524" s="979">
        <f>_xlfn.XLOOKUP($D524,Help2!$D:$D,Help2!AJ:AJ)</f>
        <v>0</v>
      </c>
      <c r="AN524" s="979">
        <f>_xlfn.XLOOKUP($D524,Help2!$D:$D,Help2!AK:AK)</f>
        <v>0</v>
      </c>
    </row>
    <row r="525" spans="1:40" x14ac:dyDescent="0.2">
      <c r="A525" s="1">
        <v>45449</v>
      </c>
      <c r="B525">
        <f t="shared" si="56"/>
        <v>6</v>
      </c>
      <c r="C525">
        <f t="shared" si="57"/>
        <v>2024</v>
      </c>
      <c r="D525" s="872" t="str">
        <f t="shared" si="54"/>
        <v>06´2024</v>
      </c>
      <c r="F525" s="2">
        <f t="shared" si="58"/>
        <v>24</v>
      </c>
      <c r="G525" s="3">
        <f t="shared" si="59"/>
        <v>3.3898305084745763E-2</v>
      </c>
      <c r="H525" s="5">
        <f t="shared" si="60"/>
        <v>1</v>
      </c>
      <c r="I525" s="979">
        <f>_xlfn.XLOOKUP($D525,Help2!$D:$D,Help2!H:H)</f>
        <v>18219</v>
      </c>
      <c r="J525" s="979">
        <f>_xlfn.XLOOKUP($D525,Help2!$D:$D,Help2!I:I)</f>
        <v>11311</v>
      </c>
      <c r="K525" s="979">
        <f>_xlfn.XLOOKUP($D525,Help2!$D:$D,Help2!J:J)</f>
        <v>3075</v>
      </c>
      <c r="L525" s="979">
        <f>_xlfn.XLOOKUP($D525,Help2!$D:$D,Help2!K:K)</f>
        <v>3026</v>
      </c>
      <c r="M525" s="979">
        <f>_xlfn.XLOOKUP($D525,Help2!$D:$D,Help2!L:L)</f>
        <v>8019.9285336535622</v>
      </c>
      <c r="N525" s="979">
        <f>_xlfn.XLOOKUP($D525,Help2!$D:$D,Help2!M:M)</f>
        <v>9899.719636838814</v>
      </c>
      <c r="P525" s="979">
        <f>_xlfn.XLOOKUP($D525,Help2!$D:$D,Help2!F:F)</f>
        <v>708</v>
      </c>
      <c r="Q525" s="979">
        <f t="shared" si="55"/>
        <v>720</v>
      </c>
      <c r="R525" s="979">
        <f>_xlfn.XLOOKUP($D525,Help2!$D:$D,Help2!N:N)</f>
        <v>8019.9285336535622</v>
      </c>
      <c r="S525" s="979">
        <f>_xlfn.XLOOKUP($D525,Help2!$D:$D,Help2!O:O)</f>
        <v>7880.5349656247408</v>
      </c>
      <c r="T525" s="979">
        <f>_xlfn.XLOOKUP($D525,Help2!$D:$D,Help2!P:P)</f>
        <v>550</v>
      </c>
      <c r="U525" s="979">
        <f>_xlfn.XLOOKUP($D525,Help2!$D:$D,Help2!Q:Q)</f>
        <v>175</v>
      </c>
      <c r="V525" s="979">
        <f>_xlfn.XLOOKUP($D525,Help2!$D:$D,Help2!R:R)</f>
        <v>80</v>
      </c>
      <c r="W525" s="979">
        <f>_xlfn.XLOOKUP($D525,Help2!$D:$D,Help2!S:S)</f>
        <v>25000</v>
      </c>
      <c r="Y525" s="979">
        <f>_xlfn.XLOOKUP($D525,Help2!$D:$D,Help2!V:V)</f>
        <v>7462</v>
      </c>
      <c r="Z525" s="979">
        <f>_xlfn.XLOOKUP($D525,Help2!$D:$D,Help2!W:W)</f>
        <v>3849</v>
      </c>
      <c r="AA525" s="979">
        <f>_xlfn.XLOOKUP($D525,Help2!$D:$D,Help2!X:X)</f>
        <v>0</v>
      </c>
      <c r="AB525" s="979">
        <f>_xlfn.XLOOKUP($D525,Help2!$D:$D,Help2!Y:Y)</f>
        <v>6101</v>
      </c>
      <c r="AC525" s="979">
        <f>_xlfn.XLOOKUP($D525,Help2!$D:$D,Help2!Z:Z)</f>
        <v>807</v>
      </c>
      <c r="AD525" s="979">
        <f>_xlfn.XLOOKUP($D525,Help2!$D:$D,Help2!AA:AA)</f>
        <v>1098.011004</v>
      </c>
      <c r="AE525" s="979">
        <f>_xlfn.XLOOKUP($D525,Help2!$D:$D,Help2!AB:AB)</f>
        <v>860</v>
      </c>
      <c r="AF525" s="979">
        <f>_xlfn.XLOOKUP($D525,Help2!$D:$D,Help2!AC:AC)</f>
        <v>670</v>
      </c>
      <c r="AG525" s="979">
        <f>_xlfn.XLOOKUP($D525,Help2!$D:$D,Help2!AD:AD)</f>
        <v>370</v>
      </c>
      <c r="AH525" s="979">
        <f>_xlfn.XLOOKUP($D525,Help2!$D:$D,Help2!AE:AE)</f>
        <v>837.00000000000023</v>
      </c>
      <c r="AI525" s="979">
        <f>_xlfn.XLOOKUP($D525,Help2!$D:$D,Help2!AF:AF)</f>
        <v>3459.6</v>
      </c>
      <c r="AJ525" s="979">
        <f>_xlfn.XLOOKUP($D525,Help2!$D:$D,Help2!AG:AG)</f>
        <v>388.14896451220523</v>
      </c>
      <c r="AK525" s="979">
        <f>_xlfn.XLOOKUP($D525,Help2!$D:$D,Help2!AH:AH)</f>
        <v>8386.1215621006468</v>
      </c>
      <c r="AL525" s="979">
        <f>_xlfn.XLOOKUP($D525,Help2!$D:$D,Help2!AI:AI)</f>
        <v>640</v>
      </c>
      <c r="AM525" s="979">
        <f>_xlfn.XLOOKUP($D525,Help2!$D:$D,Help2!AJ:AJ)</f>
        <v>0</v>
      </c>
      <c r="AN525" s="979">
        <f>_xlfn.XLOOKUP($D525,Help2!$D:$D,Help2!AK:AK)</f>
        <v>0</v>
      </c>
    </row>
    <row r="526" spans="1:40" x14ac:dyDescent="0.2">
      <c r="A526" s="1">
        <v>45450</v>
      </c>
      <c r="B526">
        <f t="shared" si="56"/>
        <v>6</v>
      </c>
      <c r="C526">
        <f t="shared" si="57"/>
        <v>2024</v>
      </c>
      <c r="D526" s="872" t="str">
        <f t="shared" si="54"/>
        <v>06´2024</v>
      </c>
      <c r="F526" s="2">
        <f t="shared" si="58"/>
        <v>24</v>
      </c>
      <c r="G526" s="3">
        <f t="shared" si="59"/>
        <v>3.3898305084745763E-2</v>
      </c>
      <c r="H526" s="5">
        <f t="shared" si="60"/>
        <v>1</v>
      </c>
      <c r="I526" s="979">
        <f>_xlfn.XLOOKUP($D526,Help2!$D:$D,Help2!H:H)</f>
        <v>18219</v>
      </c>
      <c r="J526" s="979">
        <f>_xlfn.XLOOKUP($D526,Help2!$D:$D,Help2!I:I)</f>
        <v>11311</v>
      </c>
      <c r="K526" s="979">
        <f>_xlfn.XLOOKUP($D526,Help2!$D:$D,Help2!J:J)</f>
        <v>3075</v>
      </c>
      <c r="L526" s="979">
        <f>_xlfn.XLOOKUP($D526,Help2!$D:$D,Help2!K:K)</f>
        <v>3026</v>
      </c>
      <c r="M526" s="979">
        <f>_xlfn.XLOOKUP($D526,Help2!$D:$D,Help2!L:L)</f>
        <v>8019.9285336535622</v>
      </c>
      <c r="N526" s="979">
        <f>_xlfn.XLOOKUP($D526,Help2!$D:$D,Help2!M:M)</f>
        <v>9899.719636838814</v>
      </c>
      <c r="P526" s="979">
        <f>_xlfn.XLOOKUP($D526,Help2!$D:$D,Help2!F:F)</f>
        <v>708</v>
      </c>
      <c r="Q526" s="979">
        <f t="shared" si="55"/>
        <v>720</v>
      </c>
      <c r="R526" s="979">
        <f>_xlfn.XLOOKUP($D526,Help2!$D:$D,Help2!N:N)</f>
        <v>8019.9285336535622</v>
      </c>
      <c r="S526" s="979">
        <f>_xlfn.XLOOKUP($D526,Help2!$D:$D,Help2!O:O)</f>
        <v>7880.5349656247408</v>
      </c>
      <c r="T526" s="979">
        <f>_xlfn.XLOOKUP($D526,Help2!$D:$D,Help2!P:P)</f>
        <v>550</v>
      </c>
      <c r="U526" s="979">
        <f>_xlfn.XLOOKUP($D526,Help2!$D:$D,Help2!Q:Q)</f>
        <v>175</v>
      </c>
      <c r="V526" s="979">
        <f>_xlfn.XLOOKUP($D526,Help2!$D:$D,Help2!R:R)</f>
        <v>80</v>
      </c>
      <c r="W526" s="979">
        <f>_xlfn.XLOOKUP($D526,Help2!$D:$D,Help2!S:S)</f>
        <v>25000</v>
      </c>
      <c r="Y526" s="979">
        <f>_xlfn.XLOOKUP($D526,Help2!$D:$D,Help2!V:V)</f>
        <v>7462</v>
      </c>
      <c r="Z526" s="979">
        <f>_xlfn.XLOOKUP($D526,Help2!$D:$D,Help2!W:W)</f>
        <v>3849</v>
      </c>
      <c r="AA526" s="979">
        <f>_xlfn.XLOOKUP($D526,Help2!$D:$D,Help2!X:X)</f>
        <v>0</v>
      </c>
      <c r="AB526" s="979">
        <f>_xlfn.XLOOKUP($D526,Help2!$D:$D,Help2!Y:Y)</f>
        <v>6101</v>
      </c>
      <c r="AC526" s="979">
        <f>_xlfn.XLOOKUP($D526,Help2!$D:$D,Help2!Z:Z)</f>
        <v>807</v>
      </c>
      <c r="AD526" s="979">
        <f>_xlfn.XLOOKUP($D526,Help2!$D:$D,Help2!AA:AA)</f>
        <v>1098.011004</v>
      </c>
      <c r="AE526" s="979">
        <f>_xlfn.XLOOKUP($D526,Help2!$D:$D,Help2!AB:AB)</f>
        <v>860</v>
      </c>
      <c r="AF526" s="979">
        <f>_xlfn.XLOOKUP($D526,Help2!$D:$D,Help2!AC:AC)</f>
        <v>670</v>
      </c>
      <c r="AG526" s="979">
        <f>_xlfn.XLOOKUP($D526,Help2!$D:$D,Help2!AD:AD)</f>
        <v>370</v>
      </c>
      <c r="AH526" s="979">
        <f>_xlfn.XLOOKUP($D526,Help2!$D:$D,Help2!AE:AE)</f>
        <v>837.00000000000023</v>
      </c>
      <c r="AI526" s="979">
        <f>_xlfn.XLOOKUP($D526,Help2!$D:$D,Help2!AF:AF)</f>
        <v>3459.6</v>
      </c>
      <c r="AJ526" s="979">
        <f>_xlfn.XLOOKUP($D526,Help2!$D:$D,Help2!AG:AG)</f>
        <v>388.14896451220523</v>
      </c>
      <c r="AK526" s="979">
        <f>_xlfn.XLOOKUP($D526,Help2!$D:$D,Help2!AH:AH)</f>
        <v>8386.1215621006468</v>
      </c>
      <c r="AL526" s="979">
        <f>_xlfn.XLOOKUP($D526,Help2!$D:$D,Help2!AI:AI)</f>
        <v>640</v>
      </c>
      <c r="AM526" s="979">
        <f>_xlfn.XLOOKUP($D526,Help2!$D:$D,Help2!AJ:AJ)</f>
        <v>0</v>
      </c>
      <c r="AN526" s="979">
        <f>_xlfn.XLOOKUP($D526,Help2!$D:$D,Help2!AK:AK)</f>
        <v>0</v>
      </c>
    </row>
    <row r="527" spans="1:40" x14ac:dyDescent="0.2">
      <c r="A527" s="1">
        <v>45451</v>
      </c>
      <c r="B527">
        <f t="shared" si="56"/>
        <v>6</v>
      </c>
      <c r="C527">
        <f t="shared" si="57"/>
        <v>2024</v>
      </c>
      <c r="D527" s="872" t="str">
        <f t="shared" si="54"/>
        <v>06´2024</v>
      </c>
      <c r="F527" s="2">
        <f t="shared" si="58"/>
        <v>24</v>
      </c>
      <c r="G527" s="3">
        <f t="shared" si="59"/>
        <v>3.3898305084745763E-2</v>
      </c>
      <c r="H527" s="5">
        <f t="shared" si="60"/>
        <v>1</v>
      </c>
      <c r="I527" s="979">
        <f>_xlfn.XLOOKUP($D527,Help2!$D:$D,Help2!H:H)</f>
        <v>18219</v>
      </c>
      <c r="J527" s="979">
        <f>_xlfn.XLOOKUP($D527,Help2!$D:$D,Help2!I:I)</f>
        <v>11311</v>
      </c>
      <c r="K527" s="979">
        <f>_xlfn.XLOOKUP($D527,Help2!$D:$D,Help2!J:J)</f>
        <v>3075</v>
      </c>
      <c r="L527" s="979">
        <f>_xlfn.XLOOKUP($D527,Help2!$D:$D,Help2!K:K)</f>
        <v>3026</v>
      </c>
      <c r="M527" s="979">
        <f>_xlfn.XLOOKUP($D527,Help2!$D:$D,Help2!L:L)</f>
        <v>8019.9285336535622</v>
      </c>
      <c r="N527" s="979">
        <f>_xlfn.XLOOKUP($D527,Help2!$D:$D,Help2!M:M)</f>
        <v>9899.719636838814</v>
      </c>
      <c r="P527" s="979">
        <f>_xlfn.XLOOKUP($D527,Help2!$D:$D,Help2!F:F)</f>
        <v>708</v>
      </c>
      <c r="Q527" s="979">
        <f t="shared" si="55"/>
        <v>720</v>
      </c>
      <c r="R527" s="979">
        <f>_xlfn.XLOOKUP($D527,Help2!$D:$D,Help2!N:N)</f>
        <v>8019.9285336535622</v>
      </c>
      <c r="S527" s="979">
        <f>_xlfn.XLOOKUP($D527,Help2!$D:$D,Help2!O:O)</f>
        <v>7880.5349656247408</v>
      </c>
      <c r="T527" s="979">
        <f>_xlfn.XLOOKUP($D527,Help2!$D:$D,Help2!P:P)</f>
        <v>550</v>
      </c>
      <c r="U527" s="979">
        <f>_xlfn.XLOOKUP($D527,Help2!$D:$D,Help2!Q:Q)</f>
        <v>175</v>
      </c>
      <c r="V527" s="979">
        <f>_xlfn.XLOOKUP($D527,Help2!$D:$D,Help2!R:R)</f>
        <v>80</v>
      </c>
      <c r="W527" s="979">
        <f>_xlfn.XLOOKUP($D527,Help2!$D:$D,Help2!S:S)</f>
        <v>25000</v>
      </c>
      <c r="Y527" s="979">
        <f>_xlfn.XLOOKUP($D527,Help2!$D:$D,Help2!V:V)</f>
        <v>7462</v>
      </c>
      <c r="Z527" s="979">
        <f>_xlfn.XLOOKUP($D527,Help2!$D:$D,Help2!W:W)</f>
        <v>3849</v>
      </c>
      <c r="AA527" s="979">
        <f>_xlfn.XLOOKUP($D527,Help2!$D:$D,Help2!X:X)</f>
        <v>0</v>
      </c>
      <c r="AB527" s="979">
        <f>_xlfn.XLOOKUP($D527,Help2!$D:$D,Help2!Y:Y)</f>
        <v>6101</v>
      </c>
      <c r="AC527" s="979">
        <f>_xlfn.XLOOKUP($D527,Help2!$D:$D,Help2!Z:Z)</f>
        <v>807</v>
      </c>
      <c r="AD527" s="979">
        <f>_xlfn.XLOOKUP($D527,Help2!$D:$D,Help2!AA:AA)</f>
        <v>1098.011004</v>
      </c>
      <c r="AE527" s="979">
        <f>_xlfn.XLOOKUP($D527,Help2!$D:$D,Help2!AB:AB)</f>
        <v>860</v>
      </c>
      <c r="AF527" s="979">
        <f>_xlfn.XLOOKUP($D527,Help2!$D:$D,Help2!AC:AC)</f>
        <v>670</v>
      </c>
      <c r="AG527" s="979">
        <f>_xlfn.XLOOKUP($D527,Help2!$D:$D,Help2!AD:AD)</f>
        <v>370</v>
      </c>
      <c r="AH527" s="979">
        <f>_xlfn.XLOOKUP($D527,Help2!$D:$D,Help2!AE:AE)</f>
        <v>837.00000000000023</v>
      </c>
      <c r="AI527" s="979">
        <f>_xlfn.XLOOKUP($D527,Help2!$D:$D,Help2!AF:AF)</f>
        <v>3459.6</v>
      </c>
      <c r="AJ527" s="979">
        <f>_xlfn.XLOOKUP($D527,Help2!$D:$D,Help2!AG:AG)</f>
        <v>388.14896451220523</v>
      </c>
      <c r="AK527" s="979">
        <f>_xlfn.XLOOKUP($D527,Help2!$D:$D,Help2!AH:AH)</f>
        <v>8386.1215621006468</v>
      </c>
      <c r="AL527" s="979">
        <f>_xlfn.XLOOKUP($D527,Help2!$D:$D,Help2!AI:AI)</f>
        <v>640</v>
      </c>
      <c r="AM527" s="979">
        <f>_xlfn.XLOOKUP($D527,Help2!$D:$D,Help2!AJ:AJ)</f>
        <v>0</v>
      </c>
      <c r="AN527" s="979">
        <f>_xlfn.XLOOKUP($D527,Help2!$D:$D,Help2!AK:AK)</f>
        <v>0</v>
      </c>
    </row>
    <row r="528" spans="1:40" x14ac:dyDescent="0.2">
      <c r="A528" s="1">
        <v>45452</v>
      </c>
      <c r="B528">
        <f t="shared" si="56"/>
        <v>6</v>
      </c>
      <c r="C528">
        <f t="shared" si="57"/>
        <v>2024</v>
      </c>
      <c r="D528" s="872" t="str">
        <f t="shared" si="54"/>
        <v>06´2024</v>
      </c>
      <c r="F528" s="2">
        <f t="shared" si="58"/>
        <v>24</v>
      </c>
      <c r="G528" s="3">
        <f t="shared" si="59"/>
        <v>3.3898305084745763E-2</v>
      </c>
      <c r="H528" s="5">
        <f t="shared" si="60"/>
        <v>1</v>
      </c>
      <c r="I528" s="979">
        <f>_xlfn.XLOOKUP($D528,Help2!$D:$D,Help2!H:H)</f>
        <v>18219</v>
      </c>
      <c r="J528" s="979">
        <f>_xlfn.XLOOKUP($D528,Help2!$D:$D,Help2!I:I)</f>
        <v>11311</v>
      </c>
      <c r="K528" s="979">
        <f>_xlfn.XLOOKUP($D528,Help2!$D:$D,Help2!J:J)</f>
        <v>3075</v>
      </c>
      <c r="L528" s="979">
        <f>_xlfn.XLOOKUP($D528,Help2!$D:$D,Help2!K:K)</f>
        <v>3026</v>
      </c>
      <c r="M528" s="979">
        <f>_xlfn.XLOOKUP($D528,Help2!$D:$D,Help2!L:L)</f>
        <v>8019.9285336535622</v>
      </c>
      <c r="N528" s="979">
        <f>_xlfn.XLOOKUP($D528,Help2!$D:$D,Help2!M:M)</f>
        <v>9899.719636838814</v>
      </c>
      <c r="P528" s="979">
        <f>_xlfn.XLOOKUP($D528,Help2!$D:$D,Help2!F:F)</f>
        <v>708</v>
      </c>
      <c r="Q528" s="979">
        <f t="shared" si="55"/>
        <v>720</v>
      </c>
      <c r="R528" s="979">
        <f>_xlfn.XLOOKUP($D528,Help2!$D:$D,Help2!N:N)</f>
        <v>8019.9285336535622</v>
      </c>
      <c r="S528" s="979">
        <f>_xlfn.XLOOKUP($D528,Help2!$D:$D,Help2!O:O)</f>
        <v>7880.5349656247408</v>
      </c>
      <c r="T528" s="979">
        <f>_xlfn.XLOOKUP($D528,Help2!$D:$D,Help2!P:P)</f>
        <v>550</v>
      </c>
      <c r="U528" s="979">
        <f>_xlfn.XLOOKUP($D528,Help2!$D:$D,Help2!Q:Q)</f>
        <v>175</v>
      </c>
      <c r="V528" s="979">
        <f>_xlfn.XLOOKUP($D528,Help2!$D:$D,Help2!R:R)</f>
        <v>80</v>
      </c>
      <c r="W528" s="979">
        <f>_xlfn.XLOOKUP($D528,Help2!$D:$D,Help2!S:S)</f>
        <v>25000</v>
      </c>
      <c r="Y528" s="979">
        <f>_xlfn.XLOOKUP($D528,Help2!$D:$D,Help2!V:V)</f>
        <v>7462</v>
      </c>
      <c r="Z528" s="979">
        <f>_xlfn.XLOOKUP($D528,Help2!$D:$D,Help2!W:W)</f>
        <v>3849</v>
      </c>
      <c r="AA528" s="979">
        <f>_xlfn.XLOOKUP($D528,Help2!$D:$D,Help2!X:X)</f>
        <v>0</v>
      </c>
      <c r="AB528" s="979">
        <f>_xlfn.XLOOKUP($D528,Help2!$D:$D,Help2!Y:Y)</f>
        <v>6101</v>
      </c>
      <c r="AC528" s="979">
        <f>_xlfn.XLOOKUP($D528,Help2!$D:$D,Help2!Z:Z)</f>
        <v>807</v>
      </c>
      <c r="AD528" s="979">
        <f>_xlfn.XLOOKUP($D528,Help2!$D:$D,Help2!AA:AA)</f>
        <v>1098.011004</v>
      </c>
      <c r="AE528" s="979">
        <f>_xlfn.XLOOKUP($D528,Help2!$D:$D,Help2!AB:AB)</f>
        <v>860</v>
      </c>
      <c r="AF528" s="979">
        <f>_xlfn.XLOOKUP($D528,Help2!$D:$D,Help2!AC:AC)</f>
        <v>670</v>
      </c>
      <c r="AG528" s="979">
        <f>_xlfn.XLOOKUP($D528,Help2!$D:$D,Help2!AD:AD)</f>
        <v>370</v>
      </c>
      <c r="AH528" s="979">
        <f>_xlfn.XLOOKUP($D528,Help2!$D:$D,Help2!AE:AE)</f>
        <v>837.00000000000023</v>
      </c>
      <c r="AI528" s="979">
        <f>_xlfn.XLOOKUP($D528,Help2!$D:$D,Help2!AF:AF)</f>
        <v>3459.6</v>
      </c>
      <c r="AJ528" s="979">
        <f>_xlfn.XLOOKUP($D528,Help2!$D:$D,Help2!AG:AG)</f>
        <v>388.14896451220523</v>
      </c>
      <c r="AK528" s="979">
        <f>_xlfn.XLOOKUP($D528,Help2!$D:$D,Help2!AH:AH)</f>
        <v>8386.1215621006468</v>
      </c>
      <c r="AL528" s="979">
        <f>_xlfn.XLOOKUP($D528,Help2!$D:$D,Help2!AI:AI)</f>
        <v>640</v>
      </c>
      <c r="AM528" s="979">
        <f>_xlfn.XLOOKUP($D528,Help2!$D:$D,Help2!AJ:AJ)</f>
        <v>0</v>
      </c>
      <c r="AN528" s="979">
        <f>_xlfn.XLOOKUP($D528,Help2!$D:$D,Help2!AK:AK)</f>
        <v>0</v>
      </c>
    </row>
    <row r="529" spans="1:40" x14ac:dyDescent="0.2">
      <c r="A529" s="1">
        <v>45453</v>
      </c>
      <c r="B529">
        <f t="shared" si="56"/>
        <v>6</v>
      </c>
      <c r="C529">
        <f t="shared" si="57"/>
        <v>2024</v>
      </c>
      <c r="D529" s="872" t="str">
        <f t="shared" si="54"/>
        <v>06´2024</v>
      </c>
      <c r="F529" s="2">
        <f t="shared" si="58"/>
        <v>24</v>
      </c>
      <c r="G529" s="3">
        <f t="shared" si="59"/>
        <v>3.3898305084745763E-2</v>
      </c>
      <c r="H529" s="5">
        <f t="shared" si="60"/>
        <v>1</v>
      </c>
      <c r="I529" s="979">
        <f>_xlfn.XLOOKUP($D529,Help2!$D:$D,Help2!H:H)</f>
        <v>18219</v>
      </c>
      <c r="J529" s="979">
        <f>_xlfn.XLOOKUP($D529,Help2!$D:$D,Help2!I:I)</f>
        <v>11311</v>
      </c>
      <c r="K529" s="979">
        <f>_xlfn.XLOOKUP($D529,Help2!$D:$D,Help2!J:J)</f>
        <v>3075</v>
      </c>
      <c r="L529" s="979">
        <f>_xlfn.XLOOKUP($D529,Help2!$D:$D,Help2!K:K)</f>
        <v>3026</v>
      </c>
      <c r="M529" s="979">
        <f>_xlfn.XLOOKUP($D529,Help2!$D:$D,Help2!L:L)</f>
        <v>8019.9285336535622</v>
      </c>
      <c r="N529" s="979">
        <f>_xlfn.XLOOKUP($D529,Help2!$D:$D,Help2!M:M)</f>
        <v>9899.719636838814</v>
      </c>
      <c r="P529" s="979">
        <f>_xlfn.XLOOKUP($D529,Help2!$D:$D,Help2!F:F)</f>
        <v>708</v>
      </c>
      <c r="Q529" s="979">
        <f t="shared" si="55"/>
        <v>720</v>
      </c>
      <c r="R529" s="979">
        <f>_xlfn.XLOOKUP($D529,Help2!$D:$D,Help2!N:N)</f>
        <v>8019.9285336535622</v>
      </c>
      <c r="S529" s="979">
        <f>_xlfn.XLOOKUP($D529,Help2!$D:$D,Help2!O:O)</f>
        <v>7880.5349656247408</v>
      </c>
      <c r="T529" s="979">
        <f>_xlfn.XLOOKUP($D529,Help2!$D:$D,Help2!P:P)</f>
        <v>550</v>
      </c>
      <c r="U529" s="979">
        <f>_xlfn.XLOOKUP($D529,Help2!$D:$D,Help2!Q:Q)</f>
        <v>175</v>
      </c>
      <c r="V529" s="979">
        <f>_xlfn.XLOOKUP($D529,Help2!$D:$D,Help2!R:R)</f>
        <v>80</v>
      </c>
      <c r="W529" s="979">
        <f>_xlfn.XLOOKUP($D529,Help2!$D:$D,Help2!S:S)</f>
        <v>25000</v>
      </c>
      <c r="Y529" s="979">
        <f>_xlfn.XLOOKUP($D529,Help2!$D:$D,Help2!V:V)</f>
        <v>7462</v>
      </c>
      <c r="Z529" s="979">
        <f>_xlfn.XLOOKUP($D529,Help2!$D:$D,Help2!W:W)</f>
        <v>3849</v>
      </c>
      <c r="AA529" s="979">
        <f>_xlfn.XLOOKUP($D529,Help2!$D:$D,Help2!X:X)</f>
        <v>0</v>
      </c>
      <c r="AB529" s="979">
        <f>_xlfn.XLOOKUP($D529,Help2!$D:$D,Help2!Y:Y)</f>
        <v>6101</v>
      </c>
      <c r="AC529" s="979">
        <f>_xlfn.XLOOKUP($D529,Help2!$D:$D,Help2!Z:Z)</f>
        <v>807</v>
      </c>
      <c r="AD529" s="979">
        <f>_xlfn.XLOOKUP($D529,Help2!$D:$D,Help2!AA:AA)</f>
        <v>1098.011004</v>
      </c>
      <c r="AE529" s="979">
        <f>_xlfn.XLOOKUP($D529,Help2!$D:$D,Help2!AB:AB)</f>
        <v>860</v>
      </c>
      <c r="AF529" s="979">
        <f>_xlfn.XLOOKUP($D529,Help2!$D:$D,Help2!AC:AC)</f>
        <v>670</v>
      </c>
      <c r="AG529" s="979">
        <f>_xlfn.XLOOKUP($D529,Help2!$D:$D,Help2!AD:AD)</f>
        <v>370</v>
      </c>
      <c r="AH529" s="979">
        <f>_xlfn.XLOOKUP($D529,Help2!$D:$D,Help2!AE:AE)</f>
        <v>837.00000000000023</v>
      </c>
      <c r="AI529" s="979">
        <f>_xlfn.XLOOKUP($D529,Help2!$D:$D,Help2!AF:AF)</f>
        <v>3459.6</v>
      </c>
      <c r="AJ529" s="979">
        <f>_xlfn.XLOOKUP($D529,Help2!$D:$D,Help2!AG:AG)</f>
        <v>388.14896451220523</v>
      </c>
      <c r="AK529" s="979">
        <f>_xlfn.XLOOKUP($D529,Help2!$D:$D,Help2!AH:AH)</f>
        <v>8386.1215621006468</v>
      </c>
      <c r="AL529" s="979">
        <f>_xlfn.XLOOKUP($D529,Help2!$D:$D,Help2!AI:AI)</f>
        <v>640</v>
      </c>
      <c r="AM529" s="979">
        <f>_xlfn.XLOOKUP($D529,Help2!$D:$D,Help2!AJ:AJ)</f>
        <v>0</v>
      </c>
      <c r="AN529" s="979">
        <f>_xlfn.XLOOKUP($D529,Help2!$D:$D,Help2!AK:AK)</f>
        <v>0</v>
      </c>
    </row>
    <row r="530" spans="1:40" x14ac:dyDescent="0.2">
      <c r="A530" s="1">
        <v>45454</v>
      </c>
      <c r="B530">
        <f t="shared" si="56"/>
        <v>6</v>
      </c>
      <c r="C530">
        <f t="shared" si="57"/>
        <v>2024</v>
      </c>
      <c r="D530" s="872" t="str">
        <f t="shared" ref="D530:D593" si="61">CONCATENATE(TEXT(A530,"MM"),"´",TEXT(A530,"JJJJ"))</f>
        <v>06´2024</v>
      </c>
      <c r="F530" s="2">
        <f t="shared" si="58"/>
        <v>24</v>
      </c>
      <c r="G530" s="3">
        <f t="shared" si="59"/>
        <v>3.3898305084745763E-2</v>
      </c>
      <c r="H530" s="5">
        <f t="shared" si="60"/>
        <v>1</v>
      </c>
      <c r="I530" s="979">
        <f>_xlfn.XLOOKUP($D530,Help2!$D:$D,Help2!H:H)</f>
        <v>18219</v>
      </c>
      <c r="J530" s="979">
        <f>_xlfn.XLOOKUP($D530,Help2!$D:$D,Help2!I:I)</f>
        <v>11311</v>
      </c>
      <c r="K530" s="979">
        <f>_xlfn.XLOOKUP($D530,Help2!$D:$D,Help2!J:J)</f>
        <v>3075</v>
      </c>
      <c r="L530" s="979">
        <f>_xlfn.XLOOKUP($D530,Help2!$D:$D,Help2!K:K)</f>
        <v>3026</v>
      </c>
      <c r="M530" s="979">
        <f>_xlfn.XLOOKUP($D530,Help2!$D:$D,Help2!L:L)</f>
        <v>8019.9285336535622</v>
      </c>
      <c r="N530" s="979">
        <f>_xlfn.XLOOKUP($D530,Help2!$D:$D,Help2!M:M)</f>
        <v>9899.719636838814</v>
      </c>
      <c r="P530" s="979">
        <f>_xlfn.XLOOKUP($D530,Help2!$D:$D,Help2!F:F)</f>
        <v>708</v>
      </c>
      <c r="Q530" s="979">
        <f t="shared" si="55"/>
        <v>720</v>
      </c>
      <c r="R530" s="979">
        <f>_xlfn.XLOOKUP($D530,Help2!$D:$D,Help2!N:N)</f>
        <v>8019.9285336535622</v>
      </c>
      <c r="S530" s="979">
        <f>_xlfn.XLOOKUP($D530,Help2!$D:$D,Help2!O:O)</f>
        <v>7880.5349656247408</v>
      </c>
      <c r="T530" s="979">
        <f>_xlfn.XLOOKUP($D530,Help2!$D:$D,Help2!P:P)</f>
        <v>550</v>
      </c>
      <c r="U530" s="979">
        <f>_xlfn.XLOOKUP($D530,Help2!$D:$D,Help2!Q:Q)</f>
        <v>175</v>
      </c>
      <c r="V530" s="979">
        <f>_xlfn.XLOOKUP($D530,Help2!$D:$D,Help2!R:R)</f>
        <v>80</v>
      </c>
      <c r="W530" s="979">
        <f>_xlfn.XLOOKUP($D530,Help2!$D:$D,Help2!S:S)</f>
        <v>25000</v>
      </c>
      <c r="Y530" s="979">
        <f>_xlfn.XLOOKUP($D530,Help2!$D:$D,Help2!V:V)</f>
        <v>7462</v>
      </c>
      <c r="Z530" s="979">
        <f>_xlfn.XLOOKUP($D530,Help2!$D:$D,Help2!W:W)</f>
        <v>3849</v>
      </c>
      <c r="AA530" s="979">
        <f>_xlfn.XLOOKUP($D530,Help2!$D:$D,Help2!X:X)</f>
        <v>0</v>
      </c>
      <c r="AB530" s="979">
        <f>_xlfn.XLOOKUP($D530,Help2!$D:$D,Help2!Y:Y)</f>
        <v>6101</v>
      </c>
      <c r="AC530" s="979">
        <f>_xlfn.XLOOKUP($D530,Help2!$D:$D,Help2!Z:Z)</f>
        <v>807</v>
      </c>
      <c r="AD530" s="979">
        <f>_xlfn.XLOOKUP($D530,Help2!$D:$D,Help2!AA:AA)</f>
        <v>1098.011004</v>
      </c>
      <c r="AE530" s="979">
        <f>_xlfn.XLOOKUP($D530,Help2!$D:$D,Help2!AB:AB)</f>
        <v>860</v>
      </c>
      <c r="AF530" s="979">
        <f>_xlfn.XLOOKUP($D530,Help2!$D:$D,Help2!AC:AC)</f>
        <v>670</v>
      </c>
      <c r="AG530" s="979">
        <f>_xlfn.XLOOKUP($D530,Help2!$D:$D,Help2!AD:AD)</f>
        <v>370</v>
      </c>
      <c r="AH530" s="979">
        <f>_xlfn.XLOOKUP($D530,Help2!$D:$D,Help2!AE:AE)</f>
        <v>837.00000000000023</v>
      </c>
      <c r="AI530" s="979">
        <f>_xlfn.XLOOKUP($D530,Help2!$D:$D,Help2!AF:AF)</f>
        <v>3459.6</v>
      </c>
      <c r="AJ530" s="979">
        <f>_xlfn.XLOOKUP($D530,Help2!$D:$D,Help2!AG:AG)</f>
        <v>388.14896451220523</v>
      </c>
      <c r="AK530" s="979">
        <f>_xlfn.XLOOKUP($D530,Help2!$D:$D,Help2!AH:AH)</f>
        <v>8386.1215621006468</v>
      </c>
      <c r="AL530" s="979">
        <f>_xlfn.XLOOKUP($D530,Help2!$D:$D,Help2!AI:AI)</f>
        <v>640</v>
      </c>
      <c r="AM530" s="979">
        <f>_xlfn.XLOOKUP($D530,Help2!$D:$D,Help2!AJ:AJ)</f>
        <v>0</v>
      </c>
      <c r="AN530" s="979">
        <f>_xlfn.XLOOKUP($D530,Help2!$D:$D,Help2!AK:AK)</f>
        <v>0</v>
      </c>
    </row>
    <row r="531" spans="1:40" x14ac:dyDescent="0.2">
      <c r="A531" s="1">
        <v>45455</v>
      </c>
      <c r="B531">
        <f t="shared" si="56"/>
        <v>6</v>
      </c>
      <c r="C531">
        <f t="shared" si="57"/>
        <v>2024</v>
      </c>
      <c r="D531" s="872" t="str">
        <f t="shared" si="61"/>
        <v>06´2024</v>
      </c>
      <c r="F531" s="2">
        <f t="shared" si="58"/>
        <v>24</v>
      </c>
      <c r="G531" s="3">
        <f t="shared" si="59"/>
        <v>3.3898305084745763E-2</v>
      </c>
      <c r="H531" s="5">
        <f t="shared" si="60"/>
        <v>1</v>
      </c>
      <c r="I531" s="979">
        <f>_xlfn.XLOOKUP($D531,Help2!$D:$D,Help2!H:H)</f>
        <v>18219</v>
      </c>
      <c r="J531" s="979">
        <f>_xlfn.XLOOKUP($D531,Help2!$D:$D,Help2!I:I)</f>
        <v>11311</v>
      </c>
      <c r="K531" s="979">
        <f>_xlfn.XLOOKUP($D531,Help2!$D:$D,Help2!J:J)</f>
        <v>3075</v>
      </c>
      <c r="L531" s="979">
        <f>_xlfn.XLOOKUP($D531,Help2!$D:$D,Help2!K:K)</f>
        <v>3026</v>
      </c>
      <c r="M531" s="979">
        <f>_xlfn.XLOOKUP($D531,Help2!$D:$D,Help2!L:L)</f>
        <v>8019.9285336535622</v>
      </c>
      <c r="N531" s="979">
        <f>_xlfn.XLOOKUP($D531,Help2!$D:$D,Help2!M:M)</f>
        <v>9899.719636838814</v>
      </c>
      <c r="P531" s="979">
        <f>_xlfn.XLOOKUP($D531,Help2!$D:$D,Help2!F:F)</f>
        <v>708</v>
      </c>
      <c r="Q531" s="979">
        <f t="shared" si="55"/>
        <v>720</v>
      </c>
      <c r="R531" s="979">
        <f>_xlfn.XLOOKUP($D531,Help2!$D:$D,Help2!N:N)</f>
        <v>8019.9285336535622</v>
      </c>
      <c r="S531" s="979">
        <f>_xlfn.XLOOKUP($D531,Help2!$D:$D,Help2!O:O)</f>
        <v>7880.5349656247408</v>
      </c>
      <c r="T531" s="979">
        <f>_xlfn.XLOOKUP($D531,Help2!$D:$D,Help2!P:P)</f>
        <v>550</v>
      </c>
      <c r="U531" s="979">
        <f>_xlfn.XLOOKUP($D531,Help2!$D:$D,Help2!Q:Q)</f>
        <v>175</v>
      </c>
      <c r="V531" s="979">
        <f>_xlfn.XLOOKUP($D531,Help2!$D:$D,Help2!R:R)</f>
        <v>80</v>
      </c>
      <c r="W531" s="979">
        <f>_xlfn.XLOOKUP($D531,Help2!$D:$D,Help2!S:S)</f>
        <v>25000</v>
      </c>
      <c r="Y531" s="979">
        <f>_xlfn.XLOOKUP($D531,Help2!$D:$D,Help2!V:V)</f>
        <v>7462</v>
      </c>
      <c r="Z531" s="979">
        <f>_xlfn.XLOOKUP($D531,Help2!$D:$D,Help2!W:W)</f>
        <v>3849</v>
      </c>
      <c r="AA531" s="979">
        <f>_xlfn.XLOOKUP($D531,Help2!$D:$D,Help2!X:X)</f>
        <v>0</v>
      </c>
      <c r="AB531" s="979">
        <f>_xlfn.XLOOKUP($D531,Help2!$D:$D,Help2!Y:Y)</f>
        <v>6101</v>
      </c>
      <c r="AC531" s="979">
        <f>_xlfn.XLOOKUP($D531,Help2!$D:$D,Help2!Z:Z)</f>
        <v>807</v>
      </c>
      <c r="AD531" s="979">
        <f>_xlfn.XLOOKUP($D531,Help2!$D:$D,Help2!AA:AA)</f>
        <v>1098.011004</v>
      </c>
      <c r="AE531" s="979">
        <f>_xlfn.XLOOKUP($D531,Help2!$D:$D,Help2!AB:AB)</f>
        <v>860</v>
      </c>
      <c r="AF531" s="979">
        <f>_xlfn.XLOOKUP($D531,Help2!$D:$D,Help2!AC:AC)</f>
        <v>670</v>
      </c>
      <c r="AG531" s="979">
        <f>_xlfn.XLOOKUP($D531,Help2!$D:$D,Help2!AD:AD)</f>
        <v>370</v>
      </c>
      <c r="AH531" s="979">
        <f>_xlfn.XLOOKUP($D531,Help2!$D:$D,Help2!AE:AE)</f>
        <v>837.00000000000023</v>
      </c>
      <c r="AI531" s="979">
        <f>_xlfn.XLOOKUP($D531,Help2!$D:$D,Help2!AF:AF)</f>
        <v>3459.6</v>
      </c>
      <c r="AJ531" s="979">
        <f>_xlfn.XLOOKUP($D531,Help2!$D:$D,Help2!AG:AG)</f>
        <v>388.14896451220523</v>
      </c>
      <c r="AK531" s="979">
        <f>_xlfn.XLOOKUP($D531,Help2!$D:$D,Help2!AH:AH)</f>
        <v>8386.1215621006468</v>
      </c>
      <c r="AL531" s="979">
        <f>_xlfn.XLOOKUP($D531,Help2!$D:$D,Help2!AI:AI)</f>
        <v>640</v>
      </c>
      <c r="AM531" s="979">
        <f>_xlfn.XLOOKUP($D531,Help2!$D:$D,Help2!AJ:AJ)</f>
        <v>0</v>
      </c>
      <c r="AN531" s="979">
        <f>_xlfn.XLOOKUP($D531,Help2!$D:$D,Help2!AK:AK)</f>
        <v>0</v>
      </c>
    </row>
    <row r="532" spans="1:40" x14ac:dyDescent="0.2">
      <c r="A532" s="1">
        <v>45456</v>
      </c>
      <c r="B532">
        <f t="shared" si="56"/>
        <v>6</v>
      </c>
      <c r="C532">
        <f t="shared" si="57"/>
        <v>2024</v>
      </c>
      <c r="D532" s="872" t="str">
        <f t="shared" si="61"/>
        <v>06´2024</v>
      </c>
      <c r="F532" s="2">
        <f t="shared" si="58"/>
        <v>24</v>
      </c>
      <c r="G532" s="3">
        <f t="shared" si="59"/>
        <v>3.3898305084745763E-2</v>
      </c>
      <c r="H532" s="5">
        <f t="shared" si="60"/>
        <v>1</v>
      </c>
      <c r="I532" s="979">
        <f>_xlfn.XLOOKUP($D532,Help2!$D:$D,Help2!H:H)</f>
        <v>18219</v>
      </c>
      <c r="J532" s="979">
        <f>_xlfn.XLOOKUP($D532,Help2!$D:$D,Help2!I:I)</f>
        <v>11311</v>
      </c>
      <c r="K532" s="979">
        <f>_xlfn.XLOOKUP($D532,Help2!$D:$D,Help2!J:J)</f>
        <v>3075</v>
      </c>
      <c r="L532" s="979">
        <f>_xlfn.XLOOKUP($D532,Help2!$D:$D,Help2!K:K)</f>
        <v>3026</v>
      </c>
      <c r="M532" s="979">
        <f>_xlfn.XLOOKUP($D532,Help2!$D:$D,Help2!L:L)</f>
        <v>8019.9285336535622</v>
      </c>
      <c r="N532" s="979">
        <f>_xlfn.XLOOKUP($D532,Help2!$D:$D,Help2!M:M)</f>
        <v>9899.719636838814</v>
      </c>
      <c r="P532" s="979">
        <f>_xlfn.XLOOKUP($D532,Help2!$D:$D,Help2!F:F)</f>
        <v>708</v>
      </c>
      <c r="Q532" s="979">
        <f t="shared" si="55"/>
        <v>720</v>
      </c>
      <c r="R532" s="979">
        <f>_xlfn.XLOOKUP($D532,Help2!$D:$D,Help2!N:N)</f>
        <v>8019.9285336535622</v>
      </c>
      <c r="S532" s="979">
        <f>_xlfn.XLOOKUP($D532,Help2!$D:$D,Help2!O:O)</f>
        <v>7880.5349656247408</v>
      </c>
      <c r="T532" s="979">
        <f>_xlfn.XLOOKUP($D532,Help2!$D:$D,Help2!P:P)</f>
        <v>550</v>
      </c>
      <c r="U532" s="979">
        <f>_xlfn.XLOOKUP($D532,Help2!$D:$D,Help2!Q:Q)</f>
        <v>175</v>
      </c>
      <c r="V532" s="979">
        <f>_xlfn.XLOOKUP($D532,Help2!$D:$D,Help2!R:R)</f>
        <v>80</v>
      </c>
      <c r="W532" s="979">
        <f>_xlfn.XLOOKUP($D532,Help2!$D:$D,Help2!S:S)</f>
        <v>25000</v>
      </c>
      <c r="Y532" s="979">
        <f>_xlfn.XLOOKUP($D532,Help2!$D:$D,Help2!V:V)</f>
        <v>7462</v>
      </c>
      <c r="Z532" s="979">
        <f>_xlfn.XLOOKUP($D532,Help2!$D:$D,Help2!W:W)</f>
        <v>3849</v>
      </c>
      <c r="AA532" s="979">
        <f>_xlfn.XLOOKUP($D532,Help2!$D:$D,Help2!X:X)</f>
        <v>0</v>
      </c>
      <c r="AB532" s="979">
        <f>_xlfn.XLOOKUP($D532,Help2!$D:$D,Help2!Y:Y)</f>
        <v>6101</v>
      </c>
      <c r="AC532" s="979">
        <f>_xlfn.XLOOKUP($D532,Help2!$D:$D,Help2!Z:Z)</f>
        <v>807</v>
      </c>
      <c r="AD532" s="979">
        <f>_xlfn.XLOOKUP($D532,Help2!$D:$D,Help2!AA:AA)</f>
        <v>1098.011004</v>
      </c>
      <c r="AE532" s="979">
        <f>_xlfn.XLOOKUP($D532,Help2!$D:$D,Help2!AB:AB)</f>
        <v>860</v>
      </c>
      <c r="AF532" s="979">
        <f>_xlfn.XLOOKUP($D532,Help2!$D:$D,Help2!AC:AC)</f>
        <v>670</v>
      </c>
      <c r="AG532" s="979">
        <f>_xlfn.XLOOKUP($D532,Help2!$D:$D,Help2!AD:AD)</f>
        <v>370</v>
      </c>
      <c r="AH532" s="979">
        <f>_xlfn.XLOOKUP($D532,Help2!$D:$D,Help2!AE:AE)</f>
        <v>837.00000000000023</v>
      </c>
      <c r="AI532" s="979">
        <f>_xlfn.XLOOKUP($D532,Help2!$D:$D,Help2!AF:AF)</f>
        <v>3459.6</v>
      </c>
      <c r="AJ532" s="979">
        <f>_xlfn.XLOOKUP($D532,Help2!$D:$D,Help2!AG:AG)</f>
        <v>388.14896451220523</v>
      </c>
      <c r="AK532" s="979">
        <f>_xlfn.XLOOKUP($D532,Help2!$D:$D,Help2!AH:AH)</f>
        <v>8386.1215621006468</v>
      </c>
      <c r="AL532" s="979">
        <f>_xlfn.XLOOKUP($D532,Help2!$D:$D,Help2!AI:AI)</f>
        <v>640</v>
      </c>
      <c r="AM532" s="979">
        <f>_xlfn.XLOOKUP($D532,Help2!$D:$D,Help2!AJ:AJ)</f>
        <v>0</v>
      </c>
      <c r="AN532" s="979">
        <f>_xlfn.XLOOKUP($D532,Help2!$D:$D,Help2!AK:AK)</f>
        <v>0</v>
      </c>
    </row>
    <row r="533" spans="1:40" x14ac:dyDescent="0.2">
      <c r="A533" s="1">
        <v>45457</v>
      </c>
      <c r="B533">
        <f t="shared" si="56"/>
        <v>6</v>
      </c>
      <c r="C533">
        <f t="shared" si="57"/>
        <v>2024</v>
      </c>
      <c r="D533" s="872" t="str">
        <f t="shared" si="61"/>
        <v>06´2024</v>
      </c>
      <c r="F533" s="2">
        <f t="shared" si="58"/>
        <v>24</v>
      </c>
      <c r="G533" s="3">
        <f t="shared" si="59"/>
        <v>3.3898305084745763E-2</v>
      </c>
      <c r="H533" s="5">
        <f t="shared" si="60"/>
        <v>1</v>
      </c>
      <c r="I533" s="979">
        <f>_xlfn.XLOOKUP($D533,Help2!$D:$D,Help2!H:H)</f>
        <v>18219</v>
      </c>
      <c r="J533" s="979">
        <f>_xlfn.XLOOKUP($D533,Help2!$D:$D,Help2!I:I)</f>
        <v>11311</v>
      </c>
      <c r="K533" s="979">
        <f>_xlfn.XLOOKUP($D533,Help2!$D:$D,Help2!J:J)</f>
        <v>3075</v>
      </c>
      <c r="L533" s="979">
        <f>_xlfn.XLOOKUP($D533,Help2!$D:$D,Help2!K:K)</f>
        <v>3026</v>
      </c>
      <c r="M533" s="979">
        <f>_xlfn.XLOOKUP($D533,Help2!$D:$D,Help2!L:L)</f>
        <v>8019.9285336535622</v>
      </c>
      <c r="N533" s="979">
        <f>_xlfn.XLOOKUP($D533,Help2!$D:$D,Help2!M:M)</f>
        <v>9899.719636838814</v>
      </c>
      <c r="P533" s="979">
        <f>_xlfn.XLOOKUP($D533,Help2!$D:$D,Help2!F:F)</f>
        <v>708</v>
      </c>
      <c r="Q533" s="979">
        <f t="shared" ref="Q533:Q596" si="62">(EOMONTH(A533,0)-EOMONTH(A533,-1))*24</f>
        <v>720</v>
      </c>
      <c r="R533" s="979">
        <f>_xlfn.XLOOKUP($D533,Help2!$D:$D,Help2!N:N)</f>
        <v>8019.9285336535622</v>
      </c>
      <c r="S533" s="979">
        <f>_xlfn.XLOOKUP($D533,Help2!$D:$D,Help2!O:O)</f>
        <v>7880.5349656247408</v>
      </c>
      <c r="T533" s="979">
        <f>_xlfn.XLOOKUP($D533,Help2!$D:$D,Help2!P:P)</f>
        <v>550</v>
      </c>
      <c r="U533" s="979">
        <f>_xlfn.XLOOKUP($D533,Help2!$D:$D,Help2!Q:Q)</f>
        <v>175</v>
      </c>
      <c r="V533" s="979">
        <f>_xlfn.XLOOKUP($D533,Help2!$D:$D,Help2!R:R)</f>
        <v>80</v>
      </c>
      <c r="W533" s="979">
        <f>_xlfn.XLOOKUP($D533,Help2!$D:$D,Help2!S:S)</f>
        <v>25000</v>
      </c>
      <c r="Y533" s="979">
        <f>_xlfn.XLOOKUP($D533,Help2!$D:$D,Help2!V:V)</f>
        <v>7462</v>
      </c>
      <c r="Z533" s="979">
        <f>_xlfn.XLOOKUP($D533,Help2!$D:$D,Help2!W:W)</f>
        <v>3849</v>
      </c>
      <c r="AA533" s="979">
        <f>_xlfn.XLOOKUP($D533,Help2!$D:$D,Help2!X:X)</f>
        <v>0</v>
      </c>
      <c r="AB533" s="979">
        <f>_xlfn.XLOOKUP($D533,Help2!$D:$D,Help2!Y:Y)</f>
        <v>6101</v>
      </c>
      <c r="AC533" s="979">
        <f>_xlfn.XLOOKUP($D533,Help2!$D:$D,Help2!Z:Z)</f>
        <v>807</v>
      </c>
      <c r="AD533" s="979">
        <f>_xlfn.XLOOKUP($D533,Help2!$D:$D,Help2!AA:AA)</f>
        <v>1098.011004</v>
      </c>
      <c r="AE533" s="979">
        <f>_xlfn.XLOOKUP($D533,Help2!$D:$D,Help2!AB:AB)</f>
        <v>860</v>
      </c>
      <c r="AF533" s="979">
        <f>_xlfn.XLOOKUP($D533,Help2!$D:$D,Help2!AC:AC)</f>
        <v>670</v>
      </c>
      <c r="AG533" s="979">
        <f>_xlfn.XLOOKUP($D533,Help2!$D:$D,Help2!AD:AD)</f>
        <v>370</v>
      </c>
      <c r="AH533" s="979">
        <f>_xlfn.XLOOKUP($D533,Help2!$D:$D,Help2!AE:AE)</f>
        <v>837.00000000000023</v>
      </c>
      <c r="AI533" s="979">
        <f>_xlfn.XLOOKUP($D533,Help2!$D:$D,Help2!AF:AF)</f>
        <v>3459.6</v>
      </c>
      <c r="AJ533" s="979">
        <f>_xlfn.XLOOKUP($D533,Help2!$D:$D,Help2!AG:AG)</f>
        <v>388.14896451220523</v>
      </c>
      <c r="AK533" s="979">
        <f>_xlfn.XLOOKUP($D533,Help2!$D:$D,Help2!AH:AH)</f>
        <v>8386.1215621006468</v>
      </c>
      <c r="AL533" s="979">
        <f>_xlfn.XLOOKUP($D533,Help2!$D:$D,Help2!AI:AI)</f>
        <v>640</v>
      </c>
      <c r="AM533" s="979">
        <f>_xlfn.XLOOKUP($D533,Help2!$D:$D,Help2!AJ:AJ)</f>
        <v>0</v>
      </c>
      <c r="AN533" s="979">
        <f>_xlfn.XLOOKUP($D533,Help2!$D:$D,Help2!AK:AK)</f>
        <v>0</v>
      </c>
    </row>
    <row r="534" spans="1:40" x14ac:dyDescent="0.2">
      <c r="A534" s="1">
        <v>45458</v>
      </c>
      <c r="B534">
        <f t="shared" si="56"/>
        <v>6</v>
      </c>
      <c r="C534">
        <f t="shared" si="57"/>
        <v>2024</v>
      </c>
      <c r="D534" s="872" t="str">
        <f t="shared" si="61"/>
        <v>06´2024</v>
      </c>
      <c r="F534" s="2">
        <f t="shared" si="58"/>
        <v>24</v>
      </c>
      <c r="G534" s="3">
        <f t="shared" si="59"/>
        <v>3.3898305084745763E-2</v>
      </c>
      <c r="H534" s="5">
        <f t="shared" si="60"/>
        <v>1</v>
      </c>
      <c r="I534" s="979">
        <f>_xlfn.XLOOKUP($D534,Help2!$D:$D,Help2!H:H)</f>
        <v>18219</v>
      </c>
      <c r="J534" s="979">
        <f>_xlfn.XLOOKUP($D534,Help2!$D:$D,Help2!I:I)</f>
        <v>11311</v>
      </c>
      <c r="K534" s="979">
        <f>_xlfn.XLOOKUP($D534,Help2!$D:$D,Help2!J:J)</f>
        <v>3075</v>
      </c>
      <c r="L534" s="979">
        <f>_xlfn.XLOOKUP($D534,Help2!$D:$D,Help2!K:K)</f>
        <v>3026</v>
      </c>
      <c r="M534" s="979">
        <f>_xlfn.XLOOKUP($D534,Help2!$D:$D,Help2!L:L)</f>
        <v>8019.9285336535622</v>
      </c>
      <c r="N534" s="979">
        <f>_xlfn.XLOOKUP($D534,Help2!$D:$D,Help2!M:M)</f>
        <v>9899.719636838814</v>
      </c>
      <c r="P534" s="979">
        <f>_xlfn.XLOOKUP($D534,Help2!$D:$D,Help2!F:F)</f>
        <v>708</v>
      </c>
      <c r="Q534" s="979">
        <f t="shared" si="62"/>
        <v>720</v>
      </c>
      <c r="R534" s="979">
        <f>_xlfn.XLOOKUP($D534,Help2!$D:$D,Help2!N:N)</f>
        <v>8019.9285336535622</v>
      </c>
      <c r="S534" s="979">
        <f>_xlfn.XLOOKUP($D534,Help2!$D:$D,Help2!O:O)</f>
        <v>7880.5349656247408</v>
      </c>
      <c r="T534" s="979">
        <f>_xlfn.XLOOKUP($D534,Help2!$D:$D,Help2!P:P)</f>
        <v>550</v>
      </c>
      <c r="U534" s="979">
        <f>_xlfn.XLOOKUP($D534,Help2!$D:$D,Help2!Q:Q)</f>
        <v>175</v>
      </c>
      <c r="V534" s="979">
        <f>_xlfn.XLOOKUP($D534,Help2!$D:$D,Help2!R:R)</f>
        <v>80</v>
      </c>
      <c r="W534" s="979">
        <f>_xlfn.XLOOKUP($D534,Help2!$D:$D,Help2!S:S)</f>
        <v>25000</v>
      </c>
      <c r="Y534" s="979">
        <f>_xlfn.XLOOKUP($D534,Help2!$D:$D,Help2!V:V)</f>
        <v>7462</v>
      </c>
      <c r="Z534" s="979">
        <f>_xlfn.XLOOKUP($D534,Help2!$D:$D,Help2!W:W)</f>
        <v>3849</v>
      </c>
      <c r="AA534" s="979">
        <f>_xlfn.XLOOKUP($D534,Help2!$D:$D,Help2!X:X)</f>
        <v>0</v>
      </c>
      <c r="AB534" s="979">
        <f>_xlfn.XLOOKUP($D534,Help2!$D:$D,Help2!Y:Y)</f>
        <v>6101</v>
      </c>
      <c r="AC534" s="979">
        <f>_xlfn.XLOOKUP($D534,Help2!$D:$D,Help2!Z:Z)</f>
        <v>807</v>
      </c>
      <c r="AD534" s="979">
        <f>_xlfn.XLOOKUP($D534,Help2!$D:$D,Help2!AA:AA)</f>
        <v>1098.011004</v>
      </c>
      <c r="AE534" s="979">
        <f>_xlfn.XLOOKUP($D534,Help2!$D:$D,Help2!AB:AB)</f>
        <v>860</v>
      </c>
      <c r="AF534" s="979">
        <f>_xlfn.XLOOKUP($D534,Help2!$D:$D,Help2!AC:AC)</f>
        <v>670</v>
      </c>
      <c r="AG534" s="979">
        <f>_xlfn.XLOOKUP($D534,Help2!$D:$D,Help2!AD:AD)</f>
        <v>370</v>
      </c>
      <c r="AH534" s="979">
        <f>_xlfn.XLOOKUP($D534,Help2!$D:$D,Help2!AE:AE)</f>
        <v>837.00000000000023</v>
      </c>
      <c r="AI534" s="979">
        <f>_xlfn.XLOOKUP($D534,Help2!$D:$D,Help2!AF:AF)</f>
        <v>3459.6</v>
      </c>
      <c r="AJ534" s="979">
        <f>_xlfn.XLOOKUP($D534,Help2!$D:$D,Help2!AG:AG)</f>
        <v>388.14896451220523</v>
      </c>
      <c r="AK534" s="979">
        <f>_xlfn.XLOOKUP($D534,Help2!$D:$D,Help2!AH:AH)</f>
        <v>8386.1215621006468</v>
      </c>
      <c r="AL534" s="979">
        <f>_xlfn.XLOOKUP($D534,Help2!$D:$D,Help2!AI:AI)</f>
        <v>640</v>
      </c>
      <c r="AM534" s="979">
        <f>_xlfn.XLOOKUP($D534,Help2!$D:$D,Help2!AJ:AJ)</f>
        <v>0</v>
      </c>
      <c r="AN534" s="979">
        <f>_xlfn.XLOOKUP($D534,Help2!$D:$D,Help2!AK:AK)</f>
        <v>0</v>
      </c>
    </row>
    <row r="535" spans="1:40" x14ac:dyDescent="0.2">
      <c r="A535" s="1">
        <v>45459</v>
      </c>
      <c r="B535">
        <f t="shared" si="56"/>
        <v>6</v>
      </c>
      <c r="C535">
        <f t="shared" si="57"/>
        <v>2024</v>
      </c>
      <c r="D535" s="872" t="str">
        <f t="shared" si="61"/>
        <v>06´2024</v>
      </c>
      <c r="F535" s="2">
        <f t="shared" si="58"/>
        <v>24</v>
      </c>
      <c r="G535" s="3">
        <f t="shared" si="59"/>
        <v>3.3898305084745763E-2</v>
      </c>
      <c r="H535" s="5">
        <f t="shared" si="60"/>
        <v>1</v>
      </c>
      <c r="I535" s="979">
        <f>_xlfn.XLOOKUP($D535,Help2!$D:$D,Help2!H:H)</f>
        <v>18219</v>
      </c>
      <c r="J535" s="979">
        <f>_xlfn.XLOOKUP($D535,Help2!$D:$D,Help2!I:I)</f>
        <v>11311</v>
      </c>
      <c r="K535" s="979">
        <f>_xlfn.XLOOKUP($D535,Help2!$D:$D,Help2!J:J)</f>
        <v>3075</v>
      </c>
      <c r="L535" s="979">
        <f>_xlfn.XLOOKUP($D535,Help2!$D:$D,Help2!K:K)</f>
        <v>3026</v>
      </c>
      <c r="M535" s="979">
        <f>_xlfn.XLOOKUP($D535,Help2!$D:$D,Help2!L:L)</f>
        <v>8019.9285336535622</v>
      </c>
      <c r="N535" s="979">
        <f>_xlfn.XLOOKUP($D535,Help2!$D:$D,Help2!M:M)</f>
        <v>9899.719636838814</v>
      </c>
      <c r="P535" s="979">
        <f>_xlfn.XLOOKUP($D535,Help2!$D:$D,Help2!F:F)</f>
        <v>708</v>
      </c>
      <c r="Q535" s="979">
        <f t="shared" si="62"/>
        <v>720</v>
      </c>
      <c r="R535" s="979">
        <f>_xlfn.XLOOKUP($D535,Help2!$D:$D,Help2!N:N)</f>
        <v>8019.9285336535622</v>
      </c>
      <c r="S535" s="979">
        <f>_xlfn.XLOOKUP($D535,Help2!$D:$D,Help2!O:O)</f>
        <v>7880.5349656247408</v>
      </c>
      <c r="T535" s="979">
        <f>_xlfn.XLOOKUP($D535,Help2!$D:$D,Help2!P:P)</f>
        <v>550</v>
      </c>
      <c r="U535" s="979">
        <f>_xlfn.XLOOKUP($D535,Help2!$D:$D,Help2!Q:Q)</f>
        <v>175</v>
      </c>
      <c r="V535" s="979">
        <f>_xlfn.XLOOKUP($D535,Help2!$D:$D,Help2!R:R)</f>
        <v>80</v>
      </c>
      <c r="W535" s="979">
        <f>_xlfn.XLOOKUP($D535,Help2!$D:$D,Help2!S:S)</f>
        <v>25000</v>
      </c>
      <c r="Y535" s="979">
        <f>_xlfn.XLOOKUP($D535,Help2!$D:$D,Help2!V:V)</f>
        <v>7462</v>
      </c>
      <c r="Z535" s="979">
        <f>_xlfn.XLOOKUP($D535,Help2!$D:$D,Help2!W:W)</f>
        <v>3849</v>
      </c>
      <c r="AA535" s="979">
        <f>_xlfn.XLOOKUP($D535,Help2!$D:$D,Help2!X:X)</f>
        <v>0</v>
      </c>
      <c r="AB535" s="979">
        <f>_xlfn.XLOOKUP($D535,Help2!$D:$D,Help2!Y:Y)</f>
        <v>6101</v>
      </c>
      <c r="AC535" s="979">
        <f>_xlfn.XLOOKUP($D535,Help2!$D:$D,Help2!Z:Z)</f>
        <v>807</v>
      </c>
      <c r="AD535" s="979">
        <f>_xlfn.XLOOKUP($D535,Help2!$D:$D,Help2!AA:AA)</f>
        <v>1098.011004</v>
      </c>
      <c r="AE535" s="979">
        <f>_xlfn.XLOOKUP($D535,Help2!$D:$D,Help2!AB:AB)</f>
        <v>860</v>
      </c>
      <c r="AF535" s="979">
        <f>_xlfn.XLOOKUP($D535,Help2!$D:$D,Help2!AC:AC)</f>
        <v>670</v>
      </c>
      <c r="AG535" s="979">
        <f>_xlfn.XLOOKUP($D535,Help2!$D:$D,Help2!AD:AD)</f>
        <v>370</v>
      </c>
      <c r="AH535" s="979">
        <f>_xlfn.XLOOKUP($D535,Help2!$D:$D,Help2!AE:AE)</f>
        <v>837.00000000000023</v>
      </c>
      <c r="AI535" s="979">
        <f>_xlfn.XLOOKUP($D535,Help2!$D:$D,Help2!AF:AF)</f>
        <v>3459.6</v>
      </c>
      <c r="AJ535" s="979">
        <f>_xlfn.XLOOKUP($D535,Help2!$D:$D,Help2!AG:AG)</f>
        <v>388.14896451220523</v>
      </c>
      <c r="AK535" s="979">
        <f>_xlfn.XLOOKUP($D535,Help2!$D:$D,Help2!AH:AH)</f>
        <v>8386.1215621006468</v>
      </c>
      <c r="AL535" s="979">
        <f>_xlfn.XLOOKUP($D535,Help2!$D:$D,Help2!AI:AI)</f>
        <v>640</v>
      </c>
      <c r="AM535" s="979">
        <f>_xlfn.XLOOKUP($D535,Help2!$D:$D,Help2!AJ:AJ)</f>
        <v>0</v>
      </c>
      <c r="AN535" s="979">
        <f>_xlfn.XLOOKUP($D535,Help2!$D:$D,Help2!AK:AK)</f>
        <v>0</v>
      </c>
    </row>
    <row r="536" spans="1:40" x14ac:dyDescent="0.2">
      <c r="A536" s="1">
        <v>45460</v>
      </c>
      <c r="B536">
        <f t="shared" si="56"/>
        <v>6</v>
      </c>
      <c r="C536">
        <f t="shared" si="57"/>
        <v>2024</v>
      </c>
      <c r="D536" s="872" t="str">
        <f t="shared" si="61"/>
        <v>06´2024</v>
      </c>
      <c r="F536" s="2">
        <f t="shared" si="58"/>
        <v>24</v>
      </c>
      <c r="G536" s="3">
        <f t="shared" si="59"/>
        <v>3.3898305084745763E-2</v>
      </c>
      <c r="H536" s="5">
        <f t="shared" si="60"/>
        <v>1</v>
      </c>
      <c r="I536" s="979">
        <f>_xlfn.XLOOKUP($D536,Help2!$D:$D,Help2!H:H)</f>
        <v>18219</v>
      </c>
      <c r="J536" s="979">
        <f>_xlfn.XLOOKUP($D536,Help2!$D:$D,Help2!I:I)</f>
        <v>11311</v>
      </c>
      <c r="K536" s="979">
        <f>_xlfn.XLOOKUP($D536,Help2!$D:$D,Help2!J:J)</f>
        <v>3075</v>
      </c>
      <c r="L536" s="979">
        <f>_xlfn.XLOOKUP($D536,Help2!$D:$D,Help2!K:K)</f>
        <v>3026</v>
      </c>
      <c r="M536" s="979">
        <f>_xlfn.XLOOKUP($D536,Help2!$D:$D,Help2!L:L)</f>
        <v>8019.9285336535622</v>
      </c>
      <c r="N536" s="979">
        <f>_xlfn.XLOOKUP($D536,Help2!$D:$D,Help2!M:M)</f>
        <v>9899.719636838814</v>
      </c>
      <c r="P536" s="979">
        <f>_xlfn.XLOOKUP($D536,Help2!$D:$D,Help2!F:F)</f>
        <v>708</v>
      </c>
      <c r="Q536" s="979">
        <f t="shared" si="62"/>
        <v>720</v>
      </c>
      <c r="R536" s="979">
        <f>_xlfn.XLOOKUP($D536,Help2!$D:$D,Help2!N:N)</f>
        <v>8019.9285336535622</v>
      </c>
      <c r="S536" s="979">
        <f>_xlfn.XLOOKUP($D536,Help2!$D:$D,Help2!O:O)</f>
        <v>7880.5349656247408</v>
      </c>
      <c r="T536" s="979">
        <f>_xlfn.XLOOKUP($D536,Help2!$D:$D,Help2!P:P)</f>
        <v>550</v>
      </c>
      <c r="U536" s="979">
        <f>_xlfn.XLOOKUP($D536,Help2!$D:$D,Help2!Q:Q)</f>
        <v>175</v>
      </c>
      <c r="V536" s="979">
        <f>_xlfn.XLOOKUP($D536,Help2!$D:$D,Help2!R:R)</f>
        <v>80</v>
      </c>
      <c r="W536" s="979">
        <f>_xlfn.XLOOKUP($D536,Help2!$D:$D,Help2!S:S)</f>
        <v>25000</v>
      </c>
      <c r="Y536" s="979">
        <f>_xlfn.XLOOKUP($D536,Help2!$D:$D,Help2!V:V)</f>
        <v>7462</v>
      </c>
      <c r="Z536" s="979">
        <f>_xlfn.XLOOKUP($D536,Help2!$D:$D,Help2!W:W)</f>
        <v>3849</v>
      </c>
      <c r="AA536" s="979">
        <f>_xlfn.XLOOKUP($D536,Help2!$D:$D,Help2!X:X)</f>
        <v>0</v>
      </c>
      <c r="AB536" s="979">
        <f>_xlfn.XLOOKUP($D536,Help2!$D:$D,Help2!Y:Y)</f>
        <v>6101</v>
      </c>
      <c r="AC536" s="979">
        <f>_xlfn.XLOOKUP($D536,Help2!$D:$D,Help2!Z:Z)</f>
        <v>807</v>
      </c>
      <c r="AD536" s="979">
        <f>_xlfn.XLOOKUP($D536,Help2!$D:$D,Help2!AA:AA)</f>
        <v>1098.011004</v>
      </c>
      <c r="AE536" s="979">
        <f>_xlfn.XLOOKUP($D536,Help2!$D:$D,Help2!AB:AB)</f>
        <v>860</v>
      </c>
      <c r="AF536" s="979">
        <f>_xlfn.XLOOKUP($D536,Help2!$D:$D,Help2!AC:AC)</f>
        <v>670</v>
      </c>
      <c r="AG536" s="979">
        <f>_xlfn.XLOOKUP($D536,Help2!$D:$D,Help2!AD:AD)</f>
        <v>370</v>
      </c>
      <c r="AH536" s="979">
        <f>_xlfn.XLOOKUP($D536,Help2!$D:$D,Help2!AE:AE)</f>
        <v>837.00000000000023</v>
      </c>
      <c r="AI536" s="979">
        <f>_xlfn.XLOOKUP($D536,Help2!$D:$D,Help2!AF:AF)</f>
        <v>3459.6</v>
      </c>
      <c r="AJ536" s="979">
        <f>_xlfn.XLOOKUP($D536,Help2!$D:$D,Help2!AG:AG)</f>
        <v>388.14896451220523</v>
      </c>
      <c r="AK536" s="979">
        <f>_xlfn.XLOOKUP($D536,Help2!$D:$D,Help2!AH:AH)</f>
        <v>8386.1215621006468</v>
      </c>
      <c r="AL536" s="979">
        <f>_xlfn.XLOOKUP($D536,Help2!$D:$D,Help2!AI:AI)</f>
        <v>640</v>
      </c>
      <c r="AM536" s="979">
        <f>_xlfn.XLOOKUP($D536,Help2!$D:$D,Help2!AJ:AJ)</f>
        <v>0</v>
      </c>
      <c r="AN536" s="979">
        <f>_xlfn.XLOOKUP($D536,Help2!$D:$D,Help2!AK:AK)</f>
        <v>0</v>
      </c>
    </row>
    <row r="537" spans="1:40" x14ac:dyDescent="0.2">
      <c r="A537" s="1">
        <v>45461</v>
      </c>
      <c r="B537">
        <f t="shared" si="56"/>
        <v>6</v>
      </c>
      <c r="C537">
        <f t="shared" si="57"/>
        <v>2024</v>
      </c>
      <c r="D537" s="872" t="str">
        <f t="shared" si="61"/>
        <v>06´2024</v>
      </c>
      <c r="E537" s="867">
        <v>12</v>
      </c>
      <c r="F537" s="2">
        <f t="shared" si="58"/>
        <v>12</v>
      </c>
      <c r="G537" s="3">
        <f t="shared" si="59"/>
        <v>1.6949152542372881E-2</v>
      </c>
      <c r="H537" s="5">
        <f t="shared" si="60"/>
        <v>0.5</v>
      </c>
      <c r="I537" s="979">
        <f>_xlfn.XLOOKUP($D537,Help2!$D:$D,Help2!H:H)</f>
        <v>18219</v>
      </c>
      <c r="J537" s="979">
        <f>_xlfn.XLOOKUP($D537,Help2!$D:$D,Help2!I:I)</f>
        <v>11311</v>
      </c>
      <c r="K537" s="979">
        <f>_xlfn.XLOOKUP($D537,Help2!$D:$D,Help2!J:J)</f>
        <v>3075</v>
      </c>
      <c r="L537" s="979">
        <f>_xlfn.XLOOKUP($D537,Help2!$D:$D,Help2!K:K)</f>
        <v>3026</v>
      </c>
      <c r="M537" s="979">
        <f>_xlfn.XLOOKUP($D537,Help2!$D:$D,Help2!L:L)</f>
        <v>8019.9285336535622</v>
      </c>
      <c r="N537" s="979">
        <f>_xlfn.XLOOKUP($D537,Help2!$D:$D,Help2!M:M)</f>
        <v>9899.719636838814</v>
      </c>
      <c r="P537" s="979">
        <f>_xlfn.XLOOKUP($D537,Help2!$D:$D,Help2!F:F)</f>
        <v>708</v>
      </c>
      <c r="Q537" s="979">
        <f t="shared" si="62"/>
        <v>720</v>
      </c>
      <c r="R537" s="979">
        <f>_xlfn.XLOOKUP($D537,Help2!$D:$D,Help2!N:N)</f>
        <v>8019.9285336535622</v>
      </c>
      <c r="S537" s="979">
        <f>_xlfn.XLOOKUP($D537,Help2!$D:$D,Help2!O:O)</f>
        <v>7880.5349656247408</v>
      </c>
      <c r="T537" s="979">
        <f>_xlfn.XLOOKUP($D537,Help2!$D:$D,Help2!P:P)</f>
        <v>550</v>
      </c>
      <c r="U537" s="979">
        <f>_xlfn.XLOOKUP($D537,Help2!$D:$D,Help2!Q:Q)</f>
        <v>175</v>
      </c>
      <c r="V537" s="979">
        <f>_xlfn.XLOOKUP($D537,Help2!$D:$D,Help2!R:R)</f>
        <v>80</v>
      </c>
      <c r="W537" s="979">
        <f>_xlfn.XLOOKUP($D537,Help2!$D:$D,Help2!S:S)</f>
        <v>25000</v>
      </c>
      <c r="Y537" s="979">
        <f>_xlfn.XLOOKUP($D537,Help2!$D:$D,Help2!V:V)</f>
        <v>7462</v>
      </c>
      <c r="Z537" s="979">
        <f>_xlfn.XLOOKUP($D537,Help2!$D:$D,Help2!W:W)</f>
        <v>3849</v>
      </c>
      <c r="AA537" s="979">
        <f>_xlfn.XLOOKUP($D537,Help2!$D:$D,Help2!X:X)</f>
        <v>0</v>
      </c>
      <c r="AB537" s="979">
        <f>_xlfn.XLOOKUP($D537,Help2!$D:$D,Help2!Y:Y)</f>
        <v>6101</v>
      </c>
      <c r="AC537" s="979">
        <f>_xlfn.XLOOKUP($D537,Help2!$D:$D,Help2!Z:Z)</f>
        <v>807</v>
      </c>
      <c r="AD537" s="979">
        <f>_xlfn.XLOOKUP($D537,Help2!$D:$D,Help2!AA:AA)</f>
        <v>1098.011004</v>
      </c>
      <c r="AE537" s="979">
        <f>_xlfn.XLOOKUP($D537,Help2!$D:$D,Help2!AB:AB)</f>
        <v>860</v>
      </c>
      <c r="AF537" s="979">
        <f>_xlfn.XLOOKUP($D537,Help2!$D:$D,Help2!AC:AC)</f>
        <v>670</v>
      </c>
      <c r="AG537" s="979">
        <f>_xlfn.XLOOKUP($D537,Help2!$D:$D,Help2!AD:AD)</f>
        <v>370</v>
      </c>
      <c r="AH537" s="979">
        <f>_xlfn.XLOOKUP($D537,Help2!$D:$D,Help2!AE:AE)</f>
        <v>837.00000000000023</v>
      </c>
      <c r="AI537" s="979">
        <f>_xlfn.XLOOKUP($D537,Help2!$D:$D,Help2!AF:AF)</f>
        <v>3459.6</v>
      </c>
      <c r="AJ537" s="979">
        <f>_xlfn.XLOOKUP($D537,Help2!$D:$D,Help2!AG:AG)</f>
        <v>388.14896451220523</v>
      </c>
      <c r="AK537" s="979">
        <f>_xlfn.XLOOKUP($D537,Help2!$D:$D,Help2!AH:AH)</f>
        <v>8386.1215621006468</v>
      </c>
      <c r="AL537" s="979">
        <f>_xlfn.XLOOKUP($D537,Help2!$D:$D,Help2!AI:AI)</f>
        <v>640</v>
      </c>
      <c r="AM537" s="979">
        <f>_xlfn.XLOOKUP($D537,Help2!$D:$D,Help2!AJ:AJ)</f>
        <v>0</v>
      </c>
      <c r="AN537" s="979">
        <f>_xlfn.XLOOKUP($D537,Help2!$D:$D,Help2!AK:AK)</f>
        <v>0</v>
      </c>
    </row>
    <row r="538" spans="1:40" x14ac:dyDescent="0.2">
      <c r="A538" s="1">
        <v>45462</v>
      </c>
      <c r="B538">
        <f t="shared" si="56"/>
        <v>6</v>
      </c>
      <c r="C538">
        <f t="shared" si="57"/>
        <v>2024</v>
      </c>
      <c r="D538" s="872" t="str">
        <f t="shared" si="61"/>
        <v>06´2024</v>
      </c>
      <c r="F538" s="2">
        <f t="shared" si="58"/>
        <v>24</v>
      </c>
      <c r="G538" s="3">
        <f t="shared" si="59"/>
        <v>3.3898305084745763E-2</v>
      </c>
      <c r="H538" s="5">
        <f t="shared" si="60"/>
        <v>1</v>
      </c>
      <c r="I538" s="979">
        <f>_xlfn.XLOOKUP($D538,Help2!$D:$D,Help2!H:H)</f>
        <v>18219</v>
      </c>
      <c r="J538" s="979">
        <f>_xlfn.XLOOKUP($D538,Help2!$D:$D,Help2!I:I)</f>
        <v>11311</v>
      </c>
      <c r="K538" s="979">
        <f>_xlfn.XLOOKUP($D538,Help2!$D:$D,Help2!J:J)</f>
        <v>3075</v>
      </c>
      <c r="L538" s="979">
        <f>_xlfn.XLOOKUP($D538,Help2!$D:$D,Help2!K:K)</f>
        <v>3026</v>
      </c>
      <c r="M538" s="979">
        <f>_xlfn.XLOOKUP($D538,Help2!$D:$D,Help2!L:L)</f>
        <v>8019.9285336535622</v>
      </c>
      <c r="N538" s="979">
        <f>_xlfn.XLOOKUP($D538,Help2!$D:$D,Help2!M:M)</f>
        <v>9899.719636838814</v>
      </c>
      <c r="P538" s="979">
        <f>_xlfn.XLOOKUP($D538,Help2!$D:$D,Help2!F:F)</f>
        <v>708</v>
      </c>
      <c r="Q538" s="979">
        <f t="shared" si="62"/>
        <v>720</v>
      </c>
      <c r="R538" s="979">
        <f>_xlfn.XLOOKUP($D538,Help2!$D:$D,Help2!N:N)</f>
        <v>8019.9285336535622</v>
      </c>
      <c r="S538" s="979">
        <f>_xlfn.XLOOKUP($D538,Help2!$D:$D,Help2!O:O)</f>
        <v>7880.5349656247408</v>
      </c>
      <c r="T538" s="979">
        <f>_xlfn.XLOOKUP($D538,Help2!$D:$D,Help2!P:P)</f>
        <v>550</v>
      </c>
      <c r="U538" s="979">
        <f>_xlfn.XLOOKUP($D538,Help2!$D:$D,Help2!Q:Q)</f>
        <v>175</v>
      </c>
      <c r="V538" s="979">
        <f>_xlfn.XLOOKUP($D538,Help2!$D:$D,Help2!R:R)</f>
        <v>80</v>
      </c>
      <c r="W538" s="979">
        <f>_xlfn.XLOOKUP($D538,Help2!$D:$D,Help2!S:S)</f>
        <v>25000</v>
      </c>
      <c r="Y538" s="979">
        <f>_xlfn.XLOOKUP($D538,Help2!$D:$D,Help2!V:V)</f>
        <v>7462</v>
      </c>
      <c r="Z538" s="979">
        <f>_xlfn.XLOOKUP($D538,Help2!$D:$D,Help2!W:W)</f>
        <v>3849</v>
      </c>
      <c r="AA538" s="979">
        <f>_xlfn.XLOOKUP($D538,Help2!$D:$D,Help2!X:X)</f>
        <v>0</v>
      </c>
      <c r="AB538" s="979">
        <f>_xlfn.XLOOKUP($D538,Help2!$D:$D,Help2!Y:Y)</f>
        <v>6101</v>
      </c>
      <c r="AC538" s="979">
        <f>_xlfn.XLOOKUP($D538,Help2!$D:$D,Help2!Z:Z)</f>
        <v>807</v>
      </c>
      <c r="AD538" s="979">
        <f>_xlfn.XLOOKUP($D538,Help2!$D:$D,Help2!AA:AA)</f>
        <v>1098.011004</v>
      </c>
      <c r="AE538" s="979">
        <f>_xlfn.XLOOKUP($D538,Help2!$D:$D,Help2!AB:AB)</f>
        <v>860</v>
      </c>
      <c r="AF538" s="979">
        <f>_xlfn.XLOOKUP($D538,Help2!$D:$D,Help2!AC:AC)</f>
        <v>670</v>
      </c>
      <c r="AG538" s="979">
        <f>_xlfn.XLOOKUP($D538,Help2!$D:$D,Help2!AD:AD)</f>
        <v>370</v>
      </c>
      <c r="AH538" s="979">
        <f>_xlfn.XLOOKUP($D538,Help2!$D:$D,Help2!AE:AE)</f>
        <v>837.00000000000023</v>
      </c>
      <c r="AI538" s="979">
        <f>_xlfn.XLOOKUP($D538,Help2!$D:$D,Help2!AF:AF)</f>
        <v>3459.6</v>
      </c>
      <c r="AJ538" s="979">
        <f>_xlfn.XLOOKUP($D538,Help2!$D:$D,Help2!AG:AG)</f>
        <v>388.14896451220523</v>
      </c>
      <c r="AK538" s="979">
        <f>_xlfn.XLOOKUP($D538,Help2!$D:$D,Help2!AH:AH)</f>
        <v>8386.1215621006468</v>
      </c>
      <c r="AL538" s="979">
        <f>_xlfn.XLOOKUP($D538,Help2!$D:$D,Help2!AI:AI)</f>
        <v>640</v>
      </c>
      <c r="AM538" s="979">
        <f>_xlfn.XLOOKUP($D538,Help2!$D:$D,Help2!AJ:AJ)</f>
        <v>0</v>
      </c>
      <c r="AN538" s="979">
        <f>_xlfn.XLOOKUP($D538,Help2!$D:$D,Help2!AK:AK)</f>
        <v>0</v>
      </c>
    </row>
    <row r="539" spans="1:40" x14ac:dyDescent="0.2">
      <c r="A539" s="1">
        <v>45463</v>
      </c>
      <c r="B539">
        <f t="shared" ref="B539:B602" si="63">MONTH(A539)</f>
        <v>6</v>
      </c>
      <c r="C539">
        <f t="shared" ref="C539:C602" si="64">+YEAR(A539)</f>
        <v>2024</v>
      </c>
      <c r="D539" s="872" t="str">
        <f t="shared" si="61"/>
        <v>06´2024</v>
      </c>
      <c r="F539" s="2">
        <f t="shared" ref="F539:F602" si="65">24-E539</f>
        <v>24</v>
      </c>
      <c r="G539" s="3">
        <f t="shared" ref="G539:G602" si="66">+F539/P539</f>
        <v>3.3898305084745763E-2</v>
      </c>
      <c r="H539" s="5">
        <f t="shared" ref="H539:H602" si="67">+F539/24</f>
        <v>1</v>
      </c>
      <c r="I539" s="979">
        <f>_xlfn.XLOOKUP($D539,Help2!$D:$D,Help2!H:H)</f>
        <v>18219</v>
      </c>
      <c r="J539" s="979">
        <f>_xlfn.XLOOKUP($D539,Help2!$D:$D,Help2!I:I)</f>
        <v>11311</v>
      </c>
      <c r="K539" s="979">
        <f>_xlfn.XLOOKUP($D539,Help2!$D:$D,Help2!J:J)</f>
        <v>3075</v>
      </c>
      <c r="L539" s="979">
        <f>_xlfn.XLOOKUP($D539,Help2!$D:$D,Help2!K:K)</f>
        <v>3026</v>
      </c>
      <c r="M539" s="979">
        <f>_xlfn.XLOOKUP($D539,Help2!$D:$D,Help2!L:L)</f>
        <v>8019.9285336535622</v>
      </c>
      <c r="N539" s="979">
        <f>_xlfn.XLOOKUP($D539,Help2!$D:$D,Help2!M:M)</f>
        <v>9899.719636838814</v>
      </c>
      <c r="P539" s="979">
        <f>_xlfn.XLOOKUP($D539,Help2!$D:$D,Help2!F:F)</f>
        <v>708</v>
      </c>
      <c r="Q539" s="979">
        <f t="shared" si="62"/>
        <v>720</v>
      </c>
      <c r="R539" s="979">
        <f>_xlfn.XLOOKUP($D539,Help2!$D:$D,Help2!N:N)</f>
        <v>8019.9285336535622</v>
      </c>
      <c r="S539" s="979">
        <f>_xlfn.XLOOKUP($D539,Help2!$D:$D,Help2!O:O)</f>
        <v>7880.5349656247408</v>
      </c>
      <c r="T539" s="979">
        <f>_xlfn.XLOOKUP($D539,Help2!$D:$D,Help2!P:P)</f>
        <v>550</v>
      </c>
      <c r="U539" s="979">
        <f>_xlfn.XLOOKUP($D539,Help2!$D:$D,Help2!Q:Q)</f>
        <v>175</v>
      </c>
      <c r="V539" s="979">
        <f>_xlfn.XLOOKUP($D539,Help2!$D:$D,Help2!R:R)</f>
        <v>80</v>
      </c>
      <c r="W539" s="979">
        <f>_xlfn.XLOOKUP($D539,Help2!$D:$D,Help2!S:S)</f>
        <v>25000</v>
      </c>
      <c r="Y539" s="979">
        <f>_xlfn.XLOOKUP($D539,Help2!$D:$D,Help2!V:V)</f>
        <v>7462</v>
      </c>
      <c r="Z539" s="979">
        <f>_xlfn.XLOOKUP($D539,Help2!$D:$D,Help2!W:W)</f>
        <v>3849</v>
      </c>
      <c r="AA539" s="979">
        <f>_xlfn.XLOOKUP($D539,Help2!$D:$D,Help2!X:X)</f>
        <v>0</v>
      </c>
      <c r="AB539" s="979">
        <f>_xlfn.XLOOKUP($D539,Help2!$D:$D,Help2!Y:Y)</f>
        <v>6101</v>
      </c>
      <c r="AC539" s="979">
        <f>_xlfn.XLOOKUP($D539,Help2!$D:$D,Help2!Z:Z)</f>
        <v>807</v>
      </c>
      <c r="AD539" s="979">
        <f>_xlfn.XLOOKUP($D539,Help2!$D:$D,Help2!AA:AA)</f>
        <v>1098.011004</v>
      </c>
      <c r="AE539" s="979">
        <f>_xlfn.XLOOKUP($D539,Help2!$D:$D,Help2!AB:AB)</f>
        <v>860</v>
      </c>
      <c r="AF539" s="979">
        <f>_xlfn.XLOOKUP($D539,Help2!$D:$D,Help2!AC:AC)</f>
        <v>670</v>
      </c>
      <c r="AG539" s="979">
        <f>_xlfn.XLOOKUP($D539,Help2!$D:$D,Help2!AD:AD)</f>
        <v>370</v>
      </c>
      <c r="AH539" s="979">
        <f>_xlfn.XLOOKUP($D539,Help2!$D:$D,Help2!AE:AE)</f>
        <v>837.00000000000023</v>
      </c>
      <c r="AI539" s="979">
        <f>_xlfn.XLOOKUP($D539,Help2!$D:$D,Help2!AF:AF)</f>
        <v>3459.6</v>
      </c>
      <c r="AJ539" s="979">
        <f>_xlfn.XLOOKUP($D539,Help2!$D:$D,Help2!AG:AG)</f>
        <v>388.14896451220523</v>
      </c>
      <c r="AK539" s="979">
        <f>_xlfn.XLOOKUP($D539,Help2!$D:$D,Help2!AH:AH)</f>
        <v>8386.1215621006468</v>
      </c>
      <c r="AL539" s="979">
        <f>_xlfn.XLOOKUP($D539,Help2!$D:$D,Help2!AI:AI)</f>
        <v>640</v>
      </c>
      <c r="AM539" s="979">
        <f>_xlfn.XLOOKUP($D539,Help2!$D:$D,Help2!AJ:AJ)</f>
        <v>0</v>
      </c>
      <c r="AN539" s="979">
        <f>_xlfn.XLOOKUP($D539,Help2!$D:$D,Help2!AK:AK)</f>
        <v>0</v>
      </c>
    </row>
    <row r="540" spans="1:40" x14ac:dyDescent="0.2">
      <c r="A540" s="1">
        <v>45464</v>
      </c>
      <c r="B540">
        <f t="shared" si="63"/>
        <v>6</v>
      </c>
      <c r="C540">
        <f t="shared" si="64"/>
        <v>2024</v>
      </c>
      <c r="D540" s="872" t="str">
        <f t="shared" si="61"/>
        <v>06´2024</v>
      </c>
      <c r="F540" s="2">
        <f t="shared" si="65"/>
        <v>24</v>
      </c>
      <c r="G540" s="3">
        <f t="shared" si="66"/>
        <v>3.3898305084745763E-2</v>
      </c>
      <c r="H540" s="5">
        <f t="shared" si="67"/>
        <v>1</v>
      </c>
      <c r="I540" s="979">
        <f>_xlfn.XLOOKUP($D540,Help2!$D:$D,Help2!H:H)</f>
        <v>18219</v>
      </c>
      <c r="J540" s="979">
        <f>_xlfn.XLOOKUP($D540,Help2!$D:$D,Help2!I:I)</f>
        <v>11311</v>
      </c>
      <c r="K540" s="979">
        <f>_xlfn.XLOOKUP($D540,Help2!$D:$D,Help2!J:J)</f>
        <v>3075</v>
      </c>
      <c r="L540" s="979">
        <f>_xlfn.XLOOKUP($D540,Help2!$D:$D,Help2!K:K)</f>
        <v>3026</v>
      </c>
      <c r="M540" s="979">
        <f>_xlfn.XLOOKUP($D540,Help2!$D:$D,Help2!L:L)</f>
        <v>8019.9285336535622</v>
      </c>
      <c r="N540" s="979">
        <f>_xlfn.XLOOKUP($D540,Help2!$D:$D,Help2!M:M)</f>
        <v>9899.719636838814</v>
      </c>
      <c r="P540" s="979">
        <f>_xlfn.XLOOKUP($D540,Help2!$D:$D,Help2!F:F)</f>
        <v>708</v>
      </c>
      <c r="Q540" s="979">
        <f t="shared" si="62"/>
        <v>720</v>
      </c>
      <c r="R540" s="979">
        <f>_xlfn.XLOOKUP($D540,Help2!$D:$D,Help2!N:N)</f>
        <v>8019.9285336535622</v>
      </c>
      <c r="S540" s="979">
        <f>_xlfn.XLOOKUP($D540,Help2!$D:$D,Help2!O:O)</f>
        <v>7880.5349656247408</v>
      </c>
      <c r="T540" s="979">
        <f>_xlfn.XLOOKUP($D540,Help2!$D:$D,Help2!P:P)</f>
        <v>550</v>
      </c>
      <c r="U540" s="979">
        <f>_xlfn.XLOOKUP($D540,Help2!$D:$D,Help2!Q:Q)</f>
        <v>175</v>
      </c>
      <c r="V540" s="979">
        <f>_xlfn.XLOOKUP($D540,Help2!$D:$D,Help2!R:R)</f>
        <v>80</v>
      </c>
      <c r="W540" s="979">
        <f>_xlfn.XLOOKUP($D540,Help2!$D:$D,Help2!S:S)</f>
        <v>25000</v>
      </c>
      <c r="Y540" s="979">
        <f>_xlfn.XLOOKUP($D540,Help2!$D:$D,Help2!V:V)</f>
        <v>7462</v>
      </c>
      <c r="Z540" s="979">
        <f>_xlfn.XLOOKUP($D540,Help2!$D:$D,Help2!W:W)</f>
        <v>3849</v>
      </c>
      <c r="AA540" s="979">
        <f>_xlfn.XLOOKUP($D540,Help2!$D:$D,Help2!X:X)</f>
        <v>0</v>
      </c>
      <c r="AB540" s="979">
        <f>_xlfn.XLOOKUP($D540,Help2!$D:$D,Help2!Y:Y)</f>
        <v>6101</v>
      </c>
      <c r="AC540" s="979">
        <f>_xlfn.XLOOKUP($D540,Help2!$D:$D,Help2!Z:Z)</f>
        <v>807</v>
      </c>
      <c r="AD540" s="979">
        <f>_xlfn.XLOOKUP($D540,Help2!$D:$D,Help2!AA:AA)</f>
        <v>1098.011004</v>
      </c>
      <c r="AE540" s="979">
        <f>_xlfn.XLOOKUP($D540,Help2!$D:$D,Help2!AB:AB)</f>
        <v>860</v>
      </c>
      <c r="AF540" s="979">
        <f>_xlfn.XLOOKUP($D540,Help2!$D:$D,Help2!AC:AC)</f>
        <v>670</v>
      </c>
      <c r="AG540" s="979">
        <f>_xlfn.XLOOKUP($D540,Help2!$D:$D,Help2!AD:AD)</f>
        <v>370</v>
      </c>
      <c r="AH540" s="979">
        <f>_xlfn.XLOOKUP($D540,Help2!$D:$D,Help2!AE:AE)</f>
        <v>837.00000000000023</v>
      </c>
      <c r="AI540" s="979">
        <f>_xlfn.XLOOKUP($D540,Help2!$D:$D,Help2!AF:AF)</f>
        <v>3459.6</v>
      </c>
      <c r="AJ540" s="979">
        <f>_xlfn.XLOOKUP($D540,Help2!$D:$D,Help2!AG:AG)</f>
        <v>388.14896451220523</v>
      </c>
      <c r="AK540" s="979">
        <f>_xlfn.XLOOKUP($D540,Help2!$D:$D,Help2!AH:AH)</f>
        <v>8386.1215621006468</v>
      </c>
      <c r="AL540" s="979">
        <f>_xlfn.XLOOKUP($D540,Help2!$D:$D,Help2!AI:AI)</f>
        <v>640</v>
      </c>
      <c r="AM540" s="979">
        <f>_xlfn.XLOOKUP($D540,Help2!$D:$D,Help2!AJ:AJ)</f>
        <v>0</v>
      </c>
      <c r="AN540" s="979">
        <f>_xlfn.XLOOKUP($D540,Help2!$D:$D,Help2!AK:AK)</f>
        <v>0</v>
      </c>
    </row>
    <row r="541" spans="1:40" x14ac:dyDescent="0.2">
      <c r="A541" s="1">
        <v>45465</v>
      </c>
      <c r="B541">
        <f t="shared" si="63"/>
        <v>6</v>
      </c>
      <c r="C541">
        <f t="shared" si="64"/>
        <v>2024</v>
      </c>
      <c r="D541" s="872" t="str">
        <f t="shared" si="61"/>
        <v>06´2024</v>
      </c>
      <c r="F541" s="2">
        <f t="shared" si="65"/>
        <v>24</v>
      </c>
      <c r="G541" s="3">
        <f t="shared" si="66"/>
        <v>3.3898305084745763E-2</v>
      </c>
      <c r="H541" s="5">
        <f t="shared" si="67"/>
        <v>1</v>
      </c>
      <c r="I541" s="979">
        <f>_xlfn.XLOOKUP($D541,Help2!$D:$D,Help2!H:H)</f>
        <v>18219</v>
      </c>
      <c r="J541" s="979">
        <f>_xlfn.XLOOKUP($D541,Help2!$D:$D,Help2!I:I)</f>
        <v>11311</v>
      </c>
      <c r="K541" s="979">
        <f>_xlfn.XLOOKUP($D541,Help2!$D:$D,Help2!J:J)</f>
        <v>3075</v>
      </c>
      <c r="L541" s="979">
        <f>_xlfn.XLOOKUP($D541,Help2!$D:$D,Help2!K:K)</f>
        <v>3026</v>
      </c>
      <c r="M541" s="979">
        <f>_xlfn.XLOOKUP($D541,Help2!$D:$D,Help2!L:L)</f>
        <v>8019.9285336535622</v>
      </c>
      <c r="N541" s="979">
        <f>_xlfn.XLOOKUP($D541,Help2!$D:$D,Help2!M:M)</f>
        <v>9899.719636838814</v>
      </c>
      <c r="P541" s="979">
        <f>_xlfn.XLOOKUP($D541,Help2!$D:$D,Help2!F:F)</f>
        <v>708</v>
      </c>
      <c r="Q541" s="979">
        <f t="shared" si="62"/>
        <v>720</v>
      </c>
      <c r="R541" s="979">
        <f>_xlfn.XLOOKUP($D541,Help2!$D:$D,Help2!N:N)</f>
        <v>8019.9285336535622</v>
      </c>
      <c r="S541" s="979">
        <f>_xlfn.XLOOKUP($D541,Help2!$D:$D,Help2!O:O)</f>
        <v>7880.5349656247408</v>
      </c>
      <c r="T541" s="979">
        <f>_xlfn.XLOOKUP($D541,Help2!$D:$D,Help2!P:P)</f>
        <v>550</v>
      </c>
      <c r="U541" s="979">
        <f>_xlfn.XLOOKUP($D541,Help2!$D:$D,Help2!Q:Q)</f>
        <v>175</v>
      </c>
      <c r="V541" s="979">
        <f>_xlfn.XLOOKUP($D541,Help2!$D:$D,Help2!R:R)</f>
        <v>80</v>
      </c>
      <c r="W541" s="979">
        <f>_xlfn.XLOOKUP($D541,Help2!$D:$D,Help2!S:S)</f>
        <v>25000</v>
      </c>
      <c r="Y541" s="979">
        <f>_xlfn.XLOOKUP($D541,Help2!$D:$D,Help2!V:V)</f>
        <v>7462</v>
      </c>
      <c r="Z541" s="979">
        <f>_xlfn.XLOOKUP($D541,Help2!$D:$D,Help2!W:W)</f>
        <v>3849</v>
      </c>
      <c r="AA541" s="979">
        <f>_xlfn.XLOOKUP($D541,Help2!$D:$D,Help2!X:X)</f>
        <v>0</v>
      </c>
      <c r="AB541" s="979">
        <f>_xlfn.XLOOKUP($D541,Help2!$D:$D,Help2!Y:Y)</f>
        <v>6101</v>
      </c>
      <c r="AC541" s="979">
        <f>_xlfn.XLOOKUP($D541,Help2!$D:$D,Help2!Z:Z)</f>
        <v>807</v>
      </c>
      <c r="AD541" s="979">
        <f>_xlfn.XLOOKUP($D541,Help2!$D:$D,Help2!AA:AA)</f>
        <v>1098.011004</v>
      </c>
      <c r="AE541" s="979">
        <f>_xlfn.XLOOKUP($D541,Help2!$D:$D,Help2!AB:AB)</f>
        <v>860</v>
      </c>
      <c r="AF541" s="979">
        <f>_xlfn.XLOOKUP($D541,Help2!$D:$D,Help2!AC:AC)</f>
        <v>670</v>
      </c>
      <c r="AG541" s="979">
        <f>_xlfn.XLOOKUP($D541,Help2!$D:$D,Help2!AD:AD)</f>
        <v>370</v>
      </c>
      <c r="AH541" s="979">
        <f>_xlfn.XLOOKUP($D541,Help2!$D:$D,Help2!AE:AE)</f>
        <v>837.00000000000023</v>
      </c>
      <c r="AI541" s="979">
        <f>_xlfn.XLOOKUP($D541,Help2!$D:$D,Help2!AF:AF)</f>
        <v>3459.6</v>
      </c>
      <c r="AJ541" s="979">
        <f>_xlfn.XLOOKUP($D541,Help2!$D:$D,Help2!AG:AG)</f>
        <v>388.14896451220523</v>
      </c>
      <c r="AK541" s="979">
        <f>_xlfn.XLOOKUP($D541,Help2!$D:$D,Help2!AH:AH)</f>
        <v>8386.1215621006468</v>
      </c>
      <c r="AL541" s="979">
        <f>_xlfn.XLOOKUP($D541,Help2!$D:$D,Help2!AI:AI)</f>
        <v>640</v>
      </c>
      <c r="AM541" s="979">
        <f>_xlfn.XLOOKUP($D541,Help2!$D:$D,Help2!AJ:AJ)</f>
        <v>0</v>
      </c>
      <c r="AN541" s="979">
        <f>_xlfn.XLOOKUP($D541,Help2!$D:$D,Help2!AK:AK)</f>
        <v>0</v>
      </c>
    </row>
    <row r="542" spans="1:40" x14ac:dyDescent="0.2">
      <c r="A542" s="1">
        <v>45466</v>
      </c>
      <c r="B542">
        <f t="shared" si="63"/>
        <v>6</v>
      </c>
      <c r="C542">
        <f t="shared" si="64"/>
        <v>2024</v>
      </c>
      <c r="D542" s="872" t="str">
        <f t="shared" si="61"/>
        <v>06´2024</v>
      </c>
      <c r="F542" s="2">
        <f t="shared" si="65"/>
        <v>24</v>
      </c>
      <c r="G542" s="3">
        <f t="shared" si="66"/>
        <v>3.3898305084745763E-2</v>
      </c>
      <c r="H542" s="5">
        <f t="shared" si="67"/>
        <v>1</v>
      </c>
      <c r="I542" s="979">
        <f>_xlfn.XLOOKUP($D542,Help2!$D:$D,Help2!H:H)</f>
        <v>18219</v>
      </c>
      <c r="J542" s="979">
        <f>_xlfn.XLOOKUP($D542,Help2!$D:$D,Help2!I:I)</f>
        <v>11311</v>
      </c>
      <c r="K542" s="979">
        <f>_xlfn.XLOOKUP($D542,Help2!$D:$D,Help2!J:J)</f>
        <v>3075</v>
      </c>
      <c r="L542" s="979">
        <f>_xlfn.XLOOKUP($D542,Help2!$D:$D,Help2!K:K)</f>
        <v>3026</v>
      </c>
      <c r="M542" s="979">
        <f>_xlfn.XLOOKUP($D542,Help2!$D:$D,Help2!L:L)</f>
        <v>8019.9285336535622</v>
      </c>
      <c r="N542" s="979">
        <f>_xlfn.XLOOKUP($D542,Help2!$D:$D,Help2!M:M)</f>
        <v>9899.719636838814</v>
      </c>
      <c r="P542" s="979">
        <f>_xlfn.XLOOKUP($D542,Help2!$D:$D,Help2!F:F)</f>
        <v>708</v>
      </c>
      <c r="Q542" s="979">
        <f t="shared" si="62"/>
        <v>720</v>
      </c>
      <c r="R542" s="979">
        <f>_xlfn.XLOOKUP($D542,Help2!$D:$D,Help2!N:N)</f>
        <v>8019.9285336535622</v>
      </c>
      <c r="S542" s="979">
        <f>_xlfn.XLOOKUP($D542,Help2!$D:$D,Help2!O:O)</f>
        <v>7880.5349656247408</v>
      </c>
      <c r="T542" s="979">
        <f>_xlfn.XLOOKUP($D542,Help2!$D:$D,Help2!P:P)</f>
        <v>550</v>
      </c>
      <c r="U542" s="979">
        <f>_xlfn.XLOOKUP($D542,Help2!$D:$D,Help2!Q:Q)</f>
        <v>175</v>
      </c>
      <c r="V542" s="979">
        <f>_xlfn.XLOOKUP($D542,Help2!$D:$D,Help2!R:R)</f>
        <v>80</v>
      </c>
      <c r="W542" s="979">
        <f>_xlfn.XLOOKUP($D542,Help2!$D:$D,Help2!S:S)</f>
        <v>25000</v>
      </c>
      <c r="Y542" s="979">
        <f>_xlfn.XLOOKUP($D542,Help2!$D:$D,Help2!V:V)</f>
        <v>7462</v>
      </c>
      <c r="Z542" s="979">
        <f>_xlfn.XLOOKUP($D542,Help2!$D:$D,Help2!W:W)</f>
        <v>3849</v>
      </c>
      <c r="AA542" s="979">
        <f>_xlfn.XLOOKUP($D542,Help2!$D:$D,Help2!X:X)</f>
        <v>0</v>
      </c>
      <c r="AB542" s="979">
        <f>_xlfn.XLOOKUP($D542,Help2!$D:$D,Help2!Y:Y)</f>
        <v>6101</v>
      </c>
      <c r="AC542" s="979">
        <f>_xlfn.XLOOKUP($D542,Help2!$D:$D,Help2!Z:Z)</f>
        <v>807</v>
      </c>
      <c r="AD542" s="979">
        <f>_xlfn.XLOOKUP($D542,Help2!$D:$D,Help2!AA:AA)</f>
        <v>1098.011004</v>
      </c>
      <c r="AE542" s="979">
        <f>_xlfn.XLOOKUP($D542,Help2!$D:$D,Help2!AB:AB)</f>
        <v>860</v>
      </c>
      <c r="AF542" s="979">
        <f>_xlfn.XLOOKUP($D542,Help2!$D:$D,Help2!AC:AC)</f>
        <v>670</v>
      </c>
      <c r="AG542" s="979">
        <f>_xlfn.XLOOKUP($D542,Help2!$D:$D,Help2!AD:AD)</f>
        <v>370</v>
      </c>
      <c r="AH542" s="979">
        <f>_xlfn.XLOOKUP($D542,Help2!$D:$D,Help2!AE:AE)</f>
        <v>837.00000000000023</v>
      </c>
      <c r="AI542" s="979">
        <f>_xlfn.XLOOKUP($D542,Help2!$D:$D,Help2!AF:AF)</f>
        <v>3459.6</v>
      </c>
      <c r="AJ542" s="979">
        <f>_xlfn.XLOOKUP($D542,Help2!$D:$D,Help2!AG:AG)</f>
        <v>388.14896451220523</v>
      </c>
      <c r="AK542" s="979">
        <f>_xlfn.XLOOKUP($D542,Help2!$D:$D,Help2!AH:AH)</f>
        <v>8386.1215621006468</v>
      </c>
      <c r="AL542" s="979">
        <f>_xlfn.XLOOKUP($D542,Help2!$D:$D,Help2!AI:AI)</f>
        <v>640</v>
      </c>
      <c r="AM542" s="979">
        <f>_xlfn.XLOOKUP($D542,Help2!$D:$D,Help2!AJ:AJ)</f>
        <v>0</v>
      </c>
      <c r="AN542" s="979">
        <f>_xlfn.XLOOKUP($D542,Help2!$D:$D,Help2!AK:AK)</f>
        <v>0</v>
      </c>
    </row>
    <row r="543" spans="1:40" x14ac:dyDescent="0.2">
      <c r="A543" s="1">
        <v>45467</v>
      </c>
      <c r="B543">
        <f t="shared" si="63"/>
        <v>6</v>
      </c>
      <c r="C543">
        <f t="shared" si="64"/>
        <v>2024</v>
      </c>
      <c r="D543" s="872" t="str">
        <f t="shared" si="61"/>
        <v>06´2024</v>
      </c>
      <c r="F543" s="2">
        <f t="shared" si="65"/>
        <v>24</v>
      </c>
      <c r="G543" s="3">
        <f t="shared" si="66"/>
        <v>3.3898305084745763E-2</v>
      </c>
      <c r="H543" s="5">
        <f t="shared" si="67"/>
        <v>1</v>
      </c>
      <c r="I543" s="979">
        <f>_xlfn.XLOOKUP($D543,Help2!$D:$D,Help2!H:H)</f>
        <v>18219</v>
      </c>
      <c r="J543" s="979">
        <f>_xlfn.XLOOKUP($D543,Help2!$D:$D,Help2!I:I)</f>
        <v>11311</v>
      </c>
      <c r="K543" s="979">
        <f>_xlfn.XLOOKUP($D543,Help2!$D:$D,Help2!J:J)</f>
        <v>3075</v>
      </c>
      <c r="L543" s="979">
        <f>_xlfn.XLOOKUP($D543,Help2!$D:$D,Help2!K:K)</f>
        <v>3026</v>
      </c>
      <c r="M543" s="979">
        <f>_xlfn.XLOOKUP($D543,Help2!$D:$D,Help2!L:L)</f>
        <v>8019.9285336535622</v>
      </c>
      <c r="N543" s="979">
        <f>_xlfn.XLOOKUP($D543,Help2!$D:$D,Help2!M:M)</f>
        <v>9899.719636838814</v>
      </c>
      <c r="P543" s="979">
        <f>_xlfn.XLOOKUP($D543,Help2!$D:$D,Help2!F:F)</f>
        <v>708</v>
      </c>
      <c r="Q543" s="979">
        <f t="shared" si="62"/>
        <v>720</v>
      </c>
      <c r="R543" s="979">
        <f>_xlfn.XLOOKUP($D543,Help2!$D:$D,Help2!N:N)</f>
        <v>8019.9285336535622</v>
      </c>
      <c r="S543" s="979">
        <f>_xlfn.XLOOKUP($D543,Help2!$D:$D,Help2!O:O)</f>
        <v>7880.5349656247408</v>
      </c>
      <c r="T543" s="979">
        <f>_xlfn.XLOOKUP($D543,Help2!$D:$D,Help2!P:P)</f>
        <v>550</v>
      </c>
      <c r="U543" s="979">
        <f>_xlfn.XLOOKUP($D543,Help2!$D:$D,Help2!Q:Q)</f>
        <v>175</v>
      </c>
      <c r="V543" s="979">
        <f>_xlfn.XLOOKUP($D543,Help2!$D:$D,Help2!R:R)</f>
        <v>80</v>
      </c>
      <c r="W543" s="979">
        <f>_xlfn.XLOOKUP($D543,Help2!$D:$D,Help2!S:S)</f>
        <v>25000</v>
      </c>
      <c r="Y543" s="979">
        <f>_xlfn.XLOOKUP($D543,Help2!$D:$D,Help2!V:V)</f>
        <v>7462</v>
      </c>
      <c r="Z543" s="979">
        <f>_xlfn.XLOOKUP($D543,Help2!$D:$D,Help2!W:W)</f>
        <v>3849</v>
      </c>
      <c r="AA543" s="979">
        <f>_xlfn.XLOOKUP($D543,Help2!$D:$D,Help2!X:X)</f>
        <v>0</v>
      </c>
      <c r="AB543" s="979">
        <f>_xlfn.XLOOKUP($D543,Help2!$D:$D,Help2!Y:Y)</f>
        <v>6101</v>
      </c>
      <c r="AC543" s="979">
        <f>_xlfn.XLOOKUP($D543,Help2!$D:$D,Help2!Z:Z)</f>
        <v>807</v>
      </c>
      <c r="AD543" s="979">
        <f>_xlfn.XLOOKUP($D543,Help2!$D:$D,Help2!AA:AA)</f>
        <v>1098.011004</v>
      </c>
      <c r="AE543" s="979">
        <f>_xlfn.XLOOKUP($D543,Help2!$D:$D,Help2!AB:AB)</f>
        <v>860</v>
      </c>
      <c r="AF543" s="979">
        <f>_xlfn.XLOOKUP($D543,Help2!$D:$D,Help2!AC:AC)</f>
        <v>670</v>
      </c>
      <c r="AG543" s="979">
        <f>_xlfn.XLOOKUP($D543,Help2!$D:$D,Help2!AD:AD)</f>
        <v>370</v>
      </c>
      <c r="AH543" s="979">
        <f>_xlfn.XLOOKUP($D543,Help2!$D:$D,Help2!AE:AE)</f>
        <v>837.00000000000023</v>
      </c>
      <c r="AI543" s="979">
        <f>_xlfn.XLOOKUP($D543,Help2!$D:$D,Help2!AF:AF)</f>
        <v>3459.6</v>
      </c>
      <c r="AJ543" s="979">
        <f>_xlfn.XLOOKUP($D543,Help2!$D:$D,Help2!AG:AG)</f>
        <v>388.14896451220523</v>
      </c>
      <c r="AK543" s="979">
        <f>_xlfn.XLOOKUP($D543,Help2!$D:$D,Help2!AH:AH)</f>
        <v>8386.1215621006468</v>
      </c>
      <c r="AL543" s="979">
        <f>_xlfn.XLOOKUP($D543,Help2!$D:$D,Help2!AI:AI)</f>
        <v>640</v>
      </c>
      <c r="AM543" s="979">
        <f>_xlfn.XLOOKUP($D543,Help2!$D:$D,Help2!AJ:AJ)</f>
        <v>0</v>
      </c>
      <c r="AN543" s="979">
        <f>_xlfn.XLOOKUP($D543,Help2!$D:$D,Help2!AK:AK)</f>
        <v>0</v>
      </c>
    </row>
    <row r="544" spans="1:40" x14ac:dyDescent="0.2">
      <c r="A544" s="1">
        <v>45468</v>
      </c>
      <c r="B544">
        <f t="shared" si="63"/>
        <v>6</v>
      </c>
      <c r="C544">
        <f t="shared" si="64"/>
        <v>2024</v>
      </c>
      <c r="D544" s="872" t="str">
        <f t="shared" si="61"/>
        <v>06´2024</v>
      </c>
      <c r="F544" s="2">
        <f t="shared" si="65"/>
        <v>24</v>
      </c>
      <c r="G544" s="3">
        <f t="shared" si="66"/>
        <v>3.3898305084745763E-2</v>
      </c>
      <c r="H544" s="5">
        <f t="shared" si="67"/>
        <v>1</v>
      </c>
      <c r="I544" s="979">
        <f>_xlfn.XLOOKUP($D544,Help2!$D:$D,Help2!H:H)</f>
        <v>18219</v>
      </c>
      <c r="J544" s="979">
        <f>_xlfn.XLOOKUP($D544,Help2!$D:$D,Help2!I:I)</f>
        <v>11311</v>
      </c>
      <c r="K544" s="979">
        <f>_xlfn.XLOOKUP($D544,Help2!$D:$D,Help2!J:J)</f>
        <v>3075</v>
      </c>
      <c r="L544" s="979">
        <f>_xlfn.XLOOKUP($D544,Help2!$D:$D,Help2!K:K)</f>
        <v>3026</v>
      </c>
      <c r="M544" s="979">
        <f>_xlfn.XLOOKUP($D544,Help2!$D:$D,Help2!L:L)</f>
        <v>8019.9285336535622</v>
      </c>
      <c r="N544" s="979">
        <f>_xlfn.XLOOKUP($D544,Help2!$D:$D,Help2!M:M)</f>
        <v>9899.719636838814</v>
      </c>
      <c r="P544" s="979">
        <f>_xlfn.XLOOKUP($D544,Help2!$D:$D,Help2!F:F)</f>
        <v>708</v>
      </c>
      <c r="Q544" s="979">
        <f t="shared" si="62"/>
        <v>720</v>
      </c>
      <c r="R544" s="979">
        <f>_xlfn.XLOOKUP($D544,Help2!$D:$D,Help2!N:N)</f>
        <v>8019.9285336535622</v>
      </c>
      <c r="S544" s="979">
        <f>_xlfn.XLOOKUP($D544,Help2!$D:$D,Help2!O:O)</f>
        <v>7880.5349656247408</v>
      </c>
      <c r="T544" s="979">
        <f>_xlfn.XLOOKUP($D544,Help2!$D:$D,Help2!P:P)</f>
        <v>550</v>
      </c>
      <c r="U544" s="979">
        <f>_xlfn.XLOOKUP($D544,Help2!$D:$D,Help2!Q:Q)</f>
        <v>175</v>
      </c>
      <c r="V544" s="979">
        <f>_xlfn.XLOOKUP($D544,Help2!$D:$D,Help2!R:R)</f>
        <v>80</v>
      </c>
      <c r="W544" s="979">
        <f>_xlfn.XLOOKUP($D544,Help2!$D:$D,Help2!S:S)</f>
        <v>25000</v>
      </c>
      <c r="Y544" s="979">
        <f>_xlfn.XLOOKUP($D544,Help2!$D:$D,Help2!V:V)</f>
        <v>7462</v>
      </c>
      <c r="Z544" s="979">
        <f>_xlfn.XLOOKUP($D544,Help2!$D:$D,Help2!W:W)</f>
        <v>3849</v>
      </c>
      <c r="AA544" s="979">
        <f>_xlfn.XLOOKUP($D544,Help2!$D:$D,Help2!X:X)</f>
        <v>0</v>
      </c>
      <c r="AB544" s="979">
        <f>_xlfn.XLOOKUP($D544,Help2!$D:$D,Help2!Y:Y)</f>
        <v>6101</v>
      </c>
      <c r="AC544" s="979">
        <f>_xlfn.XLOOKUP($D544,Help2!$D:$D,Help2!Z:Z)</f>
        <v>807</v>
      </c>
      <c r="AD544" s="979">
        <f>_xlfn.XLOOKUP($D544,Help2!$D:$D,Help2!AA:AA)</f>
        <v>1098.011004</v>
      </c>
      <c r="AE544" s="979">
        <f>_xlfn.XLOOKUP($D544,Help2!$D:$D,Help2!AB:AB)</f>
        <v>860</v>
      </c>
      <c r="AF544" s="979">
        <f>_xlfn.XLOOKUP($D544,Help2!$D:$D,Help2!AC:AC)</f>
        <v>670</v>
      </c>
      <c r="AG544" s="979">
        <f>_xlfn.XLOOKUP($D544,Help2!$D:$D,Help2!AD:AD)</f>
        <v>370</v>
      </c>
      <c r="AH544" s="979">
        <f>_xlfn.XLOOKUP($D544,Help2!$D:$D,Help2!AE:AE)</f>
        <v>837.00000000000023</v>
      </c>
      <c r="AI544" s="979">
        <f>_xlfn.XLOOKUP($D544,Help2!$D:$D,Help2!AF:AF)</f>
        <v>3459.6</v>
      </c>
      <c r="AJ544" s="979">
        <f>_xlfn.XLOOKUP($D544,Help2!$D:$D,Help2!AG:AG)</f>
        <v>388.14896451220523</v>
      </c>
      <c r="AK544" s="979">
        <f>_xlfn.XLOOKUP($D544,Help2!$D:$D,Help2!AH:AH)</f>
        <v>8386.1215621006468</v>
      </c>
      <c r="AL544" s="979">
        <f>_xlfn.XLOOKUP($D544,Help2!$D:$D,Help2!AI:AI)</f>
        <v>640</v>
      </c>
      <c r="AM544" s="979">
        <f>_xlfn.XLOOKUP($D544,Help2!$D:$D,Help2!AJ:AJ)</f>
        <v>0</v>
      </c>
      <c r="AN544" s="979">
        <f>_xlfn.XLOOKUP($D544,Help2!$D:$D,Help2!AK:AK)</f>
        <v>0</v>
      </c>
    </row>
    <row r="545" spans="1:40" x14ac:dyDescent="0.2">
      <c r="A545" s="1">
        <v>45469</v>
      </c>
      <c r="B545">
        <f t="shared" si="63"/>
        <v>6</v>
      </c>
      <c r="C545">
        <f t="shared" si="64"/>
        <v>2024</v>
      </c>
      <c r="D545" s="872" t="str">
        <f t="shared" si="61"/>
        <v>06´2024</v>
      </c>
      <c r="F545" s="2">
        <f t="shared" si="65"/>
        <v>24</v>
      </c>
      <c r="G545" s="3">
        <f t="shared" si="66"/>
        <v>3.3898305084745763E-2</v>
      </c>
      <c r="H545" s="5">
        <f t="shared" si="67"/>
        <v>1</v>
      </c>
      <c r="I545" s="979">
        <f>_xlfn.XLOOKUP($D545,Help2!$D:$D,Help2!H:H)</f>
        <v>18219</v>
      </c>
      <c r="J545" s="979">
        <f>_xlfn.XLOOKUP($D545,Help2!$D:$D,Help2!I:I)</f>
        <v>11311</v>
      </c>
      <c r="K545" s="979">
        <f>_xlfn.XLOOKUP($D545,Help2!$D:$D,Help2!J:J)</f>
        <v>3075</v>
      </c>
      <c r="L545" s="979">
        <f>_xlfn.XLOOKUP($D545,Help2!$D:$D,Help2!K:K)</f>
        <v>3026</v>
      </c>
      <c r="M545" s="979">
        <f>_xlfn.XLOOKUP($D545,Help2!$D:$D,Help2!L:L)</f>
        <v>8019.9285336535622</v>
      </c>
      <c r="N545" s="979">
        <f>_xlfn.XLOOKUP($D545,Help2!$D:$D,Help2!M:M)</f>
        <v>9899.719636838814</v>
      </c>
      <c r="P545" s="979">
        <f>_xlfn.XLOOKUP($D545,Help2!$D:$D,Help2!F:F)</f>
        <v>708</v>
      </c>
      <c r="Q545" s="979">
        <f t="shared" si="62"/>
        <v>720</v>
      </c>
      <c r="R545" s="979">
        <f>_xlfn.XLOOKUP($D545,Help2!$D:$D,Help2!N:N)</f>
        <v>8019.9285336535622</v>
      </c>
      <c r="S545" s="979">
        <f>_xlfn.XLOOKUP($D545,Help2!$D:$D,Help2!O:O)</f>
        <v>7880.5349656247408</v>
      </c>
      <c r="T545" s="979">
        <f>_xlfn.XLOOKUP($D545,Help2!$D:$D,Help2!P:P)</f>
        <v>550</v>
      </c>
      <c r="U545" s="979">
        <f>_xlfn.XLOOKUP($D545,Help2!$D:$D,Help2!Q:Q)</f>
        <v>175</v>
      </c>
      <c r="V545" s="979">
        <f>_xlfn.XLOOKUP($D545,Help2!$D:$D,Help2!R:R)</f>
        <v>80</v>
      </c>
      <c r="W545" s="979">
        <f>_xlfn.XLOOKUP($D545,Help2!$D:$D,Help2!S:S)</f>
        <v>25000</v>
      </c>
      <c r="Y545" s="979">
        <f>_xlfn.XLOOKUP($D545,Help2!$D:$D,Help2!V:V)</f>
        <v>7462</v>
      </c>
      <c r="Z545" s="979">
        <f>_xlfn.XLOOKUP($D545,Help2!$D:$D,Help2!W:W)</f>
        <v>3849</v>
      </c>
      <c r="AA545" s="979">
        <f>_xlfn.XLOOKUP($D545,Help2!$D:$D,Help2!X:X)</f>
        <v>0</v>
      </c>
      <c r="AB545" s="979">
        <f>_xlfn.XLOOKUP($D545,Help2!$D:$D,Help2!Y:Y)</f>
        <v>6101</v>
      </c>
      <c r="AC545" s="979">
        <f>_xlfn.XLOOKUP($D545,Help2!$D:$D,Help2!Z:Z)</f>
        <v>807</v>
      </c>
      <c r="AD545" s="979">
        <f>_xlfn.XLOOKUP($D545,Help2!$D:$D,Help2!AA:AA)</f>
        <v>1098.011004</v>
      </c>
      <c r="AE545" s="979">
        <f>_xlfn.XLOOKUP($D545,Help2!$D:$D,Help2!AB:AB)</f>
        <v>860</v>
      </c>
      <c r="AF545" s="979">
        <f>_xlfn.XLOOKUP($D545,Help2!$D:$D,Help2!AC:AC)</f>
        <v>670</v>
      </c>
      <c r="AG545" s="979">
        <f>_xlfn.XLOOKUP($D545,Help2!$D:$D,Help2!AD:AD)</f>
        <v>370</v>
      </c>
      <c r="AH545" s="979">
        <f>_xlfn.XLOOKUP($D545,Help2!$D:$D,Help2!AE:AE)</f>
        <v>837.00000000000023</v>
      </c>
      <c r="AI545" s="979">
        <f>_xlfn.XLOOKUP($D545,Help2!$D:$D,Help2!AF:AF)</f>
        <v>3459.6</v>
      </c>
      <c r="AJ545" s="979">
        <f>_xlfn.XLOOKUP($D545,Help2!$D:$D,Help2!AG:AG)</f>
        <v>388.14896451220523</v>
      </c>
      <c r="AK545" s="979">
        <f>_xlfn.XLOOKUP($D545,Help2!$D:$D,Help2!AH:AH)</f>
        <v>8386.1215621006468</v>
      </c>
      <c r="AL545" s="979">
        <f>_xlfn.XLOOKUP($D545,Help2!$D:$D,Help2!AI:AI)</f>
        <v>640</v>
      </c>
      <c r="AM545" s="979">
        <f>_xlfn.XLOOKUP($D545,Help2!$D:$D,Help2!AJ:AJ)</f>
        <v>0</v>
      </c>
      <c r="AN545" s="979">
        <f>_xlfn.XLOOKUP($D545,Help2!$D:$D,Help2!AK:AK)</f>
        <v>0</v>
      </c>
    </row>
    <row r="546" spans="1:40" x14ac:dyDescent="0.2">
      <c r="A546" s="1">
        <v>45470</v>
      </c>
      <c r="B546">
        <f t="shared" si="63"/>
        <v>6</v>
      </c>
      <c r="C546">
        <f t="shared" si="64"/>
        <v>2024</v>
      </c>
      <c r="D546" s="872" t="str">
        <f t="shared" si="61"/>
        <v>06´2024</v>
      </c>
      <c r="F546" s="2">
        <f t="shared" si="65"/>
        <v>24</v>
      </c>
      <c r="G546" s="3">
        <f t="shared" si="66"/>
        <v>3.3898305084745763E-2</v>
      </c>
      <c r="H546" s="5">
        <f t="shared" si="67"/>
        <v>1</v>
      </c>
      <c r="I546" s="979">
        <f>_xlfn.XLOOKUP($D546,Help2!$D:$D,Help2!H:H)</f>
        <v>18219</v>
      </c>
      <c r="J546" s="979">
        <f>_xlfn.XLOOKUP($D546,Help2!$D:$D,Help2!I:I)</f>
        <v>11311</v>
      </c>
      <c r="K546" s="979">
        <f>_xlfn.XLOOKUP($D546,Help2!$D:$D,Help2!J:J)</f>
        <v>3075</v>
      </c>
      <c r="L546" s="979">
        <f>_xlfn.XLOOKUP($D546,Help2!$D:$D,Help2!K:K)</f>
        <v>3026</v>
      </c>
      <c r="M546" s="979">
        <f>_xlfn.XLOOKUP($D546,Help2!$D:$D,Help2!L:L)</f>
        <v>8019.9285336535622</v>
      </c>
      <c r="N546" s="979">
        <f>_xlfn.XLOOKUP($D546,Help2!$D:$D,Help2!M:M)</f>
        <v>9899.719636838814</v>
      </c>
      <c r="P546" s="979">
        <f>_xlfn.XLOOKUP($D546,Help2!$D:$D,Help2!F:F)</f>
        <v>708</v>
      </c>
      <c r="Q546" s="979">
        <f t="shared" si="62"/>
        <v>720</v>
      </c>
      <c r="R546" s="979">
        <f>_xlfn.XLOOKUP($D546,Help2!$D:$D,Help2!N:N)</f>
        <v>8019.9285336535622</v>
      </c>
      <c r="S546" s="979">
        <f>_xlfn.XLOOKUP($D546,Help2!$D:$D,Help2!O:O)</f>
        <v>7880.5349656247408</v>
      </c>
      <c r="T546" s="979">
        <f>_xlfn.XLOOKUP($D546,Help2!$D:$D,Help2!P:P)</f>
        <v>550</v>
      </c>
      <c r="U546" s="979">
        <f>_xlfn.XLOOKUP($D546,Help2!$D:$D,Help2!Q:Q)</f>
        <v>175</v>
      </c>
      <c r="V546" s="979">
        <f>_xlfn.XLOOKUP($D546,Help2!$D:$D,Help2!R:R)</f>
        <v>80</v>
      </c>
      <c r="W546" s="979">
        <f>_xlfn.XLOOKUP($D546,Help2!$D:$D,Help2!S:S)</f>
        <v>25000</v>
      </c>
      <c r="Y546" s="979">
        <f>_xlfn.XLOOKUP($D546,Help2!$D:$D,Help2!V:V)</f>
        <v>7462</v>
      </c>
      <c r="Z546" s="979">
        <f>_xlfn.XLOOKUP($D546,Help2!$D:$D,Help2!W:W)</f>
        <v>3849</v>
      </c>
      <c r="AA546" s="979">
        <f>_xlfn.XLOOKUP($D546,Help2!$D:$D,Help2!X:X)</f>
        <v>0</v>
      </c>
      <c r="AB546" s="979">
        <f>_xlfn.XLOOKUP($D546,Help2!$D:$D,Help2!Y:Y)</f>
        <v>6101</v>
      </c>
      <c r="AC546" s="979">
        <f>_xlfn.XLOOKUP($D546,Help2!$D:$D,Help2!Z:Z)</f>
        <v>807</v>
      </c>
      <c r="AD546" s="979">
        <f>_xlfn.XLOOKUP($D546,Help2!$D:$D,Help2!AA:AA)</f>
        <v>1098.011004</v>
      </c>
      <c r="AE546" s="979">
        <f>_xlfn.XLOOKUP($D546,Help2!$D:$D,Help2!AB:AB)</f>
        <v>860</v>
      </c>
      <c r="AF546" s="979">
        <f>_xlfn.XLOOKUP($D546,Help2!$D:$D,Help2!AC:AC)</f>
        <v>670</v>
      </c>
      <c r="AG546" s="979">
        <f>_xlfn.XLOOKUP($D546,Help2!$D:$D,Help2!AD:AD)</f>
        <v>370</v>
      </c>
      <c r="AH546" s="979">
        <f>_xlfn.XLOOKUP($D546,Help2!$D:$D,Help2!AE:AE)</f>
        <v>837.00000000000023</v>
      </c>
      <c r="AI546" s="979">
        <f>_xlfn.XLOOKUP($D546,Help2!$D:$D,Help2!AF:AF)</f>
        <v>3459.6</v>
      </c>
      <c r="AJ546" s="979">
        <f>_xlfn.XLOOKUP($D546,Help2!$D:$D,Help2!AG:AG)</f>
        <v>388.14896451220523</v>
      </c>
      <c r="AK546" s="979">
        <f>_xlfn.XLOOKUP($D546,Help2!$D:$D,Help2!AH:AH)</f>
        <v>8386.1215621006468</v>
      </c>
      <c r="AL546" s="979">
        <f>_xlfn.XLOOKUP($D546,Help2!$D:$D,Help2!AI:AI)</f>
        <v>640</v>
      </c>
      <c r="AM546" s="979">
        <f>_xlfn.XLOOKUP($D546,Help2!$D:$D,Help2!AJ:AJ)</f>
        <v>0</v>
      </c>
      <c r="AN546" s="979">
        <f>_xlfn.XLOOKUP($D546,Help2!$D:$D,Help2!AK:AK)</f>
        <v>0</v>
      </c>
    </row>
    <row r="547" spans="1:40" x14ac:dyDescent="0.2">
      <c r="A547" s="1">
        <v>45471</v>
      </c>
      <c r="B547">
        <f t="shared" si="63"/>
        <v>6</v>
      </c>
      <c r="C547">
        <f t="shared" si="64"/>
        <v>2024</v>
      </c>
      <c r="D547" s="872" t="str">
        <f t="shared" si="61"/>
        <v>06´2024</v>
      </c>
      <c r="F547" s="2">
        <f t="shared" si="65"/>
        <v>24</v>
      </c>
      <c r="G547" s="3">
        <f t="shared" si="66"/>
        <v>3.3898305084745763E-2</v>
      </c>
      <c r="H547" s="5">
        <f t="shared" si="67"/>
        <v>1</v>
      </c>
      <c r="I547" s="979">
        <f>_xlfn.XLOOKUP($D547,Help2!$D:$D,Help2!H:H)</f>
        <v>18219</v>
      </c>
      <c r="J547" s="979">
        <f>_xlfn.XLOOKUP($D547,Help2!$D:$D,Help2!I:I)</f>
        <v>11311</v>
      </c>
      <c r="K547" s="979">
        <f>_xlfn.XLOOKUP($D547,Help2!$D:$D,Help2!J:J)</f>
        <v>3075</v>
      </c>
      <c r="L547" s="979">
        <f>_xlfn.XLOOKUP($D547,Help2!$D:$D,Help2!K:K)</f>
        <v>3026</v>
      </c>
      <c r="M547" s="979">
        <f>_xlfn.XLOOKUP($D547,Help2!$D:$D,Help2!L:L)</f>
        <v>8019.9285336535622</v>
      </c>
      <c r="N547" s="979">
        <f>_xlfn.XLOOKUP($D547,Help2!$D:$D,Help2!M:M)</f>
        <v>9899.719636838814</v>
      </c>
      <c r="P547" s="979">
        <f>_xlfn.XLOOKUP($D547,Help2!$D:$D,Help2!F:F)</f>
        <v>708</v>
      </c>
      <c r="Q547" s="979">
        <f t="shared" si="62"/>
        <v>720</v>
      </c>
      <c r="R547" s="979">
        <f>_xlfn.XLOOKUP($D547,Help2!$D:$D,Help2!N:N)</f>
        <v>8019.9285336535622</v>
      </c>
      <c r="S547" s="979">
        <f>_xlfn.XLOOKUP($D547,Help2!$D:$D,Help2!O:O)</f>
        <v>7880.5349656247408</v>
      </c>
      <c r="T547" s="979">
        <f>_xlfn.XLOOKUP($D547,Help2!$D:$D,Help2!P:P)</f>
        <v>550</v>
      </c>
      <c r="U547" s="979">
        <f>_xlfn.XLOOKUP($D547,Help2!$D:$D,Help2!Q:Q)</f>
        <v>175</v>
      </c>
      <c r="V547" s="979">
        <f>_xlfn.XLOOKUP($D547,Help2!$D:$D,Help2!R:R)</f>
        <v>80</v>
      </c>
      <c r="W547" s="979">
        <f>_xlfn.XLOOKUP($D547,Help2!$D:$D,Help2!S:S)</f>
        <v>25000</v>
      </c>
      <c r="Y547" s="979">
        <f>_xlfn.XLOOKUP($D547,Help2!$D:$D,Help2!V:V)</f>
        <v>7462</v>
      </c>
      <c r="Z547" s="979">
        <f>_xlfn.XLOOKUP($D547,Help2!$D:$D,Help2!W:W)</f>
        <v>3849</v>
      </c>
      <c r="AA547" s="979">
        <f>_xlfn.XLOOKUP($D547,Help2!$D:$D,Help2!X:X)</f>
        <v>0</v>
      </c>
      <c r="AB547" s="979">
        <f>_xlfn.XLOOKUP($D547,Help2!$D:$D,Help2!Y:Y)</f>
        <v>6101</v>
      </c>
      <c r="AC547" s="979">
        <f>_xlfn.XLOOKUP($D547,Help2!$D:$D,Help2!Z:Z)</f>
        <v>807</v>
      </c>
      <c r="AD547" s="979">
        <f>_xlfn.XLOOKUP($D547,Help2!$D:$D,Help2!AA:AA)</f>
        <v>1098.011004</v>
      </c>
      <c r="AE547" s="979">
        <f>_xlfn.XLOOKUP($D547,Help2!$D:$D,Help2!AB:AB)</f>
        <v>860</v>
      </c>
      <c r="AF547" s="979">
        <f>_xlfn.XLOOKUP($D547,Help2!$D:$D,Help2!AC:AC)</f>
        <v>670</v>
      </c>
      <c r="AG547" s="979">
        <f>_xlfn.XLOOKUP($D547,Help2!$D:$D,Help2!AD:AD)</f>
        <v>370</v>
      </c>
      <c r="AH547" s="979">
        <f>_xlfn.XLOOKUP($D547,Help2!$D:$D,Help2!AE:AE)</f>
        <v>837.00000000000023</v>
      </c>
      <c r="AI547" s="979">
        <f>_xlfn.XLOOKUP($D547,Help2!$D:$D,Help2!AF:AF)</f>
        <v>3459.6</v>
      </c>
      <c r="AJ547" s="979">
        <f>_xlfn.XLOOKUP($D547,Help2!$D:$D,Help2!AG:AG)</f>
        <v>388.14896451220523</v>
      </c>
      <c r="AK547" s="979">
        <f>_xlfn.XLOOKUP($D547,Help2!$D:$D,Help2!AH:AH)</f>
        <v>8386.1215621006468</v>
      </c>
      <c r="AL547" s="979">
        <f>_xlfn.XLOOKUP($D547,Help2!$D:$D,Help2!AI:AI)</f>
        <v>640</v>
      </c>
      <c r="AM547" s="979">
        <f>_xlfn.XLOOKUP($D547,Help2!$D:$D,Help2!AJ:AJ)</f>
        <v>0</v>
      </c>
      <c r="AN547" s="979">
        <f>_xlfn.XLOOKUP($D547,Help2!$D:$D,Help2!AK:AK)</f>
        <v>0</v>
      </c>
    </row>
    <row r="548" spans="1:40" x14ac:dyDescent="0.2">
      <c r="A548" s="1">
        <v>45472</v>
      </c>
      <c r="B548">
        <f t="shared" si="63"/>
        <v>6</v>
      </c>
      <c r="C548">
        <f t="shared" si="64"/>
        <v>2024</v>
      </c>
      <c r="D548" s="872" t="str">
        <f t="shared" si="61"/>
        <v>06´2024</v>
      </c>
      <c r="F548" s="2">
        <f t="shared" si="65"/>
        <v>24</v>
      </c>
      <c r="G548" s="3">
        <f t="shared" si="66"/>
        <v>3.3898305084745763E-2</v>
      </c>
      <c r="H548" s="5">
        <f t="shared" si="67"/>
        <v>1</v>
      </c>
      <c r="I548" s="979">
        <f>_xlfn.XLOOKUP($D548,Help2!$D:$D,Help2!H:H)</f>
        <v>18219</v>
      </c>
      <c r="J548" s="979">
        <f>_xlfn.XLOOKUP($D548,Help2!$D:$D,Help2!I:I)</f>
        <v>11311</v>
      </c>
      <c r="K548" s="979">
        <f>_xlfn.XLOOKUP($D548,Help2!$D:$D,Help2!J:J)</f>
        <v>3075</v>
      </c>
      <c r="L548" s="979">
        <f>_xlfn.XLOOKUP($D548,Help2!$D:$D,Help2!K:K)</f>
        <v>3026</v>
      </c>
      <c r="M548" s="979">
        <f>_xlfn.XLOOKUP($D548,Help2!$D:$D,Help2!L:L)</f>
        <v>8019.9285336535622</v>
      </c>
      <c r="N548" s="979">
        <f>_xlfn.XLOOKUP($D548,Help2!$D:$D,Help2!M:M)</f>
        <v>9899.719636838814</v>
      </c>
      <c r="P548" s="979">
        <f>_xlfn.XLOOKUP($D548,Help2!$D:$D,Help2!F:F)</f>
        <v>708</v>
      </c>
      <c r="Q548" s="979">
        <f t="shared" si="62"/>
        <v>720</v>
      </c>
      <c r="R548" s="979">
        <f>_xlfn.XLOOKUP($D548,Help2!$D:$D,Help2!N:N)</f>
        <v>8019.9285336535622</v>
      </c>
      <c r="S548" s="979">
        <f>_xlfn.XLOOKUP($D548,Help2!$D:$D,Help2!O:O)</f>
        <v>7880.5349656247408</v>
      </c>
      <c r="T548" s="979">
        <f>_xlfn.XLOOKUP($D548,Help2!$D:$D,Help2!P:P)</f>
        <v>550</v>
      </c>
      <c r="U548" s="979">
        <f>_xlfn.XLOOKUP($D548,Help2!$D:$D,Help2!Q:Q)</f>
        <v>175</v>
      </c>
      <c r="V548" s="979">
        <f>_xlfn.XLOOKUP($D548,Help2!$D:$D,Help2!R:R)</f>
        <v>80</v>
      </c>
      <c r="W548" s="979">
        <f>_xlfn.XLOOKUP($D548,Help2!$D:$D,Help2!S:S)</f>
        <v>25000</v>
      </c>
      <c r="Y548" s="979">
        <f>_xlfn.XLOOKUP($D548,Help2!$D:$D,Help2!V:V)</f>
        <v>7462</v>
      </c>
      <c r="Z548" s="979">
        <f>_xlfn.XLOOKUP($D548,Help2!$D:$D,Help2!W:W)</f>
        <v>3849</v>
      </c>
      <c r="AA548" s="979">
        <f>_xlfn.XLOOKUP($D548,Help2!$D:$D,Help2!X:X)</f>
        <v>0</v>
      </c>
      <c r="AB548" s="979">
        <f>_xlfn.XLOOKUP($D548,Help2!$D:$D,Help2!Y:Y)</f>
        <v>6101</v>
      </c>
      <c r="AC548" s="979">
        <f>_xlfn.XLOOKUP($D548,Help2!$D:$D,Help2!Z:Z)</f>
        <v>807</v>
      </c>
      <c r="AD548" s="979">
        <f>_xlfn.XLOOKUP($D548,Help2!$D:$D,Help2!AA:AA)</f>
        <v>1098.011004</v>
      </c>
      <c r="AE548" s="979">
        <f>_xlfn.XLOOKUP($D548,Help2!$D:$D,Help2!AB:AB)</f>
        <v>860</v>
      </c>
      <c r="AF548" s="979">
        <f>_xlfn.XLOOKUP($D548,Help2!$D:$D,Help2!AC:AC)</f>
        <v>670</v>
      </c>
      <c r="AG548" s="979">
        <f>_xlfn.XLOOKUP($D548,Help2!$D:$D,Help2!AD:AD)</f>
        <v>370</v>
      </c>
      <c r="AH548" s="979">
        <f>_xlfn.XLOOKUP($D548,Help2!$D:$D,Help2!AE:AE)</f>
        <v>837.00000000000023</v>
      </c>
      <c r="AI548" s="979">
        <f>_xlfn.XLOOKUP($D548,Help2!$D:$D,Help2!AF:AF)</f>
        <v>3459.6</v>
      </c>
      <c r="AJ548" s="979">
        <f>_xlfn.XLOOKUP($D548,Help2!$D:$D,Help2!AG:AG)</f>
        <v>388.14896451220523</v>
      </c>
      <c r="AK548" s="979">
        <f>_xlfn.XLOOKUP($D548,Help2!$D:$D,Help2!AH:AH)</f>
        <v>8386.1215621006468</v>
      </c>
      <c r="AL548" s="979">
        <f>_xlfn.XLOOKUP($D548,Help2!$D:$D,Help2!AI:AI)</f>
        <v>640</v>
      </c>
      <c r="AM548" s="979">
        <f>_xlfn.XLOOKUP($D548,Help2!$D:$D,Help2!AJ:AJ)</f>
        <v>0</v>
      </c>
      <c r="AN548" s="979">
        <f>_xlfn.XLOOKUP($D548,Help2!$D:$D,Help2!AK:AK)</f>
        <v>0</v>
      </c>
    </row>
    <row r="549" spans="1:40" x14ac:dyDescent="0.2">
      <c r="A549" s="1">
        <v>45473</v>
      </c>
      <c r="B549">
        <f t="shared" si="63"/>
        <v>6</v>
      </c>
      <c r="C549">
        <f t="shared" si="64"/>
        <v>2024</v>
      </c>
      <c r="D549" s="872" t="str">
        <f t="shared" si="61"/>
        <v>06´2024</v>
      </c>
      <c r="F549" s="2">
        <f t="shared" si="65"/>
        <v>24</v>
      </c>
      <c r="G549" s="3">
        <f t="shared" si="66"/>
        <v>3.3898305084745763E-2</v>
      </c>
      <c r="H549" s="5">
        <f t="shared" si="67"/>
        <v>1</v>
      </c>
      <c r="I549" s="979">
        <f>_xlfn.XLOOKUP($D549,Help2!$D:$D,Help2!H:H)</f>
        <v>18219</v>
      </c>
      <c r="J549" s="979">
        <f>_xlfn.XLOOKUP($D549,Help2!$D:$D,Help2!I:I)</f>
        <v>11311</v>
      </c>
      <c r="K549" s="979">
        <f>_xlfn.XLOOKUP($D549,Help2!$D:$D,Help2!J:J)</f>
        <v>3075</v>
      </c>
      <c r="L549" s="979">
        <f>_xlfn.XLOOKUP($D549,Help2!$D:$D,Help2!K:K)</f>
        <v>3026</v>
      </c>
      <c r="M549" s="979">
        <f>_xlfn.XLOOKUP($D549,Help2!$D:$D,Help2!L:L)</f>
        <v>8019.9285336535622</v>
      </c>
      <c r="N549" s="979">
        <f>_xlfn.XLOOKUP($D549,Help2!$D:$D,Help2!M:M)</f>
        <v>9899.719636838814</v>
      </c>
      <c r="P549" s="979">
        <f>_xlfn.XLOOKUP($D549,Help2!$D:$D,Help2!F:F)</f>
        <v>708</v>
      </c>
      <c r="Q549" s="979">
        <f t="shared" si="62"/>
        <v>720</v>
      </c>
      <c r="R549" s="979">
        <f>_xlfn.XLOOKUP($D549,Help2!$D:$D,Help2!N:N)</f>
        <v>8019.9285336535622</v>
      </c>
      <c r="S549" s="979">
        <f>_xlfn.XLOOKUP($D549,Help2!$D:$D,Help2!O:O)</f>
        <v>7880.5349656247408</v>
      </c>
      <c r="T549" s="979">
        <f>_xlfn.XLOOKUP($D549,Help2!$D:$D,Help2!P:P)</f>
        <v>550</v>
      </c>
      <c r="U549" s="979">
        <f>_xlfn.XLOOKUP($D549,Help2!$D:$D,Help2!Q:Q)</f>
        <v>175</v>
      </c>
      <c r="V549" s="979">
        <f>_xlfn.XLOOKUP($D549,Help2!$D:$D,Help2!R:R)</f>
        <v>80</v>
      </c>
      <c r="W549" s="979">
        <f>_xlfn.XLOOKUP($D549,Help2!$D:$D,Help2!S:S)</f>
        <v>25000</v>
      </c>
      <c r="Y549" s="979">
        <f>_xlfn.XLOOKUP($D549,Help2!$D:$D,Help2!V:V)</f>
        <v>7462</v>
      </c>
      <c r="Z549" s="979">
        <f>_xlfn.XLOOKUP($D549,Help2!$D:$D,Help2!W:W)</f>
        <v>3849</v>
      </c>
      <c r="AA549" s="979">
        <f>_xlfn.XLOOKUP($D549,Help2!$D:$D,Help2!X:X)</f>
        <v>0</v>
      </c>
      <c r="AB549" s="979">
        <f>_xlfn.XLOOKUP($D549,Help2!$D:$D,Help2!Y:Y)</f>
        <v>6101</v>
      </c>
      <c r="AC549" s="979">
        <f>_xlfn.XLOOKUP($D549,Help2!$D:$D,Help2!Z:Z)</f>
        <v>807</v>
      </c>
      <c r="AD549" s="979">
        <f>_xlfn.XLOOKUP($D549,Help2!$D:$D,Help2!AA:AA)</f>
        <v>1098.011004</v>
      </c>
      <c r="AE549" s="979">
        <f>_xlfn.XLOOKUP($D549,Help2!$D:$D,Help2!AB:AB)</f>
        <v>860</v>
      </c>
      <c r="AF549" s="979">
        <f>_xlfn.XLOOKUP($D549,Help2!$D:$D,Help2!AC:AC)</f>
        <v>670</v>
      </c>
      <c r="AG549" s="979">
        <f>_xlfn.XLOOKUP($D549,Help2!$D:$D,Help2!AD:AD)</f>
        <v>370</v>
      </c>
      <c r="AH549" s="979">
        <f>_xlfn.XLOOKUP($D549,Help2!$D:$D,Help2!AE:AE)</f>
        <v>837.00000000000023</v>
      </c>
      <c r="AI549" s="979">
        <f>_xlfn.XLOOKUP($D549,Help2!$D:$D,Help2!AF:AF)</f>
        <v>3459.6</v>
      </c>
      <c r="AJ549" s="979">
        <f>_xlfn.XLOOKUP($D549,Help2!$D:$D,Help2!AG:AG)</f>
        <v>388.14896451220523</v>
      </c>
      <c r="AK549" s="979">
        <f>_xlfn.XLOOKUP($D549,Help2!$D:$D,Help2!AH:AH)</f>
        <v>8386.1215621006468</v>
      </c>
      <c r="AL549" s="979">
        <f>_xlfn.XLOOKUP($D549,Help2!$D:$D,Help2!AI:AI)</f>
        <v>640</v>
      </c>
      <c r="AM549" s="979">
        <f>_xlfn.XLOOKUP($D549,Help2!$D:$D,Help2!AJ:AJ)</f>
        <v>0</v>
      </c>
      <c r="AN549" s="979">
        <f>_xlfn.XLOOKUP($D549,Help2!$D:$D,Help2!AK:AK)</f>
        <v>0</v>
      </c>
    </row>
    <row r="550" spans="1:40" x14ac:dyDescent="0.2">
      <c r="A550" s="1">
        <v>45474</v>
      </c>
      <c r="B550">
        <f t="shared" si="63"/>
        <v>7</v>
      </c>
      <c r="C550">
        <f t="shared" si="64"/>
        <v>2024</v>
      </c>
      <c r="D550" s="872" t="str">
        <f t="shared" si="61"/>
        <v>07´2024</v>
      </c>
      <c r="E550" s="867">
        <v>2</v>
      </c>
      <c r="F550" s="2">
        <f t="shared" si="65"/>
        <v>22</v>
      </c>
      <c r="G550" s="3">
        <f t="shared" si="66"/>
        <v>3.1718569780853516E-2</v>
      </c>
      <c r="H550" s="5">
        <f t="shared" si="67"/>
        <v>0.91666666666666663</v>
      </c>
      <c r="I550" s="979">
        <f>_xlfn.XLOOKUP($D550,Help2!$D:$D,Help2!H:H)</f>
        <v>18826</v>
      </c>
      <c r="J550" s="979">
        <f>_xlfn.XLOOKUP($D550,Help2!$D:$D,Help2!I:I)</f>
        <v>11689</v>
      </c>
      <c r="K550" s="979">
        <f>_xlfn.XLOOKUP($D550,Help2!$D:$D,Help2!J:J)</f>
        <v>3175</v>
      </c>
      <c r="L550" s="979">
        <f>_xlfn.XLOOKUP($D550,Help2!$D:$D,Help2!K:K)</f>
        <v>3139</v>
      </c>
      <c r="M550" s="979">
        <f>_xlfn.XLOOKUP($D550,Help2!$D:$D,Help2!L:L)</f>
        <v>8586.5421726771201</v>
      </c>
      <c r="N550" s="979">
        <f>_xlfn.XLOOKUP($D550,Help2!$D:$D,Help2!M:M)</f>
        <v>9686.9194208201061</v>
      </c>
      <c r="P550" s="979">
        <f>_xlfn.XLOOKUP($D550,Help2!$D:$D,Help2!F:F)</f>
        <v>693.6</v>
      </c>
      <c r="Q550" s="979">
        <f t="shared" si="62"/>
        <v>744</v>
      </c>
      <c r="R550" s="979">
        <f>_xlfn.XLOOKUP($D550,Help2!$D:$D,Help2!N:N)</f>
        <v>8586.5421726771201</v>
      </c>
      <c r="S550" s="979">
        <f>_xlfn.XLOOKUP($D550,Help2!$D:$D,Help2!O:O)</f>
        <v>8425.27337713618</v>
      </c>
      <c r="T550" s="979">
        <f>_xlfn.XLOOKUP($D550,Help2!$D:$D,Help2!P:P)</f>
        <v>550</v>
      </c>
      <c r="U550" s="979">
        <f>_xlfn.XLOOKUP($D550,Help2!$D:$D,Help2!Q:Q)</f>
        <v>150</v>
      </c>
      <c r="V550" s="979">
        <f>_xlfn.XLOOKUP($D550,Help2!$D:$D,Help2!R:R)</f>
        <v>60</v>
      </c>
      <c r="W550" s="979">
        <f>_xlfn.XLOOKUP($D550,Help2!$D:$D,Help2!S:S)</f>
        <v>22000</v>
      </c>
      <c r="Y550" s="979">
        <f>_xlfn.XLOOKUP($D550,Help2!$D:$D,Help2!V:V)</f>
        <v>7800</v>
      </c>
      <c r="Z550" s="979">
        <f>_xlfn.XLOOKUP($D550,Help2!$D:$D,Help2!W:W)</f>
        <v>3889</v>
      </c>
      <c r="AA550" s="979">
        <f>_xlfn.XLOOKUP($D550,Help2!$D:$D,Help2!X:X)</f>
        <v>0</v>
      </c>
      <c r="AB550" s="979">
        <f>_xlfn.XLOOKUP($D550,Help2!$D:$D,Help2!Y:Y)</f>
        <v>6314</v>
      </c>
      <c r="AC550" s="979">
        <f>_xlfn.XLOOKUP($D550,Help2!$D:$D,Help2!Z:Z)</f>
        <v>823</v>
      </c>
      <c r="AD550" s="979">
        <f>_xlfn.XLOOKUP($D550,Help2!$D:$D,Help2!AA:AA)</f>
        <v>999.05404680000004</v>
      </c>
      <c r="AE550" s="979">
        <f>_xlfn.XLOOKUP($D550,Help2!$D:$D,Help2!AB:AB)</f>
        <v>340</v>
      </c>
      <c r="AF550" s="979">
        <f>_xlfn.XLOOKUP($D550,Help2!$D:$D,Help2!AC:AC)</f>
        <v>330</v>
      </c>
      <c r="AG550" s="979">
        <f>_xlfn.XLOOKUP($D550,Help2!$D:$D,Help2!AD:AD)</f>
        <v>155</v>
      </c>
      <c r="AH550" s="979">
        <f>_xlfn.XLOOKUP($D550,Help2!$D:$D,Help2!AE:AE)</f>
        <v>864.90000000000009</v>
      </c>
      <c r="AI550" s="979">
        <f>_xlfn.XLOOKUP($D550,Help2!$D:$D,Help2!AF:AF)</f>
        <v>3574.9199999999996</v>
      </c>
      <c r="AJ550" s="979">
        <f>_xlfn.XLOOKUP($D550,Help2!$D:$D,Help2!AG:AG)</f>
        <v>387.19464139534335</v>
      </c>
      <c r="AK550" s="979">
        <f>_xlfn.XLOOKUP($D550,Help2!$D:$D,Help2!AH:AH)</f>
        <v>6954.7557706724665</v>
      </c>
      <c r="AL550" s="979">
        <f>_xlfn.XLOOKUP($D550,Help2!$D:$D,Help2!AI:AI)</f>
        <v>672</v>
      </c>
      <c r="AM550" s="979">
        <f>_xlfn.XLOOKUP($D550,Help2!$D:$D,Help2!AJ:AJ)</f>
        <v>0</v>
      </c>
      <c r="AN550" s="979">
        <f>_xlfn.XLOOKUP($D550,Help2!$D:$D,Help2!AK:AK)</f>
        <v>0</v>
      </c>
    </row>
    <row r="551" spans="1:40" x14ac:dyDescent="0.2">
      <c r="A551" s="1">
        <v>45475</v>
      </c>
      <c r="B551">
        <f t="shared" si="63"/>
        <v>7</v>
      </c>
      <c r="C551">
        <f t="shared" si="64"/>
        <v>2024</v>
      </c>
      <c r="D551" s="872" t="str">
        <f t="shared" si="61"/>
        <v>07´2024</v>
      </c>
      <c r="E551" s="867">
        <v>24</v>
      </c>
      <c r="F551" s="2">
        <f t="shared" si="65"/>
        <v>0</v>
      </c>
      <c r="G551" s="3">
        <f t="shared" si="66"/>
        <v>0</v>
      </c>
      <c r="H551" s="5">
        <f t="shared" si="67"/>
        <v>0</v>
      </c>
      <c r="I551" s="979">
        <f>_xlfn.XLOOKUP($D551,Help2!$D:$D,Help2!H:H)</f>
        <v>18826</v>
      </c>
      <c r="J551" s="979">
        <f>_xlfn.XLOOKUP($D551,Help2!$D:$D,Help2!I:I)</f>
        <v>11689</v>
      </c>
      <c r="K551" s="979">
        <f>_xlfn.XLOOKUP($D551,Help2!$D:$D,Help2!J:J)</f>
        <v>3175</v>
      </c>
      <c r="L551" s="979">
        <f>_xlfn.XLOOKUP($D551,Help2!$D:$D,Help2!K:K)</f>
        <v>3139</v>
      </c>
      <c r="M551" s="979">
        <f>_xlfn.XLOOKUP($D551,Help2!$D:$D,Help2!L:L)</f>
        <v>8586.5421726771201</v>
      </c>
      <c r="N551" s="979">
        <f>_xlfn.XLOOKUP($D551,Help2!$D:$D,Help2!M:M)</f>
        <v>9686.9194208201061</v>
      </c>
      <c r="P551" s="979">
        <f>_xlfn.XLOOKUP($D551,Help2!$D:$D,Help2!F:F)</f>
        <v>693.6</v>
      </c>
      <c r="Q551" s="979">
        <f t="shared" si="62"/>
        <v>744</v>
      </c>
      <c r="R551" s="979">
        <f>_xlfn.XLOOKUP($D551,Help2!$D:$D,Help2!N:N)</f>
        <v>8586.5421726771201</v>
      </c>
      <c r="S551" s="979">
        <f>_xlfn.XLOOKUP($D551,Help2!$D:$D,Help2!O:O)</f>
        <v>8425.27337713618</v>
      </c>
      <c r="T551" s="979">
        <f>_xlfn.XLOOKUP($D551,Help2!$D:$D,Help2!P:P)</f>
        <v>550</v>
      </c>
      <c r="U551" s="979">
        <f>_xlfn.XLOOKUP($D551,Help2!$D:$D,Help2!Q:Q)</f>
        <v>150</v>
      </c>
      <c r="V551" s="979">
        <f>_xlfn.XLOOKUP($D551,Help2!$D:$D,Help2!R:R)</f>
        <v>60</v>
      </c>
      <c r="W551" s="979">
        <f>_xlfn.XLOOKUP($D551,Help2!$D:$D,Help2!S:S)</f>
        <v>22000</v>
      </c>
      <c r="Y551" s="979">
        <f>_xlfn.XLOOKUP($D551,Help2!$D:$D,Help2!V:V)</f>
        <v>7800</v>
      </c>
      <c r="Z551" s="979">
        <f>_xlfn.XLOOKUP($D551,Help2!$D:$D,Help2!W:W)</f>
        <v>3889</v>
      </c>
      <c r="AA551" s="979">
        <f>_xlfn.XLOOKUP($D551,Help2!$D:$D,Help2!X:X)</f>
        <v>0</v>
      </c>
      <c r="AB551" s="979">
        <f>_xlfn.XLOOKUP($D551,Help2!$D:$D,Help2!Y:Y)</f>
        <v>6314</v>
      </c>
      <c r="AC551" s="979">
        <f>_xlfn.XLOOKUP($D551,Help2!$D:$D,Help2!Z:Z)</f>
        <v>823</v>
      </c>
      <c r="AD551" s="979">
        <f>_xlfn.XLOOKUP($D551,Help2!$D:$D,Help2!AA:AA)</f>
        <v>999.05404680000004</v>
      </c>
      <c r="AE551" s="979">
        <f>_xlfn.XLOOKUP($D551,Help2!$D:$D,Help2!AB:AB)</f>
        <v>340</v>
      </c>
      <c r="AF551" s="979">
        <f>_xlfn.XLOOKUP($D551,Help2!$D:$D,Help2!AC:AC)</f>
        <v>330</v>
      </c>
      <c r="AG551" s="979">
        <f>_xlfn.XLOOKUP($D551,Help2!$D:$D,Help2!AD:AD)</f>
        <v>155</v>
      </c>
      <c r="AH551" s="979">
        <f>_xlfn.XLOOKUP($D551,Help2!$D:$D,Help2!AE:AE)</f>
        <v>864.90000000000009</v>
      </c>
      <c r="AI551" s="979">
        <f>_xlfn.XLOOKUP($D551,Help2!$D:$D,Help2!AF:AF)</f>
        <v>3574.9199999999996</v>
      </c>
      <c r="AJ551" s="979">
        <f>_xlfn.XLOOKUP($D551,Help2!$D:$D,Help2!AG:AG)</f>
        <v>387.19464139534335</v>
      </c>
      <c r="AK551" s="979">
        <f>_xlfn.XLOOKUP($D551,Help2!$D:$D,Help2!AH:AH)</f>
        <v>6954.7557706724665</v>
      </c>
      <c r="AL551" s="979">
        <f>_xlfn.XLOOKUP($D551,Help2!$D:$D,Help2!AI:AI)</f>
        <v>672</v>
      </c>
      <c r="AM551" s="979">
        <f>_xlfn.XLOOKUP($D551,Help2!$D:$D,Help2!AJ:AJ)</f>
        <v>0</v>
      </c>
      <c r="AN551" s="979">
        <f>_xlfn.XLOOKUP($D551,Help2!$D:$D,Help2!AK:AK)</f>
        <v>0</v>
      </c>
    </row>
    <row r="552" spans="1:40" x14ac:dyDescent="0.2">
      <c r="A552" s="1">
        <v>45476</v>
      </c>
      <c r="B552">
        <f t="shared" si="63"/>
        <v>7</v>
      </c>
      <c r="C552">
        <f t="shared" si="64"/>
        <v>2024</v>
      </c>
      <c r="D552" s="872" t="str">
        <f t="shared" si="61"/>
        <v>07´2024</v>
      </c>
      <c r="E552" s="867">
        <v>12.4</v>
      </c>
      <c r="F552" s="2">
        <f t="shared" si="65"/>
        <v>11.6</v>
      </c>
      <c r="G552" s="3">
        <f t="shared" si="66"/>
        <v>1.6724336793540944E-2</v>
      </c>
      <c r="H552" s="5">
        <f t="shared" si="67"/>
        <v>0.48333333333333334</v>
      </c>
      <c r="I552" s="979">
        <f>_xlfn.XLOOKUP($D552,Help2!$D:$D,Help2!H:H)</f>
        <v>18826</v>
      </c>
      <c r="J552" s="979">
        <f>_xlfn.XLOOKUP($D552,Help2!$D:$D,Help2!I:I)</f>
        <v>11689</v>
      </c>
      <c r="K552" s="979">
        <f>_xlfn.XLOOKUP($D552,Help2!$D:$D,Help2!J:J)</f>
        <v>3175</v>
      </c>
      <c r="L552" s="979">
        <f>_xlfn.XLOOKUP($D552,Help2!$D:$D,Help2!K:K)</f>
        <v>3139</v>
      </c>
      <c r="M552" s="979">
        <f>_xlfn.XLOOKUP($D552,Help2!$D:$D,Help2!L:L)</f>
        <v>8586.5421726771201</v>
      </c>
      <c r="N552" s="979">
        <f>_xlfn.XLOOKUP($D552,Help2!$D:$D,Help2!M:M)</f>
        <v>9686.9194208201061</v>
      </c>
      <c r="P552" s="979">
        <f>_xlfn.XLOOKUP($D552,Help2!$D:$D,Help2!F:F)</f>
        <v>693.6</v>
      </c>
      <c r="Q552" s="979">
        <f t="shared" si="62"/>
        <v>744</v>
      </c>
      <c r="R552" s="979">
        <f>_xlfn.XLOOKUP($D552,Help2!$D:$D,Help2!N:N)</f>
        <v>8586.5421726771201</v>
      </c>
      <c r="S552" s="979">
        <f>_xlfn.XLOOKUP($D552,Help2!$D:$D,Help2!O:O)</f>
        <v>8425.27337713618</v>
      </c>
      <c r="T552" s="979">
        <f>_xlfn.XLOOKUP($D552,Help2!$D:$D,Help2!P:P)</f>
        <v>550</v>
      </c>
      <c r="U552" s="979">
        <f>_xlfn.XLOOKUP($D552,Help2!$D:$D,Help2!Q:Q)</f>
        <v>150</v>
      </c>
      <c r="V552" s="979">
        <f>_xlfn.XLOOKUP($D552,Help2!$D:$D,Help2!R:R)</f>
        <v>60</v>
      </c>
      <c r="W552" s="979">
        <f>_xlfn.XLOOKUP($D552,Help2!$D:$D,Help2!S:S)</f>
        <v>22000</v>
      </c>
      <c r="Y552" s="979">
        <f>_xlfn.XLOOKUP($D552,Help2!$D:$D,Help2!V:V)</f>
        <v>7800</v>
      </c>
      <c r="Z552" s="979">
        <f>_xlfn.XLOOKUP($D552,Help2!$D:$D,Help2!W:W)</f>
        <v>3889</v>
      </c>
      <c r="AA552" s="979">
        <f>_xlfn.XLOOKUP($D552,Help2!$D:$D,Help2!X:X)</f>
        <v>0</v>
      </c>
      <c r="AB552" s="979">
        <f>_xlfn.XLOOKUP($D552,Help2!$D:$D,Help2!Y:Y)</f>
        <v>6314</v>
      </c>
      <c r="AC552" s="979">
        <f>_xlfn.XLOOKUP($D552,Help2!$D:$D,Help2!Z:Z)</f>
        <v>823</v>
      </c>
      <c r="AD552" s="979">
        <f>_xlfn.XLOOKUP($D552,Help2!$D:$D,Help2!AA:AA)</f>
        <v>999.05404680000004</v>
      </c>
      <c r="AE552" s="979">
        <f>_xlfn.XLOOKUP($D552,Help2!$D:$D,Help2!AB:AB)</f>
        <v>340</v>
      </c>
      <c r="AF552" s="979">
        <f>_xlfn.XLOOKUP($D552,Help2!$D:$D,Help2!AC:AC)</f>
        <v>330</v>
      </c>
      <c r="AG552" s="979">
        <f>_xlfn.XLOOKUP($D552,Help2!$D:$D,Help2!AD:AD)</f>
        <v>155</v>
      </c>
      <c r="AH552" s="979">
        <f>_xlfn.XLOOKUP($D552,Help2!$D:$D,Help2!AE:AE)</f>
        <v>864.90000000000009</v>
      </c>
      <c r="AI552" s="979">
        <f>_xlfn.XLOOKUP($D552,Help2!$D:$D,Help2!AF:AF)</f>
        <v>3574.9199999999996</v>
      </c>
      <c r="AJ552" s="979">
        <f>_xlfn.XLOOKUP($D552,Help2!$D:$D,Help2!AG:AG)</f>
        <v>387.19464139534335</v>
      </c>
      <c r="AK552" s="979">
        <f>_xlfn.XLOOKUP($D552,Help2!$D:$D,Help2!AH:AH)</f>
        <v>6954.7557706724665</v>
      </c>
      <c r="AL552" s="979">
        <f>_xlfn.XLOOKUP($D552,Help2!$D:$D,Help2!AI:AI)</f>
        <v>672</v>
      </c>
      <c r="AM552" s="979">
        <f>_xlfn.XLOOKUP($D552,Help2!$D:$D,Help2!AJ:AJ)</f>
        <v>0</v>
      </c>
      <c r="AN552" s="979">
        <f>_xlfn.XLOOKUP($D552,Help2!$D:$D,Help2!AK:AK)</f>
        <v>0</v>
      </c>
    </row>
    <row r="553" spans="1:40" x14ac:dyDescent="0.2">
      <c r="A553" s="1">
        <v>45477</v>
      </c>
      <c r="B553">
        <f t="shared" si="63"/>
        <v>7</v>
      </c>
      <c r="C553">
        <f t="shared" si="64"/>
        <v>2024</v>
      </c>
      <c r="D553" s="872" t="str">
        <f t="shared" si="61"/>
        <v>07´2024</v>
      </c>
      <c r="F553" s="2">
        <f t="shared" si="65"/>
        <v>24</v>
      </c>
      <c r="G553" s="3">
        <f t="shared" si="66"/>
        <v>3.460207612456747E-2</v>
      </c>
      <c r="H553" s="5">
        <f t="shared" si="67"/>
        <v>1</v>
      </c>
      <c r="I553" s="979">
        <f>_xlfn.XLOOKUP($D553,Help2!$D:$D,Help2!H:H)</f>
        <v>18826</v>
      </c>
      <c r="J553" s="979">
        <f>_xlfn.XLOOKUP($D553,Help2!$D:$D,Help2!I:I)</f>
        <v>11689</v>
      </c>
      <c r="K553" s="979">
        <f>_xlfn.XLOOKUP($D553,Help2!$D:$D,Help2!J:J)</f>
        <v>3175</v>
      </c>
      <c r="L553" s="979">
        <f>_xlfn.XLOOKUP($D553,Help2!$D:$D,Help2!K:K)</f>
        <v>3139</v>
      </c>
      <c r="M553" s="979">
        <f>_xlfn.XLOOKUP($D553,Help2!$D:$D,Help2!L:L)</f>
        <v>8586.5421726771201</v>
      </c>
      <c r="N553" s="979">
        <f>_xlfn.XLOOKUP($D553,Help2!$D:$D,Help2!M:M)</f>
        <v>9686.9194208201061</v>
      </c>
      <c r="P553" s="979">
        <f>_xlfn.XLOOKUP($D553,Help2!$D:$D,Help2!F:F)</f>
        <v>693.6</v>
      </c>
      <c r="Q553" s="979">
        <f t="shared" si="62"/>
        <v>744</v>
      </c>
      <c r="R553" s="979">
        <f>_xlfn.XLOOKUP($D553,Help2!$D:$D,Help2!N:N)</f>
        <v>8586.5421726771201</v>
      </c>
      <c r="S553" s="979">
        <f>_xlfn.XLOOKUP($D553,Help2!$D:$D,Help2!O:O)</f>
        <v>8425.27337713618</v>
      </c>
      <c r="T553" s="979">
        <f>_xlfn.XLOOKUP($D553,Help2!$D:$D,Help2!P:P)</f>
        <v>550</v>
      </c>
      <c r="U553" s="979">
        <f>_xlfn.XLOOKUP($D553,Help2!$D:$D,Help2!Q:Q)</f>
        <v>150</v>
      </c>
      <c r="V553" s="979">
        <f>_xlfn.XLOOKUP($D553,Help2!$D:$D,Help2!R:R)</f>
        <v>60</v>
      </c>
      <c r="W553" s="979">
        <f>_xlfn.XLOOKUP($D553,Help2!$D:$D,Help2!S:S)</f>
        <v>22000</v>
      </c>
      <c r="Y553" s="979">
        <f>_xlfn.XLOOKUP($D553,Help2!$D:$D,Help2!V:V)</f>
        <v>7800</v>
      </c>
      <c r="Z553" s="979">
        <f>_xlfn.XLOOKUP($D553,Help2!$D:$D,Help2!W:W)</f>
        <v>3889</v>
      </c>
      <c r="AA553" s="979">
        <f>_xlfn.XLOOKUP($D553,Help2!$D:$D,Help2!X:X)</f>
        <v>0</v>
      </c>
      <c r="AB553" s="979">
        <f>_xlfn.XLOOKUP($D553,Help2!$D:$D,Help2!Y:Y)</f>
        <v>6314</v>
      </c>
      <c r="AC553" s="979">
        <f>_xlfn.XLOOKUP($D553,Help2!$D:$D,Help2!Z:Z)</f>
        <v>823</v>
      </c>
      <c r="AD553" s="979">
        <f>_xlfn.XLOOKUP($D553,Help2!$D:$D,Help2!AA:AA)</f>
        <v>999.05404680000004</v>
      </c>
      <c r="AE553" s="979">
        <f>_xlfn.XLOOKUP($D553,Help2!$D:$D,Help2!AB:AB)</f>
        <v>340</v>
      </c>
      <c r="AF553" s="979">
        <f>_xlfn.XLOOKUP($D553,Help2!$D:$D,Help2!AC:AC)</f>
        <v>330</v>
      </c>
      <c r="AG553" s="979">
        <f>_xlfn.XLOOKUP($D553,Help2!$D:$D,Help2!AD:AD)</f>
        <v>155</v>
      </c>
      <c r="AH553" s="979">
        <f>_xlfn.XLOOKUP($D553,Help2!$D:$D,Help2!AE:AE)</f>
        <v>864.90000000000009</v>
      </c>
      <c r="AI553" s="979">
        <f>_xlfn.XLOOKUP($D553,Help2!$D:$D,Help2!AF:AF)</f>
        <v>3574.9199999999996</v>
      </c>
      <c r="AJ553" s="979">
        <f>_xlfn.XLOOKUP($D553,Help2!$D:$D,Help2!AG:AG)</f>
        <v>387.19464139534335</v>
      </c>
      <c r="AK553" s="979">
        <f>_xlfn.XLOOKUP($D553,Help2!$D:$D,Help2!AH:AH)</f>
        <v>6954.7557706724665</v>
      </c>
      <c r="AL553" s="979">
        <f>_xlfn.XLOOKUP($D553,Help2!$D:$D,Help2!AI:AI)</f>
        <v>672</v>
      </c>
      <c r="AM553" s="979">
        <f>_xlfn.XLOOKUP($D553,Help2!$D:$D,Help2!AJ:AJ)</f>
        <v>0</v>
      </c>
      <c r="AN553" s="979">
        <f>_xlfn.XLOOKUP($D553,Help2!$D:$D,Help2!AK:AK)</f>
        <v>0</v>
      </c>
    </row>
    <row r="554" spans="1:40" x14ac:dyDescent="0.2">
      <c r="A554" s="1">
        <v>45478</v>
      </c>
      <c r="B554">
        <f t="shared" si="63"/>
        <v>7</v>
      </c>
      <c r="C554">
        <f t="shared" si="64"/>
        <v>2024</v>
      </c>
      <c r="D554" s="872" t="str">
        <f t="shared" si="61"/>
        <v>07´2024</v>
      </c>
      <c r="F554" s="2">
        <f t="shared" si="65"/>
        <v>24</v>
      </c>
      <c r="G554" s="3">
        <f t="shared" si="66"/>
        <v>3.460207612456747E-2</v>
      </c>
      <c r="H554" s="5">
        <f t="shared" si="67"/>
        <v>1</v>
      </c>
      <c r="I554" s="979">
        <f>_xlfn.XLOOKUP($D554,Help2!$D:$D,Help2!H:H)</f>
        <v>18826</v>
      </c>
      <c r="J554" s="979">
        <f>_xlfn.XLOOKUP($D554,Help2!$D:$D,Help2!I:I)</f>
        <v>11689</v>
      </c>
      <c r="K554" s="979">
        <f>_xlfn.XLOOKUP($D554,Help2!$D:$D,Help2!J:J)</f>
        <v>3175</v>
      </c>
      <c r="L554" s="979">
        <f>_xlfn.XLOOKUP($D554,Help2!$D:$D,Help2!K:K)</f>
        <v>3139</v>
      </c>
      <c r="M554" s="979">
        <f>_xlfn.XLOOKUP($D554,Help2!$D:$D,Help2!L:L)</f>
        <v>8586.5421726771201</v>
      </c>
      <c r="N554" s="979">
        <f>_xlfn.XLOOKUP($D554,Help2!$D:$D,Help2!M:M)</f>
        <v>9686.9194208201061</v>
      </c>
      <c r="P554" s="979">
        <f>_xlfn.XLOOKUP($D554,Help2!$D:$D,Help2!F:F)</f>
        <v>693.6</v>
      </c>
      <c r="Q554" s="979">
        <f t="shared" si="62"/>
        <v>744</v>
      </c>
      <c r="R554" s="979">
        <f>_xlfn.XLOOKUP($D554,Help2!$D:$D,Help2!N:N)</f>
        <v>8586.5421726771201</v>
      </c>
      <c r="S554" s="979">
        <f>_xlfn.XLOOKUP($D554,Help2!$D:$D,Help2!O:O)</f>
        <v>8425.27337713618</v>
      </c>
      <c r="T554" s="979">
        <f>_xlfn.XLOOKUP($D554,Help2!$D:$D,Help2!P:P)</f>
        <v>550</v>
      </c>
      <c r="U554" s="979">
        <f>_xlfn.XLOOKUP($D554,Help2!$D:$D,Help2!Q:Q)</f>
        <v>150</v>
      </c>
      <c r="V554" s="979">
        <f>_xlfn.XLOOKUP($D554,Help2!$D:$D,Help2!R:R)</f>
        <v>60</v>
      </c>
      <c r="W554" s="979">
        <f>_xlfn.XLOOKUP($D554,Help2!$D:$D,Help2!S:S)</f>
        <v>22000</v>
      </c>
      <c r="Y554" s="979">
        <f>_xlfn.XLOOKUP($D554,Help2!$D:$D,Help2!V:V)</f>
        <v>7800</v>
      </c>
      <c r="Z554" s="979">
        <f>_xlfn.XLOOKUP($D554,Help2!$D:$D,Help2!W:W)</f>
        <v>3889</v>
      </c>
      <c r="AA554" s="979">
        <f>_xlfn.XLOOKUP($D554,Help2!$D:$D,Help2!X:X)</f>
        <v>0</v>
      </c>
      <c r="AB554" s="979">
        <f>_xlfn.XLOOKUP($D554,Help2!$D:$D,Help2!Y:Y)</f>
        <v>6314</v>
      </c>
      <c r="AC554" s="979">
        <f>_xlfn.XLOOKUP($D554,Help2!$D:$D,Help2!Z:Z)</f>
        <v>823</v>
      </c>
      <c r="AD554" s="979">
        <f>_xlfn.XLOOKUP($D554,Help2!$D:$D,Help2!AA:AA)</f>
        <v>999.05404680000004</v>
      </c>
      <c r="AE554" s="979">
        <f>_xlfn.XLOOKUP($D554,Help2!$D:$D,Help2!AB:AB)</f>
        <v>340</v>
      </c>
      <c r="AF554" s="979">
        <f>_xlfn.XLOOKUP($D554,Help2!$D:$D,Help2!AC:AC)</f>
        <v>330</v>
      </c>
      <c r="AG554" s="979">
        <f>_xlfn.XLOOKUP($D554,Help2!$D:$D,Help2!AD:AD)</f>
        <v>155</v>
      </c>
      <c r="AH554" s="979">
        <f>_xlfn.XLOOKUP($D554,Help2!$D:$D,Help2!AE:AE)</f>
        <v>864.90000000000009</v>
      </c>
      <c r="AI554" s="979">
        <f>_xlfn.XLOOKUP($D554,Help2!$D:$D,Help2!AF:AF)</f>
        <v>3574.9199999999996</v>
      </c>
      <c r="AJ554" s="979">
        <f>_xlfn.XLOOKUP($D554,Help2!$D:$D,Help2!AG:AG)</f>
        <v>387.19464139534335</v>
      </c>
      <c r="AK554" s="979">
        <f>_xlfn.XLOOKUP($D554,Help2!$D:$D,Help2!AH:AH)</f>
        <v>6954.7557706724665</v>
      </c>
      <c r="AL554" s="979">
        <f>_xlfn.XLOOKUP($D554,Help2!$D:$D,Help2!AI:AI)</f>
        <v>672</v>
      </c>
      <c r="AM554" s="979">
        <f>_xlfn.XLOOKUP($D554,Help2!$D:$D,Help2!AJ:AJ)</f>
        <v>0</v>
      </c>
      <c r="AN554" s="979">
        <f>_xlfn.XLOOKUP($D554,Help2!$D:$D,Help2!AK:AK)</f>
        <v>0</v>
      </c>
    </row>
    <row r="555" spans="1:40" x14ac:dyDescent="0.2">
      <c r="A555" s="1">
        <v>45479</v>
      </c>
      <c r="B555">
        <f t="shared" si="63"/>
        <v>7</v>
      </c>
      <c r="C555">
        <f t="shared" si="64"/>
        <v>2024</v>
      </c>
      <c r="D555" s="872" t="str">
        <f t="shared" si="61"/>
        <v>07´2024</v>
      </c>
      <c r="F555" s="2">
        <f t="shared" si="65"/>
        <v>24</v>
      </c>
      <c r="G555" s="3">
        <f t="shared" si="66"/>
        <v>3.460207612456747E-2</v>
      </c>
      <c r="H555" s="5">
        <f t="shared" si="67"/>
        <v>1</v>
      </c>
      <c r="I555" s="979">
        <f>_xlfn.XLOOKUP($D555,Help2!$D:$D,Help2!H:H)</f>
        <v>18826</v>
      </c>
      <c r="J555" s="979">
        <f>_xlfn.XLOOKUP($D555,Help2!$D:$D,Help2!I:I)</f>
        <v>11689</v>
      </c>
      <c r="K555" s="979">
        <f>_xlfn.XLOOKUP($D555,Help2!$D:$D,Help2!J:J)</f>
        <v>3175</v>
      </c>
      <c r="L555" s="979">
        <f>_xlfn.XLOOKUP($D555,Help2!$D:$D,Help2!K:K)</f>
        <v>3139</v>
      </c>
      <c r="M555" s="979">
        <f>_xlfn.XLOOKUP($D555,Help2!$D:$D,Help2!L:L)</f>
        <v>8586.5421726771201</v>
      </c>
      <c r="N555" s="979">
        <f>_xlfn.XLOOKUP($D555,Help2!$D:$D,Help2!M:M)</f>
        <v>9686.9194208201061</v>
      </c>
      <c r="P555" s="979">
        <f>_xlfn.XLOOKUP($D555,Help2!$D:$D,Help2!F:F)</f>
        <v>693.6</v>
      </c>
      <c r="Q555" s="979">
        <f t="shared" si="62"/>
        <v>744</v>
      </c>
      <c r="R555" s="979">
        <f>_xlfn.XLOOKUP($D555,Help2!$D:$D,Help2!N:N)</f>
        <v>8586.5421726771201</v>
      </c>
      <c r="S555" s="979">
        <f>_xlfn.XLOOKUP($D555,Help2!$D:$D,Help2!O:O)</f>
        <v>8425.27337713618</v>
      </c>
      <c r="T555" s="979">
        <f>_xlfn.XLOOKUP($D555,Help2!$D:$D,Help2!P:P)</f>
        <v>550</v>
      </c>
      <c r="U555" s="979">
        <f>_xlfn.XLOOKUP($D555,Help2!$D:$D,Help2!Q:Q)</f>
        <v>150</v>
      </c>
      <c r="V555" s="979">
        <f>_xlfn.XLOOKUP($D555,Help2!$D:$D,Help2!R:R)</f>
        <v>60</v>
      </c>
      <c r="W555" s="979">
        <f>_xlfn.XLOOKUP($D555,Help2!$D:$D,Help2!S:S)</f>
        <v>22000</v>
      </c>
      <c r="Y555" s="979">
        <f>_xlfn.XLOOKUP($D555,Help2!$D:$D,Help2!V:V)</f>
        <v>7800</v>
      </c>
      <c r="Z555" s="979">
        <f>_xlfn.XLOOKUP($D555,Help2!$D:$D,Help2!W:W)</f>
        <v>3889</v>
      </c>
      <c r="AA555" s="979">
        <f>_xlfn.XLOOKUP($D555,Help2!$D:$D,Help2!X:X)</f>
        <v>0</v>
      </c>
      <c r="AB555" s="979">
        <f>_xlfn.XLOOKUP($D555,Help2!$D:$D,Help2!Y:Y)</f>
        <v>6314</v>
      </c>
      <c r="AC555" s="979">
        <f>_xlfn.XLOOKUP($D555,Help2!$D:$D,Help2!Z:Z)</f>
        <v>823</v>
      </c>
      <c r="AD555" s="979">
        <f>_xlfn.XLOOKUP($D555,Help2!$D:$D,Help2!AA:AA)</f>
        <v>999.05404680000004</v>
      </c>
      <c r="AE555" s="979">
        <f>_xlfn.XLOOKUP($D555,Help2!$D:$D,Help2!AB:AB)</f>
        <v>340</v>
      </c>
      <c r="AF555" s="979">
        <f>_xlfn.XLOOKUP($D555,Help2!$D:$D,Help2!AC:AC)</f>
        <v>330</v>
      </c>
      <c r="AG555" s="979">
        <f>_xlfn.XLOOKUP($D555,Help2!$D:$D,Help2!AD:AD)</f>
        <v>155</v>
      </c>
      <c r="AH555" s="979">
        <f>_xlfn.XLOOKUP($D555,Help2!$D:$D,Help2!AE:AE)</f>
        <v>864.90000000000009</v>
      </c>
      <c r="AI555" s="979">
        <f>_xlfn.XLOOKUP($D555,Help2!$D:$D,Help2!AF:AF)</f>
        <v>3574.9199999999996</v>
      </c>
      <c r="AJ555" s="979">
        <f>_xlfn.XLOOKUP($D555,Help2!$D:$D,Help2!AG:AG)</f>
        <v>387.19464139534335</v>
      </c>
      <c r="AK555" s="979">
        <f>_xlfn.XLOOKUP($D555,Help2!$D:$D,Help2!AH:AH)</f>
        <v>6954.7557706724665</v>
      </c>
      <c r="AL555" s="979">
        <f>_xlfn.XLOOKUP($D555,Help2!$D:$D,Help2!AI:AI)</f>
        <v>672</v>
      </c>
      <c r="AM555" s="979">
        <f>_xlfn.XLOOKUP($D555,Help2!$D:$D,Help2!AJ:AJ)</f>
        <v>0</v>
      </c>
      <c r="AN555" s="979">
        <f>_xlfn.XLOOKUP($D555,Help2!$D:$D,Help2!AK:AK)</f>
        <v>0</v>
      </c>
    </row>
    <row r="556" spans="1:40" x14ac:dyDescent="0.2">
      <c r="A556" s="1">
        <v>45480</v>
      </c>
      <c r="B556">
        <f t="shared" si="63"/>
        <v>7</v>
      </c>
      <c r="C556">
        <f t="shared" si="64"/>
        <v>2024</v>
      </c>
      <c r="D556" s="872" t="str">
        <f t="shared" si="61"/>
        <v>07´2024</v>
      </c>
      <c r="F556" s="2">
        <f t="shared" si="65"/>
        <v>24</v>
      </c>
      <c r="G556" s="3">
        <f t="shared" si="66"/>
        <v>3.460207612456747E-2</v>
      </c>
      <c r="H556" s="5">
        <f t="shared" si="67"/>
        <v>1</v>
      </c>
      <c r="I556" s="979">
        <f>_xlfn.XLOOKUP($D556,Help2!$D:$D,Help2!H:H)</f>
        <v>18826</v>
      </c>
      <c r="J556" s="979">
        <f>_xlfn.XLOOKUP($D556,Help2!$D:$D,Help2!I:I)</f>
        <v>11689</v>
      </c>
      <c r="K556" s="979">
        <f>_xlfn.XLOOKUP($D556,Help2!$D:$D,Help2!J:J)</f>
        <v>3175</v>
      </c>
      <c r="L556" s="979">
        <f>_xlfn.XLOOKUP($D556,Help2!$D:$D,Help2!K:K)</f>
        <v>3139</v>
      </c>
      <c r="M556" s="979">
        <f>_xlfn.XLOOKUP($D556,Help2!$D:$D,Help2!L:L)</f>
        <v>8586.5421726771201</v>
      </c>
      <c r="N556" s="979">
        <f>_xlfn.XLOOKUP($D556,Help2!$D:$D,Help2!M:M)</f>
        <v>9686.9194208201061</v>
      </c>
      <c r="P556" s="979">
        <f>_xlfn.XLOOKUP($D556,Help2!$D:$D,Help2!F:F)</f>
        <v>693.6</v>
      </c>
      <c r="Q556" s="979">
        <f t="shared" si="62"/>
        <v>744</v>
      </c>
      <c r="R556" s="979">
        <f>_xlfn.XLOOKUP($D556,Help2!$D:$D,Help2!N:N)</f>
        <v>8586.5421726771201</v>
      </c>
      <c r="S556" s="979">
        <f>_xlfn.XLOOKUP($D556,Help2!$D:$D,Help2!O:O)</f>
        <v>8425.27337713618</v>
      </c>
      <c r="T556" s="979">
        <f>_xlfn.XLOOKUP($D556,Help2!$D:$D,Help2!P:P)</f>
        <v>550</v>
      </c>
      <c r="U556" s="979">
        <f>_xlfn.XLOOKUP($D556,Help2!$D:$D,Help2!Q:Q)</f>
        <v>150</v>
      </c>
      <c r="V556" s="979">
        <f>_xlfn.XLOOKUP($D556,Help2!$D:$D,Help2!R:R)</f>
        <v>60</v>
      </c>
      <c r="W556" s="979">
        <f>_xlfn.XLOOKUP($D556,Help2!$D:$D,Help2!S:S)</f>
        <v>22000</v>
      </c>
      <c r="Y556" s="979">
        <f>_xlfn.XLOOKUP($D556,Help2!$D:$D,Help2!V:V)</f>
        <v>7800</v>
      </c>
      <c r="Z556" s="979">
        <f>_xlfn.XLOOKUP($D556,Help2!$D:$D,Help2!W:W)</f>
        <v>3889</v>
      </c>
      <c r="AA556" s="979">
        <f>_xlfn.XLOOKUP($D556,Help2!$D:$D,Help2!X:X)</f>
        <v>0</v>
      </c>
      <c r="AB556" s="979">
        <f>_xlfn.XLOOKUP($D556,Help2!$D:$D,Help2!Y:Y)</f>
        <v>6314</v>
      </c>
      <c r="AC556" s="979">
        <f>_xlfn.XLOOKUP($D556,Help2!$D:$D,Help2!Z:Z)</f>
        <v>823</v>
      </c>
      <c r="AD556" s="979">
        <f>_xlfn.XLOOKUP($D556,Help2!$D:$D,Help2!AA:AA)</f>
        <v>999.05404680000004</v>
      </c>
      <c r="AE556" s="979">
        <f>_xlfn.XLOOKUP($D556,Help2!$D:$D,Help2!AB:AB)</f>
        <v>340</v>
      </c>
      <c r="AF556" s="979">
        <f>_xlfn.XLOOKUP($D556,Help2!$D:$D,Help2!AC:AC)</f>
        <v>330</v>
      </c>
      <c r="AG556" s="979">
        <f>_xlfn.XLOOKUP($D556,Help2!$D:$D,Help2!AD:AD)</f>
        <v>155</v>
      </c>
      <c r="AH556" s="979">
        <f>_xlfn.XLOOKUP($D556,Help2!$D:$D,Help2!AE:AE)</f>
        <v>864.90000000000009</v>
      </c>
      <c r="AI556" s="979">
        <f>_xlfn.XLOOKUP($D556,Help2!$D:$D,Help2!AF:AF)</f>
        <v>3574.9199999999996</v>
      </c>
      <c r="AJ556" s="979">
        <f>_xlfn.XLOOKUP($D556,Help2!$D:$D,Help2!AG:AG)</f>
        <v>387.19464139534335</v>
      </c>
      <c r="AK556" s="979">
        <f>_xlfn.XLOOKUP($D556,Help2!$D:$D,Help2!AH:AH)</f>
        <v>6954.7557706724665</v>
      </c>
      <c r="AL556" s="979">
        <f>_xlfn.XLOOKUP($D556,Help2!$D:$D,Help2!AI:AI)</f>
        <v>672</v>
      </c>
      <c r="AM556" s="979">
        <f>_xlfn.XLOOKUP($D556,Help2!$D:$D,Help2!AJ:AJ)</f>
        <v>0</v>
      </c>
      <c r="AN556" s="979">
        <f>_xlfn.XLOOKUP($D556,Help2!$D:$D,Help2!AK:AK)</f>
        <v>0</v>
      </c>
    </row>
    <row r="557" spans="1:40" x14ac:dyDescent="0.2">
      <c r="A557" s="1">
        <v>45481</v>
      </c>
      <c r="B557">
        <f t="shared" si="63"/>
        <v>7</v>
      </c>
      <c r="C557">
        <f t="shared" si="64"/>
        <v>2024</v>
      </c>
      <c r="D557" s="872" t="str">
        <f t="shared" si="61"/>
        <v>07´2024</v>
      </c>
      <c r="F557" s="2">
        <f t="shared" si="65"/>
        <v>24</v>
      </c>
      <c r="G557" s="3">
        <f t="shared" si="66"/>
        <v>3.460207612456747E-2</v>
      </c>
      <c r="H557" s="5">
        <f t="shared" si="67"/>
        <v>1</v>
      </c>
      <c r="I557" s="979">
        <f>_xlfn.XLOOKUP($D557,Help2!$D:$D,Help2!H:H)</f>
        <v>18826</v>
      </c>
      <c r="J557" s="979">
        <f>_xlfn.XLOOKUP($D557,Help2!$D:$D,Help2!I:I)</f>
        <v>11689</v>
      </c>
      <c r="K557" s="979">
        <f>_xlfn.XLOOKUP($D557,Help2!$D:$D,Help2!J:J)</f>
        <v>3175</v>
      </c>
      <c r="L557" s="979">
        <f>_xlfn.XLOOKUP($D557,Help2!$D:$D,Help2!K:K)</f>
        <v>3139</v>
      </c>
      <c r="M557" s="979">
        <f>_xlfn.XLOOKUP($D557,Help2!$D:$D,Help2!L:L)</f>
        <v>8586.5421726771201</v>
      </c>
      <c r="N557" s="979">
        <f>_xlfn.XLOOKUP($D557,Help2!$D:$D,Help2!M:M)</f>
        <v>9686.9194208201061</v>
      </c>
      <c r="P557" s="979">
        <f>_xlfn.XLOOKUP($D557,Help2!$D:$D,Help2!F:F)</f>
        <v>693.6</v>
      </c>
      <c r="Q557" s="979">
        <f t="shared" si="62"/>
        <v>744</v>
      </c>
      <c r="R557" s="979">
        <f>_xlfn.XLOOKUP($D557,Help2!$D:$D,Help2!N:N)</f>
        <v>8586.5421726771201</v>
      </c>
      <c r="S557" s="979">
        <f>_xlfn.XLOOKUP($D557,Help2!$D:$D,Help2!O:O)</f>
        <v>8425.27337713618</v>
      </c>
      <c r="T557" s="979">
        <f>_xlfn.XLOOKUP($D557,Help2!$D:$D,Help2!P:P)</f>
        <v>550</v>
      </c>
      <c r="U557" s="979">
        <f>_xlfn.XLOOKUP($D557,Help2!$D:$D,Help2!Q:Q)</f>
        <v>150</v>
      </c>
      <c r="V557" s="979">
        <f>_xlfn.XLOOKUP($D557,Help2!$D:$D,Help2!R:R)</f>
        <v>60</v>
      </c>
      <c r="W557" s="979">
        <f>_xlfn.XLOOKUP($D557,Help2!$D:$D,Help2!S:S)</f>
        <v>22000</v>
      </c>
      <c r="Y557" s="979">
        <f>_xlfn.XLOOKUP($D557,Help2!$D:$D,Help2!V:V)</f>
        <v>7800</v>
      </c>
      <c r="Z557" s="979">
        <f>_xlfn.XLOOKUP($D557,Help2!$D:$D,Help2!W:W)</f>
        <v>3889</v>
      </c>
      <c r="AA557" s="979">
        <f>_xlfn.XLOOKUP($D557,Help2!$D:$D,Help2!X:X)</f>
        <v>0</v>
      </c>
      <c r="AB557" s="979">
        <f>_xlfn.XLOOKUP($D557,Help2!$D:$D,Help2!Y:Y)</f>
        <v>6314</v>
      </c>
      <c r="AC557" s="979">
        <f>_xlfn.XLOOKUP($D557,Help2!$D:$D,Help2!Z:Z)</f>
        <v>823</v>
      </c>
      <c r="AD557" s="979">
        <f>_xlfn.XLOOKUP($D557,Help2!$D:$D,Help2!AA:AA)</f>
        <v>999.05404680000004</v>
      </c>
      <c r="AE557" s="979">
        <f>_xlfn.XLOOKUP($D557,Help2!$D:$D,Help2!AB:AB)</f>
        <v>340</v>
      </c>
      <c r="AF557" s="979">
        <f>_xlfn.XLOOKUP($D557,Help2!$D:$D,Help2!AC:AC)</f>
        <v>330</v>
      </c>
      <c r="AG557" s="979">
        <f>_xlfn.XLOOKUP($D557,Help2!$D:$D,Help2!AD:AD)</f>
        <v>155</v>
      </c>
      <c r="AH557" s="979">
        <f>_xlfn.XLOOKUP($D557,Help2!$D:$D,Help2!AE:AE)</f>
        <v>864.90000000000009</v>
      </c>
      <c r="AI557" s="979">
        <f>_xlfn.XLOOKUP($D557,Help2!$D:$D,Help2!AF:AF)</f>
        <v>3574.9199999999996</v>
      </c>
      <c r="AJ557" s="979">
        <f>_xlfn.XLOOKUP($D557,Help2!$D:$D,Help2!AG:AG)</f>
        <v>387.19464139534335</v>
      </c>
      <c r="AK557" s="979">
        <f>_xlfn.XLOOKUP($D557,Help2!$D:$D,Help2!AH:AH)</f>
        <v>6954.7557706724665</v>
      </c>
      <c r="AL557" s="979">
        <f>_xlfn.XLOOKUP($D557,Help2!$D:$D,Help2!AI:AI)</f>
        <v>672</v>
      </c>
      <c r="AM557" s="979">
        <f>_xlfn.XLOOKUP($D557,Help2!$D:$D,Help2!AJ:AJ)</f>
        <v>0</v>
      </c>
      <c r="AN557" s="979">
        <f>_xlfn.XLOOKUP($D557,Help2!$D:$D,Help2!AK:AK)</f>
        <v>0</v>
      </c>
    </row>
    <row r="558" spans="1:40" x14ac:dyDescent="0.2">
      <c r="A558" s="1">
        <v>45482</v>
      </c>
      <c r="B558">
        <f t="shared" si="63"/>
        <v>7</v>
      </c>
      <c r="C558">
        <f t="shared" si="64"/>
        <v>2024</v>
      </c>
      <c r="D558" s="872" t="str">
        <f t="shared" si="61"/>
        <v>07´2024</v>
      </c>
      <c r="F558" s="2">
        <f t="shared" si="65"/>
        <v>24</v>
      </c>
      <c r="G558" s="3">
        <f t="shared" si="66"/>
        <v>3.460207612456747E-2</v>
      </c>
      <c r="H558" s="5">
        <f t="shared" si="67"/>
        <v>1</v>
      </c>
      <c r="I558" s="979">
        <f>_xlfn.XLOOKUP($D558,Help2!$D:$D,Help2!H:H)</f>
        <v>18826</v>
      </c>
      <c r="J558" s="979">
        <f>_xlfn.XLOOKUP($D558,Help2!$D:$D,Help2!I:I)</f>
        <v>11689</v>
      </c>
      <c r="K558" s="979">
        <f>_xlfn.XLOOKUP($D558,Help2!$D:$D,Help2!J:J)</f>
        <v>3175</v>
      </c>
      <c r="L558" s="979">
        <f>_xlfn.XLOOKUP($D558,Help2!$D:$D,Help2!K:K)</f>
        <v>3139</v>
      </c>
      <c r="M558" s="979">
        <f>_xlfn.XLOOKUP($D558,Help2!$D:$D,Help2!L:L)</f>
        <v>8586.5421726771201</v>
      </c>
      <c r="N558" s="979">
        <f>_xlfn.XLOOKUP($D558,Help2!$D:$D,Help2!M:M)</f>
        <v>9686.9194208201061</v>
      </c>
      <c r="P558" s="979">
        <f>_xlfn.XLOOKUP($D558,Help2!$D:$D,Help2!F:F)</f>
        <v>693.6</v>
      </c>
      <c r="Q558" s="979">
        <f t="shared" si="62"/>
        <v>744</v>
      </c>
      <c r="R558" s="979">
        <f>_xlfn.XLOOKUP($D558,Help2!$D:$D,Help2!N:N)</f>
        <v>8586.5421726771201</v>
      </c>
      <c r="S558" s="979">
        <f>_xlfn.XLOOKUP($D558,Help2!$D:$D,Help2!O:O)</f>
        <v>8425.27337713618</v>
      </c>
      <c r="T558" s="979">
        <f>_xlfn.XLOOKUP($D558,Help2!$D:$D,Help2!P:P)</f>
        <v>550</v>
      </c>
      <c r="U558" s="979">
        <f>_xlfn.XLOOKUP($D558,Help2!$D:$D,Help2!Q:Q)</f>
        <v>150</v>
      </c>
      <c r="V558" s="979">
        <f>_xlfn.XLOOKUP($D558,Help2!$D:$D,Help2!R:R)</f>
        <v>60</v>
      </c>
      <c r="W558" s="979">
        <f>_xlfn.XLOOKUP($D558,Help2!$D:$D,Help2!S:S)</f>
        <v>22000</v>
      </c>
      <c r="Y558" s="979">
        <f>_xlfn.XLOOKUP($D558,Help2!$D:$D,Help2!V:V)</f>
        <v>7800</v>
      </c>
      <c r="Z558" s="979">
        <f>_xlfn.XLOOKUP($D558,Help2!$D:$D,Help2!W:W)</f>
        <v>3889</v>
      </c>
      <c r="AA558" s="979">
        <f>_xlfn.XLOOKUP($D558,Help2!$D:$D,Help2!X:X)</f>
        <v>0</v>
      </c>
      <c r="AB558" s="979">
        <f>_xlfn.XLOOKUP($D558,Help2!$D:$D,Help2!Y:Y)</f>
        <v>6314</v>
      </c>
      <c r="AC558" s="979">
        <f>_xlfn.XLOOKUP($D558,Help2!$D:$D,Help2!Z:Z)</f>
        <v>823</v>
      </c>
      <c r="AD558" s="979">
        <f>_xlfn.XLOOKUP($D558,Help2!$D:$D,Help2!AA:AA)</f>
        <v>999.05404680000004</v>
      </c>
      <c r="AE558" s="979">
        <f>_xlfn.XLOOKUP($D558,Help2!$D:$D,Help2!AB:AB)</f>
        <v>340</v>
      </c>
      <c r="AF558" s="979">
        <f>_xlfn.XLOOKUP($D558,Help2!$D:$D,Help2!AC:AC)</f>
        <v>330</v>
      </c>
      <c r="AG558" s="979">
        <f>_xlfn.XLOOKUP($D558,Help2!$D:$D,Help2!AD:AD)</f>
        <v>155</v>
      </c>
      <c r="AH558" s="979">
        <f>_xlfn.XLOOKUP($D558,Help2!$D:$D,Help2!AE:AE)</f>
        <v>864.90000000000009</v>
      </c>
      <c r="AI558" s="979">
        <f>_xlfn.XLOOKUP($D558,Help2!$D:$D,Help2!AF:AF)</f>
        <v>3574.9199999999996</v>
      </c>
      <c r="AJ558" s="979">
        <f>_xlfn.XLOOKUP($D558,Help2!$D:$D,Help2!AG:AG)</f>
        <v>387.19464139534335</v>
      </c>
      <c r="AK558" s="979">
        <f>_xlfn.XLOOKUP($D558,Help2!$D:$D,Help2!AH:AH)</f>
        <v>6954.7557706724665</v>
      </c>
      <c r="AL558" s="979">
        <f>_xlfn.XLOOKUP($D558,Help2!$D:$D,Help2!AI:AI)</f>
        <v>672</v>
      </c>
      <c r="AM558" s="979">
        <f>_xlfn.XLOOKUP($D558,Help2!$D:$D,Help2!AJ:AJ)</f>
        <v>0</v>
      </c>
      <c r="AN558" s="979">
        <f>_xlfn.XLOOKUP($D558,Help2!$D:$D,Help2!AK:AK)</f>
        <v>0</v>
      </c>
    </row>
    <row r="559" spans="1:40" x14ac:dyDescent="0.2">
      <c r="A559" s="1">
        <v>45483</v>
      </c>
      <c r="B559">
        <f t="shared" si="63"/>
        <v>7</v>
      </c>
      <c r="C559">
        <f t="shared" si="64"/>
        <v>2024</v>
      </c>
      <c r="D559" s="872" t="str">
        <f t="shared" si="61"/>
        <v>07´2024</v>
      </c>
      <c r="F559" s="2">
        <f t="shared" si="65"/>
        <v>24</v>
      </c>
      <c r="G559" s="3">
        <f t="shared" si="66"/>
        <v>3.460207612456747E-2</v>
      </c>
      <c r="H559" s="5">
        <f t="shared" si="67"/>
        <v>1</v>
      </c>
      <c r="I559" s="979">
        <f>_xlfn.XLOOKUP($D559,Help2!$D:$D,Help2!H:H)</f>
        <v>18826</v>
      </c>
      <c r="J559" s="979">
        <f>_xlfn.XLOOKUP($D559,Help2!$D:$D,Help2!I:I)</f>
        <v>11689</v>
      </c>
      <c r="K559" s="979">
        <f>_xlfn.XLOOKUP($D559,Help2!$D:$D,Help2!J:J)</f>
        <v>3175</v>
      </c>
      <c r="L559" s="979">
        <f>_xlfn.XLOOKUP($D559,Help2!$D:$D,Help2!K:K)</f>
        <v>3139</v>
      </c>
      <c r="M559" s="979">
        <f>_xlfn.XLOOKUP($D559,Help2!$D:$D,Help2!L:L)</f>
        <v>8586.5421726771201</v>
      </c>
      <c r="N559" s="979">
        <f>_xlfn.XLOOKUP($D559,Help2!$D:$D,Help2!M:M)</f>
        <v>9686.9194208201061</v>
      </c>
      <c r="P559" s="979">
        <f>_xlfn.XLOOKUP($D559,Help2!$D:$D,Help2!F:F)</f>
        <v>693.6</v>
      </c>
      <c r="Q559" s="979">
        <f t="shared" si="62"/>
        <v>744</v>
      </c>
      <c r="R559" s="979">
        <f>_xlfn.XLOOKUP($D559,Help2!$D:$D,Help2!N:N)</f>
        <v>8586.5421726771201</v>
      </c>
      <c r="S559" s="979">
        <f>_xlfn.XLOOKUP($D559,Help2!$D:$D,Help2!O:O)</f>
        <v>8425.27337713618</v>
      </c>
      <c r="T559" s="979">
        <f>_xlfn.XLOOKUP($D559,Help2!$D:$D,Help2!P:P)</f>
        <v>550</v>
      </c>
      <c r="U559" s="979">
        <f>_xlfn.XLOOKUP($D559,Help2!$D:$D,Help2!Q:Q)</f>
        <v>150</v>
      </c>
      <c r="V559" s="979">
        <f>_xlfn.XLOOKUP($D559,Help2!$D:$D,Help2!R:R)</f>
        <v>60</v>
      </c>
      <c r="W559" s="979">
        <f>_xlfn.XLOOKUP($D559,Help2!$D:$D,Help2!S:S)</f>
        <v>22000</v>
      </c>
      <c r="Y559" s="979">
        <f>_xlfn.XLOOKUP($D559,Help2!$D:$D,Help2!V:V)</f>
        <v>7800</v>
      </c>
      <c r="Z559" s="979">
        <f>_xlfn.XLOOKUP($D559,Help2!$D:$D,Help2!W:W)</f>
        <v>3889</v>
      </c>
      <c r="AA559" s="979">
        <f>_xlfn.XLOOKUP($D559,Help2!$D:$D,Help2!X:X)</f>
        <v>0</v>
      </c>
      <c r="AB559" s="979">
        <f>_xlfn.XLOOKUP($D559,Help2!$D:$D,Help2!Y:Y)</f>
        <v>6314</v>
      </c>
      <c r="AC559" s="979">
        <f>_xlfn.XLOOKUP($D559,Help2!$D:$D,Help2!Z:Z)</f>
        <v>823</v>
      </c>
      <c r="AD559" s="979">
        <f>_xlfn.XLOOKUP($D559,Help2!$D:$D,Help2!AA:AA)</f>
        <v>999.05404680000004</v>
      </c>
      <c r="AE559" s="979">
        <f>_xlfn.XLOOKUP($D559,Help2!$D:$D,Help2!AB:AB)</f>
        <v>340</v>
      </c>
      <c r="AF559" s="979">
        <f>_xlfn.XLOOKUP($D559,Help2!$D:$D,Help2!AC:AC)</f>
        <v>330</v>
      </c>
      <c r="AG559" s="979">
        <f>_xlfn.XLOOKUP($D559,Help2!$D:$D,Help2!AD:AD)</f>
        <v>155</v>
      </c>
      <c r="AH559" s="979">
        <f>_xlfn.XLOOKUP($D559,Help2!$D:$D,Help2!AE:AE)</f>
        <v>864.90000000000009</v>
      </c>
      <c r="AI559" s="979">
        <f>_xlfn.XLOOKUP($D559,Help2!$D:$D,Help2!AF:AF)</f>
        <v>3574.9199999999996</v>
      </c>
      <c r="AJ559" s="979">
        <f>_xlfn.XLOOKUP($D559,Help2!$D:$D,Help2!AG:AG)</f>
        <v>387.19464139534335</v>
      </c>
      <c r="AK559" s="979">
        <f>_xlfn.XLOOKUP($D559,Help2!$D:$D,Help2!AH:AH)</f>
        <v>6954.7557706724665</v>
      </c>
      <c r="AL559" s="979">
        <f>_xlfn.XLOOKUP($D559,Help2!$D:$D,Help2!AI:AI)</f>
        <v>672</v>
      </c>
      <c r="AM559" s="979">
        <f>_xlfn.XLOOKUP($D559,Help2!$D:$D,Help2!AJ:AJ)</f>
        <v>0</v>
      </c>
      <c r="AN559" s="979">
        <f>_xlfn.XLOOKUP($D559,Help2!$D:$D,Help2!AK:AK)</f>
        <v>0</v>
      </c>
    </row>
    <row r="560" spans="1:40" x14ac:dyDescent="0.2">
      <c r="A560" s="1">
        <v>45484</v>
      </c>
      <c r="B560">
        <f t="shared" si="63"/>
        <v>7</v>
      </c>
      <c r="C560">
        <f t="shared" si="64"/>
        <v>2024</v>
      </c>
      <c r="D560" s="872" t="str">
        <f t="shared" si="61"/>
        <v>07´2024</v>
      </c>
      <c r="F560" s="2">
        <f t="shared" si="65"/>
        <v>24</v>
      </c>
      <c r="G560" s="3">
        <f t="shared" si="66"/>
        <v>3.460207612456747E-2</v>
      </c>
      <c r="H560" s="5">
        <f t="shared" si="67"/>
        <v>1</v>
      </c>
      <c r="I560" s="979">
        <f>_xlfn.XLOOKUP($D560,Help2!$D:$D,Help2!H:H)</f>
        <v>18826</v>
      </c>
      <c r="J560" s="979">
        <f>_xlfn.XLOOKUP($D560,Help2!$D:$D,Help2!I:I)</f>
        <v>11689</v>
      </c>
      <c r="K560" s="979">
        <f>_xlfn.XLOOKUP($D560,Help2!$D:$D,Help2!J:J)</f>
        <v>3175</v>
      </c>
      <c r="L560" s="979">
        <f>_xlfn.XLOOKUP($D560,Help2!$D:$D,Help2!K:K)</f>
        <v>3139</v>
      </c>
      <c r="M560" s="979">
        <f>_xlfn.XLOOKUP($D560,Help2!$D:$D,Help2!L:L)</f>
        <v>8586.5421726771201</v>
      </c>
      <c r="N560" s="979">
        <f>_xlfn.XLOOKUP($D560,Help2!$D:$D,Help2!M:M)</f>
        <v>9686.9194208201061</v>
      </c>
      <c r="P560" s="979">
        <f>_xlfn.XLOOKUP($D560,Help2!$D:$D,Help2!F:F)</f>
        <v>693.6</v>
      </c>
      <c r="Q560" s="979">
        <f t="shared" si="62"/>
        <v>744</v>
      </c>
      <c r="R560" s="979">
        <f>_xlfn.XLOOKUP($D560,Help2!$D:$D,Help2!N:N)</f>
        <v>8586.5421726771201</v>
      </c>
      <c r="S560" s="979">
        <f>_xlfn.XLOOKUP($D560,Help2!$D:$D,Help2!O:O)</f>
        <v>8425.27337713618</v>
      </c>
      <c r="T560" s="979">
        <f>_xlfn.XLOOKUP($D560,Help2!$D:$D,Help2!P:P)</f>
        <v>550</v>
      </c>
      <c r="U560" s="979">
        <f>_xlfn.XLOOKUP($D560,Help2!$D:$D,Help2!Q:Q)</f>
        <v>150</v>
      </c>
      <c r="V560" s="979">
        <f>_xlfn.XLOOKUP($D560,Help2!$D:$D,Help2!R:R)</f>
        <v>60</v>
      </c>
      <c r="W560" s="979">
        <f>_xlfn.XLOOKUP($D560,Help2!$D:$D,Help2!S:S)</f>
        <v>22000</v>
      </c>
      <c r="Y560" s="979">
        <f>_xlfn.XLOOKUP($D560,Help2!$D:$D,Help2!V:V)</f>
        <v>7800</v>
      </c>
      <c r="Z560" s="979">
        <f>_xlfn.XLOOKUP($D560,Help2!$D:$D,Help2!W:W)</f>
        <v>3889</v>
      </c>
      <c r="AA560" s="979">
        <f>_xlfn.XLOOKUP($D560,Help2!$D:$D,Help2!X:X)</f>
        <v>0</v>
      </c>
      <c r="AB560" s="979">
        <f>_xlfn.XLOOKUP($D560,Help2!$D:$D,Help2!Y:Y)</f>
        <v>6314</v>
      </c>
      <c r="AC560" s="979">
        <f>_xlfn.XLOOKUP($D560,Help2!$D:$D,Help2!Z:Z)</f>
        <v>823</v>
      </c>
      <c r="AD560" s="979">
        <f>_xlfn.XLOOKUP($D560,Help2!$D:$D,Help2!AA:AA)</f>
        <v>999.05404680000004</v>
      </c>
      <c r="AE560" s="979">
        <f>_xlfn.XLOOKUP($D560,Help2!$D:$D,Help2!AB:AB)</f>
        <v>340</v>
      </c>
      <c r="AF560" s="979">
        <f>_xlfn.XLOOKUP($D560,Help2!$D:$D,Help2!AC:AC)</f>
        <v>330</v>
      </c>
      <c r="AG560" s="979">
        <f>_xlfn.XLOOKUP($D560,Help2!$D:$D,Help2!AD:AD)</f>
        <v>155</v>
      </c>
      <c r="AH560" s="979">
        <f>_xlfn.XLOOKUP($D560,Help2!$D:$D,Help2!AE:AE)</f>
        <v>864.90000000000009</v>
      </c>
      <c r="AI560" s="979">
        <f>_xlfn.XLOOKUP($D560,Help2!$D:$D,Help2!AF:AF)</f>
        <v>3574.9199999999996</v>
      </c>
      <c r="AJ560" s="979">
        <f>_xlfn.XLOOKUP($D560,Help2!$D:$D,Help2!AG:AG)</f>
        <v>387.19464139534335</v>
      </c>
      <c r="AK560" s="979">
        <f>_xlfn.XLOOKUP($D560,Help2!$D:$D,Help2!AH:AH)</f>
        <v>6954.7557706724665</v>
      </c>
      <c r="AL560" s="979">
        <f>_xlfn.XLOOKUP($D560,Help2!$D:$D,Help2!AI:AI)</f>
        <v>672</v>
      </c>
      <c r="AM560" s="979">
        <f>_xlfn.XLOOKUP($D560,Help2!$D:$D,Help2!AJ:AJ)</f>
        <v>0</v>
      </c>
      <c r="AN560" s="979">
        <f>_xlfn.XLOOKUP($D560,Help2!$D:$D,Help2!AK:AK)</f>
        <v>0</v>
      </c>
    </row>
    <row r="561" spans="1:40" x14ac:dyDescent="0.2">
      <c r="A561" s="1">
        <v>45485</v>
      </c>
      <c r="B561">
        <f t="shared" si="63"/>
        <v>7</v>
      </c>
      <c r="C561">
        <f t="shared" si="64"/>
        <v>2024</v>
      </c>
      <c r="D561" s="872" t="str">
        <f t="shared" si="61"/>
        <v>07´2024</v>
      </c>
      <c r="F561" s="2">
        <f t="shared" si="65"/>
        <v>24</v>
      </c>
      <c r="G561" s="3">
        <f t="shared" si="66"/>
        <v>3.460207612456747E-2</v>
      </c>
      <c r="H561" s="5">
        <f t="shared" si="67"/>
        <v>1</v>
      </c>
      <c r="I561" s="979">
        <f>_xlfn.XLOOKUP($D561,Help2!$D:$D,Help2!H:H)</f>
        <v>18826</v>
      </c>
      <c r="J561" s="979">
        <f>_xlfn.XLOOKUP($D561,Help2!$D:$D,Help2!I:I)</f>
        <v>11689</v>
      </c>
      <c r="K561" s="979">
        <f>_xlfn.XLOOKUP($D561,Help2!$D:$D,Help2!J:J)</f>
        <v>3175</v>
      </c>
      <c r="L561" s="979">
        <f>_xlfn.XLOOKUP($D561,Help2!$D:$D,Help2!K:K)</f>
        <v>3139</v>
      </c>
      <c r="M561" s="979">
        <f>_xlfn.XLOOKUP($D561,Help2!$D:$D,Help2!L:L)</f>
        <v>8586.5421726771201</v>
      </c>
      <c r="N561" s="979">
        <f>_xlfn.XLOOKUP($D561,Help2!$D:$D,Help2!M:M)</f>
        <v>9686.9194208201061</v>
      </c>
      <c r="P561" s="979">
        <f>_xlfn.XLOOKUP($D561,Help2!$D:$D,Help2!F:F)</f>
        <v>693.6</v>
      </c>
      <c r="Q561" s="979">
        <f t="shared" si="62"/>
        <v>744</v>
      </c>
      <c r="R561" s="979">
        <f>_xlfn.XLOOKUP($D561,Help2!$D:$D,Help2!N:N)</f>
        <v>8586.5421726771201</v>
      </c>
      <c r="S561" s="979">
        <f>_xlfn.XLOOKUP($D561,Help2!$D:$D,Help2!O:O)</f>
        <v>8425.27337713618</v>
      </c>
      <c r="T561" s="979">
        <f>_xlfn.XLOOKUP($D561,Help2!$D:$D,Help2!P:P)</f>
        <v>550</v>
      </c>
      <c r="U561" s="979">
        <f>_xlfn.XLOOKUP($D561,Help2!$D:$D,Help2!Q:Q)</f>
        <v>150</v>
      </c>
      <c r="V561" s="979">
        <f>_xlfn.XLOOKUP($D561,Help2!$D:$D,Help2!R:R)</f>
        <v>60</v>
      </c>
      <c r="W561" s="979">
        <f>_xlfn.XLOOKUP($D561,Help2!$D:$D,Help2!S:S)</f>
        <v>22000</v>
      </c>
      <c r="Y561" s="979">
        <f>_xlfn.XLOOKUP($D561,Help2!$D:$D,Help2!V:V)</f>
        <v>7800</v>
      </c>
      <c r="Z561" s="979">
        <f>_xlfn.XLOOKUP($D561,Help2!$D:$D,Help2!W:W)</f>
        <v>3889</v>
      </c>
      <c r="AA561" s="979">
        <f>_xlfn.XLOOKUP($D561,Help2!$D:$D,Help2!X:X)</f>
        <v>0</v>
      </c>
      <c r="AB561" s="979">
        <f>_xlfn.XLOOKUP($D561,Help2!$D:$D,Help2!Y:Y)</f>
        <v>6314</v>
      </c>
      <c r="AC561" s="979">
        <f>_xlfn.XLOOKUP($D561,Help2!$D:$D,Help2!Z:Z)</f>
        <v>823</v>
      </c>
      <c r="AD561" s="979">
        <f>_xlfn.XLOOKUP($D561,Help2!$D:$D,Help2!AA:AA)</f>
        <v>999.05404680000004</v>
      </c>
      <c r="AE561" s="979">
        <f>_xlfn.XLOOKUP($D561,Help2!$D:$D,Help2!AB:AB)</f>
        <v>340</v>
      </c>
      <c r="AF561" s="979">
        <f>_xlfn.XLOOKUP($D561,Help2!$D:$D,Help2!AC:AC)</f>
        <v>330</v>
      </c>
      <c r="AG561" s="979">
        <f>_xlfn.XLOOKUP($D561,Help2!$D:$D,Help2!AD:AD)</f>
        <v>155</v>
      </c>
      <c r="AH561" s="979">
        <f>_xlfn.XLOOKUP($D561,Help2!$D:$D,Help2!AE:AE)</f>
        <v>864.90000000000009</v>
      </c>
      <c r="AI561" s="979">
        <f>_xlfn.XLOOKUP($D561,Help2!$D:$D,Help2!AF:AF)</f>
        <v>3574.9199999999996</v>
      </c>
      <c r="AJ561" s="979">
        <f>_xlfn.XLOOKUP($D561,Help2!$D:$D,Help2!AG:AG)</f>
        <v>387.19464139534335</v>
      </c>
      <c r="AK561" s="979">
        <f>_xlfn.XLOOKUP($D561,Help2!$D:$D,Help2!AH:AH)</f>
        <v>6954.7557706724665</v>
      </c>
      <c r="AL561" s="979">
        <f>_xlfn.XLOOKUP($D561,Help2!$D:$D,Help2!AI:AI)</f>
        <v>672</v>
      </c>
      <c r="AM561" s="979">
        <f>_xlfn.XLOOKUP($D561,Help2!$D:$D,Help2!AJ:AJ)</f>
        <v>0</v>
      </c>
      <c r="AN561" s="979">
        <f>_xlfn.XLOOKUP($D561,Help2!$D:$D,Help2!AK:AK)</f>
        <v>0</v>
      </c>
    </row>
    <row r="562" spans="1:40" x14ac:dyDescent="0.2">
      <c r="A562" s="1">
        <v>45486</v>
      </c>
      <c r="B562">
        <f t="shared" si="63"/>
        <v>7</v>
      </c>
      <c r="C562">
        <f t="shared" si="64"/>
        <v>2024</v>
      </c>
      <c r="D562" s="872" t="str">
        <f t="shared" si="61"/>
        <v>07´2024</v>
      </c>
      <c r="F562" s="2">
        <f t="shared" si="65"/>
        <v>24</v>
      </c>
      <c r="G562" s="3">
        <f t="shared" si="66"/>
        <v>3.460207612456747E-2</v>
      </c>
      <c r="H562" s="5">
        <f t="shared" si="67"/>
        <v>1</v>
      </c>
      <c r="I562" s="979">
        <f>_xlfn.XLOOKUP($D562,Help2!$D:$D,Help2!H:H)</f>
        <v>18826</v>
      </c>
      <c r="J562" s="979">
        <f>_xlfn.XLOOKUP($D562,Help2!$D:$D,Help2!I:I)</f>
        <v>11689</v>
      </c>
      <c r="K562" s="979">
        <f>_xlfn.XLOOKUP($D562,Help2!$D:$D,Help2!J:J)</f>
        <v>3175</v>
      </c>
      <c r="L562" s="979">
        <f>_xlfn.XLOOKUP($D562,Help2!$D:$D,Help2!K:K)</f>
        <v>3139</v>
      </c>
      <c r="M562" s="979">
        <f>_xlfn.XLOOKUP($D562,Help2!$D:$D,Help2!L:L)</f>
        <v>8586.5421726771201</v>
      </c>
      <c r="N562" s="979">
        <f>_xlfn.XLOOKUP($D562,Help2!$D:$D,Help2!M:M)</f>
        <v>9686.9194208201061</v>
      </c>
      <c r="P562" s="979">
        <f>_xlfn.XLOOKUP($D562,Help2!$D:$D,Help2!F:F)</f>
        <v>693.6</v>
      </c>
      <c r="Q562" s="979">
        <f t="shared" si="62"/>
        <v>744</v>
      </c>
      <c r="R562" s="979">
        <f>_xlfn.XLOOKUP($D562,Help2!$D:$D,Help2!N:N)</f>
        <v>8586.5421726771201</v>
      </c>
      <c r="S562" s="979">
        <f>_xlfn.XLOOKUP($D562,Help2!$D:$D,Help2!O:O)</f>
        <v>8425.27337713618</v>
      </c>
      <c r="T562" s="979">
        <f>_xlfn.XLOOKUP($D562,Help2!$D:$D,Help2!P:P)</f>
        <v>550</v>
      </c>
      <c r="U562" s="979">
        <f>_xlfn.XLOOKUP($D562,Help2!$D:$D,Help2!Q:Q)</f>
        <v>150</v>
      </c>
      <c r="V562" s="979">
        <f>_xlfn.XLOOKUP($D562,Help2!$D:$D,Help2!R:R)</f>
        <v>60</v>
      </c>
      <c r="W562" s="979">
        <f>_xlfn.XLOOKUP($D562,Help2!$D:$D,Help2!S:S)</f>
        <v>22000</v>
      </c>
      <c r="Y562" s="979">
        <f>_xlfn.XLOOKUP($D562,Help2!$D:$D,Help2!V:V)</f>
        <v>7800</v>
      </c>
      <c r="Z562" s="979">
        <f>_xlfn.XLOOKUP($D562,Help2!$D:$D,Help2!W:W)</f>
        <v>3889</v>
      </c>
      <c r="AA562" s="979">
        <f>_xlfn.XLOOKUP($D562,Help2!$D:$D,Help2!X:X)</f>
        <v>0</v>
      </c>
      <c r="AB562" s="979">
        <f>_xlfn.XLOOKUP($D562,Help2!$D:$D,Help2!Y:Y)</f>
        <v>6314</v>
      </c>
      <c r="AC562" s="979">
        <f>_xlfn.XLOOKUP($D562,Help2!$D:$D,Help2!Z:Z)</f>
        <v>823</v>
      </c>
      <c r="AD562" s="979">
        <f>_xlfn.XLOOKUP($D562,Help2!$D:$D,Help2!AA:AA)</f>
        <v>999.05404680000004</v>
      </c>
      <c r="AE562" s="979">
        <f>_xlfn.XLOOKUP($D562,Help2!$D:$D,Help2!AB:AB)</f>
        <v>340</v>
      </c>
      <c r="AF562" s="979">
        <f>_xlfn.XLOOKUP($D562,Help2!$D:$D,Help2!AC:AC)</f>
        <v>330</v>
      </c>
      <c r="AG562" s="979">
        <f>_xlfn.XLOOKUP($D562,Help2!$D:$D,Help2!AD:AD)</f>
        <v>155</v>
      </c>
      <c r="AH562" s="979">
        <f>_xlfn.XLOOKUP($D562,Help2!$D:$D,Help2!AE:AE)</f>
        <v>864.90000000000009</v>
      </c>
      <c r="AI562" s="979">
        <f>_xlfn.XLOOKUP($D562,Help2!$D:$D,Help2!AF:AF)</f>
        <v>3574.9199999999996</v>
      </c>
      <c r="AJ562" s="979">
        <f>_xlfn.XLOOKUP($D562,Help2!$D:$D,Help2!AG:AG)</f>
        <v>387.19464139534335</v>
      </c>
      <c r="AK562" s="979">
        <f>_xlfn.XLOOKUP($D562,Help2!$D:$D,Help2!AH:AH)</f>
        <v>6954.7557706724665</v>
      </c>
      <c r="AL562" s="979">
        <f>_xlfn.XLOOKUP($D562,Help2!$D:$D,Help2!AI:AI)</f>
        <v>672</v>
      </c>
      <c r="AM562" s="979">
        <f>_xlfn.XLOOKUP($D562,Help2!$D:$D,Help2!AJ:AJ)</f>
        <v>0</v>
      </c>
      <c r="AN562" s="979">
        <f>_xlfn.XLOOKUP($D562,Help2!$D:$D,Help2!AK:AK)</f>
        <v>0</v>
      </c>
    </row>
    <row r="563" spans="1:40" x14ac:dyDescent="0.2">
      <c r="A563" s="1">
        <v>45487</v>
      </c>
      <c r="B563">
        <f t="shared" si="63"/>
        <v>7</v>
      </c>
      <c r="C563">
        <f t="shared" si="64"/>
        <v>2024</v>
      </c>
      <c r="D563" s="872" t="str">
        <f t="shared" si="61"/>
        <v>07´2024</v>
      </c>
      <c r="F563" s="2">
        <f t="shared" si="65"/>
        <v>24</v>
      </c>
      <c r="G563" s="3">
        <f t="shared" si="66"/>
        <v>3.460207612456747E-2</v>
      </c>
      <c r="H563" s="5">
        <f t="shared" si="67"/>
        <v>1</v>
      </c>
      <c r="I563" s="979">
        <f>_xlfn.XLOOKUP($D563,Help2!$D:$D,Help2!H:H)</f>
        <v>18826</v>
      </c>
      <c r="J563" s="979">
        <f>_xlfn.XLOOKUP($D563,Help2!$D:$D,Help2!I:I)</f>
        <v>11689</v>
      </c>
      <c r="K563" s="979">
        <f>_xlfn.XLOOKUP($D563,Help2!$D:$D,Help2!J:J)</f>
        <v>3175</v>
      </c>
      <c r="L563" s="979">
        <f>_xlfn.XLOOKUP($D563,Help2!$D:$D,Help2!K:K)</f>
        <v>3139</v>
      </c>
      <c r="M563" s="979">
        <f>_xlfn.XLOOKUP($D563,Help2!$D:$D,Help2!L:L)</f>
        <v>8586.5421726771201</v>
      </c>
      <c r="N563" s="979">
        <f>_xlfn.XLOOKUP($D563,Help2!$D:$D,Help2!M:M)</f>
        <v>9686.9194208201061</v>
      </c>
      <c r="P563" s="979">
        <f>_xlfn.XLOOKUP($D563,Help2!$D:$D,Help2!F:F)</f>
        <v>693.6</v>
      </c>
      <c r="Q563" s="979">
        <f t="shared" si="62"/>
        <v>744</v>
      </c>
      <c r="R563" s="979">
        <f>_xlfn.XLOOKUP($D563,Help2!$D:$D,Help2!N:N)</f>
        <v>8586.5421726771201</v>
      </c>
      <c r="S563" s="979">
        <f>_xlfn.XLOOKUP($D563,Help2!$D:$D,Help2!O:O)</f>
        <v>8425.27337713618</v>
      </c>
      <c r="T563" s="979">
        <f>_xlfn.XLOOKUP($D563,Help2!$D:$D,Help2!P:P)</f>
        <v>550</v>
      </c>
      <c r="U563" s="979">
        <f>_xlfn.XLOOKUP($D563,Help2!$D:$D,Help2!Q:Q)</f>
        <v>150</v>
      </c>
      <c r="V563" s="979">
        <f>_xlfn.XLOOKUP($D563,Help2!$D:$D,Help2!R:R)</f>
        <v>60</v>
      </c>
      <c r="W563" s="979">
        <f>_xlfn.XLOOKUP($D563,Help2!$D:$D,Help2!S:S)</f>
        <v>22000</v>
      </c>
      <c r="Y563" s="979">
        <f>_xlfn.XLOOKUP($D563,Help2!$D:$D,Help2!V:V)</f>
        <v>7800</v>
      </c>
      <c r="Z563" s="979">
        <f>_xlfn.XLOOKUP($D563,Help2!$D:$D,Help2!W:W)</f>
        <v>3889</v>
      </c>
      <c r="AA563" s="979">
        <f>_xlfn.XLOOKUP($D563,Help2!$D:$D,Help2!X:X)</f>
        <v>0</v>
      </c>
      <c r="AB563" s="979">
        <f>_xlfn.XLOOKUP($D563,Help2!$D:$D,Help2!Y:Y)</f>
        <v>6314</v>
      </c>
      <c r="AC563" s="979">
        <f>_xlfn.XLOOKUP($D563,Help2!$D:$D,Help2!Z:Z)</f>
        <v>823</v>
      </c>
      <c r="AD563" s="979">
        <f>_xlfn.XLOOKUP($D563,Help2!$D:$D,Help2!AA:AA)</f>
        <v>999.05404680000004</v>
      </c>
      <c r="AE563" s="979">
        <f>_xlfn.XLOOKUP($D563,Help2!$D:$D,Help2!AB:AB)</f>
        <v>340</v>
      </c>
      <c r="AF563" s="979">
        <f>_xlfn.XLOOKUP($D563,Help2!$D:$D,Help2!AC:AC)</f>
        <v>330</v>
      </c>
      <c r="AG563" s="979">
        <f>_xlfn.XLOOKUP($D563,Help2!$D:$D,Help2!AD:AD)</f>
        <v>155</v>
      </c>
      <c r="AH563" s="979">
        <f>_xlfn.XLOOKUP($D563,Help2!$D:$D,Help2!AE:AE)</f>
        <v>864.90000000000009</v>
      </c>
      <c r="AI563" s="979">
        <f>_xlfn.XLOOKUP($D563,Help2!$D:$D,Help2!AF:AF)</f>
        <v>3574.9199999999996</v>
      </c>
      <c r="AJ563" s="979">
        <f>_xlfn.XLOOKUP($D563,Help2!$D:$D,Help2!AG:AG)</f>
        <v>387.19464139534335</v>
      </c>
      <c r="AK563" s="979">
        <f>_xlfn.XLOOKUP($D563,Help2!$D:$D,Help2!AH:AH)</f>
        <v>6954.7557706724665</v>
      </c>
      <c r="AL563" s="979">
        <f>_xlfn.XLOOKUP($D563,Help2!$D:$D,Help2!AI:AI)</f>
        <v>672</v>
      </c>
      <c r="AM563" s="979">
        <f>_xlfn.XLOOKUP($D563,Help2!$D:$D,Help2!AJ:AJ)</f>
        <v>0</v>
      </c>
      <c r="AN563" s="979">
        <f>_xlfn.XLOOKUP($D563,Help2!$D:$D,Help2!AK:AK)</f>
        <v>0</v>
      </c>
    </row>
    <row r="564" spans="1:40" x14ac:dyDescent="0.2">
      <c r="A564" s="1">
        <v>45488</v>
      </c>
      <c r="B564">
        <f t="shared" si="63"/>
        <v>7</v>
      </c>
      <c r="C564">
        <f t="shared" si="64"/>
        <v>2024</v>
      </c>
      <c r="D564" s="872" t="str">
        <f t="shared" si="61"/>
        <v>07´2024</v>
      </c>
      <c r="F564" s="2">
        <f t="shared" si="65"/>
        <v>24</v>
      </c>
      <c r="G564" s="3">
        <f t="shared" si="66"/>
        <v>3.460207612456747E-2</v>
      </c>
      <c r="H564" s="5">
        <f t="shared" si="67"/>
        <v>1</v>
      </c>
      <c r="I564" s="979">
        <f>_xlfn.XLOOKUP($D564,Help2!$D:$D,Help2!H:H)</f>
        <v>18826</v>
      </c>
      <c r="J564" s="979">
        <f>_xlfn.XLOOKUP($D564,Help2!$D:$D,Help2!I:I)</f>
        <v>11689</v>
      </c>
      <c r="K564" s="979">
        <f>_xlfn.XLOOKUP($D564,Help2!$D:$D,Help2!J:J)</f>
        <v>3175</v>
      </c>
      <c r="L564" s="979">
        <f>_xlfn.XLOOKUP($D564,Help2!$D:$D,Help2!K:K)</f>
        <v>3139</v>
      </c>
      <c r="M564" s="979">
        <f>_xlfn.XLOOKUP($D564,Help2!$D:$D,Help2!L:L)</f>
        <v>8586.5421726771201</v>
      </c>
      <c r="N564" s="979">
        <f>_xlfn.XLOOKUP($D564,Help2!$D:$D,Help2!M:M)</f>
        <v>9686.9194208201061</v>
      </c>
      <c r="P564" s="979">
        <f>_xlfn.XLOOKUP($D564,Help2!$D:$D,Help2!F:F)</f>
        <v>693.6</v>
      </c>
      <c r="Q564" s="979">
        <f t="shared" si="62"/>
        <v>744</v>
      </c>
      <c r="R564" s="979">
        <f>_xlfn.XLOOKUP($D564,Help2!$D:$D,Help2!N:N)</f>
        <v>8586.5421726771201</v>
      </c>
      <c r="S564" s="979">
        <f>_xlfn.XLOOKUP($D564,Help2!$D:$D,Help2!O:O)</f>
        <v>8425.27337713618</v>
      </c>
      <c r="T564" s="979">
        <f>_xlfn.XLOOKUP($D564,Help2!$D:$D,Help2!P:P)</f>
        <v>550</v>
      </c>
      <c r="U564" s="979">
        <f>_xlfn.XLOOKUP($D564,Help2!$D:$D,Help2!Q:Q)</f>
        <v>150</v>
      </c>
      <c r="V564" s="979">
        <f>_xlfn.XLOOKUP($D564,Help2!$D:$D,Help2!R:R)</f>
        <v>60</v>
      </c>
      <c r="W564" s="979">
        <f>_xlfn.XLOOKUP($D564,Help2!$D:$D,Help2!S:S)</f>
        <v>22000</v>
      </c>
      <c r="Y564" s="979">
        <f>_xlfn.XLOOKUP($D564,Help2!$D:$D,Help2!V:V)</f>
        <v>7800</v>
      </c>
      <c r="Z564" s="979">
        <f>_xlfn.XLOOKUP($D564,Help2!$D:$D,Help2!W:W)</f>
        <v>3889</v>
      </c>
      <c r="AA564" s="979">
        <f>_xlfn.XLOOKUP($D564,Help2!$D:$D,Help2!X:X)</f>
        <v>0</v>
      </c>
      <c r="AB564" s="979">
        <f>_xlfn.XLOOKUP($D564,Help2!$D:$D,Help2!Y:Y)</f>
        <v>6314</v>
      </c>
      <c r="AC564" s="979">
        <f>_xlfn.XLOOKUP($D564,Help2!$D:$D,Help2!Z:Z)</f>
        <v>823</v>
      </c>
      <c r="AD564" s="979">
        <f>_xlfn.XLOOKUP($D564,Help2!$D:$D,Help2!AA:AA)</f>
        <v>999.05404680000004</v>
      </c>
      <c r="AE564" s="979">
        <f>_xlfn.XLOOKUP($D564,Help2!$D:$D,Help2!AB:AB)</f>
        <v>340</v>
      </c>
      <c r="AF564" s="979">
        <f>_xlfn.XLOOKUP($D564,Help2!$D:$D,Help2!AC:AC)</f>
        <v>330</v>
      </c>
      <c r="AG564" s="979">
        <f>_xlfn.XLOOKUP($D564,Help2!$D:$D,Help2!AD:AD)</f>
        <v>155</v>
      </c>
      <c r="AH564" s="979">
        <f>_xlfn.XLOOKUP($D564,Help2!$D:$D,Help2!AE:AE)</f>
        <v>864.90000000000009</v>
      </c>
      <c r="AI564" s="979">
        <f>_xlfn.XLOOKUP($D564,Help2!$D:$D,Help2!AF:AF)</f>
        <v>3574.9199999999996</v>
      </c>
      <c r="AJ564" s="979">
        <f>_xlfn.XLOOKUP($D564,Help2!$D:$D,Help2!AG:AG)</f>
        <v>387.19464139534335</v>
      </c>
      <c r="AK564" s="979">
        <f>_xlfn.XLOOKUP($D564,Help2!$D:$D,Help2!AH:AH)</f>
        <v>6954.7557706724665</v>
      </c>
      <c r="AL564" s="979">
        <f>_xlfn.XLOOKUP($D564,Help2!$D:$D,Help2!AI:AI)</f>
        <v>672</v>
      </c>
      <c r="AM564" s="979">
        <f>_xlfn.XLOOKUP($D564,Help2!$D:$D,Help2!AJ:AJ)</f>
        <v>0</v>
      </c>
      <c r="AN564" s="979">
        <f>_xlfn.XLOOKUP($D564,Help2!$D:$D,Help2!AK:AK)</f>
        <v>0</v>
      </c>
    </row>
    <row r="565" spans="1:40" x14ac:dyDescent="0.2">
      <c r="A565" s="1">
        <v>45489</v>
      </c>
      <c r="B565">
        <f t="shared" si="63"/>
        <v>7</v>
      </c>
      <c r="C565">
        <f t="shared" si="64"/>
        <v>2024</v>
      </c>
      <c r="D565" s="872" t="str">
        <f t="shared" si="61"/>
        <v>07´2024</v>
      </c>
      <c r="F565" s="2">
        <f t="shared" si="65"/>
        <v>24</v>
      </c>
      <c r="G565" s="3">
        <f t="shared" si="66"/>
        <v>3.460207612456747E-2</v>
      </c>
      <c r="H565" s="5">
        <f t="shared" si="67"/>
        <v>1</v>
      </c>
      <c r="I565" s="979">
        <f>_xlfn.XLOOKUP($D565,Help2!$D:$D,Help2!H:H)</f>
        <v>18826</v>
      </c>
      <c r="J565" s="979">
        <f>_xlfn.XLOOKUP($D565,Help2!$D:$D,Help2!I:I)</f>
        <v>11689</v>
      </c>
      <c r="K565" s="979">
        <f>_xlfn.XLOOKUP($D565,Help2!$D:$D,Help2!J:J)</f>
        <v>3175</v>
      </c>
      <c r="L565" s="979">
        <f>_xlfn.XLOOKUP($D565,Help2!$D:$D,Help2!K:K)</f>
        <v>3139</v>
      </c>
      <c r="M565" s="979">
        <f>_xlfn.XLOOKUP($D565,Help2!$D:$D,Help2!L:L)</f>
        <v>8586.5421726771201</v>
      </c>
      <c r="N565" s="979">
        <f>_xlfn.XLOOKUP($D565,Help2!$D:$D,Help2!M:M)</f>
        <v>9686.9194208201061</v>
      </c>
      <c r="P565" s="979">
        <f>_xlfn.XLOOKUP($D565,Help2!$D:$D,Help2!F:F)</f>
        <v>693.6</v>
      </c>
      <c r="Q565" s="979">
        <f t="shared" si="62"/>
        <v>744</v>
      </c>
      <c r="R565" s="979">
        <f>_xlfn.XLOOKUP($D565,Help2!$D:$D,Help2!N:N)</f>
        <v>8586.5421726771201</v>
      </c>
      <c r="S565" s="979">
        <f>_xlfn.XLOOKUP($D565,Help2!$D:$D,Help2!O:O)</f>
        <v>8425.27337713618</v>
      </c>
      <c r="T565" s="979">
        <f>_xlfn.XLOOKUP($D565,Help2!$D:$D,Help2!P:P)</f>
        <v>550</v>
      </c>
      <c r="U565" s="979">
        <f>_xlfn.XLOOKUP($D565,Help2!$D:$D,Help2!Q:Q)</f>
        <v>150</v>
      </c>
      <c r="V565" s="979">
        <f>_xlfn.XLOOKUP($D565,Help2!$D:$D,Help2!R:R)</f>
        <v>60</v>
      </c>
      <c r="W565" s="979">
        <f>_xlfn.XLOOKUP($D565,Help2!$D:$D,Help2!S:S)</f>
        <v>22000</v>
      </c>
      <c r="Y565" s="979">
        <f>_xlfn.XLOOKUP($D565,Help2!$D:$D,Help2!V:V)</f>
        <v>7800</v>
      </c>
      <c r="Z565" s="979">
        <f>_xlfn.XLOOKUP($D565,Help2!$D:$D,Help2!W:W)</f>
        <v>3889</v>
      </c>
      <c r="AA565" s="979">
        <f>_xlfn.XLOOKUP($D565,Help2!$D:$D,Help2!X:X)</f>
        <v>0</v>
      </c>
      <c r="AB565" s="979">
        <f>_xlfn.XLOOKUP($D565,Help2!$D:$D,Help2!Y:Y)</f>
        <v>6314</v>
      </c>
      <c r="AC565" s="979">
        <f>_xlfn.XLOOKUP($D565,Help2!$D:$D,Help2!Z:Z)</f>
        <v>823</v>
      </c>
      <c r="AD565" s="979">
        <f>_xlfn.XLOOKUP($D565,Help2!$D:$D,Help2!AA:AA)</f>
        <v>999.05404680000004</v>
      </c>
      <c r="AE565" s="979">
        <f>_xlfn.XLOOKUP($D565,Help2!$D:$D,Help2!AB:AB)</f>
        <v>340</v>
      </c>
      <c r="AF565" s="979">
        <f>_xlfn.XLOOKUP($D565,Help2!$D:$D,Help2!AC:AC)</f>
        <v>330</v>
      </c>
      <c r="AG565" s="979">
        <f>_xlfn.XLOOKUP($D565,Help2!$D:$D,Help2!AD:AD)</f>
        <v>155</v>
      </c>
      <c r="AH565" s="979">
        <f>_xlfn.XLOOKUP($D565,Help2!$D:$D,Help2!AE:AE)</f>
        <v>864.90000000000009</v>
      </c>
      <c r="AI565" s="979">
        <f>_xlfn.XLOOKUP($D565,Help2!$D:$D,Help2!AF:AF)</f>
        <v>3574.9199999999996</v>
      </c>
      <c r="AJ565" s="979">
        <f>_xlfn.XLOOKUP($D565,Help2!$D:$D,Help2!AG:AG)</f>
        <v>387.19464139534335</v>
      </c>
      <c r="AK565" s="979">
        <f>_xlfn.XLOOKUP($D565,Help2!$D:$D,Help2!AH:AH)</f>
        <v>6954.7557706724665</v>
      </c>
      <c r="AL565" s="979">
        <f>_xlfn.XLOOKUP($D565,Help2!$D:$D,Help2!AI:AI)</f>
        <v>672</v>
      </c>
      <c r="AM565" s="979">
        <f>_xlfn.XLOOKUP($D565,Help2!$D:$D,Help2!AJ:AJ)</f>
        <v>0</v>
      </c>
      <c r="AN565" s="979">
        <f>_xlfn.XLOOKUP($D565,Help2!$D:$D,Help2!AK:AK)</f>
        <v>0</v>
      </c>
    </row>
    <row r="566" spans="1:40" x14ac:dyDescent="0.2">
      <c r="A566" s="1">
        <v>45490</v>
      </c>
      <c r="B566">
        <f t="shared" si="63"/>
        <v>7</v>
      </c>
      <c r="C566">
        <f t="shared" si="64"/>
        <v>2024</v>
      </c>
      <c r="D566" s="872" t="str">
        <f t="shared" si="61"/>
        <v>07´2024</v>
      </c>
      <c r="F566" s="2">
        <f t="shared" si="65"/>
        <v>24</v>
      </c>
      <c r="G566" s="3">
        <f t="shared" si="66"/>
        <v>3.460207612456747E-2</v>
      </c>
      <c r="H566" s="5">
        <f t="shared" si="67"/>
        <v>1</v>
      </c>
      <c r="I566" s="979">
        <f>_xlfn.XLOOKUP($D566,Help2!$D:$D,Help2!H:H)</f>
        <v>18826</v>
      </c>
      <c r="J566" s="979">
        <f>_xlfn.XLOOKUP($D566,Help2!$D:$D,Help2!I:I)</f>
        <v>11689</v>
      </c>
      <c r="K566" s="979">
        <f>_xlfn.XLOOKUP($D566,Help2!$D:$D,Help2!J:J)</f>
        <v>3175</v>
      </c>
      <c r="L566" s="979">
        <f>_xlfn.XLOOKUP($D566,Help2!$D:$D,Help2!K:K)</f>
        <v>3139</v>
      </c>
      <c r="M566" s="979">
        <f>_xlfn.XLOOKUP($D566,Help2!$D:$D,Help2!L:L)</f>
        <v>8586.5421726771201</v>
      </c>
      <c r="N566" s="979">
        <f>_xlfn.XLOOKUP($D566,Help2!$D:$D,Help2!M:M)</f>
        <v>9686.9194208201061</v>
      </c>
      <c r="P566" s="979">
        <f>_xlfn.XLOOKUP($D566,Help2!$D:$D,Help2!F:F)</f>
        <v>693.6</v>
      </c>
      <c r="Q566" s="979">
        <f t="shared" si="62"/>
        <v>744</v>
      </c>
      <c r="R566" s="979">
        <f>_xlfn.XLOOKUP($D566,Help2!$D:$D,Help2!N:N)</f>
        <v>8586.5421726771201</v>
      </c>
      <c r="S566" s="979">
        <f>_xlfn.XLOOKUP($D566,Help2!$D:$D,Help2!O:O)</f>
        <v>8425.27337713618</v>
      </c>
      <c r="T566" s="979">
        <f>_xlfn.XLOOKUP($D566,Help2!$D:$D,Help2!P:P)</f>
        <v>550</v>
      </c>
      <c r="U566" s="979">
        <f>_xlfn.XLOOKUP($D566,Help2!$D:$D,Help2!Q:Q)</f>
        <v>150</v>
      </c>
      <c r="V566" s="979">
        <f>_xlfn.XLOOKUP($D566,Help2!$D:$D,Help2!R:R)</f>
        <v>60</v>
      </c>
      <c r="W566" s="979">
        <f>_xlfn.XLOOKUP($D566,Help2!$D:$D,Help2!S:S)</f>
        <v>22000</v>
      </c>
      <c r="Y566" s="979">
        <f>_xlfn.XLOOKUP($D566,Help2!$D:$D,Help2!V:V)</f>
        <v>7800</v>
      </c>
      <c r="Z566" s="979">
        <f>_xlfn.XLOOKUP($D566,Help2!$D:$D,Help2!W:W)</f>
        <v>3889</v>
      </c>
      <c r="AA566" s="979">
        <f>_xlfn.XLOOKUP($D566,Help2!$D:$D,Help2!X:X)</f>
        <v>0</v>
      </c>
      <c r="AB566" s="979">
        <f>_xlfn.XLOOKUP($D566,Help2!$D:$D,Help2!Y:Y)</f>
        <v>6314</v>
      </c>
      <c r="AC566" s="979">
        <f>_xlfn.XLOOKUP($D566,Help2!$D:$D,Help2!Z:Z)</f>
        <v>823</v>
      </c>
      <c r="AD566" s="979">
        <f>_xlfn.XLOOKUP($D566,Help2!$D:$D,Help2!AA:AA)</f>
        <v>999.05404680000004</v>
      </c>
      <c r="AE566" s="979">
        <f>_xlfn.XLOOKUP($D566,Help2!$D:$D,Help2!AB:AB)</f>
        <v>340</v>
      </c>
      <c r="AF566" s="979">
        <f>_xlfn.XLOOKUP($D566,Help2!$D:$D,Help2!AC:AC)</f>
        <v>330</v>
      </c>
      <c r="AG566" s="979">
        <f>_xlfn.XLOOKUP($D566,Help2!$D:$D,Help2!AD:AD)</f>
        <v>155</v>
      </c>
      <c r="AH566" s="979">
        <f>_xlfn.XLOOKUP($D566,Help2!$D:$D,Help2!AE:AE)</f>
        <v>864.90000000000009</v>
      </c>
      <c r="AI566" s="979">
        <f>_xlfn.XLOOKUP($D566,Help2!$D:$D,Help2!AF:AF)</f>
        <v>3574.9199999999996</v>
      </c>
      <c r="AJ566" s="979">
        <f>_xlfn.XLOOKUP($D566,Help2!$D:$D,Help2!AG:AG)</f>
        <v>387.19464139534335</v>
      </c>
      <c r="AK566" s="979">
        <f>_xlfn.XLOOKUP($D566,Help2!$D:$D,Help2!AH:AH)</f>
        <v>6954.7557706724665</v>
      </c>
      <c r="AL566" s="979">
        <f>_xlfn.XLOOKUP($D566,Help2!$D:$D,Help2!AI:AI)</f>
        <v>672</v>
      </c>
      <c r="AM566" s="979">
        <f>_xlfn.XLOOKUP($D566,Help2!$D:$D,Help2!AJ:AJ)</f>
        <v>0</v>
      </c>
      <c r="AN566" s="979">
        <f>_xlfn.XLOOKUP($D566,Help2!$D:$D,Help2!AK:AK)</f>
        <v>0</v>
      </c>
    </row>
    <row r="567" spans="1:40" x14ac:dyDescent="0.2">
      <c r="A567" s="1">
        <v>45491</v>
      </c>
      <c r="B567">
        <f t="shared" si="63"/>
        <v>7</v>
      </c>
      <c r="C567">
        <f t="shared" si="64"/>
        <v>2024</v>
      </c>
      <c r="D567" s="872" t="str">
        <f t="shared" si="61"/>
        <v>07´2024</v>
      </c>
      <c r="F567" s="2">
        <f t="shared" si="65"/>
        <v>24</v>
      </c>
      <c r="G567" s="3">
        <f t="shared" si="66"/>
        <v>3.460207612456747E-2</v>
      </c>
      <c r="H567" s="5">
        <f t="shared" si="67"/>
        <v>1</v>
      </c>
      <c r="I567" s="979">
        <f>_xlfn.XLOOKUP($D567,Help2!$D:$D,Help2!H:H)</f>
        <v>18826</v>
      </c>
      <c r="J567" s="979">
        <f>_xlfn.XLOOKUP($D567,Help2!$D:$D,Help2!I:I)</f>
        <v>11689</v>
      </c>
      <c r="K567" s="979">
        <f>_xlfn.XLOOKUP($D567,Help2!$D:$D,Help2!J:J)</f>
        <v>3175</v>
      </c>
      <c r="L567" s="979">
        <f>_xlfn.XLOOKUP($D567,Help2!$D:$D,Help2!K:K)</f>
        <v>3139</v>
      </c>
      <c r="M567" s="979">
        <f>_xlfn.XLOOKUP($D567,Help2!$D:$D,Help2!L:L)</f>
        <v>8586.5421726771201</v>
      </c>
      <c r="N567" s="979">
        <f>_xlfn.XLOOKUP($D567,Help2!$D:$D,Help2!M:M)</f>
        <v>9686.9194208201061</v>
      </c>
      <c r="P567" s="979">
        <f>_xlfn.XLOOKUP($D567,Help2!$D:$D,Help2!F:F)</f>
        <v>693.6</v>
      </c>
      <c r="Q567" s="979">
        <f t="shared" si="62"/>
        <v>744</v>
      </c>
      <c r="R567" s="979">
        <f>_xlfn.XLOOKUP($D567,Help2!$D:$D,Help2!N:N)</f>
        <v>8586.5421726771201</v>
      </c>
      <c r="S567" s="979">
        <f>_xlfn.XLOOKUP($D567,Help2!$D:$D,Help2!O:O)</f>
        <v>8425.27337713618</v>
      </c>
      <c r="T567" s="979">
        <f>_xlfn.XLOOKUP($D567,Help2!$D:$D,Help2!P:P)</f>
        <v>550</v>
      </c>
      <c r="U567" s="979">
        <f>_xlfn.XLOOKUP($D567,Help2!$D:$D,Help2!Q:Q)</f>
        <v>150</v>
      </c>
      <c r="V567" s="979">
        <f>_xlfn.XLOOKUP($D567,Help2!$D:$D,Help2!R:R)</f>
        <v>60</v>
      </c>
      <c r="W567" s="979">
        <f>_xlfn.XLOOKUP($D567,Help2!$D:$D,Help2!S:S)</f>
        <v>22000</v>
      </c>
      <c r="Y567" s="979">
        <f>_xlfn.XLOOKUP($D567,Help2!$D:$D,Help2!V:V)</f>
        <v>7800</v>
      </c>
      <c r="Z567" s="979">
        <f>_xlfn.XLOOKUP($D567,Help2!$D:$D,Help2!W:W)</f>
        <v>3889</v>
      </c>
      <c r="AA567" s="979">
        <f>_xlfn.XLOOKUP($D567,Help2!$D:$D,Help2!X:X)</f>
        <v>0</v>
      </c>
      <c r="AB567" s="979">
        <f>_xlfn.XLOOKUP($D567,Help2!$D:$D,Help2!Y:Y)</f>
        <v>6314</v>
      </c>
      <c r="AC567" s="979">
        <f>_xlfn.XLOOKUP($D567,Help2!$D:$D,Help2!Z:Z)</f>
        <v>823</v>
      </c>
      <c r="AD567" s="979">
        <f>_xlfn.XLOOKUP($D567,Help2!$D:$D,Help2!AA:AA)</f>
        <v>999.05404680000004</v>
      </c>
      <c r="AE567" s="979">
        <f>_xlfn.XLOOKUP($D567,Help2!$D:$D,Help2!AB:AB)</f>
        <v>340</v>
      </c>
      <c r="AF567" s="979">
        <f>_xlfn.XLOOKUP($D567,Help2!$D:$D,Help2!AC:AC)</f>
        <v>330</v>
      </c>
      <c r="AG567" s="979">
        <f>_xlfn.XLOOKUP($D567,Help2!$D:$D,Help2!AD:AD)</f>
        <v>155</v>
      </c>
      <c r="AH567" s="979">
        <f>_xlfn.XLOOKUP($D567,Help2!$D:$D,Help2!AE:AE)</f>
        <v>864.90000000000009</v>
      </c>
      <c r="AI567" s="979">
        <f>_xlfn.XLOOKUP($D567,Help2!$D:$D,Help2!AF:AF)</f>
        <v>3574.9199999999996</v>
      </c>
      <c r="AJ567" s="979">
        <f>_xlfn.XLOOKUP($D567,Help2!$D:$D,Help2!AG:AG)</f>
        <v>387.19464139534335</v>
      </c>
      <c r="AK567" s="979">
        <f>_xlfn.XLOOKUP($D567,Help2!$D:$D,Help2!AH:AH)</f>
        <v>6954.7557706724665</v>
      </c>
      <c r="AL567" s="979">
        <f>_xlfn.XLOOKUP($D567,Help2!$D:$D,Help2!AI:AI)</f>
        <v>672</v>
      </c>
      <c r="AM567" s="979">
        <f>_xlfn.XLOOKUP($D567,Help2!$D:$D,Help2!AJ:AJ)</f>
        <v>0</v>
      </c>
      <c r="AN567" s="979">
        <f>_xlfn.XLOOKUP($D567,Help2!$D:$D,Help2!AK:AK)</f>
        <v>0</v>
      </c>
    </row>
    <row r="568" spans="1:40" x14ac:dyDescent="0.2">
      <c r="A568" s="1">
        <v>45492</v>
      </c>
      <c r="B568">
        <f t="shared" si="63"/>
        <v>7</v>
      </c>
      <c r="C568">
        <f t="shared" si="64"/>
        <v>2024</v>
      </c>
      <c r="D568" s="872" t="str">
        <f t="shared" si="61"/>
        <v>07´2024</v>
      </c>
      <c r="F568" s="2">
        <f t="shared" si="65"/>
        <v>24</v>
      </c>
      <c r="G568" s="3">
        <f t="shared" si="66"/>
        <v>3.460207612456747E-2</v>
      </c>
      <c r="H568" s="5">
        <f t="shared" si="67"/>
        <v>1</v>
      </c>
      <c r="I568" s="979">
        <f>_xlfn.XLOOKUP($D568,Help2!$D:$D,Help2!H:H)</f>
        <v>18826</v>
      </c>
      <c r="J568" s="979">
        <f>_xlfn.XLOOKUP($D568,Help2!$D:$D,Help2!I:I)</f>
        <v>11689</v>
      </c>
      <c r="K568" s="979">
        <f>_xlfn.XLOOKUP($D568,Help2!$D:$D,Help2!J:J)</f>
        <v>3175</v>
      </c>
      <c r="L568" s="979">
        <f>_xlfn.XLOOKUP($D568,Help2!$D:$D,Help2!K:K)</f>
        <v>3139</v>
      </c>
      <c r="M568" s="979">
        <f>_xlfn.XLOOKUP($D568,Help2!$D:$D,Help2!L:L)</f>
        <v>8586.5421726771201</v>
      </c>
      <c r="N568" s="979">
        <f>_xlfn.XLOOKUP($D568,Help2!$D:$D,Help2!M:M)</f>
        <v>9686.9194208201061</v>
      </c>
      <c r="P568" s="979">
        <f>_xlfn.XLOOKUP($D568,Help2!$D:$D,Help2!F:F)</f>
        <v>693.6</v>
      </c>
      <c r="Q568" s="979">
        <f t="shared" si="62"/>
        <v>744</v>
      </c>
      <c r="R568" s="979">
        <f>_xlfn.XLOOKUP($D568,Help2!$D:$D,Help2!N:N)</f>
        <v>8586.5421726771201</v>
      </c>
      <c r="S568" s="979">
        <f>_xlfn.XLOOKUP($D568,Help2!$D:$D,Help2!O:O)</f>
        <v>8425.27337713618</v>
      </c>
      <c r="T568" s="979">
        <f>_xlfn.XLOOKUP($D568,Help2!$D:$D,Help2!P:P)</f>
        <v>550</v>
      </c>
      <c r="U568" s="979">
        <f>_xlfn.XLOOKUP($D568,Help2!$D:$D,Help2!Q:Q)</f>
        <v>150</v>
      </c>
      <c r="V568" s="979">
        <f>_xlfn.XLOOKUP($D568,Help2!$D:$D,Help2!R:R)</f>
        <v>60</v>
      </c>
      <c r="W568" s="979">
        <f>_xlfn.XLOOKUP($D568,Help2!$D:$D,Help2!S:S)</f>
        <v>22000</v>
      </c>
      <c r="Y568" s="979">
        <f>_xlfn.XLOOKUP($D568,Help2!$D:$D,Help2!V:V)</f>
        <v>7800</v>
      </c>
      <c r="Z568" s="979">
        <f>_xlfn.XLOOKUP($D568,Help2!$D:$D,Help2!W:W)</f>
        <v>3889</v>
      </c>
      <c r="AA568" s="979">
        <f>_xlfn.XLOOKUP($D568,Help2!$D:$D,Help2!X:X)</f>
        <v>0</v>
      </c>
      <c r="AB568" s="979">
        <f>_xlfn.XLOOKUP($D568,Help2!$D:$D,Help2!Y:Y)</f>
        <v>6314</v>
      </c>
      <c r="AC568" s="979">
        <f>_xlfn.XLOOKUP($D568,Help2!$D:$D,Help2!Z:Z)</f>
        <v>823</v>
      </c>
      <c r="AD568" s="979">
        <f>_xlfn.XLOOKUP($D568,Help2!$D:$D,Help2!AA:AA)</f>
        <v>999.05404680000004</v>
      </c>
      <c r="AE568" s="979">
        <f>_xlfn.XLOOKUP($D568,Help2!$D:$D,Help2!AB:AB)</f>
        <v>340</v>
      </c>
      <c r="AF568" s="979">
        <f>_xlfn.XLOOKUP($D568,Help2!$D:$D,Help2!AC:AC)</f>
        <v>330</v>
      </c>
      <c r="AG568" s="979">
        <f>_xlfn.XLOOKUP($D568,Help2!$D:$D,Help2!AD:AD)</f>
        <v>155</v>
      </c>
      <c r="AH568" s="979">
        <f>_xlfn.XLOOKUP($D568,Help2!$D:$D,Help2!AE:AE)</f>
        <v>864.90000000000009</v>
      </c>
      <c r="AI568" s="979">
        <f>_xlfn.XLOOKUP($D568,Help2!$D:$D,Help2!AF:AF)</f>
        <v>3574.9199999999996</v>
      </c>
      <c r="AJ568" s="979">
        <f>_xlfn.XLOOKUP($D568,Help2!$D:$D,Help2!AG:AG)</f>
        <v>387.19464139534335</v>
      </c>
      <c r="AK568" s="979">
        <f>_xlfn.XLOOKUP($D568,Help2!$D:$D,Help2!AH:AH)</f>
        <v>6954.7557706724665</v>
      </c>
      <c r="AL568" s="979">
        <f>_xlfn.XLOOKUP($D568,Help2!$D:$D,Help2!AI:AI)</f>
        <v>672</v>
      </c>
      <c r="AM568" s="979">
        <f>_xlfn.XLOOKUP($D568,Help2!$D:$D,Help2!AJ:AJ)</f>
        <v>0</v>
      </c>
      <c r="AN568" s="979">
        <f>_xlfn.XLOOKUP($D568,Help2!$D:$D,Help2!AK:AK)</f>
        <v>0</v>
      </c>
    </row>
    <row r="569" spans="1:40" x14ac:dyDescent="0.2">
      <c r="A569" s="1">
        <v>45493</v>
      </c>
      <c r="B569">
        <f t="shared" si="63"/>
        <v>7</v>
      </c>
      <c r="C569">
        <f t="shared" si="64"/>
        <v>2024</v>
      </c>
      <c r="D569" s="872" t="str">
        <f t="shared" si="61"/>
        <v>07´2024</v>
      </c>
      <c r="F569" s="2">
        <f t="shared" si="65"/>
        <v>24</v>
      </c>
      <c r="G569" s="3">
        <f t="shared" si="66"/>
        <v>3.460207612456747E-2</v>
      </c>
      <c r="H569" s="5">
        <f t="shared" si="67"/>
        <v>1</v>
      </c>
      <c r="I569" s="979">
        <f>_xlfn.XLOOKUP($D569,Help2!$D:$D,Help2!H:H)</f>
        <v>18826</v>
      </c>
      <c r="J569" s="979">
        <f>_xlfn.XLOOKUP($D569,Help2!$D:$D,Help2!I:I)</f>
        <v>11689</v>
      </c>
      <c r="K569" s="979">
        <f>_xlfn.XLOOKUP($D569,Help2!$D:$D,Help2!J:J)</f>
        <v>3175</v>
      </c>
      <c r="L569" s="979">
        <f>_xlfn.XLOOKUP($D569,Help2!$D:$D,Help2!K:K)</f>
        <v>3139</v>
      </c>
      <c r="M569" s="979">
        <f>_xlfn.XLOOKUP($D569,Help2!$D:$D,Help2!L:L)</f>
        <v>8586.5421726771201</v>
      </c>
      <c r="N569" s="979">
        <f>_xlfn.XLOOKUP($D569,Help2!$D:$D,Help2!M:M)</f>
        <v>9686.9194208201061</v>
      </c>
      <c r="P569" s="979">
        <f>_xlfn.XLOOKUP($D569,Help2!$D:$D,Help2!F:F)</f>
        <v>693.6</v>
      </c>
      <c r="Q569" s="979">
        <f t="shared" si="62"/>
        <v>744</v>
      </c>
      <c r="R569" s="979">
        <f>_xlfn.XLOOKUP($D569,Help2!$D:$D,Help2!N:N)</f>
        <v>8586.5421726771201</v>
      </c>
      <c r="S569" s="979">
        <f>_xlfn.XLOOKUP($D569,Help2!$D:$D,Help2!O:O)</f>
        <v>8425.27337713618</v>
      </c>
      <c r="T569" s="979">
        <f>_xlfn.XLOOKUP($D569,Help2!$D:$D,Help2!P:P)</f>
        <v>550</v>
      </c>
      <c r="U569" s="979">
        <f>_xlfn.XLOOKUP($D569,Help2!$D:$D,Help2!Q:Q)</f>
        <v>150</v>
      </c>
      <c r="V569" s="979">
        <f>_xlfn.XLOOKUP($D569,Help2!$D:$D,Help2!R:R)</f>
        <v>60</v>
      </c>
      <c r="W569" s="979">
        <f>_xlfn.XLOOKUP($D569,Help2!$D:$D,Help2!S:S)</f>
        <v>22000</v>
      </c>
      <c r="Y569" s="979">
        <f>_xlfn.XLOOKUP($D569,Help2!$D:$D,Help2!V:V)</f>
        <v>7800</v>
      </c>
      <c r="Z569" s="979">
        <f>_xlfn.XLOOKUP($D569,Help2!$D:$D,Help2!W:W)</f>
        <v>3889</v>
      </c>
      <c r="AA569" s="979">
        <f>_xlfn.XLOOKUP($D569,Help2!$D:$D,Help2!X:X)</f>
        <v>0</v>
      </c>
      <c r="AB569" s="979">
        <f>_xlfn.XLOOKUP($D569,Help2!$D:$D,Help2!Y:Y)</f>
        <v>6314</v>
      </c>
      <c r="AC569" s="979">
        <f>_xlfn.XLOOKUP($D569,Help2!$D:$D,Help2!Z:Z)</f>
        <v>823</v>
      </c>
      <c r="AD569" s="979">
        <f>_xlfn.XLOOKUP($D569,Help2!$D:$D,Help2!AA:AA)</f>
        <v>999.05404680000004</v>
      </c>
      <c r="AE569" s="979">
        <f>_xlfn.XLOOKUP($D569,Help2!$D:$D,Help2!AB:AB)</f>
        <v>340</v>
      </c>
      <c r="AF569" s="979">
        <f>_xlfn.XLOOKUP($D569,Help2!$D:$D,Help2!AC:AC)</f>
        <v>330</v>
      </c>
      <c r="AG569" s="979">
        <f>_xlfn.XLOOKUP($D569,Help2!$D:$D,Help2!AD:AD)</f>
        <v>155</v>
      </c>
      <c r="AH569" s="979">
        <f>_xlfn.XLOOKUP($D569,Help2!$D:$D,Help2!AE:AE)</f>
        <v>864.90000000000009</v>
      </c>
      <c r="AI569" s="979">
        <f>_xlfn.XLOOKUP($D569,Help2!$D:$D,Help2!AF:AF)</f>
        <v>3574.9199999999996</v>
      </c>
      <c r="AJ569" s="979">
        <f>_xlfn.XLOOKUP($D569,Help2!$D:$D,Help2!AG:AG)</f>
        <v>387.19464139534335</v>
      </c>
      <c r="AK569" s="979">
        <f>_xlfn.XLOOKUP($D569,Help2!$D:$D,Help2!AH:AH)</f>
        <v>6954.7557706724665</v>
      </c>
      <c r="AL569" s="979">
        <f>_xlfn.XLOOKUP($D569,Help2!$D:$D,Help2!AI:AI)</f>
        <v>672</v>
      </c>
      <c r="AM569" s="979">
        <f>_xlfn.XLOOKUP($D569,Help2!$D:$D,Help2!AJ:AJ)</f>
        <v>0</v>
      </c>
      <c r="AN569" s="979">
        <f>_xlfn.XLOOKUP($D569,Help2!$D:$D,Help2!AK:AK)</f>
        <v>0</v>
      </c>
    </row>
    <row r="570" spans="1:40" x14ac:dyDescent="0.2">
      <c r="A570" s="1">
        <v>45494</v>
      </c>
      <c r="B570">
        <f t="shared" si="63"/>
        <v>7</v>
      </c>
      <c r="C570">
        <f t="shared" si="64"/>
        <v>2024</v>
      </c>
      <c r="D570" s="872" t="str">
        <f t="shared" si="61"/>
        <v>07´2024</v>
      </c>
      <c r="F570" s="2">
        <f t="shared" si="65"/>
        <v>24</v>
      </c>
      <c r="G570" s="3">
        <f t="shared" si="66"/>
        <v>3.460207612456747E-2</v>
      </c>
      <c r="H570" s="5">
        <f t="shared" si="67"/>
        <v>1</v>
      </c>
      <c r="I570" s="979">
        <f>_xlfn.XLOOKUP($D570,Help2!$D:$D,Help2!H:H)</f>
        <v>18826</v>
      </c>
      <c r="J570" s="979">
        <f>_xlfn.XLOOKUP($D570,Help2!$D:$D,Help2!I:I)</f>
        <v>11689</v>
      </c>
      <c r="K570" s="979">
        <f>_xlfn.XLOOKUP($D570,Help2!$D:$D,Help2!J:J)</f>
        <v>3175</v>
      </c>
      <c r="L570" s="979">
        <f>_xlfn.XLOOKUP($D570,Help2!$D:$D,Help2!K:K)</f>
        <v>3139</v>
      </c>
      <c r="M570" s="979">
        <f>_xlfn.XLOOKUP($D570,Help2!$D:$D,Help2!L:L)</f>
        <v>8586.5421726771201</v>
      </c>
      <c r="N570" s="979">
        <f>_xlfn.XLOOKUP($D570,Help2!$D:$D,Help2!M:M)</f>
        <v>9686.9194208201061</v>
      </c>
      <c r="P570" s="979">
        <f>_xlfn.XLOOKUP($D570,Help2!$D:$D,Help2!F:F)</f>
        <v>693.6</v>
      </c>
      <c r="Q570" s="979">
        <f t="shared" si="62"/>
        <v>744</v>
      </c>
      <c r="R570" s="979">
        <f>_xlfn.XLOOKUP($D570,Help2!$D:$D,Help2!N:N)</f>
        <v>8586.5421726771201</v>
      </c>
      <c r="S570" s="979">
        <f>_xlfn.XLOOKUP($D570,Help2!$D:$D,Help2!O:O)</f>
        <v>8425.27337713618</v>
      </c>
      <c r="T570" s="979">
        <f>_xlfn.XLOOKUP($D570,Help2!$D:$D,Help2!P:P)</f>
        <v>550</v>
      </c>
      <c r="U570" s="979">
        <f>_xlfn.XLOOKUP($D570,Help2!$D:$D,Help2!Q:Q)</f>
        <v>150</v>
      </c>
      <c r="V570" s="979">
        <f>_xlfn.XLOOKUP($D570,Help2!$D:$D,Help2!R:R)</f>
        <v>60</v>
      </c>
      <c r="W570" s="979">
        <f>_xlfn.XLOOKUP($D570,Help2!$D:$D,Help2!S:S)</f>
        <v>22000</v>
      </c>
      <c r="Y570" s="979">
        <f>_xlfn.XLOOKUP($D570,Help2!$D:$D,Help2!V:V)</f>
        <v>7800</v>
      </c>
      <c r="Z570" s="979">
        <f>_xlfn.XLOOKUP($D570,Help2!$D:$D,Help2!W:W)</f>
        <v>3889</v>
      </c>
      <c r="AA570" s="979">
        <f>_xlfn.XLOOKUP($D570,Help2!$D:$D,Help2!X:X)</f>
        <v>0</v>
      </c>
      <c r="AB570" s="979">
        <f>_xlfn.XLOOKUP($D570,Help2!$D:$D,Help2!Y:Y)</f>
        <v>6314</v>
      </c>
      <c r="AC570" s="979">
        <f>_xlfn.XLOOKUP($D570,Help2!$D:$D,Help2!Z:Z)</f>
        <v>823</v>
      </c>
      <c r="AD570" s="979">
        <f>_xlfn.XLOOKUP($D570,Help2!$D:$D,Help2!AA:AA)</f>
        <v>999.05404680000004</v>
      </c>
      <c r="AE570" s="979">
        <f>_xlfn.XLOOKUP($D570,Help2!$D:$D,Help2!AB:AB)</f>
        <v>340</v>
      </c>
      <c r="AF570" s="979">
        <f>_xlfn.XLOOKUP($D570,Help2!$D:$D,Help2!AC:AC)</f>
        <v>330</v>
      </c>
      <c r="AG570" s="979">
        <f>_xlfn.XLOOKUP($D570,Help2!$D:$D,Help2!AD:AD)</f>
        <v>155</v>
      </c>
      <c r="AH570" s="979">
        <f>_xlfn.XLOOKUP($D570,Help2!$D:$D,Help2!AE:AE)</f>
        <v>864.90000000000009</v>
      </c>
      <c r="AI570" s="979">
        <f>_xlfn.XLOOKUP($D570,Help2!$D:$D,Help2!AF:AF)</f>
        <v>3574.9199999999996</v>
      </c>
      <c r="AJ570" s="979">
        <f>_xlfn.XLOOKUP($D570,Help2!$D:$D,Help2!AG:AG)</f>
        <v>387.19464139534335</v>
      </c>
      <c r="AK570" s="979">
        <f>_xlfn.XLOOKUP($D570,Help2!$D:$D,Help2!AH:AH)</f>
        <v>6954.7557706724665</v>
      </c>
      <c r="AL570" s="979">
        <f>_xlfn.XLOOKUP($D570,Help2!$D:$D,Help2!AI:AI)</f>
        <v>672</v>
      </c>
      <c r="AM570" s="979">
        <f>_xlfn.XLOOKUP($D570,Help2!$D:$D,Help2!AJ:AJ)</f>
        <v>0</v>
      </c>
      <c r="AN570" s="979">
        <f>_xlfn.XLOOKUP($D570,Help2!$D:$D,Help2!AK:AK)</f>
        <v>0</v>
      </c>
    </row>
    <row r="571" spans="1:40" x14ac:dyDescent="0.2">
      <c r="A571" s="1">
        <v>45495</v>
      </c>
      <c r="B571">
        <f t="shared" si="63"/>
        <v>7</v>
      </c>
      <c r="C571">
        <f t="shared" si="64"/>
        <v>2024</v>
      </c>
      <c r="D571" s="872" t="str">
        <f t="shared" si="61"/>
        <v>07´2024</v>
      </c>
      <c r="F571" s="2">
        <f t="shared" si="65"/>
        <v>24</v>
      </c>
      <c r="G571" s="3">
        <f t="shared" si="66"/>
        <v>3.460207612456747E-2</v>
      </c>
      <c r="H571" s="5">
        <f t="shared" si="67"/>
        <v>1</v>
      </c>
      <c r="I571" s="979">
        <f>_xlfn.XLOOKUP($D571,Help2!$D:$D,Help2!H:H)</f>
        <v>18826</v>
      </c>
      <c r="J571" s="979">
        <f>_xlfn.XLOOKUP($D571,Help2!$D:$D,Help2!I:I)</f>
        <v>11689</v>
      </c>
      <c r="K571" s="979">
        <f>_xlfn.XLOOKUP($D571,Help2!$D:$D,Help2!J:J)</f>
        <v>3175</v>
      </c>
      <c r="L571" s="979">
        <f>_xlfn.XLOOKUP($D571,Help2!$D:$D,Help2!K:K)</f>
        <v>3139</v>
      </c>
      <c r="M571" s="979">
        <f>_xlfn.XLOOKUP($D571,Help2!$D:$D,Help2!L:L)</f>
        <v>8586.5421726771201</v>
      </c>
      <c r="N571" s="979">
        <f>_xlfn.XLOOKUP($D571,Help2!$D:$D,Help2!M:M)</f>
        <v>9686.9194208201061</v>
      </c>
      <c r="P571" s="979">
        <f>_xlfn.XLOOKUP($D571,Help2!$D:$D,Help2!F:F)</f>
        <v>693.6</v>
      </c>
      <c r="Q571" s="979">
        <f t="shared" si="62"/>
        <v>744</v>
      </c>
      <c r="R571" s="979">
        <f>_xlfn.XLOOKUP($D571,Help2!$D:$D,Help2!N:N)</f>
        <v>8586.5421726771201</v>
      </c>
      <c r="S571" s="979">
        <f>_xlfn.XLOOKUP($D571,Help2!$D:$D,Help2!O:O)</f>
        <v>8425.27337713618</v>
      </c>
      <c r="T571" s="979">
        <f>_xlfn.XLOOKUP($D571,Help2!$D:$D,Help2!P:P)</f>
        <v>550</v>
      </c>
      <c r="U571" s="979">
        <f>_xlfn.XLOOKUP($D571,Help2!$D:$D,Help2!Q:Q)</f>
        <v>150</v>
      </c>
      <c r="V571" s="979">
        <f>_xlfn.XLOOKUP($D571,Help2!$D:$D,Help2!R:R)</f>
        <v>60</v>
      </c>
      <c r="W571" s="979">
        <f>_xlfn.XLOOKUP($D571,Help2!$D:$D,Help2!S:S)</f>
        <v>22000</v>
      </c>
      <c r="Y571" s="979">
        <f>_xlfn.XLOOKUP($D571,Help2!$D:$D,Help2!V:V)</f>
        <v>7800</v>
      </c>
      <c r="Z571" s="979">
        <f>_xlfn.XLOOKUP($D571,Help2!$D:$D,Help2!W:W)</f>
        <v>3889</v>
      </c>
      <c r="AA571" s="979">
        <f>_xlfn.XLOOKUP($D571,Help2!$D:$D,Help2!X:X)</f>
        <v>0</v>
      </c>
      <c r="AB571" s="979">
        <f>_xlfn.XLOOKUP($D571,Help2!$D:$D,Help2!Y:Y)</f>
        <v>6314</v>
      </c>
      <c r="AC571" s="979">
        <f>_xlfn.XLOOKUP($D571,Help2!$D:$D,Help2!Z:Z)</f>
        <v>823</v>
      </c>
      <c r="AD571" s="979">
        <f>_xlfn.XLOOKUP($D571,Help2!$D:$D,Help2!AA:AA)</f>
        <v>999.05404680000004</v>
      </c>
      <c r="AE571" s="979">
        <f>_xlfn.XLOOKUP($D571,Help2!$D:$D,Help2!AB:AB)</f>
        <v>340</v>
      </c>
      <c r="AF571" s="979">
        <f>_xlfn.XLOOKUP($D571,Help2!$D:$D,Help2!AC:AC)</f>
        <v>330</v>
      </c>
      <c r="AG571" s="979">
        <f>_xlfn.XLOOKUP($D571,Help2!$D:$D,Help2!AD:AD)</f>
        <v>155</v>
      </c>
      <c r="AH571" s="979">
        <f>_xlfn.XLOOKUP($D571,Help2!$D:$D,Help2!AE:AE)</f>
        <v>864.90000000000009</v>
      </c>
      <c r="AI571" s="979">
        <f>_xlfn.XLOOKUP($D571,Help2!$D:$D,Help2!AF:AF)</f>
        <v>3574.9199999999996</v>
      </c>
      <c r="AJ571" s="979">
        <f>_xlfn.XLOOKUP($D571,Help2!$D:$D,Help2!AG:AG)</f>
        <v>387.19464139534335</v>
      </c>
      <c r="AK571" s="979">
        <f>_xlfn.XLOOKUP($D571,Help2!$D:$D,Help2!AH:AH)</f>
        <v>6954.7557706724665</v>
      </c>
      <c r="AL571" s="979">
        <f>_xlfn.XLOOKUP($D571,Help2!$D:$D,Help2!AI:AI)</f>
        <v>672</v>
      </c>
      <c r="AM571" s="979">
        <f>_xlfn.XLOOKUP($D571,Help2!$D:$D,Help2!AJ:AJ)</f>
        <v>0</v>
      </c>
      <c r="AN571" s="979">
        <f>_xlfn.XLOOKUP($D571,Help2!$D:$D,Help2!AK:AK)</f>
        <v>0</v>
      </c>
    </row>
    <row r="572" spans="1:40" x14ac:dyDescent="0.2">
      <c r="A572" s="1">
        <v>45496</v>
      </c>
      <c r="B572">
        <f t="shared" si="63"/>
        <v>7</v>
      </c>
      <c r="C572">
        <f t="shared" si="64"/>
        <v>2024</v>
      </c>
      <c r="D572" s="872" t="str">
        <f t="shared" si="61"/>
        <v>07´2024</v>
      </c>
      <c r="E572" s="867">
        <v>12</v>
      </c>
      <c r="F572" s="2">
        <f t="shared" si="65"/>
        <v>12</v>
      </c>
      <c r="G572" s="3">
        <f t="shared" si="66"/>
        <v>1.7301038062283735E-2</v>
      </c>
      <c r="H572" s="5">
        <f t="shared" si="67"/>
        <v>0.5</v>
      </c>
      <c r="I572" s="979">
        <f>_xlfn.XLOOKUP($D572,Help2!$D:$D,Help2!H:H)</f>
        <v>18826</v>
      </c>
      <c r="J572" s="979">
        <f>_xlfn.XLOOKUP($D572,Help2!$D:$D,Help2!I:I)</f>
        <v>11689</v>
      </c>
      <c r="K572" s="979">
        <f>_xlfn.XLOOKUP($D572,Help2!$D:$D,Help2!J:J)</f>
        <v>3175</v>
      </c>
      <c r="L572" s="979">
        <f>_xlfn.XLOOKUP($D572,Help2!$D:$D,Help2!K:K)</f>
        <v>3139</v>
      </c>
      <c r="M572" s="979">
        <f>_xlfn.XLOOKUP($D572,Help2!$D:$D,Help2!L:L)</f>
        <v>8586.5421726771201</v>
      </c>
      <c r="N572" s="979">
        <f>_xlfn.XLOOKUP($D572,Help2!$D:$D,Help2!M:M)</f>
        <v>9686.9194208201061</v>
      </c>
      <c r="P572" s="979">
        <f>_xlfn.XLOOKUP($D572,Help2!$D:$D,Help2!F:F)</f>
        <v>693.6</v>
      </c>
      <c r="Q572" s="979">
        <f t="shared" si="62"/>
        <v>744</v>
      </c>
      <c r="R572" s="979">
        <f>_xlfn.XLOOKUP($D572,Help2!$D:$D,Help2!N:N)</f>
        <v>8586.5421726771201</v>
      </c>
      <c r="S572" s="979">
        <f>_xlfn.XLOOKUP($D572,Help2!$D:$D,Help2!O:O)</f>
        <v>8425.27337713618</v>
      </c>
      <c r="T572" s="979">
        <f>_xlfn.XLOOKUP($D572,Help2!$D:$D,Help2!P:P)</f>
        <v>550</v>
      </c>
      <c r="U572" s="979">
        <f>_xlfn.XLOOKUP($D572,Help2!$D:$D,Help2!Q:Q)</f>
        <v>150</v>
      </c>
      <c r="V572" s="979">
        <f>_xlfn.XLOOKUP($D572,Help2!$D:$D,Help2!R:R)</f>
        <v>60</v>
      </c>
      <c r="W572" s="979">
        <f>_xlfn.XLOOKUP($D572,Help2!$D:$D,Help2!S:S)</f>
        <v>22000</v>
      </c>
      <c r="Y572" s="979">
        <f>_xlfn.XLOOKUP($D572,Help2!$D:$D,Help2!V:V)</f>
        <v>7800</v>
      </c>
      <c r="Z572" s="979">
        <f>_xlfn.XLOOKUP($D572,Help2!$D:$D,Help2!W:W)</f>
        <v>3889</v>
      </c>
      <c r="AA572" s="979">
        <f>_xlfn.XLOOKUP($D572,Help2!$D:$D,Help2!X:X)</f>
        <v>0</v>
      </c>
      <c r="AB572" s="979">
        <f>_xlfn.XLOOKUP($D572,Help2!$D:$D,Help2!Y:Y)</f>
        <v>6314</v>
      </c>
      <c r="AC572" s="979">
        <f>_xlfn.XLOOKUP($D572,Help2!$D:$D,Help2!Z:Z)</f>
        <v>823</v>
      </c>
      <c r="AD572" s="979">
        <f>_xlfn.XLOOKUP($D572,Help2!$D:$D,Help2!AA:AA)</f>
        <v>999.05404680000004</v>
      </c>
      <c r="AE572" s="979">
        <f>_xlfn.XLOOKUP($D572,Help2!$D:$D,Help2!AB:AB)</f>
        <v>340</v>
      </c>
      <c r="AF572" s="979">
        <f>_xlfn.XLOOKUP($D572,Help2!$D:$D,Help2!AC:AC)</f>
        <v>330</v>
      </c>
      <c r="AG572" s="979">
        <f>_xlfn.XLOOKUP($D572,Help2!$D:$D,Help2!AD:AD)</f>
        <v>155</v>
      </c>
      <c r="AH572" s="979">
        <f>_xlfn.XLOOKUP($D572,Help2!$D:$D,Help2!AE:AE)</f>
        <v>864.90000000000009</v>
      </c>
      <c r="AI572" s="979">
        <f>_xlfn.XLOOKUP($D572,Help2!$D:$D,Help2!AF:AF)</f>
        <v>3574.9199999999996</v>
      </c>
      <c r="AJ572" s="979">
        <f>_xlfn.XLOOKUP($D572,Help2!$D:$D,Help2!AG:AG)</f>
        <v>387.19464139534335</v>
      </c>
      <c r="AK572" s="979">
        <f>_xlfn.XLOOKUP($D572,Help2!$D:$D,Help2!AH:AH)</f>
        <v>6954.7557706724665</v>
      </c>
      <c r="AL572" s="979">
        <f>_xlfn.XLOOKUP($D572,Help2!$D:$D,Help2!AI:AI)</f>
        <v>672</v>
      </c>
      <c r="AM572" s="979">
        <f>_xlfn.XLOOKUP($D572,Help2!$D:$D,Help2!AJ:AJ)</f>
        <v>0</v>
      </c>
      <c r="AN572" s="979">
        <f>_xlfn.XLOOKUP($D572,Help2!$D:$D,Help2!AK:AK)</f>
        <v>0</v>
      </c>
    </row>
    <row r="573" spans="1:40" x14ac:dyDescent="0.2">
      <c r="A573" s="1">
        <v>45497</v>
      </c>
      <c r="B573">
        <f t="shared" si="63"/>
        <v>7</v>
      </c>
      <c r="C573">
        <f t="shared" si="64"/>
        <v>2024</v>
      </c>
      <c r="D573" s="872" t="str">
        <f t="shared" si="61"/>
        <v>07´2024</v>
      </c>
      <c r="F573" s="2">
        <f t="shared" si="65"/>
        <v>24</v>
      </c>
      <c r="G573" s="3">
        <f t="shared" si="66"/>
        <v>3.460207612456747E-2</v>
      </c>
      <c r="H573" s="5">
        <f t="shared" si="67"/>
        <v>1</v>
      </c>
      <c r="I573" s="979">
        <f>_xlfn.XLOOKUP($D573,Help2!$D:$D,Help2!H:H)</f>
        <v>18826</v>
      </c>
      <c r="J573" s="979">
        <f>_xlfn.XLOOKUP($D573,Help2!$D:$D,Help2!I:I)</f>
        <v>11689</v>
      </c>
      <c r="K573" s="979">
        <f>_xlfn.XLOOKUP($D573,Help2!$D:$D,Help2!J:J)</f>
        <v>3175</v>
      </c>
      <c r="L573" s="979">
        <f>_xlfn.XLOOKUP($D573,Help2!$D:$D,Help2!K:K)</f>
        <v>3139</v>
      </c>
      <c r="M573" s="979">
        <f>_xlfn.XLOOKUP($D573,Help2!$D:$D,Help2!L:L)</f>
        <v>8586.5421726771201</v>
      </c>
      <c r="N573" s="979">
        <f>_xlfn.XLOOKUP($D573,Help2!$D:$D,Help2!M:M)</f>
        <v>9686.9194208201061</v>
      </c>
      <c r="P573" s="979">
        <f>_xlfn.XLOOKUP($D573,Help2!$D:$D,Help2!F:F)</f>
        <v>693.6</v>
      </c>
      <c r="Q573" s="979">
        <f t="shared" si="62"/>
        <v>744</v>
      </c>
      <c r="R573" s="979">
        <f>_xlfn.XLOOKUP($D573,Help2!$D:$D,Help2!N:N)</f>
        <v>8586.5421726771201</v>
      </c>
      <c r="S573" s="979">
        <f>_xlfn.XLOOKUP($D573,Help2!$D:$D,Help2!O:O)</f>
        <v>8425.27337713618</v>
      </c>
      <c r="T573" s="979">
        <f>_xlfn.XLOOKUP($D573,Help2!$D:$D,Help2!P:P)</f>
        <v>550</v>
      </c>
      <c r="U573" s="979">
        <f>_xlfn.XLOOKUP($D573,Help2!$D:$D,Help2!Q:Q)</f>
        <v>150</v>
      </c>
      <c r="V573" s="979">
        <f>_xlfn.XLOOKUP($D573,Help2!$D:$D,Help2!R:R)</f>
        <v>60</v>
      </c>
      <c r="W573" s="979">
        <f>_xlfn.XLOOKUP($D573,Help2!$D:$D,Help2!S:S)</f>
        <v>22000</v>
      </c>
      <c r="Y573" s="979">
        <f>_xlfn.XLOOKUP($D573,Help2!$D:$D,Help2!V:V)</f>
        <v>7800</v>
      </c>
      <c r="Z573" s="979">
        <f>_xlfn.XLOOKUP($D573,Help2!$D:$D,Help2!W:W)</f>
        <v>3889</v>
      </c>
      <c r="AA573" s="979">
        <f>_xlfn.XLOOKUP($D573,Help2!$D:$D,Help2!X:X)</f>
        <v>0</v>
      </c>
      <c r="AB573" s="979">
        <f>_xlfn.XLOOKUP($D573,Help2!$D:$D,Help2!Y:Y)</f>
        <v>6314</v>
      </c>
      <c r="AC573" s="979">
        <f>_xlfn.XLOOKUP($D573,Help2!$D:$D,Help2!Z:Z)</f>
        <v>823</v>
      </c>
      <c r="AD573" s="979">
        <f>_xlfn.XLOOKUP($D573,Help2!$D:$D,Help2!AA:AA)</f>
        <v>999.05404680000004</v>
      </c>
      <c r="AE573" s="979">
        <f>_xlfn.XLOOKUP($D573,Help2!$D:$D,Help2!AB:AB)</f>
        <v>340</v>
      </c>
      <c r="AF573" s="979">
        <f>_xlfn.XLOOKUP($D573,Help2!$D:$D,Help2!AC:AC)</f>
        <v>330</v>
      </c>
      <c r="AG573" s="979">
        <f>_xlfn.XLOOKUP($D573,Help2!$D:$D,Help2!AD:AD)</f>
        <v>155</v>
      </c>
      <c r="AH573" s="979">
        <f>_xlfn.XLOOKUP($D573,Help2!$D:$D,Help2!AE:AE)</f>
        <v>864.90000000000009</v>
      </c>
      <c r="AI573" s="979">
        <f>_xlfn.XLOOKUP($D573,Help2!$D:$D,Help2!AF:AF)</f>
        <v>3574.9199999999996</v>
      </c>
      <c r="AJ573" s="979">
        <f>_xlfn.XLOOKUP($D573,Help2!$D:$D,Help2!AG:AG)</f>
        <v>387.19464139534335</v>
      </c>
      <c r="AK573" s="979">
        <f>_xlfn.XLOOKUP($D573,Help2!$D:$D,Help2!AH:AH)</f>
        <v>6954.7557706724665</v>
      </c>
      <c r="AL573" s="979">
        <f>_xlfn.XLOOKUP($D573,Help2!$D:$D,Help2!AI:AI)</f>
        <v>672</v>
      </c>
      <c r="AM573" s="979">
        <f>_xlfn.XLOOKUP($D573,Help2!$D:$D,Help2!AJ:AJ)</f>
        <v>0</v>
      </c>
      <c r="AN573" s="979">
        <f>_xlfn.XLOOKUP($D573,Help2!$D:$D,Help2!AK:AK)</f>
        <v>0</v>
      </c>
    </row>
    <row r="574" spans="1:40" x14ac:dyDescent="0.2">
      <c r="A574" s="1">
        <v>45498</v>
      </c>
      <c r="B574">
        <f t="shared" si="63"/>
        <v>7</v>
      </c>
      <c r="C574">
        <f t="shared" si="64"/>
        <v>2024</v>
      </c>
      <c r="D574" s="872" t="str">
        <f t="shared" si="61"/>
        <v>07´2024</v>
      </c>
      <c r="F574" s="2">
        <f t="shared" si="65"/>
        <v>24</v>
      </c>
      <c r="G574" s="3">
        <f t="shared" si="66"/>
        <v>3.460207612456747E-2</v>
      </c>
      <c r="H574" s="5">
        <f t="shared" si="67"/>
        <v>1</v>
      </c>
      <c r="I574" s="979">
        <f>_xlfn.XLOOKUP($D574,Help2!$D:$D,Help2!H:H)</f>
        <v>18826</v>
      </c>
      <c r="J574" s="979">
        <f>_xlfn.XLOOKUP($D574,Help2!$D:$D,Help2!I:I)</f>
        <v>11689</v>
      </c>
      <c r="K574" s="979">
        <f>_xlfn.XLOOKUP($D574,Help2!$D:$D,Help2!J:J)</f>
        <v>3175</v>
      </c>
      <c r="L574" s="979">
        <f>_xlfn.XLOOKUP($D574,Help2!$D:$D,Help2!K:K)</f>
        <v>3139</v>
      </c>
      <c r="M574" s="979">
        <f>_xlfn.XLOOKUP($D574,Help2!$D:$D,Help2!L:L)</f>
        <v>8586.5421726771201</v>
      </c>
      <c r="N574" s="979">
        <f>_xlfn.XLOOKUP($D574,Help2!$D:$D,Help2!M:M)</f>
        <v>9686.9194208201061</v>
      </c>
      <c r="P574" s="979">
        <f>_xlfn.XLOOKUP($D574,Help2!$D:$D,Help2!F:F)</f>
        <v>693.6</v>
      </c>
      <c r="Q574" s="979">
        <f t="shared" si="62"/>
        <v>744</v>
      </c>
      <c r="R574" s="979">
        <f>_xlfn.XLOOKUP($D574,Help2!$D:$D,Help2!N:N)</f>
        <v>8586.5421726771201</v>
      </c>
      <c r="S574" s="979">
        <f>_xlfn.XLOOKUP($D574,Help2!$D:$D,Help2!O:O)</f>
        <v>8425.27337713618</v>
      </c>
      <c r="T574" s="979">
        <f>_xlfn.XLOOKUP($D574,Help2!$D:$D,Help2!P:P)</f>
        <v>550</v>
      </c>
      <c r="U574" s="979">
        <f>_xlfn.XLOOKUP($D574,Help2!$D:$D,Help2!Q:Q)</f>
        <v>150</v>
      </c>
      <c r="V574" s="979">
        <f>_xlfn.XLOOKUP($D574,Help2!$D:$D,Help2!R:R)</f>
        <v>60</v>
      </c>
      <c r="W574" s="979">
        <f>_xlfn.XLOOKUP($D574,Help2!$D:$D,Help2!S:S)</f>
        <v>22000</v>
      </c>
      <c r="Y574" s="979">
        <f>_xlfn.XLOOKUP($D574,Help2!$D:$D,Help2!V:V)</f>
        <v>7800</v>
      </c>
      <c r="Z574" s="979">
        <f>_xlfn.XLOOKUP($D574,Help2!$D:$D,Help2!W:W)</f>
        <v>3889</v>
      </c>
      <c r="AA574" s="979">
        <f>_xlfn.XLOOKUP($D574,Help2!$D:$D,Help2!X:X)</f>
        <v>0</v>
      </c>
      <c r="AB574" s="979">
        <f>_xlfn.XLOOKUP($D574,Help2!$D:$D,Help2!Y:Y)</f>
        <v>6314</v>
      </c>
      <c r="AC574" s="979">
        <f>_xlfn.XLOOKUP($D574,Help2!$D:$D,Help2!Z:Z)</f>
        <v>823</v>
      </c>
      <c r="AD574" s="979">
        <f>_xlfn.XLOOKUP($D574,Help2!$D:$D,Help2!AA:AA)</f>
        <v>999.05404680000004</v>
      </c>
      <c r="AE574" s="979">
        <f>_xlfn.XLOOKUP($D574,Help2!$D:$D,Help2!AB:AB)</f>
        <v>340</v>
      </c>
      <c r="AF574" s="979">
        <f>_xlfn.XLOOKUP($D574,Help2!$D:$D,Help2!AC:AC)</f>
        <v>330</v>
      </c>
      <c r="AG574" s="979">
        <f>_xlfn.XLOOKUP($D574,Help2!$D:$D,Help2!AD:AD)</f>
        <v>155</v>
      </c>
      <c r="AH574" s="979">
        <f>_xlfn.XLOOKUP($D574,Help2!$D:$D,Help2!AE:AE)</f>
        <v>864.90000000000009</v>
      </c>
      <c r="AI574" s="979">
        <f>_xlfn.XLOOKUP($D574,Help2!$D:$D,Help2!AF:AF)</f>
        <v>3574.9199999999996</v>
      </c>
      <c r="AJ574" s="979">
        <f>_xlfn.XLOOKUP($D574,Help2!$D:$D,Help2!AG:AG)</f>
        <v>387.19464139534335</v>
      </c>
      <c r="AK574" s="979">
        <f>_xlfn.XLOOKUP($D574,Help2!$D:$D,Help2!AH:AH)</f>
        <v>6954.7557706724665</v>
      </c>
      <c r="AL574" s="979">
        <f>_xlfn.XLOOKUP($D574,Help2!$D:$D,Help2!AI:AI)</f>
        <v>672</v>
      </c>
      <c r="AM574" s="979">
        <f>_xlfn.XLOOKUP($D574,Help2!$D:$D,Help2!AJ:AJ)</f>
        <v>0</v>
      </c>
      <c r="AN574" s="979">
        <f>_xlfn.XLOOKUP($D574,Help2!$D:$D,Help2!AK:AK)</f>
        <v>0</v>
      </c>
    </row>
    <row r="575" spans="1:40" x14ac:dyDescent="0.2">
      <c r="A575" s="1">
        <v>45499</v>
      </c>
      <c r="B575">
        <f t="shared" si="63"/>
        <v>7</v>
      </c>
      <c r="C575">
        <f t="shared" si="64"/>
        <v>2024</v>
      </c>
      <c r="D575" s="872" t="str">
        <f t="shared" si="61"/>
        <v>07´2024</v>
      </c>
      <c r="F575" s="2">
        <f t="shared" si="65"/>
        <v>24</v>
      </c>
      <c r="G575" s="3">
        <f t="shared" si="66"/>
        <v>3.460207612456747E-2</v>
      </c>
      <c r="H575" s="5">
        <f t="shared" si="67"/>
        <v>1</v>
      </c>
      <c r="I575" s="979">
        <f>_xlfn.XLOOKUP($D575,Help2!$D:$D,Help2!H:H)</f>
        <v>18826</v>
      </c>
      <c r="J575" s="979">
        <f>_xlfn.XLOOKUP($D575,Help2!$D:$D,Help2!I:I)</f>
        <v>11689</v>
      </c>
      <c r="K575" s="979">
        <f>_xlfn.XLOOKUP($D575,Help2!$D:$D,Help2!J:J)</f>
        <v>3175</v>
      </c>
      <c r="L575" s="979">
        <f>_xlfn.XLOOKUP($D575,Help2!$D:$D,Help2!K:K)</f>
        <v>3139</v>
      </c>
      <c r="M575" s="979">
        <f>_xlfn.XLOOKUP($D575,Help2!$D:$D,Help2!L:L)</f>
        <v>8586.5421726771201</v>
      </c>
      <c r="N575" s="979">
        <f>_xlfn.XLOOKUP($D575,Help2!$D:$D,Help2!M:M)</f>
        <v>9686.9194208201061</v>
      </c>
      <c r="P575" s="979">
        <f>_xlfn.XLOOKUP($D575,Help2!$D:$D,Help2!F:F)</f>
        <v>693.6</v>
      </c>
      <c r="Q575" s="979">
        <f t="shared" si="62"/>
        <v>744</v>
      </c>
      <c r="R575" s="979">
        <f>_xlfn.XLOOKUP($D575,Help2!$D:$D,Help2!N:N)</f>
        <v>8586.5421726771201</v>
      </c>
      <c r="S575" s="979">
        <f>_xlfn.XLOOKUP($D575,Help2!$D:$D,Help2!O:O)</f>
        <v>8425.27337713618</v>
      </c>
      <c r="T575" s="979">
        <f>_xlfn.XLOOKUP($D575,Help2!$D:$D,Help2!P:P)</f>
        <v>550</v>
      </c>
      <c r="U575" s="979">
        <f>_xlfn.XLOOKUP($D575,Help2!$D:$D,Help2!Q:Q)</f>
        <v>150</v>
      </c>
      <c r="V575" s="979">
        <f>_xlfn.XLOOKUP($D575,Help2!$D:$D,Help2!R:R)</f>
        <v>60</v>
      </c>
      <c r="W575" s="979">
        <f>_xlfn.XLOOKUP($D575,Help2!$D:$D,Help2!S:S)</f>
        <v>22000</v>
      </c>
      <c r="Y575" s="979">
        <f>_xlfn.XLOOKUP($D575,Help2!$D:$D,Help2!V:V)</f>
        <v>7800</v>
      </c>
      <c r="Z575" s="979">
        <f>_xlfn.XLOOKUP($D575,Help2!$D:$D,Help2!W:W)</f>
        <v>3889</v>
      </c>
      <c r="AA575" s="979">
        <f>_xlfn.XLOOKUP($D575,Help2!$D:$D,Help2!X:X)</f>
        <v>0</v>
      </c>
      <c r="AB575" s="979">
        <f>_xlfn.XLOOKUP($D575,Help2!$D:$D,Help2!Y:Y)</f>
        <v>6314</v>
      </c>
      <c r="AC575" s="979">
        <f>_xlfn.XLOOKUP($D575,Help2!$D:$D,Help2!Z:Z)</f>
        <v>823</v>
      </c>
      <c r="AD575" s="979">
        <f>_xlfn.XLOOKUP($D575,Help2!$D:$D,Help2!AA:AA)</f>
        <v>999.05404680000004</v>
      </c>
      <c r="AE575" s="979">
        <f>_xlfn.XLOOKUP($D575,Help2!$D:$D,Help2!AB:AB)</f>
        <v>340</v>
      </c>
      <c r="AF575" s="979">
        <f>_xlfn.XLOOKUP($D575,Help2!$D:$D,Help2!AC:AC)</f>
        <v>330</v>
      </c>
      <c r="AG575" s="979">
        <f>_xlfn.XLOOKUP($D575,Help2!$D:$D,Help2!AD:AD)</f>
        <v>155</v>
      </c>
      <c r="AH575" s="979">
        <f>_xlfn.XLOOKUP($D575,Help2!$D:$D,Help2!AE:AE)</f>
        <v>864.90000000000009</v>
      </c>
      <c r="AI575" s="979">
        <f>_xlfn.XLOOKUP($D575,Help2!$D:$D,Help2!AF:AF)</f>
        <v>3574.9199999999996</v>
      </c>
      <c r="AJ575" s="979">
        <f>_xlfn.XLOOKUP($D575,Help2!$D:$D,Help2!AG:AG)</f>
        <v>387.19464139534335</v>
      </c>
      <c r="AK575" s="979">
        <f>_xlfn.XLOOKUP($D575,Help2!$D:$D,Help2!AH:AH)</f>
        <v>6954.7557706724665</v>
      </c>
      <c r="AL575" s="979">
        <f>_xlfn.XLOOKUP($D575,Help2!$D:$D,Help2!AI:AI)</f>
        <v>672</v>
      </c>
      <c r="AM575" s="979">
        <f>_xlfn.XLOOKUP($D575,Help2!$D:$D,Help2!AJ:AJ)</f>
        <v>0</v>
      </c>
      <c r="AN575" s="979">
        <f>_xlfn.XLOOKUP($D575,Help2!$D:$D,Help2!AK:AK)</f>
        <v>0</v>
      </c>
    </row>
    <row r="576" spans="1:40" x14ac:dyDescent="0.2">
      <c r="A576" s="1">
        <v>45500</v>
      </c>
      <c r="B576">
        <f t="shared" si="63"/>
        <v>7</v>
      </c>
      <c r="C576">
        <f t="shared" si="64"/>
        <v>2024</v>
      </c>
      <c r="D576" s="872" t="str">
        <f t="shared" si="61"/>
        <v>07´2024</v>
      </c>
      <c r="F576" s="2">
        <f t="shared" si="65"/>
        <v>24</v>
      </c>
      <c r="G576" s="3">
        <f t="shared" si="66"/>
        <v>3.460207612456747E-2</v>
      </c>
      <c r="H576" s="5">
        <f t="shared" si="67"/>
        <v>1</v>
      </c>
      <c r="I576" s="979">
        <f>_xlfn.XLOOKUP($D576,Help2!$D:$D,Help2!H:H)</f>
        <v>18826</v>
      </c>
      <c r="J576" s="979">
        <f>_xlfn.XLOOKUP($D576,Help2!$D:$D,Help2!I:I)</f>
        <v>11689</v>
      </c>
      <c r="K576" s="979">
        <f>_xlfn.XLOOKUP($D576,Help2!$D:$D,Help2!J:J)</f>
        <v>3175</v>
      </c>
      <c r="L576" s="979">
        <f>_xlfn.XLOOKUP($D576,Help2!$D:$D,Help2!K:K)</f>
        <v>3139</v>
      </c>
      <c r="M576" s="979">
        <f>_xlfn.XLOOKUP($D576,Help2!$D:$D,Help2!L:L)</f>
        <v>8586.5421726771201</v>
      </c>
      <c r="N576" s="979">
        <f>_xlfn.XLOOKUP($D576,Help2!$D:$D,Help2!M:M)</f>
        <v>9686.9194208201061</v>
      </c>
      <c r="P576" s="979">
        <f>_xlfn.XLOOKUP($D576,Help2!$D:$D,Help2!F:F)</f>
        <v>693.6</v>
      </c>
      <c r="Q576" s="979">
        <f t="shared" si="62"/>
        <v>744</v>
      </c>
      <c r="R576" s="979">
        <f>_xlfn.XLOOKUP($D576,Help2!$D:$D,Help2!N:N)</f>
        <v>8586.5421726771201</v>
      </c>
      <c r="S576" s="979">
        <f>_xlfn.XLOOKUP($D576,Help2!$D:$D,Help2!O:O)</f>
        <v>8425.27337713618</v>
      </c>
      <c r="T576" s="979">
        <f>_xlfn.XLOOKUP($D576,Help2!$D:$D,Help2!P:P)</f>
        <v>550</v>
      </c>
      <c r="U576" s="979">
        <f>_xlfn.XLOOKUP($D576,Help2!$D:$D,Help2!Q:Q)</f>
        <v>150</v>
      </c>
      <c r="V576" s="979">
        <f>_xlfn.XLOOKUP($D576,Help2!$D:$D,Help2!R:R)</f>
        <v>60</v>
      </c>
      <c r="W576" s="979">
        <f>_xlfn.XLOOKUP($D576,Help2!$D:$D,Help2!S:S)</f>
        <v>22000</v>
      </c>
      <c r="Y576" s="979">
        <f>_xlfn.XLOOKUP($D576,Help2!$D:$D,Help2!V:V)</f>
        <v>7800</v>
      </c>
      <c r="Z576" s="979">
        <f>_xlfn.XLOOKUP($D576,Help2!$D:$D,Help2!W:W)</f>
        <v>3889</v>
      </c>
      <c r="AA576" s="979">
        <f>_xlfn.XLOOKUP($D576,Help2!$D:$D,Help2!X:X)</f>
        <v>0</v>
      </c>
      <c r="AB576" s="979">
        <f>_xlfn.XLOOKUP($D576,Help2!$D:$D,Help2!Y:Y)</f>
        <v>6314</v>
      </c>
      <c r="AC576" s="979">
        <f>_xlfn.XLOOKUP($D576,Help2!$D:$D,Help2!Z:Z)</f>
        <v>823</v>
      </c>
      <c r="AD576" s="979">
        <f>_xlfn.XLOOKUP($D576,Help2!$D:$D,Help2!AA:AA)</f>
        <v>999.05404680000004</v>
      </c>
      <c r="AE576" s="979">
        <f>_xlfn.XLOOKUP($D576,Help2!$D:$D,Help2!AB:AB)</f>
        <v>340</v>
      </c>
      <c r="AF576" s="979">
        <f>_xlfn.XLOOKUP($D576,Help2!$D:$D,Help2!AC:AC)</f>
        <v>330</v>
      </c>
      <c r="AG576" s="979">
        <f>_xlfn.XLOOKUP($D576,Help2!$D:$D,Help2!AD:AD)</f>
        <v>155</v>
      </c>
      <c r="AH576" s="979">
        <f>_xlfn.XLOOKUP($D576,Help2!$D:$D,Help2!AE:AE)</f>
        <v>864.90000000000009</v>
      </c>
      <c r="AI576" s="979">
        <f>_xlfn.XLOOKUP($D576,Help2!$D:$D,Help2!AF:AF)</f>
        <v>3574.9199999999996</v>
      </c>
      <c r="AJ576" s="979">
        <f>_xlfn.XLOOKUP($D576,Help2!$D:$D,Help2!AG:AG)</f>
        <v>387.19464139534335</v>
      </c>
      <c r="AK576" s="979">
        <f>_xlfn.XLOOKUP($D576,Help2!$D:$D,Help2!AH:AH)</f>
        <v>6954.7557706724665</v>
      </c>
      <c r="AL576" s="979">
        <f>_xlfn.XLOOKUP($D576,Help2!$D:$D,Help2!AI:AI)</f>
        <v>672</v>
      </c>
      <c r="AM576" s="979">
        <f>_xlfn.XLOOKUP($D576,Help2!$D:$D,Help2!AJ:AJ)</f>
        <v>0</v>
      </c>
      <c r="AN576" s="979">
        <f>_xlfn.XLOOKUP($D576,Help2!$D:$D,Help2!AK:AK)</f>
        <v>0</v>
      </c>
    </row>
    <row r="577" spans="1:40" x14ac:dyDescent="0.2">
      <c r="A577" s="1">
        <v>45501</v>
      </c>
      <c r="B577">
        <f t="shared" si="63"/>
        <v>7</v>
      </c>
      <c r="C577">
        <f t="shared" si="64"/>
        <v>2024</v>
      </c>
      <c r="D577" s="872" t="str">
        <f t="shared" si="61"/>
        <v>07´2024</v>
      </c>
      <c r="F577" s="2">
        <f t="shared" si="65"/>
        <v>24</v>
      </c>
      <c r="G577" s="3">
        <f t="shared" si="66"/>
        <v>3.460207612456747E-2</v>
      </c>
      <c r="H577" s="5">
        <f t="shared" si="67"/>
        <v>1</v>
      </c>
      <c r="I577" s="979">
        <f>_xlfn.XLOOKUP($D577,Help2!$D:$D,Help2!H:H)</f>
        <v>18826</v>
      </c>
      <c r="J577" s="979">
        <f>_xlfn.XLOOKUP($D577,Help2!$D:$D,Help2!I:I)</f>
        <v>11689</v>
      </c>
      <c r="K577" s="979">
        <f>_xlfn.XLOOKUP($D577,Help2!$D:$D,Help2!J:J)</f>
        <v>3175</v>
      </c>
      <c r="L577" s="979">
        <f>_xlfn.XLOOKUP($D577,Help2!$D:$D,Help2!K:K)</f>
        <v>3139</v>
      </c>
      <c r="M577" s="979">
        <f>_xlfn.XLOOKUP($D577,Help2!$D:$D,Help2!L:L)</f>
        <v>8586.5421726771201</v>
      </c>
      <c r="N577" s="979">
        <f>_xlfn.XLOOKUP($D577,Help2!$D:$D,Help2!M:M)</f>
        <v>9686.9194208201061</v>
      </c>
      <c r="P577" s="979">
        <f>_xlfn.XLOOKUP($D577,Help2!$D:$D,Help2!F:F)</f>
        <v>693.6</v>
      </c>
      <c r="Q577" s="979">
        <f t="shared" si="62"/>
        <v>744</v>
      </c>
      <c r="R577" s="979">
        <f>_xlfn.XLOOKUP($D577,Help2!$D:$D,Help2!N:N)</f>
        <v>8586.5421726771201</v>
      </c>
      <c r="S577" s="979">
        <f>_xlfn.XLOOKUP($D577,Help2!$D:$D,Help2!O:O)</f>
        <v>8425.27337713618</v>
      </c>
      <c r="T577" s="979">
        <f>_xlfn.XLOOKUP($D577,Help2!$D:$D,Help2!P:P)</f>
        <v>550</v>
      </c>
      <c r="U577" s="979">
        <f>_xlfn.XLOOKUP($D577,Help2!$D:$D,Help2!Q:Q)</f>
        <v>150</v>
      </c>
      <c r="V577" s="979">
        <f>_xlfn.XLOOKUP($D577,Help2!$D:$D,Help2!R:R)</f>
        <v>60</v>
      </c>
      <c r="W577" s="979">
        <f>_xlfn.XLOOKUP($D577,Help2!$D:$D,Help2!S:S)</f>
        <v>22000</v>
      </c>
      <c r="Y577" s="979">
        <f>_xlfn.XLOOKUP($D577,Help2!$D:$D,Help2!V:V)</f>
        <v>7800</v>
      </c>
      <c r="Z577" s="979">
        <f>_xlfn.XLOOKUP($D577,Help2!$D:$D,Help2!W:W)</f>
        <v>3889</v>
      </c>
      <c r="AA577" s="979">
        <f>_xlfn.XLOOKUP($D577,Help2!$D:$D,Help2!X:X)</f>
        <v>0</v>
      </c>
      <c r="AB577" s="979">
        <f>_xlfn.XLOOKUP($D577,Help2!$D:$D,Help2!Y:Y)</f>
        <v>6314</v>
      </c>
      <c r="AC577" s="979">
        <f>_xlfn.XLOOKUP($D577,Help2!$D:$D,Help2!Z:Z)</f>
        <v>823</v>
      </c>
      <c r="AD577" s="979">
        <f>_xlfn.XLOOKUP($D577,Help2!$D:$D,Help2!AA:AA)</f>
        <v>999.05404680000004</v>
      </c>
      <c r="AE577" s="979">
        <f>_xlfn.XLOOKUP($D577,Help2!$D:$D,Help2!AB:AB)</f>
        <v>340</v>
      </c>
      <c r="AF577" s="979">
        <f>_xlfn.XLOOKUP($D577,Help2!$D:$D,Help2!AC:AC)</f>
        <v>330</v>
      </c>
      <c r="AG577" s="979">
        <f>_xlfn.XLOOKUP($D577,Help2!$D:$D,Help2!AD:AD)</f>
        <v>155</v>
      </c>
      <c r="AH577" s="979">
        <f>_xlfn.XLOOKUP($D577,Help2!$D:$D,Help2!AE:AE)</f>
        <v>864.90000000000009</v>
      </c>
      <c r="AI577" s="979">
        <f>_xlfn.XLOOKUP($D577,Help2!$D:$D,Help2!AF:AF)</f>
        <v>3574.9199999999996</v>
      </c>
      <c r="AJ577" s="979">
        <f>_xlfn.XLOOKUP($D577,Help2!$D:$D,Help2!AG:AG)</f>
        <v>387.19464139534335</v>
      </c>
      <c r="AK577" s="979">
        <f>_xlfn.XLOOKUP($D577,Help2!$D:$D,Help2!AH:AH)</f>
        <v>6954.7557706724665</v>
      </c>
      <c r="AL577" s="979">
        <f>_xlfn.XLOOKUP($D577,Help2!$D:$D,Help2!AI:AI)</f>
        <v>672</v>
      </c>
      <c r="AM577" s="979">
        <f>_xlfn.XLOOKUP($D577,Help2!$D:$D,Help2!AJ:AJ)</f>
        <v>0</v>
      </c>
      <c r="AN577" s="979">
        <f>_xlfn.XLOOKUP($D577,Help2!$D:$D,Help2!AK:AK)</f>
        <v>0</v>
      </c>
    </row>
    <row r="578" spans="1:40" x14ac:dyDescent="0.2">
      <c r="A578" s="1">
        <v>45502</v>
      </c>
      <c r="B578">
        <f t="shared" si="63"/>
        <v>7</v>
      </c>
      <c r="C578">
        <f t="shared" si="64"/>
        <v>2024</v>
      </c>
      <c r="D578" s="872" t="str">
        <f t="shared" si="61"/>
        <v>07´2024</v>
      </c>
      <c r="F578" s="2">
        <f t="shared" si="65"/>
        <v>24</v>
      </c>
      <c r="G578" s="3">
        <f t="shared" si="66"/>
        <v>3.460207612456747E-2</v>
      </c>
      <c r="H578" s="5">
        <f t="shared" si="67"/>
        <v>1</v>
      </c>
      <c r="I578" s="979">
        <f>_xlfn.XLOOKUP($D578,Help2!$D:$D,Help2!H:H)</f>
        <v>18826</v>
      </c>
      <c r="J578" s="979">
        <f>_xlfn.XLOOKUP($D578,Help2!$D:$D,Help2!I:I)</f>
        <v>11689</v>
      </c>
      <c r="K578" s="979">
        <f>_xlfn.XLOOKUP($D578,Help2!$D:$D,Help2!J:J)</f>
        <v>3175</v>
      </c>
      <c r="L578" s="979">
        <f>_xlfn.XLOOKUP($D578,Help2!$D:$D,Help2!K:K)</f>
        <v>3139</v>
      </c>
      <c r="M578" s="979">
        <f>_xlfn.XLOOKUP($D578,Help2!$D:$D,Help2!L:L)</f>
        <v>8586.5421726771201</v>
      </c>
      <c r="N578" s="979">
        <f>_xlfn.XLOOKUP($D578,Help2!$D:$D,Help2!M:M)</f>
        <v>9686.9194208201061</v>
      </c>
      <c r="P578" s="979">
        <f>_xlfn.XLOOKUP($D578,Help2!$D:$D,Help2!F:F)</f>
        <v>693.6</v>
      </c>
      <c r="Q578" s="979">
        <f t="shared" si="62"/>
        <v>744</v>
      </c>
      <c r="R578" s="979">
        <f>_xlfn.XLOOKUP($D578,Help2!$D:$D,Help2!N:N)</f>
        <v>8586.5421726771201</v>
      </c>
      <c r="S578" s="979">
        <f>_xlfn.XLOOKUP($D578,Help2!$D:$D,Help2!O:O)</f>
        <v>8425.27337713618</v>
      </c>
      <c r="T578" s="979">
        <f>_xlfn.XLOOKUP($D578,Help2!$D:$D,Help2!P:P)</f>
        <v>550</v>
      </c>
      <c r="U578" s="979">
        <f>_xlfn.XLOOKUP($D578,Help2!$D:$D,Help2!Q:Q)</f>
        <v>150</v>
      </c>
      <c r="V578" s="979">
        <f>_xlfn.XLOOKUP($D578,Help2!$D:$D,Help2!R:R)</f>
        <v>60</v>
      </c>
      <c r="W578" s="979">
        <f>_xlfn.XLOOKUP($D578,Help2!$D:$D,Help2!S:S)</f>
        <v>22000</v>
      </c>
      <c r="Y578" s="979">
        <f>_xlfn.XLOOKUP($D578,Help2!$D:$D,Help2!V:V)</f>
        <v>7800</v>
      </c>
      <c r="Z578" s="979">
        <f>_xlfn.XLOOKUP($D578,Help2!$D:$D,Help2!W:W)</f>
        <v>3889</v>
      </c>
      <c r="AA578" s="979">
        <f>_xlfn.XLOOKUP($D578,Help2!$D:$D,Help2!X:X)</f>
        <v>0</v>
      </c>
      <c r="AB578" s="979">
        <f>_xlfn.XLOOKUP($D578,Help2!$D:$D,Help2!Y:Y)</f>
        <v>6314</v>
      </c>
      <c r="AC578" s="979">
        <f>_xlfn.XLOOKUP($D578,Help2!$D:$D,Help2!Z:Z)</f>
        <v>823</v>
      </c>
      <c r="AD578" s="979">
        <f>_xlfn.XLOOKUP($D578,Help2!$D:$D,Help2!AA:AA)</f>
        <v>999.05404680000004</v>
      </c>
      <c r="AE578" s="979">
        <f>_xlfn.XLOOKUP($D578,Help2!$D:$D,Help2!AB:AB)</f>
        <v>340</v>
      </c>
      <c r="AF578" s="979">
        <f>_xlfn.XLOOKUP($D578,Help2!$D:$D,Help2!AC:AC)</f>
        <v>330</v>
      </c>
      <c r="AG578" s="979">
        <f>_xlfn.XLOOKUP($D578,Help2!$D:$D,Help2!AD:AD)</f>
        <v>155</v>
      </c>
      <c r="AH578" s="979">
        <f>_xlfn.XLOOKUP($D578,Help2!$D:$D,Help2!AE:AE)</f>
        <v>864.90000000000009</v>
      </c>
      <c r="AI578" s="979">
        <f>_xlfn.XLOOKUP($D578,Help2!$D:$D,Help2!AF:AF)</f>
        <v>3574.9199999999996</v>
      </c>
      <c r="AJ578" s="979">
        <f>_xlfn.XLOOKUP($D578,Help2!$D:$D,Help2!AG:AG)</f>
        <v>387.19464139534335</v>
      </c>
      <c r="AK578" s="979">
        <f>_xlfn.XLOOKUP($D578,Help2!$D:$D,Help2!AH:AH)</f>
        <v>6954.7557706724665</v>
      </c>
      <c r="AL578" s="979">
        <f>_xlfn.XLOOKUP($D578,Help2!$D:$D,Help2!AI:AI)</f>
        <v>672</v>
      </c>
      <c r="AM578" s="979">
        <f>_xlfn.XLOOKUP($D578,Help2!$D:$D,Help2!AJ:AJ)</f>
        <v>0</v>
      </c>
      <c r="AN578" s="979">
        <f>_xlfn.XLOOKUP($D578,Help2!$D:$D,Help2!AK:AK)</f>
        <v>0</v>
      </c>
    </row>
    <row r="579" spans="1:40" x14ac:dyDescent="0.2">
      <c r="A579" s="1">
        <v>45503</v>
      </c>
      <c r="B579">
        <f t="shared" si="63"/>
        <v>7</v>
      </c>
      <c r="C579">
        <f t="shared" si="64"/>
        <v>2024</v>
      </c>
      <c r="D579" s="872" t="str">
        <f t="shared" si="61"/>
        <v>07´2024</v>
      </c>
      <c r="F579" s="2">
        <f t="shared" si="65"/>
        <v>24</v>
      </c>
      <c r="G579" s="3">
        <f t="shared" si="66"/>
        <v>3.460207612456747E-2</v>
      </c>
      <c r="H579" s="5">
        <f t="shared" si="67"/>
        <v>1</v>
      </c>
      <c r="I579" s="979">
        <f>_xlfn.XLOOKUP($D579,Help2!$D:$D,Help2!H:H)</f>
        <v>18826</v>
      </c>
      <c r="J579" s="979">
        <f>_xlfn.XLOOKUP($D579,Help2!$D:$D,Help2!I:I)</f>
        <v>11689</v>
      </c>
      <c r="K579" s="979">
        <f>_xlfn.XLOOKUP($D579,Help2!$D:$D,Help2!J:J)</f>
        <v>3175</v>
      </c>
      <c r="L579" s="979">
        <f>_xlfn.XLOOKUP($D579,Help2!$D:$D,Help2!K:K)</f>
        <v>3139</v>
      </c>
      <c r="M579" s="979">
        <f>_xlfn.XLOOKUP($D579,Help2!$D:$D,Help2!L:L)</f>
        <v>8586.5421726771201</v>
      </c>
      <c r="N579" s="979">
        <f>_xlfn.XLOOKUP($D579,Help2!$D:$D,Help2!M:M)</f>
        <v>9686.9194208201061</v>
      </c>
      <c r="P579" s="979">
        <f>_xlfn.XLOOKUP($D579,Help2!$D:$D,Help2!F:F)</f>
        <v>693.6</v>
      </c>
      <c r="Q579" s="979">
        <f t="shared" si="62"/>
        <v>744</v>
      </c>
      <c r="R579" s="979">
        <f>_xlfn.XLOOKUP($D579,Help2!$D:$D,Help2!N:N)</f>
        <v>8586.5421726771201</v>
      </c>
      <c r="S579" s="979">
        <f>_xlfn.XLOOKUP($D579,Help2!$D:$D,Help2!O:O)</f>
        <v>8425.27337713618</v>
      </c>
      <c r="T579" s="979">
        <f>_xlfn.XLOOKUP($D579,Help2!$D:$D,Help2!P:P)</f>
        <v>550</v>
      </c>
      <c r="U579" s="979">
        <f>_xlfn.XLOOKUP($D579,Help2!$D:$D,Help2!Q:Q)</f>
        <v>150</v>
      </c>
      <c r="V579" s="979">
        <f>_xlfn.XLOOKUP($D579,Help2!$D:$D,Help2!R:R)</f>
        <v>60</v>
      </c>
      <c r="W579" s="979">
        <f>_xlfn.XLOOKUP($D579,Help2!$D:$D,Help2!S:S)</f>
        <v>22000</v>
      </c>
      <c r="Y579" s="979">
        <f>_xlfn.XLOOKUP($D579,Help2!$D:$D,Help2!V:V)</f>
        <v>7800</v>
      </c>
      <c r="Z579" s="979">
        <f>_xlfn.XLOOKUP($D579,Help2!$D:$D,Help2!W:W)</f>
        <v>3889</v>
      </c>
      <c r="AA579" s="979">
        <f>_xlfn.XLOOKUP($D579,Help2!$D:$D,Help2!X:X)</f>
        <v>0</v>
      </c>
      <c r="AB579" s="979">
        <f>_xlfn.XLOOKUP($D579,Help2!$D:$D,Help2!Y:Y)</f>
        <v>6314</v>
      </c>
      <c r="AC579" s="979">
        <f>_xlfn.XLOOKUP($D579,Help2!$D:$D,Help2!Z:Z)</f>
        <v>823</v>
      </c>
      <c r="AD579" s="979">
        <f>_xlfn.XLOOKUP($D579,Help2!$D:$D,Help2!AA:AA)</f>
        <v>999.05404680000004</v>
      </c>
      <c r="AE579" s="979">
        <f>_xlfn.XLOOKUP($D579,Help2!$D:$D,Help2!AB:AB)</f>
        <v>340</v>
      </c>
      <c r="AF579" s="979">
        <f>_xlfn.XLOOKUP($D579,Help2!$D:$D,Help2!AC:AC)</f>
        <v>330</v>
      </c>
      <c r="AG579" s="979">
        <f>_xlfn.XLOOKUP($D579,Help2!$D:$D,Help2!AD:AD)</f>
        <v>155</v>
      </c>
      <c r="AH579" s="979">
        <f>_xlfn.XLOOKUP($D579,Help2!$D:$D,Help2!AE:AE)</f>
        <v>864.90000000000009</v>
      </c>
      <c r="AI579" s="979">
        <f>_xlfn.XLOOKUP($D579,Help2!$D:$D,Help2!AF:AF)</f>
        <v>3574.9199999999996</v>
      </c>
      <c r="AJ579" s="979">
        <f>_xlfn.XLOOKUP($D579,Help2!$D:$D,Help2!AG:AG)</f>
        <v>387.19464139534335</v>
      </c>
      <c r="AK579" s="979">
        <f>_xlfn.XLOOKUP($D579,Help2!$D:$D,Help2!AH:AH)</f>
        <v>6954.7557706724665</v>
      </c>
      <c r="AL579" s="979">
        <f>_xlfn.XLOOKUP($D579,Help2!$D:$D,Help2!AI:AI)</f>
        <v>672</v>
      </c>
      <c r="AM579" s="979">
        <f>_xlfn.XLOOKUP($D579,Help2!$D:$D,Help2!AJ:AJ)</f>
        <v>0</v>
      </c>
      <c r="AN579" s="979">
        <f>_xlfn.XLOOKUP($D579,Help2!$D:$D,Help2!AK:AK)</f>
        <v>0</v>
      </c>
    </row>
    <row r="580" spans="1:40" x14ac:dyDescent="0.2">
      <c r="A580" s="1">
        <v>45504</v>
      </c>
      <c r="B580">
        <f t="shared" si="63"/>
        <v>7</v>
      </c>
      <c r="C580">
        <f t="shared" si="64"/>
        <v>2024</v>
      </c>
      <c r="D580" s="872" t="str">
        <f t="shared" si="61"/>
        <v>07´2024</v>
      </c>
      <c r="F580" s="2">
        <f t="shared" si="65"/>
        <v>24</v>
      </c>
      <c r="G580" s="3">
        <f t="shared" si="66"/>
        <v>3.460207612456747E-2</v>
      </c>
      <c r="H580" s="5">
        <f t="shared" si="67"/>
        <v>1</v>
      </c>
      <c r="I580" s="979">
        <f>_xlfn.XLOOKUP($D580,Help2!$D:$D,Help2!H:H)</f>
        <v>18826</v>
      </c>
      <c r="J580" s="979">
        <f>_xlfn.XLOOKUP($D580,Help2!$D:$D,Help2!I:I)</f>
        <v>11689</v>
      </c>
      <c r="K580" s="979">
        <f>_xlfn.XLOOKUP($D580,Help2!$D:$D,Help2!J:J)</f>
        <v>3175</v>
      </c>
      <c r="L580" s="979">
        <f>_xlfn.XLOOKUP($D580,Help2!$D:$D,Help2!K:K)</f>
        <v>3139</v>
      </c>
      <c r="M580" s="979">
        <f>_xlfn.XLOOKUP($D580,Help2!$D:$D,Help2!L:L)</f>
        <v>8586.5421726771201</v>
      </c>
      <c r="N580" s="979">
        <f>_xlfn.XLOOKUP($D580,Help2!$D:$D,Help2!M:M)</f>
        <v>9686.9194208201061</v>
      </c>
      <c r="P580" s="979">
        <f>_xlfn.XLOOKUP($D580,Help2!$D:$D,Help2!F:F)</f>
        <v>693.6</v>
      </c>
      <c r="Q580" s="979">
        <f t="shared" si="62"/>
        <v>744</v>
      </c>
      <c r="R580" s="979">
        <f>_xlfn.XLOOKUP($D580,Help2!$D:$D,Help2!N:N)</f>
        <v>8586.5421726771201</v>
      </c>
      <c r="S580" s="979">
        <f>_xlfn.XLOOKUP($D580,Help2!$D:$D,Help2!O:O)</f>
        <v>8425.27337713618</v>
      </c>
      <c r="T580" s="979">
        <f>_xlfn.XLOOKUP($D580,Help2!$D:$D,Help2!P:P)</f>
        <v>550</v>
      </c>
      <c r="U580" s="979">
        <f>_xlfn.XLOOKUP($D580,Help2!$D:$D,Help2!Q:Q)</f>
        <v>150</v>
      </c>
      <c r="V580" s="979">
        <f>_xlfn.XLOOKUP($D580,Help2!$D:$D,Help2!R:R)</f>
        <v>60</v>
      </c>
      <c r="W580" s="979">
        <f>_xlfn.XLOOKUP($D580,Help2!$D:$D,Help2!S:S)</f>
        <v>22000</v>
      </c>
      <c r="Y580" s="979">
        <f>_xlfn.XLOOKUP($D580,Help2!$D:$D,Help2!V:V)</f>
        <v>7800</v>
      </c>
      <c r="Z580" s="979">
        <f>_xlfn.XLOOKUP($D580,Help2!$D:$D,Help2!W:W)</f>
        <v>3889</v>
      </c>
      <c r="AA580" s="979">
        <f>_xlfn.XLOOKUP($D580,Help2!$D:$D,Help2!X:X)</f>
        <v>0</v>
      </c>
      <c r="AB580" s="979">
        <f>_xlfn.XLOOKUP($D580,Help2!$D:$D,Help2!Y:Y)</f>
        <v>6314</v>
      </c>
      <c r="AC580" s="979">
        <f>_xlfn.XLOOKUP($D580,Help2!$D:$D,Help2!Z:Z)</f>
        <v>823</v>
      </c>
      <c r="AD580" s="979">
        <f>_xlfn.XLOOKUP($D580,Help2!$D:$D,Help2!AA:AA)</f>
        <v>999.05404680000004</v>
      </c>
      <c r="AE580" s="979">
        <f>_xlfn.XLOOKUP($D580,Help2!$D:$D,Help2!AB:AB)</f>
        <v>340</v>
      </c>
      <c r="AF580" s="979">
        <f>_xlfn.XLOOKUP($D580,Help2!$D:$D,Help2!AC:AC)</f>
        <v>330</v>
      </c>
      <c r="AG580" s="979">
        <f>_xlfn.XLOOKUP($D580,Help2!$D:$D,Help2!AD:AD)</f>
        <v>155</v>
      </c>
      <c r="AH580" s="979">
        <f>_xlfn.XLOOKUP($D580,Help2!$D:$D,Help2!AE:AE)</f>
        <v>864.90000000000009</v>
      </c>
      <c r="AI580" s="979">
        <f>_xlfn.XLOOKUP($D580,Help2!$D:$D,Help2!AF:AF)</f>
        <v>3574.9199999999996</v>
      </c>
      <c r="AJ580" s="979">
        <f>_xlfn.XLOOKUP($D580,Help2!$D:$D,Help2!AG:AG)</f>
        <v>387.19464139534335</v>
      </c>
      <c r="AK580" s="979">
        <f>_xlfn.XLOOKUP($D580,Help2!$D:$D,Help2!AH:AH)</f>
        <v>6954.7557706724665</v>
      </c>
      <c r="AL580" s="979">
        <f>_xlfn.XLOOKUP($D580,Help2!$D:$D,Help2!AI:AI)</f>
        <v>672</v>
      </c>
      <c r="AM580" s="979">
        <f>_xlfn.XLOOKUP($D580,Help2!$D:$D,Help2!AJ:AJ)</f>
        <v>0</v>
      </c>
      <c r="AN580" s="979">
        <f>_xlfn.XLOOKUP($D580,Help2!$D:$D,Help2!AK:AK)</f>
        <v>0</v>
      </c>
    </row>
    <row r="581" spans="1:40" x14ac:dyDescent="0.2">
      <c r="A581" s="1">
        <v>45505</v>
      </c>
      <c r="B581">
        <f t="shared" si="63"/>
        <v>8</v>
      </c>
      <c r="C581">
        <f t="shared" si="64"/>
        <v>2024</v>
      </c>
      <c r="D581" s="872" t="str">
        <f t="shared" si="61"/>
        <v>08´2024</v>
      </c>
      <c r="F581" s="2">
        <f t="shared" si="65"/>
        <v>24</v>
      </c>
      <c r="G581" s="3">
        <f t="shared" si="66"/>
        <v>3.5450516986706058E-2</v>
      </c>
      <c r="H581" s="5">
        <f t="shared" si="67"/>
        <v>1</v>
      </c>
      <c r="I581" s="979">
        <f>_xlfn.XLOOKUP($D581,Help2!$D:$D,Help2!H:H)</f>
        <v>18826</v>
      </c>
      <c r="J581" s="979">
        <f>_xlfn.XLOOKUP($D581,Help2!$D:$D,Help2!I:I)</f>
        <v>11689</v>
      </c>
      <c r="K581" s="979">
        <f>_xlfn.XLOOKUP($D581,Help2!$D:$D,Help2!J:J)</f>
        <v>3175</v>
      </c>
      <c r="L581" s="979">
        <f>_xlfn.XLOOKUP($D581,Help2!$D:$D,Help2!K:K)</f>
        <v>3139</v>
      </c>
      <c r="M581" s="979">
        <f>_xlfn.XLOOKUP($D581,Help2!$D:$D,Help2!L:L)</f>
        <v>8561.2552285227575</v>
      </c>
      <c r="N581" s="979">
        <f>_xlfn.XLOOKUP($D581,Help2!$D:$D,Help2!M:M)</f>
        <v>9928.4623121951045</v>
      </c>
      <c r="P581" s="979">
        <f>_xlfn.XLOOKUP($D581,Help2!$D:$D,Help2!F:F)</f>
        <v>677</v>
      </c>
      <c r="Q581" s="979">
        <f t="shared" si="62"/>
        <v>744</v>
      </c>
      <c r="R581" s="979">
        <f>_xlfn.XLOOKUP($D581,Help2!$D:$D,Help2!N:N)</f>
        <v>8561.2552285227575</v>
      </c>
      <c r="S581" s="979">
        <f>_xlfn.XLOOKUP($D581,Help2!$D:$D,Help2!O:O)</f>
        <v>8402.2622579557101</v>
      </c>
      <c r="T581" s="979">
        <f>_xlfn.XLOOKUP($D581,Help2!$D:$D,Help2!P:P)</f>
        <v>550</v>
      </c>
      <c r="U581" s="979">
        <f>_xlfn.XLOOKUP($D581,Help2!$D:$D,Help2!Q:Q)</f>
        <v>175</v>
      </c>
      <c r="V581" s="979">
        <f>_xlfn.XLOOKUP($D581,Help2!$D:$D,Help2!R:R)</f>
        <v>60</v>
      </c>
      <c r="W581" s="979">
        <f>_xlfn.XLOOKUP($D581,Help2!$D:$D,Help2!S:S)</f>
        <v>22000</v>
      </c>
      <c r="Y581" s="979">
        <f>_xlfn.XLOOKUP($D581,Help2!$D:$D,Help2!V:V)</f>
        <v>7839</v>
      </c>
      <c r="Z581" s="979">
        <f>_xlfn.XLOOKUP($D581,Help2!$D:$D,Help2!W:W)</f>
        <v>3850</v>
      </c>
      <c r="AA581" s="979">
        <f>_xlfn.XLOOKUP($D581,Help2!$D:$D,Help2!X:X)</f>
        <v>0</v>
      </c>
      <c r="AB581" s="979">
        <f>_xlfn.XLOOKUP($D581,Help2!$D:$D,Help2!Y:Y)</f>
        <v>6314</v>
      </c>
      <c r="AC581" s="979">
        <f>_xlfn.XLOOKUP($D581,Help2!$D:$D,Help2!Z:Z)</f>
        <v>823</v>
      </c>
      <c r="AD581" s="979">
        <f>_xlfn.XLOOKUP($D581,Help2!$D:$D,Help2!AA:AA)</f>
        <v>837.18664680000018</v>
      </c>
      <c r="AE581" s="979">
        <f>_xlfn.XLOOKUP($D581,Help2!$D:$D,Help2!AB:AB)</f>
        <v>800</v>
      </c>
      <c r="AF581" s="979">
        <f>_xlfn.XLOOKUP($D581,Help2!$D:$D,Help2!AC:AC)</f>
        <v>670</v>
      </c>
      <c r="AG581" s="979">
        <f>_xlfn.XLOOKUP($D581,Help2!$D:$D,Help2!AD:AD)</f>
        <v>390</v>
      </c>
      <c r="AH581" s="979">
        <f>_xlfn.XLOOKUP($D581,Help2!$D:$D,Help2!AE:AE)</f>
        <v>864.90000000000009</v>
      </c>
      <c r="AI581" s="979">
        <f>_xlfn.XLOOKUP($D581,Help2!$D:$D,Help2!AF:AF)</f>
        <v>3574.9199999999996</v>
      </c>
      <c r="AJ581" s="979">
        <f>_xlfn.XLOOKUP($D581,Help2!$D:$D,Help2!AG:AG)</f>
        <v>388.56565562422986</v>
      </c>
      <c r="AK581" s="979">
        <f>_xlfn.XLOOKUP($D581,Help2!$D:$D,Help2!AH:AH)</f>
        <v>8384.7368118135601</v>
      </c>
      <c r="AL581" s="979">
        <f>_xlfn.XLOOKUP($D581,Help2!$D:$D,Help2!AI:AI)</f>
        <v>672</v>
      </c>
      <c r="AM581" s="979">
        <f>_xlfn.XLOOKUP($D581,Help2!$D:$D,Help2!AJ:AJ)</f>
        <v>0</v>
      </c>
      <c r="AN581" s="979">
        <f>_xlfn.XLOOKUP($D581,Help2!$D:$D,Help2!AK:AK)</f>
        <v>0</v>
      </c>
    </row>
    <row r="582" spans="1:40" x14ac:dyDescent="0.2">
      <c r="A582" s="1">
        <v>45506</v>
      </c>
      <c r="B582">
        <f t="shared" si="63"/>
        <v>8</v>
      </c>
      <c r="C582">
        <f t="shared" si="64"/>
        <v>2024</v>
      </c>
      <c r="D582" s="872" t="str">
        <f t="shared" si="61"/>
        <v>08´2024</v>
      </c>
      <c r="F582" s="2">
        <f t="shared" si="65"/>
        <v>24</v>
      </c>
      <c r="G582" s="3">
        <f t="shared" si="66"/>
        <v>3.5450516986706058E-2</v>
      </c>
      <c r="H582" s="5">
        <f t="shared" si="67"/>
        <v>1</v>
      </c>
      <c r="I582" s="979">
        <f>_xlfn.XLOOKUP($D582,Help2!$D:$D,Help2!H:H)</f>
        <v>18826</v>
      </c>
      <c r="J582" s="979">
        <f>_xlfn.XLOOKUP($D582,Help2!$D:$D,Help2!I:I)</f>
        <v>11689</v>
      </c>
      <c r="K582" s="979">
        <f>_xlfn.XLOOKUP($D582,Help2!$D:$D,Help2!J:J)</f>
        <v>3175</v>
      </c>
      <c r="L582" s="979">
        <f>_xlfn.XLOOKUP($D582,Help2!$D:$D,Help2!K:K)</f>
        <v>3139</v>
      </c>
      <c r="M582" s="979">
        <f>_xlfn.XLOOKUP($D582,Help2!$D:$D,Help2!L:L)</f>
        <v>8561.2552285227575</v>
      </c>
      <c r="N582" s="979">
        <f>_xlfn.XLOOKUP($D582,Help2!$D:$D,Help2!M:M)</f>
        <v>9928.4623121951045</v>
      </c>
      <c r="P582" s="979">
        <f>_xlfn.XLOOKUP($D582,Help2!$D:$D,Help2!F:F)</f>
        <v>677</v>
      </c>
      <c r="Q582" s="979">
        <f t="shared" si="62"/>
        <v>744</v>
      </c>
      <c r="R582" s="979">
        <f>_xlfn.XLOOKUP($D582,Help2!$D:$D,Help2!N:N)</f>
        <v>8561.2552285227575</v>
      </c>
      <c r="S582" s="979">
        <f>_xlfn.XLOOKUP($D582,Help2!$D:$D,Help2!O:O)</f>
        <v>8402.2622579557101</v>
      </c>
      <c r="T582" s="979">
        <f>_xlfn.XLOOKUP($D582,Help2!$D:$D,Help2!P:P)</f>
        <v>550</v>
      </c>
      <c r="U582" s="979">
        <f>_xlfn.XLOOKUP($D582,Help2!$D:$D,Help2!Q:Q)</f>
        <v>175</v>
      </c>
      <c r="V582" s="979">
        <f>_xlfn.XLOOKUP($D582,Help2!$D:$D,Help2!R:R)</f>
        <v>60</v>
      </c>
      <c r="W582" s="979">
        <f>_xlfn.XLOOKUP($D582,Help2!$D:$D,Help2!S:S)</f>
        <v>22000</v>
      </c>
      <c r="Y582" s="979">
        <f>_xlfn.XLOOKUP($D582,Help2!$D:$D,Help2!V:V)</f>
        <v>7839</v>
      </c>
      <c r="Z582" s="979">
        <f>_xlfn.XLOOKUP($D582,Help2!$D:$D,Help2!W:W)</f>
        <v>3850</v>
      </c>
      <c r="AA582" s="979">
        <f>_xlfn.XLOOKUP($D582,Help2!$D:$D,Help2!X:X)</f>
        <v>0</v>
      </c>
      <c r="AB582" s="979">
        <f>_xlfn.XLOOKUP($D582,Help2!$D:$D,Help2!Y:Y)</f>
        <v>6314</v>
      </c>
      <c r="AC582" s="979">
        <f>_xlfn.XLOOKUP($D582,Help2!$D:$D,Help2!Z:Z)</f>
        <v>823</v>
      </c>
      <c r="AD582" s="979">
        <f>_xlfn.XLOOKUP($D582,Help2!$D:$D,Help2!AA:AA)</f>
        <v>837.18664680000018</v>
      </c>
      <c r="AE582" s="979">
        <f>_xlfn.XLOOKUP($D582,Help2!$D:$D,Help2!AB:AB)</f>
        <v>800</v>
      </c>
      <c r="AF582" s="979">
        <f>_xlfn.XLOOKUP($D582,Help2!$D:$D,Help2!AC:AC)</f>
        <v>670</v>
      </c>
      <c r="AG582" s="979">
        <f>_xlfn.XLOOKUP($D582,Help2!$D:$D,Help2!AD:AD)</f>
        <v>390</v>
      </c>
      <c r="AH582" s="979">
        <f>_xlfn.XLOOKUP($D582,Help2!$D:$D,Help2!AE:AE)</f>
        <v>864.90000000000009</v>
      </c>
      <c r="AI582" s="979">
        <f>_xlfn.XLOOKUP($D582,Help2!$D:$D,Help2!AF:AF)</f>
        <v>3574.9199999999996</v>
      </c>
      <c r="AJ582" s="979">
        <f>_xlfn.XLOOKUP($D582,Help2!$D:$D,Help2!AG:AG)</f>
        <v>388.56565562422986</v>
      </c>
      <c r="AK582" s="979">
        <f>_xlfn.XLOOKUP($D582,Help2!$D:$D,Help2!AH:AH)</f>
        <v>8384.7368118135601</v>
      </c>
      <c r="AL582" s="979">
        <f>_xlfn.XLOOKUP($D582,Help2!$D:$D,Help2!AI:AI)</f>
        <v>672</v>
      </c>
      <c r="AM582" s="979">
        <f>_xlfn.XLOOKUP($D582,Help2!$D:$D,Help2!AJ:AJ)</f>
        <v>0</v>
      </c>
      <c r="AN582" s="979">
        <f>_xlfn.XLOOKUP($D582,Help2!$D:$D,Help2!AK:AK)</f>
        <v>0</v>
      </c>
    </row>
    <row r="583" spans="1:40" x14ac:dyDescent="0.2">
      <c r="A583" s="1">
        <v>45507</v>
      </c>
      <c r="B583">
        <f t="shared" si="63"/>
        <v>8</v>
      </c>
      <c r="C583">
        <f t="shared" si="64"/>
        <v>2024</v>
      </c>
      <c r="D583" s="872" t="str">
        <f t="shared" si="61"/>
        <v>08´2024</v>
      </c>
      <c r="F583" s="2">
        <f t="shared" si="65"/>
        <v>24</v>
      </c>
      <c r="G583" s="3">
        <f t="shared" si="66"/>
        <v>3.5450516986706058E-2</v>
      </c>
      <c r="H583" s="5">
        <f t="shared" si="67"/>
        <v>1</v>
      </c>
      <c r="I583" s="979">
        <f>_xlfn.XLOOKUP($D583,Help2!$D:$D,Help2!H:H)</f>
        <v>18826</v>
      </c>
      <c r="J583" s="979">
        <f>_xlfn.XLOOKUP($D583,Help2!$D:$D,Help2!I:I)</f>
        <v>11689</v>
      </c>
      <c r="K583" s="979">
        <f>_xlfn.XLOOKUP($D583,Help2!$D:$D,Help2!J:J)</f>
        <v>3175</v>
      </c>
      <c r="L583" s="979">
        <f>_xlfn.XLOOKUP($D583,Help2!$D:$D,Help2!K:K)</f>
        <v>3139</v>
      </c>
      <c r="M583" s="979">
        <f>_xlfn.XLOOKUP($D583,Help2!$D:$D,Help2!L:L)</f>
        <v>8561.2552285227575</v>
      </c>
      <c r="N583" s="979">
        <f>_xlfn.XLOOKUP($D583,Help2!$D:$D,Help2!M:M)</f>
        <v>9928.4623121951045</v>
      </c>
      <c r="P583" s="979">
        <f>_xlfn.XLOOKUP($D583,Help2!$D:$D,Help2!F:F)</f>
        <v>677</v>
      </c>
      <c r="Q583" s="979">
        <f t="shared" si="62"/>
        <v>744</v>
      </c>
      <c r="R583" s="979">
        <f>_xlfn.XLOOKUP($D583,Help2!$D:$D,Help2!N:N)</f>
        <v>8561.2552285227575</v>
      </c>
      <c r="S583" s="979">
        <f>_xlfn.XLOOKUP($D583,Help2!$D:$D,Help2!O:O)</f>
        <v>8402.2622579557101</v>
      </c>
      <c r="T583" s="979">
        <f>_xlfn.XLOOKUP($D583,Help2!$D:$D,Help2!P:P)</f>
        <v>550</v>
      </c>
      <c r="U583" s="979">
        <f>_xlfn.XLOOKUP($D583,Help2!$D:$D,Help2!Q:Q)</f>
        <v>175</v>
      </c>
      <c r="V583" s="979">
        <f>_xlfn.XLOOKUP($D583,Help2!$D:$D,Help2!R:R)</f>
        <v>60</v>
      </c>
      <c r="W583" s="979">
        <f>_xlfn.XLOOKUP($D583,Help2!$D:$D,Help2!S:S)</f>
        <v>22000</v>
      </c>
      <c r="Y583" s="979">
        <f>_xlfn.XLOOKUP($D583,Help2!$D:$D,Help2!V:V)</f>
        <v>7839</v>
      </c>
      <c r="Z583" s="979">
        <f>_xlfn.XLOOKUP($D583,Help2!$D:$D,Help2!W:W)</f>
        <v>3850</v>
      </c>
      <c r="AA583" s="979">
        <f>_xlfn.XLOOKUP($D583,Help2!$D:$D,Help2!X:X)</f>
        <v>0</v>
      </c>
      <c r="AB583" s="979">
        <f>_xlfn.XLOOKUP($D583,Help2!$D:$D,Help2!Y:Y)</f>
        <v>6314</v>
      </c>
      <c r="AC583" s="979">
        <f>_xlfn.XLOOKUP($D583,Help2!$D:$D,Help2!Z:Z)</f>
        <v>823</v>
      </c>
      <c r="AD583" s="979">
        <f>_xlfn.XLOOKUP($D583,Help2!$D:$D,Help2!AA:AA)</f>
        <v>837.18664680000018</v>
      </c>
      <c r="AE583" s="979">
        <f>_xlfn.XLOOKUP($D583,Help2!$D:$D,Help2!AB:AB)</f>
        <v>800</v>
      </c>
      <c r="AF583" s="979">
        <f>_xlfn.XLOOKUP($D583,Help2!$D:$D,Help2!AC:AC)</f>
        <v>670</v>
      </c>
      <c r="AG583" s="979">
        <f>_xlfn.XLOOKUP($D583,Help2!$D:$D,Help2!AD:AD)</f>
        <v>390</v>
      </c>
      <c r="AH583" s="979">
        <f>_xlfn.XLOOKUP($D583,Help2!$D:$D,Help2!AE:AE)</f>
        <v>864.90000000000009</v>
      </c>
      <c r="AI583" s="979">
        <f>_xlfn.XLOOKUP($D583,Help2!$D:$D,Help2!AF:AF)</f>
        <v>3574.9199999999996</v>
      </c>
      <c r="AJ583" s="979">
        <f>_xlfn.XLOOKUP($D583,Help2!$D:$D,Help2!AG:AG)</f>
        <v>388.56565562422986</v>
      </c>
      <c r="AK583" s="979">
        <f>_xlfn.XLOOKUP($D583,Help2!$D:$D,Help2!AH:AH)</f>
        <v>8384.7368118135601</v>
      </c>
      <c r="AL583" s="979">
        <f>_xlfn.XLOOKUP($D583,Help2!$D:$D,Help2!AI:AI)</f>
        <v>672</v>
      </c>
      <c r="AM583" s="979">
        <f>_xlfn.XLOOKUP($D583,Help2!$D:$D,Help2!AJ:AJ)</f>
        <v>0</v>
      </c>
      <c r="AN583" s="979">
        <f>_xlfn.XLOOKUP($D583,Help2!$D:$D,Help2!AK:AK)</f>
        <v>0</v>
      </c>
    </row>
    <row r="584" spans="1:40" x14ac:dyDescent="0.2">
      <c r="A584" s="1">
        <v>45508</v>
      </c>
      <c r="B584">
        <f t="shared" si="63"/>
        <v>8</v>
      </c>
      <c r="C584">
        <f t="shared" si="64"/>
        <v>2024</v>
      </c>
      <c r="D584" s="872" t="str">
        <f t="shared" si="61"/>
        <v>08´2024</v>
      </c>
      <c r="F584" s="2">
        <f t="shared" si="65"/>
        <v>24</v>
      </c>
      <c r="G584" s="3">
        <f t="shared" si="66"/>
        <v>3.5450516986706058E-2</v>
      </c>
      <c r="H584" s="5">
        <f t="shared" si="67"/>
        <v>1</v>
      </c>
      <c r="I584" s="979">
        <f>_xlfn.XLOOKUP($D584,Help2!$D:$D,Help2!H:H)</f>
        <v>18826</v>
      </c>
      <c r="J584" s="979">
        <f>_xlfn.XLOOKUP($D584,Help2!$D:$D,Help2!I:I)</f>
        <v>11689</v>
      </c>
      <c r="K584" s="979">
        <f>_xlfn.XLOOKUP($D584,Help2!$D:$D,Help2!J:J)</f>
        <v>3175</v>
      </c>
      <c r="L584" s="979">
        <f>_xlfn.XLOOKUP($D584,Help2!$D:$D,Help2!K:K)</f>
        <v>3139</v>
      </c>
      <c r="M584" s="979">
        <f>_xlfn.XLOOKUP($D584,Help2!$D:$D,Help2!L:L)</f>
        <v>8561.2552285227575</v>
      </c>
      <c r="N584" s="979">
        <f>_xlfn.XLOOKUP($D584,Help2!$D:$D,Help2!M:M)</f>
        <v>9928.4623121951045</v>
      </c>
      <c r="P584" s="979">
        <f>_xlfn.XLOOKUP($D584,Help2!$D:$D,Help2!F:F)</f>
        <v>677</v>
      </c>
      <c r="Q584" s="979">
        <f t="shared" si="62"/>
        <v>744</v>
      </c>
      <c r="R584" s="979">
        <f>_xlfn.XLOOKUP($D584,Help2!$D:$D,Help2!N:N)</f>
        <v>8561.2552285227575</v>
      </c>
      <c r="S584" s="979">
        <f>_xlfn.XLOOKUP($D584,Help2!$D:$D,Help2!O:O)</f>
        <v>8402.2622579557101</v>
      </c>
      <c r="T584" s="979">
        <f>_xlfn.XLOOKUP($D584,Help2!$D:$D,Help2!P:P)</f>
        <v>550</v>
      </c>
      <c r="U584" s="979">
        <f>_xlfn.XLOOKUP($D584,Help2!$D:$D,Help2!Q:Q)</f>
        <v>175</v>
      </c>
      <c r="V584" s="979">
        <f>_xlfn.XLOOKUP($D584,Help2!$D:$D,Help2!R:R)</f>
        <v>60</v>
      </c>
      <c r="W584" s="979">
        <f>_xlfn.XLOOKUP($D584,Help2!$D:$D,Help2!S:S)</f>
        <v>22000</v>
      </c>
      <c r="Y584" s="979">
        <f>_xlfn.XLOOKUP($D584,Help2!$D:$D,Help2!V:V)</f>
        <v>7839</v>
      </c>
      <c r="Z584" s="979">
        <f>_xlfn.XLOOKUP($D584,Help2!$D:$D,Help2!W:W)</f>
        <v>3850</v>
      </c>
      <c r="AA584" s="979">
        <f>_xlfn.XLOOKUP($D584,Help2!$D:$D,Help2!X:X)</f>
        <v>0</v>
      </c>
      <c r="AB584" s="979">
        <f>_xlfn.XLOOKUP($D584,Help2!$D:$D,Help2!Y:Y)</f>
        <v>6314</v>
      </c>
      <c r="AC584" s="979">
        <f>_xlfn.XLOOKUP($D584,Help2!$D:$D,Help2!Z:Z)</f>
        <v>823</v>
      </c>
      <c r="AD584" s="979">
        <f>_xlfn.XLOOKUP($D584,Help2!$D:$D,Help2!AA:AA)</f>
        <v>837.18664680000018</v>
      </c>
      <c r="AE584" s="979">
        <f>_xlfn.XLOOKUP($D584,Help2!$D:$D,Help2!AB:AB)</f>
        <v>800</v>
      </c>
      <c r="AF584" s="979">
        <f>_xlfn.XLOOKUP($D584,Help2!$D:$D,Help2!AC:AC)</f>
        <v>670</v>
      </c>
      <c r="AG584" s="979">
        <f>_xlfn.XLOOKUP($D584,Help2!$D:$D,Help2!AD:AD)</f>
        <v>390</v>
      </c>
      <c r="AH584" s="979">
        <f>_xlfn.XLOOKUP($D584,Help2!$D:$D,Help2!AE:AE)</f>
        <v>864.90000000000009</v>
      </c>
      <c r="AI584" s="979">
        <f>_xlfn.XLOOKUP($D584,Help2!$D:$D,Help2!AF:AF)</f>
        <v>3574.9199999999996</v>
      </c>
      <c r="AJ584" s="979">
        <f>_xlfn.XLOOKUP($D584,Help2!$D:$D,Help2!AG:AG)</f>
        <v>388.56565562422986</v>
      </c>
      <c r="AK584" s="979">
        <f>_xlfn.XLOOKUP($D584,Help2!$D:$D,Help2!AH:AH)</f>
        <v>8384.7368118135601</v>
      </c>
      <c r="AL584" s="979">
        <f>_xlfn.XLOOKUP($D584,Help2!$D:$D,Help2!AI:AI)</f>
        <v>672</v>
      </c>
      <c r="AM584" s="979">
        <f>_xlfn.XLOOKUP($D584,Help2!$D:$D,Help2!AJ:AJ)</f>
        <v>0</v>
      </c>
      <c r="AN584" s="979">
        <f>_xlfn.XLOOKUP($D584,Help2!$D:$D,Help2!AK:AK)</f>
        <v>0</v>
      </c>
    </row>
    <row r="585" spans="1:40" x14ac:dyDescent="0.2">
      <c r="A585" s="1">
        <v>45509</v>
      </c>
      <c r="B585">
        <f t="shared" si="63"/>
        <v>8</v>
      </c>
      <c r="C585">
        <f t="shared" si="64"/>
        <v>2024</v>
      </c>
      <c r="D585" s="872" t="str">
        <f t="shared" si="61"/>
        <v>08´2024</v>
      </c>
      <c r="E585" s="867">
        <v>4</v>
      </c>
      <c r="F585" s="2">
        <f t="shared" si="65"/>
        <v>20</v>
      </c>
      <c r="G585" s="3">
        <f t="shared" si="66"/>
        <v>2.9542097488921712E-2</v>
      </c>
      <c r="H585" s="5">
        <f t="shared" si="67"/>
        <v>0.83333333333333337</v>
      </c>
      <c r="I585" s="979">
        <f>_xlfn.XLOOKUP($D585,Help2!$D:$D,Help2!H:H)</f>
        <v>18826</v>
      </c>
      <c r="J585" s="979">
        <f>_xlfn.XLOOKUP($D585,Help2!$D:$D,Help2!I:I)</f>
        <v>11689</v>
      </c>
      <c r="K585" s="979">
        <f>_xlfn.XLOOKUP($D585,Help2!$D:$D,Help2!J:J)</f>
        <v>3175</v>
      </c>
      <c r="L585" s="979">
        <f>_xlfn.XLOOKUP($D585,Help2!$D:$D,Help2!K:K)</f>
        <v>3139</v>
      </c>
      <c r="M585" s="979">
        <f>_xlfn.XLOOKUP($D585,Help2!$D:$D,Help2!L:L)</f>
        <v>8561.2552285227575</v>
      </c>
      <c r="N585" s="979">
        <f>_xlfn.XLOOKUP($D585,Help2!$D:$D,Help2!M:M)</f>
        <v>9928.4623121951045</v>
      </c>
      <c r="P585" s="979">
        <f>_xlfn.XLOOKUP($D585,Help2!$D:$D,Help2!F:F)</f>
        <v>677</v>
      </c>
      <c r="Q585" s="979">
        <f t="shared" si="62"/>
        <v>744</v>
      </c>
      <c r="R585" s="979">
        <f>_xlfn.XLOOKUP($D585,Help2!$D:$D,Help2!N:N)</f>
        <v>8561.2552285227575</v>
      </c>
      <c r="S585" s="979">
        <f>_xlfn.XLOOKUP($D585,Help2!$D:$D,Help2!O:O)</f>
        <v>8402.2622579557101</v>
      </c>
      <c r="T585" s="979">
        <f>_xlfn.XLOOKUP($D585,Help2!$D:$D,Help2!P:P)</f>
        <v>550</v>
      </c>
      <c r="U585" s="979">
        <f>_xlfn.XLOOKUP($D585,Help2!$D:$D,Help2!Q:Q)</f>
        <v>175</v>
      </c>
      <c r="V585" s="979">
        <f>_xlfn.XLOOKUP($D585,Help2!$D:$D,Help2!R:R)</f>
        <v>60</v>
      </c>
      <c r="W585" s="979">
        <f>_xlfn.XLOOKUP($D585,Help2!$D:$D,Help2!S:S)</f>
        <v>22000</v>
      </c>
      <c r="Y585" s="979">
        <f>_xlfn.XLOOKUP($D585,Help2!$D:$D,Help2!V:V)</f>
        <v>7839</v>
      </c>
      <c r="Z585" s="979">
        <f>_xlfn.XLOOKUP($D585,Help2!$D:$D,Help2!W:W)</f>
        <v>3850</v>
      </c>
      <c r="AA585" s="979">
        <f>_xlfn.XLOOKUP($D585,Help2!$D:$D,Help2!X:X)</f>
        <v>0</v>
      </c>
      <c r="AB585" s="979">
        <f>_xlfn.XLOOKUP($D585,Help2!$D:$D,Help2!Y:Y)</f>
        <v>6314</v>
      </c>
      <c r="AC585" s="979">
        <f>_xlfn.XLOOKUP($D585,Help2!$D:$D,Help2!Z:Z)</f>
        <v>823</v>
      </c>
      <c r="AD585" s="979">
        <f>_xlfn.XLOOKUP($D585,Help2!$D:$D,Help2!AA:AA)</f>
        <v>837.18664680000018</v>
      </c>
      <c r="AE585" s="979">
        <f>_xlfn.XLOOKUP($D585,Help2!$D:$D,Help2!AB:AB)</f>
        <v>800</v>
      </c>
      <c r="AF585" s="979">
        <f>_xlfn.XLOOKUP($D585,Help2!$D:$D,Help2!AC:AC)</f>
        <v>670</v>
      </c>
      <c r="AG585" s="979">
        <f>_xlfn.XLOOKUP($D585,Help2!$D:$D,Help2!AD:AD)</f>
        <v>390</v>
      </c>
      <c r="AH585" s="979">
        <f>_xlfn.XLOOKUP($D585,Help2!$D:$D,Help2!AE:AE)</f>
        <v>864.90000000000009</v>
      </c>
      <c r="AI585" s="979">
        <f>_xlfn.XLOOKUP($D585,Help2!$D:$D,Help2!AF:AF)</f>
        <v>3574.9199999999996</v>
      </c>
      <c r="AJ585" s="979">
        <f>_xlfn.XLOOKUP($D585,Help2!$D:$D,Help2!AG:AG)</f>
        <v>388.56565562422986</v>
      </c>
      <c r="AK585" s="979">
        <f>_xlfn.XLOOKUP($D585,Help2!$D:$D,Help2!AH:AH)</f>
        <v>8384.7368118135601</v>
      </c>
      <c r="AL585" s="979">
        <f>_xlfn.XLOOKUP($D585,Help2!$D:$D,Help2!AI:AI)</f>
        <v>672</v>
      </c>
      <c r="AM585" s="979">
        <f>_xlfn.XLOOKUP($D585,Help2!$D:$D,Help2!AJ:AJ)</f>
        <v>0</v>
      </c>
      <c r="AN585" s="979">
        <f>_xlfn.XLOOKUP($D585,Help2!$D:$D,Help2!AK:AK)</f>
        <v>0</v>
      </c>
    </row>
    <row r="586" spans="1:40" x14ac:dyDescent="0.2">
      <c r="A586" s="1">
        <v>45510</v>
      </c>
      <c r="B586">
        <f t="shared" si="63"/>
        <v>8</v>
      </c>
      <c r="C586">
        <f t="shared" si="64"/>
        <v>2024</v>
      </c>
      <c r="D586" s="872" t="str">
        <f t="shared" si="61"/>
        <v>08´2024</v>
      </c>
      <c r="E586" s="867">
        <v>24</v>
      </c>
      <c r="F586" s="2">
        <f t="shared" si="65"/>
        <v>0</v>
      </c>
      <c r="G586" s="3">
        <f t="shared" si="66"/>
        <v>0</v>
      </c>
      <c r="H586" s="5">
        <f t="shared" si="67"/>
        <v>0</v>
      </c>
      <c r="I586" s="979">
        <f>_xlfn.XLOOKUP($D586,Help2!$D:$D,Help2!H:H)</f>
        <v>18826</v>
      </c>
      <c r="J586" s="979">
        <f>_xlfn.XLOOKUP($D586,Help2!$D:$D,Help2!I:I)</f>
        <v>11689</v>
      </c>
      <c r="K586" s="979">
        <f>_xlfn.XLOOKUP($D586,Help2!$D:$D,Help2!J:J)</f>
        <v>3175</v>
      </c>
      <c r="L586" s="979">
        <f>_xlfn.XLOOKUP($D586,Help2!$D:$D,Help2!K:K)</f>
        <v>3139</v>
      </c>
      <c r="M586" s="979">
        <f>_xlfn.XLOOKUP($D586,Help2!$D:$D,Help2!L:L)</f>
        <v>8561.2552285227575</v>
      </c>
      <c r="N586" s="979">
        <f>_xlfn.XLOOKUP($D586,Help2!$D:$D,Help2!M:M)</f>
        <v>9928.4623121951045</v>
      </c>
      <c r="P586" s="979">
        <f>_xlfn.XLOOKUP($D586,Help2!$D:$D,Help2!F:F)</f>
        <v>677</v>
      </c>
      <c r="Q586" s="979">
        <f t="shared" si="62"/>
        <v>744</v>
      </c>
      <c r="R586" s="979">
        <f>_xlfn.XLOOKUP($D586,Help2!$D:$D,Help2!N:N)</f>
        <v>8561.2552285227575</v>
      </c>
      <c r="S586" s="979">
        <f>_xlfn.XLOOKUP($D586,Help2!$D:$D,Help2!O:O)</f>
        <v>8402.2622579557101</v>
      </c>
      <c r="T586" s="979">
        <f>_xlfn.XLOOKUP($D586,Help2!$D:$D,Help2!P:P)</f>
        <v>550</v>
      </c>
      <c r="U586" s="979">
        <f>_xlfn.XLOOKUP($D586,Help2!$D:$D,Help2!Q:Q)</f>
        <v>175</v>
      </c>
      <c r="V586" s="979">
        <f>_xlfn.XLOOKUP($D586,Help2!$D:$D,Help2!R:R)</f>
        <v>60</v>
      </c>
      <c r="W586" s="979">
        <f>_xlfn.XLOOKUP($D586,Help2!$D:$D,Help2!S:S)</f>
        <v>22000</v>
      </c>
      <c r="Y586" s="979">
        <f>_xlfn.XLOOKUP($D586,Help2!$D:$D,Help2!V:V)</f>
        <v>7839</v>
      </c>
      <c r="Z586" s="979">
        <f>_xlfn.XLOOKUP($D586,Help2!$D:$D,Help2!W:W)</f>
        <v>3850</v>
      </c>
      <c r="AA586" s="979">
        <f>_xlfn.XLOOKUP($D586,Help2!$D:$D,Help2!X:X)</f>
        <v>0</v>
      </c>
      <c r="AB586" s="979">
        <f>_xlfn.XLOOKUP($D586,Help2!$D:$D,Help2!Y:Y)</f>
        <v>6314</v>
      </c>
      <c r="AC586" s="979">
        <f>_xlfn.XLOOKUP($D586,Help2!$D:$D,Help2!Z:Z)</f>
        <v>823</v>
      </c>
      <c r="AD586" s="979">
        <f>_xlfn.XLOOKUP($D586,Help2!$D:$D,Help2!AA:AA)</f>
        <v>837.18664680000018</v>
      </c>
      <c r="AE586" s="979">
        <f>_xlfn.XLOOKUP($D586,Help2!$D:$D,Help2!AB:AB)</f>
        <v>800</v>
      </c>
      <c r="AF586" s="979">
        <f>_xlfn.XLOOKUP($D586,Help2!$D:$D,Help2!AC:AC)</f>
        <v>670</v>
      </c>
      <c r="AG586" s="979">
        <f>_xlfn.XLOOKUP($D586,Help2!$D:$D,Help2!AD:AD)</f>
        <v>390</v>
      </c>
      <c r="AH586" s="979">
        <f>_xlfn.XLOOKUP($D586,Help2!$D:$D,Help2!AE:AE)</f>
        <v>864.90000000000009</v>
      </c>
      <c r="AI586" s="979">
        <f>_xlfn.XLOOKUP($D586,Help2!$D:$D,Help2!AF:AF)</f>
        <v>3574.9199999999996</v>
      </c>
      <c r="AJ586" s="979">
        <f>_xlfn.XLOOKUP($D586,Help2!$D:$D,Help2!AG:AG)</f>
        <v>388.56565562422986</v>
      </c>
      <c r="AK586" s="979">
        <f>_xlfn.XLOOKUP($D586,Help2!$D:$D,Help2!AH:AH)</f>
        <v>8384.7368118135601</v>
      </c>
      <c r="AL586" s="979">
        <f>_xlfn.XLOOKUP($D586,Help2!$D:$D,Help2!AI:AI)</f>
        <v>672</v>
      </c>
      <c r="AM586" s="979">
        <f>_xlfn.XLOOKUP($D586,Help2!$D:$D,Help2!AJ:AJ)</f>
        <v>0</v>
      </c>
      <c r="AN586" s="979">
        <f>_xlfn.XLOOKUP($D586,Help2!$D:$D,Help2!AK:AK)</f>
        <v>0</v>
      </c>
    </row>
    <row r="587" spans="1:40" x14ac:dyDescent="0.2">
      <c r="A587" s="1">
        <v>45511</v>
      </c>
      <c r="B587">
        <f t="shared" si="63"/>
        <v>8</v>
      </c>
      <c r="C587">
        <f t="shared" si="64"/>
        <v>2024</v>
      </c>
      <c r="D587" s="872" t="str">
        <f t="shared" si="61"/>
        <v>08´2024</v>
      </c>
      <c r="E587" s="867">
        <v>13</v>
      </c>
      <c r="F587" s="2">
        <f t="shared" si="65"/>
        <v>11</v>
      </c>
      <c r="G587" s="3">
        <f t="shared" si="66"/>
        <v>1.6248153618906941E-2</v>
      </c>
      <c r="H587" s="5">
        <f t="shared" si="67"/>
        <v>0.45833333333333331</v>
      </c>
      <c r="I587" s="979">
        <f>_xlfn.XLOOKUP($D587,Help2!$D:$D,Help2!H:H)</f>
        <v>18826</v>
      </c>
      <c r="J587" s="979">
        <f>_xlfn.XLOOKUP($D587,Help2!$D:$D,Help2!I:I)</f>
        <v>11689</v>
      </c>
      <c r="K587" s="979">
        <f>_xlfn.XLOOKUP($D587,Help2!$D:$D,Help2!J:J)</f>
        <v>3175</v>
      </c>
      <c r="L587" s="979">
        <f>_xlfn.XLOOKUP($D587,Help2!$D:$D,Help2!K:K)</f>
        <v>3139</v>
      </c>
      <c r="M587" s="979">
        <f>_xlfn.XLOOKUP($D587,Help2!$D:$D,Help2!L:L)</f>
        <v>8561.2552285227575</v>
      </c>
      <c r="N587" s="979">
        <f>_xlfn.XLOOKUP($D587,Help2!$D:$D,Help2!M:M)</f>
        <v>9928.4623121951045</v>
      </c>
      <c r="P587" s="979">
        <f>_xlfn.XLOOKUP($D587,Help2!$D:$D,Help2!F:F)</f>
        <v>677</v>
      </c>
      <c r="Q587" s="979">
        <f t="shared" si="62"/>
        <v>744</v>
      </c>
      <c r="R587" s="979">
        <f>_xlfn.XLOOKUP($D587,Help2!$D:$D,Help2!N:N)</f>
        <v>8561.2552285227575</v>
      </c>
      <c r="S587" s="979">
        <f>_xlfn.XLOOKUP($D587,Help2!$D:$D,Help2!O:O)</f>
        <v>8402.2622579557101</v>
      </c>
      <c r="T587" s="979">
        <f>_xlfn.XLOOKUP($D587,Help2!$D:$D,Help2!P:P)</f>
        <v>550</v>
      </c>
      <c r="U587" s="979">
        <f>_xlfn.XLOOKUP($D587,Help2!$D:$D,Help2!Q:Q)</f>
        <v>175</v>
      </c>
      <c r="V587" s="979">
        <f>_xlfn.XLOOKUP($D587,Help2!$D:$D,Help2!R:R)</f>
        <v>60</v>
      </c>
      <c r="W587" s="979">
        <f>_xlfn.XLOOKUP($D587,Help2!$D:$D,Help2!S:S)</f>
        <v>22000</v>
      </c>
      <c r="Y587" s="979">
        <f>_xlfn.XLOOKUP($D587,Help2!$D:$D,Help2!V:V)</f>
        <v>7839</v>
      </c>
      <c r="Z587" s="979">
        <f>_xlfn.XLOOKUP($D587,Help2!$D:$D,Help2!W:W)</f>
        <v>3850</v>
      </c>
      <c r="AA587" s="979">
        <f>_xlfn.XLOOKUP($D587,Help2!$D:$D,Help2!X:X)</f>
        <v>0</v>
      </c>
      <c r="AB587" s="979">
        <f>_xlfn.XLOOKUP($D587,Help2!$D:$D,Help2!Y:Y)</f>
        <v>6314</v>
      </c>
      <c r="AC587" s="979">
        <f>_xlfn.XLOOKUP($D587,Help2!$D:$D,Help2!Z:Z)</f>
        <v>823</v>
      </c>
      <c r="AD587" s="979">
        <f>_xlfn.XLOOKUP($D587,Help2!$D:$D,Help2!AA:AA)</f>
        <v>837.18664680000018</v>
      </c>
      <c r="AE587" s="979">
        <f>_xlfn.XLOOKUP($D587,Help2!$D:$D,Help2!AB:AB)</f>
        <v>800</v>
      </c>
      <c r="AF587" s="979">
        <f>_xlfn.XLOOKUP($D587,Help2!$D:$D,Help2!AC:AC)</f>
        <v>670</v>
      </c>
      <c r="AG587" s="979">
        <f>_xlfn.XLOOKUP($D587,Help2!$D:$D,Help2!AD:AD)</f>
        <v>390</v>
      </c>
      <c r="AH587" s="979">
        <f>_xlfn.XLOOKUP($D587,Help2!$D:$D,Help2!AE:AE)</f>
        <v>864.90000000000009</v>
      </c>
      <c r="AI587" s="979">
        <f>_xlfn.XLOOKUP($D587,Help2!$D:$D,Help2!AF:AF)</f>
        <v>3574.9199999999996</v>
      </c>
      <c r="AJ587" s="979">
        <f>_xlfn.XLOOKUP($D587,Help2!$D:$D,Help2!AG:AG)</f>
        <v>388.56565562422986</v>
      </c>
      <c r="AK587" s="979">
        <f>_xlfn.XLOOKUP($D587,Help2!$D:$D,Help2!AH:AH)</f>
        <v>8384.7368118135601</v>
      </c>
      <c r="AL587" s="979">
        <f>_xlfn.XLOOKUP($D587,Help2!$D:$D,Help2!AI:AI)</f>
        <v>672</v>
      </c>
      <c r="AM587" s="979">
        <f>_xlfn.XLOOKUP($D587,Help2!$D:$D,Help2!AJ:AJ)</f>
        <v>0</v>
      </c>
      <c r="AN587" s="979">
        <f>_xlfn.XLOOKUP($D587,Help2!$D:$D,Help2!AK:AK)</f>
        <v>0</v>
      </c>
    </row>
    <row r="588" spans="1:40" x14ac:dyDescent="0.2">
      <c r="A588" s="1">
        <v>45512</v>
      </c>
      <c r="B588">
        <f t="shared" si="63"/>
        <v>8</v>
      </c>
      <c r="C588">
        <f t="shared" si="64"/>
        <v>2024</v>
      </c>
      <c r="D588" s="872" t="str">
        <f t="shared" si="61"/>
        <v>08´2024</v>
      </c>
      <c r="F588" s="2">
        <f t="shared" si="65"/>
        <v>24</v>
      </c>
      <c r="G588" s="3">
        <f t="shared" si="66"/>
        <v>3.5450516986706058E-2</v>
      </c>
      <c r="H588" s="5">
        <f t="shared" si="67"/>
        <v>1</v>
      </c>
      <c r="I588" s="979">
        <f>_xlfn.XLOOKUP($D588,Help2!$D:$D,Help2!H:H)</f>
        <v>18826</v>
      </c>
      <c r="J588" s="979">
        <f>_xlfn.XLOOKUP($D588,Help2!$D:$D,Help2!I:I)</f>
        <v>11689</v>
      </c>
      <c r="K588" s="979">
        <f>_xlfn.XLOOKUP($D588,Help2!$D:$D,Help2!J:J)</f>
        <v>3175</v>
      </c>
      <c r="L588" s="979">
        <f>_xlfn.XLOOKUP($D588,Help2!$D:$D,Help2!K:K)</f>
        <v>3139</v>
      </c>
      <c r="M588" s="979">
        <f>_xlfn.XLOOKUP($D588,Help2!$D:$D,Help2!L:L)</f>
        <v>8561.2552285227575</v>
      </c>
      <c r="N588" s="979">
        <f>_xlfn.XLOOKUP($D588,Help2!$D:$D,Help2!M:M)</f>
        <v>9928.4623121951045</v>
      </c>
      <c r="P588" s="979">
        <f>_xlfn.XLOOKUP($D588,Help2!$D:$D,Help2!F:F)</f>
        <v>677</v>
      </c>
      <c r="Q588" s="979">
        <f t="shared" si="62"/>
        <v>744</v>
      </c>
      <c r="R588" s="979">
        <f>_xlfn.XLOOKUP($D588,Help2!$D:$D,Help2!N:N)</f>
        <v>8561.2552285227575</v>
      </c>
      <c r="S588" s="979">
        <f>_xlfn.XLOOKUP($D588,Help2!$D:$D,Help2!O:O)</f>
        <v>8402.2622579557101</v>
      </c>
      <c r="T588" s="979">
        <f>_xlfn.XLOOKUP($D588,Help2!$D:$D,Help2!P:P)</f>
        <v>550</v>
      </c>
      <c r="U588" s="979">
        <f>_xlfn.XLOOKUP($D588,Help2!$D:$D,Help2!Q:Q)</f>
        <v>175</v>
      </c>
      <c r="V588" s="979">
        <f>_xlfn.XLOOKUP($D588,Help2!$D:$D,Help2!R:R)</f>
        <v>60</v>
      </c>
      <c r="W588" s="979">
        <f>_xlfn.XLOOKUP($D588,Help2!$D:$D,Help2!S:S)</f>
        <v>22000</v>
      </c>
      <c r="Y588" s="979">
        <f>_xlfn.XLOOKUP($D588,Help2!$D:$D,Help2!V:V)</f>
        <v>7839</v>
      </c>
      <c r="Z588" s="979">
        <f>_xlfn.XLOOKUP($D588,Help2!$D:$D,Help2!W:W)</f>
        <v>3850</v>
      </c>
      <c r="AA588" s="979">
        <f>_xlfn.XLOOKUP($D588,Help2!$D:$D,Help2!X:X)</f>
        <v>0</v>
      </c>
      <c r="AB588" s="979">
        <f>_xlfn.XLOOKUP($D588,Help2!$D:$D,Help2!Y:Y)</f>
        <v>6314</v>
      </c>
      <c r="AC588" s="979">
        <f>_xlfn.XLOOKUP($D588,Help2!$D:$D,Help2!Z:Z)</f>
        <v>823</v>
      </c>
      <c r="AD588" s="979">
        <f>_xlfn.XLOOKUP($D588,Help2!$D:$D,Help2!AA:AA)</f>
        <v>837.18664680000018</v>
      </c>
      <c r="AE588" s="979">
        <f>_xlfn.XLOOKUP($D588,Help2!$D:$D,Help2!AB:AB)</f>
        <v>800</v>
      </c>
      <c r="AF588" s="979">
        <f>_xlfn.XLOOKUP($D588,Help2!$D:$D,Help2!AC:AC)</f>
        <v>670</v>
      </c>
      <c r="AG588" s="979">
        <f>_xlfn.XLOOKUP($D588,Help2!$D:$D,Help2!AD:AD)</f>
        <v>390</v>
      </c>
      <c r="AH588" s="979">
        <f>_xlfn.XLOOKUP($D588,Help2!$D:$D,Help2!AE:AE)</f>
        <v>864.90000000000009</v>
      </c>
      <c r="AI588" s="979">
        <f>_xlfn.XLOOKUP($D588,Help2!$D:$D,Help2!AF:AF)</f>
        <v>3574.9199999999996</v>
      </c>
      <c r="AJ588" s="979">
        <f>_xlfn.XLOOKUP($D588,Help2!$D:$D,Help2!AG:AG)</f>
        <v>388.56565562422986</v>
      </c>
      <c r="AK588" s="979">
        <f>_xlfn.XLOOKUP($D588,Help2!$D:$D,Help2!AH:AH)</f>
        <v>8384.7368118135601</v>
      </c>
      <c r="AL588" s="979">
        <f>_xlfn.XLOOKUP($D588,Help2!$D:$D,Help2!AI:AI)</f>
        <v>672</v>
      </c>
      <c r="AM588" s="979">
        <f>_xlfn.XLOOKUP($D588,Help2!$D:$D,Help2!AJ:AJ)</f>
        <v>0</v>
      </c>
      <c r="AN588" s="979">
        <f>_xlfn.XLOOKUP($D588,Help2!$D:$D,Help2!AK:AK)</f>
        <v>0</v>
      </c>
    </row>
    <row r="589" spans="1:40" x14ac:dyDescent="0.2">
      <c r="A589" s="1">
        <v>45513</v>
      </c>
      <c r="B589">
        <f t="shared" si="63"/>
        <v>8</v>
      </c>
      <c r="C589">
        <f t="shared" si="64"/>
        <v>2024</v>
      </c>
      <c r="D589" s="872" t="str">
        <f t="shared" si="61"/>
        <v>08´2024</v>
      </c>
      <c r="F589" s="2">
        <f t="shared" si="65"/>
        <v>24</v>
      </c>
      <c r="G589" s="3">
        <f t="shared" si="66"/>
        <v>3.5450516986706058E-2</v>
      </c>
      <c r="H589" s="5">
        <f t="shared" si="67"/>
        <v>1</v>
      </c>
      <c r="I589" s="979">
        <f>_xlfn.XLOOKUP($D589,Help2!$D:$D,Help2!H:H)</f>
        <v>18826</v>
      </c>
      <c r="J589" s="979">
        <f>_xlfn.XLOOKUP($D589,Help2!$D:$D,Help2!I:I)</f>
        <v>11689</v>
      </c>
      <c r="K589" s="979">
        <f>_xlfn.XLOOKUP($D589,Help2!$D:$D,Help2!J:J)</f>
        <v>3175</v>
      </c>
      <c r="L589" s="979">
        <f>_xlfn.XLOOKUP($D589,Help2!$D:$D,Help2!K:K)</f>
        <v>3139</v>
      </c>
      <c r="M589" s="979">
        <f>_xlfn.XLOOKUP($D589,Help2!$D:$D,Help2!L:L)</f>
        <v>8561.2552285227575</v>
      </c>
      <c r="N589" s="979">
        <f>_xlfn.XLOOKUP($D589,Help2!$D:$D,Help2!M:M)</f>
        <v>9928.4623121951045</v>
      </c>
      <c r="P589" s="979">
        <f>_xlfn.XLOOKUP($D589,Help2!$D:$D,Help2!F:F)</f>
        <v>677</v>
      </c>
      <c r="Q589" s="979">
        <f t="shared" si="62"/>
        <v>744</v>
      </c>
      <c r="R589" s="979">
        <f>_xlfn.XLOOKUP($D589,Help2!$D:$D,Help2!N:N)</f>
        <v>8561.2552285227575</v>
      </c>
      <c r="S589" s="979">
        <f>_xlfn.XLOOKUP($D589,Help2!$D:$D,Help2!O:O)</f>
        <v>8402.2622579557101</v>
      </c>
      <c r="T589" s="979">
        <f>_xlfn.XLOOKUP($D589,Help2!$D:$D,Help2!P:P)</f>
        <v>550</v>
      </c>
      <c r="U589" s="979">
        <f>_xlfn.XLOOKUP($D589,Help2!$D:$D,Help2!Q:Q)</f>
        <v>175</v>
      </c>
      <c r="V589" s="979">
        <f>_xlfn.XLOOKUP($D589,Help2!$D:$D,Help2!R:R)</f>
        <v>60</v>
      </c>
      <c r="W589" s="979">
        <f>_xlfn.XLOOKUP($D589,Help2!$D:$D,Help2!S:S)</f>
        <v>22000</v>
      </c>
      <c r="Y589" s="979">
        <f>_xlfn.XLOOKUP($D589,Help2!$D:$D,Help2!V:V)</f>
        <v>7839</v>
      </c>
      <c r="Z589" s="979">
        <f>_xlfn.XLOOKUP($D589,Help2!$D:$D,Help2!W:W)</f>
        <v>3850</v>
      </c>
      <c r="AA589" s="979">
        <f>_xlfn.XLOOKUP($D589,Help2!$D:$D,Help2!X:X)</f>
        <v>0</v>
      </c>
      <c r="AB589" s="979">
        <f>_xlfn.XLOOKUP($D589,Help2!$D:$D,Help2!Y:Y)</f>
        <v>6314</v>
      </c>
      <c r="AC589" s="979">
        <f>_xlfn.XLOOKUP($D589,Help2!$D:$D,Help2!Z:Z)</f>
        <v>823</v>
      </c>
      <c r="AD589" s="979">
        <f>_xlfn.XLOOKUP($D589,Help2!$D:$D,Help2!AA:AA)</f>
        <v>837.18664680000018</v>
      </c>
      <c r="AE589" s="979">
        <f>_xlfn.XLOOKUP($D589,Help2!$D:$D,Help2!AB:AB)</f>
        <v>800</v>
      </c>
      <c r="AF589" s="979">
        <f>_xlfn.XLOOKUP($D589,Help2!$D:$D,Help2!AC:AC)</f>
        <v>670</v>
      </c>
      <c r="AG589" s="979">
        <f>_xlfn.XLOOKUP($D589,Help2!$D:$D,Help2!AD:AD)</f>
        <v>390</v>
      </c>
      <c r="AH589" s="979">
        <f>_xlfn.XLOOKUP($D589,Help2!$D:$D,Help2!AE:AE)</f>
        <v>864.90000000000009</v>
      </c>
      <c r="AI589" s="979">
        <f>_xlfn.XLOOKUP($D589,Help2!$D:$D,Help2!AF:AF)</f>
        <v>3574.9199999999996</v>
      </c>
      <c r="AJ589" s="979">
        <f>_xlfn.XLOOKUP($D589,Help2!$D:$D,Help2!AG:AG)</f>
        <v>388.56565562422986</v>
      </c>
      <c r="AK589" s="979">
        <f>_xlfn.XLOOKUP($D589,Help2!$D:$D,Help2!AH:AH)</f>
        <v>8384.7368118135601</v>
      </c>
      <c r="AL589" s="979">
        <f>_xlfn.XLOOKUP($D589,Help2!$D:$D,Help2!AI:AI)</f>
        <v>672</v>
      </c>
      <c r="AM589" s="979">
        <f>_xlfn.XLOOKUP($D589,Help2!$D:$D,Help2!AJ:AJ)</f>
        <v>0</v>
      </c>
      <c r="AN589" s="979">
        <f>_xlfn.XLOOKUP($D589,Help2!$D:$D,Help2!AK:AK)</f>
        <v>0</v>
      </c>
    </row>
    <row r="590" spans="1:40" x14ac:dyDescent="0.2">
      <c r="A590" s="1">
        <v>45514</v>
      </c>
      <c r="B590">
        <f t="shared" si="63"/>
        <v>8</v>
      </c>
      <c r="C590">
        <f t="shared" si="64"/>
        <v>2024</v>
      </c>
      <c r="D590" s="872" t="str">
        <f t="shared" si="61"/>
        <v>08´2024</v>
      </c>
      <c r="F590" s="2">
        <f t="shared" si="65"/>
        <v>24</v>
      </c>
      <c r="G590" s="3">
        <f t="shared" si="66"/>
        <v>3.5450516986706058E-2</v>
      </c>
      <c r="H590" s="5">
        <f t="shared" si="67"/>
        <v>1</v>
      </c>
      <c r="I590" s="979">
        <f>_xlfn.XLOOKUP($D590,Help2!$D:$D,Help2!H:H)</f>
        <v>18826</v>
      </c>
      <c r="J590" s="979">
        <f>_xlfn.XLOOKUP($D590,Help2!$D:$D,Help2!I:I)</f>
        <v>11689</v>
      </c>
      <c r="K590" s="979">
        <f>_xlfn.XLOOKUP($D590,Help2!$D:$D,Help2!J:J)</f>
        <v>3175</v>
      </c>
      <c r="L590" s="979">
        <f>_xlfn.XLOOKUP($D590,Help2!$D:$D,Help2!K:K)</f>
        <v>3139</v>
      </c>
      <c r="M590" s="979">
        <f>_xlfn.XLOOKUP($D590,Help2!$D:$D,Help2!L:L)</f>
        <v>8561.2552285227575</v>
      </c>
      <c r="N590" s="979">
        <f>_xlfn.XLOOKUP($D590,Help2!$D:$D,Help2!M:M)</f>
        <v>9928.4623121951045</v>
      </c>
      <c r="P590" s="979">
        <f>_xlfn.XLOOKUP($D590,Help2!$D:$D,Help2!F:F)</f>
        <v>677</v>
      </c>
      <c r="Q590" s="979">
        <f t="shared" si="62"/>
        <v>744</v>
      </c>
      <c r="R590" s="979">
        <f>_xlfn.XLOOKUP($D590,Help2!$D:$D,Help2!N:N)</f>
        <v>8561.2552285227575</v>
      </c>
      <c r="S590" s="979">
        <f>_xlfn.XLOOKUP($D590,Help2!$D:$D,Help2!O:O)</f>
        <v>8402.2622579557101</v>
      </c>
      <c r="T590" s="979">
        <f>_xlfn.XLOOKUP($D590,Help2!$D:$D,Help2!P:P)</f>
        <v>550</v>
      </c>
      <c r="U590" s="979">
        <f>_xlfn.XLOOKUP($D590,Help2!$D:$D,Help2!Q:Q)</f>
        <v>175</v>
      </c>
      <c r="V590" s="979">
        <f>_xlfn.XLOOKUP($D590,Help2!$D:$D,Help2!R:R)</f>
        <v>60</v>
      </c>
      <c r="W590" s="979">
        <f>_xlfn.XLOOKUP($D590,Help2!$D:$D,Help2!S:S)</f>
        <v>22000</v>
      </c>
      <c r="Y590" s="979">
        <f>_xlfn.XLOOKUP($D590,Help2!$D:$D,Help2!V:V)</f>
        <v>7839</v>
      </c>
      <c r="Z590" s="979">
        <f>_xlfn.XLOOKUP($D590,Help2!$D:$D,Help2!W:W)</f>
        <v>3850</v>
      </c>
      <c r="AA590" s="979">
        <f>_xlfn.XLOOKUP($D590,Help2!$D:$D,Help2!X:X)</f>
        <v>0</v>
      </c>
      <c r="AB590" s="979">
        <f>_xlfn.XLOOKUP($D590,Help2!$D:$D,Help2!Y:Y)</f>
        <v>6314</v>
      </c>
      <c r="AC590" s="979">
        <f>_xlfn.XLOOKUP($D590,Help2!$D:$D,Help2!Z:Z)</f>
        <v>823</v>
      </c>
      <c r="AD590" s="979">
        <f>_xlfn.XLOOKUP($D590,Help2!$D:$D,Help2!AA:AA)</f>
        <v>837.18664680000018</v>
      </c>
      <c r="AE590" s="979">
        <f>_xlfn.XLOOKUP($D590,Help2!$D:$D,Help2!AB:AB)</f>
        <v>800</v>
      </c>
      <c r="AF590" s="979">
        <f>_xlfn.XLOOKUP($D590,Help2!$D:$D,Help2!AC:AC)</f>
        <v>670</v>
      </c>
      <c r="AG590" s="979">
        <f>_xlfn.XLOOKUP($D590,Help2!$D:$D,Help2!AD:AD)</f>
        <v>390</v>
      </c>
      <c r="AH590" s="979">
        <f>_xlfn.XLOOKUP($D590,Help2!$D:$D,Help2!AE:AE)</f>
        <v>864.90000000000009</v>
      </c>
      <c r="AI590" s="979">
        <f>_xlfn.XLOOKUP($D590,Help2!$D:$D,Help2!AF:AF)</f>
        <v>3574.9199999999996</v>
      </c>
      <c r="AJ590" s="979">
        <f>_xlfn.XLOOKUP($D590,Help2!$D:$D,Help2!AG:AG)</f>
        <v>388.56565562422986</v>
      </c>
      <c r="AK590" s="979">
        <f>_xlfn.XLOOKUP($D590,Help2!$D:$D,Help2!AH:AH)</f>
        <v>8384.7368118135601</v>
      </c>
      <c r="AL590" s="979">
        <f>_xlfn.XLOOKUP($D590,Help2!$D:$D,Help2!AI:AI)</f>
        <v>672</v>
      </c>
      <c r="AM590" s="979">
        <f>_xlfn.XLOOKUP($D590,Help2!$D:$D,Help2!AJ:AJ)</f>
        <v>0</v>
      </c>
      <c r="AN590" s="979">
        <f>_xlfn.XLOOKUP($D590,Help2!$D:$D,Help2!AK:AK)</f>
        <v>0</v>
      </c>
    </row>
    <row r="591" spans="1:40" x14ac:dyDescent="0.2">
      <c r="A591" s="1">
        <v>45515</v>
      </c>
      <c r="B591">
        <f t="shared" si="63"/>
        <v>8</v>
      </c>
      <c r="C591">
        <f t="shared" si="64"/>
        <v>2024</v>
      </c>
      <c r="D591" s="872" t="str">
        <f t="shared" si="61"/>
        <v>08´2024</v>
      </c>
      <c r="F591" s="2">
        <f t="shared" si="65"/>
        <v>24</v>
      </c>
      <c r="G591" s="3">
        <f t="shared" si="66"/>
        <v>3.5450516986706058E-2</v>
      </c>
      <c r="H591" s="5">
        <f t="shared" si="67"/>
        <v>1</v>
      </c>
      <c r="I591" s="979">
        <f>_xlfn.XLOOKUP($D591,Help2!$D:$D,Help2!H:H)</f>
        <v>18826</v>
      </c>
      <c r="J591" s="979">
        <f>_xlfn.XLOOKUP($D591,Help2!$D:$D,Help2!I:I)</f>
        <v>11689</v>
      </c>
      <c r="K591" s="979">
        <f>_xlfn.XLOOKUP($D591,Help2!$D:$D,Help2!J:J)</f>
        <v>3175</v>
      </c>
      <c r="L591" s="979">
        <f>_xlfn.XLOOKUP($D591,Help2!$D:$D,Help2!K:K)</f>
        <v>3139</v>
      </c>
      <c r="M591" s="979">
        <f>_xlfn.XLOOKUP($D591,Help2!$D:$D,Help2!L:L)</f>
        <v>8561.2552285227575</v>
      </c>
      <c r="N591" s="979">
        <f>_xlfn.XLOOKUP($D591,Help2!$D:$D,Help2!M:M)</f>
        <v>9928.4623121951045</v>
      </c>
      <c r="P591" s="979">
        <f>_xlfn.XLOOKUP($D591,Help2!$D:$D,Help2!F:F)</f>
        <v>677</v>
      </c>
      <c r="Q591" s="979">
        <f t="shared" si="62"/>
        <v>744</v>
      </c>
      <c r="R591" s="979">
        <f>_xlfn.XLOOKUP($D591,Help2!$D:$D,Help2!N:N)</f>
        <v>8561.2552285227575</v>
      </c>
      <c r="S591" s="979">
        <f>_xlfn.XLOOKUP($D591,Help2!$D:$D,Help2!O:O)</f>
        <v>8402.2622579557101</v>
      </c>
      <c r="T591" s="979">
        <f>_xlfn.XLOOKUP($D591,Help2!$D:$D,Help2!P:P)</f>
        <v>550</v>
      </c>
      <c r="U591" s="979">
        <f>_xlfn.XLOOKUP($D591,Help2!$D:$D,Help2!Q:Q)</f>
        <v>175</v>
      </c>
      <c r="V591" s="979">
        <f>_xlfn.XLOOKUP($D591,Help2!$D:$D,Help2!R:R)</f>
        <v>60</v>
      </c>
      <c r="W591" s="979">
        <f>_xlfn.XLOOKUP($D591,Help2!$D:$D,Help2!S:S)</f>
        <v>22000</v>
      </c>
      <c r="Y591" s="979">
        <f>_xlfn.XLOOKUP($D591,Help2!$D:$D,Help2!V:V)</f>
        <v>7839</v>
      </c>
      <c r="Z591" s="979">
        <f>_xlfn.XLOOKUP($D591,Help2!$D:$D,Help2!W:W)</f>
        <v>3850</v>
      </c>
      <c r="AA591" s="979">
        <f>_xlfn.XLOOKUP($D591,Help2!$D:$D,Help2!X:X)</f>
        <v>0</v>
      </c>
      <c r="AB591" s="979">
        <f>_xlfn.XLOOKUP($D591,Help2!$D:$D,Help2!Y:Y)</f>
        <v>6314</v>
      </c>
      <c r="AC591" s="979">
        <f>_xlfn.XLOOKUP($D591,Help2!$D:$D,Help2!Z:Z)</f>
        <v>823</v>
      </c>
      <c r="AD591" s="979">
        <f>_xlfn.XLOOKUP($D591,Help2!$D:$D,Help2!AA:AA)</f>
        <v>837.18664680000018</v>
      </c>
      <c r="AE591" s="979">
        <f>_xlfn.XLOOKUP($D591,Help2!$D:$D,Help2!AB:AB)</f>
        <v>800</v>
      </c>
      <c r="AF591" s="979">
        <f>_xlfn.XLOOKUP($D591,Help2!$D:$D,Help2!AC:AC)</f>
        <v>670</v>
      </c>
      <c r="AG591" s="979">
        <f>_xlfn.XLOOKUP($D591,Help2!$D:$D,Help2!AD:AD)</f>
        <v>390</v>
      </c>
      <c r="AH591" s="979">
        <f>_xlfn.XLOOKUP($D591,Help2!$D:$D,Help2!AE:AE)</f>
        <v>864.90000000000009</v>
      </c>
      <c r="AI591" s="979">
        <f>_xlfn.XLOOKUP($D591,Help2!$D:$D,Help2!AF:AF)</f>
        <v>3574.9199999999996</v>
      </c>
      <c r="AJ591" s="979">
        <f>_xlfn.XLOOKUP($D591,Help2!$D:$D,Help2!AG:AG)</f>
        <v>388.56565562422986</v>
      </c>
      <c r="AK591" s="979">
        <f>_xlfn.XLOOKUP($D591,Help2!$D:$D,Help2!AH:AH)</f>
        <v>8384.7368118135601</v>
      </c>
      <c r="AL591" s="979">
        <f>_xlfn.XLOOKUP($D591,Help2!$D:$D,Help2!AI:AI)</f>
        <v>672</v>
      </c>
      <c r="AM591" s="979">
        <f>_xlfn.XLOOKUP($D591,Help2!$D:$D,Help2!AJ:AJ)</f>
        <v>0</v>
      </c>
      <c r="AN591" s="979">
        <f>_xlfn.XLOOKUP($D591,Help2!$D:$D,Help2!AK:AK)</f>
        <v>0</v>
      </c>
    </row>
    <row r="592" spans="1:40" x14ac:dyDescent="0.2">
      <c r="A592" s="1">
        <v>45516</v>
      </c>
      <c r="B592">
        <f t="shared" si="63"/>
        <v>8</v>
      </c>
      <c r="C592">
        <f t="shared" si="64"/>
        <v>2024</v>
      </c>
      <c r="D592" s="872" t="str">
        <f t="shared" si="61"/>
        <v>08´2024</v>
      </c>
      <c r="F592" s="2">
        <f t="shared" si="65"/>
        <v>24</v>
      </c>
      <c r="G592" s="3">
        <f t="shared" si="66"/>
        <v>3.5450516986706058E-2</v>
      </c>
      <c r="H592" s="5">
        <f t="shared" si="67"/>
        <v>1</v>
      </c>
      <c r="I592" s="979">
        <f>_xlfn.XLOOKUP($D592,Help2!$D:$D,Help2!H:H)</f>
        <v>18826</v>
      </c>
      <c r="J592" s="979">
        <f>_xlfn.XLOOKUP($D592,Help2!$D:$D,Help2!I:I)</f>
        <v>11689</v>
      </c>
      <c r="K592" s="979">
        <f>_xlfn.XLOOKUP($D592,Help2!$D:$D,Help2!J:J)</f>
        <v>3175</v>
      </c>
      <c r="L592" s="979">
        <f>_xlfn.XLOOKUP($D592,Help2!$D:$D,Help2!K:K)</f>
        <v>3139</v>
      </c>
      <c r="M592" s="979">
        <f>_xlfn.XLOOKUP($D592,Help2!$D:$D,Help2!L:L)</f>
        <v>8561.2552285227575</v>
      </c>
      <c r="N592" s="979">
        <f>_xlfn.XLOOKUP($D592,Help2!$D:$D,Help2!M:M)</f>
        <v>9928.4623121951045</v>
      </c>
      <c r="P592" s="979">
        <f>_xlfn.XLOOKUP($D592,Help2!$D:$D,Help2!F:F)</f>
        <v>677</v>
      </c>
      <c r="Q592" s="979">
        <f t="shared" si="62"/>
        <v>744</v>
      </c>
      <c r="R592" s="979">
        <f>_xlfn.XLOOKUP($D592,Help2!$D:$D,Help2!N:N)</f>
        <v>8561.2552285227575</v>
      </c>
      <c r="S592" s="979">
        <f>_xlfn.XLOOKUP($D592,Help2!$D:$D,Help2!O:O)</f>
        <v>8402.2622579557101</v>
      </c>
      <c r="T592" s="979">
        <f>_xlfn.XLOOKUP($D592,Help2!$D:$D,Help2!P:P)</f>
        <v>550</v>
      </c>
      <c r="U592" s="979">
        <f>_xlfn.XLOOKUP($D592,Help2!$D:$D,Help2!Q:Q)</f>
        <v>175</v>
      </c>
      <c r="V592" s="979">
        <f>_xlfn.XLOOKUP($D592,Help2!$D:$D,Help2!R:R)</f>
        <v>60</v>
      </c>
      <c r="W592" s="979">
        <f>_xlfn.XLOOKUP($D592,Help2!$D:$D,Help2!S:S)</f>
        <v>22000</v>
      </c>
      <c r="Y592" s="979">
        <f>_xlfn.XLOOKUP($D592,Help2!$D:$D,Help2!V:V)</f>
        <v>7839</v>
      </c>
      <c r="Z592" s="979">
        <f>_xlfn.XLOOKUP($D592,Help2!$D:$D,Help2!W:W)</f>
        <v>3850</v>
      </c>
      <c r="AA592" s="979">
        <f>_xlfn.XLOOKUP($D592,Help2!$D:$D,Help2!X:X)</f>
        <v>0</v>
      </c>
      <c r="AB592" s="979">
        <f>_xlfn.XLOOKUP($D592,Help2!$D:$D,Help2!Y:Y)</f>
        <v>6314</v>
      </c>
      <c r="AC592" s="979">
        <f>_xlfn.XLOOKUP($D592,Help2!$D:$D,Help2!Z:Z)</f>
        <v>823</v>
      </c>
      <c r="AD592" s="979">
        <f>_xlfn.XLOOKUP($D592,Help2!$D:$D,Help2!AA:AA)</f>
        <v>837.18664680000018</v>
      </c>
      <c r="AE592" s="979">
        <f>_xlfn.XLOOKUP($D592,Help2!$D:$D,Help2!AB:AB)</f>
        <v>800</v>
      </c>
      <c r="AF592" s="979">
        <f>_xlfn.XLOOKUP($D592,Help2!$D:$D,Help2!AC:AC)</f>
        <v>670</v>
      </c>
      <c r="AG592" s="979">
        <f>_xlfn.XLOOKUP($D592,Help2!$D:$D,Help2!AD:AD)</f>
        <v>390</v>
      </c>
      <c r="AH592" s="979">
        <f>_xlfn.XLOOKUP($D592,Help2!$D:$D,Help2!AE:AE)</f>
        <v>864.90000000000009</v>
      </c>
      <c r="AI592" s="979">
        <f>_xlfn.XLOOKUP($D592,Help2!$D:$D,Help2!AF:AF)</f>
        <v>3574.9199999999996</v>
      </c>
      <c r="AJ592" s="979">
        <f>_xlfn.XLOOKUP($D592,Help2!$D:$D,Help2!AG:AG)</f>
        <v>388.56565562422986</v>
      </c>
      <c r="AK592" s="979">
        <f>_xlfn.XLOOKUP($D592,Help2!$D:$D,Help2!AH:AH)</f>
        <v>8384.7368118135601</v>
      </c>
      <c r="AL592" s="979">
        <f>_xlfn.XLOOKUP($D592,Help2!$D:$D,Help2!AI:AI)</f>
        <v>672</v>
      </c>
      <c r="AM592" s="979">
        <f>_xlfn.XLOOKUP($D592,Help2!$D:$D,Help2!AJ:AJ)</f>
        <v>0</v>
      </c>
      <c r="AN592" s="979">
        <f>_xlfn.XLOOKUP($D592,Help2!$D:$D,Help2!AK:AK)</f>
        <v>0</v>
      </c>
    </row>
    <row r="593" spans="1:40" x14ac:dyDescent="0.2">
      <c r="A593" s="1">
        <v>45517</v>
      </c>
      <c r="B593">
        <f t="shared" si="63"/>
        <v>8</v>
      </c>
      <c r="C593">
        <f t="shared" si="64"/>
        <v>2024</v>
      </c>
      <c r="D593" s="872" t="str">
        <f t="shared" si="61"/>
        <v>08´2024</v>
      </c>
      <c r="F593" s="2">
        <f t="shared" si="65"/>
        <v>24</v>
      </c>
      <c r="G593" s="3">
        <f t="shared" si="66"/>
        <v>3.5450516986706058E-2</v>
      </c>
      <c r="H593" s="5">
        <f t="shared" si="67"/>
        <v>1</v>
      </c>
      <c r="I593" s="979">
        <f>_xlfn.XLOOKUP($D593,Help2!$D:$D,Help2!H:H)</f>
        <v>18826</v>
      </c>
      <c r="J593" s="979">
        <f>_xlfn.XLOOKUP($D593,Help2!$D:$D,Help2!I:I)</f>
        <v>11689</v>
      </c>
      <c r="K593" s="979">
        <f>_xlfn.XLOOKUP($D593,Help2!$D:$D,Help2!J:J)</f>
        <v>3175</v>
      </c>
      <c r="L593" s="979">
        <f>_xlfn.XLOOKUP($D593,Help2!$D:$D,Help2!K:K)</f>
        <v>3139</v>
      </c>
      <c r="M593" s="979">
        <f>_xlfn.XLOOKUP($D593,Help2!$D:$D,Help2!L:L)</f>
        <v>8561.2552285227575</v>
      </c>
      <c r="N593" s="979">
        <f>_xlfn.XLOOKUP($D593,Help2!$D:$D,Help2!M:M)</f>
        <v>9928.4623121951045</v>
      </c>
      <c r="P593" s="979">
        <f>_xlfn.XLOOKUP($D593,Help2!$D:$D,Help2!F:F)</f>
        <v>677</v>
      </c>
      <c r="Q593" s="979">
        <f t="shared" si="62"/>
        <v>744</v>
      </c>
      <c r="R593" s="979">
        <f>_xlfn.XLOOKUP($D593,Help2!$D:$D,Help2!N:N)</f>
        <v>8561.2552285227575</v>
      </c>
      <c r="S593" s="979">
        <f>_xlfn.XLOOKUP($D593,Help2!$D:$D,Help2!O:O)</f>
        <v>8402.2622579557101</v>
      </c>
      <c r="T593" s="979">
        <f>_xlfn.XLOOKUP($D593,Help2!$D:$D,Help2!P:P)</f>
        <v>550</v>
      </c>
      <c r="U593" s="979">
        <f>_xlfn.XLOOKUP($D593,Help2!$D:$D,Help2!Q:Q)</f>
        <v>175</v>
      </c>
      <c r="V593" s="979">
        <f>_xlfn.XLOOKUP($D593,Help2!$D:$D,Help2!R:R)</f>
        <v>60</v>
      </c>
      <c r="W593" s="979">
        <f>_xlfn.XLOOKUP($D593,Help2!$D:$D,Help2!S:S)</f>
        <v>22000</v>
      </c>
      <c r="Y593" s="979">
        <f>_xlfn.XLOOKUP($D593,Help2!$D:$D,Help2!V:V)</f>
        <v>7839</v>
      </c>
      <c r="Z593" s="979">
        <f>_xlfn.XLOOKUP($D593,Help2!$D:$D,Help2!W:W)</f>
        <v>3850</v>
      </c>
      <c r="AA593" s="979">
        <f>_xlfn.XLOOKUP($D593,Help2!$D:$D,Help2!X:X)</f>
        <v>0</v>
      </c>
      <c r="AB593" s="979">
        <f>_xlfn.XLOOKUP($D593,Help2!$D:$D,Help2!Y:Y)</f>
        <v>6314</v>
      </c>
      <c r="AC593" s="979">
        <f>_xlfn.XLOOKUP($D593,Help2!$D:$D,Help2!Z:Z)</f>
        <v>823</v>
      </c>
      <c r="AD593" s="979">
        <f>_xlfn.XLOOKUP($D593,Help2!$D:$D,Help2!AA:AA)</f>
        <v>837.18664680000018</v>
      </c>
      <c r="AE593" s="979">
        <f>_xlfn.XLOOKUP($D593,Help2!$D:$D,Help2!AB:AB)</f>
        <v>800</v>
      </c>
      <c r="AF593" s="979">
        <f>_xlfn.XLOOKUP($D593,Help2!$D:$D,Help2!AC:AC)</f>
        <v>670</v>
      </c>
      <c r="AG593" s="979">
        <f>_xlfn.XLOOKUP($D593,Help2!$D:$D,Help2!AD:AD)</f>
        <v>390</v>
      </c>
      <c r="AH593" s="979">
        <f>_xlfn.XLOOKUP($D593,Help2!$D:$D,Help2!AE:AE)</f>
        <v>864.90000000000009</v>
      </c>
      <c r="AI593" s="979">
        <f>_xlfn.XLOOKUP($D593,Help2!$D:$D,Help2!AF:AF)</f>
        <v>3574.9199999999996</v>
      </c>
      <c r="AJ593" s="979">
        <f>_xlfn.XLOOKUP($D593,Help2!$D:$D,Help2!AG:AG)</f>
        <v>388.56565562422986</v>
      </c>
      <c r="AK593" s="979">
        <f>_xlfn.XLOOKUP($D593,Help2!$D:$D,Help2!AH:AH)</f>
        <v>8384.7368118135601</v>
      </c>
      <c r="AL593" s="979">
        <f>_xlfn.XLOOKUP($D593,Help2!$D:$D,Help2!AI:AI)</f>
        <v>672</v>
      </c>
      <c r="AM593" s="979">
        <f>_xlfn.XLOOKUP($D593,Help2!$D:$D,Help2!AJ:AJ)</f>
        <v>0</v>
      </c>
      <c r="AN593" s="979">
        <f>_xlfn.XLOOKUP($D593,Help2!$D:$D,Help2!AK:AK)</f>
        <v>0</v>
      </c>
    </row>
    <row r="594" spans="1:40" x14ac:dyDescent="0.2">
      <c r="A594" s="1">
        <v>45518</v>
      </c>
      <c r="B594">
        <f t="shared" si="63"/>
        <v>8</v>
      </c>
      <c r="C594">
        <f t="shared" si="64"/>
        <v>2024</v>
      </c>
      <c r="D594" s="872" t="str">
        <f t="shared" ref="D594:D657" si="68">CONCATENATE(TEXT(A594,"MM"),"´",TEXT(A594,"JJJJ"))</f>
        <v>08´2024</v>
      </c>
      <c r="F594" s="2">
        <f t="shared" si="65"/>
        <v>24</v>
      </c>
      <c r="G594" s="3">
        <f t="shared" si="66"/>
        <v>3.5450516986706058E-2</v>
      </c>
      <c r="H594" s="5">
        <f t="shared" si="67"/>
        <v>1</v>
      </c>
      <c r="I594" s="979">
        <f>_xlfn.XLOOKUP($D594,Help2!$D:$D,Help2!H:H)</f>
        <v>18826</v>
      </c>
      <c r="J594" s="979">
        <f>_xlfn.XLOOKUP($D594,Help2!$D:$D,Help2!I:I)</f>
        <v>11689</v>
      </c>
      <c r="K594" s="979">
        <f>_xlfn.XLOOKUP($D594,Help2!$D:$D,Help2!J:J)</f>
        <v>3175</v>
      </c>
      <c r="L594" s="979">
        <f>_xlfn.XLOOKUP($D594,Help2!$D:$D,Help2!K:K)</f>
        <v>3139</v>
      </c>
      <c r="M594" s="979">
        <f>_xlfn.XLOOKUP($D594,Help2!$D:$D,Help2!L:L)</f>
        <v>8561.2552285227575</v>
      </c>
      <c r="N594" s="979">
        <f>_xlfn.XLOOKUP($D594,Help2!$D:$D,Help2!M:M)</f>
        <v>9928.4623121951045</v>
      </c>
      <c r="P594" s="979">
        <f>_xlfn.XLOOKUP($D594,Help2!$D:$D,Help2!F:F)</f>
        <v>677</v>
      </c>
      <c r="Q594" s="979">
        <f t="shared" si="62"/>
        <v>744</v>
      </c>
      <c r="R594" s="979">
        <f>_xlfn.XLOOKUP($D594,Help2!$D:$D,Help2!N:N)</f>
        <v>8561.2552285227575</v>
      </c>
      <c r="S594" s="979">
        <f>_xlfn.XLOOKUP($D594,Help2!$D:$D,Help2!O:O)</f>
        <v>8402.2622579557101</v>
      </c>
      <c r="T594" s="979">
        <f>_xlfn.XLOOKUP($D594,Help2!$D:$D,Help2!P:P)</f>
        <v>550</v>
      </c>
      <c r="U594" s="979">
        <f>_xlfn.XLOOKUP($D594,Help2!$D:$D,Help2!Q:Q)</f>
        <v>175</v>
      </c>
      <c r="V594" s="979">
        <f>_xlfn.XLOOKUP($D594,Help2!$D:$D,Help2!R:R)</f>
        <v>60</v>
      </c>
      <c r="W594" s="979">
        <f>_xlfn.XLOOKUP($D594,Help2!$D:$D,Help2!S:S)</f>
        <v>22000</v>
      </c>
      <c r="Y594" s="979">
        <f>_xlfn.XLOOKUP($D594,Help2!$D:$D,Help2!V:V)</f>
        <v>7839</v>
      </c>
      <c r="Z594" s="979">
        <f>_xlfn.XLOOKUP($D594,Help2!$D:$D,Help2!W:W)</f>
        <v>3850</v>
      </c>
      <c r="AA594" s="979">
        <f>_xlfn.XLOOKUP($D594,Help2!$D:$D,Help2!X:X)</f>
        <v>0</v>
      </c>
      <c r="AB594" s="979">
        <f>_xlfn.XLOOKUP($D594,Help2!$D:$D,Help2!Y:Y)</f>
        <v>6314</v>
      </c>
      <c r="AC594" s="979">
        <f>_xlfn.XLOOKUP($D594,Help2!$D:$D,Help2!Z:Z)</f>
        <v>823</v>
      </c>
      <c r="AD594" s="979">
        <f>_xlfn.XLOOKUP($D594,Help2!$D:$D,Help2!AA:AA)</f>
        <v>837.18664680000018</v>
      </c>
      <c r="AE594" s="979">
        <f>_xlfn.XLOOKUP($D594,Help2!$D:$D,Help2!AB:AB)</f>
        <v>800</v>
      </c>
      <c r="AF594" s="979">
        <f>_xlfn.XLOOKUP($D594,Help2!$D:$D,Help2!AC:AC)</f>
        <v>670</v>
      </c>
      <c r="AG594" s="979">
        <f>_xlfn.XLOOKUP($D594,Help2!$D:$D,Help2!AD:AD)</f>
        <v>390</v>
      </c>
      <c r="AH594" s="979">
        <f>_xlfn.XLOOKUP($D594,Help2!$D:$D,Help2!AE:AE)</f>
        <v>864.90000000000009</v>
      </c>
      <c r="AI594" s="979">
        <f>_xlfn.XLOOKUP($D594,Help2!$D:$D,Help2!AF:AF)</f>
        <v>3574.9199999999996</v>
      </c>
      <c r="AJ594" s="979">
        <f>_xlfn.XLOOKUP($D594,Help2!$D:$D,Help2!AG:AG)</f>
        <v>388.56565562422986</v>
      </c>
      <c r="AK594" s="979">
        <f>_xlfn.XLOOKUP($D594,Help2!$D:$D,Help2!AH:AH)</f>
        <v>8384.7368118135601</v>
      </c>
      <c r="AL594" s="979">
        <f>_xlfn.XLOOKUP($D594,Help2!$D:$D,Help2!AI:AI)</f>
        <v>672</v>
      </c>
      <c r="AM594" s="979">
        <f>_xlfn.XLOOKUP($D594,Help2!$D:$D,Help2!AJ:AJ)</f>
        <v>0</v>
      </c>
      <c r="AN594" s="979">
        <f>_xlfn.XLOOKUP($D594,Help2!$D:$D,Help2!AK:AK)</f>
        <v>0</v>
      </c>
    </row>
    <row r="595" spans="1:40" x14ac:dyDescent="0.2">
      <c r="A595" s="1">
        <v>45519</v>
      </c>
      <c r="B595">
        <f t="shared" si="63"/>
        <v>8</v>
      </c>
      <c r="C595">
        <f t="shared" si="64"/>
        <v>2024</v>
      </c>
      <c r="D595" s="872" t="str">
        <f t="shared" si="68"/>
        <v>08´2024</v>
      </c>
      <c r="F595" s="2">
        <f t="shared" si="65"/>
        <v>24</v>
      </c>
      <c r="G595" s="3">
        <f t="shared" si="66"/>
        <v>3.5450516986706058E-2</v>
      </c>
      <c r="H595" s="5">
        <f t="shared" si="67"/>
        <v>1</v>
      </c>
      <c r="I595" s="979">
        <f>_xlfn.XLOOKUP($D595,Help2!$D:$D,Help2!H:H)</f>
        <v>18826</v>
      </c>
      <c r="J595" s="979">
        <f>_xlfn.XLOOKUP($D595,Help2!$D:$D,Help2!I:I)</f>
        <v>11689</v>
      </c>
      <c r="K595" s="979">
        <f>_xlfn.XLOOKUP($D595,Help2!$D:$D,Help2!J:J)</f>
        <v>3175</v>
      </c>
      <c r="L595" s="979">
        <f>_xlfn.XLOOKUP($D595,Help2!$D:$D,Help2!K:K)</f>
        <v>3139</v>
      </c>
      <c r="M595" s="979">
        <f>_xlfn.XLOOKUP($D595,Help2!$D:$D,Help2!L:L)</f>
        <v>8561.2552285227575</v>
      </c>
      <c r="N595" s="979">
        <f>_xlfn.XLOOKUP($D595,Help2!$D:$D,Help2!M:M)</f>
        <v>9928.4623121951045</v>
      </c>
      <c r="P595" s="979">
        <f>_xlfn.XLOOKUP($D595,Help2!$D:$D,Help2!F:F)</f>
        <v>677</v>
      </c>
      <c r="Q595" s="979">
        <f t="shared" si="62"/>
        <v>744</v>
      </c>
      <c r="R595" s="979">
        <f>_xlfn.XLOOKUP($D595,Help2!$D:$D,Help2!N:N)</f>
        <v>8561.2552285227575</v>
      </c>
      <c r="S595" s="979">
        <f>_xlfn.XLOOKUP($D595,Help2!$D:$D,Help2!O:O)</f>
        <v>8402.2622579557101</v>
      </c>
      <c r="T595" s="979">
        <f>_xlfn.XLOOKUP($D595,Help2!$D:$D,Help2!P:P)</f>
        <v>550</v>
      </c>
      <c r="U595" s="979">
        <f>_xlfn.XLOOKUP($D595,Help2!$D:$D,Help2!Q:Q)</f>
        <v>175</v>
      </c>
      <c r="V595" s="979">
        <f>_xlfn.XLOOKUP($D595,Help2!$D:$D,Help2!R:R)</f>
        <v>60</v>
      </c>
      <c r="W595" s="979">
        <f>_xlfn.XLOOKUP($D595,Help2!$D:$D,Help2!S:S)</f>
        <v>22000</v>
      </c>
      <c r="Y595" s="979">
        <f>_xlfn.XLOOKUP($D595,Help2!$D:$D,Help2!V:V)</f>
        <v>7839</v>
      </c>
      <c r="Z595" s="979">
        <f>_xlfn.XLOOKUP($D595,Help2!$D:$D,Help2!W:W)</f>
        <v>3850</v>
      </c>
      <c r="AA595" s="979">
        <f>_xlfn.XLOOKUP($D595,Help2!$D:$D,Help2!X:X)</f>
        <v>0</v>
      </c>
      <c r="AB595" s="979">
        <f>_xlfn.XLOOKUP($D595,Help2!$D:$D,Help2!Y:Y)</f>
        <v>6314</v>
      </c>
      <c r="AC595" s="979">
        <f>_xlfn.XLOOKUP($D595,Help2!$D:$D,Help2!Z:Z)</f>
        <v>823</v>
      </c>
      <c r="AD595" s="979">
        <f>_xlfn.XLOOKUP($D595,Help2!$D:$D,Help2!AA:AA)</f>
        <v>837.18664680000018</v>
      </c>
      <c r="AE595" s="979">
        <f>_xlfn.XLOOKUP($D595,Help2!$D:$D,Help2!AB:AB)</f>
        <v>800</v>
      </c>
      <c r="AF595" s="979">
        <f>_xlfn.XLOOKUP($D595,Help2!$D:$D,Help2!AC:AC)</f>
        <v>670</v>
      </c>
      <c r="AG595" s="979">
        <f>_xlfn.XLOOKUP($D595,Help2!$D:$D,Help2!AD:AD)</f>
        <v>390</v>
      </c>
      <c r="AH595" s="979">
        <f>_xlfn.XLOOKUP($D595,Help2!$D:$D,Help2!AE:AE)</f>
        <v>864.90000000000009</v>
      </c>
      <c r="AI595" s="979">
        <f>_xlfn.XLOOKUP($D595,Help2!$D:$D,Help2!AF:AF)</f>
        <v>3574.9199999999996</v>
      </c>
      <c r="AJ595" s="979">
        <f>_xlfn.XLOOKUP($D595,Help2!$D:$D,Help2!AG:AG)</f>
        <v>388.56565562422986</v>
      </c>
      <c r="AK595" s="979">
        <f>_xlfn.XLOOKUP($D595,Help2!$D:$D,Help2!AH:AH)</f>
        <v>8384.7368118135601</v>
      </c>
      <c r="AL595" s="979">
        <f>_xlfn.XLOOKUP($D595,Help2!$D:$D,Help2!AI:AI)</f>
        <v>672</v>
      </c>
      <c r="AM595" s="979">
        <f>_xlfn.XLOOKUP($D595,Help2!$D:$D,Help2!AJ:AJ)</f>
        <v>0</v>
      </c>
      <c r="AN595" s="979">
        <f>_xlfn.XLOOKUP($D595,Help2!$D:$D,Help2!AK:AK)</f>
        <v>0</v>
      </c>
    </row>
    <row r="596" spans="1:40" x14ac:dyDescent="0.2">
      <c r="A596" s="1">
        <v>45520</v>
      </c>
      <c r="B596">
        <f t="shared" si="63"/>
        <v>8</v>
      </c>
      <c r="C596">
        <f t="shared" si="64"/>
        <v>2024</v>
      </c>
      <c r="D596" s="872" t="str">
        <f t="shared" si="68"/>
        <v>08´2024</v>
      </c>
      <c r="E596" s="867">
        <v>10</v>
      </c>
      <c r="F596" s="2">
        <f t="shared" si="65"/>
        <v>14</v>
      </c>
      <c r="G596" s="3">
        <f t="shared" si="66"/>
        <v>2.0679468242245199E-2</v>
      </c>
      <c r="H596" s="5">
        <f t="shared" si="67"/>
        <v>0.58333333333333337</v>
      </c>
      <c r="I596" s="979">
        <f>_xlfn.XLOOKUP($D596,Help2!$D:$D,Help2!H:H)</f>
        <v>18826</v>
      </c>
      <c r="J596" s="979">
        <f>_xlfn.XLOOKUP($D596,Help2!$D:$D,Help2!I:I)</f>
        <v>11689</v>
      </c>
      <c r="K596" s="979">
        <f>_xlfn.XLOOKUP($D596,Help2!$D:$D,Help2!J:J)</f>
        <v>3175</v>
      </c>
      <c r="L596" s="979">
        <f>_xlfn.XLOOKUP($D596,Help2!$D:$D,Help2!K:K)</f>
        <v>3139</v>
      </c>
      <c r="M596" s="979">
        <f>_xlfn.XLOOKUP($D596,Help2!$D:$D,Help2!L:L)</f>
        <v>8561.2552285227575</v>
      </c>
      <c r="N596" s="979">
        <f>_xlfn.XLOOKUP($D596,Help2!$D:$D,Help2!M:M)</f>
        <v>9928.4623121951045</v>
      </c>
      <c r="P596" s="979">
        <f>_xlfn.XLOOKUP($D596,Help2!$D:$D,Help2!F:F)</f>
        <v>677</v>
      </c>
      <c r="Q596" s="979">
        <f t="shared" si="62"/>
        <v>744</v>
      </c>
      <c r="R596" s="979">
        <f>_xlfn.XLOOKUP($D596,Help2!$D:$D,Help2!N:N)</f>
        <v>8561.2552285227575</v>
      </c>
      <c r="S596" s="979">
        <f>_xlfn.XLOOKUP($D596,Help2!$D:$D,Help2!O:O)</f>
        <v>8402.2622579557101</v>
      </c>
      <c r="T596" s="979">
        <f>_xlfn.XLOOKUP($D596,Help2!$D:$D,Help2!P:P)</f>
        <v>550</v>
      </c>
      <c r="U596" s="979">
        <f>_xlfn.XLOOKUP($D596,Help2!$D:$D,Help2!Q:Q)</f>
        <v>175</v>
      </c>
      <c r="V596" s="979">
        <f>_xlfn.XLOOKUP($D596,Help2!$D:$D,Help2!R:R)</f>
        <v>60</v>
      </c>
      <c r="W596" s="979">
        <f>_xlfn.XLOOKUP($D596,Help2!$D:$D,Help2!S:S)</f>
        <v>22000</v>
      </c>
      <c r="Y596" s="979">
        <f>_xlfn.XLOOKUP($D596,Help2!$D:$D,Help2!V:V)</f>
        <v>7839</v>
      </c>
      <c r="Z596" s="979">
        <f>_xlfn.XLOOKUP($D596,Help2!$D:$D,Help2!W:W)</f>
        <v>3850</v>
      </c>
      <c r="AA596" s="979">
        <f>_xlfn.XLOOKUP($D596,Help2!$D:$D,Help2!X:X)</f>
        <v>0</v>
      </c>
      <c r="AB596" s="979">
        <f>_xlfn.XLOOKUP($D596,Help2!$D:$D,Help2!Y:Y)</f>
        <v>6314</v>
      </c>
      <c r="AC596" s="979">
        <f>_xlfn.XLOOKUP($D596,Help2!$D:$D,Help2!Z:Z)</f>
        <v>823</v>
      </c>
      <c r="AD596" s="979">
        <f>_xlfn.XLOOKUP($D596,Help2!$D:$D,Help2!AA:AA)</f>
        <v>837.18664680000018</v>
      </c>
      <c r="AE596" s="979">
        <f>_xlfn.XLOOKUP($D596,Help2!$D:$D,Help2!AB:AB)</f>
        <v>800</v>
      </c>
      <c r="AF596" s="979">
        <f>_xlfn.XLOOKUP($D596,Help2!$D:$D,Help2!AC:AC)</f>
        <v>670</v>
      </c>
      <c r="AG596" s="979">
        <f>_xlfn.XLOOKUP($D596,Help2!$D:$D,Help2!AD:AD)</f>
        <v>390</v>
      </c>
      <c r="AH596" s="979">
        <f>_xlfn.XLOOKUP($D596,Help2!$D:$D,Help2!AE:AE)</f>
        <v>864.90000000000009</v>
      </c>
      <c r="AI596" s="979">
        <f>_xlfn.XLOOKUP($D596,Help2!$D:$D,Help2!AF:AF)</f>
        <v>3574.9199999999996</v>
      </c>
      <c r="AJ596" s="979">
        <f>_xlfn.XLOOKUP($D596,Help2!$D:$D,Help2!AG:AG)</f>
        <v>388.56565562422986</v>
      </c>
      <c r="AK596" s="979">
        <f>_xlfn.XLOOKUP($D596,Help2!$D:$D,Help2!AH:AH)</f>
        <v>8384.7368118135601</v>
      </c>
      <c r="AL596" s="979">
        <f>_xlfn.XLOOKUP($D596,Help2!$D:$D,Help2!AI:AI)</f>
        <v>672</v>
      </c>
      <c r="AM596" s="979">
        <f>_xlfn.XLOOKUP($D596,Help2!$D:$D,Help2!AJ:AJ)</f>
        <v>0</v>
      </c>
      <c r="AN596" s="979">
        <f>_xlfn.XLOOKUP($D596,Help2!$D:$D,Help2!AK:AK)</f>
        <v>0</v>
      </c>
    </row>
    <row r="597" spans="1:40" x14ac:dyDescent="0.2">
      <c r="A597" s="1">
        <v>45521</v>
      </c>
      <c r="B597">
        <f t="shared" si="63"/>
        <v>8</v>
      </c>
      <c r="C597">
        <f t="shared" si="64"/>
        <v>2024</v>
      </c>
      <c r="D597" s="872" t="str">
        <f t="shared" si="68"/>
        <v>08´2024</v>
      </c>
      <c r="F597" s="2">
        <f t="shared" si="65"/>
        <v>24</v>
      </c>
      <c r="G597" s="3">
        <f t="shared" si="66"/>
        <v>3.5450516986706058E-2</v>
      </c>
      <c r="H597" s="5">
        <f t="shared" si="67"/>
        <v>1</v>
      </c>
      <c r="I597" s="979">
        <f>_xlfn.XLOOKUP($D597,Help2!$D:$D,Help2!H:H)</f>
        <v>18826</v>
      </c>
      <c r="J597" s="979">
        <f>_xlfn.XLOOKUP($D597,Help2!$D:$D,Help2!I:I)</f>
        <v>11689</v>
      </c>
      <c r="K597" s="979">
        <f>_xlfn.XLOOKUP($D597,Help2!$D:$D,Help2!J:J)</f>
        <v>3175</v>
      </c>
      <c r="L597" s="979">
        <f>_xlfn.XLOOKUP($D597,Help2!$D:$D,Help2!K:K)</f>
        <v>3139</v>
      </c>
      <c r="M597" s="979">
        <f>_xlfn.XLOOKUP($D597,Help2!$D:$D,Help2!L:L)</f>
        <v>8561.2552285227575</v>
      </c>
      <c r="N597" s="979">
        <f>_xlfn.XLOOKUP($D597,Help2!$D:$D,Help2!M:M)</f>
        <v>9928.4623121951045</v>
      </c>
      <c r="P597" s="979">
        <f>_xlfn.XLOOKUP($D597,Help2!$D:$D,Help2!F:F)</f>
        <v>677</v>
      </c>
      <c r="Q597" s="979">
        <f t="shared" ref="Q597:Q660" si="69">(EOMONTH(A597,0)-EOMONTH(A597,-1))*24</f>
        <v>744</v>
      </c>
      <c r="R597" s="979">
        <f>_xlfn.XLOOKUP($D597,Help2!$D:$D,Help2!N:N)</f>
        <v>8561.2552285227575</v>
      </c>
      <c r="S597" s="979">
        <f>_xlfn.XLOOKUP($D597,Help2!$D:$D,Help2!O:O)</f>
        <v>8402.2622579557101</v>
      </c>
      <c r="T597" s="979">
        <f>_xlfn.XLOOKUP($D597,Help2!$D:$D,Help2!P:P)</f>
        <v>550</v>
      </c>
      <c r="U597" s="979">
        <f>_xlfn.XLOOKUP($D597,Help2!$D:$D,Help2!Q:Q)</f>
        <v>175</v>
      </c>
      <c r="V597" s="979">
        <f>_xlfn.XLOOKUP($D597,Help2!$D:$D,Help2!R:R)</f>
        <v>60</v>
      </c>
      <c r="W597" s="979">
        <f>_xlfn.XLOOKUP($D597,Help2!$D:$D,Help2!S:S)</f>
        <v>22000</v>
      </c>
      <c r="Y597" s="979">
        <f>_xlfn.XLOOKUP($D597,Help2!$D:$D,Help2!V:V)</f>
        <v>7839</v>
      </c>
      <c r="Z597" s="979">
        <f>_xlfn.XLOOKUP($D597,Help2!$D:$D,Help2!W:W)</f>
        <v>3850</v>
      </c>
      <c r="AA597" s="979">
        <f>_xlfn.XLOOKUP($D597,Help2!$D:$D,Help2!X:X)</f>
        <v>0</v>
      </c>
      <c r="AB597" s="979">
        <f>_xlfn.XLOOKUP($D597,Help2!$D:$D,Help2!Y:Y)</f>
        <v>6314</v>
      </c>
      <c r="AC597" s="979">
        <f>_xlfn.XLOOKUP($D597,Help2!$D:$D,Help2!Z:Z)</f>
        <v>823</v>
      </c>
      <c r="AD597" s="979">
        <f>_xlfn.XLOOKUP($D597,Help2!$D:$D,Help2!AA:AA)</f>
        <v>837.18664680000018</v>
      </c>
      <c r="AE597" s="979">
        <f>_xlfn.XLOOKUP($D597,Help2!$D:$D,Help2!AB:AB)</f>
        <v>800</v>
      </c>
      <c r="AF597" s="979">
        <f>_xlfn.XLOOKUP($D597,Help2!$D:$D,Help2!AC:AC)</f>
        <v>670</v>
      </c>
      <c r="AG597" s="979">
        <f>_xlfn.XLOOKUP($D597,Help2!$D:$D,Help2!AD:AD)</f>
        <v>390</v>
      </c>
      <c r="AH597" s="979">
        <f>_xlfn.XLOOKUP($D597,Help2!$D:$D,Help2!AE:AE)</f>
        <v>864.90000000000009</v>
      </c>
      <c r="AI597" s="979">
        <f>_xlfn.XLOOKUP($D597,Help2!$D:$D,Help2!AF:AF)</f>
        <v>3574.9199999999996</v>
      </c>
      <c r="AJ597" s="979">
        <f>_xlfn.XLOOKUP($D597,Help2!$D:$D,Help2!AG:AG)</f>
        <v>388.56565562422986</v>
      </c>
      <c r="AK597" s="979">
        <f>_xlfn.XLOOKUP($D597,Help2!$D:$D,Help2!AH:AH)</f>
        <v>8384.7368118135601</v>
      </c>
      <c r="AL597" s="979">
        <f>_xlfn.XLOOKUP($D597,Help2!$D:$D,Help2!AI:AI)</f>
        <v>672</v>
      </c>
      <c r="AM597" s="979">
        <f>_xlfn.XLOOKUP($D597,Help2!$D:$D,Help2!AJ:AJ)</f>
        <v>0</v>
      </c>
      <c r="AN597" s="979">
        <f>_xlfn.XLOOKUP($D597,Help2!$D:$D,Help2!AK:AK)</f>
        <v>0</v>
      </c>
    </row>
    <row r="598" spans="1:40" x14ac:dyDescent="0.2">
      <c r="A598" s="1">
        <v>45522</v>
      </c>
      <c r="B598">
        <f t="shared" si="63"/>
        <v>8</v>
      </c>
      <c r="C598">
        <f t="shared" si="64"/>
        <v>2024</v>
      </c>
      <c r="D598" s="872" t="str">
        <f t="shared" si="68"/>
        <v>08´2024</v>
      </c>
      <c r="F598" s="2">
        <f t="shared" si="65"/>
        <v>24</v>
      </c>
      <c r="G598" s="3">
        <f t="shared" si="66"/>
        <v>3.5450516986706058E-2</v>
      </c>
      <c r="H598" s="5">
        <f t="shared" si="67"/>
        <v>1</v>
      </c>
      <c r="I598" s="979">
        <f>_xlfn.XLOOKUP($D598,Help2!$D:$D,Help2!H:H)</f>
        <v>18826</v>
      </c>
      <c r="J598" s="979">
        <f>_xlfn.XLOOKUP($D598,Help2!$D:$D,Help2!I:I)</f>
        <v>11689</v>
      </c>
      <c r="K598" s="979">
        <f>_xlfn.XLOOKUP($D598,Help2!$D:$D,Help2!J:J)</f>
        <v>3175</v>
      </c>
      <c r="L598" s="979">
        <f>_xlfn.XLOOKUP($D598,Help2!$D:$D,Help2!K:K)</f>
        <v>3139</v>
      </c>
      <c r="M598" s="979">
        <f>_xlfn.XLOOKUP($D598,Help2!$D:$D,Help2!L:L)</f>
        <v>8561.2552285227575</v>
      </c>
      <c r="N598" s="979">
        <f>_xlfn.XLOOKUP($D598,Help2!$D:$D,Help2!M:M)</f>
        <v>9928.4623121951045</v>
      </c>
      <c r="P598" s="979">
        <f>_xlfn.XLOOKUP($D598,Help2!$D:$D,Help2!F:F)</f>
        <v>677</v>
      </c>
      <c r="Q598" s="979">
        <f t="shared" si="69"/>
        <v>744</v>
      </c>
      <c r="R598" s="979">
        <f>_xlfn.XLOOKUP($D598,Help2!$D:$D,Help2!N:N)</f>
        <v>8561.2552285227575</v>
      </c>
      <c r="S598" s="979">
        <f>_xlfn.XLOOKUP($D598,Help2!$D:$D,Help2!O:O)</f>
        <v>8402.2622579557101</v>
      </c>
      <c r="T598" s="979">
        <f>_xlfn.XLOOKUP($D598,Help2!$D:$D,Help2!P:P)</f>
        <v>550</v>
      </c>
      <c r="U598" s="979">
        <f>_xlfn.XLOOKUP($D598,Help2!$D:$D,Help2!Q:Q)</f>
        <v>175</v>
      </c>
      <c r="V598" s="979">
        <f>_xlfn.XLOOKUP($D598,Help2!$D:$D,Help2!R:R)</f>
        <v>60</v>
      </c>
      <c r="W598" s="979">
        <f>_xlfn.XLOOKUP($D598,Help2!$D:$D,Help2!S:S)</f>
        <v>22000</v>
      </c>
      <c r="Y598" s="979">
        <f>_xlfn.XLOOKUP($D598,Help2!$D:$D,Help2!V:V)</f>
        <v>7839</v>
      </c>
      <c r="Z598" s="979">
        <f>_xlfn.XLOOKUP($D598,Help2!$D:$D,Help2!W:W)</f>
        <v>3850</v>
      </c>
      <c r="AA598" s="979">
        <f>_xlfn.XLOOKUP($D598,Help2!$D:$D,Help2!X:X)</f>
        <v>0</v>
      </c>
      <c r="AB598" s="979">
        <f>_xlfn.XLOOKUP($D598,Help2!$D:$D,Help2!Y:Y)</f>
        <v>6314</v>
      </c>
      <c r="AC598" s="979">
        <f>_xlfn.XLOOKUP($D598,Help2!$D:$D,Help2!Z:Z)</f>
        <v>823</v>
      </c>
      <c r="AD598" s="979">
        <f>_xlfn.XLOOKUP($D598,Help2!$D:$D,Help2!AA:AA)</f>
        <v>837.18664680000018</v>
      </c>
      <c r="AE598" s="979">
        <f>_xlfn.XLOOKUP($D598,Help2!$D:$D,Help2!AB:AB)</f>
        <v>800</v>
      </c>
      <c r="AF598" s="979">
        <f>_xlfn.XLOOKUP($D598,Help2!$D:$D,Help2!AC:AC)</f>
        <v>670</v>
      </c>
      <c r="AG598" s="979">
        <f>_xlfn.XLOOKUP($D598,Help2!$D:$D,Help2!AD:AD)</f>
        <v>390</v>
      </c>
      <c r="AH598" s="979">
        <f>_xlfn.XLOOKUP($D598,Help2!$D:$D,Help2!AE:AE)</f>
        <v>864.90000000000009</v>
      </c>
      <c r="AI598" s="979">
        <f>_xlfn.XLOOKUP($D598,Help2!$D:$D,Help2!AF:AF)</f>
        <v>3574.9199999999996</v>
      </c>
      <c r="AJ598" s="979">
        <f>_xlfn.XLOOKUP($D598,Help2!$D:$D,Help2!AG:AG)</f>
        <v>388.56565562422986</v>
      </c>
      <c r="AK598" s="979">
        <f>_xlfn.XLOOKUP($D598,Help2!$D:$D,Help2!AH:AH)</f>
        <v>8384.7368118135601</v>
      </c>
      <c r="AL598" s="979">
        <f>_xlfn.XLOOKUP($D598,Help2!$D:$D,Help2!AI:AI)</f>
        <v>672</v>
      </c>
      <c r="AM598" s="979">
        <f>_xlfn.XLOOKUP($D598,Help2!$D:$D,Help2!AJ:AJ)</f>
        <v>0</v>
      </c>
      <c r="AN598" s="979">
        <f>_xlfn.XLOOKUP($D598,Help2!$D:$D,Help2!AK:AK)</f>
        <v>0</v>
      </c>
    </row>
    <row r="599" spans="1:40" x14ac:dyDescent="0.2">
      <c r="A599" s="1">
        <v>45523</v>
      </c>
      <c r="B599">
        <f t="shared" si="63"/>
        <v>8</v>
      </c>
      <c r="C599">
        <f t="shared" si="64"/>
        <v>2024</v>
      </c>
      <c r="D599" s="872" t="str">
        <f t="shared" si="68"/>
        <v>08´2024</v>
      </c>
      <c r="F599" s="2">
        <f t="shared" si="65"/>
        <v>24</v>
      </c>
      <c r="G599" s="3">
        <f t="shared" si="66"/>
        <v>3.5450516986706058E-2</v>
      </c>
      <c r="H599" s="5">
        <f t="shared" si="67"/>
        <v>1</v>
      </c>
      <c r="I599" s="979">
        <f>_xlfn.XLOOKUP($D599,Help2!$D:$D,Help2!H:H)</f>
        <v>18826</v>
      </c>
      <c r="J599" s="979">
        <f>_xlfn.XLOOKUP($D599,Help2!$D:$D,Help2!I:I)</f>
        <v>11689</v>
      </c>
      <c r="K599" s="979">
        <f>_xlfn.XLOOKUP($D599,Help2!$D:$D,Help2!J:J)</f>
        <v>3175</v>
      </c>
      <c r="L599" s="979">
        <f>_xlfn.XLOOKUP($D599,Help2!$D:$D,Help2!K:K)</f>
        <v>3139</v>
      </c>
      <c r="M599" s="979">
        <f>_xlfn.XLOOKUP($D599,Help2!$D:$D,Help2!L:L)</f>
        <v>8561.2552285227575</v>
      </c>
      <c r="N599" s="979">
        <f>_xlfn.XLOOKUP($D599,Help2!$D:$D,Help2!M:M)</f>
        <v>9928.4623121951045</v>
      </c>
      <c r="P599" s="979">
        <f>_xlfn.XLOOKUP($D599,Help2!$D:$D,Help2!F:F)</f>
        <v>677</v>
      </c>
      <c r="Q599" s="979">
        <f t="shared" si="69"/>
        <v>744</v>
      </c>
      <c r="R599" s="979">
        <f>_xlfn.XLOOKUP($D599,Help2!$D:$D,Help2!N:N)</f>
        <v>8561.2552285227575</v>
      </c>
      <c r="S599" s="979">
        <f>_xlfn.XLOOKUP($D599,Help2!$D:$D,Help2!O:O)</f>
        <v>8402.2622579557101</v>
      </c>
      <c r="T599" s="979">
        <f>_xlfn.XLOOKUP($D599,Help2!$D:$D,Help2!P:P)</f>
        <v>550</v>
      </c>
      <c r="U599" s="979">
        <f>_xlfn.XLOOKUP($D599,Help2!$D:$D,Help2!Q:Q)</f>
        <v>175</v>
      </c>
      <c r="V599" s="979">
        <f>_xlfn.XLOOKUP($D599,Help2!$D:$D,Help2!R:R)</f>
        <v>60</v>
      </c>
      <c r="W599" s="979">
        <f>_xlfn.XLOOKUP($D599,Help2!$D:$D,Help2!S:S)</f>
        <v>22000</v>
      </c>
      <c r="Y599" s="979">
        <f>_xlfn.XLOOKUP($D599,Help2!$D:$D,Help2!V:V)</f>
        <v>7839</v>
      </c>
      <c r="Z599" s="979">
        <f>_xlfn.XLOOKUP($D599,Help2!$D:$D,Help2!W:W)</f>
        <v>3850</v>
      </c>
      <c r="AA599" s="979">
        <f>_xlfn.XLOOKUP($D599,Help2!$D:$D,Help2!X:X)</f>
        <v>0</v>
      </c>
      <c r="AB599" s="979">
        <f>_xlfn.XLOOKUP($D599,Help2!$D:$D,Help2!Y:Y)</f>
        <v>6314</v>
      </c>
      <c r="AC599" s="979">
        <f>_xlfn.XLOOKUP($D599,Help2!$D:$D,Help2!Z:Z)</f>
        <v>823</v>
      </c>
      <c r="AD599" s="979">
        <f>_xlfn.XLOOKUP($D599,Help2!$D:$D,Help2!AA:AA)</f>
        <v>837.18664680000018</v>
      </c>
      <c r="AE599" s="979">
        <f>_xlfn.XLOOKUP($D599,Help2!$D:$D,Help2!AB:AB)</f>
        <v>800</v>
      </c>
      <c r="AF599" s="979">
        <f>_xlfn.XLOOKUP($D599,Help2!$D:$D,Help2!AC:AC)</f>
        <v>670</v>
      </c>
      <c r="AG599" s="979">
        <f>_xlfn.XLOOKUP($D599,Help2!$D:$D,Help2!AD:AD)</f>
        <v>390</v>
      </c>
      <c r="AH599" s="979">
        <f>_xlfn.XLOOKUP($D599,Help2!$D:$D,Help2!AE:AE)</f>
        <v>864.90000000000009</v>
      </c>
      <c r="AI599" s="979">
        <f>_xlfn.XLOOKUP($D599,Help2!$D:$D,Help2!AF:AF)</f>
        <v>3574.9199999999996</v>
      </c>
      <c r="AJ599" s="979">
        <f>_xlfn.XLOOKUP($D599,Help2!$D:$D,Help2!AG:AG)</f>
        <v>388.56565562422986</v>
      </c>
      <c r="AK599" s="979">
        <f>_xlfn.XLOOKUP($D599,Help2!$D:$D,Help2!AH:AH)</f>
        <v>8384.7368118135601</v>
      </c>
      <c r="AL599" s="979">
        <f>_xlfn.XLOOKUP($D599,Help2!$D:$D,Help2!AI:AI)</f>
        <v>672</v>
      </c>
      <c r="AM599" s="979">
        <f>_xlfn.XLOOKUP($D599,Help2!$D:$D,Help2!AJ:AJ)</f>
        <v>0</v>
      </c>
      <c r="AN599" s="979">
        <f>_xlfn.XLOOKUP($D599,Help2!$D:$D,Help2!AK:AK)</f>
        <v>0</v>
      </c>
    </row>
    <row r="600" spans="1:40" x14ac:dyDescent="0.2">
      <c r="A600" s="1">
        <v>45524</v>
      </c>
      <c r="B600">
        <f t="shared" si="63"/>
        <v>8</v>
      </c>
      <c r="C600">
        <f t="shared" si="64"/>
        <v>2024</v>
      </c>
      <c r="D600" s="872" t="str">
        <f t="shared" si="68"/>
        <v>08´2024</v>
      </c>
      <c r="F600" s="2">
        <f t="shared" si="65"/>
        <v>24</v>
      </c>
      <c r="G600" s="3">
        <f t="shared" si="66"/>
        <v>3.5450516986706058E-2</v>
      </c>
      <c r="H600" s="5">
        <f t="shared" si="67"/>
        <v>1</v>
      </c>
      <c r="I600" s="979">
        <f>_xlfn.XLOOKUP($D600,Help2!$D:$D,Help2!H:H)</f>
        <v>18826</v>
      </c>
      <c r="J600" s="979">
        <f>_xlfn.XLOOKUP($D600,Help2!$D:$D,Help2!I:I)</f>
        <v>11689</v>
      </c>
      <c r="K600" s="979">
        <f>_xlfn.XLOOKUP($D600,Help2!$D:$D,Help2!J:J)</f>
        <v>3175</v>
      </c>
      <c r="L600" s="979">
        <f>_xlfn.XLOOKUP($D600,Help2!$D:$D,Help2!K:K)</f>
        <v>3139</v>
      </c>
      <c r="M600" s="979">
        <f>_xlfn.XLOOKUP($D600,Help2!$D:$D,Help2!L:L)</f>
        <v>8561.2552285227575</v>
      </c>
      <c r="N600" s="979">
        <f>_xlfn.XLOOKUP($D600,Help2!$D:$D,Help2!M:M)</f>
        <v>9928.4623121951045</v>
      </c>
      <c r="P600" s="979">
        <f>_xlfn.XLOOKUP($D600,Help2!$D:$D,Help2!F:F)</f>
        <v>677</v>
      </c>
      <c r="Q600" s="979">
        <f t="shared" si="69"/>
        <v>744</v>
      </c>
      <c r="R600" s="979">
        <f>_xlfn.XLOOKUP($D600,Help2!$D:$D,Help2!N:N)</f>
        <v>8561.2552285227575</v>
      </c>
      <c r="S600" s="979">
        <f>_xlfn.XLOOKUP($D600,Help2!$D:$D,Help2!O:O)</f>
        <v>8402.2622579557101</v>
      </c>
      <c r="T600" s="979">
        <f>_xlfn.XLOOKUP($D600,Help2!$D:$D,Help2!P:P)</f>
        <v>550</v>
      </c>
      <c r="U600" s="979">
        <f>_xlfn.XLOOKUP($D600,Help2!$D:$D,Help2!Q:Q)</f>
        <v>175</v>
      </c>
      <c r="V600" s="979">
        <f>_xlfn.XLOOKUP($D600,Help2!$D:$D,Help2!R:R)</f>
        <v>60</v>
      </c>
      <c r="W600" s="979">
        <f>_xlfn.XLOOKUP($D600,Help2!$D:$D,Help2!S:S)</f>
        <v>22000</v>
      </c>
      <c r="Y600" s="979">
        <f>_xlfn.XLOOKUP($D600,Help2!$D:$D,Help2!V:V)</f>
        <v>7839</v>
      </c>
      <c r="Z600" s="979">
        <f>_xlfn.XLOOKUP($D600,Help2!$D:$D,Help2!W:W)</f>
        <v>3850</v>
      </c>
      <c r="AA600" s="979">
        <f>_xlfn.XLOOKUP($D600,Help2!$D:$D,Help2!X:X)</f>
        <v>0</v>
      </c>
      <c r="AB600" s="979">
        <f>_xlfn.XLOOKUP($D600,Help2!$D:$D,Help2!Y:Y)</f>
        <v>6314</v>
      </c>
      <c r="AC600" s="979">
        <f>_xlfn.XLOOKUP($D600,Help2!$D:$D,Help2!Z:Z)</f>
        <v>823</v>
      </c>
      <c r="AD600" s="979">
        <f>_xlfn.XLOOKUP($D600,Help2!$D:$D,Help2!AA:AA)</f>
        <v>837.18664680000018</v>
      </c>
      <c r="AE600" s="979">
        <f>_xlfn.XLOOKUP($D600,Help2!$D:$D,Help2!AB:AB)</f>
        <v>800</v>
      </c>
      <c r="AF600" s="979">
        <f>_xlfn.XLOOKUP($D600,Help2!$D:$D,Help2!AC:AC)</f>
        <v>670</v>
      </c>
      <c r="AG600" s="979">
        <f>_xlfn.XLOOKUP($D600,Help2!$D:$D,Help2!AD:AD)</f>
        <v>390</v>
      </c>
      <c r="AH600" s="979">
        <f>_xlfn.XLOOKUP($D600,Help2!$D:$D,Help2!AE:AE)</f>
        <v>864.90000000000009</v>
      </c>
      <c r="AI600" s="979">
        <f>_xlfn.XLOOKUP($D600,Help2!$D:$D,Help2!AF:AF)</f>
        <v>3574.9199999999996</v>
      </c>
      <c r="AJ600" s="979">
        <f>_xlfn.XLOOKUP($D600,Help2!$D:$D,Help2!AG:AG)</f>
        <v>388.56565562422986</v>
      </c>
      <c r="AK600" s="979">
        <f>_xlfn.XLOOKUP($D600,Help2!$D:$D,Help2!AH:AH)</f>
        <v>8384.7368118135601</v>
      </c>
      <c r="AL600" s="979">
        <f>_xlfn.XLOOKUP($D600,Help2!$D:$D,Help2!AI:AI)</f>
        <v>672</v>
      </c>
      <c r="AM600" s="979">
        <f>_xlfn.XLOOKUP($D600,Help2!$D:$D,Help2!AJ:AJ)</f>
        <v>0</v>
      </c>
      <c r="AN600" s="979">
        <f>_xlfn.XLOOKUP($D600,Help2!$D:$D,Help2!AK:AK)</f>
        <v>0</v>
      </c>
    </row>
    <row r="601" spans="1:40" x14ac:dyDescent="0.2">
      <c r="A601" s="1">
        <v>45525</v>
      </c>
      <c r="B601">
        <f t="shared" si="63"/>
        <v>8</v>
      </c>
      <c r="C601">
        <f t="shared" si="64"/>
        <v>2024</v>
      </c>
      <c r="D601" s="872" t="str">
        <f t="shared" si="68"/>
        <v>08´2024</v>
      </c>
      <c r="F601" s="2">
        <f t="shared" si="65"/>
        <v>24</v>
      </c>
      <c r="G601" s="3">
        <f t="shared" si="66"/>
        <v>3.5450516986706058E-2</v>
      </c>
      <c r="H601" s="5">
        <f t="shared" si="67"/>
        <v>1</v>
      </c>
      <c r="I601" s="979">
        <f>_xlfn.XLOOKUP($D601,Help2!$D:$D,Help2!H:H)</f>
        <v>18826</v>
      </c>
      <c r="J601" s="979">
        <f>_xlfn.XLOOKUP($D601,Help2!$D:$D,Help2!I:I)</f>
        <v>11689</v>
      </c>
      <c r="K601" s="979">
        <f>_xlfn.XLOOKUP($D601,Help2!$D:$D,Help2!J:J)</f>
        <v>3175</v>
      </c>
      <c r="L601" s="979">
        <f>_xlfn.XLOOKUP($D601,Help2!$D:$D,Help2!K:K)</f>
        <v>3139</v>
      </c>
      <c r="M601" s="979">
        <f>_xlfn.XLOOKUP($D601,Help2!$D:$D,Help2!L:L)</f>
        <v>8561.2552285227575</v>
      </c>
      <c r="N601" s="979">
        <f>_xlfn.XLOOKUP($D601,Help2!$D:$D,Help2!M:M)</f>
        <v>9928.4623121951045</v>
      </c>
      <c r="P601" s="979">
        <f>_xlfn.XLOOKUP($D601,Help2!$D:$D,Help2!F:F)</f>
        <v>677</v>
      </c>
      <c r="Q601" s="979">
        <f t="shared" si="69"/>
        <v>744</v>
      </c>
      <c r="R601" s="979">
        <f>_xlfn.XLOOKUP($D601,Help2!$D:$D,Help2!N:N)</f>
        <v>8561.2552285227575</v>
      </c>
      <c r="S601" s="979">
        <f>_xlfn.XLOOKUP($D601,Help2!$D:$D,Help2!O:O)</f>
        <v>8402.2622579557101</v>
      </c>
      <c r="T601" s="979">
        <f>_xlfn.XLOOKUP($D601,Help2!$D:$D,Help2!P:P)</f>
        <v>550</v>
      </c>
      <c r="U601" s="979">
        <f>_xlfn.XLOOKUP($D601,Help2!$D:$D,Help2!Q:Q)</f>
        <v>175</v>
      </c>
      <c r="V601" s="979">
        <f>_xlfn.XLOOKUP($D601,Help2!$D:$D,Help2!R:R)</f>
        <v>60</v>
      </c>
      <c r="W601" s="979">
        <f>_xlfn.XLOOKUP($D601,Help2!$D:$D,Help2!S:S)</f>
        <v>22000</v>
      </c>
      <c r="Y601" s="979">
        <f>_xlfn.XLOOKUP($D601,Help2!$D:$D,Help2!V:V)</f>
        <v>7839</v>
      </c>
      <c r="Z601" s="979">
        <f>_xlfn.XLOOKUP($D601,Help2!$D:$D,Help2!W:W)</f>
        <v>3850</v>
      </c>
      <c r="AA601" s="979">
        <f>_xlfn.XLOOKUP($D601,Help2!$D:$D,Help2!X:X)</f>
        <v>0</v>
      </c>
      <c r="AB601" s="979">
        <f>_xlfn.XLOOKUP($D601,Help2!$D:$D,Help2!Y:Y)</f>
        <v>6314</v>
      </c>
      <c r="AC601" s="979">
        <f>_xlfn.XLOOKUP($D601,Help2!$D:$D,Help2!Z:Z)</f>
        <v>823</v>
      </c>
      <c r="AD601" s="979">
        <f>_xlfn.XLOOKUP($D601,Help2!$D:$D,Help2!AA:AA)</f>
        <v>837.18664680000018</v>
      </c>
      <c r="AE601" s="979">
        <f>_xlfn.XLOOKUP($D601,Help2!$D:$D,Help2!AB:AB)</f>
        <v>800</v>
      </c>
      <c r="AF601" s="979">
        <f>_xlfn.XLOOKUP($D601,Help2!$D:$D,Help2!AC:AC)</f>
        <v>670</v>
      </c>
      <c r="AG601" s="979">
        <f>_xlfn.XLOOKUP($D601,Help2!$D:$D,Help2!AD:AD)</f>
        <v>390</v>
      </c>
      <c r="AH601" s="979">
        <f>_xlfn.XLOOKUP($D601,Help2!$D:$D,Help2!AE:AE)</f>
        <v>864.90000000000009</v>
      </c>
      <c r="AI601" s="979">
        <f>_xlfn.XLOOKUP($D601,Help2!$D:$D,Help2!AF:AF)</f>
        <v>3574.9199999999996</v>
      </c>
      <c r="AJ601" s="979">
        <f>_xlfn.XLOOKUP($D601,Help2!$D:$D,Help2!AG:AG)</f>
        <v>388.56565562422986</v>
      </c>
      <c r="AK601" s="979">
        <f>_xlfn.XLOOKUP($D601,Help2!$D:$D,Help2!AH:AH)</f>
        <v>8384.7368118135601</v>
      </c>
      <c r="AL601" s="979">
        <f>_xlfn.XLOOKUP($D601,Help2!$D:$D,Help2!AI:AI)</f>
        <v>672</v>
      </c>
      <c r="AM601" s="979">
        <f>_xlfn.XLOOKUP($D601,Help2!$D:$D,Help2!AJ:AJ)</f>
        <v>0</v>
      </c>
      <c r="AN601" s="979">
        <f>_xlfn.XLOOKUP($D601,Help2!$D:$D,Help2!AK:AK)</f>
        <v>0</v>
      </c>
    </row>
    <row r="602" spans="1:40" x14ac:dyDescent="0.2">
      <c r="A602" s="1">
        <v>45526</v>
      </c>
      <c r="B602">
        <f t="shared" si="63"/>
        <v>8</v>
      </c>
      <c r="C602">
        <f t="shared" si="64"/>
        <v>2024</v>
      </c>
      <c r="D602" s="872" t="str">
        <f t="shared" si="68"/>
        <v>08´2024</v>
      </c>
      <c r="F602" s="2">
        <f t="shared" si="65"/>
        <v>24</v>
      </c>
      <c r="G602" s="3">
        <f t="shared" si="66"/>
        <v>3.5450516986706058E-2</v>
      </c>
      <c r="H602" s="5">
        <f t="shared" si="67"/>
        <v>1</v>
      </c>
      <c r="I602" s="979">
        <f>_xlfn.XLOOKUP($D602,Help2!$D:$D,Help2!H:H)</f>
        <v>18826</v>
      </c>
      <c r="J602" s="979">
        <f>_xlfn.XLOOKUP($D602,Help2!$D:$D,Help2!I:I)</f>
        <v>11689</v>
      </c>
      <c r="K602" s="979">
        <f>_xlfn.XLOOKUP($D602,Help2!$D:$D,Help2!J:J)</f>
        <v>3175</v>
      </c>
      <c r="L602" s="979">
        <f>_xlfn.XLOOKUP($D602,Help2!$D:$D,Help2!K:K)</f>
        <v>3139</v>
      </c>
      <c r="M602" s="979">
        <f>_xlfn.XLOOKUP($D602,Help2!$D:$D,Help2!L:L)</f>
        <v>8561.2552285227575</v>
      </c>
      <c r="N602" s="979">
        <f>_xlfn.XLOOKUP($D602,Help2!$D:$D,Help2!M:M)</f>
        <v>9928.4623121951045</v>
      </c>
      <c r="P602" s="979">
        <f>_xlfn.XLOOKUP($D602,Help2!$D:$D,Help2!F:F)</f>
        <v>677</v>
      </c>
      <c r="Q602" s="979">
        <f t="shared" si="69"/>
        <v>744</v>
      </c>
      <c r="R602" s="979">
        <f>_xlfn.XLOOKUP($D602,Help2!$D:$D,Help2!N:N)</f>
        <v>8561.2552285227575</v>
      </c>
      <c r="S602" s="979">
        <f>_xlfn.XLOOKUP($D602,Help2!$D:$D,Help2!O:O)</f>
        <v>8402.2622579557101</v>
      </c>
      <c r="T602" s="979">
        <f>_xlfn.XLOOKUP($D602,Help2!$D:$D,Help2!P:P)</f>
        <v>550</v>
      </c>
      <c r="U602" s="979">
        <f>_xlfn.XLOOKUP($D602,Help2!$D:$D,Help2!Q:Q)</f>
        <v>175</v>
      </c>
      <c r="V602" s="979">
        <f>_xlfn.XLOOKUP($D602,Help2!$D:$D,Help2!R:R)</f>
        <v>60</v>
      </c>
      <c r="W602" s="979">
        <f>_xlfn.XLOOKUP($D602,Help2!$D:$D,Help2!S:S)</f>
        <v>22000</v>
      </c>
      <c r="Y602" s="979">
        <f>_xlfn.XLOOKUP($D602,Help2!$D:$D,Help2!V:V)</f>
        <v>7839</v>
      </c>
      <c r="Z602" s="979">
        <f>_xlfn.XLOOKUP($D602,Help2!$D:$D,Help2!W:W)</f>
        <v>3850</v>
      </c>
      <c r="AA602" s="979">
        <f>_xlfn.XLOOKUP($D602,Help2!$D:$D,Help2!X:X)</f>
        <v>0</v>
      </c>
      <c r="AB602" s="979">
        <f>_xlfn.XLOOKUP($D602,Help2!$D:$D,Help2!Y:Y)</f>
        <v>6314</v>
      </c>
      <c r="AC602" s="979">
        <f>_xlfn.XLOOKUP($D602,Help2!$D:$D,Help2!Z:Z)</f>
        <v>823</v>
      </c>
      <c r="AD602" s="979">
        <f>_xlfn.XLOOKUP($D602,Help2!$D:$D,Help2!AA:AA)</f>
        <v>837.18664680000018</v>
      </c>
      <c r="AE602" s="979">
        <f>_xlfn.XLOOKUP($D602,Help2!$D:$D,Help2!AB:AB)</f>
        <v>800</v>
      </c>
      <c r="AF602" s="979">
        <f>_xlfn.XLOOKUP($D602,Help2!$D:$D,Help2!AC:AC)</f>
        <v>670</v>
      </c>
      <c r="AG602" s="979">
        <f>_xlfn.XLOOKUP($D602,Help2!$D:$D,Help2!AD:AD)</f>
        <v>390</v>
      </c>
      <c r="AH602" s="979">
        <f>_xlfn.XLOOKUP($D602,Help2!$D:$D,Help2!AE:AE)</f>
        <v>864.90000000000009</v>
      </c>
      <c r="AI602" s="979">
        <f>_xlfn.XLOOKUP($D602,Help2!$D:$D,Help2!AF:AF)</f>
        <v>3574.9199999999996</v>
      </c>
      <c r="AJ602" s="979">
        <f>_xlfn.XLOOKUP($D602,Help2!$D:$D,Help2!AG:AG)</f>
        <v>388.56565562422986</v>
      </c>
      <c r="AK602" s="979">
        <f>_xlfn.XLOOKUP($D602,Help2!$D:$D,Help2!AH:AH)</f>
        <v>8384.7368118135601</v>
      </c>
      <c r="AL602" s="979">
        <f>_xlfn.XLOOKUP($D602,Help2!$D:$D,Help2!AI:AI)</f>
        <v>672</v>
      </c>
      <c r="AM602" s="979">
        <f>_xlfn.XLOOKUP($D602,Help2!$D:$D,Help2!AJ:AJ)</f>
        <v>0</v>
      </c>
      <c r="AN602" s="979">
        <f>_xlfn.XLOOKUP($D602,Help2!$D:$D,Help2!AK:AK)</f>
        <v>0</v>
      </c>
    </row>
    <row r="603" spans="1:40" x14ac:dyDescent="0.2">
      <c r="A603" s="1">
        <v>45527</v>
      </c>
      <c r="B603">
        <f t="shared" ref="B603:B666" si="70">MONTH(A603)</f>
        <v>8</v>
      </c>
      <c r="C603">
        <f t="shared" ref="C603:C666" si="71">+YEAR(A603)</f>
        <v>2024</v>
      </c>
      <c r="D603" s="872" t="str">
        <f t="shared" si="68"/>
        <v>08´2024</v>
      </c>
      <c r="F603" s="2">
        <f t="shared" ref="F603:F666" si="72">24-E603</f>
        <v>24</v>
      </c>
      <c r="G603" s="3">
        <f t="shared" ref="G603:G666" si="73">+F603/P603</f>
        <v>3.5450516986706058E-2</v>
      </c>
      <c r="H603" s="5">
        <f t="shared" ref="H603:H666" si="74">+F603/24</f>
        <v>1</v>
      </c>
      <c r="I603" s="979">
        <f>_xlfn.XLOOKUP($D603,Help2!$D:$D,Help2!H:H)</f>
        <v>18826</v>
      </c>
      <c r="J603" s="979">
        <f>_xlfn.XLOOKUP($D603,Help2!$D:$D,Help2!I:I)</f>
        <v>11689</v>
      </c>
      <c r="K603" s="979">
        <f>_xlfn.XLOOKUP($D603,Help2!$D:$D,Help2!J:J)</f>
        <v>3175</v>
      </c>
      <c r="L603" s="979">
        <f>_xlfn.XLOOKUP($D603,Help2!$D:$D,Help2!K:K)</f>
        <v>3139</v>
      </c>
      <c r="M603" s="979">
        <f>_xlfn.XLOOKUP($D603,Help2!$D:$D,Help2!L:L)</f>
        <v>8561.2552285227575</v>
      </c>
      <c r="N603" s="979">
        <f>_xlfn.XLOOKUP($D603,Help2!$D:$D,Help2!M:M)</f>
        <v>9928.4623121951045</v>
      </c>
      <c r="P603" s="979">
        <f>_xlfn.XLOOKUP($D603,Help2!$D:$D,Help2!F:F)</f>
        <v>677</v>
      </c>
      <c r="Q603" s="979">
        <f t="shared" si="69"/>
        <v>744</v>
      </c>
      <c r="R603" s="979">
        <f>_xlfn.XLOOKUP($D603,Help2!$D:$D,Help2!N:N)</f>
        <v>8561.2552285227575</v>
      </c>
      <c r="S603" s="979">
        <f>_xlfn.XLOOKUP($D603,Help2!$D:$D,Help2!O:O)</f>
        <v>8402.2622579557101</v>
      </c>
      <c r="T603" s="979">
        <f>_xlfn.XLOOKUP($D603,Help2!$D:$D,Help2!P:P)</f>
        <v>550</v>
      </c>
      <c r="U603" s="979">
        <f>_xlfn.XLOOKUP($D603,Help2!$D:$D,Help2!Q:Q)</f>
        <v>175</v>
      </c>
      <c r="V603" s="979">
        <f>_xlfn.XLOOKUP($D603,Help2!$D:$D,Help2!R:R)</f>
        <v>60</v>
      </c>
      <c r="W603" s="979">
        <f>_xlfn.XLOOKUP($D603,Help2!$D:$D,Help2!S:S)</f>
        <v>22000</v>
      </c>
      <c r="Y603" s="979">
        <f>_xlfn.XLOOKUP($D603,Help2!$D:$D,Help2!V:V)</f>
        <v>7839</v>
      </c>
      <c r="Z603" s="979">
        <f>_xlfn.XLOOKUP($D603,Help2!$D:$D,Help2!W:W)</f>
        <v>3850</v>
      </c>
      <c r="AA603" s="979">
        <f>_xlfn.XLOOKUP($D603,Help2!$D:$D,Help2!X:X)</f>
        <v>0</v>
      </c>
      <c r="AB603" s="979">
        <f>_xlfn.XLOOKUP($D603,Help2!$D:$D,Help2!Y:Y)</f>
        <v>6314</v>
      </c>
      <c r="AC603" s="979">
        <f>_xlfn.XLOOKUP($D603,Help2!$D:$D,Help2!Z:Z)</f>
        <v>823</v>
      </c>
      <c r="AD603" s="979">
        <f>_xlfn.XLOOKUP($D603,Help2!$D:$D,Help2!AA:AA)</f>
        <v>837.18664680000018</v>
      </c>
      <c r="AE603" s="979">
        <f>_xlfn.XLOOKUP($D603,Help2!$D:$D,Help2!AB:AB)</f>
        <v>800</v>
      </c>
      <c r="AF603" s="979">
        <f>_xlfn.XLOOKUP($D603,Help2!$D:$D,Help2!AC:AC)</f>
        <v>670</v>
      </c>
      <c r="AG603" s="979">
        <f>_xlfn.XLOOKUP($D603,Help2!$D:$D,Help2!AD:AD)</f>
        <v>390</v>
      </c>
      <c r="AH603" s="979">
        <f>_xlfn.XLOOKUP($D603,Help2!$D:$D,Help2!AE:AE)</f>
        <v>864.90000000000009</v>
      </c>
      <c r="AI603" s="979">
        <f>_xlfn.XLOOKUP($D603,Help2!$D:$D,Help2!AF:AF)</f>
        <v>3574.9199999999996</v>
      </c>
      <c r="AJ603" s="979">
        <f>_xlfn.XLOOKUP($D603,Help2!$D:$D,Help2!AG:AG)</f>
        <v>388.56565562422986</v>
      </c>
      <c r="AK603" s="979">
        <f>_xlfn.XLOOKUP($D603,Help2!$D:$D,Help2!AH:AH)</f>
        <v>8384.7368118135601</v>
      </c>
      <c r="AL603" s="979">
        <f>_xlfn.XLOOKUP($D603,Help2!$D:$D,Help2!AI:AI)</f>
        <v>672</v>
      </c>
      <c r="AM603" s="979">
        <f>_xlfn.XLOOKUP($D603,Help2!$D:$D,Help2!AJ:AJ)</f>
        <v>0</v>
      </c>
      <c r="AN603" s="979">
        <f>_xlfn.XLOOKUP($D603,Help2!$D:$D,Help2!AK:AK)</f>
        <v>0</v>
      </c>
    </row>
    <row r="604" spans="1:40" x14ac:dyDescent="0.2">
      <c r="A604" s="1">
        <v>45528</v>
      </c>
      <c r="B604">
        <f t="shared" si="70"/>
        <v>8</v>
      </c>
      <c r="C604">
        <f t="shared" si="71"/>
        <v>2024</v>
      </c>
      <c r="D604" s="872" t="str">
        <f t="shared" si="68"/>
        <v>08´2024</v>
      </c>
      <c r="F604" s="2">
        <f t="shared" si="72"/>
        <v>24</v>
      </c>
      <c r="G604" s="3">
        <f t="shared" si="73"/>
        <v>3.5450516986706058E-2</v>
      </c>
      <c r="H604" s="5">
        <f t="shared" si="74"/>
        <v>1</v>
      </c>
      <c r="I604" s="979">
        <f>_xlfn.XLOOKUP($D604,Help2!$D:$D,Help2!H:H)</f>
        <v>18826</v>
      </c>
      <c r="J604" s="979">
        <f>_xlfn.XLOOKUP($D604,Help2!$D:$D,Help2!I:I)</f>
        <v>11689</v>
      </c>
      <c r="K604" s="979">
        <f>_xlfn.XLOOKUP($D604,Help2!$D:$D,Help2!J:J)</f>
        <v>3175</v>
      </c>
      <c r="L604" s="979">
        <f>_xlfn.XLOOKUP($D604,Help2!$D:$D,Help2!K:K)</f>
        <v>3139</v>
      </c>
      <c r="M604" s="979">
        <f>_xlfn.XLOOKUP($D604,Help2!$D:$D,Help2!L:L)</f>
        <v>8561.2552285227575</v>
      </c>
      <c r="N604" s="979">
        <f>_xlfn.XLOOKUP($D604,Help2!$D:$D,Help2!M:M)</f>
        <v>9928.4623121951045</v>
      </c>
      <c r="P604" s="979">
        <f>_xlfn.XLOOKUP($D604,Help2!$D:$D,Help2!F:F)</f>
        <v>677</v>
      </c>
      <c r="Q604" s="979">
        <f t="shared" si="69"/>
        <v>744</v>
      </c>
      <c r="R604" s="979">
        <f>_xlfn.XLOOKUP($D604,Help2!$D:$D,Help2!N:N)</f>
        <v>8561.2552285227575</v>
      </c>
      <c r="S604" s="979">
        <f>_xlfn.XLOOKUP($D604,Help2!$D:$D,Help2!O:O)</f>
        <v>8402.2622579557101</v>
      </c>
      <c r="T604" s="979">
        <f>_xlfn.XLOOKUP($D604,Help2!$D:$D,Help2!P:P)</f>
        <v>550</v>
      </c>
      <c r="U604" s="979">
        <f>_xlfn.XLOOKUP($D604,Help2!$D:$D,Help2!Q:Q)</f>
        <v>175</v>
      </c>
      <c r="V604" s="979">
        <f>_xlfn.XLOOKUP($D604,Help2!$D:$D,Help2!R:R)</f>
        <v>60</v>
      </c>
      <c r="W604" s="979">
        <f>_xlfn.XLOOKUP($D604,Help2!$D:$D,Help2!S:S)</f>
        <v>22000</v>
      </c>
      <c r="Y604" s="979">
        <f>_xlfn.XLOOKUP($D604,Help2!$D:$D,Help2!V:V)</f>
        <v>7839</v>
      </c>
      <c r="Z604" s="979">
        <f>_xlfn.XLOOKUP($D604,Help2!$D:$D,Help2!W:W)</f>
        <v>3850</v>
      </c>
      <c r="AA604" s="979">
        <f>_xlfn.XLOOKUP($D604,Help2!$D:$D,Help2!X:X)</f>
        <v>0</v>
      </c>
      <c r="AB604" s="979">
        <f>_xlfn.XLOOKUP($D604,Help2!$D:$D,Help2!Y:Y)</f>
        <v>6314</v>
      </c>
      <c r="AC604" s="979">
        <f>_xlfn.XLOOKUP($D604,Help2!$D:$D,Help2!Z:Z)</f>
        <v>823</v>
      </c>
      <c r="AD604" s="979">
        <f>_xlfn.XLOOKUP($D604,Help2!$D:$D,Help2!AA:AA)</f>
        <v>837.18664680000018</v>
      </c>
      <c r="AE604" s="979">
        <f>_xlfn.XLOOKUP($D604,Help2!$D:$D,Help2!AB:AB)</f>
        <v>800</v>
      </c>
      <c r="AF604" s="979">
        <f>_xlfn.XLOOKUP($D604,Help2!$D:$D,Help2!AC:AC)</f>
        <v>670</v>
      </c>
      <c r="AG604" s="979">
        <f>_xlfn.XLOOKUP($D604,Help2!$D:$D,Help2!AD:AD)</f>
        <v>390</v>
      </c>
      <c r="AH604" s="979">
        <f>_xlfn.XLOOKUP($D604,Help2!$D:$D,Help2!AE:AE)</f>
        <v>864.90000000000009</v>
      </c>
      <c r="AI604" s="979">
        <f>_xlfn.XLOOKUP($D604,Help2!$D:$D,Help2!AF:AF)</f>
        <v>3574.9199999999996</v>
      </c>
      <c r="AJ604" s="979">
        <f>_xlfn.XLOOKUP($D604,Help2!$D:$D,Help2!AG:AG)</f>
        <v>388.56565562422986</v>
      </c>
      <c r="AK604" s="979">
        <f>_xlfn.XLOOKUP($D604,Help2!$D:$D,Help2!AH:AH)</f>
        <v>8384.7368118135601</v>
      </c>
      <c r="AL604" s="979">
        <f>_xlfn.XLOOKUP($D604,Help2!$D:$D,Help2!AI:AI)</f>
        <v>672</v>
      </c>
      <c r="AM604" s="979">
        <f>_xlfn.XLOOKUP($D604,Help2!$D:$D,Help2!AJ:AJ)</f>
        <v>0</v>
      </c>
      <c r="AN604" s="979">
        <f>_xlfn.XLOOKUP($D604,Help2!$D:$D,Help2!AK:AK)</f>
        <v>0</v>
      </c>
    </row>
    <row r="605" spans="1:40" x14ac:dyDescent="0.2">
      <c r="A605" s="1">
        <v>45529</v>
      </c>
      <c r="B605">
        <f t="shared" si="70"/>
        <v>8</v>
      </c>
      <c r="C605">
        <f t="shared" si="71"/>
        <v>2024</v>
      </c>
      <c r="D605" s="872" t="str">
        <f t="shared" si="68"/>
        <v>08´2024</v>
      </c>
      <c r="F605" s="2">
        <f t="shared" si="72"/>
        <v>24</v>
      </c>
      <c r="G605" s="3">
        <f t="shared" si="73"/>
        <v>3.5450516986706058E-2</v>
      </c>
      <c r="H605" s="5">
        <f t="shared" si="74"/>
        <v>1</v>
      </c>
      <c r="I605" s="979">
        <f>_xlfn.XLOOKUP($D605,Help2!$D:$D,Help2!H:H)</f>
        <v>18826</v>
      </c>
      <c r="J605" s="979">
        <f>_xlfn.XLOOKUP($D605,Help2!$D:$D,Help2!I:I)</f>
        <v>11689</v>
      </c>
      <c r="K605" s="979">
        <f>_xlfn.XLOOKUP($D605,Help2!$D:$D,Help2!J:J)</f>
        <v>3175</v>
      </c>
      <c r="L605" s="979">
        <f>_xlfn.XLOOKUP($D605,Help2!$D:$D,Help2!K:K)</f>
        <v>3139</v>
      </c>
      <c r="M605" s="979">
        <f>_xlfn.XLOOKUP($D605,Help2!$D:$D,Help2!L:L)</f>
        <v>8561.2552285227575</v>
      </c>
      <c r="N605" s="979">
        <f>_xlfn.XLOOKUP($D605,Help2!$D:$D,Help2!M:M)</f>
        <v>9928.4623121951045</v>
      </c>
      <c r="P605" s="979">
        <f>_xlfn.XLOOKUP($D605,Help2!$D:$D,Help2!F:F)</f>
        <v>677</v>
      </c>
      <c r="Q605" s="979">
        <f t="shared" si="69"/>
        <v>744</v>
      </c>
      <c r="R605" s="979">
        <f>_xlfn.XLOOKUP($D605,Help2!$D:$D,Help2!N:N)</f>
        <v>8561.2552285227575</v>
      </c>
      <c r="S605" s="979">
        <f>_xlfn.XLOOKUP($D605,Help2!$D:$D,Help2!O:O)</f>
        <v>8402.2622579557101</v>
      </c>
      <c r="T605" s="979">
        <f>_xlfn.XLOOKUP($D605,Help2!$D:$D,Help2!P:P)</f>
        <v>550</v>
      </c>
      <c r="U605" s="979">
        <f>_xlfn.XLOOKUP($D605,Help2!$D:$D,Help2!Q:Q)</f>
        <v>175</v>
      </c>
      <c r="V605" s="979">
        <f>_xlfn.XLOOKUP($D605,Help2!$D:$D,Help2!R:R)</f>
        <v>60</v>
      </c>
      <c r="W605" s="979">
        <f>_xlfn.XLOOKUP($D605,Help2!$D:$D,Help2!S:S)</f>
        <v>22000</v>
      </c>
      <c r="Y605" s="979">
        <f>_xlfn.XLOOKUP($D605,Help2!$D:$D,Help2!V:V)</f>
        <v>7839</v>
      </c>
      <c r="Z605" s="979">
        <f>_xlfn.XLOOKUP($D605,Help2!$D:$D,Help2!W:W)</f>
        <v>3850</v>
      </c>
      <c r="AA605" s="979">
        <f>_xlfn.XLOOKUP($D605,Help2!$D:$D,Help2!X:X)</f>
        <v>0</v>
      </c>
      <c r="AB605" s="979">
        <f>_xlfn.XLOOKUP($D605,Help2!$D:$D,Help2!Y:Y)</f>
        <v>6314</v>
      </c>
      <c r="AC605" s="979">
        <f>_xlfn.XLOOKUP($D605,Help2!$D:$D,Help2!Z:Z)</f>
        <v>823</v>
      </c>
      <c r="AD605" s="979">
        <f>_xlfn.XLOOKUP($D605,Help2!$D:$D,Help2!AA:AA)</f>
        <v>837.18664680000018</v>
      </c>
      <c r="AE605" s="979">
        <f>_xlfn.XLOOKUP($D605,Help2!$D:$D,Help2!AB:AB)</f>
        <v>800</v>
      </c>
      <c r="AF605" s="979">
        <f>_xlfn.XLOOKUP($D605,Help2!$D:$D,Help2!AC:AC)</f>
        <v>670</v>
      </c>
      <c r="AG605" s="979">
        <f>_xlfn.XLOOKUP($D605,Help2!$D:$D,Help2!AD:AD)</f>
        <v>390</v>
      </c>
      <c r="AH605" s="979">
        <f>_xlfn.XLOOKUP($D605,Help2!$D:$D,Help2!AE:AE)</f>
        <v>864.90000000000009</v>
      </c>
      <c r="AI605" s="979">
        <f>_xlfn.XLOOKUP($D605,Help2!$D:$D,Help2!AF:AF)</f>
        <v>3574.9199999999996</v>
      </c>
      <c r="AJ605" s="979">
        <f>_xlfn.XLOOKUP($D605,Help2!$D:$D,Help2!AG:AG)</f>
        <v>388.56565562422986</v>
      </c>
      <c r="AK605" s="979">
        <f>_xlfn.XLOOKUP($D605,Help2!$D:$D,Help2!AH:AH)</f>
        <v>8384.7368118135601</v>
      </c>
      <c r="AL605" s="979">
        <f>_xlfn.XLOOKUP($D605,Help2!$D:$D,Help2!AI:AI)</f>
        <v>672</v>
      </c>
      <c r="AM605" s="979">
        <f>_xlfn.XLOOKUP($D605,Help2!$D:$D,Help2!AJ:AJ)</f>
        <v>0</v>
      </c>
      <c r="AN605" s="979">
        <f>_xlfn.XLOOKUP($D605,Help2!$D:$D,Help2!AK:AK)</f>
        <v>0</v>
      </c>
    </row>
    <row r="606" spans="1:40" x14ac:dyDescent="0.2">
      <c r="A606" s="1">
        <v>45530</v>
      </c>
      <c r="B606">
        <f t="shared" si="70"/>
        <v>8</v>
      </c>
      <c r="C606">
        <f t="shared" si="71"/>
        <v>2024</v>
      </c>
      <c r="D606" s="872" t="str">
        <f t="shared" si="68"/>
        <v>08´2024</v>
      </c>
      <c r="F606" s="2">
        <f t="shared" si="72"/>
        <v>24</v>
      </c>
      <c r="G606" s="3">
        <f t="shared" si="73"/>
        <v>3.5450516986706058E-2</v>
      </c>
      <c r="H606" s="5">
        <f t="shared" si="74"/>
        <v>1</v>
      </c>
      <c r="I606" s="979">
        <f>_xlfn.XLOOKUP($D606,Help2!$D:$D,Help2!H:H)</f>
        <v>18826</v>
      </c>
      <c r="J606" s="979">
        <f>_xlfn.XLOOKUP($D606,Help2!$D:$D,Help2!I:I)</f>
        <v>11689</v>
      </c>
      <c r="K606" s="979">
        <f>_xlfn.XLOOKUP($D606,Help2!$D:$D,Help2!J:J)</f>
        <v>3175</v>
      </c>
      <c r="L606" s="979">
        <f>_xlfn.XLOOKUP($D606,Help2!$D:$D,Help2!K:K)</f>
        <v>3139</v>
      </c>
      <c r="M606" s="979">
        <f>_xlfn.XLOOKUP($D606,Help2!$D:$D,Help2!L:L)</f>
        <v>8561.2552285227575</v>
      </c>
      <c r="N606" s="979">
        <f>_xlfn.XLOOKUP($D606,Help2!$D:$D,Help2!M:M)</f>
        <v>9928.4623121951045</v>
      </c>
      <c r="P606" s="979">
        <f>_xlfn.XLOOKUP($D606,Help2!$D:$D,Help2!F:F)</f>
        <v>677</v>
      </c>
      <c r="Q606" s="979">
        <f t="shared" si="69"/>
        <v>744</v>
      </c>
      <c r="R606" s="979">
        <f>_xlfn.XLOOKUP($D606,Help2!$D:$D,Help2!N:N)</f>
        <v>8561.2552285227575</v>
      </c>
      <c r="S606" s="979">
        <f>_xlfn.XLOOKUP($D606,Help2!$D:$D,Help2!O:O)</f>
        <v>8402.2622579557101</v>
      </c>
      <c r="T606" s="979">
        <f>_xlfn.XLOOKUP($D606,Help2!$D:$D,Help2!P:P)</f>
        <v>550</v>
      </c>
      <c r="U606" s="979">
        <f>_xlfn.XLOOKUP($D606,Help2!$D:$D,Help2!Q:Q)</f>
        <v>175</v>
      </c>
      <c r="V606" s="979">
        <f>_xlfn.XLOOKUP($D606,Help2!$D:$D,Help2!R:R)</f>
        <v>60</v>
      </c>
      <c r="W606" s="979">
        <f>_xlfn.XLOOKUP($D606,Help2!$D:$D,Help2!S:S)</f>
        <v>22000</v>
      </c>
      <c r="Y606" s="979">
        <f>_xlfn.XLOOKUP($D606,Help2!$D:$D,Help2!V:V)</f>
        <v>7839</v>
      </c>
      <c r="Z606" s="979">
        <f>_xlfn.XLOOKUP($D606,Help2!$D:$D,Help2!W:W)</f>
        <v>3850</v>
      </c>
      <c r="AA606" s="979">
        <f>_xlfn.XLOOKUP($D606,Help2!$D:$D,Help2!X:X)</f>
        <v>0</v>
      </c>
      <c r="AB606" s="979">
        <f>_xlfn.XLOOKUP($D606,Help2!$D:$D,Help2!Y:Y)</f>
        <v>6314</v>
      </c>
      <c r="AC606" s="979">
        <f>_xlfn.XLOOKUP($D606,Help2!$D:$D,Help2!Z:Z)</f>
        <v>823</v>
      </c>
      <c r="AD606" s="979">
        <f>_xlfn.XLOOKUP($D606,Help2!$D:$D,Help2!AA:AA)</f>
        <v>837.18664680000018</v>
      </c>
      <c r="AE606" s="979">
        <f>_xlfn.XLOOKUP($D606,Help2!$D:$D,Help2!AB:AB)</f>
        <v>800</v>
      </c>
      <c r="AF606" s="979">
        <f>_xlfn.XLOOKUP($D606,Help2!$D:$D,Help2!AC:AC)</f>
        <v>670</v>
      </c>
      <c r="AG606" s="979">
        <f>_xlfn.XLOOKUP($D606,Help2!$D:$D,Help2!AD:AD)</f>
        <v>390</v>
      </c>
      <c r="AH606" s="979">
        <f>_xlfn.XLOOKUP($D606,Help2!$D:$D,Help2!AE:AE)</f>
        <v>864.90000000000009</v>
      </c>
      <c r="AI606" s="979">
        <f>_xlfn.XLOOKUP($D606,Help2!$D:$D,Help2!AF:AF)</f>
        <v>3574.9199999999996</v>
      </c>
      <c r="AJ606" s="979">
        <f>_xlfn.XLOOKUP($D606,Help2!$D:$D,Help2!AG:AG)</f>
        <v>388.56565562422986</v>
      </c>
      <c r="AK606" s="979">
        <f>_xlfn.XLOOKUP($D606,Help2!$D:$D,Help2!AH:AH)</f>
        <v>8384.7368118135601</v>
      </c>
      <c r="AL606" s="979">
        <f>_xlfn.XLOOKUP($D606,Help2!$D:$D,Help2!AI:AI)</f>
        <v>672</v>
      </c>
      <c r="AM606" s="979">
        <f>_xlfn.XLOOKUP($D606,Help2!$D:$D,Help2!AJ:AJ)</f>
        <v>0</v>
      </c>
      <c r="AN606" s="979">
        <f>_xlfn.XLOOKUP($D606,Help2!$D:$D,Help2!AK:AK)</f>
        <v>0</v>
      </c>
    </row>
    <row r="607" spans="1:40" x14ac:dyDescent="0.2">
      <c r="A607" s="1">
        <v>45531</v>
      </c>
      <c r="B607">
        <f t="shared" si="70"/>
        <v>8</v>
      </c>
      <c r="C607">
        <f t="shared" si="71"/>
        <v>2024</v>
      </c>
      <c r="D607" s="872" t="str">
        <f t="shared" si="68"/>
        <v>08´2024</v>
      </c>
      <c r="E607" s="867">
        <v>16</v>
      </c>
      <c r="F607" s="2">
        <f t="shared" si="72"/>
        <v>8</v>
      </c>
      <c r="G607" s="3">
        <f t="shared" si="73"/>
        <v>1.1816838995568686E-2</v>
      </c>
      <c r="H607" s="5">
        <f t="shared" si="74"/>
        <v>0.33333333333333331</v>
      </c>
      <c r="I607" s="979">
        <f>_xlfn.XLOOKUP($D607,Help2!$D:$D,Help2!H:H)</f>
        <v>18826</v>
      </c>
      <c r="J607" s="979">
        <f>_xlfn.XLOOKUP($D607,Help2!$D:$D,Help2!I:I)</f>
        <v>11689</v>
      </c>
      <c r="K607" s="979">
        <f>_xlfn.XLOOKUP($D607,Help2!$D:$D,Help2!J:J)</f>
        <v>3175</v>
      </c>
      <c r="L607" s="979">
        <f>_xlfn.XLOOKUP($D607,Help2!$D:$D,Help2!K:K)</f>
        <v>3139</v>
      </c>
      <c r="M607" s="979">
        <f>_xlfn.XLOOKUP($D607,Help2!$D:$D,Help2!L:L)</f>
        <v>8561.2552285227575</v>
      </c>
      <c r="N607" s="979">
        <f>_xlfn.XLOOKUP($D607,Help2!$D:$D,Help2!M:M)</f>
        <v>9928.4623121951045</v>
      </c>
      <c r="P607" s="979">
        <f>_xlfn.XLOOKUP($D607,Help2!$D:$D,Help2!F:F)</f>
        <v>677</v>
      </c>
      <c r="Q607" s="979">
        <f t="shared" si="69"/>
        <v>744</v>
      </c>
      <c r="R607" s="979">
        <f>_xlfn.XLOOKUP($D607,Help2!$D:$D,Help2!N:N)</f>
        <v>8561.2552285227575</v>
      </c>
      <c r="S607" s="979">
        <f>_xlfn.XLOOKUP($D607,Help2!$D:$D,Help2!O:O)</f>
        <v>8402.2622579557101</v>
      </c>
      <c r="T607" s="979">
        <f>_xlfn.XLOOKUP($D607,Help2!$D:$D,Help2!P:P)</f>
        <v>550</v>
      </c>
      <c r="U607" s="979">
        <f>_xlfn.XLOOKUP($D607,Help2!$D:$D,Help2!Q:Q)</f>
        <v>175</v>
      </c>
      <c r="V607" s="979">
        <f>_xlfn.XLOOKUP($D607,Help2!$D:$D,Help2!R:R)</f>
        <v>60</v>
      </c>
      <c r="W607" s="979">
        <f>_xlfn.XLOOKUP($D607,Help2!$D:$D,Help2!S:S)</f>
        <v>22000</v>
      </c>
      <c r="Y607" s="979">
        <f>_xlfn.XLOOKUP($D607,Help2!$D:$D,Help2!V:V)</f>
        <v>7839</v>
      </c>
      <c r="Z607" s="979">
        <f>_xlfn.XLOOKUP($D607,Help2!$D:$D,Help2!W:W)</f>
        <v>3850</v>
      </c>
      <c r="AA607" s="979">
        <f>_xlfn.XLOOKUP($D607,Help2!$D:$D,Help2!X:X)</f>
        <v>0</v>
      </c>
      <c r="AB607" s="979">
        <f>_xlfn.XLOOKUP($D607,Help2!$D:$D,Help2!Y:Y)</f>
        <v>6314</v>
      </c>
      <c r="AC607" s="979">
        <f>_xlfn.XLOOKUP($D607,Help2!$D:$D,Help2!Z:Z)</f>
        <v>823</v>
      </c>
      <c r="AD607" s="979">
        <f>_xlfn.XLOOKUP($D607,Help2!$D:$D,Help2!AA:AA)</f>
        <v>837.18664680000018</v>
      </c>
      <c r="AE607" s="979">
        <f>_xlfn.XLOOKUP($D607,Help2!$D:$D,Help2!AB:AB)</f>
        <v>800</v>
      </c>
      <c r="AF607" s="979">
        <f>_xlfn.XLOOKUP($D607,Help2!$D:$D,Help2!AC:AC)</f>
        <v>670</v>
      </c>
      <c r="AG607" s="979">
        <f>_xlfn.XLOOKUP($D607,Help2!$D:$D,Help2!AD:AD)</f>
        <v>390</v>
      </c>
      <c r="AH607" s="979">
        <f>_xlfn.XLOOKUP($D607,Help2!$D:$D,Help2!AE:AE)</f>
        <v>864.90000000000009</v>
      </c>
      <c r="AI607" s="979">
        <f>_xlfn.XLOOKUP($D607,Help2!$D:$D,Help2!AF:AF)</f>
        <v>3574.9199999999996</v>
      </c>
      <c r="AJ607" s="979">
        <f>_xlfn.XLOOKUP($D607,Help2!$D:$D,Help2!AG:AG)</f>
        <v>388.56565562422986</v>
      </c>
      <c r="AK607" s="979">
        <f>_xlfn.XLOOKUP($D607,Help2!$D:$D,Help2!AH:AH)</f>
        <v>8384.7368118135601</v>
      </c>
      <c r="AL607" s="979">
        <f>_xlfn.XLOOKUP($D607,Help2!$D:$D,Help2!AI:AI)</f>
        <v>672</v>
      </c>
      <c r="AM607" s="979">
        <f>_xlfn.XLOOKUP($D607,Help2!$D:$D,Help2!AJ:AJ)</f>
        <v>0</v>
      </c>
      <c r="AN607" s="979">
        <f>_xlfn.XLOOKUP($D607,Help2!$D:$D,Help2!AK:AK)</f>
        <v>0</v>
      </c>
    </row>
    <row r="608" spans="1:40" x14ac:dyDescent="0.2">
      <c r="A608" s="1">
        <v>45532</v>
      </c>
      <c r="B608">
        <f t="shared" si="70"/>
        <v>8</v>
      </c>
      <c r="C608">
        <f t="shared" si="71"/>
        <v>2024</v>
      </c>
      <c r="D608" s="872" t="str">
        <f t="shared" si="68"/>
        <v>08´2024</v>
      </c>
      <c r="F608" s="2">
        <f t="shared" si="72"/>
        <v>24</v>
      </c>
      <c r="G608" s="3">
        <f t="shared" si="73"/>
        <v>3.5450516986706058E-2</v>
      </c>
      <c r="H608" s="5">
        <f t="shared" si="74"/>
        <v>1</v>
      </c>
      <c r="I608" s="979">
        <f>_xlfn.XLOOKUP($D608,Help2!$D:$D,Help2!H:H)</f>
        <v>18826</v>
      </c>
      <c r="J608" s="979">
        <f>_xlfn.XLOOKUP($D608,Help2!$D:$D,Help2!I:I)</f>
        <v>11689</v>
      </c>
      <c r="K608" s="979">
        <f>_xlfn.XLOOKUP($D608,Help2!$D:$D,Help2!J:J)</f>
        <v>3175</v>
      </c>
      <c r="L608" s="979">
        <f>_xlfn.XLOOKUP($D608,Help2!$D:$D,Help2!K:K)</f>
        <v>3139</v>
      </c>
      <c r="M608" s="979">
        <f>_xlfn.XLOOKUP($D608,Help2!$D:$D,Help2!L:L)</f>
        <v>8561.2552285227575</v>
      </c>
      <c r="N608" s="979">
        <f>_xlfn.XLOOKUP($D608,Help2!$D:$D,Help2!M:M)</f>
        <v>9928.4623121951045</v>
      </c>
      <c r="P608" s="979">
        <f>_xlfn.XLOOKUP($D608,Help2!$D:$D,Help2!F:F)</f>
        <v>677</v>
      </c>
      <c r="Q608" s="979">
        <f t="shared" si="69"/>
        <v>744</v>
      </c>
      <c r="R608" s="979">
        <f>_xlfn.XLOOKUP($D608,Help2!$D:$D,Help2!N:N)</f>
        <v>8561.2552285227575</v>
      </c>
      <c r="S608" s="979">
        <f>_xlfn.XLOOKUP($D608,Help2!$D:$D,Help2!O:O)</f>
        <v>8402.2622579557101</v>
      </c>
      <c r="T608" s="979">
        <f>_xlfn.XLOOKUP($D608,Help2!$D:$D,Help2!P:P)</f>
        <v>550</v>
      </c>
      <c r="U608" s="979">
        <f>_xlfn.XLOOKUP($D608,Help2!$D:$D,Help2!Q:Q)</f>
        <v>175</v>
      </c>
      <c r="V608" s="979">
        <f>_xlfn.XLOOKUP($D608,Help2!$D:$D,Help2!R:R)</f>
        <v>60</v>
      </c>
      <c r="W608" s="979">
        <f>_xlfn.XLOOKUP($D608,Help2!$D:$D,Help2!S:S)</f>
        <v>22000</v>
      </c>
      <c r="Y608" s="979">
        <f>_xlfn.XLOOKUP($D608,Help2!$D:$D,Help2!V:V)</f>
        <v>7839</v>
      </c>
      <c r="Z608" s="979">
        <f>_xlfn.XLOOKUP($D608,Help2!$D:$D,Help2!W:W)</f>
        <v>3850</v>
      </c>
      <c r="AA608" s="979">
        <f>_xlfn.XLOOKUP($D608,Help2!$D:$D,Help2!X:X)</f>
        <v>0</v>
      </c>
      <c r="AB608" s="979">
        <f>_xlfn.XLOOKUP($D608,Help2!$D:$D,Help2!Y:Y)</f>
        <v>6314</v>
      </c>
      <c r="AC608" s="979">
        <f>_xlfn.XLOOKUP($D608,Help2!$D:$D,Help2!Z:Z)</f>
        <v>823</v>
      </c>
      <c r="AD608" s="979">
        <f>_xlfn.XLOOKUP($D608,Help2!$D:$D,Help2!AA:AA)</f>
        <v>837.18664680000018</v>
      </c>
      <c r="AE608" s="979">
        <f>_xlfn.XLOOKUP($D608,Help2!$D:$D,Help2!AB:AB)</f>
        <v>800</v>
      </c>
      <c r="AF608" s="979">
        <f>_xlfn.XLOOKUP($D608,Help2!$D:$D,Help2!AC:AC)</f>
        <v>670</v>
      </c>
      <c r="AG608" s="979">
        <f>_xlfn.XLOOKUP($D608,Help2!$D:$D,Help2!AD:AD)</f>
        <v>390</v>
      </c>
      <c r="AH608" s="979">
        <f>_xlfn.XLOOKUP($D608,Help2!$D:$D,Help2!AE:AE)</f>
        <v>864.90000000000009</v>
      </c>
      <c r="AI608" s="979">
        <f>_xlfn.XLOOKUP($D608,Help2!$D:$D,Help2!AF:AF)</f>
        <v>3574.9199999999996</v>
      </c>
      <c r="AJ608" s="979">
        <f>_xlfn.XLOOKUP($D608,Help2!$D:$D,Help2!AG:AG)</f>
        <v>388.56565562422986</v>
      </c>
      <c r="AK608" s="979">
        <f>_xlfn.XLOOKUP($D608,Help2!$D:$D,Help2!AH:AH)</f>
        <v>8384.7368118135601</v>
      </c>
      <c r="AL608" s="979">
        <f>_xlfn.XLOOKUP($D608,Help2!$D:$D,Help2!AI:AI)</f>
        <v>672</v>
      </c>
      <c r="AM608" s="979">
        <f>_xlfn.XLOOKUP($D608,Help2!$D:$D,Help2!AJ:AJ)</f>
        <v>0</v>
      </c>
      <c r="AN608" s="979">
        <f>_xlfn.XLOOKUP($D608,Help2!$D:$D,Help2!AK:AK)</f>
        <v>0</v>
      </c>
    </row>
    <row r="609" spans="1:40" x14ac:dyDescent="0.2">
      <c r="A609" s="1">
        <v>45533</v>
      </c>
      <c r="B609">
        <f t="shared" si="70"/>
        <v>8</v>
      </c>
      <c r="C609">
        <f t="shared" si="71"/>
        <v>2024</v>
      </c>
      <c r="D609" s="872" t="str">
        <f t="shared" si="68"/>
        <v>08´2024</v>
      </c>
      <c r="F609" s="2">
        <f t="shared" si="72"/>
        <v>24</v>
      </c>
      <c r="G609" s="3">
        <f t="shared" si="73"/>
        <v>3.5450516986706058E-2</v>
      </c>
      <c r="H609" s="5">
        <f t="shared" si="74"/>
        <v>1</v>
      </c>
      <c r="I609" s="979">
        <f>_xlfn.XLOOKUP($D609,Help2!$D:$D,Help2!H:H)</f>
        <v>18826</v>
      </c>
      <c r="J609" s="979">
        <f>_xlfn.XLOOKUP($D609,Help2!$D:$D,Help2!I:I)</f>
        <v>11689</v>
      </c>
      <c r="K609" s="979">
        <f>_xlfn.XLOOKUP($D609,Help2!$D:$D,Help2!J:J)</f>
        <v>3175</v>
      </c>
      <c r="L609" s="979">
        <f>_xlfn.XLOOKUP($D609,Help2!$D:$D,Help2!K:K)</f>
        <v>3139</v>
      </c>
      <c r="M609" s="979">
        <f>_xlfn.XLOOKUP($D609,Help2!$D:$D,Help2!L:L)</f>
        <v>8561.2552285227575</v>
      </c>
      <c r="N609" s="979">
        <f>_xlfn.XLOOKUP($D609,Help2!$D:$D,Help2!M:M)</f>
        <v>9928.4623121951045</v>
      </c>
      <c r="P609" s="979">
        <f>_xlfn.XLOOKUP($D609,Help2!$D:$D,Help2!F:F)</f>
        <v>677</v>
      </c>
      <c r="Q609" s="979">
        <f t="shared" si="69"/>
        <v>744</v>
      </c>
      <c r="R609" s="979">
        <f>_xlfn.XLOOKUP($D609,Help2!$D:$D,Help2!N:N)</f>
        <v>8561.2552285227575</v>
      </c>
      <c r="S609" s="979">
        <f>_xlfn.XLOOKUP($D609,Help2!$D:$D,Help2!O:O)</f>
        <v>8402.2622579557101</v>
      </c>
      <c r="T609" s="979">
        <f>_xlfn.XLOOKUP($D609,Help2!$D:$D,Help2!P:P)</f>
        <v>550</v>
      </c>
      <c r="U609" s="979">
        <f>_xlfn.XLOOKUP($D609,Help2!$D:$D,Help2!Q:Q)</f>
        <v>175</v>
      </c>
      <c r="V609" s="979">
        <f>_xlfn.XLOOKUP($D609,Help2!$D:$D,Help2!R:R)</f>
        <v>60</v>
      </c>
      <c r="W609" s="979">
        <f>_xlfn.XLOOKUP($D609,Help2!$D:$D,Help2!S:S)</f>
        <v>22000</v>
      </c>
      <c r="Y609" s="979">
        <f>_xlfn.XLOOKUP($D609,Help2!$D:$D,Help2!V:V)</f>
        <v>7839</v>
      </c>
      <c r="Z609" s="979">
        <f>_xlfn.XLOOKUP($D609,Help2!$D:$D,Help2!W:W)</f>
        <v>3850</v>
      </c>
      <c r="AA609" s="979">
        <f>_xlfn.XLOOKUP($D609,Help2!$D:$D,Help2!X:X)</f>
        <v>0</v>
      </c>
      <c r="AB609" s="979">
        <f>_xlfn.XLOOKUP($D609,Help2!$D:$D,Help2!Y:Y)</f>
        <v>6314</v>
      </c>
      <c r="AC609" s="979">
        <f>_xlfn.XLOOKUP($D609,Help2!$D:$D,Help2!Z:Z)</f>
        <v>823</v>
      </c>
      <c r="AD609" s="979">
        <f>_xlfn.XLOOKUP($D609,Help2!$D:$D,Help2!AA:AA)</f>
        <v>837.18664680000018</v>
      </c>
      <c r="AE609" s="979">
        <f>_xlfn.XLOOKUP($D609,Help2!$D:$D,Help2!AB:AB)</f>
        <v>800</v>
      </c>
      <c r="AF609" s="979">
        <f>_xlfn.XLOOKUP($D609,Help2!$D:$D,Help2!AC:AC)</f>
        <v>670</v>
      </c>
      <c r="AG609" s="979">
        <f>_xlfn.XLOOKUP($D609,Help2!$D:$D,Help2!AD:AD)</f>
        <v>390</v>
      </c>
      <c r="AH609" s="979">
        <f>_xlfn.XLOOKUP($D609,Help2!$D:$D,Help2!AE:AE)</f>
        <v>864.90000000000009</v>
      </c>
      <c r="AI609" s="979">
        <f>_xlfn.XLOOKUP($D609,Help2!$D:$D,Help2!AF:AF)</f>
        <v>3574.9199999999996</v>
      </c>
      <c r="AJ609" s="979">
        <f>_xlfn.XLOOKUP($D609,Help2!$D:$D,Help2!AG:AG)</f>
        <v>388.56565562422986</v>
      </c>
      <c r="AK609" s="979">
        <f>_xlfn.XLOOKUP($D609,Help2!$D:$D,Help2!AH:AH)</f>
        <v>8384.7368118135601</v>
      </c>
      <c r="AL609" s="979">
        <f>_xlfn.XLOOKUP($D609,Help2!$D:$D,Help2!AI:AI)</f>
        <v>672</v>
      </c>
      <c r="AM609" s="979">
        <f>_xlfn.XLOOKUP($D609,Help2!$D:$D,Help2!AJ:AJ)</f>
        <v>0</v>
      </c>
      <c r="AN609" s="979">
        <f>_xlfn.XLOOKUP($D609,Help2!$D:$D,Help2!AK:AK)</f>
        <v>0</v>
      </c>
    </row>
    <row r="610" spans="1:40" x14ac:dyDescent="0.2">
      <c r="A610" s="1">
        <v>45534</v>
      </c>
      <c r="B610">
        <f t="shared" si="70"/>
        <v>8</v>
      </c>
      <c r="C610">
        <f t="shared" si="71"/>
        <v>2024</v>
      </c>
      <c r="D610" s="872" t="str">
        <f t="shared" si="68"/>
        <v>08´2024</v>
      </c>
      <c r="F610" s="2">
        <f t="shared" si="72"/>
        <v>24</v>
      </c>
      <c r="G610" s="3">
        <f t="shared" si="73"/>
        <v>3.5450516986706058E-2</v>
      </c>
      <c r="H610" s="5">
        <f t="shared" si="74"/>
        <v>1</v>
      </c>
      <c r="I610" s="979">
        <f>_xlfn.XLOOKUP($D610,Help2!$D:$D,Help2!H:H)</f>
        <v>18826</v>
      </c>
      <c r="J610" s="979">
        <f>_xlfn.XLOOKUP($D610,Help2!$D:$D,Help2!I:I)</f>
        <v>11689</v>
      </c>
      <c r="K610" s="979">
        <f>_xlfn.XLOOKUP($D610,Help2!$D:$D,Help2!J:J)</f>
        <v>3175</v>
      </c>
      <c r="L610" s="979">
        <f>_xlfn.XLOOKUP($D610,Help2!$D:$D,Help2!K:K)</f>
        <v>3139</v>
      </c>
      <c r="M610" s="979">
        <f>_xlfn.XLOOKUP($D610,Help2!$D:$D,Help2!L:L)</f>
        <v>8561.2552285227575</v>
      </c>
      <c r="N610" s="979">
        <f>_xlfn.XLOOKUP($D610,Help2!$D:$D,Help2!M:M)</f>
        <v>9928.4623121951045</v>
      </c>
      <c r="P610" s="979">
        <f>_xlfn.XLOOKUP($D610,Help2!$D:$D,Help2!F:F)</f>
        <v>677</v>
      </c>
      <c r="Q610" s="979">
        <f t="shared" si="69"/>
        <v>744</v>
      </c>
      <c r="R610" s="979">
        <f>_xlfn.XLOOKUP($D610,Help2!$D:$D,Help2!N:N)</f>
        <v>8561.2552285227575</v>
      </c>
      <c r="S610" s="979">
        <f>_xlfn.XLOOKUP($D610,Help2!$D:$D,Help2!O:O)</f>
        <v>8402.2622579557101</v>
      </c>
      <c r="T610" s="979">
        <f>_xlfn.XLOOKUP($D610,Help2!$D:$D,Help2!P:P)</f>
        <v>550</v>
      </c>
      <c r="U610" s="979">
        <f>_xlfn.XLOOKUP($D610,Help2!$D:$D,Help2!Q:Q)</f>
        <v>175</v>
      </c>
      <c r="V610" s="979">
        <f>_xlfn.XLOOKUP($D610,Help2!$D:$D,Help2!R:R)</f>
        <v>60</v>
      </c>
      <c r="W610" s="979">
        <f>_xlfn.XLOOKUP($D610,Help2!$D:$D,Help2!S:S)</f>
        <v>22000</v>
      </c>
      <c r="Y610" s="979">
        <f>_xlfn.XLOOKUP($D610,Help2!$D:$D,Help2!V:V)</f>
        <v>7839</v>
      </c>
      <c r="Z610" s="979">
        <f>_xlfn.XLOOKUP($D610,Help2!$D:$D,Help2!W:W)</f>
        <v>3850</v>
      </c>
      <c r="AA610" s="979">
        <f>_xlfn.XLOOKUP($D610,Help2!$D:$D,Help2!X:X)</f>
        <v>0</v>
      </c>
      <c r="AB610" s="979">
        <f>_xlfn.XLOOKUP($D610,Help2!$D:$D,Help2!Y:Y)</f>
        <v>6314</v>
      </c>
      <c r="AC610" s="979">
        <f>_xlfn.XLOOKUP($D610,Help2!$D:$D,Help2!Z:Z)</f>
        <v>823</v>
      </c>
      <c r="AD610" s="979">
        <f>_xlfn.XLOOKUP($D610,Help2!$D:$D,Help2!AA:AA)</f>
        <v>837.18664680000018</v>
      </c>
      <c r="AE610" s="979">
        <f>_xlfn.XLOOKUP($D610,Help2!$D:$D,Help2!AB:AB)</f>
        <v>800</v>
      </c>
      <c r="AF610" s="979">
        <f>_xlfn.XLOOKUP($D610,Help2!$D:$D,Help2!AC:AC)</f>
        <v>670</v>
      </c>
      <c r="AG610" s="979">
        <f>_xlfn.XLOOKUP($D610,Help2!$D:$D,Help2!AD:AD)</f>
        <v>390</v>
      </c>
      <c r="AH610" s="979">
        <f>_xlfn.XLOOKUP($D610,Help2!$D:$D,Help2!AE:AE)</f>
        <v>864.90000000000009</v>
      </c>
      <c r="AI610" s="979">
        <f>_xlfn.XLOOKUP($D610,Help2!$D:$D,Help2!AF:AF)</f>
        <v>3574.9199999999996</v>
      </c>
      <c r="AJ610" s="979">
        <f>_xlfn.XLOOKUP($D610,Help2!$D:$D,Help2!AG:AG)</f>
        <v>388.56565562422986</v>
      </c>
      <c r="AK610" s="979">
        <f>_xlfn.XLOOKUP($D610,Help2!$D:$D,Help2!AH:AH)</f>
        <v>8384.7368118135601</v>
      </c>
      <c r="AL610" s="979">
        <f>_xlfn.XLOOKUP($D610,Help2!$D:$D,Help2!AI:AI)</f>
        <v>672</v>
      </c>
      <c r="AM610" s="979">
        <f>_xlfn.XLOOKUP($D610,Help2!$D:$D,Help2!AJ:AJ)</f>
        <v>0</v>
      </c>
      <c r="AN610" s="979">
        <f>_xlfn.XLOOKUP($D610,Help2!$D:$D,Help2!AK:AK)</f>
        <v>0</v>
      </c>
    </row>
    <row r="611" spans="1:40" x14ac:dyDescent="0.2">
      <c r="A611" s="1">
        <v>45535</v>
      </c>
      <c r="B611">
        <f t="shared" si="70"/>
        <v>8</v>
      </c>
      <c r="C611">
        <f t="shared" si="71"/>
        <v>2024</v>
      </c>
      <c r="D611" s="872" t="str">
        <f t="shared" si="68"/>
        <v>08´2024</v>
      </c>
      <c r="F611" s="2">
        <f t="shared" si="72"/>
        <v>24</v>
      </c>
      <c r="G611" s="3">
        <f t="shared" si="73"/>
        <v>3.5450516986706058E-2</v>
      </c>
      <c r="H611" s="5">
        <f t="shared" si="74"/>
        <v>1</v>
      </c>
      <c r="I611" s="979">
        <f>_xlfn.XLOOKUP($D611,Help2!$D:$D,Help2!H:H)</f>
        <v>18826</v>
      </c>
      <c r="J611" s="979">
        <f>_xlfn.XLOOKUP($D611,Help2!$D:$D,Help2!I:I)</f>
        <v>11689</v>
      </c>
      <c r="K611" s="979">
        <f>_xlfn.XLOOKUP($D611,Help2!$D:$D,Help2!J:J)</f>
        <v>3175</v>
      </c>
      <c r="L611" s="979">
        <f>_xlfn.XLOOKUP($D611,Help2!$D:$D,Help2!K:K)</f>
        <v>3139</v>
      </c>
      <c r="M611" s="979">
        <f>_xlfn.XLOOKUP($D611,Help2!$D:$D,Help2!L:L)</f>
        <v>8561.2552285227575</v>
      </c>
      <c r="N611" s="979">
        <f>_xlfn.XLOOKUP($D611,Help2!$D:$D,Help2!M:M)</f>
        <v>9928.4623121951045</v>
      </c>
      <c r="P611" s="979">
        <f>_xlfn.XLOOKUP($D611,Help2!$D:$D,Help2!F:F)</f>
        <v>677</v>
      </c>
      <c r="Q611" s="979">
        <f t="shared" si="69"/>
        <v>744</v>
      </c>
      <c r="R611" s="979">
        <f>_xlfn.XLOOKUP($D611,Help2!$D:$D,Help2!N:N)</f>
        <v>8561.2552285227575</v>
      </c>
      <c r="S611" s="979">
        <f>_xlfn.XLOOKUP($D611,Help2!$D:$D,Help2!O:O)</f>
        <v>8402.2622579557101</v>
      </c>
      <c r="T611" s="979">
        <f>_xlfn.XLOOKUP($D611,Help2!$D:$D,Help2!P:P)</f>
        <v>550</v>
      </c>
      <c r="U611" s="979">
        <f>_xlfn.XLOOKUP($D611,Help2!$D:$D,Help2!Q:Q)</f>
        <v>175</v>
      </c>
      <c r="V611" s="979">
        <f>_xlfn.XLOOKUP($D611,Help2!$D:$D,Help2!R:R)</f>
        <v>60</v>
      </c>
      <c r="W611" s="979">
        <f>_xlfn.XLOOKUP($D611,Help2!$D:$D,Help2!S:S)</f>
        <v>22000</v>
      </c>
      <c r="Y611" s="979">
        <f>_xlfn.XLOOKUP($D611,Help2!$D:$D,Help2!V:V)</f>
        <v>7839</v>
      </c>
      <c r="Z611" s="979">
        <f>_xlfn.XLOOKUP($D611,Help2!$D:$D,Help2!W:W)</f>
        <v>3850</v>
      </c>
      <c r="AA611" s="979">
        <f>_xlfn.XLOOKUP($D611,Help2!$D:$D,Help2!X:X)</f>
        <v>0</v>
      </c>
      <c r="AB611" s="979">
        <f>_xlfn.XLOOKUP($D611,Help2!$D:$D,Help2!Y:Y)</f>
        <v>6314</v>
      </c>
      <c r="AC611" s="979">
        <f>_xlfn.XLOOKUP($D611,Help2!$D:$D,Help2!Z:Z)</f>
        <v>823</v>
      </c>
      <c r="AD611" s="979">
        <f>_xlfn.XLOOKUP($D611,Help2!$D:$D,Help2!AA:AA)</f>
        <v>837.18664680000018</v>
      </c>
      <c r="AE611" s="979">
        <f>_xlfn.XLOOKUP($D611,Help2!$D:$D,Help2!AB:AB)</f>
        <v>800</v>
      </c>
      <c r="AF611" s="979">
        <f>_xlfn.XLOOKUP($D611,Help2!$D:$D,Help2!AC:AC)</f>
        <v>670</v>
      </c>
      <c r="AG611" s="979">
        <f>_xlfn.XLOOKUP($D611,Help2!$D:$D,Help2!AD:AD)</f>
        <v>390</v>
      </c>
      <c r="AH611" s="979">
        <f>_xlfn.XLOOKUP($D611,Help2!$D:$D,Help2!AE:AE)</f>
        <v>864.90000000000009</v>
      </c>
      <c r="AI611" s="979">
        <f>_xlfn.XLOOKUP($D611,Help2!$D:$D,Help2!AF:AF)</f>
        <v>3574.9199999999996</v>
      </c>
      <c r="AJ611" s="979">
        <f>_xlfn.XLOOKUP($D611,Help2!$D:$D,Help2!AG:AG)</f>
        <v>388.56565562422986</v>
      </c>
      <c r="AK611" s="979">
        <f>_xlfn.XLOOKUP($D611,Help2!$D:$D,Help2!AH:AH)</f>
        <v>8384.7368118135601</v>
      </c>
      <c r="AL611" s="979">
        <f>_xlfn.XLOOKUP($D611,Help2!$D:$D,Help2!AI:AI)</f>
        <v>672</v>
      </c>
      <c r="AM611" s="979">
        <f>_xlfn.XLOOKUP($D611,Help2!$D:$D,Help2!AJ:AJ)</f>
        <v>0</v>
      </c>
      <c r="AN611" s="979">
        <f>_xlfn.XLOOKUP($D611,Help2!$D:$D,Help2!AK:AK)</f>
        <v>0</v>
      </c>
    </row>
    <row r="612" spans="1:40" x14ac:dyDescent="0.2">
      <c r="A612" s="1">
        <v>45536</v>
      </c>
      <c r="B612">
        <f t="shared" si="70"/>
        <v>9</v>
      </c>
      <c r="C612">
        <f t="shared" si="71"/>
        <v>2024</v>
      </c>
      <c r="D612" s="872" t="str">
        <f t="shared" si="68"/>
        <v>09´2024</v>
      </c>
      <c r="F612" s="2">
        <f t="shared" si="72"/>
        <v>24</v>
      </c>
      <c r="G612" s="3">
        <f t="shared" si="73"/>
        <v>3.5314891112419068E-2</v>
      </c>
      <c r="H612" s="5">
        <f t="shared" si="74"/>
        <v>1</v>
      </c>
      <c r="I612" s="979">
        <f>_xlfn.XLOOKUP($D612,Help2!$D:$D,Help2!H:H)</f>
        <v>18219</v>
      </c>
      <c r="J612" s="979">
        <f>_xlfn.XLOOKUP($D612,Help2!$D:$D,Help2!I:I)</f>
        <v>11311</v>
      </c>
      <c r="K612" s="979">
        <f>_xlfn.XLOOKUP($D612,Help2!$D:$D,Help2!J:J)</f>
        <v>3075</v>
      </c>
      <c r="L612" s="979">
        <f>_xlfn.XLOOKUP($D612,Help2!$D:$D,Help2!K:K)</f>
        <v>3026</v>
      </c>
      <c r="M612" s="979">
        <f>_xlfn.XLOOKUP($D612,Help2!$D:$D,Help2!L:L)</f>
        <v>8376.6819274507907</v>
      </c>
      <c r="N612" s="979">
        <f>_xlfn.XLOOKUP($D612,Help2!$D:$D,Help2!M:M)</f>
        <v>9363.2135112294345</v>
      </c>
      <c r="P612" s="979">
        <f>_xlfn.XLOOKUP($D612,Help2!$D:$D,Help2!F:F)</f>
        <v>679.6</v>
      </c>
      <c r="Q612" s="979">
        <f t="shared" si="69"/>
        <v>720</v>
      </c>
      <c r="R612" s="979">
        <f>_xlfn.XLOOKUP($D612,Help2!$D:$D,Help2!N:N)</f>
        <v>8376.6819274507907</v>
      </c>
      <c r="S612" s="979">
        <f>_xlfn.XLOOKUP($D612,Help2!$D:$D,Help2!O:O)</f>
        <v>8205.180553980219</v>
      </c>
      <c r="T612" s="979">
        <f>_xlfn.XLOOKUP($D612,Help2!$D:$D,Help2!P:P)</f>
        <v>550</v>
      </c>
      <c r="U612" s="979">
        <f>_xlfn.XLOOKUP($D612,Help2!$D:$D,Help2!Q:Q)</f>
        <v>175</v>
      </c>
      <c r="V612" s="979">
        <f>_xlfn.XLOOKUP($D612,Help2!$D:$D,Help2!R:R)</f>
        <v>0</v>
      </c>
      <c r="W612" s="979">
        <f>_xlfn.XLOOKUP($D612,Help2!$D:$D,Help2!S:S)</f>
        <v>20000</v>
      </c>
      <c r="Y612" s="979">
        <f>_xlfn.XLOOKUP($D612,Help2!$D:$D,Help2!V:V)</f>
        <v>7561</v>
      </c>
      <c r="Z612" s="979">
        <f>_xlfn.XLOOKUP($D612,Help2!$D:$D,Help2!W:W)</f>
        <v>3750</v>
      </c>
      <c r="AA612" s="979">
        <f>_xlfn.XLOOKUP($D612,Help2!$D:$D,Help2!X:X)</f>
        <v>0</v>
      </c>
      <c r="AB612" s="979">
        <f>_xlfn.XLOOKUP($D612,Help2!$D:$D,Help2!Y:Y)</f>
        <v>6101</v>
      </c>
      <c r="AC612" s="979">
        <f>_xlfn.XLOOKUP($D612,Help2!$D:$D,Help2!Z:Z)</f>
        <v>807</v>
      </c>
      <c r="AD612" s="979">
        <f>_xlfn.XLOOKUP($D612,Help2!$D:$D,Help2!AA:AA)</f>
        <v>834.73460399999999</v>
      </c>
      <c r="AE612" s="979">
        <f>_xlfn.XLOOKUP($D612,Help2!$D:$D,Help2!AB:AB)</f>
        <v>330</v>
      </c>
      <c r="AF612" s="979">
        <f>_xlfn.XLOOKUP($D612,Help2!$D:$D,Help2!AC:AC)</f>
        <v>350</v>
      </c>
      <c r="AG612" s="979">
        <f>_xlfn.XLOOKUP($D612,Help2!$D:$D,Help2!AD:AD)</f>
        <v>180</v>
      </c>
      <c r="AH612" s="979">
        <f>_xlfn.XLOOKUP($D612,Help2!$D:$D,Help2!AE:AE)</f>
        <v>837.00000000000023</v>
      </c>
      <c r="AI612" s="979">
        <f>_xlfn.XLOOKUP($D612,Help2!$D:$D,Help2!AF:AF)</f>
        <v>3459.6</v>
      </c>
      <c r="AJ612" s="979">
        <f>_xlfn.XLOOKUP($D612,Help2!$D:$D,Help2!AG:AG)</f>
        <v>381.19611234309457</v>
      </c>
      <c r="AK612" s="979">
        <f>_xlfn.XLOOKUP($D612,Help2!$D:$D,Help2!AH:AH)</f>
        <v>6768.967633824479</v>
      </c>
      <c r="AL612" s="979">
        <f>_xlfn.XLOOKUP($D612,Help2!$D:$D,Help2!AI:AI)</f>
        <v>640</v>
      </c>
      <c r="AM612" s="979">
        <f>_xlfn.XLOOKUP($D612,Help2!$D:$D,Help2!AJ:AJ)</f>
        <v>0</v>
      </c>
      <c r="AN612" s="979">
        <f>_xlfn.XLOOKUP($D612,Help2!$D:$D,Help2!AK:AK)</f>
        <v>0</v>
      </c>
    </row>
    <row r="613" spans="1:40" x14ac:dyDescent="0.2">
      <c r="A613" s="1">
        <v>45537</v>
      </c>
      <c r="B613">
        <f t="shared" si="70"/>
        <v>9</v>
      </c>
      <c r="C613">
        <f t="shared" si="71"/>
        <v>2024</v>
      </c>
      <c r="D613" s="872" t="str">
        <f t="shared" si="68"/>
        <v>09´2024</v>
      </c>
      <c r="F613" s="2">
        <f t="shared" si="72"/>
        <v>24</v>
      </c>
      <c r="G613" s="3">
        <f t="shared" si="73"/>
        <v>3.5314891112419068E-2</v>
      </c>
      <c r="H613" s="5">
        <f t="shared" si="74"/>
        <v>1</v>
      </c>
      <c r="I613" s="979">
        <f>_xlfn.XLOOKUP($D613,Help2!$D:$D,Help2!H:H)</f>
        <v>18219</v>
      </c>
      <c r="J613" s="979">
        <f>_xlfn.XLOOKUP($D613,Help2!$D:$D,Help2!I:I)</f>
        <v>11311</v>
      </c>
      <c r="K613" s="979">
        <f>_xlfn.XLOOKUP($D613,Help2!$D:$D,Help2!J:J)</f>
        <v>3075</v>
      </c>
      <c r="L613" s="979">
        <f>_xlfn.XLOOKUP($D613,Help2!$D:$D,Help2!K:K)</f>
        <v>3026</v>
      </c>
      <c r="M613" s="979">
        <f>_xlfn.XLOOKUP($D613,Help2!$D:$D,Help2!L:L)</f>
        <v>8376.6819274507907</v>
      </c>
      <c r="N613" s="979">
        <f>_xlfn.XLOOKUP($D613,Help2!$D:$D,Help2!M:M)</f>
        <v>9363.2135112294345</v>
      </c>
      <c r="P613" s="979">
        <f>_xlfn.XLOOKUP($D613,Help2!$D:$D,Help2!F:F)</f>
        <v>679.6</v>
      </c>
      <c r="Q613" s="979">
        <f t="shared" si="69"/>
        <v>720</v>
      </c>
      <c r="R613" s="979">
        <f>_xlfn.XLOOKUP($D613,Help2!$D:$D,Help2!N:N)</f>
        <v>8376.6819274507907</v>
      </c>
      <c r="S613" s="979">
        <f>_xlfn.XLOOKUP($D613,Help2!$D:$D,Help2!O:O)</f>
        <v>8205.180553980219</v>
      </c>
      <c r="T613" s="979">
        <f>_xlfn.XLOOKUP($D613,Help2!$D:$D,Help2!P:P)</f>
        <v>550</v>
      </c>
      <c r="U613" s="979">
        <f>_xlfn.XLOOKUP($D613,Help2!$D:$D,Help2!Q:Q)</f>
        <v>175</v>
      </c>
      <c r="V613" s="979">
        <f>_xlfn.XLOOKUP($D613,Help2!$D:$D,Help2!R:R)</f>
        <v>0</v>
      </c>
      <c r="W613" s="979">
        <f>_xlfn.XLOOKUP($D613,Help2!$D:$D,Help2!S:S)</f>
        <v>20000</v>
      </c>
      <c r="Y613" s="979">
        <f>_xlfn.XLOOKUP($D613,Help2!$D:$D,Help2!V:V)</f>
        <v>7561</v>
      </c>
      <c r="Z613" s="979">
        <f>_xlfn.XLOOKUP($D613,Help2!$D:$D,Help2!W:W)</f>
        <v>3750</v>
      </c>
      <c r="AA613" s="979">
        <f>_xlfn.XLOOKUP($D613,Help2!$D:$D,Help2!X:X)</f>
        <v>0</v>
      </c>
      <c r="AB613" s="979">
        <f>_xlfn.XLOOKUP($D613,Help2!$D:$D,Help2!Y:Y)</f>
        <v>6101</v>
      </c>
      <c r="AC613" s="979">
        <f>_xlfn.XLOOKUP($D613,Help2!$D:$D,Help2!Z:Z)</f>
        <v>807</v>
      </c>
      <c r="AD613" s="979">
        <f>_xlfn.XLOOKUP($D613,Help2!$D:$D,Help2!AA:AA)</f>
        <v>834.73460399999999</v>
      </c>
      <c r="AE613" s="979">
        <f>_xlfn.XLOOKUP($D613,Help2!$D:$D,Help2!AB:AB)</f>
        <v>330</v>
      </c>
      <c r="AF613" s="979">
        <f>_xlfn.XLOOKUP($D613,Help2!$D:$D,Help2!AC:AC)</f>
        <v>350</v>
      </c>
      <c r="AG613" s="979">
        <f>_xlfn.XLOOKUP($D613,Help2!$D:$D,Help2!AD:AD)</f>
        <v>180</v>
      </c>
      <c r="AH613" s="979">
        <f>_xlfn.XLOOKUP($D613,Help2!$D:$D,Help2!AE:AE)</f>
        <v>837.00000000000023</v>
      </c>
      <c r="AI613" s="979">
        <f>_xlfn.XLOOKUP($D613,Help2!$D:$D,Help2!AF:AF)</f>
        <v>3459.6</v>
      </c>
      <c r="AJ613" s="979">
        <f>_xlfn.XLOOKUP($D613,Help2!$D:$D,Help2!AG:AG)</f>
        <v>381.19611234309457</v>
      </c>
      <c r="AK613" s="979">
        <f>_xlfn.XLOOKUP($D613,Help2!$D:$D,Help2!AH:AH)</f>
        <v>6768.967633824479</v>
      </c>
      <c r="AL613" s="979">
        <f>_xlfn.XLOOKUP($D613,Help2!$D:$D,Help2!AI:AI)</f>
        <v>640</v>
      </c>
      <c r="AM613" s="979">
        <f>_xlfn.XLOOKUP($D613,Help2!$D:$D,Help2!AJ:AJ)</f>
        <v>0</v>
      </c>
      <c r="AN613" s="979">
        <f>_xlfn.XLOOKUP($D613,Help2!$D:$D,Help2!AK:AK)</f>
        <v>0</v>
      </c>
    </row>
    <row r="614" spans="1:40" x14ac:dyDescent="0.2">
      <c r="A614" s="1">
        <v>45538</v>
      </c>
      <c r="B614">
        <f t="shared" si="70"/>
        <v>9</v>
      </c>
      <c r="C614">
        <f t="shared" si="71"/>
        <v>2024</v>
      </c>
      <c r="D614" s="872" t="str">
        <f t="shared" si="68"/>
        <v>09´2024</v>
      </c>
      <c r="F614" s="2">
        <f t="shared" si="72"/>
        <v>24</v>
      </c>
      <c r="G614" s="3">
        <f t="shared" si="73"/>
        <v>3.5314891112419068E-2</v>
      </c>
      <c r="H614" s="5">
        <f t="shared" si="74"/>
        <v>1</v>
      </c>
      <c r="I614" s="979">
        <f>_xlfn.XLOOKUP($D614,Help2!$D:$D,Help2!H:H)</f>
        <v>18219</v>
      </c>
      <c r="J614" s="979">
        <f>_xlfn.XLOOKUP($D614,Help2!$D:$D,Help2!I:I)</f>
        <v>11311</v>
      </c>
      <c r="K614" s="979">
        <f>_xlfn.XLOOKUP($D614,Help2!$D:$D,Help2!J:J)</f>
        <v>3075</v>
      </c>
      <c r="L614" s="979">
        <f>_xlfn.XLOOKUP($D614,Help2!$D:$D,Help2!K:K)</f>
        <v>3026</v>
      </c>
      <c r="M614" s="979">
        <f>_xlfn.XLOOKUP($D614,Help2!$D:$D,Help2!L:L)</f>
        <v>8376.6819274507907</v>
      </c>
      <c r="N614" s="979">
        <f>_xlfn.XLOOKUP($D614,Help2!$D:$D,Help2!M:M)</f>
        <v>9363.2135112294345</v>
      </c>
      <c r="P614" s="979">
        <f>_xlfn.XLOOKUP($D614,Help2!$D:$D,Help2!F:F)</f>
        <v>679.6</v>
      </c>
      <c r="Q614" s="979">
        <f t="shared" si="69"/>
        <v>720</v>
      </c>
      <c r="R614" s="979">
        <f>_xlfn.XLOOKUP($D614,Help2!$D:$D,Help2!N:N)</f>
        <v>8376.6819274507907</v>
      </c>
      <c r="S614" s="979">
        <f>_xlfn.XLOOKUP($D614,Help2!$D:$D,Help2!O:O)</f>
        <v>8205.180553980219</v>
      </c>
      <c r="T614" s="979">
        <f>_xlfn.XLOOKUP($D614,Help2!$D:$D,Help2!P:P)</f>
        <v>550</v>
      </c>
      <c r="U614" s="979">
        <f>_xlfn.XLOOKUP($D614,Help2!$D:$D,Help2!Q:Q)</f>
        <v>175</v>
      </c>
      <c r="V614" s="979">
        <f>_xlfn.XLOOKUP($D614,Help2!$D:$D,Help2!R:R)</f>
        <v>0</v>
      </c>
      <c r="W614" s="979">
        <f>_xlfn.XLOOKUP($D614,Help2!$D:$D,Help2!S:S)</f>
        <v>20000</v>
      </c>
      <c r="Y614" s="979">
        <f>_xlfn.XLOOKUP($D614,Help2!$D:$D,Help2!V:V)</f>
        <v>7561</v>
      </c>
      <c r="Z614" s="979">
        <f>_xlfn.XLOOKUP($D614,Help2!$D:$D,Help2!W:W)</f>
        <v>3750</v>
      </c>
      <c r="AA614" s="979">
        <f>_xlfn.XLOOKUP($D614,Help2!$D:$D,Help2!X:X)</f>
        <v>0</v>
      </c>
      <c r="AB614" s="979">
        <f>_xlfn.XLOOKUP($D614,Help2!$D:$D,Help2!Y:Y)</f>
        <v>6101</v>
      </c>
      <c r="AC614" s="979">
        <f>_xlfn.XLOOKUP($D614,Help2!$D:$D,Help2!Z:Z)</f>
        <v>807</v>
      </c>
      <c r="AD614" s="979">
        <f>_xlfn.XLOOKUP($D614,Help2!$D:$D,Help2!AA:AA)</f>
        <v>834.73460399999999</v>
      </c>
      <c r="AE614" s="979">
        <f>_xlfn.XLOOKUP($D614,Help2!$D:$D,Help2!AB:AB)</f>
        <v>330</v>
      </c>
      <c r="AF614" s="979">
        <f>_xlfn.XLOOKUP($D614,Help2!$D:$D,Help2!AC:AC)</f>
        <v>350</v>
      </c>
      <c r="AG614" s="979">
        <f>_xlfn.XLOOKUP($D614,Help2!$D:$D,Help2!AD:AD)</f>
        <v>180</v>
      </c>
      <c r="AH614" s="979">
        <f>_xlfn.XLOOKUP($D614,Help2!$D:$D,Help2!AE:AE)</f>
        <v>837.00000000000023</v>
      </c>
      <c r="AI614" s="979">
        <f>_xlfn.XLOOKUP($D614,Help2!$D:$D,Help2!AF:AF)</f>
        <v>3459.6</v>
      </c>
      <c r="AJ614" s="979">
        <f>_xlfn.XLOOKUP($D614,Help2!$D:$D,Help2!AG:AG)</f>
        <v>381.19611234309457</v>
      </c>
      <c r="AK614" s="979">
        <f>_xlfn.XLOOKUP($D614,Help2!$D:$D,Help2!AH:AH)</f>
        <v>6768.967633824479</v>
      </c>
      <c r="AL614" s="979">
        <f>_xlfn.XLOOKUP($D614,Help2!$D:$D,Help2!AI:AI)</f>
        <v>640</v>
      </c>
      <c r="AM614" s="979">
        <f>_xlfn.XLOOKUP($D614,Help2!$D:$D,Help2!AJ:AJ)</f>
        <v>0</v>
      </c>
      <c r="AN614" s="979">
        <f>_xlfn.XLOOKUP($D614,Help2!$D:$D,Help2!AK:AK)</f>
        <v>0</v>
      </c>
    </row>
    <row r="615" spans="1:40" x14ac:dyDescent="0.2">
      <c r="A615" s="1">
        <v>45539</v>
      </c>
      <c r="B615">
        <f t="shared" si="70"/>
        <v>9</v>
      </c>
      <c r="C615">
        <f t="shared" si="71"/>
        <v>2024</v>
      </c>
      <c r="D615" s="872" t="str">
        <f t="shared" si="68"/>
        <v>09´2024</v>
      </c>
      <c r="F615" s="2">
        <f t="shared" si="72"/>
        <v>24</v>
      </c>
      <c r="G615" s="3">
        <f t="shared" si="73"/>
        <v>3.5314891112419068E-2</v>
      </c>
      <c r="H615" s="5">
        <f t="shared" si="74"/>
        <v>1</v>
      </c>
      <c r="I615" s="979">
        <f>_xlfn.XLOOKUP($D615,Help2!$D:$D,Help2!H:H)</f>
        <v>18219</v>
      </c>
      <c r="J615" s="979">
        <f>_xlfn.XLOOKUP($D615,Help2!$D:$D,Help2!I:I)</f>
        <v>11311</v>
      </c>
      <c r="K615" s="979">
        <f>_xlfn.XLOOKUP($D615,Help2!$D:$D,Help2!J:J)</f>
        <v>3075</v>
      </c>
      <c r="L615" s="979">
        <f>_xlfn.XLOOKUP($D615,Help2!$D:$D,Help2!K:K)</f>
        <v>3026</v>
      </c>
      <c r="M615" s="979">
        <f>_xlfn.XLOOKUP($D615,Help2!$D:$D,Help2!L:L)</f>
        <v>8376.6819274507907</v>
      </c>
      <c r="N615" s="979">
        <f>_xlfn.XLOOKUP($D615,Help2!$D:$D,Help2!M:M)</f>
        <v>9363.2135112294345</v>
      </c>
      <c r="P615" s="979">
        <f>_xlfn.XLOOKUP($D615,Help2!$D:$D,Help2!F:F)</f>
        <v>679.6</v>
      </c>
      <c r="Q615" s="979">
        <f t="shared" si="69"/>
        <v>720</v>
      </c>
      <c r="R615" s="979">
        <f>_xlfn.XLOOKUP($D615,Help2!$D:$D,Help2!N:N)</f>
        <v>8376.6819274507907</v>
      </c>
      <c r="S615" s="979">
        <f>_xlfn.XLOOKUP($D615,Help2!$D:$D,Help2!O:O)</f>
        <v>8205.180553980219</v>
      </c>
      <c r="T615" s="979">
        <f>_xlfn.XLOOKUP($D615,Help2!$D:$D,Help2!P:P)</f>
        <v>550</v>
      </c>
      <c r="U615" s="979">
        <f>_xlfn.XLOOKUP($D615,Help2!$D:$D,Help2!Q:Q)</f>
        <v>175</v>
      </c>
      <c r="V615" s="979">
        <f>_xlfn.XLOOKUP($D615,Help2!$D:$D,Help2!R:R)</f>
        <v>0</v>
      </c>
      <c r="W615" s="979">
        <f>_xlfn.XLOOKUP($D615,Help2!$D:$D,Help2!S:S)</f>
        <v>20000</v>
      </c>
      <c r="Y615" s="979">
        <f>_xlfn.XLOOKUP($D615,Help2!$D:$D,Help2!V:V)</f>
        <v>7561</v>
      </c>
      <c r="Z615" s="979">
        <f>_xlfn.XLOOKUP($D615,Help2!$D:$D,Help2!W:W)</f>
        <v>3750</v>
      </c>
      <c r="AA615" s="979">
        <f>_xlfn.XLOOKUP($D615,Help2!$D:$D,Help2!X:X)</f>
        <v>0</v>
      </c>
      <c r="AB615" s="979">
        <f>_xlfn.XLOOKUP($D615,Help2!$D:$D,Help2!Y:Y)</f>
        <v>6101</v>
      </c>
      <c r="AC615" s="979">
        <f>_xlfn.XLOOKUP($D615,Help2!$D:$D,Help2!Z:Z)</f>
        <v>807</v>
      </c>
      <c r="AD615" s="979">
        <f>_xlfn.XLOOKUP($D615,Help2!$D:$D,Help2!AA:AA)</f>
        <v>834.73460399999999</v>
      </c>
      <c r="AE615" s="979">
        <f>_xlfn.XLOOKUP($D615,Help2!$D:$D,Help2!AB:AB)</f>
        <v>330</v>
      </c>
      <c r="AF615" s="979">
        <f>_xlfn.XLOOKUP($D615,Help2!$D:$D,Help2!AC:AC)</f>
        <v>350</v>
      </c>
      <c r="AG615" s="979">
        <f>_xlfn.XLOOKUP($D615,Help2!$D:$D,Help2!AD:AD)</f>
        <v>180</v>
      </c>
      <c r="AH615" s="979">
        <f>_xlfn.XLOOKUP($D615,Help2!$D:$D,Help2!AE:AE)</f>
        <v>837.00000000000023</v>
      </c>
      <c r="AI615" s="979">
        <f>_xlfn.XLOOKUP($D615,Help2!$D:$D,Help2!AF:AF)</f>
        <v>3459.6</v>
      </c>
      <c r="AJ615" s="979">
        <f>_xlfn.XLOOKUP($D615,Help2!$D:$D,Help2!AG:AG)</f>
        <v>381.19611234309457</v>
      </c>
      <c r="AK615" s="979">
        <f>_xlfn.XLOOKUP($D615,Help2!$D:$D,Help2!AH:AH)</f>
        <v>6768.967633824479</v>
      </c>
      <c r="AL615" s="979">
        <f>_xlfn.XLOOKUP($D615,Help2!$D:$D,Help2!AI:AI)</f>
        <v>640</v>
      </c>
      <c r="AM615" s="979">
        <f>_xlfn.XLOOKUP($D615,Help2!$D:$D,Help2!AJ:AJ)</f>
        <v>0</v>
      </c>
      <c r="AN615" s="979">
        <f>_xlfn.XLOOKUP($D615,Help2!$D:$D,Help2!AK:AK)</f>
        <v>0</v>
      </c>
    </row>
    <row r="616" spans="1:40" x14ac:dyDescent="0.2">
      <c r="A616" s="1">
        <v>45540</v>
      </c>
      <c r="B616">
        <f t="shared" si="70"/>
        <v>9</v>
      </c>
      <c r="C616">
        <f t="shared" si="71"/>
        <v>2024</v>
      </c>
      <c r="D616" s="872" t="str">
        <f t="shared" si="68"/>
        <v>09´2024</v>
      </c>
      <c r="F616" s="2">
        <f t="shared" si="72"/>
        <v>24</v>
      </c>
      <c r="G616" s="3">
        <f t="shared" si="73"/>
        <v>3.5314891112419068E-2</v>
      </c>
      <c r="H616" s="5">
        <f t="shared" si="74"/>
        <v>1</v>
      </c>
      <c r="I616" s="979">
        <f>_xlfn.XLOOKUP($D616,Help2!$D:$D,Help2!H:H)</f>
        <v>18219</v>
      </c>
      <c r="J616" s="979">
        <f>_xlfn.XLOOKUP($D616,Help2!$D:$D,Help2!I:I)</f>
        <v>11311</v>
      </c>
      <c r="K616" s="979">
        <f>_xlfn.XLOOKUP($D616,Help2!$D:$D,Help2!J:J)</f>
        <v>3075</v>
      </c>
      <c r="L616" s="979">
        <f>_xlfn.XLOOKUP($D616,Help2!$D:$D,Help2!K:K)</f>
        <v>3026</v>
      </c>
      <c r="M616" s="979">
        <f>_xlfn.XLOOKUP($D616,Help2!$D:$D,Help2!L:L)</f>
        <v>8376.6819274507907</v>
      </c>
      <c r="N616" s="979">
        <f>_xlfn.XLOOKUP($D616,Help2!$D:$D,Help2!M:M)</f>
        <v>9363.2135112294345</v>
      </c>
      <c r="P616" s="979">
        <f>_xlfn.XLOOKUP($D616,Help2!$D:$D,Help2!F:F)</f>
        <v>679.6</v>
      </c>
      <c r="Q616" s="979">
        <f t="shared" si="69"/>
        <v>720</v>
      </c>
      <c r="R616" s="979">
        <f>_xlfn.XLOOKUP($D616,Help2!$D:$D,Help2!N:N)</f>
        <v>8376.6819274507907</v>
      </c>
      <c r="S616" s="979">
        <f>_xlfn.XLOOKUP($D616,Help2!$D:$D,Help2!O:O)</f>
        <v>8205.180553980219</v>
      </c>
      <c r="T616" s="979">
        <f>_xlfn.XLOOKUP($D616,Help2!$D:$D,Help2!P:P)</f>
        <v>550</v>
      </c>
      <c r="U616" s="979">
        <f>_xlfn.XLOOKUP($D616,Help2!$D:$D,Help2!Q:Q)</f>
        <v>175</v>
      </c>
      <c r="V616" s="979">
        <f>_xlfn.XLOOKUP($D616,Help2!$D:$D,Help2!R:R)</f>
        <v>0</v>
      </c>
      <c r="W616" s="979">
        <f>_xlfn.XLOOKUP($D616,Help2!$D:$D,Help2!S:S)</f>
        <v>20000</v>
      </c>
      <c r="Y616" s="979">
        <f>_xlfn.XLOOKUP($D616,Help2!$D:$D,Help2!V:V)</f>
        <v>7561</v>
      </c>
      <c r="Z616" s="979">
        <f>_xlfn.XLOOKUP($D616,Help2!$D:$D,Help2!W:W)</f>
        <v>3750</v>
      </c>
      <c r="AA616" s="979">
        <f>_xlfn.XLOOKUP($D616,Help2!$D:$D,Help2!X:X)</f>
        <v>0</v>
      </c>
      <c r="AB616" s="979">
        <f>_xlfn.XLOOKUP($D616,Help2!$D:$D,Help2!Y:Y)</f>
        <v>6101</v>
      </c>
      <c r="AC616" s="979">
        <f>_xlfn.XLOOKUP($D616,Help2!$D:$D,Help2!Z:Z)</f>
        <v>807</v>
      </c>
      <c r="AD616" s="979">
        <f>_xlfn.XLOOKUP($D616,Help2!$D:$D,Help2!AA:AA)</f>
        <v>834.73460399999999</v>
      </c>
      <c r="AE616" s="979">
        <f>_xlfn.XLOOKUP($D616,Help2!$D:$D,Help2!AB:AB)</f>
        <v>330</v>
      </c>
      <c r="AF616" s="979">
        <f>_xlfn.XLOOKUP($D616,Help2!$D:$D,Help2!AC:AC)</f>
        <v>350</v>
      </c>
      <c r="AG616" s="979">
        <f>_xlfn.XLOOKUP($D616,Help2!$D:$D,Help2!AD:AD)</f>
        <v>180</v>
      </c>
      <c r="AH616" s="979">
        <f>_xlfn.XLOOKUP($D616,Help2!$D:$D,Help2!AE:AE)</f>
        <v>837.00000000000023</v>
      </c>
      <c r="AI616" s="979">
        <f>_xlfn.XLOOKUP($D616,Help2!$D:$D,Help2!AF:AF)</f>
        <v>3459.6</v>
      </c>
      <c r="AJ616" s="979">
        <f>_xlfn.XLOOKUP($D616,Help2!$D:$D,Help2!AG:AG)</f>
        <v>381.19611234309457</v>
      </c>
      <c r="AK616" s="979">
        <f>_xlfn.XLOOKUP($D616,Help2!$D:$D,Help2!AH:AH)</f>
        <v>6768.967633824479</v>
      </c>
      <c r="AL616" s="979">
        <f>_xlfn.XLOOKUP($D616,Help2!$D:$D,Help2!AI:AI)</f>
        <v>640</v>
      </c>
      <c r="AM616" s="979">
        <f>_xlfn.XLOOKUP($D616,Help2!$D:$D,Help2!AJ:AJ)</f>
        <v>0</v>
      </c>
      <c r="AN616" s="979">
        <f>_xlfn.XLOOKUP($D616,Help2!$D:$D,Help2!AK:AK)</f>
        <v>0</v>
      </c>
    </row>
    <row r="617" spans="1:40" x14ac:dyDescent="0.2">
      <c r="A617" s="1">
        <v>45541</v>
      </c>
      <c r="B617">
        <f t="shared" si="70"/>
        <v>9</v>
      </c>
      <c r="C617">
        <f t="shared" si="71"/>
        <v>2024</v>
      </c>
      <c r="D617" s="872" t="str">
        <f t="shared" si="68"/>
        <v>09´2024</v>
      </c>
      <c r="F617" s="2">
        <f t="shared" si="72"/>
        <v>24</v>
      </c>
      <c r="G617" s="3">
        <f t="shared" si="73"/>
        <v>3.5314891112419068E-2</v>
      </c>
      <c r="H617" s="5">
        <f t="shared" si="74"/>
        <v>1</v>
      </c>
      <c r="I617" s="979">
        <f>_xlfn.XLOOKUP($D617,Help2!$D:$D,Help2!H:H)</f>
        <v>18219</v>
      </c>
      <c r="J617" s="979">
        <f>_xlfn.XLOOKUP($D617,Help2!$D:$D,Help2!I:I)</f>
        <v>11311</v>
      </c>
      <c r="K617" s="979">
        <f>_xlfn.XLOOKUP($D617,Help2!$D:$D,Help2!J:J)</f>
        <v>3075</v>
      </c>
      <c r="L617" s="979">
        <f>_xlfn.XLOOKUP($D617,Help2!$D:$D,Help2!K:K)</f>
        <v>3026</v>
      </c>
      <c r="M617" s="979">
        <f>_xlfn.XLOOKUP($D617,Help2!$D:$D,Help2!L:L)</f>
        <v>8376.6819274507907</v>
      </c>
      <c r="N617" s="979">
        <f>_xlfn.XLOOKUP($D617,Help2!$D:$D,Help2!M:M)</f>
        <v>9363.2135112294345</v>
      </c>
      <c r="P617" s="979">
        <f>_xlfn.XLOOKUP($D617,Help2!$D:$D,Help2!F:F)</f>
        <v>679.6</v>
      </c>
      <c r="Q617" s="979">
        <f t="shared" si="69"/>
        <v>720</v>
      </c>
      <c r="R617" s="979">
        <f>_xlfn.XLOOKUP($D617,Help2!$D:$D,Help2!N:N)</f>
        <v>8376.6819274507907</v>
      </c>
      <c r="S617" s="979">
        <f>_xlfn.XLOOKUP($D617,Help2!$D:$D,Help2!O:O)</f>
        <v>8205.180553980219</v>
      </c>
      <c r="T617" s="979">
        <f>_xlfn.XLOOKUP($D617,Help2!$D:$D,Help2!P:P)</f>
        <v>550</v>
      </c>
      <c r="U617" s="979">
        <f>_xlfn.XLOOKUP($D617,Help2!$D:$D,Help2!Q:Q)</f>
        <v>175</v>
      </c>
      <c r="V617" s="979">
        <f>_xlfn.XLOOKUP($D617,Help2!$D:$D,Help2!R:R)</f>
        <v>0</v>
      </c>
      <c r="W617" s="979">
        <f>_xlfn.XLOOKUP($D617,Help2!$D:$D,Help2!S:S)</f>
        <v>20000</v>
      </c>
      <c r="Y617" s="979">
        <f>_xlfn.XLOOKUP($D617,Help2!$D:$D,Help2!V:V)</f>
        <v>7561</v>
      </c>
      <c r="Z617" s="979">
        <f>_xlfn.XLOOKUP($D617,Help2!$D:$D,Help2!W:W)</f>
        <v>3750</v>
      </c>
      <c r="AA617" s="979">
        <f>_xlfn.XLOOKUP($D617,Help2!$D:$D,Help2!X:X)</f>
        <v>0</v>
      </c>
      <c r="AB617" s="979">
        <f>_xlfn.XLOOKUP($D617,Help2!$D:$D,Help2!Y:Y)</f>
        <v>6101</v>
      </c>
      <c r="AC617" s="979">
        <f>_xlfn.XLOOKUP($D617,Help2!$D:$D,Help2!Z:Z)</f>
        <v>807</v>
      </c>
      <c r="AD617" s="979">
        <f>_xlfn.XLOOKUP($D617,Help2!$D:$D,Help2!AA:AA)</f>
        <v>834.73460399999999</v>
      </c>
      <c r="AE617" s="979">
        <f>_xlfn.XLOOKUP($D617,Help2!$D:$D,Help2!AB:AB)</f>
        <v>330</v>
      </c>
      <c r="AF617" s="979">
        <f>_xlfn.XLOOKUP($D617,Help2!$D:$D,Help2!AC:AC)</f>
        <v>350</v>
      </c>
      <c r="AG617" s="979">
        <f>_xlfn.XLOOKUP($D617,Help2!$D:$D,Help2!AD:AD)</f>
        <v>180</v>
      </c>
      <c r="AH617" s="979">
        <f>_xlfn.XLOOKUP($D617,Help2!$D:$D,Help2!AE:AE)</f>
        <v>837.00000000000023</v>
      </c>
      <c r="AI617" s="979">
        <f>_xlfn.XLOOKUP($D617,Help2!$D:$D,Help2!AF:AF)</f>
        <v>3459.6</v>
      </c>
      <c r="AJ617" s="979">
        <f>_xlfn.XLOOKUP($D617,Help2!$D:$D,Help2!AG:AG)</f>
        <v>381.19611234309457</v>
      </c>
      <c r="AK617" s="979">
        <f>_xlfn.XLOOKUP($D617,Help2!$D:$D,Help2!AH:AH)</f>
        <v>6768.967633824479</v>
      </c>
      <c r="AL617" s="979">
        <f>_xlfn.XLOOKUP($D617,Help2!$D:$D,Help2!AI:AI)</f>
        <v>640</v>
      </c>
      <c r="AM617" s="979">
        <f>_xlfn.XLOOKUP($D617,Help2!$D:$D,Help2!AJ:AJ)</f>
        <v>0</v>
      </c>
      <c r="AN617" s="979">
        <f>_xlfn.XLOOKUP($D617,Help2!$D:$D,Help2!AK:AK)</f>
        <v>0</v>
      </c>
    </row>
    <row r="618" spans="1:40" x14ac:dyDescent="0.2">
      <c r="A618" s="1">
        <v>45542</v>
      </c>
      <c r="B618">
        <f t="shared" si="70"/>
        <v>9</v>
      </c>
      <c r="C618">
        <f t="shared" si="71"/>
        <v>2024</v>
      </c>
      <c r="D618" s="872" t="str">
        <f t="shared" si="68"/>
        <v>09´2024</v>
      </c>
      <c r="F618" s="2">
        <f t="shared" si="72"/>
        <v>24</v>
      </c>
      <c r="G618" s="3">
        <f t="shared" si="73"/>
        <v>3.5314891112419068E-2</v>
      </c>
      <c r="H618" s="5">
        <f t="shared" si="74"/>
        <v>1</v>
      </c>
      <c r="I618" s="979">
        <f>_xlfn.XLOOKUP($D618,Help2!$D:$D,Help2!H:H)</f>
        <v>18219</v>
      </c>
      <c r="J618" s="979">
        <f>_xlfn.XLOOKUP($D618,Help2!$D:$D,Help2!I:I)</f>
        <v>11311</v>
      </c>
      <c r="K618" s="979">
        <f>_xlfn.XLOOKUP($D618,Help2!$D:$D,Help2!J:J)</f>
        <v>3075</v>
      </c>
      <c r="L618" s="979">
        <f>_xlfn.XLOOKUP($D618,Help2!$D:$D,Help2!K:K)</f>
        <v>3026</v>
      </c>
      <c r="M618" s="979">
        <f>_xlfn.XLOOKUP($D618,Help2!$D:$D,Help2!L:L)</f>
        <v>8376.6819274507907</v>
      </c>
      <c r="N618" s="979">
        <f>_xlfn.XLOOKUP($D618,Help2!$D:$D,Help2!M:M)</f>
        <v>9363.2135112294345</v>
      </c>
      <c r="P618" s="979">
        <f>_xlfn.XLOOKUP($D618,Help2!$D:$D,Help2!F:F)</f>
        <v>679.6</v>
      </c>
      <c r="Q618" s="979">
        <f t="shared" si="69"/>
        <v>720</v>
      </c>
      <c r="R618" s="979">
        <f>_xlfn.XLOOKUP($D618,Help2!$D:$D,Help2!N:N)</f>
        <v>8376.6819274507907</v>
      </c>
      <c r="S618" s="979">
        <f>_xlfn.XLOOKUP($D618,Help2!$D:$D,Help2!O:O)</f>
        <v>8205.180553980219</v>
      </c>
      <c r="T618" s="979">
        <f>_xlfn.XLOOKUP($D618,Help2!$D:$D,Help2!P:P)</f>
        <v>550</v>
      </c>
      <c r="U618" s="979">
        <f>_xlfn.XLOOKUP($D618,Help2!$D:$D,Help2!Q:Q)</f>
        <v>175</v>
      </c>
      <c r="V618" s="979">
        <f>_xlfn.XLOOKUP($D618,Help2!$D:$D,Help2!R:R)</f>
        <v>0</v>
      </c>
      <c r="W618" s="979">
        <f>_xlfn.XLOOKUP($D618,Help2!$D:$D,Help2!S:S)</f>
        <v>20000</v>
      </c>
      <c r="Y618" s="979">
        <f>_xlfn.XLOOKUP($D618,Help2!$D:$D,Help2!V:V)</f>
        <v>7561</v>
      </c>
      <c r="Z618" s="979">
        <f>_xlfn.XLOOKUP($D618,Help2!$D:$D,Help2!W:W)</f>
        <v>3750</v>
      </c>
      <c r="AA618" s="979">
        <f>_xlfn.XLOOKUP($D618,Help2!$D:$D,Help2!X:X)</f>
        <v>0</v>
      </c>
      <c r="AB618" s="979">
        <f>_xlfn.XLOOKUP($D618,Help2!$D:$D,Help2!Y:Y)</f>
        <v>6101</v>
      </c>
      <c r="AC618" s="979">
        <f>_xlfn.XLOOKUP($D618,Help2!$D:$D,Help2!Z:Z)</f>
        <v>807</v>
      </c>
      <c r="AD618" s="979">
        <f>_xlfn.XLOOKUP($D618,Help2!$D:$D,Help2!AA:AA)</f>
        <v>834.73460399999999</v>
      </c>
      <c r="AE618" s="979">
        <f>_xlfn.XLOOKUP($D618,Help2!$D:$D,Help2!AB:AB)</f>
        <v>330</v>
      </c>
      <c r="AF618" s="979">
        <f>_xlfn.XLOOKUP($D618,Help2!$D:$D,Help2!AC:AC)</f>
        <v>350</v>
      </c>
      <c r="AG618" s="979">
        <f>_xlfn.XLOOKUP($D618,Help2!$D:$D,Help2!AD:AD)</f>
        <v>180</v>
      </c>
      <c r="AH618" s="979">
        <f>_xlfn.XLOOKUP($D618,Help2!$D:$D,Help2!AE:AE)</f>
        <v>837.00000000000023</v>
      </c>
      <c r="AI618" s="979">
        <f>_xlfn.XLOOKUP($D618,Help2!$D:$D,Help2!AF:AF)</f>
        <v>3459.6</v>
      </c>
      <c r="AJ618" s="979">
        <f>_xlfn.XLOOKUP($D618,Help2!$D:$D,Help2!AG:AG)</f>
        <v>381.19611234309457</v>
      </c>
      <c r="AK618" s="979">
        <f>_xlfn.XLOOKUP($D618,Help2!$D:$D,Help2!AH:AH)</f>
        <v>6768.967633824479</v>
      </c>
      <c r="AL618" s="979">
        <f>_xlfn.XLOOKUP($D618,Help2!$D:$D,Help2!AI:AI)</f>
        <v>640</v>
      </c>
      <c r="AM618" s="979">
        <f>_xlfn.XLOOKUP($D618,Help2!$D:$D,Help2!AJ:AJ)</f>
        <v>0</v>
      </c>
      <c r="AN618" s="979">
        <f>_xlfn.XLOOKUP($D618,Help2!$D:$D,Help2!AK:AK)</f>
        <v>0</v>
      </c>
    </row>
    <row r="619" spans="1:40" x14ac:dyDescent="0.2">
      <c r="A619" s="1">
        <v>45543</v>
      </c>
      <c r="B619">
        <f t="shared" si="70"/>
        <v>9</v>
      </c>
      <c r="C619">
        <f t="shared" si="71"/>
        <v>2024</v>
      </c>
      <c r="D619" s="872" t="str">
        <f t="shared" si="68"/>
        <v>09´2024</v>
      </c>
      <c r="F619" s="2">
        <f t="shared" si="72"/>
        <v>24</v>
      </c>
      <c r="G619" s="3">
        <f t="shared" si="73"/>
        <v>3.5314891112419068E-2</v>
      </c>
      <c r="H619" s="5">
        <f t="shared" si="74"/>
        <v>1</v>
      </c>
      <c r="I619" s="979">
        <f>_xlfn.XLOOKUP($D619,Help2!$D:$D,Help2!H:H)</f>
        <v>18219</v>
      </c>
      <c r="J619" s="979">
        <f>_xlfn.XLOOKUP($D619,Help2!$D:$D,Help2!I:I)</f>
        <v>11311</v>
      </c>
      <c r="K619" s="979">
        <f>_xlfn.XLOOKUP($D619,Help2!$D:$D,Help2!J:J)</f>
        <v>3075</v>
      </c>
      <c r="L619" s="979">
        <f>_xlfn.XLOOKUP($D619,Help2!$D:$D,Help2!K:K)</f>
        <v>3026</v>
      </c>
      <c r="M619" s="979">
        <f>_xlfn.XLOOKUP($D619,Help2!$D:$D,Help2!L:L)</f>
        <v>8376.6819274507907</v>
      </c>
      <c r="N619" s="979">
        <f>_xlfn.XLOOKUP($D619,Help2!$D:$D,Help2!M:M)</f>
        <v>9363.2135112294345</v>
      </c>
      <c r="P619" s="979">
        <f>_xlfn.XLOOKUP($D619,Help2!$D:$D,Help2!F:F)</f>
        <v>679.6</v>
      </c>
      <c r="Q619" s="979">
        <f t="shared" si="69"/>
        <v>720</v>
      </c>
      <c r="R619" s="979">
        <f>_xlfn.XLOOKUP($D619,Help2!$D:$D,Help2!N:N)</f>
        <v>8376.6819274507907</v>
      </c>
      <c r="S619" s="979">
        <f>_xlfn.XLOOKUP($D619,Help2!$D:$D,Help2!O:O)</f>
        <v>8205.180553980219</v>
      </c>
      <c r="T619" s="979">
        <f>_xlfn.XLOOKUP($D619,Help2!$D:$D,Help2!P:P)</f>
        <v>550</v>
      </c>
      <c r="U619" s="979">
        <f>_xlfn.XLOOKUP($D619,Help2!$D:$D,Help2!Q:Q)</f>
        <v>175</v>
      </c>
      <c r="V619" s="979">
        <f>_xlfn.XLOOKUP($D619,Help2!$D:$D,Help2!R:R)</f>
        <v>0</v>
      </c>
      <c r="W619" s="979">
        <f>_xlfn.XLOOKUP($D619,Help2!$D:$D,Help2!S:S)</f>
        <v>20000</v>
      </c>
      <c r="Y619" s="979">
        <f>_xlfn.XLOOKUP($D619,Help2!$D:$D,Help2!V:V)</f>
        <v>7561</v>
      </c>
      <c r="Z619" s="979">
        <f>_xlfn.XLOOKUP($D619,Help2!$D:$D,Help2!W:W)</f>
        <v>3750</v>
      </c>
      <c r="AA619" s="979">
        <f>_xlfn.XLOOKUP($D619,Help2!$D:$D,Help2!X:X)</f>
        <v>0</v>
      </c>
      <c r="AB619" s="979">
        <f>_xlfn.XLOOKUP($D619,Help2!$D:$D,Help2!Y:Y)</f>
        <v>6101</v>
      </c>
      <c r="AC619" s="979">
        <f>_xlfn.XLOOKUP($D619,Help2!$D:$D,Help2!Z:Z)</f>
        <v>807</v>
      </c>
      <c r="AD619" s="979">
        <f>_xlfn.XLOOKUP($D619,Help2!$D:$D,Help2!AA:AA)</f>
        <v>834.73460399999999</v>
      </c>
      <c r="AE619" s="979">
        <f>_xlfn.XLOOKUP($D619,Help2!$D:$D,Help2!AB:AB)</f>
        <v>330</v>
      </c>
      <c r="AF619" s="979">
        <f>_xlfn.XLOOKUP($D619,Help2!$D:$D,Help2!AC:AC)</f>
        <v>350</v>
      </c>
      <c r="AG619" s="979">
        <f>_xlfn.XLOOKUP($D619,Help2!$D:$D,Help2!AD:AD)</f>
        <v>180</v>
      </c>
      <c r="AH619" s="979">
        <f>_xlfn.XLOOKUP($D619,Help2!$D:$D,Help2!AE:AE)</f>
        <v>837.00000000000023</v>
      </c>
      <c r="AI619" s="979">
        <f>_xlfn.XLOOKUP($D619,Help2!$D:$D,Help2!AF:AF)</f>
        <v>3459.6</v>
      </c>
      <c r="AJ619" s="979">
        <f>_xlfn.XLOOKUP($D619,Help2!$D:$D,Help2!AG:AG)</f>
        <v>381.19611234309457</v>
      </c>
      <c r="AK619" s="979">
        <f>_xlfn.XLOOKUP($D619,Help2!$D:$D,Help2!AH:AH)</f>
        <v>6768.967633824479</v>
      </c>
      <c r="AL619" s="979">
        <f>_xlfn.XLOOKUP($D619,Help2!$D:$D,Help2!AI:AI)</f>
        <v>640</v>
      </c>
      <c r="AM619" s="979">
        <f>_xlfn.XLOOKUP($D619,Help2!$D:$D,Help2!AJ:AJ)</f>
        <v>0</v>
      </c>
      <c r="AN619" s="979">
        <f>_xlfn.XLOOKUP($D619,Help2!$D:$D,Help2!AK:AK)</f>
        <v>0</v>
      </c>
    </row>
    <row r="620" spans="1:40" x14ac:dyDescent="0.2">
      <c r="A620" s="1">
        <v>45544</v>
      </c>
      <c r="B620">
        <f t="shared" si="70"/>
        <v>9</v>
      </c>
      <c r="C620">
        <f t="shared" si="71"/>
        <v>2024</v>
      </c>
      <c r="D620" s="872" t="str">
        <f t="shared" si="68"/>
        <v>09´2024</v>
      </c>
      <c r="E620" s="867">
        <v>4</v>
      </c>
      <c r="F620" s="2">
        <f t="shared" si="72"/>
        <v>20</v>
      </c>
      <c r="G620" s="3">
        <f t="shared" si="73"/>
        <v>2.942907592701589E-2</v>
      </c>
      <c r="H620" s="5">
        <f t="shared" si="74"/>
        <v>0.83333333333333337</v>
      </c>
      <c r="I620" s="979">
        <f>_xlfn.XLOOKUP($D620,Help2!$D:$D,Help2!H:H)</f>
        <v>18219</v>
      </c>
      <c r="J620" s="979">
        <f>_xlfn.XLOOKUP($D620,Help2!$D:$D,Help2!I:I)</f>
        <v>11311</v>
      </c>
      <c r="K620" s="979">
        <f>_xlfn.XLOOKUP($D620,Help2!$D:$D,Help2!J:J)</f>
        <v>3075</v>
      </c>
      <c r="L620" s="979">
        <f>_xlfn.XLOOKUP($D620,Help2!$D:$D,Help2!K:K)</f>
        <v>3026</v>
      </c>
      <c r="M620" s="979">
        <f>_xlfn.XLOOKUP($D620,Help2!$D:$D,Help2!L:L)</f>
        <v>8376.6819274507907</v>
      </c>
      <c r="N620" s="979">
        <f>_xlfn.XLOOKUP($D620,Help2!$D:$D,Help2!M:M)</f>
        <v>9363.2135112294345</v>
      </c>
      <c r="P620" s="979">
        <f>_xlfn.XLOOKUP($D620,Help2!$D:$D,Help2!F:F)</f>
        <v>679.6</v>
      </c>
      <c r="Q620" s="979">
        <f t="shared" si="69"/>
        <v>720</v>
      </c>
      <c r="R620" s="979">
        <f>_xlfn.XLOOKUP($D620,Help2!$D:$D,Help2!N:N)</f>
        <v>8376.6819274507907</v>
      </c>
      <c r="S620" s="979">
        <f>_xlfn.XLOOKUP($D620,Help2!$D:$D,Help2!O:O)</f>
        <v>8205.180553980219</v>
      </c>
      <c r="T620" s="979">
        <f>_xlfn.XLOOKUP($D620,Help2!$D:$D,Help2!P:P)</f>
        <v>550</v>
      </c>
      <c r="U620" s="979">
        <f>_xlfn.XLOOKUP($D620,Help2!$D:$D,Help2!Q:Q)</f>
        <v>175</v>
      </c>
      <c r="V620" s="979">
        <f>_xlfn.XLOOKUP($D620,Help2!$D:$D,Help2!R:R)</f>
        <v>0</v>
      </c>
      <c r="W620" s="979">
        <f>_xlfn.XLOOKUP($D620,Help2!$D:$D,Help2!S:S)</f>
        <v>20000</v>
      </c>
      <c r="Y620" s="979">
        <f>_xlfn.XLOOKUP($D620,Help2!$D:$D,Help2!V:V)</f>
        <v>7561</v>
      </c>
      <c r="Z620" s="979">
        <f>_xlfn.XLOOKUP($D620,Help2!$D:$D,Help2!W:W)</f>
        <v>3750</v>
      </c>
      <c r="AA620" s="979">
        <f>_xlfn.XLOOKUP($D620,Help2!$D:$D,Help2!X:X)</f>
        <v>0</v>
      </c>
      <c r="AB620" s="979">
        <f>_xlfn.XLOOKUP($D620,Help2!$D:$D,Help2!Y:Y)</f>
        <v>6101</v>
      </c>
      <c r="AC620" s="979">
        <f>_xlfn.XLOOKUP($D620,Help2!$D:$D,Help2!Z:Z)</f>
        <v>807</v>
      </c>
      <c r="AD620" s="979">
        <f>_xlfn.XLOOKUP($D620,Help2!$D:$D,Help2!AA:AA)</f>
        <v>834.73460399999999</v>
      </c>
      <c r="AE620" s="979">
        <f>_xlfn.XLOOKUP($D620,Help2!$D:$D,Help2!AB:AB)</f>
        <v>330</v>
      </c>
      <c r="AF620" s="979">
        <f>_xlfn.XLOOKUP($D620,Help2!$D:$D,Help2!AC:AC)</f>
        <v>350</v>
      </c>
      <c r="AG620" s="979">
        <f>_xlfn.XLOOKUP($D620,Help2!$D:$D,Help2!AD:AD)</f>
        <v>180</v>
      </c>
      <c r="AH620" s="979">
        <f>_xlfn.XLOOKUP($D620,Help2!$D:$D,Help2!AE:AE)</f>
        <v>837.00000000000023</v>
      </c>
      <c r="AI620" s="979">
        <f>_xlfn.XLOOKUP($D620,Help2!$D:$D,Help2!AF:AF)</f>
        <v>3459.6</v>
      </c>
      <c r="AJ620" s="979">
        <f>_xlfn.XLOOKUP($D620,Help2!$D:$D,Help2!AG:AG)</f>
        <v>381.19611234309457</v>
      </c>
      <c r="AK620" s="979">
        <f>_xlfn.XLOOKUP($D620,Help2!$D:$D,Help2!AH:AH)</f>
        <v>6768.967633824479</v>
      </c>
      <c r="AL620" s="979">
        <f>_xlfn.XLOOKUP($D620,Help2!$D:$D,Help2!AI:AI)</f>
        <v>640</v>
      </c>
      <c r="AM620" s="979">
        <f>_xlfn.XLOOKUP($D620,Help2!$D:$D,Help2!AJ:AJ)</f>
        <v>0</v>
      </c>
      <c r="AN620" s="979">
        <f>_xlfn.XLOOKUP($D620,Help2!$D:$D,Help2!AK:AK)</f>
        <v>0</v>
      </c>
    </row>
    <row r="621" spans="1:40" x14ac:dyDescent="0.2">
      <c r="A621" s="1">
        <v>45545</v>
      </c>
      <c r="B621">
        <f t="shared" si="70"/>
        <v>9</v>
      </c>
      <c r="C621">
        <f t="shared" si="71"/>
        <v>2024</v>
      </c>
      <c r="D621" s="872" t="str">
        <f t="shared" si="68"/>
        <v>09´2024</v>
      </c>
      <c r="E621" s="867">
        <v>24</v>
      </c>
      <c r="F621" s="2">
        <f t="shared" si="72"/>
        <v>0</v>
      </c>
      <c r="G621" s="3">
        <f t="shared" si="73"/>
        <v>0</v>
      </c>
      <c r="H621" s="5">
        <f t="shared" si="74"/>
        <v>0</v>
      </c>
      <c r="I621" s="979">
        <f>_xlfn.XLOOKUP($D621,Help2!$D:$D,Help2!H:H)</f>
        <v>18219</v>
      </c>
      <c r="J621" s="979">
        <f>_xlfn.XLOOKUP($D621,Help2!$D:$D,Help2!I:I)</f>
        <v>11311</v>
      </c>
      <c r="K621" s="979">
        <f>_xlfn.XLOOKUP($D621,Help2!$D:$D,Help2!J:J)</f>
        <v>3075</v>
      </c>
      <c r="L621" s="979">
        <f>_xlfn.XLOOKUP($D621,Help2!$D:$D,Help2!K:K)</f>
        <v>3026</v>
      </c>
      <c r="M621" s="979">
        <f>_xlfn.XLOOKUP($D621,Help2!$D:$D,Help2!L:L)</f>
        <v>8376.6819274507907</v>
      </c>
      <c r="N621" s="979">
        <f>_xlfn.XLOOKUP($D621,Help2!$D:$D,Help2!M:M)</f>
        <v>9363.2135112294345</v>
      </c>
      <c r="P621" s="979">
        <f>_xlfn.XLOOKUP($D621,Help2!$D:$D,Help2!F:F)</f>
        <v>679.6</v>
      </c>
      <c r="Q621" s="979">
        <f t="shared" si="69"/>
        <v>720</v>
      </c>
      <c r="R621" s="979">
        <f>_xlfn.XLOOKUP($D621,Help2!$D:$D,Help2!N:N)</f>
        <v>8376.6819274507907</v>
      </c>
      <c r="S621" s="979">
        <f>_xlfn.XLOOKUP($D621,Help2!$D:$D,Help2!O:O)</f>
        <v>8205.180553980219</v>
      </c>
      <c r="T621" s="979">
        <f>_xlfn.XLOOKUP($D621,Help2!$D:$D,Help2!P:P)</f>
        <v>550</v>
      </c>
      <c r="U621" s="979">
        <f>_xlfn.XLOOKUP($D621,Help2!$D:$D,Help2!Q:Q)</f>
        <v>175</v>
      </c>
      <c r="V621" s="979">
        <f>_xlfn.XLOOKUP($D621,Help2!$D:$D,Help2!R:R)</f>
        <v>0</v>
      </c>
      <c r="W621" s="979">
        <f>_xlfn.XLOOKUP($D621,Help2!$D:$D,Help2!S:S)</f>
        <v>20000</v>
      </c>
      <c r="Y621" s="979">
        <f>_xlfn.XLOOKUP($D621,Help2!$D:$D,Help2!V:V)</f>
        <v>7561</v>
      </c>
      <c r="Z621" s="979">
        <f>_xlfn.XLOOKUP($D621,Help2!$D:$D,Help2!W:W)</f>
        <v>3750</v>
      </c>
      <c r="AA621" s="979">
        <f>_xlfn.XLOOKUP($D621,Help2!$D:$D,Help2!X:X)</f>
        <v>0</v>
      </c>
      <c r="AB621" s="979">
        <f>_xlfn.XLOOKUP($D621,Help2!$D:$D,Help2!Y:Y)</f>
        <v>6101</v>
      </c>
      <c r="AC621" s="979">
        <f>_xlfn.XLOOKUP($D621,Help2!$D:$D,Help2!Z:Z)</f>
        <v>807</v>
      </c>
      <c r="AD621" s="979">
        <f>_xlfn.XLOOKUP($D621,Help2!$D:$D,Help2!AA:AA)</f>
        <v>834.73460399999999</v>
      </c>
      <c r="AE621" s="979">
        <f>_xlfn.XLOOKUP($D621,Help2!$D:$D,Help2!AB:AB)</f>
        <v>330</v>
      </c>
      <c r="AF621" s="979">
        <f>_xlfn.XLOOKUP($D621,Help2!$D:$D,Help2!AC:AC)</f>
        <v>350</v>
      </c>
      <c r="AG621" s="979">
        <f>_xlfn.XLOOKUP($D621,Help2!$D:$D,Help2!AD:AD)</f>
        <v>180</v>
      </c>
      <c r="AH621" s="979">
        <f>_xlfn.XLOOKUP($D621,Help2!$D:$D,Help2!AE:AE)</f>
        <v>837.00000000000023</v>
      </c>
      <c r="AI621" s="979">
        <f>_xlfn.XLOOKUP($D621,Help2!$D:$D,Help2!AF:AF)</f>
        <v>3459.6</v>
      </c>
      <c r="AJ621" s="979">
        <f>_xlfn.XLOOKUP($D621,Help2!$D:$D,Help2!AG:AG)</f>
        <v>381.19611234309457</v>
      </c>
      <c r="AK621" s="979">
        <f>_xlfn.XLOOKUP($D621,Help2!$D:$D,Help2!AH:AH)</f>
        <v>6768.967633824479</v>
      </c>
      <c r="AL621" s="979">
        <f>_xlfn.XLOOKUP($D621,Help2!$D:$D,Help2!AI:AI)</f>
        <v>640</v>
      </c>
      <c r="AM621" s="979">
        <f>_xlfn.XLOOKUP($D621,Help2!$D:$D,Help2!AJ:AJ)</f>
        <v>0</v>
      </c>
      <c r="AN621" s="979">
        <f>_xlfn.XLOOKUP($D621,Help2!$D:$D,Help2!AK:AK)</f>
        <v>0</v>
      </c>
    </row>
    <row r="622" spans="1:40" x14ac:dyDescent="0.2">
      <c r="A622" s="1">
        <v>45546</v>
      </c>
      <c r="B622">
        <f t="shared" si="70"/>
        <v>9</v>
      </c>
      <c r="C622">
        <f t="shared" si="71"/>
        <v>2024</v>
      </c>
      <c r="D622" s="872" t="str">
        <f t="shared" si="68"/>
        <v>09´2024</v>
      </c>
      <c r="E622" s="867">
        <v>12.4</v>
      </c>
      <c r="F622" s="2">
        <f t="shared" si="72"/>
        <v>11.6</v>
      </c>
      <c r="G622" s="3">
        <f t="shared" si="73"/>
        <v>1.7068864037669215E-2</v>
      </c>
      <c r="H622" s="5">
        <f t="shared" si="74"/>
        <v>0.48333333333333334</v>
      </c>
      <c r="I622" s="979">
        <f>_xlfn.XLOOKUP($D622,Help2!$D:$D,Help2!H:H)</f>
        <v>18219</v>
      </c>
      <c r="J622" s="979">
        <f>_xlfn.XLOOKUP($D622,Help2!$D:$D,Help2!I:I)</f>
        <v>11311</v>
      </c>
      <c r="K622" s="979">
        <f>_xlfn.XLOOKUP($D622,Help2!$D:$D,Help2!J:J)</f>
        <v>3075</v>
      </c>
      <c r="L622" s="979">
        <f>_xlfn.XLOOKUP($D622,Help2!$D:$D,Help2!K:K)</f>
        <v>3026</v>
      </c>
      <c r="M622" s="979">
        <f>_xlfn.XLOOKUP($D622,Help2!$D:$D,Help2!L:L)</f>
        <v>8376.6819274507907</v>
      </c>
      <c r="N622" s="979">
        <f>_xlfn.XLOOKUP($D622,Help2!$D:$D,Help2!M:M)</f>
        <v>9363.2135112294345</v>
      </c>
      <c r="P622" s="979">
        <f>_xlfn.XLOOKUP($D622,Help2!$D:$D,Help2!F:F)</f>
        <v>679.6</v>
      </c>
      <c r="Q622" s="979">
        <f t="shared" si="69"/>
        <v>720</v>
      </c>
      <c r="R622" s="979">
        <f>_xlfn.XLOOKUP($D622,Help2!$D:$D,Help2!N:N)</f>
        <v>8376.6819274507907</v>
      </c>
      <c r="S622" s="979">
        <f>_xlfn.XLOOKUP($D622,Help2!$D:$D,Help2!O:O)</f>
        <v>8205.180553980219</v>
      </c>
      <c r="T622" s="979">
        <f>_xlfn.XLOOKUP($D622,Help2!$D:$D,Help2!P:P)</f>
        <v>550</v>
      </c>
      <c r="U622" s="979">
        <f>_xlfn.XLOOKUP($D622,Help2!$D:$D,Help2!Q:Q)</f>
        <v>175</v>
      </c>
      <c r="V622" s="979">
        <f>_xlfn.XLOOKUP($D622,Help2!$D:$D,Help2!R:R)</f>
        <v>0</v>
      </c>
      <c r="W622" s="979">
        <f>_xlfn.XLOOKUP($D622,Help2!$D:$D,Help2!S:S)</f>
        <v>20000</v>
      </c>
      <c r="Y622" s="979">
        <f>_xlfn.XLOOKUP($D622,Help2!$D:$D,Help2!V:V)</f>
        <v>7561</v>
      </c>
      <c r="Z622" s="979">
        <f>_xlfn.XLOOKUP($D622,Help2!$D:$D,Help2!W:W)</f>
        <v>3750</v>
      </c>
      <c r="AA622" s="979">
        <f>_xlfn.XLOOKUP($D622,Help2!$D:$D,Help2!X:X)</f>
        <v>0</v>
      </c>
      <c r="AB622" s="979">
        <f>_xlfn.XLOOKUP($D622,Help2!$D:$D,Help2!Y:Y)</f>
        <v>6101</v>
      </c>
      <c r="AC622" s="979">
        <f>_xlfn.XLOOKUP($D622,Help2!$D:$D,Help2!Z:Z)</f>
        <v>807</v>
      </c>
      <c r="AD622" s="979">
        <f>_xlfn.XLOOKUP($D622,Help2!$D:$D,Help2!AA:AA)</f>
        <v>834.73460399999999</v>
      </c>
      <c r="AE622" s="979">
        <f>_xlfn.XLOOKUP($D622,Help2!$D:$D,Help2!AB:AB)</f>
        <v>330</v>
      </c>
      <c r="AF622" s="979">
        <f>_xlfn.XLOOKUP($D622,Help2!$D:$D,Help2!AC:AC)</f>
        <v>350</v>
      </c>
      <c r="AG622" s="979">
        <f>_xlfn.XLOOKUP($D622,Help2!$D:$D,Help2!AD:AD)</f>
        <v>180</v>
      </c>
      <c r="AH622" s="979">
        <f>_xlfn.XLOOKUP($D622,Help2!$D:$D,Help2!AE:AE)</f>
        <v>837.00000000000023</v>
      </c>
      <c r="AI622" s="979">
        <f>_xlfn.XLOOKUP($D622,Help2!$D:$D,Help2!AF:AF)</f>
        <v>3459.6</v>
      </c>
      <c r="AJ622" s="979">
        <f>_xlfn.XLOOKUP($D622,Help2!$D:$D,Help2!AG:AG)</f>
        <v>381.19611234309457</v>
      </c>
      <c r="AK622" s="979">
        <f>_xlfn.XLOOKUP($D622,Help2!$D:$D,Help2!AH:AH)</f>
        <v>6768.967633824479</v>
      </c>
      <c r="AL622" s="979">
        <f>_xlfn.XLOOKUP($D622,Help2!$D:$D,Help2!AI:AI)</f>
        <v>640</v>
      </c>
      <c r="AM622" s="979">
        <f>_xlfn.XLOOKUP($D622,Help2!$D:$D,Help2!AJ:AJ)</f>
        <v>0</v>
      </c>
      <c r="AN622" s="979">
        <f>_xlfn.XLOOKUP($D622,Help2!$D:$D,Help2!AK:AK)</f>
        <v>0</v>
      </c>
    </row>
    <row r="623" spans="1:40" x14ac:dyDescent="0.2">
      <c r="A623" s="1">
        <v>45547</v>
      </c>
      <c r="B623">
        <f t="shared" si="70"/>
        <v>9</v>
      </c>
      <c r="C623">
        <f t="shared" si="71"/>
        <v>2024</v>
      </c>
      <c r="D623" s="872" t="str">
        <f t="shared" si="68"/>
        <v>09´2024</v>
      </c>
      <c r="F623" s="2">
        <f t="shared" si="72"/>
        <v>24</v>
      </c>
      <c r="G623" s="3">
        <f t="shared" si="73"/>
        <v>3.5314891112419068E-2</v>
      </c>
      <c r="H623" s="5">
        <f t="shared" si="74"/>
        <v>1</v>
      </c>
      <c r="I623" s="979">
        <f>_xlfn.XLOOKUP($D623,Help2!$D:$D,Help2!H:H)</f>
        <v>18219</v>
      </c>
      <c r="J623" s="979">
        <f>_xlfn.XLOOKUP($D623,Help2!$D:$D,Help2!I:I)</f>
        <v>11311</v>
      </c>
      <c r="K623" s="979">
        <f>_xlfn.XLOOKUP($D623,Help2!$D:$D,Help2!J:J)</f>
        <v>3075</v>
      </c>
      <c r="L623" s="979">
        <f>_xlfn.XLOOKUP($D623,Help2!$D:$D,Help2!K:K)</f>
        <v>3026</v>
      </c>
      <c r="M623" s="979">
        <f>_xlfn.XLOOKUP($D623,Help2!$D:$D,Help2!L:L)</f>
        <v>8376.6819274507907</v>
      </c>
      <c r="N623" s="979">
        <f>_xlfn.XLOOKUP($D623,Help2!$D:$D,Help2!M:M)</f>
        <v>9363.2135112294345</v>
      </c>
      <c r="P623" s="979">
        <f>_xlfn.XLOOKUP($D623,Help2!$D:$D,Help2!F:F)</f>
        <v>679.6</v>
      </c>
      <c r="Q623" s="979">
        <f t="shared" si="69"/>
        <v>720</v>
      </c>
      <c r="R623" s="979">
        <f>_xlfn.XLOOKUP($D623,Help2!$D:$D,Help2!N:N)</f>
        <v>8376.6819274507907</v>
      </c>
      <c r="S623" s="979">
        <f>_xlfn.XLOOKUP($D623,Help2!$D:$D,Help2!O:O)</f>
        <v>8205.180553980219</v>
      </c>
      <c r="T623" s="979">
        <f>_xlfn.XLOOKUP($D623,Help2!$D:$D,Help2!P:P)</f>
        <v>550</v>
      </c>
      <c r="U623" s="979">
        <f>_xlfn.XLOOKUP($D623,Help2!$D:$D,Help2!Q:Q)</f>
        <v>175</v>
      </c>
      <c r="V623" s="979">
        <f>_xlfn.XLOOKUP($D623,Help2!$D:$D,Help2!R:R)</f>
        <v>0</v>
      </c>
      <c r="W623" s="979">
        <f>_xlfn.XLOOKUP($D623,Help2!$D:$D,Help2!S:S)</f>
        <v>20000</v>
      </c>
      <c r="Y623" s="979">
        <f>_xlfn.XLOOKUP($D623,Help2!$D:$D,Help2!V:V)</f>
        <v>7561</v>
      </c>
      <c r="Z623" s="979">
        <f>_xlfn.XLOOKUP($D623,Help2!$D:$D,Help2!W:W)</f>
        <v>3750</v>
      </c>
      <c r="AA623" s="979">
        <f>_xlfn.XLOOKUP($D623,Help2!$D:$D,Help2!X:X)</f>
        <v>0</v>
      </c>
      <c r="AB623" s="979">
        <f>_xlfn.XLOOKUP($D623,Help2!$D:$D,Help2!Y:Y)</f>
        <v>6101</v>
      </c>
      <c r="AC623" s="979">
        <f>_xlfn.XLOOKUP($D623,Help2!$D:$D,Help2!Z:Z)</f>
        <v>807</v>
      </c>
      <c r="AD623" s="979">
        <f>_xlfn.XLOOKUP($D623,Help2!$D:$D,Help2!AA:AA)</f>
        <v>834.73460399999999</v>
      </c>
      <c r="AE623" s="979">
        <f>_xlfn.XLOOKUP($D623,Help2!$D:$D,Help2!AB:AB)</f>
        <v>330</v>
      </c>
      <c r="AF623" s="979">
        <f>_xlfn.XLOOKUP($D623,Help2!$D:$D,Help2!AC:AC)</f>
        <v>350</v>
      </c>
      <c r="AG623" s="979">
        <f>_xlfn.XLOOKUP($D623,Help2!$D:$D,Help2!AD:AD)</f>
        <v>180</v>
      </c>
      <c r="AH623" s="979">
        <f>_xlfn.XLOOKUP($D623,Help2!$D:$D,Help2!AE:AE)</f>
        <v>837.00000000000023</v>
      </c>
      <c r="AI623" s="979">
        <f>_xlfn.XLOOKUP($D623,Help2!$D:$D,Help2!AF:AF)</f>
        <v>3459.6</v>
      </c>
      <c r="AJ623" s="979">
        <f>_xlfn.XLOOKUP($D623,Help2!$D:$D,Help2!AG:AG)</f>
        <v>381.19611234309457</v>
      </c>
      <c r="AK623" s="979">
        <f>_xlfn.XLOOKUP($D623,Help2!$D:$D,Help2!AH:AH)</f>
        <v>6768.967633824479</v>
      </c>
      <c r="AL623" s="979">
        <f>_xlfn.XLOOKUP($D623,Help2!$D:$D,Help2!AI:AI)</f>
        <v>640</v>
      </c>
      <c r="AM623" s="979">
        <f>_xlfn.XLOOKUP($D623,Help2!$D:$D,Help2!AJ:AJ)</f>
        <v>0</v>
      </c>
      <c r="AN623" s="979">
        <f>_xlfn.XLOOKUP($D623,Help2!$D:$D,Help2!AK:AK)</f>
        <v>0</v>
      </c>
    </row>
    <row r="624" spans="1:40" x14ac:dyDescent="0.2">
      <c r="A624" s="1">
        <v>45548</v>
      </c>
      <c r="B624">
        <f t="shared" si="70"/>
        <v>9</v>
      </c>
      <c r="C624">
        <f t="shared" si="71"/>
        <v>2024</v>
      </c>
      <c r="D624" s="872" t="str">
        <f t="shared" si="68"/>
        <v>09´2024</v>
      </c>
      <c r="F624" s="2">
        <f t="shared" si="72"/>
        <v>24</v>
      </c>
      <c r="G624" s="3">
        <f t="shared" si="73"/>
        <v>3.5314891112419068E-2</v>
      </c>
      <c r="H624" s="5">
        <f t="shared" si="74"/>
        <v>1</v>
      </c>
      <c r="I624" s="979">
        <f>_xlfn.XLOOKUP($D624,Help2!$D:$D,Help2!H:H)</f>
        <v>18219</v>
      </c>
      <c r="J624" s="979">
        <f>_xlfn.XLOOKUP($D624,Help2!$D:$D,Help2!I:I)</f>
        <v>11311</v>
      </c>
      <c r="K624" s="979">
        <f>_xlfn.XLOOKUP($D624,Help2!$D:$D,Help2!J:J)</f>
        <v>3075</v>
      </c>
      <c r="L624" s="979">
        <f>_xlfn.XLOOKUP($D624,Help2!$D:$D,Help2!K:K)</f>
        <v>3026</v>
      </c>
      <c r="M624" s="979">
        <f>_xlfn.XLOOKUP($D624,Help2!$D:$D,Help2!L:L)</f>
        <v>8376.6819274507907</v>
      </c>
      <c r="N624" s="979">
        <f>_xlfn.XLOOKUP($D624,Help2!$D:$D,Help2!M:M)</f>
        <v>9363.2135112294345</v>
      </c>
      <c r="P624" s="979">
        <f>_xlfn.XLOOKUP($D624,Help2!$D:$D,Help2!F:F)</f>
        <v>679.6</v>
      </c>
      <c r="Q624" s="979">
        <f t="shared" si="69"/>
        <v>720</v>
      </c>
      <c r="R624" s="979">
        <f>_xlfn.XLOOKUP($D624,Help2!$D:$D,Help2!N:N)</f>
        <v>8376.6819274507907</v>
      </c>
      <c r="S624" s="979">
        <f>_xlfn.XLOOKUP($D624,Help2!$D:$D,Help2!O:O)</f>
        <v>8205.180553980219</v>
      </c>
      <c r="T624" s="979">
        <f>_xlfn.XLOOKUP($D624,Help2!$D:$D,Help2!P:P)</f>
        <v>550</v>
      </c>
      <c r="U624" s="979">
        <f>_xlfn.XLOOKUP($D624,Help2!$D:$D,Help2!Q:Q)</f>
        <v>175</v>
      </c>
      <c r="V624" s="979">
        <f>_xlfn.XLOOKUP($D624,Help2!$D:$D,Help2!R:R)</f>
        <v>0</v>
      </c>
      <c r="W624" s="979">
        <f>_xlfn.XLOOKUP($D624,Help2!$D:$D,Help2!S:S)</f>
        <v>20000</v>
      </c>
      <c r="Y624" s="979">
        <f>_xlfn.XLOOKUP($D624,Help2!$D:$D,Help2!V:V)</f>
        <v>7561</v>
      </c>
      <c r="Z624" s="979">
        <f>_xlfn.XLOOKUP($D624,Help2!$D:$D,Help2!W:W)</f>
        <v>3750</v>
      </c>
      <c r="AA624" s="979">
        <f>_xlfn.XLOOKUP($D624,Help2!$D:$D,Help2!X:X)</f>
        <v>0</v>
      </c>
      <c r="AB624" s="979">
        <f>_xlfn.XLOOKUP($D624,Help2!$D:$D,Help2!Y:Y)</f>
        <v>6101</v>
      </c>
      <c r="AC624" s="979">
        <f>_xlfn.XLOOKUP($D624,Help2!$D:$D,Help2!Z:Z)</f>
        <v>807</v>
      </c>
      <c r="AD624" s="979">
        <f>_xlfn.XLOOKUP($D624,Help2!$D:$D,Help2!AA:AA)</f>
        <v>834.73460399999999</v>
      </c>
      <c r="AE624" s="979">
        <f>_xlfn.XLOOKUP($D624,Help2!$D:$D,Help2!AB:AB)</f>
        <v>330</v>
      </c>
      <c r="AF624" s="979">
        <f>_xlfn.XLOOKUP($D624,Help2!$D:$D,Help2!AC:AC)</f>
        <v>350</v>
      </c>
      <c r="AG624" s="979">
        <f>_xlfn.XLOOKUP($D624,Help2!$D:$D,Help2!AD:AD)</f>
        <v>180</v>
      </c>
      <c r="AH624" s="979">
        <f>_xlfn.XLOOKUP($D624,Help2!$D:$D,Help2!AE:AE)</f>
        <v>837.00000000000023</v>
      </c>
      <c r="AI624" s="979">
        <f>_xlfn.XLOOKUP($D624,Help2!$D:$D,Help2!AF:AF)</f>
        <v>3459.6</v>
      </c>
      <c r="AJ624" s="979">
        <f>_xlfn.XLOOKUP($D624,Help2!$D:$D,Help2!AG:AG)</f>
        <v>381.19611234309457</v>
      </c>
      <c r="AK624" s="979">
        <f>_xlfn.XLOOKUP($D624,Help2!$D:$D,Help2!AH:AH)</f>
        <v>6768.967633824479</v>
      </c>
      <c r="AL624" s="979">
        <f>_xlfn.XLOOKUP($D624,Help2!$D:$D,Help2!AI:AI)</f>
        <v>640</v>
      </c>
      <c r="AM624" s="979">
        <f>_xlfn.XLOOKUP($D624,Help2!$D:$D,Help2!AJ:AJ)</f>
        <v>0</v>
      </c>
      <c r="AN624" s="979">
        <f>_xlfn.XLOOKUP($D624,Help2!$D:$D,Help2!AK:AK)</f>
        <v>0</v>
      </c>
    </row>
    <row r="625" spans="1:40" x14ac:dyDescent="0.2">
      <c r="A625" s="1">
        <v>45549</v>
      </c>
      <c r="B625">
        <f t="shared" si="70"/>
        <v>9</v>
      </c>
      <c r="C625">
        <f t="shared" si="71"/>
        <v>2024</v>
      </c>
      <c r="D625" s="872" t="str">
        <f t="shared" si="68"/>
        <v>09´2024</v>
      </c>
      <c r="F625" s="2">
        <f t="shared" si="72"/>
        <v>24</v>
      </c>
      <c r="G625" s="3">
        <f t="shared" si="73"/>
        <v>3.5314891112419068E-2</v>
      </c>
      <c r="H625" s="5">
        <f t="shared" si="74"/>
        <v>1</v>
      </c>
      <c r="I625" s="979">
        <f>_xlfn.XLOOKUP($D625,Help2!$D:$D,Help2!H:H)</f>
        <v>18219</v>
      </c>
      <c r="J625" s="979">
        <f>_xlfn.XLOOKUP($D625,Help2!$D:$D,Help2!I:I)</f>
        <v>11311</v>
      </c>
      <c r="K625" s="979">
        <f>_xlfn.XLOOKUP($D625,Help2!$D:$D,Help2!J:J)</f>
        <v>3075</v>
      </c>
      <c r="L625" s="979">
        <f>_xlfn.XLOOKUP($D625,Help2!$D:$D,Help2!K:K)</f>
        <v>3026</v>
      </c>
      <c r="M625" s="979">
        <f>_xlfn.XLOOKUP($D625,Help2!$D:$D,Help2!L:L)</f>
        <v>8376.6819274507907</v>
      </c>
      <c r="N625" s="979">
        <f>_xlfn.XLOOKUP($D625,Help2!$D:$D,Help2!M:M)</f>
        <v>9363.2135112294345</v>
      </c>
      <c r="P625" s="979">
        <f>_xlfn.XLOOKUP($D625,Help2!$D:$D,Help2!F:F)</f>
        <v>679.6</v>
      </c>
      <c r="Q625" s="979">
        <f t="shared" si="69"/>
        <v>720</v>
      </c>
      <c r="R625" s="979">
        <f>_xlfn.XLOOKUP($D625,Help2!$D:$D,Help2!N:N)</f>
        <v>8376.6819274507907</v>
      </c>
      <c r="S625" s="979">
        <f>_xlfn.XLOOKUP($D625,Help2!$D:$D,Help2!O:O)</f>
        <v>8205.180553980219</v>
      </c>
      <c r="T625" s="979">
        <f>_xlfn.XLOOKUP($D625,Help2!$D:$D,Help2!P:P)</f>
        <v>550</v>
      </c>
      <c r="U625" s="979">
        <f>_xlfn.XLOOKUP($D625,Help2!$D:$D,Help2!Q:Q)</f>
        <v>175</v>
      </c>
      <c r="V625" s="979">
        <f>_xlfn.XLOOKUP($D625,Help2!$D:$D,Help2!R:R)</f>
        <v>0</v>
      </c>
      <c r="W625" s="979">
        <f>_xlfn.XLOOKUP($D625,Help2!$D:$D,Help2!S:S)</f>
        <v>20000</v>
      </c>
      <c r="Y625" s="979">
        <f>_xlfn.XLOOKUP($D625,Help2!$D:$D,Help2!V:V)</f>
        <v>7561</v>
      </c>
      <c r="Z625" s="979">
        <f>_xlfn.XLOOKUP($D625,Help2!$D:$D,Help2!W:W)</f>
        <v>3750</v>
      </c>
      <c r="AA625" s="979">
        <f>_xlfn.XLOOKUP($D625,Help2!$D:$D,Help2!X:X)</f>
        <v>0</v>
      </c>
      <c r="AB625" s="979">
        <f>_xlfn.XLOOKUP($D625,Help2!$D:$D,Help2!Y:Y)</f>
        <v>6101</v>
      </c>
      <c r="AC625" s="979">
        <f>_xlfn.XLOOKUP($D625,Help2!$D:$D,Help2!Z:Z)</f>
        <v>807</v>
      </c>
      <c r="AD625" s="979">
        <f>_xlfn.XLOOKUP($D625,Help2!$D:$D,Help2!AA:AA)</f>
        <v>834.73460399999999</v>
      </c>
      <c r="AE625" s="979">
        <f>_xlfn.XLOOKUP($D625,Help2!$D:$D,Help2!AB:AB)</f>
        <v>330</v>
      </c>
      <c r="AF625" s="979">
        <f>_xlfn.XLOOKUP($D625,Help2!$D:$D,Help2!AC:AC)</f>
        <v>350</v>
      </c>
      <c r="AG625" s="979">
        <f>_xlfn.XLOOKUP($D625,Help2!$D:$D,Help2!AD:AD)</f>
        <v>180</v>
      </c>
      <c r="AH625" s="979">
        <f>_xlfn.XLOOKUP($D625,Help2!$D:$D,Help2!AE:AE)</f>
        <v>837.00000000000023</v>
      </c>
      <c r="AI625" s="979">
        <f>_xlfn.XLOOKUP($D625,Help2!$D:$D,Help2!AF:AF)</f>
        <v>3459.6</v>
      </c>
      <c r="AJ625" s="979">
        <f>_xlfn.XLOOKUP($D625,Help2!$D:$D,Help2!AG:AG)</f>
        <v>381.19611234309457</v>
      </c>
      <c r="AK625" s="979">
        <f>_xlfn.XLOOKUP($D625,Help2!$D:$D,Help2!AH:AH)</f>
        <v>6768.967633824479</v>
      </c>
      <c r="AL625" s="979">
        <f>_xlfn.XLOOKUP($D625,Help2!$D:$D,Help2!AI:AI)</f>
        <v>640</v>
      </c>
      <c r="AM625" s="979">
        <f>_xlfn.XLOOKUP($D625,Help2!$D:$D,Help2!AJ:AJ)</f>
        <v>0</v>
      </c>
      <c r="AN625" s="979">
        <f>_xlfn.XLOOKUP($D625,Help2!$D:$D,Help2!AK:AK)</f>
        <v>0</v>
      </c>
    </row>
    <row r="626" spans="1:40" x14ac:dyDescent="0.2">
      <c r="A626" s="1">
        <v>45550</v>
      </c>
      <c r="B626">
        <f t="shared" si="70"/>
        <v>9</v>
      </c>
      <c r="C626">
        <f t="shared" si="71"/>
        <v>2024</v>
      </c>
      <c r="D626" s="872" t="str">
        <f t="shared" si="68"/>
        <v>09´2024</v>
      </c>
      <c r="F626" s="2">
        <f t="shared" si="72"/>
        <v>24</v>
      </c>
      <c r="G626" s="3">
        <f t="shared" si="73"/>
        <v>3.5314891112419068E-2</v>
      </c>
      <c r="H626" s="5">
        <f t="shared" si="74"/>
        <v>1</v>
      </c>
      <c r="I626" s="979">
        <f>_xlfn.XLOOKUP($D626,Help2!$D:$D,Help2!H:H)</f>
        <v>18219</v>
      </c>
      <c r="J626" s="979">
        <f>_xlfn.XLOOKUP($D626,Help2!$D:$D,Help2!I:I)</f>
        <v>11311</v>
      </c>
      <c r="K626" s="979">
        <f>_xlfn.XLOOKUP($D626,Help2!$D:$D,Help2!J:J)</f>
        <v>3075</v>
      </c>
      <c r="L626" s="979">
        <f>_xlfn.XLOOKUP($D626,Help2!$D:$D,Help2!K:K)</f>
        <v>3026</v>
      </c>
      <c r="M626" s="979">
        <f>_xlfn.XLOOKUP($D626,Help2!$D:$D,Help2!L:L)</f>
        <v>8376.6819274507907</v>
      </c>
      <c r="N626" s="979">
        <f>_xlfn.XLOOKUP($D626,Help2!$D:$D,Help2!M:M)</f>
        <v>9363.2135112294345</v>
      </c>
      <c r="P626" s="979">
        <f>_xlfn.XLOOKUP($D626,Help2!$D:$D,Help2!F:F)</f>
        <v>679.6</v>
      </c>
      <c r="Q626" s="979">
        <f t="shared" si="69"/>
        <v>720</v>
      </c>
      <c r="R626" s="979">
        <f>_xlfn.XLOOKUP($D626,Help2!$D:$D,Help2!N:N)</f>
        <v>8376.6819274507907</v>
      </c>
      <c r="S626" s="979">
        <f>_xlfn.XLOOKUP($D626,Help2!$D:$D,Help2!O:O)</f>
        <v>8205.180553980219</v>
      </c>
      <c r="T626" s="979">
        <f>_xlfn.XLOOKUP($D626,Help2!$D:$D,Help2!P:P)</f>
        <v>550</v>
      </c>
      <c r="U626" s="979">
        <f>_xlfn.XLOOKUP($D626,Help2!$D:$D,Help2!Q:Q)</f>
        <v>175</v>
      </c>
      <c r="V626" s="979">
        <f>_xlfn.XLOOKUP($D626,Help2!$D:$D,Help2!R:R)</f>
        <v>0</v>
      </c>
      <c r="W626" s="979">
        <f>_xlfn.XLOOKUP($D626,Help2!$D:$D,Help2!S:S)</f>
        <v>20000</v>
      </c>
      <c r="Y626" s="979">
        <f>_xlfn.XLOOKUP($D626,Help2!$D:$D,Help2!V:V)</f>
        <v>7561</v>
      </c>
      <c r="Z626" s="979">
        <f>_xlfn.XLOOKUP($D626,Help2!$D:$D,Help2!W:W)</f>
        <v>3750</v>
      </c>
      <c r="AA626" s="979">
        <f>_xlfn.XLOOKUP($D626,Help2!$D:$D,Help2!X:X)</f>
        <v>0</v>
      </c>
      <c r="AB626" s="979">
        <f>_xlfn.XLOOKUP($D626,Help2!$D:$D,Help2!Y:Y)</f>
        <v>6101</v>
      </c>
      <c r="AC626" s="979">
        <f>_xlfn.XLOOKUP($D626,Help2!$D:$D,Help2!Z:Z)</f>
        <v>807</v>
      </c>
      <c r="AD626" s="979">
        <f>_xlfn.XLOOKUP($D626,Help2!$D:$D,Help2!AA:AA)</f>
        <v>834.73460399999999</v>
      </c>
      <c r="AE626" s="979">
        <f>_xlfn.XLOOKUP($D626,Help2!$D:$D,Help2!AB:AB)</f>
        <v>330</v>
      </c>
      <c r="AF626" s="979">
        <f>_xlfn.XLOOKUP($D626,Help2!$D:$D,Help2!AC:AC)</f>
        <v>350</v>
      </c>
      <c r="AG626" s="979">
        <f>_xlfn.XLOOKUP($D626,Help2!$D:$D,Help2!AD:AD)</f>
        <v>180</v>
      </c>
      <c r="AH626" s="979">
        <f>_xlfn.XLOOKUP($D626,Help2!$D:$D,Help2!AE:AE)</f>
        <v>837.00000000000023</v>
      </c>
      <c r="AI626" s="979">
        <f>_xlfn.XLOOKUP($D626,Help2!$D:$D,Help2!AF:AF)</f>
        <v>3459.6</v>
      </c>
      <c r="AJ626" s="979">
        <f>_xlfn.XLOOKUP($D626,Help2!$D:$D,Help2!AG:AG)</f>
        <v>381.19611234309457</v>
      </c>
      <c r="AK626" s="979">
        <f>_xlfn.XLOOKUP($D626,Help2!$D:$D,Help2!AH:AH)</f>
        <v>6768.967633824479</v>
      </c>
      <c r="AL626" s="979">
        <f>_xlfn.XLOOKUP($D626,Help2!$D:$D,Help2!AI:AI)</f>
        <v>640</v>
      </c>
      <c r="AM626" s="979">
        <f>_xlfn.XLOOKUP($D626,Help2!$D:$D,Help2!AJ:AJ)</f>
        <v>0</v>
      </c>
      <c r="AN626" s="979">
        <f>_xlfn.XLOOKUP($D626,Help2!$D:$D,Help2!AK:AK)</f>
        <v>0</v>
      </c>
    </row>
    <row r="627" spans="1:40" x14ac:dyDescent="0.2">
      <c r="A627" s="1">
        <v>45551</v>
      </c>
      <c r="B627">
        <f t="shared" si="70"/>
        <v>9</v>
      </c>
      <c r="C627">
        <f t="shared" si="71"/>
        <v>2024</v>
      </c>
      <c r="D627" s="872" t="str">
        <f t="shared" si="68"/>
        <v>09´2024</v>
      </c>
      <c r="F627" s="2">
        <f t="shared" si="72"/>
        <v>24</v>
      </c>
      <c r="G627" s="3">
        <f t="shared" si="73"/>
        <v>3.5314891112419068E-2</v>
      </c>
      <c r="H627" s="5">
        <f t="shared" si="74"/>
        <v>1</v>
      </c>
      <c r="I627" s="979">
        <f>_xlfn.XLOOKUP($D627,Help2!$D:$D,Help2!H:H)</f>
        <v>18219</v>
      </c>
      <c r="J627" s="979">
        <f>_xlfn.XLOOKUP($D627,Help2!$D:$D,Help2!I:I)</f>
        <v>11311</v>
      </c>
      <c r="K627" s="979">
        <f>_xlfn.XLOOKUP($D627,Help2!$D:$D,Help2!J:J)</f>
        <v>3075</v>
      </c>
      <c r="L627" s="979">
        <f>_xlfn.XLOOKUP($D627,Help2!$D:$D,Help2!K:K)</f>
        <v>3026</v>
      </c>
      <c r="M627" s="979">
        <f>_xlfn.XLOOKUP($D627,Help2!$D:$D,Help2!L:L)</f>
        <v>8376.6819274507907</v>
      </c>
      <c r="N627" s="979">
        <f>_xlfn.XLOOKUP($D627,Help2!$D:$D,Help2!M:M)</f>
        <v>9363.2135112294345</v>
      </c>
      <c r="P627" s="979">
        <f>_xlfn.XLOOKUP($D627,Help2!$D:$D,Help2!F:F)</f>
        <v>679.6</v>
      </c>
      <c r="Q627" s="979">
        <f t="shared" si="69"/>
        <v>720</v>
      </c>
      <c r="R627" s="979">
        <f>_xlfn.XLOOKUP($D627,Help2!$D:$D,Help2!N:N)</f>
        <v>8376.6819274507907</v>
      </c>
      <c r="S627" s="979">
        <f>_xlfn.XLOOKUP($D627,Help2!$D:$D,Help2!O:O)</f>
        <v>8205.180553980219</v>
      </c>
      <c r="T627" s="979">
        <f>_xlfn.XLOOKUP($D627,Help2!$D:$D,Help2!P:P)</f>
        <v>550</v>
      </c>
      <c r="U627" s="979">
        <f>_xlfn.XLOOKUP($D627,Help2!$D:$D,Help2!Q:Q)</f>
        <v>175</v>
      </c>
      <c r="V627" s="979">
        <f>_xlfn.XLOOKUP($D627,Help2!$D:$D,Help2!R:R)</f>
        <v>0</v>
      </c>
      <c r="W627" s="979">
        <f>_xlfn.XLOOKUP($D627,Help2!$D:$D,Help2!S:S)</f>
        <v>20000</v>
      </c>
      <c r="Y627" s="979">
        <f>_xlfn.XLOOKUP($D627,Help2!$D:$D,Help2!V:V)</f>
        <v>7561</v>
      </c>
      <c r="Z627" s="979">
        <f>_xlfn.XLOOKUP($D627,Help2!$D:$D,Help2!W:W)</f>
        <v>3750</v>
      </c>
      <c r="AA627" s="979">
        <f>_xlfn.XLOOKUP($D627,Help2!$D:$D,Help2!X:X)</f>
        <v>0</v>
      </c>
      <c r="AB627" s="979">
        <f>_xlfn.XLOOKUP($D627,Help2!$D:$D,Help2!Y:Y)</f>
        <v>6101</v>
      </c>
      <c r="AC627" s="979">
        <f>_xlfn.XLOOKUP($D627,Help2!$D:$D,Help2!Z:Z)</f>
        <v>807</v>
      </c>
      <c r="AD627" s="979">
        <f>_xlfn.XLOOKUP($D627,Help2!$D:$D,Help2!AA:AA)</f>
        <v>834.73460399999999</v>
      </c>
      <c r="AE627" s="979">
        <f>_xlfn.XLOOKUP($D627,Help2!$D:$D,Help2!AB:AB)</f>
        <v>330</v>
      </c>
      <c r="AF627" s="979">
        <f>_xlfn.XLOOKUP($D627,Help2!$D:$D,Help2!AC:AC)</f>
        <v>350</v>
      </c>
      <c r="AG627" s="979">
        <f>_xlfn.XLOOKUP($D627,Help2!$D:$D,Help2!AD:AD)</f>
        <v>180</v>
      </c>
      <c r="AH627" s="979">
        <f>_xlfn.XLOOKUP($D627,Help2!$D:$D,Help2!AE:AE)</f>
        <v>837.00000000000023</v>
      </c>
      <c r="AI627" s="979">
        <f>_xlfn.XLOOKUP($D627,Help2!$D:$D,Help2!AF:AF)</f>
        <v>3459.6</v>
      </c>
      <c r="AJ627" s="979">
        <f>_xlfn.XLOOKUP($D627,Help2!$D:$D,Help2!AG:AG)</f>
        <v>381.19611234309457</v>
      </c>
      <c r="AK627" s="979">
        <f>_xlfn.XLOOKUP($D627,Help2!$D:$D,Help2!AH:AH)</f>
        <v>6768.967633824479</v>
      </c>
      <c r="AL627" s="979">
        <f>_xlfn.XLOOKUP($D627,Help2!$D:$D,Help2!AI:AI)</f>
        <v>640</v>
      </c>
      <c r="AM627" s="979">
        <f>_xlfn.XLOOKUP($D627,Help2!$D:$D,Help2!AJ:AJ)</f>
        <v>0</v>
      </c>
      <c r="AN627" s="979">
        <f>_xlfn.XLOOKUP($D627,Help2!$D:$D,Help2!AK:AK)</f>
        <v>0</v>
      </c>
    </row>
    <row r="628" spans="1:40" x14ac:dyDescent="0.2">
      <c r="A628" s="1">
        <v>45552</v>
      </c>
      <c r="B628">
        <f t="shared" si="70"/>
        <v>9</v>
      </c>
      <c r="C628">
        <f t="shared" si="71"/>
        <v>2024</v>
      </c>
      <c r="D628" s="872" t="str">
        <f t="shared" si="68"/>
        <v>09´2024</v>
      </c>
      <c r="F628" s="2">
        <f t="shared" si="72"/>
        <v>24</v>
      </c>
      <c r="G628" s="3">
        <f t="shared" si="73"/>
        <v>3.5314891112419068E-2</v>
      </c>
      <c r="H628" s="5">
        <f t="shared" si="74"/>
        <v>1</v>
      </c>
      <c r="I628" s="979">
        <f>_xlfn.XLOOKUP($D628,Help2!$D:$D,Help2!H:H)</f>
        <v>18219</v>
      </c>
      <c r="J628" s="979">
        <f>_xlfn.XLOOKUP($D628,Help2!$D:$D,Help2!I:I)</f>
        <v>11311</v>
      </c>
      <c r="K628" s="979">
        <f>_xlfn.XLOOKUP($D628,Help2!$D:$D,Help2!J:J)</f>
        <v>3075</v>
      </c>
      <c r="L628" s="979">
        <f>_xlfn.XLOOKUP($D628,Help2!$D:$D,Help2!K:K)</f>
        <v>3026</v>
      </c>
      <c r="M628" s="979">
        <f>_xlfn.XLOOKUP($D628,Help2!$D:$D,Help2!L:L)</f>
        <v>8376.6819274507907</v>
      </c>
      <c r="N628" s="979">
        <f>_xlfn.XLOOKUP($D628,Help2!$D:$D,Help2!M:M)</f>
        <v>9363.2135112294345</v>
      </c>
      <c r="P628" s="979">
        <f>_xlfn.XLOOKUP($D628,Help2!$D:$D,Help2!F:F)</f>
        <v>679.6</v>
      </c>
      <c r="Q628" s="979">
        <f t="shared" si="69"/>
        <v>720</v>
      </c>
      <c r="R628" s="979">
        <f>_xlfn.XLOOKUP($D628,Help2!$D:$D,Help2!N:N)</f>
        <v>8376.6819274507907</v>
      </c>
      <c r="S628" s="979">
        <f>_xlfn.XLOOKUP($D628,Help2!$D:$D,Help2!O:O)</f>
        <v>8205.180553980219</v>
      </c>
      <c r="T628" s="979">
        <f>_xlfn.XLOOKUP($D628,Help2!$D:$D,Help2!P:P)</f>
        <v>550</v>
      </c>
      <c r="U628" s="979">
        <f>_xlfn.XLOOKUP($D628,Help2!$D:$D,Help2!Q:Q)</f>
        <v>175</v>
      </c>
      <c r="V628" s="979">
        <f>_xlfn.XLOOKUP($D628,Help2!$D:$D,Help2!R:R)</f>
        <v>0</v>
      </c>
      <c r="W628" s="979">
        <f>_xlfn.XLOOKUP($D628,Help2!$D:$D,Help2!S:S)</f>
        <v>20000</v>
      </c>
      <c r="Y628" s="979">
        <f>_xlfn.XLOOKUP($D628,Help2!$D:$D,Help2!V:V)</f>
        <v>7561</v>
      </c>
      <c r="Z628" s="979">
        <f>_xlfn.XLOOKUP($D628,Help2!$D:$D,Help2!W:W)</f>
        <v>3750</v>
      </c>
      <c r="AA628" s="979">
        <f>_xlfn.XLOOKUP($D628,Help2!$D:$D,Help2!X:X)</f>
        <v>0</v>
      </c>
      <c r="AB628" s="979">
        <f>_xlfn.XLOOKUP($D628,Help2!$D:$D,Help2!Y:Y)</f>
        <v>6101</v>
      </c>
      <c r="AC628" s="979">
        <f>_xlfn.XLOOKUP($D628,Help2!$D:$D,Help2!Z:Z)</f>
        <v>807</v>
      </c>
      <c r="AD628" s="979">
        <f>_xlfn.XLOOKUP($D628,Help2!$D:$D,Help2!AA:AA)</f>
        <v>834.73460399999999</v>
      </c>
      <c r="AE628" s="979">
        <f>_xlfn.XLOOKUP($D628,Help2!$D:$D,Help2!AB:AB)</f>
        <v>330</v>
      </c>
      <c r="AF628" s="979">
        <f>_xlfn.XLOOKUP($D628,Help2!$D:$D,Help2!AC:AC)</f>
        <v>350</v>
      </c>
      <c r="AG628" s="979">
        <f>_xlfn.XLOOKUP($D628,Help2!$D:$D,Help2!AD:AD)</f>
        <v>180</v>
      </c>
      <c r="AH628" s="979">
        <f>_xlfn.XLOOKUP($D628,Help2!$D:$D,Help2!AE:AE)</f>
        <v>837.00000000000023</v>
      </c>
      <c r="AI628" s="979">
        <f>_xlfn.XLOOKUP($D628,Help2!$D:$D,Help2!AF:AF)</f>
        <v>3459.6</v>
      </c>
      <c r="AJ628" s="979">
        <f>_xlfn.XLOOKUP($D628,Help2!$D:$D,Help2!AG:AG)</f>
        <v>381.19611234309457</v>
      </c>
      <c r="AK628" s="979">
        <f>_xlfn.XLOOKUP($D628,Help2!$D:$D,Help2!AH:AH)</f>
        <v>6768.967633824479</v>
      </c>
      <c r="AL628" s="979">
        <f>_xlfn.XLOOKUP($D628,Help2!$D:$D,Help2!AI:AI)</f>
        <v>640</v>
      </c>
      <c r="AM628" s="979">
        <f>_xlfn.XLOOKUP($D628,Help2!$D:$D,Help2!AJ:AJ)</f>
        <v>0</v>
      </c>
      <c r="AN628" s="979">
        <f>_xlfn.XLOOKUP($D628,Help2!$D:$D,Help2!AK:AK)</f>
        <v>0</v>
      </c>
    </row>
    <row r="629" spans="1:40" x14ac:dyDescent="0.2">
      <c r="A629" s="1">
        <v>45553</v>
      </c>
      <c r="B629">
        <f t="shared" si="70"/>
        <v>9</v>
      </c>
      <c r="C629">
        <f t="shared" si="71"/>
        <v>2024</v>
      </c>
      <c r="D629" s="872" t="str">
        <f t="shared" si="68"/>
        <v>09´2024</v>
      </c>
      <c r="F629" s="2">
        <f t="shared" si="72"/>
        <v>24</v>
      </c>
      <c r="G629" s="3">
        <f t="shared" si="73"/>
        <v>3.5314891112419068E-2</v>
      </c>
      <c r="H629" s="5">
        <f t="shared" si="74"/>
        <v>1</v>
      </c>
      <c r="I629" s="979">
        <f>_xlfn.XLOOKUP($D629,Help2!$D:$D,Help2!H:H)</f>
        <v>18219</v>
      </c>
      <c r="J629" s="979">
        <f>_xlfn.XLOOKUP($D629,Help2!$D:$D,Help2!I:I)</f>
        <v>11311</v>
      </c>
      <c r="K629" s="979">
        <f>_xlfn.XLOOKUP($D629,Help2!$D:$D,Help2!J:J)</f>
        <v>3075</v>
      </c>
      <c r="L629" s="979">
        <f>_xlfn.XLOOKUP($D629,Help2!$D:$D,Help2!K:K)</f>
        <v>3026</v>
      </c>
      <c r="M629" s="979">
        <f>_xlfn.XLOOKUP($D629,Help2!$D:$D,Help2!L:L)</f>
        <v>8376.6819274507907</v>
      </c>
      <c r="N629" s="979">
        <f>_xlfn.XLOOKUP($D629,Help2!$D:$D,Help2!M:M)</f>
        <v>9363.2135112294345</v>
      </c>
      <c r="P629" s="979">
        <f>_xlfn.XLOOKUP($D629,Help2!$D:$D,Help2!F:F)</f>
        <v>679.6</v>
      </c>
      <c r="Q629" s="979">
        <f t="shared" si="69"/>
        <v>720</v>
      </c>
      <c r="R629" s="979">
        <f>_xlfn.XLOOKUP($D629,Help2!$D:$D,Help2!N:N)</f>
        <v>8376.6819274507907</v>
      </c>
      <c r="S629" s="979">
        <f>_xlfn.XLOOKUP($D629,Help2!$D:$D,Help2!O:O)</f>
        <v>8205.180553980219</v>
      </c>
      <c r="T629" s="979">
        <f>_xlfn.XLOOKUP($D629,Help2!$D:$D,Help2!P:P)</f>
        <v>550</v>
      </c>
      <c r="U629" s="979">
        <f>_xlfn.XLOOKUP($D629,Help2!$D:$D,Help2!Q:Q)</f>
        <v>175</v>
      </c>
      <c r="V629" s="979">
        <f>_xlfn.XLOOKUP($D629,Help2!$D:$D,Help2!R:R)</f>
        <v>0</v>
      </c>
      <c r="W629" s="979">
        <f>_xlfn.XLOOKUP($D629,Help2!$D:$D,Help2!S:S)</f>
        <v>20000</v>
      </c>
      <c r="Y629" s="979">
        <f>_xlfn.XLOOKUP($D629,Help2!$D:$D,Help2!V:V)</f>
        <v>7561</v>
      </c>
      <c r="Z629" s="979">
        <f>_xlfn.XLOOKUP($D629,Help2!$D:$D,Help2!W:W)</f>
        <v>3750</v>
      </c>
      <c r="AA629" s="979">
        <f>_xlfn.XLOOKUP($D629,Help2!$D:$D,Help2!X:X)</f>
        <v>0</v>
      </c>
      <c r="AB629" s="979">
        <f>_xlfn.XLOOKUP($D629,Help2!$D:$D,Help2!Y:Y)</f>
        <v>6101</v>
      </c>
      <c r="AC629" s="979">
        <f>_xlfn.XLOOKUP($D629,Help2!$D:$D,Help2!Z:Z)</f>
        <v>807</v>
      </c>
      <c r="AD629" s="979">
        <f>_xlfn.XLOOKUP($D629,Help2!$D:$D,Help2!AA:AA)</f>
        <v>834.73460399999999</v>
      </c>
      <c r="AE629" s="979">
        <f>_xlfn.XLOOKUP($D629,Help2!$D:$D,Help2!AB:AB)</f>
        <v>330</v>
      </c>
      <c r="AF629" s="979">
        <f>_xlfn.XLOOKUP($D629,Help2!$D:$D,Help2!AC:AC)</f>
        <v>350</v>
      </c>
      <c r="AG629" s="979">
        <f>_xlfn.XLOOKUP($D629,Help2!$D:$D,Help2!AD:AD)</f>
        <v>180</v>
      </c>
      <c r="AH629" s="979">
        <f>_xlfn.XLOOKUP($D629,Help2!$D:$D,Help2!AE:AE)</f>
        <v>837.00000000000023</v>
      </c>
      <c r="AI629" s="979">
        <f>_xlfn.XLOOKUP($D629,Help2!$D:$D,Help2!AF:AF)</f>
        <v>3459.6</v>
      </c>
      <c r="AJ629" s="979">
        <f>_xlfn.XLOOKUP($D629,Help2!$D:$D,Help2!AG:AG)</f>
        <v>381.19611234309457</v>
      </c>
      <c r="AK629" s="979">
        <f>_xlfn.XLOOKUP($D629,Help2!$D:$D,Help2!AH:AH)</f>
        <v>6768.967633824479</v>
      </c>
      <c r="AL629" s="979">
        <f>_xlfn.XLOOKUP($D629,Help2!$D:$D,Help2!AI:AI)</f>
        <v>640</v>
      </c>
      <c r="AM629" s="979">
        <f>_xlfn.XLOOKUP($D629,Help2!$D:$D,Help2!AJ:AJ)</f>
        <v>0</v>
      </c>
      <c r="AN629" s="979">
        <f>_xlfn.XLOOKUP($D629,Help2!$D:$D,Help2!AK:AK)</f>
        <v>0</v>
      </c>
    </row>
    <row r="630" spans="1:40" x14ac:dyDescent="0.2">
      <c r="A630" s="1">
        <v>45554</v>
      </c>
      <c r="B630">
        <f t="shared" si="70"/>
        <v>9</v>
      </c>
      <c r="C630">
        <f t="shared" si="71"/>
        <v>2024</v>
      </c>
      <c r="D630" s="872" t="str">
        <f t="shared" si="68"/>
        <v>09´2024</v>
      </c>
      <c r="F630" s="2">
        <f t="shared" si="72"/>
        <v>24</v>
      </c>
      <c r="G630" s="3">
        <f t="shared" si="73"/>
        <v>3.5314891112419068E-2</v>
      </c>
      <c r="H630" s="5">
        <f t="shared" si="74"/>
        <v>1</v>
      </c>
      <c r="I630" s="979">
        <f>_xlfn.XLOOKUP($D630,Help2!$D:$D,Help2!H:H)</f>
        <v>18219</v>
      </c>
      <c r="J630" s="979">
        <f>_xlfn.XLOOKUP($D630,Help2!$D:$D,Help2!I:I)</f>
        <v>11311</v>
      </c>
      <c r="K630" s="979">
        <f>_xlfn.XLOOKUP($D630,Help2!$D:$D,Help2!J:J)</f>
        <v>3075</v>
      </c>
      <c r="L630" s="979">
        <f>_xlfn.XLOOKUP($D630,Help2!$D:$D,Help2!K:K)</f>
        <v>3026</v>
      </c>
      <c r="M630" s="979">
        <f>_xlfn.XLOOKUP($D630,Help2!$D:$D,Help2!L:L)</f>
        <v>8376.6819274507907</v>
      </c>
      <c r="N630" s="979">
        <f>_xlfn.XLOOKUP($D630,Help2!$D:$D,Help2!M:M)</f>
        <v>9363.2135112294345</v>
      </c>
      <c r="P630" s="979">
        <f>_xlfn.XLOOKUP($D630,Help2!$D:$D,Help2!F:F)</f>
        <v>679.6</v>
      </c>
      <c r="Q630" s="979">
        <f t="shared" si="69"/>
        <v>720</v>
      </c>
      <c r="R630" s="979">
        <f>_xlfn.XLOOKUP($D630,Help2!$D:$D,Help2!N:N)</f>
        <v>8376.6819274507907</v>
      </c>
      <c r="S630" s="979">
        <f>_xlfn.XLOOKUP($D630,Help2!$D:$D,Help2!O:O)</f>
        <v>8205.180553980219</v>
      </c>
      <c r="T630" s="979">
        <f>_xlfn.XLOOKUP($D630,Help2!$D:$D,Help2!P:P)</f>
        <v>550</v>
      </c>
      <c r="U630" s="979">
        <f>_xlfn.XLOOKUP($D630,Help2!$D:$D,Help2!Q:Q)</f>
        <v>175</v>
      </c>
      <c r="V630" s="979">
        <f>_xlfn.XLOOKUP($D630,Help2!$D:$D,Help2!R:R)</f>
        <v>0</v>
      </c>
      <c r="W630" s="979">
        <f>_xlfn.XLOOKUP($D630,Help2!$D:$D,Help2!S:S)</f>
        <v>20000</v>
      </c>
      <c r="Y630" s="979">
        <f>_xlfn.XLOOKUP($D630,Help2!$D:$D,Help2!V:V)</f>
        <v>7561</v>
      </c>
      <c r="Z630" s="979">
        <f>_xlfn.XLOOKUP($D630,Help2!$D:$D,Help2!W:W)</f>
        <v>3750</v>
      </c>
      <c r="AA630" s="979">
        <f>_xlfn.XLOOKUP($D630,Help2!$D:$D,Help2!X:X)</f>
        <v>0</v>
      </c>
      <c r="AB630" s="979">
        <f>_xlfn.XLOOKUP($D630,Help2!$D:$D,Help2!Y:Y)</f>
        <v>6101</v>
      </c>
      <c r="AC630" s="979">
        <f>_xlfn.XLOOKUP($D630,Help2!$D:$D,Help2!Z:Z)</f>
        <v>807</v>
      </c>
      <c r="AD630" s="979">
        <f>_xlfn.XLOOKUP($D630,Help2!$D:$D,Help2!AA:AA)</f>
        <v>834.73460399999999</v>
      </c>
      <c r="AE630" s="979">
        <f>_xlfn.XLOOKUP($D630,Help2!$D:$D,Help2!AB:AB)</f>
        <v>330</v>
      </c>
      <c r="AF630" s="979">
        <f>_xlfn.XLOOKUP($D630,Help2!$D:$D,Help2!AC:AC)</f>
        <v>350</v>
      </c>
      <c r="AG630" s="979">
        <f>_xlfn.XLOOKUP($D630,Help2!$D:$D,Help2!AD:AD)</f>
        <v>180</v>
      </c>
      <c r="AH630" s="979">
        <f>_xlfn.XLOOKUP($D630,Help2!$D:$D,Help2!AE:AE)</f>
        <v>837.00000000000023</v>
      </c>
      <c r="AI630" s="979">
        <f>_xlfn.XLOOKUP($D630,Help2!$D:$D,Help2!AF:AF)</f>
        <v>3459.6</v>
      </c>
      <c r="AJ630" s="979">
        <f>_xlfn.XLOOKUP($D630,Help2!$D:$D,Help2!AG:AG)</f>
        <v>381.19611234309457</v>
      </c>
      <c r="AK630" s="979">
        <f>_xlfn.XLOOKUP($D630,Help2!$D:$D,Help2!AH:AH)</f>
        <v>6768.967633824479</v>
      </c>
      <c r="AL630" s="979">
        <f>_xlfn.XLOOKUP($D630,Help2!$D:$D,Help2!AI:AI)</f>
        <v>640</v>
      </c>
      <c r="AM630" s="979">
        <f>_xlfn.XLOOKUP($D630,Help2!$D:$D,Help2!AJ:AJ)</f>
        <v>0</v>
      </c>
      <c r="AN630" s="979">
        <f>_xlfn.XLOOKUP($D630,Help2!$D:$D,Help2!AK:AK)</f>
        <v>0</v>
      </c>
    </row>
    <row r="631" spans="1:40" x14ac:dyDescent="0.2">
      <c r="A631" s="1">
        <v>45555</v>
      </c>
      <c r="B631">
        <f t="shared" si="70"/>
        <v>9</v>
      </c>
      <c r="C631">
        <f t="shared" si="71"/>
        <v>2024</v>
      </c>
      <c r="D631" s="872" t="str">
        <f t="shared" si="68"/>
        <v>09´2024</v>
      </c>
      <c r="F631" s="2">
        <f t="shared" si="72"/>
        <v>24</v>
      </c>
      <c r="G631" s="3">
        <f t="shared" si="73"/>
        <v>3.5314891112419068E-2</v>
      </c>
      <c r="H631" s="5">
        <f t="shared" si="74"/>
        <v>1</v>
      </c>
      <c r="I631" s="979">
        <f>_xlfn.XLOOKUP($D631,Help2!$D:$D,Help2!H:H)</f>
        <v>18219</v>
      </c>
      <c r="J631" s="979">
        <f>_xlfn.XLOOKUP($D631,Help2!$D:$D,Help2!I:I)</f>
        <v>11311</v>
      </c>
      <c r="K631" s="979">
        <f>_xlfn.XLOOKUP($D631,Help2!$D:$D,Help2!J:J)</f>
        <v>3075</v>
      </c>
      <c r="L631" s="979">
        <f>_xlfn.XLOOKUP($D631,Help2!$D:$D,Help2!K:K)</f>
        <v>3026</v>
      </c>
      <c r="M631" s="979">
        <f>_xlfn.XLOOKUP($D631,Help2!$D:$D,Help2!L:L)</f>
        <v>8376.6819274507907</v>
      </c>
      <c r="N631" s="979">
        <f>_xlfn.XLOOKUP($D631,Help2!$D:$D,Help2!M:M)</f>
        <v>9363.2135112294345</v>
      </c>
      <c r="P631" s="979">
        <f>_xlfn.XLOOKUP($D631,Help2!$D:$D,Help2!F:F)</f>
        <v>679.6</v>
      </c>
      <c r="Q631" s="979">
        <f t="shared" si="69"/>
        <v>720</v>
      </c>
      <c r="R631" s="979">
        <f>_xlfn.XLOOKUP($D631,Help2!$D:$D,Help2!N:N)</f>
        <v>8376.6819274507907</v>
      </c>
      <c r="S631" s="979">
        <f>_xlfn.XLOOKUP($D631,Help2!$D:$D,Help2!O:O)</f>
        <v>8205.180553980219</v>
      </c>
      <c r="T631" s="979">
        <f>_xlfn.XLOOKUP($D631,Help2!$D:$D,Help2!P:P)</f>
        <v>550</v>
      </c>
      <c r="U631" s="979">
        <f>_xlfn.XLOOKUP($D631,Help2!$D:$D,Help2!Q:Q)</f>
        <v>175</v>
      </c>
      <c r="V631" s="979">
        <f>_xlfn.XLOOKUP($D631,Help2!$D:$D,Help2!R:R)</f>
        <v>0</v>
      </c>
      <c r="W631" s="979">
        <f>_xlfn.XLOOKUP($D631,Help2!$D:$D,Help2!S:S)</f>
        <v>20000</v>
      </c>
      <c r="Y631" s="979">
        <f>_xlfn.XLOOKUP($D631,Help2!$D:$D,Help2!V:V)</f>
        <v>7561</v>
      </c>
      <c r="Z631" s="979">
        <f>_xlfn.XLOOKUP($D631,Help2!$D:$D,Help2!W:W)</f>
        <v>3750</v>
      </c>
      <c r="AA631" s="979">
        <f>_xlfn.XLOOKUP($D631,Help2!$D:$D,Help2!X:X)</f>
        <v>0</v>
      </c>
      <c r="AB631" s="979">
        <f>_xlfn.XLOOKUP($D631,Help2!$D:$D,Help2!Y:Y)</f>
        <v>6101</v>
      </c>
      <c r="AC631" s="979">
        <f>_xlfn.XLOOKUP($D631,Help2!$D:$D,Help2!Z:Z)</f>
        <v>807</v>
      </c>
      <c r="AD631" s="979">
        <f>_xlfn.XLOOKUP($D631,Help2!$D:$D,Help2!AA:AA)</f>
        <v>834.73460399999999</v>
      </c>
      <c r="AE631" s="979">
        <f>_xlfn.XLOOKUP($D631,Help2!$D:$D,Help2!AB:AB)</f>
        <v>330</v>
      </c>
      <c r="AF631" s="979">
        <f>_xlfn.XLOOKUP($D631,Help2!$D:$D,Help2!AC:AC)</f>
        <v>350</v>
      </c>
      <c r="AG631" s="979">
        <f>_xlfn.XLOOKUP($D631,Help2!$D:$D,Help2!AD:AD)</f>
        <v>180</v>
      </c>
      <c r="AH631" s="979">
        <f>_xlfn.XLOOKUP($D631,Help2!$D:$D,Help2!AE:AE)</f>
        <v>837.00000000000023</v>
      </c>
      <c r="AI631" s="979">
        <f>_xlfn.XLOOKUP($D631,Help2!$D:$D,Help2!AF:AF)</f>
        <v>3459.6</v>
      </c>
      <c r="AJ631" s="979">
        <f>_xlfn.XLOOKUP($D631,Help2!$D:$D,Help2!AG:AG)</f>
        <v>381.19611234309457</v>
      </c>
      <c r="AK631" s="979">
        <f>_xlfn.XLOOKUP($D631,Help2!$D:$D,Help2!AH:AH)</f>
        <v>6768.967633824479</v>
      </c>
      <c r="AL631" s="979">
        <f>_xlfn.XLOOKUP($D631,Help2!$D:$D,Help2!AI:AI)</f>
        <v>640</v>
      </c>
      <c r="AM631" s="979">
        <f>_xlfn.XLOOKUP($D631,Help2!$D:$D,Help2!AJ:AJ)</f>
        <v>0</v>
      </c>
      <c r="AN631" s="979">
        <f>_xlfn.XLOOKUP($D631,Help2!$D:$D,Help2!AK:AK)</f>
        <v>0</v>
      </c>
    </row>
    <row r="632" spans="1:40" x14ac:dyDescent="0.2">
      <c r="A632" s="1">
        <v>45556</v>
      </c>
      <c r="B632">
        <f t="shared" si="70"/>
        <v>9</v>
      </c>
      <c r="C632">
        <f t="shared" si="71"/>
        <v>2024</v>
      </c>
      <c r="D632" s="872" t="str">
        <f t="shared" si="68"/>
        <v>09´2024</v>
      </c>
      <c r="F632" s="2">
        <f t="shared" si="72"/>
        <v>24</v>
      </c>
      <c r="G632" s="3">
        <f t="shared" si="73"/>
        <v>3.5314891112419068E-2</v>
      </c>
      <c r="H632" s="5">
        <f t="shared" si="74"/>
        <v>1</v>
      </c>
      <c r="I632" s="979">
        <f>_xlfn.XLOOKUP($D632,Help2!$D:$D,Help2!H:H)</f>
        <v>18219</v>
      </c>
      <c r="J632" s="979">
        <f>_xlfn.XLOOKUP($D632,Help2!$D:$D,Help2!I:I)</f>
        <v>11311</v>
      </c>
      <c r="K632" s="979">
        <f>_xlfn.XLOOKUP($D632,Help2!$D:$D,Help2!J:J)</f>
        <v>3075</v>
      </c>
      <c r="L632" s="979">
        <f>_xlfn.XLOOKUP($D632,Help2!$D:$D,Help2!K:K)</f>
        <v>3026</v>
      </c>
      <c r="M632" s="979">
        <f>_xlfn.XLOOKUP($D632,Help2!$D:$D,Help2!L:L)</f>
        <v>8376.6819274507907</v>
      </c>
      <c r="N632" s="979">
        <f>_xlfn.XLOOKUP($D632,Help2!$D:$D,Help2!M:M)</f>
        <v>9363.2135112294345</v>
      </c>
      <c r="P632" s="979">
        <f>_xlfn.XLOOKUP($D632,Help2!$D:$D,Help2!F:F)</f>
        <v>679.6</v>
      </c>
      <c r="Q632" s="979">
        <f t="shared" si="69"/>
        <v>720</v>
      </c>
      <c r="R632" s="979">
        <f>_xlfn.XLOOKUP($D632,Help2!$D:$D,Help2!N:N)</f>
        <v>8376.6819274507907</v>
      </c>
      <c r="S632" s="979">
        <f>_xlfn.XLOOKUP($D632,Help2!$D:$D,Help2!O:O)</f>
        <v>8205.180553980219</v>
      </c>
      <c r="T632" s="979">
        <f>_xlfn.XLOOKUP($D632,Help2!$D:$D,Help2!P:P)</f>
        <v>550</v>
      </c>
      <c r="U632" s="979">
        <f>_xlfn.XLOOKUP($D632,Help2!$D:$D,Help2!Q:Q)</f>
        <v>175</v>
      </c>
      <c r="V632" s="979">
        <f>_xlfn.XLOOKUP($D632,Help2!$D:$D,Help2!R:R)</f>
        <v>0</v>
      </c>
      <c r="W632" s="979">
        <f>_xlfn.XLOOKUP($D632,Help2!$D:$D,Help2!S:S)</f>
        <v>20000</v>
      </c>
      <c r="Y632" s="979">
        <f>_xlfn.XLOOKUP($D632,Help2!$D:$D,Help2!V:V)</f>
        <v>7561</v>
      </c>
      <c r="Z632" s="979">
        <f>_xlfn.XLOOKUP($D632,Help2!$D:$D,Help2!W:W)</f>
        <v>3750</v>
      </c>
      <c r="AA632" s="979">
        <f>_xlfn.XLOOKUP($D632,Help2!$D:$D,Help2!X:X)</f>
        <v>0</v>
      </c>
      <c r="AB632" s="979">
        <f>_xlfn.XLOOKUP($D632,Help2!$D:$D,Help2!Y:Y)</f>
        <v>6101</v>
      </c>
      <c r="AC632" s="979">
        <f>_xlfn.XLOOKUP($D632,Help2!$D:$D,Help2!Z:Z)</f>
        <v>807</v>
      </c>
      <c r="AD632" s="979">
        <f>_xlfn.XLOOKUP($D632,Help2!$D:$D,Help2!AA:AA)</f>
        <v>834.73460399999999</v>
      </c>
      <c r="AE632" s="979">
        <f>_xlfn.XLOOKUP($D632,Help2!$D:$D,Help2!AB:AB)</f>
        <v>330</v>
      </c>
      <c r="AF632" s="979">
        <f>_xlfn.XLOOKUP($D632,Help2!$D:$D,Help2!AC:AC)</f>
        <v>350</v>
      </c>
      <c r="AG632" s="979">
        <f>_xlfn.XLOOKUP($D632,Help2!$D:$D,Help2!AD:AD)</f>
        <v>180</v>
      </c>
      <c r="AH632" s="979">
        <f>_xlfn.XLOOKUP($D632,Help2!$D:$D,Help2!AE:AE)</f>
        <v>837.00000000000023</v>
      </c>
      <c r="AI632" s="979">
        <f>_xlfn.XLOOKUP($D632,Help2!$D:$D,Help2!AF:AF)</f>
        <v>3459.6</v>
      </c>
      <c r="AJ632" s="979">
        <f>_xlfn.XLOOKUP($D632,Help2!$D:$D,Help2!AG:AG)</f>
        <v>381.19611234309457</v>
      </c>
      <c r="AK632" s="979">
        <f>_xlfn.XLOOKUP($D632,Help2!$D:$D,Help2!AH:AH)</f>
        <v>6768.967633824479</v>
      </c>
      <c r="AL632" s="979">
        <f>_xlfn.XLOOKUP($D632,Help2!$D:$D,Help2!AI:AI)</f>
        <v>640</v>
      </c>
      <c r="AM632" s="979">
        <f>_xlfn.XLOOKUP($D632,Help2!$D:$D,Help2!AJ:AJ)</f>
        <v>0</v>
      </c>
      <c r="AN632" s="979">
        <f>_xlfn.XLOOKUP($D632,Help2!$D:$D,Help2!AK:AK)</f>
        <v>0</v>
      </c>
    </row>
    <row r="633" spans="1:40" x14ac:dyDescent="0.2">
      <c r="A633" s="1">
        <v>45557</v>
      </c>
      <c r="B633">
        <f t="shared" si="70"/>
        <v>9</v>
      </c>
      <c r="C633">
        <f t="shared" si="71"/>
        <v>2024</v>
      </c>
      <c r="D633" s="872" t="str">
        <f t="shared" si="68"/>
        <v>09´2024</v>
      </c>
      <c r="F633" s="2">
        <f t="shared" si="72"/>
        <v>24</v>
      </c>
      <c r="G633" s="3">
        <f t="shared" si="73"/>
        <v>3.5314891112419068E-2</v>
      </c>
      <c r="H633" s="5">
        <f t="shared" si="74"/>
        <v>1</v>
      </c>
      <c r="I633" s="979">
        <f>_xlfn.XLOOKUP($D633,Help2!$D:$D,Help2!H:H)</f>
        <v>18219</v>
      </c>
      <c r="J633" s="979">
        <f>_xlfn.XLOOKUP($D633,Help2!$D:$D,Help2!I:I)</f>
        <v>11311</v>
      </c>
      <c r="K633" s="979">
        <f>_xlfn.XLOOKUP($D633,Help2!$D:$D,Help2!J:J)</f>
        <v>3075</v>
      </c>
      <c r="L633" s="979">
        <f>_xlfn.XLOOKUP($D633,Help2!$D:$D,Help2!K:K)</f>
        <v>3026</v>
      </c>
      <c r="M633" s="979">
        <f>_xlfn.XLOOKUP($D633,Help2!$D:$D,Help2!L:L)</f>
        <v>8376.6819274507907</v>
      </c>
      <c r="N633" s="979">
        <f>_xlfn.XLOOKUP($D633,Help2!$D:$D,Help2!M:M)</f>
        <v>9363.2135112294345</v>
      </c>
      <c r="P633" s="979">
        <f>_xlfn.XLOOKUP($D633,Help2!$D:$D,Help2!F:F)</f>
        <v>679.6</v>
      </c>
      <c r="Q633" s="979">
        <f t="shared" si="69"/>
        <v>720</v>
      </c>
      <c r="R633" s="979">
        <f>_xlfn.XLOOKUP($D633,Help2!$D:$D,Help2!N:N)</f>
        <v>8376.6819274507907</v>
      </c>
      <c r="S633" s="979">
        <f>_xlfn.XLOOKUP($D633,Help2!$D:$D,Help2!O:O)</f>
        <v>8205.180553980219</v>
      </c>
      <c r="T633" s="979">
        <f>_xlfn.XLOOKUP($D633,Help2!$D:$D,Help2!P:P)</f>
        <v>550</v>
      </c>
      <c r="U633" s="979">
        <f>_xlfn.XLOOKUP($D633,Help2!$D:$D,Help2!Q:Q)</f>
        <v>175</v>
      </c>
      <c r="V633" s="979">
        <f>_xlfn.XLOOKUP($D633,Help2!$D:$D,Help2!R:R)</f>
        <v>0</v>
      </c>
      <c r="W633" s="979">
        <f>_xlfn.XLOOKUP($D633,Help2!$D:$D,Help2!S:S)</f>
        <v>20000</v>
      </c>
      <c r="Y633" s="979">
        <f>_xlfn.XLOOKUP($D633,Help2!$D:$D,Help2!V:V)</f>
        <v>7561</v>
      </c>
      <c r="Z633" s="979">
        <f>_xlfn.XLOOKUP($D633,Help2!$D:$D,Help2!W:W)</f>
        <v>3750</v>
      </c>
      <c r="AA633" s="979">
        <f>_xlfn.XLOOKUP($D633,Help2!$D:$D,Help2!X:X)</f>
        <v>0</v>
      </c>
      <c r="AB633" s="979">
        <f>_xlfn.XLOOKUP($D633,Help2!$D:$D,Help2!Y:Y)</f>
        <v>6101</v>
      </c>
      <c r="AC633" s="979">
        <f>_xlfn.XLOOKUP($D633,Help2!$D:$D,Help2!Z:Z)</f>
        <v>807</v>
      </c>
      <c r="AD633" s="979">
        <f>_xlfn.XLOOKUP($D633,Help2!$D:$D,Help2!AA:AA)</f>
        <v>834.73460399999999</v>
      </c>
      <c r="AE633" s="979">
        <f>_xlfn.XLOOKUP($D633,Help2!$D:$D,Help2!AB:AB)</f>
        <v>330</v>
      </c>
      <c r="AF633" s="979">
        <f>_xlfn.XLOOKUP($D633,Help2!$D:$D,Help2!AC:AC)</f>
        <v>350</v>
      </c>
      <c r="AG633" s="979">
        <f>_xlfn.XLOOKUP($D633,Help2!$D:$D,Help2!AD:AD)</f>
        <v>180</v>
      </c>
      <c r="AH633" s="979">
        <f>_xlfn.XLOOKUP($D633,Help2!$D:$D,Help2!AE:AE)</f>
        <v>837.00000000000023</v>
      </c>
      <c r="AI633" s="979">
        <f>_xlfn.XLOOKUP($D633,Help2!$D:$D,Help2!AF:AF)</f>
        <v>3459.6</v>
      </c>
      <c r="AJ633" s="979">
        <f>_xlfn.XLOOKUP($D633,Help2!$D:$D,Help2!AG:AG)</f>
        <v>381.19611234309457</v>
      </c>
      <c r="AK633" s="979">
        <f>_xlfn.XLOOKUP($D633,Help2!$D:$D,Help2!AH:AH)</f>
        <v>6768.967633824479</v>
      </c>
      <c r="AL633" s="979">
        <f>_xlfn.XLOOKUP($D633,Help2!$D:$D,Help2!AI:AI)</f>
        <v>640</v>
      </c>
      <c r="AM633" s="979">
        <f>_xlfn.XLOOKUP($D633,Help2!$D:$D,Help2!AJ:AJ)</f>
        <v>0</v>
      </c>
      <c r="AN633" s="979">
        <f>_xlfn.XLOOKUP($D633,Help2!$D:$D,Help2!AK:AK)</f>
        <v>0</v>
      </c>
    </row>
    <row r="634" spans="1:40" x14ac:dyDescent="0.2">
      <c r="A634" s="1">
        <v>45558</v>
      </c>
      <c r="B634">
        <f t="shared" si="70"/>
        <v>9</v>
      </c>
      <c r="C634">
        <f t="shared" si="71"/>
        <v>2024</v>
      </c>
      <c r="D634" s="872" t="str">
        <f t="shared" si="68"/>
        <v>09´2024</v>
      </c>
      <c r="F634" s="2">
        <f t="shared" si="72"/>
        <v>24</v>
      </c>
      <c r="G634" s="3">
        <f t="shared" si="73"/>
        <v>3.5314891112419068E-2</v>
      </c>
      <c r="H634" s="5">
        <f t="shared" si="74"/>
        <v>1</v>
      </c>
      <c r="I634" s="979">
        <f>_xlfn.XLOOKUP($D634,Help2!$D:$D,Help2!H:H)</f>
        <v>18219</v>
      </c>
      <c r="J634" s="979">
        <f>_xlfn.XLOOKUP($D634,Help2!$D:$D,Help2!I:I)</f>
        <v>11311</v>
      </c>
      <c r="K634" s="979">
        <f>_xlfn.XLOOKUP($D634,Help2!$D:$D,Help2!J:J)</f>
        <v>3075</v>
      </c>
      <c r="L634" s="979">
        <f>_xlfn.XLOOKUP($D634,Help2!$D:$D,Help2!K:K)</f>
        <v>3026</v>
      </c>
      <c r="M634" s="979">
        <f>_xlfn.XLOOKUP($D634,Help2!$D:$D,Help2!L:L)</f>
        <v>8376.6819274507907</v>
      </c>
      <c r="N634" s="979">
        <f>_xlfn.XLOOKUP($D634,Help2!$D:$D,Help2!M:M)</f>
        <v>9363.2135112294345</v>
      </c>
      <c r="P634" s="979">
        <f>_xlfn.XLOOKUP($D634,Help2!$D:$D,Help2!F:F)</f>
        <v>679.6</v>
      </c>
      <c r="Q634" s="979">
        <f t="shared" si="69"/>
        <v>720</v>
      </c>
      <c r="R634" s="979">
        <f>_xlfn.XLOOKUP($D634,Help2!$D:$D,Help2!N:N)</f>
        <v>8376.6819274507907</v>
      </c>
      <c r="S634" s="979">
        <f>_xlfn.XLOOKUP($D634,Help2!$D:$D,Help2!O:O)</f>
        <v>8205.180553980219</v>
      </c>
      <c r="T634" s="979">
        <f>_xlfn.XLOOKUP($D634,Help2!$D:$D,Help2!P:P)</f>
        <v>550</v>
      </c>
      <c r="U634" s="979">
        <f>_xlfn.XLOOKUP($D634,Help2!$D:$D,Help2!Q:Q)</f>
        <v>175</v>
      </c>
      <c r="V634" s="979">
        <f>_xlfn.XLOOKUP($D634,Help2!$D:$D,Help2!R:R)</f>
        <v>0</v>
      </c>
      <c r="W634" s="979">
        <f>_xlfn.XLOOKUP($D634,Help2!$D:$D,Help2!S:S)</f>
        <v>20000</v>
      </c>
      <c r="Y634" s="979">
        <f>_xlfn.XLOOKUP($D634,Help2!$D:$D,Help2!V:V)</f>
        <v>7561</v>
      </c>
      <c r="Z634" s="979">
        <f>_xlfn.XLOOKUP($D634,Help2!$D:$D,Help2!W:W)</f>
        <v>3750</v>
      </c>
      <c r="AA634" s="979">
        <f>_xlfn.XLOOKUP($D634,Help2!$D:$D,Help2!X:X)</f>
        <v>0</v>
      </c>
      <c r="AB634" s="979">
        <f>_xlfn.XLOOKUP($D634,Help2!$D:$D,Help2!Y:Y)</f>
        <v>6101</v>
      </c>
      <c r="AC634" s="979">
        <f>_xlfn.XLOOKUP($D634,Help2!$D:$D,Help2!Z:Z)</f>
        <v>807</v>
      </c>
      <c r="AD634" s="979">
        <f>_xlfn.XLOOKUP($D634,Help2!$D:$D,Help2!AA:AA)</f>
        <v>834.73460399999999</v>
      </c>
      <c r="AE634" s="979">
        <f>_xlfn.XLOOKUP($D634,Help2!$D:$D,Help2!AB:AB)</f>
        <v>330</v>
      </c>
      <c r="AF634" s="979">
        <f>_xlfn.XLOOKUP($D634,Help2!$D:$D,Help2!AC:AC)</f>
        <v>350</v>
      </c>
      <c r="AG634" s="979">
        <f>_xlfn.XLOOKUP($D634,Help2!$D:$D,Help2!AD:AD)</f>
        <v>180</v>
      </c>
      <c r="AH634" s="979">
        <f>_xlfn.XLOOKUP($D634,Help2!$D:$D,Help2!AE:AE)</f>
        <v>837.00000000000023</v>
      </c>
      <c r="AI634" s="979">
        <f>_xlfn.XLOOKUP($D634,Help2!$D:$D,Help2!AF:AF)</f>
        <v>3459.6</v>
      </c>
      <c r="AJ634" s="979">
        <f>_xlfn.XLOOKUP($D634,Help2!$D:$D,Help2!AG:AG)</f>
        <v>381.19611234309457</v>
      </c>
      <c r="AK634" s="979">
        <f>_xlfn.XLOOKUP($D634,Help2!$D:$D,Help2!AH:AH)</f>
        <v>6768.967633824479</v>
      </c>
      <c r="AL634" s="979">
        <f>_xlfn.XLOOKUP($D634,Help2!$D:$D,Help2!AI:AI)</f>
        <v>640</v>
      </c>
      <c r="AM634" s="979">
        <f>_xlfn.XLOOKUP($D634,Help2!$D:$D,Help2!AJ:AJ)</f>
        <v>0</v>
      </c>
      <c r="AN634" s="979">
        <f>_xlfn.XLOOKUP($D634,Help2!$D:$D,Help2!AK:AK)</f>
        <v>0</v>
      </c>
    </row>
    <row r="635" spans="1:40" x14ac:dyDescent="0.2">
      <c r="A635" s="1">
        <v>45559</v>
      </c>
      <c r="B635">
        <f t="shared" si="70"/>
        <v>9</v>
      </c>
      <c r="C635">
        <f t="shared" si="71"/>
        <v>2024</v>
      </c>
      <c r="D635" s="872" t="str">
        <f t="shared" si="68"/>
        <v>09´2024</v>
      </c>
      <c r="F635" s="2">
        <f t="shared" si="72"/>
        <v>24</v>
      </c>
      <c r="G635" s="3">
        <f t="shared" si="73"/>
        <v>3.5314891112419068E-2</v>
      </c>
      <c r="H635" s="5">
        <f t="shared" si="74"/>
        <v>1</v>
      </c>
      <c r="I635" s="979">
        <f>_xlfn.XLOOKUP($D635,Help2!$D:$D,Help2!H:H)</f>
        <v>18219</v>
      </c>
      <c r="J635" s="979">
        <f>_xlfn.XLOOKUP($D635,Help2!$D:$D,Help2!I:I)</f>
        <v>11311</v>
      </c>
      <c r="K635" s="979">
        <f>_xlfn.XLOOKUP($D635,Help2!$D:$D,Help2!J:J)</f>
        <v>3075</v>
      </c>
      <c r="L635" s="979">
        <f>_xlfn.XLOOKUP($D635,Help2!$D:$D,Help2!K:K)</f>
        <v>3026</v>
      </c>
      <c r="M635" s="979">
        <f>_xlfn.XLOOKUP($D635,Help2!$D:$D,Help2!L:L)</f>
        <v>8376.6819274507907</v>
      </c>
      <c r="N635" s="979">
        <f>_xlfn.XLOOKUP($D635,Help2!$D:$D,Help2!M:M)</f>
        <v>9363.2135112294345</v>
      </c>
      <c r="P635" s="979">
        <f>_xlfn.XLOOKUP($D635,Help2!$D:$D,Help2!F:F)</f>
        <v>679.6</v>
      </c>
      <c r="Q635" s="979">
        <f t="shared" si="69"/>
        <v>720</v>
      </c>
      <c r="R635" s="979">
        <f>_xlfn.XLOOKUP($D635,Help2!$D:$D,Help2!N:N)</f>
        <v>8376.6819274507907</v>
      </c>
      <c r="S635" s="979">
        <f>_xlfn.XLOOKUP($D635,Help2!$D:$D,Help2!O:O)</f>
        <v>8205.180553980219</v>
      </c>
      <c r="T635" s="979">
        <f>_xlfn.XLOOKUP($D635,Help2!$D:$D,Help2!P:P)</f>
        <v>550</v>
      </c>
      <c r="U635" s="979">
        <f>_xlfn.XLOOKUP($D635,Help2!$D:$D,Help2!Q:Q)</f>
        <v>175</v>
      </c>
      <c r="V635" s="979">
        <f>_xlfn.XLOOKUP($D635,Help2!$D:$D,Help2!R:R)</f>
        <v>0</v>
      </c>
      <c r="W635" s="979">
        <f>_xlfn.XLOOKUP($D635,Help2!$D:$D,Help2!S:S)</f>
        <v>20000</v>
      </c>
      <c r="Y635" s="979">
        <f>_xlfn.XLOOKUP($D635,Help2!$D:$D,Help2!V:V)</f>
        <v>7561</v>
      </c>
      <c r="Z635" s="979">
        <f>_xlfn.XLOOKUP($D635,Help2!$D:$D,Help2!W:W)</f>
        <v>3750</v>
      </c>
      <c r="AA635" s="979">
        <f>_xlfn.XLOOKUP($D635,Help2!$D:$D,Help2!X:X)</f>
        <v>0</v>
      </c>
      <c r="AB635" s="979">
        <f>_xlfn.XLOOKUP($D635,Help2!$D:$D,Help2!Y:Y)</f>
        <v>6101</v>
      </c>
      <c r="AC635" s="979">
        <f>_xlfn.XLOOKUP($D635,Help2!$D:$D,Help2!Z:Z)</f>
        <v>807</v>
      </c>
      <c r="AD635" s="979">
        <f>_xlfn.XLOOKUP($D635,Help2!$D:$D,Help2!AA:AA)</f>
        <v>834.73460399999999</v>
      </c>
      <c r="AE635" s="979">
        <f>_xlfn.XLOOKUP($D635,Help2!$D:$D,Help2!AB:AB)</f>
        <v>330</v>
      </c>
      <c r="AF635" s="979">
        <f>_xlfn.XLOOKUP($D635,Help2!$D:$D,Help2!AC:AC)</f>
        <v>350</v>
      </c>
      <c r="AG635" s="979">
        <f>_xlfn.XLOOKUP($D635,Help2!$D:$D,Help2!AD:AD)</f>
        <v>180</v>
      </c>
      <c r="AH635" s="979">
        <f>_xlfn.XLOOKUP($D635,Help2!$D:$D,Help2!AE:AE)</f>
        <v>837.00000000000023</v>
      </c>
      <c r="AI635" s="979">
        <f>_xlfn.XLOOKUP($D635,Help2!$D:$D,Help2!AF:AF)</f>
        <v>3459.6</v>
      </c>
      <c r="AJ635" s="979">
        <f>_xlfn.XLOOKUP($D635,Help2!$D:$D,Help2!AG:AG)</f>
        <v>381.19611234309457</v>
      </c>
      <c r="AK635" s="979">
        <f>_xlfn.XLOOKUP($D635,Help2!$D:$D,Help2!AH:AH)</f>
        <v>6768.967633824479</v>
      </c>
      <c r="AL635" s="979">
        <f>_xlfn.XLOOKUP($D635,Help2!$D:$D,Help2!AI:AI)</f>
        <v>640</v>
      </c>
      <c r="AM635" s="979">
        <f>_xlfn.XLOOKUP($D635,Help2!$D:$D,Help2!AJ:AJ)</f>
        <v>0</v>
      </c>
      <c r="AN635" s="979">
        <f>_xlfn.XLOOKUP($D635,Help2!$D:$D,Help2!AK:AK)</f>
        <v>0</v>
      </c>
    </row>
    <row r="636" spans="1:40" x14ac:dyDescent="0.2">
      <c r="A636" s="1">
        <v>45560</v>
      </c>
      <c r="B636">
        <f t="shared" si="70"/>
        <v>9</v>
      </c>
      <c r="C636">
        <f t="shared" si="71"/>
        <v>2024</v>
      </c>
      <c r="D636" s="872" t="str">
        <f t="shared" si="68"/>
        <v>09´2024</v>
      </c>
      <c r="F636" s="2">
        <f t="shared" si="72"/>
        <v>24</v>
      </c>
      <c r="G636" s="3">
        <f t="shared" si="73"/>
        <v>3.5314891112419068E-2</v>
      </c>
      <c r="H636" s="5">
        <f t="shared" si="74"/>
        <v>1</v>
      </c>
      <c r="I636" s="979">
        <f>_xlfn.XLOOKUP($D636,Help2!$D:$D,Help2!H:H)</f>
        <v>18219</v>
      </c>
      <c r="J636" s="979">
        <f>_xlfn.XLOOKUP($D636,Help2!$D:$D,Help2!I:I)</f>
        <v>11311</v>
      </c>
      <c r="K636" s="979">
        <f>_xlfn.XLOOKUP($D636,Help2!$D:$D,Help2!J:J)</f>
        <v>3075</v>
      </c>
      <c r="L636" s="979">
        <f>_xlfn.XLOOKUP($D636,Help2!$D:$D,Help2!K:K)</f>
        <v>3026</v>
      </c>
      <c r="M636" s="979">
        <f>_xlfn.XLOOKUP($D636,Help2!$D:$D,Help2!L:L)</f>
        <v>8376.6819274507907</v>
      </c>
      <c r="N636" s="979">
        <f>_xlfn.XLOOKUP($D636,Help2!$D:$D,Help2!M:M)</f>
        <v>9363.2135112294345</v>
      </c>
      <c r="P636" s="979">
        <f>_xlfn.XLOOKUP($D636,Help2!$D:$D,Help2!F:F)</f>
        <v>679.6</v>
      </c>
      <c r="Q636" s="979">
        <f t="shared" si="69"/>
        <v>720</v>
      </c>
      <c r="R636" s="979">
        <f>_xlfn.XLOOKUP($D636,Help2!$D:$D,Help2!N:N)</f>
        <v>8376.6819274507907</v>
      </c>
      <c r="S636" s="979">
        <f>_xlfn.XLOOKUP($D636,Help2!$D:$D,Help2!O:O)</f>
        <v>8205.180553980219</v>
      </c>
      <c r="T636" s="979">
        <f>_xlfn.XLOOKUP($D636,Help2!$D:$D,Help2!P:P)</f>
        <v>550</v>
      </c>
      <c r="U636" s="979">
        <f>_xlfn.XLOOKUP($D636,Help2!$D:$D,Help2!Q:Q)</f>
        <v>175</v>
      </c>
      <c r="V636" s="979">
        <f>_xlfn.XLOOKUP($D636,Help2!$D:$D,Help2!R:R)</f>
        <v>0</v>
      </c>
      <c r="W636" s="979">
        <f>_xlfn.XLOOKUP($D636,Help2!$D:$D,Help2!S:S)</f>
        <v>20000</v>
      </c>
      <c r="Y636" s="979">
        <f>_xlfn.XLOOKUP($D636,Help2!$D:$D,Help2!V:V)</f>
        <v>7561</v>
      </c>
      <c r="Z636" s="979">
        <f>_xlfn.XLOOKUP($D636,Help2!$D:$D,Help2!W:W)</f>
        <v>3750</v>
      </c>
      <c r="AA636" s="979">
        <f>_xlfn.XLOOKUP($D636,Help2!$D:$D,Help2!X:X)</f>
        <v>0</v>
      </c>
      <c r="AB636" s="979">
        <f>_xlfn.XLOOKUP($D636,Help2!$D:$D,Help2!Y:Y)</f>
        <v>6101</v>
      </c>
      <c r="AC636" s="979">
        <f>_xlfn.XLOOKUP($D636,Help2!$D:$D,Help2!Z:Z)</f>
        <v>807</v>
      </c>
      <c r="AD636" s="979">
        <f>_xlfn.XLOOKUP($D636,Help2!$D:$D,Help2!AA:AA)</f>
        <v>834.73460399999999</v>
      </c>
      <c r="AE636" s="979">
        <f>_xlfn.XLOOKUP($D636,Help2!$D:$D,Help2!AB:AB)</f>
        <v>330</v>
      </c>
      <c r="AF636" s="979">
        <f>_xlfn.XLOOKUP($D636,Help2!$D:$D,Help2!AC:AC)</f>
        <v>350</v>
      </c>
      <c r="AG636" s="979">
        <f>_xlfn.XLOOKUP($D636,Help2!$D:$D,Help2!AD:AD)</f>
        <v>180</v>
      </c>
      <c r="AH636" s="979">
        <f>_xlfn.XLOOKUP($D636,Help2!$D:$D,Help2!AE:AE)</f>
        <v>837.00000000000023</v>
      </c>
      <c r="AI636" s="979">
        <f>_xlfn.XLOOKUP($D636,Help2!$D:$D,Help2!AF:AF)</f>
        <v>3459.6</v>
      </c>
      <c r="AJ636" s="979">
        <f>_xlfn.XLOOKUP($D636,Help2!$D:$D,Help2!AG:AG)</f>
        <v>381.19611234309457</v>
      </c>
      <c r="AK636" s="979">
        <f>_xlfn.XLOOKUP($D636,Help2!$D:$D,Help2!AH:AH)</f>
        <v>6768.967633824479</v>
      </c>
      <c r="AL636" s="979">
        <f>_xlfn.XLOOKUP($D636,Help2!$D:$D,Help2!AI:AI)</f>
        <v>640</v>
      </c>
      <c r="AM636" s="979">
        <f>_xlfn.XLOOKUP($D636,Help2!$D:$D,Help2!AJ:AJ)</f>
        <v>0</v>
      </c>
      <c r="AN636" s="979">
        <f>_xlfn.XLOOKUP($D636,Help2!$D:$D,Help2!AK:AK)</f>
        <v>0</v>
      </c>
    </row>
    <row r="637" spans="1:40" x14ac:dyDescent="0.2">
      <c r="A637" s="1">
        <v>45561</v>
      </c>
      <c r="B637">
        <f t="shared" si="70"/>
        <v>9</v>
      </c>
      <c r="C637">
        <f t="shared" si="71"/>
        <v>2024</v>
      </c>
      <c r="D637" s="872" t="str">
        <f t="shared" si="68"/>
        <v>09´2024</v>
      </c>
      <c r="F637" s="2">
        <f t="shared" si="72"/>
        <v>24</v>
      </c>
      <c r="G637" s="3">
        <f t="shared" si="73"/>
        <v>3.5314891112419068E-2</v>
      </c>
      <c r="H637" s="5">
        <f t="shared" si="74"/>
        <v>1</v>
      </c>
      <c r="I637" s="979">
        <f>_xlfn.XLOOKUP($D637,Help2!$D:$D,Help2!H:H)</f>
        <v>18219</v>
      </c>
      <c r="J637" s="979">
        <f>_xlfn.XLOOKUP($D637,Help2!$D:$D,Help2!I:I)</f>
        <v>11311</v>
      </c>
      <c r="K637" s="979">
        <f>_xlfn.XLOOKUP($D637,Help2!$D:$D,Help2!J:J)</f>
        <v>3075</v>
      </c>
      <c r="L637" s="979">
        <f>_xlfn.XLOOKUP($D637,Help2!$D:$D,Help2!K:K)</f>
        <v>3026</v>
      </c>
      <c r="M637" s="979">
        <f>_xlfn.XLOOKUP($D637,Help2!$D:$D,Help2!L:L)</f>
        <v>8376.6819274507907</v>
      </c>
      <c r="N637" s="979">
        <f>_xlfn.XLOOKUP($D637,Help2!$D:$D,Help2!M:M)</f>
        <v>9363.2135112294345</v>
      </c>
      <c r="P637" s="979">
        <f>_xlfn.XLOOKUP($D637,Help2!$D:$D,Help2!F:F)</f>
        <v>679.6</v>
      </c>
      <c r="Q637" s="979">
        <f t="shared" si="69"/>
        <v>720</v>
      </c>
      <c r="R637" s="979">
        <f>_xlfn.XLOOKUP($D637,Help2!$D:$D,Help2!N:N)</f>
        <v>8376.6819274507907</v>
      </c>
      <c r="S637" s="979">
        <f>_xlfn.XLOOKUP($D637,Help2!$D:$D,Help2!O:O)</f>
        <v>8205.180553980219</v>
      </c>
      <c r="T637" s="979">
        <f>_xlfn.XLOOKUP($D637,Help2!$D:$D,Help2!P:P)</f>
        <v>550</v>
      </c>
      <c r="U637" s="979">
        <f>_xlfn.XLOOKUP($D637,Help2!$D:$D,Help2!Q:Q)</f>
        <v>175</v>
      </c>
      <c r="V637" s="979">
        <f>_xlfn.XLOOKUP($D637,Help2!$D:$D,Help2!R:R)</f>
        <v>0</v>
      </c>
      <c r="W637" s="979">
        <f>_xlfn.XLOOKUP($D637,Help2!$D:$D,Help2!S:S)</f>
        <v>20000</v>
      </c>
      <c r="Y637" s="979">
        <f>_xlfn.XLOOKUP($D637,Help2!$D:$D,Help2!V:V)</f>
        <v>7561</v>
      </c>
      <c r="Z637" s="979">
        <f>_xlfn.XLOOKUP($D637,Help2!$D:$D,Help2!W:W)</f>
        <v>3750</v>
      </c>
      <c r="AA637" s="979">
        <f>_xlfn.XLOOKUP($D637,Help2!$D:$D,Help2!X:X)</f>
        <v>0</v>
      </c>
      <c r="AB637" s="979">
        <f>_xlfn.XLOOKUP($D637,Help2!$D:$D,Help2!Y:Y)</f>
        <v>6101</v>
      </c>
      <c r="AC637" s="979">
        <f>_xlfn.XLOOKUP($D637,Help2!$D:$D,Help2!Z:Z)</f>
        <v>807</v>
      </c>
      <c r="AD637" s="979">
        <f>_xlfn.XLOOKUP($D637,Help2!$D:$D,Help2!AA:AA)</f>
        <v>834.73460399999999</v>
      </c>
      <c r="AE637" s="979">
        <f>_xlfn.XLOOKUP($D637,Help2!$D:$D,Help2!AB:AB)</f>
        <v>330</v>
      </c>
      <c r="AF637" s="979">
        <f>_xlfn.XLOOKUP($D637,Help2!$D:$D,Help2!AC:AC)</f>
        <v>350</v>
      </c>
      <c r="AG637" s="979">
        <f>_xlfn.XLOOKUP($D637,Help2!$D:$D,Help2!AD:AD)</f>
        <v>180</v>
      </c>
      <c r="AH637" s="979">
        <f>_xlfn.XLOOKUP($D637,Help2!$D:$D,Help2!AE:AE)</f>
        <v>837.00000000000023</v>
      </c>
      <c r="AI637" s="979">
        <f>_xlfn.XLOOKUP($D637,Help2!$D:$D,Help2!AF:AF)</f>
        <v>3459.6</v>
      </c>
      <c r="AJ637" s="979">
        <f>_xlfn.XLOOKUP($D637,Help2!$D:$D,Help2!AG:AG)</f>
        <v>381.19611234309457</v>
      </c>
      <c r="AK637" s="979">
        <f>_xlfn.XLOOKUP($D637,Help2!$D:$D,Help2!AH:AH)</f>
        <v>6768.967633824479</v>
      </c>
      <c r="AL637" s="979">
        <f>_xlfn.XLOOKUP($D637,Help2!$D:$D,Help2!AI:AI)</f>
        <v>640</v>
      </c>
      <c r="AM637" s="979">
        <f>_xlfn.XLOOKUP($D637,Help2!$D:$D,Help2!AJ:AJ)</f>
        <v>0</v>
      </c>
      <c r="AN637" s="979">
        <f>_xlfn.XLOOKUP($D637,Help2!$D:$D,Help2!AK:AK)</f>
        <v>0</v>
      </c>
    </row>
    <row r="638" spans="1:40" x14ac:dyDescent="0.2">
      <c r="A638" s="1">
        <v>45562</v>
      </c>
      <c r="B638">
        <f t="shared" si="70"/>
        <v>9</v>
      </c>
      <c r="C638">
        <f t="shared" si="71"/>
        <v>2024</v>
      </c>
      <c r="D638" s="872" t="str">
        <f t="shared" si="68"/>
        <v>09´2024</v>
      </c>
      <c r="F638" s="2">
        <f t="shared" si="72"/>
        <v>24</v>
      </c>
      <c r="G638" s="3">
        <f t="shared" si="73"/>
        <v>3.5314891112419068E-2</v>
      </c>
      <c r="H638" s="5">
        <f t="shared" si="74"/>
        <v>1</v>
      </c>
      <c r="I638" s="979">
        <f>_xlfn.XLOOKUP($D638,Help2!$D:$D,Help2!H:H)</f>
        <v>18219</v>
      </c>
      <c r="J638" s="979">
        <f>_xlfn.XLOOKUP($D638,Help2!$D:$D,Help2!I:I)</f>
        <v>11311</v>
      </c>
      <c r="K638" s="979">
        <f>_xlfn.XLOOKUP($D638,Help2!$D:$D,Help2!J:J)</f>
        <v>3075</v>
      </c>
      <c r="L638" s="979">
        <f>_xlfn.XLOOKUP($D638,Help2!$D:$D,Help2!K:K)</f>
        <v>3026</v>
      </c>
      <c r="M638" s="979">
        <f>_xlfn.XLOOKUP($D638,Help2!$D:$D,Help2!L:L)</f>
        <v>8376.6819274507907</v>
      </c>
      <c r="N638" s="979">
        <f>_xlfn.XLOOKUP($D638,Help2!$D:$D,Help2!M:M)</f>
        <v>9363.2135112294345</v>
      </c>
      <c r="P638" s="979">
        <f>_xlfn.XLOOKUP($D638,Help2!$D:$D,Help2!F:F)</f>
        <v>679.6</v>
      </c>
      <c r="Q638" s="979">
        <f t="shared" si="69"/>
        <v>720</v>
      </c>
      <c r="R638" s="979">
        <f>_xlfn.XLOOKUP($D638,Help2!$D:$D,Help2!N:N)</f>
        <v>8376.6819274507907</v>
      </c>
      <c r="S638" s="979">
        <f>_xlfn.XLOOKUP($D638,Help2!$D:$D,Help2!O:O)</f>
        <v>8205.180553980219</v>
      </c>
      <c r="T638" s="979">
        <f>_xlfn.XLOOKUP($D638,Help2!$D:$D,Help2!P:P)</f>
        <v>550</v>
      </c>
      <c r="U638" s="979">
        <f>_xlfn.XLOOKUP($D638,Help2!$D:$D,Help2!Q:Q)</f>
        <v>175</v>
      </c>
      <c r="V638" s="979">
        <f>_xlfn.XLOOKUP($D638,Help2!$D:$D,Help2!R:R)</f>
        <v>0</v>
      </c>
      <c r="W638" s="979">
        <f>_xlfn.XLOOKUP($D638,Help2!$D:$D,Help2!S:S)</f>
        <v>20000</v>
      </c>
      <c r="Y638" s="979">
        <f>_xlfn.XLOOKUP($D638,Help2!$D:$D,Help2!V:V)</f>
        <v>7561</v>
      </c>
      <c r="Z638" s="979">
        <f>_xlfn.XLOOKUP($D638,Help2!$D:$D,Help2!W:W)</f>
        <v>3750</v>
      </c>
      <c r="AA638" s="979">
        <f>_xlfn.XLOOKUP($D638,Help2!$D:$D,Help2!X:X)</f>
        <v>0</v>
      </c>
      <c r="AB638" s="979">
        <f>_xlfn.XLOOKUP($D638,Help2!$D:$D,Help2!Y:Y)</f>
        <v>6101</v>
      </c>
      <c r="AC638" s="979">
        <f>_xlfn.XLOOKUP($D638,Help2!$D:$D,Help2!Z:Z)</f>
        <v>807</v>
      </c>
      <c r="AD638" s="979">
        <f>_xlfn.XLOOKUP($D638,Help2!$D:$D,Help2!AA:AA)</f>
        <v>834.73460399999999</v>
      </c>
      <c r="AE638" s="979">
        <f>_xlfn.XLOOKUP($D638,Help2!$D:$D,Help2!AB:AB)</f>
        <v>330</v>
      </c>
      <c r="AF638" s="979">
        <f>_xlfn.XLOOKUP($D638,Help2!$D:$D,Help2!AC:AC)</f>
        <v>350</v>
      </c>
      <c r="AG638" s="979">
        <f>_xlfn.XLOOKUP($D638,Help2!$D:$D,Help2!AD:AD)</f>
        <v>180</v>
      </c>
      <c r="AH638" s="979">
        <f>_xlfn.XLOOKUP($D638,Help2!$D:$D,Help2!AE:AE)</f>
        <v>837.00000000000023</v>
      </c>
      <c r="AI638" s="979">
        <f>_xlfn.XLOOKUP($D638,Help2!$D:$D,Help2!AF:AF)</f>
        <v>3459.6</v>
      </c>
      <c r="AJ638" s="979">
        <f>_xlfn.XLOOKUP($D638,Help2!$D:$D,Help2!AG:AG)</f>
        <v>381.19611234309457</v>
      </c>
      <c r="AK638" s="979">
        <f>_xlfn.XLOOKUP($D638,Help2!$D:$D,Help2!AH:AH)</f>
        <v>6768.967633824479</v>
      </c>
      <c r="AL638" s="979">
        <f>_xlfn.XLOOKUP($D638,Help2!$D:$D,Help2!AI:AI)</f>
        <v>640</v>
      </c>
      <c r="AM638" s="979">
        <f>_xlfn.XLOOKUP($D638,Help2!$D:$D,Help2!AJ:AJ)</f>
        <v>0</v>
      </c>
      <c r="AN638" s="979">
        <f>_xlfn.XLOOKUP($D638,Help2!$D:$D,Help2!AK:AK)</f>
        <v>0</v>
      </c>
    </row>
    <row r="639" spans="1:40" x14ac:dyDescent="0.2">
      <c r="A639" s="1">
        <v>45563</v>
      </c>
      <c r="B639">
        <f t="shared" si="70"/>
        <v>9</v>
      </c>
      <c r="C639">
        <f t="shared" si="71"/>
        <v>2024</v>
      </c>
      <c r="D639" s="872" t="str">
        <f t="shared" si="68"/>
        <v>09´2024</v>
      </c>
      <c r="F639" s="2">
        <f t="shared" si="72"/>
        <v>24</v>
      </c>
      <c r="G639" s="3">
        <f t="shared" si="73"/>
        <v>3.5314891112419068E-2</v>
      </c>
      <c r="H639" s="5">
        <f t="shared" si="74"/>
        <v>1</v>
      </c>
      <c r="I639" s="979">
        <f>_xlfn.XLOOKUP($D639,Help2!$D:$D,Help2!H:H)</f>
        <v>18219</v>
      </c>
      <c r="J639" s="979">
        <f>_xlfn.XLOOKUP($D639,Help2!$D:$D,Help2!I:I)</f>
        <v>11311</v>
      </c>
      <c r="K639" s="979">
        <f>_xlfn.XLOOKUP($D639,Help2!$D:$D,Help2!J:J)</f>
        <v>3075</v>
      </c>
      <c r="L639" s="979">
        <f>_xlfn.XLOOKUP($D639,Help2!$D:$D,Help2!K:K)</f>
        <v>3026</v>
      </c>
      <c r="M639" s="979">
        <f>_xlfn.XLOOKUP($D639,Help2!$D:$D,Help2!L:L)</f>
        <v>8376.6819274507907</v>
      </c>
      <c r="N639" s="979">
        <f>_xlfn.XLOOKUP($D639,Help2!$D:$D,Help2!M:M)</f>
        <v>9363.2135112294345</v>
      </c>
      <c r="P639" s="979">
        <f>_xlfn.XLOOKUP($D639,Help2!$D:$D,Help2!F:F)</f>
        <v>679.6</v>
      </c>
      <c r="Q639" s="979">
        <f t="shared" si="69"/>
        <v>720</v>
      </c>
      <c r="R639" s="979">
        <f>_xlfn.XLOOKUP($D639,Help2!$D:$D,Help2!N:N)</f>
        <v>8376.6819274507907</v>
      </c>
      <c r="S639" s="979">
        <f>_xlfn.XLOOKUP($D639,Help2!$D:$D,Help2!O:O)</f>
        <v>8205.180553980219</v>
      </c>
      <c r="T639" s="979">
        <f>_xlfn.XLOOKUP($D639,Help2!$D:$D,Help2!P:P)</f>
        <v>550</v>
      </c>
      <c r="U639" s="979">
        <f>_xlfn.XLOOKUP($D639,Help2!$D:$D,Help2!Q:Q)</f>
        <v>175</v>
      </c>
      <c r="V639" s="979">
        <f>_xlfn.XLOOKUP($D639,Help2!$D:$D,Help2!R:R)</f>
        <v>0</v>
      </c>
      <c r="W639" s="979">
        <f>_xlfn.XLOOKUP($D639,Help2!$D:$D,Help2!S:S)</f>
        <v>20000</v>
      </c>
      <c r="Y639" s="979">
        <f>_xlfn.XLOOKUP($D639,Help2!$D:$D,Help2!V:V)</f>
        <v>7561</v>
      </c>
      <c r="Z639" s="979">
        <f>_xlfn.XLOOKUP($D639,Help2!$D:$D,Help2!W:W)</f>
        <v>3750</v>
      </c>
      <c r="AA639" s="979">
        <f>_xlfn.XLOOKUP($D639,Help2!$D:$D,Help2!X:X)</f>
        <v>0</v>
      </c>
      <c r="AB639" s="979">
        <f>_xlfn.XLOOKUP($D639,Help2!$D:$D,Help2!Y:Y)</f>
        <v>6101</v>
      </c>
      <c r="AC639" s="979">
        <f>_xlfn.XLOOKUP($D639,Help2!$D:$D,Help2!Z:Z)</f>
        <v>807</v>
      </c>
      <c r="AD639" s="979">
        <f>_xlfn.XLOOKUP($D639,Help2!$D:$D,Help2!AA:AA)</f>
        <v>834.73460399999999</v>
      </c>
      <c r="AE639" s="979">
        <f>_xlfn.XLOOKUP($D639,Help2!$D:$D,Help2!AB:AB)</f>
        <v>330</v>
      </c>
      <c r="AF639" s="979">
        <f>_xlfn.XLOOKUP($D639,Help2!$D:$D,Help2!AC:AC)</f>
        <v>350</v>
      </c>
      <c r="AG639" s="979">
        <f>_xlfn.XLOOKUP($D639,Help2!$D:$D,Help2!AD:AD)</f>
        <v>180</v>
      </c>
      <c r="AH639" s="979">
        <f>_xlfn.XLOOKUP($D639,Help2!$D:$D,Help2!AE:AE)</f>
        <v>837.00000000000023</v>
      </c>
      <c r="AI639" s="979">
        <f>_xlfn.XLOOKUP($D639,Help2!$D:$D,Help2!AF:AF)</f>
        <v>3459.6</v>
      </c>
      <c r="AJ639" s="979">
        <f>_xlfn.XLOOKUP($D639,Help2!$D:$D,Help2!AG:AG)</f>
        <v>381.19611234309457</v>
      </c>
      <c r="AK639" s="979">
        <f>_xlfn.XLOOKUP($D639,Help2!$D:$D,Help2!AH:AH)</f>
        <v>6768.967633824479</v>
      </c>
      <c r="AL639" s="979">
        <f>_xlfn.XLOOKUP($D639,Help2!$D:$D,Help2!AI:AI)</f>
        <v>640</v>
      </c>
      <c r="AM639" s="979">
        <f>_xlfn.XLOOKUP($D639,Help2!$D:$D,Help2!AJ:AJ)</f>
        <v>0</v>
      </c>
      <c r="AN639" s="979">
        <f>_xlfn.XLOOKUP($D639,Help2!$D:$D,Help2!AK:AK)</f>
        <v>0</v>
      </c>
    </row>
    <row r="640" spans="1:40" x14ac:dyDescent="0.2">
      <c r="A640" s="1">
        <v>45564</v>
      </c>
      <c r="B640">
        <f t="shared" si="70"/>
        <v>9</v>
      </c>
      <c r="C640">
        <f t="shared" si="71"/>
        <v>2024</v>
      </c>
      <c r="D640" s="872" t="str">
        <f t="shared" si="68"/>
        <v>09´2024</v>
      </c>
      <c r="F640" s="2">
        <f t="shared" si="72"/>
        <v>24</v>
      </c>
      <c r="G640" s="3">
        <f t="shared" si="73"/>
        <v>3.5314891112419068E-2</v>
      </c>
      <c r="H640" s="5">
        <f t="shared" si="74"/>
        <v>1</v>
      </c>
      <c r="I640" s="979">
        <f>_xlfn.XLOOKUP($D640,Help2!$D:$D,Help2!H:H)</f>
        <v>18219</v>
      </c>
      <c r="J640" s="979">
        <f>_xlfn.XLOOKUP($D640,Help2!$D:$D,Help2!I:I)</f>
        <v>11311</v>
      </c>
      <c r="K640" s="979">
        <f>_xlfn.XLOOKUP($D640,Help2!$D:$D,Help2!J:J)</f>
        <v>3075</v>
      </c>
      <c r="L640" s="979">
        <f>_xlfn.XLOOKUP($D640,Help2!$D:$D,Help2!K:K)</f>
        <v>3026</v>
      </c>
      <c r="M640" s="979">
        <f>_xlfn.XLOOKUP($D640,Help2!$D:$D,Help2!L:L)</f>
        <v>8376.6819274507907</v>
      </c>
      <c r="N640" s="979">
        <f>_xlfn.XLOOKUP($D640,Help2!$D:$D,Help2!M:M)</f>
        <v>9363.2135112294345</v>
      </c>
      <c r="P640" s="979">
        <f>_xlfn.XLOOKUP($D640,Help2!$D:$D,Help2!F:F)</f>
        <v>679.6</v>
      </c>
      <c r="Q640" s="979">
        <f t="shared" si="69"/>
        <v>720</v>
      </c>
      <c r="R640" s="979">
        <f>_xlfn.XLOOKUP($D640,Help2!$D:$D,Help2!N:N)</f>
        <v>8376.6819274507907</v>
      </c>
      <c r="S640" s="979">
        <f>_xlfn.XLOOKUP($D640,Help2!$D:$D,Help2!O:O)</f>
        <v>8205.180553980219</v>
      </c>
      <c r="T640" s="979">
        <f>_xlfn.XLOOKUP($D640,Help2!$D:$D,Help2!P:P)</f>
        <v>550</v>
      </c>
      <c r="U640" s="979">
        <f>_xlfn.XLOOKUP($D640,Help2!$D:$D,Help2!Q:Q)</f>
        <v>175</v>
      </c>
      <c r="V640" s="979">
        <f>_xlfn.XLOOKUP($D640,Help2!$D:$D,Help2!R:R)</f>
        <v>0</v>
      </c>
      <c r="W640" s="979">
        <f>_xlfn.XLOOKUP($D640,Help2!$D:$D,Help2!S:S)</f>
        <v>20000</v>
      </c>
      <c r="Y640" s="979">
        <f>_xlfn.XLOOKUP($D640,Help2!$D:$D,Help2!V:V)</f>
        <v>7561</v>
      </c>
      <c r="Z640" s="979">
        <f>_xlfn.XLOOKUP($D640,Help2!$D:$D,Help2!W:W)</f>
        <v>3750</v>
      </c>
      <c r="AA640" s="979">
        <f>_xlfn.XLOOKUP($D640,Help2!$D:$D,Help2!X:X)</f>
        <v>0</v>
      </c>
      <c r="AB640" s="979">
        <f>_xlfn.XLOOKUP($D640,Help2!$D:$D,Help2!Y:Y)</f>
        <v>6101</v>
      </c>
      <c r="AC640" s="979">
        <f>_xlfn.XLOOKUP($D640,Help2!$D:$D,Help2!Z:Z)</f>
        <v>807</v>
      </c>
      <c r="AD640" s="979">
        <f>_xlfn.XLOOKUP($D640,Help2!$D:$D,Help2!AA:AA)</f>
        <v>834.73460399999999</v>
      </c>
      <c r="AE640" s="979">
        <f>_xlfn.XLOOKUP($D640,Help2!$D:$D,Help2!AB:AB)</f>
        <v>330</v>
      </c>
      <c r="AF640" s="979">
        <f>_xlfn.XLOOKUP($D640,Help2!$D:$D,Help2!AC:AC)</f>
        <v>350</v>
      </c>
      <c r="AG640" s="979">
        <f>_xlfn.XLOOKUP($D640,Help2!$D:$D,Help2!AD:AD)</f>
        <v>180</v>
      </c>
      <c r="AH640" s="979">
        <f>_xlfn.XLOOKUP($D640,Help2!$D:$D,Help2!AE:AE)</f>
        <v>837.00000000000023</v>
      </c>
      <c r="AI640" s="979">
        <f>_xlfn.XLOOKUP($D640,Help2!$D:$D,Help2!AF:AF)</f>
        <v>3459.6</v>
      </c>
      <c r="AJ640" s="979">
        <f>_xlfn.XLOOKUP($D640,Help2!$D:$D,Help2!AG:AG)</f>
        <v>381.19611234309457</v>
      </c>
      <c r="AK640" s="979">
        <f>_xlfn.XLOOKUP($D640,Help2!$D:$D,Help2!AH:AH)</f>
        <v>6768.967633824479</v>
      </c>
      <c r="AL640" s="979">
        <f>_xlfn.XLOOKUP($D640,Help2!$D:$D,Help2!AI:AI)</f>
        <v>640</v>
      </c>
      <c r="AM640" s="979">
        <f>_xlfn.XLOOKUP($D640,Help2!$D:$D,Help2!AJ:AJ)</f>
        <v>0</v>
      </c>
      <c r="AN640" s="979">
        <f>_xlfn.XLOOKUP($D640,Help2!$D:$D,Help2!AK:AK)</f>
        <v>0</v>
      </c>
    </row>
    <row r="641" spans="1:40" x14ac:dyDescent="0.2">
      <c r="A641" s="1">
        <v>45565</v>
      </c>
      <c r="B641">
        <f t="shared" si="70"/>
        <v>9</v>
      </c>
      <c r="C641">
        <f t="shared" si="71"/>
        <v>2024</v>
      </c>
      <c r="D641" s="872" t="str">
        <f t="shared" si="68"/>
        <v>09´2024</v>
      </c>
      <c r="F641" s="2">
        <f t="shared" si="72"/>
        <v>24</v>
      </c>
      <c r="G641" s="3">
        <f t="shared" si="73"/>
        <v>3.5314891112419068E-2</v>
      </c>
      <c r="H641" s="5">
        <f t="shared" si="74"/>
        <v>1</v>
      </c>
      <c r="I641" s="979">
        <f>_xlfn.XLOOKUP($D641,Help2!$D:$D,Help2!H:H)</f>
        <v>18219</v>
      </c>
      <c r="J641" s="979">
        <f>_xlfn.XLOOKUP($D641,Help2!$D:$D,Help2!I:I)</f>
        <v>11311</v>
      </c>
      <c r="K641" s="979">
        <f>_xlfn.XLOOKUP($D641,Help2!$D:$D,Help2!J:J)</f>
        <v>3075</v>
      </c>
      <c r="L641" s="979">
        <f>_xlfn.XLOOKUP($D641,Help2!$D:$D,Help2!K:K)</f>
        <v>3026</v>
      </c>
      <c r="M641" s="979">
        <f>_xlfn.XLOOKUP($D641,Help2!$D:$D,Help2!L:L)</f>
        <v>8376.6819274507907</v>
      </c>
      <c r="N641" s="979">
        <f>_xlfn.XLOOKUP($D641,Help2!$D:$D,Help2!M:M)</f>
        <v>9363.2135112294345</v>
      </c>
      <c r="P641" s="979">
        <f>_xlfn.XLOOKUP($D641,Help2!$D:$D,Help2!F:F)</f>
        <v>679.6</v>
      </c>
      <c r="Q641" s="979">
        <f t="shared" si="69"/>
        <v>720</v>
      </c>
      <c r="R641" s="979">
        <f>_xlfn.XLOOKUP($D641,Help2!$D:$D,Help2!N:N)</f>
        <v>8376.6819274507907</v>
      </c>
      <c r="S641" s="979">
        <f>_xlfn.XLOOKUP($D641,Help2!$D:$D,Help2!O:O)</f>
        <v>8205.180553980219</v>
      </c>
      <c r="T641" s="979">
        <f>_xlfn.XLOOKUP($D641,Help2!$D:$D,Help2!P:P)</f>
        <v>550</v>
      </c>
      <c r="U641" s="979">
        <f>_xlfn.XLOOKUP($D641,Help2!$D:$D,Help2!Q:Q)</f>
        <v>175</v>
      </c>
      <c r="V641" s="979">
        <f>_xlfn.XLOOKUP($D641,Help2!$D:$D,Help2!R:R)</f>
        <v>0</v>
      </c>
      <c r="W641" s="979">
        <f>_xlfn.XLOOKUP($D641,Help2!$D:$D,Help2!S:S)</f>
        <v>20000</v>
      </c>
      <c r="Y641" s="979">
        <f>_xlfn.XLOOKUP($D641,Help2!$D:$D,Help2!V:V)</f>
        <v>7561</v>
      </c>
      <c r="Z641" s="979">
        <f>_xlfn.XLOOKUP($D641,Help2!$D:$D,Help2!W:W)</f>
        <v>3750</v>
      </c>
      <c r="AA641" s="979">
        <f>_xlfn.XLOOKUP($D641,Help2!$D:$D,Help2!X:X)</f>
        <v>0</v>
      </c>
      <c r="AB641" s="979">
        <f>_xlfn.XLOOKUP($D641,Help2!$D:$D,Help2!Y:Y)</f>
        <v>6101</v>
      </c>
      <c r="AC641" s="979">
        <f>_xlfn.XLOOKUP($D641,Help2!$D:$D,Help2!Z:Z)</f>
        <v>807</v>
      </c>
      <c r="AD641" s="979">
        <f>_xlfn.XLOOKUP($D641,Help2!$D:$D,Help2!AA:AA)</f>
        <v>834.73460399999999</v>
      </c>
      <c r="AE641" s="979">
        <f>_xlfn.XLOOKUP($D641,Help2!$D:$D,Help2!AB:AB)</f>
        <v>330</v>
      </c>
      <c r="AF641" s="979">
        <f>_xlfn.XLOOKUP($D641,Help2!$D:$D,Help2!AC:AC)</f>
        <v>350</v>
      </c>
      <c r="AG641" s="979">
        <f>_xlfn.XLOOKUP($D641,Help2!$D:$D,Help2!AD:AD)</f>
        <v>180</v>
      </c>
      <c r="AH641" s="979">
        <f>_xlfn.XLOOKUP($D641,Help2!$D:$D,Help2!AE:AE)</f>
        <v>837.00000000000023</v>
      </c>
      <c r="AI641" s="979">
        <f>_xlfn.XLOOKUP($D641,Help2!$D:$D,Help2!AF:AF)</f>
        <v>3459.6</v>
      </c>
      <c r="AJ641" s="979">
        <f>_xlfn.XLOOKUP($D641,Help2!$D:$D,Help2!AG:AG)</f>
        <v>381.19611234309457</v>
      </c>
      <c r="AK641" s="979">
        <f>_xlfn.XLOOKUP($D641,Help2!$D:$D,Help2!AH:AH)</f>
        <v>6768.967633824479</v>
      </c>
      <c r="AL641" s="979">
        <f>_xlfn.XLOOKUP($D641,Help2!$D:$D,Help2!AI:AI)</f>
        <v>640</v>
      </c>
      <c r="AM641" s="979">
        <f>_xlfn.XLOOKUP($D641,Help2!$D:$D,Help2!AJ:AJ)</f>
        <v>0</v>
      </c>
      <c r="AN641" s="979">
        <f>_xlfn.XLOOKUP($D641,Help2!$D:$D,Help2!AK:AK)</f>
        <v>0</v>
      </c>
    </row>
    <row r="642" spans="1:40" x14ac:dyDescent="0.2">
      <c r="A642" s="1">
        <v>45566</v>
      </c>
      <c r="B642">
        <f t="shared" si="70"/>
        <v>10</v>
      </c>
      <c r="C642">
        <f t="shared" si="71"/>
        <v>2024</v>
      </c>
      <c r="D642" s="872" t="str">
        <f t="shared" si="68"/>
        <v>10´2024</v>
      </c>
      <c r="E642" s="867">
        <v>24</v>
      </c>
      <c r="F642" s="2">
        <f t="shared" si="72"/>
        <v>0</v>
      </c>
      <c r="G642" s="3">
        <f t="shared" si="73"/>
        <v>0</v>
      </c>
      <c r="H642" s="5">
        <f t="shared" si="74"/>
        <v>0</v>
      </c>
      <c r="I642" s="979">
        <f>_xlfn.XLOOKUP($D642,Help2!$D:$D,Help2!H:H)</f>
        <v>18826</v>
      </c>
      <c r="J642" s="979">
        <f>_xlfn.XLOOKUP($D642,Help2!$D:$D,Help2!I:I)</f>
        <v>11689</v>
      </c>
      <c r="K642" s="979">
        <f>_xlfn.XLOOKUP($D642,Help2!$D:$D,Help2!J:J)</f>
        <v>3175</v>
      </c>
      <c r="L642" s="979">
        <f>_xlfn.XLOOKUP($D642,Help2!$D:$D,Help2!K:K)</f>
        <v>3139</v>
      </c>
      <c r="M642" s="979">
        <f>_xlfn.XLOOKUP($D642,Help2!$D:$D,Help2!L:L)</f>
        <v>8066.6720138324836</v>
      </c>
      <c r="N642" s="979">
        <f>_xlfn.XLOOKUP($D642,Help2!$D:$D,Help2!M:M)</f>
        <v>10098.826881445109</v>
      </c>
      <c r="P642" s="979">
        <f>_xlfn.XLOOKUP($D642,Help2!$D:$D,Help2!F:F)</f>
        <v>678</v>
      </c>
      <c r="Q642" s="979">
        <f t="shared" si="69"/>
        <v>744</v>
      </c>
      <c r="R642" s="979">
        <f>_xlfn.XLOOKUP($D642,Help2!$D:$D,Help2!N:N)</f>
        <v>8066.6720138324836</v>
      </c>
      <c r="S642" s="979">
        <f>_xlfn.XLOOKUP($D642,Help2!$D:$D,Help2!O:O)</f>
        <v>7952.1915325875607</v>
      </c>
      <c r="T642" s="979">
        <f>_xlfn.XLOOKUP($D642,Help2!$D:$D,Help2!P:P)</f>
        <v>550</v>
      </c>
      <c r="U642" s="979">
        <f>_xlfn.XLOOKUP($D642,Help2!$D:$D,Help2!Q:Q)</f>
        <v>150</v>
      </c>
      <c r="V642" s="979">
        <f>_xlfn.XLOOKUP($D642,Help2!$D:$D,Help2!R:R)</f>
        <v>60</v>
      </c>
      <c r="W642" s="979">
        <f>_xlfn.XLOOKUP($D642,Help2!$D:$D,Help2!S:S)</f>
        <v>20000</v>
      </c>
      <c r="Y642" s="979">
        <f>_xlfn.XLOOKUP($D642,Help2!$D:$D,Help2!V:V)</f>
        <v>7774</v>
      </c>
      <c r="Z642" s="979">
        <f>_xlfn.XLOOKUP($D642,Help2!$D:$D,Help2!W:W)</f>
        <v>3915</v>
      </c>
      <c r="AA642" s="979">
        <f>_xlfn.XLOOKUP($D642,Help2!$D:$D,Help2!X:X)</f>
        <v>0</v>
      </c>
      <c r="AB642" s="979">
        <f>_xlfn.XLOOKUP($D642,Help2!$D:$D,Help2!Y:Y)</f>
        <v>6314</v>
      </c>
      <c r="AC642" s="979">
        <f>_xlfn.XLOOKUP($D642,Help2!$D:$D,Help2!Z:Z)</f>
        <v>823</v>
      </c>
      <c r="AD642" s="979">
        <f>_xlfn.XLOOKUP($D642,Help2!$D:$D,Help2!AA:AA)</f>
        <v>1509.8556468000002</v>
      </c>
      <c r="AE642" s="979">
        <f>_xlfn.XLOOKUP($D642,Help2!$D:$D,Help2!AB:AB)</f>
        <v>1000</v>
      </c>
      <c r="AF642" s="979">
        <f>_xlfn.XLOOKUP($D642,Help2!$D:$D,Help2!AC:AC)</f>
        <v>735</v>
      </c>
      <c r="AG642" s="979">
        <f>_xlfn.XLOOKUP($D642,Help2!$D:$D,Help2!AD:AD)</f>
        <v>390</v>
      </c>
      <c r="AH642" s="979">
        <f>_xlfn.XLOOKUP($D642,Help2!$D:$D,Help2!AE:AE)</f>
        <v>864.90000000000009</v>
      </c>
      <c r="AI642" s="979">
        <f>_xlfn.XLOOKUP($D642,Help2!$D:$D,Help2!AF:AF)</f>
        <v>3574.9199999999996</v>
      </c>
      <c r="AJ642" s="979">
        <f>_xlfn.XLOOKUP($D642,Help2!$D:$D,Help2!AG:AG)</f>
        <v>387.49733573169379</v>
      </c>
      <c r="AK642" s="979">
        <f>_xlfn.XLOOKUP($D642,Help2!$D:$D,Help2!AH:AH)</f>
        <v>8785.5101844472883</v>
      </c>
      <c r="AL642" s="979">
        <f>_xlfn.XLOOKUP($D642,Help2!$D:$D,Help2!AI:AI)</f>
        <v>672</v>
      </c>
      <c r="AM642" s="979">
        <f>_xlfn.XLOOKUP($D642,Help2!$D:$D,Help2!AJ:AJ)</f>
        <v>0</v>
      </c>
      <c r="AN642" s="979">
        <f>_xlfn.XLOOKUP($D642,Help2!$D:$D,Help2!AK:AK)</f>
        <v>0</v>
      </c>
    </row>
    <row r="643" spans="1:40" x14ac:dyDescent="0.2">
      <c r="A643" s="1">
        <v>45567</v>
      </c>
      <c r="B643">
        <f t="shared" si="70"/>
        <v>10</v>
      </c>
      <c r="C643">
        <f t="shared" si="71"/>
        <v>2024</v>
      </c>
      <c r="D643" s="872" t="str">
        <f t="shared" si="68"/>
        <v>10´2024</v>
      </c>
      <c r="E643" s="867">
        <v>16</v>
      </c>
      <c r="F643" s="2">
        <f t="shared" si="72"/>
        <v>8</v>
      </c>
      <c r="G643" s="3">
        <f t="shared" si="73"/>
        <v>1.1799410029498525E-2</v>
      </c>
      <c r="H643" s="5">
        <f t="shared" si="74"/>
        <v>0.33333333333333331</v>
      </c>
      <c r="I643" s="979">
        <f>_xlfn.XLOOKUP($D643,Help2!$D:$D,Help2!H:H)</f>
        <v>18826</v>
      </c>
      <c r="J643" s="979">
        <f>_xlfn.XLOOKUP($D643,Help2!$D:$D,Help2!I:I)</f>
        <v>11689</v>
      </c>
      <c r="K643" s="979">
        <f>_xlfn.XLOOKUP($D643,Help2!$D:$D,Help2!J:J)</f>
        <v>3175</v>
      </c>
      <c r="L643" s="979">
        <f>_xlfn.XLOOKUP($D643,Help2!$D:$D,Help2!K:K)</f>
        <v>3139</v>
      </c>
      <c r="M643" s="979">
        <f>_xlfn.XLOOKUP($D643,Help2!$D:$D,Help2!L:L)</f>
        <v>8066.6720138324836</v>
      </c>
      <c r="N643" s="979">
        <f>_xlfn.XLOOKUP($D643,Help2!$D:$D,Help2!M:M)</f>
        <v>10098.826881445109</v>
      </c>
      <c r="P643" s="979">
        <f>_xlfn.XLOOKUP($D643,Help2!$D:$D,Help2!F:F)</f>
        <v>678</v>
      </c>
      <c r="Q643" s="979">
        <f t="shared" si="69"/>
        <v>744</v>
      </c>
      <c r="R643" s="979">
        <f>_xlfn.XLOOKUP($D643,Help2!$D:$D,Help2!N:N)</f>
        <v>8066.6720138324836</v>
      </c>
      <c r="S643" s="979">
        <f>_xlfn.XLOOKUP($D643,Help2!$D:$D,Help2!O:O)</f>
        <v>7952.1915325875607</v>
      </c>
      <c r="T643" s="979">
        <f>_xlfn.XLOOKUP($D643,Help2!$D:$D,Help2!P:P)</f>
        <v>550</v>
      </c>
      <c r="U643" s="979">
        <f>_xlfn.XLOOKUP($D643,Help2!$D:$D,Help2!Q:Q)</f>
        <v>150</v>
      </c>
      <c r="V643" s="979">
        <f>_xlfn.XLOOKUP($D643,Help2!$D:$D,Help2!R:R)</f>
        <v>60</v>
      </c>
      <c r="W643" s="979">
        <f>_xlfn.XLOOKUP($D643,Help2!$D:$D,Help2!S:S)</f>
        <v>20000</v>
      </c>
      <c r="Y643" s="979">
        <f>_xlfn.XLOOKUP($D643,Help2!$D:$D,Help2!V:V)</f>
        <v>7774</v>
      </c>
      <c r="Z643" s="979">
        <f>_xlfn.XLOOKUP($D643,Help2!$D:$D,Help2!W:W)</f>
        <v>3915</v>
      </c>
      <c r="AA643" s="979">
        <f>_xlfn.XLOOKUP($D643,Help2!$D:$D,Help2!X:X)</f>
        <v>0</v>
      </c>
      <c r="AB643" s="979">
        <f>_xlfn.XLOOKUP($D643,Help2!$D:$D,Help2!Y:Y)</f>
        <v>6314</v>
      </c>
      <c r="AC643" s="979">
        <f>_xlfn.XLOOKUP($D643,Help2!$D:$D,Help2!Z:Z)</f>
        <v>823</v>
      </c>
      <c r="AD643" s="979">
        <f>_xlfn.XLOOKUP($D643,Help2!$D:$D,Help2!AA:AA)</f>
        <v>1509.8556468000002</v>
      </c>
      <c r="AE643" s="979">
        <f>_xlfn.XLOOKUP($D643,Help2!$D:$D,Help2!AB:AB)</f>
        <v>1000</v>
      </c>
      <c r="AF643" s="979">
        <f>_xlfn.XLOOKUP($D643,Help2!$D:$D,Help2!AC:AC)</f>
        <v>735</v>
      </c>
      <c r="AG643" s="979">
        <f>_xlfn.XLOOKUP($D643,Help2!$D:$D,Help2!AD:AD)</f>
        <v>390</v>
      </c>
      <c r="AH643" s="979">
        <f>_xlfn.XLOOKUP($D643,Help2!$D:$D,Help2!AE:AE)</f>
        <v>864.90000000000009</v>
      </c>
      <c r="AI643" s="979">
        <f>_xlfn.XLOOKUP($D643,Help2!$D:$D,Help2!AF:AF)</f>
        <v>3574.9199999999996</v>
      </c>
      <c r="AJ643" s="979">
        <f>_xlfn.XLOOKUP($D643,Help2!$D:$D,Help2!AG:AG)</f>
        <v>387.49733573169379</v>
      </c>
      <c r="AK643" s="979">
        <f>_xlfn.XLOOKUP($D643,Help2!$D:$D,Help2!AH:AH)</f>
        <v>8785.5101844472883</v>
      </c>
      <c r="AL643" s="979">
        <f>_xlfn.XLOOKUP($D643,Help2!$D:$D,Help2!AI:AI)</f>
        <v>672</v>
      </c>
      <c r="AM643" s="979">
        <f>_xlfn.XLOOKUP($D643,Help2!$D:$D,Help2!AJ:AJ)</f>
        <v>0</v>
      </c>
      <c r="AN643" s="979">
        <f>_xlfn.XLOOKUP($D643,Help2!$D:$D,Help2!AK:AK)</f>
        <v>0</v>
      </c>
    </row>
    <row r="644" spans="1:40" x14ac:dyDescent="0.2">
      <c r="A644" s="1">
        <v>45568</v>
      </c>
      <c r="B644">
        <f t="shared" si="70"/>
        <v>10</v>
      </c>
      <c r="C644">
        <f t="shared" si="71"/>
        <v>2024</v>
      </c>
      <c r="D644" s="872" t="str">
        <f t="shared" si="68"/>
        <v>10´2024</v>
      </c>
      <c r="F644" s="2">
        <f t="shared" si="72"/>
        <v>24</v>
      </c>
      <c r="G644" s="3">
        <f t="shared" si="73"/>
        <v>3.5398230088495575E-2</v>
      </c>
      <c r="H644" s="5">
        <f t="shared" si="74"/>
        <v>1</v>
      </c>
      <c r="I644" s="979">
        <f>_xlfn.XLOOKUP($D644,Help2!$D:$D,Help2!H:H)</f>
        <v>18826</v>
      </c>
      <c r="J644" s="979">
        <f>_xlfn.XLOOKUP($D644,Help2!$D:$D,Help2!I:I)</f>
        <v>11689</v>
      </c>
      <c r="K644" s="979">
        <f>_xlfn.XLOOKUP($D644,Help2!$D:$D,Help2!J:J)</f>
        <v>3175</v>
      </c>
      <c r="L644" s="979">
        <f>_xlfn.XLOOKUP($D644,Help2!$D:$D,Help2!K:K)</f>
        <v>3139</v>
      </c>
      <c r="M644" s="979">
        <f>_xlfn.XLOOKUP($D644,Help2!$D:$D,Help2!L:L)</f>
        <v>8066.6720138324836</v>
      </c>
      <c r="N644" s="979">
        <f>_xlfn.XLOOKUP($D644,Help2!$D:$D,Help2!M:M)</f>
        <v>10098.826881445109</v>
      </c>
      <c r="P644" s="979">
        <f>_xlfn.XLOOKUP($D644,Help2!$D:$D,Help2!F:F)</f>
        <v>678</v>
      </c>
      <c r="Q644" s="979">
        <f t="shared" si="69"/>
        <v>744</v>
      </c>
      <c r="R644" s="979">
        <f>_xlfn.XLOOKUP($D644,Help2!$D:$D,Help2!N:N)</f>
        <v>8066.6720138324836</v>
      </c>
      <c r="S644" s="979">
        <f>_xlfn.XLOOKUP($D644,Help2!$D:$D,Help2!O:O)</f>
        <v>7952.1915325875607</v>
      </c>
      <c r="T644" s="979">
        <f>_xlfn.XLOOKUP($D644,Help2!$D:$D,Help2!P:P)</f>
        <v>550</v>
      </c>
      <c r="U644" s="979">
        <f>_xlfn.XLOOKUP($D644,Help2!$D:$D,Help2!Q:Q)</f>
        <v>150</v>
      </c>
      <c r="V644" s="979">
        <f>_xlfn.XLOOKUP($D644,Help2!$D:$D,Help2!R:R)</f>
        <v>60</v>
      </c>
      <c r="W644" s="979">
        <f>_xlfn.XLOOKUP($D644,Help2!$D:$D,Help2!S:S)</f>
        <v>20000</v>
      </c>
      <c r="Y644" s="979">
        <f>_xlfn.XLOOKUP($D644,Help2!$D:$D,Help2!V:V)</f>
        <v>7774</v>
      </c>
      <c r="Z644" s="979">
        <f>_xlfn.XLOOKUP($D644,Help2!$D:$D,Help2!W:W)</f>
        <v>3915</v>
      </c>
      <c r="AA644" s="979">
        <f>_xlfn.XLOOKUP($D644,Help2!$D:$D,Help2!X:X)</f>
        <v>0</v>
      </c>
      <c r="AB644" s="979">
        <f>_xlfn.XLOOKUP($D644,Help2!$D:$D,Help2!Y:Y)</f>
        <v>6314</v>
      </c>
      <c r="AC644" s="979">
        <f>_xlfn.XLOOKUP($D644,Help2!$D:$D,Help2!Z:Z)</f>
        <v>823</v>
      </c>
      <c r="AD644" s="979">
        <f>_xlfn.XLOOKUP($D644,Help2!$D:$D,Help2!AA:AA)</f>
        <v>1509.8556468000002</v>
      </c>
      <c r="AE644" s="979">
        <f>_xlfn.XLOOKUP($D644,Help2!$D:$D,Help2!AB:AB)</f>
        <v>1000</v>
      </c>
      <c r="AF644" s="979">
        <f>_xlfn.XLOOKUP($D644,Help2!$D:$D,Help2!AC:AC)</f>
        <v>735</v>
      </c>
      <c r="AG644" s="979">
        <f>_xlfn.XLOOKUP($D644,Help2!$D:$D,Help2!AD:AD)</f>
        <v>390</v>
      </c>
      <c r="AH644" s="979">
        <f>_xlfn.XLOOKUP($D644,Help2!$D:$D,Help2!AE:AE)</f>
        <v>864.90000000000009</v>
      </c>
      <c r="AI644" s="979">
        <f>_xlfn.XLOOKUP($D644,Help2!$D:$D,Help2!AF:AF)</f>
        <v>3574.9199999999996</v>
      </c>
      <c r="AJ644" s="979">
        <f>_xlfn.XLOOKUP($D644,Help2!$D:$D,Help2!AG:AG)</f>
        <v>387.49733573169379</v>
      </c>
      <c r="AK644" s="979">
        <f>_xlfn.XLOOKUP($D644,Help2!$D:$D,Help2!AH:AH)</f>
        <v>8785.5101844472883</v>
      </c>
      <c r="AL644" s="979">
        <f>_xlfn.XLOOKUP($D644,Help2!$D:$D,Help2!AI:AI)</f>
        <v>672</v>
      </c>
      <c r="AM644" s="979">
        <f>_xlfn.XLOOKUP($D644,Help2!$D:$D,Help2!AJ:AJ)</f>
        <v>0</v>
      </c>
      <c r="AN644" s="979">
        <f>_xlfn.XLOOKUP($D644,Help2!$D:$D,Help2!AK:AK)</f>
        <v>0</v>
      </c>
    </row>
    <row r="645" spans="1:40" x14ac:dyDescent="0.2">
      <c r="A645" s="1">
        <v>45569</v>
      </c>
      <c r="B645">
        <f t="shared" si="70"/>
        <v>10</v>
      </c>
      <c r="C645">
        <f t="shared" si="71"/>
        <v>2024</v>
      </c>
      <c r="D645" s="872" t="str">
        <f t="shared" si="68"/>
        <v>10´2024</v>
      </c>
      <c r="F645" s="2">
        <f t="shared" si="72"/>
        <v>24</v>
      </c>
      <c r="G645" s="3">
        <f t="shared" si="73"/>
        <v>3.5398230088495575E-2</v>
      </c>
      <c r="H645" s="5">
        <f t="shared" si="74"/>
        <v>1</v>
      </c>
      <c r="I645" s="979">
        <f>_xlfn.XLOOKUP($D645,Help2!$D:$D,Help2!H:H)</f>
        <v>18826</v>
      </c>
      <c r="J645" s="979">
        <f>_xlfn.XLOOKUP($D645,Help2!$D:$D,Help2!I:I)</f>
        <v>11689</v>
      </c>
      <c r="K645" s="979">
        <f>_xlfn.XLOOKUP($D645,Help2!$D:$D,Help2!J:J)</f>
        <v>3175</v>
      </c>
      <c r="L645" s="979">
        <f>_xlfn.XLOOKUP($D645,Help2!$D:$D,Help2!K:K)</f>
        <v>3139</v>
      </c>
      <c r="M645" s="979">
        <f>_xlfn.XLOOKUP($D645,Help2!$D:$D,Help2!L:L)</f>
        <v>8066.6720138324836</v>
      </c>
      <c r="N645" s="979">
        <f>_xlfn.XLOOKUP($D645,Help2!$D:$D,Help2!M:M)</f>
        <v>10098.826881445109</v>
      </c>
      <c r="P645" s="979">
        <f>_xlfn.XLOOKUP($D645,Help2!$D:$D,Help2!F:F)</f>
        <v>678</v>
      </c>
      <c r="Q645" s="979">
        <f t="shared" si="69"/>
        <v>744</v>
      </c>
      <c r="R645" s="979">
        <f>_xlfn.XLOOKUP($D645,Help2!$D:$D,Help2!N:N)</f>
        <v>8066.6720138324836</v>
      </c>
      <c r="S645" s="979">
        <f>_xlfn.XLOOKUP($D645,Help2!$D:$D,Help2!O:O)</f>
        <v>7952.1915325875607</v>
      </c>
      <c r="T645" s="979">
        <f>_xlfn.XLOOKUP($D645,Help2!$D:$D,Help2!P:P)</f>
        <v>550</v>
      </c>
      <c r="U645" s="979">
        <f>_xlfn.XLOOKUP($D645,Help2!$D:$D,Help2!Q:Q)</f>
        <v>150</v>
      </c>
      <c r="V645" s="979">
        <f>_xlfn.XLOOKUP($D645,Help2!$D:$D,Help2!R:R)</f>
        <v>60</v>
      </c>
      <c r="W645" s="979">
        <f>_xlfn.XLOOKUP($D645,Help2!$D:$D,Help2!S:S)</f>
        <v>20000</v>
      </c>
      <c r="Y645" s="979">
        <f>_xlfn.XLOOKUP($D645,Help2!$D:$D,Help2!V:V)</f>
        <v>7774</v>
      </c>
      <c r="Z645" s="979">
        <f>_xlfn.XLOOKUP($D645,Help2!$D:$D,Help2!W:W)</f>
        <v>3915</v>
      </c>
      <c r="AA645" s="979">
        <f>_xlfn.XLOOKUP($D645,Help2!$D:$D,Help2!X:X)</f>
        <v>0</v>
      </c>
      <c r="AB645" s="979">
        <f>_xlfn.XLOOKUP($D645,Help2!$D:$D,Help2!Y:Y)</f>
        <v>6314</v>
      </c>
      <c r="AC645" s="979">
        <f>_xlfn.XLOOKUP($D645,Help2!$D:$D,Help2!Z:Z)</f>
        <v>823</v>
      </c>
      <c r="AD645" s="979">
        <f>_xlfn.XLOOKUP($D645,Help2!$D:$D,Help2!AA:AA)</f>
        <v>1509.8556468000002</v>
      </c>
      <c r="AE645" s="979">
        <f>_xlfn.XLOOKUP($D645,Help2!$D:$D,Help2!AB:AB)</f>
        <v>1000</v>
      </c>
      <c r="AF645" s="979">
        <f>_xlfn.XLOOKUP($D645,Help2!$D:$D,Help2!AC:AC)</f>
        <v>735</v>
      </c>
      <c r="AG645" s="979">
        <f>_xlfn.XLOOKUP($D645,Help2!$D:$D,Help2!AD:AD)</f>
        <v>390</v>
      </c>
      <c r="AH645" s="979">
        <f>_xlfn.XLOOKUP($D645,Help2!$D:$D,Help2!AE:AE)</f>
        <v>864.90000000000009</v>
      </c>
      <c r="AI645" s="979">
        <f>_xlfn.XLOOKUP($D645,Help2!$D:$D,Help2!AF:AF)</f>
        <v>3574.9199999999996</v>
      </c>
      <c r="AJ645" s="979">
        <f>_xlfn.XLOOKUP($D645,Help2!$D:$D,Help2!AG:AG)</f>
        <v>387.49733573169379</v>
      </c>
      <c r="AK645" s="979">
        <f>_xlfn.XLOOKUP($D645,Help2!$D:$D,Help2!AH:AH)</f>
        <v>8785.5101844472883</v>
      </c>
      <c r="AL645" s="979">
        <f>_xlfn.XLOOKUP($D645,Help2!$D:$D,Help2!AI:AI)</f>
        <v>672</v>
      </c>
      <c r="AM645" s="979">
        <f>_xlfn.XLOOKUP($D645,Help2!$D:$D,Help2!AJ:AJ)</f>
        <v>0</v>
      </c>
      <c r="AN645" s="979">
        <f>_xlfn.XLOOKUP($D645,Help2!$D:$D,Help2!AK:AK)</f>
        <v>0</v>
      </c>
    </row>
    <row r="646" spans="1:40" x14ac:dyDescent="0.2">
      <c r="A646" s="1">
        <v>45570</v>
      </c>
      <c r="B646">
        <f t="shared" si="70"/>
        <v>10</v>
      </c>
      <c r="C646">
        <f t="shared" si="71"/>
        <v>2024</v>
      </c>
      <c r="D646" s="872" t="str">
        <f t="shared" si="68"/>
        <v>10´2024</v>
      </c>
      <c r="F646" s="2">
        <f t="shared" si="72"/>
        <v>24</v>
      </c>
      <c r="G646" s="3">
        <f t="shared" si="73"/>
        <v>3.5398230088495575E-2</v>
      </c>
      <c r="H646" s="5">
        <f t="shared" si="74"/>
        <v>1</v>
      </c>
      <c r="I646" s="979">
        <f>_xlfn.XLOOKUP($D646,Help2!$D:$D,Help2!H:H)</f>
        <v>18826</v>
      </c>
      <c r="J646" s="979">
        <f>_xlfn.XLOOKUP($D646,Help2!$D:$D,Help2!I:I)</f>
        <v>11689</v>
      </c>
      <c r="K646" s="979">
        <f>_xlfn.XLOOKUP($D646,Help2!$D:$D,Help2!J:J)</f>
        <v>3175</v>
      </c>
      <c r="L646" s="979">
        <f>_xlfn.XLOOKUP($D646,Help2!$D:$D,Help2!K:K)</f>
        <v>3139</v>
      </c>
      <c r="M646" s="979">
        <f>_xlfn.XLOOKUP($D646,Help2!$D:$D,Help2!L:L)</f>
        <v>8066.6720138324836</v>
      </c>
      <c r="N646" s="979">
        <f>_xlfn.XLOOKUP($D646,Help2!$D:$D,Help2!M:M)</f>
        <v>10098.826881445109</v>
      </c>
      <c r="P646" s="979">
        <f>_xlfn.XLOOKUP($D646,Help2!$D:$D,Help2!F:F)</f>
        <v>678</v>
      </c>
      <c r="Q646" s="979">
        <f t="shared" si="69"/>
        <v>744</v>
      </c>
      <c r="R646" s="979">
        <f>_xlfn.XLOOKUP($D646,Help2!$D:$D,Help2!N:N)</f>
        <v>8066.6720138324836</v>
      </c>
      <c r="S646" s="979">
        <f>_xlfn.XLOOKUP($D646,Help2!$D:$D,Help2!O:O)</f>
        <v>7952.1915325875607</v>
      </c>
      <c r="T646" s="979">
        <f>_xlfn.XLOOKUP($D646,Help2!$D:$D,Help2!P:P)</f>
        <v>550</v>
      </c>
      <c r="U646" s="979">
        <f>_xlfn.XLOOKUP($D646,Help2!$D:$D,Help2!Q:Q)</f>
        <v>150</v>
      </c>
      <c r="V646" s="979">
        <f>_xlfn.XLOOKUP($D646,Help2!$D:$D,Help2!R:R)</f>
        <v>60</v>
      </c>
      <c r="W646" s="979">
        <f>_xlfn.XLOOKUP($D646,Help2!$D:$D,Help2!S:S)</f>
        <v>20000</v>
      </c>
      <c r="Y646" s="979">
        <f>_xlfn.XLOOKUP($D646,Help2!$D:$D,Help2!V:V)</f>
        <v>7774</v>
      </c>
      <c r="Z646" s="979">
        <f>_xlfn.XLOOKUP($D646,Help2!$D:$D,Help2!W:W)</f>
        <v>3915</v>
      </c>
      <c r="AA646" s="979">
        <f>_xlfn.XLOOKUP($D646,Help2!$D:$D,Help2!X:X)</f>
        <v>0</v>
      </c>
      <c r="AB646" s="979">
        <f>_xlfn.XLOOKUP($D646,Help2!$D:$D,Help2!Y:Y)</f>
        <v>6314</v>
      </c>
      <c r="AC646" s="979">
        <f>_xlfn.XLOOKUP($D646,Help2!$D:$D,Help2!Z:Z)</f>
        <v>823</v>
      </c>
      <c r="AD646" s="979">
        <f>_xlfn.XLOOKUP($D646,Help2!$D:$D,Help2!AA:AA)</f>
        <v>1509.8556468000002</v>
      </c>
      <c r="AE646" s="979">
        <f>_xlfn.XLOOKUP($D646,Help2!$D:$D,Help2!AB:AB)</f>
        <v>1000</v>
      </c>
      <c r="AF646" s="979">
        <f>_xlfn.XLOOKUP($D646,Help2!$D:$D,Help2!AC:AC)</f>
        <v>735</v>
      </c>
      <c r="AG646" s="979">
        <f>_xlfn.XLOOKUP($D646,Help2!$D:$D,Help2!AD:AD)</f>
        <v>390</v>
      </c>
      <c r="AH646" s="979">
        <f>_xlfn.XLOOKUP($D646,Help2!$D:$D,Help2!AE:AE)</f>
        <v>864.90000000000009</v>
      </c>
      <c r="AI646" s="979">
        <f>_xlfn.XLOOKUP($D646,Help2!$D:$D,Help2!AF:AF)</f>
        <v>3574.9199999999996</v>
      </c>
      <c r="AJ646" s="979">
        <f>_xlfn.XLOOKUP($D646,Help2!$D:$D,Help2!AG:AG)</f>
        <v>387.49733573169379</v>
      </c>
      <c r="AK646" s="979">
        <f>_xlfn.XLOOKUP($D646,Help2!$D:$D,Help2!AH:AH)</f>
        <v>8785.5101844472883</v>
      </c>
      <c r="AL646" s="979">
        <f>_xlfn.XLOOKUP($D646,Help2!$D:$D,Help2!AI:AI)</f>
        <v>672</v>
      </c>
      <c r="AM646" s="979">
        <f>_xlfn.XLOOKUP($D646,Help2!$D:$D,Help2!AJ:AJ)</f>
        <v>0</v>
      </c>
      <c r="AN646" s="979">
        <f>_xlfn.XLOOKUP($D646,Help2!$D:$D,Help2!AK:AK)</f>
        <v>0</v>
      </c>
    </row>
    <row r="647" spans="1:40" x14ac:dyDescent="0.2">
      <c r="A647" s="1">
        <v>45571</v>
      </c>
      <c r="B647">
        <f t="shared" si="70"/>
        <v>10</v>
      </c>
      <c r="C647">
        <f t="shared" si="71"/>
        <v>2024</v>
      </c>
      <c r="D647" s="872" t="str">
        <f t="shared" si="68"/>
        <v>10´2024</v>
      </c>
      <c r="F647" s="2">
        <f t="shared" si="72"/>
        <v>24</v>
      </c>
      <c r="G647" s="3">
        <f t="shared" si="73"/>
        <v>3.5398230088495575E-2</v>
      </c>
      <c r="H647" s="5">
        <f t="shared" si="74"/>
        <v>1</v>
      </c>
      <c r="I647" s="979">
        <f>_xlfn.XLOOKUP($D647,Help2!$D:$D,Help2!H:H)</f>
        <v>18826</v>
      </c>
      <c r="J647" s="979">
        <f>_xlfn.XLOOKUP($D647,Help2!$D:$D,Help2!I:I)</f>
        <v>11689</v>
      </c>
      <c r="K647" s="979">
        <f>_xlfn.XLOOKUP($D647,Help2!$D:$D,Help2!J:J)</f>
        <v>3175</v>
      </c>
      <c r="L647" s="979">
        <f>_xlfn.XLOOKUP($D647,Help2!$D:$D,Help2!K:K)</f>
        <v>3139</v>
      </c>
      <c r="M647" s="979">
        <f>_xlfn.XLOOKUP($D647,Help2!$D:$D,Help2!L:L)</f>
        <v>8066.6720138324836</v>
      </c>
      <c r="N647" s="979">
        <f>_xlfn.XLOOKUP($D647,Help2!$D:$D,Help2!M:M)</f>
        <v>10098.826881445109</v>
      </c>
      <c r="P647" s="979">
        <f>_xlfn.XLOOKUP($D647,Help2!$D:$D,Help2!F:F)</f>
        <v>678</v>
      </c>
      <c r="Q647" s="979">
        <f t="shared" si="69"/>
        <v>744</v>
      </c>
      <c r="R647" s="979">
        <f>_xlfn.XLOOKUP($D647,Help2!$D:$D,Help2!N:N)</f>
        <v>8066.6720138324836</v>
      </c>
      <c r="S647" s="979">
        <f>_xlfn.XLOOKUP($D647,Help2!$D:$D,Help2!O:O)</f>
        <v>7952.1915325875607</v>
      </c>
      <c r="T647" s="979">
        <f>_xlfn.XLOOKUP($D647,Help2!$D:$D,Help2!P:P)</f>
        <v>550</v>
      </c>
      <c r="U647" s="979">
        <f>_xlfn.XLOOKUP($D647,Help2!$D:$D,Help2!Q:Q)</f>
        <v>150</v>
      </c>
      <c r="V647" s="979">
        <f>_xlfn.XLOOKUP($D647,Help2!$D:$D,Help2!R:R)</f>
        <v>60</v>
      </c>
      <c r="W647" s="979">
        <f>_xlfn.XLOOKUP($D647,Help2!$D:$D,Help2!S:S)</f>
        <v>20000</v>
      </c>
      <c r="Y647" s="979">
        <f>_xlfn.XLOOKUP($D647,Help2!$D:$D,Help2!V:V)</f>
        <v>7774</v>
      </c>
      <c r="Z647" s="979">
        <f>_xlfn.XLOOKUP($D647,Help2!$D:$D,Help2!W:W)</f>
        <v>3915</v>
      </c>
      <c r="AA647" s="979">
        <f>_xlfn.XLOOKUP($D647,Help2!$D:$D,Help2!X:X)</f>
        <v>0</v>
      </c>
      <c r="AB647" s="979">
        <f>_xlfn.XLOOKUP($D647,Help2!$D:$D,Help2!Y:Y)</f>
        <v>6314</v>
      </c>
      <c r="AC647" s="979">
        <f>_xlfn.XLOOKUP($D647,Help2!$D:$D,Help2!Z:Z)</f>
        <v>823</v>
      </c>
      <c r="AD647" s="979">
        <f>_xlfn.XLOOKUP($D647,Help2!$D:$D,Help2!AA:AA)</f>
        <v>1509.8556468000002</v>
      </c>
      <c r="AE647" s="979">
        <f>_xlfn.XLOOKUP($D647,Help2!$D:$D,Help2!AB:AB)</f>
        <v>1000</v>
      </c>
      <c r="AF647" s="979">
        <f>_xlfn.XLOOKUP($D647,Help2!$D:$D,Help2!AC:AC)</f>
        <v>735</v>
      </c>
      <c r="AG647" s="979">
        <f>_xlfn.XLOOKUP($D647,Help2!$D:$D,Help2!AD:AD)</f>
        <v>390</v>
      </c>
      <c r="AH647" s="979">
        <f>_xlfn.XLOOKUP($D647,Help2!$D:$D,Help2!AE:AE)</f>
        <v>864.90000000000009</v>
      </c>
      <c r="AI647" s="979">
        <f>_xlfn.XLOOKUP($D647,Help2!$D:$D,Help2!AF:AF)</f>
        <v>3574.9199999999996</v>
      </c>
      <c r="AJ647" s="979">
        <f>_xlfn.XLOOKUP($D647,Help2!$D:$D,Help2!AG:AG)</f>
        <v>387.49733573169379</v>
      </c>
      <c r="AK647" s="979">
        <f>_xlfn.XLOOKUP($D647,Help2!$D:$D,Help2!AH:AH)</f>
        <v>8785.5101844472883</v>
      </c>
      <c r="AL647" s="979">
        <f>_xlfn.XLOOKUP($D647,Help2!$D:$D,Help2!AI:AI)</f>
        <v>672</v>
      </c>
      <c r="AM647" s="979">
        <f>_xlfn.XLOOKUP($D647,Help2!$D:$D,Help2!AJ:AJ)</f>
        <v>0</v>
      </c>
      <c r="AN647" s="979">
        <f>_xlfn.XLOOKUP($D647,Help2!$D:$D,Help2!AK:AK)</f>
        <v>0</v>
      </c>
    </row>
    <row r="648" spans="1:40" x14ac:dyDescent="0.2">
      <c r="A648" s="1">
        <v>45572</v>
      </c>
      <c r="B648">
        <f t="shared" si="70"/>
        <v>10</v>
      </c>
      <c r="C648">
        <f t="shared" si="71"/>
        <v>2024</v>
      </c>
      <c r="D648" s="872" t="str">
        <f t="shared" si="68"/>
        <v>10´2024</v>
      </c>
      <c r="F648" s="2">
        <f t="shared" si="72"/>
        <v>24</v>
      </c>
      <c r="G648" s="3">
        <f t="shared" si="73"/>
        <v>3.5398230088495575E-2</v>
      </c>
      <c r="H648" s="5">
        <f t="shared" si="74"/>
        <v>1</v>
      </c>
      <c r="I648" s="979">
        <f>_xlfn.XLOOKUP($D648,Help2!$D:$D,Help2!H:H)</f>
        <v>18826</v>
      </c>
      <c r="J648" s="979">
        <f>_xlfn.XLOOKUP($D648,Help2!$D:$D,Help2!I:I)</f>
        <v>11689</v>
      </c>
      <c r="K648" s="979">
        <f>_xlfn.XLOOKUP($D648,Help2!$D:$D,Help2!J:J)</f>
        <v>3175</v>
      </c>
      <c r="L648" s="979">
        <f>_xlfn.XLOOKUP($D648,Help2!$D:$D,Help2!K:K)</f>
        <v>3139</v>
      </c>
      <c r="M648" s="979">
        <f>_xlfn.XLOOKUP($D648,Help2!$D:$D,Help2!L:L)</f>
        <v>8066.6720138324836</v>
      </c>
      <c r="N648" s="979">
        <f>_xlfn.XLOOKUP($D648,Help2!$D:$D,Help2!M:M)</f>
        <v>10098.826881445109</v>
      </c>
      <c r="P648" s="979">
        <f>_xlfn.XLOOKUP($D648,Help2!$D:$D,Help2!F:F)</f>
        <v>678</v>
      </c>
      <c r="Q648" s="979">
        <f t="shared" si="69"/>
        <v>744</v>
      </c>
      <c r="R648" s="979">
        <f>_xlfn.XLOOKUP($D648,Help2!$D:$D,Help2!N:N)</f>
        <v>8066.6720138324836</v>
      </c>
      <c r="S648" s="979">
        <f>_xlfn.XLOOKUP($D648,Help2!$D:$D,Help2!O:O)</f>
        <v>7952.1915325875607</v>
      </c>
      <c r="T648" s="979">
        <f>_xlfn.XLOOKUP($D648,Help2!$D:$D,Help2!P:P)</f>
        <v>550</v>
      </c>
      <c r="U648" s="979">
        <f>_xlfn.XLOOKUP($D648,Help2!$D:$D,Help2!Q:Q)</f>
        <v>150</v>
      </c>
      <c r="V648" s="979">
        <f>_xlfn.XLOOKUP($D648,Help2!$D:$D,Help2!R:R)</f>
        <v>60</v>
      </c>
      <c r="W648" s="979">
        <f>_xlfn.XLOOKUP($D648,Help2!$D:$D,Help2!S:S)</f>
        <v>20000</v>
      </c>
      <c r="Y648" s="979">
        <f>_xlfn.XLOOKUP($D648,Help2!$D:$D,Help2!V:V)</f>
        <v>7774</v>
      </c>
      <c r="Z648" s="979">
        <f>_xlfn.XLOOKUP($D648,Help2!$D:$D,Help2!W:W)</f>
        <v>3915</v>
      </c>
      <c r="AA648" s="979">
        <f>_xlfn.XLOOKUP($D648,Help2!$D:$D,Help2!X:X)</f>
        <v>0</v>
      </c>
      <c r="AB648" s="979">
        <f>_xlfn.XLOOKUP($D648,Help2!$D:$D,Help2!Y:Y)</f>
        <v>6314</v>
      </c>
      <c r="AC648" s="979">
        <f>_xlfn.XLOOKUP($D648,Help2!$D:$D,Help2!Z:Z)</f>
        <v>823</v>
      </c>
      <c r="AD648" s="979">
        <f>_xlfn.XLOOKUP($D648,Help2!$D:$D,Help2!AA:AA)</f>
        <v>1509.8556468000002</v>
      </c>
      <c r="AE648" s="979">
        <f>_xlfn.XLOOKUP($D648,Help2!$D:$D,Help2!AB:AB)</f>
        <v>1000</v>
      </c>
      <c r="AF648" s="979">
        <f>_xlfn.XLOOKUP($D648,Help2!$D:$D,Help2!AC:AC)</f>
        <v>735</v>
      </c>
      <c r="AG648" s="979">
        <f>_xlfn.XLOOKUP($D648,Help2!$D:$D,Help2!AD:AD)</f>
        <v>390</v>
      </c>
      <c r="AH648" s="979">
        <f>_xlfn.XLOOKUP($D648,Help2!$D:$D,Help2!AE:AE)</f>
        <v>864.90000000000009</v>
      </c>
      <c r="AI648" s="979">
        <f>_xlfn.XLOOKUP($D648,Help2!$D:$D,Help2!AF:AF)</f>
        <v>3574.9199999999996</v>
      </c>
      <c r="AJ648" s="979">
        <f>_xlfn.XLOOKUP($D648,Help2!$D:$D,Help2!AG:AG)</f>
        <v>387.49733573169379</v>
      </c>
      <c r="AK648" s="979">
        <f>_xlfn.XLOOKUP($D648,Help2!$D:$D,Help2!AH:AH)</f>
        <v>8785.5101844472883</v>
      </c>
      <c r="AL648" s="979">
        <f>_xlfn.XLOOKUP($D648,Help2!$D:$D,Help2!AI:AI)</f>
        <v>672</v>
      </c>
      <c r="AM648" s="979">
        <f>_xlfn.XLOOKUP($D648,Help2!$D:$D,Help2!AJ:AJ)</f>
        <v>0</v>
      </c>
      <c r="AN648" s="979">
        <f>_xlfn.XLOOKUP($D648,Help2!$D:$D,Help2!AK:AK)</f>
        <v>0</v>
      </c>
    </row>
    <row r="649" spans="1:40" x14ac:dyDescent="0.2">
      <c r="A649" s="1">
        <v>45573</v>
      </c>
      <c r="B649">
        <f t="shared" si="70"/>
        <v>10</v>
      </c>
      <c r="C649">
        <f t="shared" si="71"/>
        <v>2024</v>
      </c>
      <c r="D649" s="872" t="str">
        <f t="shared" si="68"/>
        <v>10´2024</v>
      </c>
      <c r="F649" s="2">
        <f t="shared" si="72"/>
        <v>24</v>
      </c>
      <c r="G649" s="3">
        <f t="shared" si="73"/>
        <v>3.5398230088495575E-2</v>
      </c>
      <c r="H649" s="5">
        <f t="shared" si="74"/>
        <v>1</v>
      </c>
      <c r="I649" s="979">
        <f>_xlfn.XLOOKUP($D649,Help2!$D:$D,Help2!H:H)</f>
        <v>18826</v>
      </c>
      <c r="J649" s="979">
        <f>_xlfn.XLOOKUP($D649,Help2!$D:$D,Help2!I:I)</f>
        <v>11689</v>
      </c>
      <c r="K649" s="979">
        <f>_xlfn.XLOOKUP($D649,Help2!$D:$D,Help2!J:J)</f>
        <v>3175</v>
      </c>
      <c r="L649" s="979">
        <f>_xlfn.XLOOKUP($D649,Help2!$D:$D,Help2!K:K)</f>
        <v>3139</v>
      </c>
      <c r="M649" s="979">
        <f>_xlfn.XLOOKUP($D649,Help2!$D:$D,Help2!L:L)</f>
        <v>8066.6720138324836</v>
      </c>
      <c r="N649" s="979">
        <f>_xlfn.XLOOKUP($D649,Help2!$D:$D,Help2!M:M)</f>
        <v>10098.826881445109</v>
      </c>
      <c r="P649" s="979">
        <f>_xlfn.XLOOKUP($D649,Help2!$D:$D,Help2!F:F)</f>
        <v>678</v>
      </c>
      <c r="Q649" s="979">
        <f t="shared" si="69"/>
        <v>744</v>
      </c>
      <c r="R649" s="979">
        <f>_xlfn.XLOOKUP($D649,Help2!$D:$D,Help2!N:N)</f>
        <v>8066.6720138324836</v>
      </c>
      <c r="S649" s="979">
        <f>_xlfn.XLOOKUP($D649,Help2!$D:$D,Help2!O:O)</f>
        <v>7952.1915325875607</v>
      </c>
      <c r="T649" s="979">
        <f>_xlfn.XLOOKUP($D649,Help2!$D:$D,Help2!P:P)</f>
        <v>550</v>
      </c>
      <c r="U649" s="979">
        <f>_xlfn.XLOOKUP($D649,Help2!$D:$D,Help2!Q:Q)</f>
        <v>150</v>
      </c>
      <c r="V649" s="979">
        <f>_xlfn.XLOOKUP($D649,Help2!$D:$D,Help2!R:R)</f>
        <v>60</v>
      </c>
      <c r="W649" s="979">
        <f>_xlfn.XLOOKUP($D649,Help2!$D:$D,Help2!S:S)</f>
        <v>20000</v>
      </c>
      <c r="Y649" s="979">
        <f>_xlfn.XLOOKUP($D649,Help2!$D:$D,Help2!V:V)</f>
        <v>7774</v>
      </c>
      <c r="Z649" s="979">
        <f>_xlfn.XLOOKUP($D649,Help2!$D:$D,Help2!W:W)</f>
        <v>3915</v>
      </c>
      <c r="AA649" s="979">
        <f>_xlfn.XLOOKUP($D649,Help2!$D:$D,Help2!X:X)</f>
        <v>0</v>
      </c>
      <c r="AB649" s="979">
        <f>_xlfn.XLOOKUP($D649,Help2!$D:$D,Help2!Y:Y)</f>
        <v>6314</v>
      </c>
      <c r="AC649" s="979">
        <f>_xlfn.XLOOKUP($D649,Help2!$D:$D,Help2!Z:Z)</f>
        <v>823</v>
      </c>
      <c r="AD649" s="979">
        <f>_xlfn.XLOOKUP($D649,Help2!$D:$D,Help2!AA:AA)</f>
        <v>1509.8556468000002</v>
      </c>
      <c r="AE649" s="979">
        <f>_xlfn.XLOOKUP($D649,Help2!$D:$D,Help2!AB:AB)</f>
        <v>1000</v>
      </c>
      <c r="AF649" s="979">
        <f>_xlfn.XLOOKUP($D649,Help2!$D:$D,Help2!AC:AC)</f>
        <v>735</v>
      </c>
      <c r="AG649" s="979">
        <f>_xlfn.XLOOKUP($D649,Help2!$D:$D,Help2!AD:AD)</f>
        <v>390</v>
      </c>
      <c r="AH649" s="979">
        <f>_xlfn.XLOOKUP($D649,Help2!$D:$D,Help2!AE:AE)</f>
        <v>864.90000000000009</v>
      </c>
      <c r="AI649" s="979">
        <f>_xlfn.XLOOKUP($D649,Help2!$D:$D,Help2!AF:AF)</f>
        <v>3574.9199999999996</v>
      </c>
      <c r="AJ649" s="979">
        <f>_xlfn.XLOOKUP($D649,Help2!$D:$D,Help2!AG:AG)</f>
        <v>387.49733573169379</v>
      </c>
      <c r="AK649" s="979">
        <f>_xlfn.XLOOKUP($D649,Help2!$D:$D,Help2!AH:AH)</f>
        <v>8785.5101844472883</v>
      </c>
      <c r="AL649" s="979">
        <f>_xlfn.XLOOKUP($D649,Help2!$D:$D,Help2!AI:AI)</f>
        <v>672</v>
      </c>
      <c r="AM649" s="979">
        <f>_xlfn.XLOOKUP($D649,Help2!$D:$D,Help2!AJ:AJ)</f>
        <v>0</v>
      </c>
      <c r="AN649" s="979">
        <f>_xlfn.XLOOKUP($D649,Help2!$D:$D,Help2!AK:AK)</f>
        <v>0</v>
      </c>
    </row>
    <row r="650" spans="1:40" x14ac:dyDescent="0.2">
      <c r="A650" s="1">
        <v>45574</v>
      </c>
      <c r="B650">
        <f t="shared" si="70"/>
        <v>10</v>
      </c>
      <c r="C650">
        <f t="shared" si="71"/>
        <v>2024</v>
      </c>
      <c r="D650" s="872" t="str">
        <f t="shared" si="68"/>
        <v>10´2024</v>
      </c>
      <c r="F650" s="2">
        <f t="shared" si="72"/>
        <v>24</v>
      </c>
      <c r="G650" s="3">
        <f t="shared" si="73"/>
        <v>3.5398230088495575E-2</v>
      </c>
      <c r="H650" s="5">
        <f t="shared" si="74"/>
        <v>1</v>
      </c>
      <c r="I650" s="979">
        <f>_xlfn.XLOOKUP($D650,Help2!$D:$D,Help2!H:H)</f>
        <v>18826</v>
      </c>
      <c r="J650" s="979">
        <f>_xlfn.XLOOKUP($D650,Help2!$D:$D,Help2!I:I)</f>
        <v>11689</v>
      </c>
      <c r="K650" s="979">
        <f>_xlfn.XLOOKUP($D650,Help2!$D:$D,Help2!J:J)</f>
        <v>3175</v>
      </c>
      <c r="L650" s="979">
        <f>_xlfn.XLOOKUP($D650,Help2!$D:$D,Help2!K:K)</f>
        <v>3139</v>
      </c>
      <c r="M650" s="979">
        <f>_xlfn.XLOOKUP($D650,Help2!$D:$D,Help2!L:L)</f>
        <v>8066.6720138324836</v>
      </c>
      <c r="N650" s="979">
        <f>_xlfn.XLOOKUP($D650,Help2!$D:$D,Help2!M:M)</f>
        <v>10098.826881445109</v>
      </c>
      <c r="P650" s="979">
        <f>_xlfn.XLOOKUP($D650,Help2!$D:$D,Help2!F:F)</f>
        <v>678</v>
      </c>
      <c r="Q650" s="979">
        <f t="shared" si="69"/>
        <v>744</v>
      </c>
      <c r="R650" s="979">
        <f>_xlfn.XLOOKUP($D650,Help2!$D:$D,Help2!N:N)</f>
        <v>8066.6720138324836</v>
      </c>
      <c r="S650" s="979">
        <f>_xlfn.XLOOKUP($D650,Help2!$D:$D,Help2!O:O)</f>
        <v>7952.1915325875607</v>
      </c>
      <c r="T650" s="979">
        <f>_xlfn.XLOOKUP($D650,Help2!$D:$D,Help2!P:P)</f>
        <v>550</v>
      </c>
      <c r="U650" s="979">
        <f>_xlfn.XLOOKUP($D650,Help2!$D:$D,Help2!Q:Q)</f>
        <v>150</v>
      </c>
      <c r="V650" s="979">
        <f>_xlfn.XLOOKUP($D650,Help2!$D:$D,Help2!R:R)</f>
        <v>60</v>
      </c>
      <c r="W650" s="979">
        <f>_xlfn.XLOOKUP($D650,Help2!$D:$D,Help2!S:S)</f>
        <v>20000</v>
      </c>
      <c r="Y650" s="979">
        <f>_xlfn.XLOOKUP($D650,Help2!$D:$D,Help2!V:V)</f>
        <v>7774</v>
      </c>
      <c r="Z650" s="979">
        <f>_xlfn.XLOOKUP($D650,Help2!$D:$D,Help2!W:W)</f>
        <v>3915</v>
      </c>
      <c r="AA650" s="979">
        <f>_xlfn.XLOOKUP($D650,Help2!$D:$D,Help2!X:X)</f>
        <v>0</v>
      </c>
      <c r="AB650" s="979">
        <f>_xlfn.XLOOKUP($D650,Help2!$D:$D,Help2!Y:Y)</f>
        <v>6314</v>
      </c>
      <c r="AC650" s="979">
        <f>_xlfn.XLOOKUP($D650,Help2!$D:$D,Help2!Z:Z)</f>
        <v>823</v>
      </c>
      <c r="AD650" s="979">
        <f>_xlfn.XLOOKUP($D650,Help2!$D:$D,Help2!AA:AA)</f>
        <v>1509.8556468000002</v>
      </c>
      <c r="AE650" s="979">
        <f>_xlfn.XLOOKUP($D650,Help2!$D:$D,Help2!AB:AB)</f>
        <v>1000</v>
      </c>
      <c r="AF650" s="979">
        <f>_xlfn.XLOOKUP($D650,Help2!$D:$D,Help2!AC:AC)</f>
        <v>735</v>
      </c>
      <c r="AG650" s="979">
        <f>_xlfn.XLOOKUP($D650,Help2!$D:$D,Help2!AD:AD)</f>
        <v>390</v>
      </c>
      <c r="AH650" s="979">
        <f>_xlfn.XLOOKUP($D650,Help2!$D:$D,Help2!AE:AE)</f>
        <v>864.90000000000009</v>
      </c>
      <c r="AI650" s="979">
        <f>_xlfn.XLOOKUP($D650,Help2!$D:$D,Help2!AF:AF)</f>
        <v>3574.9199999999996</v>
      </c>
      <c r="AJ650" s="979">
        <f>_xlfn.XLOOKUP($D650,Help2!$D:$D,Help2!AG:AG)</f>
        <v>387.49733573169379</v>
      </c>
      <c r="AK650" s="979">
        <f>_xlfn.XLOOKUP($D650,Help2!$D:$D,Help2!AH:AH)</f>
        <v>8785.5101844472883</v>
      </c>
      <c r="AL650" s="979">
        <f>_xlfn.XLOOKUP($D650,Help2!$D:$D,Help2!AI:AI)</f>
        <v>672</v>
      </c>
      <c r="AM650" s="979">
        <f>_xlfn.XLOOKUP($D650,Help2!$D:$D,Help2!AJ:AJ)</f>
        <v>0</v>
      </c>
      <c r="AN650" s="979">
        <f>_xlfn.XLOOKUP($D650,Help2!$D:$D,Help2!AK:AK)</f>
        <v>0</v>
      </c>
    </row>
    <row r="651" spans="1:40" x14ac:dyDescent="0.2">
      <c r="A651" s="1">
        <v>45575</v>
      </c>
      <c r="B651">
        <f t="shared" si="70"/>
        <v>10</v>
      </c>
      <c r="C651">
        <f t="shared" si="71"/>
        <v>2024</v>
      </c>
      <c r="D651" s="872" t="str">
        <f t="shared" si="68"/>
        <v>10´2024</v>
      </c>
      <c r="F651" s="2">
        <f t="shared" si="72"/>
        <v>24</v>
      </c>
      <c r="G651" s="3">
        <f t="shared" si="73"/>
        <v>3.5398230088495575E-2</v>
      </c>
      <c r="H651" s="5">
        <f t="shared" si="74"/>
        <v>1</v>
      </c>
      <c r="I651" s="979">
        <f>_xlfn.XLOOKUP($D651,Help2!$D:$D,Help2!H:H)</f>
        <v>18826</v>
      </c>
      <c r="J651" s="979">
        <f>_xlfn.XLOOKUP($D651,Help2!$D:$D,Help2!I:I)</f>
        <v>11689</v>
      </c>
      <c r="K651" s="979">
        <f>_xlfn.XLOOKUP($D651,Help2!$D:$D,Help2!J:J)</f>
        <v>3175</v>
      </c>
      <c r="L651" s="979">
        <f>_xlfn.XLOOKUP($D651,Help2!$D:$D,Help2!K:K)</f>
        <v>3139</v>
      </c>
      <c r="M651" s="979">
        <f>_xlfn.XLOOKUP($D651,Help2!$D:$D,Help2!L:L)</f>
        <v>8066.6720138324836</v>
      </c>
      <c r="N651" s="979">
        <f>_xlfn.XLOOKUP($D651,Help2!$D:$D,Help2!M:M)</f>
        <v>10098.826881445109</v>
      </c>
      <c r="P651" s="979">
        <f>_xlfn.XLOOKUP($D651,Help2!$D:$D,Help2!F:F)</f>
        <v>678</v>
      </c>
      <c r="Q651" s="979">
        <f t="shared" si="69"/>
        <v>744</v>
      </c>
      <c r="R651" s="979">
        <f>_xlfn.XLOOKUP($D651,Help2!$D:$D,Help2!N:N)</f>
        <v>8066.6720138324836</v>
      </c>
      <c r="S651" s="979">
        <f>_xlfn.XLOOKUP($D651,Help2!$D:$D,Help2!O:O)</f>
        <v>7952.1915325875607</v>
      </c>
      <c r="T651" s="979">
        <f>_xlfn.XLOOKUP($D651,Help2!$D:$D,Help2!P:P)</f>
        <v>550</v>
      </c>
      <c r="U651" s="979">
        <f>_xlfn.XLOOKUP($D651,Help2!$D:$D,Help2!Q:Q)</f>
        <v>150</v>
      </c>
      <c r="V651" s="979">
        <f>_xlfn.XLOOKUP($D651,Help2!$D:$D,Help2!R:R)</f>
        <v>60</v>
      </c>
      <c r="W651" s="979">
        <f>_xlfn.XLOOKUP($D651,Help2!$D:$D,Help2!S:S)</f>
        <v>20000</v>
      </c>
      <c r="Y651" s="979">
        <f>_xlfn.XLOOKUP($D651,Help2!$D:$D,Help2!V:V)</f>
        <v>7774</v>
      </c>
      <c r="Z651" s="979">
        <f>_xlfn.XLOOKUP($D651,Help2!$D:$D,Help2!W:W)</f>
        <v>3915</v>
      </c>
      <c r="AA651" s="979">
        <f>_xlfn.XLOOKUP($D651,Help2!$D:$D,Help2!X:X)</f>
        <v>0</v>
      </c>
      <c r="AB651" s="979">
        <f>_xlfn.XLOOKUP($D651,Help2!$D:$D,Help2!Y:Y)</f>
        <v>6314</v>
      </c>
      <c r="AC651" s="979">
        <f>_xlfn.XLOOKUP($D651,Help2!$D:$D,Help2!Z:Z)</f>
        <v>823</v>
      </c>
      <c r="AD651" s="979">
        <f>_xlfn.XLOOKUP($D651,Help2!$D:$D,Help2!AA:AA)</f>
        <v>1509.8556468000002</v>
      </c>
      <c r="AE651" s="979">
        <f>_xlfn.XLOOKUP($D651,Help2!$D:$D,Help2!AB:AB)</f>
        <v>1000</v>
      </c>
      <c r="AF651" s="979">
        <f>_xlfn.XLOOKUP($D651,Help2!$D:$D,Help2!AC:AC)</f>
        <v>735</v>
      </c>
      <c r="AG651" s="979">
        <f>_xlfn.XLOOKUP($D651,Help2!$D:$D,Help2!AD:AD)</f>
        <v>390</v>
      </c>
      <c r="AH651" s="979">
        <f>_xlfn.XLOOKUP($D651,Help2!$D:$D,Help2!AE:AE)</f>
        <v>864.90000000000009</v>
      </c>
      <c r="AI651" s="979">
        <f>_xlfn.XLOOKUP($D651,Help2!$D:$D,Help2!AF:AF)</f>
        <v>3574.9199999999996</v>
      </c>
      <c r="AJ651" s="979">
        <f>_xlfn.XLOOKUP($D651,Help2!$D:$D,Help2!AG:AG)</f>
        <v>387.49733573169379</v>
      </c>
      <c r="AK651" s="979">
        <f>_xlfn.XLOOKUP($D651,Help2!$D:$D,Help2!AH:AH)</f>
        <v>8785.5101844472883</v>
      </c>
      <c r="AL651" s="979">
        <f>_xlfn.XLOOKUP($D651,Help2!$D:$D,Help2!AI:AI)</f>
        <v>672</v>
      </c>
      <c r="AM651" s="979">
        <f>_xlfn.XLOOKUP($D651,Help2!$D:$D,Help2!AJ:AJ)</f>
        <v>0</v>
      </c>
      <c r="AN651" s="979">
        <f>_xlfn.XLOOKUP($D651,Help2!$D:$D,Help2!AK:AK)</f>
        <v>0</v>
      </c>
    </row>
    <row r="652" spans="1:40" x14ac:dyDescent="0.2">
      <c r="A652" s="1">
        <v>45576</v>
      </c>
      <c r="B652">
        <f t="shared" si="70"/>
        <v>10</v>
      </c>
      <c r="C652">
        <f t="shared" si="71"/>
        <v>2024</v>
      </c>
      <c r="D652" s="872" t="str">
        <f t="shared" si="68"/>
        <v>10´2024</v>
      </c>
      <c r="E652" s="867">
        <v>10</v>
      </c>
      <c r="F652" s="2">
        <f t="shared" si="72"/>
        <v>14</v>
      </c>
      <c r="G652" s="3">
        <f t="shared" si="73"/>
        <v>2.0648967551622419E-2</v>
      </c>
      <c r="H652" s="5">
        <f t="shared" si="74"/>
        <v>0.58333333333333337</v>
      </c>
      <c r="I652" s="979">
        <f>_xlfn.XLOOKUP($D652,Help2!$D:$D,Help2!H:H)</f>
        <v>18826</v>
      </c>
      <c r="J652" s="979">
        <f>_xlfn.XLOOKUP($D652,Help2!$D:$D,Help2!I:I)</f>
        <v>11689</v>
      </c>
      <c r="K652" s="979">
        <f>_xlfn.XLOOKUP($D652,Help2!$D:$D,Help2!J:J)</f>
        <v>3175</v>
      </c>
      <c r="L652" s="979">
        <f>_xlfn.XLOOKUP($D652,Help2!$D:$D,Help2!K:K)</f>
        <v>3139</v>
      </c>
      <c r="M652" s="979">
        <f>_xlfn.XLOOKUP($D652,Help2!$D:$D,Help2!L:L)</f>
        <v>8066.6720138324836</v>
      </c>
      <c r="N652" s="979">
        <f>_xlfn.XLOOKUP($D652,Help2!$D:$D,Help2!M:M)</f>
        <v>10098.826881445109</v>
      </c>
      <c r="P652" s="979">
        <f>_xlfn.XLOOKUP($D652,Help2!$D:$D,Help2!F:F)</f>
        <v>678</v>
      </c>
      <c r="Q652" s="979">
        <f t="shared" si="69"/>
        <v>744</v>
      </c>
      <c r="R652" s="979">
        <f>_xlfn.XLOOKUP($D652,Help2!$D:$D,Help2!N:N)</f>
        <v>8066.6720138324836</v>
      </c>
      <c r="S652" s="979">
        <f>_xlfn.XLOOKUP($D652,Help2!$D:$D,Help2!O:O)</f>
        <v>7952.1915325875607</v>
      </c>
      <c r="T652" s="979">
        <f>_xlfn.XLOOKUP($D652,Help2!$D:$D,Help2!P:P)</f>
        <v>550</v>
      </c>
      <c r="U652" s="979">
        <f>_xlfn.XLOOKUP($D652,Help2!$D:$D,Help2!Q:Q)</f>
        <v>150</v>
      </c>
      <c r="V652" s="979">
        <f>_xlfn.XLOOKUP($D652,Help2!$D:$D,Help2!R:R)</f>
        <v>60</v>
      </c>
      <c r="W652" s="979">
        <f>_xlfn.XLOOKUP($D652,Help2!$D:$D,Help2!S:S)</f>
        <v>20000</v>
      </c>
      <c r="Y652" s="979">
        <f>_xlfn.XLOOKUP($D652,Help2!$D:$D,Help2!V:V)</f>
        <v>7774</v>
      </c>
      <c r="Z652" s="979">
        <f>_xlfn.XLOOKUP($D652,Help2!$D:$D,Help2!W:W)</f>
        <v>3915</v>
      </c>
      <c r="AA652" s="979">
        <f>_xlfn.XLOOKUP($D652,Help2!$D:$D,Help2!X:X)</f>
        <v>0</v>
      </c>
      <c r="AB652" s="979">
        <f>_xlfn.XLOOKUP($D652,Help2!$D:$D,Help2!Y:Y)</f>
        <v>6314</v>
      </c>
      <c r="AC652" s="979">
        <f>_xlfn.XLOOKUP($D652,Help2!$D:$D,Help2!Z:Z)</f>
        <v>823</v>
      </c>
      <c r="AD652" s="979">
        <f>_xlfn.XLOOKUP($D652,Help2!$D:$D,Help2!AA:AA)</f>
        <v>1509.8556468000002</v>
      </c>
      <c r="AE652" s="979">
        <f>_xlfn.XLOOKUP($D652,Help2!$D:$D,Help2!AB:AB)</f>
        <v>1000</v>
      </c>
      <c r="AF652" s="979">
        <f>_xlfn.XLOOKUP($D652,Help2!$D:$D,Help2!AC:AC)</f>
        <v>735</v>
      </c>
      <c r="AG652" s="979">
        <f>_xlfn.XLOOKUP($D652,Help2!$D:$D,Help2!AD:AD)</f>
        <v>390</v>
      </c>
      <c r="AH652" s="979">
        <f>_xlfn.XLOOKUP($D652,Help2!$D:$D,Help2!AE:AE)</f>
        <v>864.90000000000009</v>
      </c>
      <c r="AI652" s="979">
        <f>_xlfn.XLOOKUP($D652,Help2!$D:$D,Help2!AF:AF)</f>
        <v>3574.9199999999996</v>
      </c>
      <c r="AJ652" s="979">
        <f>_xlfn.XLOOKUP($D652,Help2!$D:$D,Help2!AG:AG)</f>
        <v>387.49733573169379</v>
      </c>
      <c r="AK652" s="979">
        <f>_xlfn.XLOOKUP($D652,Help2!$D:$D,Help2!AH:AH)</f>
        <v>8785.5101844472883</v>
      </c>
      <c r="AL652" s="979">
        <f>_xlfn.XLOOKUP($D652,Help2!$D:$D,Help2!AI:AI)</f>
        <v>672</v>
      </c>
      <c r="AM652" s="979">
        <f>_xlfn.XLOOKUP($D652,Help2!$D:$D,Help2!AJ:AJ)</f>
        <v>0</v>
      </c>
      <c r="AN652" s="979">
        <f>_xlfn.XLOOKUP($D652,Help2!$D:$D,Help2!AK:AK)</f>
        <v>0</v>
      </c>
    </row>
    <row r="653" spans="1:40" x14ac:dyDescent="0.2">
      <c r="A653" s="1">
        <v>45577</v>
      </c>
      <c r="B653">
        <f t="shared" si="70"/>
        <v>10</v>
      </c>
      <c r="C653">
        <f t="shared" si="71"/>
        <v>2024</v>
      </c>
      <c r="D653" s="872" t="str">
        <f t="shared" si="68"/>
        <v>10´2024</v>
      </c>
      <c r="F653" s="2">
        <f t="shared" si="72"/>
        <v>24</v>
      </c>
      <c r="G653" s="3">
        <f t="shared" si="73"/>
        <v>3.5398230088495575E-2</v>
      </c>
      <c r="H653" s="5">
        <f t="shared" si="74"/>
        <v>1</v>
      </c>
      <c r="I653" s="979">
        <f>_xlfn.XLOOKUP($D653,Help2!$D:$D,Help2!H:H)</f>
        <v>18826</v>
      </c>
      <c r="J653" s="979">
        <f>_xlfn.XLOOKUP($D653,Help2!$D:$D,Help2!I:I)</f>
        <v>11689</v>
      </c>
      <c r="K653" s="979">
        <f>_xlfn.XLOOKUP($D653,Help2!$D:$D,Help2!J:J)</f>
        <v>3175</v>
      </c>
      <c r="L653" s="979">
        <f>_xlfn.XLOOKUP($D653,Help2!$D:$D,Help2!K:K)</f>
        <v>3139</v>
      </c>
      <c r="M653" s="979">
        <f>_xlfn.XLOOKUP($D653,Help2!$D:$D,Help2!L:L)</f>
        <v>8066.6720138324836</v>
      </c>
      <c r="N653" s="979">
        <f>_xlfn.XLOOKUP($D653,Help2!$D:$D,Help2!M:M)</f>
        <v>10098.826881445109</v>
      </c>
      <c r="P653" s="979">
        <f>_xlfn.XLOOKUP($D653,Help2!$D:$D,Help2!F:F)</f>
        <v>678</v>
      </c>
      <c r="Q653" s="979">
        <f t="shared" si="69"/>
        <v>744</v>
      </c>
      <c r="R653" s="979">
        <f>_xlfn.XLOOKUP($D653,Help2!$D:$D,Help2!N:N)</f>
        <v>8066.6720138324836</v>
      </c>
      <c r="S653" s="979">
        <f>_xlfn.XLOOKUP($D653,Help2!$D:$D,Help2!O:O)</f>
        <v>7952.1915325875607</v>
      </c>
      <c r="T653" s="979">
        <f>_xlfn.XLOOKUP($D653,Help2!$D:$D,Help2!P:P)</f>
        <v>550</v>
      </c>
      <c r="U653" s="979">
        <f>_xlfn.XLOOKUP($D653,Help2!$D:$D,Help2!Q:Q)</f>
        <v>150</v>
      </c>
      <c r="V653" s="979">
        <f>_xlfn.XLOOKUP($D653,Help2!$D:$D,Help2!R:R)</f>
        <v>60</v>
      </c>
      <c r="W653" s="979">
        <f>_xlfn.XLOOKUP($D653,Help2!$D:$D,Help2!S:S)</f>
        <v>20000</v>
      </c>
      <c r="Y653" s="979">
        <f>_xlfn.XLOOKUP($D653,Help2!$D:$D,Help2!V:V)</f>
        <v>7774</v>
      </c>
      <c r="Z653" s="979">
        <f>_xlfn.XLOOKUP($D653,Help2!$D:$D,Help2!W:W)</f>
        <v>3915</v>
      </c>
      <c r="AA653" s="979">
        <f>_xlfn.XLOOKUP($D653,Help2!$D:$D,Help2!X:X)</f>
        <v>0</v>
      </c>
      <c r="AB653" s="979">
        <f>_xlfn.XLOOKUP($D653,Help2!$D:$D,Help2!Y:Y)</f>
        <v>6314</v>
      </c>
      <c r="AC653" s="979">
        <f>_xlfn.XLOOKUP($D653,Help2!$D:$D,Help2!Z:Z)</f>
        <v>823</v>
      </c>
      <c r="AD653" s="979">
        <f>_xlfn.XLOOKUP($D653,Help2!$D:$D,Help2!AA:AA)</f>
        <v>1509.8556468000002</v>
      </c>
      <c r="AE653" s="979">
        <f>_xlfn.XLOOKUP($D653,Help2!$D:$D,Help2!AB:AB)</f>
        <v>1000</v>
      </c>
      <c r="AF653" s="979">
        <f>_xlfn.XLOOKUP($D653,Help2!$D:$D,Help2!AC:AC)</f>
        <v>735</v>
      </c>
      <c r="AG653" s="979">
        <f>_xlfn.XLOOKUP($D653,Help2!$D:$D,Help2!AD:AD)</f>
        <v>390</v>
      </c>
      <c r="AH653" s="979">
        <f>_xlfn.XLOOKUP($D653,Help2!$D:$D,Help2!AE:AE)</f>
        <v>864.90000000000009</v>
      </c>
      <c r="AI653" s="979">
        <f>_xlfn.XLOOKUP($D653,Help2!$D:$D,Help2!AF:AF)</f>
        <v>3574.9199999999996</v>
      </c>
      <c r="AJ653" s="979">
        <f>_xlfn.XLOOKUP($D653,Help2!$D:$D,Help2!AG:AG)</f>
        <v>387.49733573169379</v>
      </c>
      <c r="AK653" s="979">
        <f>_xlfn.XLOOKUP($D653,Help2!$D:$D,Help2!AH:AH)</f>
        <v>8785.5101844472883</v>
      </c>
      <c r="AL653" s="979">
        <f>_xlfn.XLOOKUP($D653,Help2!$D:$D,Help2!AI:AI)</f>
        <v>672</v>
      </c>
      <c r="AM653" s="979">
        <f>_xlfn.XLOOKUP($D653,Help2!$D:$D,Help2!AJ:AJ)</f>
        <v>0</v>
      </c>
      <c r="AN653" s="979">
        <f>_xlfn.XLOOKUP($D653,Help2!$D:$D,Help2!AK:AK)</f>
        <v>0</v>
      </c>
    </row>
    <row r="654" spans="1:40" x14ac:dyDescent="0.2">
      <c r="A654" s="1">
        <v>45578</v>
      </c>
      <c r="B654">
        <f t="shared" si="70"/>
        <v>10</v>
      </c>
      <c r="C654">
        <f t="shared" si="71"/>
        <v>2024</v>
      </c>
      <c r="D654" s="872" t="str">
        <f t="shared" si="68"/>
        <v>10´2024</v>
      </c>
      <c r="F654" s="2">
        <f t="shared" si="72"/>
        <v>24</v>
      </c>
      <c r="G654" s="3">
        <f t="shared" si="73"/>
        <v>3.5398230088495575E-2</v>
      </c>
      <c r="H654" s="5">
        <f t="shared" si="74"/>
        <v>1</v>
      </c>
      <c r="I654" s="979">
        <f>_xlfn.XLOOKUP($D654,Help2!$D:$D,Help2!H:H)</f>
        <v>18826</v>
      </c>
      <c r="J654" s="979">
        <f>_xlfn.XLOOKUP($D654,Help2!$D:$D,Help2!I:I)</f>
        <v>11689</v>
      </c>
      <c r="K654" s="979">
        <f>_xlfn.XLOOKUP($D654,Help2!$D:$D,Help2!J:J)</f>
        <v>3175</v>
      </c>
      <c r="L654" s="979">
        <f>_xlfn.XLOOKUP($D654,Help2!$D:$D,Help2!K:K)</f>
        <v>3139</v>
      </c>
      <c r="M654" s="979">
        <f>_xlfn.XLOOKUP($D654,Help2!$D:$D,Help2!L:L)</f>
        <v>8066.6720138324836</v>
      </c>
      <c r="N654" s="979">
        <f>_xlfn.XLOOKUP($D654,Help2!$D:$D,Help2!M:M)</f>
        <v>10098.826881445109</v>
      </c>
      <c r="P654" s="979">
        <f>_xlfn.XLOOKUP($D654,Help2!$D:$D,Help2!F:F)</f>
        <v>678</v>
      </c>
      <c r="Q654" s="979">
        <f t="shared" si="69"/>
        <v>744</v>
      </c>
      <c r="R654" s="979">
        <f>_xlfn.XLOOKUP($D654,Help2!$D:$D,Help2!N:N)</f>
        <v>8066.6720138324836</v>
      </c>
      <c r="S654" s="979">
        <f>_xlfn.XLOOKUP($D654,Help2!$D:$D,Help2!O:O)</f>
        <v>7952.1915325875607</v>
      </c>
      <c r="T654" s="979">
        <f>_xlfn.XLOOKUP($D654,Help2!$D:$D,Help2!P:P)</f>
        <v>550</v>
      </c>
      <c r="U654" s="979">
        <f>_xlfn.XLOOKUP($D654,Help2!$D:$D,Help2!Q:Q)</f>
        <v>150</v>
      </c>
      <c r="V654" s="979">
        <f>_xlfn.XLOOKUP($D654,Help2!$D:$D,Help2!R:R)</f>
        <v>60</v>
      </c>
      <c r="W654" s="979">
        <f>_xlfn.XLOOKUP($D654,Help2!$D:$D,Help2!S:S)</f>
        <v>20000</v>
      </c>
      <c r="Y654" s="979">
        <f>_xlfn.XLOOKUP($D654,Help2!$D:$D,Help2!V:V)</f>
        <v>7774</v>
      </c>
      <c r="Z654" s="979">
        <f>_xlfn.XLOOKUP($D654,Help2!$D:$D,Help2!W:W)</f>
        <v>3915</v>
      </c>
      <c r="AA654" s="979">
        <f>_xlfn.XLOOKUP($D654,Help2!$D:$D,Help2!X:X)</f>
        <v>0</v>
      </c>
      <c r="AB654" s="979">
        <f>_xlfn.XLOOKUP($D654,Help2!$D:$D,Help2!Y:Y)</f>
        <v>6314</v>
      </c>
      <c r="AC654" s="979">
        <f>_xlfn.XLOOKUP($D654,Help2!$D:$D,Help2!Z:Z)</f>
        <v>823</v>
      </c>
      <c r="AD654" s="979">
        <f>_xlfn.XLOOKUP($D654,Help2!$D:$D,Help2!AA:AA)</f>
        <v>1509.8556468000002</v>
      </c>
      <c r="AE654" s="979">
        <f>_xlfn.XLOOKUP($D654,Help2!$D:$D,Help2!AB:AB)</f>
        <v>1000</v>
      </c>
      <c r="AF654" s="979">
        <f>_xlfn.XLOOKUP($D654,Help2!$D:$D,Help2!AC:AC)</f>
        <v>735</v>
      </c>
      <c r="AG654" s="979">
        <f>_xlfn.XLOOKUP($D654,Help2!$D:$D,Help2!AD:AD)</f>
        <v>390</v>
      </c>
      <c r="AH654" s="979">
        <f>_xlfn.XLOOKUP($D654,Help2!$D:$D,Help2!AE:AE)</f>
        <v>864.90000000000009</v>
      </c>
      <c r="AI654" s="979">
        <f>_xlfn.XLOOKUP($D654,Help2!$D:$D,Help2!AF:AF)</f>
        <v>3574.9199999999996</v>
      </c>
      <c r="AJ654" s="979">
        <f>_xlfn.XLOOKUP($D654,Help2!$D:$D,Help2!AG:AG)</f>
        <v>387.49733573169379</v>
      </c>
      <c r="AK654" s="979">
        <f>_xlfn.XLOOKUP($D654,Help2!$D:$D,Help2!AH:AH)</f>
        <v>8785.5101844472883</v>
      </c>
      <c r="AL654" s="979">
        <f>_xlfn.XLOOKUP($D654,Help2!$D:$D,Help2!AI:AI)</f>
        <v>672</v>
      </c>
      <c r="AM654" s="979">
        <f>_xlfn.XLOOKUP($D654,Help2!$D:$D,Help2!AJ:AJ)</f>
        <v>0</v>
      </c>
      <c r="AN654" s="979">
        <f>_xlfn.XLOOKUP($D654,Help2!$D:$D,Help2!AK:AK)</f>
        <v>0</v>
      </c>
    </row>
    <row r="655" spans="1:40" x14ac:dyDescent="0.2">
      <c r="A655" s="1">
        <v>45579</v>
      </c>
      <c r="B655">
        <f t="shared" si="70"/>
        <v>10</v>
      </c>
      <c r="C655">
        <f t="shared" si="71"/>
        <v>2024</v>
      </c>
      <c r="D655" s="872" t="str">
        <f t="shared" si="68"/>
        <v>10´2024</v>
      </c>
      <c r="F655" s="2">
        <f t="shared" si="72"/>
        <v>24</v>
      </c>
      <c r="G655" s="3">
        <f t="shared" si="73"/>
        <v>3.5398230088495575E-2</v>
      </c>
      <c r="H655" s="5">
        <f t="shared" si="74"/>
        <v>1</v>
      </c>
      <c r="I655" s="979">
        <f>_xlfn.XLOOKUP($D655,Help2!$D:$D,Help2!H:H)</f>
        <v>18826</v>
      </c>
      <c r="J655" s="979">
        <f>_xlfn.XLOOKUP($D655,Help2!$D:$D,Help2!I:I)</f>
        <v>11689</v>
      </c>
      <c r="K655" s="979">
        <f>_xlfn.XLOOKUP($D655,Help2!$D:$D,Help2!J:J)</f>
        <v>3175</v>
      </c>
      <c r="L655" s="979">
        <f>_xlfn.XLOOKUP($D655,Help2!$D:$D,Help2!K:K)</f>
        <v>3139</v>
      </c>
      <c r="M655" s="979">
        <f>_xlfn.XLOOKUP($D655,Help2!$D:$D,Help2!L:L)</f>
        <v>8066.6720138324836</v>
      </c>
      <c r="N655" s="979">
        <f>_xlfn.XLOOKUP($D655,Help2!$D:$D,Help2!M:M)</f>
        <v>10098.826881445109</v>
      </c>
      <c r="P655" s="979">
        <f>_xlfn.XLOOKUP($D655,Help2!$D:$D,Help2!F:F)</f>
        <v>678</v>
      </c>
      <c r="Q655" s="979">
        <f t="shared" si="69"/>
        <v>744</v>
      </c>
      <c r="R655" s="979">
        <f>_xlfn.XLOOKUP($D655,Help2!$D:$D,Help2!N:N)</f>
        <v>8066.6720138324836</v>
      </c>
      <c r="S655" s="979">
        <f>_xlfn.XLOOKUP($D655,Help2!$D:$D,Help2!O:O)</f>
        <v>7952.1915325875607</v>
      </c>
      <c r="T655" s="979">
        <f>_xlfn.XLOOKUP($D655,Help2!$D:$D,Help2!P:P)</f>
        <v>550</v>
      </c>
      <c r="U655" s="979">
        <f>_xlfn.XLOOKUP($D655,Help2!$D:$D,Help2!Q:Q)</f>
        <v>150</v>
      </c>
      <c r="V655" s="979">
        <f>_xlfn.XLOOKUP($D655,Help2!$D:$D,Help2!R:R)</f>
        <v>60</v>
      </c>
      <c r="W655" s="979">
        <f>_xlfn.XLOOKUP($D655,Help2!$D:$D,Help2!S:S)</f>
        <v>20000</v>
      </c>
      <c r="Y655" s="979">
        <f>_xlfn.XLOOKUP($D655,Help2!$D:$D,Help2!V:V)</f>
        <v>7774</v>
      </c>
      <c r="Z655" s="979">
        <f>_xlfn.XLOOKUP($D655,Help2!$D:$D,Help2!W:W)</f>
        <v>3915</v>
      </c>
      <c r="AA655" s="979">
        <f>_xlfn.XLOOKUP($D655,Help2!$D:$D,Help2!X:X)</f>
        <v>0</v>
      </c>
      <c r="AB655" s="979">
        <f>_xlfn.XLOOKUP($D655,Help2!$D:$D,Help2!Y:Y)</f>
        <v>6314</v>
      </c>
      <c r="AC655" s="979">
        <f>_xlfn.XLOOKUP($D655,Help2!$D:$D,Help2!Z:Z)</f>
        <v>823</v>
      </c>
      <c r="AD655" s="979">
        <f>_xlfn.XLOOKUP($D655,Help2!$D:$D,Help2!AA:AA)</f>
        <v>1509.8556468000002</v>
      </c>
      <c r="AE655" s="979">
        <f>_xlfn.XLOOKUP($D655,Help2!$D:$D,Help2!AB:AB)</f>
        <v>1000</v>
      </c>
      <c r="AF655" s="979">
        <f>_xlfn.XLOOKUP($D655,Help2!$D:$D,Help2!AC:AC)</f>
        <v>735</v>
      </c>
      <c r="AG655" s="979">
        <f>_xlfn.XLOOKUP($D655,Help2!$D:$D,Help2!AD:AD)</f>
        <v>390</v>
      </c>
      <c r="AH655" s="979">
        <f>_xlfn.XLOOKUP($D655,Help2!$D:$D,Help2!AE:AE)</f>
        <v>864.90000000000009</v>
      </c>
      <c r="AI655" s="979">
        <f>_xlfn.XLOOKUP($D655,Help2!$D:$D,Help2!AF:AF)</f>
        <v>3574.9199999999996</v>
      </c>
      <c r="AJ655" s="979">
        <f>_xlfn.XLOOKUP($D655,Help2!$D:$D,Help2!AG:AG)</f>
        <v>387.49733573169379</v>
      </c>
      <c r="AK655" s="979">
        <f>_xlfn.XLOOKUP($D655,Help2!$D:$D,Help2!AH:AH)</f>
        <v>8785.5101844472883</v>
      </c>
      <c r="AL655" s="979">
        <f>_xlfn.XLOOKUP($D655,Help2!$D:$D,Help2!AI:AI)</f>
        <v>672</v>
      </c>
      <c r="AM655" s="979">
        <f>_xlfn.XLOOKUP($D655,Help2!$D:$D,Help2!AJ:AJ)</f>
        <v>0</v>
      </c>
      <c r="AN655" s="979">
        <f>_xlfn.XLOOKUP($D655,Help2!$D:$D,Help2!AK:AK)</f>
        <v>0</v>
      </c>
    </row>
    <row r="656" spans="1:40" x14ac:dyDescent="0.2">
      <c r="A656" s="1">
        <v>45580</v>
      </c>
      <c r="B656">
        <f t="shared" si="70"/>
        <v>10</v>
      </c>
      <c r="C656">
        <f t="shared" si="71"/>
        <v>2024</v>
      </c>
      <c r="D656" s="872" t="str">
        <f t="shared" si="68"/>
        <v>10´2024</v>
      </c>
      <c r="F656" s="2">
        <f t="shared" si="72"/>
        <v>24</v>
      </c>
      <c r="G656" s="3">
        <f t="shared" si="73"/>
        <v>3.5398230088495575E-2</v>
      </c>
      <c r="H656" s="5">
        <f t="shared" si="74"/>
        <v>1</v>
      </c>
      <c r="I656" s="979">
        <f>_xlfn.XLOOKUP($D656,Help2!$D:$D,Help2!H:H)</f>
        <v>18826</v>
      </c>
      <c r="J656" s="979">
        <f>_xlfn.XLOOKUP($D656,Help2!$D:$D,Help2!I:I)</f>
        <v>11689</v>
      </c>
      <c r="K656" s="979">
        <f>_xlfn.XLOOKUP($D656,Help2!$D:$D,Help2!J:J)</f>
        <v>3175</v>
      </c>
      <c r="L656" s="979">
        <f>_xlfn.XLOOKUP($D656,Help2!$D:$D,Help2!K:K)</f>
        <v>3139</v>
      </c>
      <c r="M656" s="979">
        <f>_xlfn.XLOOKUP($D656,Help2!$D:$D,Help2!L:L)</f>
        <v>8066.6720138324836</v>
      </c>
      <c r="N656" s="979">
        <f>_xlfn.XLOOKUP($D656,Help2!$D:$D,Help2!M:M)</f>
        <v>10098.826881445109</v>
      </c>
      <c r="P656" s="979">
        <f>_xlfn.XLOOKUP($D656,Help2!$D:$D,Help2!F:F)</f>
        <v>678</v>
      </c>
      <c r="Q656" s="979">
        <f t="shared" si="69"/>
        <v>744</v>
      </c>
      <c r="R656" s="979">
        <f>_xlfn.XLOOKUP($D656,Help2!$D:$D,Help2!N:N)</f>
        <v>8066.6720138324836</v>
      </c>
      <c r="S656" s="979">
        <f>_xlfn.XLOOKUP($D656,Help2!$D:$D,Help2!O:O)</f>
        <v>7952.1915325875607</v>
      </c>
      <c r="T656" s="979">
        <f>_xlfn.XLOOKUP($D656,Help2!$D:$D,Help2!P:P)</f>
        <v>550</v>
      </c>
      <c r="U656" s="979">
        <f>_xlfn.XLOOKUP($D656,Help2!$D:$D,Help2!Q:Q)</f>
        <v>150</v>
      </c>
      <c r="V656" s="979">
        <f>_xlfn.XLOOKUP($D656,Help2!$D:$D,Help2!R:R)</f>
        <v>60</v>
      </c>
      <c r="W656" s="979">
        <f>_xlfn.XLOOKUP($D656,Help2!$D:$D,Help2!S:S)</f>
        <v>20000</v>
      </c>
      <c r="Y656" s="979">
        <f>_xlfn.XLOOKUP($D656,Help2!$D:$D,Help2!V:V)</f>
        <v>7774</v>
      </c>
      <c r="Z656" s="979">
        <f>_xlfn.XLOOKUP($D656,Help2!$D:$D,Help2!W:W)</f>
        <v>3915</v>
      </c>
      <c r="AA656" s="979">
        <f>_xlfn.XLOOKUP($D656,Help2!$D:$D,Help2!X:X)</f>
        <v>0</v>
      </c>
      <c r="AB656" s="979">
        <f>_xlfn.XLOOKUP($D656,Help2!$D:$D,Help2!Y:Y)</f>
        <v>6314</v>
      </c>
      <c r="AC656" s="979">
        <f>_xlfn.XLOOKUP($D656,Help2!$D:$D,Help2!Z:Z)</f>
        <v>823</v>
      </c>
      <c r="AD656" s="979">
        <f>_xlfn.XLOOKUP($D656,Help2!$D:$D,Help2!AA:AA)</f>
        <v>1509.8556468000002</v>
      </c>
      <c r="AE656" s="979">
        <f>_xlfn.XLOOKUP($D656,Help2!$D:$D,Help2!AB:AB)</f>
        <v>1000</v>
      </c>
      <c r="AF656" s="979">
        <f>_xlfn.XLOOKUP($D656,Help2!$D:$D,Help2!AC:AC)</f>
        <v>735</v>
      </c>
      <c r="AG656" s="979">
        <f>_xlfn.XLOOKUP($D656,Help2!$D:$D,Help2!AD:AD)</f>
        <v>390</v>
      </c>
      <c r="AH656" s="979">
        <f>_xlfn.XLOOKUP($D656,Help2!$D:$D,Help2!AE:AE)</f>
        <v>864.90000000000009</v>
      </c>
      <c r="AI656" s="979">
        <f>_xlfn.XLOOKUP($D656,Help2!$D:$D,Help2!AF:AF)</f>
        <v>3574.9199999999996</v>
      </c>
      <c r="AJ656" s="979">
        <f>_xlfn.XLOOKUP($D656,Help2!$D:$D,Help2!AG:AG)</f>
        <v>387.49733573169379</v>
      </c>
      <c r="AK656" s="979">
        <f>_xlfn.XLOOKUP($D656,Help2!$D:$D,Help2!AH:AH)</f>
        <v>8785.5101844472883</v>
      </c>
      <c r="AL656" s="979">
        <f>_xlfn.XLOOKUP($D656,Help2!$D:$D,Help2!AI:AI)</f>
        <v>672</v>
      </c>
      <c r="AM656" s="979">
        <f>_xlfn.XLOOKUP($D656,Help2!$D:$D,Help2!AJ:AJ)</f>
        <v>0</v>
      </c>
      <c r="AN656" s="979">
        <f>_xlfn.XLOOKUP($D656,Help2!$D:$D,Help2!AK:AK)</f>
        <v>0</v>
      </c>
    </row>
    <row r="657" spans="1:40" x14ac:dyDescent="0.2">
      <c r="A657" s="1">
        <v>45581</v>
      </c>
      <c r="B657">
        <f t="shared" si="70"/>
        <v>10</v>
      </c>
      <c r="C657">
        <f t="shared" si="71"/>
        <v>2024</v>
      </c>
      <c r="D657" s="872" t="str">
        <f t="shared" si="68"/>
        <v>10´2024</v>
      </c>
      <c r="F657" s="2">
        <f t="shared" si="72"/>
        <v>24</v>
      </c>
      <c r="G657" s="3">
        <f t="shared" si="73"/>
        <v>3.5398230088495575E-2</v>
      </c>
      <c r="H657" s="5">
        <f t="shared" si="74"/>
        <v>1</v>
      </c>
      <c r="I657" s="979">
        <f>_xlfn.XLOOKUP($D657,Help2!$D:$D,Help2!H:H)</f>
        <v>18826</v>
      </c>
      <c r="J657" s="979">
        <f>_xlfn.XLOOKUP($D657,Help2!$D:$D,Help2!I:I)</f>
        <v>11689</v>
      </c>
      <c r="K657" s="979">
        <f>_xlfn.XLOOKUP($D657,Help2!$D:$D,Help2!J:J)</f>
        <v>3175</v>
      </c>
      <c r="L657" s="979">
        <f>_xlfn.XLOOKUP($D657,Help2!$D:$D,Help2!K:K)</f>
        <v>3139</v>
      </c>
      <c r="M657" s="979">
        <f>_xlfn.XLOOKUP($D657,Help2!$D:$D,Help2!L:L)</f>
        <v>8066.6720138324836</v>
      </c>
      <c r="N657" s="979">
        <f>_xlfn.XLOOKUP($D657,Help2!$D:$D,Help2!M:M)</f>
        <v>10098.826881445109</v>
      </c>
      <c r="P657" s="979">
        <f>_xlfn.XLOOKUP($D657,Help2!$D:$D,Help2!F:F)</f>
        <v>678</v>
      </c>
      <c r="Q657" s="979">
        <f t="shared" si="69"/>
        <v>744</v>
      </c>
      <c r="R657" s="979">
        <f>_xlfn.XLOOKUP($D657,Help2!$D:$D,Help2!N:N)</f>
        <v>8066.6720138324836</v>
      </c>
      <c r="S657" s="979">
        <f>_xlfn.XLOOKUP($D657,Help2!$D:$D,Help2!O:O)</f>
        <v>7952.1915325875607</v>
      </c>
      <c r="T657" s="979">
        <f>_xlfn.XLOOKUP($D657,Help2!$D:$D,Help2!P:P)</f>
        <v>550</v>
      </c>
      <c r="U657" s="979">
        <f>_xlfn.XLOOKUP($D657,Help2!$D:$D,Help2!Q:Q)</f>
        <v>150</v>
      </c>
      <c r="V657" s="979">
        <f>_xlfn.XLOOKUP($D657,Help2!$D:$D,Help2!R:R)</f>
        <v>60</v>
      </c>
      <c r="W657" s="979">
        <f>_xlfn.XLOOKUP($D657,Help2!$D:$D,Help2!S:S)</f>
        <v>20000</v>
      </c>
      <c r="Y657" s="979">
        <f>_xlfn.XLOOKUP($D657,Help2!$D:$D,Help2!V:V)</f>
        <v>7774</v>
      </c>
      <c r="Z657" s="979">
        <f>_xlfn.XLOOKUP($D657,Help2!$D:$D,Help2!W:W)</f>
        <v>3915</v>
      </c>
      <c r="AA657" s="979">
        <f>_xlfn.XLOOKUP($D657,Help2!$D:$D,Help2!X:X)</f>
        <v>0</v>
      </c>
      <c r="AB657" s="979">
        <f>_xlfn.XLOOKUP($D657,Help2!$D:$D,Help2!Y:Y)</f>
        <v>6314</v>
      </c>
      <c r="AC657" s="979">
        <f>_xlfn.XLOOKUP($D657,Help2!$D:$D,Help2!Z:Z)</f>
        <v>823</v>
      </c>
      <c r="AD657" s="979">
        <f>_xlfn.XLOOKUP($D657,Help2!$D:$D,Help2!AA:AA)</f>
        <v>1509.8556468000002</v>
      </c>
      <c r="AE657" s="979">
        <f>_xlfn.XLOOKUP($D657,Help2!$D:$D,Help2!AB:AB)</f>
        <v>1000</v>
      </c>
      <c r="AF657" s="979">
        <f>_xlfn.XLOOKUP($D657,Help2!$D:$D,Help2!AC:AC)</f>
        <v>735</v>
      </c>
      <c r="AG657" s="979">
        <f>_xlfn.XLOOKUP($D657,Help2!$D:$D,Help2!AD:AD)</f>
        <v>390</v>
      </c>
      <c r="AH657" s="979">
        <f>_xlfn.XLOOKUP($D657,Help2!$D:$D,Help2!AE:AE)</f>
        <v>864.90000000000009</v>
      </c>
      <c r="AI657" s="979">
        <f>_xlfn.XLOOKUP($D657,Help2!$D:$D,Help2!AF:AF)</f>
        <v>3574.9199999999996</v>
      </c>
      <c r="AJ657" s="979">
        <f>_xlfn.XLOOKUP($D657,Help2!$D:$D,Help2!AG:AG)</f>
        <v>387.49733573169379</v>
      </c>
      <c r="AK657" s="979">
        <f>_xlfn.XLOOKUP($D657,Help2!$D:$D,Help2!AH:AH)</f>
        <v>8785.5101844472883</v>
      </c>
      <c r="AL657" s="979">
        <f>_xlfn.XLOOKUP($D657,Help2!$D:$D,Help2!AI:AI)</f>
        <v>672</v>
      </c>
      <c r="AM657" s="979">
        <f>_xlfn.XLOOKUP($D657,Help2!$D:$D,Help2!AJ:AJ)</f>
        <v>0</v>
      </c>
      <c r="AN657" s="979">
        <f>_xlfn.XLOOKUP($D657,Help2!$D:$D,Help2!AK:AK)</f>
        <v>0</v>
      </c>
    </row>
    <row r="658" spans="1:40" x14ac:dyDescent="0.2">
      <c r="A658" s="1">
        <v>45582</v>
      </c>
      <c r="B658">
        <f t="shared" si="70"/>
        <v>10</v>
      </c>
      <c r="C658">
        <f t="shared" si="71"/>
        <v>2024</v>
      </c>
      <c r="D658" s="872" t="str">
        <f t="shared" ref="D658:D721" si="75">CONCATENATE(TEXT(A658,"MM"),"´",TEXT(A658,"JJJJ"))</f>
        <v>10´2024</v>
      </c>
      <c r="F658" s="2">
        <f t="shared" si="72"/>
        <v>24</v>
      </c>
      <c r="G658" s="3">
        <f t="shared" si="73"/>
        <v>3.5398230088495575E-2</v>
      </c>
      <c r="H658" s="5">
        <f t="shared" si="74"/>
        <v>1</v>
      </c>
      <c r="I658" s="979">
        <f>_xlfn.XLOOKUP($D658,Help2!$D:$D,Help2!H:H)</f>
        <v>18826</v>
      </c>
      <c r="J658" s="979">
        <f>_xlfn.XLOOKUP($D658,Help2!$D:$D,Help2!I:I)</f>
        <v>11689</v>
      </c>
      <c r="K658" s="979">
        <f>_xlfn.XLOOKUP($D658,Help2!$D:$D,Help2!J:J)</f>
        <v>3175</v>
      </c>
      <c r="L658" s="979">
        <f>_xlfn.XLOOKUP($D658,Help2!$D:$D,Help2!K:K)</f>
        <v>3139</v>
      </c>
      <c r="M658" s="979">
        <f>_xlfn.XLOOKUP($D658,Help2!$D:$D,Help2!L:L)</f>
        <v>8066.6720138324836</v>
      </c>
      <c r="N658" s="979">
        <f>_xlfn.XLOOKUP($D658,Help2!$D:$D,Help2!M:M)</f>
        <v>10098.826881445109</v>
      </c>
      <c r="P658" s="979">
        <f>_xlfn.XLOOKUP($D658,Help2!$D:$D,Help2!F:F)</f>
        <v>678</v>
      </c>
      <c r="Q658" s="979">
        <f t="shared" si="69"/>
        <v>744</v>
      </c>
      <c r="R658" s="979">
        <f>_xlfn.XLOOKUP($D658,Help2!$D:$D,Help2!N:N)</f>
        <v>8066.6720138324836</v>
      </c>
      <c r="S658" s="979">
        <f>_xlfn.XLOOKUP($D658,Help2!$D:$D,Help2!O:O)</f>
        <v>7952.1915325875607</v>
      </c>
      <c r="T658" s="979">
        <f>_xlfn.XLOOKUP($D658,Help2!$D:$D,Help2!P:P)</f>
        <v>550</v>
      </c>
      <c r="U658" s="979">
        <f>_xlfn.XLOOKUP($D658,Help2!$D:$D,Help2!Q:Q)</f>
        <v>150</v>
      </c>
      <c r="V658" s="979">
        <f>_xlfn.XLOOKUP($D658,Help2!$D:$D,Help2!R:R)</f>
        <v>60</v>
      </c>
      <c r="W658" s="979">
        <f>_xlfn.XLOOKUP($D658,Help2!$D:$D,Help2!S:S)</f>
        <v>20000</v>
      </c>
      <c r="Y658" s="979">
        <f>_xlfn.XLOOKUP($D658,Help2!$D:$D,Help2!V:V)</f>
        <v>7774</v>
      </c>
      <c r="Z658" s="979">
        <f>_xlfn.XLOOKUP($D658,Help2!$D:$D,Help2!W:W)</f>
        <v>3915</v>
      </c>
      <c r="AA658" s="979">
        <f>_xlfn.XLOOKUP($D658,Help2!$D:$D,Help2!X:X)</f>
        <v>0</v>
      </c>
      <c r="AB658" s="979">
        <f>_xlfn.XLOOKUP($D658,Help2!$D:$D,Help2!Y:Y)</f>
        <v>6314</v>
      </c>
      <c r="AC658" s="979">
        <f>_xlfn.XLOOKUP($D658,Help2!$D:$D,Help2!Z:Z)</f>
        <v>823</v>
      </c>
      <c r="AD658" s="979">
        <f>_xlfn.XLOOKUP($D658,Help2!$D:$D,Help2!AA:AA)</f>
        <v>1509.8556468000002</v>
      </c>
      <c r="AE658" s="979">
        <f>_xlfn.XLOOKUP($D658,Help2!$D:$D,Help2!AB:AB)</f>
        <v>1000</v>
      </c>
      <c r="AF658" s="979">
        <f>_xlfn.XLOOKUP($D658,Help2!$D:$D,Help2!AC:AC)</f>
        <v>735</v>
      </c>
      <c r="AG658" s="979">
        <f>_xlfn.XLOOKUP($D658,Help2!$D:$D,Help2!AD:AD)</f>
        <v>390</v>
      </c>
      <c r="AH658" s="979">
        <f>_xlfn.XLOOKUP($D658,Help2!$D:$D,Help2!AE:AE)</f>
        <v>864.90000000000009</v>
      </c>
      <c r="AI658" s="979">
        <f>_xlfn.XLOOKUP($D658,Help2!$D:$D,Help2!AF:AF)</f>
        <v>3574.9199999999996</v>
      </c>
      <c r="AJ658" s="979">
        <f>_xlfn.XLOOKUP($D658,Help2!$D:$D,Help2!AG:AG)</f>
        <v>387.49733573169379</v>
      </c>
      <c r="AK658" s="979">
        <f>_xlfn.XLOOKUP($D658,Help2!$D:$D,Help2!AH:AH)</f>
        <v>8785.5101844472883</v>
      </c>
      <c r="AL658" s="979">
        <f>_xlfn.XLOOKUP($D658,Help2!$D:$D,Help2!AI:AI)</f>
        <v>672</v>
      </c>
      <c r="AM658" s="979">
        <f>_xlfn.XLOOKUP($D658,Help2!$D:$D,Help2!AJ:AJ)</f>
        <v>0</v>
      </c>
      <c r="AN658" s="979">
        <f>_xlfn.XLOOKUP($D658,Help2!$D:$D,Help2!AK:AK)</f>
        <v>0</v>
      </c>
    </row>
    <row r="659" spans="1:40" x14ac:dyDescent="0.2">
      <c r="A659" s="1">
        <v>45583</v>
      </c>
      <c r="B659">
        <f t="shared" si="70"/>
        <v>10</v>
      </c>
      <c r="C659">
        <f t="shared" si="71"/>
        <v>2024</v>
      </c>
      <c r="D659" s="872" t="str">
        <f t="shared" si="75"/>
        <v>10´2024</v>
      </c>
      <c r="F659" s="2">
        <f t="shared" si="72"/>
        <v>24</v>
      </c>
      <c r="G659" s="3">
        <f t="shared" si="73"/>
        <v>3.5398230088495575E-2</v>
      </c>
      <c r="H659" s="5">
        <f t="shared" si="74"/>
        <v>1</v>
      </c>
      <c r="I659" s="979">
        <f>_xlfn.XLOOKUP($D659,Help2!$D:$D,Help2!H:H)</f>
        <v>18826</v>
      </c>
      <c r="J659" s="979">
        <f>_xlfn.XLOOKUP($D659,Help2!$D:$D,Help2!I:I)</f>
        <v>11689</v>
      </c>
      <c r="K659" s="979">
        <f>_xlfn.XLOOKUP($D659,Help2!$D:$D,Help2!J:J)</f>
        <v>3175</v>
      </c>
      <c r="L659" s="979">
        <f>_xlfn.XLOOKUP($D659,Help2!$D:$D,Help2!K:K)</f>
        <v>3139</v>
      </c>
      <c r="M659" s="979">
        <f>_xlfn.XLOOKUP($D659,Help2!$D:$D,Help2!L:L)</f>
        <v>8066.6720138324836</v>
      </c>
      <c r="N659" s="979">
        <f>_xlfn.XLOOKUP($D659,Help2!$D:$D,Help2!M:M)</f>
        <v>10098.826881445109</v>
      </c>
      <c r="P659" s="979">
        <f>_xlfn.XLOOKUP($D659,Help2!$D:$D,Help2!F:F)</f>
        <v>678</v>
      </c>
      <c r="Q659" s="979">
        <f t="shared" si="69"/>
        <v>744</v>
      </c>
      <c r="R659" s="979">
        <f>_xlfn.XLOOKUP($D659,Help2!$D:$D,Help2!N:N)</f>
        <v>8066.6720138324836</v>
      </c>
      <c r="S659" s="979">
        <f>_xlfn.XLOOKUP($D659,Help2!$D:$D,Help2!O:O)</f>
        <v>7952.1915325875607</v>
      </c>
      <c r="T659" s="979">
        <f>_xlfn.XLOOKUP($D659,Help2!$D:$D,Help2!P:P)</f>
        <v>550</v>
      </c>
      <c r="U659" s="979">
        <f>_xlfn.XLOOKUP($D659,Help2!$D:$D,Help2!Q:Q)</f>
        <v>150</v>
      </c>
      <c r="V659" s="979">
        <f>_xlfn.XLOOKUP($D659,Help2!$D:$D,Help2!R:R)</f>
        <v>60</v>
      </c>
      <c r="W659" s="979">
        <f>_xlfn.XLOOKUP($D659,Help2!$D:$D,Help2!S:S)</f>
        <v>20000</v>
      </c>
      <c r="Y659" s="979">
        <f>_xlfn.XLOOKUP($D659,Help2!$D:$D,Help2!V:V)</f>
        <v>7774</v>
      </c>
      <c r="Z659" s="979">
        <f>_xlfn.XLOOKUP($D659,Help2!$D:$D,Help2!W:W)</f>
        <v>3915</v>
      </c>
      <c r="AA659" s="979">
        <f>_xlfn.XLOOKUP($D659,Help2!$D:$D,Help2!X:X)</f>
        <v>0</v>
      </c>
      <c r="AB659" s="979">
        <f>_xlfn.XLOOKUP($D659,Help2!$D:$D,Help2!Y:Y)</f>
        <v>6314</v>
      </c>
      <c r="AC659" s="979">
        <f>_xlfn.XLOOKUP($D659,Help2!$D:$D,Help2!Z:Z)</f>
        <v>823</v>
      </c>
      <c r="AD659" s="979">
        <f>_xlfn.XLOOKUP($D659,Help2!$D:$D,Help2!AA:AA)</f>
        <v>1509.8556468000002</v>
      </c>
      <c r="AE659" s="979">
        <f>_xlfn.XLOOKUP($D659,Help2!$D:$D,Help2!AB:AB)</f>
        <v>1000</v>
      </c>
      <c r="AF659" s="979">
        <f>_xlfn.XLOOKUP($D659,Help2!$D:$D,Help2!AC:AC)</f>
        <v>735</v>
      </c>
      <c r="AG659" s="979">
        <f>_xlfn.XLOOKUP($D659,Help2!$D:$D,Help2!AD:AD)</f>
        <v>390</v>
      </c>
      <c r="AH659" s="979">
        <f>_xlfn.XLOOKUP($D659,Help2!$D:$D,Help2!AE:AE)</f>
        <v>864.90000000000009</v>
      </c>
      <c r="AI659" s="979">
        <f>_xlfn.XLOOKUP($D659,Help2!$D:$D,Help2!AF:AF)</f>
        <v>3574.9199999999996</v>
      </c>
      <c r="AJ659" s="979">
        <f>_xlfn.XLOOKUP($D659,Help2!$D:$D,Help2!AG:AG)</f>
        <v>387.49733573169379</v>
      </c>
      <c r="AK659" s="979">
        <f>_xlfn.XLOOKUP($D659,Help2!$D:$D,Help2!AH:AH)</f>
        <v>8785.5101844472883</v>
      </c>
      <c r="AL659" s="979">
        <f>_xlfn.XLOOKUP($D659,Help2!$D:$D,Help2!AI:AI)</f>
        <v>672</v>
      </c>
      <c r="AM659" s="979">
        <f>_xlfn.XLOOKUP($D659,Help2!$D:$D,Help2!AJ:AJ)</f>
        <v>0</v>
      </c>
      <c r="AN659" s="979">
        <f>_xlfn.XLOOKUP($D659,Help2!$D:$D,Help2!AK:AK)</f>
        <v>0</v>
      </c>
    </row>
    <row r="660" spans="1:40" x14ac:dyDescent="0.2">
      <c r="A660" s="1">
        <v>45584</v>
      </c>
      <c r="B660">
        <f t="shared" si="70"/>
        <v>10</v>
      </c>
      <c r="C660">
        <f t="shared" si="71"/>
        <v>2024</v>
      </c>
      <c r="D660" s="872" t="str">
        <f t="shared" si="75"/>
        <v>10´2024</v>
      </c>
      <c r="F660" s="2">
        <f t="shared" si="72"/>
        <v>24</v>
      </c>
      <c r="G660" s="3">
        <f t="shared" si="73"/>
        <v>3.5398230088495575E-2</v>
      </c>
      <c r="H660" s="5">
        <f t="shared" si="74"/>
        <v>1</v>
      </c>
      <c r="I660" s="979">
        <f>_xlfn.XLOOKUP($D660,Help2!$D:$D,Help2!H:H)</f>
        <v>18826</v>
      </c>
      <c r="J660" s="979">
        <f>_xlfn.XLOOKUP($D660,Help2!$D:$D,Help2!I:I)</f>
        <v>11689</v>
      </c>
      <c r="K660" s="979">
        <f>_xlfn.XLOOKUP($D660,Help2!$D:$D,Help2!J:J)</f>
        <v>3175</v>
      </c>
      <c r="L660" s="979">
        <f>_xlfn.XLOOKUP($D660,Help2!$D:$D,Help2!K:K)</f>
        <v>3139</v>
      </c>
      <c r="M660" s="979">
        <f>_xlfn.XLOOKUP($D660,Help2!$D:$D,Help2!L:L)</f>
        <v>8066.6720138324836</v>
      </c>
      <c r="N660" s="979">
        <f>_xlfn.XLOOKUP($D660,Help2!$D:$D,Help2!M:M)</f>
        <v>10098.826881445109</v>
      </c>
      <c r="P660" s="979">
        <f>_xlfn.XLOOKUP($D660,Help2!$D:$D,Help2!F:F)</f>
        <v>678</v>
      </c>
      <c r="Q660" s="979">
        <f t="shared" si="69"/>
        <v>744</v>
      </c>
      <c r="R660" s="979">
        <f>_xlfn.XLOOKUP($D660,Help2!$D:$D,Help2!N:N)</f>
        <v>8066.6720138324836</v>
      </c>
      <c r="S660" s="979">
        <f>_xlfn.XLOOKUP($D660,Help2!$D:$D,Help2!O:O)</f>
        <v>7952.1915325875607</v>
      </c>
      <c r="T660" s="979">
        <f>_xlfn.XLOOKUP($D660,Help2!$D:$D,Help2!P:P)</f>
        <v>550</v>
      </c>
      <c r="U660" s="979">
        <f>_xlfn.XLOOKUP($D660,Help2!$D:$D,Help2!Q:Q)</f>
        <v>150</v>
      </c>
      <c r="V660" s="979">
        <f>_xlfn.XLOOKUP($D660,Help2!$D:$D,Help2!R:R)</f>
        <v>60</v>
      </c>
      <c r="W660" s="979">
        <f>_xlfn.XLOOKUP($D660,Help2!$D:$D,Help2!S:S)</f>
        <v>20000</v>
      </c>
      <c r="Y660" s="979">
        <f>_xlfn.XLOOKUP($D660,Help2!$D:$D,Help2!V:V)</f>
        <v>7774</v>
      </c>
      <c r="Z660" s="979">
        <f>_xlfn.XLOOKUP($D660,Help2!$D:$D,Help2!W:W)</f>
        <v>3915</v>
      </c>
      <c r="AA660" s="979">
        <f>_xlfn.XLOOKUP($D660,Help2!$D:$D,Help2!X:X)</f>
        <v>0</v>
      </c>
      <c r="AB660" s="979">
        <f>_xlfn.XLOOKUP($D660,Help2!$D:$D,Help2!Y:Y)</f>
        <v>6314</v>
      </c>
      <c r="AC660" s="979">
        <f>_xlfn.XLOOKUP($D660,Help2!$D:$D,Help2!Z:Z)</f>
        <v>823</v>
      </c>
      <c r="AD660" s="979">
        <f>_xlfn.XLOOKUP($D660,Help2!$D:$D,Help2!AA:AA)</f>
        <v>1509.8556468000002</v>
      </c>
      <c r="AE660" s="979">
        <f>_xlfn.XLOOKUP($D660,Help2!$D:$D,Help2!AB:AB)</f>
        <v>1000</v>
      </c>
      <c r="AF660" s="979">
        <f>_xlfn.XLOOKUP($D660,Help2!$D:$D,Help2!AC:AC)</f>
        <v>735</v>
      </c>
      <c r="AG660" s="979">
        <f>_xlfn.XLOOKUP($D660,Help2!$D:$D,Help2!AD:AD)</f>
        <v>390</v>
      </c>
      <c r="AH660" s="979">
        <f>_xlfn.XLOOKUP($D660,Help2!$D:$D,Help2!AE:AE)</f>
        <v>864.90000000000009</v>
      </c>
      <c r="AI660" s="979">
        <f>_xlfn.XLOOKUP($D660,Help2!$D:$D,Help2!AF:AF)</f>
        <v>3574.9199999999996</v>
      </c>
      <c r="AJ660" s="979">
        <f>_xlfn.XLOOKUP($D660,Help2!$D:$D,Help2!AG:AG)</f>
        <v>387.49733573169379</v>
      </c>
      <c r="AK660" s="979">
        <f>_xlfn.XLOOKUP($D660,Help2!$D:$D,Help2!AH:AH)</f>
        <v>8785.5101844472883</v>
      </c>
      <c r="AL660" s="979">
        <f>_xlfn.XLOOKUP($D660,Help2!$D:$D,Help2!AI:AI)</f>
        <v>672</v>
      </c>
      <c r="AM660" s="979">
        <f>_xlfn.XLOOKUP($D660,Help2!$D:$D,Help2!AJ:AJ)</f>
        <v>0</v>
      </c>
      <c r="AN660" s="979">
        <f>_xlfn.XLOOKUP($D660,Help2!$D:$D,Help2!AK:AK)</f>
        <v>0</v>
      </c>
    </row>
    <row r="661" spans="1:40" x14ac:dyDescent="0.2">
      <c r="A661" s="1">
        <v>45585</v>
      </c>
      <c r="B661">
        <f t="shared" si="70"/>
        <v>10</v>
      </c>
      <c r="C661">
        <f t="shared" si="71"/>
        <v>2024</v>
      </c>
      <c r="D661" s="872" t="str">
        <f t="shared" si="75"/>
        <v>10´2024</v>
      </c>
      <c r="F661" s="2">
        <f t="shared" si="72"/>
        <v>24</v>
      </c>
      <c r="G661" s="3">
        <f t="shared" si="73"/>
        <v>3.5398230088495575E-2</v>
      </c>
      <c r="H661" s="5">
        <f t="shared" si="74"/>
        <v>1</v>
      </c>
      <c r="I661" s="979">
        <f>_xlfn.XLOOKUP($D661,Help2!$D:$D,Help2!H:H)</f>
        <v>18826</v>
      </c>
      <c r="J661" s="979">
        <f>_xlfn.XLOOKUP($D661,Help2!$D:$D,Help2!I:I)</f>
        <v>11689</v>
      </c>
      <c r="K661" s="979">
        <f>_xlfn.XLOOKUP($D661,Help2!$D:$D,Help2!J:J)</f>
        <v>3175</v>
      </c>
      <c r="L661" s="979">
        <f>_xlfn.XLOOKUP($D661,Help2!$D:$D,Help2!K:K)</f>
        <v>3139</v>
      </c>
      <c r="M661" s="979">
        <f>_xlfn.XLOOKUP($D661,Help2!$D:$D,Help2!L:L)</f>
        <v>8066.6720138324836</v>
      </c>
      <c r="N661" s="979">
        <f>_xlfn.XLOOKUP($D661,Help2!$D:$D,Help2!M:M)</f>
        <v>10098.826881445109</v>
      </c>
      <c r="P661" s="979">
        <f>_xlfn.XLOOKUP($D661,Help2!$D:$D,Help2!F:F)</f>
        <v>678</v>
      </c>
      <c r="Q661" s="979">
        <f t="shared" ref="Q661:Q724" si="76">(EOMONTH(A661,0)-EOMONTH(A661,-1))*24</f>
        <v>744</v>
      </c>
      <c r="R661" s="979">
        <f>_xlfn.XLOOKUP($D661,Help2!$D:$D,Help2!N:N)</f>
        <v>8066.6720138324836</v>
      </c>
      <c r="S661" s="979">
        <f>_xlfn.XLOOKUP($D661,Help2!$D:$D,Help2!O:O)</f>
        <v>7952.1915325875607</v>
      </c>
      <c r="T661" s="979">
        <f>_xlfn.XLOOKUP($D661,Help2!$D:$D,Help2!P:P)</f>
        <v>550</v>
      </c>
      <c r="U661" s="979">
        <f>_xlfn.XLOOKUP($D661,Help2!$D:$D,Help2!Q:Q)</f>
        <v>150</v>
      </c>
      <c r="V661" s="979">
        <f>_xlfn.XLOOKUP($D661,Help2!$D:$D,Help2!R:R)</f>
        <v>60</v>
      </c>
      <c r="W661" s="979">
        <f>_xlfn.XLOOKUP($D661,Help2!$D:$D,Help2!S:S)</f>
        <v>20000</v>
      </c>
      <c r="Y661" s="979">
        <f>_xlfn.XLOOKUP($D661,Help2!$D:$D,Help2!V:V)</f>
        <v>7774</v>
      </c>
      <c r="Z661" s="979">
        <f>_xlfn.XLOOKUP($D661,Help2!$D:$D,Help2!W:W)</f>
        <v>3915</v>
      </c>
      <c r="AA661" s="979">
        <f>_xlfn.XLOOKUP($D661,Help2!$D:$D,Help2!X:X)</f>
        <v>0</v>
      </c>
      <c r="AB661" s="979">
        <f>_xlfn.XLOOKUP($D661,Help2!$D:$D,Help2!Y:Y)</f>
        <v>6314</v>
      </c>
      <c r="AC661" s="979">
        <f>_xlfn.XLOOKUP($D661,Help2!$D:$D,Help2!Z:Z)</f>
        <v>823</v>
      </c>
      <c r="AD661" s="979">
        <f>_xlfn.XLOOKUP($D661,Help2!$D:$D,Help2!AA:AA)</f>
        <v>1509.8556468000002</v>
      </c>
      <c r="AE661" s="979">
        <f>_xlfn.XLOOKUP($D661,Help2!$D:$D,Help2!AB:AB)</f>
        <v>1000</v>
      </c>
      <c r="AF661" s="979">
        <f>_xlfn.XLOOKUP($D661,Help2!$D:$D,Help2!AC:AC)</f>
        <v>735</v>
      </c>
      <c r="AG661" s="979">
        <f>_xlfn.XLOOKUP($D661,Help2!$D:$D,Help2!AD:AD)</f>
        <v>390</v>
      </c>
      <c r="AH661" s="979">
        <f>_xlfn.XLOOKUP($D661,Help2!$D:$D,Help2!AE:AE)</f>
        <v>864.90000000000009</v>
      </c>
      <c r="AI661" s="979">
        <f>_xlfn.XLOOKUP($D661,Help2!$D:$D,Help2!AF:AF)</f>
        <v>3574.9199999999996</v>
      </c>
      <c r="AJ661" s="979">
        <f>_xlfn.XLOOKUP($D661,Help2!$D:$D,Help2!AG:AG)</f>
        <v>387.49733573169379</v>
      </c>
      <c r="AK661" s="979">
        <f>_xlfn.XLOOKUP($D661,Help2!$D:$D,Help2!AH:AH)</f>
        <v>8785.5101844472883</v>
      </c>
      <c r="AL661" s="979">
        <f>_xlfn.XLOOKUP($D661,Help2!$D:$D,Help2!AI:AI)</f>
        <v>672</v>
      </c>
      <c r="AM661" s="979">
        <f>_xlfn.XLOOKUP($D661,Help2!$D:$D,Help2!AJ:AJ)</f>
        <v>0</v>
      </c>
      <c r="AN661" s="979">
        <f>_xlfn.XLOOKUP($D661,Help2!$D:$D,Help2!AK:AK)</f>
        <v>0</v>
      </c>
    </row>
    <row r="662" spans="1:40" x14ac:dyDescent="0.2">
      <c r="A662" s="1">
        <v>45586</v>
      </c>
      <c r="B662">
        <f t="shared" si="70"/>
        <v>10</v>
      </c>
      <c r="C662">
        <f t="shared" si="71"/>
        <v>2024</v>
      </c>
      <c r="D662" s="872" t="str">
        <f t="shared" si="75"/>
        <v>10´2024</v>
      </c>
      <c r="F662" s="2">
        <f t="shared" si="72"/>
        <v>24</v>
      </c>
      <c r="G662" s="3">
        <f t="shared" si="73"/>
        <v>3.5398230088495575E-2</v>
      </c>
      <c r="H662" s="5">
        <f t="shared" si="74"/>
        <v>1</v>
      </c>
      <c r="I662" s="979">
        <f>_xlfn.XLOOKUP($D662,Help2!$D:$D,Help2!H:H)</f>
        <v>18826</v>
      </c>
      <c r="J662" s="979">
        <f>_xlfn.XLOOKUP($D662,Help2!$D:$D,Help2!I:I)</f>
        <v>11689</v>
      </c>
      <c r="K662" s="979">
        <f>_xlfn.XLOOKUP($D662,Help2!$D:$D,Help2!J:J)</f>
        <v>3175</v>
      </c>
      <c r="L662" s="979">
        <f>_xlfn.XLOOKUP($D662,Help2!$D:$D,Help2!K:K)</f>
        <v>3139</v>
      </c>
      <c r="M662" s="979">
        <f>_xlfn.XLOOKUP($D662,Help2!$D:$D,Help2!L:L)</f>
        <v>8066.6720138324836</v>
      </c>
      <c r="N662" s="979">
        <f>_xlfn.XLOOKUP($D662,Help2!$D:$D,Help2!M:M)</f>
        <v>10098.826881445109</v>
      </c>
      <c r="P662" s="979">
        <f>_xlfn.XLOOKUP($D662,Help2!$D:$D,Help2!F:F)</f>
        <v>678</v>
      </c>
      <c r="Q662" s="979">
        <f t="shared" si="76"/>
        <v>744</v>
      </c>
      <c r="R662" s="979">
        <f>_xlfn.XLOOKUP($D662,Help2!$D:$D,Help2!N:N)</f>
        <v>8066.6720138324836</v>
      </c>
      <c r="S662" s="979">
        <f>_xlfn.XLOOKUP($D662,Help2!$D:$D,Help2!O:O)</f>
        <v>7952.1915325875607</v>
      </c>
      <c r="T662" s="979">
        <f>_xlfn.XLOOKUP($D662,Help2!$D:$D,Help2!P:P)</f>
        <v>550</v>
      </c>
      <c r="U662" s="979">
        <f>_xlfn.XLOOKUP($D662,Help2!$D:$D,Help2!Q:Q)</f>
        <v>150</v>
      </c>
      <c r="V662" s="979">
        <f>_xlfn.XLOOKUP($D662,Help2!$D:$D,Help2!R:R)</f>
        <v>60</v>
      </c>
      <c r="W662" s="979">
        <f>_xlfn.XLOOKUP($D662,Help2!$D:$D,Help2!S:S)</f>
        <v>20000</v>
      </c>
      <c r="Y662" s="979">
        <f>_xlfn.XLOOKUP($D662,Help2!$D:$D,Help2!V:V)</f>
        <v>7774</v>
      </c>
      <c r="Z662" s="979">
        <f>_xlfn.XLOOKUP($D662,Help2!$D:$D,Help2!W:W)</f>
        <v>3915</v>
      </c>
      <c r="AA662" s="979">
        <f>_xlfn.XLOOKUP($D662,Help2!$D:$D,Help2!X:X)</f>
        <v>0</v>
      </c>
      <c r="AB662" s="979">
        <f>_xlfn.XLOOKUP($D662,Help2!$D:$D,Help2!Y:Y)</f>
        <v>6314</v>
      </c>
      <c r="AC662" s="979">
        <f>_xlfn.XLOOKUP($D662,Help2!$D:$D,Help2!Z:Z)</f>
        <v>823</v>
      </c>
      <c r="AD662" s="979">
        <f>_xlfn.XLOOKUP($D662,Help2!$D:$D,Help2!AA:AA)</f>
        <v>1509.8556468000002</v>
      </c>
      <c r="AE662" s="979">
        <f>_xlfn.XLOOKUP($D662,Help2!$D:$D,Help2!AB:AB)</f>
        <v>1000</v>
      </c>
      <c r="AF662" s="979">
        <f>_xlfn.XLOOKUP($D662,Help2!$D:$D,Help2!AC:AC)</f>
        <v>735</v>
      </c>
      <c r="AG662" s="979">
        <f>_xlfn.XLOOKUP($D662,Help2!$D:$D,Help2!AD:AD)</f>
        <v>390</v>
      </c>
      <c r="AH662" s="979">
        <f>_xlfn.XLOOKUP($D662,Help2!$D:$D,Help2!AE:AE)</f>
        <v>864.90000000000009</v>
      </c>
      <c r="AI662" s="979">
        <f>_xlfn.XLOOKUP($D662,Help2!$D:$D,Help2!AF:AF)</f>
        <v>3574.9199999999996</v>
      </c>
      <c r="AJ662" s="979">
        <f>_xlfn.XLOOKUP($D662,Help2!$D:$D,Help2!AG:AG)</f>
        <v>387.49733573169379</v>
      </c>
      <c r="AK662" s="979">
        <f>_xlfn.XLOOKUP($D662,Help2!$D:$D,Help2!AH:AH)</f>
        <v>8785.5101844472883</v>
      </c>
      <c r="AL662" s="979">
        <f>_xlfn.XLOOKUP($D662,Help2!$D:$D,Help2!AI:AI)</f>
        <v>672</v>
      </c>
      <c r="AM662" s="979">
        <f>_xlfn.XLOOKUP($D662,Help2!$D:$D,Help2!AJ:AJ)</f>
        <v>0</v>
      </c>
      <c r="AN662" s="979">
        <f>_xlfn.XLOOKUP($D662,Help2!$D:$D,Help2!AK:AK)</f>
        <v>0</v>
      </c>
    </row>
    <row r="663" spans="1:40" x14ac:dyDescent="0.2">
      <c r="A663" s="1">
        <v>45587</v>
      </c>
      <c r="B663">
        <f t="shared" si="70"/>
        <v>10</v>
      </c>
      <c r="C663">
        <f t="shared" si="71"/>
        <v>2024</v>
      </c>
      <c r="D663" s="872" t="str">
        <f t="shared" si="75"/>
        <v>10´2024</v>
      </c>
      <c r="E663" s="867">
        <v>16</v>
      </c>
      <c r="F663" s="2">
        <f t="shared" si="72"/>
        <v>8</v>
      </c>
      <c r="G663" s="3">
        <f t="shared" si="73"/>
        <v>1.1799410029498525E-2</v>
      </c>
      <c r="H663" s="5">
        <f t="shared" si="74"/>
        <v>0.33333333333333331</v>
      </c>
      <c r="I663" s="979">
        <f>_xlfn.XLOOKUP($D663,Help2!$D:$D,Help2!H:H)</f>
        <v>18826</v>
      </c>
      <c r="J663" s="979">
        <f>_xlfn.XLOOKUP($D663,Help2!$D:$D,Help2!I:I)</f>
        <v>11689</v>
      </c>
      <c r="K663" s="979">
        <f>_xlfn.XLOOKUP($D663,Help2!$D:$D,Help2!J:J)</f>
        <v>3175</v>
      </c>
      <c r="L663" s="979">
        <f>_xlfn.XLOOKUP($D663,Help2!$D:$D,Help2!K:K)</f>
        <v>3139</v>
      </c>
      <c r="M663" s="979">
        <f>_xlfn.XLOOKUP($D663,Help2!$D:$D,Help2!L:L)</f>
        <v>8066.6720138324836</v>
      </c>
      <c r="N663" s="979">
        <f>_xlfn.XLOOKUP($D663,Help2!$D:$D,Help2!M:M)</f>
        <v>10098.826881445109</v>
      </c>
      <c r="P663" s="979">
        <f>_xlfn.XLOOKUP($D663,Help2!$D:$D,Help2!F:F)</f>
        <v>678</v>
      </c>
      <c r="Q663" s="979">
        <f t="shared" si="76"/>
        <v>744</v>
      </c>
      <c r="R663" s="979">
        <f>_xlfn.XLOOKUP($D663,Help2!$D:$D,Help2!N:N)</f>
        <v>8066.6720138324836</v>
      </c>
      <c r="S663" s="979">
        <f>_xlfn.XLOOKUP($D663,Help2!$D:$D,Help2!O:O)</f>
        <v>7952.1915325875607</v>
      </c>
      <c r="T663" s="979">
        <f>_xlfn.XLOOKUP($D663,Help2!$D:$D,Help2!P:P)</f>
        <v>550</v>
      </c>
      <c r="U663" s="979">
        <f>_xlfn.XLOOKUP($D663,Help2!$D:$D,Help2!Q:Q)</f>
        <v>150</v>
      </c>
      <c r="V663" s="979">
        <f>_xlfn.XLOOKUP($D663,Help2!$D:$D,Help2!R:R)</f>
        <v>60</v>
      </c>
      <c r="W663" s="979">
        <f>_xlfn.XLOOKUP($D663,Help2!$D:$D,Help2!S:S)</f>
        <v>20000</v>
      </c>
      <c r="Y663" s="979">
        <f>_xlfn.XLOOKUP($D663,Help2!$D:$D,Help2!V:V)</f>
        <v>7774</v>
      </c>
      <c r="Z663" s="979">
        <f>_xlfn.XLOOKUP($D663,Help2!$D:$D,Help2!W:W)</f>
        <v>3915</v>
      </c>
      <c r="AA663" s="979">
        <f>_xlfn.XLOOKUP($D663,Help2!$D:$D,Help2!X:X)</f>
        <v>0</v>
      </c>
      <c r="AB663" s="979">
        <f>_xlfn.XLOOKUP($D663,Help2!$D:$D,Help2!Y:Y)</f>
        <v>6314</v>
      </c>
      <c r="AC663" s="979">
        <f>_xlfn.XLOOKUP($D663,Help2!$D:$D,Help2!Z:Z)</f>
        <v>823</v>
      </c>
      <c r="AD663" s="979">
        <f>_xlfn.XLOOKUP($D663,Help2!$D:$D,Help2!AA:AA)</f>
        <v>1509.8556468000002</v>
      </c>
      <c r="AE663" s="979">
        <f>_xlfn.XLOOKUP($D663,Help2!$D:$D,Help2!AB:AB)</f>
        <v>1000</v>
      </c>
      <c r="AF663" s="979">
        <f>_xlfn.XLOOKUP($D663,Help2!$D:$D,Help2!AC:AC)</f>
        <v>735</v>
      </c>
      <c r="AG663" s="979">
        <f>_xlfn.XLOOKUP($D663,Help2!$D:$D,Help2!AD:AD)</f>
        <v>390</v>
      </c>
      <c r="AH663" s="979">
        <f>_xlfn.XLOOKUP($D663,Help2!$D:$D,Help2!AE:AE)</f>
        <v>864.90000000000009</v>
      </c>
      <c r="AI663" s="979">
        <f>_xlfn.XLOOKUP($D663,Help2!$D:$D,Help2!AF:AF)</f>
        <v>3574.9199999999996</v>
      </c>
      <c r="AJ663" s="979">
        <f>_xlfn.XLOOKUP($D663,Help2!$D:$D,Help2!AG:AG)</f>
        <v>387.49733573169379</v>
      </c>
      <c r="AK663" s="979">
        <f>_xlfn.XLOOKUP($D663,Help2!$D:$D,Help2!AH:AH)</f>
        <v>8785.5101844472883</v>
      </c>
      <c r="AL663" s="979">
        <f>_xlfn.XLOOKUP($D663,Help2!$D:$D,Help2!AI:AI)</f>
        <v>672</v>
      </c>
      <c r="AM663" s="979">
        <f>_xlfn.XLOOKUP($D663,Help2!$D:$D,Help2!AJ:AJ)</f>
        <v>0</v>
      </c>
      <c r="AN663" s="979">
        <f>_xlfn.XLOOKUP($D663,Help2!$D:$D,Help2!AK:AK)</f>
        <v>0</v>
      </c>
    </row>
    <row r="664" spans="1:40" x14ac:dyDescent="0.2">
      <c r="A664" s="1">
        <v>45588</v>
      </c>
      <c r="B664">
        <f t="shared" si="70"/>
        <v>10</v>
      </c>
      <c r="C664">
        <f t="shared" si="71"/>
        <v>2024</v>
      </c>
      <c r="D664" s="872" t="str">
        <f t="shared" si="75"/>
        <v>10´2024</v>
      </c>
      <c r="F664" s="2">
        <f t="shared" si="72"/>
        <v>24</v>
      </c>
      <c r="G664" s="3">
        <f t="shared" si="73"/>
        <v>3.5398230088495575E-2</v>
      </c>
      <c r="H664" s="5">
        <f t="shared" si="74"/>
        <v>1</v>
      </c>
      <c r="I664" s="979">
        <f>_xlfn.XLOOKUP($D664,Help2!$D:$D,Help2!H:H)</f>
        <v>18826</v>
      </c>
      <c r="J664" s="979">
        <f>_xlfn.XLOOKUP($D664,Help2!$D:$D,Help2!I:I)</f>
        <v>11689</v>
      </c>
      <c r="K664" s="979">
        <f>_xlfn.XLOOKUP($D664,Help2!$D:$D,Help2!J:J)</f>
        <v>3175</v>
      </c>
      <c r="L664" s="979">
        <f>_xlfn.XLOOKUP($D664,Help2!$D:$D,Help2!K:K)</f>
        <v>3139</v>
      </c>
      <c r="M664" s="979">
        <f>_xlfn.XLOOKUP($D664,Help2!$D:$D,Help2!L:L)</f>
        <v>8066.6720138324836</v>
      </c>
      <c r="N664" s="979">
        <f>_xlfn.XLOOKUP($D664,Help2!$D:$D,Help2!M:M)</f>
        <v>10098.826881445109</v>
      </c>
      <c r="P664" s="979">
        <f>_xlfn.XLOOKUP($D664,Help2!$D:$D,Help2!F:F)</f>
        <v>678</v>
      </c>
      <c r="Q664" s="979">
        <f t="shared" si="76"/>
        <v>744</v>
      </c>
      <c r="R664" s="979">
        <f>_xlfn.XLOOKUP($D664,Help2!$D:$D,Help2!N:N)</f>
        <v>8066.6720138324836</v>
      </c>
      <c r="S664" s="979">
        <f>_xlfn.XLOOKUP($D664,Help2!$D:$D,Help2!O:O)</f>
        <v>7952.1915325875607</v>
      </c>
      <c r="T664" s="979">
        <f>_xlfn.XLOOKUP($D664,Help2!$D:$D,Help2!P:P)</f>
        <v>550</v>
      </c>
      <c r="U664" s="979">
        <f>_xlfn.XLOOKUP($D664,Help2!$D:$D,Help2!Q:Q)</f>
        <v>150</v>
      </c>
      <c r="V664" s="979">
        <f>_xlfn.XLOOKUP($D664,Help2!$D:$D,Help2!R:R)</f>
        <v>60</v>
      </c>
      <c r="W664" s="979">
        <f>_xlfn.XLOOKUP($D664,Help2!$D:$D,Help2!S:S)</f>
        <v>20000</v>
      </c>
      <c r="Y664" s="979">
        <f>_xlfn.XLOOKUP($D664,Help2!$D:$D,Help2!V:V)</f>
        <v>7774</v>
      </c>
      <c r="Z664" s="979">
        <f>_xlfn.XLOOKUP($D664,Help2!$D:$D,Help2!W:W)</f>
        <v>3915</v>
      </c>
      <c r="AA664" s="979">
        <f>_xlfn.XLOOKUP($D664,Help2!$D:$D,Help2!X:X)</f>
        <v>0</v>
      </c>
      <c r="AB664" s="979">
        <f>_xlfn.XLOOKUP($D664,Help2!$D:$D,Help2!Y:Y)</f>
        <v>6314</v>
      </c>
      <c r="AC664" s="979">
        <f>_xlfn.XLOOKUP($D664,Help2!$D:$D,Help2!Z:Z)</f>
        <v>823</v>
      </c>
      <c r="AD664" s="979">
        <f>_xlfn.XLOOKUP($D664,Help2!$D:$D,Help2!AA:AA)</f>
        <v>1509.8556468000002</v>
      </c>
      <c r="AE664" s="979">
        <f>_xlfn.XLOOKUP($D664,Help2!$D:$D,Help2!AB:AB)</f>
        <v>1000</v>
      </c>
      <c r="AF664" s="979">
        <f>_xlfn.XLOOKUP($D664,Help2!$D:$D,Help2!AC:AC)</f>
        <v>735</v>
      </c>
      <c r="AG664" s="979">
        <f>_xlfn.XLOOKUP($D664,Help2!$D:$D,Help2!AD:AD)</f>
        <v>390</v>
      </c>
      <c r="AH664" s="979">
        <f>_xlfn.XLOOKUP($D664,Help2!$D:$D,Help2!AE:AE)</f>
        <v>864.90000000000009</v>
      </c>
      <c r="AI664" s="979">
        <f>_xlfn.XLOOKUP($D664,Help2!$D:$D,Help2!AF:AF)</f>
        <v>3574.9199999999996</v>
      </c>
      <c r="AJ664" s="979">
        <f>_xlfn.XLOOKUP($D664,Help2!$D:$D,Help2!AG:AG)</f>
        <v>387.49733573169379</v>
      </c>
      <c r="AK664" s="979">
        <f>_xlfn.XLOOKUP($D664,Help2!$D:$D,Help2!AH:AH)</f>
        <v>8785.5101844472883</v>
      </c>
      <c r="AL664" s="979">
        <f>_xlfn.XLOOKUP($D664,Help2!$D:$D,Help2!AI:AI)</f>
        <v>672</v>
      </c>
      <c r="AM664" s="979">
        <f>_xlfn.XLOOKUP($D664,Help2!$D:$D,Help2!AJ:AJ)</f>
        <v>0</v>
      </c>
      <c r="AN664" s="979">
        <f>_xlfn.XLOOKUP($D664,Help2!$D:$D,Help2!AK:AK)</f>
        <v>0</v>
      </c>
    </row>
    <row r="665" spans="1:40" x14ac:dyDescent="0.2">
      <c r="A665" s="1">
        <v>45589</v>
      </c>
      <c r="B665">
        <f t="shared" si="70"/>
        <v>10</v>
      </c>
      <c r="C665">
        <f t="shared" si="71"/>
        <v>2024</v>
      </c>
      <c r="D665" s="872" t="str">
        <f t="shared" si="75"/>
        <v>10´2024</v>
      </c>
      <c r="F665" s="2">
        <f t="shared" si="72"/>
        <v>24</v>
      </c>
      <c r="G665" s="3">
        <f t="shared" si="73"/>
        <v>3.5398230088495575E-2</v>
      </c>
      <c r="H665" s="5">
        <f t="shared" si="74"/>
        <v>1</v>
      </c>
      <c r="I665" s="979">
        <f>_xlfn.XLOOKUP($D665,Help2!$D:$D,Help2!H:H)</f>
        <v>18826</v>
      </c>
      <c r="J665" s="979">
        <f>_xlfn.XLOOKUP($D665,Help2!$D:$D,Help2!I:I)</f>
        <v>11689</v>
      </c>
      <c r="K665" s="979">
        <f>_xlfn.XLOOKUP($D665,Help2!$D:$D,Help2!J:J)</f>
        <v>3175</v>
      </c>
      <c r="L665" s="979">
        <f>_xlfn.XLOOKUP($D665,Help2!$D:$D,Help2!K:K)</f>
        <v>3139</v>
      </c>
      <c r="M665" s="979">
        <f>_xlfn.XLOOKUP($D665,Help2!$D:$D,Help2!L:L)</f>
        <v>8066.6720138324836</v>
      </c>
      <c r="N665" s="979">
        <f>_xlfn.XLOOKUP($D665,Help2!$D:$D,Help2!M:M)</f>
        <v>10098.826881445109</v>
      </c>
      <c r="P665" s="979">
        <f>_xlfn.XLOOKUP($D665,Help2!$D:$D,Help2!F:F)</f>
        <v>678</v>
      </c>
      <c r="Q665" s="979">
        <f t="shared" si="76"/>
        <v>744</v>
      </c>
      <c r="R665" s="979">
        <f>_xlfn.XLOOKUP($D665,Help2!$D:$D,Help2!N:N)</f>
        <v>8066.6720138324836</v>
      </c>
      <c r="S665" s="979">
        <f>_xlfn.XLOOKUP($D665,Help2!$D:$D,Help2!O:O)</f>
        <v>7952.1915325875607</v>
      </c>
      <c r="T665" s="979">
        <f>_xlfn.XLOOKUP($D665,Help2!$D:$D,Help2!P:P)</f>
        <v>550</v>
      </c>
      <c r="U665" s="979">
        <f>_xlfn.XLOOKUP($D665,Help2!$D:$D,Help2!Q:Q)</f>
        <v>150</v>
      </c>
      <c r="V665" s="979">
        <f>_xlfn.XLOOKUP($D665,Help2!$D:$D,Help2!R:R)</f>
        <v>60</v>
      </c>
      <c r="W665" s="979">
        <f>_xlfn.XLOOKUP($D665,Help2!$D:$D,Help2!S:S)</f>
        <v>20000</v>
      </c>
      <c r="Y665" s="979">
        <f>_xlfn.XLOOKUP($D665,Help2!$D:$D,Help2!V:V)</f>
        <v>7774</v>
      </c>
      <c r="Z665" s="979">
        <f>_xlfn.XLOOKUP($D665,Help2!$D:$D,Help2!W:W)</f>
        <v>3915</v>
      </c>
      <c r="AA665" s="979">
        <f>_xlfn.XLOOKUP($D665,Help2!$D:$D,Help2!X:X)</f>
        <v>0</v>
      </c>
      <c r="AB665" s="979">
        <f>_xlfn.XLOOKUP($D665,Help2!$D:$D,Help2!Y:Y)</f>
        <v>6314</v>
      </c>
      <c r="AC665" s="979">
        <f>_xlfn.XLOOKUP($D665,Help2!$D:$D,Help2!Z:Z)</f>
        <v>823</v>
      </c>
      <c r="AD665" s="979">
        <f>_xlfn.XLOOKUP($D665,Help2!$D:$D,Help2!AA:AA)</f>
        <v>1509.8556468000002</v>
      </c>
      <c r="AE665" s="979">
        <f>_xlfn.XLOOKUP($D665,Help2!$D:$D,Help2!AB:AB)</f>
        <v>1000</v>
      </c>
      <c r="AF665" s="979">
        <f>_xlfn.XLOOKUP($D665,Help2!$D:$D,Help2!AC:AC)</f>
        <v>735</v>
      </c>
      <c r="AG665" s="979">
        <f>_xlfn.XLOOKUP($D665,Help2!$D:$D,Help2!AD:AD)</f>
        <v>390</v>
      </c>
      <c r="AH665" s="979">
        <f>_xlfn.XLOOKUP($D665,Help2!$D:$D,Help2!AE:AE)</f>
        <v>864.90000000000009</v>
      </c>
      <c r="AI665" s="979">
        <f>_xlfn.XLOOKUP($D665,Help2!$D:$D,Help2!AF:AF)</f>
        <v>3574.9199999999996</v>
      </c>
      <c r="AJ665" s="979">
        <f>_xlfn.XLOOKUP($D665,Help2!$D:$D,Help2!AG:AG)</f>
        <v>387.49733573169379</v>
      </c>
      <c r="AK665" s="979">
        <f>_xlfn.XLOOKUP($D665,Help2!$D:$D,Help2!AH:AH)</f>
        <v>8785.5101844472883</v>
      </c>
      <c r="AL665" s="979">
        <f>_xlfn.XLOOKUP($D665,Help2!$D:$D,Help2!AI:AI)</f>
        <v>672</v>
      </c>
      <c r="AM665" s="979">
        <f>_xlfn.XLOOKUP($D665,Help2!$D:$D,Help2!AJ:AJ)</f>
        <v>0</v>
      </c>
      <c r="AN665" s="979">
        <f>_xlfn.XLOOKUP($D665,Help2!$D:$D,Help2!AK:AK)</f>
        <v>0</v>
      </c>
    </row>
    <row r="666" spans="1:40" x14ac:dyDescent="0.2">
      <c r="A666" s="1">
        <v>45590</v>
      </c>
      <c r="B666">
        <f t="shared" si="70"/>
        <v>10</v>
      </c>
      <c r="C666">
        <f t="shared" si="71"/>
        <v>2024</v>
      </c>
      <c r="D666" s="872" t="str">
        <f t="shared" si="75"/>
        <v>10´2024</v>
      </c>
      <c r="F666" s="2">
        <f t="shared" si="72"/>
        <v>24</v>
      </c>
      <c r="G666" s="3">
        <f t="shared" si="73"/>
        <v>3.5398230088495575E-2</v>
      </c>
      <c r="H666" s="5">
        <f t="shared" si="74"/>
        <v>1</v>
      </c>
      <c r="I666" s="979">
        <f>_xlfn.XLOOKUP($D666,Help2!$D:$D,Help2!H:H)</f>
        <v>18826</v>
      </c>
      <c r="J666" s="979">
        <f>_xlfn.XLOOKUP($D666,Help2!$D:$D,Help2!I:I)</f>
        <v>11689</v>
      </c>
      <c r="K666" s="979">
        <f>_xlfn.XLOOKUP($D666,Help2!$D:$D,Help2!J:J)</f>
        <v>3175</v>
      </c>
      <c r="L666" s="979">
        <f>_xlfn.XLOOKUP($D666,Help2!$D:$D,Help2!K:K)</f>
        <v>3139</v>
      </c>
      <c r="M666" s="979">
        <f>_xlfn.XLOOKUP($D666,Help2!$D:$D,Help2!L:L)</f>
        <v>8066.6720138324836</v>
      </c>
      <c r="N666" s="979">
        <f>_xlfn.XLOOKUP($D666,Help2!$D:$D,Help2!M:M)</f>
        <v>10098.826881445109</v>
      </c>
      <c r="P666" s="979">
        <f>_xlfn.XLOOKUP($D666,Help2!$D:$D,Help2!F:F)</f>
        <v>678</v>
      </c>
      <c r="Q666" s="979">
        <f t="shared" si="76"/>
        <v>744</v>
      </c>
      <c r="R666" s="979">
        <f>_xlfn.XLOOKUP($D666,Help2!$D:$D,Help2!N:N)</f>
        <v>8066.6720138324836</v>
      </c>
      <c r="S666" s="979">
        <f>_xlfn.XLOOKUP($D666,Help2!$D:$D,Help2!O:O)</f>
        <v>7952.1915325875607</v>
      </c>
      <c r="T666" s="979">
        <f>_xlfn.XLOOKUP($D666,Help2!$D:$D,Help2!P:P)</f>
        <v>550</v>
      </c>
      <c r="U666" s="979">
        <f>_xlfn.XLOOKUP($D666,Help2!$D:$D,Help2!Q:Q)</f>
        <v>150</v>
      </c>
      <c r="V666" s="979">
        <f>_xlfn.XLOOKUP($D666,Help2!$D:$D,Help2!R:R)</f>
        <v>60</v>
      </c>
      <c r="W666" s="979">
        <f>_xlfn.XLOOKUP($D666,Help2!$D:$D,Help2!S:S)</f>
        <v>20000</v>
      </c>
      <c r="Y666" s="979">
        <f>_xlfn.XLOOKUP($D666,Help2!$D:$D,Help2!V:V)</f>
        <v>7774</v>
      </c>
      <c r="Z666" s="979">
        <f>_xlfn.XLOOKUP($D666,Help2!$D:$D,Help2!W:W)</f>
        <v>3915</v>
      </c>
      <c r="AA666" s="979">
        <f>_xlfn.XLOOKUP($D666,Help2!$D:$D,Help2!X:X)</f>
        <v>0</v>
      </c>
      <c r="AB666" s="979">
        <f>_xlfn.XLOOKUP($D666,Help2!$D:$D,Help2!Y:Y)</f>
        <v>6314</v>
      </c>
      <c r="AC666" s="979">
        <f>_xlfn.XLOOKUP($D666,Help2!$D:$D,Help2!Z:Z)</f>
        <v>823</v>
      </c>
      <c r="AD666" s="979">
        <f>_xlfn.XLOOKUP($D666,Help2!$D:$D,Help2!AA:AA)</f>
        <v>1509.8556468000002</v>
      </c>
      <c r="AE666" s="979">
        <f>_xlfn.XLOOKUP($D666,Help2!$D:$D,Help2!AB:AB)</f>
        <v>1000</v>
      </c>
      <c r="AF666" s="979">
        <f>_xlfn.XLOOKUP($D666,Help2!$D:$D,Help2!AC:AC)</f>
        <v>735</v>
      </c>
      <c r="AG666" s="979">
        <f>_xlfn.XLOOKUP($D666,Help2!$D:$D,Help2!AD:AD)</f>
        <v>390</v>
      </c>
      <c r="AH666" s="979">
        <f>_xlfn.XLOOKUP($D666,Help2!$D:$D,Help2!AE:AE)</f>
        <v>864.90000000000009</v>
      </c>
      <c r="AI666" s="979">
        <f>_xlfn.XLOOKUP($D666,Help2!$D:$D,Help2!AF:AF)</f>
        <v>3574.9199999999996</v>
      </c>
      <c r="AJ666" s="979">
        <f>_xlfn.XLOOKUP($D666,Help2!$D:$D,Help2!AG:AG)</f>
        <v>387.49733573169379</v>
      </c>
      <c r="AK666" s="979">
        <f>_xlfn.XLOOKUP($D666,Help2!$D:$D,Help2!AH:AH)</f>
        <v>8785.5101844472883</v>
      </c>
      <c r="AL666" s="979">
        <f>_xlfn.XLOOKUP($D666,Help2!$D:$D,Help2!AI:AI)</f>
        <v>672</v>
      </c>
      <c r="AM666" s="979">
        <f>_xlfn.XLOOKUP($D666,Help2!$D:$D,Help2!AJ:AJ)</f>
        <v>0</v>
      </c>
      <c r="AN666" s="979">
        <f>_xlfn.XLOOKUP($D666,Help2!$D:$D,Help2!AK:AK)</f>
        <v>0</v>
      </c>
    </row>
    <row r="667" spans="1:40" x14ac:dyDescent="0.2">
      <c r="A667" s="1">
        <v>45591</v>
      </c>
      <c r="B667">
        <f t="shared" ref="B667:B730" si="77">MONTH(A667)</f>
        <v>10</v>
      </c>
      <c r="C667">
        <f t="shared" ref="C667:C730" si="78">+YEAR(A667)</f>
        <v>2024</v>
      </c>
      <c r="D667" s="872" t="str">
        <f t="shared" si="75"/>
        <v>10´2024</v>
      </c>
      <c r="F667" s="2">
        <f t="shared" ref="F667:F730" si="79">24-E667</f>
        <v>24</v>
      </c>
      <c r="G667" s="3">
        <f t="shared" ref="G667:G730" si="80">+F667/P667</f>
        <v>3.5398230088495575E-2</v>
      </c>
      <c r="H667" s="5">
        <f t="shared" ref="H667:H730" si="81">+F667/24</f>
        <v>1</v>
      </c>
      <c r="I667" s="979">
        <f>_xlfn.XLOOKUP($D667,Help2!$D:$D,Help2!H:H)</f>
        <v>18826</v>
      </c>
      <c r="J667" s="979">
        <f>_xlfn.XLOOKUP($D667,Help2!$D:$D,Help2!I:I)</f>
        <v>11689</v>
      </c>
      <c r="K667" s="979">
        <f>_xlfn.XLOOKUP($D667,Help2!$D:$D,Help2!J:J)</f>
        <v>3175</v>
      </c>
      <c r="L667" s="979">
        <f>_xlfn.XLOOKUP($D667,Help2!$D:$D,Help2!K:K)</f>
        <v>3139</v>
      </c>
      <c r="M667" s="979">
        <f>_xlfn.XLOOKUP($D667,Help2!$D:$D,Help2!L:L)</f>
        <v>8066.6720138324836</v>
      </c>
      <c r="N667" s="979">
        <f>_xlfn.XLOOKUP($D667,Help2!$D:$D,Help2!M:M)</f>
        <v>10098.826881445109</v>
      </c>
      <c r="P667" s="979">
        <f>_xlfn.XLOOKUP($D667,Help2!$D:$D,Help2!F:F)</f>
        <v>678</v>
      </c>
      <c r="Q667" s="979">
        <f t="shared" si="76"/>
        <v>744</v>
      </c>
      <c r="R667" s="979">
        <f>_xlfn.XLOOKUP($D667,Help2!$D:$D,Help2!N:N)</f>
        <v>8066.6720138324836</v>
      </c>
      <c r="S667" s="979">
        <f>_xlfn.XLOOKUP($D667,Help2!$D:$D,Help2!O:O)</f>
        <v>7952.1915325875607</v>
      </c>
      <c r="T667" s="979">
        <f>_xlfn.XLOOKUP($D667,Help2!$D:$D,Help2!P:P)</f>
        <v>550</v>
      </c>
      <c r="U667" s="979">
        <f>_xlfn.XLOOKUP($D667,Help2!$D:$D,Help2!Q:Q)</f>
        <v>150</v>
      </c>
      <c r="V667" s="979">
        <f>_xlfn.XLOOKUP($D667,Help2!$D:$D,Help2!R:R)</f>
        <v>60</v>
      </c>
      <c r="W667" s="979">
        <f>_xlfn.XLOOKUP($D667,Help2!$D:$D,Help2!S:S)</f>
        <v>20000</v>
      </c>
      <c r="Y667" s="979">
        <f>_xlfn.XLOOKUP($D667,Help2!$D:$D,Help2!V:V)</f>
        <v>7774</v>
      </c>
      <c r="Z667" s="979">
        <f>_xlfn.XLOOKUP($D667,Help2!$D:$D,Help2!W:W)</f>
        <v>3915</v>
      </c>
      <c r="AA667" s="979">
        <f>_xlfn.XLOOKUP($D667,Help2!$D:$D,Help2!X:X)</f>
        <v>0</v>
      </c>
      <c r="AB667" s="979">
        <f>_xlfn.XLOOKUP($D667,Help2!$D:$D,Help2!Y:Y)</f>
        <v>6314</v>
      </c>
      <c r="AC667" s="979">
        <f>_xlfn.XLOOKUP($D667,Help2!$D:$D,Help2!Z:Z)</f>
        <v>823</v>
      </c>
      <c r="AD667" s="979">
        <f>_xlfn.XLOOKUP($D667,Help2!$D:$D,Help2!AA:AA)</f>
        <v>1509.8556468000002</v>
      </c>
      <c r="AE667" s="979">
        <f>_xlfn.XLOOKUP($D667,Help2!$D:$D,Help2!AB:AB)</f>
        <v>1000</v>
      </c>
      <c r="AF667" s="979">
        <f>_xlfn.XLOOKUP($D667,Help2!$D:$D,Help2!AC:AC)</f>
        <v>735</v>
      </c>
      <c r="AG667" s="979">
        <f>_xlfn.XLOOKUP($D667,Help2!$D:$D,Help2!AD:AD)</f>
        <v>390</v>
      </c>
      <c r="AH667" s="979">
        <f>_xlfn.XLOOKUP($D667,Help2!$D:$D,Help2!AE:AE)</f>
        <v>864.90000000000009</v>
      </c>
      <c r="AI667" s="979">
        <f>_xlfn.XLOOKUP($D667,Help2!$D:$D,Help2!AF:AF)</f>
        <v>3574.9199999999996</v>
      </c>
      <c r="AJ667" s="979">
        <f>_xlfn.XLOOKUP($D667,Help2!$D:$D,Help2!AG:AG)</f>
        <v>387.49733573169379</v>
      </c>
      <c r="AK667" s="979">
        <f>_xlfn.XLOOKUP($D667,Help2!$D:$D,Help2!AH:AH)</f>
        <v>8785.5101844472883</v>
      </c>
      <c r="AL667" s="979">
        <f>_xlfn.XLOOKUP($D667,Help2!$D:$D,Help2!AI:AI)</f>
        <v>672</v>
      </c>
      <c r="AM667" s="979">
        <f>_xlfn.XLOOKUP($D667,Help2!$D:$D,Help2!AJ:AJ)</f>
        <v>0</v>
      </c>
      <c r="AN667" s="979">
        <f>_xlfn.XLOOKUP($D667,Help2!$D:$D,Help2!AK:AK)</f>
        <v>0</v>
      </c>
    </row>
    <row r="668" spans="1:40" x14ac:dyDescent="0.2">
      <c r="A668" s="1">
        <v>45592</v>
      </c>
      <c r="B668">
        <f t="shared" si="77"/>
        <v>10</v>
      </c>
      <c r="C668">
        <f t="shared" si="78"/>
        <v>2024</v>
      </c>
      <c r="D668" s="872" t="str">
        <f t="shared" si="75"/>
        <v>10´2024</v>
      </c>
      <c r="F668" s="2">
        <f t="shared" si="79"/>
        <v>24</v>
      </c>
      <c r="G668" s="3">
        <f t="shared" si="80"/>
        <v>3.5398230088495575E-2</v>
      </c>
      <c r="H668" s="5">
        <f t="shared" si="81"/>
        <v>1</v>
      </c>
      <c r="I668" s="979">
        <f>_xlfn.XLOOKUP($D668,Help2!$D:$D,Help2!H:H)</f>
        <v>18826</v>
      </c>
      <c r="J668" s="979">
        <f>_xlfn.XLOOKUP($D668,Help2!$D:$D,Help2!I:I)</f>
        <v>11689</v>
      </c>
      <c r="K668" s="979">
        <f>_xlfn.XLOOKUP($D668,Help2!$D:$D,Help2!J:J)</f>
        <v>3175</v>
      </c>
      <c r="L668" s="979">
        <f>_xlfn.XLOOKUP($D668,Help2!$D:$D,Help2!K:K)</f>
        <v>3139</v>
      </c>
      <c r="M668" s="979">
        <f>_xlfn.XLOOKUP($D668,Help2!$D:$D,Help2!L:L)</f>
        <v>8066.6720138324836</v>
      </c>
      <c r="N668" s="979">
        <f>_xlfn.XLOOKUP($D668,Help2!$D:$D,Help2!M:M)</f>
        <v>10098.826881445109</v>
      </c>
      <c r="P668" s="979">
        <f>_xlfn.XLOOKUP($D668,Help2!$D:$D,Help2!F:F)</f>
        <v>678</v>
      </c>
      <c r="Q668" s="979">
        <f t="shared" si="76"/>
        <v>744</v>
      </c>
      <c r="R668" s="979">
        <f>_xlfn.XLOOKUP($D668,Help2!$D:$D,Help2!N:N)</f>
        <v>8066.6720138324836</v>
      </c>
      <c r="S668" s="979">
        <f>_xlfn.XLOOKUP($D668,Help2!$D:$D,Help2!O:O)</f>
        <v>7952.1915325875607</v>
      </c>
      <c r="T668" s="979">
        <f>_xlfn.XLOOKUP($D668,Help2!$D:$D,Help2!P:P)</f>
        <v>550</v>
      </c>
      <c r="U668" s="979">
        <f>_xlfn.XLOOKUP($D668,Help2!$D:$D,Help2!Q:Q)</f>
        <v>150</v>
      </c>
      <c r="V668" s="979">
        <f>_xlfn.XLOOKUP($D668,Help2!$D:$D,Help2!R:R)</f>
        <v>60</v>
      </c>
      <c r="W668" s="979">
        <f>_xlfn.XLOOKUP($D668,Help2!$D:$D,Help2!S:S)</f>
        <v>20000</v>
      </c>
      <c r="Y668" s="979">
        <f>_xlfn.XLOOKUP($D668,Help2!$D:$D,Help2!V:V)</f>
        <v>7774</v>
      </c>
      <c r="Z668" s="979">
        <f>_xlfn.XLOOKUP($D668,Help2!$D:$D,Help2!W:W)</f>
        <v>3915</v>
      </c>
      <c r="AA668" s="979">
        <f>_xlfn.XLOOKUP($D668,Help2!$D:$D,Help2!X:X)</f>
        <v>0</v>
      </c>
      <c r="AB668" s="979">
        <f>_xlfn.XLOOKUP($D668,Help2!$D:$D,Help2!Y:Y)</f>
        <v>6314</v>
      </c>
      <c r="AC668" s="979">
        <f>_xlfn.XLOOKUP($D668,Help2!$D:$D,Help2!Z:Z)</f>
        <v>823</v>
      </c>
      <c r="AD668" s="979">
        <f>_xlfn.XLOOKUP($D668,Help2!$D:$D,Help2!AA:AA)</f>
        <v>1509.8556468000002</v>
      </c>
      <c r="AE668" s="979">
        <f>_xlfn.XLOOKUP($D668,Help2!$D:$D,Help2!AB:AB)</f>
        <v>1000</v>
      </c>
      <c r="AF668" s="979">
        <f>_xlfn.XLOOKUP($D668,Help2!$D:$D,Help2!AC:AC)</f>
        <v>735</v>
      </c>
      <c r="AG668" s="979">
        <f>_xlfn.XLOOKUP($D668,Help2!$D:$D,Help2!AD:AD)</f>
        <v>390</v>
      </c>
      <c r="AH668" s="979">
        <f>_xlfn.XLOOKUP($D668,Help2!$D:$D,Help2!AE:AE)</f>
        <v>864.90000000000009</v>
      </c>
      <c r="AI668" s="979">
        <f>_xlfn.XLOOKUP($D668,Help2!$D:$D,Help2!AF:AF)</f>
        <v>3574.9199999999996</v>
      </c>
      <c r="AJ668" s="979">
        <f>_xlfn.XLOOKUP($D668,Help2!$D:$D,Help2!AG:AG)</f>
        <v>387.49733573169379</v>
      </c>
      <c r="AK668" s="979">
        <f>_xlfn.XLOOKUP($D668,Help2!$D:$D,Help2!AH:AH)</f>
        <v>8785.5101844472883</v>
      </c>
      <c r="AL668" s="979">
        <f>_xlfn.XLOOKUP($D668,Help2!$D:$D,Help2!AI:AI)</f>
        <v>672</v>
      </c>
      <c r="AM668" s="979">
        <f>_xlfn.XLOOKUP($D668,Help2!$D:$D,Help2!AJ:AJ)</f>
        <v>0</v>
      </c>
      <c r="AN668" s="979">
        <f>_xlfn.XLOOKUP($D668,Help2!$D:$D,Help2!AK:AK)</f>
        <v>0</v>
      </c>
    </row>
    <row r="669" spans="1:40" x14ac:dyDescent="0.2">
      <c r="A669" s="1">
        <v>45593</v>
      </c>
      <c r="B669">
        <f t="shared" si="77"/>
        <v>10</v>
      </c>
      <c r="C669">
        <f t="shared" si="78"/>
        <v>2024</v>
      </c>
      <c r="D669" s="872" t="str">
        <f t="shared" si="75"/>
        <v>10´2024</v>
      </c>
      <c r="F669" s="2">
        <f t="shared" si="79"/>
        <v>24</v>
      </c>
      <c r="G669" s="3">
        <f t="shared" si="80"/>
        <v>3.5398230088495575E-2</v>
      </c>
      <c r="H669" s="5">
        <f t="shared" si="81"/>
        <v>1</v>
      </c>
      <c r="I669" s="979">
        <f>_xlfn.XLOOKUP($D669,Help2!$D:$D,Help2!H:H)</f>
        <v>18826</v>
      </c>
      <c r="J669" s="979">
        <f>_xlfn.XLOOKUP($D669,Help2!$D:$D,Help2!I:I)</f>
        <v>11689</v>
      </c>
      <c r="K669" s="979">
        <f>_xlfn.XLOOKUP($D669,Help2!$D:$D,Help2!J:J)</f>
        <v>3175</v>
      </c>
      <c r="L669" s="979">
        <f>_xlfn.XLOOKUP($D669,Help2!$D:$D,Help2!K:K)</f>
        <v>3139</v>
      </c>
      <c r="M669" s="979">
        <f>_xlfn.XLOOKUP($D669,Help2!$D:$D,Help2!L:L)</f>
        <v>8066.6720138324836</v>
      </c>
      <c r="N669" s="979">
        <f>_xlfn.XLOOKUP($D669,Help2!$D:$D,Help2!M:M)</f>
        <v>10098.826881445109</v>
      </c>
      <c r="P669" s="979">
        <f>_xlfn.XLOOKUP($D669,Help2!$D:$D,Help2!F:F)</f>
        <v>678</v>
      </c>
      <c r="Q669" s="979">
        <f t="shared" si="76"/>
        <v>744</v>
      </c>
      <c r="R669" s="979">
        <f>_xlfn.XLOOKUP($D669,Help2!$D:$D,Help2!N:N)</f>
        <v>8066.6720138324836</v>
      </c>
      <c r="S669" s="979">
        <f>_xlfn.XLOOKUP($D669,Help2!$D:$D,Help2!O:O)</f>
        <v>7952.1915325875607</v>
      </c>
      <c r="T669" s="979">
        <f>_xlfn.XLOOKUP($D669,Help2!$D:$D,Help2!P:P)</f>
        <v>550</v>
      </c>
      <c r="U669" s="979">
        <f>_xlfn.XLOOKUP($D669,Help2!$D:$D,Help2!Q:Q)</f>
        <v>150</v>
      </c>
      <c r="V669" s="979">
        <f>_xlfn.XLOOKUP($D669,Help2!$D:$D,Help2!R:R)</f>
        <v>60</v>
      </c>
      <c r="W669" s="979">
        <f>_xlfn.XLOOKUP($D669,Help2!$D:$D,Help2!S:S)</f>
        <v>20000</v>
      </c>
      <c r="Y669" s="979">
        <f>_xlfn.XLOOKUP($D669,Help2!$D:$D,Help2!V:V)</f>
        <v>7774</v>
      </c>
      <c r="Z669" s="979">
        <f>_xlfn.XLOOKUP($D669,Help2!$D:$D,Help2!W:W)</f>
        <v>3915</v>
      </c>
      <c r="AA669" s="979">
        <f>_xlfn.XLOOKUP($D669,Help2!$D:$D,Help2!X:X)</f>
        <v>0</v>
      </c>
      <c r="AB669" s="979">
        <f>_xlfn.XLOOKUP($D669,Help2!$D:$D,Help2!Y:Y)</f>
        <v>6314</v>
      </c>
      <c r="AC669" s="979">
        <f>_xlfn.XLOOKUP($D669,Help2!$D:$D,Help2!Z:Z)</f>
        <v>823</v>
      </c>
      <c r="AD669" s="979">
        <f>_xlfn.XLOOKUP($D669,Help2!$D:$D,Help2!AA:AA)</f>
        <v>1509.8556468000002</v>
      </c>
      <c r="AE669" s="979">
        <f>_xlfn.XLOOKUP($D669,Help2!$D:$D,Help2!AB:AB)</f>
        <v>1000</v>
      </c>
      <c r="AF669" s="979">
        <f>_xlfn.XLOOKUP($D669,Help2!$D:$D,Help2!AC:AC)</f>
        <v>735</v>
      </c>
      <c r="AG669" s="979">
        <f>_xlfn.XLOOKUP($D669,Help2!$D:$D,Help2!AD:AD)</f>
        <v>390</v>
      </c>
      <c r="AH669" s="979">
        <f>_xlfn.XLOOKUP($D669,Help2!$D:$D,Help2!AE:AE)</f>
        <v>864.90000000000009</v>
      </c>
      <c r="AI669" s="979">
        <f>_xlfn.XLOOKUP($D669,Help2!$D:$D,Help2!AF:AF)</f>
        <v>3574.9199999999996</v>
      </c>
      <c r="AJ669" s="979">
        <f>_xlfn.XLOOKUP($D669,Help2!$D:$D,Help2!AG:AG)</f>
        <v>387.49733573169379</v>
      </c>
      <c r="AK669" s="979">
        <f>_xlfn.XLOOKUP($D669,Help2!$D:$D,Help2!AH:AH)</f>
        <v>8785.5101844472883</v>
      </c>
      <c r="AL669" s="979">
        <f>_xlfn.XLOOKUP($D669,Help2!$D:$D,Help2!AI:AI)</f>
        <v>672</v>
      </c>
      <c r="AM669" s="979">
        <f>_xlfn.XLOOKUP($D669,Help2!$D:$D,Help2!AJ:AJ)</f>
        <v>0</v>
      </c>
      <c r="AN669" s="979">
        <f>_xlfn.XLOOKUP($D669,Help2!$D:$D,Help2!AK:AK)</f>
        <v>0</v>
      </c>
    </row>
    <row r="670" spans="1:40" x14ac:dyDescent="0.2">
      <c r="A670" s="1">
        <v>45594</v>
      </c>
      <c r="B670">
        <f t="shared" si="77"/>
        <v>10</v>
      </c>
      <c r="C670">
        <f t="shared" si="78"/>
        <v>2024</v>
      </c>
      <c r="D670" s="872" t="str">
        <f t="shared" si="75"/>
        <v>10´2024</v>
      </c>
      <c r="F670" s="2">
        <f t="shared" si="79"/>
        <v>24</v>
      </c>
      <c r="G670" s="3">
        <f t="shared" si="80"/>
        <v>3.5398230088495575E-2</v>
      </c>
      <c r="H670" s="5">
        <f t="shared" si="81"/>
        <v>1</v>
      </c>
      <c r="I670" s="979">
        <f>_xlfn.XLOOKUP($D670,Help2!$D:$D,Help2!H:H)</f>
        <v>18826</v>
      </c>
      <c r="J670" s="979">
        <f>_xlfn.XLOOKUP($D670,Help2!$D:$D,Help2!I:I)</f>
        <v>11689</v>
      </c>
      <c r="K670" s="979">
        <f>_xlfn.XLOOKUP($D670,Help2!$D:$D,Help2!J:J)</f>
        <v>3175</v>
      </c>
      <c r="L670" s="979">
        <f>_xlfn.XLOOKUP($D670,Help2!$D:$D,Help2!K:K)</f>
        <v>3139</v>
      </c>
      <c r="M670" s="979">
        <f>_xlfn.XLOOKUP($D670,Help2!$D:$D,Help2!L:L)</f>
        <v>8066.6720138324836</v>
      </c>
      <c r="N670" s="979">
        <f>_xlfn.XLOOKUP($D670,Help2!$D:$D,Help2!M:M)</f>
        <v>10098.826881445109</v>
      </c>
      <c r="P670" s="979">
        <f>_xlfn.XLOOKUP($D670,Help2!$D:$D,Help2!F:F)</f>
        <v>678</v>
      </c>
      <c r="Q670" s="979">
        <f t="shared" si="76"/>
        <v>744</v>
      </c>
      <c r="R670" s="979">
        <f>_xlfn.XLOOKUP($D670,Help2!$D:$D,Help2!N:N)</f>
        <v>8066.6720138324836</v>
      </c>
      <c r="S670" s="979">
        <f>_xlfn.XLOOKUP($D670,Help2!$D:$D,Help2!O:O)</f>
        <v>7952.1915325875607</v>
      </c>
      <c r="T670" s="979">
        <f>_xlfn.XLOOKUP($D670,Help2!$D:$D,Help2!P:P)</f>
        <v>550</v>
      </c>
      <c r="U670" s="979">
        <f>_xlfn.XLOOKUP($D670,Help2!$D:$D,Help2!Q:Q)</f>
        <v>150</v>
      </c>
      <c r="V670" s="979">
        <f>_xlfn.XLOOKUP($D670,Help2!$D:$D,Help2!R:R)</f>
        <v>60</v>
      </c>
      <c r="W670" s="979">
        <f>_xlfn.XLOOKUP($D670,Help2!$D:$D,Help2!S:S)</f>
        <v>20000</v>
      </c>
      <c r="Y670" s="979">
        <f>_xlfn.XLOOKUP($D670,Help2!$D:$D,Help2!V:V)</f>
        <v>7774</v>
      </c>
      <c r="Z670" s="979">
        <f>_xlfn.XLOOKUP($D670,Help2!$D:$D,Help2!W:W)</f>
        <v>3915</v>
      </c>
      <c r="AA670" s="979">
        <f>_xlfn.XLOOKUP($D670,Help2!$D:$D,Help2!X:X)</f>
        <v>0</v>
      </c>
      <c r="AB670" s="979">
        <f>_xlfn.XLOOKUP($D670,Help2!$D:$D,Help2!Y:Y)</f>
        <v>6314</v>
      </c>
      <c r="AC670" s="979">
        <f>_xlfn.XLOOKUP($D670,Help2!$D:$D,Help2!Z:Z)</f>
        <v>823</v>
      </c>
      <c r="AD670" s="979">
        <f>_xlfn.XLOOKUP($D670,Help2!$D:$D,Help2!AA:AA)</f>
        <v>1509.8556468000002</v>
      </c>
      <c r="AE670" s="979">
        <f>_xlfn.XLOOKUP($D670,Help2!$D:$D,Help2!AB:AB)</f>
        <v>1000</v>
      </c>
      <c r="AF670" s="979">
        <f>_xlfn.XLOOKUP($D670,Help2!$D:$D,Help2!AC:AC)</f>
        <v>735</v>
      </c>
      <c r="AG670" s="979">
        <f>_xlfn.XLOOKUP($D670,Help2!$D:$D,Help2!AD:AD)</f>
        <v>390</v>
      </c>
      <c r="AH670" s="979">
        <f>_xlfn.XLOOKUP($D670,Help2!$D:$D,Help2!AE:AE)</f>
        <v>864.90000000000009</v>
      </c>
      <c r="AI670" s="979">
        <f>_xlfn.XLOOKUP($D670,Help2!$D:$D,Help2!AF:AF)</f>
        <v>3574.9199999999996</v>
      </c>
      <c r="AJ670" s="979">
        <f>_xlfn.XLOOKUP($D670,Help2!$D:$D,Help2!AG:AG)</f>
        <v>387.49733573169379</v>
      </c>
      <c r="AK670" s="979">
        <f>_xlfn.XLOOKUP($D670,Help2!$D:$D,Help2!AH:AH)</f>
        <v>8785.5101844472883</v>
      </c>
      <c r="AL670" s="979">
        <f>_xlfn.XLOOKUP($D670,Help2!$D:$D,Help2!AI:AI)</f>
        <v>672</v>
      </c>
      <c r="AM670" s="979">
        <f>_xlfn.XLOOKUP($D670,Help2!$D:$D,Help2!AJ:AJ)</f>
        <v>0</v>
      </c>
      <c r="AN670" s="979">
        <f>_xlfn.XLOOKUP($D670,Help2!$D:$D,Help2!AK:AK)</f>
        <v>0</v>
      </c>
    </row>
    <row r="671" spans="1:40" x14ac:dyDescent="0.2">
      <c r="A671" s="1">
        <v>45595</v>
      </c>
      <c r="B671">
        <f t="shared" si="77"/>
        <v>10</v>
      </c>
      <c r="C671">
        <f t="shared" si="78"/>
        <v>2024</v>
      </c>
      <c r="D671" s="872" t="str">
        <f t="shared" si="75"/>
        <v>10´2024</v>
      </c>
      <c r="F671" s="2">
        <f t="shared" si="79"/>
        <v>24</v>
      </c>
      <c r="G671" s="3">
        <f t="shared" si="80"/>
        <v>3.5398230088495575E-2</v>
      </c>
      <c r="H671" s="5">
        <f t="shared" si="81"/>
        <v>1</v>
      </c>
      <c r="I671" s="979">
        <f>_xlfn.XLOOKUP($D671,Help2!$D:$D,Help2!H:H)</f>
        <v>18826</v>
      </c>
      <c r="J671" s="979">
        <f>_xlfn.XLOOKUP($D671,Help2!$D:$D,Help2!I:I)</f>
        <v>11689</v>
      </c>
      <c r="K671" s="979">
        <f>_xlfn.XLOOKUP($D671,Help2!$D:$D,Help2!J:J)</f>
        <v>3175</v>
      </c>
      <c r="L671" s="979">
        <f>_xlfn.XLOOKUP($D671,Help2!$D:$D,Help2!K:K)</f>
        <v>3139</v>
      </c>
      <c r="M671" s="979">
        <f>_xlfn.XLOOKUP($D671,Help2!$D:$D,Help2!L:L)</f>
        <v>8066.6720138324836</v>
      </c>
      <c r="N671" s="979">
        <f>_xlfn.XLOOKUP($D671,Help2!$D:$D,Help2!M:M)</f>
        <v>10098.826881445109</v>
      </c>
      <c r="P671" s="979">
        <f>_xlfn.XLOOKUP($D671,Help2!$D:$D,Help2!F:F)</f>
        <v>678</v>
      </c>
      <c r="Q671" s="979">
        <f t="shared" si="76"/>
        <v>744</v>
      </c>
      <c r="R671" s="979">
        <f>_xlfn.XLOOKUP($D671,Help2!$D:$D,Help2!N:N)</f>
        <v>8066.6720138324836</v>
      </c>
      <c r="S671" s="979">
        <f>_xlfn.XLOOKUP($D671,Help2!$D:$D,Help2!O:O)</f>
        <v>7952.1915325875607</v>
      </c>
      <c r="T671" s="979">
        <f>_xlfn.XLOOKUP($D671,Help2!$D:$D,Help2!P:P)</f>
        <v>550</v>
      </c>
      <c r="U671" s="979">
        <f>_xlfn.XLOOKUP($D671,Help2!$D:$D,Help2!Q:Q)</f>
        <v>150</v>
      </c>
      <c r="V671" s="979">
        <f>_xlfn.XLOOKUP($D671,Help2!$D:$D,Help2!R:R)</f>
        <v>60</v>
      </c>
      <c r="W671" s="979">
        <f>_xlfn.XLOOKUP($D671,Help2!$D:$D,Help2!S:S)</f>
        <v>20000</v>
      </c>
      <c r="Y671" s="979">
        <f>_xlfn.XLOOKUP($D671,Help2!$D:$D,Help2!V:V)</f>
        <v>7774</v>
      </c>
      <c r="Z671" s="979">
        <f>_xlfn.XLOOKUP($D671,Help2!$D:$D,Help2!W:W)</f>
        <v>3915</v>
      </c>
      <c r="AA671" s="979">
        <f>_xlfn.XLOOKUP($D671,Help2!$D:$D,Help2!X:X)</f>
        <v>0</v>
      </c>
      <c r="AB671" s="979">
        <f>_xlfn.XLOOKUP($D671,Help2!$D:$D,Help2!Y:Y)</f>
        <v>6314</v>
      </c>
      <c r="AC671" s="979">
        <f>_xlfn.XLOOKUP($D671,Help2!$D:$D,Help2!Z:Z)</f>
        <v>823</v>
      </c>
      <c r="AD671" s="979">
        <f>_xlfn.XLOOKUP($D671,Help2!$D:$D,Help2!AA:AA)</f>
        <v>1509.8556468000002</v>
      </c>
      <c r="AE671" s="979">
        <f>_xlfn.XLOOKUP($D671,Help2!$D:$D,Help2!AB:AB)</f>
        <v>1000</v>
      </c>
      <c r="AF671" s="979">
        <f>_xlfn.XLOOKUP($D671,Help2!$D:$D,Help2!AC:AC)</f>
        <v>735</v>
      </c>
      <c r="AG671" s="979">
        <f>_xlfn.XLOOKUP($D671,Help2!$D:$D,Help2!AD:AD)</f>
        <v>390</v>
      </c>
      <c r="AH671" s="979">
        <f>_xlfn.XLOOKUP($D671,Help2!$D:$D,Help2!AE:AE)</f>
        <v>864.90000000000009</v>
      </c>
      <c r="AI671" s="979">
        <f>_xlfn.XLOOKUP($D671,Help2!$D:$D,Help2!AF:AF)</f>
        <v>3574.9199999999996</v>
      </c>
      <c r="AJ671" s="979">
        <f>_xlfn.XLOOKUP($D671,Help2!$D:$D,Help2!AG:AG)</f>
        <v>387.49733573169379</v>
      </c>
      <c r="AK671" s="979">
        <f>_xlfn.XLOOKUP($D671,Help2!$D:$D,Help2!AH:AH)</f>
        <v>8785.5101844472883</v>
      </c>
      <c r="AL671" s="979">
        <f>_xlfn.XLOOKUP($D671,Help2!$D:$D,Help2!AI:AI)</f>
        <v>672</v>
      </c>
      <c r="AM671" s="979">
        <f>_xlfn.XLOOKUP($D671,Help2!$D:$D,Help2!AJ:AJ)</f>
        <v>0</v>
      </c>
      <c r="AN671" s="979">
        <f>_xlfn.XLOOKUP($D671,Help2!$D:$D,Help2!AK:AK)</f>
        <v>0</v>
      </c>
    </row>
    <row r="672" spans="1:40" x14ac:dyDescent="0.2">
      <c r="A672" s="1">
        <v>45596</v>
      </c>
      <c r="B672">
        <f t="shared" si="77"/>
        <v>10</v>
      </c>
      <c r="C672">
        <f t="shared" si="78"/>
        <v>2024</v>
      </c>
      <c r="D672" s="872" t="str">
        <f t="shared" si="75"/>
        <v>10´2024</v>
      </c>
      <c r="F672" s="2">
        <f t="shared" si="79"/>
        <v>24</v>
      </c>
      <c r="G672" s="3">
        <f t="shared" si="80"/>
        <v>3.5398230088495575E-2</v>
      </c>
      <c r="H672" s="5">
        <f t="shared" si="81"/>
        <v>1</v>
      </c>
      <c r="I672" s="979">
        <f>_xlfn.XLOOKUP($D672,Help2!$D:$D,Help2!H:H)</f>
        <v>18826</v>
      </c>
      <c r="J672" s="979">
        <f>_xlfn.XLOOKUP($D672,Help2!$D:$D,Help2!I:I)</f>
        <v>11689</v>
      </c>
      <c r="K672" s="979">
        <f>_xlfn.XLOOKUP($D672,Help2!$D:$D,Help2!J:J)</f>
        <v>3175</v>
      </c>
      <c r="L672" s="979">
        <f>_xlfn.XLOOKUP($D672,Help2!$D:$D,Help2!K:K)</f>
        <v>3139</v>
      </c>
      <c r="M672" s="979">
        <f>_xlfn.XLOOKUP($D672,Help2!$D:$D,Help2!L:L)</f>
        <v>8066.6720138324836</v>
      </c>
      <c r="N672" s="979">
        <f>_xlfn.XLOOKUP($D672,Help2!$D:$D,Help2!M:M)</f>
        <v>10098.826881445109</v>
      </c>
      <c r="P672" s="979">
        <f>_xlfn.XLOOKUP($D672,Help2!$D:$D,Help2!F:F)</f>
        <v>678</v>
      </c>
      <c r="Q672" s="979">
        <f t="shared" si="76"/>
        <v>744</v>
      </c>
      <c r="R672" s="979">
        <f>_xlfn.XLOOKUP($D672,Help2!$D:$D,Help2!N:N)</f>
        <v>8066.6720138324836</v>
      </c>
      <c r="S672" s="979">
        <f>_xlfn.XLOOKUP($D672,Help2!$D:$D,Help2!O:O)</f>
        <v>7952.1915325875607</v>
      </c>
      <c r="T672" s="979">
        <f>_xlfn.XLOOKUP($D672,Help2!$D:$D,Help2!P:P)</f>
        <v>550</v>
      </c>
      <c r="U672" s="979">
        <f>_xlfn.XLOOKUP($D672,Help2!$D:$D,Help2!Q:Q)</f>
        <v>150</v>
      </c>
      <c r="V672" s="979">
        <f>_xlfn.XLOOKUP($D672,Help2!$D:$D,Help2!R:R)</f>
        <v>60</v>
      </c>
      <c r="W672" s="979">
        <f>_xlfn.XLOOKUP($D672,Help2!$D:$D,Help2!S:S)</f>
        <v>20000</v>
      </c>
      <c r="Y672" s="979">
        <f>_xlfn.XLOOKUP($D672,Help2!$D:$D,Help2!V:V)</f>
        <v>7774</v>
      </c>
      <c r="Z672" s="979">
        <f>_xlfn.XLOOKUP($D672,Help2!$D:$D,Help2!W:W)</f>
        <v>3915</v>
      </c>
      <c r="AA672" s="979">
        <f>_xlfn.XLOOKUP($D672,Help2!$D:$D,Help2!X:X)</f>
        <v>0</v>
      </c>
      <c r="AB672" s="979">
        <f>_xlfn.XLOOKUP($D672,Help2!$D:$D,Help2!Y:Y)</f>
        <v>6314</v>
      </c>
      <c r="AC672" s="979">
        <f>_xlfn.XLOOKUP($D672,Help2!$D:$D,Help2!Z:Z)</f>
        <v>823</v>
      </c>
      <c r="AD672" s="979">
        <f>_xlfn.XLOOKUP($D672,Help2!$D:$D,Help2!AA:AA)</f>
        <v>1509.8556468000002</v>
      </c>
      <c r="AE672" s="979">
        <f>_xlfn.XLOOKUP($D672,Help2!$D:$D,Help2!AB:AB)</f>
        <v>1000</v>
      </c>
      <c r="AF672" s="979">
        <f>_xlfn.XLOOKUP($D672,Help2!$D:$D,Help2!AC:AC)</f>
        <v>735</v>
      </c>
      <c r="AG672" s="979">
        <f>_xlfn.XLOOKUP($D672,Help2!$D:$D,Help2!AD:AD)</f>
        <v>390</v>
      </c>
      <c r="AH672" s="979">
        <f>_xlfn.XLOOKUP($D672,Help2!$D:$D,Help2!AE:AE)</f>
        <v>864.90000000000009</v>
      </c>
      <c r="AI672" s="979">
        <f>_xlfn.XLOOKUP($D672,Help2!$D:$D,Help2!AF:AF)</f>
        <v>3574.9199999999996</v>
      </c>
      <c r="AJ672" s="979">
        <f>_xlfn.XLOOKUP($D672,Help2!$D:$D,Help2!AG:AG)</f>
        <v>387.49733573169379</v>
      </c>
      <c r="AK672" s="979">
        <f>_xlfn.XLOOKUP($D672,Help2!$D:$D,Help2!AH:AH)</f>
        <v>8785.5101844472883</v>
      </c>
      <c r="AL672" s="979">
        <f>_xlfn.XLOOKUP($D672,Help2!$D:$D,Help2!AI:AI)</f>
        <v>672</v>
      </c>
      <c r="AM672" s="979">
        <f>_xlfn.XLOOKUP($D672,Help2!$D:$D,Help2!AJ:AJ)</f>
        <v>0</v>
      </c>
      <c r="AN672" s="979">
        <f>_xlfn.XLOOKUP($D672,Help2!$D:$D,Help2!AK:AK)</f>
        <v>0</v>
      </c>
    </row>
    <row r="673" spans="1:40" x14ac:dyDescent="0.2">
      <c r="A673" s="1">
        <v>45597</v>
      </c>
      <c r="B673">
        <f t="shared" si="77"/>
        <v>11</v>
      </c>
      <c r="C673">
        <f t="shared" si="78"/>
        <v>2024</v>
      </c>
      <c r="D673" s="872" t="str">
        <f t="shared" si="75"/>
        <v>11´2024</v>
      </c>
      <c r="F673" s="2">
        <f t="shared" si="79"/>
        <v>24</v>
      </c>
      <c r="G673" s="3">
        <f t="shared" si="80"/>
        <v>3.6979969183359017E-2</v>
      </c>
      <c r="H673" s="5">
        <f t="shared" si="81"/>
        <v>1</v>
      </c>
      <c r="I673" s="979">
        <f>_xlfn.XLOOKUP($D673,Help2!$D:$D,Help2!H:H)</f>
        <v>18219</v>
      </c>
      <c r="J673" s="979">
        <f>_xlfn.XLOOKUP($D673,Help2!$D:$D,Help2!I:I)</f>
        <v>11311</v>
      </c>
      <c r="K673" s="979">
        <f>_xlfn.XLOOKUP($D673,Help2!$D:$D,Help2!J:J)</f>
        <v>3075</v>
      </c>
      <c r="L673" s="979">
        <f>_xlfn.XLOOKUP($D673,Help2!$D:$D,Help2!K:K)</f>
        <v>3026</v>
      </c>
      <c r="M673" s="979">
        <f>_xlfn.XLOOKUP($D673,Help2!$D:$D,Help2!L:L)</f>
        <v>8171.0537247356524</v>
      </c>
      <c r="N673" s="979">
        <f>_xlfn.XLOOKUP($D673,Help2!$D:$D,Help2!M:M)</f>
        <v>9410.4323266044375</v>
      </c>
      <c r="P673" s="979">
        <f>_xlfn.XLOOKUP($D673,Help2!$D:$D,Help2!F:F)</f>
        <v>649</v>
      </c>
      <c r="Q673" s="979">
        <f t="shared" si="76"/>
        <v>720</v>
      </c>
      <c r="R673" s="979">
        <f>_xlfn.XLOOKUP($D673,Help2!$D:$D,Help2!N:N)</f>
        <v>8171.0537247356524</v>
      </c>
      <c r="S673" s="979">
        <f>_xlfn.XLOOKUP($D673,Help2!$D:$D,Help2!O:O)</f>
        <v>8018.0588895094434</v>
      </c>
      <c r="T673" s="979">
        <f>_xlfn.XLOOKUP($D673,Help2!$D:$D,Help2!P:P)</f>
        <v>550</v>
      </c>
      <c r="U673" s="979">
        <f>_xlfn.XLOOKUP($D673,Help2!$D:$D,Help2!Q:Q)</f>
        <v>150</v>
      </c>
      <c r="V673" s="979">
        <f>_xlfn.XLOOKUP($D673,Help2!$D:$D,Help2!R:R)</f>
        <v>0</v>
      </c>
      <c r="W673" s="979">
        <f>_xlfn.XLOOKUP($D673,Help2!$D:$D,Help2!S:S)</f>
        <v>22000</v>
      </c>
      <c r="Y673" s="979">
        <f>_xlfn.XLOOKUP($D673,Help2!$D:$D,Help2!V:V)</f>
        <v>7600</v>
      </c>
      <c r="Z673" s="979">
        <f>_xlfn.XLOOKUP($D673,Help2!$D:$D,Help2!W:W)</f>
        <v>3711</v>
      </c>
      <c r="AA673" s="979">
        <f>_xlfn.XLOOKUP($D673,Help2!$D:$D,Help2!X:X)</f>
        <v>0</v>
      </c>
      <c r="AB673" s="979">
        <f>_xlfn.XLOOKUP($D673,Help2!$D:$D,Help2!Y:Y)</f>
        <v>6101</v>
      </c>
      <c r="AC673" s="979">
        <f>_xlfn.XLOOKUP($D673,Help2!$D:$D,Help2!Z:Z)</f>
        <v>807</v>
      </c>
      <c r="AD673" s="979">
        <f>_xlfn.XLOOKUP($D673,Help2!$D:$D,Help2!AA:AA)</f>
        <v>1124.3372039999999</v>
      </c>
      <c r="AE673" s="979">
        <f>_xlfn.XLOOKUP($D673,Help2!$D:$D,Help2!AB:AB)</f>
        <v>390</v>
      </c>
      <c r="AF673" s="979">
        <f>_xlfn.XLOOKUP($D673,Help2!$D:$D,Help2!AC:AC)</f>
        <v>360</v>
      </c>
      <c r="AG673" s="979">
        <f>_xlfn.XLOOKUP($D673,Help2!$D:$D,Help2!AD:AD)</f>
        <v>165</v>
      </c>
      <c r="AH673" s="979">
        <f>_xlfn.XLOOKUP($D673,Help2!$D:$D,Help2!AE:AE)</f>
        <v>837.00000000000023</v>
      </c>
      <c r="AI673" s="979">
        <f>_xlfn.XLOOKUP($D673,Help2!$D:$D,Help2!AF:AF)</f>
        <v>3459.6</v>
      </c>
      <c r="AJ673" s="979">
        <f>_xlfn.XLOOKUP($D673,Help2!$D:$D,Help2!AG:AG)</f>
        <v>375.72415938044554</v>
      </c>
      <c r="AK673" s="979">
        <f>_xlfn.XLOOKUP($D673,Help2!$D:$D,Help2!AH:AH)</f>
        <v>6887.1778679702929</v>
      </c>
      <c r="AL673" s="979">
        <f>_xlfn.XLOOKUP($D673,Help2!$D:$D,Help2!AI:AI)</f>
        <v>640</v>
      </c>
      <c r="AM673" s="979">
        <f>_xlfn.XLOOKUP($D673,Help2!$D:$D,Help2!AJ:AJ)</f>
        <v>0</v>
      </c>
      <c r="AN673" s="979">
        <f>_xlfn.XLOOKUP($D673,Help2!$D:$D,Help2!AK:AK)</f>
        <v>0</v>
      </c>
    </row>
    <row r="674" spans="1:40" x14ac:dyDescent="0.2">
      <c r="A674" s="1">
        <v>45598</v>
      </c>
      <c r="B674">
        <f t="shared" si="77"/>
        <v>11</v>
      </c>
      <c r="C674">
        <f t="shared" si="78"/>
        <v>2024</v>
      </c>
      <c r="D674" s="872" t="str">
        <f t="shared" si="75"/>
        <v>11´2024</v>
      </c>
      <c r="F674" s="2">
        <f t="shared" si="79"/>
        <v>24</v>
      </c>
      <c r="G674" s="3">
        <f t="shared" si="80"/>
        <v>3.6979969183359017E-2</v>
      </c>
      <c r="H674" s="5">
        <f t="shared" si="81"/>
        <v>1</v>
      </c>
      <c r="I674" s="979">
        <f>_xlfn.XLOOKUP($D674,Help2!$D:$D,Help2!H:H)</f>
        <v>18219</v>
      </c>
      <c r="J674" s="979">
        <f>_xlfn.XLOOKUP($D674,Help2!$D:$D,Help2!I:I)</f>
        <v>11311</v>
      </c>
      <c r="K674" s="979">
        <f>_xlfn.XLOOKUP($D674,Help2!$D:$D,Help2!J:J)</f>
        <v>3075</v>
      </c>
      <c r="L674" s="979">
        <f>_xlfn.XLOOKUP($D674,Help2!$D:$D,Help2!K:K)</f>
        <v>3026</v>
      </c>
      <c r="M674" s="979">
        <f>_xlfn.XLOOKUP($D674,Help2!$D:$D,Help2!L:L)</f>
        <v>8171.0537247356524</v>
      </c>
      <c r="N674" s="979">
        <f>_xlfn.XLOOKUP($D674,Help2!$D:$D,Help2!M:M)</f>
        <v>9410.4323266044375</v>
      </c>
      <c r="P674" s="979">
        <f>_xlfn.XLOOKUP($D674,Help2!$D:$D,Help2!F:F)</f>
        <v>649</v>
      </c>
      <c r="Q674" s="979">
        <f t="shared" si="76"/>
        <v>720</v>
      </c>
      <c r="R674" s="979">
        <f>_xlfn.XLOOKUP($D674,Help2!$D:$D,Help2!N:N)</f>
        <v>8171.0537247356524</v>
      </c>
      <c r="S674" s="979">
        <f>_xlfn.XLOOKUP($D674,Help2!$D:$D,Help2!O:O)</f>
        <v>8018.0588895094434</v>
      </c>
      <c r="T674" s="979">
        <f>_xlfn.XLOOKUP($D674,Help2!$D:$D,Help2!P:P)</f>
        <v>550</v>
      </c>
      <c r="U674" s="979">
        <f>_xlfn.XLOOKUP($D674,Help2!$D:$D,Help2!Q:Q)</f>
        <v>150</v>
      </c>
      <c r="V674" s="979">
        <f>_xlfn.XLOOKUP($D674,Help2!$D:$D,Help2!R:R)</f>
        <v>0</v>
      </c>
      <c r="W674" s="979">
        <f>_xlfn.XLOOKUP($D674,Help2!$D:$D,Help2!S:S)</f>
        <v>22000</v>
      </c>
      <c r="Y674" s="979">
        <f>_xlfn.XLOOKUP($D674,Help2!$D:$D,Help2!V:V)</f>
        <v>7600</v>
      </c>
      <c r="Z674" s="979">
        <f>_xlfn.XLOOKUP($D674,Help2!$D:$D,Help2!W:W)</f>
        <v>3711</v>
      </c>
      <c r="AA674" s="979">
        <f>_xlfn.XLOOKUP($D674,Help2!$D:$D,Help2!X:X)</f>
        <v>0</v>
      </c>
      <c r="AB674" s="979">
        <f>_xlfn.XLOOKUP($D674,Help2!$D:$D,Help2!Y:Y)</f>
        <v>6101</v>
      </c>
      <c r="AC674" s="979">
        <f>_xlfn.XLOOKUP($D674,Help2!$D:$D,Help2!Z:Z)</f>
        <v>807</v>
      </c>
      <c r="AD674" s="979">
        <f>_xlfn.XLOOKUP($D674,Help2!$D:$D,Help2!AA:AA)</f>
        <v>1124.3372039999999</v>
      </c>
      <c r="AE674" s="979">
        <f>_xlfn.XLOOKUP($D674,Help2!$D:$D,Help2!AB:AB)</f>
        <v>390</v>
      </c>
      <c r="AF674" s="979">
        <f>_xlfn.XLOOKUP($D674,Help2!$D:$D,Help2!AC:AC)</f>
        <v>360</v>
      </c>
      <c r="AG674" s="979">
        <f>_xlfn.XLOOKUP($D674,Help2!$D:$D,Help2!AD:AD)</f>
        <v>165</v>
      </c>
      <c r="AH674" s="979">
        <f>_xlfn.XLOOKUP($D674,Help2!$D:$D,Help2!AE:AE)</f>
        <v>837.00000000000023</v>
      </c>
      <c r="AI674" s="979">
        <f>_xlfn.XLOOKUP($D674,Help2!$D:$D,Help2!AF:AF)</f>
        <v>3459.6</v>
      </c>
      <c r="AJ674" s="979">
        <f>_xlfn.XLOOKUP($D674,Help2!$D:$D,Help2!AG:AG)</f>
        <v>375.72415938044554</v>
      </c>
      <c r="AK674" s="979">
        <f>_xlfn.XLOOKUP($D674,Help2!$D:$D,Help2!AH:AH)</f>
        <v>6887.1778679702929</v>
      </c>
      <c r="AL674" s="979">
        <f>_xlfn.XLOOKUP($D674,Help2!$D:$D,Help2!AI:AI)</f>
        <v>640</v>
      </c>
      <c r="AM674" s="979">
        <f>_xlfn.XLOOKUP($D674,Help2!$D:$D,Help2!AJ:AJ)</f>
        <v>0</v>
      </c>
      <c r="AN674" s="979">
        <f>_xlfn.XLOOKUP($D674,Help2!$D:$D,Help2!AK:AK)</f>
        <v>0</v>
      </c>
    </row>
    <row r="675" spans="1:40" x14ac:dyDescent="0.2">
      <c r="A675" s="1">
        <v>45599</v>
      </c>
      <c r="B675">
        <f t="shared" si="77"/>
        <v>11</v>
      </c>
      <c r="C675">
        <f t="shared" si="78"/>
        <v>2024</v>
      </c>
      <c r="D675" s="872" t="str">
        <f t="shared" si="75"/>
        <v>11´2024</v>
      </c>
      <c r="F675" s="2">
        <f t="shared" si="79"/>
        <v>24</v>
      </c>
      <c r="G675" s="3">
        <f t="shared" si="80"/>
        <v>3.6979969183359017E-2</v>
      </c>
      <c r="H675" s="5">
        <f t="shared" si="81"/>
        <v>1</v>
      </c>
      <c r="I675" s="979">
        <f>_xlfn.XLOOKUP($D675,Help2!$D:$D,Help2!H:H)</f>
        <v>18219</v>
      </c>
      <c r="J675" s="979">
        <f>_xlfn.XLOOKUP($D675,Help2!$D:$D,Help2!I:I)</f>
        <v>11311</v>
      </c>
      <c r="K675" s="979">
        <f>_xlfn.XLOOKUP($D675,Help2!$D:$D,Help2!J:J)</f>
        <v>3075</v>
      </c>
      <c r="L675" s="979">
        <f>_xlfn.XLOOKUP($D675,Help2!$D:$D,Help2!K:K)</f>
        <v>3026</v>
      </c>
      <c r="M675" s="979">
        <f>_xlfn.XLOOKUP($D675,Help2!$D:$D,Help2!L:L)</f>
        <v>8171.0537247356524</v>
      </c>
      <c r="N675" s="979">
        <f>_xlfn.XLOOKUP($D675,Help2!$D:$D,Help2!M:M)</f>
        <v>9410.4323266044375</v>
      </c>
      <c r="P675" s="979">
        <f>_xlfn.XLOOKUP($D675,Help2!$D:$D,Help2!F:F)</f>
        <v>649</v>
      </c>
      <c r="Q675" s="979">
        <f t="shared" si="76"/>
        <v>720</v>
      </c>
      <c r="R675" s="979">
        <f>_xlfn.XLOOKUP($D675,Help2!$D:$D,Help2!N:N)</f>
        <v>8171.0537247356524</v>
      </c>
      <c r="S675" s="979">
        <f>_xlfn.XLOOKUP($D675,Help2!$D:$D,Help2!O:O)</f>
        <v>8018.0588895094434</v>
      </c>
      <c r="T675" s="979">
        <f>_xlfn.XLOOKUP($D675,Help2!$D:$D,Help2!P:P)</f>
        <v>550</v>
      </c>
      <c r="U675" s="979">
        <f>_xlfn.XLOOKUP($D675,Help2!$D:$D,Help2!Q:Q)</f>
        <v>150</v>
      </c>
      <c r="V675" s="979">
        <f>_xlfn.XLOOKUP($D675,Help2!$D:$D,Help2!R:R)</f>
        <v>0</v>
      </c>
      <c r="W675" s="979">
        <f>_xlfn.XLOOKUP($D675,Help2!$D:$D,Help2!S:S)</f>
        <v>22000</v>
      </c>
      <c r="Y675" s="979">
        <f>_xlfn.XLOOKUP($D675,Help2!$D:$D,Help2!V:V)</f>
        <v>7600</v>
      </c>
      <c r="Z675" s="979">
        <f>_xlfn.XLOOKUP($D675,Help2!$D:$D,Help2!W:W)</f>
        <v>3711</v>
      </c>
      <c r="AA675" s="979">
        <f>_xlfn.XLOOKUP($D675,Help2!$D:$D,Help2!X:X)</f>
        <v>0</v>
      </c>
      <c r="AB675" s="979">
        <f>_xlfn.XLOOKUP($D675,Help2!$D:$D,Help2!Y:Y)</f>
        <v>6101</v>
      </c>
      <c r="AC675" s="979">
        <f>_xlfn.XLOOKUP($D675,Help2!$D:$D,Help2!Z:Z)</f>
        <v>807</v>
      </c>
      <c r="AD675" s="979">
        <f>_xlfn.XLOOKUP($D675,Help2!$D:$D,Help2!AA:AA)</f>
        <v>1124.3372039999999</v>
      </c>
      <c r="AE675" s="979">
        <f>_xlfn.XLOOKUP($D675,Help2!$D:$D,Help2!AB:AB)</f>
        <v>390</v>
      </c>
      <c r="AF675" s="979">
        <f>_xlfn.XLOOKUP($D675,Help2!$D:$D,Help2!AC:AC)</f>
        <v>360</v>
      </c>
      <c r="AG675" s="979">
        <f>_xlfn.XLOOKUP($D675,Help2!$D:$D,Help2!AD:AD)</f>
        <v>165</v>
      </c>
      <c r="AH675" s="979">
        <f>_xlfn.XLOOKUP($D675,Help2!$D:$D,Help2!AE:AE)</f>
        <v>837.00000000000023</v>
      </c>
      <c r="AI675" s="979">
        <f>_xlfn.XLOOKUP($D675,Help2!$D:$D,Help2!AF:AF)</f>
        <v>3459.6</v>
      </c>
      <c r="AJ675" s="979">
        <f>_xlfn.XLOOKUP($D675,Help2!$D:$D,Help2!AG:AG)</f>
        <v>375.72415938044554</v>
      </c>
      <c r="AK675" s="979">
        <f>_xlfn.XLOOKUP($D675,Help2!$D:$D,Help2!AH:AH)</f>
        <v>6887.1778679702929</v>
      </c>
      <c r="AL675" s="979">
        <f>_xlfn.XLOOKUP($D675,Help2!$D:$D,Help2!AI:AI)</f>
        <v>640</v>
      </c>
      <c r="AM675" s="979">
        <f>_xlfn.XLOOKUP($D675,Help2!$D:$D,Help2!AJ:AJ)</f>
        <v>0</v>
      </c>
      <c r="AN675" s="979">
        <f>_xlfn.XLOOKUP($D675,Help2!$D:$D,Help2!AK:AK)</f>
        <v>0</v>
      </c>
    </row>
    <row r="676" spans="1:40" x14ac:dyDescent="0.2">
      <c r="A676" s="1">
        <v>45600</v>
      </c>
      <c r="B676">
        <f t="shared" si="77"/>
        <v>11</v>
      </c>
      <c r="C676">
        <f t="shared" si="78"/>
        <v>2024</v>
      </c>
      <c r="D676" s="872" t="str">
        <f t="shared" si="75"/>
        <v>11´2024</v>
      </c>
      <c r="E676" s="867">
        <v>5</v>
      </c>
      <c r="F676" s="2">
        <f t="shared" si="79"/>
        <v>19</v>
      </c>
      <c r="G676" s="3">
        <f t="shared" si="80"/>
        <v>2.9275808936825885E-2</v>
      </c>
      <c r="H676" s="5">
        <f t="shared" si="81"/>
        <v>0.79166666666666663</v>
      </c>
      <c r="I676" s="979">
        <f>_xlfn.XLOOKUP($D676,Help2!$D:$D,Help2!H:H)</f>
        <v>18219</v>
      </c>
      <c r="J676" s="979">
        <f>_xlfn.XLOOKUP($D676,Help2!$D:$D,Help2!I:I)</f>
        <v>11311</v>
      </c>
      <c r="K676" s="979">
        <f>_xlfn.XLOOKUP($D676,Help2!$D:$D,Help2!J:J)</f>
        <v>3075</v>
      </c>
      <c r="L676" s="979">
        <f>_xlfn.XLOOKUP($D676,Help2!$D:$D,Help2!K:K)</f>
        <v>3026</v>
      </c>
      <c r="M676" s="979">
        <f>_xlfn.XLOOKUP($D676,Help2!$D:$D,Help2!L:L)</f>
        <v>8171.0537247356524</v>
      </c>
      <c r="N676" s="979">
        <f>_xlfn.XLOOKUP($D676,Help2!$D:$D,Help2!M:M)</f>
        <v>9410.4323266044375</v>
      </c>
      <c r="P676" s="979">
        <f>_xlfn.XLOOKUP($D676,Help2!$D:$D,Help2!F:F)</f>
        <v>649</v>
      </c>
      <c r="Q676" s="979">
        <f t="shared" si="76"/>
        <v>720</v>
      </c>
      <c r="R676" s="979">
        <f>_xlfn.XLOOKUP($D676,Help2!$D:$D,Help2!N:N)</f>
        <v>8171.0537247356524</v>
      </c>
      <c r="S676" s="979">
        <f>_xlfn.XLOOKUP($D676,Help2!$D:$D,Help2!O:O)</f>
        <v>8018.0588895094434</v>
      </c>
      <c r="T676" s="979">
        <f>_xlfn.XLOOKUP($D676,Help2!$D:$D,Help2!P:P)</f>
        <v>550</v>
      </c>
      <c r="U676" s="979">
        <f>_xlfn.XLOOKUP($D676,Help2!$D:$D,Help2!Q:Q)</f>
        <v>150</v>
      </c>
      <c r="V676" s="979">
        <f>_xlfn.XLOOKUP($D676,Help2!$D:$D,Help2!R:R)</f>
        <v>0</v>
      </c>
      <c r="W676" s="979">
        <f>_xlfn.XLOOKUP($D676,Help2!$D:$D,Help2!S:S)</f>
        <v>22000</v>
      </c>
      <c r="Y676" s="979">
        <f>_xlfn.XLOOKUP($D676,Help2!$D:$D,Help2!V:V)</f>
        <v>7600</v>
      </c>
      <c r="Z676" s="979">
        <f>_xlfn.XLOOKUP($D676,Help2!$D:$D,Help2!W:W)</f>
        <v>3711</v>
      </c>
      <c r="AA676" s="979">
        <f>_xlfn.XLOOKUP($D676,Help2!$D:$D,Help2!X:X)</f>
        <v>0</v>
      </c>
      <c r="AB676" s="979">
        <f>_xlfn.XLOOKUP($D676,Help2!$D:$D,Help2!Y:Y)</f>
        <v>6101</v>
      </c>
      <c r="AC676" s="979">
        <f>_xlfn.XLOOKUP($D676,Help2!$D:$D,Help2!Z:Z)</f>
        <v>807</v>
      </c>
      <c r="AD676" s="979">
        <f>_xlfn.XLOOKUP($D676,Help2!$D:$D,Help2!AA:AA)</f>
        <v>1124.3372039999999</v>
      </c>
      <c r="AE676" s="979">
        <f>_xlfn.XLOOKUP($D676,Help2!$D:$D,Help2!AB:AB)</f>
        <v>390</v>
      </c>
      <c r="AF676" s="979">
        <f>_xlfn.XLOOKUP($D676,Help2!$D:$D,Help2!AC:AC)</f>
        <v>360</v>
      </c>
      <c r="AG676" s="979">
        <f>_xlfn.XLOOKUP($D676,Help2!$D:$D,Help2!AD:AD)</f>
        <v>165</v>
      </c>
      <c r="AH676" s="979">
        <f>_xlfn.XLOOKUP($D676,Help2!$D:$D,Help2!AE:AE)</f>
        <v>837.00000000000023</v>
      </c>
      <c r="AI676" s="979">
        <f>_xlfn.XLOOKUP($D676,Help2!$D:$D,Help2!AF:AF)</f>
        <v>3459.6</v>
      </c>
      <c r="AJ676" s="979">
        <f>_xlfn.XLOOKUP($D676,Help2!$D:$D,Help2!AG:AG)</f>
        <v>375.72415938044554</v>
      </c>
      <c r="AK676" s="979">
        <f>_xlfn.XLOOKUP($D676,Help2!$D:$D,Help2!AH:AH)</f>
        <v>6887.1778679702929</v>
      </c>
      <c r="AL676" s="979">
        <f>_xlfn.XLOOKUP($D676,Help2!$D:$D,Help2!AI:AI)</f>
        <v>640</v>
      </c>
      <c r="AM676" s="979">
        <f>_xlfn.XLOOKUP($D676,Help2!$D:$D,Help2!AJ:AJ)</f>
        <v>0</v>
      </c>
      <c r="AN676" s="979">
        <f>_xlfn.XLOOKUP($D676,Help2!$D:$D,Help2!AK:AK)</f>
        <v>0</v>
      </c>
    </row>
    <row r="677" spans="1:40" x14ac:dyDescent="0.2">
      <c r="A677" s="1">
        <v>45601</v>
      </c>
      <c r="B677">
        <f t="shared" si="77"/>
        <v>11</v>
      </c>
      <c r="C677">
        <f t="shared" si="78"/>
        <v>2024</v>
      </c>
      <c r="D677" s="872" t="str">
        <f t="shared" si="75"/>
        <v>11´2024</v>
      </c>
      <c r="E677" s="867">
        <v>24</v>
      </c>
      <c r="F677" s="2">
        <f t="shared" si="79"/>
        <v>0</v>
      </c>
      <c r="G677" s="3">
        <f t="shared" si="80"/>
        <v>0</v>
      </c>
      <c r="H677" s="5">
        <f t="shared" si="81"/>
        <v>0</v>
      </c>
      <c r="I677" s="979">
        <f>_xlfn.XLOOKUP($D677,Help2!$D:$D,Help2!H:H)</f>
        <v>18219</v>
      </c>
      <c r="J677" s="979">
        <f>_xlfn.XLOOKUP($D677,Help2!$D:$D,Help2!I:I)</f>
        <v>11311</v>
      </c>
      <c r="K677" s="979">
        <f>_xlfn.XLOOKUP($D677,Help2!$D:$D,Help2!J:J)</f>
        <v>3075</v>
      </c>
      <c r="L677" s="979">
        <f>_xlfn.XLOOKUP($D677,Help2!$D:$D,Help2!K:K)</f>
        <v>3026</v>
      </c>
      <c r="M677" s="979">
        <f>_xlfn.XLOOKUP($D677,Help2!$D:$D,Help2!L:L)</f>
        <v>8171.0537247356524</v>
      </c>
      <c r="N677" s="979">
        <f>_xlfn.XLOOKUP($D677,Help2!$D:$D,Help2!M:M)</f>
        <v>9410.4323266044375</v>
      </c>
      <c r="P677" s="979">
        <f>_xlfn.XLOOKUP($D677,Help2!$D:$D,Help2!F:F)</f>
        <v>649</v>
      </c>
      <c r="Q677" s="979">
        <f t="shared" si="76"/>
        <v>720</v>
      </c>
      <c r="R677" s="979">
        <f>_xlfn.XLOOKUP($D677,Help2!$D:$D,Help2!N:N)</f>
        <v>8171.0537247356524</v>
      </c>
      <c r="S677" s="979">
        <f>_xlfn.XLOOKUP($D677,Help2!$D:$D,Help2!O:O)</f>
        <v>8018.0588895094434</v>
      </c>
      <c r="T677" s="979">
        <f>_xlfn.XLOOKUP($D677,Help2!$D:$D,Help2!P:P)</f>
        <v>550</v>
      </c>
      <c r="U677" s="979">
        <f>_xlfn.XLOOKUP($D677,Help2!$D:$D,Help2!Q:Q)</f>
        <v>150</v>
      </c>
      <c r="V677" s="979">
        <f>_xlfn.XLOOKUP($D677,Help2!$D:$D,Help2!R:R)</f>
        <v>0</v>
      </c>
      <c r="W677" s="979">
        <f>_xlfn.XLOOKUP($D677,Help2!$D:$D,Help2!S:S)</f>
        <v>22000</v>
      </c>
      <c r="Y677" s="979">
        <f>_xlfn.XLOOKUP($D677,Help2!$D:$D,Help2!V:V)</f>
        <v>7600</v>
      </c>
      <c r="Z677" s="979">
        <f>_xlfn.XLOOKUP($D677,Help2!$D:$D,Help2!W:W)</f>
        <v>3711</v>
      </c>
      <c r="AA677" s="979">
        <f>_xlfn.XLOOKUP($D677,Help2!$D:$D,Help2!X:X)</f>
        <v>0</v>
      </c>
      <c r="AB677" s="979">
        <f>_xlfn.XLOOKUP($D677,Help2!$D:$D,Help2!Y:Y)</f>
        <v>6101</v>
      </c>
      <c r="AC677" s="979">
        <f>_xlfn.XLOOKUP($D677,Help2!$D:$D,Help2!Z:Z)</f>
        <v>807</v>
      </c>
      <c r="AD677" s="979">
        <f>_xlfn.XLOOKUP($D677,Help2!$D:$D,Help2!AA:AA)</f>
        <v>1124.3372039999999</v>
      </c>
      <c r="AE677" s="979">
        <f>_xlfn.XLOOKUP($D677,Help2!$D:$D,Help2!AB:AB)</f>
        <v>390</v>
      </c>
      <c r="AF677" s="979">
        <f>_xlfn.XLOOKUP($D677,Help2!$D:$D,Help2!AC:AC)</f>
        <v>360</v>
      </c>
      <c r="AG677" s="979">
        <f>_xlfn.XLOOKUP($D677,Help2!$D:$D,Help2!AD:AD)</f>
        <v>165</v>
      </c>
      <c r="AH677" s="979">
        <f>_xlfn.XLOOKUP($D677,Help2!$D:$D,Help2!AE:AE)</f>
        <v>837.00000000000023</v>
      </c>
      <c r="AI677" s="979">
        <f>_xlfn.XLOOKUP($D677,Help2!$D:$D,Help2!AF:AF)</f>
        <v>3459.6</v>
      </c>
      <c r="AJ677" s="979">
        <f>_xlfn.XLOOKUP($D677,Help2!$D:$D,Help2!AG:AG)</f>
        <v>375.72415938044554</v>
      </c>
      <c r="AK677" s="979">
        <f>_xlfn.XLOOKUP($D677,Help2!$D:$D,Help2!AH:AH)</f>
        <v>6887.1778679702929</v>
      </c>
      <c r="AL677" s="979">
        <f>_xlfn.XLOOKUP($D677,Help2!$D:$D,Help2!AI:AI)</f>
        <v>640</v>
      </c>
      <c r="AM677" s="979">
        <f>_xlfn.XLOOKUP($D677,Help2!$D:$D,Help2!AJ:AJ)</f>
        <v>0</v>
      </c>
      <c r="AN677" s="979">
        <f>_xlfn.XLOOKUP($D677,Help2!$D:$D,Help2!AK:AK)</f>
        <v>0</v>
      </c>
    </row>
    <row r="678" spans="1:40" x14ac:dyDescent="0.2">
      <c r="A678" s="1">
        <v>45602</v>
      </c>
      <c r="B678">
        <f t="shared" si="77"/>
        <v>11</v>
      </c>
      <c r="C678">
        <f t="shared" si="78"/>
        <v>2024</v>
      </c>
      <c r="D678" s="872" t="str">
        <f t="shared" si="75"/>
        <v>11´2024</v>
      </c>
      <c r="E678" s="867">
        <v>16</v>
      </c>
      <c r="F678" s="2">
        <f t="shared" si="79"/>
        <v>8</v>
      </c>
      <c r="G678" s="3">
        <f t="shared" si="80"/>
        <v>1.2326656394453005E-2</v>
      </c>
      <c r="H678" s="5">
        <f t="shared" si="81"/>
        <v>0.33333333333333331</v>
      </c>
      <c r="I678" s="979">
        <f>_xlfn.XLOOKUP($D678,Help2!$D:$D,Help2!H:H)</f>
        <v>18219</v>
      </c>
      <c r="J678" s="979">
        <f>_xlfn.XLOOKUP($D678,Help2!$D:$D,Help2!I:I)</f>
        <v>11311</v>
      </c>
      <c r="K678" s="979">
        <f>_xlfn.XLOOKUP($D678,Help2!$D:$D,Help2!J:J)</f>
        <v>3075</v>
      </c>
      <c r="L678" s="979">
        <f>_xlfn.XLOOKUP($D678,Help2!$D:$D,Help2!K:K)</f>
        <v>3026</v>
      </c>
      <c r="M678" s="979">
        <f>_xlfn.XLOOKUP($D678,Help2!$D:$D,Help2!L:L)</f>
        <v>8171.0537247356524</v>
      </c>
      <c r="N678" s="979">
        <f>_xlfn.XLOOKUP($D678,Help2!$D:$D,Help2!M:M)</f>
        <v>9410.4323266044375</v>
      </c>
      <c r="P678" s="979">
        <f>_xlfn.XLOOKUP($D678,Help2!$D:$D,Help2!F:F)</f>
        <v>649</v>
      </c>
      <c r="Q678" s="979">
        <f t="shared" si="76"/>
        <v>720</v>
      </c>
      <c r="R678" s="979">
        <f>_xlfn.XLOOKUP($D678,Help2!$D:$D,Help2!N:N)</f>
        <v>8171.0537247356524</v>
      </c>
      <c r="S678" s="979">
        <f>_xlfn.XLOOKUP($D678,Help2!$D:$D,Help2!O:O)</f>
        <v>8018.0588895094434</v>
      </c>
      <c r="T678" s="979">
        <f>_xlfn.XLOOKUP($D678,Help2!$D:$D,Help2!P:P)</f>
        <v>550</v>
      </c>
      <c r="U678" s="979">
        <f>_xlfn.XLOOKUP($D678,Help2!$D:$D,Help2!Q:Q)</f>
        <v>150</v>
      </c>
      <c r="V678" s="979">
        <f>_xlfn.XLOOKUP($D678,Help2!$D:$D,Help2!R:R)</f>
        <v>0</v>
      </c>
      <c r="W678" s="979">
        <f>_xlfn.XLOOKUP($D678,Help2!$D:$D,Help2!S:S)</f>
        <v>22000</v>
      </c>
      <c r="Y678" s="979">
        <f>_xlfn.XLOOKUP($D678,Help2!$D:$D,Help2!V:V)</f>
        <v>7600</v>
      </c>
      <c r="Z678" s="979">
        <f>_xlfn.XLOOKUP($D678,Help2!$D:$D,Help2!W:W)</f>
        <v>3711</v>
      </c>
      <c r="AA678" s="979">
        <f>_xlfn.XLOOKUP($D678,Help2!$D:$D,Help2!X:X)</f>
        <v>0</v>
      </c>
      <c r="AB678" s="979">
        <f>_xlfn.XLOOKUP($D678,Help2!$D:$D,Help2!Y:Y)</f>
        <v>6101</v>
      </c>
      <c r="AC678" s="979">
        <f>_xlfn.XLOOKUP($D678,Help2!$D:$D,Help2!Z:Z)</f>
        <v>807</v>
      </c>
      <c r="AD678" s="979">
        <f>_xlfn.XLOOKUP($D678,Help2!$D:$D,Help2!AA:AA)</f>
        <v>1124.3372039999999</v>
      </c>
      <c r="AE678" s="979">
        <f>_xlfn.XLOOKUP($D678,Help2!$D:$D,Help2!AB:AB)</f>
        <v>390</v>
      </c>
      <c r="AF678" s="979">
        <f>_xlfn.XLOOKUP($D678,Help2!$D:$D,Help2!AC:AC)</f>
        <v>360</v>
      </c>
      <c r="AG678" s="979">
        <f>_xlfn.XLOOKUP($D678,Help2!$D:$D,Help2!AD:AD)</f>
        <v>165</v>
      </c>
      <c r="AH678" s="979">
        <f>_xlfn.XLOOKUP($D678,Help2!$D:$D,Help2!AE:AE)</f>
        <v>837.00000000000023</v>
      </c>
      <c r="AI678" s="979">
        <f>_xlfn.XLOOKUP($D678,Help2!$D:$D,Help2!AF:AF)</f>
        <v>3459.6</v>
      </c>
      <c r="AJ678" s="979">
        <f>_xlfn.XLOOKUP($D678,Help2!$D:$D,Help2!AG:AG)</f>
        <v>375.72415938044554</v>
      </c>
      <c r="AK678" s="979">
        <f>_xlfn.XLOOKUP($D678,Help2!$D:$D,Help2!AH:AH)</f>
        <v>6887.1778679702929</v>
      </c>
      <c r="AL678" s="979">
        <f>_xlfn.XLOOKUP($D678,Help2!$D:$D,Help2!AI:AI)</f>
        <v>640</v>
      </c>
      <c r="AM678" s="979">
        <f>_xlfn.XLOOKUP($D678,Help2!$D:$D,Help2!AJ:AJ)</f>
        <v>0</v>
      </c>
      <c r="AN678" s="979">
        <f>_xlfn.XLOOKUP($D678,Help2!$D:$D,Help2!AK:AK)</f>
        <v>0</v>
      </c>
    </row>
    <row r="679" spans="1:40" x14ac:dyDescent="0.2">
      <c r="A679" s="1">
        <v>45603</v>
      </c>
      <c r="B679">
        <f t="shared" si="77"/>
        <v>11</v>
      </c>
      <c r="C679">
        <f t="shared" si="78"/>
        <v>2024</v>
      </c>
      <c r="D679" s="872" t="str">
        <f t="shared" si="75"/>
        <v>11´2024</v>
      </c>
      <c r="F679" s="2">
        <f t="shared" si="79"/>
        <v>24</v>
      </c>
      <c r="G679" s="3">
        <f t="shared" si="80"/>
        <v>3.6979969183359017E-2</v>
      </c>
      <c r="H679" s="5">
        <f t="shared" si="81"/>
        <v>1</v>
      </c>
      <c r="I679" s="979">
        <f>_xlfn.XLOOKUP($D679,Help2!$D:$D,Help2!H:H)</f>
        <v>18219</v>
      </c>
      <c r="J679" s="979">
        <f>_xlfn.XLOOKUP($D679,Help2!$D:$D,Help2!I:I)</f>
        <v>11311</v>
      </c>
      <c r="K679" s="979">
        <f>_xlfn.XLOOKUP($D679,Help2!$D:$D,Help2!J:J)</f>
        <v>3075</v>
      </c>
      <c r="L679" s="979">
        <f>_xlfn.XLOOKUP($D679,Help2!$D:$D,Help2!K:K)</f>
        <v>3026</v>
      </c>
      <c r="M679" s="979">
        <f>_xlfn.XLOOKUP($D679,Help2!$D:$D,Help2!L:L)</f>
        <v>8171.0537247356524</v>
      </c>
      <c r="N679" s="979">
        <f>_xlfn.XLOOKUP($D679,Help2!$D:$D,Help2!M:M)</f>
        <v>9410.4323266044375</v>
      </c>
      <c r="P679" s="979">
        <f>_xlfn.XLOOKUP($D679,Help2!$D:$D,Help2!F:F)</f>
        <v>649</v>
      </c>
      <c r="Q679" s="979">
        <f t="shared" si="76"/>
        <v>720</v>
      </c>
      <c r="R679" s="979">
        <f>_xlfn.XLOOKUP($D679,Help2!$D:$D,Help2!N:N)</f>
        <v>8171.0537247356524</v>
      </c>
      <c r="S679" s="979">
        <f>_xlfn.XLOOKUP($D679,Help2!$D:$D,Help2!O:O)</f>
        <v>8018.0588895094434</v>
      </c>
      <c r="T679" s="979">
        <f>_xlfn.XLOOKUP($D679,Help2!$D:$D,Help2!P:P)</f>
        <v>550</v>
      </c>
      <c r="U679" s="979">
        <f>_xlfn.XLOOKUP($D679,Help2!$D:$D,Help2!Q:Q)</f>
        <v>150</v>
      </c>
      <c r="V679" s="979">
        <f>_xlfn.XLOOKUP($D679,Help2!$D:$D,Help2!R:R)</f>
        <v>0</v>
      </c>
      <c r="W679" s="979">
        <f>_xlfn.XLOOKUP($D679,Help2!$D:$D,Help2!S:S)</f>
        <v>22000</v>
      </c>
      <c r="Y679" s="979">
        <f>_xlfn.XLOOKUP($D679,Help2!$D:$D,Help2!V:V)</f>
        <v>7600</v>
      </c>
      <c r="Z679" s="979">
        <f>_xlfn.XLOOKUP($D679,Help2!$D:$D,Help2!W:W)</f>
        <v>3711</v>
      </c>
      <c r="AA679" s="979">
        <f>_xlfn.XLOOKUP($D679,Help2!$D:$D,Help2!X:X)</f>
        <v>0</v>
      </c>
      <c r="AB679" s="979">
        <f>_xlfn.XLOOKUP($D679,Help2!$D:$D,Help2!Y:Y)</f>
        <v>6101</v>
      </c>
      <c r="AC679" s="979">
        <f>_xlfn.XLOOKUP($D679,Help2!$D:$D,Help2!Z:Z)</f>
        <v>807</v>
      </c>
      <c r="AD679" s="979">
        <f>_xlfn.XLOOKUP($D679,Help2!$D:$D,Help2!AA:AA)</f>
        <v>1124.3372039999999</v>
      </c>
      <c r="AE679" s="979">
        <f>_xlfn.XLOOKUP($D679,Help2!$D:$D,Help2!AB:AB)</f>
        <v>390</v>
      </c>
      <c r="AF679" s="979">
        <f>_xlfn.XLOOKUP($D679,Help2!$D:$D,Help2!AC:AC)</f>
        <v>360</v>
      </c>
      <c r="AG679" s="979">
        <f>_xlfn.XLOOKUP($D679,Help2!$D:$D,Help2!AD:AD)</f>
        <v>165</v>
      </c>
      <c r="AH679" s="979">
        <f>_xlfn.XLOOKUP($D679,Help2!$D:$D,Help2!AE:AE)</f>
        <v>837.00000000000023</v>
      </c>
      <c r="AI679" s="979">
        <f>_xlfn.XLOOKUP($D679,Help2!$D:$D,Help2!AF:AF)</f>
        <v>3459.6</v>
      </c>
      <c r="AJ679" s="979">
        <f>_xlfn.XLOOKUP($D679,Help2!$D:$D,Help2!AG:AG)</f>
        <v>375.72415938044554</v>
      </c>
      <c r="AK679" s="979">
        <f>_xlfn.XLOOKUP($D679,Help2!$D:$D,Help2!AH:AH)</f>
        <v>6887.1778679702929</v>
      </c>
      <c r="AL679" s="979">
        <f>_xlfn.XLOOKUP($D679,Help2!$D:$D,Help2!AI:AI)</f>
        <v>640</v>
      </c>
      <c r="AM679" s="979">
        <f>_xlfn.XLOOKUP($D679,Help2!$D:$D,Help2!AJ:AJ)</f>
        <v>0</v>
      </c>
      <c r="AN679" s="979">
        <f>_xlfn.XLOOKUP($D679,Help2!$D:$D,Help2!AK:AK)</f>
        <v>0</v>
      </c>
    </row>
    <row r="680" spans="1:40" x14ac:dyDescent="0.2">
      <c r="A680" s="1">
        <v>45604</v>
      </c>
      <c r="B680">
        <f t="shared" si="77"/>
        <v>11</v>
      </c>
      <c r="C680">
        <f t="shared" si="78"/>
        <v>2024</v>
      </c>
      <c r="D680" s="872" t="str">
        <f t="shared" si="75"/>
        <v>11´2024</v>
      </c>
      <c r="F680" s="2">
        <f t="shared" si="79"/>
        <v>24</v>
      </c>
      <c r="G680" s="3">
        <f t="shared" si="80"/>
        <v>3.6979969183359017E-2</v>
      </c>
      <c r="H680" s="5">
        <f t="shared" si="81"/>
        <v>1</v>
      </c>
      <c r="I680" s="979">
        <f>_xlfn.XLOOKUP($D680,Help2!$D:$D,Help2!H:H)</f>
        <v>18219</v>
      </c>
      <c r="J680" s="979">
        <f>_xlfn.XLOOKUP($D680,Help2!$D:$D,Help2!I:I)</f>
        <v>11311</v>
      </c>
      <c r="K680" s="979">
        <f>_xlfn.XLOOKUP($D680,Help2!$D:$D,Help2!J:J)</f>
        <v>3075</v>
      </c>
      <c r="L680" s="979">
        <f>_xlfn.XLOOKUP($D680,Help2!$D:$D,Help2!K:K)</f>
        <v>3026</v>
      </c>
      <c r="M680" s="979">
        <f>_xlfn.XLOOKUP($D680,Help2!$D:$D,Help2!L:L)</f>
        <v>8171.0537247356524</v>
      </c>
      <c r="N680" s="979">
        <f>_xlfn.XLOOKUP($D680,Help2!$D:$D,Help2!M:M)</f>
        <v>9410.4323266044375</v>
      </c>
      <c r="P680" s="979">
        <f>_xlfn.XLOOKUP($D680,Help2!$D:$D,Help2!F:F)</f>
        <v>649</v>
      </c>
      <c r="Q680" s="979">
        <f t="shared" si="76"/>
        <v>720</v>
      </c>
      <c r="R680" s="979">
        <f>_xlfn.XLOOKUP($D680,Help2!$D:$D,Help2!N:N)</f>
        <v>8171.0537247356524</v>
      </c>
      <c r="S680" s="979">
        <f>_xlfn.XLOOKUP($D680,Help2!$D:$D,Help2!O:O)</f>
        <v>8018.0588895094434</v>
      </c>
      <c r="T680" s="979">
        <f>_xlfn.XLOOKUP($D680,Help2!$D:$D,Help2!P:P)</f>
        <v>550</v>
      </c>
      <c r="U680" s="979">
        <f>_xlfn.XLOOKUP($D680,Help2!$D:$D,Help2!Q:Q)</f>
        <v>150</v>
      </c>
      <c r="V680" s="979">
        <f>_xlfn.XLOOKUP($D680,Help2!$D:$D,Help2!R:R)</f>
        <v>0</v>
      </c>
      <c r="W680" s="979">
        <f>_xlfn.XLOOKUP($D680,Help2!$D:$D,Help2!S:S)</f>
        <v>22000</v>
      </c>
      <c r="Y680" s="979">
        <f>_xlfn.XLOOKUP($D680,Help2!$D:$D,Help2!V:V)</f>
        <v>7600</v>
      </c>
      <c r="Z680" s="979">
        <f>_xlfn.XLOOKUP($D680,Help2!$D:$D,Help2!W:W)</f>
        <v>3711</v>
      </c>
      <c r="AA680" s="979">
        <f>_xlfn.XLOOKUP($D680,Help2!$D:$D,Help2!X:X)</f>
        <v>0</v>
      </c>
      <c r="AB680" s="979">
        <f>_xlfn.XLOOKUP($D680,Help2!$D:$D,Help2!Y:Y)</f>
        <v>6101</v>
      </c>
      <c r="AC680" s="979">
        <f>_xlfn.XLOOKUP($D680,Help2!$D:$D,Help2!Z:Z)</f>
        <v>807</v>
      </c>
      <c r="AD680" s="979">
        <f>_xlfn.XLOOKUP($D680,Help2!$D:$D,Help2!AA:AA)</f>
        <v>1124.3372039999999</v>
      </c>
      <c r="AE680" s="979">
        <f>_xlfn.XLOOKUP($D680,Help2!$D:$D,Help2!AB:AB)</f>
        <v>390</v>
      </c>
      <c r="AF680" s="979">
        <f>_xlfn.XLOOKUP($D680,Help2!$D:$D,Help2!AC:AC)</f>
        <v>360</v>
      </c>
      <c r="AG680" s="979">
        <f>_xlfn.XLOOKUP($D680,Help2!$D:$D,Help2!AD:AD)</f>
        <v>165</v>
      </c>
      <c r="AH680" s="979">
        <f>_xlfn.XLOOKUP($D680,Help2!$D:$D,Help2!AE:AE)</f>
        <v>837.00000000000023</v>
      </c>
      <c r="AI680" s="979">
        <f>_xlfn.XLOOKUP($D680,Help2!$D:$D,Help2!AF:AF)</f>
        <v>3459.6</v>
      </c>
      <c r="AJ680" s="979">
        <f>_xlfn.XLOOKUP($D680,Help2!$D:$D,Help2!AG:AG)</f>
        <v>375.72415938044554</v>
      </c>
      <c r="AK680" s="979">
        <f>_xlfn.XLOOKUP($D680,Help2!$D:$D,Help2!AH:AH)</f>
        <v>6887.1778679702929</v>
      </c>
      <c r="AL680" s="979">
        <f>_xlfn.XLOOKUP($D680,Help2!$D:$D,Help2!AI:AI)</f>
        <v>640</v>
      </c>
      <c r="AM680" s="979">
        <f>_xlfn.XLOOKUP($D680,Help2!$D:$D,Help2!AJ:AJ)</f>
        <v>0</v>
      </c>
      <c r="AN680" s="979">
        <f>_xlfn.XLOOKUP($D680,Help2!$D:$D,Help2!AK:AK)</f>
        <v>0</v>
      </c>
    </row>
    <row r="681" spans="1:40" x14ac:dyDescent="0.2">
      <c r="A681" s="1">
        <v>45605</v>
      </c>
      <c r="B681">
        <f t="shared" si="77"/>
        <v>11</v>
      </c>
      <c r="C681">
        <f t="shared" si="78"/>
        <v>2024</v>
      </c>
      <c r="D681" s="872" t="str">
        <f t="shared" si="75"/>
        <v>11´2024</v>
      </c>
      <c r="F681" s="2">
        <f t="shared" si="79"/>
        <v>24</v>
      </c>
      <c r="G681" s="3">
        <f t="shared" si="80"/>
        <v>3.6979969183359017E-2</v>
      </c>
      <c r="H681" s="5">
        <f t="shared" si="81"/>
        <v>1</v>
      </c>
      <c r="I681" s="979">
        <f>_xlfn.XLOOKUP($D681,Help2!$D:$D,Help2!H:H)</f>
        <v>18219</v>
      </c>
      <c r="J681" s="979">
        <f>_xlfn.XLOOKUP($D681,Help2!$D:$D,Help2!I:I)</f>
        <v>11311</v>
      </c>
      <c r="K681" s="979">
        <f>_xlfn.XLOOKUP($D681,Help2!$D:$D,Help2!J:J)</f>
        <v>3075</v>
      </c>
      <c r="L681" s="979">
        <f>_xlfn.XLOOKUP($D681,Help2!$D:$D,Help2!K:K)</f>
        <v>3026</v>
      </c>
      <c r="M681" s="979">
        <f>_xlfn.XLOOKUP($D681,Help2!$D:$D,Help2!L:L)</f>
        <v>8171.0537247356524</v>
      </c>
      <c r="N681" s="979">
        <f>_xlfn.XLOOKUP($D681,Help2!$D:$D,Help2!M:M)</f>
        <v>9410.4323266044375</v>
      </c>
      <c r="P681" s="979">
        <f>_xlfn.XLOOKUP($D681,Help2!$D:$D,Help2!F:F)</f>
        <v>649</v>
      </c>
      <c r="Q681" s="979">
        <f t="shared" si="76"/>
        <v>720</v>
      </c>
      <c r="R681" s="979">
        <f>_xlfn.XLOOKUP($D681,Help2!$D:$D,Help2!N:N)</f>
        <v>8171.0537247356524</v>
      </c>
      <c r="S681" s="979">
        <f>_xlfn.XLOOKUP($D681,Help2!$D:$D,Help2!O:O)</f>
        <v>8018.0588895094434</v>
      </c>
      <c r="T681" s="979">
        <f>_xlfn.XLOOKUP($D681,Help2!$D:$D,Help2!P:P)</f>
        <v>550</v>
      </c>
      <c r="U681" s="979">
        <f>_xlfn.XLOOKUP($D681,Help2!$D:$D,Help2!Q:Q)</f>
        <v>150</v>
      </c>
      <c r="V681" s="979">
        <f>_xlfn.XLOOKUP($D681,Help2!$D:$D,Help2!R:R)</f>
        <v>0</v>
      </c>
      <c r="W681" s="979">
        <f>_xlfn.XLOOKUP($D681,Help2!$D:$D,Help2!S:S)</f>
        <v>22000</v>
      </c>
      <c r="Y681" s="979">
        <f>_xlfn.XLOOKUP($D681,Help2!$D:$D,Help2!V:V)</f>
        <v>7600</v>
      </c>
      <c r="Z681" s="979">
        <f>_xlfn.XLOOKUP($D681,Help2!$D:$D,Help2!W:W)</f>
        <v>3711</v>
      </c>
      <c r="AA681" s="979">
        <f>_xlfn.XLOOKUP($D681,Help2!$D:$D,Help2!X:X)</f>
        <v>0</v>
      </c>
      <c r="AB681" s="979">
        <f>_xlfn.XLOOKUP($D681,Help2!$D:$D,Help2!Y:Y)</f>
        <v>6101</v>
      </c>
      <c r="AC681" s="979">
        <f>_xlfn.XLOOKUP($D681,Help2!$D:$D,Help2!Z:Z)</f>
        <v>807</v>
      </c>
      <c r="AD681" s="979">
        <f>_xlfn.XLOOKUP($D681,Help2!$D:$D,Help2!AA:AA)</f>
        <v>1124.3372039999999</v>
      </c>
      <c r="AE681" s="979">
        <f>_xlfn.XLOOKUP($D681,Help2!$D:$D,Help2!AB:AB)</f>
        <v>390</v>
      </c>
      <c r="AF681" s="979">
        <f>_xlfn.XLOOKUP($D681,Help2!$D:$D,Help2!AC:AC)</f>
        <v>360</v>
      </c>
      <c r="AG681" s="979">
        <f>_xlfn.XLOOKUP($D681,Help2!$D:$D,Help2!AD:AD)</f>
        <v>165</v>
      </c>
      <c r="AH681" s="979">
        <f>_xlfn.XLOOKUP($D681,Help2!$D:$D,Help2!AE:AE)</f>
        <v>837.00000000000023</v>
      </c>
      <c r="AI681" s="979">
        <f>_xlfn.XLOOKUP($D681,Help2!$D:$D,Help2!AF:AF)</f>
        <v>3459.6</v>
      </c>
      <c r="AJ681" s="979">
        <f>_xlfn.XLOOKUP($D681,Help2!$D:$D,Help2!AG:AG)</f>
        <v>375.72415938044554</v>
      </c>
      <c r="AK681" s="979">
        <f>_xlfn.XLOOKUP($D681,Help2!$D:$D,Help2!AH:AH)</f>
        <v>6887.1778679702929</v>
      </c>
      <c r="AL681" s="979">
        <f>_xlfn.XLOOKUP($D681,Help2!$D:$D,Help2!AI:AI)</f>
        <v>640</v>
      </c>
      <c r="AM681" s="979">
        <f>_xlfn.XLOOKUP($D681,Help2!$D:$D,Help2!AJ:AJ)</f>
        <v>0</v>
      </c>
      <c r="AN681" s="979">
        <f>_xlfn.XLOOKUP($D681,Help2!$D:$D,Help2!AK:AK)</f>
        <v>0</v>
      </c>
    </row>
    <row r="682" spans="1:40" x14ac:dyDescent="0.2">
      <c r="A682" s="1">
        <v>45606</v>
      </c>
      <c r="B682">
        <f t="shared" si="77"/>
        <v>11</v>
      </c>
      <c r="C682">
        <f t="shared" si="78"/>
        <v>2024</v>
      </c>
      <c r="D682" s="872" t="str">
        <f t="shared" si="75"/>
        <v>11´2024</v>
      </c>
      <c r="F682" s="2">
        <f t="shared" si="79"/>
        <v>24</v>
      </c>
      <c r="G682" s="3">
        <f t="shared" si="80"/>
        <v>3.6979969183359017E-2</v>
      </c>
      <c r="H682" s="5">
        <f t="shared" si="81"/>
        <v>1</v>
      </c>
      <c r="I682" s="979">
        <f>_xlfn.XLOOKUP($D682,Help2!$D:$D,Help2!H:H)</f>
        <v>18219</v>
      </c>
      <c r="J682" s="979">
        <f>_xlfn.XLOOKUP($D682,Help2!$D:$D,Help2!I:I)</f>
        <v>11311</v>
      </c>
      <c r="K682" s="979">
        <f>_xlfn.XLOOKUP($D682,Help2!$D:$D,Help2!J:J)</f>
        <v>3075</v>
      </c>
      <c r="L682" s="979">
        <f>_xlfn.XLOOKUP($D682,Help2!$D:$D,Help2!K:K)</f>
        <v>3026</v>
      </c>
      <c r="M682" s="979">
        <f>_xlfn.XLOOKUP($D682,Help2!$D:$D,Help2!L:L)</f>
        <v>8171.0537247356524</v>
      </c>
      <c r="N682" s="979">
        <f>_xlfn.XLOOKUP($D682,Help2!$D:$D,Help2!M:M)</f>
        <v>9410.4323266044375</v>
      </c>
      <c r="P682" s="979">
        <f>_xlfn.XLOOKUP($D682,Help2!$D:$D,Help2!F:F)</f>
        <v>649</v>
      </c>
      <c r="Q682" s="979">
        <f t="shared" si="76"/>
        <v>720</v>
      </c>
      <c r="R682" s="979">
        <f>_xlfn.XLOOKUP($D682,Help2!$D:$D,Help2!N:N)</f>
        <v>8171.0537247356524</v>
      </c>
      <c r="S682" s="979">
        <f>_xlfn.XLOOKUP($D682,Help2!$D:$D,Help2!O:O)</f>
        <v>8018.0588895094434</v>
      </c>
      <c r="T682" s="979">
        <f>_xlfn.XLOOKUP($D682,Help2!$D:$D,Help2!P:P)</f>
        <v>550</v>
      </c>
      <c r="U682" s="979">
        <f>_xlfn.XLOOKUP($D682,Help2!$D:$D,Help2!Q:Q)</f>
        <v>150</v>
      </c>
      <c r="V682" s="979">
        <f>_xlfn.XLOOKUP($D682,Help2!$D:$D,Help2!R:R)</f>
        <v>0</v>
      </c>
      <c r="W682" s="979">
        <f>_xlfn.XLOOKUP($D682,Help2!$D:$D,Help2!S:S)</f>
        <v>22000</v>
      </c>
      <c r="Y682" s="979">
        <f>_xlfn.XLOOKUP($D682,Help2!$D:$D,Help2!V:V)</f>
        <v>7600</v>
      </c>
      <c r="Z682" s="979">
        <f>_xlfn.XLOOKUP($D682,Help2!$D:$D,Help2!W:W)</f>
        <v>3711</v>
      </c>
      <c r="AA682" s="979">
        <f>_xlfn.XLOOKUP($D682,Help2!$D:$D,Help2!X:X)</f>
        <v>0</v>
      </c>
      <c r="AB682" s="979">
        <f>_xlfn.XLOOKUP($D682,Help2!$D:$D,Help2!Y:Y)</f>
        <v>6101</v>
      </c>
      <c r="AC682" s="979">
        <f>_xlfn.XLOOKUP($D682,Help2!$D:$D,Help2!Z:Z)</f>
        <v>807</v>
      </c>
      <c r="AD682" s="979">
        <f>_xlfn.XLOOKUP($D682,Help2!$D:$D,Help2!AA:AA)</f>
        <v>1124.3372039999999</v>
      </c>
      <c r="AE682" s="979">
        <f>_xlfn.XLOOKUP($D682,Help2!$D:$D,Help2!AB:AB)</f>
        <v>390</v>
      </c>
      <c r="AF682" s="979">
        <f>_xlfn.XLOOKUP($D682,Help2!$D:$D,Help2!AC:AC)</f>
        <v>360</v>
      </c>
      <c r="AG682" s="979">
        <f>_xlfn.XLOOKUP($D682,Help2!$D:$D,Help2!AD:AD)</f>
        <v>165</v>
      </c>
      <c r="AH682" s="979">
        <f>_xlfn.XLOOKUP($D682,Help2!$D:$D,Help2!AE:AE)</f>
        <v>837.00000000000023</v>
      </c>
      <c r="AI682" s="979">
        <f>_xlfn.XLOOKUP($D682,Help2!$D:$D,Help2!AF:AF)</f>
        <v>3459.6</v>
      </c>
      <c r="AJ682" s="979">
        <f>_xlfn.XLOOKUP($D682,Help2!$D:$D,Help2!AG:AG)</f>
        <v>375.72415938044554</v>
      </c>
      <c r="AK682" s="979">
        <f>_xlfn.XLOOKUP($D682,Help2!$D:$D,Help2!AH:AH)</f>
        <v>6887.1778679702929</v>
      </c>
      <c r="AL682" s="979">
        <f>_xlfn.XLOOKUP($D682,Help2!$D:$D,Help2!AI:AI)</f>
        <v>640</v>
      </c>
      <c r="AM682" s="979">
        <f>_xlfn.XLOOKUP($D682,Help2!$D:$D,Help2!AJ:AJ)</f>
        <v>0</v>
      </c>
      <c r="AN682" s="979">
        <f>_xlfn.XLOOKUP($D682,Help2!$D:$D,Help2!AK:AK)</f>
        <v>0</v>
      </c>
    </row>
    <row r="683" spans="1:40" x14ac:dyDescent="0.2">
      <c r="A683" s="1">
        <v>45607</v>
      </c>
      <c r="B683">
        <f t="shared" si="77"/>
        <v>11</v>
      </c>
      <c r="C683">
        <f t="shared" si="78"/>
        <v>2024</v>
      </c>
      <c r="D683" s="872" t="str">
        <f t="shared" si="75"/>
        <v>11´2024</v>
      </c>
      <c r="F683" s="2">
        <f t="shared" si="79"/>
        <v>24</v>
      </c>
      <c r="G683" s="3">
        <f t="shared" si="80"/>
        <v>3.6979969183359017E-2</v>
      </c>
      <c r="H683" s="5">
        <f t="shared" si="81"/>
        <v>1</v>
      </c>
      <c r="I683" s="979">
        <f>_xlfn.XLOOKUP($D683,Help2!$D:$D,Help2!H:H)</f>
        <v>18219</v>
      </c>
      <c r="J683" s="979">
        <f>_xlfn.XLOOKUP($D683,Help2!$D:$D,Help2!I:I)</f>
        <v>11311</v>
      </c>
      <c r="K683" s="979">
        <f>_xlfn.XLOOKUP($D683,Help2!$D:$D,Help2!J:J)</f>
        <v>3075</v>
      </c>
      <c r="L683" s="979">
        <f>_xlfn.XLOOKUP($D683,Help2!$D:$D,Help2!K:K)</f>
        <v>3026</v>
      </c>
      <c r="M683" s="979">
        <f>_xlfn.XLOOKUP($D683,Help2!$D:$D,Help2!L:L)</f>
        <v>8171.0537247356524</v>
      </c>
      <c r="N683" s="979">
        <f>_xlfn.XLOOKUP($D683,Help2!$D:$D,Help2!M:M)</f>
        <v>9410.4323266044375</v>
      </c>
      <c r="P683" s="979">
        <f>_xlfn.XLOOKUP($D683,Help2!$D:$D,Help2!F:F)</f>
        <v>649</v>
      </c>
      <c r="Q683" s="979">
        <f t="shared" si="76"/>
        <v>720</v>
      </c>
      <c r="R683" s="979">
        <f>_xlfn.XLOOKUP($D683,Help2!$D:$D,Help2!N:N)</f>
        <v>8171.0537247356524</v>
      </c>
      <c r="S683" s="979">
        <f>_xlfn.XLOOKUP($D683,Help2!$D:$D,Help2!O:O)</f>
        <v>8018.0588895094434</v>
      </c>
      <c r="T683" s="979">
        <f>_xlfn.XLOOKUP($D683,Help2!$D:$D,Help2!P:P)</f>
        <v>550</v>
      </c>
      <c r="U683" s="979">
        <f>_xlfn.XLOOKUP($D683,Help2!$D:$D,Help2!Q:Q)</f>
        <v>150</v>
      </c>
      <c r="V683" s="979">
        <f>_xlfn.XLOOKUP($D683,Help2!$D:$D,Help2!R:R)</f>
        <v>0</v>
      </c>
      <c r="W683" s="979">
        <f>_xlfn.XLOOKUP($D683,Help2!$D:$D,Help2!S:S)</f>
        <v>22000</v>
      </c>
      <c r="Y683" s="979">
        <f>_xlfn.XLOOKUP($D683,Help2!$D:$D,Help2!V:V)</f>
        <v>7600</v>
      </c>
      <c r="Z683" s="979">
        <f>_xlfn.XLOOKUP($D683,Help2!$D:$D,Help2!W:W)</f>
        <v>3711</v>
      </c>
      <c r="AA683" s="979">
        <f>_xlfn.XLOOKUP($D683,Help2!$D:$D,Help2!X:X)</f>
        <v>0</v>
      </c>
      <c r="AB683" s="979">
        <f>_xlfn.XLOOKUP($D683,Help2!$D:$D,Help2!Y:Y)</f>
        <v>6101</v>
      </c>
      <c r="AC683" s="979">
        <f>_xlfn.XLOOKUP($D683,Help2!$D:$D,Help2!Z:Z)</f>
        <v>807</v>
      </c>
      <c r="AD683" s="979">
        <f>_xlfn.XLOOKUP($D683,Help2!$D:$D,Help2!AA:AA)</f>
        <v>1124.3372039999999</v>
      </c>
      <c r="AE683" s="979">
        <f>_xlfn.XLOOKUP($D683,Help2!$D:$D,Help2!AB:AB)</f>
        <v>390</v>
      </c>
      <c r="AF683" s="979">
        <f>_xlfn.XLOOKUP($D683,Help2!$D:$D,Help2!AC:AC)</f>
        <v>360</v>
      </c>
      <c r="AG683" s="979">
        <f>_xlfn.XLOOKUP($D683,Help2!$D:$D,Help2!AD:AD)</f>
        <v>165</v>
      </c>
      <c r="AH683" s="979">
        <f>_xlfn.XLOOKUP($D683,Help2!$D:$D,Help2!AE:AE)</f>
        <v>837.00000000000023</v>
      </c>
      <c r="AI683" s="979">
        <f>_xlfn.XLOOKUP($D683,Help2!$D:$D,Help2!AF:AF)</f>
        <v>3459.6</v>
      </c>
      <c r="AJ683" s="979">
        <f>_xlfn.XLOOKUP($D683,Help2!$D:$D,Help2!AG:AG)</f>
        <v>375.72415938044554</v>
      </c>
      <c r="AK683" s="979">
        <f>_xlfn.XLOOKUP($D683,Help2!$D:$D,Help2!AH:AH)</f>
        <v>6887.1778679702929</v>
      </c>
      <c r="AL683" s="979">
        <f>_xlfn.XLOOKUP($D683,Help2!$D:$D,Help2!AI:AI)</f>
        <v>640</v>
      </c>
      <c r="AM683" s="979">
        <f>_xlfn.XLOOKUP($D683,Help2!$D:$D,Help2!AJ:AJ)</f>
        <v>0</v>
      </c>
      <c r="AN683" s="979">
        <f>_xlfn.XLOOKUP($D683,Help2!$D:$D,Help2!AK:AK)</f>
        <v>0</v>
      </c>
    </row>
    <row r="684" spans="1:40" x14ac:dyDescent="0.2">
      <c r="A684" s="1">
        <v>45608</v>
      </c>
      <c r="B684">
        <f t="shared" si="77"/>
        <v>11</v>
      </c>
      <c r="C684">
        <f t="shared" si="78"/>
        <v>2024</v>
      </c>
      <c r="D684" s="872" t="str">
        <f t="shared" si="75"/>
        <v>11´2024</v>
      </c>
      <c r="F684" s="2">
        <f t="shared" si="79"/>
        <v>24</v>
      </c>
      <c r="G684" s="3">
        <f t="shared" si="80"/>
        <v>3.6979969183359017E-2</v>
      </c>
      <c r="H684" s="5">
        <f t="shared" si="81"/>
        <v>1</v>
      </c>
      <c r="I684" s="979">
        <f>_xlfn.XLOOKUP($D684,Help2!$D:$D,Help2!H:H)</f>
        <v>18219</v>
      </c>
      <c r="J684" s="979">
        <f>_xlfn.XLOOKUP($D684,Help2!$D:$D,Help2!I:I)</f>
        <v>11311</v>
      </c>
      <c r="K684" s="979">
        <f>_xlfn.XLOOKUP($D684,Help2!$D:$D,Help2!J:J)</f>
        <v>3075</v>
      </c>
      <c r="L684" s="979">
        <f>_xlfn.XLOOKUP($D684,Help2!$D:$D,Help2!K:K)</f>
        <v>3026</v>
      </c>
      <c r="M684" s="979">
        <f>_xlfn.XLOOKUP($D684,Help2!$D:$D,Help2!L:L)</f>
        <v>8171.0537247356524</v>
      </c>
      <c r="N684" s="979">
        <f>_xlfn.XLOOKUP($D684,Help2!$D:$D,Help2!M:M)</f>
        <v>9410.4323266044375</v>
      </c>
      <c r="P684" s="979">
        <f>_xlfn.XLOOKUP($D684,Help2!$D:$D,Help2!F:F)</f>
        <v>649</v>
      </c>
      <c r="Q684" s="979">
        <f t="shared" si="76"/>
        <v>720</v>
      </c>
      <c r="R684" s="979">
        <f>_xlfn.XLOOKUP($D684,Help2!$D:$D,Help2!N:N)</f>
        <v>8171.0537247356524</v>
      </c>
      <c r="S684" s="979">
        <f>_xlfn.XLOOKUP($D684,Help2!$D:$D,Help2!O:O)</f>
        <v>8018.0588895094434</v>
      </c>
      <c r="T684" s="979">
        <f>_xlfn.XLOOKUP($D684,Help2!$D:$D,Help2!P:P)</f>
        <v>550</v>
      </c>
      <c r="U684" s="979">
        <f>_xlfn.XLOOKUP($D684,Help2!$D:$D,Help2!Q:Q)</f>
        <v>150</v>
      </c>
      <c r="V684" s="979">
        <f>_xlfn.XLOOKUP($D684,Help2!$D:$D,Help2!R:R)</f>
        <v>0</v>
      </c>
      <c r="W684" s="979">
        <f>_xlfn.XLOOKUP($D684,Help2!$D:$D,Help2!S:S)</f>
        <v>22000</v>
      </c>
      <c r="Y684" s="979">
        <f>_xlfn.XLOOKUP($D684,Help2!$D:$D,Help2!V:V)</f>
        <v>7600</v>
      </c>
      <c r="Z684" s="979">
        <f>_xlfn.XLOOKUP($D684,Help2!$D:$D,Help2!W:W)</f>
        <v>3711</v>
      </c>
      <c r="AA684" s="979">
        <f>_xlfn.XLOOKUP($D684,Help2!$D:$D,Help2!X:X)</f>
        <v>0</v>
      </c>
      <c r="AB684" s="979">
        <f>_xlfn.XLOOKUP($D684,Help2!$D:$D,Help2!Y:Y)</f>
        <v>6101</v>
      </c>
      <c r="AC684" s="979">
        <f>_xlfn.XLOOKUP($D684,Help2!$D:$D,Help2!Z:Z)</f>
        <v>807</v>
      </c>
      <c r="AD684" s="979">
        <f>_xlfn.XLOOKUP($D684,Help2!$D:$D,Help2!AA:AA)</f>
        <v>1124.3372039999999</v>
      </c>
      <c r="AE684" s="979">
        <f>_xlfn.XLOOKUP($D684,Help2!$D:$D,Help2!AB:AB)</f>
        <v>390</v>
      </c>
      <c r="AF684" s="979">
        <f>_xlfn.XLOOKUP($D684,Help2!$D:$D,Help2!AC:AC)</f>
        <v>360</v>
      </c>
      <c r="AG684" s="979">
        <f>_xlfn.XLOOKUP($D684,Help2!$D:$D,Help2!AD:AD)</f>
        <v>165</v>
      </c>
      <c r="AH684" s="979">
        <f>_xlfn.XLOOKUP($D684,Help2!$D:$D,Help2!AE:AE)</f>
        <v>837.00000000000023</v>
      </c>
      <c r="AI684" s="979">
        <f>_xlfn.XLOOKUP($D684,Help2!$D:$D,Help2!AF:AF)</f>
        <v>3459.6</v>
      </c>
      <c r="AJ684" s="979">
        <f>_xlfn.XLOOKUP($D684,Help2!$D:$D,Help2!AG:AG)</f>
        <v>375.72415938044554</v>
      </c>
      <c r="AK684" s="979">
        <f>_xlfn.XLOOKUP($D684,Help2!$D:$D,Help2!AH:AH)</f>
        <v>6887.1778679702929</v>
      </c>
      <c r="AL684" s="979">
        <f>_xlfn.XLOOKUP($D684,Help2!$D:$D,Help2!AI:AI)</f>
        <v>640</v>
      </c>
      <c r="AM684" s="979">
        <f>_xlfn.XLOOKUP($D684,Help2!$D:$D,Help2!AJ:AJ)</f>
        <v>0</v>
      </c>
      <c r="AN684" s="979">
        <f>_xlfn.XLOOKUP($D684,Help2!$D:$D,Help2!AK:AK)</f>
        <v>0</v>
      </c>
    </row>
    <row r="685" spans="1:40" x14ac:dyDescent="0.2">
      <c r="A685" s="1">
        <v>45609</v>
      </c>
      <c r="B685">
        <f t="shared" si="77"/>
        <v>11</v>
      </c>
      <c r="C685">
        <f t="shared" si="78"/>
        <v>2024</v>
      </c>
      <c r="D685" s="872" t="str">
        <f t="shared" si="75"/>
        <v>11´2024</v>
      </c>
      <c r="F685" s="2">
        <f t="shared" si="79"/>
        <v>24</v>
      </c>
      <c r="G685" s="3">
        <f t="shared" si="80"/>
        <v>3.6979969183359017E-2</v>
      </c>
      <c r="H685" s="5">
        <f t="shared" si="81"/>
        <v>1</v>
      </c>
      <c r="I685" s="979">
        <f>_xlfn.XLOOKUP($D685,Help2!$D:$D,Help2!H:H)</f>
        <v>18219</v>
      </c>
      <c r="J685" s="979">
        <f>_xlfn.XLOOKUP($D685,Help2!$D:$D,Help2!I:I)</f>
        <v>11311</v>
      </c>
      <c r="K685" s="979">
        <f>_xlfn.XLOOKUP($D685,Help2!$D:$D,Help2!J:J)</f>
        <v>3075</v>
      </c>
      <c r="L685" s="979">
        <f>_xlfn.XLOOKUP($D685,Help2!$D:$D,Help2!K:K)</f>
        <v>3026</v>
      </c>
      <c r="M685" s="979">
        <f>_xlfn.XLOOKUP($D685,Help2!$D:$D,Help2!L:L)</f>
        <v>8171.0537247356524</v>
      </c>
      <c r="N685" s="979">
        <f>_xlfn.XLOOKUP($D685,Help2!$D:$D,Help2!M:M)</f>
        <v>9410.4323266044375</v>
      </c>
      <c r="P685" s="979">
        <f>_xlfn.XLOOKUP($D685,Help2!$D:$D,Help2!F:F)</f>
        <v>649</v>
      </c>
      <c r="Q685" s="979">
        <f t="shared" si="76"/>
        <v>720</v>
      </c>
      <c r="R685" s="979">
        <f>_xlfn.XLOOKUP($D685,Help2!$D:$D,Help2!N:N)</f>
        <v>8171.0537247356524</v>
      </c>
      <c r="S685" s="979">
        <f>_xlfn.XLOOKUP($D685,Help2!$D:$D,Help2!O:O)</f>
        <v>8018.0588895094434</v>
      </c>
      <c r="T685" s="979">
        <f>_xlfn.XLOOKUP($D685,Help2!$D:$D,Help2!P:P)</f>
        <v>550</v>
      </c>
      <c r="U685" s="979">
        <f>_xlfn.XLOOKUP($D685,Help2!$D:$D,Help2!Q:Q)</f>
        <v>150</v>
      </c>
      <c r="V685" s="979">
        <f>_xlfn.XLOOKUP($D685,Help2!$D:$D,Help2!R:R)</f>
        <v>0</v>
      </c>
      <c r="W685" s="979">
        <f>_xlfn.XLOOKUP($D685,Help2!$D:$D,Help2!S:S)</f>
        <v>22000</v>
      </c>
      <c r="Y685" s="979">
        <f>_xlfn.XLOOKUP($D685,Help2!$D:$D,Help2!V:V)</f>
        <v>7600</v>
      </c>
      <c r="Z685" s="979">
        <f>_xlfn.XLOOKUP($D685,Help2!$D:$D,Help2!W:W)</f>
        <v>3711</v>
      </c>
      <c r="AA685" s="979">
        <f>_xlfn.XLOOKUP($D685,Help2!$D:$D,Help2!X:X)</f>
        <v>0</v>
      </c>
      <c r="AB685" s="979">
        <f>_xlfn.XLOOKUP($D685,Help2!$D:$D,Help2!Y:Y)</f>
        <v>6101</v>
      </c>
      <c r="AC685" s="979">
        <f>_xlfn.XLOOKUP($D685,Help2!$D:$D,Help2!Z:Z)</f>
        <v>807</v>
      </c>
      <c r="AD685" s="979">
        <f>_xlfn.XLOOKUP($D685,Help2!$D:$D,Help2!AA:AA)</f>
        <v>1124.3372039999999</v>
      </c>
      <c r="AE685" s="979">
        <f>_xlfn.XLOOKUP($D685,Help2!$D:$D,Help2!AB:AB)</f>
        <v>390</v>
      </c>
      <c r="AF685" s="979">
        <f>_xlfn.XLOOKUP($D685,Help2!$D:$D,Help2!AC:AC)</f>
        <v>360</v>
      </c>
      <c r="AG685" s="979">
        <f>_xlfn.XLOOKUP($D685,Help2!$D:$D,Help2!AD:AD)</f>
        <v>165</v>
      </c>
      <c r="AH685" s="979">
        <f>_xlfn.XLOOKUP($D685,Help2!$D:$D,Help2!AE:AE)</f>
        <v>837.00000000000023</v>
      </c>
      <c r="AI685" s="979">
        <f>_xlfn.XLOOKUP($D685,Help2!$D:$D,Help2!AF:AF)</f>
        <v>3459.6</v>
      </c>
      <c r="AJ685" s="979">
        <f>_xlfn.XLOOKUP($D685,Help2!$D:$D,Help2!AG:AG)</f>
        <v>375.72415938044554</v>
      </c>
      <c r="AK685" s="979">
        <f>_xlfn.XLOOKUP($D685,Help2!$D:$D,Help2!AH:AH)</f>
        <v>6887.1778679702929</v>
      </c>
      <c r="AL685" s="979">
        <f>_xlfn.XLOOKUP($D685,Help2!$D:$D,Help2!AI:AI)</f>
        <v>640</v>
      </c>
      <c r="AM685" s="979">
        <f>_xlfn.XLOOKUP($D685,Help2!$D:$D,Help2!AJ:AJ)</f>
        <v>0</v>
      </c>
      <c r="AN685" s="979">
        <f>_xlfn.XLOOKUP($D685,Help2!$D:$D,Help2!AK:AK)</f>
        <v>0</v>
      </c>
    </row>
    <row r="686" spans="1:40" x14ac:dyDescent="0.2">
      <c r="A686" s="1">
        <v>45610</v>
      </c>
      <c r="B686">
        <f t="shared" si="77"/>
        <v>11</v>
      </c>
      <c r="C686">
        <f t="shared" si="78"/>
        <v>2024</v>
      </c>
      <c r="D686" s="872" t="str">
        <f t="shared" si="75"/>
        <v>11´2024</v>
      </c>
      <c r="F686" s="2">
        <f t="shared" si="79"/>
        <v>24</v>
      </c>
      <c r="G686" s="3">
        <f t="shared" si="80"/>
        <v>3.6979969183359017E-2</v>
      </c>
      <c r="H686" s="5">
        <f t="shared" si="81"/>
        <v>1</v>
      </c>
      <c r="I686" s="979">
        <f>_xlfn.XLOOKUP($D686,Help2!$D:$D,Help2!H:H)</f>
        <v>18219</v>
      </c>
      <c r="J686" s="979">
        <f>_xlfn.XLOOKUP($D686,Help2!$D:$D,Help2!I:I)</f>
        <v>11311</v>
      </c>
      <c r="K686" s="979">
        <f>_xlfn.XLOOKUP($D686,Help2!$D:$D,Help2!J:J)</f>
        <v>3075</v>
      </c>
      <c r="L686" s="979">
        <f>_xlfn.XLOOKUP($D686,Help2!$D:$D,Help2!K:K)</f>
        <v>3026</v>
      </c>
      <c r="M686" s="979">
        <f>_xlfn.XLOOKUP($D686,Help2!$D:$D,Help2!L:L)</f>
        <v>8171.0537247356524</v>
      </c>
      <c r="N686" s="979">
        <f>_xlfn.XLOOKUP($D686,Help2!$D:$D,Help2!M:M)</f>
        <v>9410.4323266044375</v>
      </c>
      <c r="P686" s="979">
        <f>_xlfn.XLOOKUP($D686,Help2!$D:$D,Help2!F:F)</f>
        <v>649</v>
      </c>
      <c r="Q686" s="979">
        <f t="shared" si="76"/>
        <v>720</v>
      </c>
      <c r="R686" s="979">
        <f>_xlfn.XLOOKUP($D686,Help2!$D:$D,Help2!N:N)</f>
        <v>8171.0537247356524</v>
      </c>
      <c r="S686" s="979">
        <f>_xlfn.XLOOKUP($D686,Help2!$D:$D,Help2!O:O)</f>
        <v>8018.0588895094434</v>
      </c>
      <c r="T686" s="979">
        <f>_xlfn.XLOOKUP($D686,Help2!$D:$D,Help2!P:P)</f>
        <v>550</v>
      </c>
      <c r="U686" s="979">
        <f>_xlfn.XLOOKUP($D686,Help2!$D:$D,Help2!Q:Q)</f>
        <v>150</v>
      </c>
      <c r="V686" s="979">
        <f>_xlfn.XLOOKUP($D686,Help2!$D:$D,Help2!R:R)</f>
        <v>0</v>
      </c>
      <c r="W686" s="979">
        <f>_xlfn.XLOOKUP($D686,Help2!$D:$D,Help2!S:S)</f>
        <v>22000</v>
      </c>
      <c r="Y686" s="979">
        <f>_xlfn.XLOOKUP($D686,Help2!$D:$D,Help2!V:V)</f>
        <v>7600</v>
      </c>
      <c r="Z686" s="979">
        <f>_xlfn.XLOOKUP($D686,Help2!$D:$D,Help2!W:W)</f>
        <v>3711</v>
      </c>
      <c r="AA686" s="979">
        <f>_xlfn.XLOOKUP($D686,Help2!$D:$D,Help2!X:X)</f>
        <v>0</v>
      </c>
      <c r="AB686" s="979">
        <f>_xlfn.XLOOKUP($D686,Help2!$D:$D,Help2!Y:Y)</f>
        <v>6101</v>
      </c>
      <c r="AC686" s="979">
        <f>_xlfn.XLOOKUP($D686,Help2!$D:$D,Help2!Z:Z)</f>
        <v>807</v>
      </c>
      <c r="AD686" s="979">
        <f>_xlfn.XLOOKUP($D686,Help2!$D:$D,Help2!AA:AA)</f>
        <v>1124.3372039999999</v>
      </c>
      <c r="AE686" s="979">
        <f>_xlfn.XLOOKUP($D686,Help2!$D:$D,Help2!AB:AB)</f>
        <v>390</v>
      </c>
      <c r="AF686" s="979">
        <f>_xlfn.XLOOKUP($D686,Help2!$D:$D,Help2!AC:AC)</f>
        <v>360</v>
      </c>
      <c r="AG686" s="979">
        <f>_xlfn.XLOOKUP($D686,Help2!$D:$D,Help2!AD:AD)</f>
        <v>165</v>
      </c>
      <c r="AH686" s="979">
        <f>_xlfn.XLOOKUP($D686,Help2!$D:$D,Help2!AE:AE)</f>
        <v>837.00000000000023</v>
      </c>
      <c r="AI686" s="979">
        <f>_xlfn.XLOOKUP($D686,Help2!$D:$D,Help2!AF:AF)</f>
        <v>3459.6</v>
      </c>
      <c r="AJ686" s="979">
        <f>_xlfn.XLOOKUP($D686,Help2!$D:$D,Help2!AG:AG)</f>
        <v>375.72415938044554</v>
      </c>
      <c r="AK686" s="979">
        <f>_xlfn.XLOOKUP($D686,Help2!$D:$D,Help2!AH:AH)</f>
        <v>6887.1778679702929</v>
      </c>
      <c r="AL686" s="979">
        <f>_xlfn.XLOOKUP($D686,Help2!$D:$D,Help2!AI:AI)</f>
        <v>640</v>
      </c>
      <c r="AM686" s="979">
        <f>_xlfn.XLOOKUP($D686,Help2!$D:$D,Help2!AJ:AJ)</f>
        <v>0</v>
      </c>
      <c r="AN686" s="979">
        <f>_xlfn.XLOOKUP($D686,Help2!$D:$D,Help2!AK:AK)</f>
        <v>0</v>
      </c>
    </row>
    <row r="687" spans="1:40" x14ac:dyDescent="0.2">
      <c r="A687" s="1">
        <v>45611</v>
      </c>
      <c r="B687">
        <f t="shared" si="77"/>
        <v>11</v>
      </c>
      <c r="C687">
        <f t="shared" si="78"/>
        <v>2024</v>
      </c>
      <c r="D687" s="872" t="str">
        <f t="shared" si="75"/>
        <v>11´2024</v>
      </c>
      <c r="E687" s="867">
        <v>10</v>
      </c>
      <c r="F687" s="2">
        <f t="shared" si="79"/>
        <v>14</v>
      </c>
      <c r="G687" s="3">
        <f t="shared" si="80"/>
        <v>2.1571648690292759E-2</v>
      </c>
      <c r="H687" s="5">
        <f t="shared" si="81"/>
        <v>0.58333333333333337</v>
      </c>
      <c r="I687" s="979">
        <f>_xlfn.XLOOKUP($D687,Help2!$D:$D,Help2!H:H)</f>
        <v>18219</v>
      </c>
      <c r="J687" s="979">
        <f>_xlfn.XLOOKUP($D687,Help2!$D:$D,Help2!I:I)</f>
        <v>11311</v>
      </c>
      <c r="K687" s="979">
        <f>_xlfn.XLOOKUP($D687,Help2!$D:$D,Help2!J:J)</f>
        <v>3075</v>
      </c>
      <c r="L687" s="979">
        <f>_xlfn.XLOOKUP($D687,Help2!$D:$D,Help2!K:K)</f>
        <v>3026</v>
      </c>
      <c r="M687" s="979">
        <f>_xlfn.XLOOKUP($D687,Help2!$D:$D,Help2!L:L)</f>
        <v>8171.0537247356524</v>
      </c>
      <c r="N687" s="979">
        <f>_xlfn.XLOOKUP($D687,Help2!$D:$D,Help2!M:M)</f>
        <v>9410.4323266044375</v>
      </c>
      <c r="P687" s="979">
        <f>_xlfn.XLOOKUP($D687,Help2!$D:$D,Help2!F:F)</f>
        <v>649</v>
      </c>
      <c r="Q687" s="979">
        <f t="shared" si="76"/>
        <v>720</v>
      </c>
      <c r="R687" s="979">
        <f>_xlfn.XLOOKUP($D687,Help2!$D:$D,Help2!N:N)</f>
        <v>8171.0537247356524</v>
      </c>
      <c r="S687" s="979">
        <f>_xlfn.XLOOKUP($D687,Help2!$D:$D,Help2!O:O)</f>
        <v>8018.0588895094434</v>
      </c>
      <c r="T687" s="979">
        <f>_xlfn.XLOOKUP($D687,Help2!$D:$D,Help2!P:P)</f>
        <v>550</v>
      </c>
      <c r="U687" s="979">
        <f>_xlfn.XLOOKUP($D687,Help2!$D:$D,Help2!Q:Q)</f>
        <v>150</v>
      </c>
      <c r="V687" s="979">
        <f>_xlfn.XLOOKUP($D687,Help2!$D:$D,Help2!R:R)</f>
        <v>0</v>
      </c>
      <c r="W687" s="979">
        <f>_xlfn.XLOOKUP($D687,Help2!$D:$D,Help2!S:S)</f>
        <v>22000</v>
      </c>
      <c r="Y687" s="979">
        <f>_xlfn.XLOOKUP($D687,Help2!$D:$D,Help2!V:V)</f>
        <v>7600</v>
      </c>
      <c r="Z687" s="979">
        <f>_xlfn.XLOOKUP($D687,Help2!$D:$D,Help2!W:W)</f>
        <v>3711</v>
      </c>
      <c r="AA687" s="979">
        <f>_xlfn.XLOOKUP($D687,Help2!$D:$D,Help2!X:X)</f>
        <v>0</v>
      </c>
      <c r="AB687" s="979">
        <f>_xlfn.XLOOKUP($D687,Help2!$D:$D,Help2!Y:Y)</f>
        <v>6101</v>
      </c>
      <c r="AC687" s="979">
        <f>_xlfn.XLOOKUP($D687,Help2!$D:$D,Help2!Z:Z)</f>
        <v>807</v>
      </c>
      <c r="AD687" s="979">
        <f>_xlfn.XLOOKUP($D687,Help2!$D:$D,Help2!AA:AA)</f>
        <v>1124.3372039999999</v>
      </c>
      <c r="AE687" s="979">
        <f>_xlfn.XLOOKUP($D687,Help2!$D:$D,Help2!AB:AB)</f>
        <v>390</v>
      </c>
      <c r="AF687" s="979">
        <f>_xlfn.XLOOKUP($D687,Help2!$D:$D,Help2!AC:AC)</f>
        <v>360</v>
      </c>
      <c r="AG687" s="979">
        <f>_xlfn.XLOOKUP($D687,Help2!$D:$D,Help2!AD:AD)</f>
        <v>165</v>
      </c>
      <c r="AH687" s="979">
        <f>_xlfn.XLOOKUP($D687,Help2!$D:$D,Help2!AE:AE)</f>
        <v>837.00000000000023</v>
      </c>
      <c r="AI687" s="979">
        <f>_xlfn.XLOOKUP($D687,Help2!$D:$D,Help2!AF:AF)</f>
        <v>3459.6</v>
      </c>
      <c r="AJ687" s="979">
        <f>_xlfn.XLOOKUP($D687,Help2!$D:$D,Help2!AG:AG)</f>
        <v>375.72415938044554</v>
      </c>
      <c r="AK687" s="979">
        <f>_xlfn.XLOOKUP($D687,Help2!$D:$D,Help2!AH:AH)</f>
        <v>6887.1778679702929</v>
      </c>
      <c r="AL687" s="979">
        <f>_xlfn.XLOOKUP($D687,Help2!$D:$D,Help2!AI:AI)</f>
        <v>640</v>
      </c>
      <c r="AM687" s="979">
        <f>_xlfn.XLOOKUP($D687,Help2!$D:$D,Help2!AJ:AJ)</f>
        <v>0</v>
      </c>
      <c r="AN687" s="979">
        <f>_xlfn.XLOOKUP($D687,Help2!$D:$D,Help2!AK:AK)</f>
        <v>0</v>
      </c>
    </row>
    <row r="688" spans="1:40" x14ac:dyDescent="0.2">
      <c r="A688" s="1">
        <v>45612</v>
      </c>
      <c r="B688">
        <f t="shared" si="77"/>
        <v>11</v>
      </c>
      <c r="C688">
        <f t="shared" si="78"/>
        <v>2024</v>
      </c>
      <c r="D688" s="872" t="str">
        <f t="shared" si="75"/>
        <v>11´2024</v>
      </c>
      <c r="F688" s="2">
        <f t="shared" si="79"/>
        <v>24</v>
      </c>
      <c r="G688" s="3">
        <f t="shared" si="80"/>
        <v>3.6979969183359017E-2</v>
      </c>
      <c r="H688" s="5">
        <f t="shared" si="81"/>
        <v>1</v>
      </c>
      <c r="I688" s="979">
        <f>_xlfn.XLOOKUP($D688,Help2!$D:$D,Help2!H:H)</f>
        <v>18219</v>
      </c>
      <c r="J688" s="979">
        <f>_xlfn.XLOOKUP($D688,Help2!$D:$D,Help2!I:I)</f>
        <v>11311</v>
      </c>
      <c r="K688" s="979">
        <f>_xlfn.XLOOKUP($D688,Help2!$D:$D,Help2!J:J)</f>
        <v>3075</v>
      </c>
      <c r="L688" s="979">
        <f>_xlfn.XLOOKUP($D688,Help2!$D:$D,Help2!K:K)</f>
        <v>3026</v>
      </c>
      <c r="M688" s="979">
        <f>_xlfn.XLOOKUP($D688,Help2!$D:$D,Help2!L:L)</f>
        <v>8171.0537247356524</v>
      </c>
      <c r="N688" s="979">
        <f>_xlfn.XLOOKUP($D688,Help2!$D:$D,Help2!M:M)</f>
        <v>9410.4323266044375</v>
      </c>
      <c r="P688" s="979">
        <f>_xlfn.XLOOKUP($D688,Help2!$D:$D,Help2!F:F)</f>
        <v>649</v>
      </c>
      <c r="Q688" s="979">
        <f t="shared" si="76"/>
        <v>720</v>
      </c>
      <c r="R688" s="979">
        <f>_xlfn.XLOOKUP($D688,Help2!$D:$D,Help2!N:N)</f>
        <v>8171.0537247356524</v>
      </c>
      <c r="S688" s="979">
        <f>_xlfn.XLOOKUP($D688,Help2!$D:$D,Help2!O:O)</f>
        <v>8018.0588895094434</v>
      </c>
      <c r="T688" s="979">
        <f>_xlfn.XLOOKUP($D688,Help2!$D:$D,Help2!P:P)</f>
        <v>550</v>
      </c>
      <c r="U688" s="979">
        <f>_xlfn.XLOOKUP($D688,Help2!$D:$D,Help2!Q:Q)</f>
        <v>150</v>
      </c>
      <c r="V688" s="979">
        <f>_xlfn.XLOOKUP($D688,Help2!$D:$D,Help2!R:R)</f>
        <v>0</v>
      </c>
      <c r="W688" s="979">
        <f>_xlfn.XLOOKUP($D688,Help2!$D:$D,Help2!S:S)</f>
        <v>22000</v>
      </c>
      <c r="Y688" s="979">
        <f>_xlfn.XLOOKUP($D688,Help2!$D:$D,Help2!V:V)</f>
        <v>7600</v>
      </c>
      <c r="Z688" s="979">
        <f>_xlfn.XLOOKUP($D688,Help2!$D:$D,Help2!W:W)</f>
        <v>3711</v>
      </c>
      <c r="AA688" s="979">
        <f>_xlfn.XLOOKUP($D688,Help2!$D:$D,Help2!X:X)</f>
        <v>0</v>
      </c>
      <c r="AB688" s="979">
        <f>_xlfn.XLOOKUP($D688,Help2!$D:$D,Help2!Y:Y)</f>
        <v>6101</v>
      </c>
      <c r="AC688" s="979">
        <f>_xlfn.XLOOKUP($D688,Help2!$D:$D,Help2!Z:Z)</f>
        <v>807</v>
      </c>
      <c r="AD688" s="979">
        <f>_xlfn.XLOOKUP($D688,Help2!$D:$D,Help2!AA:AA)</f>
        <v>1124.3372039999999</v>
      </c>
      <c r="AE688" s="979">
        <f>_xlfn.XLOOKUP($D688,Help2!$D:$D,Help2!AB:AB)</f>
        <v>390</v>
      </c>
      <c r="AF688" s="979">
        <f>_xlfn.XLOOKUP($D688,Help2!$D:$D,Help2!AC:AC)</f>
        <v>360</v>
      </c>
      <c r="AG688" s="979">
        <f>_xlfn.XLOOKUP($D688,Help2!$D:$D,Help2!AD:AD)</f>
        <v>165</v>
      </c>
      <c r="AH688" s="979">
        <f>_xlfn.XLOOKUP($D688,Help2!$D:$D,Help2!AE:AE)</f>
        <v>837.00000000000023</v>
      </c>
      <c r="AI688" s="979">
        <f>_xlfn.XLOOKUP($D688,Help2!$D:$D,Help2!AF:AF)</f>
        <v>3459.6</v>
      </c>
      <c r="AJ688" s="979">
        <f>_xlfn.XLOOKUP($D688,Help2!$D:$D,Help2!AG:AG)</f>
        <v>375.72415938044554</v>
      </c>
      <c r="AK688" s="979">
        <f>_xlfn.XLOOKUP($D688,Help2!$D:$D,Help2!AH:AH)</f>
        <v>6887.1778679702929</v>
      </c>
      <c r="AL688" s="979">
        <f>_xlfn.XLOOKUP($D688,Help2!$D:$D,Help2!AI:AI)</f>
        <v>640</v>
      </c>
      <c r="AM688" s="979">
        <f>_xlfn.XLOOKUP($D688,Help2!$D:$D,Help2!AJ:AJ)</f>
        <v>0</v>
      </c>
      <c r="AN688" s="979">
        <f>_xlfn.XLOOKUP($D688,Help2!$D:$D,Help2!AK:AK)</f>
        <v>0</v>
      </c>
    </row>
    <row r="689" spans="1:40" x14ac:dyDescent="0.2">
      <c r="A689" s="1">
        <v>45613</v>
      </c>
      <c r="B689">
        <f t="shared" si="77"/>
        <v>11</v>
      </c>
      <c r="C689">
        <f t="shared" si="78"/>
        <v>2024</v>
      </c>
      <c r="D689" s="872" t="str">
        <f t="shared" si="75"/>
        <v>11´2024</v>
      </c>
      <c r="F689" s="2">
        <f t="shared" si="79"/>
        <v>24</v>
      </c>
      <c r="G689" s="3">
        <f t="shared" si="80"/>
        <v>3.6979969183359017E-2</v>
      </c>
      <c r="H689" s="5">
        <f t="shared" si="81"/>
        <v>1</v>
      </c>
      <c r="I689" s="979">
        <f>_xlfn.XLOOKUP($D689,Help2!$D:$D,Help2!H:H)</f>
        <v>18219</v>
      </c>
      <c r="J689" s="979">
        <f>_xlfn.XLOOKUP($D689,Help2!$D:$D,Help2!I:I)</f>
        <v>11311</v>
      </c>
      <c r="K689" s="979">
        <f>_xlfn.XLOOKUP($D689,Help2!$D:$D,Help2!J:J)</f>
        <v>3075</v>
      </c>
      <c r="L689" s="979">
        <f>_xlfn.XLOOKUP($D689,Help2!$D:$D,Help2!K:K)</f>
        <v>3026</v>
      </c>
      <c r="M689" s="979">
        <f>_xlfn.XLOOKUP($D689,Help2!$D:$D,Help2!L:L)</f>
        <v>8171.0537247356524</v>
      </c>
      <c r="N689" s="979">
        <f>_xlfn.XLOOKUP($D689,Help2!$D:$D,Help2!M:M)</f>
        <v>9410.4323266044375</v>
      </c>
      <c r="P689" s="979">
        <f>_xlfn.XLOOKUP($D689,Help2!$D:$D,Help2!F:F)</f>
        <v>649</v>
      </c>
      <c r="Q689" s="979">
        <f t="shared" si="76"/>
        <v>720</v>
      </c>
      <c r="R689" s="979">
        <f>_xlfn.XLOOKUP($D689,Help2!$D:$D,Help2!N:N)</f>
        <v>8171.0537247356524</v>
      </c>
      <c r="S689" s="979">
        <f>_xlfn.XLOOKUP($D689,Help2!$D:$D,Help2!O:O)</f>
        <v>8018.0588895094434</v>
      </c>
      <c r="T689" s="979">
        <f>_xlfn.XLOOKUP($D689,Help2!$D:$D,Help2!P:P)</f>
        <v>550</v>
      </c>
      <c r="U689" s="979">
        <f>_xlfn.XLOOKUP($D689,Help2!$D:$D,Help2!Q:Q)</f>
        <v>150</v>
      </c>
      <c r="V689" s="979">
        <f>_xlfn.XLOOKUP($D689,Help2!$D:$D,Help2!R:R)</f>
        <v>0</v>
      </c>
      <c r="W689" s="979">
        <f>_xlfn.XLOOKUP($D689,Help2!$D:$D,Help2!S:S)</f>
        <v>22000</v>
      </c>
      <c r="Y689" s="979">
        <f>_xlfn.XLOOKUP($D689,Help2!$D:$D,Help2!V:V)</f>
        <v>7600</v>
      </c>
      <c r="Z689" s="979">
        <f>_xlfn.XLOOKUP($D689,Help2!$D:$D,Help2!W:W)</f>
        <v>3711</v>
      </c>
      <c r="AA689" s="979">
        <f>_xlfn.XLOOKUP($D689,Help2!$D:$D,Help2!X:X)</f>
        <v>0</v>
      </c>
      <c r="AB689" s="979">
        <f>_xlfn.XLOOKUP($D689,Help2!$D:$D,Help2!Y:Y)</f>
        <v>6101</v>
      </c>
      <c r="AC689" s="979">
        <f>_xlfn.XLOOKUP($D689,Help2!$D:$D,Help2!Z:Z)</f>
        <v>807</v>
      </c>
      <c r="AD689" s="979">
        <f>_xlfn.XLOOKUP($D689,Help2!$D:$D,Help2!AA:AA)</f>
        <v>1124.3372039999999</v>
      </c>
      <c r="AE689" s="979">
        <f>_xlfn.XLOOKUP($D689,Help2!$D:$D,Help2!AB:AB)</f>
        <v>390</v>
      </c>
      <c r="AF689" s="979">
        <f>_xlfn.XLOOKUP($D689,Help2!$D:$D,Help2!AC:AC)</f>
        <v>360</v>
      </c>
      <c r="AG689" s="979">
        <f>_xlfn.XLOOKUP($D689,Help2!$D:$D,Help2!AD:AD)</f>
        <v>165</v>
      </c>
      <c r="AH689" s="979">
        <f>_xlfn.XLOOKUP($D689,Help2!$D:$D,Help2!AE:AE)</f>
        <v>837.00000000000023</v>
      </c>
      <c r="AI689" s="979">
        <f>_xlfn.XLOOKUP($D689,Help2!$D:$D,Help2!AF:AF)</f>
        <v>3459.6</v>
      </c>
      <c r="AJ689" s="979">
        <f>_xlfn.XLOOKUP($D689,Help2!$D:$D,Help2!AG:AG)</f>
        <v>375.72415938044554</v>
      </c>
      <c r="AK689" s="979">
        <f>_xlfn.XLOOKUP($D689,Help2!$D:$D,Help2!AH:AH)</f>
        <v>6887.1778679702929</v>
      </c>
      <c r="AL689" s="979">
        <f>_xlfn.XLOOKUP($D689,Help2!$D:$D,Help2!AI:AI)</f>
        <v>640</v>
      </c>
      <c r="AM689" s="979">
        <f>_xlfn.XLOOKUP($D689,Help2!$D:$D,Help2!AJ:AJ)</f>
        <v>0</v>
      </c>
      <c r="AN689" s="979">
        <f>_xlfn.XLOOKUP($D689,Help2!$D:$D,Help2!AK:AK)</f>
        <v>0</v>
      </c>
    </row>
    <row r="690" spans="1:40" x14ac:dyDescent="0.2">
      <c r="A690" s="1">
        <v>45614</v>
      </c>
      <c r="B690">
        <f t="shared" si="77"/>
        <v>11</v>
      </c>
      <c r="C690">
        <f t="shared" si="78"/>
        <v>2024</v>
      </c>
      <c r="D690" s="872" t="str">
        <f t="shared" si="75"/>
        <v>11´2024</v>
      </c>
      <c r="F690" s="2">
        <f t="shared" si="79"/>
        <v>24</v>
      </c>
      <c r="G690" s="3">
        <f t="shared" si="80"/>
        <v>3.6979969183359017E-2</v>
      </c>
      <c r="H690" s="5">
        <f t="shared" si="81"/>
        <v>1</v>
      </c>
      <c r="I690" s="979">
        <f>_xlfn.XLOOKUP($D690,Help2!$D:$D,Help2!H:H)</f>
        <v>18219</v>
      </c>
      <c r="J690" s="979">
        <f>_xlfn.XLOOKUP($D690,Help2!$D:$D,Help2!I:I)</f>
        <v>11311</v>
      </c>
      <c r="K690" s="979">
        <f>_xlfn.XLOOKUP($D690,Help2!$D:$D,Help2!J:J)</f>
        <v>3075</v>
      </c>
      <c r="L690" s="979">
        <f>_xlfn.XLOOKUP($D690,Help2!$D:$D,Help2!K:K)</f>
        <v>3026</v>
      </c>
      <c r="M690" s="979">
        <f>_xlfn.XLOOKUP($D690,Help2!$D:$D,Help2!L:L)</f>
        <v>8171.0537247356524</v>
      </c>
      <c r="N690" s="979">
        <f>_xlfn.XLOOKUP($D690,Help2!$D:$D,Help2!M:M)</f>
        <v>9410.4323266044375</v>
      </c>
      <c r="P690" s="979">
        <f>_xlfn.XLOOKUP($D690,Help2!$D:$D,Help2!F:F)</f>
        <v>649</v>
      </c>
      <c r="Q690" s="979">
        <f t="shared" si="76"/>
        <v>720</v>
      </c>
      <c r="R690" s="979">
        <f>_xlfn.XLOOKUP($D690,Help2!$D:$D,Help2!N:N)</f>
        <v>8171.0537247356524</v>
      </c>
      <c r="S690" s="979">
        <f>_xlfn.XLOOKUP($D690,Help2!$D:$D,Help2!O:O)</f>
        <v>8018.0588895094434</v>
      </c>
      <c r="T690" s="979">
        <f>_xlfn.XLOOKUP($D690,Help2!$D:$D,Help2!P:P)</f>
        <v>550</v>
      </c>
      <c r="U690" s="979">
        <f>_xlfn.XLOOKUP($D690,Help2!$D:$D,Help2!Q:Q)</f>
        <v>150</v>
      </c>
      <c r="V690" s="979">
        <f>_xlfn.XLOOKUP($D690,Help2!$D:$D,Help2!R:R)</f>
        <v>0</v>
      </c>
      <c r="W690" s="979">
        <f>_xlfn.XLOOKUP($D690,Help2!$D:$D,Help2!S:S)</f>
        <v>22000</v>
      </c>
      <c r="Y690" s="979">
        <f>_xlfn.XLOOKUP($D690,Help2!$D:$D,Help2!V:V)</f>
        <v>7600</v>
      </c>
      <c r="Z690" s="979">
        <f>_xlfn.XLOOKUP($D690,Help2!$D:$D,Help2!W:W)</f>
        <v>3711</v>
      </c>
      <c r="AA690" s="979">
        <f>_xlfn.XLOOKUP($D690,Help2!$D:$D,Help2!X:X)</f>
        <v>0</v>
      </c>
      <c r="AB690" s="979">
        <f>_xlfn.XLOOKUP($D690,Help2!$D:$D,Help2!Y:Y)</f>
        <v>6101</v>
      </c>
      <c r="AC690" s="979">
        <f>_xlfn.XLOOKUP($D690,Help2!$D:$D,Help2!Z:Z)</f>
        <v>807</v>
      </c>
      <c r="AD690" s="979">
        <f>_xlfn.XLOOKUP($D690,Help2!$D:$D,Help2!AA:AA)</f>
        <v>1124.3372039999999</v>
      </c>
      <c r="AE690" s="979">
        <f>_xlfn.XLOOKUP($D690,Help2!$D:$D,Help2!AB:AB)</f>
        <v>390</v>
      </c>
      <c r="AF690" s="979">
        <f>_xlfn.XLOOKUP($D690,Help2!$D:$D,Help2!AC:AC)</f>
        <v>360</v>
      </c>
      <c r="AG690" s="979">
        <f>_xlfn.XLOOKUP($D690,Help2!$D:$D,Help2!AD:AD)</f>
        <v>165</v>
      </c>
      <c r="AH690" s="979">
        <f>_xlfn.XLOOKUP($D690,Help2!$D:$D,Help2!AE:AE)</f>
        <v>837.00000000000023</v>
      </c>
      <c r="AI690" s="979">
        <f>_xlfn.XLOOKUP($D690,Help2!$D:$D,Help2!AF:AF)</f>
        <v>3459.6</v>
      </c>
      <c r="AJ690" s="979">
        <f>_xlfn.XLOOKUP($D690,Help2!$D:$D,Help2!AG:AG)</f>
        <v>375.72415938044554</v>
      </c>
      <c r="AK690" s="979">
        <f>_xlfn.XLOOKUP($D690,Help2!$D:$D,Help2!AH:AH)</f>
        <v>6887.1778679702929</v>
      </c>
      <c r="AL690" s="979">
        <f>_xlfn.XLOOKUP($D690,Help2!$D:$D,Help2!AI:AI)</f>
        <v>640</v>
      </c>
      <c r="AM690" s="979">
        <f>_xlfn.XLOOKUP($D690,Help2!$D:$D,Help2!AJ:AJ)</f>
        <v>0</v>
      </c>
      <c r="AN690" s="979">
        <f>_xlfn.XLOOKUP($D690,Help2!$D:$D,Help2!AK:AK)</f>
        <v>0</v>
      </c>
    </row>
    <row r="691" spans="1:40" x14ac:dyDescent="0.2">
      <c r="A691" s="1">
        <v>45615</v>
      </c>
      <c r="B691">
        <f t="shared" si="77"/>
        <v>11</v>
      </c>
      <c r="C691">
        <f t="shared" si="78"/>
        <v>2024</v>
      </c>
      <c r="D691" s="872" t="str">
        <f t="shared" si="75"/>
        <v>11´2024</v>
      </c>
      <c r="F691" s="2">
        <f t="shared" si="79"/>
        <v>24</v>
      </c>
      <c r="G691" s="3">
        <f t="shared" si="80"/>
        <v>3.6979969183359017E-2</v>
      </c>
      <c r="H691" s="5">
        <f t="shared" si="81"/>
        <v>1</v>
      </c>
      <c r="I691" s="979">
        <f>_xlfn.XLOOKUP($D691,Help2!$D:$D,Help2!H:H)</f>
        <v>18219</v>
      </c>
      <c r="J691" s="979">
        <f>_xlfn.XLOOKUP($D691,Help2!$D:$D,Help2!I:I)</f>
        <v>11311</v>
      </c>
      <c r="K691" s="979">
        <f>_xlfn.XLOOKUP($D691,Help2!$D:$D,Help2!J:J)</f>
        <v>3075</v>
      </c>
      <c r="L691" s="979">
        <f>_xlfn.XLOOKUP($D691,Help2!$D:$D,Help2!K:K)</f>
        <v>3026</v>
      </c>
      <c r="M691" s="979">
        <f>_xlfn.XLOOKUP($D691,Help2!$D:$D,Help2!L:L)</f>
        <v>8171.0537247356524</v>
      </c>
      <c r="N691" s="979">
        <f>_xlfn.XLOOKUP($D691,Help2!$D:$D,Help2!M:M)</f>
        <v>9410.4323266044375</v>
      </c>
      <c r="P691" s="979">
        <f>_xlfn.XLOOKUP($D691,Help2!$D:$D,Help2!F:F)</f>
        <v>649</v>
      </c>
      <c r="Q691" s="979">
        <f t="shared" si="76"/>
        <v>720</v>
      </c>
      <c r="R691" s="979">
        <f>_xlfn.XLOOKUP($D691,Help2!$D:$D,Help2!N:N)</f>
        <v>8171.0537247356524</v>
      </c>
      <c r="S691" s="979">
        <f>_xlfn.XLOOKUP($D691,Help2!$D:$D,Help2!O:O)</f>
        <v>8018.0588895094434</v>
      </c>
      <c r="T691" s="979">
        <f>_xlfn.XLOOKUP($D691,Help2!$D:$D,Help2!P:P)</f>
        <v>550</v>
      </c>
      <c r="U691" s="979">
        <f>_xlfn.XLOOKUP($D691,Help2!$D:$D,Help2!Q:Q)</f>
        <v>150</v>
      </c>
      <c r="V691" s="979">
        <f>_xlfn.XLOOKUP($D691,Help2!$D:$D,Help2!R:R)</f>
        <v>0</v>
      </c>
      <c r="W691" s="979">
        <f>_xlfn.XLOOKUP($D691,Help2!$D:$D,Help2!S:S)</f>
        <v>22000</v>
      </c>
      <c r="Y691" s="979">
        <f>_xlfn.XLOOKUP($D691,Help2!$D:$D,Help2!V:V)</f>
        <v>7600</v>
      </c>
      <c r="Z691" s="979">
        <f>_xlfn.XLOOKUP($D691,Help2!$D:$D,Help2!W:W)</f>
        <v>3711</v>
      </c>
      <c r="AA691" s="979">
        <f>_xlfn.XLOOKUP($D691,Help2!$D:$D,Help2!X:X)</f>
        <v>0</v>
      </c>
      <c r="AB691" s="979">
        <f>_xlfn.XLOOKUP($D691,Help2!$D:$D,Help2!Y:Y)</f>
        <v>6101</v>
      </c>
      <c r="AC691" s="979">
        <f>_xlfn.XLOOKUP($D691,Help2!$D:$D,Help2!Z:Z)</f>
        <v>807</v>
      </c>
      <c r="AD691" s="979">
        <f>_xlfn.XLOOKUP($D691,Help2!$D:$D,Help2!AA:AA)</f>
        <v>1124.3372039999999</v>
      </c>
      <c r="AE691" s="979">
        <f>_xlfn.XLOOKUP($D691,Help2!$D:$D,Help2!AB:AB)</f>
        <v>390</v>
      </c>
      <c r="AF691" s="979">
        <f>_xlfn.XLOOKUP($D691,Help2!$D:$D,Help2!AC:AC)</f>
        <v>360</v>
      </c>
      <c r="AG691" s="979">
        <f>_xlfn.XLOOKUP($D691,Help2!$D:$D,Help2!AD:AD)</f>
        <v>165</v>
      </c>
      <c r="AH691" s="979">
        <f>_xlfn.XLOOKUP($D691,Help2!$D:$D,Help2!AE:AE)</f>
        <v>837.00000000000023</v>
      </c>
      <c r="AI691" s="979">
        <f>_xlfn.XLOOKUP($D691,Help2!$D:$D,Help2!AF:AF)</f>
        <v>3459.6</v>
      </c>
      <c r="AJ691" s="979">
        <f>_xlfn.XLOOKUP($D691,Help2!$D:$D,Help2!AG:AG)</f>
        <v>375.72415938044554</v>
      </c>
      <c r="AK691" s="979">
        <f>_xlfn.XLOOKUP($D691,Help2!$D:$D,Help2!AH:AH)</f>
        <v>6887.1778679702929</v>
      </c>
      <c r="AL691" s="979">
        <f>_xlfn.XLOOKUP($D691,Help2!$D:$D,Help2!AI:AI)</f>
        <v>640</v>
      </c>
      <c r="AM691" s="979">
        <f>_xlfn.XLOOKUP($D691,Help2!$D:$D,Help2!AJ:AJ)</f>
        <v>0</v>
      </c>
      <c r="AN691" s="979">
        <f>_xlfn.XLOOKUP($D691,Help2!$D:$D,Help2!AK:AK)</f>
        <v>0</v>
      </c>
    </row>
    <row r="692" spans="1:40" x14ac:dyDescent="0.2">
      <c r="A692" s="1">
        <v>45616</v>
      </c>
      <c r="B692">
        <f t="shared" si="77"/>
        <v>11</v>
      </c>
      <c r="C692">
        <f t="shared" si="78"/>
        <v>2024</v>
      </c>
      <c r="D692" s="872" t="str">
        <f t="shared" si="75"/>
        <v>11´2024</v>
      </c>
      <c r="F692" s="2">
        <f t="shared" si="79"/>
        <v>24</v>
      </c>
      <c r="G692" s="3">
        <f t="shared" si="80"/>
        <v>3.6979969183359017E-2</v>
      </c>
      <c r="H692" s="5">
        <f t="shared" si="81"/>
        <v>1</v>
      </c>
      <c r="I692" s="979">
        <f>_xlfn.XLOOKUP($D692,Help2!$D:$D,Help2!H:H)</f>
        <v>18219</v>
      </c>
      <c r="J692" s="979">
        <f>_xlfn.XLOOKUP($D692,Help2!$D:$D,Help2!I:I)</f>
        <v>11311</v>
      </c>
      <c r="K692" s="979">
        <f>_xlfn.XLOOKUP($D692,Help2!$D:$D,Help2!J:J)</f>
        <v>3075</v>
      </c>
      <c r="L692" s="979">
        <f>_xlfn.XLOOKUP($D692,Help2!$D:$D,Help2!K:K)</f>
        <v>3026</v>
      </c>
      <c r="M692" s="979">
        <f>_xlfn.XLOOKUP($D692,Help2!$D:$D,Help2!L:L)</f>
        <v>8171.0537247356524</v>
      </c>
      <c r="N692" s="979">
        <f>_xlfn.XLOOKUP($D692,Help2!$D:$D,Help2!M:M)</f>
        <v>9410.4323266044375</v>
      </c>
      <c r="P692" s="979">
        <f>_xlfn.XLOOKUP($D692,Help2!$D:$D,Help2!F:F)</f>
        <v>649</v>
      </c>
      <c r="Q692" s="979">
        <f t="shared" si="76"/>
        <v>720</v>
      </c>
      <c r="R692" s="979">
        <f>_xlfn.XLOOKUP($D692,Help2!$D:$D,Help2!N:N)</f>
        <v>8171.0537247356524</v>
      </c>
      <c r="S692" s="979">
        <f>_xlfn.XLOOKUP($D692,Help2!$D:$D,Help2!O:O)</f>
        <v>8018.0588895094434</v>
      </c>
      <c r="T692" s="979">
        <f>_xlfn.XLOOKUP($D692,Help2!$D:$D,Help2!P:P)</f>
        <v>550</v>
      </c>
      <c r="U692" s="979">
        <f>_xlfn.XLOOKUP($D692,Help2!$D:$D,Help2!Q:Q)</f>
        <v>150</v>
      </c>
      <c r="V692" s="979">
        <f>_xlfn.XLOOKUP($D692,Help2!$D:$D,Help2!R:R)</f>
        <v>0</v>
      </c>
      <c r="W692" s="979">
        <f>_xlfn.XLOOKUP($D692,Help2!$D:$D,Help2!S:S)</f>
        <v>22000</v>
      </c>
      <c r="Y692" s="979">
        <f>_xlfn.XLOOKUP($D692,Help2!$D:$D,Help2!V:V)</f>
        <v>7600</v>
      </c>
      <c r="Z692" s="979">
        <f>_xlfn.XLOOKUP($D692,Help2!$D:$D,Help2!W:W)</f>
        <v>3711</v>
      </c>
      <c r="AA692" s="979">
        <f>_xlfn.XLOOKUP($D692,Help2!$D:$D,Help2!X:X)</f>
        <v>0</v>
      </c>
      <c r="AB692" s="979">
        <f>_xlfn.XLOOKUP($D692,Help2!$D:$D,Help2!Y:Y)</f>
        <v>6101</v>
      </c>
      <c r="AC692" s="979">
        <f>_xlfn.XLOOKUP($D692,Help2!$D:$D,Help2!Z:Z)</f>
        <v>807</v>
      </c>
      <c r="AD692" s="979">
        <f>_xlfn.XLOOKUP($D692,Help2!$D:$D,Help2!AA:AA)</f>
        <v>1124.3372039999999</v>
      </c>
      <c r="AE692" s="979">
        <f>_xlfn.XLOOKUP($D692,Help2!$D:$D,Help2!AB:AB)</f>
        <v>390</v>
      </c>
      <c r="AF692" s="979">
        <f>_xlfn.XLOOKUP($D692,Help2!$D:$D,Help2!AC:AC)</f>
        <v>360</v>
      </c>
      <c r="AG692" s="979">
        <f>_xlfn.XLOOKUP($D692,Help2!$D:$D,Help2!AD:AD)</f>
        <v>165</v>
      </c>
      <c r="AH692" s="979">
        <f>_xlfn.XLOOKUP($D692,Help2!$D:$D,Help2!AE:AE)</f>
        <v>837.00000000000023</v>
      </c>
      <c r="AI692" s="979">
        <f>_xlfn.XLOOKUP($D692,Help2!$D:$D,Help2!AF:AF)</f>
        <v>3459.6</v>
      </c>
      <c r="AJ692" s="979">
        <f>_xlfn.XLOOKUP($D692,Help2!$D:$D,Help2!AG:AG)</f>
        <v>375.72415938044554</v>
      </c>
      <c r="AK692" s="979">
        <f>_xlfn.XLOOKUP($D692,Help2!$D:$D,Help2!AH:AH)</f>
        <v>6887.1778679702929</v>
      </c>
      <c r="AL692" s="979">
        <f>_xlfn.XLOOKUP($D692,Help2!$D:$D,Help2!AI:AI)</f>
        <v>640</v>
      </c>
      <c r="AM692" s="979">
        <f>_xlfn.XLOOKUP($D692,Help2!$D:$D,Help2!AJ:AJ)</f>
        <v>0</v>
      </c>
      <c r="AN692" s="979">
        <f>_xlfn.XLOOKUP($D692,Help2!$D:$D,Help2!AK:AK)</f>
        <v>0</v>
      </c>
    </row>
    <row r="693" spans="1:40" x14ac:dyDescent="0.2">
      <c r="A693" s="1">
        <v>45617</v>
      </c>
      <c r="B693">
        <f t="shared" si="77"/>
        <v>11</v>
      </c>
      <c r="C693">
        <f t="shared" si="78"/>
        <v>2024</v>
      </c>
      <c r="D693" s="872" t="str">
        <f t="shared" si="75"/>
        <v>11´2024</v>
      </c>
      <c r="F693" s="2">
        <f t="shared" si="79"/>
        <v>24</v>
      </c>
      <c r="G693" s="3">
        <f t="shared" si="80"/>
        <v>3.6979969183359017E-2</v>
      </c>
      <c r="H693" s="5">
        <f t="shared" si="81"/>
        <v>1</v>
      </c>
      <c r="I693" s="979">
        <f>_xlfn.XLOOKUP($D693,Help2!$D:$D,Help2!H:H)</f>
        <v>18219</v>
      </c>
      <c r="J693" s="979">
        <f>_xlfn.XLOOKUP($D693,Help2!$D:$D,Help2!I:I)</f>
        <v>11311</v>
      </c>
      <c r="K693" s="979">
        <f>_xlfn.XLOOKUP($D693,Help2!$D:$D,Help2!J:J)</f>
        <v>3075</v>
      </c>
      <c r="L693" s="979">
        <f>_xlfn.XLOOKUP($D693,Help2!$D:$D,Help2!K:K)</f>
        <v>3026</v>
      </c>
      <c r="M693" s="979">
        <f>_xlfn.XLOOKUP($D693,Help2!$D:$D,Help2!L:L)</f>
        <v>8171.0537247356524</v>
      </c>
      <c r="N693" s="979">
        <f>_xlfn.XLOOKUP($D693,Help2!$D:$D,Help2!M:M)</f>
        <v>9410.4323266044375</v>
      </c>
      <c r="P693" s="979">
        <f>_xlfn.XLOOKUP($D693,Help2!$D:$D,Help2!F:F)</f>
        <v>649</v>
      </c>
      <c r="Q693" s="979">
        <f t="shared" si="76"/>
        <v>720</v>
      </c>
      <c r="R693" s="979">
        <f>_xlfn.XLOOKUP($D693,Help2!$D:$D,Help2!N:N)</f>
        <v>8171.0537247356524</v>
      </c>
      <c r="S693" s="979">
        <f>_xlfn.XLOOKUP($D693,Help2!$D:$D,Help2!O:O)</f>
        <v>8018.0588895094434</v>
      </c>
      <c r="T693" s="979">
        <f>_xlfn.XLOOKUP($D693,Help2!$D:$D,Help2!P:P)</f>
        <v>550</v>
      </c>
      <c r="U693" s="979">
        <f>_xlfn.XLOOKUP($D693,Help2!$D:$D,Help2!Q:Q)</f>
        <v>150</v>
      </c>
      <c r="V693" s="979">
        <f>_xlfn.XLOOKUP($D693,Help2!$D:$D,Help2!R:R)</f>
        <v>0</v>
      </c>
      <c r="W693" s="979">
        <f>_xlfn.XLOOKUP($D693,Help2!$D:$D,Help2!S:S)</f>
        <v>22000</v>
      </c>
      <c r="Y693" s="979">
        <f>_xlfn.XLOOKUP($D693,Help2!$D:$D,Help2!V:V)</f>
        <v>7600</v>
      </c>
      <c r="Z693" s="979">
        <f>_xlfn.XLOOKUP($D693,Help2!$D:$D,Help2!W:W)</f>
        <v>3711</v>
      </c>
      <c r="AA693" s="979">
        <f>_xlfn.XLOOKUP($D693,Help2!$D:$D,Help2!X:X)</f>
        <v>0</v>
      </c>
      <c r="AB693" s="979">
        <f>_xlfn.XLOOKUP($D693,Help2!$D:$D,Help2!Y:Y)</f>
        <v>6101</v>
      </c>
      <c r="AC693" s="979">
        <f>_xlfn.XLOOKUP($D693,Help2!$D:$D,Help2!Z:Z)</f>
        <v>807</v>
      </c>
      <c r="AD693" s="979">
        <f>_xlfn.XLOOKUP($D693,Help2!$D:$D,Help2!AA:AA)</f>
        <v>1124.3372039999999</v>
      </c>
      <c r="AE693" s="979">
        <f>_xlfn.XLOOKUP($D693,Help2!$D:$D,Help2!AB:AB)</f>
        <v>390</v>
      </c>
      <c r="AF693" s="979">
        <f>_xlfn.XLOOKUP($D693,Help2!$D:$D,Help2!AC:AC)</f>
        <v>360</v>
      </c>
      <c r="AG693" s="979">
        <f>_xlfn.XLOOKUP($D693,Help2!$D:$D,Help2!AD:AD)</f>
        <v>165</v>
      </c>
      <c r="AH693" s="979">
        <f>_xlfn.XLOOKUP($D693,Help2!$D:$D,Help2!AE:AE)</f>
        <v>837.00000000000023</v>
      </c>
      <c r="AI693" s="979">
        <f>_xlfn.XLOOKUP($D693,Help2!$D:$D,Help2!AF:AF)</f>
        <v>3459.6</v>
      </c>
      <c r="AJ693" s="979">
        <f>_xlfn.XLOOKUP($D693,Help2!$D:$D,Help2!AG:AG)</f>
        <v>375.72415938044554</v>
      </c>
      <c r="AK693" s="979">
        <f>_xlfn.XLOOKUP($D693,Help2!$D:$D,Help2!AH:AH)</f>
        <v>6887.1778679702929</v>
      </c>
      <c r="AL693" s="979">
        <f>_xlfn.XLOOKUP($D693,Help2!$D:$D,Help2!AI:AI)</f>
        <v>640</v>
      </c>
      <c r="AM693" s="979">
        <f>_xlfn.XLOOKUP($D693,Help2!$D:$D,Help2!AJ:AJ)</f>
        <v>0</v>
      </c>
      <c r="AN693" s="979">
        <f>_xlfn.XLOOKUP($D693,Help2!$D:$D,Help2!AK:AK)</f>
        <v>0</v>
      </c>
    </row>
    <row r="694" spans="1:40" x14ac:dyDescent="0.2">
      <c r="A694" s="1">
        <v>45618</v>
      </c>
      <c r="B694">
        <f t="shared" si="77"/>
        <v>11</v>
      </c>
      <c r="C694">
        <f t="shared" si="78"/>
        <v>2024</v>
      </c>
      <c r="D694" s="872" t="str">
        <f t="shared" si="75"/>
        <v>11´2024</v>
      </c>
      <c r="F694" s="2">
        <f t="shared" si="79"/>
        <v>24</v>
      </c>
      <c r="G694" s="3">
        <f t="shared" si="80"/>
        <v>3.6979969183359017E-2</v>
      </c>
      <c r="H694" s="5">
        <f t="shared" si="81"/>
        <v>1</v>
      </c>
      <c r="I694" s="979">
        <f>_xlfn.XLOOKUP($D694,Help2!$D:$D,Help2!H:H)</f>
        <v>18219</v>
      </c>
      <c r="J694" s="979">
        <f>_xlfn.XLOOKUP($D694,Help2!$D:$D,Help2!I:I)</f>
        <v>11311</v>
      </c>
      <c r="K694" s="979">
        <f>_xlfn.XLOOKUP($D694,Help2!$D:$D,Help2!J:J)</f>
        <v>3075</v>
      </c>
      <c r="L694" s="979">
        <f>_xlfn.XLOOKUP($D694,Help2!$D:$D,Help2!K:K)</f>
        <v>3026</v>
      </c>
      <c r="M694" s="979">
        <f>_xlfn.XLOOKUP($D694,Help2!$D:$D,Help2!L:L)</f>
        <v>8171.0537247356524</v>
      </c>
      <c r="N694" s="979">
        <f>_xlfn.XLOOKUP($D694,Help2!$D:$D,Help2!M:M)</f>
        <v>9410.4323266044375</v>
      </c>
      <c r="P694" s="979">
        <f>_xlfn.XLOOKUP($D694,Help2!$D:$D,Help2!F:F)</f>
        <v>649</v>
      </c>
      <c r="Q694" s="979">
        <f t="shared" si="76"/>
        <v>720</v>
      </c>
      <c r="R694" s="979">
        <f>_xlfn.XLOOKUP($D694,Help2!$D:$D,Help2!N:N)</f>
        <v>8171.0537247356524</v>
      </c>
      <c r="S694" s="979">
        <f>_xlfn.XLOOKUP($D694,Help2!$D:$D,Help2!O:O)</f>
        <v>8018.0588895094434</v>
      </c>
      <c r="T694" s="979">
        <f>_xlfn.XLOOKUP($D694,Help2!$D:$D,Help2!P:P)</f>
        <v>550</v>
      </c>
      <c r="U694" s="979">
        <f>_xlfn.XLOOKUP($D694,Help2!$D:$D,Help2!Q:Q)</f>
        <v>150</v>
      </c>
      <c r="V694" s="979">
        <f>_xlfn.XLOOKUP($D694,Help2!$D:$D,Help2!R:R)</f>
        <v>0</v>
      </c>
      <c r="W694" s="979">
        <f>_xlfn.XLOOKUP($D694,Help2!$D:$D,Help2!S:S)</f>
        <v>22000</v>
      </c>
      <c r="Y694" s="979">
        <f>_xlfn.XLOOKUP($D694,Help2!$D:$D,Help2!V:V)</f>
        <v>7600</v>
      </c>
      <c r="Z694" s="979">
        <f>_xlfn.XLOOKUP($D694,Help2!$D:$D,Help2!W:W)</f>
        <v>3711</v>
      </c>
      <c r="AA694" s="979">
        <f>_xlfn.XLOOKUP($D694,Help2!$D:$D,Help2!X:X)</f>
        <v>0</v>
      </c>
      <c r="AB694" s="979">
        <f>_xlfn.XLOOKUP($D694,Help2!$D:$D,Help2!Y:Y)</f>
        <v>6101</v>
      </c>
      <c r="AC694" s="979">
        <f>_xlfn.XLOOKUP($D694,Help2!$D:$D,Help2!Z:Z)</f>
        <v>807</v>
      </c>
      <c r="AD694" s="979">
        <f>_xlfn.XLOOKUP($D694,Help2!$D:$D,Help2!AA:AA)</f>
        <v>1124.3372039999999</v>
      </c>
      <c r="AE694" s="979">
        <f>_xlfn.XLOOKUP($D694,Help2!$D:$D,Help2!AB:AB)</f>
        <v>390</v>
      </c>
      <c r="AF694" s="979">
        <f>_xlfn.XLOOKUP($D694,Help2!$D:$D,Help2!AC:AC)</f>
        <v>360</v>
      </c>
      <c r="AG694" s="979">
        <f>_xlfn.XLOOKUP($D694,Help2!$D:$D,Help2!AD:AD)</f>
        <v>165</v>
      </c>
      <c r="AH694" s="979">
        <f>_xlfn.XLOOKUP($D694,Help2!$D:$D,Help2!AE:AE)</f>
        <v>837.00000000000023</v>
      </c>
      <c r="AI694" s="979">
        <f>_xlfn.XLOOKUP($D694,Help2!$D:$D,Help2!AF:AF)</f>
        <v>3459.6</v>
      </c>
      <c r="AJ694" s="979">
        <f>_xlfn.XLOOKUP($D694,Help2!$D:$D,Help2!AG:AG)</f>
        <v>375.72415938044554</v>
      </c>
      <c r="AK694" s="979">
        <f>_xlfn.XLOOKUP($D694,Help2!$D:$D,Help2!AH:AH)</f>
        <v>6887.1778679702929</v>
      </c>
      <c r="AL694" s="979">
        <f>_xlfn.XLOOKUP($D694,Help2!$D:$D,Help2!AI:AI)</f>
        <v>640</v>
      </c>
      <c r="AM694" s="979">
        <f>_xlfn.XLOOKUP($D694,Help2!$D:$D,Help2!AJ:AJ)</f>
        <v>0</v>
      </c>
      <c r="AN694" s="979">
        <f>_xlfn.XLOOKUP($D694,Help2!$D:$D,Help2!AK:AK)</f>
        <v>0</v>
      </c>
    </row>
    <row r="695" spans="1:40" x14ac:dyDescent="0.2">
      <c r="A695" s="1">
        <v>45619</v>
      </c>
      <c r="B695">
        <f t="shared" si="77"/>
        <v>11</v>
      </c>
      <c r="C695">
        <f t="shared" si="78"/>
        <v>2024</v>
      </c>
      <c r="D695" s="872" t="str">
        <f t="shared" si="75"/>
        <v>11´2024</v>
      </c>
      <c r="F695" s="2">
        <f t="shared" si="79"/>
        <v>24</v>
      </c>
      <c r="G695" s="3">
        <f t="shared" si="80"/>
        <v>3.6979969183359017E-2</v>
      </c>
      <c r="H695" s="5">
        <f t="shared" si="81"/>
        <v>1</v>
      </c>
      <c r="I695" s="979">
        <f>_xlfn.XLOOKUP($D695,Help2!$D:$D,Help2!H:H)</f>
        <v>18219</v>
      </c>
      <c r="J695" s="979">
        <f>_xlfn.XLOOKUP($D695,Help2!$D:$D,Help2!I:I)</f>
        <v>11311</v>
      </c>
      <c r="K695" s="979">
        <f>_xlfn.XLOOKUP($D695,Help2!$D:$D,Help2!J:J)</f>
        <v>3075</v>
      </c>
      <c r="L695" s="979">
        <f>_xlfn.XLOOKUP($D695,Help2!$D:$D,Help2!K:K)</f>
        <v>3026</v>
      </c>
      <c r="M695" s="979">
        <f>_xlfn.XLOOKUP($D695,Help2!$D:$D,Help2!L:L)</f>
        <v>8171.0537247356524</v>
      </c>
      <c r="N695" s="979">
        <f>_xlfn.XLOOKUP($D695,Help2!$D:$D,Help2!M:M)</f>
        <v>9410.4323266044375</v>
      </c>
      <c r="P695" s="979">
        <f>_xlfn.XLOOKUP($D695,Help2!$D:$D,Help2!F:F)</f>
        <v>649</v>
      </c>
      <c r="Q695" s="979">
        <f t="shared" si="76"/>
        <v>720</v>
      </c>
      <c r="R695" s="979">
        <f>_xlfn.XLOOKUP($D695,Help2!$D:$D,Help2!N:N)</f>
        <v>8171.0537247356524</v>
      </c>
      <c r="S695" s="979">
        <f>_xlfn.XLOOKUP($D695,Help2!$D:$D,Help2!O:O)</f>
        <v>8018.0588895094434</v>
      </c>
      <c r="T695" s="979">
        <f>_xlfn.XLOOKUP($D695,Help2!$D:$D,Help2!P:P)</f>
        <v>550</v>
      </c>
      <c r="U695" s="979">
        <f>_xlfn.XLOOKUP($D695,Help2!$D:$D,Help2!Q:Q)</f>
        <v>150</v>
      </c>
      <c r="V695" s="979">
        <f>_xlfn.XLOOKUP($D695,Help2!$D:$D,Help2!R:R)</f>
        <v>0</v>
      </c>
      <c r="W695" s="979">
        <f>_xlfn.XLOOKUP($D695,Help2!$D:$D,Help2!S:S)</f>
        <v>22000</v>
      </c>
      <c r="Y695" s="979">
        <f>_xlfn.XLOOKUP($D695,Help2!$D:$D,Help2!V:V)</f>
        <v>7600</v>
      </c>
      <c r="Z695" s="979">
        <f>_xlfn.XLOOKUP($D695,Help2!$D:$D,Help2!W:W)</f>
        <v>3711</v>
      </c>
      <c r="AA695" s="979">
        <f>_xlfn.XLOOKUP($D695,Help2!$D:$D,Help2!X:X)</f>
        <v>0</v>
      </c>
      <c r="AB695" s="979">
        <f>_xlfn.XLOOKUP($D695,Help2!$D:$D,Help2!Y:Y)</f>
        <v>6101</v>
      </c>
      <c r="AC695" s="979">
        <f>_xlfn.XLOOKUP($D695,Help2!$D:$D,Help2!Z:Z)</f>
        <v>807</v>
      </c>
      <c r="AD695" s="979">
        <f>_xlfn.XLOOKUP($D695,Help2!$D:$D,Help2!AA:AA)</f>
        <v>1124.3372039999999</v>
      </c>
      <c r="AE695" s="979">
        <f>_xlfn.XLOOKUP($D695,Help2!$D:$D,Help2!AB:AB)</f>
        <v>390</v>
      </c>
      <c r="AF695" s="979">
        <f>_xlfn.XLOOKUP($D695,Help2!$D:$D,Help2!AC:AC)</f>
        <v>360</v>
      </c>
      <c r="AG695" s="979">
        <f>_xlfn.XLOOKUP($D695,Help2!$D:$D,Help2!AD:AD)</f>
        <v>165</v>
      </c>
      <c r="AH695" s="979">
        <f>_xlfn.XLOOKUP($D695,Help2!$D:$D,Help2!AE:AE)</f>
        <v>837.00000000000023</v>
      </c>
      <c r="AI695" s="979">
        <f>_xlfn.XLOOKUP($D695,Help2!$D:$D,Help2!AF:AF)</f>
        <v>3459.6</v>
      </c>
      <c r="AJ695" s="979">
        <f>_xlfn.XLOOKUP($D695,Help2!$D:$D,Help2!AG:AG)</f>
        <v>375.72415938044554</v>
      </c>
      <c r="AK695" s="979">
        <f>_xlfn.XLOOKUP($D695,Help2!$D:$D,Help2!AH:AH)</f>
        <v>6887.1778679702929</v>
      </c>
      <c r="AL695" s="979">
        <f>_xlfn.XLOOKUP($D695,Help2!$D:$D,Help2!AI:AI)</f>
        <v>640</v>
      </c>
      <c r="AM695" s="979">
        <f>_xlfn.XLOOKUP($D695,Help2!$D:$D,Help2!AJ:AJ)</f>
        <v>0</v>
      </c>
      <c r="AN695" s="979">
        <f>_xlfn.XLOOKUP($D695,Help2!$D:$D,Help2!AK:AK)</f>
        <v>0</v>
      </c>
    </row>
    <row r="696" spans="1:40" x14ac:dyDescent="0.2">
      <c r="A696" s="1">
        <v>45620</v>
      </c>
      <c r="B696">
        <f t="shared" si="77"/>
        <v>11</v>
      </c>
      <c r="C696">
        <f t="shared" si="78"/>
        <v>2024</v>
      </c>
      <c r="D696" s="872" t="str">
        <f t="shared" si="75"/>
        <v>11´2024</v>
      </c>
      <c r="F696" s="2">
        <f t="shared" si="79"/>
        <v>24</v>
      </c>
      <c r="G696" s="3">
        <f t="shared" si="80"/>
        <v>3.6979969183359017E-2</v>
      </c>
      <c r="H696" s="5">
        <f t="shared" si="81"/>
        <v>1</v>
      </c>
      <c r="I696" s="979">
        <f>_xlfn.XLOOKUP($D696,Help2!$D:$D,Help2!H:H)</f>
        <v>18219</v>
      </c>
      <c r="J696" s="979">
        <f>_xlfn.XLOOKUP($D696,Help2!$D:$D,Help2!I:I)</f>
        <v>11311</v>
      </c>
      <c r="K696" s="979">
        <f>_xlfn.XLOOKUP($D696,Help2!$D:$D,Help2!J:J)</f>
        <v>3075</v>
      </c>
      <c r="L696" s="979">
        <f>_xlfn.XLOOKUP($D696,Help2!$D:$D,Help2!K:K)</f>
        <v>3026</v>
      </c>
      <c r="M696" s="979">
        <f>_xlfn.XLOOKUP($D696,Help2!$D:$D,Help2!L:L)</f>
        <v>8171.0537247356524</v>
      </c>
      <c r="N696" s="979">
        <f>_xlfn.XLOOKUP($D696,Help2!$D:$D,Help2!M:M)</f>
        <v>9410.4323266044375</v>
      </c>
      <c r="P696" s="979">
        <f>_xlfn.XLOOKUP($D696,Help2!$D:$D,Help2!F:F)</f>
        <v>649</v>
      </c>
      <c r="Q696" s="979">
        <f t="shared" si="76"/>
        <v>720</v>
      </c>
      <c r="R696" s="979">
        <f>_xlfn.XLOOKUP($D696,Help2!$D:$D,Help2!N:N)</f>
        <v>8171.0537247356524</v>
      </c>
      <c r="S696" s="979">
        <f>_xlfn.XLOOKUP($D696,Help2!$D:$D,Help2!O:O)</f>
        <v>8018.0588895094434</v>
      </c>
      <c r="T696" s="979">
        <f>_xlfn.XLOOKUP($D696,Help2!$D:$D,Help2!P:P)</f>
        <v>550</v>
      </c>
      <c r="U696" s="979">
        <f>_xlfn.XLOOKUP($D696,Help2!$D:$D,Help2!Q:Q)</f>
        <v>150</v>
      </c>
      <c r="V696" s="979">
        <f>_xlfn.XLOOKUP($D696,Help2!$D:$D,Help2!R:R)</f>
        <v>0</v>
      </c>
      <c r="W696" s="979">
        <f>_xlfn.XLOOKUP($D696,Help2!$D:$D,Help2!S:S)</f>
        <v>22000</v>
      </c>
      <c r="Y696" s="979">
        <f>_xlfn.XLOOKUP($D696,Help2!$D:$D,Help2!V:V)</f>
        <v>7600</v>
      </c>
      <c r="Z696" s="979">
        <f>_xlfn.XLOOKUP($D696,Help2!$D:$D,Help2!W:W)</f>
        <v>3711</v>
      </c>
      <c r="AA696" s="979">
        <f>_xlfn.XLOOKUP($D696,Help2!$D:$D,Help2!X:X)</f>
        <v>0</v>
      </c>
      <c r="AB696" s="979">
        <f>_xlfn.XLOOKUP($D696,Help2!$D:$D,Help2!Y:Y)</f>
        <v>6101</v>
      </c>
      <c r="AC696" s="979">
        <f>_xlfn.XLOOKUP($D696,Help2!$D:$D,Help2!Z:Z)</f>
        <v>807</v>
      </c>
      <c r="AD696" s="979">
        <f>_xlfn.XLOOKUP($D696,Help2!$D:$D,Help2!AA:AA)</f>
        <v>1124.3372039999999</v>
      </c>
      <c r="AE696" s="979">
        <f>_xlfn.XLOOKUP($D696,Help2!$D:$D,Help2!AB:AB)</f>
        <v>390</v>
      </c>
      <c r="AF696" s="979">
        <f>_xlfn.XLOOKUP($D696,Help2!$D:$D,Help2!AC:AC)</f>
        <v>360</v>
      </c>
      <c r="AG696" s="979">
        <f>_xlfn.XLOOKUP($D696,Help2!$D:$D,Help2!AD:AD)</f>
        <v>165</v>
      </c>
      <c r="AH696" s="979">
        <f>_xlfn.XLOOKUP($D696,Help2!$D:$D,Help2!AE:AE)</f>
        <v>837.00000000000023</v>
      </c>
      <c r="AI696" s="979">
        <f>_xlfn.XLOOKUP($D696,Help2!$D:$D,Help2!AF:AF)</f>
        <v>3459.6</v>
      </c>
      <c r="AJ696" s="979">
        <f>_xlfn.XLOOKUP($D696,Help2!$D:$D,Help2!AG:AG)</f>
        <v>375.72415938044554</v>
      </c>
      <c r="AK696" s="979">
        <f>_xlfn.XLOOKUP($D696,Help2!$D:$D,Help2!AH:AH)</f>
        <v>6887.1778679702929</v>
      </c>
      <c r="AL696" s="979">
        <f>_xlfn.XLOOKUP($D696,Help2!$D:$D,Help2!AI:AI)</f>
        <v>640</v>
      </c>
      <c r="AM696" s="979">
        <f>_xlfn.XLOOKUP($D696,Help2!$D:$D,Help2!AJ:AJ)</f>
        <v>0</v>
      </c>
      <c r="AN696" s="979">
        <f>_xlfn.XLOOKUP($D696,Help2!$D:$D,Help2!AK:AK)</f>
        <v>0</v>
      </c>
    </row>
    <row r="697" spans="1:40" x14ac:dyDescent="0.2">
      <c r="A697" s="1">
        <v>45621</v>
      </c>
      <c r="B697">
        <f t="shared" si="77"/>
        <v>11</v>
      </c>
      <c r="C697">
        <f t="shared" si="78"/>
        <v>2024</v>
      </c>
      <c r="D697" s="872" t="str">
        <f t="shared" si="75"/>
        <v>11´2024</v>
      </c>
      <c r="F697" s="2">
        <f t="shared" si="79"/>
        <v>24</v>
      </c>
      <c r="G697" s="3">
        <f t="shared" si="80"/>
        <v>3.6979969183359017E-2</v>
      </c>
      <c r="H697" s="5">
        <f t="shared" si="81"/>
        <v>1</v>
      </c>
      <c r="I697" s="979">
        <f>_xlfn.XLOOKUP($D697,Help2!$D:$D,Help2!H:H)</f>
        <v>18219</v>
      </c>
      <c r="J697" s="979">
        <f>_xlfn.XLOOKUP($D697,Help2!$D:$D,Help2!I:I)</f>
        <v>11311</v>
      </c>
      <c r="K697" s="979">
        <f>_xlfn.XLOOKUP($D697,Help2!$D:$D,Help2!J:J)</f>
        <v>3075</v>
      </c>
      <c r="L697" s="979">
        <f>_xlfn.XLOOKUP($D697,Help2!$D:$D,Help2!K:K)</f>
        <v>3026</v>
      </c>
      <c r="M697" s="979">
        <f>_xlfn.XLOOKUP($D697,Help2!$D:$D,Help2!L:L)</f>
        <v>8171.0537247356524</v>
      </c>
      <c r="N697" s="979">
        <f>_xlfn.XLOOKUP($D697,Help2!$D:$D,Help2!M:M)</f>
        <v>9410.4323266044375</v>
      </c>
      <c r="P697" s="979">
        <f>_xlfn.XLOOKUP($D697,Help2!$D:$D,Help2!F:F)</f>
        <v>649</v>
      </c>
      <c r="Q697" s="979">
        <f t="shared" si="76"/>
        <v>720</v>
      </c>
      <c r="R697" s="979">
        <f>_xlfn.XLOOKUP($D697,Help2!$D:$D,Help2!N:N)</f>
        <v>8171.0537247356524</v>
      </c>
      <c r="S697" s="979">
        <f>_xlfn.XLOOKUP($D697,Help2!$D:$D,Help2!O:O)</f>
        <v>8018.0588895094434</v>
      </c>
      <c r="T697" s="979">
        <f>_xlfn.XLOOKUP($D697,Help2!$D:$D,Help2!P:P)</f>
        <v>550</v>
      </c>
      <c r="U697" s="979">
        <f>_xlfn.XLOOKUP($D697,Help2!$D:$D,Help2!Q:Q)</f>
        <v>150</v>
      </c>
      <c r="V697" s="979">
        <f>_xlfn.XLOOKUP($D697,Help2!$D:$D,Help2!R:R)</f>
        <v>0</v>
      </c>
      <c r="W697" s="979">
        <f>_xlfn.XLOOKUP($D697,Help2!$D:$D,Help2!S:S)</f>
        <v>22000</v>
      </c>
      <c r="Y697" s="979">
        <f>_xlfn.XLOOKUP($D697,Help2!$D:$D,Help2!V:V)</f>
        <v>7600</v>
      </c>
      <c r="Z697" s="979">
        <f>_xlfn.XLOOKUP($D697,Help2!$D:$D,Help2!W:W)</f>
        <v>3711</v>
      </c>
      <c r="AA697" s="979">
        <f>_xlfn.XLOOKUP($D697,Help2!$D:$D,Help2!X:X)</f>
        <v>0</v>
      </c>
      <c r="AB697" s="979">
        <f>_xlfn.XLOOKUP($D697,Help2!$D:$D,Help2!Y:Y)</f>
        <v>6101</v>
      </c>
      <c r="AC697" s="979">
        <f>_xlfn.XLOOKUP($D697,Help2!$D:$D,Help2!Z:Z)</f>
        <v>807</v>
      </c>
      <c r="AD697" s="979">
        <f>_xlfn.XLOOKUP($D697,Help2!$D:$D,Help2!AA:AA)</f>
        <v>1124.3372039999999</v>
      </c>
      <c r="AE697" s="979">
        <f>_xlfn.XLOOKUP($D697,Help2!$D:$D,Help2!AB:AB)</f>
        <v>390</v>
      </c>
      <c r="AF697" s="979">
        <f>_xlfn.XLOOKUP($D697,Help2!$D:$D,Help2!AC:AC)</f>
        <v>360</v>
      </c>
      <c r="AG697" s="979">
        <f>_xlfn.XLOOKUP($D697,Help2!$D:$D,Help2!AD:AD)</f>
        <v>165</v>
      </c>
      <c r="AH697" s="979">
        <f>_xlfn.XLOOKUP($D697,Help2!$D:$D,Help2!AE:AE)</f>
        <v>837.00000000000023</v>
      </c>
      <c r="AI697" s="979">
        <f>_xlfn.XLOOKUP($D697,Help2!$D:$D,Help2!AF:AF)</f>
        <v>3459.6</v>
      </c>
      <c r="AJ697" s="979">
        <f>_xlfn.XLOOKUP($D697,Help2!$D:$D,Help2!AG:AG)</f>
        <v>375.72415938044554</v>
      </c>
      <c r="AK697" s="979">
        <f>_xlfn.XLOOKUP($D697,Help2!$D:$D,Help2!AH:AH)</f>
        <v>6887.1778679702929</v>
      </c>
      <c r="AL697" s="979">
        <f>_xlfn.XLOOKUP($D697,Help2!$D:$D,Help2!AI:AI)</f>
        <v>640</v>
      </c>
      <c r="AM697" s="979">
        <f>_xlfn.XLOOKUP($D697,Help2!$D:$D,Help2!AJ:AJ)</f>
        <v>0</v>
      </c>
      <c r="AN697" s="979">
        <f>_xlfn.XLOOKUP($D697,Help2!$D:$D,Help2!AK:AK)</f>
        <v>0</v>
      </c>
    </row>
    <row r="698" spans="1:40" x14ac:dyDescent="0.2">
      <c r="A698" s="1">
        <v>45622</v>
      </c>
      <c r="B698">
        <f t="shared" si="77"/>
        <v>11</v>
      </c>
      <c r="C698">
        <f t="shared" si="78"/>
        <v>2024</v>
      </c>
      <c r="D698" s="872" t="str">
        <f t="shared" si="75"/>
        <v>11´2024</v>
      </c>
      <c r="E698" s="867">
        <v>16</v>
      </c>
      <c r="F698" s="2">
        <f t="shared" si="79"/>
        <v>8</v>
      </c>
      <c r="G698" s="3">
        <f t="shared" si="80"/>
        <v>1.2326656394453005E-2</v>
      </c>
      <c r="H698" s="5">
        <f t="shared" si="81"/>
        <v>0.33333333333333331</v>
      </c>
      <c r="I698" s="979">
        <f>_xlfn.XLOOKUP($D698,Help2!$D:$D,Help2!H:H)</f>
        <v>18219</v>
      </c>
      <c r="J698" s="979">
        <f>_xlfn.XLOOKUP($D698,Help2!$D:$D,Help2!I:I)</f>
        <v>11311</v>
      </c>
      <c r="K698" s="979">
        <f>_xlfn.XLOOKUP($D698,Help2!$D:$D,Help2!J:J)</f>
        <v>3075</v>
      </c>
      <c r="L698" s="979">
        <f>_xlfn.XLOOKUP($D698,Help2!$D:$D,Help2!K:K)</f>
        <v>3026</v>
      </c>
      <c r="M698" s="979">
        <f>_xlfn.XLOOKUP($D698,Help2!$D:$D,Help2!L:L)</f>
        <v>8171.0537247356524</v>
      </c>
      <c r="N698" s="979">
        <f>_xlfn.XLOOKUP($D698,Help2!$D:$D,Help2!M:M)</f>
        <v>9410.4323266044375</v>
      </c>
      <c r="P698" s="979">
        <f>_xlfn.XLOOKUP($D698,Help2!$D:$D,Help2!F:F)</f>
        <v>649</v>
      </c>
      <c r="Q698" s="979">
        <f t="shared" si="76"/>
        <v>720</v>
      </c>
      <c r="R698" s="979">
        <f>_xlfn.XLOOKUP($D698,Help2!$D:$D,Help2!N:N)</f>
        <v>8171.0537247356524</v>
      </c>
      <c r="S698" s="979">
        <f>_xlfn.XLOOKUP($D698,Help2!$D:$D,Help2!O:O)</f>
        <v>8018.0588895094434</v>
      </c>
      <c r="T698" s="979">
        <f>_xlfn.XLOOKUP($D698,Help2!$D:$D,Help2!P:P)</f>
        <v>550</v>
      </c>
      <c r="U698" s="979">
        <f>_xlfn.XLOOKUP($D698,Help2!$D:$D,Help2!Q:Q)</f>
        <v>150</v>
      </c>
      <c r="V698" s="979">
        <f>_xlfn.XLOOKUP($D698,Help2!$D:$D,Help2!R:R)</f>
        <v>0</v>
      </c>
      <c r="W698" s="979">
        <f>_xlfn.XLOOKUP($D698,Help2!$D:$D,Help2!S:S)</f>
        <v>22000</v>
      </c>
      <c r="Y698" s="979">
        <f>_xlfn.XLOOKUP($D698,Help2!$D:$D,Help2!V:V)</f>
        <v>7600</v>
      </c>
      <c r="Z698" s="979">
        <f>_xlfn.XLOOKUP($D698,Help2!$D:$D,Help2!W:W)</f>
        <v>3711</v>
      </c>
      <c r="AA698" s="979">
        <f>_xlfn.XLOOKUP($D698,Help2!$D:$D,Help2!X:X)</f>
        <v>0</v>
      </c>
      <c r="AB698" s="979">
        <f>_xlfn.XLOOKUP($D698,Help2!$D:$D,Help2!Y:Y)</f>
        <v>6101</v>
      </c>
      <c r="AC698" s="979">
        <f>_xlfn.XLOOKUP($D698,Help2!$D:$D,Help2!Z:Z)</f>
        <v>807</v>
      </c>
      <c r="AD698" s="979">
        <f>_xlfn.XLOOKUP($D698,Help2!$D:$D,Help2!AA:AA)</f>
        <v>1124.3372039999999</v>
      </c>
      <c r="AE698" s="979">
        <f>_xlfn.XLOOKUP($D698,Help2!$D:$D,Help2!AB:AB)</f>
        <v>390</v>
      </c>
      <c r="AF698" s="979">
        <f>_xlfn.XLOOKUP($D698,Help2!$D:$D,Help2!AC:AC)</f>
        <v>360</v>
      </c>
      <c r="AG698" s="979">
        <f>_xlfn.XLOOKUP($D698,Help2!$D:$D,Help2!AD:AD)</f>
        <v>165</v>
      </c>
      <c r="AH698" s="979">
        <f>_xlfn.XLOOKUP($D698,Help2!$D:$D,Help2!AE:AE)</f>
        <v>837.00000000000023</v>
      </c>
      <c r="AI698" s="979">
        <f>_xlfn.XLOOKUP($D698,Help2!$D:$D,Help2!AF:AF)</f>
        <v>3459.6</v>
      </c>
      <c r="AJ698" s="979">
        <f>_xlfn.XLOOKUP($D698,Help2!$D:$D,Help2!AG:AG)</f>
        <v>375.72415938044554</v>
      </c>
      <c r="AK698" s="979">
        <f>_xlfn.XLOOKUP($D698,Help2!$D:$D,Help2!AH:AH)</f>
        <v>6887.1778679702929</v>
      </c>
      <c r="AL698" s="979">
        <f>_xlfn.XLOOKUP($D698,Help2!$D:$D,Help2!AI:AI)</f>
        <v>640</v>
      </c>
      <c r="AM698" s="979">
        <f>_xlfn.XLOOKUP($D698,Help2!$D:$D,Help2!AJ:AJ)</f>
        <v>0</v>
      </c>
      <c r="AN698" s="979">
        <f>_xlfn.XLOOKUP($D698,Help2!$D:$D,Help2!AK:AK)</f>
        <v>0</v>
      </c>
    </row>
    <row r="699" spans="1:40" x14ac:dyDescent="0.2">
      <c r="A699" s="1">
        <v>45623</v>
      </c>
      <c r="B699">
        <f t="shared" si="77"/>
        <v>11</v>
      </c>
      <c r="C699">
        <f t="shared" si="78"/>
        <v>2024</v>
      </c>
      <c r="D699" s="872" t="str">
        <f t="shared" si="75"/>
        <v>11´2024</v>
      </c>
      <c r="F699" s="2">
        <f t="shared" si="79"/>
        <v>24</v>
      </c>
      <c r="G699" s="3">
        <f t="shared" si="80"/>
        <v>3.6979969183359017E-2</v>
      </c>
      <c r="H699" s="5">
        <f t="shared" si="81"/>
        <v>1</v>
      </c>
      <c r="I699" s="979">
        <f>_xlfn.XLOOKUP($D699,Help2!$D:$D,Help2!H:H)</f>
        <v>18219</v>
      </c>
      <c r="J699" s="979">
        <f>_xlfn.XLOOKUP($D699,Help2!$D:$D,Help2!I:I)</f>
        <v>11311</v>
      </c>
      <c r="K699" s="979">
        <f>_xlfn.XLOOKUP($D699,Help2!$D:$D,Help2!J:J)</f>
        <v>3075</v>
      </c>
      <c r="L699" s="979">
        <f>_xlfn.XLOOKUP($D699,Help2!$D:$D,Help2!K:K)</f>
        <v>3026</v>
      </c>
      <c r="M699" s="979">
        <f>_xlfn.XLOOKUP($D699,Help2!$D:$D,Help2!L:L)</f>
        <v>8171.0537247356524</v>
      </c>
      <c r="N699" s="979">
        <f>_xlfn.XLOOKUP($D699,Help2!$D:$D,Help2!M:M)</f>
        <v>9410.4323266044375</v>
      </c>
      <c r="P699" s="979">
        <f>_xlfn.XLOOKUP($D699,Help2!$D:$D,Help2!F:F)</f>
        <v>649</v>
      </c>
      <c r="Q699" s="979">
        <f t="shared" si="76"/>
        <v>720</v>
      </c>
      <c r="R699" s="979">
        <f>_xlfn.XLOOKUP($D699,Help2!$D:$D,Help2!N:N)</f>
        <v>8171.0537247356524</v>
      </c>
      <c r="S699" s="979">
        <f>_xlfn.XLOOKUP($D699,Help2!$D:$D,Help2!O:O)</f>
        <v>8018.0588895094434</v>
      </c>
      <c r="T699" s="979">
        <f>_xlfn.XLOOKUP($D699,Help2!$D:$D,Help2!P:P)</f>
        <v>550</v>
      </c>
      <c r="U699" s="979">
        <f>_xlfn.XLOOKUP($D699,Help2!$D:$D,Help2!Q:Q)</f>
        <v>150</v>
      </c>
      <c r="V699" s="979">
        <f>_xlfn.XLOOKUP($D699,Help2!$D:$D,Help2!R:R)</f>
        <v>0</v>
      </c>
      <c r="W699" s="979">
        <f>_xlfn.XLOOKUP($D699,Help2!$D:$D,Help2!S:S)</f>
        <v>22000</v>
      </c>
      <c r="Y699" s="979">
        <f>_xlfn.XLOOKUP($D699,Help2!$D:$D,Help2!V:V)</f>
        <v>7600</v>
      </c>
      <c r="Z699" s="979">
        <f>_xlfn.XLOOKUP($D699,Help2!$D:$D,Help2!W:W)</f>
        <v>3711</v>
      </c>
      <c r="AA699" s="979">
        <f>_xlfn.XLOOKUP($D699,Help2!$D:$D,Help2!X:X)</f>
        <v>0</v>
      </c>
      <c r="AB699" s="979">
        <f>_xlfn.XLOOKUP($D699,Help2!$D:$D,Help2!Y:Y)</f>
        <v>6101</v>
      </c>
      <c r="AC699" s="979">
        <f>_xlfn.XLOOKUP($D699,Help2!$D:$D,Help2!Z:Z)</f>
        <v>807</v>
      </c>
      <c r="AD699" s="979">
        <f>_xlfn.XLOOKUP($D699,Help2!$D:$D,Help2!AA:AA)</f>
        <v>1124.3372039999999</v>
      </c>
      <c r="AE699" s="979">
        <f>_xlfn.XLOOKUP($D699,Help2!$D:$D,Help2!AB:AB)</f>
        <v>390</v>
      </c>
      <c r="AF699" s="979">
        <f>_xlfn.XLOOKUP($D699,Help2!$D:$D,Help2!AC:AC)</f>
        <v>360</v>
      </c>
      <c r="AG699" s="979">
        <f>_xlfn.XLOOKUP($D699,Help2!$D:$D,Help2!AD:AD)</f>
        <v>165</v>
      </c>
      <c r="AH699" s="979">
        <f>_xlfn.XLOOKUP($D699,Help2!$D:$D,Help2!AE:AE)</f>
        <v>837.00000000000023</v>
      </c>
      <c r="AI699" s="979">
        <f>_xlfn.XLOOKUP($D699,Help2!$D:$D,Help2!AF:AF)</f>
        <v>3459.6</v>
      </c>
      <c r="AJ699" s="979">
        <f>_xlfn.XLOOKUP($D699,Help2!$D:$D,Help2!AG:AG)</f>
        <v>375.72415938044554</v>
      </c>
      <c r="AK699" s="979">
        <f>_xlfn.XLOOKUP($D699,Help2!$D:$D,Help2!AH:AH)</f>
        <v>6887.1778679702929</v>
      </c>
      <c r="AL699" s="979">
        <f>_xlfn.XLOOKUP($D699,Help2!$D:$D,Help2!AI:AI)</f>
        <v>640</v>
      </c>
      <c r="AM699" s="979">
        <f>_xlfn.XLOOKUP($D699,Help2!$D:$D,Help2!AJ:AJ)</f>
        <v>0</v>
      </c>
      <c r="AN699" s="979">
        <f>_xlfn.XLOOKUP($D699,Help2!$D:$D,Help2!AK:AK)</f>
        <v>0</v>
      </c>
    </row>
    <row r="700" spans="1:40" x14ac:dyDescent="0.2">
      <c r="A700" s="1">
        <v>45624</v>
      </c>
      <c r="B700">
        <f t="shared" si="77"/>
        <v>11</v>
      </c>
      <c r="C700">
        <f t="shared" si="78"/>
        <v>2024</v>
      </c>
      <c r="D700" s="872" t="str">
        <f t="shared" si="75"/>
        <v>11´2024</v>
      </c>
      <c r="F700" s="2">
        <f t="shared" si="79"/>
        <v>24</v>
      </c>
      <c r="G700" s="3">
        <f t="shared" si="80"/>
        <v>3.6979969183359017E-2</v>
      </c>
      <c r="H700" s="5">
        <f t="shared" si="81"/>
        <v>1</v>
      </c>
      <c r="I700" s="979">
        <f>_xlfn.XLOOKUP($D700,Help2!$D:$D,Help2!H:H)</f>
        <v>18219</v>
      </c>
      <c r="J700" s="979">
        <f>_xlfn.XLOOKUP($D700,Help2!$D:$D,Help2!I:I)</f>
        <v>11311</v>
      </c>
      <c r="K700" s="979">
        <f>_xlfn.XLOOKUP($D700,Help2!$D:$D,Help2!J:J)</f>
        <v>3075</v>
      </c>
      <c r="L700" s="979">
        <f>_xlfn.XLOOKUP($D700,Help2!$D:$D,Help2!K:K)</f>
        <v>3026</v>
      </c>
      <c r="M700" s="979">
        <f>_xlfn.XLOOKUP($D700,Help2!$D:$D,Help2!L:L)</f>
        <v>8171.0537247356524</v>
      </c>
      <c r="N700" s="979">
        <f>_xlfn.XLOOKUP($D700,Help2!$D:$D,Help2!M:M)</f>
        <v>9410.4323266044375</v>
      </c>
      <c r="P700" s="979">
        <f>_xlfn.XLOOKUP($D700,Help2!$D:$D,Help2!F:F)</f>
        <v>649</v>
      </c>
      <c r="Q700" s="979">
        <f t="shared" si="76"/>
        <v>720</v>
      </c>
      <c r="R700" s="979">
        <f>_xlfn.XLOOKUP($D700,Help2!$D:$D,Help2!N:N)</f>
        <v>8171.0537247356524</v>
      </c>
      <c r="S700" s="979">
        <f>_xlfn.XLOOKUP($D700,Help2!$D:$D,Help2!O:O)</f>
        <v>8018.0588895094434</v>
      </c>
      <c r="T700" s="979">
        <f>_xlfn.XLOOKUP($D700,Help2!$D:$D,Help2!P:P)</f>
        <v>550</v>
      </c>
      <c r="U700" s="979">
        <f>_xlfn.XLOOKUP($D700,Help2!$D:$D,Help2!Q:Q)</f>
        <v>150</v>
      </c>
      <c r="V700" s="979">
        <f>_xlfn.XLOOKUP($D700,Help2!$D:$D,Help2!R:R)</f>
        <v>0</v>
      </c>
      <c r="W700" s="979">
        <f>_xlfn.XLOOKUP($D700,Help2!$D:$D,Help2!S:S)</f>
        <v>22000</v>
      </c>
      <c r="Y700" s="979">
        <f>_xlfn.XLOOKUP($D700,Help2!$D:$D,Help2!V:V)</f>
        <v>7600</v>
      </c>
      <c r="Z700" s="979">
        <f>_xlfn.XLOOKUP($D700,Help2!$D:$D,Help2!W:W)</f>
        <v>3711</v>
      </c>
      <c r="AA700" s="979">
        <f>_xlfn.XLOOKUP($D700,Help2!$D:$D,Help2!X:X)</f>
        <v>0</v>
      </c>
      <c r="AB700" s="979">
        <f>_xlfn.XLOOKUP($D700,Help2!$D:$D,Help2!Y:Y)</f>
        <v>6101</v>
      </c>
      <c r="AC700" s="979">
        <f>_xlfn.XLOOKUP($D700,Help2!$D:$D,Help2!Z:Z)</f>
        <v>807</v>
      </c>
      <c r="AD700" s="979">
        <f>_xlfn.XLOOKUP($D700,Help2!$D:$D,Help2!AA:AA)</f>
        <v>1124.3372039999999</v>
      </c>
      <c r="AE700" s="979">
        <f>_xlfn.XLOOKUP($D700,Help2!$D:$D,Help2!AB:AB)</f>
        <v>390</v>
      </c>
      <c r="AF700" s="979">
        <f>_xlfn.XLOOKUP($D700,Help2!$D:$D,Help2!AC:AC)</f>
        <v>360</v>
      </c>
      <c r="AG700" s="979">
        <f>_xlfn.XLOOKUP($D700,Help2!$D:$D,Help2!AD:AD)</f>
        <v>165</v>
      </c>
      <c r="AH700" s="979">
        <f>_xlfn.XLOOKUP($D700,Help2!$D:$D,Help2!AE:AE)</f>
        <v>837.00000000000023</v>
      </c>
      <c r="AI700" s="979">
        <f>_xlfn.XLOOKUP($D700,Help2!$D:$D,Help2!AF:AF)</f>
        <v>3459.6</v>
      </c>
      <c r="AJ700" s="979">
        <f>_xlfn.XLOOKUP($D700,Help2!$D:$D,Help2!AG:AG)</f>
        <v>375.72415938044554</v>
      </c>
      <c r="AK700" s="979">
        <f>_xlfn.XLOOKUP($D700,Help2!$D:$D,Help2!AH:AH)</f>
        <v>6887.1778679702929</v>
      </c>
      <c r="AL700" s="979">
        <f>_xlfn.XLOOKUP($D700,Help2!$D:$D,Help2!AI:AI)</f>
        <v>640</v>
      </c>
      <c r="AM700" s="979">
        <f>_xlfn.XLOOKUP($D700,Help2!$D:$D,Help2!AJ:AJ)</f>
        <v>0</v>
      </c>
      <c r="AN700" s="979">
        <f>_xlfn.XLOOKUP($D700,Help2!$D:$D,Help2!AK:AK)</f>
        <v>0</v>
      </c>
    </row>
    <row r="701" spans="1:40" x14ac:dyDescent="0.2">
      <c r="A701" s="1">
        <v>45625</v>
      </c>
      <c r="B701">
        <f t="shared" si="77"/>
        <v>11</v>
      </c>
      <c r="C701">
        <f t="shared" si="78"/>
        <v>2024</v>
      </c>
      <c r="D701" s="872" t="str">
        <f t="shared" si="75"/>
        <v>11´2024</v>
      </c>
      <c r="F701" s="2">
        <f t="shared" si="79"/>
        <v>24</v>
      </c>
      <c r="G701" s="3">
        <f t="shared" si="80"/>
        <v>3.6979969183359017E-2</v>
      </c>
      <c r="H701" s="5">
        <f t="shared" si="81"/>
        <v>1</v>
      </c>
      <c r="I701" s="979">
        <f>_xlfn.XLOOKUP($D701,Help2!$D:$D,Help2!H:H)</f>
        <v>18219</v>
      </c>
      <c r="J701" s="979">
        <f>_xlfn.XLOOKUP($D701,Help2!$D:$D,Help2!I:I)</f>
        <v>11311</v>
      </c>
      <c r="K701" s="979">
        <f>_xlfn.XLOOKUP($D701,Help2!$D:$D,Help2!J:J)</f>
        <v>3075</v>
      </c>
      <c r="L701" s="979">
        <f>_xlfn.XLOOKUP($D701,Help2!$D:$D,Help2!K:K)</f>
        <v>3026</v>
      </c>
      <c r="M701" s="979">
        <f>_xlfn.XLOOKUP($D701,Help2!$D:$D,Help2!L:L)</f>
        <v>8171.0537247356524</v>
      </c>
      <c r="N701" s="979">
        <f>_xlfn.XLOOKUP($D701,Help2!$D:$D,Help2!M:M)</f>
        <v>9410.4323266044375</v>
      </c>
      <c r="P701" s="979">
        <f>_xlfn.XLOOKUP($D701,Help2!$D:$D,Help2!F:F)</f>
        <v>649</v>
      </c>
      <c r="Q701" s="979">
        <f t="shared" si="76"/>
        <v>720</v>
      </c>
      <c r="R701" s="979">
        <f>_xlfn.XLOOKUP($D701,Help2!$D:$D,Help2!N:N)</f>
        <v>8171.0537247356524</v>
      </c>
      <c r="S701" s="979">
        <f>_xlfn.XLOOKUP($D701,Help2!$D:$D,Help2!O:O)</f>
        <v>8018.0588895094434</v>
      </c>
      <c r="T701" s="979">
        <f>_xlfn.XLOOKUP($D701,Help2!$D:$D,Help2!P:P)</f>
        <v>550</v>
      </c>
      <c r="U701" s="979">
        <f>_xlfn.XLOOKUP($D701,Help2!$D:$D,Help2!Q:Q)</f>
        <v>150</v>
      </c>
      <c r="V701" s="979">
        <f>_xlfn.XLOOKUP($D701,Help2!$D:$D,Help2!R:R)</f>
        <v>0</v>
      </c>
      <c r="W701" s="979">
        <f>_xlfn.XLOOKUP($D701,Help2!$D:$D,Help2!S:S)</f>
        <v>22000</v>
      </c>
      <c r="Y701" s="979">
        <f>_xlfn.XLOOKUP($D701,Help2!$D:$D,Help2!V:V)</f>
        <v>7600</v>
      </c>
      <c r="Z701" s="979">
        <f>_xlfn.XLOOKUP($D701,Help2!$D:$D,Help2!W:W)</f>
        <v>3711</v>
      </c>
      <c r="AA701" s="979">
        <f>_xlfn.XLOOKUP($D701,Help2!$D:$D,Help2!X:X)</f>
        <v>0</v>
      </c>
      <c r="AB701" s="979">
        <f>_xlfn.XLOOKUP($D701,Help2!$D:$D,Help2!Y:Y)</f>
        <v>6101</v>
      </c>
      <c r="AC701" s="979">
        <f>_xlfn.XLOOKUP($D701,Help2!$D:$D,Help2!Z:Z)</f>
        <v>807</v>
      </c>
      <c r="AD701" s="979">
        <f>_xlfn.XLOOKUP($D701,Help2!$D:$D,Help2!AA:AA)</f>
        <v>1124.3372039999999</v>
      </c>
      <c r="AE701" s="979">
        <f>_xlfn.XLOOKUP($D701,Help2!$D:$D,Help2!AB:AB)</f>
        <v>390</v>
      </c>
      <c r="AF701" s="979">
        <f>_xlfn.XLOOKUP($D701,Help2!$D:$D,Help2!AC:AC)</f>
        <v>360</v>
      </c>
      <c r="AG701" s="979">
        <f>_xlfn.XLOOKUP($D701,Help2!$D:$D,Help2!AD:AD)</f>
        <v>165</v>
      </c>
      <c r="AH701" s="979">
        <f>_xlfn.XLOOKUP($D701,Help2!$D:$D,Help2!AE:AE)</f>
        <v>837.00000000000023</v>
      </c>
      <c r="AI701" s="979">
        <f>_xlfn.XLOOKUP($D701,Help2!$D:$D,Help2!AF:AF)</f>
        <v>3459.6</v>
      </c>
      <c r="AJ701" s="979">
        <f>_xlfn.XLOOKUP($D701,Help2!$D:$D,Help2!AG:AG)</f>
        <v>375.72415938044554</v>
      </c>
      <c r="AK701" s="979">
        <f>_xlfn.XLOOKUP($D701,Help2!$D:$D,Help2!AH:AH)</f>
        <v>6887.1778679702929</v>
      </c>
      <c r="AL701" s="979">
        <f>_xlfn.XLOOKUP($D701,Help2!$D:$D,Help2!AI:AI)</f>
        <v>640</v>
      </c>
      <c r="AM701" s="979">
        <f>_xlfn.XLOOKUP($D701,Help2!$D:$D,Help2!AJ:AJ)</f>
        <v>0</v>
      </c>
      <c r="AN701" s="979">
        <f>_xlfn.XLOOKUP($D701,Help2!$D:$D,Help2!AK:AK)</f>
        <v>0</v>
      </c>
    </row>
    <row r="702" spans="1:40" x14ac:dyDescent="0.2">
      <c r="A702" s="1">
        <v>45626</v>
      </c>
      <c r="B702">
        <f t="shared" si="77"/>
        <v>11</v>
      </c>
      <c r="C702">
        <f t="shared" si="78"/>
        <v>2024</v>
      </c>
      <c r="D702" s="872" t="str">
        <f t="shared" si="75"/>
        <v>11´2024</v>
      </c>
      <c r="F702" s="2">
        <f t="shared" si="79"/>
        <v>24</v>
      </c>
      <c r="G702" s="3">
        <f t="shared" si="80"/>
        <v>3.6979969183359017E-2</v>
      </c>
      <c r="H702" s="5">
        <f t="shared" si="81"/>
        <v>1</v>
      </c>
      <c r="I702" s="979">
        <f>_xlfn.XLOOKUP($D702,Help2!$D:$D,Help2!H:H)</f>
        <v>18219</v>
      </c>
      <c r="J702" s="979">
        <f>_xlfn.XLOOKUP($D702,Help2!$D:$D,Help2!I:I)</f>
        <v>11311</v>
      </c>
      <c r="K702" s="979">
        <f>_xlfn.XLOOKUP($D702,Help2!$D:$D,Help2!J:J)</f>
        <v>3075</v>
      </c>
      <c r="L702" s="979">
        <f>_xlfn.XLOOKUP($D702,Help2!$D:$D,Help2!K:K)</f>
        <v>3026</v>
      </c>
      <c r="M702" s="979">
        <f>_xlfn.XLOOKUP($D702,Help2!$D:$D,Help2!L:L)</f>
        <v>8171.0537247356524</v>
      </c>
      <c r="N702" s="979">
        <f>_xlfn.XLOOKUP($D702,Help2!$D:$D,Help2!M:M)</f>
        <v>9410.4323266044375</v>
      </c>
      <c r="P702" s="979">
        <f>_xlfn.XLOOKUP($D702,Help2!$D:$D,Help2!F:F)</f>
        <v>649</v>
      </c>
      <c r="Q702" s="979">
        <f t="shared" si="76"/>
        <v>720</v>
      </c>
      <c r="R702" s="979">
        <f>_xlfn.XLOOKUP($D702,Help2!$D:$D,Help2!N:N)</f>
        <v>8171.0537247356524</v>
      </c>
      <c r="S702" s="979">
        <f>_xlfn.XLOOKUP($D702,Help2!$D:$D,Help2!O:O)</f>
        <v>8018.0588895094434</v>
      </c>
      <c r="T702" s="979">
        <f>_xlfn.XLOOKUP($D702,Help2!$D:$D,Help2!P:P)</f>
        <v>550</v>
      </c>
      <c r="U702" s="979">
        <f>_xlfn.XLOOKUP($D702,Help2!$D:$D,Help2!Q:Q)</f>
        <v>150</v>
      </c>
      <c r="V702" s="979">
        <f>_xlfn.XLOOKUP($D702,Help2!$D:$D,Help2!R:R)</f>
        <v>0</v>
      </c>
      <c r="W702" s="979">
        <f>_xlfn.XLOOKUP($D702,Help2!$D:$D,Help2!S:S)</f>
        <v>22000</v>
      </c>
      <c r="Y702" s="979">
        <f>_xlfn.XLOOKUP($D702,Help2!$D:$D,Help2!V:V)</f>
        <v>7600</v>
      </c>
      <c r="Z702" s="979">
        <f>_xlfn.XLOOKUP($D702,Help2!$D:$D,Help2!W:W)</f>
        <v>3711</v>
      </c>
      <c r="AA702" s="979">
        <f>_xlfn.XLOOKUP($D702,Help2!$D:$D,Help2!X:X)</f>
        <v>0</v>
      </c>
      <c r="AB702" s="979">
        <f>_xlfn.XLOOKUP($D702,Help2!$D:$D,Help2!Y:Y)</f>
        <v>6101</v>
      </c>
      <c r="AC702" s="979">
        <f>_xlfn.XLOOKUP($D702,Help2!$D:$D,Help2!Z:Z)</f>
        <v>807</v>
      </c>
      <c r="AD702" s="979">
        <f>_xlfn.XLOOKUP($D702,Help2!$D:$D,Help2!AA:AA)</f>
        <v>1124.3372039999999</v>
      </c>
      <c r="AE702" s="979">
        <f>_xlfn.XLOOKUP($D702,Help2!$D:$D,Help2!AB:AB)</f>
        <v>390</v>
      </c>
      <c r="AF702" s="979">
        <f>_xlfn.XLOOKUP($D702,Help2!$D:$D,Help2!AC:AC)</f>
        <v>360</v>
      </c>
      <c r="AG702" s="979">
        <f>_xlfn.XLOOKUP($D702,Help2!$D:$D,Help2!AD:AD)</f>
        <v>165</v>
      </c>
      <c r="AH702" s="979">
        <f>_xlfn.XLOOKUP($D702,Help2!$D:$D,Help2!AE:AE)</f>
        <v>837.00000000000023</v>
      </c>
      <c r="AI702" s="979">
        <f>_xlfn.XLOOKUP($D702,Help2!$D:$D,Help2!AF:AF)</f>
        <v>3459.6</v>
      </c>
      <c r="AJ702" s="979">
        <f>_xlfn.XLOOKUP($D702,Help2!$D:$D,Help2!AG:AG)</f>
        <v>375.72415938044554</v>
      </c>
      <c r="AK702" s="979">
        <f>_xlfn.XLOOKUP($D702,Help2!$D:$D,Help2!AH:AH)</f>
        <v>6887.1778679702929</v>
      </c>
      <c r="AL702" s="979">
        <f>_xlfn.XLOOKUP($D702,Help2!$D:$D,Help2!AI:AI)</f>
        <v>640</v>
      </c>
      <c r="AM702" s="979">
        <f>_xlfn.XLOOKUP($D702,Help2!$D:$D,Help2!AJ:AJ)</f>
        <v>0</v>
      </c>
      <c r="AN702" s="979">
        <f>_xlfn.XLOOKUP($D702,Help2!$D:$D,Help2!AK:AK)</f>
        <v>0</v>
      </c>
    </row>
    <row r="703" spans="1:40" x14ac:dyDescent="0.2">
      <c r="A703" s="1">
        <v>45627</v>
      </c>
      <c r="B703">
        <f t="shared" si="77"/>
        <v>12</v>
      </c>
      <c r="C703">
        <f t="shared" si="78"/>
        <v>2024</v>
      </c>
      <c r="D703" s="872" t="str">
        <f t="shared" si="75"/>
        <v>12´2024</v>
      </c>
      <c r="F703" s="2">
        <f t="shared" si="79"/>
        <v>24</v>
      </c>
      <c r="G703" s="3">
        <f t="shared" si="80"/>
        <v>3.5661218424962851E-2</v>
      </c>
      <c r="H703" s="5">
        <f t="shared" si="81"/>
        <v>1</v>
      </c>
      <c r="I703" s="979">
        <f>_xlfn.XLOOKUP($D703,Help2!$D:$D,Help2!H:H)</f>
        <v>18826</v>
      </c>
      <c r="J703" s="979">
        <f>_xlfn.XLOOKUP($D703,Help2!$D:$D,Help2!I:I)</f>
        <v>11689</v>
      </c>
      <c r="K703" s="979">
        <f>_xlfn.XLOOKUP($D703,Help2!$D:$D,Help2!J:J)</f>
        <v>3175</v>
      </c>
      <c r="L703" s="979">
        <f>_xlfn.XLOOKUP($D703,Help2!$D:$D,Help2!K:K)</f>
        <v>3139</v>
      </c>
      <c r="M703" s="979">
        <f>_xlfn.XLOOKUP($D703,Help2!$D:$D,Help2!L:L)</f>
        <v>8244.1735306274113</v>
      </c>
      <c r="N703" s="979">
        <f>_xlfn.XLOOKUP($D703,Help2!$D:$D,Help2!M:M)</f>
        <v>10066.402934179481</v>
      </c>
      <c r="P703" s="979">
        <f>_xlfn.XLOOKUP($D703,Help2!$D:$D,Help2!F:F)</f>
        <v>673</v>
      </c>
      <c r="Q703" s="979">
        <f t="shared" si="76"/>
        <v>744</v>
      </c>
      <c r="R703" s="979">
        <f>_xlfn.XLOOKUP($D703,Help2!$D:$D,Help2!N:N)</f>
        <v>8244.1735306274113</v>
      </c>
      <c r="S703" s="979">
        <f>_xlfn.XLOOKUP($D703,Help2!$D:$D,Help2!O:O)</f>
        <v>8113.7179128709449</v>
      </c>
      <c r="T703" s="979">
        <f>_xlfn.XLOOKUP($D703,Help2!$D:$D,Help2!P:P)</f>
        <v>550</v>
      </c>
      <c r="U703" s="979">
        <f>_xlfn.XLOOKUP($D703,Help2!$D:$D,Help2!Q:Q)</f>
        <v>150</v>
      </c>
      <c r="V703" s="979">
        <f>_xlfn.XLOOKUP($D703,Help2!$D:$D,Help2!R:R)</f>
        <v>60</v>
      </c>
      <c r="W703" s="979">
        <f>_xlfn.XLOOKUP($D703,Help2!$D:$D,Help2!S:S)</f>
        <v>20000</v>
      </c>
      <c r="Y703" s="979">
        <f>_xlfn.XLOOKUP($D703,Help2!$D:$D,Help2!V:V)</f>
        <v>7761</v>
      </c>
      <c r="Z703" s="979">
        <f>_xlfn.XLOOKUP($D703,Help2!$D:$D,Help2!W:W)</f>
        <v>3928</v>
      </c>
      <c r="AA703" s="979">
        <f>_xlfn.XLOOKUP($D703,Help2!$D:$D,Help2!X:X)</f>
        <v>0</v>
      </c>
      <c r="AB703" s="979">
        <f>_xlfn.XLOOKUP($D703,Help2!$D:$D,Help2!Y:Y)</f>
        <v>6314</v>
      </c>
      <c r="AC703" s="979">
        <f>_xlfn.XLOOKUP($D703,Help2!$D:$D,Help2!Z:Z)</f>
        <v>823</v>
      </c>
      <c r="AD703" s="979">
        <f>_xlfn.XLOOKUP($D703,Help2!$D:$D,Help2!AA:AA)</f>
        <v>1316.7744467999999</v>
      </c>
      <c r="AE703" s="979">
        <f>_xlfn.XLOOKUP($D703,Help2!$D:$D,Help2!AB:AB)</f>
        <v>870</v>
      </c>
      <c r="AF703" s="979">
        <f>_xlfn.XLOOKUP($D703,Help2!$D:$D,Help2!AC:AC)</f>
        <v>695</v>
      </c>
      <c r="AG703" s="979">
        <f>_xlfn.XLOOKUP($D703,Help2!$D:$D,Help2!AD:AD)</f>
        <v>360</v>
      </c>
      <c r="AH703" s="979">
        <f>_xlfn.XLOOKUP($D703,Help2!$D:$D,Help2!AE:AE)</f>
        <v>864.90000000000009</v>
      </c>
      <c r="AI703" s="979">
        <f>_xlfn.XLOOKUP($D703,Help2!$D:$D,Help2!AF:AF)</f>
        <v>3574.9199999999996</v>
      </c>
      <c r="AJ703" s="979">
        <f>_xlfn.XLOOKUP($D703,Help2!$D:$D,Help2!AG:AG)</f>
        <v>377.82891071854732</v>
      </c>
      <c r="AK703" s="979">
        <f>_xlfn.XLOOKUP($D703,Help2!$D:$D,Help2!AH:AH)</f>
        <v>8441.6560571905447</v>
      </c>
      <c r="AL703" s="979">
        <f>_xlfn.XLOOKUP($D703,Help2!$D:$D,Help2!AI:AI)</f>
        <v>672</v>
      </c>
      <c r="AM703" s="979">
        <f>_xlfn.XLOOKUP($D703,Help2!$D:$D,Help2!AJ:AJ)</f>
        <v>0</v>
      </c>
      <c r="AN703" s="979">
        <f>_xlfn.XLOOKUP($D703,Help2!$D:$D,Help2!AK:AK)</f>
        <v>0</v>
      </c>
    </row>
    <row r="704" spans="1:40" x14ac:dyDescent="0.2">
      <c r="A704" s="1">
        <v>45628</v>
      </c>
      <c r="B704">
        <f t="shared" si="77"/>
        <v>12</v>
      </c>
      <c r="C704">
        <f t="shared" si="78"/>
        <v>2024</v>
      </c>
      <c r="D704" s="872" t="str">
        <f t="shared" si="75"/>
        <v>12´2024</v>
      </c>
      <c r="F704" s="2">
        <f t="shared" si="79"/>
        <v>24</v>
      </c>
      <c r="G704" s="3">
        <f t="shared" si="80"/>
        <v>3.5661218424962851E-2</v>
      </c>
      <c r="H704" s="5">
        <f t="shared" si="81"/>
        <v>1</v>
      </c>
      <c r="I704" s="979">
        <f>_xlfn.XLOOKUP($D704,Help2!$D:$D,Help2!H:H)</f>
        <v>18826</v>
      </c>
      <c r="J704" s="979">
        <f>_xlfn.XLOOKUP($D704,Help2!$D:$D,Help2!I:I)</f>
        <v>11689</v>
      </c>
      <c r="K704" s="979">
        <f>_xlfn.XLOOKUP($D704,Help2!$D:$D,Help2!J:J)</f>
        <v>3175</v>
      </c>
      <c r="L704" s="979">
        <f>_xlfn.XLOOKUP($D704,Help2!$D:$D,Help2!K:K)</f>
        <v>3139</v>
      </c>
      <c r="M704" s="979">
        <f>_xlfn.XLOOKUP($D704,Help2!$D:$D,Help2!L:L)</f>
        <v>8244.1735306274113</v>
      </c>
      <c r="N704" s="979">
        <f>_xlfn.XLOOKUP($D704,Help2!$D:$D,Help2!M:M)</f>
        <v>10066.402934179481</v>
      </c>
      <c r="P704" s="979">
        <f>_xlfn.XLOOKUP($D704,Help2!$D:$D,Help2!F:F)</f>
        <v>673</v>
      </c>
      <c r="Q704" s="979">
        <f t="shared" si="76"/>
        <v>744</v>
      </c>
      <c r="R704" s="979">
        <f>_xlfn.XLOOKUP($D704,Help2!$D:$D,Help2!N:N)</f>
        <v>8244.1735306274113</v>
      </c>
      <c r="S704" s="979">
        <f>_xlfn.XLOOKUP($D704,Help2!$D:$D,Help2!O:O)</f>
        <v>8113.7179128709449</v>
      </c>
      <c r="T704" s="979">
        <f>_xlfn.XLOOKUP($D704,Help2!$D:$D,Help2!P:P)</f>
        <v>550</v>
      </c>
      <c r="U704" s="979">
        <f>_xlfn.XLOOKUP($D704,Help2!$D:$D,Help2!Q:Q)</f>
        <v>150</v>
      </c>
      <c r="V704" s="979">
        <f>_xlfn.XLOOKUP($D704,Help2!$D:$D,Help2!R:R)</f>
        <v>60</v>
      </c>
      <c r="W704" s="979">
        <f>_xlfn.XLOOKUP($D704,Help2!$D:$D,Help2!S:S)</f>
        <v>20000</v>
      </c>
      <c r="Y704" s="979">
        <f>_xlfn.XLOOKUP($D704,Help2!$D:$D,Help2!V:V)</f>
        <v>7761</v>
      </c>
      <c r="Z704" s="979">
        <f>_xlfn.XLOOKUP($D704,Help2!$D:$D,Help2!W:W)</f>
        <v>3928</v>
      </c>
      <c r="AA704" s="979">
        <f>_xlfn.XLOOKUP($D704,Help2!$D:$D,Help2!X:X)</f>
        <v>0</v>
      </c>
      <c r="AB704" s="979">
        <f>_xlfn.XLOOKUP($D704,Help2!$D:$D,Help2!Y:Y)</f>
        <v>6314</v>
      </c>
      <c r="AC704" s="979">
        <f>_xlfn.XLOOKUP($D704,Help2!$D:$D,Help2!Z:Z)</f>
        <v>823</v>
      </c>
      <c r="AD704" s="979">
        <f>_xlfn.XLOOKUP($D704,Help2!$D:$D,Help2!AA:AA)</f>
        <v>1316.7744467999999</v>
      </c>
      <c r="AE704" s="979">
        <f>_xlfn.XLOOKUP($D704,Help2!$D:$D,Help2!AB:AB)</f>
        <v>870</v>
      </c>
      <c r="AF704" s="979">
        <f>_xlfn.XLOOKUP($D704,Help2!$D:$D,Help2!AC:AC)</f>
        <v>695</v>
      </c>
      <c r="AG704" s="979">
        <f>_xlfn.XLOOKUP($D704,Help2!$D:$D,Help2!AD:AD)</f>
        <v>360</v>
      </c>
      <c r="AH704" s="979">
        <f>_xlfn.XLOOKUP($D704,Help2!$D:$D,Help2!AE:AE)</f>
        <v>864.90000000000009</v>
      </c>
      <c r="AI704" s="979">
        <f>_xlfn.XLOOKUP($D704,Help2!$D:$D,Help2!AF:AF)</f>
        <v>3574.9199999999996</v>
      </c>
      <c r="AJ704" s="979">
        <f>_xlfn.XLOOKUP($D704,Help2!$D:$D,Help2!AG:AG)</f>
        <v>377.82891071854732</v>
      </c>
      <c r="AK704" s="979">
        <f>_xlfn.XLOOKUP($D704,Help2!$D:$D,Help2!AH:AH)</f>
        <v>8441.6560571905447</v>
      </c>
      <c r="AL704" s="979">
        <f>_xlfn.XLOOKUP($D704,Help2!$D:$D,Help2!AI:AI)</f>
        <v>672</v>
      </c>
      <c r="AM704" s="979">
        <f>_xlfn.XLOOKUP($D704,Help2!$D:$D,Help2!AJ:AJ)</f>
        <v>0</v>
      </c>
      <c r="AN704" s="979">
        <f>_xlfn.XLOOKUP($D704,Help2!$D:$D,Help2!AK:AK)</f>
        <v>0</v>
      </c>
    </row>
    <row r="705" spans="1:40" x14ac:dyDescent="0.2">
      <c r="A705" s="1">
        <v>45629</v>
      </c>
      <c r="B705">
        <f t="shared" si="77"/>
        <v>12</v>
      </c>
      <c r="C705">
        <f t="shared" si="78"/>
        <v>2024</v>
      </c>
      <c r="D705" s="872" t="str">
        <f t="shared" si="75"/>
        <v>12´2024</v>
      </c>
      <c r="F705" s="2">
        <f t="shared" si="79"/>
        <v>24</v>
      </c>
      <c r="G705" s="3">
        <f t="shared" si="80"/>
        <v>3.5661218424962851E-2</v>
      </c>
      <c r="H705" s="5">
        <f t="shared" si="81"/>
        <v>1</v>
      </c>
      <c r="I705" s="979">
        <f>_xlfn.XLOOKUP($D705,Help2!$D:$D,Help2!H:H)</f>
        <v>18826</v>
      </c>
      <c r="J705" s="979">
        <f>_xlfn.XLOOKUP($D705,Help2!$D:$D,Help2!I:I)</f>
        <v>11689</v>
      </c>
      <c r="K705" s="979">
        <f>_xlfn.XLOOKUP($D705,Help2!$D:$D,Help2!J:J)</f>
        <v>3175</v>
      </c>
      <c r="L705" s="979">
        <f>_xlfn.XLOOKUP($D705,Help2!$D:$D,Help2!K:K)</f>
        <v>3139</v>
      </c>
      <c r="M705" s="979">
        <f>_xlfn.XLOOKUP($D705,Help2!$D:$D,Help2!L:L)</f>
        <v>8244.1735306274113</v>
      </c>
      <c r="N705" s="979">
        <f>_xlfn.XLOOKUP($D705,Help2!$D:$D,Help2!M:M)</f>
        <v>10066.402934179481</v>
      </c>
      <c r="P705" s="979">
        <f>_xlfn.XLOOKUP($D705,Help2!$D:$D,Help2!F:F)</f>
        <v>673</v>
      </c>
      <c r="Q705" s="979">
        <f t="shared" si="76"/>
        <v>744</v>
      </c>
      <c r="R705" s="979">
        <f>_xlfn.XLOOKUP($D705,Help2!$D:$D,Help2!N:N)</f>
        <v>8244.1735306274113</v>
      </c>
      <c r="S705" s="979">
        <f>_xlfn.XLOOKUP($D705,Help2!$D:$D,Help2!O:O)</f>
        <v>8113.7179128709449</v>
      </c>
      <c r="T705" s="979">
        <f>_xlfn.XLOOKUP($D705,Help2!$D:$D,Help2!P:P)</f>
        <v>550</v>
      </c>
      <c r="U705" s="979">
        <f>_xlfn.XLOOKUP($D705,Help2!$D:$D,Help2!Q:Q)</f>
        <v>150</v>
      </c>
      <c r="V705" s="979">
        <f>_xlfn.XLOOKUP($D705,Help2!$D:$D,Help2!R:R)</f>
        <v>60</v>
      </c>
      <c r="W705" s="979">
        <f>_xlfn.XLOOKUP($D705,Help2!$D:$D,Help2!S:S)</f>
        <v>20000</v>
      </c>
      <c r="Y705" s="979">
        <f>_xlfn.XLOOKUP($D705,Help2!$D:$D,Help2!V:V)</f>
        <v>7761</v>
      </c>
      <c r="Z705" s="979">
        <f>_xlfn.XLOOKUP($D705,Help2!$D:$D,Help2!W:W)</f>
        <v>3928</v>
      </c>
      <c r="AA705" s="979">
        <f>_xlfn.XLOOKUP($D705,Help2!$D:$D,Help2!X:X)</f>
        <v>0</v>
      </c>
      <c r="AB705" s="979">
        <f>_xlfn.XLOOKUP($D705,Help2!$D:$D,Help2!Y:Y)</f>
        <v>6314</v>
      </c>
      <c r="AC705" s="979">
        <f>_xlfn.XLOOKUP($D705,Help2!$D:$D,Help2!Z:Z)</f>
        <v>823</v>
      </c>
      <c r="AD705" s="979">
        <f>_xlfn.XLOOKUP($D705,Help2!$D:$D,Help2!AA:AA)</f>
        <v>1316.7744467999999</v>
      </c>
      <c r="AE705" s="979">
        <f>_xlfn.XLOOKUP($D705,Help2!$D:$D,Help2!AB:AB)</f>
        <v>870</v>
      </c>
      <c r="AF705" s="979">
        <f>_xlfn.XLOOKUP($D705,Help2!$D:$D,Help2!AC:AC)</f>
        <v>695</v>
      </c>
      <c r="AG705" s="979">
        <f>_xlfn.XLOOKUP($D705,Help2!$D:$D,Help2!AD:AD)</f>
        <v>360</v>
      </c>
      <c r="AH705" s="979">
        <f>_xlfn.XLOOKUP($D705,Help2!$D:$D,Help2!AE:AE)</f>
        <v>864.90000000000009</v>
      </c>
      <c r="AI705" s="979">
        <f>_xlfn.XLOOKUP($D705,Help2!$D:$D,Help2!AF:AF)</f>
        <v>3574.9199999999996</v>
      </c>
      <c r="AJ705" s="979">
        <f>_xlfn.XLOOKUP($D705,Help2!$D:$D,Help2!AG:AG)</f>
        <v>377.82891071854732</v>
      </c>
      <c r="AK705" s="979">
        <f>_xlfn.XLOOKUP($D705,Help2!$D:$D,Help2!AH:AH)</f>
        <v>8441.6560571905447</v>
      </c>
      <c r="AL705" s="979">
        <f>_xlfn.XLOOKUP($D705,Help2!$D:$D,Help2!AI:AI)</f>
        <v>672</v>
      </c>
      <c r="AM705" s="979">
        <f>_xlfn.XLOOKUP($D705,Help2!$D:$D,Help2!AJ:AJ)</f>
        <v>0</v>
      </c>
      <c r="AN705" s="979">
        <f>_xlfn.XLOOKUP($D705,Help2!$D:$D,Help2!AK:AK)</f>
        <v>0</v>
      </c>
    </row>
    <row r="706" spans="1:40" x14ac:dyDescent="0.2">
      <c r="A706" s="1">
        <v>45630</v>
      </c>
      <c r="B706">
        <f t="shared" si="77"/>
        <v>12</v>
      </c>
      <c r="C706">
        <f t="shared" si="78"/>
        <v>2024</v>
      </c>
      <c r="D706" s="872" t="str">
        <f t="shared" si="75"/>
        <v>12´2024</v>
      </c>
      <c r="F706" s="2">
        <f t="shared" si="79"/>
        <v>24</v>
      </c>
      <c r="G706" s="3">
        <f t="shared" si="80"/>
        <v>3.5661218424962851E-2</v>
      </c>
      <c r="H706" s="5">
        <f t="shared" si="81"/>
        <v>1</v>
      </c>
      <c r="I706" s="979">
        <f>_xlfn.XLOOKUP($D706,Help2!$D:$D,Help2!H:H)</f>
        <v>18826</v>
      </c>
      <c r="J706" s="979">
        <f>_xlfn.XLOOKUP($D706,Help2!$D:$D,Help2!I:I)</f>
        <v>11689</v>
      </c>
      <c r="K706" s="979">
        <f>_xlfn.XLOOKUP($D706,Help2!$D:$D,Help2!J:J)</f>
        <v>3175</v>
      </c>
      <c r="L706" s="979">
        <f>_xlfn.XLOOKUP($D706,Help2!$D:$D,Help2!K:K)</f>
        <v>3139</v>
      </c>
      <c r="M706" s="979">
        <f>_xlfn.XLOOKUP($D706,Help2!$D:$D,Help2!L:L)</f>
        <v>8244.1735306274113</v>
      </c>
      <c r="N706" s="979">
        <f>_xlfn.XLOOKUP($D706,Help2!$D:$D,Help2!M:M)</f>
        <v>10066.402934179481</v>
      </c>
      <c r="P706" s="979">
        <f>_xlfn.XLOOKUP($D706,Help2!$D:$D,Help2!F:F)</f>
        <v>673</v>
      </c>
      <c r="Q706" s="979">
        <f t="shared" si="76"/>
        <v>744</v>
      </c>
      <c r="R706" s="979">
        <f>_xlfn.XLOOKUP($D706,Help2!$D:$D,Help2!N:N)</f>
        <v>8244.1735306274113</v>
      </c>
      <c r="S706" s="979">
        <f>_xlfn.XLOOKUP($D706,Help2!$D:$D,Help2!O:O)</f>
        <v>8113.7179128709449</v>
      </c>
      <c r="T706" s="979">
        <f>_xlfn.XLOOKUP($D706,Help2!$D:$D,Help2!P:P)</f>
        <v>550</v>
      </c>
      <c r="U706" s="979">
        <f>_xlfn.XLOOKUP($D706,Help2!$D:$D,Help2!Q:Q)</f>
        <v>150</v>
      </c>
      <c r="V706" s="979">
        <f>_xlfn.XLOOKUP($D706,Help2!$D:$D,Help2!R:R)</f>
        <v>60</v>
      </c>
      <c r="W706" s="979">
        <f>_xlfn.XLOOKUP($D706,Help2!$D:$D,Help2!S:S)</f>
        <v>20000</v>
      </c>
      <c r="Y706" s="979">
        <f>_xlfn.XLOOKUP($D706,Help2!$D:$D,Help2!V:V)</f>
        <v>7761</v>
      </c>
      <c r="Z706" s="979">
        <f>_xlfn.XLOOKUP($D706,Help2!$D:$D,Help2!W:W)</f>
        <v>3928</v>
      </c>
      <c r="AA706" s="979">
        <f>_xlfn.XLOOKUP($D706,Help2!$D:$D,Help2!X:X)</f>
        <v>0</v>
      </c>
      <c r="AB706" s="979">
        <f>_xlfn.XLOOKUP($D706,Help2!$D:$D,Help2!Y:Y)</f>
        <v>6314</v>
      </c>
      <c r="AC706" s="979">
        <f>_xlfn.XLOOKUP($D706,Help2!$D:$D,Help2!Z:Z)</f>
        <v>823</v>
      </c>
      <c r="AD706" s="979">
        <f>_xlfn.XLOOKUP($D706,Help2!$D:$D,Help2!AA:AA)</f>
        <v>1316.7744467999999</v>
      </c>
      <c r="AE706" s="979">
        <f>_xlfn.XLOOKUP($D706,Help2!$D:$D,Help2!AB:AB)</f>
        <v>870</v>
      </c>
      <c r="AF706" s="979">
        <f>_xlfn.XLOOKUP($D706,Help2!$D:$D,Help2!AC:AC)</f>
        <v>695</v>
      </c>
      <c r="AG706" s="979">
        <f>_xlfn.XLOOKUP($D706,Help2!$D:$D,Help2!AD:AD)</f>
        <v>360</v>
      </c>
      <c r="AH706" s="979">
        <f>_xlfn.XLOOKUP($D706,Help2!$D:$D,Help2!AE:AE)</f>
        <v>864.90000000000009</v>
      </c>
      <c r="AI706" s="979">
        <f>_xlfn.XLOOKUP($D706,Help2!$D:$D,Help2!AF:AF)</f>
        <v>3574.9199999999996</v>
      </c>
      <c r="AJ706" s="979">
        <f>_xlfn.XLOOKUP($D706,Help2!$D:$D,Help2!AG:AG)</f>
        <v>377.82891071854732</v>
      </c>
      <c r="AK706" s="979">
        <f>_xlfn.XLOOKUP($D706,Help2!$D:$D,Help2!AH:AH)</f>
        <v>8441.6560571905447</v>
      </c>
      <c r="AL706" s="979">
        <f>_xlfn.XLOOKUP($D706,Help2!$D:$D,Help2!AI:AI)</f>
        <v>672</v>
      </c>
      <c r="AM706" s="979">
        <f>_xlfn.XLOOKUP($D706,Help2!$D:$D,Help2!AJ:AJ)</f>
        <v>0</v>
      </c>
      <c r="AN706" s="979">
        <f>_xlfn.XLOOKUP($D706,Help2!$D:$D,Help2!AK:AK)</f>
        <v>0</v>
      </c>
    </row>
    <row r="707" spans="1:40" x14ac:dyDescent="0.2">
      <c r="A707" s="1">
        <v>45631</v>
      </c>
      <c r="B707">
        <f t="shared" si="77"/>
        <v>12</v>
      </c>
      <c r="C707">
        <f t="shared" si="78"/>
        <v>2024</v>
      </c>
      <c r="D707" s="872" t="str">
        <f t="shared" si="75"/>
        <v>12´2024</v>
      </c>
      <c r="F707" s="2">
        <f t="shared" si="79"/>
        <v>24</v>
      </c>
      <c r="G707" s="3">
        <f t="shared" si="80"/>
        <v>3.5661218424962851E-2</v>
      </c>
      <c r="H707" s="5">
        <f t="shared" si="81"/>
        <v>1</v>
      </c>
      <c r="I707" s="979">
        <f>_xlfn.XLOOKUP($D707,Help2!$D:$D,Help2!H:H)</f>
        <v>18826</v>
      </c>
      <c r="J707" s="979">
        <f>_xlfn.XLOOKUP($D707,Help2!$D:$D,Help2!I:I)</f>
        <v>11689</v>
      </c>
      <c r="K707" s="979">
        <f>_xlfn.XLOOKUP($D707,Help2!$D:$D,Help2!J:J)</f>
        <v>3175</v>
      </c>
      <c r="L707" s="979">
        <f>_xlfn.XLOOKUP($D707,Help2!$D:$D,Help2!K:K)</f>
        <v>3139</v>
      </c>
      <c r="M707" s="979">
        <f>_xlfn.XLOOKUP($D707,Help2!$D:$D,Help2!L:L)</f>
        <v>8244.1735306274113</v>
      </c>
      <c r="N707" s="979">
        <f>_xlfn.XLOOKUP($D707,Help2!$D:$D,Help2!M:M)</f>
        <v>10066.402934179481</v>
      </c>
      <c r="P707" s="979">
        <f>_xlfn.XLOOKUP($D707,Help2!$D:$D,Help2!F:F)</f>
        <v>673</v>
      </c>
      <c r="Q707" s="979">
        <f t="shared" si="76"/>
        <v>744</v>
      </c>
      <c r="R707" s="979">
        <f>_xlfn.XLOOKUP($D707,Help2!$D:$D,Help2!N:N)</f>
        <v>8244.1735306274113</v>
      </c>
      <c r="S707" s="979">
        <f>_xlfn.XLOOKUP($D707,Help2!$D:$D,Help2!O:O)</f>
        <v>8113.7179128709449</v>
      </c>
      <c r="T707" s="979">
        <f>_xlfn.XLOOKUP($D707,Help2!$D:$D,Help2!P:P)</f>
        <v>550</v>
      </c>
      <c r="U707" s="979">
        <f>_xlfn.XLOOKUP($D707,Help2!$D:$D,Help2!Q:Q)</f>
        <v>150</v>
      </c>
      <c r="V707" s="979">
        <f>_xlfn.XLOOKUP($D707,Help2!$D:$D,Help2!R:R)</f>
        <v>60</v>
      </c>
      <c r="W707" s="979">
        <f>_xlfn.XLOOKUP($D707,Help2!$D:$D,Help2!S:S)</f>
        <v>20000</v>
      </c>
      <c r="Y707" s="979">
        <f>_xlfn.XLOOKUP($D707,Help2!$D:$D,Help2!V:V)</f>
        <v>7761</v>
      </c>
      <c r="Z707" s="979">
        <f>_xlfn.XLOOKUP($D707,Help2!$D:$D,Help2!W:W)</f>
        <v>3928</v>
      </c>
      <c r="AA707" s="979">
        <f>_xlfn.XLOOKUP($D707,Help2!$D:$D,Help2!X:X)</f>
        <v>0</v>
      </c>
      <c r="AB707" s="979">
        <f>_xlfn.XLOOKUP($D707,Help2!$D:$D,Help2!Y:Y)</f>
        <v>6314</v>
      </c>
      <c r="AC707" s="979">
        <f>_xlfn.XLOOKUP($D707,Help2!$D:$D,Help2!Z:Z)</f>
        <v>823</v>
      </c>
      <c r="AD707" s="979">
        <f>_xlfn.XLOOKUP($D707,Help2!$D:$D,Help2!AA:AA)</f>
        <v>1316.7744467999999</v>
      </c>
      <c r="AE707" s="979">
        <f>_xlfn.XLOOKUP($D707,Help2!$D:$D,Help2!AB:AB)</f>
        <v>870</v>
      </c>
      <c r="AF707" s="979">
        <f>_xlfn.XLOOKUP($D707,Help2!$D:$D,Help2!AC:AC)</f>
        <v>695</v>
      </c>
      <c r="AG707" s="979">
        <f>_xlfn.XLOOKUP($D707,Help2!$D:$D,Help2!AD:AD)</f>
        <v>360</v>
      </c>
      <c r="AH707" s="979">
        <f>_xlfn.XLOOKUP($D707,Help2!$D:$D,Help2!AE:AE)</f>
        <v>864.90000000000009</v>
      </c>
      <c r="AI707" s="979">
        <f>_xlfn.XLOOKUP($D707,Help2!$D:$D,Help2!AF:AF)</f>
        <v>3574.9199999999996</v>
      </c>
      <c r="AJ707" s="979">
        <f>_xlfn.XLOOKUP($D707,Help2!$D:$D,Help2!AG:AG)</f>
        <v>377.82891071854732</v>
      </c>
      <c r="AK707" s="979">
        <f>_xlfn.XLOOKUP($D707,Help2!$D:$D,Help2!AH:AH)</f>
        <v>8441.6560571905447</v>
      </c>
      <c r="AL707" s="979">
        <f>_xlfn.XLOOKUP($D707,Help2!$D:$D,Help2!AI:AI)</f>
        <v>672</v>
      </c>
      <c r="AM707" s="979">
        <f>_xlfn.XLOOKUP($D707,Help2!$D:$D,Help2!AJ:AJ)</f>
        <v>0</v>
      </c>
      <c r="AN707" s="979">
        <f>_xlfn.XLOOKUP($D707,Help2!$D:$D,Help2!AK:AK)</f>
        <v>0</v>
      </c>
    </row>
    <row r="708" spans="1:40" x14ac:dyDescent="0.2">
      <c r="A708" s="1">
        <v>45632</v>
      </c>
      <c r="B708">
        <f t="shared" si="77"/>
        <v>12</v>
      </c>
      <c r="C708">
        <f t="shared" si="78"/>
        <v>2024</v>
      </c>
      <c r="D708" s="872" t="str">
        <f t="shared" si="75"/>
        <v>12´2024</v>
      </c>
      <c r="F708" s="2">
        <f t="shared" si="79"/>
        <v>24</v>
      </c>
      <c r="G708" s="3">
        <f t="shared" si="80"/>
        <v>3.5661218424962851E-2</v>
      </c>
      <c r="H708" s="5">
        <f t="shared" si="81"/>
        <v>1</v>
      </c>
      <c r="I708" s="979">
        <f>_xlfn.XLOOKUP($D708,Help2!$D:$D,Help2!H:H)</f>
        <v>18826</v>
      </c>
      <c r="J708" s="979">
        <f>_xlfn.XLOOKUP($D708,Help2!$D:$D,Help2!I:I)</f>
        <v>11689</v>
      </c>
      <c r="K708" s="979">
        <f>_xlfn.XLOOKUP($D708,Help2!$D:$D,Help2!J:J)</f>
        <v>3175</v>
      </c>
      <c r="L708" s="979">
        <f>_xlfn.XLOOKUP($D708,Help2!$D:$D,Help2!K:K)</f>
        <v>3139</v>
      </c>
      <c r="M708" s="979">
        <f>_xlfn.XLOOKUP($D708,Help2!$D:$D,Help2!L:L)</f>
        <v>8244.1735306274113</v>
      </c>
      <c r="N708" s="979">
        <f>_xlfn.XLOOKUP($D708,Help2!$D:$D,Help2!M:M)</f>
        <v>10066.402934179481</v>
      </c>
      <c r="P708" s="979">
        <f>_xlfn.XLOOKUP($D708,Help2!$D:$D,Help2!F:F)</f>
        <v>673</v>
      </c>
      <c r="Q708" s="979">
        <f t="shared" si="76"/>
        <v>744</v>
      </c>
      <c r="R708" s="979">
        <f>_xlfn.XLOOKUP($D708,Help2!$D:$D,Help2!N:N)</f>
        <v>8244.1735306274113</v>
      </c>
      <c r="S708" s="979">
        <f>_xlfn.XLOOKUP($D708,Help2!$D:$D,Help2!O:O)</f>
        <v>8113.7179128709449</v>
      </c>
      <c r="T708" s="979">
        <f>_xlfn.XLOOKUP($D708,Help2!$D:$D,Help2!P:P)</f>
        <v>550</v>
      </c>
      <c r="U708" s="979">
        <f>_xlfn.XLOOKUP($D708,Help2!$D:$D,Help2!Q:Q)</f>
        <v>150</v>
      </c>
      <c r="V708" s="979">
        <f>_xlfn.XLOOKUP($D708,Help2!$D:$D,Help2!R:R)</f>
        <v>60</v>
      </c>
      <c r="W708" s="979">
        <f>_xlfn.XLOOKUP($D708,Help2!$D:$D,Help2!S:S)</f>
        <v>20000</v>
      </c>
      <c r="Y708" s="979">
        <f>_xlfn.XLOOKUP($D708,Help2!$D:$D,Help2!V:V)</f>
        <v>7761</v>
      </c>
      <c r="Z708" s="979">
        <f>_xlfn.XLOOKUP($D708,Help2!$D:$D,Help2!W:W)</f>
        <v>3928</v>
      </c>
      <c r="AA708" s="979">
        <f>_xlfn.XLOOKUP($D708,Help2!$D:$D,Help2!X:X)</f>
        <v>0</v>
      </c>
      <c r="AB708" s="979">
        <f>_xlfn.XLOOKUP($D708,Help2!$D:$D,Help2!Y:Y)</f>
        <v>6314</v>
      </c>
      <c r="AC708" s="979">
        <f>_xlfn.XLOOKUP($D708,Help2!$D:$D,Help2!Z:Z)</f>
        <v>823</v>
      </c>
      <c r="AD708" s="979">
        <f>_xlfn.XLOOKUP($D708,Help2!$D:$D,Help2!AA:AA)</f>
        <v>1316.7744467999999</v>
      </c>
      <c r="AE708" s="979">
        <f>_xlfn.XLOOKUP($D708,Help2!$D:$D,Help2!AB:AB)</f>
        <v>870</v>
      </c>
      <c r="AF708" s="979">
        <f>_xlfn.XLOOKUP($D708,Help2!$D:$D,Help2!AC:AC)</f>
        <v>695</v>
      </c>
      <c r="AG708" s="979">
        <f>_xlfn.XLOOKUP($D708,Help2!$D:$D,Help2!AD:AD)</f>
        <v>360</v>
      </c>
      <c r="AH708" s="979">
        <f>_xlfn.XLOOKUP($D708,Help2!$D:$D,Help2!AE:AE)</f>
        <v>864.90000000000009</v>
      </c>
      <c r="AI708" s="979">
        <f>_xlfn.XLOOKUP($D708,Help2!$D:$D,Help2!AF:AF)</f>
        <v>3574.9199999999996</v>
      </c>
      <c r="AJ708" s="979">
        <f>_xlfn.XLOOKUP($D708,Help2!$D:$D,Help2!AG:AG)</f>
        <v>377.82891071854732</v>
      </c>
      <c r="AK708" s="979">
        <f>_xlfn.XLOOKUP($D708,Help2!$D:$D,Help2!AH:AH)</f>
        <v>8441.6560571905447</v>
      </c>
      <c r="AL708" s="979">
        <f>_xlfn.XLOOKUP($D708,Help2!$D:$D,Help2!AI:AI)</f>
        <v>672</v>
      </c>
      <c r="AM708" s="979">
        <f>_xlfn.XLOOKUP($D708,Help2!$D:$D,Help2!AJ:AJ)</f>
        <v>0</v>
      </c>
      <c r="AN708" s="979">
        <f>_xlfn.XLOOKUP($D708,Help2!$D:$D,Help2!AK:AK)</f>
        <v>0</v>
      </c>
    </row>
    <row r="709" spans="1:40" x14ac:dyDescent="0.2">
      <c r="A709" s="1">
        <v>45633</v>
      </c>
      <c r="B709">
        <f t="shared" si="77"/>
        <v>12</v>
      </c>
      <c r="C709">
        <f t="shared" si="78"/>
        <v>2024</v>
      </c>
      <c r="D709" s="872" t="str">
        <f t="shared" si="75"/>
        <v>12´2024</v>
      </c>
      <c r="F709" s="2">
        <f t="shared" si="79"/>
        <v>24</v>
      </c>
      <c r="G709" s="3">
        <f t="shared" si="80"/>
        <v>3.5661218424962851E-2</v>
      </c>
      <c r="H709" s="5">
        <f t="shared" si="81"/>
        <v>1</v>
      </c>
      <c r="I709" s="979">
        <f>_xlfn.XLOOKUP($D709,Help2!$D:$D,Help2!H:H)</f>
        <v>18826</v>
      </c>
      <c r="J709" s="979">
        <f>_xlfn.XLOOKUP($D709,Help2!$D:$D,Help2!I:I)</f>
        <v>11689</v>
      </c>
      <c r="K709" s="979">
        <f>_xlfn.XLOOKUP($D709,Help2!$D:$D,Help2!J:J)</f>
        <v>3175</v>
      </c>
      <c r="L709" s="979">
        <f>_xlfn.XLOOKUP($D709,Help2!$D:$D,Help2!K:K)</f>
        <v>3139</v>
      </c>
      <c r="M709" s="979">
        <f>_xlfn.XLOOKUP($D709,Help2!$D:$D,Help2!L:L)</f>
        <v>8244.1735306274113</v>
      </c>
      <c r="N709" s="979">
        <f>_xlfn.XLOOKUP($D709,Help2!$D:$D,Help2!M:M)</f>
        <v>10066.402934179481</v>
      </c>
      <c r="P709" s="979">
        <f>_xlfn.XLOOKUP($D709,Help2!$D:$D,Help2!F:F)</f>
        <v>673</v>
      </c>
      <c r="Q709" s="979">
        <f t="shared" si="76"/>
        <v>744</v>
      </c>
      <c r="R709" s="979">
        <f>_xlfn.XLOOKUP($D709,Help2!$D:$D,Help2!N:N)</f>
        <v>8244.1735306274113</v>
      </c>
      <c r="S709" s="979">
        <f>_xlfn.XLOOKUP($D709,Help2!$D:$D,Help2!O:O)</f>
        <v>8113.7179128709449</v>
      </c>
      <c r="T709" s="979">
        <f>_xlfn.XLOOKUP($D709,Help2!$D:$D,Help2!P:P)</f>
        <v>550</v>
      </c>
      <c r="U709" s="979">
        <f>_xlfn.XLOOKUP($D709,Help2!$D:$D,Help2!Q:Q)</f>
        <v>150</v>
      </c>
      <c r="V709" s="979">
        <f>_xlfn.XLOOKUP($D709,Help2!$D:$D,Help2!R:R)</f>
        <v>60</v>
      </c>
      <c r="W709" s="979">
        <f>_xlfn.XLOOKUP($D709,Help2!$D:$D,Help2!S:S)</f>
        <v>20000</v>
      </c>
      <c r="Y709" s="979">
        <f>_xlfn.XLOOKUP($D709,Help2!$D:$D,Help2!V:V)</f>
        <v>7761</v>
      </c>
      <c r="Z709" s="979">
        <f>_xlfn.XLOOKUP($D709,Help2!$D:$D,Help2!W:W)</f>
        <v>3928</v>
      </c>
      <c r="AA709" s="979">
        <f>_xlfn.XLOOKUP($D709,Help2!$D:$D,Help2!X:X)</f>
        <v>0</v>
      </c>
      <c r="AB709" s="979">
        <f>_xlfn.XLOOKUP($D709,Help2!$D:$D,Help2!Y:Y)</f>
        <v>6314</v>
      </c>
      <c r="AC709" s="979">
        <f>_xlfn.XLOOKUP($D709,Help2!$D:$D,Help2!Z:Z)</f>
        <v>823</v>
      </c>
      <c r="AD709" s="979">
        <f>_xlfn.XLOOKUP($D709,Help2!$D:$D,Help2!AA:AA)</f>
        <v>1316.7744467999999</v>
      </c>
      <c r="AE709" s="979">
        <f>_xlfn.XLOOKUP($D709,Help2!$D:$D,Help2!AB:AB)</f>
        <v>870</v>
      </c>
      <c r="AF709" s="979">
        <f>_xlfn.XLOOKUP($D709,Help2!$D:$D,Help2!AC:AC)</f>
        <v>695</v>
      </c>
      <c r="AG709" s="979">
        <f>_xlfn.XLOOKUP($D709,Help2!$D:$D,Help2!AD:AD)</f>
        <v>360</v>
      </c>
      <c r="AH709" s="979">
        <f>_xlfn.XLOOKUP($D709,Help2!$D:$D,Help2!AE:AE)</f>
        <v>864.90000000000009</v>
      </c>
      <c r="AI709" s="979">
        <f>_xlfn.XLOOKUP($D709,Help2!$D:$D,Help2!AF:AF)</f>
        <v>3574.9199999999996</v>
      </c>
      <c r="AJ709" s="979">
        <f>_xlfn.XLOOKUP($D709,Help2!$D:$D,Help2!AG:AG)</f>
        <v>377.82891071854732</v>
      </c>
      <c r="AK709" s="979">
        <f>_xlfn.XLOOKUP($D709,Help2!$D:$D,Help2!AH:AH)</f>
        <v>8441.6560571905447</v>
      </c>
      <c r="AL709" s="979">
        <f>_xlfn.XLOOKUP($D709,Help2!$D:$D,Help2!AI:AI)</f>
        <v>672</v>
      </c>
      <c r="AM709" s="979">
        <f>_xlfn.XLOOKUP($D709,Help2!$D:$D,Help2!AJ:AJ)</f>
        <v>0</v>
      </c>
      <c r="AN709" s="979">
        <f>_xlfn.XLOOKUP($D709,Help2!$D:$D,Help2!AK:AK)</f>
        <v>0</v>
      </c>
    </row>
    <row r="710" spans="1:40" x14ac:dyDescent="0.2">
      <c r="A710" s="1">
        <v>45634</v>
      </c>
      <c r="B710">
        <f t="shared" si="77"/>
        <v>12</v>
      </c>
      <c r="C710">
        <f t="shared" si="78"/>
        <v>2024</v>
      </c>
      <c r="D710" s="872" t="str">
        <f t="shared" si="75"/>
        <v>12´2024</v>
      </c>
      <c r="F710" s="2">
        <f t="shared" si="79"/>
        <v>24</v>
      </c>
      <c r="G710" s="3">
        <f t="shared" si="80"/>
        <v>3.5661218424962851E-2</v>
      </c>
      <c r="H710" s="5">
        <f t="shared" si="81"/>
        <v>1</v>
      </c>
      <c r="I710" s="979">
        <f>_xlfn.XLOOKUP($D710,Help2!$D:$D,Help2!H:H)</f>
        <v>18826</v>
      </c>
      <c r="J710" s="979">
        <f>_xlfn.XLOOKUP($D710,Help2!$D:$D,Help2!I:I)</f>
        <v>11689</v>
      </c>
      <c r="K710" s="979">
        <f>_xlfn.XLOOKUP($D710,Help2!$D:$D,Help2!J:J)</f>
        <v>3175</v>
      </c>
      <c r="L710" s="979">
        <f>_xlfn.XLOOKUP($D710,Help2!$D:$D,Help2!K:K)</f>
        <v>3139</v>
      </c>
      <c r="M710" s="979">
        <f>_xlfn.XLOOKUP($D710,Help2!$D:$D,Help2!L:L)</f>
        <v>8244.1735306274113</v>
      </c>
      <c r="N710" s="979">
        <f>_xlfn.XLOOKUP($D710,Help2!$D:$D,Help2!M:M)</f>
        <v>10066.402934179481</v>
      </c>
      <c r="P710" s="979">
        <f>_xlfn.XLOOKUP($D710,Help2!$D:$D,Help2!F:F)</f>
        <v>673</v>
      </c>
      <c r="Q710" s="979">
        <f t="shared" si="76"/>
        <v>744</v>
      </c>
      <c r="R710" s="979">
        <f>_xlfn.XLOOKUP($D710,Help2!$D:$D,Help2!N:N)</f>
        <v>8244.1735306274113</v>
      </c>
      <c r="S710" s="979">
        <f>_xlfn.XLOOKUP($D710,Help2!$D:$D,Help2!O:O)</f>
        <v>8113.7179128709449</v>
      </c>
      <c r="T710" s="979">
        <f>_xlfn.XLOOKUP($D710,Help2!$D:$D,Help2!P:P)</f>
        <v>550</v>
      </c>
      <c r="U710" s="979">
        <f>_xlfn.XLOOKUP($D710,Help2!$D:$D,Help2!Q:Q)</f>
        <v>150</v>
      </c>
      <c r="V710" s="979">
        <f>_xlfn.XLOOKUP($D710,Help2!$D:$D,Help2!R:R)</f>
        <v>60</v>
      </c>
      <c r="W710" s="979">
        <f>_xlfn.XLOOKUP($D710,Help2!$D:$D,Help2!S:S)</f>
        <v>20000</v>
      </c>
      <c r="Y710" s="979">
        <f>_xlfn.XLOOKUP($D710,Help2!$D:$D,Help2!V:V)</f>
        <v>7761</v>
      </c>
      <c r="Z710" s="979">
        <f>_xlfn.XLOOKUP($D710,Help2!$D:$D,Help2!W:W)</f>
        <v>3928</v>
      </c>
      <c r="AA710" s="979">
        <f>_xlfn.XLOOKUP($D710,Help2!$D:$D,Help2!X:X)</f>
        <v>0</v>
      </c>
      <c r="AB710" s="979">
        <f>_xlfn.XLOOKUP($D710,Help2!$D:$D,Help2!Y:Y)</f>
        <v>6314</v>
      </c>
      <c r="AC710" s="979">
        <f>_xlfn.XLOOKUP($D710,Help2!$D:$D,Help2!Z:Z)</f>
        <v>823</v>
      </c>
      <c r="AD710" s="979">
        <f>_xlfn.XLOOKUP($D710,Help2!$D:$D,Help2!AA:AA)</f>
        <v>1316.7744467999999</v>
      </c>
      <c r="AE710" s="979">
        <f>_xlfn.XLOOKUP($D710,Help2!$D:$D,Help2!AB:AB)</f>
        <v>870</v>
      </c>
      <c r="AF710" s="979">
        <f>_xlfn.XLOOKUP($D710,Help2!$D:$D,Help2!AC:AC)</f>
        <v>695</v>
      </c>
      <c r="AG710" s="979">
        <f>_xlfn.XLOOKUP($D710,Help2!$D:$D,Help2!AD:AD)</f>
        <v>360</v>
      </c>
      <c r="AH710" s="979">
        <f>_xlfn.XLOOKUP($D710,Help2!$D:$D,Help2!AE:AE)</f>
        <v>864.90000000000009</v>
      </c>
      <c r="AI710" s="979">
        <f>_xlfn.XLOOKUP($D710,Help2!$D:$D,Help2!AF:AF)</f>
        <v>3574.9199999999996</v>
      </c>
      <c r="AJ710" s="979">
        <f>_xlfn.XLOOKUP($D710,Help2!$D:$D,Help2!AG:AG)</f>
        <v>377.82891071854732</v>
      </c>
      <c r="AK710" s="979">
        <f>_xlfn.XLOOKUP($D710,Help2!$D:$D,Help2!AH:AH)</f>
        <v>8441.6560571905447</v>
      </c>
      <c r="AL710" s="979">
        <f>_xlfn.XLOOKUP($D710,Help2!$D:$D,Help2!AI:AI)</f>
        <v>672</v>
      </c>
      <c r="AM710" s="979">
        <f>_xlfn.XLOOKUP($D710,Help2!$D:$D,Help2!AJ:AJ)</f>
        <v>0</v>
      </c>
      <c r="AN710" s="979">
        <f>_xlfn.XLOOKUP($D710,Help2!$D:$D,Help2!AK:AK)</f>
        <v>0</v>
      </c>
    </row>
    <row r="711" spans="1:40" x14ac:dyDescent="0.2">
      <c r="A711" s="1">
        <v>45635</v>
      </c>
      <c r="B711">
        <f t="shared" si="77"/>
        <v>12</v>
      </c>
      <c r="C711">
        <f t="shared" si="78"/>
        <v>2024</v>
      </c>
      <c r="D711" s="872" t="str">
        <f t="shared" si="75"/>
        <v>12´2024</v>
      </c>
      <c r="E711" s="867">
        <v>5</v>
      </c>
      <c r="F711" s="2">
        <f t="shared" si="79"/>
        <v>19</v>
      </c>
      <c r="G711" s="3">
        <f t="shared" si="80"/>
        <v>2.8231797919762259E-2</v>
      </c>
      <c r="H711" s="5">
        <f t="shared" si="81"/>
        <v>0.79166666666666663</v>
      </c>
      <c r="I711" s="979">
        <f>_xlfn.XLOOKUP($D711,Help2!$D:$D,Help2!H:H)</f>
        <v>18826</v>
      </c>
      <c r="J711" s="979">
        <f>_xlfn.XLOOKUP($D711,Help2!$D:$D,Help2!I:I)</f>
        <v>11689</v>
      </c>
      <c r="K711" s="979">
        <f>_xlfn.XLOOKUP($D711,Help2!$D:$D,Help2!J:J)</f>
        <v>3175</v>
      </c>
      <c r="L711" s="979">
        <f>_xlfn.XLOOKUP($D711,Help2!$D:$D,Help2!K:K)</f>
        <v>3139</v>
      </c>
      <c r="M711" s="979">
        <f>_xlfn.XLOOKUP($D711,Help2!$D:$D,Help2!L:L)</f>
        <v>8244.1735306274113</v>
      </c>
      <c r="N711" s="979">
        <f>_xlfn.XLOOKUP($D711,Help2!$D:$D,Help2!M:M)</f>
        <v>10066.402934179481</v>
      </c>
      <c r="P711" s="979">
        <f>_xlfn.XLOOKUP($D711,Help2!$D:$D,Help2!F:F)</f>
        <v>673</v>
      </c>
      <c r="Q711" s="979">
        <f t="shared" si="76"/>
        <v>744</v>
      </c>
      <c r="R711" s="979">
        <f>_xlfn.XLOOKUP($D711,Help2!$D:$D,Help2!N:N)</f>
        <v>8244.1735306274113</v>
      </c>
      <c r="S711" s="979">
        <f>_xlfn.XLOOKUP($D711,Help2!$D:$D,Help2!O:O)</f>
        <v>8113.7179128709449</v>
      </c>
      <c r="T711" s="979">
        <f>_xlfn.XLOOKUP($D711,Help2!$D:$D,Help2!P:P)</f>
        <v>550</v>
      </c>
      <c r="U711" s="979">
        <f>_xlfn.XLOOKUP($D711,Help2!$D:$D,Help2!Q:Q)</f>
        <v>150</v>
      </c>
      <c r="V711" s="979">
        <f>_xlfn.XLOOKUP($D711,Help2!$D:$D,Help2!R:R)</f>
        <v>60</v>
      </c>
      <c r="W711" s="979">
        <f>_xlfn.XLOOKUP($D711,Help2!$D:$D,Help2!S:S)</f>
        <v>20000</v>
      </c>
      <c r="Y711" s="979">
        <f>_xlfn.XLOOKUP($D711,Help2!$D:$D,Help2!V:V)</f>
        <v>7761</v>
      </c>
      <c r="Z711" s="979">
        <f>_xlfn.XLOOKUP($D711,Help2!$D:$D,Help2!W:W)</f>
        <v>3928</v>
      </c>
      <c r="AA711" s="979">
        <f>_xlfn.XLOOKUP($D711,Help2!$D:$D,Help2!X:X)</f>
        <v>0</v>
      </c>
      <c r="AB711" s="979">
        <f>_xlfn.XLOOKUP($D711,Help2!$D:$D,Help2!Y:Y)</f>
        <v>6314</v>
      </c>
      <c r="AC711" s="979">
        <f>_xlfn.XLOOKUP($D711,Help2!$D:$D,Help2!Z:Z)</f>
        <v>823</v>
      </c>
      <c r="AD711" s="979">
        <f>_xlfn.XLOOKUP($D711,Help2!$D:$D,Help2!AA:AA)</f>
        <v>1316.7744467999999</v>
      </c>
      <c r="AE711" s="979">
        <f>_xlfn.XLOOKUP($D711,Help2!$D:$D,Help2!AB:AB)</f>
        <v>870</v>
      </c>
      <c r="AF711" s="979">
        <f>_xlfn.XLOOKUP($D711,Help2!$D:$D,Help2!AC:AC)</f>
        <v>695</v>
      </c>
      <c r="AG711" s="979">
        <f>_xlfn.XLOOKUP($D711,Help2!$D:$D,Help2!AD:AD)</f>
        <v>360</v>
      </c>
      <c r="AH711" s="979">
        <f>_xlfn.XLOOKUP($D711,Help2!$D:$D,Help2!AE:AE)</f>
        <v>864.90000000000009</v>
      </c>
      <c r="AI711" s="979">
        <f>_xlfn.XLOOKUP($D711,Help2!$D:$D,Help2!AF:AF)</f>
        <v>3574.9199999999996</v>
      </c>
      <c r="AJ711" s="979">
        <f>_xlfn.XLOOKUP($D711,Help2!$D:$D,Help2!AG:AG)</f>
        <v>377.82891071854732</v>
      </c>
      <c r="AK711" s="979">
        <f>_xlfn.XLOOKUP($D711,Help2!$D:$D,Help2!AH:AH)</f>
        <v>8441.6560571905447</v>
      </c>
      <c r="AL711" s="979">
        <f>_xlfn.XLOOKUP($D711,Help2!$D:$D,Help2!AI:AI)</f>
        <v>672</v>
      </c>
      <c r="AM711" s="979">
        <f>_xlfn.XLOOKUP($D711,Help2!$D:$D,Help2!AJ:AJ)</f>
        <v>0</v>
      </c>
      <c r="AN711" s="979">
        <f>_xlfn.XLOOKUP($D711,Help2!$D:$D,Help2!AK:AK)</f>
        <v>0</v>
      </c>
    </row>
    <row r="712" spans="1:40" x14ac:dyDescent="0.2">
      <c r="A712" s="1">
        <v>45636</v>
      </c>
      <c r="B712">
        <f t="shared" si="77"/>
        <v>12</v>
      </c>
      <c r="C712">
        <f t="shared" si="78"/>
        <v>2024</v>
      </c>
      <c r="D712" s="872" t="str">
        <f t="shared" si="75"/>
        <v>12´2024</v>
      </c>
      <c r="E712" s="867">
        <v>24</v>
      </c>
      <c r="F712" s="2">
        <f t="shared" si="79"/>
        <v>0</v>
      </c>
      <c r="G712" s="3">
        <f t="shared" si="80"/>
        <v>0</v>
      </c>
      <c r="H712" s="5">
        <f t="shared" si="81"/>
        <v>0</v>
      </c>
      <c r="I712" s="979">
        <f>_xlfn.XLOOKUP($D712,Help2!$D:$D,Help2!H:H)</f>
        <v>18826</v>
      </c>
      <c r="J712" s="979">
        <f>_xlfn.XLOOKUP($D712,Help2!$D:$D,Help2!I:I)</f>
        <v>11689</v>
      </c>
      <c r="K712" s="979">
        <f>_xlfn.XLOOKUP($D712,Help2!$D:$D,Help2!J:J)</f>
        <v>3175</v>
      </c>
      <c r="L712" s="979">
        <f>_xlfn.XLOOKUP($D712,Help2!$D:$D,Help2!K:K)</f>
        <v>3139</v>
      </c>
      <c r="M712" s="979">
        <f>_xlfn.XLOOKUP($D712,Help2!$D:$D,Help2!L:L)</f>
        <v>8244.1735306274113</v>
      </c>
      <c r="N712" s="979">
        <f>_xlfn.XLOOKUP($D712,Help2!$D:$D,Help2!M:M)</f>
        <v>10066.402934179481</v>
      </c>
      <c r="P712" s="979">
        <f>_xlfn.XLOOKUP($D712,Help2!$D:$D,Help2!F:F)</f>
        <v>673</v>
      </c>
      <c r="Q712" s="979">
        <f t="shared" si="76"/>
        <v>744</v>
      </c>
      <c r="R712" s="979">
        <f>_xlfn.XLOOKUP($D712,Help2!$D:$D,Help2!N:N)</f>
        <v>8244.1735306274113</v>
      </c>
      <c r="S712" s="979">
        <f>_xlfn.XLOOKUP($D712,Help2!$D:$D,Help2!O:O)</f>
        <v>8113.7179128709449</v>
      </c>
      <c r="T712" s="979">
        <f>_xlfn.XLOOKUP($D712,Help2!$D:$D,Help2!P:P)</f>
        <v>550</v>
      </c>
      <c r="U712" s="979">
        <f>_xlfn.XLOOKUP($D712,Help2!$D:$D,Help2!Q:Q)</f>
        <v>150</v>
      </c>
      <c r="V712" s="979">
        <f>_xlfn.XLOOKUP($D712,Help2!$D:$D,Help2!R:R)</f>
        <v>60</v>
      </c>
      <c r="W712" s="979">
        <f>_xlfn.XLOOKUP($D712,Help2!$D:$D,Help2!S:S)</f>
        <v>20000</v>
      </c>
      <c r="Y712" s="979">
        <f>_xlfn.XLOOKUP($D712,Help2!$D:$D,Help2!V:V)</f>
        <v>7761</v>
      </c>
      <c r="Z712" s="979">
        <f>_xlfn.XLOOKUP($D712,Help2!$D:$D,Help2!W:W)</f>
        <v>3928</v>
      </c>
      <c r="AA712" s="979">
        <f>_xlfn.XLOOKUP($D712,Help2!$D:$D,Help2!X:X)</f>
        <v>0</v>
      </c>
      <c r="AB712" s="979">
        <f>_xlfn.XLOOKUP($D712,Help2!$D:$D,Help2!Y:Y)</f>
        <v>6314</v>
      </c>
      <c r="AC712" s="979">
        <f>_xlfn.XLOOKUP($D712,Help2!$D:$D,Help2!Z:Z)</f>
        <v>823</v>
      </c>
      <c r="AD712" s="979">
        <f>_xlfn.XLOOKUP($D712,Help2!$D:$D,Help2!AA:AA)</f>
        <v>1316.7744467999999</v>
      </c>
      <c r="AE712" s="979">
        <f>_xlfn.XLOOKUP($D712,Help2!$D:$D,Help2!AB:AB)</f>
        <v>870</v>
      </c>
      <c r="AF712" s="979">
        <f>_xlfn.XLOOKUP($D712,Help2!$D:$D,Help2!AC:AC)</f>
        <v>695</v>
      </c>
      <c r="AG712" s="979">
        <f>_xlfn.XLOOKUP($D712,Help2!$D:$D,Help2!AD:AD)</f>
        <v>360</v>
      </c>
      <c r="AH712" s="979">
        <f>_xlfn.XLOOKUP($D712,Help2!$D:$D,Help2!AE:AE)</f>
        <v>864.90000000000009</v>
      </c>
      <c r="AI712" s="979">
        <f>_xlfn.XLOOKUP($D712,Help2!$D:$D,Help2!AF:AF)</f>
        <v>3574.9199999999996</v>
      </c>
      <c r="AJ712" s="979">
        <f>_xlfn.XLOOKUP($D712,Help2!$D:$D,Help2!AG:AG)</f>
        <v>377.82891071854732</v>
      </c>
      <c r="AK712" s="979">
        <f>_xlfn.XLOOKUP($D712,Help2!$D:$D,Help2!AH:AH)</f>
        <v>8441.6560571905447</v>
      </c>
      <c r="AL712" s="979">
        <f>_xlfn.XLOOKUP($D712,Help2!$D:$D,Help2!AI:AI)</f>
        <v>672</v>
      </c>
      <c r="AM712" s="979">
        <f>_xlfn.XLOOKUP($D712,Help2!$D:$D,Help2!AJ:AJ)</f>
        <v>0</v>
      </c>
      <c r="AN712" s="979">
        <f>_xlfn.XLOOKUP($D712,Help2!$D:$D,Help2!AK:AK)</f>
        <v>0</v>
      </c>
    </row>
    <row r="713" spans="1:40" x14ac:dyDescent="0.2">
      <c r="A713" s="1">
        <v>45637</v>
      </c>
      <c r="B713">
        <f t="shared" si="77"/>
        <v>12</v>
      </c>
      <c r="C713">
        <f t="shared" si="78"/>
        <v>2024</v>
      </c>
      <c r="D713" s="872" t="str">
        <f t="shared" si="75"/>
        <v>12´2024</v>
      </c>
      <c r="E713" s="867">
        <v>16</v>
      </c>
      <c r="F713" s="2">
        <f t="shared" si="79"/>
        <v>8</v>
      </c>
      <c r="G713" s="3">
        <f t="shared" si="80"/>
        <v>1.188707280832095E-2</v>
      </c>
      <c r="H713" s="5">
        <f t="shared" si="81"/>
        <v>0.33333333333333331</v>
      </c>
      <c r="I713" s="979">
        <f>_xlfn.XLOOKUP($D713,Help2!$D:$D,Help2!H:H)</f>
        <v>18826</v>
      </c>
      <c r="J713" s="979">
        <f>_xlfn.XLOOKUP($D713,Help2!$D:$D,Help2!I:I)</f>
        <v>11689</v>
      </c>
      <c r="K713" s="979">
        <f>_xlfn.XLOOKUP($D713,Help2!$D:$D,Help2!J:J)</f>
        <v>3175</v>
      </c>
      <c r="L713" s="979">
        <f>_xlfn.XLOOKUP($D713,Help2!$D:$D,Help2!K:K)</f>
        <v>3139</v>
      </c>
      <c r="M713" s="979">
        <f>_xlfn.XLOOKUP($D713,Help2!$D:$D,Help2!L:L)</f>
        <v>8244.1735306274113</v>
      </c>
      <c r="N713" s="979">
        <f>_xlfn.XLOOKUP($D713,Help2!$D:$D,Help2!M:M)</f>
        <v>10066.402934179481</v>
      </c>
      <c r="P713" s="979">
        <f>_xlfn.XLOOKUP($D713,Help2!$D:$D,Help2!F:F)</f>
        <v>673</v>
      </c>
      <c r="Q713" s="979">
        <f t="shared" si="76"/>
        <v>744</v>
      </c>
      <c r="R713" s="979">
        <f>_xlfn.XLOOKUP($D713,Help2!$D:$D,Help2!N:N)</f>
        <v>8244.1735306274113</v>
      </c>
      <c r="S713" s="979">
        <f>_xlfn.XLOOKUP($D713,Help2!$D:$D,Help2!O:O)</f>
        <v>8113.7179128709449</v>
      </c>
      <c r="T713" s="979">
        <f>_xlfn.XLOOKUP($D713,Help2!$D:$D,Help2!P:P)</f>
        <v>550</v>
      </c>
      <c r="U713" s="979">
        <f>_xlfn.XLOOKUP($D713,Help2!$D:$D,Help2!Q:Q)</f>
        <v>150</v>
      </c>
      <c r="V713" s="979">
        <f>_xlfn.XLOOKUP($D713,Help2!$D:$D,Help2!R:R)</f>
        <v>60</v>
      </c>
      <c r="W713" s="979">
        <f>_xlfn.XLOOKUP($D713,Help2!$D:$D,Help2!S:S)</f>
        <v>20000</v>
      </c>
      <c r="Y713" s="979">
        <f>_xlfn.XLOOKUP($D713,Help2!$D:$D,Help2!V:V)</f>
        <v>7761</v>
      </c>
      <c r="Z713" s="979">
        <f>_xlfn.XLOOKUP($D713,Help2!$D:$D,Help2!W:W)</f>
        <v>3928</v>
      </c>
      <c r="AA713" s="979">
        <f>_xlfn.XLOOKUP($D713,Help2!$D:$D,Help2!X:X)</f>
        <v>0</v>
      </c>
      <c r="AB713" s="979">
        <f>_xlfn.XLOOKUP($D713,Help2!$D:$D,Help2!Y:Y)</f>
        <v>6314</v>
      </c>
      <c r="AC713" s="979">
        <f>_xlfn.XLOOKUP($D713,Help2!$D:$D,Help2!Z:Z)</f>
        <v>823</v>
      </c>
      <c r="AD713" s="979">
        <f>_xlfn.XLOOKUP($D713,Help2!$D:$D,Help2!AA:AA)</f>
        <v>1316.7744467999999</v>
      </c>
      <c r="AE713" s="979">
        <f>_xlfn.XLOOKUP($D713,Help2!$D:$D,Help2!AB:AB)</f>
        <v>870</v>
      </c>
      <c r="AF713" s="979">
        <f>_xlfn.XLOOKUP($D713,Help2!$D:$D,Help2!AC:AC)</f>
        <v>695</v>
      </c>
      <c r="AG713" s="979">
        <f>_xlfn.XLOOKUP($D713,Help2!$D:$D,Help2!AD:AD)</f>
        <v>360</v>
      </c>
      <c r="AH713" s="979">
        <f>_xlfn.XLOOKUP($D713,Help2!$D:$D,Help2!AE:AE)</f>
        <v>864.90000000000009</v>
      </c>
      <c r="AI713" s="979">
        <f>_xlfn.XLOOKUP($D713,Help2!$D:$D,Help2!AF:AF)</f>
        <v>3574.9199999999996</v>
      </c>
      <c r="AJ713" s="979">
        <f>_xlfn.XLOOKUP($D713,Help2!$D:$D,Help2!AG:AG)</f>
        <v>377.82891071854732</v>
      </c>
      <c r="AK713" s="979">
        <f>_xlfn.XLOOKUP($D713,Help2!$D:$D,Help2!AH:AH)</f>
        <v>8441.6560571905447</v>
      </c>
      <c r="AL713" s="979">
        <f>_xlfn.XLOOKUP($D713,Help2!$D:$D,Help2!AI:AI)</f>
        <v>672</v>
      </c>
      <c r="AM713" s="979">
        <f>_xlfn.XLOOKUP($D713,Help2!$D:$D,Help2!AJ:AJ)</f>
        <v>0</v>
      </c>
      <c r="AN713" s="979">
        <f>_xlfn.XLOOKUP($D713,Help2!$D:$D,Help2!AK:AK)</f>
        <v>0</v>
      </c>
    </row>
    <row r="714" spans="1:40" x14ac:dyDescent="0.2">
      <c r="A714" s="1">
        <v>45638</v>
      </c>
      <c r="B714">
        <f t="shared" si="77"/>
        <v>12</v>
      </c>
      <c r="C714">
        <f t="shared" si="78"/>
        <v>2024</v>
      </c>
      <c r="D714" s="872" t="str">
        <f t="shared" si="75"/>
        <v>12´2024</v>
      </c>
      <c r="F714" s="2">
        <f t="shared" si="79"/>
        <v>24</v>
      </c>
      <c r="G714" s="3">
        <f t="shared" si="80"/>
        <v>3.5661218424962851E-2</v>
      </c>
      <c r="H714" s="5">
        <f t="shared" si="81"/>
        <v>1</v>
      </c>
      <c r="I714" s="979">
        <f>_xlfn.XLOOKUP($D714,Help2!$D:$D,Help2!H:H)</f>
        <v>18826</v>
      </c>
      <c r="J714" s="979">
        <f>_xlfn.XLOOKUP($D714,Help2!$D:$D,Help2!I:I)</f>
        <v>11689</v>
      </c>
      <c r="K714" s="979">
        <f>_xlfn.XLOOKUP($D714,Help2!$D:$D,Help2!J:J)</f>
        <v>3175</v>
      </c>
      <c r="L714" s="979">
        <f>_xlfn.XLOOKUP($D714,Help2!$D:$D,Help2!K:K)</f>
        <v>3139</v>
      </c>
      <c r="M714" s="979">
        <f>_xlfn.XLOOKUP($D714,Help2!$D:$D,Help2!L:L)</f>
        <v>8244.1735306274113</v>
      </c>
      <c r="N714" s="979">
        <f>_xlfn.XLOOKUP($D714,Help2!$D:$D,Help2!M:M)</f>
        <v>10066.402934179481</v>
      </c>
      <c r="P714" s="979">
        <f>_xlfn.XLOOKUP($D714,Help2!$D:$D,Help2!F:F)</f>
        <v>673</v>
      </c>
      <c r="Q714" s="979">
        <f t="shared" si="76"/>
        <v>744</v>
      </c>
      <c r="R714" s="979">
        <f>_xlfn.XLOOKUP($D714,Help2!$D:$D,Help2!N:N)</f>
        <v>8244.1735306274113</v>
      </c>
      <c r="S714" s="979">
        <f>_xlfn.XLOOKUP($D714,Help2!$D:$D,Help2!O:O)</f>
        <v>8113.7179128709449</v>
      </c>
      <c r="T714" s="979">
        <f>_xlfn.XLOOKUP($D714,Help2!$D:$D,Help2!P:P)</f>
        <v>550</v>
      </c>
      <c r="U714" s="979">
        <f>_xlfn.XLOOKUP($D714,Help2!$D:$D,Help2!Q:Q)</f>
        <v>150</v>
      </c>
      <c r="V714" s="979">
        <f>_xlfn.XLOOKUP($D714,Help2!$D:$D,Help2!R:R)</f>
        <v>60</v>
      </c>
      <c r="W714" s="979">
        <f>_xlfn.XLOOKUP($D714,Help2!$D:$D,Help2!S:S)</f>
        <v>20000</v>
      </c>
      <c r="Y714" s="979">
        <f>_xlfn.XLOOKUP($D714,Help2!$D:$D,Help2!V:V)</f>
        <v>7761</v>
      </c>
      <c r="Z714" s="979">
        <f>_xlfn.XLOOKUP($D714,Help2!$D:$D,Help2!W:W)</f>
        <v>3928</v>
      </c>
      <c r="AA714" s="979">
        <f>_xlfn.XLOOKUP($D714,Help2!$D:$D,Help2!X:X)</f>
        <v>0</v>
      </c>
      <c r="AB714" s="979">
        <f>_xlfn.XLOOKUP($D714,Help2!$D:$D,Help2!Y:Y)</f>
        <v>6314</v>
      </c>
      <c r="AC714" s="979">
        <f>_xlfn.XLOOKUP($D714,Help2!$D:$D,Help2!Z:Z)</f>
        <v>823</v>
      </c>
      <c r="AD714" s="979">
        <f>_xlfn.XLOOKUP($D714,Help2!$D:$D,Help2!AA:AA)</f>
        <v>1316.7744467999999</v>
      </c>
      <c r="AE714" s="979">
        <f>_xlfn.XLOOKUP($D714,Help2!$D:$D,Help2!AB:AB)</f>
        <v>870</v>
      </c>
      <c r="AF714" s="979">
        <f>_xlfn.XLOOKUP($D714,Help2!$D:$D,Help2!AC:AC)</f>
        <v>695</v>
      </c>
      <c r="AG714" s="979">
        <f>_xlfn.XLOOKUP($D714,Help2!$D:$D,Help2!AD:AD)</f>
        <v>360</v>
      </c>
      <c r="AH714" s="979">
        <f>_xlfn.XLOOKUP($D714,Help2!$D:$D,Help2!AE:AE)</f>
        <v>864.90000000000009</v>
      </c>
      <c r="AI714" s="979">
        <f>_xlfn.XLOOKUP($D714,Help2!$D:$D,Help2!AF:AF)</f>
        <v>3574.9199999999996</v>
      </c>
      <c r="AJ714" s="979">
        <f>_xlfn.XLOOKUP($D714,Help2!$D:$D,Help2!AG:AG)</f>
        <v>377.82891071854732</v>
      </c>
      <c r="AK714" s="979">
        <f>_xlfn.XLOOKUP($D714,Help2!$D:$D,Help2!AH:AH)</f>
        <v>8441.6560571905447</v>
      </c>
      <c r="AL714" s="979">
        <f>_xlfn.XLOOKUP($D714,Help2!$D:$D,Help2!AI:AI)</f>
        <v>672</v>
      </c>
      <c r="AM714" s="979">
        <f>_xlfn.XLOOKUP($D714,Help2!$D:$D,Help2!AJ:AJ)</f>
        <v>0</v>
      </c>
      <c r="AN714" s="979">
        <f>_xlfn.XLOOKUP($D714,Help2!$D:$D,Help2!AK:AK)</f>
        <v>0</v>
      </c>
    </row>
    <row r="715" spans="1:40" x14ac:dyDescent="0.2">
      <c r="A715" s="1">
        <v>45639</v>
      </c>
      <c r="B715">
        <f t="shared" si="77"/>
        <v>12</v>
      </c>
      <c r="C715">
        <f t="shared" si="78"/>
        <v>2024</v>
      </c>
      <c r="D715" s="872" t="str">
        <f t="shared" si="75"/>
        <v>12´2024</v>
      </c>
      <c r="F715" s="2">
        <f t="shared" si="79"/>
        <v>24</v>
      </c>
      <c r="G715" s="3">
        <f t="shared" si="80"/>
        <v>3.5661218424962851E-2</v>
      </c>
      <c r="H715" s="5">
        <f t="shared" si="81"/>
        <v>1</v>
      </c>
      <c r="I715" s="979">
        <f>_xlfn.XLOOKUP($D715,Help2!$D:$D,Help2!H:H)</f>
        <v>18826</v>
      </c>
      <c r="J715" s="979">
        <f>_xlfn.XLOOKUP($D715,Help2!$D:$D,Help2!I:I)</f>
        <v>11689</v>
      </c>
      <c r="K715" s="979">
        <f>_xlfn.XLOOKUP($D715,Help2!$D:$D,Help2!J:J)</f>
        <v>3175</v>
      </c>
      <c r="L715" s="979">
        <f>_xlfn.XLOOKUP($D715,Help2!$D:$D,Help2!K:K)</f>
        <v>3139</v>
      </c>
      <c r="M715" s="979">
        <f>_xlfn.XLOOKUP($D715,Help2!$D:$D,Help2!L:L)</f>
        <v>8244.1735306274113</v>
      </c>
      <c r="N715" s="979">
        <f>_xlfn.XLOOKUP($D715,Help2!$D:$D,Help2!M:M)</f>
        <v>10066.402934179481</v>
      </c>
      <c r="P715" s="979">
        <f>_xlfn.XLOOKUP($D715,Help2!$D:$D,Help2!F:F)</f>
        <v>673</v>
      </c>
      <c r="Q715" s="979">
        <f t="shared" si="76"/>
        <v>744</v>
      </c>
      <c r="R715" s="979">
        <f>_xlfn.XLOOKUP($D715,Help2!$D:$D,Help2!N:N)</f>
        <v>8244.1735306274113</v>
      </c>
      <c r="S715" s="979">
        <f>_xlfn.XLOOKUP($D715,Help2!$D:$D,Help2!O:O)</f>
        <v>8113.7179128709449</v>
      </c>
      <c r="T715" s="979">
        <f>_xlfn.XLOOKUP($D715,Help2!$D:$D,Help2!P:P)</f>
        <v>550</v>
      </c>
      <c r="U715" s="979">
        <f>_xlfn.XLOOKUP($D715,Help2!$D:$D,Help2!Q:Q)</f>
        <v>150</v>
      </c>
      <c r="V715" s="979">
        <f>_xlfn.XLOOKUP($D715,Help2!$D:$D,Help2!R:R)</f>
        <v>60</v>
      </c>
      <c r="W715" s="979">
        <f>_xlfn.XLOOKUP($D715,Help2!$D:$D,Help2!S:S)</f>
        <v>20000</v>
      </c>
      <c r="Y715" s="979">
        <f>_xlfn.XLOOKUP($D715,Help2!$D:$D,Help2!V:V)</f>
        <v>7761</v>
      </c>
      <c r="Z715" s="979">
        <f>_xlfn.XLOOKUP($D715,Help2!$D:$D,Help2!W:W)</f>
        <v>3928</v>
      </c>
      <c r="AA715" s="979">
        <f>_xlfn.XLOOKUP($D715,Help2!$D:$D,Help2!X:X)</f>
        <v>0</v>
      </c>
      <c r="AB715" s="979">
        <f>_xlfn.XLOOKUP($D715,Help2!$D:$D,Help2!Y:Y)</f>
        <v>6314</v>
      </c>
      <c r="AC715" s="979">
        <f>_xlfn.XLOOKUP($D715,Help2!$D:$D,Help2!Z:Z)</f>
        <v>823</v>
      </c>
      <c r="AD715" s="979">
        <f>_xlfn.XLOOKUP($D715,Help2!$D:$D,Help2!AA:AA)</f>
        <v>1316.7744467999999</v>
      </c>
      <c r="AE715" s="979">
        <f>_xlfn.XLOOKUP($D715,Help2!$D:$D,Help2!AB:AB)</f>
        <v>870</v>
      </c>
      <c r="AF715" s="979">
        <f>_xlfn.XLOOKUP($D715,Help2!$D:$D,Help2!AC:AC)</f>
        <v>695</v>
      </c>
      <c r="AG715" s="979">
        <f>_xlfn.XLOOKUP($D715,Help2!$D:$D,Help2!AD:AD)</f>
        <v>360</v>
      </c>
      <c r="AH715" s="979">
        <f>_xlfn.XLOOKUP($D715,Help2!$D:$D,Help2!AE:AE)</f>
        <v>864.90000000000009</v>
      </c>
      <c r="AI715" s="979">
        <f>_xlfn.XLOOKUP($D715,Help2!$D:$D,Help2!AF:AF)</f>
        <v>3574.9199999999996</v>
      </c>
      <c r="AJ715" s="979">
        <f>_xlfn.XLOOKUP($D715,Help2!$D:$D,Help2!AG:AG)</f>
        <v>377.82891071854732</v>
      </c>
      <c r="AK715" s="979">
        <f>_xlfn.XLOOKUP($D715,Help2!$D:$D,Help2!AH:AH)</f>
        <v>8441.6560571905447</v>
      </c>
      <c r="AL715" s="979">
        <f>_xlfn.XLOOKUP($D715,Help2!$D:$D,Help2!AI:AI)</f>
        <v>672</v>
      </c>
      <c r="AM715" s="979">
        <f>_xlfn.XLOOKUP($D715,Help2!$D:$D,Help2!AJ:AJ)</f>
        <v>0</v>
      </c>
      <c r="AN715" s="979">
        <f>_xlfn.XLOOKUP($D715,Help2!$D:$D,Help2!AK:AK)</f>
        <v>0</v>
      </c>
    </row>
    <row r="716" spans="1:40" x14ac:dyDescent="0.2">
      <c r="A716" s="1">
        <v>45640</v>
      </c>
      <c r="B716">
        <f t="shared" si="77"/>
        <v>12</v>
      </c>
      <c r="C716">
        <f t="shared" si="78"/>
        <v>2024</v>
      </c>
      <c r="D716" s="872" t="str">
        <f t="shared" si="75"/>
        <v>12´2024</v>
      </c>
      <c r="F716" s="2">
        <f t="shared" si="79"/>
        <v>24</v>
      </c>
      <c r="G716" s="3">
        <f t="shared" si="80"/>
        <v>3.5661218424962851E-2</v>
      </c>
      <c r="H716" s="5">
        <f t="shared" si="81"/>
        <v>1</v>
      </c>
      <c r="I716" s="979">
        <f>_xlfn.XLOOKUP($D716,Help2!$D:$D,Help2!H:H)</f>
        <v>18826</v>
      </c>
      <c r="J716" s="979">
        <f>_xlfn.XLOOKUP($D716,Help2!$D:$D,Help2!I:I)</f>
        <v>11689</v>
      </c>
      <c r="K716" s="979">
        <f>_xlfn.XLOOKUP($D716,Help2!$D:$D,Help2!J:J)</f>
        <v>3175</v>
      </c>
      <c r="L716" s="979">
        <f>_xlfn.XLOOKUP($D716,Help2!$D:$D,Help2!K:K)</f>
        <v>3139</v>
      </c>
      <c r="M716" s="979">
        <f>_xlfn.XLOOKUP($D716,Help2!$D:$D,Help2!L:L)</f>
        <v>8244.1735306274113</v>
      </c>
      <c r="N716" s="979">
        <f>_xlfn.XLOOKUP($D716,Help2!$D:$D,Help2!M:M)</f>
        <v>10066.402934179481</v>
      </c>
      <c r="P716" s="979">
        <f>_xlfn.XLOOKUP($D716,Help2!$D:$D,Help2!F:F)</f>
        <v>673</v>
      </c>
      <c r="Q716" s="979">
        <f t="shared" si="76"/>
        <v>744</v>
      </c>
      <c r="R716" s="979">
        <f>_xlfn.XLOOKUP($D716,Help2!$D:$D,Help2!N:N)</f>
        <v>8244.1735306274113</v>
      </c>
      <c r="S716" s="979">
        <f>_xlfn.XLOOKUP($D716,Help2!$D:$D,Help2!O:O)</f>
        <v>8113.7179128709449</v>
      </c>
      <c r="T716" s="979">
        <f>_xlfn.XLOOKUP($D716,Help2!$D:$D,Help2!P:P)</f>
        <v>550</v>
      </c>
      <c r="U716" s="979">
        <f>_xlfn.XLOOKUP($D716,Help2!$D:$D,Help2!Q:Q)</f>
        <v>150</v>
      </c>
      <c r="V716" s="979">
        <f>_xlfn.XLOOKUP($D716,Help2!$D:$D,Help2!R:R)</f>
        <v>60</v>
      </c>
      <c r="W716" s="979">
        <f>_xlfn.XLOOKUP($D716,Help2!$D:$D,Help2!S:S)</f>
        <v>20000</v>
      </c>
      <c r="Y716" s="979">
        <f>_xlfn.XLOOKUP($D716,Help2!$D:$D,Help2!V:V)</f>
        <v>7761</v>
      </c>
      <c r="Z716" s="979">
        <f>_xlfn.XLOOKUP($D716,Help2!$D:$D,Help2!W:W)</f>
        <v>3928</v>
      </c>
      <c r="AA716" s="979">
        <f>_xlfn.XLOOKUP($D716,Help2!$D:$D,Help2!X:X)</f>
        <v>0</v>
      </c>
      <c r="AB716" s="979">
        <f>_xlfn.XLOOKUP($D716,Help2!$D:$D,Help2!Y:Y)</f>
        <v>6314</v>
      </c>
      <c r="AC716" s="979">
        <f>_xlfn.XLOOKUP($D716,Help2!$D:$D,Help2!Z:Z)</f>
        <v>823</v>
      </c>
      <c r="AD716" s="979">
        <f>_xlfn.XLOOKUP($D716,Help2!$D:$D,Help2!AA:AA)</f>
        <v>1316.7744467999999</v>
      </c>
      <c r="AE716" s="979">
        <f>_xlfn.XLOOKUP($D716,Help2!$D:$D,Help2!AB:AB)</f>
        <v>870</v>
      </c>
      <c r="AF716" s="979">
        <f>_xlfn.XLOOKUP($D716,Help2!$D:$D,Help2!AC:AC)</f>
        <v>695</v>
      </c>
      <c r="AG716" s="979">
        <f>_xlfn.XLOOKUP($D716,Help2!$D:$D,Help2!AD:AD)</f>
        <v>360</v>
      </c>
      <c r="AH716" s="979">
        <f>_xlfn.XLOOKUP($D716,Help2!$D:$D,Help2!AE:AE)</f>
        <v>864.90000000000009</v>
      </c>
      <c r="AI716" s="979">
        <f>_xlfn.XLOOKUP($D716,Help2!$D:$D,Help2!AF:AF)</f>
        <v>3574.9199999999996</v>
      </c>
      <c r="AJ716" s="979">
        <f>_xlfn.XLOOKUP($D716,Help2!$D:$D,Help2!AG:AG)</f>
        <v>377.82891071854732</v>
      </c>
      <c r="AK716" s="979">
        <f>_xlfn.XLOOKUP($D716,Help2!$D:$D,Help2!AH:AH)</f>
        <v>8441.6560571905447</v>
      </c>
      <c r="AL716" s="979">
        <f>_xlfn.XLOOKUP($D716,Help2!$D:$D,Help2!AI:AI)</f>
        <v>672</v>
      </c>
      <c r="AM716" s="979">
        <f>_xlfn.XLOOKUP($D716,Help2!$D:$D,Help2!AJ:AJ)</f>
        <v>0</v>
      </c>
      <c r="AN716" s="979">
        <f>_xlfn.XLOOKUP($D716,Help2!$D:$D,Help2!AK:AK)</f>
        <v>0</v>
      </c>
    </row>
    <row r="717" spans="1:40" x14ac:dyDescent="0.2">
      <c r="A717" s="1">
        <v>45641</v>
      </c>
      <c r="B717">
        <f t="shared" si="77"/>
        <v>12</v>
      </c>
      <c r="C717">
        <f t="shared" si="78"/>
        <v>2024</v>
      </c>
      <c r="D717" s="872" t="str">
        <f t="shared" si="75"/>
        <v>12´2024</v>
      </c>
      <c r="F717" s="2">
        <f t="shared" si="79"/>
        <v>24</v>
      </c>
      <c r="G717" s="3">
        <f t="shared" si="80"/>
        <v>3.5661218424962851E-2</v>
      </c>
      <c r="H717" s="5">
        <f t="shared" si="81"/>
        <v>1</v>
      </c>
      <c r="I717" s="979">
        <f>_xlfn.XLOOKUP($D717,Help2!$D:$D,Help2!H:H)</f>
        <v>18826</v>
      </c>
      <c r="J717" s="979">
        <f>_xlfn.XLOOKUP($D717,Help2!$D:$D,Help2!I:I)</f>
        <v>11689</v>
      </c>
      <c r="K717" s="979">
        <f>_xlfn.XLOOKUP($D717,Help2!$D:$D,Help2!J:J)</f>
        <v>3175</v>
      </c>
      <c r="L717" s="979">
        <f>_xlfn.XLOOKUP($D717,Help2!$D:$D,Help2!K:K)</f>
        <v>3139</v>
      </c>
      <c r="M717" s="979">
        <f>_xlfn.XLOOKUP($D717,Help2!$D:$D,Help2!L:L)</f>
        <v>8244.1735306274113</v>
      </c>
      <c r="N717" s="979">
        <f>_xlfn.XLOOKUP($D717,Help2!$D:$D,Help2!M:M)</f>
        <v>10066.402934179481</v>
      </c>
      <c r="P717" s="979">
        <f>_xlfn.XLOOKUP($D717,Help2!$D:$D,Help2!F:F)</f>
        <v>673</v>
      </c>
      <c r="Q717" s="979">
        <f t="shared" si="76"/>
        <v>744</v>
      </c>
      <c r="R717" s="979">
        <f>_xlfn.XLOOKUP($D717,Help2!$D:$D,Help2!N:N)</f>
        <v>8244.1735306274113</v>
      </c>
      <c r="S717" s="979">
        <f>_xlfn.XLOOKUP($D717,Help2!$D:$D,Help2!O:O)</f>
        <v>8113.7179128709449</v>
      </c>
      <c r="T717" s="979">
        <f>_xlfn.XLOOKUP($D717,Help2!$D:$D,Help2!P:P)</f>
        <v>550</v>
      </c>
      <c r="U717" s="979">
        <f>_xlfn.XLOOKUP($D717,Help2!$D:$D,Help2!Q:Q)</f>
        <v>150</v>
      </c>
      <c r="V717" s="979">
        <f>_xlfn.XLOOKUP($D717,Help2!$D:$D,Help2!R:R)</f>
        <v>60</v>
      </c>
      <c r="W717" s="979">
        <f>_xlfn.XLOOKUP($D717,Help2!$D:$D,Help2!S:S)</f>
        <v>20000</v>
      </c>
      <c r="Y717" s="979">
        <f>_xlfn.XLOOKUP($D717,Help2!$D:$D,Help2!V:V)</f>
        <v>7761</v>
      </c>
      <c r="Z717" s="979">
        <f>_xlfn.XLOOKUP($D717,Help2!$D:$D,Help2!W:W)</f>
        <v>3928</v>
      </c>
      <c r="AA717" s="979">
        <f>_xlfn.XLOOKUP($D717,Help2!$D:$D,Help2!X:X)</f>
        <v>0</v>
      </c>
      <c r="AB717" s="979">
        <f>_xlfn.XLOOKUP($D717,Help2!$D:$D,Help2!Y:Y)</f>
        <v>6314</v>
      </c>
      <c r="AC717" s="979">
        <f>_xlfn.XLOOKUP($D717,Help2!$D:$D,Help2!Z:Z)</f>
        <v>823</v>
      </c>
      <c r="AD717" s="979">
        <f>_xlfn.XLOOKUP($D717,Help2!$D:$D,Help2!AA:AA)</f>
        <v>1316.7744467999999</v>
      </c>
      <c r="AE717" s="979">
        <f>_xlfn.XLOOKUP($D717,Help2!$D:$D,Help2!AB:AB)</f>
        <v>870</v>
      </c>
      <c r="AF717" s="979">
        <f>_xlfn.XLOOKUP($D717,Help2!$D:$D,Help2!AC:AC)</f>
        <v>695</v>
      </c>
      <c r="AG717" s="979">
        <f>_xlfn.XLOOKUP($D717,Help2!$D:$D,Help2!AD:AD)</f>
        <v>360</v>
      </c>
      <c r="AH717" s="979">
        <f>_xlfn.XLOOKUP($D717,Help2!$D:$D,Help2!AE:AE)</f>
        <v>864.90000000000009</v>
      </c>
      <c r="AI717" s="979">
        <f>_xlfn.XLOOKUP($D717,Help2!$D:$D,Help2!AF:AF)</f>
        <v>3574.9199999999996</v>
      </c>
      <c r="AJ717" s="979">
        <f>_xlfn.XLOOKUP($D717,Help2!$D:$D,Help2!AG:AG)</f>
        <v>377.82891071854732</v>
      </c>
      <c r="AK717" s="979">
        <f>_xlfn.XLOOKUP($D717,Help2!$D:$D,Help2!AH:AH)</f>
        <v>8441.6560571905447</v>
      </c>
      <c r="AL717" s="979">
        <f>_xlfn.XLOOKUP($D717,Help2!$D:$D,Help2!AI:AI)</f>
        <v>672</v>
      </c>
      <c r="AM717" s="979">
        <f>_xlfn.XLOOKUP($D717,Help2!$D:$D,Help2!AJ:AJ)</f>
        <v>0</v>
      </c>
      <c r="AN717" s="979">
        <f>_xlfn.XLOOKUP($D717,Help2!$D:$D,Help2!AK:AK)</f>
        <v>0</v>
      </c>
    </row>
    <row r="718" spans="1:40" x14ac:dyDescent="0.2">
      <c r="A718" s="1">
        <v>45642</v>
      </c>
      <c r="B718">
        <f t="shared" si="77"/>
        <v>12</v>
      </c>
      <c r="C718">
        <f t="shared" si="78"/>
        <v>2024</v>
      </c>
      <c r="D718" s="872" t="str">
        <f t="shared" si="75"/>
        <v>12´2024</v>
      </c>
      <c r="F718" s="2">
        <f t="shared" si="79"/>
        <v>24</v>
      </c>
      <c r="G718" s="3">
        <f t="shared" si="80"/>
        <v>3.5661218424962851E-2</v>
      </c>
      <c r="H718" s="5">
        <f t="shared" si="81"/>
        <v>1</v>
      </c>
      <c r="I718" s="979">
        <f>_xlfn.XLOOKUP($D718,Help2!$D:$D,Help2!H:H)</f>
        <v>18826</v>
      </c>
      <c r="J718" s="979">
        <f>_xlfn.XLOOKUP($D718,Help2!$D:$D,Help2!I:I)</f>
        <v>11689</v>
      </c>
      <c r="K718" s="979">
        <f>_xlfn.XLOOKUP($D718,Help2!$D:$D,Help2!J:J)</f>
        <v>3175</v>
      </c>
      <c r="L718" s="979">
        <f>_xlfn.XLOOKUP($D718,Help2!$D:$D,Help2!K:K)</f>
        <v>3139</v>
      </c>
      <c r="M718" s="979">
        <f>_xlfn.XLOOKUP($D718,Help2!$D:$D,Help2!L:L)</f>
        <v>8244.1735306274113</v>
      </c>
      <c r="N718" s="979">
        <f>_xlfn.XLOOKUP($D718,Help2!$D:$D,Help2!M:M)</f>
        <v>10066.402934179481</v>
      </c>
      <c r="P718" s="979">
        <f>_xlfn.XLOOKUP($D718,Help2!$D:$D,Help2!F:F)</f>
        <v>673</v>
      </c>
      <c r="Q718" s="979">
        <f t="shared" si="76"/>
        <v>744</v>
      </c>
      <c r="R718" s="979">
        <f>_xlfn.XLOOKUP($D718,Help2!$D:$D,Help2!N:N)</f>
        <v>8244.1735306274113</v>
      </c>
      <c r="S718" s="979">
        <f>_xlfn.XLOOKUP($D718,Help2!$D:$D,Help2!O:O)</f>
        <v>8113.7179128709449</v>
      </c>
      <c r="T718" s="979">
        <f>_xlfn.XLOOKUP($D718,Help2!$D:$D,Help2!P:P)</f>
        <v>550</v>
      </c>
      <c r="U718" s="979">
        <f>_xlfn.XLOOKUP($D718,Help2!$D:$D,Help2!Q:Q)</f>
        <v>150</v>
      </c>
      <c r="V718" s="979">
        <f>_xlfn.XLOOKUP($D718,Help2!$D:$D,Help2!R:R)</f>
        <v>60</v>
      </c>
      <c r="W718" s="979">
        <f>_xlfn.XLOOKUP($D718,Help2!$D:$D,Help2!S:S)</f>
        <v>20000</v>
      </c>
      <c r="Y718" s="979">
        <f>_xlfn.XLOOKUP($D718,Help2!$D:$D,Help2!V:V)</f>
        <v>7761</v>
      </c>
      <c r="Z718" s="979">
        <f>_xlfn.XLOOKUP($D718,Help2!$D:$D,Help2!W:W)</f>
        <v>3928</v>
      </c>
      <c r="AA718" s="979">
        <f>_xlfn.XLOOKUP($D718,Help2!$D:$D,Help2!X:X)</f>
        <v>0</v>
      </c>
      <c r="AB718" s="979">
        <f>_xlfn.XLOOKUP($D718,Help2!$D:$D,Help2!Y:Y)</f>
        <v>6314</v>
      </c>
      <c r="AC718" s="979">
        <f>_xlfn.XLOOKUP($D718,Help2!$D:$D,Help2!Z:Z)</f>
        <v>823</v>
      </c>
      <c r="AD718" s="979">
        <f>_xlfn.XLOOKUP($D718,Help2!$D:$D,Help2!AA:AA)</f>
        <v>1316.7744467999999</v>
      </c>
      <c r="AE718" s="979">
        <f>_xlfn.XLOOKUP($D718,Help2!$D:$D,Help2!AB:AB)</f>
        <v>870</v>
      </c>
      <c r="AF718" s="979">
        <f>_xlfn.XLOOKUP($D718,Help2!$D:$D,Help2!AC:AC)</f>
        <v>695</v>
      </c>
      <c r="AG718" s="979">
        <f>_xlfn.XLOOKUP($D718,Help2!$D:$D,Help2!AD:AD)</f>
        <v>360</v>
      </c>
      <c r="AH718" s="979">
        <f>_xlfn.XLOOKUP($D718,Help2!$D:$D,Help2!AE:AE)</f>
        <v>864.90000000000009</v>
      </c>
      <c r="AI718" s="979">
        <f>_xlfn.XLOOKUP($D718,Help2!$D:$D,Help2!AF:AF)</f>
        <v>3574.9199999999996</v>
      </c>
      <c r="AJ718" s="979">
        <f>_xlfn.XLOOKUP($D718,Help2!$D:$D,Help2!AG:AG)</f>
        <v>377.82891071854732</v>
      </c>
      <c r="AK718" s="979">
        <f>_xlfn.XLOOKUP($D718,Help2!$D:$D,Help2!AH:AH)</f>
        <v>8441.6560571905447</v>
      </c>
      <c r="AL718" s="979">
        <f>_xlfn.XLOOKUP($D718,Help2!$D:$D,Help2!AI:AI)</f>
        <v>672</v>
      </c>
      <c r="AM718" s="979">
        <f>_xlfn.XLOOKUP($D718,Help2!$D:$D,Help2!AJ:AJ)</f>
        <v>0</v>
      </c>
      <c r="AN718" s="979">
        <f>_xlfn.XLOOKUP($D718,Help2!$D:$D,Help2!AK:AK)</f>
        <v>0</v>
      </c>
    </row>
    <row r="719" spans="1:40" x14ac:dyDescent="0.2">
      <c r="A719" s="1">
        <v>45643</v>
      </c>
      <c r="B719">
        <f t="shared" si="77"/>
        <v>12</v>
      </c>
      <c r="C719">
        <f t="shared" si="78"/>
        <v>2024</v>
      </c>
      <c r="D719" s="872" t="str">
        <f t="shared" si="75"/>
        <v>12´2024</v>
      </c>
      <c r="F719" s="2">
        <f t="shared" si="79"/>
        <v>24</v>
      </c>
      <c r="G719" s="3">
        <f t="shared" si="80"/>
        <v>3.5661218424962851E-2</v>
      </c>
      <c r="H719" s="5">
        <f t="shared" si="81"/>
        <v>1</v>
      </c>
      <c r="I719" s="979">
        <f>_xlfn.XLOOKUP($D719,Help2!$D:$D,Help2!H:H)</f>
        <v>18826</v>
      </c>
      <c r="J719" s="979">
        <f>_xlfn.XLOOKUP($D719,Help2!$D:$D,Help2!I:I)</f>
        <v>11689</v>
      </c>
      <c r="K719" s="979">
        <f>_xlfn.XLOOKUP($D719,Help2!$D:$D,Help2!J:J)</f>
        <v>3175</v>
      </c>
      <c r="L719" s="979">
        <f>_xlfn.XLOOKUP($D719,Help2!$D:$D,Help2!K:K)</f>
        <v>3139</v>
      </c>
      <c r="M719" s="979">
        <f>_xlfn.XLOOKUP($D719,Help2!$D:$D,Help2!L:L)</f>
        <v>8244.1735306274113</v>
      </c>
      <c r="N719" s="979">
        <f>_xlfn.XLOOKUP($D719,Help2!$D:$D,Help2!M:M)</f>
        <v>10066.402934179481</v>
      </c>
      <c r="P719" s="979">
        <f>_xlfn.XLOOKUP($D719,Help2!$D:$D,Help2!F:F)</f>
        <v>673</v>
      </c>
      <c r="Q719" s="979">
        <f t="shared" si="76"/>
        <v>744</v>
      </c>
      <c r="R719" s="979">
        <f>_xlfn.XLOOKUP($D719,Help2!$D:$D,Help2!N:N)</f>
        <v>8244.1735306274113</v>
      </c>
      <c r="S719" s="979">
        <f>_xlfn.XLOOKUP($D719,Help2!$D:$D,Help2!O:O)</f>
        <v>8113.7179128709449</v>
      </c>
      <c r="T719" s="979">
        <f>_xlfn.XLOOKUP($D719,Help2!$D:$D,Help2!P:P)</f>
        <v>550</v>
      </c>
      <c r="U719" s="979">
        <f>_xlfn.XLOOKUP($D719,Help2!$D:$D,Help2!Q:Q)</f>
        <v>150</v>
      </c>
      <c r="V719" s="979">
        <f>_xlfn.XLOOKUP($D719,Help2!$D:$D,Help2!R:R)</f>
        <v>60</v>
      </c>
      <c r="W719" s="979">
        <f>_xlfn.XLOOKUP($D719,Help2!$D:$D,Help2!S:S)</f>
        <v>20000</v>
      </c>
      <c r="Y719" s="979">
        <f>_xlfn.XLOOKUP($D719,Help2!$D:$D,Help2!V:V)</f>
        <v>7761</v>
      </c>
      <c r="Z719" s="979">
        <f>_xlfn.XLOOKUP($D719,Help2!$D:$D,Help2!W:W)</f>
        <v>3928</v>
      </c>
      <c r="AA719" s="979">
        <f>_xlfn.XLOOKUP($D719,Help2!$D:$D,Help2!X:X)</f>
        <v>0</v>
      </c>
      <c r="AB719" s="979">
        <f>_xlfn.XLOOKUP($D719,Help2!$D:$D,Help2!Y:Y)</f>
        <v>6314</v>
      </c>
      <c r="AC719" s="979">
        <f>_xlfn.XLOOKUP($D719,Help2!$D:$D,Help2!Z:Z)</f>
        <v>823</v>
      </c>
      <c r="AD719" s="979">
        <f>_xlfn.XLOOKUP($D719,Help2!$D:$D,Help2!AA:AA)</f>
        <v>1316.7744467999999</v>
      </c>
      <c r="AE719" s="979">
        <f>_xlfn.XLOOKUP($D719,Help2!$D:$D,Help2!AB:AB)</f>
        <v>870</v>
      </c>
      <c r="AF719" s="979">
        <f>_xlfn.XLOOKUP($D719,Help2!$D:$D,Help2!AC:AC)</f>
        <v>695</v>
      </c>
      <c r="AG719" s="979">
        <f>_xlfn.XLOOKUP($D719,Help2!$D:$D,Help2!AD:AD)</f>
        <v>360</v>
      </c>
      <c r="AH719" s="979">
        <f>_xlfn.XLOOKUP($D719,Help2!$D:$D,Help2!AE:AE)</f>
        <v>864.90000000000009</v>
      </c>
      <c r="AI719" s="979">
        <f>_xlfn.XLOOKUP($D719,Help2!$D:$D,Help2!AF:AF)</f>
        <v>3574.9199999999996</v>
      </c>
      <c r="AJ719" s="979">
        <f>_xlfn.XLOOKUP($D719,Help2!$D:$D,Help2!AG:AG)</f>
        <v>377.82891071854732</v>
      </c>
      <c r="AK719" s="979">
        <f>_xlfn.XLOOKUP($D719,Help2!$D:$D,Help2!AH:AH)</f>
        <v>8441.6560571905447</v>
      </c>
      <c r="AL719" s="979">
        <f>_xlfn.XLOOKUP($D719,Help2!$D:$D,Help2!AI:AI)</f>
        <v>672</v>
      </c>
      <c r="AM719" s="979">
        <f>_xlfn.XLOOKUP($D719,Help2!$D:$D,Help2!AJ:AJ)</f>
        <v>0</v>
      </c>
      <c r="AN719" s="979">
        <f>_xlfn.XLOOKUP($D719,Help2!$D:$D,Help2!AK:AK)</f>
        <v>0</v>
      </c>
    </row>
    <row r="720" spans="1:40" x14ac:dyDescent="0.2">
      <c r="A720" s="1">
        <v>45644</v>
      </c>
      <c r="B720">
        <f t="shared" si="77"/>
        <v>12</v>
      </c>
      <c r="C720">
        <f t="shared" si="78"/>
        <v>2024</v>
      </c>
      <c r="D720" s="872" t="str">
        <f t="shared" si="75"/>
        <v>12´2024</v>
      </c>
      <c r="F720" s="2">
        <f t="shared" si="79"/>
        <v>24</v>
      </c>
      <c r="G720" s="3">
        <f t="shared" si="80"/>
        <v>3.5661218424962851E-2</v>
      </c>
      <c r="H720" s="5">
        <f t="shared" si="81"/>
        <v>1</v>
      </c>
      <c r="I720" s="979">
        <f>_xlfn.XLOOKUP($D720,Help2!$D:$D,Help2!H:H)</f>
        <v>18826</v>
      </c>
      <c r="J720" s="979">
        <f>_xlfn.XLOOKUP($D720,Help2!$D:$D,Help2!I:I)</f>
        <v>11689</v>
      </c>
      <c r="K720" s="979">
        <f>_xlfn.XLOOKUP($D720,Help2!$D:$D,Help2!J:J)</f>
        <v>3175</v>
      </c>
      <c r="L720" s="979">
        <f>_xlfn.XLOOKUP($D720,Help2!$D:$D,Help2!K:K)</f>
        <v>3139</v>
      </c>
      <c r="M720" s="979">
        <f>_xlfn.XLOOKUP($D720,Help2!$D:$D,Help2!L:L)</f>
        <v>8244.1735306274113</v>
      </c>
      <c r="N720" s="979">
        <f>_xlfn.XLOOKUP($D720,Help2!$D:$D,Help2!M:M)</f>
        <v>10066.402934179481</v>
      </c>
      <c r="P720" s="979">
        <f>_xlfn.XLOOKUP($D720,Help2!$D:$D,Help2!F:F)</f>
        <v>673</v>
      </c>
      <c r="Q720" s="979">
        <f t="shared" si="76"/>
        <v>744</v>
      </c>
      <c r="R720" s="979">
        <f>_xlfn.XLOOKUP($D720,Help2!$D:$D,Help2!N:N)</f>
        <v>8244.1735306274113</v>
      </c>
      <c r="S720" s="979">
        <f>_xlfn.XLOOKUP($D720,Help2!$D:$D,Help2!O:O)</f>
        <v>8113.7179128709449</v>
      </c>
      <c r="T720" s="979">
        <f>_xlfn.XLOOKUP($D720,Help2!$D:$D,Help2!P:P)</f>
        <v>550</v>
      </c>
      <c r="U720" s="979">
        <f>_xlfn.XLOOKUP($D720,Help2!$D:$D,Help2!Q:Q)</f>
        <v>150</v>
      </c>
      <c r="V720" s="979">
        <f>_xlfn.XLOOKUP($D720,Help2!$D:$D,Help2!R:R)</f>
        <v>60</v>
      </c>
      <c r="W720" s="979">
        <f>_xlfn.XLOOKUP($D720,Help2!$D:$D,Help2!S:S)</f>
        <v>20000</v>
      </c>
      <c r="Y720" s="979">
        <f>_xlfn.XLOOKUP($D720,Help2!$D:$D,Help2!V:V)</f>
        <v>7761</v>
      </c>
      <c r="Z720" s="979">
        <f>_xlfn.XLOOKUP($D720,Help2!$D:$D,Help2!W:W)</f>
        <v>3928</v>
      </c>
      <c r="AA720" s="979">
        <f>_xlfn.XLOOKUP($D720,Help2!$D:$D,Help2!X:X)</f>
        <v>0</v>
      </c>
      <c r="AB720" s="979">
        <f>_xlfn.XLOOKUP($D720,Help2!$D:$D,Help2!Y:Y)</f>
        <v>6314</v>
      </c>
      <c r="AC720" s="979">
        <f>_xlfn.XLOOKUP($D720,Help2!$D:$D,Help2!Z:Z)</f>
        <v>823</v>
      </c>
      <c r="AD720" s="979">
        <f>_xlfn.XLOOKUP($D720,Help2!$D:$D,Help2!AA:AA)</f>
        <v>1316.7744467999999</v>
      </c>
      <c r="AE720" s="979">
        <f>_xlfn.XLOOKUP($D720,Help2!$D:$D,Help2!AB:AB)</f>
        <v>870</v>
      </c>
      <c r="AF720" s="979">
        <f>_xlfn.XLOOKUP($D720,Help2!$D:$D,Help2!AC:AC)</f>
        <v>695</v>
      </c>
      <c r="AG720" s="979">
        <f>_xlfn.XLOOKUP($D720,Help2!$D:$D,Help2!AD:AD)</f>
        <v>360</v>
      </c>
      <c r="AH720" s="979">
        <f>_xlfn.XLOOKUP($D720,Help2!$D:$D,Help2!AE:AE)</f>
        <v>864.90000000000009</v>
      </c>
      <c r="AI720" s="979">
        <f>_xlfn.XLOOKUP($D720,Help2!$D:$D,Help2!AF:AF)</f>
        <v>3574.9199999999996</v>
      </c>
      <c r="AJ720" s="979">
        <f>_xlfn.XLOOKUP($D720,Help2!$D:$D,Help2!AG:AG)</f>
        <v>377.82891071854732</v>
      </c>
      <c r="AK720" s="979">
        <f>_xlfn.XLOOKUP($D720,Help2!$D:$D,Help2!AH:AH)</f>
        <v>8441.6560571905447</v>
      </c>
      <c r="AL720" s="979">
        <f>_xlfn.XLOOKUP($D720,Help2!$D:$D,Help2!AI:AI)</f>
        <v>672</v>
      </c>
      <c r="AM720" s="979">
        <f>_xlfn.XLOOKUP($D720,Help2!$D:$D,Help2!AJ:AJ)</f>
        <v>0</v>
      </c>
      <c r="AN720" s="979">
        <f>_xlfn.XLOOKUP($D720,Help2!$D:$D,Help2!AK:AK)</f>
        <v>0</v>
      </c>
    </row>
    <row r="721" spans="1:40" x14ac:dyDescent="0.2">
      <c r="A721" s="1">
        <v>45645</v>
      </c>
      <c r="B721">
        <f t="shared" si="77"/>
        <v>12</v>
      </c>
      <c r="C721">
        <f t="shared" si="78"/>
        <v>2024</v>
      </c>
      <c r="D721" s="872" t="str">
        <f t="shared" si="75"/>
        <v>12´2024</v>
      </c>
      <c r="F721" s="2">
        <f t="shared" si="79"/>
        <v>24</v>
      </c>
      <c r="G721" s="3">
        <f t="shared" si="80"/>
        <v>3.5661218424962851E-2</v>
      </c>
      <c r="H721" s="5">
        <f t="shared" si="81"/>
        <v>1</v>
      </c>
      <c r="I721" s="979">
        <f>_xlfn.XLOOKUP($D721,Help2!$D:$D,Help2!H:H)</f>
        <v>18826</v>
      </c>
      <c r="J721" s="979">
        <f>_xlfn.XLOOKUP($D721,Help2!$D:$D,Help2!I:I)</f>
        <v>11689</v>
      </c>
      <c r="K721" s="979">
        <f>_xlfn.XLOOKUP($D721,Help2!$D:$D,Help2!J:J)</f>
        <v>3175</v>
      </c>
      <c r="L721" s="979">
        <f>_xlfn.XLOOKUP($D721,Help2!$D:$D,Help2!K:K)</f>
        <v>3139</v>
      </c>
      <c r="M721" s="979">
        <f>_xlfn.XLOOKUP($D721,Help2!$D:$D,Help2!L:L)</f>
        <v>8244.1735306274113</v>
      </c>
      <c r="N721" s="979">
        <f>_xlfn.XLOOKUP($D721,Help2!$D:$D,Help2!M:M)</f>
        <v>10066.402934179481</v>
      </c>
      <c r="P721" s="979">
        <f>_xlfn.XLOOKUP($D721,Help2!$D:$D,Help2!F:F)</f>
        <v>673</v>
      </c>
      <c r="Q721" s="979">
        <f t="shared" si="76"/>
        <v>744</v>
      </c>
      <c r="R721" s="979">
        <f>_xlfn.XLOOKUP($D721,Help2!$D:$D,Help2!N:N)</f>
        <v>8244.1735306274113</v>
      </c>
      <c r="S721" s="979">
        <f>_xlfn.XLOOKUP($D721,Help2!$D:$D,Help2!O:O)</f>
        <v>8113.7179128709449</v>
      </c>
      <c r="T721" s="979">
        <f>_xlfn.XLOOKUP($D721,Help2!$D:$D,Help2!P:P)</f>
        <v>550</v>
      </c>
      <c r="U721" s="979">
        <f>_xlfn.XLOOKUP($D721,Help2!$D:$D,Help2!Q:Q)</f>
        <v>150</v>
      </c>
      <c r="V721" s="979">
        <f>_xlfn.XLOOKUP($D721,Help2!$D:$D,Help2!R:R)</f>
        <v>60</v>
      </c>
      <c r="W721" s="979">
        <f>_xlfn.XLOOKUP($D721,Help2!$D:$D,Help2!S:S)</f>
        <v>20000</v>
      </c>
      <c r="Y721" s="979">
        <f>_xlfn.XLOOKUP($D721,Help2!$D:$D,Help2!V:V)</f>
        <v>7761</v>
      </c>
      <c r="Z721" s="979">
        <f>_xlfn.XLOOKUP($D721,Help2!$D:$D,Help2!W:W)</f>
        <v>3928</v>
      </c>
      <c r="AA721" s="979">
        <f>_xlfn.XLOOKUP($D721,Help2!$D:$D,Help2!X:X)</f>
        <v>0</v>
      </c>
      <c r="AB721" s="979">
        <f>_xlfn.XLOOKUP($D721,Help2!$D:$D,Help2!Y:Y)</f>
        <v>6314</v>
      </c>
      <c r="AC721" s="979">
        <f>_xlfn.XLOOKUP($D721,Help2!$D:$D,Help2!Z:Z)</f>
        <v>823</v>
      </c>
      <c r="AD721" s="979">
        <f>_xlfn.XLOOKUP($D721,Help2!$D:$D,Help2!AA:AA)</f>
        <v>1316.7744467999999</v>
      </c>
      <c r="AE721" s="979">
        <f>_xlfn.XLOOKUP($D721,Help2!$D:$D,Help2!AB:AB)</f>
        <v>870</v>
      </c>
      <c r="AF721" s="979">
        <f>_xlfn.XLOOKUP($D721,Help2!$D:$D,Help2!AC:AC)</f>
        <v>695</v>
      </c>
      <c r="AG721" s="979">
        <f>_xlfn.XLOOKUP($D721,Help2!$D:$D,Help2!AD:AD)</f>
        <v>360</v>
      </c>
      <c r="AH721" s="979">
        <f>_xlfn.XLOOKUP($D721,Help2!$D:$D,Help2!AE:AE)</f>
        <v>864.90000000000009</v>
      </c>
      <c r="AI721" s="979">
        <f>_xlfn.XLOOKUP($D721,Help2!$D:$D,Help2!AF:AF)</f>
        <v>3574.9199999999996</v>
      </c>
      <c r="AJ721" s="979">
        <f>_xlfn.XLOOKUP($D721,Help2!$D:$D,Help2!AG:AG)</f>
        <v>377.82891071854732</v>
      </c>
      <c r="AK721" s="979">
        <f>_xlfn.XLOOKUP($D721,Help2!$D:$D,Help2!AH:AH)</f>
        <v>8441.6560571905447</v>
      </c>
      <c r="AL721" s="979">
        <f>_xlfn.XLOOKUP($D721,Help2!$D:$D,Help2!AI:AI)</f>
        <v>672</v>
      </c>
      <c r="AM721" s="979">
        <f>_xlfn.XLOOKUP($D721,Help2!$D:$D,Help2!AJ:AJ)</f>
        <v>0</v>
      </c>
      <c r="AN721" s="979">
        <f>_xlfn.XLOOKUP($D721,Help2!$D:$D,Help2!AK:AK)</f>
        <v>0</v>
      </c>
    </row>
    <row r="722" spans="1:40" x14ac:dyDescent="0.2">
      <c r="A722" s="1">
        <v>45646</v>
      </c>
      <c r="B722">
        <f t="shared" si="77"/>
        <v>12</v>
      </c>
      <c r="C722">
        <f t="shared" si="78"/>
        <v>2024</v>
      </c>
      <c r="D722" s="872" t="str">
        <f t="shared" ref="D722:D785" si="82">CONCATENATE(TEXT(A722,"MM"),"´",TEXT(A722,"JJJJ"))</f>
        <v>12´2024</v>
      </c>
      <c r="E722" s="867">
        <v>10</v>
      </c>
      <c r="F722" s="2">
        <f t="shared" si="79"/>
        <v>14</v>
      </c>
      <c r="G722" s="3">
        <f t="shared" si="80"/>
        <v>2.0802377414561663E-2</v>
      </c>
      <c r="H722" s="5">
        <f t="shared" si="81"/>
        <v>0.58333333333333337</v>
      </c>
      <c r="I722" s="979">
        <f>_xlfn.XLOOKUP($D722,Help2!$D:$D,Help2!H:H)</f>
        <v>18826</v>
      </c>
      <c r="J722" s="979">
        <f>_xlfn.XLOOKUP($D722,Help2!$D:$D,Help2!I:I)</f>
        <v>11689</v>
      </c>
      <c r="K722" s="979">
        <f>_xlfn.XLOOKUP($D722,Help2!$D:$D,Help2!J:J)</f>
        <v>3175</v>
      </c>
      <c r="L722" s="979">
        <f>_xlfn.XLOOKUP($D722,Help2!$D:$D,Help2!K:K)</f>
        <v>3139</v>
      </c>
      <c r="M722" s="979">
        <f>_xlfn.XLOOKUP($D722,Help2!$D:$D,Help2!L:L)</f>
        <v>8244.1735306274113</v>
      </c>
      <c r="N722" s="979">
        <f>_xlfn.XLOOKUP($D722,Help2!$D:$D,Help2!M:M)</f>
        <v>10066.402934179481</v>
      </c>
      <c r="P722" s="979">
        <f>_xlfn.XLOOKUP($D722,Help2!$D:$D,Help2!F:F)</f>
        <v>673</v>
      </c>
      <c r="Q722" s="979">
        <f t="shared" si="76"/>
        <v>744</v>
      </c>
      <c r="R722" s="979">
        <f>_xlfn.XLOOKUP($D722,Help2!$D:$D,Help2!N:N)</f>
        <v>8244.1735306274113</v>
      </c>
      <c r="S722" s="979">
        <f>_xlfn.XLOOKUP($D722,Help2!$D:$D,Help2!O:O)</f>
        <v>8113.7179128709449</v>
      </c>
      <c r="T722" s="979">
        <f>_xlfn.XLOOKUP($D722,Help2!$D:$D,Help2!P:P)</f>
        <v>550</v>
      </c>
      <c r="U722" s="979">
        <f>_xlfn.XLOOKUP($D722,Help2!$D:$D,Help2!Q:Q)</f>
        <v>150</v>
      </c>
      <c r="V722" s="979">
        <f>_xlfn.XLOOKUP($D722,Help2!$D:$D,Help2!R:R)</f>
        <v>60</v>
      </c>
      <c r="W722" s="979">
        <f>_xlfn.XLOOKUP($D722,Help2!$D:$D,Help2!S:S)</f>
        <v>20000</v>
      </c>
      <c r="Y722" s="979">
        <f>_xlfn.XLOOKUP($D722,Help2!$D:$D,Help2!V:V)</f>
        <v>7761</v>
      </c>
      <c r="Z722" s="979">
        <f>_xlfn.XLOOKUP($D722,Help2!$D:$D,Help2!W:W)</f>
        <v>3928</v>
      </c>
      <c r="AA722" s="979">
        <f>_xlfn.XLOOKUP($D722,Help2!$D:$D,Help2!X:X)</f>
        <v>0</v>
      </c>
      <c r="AB722" s="979">
        <f>_xlfn.XLOOKUP($D722,Help2!$D:$D,Help2!Y:Y)</f>
        <v>6314</v>
      </c>
      <c r="AC722" s="979">
        <f>_xlfn.XLOOKUP($D722,Help2!$D:$D,Help2!Z:Z)</f>
        <v>823</v>
      </c>
      <c r="AD722" s="979">
        <f>_xlfn.XLOOKUP($D722,Help2!$D:$D,Help2!AA:AA)</f>
        <v>1316.7744467999999</v>
      </c>
      <c r="AE722" s="979">
        <f>_xlfn.XLOOKUP($D722,Help2!$D:$D,Help2!AB:AB)</f>
        <v>870</v>
      </c>
      <c r="AF722" s="979">
        <f>_xlfn.XLOOKUP($D722,Help2!$D:$D,Help2!AC:AC)</f>
        <v>695</v>
      </c>
      <c r="AG722" s="979">
        <f>_xlfn.XLOOKUP($D722,Help2!$D:$D,Help2!AD:AD)</f>
        <v>360</v>
      </c>
      <c r="AH722" s="979">
        <f>_xlfn.XLOOKUP($D722,Help2!$D:$D,Help2!AE:AE)</f>
        <v>864.90000000000009</v>
      </c>
      <c r="AI722" s="979">
        <f>_xlfn.XLOOKUP($D722,Help2!$D:$D,Help2!AF:AF)</f>
        <v>3574.9199999999996</v>
      </c>
      <c r="AJ722" s="979">
        <f>_xlfn.XLOOKUP($D722,Help2!$D:$D,Help2!AG:AG)</f>
        <v>377.82891071854732</v>
      </c>
      <c r="AK722" s="979">
        <f>_xlfn.XLOOKUP($D722,Help2!$D:$D,Help2!AH:AH)</f>
        <v>8441.6560571905447</v>
      </c>
      <c r="AL722" s="979">
        <f>_xlfn.XLOOKUP($D722,Help2!$D:$D,Help2!AI:AI)</f>
        <v>672</v>
      </c>
      <c r="AM722" s="979">
        <f>_xlfn.XLOOKUP($D722,Help2!$D:$D,Help2!AJ:AJ)</f>
        <v>0</v>
      </c>
      <c r="AN722" s="979">
        <f>_xlfn.XLOOKUP($D722,Help2!$D:$D,Help2!AK:AK)</f>
        <v>0</v>
      </c>
    </row>
    <row r="723" spans="1:40" x14ac:dyDescent="0.2">
      <c r="A723" s="1">
        <v>45647</v>
      </c>
      <c r="B723">
        <f t="shared" si="77"/>
        <v>12</v>
      </c>
      <c r="C723">
        <f t="shared" si="78"/>
        <v>2024</v>
      </c>
      <c r="D723" s="872" t="str">
        <f t="shared" si="82"/>
        <v>12´2024</v>
      </c>
      <c r="F723" s="2">
        <f t="shared" si="79"/>
        <v>24</v>
      </c>
      <c r="G723" s="3">
        <f t="shared" si="80"/>
        <v>3.5661218424962851E-2</v>
      </c>
      <c r="H723" s="5">
        <f t="shared" si="81"/>
        <v>1</v>
      </c>
      <c r="I723" s="979">
        <f>_xlfn.XLOOKUP($D723,Help2!$D:$D,Help2!H:H)</f>
        <v>18826</v>
      </c>
      <c r="J723" s="979">
        <f>_xlfn.XLOOKUP($D723,Help2!$D:$D,Help2!I:I)</f>
        <v>11689</v>
      </c>
      <c r="K723" s="979">
        <f>_xlfn.XLOOKUP($D723,Help2!$D:$D,Help2!J:J)</f>
        <v>3175</v>
      </c>
      <c r="L723" s="979">
        <f>_xlfn.XLOOKUP($D723,Help2!$D:$D,Help2!K:K)</f>
        <v>3139</v>
      </c>
      <c r="M723" s="979">
        <f>_xlfn.XLOOKUP($D723,Help2!$D:$D,Help2!L:L)</f>
        <v>8244.1735306274113</v>
      </c>
      <c r="N723" s="979">
        <f>_xlfn.XLOOKUP($D723,Help2!$D:$D,Help2!M:M)</f>
        <v>10066.402934179481</v>
      </c>
      <c r="P723" s="979">
        <f>_xlfn.XLOOKUP($D723,Help2!$D:$D,Help2!F:F)</f>
        <v>673</v>
      </c>
      <c r="Q723" s="979">
        <f t="shared" si="76"/>
        <v>744</v>
      </c>
      <c r="R723" s="979">
        <f>_xlfn.XLOOKUP($D723,Help2!$D:$D,Help2!N:N)</f>
        <v>8244.1735306274113</v>
      </c>
      <c r="S723" s="979">
        <f>_xlfn.XLOOKUP($D723,Help2!$D:$D,Help2!O:O)</f>
        <v>8113.7179128709449</v>
      </c>
      <c r="T723" s="979">
        <f>_xlfn.XLOOKUP($D723,Help2!$D:$D,Help2!P:P)</f>
        <v>550</v>
      </c>
      <c r="U723" s="979">
        <f>_xlfn.XLOOKUP($D723,Help2!$D:$D,Help2!Q:Q)</f>
        <v>150</v>
      </c>
      <c r="V723" s="979">
        <f>_xlfn.XLOOKUP($D723,Help2!$D:$D,Help2!R:R)</f>
        <v>60</v>
      </c>
      <c r="W723" s="979">
        <f>_xlfn.XLOOKUP($D723,Help2!$D:$D,Help2!S:S)</f>
        <v>20000</v>
      </c>
      <c r="Y723" s="979">
        <f>_xlfn.XLOOKUP($D723,Help2!$D:$D,Help2!V:V)</f>
        <v>7761</v>
      </c>
      <c r="Z723" s="979">
        <f>_xlfn.XLOOKUP($D723,Help2!$D:$D,Help2!W:W)</f>
        <v>3928</v>
      </c>
      <c r="AA723" s="979">
        <f>_xlfn.XLOOKUP($D723,Help2!$D:$D,Help2!X:X)</f>
        <v>0</v>
      </c>
      <c r="AB723" s="979">
        <f>_xlfn.XLOOKUP($D723,Help2!$D:$D,Help2!Y:Y)</f>
        <v>6314</v>
      </c>
      <c r="AC723" s="979">
        <f>_xlfn.XLOOKUP($D723,Help2!$D:$D,Help2!Z:Z)</f>
        <v>823</v>
      </c>
      <c r="AD723" s="979">
        <f>_xlfn.XLOOKUP($D723,Help2!$D:$D,Help2!AA:AA)</f>
        <v>1316.7744467999999</v>
      </c>
      <c r="AE723" s="979">
        <f>_xlfn.XLOOKUP($D723,Help2!$D:$D,Help2!AB:AB)</f>
        <v>870</v>
      </c>
      <c r="AF723" s="979">
        <f>_xlfn.XLOOKUP($D723,Help2!$D:$D,Help2!AC:AC)</f>
        <v>695</v>
      </c>
      <c r="AG723" s="979">
        <f>_xlfn.XLOOKUP($D723,Help2!$D:$D,Help2!AD:AD)</f>
        <v>360</v>
      </c>
      <c r="AH723" s="979">
        <f>_xlfn.XLOOKUP($D723,Help2!$D:$D,Help2!AE:AE)</f>
        <v>864.90000000000009</v>
      </c>
      <c r="AI723" s="979">
        <f>_xlfn.XLOOKUP($D723,Help2!$D:$D,Help2!AF:AF)</f>
        <v>3574.9199999999996</v>
      </c>
      <c r="AJ723" s="979">
        <f>_xlfn.XLOOKUP($D723,Help2!$D:$D,Help2!AG:AG)</f>
        <v>377.82891071854732</v>
      </c>
      <c r="AK723" s="979">
        <f>_xlfn.XLOOKUP($D723,Help2!$D:$D,Help2!AH:AH)</f>
        <v>8441.6560571905447</v>
      </c>
      <c r="AL723" s="979">
        <f>_xlfn.XLOOKUP($D723,Help2!$D:$D,Help2!AI:AI)</f>
        <v>672</v>
      </c>
      <c r="AM723" s="979">
        <f>_xlfn.XLOOKUP($D723,Help2!$D:$D,Help2!AJ:AJ)</f>
        <v>0</v>
      </c>
      <c r="AN723" s="979">
        <f>_xlfn.XLOOKUP($D723,Help2!$D:$D,Help2!AK:AK)</f>
        <v>0</v>
      </c>
    </row>
    <row r="724" spans="1:40" x14ac:dyDescent="0.2">
      <c r="A724" s="1">
        <v>45648</v>
      </c>
      <c r="B724">
        <f t="shared" si="77"/>
        <v>12</v>
      </c>
      <c r="C724">
        <f t="shared" si="78"/>
        <v>2024</v>
      </c>
      <c r="D724" s="872" t="str">
        <f t="shared" si="82"/>
        <v>12´2024</v>
      </c>
      <c r="F724" s="2">
        <f t="shared" si="79"/>
        <v>24</v>
      </c>
      <c r="G724" s="3">
        <f t="shared" si="80"/>
        <v>3.5661218424962851E-2</v>
      </c>
      <c r="H724" s="5">
        <f t="shared" si="81"/>
        <v>1</v>
      </c>
      <c r="I724" s="979">
        <f>_xlfn.XLOOKUP($D724,Help2!$D:$D,Help2!H:H)</f>
        <v>18826</v>
      </c>
      <c r="J724" s="979">
        <f>_xlfn.XLOOKUP($D724,Help2!$D:$D,Help2!I:I)</f>
        <v>11689</v>
      </c>
      <c r="K724" s="979">
        <f>_xlfn.XLOOKUP($D724,Help2!$D:$D,Help2!J:J)</f>
        <v>3175</v>
      </c>
      <c r="L724" s="979">
        <f>_xlfn.XLOOKUP($D724,Help2!$D:$D,Help2!K:K)</f>
        <v>3139</v>
      </c>
      <c r="M724" s="979">
        <f>_xlfn.XLOOKUP($D724,Help2!$D:$D,Help2!L:L)</f>
        <v>8244.1735306274113</v>
      </c>
      <c r="N724" s="979">
        <f>_xlfn.XLOOKUP($D724,Help2!$D:$D,Help2!M:M)</f>
        <v>10066.402934179481</v>
      </c>
      <c r="P724" s="979">
        <f>_xlfn.XLOOKUP($D724,Help2!$D:$D,Help2!F:F)</f>
        <v>673</v>
      </c>
      <c r="Q724" s="979">
        <f t="shared" si="76"/>
        <v>744</v>
      </c>
      <c r="R724" s="979">
        <f>_xlfn.XLOOKUP($D724,Help2!$D:$D,Help2!N:N)</f>
        <v>8244.1735306274113</v>
      </c>
      <c r="S724" s="979">
        <f>_xlfn.XLOOKUP($D724,Help2!$D:$D,Help2!O:O)</f>
        <v>8113.7179128709449</v>
      </c>
      <c r="T724" s="979">
        <f>_xlfn.XLOOKUP($D724,Help2!$D:$D,Help2!P:P)</f>
        <v>550</v>
      </c>
      <c r="U724" s="979">
        <f>_xlfn.XLOOKUP($D724,Help2!$D:$D,Help2!Q:Q)</f>
        <v>150</v>
      </c>
      <c r="V724" s="979">
        <f>_xlfn.XLOOKUP($D724,Help2!$D:$D,Help2!R:R)</f>
        <v>60</v>
      </c>
      <c r="W724" s="979">
        <f>_xlfn.XLOOKUP($D724,Help2!$D:$D,Help2!S:S)</f>
        <v>20000</v>
      </c>
      <c r="Y724" s="979">
        <f>_xlfn.XLOOKUP($D724,Help2!$D:$D,Help2!V:V)</f>
        <v>7761</v>
      </c>
      <c r="Z724" s="979">
        <f>_xlfn.XLOOKUP($D724,Help2!$D:$D,Help2!W:W)</f>
        <v>3928</v>
      </c>
      <c r="AA724" s="979">
        <f>_xlfn.XLOOKUP($D724,Help2!$D:$D,Help2!X:X)</f>
        <v>0</v>
      </c>
      <c r="AB724" s="979">
        <f>_xlfn.XLOOKUP($D724,Help2!$D:$D,Help2!Y:Y)</f>
        <v>6314</v>
      </c>
      <c r="AC724" s="979">
        <f>_xlfn.XLOOKUP($D724,Help2!$D:$D,Help2!Z:Z)</f>
        <v>823</v>
      </c>
      <c r="AD724" s="979">
        <f>_xlfn.XLOOKUP($D724,Help2!$D:$D,Help2!AA:AA)</f>
        <v>1316.7744467999999</v>
      </c>
      <c r="AE724" s="979">
        <f>_xlfn.XLOOKUP($D724,Help2!$D:$D,Help2!AB:AB)</f>
        <v>870</v>
      </c>
      <c r="AF724" s="979">
        <f>_xlfn.XLOOKUP($D724,Help2!$D:$D,Help2!AC:AC)</f>
        <v>695</v>
      </c>
      <c r="AG724" s="979">
        <f>_xlfn.XLOOKUP($D724,Help2!$D:$D,Help2!AD:AD)</f>
        <v>360</v>
      </c>
      <c r="AH724" s="979">
        <f>_xlfn.XLOOKUP($D724,Help2!$D:$D,Help2!AE:AE)</f>
        <v>864.90000000000009</v>
      </c>
      <c r="AI724" s="979">
        <f>_xlfn.XLOOKUP($D724,Help2!$D:$D,Help2!AF:AF)</f>
        <v>3574.9199999999996</v>
      </c>
      <c r="AJ724" s="979">
        <f>_xlfn.XLOOKUP($D724,Help2!$D:$D,Help2!AG:AG)</f>
        <v>377.82891071854732</v>
      </c>
      <c r="AK724" s="979">
        <f>_xlfn.XLOOKUP($D724,Help2!$D:$D,Help2!AH:AH)</f>
        <v>8441.6560571905447</v>
      </c>
      <c r="AL724" s="979">
        <f>_xlfn.XLOOKUP($D724,Help2!$D:$D,Help2!AI:AI)</f>
        <v>672</v>
      </c>
      <c r="AM724" s="979">
        <f>_xlfn.XLOOKUP($D724,Help2!$D:$D,Help2!AJ:AJ)</f>
        <v>0</v>
      </c>
      <c r="AN724" s="979">
        <f>_xlfn.XLOOKUP($D724,Help2!$D:$D,Help2!AK:AK)</f>
        <v>0</v>
      </c>
    </row>
    <row r="725" spans="1:40" x14ac:dyDescent="0.2">
      <c r="A725" s="1">
        <v>45649</v>
      </c>
      <c r="B725">
        <f t="shared" si="77"/>
        <v>12</v>
      </c>
      <c r="C725">
        <f t="shared" si="78"/>
        <v>2024</v>
      </c>
      <c r="D725" s="872" t="str">
        <f t="shared" si="82"/>
        <v>12´2024</v>
      </c>
      <c r="F725" s="2">
        <f t="shared" si="79"/>
        <v>24</v>
      </c>
      <c r="G725" s="3">
        <f t="shared" si="80"/>
        <v>3.5661218424962851E-2</v>
      </c>
      <c r="H725" s="5">
        <f t="shared" si="81"/>
        <v>1</v>
      </c>
      <c r="I725" s="979">
        <f>_xlfn.XLOOKUP($D725,Help2!$D:$D,Help2!H:H)</f>
        <v>18826</v>
      </c>
      <c r="J725" s="979">
        <f>_xlfn.XLOOKUP($D725,Help2!$D:$D,Help2!I:I)</f>
        <v>11689</v>
      </c>
      <c r="K725" s="979">
        <f>_xlfn.XLOOKUP($D725,Help2!$D:$D,Help2!J:J)</f>
        <v>3175</v>
      </c>
      <c r="L725" s="979">
        <f>_xlfn.XLOOKUP($D725,Help2!$D:$D,Help2!K:K)</f>
        <v>3139</v>
      </c>
      <c r="M725" s="979">
        <f>_xlfn.XLOOKUP($D725,Help2!$D:$D,Help2!L:L)</f>
        <v>8244.1735306274113</v>
      </c>
      <c r="N725" s="979">
        <f>_xlfn.XLOOKUP($D725,Help2!$D:$D,Help2!M:M)</f>
        <v>10066.402934179481</v>
      </c>
      <c r="P725" s="979">
        <f>_xlfn.XLOOKUP($D725,Help2!$D:$D,Help2!F:F)</f>
        <v>673</v>
      </c>
      <c r="Q725" s="979">
        <f t="shared" ref="Q725:Q733" si="83">(EOMONTH(A725,0)-EOMONTH(A725,-1))*24</f>
        <v>744</v>
      </c>
      <c r="R725" s="979">
        <f>_xlfn.XLOOKUP($D725,Help2!$D:$D,Help2!N:N)</f>
        <v>8244.1735306274113</v>
      </c>
      <c r="S725" s="979">
        <f>_xlfn.XLOOKUP($D725,Help2!$D:$D,Help2!O:O)</f>
        <v>8113.7179128709449</v>
      </c>
      <c r="T725" s="979">
        <f>_xlfn.XLOOKUP($D725,Help2!$D:$D,Help2!P:P)</f>
        <v>550</v>
      </c>
      <c r="U725" s="979">
        <f>_xlfn.XLOOKUP($D725,Help2!$D:$D,Help2!Q:Q)</f>
        <v>150</v>
      </c>
      <c r="V725" s="979">
        <f>_xlfn.XLOOKUP($D725,Help2!$D:$D,Help2!R:R)</f>
        <v>60</v>
      </c>
      <c r="W725" s="979">
        <f>_xlfn.XLOOKUP($D725,Help2!$D:$D,Help2!S:S)</f>
        <v>20000</v>
      </c>
      <c r="Y725" s="979">
        <f>_xlfn.XLOOKUP($D725,Help2!$D:$D,Help2!V:V)</f>
        <v>7761</v>
      </c>
      <c r="Z725" s="979">
        <f>_xlfn.XLOOKUP($D725,Help2!$D:$D,Help2!W:W)</f>
        <v>3928</v>
      </c>
      <c r="AA725" s="979">
        <f>_xlfn.XLOOKUP($D725,Help2!$D:$D,Help2!X:X)</f>
        <v>0</v>
      </c>
      <c r="AB725" s="979">
        <f>_xlfn.XLOOKUP($D725,Help2!$D:$D,Help2!Y:Y)</f>
        <v>6314</v>
      </c>
      <c r="AC725" s="979">
        <f>_xlfn.XLOOKUP($D725,Help2!$D:$D,Help2!Z:Z)</f>
        <v>823</v>
      </c>
      <c r="AD725" s="979">
        <f>_xlfn.XLOOKUP($D725,Help2!$D:$D,Help2!AA:AA)</f>
        <v>1316.7744467999999</v>
      </c>
      <c r="AE725" s="979">
        <f>_xlfn.XLOOKUP($D725,Help2!$D:$D,Help2!AB:AB)</f>
        <v>870</v>
      </c>
      <c r="AF725" s="979">
        <f>_xlfn.XLOOKUP($D725,Help2!$D:$D,Help2!AC:AC)</f>
        <v>695</v>
      </c>
      <c r="AG725" s="979">
        <f>_xlfn.XLOOKUP($D725,Help2!$D:$D,Help2!AD:AD)</f>
        <v>360</v>
      </c>
      <c r="AH725" s="979">
        <f>_xlfn.XLOOKUP($D725,Help2!$D:$D,Help2!AE:AE)</f>
        <v>864.90000000000009</v>
      </c>
      <c r="AI725" s="979">
        <f>_xlfn.XLOOKUP($D725,Help2!$D:$D,Help2!AF:AF)</f>
        <v>3574.9199999999996</v>
      </c>
      <c r="AJ725" s="979">
        <f>_xlfn.XLOOKUP($D725,Help2!$D:$D,Help2!AG:AG)</f>
        <v>377.82891071854732</v>
      </c>
      <c r="AK725" s="979">
        <f>_xlfn.XLOOKUP($D725,Help2!$D:$D,Help2!AH:AH)</f>
        <v>8441.6560571905447</v>
      </c>
      <c r="AL725" s="979">
        <f>_xlfn.XLOOKUP($D725,Help2!$D:$D,Help2!AI:AI)</f>
        <v>672</v>
      </c>
      <c r="AM725" s="979">
        <f>_xlfn.XLOOKUP($D725,Help2!$D:$D,Help2!AJ:AJ)</f>
        <v>0</v>
      </c>
      <c r="AN725" s="979">
        <f>_xlfn.XLOOKUP($D725,Help2!$D:$D,Help2!AK:AK)</f>
        <v>0</v>
      </c>
    </row>
    <row r="726" spans="1:40" x14ac:dyDescent="0.2">
      <c r="A726" s="1">
        <v>45650</v>
      </c>
      <c r="B726">
        <f t="shared" si="77"/>
        <v>12</v>
      </c>
      <c r="C726">
        <f t="shared" si="78"/>
        <v>2024</v>
      </c>
      <c r="D726" s="872" t="str">
        <f t="shared" si="82"/>
        <v>12´2024</v>
      </c>
      <c r="F726" s="2">
        <f t="shared" si="79"/>
        <v>24</v>
      </c>
      <c r="G726" s="3">
        <f t="shared" si="80"/>
        <v>3.5661218424962851E-2</v>
      </c>
      <c r="H726" s="5">
        <f t="shared" si="81"/>
        <v>1</v>
      </c>
      <c r="I726" s="979">
        <f>_xlfn.XLOOKUP($D726,Help2!$D:$D,Help2!H:H)</f>
        <v>18826</v>
      </c>
      <c r="J726" s="979">
        <f>_xlfn.XLOOKUP($D726,Help2!$D:$D,Help2!I:I)</f>
        <v>11689</v>
      </c>
      <c r="K726" s="979">
        <f>_xlfn.XLOOKUP($D726,Help2!$D:$D,Help2!J:J)</f>
        <v>3175</v>
      </c>
      <c r="L726" s="979">
        <f>_xlfn.XLOOKUP($D726,Help2!$D:$D,Help2!K:K)</f>
        <v>3139</v>
      </c>
      <c r="M726" s="979">
        <f>_xlfn.XLOOKUP($D726,Help2!$D:$D,Help2!L:L)</f>
        <v>8244.1735306274113</v>
      </c>
      <c r="N726" s="979">
        <f>_xlfn.XLOOKUP($D726,Help2!$D:$D,Help2!M:M)</f>
        <v>10066.402934179481</v>
      </c>
      <c r="P726" s="979">
        <f>_xlfn.XLOOKUP($D726,Help2!$D:$D,Help2!F:F)</f>
        <v>673</v>
      </c>
      <c r="Q726" s="979">
        <f t="shared" si="83"/>
        <v>744</v>
      </c>
      <c r="R726" s="979">
        <f>_xlfn.XLOOKUP($D726,Help2!$D:$D,Help2!N:N)</f>
        <v>8244.1735306274113</v>
      </c>
      <c r="S726" s="979">
        <f>_xlfn.XLOOKUP($D726,Help2!$D:$D,Help2!O:O)</f>
        <v>8113.7179128709449</v>
      </c>
      <c r="T726" s="979">
        <f>_xlfn.XLOOKUP($D726,Help2!$D:$D,Help2!P:P)</f>
        <v>550</v>
      </c>
      <c r="U726" s="979">
        <f>_xlfn.XLOOKUP($D726,Help2!$D:$D,Help2!Q:Q)</f>
        <v>150</v>
      </c>
      <c r="V726" s="979">
        <f>_xlfn.XLOOKUP($D726,Help2!$D:$D,Help2!R:R)</f>
        <v>60</v>
      </c>
      <c r="W726" s="979">
        <f>_xlfn.XLOOKUP($D726,Help2!$D:$D,Help2!S:S)</f>
        <v>20000</v>
      </c>
      <c r="Y726" s="979">
        <f>_xlfn.XLOOKUP($D726,Help2!$D:$D,Help2!V:V)</f>
        <v>7761</v>
      </c>
      <c r="Z726" s="979">
        <f>_xlfn.XLOOKUP($D726,Help2!$D:$D,Help2!W:W)</f>
        <v>3928</v>
      </c>
      <c r="AA726" s="979">
        <f>_xlfn.XLOOKUP($D726,Help2!$D:$D,Help2!X:X)</f>
        <v>0</v>
      </c>
      <c r="AB726" s="979">
        <f>_xlfn.XLOOKUP($D726,Help2!$D:$D,Help2!Y:Y)</f>
        <v>6314</v>
      </c>
      <c r="AC726" s="979">
        <f>_xlfn.XLOOKUP($D726,Help2!$D:$D,Help2!Z:Z)</f>
        <v>823</v>
      </c>
      <c r="AD726" s="979">
        <f>_xlfn.XLOOKUP($D726,Help2!$D:$D,Help2!AA:AA)</f>
        <v>1316.7744467999999</v>
      </c>
      <c r="AE726" s="979">
        <f>_xlfn.XLOOKUP($D726,Help2!$D:$D,Help2!AB:AB)</f>
        <v>870</v>
      </c>
      <c r="AF726" s="979">
        <f>_xlfn.XLOOKUP($D726,Help2!$D:$D,Help2!AC:AC)</f>
        <v>695</v>
      </c>
      <c r="AG726" s="979">
        <f>_xlfn.XLOOKUP($D726,Help2!$D:$D,Help2!AD:AD)</f>
        <v>360</v>
      </c>
      <c r="AH726" s="979">
        <f>_xlfn.XLOOKUP($D726,Help2!$D:$D,Help2!AE:AE)</f>
        <v>864.90000000000009</v>
      </c>
      <c r="AI726" s="979">
        <f>_xlfn.XLOOKUP($D726,Help2!$D:$D,Help2!AF:AF)</f>
        <v>3574.9199999999996</v>
      </c>
      <c r="AJ726" s="979">
        <f>_xlfn.XLOOKUP($D726,Help2!$D:$D,Help2!AG:AG)</f>
        <v>377.82891071854732</v>
      </c>
      <c r="AK726" s="979">
        <f>_xlfn.XLOOKUP($D726,Help2!$D:$D,Help2!AH:AH)</f>
        <v>8441.6560571905447</v>
      </c>
      <c r="AL726" s="979">
        <f>_xlfn.XLOOKUP($D726,Help2!$D:$D,Help2!AI:AI)</f>
        <v>672</v>
      </c>
      <c r="AM726" s="979">
        <f>_xlfn.XLOOKUP($D726,Help2!$D:$D,Help2!AJ:AJ)</f>
        <v>0</v>
      </c>
      <c r="AN726" s="979">
        <f>_xlfn.XLOOKUP($D726,Help2!$D:$D,Help2!AK:AK)</f>
        <v>0</v>
      </c>
    </row>
    <row r="727" spans="1:40" x14ac:dyDescent="0.2">
      <c r="A727" s="1">
        <v>45651</v>
      </c>
      <c r="B727">
        <f t="shared" si="77"/>
        <v>12</v>
      </c>
      <c r="C727">
        <f t="shared" si="78"/>
        <v>2024</v>
      </c>
      <c r="D727" s="872" t="str">
        <f t="shared" si="82"/>
        <v>12´2024</v>
      </c>
      <c r="F727" s="2">
        <f t="shared" si="79"/>
        <v>24</v>
      </c>
      <c r="G727" s="3">
        <f t="shared" si="80"/>
        <v>3.5661218424962851E-2</v>
      </c>
      <c r="H727" s="5">
        <f t="shared" si="81"/>
        <v>1</v>
      </c>
      <c r="I727" s="979">
        <f>_xlfn.XLOOKUP($D727,Help2!$D:$D,Help2!H:H)</f>
        <v>18826</v>
      </c>
      <c r="J727" s="979">
        <f>_xlfn.XLOOKUP($D727,Help2!$D:$D,Help2!I:I)</f>
        <v>11689</v>
      </c>
      <c r="K727" s="979">
        <f>_xlfn.XLOOKUP($D727,Help2!$D:$D,Help2!J:J)</f>
        <v>3175</v>
      </c>
      <c r="L727" s="979">
        <f>_xlfn.XLOOKUP($D727,Help2!$D:$D,Help2!K:K)</f>
        <v>3139</v>
      </c>
      <c r="M727" s="979">
        <f>_xlfn.XLOOKUP($D727,Help2!$D:$D,Help2!L:L)</f>
        <v>8244.1735306274113</v>
      </c>
      <c r="N727" s="979">
        <f>_xlfn.XLOOKUP($D727,Help2!$D:$D,Help2!M:M)</f>
        <v>10066.402934179481</v>
      </c>
      <c r="P727" s="979">
        <f>_xlfn.XLOOKUP($D727,Help2!$D:$D,Help2!F:F)</f>
        <v>673</v>
      </c>
      <c r="Q727" s="979">
        <f t="shared" si="83"/>
        <v>744</v>
      </c>
      <c r="R727" s="979">
        <f>_xlfn.XLOOKUP($D727,Help2!$D:$D,Help2!N:N)</f>
        <v>8244.1735306274113</v>
      </c>
      <c r="S727" s="979">
        <f>_xlfn.XLOOKUP($D727,Help2!$D:$D,Help2!O:O)</f>
        <v>8113.7179128709449</v>
      </c>
      <c r="T727" s="979">
        <f>_xlfn.XLOOKUP($D727,Help2!$D:$D,Help2!P:P)</f>
        <v>550</v>
      </c>
      <c r="U727" s="979">
        <f>_xlfn.XLOOKUP($D727,Help2!$D:$D,Help2!Q:Q)</f>
        <v>150</v>
      </c>
      <c r="V727" s="979">
        <f>_xlfn.XLOOKUP($D727,Help2!$D:$D,Help2!R:R)</f>
        <v>60</v>
      </c>
      <c r="W727" s="979">
        <f>_xlfn.XLOOKUP($D727,Help2!$D:$D,Help2!S:S)</f>
        <v>20000</v>
      </c>
      <c r="Y727" s="979">
        <f>_xlfn.XLOOKUP($D727,Help2!$D:$D,Help2!V:V)</f>
        <v>7761</v>
      </c>
      <c r="Z727" s="979">
        <f>_xlfn.XLOOKUP($D727,Help2!$D:$D,Help2!W:W)</f>
        <v>3928</v>
      </c>
      <c r="AA727" s="979">
        <f>_xlfn.XLOOKUP($D727,Help2!$D:$D,Help2!X:X)</f>
        <v>0</v>
      </c>
      <c r="AB727" s="979">
        <f>_xlfn.XLOOKUP($D727,Help2!$D:$D,Help2!Y:Y)</f>
        <v>6314</v>
      </c>
      <c r="AC727" s="979">
        <f>_xlfn.XLOOKUP($D727,Help2!$D:$D,Help2!Z:Z)</f>
        <v>823</v>
      </c>
      <c r="AD727" s="979">
        <f>_xlfn.XLOOKUP($D727,Help2!$D:$D,Help2!AA:AA)</f>
        <v>1316.7744467999999</v>
      </c>
      <c r="AE727" s="979">
        <f>_xlfn.XLOOKUP($D727,Help2!$D:$D,Help2!AB:AB)</f>
        <v>870</v>
      </c>
      <c r="AF727" s="979">
        <f>_xlfn.XLOOKUP($D727,Help2!$D:$D,Help2!AC:AC)</f>
        <v>695</v>
      </c>
      <c r="AG727" s="979">
        <f>_xlfn.XLOOKUP($D727,Help2!$D:$D,Help2!AD:AD)</f>
        <v>360</v>
      </c>
      <c r="AH727" s="979">
        <f>_xlfn.XLOOKUP($D727,Help2!$D:$D,Help2!AE:AE)</f>
        <v>864.90000000000009</v>
      </c>
      <c r="AI727" s="979">
        <f>_xlfn.XLOOKUP($D727,Help2!$D:$D,Help2!AF:AF)</f>
        <v>3574.9199999999996</v>
      </c>
      <c r="AJ727" s="979">
        <f>_xlfn.XLOOKUP($D727,Help2!$D:$D,Help2!AG:AG)</f>
        <v>377.82891071854732</v>
      </c>
      <c r="AK727" s="979">
        <f>_xlfn.XLOOKUP($D727,Help2!$D:$D,Help2!AH:AH)</f>
        <v>8441.6560571905447</v>
      </c>
      <c r="AL727" s="979">
        <f>_xlfn.XLOOKUP($D727,Help2!$D:$D,Help2!AI:AI)</f>
        <v>672</v>
      </c>
      <c r="AM727" s="979">
        <f>_xlfn.XLOOKUP($D727,Help2!$D:$D,Help2!AJ:AJ)</f>
        <v>0</v>
      </c>
      <c r="AN727" s="979">
        <f>_xlfn.XLOOKUP($D727,Help2!$D:$D,Help2!AK:AK)</f>
        <v>0</v>
      </c>
    </row>
    <row r="728" spans="1:40" x14ac:dyDescent="0.2">
      <c r="A728" s="1">
        <v>45652</v>
      </c>
      <c r="B728">
        <f t="shared" si="77"/>
        <v>12</v>
      </c>
      <c r="C728">
        <f t="shared" si="78"/>
        <v>2024</v>
      </c>
      <c r="D728" s="872" t="str">
        <f t="shared" si="82"/>
        <v>12´2024</v>
      </c>
      <c r="F728" s="2">
        <f t="shared" si="79"/>
        <v>24</v>
      </c>
      <c r="G728" s="3">
        <f t="shared" si="80"/>
        <v>3.5661218424962851E-2</v>
      </c>
      <c r="H728" s="5">
        <f t="shared" si="81"/>
        <v>1</v>
      </c>
      <c r="I728" s="979">
        <f>_xlfn.XLOOKUP($D728,Help2!$D:$D,Help2!H:H)</f>
        <v>18826</v>
      </c>
      <c r="J728" s="979">
        <f>_xlfn.XLOOKUP($D728,Help2!$D:$D,Help2!I:I)</f>
        <v>11689</v>
      </c>
      <c r="K728" s="979">
        <f>_xlfn.XLOOKUP($D728,Help2!$D:$D,Help2!J:J)</f>
        <v>3175</v>
      </c>
      <c r="L728" s="979">
        <f>_xlfn.XLOOKUP($D728,Help2!$D:$D,Help2!K:K)</f>
        <v>3139</v>
      </c>
      <c r="M728" s="979">
        <f>_xlfn.XLOOKUP($D728,Help2!$D:$D,Help2!L:L)</f>
        <v>8244.1735306274113</v>
      </c>
      <c r="N728" s="979">
        <f>_xlfn.XLOOKUP($D728,Help2!$D:$D,Help2!M:M)</f>
        <v>10066.402934179481</v>
      </c>
      <c r="P728" s="979">
        <f>_xlfn.XLOOKUP($D728,Help2!$D:$D,Help2!F:F)</f>
        <v>673</v>
      </c>
      <c r="Q728" s="979">
        <f t="shared" si="83"/>
        <v>744</v>
      </c>
      <c r="R728" s="979">
        <f>_xlfn.XLOOKUP($D728,Help2!$D:$D,Help2!N:N)</f>
        <v>8244.1735306274113</v>
      </c>
      <c r="S728" s="979">
        <f>_xlfn.XLOOKUP($D728,Help2!$D:$D,Help2!O:O)</f>
        <v>8113.7179128709449</v>
      </c>
      <c r="T728" s="979">
        <f>_xlfn.XLOOKUP($D728,Help2!$D:$D,Help2!P:P)</f>
        <v>550</v>
      </c>
      <c r="U728" s="979">
        <f>_xlfn.XLOOKUP($D728,Help2!$D:$D,Help2!Q:Q)</f>
        <v>150</v>
      </c>
      <c r="V728" s="979">
        <f>_xlfn.XLOOKUP($D728,Help2!$D:$D,Help2!R:R)</f>
        <v>60</v>
      </c>
      <c r="W728" s="979">
        <f>_xlfn.XLOOKUP($D728,Help2!$D:$D,Help2!S:S)</f>
        <v>20000</v>
      </c>
      <c r="Y728" s="979">
        <f>_xlfn.XLOOKUP($D728,Help2!$D:$D,Help2!V:V)</f>
        <v>7761</v>
      </c>
      <c r="Z728" s="979">
        <f>_xlfn.XLOOKUP($D728,Help2!$D:$D,Help2!W:W)</f>
        <v>3928</v>
      </c>
      <c r="AA728" s="979">
        <f>_xlfn.XLOOKUP($D728,Help2!$D:$D,Help2!X:X)</f>
        <v>0</v>
      </c>
      <c r="AB728" s="979">
        <f>_xlfn.XLOOKUP($D728,Help2!$D:$D,Help2!Y:Y)</f>
        <v>6314</v>
      </c>
      <c r="AC728" s="979">
        <f>_xlfn.XLOOKUP($D728,Help2!$D:$D,Help2!Z:Z)</f>
        <v>823</v>
      </c>
      <c r="AD728" s="979">
        <f>_xlfn.XLOOKUP($D728,Help2!$D:$D,Help2!AA:AA)</f>
        <v>1316.7744467999999</v>
      </c>
      <c r="AE728" s="979">
        <f>_xlfn.XLOOKUP($D728,Help2!$D:$D,Help2!AB:AB)</f>
        <v>870</v>
      </c>
      <c r="AF728" s="979">
        <f>_xlfn.XLOOKUP($D728,Help2!$D:$D,Help2!AC:AC)</f>
        <v>695</v>
      </c>
      <c r="AG728" s="979">
        <f>_xlfn.XLOOKUP($D728,Help2!$D:$D,Help2!AD:AD)</f>
        <v>360</v>
      </c>
      <c r="AH728" s="979">
        <f>_xlfn.XLOOKUP($D728,Help2!$D:$D,Help2!AE:AE)</f>
        <v>864.90000000000009</v>
      </c>
      <c r="AI728" s="979">
        <f>_xlfn.XLOOKUP($D728,Help2!$D:$D,Help2!AF:AF)</f>
        <v>3574.9199999999996</v>
      </c>
      <c r="AJ728" s="979">
        <f>_xlfn.XLOOKUP($D728,Help2!$D:$D,Help2!AG:AG)</f>
        <v>377.82891071854732</v>
      </c>
      <c r="AK728" s="979">
        <f>_xlfn.XLOOKUP($D728,Help2!$D:$D,Help2!AH:AH)</f>
        <v>8441.6560571905447</v>
      </c>
      <c r="AL728" s="979">
        <f>_xlfn.XLOOKUP($D728,Help2!$D:$D,Help2!AI:AI)</f>
        <v>672</v>
      </c>
      <c r="AM728" s="979">
        <f>_xlfn.XLOOKUP($D728,Help2!$D:$D,Help2!AJ:AJ)</f>
        <v>0</v>
      </c>
      <c r="AN728" s="979">
        <f>_xlfn.XLOOKUP($D728,Help2!$D:$D,Help2!AK:AK)</f>
        <v>0</v>
      </c>
    </row>
    <row r="729" spans="1:40" x14ac:dyDescent="0.2">
      <c r="A729" s="1">
        <v>45653</v>
      </c>
      <c r="B729">
        <f t="shared" si="77"/>
        <v>12</v>
      </c>
      <c r="C729">
        <f t="shared" si="78"/>
        <v>2024</v>
      </c>
      <c r="D729" s="872" t="str">
        <f t="shared" si="82"/>
        <v>12´2024</v>
      </c>
      <c r="F729" s="2">
        <f t="shared" si="79"/>
        <v>24</v>
      </c>
      <c r="G729" s="3">
        <f t="shared" si="80"/>
        <v>3.5661218424962851E-2</v>
      </c>
      <c r="H729" s="5">
        <f t="shared" si="81"/>
        <v>1</v>
      </c>
      <c r="I729" s="979">
        <f>_xlfn.XLOOKUP($D729,Help2!$D:$D,Help2!H:H)</f>
        <v>18826</v>
      </c>
      <c r="J729" s="979">
        <f>_xlfn.XLOOKUP($D729,Help2!$D:$D,Help2!I:I)</f>
        <v>11689</v>
      </c>
      <c r="K729" s="979">
        <f>_xlfn.XLOOKUP($D729,Help2!$D:$D,Help2!J:J)</f>
        <v>3175</v>
      </c>
      <c r="L729" s="979">
        <f>_xlfn.XLOOKUP($D729,Help2!$D:$D,Help2!K:K)</f>
        <v>3139</v>
      </c>
      <c r="M729" s="979">
        <f>_xlfn.XLOOKUP($D729,Help2!$D:$D,Help2!L:L)</f>
        <v>8244.1735306274113</v>
      </c>
      <c r="N729" s="979">
        <f>_xlfn.XLOOKUP($D729,Help2!$D:$D,Help2!M:M)</f>
        <v>10066.402934179481</v>
      </c>
      <c r="P729" s="979">
        <f>_xlfn.XLOOKUP($D729,Help2!$D:$D,Help2!F:F)</f>
        <v>673</v>
      </c>
      <c r="Q729" s="979">
        <f t="shared" si="83"/>
        <v>744</v>
      </c>
      <c r="R729" s="979">
        <f>_xlfn.XLOOKUP($D729,Help2!$D:$D,Help2!N:N)</f>
        <v>8244.1735306274113</v>
      </c>
      <c r="S729" s="979">
        <f>_xlfn.XLOOKUP($D729,Help2!$D:$D,Help2!O:O)</f>
        <v>8113.7179128709449</v>
      </c>
      <c r="T729" s="979">
        <f>_xlfn.XLOOKUP($D729,Help2!$D:$D,Help2!P:P)</f>
        <v>550</v>
      </c>
      <c r="U729" s="979">
        <f>_xlfn.XLOOKUP($D729,Help2!$D:$D,Help2!Q:Q)</f>
        <v>150</v>
      </c>
      <c r="V729" s="979">
        <f>_xlfn.XLOOKUP($D729,Help2!$D:$D,Help2!R:R)</f>
        <v>60</v>
      </c>
      <c r="W729" s="979">
        <f>_xlfn.XLOOKUP($D729,Help2!$D:$D,Help2!S:S)</f>
        <v>20000</v>
      </c>
      <c r="Y729" s="979">
        <f>_xlfn.XLOOKUP($D729,Help2!$D:$D,Help2!V:V)</f>
        <v>7761</v>
      </c>
      <c r="Z729" s="979">
        <f>_xlfn.XLOOKUP($D729,Help2!$D:$D,Help2!W:W)</f>
        <v>3928</v>
      </c>
      <c r="AA729" s="979">
        <f>_xlfn.XLOOKUP($D729,Help2!$D:$D,Help2!X:X)</f>
        <v>0</v>
      </c>
      <c r="AB729" s="979">
        <f>_xlfn.XLOOKUP($D729,Help2!$D:$D,Help2!Y:Y)</f>
        <v>6314</v>
      </c>
      <c r="AC729" s="979">
        <f>_xlfn.XLOOKUP($D729,Help2!$D:$D,Help2!Z:Z)</f>
        <v>823</v>
      </c>
      <c r="AD729" s="979">
        <f>_xlfn.XLOOKUP($D729,Help2!$D:$D,Help2!AA:AA)</f>
        <v>1316.7744467999999</v>
      </c>
      <c r="AE729" s="979">
        <f>_xlfn.XLOOKUP($D729,Help2!$D:$D,Help2!AB:AB)</f>
        <v>870</v>
      </c>
      <c r="AF729" s="979">
        <f>_xlfn.XLOOKUP($D729,Help2!$D:$D,Help2!AC:AC)</f>
        <v>695</v>
      </c>
      <c r="AG729" s="979">
        <f>_xlfn.XLOOKUP($D729,Help2!$D:$D,Help2!AD:AD)</f>
        <v>360</v>
      </c>
      <c r="AH729" s="979">
        <f>_xlfn.XLOOKUP($D729,Help2!$D:$D,Help2!AE:AE)</f>
        <v>864.90000000000009</v>
      </c>
      <c r="AI729" s="979">
        <f>_xlfn.XLOOKUP($D729,Help2!$D:$D,Help2!AF:AF)</f>
        <v>3574.9199999999996</v>
      </c>
      <c r="AJ729" s="979">
        <f>_xlfn.XLOOKUP($D729,Help2!$D:$D,Help2!AG:AG)</f>
        <v>377.82891071854732</v>
      </c>
      <c r="AK729" s="979">
        <f>_xlfn.XLOOKUP($D729,Help2!$D:$D,Help2!AH:AH)</f>
        <v>8441.6560571905447</v>
      </c>
      <c r="AL729" s="979">
        <f>_xlfn.XLOOKUP($D729,Help2!$D:$D,Help2!AI:AI)</f>
        <v>672</v>
      </c>
      <c r="AM729" s="979">
        <f>_xlfn.XLOOKUP($D729,Help2!$D:$D,Help2!AJ:AJ)</f>
        <v>0</v>
      </c>
      <c r="AN729" s="979">
        <f>_xlfn.XLOOKUP($D729,Help2!$D:$D,Help2!AK:AK)</f>
        <v>0</v>
      </c>
    </row>
    <row r="730" spans="1:40" x14ac:dyDescent="0.2">
      <c r="A730" s="1">
        <v>45654</v>
      </c>
      <c r="B730">
        <f t="shared" si="77"/>
        <v>12</v>
      </c>
      <c r="C730">
        <f t="shared" si="78"/>
        <v>2024</v>
      </c>
      <c r="D730" s="872" t="str">
        <f t="shared" si="82"/>
        <v>12´2024</v>
      </c>
      <c r="F730" s="2">
        <f t="shared" si="79"/>
        <v>24</v>
      </c>
      <c r="G730" s="3">
        <f t="shared" si="80"/>
        <v>3.5661218424962851E-2</v>
      </c>
      <c r="H730" s="5">
        <f t="shared" si="81"/>
        <v>1</v>
      </c>
      <c r="I730" s="979">
        <f>_xlfn.XLOOKUP($D730,Help2!$D:$D,Help2!H:H)</f>
        <v>18826</v>
      </c>
      <c r="J730" s="979">
        <f>_xlfn.XLOOKUP($D730,Help2!$D:$D,Help2!I:I)</f>
        <v>11689</v>
      </c>
      <c r="K730" s="979">
        <f>_xlfn.XLOOKUP($D730,Help2!$D:$D,Help2!J:J)</f>
        <v>3175</v>
      </c>
      <c r="L730" s="979">
        <f>_xlfn.XLOOKUP($D730,Help2!$D:$D,Help2!K:K)</f>
        <v>3139</v>
      </c>
      <c r="M730" s="979">
        <f>_xlfn.XLOOKUP($D730,Help2!$D:$D,Help2!L:L)</f>
        <v>8244.1735306274113</v>
      </c>
      <c r="N730" s="979">
        <f>_xlfn.XLOOKUP($D730,Help2!$D:$D,Help2!M:M)</f>
        <v>10066.402934179481</v>
      </c>
      <c r="P730" s="979">
        <f>_xlfn.XLOOKUP($D730,Help2!$D:$D,Help2!F:F)</f>
        <v>673</v>
      </c>
      <c r="Q730" s="979">
        <f t="shared" si="83"/>
        <v>744</v>
      </c>
      <c r="R730" s="979">
        <f>_xlfn.XLOOKUP($D730,Help2!$D:$D,Help2!N:N)</f>
        <v>8244.1735306274113</v>
      </c>
      <c r="S730" s="979">
        <f>_xlfn.XLOOKUP($D730,Help2!$D:$D,Help2!O:O)</f>
        <v>8113.7179128709449</v>
      </c>
      <c r="T730" s="979">
        <f>_xlfn.XLOOKUP($D730,Help2!$D:$D,Help2!P:P)</f>
        <v>550</v>
      </c>
      <c r="U730" s="979">
        <f>_xlfn.XLOOKUP($D730,Help2!$D:$D,Help2!Q:Q)</f>
        <v>150</v>
      </c>
      <c r="V730" s="979">
        <f>_xlfn.XLOOKUP($D730,Help2!$D:$D,Help2!R:R)</f>
        <v>60</v>
      </c>
      <c r="W730" s="979">
        <f>_xlfn.XLOOKUP($D730,Help2!$D:$D,Help2!S:S)</f>
        <v>20000</v>
      </c>
      <c r="Y730" s="979">
        <f>_xlfn.XLOOKUP($D730,Help2!$D:$D,Help2!V:V)</f>
        <v>7761</v>
      </c>
      <c r="Z730" s="979">
        <f>_xlfn.XLOOKUP($D730,Help2!$D:$D,Help2!W:W)</f>
        <v>3928</v>
      </c>
      <c r="AA730" s="979">
        <f>_xlfn.XLOOKUP($D730,Help2!$D:$D,Help2!X:X)</f>
        <v>0</v>
      </c>
      <c r="AB730" s="979">
        <f>_xlfn.XLOOKUP($D730,Help2!$D:$D,Help2!Y:Y)</f>
        <v>6314</v>
      </c>
      <c r="AC730" s="979">
        <f>_xlfn.XLOOKUP($D730,Help2!$D:$D,Help2!Z:Z)</f>
        <v>823</v>
      </c>
      <c r="AD730" s="979">
        <f>_xlfn.XLOOKUP($D730,Help2!$D:$D,Help2!AA:AA)</f>
        <v>1316.7744467999999</v>
      </c>
      <c r="AE730" s="979">
        <f>_xlfn.XLOOKUP($D730,Help2!$D:$D,Help2!AB:AB)</f>
        <v>870</v>
      </c>
      <c r="AF730" s="979">
        <f>_xlfn.XLOOKUP($D730,Help2!$D:$D,Help2!AC:AC)</f>
        <v>695</v>
      </c>
      <c r="AG730" s="979">
        <f>_xlfn.XLOOKUP($D730,Help2!$D:$D,Help2!AD:AD)</f>
        <v>360</v>
      </c>
      <c r="AH730" s="979">
        <f>_xlfn.XLOOKUP($D730,Help2!$D:$D,Help2!AE:AE)</f>
        <v>864.90000000000009</v>
      </c>
      <c r="AI730" s="979">
        <f>_xlfn.XLOOKUP($D730,Help2!$D:$D,Help2!AF:AF)</f>
        <v>3574.9199999999996</v>
      </c>
      <c r="AJ730" s="979">
        <f>_xlfn.XLOOKUP($D730,Help2!$D:$D,Help2!AG:AG)</f>
        <v>377.82891071854732</v>
      </c>
      <c r="AK730" s="979">
        <f>_xlfn.XLOOKUP($D730,Help2!$D:$D,Help2!AH:AH)</f>
        <v>8441.6560571905447</v>
      </c>
      <c r="AL730" s="979">
        <f>_xlfn.XLOOKUP($D730,Help2!$D:$D,Help2!AI:AI)</f>
        <v>672</v>
      </c>
      <c r="AM730" s="979">
        <f>_xlfn.XLOOKUP($D730,Help2!$D:$D,Help2!AJ:AJ)</f>
        <v>0</v>
      </c>
      <c r="AN730" s="979">
        <f>_xlfn.XLOOKUP($D730,Help2!$D:$D,Help2!AK:AK)</f>
        <v>0</v>
      </c>
    </row>
    <row r="731" spans="1:40" x14ac:dyDescent="0.2">
      <c r="A731" s="1">
        <v>45655</v>
      </c>
      <c r="B731">
        <f t="shared" ref="B731:B794" si="84">MONTH(A731)</f>
        <v>12</v>
      </c>
      <c r="C731">
        <f t="shared" ref="C731:C794" si="85">+YEAR(A731)</f>
        <v>2024</v>
      </c>
      <c r="D731" s="872" t="str">
        <f t="shared" si="82"/>
        <v>12´2024</v>
      </c>
      <c r="F731" s="2">
        <f t="shared" ref="F731:F794" si="86">24-E731</f>
        <v>24</v>
      </c>
      <c r="G731" s="3">
        <f t="shared" ref="G731:G794" si="87">+F731/P731</f>
        <v>3.5661218424962851E-2</v>
      </c>
      <c r="H731" s="5">
        <f t="shared" ref="H731:H794" si="88">+F731/24</f>
        <v>1</v>
      </c>
      <c r="I731" s="979">
        <f>_xlfn.XLOOKUP($D731,Help2!$D:$D,Help2!H:H)</f>
        <v>18826</v>
      </c>
      <c r="J731" s="979">
        <f>_xlfn.XLOOKUP($D731,Help2!$D:$D,Help2!I:I)</f>
        <v>11689</v>
      </c>
      <c r="K731" s="979">
        <f>_xlfn.XLOOKUP($D731,Help2!$D:$D,Help2!J:J)</f>
        <v>3175</v>
      </c>
      <c r="L731" s="979">
        <f>_xlfn.XLOOKUP($D731,Help2!$D:$D,Help2!K:K)</f>
        <v>3139</v>
      </c>
      <c r="M731" s="979">
        <f>_xlfn.XLOOKUP($D731,Help2!$D:$D,Help2!L:L)</f>
        <v>8244.1735306274113</v>
      </c>
      <c r="N731" s="979">
        <f>_xlfn.XLOOKUP($D731,Help2!$D:$D,Help2!M:M)</f>
        <v>10066.402934179481</v>
      </c>
      <c r="P731" s="979">
        <f>_xlfn.XLOOKUP($D731,Help2!$D:$D,Help2!F:F)</f>
        <v>673</v>
      </c>
      <c r="Q731" s="979">
        <f t="shared" si="83"/>
        <v>744</v>
      </c>
      <c r="R731" s="979">
        <f>_xlfn.XLOOKUP($D731,Help2!$D:$D,Help2!N:N)</f>
        <v>8244.1735306274113</v>
      </c>
      <c r="S731" s="979">
        <f>_xlfn.XLOOKUP($D731,Help2!$D:$D,Help2!O:O)</f>
        <v>8113.7179128709449</v>
      </c>
      <c r="T731" s="979">
        <f>_xlfn.XLOOKUP($D731,Help2!$D:$D,Help2!P:P)</f>
        <v>550</v>
      </c>
      <c r="U731" s="979">
        <f>_xlfn.XLOOKUP($D731,Help2!$D:$D,Help2!Q:Q)</f>
        <v>150</v>
      </c>
      <c r="V731" s="979">
        <f>_xlfn.XLOOKUP($D731,Help2!$D:$D,Help2!R:R)</f>
        <v>60</v>
      </c>
      <c r="W731" s="979">
        <f>_xlfn.XLOOKUP($D731,Help2!$D:$D,Help2!S:S)</f>
        <v>20000</v>
      </c>
      <c r="Y731" s="979">
        <f>_xlfn.XLOOKUP($D731,Help2!$D:$D,Help2!V:V)</f>
        <v>7761</v>
      </c>
      <c r="Z731" s="979">
        <f>_xlfn.XLOOKUP($D731,Help2!$D:$D,Help2!W:W)</f>
        <v>3928</v>
      </c>
      <c r="AA731" s="979">
        <f>_xlfn.XLOOKUP($D731,Help2!$D:$D,Help2!X:X)</f>
        <v>0</v>
      </c>
      <c r="AB731" s="979">
        <f>_xlfn.XLOOKUP($D731,Help2!$D:$D,Help2!Y:Y)</f>
        <v>6314</v>
      </c>
      <c r="AC731" s="979">
        <f>_xlfn.XLOOKUP($D731,Help2!$D:$D,Help2!Z:Z)</f>
        <v>823</v>
      </c>
      <c r="AD731" s="979">
        <f>_xlfn.XLOOKUP($D731,Help2!$D:$D,Help2!AA:AA)</f>
        <v>1316.7744467999999</v>
      </c>
      <c r="AE731" s="979">
        <f>_xlfn.XLOOKUP($D731,Help2!$D:$D,Help2!AB:AB)</f>
        <v>870</v>
      </c>
      <c r="AF731" s="979">
        <f>_xlfn.XLOOKUP($D731,Help2!$D:$D,Help2!AC:AC)</f>
        <v>695</v>
      </c>
      <c r="AG731" s="979">
        <f>_xlfn.XLOOKUP($D731,Help2!$D:$D,Help2!AD:AD)</f>
        <v>360</v>
      </c>
      <c r="AH731" s="979">
        <f>_xlfn.XLOOKUP($D731,Help2!$D:$D,Help2!AE:AE)</f>
        <v>864.90000000000009</v>
      </c>
      <c r="AI731" s="979">
        <f>_xlfn.XLOOKUP($D731,Help2!$D:$D,Help2!AF:AF)</f>
        <v>3574.9199999999996</v>
      </c>
      <c r="AJ731" s="979">
        <f>_xlfn.XLOOKUP($D731,Help2!$D:$D,Help2!AG:AG)</f>
        <v>377.82891071854732</v>
      </c>
      <c r="AK731" s="979">
        <f>_xlfn.XLOOKUP($D731,Help2!$D:$D,Help2!AH:AH)</f>
        <v>8441.6560571905447</v>
      </c>
      <c r="AL731" s="979">
        <f>_xlfn.XLOOKUP($D731,Help2!$D:$D,Help2!AI:AI)</f>
        <v>672</v>
      </c>
      <c r="AM731" s="979">
        <f>_xlfn.XLOOKUP($D731,Help2!$D:$D,Help2!AJ:AJ)</f>
        <v>0</v>
      </c>
      <c r="AN731" s="979">
        <f>_xlfn.XLOOKUP($D731,Help2!$D:$D,Help2!AK:AK)</f>
        <v>0</v>
      </c>
    </row>
    <row r="732" spans="1:40" x14ac:dyDescent="0.2">
      <c r="A732" s="1">
        <v>45656</v>
      </c>
      <c r="B732">
        <f t="shared" si="84"/>
        <v>12</v>
      </c>
      <c r="C732">
        <f t="shared" si="85"/>
        <v>2024</v>
      </c>
      <c r="D732" s="872" t="str">
        <f t="shared" si="82"/>
        <v>12´2024</v>
      </c>
      <c r="F732" s="2">
        <f t="shared" si="86"/>
        <v>24</v>
      </c>
      <c r="G732" s="3">
        <f t="shared" si="87"/>
        <v>3.5661218424962851E-2</v>
      </c>
      <c r="H732" s="5">
        <f t="shared" si="88"/>
        <v>1</v>
      </c>
      <c r="I732" s="979">
        <f>_xlfn.XLOOKUP($D732,Help2!$D:$D,Help2!H:H)</f>
        <v>18826</v>
      </c>
      <c r="J732" s="979">
        <f>_xlfn.XLOOKUP($D732,Help2!$D:$D,Help2!I:I)</f>
        <v>11689</v>
      </c>
      <c r="K732" s="979">
        <f>_xlfn.XLOOKUP($D732,Help2!$D:$D,Help2!J:J)</f>
        <v>3175</v>
      </c>
      <c r="L732" s="979">
        <f>_xlfn.XLOOKUP($D732,Help2!$D:$D,Help2!K:K)</f>
        <v>3139</v>
      </c>
      <c r="M732" s="979">
        <f>_xlfn.XLOOKUP($D732,Help2!$D:$D,Help2!L:L)</f>
        <v>8244.1735306274113</v>
      </c>
      <c r="N732" s="979">
        <f>_xlfn.XLOOKUP($D732,Help2!$D:$D,Help2!M:M)</f>
        <v>10066.402934179481</v>
      </c>
      <c r="P732" s="979">
        <f>_xlfn.XLOOKUP($D732,Help2!$D:$D,Help2!F:F)</f>
        <v>673</v>
      </c>
      <c r="Q732" s="979">
        <f t="shared" si="83"/>
        <v>744</v>
      </c>
      <c r="R732" s="979">
        <f>_xlfn.XLOOKUP($D732,Help2!$D:$D,Help2!N:N)</f>
        <v>8244.1735306274113</v>
      </c>
      <c r="S732" s="979">
        <f>_xlfn.XLOOKUP($D732,Help2!$D:$D,Help2!O:O)</f>
        <v>8113.7179128709449</v>
      </c>
      <c r="T732" s="979">
        <f>_xlfn.XLOOKUP($D732,Help2!$D:$D,Help2!P:P)</f>
        <v>550</v>
      </c>
      <c r="U732" s="979">
        <f>_xlfn.XLOOKUP($D732,Help2!$D:$D,Help2!Q:Q)</f>
        <v>150</v>
      </c>
      <c r="V732" s="979">
        <f>_xlfn.XLOOKUP($D732,Help2!$D:$D,Help2!R:R)</f>
        <v>60</v>
      </c>
      <c r="W732" s="979">
        <f>_xlfn.XLOOKUP($D732,Help2!$D:$D,Help2!S:S)</f>
        <v>20000</v>
      </c>
      <c r="Y732" s="979">
        <f>_xlfn.XLOOKUP($D732,Help2!$D:$D,Help2!V:V)</f>
        <v>7761</v>
      </c>
      <c r="Z732" s="979">
        <f>_xlfn.XLOOKUP($D732,Help2!$D:$D,Help2!W:W)</f>
        <v>3928</v>
      </c>
      <c r="AA732" s="979">
        <f>_xlfn.XLOOKUP($D732,Help2!$D:$D,Help2!X:X)</f>
        <v>0</v>
      </c>
      <c r="AB732" s="979">
        <f>_xlfn.XLOOKUP($D732,Help2!$D:$D,Help2!Y:Y)</f>
        <v>6314</v>
      </c>
      <c r="AC732" s="979">
        <f>_xlfn.XLOOKUP($D732,Help2!$D:$D,Help2!Z:Z)</f>
        <v>823</v>
      </c>
      <c r="AD732" s="979">
        <f>_xlfn.XLOOKUP($D732,Help2!$D:$D,Help2!AA:AA)</f>
        <v>1316.7744467999999</v>
      </c>
      <c r="AE732" s="979">
        <f>_xlfn.XLOOKUP($D732,Help2!$D:$D,Help2!AB:AB)</f>
        <v>870</v>
      </c>
      <c r="AF732" s="979">
        <f>_xlfn.XLOOKUP($D732,Help2!$D:$D,Help2!AC:AC)</f>
        <v>695</v>
      </c>
      <c r="AG732" s="979">
        <f>_xlfn.XLOOKUP($D732,Help2!$D:$D,Help2!AD:AD)</f>
        <v>360</v>
      </c>
      <c r="AH732" s="979">
        <f>_xlfn.XLOOKUP($D732,Help2!$D:$D,Help2!AE:AE)</f>
        <v>864.90000000000009</v>
      </c>
      <c r="AI732" s="979">
        <f>_xlfn.XLOOKUP($D732,Help2!$D:$D,Help2!AF:AF)</f>
        <v>3574.9199999999996</v>
      </c>
      <c r="AJ732" s="979">
        <f>_xlfn.XLOOKUP($D732,Help2!$D:$D,Help2!AG:AG)</f>
        <v>377.82891071854732</v>
      </c>
      <c r="AK732" s="979">
        <f>_xlfn.XLOOKUP($D732,Help2!$D:$D,Help2!AH:AH)</f>
        <v>8441.6560571905447</v>
      </c>
      <c r="AL732" s="979">
        <f>_xlfn.XLOOKUP($D732,Help2!$D:$D,Help2!AI:AI)</f>
        <v>672</v>
      </c>
      <c r="AM732" s="979">
        <f>_xlfn.XLOOKUP($D732,Help2!$D:$D,Help2!AJ:AJ)</f>
        <v>0</v>
      </c>
      <c r="AN732" s="979">
        <f>_xlfn.XLOOKUP($D732,Help2!$D:$D,Help2!AK:AK)</f>
        <v>0</v>
      </c>
    </row>
    <row r="733" spans="1:40" x14ac:dyDescent="0.2">
      <c r="A733" s="1">
        <v>45657</v>
      </c>
      <c r="B733">
        <f t="shared" si="84"/>
        <v>12</v>
      </c>
      <c r="C733">
        <f t="shared" si="85"/>
        <v>2024</v>
      </c>
      <c r="D733" s="872" t="str">
        <f t="shared" si="82"/>
        <v>12´2024</v>
      </c>
      <c r="E733" s="867">
        <v>16</v>
      </c>
      <c r="F733" s="2">
        <f t="shared" si="86"/>
        <v>8</v>
      </c>
      <c r="G733" s="3">
        <f t="shared" si="87"/>
        <v>1.188707280832095E-2</v>
      </c>
      <c r="H733" s="5">
        <f t="shared" si="88"/>
        <v>0.33333333333333331</v>
      </c>
      <c r="I733" s="979">
        <f>_xlfn.XLOOKUP($D733,Help2!$D:$D,Help2!H:H)</f>
        <v>18826</v>
      </c>
      <c r="J733" s="979">
        <f>_xlfn.XLOOKUP($D733,Help2!$D:$D,Help2!I:I)</f>
        <v>11689</v>
      </c>
      <c r="K733" s="979">
        <f>_xlfn.XLOOKUP($D733,Help2!$D:$D,Help2!J:J)</f>
        <v>3175</v>
      </c>
      <c r="L733" s="979">
        <f>_xlfn.XLOOKUP($D733,Help2!$D:$D,Help2!K:K)</f>
        <v>3139</v>
      </c>
      <c r="M733" s="979">
        <f>_xlfn.XLOOKUP($D733,Help2!$D:$D,Help2!L:L)</f>
        <v>8244.1735306274113</v>
      </c>
      <c r="N733" s="979">
        <f>_xlfn.XLOOKUP($D733,Help2!$D:$D,Help2!M:M)</f>
        <v>10066.402934179481</v>
      </c>
      <c r="P733" s="979">
        <f>_xlfn.XLOOKUP($D733,Help2!$D:$D,Help2!F:F)</f>
        <v>673</v>
      </c>
      <c r="Q733" s="979">
        <f t="shared" si="83"/>
        <v>744</v>
      </c>
      <c r="R733" s="979">
        <f>_xlfn.XLOOKUP($D733,Help2!$D:$D,Help2!N:N)</f>
        <v>8244.1735306274113</v>
      </c>
      <c r="S733" s="979">
        <f>_xlfn.XLOOKUP($D733,Help2!$D:$D,Help2!O:O)</f>
        <v>8113.7179128709449</v>
      </c>
      <c r="T733" s="979">
        <f>_xlfn.XLOOKUP($D733,Help2!$D:$D,Help2!P:P)</f>
        <v>550</v>
      </c>
      <c r="U733" s="979">
        <f>_xlfn.XLOOKUP($D733,Help2!$D:$D,Help2!Q:Q)</f>
        <v>150</v>
      </c>
      <c r="V733" s="979">
        <f>_xlfn.XLOOKUP($D733,Help2!$D:$D,Help2!R:R)</f>
        <v>60</v>
      </c>
      <c r="W733" s="979">
        <f>_xlfn.XLOOKUP($D733,Help2!$D:$D,Help2!S:S)</f>
        <v>20000</v>
      </c>
      <c r="Y733" s="979">
        <f>_xlfn.XLOOKUP($D733,Help2!$D:$D,Help2!V:V)</f>
        <v>7761</v>
      </c>
      <c r="Z733" s="979">
        <f>_xlfn.XLOOKUP($D733,Help2!$D:$D,Help2!W:W)</f>
        <v>3928</v>
      </c>
      <c r="AA733" s="979">
        <f>_xlfn.XLOOKUP($D733,Help2!$D:$D,Help2!X:X)</f>
        <v>0</v>
      </c>
      <c r="AB733" s="979">
        <f>_xlfn.XLOOKUP($D733,Help2!$D:$D,Help2!Y:Y)</f>
        <v>6314</v>
      </c>
      <c r="AC733" s="979">
        <f>_xlfn.XLOOKUP($D733,Help2!$D:$D,Help2!Z:Z)</f>
        <v>823</v>
      </c>
      <c r="AD733" s="979">
        <f>_xlfn.XLOOKUP($D733,Help2!$D:$D,Help2!AA:AA)</f>
        <v>1316.7744467999999</v>
      </c>
      <c r="AE733" s="979">
        <f>_xlfn.XLOOKUP($D733,Help2!$D:$D,Help2!AB:AB)</f>
        <v>870</v>
      </c>
      <c r="AF733" s="979">
        <f>_xlfn.XLOOKUP($D733,Help2!$D:$D,Help2!AC:AC)</f>
        <v>695</v>
      </c>
      <c r="AG733" s="979">
        <f>_xlfn.XLOOKUP($D733,Help2!$D:$D,Help2!AD:AD)</f>
        <v>360</v>
      </c>
      <c r="AH733" s="979">
        <f>_xlfn.XLOOKUP($D733,Help2!$D:$D,Help2!AE:AE)</f>
        <v>864.90000000000009</v>
      </c>
      <c r="AI733" s="979">
        <f>_xlfn.XLOOKUP($D733,Help2!$D:$D,Help2!AF:AF)</f>
        <v>3574.9199999999996</v>
      </c>
      <c r="AJ733" s="979">
        <f>_xlfn.XLOOKUP($D733,Help2!$D:$D,Help2!AG:AG)</f>
        <v>377.82891071854732</v>
      </c>
      <c r="AK733" s="979">
        <f>_xlfn.XLOOKUP($D733,Help2!$D:$D,Help2!AH:AH)</f>
        <v>8441.6560571905447</v>
      </c>
      <c r="AL733" s="979">
        <f>_xlfn.XLOOKUP($D733,Help2!$D:$D,Help2!AI:AI)</f>
        <v>672</v>
      </c>
      <c r="AM733" s="979">
        <f>_xlfn.XLOOKUP($D733,Help2!$D:$D,Help2!AJ:AJ)</f>
        <v>0</v>
      </c>
      <c r="AN733" s="979">
        <f>_xlfn.XLOOKUP($D733,Help2!$D:$D,Help2!AK:AK)</f>
        <v>0</v>
      </c>
    </row>
    <row r="734" spans="1:40" x14ac:dyDescent="0.2">
      <c r="A734" s="1">
        <v>45658</v>
      </c>
      <c r="B734">
        <f t="shared" si="84"/>
        <v>1</v>
      </c>
      <c r="C734">
        <f t="shared" si="85"/>
        <v>2025</v>
      </c>
      <c r="D734" s="872" t="str">
        <f t="shared" si="82"/>
        <v>01´2025</v>
      </c>
      <c r="F734" s="2">
        <f t="shared" si="86"/>
        <v>24</v>
      </c>
      <c r="G734" s="3">
        <f t="shared" si="87"/>
        <v>3.2258064516129031E-2</v>
      </c>
      <c r="H734" s="5">
        <f t="shared" si="88"/>
        <v>1</v>
      </c>
      <c r="I734" s="979">
        <f>VLOOKUP($D734,Help2!$D$26:$T$37,5)</f>
        <v>0</v>
      </c>
      <c r="J734" s="979">
        <f>VLOOKUP($D734,Help2!$D$26:$T$37,6)</f>
        <v>0</v>
      </c>
      <c r="K734" s="979">
        <f>VLOOKUP($D734,Help2!$D$26:$T$37,7)</f>
        <v>0</v>
      </c>
      <c r="L734" s="979">
        <f>VLOOKUP($D734,Help2!$D$26:$T$37,8)</f>
        <v>0</v>
      </c>
      <c r="M734" s="979">
        <f>VLOOKUP($D734,Help2!$D$26:$T$37,9)</f>
        <v>0</v>
      </c>
      <c r="N734" s="979">
        <f>VLOOKUP($D734,Help2!$D$26:$T$37,10)</f>
        <v>0</v>
      </c>
      <c r="P734" s="979">
        <f>VLOOKUP($D734,Help2!$D$2:$T$25,3)</f>
        <v>744</v>
      </c>
      <c r="Q734" s="979">
        <f t="shared" ref="Q734:Q794" si="89">(EOMONTH(A734,0)-EOMONTH(A734,-1))*24</f>
        <v>744</v>
      </c>
      <c r="Y734" s="979">
        <f>_xlfn.XLOOKUP($D734,Help2!$D:$D,Help2!V:V)</f>
        <v>0</v>
      </c>
      <c r="Z734" s="979">
        <f>_xlfn.XLOOKUP($D734,Help2!$D:$D,Help2!W:W)</f>
        <v>0</v>
      </c>
      <c r="AA734" s="979">
        <f>_xlfn.XLOOKUP($D734,Help2!$D:$D,Help2!X:X)</f>
        <v>0</v>
      </c>
      <c r="AB734" s="979">
        <f>_xlfn.XLOOKUP($D734,Help2!$D:$D,Help2!Y:Y)</f>
        <v>0</v>
      </c>
      <c r="AC734" s="979">
        <f>_xlfn.XLOOKUP($D734,Help2!$D:$D,Help2!Z:Z)</f>
        <v>0</v>
      </c>
      <c r="AD734" s="979">
        <f>_xlfn.XLOOKUP($D734,Help2!$D:$D,Help2!AA:AA)</f>
        <v>0</v>
      </c>
      <c r="AE734" s="979">
        <f>_xlfn.XLOOKUP($D734,Help2!$D:$D,Help2!AB:AB)</f>
        <v>0</v>
      </c>
      <c r="AF734" s="979">
        <f>_xlfn.XLOOKUP($D734,Help2!$D:$D,Help2!AC:AC)</f>
        <v>0</v>
      </c>
      <c r="AG734" s="979">
        <f>_xlfn.XLOOKUP($D734,Help2!$D:$D,Help2!AD:AD)</f>
        <v>0</v>
      </c>
      <c r="AH734" s="979">
        <f>_xlfn.XLOOKUP($D734,Help2!$D:$D,Help2!AE:AE)</f>
        <v>0</v>
      </c>
      <c r="AI734" s="979">
        <f>_xlfn.XLOOKUP($D734,Help2!$D:$D,Help2!AF:AF)</f>
        <v>0</v>
      </c>
      <c r="AJ734" s="979">
        <f>_xlfn.XLOOKUP($D734,Help2!$D:$D,Help2!AG:AG)</f>
        <v>0</v>
      </c>
      <c r="AK734" s="979">
        <f>_xlfn.XLOOKUP($D734,Help2!$D:$D,Help2!AH:AH)</f>
        <v>0</v>
      </c>
      <c r="AL734" s="979">
        <f>_xlfn.XLOOKUP($D734,Help2!$D:$D,Help2!AI:AI)</f>
        <v>0</v>
      </c>
      <c r="AM734" s="979">
        <f>_xlfn.XLOOKUP($D734,Help2!$D:$D,Help2!AJ:AJ)</f>
        <v>0</v>
      </c>
      <c r="AN734" s="979">
        <f>_xlfn.XLOOKUP($D734,Help2!$D:$D,Help2!AK:AK)</f>
        <v>0</v>
      </c>
    </row>
    <row r="735" spans="1:40" x14ac:dyDescent="0.2">
      <c r="A735" s="1">
        <v>45659</v>
      </c>
      <c r="B735">
        <f t="shared" si="84"/>
        <v>1</v>
      </c>
      <c r="C735">
        <f t="shared" si="85"/>
        <v>2025</v>
      </c>
      <c r="D735" s="872" t="str">
        <f t="shared" si="82"/>
        <v>01´2025</v>
      </c>
      <c r="F735" s="2">
        <f t="shared" si="86"/>
        <v>24</v>
      </c>
      <c r="G735" s="3">
        <f t="shared" si="87"/>
        <v>3.2258064516129031E-2</v>
      </c>
      <c r="H735" s="5">
        <f t="shared" si="88"/>
        <v>1</v>
      </c>
      <c r="I735" s="979">
        <f>VLOOKUP($D735,Help2!$D$26:$T$37,5)</f>
        <v>0</v>
      </c>
      <c r="J735" s="979">
        <f>VLOOKUP($D735,Help2!$D$26:$T$37,6)</f>
        <v>0</v>
      </c>
      <c r="K735" s="979">
        <f>VLOOKUP($D735,Help2!$D$26:$T$37,7)</f>
        <v>0</v>
      </c>
      <c r="L735" s="979">
        <f>VLOOKUP($D735,Help2!$D$26:$T$37,8)</f>
        <v>0</v>
      </c>
      <c r="M735" s="979">
        <f>VLOOKUP($D735,Help2!$D$26:$T$37,9)</f>
        <v>0</v>
      </c>
      <c r="N735" s="979">
        <f>VLOOKUP($D735,Help2!$D$26:$T$37,10)</f>
        <v>0</v>
      </c>
      <c r="P735" s="979">
        <f>VLOOKUP($D735,Help2!$D$2:$T$25,3)</f>
        <v>744</v>
      </c>
      <c r="Q735" s="979">
        <f t="shared" si="89"/>
        <v>744</v>
      </c>
      <c r="Y735" s="979">
        <f>_xlfn.XLOOKUP($D735,Help2!$D:$D,Help2!V:V)</f>
        <v>0</v>
      </c>
      <c r="Z735" s="979">
        <f>_xlfn.XLOOKUP($D735,Help2!$D:$D,Help2!W:W)</f>
        <v>0</v>
      </c>
      <c r="AA735" s="979">
        <f>_xlfn.XLOOKUP($D735,Help2!$D:$D,Help2!X:X)</f>
        <v>0</v>
      </c>
      <c r="AB735" s="979">
        <f>_xlfn.XLOOKUP($D735,Help2!$D:$D,Help2!Y:Y)</f>
        <v>0</v>
      </c>
      <c r="AC735" s="979">
        <f>_xlfn.XLOOKUP($D735,Help2!$D:$D,Help2!Z:Z)</f>
        <v>0</v>
      </c>
      <c r="AD735" s="979">
        <f>_xlfn.XLOOKUP($D735,Help2!$D:$D,Help2!AA:AA)</f>
        <v>0</v>
      </c>
      <c r="AE735" s="979">
        <f>_xlfn.XLOOKUP($D735,Help2!$D:$D,Help2!AB:AB)</f>
        <v>0</v>
      </c>
      <c r="AF735" s="979">
        <f>_xlfn.XLOOKUP($D735,Help2!$D:$D,Help2!AC:AC)</f>
        <v>0</v>
      </c>
      <c r="AG735" s="979">
        <f>_xlfn.XLOOKUP($D735,Help2!$D:$D,Help2!AD:AD)</f>
        <v>0</v>
      </c>
      <c r="AH735" s="979">
        <f>_xlfn.XLOOKUP($D735,Help2!$D:$D,Help2!AE:AE)</f>
        <v>0</v>
      </c>
      <c r="AI735" s="979">
        <f>_xlfn.XLOOKUP($D735,Help2!$D:$D,Help2!AF:AF)</f>
        <v>0</v>
      </c>
      <c r="AJ735" s="979">
        <f>_xlfn.XLOOKUP($D735,Help2!$D:$D,Help2!AG:AG)</f>
        <v>0</v>
      </c>
      <c r="AK735" s="979">
        <f>_xlfn.XLOOKUP($D735,Help2!$D:$D,Help2!AH:AH)</f>
        <v>0</v>
      </c>
      <c r="AL735" s="979">
        <f>_xlfn.XLOOKUP($D735,Help2!$D:$D,Help2!AI:AI)</f>
        <v>0</v>
      </c>
      <c r="AM735" s="979">
        <f>_xlfn.XLOOKUP($D735,Help2!$D:$D,Help2!AJ:AJ)</f>
        <v>0</v>
      </c>
      <c r="AN735" s="979">
        <f>_xlfn.XLOOKUP($D735,Help2!$D:$D,Help2!AK:AK)</f>
        <v>0</v>
      </c>
    </row>
    <row r="736" spans="1:40" x14ac:dyDescent="0.2">
      <c r="A736" s="1">
        <v>45660</v>
      </c>
      <c r="B736">
        <f t="shared" si="84"/>
        <v>1</v>
      </c>
      <c r="C736">
        <f t="shared" si="85"/>
        <v>2025</v>
      </c>
      <c r="D736" s="872" t="str">
        <f t="shared" si="82"/>
        <v>01´2025</v>
      </c>
      <c r="F736" s="2">
        <f t="shared" si="86"/>
        <v>24</v>
      </c>
      <c r="G736" s="3">
        <f t="shared" si="87"/>
        <v>3.2258064516129031E-2</v>
      </c>
      <c r="H736" s="5">
        <f t="shared" si="88"/>
        <v>1</v>
      </c>
      <c r="I736" s="979">
        <f>VLOOKUP($D736,Help2!$D$26:$T$37,5)</f>
        <v>0</v>
      </c>
      <c r="J736" s="979">
        <f>VLOOKUP($D736,Help2!$D$26:$T$37,6)</f>
        <v>0</v>
      </c>
      <c r="K736" s="979">
        <f>VLOOKUP($D736,Help2!$D$26:$T$37,7)</f>
        <v>0</v>
      </c>
      <c r="L736" s="979">
        <f>VLOOKUP($D736,Help2!$D$26:$T$37,8)</f>
        <v>0</v>
      </c>
      <c r="M736" s="979">
        <f>VLOOKUP($D736,Help2!$D$26:$T$37,9)</f>
        <v>0</v>
      </c>
      <c r="N736" s="979">
        <f>VLOOKUP($D736,Help2!$D$26:$T$37,10)</f>
        <v>0</v>
      </c>
      <c r="P736" s="979">
        <f>VLOOKUP($D736,Help2!$D$2:$T$25,3)</f>
        <v>744</v>
      </c>
      <c r="Q736" s="979">
        <f t="shared" si="89"/>
        <v>744</v>
      </c>
      <c r="Y736" s="979">
        <f>_xlfn.XLOOKUP($D736,Help2!$D:$D,Help2!V:V)</f>
        <v>0</v>
      </c>
      <c r="Z736" s="979">
        <f>_xlfn.XLOOKUP($D736,Help2!$D:$D,Help2!W:W)</f>
        <v>0</v>
      </c>
      <c r="AA736" s="979">
        <f>_xlfn.XLOOKUP($D736,Help2!$D:$D,Help2!X:X)</f>
        <v>0</v>
      </c>
      <c r="AB736" s="979">
        <f>_xlfn.XLOOKUP($D736,Help2!$D:$D,Help2!Y:Y)</f>
        <v>0</v>
      </c>
      <c r="AC736" s="979">
        <f>_xlfn.XLOOKUP($D736,Help2!$D:$D,Help2!Z:Z)</f>
        <v>0</v>
      </c>
      <c r="AD736" s="979">
        <f>_xlfn.XLOOKUP($D736,Help2!$D:$D,Help2!AA:AA)</f>
        <v>0</v>
      </c>
      <c r="AE736" s="979">
        <f>_xlfn.XLOOKUP($D736,Help2!$D:$D,Help2!AB:AB)</f>
        <v>0</v>
      </c>
      <c r="AF736" s="979">
        <f>_xlfn.XLOOKUP($D736,Help2!$D:$D,Help2!AC:AC)</f>
        <v>0</v>
      </c>
      <c r="AG736" s="979">
        <f>_xlfn.XLOOKUP($D736,Help2!$D:$D,Help2!AD:AD)</f>
        <v>0</v>
      </c>
      <c r="AH736" s="979">
        <f>_xlfn.XLOOKUP($D736,Help2!$D:$D,Help2!AE:AE)</f>
        <v>0</v>
      </c>
      <c r="AI736" s="979">
        <f>_xlfn.XLOOKUP($D736,Help2!$D:$D,Help2!AF:AF)</f>
        <v>0</v>
      </c>
      <c r="AJ736" s="979">
        <f>_xlfn.XLOOKUP($D736,Help2!$D:$D,Help2!AG:AG)</f>
        <v>0</v>
      </c>
      <c r="AK736" s="979">
        <f>_xlfn.XLOOKUP($D736,Help2!$D:$D,Help2!AH:AH)</f>
        <v>0</v>
      </c>
      <c r="AL736" s="979">
        <f>_xlfn.XLOOKUP($D736,Help2!$D:$D,Help2!AI:AI)</f>
        <v>0</v>
      </c>
      <c r="AM736" s="979">
        <f>_xlfn.XLOOKUP($D736,Help2!$D:$D,Help2!AJ:AJ)</f>
        <v>0</v>
      </c>
      <c r="AN736" s="979">
        <f>_xlfn.XLOOKUP($D736,Help2!$D:$D,Help2!AK:AK)</f>
        <v>0</v>
      </c>
    </row>
    <row r="737" spans="1:40" x14ac:dyDescent="0.2">
      <c r="A737" s="1">
        <v>45661</v>
      </c>
      <c r="B737">
        <f t="shared" si="84"/>
        <v>1</v>
      </c>
      <c r="C737">
        <f t="shared" si="85"/>
        <v>2025</v>
      </c>
      <c r="D737" s="872" t="str">
        <f t="shared" si="82"/>
        <v>01´2025</v>
      </c>
      <c r="F737" s="2">
        <f t="shared" si="86"/>
        <v>24</v>
      </c>
      <c r="G737" s="3">
        <f t="shared" si="87"/>
        <v>3.2258064516129031E-2</v>
      </c>
      <c r="H737" s="5">
        <f t="shared" si="88"/>
        <v>1</v>
      </c>
      <c r="I737" s="979">
        <f>VLOOKUP($D737,Help2!$D$26:$T$37,5)</f>
        <v>0</v>
      </c>
      <c r="J737" s="979">
        <f>VLOOKUP($D737,Help2!$D$26:$T$37,6)</f>
        <v>0</v>
      </c>
      <c r="K737" s="979">
        <f>VLOOKUP($D737,Help2!$D$26:$T$37,7)</f>
        <v>0</v>
      </c>
      <c r="L737" s="979">
        <f>VLOOKUP($D737,Help2!$D$26:$T$37,8)</f>
        <v>0</v>
      </c>
      <c r="M737" s="979">
        <f>VLOOKUP($D737,Help2!$D$26:$T$37,9)</f>
        <v>0</v>
      </c>
      <c r="N737" s="979">
        <f>VLOOKUP($D737,Help2!$D$26:$T$37,10)</f>
        <v>0</v>
      </c>
      <c r="P737" s="979">
        <f>VLOOKUP($D737,Help2!$D$2:$T$25,3)</f>
        <v>744</v>
      </c>
      <c r="Q737" s="979">
        <f t="shared" si="89"/>
        <v>744</v>
      </c>
      <c r="Y737" s="979">
        <f>_xlfn.XLOOKUP($D737,Help2!$D:$D,Help2!V:V)</f>
        <v>0</v>
      </c>
      <c r="Z737" s="979">
        <f>_xlfn.XLOOKUP($D737,Help2!$D:$D,Help2!W:W)</f>
        <v>0</v>
      </c>
      <c r="AA737" s="979">
        <f>_xlfn.XLOOKUP($D737,Help2!$D:$D,Help2!X:X)</f>
        <v>0</v>
      </c>
      <c r="AB737" s="979">
        <f>_xlfn.XLOOKUP($D737,Help2!$D:$D,Help2!Y:Y)</f>
        <v>0</v>
      </c>
      <c r="AC737" s="979">
        <f>_xlfn.XLOOKUP($D737,Help2!$D:$D,Help2!Z:Z)</f>
        <v>0</v>
      </c>
      <c r="AD737" s="979">
        <f>_xlfn.XLOOKUP($D737,Help2!$D:$D,Help2!AA:AA)</f>
        <v>0</v>
      </c>
      <c r="AE737" s="979">
        <f>_xlfn.XLOOKUP($D737,Help2!$D:$D,Help2!AB:AB)</f>
        <v>0</v>
      </c>
      <c r="AF737" s="979">
        <f>_xlfn.XLOOKUP($D737,Help2!$D:$D,Help2!AC:AC)</f>
        <v>0</v>
      </c>
      <c r="AG737" s="979">
        <f>_xlfn.XLOOKUP($D737,Help2!$D:$D,Help2!AD:AD)</f>
        <v>0</v>
      </c>
      <c r="AH737" s="979">
        <f>_xlfn.XLOOKUP($D737,Help2!$D:$D,Help2!AE:AE)</f>
        <v>0</v>
      </c>
      <c r="AI737" s="979">
        <f>_xlfn.XLOOKUP($D737,Help2!$D:$D,Help2!AF:AF)</f>
        <v>0</v>
      </c>
      <c r="AJ737" s="979">
        <f>_xlfn.XLOOKUP($D737,Help2!$D:$D,Help2!AG:AG)</f>
        <v>0</v>
      </c>
      <c r="AK737" s="979">
        <f>_xlfn.XLOOKUP($D737,Help2!$D:$D,Help2!AH:AH)</f>
        <v>0</v>
      </c>
      <c r="AL737" s="979">
        <f>_xlfn.XLOOKUP($D737,Help2!$D:$D,Help2!AI:AI)</f>
        <v>0</v>
      </c>
      <c r="AM737" s="979">
        <f>_xlfn.XLOOKUP($D737,Help2!$D:$D,Help2!AJ:AJ)</f>
        <v>0</v>
      </c>
      <c r="AN737" s="979">
        <f>_xlfn.XLOOKUP($D737,Help2!$D:$D,Help2!AK:AK)</f>
        <v>0</v>
      </c>
    </row>
    <row r="738" spans="1:40" x14ac:dyDescent="0.2">
      <c r="A738" s="1">
        <v>45662</v>
      </c>
      <c r="B738">
        <f t="shared" si="84"/>
        <v>1</v>
      </c>
      <c r="C738">
        <f t="shared" si="85"/>
        <v>2025</v>
      </c>
      <c r="D738" s="872" t="str">
        <f t="shared" si="82"/>
        <v>01´2025</v>
      </c>
      <c r="F738" s="2">
        <f t="shared" si="86"/>
        <v>24</v>
      </c>
      <c r="G738" s="3">
        <f t="shared" si="87"/>
        <v>3.2258064516129031E-2</v>
      </c>
      <c r="H738" s="5">
        <f t="shared" si="88"/>
        <v>1</v>
      </c>
      <c r="I738" s="979">
        <f>VLOOKUP($D738,Help2!$D$26:$T$37,5)</f>
        <v>0</v>
      </c>
      <c r="J738" s="979">
        <f>VLOOKUP($D738,Help2!$D$26:$T$37,6)</f>
        <v>0</v>
      </c>
      <c r="K738" s="979">
        <f>VLOOKUP($D738,Help2!$D$26:$T$37,7)</f>
        <v>0</v>
      </c>
      <c r="L738" s="979">
        <f>VLOOKUP($D738,Help2!$D$26:$T$37,8)</f>
        <v>0</v>
      </c>
      <c r="M738" s="979">
        <f>VLOOKUP($D738,Help2!$D$26:$T$37,9)</f>
        <v>0</v>
      </c>
      <c r="N738" s="979">
        <f>VLOOKUP($D738,Help2!$D$26:$T$37,10)</f>
        <v>0</v>
      </c>
      <c r="P738" s="979">
        <f>VLOOKUP($D738,Help2!$D$2:$T$25,3)</f>
        <v>744</v>
      </c>
      <c r="Q738" s="979">
        <f t="shared" si="89"/>
        <v>744</v>
      </c>
      <c r="Y738" s="979">
        <f>_xlfn.XLOOKUP($D738,Help2!$D:$D,Help2!V:V)</f>
        <v>0</v>
      </c>
      <c r="Z738" s="979">
        <f>_xlfn.XLOOKUP($D738,Help2!$D:$D,Help2!W:W)</f>
        <v>0</v>
      </c>
      <c r="AA738" s="979">
        <f>_xlfn.XLOOKUP($D738,Help2!$D:$D,Help2!X:X)</f>
        <v>0</v>
      </c>
      <c r="AB738" s="979">
        <f>_xlfn.XLOOKUP($D738,Help2!$D:$D,Help2!Y:Y)</f>
        <v>0</v>
      </c>
      <c r="AC738" s="979">
        <f>_xlfn.XLOOKUP($D738,Help2!$D:$D,Help2!Z:Z)</f>
        <v>0</v>
      </c>
      <c r="AD738" s="979">
        <f>_xlfn.XLOOKUP($D738,Help2!$D:$D,Help2!AA:AA)</f>
        <v>0</v>
      </c>
      <c r="AE738" s="979">
        <f>_xlfn.XLOOKUP($D738,Help2!$D:$D,Help2!AB:AB)</f>
        <v>0</v>
      </c>
      <c r="AF738" s="979">
        <f>_xlfn.XLOOKUP($D738,Help2!$D:$D,Help2!AC:AC)</f>
        <v>0</v>
      </c>
      <c r="AG738" s="979">
        <f>_xlfn.XLOOKUP($D738,Help2!$D:$D,Help2!AD:AD)</f>
        <v>0</v>
      </c>
      <c r="AH738" s="979">
        <f>_xlfn.XLOOKUP($D738,Help2!$D:$D,Help2!AE:AE)</f>
        <v>0</v>
      </c>
      <c r="AI738" s="979">
        <f>_xlfn.XLOOKUP($D738,Help2!$D:$D,Help2!AF:AF)</f>
        <v>0</v>
      </c>
      <c r="AJ738" s="979">
        <f>_xlfn.XLOOKUP($D738,Help2!$D:$D,Help2!AG:AG)</f>
        <v>0</v>
      </c>
      <c r="AK738" s="979">
        <f>_xlfn.XLOOKUP($D738,Help2!$D:$D,Help2!AH:AH)</f>
        <v>0</v>
      </c>
      <c r="AL738" s="979">
        <f>_xlfn.XLOOKUP($D738,Help2!$D:$D,Help2!AI:AI)</f>
        <v>0</v>
      </c>
      <c r="AM738" s="979">
        <f>_xlfn.XLOOKUP($D738,Help2!$D:$D,Help2!AJ:AJ)</f>
        <v>0</v>
      </c>
      <c r="AN738" s="979">
        <f>_xlfn.XLOOKUP($D738,Help2!$D:$D,Help2!AK:AK)</f>
        <v>0</v>
      </c>
    </row>
    <row r="739" spans="1:40" x14ac:dyDescent="0.2">
      <c r="A739" s="1">
        <v>45663</v>
      </c>
      <c r="B739">
        <f t="shared" si="84"/>
        <v>1</v>
      </c>
      <c r="C739">
        <f t="shared" si="85"/>
        <v>2025</v>
      </c>
      <c r="D739" s="872" t="str">
        <f t="shared" si="82"/>
        <v>01´2025</v>
      </c>
      <c r="F739" s="2">
        <f t="shared" si="86"/>
        <v>24</v>
      </c>
      <c r="G739" s="3">
        <f t="shared" si="87"/>
        <v>3.2258064516129031E-2</v>
      </c>
      <c r="H739" s="5">
        <f t="shared" si="88"/>
        <v>1</v>
      </c>
      <c r="I739" s="979">
        <f>VLOOKUP($D739,Help2!$D$26:$T$37,5)</f>
        <v>0</v>
      </c>
      <c r="J739" s="979">
        <f>VLOOKUP($D739,Help2!$D$26:$T$37,6)</f>
        <v>0</v>
      </c>
      <c r="K739" s="979">
        <f>VLOOKUP($D739,Help2!$D$26:$T$37,7)</f>
        <v>0</v>
      </c>
      <c r="L739" s="979">
        <f>VLOOKUP($D739,Help2!$D$26:$T$37,8)</f>
        <v>0</v>
      </c>
      <c r="M739" s="979">
        <f>VLOOKUP($D739,Help2!$D$26:$T$37,9)</f>
        <v>0</v>
      </c>
      <c r="N739" s="979">
        <f>VLOOKUP($D739,Help2!$D$26:$T$37,10)</f>
        <v>0</v>
      </c>
      <c r="P739" s="979">
        <f>VLOOKUP($D739,Help2!$D$2:$T$25,3)</f>
        <v>744</v>
      </c>
      <c r="Q739" s="979">
        <f t="shared" si="89"/>
        <v>744</v>
      </c>
      <c r="Y739" s="979">
        <f>_xlfn.XLOOKUP($D739,Help2!$D:$D,Help2!V:V)</f>
        <v>0</v>
      </c>
      <c r="Z739" s="979">
        <f>_xlfn.XLOOKUP($D739,Help2!$D:$D,Help2!W:W)</f>
        <v>0</v>
      </c>
      <c r="AA739" s="979">
        <f>_xlfn.XLOOKUP($D739,Help2!$D:$D,Help2!X:X)</f>
        <v>0</v>
      </c>
      <c r="AB739" s="979">
        <f>_xlfn.XLOOKUP($D739,Help2!$D:$D,Help2!Y:Y)</f>
        <v>0</v>
      </c>
      <c r="AC739" s="979">
        <f>_xlfn.XLOOKUP($D739,Help2!$D:$D,Help2!Z:Z)</f>
        <v>0</v>
      </c>
      <c r="AD739" s="979">
        <f>_xlfn.XLOOKUP($D739,Help2!$D:$D,Help2!AA:AA)</f>
        <v>0</v>
      </c>
      <c r="AE739" s="979">
        <f>_xlfn.XLOOKUP($D739,Help2!$D:$D,Help2!AB:AB)</f>
        <v>0</v>
      </c>
      <c r="AF739" s="979">
        <f>_xlfn.XLOOKUP($D739,Help2!$D:$D,Help2!AC:AC)</f>
        <v>0</v>
      </c>
      <c r="AG739" s="979">
        <f>_xlfn.XLOOKUP($D739,Help2!$D:$D,Help2!AD:AD)</f>
        <v>0</v>
      </c>
      <c r="AH739" s="979">
        <f>_xlfn.XLOOKUP($D739,Help2!$D:$D,Help2!AE:AE)</f>
        <v>0</v>
      </c>
      <c r="AI739" s="979">
        <f>_xlfn.XLOOKUP($D739,Help2!$D:$D,Help2!AF:AF)</f>
        <v>0</v>
      </c>
      <c r="AJ739" s="979">
        <f>_xlfn.XLOOKUP($D739,Help2!$D:$D,Help2!AG:AG)</f>
        <v>0</v>
      </c>
      <c r="AK739" s="979">
        <f>_xlfn.XLOOKUP($D739,Help2!$D:$D,Help2!AH:AH)</f>
        <v>0</v>
      </c>
      <c r="AL739" s="979">
        <f>_xlfn.XLOOKUP($D739,Help2!$D:$D,Help2!AI:AI)</f>
        <v>0</v>
      </c>
      <c r="AM739" s="979">
        <f>_xlfn.XLOOKUP($D739,Help2!$D:$D,Help2!AJ:AJ)</f>
        <v>0</v>
      </c>
      <c r="AN739" s="979">
        <f>_xlfn.XLOOKUP($D739,Help2!$D:$D,Help2!AK:AK)</f>
        <v>0</v>
      </c>
    </row>
    <row r="740" spans="1:40" x14ac:dyDescent="0.2">
      <c r="A740" s="1">
        <v>45664</v>
      </c>
      <c r="B740">
        <f t="shared" si="84"/>
        <v>1</v>
      </c>
      <c r="C740">
        <f t="shared" si="85"/>
        <v>2025</v>
      </c>
      <c r="D740" s="872" t="str">
        <f t="shared" si="82"/>
        <v>01´2025</v>
      </c>
      <c r="F740" s="2">
        <f t="shared" si="86"/>
        <v>24</v>
      </c>
      <c r="G740" s="3">
        <f t="shared" si="87"/>
        <v>3.2258064516129031E-2</v>
      </c>
      <c r="H740" s="5">
        <f t="shared" si="88"/>
        <v>1</v>
      </c>
      <c r="I740" s="979">
        <f>VLOOKUP($D740,Help2!$D$26:$T$37,5)</f>
        <v>0</v>
      </c>
      <c r="J740" s="979">
        <f>VLOOKUP($D740,Help2!$D$26:$T$37,6)</f>
        <v>0</v>
      </c>
      <c r="K740" s="979">
        <f>VLOOKUP($D740,Help2!$D$26:$T$37,7)</f>
        <v>0</v>
      </c>
      <c r="L740" s="979">
        <f>VLOOKUP($D740,Help2!$D$26:$T$37,8)</f>
        <v>0</v>
      </c>
      <c r="M740" s="979">
        <f>VLOOKUP($D740,Help2!$D$26:$T$37,9)</f>
        <v>0</v>
      </c>
      <c r="N740" s="979">
        <f>VLOOKUP($D740,Help2!$D$26:$T$37,10)</f>
        <v>0</v>
      </c>
      <c r="P740" s="979">
        <f>VLOOKUP($D740,Help2!$D$2:$T$25,3)</f>
        <v>744</v>
      </c>
      <c r="Q740" s="979">
        <f t="shared" si="89"/>
        <v>744</v>
      </c>
      <c r="Y740" s="979">
        <f>_xlfn.XLOOKUP($D740,Help2!$D:$D,Help2!V:V)</f>
        <v>0</v>
      </c>
      <c r="Z740" s="979">
        <f>_xlfn.XLOOKUP($D740,Help2!$D:$D,Help2!W:W)</f>
        <v>0</v>
      </c>
      <c r="AA740" s="979">
        <f>_xlfn.XLOOKUP($D740,Help2!$D:$D,Help2!X:X)</f>
        <v>0</v>
      </c>
      <c r="AB740" s="979">
        <f>_xlfn.XLOOKUP($D740,Help2!$D:$D,Help2!Y:Y)</f>
        <v>0</v>
      </c>
      <c r="AC740" s="979">
        <f>_xlfn.XLOOKUP($D740,Help2!$D:$D,Help2!Z:Z)</f>
        <v>0</v>
      </c>
      <c r="AD740" s="979">
        <f>_xlfn.XLOOKUP($D740,Help2!$D:$D,Help2!AA:AA)</f>
        <v>0</v>
      </c>
      <c r="AE740" s="979">
        <f>_xlfn.XLOOKUP($D740,Help2!$D:$D,Help2!AB:AB)</f>
        <v>0</v>
      </c>
      <c r="AF740" s="979">
        <f>_xlfn.XLOOKUP($D740,Help2!$D:$D,Help2!AC:AC)</f>
        <v>0</v>
      </c>
      <c r="AG740" s="979">
        <f>_xlfn.XLOOKUP($D740,Help2!$D:$D,Help2!AD:AD)</f>
        <v>0</v>
      </c>
      <c r="AH740" s="979">
        <f>_xlfn.XLOOKUP($D740,Help2!$D:$D,Help2!AE:AE)</f>
        <v>0</v>
      </c>
      <c r="AI740" s="979">
        <f>_xlfn.XLOOKUP($D740,Help2!$D:$D,Help2!AF:AF)</f>
        <v>0</v>
      </c>
      <c r="AJ740" s="979">
        <f>_xlfn.XLOOKUP($D740,Help2!$D:$D,Help2!AG:AG)</f>
        <v>0</v>
      </c>
      <c r="AK740" s="979">
        <f>_xlfn.XLOOKUP($D740,Help2!$D:$D,Help2!AH:AH)</f>
        <v>0</v>
      </c>
      <c r="AL740" s="979">
        <f>_xlfn.XLOOKUP($D740,Help2!$D:$D,Help2!AI:AI)</f>
        <v>0</v>
      </c>
      <c r="AM740" s="979">
        <f>_xlfn.XLOOKUP($D740,Help2!$D:$D,Help2!AJ:AJ)</f>
        <v>0</v>
      </c>
      <c r="AN740" s="979">
        <f>_xlfn.XLOOKUP($D740,Help2!$D:$D,Help2!AK:AK)</f>
        <v>0</v>
      </c>
    </row>
    <row r="741" spans="1:40" x14ac:dyDescent="0.2">
      <c r="A741" s="1">
        <v>45665</v>
      </c>
      <c r="B741">
        <f t="shared" si="84"/>
        <v>1</v>
      </c>
      <c r="C741">
        <f t="shared" si="85"/>
        <v>2025</v>
      </c>
      <c r="D741" s="872" t="str">
        <f t="shared" si="82"/>
        <v>01´2025</v>
      </c>
      <c r="F741" s="2">
        <f t="shared" si="86"/>
        <v>24</v>
      </c>
      <c r="G741" s="3">
        <f t="shared" si="87"/>
        <v>3.2258064516129031E-2</v>
      </c>
      <c r="H741" s="5">
        <f t="shared" si="88"/>
        <v>1</v>
      </c>
      <c r="I741" s="979">
        <f>VLOOKUP($D741,Help2!$D$26:$T$37,5)</f>
        <v>0</v>
      </c>
      <c r="J741" s="979">
        <f>VLOOKUP($D741,Help2!$D$26:$T$37,6)</f>
        <v>0</v>
      </c>
      <c r="K741" s="979">
        <f>VLOOKUP($D741,Help2!$D$26:$T$37,7)</f>
        <v>0</v>
      </c>
      <c r="L741" s="979">
        <f>VLOOKUP($D741,Help2!$D$26:$T$37,8)</f>
        <v>0</v>
      </c>
      <c r="M741" s="979">
        <f>VLOOKUP($D741,Help2!$D$26:$T$37,9)</f>
        <v>0</v>
      </c>
      <c r="N741" s="979">
        <f>VLOOKUP($D741,Help2!$D$26:$T$37,10)</f>
        <v>0</v>
      </c>
      <c r="P741" s="979">
        <f>VLOOKUP($D741,Help2!$D$2:$T$25,3)</f>
        <v>744</v>
      </c>
      <c r="Q741" s="979">
        <f t="shared" si="89"/>
        <v>744</v>
      </c>
      <c r="Y741" s="979">
        <f>_xlfn.XLOOKUP($D741,Help2!$D:$D,Help2!V:V)</f>
        <v>0</v>
      </c>
      <c r="Z741" s="979">
        <f>_xlfn.XLOOKUP($D741,Help2!$D:$D,Help2!W:W)</f>
        <v>0</v>
      </c>
      <c r="AA741" s="979">
        <f>_xlfn.XLOOKUP($D741,Help2!$D:$D,Help2!X:X)</f>
        <v>0</v>
      </c>
      <c r="AB741" s="979">
        <f>_xlfn.XLOOKUP($D741,Help2!$D:$D,Help2!Y:Y)</f>
        <v>0</v>
      </c>
      <c r="AC741" s="979">
        <f>_xlfn.XLOOKUP($D741,Help2!$D:$D,Help2!Z:Z)</f>
        <v>0</v>
      </c>
      <c r="AD741" s="979">
        <f>_xlfn.XLOOKUP($D741,Help2!$D:$D,Help2!AA:AA)</f>
        <v>0</v>
      </c>
      <c r="AE741" s="979">
        <f>_xlfn.XLOOKUP($D741,Help2!$D:$D,Help2!AB:AB)</f>
        <v>0</v>
      </c>
      <c r="AF741" s="979">
        <f>_xlfn.XLOOKUP($D741,Help2!$D:$D,Help2!AC:AC)</f>
        <v>0</v>
      </c>
      <c r="AG741" s="979">
        <f>_xlfn.XLOOKUP($D741,Help2!$D:$D,Help2!AD:AD)</f>
        <v>0</v>
      </c>
      <c r="AH741" s="979">
        <f>_xlfn.XLOOKUP($D741,Help2!$D:$D,Help2!AE:AE)</f>
        <v>0</v>
      </c>
      <c r="AI741" s="979">
        <f>_xlfn.XLOOKUP($D741,Help2!$D:$D,Help2!AF:AF)</f>
        <v>0</v>
      </c>
      <c r="AJ741" s="979">
        <f>_xlfn.XLOOKUP($D741,Help2!$D:$D,Help2!AG:AG)</f>
        <v>0</v>
      </c>
      <c r="AK741" s="979">
        <f>_xlfn.XLOOKUP($D741,Help2!$D:$D,Help2!AH:AH)</f>
        <v>0</v>
      </c>
      <c r="AL741" s="979">
        <f>_xlfn.XLOOKUP($D741,Help2!$D:$D,Help2!AI:AI)</f>
        <v>0</v>
      </c>
      <c r="AM741" s="979">
        <f>_xlfn.XLOOKUP($D741,Help2!$D:$D,Help2!AJ:AJ)</f>
        <v>0</v>
      </c>
      <c r="AN741" s="979">
        <f>_xlfn.XLOOKUP($D741,Help2!$D:$D,Help2!AK:AK)</f>
        <v>0</v>
      </c>
    </row>
    <row r="742" spans="1:40" x14ac:dyDescent="0.2">
      <c r="A742" s="1">
        <v>45666</v>
      </c>
      <c r="B742">
        <f t="shared" si="84"/>
        <v>1</v>
      </c>
      <c r="C742">
        <f t="shared" si="85"/>
        <v>2025</v>
      </c>
      <c r="D742" s="872" t="str">
        <f t="shared" si="82"/>
        <v>01´2025</v>
      </c>
      <c r="F742" s="2">
        <f t="shared" si="86"/>
        <v>24</v>
      </c>
      <c r="G742" s="3">
        <f t="shared" si="87"/>
        <v>3.2258064516129031E-2</v>
      </c>
      <c r="H742" s="5">
        <f t="shared" si="88"/>
        <v>1</v>
      </c>
      <c r="I742" s="979">
        <f>VLOOKUP($D742,Help2!$D$26:$T$37,5)</f>
        <v>0</v>
      </c>
      <c r="J742" s="979">
        <f>VLOOKUP($D742,Help2!$D$26:$T$37,6)</f>
        <v>0</v>
      </c>
      <c r="K742" s="979">
        <f>VLOOKUP($D742,Help2!$D$26:$T$37,7)</f>
        <v>0</v>
      </c>
      <c r="L742" s="979">
        <f>VLOOKUP($D742,Help2!$D$26:$T$37,8)</f>
        <v>0</v>
      </c>
      <c r="M742" s="979">
        <f>VLOOKUP($D742,Help2!$D$26:$T$37,9)</f>
        <v>0</v>
      </c>
      <c r="N742" s="979">
        <f>VLOOKUP($D742,Help2!$D$26:$T$37,10)</f>
        <v>0</v>
      </c>
      <c r="P742" s="979">
        <f>VLOOKUP($D742,Help2!$D$2:$T$25,3)</f>
        <v>744</v>
      </c>
      <c r="Q742" s="979">
        <f t="shared" si="89"/>
        <v>744</v>
      </c>
      <c r="Y742" s="979">
        <f>_xlfn.XLOOKUP($D742,Help2!$D:$D,Help2!V:V)</f>
        <v>0</v>
      </c>
      <c r="Z742" s="979">
        <f>_xlfn.XLOOKUP($D742,Help2!$D:$D,Help2!W:W)</f>
        <v>0</v>
      </c>
      <c r="AA742" s="979">
        <f>_xlfn.XLOOKUP($D742,Help2!$D:$D,Help2!X:X)</f>
        <v>0</v>
      </c>
      <c r="AB742" s="979">
        <f>_xlfn.XLOOKUP($D742,Help2!$D:$D,Help2!Y:Y)</f>
        <v>0</v>
      </c>
      <c r="AC742" s="979">
        <f>_xlfn.XLOOKUP($D742,Help2!$D:$D,Help2!Z:Z)</f>
        <v>0</v>
      </c>
      <c r="AD742" s="979">
        <f>_xlfn.XLOOKUP($D742,Help2!$D:$D,Help2!AA:AA)</f>
        <v>0</v>
      </c>
      <c r="AE742" s="979">
        <f>_xlfn.XLOOKUP($D742,Help2!$D:$D,Help2!AB:AB)</f>
        <v>0</v>
      </c>
      <c r="AF742" s="979">
        <f>_xlfn.XLOOKUP($D742,Help2!$D:$D,Help2!AC:AC)</f>
        <v>0</v>
      </c>
      <c r="AG742" s="979">
        <f>_xlfn.XLOOKUP($D742,Help2!$D:$D,Help2!AD:AD)</f>
        <v>0</v>
      </c>
      <c r="AH742" s="979">
        <f>_xlfn.XLOOKUP($D742,Help2!$D:$D,Help2!AE:AE)</f>
        <v>0</v>
      </c>
      <c r="AI742" s="979">
        <f>_xlfn.XLOOKUP($D742,Help2!$D:$D,Help2!AF:AF)</f>
        <v>0</v>
      </c>
      <c r="AJ742" s="979">
        <f>_xlfn.XLOOKUP($D742,Help2!$D:$D,Help2!AG:AG)</f>
        <v>0</v>
      </c>
      <c r="AK742" s="979">
        <f>_xlfn.XLOOKUP($D742,Help2!$D:$D,Help2!AH:AH)</f>
        <v>0</v>
      </c>
      <c r="AL742" s="979">
        <f>_xlfn.XLOOKUP($D742,Help2!$D:$D,Help2!AI:AI)</f>
        <v>0</v>
      </c>
      <c r="AM742" s="979">
        <f>_xlfn.XLOOKUP($D742,Help2!$D:$D,Help2!AJ:AJ)</f>
        <v>0</v>
      </c>
      <c r="AN742" s="979">
        <f>_xlfn.XLOOKUP($D742,Help2!$D:$D,Help2!AK:AK)</f>
        <v>0</v>
      </c>
    </row>
    <row r="743" spans="1:40" x14ac:dyDescent="0.2">
      <c r="A743" s="1">
        <v>45667</v>
      </c>
      <c r="B743">
        <f t="shared" si="84"/>
        <v>1</v>
      </c>
      <c r="C743">
        <f t="shared" si="85"/>
        <v>2025</v>
      </c>
      <c r="D743" s="872" t="str">
        <f t="shared" si="82"/>
        <v>01´2025</v>
      </c>
      <c r="F743" s="2">
        <f t="shared" si="86"/>
        <v>24</v>
      </c>
      <c r="G743" s="3">
        <f t="shared" si="87"/>
        <v>3.2258064516129031E-2</v>
      </c>
      <c r="H743" s="5">
        <f t="shared" si="88"/>
        <v>1</v>
      </c>
      <c r="I743" s="979">
        <f>VLOOKUP($D743,Help2!$D$26:$T$37,5)</f>
        <v>0</v>
      </c>
      <c r="J743" s="979">
        <f>VLOOKUP($D743,Help2!$D$26:$T$37,6)</f>
        <v>0</v>
      </c>
      <c r="K743" s="979">
        <f>VLOOKUP($D743,Help2!$D$26:$T$37,7)</f>
        <v>0</v>
      </c>
      <c r="L743" s="979">
        <f>VLOOKUP($D743,Help2!$D$26:$T$37,8)</f>
        <v>0</v>
      </c>
      <c r="M743" s="979">
        <f>VLOOKUP($D743,Help2!$D$26:$T$37,9)</f>
        <v>0</v>
      </c>
      <c r="N743" s="979">
        <f>VLOOKUP($D743,Help2!$D$26:$T$37,10)</f>
        <v>0</v>
      </c>
      <c r="P743" s="979">
        <f>VLOOKUP($D743,Help2!$D$2:$T$25,3)</f>
        <v>744</v>
      </c>
      <c r="Q743" s="979">
        <f t="shared" si="89"/>
        <v>744</v>
      </c>
      <c r="Y743" s="979">
        <f>_xlfn.XLOOKUP($D743,Help2!$D:$D,Help2!V:V)</f>
        <v>0</v>
      </c>
      <c r="Z743" s="979">
        <f>_xlfn.XLOOKUP($D743,Help2!$D:$D,Help2!W:W)</f>
        <v>0</v>
      </c>
      <c r="AA743" s="979">
        <f>_xlfn.XLOOKUP($D743,Help2!$D:$D,Help2!X:X)</f>
        <v>0</v>
      </c>
      <c r="AB743" s="979">
        <f>_xlfn.XLOOKUP($D743,Help2!$D:$D,Help2!Y:Y)</f>
        <v>0</v>
      </c>
      <c r="AC743" s="979">
        <f>_xlfn.XLOOKUP($D743,Help2!$D:$D,Help2!Z:Z)</f>
        <v>0</v>
      </c>
      <c r="AD743" s="979">
        <f>_xlfn.XLOOKUP($D743,Help2!$D:$D,Help2!AA:AA)</f>
        <v>0</v>
      </c>
      <c r="AE743" s="979">
        <f>_xlfn.XLOOKUP($D743,Help2!$D:$D,Help2!AB:AB)</f>
        <v>0</v>
      </c>
      <c r="AF743" s="979">
        <f>_xlfn.XLOOKUP($D743,Help2!$D:$D,Help2!AC:AC)</f>
        <v>0</v>
      </c>
      <c r="AG743" s="979">
        <f>_xlfn.XLOOKUP($D743,Help2!$D:$D,Help2!AD:AD)</f>
        <v>0</v>
      </c>
      <c r="AH743" s="979">
        <f>_xlfn.XLOOKUP($D743,Help2!$D:$D,Help2!AE:AE)</f>
        <v>0</v>
      </c>
      <c r="AI743" s="979">
        <f>_xlfn.XLOOKUP($D743,Help2!$D:$D,Help2!AF:AF)</f>
        <v>0</v>
      </c>
      <c r="AJ743" s="979">
        <f>_xlfn.XLOOKUP($D743,Help2!$D:$D,Help2!AG:AG)</f>
        <v>0</v>
      </c>
      <c r="AK743" s="979">
        <f>_xlfn.XLOOKUP($D743,Help2!$D:$D,Help2!AH:AH)</f>
        <v>0</v>
      </c>
      <c r="AL743" s="979">
        <f>_xlfn.XLOOKUP($D743,Help2!$D:$D,Help2!AI:AI)</f>
        <v>0</v>
      </c>
      <c r="AM743" s="979">
        <f>_xlfn.XLOOKUP($D743,Help2!$D:$D,Help2!AJ:AJ)</f>
        <v>0</v>
      </c>
      <c r="AN743" s="979">
        <f>_xlfn.XLOOKUP($D743,Help2!$D:$D,Help2!AK:AK)</f>
        <v>0</v>
      </c>
    </row>
    <row r="744" spans="1:40" x14ac:dyDescent="0.2">
      <c r="A744" s="1">
        <v>45668</v>
      </c>
      <c r="B744">
        <f t="shared" si="84"/>
        <v>1</v>
      </c>
      <c r="C744">
        <f t="shared" si="85"/>
        <v>2025</v>
      </c>
      <c r="D744" s="872" t="str">
        <f t="shared" si="82"/>
        <v>01´2025</v>
      </c>
      <c r="F744" s="2">
        <f t="shared" si="86"/>
        <v>24</v>
      </c>
      <c r="G744" s="3">
        <f t="shared" si="87"/>
        <v>3.2258064516129031E-2</v>
      </c>
      <c r="H744" s="5">
        <f t="shared" si="88"/>
        <v>1</v>
      </c>
      <c r="I744" s="979">
        <f>VLOOKUP($D744,Help2!$D$26:$T$37,5)</f>
        <v>0</v>
      </c>
      <c r="J744" s="979">
        <f>VLOOKUP($D744,Help2!$D$26:$T$37,6)</f>
        <v>0</v>
      </c>
      <c r="K744" s="979">
        <f>VLOOKUP($D744,Help2!$D$26:$T$37,7)</f>
        <v>0</v>
      </c>
      <c r="L744" s="979">
        <f>VLOOKUP($D744,Help2!$D$26:$T$37,8)</f>
        <v>0</v>
      </c>
      <c r="M744" s="979">
        <f>VLOOKUP($D744,Help2!$D$26:$T$37,9)</f>
        <v>0</v>
      </c>
      <c r="N744" s="979">
        <f>VLOOKUP($D744,Help2!$D$26:$T$37,10)</f>
        <v>0</v>
      </c>
      <c r="P744" s="979">
        <f>VLOOKUP($D744,Help2!$D$2:$T$25,3)</f>
        <v>744</v>
      </c>
      <c r="Q744" s="979">
        <f t="shared" si="89"/>
        <v>744</v>
      </c>
      <c r="Y744" s="979">
        <f>_xlfn.XLOOKUP($D744,Help2!$D:$D,Help2!V:V)</f>
        <v>0</v>
      </c>
      <c r="Z744" s="979">
        <f>_xlfn.XLOOKUP($D744,Help2!$D:$D,Help2!W:W)</f>
        <v>0</v>
      </c>
      <c r="AA744" s="979">
        <f>_xlfn.XLOOKUP($D744,Help2!$D:$D,Help2!X:X)</f>
        <v>0</v>
      </c>
      <c r="AB744" s="979">
        <f>_xlfn.XLOOKUP($D744,Help2!$D:$D,Help2!Y:Y)</f>
        <v>0</v>
      </c>
      <c r="AC744" s="979">
        <f>_xlfn.XLOOKUP($D744,Help2!$D:$D,Help2!Z:Z)</f>
        <v>0</v>
      </c>
      <c r="AD744" s="979">
        <f>_xlfn.XLOOKUP($D744,Help2!$D:$D,Help2!AA:AA)</f>
        <v>0</v>
      </c>
      <c r="AE744" s="979">
        <f>_xlfn.XLOOKUP($D744,Help2!$D:$D,Help2!AB:AB)</f>
        <v>0</v>
      </c>
      <c r="AF744" s="979">
        <f>_xlfn.XLOOKUP($D744,Help2!$D:$D,Help2!AC:AC)</f>
        <v>0</v>
      </c>
      <c r="AG744" s="979">
        <f>_xlfn.XLOOKUP($D744,Help2!$D:$D,Help2!AD:AD)</f>
        <v>0</v>
      </c>
      <c r="AH744" s="979">
        <f>_xlfn.XLOOKUP($D744,Help2!$D:$D,Help2!AE:AE)</f>
        <v>0</v>
      </c>
      <c r="AI744" s="979">
        <f>_xlfn.XLOOKUP($D744,Help2!$D:$D,Help2!AF:AF)</f>
        <v>0</v>
      </c>
      <c r="AJ744" s="979">
        <f>_xlfn.XLOOKUP($D744,Help2!$D:$D,Help2!AG:AG)</f>
        <v>0</v>
      </c>
      <c r="AK744" s="979">
        <f>_xlfn.XLOOKUP($D744,Help2!$D:$D,Help2!AH:AH)</f>
        <v>0</v>
      </c>
      <c r="AL744" s="979">
        <f>_xlfn.XLOOKUP($D744,Help2!$D:$D,Help2!AI:AI)</f>
        <v>0</v>
      </c>
      <c r="AM744" s="979">
        <f>_xlfn.XLOOKUP($D744,Help2!$D:$D,Help2!AJ:AJ)</f>
        <v>0</v>
      </c>
      <c r="AN744" s="979">
        <f>_xlfn.XLOOKUP($D744,Help2!$D:$D,Help2!AK:AK)</f>
        <v>0</v>
      </c>
    </row>
    <row r="745" spans="1:40" x14ac:dyDescent="0.2">
      <c r="A745" s="1">
        <v>45669</v>
      </c>
      <c r="B745">
        <f t="shared" si="84"/>
        <v>1</v>
      </c>
      <c r="C745">
        <f t="shared" si="85"/>
        <v>2025</v>
      </c>
      <c r="D745" s="872" t="str">
        <f t="shared" si="82"/>
        <v>01´2025</v>
      </c>
      <c r="F745" s="2">
        <f t="shared" si="86"/>
        <v>24</v>
      </c>
      <c r="G745" s="3">
        <f t="shared" si="87"/>
        <v>3.2258064516129031E-2</v>
      </c>
      <c r="H745" s="5">
        <f t="shared" si="88"/>
        <v>1</v>
      </c>
      <c r="I745" s="979">
        <f>VLOOKUP($D745,Help2!$D$26:$T$37,5)</f>
        <v>0</v>
      </c>
      <c r="J745" s="979">
        <f>VLOOKUP($D745,Help2!$D$26:$T$37,6)</f>
        <v>0</v>
      </c>
      <c r="K745" s="979">
        <f>VLOOKUP($D745,Help2!$D$26:$T$37,7)</f>
        <v>0</v>
      </c>
      <c r="L745" s="979">
        <f>VLOOKUP($D745,Help2!$D$26:$T$37,8)</f>
        <v>0</v>
      </c>
      <c r="M745" s="979">
        <f>VLOOKUP($D745,Help2!$D$26:$T$37,9)</f>
        <v>0</v>
      </c>
      <c r="N745" s="979">
        <f>VLOOKUP($D745,Help2!$D$26:$T$37,10)</f>
        <v>0</v>
      </c>
      <c r="P745" s="979">
        <f>VLOOKUP($D745,Help2!$D$2:$T$25,3)</f>
        <v>744</v>
      </c>
      <c r="Q745" s="979">
        <f t="shared" si="89"/>
        <v>744</v>
      </c>
      <c r="Y745" s="979">
        <f>_xlfn.XLOOKUP($D745,Help2!$D:$D,Help2!V:V)</f>
        <v>0</v>
      </c>
      <c r="Z745" s="979">
        <f>_xlfn.XLOOKUP($D745,Help2!$D:$D,Help2!W:W)</f>
        <v>0</v>
      </c>
      <c r="AA745" s="979">
        <f>_xlfn.XLOOKUP($D745,Help2!$D:$D,Help2!X:X)</f>
        <v>0</v>
      </c>
      <c r="AB745" s="979">
        <f>_xlfn.XLOOKUP($D745,Help2!$D:$D,Help2!Y:Y)</f>
        <v>0</v>
      </c>
      <c r="AC745" s="979">
        <f>_xlfn.XLOOKUP($D745,Help2!$D:$D,Help2!Z:Z)</f>
        <v>0</v>
      </c>
      <c r="AD745" s="979">
        <f>_xlfn.XLOOKUP($D745,Help2!$D:$D,Help2!AA:AA)</f>
        <v>0</v>
      </c>
      <c r="AE745" s="979">
        <f>_xlfn.XLOOKUP($D745,Help2!$D:$D,Help2!AB:AB)</f>
        <v>0</v>
      </c>
      <c r="AF745" s="979">
        <f>_xlfn.XLOOKUP($D745,Help2!$D:$D,Help2!AC:AC)</f>
        <v>0</v>
      </c>
      <c r="AG745" s="979">
        <f>_xlfn.XLOOKUP($D745,Help2!$D:$D,Help2!AD:AD)</f>
        <v>0</v>
      </c>
      <c r="AH745" s="979">
        <f>_xlfn.XLOOKUP($D745,Help2!$D:$D,Help2!AE:AE)</f>
        <v>0</v>
      </c>
      <c r="AI745" s="979">
        <f>_xlfn.XLOOKUP($D745,Help2!$D:$D,Help2!AF:AF)</f>
        <v>0</v>
      </c>
      <c r="AJ745" s="979">
        <f>_xlfn.XLOOKUP($D745,Help2!$D:$D,Help2!AG:AG)</f>
        <v>0</v>
      </c>
      <c r="AK745" s="979">
        <f>_xlfn.XLOOKUP($D745,Help2!$D:$D,Help2!AH:AH)</f>
        <v>0</v>
      </c>
      <c r="AL745" s="979">
        <f>_xlfn.XLOOKUP($D745,Help2!$D:$D,Help2!AI:AI)</f>
        <v>0</v>
      </c>
      <c r="AM745" s="979">
        <f>_xlfn.XLOOKUP($D745,Help2!$D:$D,Help2!AJ:AJ)</f>
        <v>0</v>
      </c>
      <c r="AN745" s="979">
        <f>_xlfn.XLOOKUP($D745,Help2!$D:$D,Help2!AK:AK)</f>
        <v>0</v>
      </c>
    </row>
    <row r="746" spans="1:40" x14ac:dyDescent="0.2">
      <c r="A746" s="1">
        <v>45670</v>
      </c>
      <c r="B746">
        <f t="shared" si="84"/>
        <v>1</v>
      </c>
      <c r="C746">
        <f t="shared" si="85"/>
        <v>2025</v>
      </c>
      <c r="D746" s="872" t="str">
        <f t="shared" si="82"/>
        <v>01´2025</v>
      </c>
      <c r="E746" s="867">
        <v>5</v>
      </c>
      <c r="F746" s="2">
        <f t="shared" si="86"/>
        <v>19</v>
      </c>
      <c r="G746" s="3">
        <f t="shared" si="87"/>
        <v>2.5537634408602152E-2</v>
      </c>
      <c r="H746" s="5">
        <f t="shared" si="88"/>
        <v>0.79166666666666663</v>
      </c>
      <c r="I746" s="979">
        <f>VLOOKUP($D746,Help2!$D$26:$T$37,5)</f>
        <v>0</v>
      </c>
      <c r="J746" s="979">
        <f>VLOOKUP($D746,Help2!$D$26:$T$37,6)</f>
        <v>0</v>
      </c>
      <c r="K746" s="979">
        <f>VLOOKUP($D746,Help2!$D$26:$T$37,7)</f>
        <v>0</v>
      </c>
      <c r="L746" s="979">
        <f>VLOOKUP($D746,Help2!$D$26:$T$37,8)</f>
        <v>0</v>
      </c>
      <c r="M746" s="979">
        <f>VLOOKUP($D746,Help2!$D$26:$T$37,9)</f>
        <v>0</v>
      </c>
      <c r="N746" s="979">
        <f>VLOOKUP($D746,Help2!$D$26:$T$37,10)</f>
        <v>0</v>
      </c>
      <c r="P746" s="979">
        <f>VLOOKUP($D746,Help2!$D$2:$T$25,3)</f>
        <v>744</v>
      </c>
      <c r="Q746" s="979">
        <f t="shared" si="89"/>
        <v>744</v>
      </c>
      <c r="Y746" s="979">
        <f>_xlfn.XLOOKUP($D746,Help2!$D:$D,Help2!V:V)</f>
        <v>0</v>
      </c>
      <c r="Z746" s="979">
        <f>_xlfn.XLOOKUP($D746,Help2!$D:$D,Help2!W:W)</f>
        <v>0</v>
      </c>
      <c r="AA746" s="979">
        <f>_xlfn.XLOOKUP($D746,Help2!$D:$D,Help2!X:X)</f>
        <v>0</v>
      </c>
      <c r="AB746" s="979">
        <f>_xlfn.XLOOKUP($D746,Help2!$D:$D,Help2!Y:Y)</f>
        <v>0</v>
      </c>
      <c r="AC746" s="979">
        <f>_xlfn.XLOOKUP($D746,Help2!$D:$D,Help2!Z:Z)</f>
        <v>0</v>
      </c>
      <c r="AD746" s="979">
        <f>_xlfn.XLOOKUP($D746,Help2!$D:$D,Help2!AA:AA)</f>
        <v>0</v>
      </c>
      <c r="AE746" s="979">
        <f>_xlfn.XLOOKUP($D746,Help2!$D:$D,Help2!AB:AB)</f>
        <v>0</v>
      </c>
      <c r="AF746" s="979">
        <f>_xlfn.XLOOKUP($D746,Help2!$D:$D,Help2!AC:AC)</f>
        <v>0</v>
      </c>
      <c r="AG746" s="979">
        <f>_xlfn.XLOOKUP($D746,Help2!$D:$D,Help2!AD:AD)</f>
        <v>0</v>
      </c>
      <c r="AH746" s="979">
        <f>_xlfn.XLOOKUP($D746,Help2!$D:$D,Help2!AE:AE)</f>
        <v>0</v>
      </c>
      <c r="AI746" s="979">
        <f>_xlfn.XLOOKUP($D746,Help2!$D:$D,Help2!AF:AF)</f>
        <v>0</v>
      </c>
      <c r="AJ746" s="979">
        <f>_xlfn.XLOOKUP($D746,Help2!$D:$D,Help2!AG:AG)</f>
        <v>0</v>
      </c>
      <c r="AK746" s="979">
        <f>_xlfn.XLOOKUP($D746,Help2!$D:$D,Help2!AH:AH)</f>
        <v>0</v>
      </c>
      <c r="AL746" s="979">
        <f>_xlfn.XLOOKUP($D746,Help2!$D:$D,Help2!AI:AI)</f>
        <v>0</v>
      </c>
      <c r="AM746" s="979">
        <f>_xlfn.XLOOKUP($D746,Help2!$D:$D,Help2!AJ:AJ)</f>
        <v>0</v>
      </c>
      <c r="AN746" s="979">
        <f>_xlfn.XLOOKUP($D746,Help2!$D:$D,Help2!AK:AK)</f>
        <v>0</v>
      </c>
    </row>
    <row r="747" spans="1:40" x14ac:dyDescent="0.2">
      <c r="A747" s="1">
        <v>45671</v>
      </c>
      <c r="B747">
        <f t="shared" si="84"/>
        <v>1</v>
      </c>
      <c r="C747">
        <f t="shared" si="85"/>
        <v>2025</v>
      </c>
      <c r="D747" s="872" t="str">
        <f t="shared" si="82"/>
        <v>01´2025</v>
      </c>
      <c r="E747" s="867">
        <v>24</v>
      </c>
      <c r="F747" s="2">
        <f t="shared" si="86"/>
        <v>0</v>
      </c>
      <c r="G747" s="3">
        <f t="shared" si="87"/>
        <v>0</v>
      </c>
      <c r="H747" s="5">
        <f t="shared" si="88"/>
        <v>0</v>
      </c>
      <c r="I747" s="979">
        <f>VLOOKUP($D747,Help2!$D$26:$T$37,5)</f>
        <v>0</v>
      </c>
      <c r="J747" s="979">
        <f>VLOOKUP($D747,Help2!$D$26:$T$37,6)</f>
        <v>0</v>
      </c>
      <c r="K747" s="979">
        <f>VLOOKUP($D747,Help2!$D$26:$T$37,7)</f>
        <v>0</v>
      </c>
      <c r="L747" s="979">
        <f>VLOOKUP($D747,Help2!$D$26:$T$37,8)</f>
        <v>0</v>
      </c>
      <c r="M747" s="979">
        <f>VLOOKUP($D747,Help2!$D$26:$T$37,9)</f>
        <v>0</v>
      </c>
      <c r="N747" s="979">
        <f>VLOOKUP($D747,Help2!$D$26:$T$37,10)</f>
        <v>0</v>
      </c>
      <c r="P747" s="979">
        <f>VLOOKUP($D747,Help2!$D$2:$T$25,3)</f>
        <v>744</v>
      </c>
      <c r="Q747" s="979">
        <f t="shared" si="89"/>
        <v>744</v>
      </c>
      <c r="Y747" s="979">
        <f>_xlfn.XLOOKUP($D747,Help2!$D:$D,Help2!V:V)</f>
        <v>0</v>
      </c>
      <c r="Z747" s="979">
        <f>_xlfn.XLOOKUP($D747,Help2!$D:$D,Help2!W:W)</f>
        <v>0</v>
      </c>
      <c r="AA747" s="979">
        <f>_xlfn.XLOOKUP($D747,Help2!$D:$D,Help2!X:X)</f>
        <v>0</v>
      </c>
      <c r="AB747" s="979">
        <f>_xlfn.XLOOKUP($D747,Help2!$D:$D,Help2!Y:Y)</f>
        <v>0</v>
      </c>
      <c r="AC747" s="979">
        <f>_xlfn.XLOOKUP($D747,Help2!$D:$D,Help2!Z:Z)</f>
        <v>0</v>
      </c>
      <c r="AD747" s="979">
        <f>_xlfn.XLOOKUP($D747,Help2!$D:$D,Help2!AA:AA)</f>
        <v>0</v>
      </c>
      <c r="AE747" s="979">
        <f>_xlfn.XLOOKUP($D747,Help2!$D:$D,Help2!AB:AB)</f>
        <v>0</v>
      </c>
      <c r="AF747" s="979">
        <f>_xlfn.XLOOKUP($D747,Help2!$D:$D,Help2!AC:AC)</f>
        <v>0</v>
      </c>
      <c r="AG747" s="979">
        <f>_xlfn.XLOOKUP($D747,Help2!$D:$D,Help2!AD:AD)</f>
        <v>0</v>
      </c>
      <c r="AH747" s="979">
        <f>_xlfn.XLOOKUP($D747,Help2!$D:$D,Help2!AE:AE)</f>
        <v>0</v>
      </c>
      <c r="AI747" s="979">
        <f>_xlfn.XLOOKUP($D747,Help2!$D:$D,Help2!AF:AF)</f>
        <v>0</v>
      </c>
      <c r="AJ747" s="979">
        <f>_xlfn.XLOOKUP($D747,Help2!$D:$D,Help2!AG:AG)</f>
        <v>0</v>
      </c>
      <c r="AK747" s="979">
        <f>_xlfn.XLOOKUP($D747,Help2!$D:$D,Help2!AH:AH)</f>
        <v>0</v>
      </c>
      <c r="AL747" s="979">
        <f>_xlfn.XLOOKUP($D747,Help2!$D:$D,Help2!AI:AI)</f>
        <v>0</v>
      </c>
      <c r="AM747" s="979">
        <f>_xlfn.XLOOKUP($D747,Help2!$D:$D,Help2!AJ:AJ)</f>
        <v>0</v>
      </c>
      <c r="AN747" s="979">
        <f>_xlfn.XLOOKUP($D747,Help2!$D:$D,Help2!AK:AK)</f>
        <v>0</v>
      </c>
    </row>
    <row r="748" spans="1:40" x14ac:dyDescent="0.2">
      <c r="A748" s="1">
        <v>45672</v>
      </c>
      <c r="B748">
        <f t="shared" si="84"/>
        <v>1</v>
      </c>
      <c r="C748">
        <f t="shared" si="85"/>
        <v>2025</v>
      </c>
      <c r="D748" s="872" t="str">
        <f t="shared" si="82"/>
        <v>01´2025</v>
      </c>
      <c r="E748" s="867">
        <v>16</v>
      </c>
      <c r="F748" s="2">
        <f t="shared" si="86"/>
        <v>8</v>
      </c>
      <c r="G748" s="3">
        <f t="shared" si="87"/>
        <v>1.0752688172043012E-2</v>
      </c>
      <c r="H748" s="5">
        <f t="shared" si="88"/>
        <v>0.33333333333333331</v>
      </c>
      <c r="I748" s="979">
        <f>VLOOKUP($D748,Help2!$D$26:$T$37,5)</f>
        <v>0</v>
      </c>
      <c r="J748" s="979">
        <f>VLOOKUP($D748,Help2!$D$26:$T$37,6)</f>
        <v>0</v>
      </c>
      <c r="K748" s="979">
        <f>VLOOKUP($D748,Help2!$D$26:$T$37,7)</f>
        <v>0</v>
      </c>
      <c r="L748" s="979">
        <f>VLOOKUP($D748,Help2!$D$26:$T$37,8)</f>
        <v>0</v>
      </c>
      <c r="M748" s="979">
        <f>VLOOKUP($D748,Help2!$D$26:$T$37,9)</f>
        <v>0</v>
      </c>
      <c r="N748" s="979">
        <f>VLOOKUP($D748,Help2!$D$26:$T$37,10)</f>
        <v>0</v>
      </c>
      <c r="P748" s="979">
        <f>VLOOKUP($D748,Help2!$D$2:$T$25,3)</f>
        <v>744</v>
      </c>
      <c r="Q748" s="979">
        <f t="shared" si="89"/>
        <v>744</v>
      </c>
      <c r="Y748" s="979">
        <f>_xlfn.XLOOKUP($D748,Help2!$D:$D,Help2!V:V)</f>
        <v>0</v>
      </c>
      <c r="Z748" s="979">
        <f>_xlfn.XLOOKUP($D748,Help2!$D:$D,Help2!W:W)</f>
        <v>0</v>
      </c>
      <c r="AA748" s="979">
        <f>_xlfn.XLOOKUP($D748,Help2!$D:$D,Help2!X:X)</f>
        <v>0</v>
      </c>
      <c r="AB748" s="979">
        <f>_xlfn.XLOOKUP($D748,Help2!$D:$D,Help2!Y:Y)</f>
        <v>0</v>
      </c>
      <c r="AC748" s="979">
        <f>_xlfn.XLOOKUP($D748,Help2!$D:$D,Help2!Z:Z)</f>
        <v>0</v>
      </c>
      <c r="AD748" s="979">
        <f>_xlfn.XLOOKUP($D748,Help2!$D:$D,Help2!AA:AA)</f>
        <v>0</v>
      </c>
      <c r="AE748" s="979">
        <f>_xlfn.XLOOKUP($D748,Help2!$D:$D,Help2!AB:AB)</f>
        <v>0</v>
      </c>
      <c r="AF748" s="979">
        <f>_xlfn.XLOOKUP($D748,Help2!$D:$D,Help2!AC:AC)</f>
        <v>0</v>
      </c>
      <c r="AG748" s="979">
        <f>_xlfn.XLOOKUP($D748,Help2!$D:$D,Help2!AD:AD)</f>
        <v>0</v>
      </c>
      <c r="AH748" s="979">
        <f>_xlfn.XLOOKUP($D748,Help2!$D:$D,Help2!AE:AE)</f>
        <v>0</v>
      </c>
      <c r="AI748" s="979">
        <f>_xlfn.XLOOKUP($D748,Help2!$D:$D,Help2!AF:AF)</f>
        <v>0</v>
      </c>
      <c r="AJ748" s="979">
        <f>_xlfn.XLOOKUP($D748,Help2!$D:$D,Help2!AG:AG)</f>
        <v>0</v>
      </c>
      <c r="AK748" s="979">
        <f>_xlfn.XLOOKUP($D748,Help2!$D:$D,Help2!AH:AH)</f>
        <v>0</v>
      </c>
      <c r="AL748" s="979">
        <f>_xlfn.XLOOKUP($D748,Help2!$D:$D,Help2!AI:AI)</f>
        <v>0</v>
      </c>
      <c r="AM748" s="979">
        <f>_xlfn.XLOOKUP($D748,Help2!$D:$D,Help2!AJ:AJ)</f>
        <v>0</v>
      </c>
      <c r="AN748" s="979">
        <f>_xlfn.XLOOKUP($D748,Help2!$D:$D,Help2!AK:AK)</f>
        <v>0</v>
      </c>
    </row>
    <row r="749" spans="1:40" x14ac:dyDescent="0.2">
      <c r="A749" s="1">
        <v>45673</v>
      </c>
      <c r="B749">
        <f t="shared" si="84"/>
        <v>1</v>
      </c>
      <c r="C749">
        <f t="shared" si="85"/>
        <v>2025</v>
      </c>
      <c r="D749" s="872" t="str">
        <f t="shared" si="82"/>
        <v>01´2025</v>
      </c>
      <c r="F749" s="2">
        <f t="shared" si="86"/>
        <v>24</v>
      </c>
      <c r="G749" s="3">
        <f t="shared" si="87"/>
        <v>3.2258064516129031E-2</v>
      </c>
      <c r="H749" s="5">
        <f t="shared" si="88"/>
        <v>1</v>
      </c>
      <c r="I749" s="979">
        <f>VLOOKUP($D749,Help2!$D$26:$T$37,5)</f>
        <v>0</v>
      </c>
      <c r="J749" s="979">
        <f>VLOOKUP($D749,Help2!$D$26:$T$37,6)</f>
        <v>0</v>
      </c>
      <c r="K749" s="979">
        <f>VLOOKUP($D749,Help2!$D$26:$T$37,7)</f>
        <v>0</v>
      </c>
      <c r="L749" s="979">
        <f>VLOOKUP($D749,Help2!$D$26:$T$37,8)</f>
        <v>0</v>
      </c>
      <c r="M749" s="979">
        <f>VLOOKUP($D749,Help2!$D$26:$T$37,9)</f>
        <v>0</v>
      </c>
      <c r="N749" s="979">
        <f>VLOOKUP($D749,Help2!$D$26:$T$37,10)</f>
        <v>0</v>
      </c>
      <c r="P749" s="979">
        <f>VLOOKUP($D749,Help2!$D$2:$T$25,3)</f>
        <v>744</v>
      </c>
      <c r="Q749" s="979">
        <f t="shared" si="89"/>
        <v>744</v>
      </c>
      <c r="Y749" s="979">
        <f>_xlfn.XLOOKUP($D749,Help2!$D:$D,Help2!V:V)</f>
        <v>0</v>
      </c>
      <c r="Z749" s="979">
        <f>_xlfn.XLOOKUP($D749,Help2!$D:$D,Help2!W:W)</f>
        <v>0</v>
      </c>
      <c r="AA749" s="979">
        <f>_xlfn.XLOOKUP($D749,Help2!$D:$D,Help2!X:X)</f>
        <v>0</v>
      </c>
      <c r="AB749" s="979">
        <f>_xlfn.XLOOKUP($D749,Help2!$D:$D,Help2!Y:Y)</f>
        <v>0</v>
      </c>
      <c r="AC749" s="979">
        <f>_xlfn.XLOOKUP($D749,Help2!$D:$D,Help2!Z:Z)</f>
        <v>0</v>
      </c>
      <c r="AD749" s="979">
        <f>_xlfn.XLOOKUP($D749,Help2!$D:$D,Help2!AA:AA)</f>
        <v>0</v>
      </c>
      <c r="AE749" s="979">
        <f>_xlfn.XLOOKUP($D749,Help2!$D:$D,Help2!AB:AB)</f>
        <v>0</v>
      </c>
      <c r="AF749" s="979">
        <f>_xlfn.XLOOKUP($D749,Help2!$D:$D,Help2!AC:AC)</f>
        <v>0</v>
      </c>
      <c r="AG749" s="979">
        <f>_xlfn.XLOOKUP($D749,Help2!$D:$D,Help2!AD:AD)</f>
        <v>0</v>
      </c>
      <c r="AH749" s="979">
        <f>_xlfn.XLOOKUP($D749,Help2!$D:$D,Help2!AE:AE)</f>
        <v>0</v>
      </c>
      <c r="AI749" s="979">
        <f>_xlfn.XLOOKUP($D749,Help2!$D:$D,Help2!AF:AF)</f>
        <v>0</v>
      </c>
      <c r="AJ749" s="979">
        <f>_xlfn.XLOOKUP($D749,Help2!$D:$D,Help2!AG:AG)</f>
        <v>0</v>
      </c>
      <c r="AK749" s="979">
        <f>_xlfn.XLOOKUP($D749,Help2!$D:$D,Help2!AH:AH)</f>
        <v>0</v>
      </c>
      <c r="AL749" s="979">
        <f>_xlfn.XLOOKUP($D749,Help2!$D:$D,Help2!AI:AI)</f>
        <v>0</v>
      </c>
      <c r="AM749" s="979">
        <f>_xlfn.XLOOKUP($D749,Help2!$D:$D,Help2!AJ:AJ)</f>
        <v>0</v>
      </c>
      <c r="AN749" s="979">
        <f>_xlfn.XLOOKUP($D749,Help2!$D:$D,Help2!AK:AK)</f>
        <v>0</v>
      </c>
    </row>
    <row r="750" spans="1:40" x14ac:dyDescent="0.2">
      <c r="A750" s="1">
        <v>45674</v>
      </c>
      <c r="B750">
        <f t="shared" si="84"/>
        <v>1</v>
      </c>
      <c r="C750">
        <f t="shared" si="85"/>
        <v>2025</v>
      </c>
      <c r="D750" s="872" t="str">
        <f t="shared" si="82"/>
        <v>01´2025</v>
      </c>
      <c r="F750" s="2">
        <f t="shared" si="86"/>
        <v>24</v>
      </c>
      <c r="G750" s="3">
        <f t="shared" si="87"/>
        <v>3.2258064516129031E-2</v>
      </c>
      <c r="H750" s="5">
        <f t="shared" si="88"/>
        <v>1</v>
      </c>
      <c r="I750" s="979">
        <f>VLOOKUP($D750,Help2!$D$26:$T$37,5)</f>
        <v>0</v>
      </c>
      <c r="J750" s="979">
        <f>VLOOKUP($D750,Help2!$D$26:$T$37,6)</f>
        <v>0</v>
      </c>
      <c r="K750" s="979">
        <f>VLOOKUP($D750,Help2!$D$26:$T$37,7)</f>
        <v>0</v>
      </c>
      <c r="L750" s="979">
        <f>VLOOKUP($D750,Help2!$D$26:$T$37,8)</f>
        <v>0</v>
      </c>
      <c r="M750" s="979">
        <f>VLOOKUP($D750,Help2!$D$26:$T$37,9)</f>
        <v>0</v>
      </c>
      <c r="N750" s="979">
        <f>VLOOKUP($D750,Help2!$D$26:$T$37,10)</f>
        <v>0</v>
      </c>
      <c r="P750" s="979">
        <f>VLOOKUP($D750,Help2!$D$2:$T$25,3)</f>
        <v>744</v>
      </c>
      <c r="Q750" s="979">
        <f t="shared" si="89"/>
        <v>744</v>
      </c>
      <c r="Y750" s="979">
        <f>_xlfn.XLOOKUP($D750,Help2!$D:$D,Help2!V:V)</f>
        <v>0</v>
      </c>
      <c r="Z750" s="979">
        <f>_xlfn.XLOOKUP($D750,Help2!$D:$D,Help2!W:W)</f>
        <v>0</v>
      </c>
      <c r="AA750" s="979">
        <f>_xlfn.XLOOKUP($D750,Help2!$D:$D,Help2!X:X)</f>
        <v>0</v>
      </c>
      <c r="AB750" s="979">
        <f>_xlfn.XLOOKUP($D750,Help2!$D:$D,Help2!Y:Y)</f>
        <v>0</v>
      </c>
      <c r="AC750" s="979">
        <f>_xlfn.XLOOKUP($D750,Help2!$D:$D,Help2!Z:Z)</f>
        <v>0</v>
      </c>
      <c r="AD750" s="979">
        <f>_xlfn.XLOOKUP($D750,Help2!$D:$D,Help2!AA:AA)</f>
        <v>0</v>
      </c>
      <c r="AE750" s="979">
        <f>_xlfn.XLOOKUP($D750,Help2!$D:$D,Help2!AB:AB)</f>
        <v>0</v>
      </c>
      <c r="AF750" s="979">
        <f>_xlfn.XLOOKUP($D750,Help2!$D:$D,Help2!AC:AC)</f>
        <v>0</v>
      </c>
      <c r="AG750" s="979">
        <f>_xlfn.XLOOKUP($D750,Help2!$D:$D,Help2!AD:AD)</f>
        <v>0</v>
      </c>
      <c r="AH750" s="979">
        <f>_xlfn.XLOOKUP($D750,Help2!$D:$D,Help2!AE:AE)</f>
        <v>0</v>
      </c>
      <c r="AI750" s="979">
        <f>_xlfn.XLOOKUP($D750,Help2!$D:$D,Help2!AF:AF)</f>
        <v>0</v>
      </c>
      <c r="AJ750" s="979">
        <f>_xlfn.XLOOKUP($D750,Help2!$D:$D,Help2!AG:AG)</f>
        <v>0</v>
      </c>
      <c r="AK750" s="979">
        <f>_xlfn.XLOOKUP($D750,Help2!$D:$D,Help2!AH:AH)</f>
        <v>0</v>
      </c>
      <c r="AL750" s="979">
        <f>_xlfn.XLOOKUP($D750,Help2!$D:$D,Help2!AI:AI)</f>
        <v>0</v>
      </c>
      <c r="AM750" s="979">
        <f>_xlfn.XLOOKUP($D750,Help2!$D:$D,Help2!AJ:AJ)</f>
        <v>0</v>
      </c>
      <c r="AN750" s="979">
        <f>_xlfn.XLOOKUP($D750,Help2!$D:$D,Help2!AK:AK)</f>
        <v>0</v>
      </c>
    </row>
    <row r="751" spans="1:40" x14ac:dyDescent="0.2">
      <c r="A751" s="1">
        <v>45675</v>
      </c>
      <c r="B751">
        <f t="shared" si="84"/>
        <v>1</v>
      </c>
      <c r="C751">
        <f t="shared" si="85"/>
        <v>2025</v>
      </c>
      <c r="D751" s="872" t="str">
        <f t="shared" si="82"/>
        <v>01´2025</v>
      </c>
      <c r="F751" s="2">
        <f t="shared" si="86"/>
        <v>24</v>
      </c>
      <c r="G751" s="3">
        <f t="shared" si="87"/>
        <v>3.2258064516129031E-2</v>
      </c>
      <c r="H751" s="5">
        <f t="shared" si="88"/>
        <v>1</v>
      </c>
      <c r="I751" s="979">
        <f>VLOOKUP($D751,Help2!$D$26:$T$37,5)</f>
        <v>0</v>
      </c>
      <c r="J751" s="979">
        <f>VLOOKUP($D751,Help2!$D$26:$T$37,6)</f>
        <v>0</v>
      </c>
      <c r="K751" s="979">
        <f>VLOOKUP($D751,Help2!$D$26:$T$37,7)</f>
        <v>0</v>
      </c>
      <c r="L751" s="979">
        <f>VLOOKUP($D751,Help2!$D$26:$T$37,8)</f>
        <v>0</v>
      </c>
      <c r="M751" s="979">
        <f>VLOOKUP($D751,Help2!$D$26:$T$37,9)</f>
        <v>0</v>
      </c>
      <c r="N751" s="979">
        <f>VLOOKUP($D751,Help2!$D$26:$T$37,10)</f>
        <v>0</v>
      </c>
      <c r="P751" s="979">
        <f>VLOOKUP($D751,Help2!$D$2:$T$25,3)</f>
        <v>744</v>
      </c>
      <c r="Q751" s="979">
        <f t="shared" si="89"/>
        <v>744</v>
      </c>
      <c r="Y751" s="979">
        <f>_xlfn.XLOOKUP($D751,Help2!$D:$D,Help2!V:V)</f>
        <v>0</v>
      </c>
      <c r="Z751" s="979">
        <f>_xlfn.XLOOKUP($D751,Help2!$D:$D,Help2!W:W)</f>
        <v>0</v>
      </c>
      <c r="AA751" s="979">
        <f>_xlfn.XLOOKUP($D751,Help2!$D:$D,Help2!X:X)</f>
        <v>0</v>
      </c>
      <c r="AB751" s="979">
        <f>_xlfn.XLOOKUP($D751,Help2!$D:$D,Help2!Y:Y)</f>
        <v>0</v>
      </c>
      <c r="AC751" s="979">
        <f>_xlfn.XLOOKUP($D751,Help2!$D:$D,Help2!Z:Z)</f>
        <v>0</v>
      </c>
      <c r="AD751" s="979">
        <f>_xlfn.XLOOKUP($D751,Help2!$D:$D,Help2!AA:AA)</f>
        <v>0</v>
      </c>
      <c r="AE751" s="979">
        <f>_xlfn.XLOOKUP($D751,Help2!$D:$D,Help2!AB:AB)</f>
        <v>0</v>
      </c>
      <c r="AF751" s="979">
        <f>_xlfn.XLOOKUP($D751,Help2!$D:$D,Help2!AC:AC)</f>
        <v>0</v>
      </c>
      <c r="AG751" s="979">
        <f>_xlfn.XLOOKUP($D751,Help2!$D:$D,Help2!AD:AD)</f>
        <v>0</v>
      </c>
      <c r="AH751" s="979">
        <f>_xlfn.XLOOKUP($D751,Help2!$D:$D,Help2!AE:AE)</f>
        <v>0</v>
      </c>
      <c r="AI751" s="979">
        <f>_xlfn.XLOOKUP($D751,Help2!$D:$D,Help2!AF:AF)</f>
        <v>0</v>
      </c>
      <c r="AJ751" s="979">
        <f>_xlfn.XLOOKUP($D751,Help2!$D:$D,Help2!AG:AG)</f>
        <v>0</v>
      </c>
      <c r="AK751" s="979">
        <f>_xlfn.XLOOKUP($D751,Help2!$D:$D,Help2!AH:AH)</f>
        <v>0</v>
      </c>
      <c r="AL751" s="979">
        <f>_xlfn.XLOOKUP($D751,Help2!$D:$D,Help2!AI:AI)</f>
        <v>0</v>
      </c>
      <c r="AM751" s="979">
        <f>_xlfn.XLOOKUP($D751,Help2!$D:$D,Help2!AJ:AJ)</f>
        <v>0</v>
      </c>
      <c r="AN751" s="979">
        <f>_xlfn.XLOOKUP($D751,Help2!$D:$D,Help2!AK:AK)</f>
        <v>0</v>
      </c>
    </row>
    <row r="752" spans="1:40" x14ac:dyDescent="0.2">
      <c r="A752" s="1">
        <v>45676</v>
      </c>
      <c r="B752">
        <f t="shared" si="84"/>
        <v>1</v>
      </c>
      <c r="C752">
        <f t="shared" si="85"/>
        <v>2025</v>
      </c>
      <c r="D752" s="872" t="str">
        <f t="shared" si="82"/>
        <v>01´2025</v>
      </c>
      <c r="F752" s="2">
        <f t="shared" si="86"/>
        <v>24</v>
      </c>
      <c r="G752" s="3">
        <f t="shared" si="87"/>
        <v>3.2258064516129031E-2</v>
      </c>
      <c r="H752" s="5">
        <f t="shared" si="88"/>
        <v>1</v>
      </c>
      <c r="I752" s="979">
        <f>VLOOKUP($D752,Help2!$D$26:$T$37,5)</f>
        <v>0</v>
      </c>
      <c r="J752" s="979">
        <f>VLOOKUP($D752,Help2!$D$26:$T$37,6)</f>
        <v>0</v>
      </c>
      <c r="K752" s="979">
        <f>VLOOKUP($D752,Help2!$D$26:$T$37,7)</f>
        <v>0</v>
      </c>
      <c r="L752" s="979">
        <f>VLOOKUP($D752,Help2!$D$26:$T$37,8)</f>
        <v>0</v>
      </c>
      <c r="M752" s="979">
        <f>VLOOKUP($D752,Help2!$D$26:$T$37,9)</f>
        <v>0</v>
      </c>
      <c r="N752" s="979">
        <f>VLOOKUP($D752,Help2!$D$26:$T$37,10)</f>
        <v>0</v>
      </c>
      <c r="P752" s="979">
        <f>VLOOKUP($D752,Help2!$D$2:$T$25,3)</f>
        <v>744</v>
      </c>
      <c r="Q752" s="979">
        <f t="shared" si="89"/>
        <v>744</v>
      </c>
      <c r="Y752" s="979">
        <f>_xlfn.XLOOKUP($D752,Help2!$D:$D,Help2!V:V)</f>
        <v>0</v>
      </c>
      <c r="Z752" s="979">
        <f>_xlfn.XLOOKUP($D752,Help2!$D:$D,Help2!W:W)</f>
        <v>0</v>
      </c>
      <c r="AA752" s="979">
        <f>_xlfn.XLOOKUP($D752,Help2!$D:$D,Help2!X:X)</f>
        <v>0</v>
      </c>
      <c r="AB752" s="979">
        <f>_xlfn.XLOOKUP($D752,Help2!$D:$D,Help2!Y:Y)</f>
        <v>0</v>
      </c>
      <c r="AC752" s="979">
        <f>_xlfn.XLOOKUP($D752,Help2!$D:$D,Help2!Z:Z)</f>
        <v>0</v>
      </c>
      <c r="AD752" s="979">
        <f>_xlfn.XLOOKUP($D752,Help2!$D:$D,Help2!AA:AA)</f>
        <v>0</v>
      </c>
      <c r="AE752" s="979">
        <f>_xlfn.XLOOKUP($D752,Help2!$D:$D,Help2!AB:AB)</f>
        <v>0</v>
      </c>
      <c r="AF752" s="979">
        <f>_xlfn.XLOOKUP($D752,Help2!$D:$D,Help2!AC:AC)</f>
        <v>0</v>
      </c>
      <c r="AG752" s="979">
        <f>_xlfn.XLOOKUP($D752,Help2!$D:$D,Help2!AD:AD)</f>
        <v>0</v>
      </c>
      <c r="AH752" s="979">
        <f>_xlfn.XLOOKUP($D752,Help2!$D:$D,Help2!AE:AE)</f>
        <v>0</v>
      </c>
      <c r="AI752" s="979">
        <f>_xlfn.XLOOKUP($D752,Help2!$D:$D,Help2!AF:AF)</f>
        <v>0</v>
      </c>
      <c r="AJ752" s="979">
        <f>_xlfn.XLOOKUP($D752,Help2!$D:$D,Help2!AG:AG)</f>
        <v>0</v>
      </c>
      <c r="AK752" s="979">
        <f>_xlfn.XLOOKUP($D752,Help2!$D:$D,Help2!AH:AH)</f>
        <v>0</v>
      </c>
      <c r="AL752" s="979">
        <f>_xlfn.XLOOKUP($D752,Help2!$D:$D,Help2!AI:AI)</f>
        <v>0</v>
      </c>
      <c r="AM752" s="979">
        <f>_xlfn.XLOOKUP($D752,Help2!$D:$D,Help2!AJ:AJ)</f>
        <v>0</v>
      </c>
      <c r="AN752" s="979">
        <f>_xlfn.XLOOKUP($D752,Help2!$D:$D,Help2!AK:AK)</f>
        <v>0</v>
      </c>
    </row>
    <row r="753" spans="1:40" x14ac:dyDescent="0.2">
      <c r="A753" s="1">
        <v>45677</v>
      </c>
      <c r="B753">
        <f t="shared" si="84"/>
        <v>1</v>
      </c>
      <c r="C753">
        <f t="shared" si="85"/>
        <v>2025</v>
      </c>
      <c r="D753" s="872" t="str">
        <f t="shared" si="82"/>
        <v>01´2025</v>
      </c>
      <c r="F753" s="2">
        <f t="shared" si="86"/>
        <v>24</v>
      </c>
      <c r="G753" s="3">
        <f t="shared" si="87"/>
        <v>3.2258064516129031E-2</v>
      </c>
      <c r="H753" s="5">
        <f t="shared" si="88"/>
        <v>1</v>
      </c>
      <c r="I753" s="979">
        <f>VLOOKUP($D753,Help2!$D$26:$T$37,5)</f>
        <v>0</v>
      </c>
      <c r="J753" s="979">
        <f>VLOOKUP($D753,Help2!$D$26:$T$37,6)</f>
        <v>0</v>
      </c>
      <c r="K753" s="979">
        <f>VLOOKUP($D753,Help2!$D$26:$T$37,7)</f>
        <v>0</v>
      </c>
      <c r="L753" s="979">
        <f>VLOOKUP($D753,Help2!$D$26:$T$37,8)</f>
        <v>0</v>
      </c>
      <c r="M753" s="979">
        <f>VLOOKUP($D753,Help2!$D$26:$T$37,9)</f>
        <v>0</v>
      </c>
      <c r="N753" s="979">
        <f>VLOOKUP($D753,Help2!$D$26:$T$37,10)</f>
        <v>0</v>
      </c>
      <c r="P753" s="979">
        <f>VLOOKUP($D753,Help2!$D$2:$T$25,3)</f>
        <v>744</v>
      </c>
      <c r="Q753" s="979">
        <f t="shared" si="89"/>
        <v>744</v>
      </c>
      <c r="Y753" s="979">
        <f>_xlfn.XLOOKUP($D753,Help2!$D:$D,Help2!V:V)</f>
        <v>0</v>
      </c>
      <c r="Z753" s="979">
        <f>_xlfn.XLOOKUP($D753,Help2!$D:$D,Help2!W:W)</f>
        <v>0</v>
      </c>
      <c r="AA753" s="979">
        <f>_xlfn.XLOOKUP($D753,Help2!$D:$D,Help2!X:X)</f>
        <v>0</v>
      </c>
      <c r="AB753" s="979">
        <f>_xlfn.XLOOKUP($D753,Help2!$D:$D,Help2!Y:Y)</f>
        <v>0</v>
      </c>
      <c r="AC753" s="979">
        <f>_xlfn.XLOOKUP($D753,Help2!$D:$D,Help2!Z:Z)</f>
        <v>0</v>
      </c>
      <c r="AD753" s="979">
        <f>_xlfn.XLOOKUP($D753,Help2!$D:$D,Help2!AA:AA)</f>
        <v>0</v>
      </c>
      <c r="AE753" s="979">
        <f>_xlfn.XLOOKUP($D753,Help2!$D:$D,Help2!AB:AB)</f>
        <v>0</v>
      </c>
      <c r="AF753" s="979">
        <f>_xlfn.XLOOKUP($D753,Help2!$D:$D,Help2!AC:AC)</f>
        <v>0</v>
      </c>
      <c r="AG753" s="979">
        <f>_xlfn.XLOOKUP($D753,Help2!$D:$D,Help2!AD:AD)</f>
        <v>0</v>
      </c>
      <c r="AH753" s="979">
        <f>_xlfn.XLOOKUP($D753,Help2!$D:$D,Help2!AE:AE)</f>
        <v>0</v>
      </c>
      <c r="AI753" s="979">
        <f>_xlfn.XLOOKUP($D753,Help2!$D:$D,Help2!AF:AF)</f>
        <v>0</v>
      </c>
      <c r="AJ753" s="979">
        <f>_xlfn.XLOOKUP($D753,Help2!$D:$D,Help2!AG:AG)</f>
        <v>0</v>
      </c>
      <c r="AK753" s="979">
        <f>_xlfn.XLOOKUP($D753,Help2!$D:$D,Help2!AH:AH)</f>
        <v>0</v>
      </c>
      <c r="AL753" s="979">
        <f>_xlfn.XLOOKUP($D753,Help2!$D:$D,Help2!AI:AI)</f>
        <v>0</v>
      </c>
      <c r="AM753" s="979">
        <f>_xlfn.XLOOKUP($D753,Help2!$D:$D,Help2!AJ:AJ)</f>
        <v>0</v>
      </c>
      <c r="AN753" s="979">
        <f>_xlfn.XLOOKUP($D753,Help2!$D:$D,Help2!AK:AK)</f>
        <v>0</v>
      </c>
    </row>
    <row r="754" spans="1:40" x14ac:dyDescent="0.2">
      <c r="A754" s="1">
        <v>45678</v>
      </c>
      <c r="B754">
        <f t="shared" si="84"/>
        <v>1</v>
      </c>
      <c r="C754">
        <f t="shared" si="85"/>
        <v>2025</v>
      </c>
      <c r="D754" s="872" t="str">
        <f t="shared" si="82"/>
        <v>01´2025</v>
      </c>
      <c r="F754" s="2">
        <f t="shared" si="86"/>
        <v>24</v>
      </c>
      <c r="G754" s="3">
        <f t="shared" si="87"/>
        <v>3.2258064516129031E-2</v>
      </c>
      <c r="H754" s="5">
        <f t="shared" si="88"/>
        <v>1</v>
      </c>
      <c r="I754" s="979">
        <f>VLOOKUP($D754,Help2!$D$26:$T$37,5)</f>
        <v>0</v>
      </c>
      <c r="J754" s="979">
        <f>VLOOKUP($D754,Help2!$D$26:$T$37,6)</f>
        <v>0</v>
      </c>
      <c r="K754" s="979">
        <f>VLOOKUP($D754,Help2!$D$26:$T$37,7)</f>
        <v>0</v>
      </c>
      <c r="L754" s="979">
        <f>VLOOKUP($D754,Help2!$D$26:$T$37,8)</f>
        <v>0</v>
      </c>
      <c r="M754" s="979">
        <f>VLOOKUP($D754,Help2!$D$26:$T$37,9)</f>
        <v>0</v>
      </c>
      <c r="N754" s="979">
        <f>VLOOKUP($D754,Help2!$D$26:$T$37,10)</f>
        <v>0</v>
      </c>
      <c r="P754" s="979">
        <f>VLOOKUP($D754,Help2!$D$2:$T$25,3)</f>
        <v>744</v>
      </c>
      <c r="Q754" s="979">
        <f t="shared" si="89"/>
        <v>744</v>
      </c>
      <c r="Y754" s="979">
        <f>_xlfn.XLOOKUP($D754,Help2!$D:$D,Help2!V:V)</f>
        <v>0</v>
      </c>
      <c r="Z754" s="979">
        <f>_xlfn.XLOOKUP($D754,Help2!$D:$D,Help2!W:W)</f>
        <v>0</v>
      </c>
      <c r="AA754" s="979">
        <f>_xlfn.XLOOKUP($D754,Help2!$D:$D,Help2!X:X)</f>
        <v>0</v>
      </c>
      <c r="AB754" s="979">
        <f>_xlfn.XLOOKUP($D754,Help2!$D:$D,Help2!Y:Y)</f>
        <v>0</v>
      </c>
      <c r="AC754" s="979">
        <f>_xlfn.XLOOKUP($D754,Help2!$D:$D,Help2!Z:Z)</f>
        <v>0</v>
      </c>
      <c r="AD754" s="979">
        <f>_xlfn.XLOOKUP($D754,Help2!$D:$D,Help2!AA:AA)</f>
        <v>0</v>
      </c>
      <c r="AE754" s="979">
        <f>_xlfn.XLOOKUP($D754,Help2!$D:$D,Help2!AB:AB)</f>
        <v>0</v>
      </c>
      <c r="AF754" s="979">
        <f>_xlfn.XLOOKUP($D754,Help2!$D:$D,Help2!AC:AC)</f>
        <v>0</v>
      </c>
      <c r="AG754" s="979">
        <f>_xlfn.XLOOKUP($D754,Help2!$D:$D,Help2!AD:AD)</f>
        <v>0</v>
      </c>
      <c r="AH754" s="979">
        <f>_xlfn.XLOOKUP($D754,Help2!$D:$D,Help2!AE:AE)</f>
        <v>0</v>
      </c>
      <c r="AI754" s="979">
        <f>_xlfn.XLOOKUP($D754,Help2!$D:$D,Help2!AF:AF)</f>
        <v>0</v>
      </c>
      <c r="AJ754" s="979">
        <f>_xlfn.XLOOKUP($D754,Help2!$D:$D,Help2!AG:AG)</f>
        <v>0</v>
      </c>
      <c r="AK754" s="979">
        <f>_xlfn.XLOOKUP($D754,Help2!$D:$D,Help2!AH:AH)</f>
        <v>0</v>
      </c>
      <c r="AL754" s="979">
        <f>_xlfn.XLOOKUP($D754,Help2!$D:$D,Help2!AI:AI)</f>
        <v>0</v>
      </c>
      <c r="AM754" s="979">
        <f>_xlfn.XLOOKUP($D754,Help2!$D:$D,Help2!AJ:AJ)</f>
        <v>0</v>
      </c>
      <c r="AN754" s="979">
        <f>_xlfn.XLOOKUP($D754,Help2!$D:$D,Help2!AK:AK)</f>
        <v>0</v>
      </c>
    </row>
    <row r="755" spans="1:40" x14ac:dyDescent="0.2">
      <c r="A755" s="1">
        <v>45679</v>
      </c>
      <c r="B755">
        <f t="shared" si="84"/>
        <v>1</v>
      </c>
      <c r="C755">
        <f t="shared" si="85"/>
        <v>2025</v>
      </c>
      <c r="D755" s="872" t="str">
        <f t="shared" si="82"/>
        <v>01´2025</v>
      </c>
      <c r="F755" s="2">
        <f t="shared" si="86"/>
        <v>24</v>
      </c>
      <c r="G755" s="3">
        <f t="shared" si="87"/>
        <v>3.2258064516129031E-2</v>
      </c>
      <c r="H755" s="5">
        <f t="shared" si="88"/>
        <v>1</v>
      </c>
      <c r="I755" s="979">
        <f>VLOOKUP($D755,Help2!$D$26:$T$37,5)</f>
        <v>0</v>
      </c>
      <c r="J755" s="979">
        <f>VLOOKUP($D755,Help2!$D$26:$T$37,6)</f>
        <v>0</v>
      </c>
      <c r="K755" s="979">
        <f>VLOOKUP($D755,Help2!$D$26:$T$37,7)</f>
        <v>0</v>
      </c>
      <c r="L755" s="979">
        <f>VLOOKUP($D755,Help2!$D$26:$T$37,8)</f>
        <v>0</v>
      </c>
      <c r="M755" s="979">
        <f>VLOOKUP($D755,Help2!$D$26:$T$37,9)</f>
        <v>0</v>
      </c>
      <c r="N755" s="979">
        <f>VLOOKUP($D755,Help2!$D$26:$T$37,10)</f>
        <v>0</v>
      </c>
      <c r="P755" s="979">
        <f>VLOOKUP($D755,Help2!$D$2:$T$25,3)</f>
        <v>744</v>
      </c>
      <c r="Q755" s="979">
        <f t="shared" si="89"/>
        <v>744</v>
      </c>
      <c r="Y755" s="979">
        <f>_xlfn.XLOOKUP($D755,Help2!$D:$D,Help2!V:V)</f>
        <v>0</v>
      </c>
      <c r="Z755" s="979">
        <f>_xlfn.XLOOKUP($D755,Help2!$D:$D,Help2!W:W)</f>
        <v>0</v>
      </c>
      <c r="AA755" s="979">
        <f>_xlfn.XLOOKUP($D755,Help2!$D:$D,Help2!X:X)</f>
        <v>0</v>
      </c>
      <c r="AB755" s="979">
        <f>_xlfn.XLOOKUP($D755,Help2!$D:$D,Help2!Y:Y)</f>
        <v>0</v>
      </c>
      <c r="AC755" s="979">
        <f>_xlfn.XLOOKUP($D755,Help2!$D:$D,Help2!Z:Z)</f>
        <v>0</v>
      </c>
      <c r="AD755" s="979">
        <f>_xlfn.XLOOKUP($D755,Help2!$D:$D,Help2!AA:AA)</f>
        <v>0</v>
      </c>
      <c r="AE755" s="979">
        <f>_xlfn.XLOOKUP($D755,Help2!$D:$D,Help2!AB:AB)</f>
        <v>0</v>
      </c>
      <c r="AF755" s="979">
        <f>_xlfn.XLOOKUP($D755,Help2!$D:$D,Help2!AC:AC)</f>
        <v>0</v>
      </c>
      <c r="AG755" s="979">
        <f>_xlfn.XLOOKUP($D755,Help2!$D:$D,Help2!AD:AD)</f>
        <v>0</v>
      </c>
      <c r="AH755" s="979">
        <f>_xlfn.XLOOKUP($D755,Help2!$D:$D,Help2!AE:AE)</f>
        <v>0</v>
      </c>
      <c r="AI755" s="979">
        <f>_xlfn.XLOOKUP($D755,Help2!$D:$D,Help2!AF:AF)</f>
        <v>0</v>
      </c>
      <c r="AJ755" s="979">
        <f>_xlfn.XLOOKUP($D755,Help2!$D:$D,Help2!AG:AG)</f>
        <v>0</v>
      </c>
      <c r="AK755" s="979">
        <f>_xlfn.XLOOKUP($D755,Help2!$D:$D,Help2!AH:AH)</f>
        <v>0</v>
      </c>
      <c r="AL755" s="979">
        <f>_xlfn.XLOOKUP($D755,Help2!$D:$D,Help2!AI:AI)</f>
        <v>0</v>
      </c>
      <c r="AM755" s="979">
        <f>_xlfn.XLOOKUP($D755,Help2!$D:$D,Help2!AJ:AJ)</f>
        <v>0</v>
      </c>
      <c r="AN755" s="979">
        <f>_xlfn.XLOOKUP($D755,Help2!$D:$D,Help2!AK:AK)</f>
        <v>0</v>
      </c>
    </row>
    <row r="756" spans="1:40" x14ac:dyDescent="0.2">
      <c r="A756" s="1">
        <v>45680</v>
      </c>
      <c r="B756">
        <f t="shared" si="84"/>
        <v>1</v>
      </c>
      <c r="C756">
        <f t="shared" si="85"/>
        <v>2025</v>
      </c>
      <c r="D756" s="872" t="str">
        <f t="shared" si="82"/>
        <v>01´2025</v>
      </c>
      <c r="F756" s="2">
        <f t="shared" si="86"/>
        <v>24</v>
      </c>
      <c r="G756" s="3">
        <f t="shared" si="87"/>
        <v>3.2258064516129031E-2</v>
      </c>
      <c r="H756" s="5">
        <f t="shared" si="88"/>
        <v>1</v>
      </c>
      <c r="I756" s="979">
        <f>VLOOKUP($D756,Help2!$D$26:$T$37,5)</f>
        <v>0</v>
      </c>
      <c r="J756" s="979">
        <f>VLOOKUP($D756,Help2!$D$26:$T$37,6)</f>
        <v>0</v>
      </c>
      <c r="K756" s="979">
        <f>VLOOKUP($D756,Help2!$D$26:$T$37,7)</f>
        <v>0</v>
      </c>
      <c r="L756" s="979">
        <f>VLOOKUP($D756,Help2!$D$26:$T$37,8)</f>
        <v>0</v>
      </c>
      <c r="M756" s="979">
        <f>VLOOKUP($D756,Help2!$D$26:$T$37,9)</f>
        <v>0</v>
      </c>
      <c r="N756" s="979">
        <f>VLOOKUP($D756,Help2!$D$26:$T$37,10)</f>
        <v>0</v>
      </c>
      <c r="P756" s="979">
        <f>VLOOKUP($D756,Help2!$D$2:$T$25,3)</f>
        <v>744</v>
      </c>
      <c r="Q756" s="979">
        <f t="shared" si="89"/>
        <v>744</v>
      </c>
      <c r="Y756" s="979">
        <f>_xlfn.XLOOKUP($D756,Help2!$D:$D,Help2!V:V)</f>
        <v>0</v>
      </c>
      <c r="Z756" s="979">
        <f>_xlfn.XLOOKUP($D756,Help2!$D:$D,Help2!W:W)</f>
        <v>0</v>
      </c>
      <c r="AA756" s="979">
        <f>_xlfn.XLOOKUP($D756,Help2!$D:$D,Help2!X:X)</f>
        <v>0</v>
      </c>
      <c r="AB756" s="979">
        <f>_xlfn.XLOOKUP($D756,Help2!$D:$D,Help2!Y:Y)</f>
        <v>0</v>
      </c>
      <c r="AC756" s="979">
        <f>_xlfn.XLOOKUP($D756,Help2!$D:$D,Help2!Z:Z)</f>
        <v>0</v>
      </c>
      <c r="AD756" s="979">
        <f>_xlfn.XLOOKUP($D756,Help2!$D:$D,Help2!AA:AA)</f>
        <v>0</v>
      </c>
      <c r="AE756" s="979">
        <f>_xlfn.XLOOKUP($D756,Help2!$D:$D,Help2!AB:AB)</f>
        <v>0</v>
      </c>
      <c r="AF756" s="979">
        <f>_xlfn.XLOOKUP($D756,Help2!$D:$D,Help2!AC:AC)</f>
        <v>0</v>
      </c>
      <c r="AG756" s="979">
        <f>_xlfn.XLOOKUP($D756,Help2!$D:$D,Help2!AD:AD)</f>
        <v>0</v>
      </c>
      <c r="AH756" s="979">
        <f>_xlfn.XLOOKUP($D756,Help2!$D:$D,Help2!AE:AE)</f>
        <v>0</v>
      </c>
      <c r="AI756" s="979">
        <f>_xlfn.XLOOKUP($D756,Help2!$D:$D,Help2!AF:AF)</f>
        <v>0</v>
      </c>
      <c r="AJ756" s="979">
        <f>_xlfn.XLOOKUP($D756,Help2!$D:$D,Help2!AG:AG)</f>
        <v>0</v>
      </c>
      <c r="AK756" s="979">
        <f>_xlfn.XLOOKUP($D756,Help2!$D:$D,Help2!AH:AH)</f>
        <v>0</v>
      </c>
      <c r="AL756" s="979">
        <f>_xlfn.XLOOKUP($D756,Help2!$D:$D,Help2!AI:AI)</f>
        <v>0</v>
      </c>
      <c r="AM756" s="979">
        <f>_xlfn.XLOOKUP($D756,Help2!$D:$D,Help2!AJ:AJ)</f>
        <v>0</v>
      </c>
      <c r="AN756" s="979">
        <f>_xlfn.XLOOKUP($D756,Help2!$D:$D,Help2!AK:AK)</f>
        <v>0</v>
      </c>
    </row>
    <row r="757" spans="1:40" x14ac:dyDescent="0.2">
      <c r="A757" s="1">
        <v>45681</v>
      </c>
      <c r="B757">
        <f t="shared" si="84"/>
        <v>1</v>
      </c>
      <c r="C757">
        <f t="shared" si="85"/>
        <v>2025</v>
      </c>
      <c r="D757" s="872" t="str">
        <f t="shared" si="82"/>
        <v>01´2025</v>
      </c>
      <c r="E757" s="867">
        <v>10</v>
      </c>
      <c r="F757" s="2">
        <f t="shared" si="86"/>
        <v>14</v>
      </c>
      <c r="G757" s="3">
        <f t="shared" si="87"/>
        <v>1.8817204301075269E-2</v>
      </c>
      <c r="H757" s="5">
        <f t="shared" si="88"/>
        <v>0.58333333333333337</v>
      </c>
      <c r="I757" s="979">
        <f>VLOOKUP($D757,Help2!$D$26:$T$37,5)</f>
        <v>0</v>
      </c>
      <c r="J757" s="979">
        <f>VLOOKUP($D757,Help2!$D$26:$T$37,6)</f>
        <v>0</v>
      </c>
      <c r="K757" s="979">
        <f>VLOOKUP($D757,Help2!$D$26:$T$37,7)</f>
        <v>0</v>
      </c>
      <c r="L757" s="979">
        <f>VLOOKUP($D757,Help2!$D$26:$T$37,8)</f>
        <v>0</v>
      </c>
      <c r="M757" s="979">
        <f>VLOOKUP($D757,Help2!$D$26:$T$37,9)</f>
        <v>0</v>
      </c>
      <c r="N757" s="979">
        <f>VLOOKUP($D757,Help2!$D$26:$T$37,10)</f>
        <v>0</v>
      </c>
      <c r="P757" s="979">
        <f>VLOOKUP($D757,Help2!$D$2:$T$25,3)</f>
        <v>744</v>
      </c>
      <c r="Q757" s="979">
        <f t="shared" si="89"/>
        <v>744</v>
      </c>
      <c r="Y757" s="979">
        <f>_xlfn.XLOOKUP($D757,Help2!$D:$D,Help2!V:V)</f>
        <v>0</v>
      </c>
      <c r="Z757" s="979">
        <f>_xlfn.XLOOKUP($D757,Help2!$D:$D,Help2!W:W)</f>
        <v>0</v>
      </c>
      <c r="AA757" s="979">
        <f>_xlfn.XLOOKUP($D757,Help2!$D:$D,Help2!X:X)</f>
        <v>0</v>
      </c>
      <c r="AB757" s="979">
        <f>_xlfn.XLOOKUP($D757,Help2!$D:$D,Help2!Y:Y)</f>
        <v>0</v>
      </c>
      <c r="AC757" s="979">
        <f>_xlfn.XLOOKUP($D757,Help2!$D:$D,Help2!Z:Z)</f>
        <v>0</v>
      </c>
      <c r="AD757" s="979">
        <f>_xlfn.XLOOKUP($D757,Help2!$D:$D,Help2!AA:AA)</f>
        <v>0</v>
      </c>
      <c r="AE757" s="979">
        <f>_xlfn.XLOOKUP($D757,Help2!$D:$D,Help2!AB:AB)</f>
        <v>0</v>
      </c>
      <c r="AF757" s="979">
        <f>_xlfn.XLOOKUP($D757,Help2!$D:$D,Help2!AC:AC)</f>
        <v>0</v>
      </c>
      <c r="AG757" s="979">
        <f>_xlfn.XLOOKUP($D757,Help2!$D:$D,Help2!AD:AD)</f>
        <v>0</v>
      </c>
      <c r="AH757" s="979">
        <f>_xlfn.XLOOKUP($D757,Help2!$D:$D,Help2!AE:AE)</f>
        <v>0</v>
      </c>
      <c r="AI757" s="979">
        <f>_xlfn.XLOOKUP($D757,Help2!$D:$D,Help2!AF:AF)</f>
        <v>0</v>
      </c>
      <c r="AJ757" s="979">
        <f>_xlfn.XLOOKUP($D757,Help2!$D:$D,Help2!AG:AG)</f>
        <v>0</v>
      </c>
      <c r="AK757" s="979">
        <f>_xlfn.XLOOKUP($D757,Help2!$D:$D,Help2!AH:AH)</f>
        <v>0</v>
      </c>
      <c r="AL757" s="979">
        <f>_xlfn.XLOOKUP($D757,Help2!$D:$D,Help2!AI:AI)</f>
        <v>0</v>
      </c>
      <c r="AM757" s="979">
        <f>_xlfn.XLOOKUP($D757,Help2!$D:$D,Help2!AJ:AJ)</f>
        <v>0</v>
      </c>
      <c r="AN757" s="979">
        <f>_xlfn.XLOOKUP($D757,Help2!$D:$D,Help2!AK:AK)</f>
        <v>0</v>
      </c>
    </row>
    <row r="758" spans="1:40" x14ac:dyDescent="0.2">
      <c r="A758" s="1">
        <v>45682</v>
      </c>
      <c r="B758">
        <f t="shared" si="84"/>
        <v>1</v>
      </c>
      <c r="C758">
        <f t="shared" si="85"/>
        <v>2025</v>
      </c>
      <c r="D758" s="872" t="str">
        <f t="shared" si="82"/>
        <v>01´2025</v>
      </c>
      <c r="F758" s="2">
        <f t="shared" si="86"/>
        <v>24</v>
      </c>
      <c r="G758" s="3">
        <f t="shared" si="87"/>
        <v>3.2258064516129031E-2</v>
      </c>
      <c r="H758" s="5">
        <f t="shared" si="88"/>
        <v>1</v>
      </c>
      <c r="I758" s="979">
        <f>VLOOKUP($D758,Help2!$D$26:$T$37,5)</f>
        <v>0</v>
      </c>
      <c r="J758" s="979">
        <f>VLOOKUP($D758,Help2!$D$26:$T$37,6)</f>
        <v>0</v>
      </c>
      <c r="K758" s="979">
        <f>VLOOKUP($D758,Help2!$D$26:$T$37,7)</f>
        <v>0</v>
      </c>
      <c r="L758" s="979">
        <f>VLOOKUP($D758,Help2!$D$26:$T$37,8)</f>
        <v>0</v>
      </c>
      <c r="M758" s="979">
        <f>VLOOKUP($D758,Help2!$D$26:$T$37,9)</f>
        <v>0</v>
      </c>
      <c r="N758" s="979">
        <f>VLOOKUP($D758,Help2!$D$26:$T$37,10)</f>
        <v>0</v>
      </c>
      <c r="P758" s="979">
        <f>VLOOKUP($D758,Help2!$D$2:$T$25,3)</f>
        <v>744</v>
      </c>
      <c r="Q758" s="979">
        <f t="shared" si="89"/>
        <v>744</v>
      </c>
      <c r="Y758" s="979">
        <f>_xlfn.XLOOKUP($D758,Help2!$D:$D,Help2!V:V)</f>
        <v>0</v>
      </c>
      <c r="Z758" s="979">
        <f>_xlfn.XLOOKUP($D758,Help2!$D:$D,Help2!W:W)</f>
        <v>0</v>
      </c>
      <c r="AA758" s="979">
        <f>_xlfn.XLOOKUP($D758,Help2!$D:$D,Help2!X:X)</f>
        <v>0</v>
      </c>
      <c r="AB758" s="979">
        <f>_xlfn.XLOOKUP($D758,Help2!$D:$D,Help2!Y:Y)</f>
        <v>0</v>
      </c>
      <c r="AC758" s="979">
        <f>_xlfn.XLOOKUP($D758,Help2!$D:$D,Help2!Z:Z)</f>
        <v>0</v>
      </c>
      <c r="AD758" s="979">
        <f>_xlfn.XLOOKUP($D758,Help2!$D:$D,Help2!AA:AA)</f>
        <v>0</v>
      </c>
      <c r="AE758" s="979">
        <f>_xlfn.XLOOKUP($D758,Help2!$D:$D,Help2!AB:AB)</f>
        <v>0</v>
      </c>
      <c r="AF758" s="979">
        <f>_xlfn.XLOOKUP($D758,Help2!$D:$D,Help2!AC:AC)</f>
        <v>0</v>
      </c>
      <c r="AG758" s="979">
        <f>_xlfn.XLOOKUP($D758,Help2!$D:$D,Help2!AD:AD)</f>
        <v>0</v>
      </c>
      <c r="AH758" s="979">
        <f>_xlfn.XLOOKUP($D758,Help2!$D:$D,Help2!AE:AE)</f>
        <v>0</v>
      </c>
      <c r="AI758" s="979">
        <f>_xlfn.XLOOKUP($D758,Help2!$D:$D,Help2!AF:AF)</f>
        <v>0</v>
      </c>
      <c r="AJ758" s="979">
        <f>_xlfn.XLOOKUP($D758,Help2!$D:$D,Help2!AG:AG)</f>
        <v>0</v>
      </c>
      <c r="AK758" s="979">
        <f>_xlfn.XLOOKUP($D758,Help2!$D:$D,Help2!AH:AH)</f>
        <v>0</v>
      </c>
      <c r="AL758" s="979">
        <f>_xlfn.XLOOKUP($D758,Help2!$D:$D,Help2!AI:AI)</f>
        <v>0</v>
      </c>
      <c r="AM758" s="979">
        <f>_xlfn.XLOOKUP($D758,Help2!$D:$D,Help2!AJ:AJ)</f>
        <v>0</v>
      </c>
      <c r="AN758" s="979">
        <f>_xlfn.XLOOKUP($D758,Help2!$D:$D,Help2!AK:AK)</f>
        <v>0</v>
      </c>
    </row>
    <row r="759" spans="1:40" x14ac:dyDescent="0.2">
      <c r="A759" s="1">
        <v>45683</v>
      </c>
      <c r="B759">
        <f t="shared" si="84"/>
        <v>1</v>
      </c>
      <c r="C759">
        <f t="shared" si="85"/>
        <v>2025</v>
      </c>
      <c r="D759" s="872" t="str">
        <f t="shared" si="82"/>
        <v>01´2025</v>
      </c>
      <c r="F759" s="2">
        <f t="shared" si="86"/>
        <v>24</v>
      </c>
      <c r="G759" s="3">
        <f t="shared" si="87"/>
        <v>3.2258064516129031E-2</v>
      </c>
      <c r="H759" s="5">
        <f t="shared" si="88"/>
        <v>1</v>
      </c>
      <c r="I759" s="979">
        <f>VLOOKUP($D759,Help2!$D$26:$T$37,5)</f>
        <v>0</v>
      </c>
      <c r="J759" s="979">
        <f>VLOOKUP($D759,Help2!$D$26:$T$37,6)</f>
        <v>0</v>
      </c>
      <c r="K759" s="979">
        <f>VLOOKUP($D759,Help2!$D$26:$T$37,7)</f>
        <v>0</v>
      </c>
      <c r="L759" s="979">
        <f>VLOOKUP($D759,Help2!$D$26:$T$37,8)</f>
        <v>0</v>
      </c>
      <c r="M759" s="979">
        <f>VLOOKUP($D759,Help2!$D$26:$T$37,9)</f>
        <v>0</v>
      </c>
      <c r="N759" s="979">
        <f>VLOOKUP($D759,Help2!$D$26:$T$37,10)</f>
        <v>0</v>
      </c>
      <c r="P759" s="979">
        <f>VLOOKUP($D759,Help2!$D$2:$T$25,3)</f>
        <v>744</v>
      </c>
      <c r="Q759" s="979">
        <f t="shared" si="89"/>
        <v>744</v>
      </c>
      <c r="Y759" s="979">
        <f>_xlfn.XLOOKUP($D759,Help2!$D:$D,Help2!V:V)</f>
        <v>0</v>
      </c>
      <c r="Z759" s="979">
        <f>_xlfn.XLOOKUP($D759,Help2!$D:$D,Help2!W:W)</f>
        <v>0</v>
      </c>
      <c r="AA759" s="979">
        <f>_xlfn.XLOOKUP($D759,Help2!$D:$D,Help2!X:X)</f>
        <v>0</v>
      </c>
      <c r="AB759" s="979">
        <f>_xlfn.XLOOKUP($D759,Help2!$D:$D,Help2!Y:Y)</f>
        <v>0</v>
      </c>
      <c r="AC759" s="979">
        <f>_xlfn.XLOOKUP($D759,Help2!$D:$D,Help2!Z:Z)</f>
        <v>0</v>
      </c>
      <c r="AD759" s="979">
        <f>_xlfn.XLOOKUP($D759,Help2!$D:$D,Help2!AA:AA)</f>
        <v>0</v>
      </c>
      <c r="AE759" s="979">
        <f>_xlfn.XLOOKUP($D759,Help2!$D:$D,Help2!AB:AB)</f>
        <v>0</v>
      </c>
      <c r="AF759" s="979">
        <f>_xlfn.XLOOKUP($D759,Help2!$D:$D,Help2!AC:AC)</f>
        <v>0</v>
      </c>
      <c r="AG759" s="979">
        <f>_xlfn.XLOOKUP($D759,Help2!$D:$D,Help2!AD:AD)</f>
        <v>0</v>
      </c>
      <c r="AH759" s="979">
        <f>_xlfn.XLOOKUP($D759,Help2!$D:$D,Help2!AE:AE)</f>
        <v>0</v>
      </c>
      <c r="AI759" s="979">
        <f>_xlfn.XLOOKUP($D759,Help2!$D:$D,Help2!AF:AF)</f>
        <v>0</v>
      </c>
      <c r="AJ759" s="979">
        <f>_xlfn.XLOOKUP($D759,Help2!$D:$D,Help2!AG:AG)</f>
        <v>0</v>
      </c>
      <c r="AK759" s="979">
        <f>_xlfn.XLOOKUP($D759,Help2!$D:$D,Help2!AH:AH)</f>
        <v>0</v>
      </c>
      <c r="AL759" s="979">
        <f>_xlfn.XLOOKUP($D759,Help2!$D:$D,Help2!AI:AI)</f>
        <v>0</v>
      </c>
      <c r="AM759" s="979">
        <f>_xlfn.XLOOKUP($D759,Help2!$D:$D,Help2!AJ:AJ)</f>
        <v>0</v>
      </c>
      <c r="AN759" s="979">
        <f>_xlfn.XLOOKUP($D759,Help2!$D:$D,Help2!AK:AK)</f>
        <v>0</v>
      </c>
    </row>
    <row r="760" spans="1:40" x14ac:dyDescent="0.2">
      <c r="A760" s="1">
        <v>45684</v>
      </c>
      <c r="B760">
        <f t="shared" si="84"/>
        <v>1</v>
      </c>
      <c r="C760">
        <f t="shared" si="85"/>
        <v>2025</v>
      </c>
      <c r="D760" s="872" t="str">
        <f t="shared" si="82"/>
        <v>01´2025</v>
      </c>
      <c r="F760" s="2">
        <f t="shared" si="86"/>
        <v>24</v>
      </c>
      <c r="G760" s="3">
        <f t="shared" si="87"/>
        <v>3.2258064516129031E-2</v>
      </c>
      <c r="H760" s="5">
        <f t="shared" si="88"/>
        <v>1</v>
      </c>
      <c r="I760" s="979">
        <f>VLOOKUP($D760,Help2!$D$26:$T$37,5)</f>
        <v>0</v>
      </c>
      <c r="J760" s="979">
        <f>VLOOKUP($D760,Help2!$D$26:$T$37,6)</f>
        <v>0</v>
      </c>
      <c r="K760" s="979">
        <f>VLOOKUP($D760,Help2!$D$26:$T$37,7)</f>
        <v>0</v>
      </c>
      <c r="L760" s="979">
        <f>VLOOKUP($D760,Help2!$D$26:$T$37,8)</f>
        <v>0</v>
      </c>
      <c r="M760" s="979">
        <f>VLOOKUP($D760,Help2!$D$26:$T$37,9)</f>
        <v>0</v>
      </c>
      <c r="N760" s="979">
        <f>VLOOKUP($D760,Help2!$D$26:$T$37,10)</f>
        <v>0</v>
      </c>
      <c r="P760" s="979">
        <f>VLOOKUP($D760,Help2!$D$2:$T$25,3)</f>
        <v>744</v>
      </c>
      <c r="Q760" s="979">
        <f t="shared" si="89"/>
        <v>744</v>
      </c>
      <c r="Y760" s="979">
        <f>_xlfn.XLOOKUP($D760,Help2!$D:$D,Help2!V:V)</f>
        <v>0</v>
      </c>
      <c r="Z760" s="979">
        <f>_xlfn.XLOOKUP($D760,Help2!$D:$D,Help2!W:W)</f>
        <v>0</v>
      </c>
      <c r="AA760" s="979">
        <f>_xlfn.XLOOKUP($D760,Help2!$D:$D,Help2!X:X)</f>
        <v>0</v>
      </c>
      <c r="AB760" s="979">
        <f>_xlfn.XLOOKUP($D760,Help2!$D:$D,Help2!Y:Y)</f>
        <v>0</v>
      </c>
      <c r="AC760" s="979">
        <f>_xlfn.XLOOKUP($D760,Help2!$D:$D,Help2!Z:Z)</f>
        <v>0</v>
      </c>
      <c r="AD760" s="979">
        <f>_xlfn.XLOOKUP($D760,Help2!$D:$D,Help2!AA:AA)</f>
        <v>0</v>
      </c>
      <c r="AE760" s="979">
        <f>_xlfn.XLOOKUP($D760,Help2!$D:$D,Help2!AB:AB)</f>
        <v>0</v>
      </c>
      <c r="AF760" s="979">
        <f>_xlfn.XLOOKUP($D760,Help2!$D:$D,Help2!AC:AC)</f>
        <v>0</v>
      </c>
      <c r="AG760" s="979">
        <f>_xlfn.XLOOKUP($D760,Help2!$D:$D,Help2!AD:AD)</f>
        <v>0</v>
      </c>
      <c r="AH760" s="979">
        <f>_xlfn.XLOOKUP($D760,Help2!$D:$D,Help2!AE:AE)</f>
        <v>0</v>
      </c>
      <c r="AI760" s="979">
        <f>_xlfn.XLOOKUP($D760,Help2!$D:$D,Help2!AF:AF)</f>
        <v>0</v>
      </c>
      <c r="AJ760" s="979">
        <f>_xlfn.XLOOKUP($D760,Help2!$D:$D,Help2!AG:AG)</f>
        <v>0</v>
      </c>
      <c r="AK760" s="979">
        <f>_xlfn.XLOOKUP($D760,Help2!$D:$D,Help2!AH:AH)</f>
        <v>0</v>
      </c>
      <c r="AL760" s="979">
        <f>_xlfn.XLOOKUP($D760,Help2!$D:$D,Help2!AI:AI)</f>
        <v>0</v>
      </c>
      <c r="AM760" s="979">
        <f>_xlfn.XLOOKUP($D760,Help2!$D:$D,Help2!AJ:AJ)</f>
        <v>0</v>
      </c>
      <c r="AN760" s="979">
        <f>_xlfn.XLOOKUP($D760,Help2!$D:$D,Help2!AK:AK)</f>
        <v>0</v>
      </c>
    </row>
    <row r="761" spans="1:40" x14ac:dyDescent="0.2">
      <c r="A761" s="1">
        <v>45685</v>
      </c>
      <c r="B761">
        <f t="shared" si="84"/>
        <v>1</v>
      </c>
      <c r="C761">
        <f t="shared" si="85"/>
        <v>2025</v>
      </c>
      <c r="D761" s="872" t="str">
        <f t="shared" si="82"/>
        <v>01´2025</v>
      </c>
      <c r="F761" s="2">
        <f t="shared" si="86"/>
        <v>24</v>
      </c>
      <c r="G761" s="3">
        <f t="shared" si="87"/>
        <v>3.2258064516129031E-2</v>
      </c>
      <c r="H761" s="5">
        <f t="shared" si="88"/>
        <v>1</v>
      </c>
      <c r="I761" s="979">
        <f>VLOOKUP($D761,Help2!$D$26:$T$37,5)</f>
        <v>0</v>
      </c>
      <c r="J761" s="979">
        <f>VLOOKUP($D761,Help2!$D$26:$T$37,6)</f>
        <v>0</v>
      </c>
      <c r="K761" s="979">
        <f>VLOOKUP($D761,Help2!$D$26:$T$37,7)</f>
        <v>0</v>
      </c>
      <c r="L761" s="979">
        <f>VLOOKUP($D761,Help2!$D$26:$T$37,8)</f>
        <v>0</v>
      </c>
      <c r="M761" s="979">
        <f>VLOOKUP($D761,Help2!$D$26:$T$37,9)</f>
        <v>0</v>
      </c>
      <c r="N761" s="979">
        <f>VLOOKUP($D761,Help2!$D$26:$T$37,10)</f>
        <v>0</v>
      </c>
      <c r="P761" s="979">
        <f>VLOOKUP($D761,Help2!$D$2:$T$25,3)</f>
        <v>744</v>
      </c>
      <c r="Q761" s="979">
        <f t="shared" si="89"/>
        <v>744</v>
      </c>
      <c r="Y761" s="979">
        <f>_xlfn.XLOOKUP($D761,Help2!$D:$D,Help2!V:V)</f>
        <v>0</v>
      </c>
      <c r="Z761" s="979">
        <f>_xlfn.XLOOKUP($D761,Help2!$D:$D,Help2!W:W)</f>
        <v>0</v>
      </c>
      <c r="AA761" s="979">
        <f>_xlfn.XLOOKUP($D761,Help2!$D:$D,Help2!X:X)</f>
        <v>0</v>
      </c>
      <c r="AB761" s="979">
        <f>_xlfn.XLOOKUP($D761,Help2!$D:$D,Help2!Y:Y)</f>
        <v>0</v>
      </c>
      <c r="AC761" s="979">
        <f>_xlfn.XLOOKUP($D761,Help2!$D:$D,Help2!Z:Z)</f>
        <v>0</v>
      </c>
      <c r="AD761" s="979">
        <f>_xlfn.XLOOKUP($D761,Help2!$D:$D,Help2!AA:AA)</f>
        <v>0</v>
      </c>
      <c r="AE761" s="979">
        <f>_xlfn.XLOOKUP($D761,Help2!$D:$D,Help2!AB:AB)</f>
        <v>0</v>
      </c>
      <c r="AF761" s="979">
        <f>_xlfn.XLOOKUP($D761,Help2!$D:$D,Help2!AC:AC)</f>
        <v>0</v>
      </c>
      <c r="AG761" s="979">
        <f>_xlfn.XLOOKUP($D761,Help2!$D:$D,Help2!AD:AD)</f>
        <v>0</v>
      </c>
      <c r="AH761" s="979">
        <f>_xlfn.XLOOKUP($D761,Help2!$D:$D,Help2!AE:AE)</f>
        <v>0</v>
      </c>
      <c r="AI761" s="979">
        <f>_xlfn.XLOOKUP($D761,Help2!$D:$D,Help2!AF:AF)</f>
        <v>0</v>
      </c>
      <c r="AJ761" s="979">
        <f>_xlfn.XLOOKUP($D761,Help2!$D:$D,Help2!AG:AG)</f>
        <v>0</v>
      </c>
      <c r="AK761" s="979">
        <f>_xlfn.XLOOKUP($D761,Help2!$D:$D,Help2!AH:AH)</f>
        <v>0</v>
      </c>
      <c r="AL761" s="979">
        <f>_xlfn.XLOOKUP($D761,Help2!$D:$D,Help2!AI:AI)</f>
        <v>0</v>
      </c>
      <c r="AM761" s="979">
        <f>_xlfn.XLOOKUP($D761,Help2!$D:$D,Help2!AJ:AJ)</f>
        <v>0</v>
      </c>
      <c r="AN761" s="979">
        <f>_xlfn.XLOOKUP($D761,Help2!$D:$D,Help2!AK:AK)</f>
        <v>0</v>
      </c>
    </row>
    <row r="762" spans="1:40" x14ac:dyDescent="0.2">
      <c r="A762" s="1">
        <v>45686</v>
      </c>
      <c r="B762">
        <f t="shared" si="84"/>
        <v>1</v>
      </c>
      <c r="C762">
        <f t="shared" si="85"/>
        <v>2025</v>
      </c>
      <c r="D762" s="872" t="str">
        <f t="shared" si="82"/>
        <v>01´2025</v>
      </c>
      <c r="F762" s="2">
        <f t="shared" si="86"/>
        <v>24</v>
      </c>
      <c r="G762" s="3">
        <f t="shared" si="87"/>
        <v>3.2258064516129031E-2</v>
      </c>
      <c r="H762" s="5">
        <f t="shared" si="88"/>
        <v>1</v>
      </c>
      <c r="I762" s="979">
        <f>VLOOKUP($D762,Help2!$D$26:$T$37,5)</f>
        <v>0</v>
      </c>
      <c r="J762" s="979">
        <f>VLOOKUP($D762,Help2!$D$26:$T$37,6)</f>
        <v>0</v>
      </c>
      <c r="K762" s="979">
        <f>VLOOKUP($D762,Help2!$D$26:$T$37,7)</f>
        <v>0</v>
      </c>
      <c r="L762" s="979">
        <f>VLOOKUP($D762,Help2!$D$26:$T$37,8)</f>
        <v>0</v>
      </c>
      <c r="M762" s="979">
        <f>VLOOKUP($D762,Help2!$D$26:$T$37,9)</f>
        <v>0</v>
      </c>
      <c r="N762" s="979">
        <f>VLOOKUP($D762,Help2!$D$26:$T$37,10)</f>
        <v>0</v>
      </c>
      <c r="P762" s="979">
        <f>VLOOKUP($D762,Help2!$D$2:$T$25,3)</f>
        <v>744</v>
      </c>
      <c r="Q762" s="979">
        <f t="shared" si="89"/>
        <v>744</v>
      </c>
      <c r="Y762" s="979">
        <f>_xlfn.XLOOKUP($D762,Help2!$D:$D,Help2!V:V)</f>
        <v>0</v>
      </c>
      <c r="Z762" s="979">
        <f>_xlfn.XLOOKUP($D762,Help2!$D:$D,Help2!W:W)</f>
        <v>0</v>
      </c>
      <c r="AA762" s="979">
        <f>_xlfn.XLOOKUP($D762,Help2!$D:$D,Help2!X:X)</f>
        <v>0</v>
      </c>
      <c r="AB762" s="979">
        <f>_xlfn.XLOOKUP($D762,Help2!$D:$D,Help2!Y:Y)</f>
        <v>0</v>
      </c>
      <c r="AC762" s="979">
        <f>_xlfn.XLOOKUP($D762,Help2!$D:$D,Help2!Z:Z)</f>
        <v>0</v>
      </c>
      <c r="AD762" s="979">
        <f>_xlfn.XLOOKUP($D762,Help2!$D:$D,Help2!AA:AA)</f>
        <v>0</v>
      </c>
      <c r="AE762" s="979">
        <f>_xlfn.XLOOKUP($D762,Help2!$D:$D,Help2!AB:AB)</f>
        <v>0</v>
      </c>
      <c r="AF762" s="979">
        <f>_xlfn.XLOOKUP($D762,Help2!$D:$D,Help2!AC:AC)</f>
        <v>0</v>
      </c>
      <c r="AG762" s="979">
        <f>_xlfn.XLOOKUP($D762,Help2!$D:$D,Help2!AD:AD)</f>
        <v>0</v>
      </c>
      <c r="AH762" s="979">
        <f>_xlfn.XLOOKUP($D762,Help2!$D:$D,Help2!AE:AE)</f>
        <v>0</v>
      </c>
      <c r="AI762" s="979">
        <f>_xlfn.XLOOKUP($D762,Help2!$D:$D,Help2!AF:AF)</f>
        <v>0</v>
      </c>
      <c r="AJ762" s="979">
        <f>_xlfn.XLOOKUP($D762,Help2!$D:$D,Help2!AG:AG)</f>
        <v>0</v>
      </c>
      <c r="AK762" s="979">
        <f>_xlfn.XLOOKUP($D762,Help2!$D:$D,Help2!AH:AH)</f>
        <v>0</v>
      </c>
      <c r="AL762" s="979">
        <f>_xlfn.XLOOKUP($D762,Help2!$D:$D,Help2!AI:AI)</f>
        <v>0</v>
      </c>
      <c r="AM762" s="979">
        <f>_xlfn.XLOOKUP($D762,Help2!$D:$D,Help2!AJ:AJ)</f>
        <v>0</v>
      </c>
      <c r="AN762" s="979">
        <f>_xlfn.XLOOKUP($D762,Help2!$D:$D,Help2!AK:AK)</f>
        <v>0</v>
      </c>
    </row>
    <row r="763" spans="1:40" x14ac:dyDescent="0.2">
      <c r="A763" s="1">
        <v>45687</v>
      </c>
      <c r="B763">
        <f t="shared" si="84"/>
        <v>1</v>
      </c>
      <c r="C763">
        <f t="shared" si="85"/>
        <v>2025</v>
      </c>
      <c r="D763" s="872" t="str">
        <f t="shared" si="82"/>
        <v>01´2025</v>
      </c>
      <c r="F763" s="2">
        <f t="shared" si="86"/>
        <v>24</v>
      </c>
      <c r="G763" s="3">
        <f t="shared" si="87"/>
        <v>3.2258064516129031E-2</v>
      </c>
      <c r="H763" s="5">
        <f t="shared" si="88"/>
        <v>1</v>
      </c>
      <c r="I763" s="979">
        <f>VLOOKUP($D763,Help2!$D$26:$T$37,5)</f>
        <v>0</v>
      </c>
      <c r="J763" s="979">
        <f>VLOOKUP($D763,Help2!$D$26:$T$37,6)</f>
        <v>0</v>
      </c>
      <c r="K763" s="979">
        <f>VLOOKUP($D763,Help2!$D$26:$T$37,7)</f>
        <v>0</v>
      </c>
      <c r="L763" s="979">
        <f>VLOOKUP($D763,Help2!$D$26:$T$37,8)</f>
        <v>0</v>
      </c>
      <c r="M763" s="979">
        <f>VLOOKUP($D763,Help2!$D$26:$T$37,9)</f>
        <v>0</v>
      </c>
      <c r="N763" s="979">
        <f>VLOOKUP($D763,Help2!$D$26:$T$37,10)</f>
        <v>0</v>
      </c>
      <c r="P763" s="979">
        <f>VLOOKUP($D763,Help2!$D$2:$T$25,3)</f>
        <v>744</v>
      </c>
      <c r="Q763" s="979">
        <f t="shared" si="89"/>
        <v>744</v>
      </c>
      <c r="Y763" s="979">
        <f>_xlfn.XLOOKUP($D763,Help2!$D:$D,Help2!V:V)</f>
        <v>0</v>
      </c>
      <c r="Z763" s="979">
        <f>_xlfn.XLOOKUP($D763,Help2!$D:$D,Help2!W:W)</f>
        <v>0</v>
      </c>
      <c r="AA763" s="979">
        <f>_xlfn.XLOOKUP($D763,Help2!$D:$D,Help2!X:X)</f>
        <v>0</v>
      </c>
      <c r="AB763" s="979">
        <f>_xlfn.XLOOKUP($D763,Help2!$D:$D,Help2!Y:Y)</f>
        <v>0</v>
      </c>
      <c r="AC763" s="979">
        <f>_xlfn.XLOOKUP($D763,Help2!$D:$D,Help2!Z:Z)</f>
        <v>0</v>
      </c>
      <c r="AD763" s="979">
        <f>_xlfn.XLOOKUP($D763,Help2!$D:$D,Help2!AA:AA)</f>
        <v>0</v>
      </c>
      <c r="AE763" s="979">
        <f>_xlfn.XLOOKUP($D763,Help2!$D:$D,Help2!AB:AB)</f>
        <v>0</v>
      </c>
      <c r="AF763" s="979">
        <f>_xlfn.XLOOKUP($D763,Help2!$D:$D,Help2!AC:AC)</f>
        <v>0</v>
      </c>
      <c r="AG763" s="979">
        <f>_xlfn.XLOOKUP($D763,Help2!$D:$D,Help2!AD:AD)</f>
        <v>0</v>
      </c>
      <c r="AH763" s="979">
        <f>_xlfn.XLOOKUP($D763,Help2!$D:$D,Help2!AE:AE)</f>
        <v>0</v>
      </c>
      <c r="AI763" s="979">
        <f>_xlfn.XLOOKUP($D763,Help2!$D:$D,Help2!AF:AF)</f>
        <v>0</v>
      </c>
      <c r="AJ763" s="979">
        <f>_xlfn.XLOOKUP($D763,Help2!$D:$D,Help2!AG:AG)</f>
        <v>0</v>
      </c>
      <c r="AK763" s="979">
        <f>_xlfn.XLOOKUP($D763,Help2!$D:$D,Help2!AH:AH)</f>
        <v>0</v>
      </c>
      <c r="AL763" s="979">
        <f>_xlfn.XLOOKUP($D763,Help2!$D:$D,Help2!AI:AI)</f>
        <v>0</v>
      </c>
      <c r="AM763" s="979">
        <f>_xlfn.XLOOKUP($D763,Help2!$D:$D,Help2!AJ:AJ)</f>
        <v>0</v>
      </c>
      <c r="AN763" s="979">
        <f>_xlfn.XLOOKUP($D763,Help2!$D:$D,Help2!AK:AK)</f>
        <v>0</v>
      </c>
    </row>
    <row r="764" spans="1:40" x14ac:dyDescent="0.2">
      <c r="A764" s="1">
        <v>45688</v>
      </c>
      <c r="B764">
        <f t="shared" si="84"/>
        <v>1</v>
      </c>
      <c r="C764">
        <f t="shared" si="85"/>
        <v>2025</v>
      </c>
      <c r="D764" s="872" t="str">
        <f t="shared" si="82"/>
        <v>01´2025</v>
      </c>
      <c r="F764" s="2">
        <f t="shared" si="86"/>
        <v>24</v>
      </c>
      <c r="G764" s="3">
        <f t="shared" si="87"/>
        <v>3.2258064516129031E-2</v>
      </c>
      <c r="H764" s="5">
        <f t="shared" si="88"/>
        <v>1</v>
      </c>
      <c r="I764" s="979">
        <f>VLOOKUP($D764,Help2!$D$26:$T$37,5)</f>
        <v>0</v>
      </c>
      <c r="J764" s="979">
        <f>VLOOKUP($D764,Help2!$D$26:$T$37,6)</f>
        <v>0</v>
      </c>
      <c r="K764" s="979">
        <f>VLOOKUP($D764,Help2!$D$26:$T$37,7)</f>
        <v>0</v>
      </c>
      <c r="L764" s="979">
        <f>VLOOKUP($D764,Help2!$D$26:$T$37,8)</f>
        <v>0</v>
      </c>
      <c r="M764" s="979">
        <f>VLOOKUP($D764,Help2!$D$26:$T$37,9)</f>
        <v>0</v>
      </c>
      <c r="N764" s="979">
        <f>VLOOKUP($D764,Help2!$D$26:$T$37,10)</f>
        <v>0</v>
      </c>
      <c r="P764" s="979">
        <f>VLOOKUP($D764,Help2!$D$2:$T$25,3)</f>
        <v>744</v>
      </c>
      <c r="Q764" s="979">
        <f t="shared" si="89"/>
        <v>744</v>
      </c>
      <c r="Y764" s="979">
        <f>_xlfn.XLOOKUP($D764,Help2!$D:$D,Help2!V:V)</f>
        <v>0</v>
      </c>
      <c r="Z764" s="979">
        <f>_xlfn.XLOOKUP($D764,Help2!$D:$D,Help2!W:W)</f>
        <v>0</v>
      </c>
      <c r="AA764" s="979">
        <f>_xlfn.XLOOKUP($D764,Help2!$D:$D,Help2!X:X)</f>
        <v>0</v>
      </c>
      <c r="AB764" s="979">
        <f>_xlfn.XLOOKUP($D764,Help2!$D:$D,Help2!Y:Y)</f>
        <v>0</v>
      </c>
      <c r="AC764" s="979">
        <f>_xlfn.XLOOKUP($D764,Help2!$D:$D,Help2!Z:Z)</f>
        <v>0</v>
      </c>
      <c r="AD764" s="979">
        <f>_xlfn.XLOOKUP($D764,Help2!$D:$D,Help2!AA:AA)</f>
        <v>0</v>
      </c>
      <c r="AE764" s="979">
        <f>_xlfn.XLOOKUP($D764,Help2!$D:$D,Help2!AB:AB)</f>
        <v>0</v>
      </c>
      <c r="AF764" s="979">
        <f>_xlfn.XLOOKUP($D764,Help2!$D:$D,Help2!AC:AC)</f>
        <v>0</v>
      </c>
      <c r="AG764" s="979">
        <f>_xlfn.XLOOKUP($D764,Help2!$D:$D,Help2!AD:AD)</f>
        <v>0</v>
      </c>
      <c r="AH764" s="979">
        <f>_xlfn.XLOOKUP($D764,Help2!$D:$D,Help2!AE:AE)</f>
        <v>0</v>
      </c>
      <c r="AI764" s="979">
        <f>_xlfn.XLOOKUP($D764,Help2!$D:$D,Help2!AF:AF)</f>
        <v>0</v>
      </c>
      <c r="AJ764" s="979">
        <f>_xlfn.XLOOKUP($D764,Help2!$D:$D,Help2!AG:AG)</f>
        <v>0</v>
      </c>
      <c r="AK764" s="979">
        <f>_xlfn.XLOOKUP($D764,Help2!$D:$D,Help2!AH:AH)</f>
        <v>0</v>
      </c>
      <c r="AL764" s="979">
        <f>_xlfn.XLOOKUP($D764,Help2!$D:$D,Help2!AI:AI)</f>
        <v>0</v>
      </c>
      <c r="AM764" s="979">
        <f>_xlfn.XLOOKUP($D764,Help2!$D:$D,Help2!AJ:AJ)</f>
        <v>0</v>
      </c>
      <c r="AN764" s="979">
        <f>_xlfn.XLOOKUP($D764,Help2!$D:$D,Help2!AK:AK)</f>
        <v>0</v>
      </c>
    </row>
    <row r="765" spans="1:40" x14ac:dyDescent="0.2">
      <c r="A765" s="1">
        <v>45689</v>
      </c>
      <c r="B765">
        <f t="shared" si="84"/>
        <v>2</v>
      </c>
      <c r="C765">
        <f t="shared" si="85"/>
        <v>2025</v>
      </c>
      <c r="D765" s="872" t="str">
        <f t="shared" si="82"/>
        <v>02´2025</v>
      </c>
      <c r="F765" s="2">
        <f t="shared" si="86"/>
        <v>24</v>
      </c>
      <c r="G765" s="3">
        <f t="shared" si="87"/>
        <v>3.5714285714285712E-2</v>
      </c>
      <c r="H765" s="5">
        <f t="shared" si="88"/>
        <v>1</v>
      </c>
      <c r="I765" s="979">
        <f>VLOOKUP($D765,Help2!$D$26:$T$37,5)</f>
        <v>0</v>
      </c>
      <c r="J765" s="979">
        <f>VLOOKUP($D765,Help2!$D$26:$T$37,6)</f>
        <v>0</v>
      </c>
      <c r="K765" s="979">
        <f>VLOOKUP($D765,Help2!$D$26:$T$37,7)</f>
        <v>0</v>
      </c>
      <c r="L765" s="979">
        <f>VLOOKUP($D765,Help2!$D$26:$T$37,8)</f>
        <v>0</v>
      </c>
      <c r="M765" s="979">
        <f>VLOOKUP($D765,Help2!$D$26:$T$37,9)</f>
        <v>0</v>
      </c>
      <c r="N765" s="979">
        <f>VLOOKUP($D765,Help2!$D$26:$T$37,10)</f>
        <v>0</v>
      </c>
      <c r="P765" s="979">
        <f>VLOOKUP($D765,Help2!$D$2:$T$25,3)</f>
        <v>672</v>
      </c>
      <c r="Q765" s="979">
        <f t="shared" si="89"/>
        <v>672</v>
      </c>
      <c r="Y765" s="979">
        <f>_xlfn.XLOOKUP($D765,Help2!$D:$D,Help2!V:V)</f>
        <v>0</v>
      </c>
      <c r="Z765" s="979">
        <f>_xlfn.XLOOKUP($D765,Help2!$D:$D,Help2!W:W)</f>
        <v>0</v>
      </c>
      <c r="AA765" s="979">
        <f>_xlfn.XLOOKUP($D765,Help2!$D:$D,Help2!X:X)</f>
        <v>0</v>
      </c>
      <c r="AB765" s="979">
        <f>_xlfn.XLOOKUP($D765,Help2!$D:$D,Help2!Y:Y)</f>
        <v>0</v>
      </c>
      <c r="AC765" s="979">
        <f>_xlfn.XLOOKUP($D765,Help2!$D:$D,Help2!Z:Z)</f>
        <v>0</v>
      </c>
      <c r="AD765" s="979">
        <f>_xlfn.XLOOKUP($D765,Help2!$D:$D,Help2!AA:AA)</f>
        <v>0</v>
      </c>
      <c r="AE765" s="979">
        <f>_xlfn.XLOOKUP($D765,Help2!$D:$D,Help2!AB:AB)</f>
        <v>0</v>
      </c>
      <c r="AF765" s="979">
        <f>_xlfn.XLOOKUP($D765,Help2!$D:$D,Help2!AC:AC)</f>
        <v>0</v>
      </c>
      <c r="AG765" s="979">
        <f>_xlfn.XLOOKUP($D765,Help2!$D:$D,Help2!AD:AD)</f>
        <v>0</v>
      </c>
      <c r="AH765" s="979">
        <f>_xlfn.XLOOKUP($D765,Help2!$D:$D,Help2!AE:AE)</f>
        <v>0</v>
      </c>
      <c r="AI765" s="979">
        <f>_xlfn.XLOOKUP($D765,Help2!$D:$D,Help2!AF:AF)</f>
        <v>0</v>
      </c>
      <c r="AJ765" s="979">
        <f>_xlfn.XLOOKUP($D765,Help2!$D:$D,Help2!AG:AG)</f>
        <v>0</v>
      </c>
      <c r="AK765" s="979">
        <f>_xlfn.XLOOKUP($D765,Help2!$D:$D,Help2!AH:AH)</f>
        <v>0</v>
      </c>
      <c r="AL765" s="979">
        <f>_xlfn.XLOOKUP($D765,Help2!$D:$D,Help2!AI:AI)</f>
        <v>0</v>
      </c>
      <c r="AM765" s="979">
        <f>_xlfn.XLOOKUP($D765,Help2!$D:$D,Help2!AJ:AJ)</f>
        <v>0</v>
      </c>
      <c r="AN765" s="979">
        <f>_xlfn.XLOOKUP($D765,Help2!$D:$D,Help2!AK:AK)</f>
        <v>0</v>
      </c>
    </row>
    <row r="766" spans="1:40" x14ac:dyDescent="0.2">
      <c r="A766" s="1">
        <v>45690</v>
      </c>
      <c r="B766">
        <f t="shared" si="84"/>
        <v>2</v>
      </c>
      <c r="C766">
        <f t="shared" si="85"/>
        <v>2025</v>
      </c>
      <c r="D766" s="872" t="str">
        <f t="shared" si="82"/>
        <v>02´2025</v>
      </c>
      <c r="F766" s="2">
        <f t="shared" si="86"/>
        <v>24</v>
      </c>
      <c r="G766" s="3">
        <f t="shared" si="87"/>
        <v>3.5714285714285712E-2</v>
      </c>
      <c r="H766" s="5">
        <f t="shared" si="88"/>
        <v>1</v>
      </c>
      <c r="I766" s="979">
        <f>VLOOKUP($D766,Help2!$D$26:$T$37,5)</f>
        <v>0</v>
      </c>
      <c r="J766" s="979">
        <f>VLOOKUP($D766,Help2!$D$26:$T$37,6)</f>
        <v>0</v>
      </c>
      <c r="K766" s="979">
        <f>VLOOKUP($D766,Help2!$D$26:$T$37,7)</f>
        <v>0</v>
      </c>
      <c r="L766" s="979">
        <f>VLOOKUP($D766,Help2!$D$26:$T$37,8)</f>
        <v>0</v>
      </c>
      <c r="M766" s="979">
        <f>VLOOKUP($D766,Help2!$D$26:$T$37,9)</f>
        <v>0</v>
      </c>
      <c r="N766" s="979">
        <f>VLOOKUP($D766,Help2!$D$26:$T$37,10)</f>
        <v>0</v>
      </c>
      <c r="P766" s="979">
        <f>VLOOKUP($D766,Help2!$D$2:$T$25,3)</f>
        <v>672</v>
      </c>
      <c r="Q766" s="979">
        <f t="shared" si="89"/>
        <v>672</v>
      </c>
      <c r="Y766" s="979">
        <f>_xlfn.XLOOKUP($D766,Help2!$D:$D,Help2!V:V)</f>
        <v>0</v>
      </c>
      <c r="Z766" s="979">
        <f>_xlfn.XLOOKUP($D766,Help2!$D:$D,Help2!W:W)</f>
        <v>0</v>
      </c>
      <c r="AA766" s="979">
        <f>_xlfn.XLOOKUP($D766,Help2!$D:$D,Help2!X:X)</f>
        <v>0</v>
      </c>
      <c r="AB766" s="979">
        <f>_xlfn.XLOOKUP($D766,Help2!$D:$D,Help2!Y:Y)</f>
        <v>0</v>
      </c>
      <c r="AC766" s="979">
        <f>_xlfn.XLOOKUP($D766,Help2!$D:$D,Help2!Z:Z)</f>
        <v>0</v>
      </c>
      <c r="AD766" s="979">
        <f>_xlfn.XLOOKUP($D766,Help2!$D:$D,Help2!AA:AA)</f>
        <v>0</v>
      </c>
      <c r="AE766" s="979">
        <f>_xlfn.XLOOKUP($D766,Help2!$D:$D,Help2!AB:AB)</f>
        <v>0</v>
      </c>
      <c r="AF766" s="979">
        <f>_xlfn.XLOOKUP($D766,Help2!$D:$D,Help2!AC:AC)</f>
        <v>0</v>
      </c>
      <c r="AG766" s="979">
        <f>_xlfn.XLOOKUP($D766,Help2!$D:$D,Help2!AD:AD)</f>
        <v>0</v>
      </c>
      <c r="AH766" s="979">
        <f>_xlfn.XLOOKUP($D766,Help2!$D:$D,Help2!AE:AE)</f>
        <v>0</v>
      </c>
      <c r="AI766" s="979">
        <f>_xlfn.XLOOKUP($D766,Help2!$D:$D,Help2!AF:AF)</f>
        <v>0</v>
      </c>
      <c r="AJ766" s="979">
        <f>_xlfn.XLOOKUP($D766,Help2!$D:$D,Help2!AG:AG)</f>
        <v>0</v>
      </c>
      <c r="AK766" s="979">
        <f>_xlfn.XLOOKUP($D766,Help2!$D:$D,Help2!AH:AH)</f>
        <v>0</v>
      </c>
      <c r="AL766" s="979">
        <f>_xlfn.XLOOKUP($D766,Help2!$D:$D,Help2!AI:AI)</f>
        <v>0</v>
      </c>
      <c r="AM766" s="979">
        <f>_xlfn.XLOOKUP($D766,Help2!$D:$D,Help2!AJ:AJ)</f>
        <v>0</v>
      </c>
      <c r="AN766" s="979">
        <f>_xlfn.XLOOKUP($D766,Help2!$D:$D,Help2!AK:AK)</f>
        <v>0</v>
      </c>
    </row>
    <row r="767" spans="1:40" x14ac:dyDescent="0.2">
      <c r="A767" s="1">
        <v>45691</v>
      </c>
      <c r="B767">
        <f t="shared" si="84"/>
        <v>2</v>
      </c>
      <c r="C767">
        <f t="shared" si="85"/>
        <v>2025</v>
      </c>
      <c r="D767" s="872" t="str">
        <f t="shared" si="82"/>
        <v>02´2025</v>
      </c>
      <c r="F767" s="2">
        <f t="shared" si="86"/>
        <v>24</v>
      </c>
      <c r="G767" s="3">
        <f t="shared" si="87"/>
        <v>3.5714285714285712E-2</v>
      </c>
      <c r="H767" s="5">
        <f t="shared" si="88"/>
        <v>1</v>
      </c>
      <c r="I767" s="979">
        <f>VLOOKUP($D767,Help2!$D$26:$T$37,5)</f>
        <v>0</v>
      </c>
      <c r="J767" s="979">
        <f>VLOOKUP($D767,Help2!$D$26:$T$37,6)</f>
        <v>0</v>
      </c>
      <c r="K767" s="979">
        <f>VLOOKUP($D767,Help2!$D$26:$T$37,7)</f>
        <v>0</v>
      </c>
      <c r="L767" s="979">
        <f>VLOOKUP($D767,Help2!$D$26:$T$37,8)</f>
        <v>0</v>
      </c>
      <c r="M767" s="979">
        <f>VLOOKUP($D767,Help2!$D$26:$T$37,9)</f>
        <v>0</v>
      </c>
      <c r="N767" s="979">
        <f>VLOOKUP($D767,Help2!$D$26:$T$37,10)</f>
        <v>0</v>
      </c>
      <c r="P767" s="979">
        <f>VLOOKUP($D767,Help2!$D$2:$T$25,3)</f>
        <v>672</v>
      </c>
      <c r="Q767" s="979">
        <f t="shared" si="89"/>
        <v>672</v>
      </c>
      <c r="Y767" s="979">
        <f>_xlfn.XLOOKUP($D767,Help2!$D:$D,Help2!V:V)</f>
        <v>0</v>
      </c>
      <c r="Z767" s="979">
        <f>_xlfn.XLOOKUP($D767,Help2!$D:$D,Help2!W:W)</f>
        <v>0</v>
      </c>
      <c r="AA767" s="979">
        <f>_xlfn.XLOOKUP($D767,Help2!$D:$D,Help2!X:X)</f>
        <v>0</v>
      </c>
      <c r="AB767" s="979">
        <f>_xlfn.XLOOKUP($D767,Help2!$D:$D,Help2!Y:Y)</f>
        <v>0</v>
      </c>
      <c r="AC767" s="979">
        <f>_xlfn.XLOOKUP($D767,Help2!$D:$D,Help2!Z:Z)</f>
        <v>0</v>
      </c>
      <c r="AD767" s="979">
        <f>_xlfn.XLOOKUP($D767,Help2!$D:$D,Help2!AA:AA)</f>
        <v>0</v>
      </c>
      <c r="AE767" s="979">
        <f>_xlfn.XLOOKUP($D767,Help2!$D:$D,Help2!AB:AB)</f>
        <v>0</v>
      </c>
      <c r="AF767" s="979">
        <f>_xlfn.XLOOKUP($D767,Help2!$D:$D,Help2!AC:AC)</f>
        <v>0</v>
      </c>
      <c r="AG767" s="979">
        <f>_xlfn.XLOOKUP($D767,Help2!$D:$D,Help2!AD:AD)</f>
        <v>0</v>
      </c>
      <c r="AH767" s="979">
        <f>_xlfn.XLOOKUP($D767,Help2!$D:$D,Help2!AE:AE)</f>
        <v>0</v>
      </c>
      <c r="AI767" s="979">
        <f>_xlfn.XLOOKUP($D767,Help2!$D:$D,Help2!AF:AF)</f>
        <v>0</v>
      </c>
      <c r="AJ767" s="979">
        <f>_xlfn.XLOOKUP($D767,Help2!$D:$D,Help2!AG:AG)</f>
        <v>0</v>
      </c>
      <c r="AK767" s="979">
        <f>_xlfn.XLOOKUP($D767,Help2!$D:$D,Help2!AH:AH)</f>
        <v>0</v>
      </c>
      <c r="AL767" s="979">
        <f>_xlfn.XLOOKUP($D767,Help2!$D:$D,Help2!AI:AI)</f>
        <v>0</v>
      </c>
      <c r="AM767" s="979">
        <f>_xlfn.XLOOKUP($D767,Help2!$D:$D,Help2!AJ:AJ)</f>
        <v>0</v>
      </c>
      <c r="AN767" s="979">
        <f>_xlfn.XLOOKUP($D767,Help2!$D:$D,Help2!AK:AK)</f>
        <v>0</v>
      </c>
    </row>
    <row r="768" spans="1:40" x14ac:dyDescent="0.2">
      <c r="A768" s="1">
        <v>45692</v>
      </c>
      <c r="B768">
        <f t="shared" si="84"/>
        <v>2</v>
      </c>
      <c r="C768">
        <f t="shared" si="85"/>
        <v>2025</v>
      </c>
      <c r="D768" s="872" t="str">
        <f t="shared" si="82"/>
        <v>02´2025</v>
      </c>
      <c r="E768" s="867">
        <v>16</v>
      </c>
      <c r="F768" s="2">
        <f t="shared" si="86"/>
        <v>8</v>
      </c>
      <c r="G768" s="3">
        <f t="shared" si="87"/>
        <v>1.1904761904761904E-2</v>
      </c>
      <c r="H768" s="5">
        <f t="shared" si="88"/>
        <v>0.33333333333333331</v>
      </c>
      <c r="I768" s="979">
        <f>VLOOKUP($D768,Help2!$D$26:$T$37,5)</f>
        <v>0</v>
      </c>
      <c r="J768" s="979">
        <f>VLOOKUP($D768,Help2!$D$26:$T$37,6)</f>
        <v>0</v>
      </c>
      <c r="K768" s="979">
        <f>VLOOKUP($D768,Help2!$D$26:$T$37,7)</f>
        <v>0</v>
      </c>
      <c r="L768" s="979">
        <f>VLOOKUP($D768,Help2!$D$26:$T$37,8)</f>
        <v>0</v>
      </c>
      <c r="M768" s="979">
        <f>VLOOKUP($D768,Help2!$D$26:$T$37,9)</f>
        <v>0</v>
      </c>
      <c r="N768" s="979">
        <f>VLOOKUP($D768,Help2!$D$26:$T$37,10)</f>
        <v>0</v>
      </c>
      <c r="P768" s="979">
        <f>VLOOKUP($D768,Help2!$D$2:$T$25,3)</f>
        <v>672</v>
      </c>
      <c r="Q768" s="979">
        <f t="shared" si="89"/>
        <v>672</v>
      </c>
      <c r="Y768" s="979">
        <f>_xlfn.XLOOKUP($D768,Help2!$D:$D,Help2!V:V)</f>
        <v>0</v>
      </c>
      <c r="Z768" s="979">
        <f>_xlfn.XLOOKUP($D768,Help2!$D:$D,Help2!W:W)</f>
        <v>0</v>
      </c>
      <c r="AA768" s="979">
        <f>_xlfn.XLOOKUP($D768,Help2!$D:$D,Help2!X:X)</f>
        <v>0</v>
      </c>
      <c r="AB768" s="979">
        <f>_xlfn.XLOOKUP($D768,Help2!$D:$D,Help2!Y:Y)</f>
        <v>0</v>
      </c>
      <c r="AC768" s="979">
        <f>_xlfn.XLOOKUP($D768,Help2!$D:$D,Help2!Z:Z)</f>
        <v>0</v>
      </c>
      <c r="AD768" s="979">
        <f>_xlfn.XLOOKUP($D768,Help2!$D:$D,Help2!AA:AA)</f>
        <v>0</v>
      </c>
      <c r="AE768" s="979">
        <f>_xlfn.XLOOKUP($D768,Help2!$D:$D,Help2!AB:AB)</f>
        <v>0</v>
      </c>
      <c r="AF768" s="979">
        <f>_xlfn.XLOOKUP($D768,Help2!$D:$D,Help2!AC:AC)</f>
        <v>0</v>
      </c>
      <c r="AG768" s="979">
        <f>_xlfn.XLOOKUP($D768,Help2!$D:$D,Help2!AD:AD)</f>
        <v>0</v>
      </c>
      <c r="AH768" s="979">
        <f>_xlfn.XLOOKUP($D768,Help2!$D:$D,Help2!AE:AE)</f>
        <v>0</v>
      </c>
      <c r="AI768" s="979">
        <f>_xlfn.XLOOKUP($D768,Help2!$D:$D,Help2!AF:AF)</f>
        <v>0</v>
      </c>
      <c r="AJ768" s="979">
        <f>_xlfn.XLOOKUP($D768,Help2!$D:$D,Help2!AG:AG)</f>
        <v>0</v>
      </c>
      <c r="AK768" s="979">
        <f>_xlfn.XLOOKUP($D768,Help2!$D:$D,Help2!AH:AH)</f>
        <v>0</v>
      </c>
      <c r="AL768" s="979">
        <f>_xlfn.XLOOKUP($D768,Help2!$D:$D,Help2!AI:AI)</f>
        <v>0</v>
      </c>
      <c r="AM768" s="979">
        <f>_xlfn.XLOOKUP($D768,Help2!$D:$D,Help2!AJ:AJ)</f>
        <v>0</v>
      </c>
      <c r="AN768" s="979">
        <f>_xlfn.XLOOKUP($D768,Help2!$D:$D,Help2!AK:AK)</f>
        <v>0</v>
      </c>
    </row>
    <row r="769" spans="1:40" x14ac:dyDescent="0.2">
      <c r="A769" s="1">
        <v>45693</v>
      </c>
      <c r="B769">
        <f t="shared" si="84"/>
        <v>2</v>
      </c>
      <c r="C769">
        <f t="shared" si="85"/>
        <v>2025</v>
      </c>
      <c r="D769" s="872" t="str">
        <f t="shared" si="82"/>
        <v>02´2025</v>
      </c>
      <c r="F769" s="2">
        <f t="shared" si="86"/>
        <v>24</v>
      </c>
      <c r="G769" s="3">
        <f t="shared" si="87"/>
        <v>3.5714285714285712E-2</v>
      </c>
      <c r="H769" s="5">
        <f t="shared" si="88"/>
        <v>1</v>
      </c>
      <c r="I769" s="979">
        <f>VLOOKUP($D769,Help2!$D$26:$T$37,5)</f>
        <v>0</v>
      </c>
      <c r="J769" s="979">
        <f>VLOOKUP($D769,Help2!$D$26:$T$37,6)</f>
        <v>0</v>
      </c>
      <c r="K769" s="979">
        <f>VLOOKUP($D769,Help2!$D$26:$T$37,7)</f>
        <v>0</v>
      </c>
      <c r="L769" s="979">
        <f>VLOOKUP($D769,Help2!$D$26:$T$37,8)</f>
        <v>0</v>
      </c>
      <c r="M769" s="979">
        <f>VLOOKUP($D769,Help2!$D$26:$T$37,9)</f>
        <v>0</v>
      </c>
      <c r="N769" s="979">
        <f>VLOOKUP($D769,Help2!$D$26:$T$37,10)</f>
        <v>0</v>
      </c>
      <c r="P769" s="979">
        <f>VLOOKUP($D769,Help2!$D$2:$T$25,3)</f>
        <v>672</v>
      </c>
      <c r="Q769" s="979">
        <f t="shared" si="89"/>
        <v>672</v>
      </c>
      <c r="Y769" s="979">
        <f>_xlfn.XLOOKUP($D769,Help2!$D:$D,Help2!V:V)</f>
        <v>0</v>
      </c>
      <c r="Z769" s="979">
        <f>_xlfn.XLOOKUP($D769,Help2!$D:$D,Help2!W:W)</f>
        <v>0</v>
      </c>
      <c r="AA769" s="979">
        <f>_xlfn.XLOOKUP($D769,Help2!$D:$D,Help2!X:X)</f>
        <v>0</v>
      </c>
      <c r="AB769" s="979">
        <f>_xlfn.XLOOKUP($D769,Help2!$D:$D,Help2!Y:Y)</f>
        <v>0</v>
      </c>
      <c r="AC769" s="979">
        <f>_xlfn.XLOOKUP($D769,Help2!$D:$D,Help2!Z:Z)</f>
        <v>0</v>
      </c>
      <c r="AD769" s="979">
        <f>_xlfn.XLOOKUP($D769,Help2!$D:$D,Help2!AA:AA)</f>
        <v>0</v>
      </c>
      <c r="AE769" s="979">
        <f>_xlfn.XLOOKUP($D769,Help2!$D:$D,Help2!AB:AB)</f>
        <v>0</v>
      </c>
      <c r="AF769" s="979">
        <f>_xlfn.XLOOKUP($D769,Help2!$D:$D,Help2!AC:AC)</f>
        <v>0</v>
      </c>
      <c r="AG769" s="979">
        <f>_xlfn.XLOOKUP($D769,Help2!$D:$D,Help2!AD:AD)</f>
        <v>0</v>
      </c>
      <c r="AH769" s="979">
        <f>_xlfn.XLOOKUP($D769,Help2!$D:$D,Help2!AE:AE)</f>
        <v>0</v>
      </c>
      <c r="AI769" s="979">
        <f>_xlfn.XLOOKUP($D769,Help2!$D:$D,Help2!AF:AF)</f>
        <v>0</v>
      </c>
      <c r="AJ769" s="979">
        <f>_xlfn.XLOOKUP($D769,Help2!$D:$D,Help2!AG:AG)</f>
        <v>0</v>
      </c>
      <c r="AK769" s="979">
        <f>_xlfn.XLOOKUP($D769,Help2!$D:$D,Help2!AH:AH)</f>
        <v>0</v>
      </c>
      <c r="AL769" s="979">
        <f>_xlfn.XLOOKUP($D769,Help2!$D:$D,Help2!AI:AI)</f>
        <v>0</v>
      </c>
      <c r="AM769" s="979">
        <f>_xlfn.XLOOKUP($D769,Help2!$D:$D,Help2!AJ:AJ)</f>
        <v>0</v>
      </c>
      <c r="AN769" s="979">
        <f>_xlfn.XLOOKUP($D769,Help2!$D:$D,Help2!AK:AK)</f>
        <v>0</v>
      </c>
    </row>
    <row r="770" spans="1:40" x14ac:dyDescent="0.2">
      <c r="A770" s="1">
        <v>45694</v>
      </c>
      <c r="B770">
        <f t="shared" si="84"/>
        <v>2</v>
      </c>
      <c r="C770">
        <f t="shared" si="85"/>
        <v>2025</v>
      </c>
      <c r="D770" s="872" t="str">
        <f t="shared" si="82"/>
        <v>02´2025</v>
      </c>
      <c r="F770" s="2">
        <f t="shared" si="86"/>
        <v>24</v>
      </c>
      <c r="G770" s="3">
        <f t="shared" si="87"/>
        <v>3.5714285714285712E-2</v>
      </c>
      <c r="H770" s="5">
        <f t="shared" si="88"/>
        <v>1</v>
      </c>
      <c r="I770" s="979">
        <f>VLOOKUP($D770,Help2!$D$26:$T$37,5)</f>
        <v>0</v>
      </c>
      <c r="J770" s="979">
        <f>VLOOKUP($D770,Help2!$D$26:$T$37,6)</f>
        <v>0</v>
      </c>
      <c r="K770" s="979">
        <f>VLOOKUP($D770,Help2!$D$26:$T$37,7)</f>
        <v>0</v>
      </c>
      <c r="L770" s="979">
        <f>VLOOKUP($D770,Help2!$D$26:$T$37,8)</f>
        <v>0</v>
      </c>
      <c r="M770" s="979">
        <f>VLOOKUP($D770,Help2!$D$26:$T$37,9)</f>
        <v>0</v>
      </c>
      <c r="N770" s="979">
        <f>VLOOKUP($D770,Help2!$D$26:$T$37,10)</f>
        <v>0</v>
      </c>
      <c r="P770" s="979">
        <f>VLOOKUP($D770,Help2!$D$2:$T$25,3)</f>
        <v>672</v>
      </c>
      <c r="Q770" s="979">
        <f t="shared" si="89"/>
        <v>672</v>
      </c>
      <c r="Y770" s="979">
        <f>_xlfn.XLOOKUP($D770,Help2!$D:$D,Help2!V:V)</f>
        <v>0</v>
      </c>
      <c r="Z770" s="979">
        <f>_xlfn.XLOOKUP($D770,Help2!$D:$D,Help2!W:W)</f>
        <v>0</v>
      </c>
      <c r="AA770" s="979">
        <f>_xlfn.XLOOKUP($D770,Help2!$D:$D,Help2!X:X)</f>
        <v>0</v>
      </c>
      <c r="AB770" s="979">
        <f>_xlfn.XLOOKUP($D770,Help2!$D:$D,Help2!Y:Y)</f>
        <v>0</v>
      </c>
      <c r="AC770" s="979">
        <f>_xlfn.XLOOKUP($D770,Help2!$D:$D,Help2!Z:Z)</f>
        <v>0</v>
      </c>
      <c r="AD770" s="979">
        <f>_xlfn.XLOOKUP($D770,Help2!$D:$D,Help2!AA:AA)</f>
        <v>0</v>
      </c>
      <c r="AE770" s="979">
        <f>_xlfn.XLOOKUP($D770,Help2!$D:$D,Help2!AB:AB)</f>
        <v>0</v>
      </c>
      <c r="AF770" s="979">
        <f>_xlfn.XLOOKUP($D770,Help2!$D:$D,Help2!AC:AC)</f>
        <v>0</v>
      </c>
      <c r="AG770" s="979">
        <f>_xlfn.XLOOKUP($D770,Help2!$D:$D,Help2!AD:AD)</f>
        <v>0</v>
      </c>
      <c r="AH770" s="979">
        <f>_xlfn.XLOOKUP($D770,Help2!$D:$D,Help2!AE:AE)</f>
        <v>0</v>
      </c>
      <c r="AI770" s="979">
        <f>_xlfn.XLOOKUP($D770,Help2!$D:$D,Help2!AF:AF)</f>
        <v>0</v>
      </c>
      <c r="AJ770" s="979">
        <f>_xlfn.XLOOKUP($D770,Help2!$D:$D,Help2!AG:AG)</f>
        <v>0</v>
      </c>
      <c r="AK770" s="979">
        <f>_xlfn.XLOOKUP($D770,Help2!$D:$D,Help2!AH:AH)</f>
        <v>0</v>
      </c>
      <c r="AL770" s="979">
        <f>_xlfn.XLOOKUP($D770,Help2!$D:$D,Help2!AI:AI)</f>
        <v>0</v>
      </c>
      <c r="AM770" s="979">
        <f>_xlfn.XLOOKUP($D770,Help2!$D:$D,Help2!AJ:AJ)</f>
        <v>0</v>
      </c>
      <c r="AN770" s="979">
        <f>_xlfn.XLOOKUP($D770,Help2!$D:$D,Help2!AK:AK)</f>
        <v>0</v>
      </c>
    </row>
    <row r="771" spans="1:40" x14ac:dyDescent="0.2">
      <c r="A771" s="1">
        <v>45695</v>
      </c>
      <c r="B771">
        <f t="shared" si="84"/>
        <v>2</v>
      </c>
      <c r="C771">
        <f t="shared" si="85"/>
        <v>2025</v>
      </c>
      <c r="D771" s="872" t="str">
        <f t="shared" si="82"/>
        <v>02´2025</v>
      </c>
      <c r="F771" s="2">
        <f t="shared" si="86"/>
        <v>24</v>
      </c>
      <c r="G771" s="3">
        <f t="shared" si="87"/>
        <v>3.5714285714285712E-2</v>
      </c>
      <c r="H771" s="5">
        <f t="shared" si="88"/>
        <v>1</v>
      </c>
      <c r="I771" s="979">
        <f>VLOOKUP($D771,Help2!$D$26:$T$37,5)</f>
        <v>0</v>
      </c>
      <c r="J771" s="979">
        <f>VLOOKUP($D771,Help2!$D$26:$T$37,6)</f>
        <v>0</v>
      </c>
      <c r="K771" s="979">
        <f>VLOOKUP($D771,Help2!$D$26:$T$37,7)</f>
        <v>0</v>
      </c>
      <c r="L771" s="979">
        <f>VLOOKUP($D771,Help2!$D$26:$T$37,8)</f>
        <v>0</v>
      </c>
      <c r="M771" s="979">
        <f>VLOOKUP($D771,Help2!$D$26:$T$37,9)</f>
        <v>0</v>
      </c>
      <c r="N771" s="979">
        <f>VLOOKUP($D771,Help2!$D$26:$T$37,10)</f>
        <v>0</v>
      </c>
      <c r="P771" s="979">
        <f>VLOOKUP($D771,Help2!$D$2:$T$25,3)</f>
        <v>672</v>
      </c>
      <c r="Q771" s="979">
        <f t="shared" si="89"/>
        <v>672</v>
      </c>
      <c r="Y771" s="979">
        <f>_xlfn.XLOOKUP($D771,Help2!$D:$D,Help2!V:V)</f>
        <v>0</v>
      </c>
      <c r="Z771" s="979">
        <f>_xlfn.XLOOKUP($D771,Help2!$D:$D,Help2!W:W)</f>
        <v>0</v>
      </c>
      <c r="AA771" s="979">
        <f>_xlfn.XLOOKUP($D771,Help2!$D:$D,Help2!X:X)</f>
        <v>0</v>
      </c>
      <c r="AB771" s="979">
        <f>_xlfn.XLOOKUP($D771,Help2!$D:$D,Help2!Y:Y)</f>
        <v>0</v>
      </c>
      <c r="AC771" s="979">
        <f>_xlfn.XLOOKUP($D771,Help2!$D:$D,Help2!Z:Z)</f>
        <v>0</v>
      </c>
      <c r="AD771" s="979">
        <f>_xlfn.XLOOKUP($D771,Help2!$D:$D,Help2!AA:AA)</f>
        <v>0</v>
      </c>
      <c r="AE771" s="979">
        <f>_xlfn.XLOOKUP($D771,Help2!$D:$D,Help2!AB:AB)</f>
        <v>0</v>
      </c>
      <c r="AF771" s="979">
        <f>_xlfn.XLOOKUP($D771,Help2!$D:$D,Help2!AC:AC)</f>
        <v>0</v>
      </c>
      <c r="AG771" s="979">
        <f>_xlfn.XLOOKUP($D771,Help2!$D:$D,Help2!AD:AD)</f>
        <v>0</v>
      </c>
      <c r="AH771" s="979">
        <f>_xlfn.XLOOKUP($D771,Help2!$D:$D,Help2!AE:AE)</f>
        <v>0</v>
      </c>
      <c r="AI771" s="979">
        <f>_xlfn.XLOOKUP($D771,Help2!$D:$D,Help2!AF:AF)</f>
        <v>0</v>
      </c>
      <c r="AJ771" s="979">
        <f>_xlfn.XLOOKUP($D771,Help2!$D:$D,Help2!AG:AG)</f>
        <v>0</v>
      </c>
      <c r="AK771" s="979">
        <f>_xlfn.XLOOKUP($D771,Help2!$D:$D,Help2!AH:AH)</f>
        <v>0</v>
      </c>
      <c r="AL771" s="979">
        <f>_xlfn.XLOOKUP($D771,Help2!$D:$D,Help2!AI:AI)</f>
        <v>0</v>
      </c>
      <c r="AM771" s="979">
        <f>_xlfn.XLOOKUP($D771,Help2!$D:$D,Help2!AJ:AJ)</f>
        <v>0</v>
      </c>
      <c r="AN771" s="979">
        <f>_xlfn.XLOOKUP($D771,Help2!$D:$D,Help2!AK:AK)</f>
        <v>0</v>
      </c>
    </row>
    <row r="772" spans="1:40" x14ac:dyDescent="0.2">
      <c r="A772" s="1">
        <v>45696</v>
      </c>
      <c r="B772">
        <f t="shared" si="84"/>
        <v>2</v>
      </c>
      <c r="C772">
        <f t="shared" si="85"/>
        <v>2025</v>
      </c>
      <c r="D772" s="872" t="str">
        <f t="shared" si="82"/>
        <v>02´2025</v>
      </c>
      <c r="F772" s="2">
        <f t="shared" si="86"/>
        <v>24</v>
      </c>
      <c r="G772" s="3">
        <f t="shared" si="87"/>
        <v>3.5714285714285712E-2</v>
      </c>
      <c r="H772" s="5">
        <f t="shared" si="88"/>
        <v>1</v>
      </c>
      <c r="I772" s="979">
        <f>VLOOKUP($D772,Help2!$D$26:$T$37,5)</f>
        <v>0</v>
      </c>
      <c r="J772" s="979">
        <f>VLOOKUP($D772,Help2!$D$26:$T$37,6)</f>
        <v>0</v>
      </c>
      <c r="K772" s="979">
        <f>VLOOKUP($D772,Help2!$D$26:$T$37,7)</f>
        <v>0</v>
      </c>
      <c r="L772" s="979">
        <f>VLOOKUP($D772,Help2!$D$26:$T$37,8)</f>
        <v>0</v>
      </c>
      <c r="M772" s="979">
        <f>VLOOKUP($D772,Help2!$D$26:$T$37,9)</f>
        <v>0</v>
      </c>
      <c r="N772" s="979">
        <f>VLOOKUP($D772,Help2!$D$26:$T$37,10)</f>
        <v>0</v>
      </c>
      <c r="P772" s="979">
        <f>VLOOKUP($D772,Help2!$D$2:$T$25,3)</f>
        <v>672</v>
      </c>
      <c r="Q772" s="979">
        <f t="shared" si="89"/>
        <v>672</v>
      </c>
      <c r="Y772" s="979">
        <f>_xlfn.XLOOKUP($D772,Help2!$D:$D,Help2!V:V)</f>
        <v>0</v>
      </c>
      <c r="Z772" s="979">
        <f>_xlfn.XLOOKUP($D772,Help2!$D:$D,Help2!W:W)</f>
        <v>0</v>
      </c>
      <c r="AA772" s="979">
        <f>_xlfn.XLOOKUP($D772,Help2!$D:$D,Help2!X:X)</f>
        <v>0</v>
      </c>
      <c r="AB772" s="979">
        <f>_xlfn.XLOOKUP($D772,Help2!$D:$D,Help2!Y:Y)</f>
        <v>0</v>
      </c>
      <c r="AC772" s="979">
        <f>_xlfn.XLOOKUP($D772,Help2!$D:$D,Help2!Z:Z)</f>
        <v>0</v>
      </c>
      <c r="AD772" s="979">
        <f>_xlfn.XLOOKUP($D772,Help2!$D:$D,Help2!AA:AA)</f>
        <v>0</v>
      </c>
      <c r="AE772" s="979">
        <f>_xlfn.XLOOKUP($D772,Help2!$D:$D,Help2!AB:AB)</f>
        <v>0</v>
      </c>
      <c r="AF772" s="979">
        <f>_xlfn.XLOOKUP($D772,Help2!$D:$D,Help2!AC:AC)</f>
        <v>0</v>
      </c>
      <c r="AG772" s="979">
        <f>_xlfn.XLOOKUP($D772,Help2!$D:$D,Help2!AD:AD)</f>
        <v>0</v>
      </c>
      <c r="AH772" s="979">
        <f>_xlfn.XLOOKUP($D772,Help2!$D:$D,Help2!AE:AE)</f>
        <v>0</v>
      </c>
      <c r="AI772" s="979">
        <f>_xlfn.XLOOKUP($D772,Help2!$D:$D,Help2!AF:AF)</f>
        <v>0</v>
      </c>
      <c r="AJ772" s="979">
        <f>_xlfn.XLOOKUP($D772,Help2!$D:$D,Help2!AG:AG)</f>
        <v>0</v>
      </c>
      <c r="AK772" s="979">
        <f>_xlfn.XLOOKUP($D772,Help2!$D:$D,Help2!AH:AH)</f>
        <v>0</v>
      </c>
      <c r="AL772" s="979">
        <f>_xlfn.XLOOKUP($D772,Help2!$D:$D,Help2!AI:AI)</f>
        <v>0</v>
      </c>
      <c r="AM772" s="979">
        <f>_xlfn.XLOOKUP($D772,Help2!$D:$D,Help2!AJ:AJ)</f>
        <v>0</v>
      </c>
      <c r="AN772" s="979">
        <f>_xlfn.XLOOKUP($D772,Help2!$D:$D,Help2!AK:AK)</f>
        <v>0</v>
      </c>
    </row>
    <row r="773" spans="1:40" x14ac:dyDescent="0.2">
      <c r="A773" s="1">
        <v>45697</v>
      </c>
      <c r="B773">
        <f t="shared" si="84"/>
        <v>2</v>
      </c>
      <c r="C773">
        <f t="shared" si="85"/>
        <v>2025</v>
      </c>
      <c r="D773" s="872" t="str">
        <f t="shared" si="82"/>
        <v>02´2025</v>
      </c>
      <c r="F773" s="2">
        <f t="shared" si="86"/>
        <v>24</v>
      </c>
      <c r="G773" s="3">
        <f t="shared" si="87"/>
        <v>3.5714285714285712E-2</v>
      </c>
      <c r="H773" s="5">
        <f t="shared" si="88"/>
        <v>1</v>
      </c>
      <c r="I773" s="979">
        <f>VLOOKUP($D773,Help2!$D$26:$T$37,5)</f>
        <v>0</v>
      </c>
      <c r="J773" s="979">
        <f>VLOOKUP($D773,Help2!$D$26:$T$37,6)</f>
        <v>0</v>
      </c>
      <c r="K773" s="979">
        <f>VLOOKUP($D773,Help2!$D$26:$T$37,7)</f>
        <v>0</v>
      </c>
      <c r="L773" s="979">
        <f>VLOOKUP($D773,Help2!$D$26:$T$37,8)</f>
        <v>0</v>
      </c>
      <c r="M773" s="979">
        <f>VLOOKUP($D773,Help2!$D$26:$T$37,9)</f>
        <v>0</v>
      </c>
      <c r="N773" s="979">
        <f>VLOOKUP($D773,Help2!$D$26:$T$37,10)</f>
        <v>0</v>
      </c>
      <c r="P773" s="979">
        <f>VLOOKUP($D773,Help2!$D$2:$T$25,3)</f>
        <v>672</v>
      </c>
      <c r="Q773" s="979">
        <f t="shared" si="89"/>
        <v>672</v>
      </c>
      <c r="Y773" s="979">
        <f>_xlfn.XLOOKUP($D773,Help2!$D:$D,Help2!V:V)</f>
        <v>0</v>
      </c>
      <c r="Z773" s="979">
        <f>_xlfn.XLOOKUP($D773,Help2!$D:$D,Help2!W:W)</f>
        <v>0</v>
      </c>
      <c r="AA773" s="979">
        <f>_xlfn.XLOOKUP($D773,Help2!$D:$D,Help2!X:X)</f>
        <v>0</v>
      </c>
      <c r="AB773" s="979">
        <f>_xlfn.XLOOKUP($D773,Help2!$D:$D,Help2!Y:Y)</f>
        <v>0</v>
      </c>
      <c r="AC773" s="979">
        <f>_xlfn.XLOOKUP($D773,Help2!$D:$D,Help2!Z:Z)</f>
        <v>0</v>
      </c>
      <c r="AD773" s="979">
        <f>_xlfn.XLOOKUP($D773,Help2!$D:$D,Help2!AA:AA)</f>
        <v>0</v>
      </c>
      <c r="AE773" s="979">
        <f>_xlfn.XLOOKUP($D773,Help2!$D:$D,Help2!AB:AB)</f>
        <v>0</v>
      </c>
      <c r="AF773" s="979">
        <f>_xlfn.XLOOKUP($D773,Help2!$D:$D,Help2!AC:AC)</f>
        <v>0</v>
      </c>
      <c r="AG773" s="979">
        <f>_xlfn.XLOOKUP($D773,Help2!$D:$D,Help2!AD:AD)</f>
        <v>0</v>
      </c>
      <c r="AH773" s="979">
        <f>_xlfn.XLOOKUP($D773,Help2!$D:$D,Help2!AE:AE)</f>
        <v>0</v>
      </c>
      <c r="AI773" s="979">
        <f>_xlfn.XLOOKUP($D773,Help2!$D:$D,Help2!AF:AF)</f>
        <v>0</v>
      </c>
      <c r="AJ773" s="979">
        <f>_xlfn.XLOOKUP($D773,Help2!$D:$D,Help2!AG:AG)</f>
        <v>0</v>
      </c>
      <c r="AK773" s="979">
        <f>_xlfn.XLOOKUP($D773,Help2!$D:$D,Help2!AH:AH)</f>
        <v>0</v>
      </c>
      <c r="AL773" s="979">
        <f>_xlfn.XLOOKUP($D773,Help2!$D:$D,Help2!AI:AI)</f>
        <v>0</v>
      </c>
      <c r="AM773" s="979">
        <f>_xlfn.XLOOKUP($D773,Help2!$D:$D,Help2!AJ:AJ)</f>
        <v>0</v>
      </c>
      <c r="AN773" s="979">
        <f>_xlfn.XLOOKUP($D773,Help2!$D:$D,Help2!AK:AK)</f>
        <v>0</v>
      </c>
    </row>
    <row r="774" spans="1:40" x14ac:dyDescent="0.2">
      <c r="A774" s="1">
        <v>45698</v>
      </c>
      <c r="B774">
        <f t="shared" si="84"/>
        <v>2</v>
      </c>
      <c r="C774">
        <f t="shared" si="85"/>
        <v>2025</v>
      </c>
      <c r="D774" s="872" t="str">
        <f t="shared" si="82"/>
        <v>02´2025</v>
      </c>
      <c r="F774" s="2">
        <f t="shared" si="86"/>
        <v>24</v>
      </c>
      <c r="G774" s="3">
        <f t="shared" si="87"/>
        <v>3.5714285714285712E-2</v>
      </c>
      <c r="H774" s="5">
        <f t="shared" si="88"/>
        <v>1</v>
      </c>
      <c r="I774" s="979">
        <f>VLOOKUP($D774,Help2!$D$26:$T$37,5)</f>
        <v>0</v>
      </c>
      <c r="J774" s="979">
        <f>VLOOKUP($D774,Help2!$D$26:$T$37,6)</f>
        <v>0</v>
      </c>
      <c r="K774" s="979">
        <f>VLOOKUP($D774,Help2!$D$26:$T$37,7)</f>
        <v>0</v>
      </c>
      <c r="L774" s="979">
        <f>VLOOKUP($D774,Help2!$D$26:$T$37,8)</f>
        <v>0</v>
      </c>
      <c r="M774" s="979">
        <f>VLOOKUP($D774,Help2!$D$26:$T$37,9)</f>
        <v>0</v>
      </c>
      <c r="N774" s="979">
        <f>VLOOKUP($D774,Help2!$D$26:$T$37,10)</f>
        <v>0</v>
      </c>
      <c r="P774" s="979">
        <f>VLOOKUP($D774,Help2!$D$2:$T$25,3)</f>
        <v>672</v>
      </c>
      <c r="Q774" s="979">
        <f t="shared" si="89"/>
        <v>672</v>
      </c>
      <c r="Y774" s="979">
        <f>_xlfn.XLOOKUP($D774,Help2!$D:$D,Help2!V:V)</f>
        <v>0</v>
      </c>
      <c r="Z774" s="979">
        <f>_xlfn.XLOOKUP($D774,Help2!$D:$D,Help2!W:W)</f>
        <v>0</v>
      </c>
      <c r="AA774" s="979">
        <f>_xlfn.XLOOKUP($D774,Help2!$D:$D,Help2!X:X)</f>
        <v>0</v>
      </c>
      <c r="AB774" s="979">
        <f>_xlfn.XLOOKUP($D774,Help2!$D:$D,Help2!Y:Y)</f>
        <v>0</v>
      </c>
      <c r="AC774" s="979">
        <f>_xlfn.XLOOKUP($D774,Help2!$D:$D,Help2!Z:Z)</f>
        <v>0</v>
      </c>
      <c r="AD774" s="979">
        <f>_xlfn.XLOOKUP($D774,Help2!$D:$D,Help2!AA:AA)</f>
        <v>0</v>
      </c>
      <c r="AE774" s="979">
        <f>_xlfn.XLOOKUP($D774,Help2!$D:$D,Help2!AB:AB)</f>
        <v>0</v>
      </c>
      <c r="AF774" s="979">
        <f>_xlfn.XLOOKUP($D774,Help2!$D:$D,Help2!AC:AC)</f>
        <v>0</v>
      </c>
      <c r="AG774" s="979">
        <f>_xlfn.XLOOKUP($D774,Help2!$D:$D,Help2!AD:AD)</f>
        <v>0</v>
      </c>
      <c r="AH774" s="979">
        <f>_xlfn.XLOOKUP($D774,Help2!$D:$D,Help2!AE:AE)</f>
        <v>0</v>
      </c>
      <c r="AI774" s="979">
        <f>_xlfn.XLOOKUP($D774,Help2!$D:$D,Help2!AF:AF)</f>
        <v>0</v>
      </c>
      <c r="AJ774" s="979">
        <f>_xlfn.XLOOKUP($D774,Help2!$D:$D,Help2!AG:AG)</f>
        <v>0</v>
      </c>
      <c r="AK774" s="979">
        <f>_xlfn.XLOOKUP($D774,Help2!$D:$D,Help2!AH:AH)</f>
        <v>0</v>
      </c>
      <c r="AL774" s="979">
        <f>_xlfn.XLOOKUP($D774,Help2!$D:$D,Help2!AI:AI)</f>
        <v>0</v>
      </c>
      <c r="AM774" s="979">
        <f>_xlfn.XLOOKUP($D774,Help2!$D:$D,Help2!AJ:AJ)</f>
        <v>0</v>
      </c>
      <c r="AN774" s="979">
        <f>_xlfn.XLOOKUP($D774,Help2!$D:$D,Help2!AK:AK)</f>
        <v>0</v>
      </c>
    </row>
    <row r="775" spans="1:40" x14ac:dyDescent="0.2">
      <c r="A775" s="1">
        <v>45699</v>
      </c>
      <c r="B775">
        <f t="shared" si="84"/>
        <v>2</v>
      </c>
      <c r="C775">
        <f t="shared" si="85"/>
        <v>2025</v>
      </c>
      <c r="D775" s="872" t="str">
        <f t="shared" si="82"/>
        <v>02´2025</v>
      </c>
      <c r="F775" s="2">
        <f t="shared" si="86"/>
        <v>24</v>
      </c>
      <c r="G775" s="3">
        <f t="shared" si="87"/>
        <v>3.5714285714285712E-2</v>
      </c>
      <c r="H775" s="5">
        <f t="shared" si="88"/>
        <v>1</v>
      </c>
      <c r="I775" s="979">
        <f>VLOOKUP($D775,Help2!$D$26:$T$37,5)</f>
        <v>0</v>
      </c>
      <c r="J775" s="979">
        <f>VLOOKUP($D775,Help2!$D$26:$T$37,6)</f>
        <v>0</v>
      </c>
      <c r="K775" s="979">
        <f>VLOOKUP($D775,Help2!$D$26:$T$37,7)</f>
        <v>0</v>
      </c>
      <c r="L775" s="979">
        <f>VLOOKUP($D775,Help2!$D$26:$T$37,8)</f>
        <v>0</v>
      </c>
      <c r="M775" s="979">
        <f>VLOOKUP($D775,Help2!$D$26:$T$37,9)</f>
        <v>0</v>
      </c>
      <c r="N775" s="979">
        <f>VLOOKUP($D775,Help2!$D$26:$T$37,10)</f>
        <v>0</v>
      </c>
      <c r="P775" s="979">
        <f>VLOOKUP($D775,Help2!$D$2:$T$25,3)</f>
        <v>672</v>
      </c>
      <c r="Q775" s="979">
        <f t="shared" si="89"/>
        <v>672</v>
      </c>
      <c r="Y775" s="979">
        <f>_xlfn.XLOOKUP($D775,Help2!$D:$D,Help2!V:V)</f>
        <v>0</v>
      </c>
      <c r="Z775" s="979">
        <f>_xlfn.XLOOKUP($D775,Help2!$D:$D,Help2!W:W)</f>
        <v>0</v>
      </c>
      <c r="AA775" s="979">
        <f>_xlfn.XLOOKUP($D775,Help2!$D:$D,Help2!X:X)</f>
        <v>0</v>
      </c>
      <c r="AB775" s="979">
        <f>_xlfn.XLOOKUP($D775,Help2!$D:$D,Help2!Y:Y)</f>
        <v>0</v>
      </c>
      <c r="AC775" s="979">
        <f>_xlfn.XLOOKUP($D775,Help2!$D:$D,Help2!Z:Z)</f>
        <v>0</v>
      </c>
      <c r="AD775" s="979">
        <f>_xlfn.XLOOKUP($D775,Help2!$D:$D,Help2!AA:AA)</f>
        <v>0</v>
      </c>
      <c r="AE775" s="979">
        <f>_xlfn.XLOOKUP($D775,Help2!$D:$D,Help2!AB:AB)</f>
        <v>0</v>
      </c>
      <c r="AF775" s="979">
        <f>_xlfn.XLOOKUP($D775,Help2!$D:$D,Help2!AC:AC)</f>
        <v>0</v>
      </c>
      <c r="AG775" s="979">
        <f>_xlfn.XLOOKUP($D775,Help2!$D:$D,Help2!AD:AD)</f>
        <v>0</v>
      </c>
      <c r="AH775" s="979">
        <f>_xlfn.XLOOKUP($D775,Help2!$D:$D,Help2!AE:AE)</f>
        <v>0</v>
      </c>
      <c r="AI775" s="979">
        <f>_xlfn.XLOOKUP($D775,Help2!$D:$D,Help2!AF:AF)</f>
        <v>0</v>
      </c>
      <c r="AJ775" s="979">
        <f>_xlfn.XLOOKUP($D775,Help2!$D:$D,Help2!AG:AG)</f>
        <v>0</v>
      </c>
      <c r="AK775" s="979">
        <f>_xlfn.XLOOKUP($D775,Help2!$D:$D,Help2!AH:AH)</f>
        <v>0</v>
      </c>
      <c r="AL775" s="979">
        <f>_xlfn.XLOOKUP($D775,Help2!$D:$D,Help2!AI:AI)</f>
        <v>0</v>
      </c>
      <c r="AM775" s="979">
        <f>_xlfn.XLOOKUP($D775,Help2!$D:$D,Help2!AJ:AJ)</f>
        <v>0</v>
      </c>
      <c r="AN775" s="979">
        <f>_xlfn.XLOOKUP($D775,Help2!$D:$D,Help2!AK:AK)</f>
        <v>0</v>
      </c>
    </row>
    <row r="776" spans="1:40" x14ac:dyDescent="0.2">
      <c r="A776" s="1">
        <v>45700</v>
      </c>
      <c r="B776">
        <f t="shared" si="84"/>
        <v>2</v>
      </c>
      <c r="C776">
        <f t="shared" si="85"/>
        <v>2025</v>
      </c>
      <c r="D776" s="872" t="str">
        <f t="shared" si="82"/>
        <v>02´2025</v>
      </c>
      <c r="F776" s="2">
        <f t="shared" si="86"/>
        <v>24</v>
      </c>
      <c r="G776" s="3">
        <f t="shared" si="87"/>
        <v>3.5714285714285712E-2</v>
      </c>
      <c r="H776" s="5">
        <f t="shared" si="88"/>
        <v>1</v>
      </c>
      <c r="I776" s="979">
        <f>VLOOKUP($D776,Help2!$D$26:$T$37,5)</f>
        <v>0</v>
      </c>
      <c r="J776" s="979">
        <f>VLOOKUP($D776,Help2!$D$26:$T$37,6)</f>
        <v>0</v>
      </c>
      <c r="K776" s="979">
        <f>VLOOKUP($D776,Help2!$D$26:$T$37,7)</f>
        <v>0</v>
      </c>
      <c r="L776" s="979">
        <f>VLOOKUP($D776,Help2!$D$26:$T$37,8)</f>
        <v>0</v>
      </c>
      <c r="M776" s="979">
        <f>VLOOKUP($D776,Help2!$D$26:$T$37,9)</f>
        <v>0</v>
      </c>
      <c r="N776" s="979">
        <f>VLOOKUP($D776,Help2!$D$26:$T$37,10)</f>
        <v>0</v>
      </c>
      <c r="P776" s="979">
        <f>VLOOKUP($D776,Help2!$D$2:$T$25,3)</f>
        <v>672</v>
      </c>
      <c r="Q776" s="979">
        <f t="shared" si="89"/>
        <v>672</v>
      </c>
      <c r="Y776" s="979">
        <f>_xlfn.XLOOKUP($D776,Help2!$D:$D,Help2!V:V)</f>
        <v>0</v>
      </c>
      <c r="Z776" s="979">
        <f>_xlfn.XLOOKUP($D776,Help2!$D:$D,Help2!W:W)</f>
        <v>0</v>
      </c>
      <c r="AA776" s="979">
        <f>_xlfn.XLOOKUP($D776,Help2!$D:$D,Help2!X:X)</f>
        <v>0</v>
      </c>
      <c r="AB776" s="979">
        <f>_xlfn.XLOOKUP($D776,Help2!$D:$D,Help2!Y:Y)</f>
        <v>0</v>
      </c>
      <c r="AC776" s="979">
        <f>_xlfn.XLOOKUP($D776,Help2!$D:$D,Help2!Z:Z)</f>
        <v>0</v>
      </c>
      <c r="AD776" s="979">
        <f>_xlfn.XLOOKUP($D776,Help2!$D:$D,Help2!AA:AA)</f>
        <v>0</v>
      </c>
      <c r="AE776" s="979">
        <f>_xlfn.XLOOKUP($D776,Help2!$D:$D,Help2!AB:AB)</f>
        <v>0</v>
      </c>
      <c r="AF776" s="979">
        <f>_xlfn.XLOOKUP($D776,Help2!$D:$D,Help2!AC:AC)</f>
        <v>0</v>
      </c>
      <c r="AG776" s="979">
        <f>_xlfn.XLOOKUP($D776,Help2!$D:$D,Help2!AD:AD)</f>
        <v>0</v>
      </c>
      <c r="AH776" s="979">
        <f>_xlfn.XLOOKUP($D776,Help2!$D:$D,Help2!AE:AE)</f>
        <v>0</v>
      </c>
      <c r="AI776" s="979">
        <f>_xlfn.XLOOKUP($D776,Help2!$D:$D,Help2!AF:AF)</f>
        <v>0</v>
      </c>
      <c r="AJ776" s="979">
        <f>_xlfn.XLOOKUP($D776,Help2!$D:$D,Help2!AG:AG)</f>
        <v>0</v>
      </c>
      <c r="AK776" s="979">
        <f>_xlfn.XLOOKUP($D776,Help2!$D:$D,Help2!AH:AH)</f>
        <v>0</v>
      </c>
      <c r="AL776" s="979">
        <f>_xlfn.XLOOKUP($D776,Help2!$D:$D,Help2!AI:AI)</f>
        <v>0</v>
      </c>
      <c r="AM776" s="979">
        <f>_xlfn.XLOOKUP($D776,Help2!$D:$D,Help2!AJ:AJ)</f>
        <v>0</v>
      </c>
      <c r="AN776" s="979">
        <f>_xlfn.XLOOKUP($D776,Help2!$D:$D,Help2!AK:AK)</f>
        <v>0</v>
      </c>
    </row>
    <row r="777" spans="1:40" x14ac:dyDescent="0.2">
      <c r="A777" s="1">
        <v>45701</v>
      </c>
      <c r="B777">
        <f t="shared" si="84"/>
        <v>2</v>
      </c>
      <c r="C777">
        <f t="shared" si="85"/>
        <v>2025</v>
      </c>
      <c r="D777" s="872" t="str">
        <f t="shared" si="82"/>
        <v>02´2025</v>
      </c>
      <c r="F777" s="2">
        <f t="shared" si="86"/>
        <v>24</v>
      </c>
      <c r="G777" s="3">
        <f t="shared" si="87"/>
        <v>3.5714285714285712E-2</v>
      </c>
      <c r="H777" s="5">
        <f t="shared" si="88"/>
        <v>1</v>
      </c>
      <c r="I777" s="979">
        <f>VLOOKUP($D777,Help2!$D$26:$T$37,5)</f>
        <v>0</v>
      </c>
      <c r="J777" s="979">
        <f>VLOOKUP($D777,Help2!$D$26:$T$37,6)</f>
        <v>0</v>
      </c>
      <c r="K777" s="979">
        <f>VLOOKUP($D777,Help2!$D$26:$T$37,7)</f>
        <v>0</v>
      </c>
      <c r="L777" s="979">
        <f>VLOOKUP($D777,Help2!$D$26:$T$37,8)</f>
        <v>0</v>
      </c>
      <c r="M777" s="979">
        <f>VLOOKUP($D777,Help2!$D$26:$T$37,9)</f>
        <v>0</v>
      </c>
      <c r="N777" s="979">
        <f>VLOOKUP($D777,Help2!$D$26:$T$37,10)</f>
        <v>0</v>
      </c>
      <c r="P777" s="979">
        <f>VLOOKUP($D777,Help2!$D$2:$T$25,3)</f>
        <v>672</v>
      </c>
      <c r="Q777" s="979">
        <f t="shared" si="89"/>
        <v>672</v>
      </c>
      <c r="Y777" s="979">
        <f>_xlfn.XLOOKUP($D777,Help2!$D:$D,Help2!V:V)</f>
        <v>0</v>
      </c>
      <c r="Z777" s="979">
        <f>_xlfn.XLOOKUP($D777,Help2!$D:$D,Help2!W:W)</f>
        <v>0</v>
      </c>
      <c r="AA777" s="979">
        <f>_xlfn.XLOOKUP($D777,Help2!$D:$D,Help2!X:X)</f>
        <v>0</v>
      </c>
      <c r="AB777" s="979">
        <f>_xlfn.XLOOKUP($D777,Help2!$D:$D,Help2!Y:Y)</f>
        <v>0</v>
      </c>
      <c r="AC777" s="979">
        <f>_xlfn.XLOOKUP($D777,Help2!$D:$D,Help2!Z:Z)</f>
        <v>0</v>
      </c>
      <c r="AD777" s="979">
        <f>_xlfn.XLOOKUP($D777,Help2!$D:$D,Help2!AA:AA)</f>
        <v>0</v>
      </c>
      <c r="AE777" s="979">
        <f>_xlfn.XLOOKUP($D777,Help2!$D:$D,Help2!AB:AB)</f>
        <v>0</v>
      </c>
      <c r="AF777" s="979">
        <f>_xlfn.XLOOKUP($D777,Help2!$D:$D,Help2!AC:AC)</f>
        <v>0</v>
      </c>
      <c r="AG777" s="979">
        <f>_xlfn.XLOOKUP($D777,Help2!$D:$D,Help2!AD:AD)</f>
        <v>0</v>
      </c>
      <c r="AH777" s="979">
        <f>_xlfn.XLOOKUP($D777,Help2!$D:$D,Help2!AE:AE)</f>
        <v>0</v>
      </c>
      <c r="AI777" s="979">
        <f>_xlfn.XLOOKUP($D777,Help2!$D:$D,Help2!AF:AF)</f>
        <v>0</v>
      </c>
      <c r="AJ777" s="979">
        <f>_xlfn.XLOOKUP($D777,Help2!$D:$D,Help2!AG:AG)</f>
        <v>0</v>
      </c>
      <c r="AK777" s="979">
        <f>_xlfn.XLOOKUP($D777,Help2!$D:$D,Help2!AH:AH)</f>
        <v>0</v>
      </c>
      <c r="AL777" s="979">
        <f>_xlfn.XLOOKUP($D777,Help2!$D:$D,Help2!AI:AI)</f>
        <v>0</v>
      </c>
      <c r="AM777" s="979">
        <f>_xlfn.XLOOKUP($D777,Help2!$D:$D,Help2!AJ:AJ)</f>
        <v>0</v>
      </c>
      <c r="AN777" s="979">
        <f>_xlfn.XLOOKUP($D777,Help2!$D:$D,Help2!AK:AK)</f>
        <v>0</v>
      </c>
    </row>
    <row r="778" spans="1:40" x14ac:dyDescent="0.2">
      <c r="A778" s="1">
        <v>45702</v>
      </c>
      <c r="B778">
        <f t="shared" si="84"/>
        <v>2</v>
      </c>
      <c r="C778">
        <f t="shared" si="85"/>
        <v>2025</v>
      </c>
      <c r="D778" s="872" t="str">
        <f t="shared" si="82"/>
        <v>02´2025</v>
      </c>
      <c r="F778" s="2">
        <f t="shared" si="86"/>
        <v>24</v>
      </c>
      <c r="G778" s="3">
        <f t="shared" si="87"/>
        <v>3.5714285714285712E-2</v>
      </c>
      <c r="H778" s="5">
        <f t="shared" si="88"/>
        <v>1</v>
      </c>
      <c r="I778" s="979">
        <f>VLOOKUP($D778,Help2!$D$26:$T$37,5)</f>
        <v>0</v>
      </c>
      <c r="J778" s="979">
        <f>VLOOKUP($D778,Help2!$D$26:$T$37,6)</f>
        <v>0</v>
      </c>
      <c r="K778" s="979">
        <f>VLOOKUP($D778,Help2!$D$26:$T$37,7)</f>
        <v>0</v>
      </c>
      <c r="L778" s="979">
        <f>VLOOKUP($D778,Help2!$D$26:$T$37,8)</f>
        <v>0</v>
      </c>
      <c r="M778" s="979">
        <f>VLOOKUP($D778,Help2!$D$26:$T$37,9)</f>
        <v>0</v>
      </c>
      <c r="N778" s="979">
        <f>VLOOKUP($D778,Help2!$D$26:$T$37,10)</f>
        <v>0</v>
      </c>
      <c r="P778" s="979">
        <f>VLOOKUP($D778,Help2!$D$2:$T$25,3)</f>
        <v>672</v>
      </c>
      <c r="Q778" s="979">
        <f t="shared" si="89"/>
        <v>672</v>
      </c>
      <c r="Y778" s="979">
        <f>_xlfn.XLOOKUP($D778,Help2!$D:$D,Help2!V:V)</f>
        <v>0</v>
      </c>
      <c r="Z778" s="979">
        <f>_xlfn.XLOOKUP($D778,Help2!$D:$D,Help2!W:W)</f>
        <v>0</v>
      </c>
      <c r="AA778" s="979">
        <f>_xlfn.XLOOKUP($D778,Help2!$D:$D,Help2!X:X)</f>
        <v>0</v>
      </c>
      <c r="AB778" s="979">
        <f>_xlfn.XLOOKUP($D778,Help2!$D:$D,Help2!Y:Y)</f>
        <v>0</v>
      </c>
      <c r="AC778" s="979">
        <f>_xlfn.XLOOKUP($D778,Help2!$D:$D,Help2!Z:Z)</f>
        <v>0</v>
      </c>
      <c r="AD778" s="979">
        <f>_xlfn.XLOOKUP($D778,Help2!$D:$D,Help2!AA:AA)</f>
        <v>0</v>
      </c>
      <c r="AE778" s="979">
        <f>_xlfn.XLOOKUP($D778,Help2!$D:$D,Help2!AB:AB)</f>
        <v>0</v>
      </c>
      <c r="AF778" s="979">
        <f>_xlfn.XLOOKUP($D778,Help2!$D:$D,Help2!AC:AC)</f>
        <v>0</v>
      </c>
      <c r="AG778" s="979">
        <f>_xlfn.XLOOKUP($D778,Help2!$D:$D,Help2!AD:AD)</f>
        <v>0</v>
      </c>
      <c r="AH778" s="979">
        <f>_xlfn.XLOOKUP($D778,Help2!$D:$D,Help2!AE:AE)</f>
        <v>0</v>
      </c>
      <c r="AI778" s="979">
        <f>_xlfn.XLOOKUP($D778,Help2!$D:$D,Help2!AF:AF)</f>
        <v>0</v>
      </c>
      <c r="AJ778" s="979">
        <f>_xlfn.XLOOKUP($D778,Help2!$D:$D,Help2!AG:AG)</f>
        <v>0</v>
      </c>
      <c r="AK778" s="979">
        <f>_xlfn.XLOOKUP($D778,Help2!$D:$D,Help2!AH:AH)</f>
        <v>0</v>
      </c>
      <c r="AL778" s="979">
        <f>_xlfn.XLOOKUP($D778,Help2!$D:$D,Help2!AI:AI)</f>
        <v>0</v>
      </c>
      <c r="AM778" s="979">
        <f>_xlfn.XLOOKUP($D778,Help2!$D:$D,Help2!AJ:AJ)</f>
        <v>0</v>
      </c>
      <c r="AN778" s="979">
        <f>_xlfn.XLOOKUP($D778,Help2!$D:$D,Help2!AK:AK)</f>
        <v>0</v>
      </c>
    </row>
    <row r="779" spans="1:40" x14ac:dyDescent="0.2">
      <c r="A779" s="1">
        <v>45703</v>
      </c>
      <c r="B779">
        <f t="shared" si="84"/>
        <v>2</v>
      </c>
      <c r="C779">
        <f t="shared" si="85"/>
        <v>2025</v>
      </c>
      <c r="D779" s="872" t="str">
        <f t="shared" si="82"/>
        <v>02´2025</v>
      </c>
      <c r="F779" s="2">
        <f t="shared" si="86"/>
        <v>24</v>
      </c>
      <c r="G779" s="3">
        <f t="shared" si="87"/>
        <v>3.5714285714285712E-2</v>
      </c>
      <c r="H779" s="5">
        <f t="shared" si="88"/>
        <v>1</v>
      </c>
      <c r="I779" s="979">
        <f>VLOOKUP($D779,Help2!$D$26:$T$37,5)</f>
        <v>0</v>
      </c>
      <c r="J779" s="979">
        <f>VLOOKUP($D779,Help2!$D$26:$T$37,6)</f>
        <v>0</v>
      </c>
      <c r="K779" s="979">
        <f>VLOOKUP($D779,Help2!$D$26:$T$37,7)</f>
        <v>0</v>
      </c>
      <c r="L779" s="979">
        <f>VLOOKUP($D779,Help2!$D$26:$T$37,8)</f>
        <v>0</v>
      </c>
      <c r="M779" s="979">
        <f>VLOOKUP($D779,Help2!$D$26:$T$37,9)</f>
        <v>0</v>
      </c>
      <c r="N779" s="979">
        <f>VLOOKUP($D779,Help2!$D$26:$T$37,10)</f>
        <v>0</v>
      </c>
      <c r="P779" s="979">
        <f>VLOOKUP($D779,Help2!$D$2:$T$25,3)</f>
        <v>672</v>
      </c>
      <c r="Q779" s="979">
        <f t="shared" si="89"/>
        <v>672</v>
      </c>
      <c r="Y779" s="979">
        <f>_xlfn.XLOOKUP($D779,Help2!$D:$D,Help2!V:V)</f>
        <v>0</v>
      </c>
      <c r="Z779" s="979">
        <f>_xlfn.XLOOKUP($D779,Help2!$D:$D,Help2!W:W)</f>
        <v>0</v>
      </c>
      <c r="AA779" s="979">
        <f>_xlfn.XLOOKUP($D779,Help2!$D:$D,Help2!X:X)</f>
        <v>0</v>
      </c>
      <c r="AB779" s="979">
        <f>_xlfn.XLOOKUP($D779,Help2!$D:$D,Help2!Y:Y)</f>
        <v>0</v>
      </c>
      <c r="AC779" s="979">
        <f>_xlfn.XLOOKUP($D779,Help2!$D:$D,Help2!Z:Z)</f>
        <v>0</v>
      </c>
      <c r="AD779" s="979">
        <f>_xlfn.XLOOKUP($D779,Help2!$D:$D,Help2!AA:AA)</f>
        <v>0</v>
      </c>
      <c r="AE779" s="979">
        <f>_xlfn.XLOOKUP($D779,Help2!$D:$D,Help2!AB:AB)</f>
        <v>0</v>
      </c>
      <c r="AF779" s="979">
        <f>_xlfn.XLOOKUP($D779,Help2!$D:$D,Help2!AC:AC)</f>
        <v>0</v>
      </c>
      <c r="AG779" s="979">
        <f>_xlfn.XLOOKUP($D779,Help2!$D:$D,Help2!AD:AD)</f>
        <v>0</v>
      </c>
      <c r="AH779" s="979">
        <f>_xlfn.XLOOKUP($D779,Help2!$D:$D,Help2!AE:AE)</f>
        <v>0</v>
      </c>
      <c r="AI779" s="979">
        <f>_xlfn.XLOOKUP($D779,Help2!$D:$D,Help2!AF:AF)</f>
        <v>0</v>
      </c>
      <c r="AJ779" s="979">
        <f>_xlfn.XLOOKUP($D779,Help2!$D:$D,Help2!AG:AG)</f>
        <v>0</v>
      </c>
      <c r="AK779" s="979">
        <f>_xlfn.XLOOKUP($D779,Help2!$D:$D,Help2!AH:AH)</f>
        <v>0</v>
      </c>
      <c r="AL779" s="979">
        <f>_xlfn.XLOOKUP($D779,Help2!$D:$D,Help2!AI:AI)</f>
        <v>0</v>
      </c>
      <c r="AM779" s="979">
        <f>_xlfn.XLOOKUP($D779,Help2!$D:$D,Help2!AJ:AJ)</f>
        <v>0</v>
      </c>
      <c r="AN779" s="979">
        <f>_xlfn.XLOOKUP($D779,Help2!$D:$D,Help2!AK:AK)</f>
        <v>0</v>
      </c>
    </row>
    <row r="780" spans="1:40" x14ac:dyDescent="0.2">
      <c r="A780" s="1">
        <v>45704</v>
      </c>
      <c r="B780">
        <f t="shared" si="84"/>
        <v>2</v>
      </c>
      <c r="C780">
        <f t="shared" si="85"/>
        <v>2025</v>
      </c>
      <c r="D780" s="872" t="str">
        <f t="shared" si="82"/>
        <v>02´2025</v>
      </c>
      <c r="F780" s="2">
        <f t="shared" si="86"/>
        <v>24</v>
      </c>
      <c r="G780" s="3">
        <f t="shared" si="87"/>
        <v>3.5714285714285712E-2</v>
      </c>
      <c r="H780" s="5">
        <f t="shared" si="88"/>
        <v>1</v>
      </c>
      <c r="I780" s="979">
        <f>VLOOKUP($D780,Help2!$D$26:$T$37,5)</f>
        <v>0</v>
      </c>
      <c r="J780" s="979">
        <f>VLOOKUP($D780,Help2!$D$26:$T$37,6)</f>
        <v>0</v>
      </c>
      <c r="K780" s="979">
        <f>VLOOKUP($D780,Help2!$D$26:$T$37,7)</f>
        <v>0</v>
      </c>
      <c r="L780" s="979">
        <f>VLOOKUP($D780,Help2!$D$26:$T$37,8)</f>
        <v>0</v>
      </c>
      <c r="M780" s="979">
        <f>VLOOKUP($D780,Help2!$D$26:$T$37,9)</f>
        <v>0</v>
      </c>
      <c r="N780" s="979">
        <f>VLOOKUP($D780,Help2!$D$26:$T$37,10)</f>
        <v>0</v>
      </c>
      <c r="P780" s="979">
        <f>VLOOKUP($D780,Help2!$D$2:$T$25,3)</f>
        <v>672</v>
      </c>
      <c r="Q780" s="979">
        <f t="shared" si="89"/>
        <v>672</v>
      </c>
      <c r="Y780" s="979">
        <f>_xlfn.XLOOKUP($D780,Help2!$D:$D,Help2!V:V)</f>
        <v>0</v>
      </c>
      <c r="Z780" s="979">
        <f>_xlfn.XLOOKUP($D780,Help2!$D:$D,Help2!W:W)</f>
        <v>0</v>
      </c>
      <c r="AA780" s="979">
        <f>_xlfn.XLOOKUP($D780,Help2!$D:$D,Help2!X:X)</f>
        <v>0</v>
      </c>
      <c r="AB780" s="979">
        <f>_xlfn.XLOOKUP($D780,Help2!$D:$D,Help2!Y:Y)</f>
        <v>0</v>
      </c>
      <c r="AC780" s="979">
        <f>_xlfn.XLOOKUP($D780,Help2!$D:$D,Help2!Z:Z)</f>
        <v>0</v>
      </c>
      <c r="AD780" s="979">
        <f>_xlfn.XLOOKUP($D780,Help2!$D:$D,Help2!AA:AA)</f>
        <v>0</v>
      </c>
      <c r="AE780" s="979">
        <f>_xlfn.XLOOKUP($D780,Help2!$D:$D,Help2!AB:AB)</f>
        <v>0</v>
      </c>
      <c r="AF780" s="979">
        <f>_xlfn.XLOOKUP($D780,Help2!$D:$D,Help2!AC:AC)</f>
        <v>0</v>
      </c>
      <c r="AG780" s="979">
        <f>_xlfn.XLOOKUP($D780,Help2!$D:$D,Help2!AD:AD)</f>
        <v>0</v>
      </c>
      <c r="AH780" s="979">
        <f>_xlfn.XLOOKUP($D780,Help2!$D:$D,Help2!AE:AE)</f>
        <v>0</v>
      </c>
      <c r="AI780" s="979">
        <f>_xlfn.XLOOKUP($D780,Help2!$D:$D,Help2!AF:AF)</f>
        <v>0</v>
      </c>
      <c r="AJ780" s="979">
        <f>_xlfn.XLOOKUP($D780,Help2!$D:$D,Help2!AG:AG)</f>
        <v>0</v>
      </c>
      <c r="AK780" s="979">
        <f>_xlfn.XLOOKUP($D780,Help2!$D:$D,Help2!AH:AH)</f>
        <v>0</v>
      </c>
      <c r="AL780" s="979">
        <f>_xlfn.XLOOKUP($D780,Help2!$D:$D,Help2!AI:AI)</f>
        <v>0</v>
      </c>
      <c r="AM780" s="979">
        <f>_xlfn.XLOOKUP($D780,Help2!$D:$D,Help2!AJ:AJ)</f>
        <v>0</v>
      </c>
      <c r="AN780" s="979">
        <f>_xlfn.XLOOKUP($D780,Help2!$D:$D,Help2!AK:AK)</f>
        <v>0</v>
      </c>
    </row>
    <row r="781" spans="1:40" x14ac:dyDescent="0.2">
      <c r="A781" s="1">
        <v>45705</v>
      </c>
      <c r="B781">
        <f t="shared" si="84"/>
        <v>2</v>
      </c>
      <c r="C781">
        <f t="shared" si="85"/>
        <v>2025</v>
      </c>
      <c r="D781" s="872" t="str">
        <f t="shared" si="82"/>
        <v>02´2025</v>
      </c>
      <c r="E781" s="867">
        <v>5</v>
      </c>
      <c r="F781" s="2">
        <f t="shared" si="86"/>
        <v>19</v>
      </c>
      <c r="G781" s="3">
        <f t="shared" si="87"/>
        <v>2.8273809523809524E-2</v>
      </c>
      <c r="H781" s="5">
        <f t="shared" si="88"/>
        <v>0.79166666666666663</v>
      </c>
      <c r="I781" s="979">
        <f>VLOOKUP($D781,Help2!$D$26:$T$37,5)</f>
        <v>0</v>
      </c>
      <c r="J781" s="979">
        <f>VLOOKUP($D781,Help2!$D$26:$T$37,6)</f>
        <v>0</v>
      </c>
      <c r="K781" s="979">
        <f>VLOOKUP($D781,Help2!$D$26:$T$37,7)</f>
        <v>0</v>
      </c>
      <c r="L781" s="979">
        <f>VLOOKUP($D781,Help2!$D$26:$T$37,8)</f>
        <v>0</v>
      </c>
      <c r="M781" s="979">
        <f>VLOOKUP($D781,Help2!$D$26:$T$37,9)</f>
        <v>0</v>
      </c>
      <c r="N781" s="979">
        <f>VLOOKUP($D781,Help2!$D$26:$T$37,10)</f>
        <v>0</v>
      </c>
      <c r="P781" s="979">
        <f>VLOOKUP($D781,Help2!$D$2:$T$25,3)</f>
        <v>672</v>
      </c>
      <c r="Q781" s="979">
        <f t="shared" si="89"/>
        <v>672</v>
      </c>
      <c r="Y781" s="979">
        <f>_xlfn.XLOOKUP($D781,Help2!$D:$D,Help2!V:V)</f>
        <v>0</v>
      </c>
      <c r="Z781" s="979">
        <f>_xlfn.XLOOKUP($D781,Help2!$D:$D,Help2!W:W)</f>
        <v>0</v>
      </c>
      <c r="AA781" s="979">
        <f>_xlfn.XLOOKUP($D781,Help2!$D:$D,Help2!X:X)</f>
        <v>0</v>
      </c>
      <c r="AB781" s="979">
        <f>_xlfn.XLOOKUP($D781,Help2!$D:$D,Help2!Y:Y)</f>
        <v>0</v>
      </c>
      <c r="AC781" s="979">
        <f>_xlfn.XLOOKUP($D781,Help2!$D:$D,Help2!Z:Z)</f>
        <v>0</v>
      </c>
      <c r="AD781" s="979">
        <f>_xlfn.XLOOKUP($D781,Help2!$D:$D,Help2!AA:AA)</f>
        <v>0</v>
      </c>
      <c r="AE781" s="979">
        <f>_xlfn.XLOOKUP($D781,Help2!$D:$D,Help2!AB:AB)</f>
        <v>0</v>
      </c>
      <c r="AF781" s="979">
        <f>_xlfn.XLOOKUP($D781,Help2!$D:$D,Help2!AC:AC)</f>
        <v>0</v>
      </c>
      <c r="AG781" s="979">
        <f>_xlfn.XLOOKUP($D781,Help2!$D:$D,Help2!AD:AD)</f>
        <v>0</v>
      </c>
      <c r="AH781" s="979">
        <f>_xlfn.XLOOKUP($D781,Help2!$D:$D,Help2!AE:AE)</f>
        <v>0</v>
      </c>
      <c r="AI781" s="979">
        <f>_xlfn.XLOOKUP($D781,Help2!$D:$D,Help2!AF:AF)</f>
        <v>0</v>
      </c>
      <c r="AJ781" s="979">
        <f>_xlfn.XLOOKUP($D781,Help2!$D:$D,Help2!AG:AG)</f>
        <v>0</v>
      </c>
      <c r="AK781" s="979">
        <f>_xlfn.XLOOKUP($D781,Help2!$D:$D,Help2!AH:AH)</f>
        <v>0</v>
      </c>
      <c r="AL781" s="979">
        <f>_xlfn.XLOOKUP($D781,Help2!$D:$D,Help2!AI:AI)</f>
        <v>0</v>
      </c>
      <c r="AM781" s="979">
        <f>_xlfn.XLOOKUP($D781,Help2!$D:$D,Help2!AJ:AJ)</f>
        <v>0</v>
      </c>
      <c r="AN781" s="979">
        <f>_xlfn.XLOOKUP($D781,Help2!$D:$D,Help2!AK:AK)</f>
        <v>0</v>
      </c>
    </row>
    <row r="782" spans="1:40" x14ac:dyDescent="0.2">
      <c r="A782" s="1">
        <v>45706</v>
      </c>
      <c r="B782">
        <f t="shared" si="84"/>
        <v>2</v>
      </c>
      <c r="C782">
        <f t="shared" si="85"/>
        <v>2025</v>
      </c>
      <c r="D782" s="872" t="str">
        <f t="shared" si="82"/>
        <v>02´2025</v>
      </c>
      <c r="E782" s="867">
        <v>24</v>
      </c>
      <c r="F782" s="2">
        <f t="shared" si="86"/>
        <v>0</v>
      </c>
      <c r="G782" s="3">
        <f t="shared" si="87"/>
        <v>0</v>
      </c>
      <c r="H782" s="5">
        <f t="shared" si="88"/>
        <v>0</v>
      </c>
      <c r="I782" s="979">
        <f>VLOOKUP($D782,Help2!$D$26:$T$37,5)</f>
        <v>0</v>
      </c>
      <c r="J782" s="979">
        <f>VLOOKUP($D782,Help2!$D$26:$T$37,6)</f>
        <v>0</v>
      </c>
      <c r="K782" s="979">
        <f>VLOOKUP($D782,Help2!$D$26:$T$37,7)</f>
        <v>0</v>
      </c>
      <c r="L782" s="979">
        <f>VLOOKUP($D782,Help2!$D$26:$T$37,8)</f>
        <v>0</v>
      </c>
      <c r="M782" s="979">
        <f>VLOOKUP($D782,Help2!$D$26:$T$37,9)</f>
        <v>0</v>
      </c>
      <c r="N782" s="979">
        <f>VLOOKUP($D782,Help2!$D$26:$T$37,10)</f>
        <v>0</v>
      </c>
      <c r="P782" s="979">
        <f>VLOOKUP($D782,Help2!$D$2:$T$25,3)</f>
        <v>672</v>
      </c>
      <c r="Q782" s="979">
        <f t="shared" si="89"/>
        <v>672</v>
      </c>
      <c r="Y782" s="979">
        <f>_xlfn.XLOOKUP($D782,Help2!$D:$D,Help2!V:V)</f>
        <v>0</v>
      </c>
      <c r="Z782" s="979">
        <f>_xlfn.XLOOKUP($D782,Help2!$D:$D,Help2!W:W)</f>
        <v>0</v>
      </c>
      <c r="AA782" s="979">
        <f>_xlfn.XLOOKUP($D782,Help2!$D:$D,Help2!X:X)</f>
        <v>0</v>
      </c>
      <c r="AB782" s="979">
        <f>_xlfn.XLOOKUP($D782,Help2!$D:$D,Help2!Y:Y)</f>
        <v>0</v>
      </c>
      <c r="AC782" s="979">
        <f>_xlfn.XLOOKUP($D782,Help2!$D:$D,Help2!Z:Z)</f>
        <v>0</v>
      </c>
      <c r="AD782" s="979">
        <f>_xlfn.XLOOKUP($D782,Help2!$D:$D,Help2!AA:AA)</f>
        <v>0</v>
      </c>
      <c r="AE782" s="979">
        <f>_xlfn.XLOOKUP($D782,Help2!$D:$D,Help2!AB:AB)</f>
        <v>0</v>
      </c>
      <c r="AF782" s="979">
        <f>_xlfn.XLOOKUP($D782,Help2!$D:$D,Help2!AC:AC)</f>
        <v>0</v>
      </c>
      <c r="AG782" s="979">
        <f>_xlfn.XLOOKUP($D782,Help2!$D:$D,Help2!AD:AD)</f>
        <v>0</v>
      </c>
      <c r="AH782" s="979">
        <f>_xlfn.XLOOKUP($D782,Help2!$D:$D,Help2!AE:AE)</f>
        <v>0</v>
      </c>
      <c r="AI782" s="979">
        <f>_xlfn.XLOOKUP($D782,Help2!$D:$D,Help2!AF:AF)</f>
        <v>0</v>
      </c>
      <c r="AJ782" s="979">
        <f>_xlfn.XLOOKUP($D782,Help2!$D:$D,Help2!AG:AG)</f>
        <v>0</v>
      </c>
      <c r="AK782" s="979">
        <f>_xlfn.XLOOKUP($D782,Help2!$D:$D,Help2!AH:AH)</f>
        <v>0</v>
      </c>
      <c r="AL782" s="979">
        <f>_xlfn.XLOOKUP($D782,Help2!$D:$D,Help2!AI:AI)</f>
        <v>0</v>
      </c>
      <c r="AM782" s="979">
        <f>_xlfn.XLOOKUP($D782,Help2!$D:$D,Help2!AJ:AJ)</f>
        <v>0</v>
      </c>
      <c r="AN782" s="979">
        <f>_xlfn.XLOOKUP($D782,Help2!$D:$D,Help2!AK:AK)</f>
        <v>0</v>
      </c>
    </row>
    <row r="783" spans="1:40" x14ac:dyDescent="0.2">
      <c r="A783" s="1">
        <v>45707</v>
      </c>
      <c r="B783">
        <f t="shared" si="84"/>
        <v>2</v>
      </c>
      <c r="C783">
        <f t="shared" si="85"/>
        <v>2025</v>
      </c>
      <c r="D783" s="872" t="str">
        <f t="shared" si="82"/>
        <v>02´2025</v>
      </c>
      <c r="E783" s="867">
        <v>16</v>
      </c>
      <c r="F783" s="2">
        <f t="shared" si="86"/>
        <v>8</v>
      </c>
      <c r="G783" s="3">
        <f t="shared" si="87"/>
        <v>1.1904761904761904E-2</v>
      </c>
      <c r="H783" s="5">
        <f t="shared" si="88"/>
        <v>0.33333333333333331</v>
      </c>
      <c r="I783" s="979">
        <f>VLOOKUP($D783,Help2!$D$26:$T$37,5)</f>
        <v>0</v>
      </c>
      <c r="J783" s="979">
        <f>VLOOKUP($D783,Help2!$D$26:$T$37,6)</f>
        <v>0</v>
      </c>
      <c r="K783" s="979">
        <f>VLOOKUP($D783,Help2!$D$26:$T$37,7)</f>
        <v>0</v>
      </c>
      <c r="L783" s="979">
        <f>VLOOKUP($D783,Help2!$D$26:$T$37,8)</f>
        <v>0</v>
      </c>
      <c r="M783" s="979">
        <f>VLOOKUP($D783,Help2!$D$26:$T$37,9)</f>
        <v>0</v>
      </c>
      <c r="N783" s="979">
        <f>VLOOKUP($D783,Help2!$D$26:$T$37,10)</f>
        <v>0</v>
      </c>
      <c r="P783" s="979">
        <f>VLOOKUP($D783,Help2!$D$2:$T$25,3)</f>
        <v>672</v>
      </c>
      <c r="Q783" s="979">
        <f t="shared" si="89"/>
        <v>672</v>
      </c>
      <c r="Y783" s="979">
        <f>_xlfn.XLOOKUP($D783,Help2!$D:$D,Help2!V:V)</f>
        <v>0</v>
      </c>
      <c r="Z783" s="979">
        <f>_xlfn.XLOOKUP($D783,Help2!$D:$D,Help2!W:W)</f>
        <v>0</v>
      </c>
      <c r="AA783" s="979">
        <f>_xlfn.XLOOKUP($D783,Help2!$D:$D,Help2!X:X)</f>
        <v>0</v>
      </c>
      <c r="AB783" s="979">
        <f>_xlfn.XLOOKUP($D783,Help2!$D:$D,Help2!Y:Y)</f>
        <v>0</v>
      </c>
      <c r="AC783" s="979">
        <f>_xlfn.XLOOKUP($D783,Help2!$D:$D,Help2!Z:Z)</f>
        <v>0</v>
      </c>
      <c r="AD783" s="979">
        <f>_xlfn.XLOOKUP($D783,Help2!$D:$D,Help2!AA:AA)</f>
        <v>0</v>
      </c>
      <c r="AE783" s="979">
        <f>_xlfn.XLOOKUP($D783,Help2!$D:$D,Help2!AB:AB)</f>
        <v>0</v>
      </c>
      <c r="AF783" s="979">
        <f>_xlfn.XLOOKUP($D783,Help2!$D:$D,Help2!AC:AC)</f>
        <v>0</v>
      </c>
      <c r="AG783" s="979">
        <f>_xlfn.XLOOKUP($D783,Help2!$D:$D,Help2!AD:AD)</f>
        <v>0</v>
      </c>
      <c r="AH783" s="979">
        <f>_xlfn.XLOOKUP($D783,Help2!$D:$D,Help2!AE:AE)</f>
        <v>0</v>
      </c>
      <c r="AI783" s="979">
        <f>_xlfn.XLOOKUP($D783,Help2!$D:$D,Help2!AF:AF)</f>
        <v>0</v>
      </c>
      <c r="AJ783" s="979">
        <f>_xlfn.XLOOKUP($D783,Help2!$D:$D,Help2!AG:AG)</f>
        <v>0</v>
      </c>
      <c r="AK783" s="979">
        <f>_xlfn.XLOOKUP($D783,Help2!$D:$D,Help2!AH:AH)</f>
        <v>0</v>
      </c>
      <c r="AL783" s="979">
        <f>_xlfn.XLOOKUP($D783,Help2!$D:$D,Help2!AI:AI)</f>
        <v>0</v>
      </c>
      <c r="AM783" s="979">
        <f>_xlfn.XLOOKUP($D783,Help2!$D:$D,Help2!AJ:AJ)</f>
        <v>0</v>
      </c>
      <c r="AN783" s="979">
        <f>_xlfn.XLOOKUP($D783,Help2!$D:$D,Help2!AK:AK)</f>
        <v>0</v>
      </c>
    </row>
    <row r="784" spans="1:40" x14ac:dyDescent="0.2">
      <c r="A784" s="1">
        <v>45708</v>
      </c>
      <c r="B784">
        <f t="shared" si="84"/>
        <v>2</v>
      </c>
      <c r="C784">
        <f t="shared" si="85"/>
        <v>2025</v>
      </c>
      <c r="D784" s="872" t="str">
        <f t="shared" si="82"/>
        <v>02´2025</v>
      </c>
      <c r="F784" s="2">
        <f t="shared" si="86"/>
        <v>24</v>
      </c>
      <c r="G784" s="3">
        <f t="shared" si="87"/>
        <v>3.5714285714285712E-2</v>
      </c>
      <c r="H784" s="5">
        <f t="shared" si="88"/>
        <v>1</v>
      </c>
      <c r="I784" s="979">
        <f>VLOOKUP($D784,Help2!$D$26:$T$37,5)</f>
        <v>0</v>
      </c>
      <c r="J784" s="979">
        <f>VLOOKUP($D784,Help2!$D$26:$T$37,6)</f>
        <v>0</v>
      </c>
      <c r="K784" s="979">
        <f>VLOOKUP($D784,Help2!$D$26:$T$37,7)</f>
        <v>0</v>
      </c>
      <c r="L784" s="979">
        <f>VLOOKUP($D784,Help2!$D$26:$T$37,8)</f>
        <v>0</v>
      </c>
      <c r="M784" s="979">
        <f>VLOOKUP($D784,Help2!$D$26:$T$37,9)</f>
        <v>0</v>
      </c>
      <c r="N784" s="979">
        <f>VLOOKUP($D784,Help2!$D$26:$T$37,10)</f>
        <v>0</v>
      </c>
      <c r="P784" s="979">
        <f>VLOOKUP($D784,Help2!$D$2:$T$25,3)</f>
        <v>672</v>
      </c>
      <c r="Q784" s="979">
        <f t="shared" si="89"/>
        <v>672</v>
      </c>
      <c r="Y784" s="979">
        <f>_xlfn.XLOOKUP($D784,Help2!$D:$D,Help2!V:V)</f>
        <v>0</v>
      </c>
      <c r="Z784" s="979">
        <f>_xlfn.XLOOKUP($D784,Help2!$D:$D,Help2!W:W)</f>
        <v>0</v>
      </c>
      <c r="AA784" s="979">
        <f>_xlfn.XLOOKUP($D784,Help2!$D:$D,Help2!X:X)</f>
        <v>0</v>
      </c>
      <c r="AB784" s="979">
        <f>_xlfn.XLOOKUP($D784,Help2!$D:$D,Help2!Y:Y)</f>
        <v>0</v>
      </c>
      <c r="AC784" s="979">
        <f>_xlfn.XLOOKUP($D784,Help2!$D:$D,Help2!Z:Z)</f>
        <v>0</v>
      </c>
      <c r="AD784" s="979">
        <f>_xlfn.XLOOKUP($D784,Help2!$D:$D,Help2!AA:AA)</f>
        <v>0</v>
      </c>
      <c r="AE784" s="979">
        <f>_xlfn.XLOOKUP($D784,Help2!$D:$D,Help2!AB:AB)</f>
        <v>0</v>
      </c>
      <c r="AF784" s="979">
        <f>_xlfn.XLOOKUP($D784,Help2!$D:$D,Help2!AC:AC)</f>
        <v>0</v>
      </c>
      <c r="AG784" s="979">
        <f>_xlfn.XLOOKUP($D784,Help2!$D:$D,Help2!AD:AD)</f>
        <v>0</v>
      </c>
      <c r="AH784" s="979">
        <f>_xlfn.XLOOKUP($D784,Help2!$D:$D,Help2!AE:AE)</f>
        <v>0</v>
      </c>
      <c r="AI784" s="979">
        <f>_xlfn.XLOOKUP($D784,Help2!$D:$D,Help2!AF:AF)</f>
        <v>0</v>
      </c>
      <c r="AJ784" s="979">
        <f>_xlfn.XLOOKUP($D784,Help2!$D:$D,Help2!AG:AG)</f>
        <v>0</v>
      </c>
      <c r="AK784" s="979">
        <f>_xlfn.XLOOKUP($D784,Help2!$D:$D,Help2!AH:AH)</f>
        <v>0</v>
      </c>
      <c r="AL784" s="979">
        <f>_xlfn.XLOOKUP($D784,Help2!$D:$D,Help2!AI:AI)</f>
        <v>0</v>
      </c>
      <c r="AM784" s="979">
        <f>_xlfn.XLOOKUP($D784,Help2!$D:$D,Help2!AJ:AJ)</f>
        <v>0</v>
      </c>
      <c r="AN784" s="979">
        <f>_xlfn.XLOOKUP($D784,Help2!$D:$D,Help2!AK:AK)</f>
        <v>0</v>
      </c>
    </row>
    <row r="785" spans="1:40" x14ac:dyDescent="0.2">
      <c r="A785" s="1">
        <v>45709</v>
      </c>
      <c r="B785">
        <f t="shared" si="84"/>
        <v>2</v>
      </c>
      <c r="C785">
        <f t="shared" si="85"/>
        <v>2025</v>
      </c>
      <c r="D785" s="872" t="str">
        <f t="shared" si="82"/>
        <v>02´2025</v>
      </c>
      <c r="F785" s="2">
        <f t="shared" si="86"/>
        <v>24</v>
      </c>
      <c r="G785" s="3">
        <f t="shared" si="87"/>
        <v>3.5714285714285712E-2</v>
      </c>
      <c r="H785" s="5">
        <f t="shared" si="88"/>
        <v>1</v>
      </c>
      <c r="I785" s="979">
        <f>VLOOKUP($D785,Help2!$D$26:$T$37,5)</f>
        <v>0</v>
      </c>
      <c r="J785" s="979">
        <f>VLOOKUP($D785,Help2!$D$26:$T$37,6)</f>
        <v>0</v>
      </c>
      <c r="K785" s="979">
        <f>VLOOKUP($D785,Help2!$D$26:$T$37,7)</f>
        <v>0</v>
      </c>
      <c r="L785" s="979">
        <f>VLOOKUP($D785,Help2!$D$26:$T$37,8)</f>
        <v>0</v>
      </c>
      <c r="M785" s="979">
        <f>VLOOKUP($D785,Help2!$D$26:$T$37,9)</f>
        <v>0</v>
      </c>
      <c r="N785" s="979">
        <f>VLOOKUP($D785,Help2!$D$26:$T$37,10)</f>
        <v>0</v>
      </c>
      <c r="P785" s="979">
        <f>VLOOKUP($D785,Help2!$D$2:$T$25,3)</f>
        <v>672</v>
      </c>
      <c r="Q785" s="979">
        <f t="shared" si="89"/>
        <v>672</v>
      </c>
      <c r="Y785" s="979">
        <f>_xlfn.XLOOKUP($D785,Help2!$D:$D,Help2!V:V)</f>
        <v>0</v>
      </c>
      <c r="Z785" s="979">
        <f>_xlfn.XLOOKUP($D785,Help2!$D:$D,Help2!W:W)</f>
        <v>0</v>
      </c>
      <c r="AA785" s="979">
        <f>_xlfn.XLOOKUP($D785,Help2!$D:$D,Help2!X:X)</f>
        <v>0</v>
      </c>
      <c r="AB785" s="979">
        <f>_xlfn.XLOOKUP($D785,Help2!$D:$D,Help2!Y:Y)</f>
        <v>0</v>
      </c>
      <c r="AC785" s="979">
        <f>_xlfn.XLOOKUP($D785,Help2!$D:$D,Help2!Z:Z)</f>
        <v>0</v>
      </c>
      <c r="AD785" s="979">
        <f>_xlfn.XLOOKUP($D785,Help2!$D:$D,Help2!AA:AA)</f>
        <v>0</v>
      </c>
      <c r="AE785" s="979">
        <f>_xlfn.XLOOKUP($D785,Help2!$D:$D,Help2!AB:AB)</f>
        <v>0</v>
      </c>
      <c r="AF785" s="979">
        <f>_xlfn.XLOOKUP($D785,Help2!$D:$D,Help2!AC:AC)</f>
        <v>0</v>
      </c>
      <c r="AG785" s="979">
        <f>_xlfn.XLOOKUP($D785,Help2!$D:$D,Help2!AD:AD)</f>
        <v>0</v>
      </c>
      <c r="AH785" s="979">
        <f>_xlfn.XLOOKUP($D785,Help2!$D:$D,Help2!AE:AE)</f>
        <v>0</v>
      </c>
      <c r="AI785" s="979">
        <f>_xlfn.XLOOKUP($D785,Help2!$D:$D,Help2!AF:AF)</f>
        <v>0</v>
      </c>
      <c r="AJ785" s="979">
        <f>_xlfn.XLOOKUP($D785,Help2!$D:$D,Help2!AG:AG)</f>
        <v>0</v>
      </c>
      <c r="AK785" s="979">
        <f>_xlfn.XLOOKUP($D785,Help2!$D:$D,Help2!AH:AH)</f>
        <v>0</v>
      </c>
      <c r="AL785" s="979">
        <f>_xlfn.XLOOKUP($D785,Help2!$D:$D,Help2!AI:AI)</f>
        <v>0</v>
      </c>
      <c r="AM785" s="979">
        <f>_xlfn.XLOOKUP($D785,Help2!$D:$D,Help2!AJ:AJ)</f>
        <v>0</v>
      </c>
      <c r="AN785" s="979">
        <f>_xlfn.XLOOKUP($D785,Help2!$D:$D,Help2!AK:AK)</f>
        <v>0</v>
      </c>
    </row>
    <row r="786" spans="1:40" x14ac:dyDescent="0.2">
      <c r="A786" s="1">
        <v>45710</v>
      </c>
      <c r="B786">
        <f t="shared" si="84"/>
        <v>2</v>
      </c>
      <c r="C786">
        <f t="shared" si="85"/>
        <v>2025</v>
      </c>
      <c r="D786" s="872" t="str">
        <f t="shared" ref="D786:D849" si="90">CONCATENATE(TEXT(A786,"MM"),"´",TEXT(A786,"JJJJ"))</f>
        <v>02´2025</v>
      </c>
      <c r="F786" s="2">
        <f t="shared" si="86"/>
        <v>24</v>
      </c>
      <c r="G786" s="3">
        <f t="shared" si="87"/>
        <v>3.5714285714285712E-2</v>
      </c>
      <c r="H786" s="5">
        <f t="shared" si="88"/>
        <v>1</v>
      </c>
      <c r="I786" s="979">
        <f>VLOOKUP($D786,Help2!$D$26:$T$37,5)</f>
        <v>0</v>
      </c>
      <c r="J786" s="979">
        <f>VLOOKUP($D786,Help2!$D$26:$T$37,6)</f>
        <v>0</v>
      </c>
      <c r="K786" s="979">
        <f>VLOOKUP($D786,Help2!$D$26:$T$37,7)</f>
        <v>0</v>
      </c>
      <c r="L786" s="979">
        <f>VLOOKUP($D786,Help2!$D$26:$T$37,8)</f>
        <v>0</v>
      </c>
      <c r="M786" s="979">
        <f>VLOOKUP($D786,Help2!$D$26:$T$37,9)</f>
        <v>0</v>
      </c>
      <c r="N786" s="979">
        <f>VLOOKUP($D786,Help2!$D$26:$T$37,10)</f>
        <v>0</v>
      </c>
      <c r="P786" s="979">
        <f>VLOOKUP($D786,Help2!$D$2:$T$25,3)</f>
        <v>672</v>
      </c>
      <c r="Q786" s="979">
        <f t="shared" si="89"/>
        <v>672</v>
      </c>
      <c r="Y786" s="979">
        <f>_xlfn.XLOOKUP($D786,Help2!$D:$D,Help2!V:V)</f>
        <v>0</v>
      </c>
      <c r="Z786" s="979">
        <f>_xlfn.XLOOKUP($D786,Help2!$D:$D,Help2!W:W)</f>
        <v>0</v>
      </c>
      <c r="AA786" s="979">
        <f>_xlfn.XLOOKUP($D786,Help2!$D:$D,Help2!X:X)</f>
        <v>0</v>
      </c>
      <c r="AB786" s="979">
        <f>_xlfn.XLOOKUP($D786,Help2!$D:$D,Help2!Y:Y)</f>
        <v>0</v>
      </c>
      <c r="AC786" s="979">
        <f>_xlfn.XLOOKUP($D786,Help2!$D:$D,Help2!Z:Z)</f>
        <v>0</v>
      </c>
      <c r="AD786" s="979">
        <f>_xlfn.XLOOKUP($D786,Help2!$D:$D,Help2!AA:AA)</f>
        <v>0</v>
      </c>
      <c r="AE786" s="979">
        <f>_xlfn.XLOOKUP($D786,Help2!$D:$D,Help2!AB:AB)</f>
        <v>0</v>
      </c>
      <c r="AF786" s="979">
        <f>_xlfn.XLOOKUP($D786,Help2!$D:$D,Help2!AC:AC)</f>
        <v>0</v>
      </c>
      <c r="AG786" s="979">
        <f>_xlfn.XLOOKUP($D786,Help2!$D:$D,Help2!AD:AD)</f>
        <v>0</v>
      </c>
      <c r="AH786" s="979">
        <f>_xlfn.XLOOKUP($D786,Help2!$D:$D,Help2!AE:AE)</f>
        <v>0</v>
      </c>
      <c r="AI786" s="979">
        <f>_xlfn.XLOOKUP($D786,Help2!$D:$D,Help2!AF:AF)</f>
        <v>0</v>
      </c>
      <c r="AJ786" s="979">
        <f>_xlfn.XLOOKUP($D786,Help2!$D:$D,Help2!AG:AG)</f>
        <v>0</v>
      </c>
      <c r="AK786" s="979">
        <f>_xlfn.XLOOKUP($D786,Help2!$D:$D,Help2!AH:AH)</f>
        <v>0</v>
      </c>
      <c r="AL786" s="979">
        <f>_xlfn.XLOOKUP($D786,Help2!$D:$D,Help2!AI:AI)</f>
        <v>0</v>
      </c>
      <c r="AM786" s="979">
        <f>_xlfn.XLOOKUP($D786,Help2!$D:$D,Help2!AJ:AJ)</f>
        <v>0</v>
      </c>
      <c r="AN786" s="979">
        <f>_xlfn.XLOOKUP($D786,Help2!$D:$D,Help2!AK:AK)</f>
        <v>0</v>
      </c>
    </row>
    <row r="787" spans="1:40" x14ac:dyDescent="0.2">
      <c r="A787" s="1">
        <v>45711</v>
      </c>
      <c r="B787">
        <f t="shared" si="84"/>
        <v>2</v>
      </c>
      <c r="C787">
        <f t="shared" si="85"/>
        <v>2025</v>
      </c>
      <c r="D787" s="872" t="str">
        <f t="shared" si="90"/>
        <v>02´2025</v>
      </c>
      <c r="F787" s="2">
        <f t="shared" si="86"/>
        <v>24</v>
      </c>
      <c r="G787" s="3">
        <f t="shared" si="87"/>
        <v>3.5714285714285712E-2</v>
      </c>
      <c r="H787" s="5">
        <f t="shared" si="88"/>
        <v>1</v>
      </c>
      <c r="I787" s="979">
        <f>VLOOKUP($D787,Help2!$D$26:$T$37,5)</f>
        <v>0</v>
      </c>
      <c r="J787" s="979">
        <f>VLOOKUP($D787,Help2!$D$26:$T$37,6)</f>
        <v>0</v>
      </c>
      <c r="K787" s="979">
        <f>VLOOKUP($D787,Help2!$D$26:$T$37,7)</f>
        <v>0</v>
      </c>
      <c r="L787" s="979">
        <f>VLOOKUP($D787,Help2!$D$26:$T$37,8)</f>
        <v>0</v>
      </c>
      <c r="M787" s="979">
        <f>VLOOKUP($D787,Help2!$D$26:$T$37,9)</f>
        <v>0</v>
      </c>
      <c r="N787" s="979">
        <f>VLOOKUP($D787,Help2!$D$26:$T$37,10)</f>
        <v>0</v>
      </c>
      <c r="P787" s="979">
        <f>VLOOKUP($D787,Help2!$D$2:$T$25,3)</f>
        <v>672</v>
      </c>
      <c r="Q787" s="979">
        <f t="shared" si="89"/>
        <v>672</v>
      </c>
      <c r="Y787" s="979">
        <f>_xlfn.XLOOKUP($D787,Help2!$D:$D,Help2!V:V)</f>
        <v>0</v>
      </c>
      <c r="Z787" s="979">
        <f>_xlfn.XLOOKUP($D787,Help2!$D:$D,Help2!W:W)</f>
        <v>0</v>
      </c>
      <c r="AA787" s="979">
        <f>_xlfn.XLOOKUP($D787,Help2!$D:$D,Help2!X:X)</f>
        <v>0</v>
      </c>
      <c r="AB787" s="979">
        <f>_xlfn.XLOOKUP($D787,Help2!$D:$D,Help2!Y:Y)</f>
        <v>0</v>
      </c>
      <c r="AC787" s="979">
        <f>_xlfn.XLOOKUP($D787,Help2!$D:$D,Help2!Z:Z)</f>
        <v>0</v>
      </c>
      <c r="AD787" s="979">
        <f>_xlfn.XLOOKUP($D787,Help2!$D:$D,Help2!AA:AA)</f>
        <v>0</v>
      </c>
      <c r="AE787" s="979">
        <f>_xlfn.XLOOKUP($D787,Help2!$D:$D,Help2!AB:AB)</f>
        <v>0</v>
      </c>
      <c r="AF787" s="979">
        <f>_xlfn.XLOOKUP($D787,Help2!$D:$D,Help2!AC:AC)</f>
        <v>0</v>
      </c>
      <c r="AG787" s="979">
        <f>_xlfn.XLOOKUP($D787,Help2!$D:$D,Help2!AD:AD)</f>
        <v>0</v>
      </c>
      <c r="AH787" s="979">
        <f>_xlfn.XLOOKUP($D787,Help2!$D:$D,Help2!AE:AE)</f>
        <v>0</v>
      </c>
      <c r="AI787" s="979">
        <f>_xlfn.XLOOKUP($D787,Help2!$D:$D,Help2!AF:AF)</f>
        <v>0</v>
      </c>
      <c r="AJ787" s="979">
        <f>_xlfn.XLOOKUP($D787,Help2!$D:$D,Help2!AG:AG)</f>
        <v>0</v>
      </c>
      <c r="AK787" s="979">
        <f>_xlfn.XLOOKUP($D787,Help2!$D:$D,Help2!AH:AH)</f>
        <v>0</v>
      </c>
      <c r="AL787" s="979">
        <f>_xlfn.XLOOKUP($D787,Help2!$D:$D,Help2!AI:AI)</f>
        <v>0</v>
      </c>
      <c r="AM787" s="979">
        <f>_xlfn.XLOOKUP($D787,Help2!$D:$D,Help2!AJ:AJ)</f>
        <v>0</v>
      </c>
      <c r="AN787" s="979">
        <f>_xlfn.XLOOKUP($D787,Help2!$D:$D,Help2!AK:AK)</f>
        <v>0</v>
      </c>
    </row>
    <row r="788" spans="1:40" x14ac:dyDescent="0.2">
      <c r="A788" s="1">
        <v>45712</v>
      </c>
      <c r="B788">
        <f t="shared" si="84"/>
        <v>2</v>
      </c>
      <c r="C788">
        <f t="shared" si="85"/>
        <v>2025</v>
      </c>
      <c r="D788" s="872" t="str">
        <f t="shared" si="90"/>
        <v>02´2025</v>
      </c>
      <c r="F788" s="2">
        <f t="shared" si="86"/>
        <v>24</v>
      </c>
      <c r="G788" s="3">
        <f t="shared" si="87"/>
        <v>3.5714285714285712E-2</v>
      </c>
      <c r="H788" s="5">
        <f t="shared" si="88"/>
        <v>1</v>
      </c>
      <c r="I788" s="979">
        <f>VLOOKUP($D788,Help2!$D$26:$T$37,5)</f>
        <v>0</v>
      </c>
      <c r="J788" s="979">
        <f>VLOOKUP($D788,Help2!$D$26:$T$37,6)</f>
        <v>0</v>
      </c>
      <c r="K788" s="979">
        <f>VLOOKUP($D788,Help2!$D$26:$T$37,7)</f>
        <v>0</v>
      </c>
      <c r="L788" s="979">
        <f>VLOOKUP($D788,Help2!$D$26:$T$37,8)</f>
        <v>0</v>
      </c>
      <c r="M788" s="979">
        <f>VLOOKUP($D788,Help2!$D$26:$T$37,9)</f>
        <v>0</v>
      </c>
      <c r="N788" s="979">
        <f>VLOOKUP($D788,Help2!$D$26:$T$37,10)</f>
        <v>0</v>
      </c>
      <c r="P788" s="979">
        <f>VLOOKUP($D788,Help2!$D$2:$T$25,3)</f>
        <v>672</v>
      </c>
      <c r="Q788" s="979">
        <f t="shared" si="89"/>
        <v>672</v>
      </c>
      <c r="Y788" s="979">
        <f>_xlfn.XLOOKUP($D788,Help2!$D:$D,Help2!V:V)</f>
        <v>0</v>
      </c>
      <c r="Z788" s="979">
        <f>_xlfn.XLOOKUP($D788,Help2!$D:$D,Help2!W:W)</f>
        <v>0</v>
      </c>
      <c r="AA788" s="979">
        <f>_xlfn.XLOOKUP($D788,Help2!$D:$D,Help2!X:X)</f>
        <v>0</v>
      </c>
      <c r="AB788" s="979">
        <f>_xlfn.XLOOKUP($D788,Help2!$D:$D,Help2!Y:Y)</f>
        <v>0</v>
      </c>
      <c r="AC788" s="979">
        <f>_xlfn.XLOOKUP($D788,Help2!$D:$D,Help2!Z:Z)</f>
        <v>0</v>
      </c>
      <c r="AD788" s="979">
        <f>_xlfn.XLOOKUP($D788,Help2!$D:$D,Help2!AA:AA)</f>
        <v>0</v>
      </c>
      <c r="AE788" s="979">
        <f>_xlfn.XLOOKUP($D788,Help2!$D:$D,Help2!AB:AB)</f>
        <v>0</v>
      </c>
      <c r="AF788" s="979">
        <f>_xlfn.XLOOKUP($D788,Help2!$D:$D,Help2!AC:AC)</f>
        <v>0</v>
      </c>
      <c r="AG788" s="979">
        <f>_xlfn.XLOOKUP($D788,Help2!$D:$D,Help2!AD:AD)</f>
        <v>0</v>
      </c>
      <c r="AH788" s="979">
        <f>_xlfn.XLOOKUP($D788,Help2!$D:$D,Help2!AE:AE)</f>
        <v>0</v>
      </c>
      <c r="AI788" s="979">
        <f>_xlfn.XLOOKUP($D788,Help2!$D:$D,Help2!AF:AF)</f>
        <v>0</v>
      </c>
      <c r="AJ788" s="979">
        <f>_xlfn.XLOOKUP($D788,Help2!$D:$D,Help2!AG:AG)</f>
        <v>0</v>
      </c>
      <c r="AK788" s="979">
        <f>_xlfn.XLOOKUP($D788,Help2!$D:$D,Help2!AH:AH)</f>
        <v>0</v>
      </c>
      <c r="AL788" s="979">
        <f>_xlfn.XLOOKUP($D788,Help2!$D:$D,Help2!AI:AI)</f>
        <v>0</v>
      </c>
      <c r="AM788" s="979">
        <f>_xlfn.XLOOKUP($D788,Help2!$D:$D,Help2!AJ:AJ)</f>
        <v>0</v>
      </c>
      <c r="AN788" s="979">
        <f>_xlfn.XLOOKUP($D788,Help2!$D:$D,Help2!AK:AK)</f>
        <v>0</v>
      </c>
    </row>
    <row r="789" spans="1:40" x14ac:dyDescent="0.2">
      <c r="A789" s="1">
        <v>45713</v>
      </c>
      <c r="B789">
        <f t="shared" si="84"/>
        <v>2</v>
      </c>
      <c r="C789">
        <f t="shared" si="85"/>
        <v>2025</v>
      </c>
      <c r="D789" s="872" t="str">
        <f t="shared" si="90"/>
        <v>02´2025</v>
      </c>
      <c r="F789" s="2">
        <f t="shared" si="86"/>
        <v>24</v>
      </c>
      <c r="G789" s="3">
        <f t="shared" si="87"/>
        <v>3.5714285714285712E-2</v>
      </c>
      <c r="H789" s="5">
        <f t="shared" si="88"/>
        <v>1</v>
      </c>
      <c r="I789" s="979">
        <f>VLOOKUP($D789,Help2!$D$26:$T$37,5)</f>
        <v>0</v>
      </c>
      <c r="J789" s="979">
        <f>VLOOKUP($D789,Help2!$D$26:$T$37,6)</f>
        <v>0</v>
      </c>
      <c r="K789" s="979">
        <f>VLOOKUP($D789,Help2!$D$26:$T$37,7)</f>
        <v>0</v>
      </c>
      <c r="L789" s="979">
        <f>VLOOKUP($D789,Help2!$D$26:$T$37,8)</f>
        <v>0</v>
      </c>
      <c r="M789" s="979">
        <f>VLOOKUP($D789,Help2!$D$26:$T$37,9)</f>
        <v>0</v>
      </c>
      <c r="N789" s="979">
        <f>VLOOKUP($D789,Help2!$D$26:$T$37,10)</f>
        <v>0</v>
      </c>
      <c r="P789" s="979">
        <f>VLOOKUP($D789,Help2!$D$2:$T$25,3)</f>
        <v>672</v>
      </c>
      <c r="Q789" s="979">
        <f t="shared" si="89"/>
        <v>672</v>
      </c>
      <c r="Y789" s="979">
        <f>_xlfn.XLOOKUP($D789,Help2!$D:$D,Help2!V:V)</f>
        <v>0</v>
      </c>
      <c r="Z789" s="979">
        <f>_xlfn.XLOOKUP($D789,Help2!$D:$D,Help2!W:W)</f>
        <v>0</v>
      </c>
      <c r="AA789" s="979">
        <f>_xlfn.XLOOKUP($D789,Help2!$D:$D,Help2!X:X)</f>
        <v>0</v>
      </c>
      <c r="AB789" s="979">
        <f>_xlfn.XLOOKUP($D789,Help2!$D:$D,Help2!Y:Y)</f>
        <v>0</v>
      </c>
      <c r="AC789" s="979">
        <f>_xlfn.XLOOKUP($D789,Help2!$D:$D,Help2!Z:Z)</f>
        <v>0</v>
      </c>
      <c r="AD789" s="979">
        <f>_xlfn.XLOOKUP($D789,Help2!$D:$D,Help2!AA:AA)</f>
        <v>0</v>
      </c>
      <c r="AE789" s="979">
        <f>_xlfn.XLOOKUP($D789,Help2!$D:$D,Help2!AB:AB)</f>
        <v>0</v>
      </c>
      <c r="AF789" s="979">
        <f>_xlfn.XLOOKUP($D789,Help2!$D:$D,Help2!AC:AC)</f>
        <v>0</v>
      </c>
      <c r="AG789" s="979">
        <f>_xlfn.XLOOKUP($D789,Help2!$D:$D,Help2!AD:AD)</f>
        <v>0</v>
      </c>
      <c r="AH789" s="979">
        <f>_xlfn.XLOOKUP($D789,Help2!$D:$D,Help2!AE:AE)</f>
        <v>0</v>
      </c>
      <c r="AI789" s="979">
        <f>_xlfn.XLOOKUP($D789,Help2!$D:$D,Help2!AF:AF)</f>
        <v>0</v>
      </c>
      <c r="AJ789" s="979">
        <f>_xlfn.XLOOKUP($D789,Help2!$D:$D,Help2!AG:AG)</f>
        <v>0</v>
      </c>
      <c r="AK789" s="979">
        <f>_xlfn.XLOOKUP($D789,Help2!$D:$D,Help2!AH:AH)</f>
        <v>0</v>
      </c>
      <c r="AL789" s="979">
        <f>_xlfn.XLOOKUP($D789,Help2!$D:$D,Help2!AI:AI)</f>
        <v>0</v>
      </c>
      <c r="AM789" s="979">
        <f>_xlfn.XLOOKUP($D789,Help2!$D:$D,Help2!AJ:AJ)</f>
        <v>0</v>
      </c>
      <c r="AN789" s="979">
        <f>_xlfn.XLOOKUP($D789,Help2!$D:$D,Help2!AK:AK)</f>
        <v>0</v>
      </c>
    </row>
    <row r="790" spans="1:40" x14ac:dyDescent="0.2">
      <c r="A790" s="1">
        <v>45714</v>
      </c>
      <c r="B790">
        <f t="shared" si="84"/>
        <v>2</v>
      </c>
      <c r="C790">
        <f t="shared" si="85"/>
        <v>2025</v>
      </c>
      <c r="D790" s="872" t="str">
        <f t="shared" si="90"/>
        <v>02´2025</v>
      </c>
      <c r="F790" s="2">
        <f t="shared" si="86"/>
        <v>24</v>
      </c>
      <c r="G790" s="3">
        <f t="shared" si="87"/>
        <v>3.5714285714285712E-2</v>
      </c>
      <c r="H790" s="5">
        <f t="shared" si="88"/>
        <v>1</v>
      </c>
      <c r="I790" s="979">
        <f>VLOOKUP($D790,Help2!$D$26:$T$37,5)</f>
        <v>0</v>
      </c>
      <c r="J790" s="979">
        <f>VLOOKUP($D790,Help2!$D$26:$T$37,6)</f>
        <v>0</v>
      </c>
      <c r="K790" s="979">
        <f>VLOOKUP($D790,Help2!$D$26:$T$37,7)</f>
        <v>0</v>
      </c>
      <c r="L790" s="979">
        <f>VLOOKUP($D790,Help2!$D$26:$T$37,8)</f>
        <v>0</v>
      </c>
      <c r="M790" s="979">
        <f>VLOOKUP($D790,Help2!$D$26:$T$37,9)</f>
        <v>0</v>
      </c>
      <c r="N790" s="979">
        <f>VLOOKUP($D790,Help2!$D$26:$T$37,10)</f>
        <v>0</v>
      </c>
      <c r="P790" s="979">
        <f>VLOOKUP($D790,Help2!$D$2:$T$25,3)</f>
        <v>672</v>
      </c>
      <c r="Q790" s="979">
        <f t="shared" si="89"/>
        <v>672</v>
      </c>
      <c r="Y790" s="979">
        <f>_xlfn.XLOOKUP($D790,Help2!$D:$D,Help2!V:V)</f>
        <v>0</v>
      </c>
      <c r="Z790" s="979">
        <f>_xlfn.XLOOKUP($D790,Help2!$D:$D,Help2!W:W)</f>
        <v>0</v>
      </c>
      <c r="AA790" s="979">
        <f>_xlfn.XLOOKUP($D790,Help2!$D:$D,Help2!X:X)</f>
        <v>0</v>
      </c>
      <c r="AB790" s="979">
        <f>_xlfn.XLOOKUP($D790,Help2!$D:$D,Help2!Y:Y)</f>
        <v>0</v>
      </c>
      <c r="AC790" s="979">
        <f>_xlfn.XLOOKUP($D790,Help2!$D:$D,Help2!Z:Z)</f>
        <v>0</v>
      </c>
      <c r="AD790" s="979">
        <f>_xlfn.XLOOKUP($D790,Help2!$D:$D,Help2!AA:AA)</f>
        <v>0</v>
      </c>
      <c r="AE790" s="979">
        <f>_xlfn.XLOOKUP($D790,Help2!$D:$D,Help2!AB:AB)</f>
        <v>0</v>
      </c>
      <c r="AF790" s="979">
        <f>_xlfn.XLOOKUP($D790,Help2!$D:$D,Help2!AC:AC)</f>
        <v>0</v>
      </c>
      <c r="AG790" s="979">
        <f>_xlfn.XLOOKUP($D790,Help2!$D:$D,Help2!AD:AD)</f>
        <v>0</v>
      </c>
      <c r="AH790" s="979">
        <f>_xlfn.XLOOKUP($D790,Help2!$D:$D,Help2!AE:AE)</f>
        <v>0</v>
      </c>
      <c r="AI790" s="979">
        <f>_xlfn.XLOOKUP($D790,Help2!$D:$D,Help2!AF:AF)</f>
        <v>0</v>
      </c>
      <c r="AJ790" s="979">
        <f>_xlfn.XLOOKUP($D790,Help2!$D:$D,Help2!AG:AG)</f>
        <v>0</v>
      </c>
      <c r="AK790" s="979">
        <f>_xlfn.XLOOKUP($D790,Help2!$D:$D,Help2!AH:AH)</f>
        <v>0</v>
      </c>
      <c r="AL790" s="979">
        <f>_xlfn.XLOOKUP($D790,Help2!$D:$D,Help2!AI:AI)</f>
        <v>0</v>
      </c>
      <c r="AM790" s="979">
        <f>_xlfn.XLOOKUP($D790,Help2!$D:$D,Help2!AJ:AJ)</f>
        <v>0</v>
      </c>
      <c r="AN790" s="979">
        <f>_xlfn.XLOOKUP($D790,Help2!$D:$D,Help2!AK:AK)</f>
        <v>0</v>
      </c>
    </row>
    <row r="791" spans="1:40" x14ac:dyDescent="0.2">
      <c r="A791" s="1">
        <v>45715</v>
      </c>
      <c r="B791">
        <f t="shared" si="84"/>
        <v>2</v>
      </c>
      <c r="C791">
        <f t="shared" si="85"/>
        <v>2025</v>
      </c>
      <c r="D791" s="872" t="str">
        <f t="shared" si="90"/>
        <v>02´2025</v>
      </c>
      <c r="F791" s="2">
        <f t="shared" si="86"/>
        <v>24</v>
      </c>
      <c r="G791" s="3">
        <f t="shared" si="87"/>
        <v>3.5714285714285712E-2</v>
      </c>
      <c r="H791" s="5">
        <f t="shared" si="88"/>
        <v>1</v>
      </c>
      <c r="I791" s="979">
        <f>VLOOKUP($D791,Help2!$D$26:$T$37,5)</f>
        <v>0</v>
      </c>
      <c r="J791" s="979">
        <f>VLOOKUP($D791,Help2!$D$26:$T$37,6)</f>
        <v>0</v>
      </c>
      <c r="K791" s="979">
        <f>VLOOKUP($D791,Help2!$D$26:$T$37,7)</f>
        <v>0</v>
      </c>
      <c r="L791" s="979">
        <f>VLOOKUP($D791,Help2!$D$26:$T$37,8)</f>
        <v>0</v>
      </c>
      <c r="M791" s="979">
        <f>VLOOKUP($D791,Help2!$D$26:$T$37,9)</f>
        <v>0</v>
      </c>
      <c r="N791" s="979">
        <f>VLOOKUP($D791,Help2!$D$26:$T$37,10)</f>
        <v>0</v>
      </c>
      <c r="P791" s="979">
        <f>VLOOKUP($D791,Help2!$D$2:$T$25,3)</f>
        <v>672</v>
      </c>
      <c r="Q791" s="979">
        <f t="shared" si="89"/>
        <v>672</v>
      </c>
      <c r="Y791" s="979">
        <f>_xlfn.XLOOKUP($D791,Help2!$D:$D,Help2!V:V)</f>
        <v>0</v>
      </c>
      <c r="Z791" s="979">
        <f>_xlfn.XLOOKUP($D791,Help2!$D:$D,Help2!W:W)</f>
        <v>0</v>
      </c>
      <c r="AA791" s="979">
        <f>_xlfn.XLOOKUP($D791,Help2!$D:$D,Help2!X:X)</f>
        <v>0</v>
      </c>
      <c r="AB791" s="979">
        <f>_xlfn.XLOOKUP($D791,Help2!$D:$D,Help2!Y:Y)</f>
        <v>0</v>
      </c>
      <c r="AC791" s="979">
        <f>_xlfn.XLOOKUP($D791,Help2!$D:$D,Help2!Z:Z)</f>
        <v>0</v>
      </c>
      <c r="AD791" s="979">
        <f>_xlfn.XLOOKUP($D791,Help2!$D:$D,Help2!AA:AA)</f>
        <v>0</v>
      </c>
      <c r="AE791" s="979">
        <f>_xlfn.XLOOKUP($D791,Help2!$D:$D,Help2!AB:AB)</f>
        <v>0</v>
      </c>
      <c r="AF791" s="979">
        <f>_xlfn.XLOOKUP($D791,Help2!$D:$D,Help2!AC:AC)</f>
        <v>0</v>
      </c>
      <c r="AG791" s="979">
        <f>_xlfn.XLOOKUP($D791,Help2!$D:$D,Help2!AD:AD)</f>
        <v>0</v>
      </c>
      <c r="AH791" s="979">
        <f>_xlfn.XLOOKUP($D791,Help2!$D:$D,Help2!AE:AE)</f>
        <v>0</v>
      </c>
      <c r="AI791" s="979">
        <f>_xlfn.XLOOKUP($D791,Help2!$D:$D,Help2!AF:AF)</f>
        <v>0</v>
      </c>
      <c r="AJ791" s="979">
        <f>_xlfn.XLOOKUP($D791,Help2!$D:$D,Help2!AG:AG)</f>
        <v>0</v>
      </c>
      <c r="AK791" s="979">
        <f>_xlfn.XLOOKUP($D791,Help2!$D:$D,Help2!AH:AH)</f>
        <v>0</v>
      </c>
      <c r="AL791" s="979">
        <f>_xlfn.XLOOKUP($D791,Help2!$D:$D,Help2!AI:AI)</f>
        <v>0</v>
      </c>
      <c r="AM791" s="979">
        <f>_xlfn.XLOOKUP($D791,Help2!$D:$D,Help2!AJ:AJ)</f>
        <v>0</v>
      </c>
      <c r="AN791" s="979">
        <f>_xlfn.XLOOKUP($D791,Help2!$D:$D,Help2!AK:AK)</f>
        <v>0</v>
      </c>
    </row>
    <row r="792" spans="1:40" x14ac:dyDescent="0.2">
      <c r="A792" s="1">
        <v>45716</v>
      </c>
      <c r="B792">
        <f t="shared" si="84"/>
        <v>2</v>
      </c>
      <c r="C792">
        <f t="shared" si="85"/>
        <v>2025</v>
      </c>
      <c r="D792" s="872" t="str">
        <f t="shared" si="90"/>
        <v>02´2025</v>
      </c>
      <c r="E792" s="867">
        <v>10</v>
      </c>
      <c r="F792" s="2">
        <f t="shared" si="86"/>
        <v>14</v>
      </c>
      <c r="G792" s="3">
        <f t="shared" si="87"/>
        <v>2.0833333333333332E-2</v>
      </c>
      <c r="H792" s="5">
        <f t="shared" si="88"/>
        <v>0.58333333333333337</v>
      </c>
      <c r="I792" s="979">
        <f>VLOOKUP($D792,Help2!$D$26:$T$37,5)</f>
        <v>0</v>
      </c>
      <c r="J792" s="979">
        <f>VLOOKUP($D792,Help2!$D$26:$T$37,6)</f>
        <v>0</v>
      </c>
      <c r="K792" s="979">
        <f>VLOOKUP($D792,Help2!$D$26:$T$37,7)</f>
        <v>0</v>
      </c>
      <c r="L792" s="979">
        <f>VLOOKUP($D792,Help2!$D$26:$T$37,8)</f>
        <v>0</v>
      </c>
      <c r="M792" s="979">
        <f>VLOOKUP($D792,Help2!$D$26:$T$37,9)</f>
        <v>0</v>
      </c>
      <c r="N792" s="979">
        <f>VLOOKUP($D792,Help2!$D$26:$T$37,10)</f>
        <v>0</v>
      </c>
      <c r="P792" s="979">
        <f>VLOOKUP($D792,Help2!$D$2:$T$25,3)</f>
        <v>672</v>
      </c>
      <c r="Q792" s="979">
        <f t="shared" si="89"/>
        <v>672</v>
      </c>
      <c r="Y792" s="979">
        <f>_xlfn.XLOOKUP($D792,Help2!$D:$D,Help2!V:V)</f>
        <v>0</v>
      </c>
      <c r="Z792" s="979">
        <f>_xlfn.XLOOKUP($D792,Help2!$D:$D,Help2!W:W)</f>
        <v>0</v>
      </c>
      <c r="AA792" s="979">
        <f>_xlfn.XLOOKUP($D792,Help2!$D:$D,Help2!X:X)</f>
        <v>0</v>
      </c>
      <c r="AB792" s="979">
        <f>_xlfn.XLOOKUP($D792,Help2!$D:$D,Help2!Y:Y)</f>
        <v>0</v>
      </c>
      <c r="AC792" s="979">
        <f>_xlfn.XLOOKUP($D792,Help2!$D:$D,Help2!Z:Z)</f>
        <v>0</v>
      </c>
      <c r="AD792" s="979">
        <f>_xlfn.XLOOKUP($D792,Help2!$D:$D,Help2!AA:AA)</f>
        <v>0</v>
      </c>
      <c r="AE792" s="979">
        <f>_xlfn.XLOOKUP($D792,Help2!$D:$D,Help2!AB:AB)</f>
        <v>0</v>
      </c>
      <c r="AF792" s="979">
        <f>_xlfn.XLOOKUP($D792,Help2!$D:$D,Help2!AC:AC)</f>
        <v>0</v>
      </c>
      <c r="AG792" s="979">
        <f>_xlfn.XLOOKUP($D792,Help2!$D:$D,Help2!AD:AD)</f>
        <v>0</v>
      </c>
      <c r="AH792" s="979">
        <f>_xlfn.XLOOKUP($D792,Help2!$D:$D,Help2!AE:AE)</f>
        <v>0</v>
      </c>
      <c r="AI792" s="979">
        <f>_xlfn.XLOOKUP($D792,Help2!$D:$D,Help2!AF:AF)</f>
        <v>0</v>
      </c>
      <c r="AJ792" s="979">
        <f>_xlfn.XLOOKUP($D792,Help2!$D:$D,Help2!AG:AG)</f>
        <v>0</v>
      </c>
      <c r="AK792" s="979">
        <f>_xlfn.XLOOKUP($D792,Help2!$D:$D,Help2!AH:AH)</f>
        <v>0</v>
      </c>
      <c r="AL792" s="979">
        <f>_xlfn.XLOOKUP($D792,Help2!$D:$D,Help2!AI:AI)</f>
        <v>0</v>
      </c>
      <c r="AM792" s="979">
        <f>_xlfn.XLOOKUP($D792,Help2!$D:$D,Help2!AJ:AJ)</f>
        <v>0</v>
      </c>
      <c r="AN792" s="979">
        <f>_xlfn.XLOOKUP($D792,Help2!$D:$D,Help2!AK:AK)</f>
        <v>0</v>
      </c>
    </row>
    <row r="793" spans="1:40" x14ac:dyDescent="0.2">
      <c r="A793" s="1">
        <v>45717</v>
      </c>
      <c r="B793">
        <f t="shared" si="84"/>
        <v>3</v>
      </c>
      <c r="C793">
        <f t="shared" si="85"/>
        <v>2025</v>
      </c>
      <c r="D793" s="872" t="str">
        <f t="shared" si="90"/>
        <v>03´2025</v>
      </c>
      <c r="F793" s="2">
        <f t="shared" si="86"/>
        <v>24</v>
      </c>
      <c r="G793" s="3">
        <f t="shared" si="87"/>
        <v>3.2258064516129031E-2</v>
      </c>
      <c r="H793" s="5">
        <f t="shared" si="88"/>
        <v>1</v>
      </c>
      <c r="I793" s="979">
        <f>VLOOKUP($D793,Help2!$D$26:$T$37,5)</f>
        <v>0</v>
      </c>
      <c r="J793" s="979">
        <f>VLOOKUP($D793,Help2!$D$26:$T$37,6)</f>
        <v>0</v>
      </c>
      <c r="K793" s="979">
        <f>VLOOKUP($D793,Help2!$D$26:$T$37,7)</f>
        <v>0</v>
      </c>
      <c r="L793" s="979">
        <f>VLOOKUP($D793,Help2!$D$26:$T$37,8)</f>
        <v>0</v>
      </c>
      <c r="M793" s="979">
        <f>VLOOKUP($D793,Help2!$D$26:$T$37,9)</f>
        <v>0</v>
      </c>
      <c r="N793" s="979">
        <f>VLOOKUP($D793,Help2!$D$26:$T$37,10)</f>
        <v>0</v>
      </c>
      <c r="P793" s="979">
        <f>VLOOKUP($D793,Help2!$D$2:$T$25,3)</f>
        <v>744</v>
      </c>
      <c r="Q793" s="979">
        <f t="shared" si="89"/>
        <v>744</v>
      </c>
      <c r="Y793" s="979">
        <f>_xlfn.XLOOKUP($D793,Help2!$D:$D,Help2!V:V)</f>
        <v>0</v>
      </c>
      <c r="Z793" s="979">
        <f>_xlfn.XLOOKUP($D793,Help2!$D:$D,Help2!W:W)</f>
        <v>0</v>
      </c>
      <c r="AA793" s="979">
        <f>_xlfn.XLOOKUP($D793,Help2!$D:$D,Help2!X:X)</f>
        <v>0</v>
      </c>
      <c r="AB793" s="979">
        <f>_xlfn.XLOOKUP($D793,Help2!$D:$D,Help2!Y:Y)</f>
        <v>0</v>
      </c>
      <c r="AC793" s="979">
        <f>_xlfn.XLOOKUP($D793,Help2!$D:$D,Help2!Z:Z)</f>
        <v>0</v>
      </c>
      <c r="AD793" s="979">
        <f>_xlfn.XLOOKUP($D793,Help2!$D:$D,Help2!AA:AA)</f>
        <v>0</v>
      </c>
      <c r="AE793" s="979">
        <f>_xlfn.XLOOKUP($D793,Help2!$D:$D,Help2!AB:AB)</f>
        <v>0</v>
      </c>
      <c r="AF793" s="979">
        <f>_xlfn.XLOOKUP($D793,Help2!$D:$D,Help2!AC:AC)</f>
        <v>0</v>
      </c>
      <c r="AG793" s="979">
        <f>_xlfn.XLOOKUP($D793,Help2!$D:$D,Help2!AD:AD)</f>
        <v>0</v>
      </c>
      <c r="AH793" s="979">
        <f>_xlfn.XLOOKUP($D793,Help2!$D:$D,Help2!AE:AE)</f>
        <v>0</v>
      </c>
      <c r="AI793" s="979">
        <f>_xlfn.XLOOKUP($D793,Help2!$D:$D,Help2!AF:AF)</f>
        <v>0</v>
      </c>
      <c r="AJ793" s="979">
        <f>_xlfn.XLOOKUP($D793,Help2!$D:$D,Help2!AG:AG)</f>
        <v>0</v>
      </c>
      <c r="AK793" s="979">
        <f>_xlfn.XLOOKUP($D793,Help2!$D:$D,Help2!AH:AH)</f>
        <v>0</v>
      </c>
      <c r="AL793" s="979">
        <f>_xlfn.XLOOKUP($D793,Help2!$D:$D,Help2!AI:AI)</f>
        <v>0</v>
      </c>
      <c r="AM793" s="979">
        <f>_xlfn.XLOOKUP($D793,Help2!$D:$D,Help2!AJ:AJ)</f>
        <v>0</v>
      </c>
      <c r="AN793" s="979">
        <f>_xlfn.XLOOKUP($D793,Help2!$D:$D,Help2!AK:AK)</f>
        <v>0</v>
      </c>
    </row>
    <row r="794" spans="1:40" x14ac:dyDescent="0.2">
      <c r="A794" s="1">
        <v>45718</v>
      </c>
      <c r="B794">
        <f t="shared" si="84"/>
        <v>3</v>
      </c>
      <c r="C794">
        <f t="shared" si="85"/>
        <v>2025</v>
      </c>
      <c r="D794" s="872" t="str">
        <f t="shared" si="90"/>
        <v>03´2025</v>
      </c>
      <c r="F794" s="2">
        <f t="shared" si="86"/>
        <v>24</v>
      </c>
      <c r="G794" s="3">
        <f t="shared" si="87"/>
        <v>3.2258064516129031E-2</v>
      </c>
      <c r="H794" s="5">
        <f t="shared" si="88"/>
        <v>1</v>
      </c>
      <c r="I794" s="979">
        <f>VLOOKUP($D794,Help2!$D$26:$T$37,5)</f>
        <v>0</v>
      </c>
      <c r="J794" s="979">
        <f>VLOOKUP($D794,Help2!$D$26:$T$37,6)</f>
        <v>0</v>
      </c>
      <c r="K794" s="979">
        <f>VLOOKUP($D794,Help2!$D$26:$T$37,7)</f>
        <v>0</v>
      </c>
      <c r="L794" s="979">
        <f>VLOOKUP($D794,Help2!$D$26:$T$37,8)</f>
        <v>0</v>
      </c>
      <c r="M794" s="979">
        <f>VLOOKUP($D794,Help2!$D$26:$T$37,9)</f>
        <v>0</v>
      </c>
      <c r="N794" s="979">
        <f>VLOOKUP($D794,Help2!$D$26:$T$37,10)</f>
        <v>0</v>
      </c>
      <c r="P794" s="979">
        <f>VLOOKUP($D794,Help2!$D$2:$T$25,3)</f>
        <v>744</v>
      </c>
      <c r="Q794" s="979">
        <f t="shared" si="89"/>
        <v>744</v>
      </c>
      <c r="Y794" s="979">
        <f>_xlfn.XLOOKUP($D794,Help2!$D:$D,Help2!V:V)</f>
        <v>0</v>
      </c>
      <c r="Z794" s="979">
        <f>_xlfn.XLOOKUP($D794,Help2!$D:$D,Help2!W:W)</f>
        <v>0</v>
      </c>
      <c r="AA794" s="979">
        <f>_xlfn.XLOOKUP($D794,Help2!$D:$D,Help2!X:X)</f>
        <v>0</v>
      </c>
      <c r="AB794" s="979">
        <f>_xlfn.XLOOKUP($D794,Help2!$D:$D,Help2!Y:Y)</f>
        <v>0</v>
      </c>
      <c r="AC794" s="979">
        <f>_xlfn.XLOOKUP($D794,Help2!$D:$D,Help2!Z:Z)</f>
        <v>0</v>
      </c>
      <c r="AD794" s="979">
        <f>_xlfn.XLOOKUP($D794,Help2!$D:$D,Help2!AA:AA)</f>
        <v>0</v>
      </c>
      <c r="AE794" s="979">
        <f>_xlfn.XLOOKUP($D794,Help2!$D:$D,Help2!AB:AB)</f>
        <v>0</v>
      </c>
      <c r="AF794" s="979">
        <f>_xlfn.XLOOKUP($D794,Help2!$D:$D,Help2!AC:AC)</f>
        <v>0</v>
      </c>
      <c r="AG794" s="979">
        <f>_xlfn.XLOOKUP($D794,Help2!$D:$D,Help2!AD:AD)</f>
        <v>0</v>
      </c>
      <c r="AH794" s="979">
        <f>_xlfn.XLOOKUP($D794,Help2!$D:$D,Help2!AE:AE)</f>
        <v>0</v>
      </c>
      <c r="AI794" s="979">
        <f>_xlfn.XLOOKUP($D794,Help2!$D:$D,Help2!AF:AF)</f>
        <v>0</v>
      </c>
      <c r="AJ794" s="979">
        <f>_xlfn.XLOOKUP($D794,Help2!$D:$D,Help2!AG:AG)</f>
        <v>0</v>
      </c>
      <c r="AK794" s="979">
        <f>_xlfn.XLOOKUP($D794,Help2!$D:$D,Help2!AH:AH)</f>
        <v>0</v>
      </c>
      <c r="AL794" s="979">
        <f>_xlfn.XLOOKUP($D794,Help2!$D:$D,Help2!AI:AI)</f>
        <v>0</v>
      </c>
      <c r="AM794" s="979">
        <f>_xlfn.XLOOKUP($D794,Help2!$D:$D,Help2!AJ:AJ)</f>
        <v>0</v>
      </c>
      <c r="AN794" s="979">
        <f>_xlfn.XLOOKUP($D794,Help2!$D:$D,Help2!AK:AK)</f>
        <v>0</v>
      </c>
    </row>
    <row r="795" spans="1:40" x14ac:dyDescent="0.2">
      <c r="A795" s="1">
        <v>45719</v>
      </c>
      <c r="B795">
        <f t="shared" ref="B795:B858" si="91">MONTH(A795)</f>
        <v>3</v>
      </c>
      <c r="C795">
        <f t="shared" ref="C795:C858" si="92">+YEAR(A795)</f>
        <v>2025</v>
      </c>
      <c r="D795" s="872" t="str">
        <f t="shared" si="90"/>
        <v>03´2025</v>
      </c>
      <c r="F795" s="2">
        <f t="shared" ref="F795:F858" si="93">24-E795</f>
        <v>24</v>
      </c>
      <c r="G795" s="3">
        <f t="shared" ref="G795:G858" si="94">+F795/P795</f>
        <v>3.2258064516129031E-2</v>
      </c>
      <c r="H795" s="5">
        <f t="shared" ref="H795:H858" si="95">+F795/24</f>
        <v>1</v>
      </c>
      <c r="I795" s="979">
        <f>VLOOKUP($D795,Help2!$D$26:$T$37,5)</f>
        <v>0</v>
      </c>
      <c r="J795" s="979">
        <f>VLOOKUP($D795,Help2!$D$26:$T$37,6)</f>
        <v>0</v>
      </c>
      <c r="K795" s="979">
        <f>VLOOKUP($D795,Help2!$D$26:$T$37,7)</f>
        <v>0</v>
      </c>
      <c r="L795" s="979">
        <f>VLOOKUP($D795,Help2!$D$26:$T$37,8)</f>
        <v>0</v>
      </c>
      <c r="M795" s="979">
        <f>VLOOKUP($D795,Help2!$D$26:$T$37,9)</f>
        <v>0</v>
      </c>
      <c r="N795" s="979">
        <f>VLOOKUP($D795,Help2!$D$26:$T$37,10)</f>
        <v>0</v>
      </c>
      <c r="P795" s="979">
        <f>VLOOKUP($D795,Help2!$D$2:$T$25,3)</f>
        <v>744</v>
      </c>
      <c r="Q795" s="979">
        <f t="shared" ref="Q795:Q858" si="96">(EOMONTH(A795,0)-EOMONTH(A795,-1))*24</f>
        <v>744</v>
      </c>
      <c r="Y795" s="979">
        <f>_xlfn.XLOOKUP($D795,Help2!$D:$D,Help2!V:V)</f>
        <v>0</v>
      </c>
      <c r="Z795" s="979">
        <f>_xlfn.XLOOKUP($D795,Help2!$D:$D,Help2!W:W)</f>
        <v>0</v>
      </c>
      <c r="AA795" s="979">
        <f>_xlfn.XLOOKUP($D795,Help2!$D:$D,Help2!X:X)</f>
        <v>0</v>
      </c>
      <c r="AB795" s="979">
        <f>_xlfn.XLOOKUP($D795,Help2!$D:$D,Help2!Y:Y)</f>
        <v>0</v>
      </c>
      <c r="AC795" s="979">
        <f>_xlfn.XLOOKUP($D795,Help2!$D:$D,Help2!Z:Z)</f>
        <v>0</v>
      </c>
      <c r="AD795" s="979">
        <f>_xlfn.XLOOKUP($D795,Help2!$D:$D,Help2!AA:AA)</f>
        <v>0</v>
      </c>
      <c r="AE795" s="979">
        <f>_xlfn.XLOOKUP($D795,Help2!$D:$D,Help2!AB:AB)</f>
        <v>0</v>
      </c>
      <c r="AF795" s="979">
        <f>_xlfn.XLOOKUP($D795,Help2!$D:$D,Help2!AC:AC)</f>
        <v>0</v>
      </c>
      <c r="AG795" s="979">
        <f>_xlfn.XLOOKUP($D795,Help2!$D:$D,Help2!AD:AD)</f>
        <v>0</v>
      </c>
      <c r="AH795" s="979">
        <f>_xlfn.XLOOKUP($D795,Help2!$D:$D,Help2!AE:AE)</f>
        <v>0</v>
      </c>
      <c r="AI795" s="979">
        <f>_xlfn.XLOOKUP($D795,Help2!$D:$D,Help2!AF:AF)</f>
        <v>0</v>
      </c>
      <c r="AJ795" s="979">
        <f>_xlfn.XLOOKUP($D795,Help2!$D:$D,Help2!AG:AG)</f>
        <v>0</v>
      </c>
      <c r="AK795" s="979">
        <f>_xlfn.XLOOKUP($D795,Help2!$D:$D,Help2!AH:AH)</f>
        <v>0</v>
      </c>
      <c r="AL795" s="979">
        <f>_xlfn.XLOOKUP($D795,Help2!$D:$D,Help2!AI:AI)</f>
        <v>0</v>
      </c>
      <c r="AM795" s="979">
        <f>_xlfn.XLOOKUP($D795,Help2!$D:$D,Help2!AJ:AJ)</f>
        <v>0</v>
      </c>
      <c r="AN795" s="979">
        <f>_xlfn.XLOOKUP($D795,Help2!$D:$D,Help2!AK:AK)</f>
        <v>0</v>
      </c>
    </row>
    <row r="796" spans="1:40" x14ac:dyDescent="0.2">
      <c r="A796" s="1">
        <v>45720</v>
      </c>
      <c r="B796">
        <f t="shared" si="91"/>
        <v>3</v>
      </c>
      <c r="C796">
        <f t="shared" si="92"/>
        <v>2025</v>
      </c>
      <c r="D796" s="872" t="str">
        <f t="shared" si="90"/>
        <v>03´2025</v>
      </c>
      <c r="F796" s="2">
        <f t="shared" si="93"/>
        <v>24</v>
      </c>
      <c r="G796" s="3">
        <f t="shared" si="94"/>
        <v>3.2258064516129031E-2</v>
      </c>
      <c r="H796" s="5">
        <f t="shared" si="95"/>
        <v>1</v>
      </c>
      <c r="I796" s="979">
        <f>VLOOKUP($D796,Help2!$D$26:$T$37,5)</f>
        <v>0</v>
      </c>
      <c r="J796" s="979">
        <f>VLOOKUP($D796,Help2!$D$26:$T$37,6)</f>
        <v>0</v>
      </c>
      <c r="K796" s="979">
        <f>VLOOKUP($D796,Help2!$D$26:$T$37,7)</f>
        <v>0</v>
      </c>
      <c r="L796" s="979">
        <f>VLOOKUP($D796,Help2!$D$26:$T$37,8)</f>
        <v>0</v>
      </c>
      <c r="M796" s="979">
        <f>VLOOKUP($D796,Help2!$D$26:$T$37,9)</f>
        <v>0</v>
      </c>
      <c r="N796" s="979">
        <f>VLOOKUP($D796,Help2!$D$26:$T$37,10)</f>
        <v>0</v>
      </c>
      <c r="P796" s="979">
        <f>VLOOKUP($D796,Help2!$D$2:$T$25,3)</f>
        <v>744</v>
      </c>
      <c r="Q796" s="979">
        <f t="shared" si="96"/>
        <v>744</v>
      </c>
      <c r="Y796" s="979">
        <f>_xlfn.XLOOKUP($D796,Help2!$D:$D,Help2!V:V)</f>
        <v>0</v>
      </c>
      <c r="Z796" s="979">
        <f>_xlfn.XLOOKUP($D796,Help2!$D:$D,Help2!W:W)</f>
        <v>0</v>
      </c>
      <c r="AA796" s="979">
        <f>_xlfn.XLOOKUP($D796,Help2!$D:$D,Help2!X:X)</f>
        <v>0</v>
      </c>
      <c r="AB796" s="979">
        <f>_xlfn.XLOOKUP($D796,Help2!$D:$D,Help2!Y:Y)</f>
        <v>0</v>
      </c>
      <c r="AC796" s="979">
        <f>_xlfn.XLOOKUP($D796,Help2!$D:$D,Help2!Z:Z)</f>
        <v>0</v>
      </c>
      <c r="AD796" s="979">
        <f>_xlfn.XLOOKUP($D796,Help2!$D:$D,Help2!AA:AA)</f>
        <v>0</v>
      </c>
      <c r="AE796" s="979">
        <f>_xlfn.XLOOKUP($D796,Help2!$D:$D,Help2!AB:AB)</f>
        <v>0</v>
      </c>
      <c r="AF796" s="979">
        <f>_xlfn.XLOOKUP($D796,Help2!$D:$D,Help2!AC:AC)</f>
        <v>0</v>
      </c>
      <c r="AG796" s="979">
        <f>_xlfn.XLOOKUP($D796,Help2!$D:$D,Help2!AD:AD)</f>
        <v>0</v>
      </c>
      <c r="AH796" s="979">
        <f>_xlfn.XLOOKUP($D796,Help2!$D:$D,Help2!AE:AE)</f>
        <v>0</v>
      </c>
      <c r="AI796" s="979">
        <f>_xlfn.XLOOKUP($D796,Help2!$D:$D,Help2!AF:AF)</f>
        <v>0</v>
      </c>
      <c r="AJ796" s="979">
        <f>_xlfn.XLOOKUP($D796,Help2!$D:$D,Help2!AG:AG)</f>
        <v>0</v>
      </c>
      <c r="AK796" s="979">
        <f>_xlfn.XLOOKUP($D796,Help2!$D:$D,Help2!AH:AH)</f>
        <v>0</v>
      </c>
      <c r="AL796" s="979">
        <f>_xlfn.XLOOKUP($D796,Help2!$D:$D,Help2!AI:AI)</f>
        <v>0</v>
      </c>
      <c r="AM796" s="979">
        <f>_xlfn.XLOOKUP($D796,Help2!$D:$D,Help2!AJ:AJ)</f>
        <v>0</v>
      </c>
      <c r="AN796" s="979">
        <f>_xlfn.XLOOKUP($D796,Help2!$D:$D,Help2!AK:AK)</f>
        <v>0</v>
      </c>
    </row>
    <row r="797" spans="1:40" x14ac:dyDescent="0.2">
      <c r="A797" s="1">
        <v>45721</v>
      </c>
      <c r="B797">
        <f t="shared" si="91"/>
        <v>3</v>
      </c>
      <c r="C797">
        <f t="shared" si="92"/>
        <v>2025</v>
      </c>
      <c r="D797" s="872" t="str">
        <f t="shared" si="90"/>
        <v>03´2025</v>
      </c>
      <c r="F797" s="2">
        <f t="shared" si="93"/>
        <v>24</v>
      </c>
      <c r="G797" s="3">
        <f t="shared" si="94"/>
        <v>3.2258064516129031E-2</v>
      </c>
      <c r="H797" s="5">
        <f t="shared" si="95"/>
        <v>1</v>
      </c>
      <c r="I797" s="979">
        <f>VLOOKUP($D797,Help2!$D$26:$T$37,5)</f>
        <v>0</v>
      </c>
      <c r="J797" s="979">
        <f>VLOOKUP($D797,Help2!$D$26:$T$37,6)</f>
        <v>0</v>
      </c>
      <c r="K797" s="979">
        <f>VLOOKUP($D797,Help2!$D$26:$T$37,7)</f>
        <v>0</v>
      </c>
      <c r="L797" s="979">
        <f>VLOOKUP($D797,Help2!$D$26:$T$37,8)</f>
        <v>0</v>
      </c>
      <c r="M797" s="979">
        <f>VLOOKUP($D797,Help2!$D$26:$T$37,9)</f>
        <v>0</v>
      </c>
      <c r="N797" s="979">
        <f>VLOOKUP($D797,Help2!$D$26:$T$37,10)</f>
        <v>0</v>
      </c>
      <c r="P797" s="979">
        <f>VLOOKUP($D797,Help2!$D$2:$T$25,3)</f>
        <v>744</v>
      </c>
      <c r="Q797" s="979">
        <f t="shared" si="96"/>
        <v>744</v>
      </c>
      <c r="Y797" s="979">
        <f>_xlfn.XLOOKUP($D797,Help2!$D:$D,Help2!V:V)</f>
        <v>0</v>
      </c>
      <c r="Z797" s="979">
        <f>_xlfn.XLOOKUP($D797,Help2!$D:$D,Help2!W:W)</f>
        <v>0</v>
      </c>
      <c r="AA797" s="979">
        <f>_xlfn.XLOOKUP($D797,Help2!$D:$D,Help2!X:X)</f>
        <v>0</v>
      </c>
      <c r="AB797" s="979">
        <f>_xlfn.XLOOKUP($D797,Help2!$D:$D,Help2!Y:Y)</f>
        <v>0</v>
      </c>
      <c r="AC797" s="979">
        <f>_xlfn.XLOOKUP($D797,Help2!$D:$D,Help2!Z:Z)</f>
        <v>0</v>
      </c>
      <c r="AD797" s="979">
        <f>_xlfn.XLOOKUP($D797,Help2!$D:$D,Help2!AA:AA)</f>
        <v>0</v>
      </c>
      <c r="AE797" s="979">
        <f>_xlfn.XLOOKUP($D797,Help2!$D:$D,Help2!AB:AB)</f>
        <v>0</v>
      </c>
      <c r="AF797" s="979">
        <f>_xlfn.XLOOKUP($D797,Help2!$D:$D,Help2!AC:AC)</f>
        <v>0</v>
      </c>
      <c r="AG797" s="979">
        <f>_xlfn.XLOOKUP($D797,Help2!$D:$D,Help2!AD:AD)</f>
        <v>0</v>
      </c>
      <c r="AH797" s="979">
        <f>_xlfn.XLOOKUP($D797,Help2!$D:$D,Help2!AE:AE)</f>
        <v>0</v>
      </c>
      <c r="AI797" s="979">
        <f>_xlfn.XLOOKUP($D797,Help2!$D:$D,Help2!AF:AF)</f>
        <v>0</v>
      </c>
      <c r="AJ797" s="979">
        <f>_xlfn.XLOOKUP($D797,Help2!$D:$D,Help2!AG:AG)</f>
        <v>0</v>
      </c>
      <c r="AK797" s="979">
        <f>_xlfn.XLOOKUP($D797,Help2!$D:$D,Help2!AH:AH)</f>
        <v>0</v>
      </c>
      <c r="AL797" s="979">
        <f>_xlfn.XLOOKUP($D797,Help2!$D:$D,Help2!AI:AI)</f>
        <v>0</v>
      </c>
      <c r="AM797" s="979">
        <f>_xlfn.XLOOKUP($D797,Help2!$D:$D,Help2!AJ:AJ)</f>
        <v>0</v>
      </c>
      <c r="AN797" s="979">
        <f>_xlfn.XLOOKUP($D797,Help2!$D:$D,Help2!AK:AK)</f>
        <v>0</v>
      </c>
    </row>
    <row r="798" spans="1:40" x14ac:dyDescent="0.2">
      <c r="A798" s="1">
        <v>45722</v>
      </c>
      <c r="B798">
        <f t="shared" si="91"/>
        <v>3</v>
      </c>
      <c r="C798">
        <f t="shared" si="92"/>
        <v>2025</v>
      </c>
      <c r="D798" s="872" t="str">
        <f t="shared" si="90"/>
        <v>03´2025</v>
      </c>
      <c r="F798" s="2">
        <f t="shared" si="93"/>
        <v>24</v>
      </c>
      <c r="G798" s="3">
        <f t="shared" si="94"/>
        <v>3.2258064516129031E-2</v>
      </c>
      <c r="H798" s="5">
        <f t="shared" si="95"/>
        <v>1</v>
      </c>
      <c r="I798" s="979">
        <f>VLOOKUP($D798,Help2!$D$26:$T$37,5)</f>
        <v>0</v>
      </c>
      <c r="J798" s="979">
        <f>VLOOKUP($D798,Help2!$D$26:$T$37,6)</f>
        <v>0</v>
      </c>
      <c r="K798" s="979">
        <f>VLOOKUP($D798,Help2!$D$26:$T$37,7)</f>
        <v>0</v>
      </c>
      <c r="L798" s="979">
        <f>VLOOKUP($D798,Help2!$D$26:$T$37,8)</f>
        <v>0</v>
      </c>
      <c r="M798" s="979">
        <f>VLOOKUP($D798,Help2!$D$26:$T$37,9)</f>
        <v>0</v>
      </c>
      <c r="N798" s="979">
        <f>VLOOKUP($D798,Help2!$D$26:$T$37,10)</f>
        <v>0</v>
      </c>
      <c r="P798" s="979">
        <f>VLOOKUP($D798,Help2!$D$2:$T$25,3)</f>
        <v>744</v>
      </c>
      <c r="Q798" s="979">
        <f t="shared" si="96"/>
        <v>744</v>
      </c>
      <c r="Y798" s="979">
        <f>_xlfn.XLOOKUP($D798,Help2!$D:$D,Help2!V:V)</f>
        <v>0</v>
      </c>
      <c r="Z798" s="979">
        <f>_xlfn.XLOOKUP($D798,Help2!$D:$D,Help2!W:W)</f>
        <v>0</v>
      </c>
      <c r="AA798" s="979">
        <f>_xlfn.XLOOKUP($D798,Help2!$D:$D,Help2!X:X)</f>
        <v>0</v>
      </c>
      <c r="AB798" s="979">
        <f>_xlfn.XLOOKUP($D798,Help2!$D:$D,Help2!Y:Y)</f>
        <v>0</v>
      </c>
      <c r="AC798" s="979">
        <f>_xlfn.XLOOKUP($D798,Help2!$D:$D,Help2!Z:Z)</f>
        <v>0</v>
      </c>
      <c r="AD798" s="979">
        <f>_xlfn.XLOOKUP($D798,Help2!$D:$D,Help2!AA:AA)</f>
        <v>0</v>
      </c>
      <c r="AE798" s="979">
        <f>_xlfn.XLOOKUP($D798,Help2!$D:$D,Help2!AB:AB)</f>
        <v>0</v>
      </c>
      <c r="AF798" s="979">
        <f>_xlfn.XLOOKUP($D798,Help2!$D:$D,Help2!AC:AC)</f>
        <v>0</v>
      </c>
      <c r="AG798" s="979">
        <f>_xlfn.XLOOKUP($D798,Help2!$D:$D,Help2!AD:AD)</f>
        <v>0</v>
      </c>
      <c r="AH798" s="979">
        <f>_xlfn.XLOOKUP($D798,Help2!$D:$D,Help2!AE:AE)</f>
        <v>0</v>
      </c>
      <c r="AI798" s="979">
        <f>_xlfn.XLOOKUP($D798,Help2!$D:$D,Help2!AF:AF)</f>
        <v>0</v>
      </c>
      <c r="AJ798" s="979">
        <f>_xlfn.XLOOKUP($D798,Help2!$D:$D,Help2!AG:AG)</f>
        <v>0</v>
      </c>
      <c r="AK798" s="979">
        <f>_xlfn.XLOOKUP($D798,Help2!$D:$D,Help2!AH:AH)</f>
        <v>0</v>
      </c>
      <c r="AL798" s="979">
        <f>_xlfn.XLOOKUP($D798,Help2!$D:$D,Help2!AI:AI)</f>
        <v>0</v>
      </c>
      <c r="AM798" s="979">
        <f>_xlfn.XLOOKUP($D798,Help2!$D:$D,Help2!AJ:AJ)</f>
        <v>0</v>
      </c>
      <c r="AN798" s="979">
        <f>_xlfn.XLOOKUP($D798,Help2!$D:$D,Help2!AK:AK)</f>
        <v>0</v>
      </c>
    </row>
    <row r="799" spans="1:40" x14ac:dyDescent="0.2">
      <c r="A799" s="1">
        <v>45723</v>
      </c>
      <c r="B799">
        <f t="shared" si="91"/>
        <v>3</v>
      </c>
      <c r="C799">
        <f t="shared" si="92"/>
        <v>2025</v>
      </c>
      <c r="D799" s="872" t="str">
        <f t="shared" si="90"/>
        <v>03´2025</v>
      </c>
      <c r="F799" s="2">
        <f t="shared" si="93"/>
        <v>24</v>
      </c>
      <c r="G799" s="3">
        <f t="shared" si="94"/>
        <v>3.2258064516129031E-2</v>
      </c>
      <c r="H799" s="5">
        <f t="shared" si="95"/>
        <v>1</v>
      </c>
      <c r="I799" s="979">
        <f>VLOOKUP($D799,Help2!$D$26:$T$37,5)</f>
        <v>0</v>
      </c>
      <c r="J799" s="979">
        <f>VLOOKUP($D799,Help2!$D$26:$T$37,6)</f>
        <v>0</v>
      </c>
      <c r="K799" s="979">
        <f>VLOOKUP($D799,Help2!$D$26:$T$37,7)</f>
        <v>0</v>
      </c>
      <c r="L799" s="979">
        <f>VLOOKUP($D799,Help2!$D$26:$T$37,8)</f>
        <v>0</v>
      </c>
      <c r="M799" s="979">
        <f>VLOOKUP($D799,Help2!$D$26:$T$37,9)</f>
        <v>0</v>
      </c>
      <c r="N799" s="979">
        <f>VLOOKUP($D799,Help2!$D$26:$T$37,10)</f>
        <v>0</v>
      </c>
      <c r="P799" s="979">
        <f>VLOOKUP($D799,Help2!$D$2:$T$25,3)</f>
        <v>744</v>
      </c>
      <c r="Q799" s="979">
        <f t="shared" si="96"/>
        <v>744</v>
      </c>
      <c r="Y799" s="979">
        <f>_xlfn.XLOOKUP($D799,Help2!$D:$D,Help2!V:V)</f>
        <v>0</v>
      </c>
      <c r="Z799" s="979">
        <f>_xlfn.XLOOKUP($D799,Help2!$D:$D,Help2!W:W)</f>
        <v>0</v>
      </c>
      <c r="AA799" s="979">
        <f>_xlfn.XLOOKUP($D799,Help2!$D:$D,Help2!X:X)</f>
        <v>0</v>
      </c>
      <c r="AB799" s="979">
        <f>_xlfn.XLOOKUP($D799,Help2!$D:$D,Help2!Y:Y)</f>
        <v>0</v>
      </c>
      <c r="AC799" s="979">
        <f>_xlfn.XLOOKUP($D799,Help2!$D:$D,Help2!Z:Z)</f>
        <v>0</v>
      </c>
      <c r="AD799" s="979">
        <f>_xlfn.XLOOKUP($D799,Help2!$D:$D,Help2!AA:AA)</f>
        <v>0</v>
      </c>
      <c r="AE799" s="979">
        <f>_xlfn.XLOOKUP($D799,Help2!$D:$D,Help2!AB:AB)</f>
        <v>0</v>
      </c>
      <c r="AF799" s="979">
        <f>_xlfn.XLOOKUP($D799,Help2!$D:$D,Help2!AC:AC)</f>
        <v>0</v>
      </c>
      <c r="AG799" s="979">
        <f>_xlfn.XLOOKUP($D799,Help2!$D:$D,Help2!AD:AD)</f>
        <v>0</v>
      </c>
      <c r="AH799" s="979">
        <f>_xlfn.XLOOKUP($D799,Help2!$D:$D,Help2!AE:AE)</f>
        <v>0</v>
      </c>
      <c r="AI799" s="979">
        <f>_xlfn.XLOOKUP($D799,Help2!$D:$D,Help2!AF:AF)</f>
        <v>0</v>
      </c>
      <c r="AJ799" s="979">
        <f>_xlfn.XLOOKUP($D799,Help2!$D:$D,Help2!AG:AG)</f>
        <v>0</v>
      </c>
      <c r="AK799" s="979">
        <f>_xlfn.XLOOKUP($D799,Help2!$D:$D,Help2!AH:AH)</f>
        <v>0</v>
      </c>
      <c r="AL799" s="979">
        <f>_xlfn.XLOOKUP($D799,Help2!$D:$D,Help2!AI:AI)</f>
        <v>0</v>
      </c>
      <c r="AM799" s="979">
        <f>_xlfn.XLOOKUP($D799,Help2!$D:$D,Help2!AJ:AJ)</f>
        <v>0</v>
      </c>
      <c r="AN799" s="979">
        <f>_xlfn.XLOOKUP($D799,Help2!$D:$D,Help2!AK:AK)</f>
        <v>0</v>
      </c>
    </row>
    <row r="800" spans="1:40" x14ac:dyDescent="0.2">
      <c r="A800" s="1">
        <v>45724</v>
      </c>
      <c r="B800">
        <f t="shared" si="91"/>
        <v>3</v>
      </c>
      <c r="C800">
        <f t="shared" si="92"/>
        <v>2025</v>
      </c>
      <c r="D800" s="872" t="str">
        <f t="shared" si="90"/>
        <v>03´2025</v>
      </c>
      <c r="F800" s="2">
        <f t="shared" si="93"/>
        <v>24</v>
      </c>
      <c r="G800" s="3">
        <f t="shared" si="94"/>
        <v>3.2258064516129031E-2</v>
      </c>
      <c r="H800" s="5">
        <f t="shared" si="95"/>
        <v>1</v>
      </c>
      <c r="I800" s="979">
        <f>VLOOKUP($D800,Help2!$D$26:$T$37,5)</f>
        <v>0</v>
      </c>
      <c r="J800" s="979">
        <f>VLOOKUP($D800,Help2!$D$26:$T$37,6)</f>
        <v>0</v>
      </c>
      <c r="K800" s="979">
        <f>VLOOKUP($D800,Help2!$D$26:$T$37,7)</f>
        <v>0</v>
      </c>
      <c r="L800" s="979">
        <f>VLOOKUP($D800,Help2!$D$26:$T$37,8)</f>
        <v>0</v>
      </c>
      <c r="M800" s="979">
        <f>VLOOKUP($D800,Help2!$D$26:$T$37,9)</f>
        <v>0</v>
      </c>
      <c r="N800" s="979">
        <f>VLOOKUP($D800,Help2!$D$26:$T$37,10)</f>
        <v>0</v>
      </c>
      <c r="P800" s="979">
        <f>VLOOKUP($D800,Help2!$D$2:$T$25,3)</f>
        <v>744</v>
      </c>
      <c r="Q800" s="979">
        <f t="shared" si="96"/>
        <v>744</v>
      </c>
      <c r="Y800" s="979">
        <f>_xlfn.XLOOKUP($D800,Help2!$D:$D,Help2!V:V)</f>
        <v>0</v>
      </c>
      <c r="Z800" s="979">
        <f>_xlfn.XLOOKUP($D800,Help2!$D:$D,Help2!W:W)</f>
        <v>0</v>
      </c>
      <c r="AA800" s="979">
        <f>_xlfn.XLOOKUP($D800,Help2!$D:$D,Help2!X:X)</f>
        <v>0</v>
      </c>
      <c r="AB800" s="979">
        <f>_xlfn.XLOOKUP($D800,Help2!$D:$D,Help2!Y:Y)</f>
        <v>0</v>
      </c>
      <c r="AC800" s="979">
        <f>_xlfn.XLOOKUP($D800,Help2!$D:$D,Help2!Z:Z)</f>
        <v>0</v>
      </c>
      <c r="AD800" s="979">
        <f>_xlfn.XLOOKUP($D800,Help2!$D:$D,Help2!AA:AA)</f>
        <v>0</v>
      </c>
      <c r="AE800" s="979">
        <f>_xlfn.XLOOKUP($D800,Help2!$D:$D,Help2!AB:AB)</f>
        <v>0</v>
      </c>
      <c r="AF800" s="979">
        <f>_xlfn.XLOOKUP($D800,Help2!$D:$D,Help2!AC:AC)</f>
        <v>0</v>
      </c>
      <c r="AG800" s="979">
        <f>_xlfn.XLOOKUP($D800,Help2!$D:$D,Help2!AD:AD)</f>
        <v>0</v>
      </c>
      <c r="AH800" s="979">
        <f>_xlfn.XLOOKUP($D800,Help2!$D:$D,Help2!AE:AE)</f>
        <v>0</v>
      </c>
      <c r="AI800" s="979">
        <f>_xlfn.XLOOKUP($D800,Help2!$D:$D,Help2!AF:AF)</f>
        <v>0</v>
      </c>
      <c r="AJ800" s="979">
        <f>_xlfn.XLOOKUP($D800,Help2!$D:$D,Help2!AG:AG)</f>
        <v>0</v>
      </c>
      <c r="AK800" s="979">
        <f>_xlfn.XLOOKUP($D800,Help2!$D:$D,Help2!AH:AH)</f>
        <v>0</v>
      </c>
      <c r="AL800" s="979">
        <f>_xlfn.XLOOKUP($D800,Help2!$D:$D,Help2!AI:AI)</f>
        <v>0</v>
      </c>
      <c r="AM800" s="979">
        <f>_xlfn.XLOOKUP($D800,Help2!$D:$D,Help2!AJ:AJ)</f>
        <v>0</v>
      </c>
      <c r="AN800" s="979">
        <f>_xlfn.XLOOKUP($D800,Help2!$D:$D,Help2!AK:AK)</f>
        <v>0</v>
      </c>
    </row>
    <row r="801" spans="1:40" x14ac:dyDescent="0.2">
      <c r="A801" s="1">
        <v>45725</v>
      </c>
      <c r="B801">
        <f t="shared" si="91"/>
        <v>3</v>
      </c>
      <c r="C801">
        <f t="shared" si="92"/>
        <v>2025</v>
      </c>
      <c r="D801" s="872" t="str">
        <f t="shared" si="90"/>
        <v>03´2025</v>
      </c>
      <c r="F801" s="2">
        <f t="shared" si="93"/>
        <v>24</v>
      </c>
      <c r="G801" s="3">
        <f t="shared" si="94"/>
        <v>3.2258064516129031E-2</v>
      </c>
      <c r="H801" s="5">
        <f t="shared" si="95"/>
        <v>1</v>
      </c>
      <c r="I801" s="979">
        <f>VLOOKUP($D801,Help2!$D$26:$T$37,5)</f>
        <v>0</v>
      </c>
      <c r="J801" s="979">
        <f>VLOOKUP($D801,Help2!$D$26:$T$37,6)</f>
        <v>0</v>
      </c>
      <c r="K801" s="979">
        <f>VLOOKUP($D801,Help2!$D$26:$T$37,7)</f>
        <v>0</v>
      </c>
      <c r="L801" s="979">
        <f>VLOOKUP($D801,Help2!$D$26:$T$37,8)</f>
        <v>0</v>
      </c>
      <c r="M801" s="979">
        <f>VLOOKUP($D801,Help2!$D$26:$T$37,9)</f>
        <v>0</v>
      </c>
      <c r="N801" s="979">
        <f>VLOOKUP($D801,Help2!$D$26:$T$37,10)</f>
        <v>0</v>
      </c>
      <c r="P801" s="979">
        <f>VLOOKUP($D801,Help2!$D$2:$T$25,3)</f>
        <v>744</v>
      </c>
      <c r="Q801" s="979">
        <f t="shared" si="96"/>
        <v>744</v>
      </c>
      <c r="Y801" s="979">
        <f>_xlfn.XLOOKUP($D801,Help2!$D:$D,Help2!V:V)</f>
        <v>0</v>
      </c>
      <c r="Z801" s="979">
        <f>_xlfn.XLOOKUP($D801,Help2!$D:$D,Help2!W:W)</f>
        <v>0</v>
      </c>
      <c r="AA801" s="979">
        <f>_xlfn.XLOOKUP($D801,Help2!$D:$D,Help2!X:X)</f>
        <v>0</v>
      </c>
      <c r="AB801" s="979">
        <f>_xlfn.XLOOKUP($D801,Help2!$D:$D,Help2!Y:Y)</f>
        <v>0</v>
      </c>
      <c r="AC801" s="979">
        <f>_xlfn.XLOOKUP($D801,Help2!$D:$D,Help2!Z:Z)</f>
        <v>0</v>
      </c>
      <c r="AD801" s="979">
        <f>_xlfn.XLOOKUP($D801,Help2!$D:$D,Help2!AA:AA)</f>
        <v>0</v>
      </c>
      <c r="AE801" s="979">
        <f>_xlfn.XLOOKUP($D801,Help2!$D:$D,Help2!AB:AB)</f>
        <v>0</v>
      </c>
      <c r="AF801" s="979">
        <f>_xlfn.XLOOKUP($D801,Help2!$D:$D,Help2!AC:AC)</f>
        <v>0</v>
      </c>
      <c r="AG801" s="979">
        <f>_xlfn.XLOOKUP($D801,Help2!$D:$D,Help2!AD:AD)</f>
        <v>0</v>
      </c>
      <c r="AH801" s="979">
        <f>_xlfn.XLOOKUP($D801,Help2!$D:$D,Help2!AE:AE)</f>
        <v>0</v>
      </c>
      <c r="AI801" s="979">
        <f>_xlfn.XLOOKUP($D801,Help2!$D:$D,Help2!AF:AF)</f>
        <v>0</v>
      </c>
      <c r="AJ801" s="979">
        <f>_xlfn.XLOOKUP($D801,Help2!$D:$D,Help2!AG:AG)</f>
        <v>0</v>
      </c>
      <c r="AK801" s="979">
        <f>_xlfn.XLOOKUP($D801,Help2!$D:$D,Help2!AH:AH)</f>
        <v>0</v>
      </c>
      <c r="AL801" s="979">
        <f>_xlfn.XLOOKUP($D801,Help2!$D:$D,Help2!AI:AI)</f>
        <v>0</v>
      </c>
      <c r="AM801" s="979">
        <f>_xlfn.XLOOKUP($D801,Help2!$D:$D,Help2!AJ:AJ)</f>
        <v>0</v>
      </c>
      <c r="AN801" s="979">
        <f>_xlfn.XLOOKUP($D801,Help2!$D:$D,Help2!AK:AK)</f>
        <v>0</v>
      </c>
    </row>
    <row r="802" spans="1:40" x14ac:dyDescent="0.2">
      <c r="A802" s="1">
        <v>45726</v>
      </c>
      <c r="B802">
        <f t="shared" si="91"/>
        <v>3</v>
      </c>
      <c r="C802">
        <f t="shared" si="92"/>
        <v>2025</v>
      </c>
      <c r="D802" s="872" t="str">
        <f t="shared" si="90"/>
        <v>03´2025</v>
      </c>
      <c r="F802" s="2">
        <f t="shared" si="93"/>
        <v>24</v>
      </c>
      <c r="G802" s="3">
        <f t="shared" si="94"/>
        <v>3.2258064516129031E-2</v>
      </c>
      <c r="H802" s="5">
        <f t="shared" si="95"/>
        <v>1</v>
      </c>
      <c r="I802" s="979">
        <f>VLOOKUP($D802,Help2!$D$26:$T$37,5)</f>
        <v>0</v>
      </c>
      <c r="J802" s="979">
        <f>VLOOKUP($D802,Help2!$D$26:$T$37,6)</f>
        <v>0</v>
      </c>
      <c r="K802" s="979">
        <f>VLOOKUP($D802,Help2!$D$26:$T$37,7)</f>
        <v>0</v>
      </c>
      <c r="L802" s="979">
        <f>VLOOKUP($D802,Help2!$D$26:$T$37,8)</f>
        <v>0</v>
      </c>
      <c r="M802" s="979">
        <f>VLOOKUP($D802,Help2!$D$26:$T$37,9)</f>
        <v>0</v>
      </c>
      <c r="N802" s="979">
        <f>VLOOKUP($D802,Help2!$D$26:$T$37,10)</f>
        <v>0</v>
      </c>
      <c r="P802" s="979">
        <f>VLOOKUP($D802,Help2!$D$2:$T$25,3)</f>
        <v>744</v>
      </c>
      <c r="Q802" s="979">
        <f t="shared" si="96"/>
        <v>744</v>
      </c>
      <c r="Y802" s="979">
        <f>_xlfn.XLOOKUP($D802,Help2!$D:$D,Help2!V:V)</f>
        <v>0</v>
      </c>
      <c r="Z802" s="979">
        <f>_xlfn.XLOOKUP($D802,Help2!$D:$D,Help2!W:W)</f>
        <v>0</v>
      </c>
      <c r="AA802" s="979">
        <f>_xlfn.XLOOKUP($D802,Help2!$D:$D,Help2!X:X)</f>
        <v>0</v>
      </c>
      <c r="AB802" s="979">
        <f>_xlfn.XLOOKUP($D802,Help2!$D:$D,Help2!Y:Y)</f>
        <v>0</v>
      </c>
      <c r="AC802" s="979">
        <f>_xlfn.XLOOKUP($D802,Help2!$D:$D,Help2!Z:Z)</f>
        <v>0</v>
      </c>
      <c r="AD802" s="979">
        <f>_xlfn.XLOOKUP($D802,Help2!$D:$D,Help2!AA:AA)</f>
        <v>0</v>
      </c>
      <c r="AE802" s="979">
        <f>_xlfn.XLOOKUP($D802,Help2!$D:$D,Help2!AB:AB)</f>
        <v>0</v>
      </c>
      <c r="AF802" s="979">
        <f>_xlfn.XLOOKUP($D802,Help2!$D:$D,Help2!AC:AC)</f>
        <v>0</v>
      </c>
      <c r="AG802" s="979">
        <f>_xlfn.XLOOKUP($D802,Help2!$D:$D,Help2!AD:AD)</f>
        <v>0</v>
      </c>
      <c r="AH802" s="979">
        <f>_xlfn.XLOOKUP($D802,Help2!$D:$D,Help2!AE:AE)</f>
        <v>0</v>
      </c>
      <c r="AI802" s="979">
        <f>_xlfn.XLOOKUP($D802,Help2!$D:$D,Help2!AF:AF)</f>
        <v>0</v>
      </c>
      <c r="AJ802" s="979">
        <f>_xlfn.XLOOKUP($D802,Help2!$D:$D,Help2!AG:AG)</f>
        <v>0</v>
      </c>
      <c r="AK802" s="979">
        <f>_xlfn.XLOOKUP($D802,Help2!$D:$D,Help2!AH:AH)</f>
        <v>0</v>
      </c>
      <c r="AL802" s="979">
        <f>_xlfn.XLOOKUP($D802,Help2!$D:$D,Help2!AI:AI)</f>
        <v>0</v>
      </c>
      <c r="AM802" s="979">
        <f>_xlfn.XLOOKUP($D802,Help2!$D:$D,Help2!AJ:AJ)</f>
        <v>0</v>
      </c>
      <c r="AN802" s="979">
        <f>_xlfn.XLOOKUP($D802,Help2!$D:$D,Help2!AK:AK)</f>
        <v>0</v>
      </c>
    </row>
    <row r="803" spans="1:40" x14ac:dyDescent="0.2">
      <c r="A803" s="1">
        <v>45727</v>
      </c>
      <c r="B803">
        <f t="shared" si="91"/>
        <v>3</v>
      </c>
      <c r="C803">
        <f t="shared" si="92"/>
        <v>2025</v>
      </c>
      <c r="D803" s="872" t="str">
        <f t="shared" si="90"/>
        <v>03´2025</v>
      </c>
      <c r="E803" s="867">
        <v>16</v>
      </c>
      <c r="F803" s="2">
        <f t="shared" si="93"/>
        <v>8</v>
      </c>
      <c r="G803" s="3">
        <f t="shared" si="94"/>
        <v>1.0752688172043012E-2</v>
      </c>
      <c r="H803" s="5">
        <f t="shared" si="95"/>
        <v>0.33333333333333331</v>
      </c>
      <c r="I803" s="979">
        <f>VLOOKUP($D803,Help2!$D$26:$T$37,5)</f>
        <v>0</v>
      </c>
      <c r="J803" s="979">
        <f>VLOOKUP($D803,Help2!$D$26:$T$37,6)</f>
        <v>0</v>
      </c>
      <c r="K803" s="979">
        <f>VLOOKUP($D803,Help2!$D$26:$T$37,7)</f>
        <v>0</v>
      </c>
      <c r="L803" s="979">
        <f>VLOOKUP($D803,Help2!$D$26:$T$37,8)</f>
        <v>0</v>
      </c>
      <c r="M803" s="979">
        <f>VLOOKUP($D803,Help2!$D$26:$T$37,9)</f>
        <v>0</v>
      </c>
      <c r="N803" s="979">
        <f>VLOOKUP($D803,Help2!$D$26:$T$37,10)</f>
        <v>0</v>
      </c>
      <c r="P803" s="979">
        <f>VLOOKUP($D803,Help2!$D$2:$T$25,3)</f>
        <v>744</v>
      </c>
      <c r="Q803" s="979">
        <f t="shared" si="96"/>
        <v>744</v>
      </c>
      <c r="Y803" s="979">
        <f>_xlfn.XLOOKUP($D803,Help2!$D:$D,Help2!V:V)</f>
        <v>0</v>
      </c>
      <c r="Z803" s="979">
        <f>_xlfn.XLOOKUP($D803,Help2!$D:$D,Help2!W:W)</f>
        <v>0</v>
      </c>
      <c r="AA803" s="979">
        <f>_xlfn.XLOOKUP($D803,Help2!$D:$D,Help2!X:X)</f>
        <v>0</v>
      </c>
      <c r="AB803" s="979">
        <f>_xlfn.XLOOKUP($D803,Help2!$D:$D,Help2!Y:Y)</f>
        <v>0</v>
      </c>
      <c r="AC803" s="979">
        <f>_xlfn.XLOOKUP($D803,Help2!$D:$D,Help2!Z:Z)</f>
        <v>0</v>
      </c>
      <c r="AD803" s="979">
        <f>_xlfn.XLOOKUP($D803,Help2!$D:$D,Help2!AA:AA)</f>
        <v>0</v>
      </c>
      <c r="AE803" s="979">
        <f>_xlfn.XLOOKUP($D803,Help2!$D:$D,Help2!AB:AB)</f>
        <v>0</v>
      </c>
      <c r="AF803" s="979">
        <f>_xlfn.XLOOKUP($D803,Help2!$D:$D,Help2!AC:AC)</f>
        <v>0</v>
      </c>
      <c r="AG803" s="979">
        <f>_xlfn.XLOOKUP($D803,Help2!$D:$D,Help2!AD:AD)</f>
        <v>0</v>
      </c>
      <c r="AH803" s="979">
        <f>_xlfn.XLOOKUP($D803,Help2!$D:$D,Help2!AE:AE)</f>
        <v>0</v>
      </c>
      <c r="AI803" s="979">
        <f>_xlfn.XLOOKUP($D803,Help2!$D:$D,Help2!AF:AF)</f>
        <v>0</v>
      </c>
      <c r="AJ803" s="979">
        <f>_xlfn.XLOOKUP($D803,Help2!$D:$D,Help2!AG:AG)</f>
        <v>0</v>
      </c>
      <c r="AK803" s="979">
        <f>_xlfn.XLOOKUP($D803,Help2!$D:$D,Help2!AH:AH)</f>
        <v>0</v>
      </c>
      <c r="AL803" s="979">
        <f>_xlfn.XLOOKUP($D803,Help2!$D:$D,Help2!AI:AI)</f>
        <v>0</v>
      </c>
      <c r="AM803" s="979">
        <f>_xlfn.XLOOKUP($D803,Help2!$D:$D,Help2!AJ:AJ)</f>
        <v>0</v>
      </c>
      <c r="AN803" s="979">
        <f>_xlfn.XLOOKUP($D803,Help2!$D:$D,Help2!AK:AK)</f>
        <v>0</v>
      </c>
    </row>
    <row r="804" spans="1:40" x14ac:dyDescent="0.2">
      <c r="A804" s="1">
        <v>45728</v>
      </c>
      <c r="B804">
        <f t="shared" si="91"/>
        <v>3</v>
      </c>
      <c r="C804">
        <f t="shared" si="92"/>
        <v>2025</v>
      </c>
      <c r="D804" s="872" t="str">
        <f t="shared" si="90"/>
        <v>03´2025</v>
      </c>
      <c r="F804" s="2">
        <f t="shared" si="93"/>
        <v>24</v>
      </c>
      <c r="G804" s="3">
        <f t="shared" si="94"/>
        <v>3.2258064516129031E-2</v>
      </c>
      <c r="H804" s="5">
        <f t="shared" si="95"/>
        <v>1</v>
      </c>
      <c r="I804" s="979">
        <f>VLOOKUP($D804,Help2!$D$26:$T$37,5)</f>
        <v>0</v>
      </c>
      <c r="J804" s="979">
        <f>VLOOKUP($D804,Help2!$D$26:$T$37,6)</f>
        <v>0</v>
      </c>
      <c r="K804" s="979">
        <f>VLOOKUP($D804,Help2!$D$26:$T$37,7)</f>
        <v>0</v>
      </c>
      <c r="L804" s="979">
        <f>VLOOKUP($D804,Help2!$D$26:$T$37,8)</f>
        <v>0</v>
      </c>
      <c r="M804" s="979">
        <f>VLOOKUP($D804,Help2!$D$26:$T$37,9)</f>
        <v>0</v>
      </c>
      <c r="N804" s="979">
        <f>VLOOKUP($D804,Help2!$D$26:$T$37,10)</f>
        <v>0</v>
      </c>
      <c r="P804" s="979">
        <f>VLOOKUP($D804,Help2!$D$2:$T$25,3)</f>
        <v>744</v>
      </c>
      <c r="Q804" s="979">
        <f t="shared" si="96"/>
        <v>744</v>
      </c>
      <c r="Y804" s="979">
        <f>_xlfn.XLOOKUP($D804,Help2!$D:$D,Help2!V:V)</f>
        <v>0</v>
      </c>
      <c r="Z804" s="979">
        <f>_xlfn.XLOOKUP($D804,Help2!$D:$D,Help2!W:W)</f>
        <v>0</v>
      </c>
      <c r="AA804" s="979">
        <f>_xlfn.XLOOKUP($D804,Help2!$D:$D,Help2!X:X)</f>
        <v>0</v>
      </c>
      <c r="AB804" s="979">
        <f>_xlfn.XLOOKUP($D804,Help2!$D:$D,Help2!Y:Y)</f>
        <v>0</v>
      </c>
      <c r="AC804" s="979">
        <f>_xlfn.XLOOKUP($D804,Help2!$D:$D,Help2!Z:Z)</f>
        <v>0</v>
      </c>
      <c r="AD804" s="979">
        <f>_xlfn.XLOOKUP($D804,Help2!$D:$D,Help2!AA:AA)</f>
        <v>0</v>
      </c>
      <c r="AE804" s="979">
        <f>_xlfn.XLOOKUP($D804,Help2!$D:$D,Help2!AB:AB)</f>
        <v>0</v>
      </c>
      <c r="AF804" s="979">
        <f>_xlfn.XLOOKUP($D804,Help2!$D:$D,Help2!AC:AC)</f>
        <v>0</v>
      </c>
      <c r="AG804" s="979">
        <f>_xlfn.XLOOKUP($D804,Help2!$D:$D,Help2!AD:AD)</f>
        <v>0</v>
      </c>
      <c r="AH804" s="979">
        <f>_xlfn.XLOOKUP($D804,Help2!$D:$D,Help2!AE:AE)</f>
        <v>0</v>
      </c>
      <c r="AI804" s="979">
        <f>_xlfn.XLOOKUP($D804,Help2!$D:$D,Help2!AF:AF)</f>
        <v>0</v>
      </c>
      <c r="AJ804" s="979">
        <f>_xlfn.XLOOKUP($D804,Help2!$D:$D,Help2!AG:AG)</f>
        <v>0</v>
      </c>
      <c r="AK804" s="979">
        <f>_xlfn.XLOOKUP($D804,Help2!$D:$D,Help2!AH:AH)</f>
        <v>0</v>
      </c>
      <c r="AL804" s="979">
        <f>_xlfn.XLOOKUP($D804,Help2!$D:$D,Help2!AI:AI)</f>
        <v>0</v>
      </c>
      <c r="AM804" s="979">
        <f>_xlfn.XLOOKUP($D804,Help2!$D:$D,Help2!AJ:AJ)</f>
        <v>0</v>
      </c>
      <c r="AN804" s="979">
        <f>_xlfn.XLOOKUP($D804,Help2!$D:$D,Help2!AK:AK)</f>
        <v>0</v>
      </c>
    </row>
    <row r="805" spans="1:40" x14ac:dyDescent="0.2">
      <c r="A805" s="1">
        <v>45729</v>
      </c>
      <c r="B805">
        <f t="shared" si="91"/>
        <v>3</v>
      </c>
      <c r="C805">
        <f t="shared" si="92"/>
        <v>2025</v>
      </c>
      <c r="D805" s="872" t="str">
        <f t="shared" si="90"/>
        <v>03´2025</v>
      </c>
      <c r="F805" s="2">
        <f t="shared" si="93"/>
        <v>24</v>
      </c>
      <c r="G805" s="3">
        <f t="shared" si="94"/>
        <v>3.2258064516129031E-2</v>
      </c>
      <c r="H805" s="5">
        <f t="shared" si="95"/>
        <v>1</v>
      </c>
      <c r="I805" s="979">
        <f>VLOOKUP($D805,Help2!$D$26:$T$37,5)</f>
        <v>0</v>
      </c>
      <c r="J805" s="979">
        <f>VLOOKUP($D805,Help2!$D$26:$T$37,6)</f>
        <v>0</v>
      </c>
      <c r="K805" s="979">
        <f>VLOOKUP($D805,Help2!$D$26:$T$37,7)</f>
        <v>0</v>
      </c>
      <c r="L805" s="979">
        <f>VLOOKUP($D805,Help2!$D$26:$T$37,8)</f>
        <v>0</v>
      </c>
      <c r="M805" s="979">
        <f>VLOOKUP($D805,Help2!$D$26:$T$37,9)</f>
        <v>0</v>
      </c>
      <c r="N805" s="979">
        <f>VLOOKUP($D805,Help2!$D$26:$T$37,10)</f>
        <v>0</v>
      </c>
      <c r="P805" s="979">
        <f>VLOOKUP($D805,Help2!$D$2:$T$25,3)</f>
        <v>744</v>
      </c>
      <c r="Q805" s="979">
        <f t="shared" si="96"/>
        <v>744</v>
      </c>
      <c r="Y805" s="979">
        <f>_xlfn.XLOOKUP($D805,Help2!$D:$D,Help2!V:V)</f>
        <v>0</v>
      </c>
      <c r="Z805" s="979">
        <f>_xlfn.XLOOKUP($D805,Help2!$D:$D,Help2!W:W)</f>
        <v>0</v>
      </c>
      <c r="AA805" s="979">
        <f>_xlfn.XLOOKUP($D805,Help2!$D:$D,Help2!X:X)</f>
        <v>0</v>
      </c>
      <c r="AB805" s="979">
        <f>_xlfn.XLOOKUP($D805,Help2!$D:$D,Help2!Y:Y)</f>
        <v>0</v>
      </c>
      <c r="AC805" s="979">
        <f>_xlfn.XLOOKUP($D805,Help2!$D:$D,Help2!Z:Z)</f>
        <v>0</v>
      </c>
      <c r="AD805" s="979">
        <f>_xlfn.XLOOKUP($D805,Help2!$D:$D,Help2!AA:AA)</f>
        <v>0</v>
      </c>
      <c r="AE805" s="979">
        <f>_xlfn.XLOOKUP($D805,Help2!$D:$D,Help2!AB:AB)</f>
        <v>0</v>
      </c>
      <c r="AF805" s="979">
        <f>_xlfn.XLOOKUP($D805,Help2!$D:$D,Help2!AC:AC)</f>
        <v>0</v>
      </c>
      <c r="AG805" s="979">
        <f>_xlfn.XLOOKUP($D805,Help2!$D:$D,Help2!AD:AD)</f>
        <v>0</v>
      </c>
      <c r="AH805" s="979">
        <f>_xlfn.XLOOKUP($D805,Help2!$D:$D,Help2!AE:AE)</f>
        <v>0</v>
      </c>
      <c r="AI805" s="979">
        <f>_xlfn.XLOOKUP($D805,Help2!$D:$D,Help2!AF:AF)</f>
        <v>0</v>
      </c>
      <c r="AJ805" s="979">
        <f>_xlfn.XLOOKUP($D805,Help2!$D:$D,Help2!AG:AG)</f>
        <v>0</v>
      </c>
      <c r="AK805" s="979">
        <f>_xlfn.XLOOKUP($D805,Help2!$D:$D,Help2!AH:AH)</f>
        <v>0</v>
      </c>
      <c r="AL805" s="979">
        <f>_xlfn.XLOOKUP($D805,Help2!$D:$D,Help2!AI:AI)</f>
        <v>0</v>
      </c>
      <c r="AM805" s="979">
        <f>_xlfn.XLOOKUP($D805,Help2!$D:$D,Help2!AJ:AJ)</f>
        <v>0</v>
      </c>
      <c r="AN805" s="979">
        <f>_xlfn.XLOOKUP($D805,Help2!$D:$D,Help2!AK:AK)</f>
        <v>0</v>
      </c>
    </row>
    <row r="806" spans="1:40" x14ac:dyDescent="0.2">
      <c r="A806" s="1">
        <v>45730</v>
      </c>
      <c r="B806">
        <f t="shared" si="91"/>
        <v>3</v>
      </c>
      <c r="C806">
        <f t="shared" si="92"/>
        <v>2025</v>
      </c>
      <c r="D806" s="872" t="str">
        <f t="shared" si="90"/>
        <v>03´2025</v>
      </c>
      <c r="F806" s="2">
        <f t="shared" si="93"/>
        <v>24</v>
      </c>
      <c r="G806" s="3">
        <f t="shared" si="94"/>
        <v>3.2258064516129031E-2</v>
      </c>
      <c r="H806" s="5">
        <f t="shared" si="95"/>
        <v>1</v>
      </c>
      <c r="I806" s="979">
        <f>VLOOKUP($D806,Help2!$D$26:$T$37,5)</f>
        <v>0</v>
      </c>
      <c r="J806" s="979">
        <f>VLOOKUP($D806,Help2!$D$26:$T$37,6)</f>
        <v>0</v>
      </c>
      <c r="K806" s="979">
        <f>VLOOKUP($D806,Help2!$D$26:$T$37,7)</f>
        <v>0</v>
      </c>
      <c r="L806" s="979">
        <f>VLOOKUP($D806,Help2!$D$26:$T$37,8)</f>
        <v>0</v>
      </c>
      <c r="M806" s="979">
        <f>VLOOKUP($D806,Help2!$D$26:$T$37,9)</f>
        <v>0</v>
      </c>
      <c r="N806" s="979">
        <f>VLOOKUP($D806,Help2!$D$26:$T$37,10)</f>
        <v>0</v>
      </c>
      <c r="P806" s="979">
        <f>VLOOKUP($D806,Help2!$D$2:$T$25,3)</f>
        <v>744</v>
      </c>
      <c r="Q806" s="979">
        <f t="shared" si="96"/>
        <v>744</v>
      </c>
      <c r="Y806" s="979">
        <f>_xlfn.XLOOKUP($D806,Help2!$D:$D,Help2!V:V)</f>
        <v>0</v>
      </c>
      <c r="Z806" s="979">
        <f>_xlfn.XLOOKUP($D806,Help2!$D:$D,Help2!W:W)</f>
        <v>0</v>
      </c>
      <c r="AA806" s="979">
        <f>_xlfn.XLOOKUP($D806,Help2!$D:$D,Help2!X:X)</f>
        <v>0</v>
      </c>
      <c r="AB806" s="979">
        <f>_xlfn.XLOOKUP($D806,Help2!$D:$D,Help2!Y:Y)</f>
        <v>0</v>
      </c>
      <c r="AC806" s="979">
        <f>_xlfn.XLOOKUP($D806,Help2!$D:$D,Help2!Z:Z)</f>
        <v>0</v>
      </c>
      <c r="AD806" s="979">
        <f>_xlfn.XLOOKUP($D806,Help2!$D:$D,Help2!AA:AA)</f>
        <v>0</v>
      </c>
      <c r="AE806" s="979">
        <f>_xlfn.XLOOKUP($D806,Help2!$D:$D,Help2!AB:AB)</f>
        <v>0</v>
      </c>
      <c r="AF806" s="979">
        <f>_xlfn.XLOOKUP($D806,Help2!$D:$D,Help2!AC:AC)</f>
        <v>0</v>
      </c>
      <c r="AG806" s="979">
        <f>_xlfn.XLOOKUP($D806,Help2!$D:$D,Help2!AD:AD)</f>
        <v>0</v>
      </c>
      <c r="AH806" s="979">
        <f>_xlfn.XLOOKUP($D806,Help2!$D:$D,Help2!AE:AE)</f>
        <v>0</v>
      </c>
      <c r="AI806" s="979">
        <f>_xlfn.XLOOKUP($D806,Help2!$D:$D,Help2!AF:AF)</f>
        <v>0</v>
      </c>
      <c r="AJ806" s="979">
        <f>_xlfn.XLOOKUP($D806,Help2!$D:$D,Help2!AG:AG)</f>
        <v>0</v>
      </c>
      <c r="AK806" s="979">
        <f>_xlfn.XLOOKUP($D806,Help2!$D:$D,Help2!AH:AH)</f>
        <v>0</v>
      </c>
      <c r="AL806" s="979">
        <f>_xlfn.XLOOKUP($D806,Help2!$D:$D,Help2!AI:AI)</f>
        <v>0</v>
      </c>
      <c r="AM806" s="979">
        <f>_xlfn.XLOOKUP($D806,Help2!$D:$D,Help2!AJ:AJ)</f>
        <v>0</v>
      </c>
      <c r="AN806" s="979">
        <f>_xlfn.XLOOKUP($D806,Help2!$D:$D,Help2!AK:AK)</f>
        <v>0</v>
      </c>
    </row>
    <row r="807" spans="1:40" x14ac:dyDescent="0.2">
      <c r="A807" s="1">
        <v>45731</v>
      </c>
      <c r="B807">
        <f t="shared" si="91"/>
        <v>3</v>
      </c>
      <c r="C807">
        <f t="shared" si="92"/>
        <v>2025</v>
      </c>
      <c r="D807" s="872" t="str">
        <f t="shared" si="90"/>
        <v>03´2025</v>
      </c>
      <c r="F807" s="2">
        <f t="shared" si="93"/>
        <v>24</v>
      </c>
      <c r="G807" s="3">
        <f t="shared" si="94"/>
        <v>3.2258064516129031E-2</v>
      </c>
      <c r="H807" s="5">
        <f t="shared" si="95"/>
        <v>1</v>
      </c>
      <c r="I807" s="979">
        <f>VLOOKUP($D807,Help2!$D$26:$T$37,5)</f>
        <v>0</v>
      </c>
      <c r="J807" s="979">
        <f>VLOOKUP($D807,Help2!$D$26:$T$37,6)</f>
        <v>0</v>
      </c>
      <c r="K807" s="979">
        <f>VLOOKUP($D807,Help2!$D$26:$T$37,7)</f>
        <v>0</v>
      </c>
      <c r="L807" s="979">
        <f>VLOOKUP($D807,Help2!$D$26:$T$37,8)</f>
        <v>0</v>
      </c>
      <c r="M807" s="979">
        <f>VLOOKUP($D807,Help2!$D$26:$T$37,9)</f>
        <v>0</v>
      </c>
      <c r="N807" s="979">
        <f>VLOOKUP($D807,Help2!$D$26:$T$37,10)</f>
        <v>0</v>
      </c>
      <c r="P807" s="979">
        <f>VLOOKUP($D807,Help2!$D$2:$T$25,3)</f>
        <v>744</v>
      </c>
      <c r="Q807" s="979">
        <f t="shared" si="96"/>
        <v>744</v>
      </c>
      <c r="Y807" s="979">
        <f>_xlfn.XLOOKUP($D807,Help2!$D:$D,Help2!V:V)</f>
        <v>0</v>
      </c>
      <c r="Z807" s="979">
        <f>_xlfn.XLOOKUP($D807,Help2!$D:$D,Help2!W:W)</f>
        <v>0</v>
      </c>
      <c r="AA807" s="979">
        <f>_xlfn.XLOOKUP($D807,Help2!$D:$D,Help2!X:X)</f>
        <v>0</v>
      </c>
      <c r="AB807" s="979">
        <f>_xlfn.XLOOKUP($D807,Help2!$D:$D,Help2!Y:Y)</f>
        <v>0</v>
      </c>
      <c r="AC807" s="979">
        <f>_xlfn.XLOOKUP($D807,Help2!$D:$D,Help2!Z:Z)</f>
        <v>0</v>
      </c>
      <c r="AD807" s="979">
        <f>_xlfn.XLOOKUP($D807,Help2!$D:$D,Help2!AA:AA)</f>
        <v>0</v>
      </c>
      <c r="AE807" s="979">
        <f>_xlfn.XLOOKUP($D807,Help2!$D:$D,Help2!AB:AB)</f>
        <v>0</v>
      </c>
      <c r="AF807" s="979">
        <f>_xlfn.XLOOKUP($D807,Help2!$D:$D,Help2!AC:AC)</f>
        <v>0</v>
      </c>
      <c r="AG807" s="979">
        <f>_xlfn.XLOOKUP($D807,Help2!$D:$D,Help2!AD:AD)</f>
        <v>0</v>
      </c>
      <c r="AH807" s="979">
        <f>_xlfn.XLOOKUP($D807,Help2!$D:$D,Help2!AE:AE)</f>
        <v>0</v>
      </c>
      <c r="AI807" s="979">
        <f>_xlfn.XLOOKUP($D807,Help2!$D:$D,Help2!AF:AF)</f>
        <v>0</v>
      </c>
      <c r="AJ807" s="979">
        <f>_xlfn.XLOOKUP($D807,Help2!$D:$D,Help2!AG:AG)</f>
        <v>0</v>
      </c>
      <c r="AK807" s="979">
        <f>_xlfn.XLOOKUP($D807,Help2!$D:$D,Help2!AH:AH)</f>
        <v>0</v>
      </c>
      <c r="AL807" s="979">
        <f>_xlfn.XLOOKUP($D807,Help2!$D:$D,Help2!AI:AI)</f>
        <v>0</v>
      </c>
      <c r="AM807" s="979">
        <f>_xlfn.XLOOKUP($D807,Help2!$D:$D,Help2!AJ:AJ)</f>
        <v>0</v>
      </c>
      <c r="AN807" s="979">
        <f>_xlfn.XLOOKUP($D807,Help2!$D:$D,Help2!AK:AK)</f>
        <v>0</v>
      </c>
    </row>
    <row r="808" spans="1:40" x14ac:dyDescent="0.2">
      <c r="A808" s="1">
        <v>45732</v>
      </c>
      <c r="B808">
        <f t="shared" si="91"/>
        <v>3</v>
      </c>
      <c r="C808">
        <f t="shared" si="92"/>
        <v>2025</v>
      </c>
      <c r="D808" s="872" t="str">
        <f t="shared" si="90"/>
        <v>03´2025</v>
      </c>
      <c r="F808" s="2">
        <f t="shared" si="93"/>
        <v>24</v>
      </c>
      <c r="G808" s="3">
        <f t="shared" si="94"/>
        <v>3.2258064516129031E-2</v>
      </c>
      <c r="H808" s="5">
        <f t="shared" si="95"/>
        <v>1</v>
      </c>
      <c r="I808" s="979">
        <f>VLOOKUP($D808,Help2!$D$26:$T$37,5)</f>
        <v>0</v>
      </c>
      <c r="J808" s="979">
        <f>VLOOKUP($D808,Help2!$D$26:$T$37,6)</f>
        <v>0</v>
      </c>
      <c r="K808" s="979">
        <f>VLOOKUP($D808,Help2!$D$26:$T$37,7)</f>
        <v>0</v>
      </c>
      <c r="L808" s="979">
        <f>VLOOKUP($D808,Help2!$D$26:$T$37,8)</f>
        <v>0</v>
      </c>
      <c r="M808" s="979">
        <f>VLOOKUP($D808,Help2!$D$26:$T$37,9)</f>
        <v>0</v>
      </c>
      <c r="N808" s="979">
        <f>VLOOKUP($D808,Help2!$D$26:$T$37,10)</f>
        <v>0</v>
      </c>
      <c r="P808" s="979">
        <f>VLOOKUP($D808,Help2!$D$2:$T$25,3)</f>
        <v>744</v>
      </c>
      <c r="Q808" s="979">
        <f t="shared" si="96"/>
        <v>744</v>
      </c>
      <c r="Y808" s="979">
        <f>_xlfn.XLOOKUP($D808,Help2!$D:$D,Help2!V:V)</f>
        <v>0</v>
      </c>
      <c r="Z808" s="979">
        <f>_xlfn.XLOOKUP($D808,Help2!$D:$D,Help2!W:W)</f>
        <v>0</v>
      </c>
      <c r="AA808" s="979">
        <f>_xlfn.XLOOKUP($D808,Help2!$D:$D,Help2!X:X)</f>
        <v>0</v>
      </c>
      <c r="AB808" s="979">
        <f>_xlfn.XLOOKUP($D808,Help2!$D:$D,Help2!Y:Y)</f>
        <v>0</v>
      </c>
      <c r="AC808" s="979">
        <f>_xlfn.XLOOKUP($D808,Help2!$D:$D,Help2!Z:Z)</f>
        <v>0</v>
      </c>
      <c r="AD808" s="979">
        <f>_xlfn.XLOOKUP($D808,Help2!$D:$D,Help2!AA:AA)</f>
        <v>0</v>
      </c>
      <c r="AE808" s="979">
        <f>_xlfn.XLOOKUP($D808,Help2!$D:$D,Help2!AB:AB)</f>
        <v>0</v>
      </c>
      <c r="AF808" s="979">
        <f>_xlfn.XLOOKUP($D808,Help2!$D:$D,Help2!AC:AC)</f>
        <v>0</v>
      </c>
      <c r="AG808" s="979">
        <f>_xlfn.XLOOKUP($D808,Help2!$D:$D,Help2!AD:AD)</f>
        <v>0</v>
      </c>
      <c r="AH808" s="979">
        <f>_xlfn.XLOOKUP($D808,Help2!$D:$D,Help2!AE:AE)</f>
        <v>0</v>
      </c>
      <c r="AI808" s="979">
        <f>_xlfn.XLOOKUP($D808,Help2!$D:$D,Help2!AF:AF)</f>
        <v>0</v>
      </c>
      <c r="AJ808" s="979">
        <f>_xlfn.XLOOKUP($D808,Help2!$D:$D,Help2!AG:AG)</f>
        <v>0</v>
      </c>
      <c r="AK808" s="979">
        <f>_xlfn.XLOOKUP($D808,Help2!$D:$D,Help2!AH:AH)</f>
        <v>0</v>
      </c>
      <c r="AL808" s="979">
        <f>_xlfn.XLOOKUP($D808,Help2!$D:$D,Help2!AI:AI)</f>
        <v>0</v>
      </c>
      <c r="AM808" s="979">
        <f>_xlfn.XLOOKUP($D808,Help2!$D:$D,Help2!AJ:AJ)</f>
        <v>0</v>
      </c>
      <c r="AN808" s="979">
        <f>_xlfn.XLOOKUP($D808,Help2!$D:$D,Help2!AK:AK)</f>
        <v>0</v>
      </c>
    </row>
    <row r="809" spans="1:40" x14ac:dyDescent="0.2">
      <c r="A809" s="1">
        <v>45733</v>
      </c>
      <c r="B809">
        <f t="shared" si="91"/>
        <v>3</v>
      </c>
      <c r="C809">
        <f t="shared" si="92"/>
        <v>2025</v>
      </c>
      <c r="D809" s="872" t="str">
        <f t="shared" si="90"/>
        <v>03´2025</v>
      </c>
      <c r="F809" s="2">
        <f t="shared" si="93"/>
        <v>24</v>
      </c>
      <c r="G809" s="3">
        <f t="shared" si="94"/>
        <v>3.2258064516129031E-2</v>
      </c>
      <c r="H809" s="5">
        <f t="shared" si="95"/>
        <v>1</v>
      </c>
      <c r="I809" s="979">
        <f>VLOOKUP($D809,Help2!$D$26:$T$37,5)</f>
        <v>0</v>
      </c>
      <c r="J809" s="979">
        <f>VLOOKUP($D809,Help2!$D$26:$T$37,6)</f>
        <v>0</v>
      </c>
      <c r="K809" s="979">
        <f>VLOOKUP($D809,Help2!$D$26:$T$37,7)</f>
        <v>0</v>
      </c>
      <c r="L809" s="979">
        <f>VLOOKUP($D809,Help2!$D$26:$T$37,8)</f>
        <v>0</v>
      </c>
      <c r="M809" s="979">
        <f>VLOOKUP($D809,Help2!$D$26:$T$37,9)</f>
        <v>0</v>
      </c>
      <c r="N809" s="979">
        <f>VLOOKUP($D809,Help2!$D$26:$T$37,10)</f>
        <v>0</v>
      </c>
      <c r="P809" s="979">
        <f>VLOOKUP($D809,Help2!$D$2:$T$25,3)</f>
        <v>744</v>
      </c>
      <c r="Q809" s="979">
        <f t="shared" si="96"/>
        <v>744</v>
      </c>
      <c r="Y809" s="979">
        <f>_xlfn.XLOOKUP($D809,Help2!$D:$D,Help2!V:V)</f>
        <v>0</v>
      </c>
      <c r="Z809" s="979">
        <f>_xlfn.XLOOKUP($D809,Help2!$D:$D,Help2!W:W)</f>
        <v>0</v>
      </c>
      <c r="AA809" s="979">
        <f>_xlfn.XLOOKUP($D809,Help2!$D:$D,Help2!X:X)</f>
        <v>0</v>
      </c>
      <c r="AB809" s="979">
        <f>_xlfn.XLOOKUP($D809,Help2!$D:$D,Help2!Y:Y)</f>
        <v>0</v>
      </c>
      <c r="AC809" s="979">
        <f>_xlfn.XLOOKUP($D809,Help2!$D:$D,Help2!Z:Z)</f>
        <v>0</v>
      </c>
      <c r="AD809" s="979">
        <f>_xlfn.XLOOKUP($D809,Help2!$D:$D,Help2!AA:AA)</f>
        <v>0</v>
      </c>
      <c r="AE809" s="979">
        <f>_xlfn.XLOOKUP($D809,Help2!$D:$D,Help2!AB:AB)</f>
        <v>0</v>
      </c>
      <c r="AF809" s="979">
        <f>_xlfn.XLOOKUP($D809,Help2!$D:$D,Help2!AC:AC)</f>
        <v>0</v>
      </c>
      <c r="AG809" s="979">
        <f>_xlfn.XLOOKUP($D809,Help2!$D:$D,Help2!AD:AD)</f>
        <v>0</v>
      </c>
      <c r="AH809" s="979">
        <f>_xlfn.XLOOKUP($D809,Help2!$D:$D,Help2!AE:AE)</f>
        <v>0</v>
      </c>
      <c r="AI809" s="979">
        <f>_xlfn.XLOOKUP($D809,Help2!$D:$D,Help2!AF:AF)</f>
        <v>0</v>
      </c>
      <c r="AJ809" s="979">
        <f>_xlfn.XLOOKUP($D809,Help2!$D:$D,Help2!AG:AG)</f>
        <v>0</v>
      </c>
      <c r="AK809" s="979">
        <f>_xlfn.XLOOKUP($D809,Help2!$D:$D,Help2!AH:AH)</f>
        <v>0</v>
      </c>
      <c r="AL809" s="979">
        <f>_xlfn.XLOOKUP($D809,Help2!$D:$D,Help2!AI:AI)</f>
        <v>0</v>
      </c>
      <c r="AM809" s="979">
        <f>_xlfn.XLOOKUP($D809,Help2!$D:$D,Help2!AJ:AJ)</f>
        <v>0</v>
      </c>
      <c r="AN809" s="979">
        <f>_xlfn.XLOOKUP($D809,Help2!$D:$D,Help2!AK:AK)</f>
        <v>0</v>
      </c>
    </row>
    <row r="810" spans="1:40" x14ac:dyDescent="0.2">
      <c r="A810" s="1">
        <v>45734</v>
      </c>
      <c r="B810">
        <f t="shared" si="91"/>
        <v>3</v>
      </c>
      <c r="C810">
        <f t="shared" si="92"/>
        <v>2025</v>
      </c>
      <c r="D810" s="872" t="str">
        <f t="shared" si="90"/>
        <v>03´2025</v>
      </c>
      <c r="F810" s="2">
        <f t="shared" si="93"/>
        <v>24</v>
      </c>
      <c r="G810" s="3">
        <f t="shared" si="94"/>
        <v>3.2258064516129031E-2</v>
      </c>
      <c r="H810" s="5">
        <f t="shared" si="95"/>
        <v>1</v>
      </c>
      <c r="I810" s="979">
        <f>VLOOKUP($D810,Help2!$D$26:$T$37,5)</f>
        <v>0</v>
      </c>
      <c r="J810" s="979">
        <f>VLOOKUP($D810,Help2!$D$26:$T$37,6)</f>
        <v>0</v>
      </c>
      <c r="K810" s="979">
        <f>VLOOKUP($D810,Help2!$D$26:$T$37,7)</f>
        <v>0</v>
      </c>
      <c r="L810" s="979">
        <f>VLOOKUP($D810,Help2!$D$26:$T$37,8)</f>
        <v>0</v>
      </c>
      <c r="M810" s="979">
        <f>VLOOKUP($D810,Help2!$D$26:$T$37,9)</f>
        <v>0</v>
      </c>
      <c r="N810" s="979">
        <f>VLOOKUP($D810,Help2!$D$26:$T$37,10)</f>
        <v>0</v>
      </c>
      <c r="P810" s="979">
        <f>VLOOKUP($D810,Help2!$D$2:$T$25,3)</f>
        <v>744</v>
      </c>
      <c r="Q810" s="979">
        <f t="shared" si="96"/>
        <v>744</v>
      </c>
      <c r="Y810" s="979">
        <f>_xlfn.XLOOKUP($D810,Help2!$D:$D,Help2!V:V)</f>
        <v>0</v>
      </c>
      <c r="Z810" s="979">
        <f>_xlfn.XLOOKUP($D810,Help2!$D:$D,Help2!W:W)</f>
        <v>0</v>
      </c>
      <c r="AA810" s="979">
        <f>_xlfn.XLOOKUP($D810,Help2!$D:$D,Help2!X:X)</f>
        <v>0</v>
      </c>
      <c r="AB810" s="979">
        <f>_xlfn.XLOOKUP($D810,Help2!$D:$D,Help2!Y:Y)</f>
        <v>0</v>
      </c>
      <c r="AC810" s="979">
        <f>_xlfn.XLOOKUP($D810,Help2!$D:$D,Help2!Z:Z)</f>
        <v>0</v>
      </c>
      <c r="AD810" s="979">
        <f>_xlfn.XLOOKUP($D810,Help2!$D:$D,Help2!AA:AA)</f>
        <v>0</v>
      </c>
      <c r="AE810" s="979">
        <f>_xlfn.XLOOKUP($D810,Help2!$D:$D,Help2!AB:AB)</f>
        <v>0</v>
      </c>
      <c r="AF810" s="979">
        <f>_xlfn.XLOOKUP($D810,Help2!$D:$D,Help2!AC:AC)</f>
        <v>0</v>
      </c>
      <c r="AG810" s="979">
        <f>_xlfn.XLOOKUP($D810,Help2!$D:$D,Help2!AD:AD)</f>
        <v>0</v>
      </c>
      <c r="AH810" s="979">
        <f>_xlfn.XLOOKUP($D810,Help2!$D:$D,Help2!AE:AE)</f>
        <v>0</v>
      </c>
      <c r="AI810" s="979">
        <f>_xlfn.XLOOKUP($D810,Help2!$D:$D,Help2!AF:AF)</f>
        <v>0</v>
      </c>
      <c r="AJ810" s="979">
        <f>_xlfn.XLOOKUP($D810,Help2!$D:$D,Help2!AG:AG)</f>
        <v>0</v>
      </c>
      <c r="AK810" s="979">
        <f>_xlfn.XLOOKUP($D810,Help2!$D:$D,Help2!AH:AH)</f>
        <v>0</v>
      </c>
      <c r="AL810" s="979">
        <f>_xlfn.XLOOKUP($D810,Help2!$D:$D,Help2!AI:AI)</f>
        <v>0</v>
      </c>
      <c r="AM810" s="979">
        <f>_xlfn.XLOOKUP($D810,Help2!$D:$D,Help2!AJ:AJ)</f>
        <v>0</v>
      </c>
      <c r="AN810" s="979">
        <f>_xlfn.XLOOKUP($D810,Help2!$D:$D,Help2!AK:AK)</f>
        <v>0</v>
      </c>
    </row>
    <row r="811" spans="1:40" x14ac:dyDescent="0.2">
      <c r="A811" s="1">
        <v>45735</v>
      </c>
      <c r="B811">
        <f t="shared" si="91"/>
        <v>3</v>
      </c>
      <c r="C811">
        <f t="shared" si="92"/>
        <v>2025</v>
      </c>
      <c r="D811" s="872" t="str">
        <f t="shared" si="90"/>
        <v>03´2025</v>
      </c>
      <c r="F811" s="2">
        <f t="shared" si="93"/>
        <v>24</v>
      </c>
      <c r="G811" s="3">
        <f t="shared" si="94"/>
        <v>3.2258064516129031E-2</v>
      </c>
      <c r="H811" s="5">
        <f t="shared" si="95"/>
        <v>1</v>
      </c>
      <c r="I811" s="979">
        <f>VLOOKUP($D811,Help2!$D$26:$T$37,5)</f>
        <v>0</v>
      </c>
      <c r="J811" s="979">
        <f>VLOOKUP($D811,Help2!$D$26:$T$37,6)</f>
        <v>0</v>
      </c>
      <c r="K811" s="979">
        <f>VLOOKUP($D811,Help2!$D$26:$T$37,7)</f>
        <v>0</v>
      </c>
      <c r="L811" s="979">
        <f>VLOOKUP($D811,Help2!$D$26:$T$37,8)</f>
        <v>0</v>
      </c>
      <c r="M811" s="979">
        <f>VLOOKUP($D811,Help2!$D$26:$T$37,9)</f>
        <v>0</v>
      </c>
      <c r="N811" s="979">
        <f>VLOOKUP($D811,Help2!$D$26:$T$37,10)</f>
        <v>0</v>
      </c>
      <c r="P811" s="979">
        <f>VLOOKUP($D811,Help2!$D$2:$T$25,3)</f>
        <v>744</v>
      </c>
      <c r="Q811" s="979">
        <f t="shared" si="96"/>
        <v>744</v>
      </c>
      <c r="Y811" s="979">
        <f>_xlfn.XLOOKUP($D811,Help2!$D:$D,Help2!V:V)</f>
        <v>0</v>
      </c>
      <c r="Z811" s="979">
        <f>_xlfn.XLOOKUP($D811,Help2!$D:$D,Help2!W:W)</f>
        <v>0</v>
      </c>
      <c r="AA811" s="979">
        <f>_xlfn.XLOOKUP($D811,Help2!$D:$D,Help2!X:X)</f>
        <v>0</v>
      </c>
      <c r="AB811" s="979">
        <f>_xlfn.XLOOKUP($D811,Help2!$D:$D,Help2!Y:Y)</f>
        <v>0</v>
      </c>
      <c r="AC811" s="979">
        <f>_xlfn.XLOOKUP($D811,Help2!$D:$D,Help2!Z:Z)</f>
        <v>0</v>
      </c>
      <c r="AD811" s="979">
        <f>_xlfn.XLOOKUP($D811,Help2!$D:$D,Help2!AA:AA)</f>
        <v>0</v>
      </c>
      <c r="AE811" s="979">
        <f>_xlfn.XLOOKUP($D811,Help2!$D:$D,Help2!AB:AB)</f>
        <v>0</v>
      </c>
      <c r="AF811" s="979">
        <f>_xlfn.XLOOKUP($D811,Help2!$D:$D,Help2!AC:AC)</f>
        <v>0</v>
      </c>
      <c r="AG811" s="979">
        <f>_xlfn.XLOOKUP($D811,Help2!$D:$D,Help2!AD:AD)</f>
        <v>0</v>
      </c>
      <c r="AH811" s="979">
        <f>_xlfn.XLOOKUP($D811,Help2!$D:$D,Help2!AE:AE)</f>
        <v>0</v>
      </c>
      <c r="AI811" s="979">
        <f>_xlfn.XLOOKUP($D811,Help2!$D:$D,Help2!AF:AF)</f>
        <v>0</v>
      </c>
      <c r="AJ811" s="979">
        <f>_xlfn.XLOOKUP($D811,Help2!$D:$D,Help2!AG:AG)</f>
        <v>0</v>
      </c>
      <c r="AK811" s="979">
        <f>_xlfn.XLOOKUP($D811,Help2!$D:$D,Help2!AH:AH)</f>
        <v>0</v>
      </c>
      <c r="AL811" s="979">
        <f>_xlfn.XLOOKUP($D811,Help2!$D:$D,Help2!AI:AI)</f>
        <v>0</v>
      </c>
      <c r="AM811" s="979">
        <f>_xlfn.XLOOKUP($D811,Help2!$D:$D,Help2!AJ:AJ)</f>
        <v>0</v>
      </c>
      <c r="AN811" s="979">
        <f>_xlfn.XLOOKUP($D811,Help2!$D:$D,Help2!AK:AK)</f>
        <v>0</v>
      </c>
    </row>
    <row r="812" spans="1:40" x14ac:dyDescent="0.2">
      <c r="A812" s="1">
        <v>45736</v>
      </c>
      <c r="B812">
        <f t="shared" si="91"/>
        <v>3</v>
      </c>
      <c r="C812">
        <f t="shared" si="92"/>
        <v>2025</v>
      </c>
      <c r="D812" s="872" t="str">
        <f t="shared" si="90"/>
        <v>03´2025</v>
      </c>
      <c r="F812" s="2">
        <f t="shared" si="93"/>
        <v>24</v>
      </c>
      <c r="G812" s="3">
        <f t="shared" si="94"/>
        <v>3.2258064516129031E-2</v>
      </c>
      <c r="H812" s="5">
        <f t="shared" si="95"/>
        <v>1</v>
      </c>
      <c r="I812" s="979">
        <f>VLOOKUP($D812,Help2!$D$26:$T$37,5)</f>
        <v>0</v>
      </c>
      <c r="J812" s="979">
        <f>VLOOKUP($D812,Help2!$D$26:$T$37,6)</f>
        <v>0</v>
      </c>
      <c r="K812" s="979">
        <f>VLOOKUP($D812,Help2!$D$26:$T$37,7)</f>
        <v>0</v>
      </c>
      <c r="L812" s="979">
        <f>VLOOKUP($D812,Help2!$D$26:$T$37,8)</f>
        <v>0</v>
      </c>
      <c r="M812" s="979">
        <f>VLOOKUP($D812,Help2!$D$26:$T$37,9)</f>
        <v>0</v>
      </c>
      <c r="N812" s="979">
        <f>VLOOKUP($D812,Help2!$D$26:$T$37,10)</f>
        <v>0</v>
      </c>
      <c r="P812" s="979">
        <f>VLOOKUP($D812,Help2!$D$2:$T$25,3)</f>
        <v>744</v>
      </c>
      <c r="Q812" s="979">
        <f t="shared" si="96"/>
        <v>744</v>
      </c>
      <c r="Y812" s="979">
        <f>_xlfn.XLOOKUP($D812,Help2!$D:$D,Help2!V:V)</f>
        <v>0</v>
      </c>
      <c r="Z812" s="979">
        <f>_xlfn.XLOOKUP($D812,Help2!$D:$D,Help2!W:W)</f>
        <v>0</v>
      </c>
      <c r="AA812" s="979">
        <f>_xlfn.XLOOKUP($D812,Help2!$D:$D,Help2!X:X)</f>
        <v>0</v>
      </c>
      <c r="AB812" s="979">
        <f>_xlfn.XLOOKUP($D812,Help2!$D:$D,Help2!Y:Y)</f>
        <v>0</v>
      </c>
      <c r="AC812" s="979">
        <f>_xlfn.XLOOKUP($D812,Help2!$D:$D,Help2!Z:Z)</f>
        <v>0</v>
      </c>
      <c r="AD812" s="979">
        <f>_xlfn.XLOOKUP($D812,Help2!$D:$D,Help2!AA:AA)</f>
        <v>0</v>
      </c>
      <c r="AE812" s="979">
        <f>_xlfn.XLOOKUP($D812,Help2!$D:$D,Help2!AB:AB)</f>
        <v>0</v>
      </c>
      <c r="AF812" s="979">
        <f>_xlfn.XLOOKUP($D812,Help2!$D:$D,Help2!AC:AC)</f>
        <v>0</v>
      </c>
      <c r="AG812" s="979">
        <f>_xlfn.XLOOKUP($D812,Help2!$D:$D,Help2!AD:AD)</f>
        <v>0</v>
      </c>
      <c r="AH812" s="979">
        <f>_xlfn.XLOOKUP($D812,Help2!$D:$D,Help2!AE:AE)</f>
        <v>0</v>
      </c>
      <c r="AI812" s="979">
        <f>_xlfn.XLOOKUP($D812,Help2!$D:$D,Help2!AF:AF)</f>
        <v>0</v>
      </c>
      <c r="AJ812" s="979">
        <f>_xlfn.XLOOKUP($D812,Help2!$D:$D,Help2!AG:AG)</f>
        <v>0</v>
      </c>
      <c r="AK812" s="979">
        <f>_xlfn.XLOOKUP($D812,Help2!$D:$D,Help2!AH:AH)</f>
        <v>0</v>
      </c>
      <c r="AL812" s="979">
        <f>_xlfn.XLOOKUP($D812,Help2!$D:$D,Help2!AI:AI)</f>
        <v>0</v>
      </c>
      <c r="AM812" s="979">
        <f>_xlfn.XLOOKUP($D812,Help2!$D:$D,Help2!AJ:AJ)</f>
        <v>0</v>
      </c>
      <c r="AN812" s="979">
        <f>_xlfn.XLOOKUP($D812,Help2!$D:$D,Help2!AK:AK)</f>
        <v>0</v>
      </c>
    </row>
    <row r="813" spans="1:40" x14ac:dyDescent="0.2">
      <c r="A813" s="1">
        <v>45737</v>
      </c>
      <c r="B813">
        <f t="shared" si="91"/>
        <v>3</v>
      </c>
      <c r="C813">
        <f t="shared" si="92"/>
        <v>2025</v>
      </c>
      <c r="D813" s="872" t="str">
        <f t="shared" si="90"/>
        <v>03´2025</v>
      </c>
      <c r="F813" s="2">
        <f t="shared" si="93"/>
        <v>24</v>
      </c>
      <c r="G813" s="3">
        <f t="shared" si="94"/>
        <v>3.2258064516129031E-2</v>
      </c>
      <c r="H813" s="5">
        <f t="shared" si="95"/>
        <v>1</v>
      </c>
      <c r="I813" s="979">
        <f>VLOOKUP($D813,Help2!$D$26:$T$37,5)</f>
        <v>0</v>
      </c>
      <c r="J813" s="979">
        <f>VLOOKUP($D813,Help2!$D$26:$T$37,6)</f>
        <v>0</v>
      </c>
      <c r="K813" s="979">
        <f>VLOOKUP($D813,Help2!$D$26:$T$37,7)</f>
        <v>0</v>
      </c>
      <c r="L813" s="979">
        <f>VLOOKUP($D813,Help2!$D$26:$T$37,8)</f>
        <v>0</v>
      </c>
      <c r="M813" s="979">
        <f>VLOOKUP($D813,Help2!$D$26:$T$37,9)</f>
        <v>0</v>
      </c>
      <c r="N813" s="979">
        <f>VLOOKUP($D813,Help2!$D$26:$T$37,10)</f>
        <v>0</v>
      </c>
      <c r="P813" s="979">
        <f>VLOOKUP($D813,Help2!$D$2:$T$25,3)</f>
        <v>744</v>
      </c>
      <c r="Q813" s="979">
        <f t="shared" si="96"/>
        <v>744</v>
      </c>
      <c r="Y813" s="979">
        <f>_xlfn.XLOOKUP($D813,Help2!$D:$D,Help2!V:V)</f>
        <v>0</v>
      </c>
      <c r="Z813" s="979">
        <f>_xlfn.XLOOKUP($D813,Help2!$D:$D,Help2!W:W)</f>
        <v>0</v>
      </c>
      <c r="AA813" s="979">
        <f>_xlfn.XLOOKUP($D813,Help2!$D:$D,Help2!X:X)</f>
        <v>0</v>
      </c>
      <c r="AB813" s="979">
        <f>_xlfn.XLOOKUP($D813,Help2!$D:$D,Help2!Y:Y)</f>
        <v>0</v>
      </c>
      <c r="AC813" s="979">
        <f>_xlfn.XLOOKUP($D813,Help2!$D:$D,Help2!Z:Z)</f>
        <v>0</v>
      </c>
      <c r="AD813" s="979">
        <f>_xlfn.XLOOKUP($D813,Help2!$D:$D,Help2!AA:AA)</f>
        <v>0</v>
      </c>
      <c r="AE813" s="979">
        <f>_xlfn.XLOOKUP($D813,Help2!$D:$D,Help2!AB:AB)</f>
        <v>0</v>
      </c>
      <c r="AF813" s="979">
        <f>_xlfn.XLOOKUP($D813,Help2!$D:$D,Help2!AC:AC)</f>
        <v>0</v>
      </c>
      <c r="AG813" s="979">
        <f>_xlfn.XLOOKUP($D813,Help2!$D:$D,Help2!AD:AD)</f>
        <v>0</v>
      </c>
      <c r="AH813" s="979">
        <f>_xlfn.XLOOKUP($D813,Help2!$D:$D,Help2!AE:AE)</f>
        <v>0</v>
      </c>
      <c r="AI813" s="979">
        <f>_xlfn.XLOOKUP($D813,Help2!$D:$D,Help2!AF:AF)</f>
        <v>0</v>
      </c>
      <c r="AJ813" s="979">
        <f>_xlfn.XLOOKUP($D813,Help2!$D:$D,Help2!AG:AG)</f>
        <v>0</v>
      </c>
      <c r="AK813" s="979">
        <f>_xlfn.XLOOKUP($D813,Help2!$D:$D,Help2!AH:AH)</f>
        <v>0</v>
      </c>
      <c r="AL813" s="979">
        <f>_xlfn.XLOOKUP($D813,Help2!$D:$D,Help2!AI:AI)</f>
        <v>0</v>
      </c>
      <c r="AM813" s="979">
        <f>_xlfn.XLOOKUP($D813,Help2!$D:$D,Help2!AJ:AJ)</f>
        <v>0</v>
      </c>
      <c r="AN813" s="979">
        <f>_xlfn.XLOOKUP($D813,Help2!$D:$D,Help2!AK:AK)</f>
        <v>0</v>
      </c>
    </row>
    <row r="814" spans="1:40" x14ac:dyDescent="0.2">
      <c r="A814" s="1">
        <v>45738</v>
      </c>
      <c r="B814">
        <f t="shared" si="91"/>
        <v>3</v>
      </c>
      <c r="C814">
        <f t="shared" si="92"/>
        <v>2025</v>
      </c>
      <c r="D814" s="872" t="str">
        <f t="shared" si="90"/>
        <v>03´2025</v>
      </c>
      <c r="F814" s="2">
        <f t="shared" si="93"/>
        <v>24</v>
      </c>
      <c r="G814" s="3">
        <f t="shared" si="94"/>
        <v>3.2258064516129031E-2</v>
      </c>
      <c r="H814" s="5">
        <f t="shared" si="95"/>
        <v>1</v>
      </c>
      <c r="I814" s="979">
        <f>VLOOKUP($D814,Help2!$D$26:$T$37,5)</f>
        <v>0</v>
      </c>
      <c r="J814" s="979">
        <f>VLOOKUP($D814,Help2!$D$26:$T$37,6)</f>
        <v>0</v>
      </c>
      <c r="K814" s="979">
        <f>VLOOKUP($D814,Help2!$D$26:$T$37,7)</f>
        <v>0</v>
      </c>
      <c r="L814" s="979">
        <f>VLOOKUP($D814,Help2!$D$26:$T$37,8)</f>
        <v>0</v>
      </c>
      <c r="M814" s="979">
        <f>VLOOKUP($D814,Help2!$D$26:$T$37,9)</f>
        <v>0</v>
      </c>
      <c r="N814" s="979">
        <f>VLOOKUP($D814,Help2!$D$26:$T$37,10)</f>
        <v>0</v>
      </c>
      <c r="P814" s="979">
        <f>VLOOKUP($D814,Help2!$D$2:$T$25,3)</f>
        <v>744</v>
      </c>
      <c r="Q814" s="979">
        <f t="shared" si="96"/>
        <v>744</v>
      </c>
      <c r="Y814" s="979">
        <f>_xlfn.XLOOKUP($D814,Help2!$D:$D,Help2!V:V)</f>
        <v>0</v>
      </c>
      <c r="Z814" s="979">
        <f>_xlfn.XLOOKUP($D814,Help2!$D:$D,Help2!W:W)</f>
        <v>0</v>
      </c>
      <c r="AA814" s="979">
        <f>_xlfn.XLOOKUP($D814,Help2!$D:$D,Help2!X:X)</f>
        <v>0</v>
      </c>
      <c r="AB814" s="979">
        <f>_xlfn.XLOOKUP($D814,Help2!$D:$D,Help2!Y:Y)</f>
        <v>0</v>
      </c>
      <c r="AC814" s="979">
        <f>_xlfn.XLOOKUP($D814,Help2!$D:$D,Help2!Z:Z)</f>
        <v>0</v>
      </c>
      <c r="AD814" s="979">
        <f>_xlfn.XLOOKUP($D814,Help2!$D:$D,Help2!AA:AA)</f>
        <v>0</v>
      </c>
      <c r="AE814" s="979">
        <f>_xlfn.XLOOKUP($D814,Help2!$D:$D,Help2!AB:AB)</f>
        <v>0</v>
      </c>
      <c r="AF814" s="979">
        <f>_xlfn.XLOOKUP($D814,Help2!$D:$D,Help2!AC:AC)</f>
        <v>0</v>
      </c>
      <c r="AG814" s="979">
        <f>_xlfn.XLOOKUP($D814,Help2!$D:$D,Help2!AD:AD)</f>
        <v>0</v>
      </c>
      <c r="AH814" s="979">
        <f>_xlfn.XLOOKUP($D814,Help2!$D:$D,Help2!AE:AE)</f>
        <v>0</v>
      </c>
      <c r="AI814" s="979">
        <f>_xlfn.XLOOKUP($D814,Help2!$D:$D,Help2!AF:AF)</f>
        <v>0</v>
      </c>
      <c r="AJ814" s="979">
        <f>_xlfn.XLOOKUP($D814,Help2!$D:$D,Help2!AG:AG)</f>
        <v>0</v>
      </c>
      <c r="AK814" s="979">
        <f>_xlfn.XLOOKUP($D814,Help2!$D:$D,Help2!AH:AH)</f>
        <v>0</v>
      </c>
      <c r="AL814" s="979">
        <f>_xlfn.XLOOKUP($D814,Help2!$D:$D,Help2!AI:AI)</f>
        <v>0</v>
      </c>
      <c r="AM814" s="979">
        <f>_xlfn.XLOOKUP($D814,Help2!$D:$D,Help2!AJ:AJ)</f>
        <v>0</v>
      </c>
      <c r="AN814" s="979">
        <f>_xlfn.XLOOKUP($D814,Help2!$D:$D,Help2!AK:AK)</f>
        <v>0</v>
      </c>
    </row>
    <row r="815" spans="1:40" x14ac:dyDescent="0.2">
      <c r="A815" s="1">
        <v>45739</v>
      </c>
      <c r="B815">
        <f t="shared" si="91"/>
        <v>3</v>
      </c>
      <c r="C815">
        <f t="shared" si="92"/>
        <v>2025</v>
      </c>
      <c r="D815" s="872" t="str">
        <f t="shared" si="90"/>
        <v>03´2025</v>
      </c>
      <c r="F815" s="2">
        <f t="shared" si="93"/>
        <v>24</v>
      </c>
      <c r="G815" s="3">
        <f t="shared" si="94"/>
        <v>3.2258064516129031E-2</v>
      </c>
      <c r="H815" s="5">
        <f t="shared" si="95"/>
        <v>1</v>
      </c>
      <c r="I815" s="979">
        <f>VLOOKUP($D815,Help2!$D$26:$T$37,5)</f>
        <v>0</v>
      </c>
      <c r="J815" s="979">
        <f>VLOOKUP($D815,Help2!$D$26:$T$37,6)</f>
        <v>0</v>
      </c>
      <c r="K815" s="979">
        <f>VLOOKUP($D815,Help2!$D$26:$T$37,7)</f>
        <v>0</v>
      </c>
      <c r="L815" s="979">
        <f>VLOOKUP($D815,Help2!$D$26:$T$37,8)</f>
        <v>0</v>
      </c>
      <c r="M815" s="979">
        <f>VLOOKUP($D815,Help2!$D$26:$T$37,9)</f>
        <v>0</v>
      </c>
      <c r="N815" s="979">
        <f>VLOOKUP($D815,Help2!$D$26:$T$37,10)</f>
        <v>0</v>
      </c>
      <c r="P815" s="979">
        <f>VLOOKUP($D815,Help2!$D$2:$T$25,3)</f>
        <v>744</v>
      </c>
      <c r="Q815" s="979">
        <f t="shared" si="96"/>
        <v>744</v>
      </c>
      <c r="Y815" s="979">
        <f>_xlfn.XLOOKUP($D815,Help2!$D:$D,Help2!V:V)</f>
        <v>0</v>
      </c>
      <c r="Z815" s="979">
        <f>_xlfn.XLOOKUP($D815,Help2!$D:$D,Help2!W:W)</f>
        <v>0</v>
      </c>
      <c r="AA815" s="979">
        <f>_xlfn.XLOOKUP($D815,Help2!$D:$D,Help2!X:X)</f>
        <v>0</v>
      </c>
      <c r="AB815" s="979">
        <f>_xlfn.XLOOKUP($D815,Help2!$D:$D,Help2!Y:Y)</f>
        <v>0</v>
      </c>
      <c r="AC815" s="979">
        <f>_xlfn.XLOOKUP($D815,Help2!$D:$D,Help2!Z:Z)</f>
        <v>0</v>
      </c>
      <c r="AD815" s="979">
        <f>_xlfn.XLOOKUP($D815,Help2!$D:$D,Help2!AA:AA)</f>
        <v>0</v>
      </c>
      <c r="AE815" s="979">
        <f>_xlfn.XLOOKUP($D815,Help2!$D:$D,Help2!AB:AB)</f>
        <v>0</v>
      </c>
      <c r="AF815" s="979">
        <f>_xlfn.XLOOKUP($D815,Help2!$D:$D,Help2!AC:AC)</f>
        <v>0</v>
      </c>
      <c r="AG815" s="979">
        <f>_xlfn.XLOOKUP($D815,Help2!$D:$D,Help2!AD:AD)</f>
        <v>0</v>
      </c>
      <c r="AH815" s="979">
        <f>_xlfn.XLOOKUP($D815,Help2!$D:$D,Help2!AE:AE)</f>
        <v>0</v>
      </c>
      <c r="AI815" s="979">
        <f>_xlfn.XLOOKUP($D815,Help2!$D:$D,Help2!AF:AF)</f>
        <v>0</v>
      </c>
      <c r="AJ815" s="979">
        <f>_xlfn.XLOOKUP($D815,Help2!$D:$D,Help2!AG:AG)</f>
        <v>0</v>
      </c>
      <c r="AK815" s="979">
        <f>_xlfn.XLOOKUP($D815,Help2!$D:$D,Help2!AH:AH)</f>
        <v>0</v>
      </c>
      <c r="AL815" s="979">
        <f>_xlfn.XLOOKUP($D815,Help2!$D:$D,Help2!AI:AI)</f>
        <v>0</v>
      </c>
      <c r="AM815" s="979">
        <f>_xlfn.XLOOKUP($D815,Help2!$D:$D,Help2!AJ:AJ)</f>
        <v>0</v>
      </c>
      <c r="AN815" s="979">
        <f>_xlfn.XLOOKUP($D815,Help2!$D:$D,Help2!AK:AK)</f>
        <v>0</v>
      </c>
    </row>
    <row r="816" spans="1:40" x14ac:dyDescent="0.2">
      <c r="A816" s="1">
        <v>45740</v>
      </c>
      <c r="B816">
        <f t="shared" si="91"/>
        <v>3</v>
      </c>
      <c r="C816">
        <f t="shared" si="92"/>
        <v>2025</v>
      </c>
      <c r="D816" s="872" t="str">
        <f t="shared" si="90"/>
        <v>03´2025</v>
      </c>
      <c r="E816" s="867">
        <v>5</v>
      </c>
      <c r="F816" s="2">
        <f t="shared" si="93"/>
        <v>19</v>
      </c>
      <c r="G816" s="3">
        <f t="shared" si="94"/>
        <v>2.5537634408602152E-2</v>
      </c>
      <c r="H816" s="5">
        <f t="shared" si="95"/>
        <v>0.79166666666666663</v>
      </c>
      <c r="I816" s="979">
        <f>VLOOKUP($D816,Help2!$D$26:$T$37,5)</f>
        <v>0</v>
      </c>
      <c r="J816" s="979">
        <f>VLOOKUP($D816,Help2!$D$26:$T$37,6)</f>
        <v>0</v>
      </c>
      <c r="K816" s="979">
        <f>VLOOKUP($D816,Help2!$D$26:$T$37,7)</f>
        <v>0</v>
      </c>
      <c r="L816" s="979">
        <f>VLOOKUP($D816,Help2!$D$26:$T$37,8)</f>
        <v>0</v>
      </c>
      <c r="M816" s="979">
        <f>VLOOKUP($D816,Help2!$D$26:$T$37,9)</f>
        <v>0</v>
      </c>
      <c r="N816" s="979">
        <f>VLOOKUP($D816,Help2!$D$26:$T$37,10)</f>
        <v>0</v>
      </c>
      <c r="P816" s="979">
        <f>VLOOKUP($D816,Help2!$D$2:$T$25,3)</f>
        <v>744</v>
      </c>
      <c r="Q816" s="979">
        <f t="shared" si="96"/>
        <v>744</v>
      </c>
      <c r="Y816" s="979">
        <f>_xlfn.XLOOKUP($D816,Help2!$D:$D,Help2!V:V)</f>
        <v>0</v>
      </c>
      <c r="Z816" s="979">
        <f>_xlfn.XLOOKUP($D816,Help2!$D:$D,Help2!W:W)</f>
        <v>0</v>
      </c>
      <c r="AA816" s="979">
        <f>_xlfn.XLOOKUP($D816,Help2!$D:$D,Help2!X:X)</f>
        <v>0</v>
      </c>
      <c r="AB816" s="979">
        <f>_xlfn.XLOOKUP($D816,Help2!$D:$D,Help2!Y:Y)</f>
        <v>0</v>
      </c>
      <c r="AC816" s="979">
        <f>_xlfn.XLOOKUP($D816,Help2!$D:$D,Help2!Z:Z)</f>
        <v>0</v>
      </c>
      <c r="AD816" s="979">
        <f>_xlfn.XLOOKUP($D816,Help2!$D:$D,Help2!AA:AA)</f>
        <v>0</v>
      </c>
      <c r="AE816" s="979">
        <f>_xlfn.XLOOKUP($D816,Help2!$D:$D,Help2!AB:AB)</f>
        <v>0</v>
      </c>
      <c r="AF816" s="979">
        <f>_xlfn.XLOOKUP($D816,Help2!$D:$D,Help2!AC:AC)</f>
        <v>0</v>
      </c>
      <c r="AG816" s="979">
        <f>_xlfn.XLOOKUP($D816,Help2!$D:$D,Help2!AD:AD)</f>
        <v>0</v>
      </c>
      <c r="AH816" s="979">
        <f>_xlfn.XLOOKUP($D816,Help2!$D:$D,Help2!AE:AE)</f>
        <v>0</v>
      </c>
      <c r="AI816" s="979">
        <f>_xlfn.XLOOKUP($D816,Help2!$D:$D,Help2!AF:AF)</f>
        <v>0</v>
      </c>
      <c r="AJ816" s="979">
        <f>_xlfn.XLOOKUP($D816,Help2!$D:$D,Help2!AG:AG)</f>
        <v>0</v>
      </c>
      <c r="AK816" s="979">
        <f>_xlfn.XLOOKUP($D816,Help2!$D:$D,Help2!AH:AH)</f>
        <v>0</v>
      </c>
      <c r="AL816" s="979">
        <f>_xlfn.XLOOKUP($D816,Help2!$D:$D,Help2!AI:AI)</f>
        <v>0</v>
      </c>
      <c r="AM816" s="979">
        <f>_xlfn.XLOOKUP($D816,Help2!$D:$D,Help2!AJ:AJ)</f>
        <v>0</v>
      </c>
      <c r="AN816" s="979">
        <f>_xlfn.XLOOKUP($D816,Help2!$D:$D,Help2!AK:AK)</f>
        <v>0</v>
      </c>
    </row>
    <row r="817" spans="1:40" x14ac:dyDescent="0.2">
      <c r="A817" s="1">
        <v>45741</v>
      </c>
      <c r="B817">
        <f t="shared" si="91"/>
        <v>3</v>
      </c>
      <c r="C817">
        <f t="shared" si="92"/>
        <v>2025</v>
      </c>
      <c r="D817" s="872" t="str">
        <f t="shared" si="90"/>
        <v>03´2025</v>
      </c>
      <c r="E817" s="867">
        <v>24</v>
      </c>
      <c r="F817" s="2">
        <f t="shared" si="93"/>
        <v>0</v>
      </c>
      <c r="G817" s="3">
        <f t="shared" si="94"/>
        <v>0</v>
      </c>
      <c r="H817" s="5">
        <f t="shared" si="95"/>
        <v>0</v>
      </c>
      <c r="I817" s="979">
        <f>VLOOKUP($D817,Help2!$D$26:$T$37,5)</f>
        <v>0</v>
      </c>
      <c r="J817" s="979">
        <f>VLOOKUP($D817,Help2!$D$26:$T$37,6)</f>
        <v>0</v>
      </c>
      <c r="K817" s="979">
        <f>VLOOKUP($D817,Help2!$D$26:$T$37,7)</f>
        <v>0</v>
      </c>
      <c r="L817" s="979">
        <f>VLOOKUP($D817,Help2!$D$26:$T$37,8)</f>
        <v>0</v>
      </c>
      <c r="M817" s="979">
        <f>VLOOKUP($D817,Help2!$D$26:$T$37,9)</f>
        <v>0</v>
      </c>
      <c r="N817" s="979">
        <f>VLOOKUP($D817,Help2!$D$26:$T$37,10)</f>
        <v>0</v>
      </c>
      <c r="P817" s="979">
        <f>VLOOKUP($D817,Help2!$D$2:$T$25,3)</f>
        <v>744</v>
      </c>
      <c r="Q817" s="979">
        <f t="shared" si="96"/>
        <v>744</v>
      </c>
      <c r="Y817" s="979">
        <f>_xlfn.XLOOKUP($D817,Help2!$D:$D,Help2!V:V)</f>
        <v>0</v>
      </c>
      <c r="Z817" s="979">
        <f>_xlfn.XLOOKUP($D817,Help2!$D:$D,Help2!W:W)</f>
        <v>0</v>
      </c>
      <c r="AA817" s="979">
        <f>_xlfn.XLOOKUP($D817,Help2!$D:$D,Help2!X:X)</f>
        <v>0</v>
      </c>
      <c r="AB817" s="979">
        <f>_xlfn.XLOOKUP($D817,Help2!$D:$D,Help2!Y:Y)</f>
        <v>0</v>
      </c>
      <c r="AC817" s="979">
        <f>_xlfn.XLOOKUP($D817,Help2!$D:$D,Help2!Z:Z)</f>
        <v>0</v>
      </c>
      <c r="AD817" s="979">
        <f>_xlfn.XLOOKUP($D817,Help2!$D:$D,Help2!AA:AA)</f>
        <v>0</v>
      </c>
      <c r="AE817" s="979">
        <f>_xlfn.XLOOKUP($D817,Help2!$D:$D,Help2!AB:AB)</f>
        <v>0</v>
      </c>
      <c r="AF817" s="979">
        <f>_xlfn.XLOOKUP($D817,Help2!$D:$D,Help2!AC:AC)</f>
        <v>0</v>
      </c>
      <c r="AG817" s="979">
        <f>_xlfn.XLOOKUP($D817,Help2!$D:$D,Help2!AD:AD)</f>
        <v>0</v>
      </c>
      <c r="AH817" s="979">
        <f>_xlfn.XLOOKUP($D817,Help2!$D:$D,Help2!AE:AE)</f>
        <v>0</v>
      </c>
      <c r="AI817" s="979">
        <f>_xlfn.XLOOKUP($D817,Help2!$D:$D,Help2!AF:AF)</f>
        <v>0</v>
      </c>
      <c r="AJ817" s="979">
        <f>_xlfn.XLOOKUP($D817,Help2!$D:$D,Help2!AG:AG)</f>
        <v>0</v>
      </c>
      <c r="AK817" s="979">
        <f>_xlfn.XLOOKUP($D817,Help2!$D:$D,Help2!AH:AH)</f>
        <v>0</v>
      </c>
      <c r="AL817" s="979">
        <f>_xlfn.XLOOKUP($D817,Help2!$D:$D,Help2!AI:AI)</f>
        <v>0</v>
      </c>
      <c r="AM817" s="979">
        <f>_xlfn.XLOOKUP($D817,Help2!$D:$D,Help2!AJ:AJ)</f>
        <v>0</v>
      </c>
      <c r="AN817" s="979">
        <f>_xlfn.XLOOKUP($D817,Help2!$D:$D,Help2!AK:AK)</f>
        <v>0</v>
      </c>
    </row>
    <row r="818" spans="1:40" x14ac:dyDescent="0.2">
      <c r="A818" s="1">
        <v>45742</v>
      </c>
      <c r="B818">
        <f t="shared" si="91"/>
        <v>3</v>
      </c>
      <c r="C818">
        <f t="shared" si="92"/>
        <v>2025</v>
      </c>
      <c r="D818" s="872" t="str">
        <f t="shared" si="90"/>
        <v>03´2025</v>
      </c>
      <c r="E818" s="867">
        <v>16</v>
      </c>
      <c r="F818" s="2">
        <f t="shared" si="93"/>
        <v>8</v>
      </c>
      <c r="G818" s="3">
        <f t="shared" si="94"/>
        <v>1.0752688172043012E-2</v>
      </c>
      <c r="H818" s="5">
        <f t="shared" si="95"/>
        <v>0.33333333333333331</v>
      </c>
      <c r="I818" s="979">
        <f>VLOOKUP($D818,Help2!$D$26:$T$37,5)</f>
        <v>0</v>
      </c>
      <c r="J818" s="979">
        <f>VLOOKUP($D818,Help2!$D$26:$T$37,6)</f>
        <v>0</v>
      </c>
      <c r="K818" s="979">
        <f>VLOOKUP($D818,Help2!$D$26:$T$37,7)</f>
        <v>0</v>
      </c>
      <c r="L818" s="979">
        <f>VLOOKUP($D818,Help2!$D$26:$T$37,8)</f>
        <v>0</v>
      </c>
      <c r="M818" s="979">
        <f>VLOOKUP($D818,Help2!$D$26:$T$37,9)</f>
        <v>0</v>
      </c>
      <c r="N818" s="979">
        <f>VLOOKUP($D818,Help2!$D$26:$T$37,10)</f>
        <v>0</v>
      </c>
      <c r="P818" s="979">
        <f>VLOOKUP($D818,Help2!$D$2:$T$25,3)</f>
        <v>744</v>
      </c>
      <c r="Q818" s="979">
        <f t="shared" si="96"/>
        <v>744</v>
      </c>
      <c r="Y818" s="979">
        <f>_xlfn.XLOOKUP($D818,Help2!$D:$D,Help2!V:V)</f>
        <v>0</v>
      </c>
      <c r="Z818" s="979">
        <f>_xlfn.XLOOKUP($D818,Help2!$D:$D,Help2!W:W)</f>
        <v>0</v>
      </c>
      <c r="AA818" s="979">
        <f>_xlfn.XLOOKUP($D818,Help2!$D:$D,Help2!X:X)</f>
        <v>0</v>
      </c>
      <c r="AB818" s="979">
        <f>_xlfn.XLOOKUP($D818,Help2!$D:$D,Help2!Y:Y)</f>
        <v>0</v>
      </c>
      <c r="AC818" s="979">
        <f>_xlfn.XLOOKUP($D818,Help2!$D:$D,Help2!Z:Z)</f>
        <v>0</v>
      </c>
      <c r="AD818" s="979">
        <f>_xlfn.XLOOKUP($D818,Help2!$D:$D,Help2!AA:AA)</f>
        <v>0</v>
      </c>
      <c r="AE818" s="979">
        <f>_xlfn.XLOOKUP($D818,Help2!$D:$D,Help2!AB:AB)</f>
        <v>0</v>
      </c>
      <c r="AF818" s="979">
        <f>_xlfn.XLOOKUP($D818,Help2!$D:$D,Help2!AC:AC)</f>
        <v>0</v>
      </c>
      <c r="AG818" s="979">
        <f>_xlfn.XLOOKUP($D818,Help2!$D:$D,Help2!AD:AD)</f>
        <v>0</v>
      </c>
      <c r="AH818" s="979">
        <f>_xlfn.XLOOKUP($D818,Help2!$D:$D,Help2!AE:AE)</f>
        <v>0</v>
      </c>
      <c r="AI818" s="979">
        <f>_xlfn.XLOOKUP($D818,Help2!$D:$D,Help2!AF:AF)</f>
        <v>0</v>
      </c>
      <c r="AJ818" s="979">
        <f>_xlfn.XLOOKUP($D818,Help2!$D:$D,Help2!AG:AG)</f>
        <v>0</v>
      </c>
      <c r="AK818" s="979">
        <f>_xlfn.XLOOKUP($D818,Help2!$D:$D,Help2!AH:AH)</f>
        <v>0</v>
      </c>
      <c r="AL818" s="979">
        <f>_xlfn.XLOOKUP($D818,Help2!$D:$D,Help2!AI:AI)</f>
        <v>0</v>
      </c>
      <c r="AM818" s="979">
        <f>_xlfn.XLOOKUP($D818,Help2!$D:$D,Help2!AJ:AJ)</f>
        <v>0</v>
      </c>
      <c r="AN818" s="979">
        <f>_xlfn.XLOOKUP($D818,Help2!$D:$D,Help2!AK:AK)</f>
        <v>0</v>
      </c>
    </row>
    <row r="819" spans="1:40" x14ac:dyDescent="0.2">
      <c r="A819" s="1">
        <v>45743</v>
      </c>
      <c r="B819">
        <f t="shared" si="91"/>
        <v>3</v>
      </c>
      <c r="C819">
        <f t="shared" si="92"/>
        <v>2025</v>
      </c>
      <c r="D819" s="872" t="str">
        <f t="shared" si="90"/>
        <v>03´2025</v>
      </c>
      <c r="F819" s="2">
        <f t="shared" si="93"/>
        <v>24</v>
      </c>
      <c r="G819" s="3">
        <f t="shared" si="94"/>
        <v>3.2258064516129031E-2</v>
      </c>
      <c r="H819" s="5">
        <f t="shared" si="95"/>
        <v>1</v>
      </c>
      <c r="I819" s="979">
        <f>VLOOKUP($D819,Help2!$D$26:$T$37,5)</f>
        <v>0</v>
      </c>
      <c r="J819" s="979">
        <f>VLOOKUP($D819,Help2!$D$26:$T$37,6)</f>
        <v>0</v>
      </c>
      <c r="K819" s="979">
        <f>VLOOKUP($D819,Help2!$D$26:$T$37,7)</f>
        <v>0</v>
      </c>
      <c r="L819" s="979">
        <f>VLOOKUP($D819,Help2!$D$26:$T$37,8)</f>
        <v>0</v>
      </c>
      <c r="M819" s="979">
        <f>VLOOKUP($D819,Help2!$D$26:$T$37,9)</f>
        <v>0</v>
      </c>
      <c r="N819" s="979">
        <f>VLOOKUP($D819,Help2!$D$26:$T$37,10)</f>
        <v>0</v>
      </c>
      <c r="P819" s="979">
        <f>VLOOKUP($D819,Help2!$D$2:$T$25,3)</f>
        <v>744</v>
      </c>
      <c r="Q819" s="979">
        <f t="shared" si="96"/>
        <v>744</v>
      </c>
      <c r="Y819" s="979">
        <f>_xlfn.XLOOKUP($D819,Help2!$D:$D,Help2!V:V)</f>
        <v>0</v>
      </c>
      <c r="Z819" s="979">
        <f>_xlfn.XLOOKUP($D819,Help2!$D:$D,Help2!W:W)</f>
        <v>0</v>
      </c>
      <c r="AA819" s="979">
        <f>_xlfn.XLOOKUP($D819,Help2!$D:$D,Help2!X:X)</f>
        <v>0</v>
      </c>
      <c r="AB819" s="979">
        <f>_xlfn.XLOOKUP($D819,Help2!$D:$D,Help2!Y:Y)</f>
        <v>0</v>
      </c>
      <c r="AC819" s="979">
        <f>_xlfn.XLOOKUP($D819,Help2!$D:$D,Help2!Z:Z)</f>
        <v>0</v>
      </c>
      <c r="AD819" s="979">
        <f>_xlfn.XLOOKUP($D819,Help2!$D:$D,Help2!AA:AA)</f>
        <v>0</v>
      </c>
      <c r="AE819" s="979">
        <f>_xlfn.XLOOKUP($D819,Help2!$D:$D,Help2!AB:AB)</f>
        <v>0</v>
      </c>
      <c r="AF819" s="979">
        <f>_xlfn.XLOOKUP($D819,Help2!$D:$D,Help2!AC:AC)</f>
        <v>0</v>
      </c>
      <c r="AG819" s="979">
        <f>_xlfn.XLOOKUP($D819,Help2!$D:$D,Help2!AD:AD)</f>
        <v>0</v>
      </c>
      <c r="AH819" s="979">
        <f>_xlfn.XLOOKUP($D819,Help2!$D:$D,Help2!AE:AE)</f>
        <v>0</v>
      </c>
      <c r="AI819" s="979">
        <f>_xlfn.XLOOKUP($D819,Help2!$D:$D,Help2!AF:AF)</f>
        <v>0</v>
      </c>
      <c r="AJ819" s="979">
        <f>_xlfn.XLOOKUP($D819,Help2!$D:$D,Help2!AG:AG)</f>
        <v>0</v>
      </c>
      <c r="AK819" s="979">
        <f>_xlfn.XLOOKUP($D819,Help2!$D:$D,Help2!AH:AH)</f>
        <v>0</v>
      </c>
      <c r="AL819" s="979">
        <f>_xlfn.XLOOKUP($D819,Help2!$D:$D,Help2!AI:AI)</f>
        <v>0</v>
      </c>
      <c r="AM819" s="979">
        <f>_xlfn.XLOOKUP($D819,Help2!$D:$D,Help2!AJ:AJ)</f>
        <v>0</v>
      </c>
      <c r="AN819" s="979">
        <f>_xlfn.XLOOKUP($D819,Help2!$D:$D,Help2!AK:AK)</f>
        <v>0</v>
      </c>
    </row>
    <row r="820" spans="1:40" x14ac:dyDescent="0.2">
      <c r="A820" s="1">
        <v>45744</v>
      </c>
      <c r="B820">
        <f t="shared" si="91"/>
        <v>3</v>
      </c>
      <c r="C820">
        <f t="shared" si="92"/>
        <v>2025</v>
      </c>
      <c r="D820" s="872" t="str">
        <f t="shared" si="90"/>
        <v>03´2025</v>
      </c>
      <c r="F820" s="2">
        <f t="shared" si="93"/>
        <v>24</v>
      </c>
      <c r="G820" s="3">
        <f t="shared" si="94"/>
        <v>3.2258064516129031E-2</v>
      </c>
      <c r="H820" s="5">
        <f t="shared" si="95"/>
        <v>1</v>
      </c>
      <c r="I820" s="979">
        <f>VLOOKUP($D820,Help2!$D$26:$T$37,5)</f>
        <v>0</v>
      </c>
      <c r="J820" s="979">
        <f>VLOOKUP($D820,Help2!$D$26:$T$37,6)</f>
        <v>0</v>
      </c>
      <c r="K820" s="979">
        <f>VLOOKUP($D820,Help2!$D$26:$T$37,7)</f>
        <v>0</v>
      </c>
      <c r="L820" s="979">
        <f>VLOOKUP($D820,Help2!$D$26:$T$37,8)</f>
        <v>0</v>
      </c>
      <c r="M820" s="979">
        <f>VLOOKUP($D820,Help2!$D$26:$T$37,9)</f>
        <v>0</v>
      </c>
      <c r="N820" s="979">
        <f>VLOOKUP($D820,Help2!$D$26:$T$37,10)</f>
        <v>0</v>
      </c>
      <c r="P820" s="979">
        <f>VLOOKUP($D820,Help2!$D$2:$T$25,3)</f>
        <v>744</v>
      </c>
      <c r="Q820" s="979">
        <f t="shared" si="96"/>
        <v>744</v>
      </c>
      <c r="Y820" s="979">
        <f>_xlfn.XLOOKUP($D820,Help2!$D:$D,Help2!V:V)</f>
        <v>0</v>
      </c>
      <c r="Z820" s="979">
        <f>_xlfn.XLOOKUP($D820,Help2!$D:$D,Help2!W:W)</f>
        <v>0</v>
      </c>
      <c r="AA820" s="979">
        <f>_xlfn.XLOOKUP($D820,Help2!$D:$D,Help2!X:X)</f>
        <v>0</v>
      </c>
      <c r="AB820" s="979">
        <f>_xlfn.XLOOKUP($D820,Help2!$D:$D,Help2!Y:Y)</f>
        <v>0</v>
      </c>
      <c r="AC820" s="979">
        <f>_xlfn.XLOOKUP($D820,Help2!$D:$D,Help2!Z:Z)</f>
        <v>0</v>
      </c>
      <c r="AD820" s="979">
        <f>_xlfn.XLOOKUP($D820,Help2!$D:$D,Help2!AA:AA)</f>
        <v>0</v>
      </c>
      <c r="AE820" s="979">
        <f>_xlfn.XLOOKUP($D820,Help2!$D:$D,Help2!AB:AB)</f>
        <v>0</v>
      </c>
      <c r="AF820" s="979">
        <f>_xlfn.XLOOKUP($D820,Help2!$D:$D,Help2!AC:AC)</f>
        <v>0</v>
      </c>
      <c r="AG820" s="979">
        <f>_xlfn.XLOOKUP($D820,Help2!$D:$D,Help2!AD:AD)</f>
        <v>0</v>
      </c>
      <c r="AH820" s="979">
        <f>_xlfn.XLOOKUP($D820,Help2!$D:$D,Help2!AE:AE)</f>
        <v>0</v>
      </c>
      <c r="AI820" s="979">
        <f>_xlfn.XLOOKUP($D820,Help2!$D:$D,Help2!AF:AF)</f>
        <v>0</v>
      </c>
      <c r="AJ820" s="979">
        <f>_xlfn.XLOOKUP($D820,Help2!$D:$D,Help2!AG:AG)</f>
        <v>0</v>
      </c>
      <c r="AK820" s="979">
        <f>_xlfn.XLOOKUP($D820,Help2!$D:$D,Help2!AH:AH)</f>
        <v>0</v>
      </c>
      <c r="AL820" s="979">
        <f>_xlfn.XLOOKUP($D820,Help2!$D:$D,Help2!AI:AI)</f>
        <v>0</v>
      </c>
      <c r="AM820" s="979">
        <f>_xlfn.XLOOKUP($D820,Help2!$D:$D,Help2!AJ:AJ)</f>
        <v>0</v>
      </c>
      <c r="AN820" s="979">
        <f>_xlfn.XLOOKUP($D820,Help2!$D:$D,Help2!AK:AK)</f>
        <v>0</v>
      </c>
    </row>
    <row r="821" spans="1:40" x14ac:dyDescent="0.2">
      <c r="A821" s="1">
        <v>45745</v>
      </c>
      <c r="B821">
        <f t="shared" si="91"/>
        <v>3</v>
      </c>
      <c r="C821">
        <f t="shared" si="92"/>
        <v>2025</v>
      </c>
      <c r="D821" s="872" t="str">
        <f t="shared" si="90"/>
        <v>03´2025</v>
      </c>
      <c r="F821" s="2">
        <f t="shared" si="93"/>
        <v>24</v>
      </c>
      <c r="G821" s="3">
        <f t="shared" si="94"/>
        <v>3.2258064516129031E-2</v>
      </c>
      <c r="H821" s="5">
        <f t="shared" si="95"/>
        <v>1</v>
      </c>
      <c r="I821" s="979">
        <f>VLOOKUP($D821,Help2!$D$26:$T$37,5)</f>
        <v>0</v>
      </c>
      <c r="J821" s="979">
        <f>VLOOKUP($D821,Help2!$D$26:$T$37,6)</f>
        <v>0</v>
      </c>
      <c r="K821" s="979">
        <f>VLOOKUP($D821,Help2!$D$26:$T$37,7)</f>
        <v>0</v>
      </c>
      <c r="L821" s="979">
        <f>VLOOKUP($D821,Help2!$D$26:$T$37,8)</f>
        <v>0</v>
      </c>
      <c r="M821" s="979">
        <f>VLOOKUP($D821,Help2!$D$26:$T$37,9)</f>
        <v>0</v>
      </c>
      <c r="N821" s="979">
        <f>VLOOKUP($D821,Help2!$D$26:$T$37,10)</f>
        <v>0</v>
      </c>
      <c r="P821" s="979">
        <f>VLOOKUP($D821,Help2!$D$2:$T$25,3)</f>
        <v>744</v>
      </c>
      <c r="Q821" s="979">
        <f t="shared" si="96"/>
        <v>744</v>
      </c>
      <c r="Y821" s="979">
        <f>_xlfn.XLOOKUP($D821,Help2!$D:$D,Help2!V:V)</f>
        <v>0</v>
      </c>
      <c r="Z821" s="979">
        <f>_xlfn.XLOOKUP($D821,Help2!$D:$D,Help2!W:W)</f>
        <v>0</v>
      </c>
      <c r="AA821" s="979">
        <f>_xlfn.XLOOKUP($D821,Help2!$D:$D,Help2!X:X)</f>
        <v>0</v>
      </c>
      <c r="AB821" s="979">
        <f>_xlfn.XLOOKUP($D821,Help2!$D:$D,Help2!Y:Y)</f>
        <v>0</v>
      </c>
      <c r="AC821" s="979">
        <f>_xlfn.XLOOKUP($D821,Help2!$D:$D,Help2!Z:Z)</f>
        <v>0</v>
      </c>
      <c r="AD821" s="979">
        <f>_xlfn.XLOOKUP($D821,Help2!$D:$D,Help2!AA:AA)</f>
        <v>0</v>
      </c>
      <c r="AE821" s="979">
        <f>_xlfn.XLOOKUP($D821,Help2!$D:$D,Help2!AB:AB)</f>
        <v>0</v>
      </c>
      <c r="AF821" s="979">
        <f>_xlfn.XLOOKUP($D821,Help2!$D:$D,Help2!AC:AC)</f>
        <v>0</v>
      </c>
      <c r="AG821" s="979">
        <f>_xlfn.XLOOKUP($D821,Help2!$D:$D,Help2!AD:AD)</f>
        <v>0</v>
      </c>
      <c r="AH821" s="979">
        <f>_xlfn.XLOOKUP($D821,Help2!$D:$D,Help2!AE:AE)</f>
        <v>0</v>
      </c>
      <c r="AI821" s="979">
        <f>_xlfn.XLOOKUP($D821,Help2!$D:$D,Help2!AF:AF)</f>
        <v>0</v>
      </c>
      <c r="AJ821" s="979">
        <f>_xlfn.XLOOKUP($D821,Help2!$D:$D,Help2!AG:AG)</f>
        <v>0</v>
      </c>
      <c r="AK821" s="979">
        <f>_xlfn.XLOOKUP($D821,Help2!$D:$D,Help2!AH:AH)</f>
        <v>0</v>
      </c>
      <c r="AL821" s="979">
        <f>_xlfn.XLOOKUP($D821,Help2!$D:$D,Help2!AI:AI)</f>
        <v>0</v>
      </c>
      <c r="AM821" s="979">
        <f>_xlfn.XLOOKUP($D821,Help2!$D:$D,Help2!AJ:AJ)</f>
        <v>0</v>
      </c>
      <c r="AN821" s="979">
        <f>_xlfn.XLOOKUP($D821,Help2!$D:$D,Help2!AK:AK)</f>
        <v>0</v>
      </c>
    </row>
    <row r="822" spans="1:40" x14ac:dyDescent="0.2">
      <c r="A822" s="1">
        <v>45746</v>
      </c>
      <c r="B822">
        <f t="shared" si="91"/>
        <v>3</v>
      </c>
      <c r="C822">
        <f t="shared" si="92"/>
        <v>2025</v>
      </c>
      <c r="D822" s="872" t="str">
        <f t="shared" si="90"/>
        <v>03´2025</v>
      </c>
      <c r="F822" s="2">
        <f t="shared" si="93"/>
        <v>24</v>
      </c>
      <c r="G822" s="3">
        <f t="shared" si="94"/>
        <v>3.2258064516129031E-2</v>
      </c>
      <c r="H822" s="5">
        <f t="shared" si="95"/>
        <v>1</v>
      </c>
      <c r="I822" s="979">
        <f>VLOOKUP($D822,Help2!$D$26:$T$37,5)</f>
        <v>0</v>
      </c>
      <c r="J822" s="979">
        <f>VLOOKUP($D822,Help2!$D$26:$T$37,6)</f>
        <v>0</v>
      </c>
      <c r="K822" s="979">
        <f>VLOOKUP($D822,Help2!$D$26:$T$37,7)</f>
        <v>0</v>
      </c>
      <c r="L822" s="979">
        <f>VLOOKUP($D822,Help2!$D$26:$T$37,8)</f>
        <v>0</v>
      </c>
      <c r="M822" s="979">
        <f>VLOOKUP($D822,Help2!$D$26:$T$37,9)</f>
        <v>0</v>
      </c>
      <c r="N822" s="979">
        <f>VLOOKUP($D822,Help2!$D$26:$T$37,10)</f>
        <v>0</v>
      </c>
      <c r="P822" s="979">
        <f>VLOOKUP($D822,Help2!$D$2:$T$25,3)</f>
        <v>744</v>
      </c>
      <c r="Q822" s="979">
        <f t="shared" si="96"/>
        <v>744</v>
      </c>
      <c r="Y822" s="979">
        <f>_xlfn.XLOOKUP($D822,Help2!$D:$D,Help2!V:V)</f>
        <v>0</v>
      </c>
      <c r="Z822" s="979">
        <f>_xlfn.XLOOKUP($D822,Help2!$D:$D,Help2!W:W)</f>
        <v>0</v>
      </c>
      <c r="AA822" s="979">
        <f>_xlfn.XLOOKUP($D822,Help2!$D:$D,Help2!X:X)</f>
        <v>0</v>
      </c>
      <c r="AB822" s="979">
        <f>_xlfn.XLOOKUP($D822,Help2!$D:$D,Help2!Y:Y)</f>
        <v>0</v>
      </c>
      <c r="AC822" s="979">
        <f>_xlfn.XLOOKUP($D822,Help2!$D:$D,Help2!Z:Z)</f>
        <v>0</v>
      </c>
      <c r="AD822" s="979">
        <f>_xlfn.XLOOKUP($D822,Help2!$D:$D,Help2!AA:AA)</f>
        <v>0</v>
      </c>
      <c r="AE822" s="979">
        <f>_xlfn.XLOOKUP($D822,Help2!$D:$D,Help2!AB:AB)</f>
        <v>0</v>
      </c>
      <c r="AF822" s="979">
        <f>_xlfn.XLOOKUP($D822,Help2!$D:$D,Help2!AC:AC)</f>
        <v>0</v>
      </c>
      <c r="AG822" s="979">
        <f>_xlfn.XLOOKUP($D822,Help2!$D:$D,Help2!AD:AD)</f>
        <v>0</v>
      </c>
      <c r="AH822" s="979">
        <f>_xlfn.XLOOKUP($D822,Help2!$D:$D,Help2!AE:AE)</f>
        <v>0</v>
      </c>
      <c r="AI822" s="979">
        <f>_xlfn.XLOOKUP($D822,Help2!$D:$D,Help2!AF:AF)</f>
        <v>0</v>
      </c>
      <c r="AJ822" s="979">
        <f>_xlfn.XLOOKUP($D822,Help2!$D:$D,Help2!AG:AG)</f>
        <v>0</v>
      </c>
      <c r="AK822" s="979">
        <f>_xlfn.XLOOKUP($D822,Help2!$D:$D,Help2!AH:AH)</f>
        <v>0</v>
      </c>
      <c r="AL822" s="979">
        <f>_xlfn.XLOOKUP($D822,Help2!$D:$D,Help2!AI:AI)</f>
        <v>0</v>
      </c>
      <c r="AM822" s="979">
        <f>_xlfn.XLOOKUP($D822,Help2!$D:$D,Help2!AJ:AJ)</f>
        <v>0</v>
      </c>
      <c r="AN822" s="979">
        <f>_xlfn.XLOOKUP($D822,Help2!$D:$D,Help2!AK:AK)</f>
        <v>0</v>
      </c>
    </row>
    <row r="823" spans="1:40" x14ac:dyDescent="0.2">
      <c r="A823" s="1">
        <v>45747</v>
      </c>
      <c r="B823">
        <f t="shared" si="91"/>
        <v>3</v>
      </c>
      <c r="C823">
        <f t="shared" si="92"/>
        <v>2025</v>
      </c>
      <c r="D823" s="872" t="str">
        <f t="shared" si="90"/>
        <v>03´2025</v>
      </c>
      <c r="F823" s="2">
        <f t="shared" si="93"/>
        <v>24</v>
      </c>
      <c r="G823" s="3">
        <f t="shared" si="94"/>
        <v>3.2258064516129031E-2</v>
      </c>
      <c r="H823" s="5">
        <f t="shared" si="95"/>
        <v>1</v>
      </c>
      <c r="I823" s="979">
        <f>VLOOKUP($D823,Help2!$D$26:$T$37,5)</f>
        <v>0</v>
      </c>
      <c r="J823" s="979">
        <f>VLOOKUP($D823,Help2!$D$26:$T$37,6)</f>
        <v>0</v>
      </c>
      <c r="K823" s="979">
        <f>VLOOKUP($D823,Help2!$D$26:$T$37,7)</f>
        <v>0</v>
      </c>
      <c r="L823" s="979">
        <f>VLOOKUP($D823,Help2!$D$26:$T$37,8)</f>
        <v>0</v>
      </c>
      <c r="M823" s="979">
        <f>VLOOKUP($D823,Help2!$D$26:$T$37,9)</f>
        <v>0</v>
      </c>
      <c r="N823" s="979">
        <f>VLOOKUP($D823,Help2!$D$26:$T$37,10)</f>
        <v>0</v>
      </c>
      <c r="P823" s="979">
        <f>VLOOKUP($D823,Help2!$D$2:$T$25,3)</f>
        <v>744</v>
      </c>
      <c r="Q823" s="979">
        <f t="shared" si="96"/>
        <v>744</v>
      </c>
      <c r="Y823" s="979">
        <f>_xlfn.XLOOKUP($D823,Help2!$D:$D,Help2!V:V)</f>
        <v>0</v>
      </c>
      <c r="Z823" s="979">
        <f>_xlfn.XLOOKUP($D823,Help2!$D:$D,Help2!W:W)</f>
        <v>0</v>
      </c>
      <c r="AA823" s="979">
        <f>_xlfn.XLOOKUP($D823,Help2!$D:$D,Help2!X:X)</f>
        <v>0</v>
      </c>
      <c r="AB823" s="979">
        <f>_xlfn.XLOOKUP($D823,Help2!$D:$D,Help2!Y:Y)</f>
        <v>0</v>
      </c>
      <c r="AC823" s="979">
        <f>_xlfn.XLOOKUP($D823,Help2!$D:$D,Help2!Z:Z)</f>
        <v>0</v>
      </c>
      <c r="AD823" s="979">
        <f>_xlfn.XLOOKUP($D823,Help2!$D:$D,Help2!AA:AA)</f>
        <v>0</v>
      </c>
      <c r="AE823" s="979">
        <f>_xlfn.XLOOKUP($D823,Help2!$D:$D,Help2!AB:AB)</f>
        <v>0</v>
      </c>
      <c r="AF823" s="979">
        <f>_xlfn.XLOOKUP($D823,Help2!$D:$D,Help2!AC:AC)</f>
        <v>0</v>
      </c>
      <c r="AG823" s="979">
        <f>_xlfn.XLOOKUP($D823,Help2!$D:$D,Help2!AD:AD)</f>
        <v>0</v>
      </c>
      <c r="AH823" s="979">
        <f>_xlfn.XLOOKUP($D823,Help2!$D:$D,Help2!AE:AE)</f>
        <v>0</v>
      </c>
      <c r="AI823" s="979">
        <f>_xlfn.XLOOKUP($D823,Help2!$D:$D,Help2!AF:AF)</f>
        <v>0</v>
      </c>
      <c r="AJ823" s="979">
        <f>_xlfn.XLOOKUP($D823,Help2!$D:$D,Help2!AG:AG)</f>
        <v>0</v>
      </c>
      <c r="AK823" s="979">
        <f>_xlfn.XLOOKUP($D823,Help2!$D:$D,Help2!AH:AH)</f>
        <v>0</v>
      </c>
      <c r="AL823" s="979">
        <f>_xlfn.XLOOKUP($D823,Help2!$D:$D,Help2!AI:AI)</f>
        <v>0</v>
      </c>
      <c r="AM823" s="979">
        <f>_xlfn.XLOOKUP($D823,Help2!$D:$D,Help2!AJ:AJ)</f>
        <v>0</v>
      </c>
      <c r="AN823" s="979">
        <f>_xlfn.XLOOKUP($D823,Help2!$D:$D,Help2!AK:AK)</f>
        <v>0</v>
      </c>
    </row>
    <row r="824" spans="1:40" x14ac:dyDescent="0.2">
      <c r="A824" s="1">
        <v>45748</v>
      </c>
      <c r="B824">
        <f t="shared" si="91"/>
        <v>4</v>
      </c>
      <c r="C824">
        <f t="shared" si="92"/>
        <v>2025</v>
      </c>
      <c r="D824" s="872" t="str">
        <f t="shared" si="90"/>
        <v>04´2025</v>
      </c>
      <c r="F824" s="2">
        <f t="shared" si="93"/>
        <v>24</v>
      </c>
      <c r="G824" s="3">
        <f t="shared" si="94"/>
        <v>3.3333333333333333E-2</v>
      </c>
      <c r="H824" s="5">
        <f t="shared" si="95"/>
        <v>1</v>
      </c>
      <c r="I824" s="979">
        <f>VLOOKUP($D824,Help2!$D$26:$T$37,5)</f>
        <v>0</v>
      </c>
      <c r="J824" s="979">
        <f>VLOOKUP($D824,Help2!$D$26:$T$37,6)</f>
        <v>0</v>
      </c>
      <c r="K824" s="979">
        <f>VLOOKUP($D824,Help2!$D$26:$T$37,7)</f>
        <v>0</v>
      </c>
      <c r="L824" s="979">
        <f>VLOOKUP($D824,Help2!$D$26:$T$37,8)</f>
        <v>0</v>
      </c>
      <c r="M824" s="979">
        <f>VLOOKUP($D824,Help2!$D$26:$T$37,9)</f>
        <v>0</v>
      </c>
      <c r="N824" s="979">
        <f>VLOOKUP($D824,Help2!$D$26:$T$37,10)</f>
        <v>0</v>
      </c>
      <c r="P824" s="979">
        <f>VLOOKUP($D824,Help2!$D$2:$T$25,3)</f>
        <v>720</v>
      </c>
      <c r="Q824" s="979">
        <f t="shared" si="96"/>
        <v>720</v>
      </c>
      <c r="Y824" s="979">
        <f>_xlfn.XLOOKUP($D824,Help2!$D:$D,Help2!V:V)</f>
        <v>0</v>
      </c>
      <c r="Z824" s="979">
        <f>_xlfn.XLOOKUP($D824,Help2!$D:$D,Help2!W:W)</f>
        <v>0</v>
      </c>
      <c r="AA824" s="979">
        <f>_xlfn.XLOOKUP($D824,Help2!$D:$D,Help2!X:X)</f>
        <v>0</v>
      </c>
      <c r="AB824" s="979">
        <f>_xlfn.XLOOKUP($D824,Help2!$D:$D,Help2!Y:Y)</f>
        <v>0</v>
      </c>
      <c r="AC824" s="979">
        <f>_xlfn.XLOOKUP($D824,Help2!$D:$D,Help2!Z:Z)</f>
        <v>0</v>
      </c>
      <c r="AD824" s="979">
        <f>_xlfn.XLOOKUP($D824,Help2!$D:$D,Help2!AA:AA)</f>
        <v>0</v>
      </c>
      <c r="AE824" s="979">
        <f>_xlfn.XLOOKUP($D824,Help2!$D:$D,Help2!AB:AB)</f>
        <v>0</v>
      </c>
      <c r="AF824" s="979">
        <f>_xlfn.XLOOKUP($D824,Help2!$D:$D,Help2!AC:AC)</f>
        <v>0</v>
      </c>
      <c r="AG824" s="979">
        <f>_xlfn.XLOOKUP($D824,Help2!$D:$D,Help2!AD:AD)</f>
        <v>0</v>
      </c>
      <c r="AH824" s="979">
        <f>_xlfn.XLOOKUP($D824,Help2!$D:$D,Help2!AE:AE)</f>
        <v>0</v>
      </c>
      <c r="AI824" s="979">
        <f>_xlfn.XLOOKUP($D824,Help2!$D:$D,Help2!AF:AF)</f>
        <v>0</v>
      </c>
      <c r="AJ824" s="979">
        <f>_xlfn.XLOOKUP($D824,Help2!$D:$D,Help2!AG:AG)</f>
        <v>0</v>
      </c>
      <c r="AK824" s="979">
        <f>_xlfn.XLOOKUP($D824,Help2!$D:$D,Help2!AH:AH)</f>
        <v>0</v>
      </c>
      <c r="AL824" s="979">
        <f>_xlfn.XLOOKUP($D824,Help2!$D:$D,Help2!AI:AI)</f>
        <v>0</v>
      </c>
      <c r="AM824" s="979">
        <f>_xlfn.XLOOKUP($D824,Help2!$D:$D,Help2!AJ:AJ)</f>
        <v>0</v>
      </c>
      <c r="AN824" s="979">
        <f>_xlfn.XLOOKUP($D824,Help2!$D:$D,Help2!AK:AK)</f>
        <v>0</v>
      </c>
    </row>
    <row r="825" spans="1:40" x14ac:dyDescent="0.2">
      <c r="A825" s="1">
        <v>45749</v>
      </c>
      <c r="B825">
        <f t="shared" si="91"/>
        <v>4</v>
      </c>
      <c r="C825">
        <f t="shared" si="92"/>
        <v>2025</v>
      </c>
      <c r="D825" s="872" t="str">
        <f t="shared" si="90"/>
        <v>04´2025</v>
      </c>
      <c r="F825" s="2">
        <f t="shared" si="93"/>
        <v>24</v>
      </c>
      <c r="G825" s="3">
        <f t="shared" si="94"/>
        <v>3.3333333333333333E-2</v>
      </c>
      <c r="H825" s="5">
        <f t="shared" si="95"/>
        <v>1</v>
      </c>
      <c r="I825" s="979">
        <f>VLOOKUP($D825,Help2!$D$26:$T$37,5)</f>
        <v>0</v>
      </c>
      <c r="J825" s="979">
        <f>VLOOKUP($D825,Help2!$D$26:$T$37,6)</f>
        <v>0</v>
      </c>
      <c r="K825" s="979">
        <f>VLOOKUP($D825,Help2!$D$26:$T$37,7)</f>
        <v>0</v>
      </c>
      <c r="L825" s="979">
        <f>VLOOKUP($D825,Help2!$D$26:$T$37,8)</f>
        <v>0</v>
      </c>
      <c r="M825" s="979">
        <f>VLOOKUP($D825,Help2!$D$26:$T$37,9)</f>
        <v>0</v>
      </c>
      <c r="N825" s="979">
        <f>VLOOKUP($D825,Help2!$D$26:$T$37,10)</f>
        <v>0</v>
      </c>
      <c r="P825" s="979">
        <f>VLOOKUP($D825,Help2!$D$2:$T$25,3)</f>
        <v>720</v>
      </c>
      <c r="Q825" s="979">
        <f t="shared" si="96"/>
        <v>720</v>
      </c>
      <c r="Y825" s="979">
        <f>_xlfn.XLOOKUP($D825,Help2!$D:$D,Help2!V:V)</f>
        <v>0</v>
      </c>
      <c r="Z825" s="979">
        <f>_xlfn.XLOOKUP($D825,Help2!$D:$D,Help2!W:W)</f>
        <v>0</v>
      </c>
      <c r="AA825" s="979">
        <f>_xlfn.XLOOKUP($D825,Help2!$D:$D,Help2!X:X)</f>
        <v>0</v>
      </c>
      <c r="AB825" s="979">
        <f>_xlfn.XLOOKUP($D825,Help2!$D:$D,Help2!Y:Y)</f>
        <v>0</v>
      </c>
      <c r="AC825" s="979">
        <f>_xlfn.XLOOKUP($D825,Help2!$D:$D,Help2!Z:Z)</f>
        <v>0</v>
      </c>
      <c r="AD825" s="979">
        <f>_xlfn.XLOOKUP($D825,Help2!$D:$D,Help2!AA:AA)</f>
        <v>0</v>
      </c>
      <c r="AE825" s="979">
        <f>_xlfn.XLOOKUP($D825,Help2!$D:$D,Help2!AB:AB)</f>
        <v>0</v>
      </c>
      <c r="AF825" s="979">
        <f>_xlfn.XLOOKUP($D825,Help2!$D:$D,Help2!AC:AC)</f>
        <v>0</v>
      </c>
      <c r="AG825" s="979">
        <f>_xlfn.XLOOKUP($D825,Help2!$D:$D,Help2!AD:AD)</f>
        <v>0</v>
      </c>
      <c r="AH825" s="979">
        <f>_xlfn.XLOOKUP($D825,Help2!$D:$D,Help2!AE:AE)</f>
        <v>0</v>
      </c>
      <c r="AI825" s="979">
        <f>_xlfn.XLOOKUP($D825,Help2!$D:$D,Help2!AF:AF)</f>
        <v>0</v>
      </c>
      <c r="AJ825" s="979">
        <f>_xlfn.XLOOKUP($D825,Help2!$D:$D,Help2!AG:AG)</f>
        <v>0</v>
      </c>
      <c r="AK825" s="979">
        <f>_xlfn.XLOOKUP($D825,Help2!$D:$D,Help2!AH:AH)</f>
        <v>0</v>
      </c>
      <c r="AL825" s="979">
        <f>_xlfn.XLOOKUP($D825,Help2!$D:$D,Help2!AI:AI)</f>
        <v>0</v>
      </c>
      <c r="AM825" s="979">
        <f>_xlfn.XLOOKUP($D825,Help2!$D:$D,Help2!AJ:AJ)</f>
        <v>0</v>
      </c>
      <c r="AN825" s="979">
        <f>_xlfn.XLOOKUP($D825,Help2!$D:$D,Help2!AK:AK)</f>
        <v>0</v>
      </c>
    </row>
    <row r="826" spans="1:40" x14ac:dyDescent="0.2">
      <c r="A826" s="1">
        <v>45750</v>
      </c>
      <c r="B826">
        <f t="shared" si="91"/>
        <v>4</v>
      </c>
      <c r="C826">
        <f t="shared" si="92"/>
        <v>2025</v>
      </c>
      <c r="D826" s="872" t="str">
        <f t="shared" si="90"/>
        <v>04´2025</v>
      </c>
      <c r="F826" s="2">
        <f t="shared" si="93"/>
        <v>24</v>
      </c>
      <c r="G826" s="3">
        <f t="shared" si="94"/>
        <v>3.3333333333333333E-2</v>
      </c>
      <c r="H826" s="5">
        <f t="shared" si="95"/>
        <v>1</v>
      </c>
      <c r="I826" s="979">
        <f>VLOOKUP($D826,Help2!$D$26:$T$37,5)</f>
        <v>0</v>
      </c>
      <c r="J826" s="979">
        <f>VLOOKUP($D826,Help2!$D$26:$T$37,6)</f>
        <v>0</v>
      </c>
      <c r="K826" s="979">
        <f>VLOOKUP($D826,Help2!$D$26:$T$37,7)</f>
        <v>0</v>
      </c>
      <c r="L826" s="979">
        <f>VLOOKUP($D826,Help2!$D$26:$T$37,8)</f>
        <v>0</v>
      </c>
      <c r="M826" s="979">
        <f>VLOOKUP($D826,Help2!$D$26:$T$37,9)</f>
        <v>0</v>
      </c>
      <c r="N826" s="979">
        <f>VLOOKUP($D826,Help2!$D$26:$T$37,10)</f>
        <v>0</v>
      </c>
      <c r="P826" s="979">
        <f>VLOOKUP($D826,Help2!$D$2:$T$25,3)</f>
        <v>720</v>
      </c>
      <c r="Q826" s="979">
        <f t="shared" si="96"/>
        <v>720</v>
      </c>
      <c r="Y826" s="979">
        <f>_xlfn.XLOOKUP($D826,Help2!$D:$D,Help2!V:V)</f>
        <v>0</v>
      </c>
      <c r="Z826" s="979">
        <f>_xlfn.XLOOKUP($D826,Help2!$D:$D,Help2!W:W)</f>
        <v>0</v>
      </c>
      <c r="AA826" s="979">
        <f>_xlfn.XLOOKUP($D826,Help2!$D:$D,Help2!X:X)</f>
        <v>0</v>
      </c>
      <c r="AB826" s="979">
        <f>_xlfn.XLOOKUP($D826,Help2!$D:$D,Help2!Y:Y)</f>
        <v>0</v>
      </c>
      <c r="AC826" s="979">
        <f>_xlfn.XLOOKUP($D826,Help2!$D:$D,Help2!Z:Z)</f>
        <v>0</v>
      </c>
      <c r="AD826" s="979">
        <f>_xlfn.XLOOKUP($D826,Help2!$D:$D,Help2!AA:AA)</f>
        <v>0</v>
      </c>
      <c r="AE826" s="979">
        <f>_xlfn.XLOOKUP($D826,Help2!$D:$D,Help2!AB:AB)</f>
        <v>0</v>
      </c>
      <c r="AF826" s="979">
        <f>_xlfn.XLOOKUP($D826,Help2!$D:$D,Help2!AC:AC)</f>
        <v>0</v>
      </c>
      <c r="AG826" s="979">
        <f>_xlfn.XLOOKUP($D826,Help2!$D:$D,Help2!AD:AD)</f>
        <v>0</v>
      </c>
      <c r="AH826" s="979">
        <f>_xlfn.XLOOKUP($D826,Help2!$D:$D,Help2!AE:AE)</f>
        <v>0</v>
      </c>
      <c r="AI826" s="979">
        <f>_xlfn.XLOOKUP($D826,Help2!$D:$D,Help2!AF:AF)</f>
        <v>0</v>
      </c>
      <c r="AJ826" s="979">
        <f>_xlfn.XLOOKUP($D826,Help2!$D:$D,Help2!AG:AG)</f>
        <v>0</v>
      </c>
      <c r="AK826" s="979">
        <f>_xlfn.XLOOKUP($D826,Help2!$D:$D,Help2!AH:AH)</f>
        <v>0</v>
      </c>
      <c r="AL826" s="979">
        <f>_xlfn.XLOOKUP($D826,Help2!$D:$D,Help2!AI:AI)</f>
        <v>0</v>
      </c>
      <c r="AM826" s="979">
        <f>_xlfn.XLOOKUP($D826,Help2!$D:$D,Help2!AJ:AJ)</f>
        <v>0</v>
      </c>
      <c r="AN826" s="979">
        <f>_xlfn.XLOOKUP($D826,Help2!$D:$D,Help2!AK:AK)</f>
        <v>0</v>
      </c>
    </row>
    <row r="827" spans="1:40" x14ac:dyDescent="0.2">
      <c r="A827" s="1">
        <v>45751</v>
      </c>
      <c r="B827">
        <f t="shared" si="91"/>
        <v>4</v>
      </c>
      <c r="C827">
        <f t="shared" si="92"/>
        <v>2025</v>
      </c>
      <c r="D827" s="872" t="str">
        <f t="shared" si="90"/>
        <v>04´2025</v>
      </c>
      <c r="E827" s="867">
        <v>10</v>
      </c>
      <c r="F827" s="2">
        <f t="shared" si="93"/>
        <v>14</v>
      </c>
      <c r="G827" s="3">
        <f t="shared" si="94"/>
        <v>1.9444444444444445E-2</v>
      </c>
      <c r="H827" s="5">
        <f t="shared" si="95"/>
        <v>0.58333333333333337</v>
      </c>
      <c r="I827" s="979">
        <f>VLOOKUP($D827,Help2!$D$26:$T$37,5)</f>
        <v>0</v>
      </c>
      <c r="J827" s="979">
        <f>VLOOKUP($D827,Help2!$D$26:$T$37,6)</f>
        <v>0</v>
      </c>
      <c r="K827" s="979">
        <f>VLOOKUP($D827,Help2!$D$26:$T$37,7)</f>
        <v>0</v>
      </c>
      <c r="L827" s="979">
        <f>VLOOKUP($D827,Help2!$D$26:$T$37,8)</f>
        <v>0</v>
      </c>
      <c r="M827" s="979">
        <f>VLOOKUP($D827,Help2!$D$26:$T$37,9)</f>
        <v>0</v>
      </c>
      <c r="N827" s="979">
        <f>VLOOKUP($D827,Help2!$D$26:$T$37,10)</f>
        <v>0</v>
      </c>
      <c r="P827" s="979">
        <f>VLOOKUP($D827,Help2!$D$2:$T$25,3)</f>
        <v>720</v>
      </c>
      <c r="Q827" s="979">
        <f t="shared" si="96"/>
        <v>720</v>
      </c>
      <c r="Y827" s="979">
        <f>_xlfn.XLOOKUP($D827,Help2!$D:$D,Help2!V:V)</f>
        <v>0</v>
      </c>
      <c r="Z827" s="979">
        <f>_xlfn.XLOOKUP($D827,Help2!$D:$D,Help2!W:W)</f>
        <v>0</v>
      </c>
      <c r="AA827" s="979">
        <f>_xlfn.XLOOKUP($D827,Help2!$D:$D,Help2!X:X)</f>
        <v>0</v>
      </c>
      <c r="AB827" s="979">
        <f>_xlfn.XLOOKUP($D827,Help2!$D:$D,Help2!Y:Y)</f>
        <v>0</v>
      </c>
      <c r="AC827" s="979">
        <f>_xlfn.XLOOKUP($D827,Help2!$D:$D,Help2!Z:Z)</f>
        <v>0</v>
      </c>
      <c r="AD827" s="979">
        <f>_xlfn.XLOOKUP($D827,Help2!$D:$D,Help2!AA:AA)</f>
        <v>0</v>
      </c>
      <c r="AE827" s="979">
        <f>_xlfn.XLOOKUP($D827,Help2!$D:$D,Help2!AB:AB)</f>
        <v>0</v>
      </c>
      <c r="AF827" s="979">
        <f>_xlfn.XLOOKUP($D827,Help2!$D:$D,Help2!AC:AC)</f>
        <v>0</v>
      </c>
      <c r="AG827" s="979">
        <f>_xlfn.XLOOKUP($D827,Help2!$D:$D,Help2!AD:AD)</f>
        <v>0</v>
      </c>
      <c r="AH827" s="979">
        <f>_xlfn.XLOOKUP($D827,Help2!$D:$D,Help2!AE:AE)</f>
        <v>0</v>
      </c>
      <c r="AI827" s="979">
        <f>_xlfn.XLOOKUP($D827,Help2!$D:$D,Help2!AF:AF)</f>
        <v>0</v>
      </c>
      <c r="AJ827" s="979">
        <f>_xlfn.XLOOKUP($D827,Help2!$D:$D,Help2!AG:AG)</f>
        <v>0</v>
      </c>
      <c r="AK827" s="979">
        <f>_xlfn.XLOOKUP($D827,Help2!$D:$D,Help2!AH:AH)</f>
        <v>0</v>
      </c>
      <c r="AL827" s="979">
        <f>_xlfn.XLOOKUP($D827,Help2!$D:$D,Help2!AI:AI)</f>
        <v>0</v>
      </c>
      <c r="AM827" s="979">
        <f>_xlfn.XLOOKUP($D827,Help2!$D:$D,Help2!AJ:AJ)</f>
        <v>0</v>
      </c>
      <c r="AN827" s="979">
        <f>_xlfn.XLOOKUP($D827,Help2!$D:$D,Help2!AK:AK)</f>
        <v>0</v>
      </c>
    </row>
    <row r="828" spans="1:40" x14ac:dyDescent="0.2">
      <c r="A828" s="1">
        <v>45752</v>
      </c>
      <c r="B828">
        <f t="shared" si="91"/>
        <v>4</v>
      </c>
      <c r="C828">
        <f t="shared" si="92"/>
        <v>2025</v>
      </c>
      <c r="D828" s="872" t="str">
        <f t="shared" si="90"/>
        <v>04´2025</v>
      </c>
      <c r="F828" s="2">
        <f t="shared" si="93"/>
        <v>24</v>
      </c>
      <c r="G828" s="3">
        <f t="shared" si="94"/>
        <v>3.3333333333333333E-2</v>
      </c>
      <c r="H828" s="5">
        <f t="shared" si="95"/>
        <v>1</v>
      </c>
      <c r="I828" s="979">
        <f>VLOOKUP($D828,Help2!$D$26:$T$37,5)</f>
        <v>0</v>
      </c>
      <c r="J828" s="979">
        <f>VLOOKUP($D828,Help2!$D$26:$T$37,6)</f>
        <v>0</v>
      </c>
      <c r="K828" s="979">
        <f>VLOOKUP($D828,Help2!$D$26:$T$37,7)</f>
        <v>0</v>
      </c>
      <c r="L828" s="979">
        <f>VLOOKUP($D828,Help2!$D$26:$T$37,8)</f>
        <v>0</v>
      </c>
      <c r="M828" s="979">
        <f>VLOOKUP($D828,Help2!$D$26:$T$37,9)</f>
        <v>0</v>
      </c>
      <c r="N828" s="979">
        <f>VLOOKUP($D828,Help2!$D$26:$T$37,10)</f>
        <v>0</v>
      </c>
      <c r="P828" s="979">
        <f>VLOOKUP($D828,Help2!$D$2:$T$25,3)</f>
        <v>720</v>
      </c>
      <c r="Q828" s="979">
        <f t="shared" si="96"/>
        <v>720</v>
      </c>
      <c r="Y828" s="979">
        <f>_xlfn.XLOOKUP($D828,Help2!$D:$D,Help2!V:V)</f>
        <v>0</v>
      </c>
      <c r="Z828" s="979">
        <f>_xlfn.XLOOKUP($D828,Help2!$D:$D,Help2!W:W)</f>
        <v>0</v>
      </c>
      <c r="AA828" s="979">
        <f>_xlfn.XLOOKUP($D828,Help2!$D:$D,Help2!X:X)</f>
        <v>0</v>
      </c>
      <c r="AB828" s="979">
        <f>_xlfn.XLOOKUP($D828,Help2!$D:$D,Help2!Y:Y)</f>
        <v>0</v>
      </c>
      <c r="AC828" s="979">
        <f>_xlfn.XLOOKUP($D828,Help2!$D:$D,Help2!Z:Z)</f>
        <v>0</v>
      </c>
      <c r="AD828" s="979">
        <f>_xlfn.XLOOKUP($D828,Help2!$D:$D,Help2!AA:AA)</f>
        <v>0</v>
      </c>
      <c r="AE828" s="979">
        <f>_xlfn.XLOOKUP($D828,Help2!$D:$D,Help2!AB:AB)</f>
        <v>0</v>
      </c>
      <c r="AF828" s="979">
        <f>_xlfn.XLOOKUP($D828,Help2!$D:$D,Help2!AC:AC)</f>
        <v>0</v>
      </c>
      <c r="AG828" s="979">
        <f>_xlfn.XLOOKUP($D828,Help2!$D:$D,Help2!AD:AD)</f>
        <v>0</v>
      </c>
      <c r="AH828" s="979">
        <f>_xlfn.XLOOKUP($D828,Help2!$D:$D,Help2!AE:AE)</f>
        <v>0</v>
      </c>
      <c r="AI828" s="979">
        <f>_xlfn.XLOOKUP($D828,Help2!$D:$D,Help2!AF:AF)</f>
        <v>0</v>
      </c>
      <c r="AJ828" s="979">
        <f>_xlfn.XLOOKUP($D828,Help2!$D:$D,Help2!AG:AG)</f>
        <v>0</v>
      </c>
      <c r="AK828" s="979">
        <f>_xlfn.XLOOKUP($D828,Help2!$D:$D,Help2!AH:AH)</f>
        <v>0</v>
      </c>
      <c r="AL828" s="979">
        <f>_xlfn.XLOOKUP($D828,Help2!$D:$D,Help2!AI:AI)</f>
        <v>0</v>
      </c>
      <c r="AM828" s="979">
        <f>_xlfn.XLOOKUP($D828,Help2!$D:$D,Help2!AJ:AJ)</f>
        <v>0</v>
      </c>
      <c r="AN828" s="979">
        <f>_xlfn.XLOOKUP($D828,Help2!$D:$D,Help2!AK:AK)</f>
        <v>0</v>
      </c>
    </row>
    <row r="829" spans="1:40" x14ac:dyDescent="0.2">
      <c r="A829" s="1">
        <v>45753</v>
      </c>
      <c r="B829">
        <f t="shared" si="91"/>
        <v>4</v>
      </c>
      <c r="C829">
        <f t="shared" si="92"/>
        <v>2025</v>
      </c>
      <c r="D829" s="872" t="str">
        <f t="shared" si="90"/>
        <v>04´2025</v>
      </c>
      <c r="F829" s="2">
        <f t="shared" si="93"/>
        <v>24</v>
      </c>
      <c r="G829" s="3">
        <f t="shared" si="94"/>
        <v>3.3333333333333333E-2</v>
      </c>
      <c r="H829" s="5">
        <f t="shared" si="95"/>
        <v>1</v>
      </c>
      <c r="I829" s="979">
        <f>VLOOKUP($D829,Help2!$D$26:$T$37,5)</f>
        <v>0</v>
      </c>
      <c r="J829" s="979">
        <f>VLOOKUP($D829,Help2!$D$26:$T$37,6)</f>
        <v>0</v>
      </c>
      <c r="K829" s="979">
        <f>VLOOKUP($D829,Help2!$D$26:$T$37,7)</f>
        <v>0</v>
      </c>
      <c r="L829" s="979">
        <f>VLOOKUP($D829,Help2!$D$26:$T$37,8)</f>
        <v>0</v>
      </c>
      <c r="M829" s="979">
        <f>VLOOKUP($D829,Help2!$D$26:$T$37,9)</f>
        <v>0</v>
      </c>
      <c r="N829" s="979">
        <f>VLOOKUP($D829,Help2!$D$26:$T$37,10)</f>
        <v>0</v>
      </c>
      <c r="P829" s="979">
        <f>VLOOKUP($D829,Help2!$D$2:$T$25,3)</f>
        <v>720</v>
      </c>
      <c r="Q829" s="979">
        <f t="shared" si="96"/>
        <v>720</v>
      </c>
      <c r="Y829" s="979">
        <f>_xlfn.XLOOKUP($D829,Help2!$D:$D,Help2!V:V)</f>
        <v>0</v>
      </c>
      <c r="Z829" s="979">
        <f>_xlfn.XLOOKUP($D829,Help2!$D:$D,Help2!W:W)</f>
        <v>0</v>
      </c>
      <c r="AA829" s="979">
        <f>_xlfn.XLOOKUP($D829,Help2!$D:$D,Help2!X:X)</f>
        <v>0</v>
      </c>
      <c r="AB829" s="979">
        <f>_xlfn.XLOOKUP($D829,Help2!$D:$D,Help2!Y:Y)</f>
        <v>0</v>
      </c>
      <c r="AC829" s="979">
        <f>_xlfn.XLOOKUP($D829,Help2!$D:$D,Help2!Z:Z)</f>
        <v>0</v>
      </c>
      <c r="AD829" s="979">
        <f>_xlfn.XLOOKUP($D829,Help2!$D:$D,Help2!AA:AA)</f>
        <v>0</v>
      </c>
      <c r="AE829" s="979">
        <f>_xlfn.XLOOKUP($D829,Help2!$D:$D,Help2!AB:AB)</f>
        <v>0</v>
      </c>
      <c r="AF829" s="979">
        <f>_xlfn.XLOOKUP($D829,Help2!$D:$D,Help2!AC:AC)</f>
        <v>0</v>
      </c>
      <c r="AG829" s="979">
        <f>_xlfn.XLOOKUP($D829,Help2!$D:$D,Help2!AD:AD)</f>
        <v>0</v>
      </c>
      <c r="AH829" s="979">
        <f>_xlfn.XLOOKUP($D829,Help2!$D:$D,Help2!AE:AE)</f>
        <v>0</v>
      </c>
      <c r="AI829" s="979">
        <f>_xlfn.XLOOKUP($D829,Help2!$D:$D,Help2!AF:AF)</f>
        <v>0</v>
      </c>
      <c r="AJ829" s="979">
        <f>_xlfn.XLOOKUP($D829,Help2!$D:$D,Help2!AG:AG)</f>
        <v>0</v>
      </c>
      <c r="AK829" s="979">
        <f>_xlfn.XLOOKUP($D829,Help2!$D:$D,Help2!AH:AH)</f>
        <v>0</v>
      </c>
      <c r="AL829" s="979">
        <f>_xlfn.XLOOKUP($D829,Help2!$D:$D,Help2!AI:AI)</f>
        <v>0</v>
      </c>
      <c r="AM829" s="979">
        <f>_xlfn.XLOOKUP($D829,Help2!$D:$D,Help2!AJ:AJ)</f>
        <v>0</v>
      </c>
      <c r="AN829" s="979">
        <f>_xlfn.XLOOKUP($D829,Help2!$D:$D,Help2!AK:AK)</f>
        <v>0</v>
      </c>
    </row>
    <row r="830" spans="1:40" x14ac:dyDescent="0.2">
      <c r="A830" s="1">
        <v>45754</v>
      </c>
      <c r="B830">
        <f t="shared" si="91"/>
        <v>4</v>
      </c>
      <c r="C830">
        <f t="shared" si="92"/>
        <v>2025</v>
      </c>
      <c r="D830" s="872" t="str">
        <f t="shared" si="90"/>
        <v>04´2025</v>
      </c>
      <c r="F830" s="2">
        <f t="shared" si="93"/>
        <v>24</v>
      </c>
      <c r="G830" s="3">
        <f t="shared" si="94"/>
        <v>3.3333333333333333E-2</v>
      </c>
      <c r="H830" s="5">
        <f t="shared" si="95"/>
        <v>1</v>
      </c>
      <c r="I830" s="979">
        <f>VLOOKUP($D830,Help2!$D$26:$T$37,5)</f>
        <v>0</v>
      </c>
      <c r="J830" s="979">
        <f>VLOOKUP($D830,Help2!$D$26:$T$37,6)</f>
        <v>0</v>
      </c>
      <c r="K830" s="979">
        <f>VLOOKUP($D830,Help2!$D$26:$T$37,7)</f>
        <v>0</v>
      </c>
      <c r="L830" s="979">
        <f>VLOOKUP($D830,Help2!$D$26:$T$37,8)</f>
        <v>0</v>
      </c>
      <c r="M830" s="979">
        <f>VLOOKUP($D830,Help2!$D$26:$T$37,9)</f>
        <v>0</v>
      </c>
      <c r="N830" s="979">
        <f>VLOOKUP($D830,Help2!$D$26:$T$37,10)</f>
        <v>0</v>
      </c>
      <c r="P830" s="979">
        <f>VLOOKUP($D830,Help2!$D$2:$T$25,3)</f>
        <v>720</v>
      </c>
      <c r="Q830" s="979">
        <f t="shared" si="96"/>
        <v>720</v>
      </c>
      <c r="Y830" s="979">
        <f>_xlfn.XLOOKUP($D830,Help2!$D:$D,Help2!V:V)</f>
        <v>0</v>
      </c>
      <c r="Z830" s="979">
        <f>_xlfn.XLOOKUP($D830,Help2!$D:$D,Help2!W:W)</f>
        <v>0</v>
      </c>
      <c r="AA830" s="979">
        <f>_xlfn.XLOOKUP($D830,Help2!$D:$D,Help2!X:X)</f>
        <v>0</v>
      </c>
      <c r="AB830" s="979">
        <f>_xlfn.XLOOKUP($D830,Help2!$D:$D,Help2!Y:Y)</f>
        <v>0</v>
      </c>
      <c r="AC830" s="979">
        <f>_xlfn.XLOOKUP($D830,Help2!$D:$D,Help2!Z:Z)</f>
        <v>0</v>
      </c>
      <c r="AD830" s="979">
        <f>_xlfn.XLOOKUP($D830,Help2!$D:$D,Help2!AA:AA)</f>
        <v>0</v>
      </c>
      <c r="AE830" s="979">
        <f>_xlfn.XLOOKUP($D830,Help2!$D:$D,Help2!AB:AB)</f>
        <v>0</v>
      </c>
      <c r="AF830" s="979">
        <f>_xlfn.XLOOKUP($D830,Help2!$D:$D,Help2!AC:AC)</f>
        <v>0</v>
      </c>
      <c r="AG830" s="979">
        <f>_xlfn.XLOOKUP($D830,Help2!$D:$D,Help2!AD:AD)</f>
        <v>0</v>
      </c>
      <c r="AH830" s="979">
        <f>_xlfn.XLOOKUP($D830,Help2!$D:$D,Help2!AE:AE)</f>
        <v>0</v>
      </c>
      <c r="AI830" s="979">
        <f>_xlfn.XLOOKUP($D830,Help2!$D:$D,Help2!AF:AF)</f>
        <v>0</v>
      </c>
      <c r="AJ830" s="979">
        <f>_xlfn.XLOOKUP($D830,Help2!$D:$D,Help2!AG:AG)</f>
        <v>0</v>
      </c>
      <c r="AK830" s="979">
        <f>_xlfn.XLOOKUP($D830,Help2!$D:$D,Help2!AH:AH)</f>
        <v>0</v>
      </c>
      <c r="AL830" s="979">
        <f>_xlfn.XLOOKUP($D830,Help2!$D:$D,Help2!AI:AI)</f>
        <v>0</v>
      </c>
      <c r="AM830" s="979">
        <f>_xlfn.XLOOKUP($D830,Help2!$D:$D,Help2!AJ:AJ)</f>
        <v>0</v>
      </c>
      <c r="AN830" s="979">
        <f>_xlfn.XLOOKUP($D830,Help2!$D:$D,Help2!AK:AK)</f>
        <v>0</v>
      </c>
    </row>
    <row r="831" spans="1:40" x14ac:dyDescent="0.2">
      <c r="A831" s="1">
        <v>45755</v>
      </c>
      <c r="B831">
        <f t="shared" si="91"/>
        <v>4</v>
      </c>
      <c r="C831">
        <f t="shared" si="92"/>
        <v>2025</v>
      </c>
      <c r="D831" s="872" t="str">
        <f t="shared" si="90"/>
        <v>04´2025</v>
      </c>
      <c r="F831" s="2">
        <f t="shared" si="93"/>
        <v>24</v>
      </c>
      <c r="G831" s="3">
        <f t="shared" si="94"/>
        <v>3.3333333333333333E-2</v>
      </c>
      <c r="H831" s="5">
        <f t="shared" si="95"/>
        <v>1</v>
      </c>
      <c r="I831" s="979">
        <f>VLOOKUP($D831,Help2!$D$26:$T$37,5)</f>
        <v>0</v>
      </c>
      <c r="J831" s="979">
        <f>VLOOKUP($D831,Help2!$D$26:$T$37,6)</f>
        <v>0</v>
      </c>
      <c r="K831" s="979">
        <f>VLOOKUP($D831,Help2!$D$26:$T$37,7)</f>
        <v>0</v>
      </c>
      <c r="L831" s="979">
        <f>VLOOKUP($D831,Help2!$D$26:$T$37,8)</f>
        <v>0</v>
      </c>
      <c r="M831" s="979">
        <f>VLOOKUP($D831,Help2!$D$26:$T$37,9)</f>
        <v>0</v>
      </c>
      <c r="N831" s="979">
        <f>VLOOKUP($D831,Help2!$D$26:$T$37,10)</f>
        <v>0</v>
      </c>
      <c r="P831" s="979">
        <f>VLOOKUP($D831,Help2!$D$2:$T$25,3)</f>
        <v>720</v>
      </c>
      <c r="Q831" s="979">
        <f t="shared" si="96"/>
        <v>720</v>
      </c>
      <c r="Y831" s="979">
        <f>_xlfn.XLOOKUP($D831,Help2!$D:$D,Help2!V:V)</f>
        <v>0</v>
      </c>
      <c r="Z831" s="979">
        <f>_xlfn.XLOOKUP($D831,Help2!$D:$D,Help2!W:W)</f>
        <v>0</v>
      </c>
      <c r="AA831" s="979">
        <f>_xlfn.XLOOKUP($D831,Help2!$D:$D,Help2!X:X)</f>
        <v>0</v>
      </c>
      <c r="AB831" s="979">
        <f>_xlfn.XLOOKUP($D831,Help2!$D:$D,Help2!Y:Y)</f>
        <v>0</v>
      </c>
      <c r="AC831" s="979">
        <f>_xlfn.XLOOKUP($D831,Help2!$D:$D,Help2!Z:Z)</f>
        <v>0</v>
      </c>
      <c r="AD831" s="979">
        <f>_xlfn.XLOOKUP($D831,Help2!$D:$D,Help2!AA:AA)</f>
        <v>0</v>
      </c>
      <c r="AE831" s="979">
        <f>_xlfn.XLOOKUP($D831,Help2!$D:$D,Help2!AB:AB)</f>
        <v>0</v>
      </c>
      <c r="AF831" s="979">
        <f>_xlfn.XLOOKUP($D831,Help2!$D:$D,Help2!AC:AC)</f>
        <v>0</v>
      </c>
      <c r="AG831" s="979">
        <f>_xlfn.XLOOKUP($D831,Help2!$D:$D,Help2!AD:AD)</f>
        <v>0</v>
      </c>
      <c r="AH831" s="979">
        <f>_xlfn.XLOOKUP($D831,Help2!$D:$D,Help2!AE:AE)</f>
        <v>0</v>
      </c>
      <c r="AI831" s="979">
        <f>_xlfn.XLOOKUP($D831,Help2!$D:$D,Help2!AF:AF)</f>
        <v>0</v>
      </c>
      <c r="AJ831" s="979">
        <f>_xlfn.XLOOKUP($D831,Help2!$D:$D,Help2!AG:AG)</f>
        <v>0</v>
      </c>
      <c r="AK831" s="979">
        <f>_xlfn.XLOOKUP($D831,Help2!$D:$D,Help2!AH:AH)</f>
        <v>0</v>
      </c>
      <c r="AL831" s="979">
        <f>_xlfn.XLOOKUP($D831,Help2!$D:$D,Help2!AI:AI)</f>
        <v>0</v>
      </c>
      <c r="AM831" s="979">
        <f>_xlfn.XLOOKUP($D831,Help2!$D:$D,Help2!AJ:AJ)</f>
        <v>0</v>
      </c>
      <c r="AN831" s="979">
        <f>_xlfn.XLOOKUP($D831,Help2!$D:$D,Help2!AK:AK)</f>
        <v>0</v>
      </c>
    </row>
    <row r="832" spans="1:40" x14ac:dyDescent="0.2">
      <c r="A832" s="1">
        <v>45756</v>
      </c>
      <c r="B832">
        <f t="shared" si="91"/>
        <v>4</v>
      </c>
      <c r="C832">
        <f t="shared" si="92"/>
        <v>2025</v>
      </c>
      <c r="D832" s="872" t="str">
        <f t="shared" si="90"/>
        <v>04´2025</v>
      </c>
      <c r="F832" s="2">
        <f t="shared" si="93"/>
        <v>24</v>
      </c>
      <c r="G832" s="3">
        <f t="shared" si="94"/>
        <v>3.3333333333333333E-2</v>
      </c>
      <c r="H832" s="5">
        <f t="shared" si="95"/>
        <v>1</v>
      </c>
      <c r="I832" s="979">
        <f>VLOOKUP($D832,Help2!$D$26:$T$37,5)</f>
        <v>0</v>
      </c>
      <c r="J832" s="979">
        <f>VLOOKUP($D832,Help2!$D$26:$T$37,6)</f>
        <v>0</v>
      </c>
      <c r="K832" s="979">
        <f>VLOOKUP($D832,Help2!$D$26:$T$37,7)</f>
        <v>0</v>
      </c>
      <c r="L832" s="979">
        <f>VLOOKUP($D832,Help2!$D$26:$T$37,8)</f>
        <v>0</v>
      </c>
      <c r="M832" s="979">
        <f>VLOOKUP($D832,Help2!$D$26:$T$37,9)</f>
        <v>0</v>
      </c>
      <c r="N832" s="979">
        <f>VLOOKUP($D832,Help2!$D$26:$T$37,10)</f>
        <v>0</v>
      </c>
      <c r="P832" s="979">
        <f>VLOOKUP($D832,Help2!$D$2:$T$25,3)</f>
        <v>720</v>
      </c>
      <c r="Q832" s="979">
        <f t="shared" si="96"/>
        <v>720</v>
      </c>
      <c r="Y832" s="979">
        <f>_xlfn.XLOOKUP($D832,Help2!$D:$D,Help2!V:V)</f>
        <v>0</v>
      </c>
      <c r="Z832" s="979">
        <f>_xlfn.XLOOKUP($D832,Help2!$D:$D,Help2!W:W)</f>
        <v>0</v>
      </c>
      <c r="AA832" s="979">
        <f>_xlfn.XLOOKUP($D832,Help2!$D:$D,Help2!X:X)</f>
        <v>0</v>
      </c>
      <c r="AB832" s="979">
        <f>_xlfn.XLOOKUP($D832,Help2!$D:$D,Help2!Y:Y)</f>
        <v>0</v>
      </c>
      <c r="AC832" s="979">
        <f>_xlfn.XLOOKUP($D832,Help2!$D:$D,Help2!Z:Z)</f>
        <v>0</v>
      </c>
      <c r="AD832" s="979">
        <f>_xlfn.XLOOKUP($D832,Help2!$D:$D,Help2!AA:AA)</f>
        <v>0</v>
      </c>
      <c r="AE832" s="979">
        <f>_xlfn.XLOOKUP($D832,Help2!$D:$D,Help2!AB:AB)</f>
        <v>0</v>
      </c>
      <c r="AF832" s="979">
        <f>_xlfn.XLOOKUP($D832,Help2!$D:$D,Help2!AC:AC)</f>
        <v>0</v>
      </c>
      <c r="AG832" s="979">
        <f>_xlfn.XLOOKUP($D832,Help2!$D:$D,Help2!AD:AD)</f>
        <v>0</v>
      </c>
      <c r="AH832" s="979">
        <f>_xlfn.XLOOKUP($D832,Help2!$D:$D,Help2!AE:AE)</f>
        <v>0</v>
      </c>
      <c r="AI832" s="979">
        <f>_xlfn.XLOOKUP($D832,Help2!$D:$D,Help2!AF:AF)</f>
        <v>0</v>
      </c>
      <c r="AJ832" s="979">
        <f>_xlfn.XLOOKUP($D832,Help2!$D:$D,Help2!AG:AG)</f>
        <v>0</v>
      </c>
      <c r="AK832" s="979">
        <f>_xlfn.XLOOKUP($D832,Help2!$D:$D,Help2!AH:AH)</f>
        <v>0</v>
      </c>
      <c r="AL832" s="979">
        <f>_xlfn.XLOOKUP($D832,Help2!$D:$D,Help2!AI:AI)</f>
        <v>0</v>
      </c>
      <c r="AM832" s="979">
        <f>_xlfn.XLOOKUP($D832,Help2!$D:$D,Help2!AJ:AJ)</f>
        <v>0</v>
      </c>
      <c r="AN832" s="979">
        <f>_xlfn.XLOOKUP($D832,Help2!$D:$D,Help2!AK:AK)</f>
        <v>0</v>
      </c>
    </row>
    <row r="833" spans="1:40" x14ac:dyDescent="0.2">
      <c r="A833" s="1">
        <v>45757</v>
      </c>
      <c r="B833">
        <f t="shared" si="91"/>
        <v>4</v>
      </c>
      <c r="C833">
        <f t="shared" si="92"/>
        <v>2025</v>
      </c>
      <c r="D833" s="872" t="str">
        <f t="shared" si="90"/>
        <v>04´2025</v>
      </c>
      <c r="F833" s="2">
        <f t="shared" si="93"/>
        <v>24</v>
      </c>
      <c r="G833" s="3">
        <f t="shared" si="94"/>
        <v>3.3333333333333333E-2</v>
      </c>
      <c r="H833" s="5">
        <f t="shared" si="95"/>
        <v>1</v>
      </c>
      <c r="I833" s="979">
        <f>VLOOKUP($D833,Help2!$D$26:$T$37,5)</f>
        <v>0</v>
      </c>
      <c r="J833" s="979">
        <f>VLOOKUP($D833,Help2!$D$26:$T$37,6)</f>
        <v>0</v>
      </c>
      <c r="K833" s="979">
        <f>VLOOKUP($D833,Help2!$D$26:$T$37,7)</f>
        <v>0</v>
      </c>
      <c r="L833" s="979">
        <f>VLOOKUP($D833,Help2!$D$26:$T$37,8)</f>
        <v>0</v>
      </c>
      <c r="M833" s="979">
        <f>VLOOKUP($D833,Help2!$D$26:$T$37,9)</f>
        <v>0</v>
      </c>
      <c r="N833" s="979">
        <f>VLOOKUP($D833,Help2!$D$26:$T$37,10)</f>
        <v>0</v>
      </c>
      <c r="P833" s="979">
        <f>VLOOKUP($D833,Help2!$D$2:$T$25,3)</f>
        <v>720</v>
      </c>
      <c r="Q833" s="979">
        <f t="shared" si="96"/>
        <v>720</v>
      </c>
      <c r="Y833" s="979">
        <f>_xlfn.XLOOKUP($D833,Help2!$D:$D,Help2!V:V)</f>
        <v>0</v>
      </c>
      <c r="Z833" s="979">
        <f>_xlfn.XLOOKUP($D833,Help2!$D:$D,Help2!W:W)</f>
        <v>0</v>
      </c>
      <c r="AA833" s="979">
        <f>_xlfn.XLOOKUP($D833,Help2!$D:$D,Help2!X:X)</f>
        <v>0</v>
      </c>
      <c r="AB833" s="979">
        <f>_xlfn.XLOOKUP($D833,Help2!$D:$D,Help2!Y:Y)</f>
        <v>0</v>
      </c>
      <c r="AC833" s="979">
        <f>_xlfn.XLOOKUP($D833,Help2!$D:$D,Help2!Z:Z)</f>
        <v>0</v>
      </c>
      <c r="AD833" s="979">
        <f>_xlfn.XLOOKUP($D833,Help2!$D:$D,Help2!AA:AA)</f>
        <v>0</v>
      </c>
      <c r="AE833" s="979">
        <f>_xlfn.XLOOKUP($D833,Help2!$D:$D,Help2!AB:AB)</f>
        <v>0</v>
      </c>
      <c r="AF833" s="979">
        <f>_xlfn.XLOOKUP($D833,Help2!$D:$D,Help2!AC:AC)</f>
        <v>0</v>
      </c>
      <c r="AG833" s="979">
        <f>_xlfn.XLOOKUP($D833,Help2!$D:$D,Help2!AD:AD)</f>
        <v>0</v>
      </c>
      <c r="AH833" s="979">
        <f>_xlfn.XLOOKUP($D833,Help2!$D:$D,Help2!AE:AE)</f>
        <v>0</v>
      </c>
      <c r="AI833" s="979">
        <f>_xlfn.XLOOKUP($D833,Help2!$D:$D,Help2!AF:AF)</f>
        <v>0</v>
      </c>
      <c r="AJ833" s="979">
        <f>_xlfn.XLOOKUP($D833,Help2!$D:$D,Help2!AG:AG)</f>
        <v>0</v>
      </c>
      <c r="AK833" s="979">
        <f>_xlfn.XLOOKUP($D833,Help2!$D:$D,Help2!AH:AH)</f>
        <v>0</v>
      </c>
      <c r="AL833" s="979">
        <f>_xlfn.XLOOKUP($D833,Help2!$D:$D,Help2!AI:AI)</f>
        <v>0</v>
      </c>
      <c r="AM833" s="979">
        <f>_xlfn.XLOOKUP($D833,Help2!$D:$D,Help2!AJ:AJ)</f>
        <v>0</v>
      </c>
      <c r="AN833" s="979">
        <f>_xlfn.XLOOKUP($D833,Help2!$D:$D,Help2!AK:AK)</f>
        <v>0</v>
      </c>
    </row>
    <row r="834" spans="1:40" x14ac:dyDescent="0.2">
      <c r="A834" s="1">
        <v>45758</v>
      </c>
      <c r="B834">
        <f t="shared" si="91"/>
        <v>4</v>
      </c>
      <c r="C834">
        <f t="shared" si="92"/>
        <v>2025</v>
      </c>
      <c r="D834" s="872" t="str">
        <f t="shared" si="90"/>
        <v>04´2025</v>
      </c>
      <c r="F834" s="2">
        <f t="shared" si="93"/>
        <v>24</v>
      </c>
      <c r="G834" s="3">
        <f t="shared" si="94"/>
        <v>3.3333333333333333E-2</v>
      </c>
      <c r="H834" s="5">
        <f t="shared" si="95"/>
        <v>1</v>
      </c>
      <c r="I834" s="979">
        <f>VLOOKUP($D834,Help2!$D$26:$T$37,5)</f>
        <v>0</v>
      </c>
      <c r="J834" s="979">
        <f>VLOOKUP($D834,Help2!$D$26:$T$37,6)</f>
        <v>0</v>
      </c>
      <c r="K834" s="979">
        <f>VLOOKUP($D834,Help2!$D$26:$T$37,7)</f>
        <v>0</v>
      </c>
      <c r="L834" s="979">
        <f>VLOOKUP($D834,Help2!$D$26:$T$37,8)</f>
        <v>0</v>
      </c>
      <c r="M834" s="979">
        <f>VLOOKUP($D834,Help2!$D$26:$T$37,9)</f>
        <v>0</v>
      </c>
      <c r="N834" s="979">
        <f>VLOOKUP($D834,Help2!$D$26:$T$37,10)</f>
        <v>0</v>
      </c>
      <c r="P834" s="979">
        <f>VLOOKUP($D834,Help2!$D$2:$T$25,3)</f>
        <v>720</v>
      </c>
      <c r="Q834" s="979">
        <f t="shared" si="96"/>
        <v>720</v>
      </c>
      <c r="Y834" s="979">
        <f>_xlfn.XLOOKUP($D834,Help2!$D:$D,Help2!V:V)</f>
        <v>0</v>
      </c>
      <c r="Z834" s="979">
        <f>_xlfn.XLOOKUP($D834,Help2!$D:$D,Help2!W:W)</f>
        <v>0</v>
      </c>
      <c r="AA834" s="979">
        <f>_xlfn.XLOOKUP($D834,Help2!$D:$D,Help2!X:X)</f>
        <v>0</v>
      </c>
      <c r="AB834" s="979">
        <f>_xlfn.XLOOKUP($D834,Help2!$D:$D,Help2!Y:Y)</f>
        <v>0</v>
      </c>
      <c r="AC834" s="979">
        <f>_xlfn.XLOOKUP($D834,Help2!$D:$D,Help2!Z:Z)</f>
        <v>0</v>
      </c>
      <c r="AD834" s="979">
        <f>_xlfn.XLOOKUP($D834,Help2!$D:$D,Help2!AA:AA)</f>
        <v>0</v>
      </c>
      <c r="AE834" s="979">
        <f>_xlfn.XLOOKUP($D834,Help2!$D:$D,Help2!AB:AB)</f>
        <v>0</v>
      </c>
      <c r="AF834" s="979">
        <f>_xlfn.XLOOKUP($D834,Help2!$D:$D,Help2!AC:AC)</f>
        <v>0</v>
      </c>
      <c r="AG834" s="979">
        <f>_xlfn.XLOOKUP($D834,Help2!$D:$D,Help2!AD:AD)</f>
        <v>0</v>
      </c>
      <c r="AH834" s="979">
        <f>_xlfn.XLOOKUP($D834,Help2!$D:$D,Help2!AE:AE)</f>
        <v>0</v>
      </c>
      <c r="AI834" s="979">
        <f>_xlfn.XLOOKUP($D834,Help2!$D:$D,Help2!AF:AF)</f>
        <v>0</v>
      </c>
      <c r="AJ834" s="979">
        <f>_xlfn.XLOOKUP($D834,Help2!$D:$D,Help2!AG:AG)</f>
        <v>0</v>
      </c>
      <c r="AK834" s="979">
        <f>_xlfn.XLOOKUP($D834,Help2!$D:$D,Help2!AH:AH)</f>
        <v>0</v>
      </c>
      <c r="AL834" s="979">
        <f>_xlfn.XLOOKUP($D834,Help2!$D:$D,Help2!AI:AI)</f>
        <v>0</v>
      </c>
      <c r="AM834" s="979">
        <f>_xlfn.XLOOKUP($D834,Help2!$D:$D,Help2!AJ:AJ)</f>
        <v>0</v>
      </c>
      <c r="AN834" s="979">
        <f>_xlfn.XLOOKUP($D834,Help2!$D:$D,Help2!AK:AK)</f>
        <v>0</v>
      </c>
    </row>
    <row r="835" spans="1:40" x14ac:dyDescent="0.2">
      <c r="A835" s="1">
        <v>45759</v>
      </c>
      <c r="B835">
        <f t="shared" si="91"/>
        <v>4</v>
      </c>
      <c r="C835">
        <f t="shared" si="92"/>
        <v>2025</v>
      </c>
      <c r="D835" s="872" t="str">
        <f t="shared" si="90"/>
        <v>04´2025</v>
      </c>
      <c r="F835" s="2">
        <f t="shared" si="93"/>
        <v>24</v>
      </c>
      <c r="G835" s="3">
        <f t="shared" si="94"/>
        <v>3.3333333333333333E-2</v>
      </c>
      <c r="H835" s="5">
        <f t="shared" si="95"/>
        <v>1</v>
      </c>
      <c r="I835" s="979">
        <f>VLOOKUP($D835,Help2!$D$26:$T$37,5)</f>
        <v>0</v>
      </c>
      <c r="J835" s="979">
        <f>VLOOKUP($D835,Help2!$D$26:$T$37,6)</f>
        <v>0</v>
      </c>
      <c r="K835" s="979">
        <f>VLOOKUP($D835,Help2!$D$26:$T$37,7)</f>
        <v>0</v>
      </c>
      <c r="L835" s="979">
        <f>VLOOKUP($D835,Help2!$D$26:$T$37,8)</f>
        <v>0</v>
      </c>
      <c r="M835" s="979">
        <f>VLOOKUP($D835,Help2!$D$26:$T$37,9)</f>
        <v>0</v>
      </c>
      <c r="N835" s="979">
        <f>VLOOKUP($D835,Help2!$D$26:$T$37,10)</f>
        <v>0</v>
      </c>
      <c r="P835" s="979">
        <f>VLOOKUP($D835,Help2!$D$2:$T$25,3)</f>
        <v>720</v>
      </c>
      <c r="Q835" s="979">
        <f t="shared" si="96"/>
        <v>720</v>
      </c>
      <c r="Y835" s="979">
        <f>_xlfn.XLOOKUP($D835,Help2!$D:$D,Help2!V:V)</f>
        <v>0</v>
      </c>
      <c r="Z835" s="979">
        <f>_xlfn.XLOOKUP($D835,Help2!$D:$D,Help2!W:W)</f>
        <v>0</v>
      </c>
      <c r="AA835" s="979">
        <f>_xlfn.XLOOKUP($D835,Help2!$D:$D,Help2!X:X)</f>
        <v>0</v>
      </c>
      <c r="AB835" s="979">
        <f>_xlfn.XLOOKUP($D835,Help2!$D:$D,Help2!Y:Y)</f>
        <v>0</v>
      </c>
      <c r="AC835" s="979">
        <f>_xlfn.XLOOKUP($D835,Help2!$D:$D,Help2!Z:Z)</f>
        <v>0</v>
      </c>
      <c r="AD835" s="979">
        <f>_xlfn.XLOOKUP($D835,Help2!$D:$D,Help2!AA:AA)</f>
        <v>0</v>
      </c>
      <c r="AE835" s="979">
        <f>_xlfn.XLOOKUP($D835,Help2!$D:$D,Help2!AB:AB)</f>
        <v>0</v>
      </c>
      <c r="AF835" s="979">
        <f>_xlfn.XLOOKUP($D835,Help2!$D:$D,Help2!AC:AC)</f>
        <v>0</v>
      </c>
      <c r="AG835" s="979">
        <f>_xlfn.XLOOKUP($D835,Help2!$D:$D,Help2!AD:AD)</f>
        <v>0</v>
      </c>
      <c r="AH835" s="979">
        <f>_xlfn.XLOOKUP($D835,Help2!$D:$D,Help2!AE:AE)</f>
        <v>0</v>
      </c>
      <c r="AI835" s="979">
        <f>_xlfn.XLOOKUP($D835,Help2!$D:$D,Help2!AF:AF)</f>
        <v>0</v>
      </c>
      <c r="AJ835" s="979">
        <f>_xlfn.XLOOKUP($D835,Help2!$D:$D,Help2!AG:AG)</f>
        <v>0</v>
      </c>
      <c r="AK835" s="979">
        <f>_xlfn.XLOOKUP($D835,Help2!$D:$D,Help2!AH:AH)</f>
        <v>0</v>
      </c>
      <c r="AL835" s="979">
        <f>_xlfn.XLOOKUP($D835,Help2!$D:$D,Help2!AI:AI)</f>
        <v>0</v>
      </c>
      <c r="AM835" s="979">
        <f>_xlfn.XLOOKUP($D835,Help2!$D:$D,Help2!AJ:AJ)</f>
        <v>0</v>
      </c>
      <c r="AN835" s="979">
        <f>_xlfn.XLOOKUP($D835,Help2!$D:$D,Help2!AK:AK)</f>
        <v>0</v>
      </c>
    </row>
    <row r="836" spans="1:40" x14ac:dyDescent="0.2">
      <c r="A836" s="1">
        <v>45760</v>
      </c>
      <c r="B836">
        <f t="shared" si="91"/>
        <v>4</v>
      </c>
      <c r="C836">
        <f t="shared" si="92"/>
        <v>2025</v>
      </c>
      <c r="D836" s="872" t="str">
        <f t="shared" si="90"/>
        <v>04´2025</v>
      </c>
      <c r="F836" s="2">
        <f t="shared" si="93"/>
        <v>24</v>
      </c>
      <c r="G836" s="3">
        <f t="shared" si="94"/>
        <v>3.3333333333333333E-2</v>
      </c>
      <c r="H836" s="5">
        <f t="shared" si="95"/>
        <v>1</v>
      </c>
      <c r="I836" s="979">
        <f>VLOOKUP($D836,Help2!$D$26:$T$37,5)</f>
        <v>0</v>
      </c>
      <c r="J836" s="979">
        <f>VLOOKUP($D836,Help2!$D$26:$T$37,6)</f>
        <v>0</v>
      </c>
      <c r="K836" s="979">
        <f>VLOOKUP($D836,Help2!$D$26:$T$37,7)</f>
        <v>0</v>
      </c>
      <c r="L836" s="979">
        <f>VLOOKUP($D836,Help2!$D$26:$T$37,8)</f>
        <v>0</v>
      </c>
      <c r="M836" s="979">
        <f>VLOOKUP($D836,Help2!$D$26:$T$37,9)</f>
        <v>0</v>
      </c>
      <c r="N836" s="979">
        <f>VLOOKUP($D836,Help2!$D$26:$T$37,10)</f>
        <v>0</v>
      </c>
      <c r="P836" s="979">
        <f>VLOOKUP($D836,Help2!$D$2:$T$25,3)</f>
        <v>720</v>
      </c>
      <c r="Q836" s="979">
        <f t="shared" si="96"/>
        <v>720</v>
      </c>
      <c r="Y836" s="979">
        <f>_xlfn.XLOOKUP($D836,Help2!$D:$D,Help2!V:V)</f>
        <v>0</v>
      </c>
      <c r="Z836" s="979">
        <f>_xlfn.XLOOKUP($D836,Help2!$D:$D,Help2!W:W)</f>
        <v>0</v>
      </c>
      <c r="AA836" s="979">
        <f>_xlfn.XLOOKUP($D836,Help2!$D:$D,Help2!X:X)</f>
        <v>0</v>
      </c>
      <c r="AB836" s="979">
        <f>_xlfn.XLOOKUP($D836,Help2!$D:$D,Help2!Y:Y)</f>
        <v>0</v>
      </c>
      <c r="AC836" s="979">
        <f>_xlfn.XLOOKUP($D836,Help2!$D:$D,Help2!Z:Z)</f>
        <v>0</v>
      </c>
      <c r="AD836" s="979">
        <f>_xlfn.XLOOKUP($D836,Help2!$D:$D,Help2!AA:AA)</f>
        <v>0</v>
      </c>
      <c r="AE836" s="979">
        <f>_xlfn.XLOOKUP($D836,Help2!$D:$D,Help2!AB:AB)</f>
        <v>0</v>
      </c>
      <c r="AF836" s="979">
        <f>_xlfn.XLOOKUP($D836,Help2!$D:$D,Help2!AC:AC)</f>
        <v>0</v>
      </c>
      <c r="AG836" s="979">
        <f>_xlfn.XLOOKUP($D836,Help2!$D:$D,Help2!AD:AD)</f>
        <v>0</v>
      </c>
      <c r="AH836" s="979">
        <f>_xlfn.XLOOKUP($D836,Help2!$D:$D,Help2!AE:AE)</f>
        <v>0</v>
      </c>
      <c r="AI836" s="979">
        <f>_xlfn.XLOOKUP($D836,Help2!$D:$D,Help2!AF:AF)</f>
        <v>0</v>
      </c>
      <c r="AJ836" s="979">
        <f>_xlfn.XLOOKUP($D836,Help2!$D:$D,Help2!AG:AG)</f>
        <v>0</v>
      </c>
      <c r="AK836" s="979">
        <f>_xlfn.XLOOKUP($D836,Help2!$D:$D,Help2!AH:AH)</f>
        <v>0</v>
      </c>
      <c r="AL836" s="979">
        <f>_xlfn.XLOOKUP($D836,Help2!$D:$D,Help2!AI:AI)</f>
        <v>0</v>
      </c>
      <c r="AM836" s="979">
        <f>_xlfn.XLOOKUP($D836,Help2!$D:$D,Help2!AJ:AJ)</f>
        <v>0</v>
      </c>
      <c r="AN836" s="979">
        <f>_xlfn.XLOOKUP($D836,Help2!$D:$D,Help2!AK:AK)</f>
        <v>0</v>
      </c>
    </row>
    <row r="837" spans="1:40" x14ac:dyDescent="0.2">
      <c r="A837" s="1">
        <v>45761</v>
      </c>
      <c r="B837">
        <f t="shared" si="91"/>
        <v>4</v>
      </c>
      <c r="C837">
        <f t="shared" si="92"/>
        <v>2025</v>
      </c>
      <c r="D837" s="872" t="str">
        <f t="shared" si="90"/>
        <v>04´2025</v>
      </c>
      <c r="F837" s="2">
        <f t="shared" si="93"/>
        <v>24</v>
      </c>
      <c r="G837" s="3">
        <f t="shared" si="94"/>
        <v>3.3333333333333333E-2</v>
      </c>
      <c r="H837" s="5">
        <f t="shared" si="95"/>
        <v>1</v>
      </c>
      <c r="I837" s="979">
        <f>VLOOKUP($D837,Help2!$D$26:$T$37,5)</f>
        <v>0</v>
      </c>
      <c r="J837" s="979">
        <f>VLOOKUP($D837,Help2!$D$26:$T$37,6)</f>
        <v>0</v>
      </c>
      <c r="K837" s="979">
        <f>VLOOKUP($D837,Help2!$D$26:$T$37,7)</f>
        <v>0</v>
      </c>
      <c r="L837" s="979">
        <f>VLOOKUP($D837,Help2!$D$26:$T$37,8)</f>
        <v>0</v>
      </c>
      <c r="M837" s="979">
        <f>VLOOKUP($D837,Help2!$D$26:$T$37,9)</f>
        <v>0</v>
      </c>
      <c r="N837" s="979">
        <f>VLOOKUP($D837,Help2!$D$26:$T$37,10)</f>
        <v>0</v>
      </c>
      <c r="P837" s="979">
        <f>VLOOKUP($D837,Help2!$D$2:$T$25,3)</f>
        <v>720</v>
      </c>
      <c r="Q837" s="979">
        <f t="shared" si="96"/>
        <v>720</v>
      </c>
      <c r="Y837" s="979">
        <f>_xlfn.XLOOKUP($D837,Help2!$D:$D,Help2!V:V)</f>
        <v>0</v>
      </c>
      <c r="Z837" s="979">
        <f>_xlfn.XLOOKUP($D837,Help2!$D:$D,Help2!W:W)</f>
        <v>0</v>
      </c>
      <c r="AA837" s="979">
        <f>_xlfn.XLOOKUP($D837,Help2!$D:$D,Help2!X:X)</f>
        <v>0</v>
      </c>
      <c r="AB837" s="979">
        <f>_xlfn.XLOOKUP($D837,Help2!$D:$D,Help2!Y:Y)</f>
        <v>0</v>
      </c>
      <c r="AC837" s="979">
        <f>_xlfn.XLOOKUP($D837,Help2!$D:$D,Help2!Z:Z)</f>
        <v>0</v>
      </c>
      <c r="AD837" s="979">
        <f>_xlfn.XLOOKUP($D837,Help2!$D:$D,Help2!AA:AA)</f>
        <v>0</v>
      </c>
      <c r="AE837" s="979">
        <f>_xlfn.XLOOKUP($D837,Help2!$D:$D,Help2!AB:AB)</f>
        <v>0</v>
      </c>
      <c r="AF837" s="979">
        <f>_xlfn.XLOOKUP($D837,Help2!$D:$D,Help2!AC:AC)</f>
        <v>0</v>
      </c>
      <c r="AG837" s="979">
        <f>_xlfn.XLOOKUP($D837,Help2!$D:$D,Help2!AD:AD)</f>
        <v>0</v>
      </c>
      <c r="AH837" s="979">
        <f>_xlfn.XLOOKUP($D837,Help2!$D:$D,Help2!AE:AE)</f>
        <v>0</v>
      </c>
      <c r="AI837" s="979">
        <f>_xlfn.XLOOKUP($D837,Help2!$D:$D,Help2!AF:AF)</f>
        <v>0</v>
      </c>
      <c r="AJ837" s="979">
        <f>_xlfn.XLOOKUP($D837,Help2!$D:$D,Help2!AG:AG)</f>
        <v>0</v>
      </c>
      <c r="AK837" s="979">
        <f>_xlfn.XLOOKUP($D837,Help2!$D:$D,Help2!AH:AH)</f>
        <v>0</v>
      </c>
      <c r="AL837" s="979">
        <f>_xlfn.XLOOKUP($D837,Help2!$D:$D,Help2!AI:AI)</f>
        <v>0</v>
      </c>
      <c r="AM837" s="979">
        <f>_xlfn.XLOOKUP($D837,Help2!$D:$D,Help2!AJ:AJ)</f>
        <v>0</v>
      </c>
      <c r="AN837" s="979">
        <f>_xlfn.XLOOKUP($D837,Help2!$D:$D,Help2!AK:AK)</f>
        <v>0</v>
      </c>
    </row>
    <row r="838" spans="1:40" x14ac:dyDescent="0.2">
      <c r="A838" s="1">
        <v>45762</v>
      </c>
      <c r="B838">
        <f t="shared" si="91"/>
        <v>4</v>
      </c>
      <c r="C838">
        <f t="shared" si="92"/>
        <v>2025</v>
      </c>
      <c r="D838" s="872" t="str">
        <f t="shared" si="90"/>
        <v>04´2025</v>
      </c>
      <c r="E838" s="867">
        <v>16</v>
      </c>
      <c r="F838" s="2">
        <f t="shared" si="93"/>
        <v>8</v>
      </c>
      <c r="G838" s="3">
        <f t="shared" si="94"/>
        <v>1.1111111111111112E-2</v>
      </c>
      <c r="H838" s="5">
        <f t="shared" si="95"/>
        <v>0.33333333333333331</v>
      </c>
      <c r="I838" s="979">
        <f>VLOOKUP($D838,Help2!$D$26:$T$37,5)</f>
        <v>0</v>
      </c>
      <c r="J838" s="979">
        <f>VLOOKUP($D838,Help2!$D$26:$T$37,6)</f>
        <v>0</v>
      </c>
      <c r="K838" s="979">
        <f>VLOOKUP($D838,Help2!$D$26:$T$37,7)</f>
        <v>0</v>
      </c>
      <c r="L838" s="979">
        <f>VLOOKUP($D838,Help2!$D$26:$T$37,8)</f>
        <v>0</v>
      </c>
      <c r="M838" s="979">
        <f>VLOOKUP($D838,Help2!$D$26:$T$37,9)</f>
        <v>0</v>
      </c>
      <c r="N838" s="979">
        <f>VLOOKUP($D838,Help2!$D$26:$T$37,10)</f>
        <v>0</v>
      </c>
      <c r="P838" s="979">
        <f>VLOOKUP($D838,Help2!$D$2:$T$25,3)</f>
        <v>720</v>
      </c>
      <c r="Q838" s="979">
        <f t="shared" si="96"/>
        <v>720</v>
      </c>
      <c r="Y838" s="979">
        <f>_xlfn.XLOOKUP($D838,Help2!$D:$D,Help2!V:V)</f>
        <v>0</v>
      </c>
      <c r="Z838" s="979">
        <f>_xlfn.XLOOKUP($D838,Help2!$D:$D,Help2!W:W)</f>
        <v>0</v>
      </c>
      <c r="AA838" s="979">
        <f>_xlfn.XLOOKUP($D838,Help2!$D:$D,Help2!X:X)</f>
        <v>0</v>
      </c>
      <c r="AB838" s="979">
        <f>_xlfn.XLOOKUP($D838,Help2!$D:$D,Help2!Y:Y)</f>
        <v>0</v>
      </c>
      <c r="AC838" s="979">
        <f>_xlfn.XLOOKUP($D838,Help2!$D:$D,Help2!Z:Z)</f>
        <v>0</v>
      </c>
      <c r="AD838" s="979">
        <f>_xlfn.XLOOKUP($D838,Help2!$D:$D,Help2!AA:AA)</f>
        <v>0</v>
      </c>
      <c r="AE838" s="979">
        <f>_xlfn.XLOOKUP($D838,Help2!$D:$D,Help2!AB:AB)</f>
        <v>0</v>
      </c>
      <c r="AF838" s="979">
        <f>_xlfn.XLOOKUP($D838,Help2!$D:$D,Help2!AC:AC)</f>
        <v>0</v>
      </c>
      <c r="AG838" s="979">
        <f>_xlfn.XLOOKUP($D838,Help2!$D:$D,Help2!AD:AD)</f>
        <v>0</v>
      </c>
      <c r="AH838" s="979">
        <f>_xlfn.XLOOKUP($D838,Help2!$D:$D,Help2!AE:AE)</f>
        <v>0</v>
      </c>
      <c r="AI838" s="979">
        <f>_xlfn.XLOOKUP($D838,Help2!$D:$D,Help2!AF:AF)</f>
        <v>0</v>
      </c>
      <c r="AJ838" s="979">
        <f>_xlfn.XLOOKUP($D838,Help2!$D:$D,Help2!AG:AG)</f>
        <v>0</v>
      </c>
      <c r="AK838" s="979">
        <f>_xlfn.XLOOKUP($D838,Help2!$D:$D,Help2!AH:AH)</f>
        <v>0</v>
      </c>
      <c r="AL838" s="979">
        <f>_xlfn.XLOOKUP($D838,Help2!$D:$D,Help2!AI:AI)</f>
        <v>0</v>
      </c>
      <c r="AM838" s="979">
        <f>_xlfn.XLOOKUP($D838,Help2!$D:$D,Help2!AJ:AJ)</f>
        <v>0</v>
      </c>
      <c r="AN838" s="979">
        <f>_xlfn.XLOOKUP($D838,Help2!$D:$D,Help2!AK:AK)</f>
        <v>0</v>
      </c>
    </row>
    <row r="839" spans="1:40" x14ac:dyDescent="0.2">
      <c r="A839" s="1">
        <v>45763</v>
      </c>
      <c r="B839">
        <f t="shared" si="91"/>
        <v>4</v>
      </c>
      <c r="C839">
        <f t="shared" si="92"/>
        <v>2025</v>
      </c>
      <c r="D839" s="872" t="str">
        <f t="shared" si="90"/>
        <v>04´2025</v>
      </c>
      <c r="F839" s="2">
        <f t="shared" si="93"/>
        <v>24</v>
      </c>
      <c r="G839" s="3">
        <f t="shared" si="94"/>
        <v>3.3333333333333333E-2</v>
      </c>
      <c r="H839" s="5">
        <f t="shared" si="95"/>
        <v>1</v>
      </c>
      <c r="I839" s="979">
        <f>VLOOKUP($D839,Help2!$D$26:$T$37,5)</f>
        <v>0</v>
      </c>
      <c r="J839" s="979">
        <f>VLOOKUP($D839,Help2!$D$26:$T$37,6)</f>
        <v>0</v>
      </c>
      <c r="K839" s="979">
        <f>VLOOKUP($D839,Help2!$D$26:$T$37,7)</f>
        <v>0</v>
      </c>
      <c r="L839" s="979">
        <f>VLOOKUP($D839,Help2!$D$26:$T$37,8)</f>
        <v>0</v>
      </c>
      <c r="M839" s="979">
        <f>VLOOKUP($D839,Help2!$D$26:$T$37,9)</f>
        <v>0</v>
      </c>
      <c r="N839" s="979">
        <f>VLOOKUP($D839,Help2!$D$26:$T$37,10)</f>
        <v>0</v>
      </c>
      <c r="P839" s="979">
        <f>VLOOKUP($D839,Help2!$D$2:$T$25,3)</f>
        <v>720</v>
      </c>
      <c r="Q839" s="979">
        <f t="shared" si="96"/>
        <v>720</v>
      </c>
      <c r="Y839" s="979">
        <f>_xlfn.XLOOKUP($D839,Help2!$D:$D,Help2!V:V)</f>
        <v>0</v>
      </c>
      <c r="Z839" s="979">
        <f>_xlfn.XLOOKUP($D839,Help2!$D:$D,Help2!W:W)</f>
        <v>0</v>
      </c>
      <c r="AA839" s="979">
        <f>_xlfn.XLOOKUP($D839,Help2!$D:$D,Help2!X:X)</f>
        <v>0</v>
      </c>
      <c r="AB839" s="979">
        <f>_xlfn.XLOOKUP($D839,Help2!$D:$D,Help2!Y:Y)</f>
        <v>0</v>
      </c>
      <c r="AC839" s="979">
        <f>_xlfn.XLOOKUP($D839,Help2!$D:$D,Help2!Z:Z)</f>
        <v>0</v>
      </c>
      <c r="AD839" s="979">
        <f>_xlfn.XLOOKUP($D839,Help2!$D:$D,Help2!AA:AA)</f>
        <v>0</v>
      </c>
      <c r="AE839" s="979">
        <f>_xlfn.XLOOKUP($D839,Help2!$D:$D,Help2!AB:AB)</f>
        <v>0</v>
      </c>
      <c r="AF839" s="979">
        <f>_xlfn.XLOOKUP($D839,Help2!$D:$D,Help2!AC:AC)</f>
        <v>0</v>
      </c>
      <c r="AG839" s="979">
        <f>_xlfn.XLOOKUP($D839,Help2!$D:$D,Help2!AD:AD)</f>
        <v>0</v>
      </c>
      <c r="AH839" s="979">
        <f>_xlfn.XLOOKUP($D839,Help2!$D:$D,Help2!AE:AE)</f>
        <v>0</v>
      </c>
      <c r="AI839" s="979">
        <f>_xlfn.XLOOKUP($D839,Help2!$D:$D,Help2!AF:AF)</f>
        <v>0</v>
      </c>
      <c r="AJ839" s="979">
        <f>_xlfn.XLOOKUP($D839,Help2!$D:$D,Help2!AG:AG)</f>
        <v>0</v>
      </c>
      <c r="AK839" s="979">
        <f>_xlfn.XLOOKUP($D839,Help2!$D:$D,Help2!AH:AH)</f>
        <v>0</v>
      </c>
      <c r="AL839" s="979">
        <f>_xlfn.XLOOKUP($D839,Help2!$D:$D,Help2!AI:AI)</f>
        <v>0</v>
      </c>
      <c r="AM839" s="979">
        <f>_xlfn.XLOOKUP($D839,Help2!$D:$D,Help2!AJ:AJ)</f>
        <v>0</v>
      </c>
      <c r="AN839" s="979">
        <f>_xlfn.XLOOKUP($D839,Help2!$D:$D,Help2!AK:AK)</f>
        <v>0</v>
      </c>
    </row>
    <row r="840" spans="1:40" x14ac:dyDescent="0.2">
      <c r="A840" s="1">
        <v>45764</v>
      </c>
      <c r="B840">
        <f t="shared" si="91"/>
        <v>4</v>
      </c>
      <c r="C840">
        <f t="shared" si="92"/>
        <v>2025</v>
      </c>
      <c r="D840" s="872" t="str">
        <f t="shared" si="90"/>
        <v>04´2025</v>
      </c>
      <c r="F840" s="2">
        <f t="shared" si="93"/>
        <v>24</v>
      </c>
      <c r="G840" s="3">
        <f t="shared" si="94"/>
        <v>3.3333333333333333E-2</v>
      </c>
      <c r="H840" s="5">
        <f t="shared" si="95"/>
        <v>1</v>
      </c>
      <c r="I840" s="979">
        <f>VLOOKUP($D840,Help2!$D$26:$T$37,5)</f>
        <v>0</v>
      </c>
      <c r="J840" s="979">
        <f>VLOOKUP($D840,Help2!$D$26:$T$37,6)</f>
        <v>0</v>
      </c>
      <c r="K840" s="979">
        <f>VLOOKUP($D840,Help2!$D$26:$T$37,7)</f>
        <v>0</v>
      </c>
      <c r="L840" s="979">
        <f>VLOOKUP($D840,Help2!$D$26:$T$37,8)</f>
        <v>0</v>
      </c>
      <c r="M840" s="979">
        <f>VLOOKUP($D840,Help2!$D$26:$T$37,9)</f>
        <v>0</v>
      </c>
      <c r="N840" s="979">
        <f>VLOOKUP($D840,Help2!$D$26:$T$37,10)</f>
        <v>0</v>
      </c>
      <c r="P840" s="979">
        <f>VLOOKUP($D840,Help2!$D$2:$T$25,3)</f>
        <v>720</v>
      </c>
      <c r="Q840" s="979">
        <f t="shared" si="96"/>
        <v>720</v>
      </c>
      <c r="Y840" s="979">
        <f>_xlfn.XLOOKUP($D840,Help2!$D:$D,Help2!V:V)</f>
        <v>0</v>
      </c>
      <c r="Z840" s="979">
        <f>_xlfn.XLOOKUP($D840,Help2!$D:$D,Help2!W:W)</f>
        <v>0</v>
      </c>
      <c r="AA840" s="979">
        <f>_xlfn.XLOOKUP($D840,Help2!$D:$D,Help2!X:X)</f>
        <v>0</v>
      </c>
      <c r="AB840" s="979">
        <f>_xlfn.XLOOKUP($D840,Help2!$D:$D,Help2!Y:Y)</f>
        <v>0</v>
      </c>
      <c r="AC840" s="979">
        <f>_xlfn.XLOOKUP($D840,Help2!$D:$D,Help2!Z:Z)</f>
        <v>0</v>
      </c>
      <c r="AD840" s="979">
        <f>_xlfn.XLOOKUP($D840,Help2!$D:$D,Help2!AA:AA)</f>
        <v>0</v>
      </c>
      <c r="AE840" s="979">
        <f>_xlfn.XLOOKUP($D840,Help2!$D:$D,Help2!AB:AB)</f>
        <v>0</v>
      </c>
      <c r="AF840" s="979">
        <f>_xlfn.XLOOKUP($D840,Help2!$D:$D,Help2!AC:AC)</f>
        <v>0</v>
      </c>
      <c r="AG840" s="979">
        <f>_xlfn.XLOOKUP($D840,Help2!$D:$D,Help2!AD:AD)</f>
        <v>0</v>
      </c>
      <c r="AH840" s="979">
        <f>_xlfn.XLOOKUP($D840,Help2!$D:$D,Help2!AE:AE)</f>
        <v>0</v>
      </c>
      <c r="AI840" s="979">
        <f>_xlfn.XLOOKUP($D840,Help2!$D:$D,Help2!AF:AF)</f>
        <v>0</v>
      </c>
      <c r="AJ840" s="979">
        <f>_xlfn.XLOOKUP($D840,Help2!$D:$D,Help2!AG:AG)</f>
        <v>0</v>
      </c>
      <c r="AK840" s="979">
        <f>_xlfn.XLOOKUP($D840,Help2!$D:$D,Help2!AH:AH)</f>
        <v>0</v>
      </c>
      <c r="AL840" s="979">
        <f>_xlfn.XLOOKUP($D840,Help2!$D:$D,Help2!AI:AI)</f>
        <v>0</v>
      </c>
      <c r="AM840" s="979">
        <f>_xlfn.XLOOKUP($D840,Help2!$D:$D,Help2!AJ:AJ)</f>
        <v>0</v>
      </c>
      <c r="AN840" s="979">
        <f>_xlfn.XLOOKUP($D840,Help2!$D:$D,Help2!AK:AK)</f>
        <v>0</v>
      </c>
    </row>
    <row r="841" spans="1:40" x14ac:dyDescent="0.2">
      <c r="A841" s="1">
        <v>45765</v>
      </c>
      <c r="B841">
        <f t="shared" si="91"/>
        <v>4</v>
      </c>
      <c r="C841">
        <f t="shared" si="92"/>
        <v>2025</v>
      </c>
      <c r="D841" s="872" t="str">
        <f t="shared" si="90"/>
        <v>04´2025</v>
      </c>
      <c r="F841" s="2">
        <f t="shared" si="93"/>
        <v>24</v>
      </c>
      <c r="G841" s="3">
        <f t="shared" si="94"/>
        <v>3.3333333333333333E-2</v>
      </c>
      <c r="H841" s="5">
        <f t="shared" si="95"/>
        <v>1</v>
      </c>
      <c r="I841" s="979">
        <f>VLOOKUP($D841,Help2!$D$26:$T$37,5)</f>
        <v>0</v>
      </c>
      <c r="J841" s="979">
        <f>VLOOKUP($D841,Help2!$D$26:$T$37,6)</f>
        <v>0</v>
      </c>
      <c r="K841" s="979">
        <f>VLOOKUP($D841,Help2!$D$26:$T$37,7)</f>
        <v>0</v>
      </c>
      <c r="L841" s="979">
        <f>VLOOKUP($D841,Help2!$D$26:$T$37,8)</f>
        <v>0</v>
      </c>
      <c r="M841" s="979">
        <f>VLOOKUP($D841,Help2!$D$26:$T$37,9)</f>
        <v>0</v>
      </c>
      <c r="N841" s="979">
        <f>VLOOKUP($D841,Help2!$D$26:$T$37,10)</f>
        <v>0</v>
      </c>
      <c r="P841" s="979">
        <f>VLOOKUP($D841,Help2!$D$2:$T$25,3)</f>
        <v>720</v>
      </c>
      <c r="Q841" s="979">
        <f t="shared" si="96"/>
        <v>720</v>
      </c>
      <c r="Y841" s="979">
        <f>_xlfn.XLOOKUP($D841,Help2!$D:$D,Help2!V:V)</f>
        <v>0</v>
      </c>
      <c r="Z841" s="979">
        <f>_xlfn.XLOOKUP($D841,Help2!$D:$D,Help2!W:W)</f>
        <v>0</v>
      </c>
      <c r="AA841" s="979">
        <f>_xlfn.XLOOKUP($D841,Help2!$D:$D,Help2!X:X)</f>
        <v>0</v>
      </c>
      <c r="AB841" s="979">
        <f>_xlfn.XLOOKUP($D841,Help2!$D:$D,Help2!Y:Y)</f>
        <v>0</v>
      </c>
      <c r="AC841" s="979">
        <f>_xlfn.XLOOKUP($D841,Help2!$D:$D,Help2!Z:Z)</f>
        <v>0</v>
      </c>
      <c r="AD841" s="979">
        <f>_xlfn.XLOOKUP($D841,Help2!$D:$D,Help2!AA:AA)</f>
        <v>0</v>
      </c>
      <c r="AE841" s="979">
        <f>_xlfn.XLOOKUP($D841,Help2!$D:$D,Help2!AB:AB)</f>
        <v>0</v>
      </c>
      <c r="AF841" s="979">
        <f>_xlfn.XLOOKUP($D841,Help2!$D:$D,Help2!AC:AC)</f>
        <v>0</v>
      </c>
      <c r="AG841" s="979">
        <f>_xlfn.XLOOKUP($D841,Help2!$D:$D,Help2!AD:AD)</f>
        <v>0</v>
      </c>
      <c r="AH841" s="979">
        <f>_xlfn.XLOOKUP($D841,Help2!$D:$D,Help2!AE:AE)</f>
        <v>0</v>
      </c>
      <c r="AI841" s="979">
        <f>_xlfn.XLOOKUP($D841,Help2!$D:$D,Help2!AF:AF)</f>
        <v>0</v>
      </c>
      <c r="AJ841" s="979">
        <f>_xlfn.XLOOKUP($D841,Help2!$D:$D,Help2!AG:AG)</f>
        <v>0</v>
      </c>
      <c r="AK841" s="979">
        <f>_xlfn.XLOOKUP($D841,Help2!$D:$D,Help2!AH:AH)</f>
        <v>0</v>
      </c>
      <c r="AL841" s="979">
        <f>_xlfn.XLOOKUP($D841,Help2!$D:$D,Help2!AI:AI)</f>
        <v>0</v>
      </c>
      <c r="AM841" s="979">
        <f>_xlfn.XLOOKUP($D841,Help2!$D:$D,Help2!AJ:AJ)</f>
        <v>0</v>
      </c>
      <c r="AN841" s="979">
        <f>_xlfn.XLOOKUP($D841,Help2!$D:$D,Help2!AK:AK)</f>
        <v>0</v>
      </c>
    </row>
    <row r="842" spans="1:40" x14ac:dyDescent="0.2">
      <c r="A842" s="1">
        <v>45766</v>
      </c>
      <c r="B842">
        <f t="shared" si="91"/>
        <v>4</v>
      </c>
      <c r="C842">
        <f t="shared" si="92"/>
        <v>2025</v>
      </c>
      <c r="D842" s="872" t="str">
        <f t="shared" si="90"/>
        <v>04´2025</v>
      </c>
      <c r="F842" s="2">
        <f t="shared" si="93"/>
        <v>24</v>
      </c>
      <c r="G842" s="3">
        <f t="shared" si="94"/>
        <v>3.3333333333333333E-2</v>
      </c>
      <c r="H842" s="5">
        <f t="shared" si="95"/>
        <v>1</v>
      </c>
      <c r="I842" s="979">
        <f>VLOOKUP($D842,Help2!$D$26:$T$37,5)</f>
        <v>0</v>
      </c>
      <c r="J842" s="979">
        <f>VLOOKUP($D842,Help2!$D$26:$T$37,6)</f>
        <v>0</v>
      </c>
      <c r="K842" s="979">
        <f>VLOOKUP($D842,Help2!$D$26:$T$37,7)</f>
        <v>0</v>
      </c>
      <c r="L842" s="979">
        <f>VLOOKUP($D842,Help2!$D$26:$T$37,8)</f>
        <v>0</v>
      </c>
      <c r="M842" s="979">
        <f>VLOOKUP($D842,Help2!$D$26:$T$37,9)</f>
        <v>0</v>
      </c>
      <c r="N842" s="979">
        <f>VLOOKUP($D842,Help2!$D$26:$T$37,10)</f>
        <v>0</v>
      </c>
      <c r="P842" s="979">
        <f>VLOOKUP($D842,Help2!$D$2:$T$25,3)</f>
        <v>720</v>
      </c>
      <c r="Q842" s="979">
        <f t="shared" si="96"/>
        <v>720</v>
      </c>
      <c r="Y842" s="979">
        <f>_xlfn.XLOOKUP($D842,Help2!$D:$D,Help2!V:V)</f>
        <v>0</v>
      </c>
      <c r="Z842" s="979">
        <f>_xlfn.XLOOKUP($D842,Help2!$D:$D,Help2!W:W)</f>
        <v>0</v>
      </c>
      <c r="AA842" s="979">
        <f>_xlfn.XLOOKUP($D842,Help2!$D:$D,Help2!X:X)</f>
        <v>0</v>
      </c>
      <c r="AB842" s="979">
        <f>_xlfn.XLOOKUP($D842,Help2!$D:$D,Help2!Y:Y)</f>
        <v>0</v>
      </c>
      <c r="AC842" s="979">
        <f>_xlfn.XLOOKUP($D842,Help2!$D:$D,Help2!Z:Z)</f>
        <v>0</v>
      </c>
      <c r="AD842" s="979">
        <f>_xlfn.XLOOKUP($D842,Help2!$D:$D,Help2!AA:AA)</f>
        <v>0</v>
      </c>
      <c r="AE842" s="979">
        <f>_xlfn.XLOOKUP($D842,Help2!$D:$D,Help2!AB:AB)</f>
        <v>0</v>
      </c>
      <c r="AF842" s="979">
        <f>_xlfn.XLOOKUP($D842,Help2!$D:$D,Help2!AC:AC)</f>
        <v>0</v>
      </c>
      <c r="AG842" s="979">
        <f>_xlfn.XLOOKUP($D842,Help2!$D:$D,Help2!AD:AD)</f>
        <v>0</v>
      </c>
      <c r="AH842" s="979">
        <f>_xlfn.XLOOKUP($D842,Help2!$D:$D,Help2!AE:AE)</f>
        <v>0</v>
      </c>
      <c r="AI842" s="979">
        <f>_xlfn.XLOOKUP($D842,Help2!$D:$D,Help2!AF:AF)</f>
        <v>0</v>
      </c>
      <c r="AJ842" s="979">
        <f>_xlfn.XLOOKUP($D842,Help2!$D:$D,Help2!AG:AG)</f>
        <v>0</v>
      </c>
      <c r="AK842" s="979">
        <f>_xlfn.XLOOKUP($D842,Help2!$D:$D,Help2!AH:AH)</f>
        <v>0</v>
      </c>
      <c r="AL842" s="979">
        <f>_xlfn.XLOOKUP($D842,Help2!$D:$D,Help2!AI:AI)</f>
        <v>0</v>
      </c>
      <c r="AM842" s="979">
        <f>_xlfn.XLOOKUP($D842,Help2!$D:$D,Help2!AJ:AJ)</f>
        <v>0</v>
      </c>
      <c r="AN842" s="979">
        <f>_xlfn.XLOOKUP($D842,Help2!$D:$D,Help2!AK:AK)</f>
        <v>0</v>
      </c>
    </row>
    <row r="843" spans="1:40" x14ac:dyDescent="0.2">
      <c r="A843" s="1">
        <v>45767</v>
      </c>
      <c r="B843">
        <f t="shared" si="91"/>
        <v>4</v>
      </c>
      <c r="C843">
        <f t="shared" si="92"/>
        <v>2025</v>
      </c>
      <c r="D843" s="872" t="str">
        <f t="shared" si="90"/>
        <v>04´2025</v>
      </c>
      <c r="F843" s="2">
        <f t="shared" si="93"/>
        <v>24</v>
      </c>
      <c r="G843" s="3">
        <f t="shared" si="94"/>
        <v>3.3333333333333333E-2</v>
      </c>
      <c r="H843" s="5">
        <f t="shared" si="95"/>
        <v>1</v>
      </c>
      <c r="I843" s="979">
        <f>VLOOKUP($D843,Help2!$D$26:$T$37,5)</f>
        <v>0</v>
      </c>
      <c r="J843" s="979">
        <f>VLOOKUP($D843,Help2!$D$26:$T$37,6)</f>
        <v>0</v>
      </c>
      <c r="K843" s="979">
        <f>VLOOKUP($D843,Help2!$D$26:$T$37,7)</f>
        <v>0</v>
      </c>
      <c r="L843" s="979">
        <f>VLOOKUP($D843,Help2!$D$26:$T$37,8)</f>
        <v>0</v>
      </c>
      <c r="M843" s="979">
        <f>VLOOKUP($D843,Help2!$D$26:$T$37,9)</f>
        <v>0</v>
      </c>
      <c r="N843" s="979">
        <f>VLOOKUP($D843,Help2!$D$26:$T$37,10)</f>
        <v>0</v>
      </c>
      <c r="P843" s="979">
        <f>VLOOKUP($D843,Help2!$D$2:$T$25,3)</f>
        <v>720</v>
      </c>
      <c r="Q843" s="979">
        <f t="shared" si="96"/>
        <v>720</v>
      </c>
      <c r="Y843" s="979">
        <f>_xlfn.XLOOKUP($D843,Help2!$D:$D,Help2!V:V)</f>
        <v>0</v>
      </c>
      <c r="Z843" s="979">
        <f>_xlfn.XLOOKUP($D843,Help2!$D:$D,Help2!W:W)</f>
        <v>0</v>
      </c>
      <c r="AA843" s="979">
        <f>_xlfn.XLOOKUP($D843,Help2!$D:$D,Help2!X:X)</f>
        <v>0</v>
      </c>
      <c r="AB843" s="979">
        <f>_xlfn.XLOOKUP($D843,Help2!$D:$D,Help2!Y:Y)</f>
        <v>0</v>
      </c>
      <c r="AC843" s="979">
        <f>_xlfn.XLOOKUP($D843,Help2!$D:$D,Help2!Z:Z)</f>
        <v>0</v>
      </c>
      <c r="AD843" s="979">
        <f>_xlfn.XLOOKUP($D843,Help2!$D:$D,Help2!AA:AA)</f>
        <v>0</v>
      </c>
      <c r="AE843" s="979">
        <f>_xlfn.XLOOKUP($D843,Help2!$D:$D,Help2!AB:AB)</f>
        <v>0</v>
      </c>
      <c r="AF843" s="979">
        <f>_xlfn.XLOOKUP($D843,Help2!$D:$D,Help2!AC:AC)</f>
        <v>0</v>
      </c>
      <c r="AG843" s="979">
        <f>_xlfn.XLOOKUP($D843,Help2!$D:$D,Help2!AD:AD)</f>
        <v>0</v>
      </c>
      <c r="AH843" s="979">
        <f>_xlfn.XLOOKUP($D843,Help2!$D:$D,Help2!AE:AE)</f>
        <v>0</v>
      </c>
      <c r="AI843" s="979">
        <f>_xlfn.XLOOKUP($D843,Help2!$D:$D,Help2!AF:AF)</f>
        <v>0</v>
      </c>
      <c r="AJ843" s="979">
        <f>_xlfn.XLOOKUP($D843,Help2!$D:$D,Help2!AG:AG)</f>
        <v>0</v>
      </c>
      <c r="AK843" s="979">
        <f>_xlfn.XLOOKUP($D843,Help2!$D:$D,Help2!AH:AH)</f>
        <v>0</v>
      </c>
      <c r="AL843" s="979">
        <f>_xlfn.XLOOKUP($D843,Help2!$D:$D,Help2!AI:AI)</f>
        <v>0</v>
      </c>
      <c r="AM843" s="979">
        <f>_xlfn.XLOOKUP($D843,Help2!$D:$D,Help2!AJ:AJ)</f>
        <v>0</v>
      </c>
      <c r="AN843" s="979">
        <f>_xlfn.XLOOKUP($D843,Help2!$D:$D,Help2!AK:AK)</f>
        <v>0</v>
      </c>
    </row>
    <row r="844" spans="1:40" x14ac:dyDescent="0.2">
      <c r="A844" s="1">
        <v>45768</v>
      </c>
      <c r="B844">
        <f t="shared" si="91"/>
        <v>4</v>
      </c>
      <c r="C844">
        <f t="shared" si="92"/>
        <v>2025</v>
      </c>
      <c r="D844" s="872" t="str">
        <f t="shared" si="90"/>
        <v>04´2025</v>
      </c>
      <c r="F844" s="2">
        <f t="shared" si="93"/>
        <v>24</v>
      </c>
      <c r="G844" s="3">
        <f t="shared" si="94"/>
        <v>3.3333333333333333E-2</v>
      </c>
      <c r="H844" s="5">
        <f t="shared" si="95"/>
        <v>1</v>
      </c>
      <c r="I844" s="979">
        <f>VLOOKUP($D844,Help2!$D$26:$T$37,5)</f>
        <v>0</v>
      </c>
      <c r="J844" s="979">
        <f>VLOOKUP($D844,Help2!$D$26:$T$37,6)</f>
        <v>0</v>
      </c>
      <c r="K844" s="979">
        <f>VLOOKUP($D844,Help2!$D$26:$T$37,7)</f>
        <v>0</v>
      </c>
      <c r="L844" s="979">
        <f>VLOOKUP($D844,Help2!$D$26:$T$37,8)</f>
        <v>0</v>
      </c>
      <c r="M844" s="979">
        <f>VLOOKUP($D844,Help2!$D$26:$T$37,9)</f>
        <v>0</v>
      </c>
      <c r="N844" s="979">
        <f>VLOOKUP($D844,Help2!$D$26:$T$37,10)</f>
        <v>0</v>
      </c>
      <c r="P844" s="979">
        <f>VLOOKUP($D844,Help2!$D$2:$T$25,3)</f>
        <v>720</v>
      </c>
      <c r="Q844" s="979">
        <f t="shared" si="96"/>
        <v>720</v>
      </c>
      <c r="Y844" s="979">
        <f>_xlfn.XLOOKUP($D844,Help2!$D:$D,Help2!V:V)</f>
        <v>0</v>
      </c>
      <c r="Z844" s="979">
        <f>_xlfn.XLOOKUP($D844,Help2!$D:$D,Help2!W:W)</f>
        <v>0</v>
      </c>
      <c r="AA844" s="979">
        <f>_xlfn.XLOOKUP($D844,Help2!$D:$D,Help2!X:X)</f>
        <v>0</v>
      </c>
      <c r="AB844" s="979">
        <f>_xlfn.XLOOKUP($D844,Help2!$D:$D,Help2!Y:Y)</f>
        <v>0</v>
      </c>
      <c r="AC844" s="979">
        <f>_xlfn.XLOOKUP($D844,Help2!$D:$D,Help2!Z:Z)</f>
        <v>0</v>
      </c>
      <c r="AD844" s="979">
        <f>_xlfn.XLOOKUP($D844,Help2!$D:$D,Help2!AA:AA)</f>
        <v>0</v>
      </c>
      <c r="AE844" s="979">
        <f>_xlfn.XLOOKUP($D844,Help2!$D:$D,Help2!AB:AB)</f>
        <v>0</v>
      </c>
      <c r="AF844" s="979">
        <f>_xlfn.XLOOKUP($D844,Help2!$D:$D,Help2!AC:AC)</f>
        <v>0</v>
      </c>
      <c r="AG844" s="979">
        <f>_xlfn.XLOOKUP($D844,Help2!$D:$D,Help2!AD:AD)</f>
        <v>0</v>
      </c>
      <c r="AH844" s="979">
        <f>_xlfn.XLOOKUP($D844,Help2!$D:$D,Help2!AE:AE)</f>
        <v>0</v>
      </c>
      <c r="AI844" s="979">
        <f>_xlfn.XLOOKUP($D844,Help2!$D:$D,Help2!AF:AF)</f>
        <v>0</v>
      </c>
      <c r="AJ844" s="979">
        <f>_xlfn.XLOOKUP($D844,Help2!$D:$D,Help2!AG:AG)</f>
        <v>0</v>
      </c>
      <c r="AK844" s="979">
        <f>_xlfn.XLOOKUP($D844,Help2!$D:$D,Help2!AH:AH)</f>
        <v>0</v>
      </c>
      <c r="AL844" s="979">
        <f>_xlfn.XLOOKUP($D844,Help2!$D:$D,Help2!AI:AI)</f>
        <v>0</v>
      </c>
      <c r="AM844" s="979">
        <f>_xlfn.XLOOKUP($D844,Help2!$D:$D,Help2!AJ:AJ)</f>
        <v>0</v>
      </c>
      <c r="AN844" s="979">
        <f>_xlfn.XLOOKUP($D844,Help2!$D:$D,Help2!AK:AK)</f>
        <v>0</v>
      </c>
    </row>
    <row r="845" spans="1:40" x14ac:dyDescent="0.2">
      <c r="A845" s="1">
        <v>45769</v>
      </c>
      <c r="B845">
        <f t="shared" si="91"/>
        <v>4</v>
      </c>
      <c r="C845">
        <f t="shared" si="92"/>
        <v>2025</v>
      </c>
      <c r="D845" s="872" t="str">
        <f t="shared" si="90"/>
        <v>04´2025</v>
      </c>
      <c r="F845" s="2">
        <f t="shared" si="93"/>
        <v>24</v>
      </c>
      <c r="G845" s="3">
        <f t="shared" si="94"/>
        <v>3.3333333333333333E-2</v>
      </c>
      <c r="H845" s="5">
        <f t="shared" si="95"/>
        <v>1</v>
      </c>
      <c r="I845" s="979">
        <f>VLOOKUP($D845,Help2!$D$26:$T$37,5)</f>
        <v>0</v>
      </c>
      <c r="J845" s="979">
        <f>VLOOKUP($D845,Help2!$D$26:$T$37,6)</f>
        <v>0</v>
      </c>
      <c r="K845" s="979">
        <f>VLOOKUP($D845,Help2!$D$26:$T$37,7)</f>
        <v>0</v>
      </c>
      <c r="L845" s="979">
        <f>VLOOKUP($D845,Help2!$D$26:$T$37,8)</f>
        <v>0</v>
      </c>
      <c r="M845" s="979">
        <f>VLOOKUP($D845,Help2!$D$26:$T$37,9)</f>
        <v>0</v>
      </c>
      <c r="N845" s="979">
        <f>VLOOKUP($D845,Help2!$D$26:$T$37,10)</f>
        <v>0</v>
      </c>
      <c r="P845" s="979">
        <f>VLOOKUP($D845,Help2!$D$2:$T$25,3)</f>
        <v>720</v>
      </c>
      <c r="Q845" s="979">
        <f t="shared" si="96"/>
        <v>720</v>
      </c>
      <c r="Y845" s="979">
        <f>_xlfn.XLOOKUP($D845,Help2!$D:$D,Help2!V:V)</f>
        <v>0</v>
      </c>
      <c r="Z845" s="979">
        <f>_xlfn.XLOOKUP($D845,Help2!$D:$D,Help2!W:W)</f>
        <v>0</v>
      </c>
      <c r="AA845" s="979">
        <f>_xlfn.XLOOKUP($D845,Help2!$D:$D,Help2!X:X)</f>
        <v>0</v>
      </c>
      <c r="AB845" s="979">
        <f>_xlfn.XLOOKUP($D845,Help2!$D:$D,Help2!Y:Y)</f>
        <v>0</v>
      </c>
      <c r="AC845" s="979">
        <f>_xlfn.XLOOKUP($D845,Help2!$D:$D,Help2!Z:Z)</f>
        <v>0</v>
      </c>
      <c r="AD845" s="979">
        <f>_xlfn.XLOOKUP($D845,Help2!$D:$D,Help2!AA:AA)</f>
        <v>0</v>
      </c>
      <c r="AE845" s="979">
        <f>_xlfn.XLOOKUP($D845,Help2!$D:$D,Help2!AB:AB)</f>
        <v>0</v>
      </c>
      <c r="AF845" s="979">
        <f>_xlfn.XLOOKUP($D845,Help2!$D:$D,Help2!AC:AC)</f>
        <v>0</v>
      </c>
      <c r="AG845" s="979">
        <f>_xlfn.XLOOKUP($D845,Help2!$D:$D,Help2!AD:AD)</f>
        <v>0</v>
      </c>
      <c r="AH845" s="979">
        <f>_xlfn.XLOOKUP($D845,Help2!$D:$D,Help2!AE:AE)</f>
        <v>0</v>
      </c>
      <c r="AI845" s="979">
        <f>_xlfn.XLOOKUP($D845,Help2!$D:$D,Help2!AF:AF)</f>
        <v>0</v>
      </c>
      <c r="AJ845" s="979">
        <f>_xlfn.XLOOKUP($D845,Help2!$D:$D,Help2!AG:AG)</f>
        <v>0</v>
      </c>
      <c r="AK845" s="979">
        <f>_xlfn.XLOOKUP($D845,Help2!$D:$D,Help2!AH:AH)</f>
        <v>0</v>
      </c>
      <c r="AL845" s="979">
        <f>_xlfn.XLOOKUP($D845,Help2!$D:$D,Help2!AI:AI)</f>
        <v>0</v>
      </c>
      <c r="AM845" s="979">
        <f>_xlfn.XLOOKUP($D845,Help2!$D:$D,Help2!AJ:AJ)</f>
        <v>0</v>
      </c>
      <c r="AN845" s="979">
        <f>_xlfn.XLOOKUP($D845,Help2!$D:$D,Help2!AK:AK)</f>
        <v>0</v>
      </c>
    </row>
    <row r="846" spans="1:40" x14ac:dyDescent="0.2">
      <c r="A846" s="1">
        <v>45770</v>
      </c>
      <c r="B846">
        <f t="shared" si="91"/>
        <v>4</v>
      </c>
      <c r="C846">
        <f t="shared" si="92"/>
        <v>2025</v>
      </c>
      <c r="D846" s="872" t="str">
        <f t="shared" si="90"/>
        <v>04´2025</v>
      </c>
      <c r="F846" s="2">
        <f t="shared" si="93"/>
        <v>24</v>
      </c>
      <c r="G846" s="3">
        <f t="shared" si="94"/>
        <v>3.3333333333333333E-2</v>
      </c>
      <c r="H846" s="5">
        <f t="shared" si="95"/>
        <v>1</v>
      </c>
      <c r="I846" s="979">
        <f>VLOOKUP($D846,Help2!$D$26:$T$37,5)</f>
        <v>0</v>
      </c>
      <c r="J846" s="979">
        <f>VLOOKUP($D846,Help2!$D$26:$T$37,6)</f>
        <v>0</v>
      </c>
      <c r="K846" s="979">
        <f>VLOOKUP($D846,Help2!$D$26:$T$37,7)</f>
        <v>0</v>
      </c>
      <c r="L846" s="979">
        <f>VLOOKUP($D846,Help2!$D$26:$T$37,8)</f>
        <v>0</v>
      </c>
      <c r="M846" s="979">
        <f>VLOOKUP($D846,Help2!$D$26:$T$37,9)</f>
        <v>0</v>
      </c>
      <c r="N846" s="979">
        <f>VLOOKUP($D846,Help2!$D$26:$T$37,10)</f>
        <v>0</v>
      </c>
      <c r="P846" s="979">
        <f>VLOOKUP($D846,Help2!$D$2:$T$25,3)</f>
        <v>720</v>
      </c>
      <c r="Q846" s="979">
        <f t="shared" si="96"/>
        <v>720</v>
      </c>
      <c r="Y846" s="979">
        <f>_xlfn.XLOOKUP($D846,Help2!$D:$D,Help2!V:V)</f>
        <v>0</v>
      </c>
      <c r="Z846" s="979">
        <f>_xlfn.XLOOKUP($D846,Help2!$D:$D,Help2!W:W)</f>
        <v>0</v>
      </c>
      <c r="AA846" s="979">
        <f>_xlfn.XLOOKUP($D846,Help2!$D:$D,Help2!X:X)</f>
        <v>0</v>
      </c>
      <c r="AB846" s="979">
        <f>_xlfn.XLOOKUP($D846,Help2!$D:$D,Help2!Y:Y)</f>
        <v>0</v>
      </c>
      <c r="AC846" s="979">
        <f>_xlfn.XLOOKUP($D846,Help2!$D:$D,Help2!Z:Z)</f>
        <v>0</v>
      </c>
      <c r="AD846" s="979">
        <f>_xlfn.XLOOKUP($D846,Help2!$D:$D,Help2!AA:AA)</f>
        <v>0</v>
      </c>
      <c r="AE846" s="979">
        <f>_xlfn.XLOOKUP($D846,Help2!$D:$D,Help2!AB:AB)</f>
        <v>0</v>
      </c>
      <c r="AF846" s="979">
        <f>_xlfn.XLOOKUP($D846,Help2!$D:$D,Help2!AC:AC)</f>
        <v>0</v>
      </c>
      <c r="AG846" s="979">
        <f>_xlfn.XLOOKUP($D846,Help2!$D:$D,Help2!AD:AD)</f>
        <v>0</v>
      </c>
      <c r="AH846" s="979">
        <f>_xlfn.XLOOKUP($D846,Help2!$D:$D,Help2!AE:AE)</f>
        <v>0</v>
      </c>
      <c r="AI846" s="979">
        <f>_xlfn.XLOOKUP($D846,Help2!$D:$D,Help2!AF:AF)</f>
        <v>0</v>
      </c>
      <c r="AJ846" s="979">
        <f>_xlfn.XLOOKUP($D846,Help2!$D:$D,Help2!AG:AG)</f>
        <v>0</v>
      </c>
      <c r="AK846" s="979">
        <f>_xlfn.XLOOKUP($D846,Help2!$D:$D,Help2!AH:AH)</f>
        <v>0</v>
      </c>
      <c r="AL846" s="979">
        <f>_xlfn.XLOOKUP($D846,Help2!$D:$D,Help2!AI:AI)</f>
        <v>0</v>
      </c>
      <c r="AM846" s="979">
        <f>_xlfn.XLOOKUP($D846,Help2!$D:$D,Help2!AJ:AJ)</f>
        <v>0</v>
      </c>
      <c r="AN846" s="979">
        <f>_xlfn.XLOOKUP($D846,Help2!$D:$D,Help2!AK:AK)</f>
        <v>0</v>
      </c>
    </row>
    <row r="847" spans="1:40" x14ac:dyDescent="0.2">
      <c r="A847" s="1">
        <v>45771</v>
      </c>
      <c r="B847">
        <f t="shared" si="91"/>
        <v>4</v>
      </c>
      <c r="C847">
        <f t="shared" si="92"/>
        <v>2025</v>
      </c>
      <c r="D847" s="872" t="str">
        <f t="shared" si="90"/>
        <v>04´2025</v>
      </c>
      <c r="F847" s="2">
        <f t="shared" si="93"/>
        <v>24</v>
      </c>
      <c r="G847" s="3">
        <f t="shared" si="94"/>
        <v>3.3333333333333333E-2</v>
      </c>
      <c r="H847" s="5">
        <f t="shared" si="95"/>
        <v>1</v>
      </c>
      <c r="I847" s="979">
        <f>VLOOKUP($D847,Help2!$D$26:$T$37,5)</f>
        <v>0</v>
      </c>
      <c r="J847" s="979">
        <f>VLOOKUP($D847,Help2!$D$26:$T$37,6)</f>
        <v>0</v>
      </c>
      <c r="K847" s="979">
        <f>VLOOKUP($D847,Help2!$D$26:$T$37,7)</f>
        <v>0</v>
      </c>
      <c r="L847" s="979">
        <f>VLOOKUP($D847,Help2!$D$26:$T$37,8)</f>
        <v>0</v>
      </c>
      <c r="M847" s="979">
        <f>VLOOKUP($D847,Help2!$D$26:$T$37,9)</f>
        <v>0</v>
      </c>
      <c r="N847" s="979">
        <f>VLOOKUP($D847,Help2!$D$26:$T$37,10)</f>
        <v>0</v>
      </c>
      <c r="P847" s="979">
        <f>VLOOKUP($D847,Help2!$D$2:$T$25,3)</f>
        <v>720</v>
      </c>
      <c r="Q847" s="979">
        <f t="shared" si="96"/>
        <v>720</v>
      </c>
      <c r="Y847" s="979">
        <f>_xlfn.XLOOKUP($D847,Help2!$D:$D,Help2!V:V)</f>
        <v>0</v>
      </c>
      <c r="Z847" s="979">
        <f>_xlfn.XLOOKUP($D847,Help2!$D:$D,Help2!W:W)</f>
        <v>0</v>
      </c>
      <c r="AA847" s="979">
        <f>_xlfn.XLOOKUP($D847,Help2!$D:$D,Help2!X:X)</f>
        <v>0</v>
      </c>
      <c r="AB847" s="979">
        <f>_xlfn.XLOOKUP($D847,Help2!$D:$D,Help2!Y:Y)</f>
        <v>0</v>
      </c>
      <c r="AC847" s="979">
        <f>_xlfn.XLOOKUP($D847,Help2!$D:$D,Help2!Z:Z)</f>
        <v>0</v>
      </c>
      <c r="AD847" s="979">
        <f>_xlfn.XLOOKUP($D847,Help2!$D:$D,Help2!AA:AA)</f>
        <v>0</v>
      </c>
      <c r="AE847" s="979">
        <f>_xlfn.XLOOKUP($D847,Help2!$D:$D,Help2!AB:AB)</f>
        <v>0</v>
      </c>
      <c r="AF847" s="979">
        <f>_xlfn.XLOOKUP($D847,Help2!$D:$D,Help2!AC:AC)</f>
        <v>0</v>
      </c>
      <c r="AG847" s="979">
        <f>_xlfn.XLOOKUP($D847,Help2!$D:$D,Help2!AD:AD)</f>
        <v>0</v>
      </c>
      <c r="AH847" s="979">
        <f>_xlfn.XLOOKUP($D847,Help2!$D:$D,Help2!AE:AE)</f>
        <v>0</v>
      </c>
      <c r="AI847" s="979">
        <f>_xlfn.XLOOKUP($D847,Help2!$D:$D,Help2!AF:AF)</f>
        <v>0</v>
      </c>
      <c r="AJ847" s="979">
        <f>_xlfn.XLOOKUP($D847,Help2!$D:$D,Help2!AG:AG)</f>
        <v>0</v>
      </c>
      <c r="AK847" s="979">
        <f>_xlfn.XLOOKUP($D847,Help2!$D:$D,Help2!AH:AH)</f>
        <v>0</v>
      </c>
      <c r="AL847" s="979">
        <f>_xlfn.XLOOKUP($D847,Help2!$D:$D,Help2!AI:AI)</f>
        <v>0</v>
      </c>
      <c r="AM847" s="979">
        <f>_xlfn.XLOOKUP($D847,Help2!$D:$D,Help2!AJ:AJ)</f>
        <v>0</v>
      </c>
      <c r="AN847" s="979">
        <f>_xlfn.XLOOKUP($D847,Help2!$D:$D,Help2!AK:AK)</f>
        <v>0</v>
      </c>
    </row>
    <row r="848" spans="1:40" x14ac:dyDescent="0.2">
      <c r="A848" s="1">
        <v>45772</v>
      </c>
      <c r="B848">
        <f t="shared" si="91"/>
        <v>4</v>
      </c>
      <c r="C848">
        <f t="shared" si="92"/>
        <v>2025</v>
      </c>
      <c r="D848" s="872" t="str">
        <f t="shared" si="90"/>
        <v>04´2025</v>
      </c>
      <c r="F848" s="2">
        <f t="shared" si="93"/>
        <v>24</v>
      </c>
      <c r="G848" s="3">
        <f t="shared" si="94"/>
        <v>3.3333333333333333E-2</v>
      </c>
      <c r="H848" s="5">
        <f t="shared" si="95"/>
        <v>1</v>
      </c>
      <c r="I848" s="979">
        <f>VLOOKUP($D848,Help2!$D$26:$T$37,5)</f>
        <v>0</v>
      </c>
      <c r="J848" s="979">
        <f>VLOOKUP($D848,Help2!$D$26:$T$37,6)</f>
        <v>0</v>
      </c>
      <c r="K848" s="979">
        <f>VLOOKUP($D848,Help2!$D$26:$T$37,7)</f>
        <v>0</v>
      </c>
      <c r="L848" s="979">
        <f>VLOOKUP($D848,Help2!$D$26:$T$37,8)</f>
        <v>0</v>
      </c>
      <c r="M848" s="979">
        <f>VLOOKUP($D848,Help2!$D$26:$T$37,9)</f>
        <v>0</v>
      </c>
      <c r="N848" s="979">
        <f>VLOOKUP($D848,Help2!$D$26:$T$37,10)</f>
        <v>0</v>
      </c>
      <c r="P848" s="979">
        <f>VLOOKUP($D848,Help2!$D$2:$T$25,3)</f>
        <v>720</v>
      </c>
      <c r="Q848" s="979">
        <f t="shared" si="96"/>
        <v>720</v>
      </c>
      <c r="Y848" s="979">
        <f>_xlfn.XLOOKUP($D848,Help2!$D:$D,Help2!V:V)</f>
        <v>0</v>
      </c>
      <c r="Z848" s="979">
        <f>_xlfn.XLOOKUP($D848,Help2!$D:$D,Help2!W:W)</f>
        <v>0</v>
      </c>
      <c r="AA848" s="979">
        <f>_xlfn.XLOOKUP($D848,Help2!$D:$D,Help2!X:X)</f>
        <v>0</v>
      </c>
      <c r="AB848" s="979">
        <f>_xlfn.XLOOKUP($D848,Help2!$D:$D,Help2!Y:Y)</f>
        <v>0</v>
      </c>
      <c r="AC848" s="979">
        <f>_xlfn.XLOOKUP($D848,Help2!$D:$D,Help2!Z:Z)</f>
        <v>0</v>
      </c>
      <c r="AD848" s="979">
        <f>_xlfn.XLOOKUP($D848,Help2!$D:$D,Help2!AA:AA)</f>
        <v>0</v>
      </c>
      <c r="AE848" s="979">
        <f>_xlfn.XLOOKUP($D848,Help2!$D:$D,Help2!AB:AB)</f>
        <v>0</v>
      </c>
      <c r="AF848" s="979">
        <f>_xlfn.XLOOKUP($D848,Help2!$D:$D,Help2!AC:AC)</f>
        <v>0</v>
      </c>
      <c r="AG848" s="979">
        <f>_xlfn.XLOOKUP($D848,Help2!$D:$D,Help2!AD:AD)</f>
        <v>0</v>
      </c>
      <c r="AH848" s="979">
        <f>_xlfn.XLOOKUP($D848,Help2!$D:$D,Help2!AE:AE)</f>
        <v>0</v>
      </c>
      <c r="AI848" s="979">
        <f>_xlfn.XLOOKUP($D848,Help2!$D:$D,Help2!AF:AF)</f>
        <v>0</v>
      </c>
      <c r="AJ848" s="979">
        <f>_xlfn.XLOOKUP($D848,Help2!$D:$D,Help2!AG:AG)</f>
        <v>0</v>
      </c>
      <c r="AK848" s="979">
        <f>_xlfn.XLOOKUP($D848,Help2!$D:$D,Help2!AH:AH)</f>
        <v>0</v>
      </c>
      <c r="AL848" s="979">
        <f>_xlfn.XLOOKUP($D848,Help2!$D:$D,Help2!AI:AI)</f>
        <v>0</v>
      </c>
      <c r="AM848" s="979">
        <f>_xlfn.XLOOKUP($D848,Help2!$D:$D,Help2!AJ:AJ)</f>
        <v>0</v>
      </c>
      <c r="AN848" s="979">
        <f>_xlfn.XLOOKUP($D848,Help2!$D:$D,Help2!AK:AK)</f>
        <v>0</v>
      </c>
    </row>
    <row r="849" spans="1:40" x14ac:dyDescent="0.2">
      <c r="A849" s="1">
        <v>45773</v>
      </c>
      <c r="B849">
        <f t="shared" si="91"/>
        <v>4</v>
      </c>
      <c r="C849">
        <f t="shared" si="92"/>
        <v>2025</v>
      </c>
      <c r="D849" s="872" t="str">
        <f t="shared" si="90"/>
        <v>04´2025</v>
      </c>
      <c r="F849" s="2">
        <f t="shared" si="93"/>
        <v>24</v>
      </c>
      <c r="G849" s="3">
        <f t="shared" si="94"/>
        <v>3.3333333333333333E-2</v>
      </c>
      <c r="H849" s="5">
        <f t="shared" si="95"/>
        <v>1</v>
      </c>
      <c r="I849" s="979">
        <f>VLOOKUP($D849,Help2!$D$26:$T$37,5)</f>
        <v>0</v>
      </c>
      <c r="J849" s="979">
        <f>VLOOKUP($D849,Help2!$D$26:$T$37,6)</f>
        <v>0</v>
      </c>
      <c r="K849" s="979">
        <f>VLOOKUP($D849,Help2!$D$26:$T$37,7)</f>
        <v>0</v>
      </c>
      <c r="L849" s="979">
        <f>VLOOKUP($D849,Help2!$D$26:$T$37,8)</f>
        <v>0</v>
      </c>
      <c r="M849" s="979">
        <f>VLOOKUP($D849,Help2!$D$26:$T$37,9)</f>
        <v>0</v>
      </c>
      <c r="N849" s="979">
        <f>VLOOKUP($D849,Help2!$D$26:$T$37,10)</f>
        <v>0</v>
      </c>
      <c r="P849" s="979">
        <f>VLOOKUP($D849,Help2!$D$2:$T$25,3)</f>
        <v>720</v>
      </c>
      <c r="Q849" s="979">
        <f t="shared" si="96"/>
        <v>720</v>
      </c>
      <c r="Y849" s="979">
        <f>_xlfn.XLOOKUP($D849,Help2!$D:$D,Help2!V:V)</f>
        <v>0</v>
      </c>
      <c r="Z849" s="979">
        <f>_xlfn.XLOOKUP($D849,Help2!$D:$D,Help2!W:W)</f>
        <v>0</v>
      </c>
      <c r="AA849" s="979">
        <f>_xlfn.XLOOKUP($D849,Help2!$D:$D,Help2!X:X)</f>
        <v>0</v>
      </c>
      <c r="AB849" s="979">
        <f>_xlfn.XLOOKUP($D849,Help2!$D:$D,Help2!Y:Y)</f>
        <v>0</v>
      </c>
      <c r="AC849" s="979">
        <f>_xlfn.XLOOKUP($D849,Help2!$D:$D,Help2!Z:Z)</f>
        <v>0</v>
      </c>
      <c r="AD849" s="979">
        <f>_xlfn.XLOOKUP($D849,Help2!$D:$D,Help2!AA:AA)</f>
        <v>0</v>
      </c>
      <c r="AE849" s="979">
        <f>_xlfn.XLOOKUP($D849,Help2!$D:$D,Help2!AB:AB)</f>
        <v>0</v>
      </c>
      <c r="AF849" s="979">
        <f>_xlfn.XLOOKUP($D849,Help2!$D:$D,Help2!AC:AC)</f>
        <v>0</v>
      </c>
      <c r="AG849" s="979">
        <f>_xlfn.XLOOKUP($D849,Help2!$D:$D,Help2!AD:AD)</f>
        <v>0</v>
      </c>
      <c r="AH849" s="979">
        <f>_xlfn.XLOOKUP($D849,Help2!$D:$D,Help2!AE:AE)</f>
        <v>0</v>
      </c>
      <c r="AI849" s="979">
        <f>_xlfn.XLOOKUP($D849,Help2!$D:$D,Help2!AF:AF)</f>
        <v>0</v>
      </c>
      <c r="AJ849" s="979">
        <f>_xlfn.XLOOKUP($D849,Help2!$D:$D,Help2!AG:AG)</f>
        <v>0</v>
      </c>
      <c r="AK849" s="979">
        <f>_xlfn.XLOOKUP($D849,Help2!$D:$D,Help2!AH:AH)</f>
        <v>0</v>
      </c>
      <c r="AL849" s="979">
        <f>_xlfn.XLOOKUP($D849,Help2!$D:$D,Help2!AI:AI)</f>
        <v>0</v>
      </c>
      <c r="AM849" s="979">
        <f>_xlfn.XLOOKUP($D849,Help2!$D:$D,Help2!AJ:AJ)</f>
        <v>0</v>
      </c>
      <c r="AN849" s="979">
        <f>_xlfn.XLOOKUP($D849,Help2!$D:$D,Help2!AK:AK)</f>
        <v>0</v>
      </c>
    </row>
    <row r="850" spans="1:40" x14ac:dyDescent="0.2">
      <c r="A850" s="1">
        <v>45774</v>
      </c>
      <c r="B850">
        <f t="shared" si="91"/>
        <v>4</v>
      </c>
      <c r="C850">
        <f t="shared" si="92"/>
        <v>2025</v>
      </c>
      <c r="D850" s="872" t="str">
        <f t="shared" ref="D850:D913" si="97">CONCATENATE(TEXT(A850,"MM"),"´",TEXT(A850,"JJJJ"))</f>
        <v>04´2025</v>
      </c>
      <c r="F850" s="2">
        <f t="shared" si="93"/>
        <v>24</v>
      </c>
      <c r="G850" s="3">
        <f t="shared" si="94"/>
        <v>3.3333333333333333E-2</v>
      </c>
      <c r="H850" s="5">
        <f t="shared" si="95"/>
        <v>1</v>
      </c>
      <c r="I850" s="979">
        <f>VLOOKUP($D850,Help2!$D$26:$T$37,5)</f>
        <v>0</v>
      </c>
      <c r="J850" s="979">
        <f>VLOOKUP($D850,Help2!$D$26:$T$37,6)</f>
        <v>0</v>
      </c>
      <c r="K850" s="979">
        <f>VLOOKUP($D850,Help2!$D$26:$T$37,7)</f>
        <v>0</v>
      </c>
      <c r="L850" s="979">
        <f>VLOOKUP($D850,Help2!$D$26:$T$37,8)</f>
        <v>0</v>
      </c>
      <c r="M850" s="979">
        <f>VLOOKUP($D850,Help2!$D$26:$T$37,9)</f>
        <v>0</v>
      </c>
      <c r="N850" s="979">
        <f>VLOOKUP($D850,Help2!$D$26:$T$37,10)</f>
        <v>0</v>
      </c>
      <c r="P850" s="979">
        <f>VLOOKUP($D850,Help2!$D$2:$T$25,3)</f>
        <v>720</v>
      </c>
      <c r="Q850" s="979">
        <f t="shared" si="96"/>
        <v>720</v>
      </c>
      <c r="Y850" s="979">
        <f>_xlfn.XLOOKUP($D850,Help2!$D:$D,Help2!V:V)</f>
        <v>0</v>
      </c>
      <c r="Z850" s="979">
        <f>_xlfn.XLOOKUP($D850,Help2!$D:$D,Help2!W:W)</f>
        <v>0</v>
      </c>
      <c r="AA850" s="979">
        <f>_xlfn.XLOOKUP($D850,Help2!$D:$D,Help2!X:X)</f>
        <v>0</v>
      </c>
      <c r="AB850" s="979">
        <f>_xlfn.XLOOKUP($D850,Help2!$D:$D,Help2!Y:Y)</f>
        <v>0</v>
      </c>
      <c r="AC850" s="979">
        <f>_xlfn.XLOOKUP($D850,Help2!$D:$D,Help2!Z:Z)</f>
        <v>0</v>
      </c>
      <c r="AD850" s="979">
        <f>_xlfn.XLOOKUP($D850,Help2!$D:$D,Help2!AA:AA)</f>
        <v>0</v>
      </c>
      <c r="AE850" s="979">
        <f>_xlfn.XLOOKUP($D850,Help2!$D:$D,Help2!AB:AB)</f>
        <v>0</v>
      </c>
      <c r="AF850" s="979">
        <f>_xlfn.XLOOKUP($D850,Help2!$D:$D,Help2!AC:AC)</f>
        <v>0</v>
      </c>
      <c r="AG850" s="979">
        <f>_xlfn.XLOOKUP($D850,Help2!$D:$D,Help2!AD:AD)</f>
        <v>0</v>
      </c>
      <c r="AH850" s="979">
        <f>_xlfn.XLOOKUP($D850,Help2!$D:$D,Help2!AE:AE)</f>
        <v>0</v>
      </c>
      <c r="AI850" s="979">
        <f>_xlfn.XLOOKUP($D850,Help2!$D:$D,Help2!AF:AF)</f>
        <v>0</v>
      </c>
      <c r="AJ850" s="979">
        <f>_xlfn.XLOOKUP($D850,Help2!$D:$D,Help2!AG:AG)</f>
        <v>0</v>
      </c>
      <c r="AK850" s="979">
        <f>_xlfn.XLOOKUP($D850,Help2!$D:$D,Help2!AH:AH)</f>
        <v>0</v>
      </c>
      <c r="AL850" s="979">
        <f>_xlfn.XLOOKUP($D850,Help2!$D:$D,Help2!AI:AI)</f>
        <v>0</v>
      </c>
      <c r="AM850" s="979">
        <f>_xlfn.XLOOKUP($D850,Help2!$D:$D,Help2!AJ:AJ)</f>
        <v>0</v>
      </c>
      <c r="AN850" s="979">
        <f>_xlfn.XLOOKUP($D850,Help2!$D:$D,Help2!AK:AK)</f>
        <v>0</v>
      </c>
    </row>
    <row r="851" spans="1:40" x14ac:dyDescent="0.2">
      <c r="A851" s="1">
        <v>45775</v>
      </c>
      <c r="B851">
        <f t="shared" si="91"/>
        <v>4</v>
      </c>
      <c r="C851">
        <f t="shared" si="92"/>
        <v>2025</v>
      </c>
      <c r="D851" s="872" t="str">
        <f t="shared" si="97"/>
        <v>04´2025</v>
      </c>
      <c r="E851" s="867">
        <v>5</v>
      </c>
      <c r="F851" s="2">
        <f t="shared" si="93"/>
        <v>19</v>
      </c>
      <c r="G851" s="3">
        <f t="shared" si="94"/>
        <v>2.6388888888888889E-2</v>
      </c>
      <c r="H851" s="5">
        <f t="shared" si="95"/>
        <v>0.79166666666666663</v>
      </c>
      <c r="I851" s="979">
        <f>VLOOKUP($D851,Help2!$D$26:$T$37,5)</f>
        <v>0</v>
      </c>
      <c r="J851" s="979">
        <f>VLOOKUP($D851,Help2!$D$26:$T$37,6)</f>
        <v>0</v>
      </c>
      <c r="K851" s="979">
        <f>VLOOKUP($D851,Help2!$D$26:$T$37,7)</f>
        <v>0</v>
      </c>
      <c r="L851" s="979">
        <f>VLOOKUP($D851,Help2!$D$26:$T$37,8)</f>
        <v>0</v>
      </c>
      <c r="M851" s="979">
        <f>VLOOKUP($D851,Help2!$D$26:$T$37,9)</f>
        <v>0</v>
      </c>
      <c r="N851" s="979">
        <f>VLOOKUP($D851,Help2!$D$26:$T$37,10)</f>
        <v>0</v>
      </c>
      <c r="P851" s="979">
        <f>VLOOKUP($D851,Help2!$D$2:$T$25,3)</f>
        <v>720</v>
      </c>
      <c r="Q851" s="979">
        <f t="shared" si="96"/>
        <v>720</v>
      </c>
      <c r="Y851" s="979">
        <f>_xlfn.XLOOKUP($D851,Help2!$D:$D,Help2!V:V)</f>
        <v>0</v>
      </c>
      <c r="Z851" s="979">
        <f>_xlfn.XLOOKUP($D851,Help2!$D:$D,Help2!W:W)</f>
        <v>0</v>
      </c>
      <c r="AA851" s="979">
        <f>_xlfn.XLOOKUP($D851,Help2!$D:$D,Help2!X:X)</f>
        <v>0</v>
      </c>
      <c r="AB851" s="979">
        <f>_xlfn.XLOOKUP($D851,Help2!$D:$D,Help2!Y:Y)</f>
        <v>0</v>
      </c>
      <c r="AC851" s="979">
        <f>_xlfn.XLOOKUP($D851,Help2!$D:$D,Help2!Z:Z)</f>
        <v>0</v>
      </c>
      <c r="AD851" s="979">
        <f>_xlfn.XLOOKUP($D851,Help2!$D:$D,Help2!AA:AA)</f>
        <v>0</v>
      </c>
      <c r="AE851" s="979">
        <f>_xlfn.XLOOKUP($D851,Help2!$D:$D,Help2!AB:AB)</f>
        <v>0</v>
      </c>
      <c r="AF851" s="979">
        <f>_xlfn.XLOOKUP($D851,Help2!$D:$D,Help2!AC:AC)</f>
        <v>0</v>
      </c>
      <c r="AG851" s="979">
        <f>_xlfn.XLOOKUP($D851,Help2!$D:$D,Help2!AD:AD)</f>
        <v>0</v>
      </c>
      <c r="AH851" s="979">
        <f>_xlfn.XLOOKUP($D851,Help2!$D:$D,Help2!AE:AE)</f>
        <v>0</v>
      </c>
      <c r="AI851" s="979">
        <f>_xlfn.XLOOKUP($D851,Help2!$D:$D,Help2!AF:AF)</f>
        <v>0</v>
      </c>
      <c r="AJ851" s="979">
        <f>_xlfn.XLOOKUP($D851,Help2!$D:$D,Help2!AG:AG)</f>
        <v>0</v>
      </c>
      <c r="AK851" s="979">
        <f>_xlfn.XLOOKUP($D851,Help2!$D:$D,Help2!AH:AH)</f>
        <v>0</v>
      </c>
      <c r="AL851" s="979">
        <f>_xlfn.XLOOKUP($D851,Help2!$D:$D,Help2!AI:AI)</f>
        <v>0</v>
      </c>
      <c r="AM851" s="979">
        <f>_xlfn.XLOOKUP($D851,Help2!$D:$D,Help2!AJ:AJ)</f>
        <v>0</v>
      </c>
      <c r="AN851" s="979">
        <f>_xlfn.XLOOKUP($D851,Help2!$D:$D,Help2!AK:AK)</f>
        <v>0</v>
      </c>
    </row>
    <row r="852" spans="1:40" x14ac:dyDescent="0.2">
      <c r="A852" s="1">
        <v>45776</v>
      </c>
      <c r="B852">
        <f t="shared" si="91"/>
        <v>4</v>
      </c>
      <c r="C852">
        <f t="shared" si="92"/>
        <v>2025</v>
      </c>
      <c r="D852" s="872" t="str">
        <f t="shared" si="97"/>
        <v>04´2025</v>
      </c>
      <c r="E852" s="867">
        <v>24</v>
      </c>
      <c r="F852" s="2">
        <f t="shared" si="93"/>
        <v>0</v>
      </c>
      <c r="G852" s="3">
        <f t="shared" si="94"/>
        <v>0</v>
      </c>
      <c r="H852" s="5">
        <f t="shared" si="95"/>
        <v>0</v>
      </c>
      <c r="I852" s="979">
        <f>VLOOKUP($D852,Help2!$D$26:$T$37,5)</f>
        <v>0</v>
      </c>
      <c r="J852" s="979">
        <f>VLOOKUP($D852,Help2!$D$26:$T$37,6)</f>
        <v>0</v>
      </c>
      <c r="K852" s="979">
        <f>VLOOKUP($D852,Help2!$D$26:$T$37,7)</f>
        <v>0</v>
      </c>
      <c r="L852" s="979">
        <f>VLOOKUP($D852,Help2!$D$26:$T$37,8)</f>
        <v>0</v>
      </c>
      <c r="M852" s="979">
        <f>VLOOKUP($D852,Help2!$D$26:$T$37,9)</f>
        <v>0</v>
      </c>
      <c r="N852" s="979">
        <f>VLOOKUP($D852,Help2!$D$26:$T$37,10)</f>
        <v>0</v>
      </c>
      <c r="P852" s="979">
        <f>VLOOKUP($D852,Help2!$D$2:$T$25,3)</f>
        <v>720</v>
      </c>
      <c r="Q852" s="979">
        <f t="shared" si="96"/>
        <v>720</v>
      </c>
      <c r="Y852" s="979">
        <f>_xlfn.XLOOKUP($D852,Help2!$D:$D,Help2!V:V)</f>
        <v>0</v>
      </c>
      <c r="Z852" s="979">
        <f>_xlfn.XLOOKUP($D852,Help2!$D:$D,Help2!W:W)</f>
        <v>0</v>
      </c>
      <c r="AA852" s="979">
        <f>_xlfn.XLOOKUP($D852,Help2!$D:$D,Help2!X:X)</f>
        <v>0</v>
      </c>
      <c r="AB852" s="979">
        <f>_xlfn.XLOOKUP($D852,Help2!$D:$D,Help2!Y:Y)</f>
        <v>0</v>
      </c>
      <c r="AC852" s="979">
        <f>_xlfn.XLOOKUP($D852,Help2!$D:$D,Help2!Z:Z)</f>
        <v>0</v>
      </c>
      <c r="AD852" s="979">
        <f>_xlfn.XLOOKUP($D852,Help2!$D:$D,Help2!AA:AA)</f>
        <v>0</v>
      </c>
      <c r="AE852" s="979">
        <f>_xlfn.XLOOKUP($D852,Help2!$D:$D,Help2!AB:AB)</f>
        <v>0</v>
      </c>
      <c r="AF852" s="979">
        <f>_xlfn.XLOOKUP($D852,Help2!$D:$D,Help2!AC:AC)</f>
        <v>0</v>
      </c>
      <c r="AG852" s="979">
        <f>_xlfn.XLOOKUP($D852,Help2!$D:$D,Help2!AD:AD)</f>
        <v>0</v>
      </c>
      <c r="AH852" s="979">
        <f>_xlfn.XLOOKUP($D852,Help2!$D:$D,Help2!AE:AE)</f>
        <v>0</v>
      </c>
      <c r="AI852" s="979">
        <f>_xlfn.XLOOKUP($D852,Help2!$D:$D,Help2!AF:AF)</f>
        <v>0</v>
      </c>
      <c r="AJ852" s="979">
        <f>_xlfn.XLOOKUP($D852,Help2!$D:$D,Help2!AG:AG)</f>
        <v>0</v>
      </c>
      <c r="AK852" s="979">
        <f>_xlfn.XLOOKUP($D852,Help2!$D:$D,Help2!AH:AH)</f>
        <v>0</v>
      </c>
      <c r="AL852" s="979">
        <f>_xlfn.XLOOKUP($D852,Help2!$D:$D,Help2!AI:AI)</f>
        <v>0</v>
      </c>
      <c r="AM852" s="979">
        <f>_xlfn.XLOOKUP($D852,Help2!$D:$D,Help2!AJ:AJ)</f>
        <v>0</v>
      </c>
      <c r="AN852" s="979">
        <f>_xlfn.XLOOKUP($D852,Help2!$D:$D,Help2!AK:AK)</f>
        <v>0</v>
      </c>
    </row>
    <row r="853" spans="1:40" x14ac:dyDescent="0.2">
      <c r="A853" s="1">
        <v>45777</v>
      </c>
      <c r="B853">
        <f t="shared" si="91"/>
        <v>4</v>
      </c>
      <c r="C853">
        <f t="shared" si="92"/>
        <v>2025</v>
      </c>
      <c r="D853" s="872" t="str">
        <f t="shared" si="97"/>
        <v>04´2025</v>
      </c>
      <c r="E853" s="867">
        <v>16</v>
      </c>
      <c r="F853" s="2">
        <f t="shared" si="93"/>
        <v>8</v>
      </c>
      <c r="G853" s="3">
        <f t="shared" si="94"/>
        <v>1.1111111111111112E-2</v>
      </c>
      <c r="H853" s="5">
        <f t="shared" si="95"/>
        <v>0.33333333333333331</v>
      </c>
      <c r="I853" s="979">
        <f>VLOOKUP($D853,Help2!$D$26:$T$37,5)</f>
        <v>0</v>
      </c>
      <c r="J853" s="979">
        <f>VLOOKUP($D853,Help2!$D$26:$T$37,6)</f>
        <v>0</v>
      </c>
      <c r="K853" s="979">
        <f>VLOOKUP($D853,Help2!$D$26:$T$37,7)</f>
        <v>0</v>
      </c>
      <c r="L853" s="979">
        <f>VLOOKUP($D853,Help2!$D$26:$T$37,8)</f>
        <v>0</v>
      </c>
      <c r="M853" s="979">
        <f>VLOOKUP($D853,Help2!$D$26:$T$37,9)</f>
        <v>0</v>
      </c>
      <c r="N853" s="979">
        <f>VLOOKUP($D853,Help2!$D$26:$T$37,10)</f>
        <v>0</v>
      </c>
      <c r="P853" s="979">
        <f>VLOOKUP($D853,Help2!$D$2:$T$25,3)</f>
        <v>720</v>
      </c>
      <c r="Q853" s="979">
        <f t="shared" si="96"/>
        <v>720</v>
      </c>
      <c r="Y853" s="979">
        <f>_xlfn.XLOOKUP($D853,Help2!$D:$D,Help2!V:V)</f>
        <v>0</v>
      </c>
      <c r="Z853" s="979">
        <f>_xlfn.XLOOKUP($D853,Help2!$D:$D,Help2!W:W)</f>
        <v>0</v>
      </c>
      <c r="AA853" s="979">
        <f>_xlfn.XLOOKUP($D853,Help2!$D:$D,Help2!X:X)</f>
        <v>0</v>
      </c>
      <c r="AB853" s="979">
        <f>_xlfn.XLOOKUP($D853,Help2!$D:$D,Help2!Y:Y)</f>
        <v>0</v>
      </c>
      <c r="AC853" s="979">
        <f>_xlfn.XLOOKUP($D853,Help2!$D:$D,Help2!Z:Z)</f>
        <v>0</v>
      </c>
      <c r="AD853" s="979">
        <f>_xlfn.XLOOKUP($D853,Help2!$D:$D,Help2!AA:AA)</f>
        <v>0</v>
      </c>
      <c r="AE853" s="979">
        <f>_xlfn.XLOOKUP($D853,Help2!$D:$D,Help2!AB:AB)</f>
        <v>0</v>
      </c>
      <c r="AF853" s="979">
        <f>_xlfn.XLOOKUP($D853,Help2!$D:$D,Help2!AC:AC)</f>
        <v>0</v>
      </c>
      <c r="AG853" s="979">
        <f>_xlfn.XLOOKUP($D853,Help2!$D:$D,Help2!AD:AD)</f>
        <v>0</v>
      </c>
      <c r="AH853" s="979">
        <f>_xlfn.XLOOKUP($D853,Help2!$D:$D,Help2!AE:AE)</f>
        <v>0</v>
      </c>
      <c r="AI853" s="979">
        <f>_xlfn.XLOOKUP($D853,Help2!$D:$D,Help2!AF:AF)</f>
        <v>0</v>
      </c>
      <c r="AJ853" s="979">
        <f>_xlfn.XLOOKUP($D853,Help2!$D:$D,Help2!AG:AG)</f>
        <v>0</v>
      </c>
      <c r="AK853" s="979">
        <f>_xlfn.XLOOKUP($D853,Help2!$D:$D,Help2!AH:AH)</f>
        <v>0</v>
      </c>
      <c r="AL853" s="979">
        <f>_xlfn.XLOOKUP($D853,Help2!$D:$D,Help2!AI:AI)</f>
        <v>0</v>
      </c>
      <c r="AM853" s="979">
        <f>_xlfn.XLOOKUP($D853,Help2!$D:$D,Help2!AJ:AJ)</f>
        <v>0</v>
      </c>
      <c r="AN853" s="979">
        <f>_xlfn.XLOOKUP($D853,Help2!$D:$D,Help2!AK:AK)</f>
        <v>0</v>
      </c>
    </row>
    <row r="854" spans="1:40" x14ac:dyDescent="0.2">
      <c r="A854" s="1">
        <v>45778</v>
      </c>
      <c r="B854">
        <f t="shared" si="91"/>
        <v>5</v>
      </c>
      <c r="C854">
        <f t="shared" si="92"/>
        <v>2025</v>
      </c>
      <c r="D854" s="872" t="str">
        <f t="shared" si="97"/>
        <v>05´2025</v>
      </c>
      <c r="F854" s="2">
        <f t="shared" si="93"/>
        <v>24</v>
      </c>
      <c r="G854" s="3">
        <f t="shared" si="94"/>
        <v>3.2258064516129031E-2</v>
      </c>
      <c r="H854" s="5">
        <f t="shared" si="95"/>
        <v>1</v>
      </c>
      <c r="I854" s="979">
        <f>VLOOKUP($D854,Help2!$D$26:$T$37,5)</f>
        <v>0</v>
      </c>
      <c r="J854" s="979">
        <f>VLOOKUP($D854,Help2!$D$26:$T$37,6)</f>
        <v>0</v>
      </c>
      <c r="K854" s="979">
        <f>VLOOKUP($D854,Help2!$D$26:$T$37,7)</f>
        <v>0</v>
      </c>
      <c r="L854" s="979">
        <f>VLOOKUP($D854,Help2!$D$26:$T$37,8)</f>
        <v>0</v>
      </c>
      <c r="M854" s="979">
        <f>VLOOKUP($D854,Help2!$D$26:$T$37,9)</f>
        <v>0</v>
      </c>
      <c r="N854" s="979">
        <f>VLOOKUP($D854,Help2!$D$26:$T$37,10)</f>
        <v>0</v>
      </c>
      <c r="P854" s="979">
        <f>VLOOKUP($D854,Help2!$D$2:$T$25,3)</f>
        <v>744</v>
      </c>
      <c r="Q854" s="979">
        <f t="shared" si="96"/>
        <v>744</v>
      </c>
      <c r="Y854" s="979">
        <f>_xlfn.XLOOKUP($D854,Help2!$D:$D,Help2!V:V)</f>
        <v>0</v>
      </c>
      <c r="Z854" s="979">
        <f>_xlfn.XLOOKUP($D854,Help2!$D:$D,Help2!W:W)</f>
        <v>0</v>
      </c>
      <c r="AA854" s="979">
        <f>_xlfn.XLOOKUP($D854,Help2!$D:$D,Help2!X:X)</f>
        <v>0</v>
      </c>
      <c r="AB854" s="979">
        <f>_xlfn.XLOOKUP($D854,Help2!$D:$D,Help2!Y:Y)</f>
        <v>0</v>
      </c>
      <c r="AC854" s="979">
        <f>_xlfn.XLOOKUP($D854,Help2!$D:$D,Help2!Z:Z)</f>
        <v>0</v>
      </c>
      <c r="AD854" s="979">
        <f>_xlfn.XLOOKUP($D854,Help2!$D:$D,Help2!AA:AA)</f>
        <v>0</v>
      </c>
      <c r="AE854" s="979">
        <f>_xlfn.XLOOKUP($D854,Help2!$D:$D,Help2!AB:AB)</f>
        <v>0</v>
      </c>
      <c r="AF854" s="979">
        <f>_xlfn.XLOOKUP($D854,Help2!$D:$D,Help2!AC:AC)</f>
        <v>0</v>
      </c>
      <c r="AG854" s="979">
        <f>_xlfn.XLOOKUP($D854,Help2!$D:$D,Help2!AD:AD)</f>
        <v>0</v>
      </c>
      <c r="AH854" s="979">
        <f>_xlfn.XLOOKUP($D854,Help2!$D:$D,Help2!AE:AE)</f>
        <v>0</v>
      </c>
      <c r="AI854" s="979">
        <f>_xlfn.XLOOKUP($D854,Help2!$D:$D,Help2!AF:AF)</f>
        <v>0</v>
      </c>
      <c r="AJ854" s="979">
        <f>_xlfn.XLOOKUP($D854,Help2!$D:$D,Help2!AG:AG)</f>
        <v>0</v>
      </c>
      <c r="AK854" s="979">
        <f>_xlfn.XLOOKUP($D854,Help2!$D:$D,Help2!AH:AH)</f>
        <v>0</v>
      </c>
      <c r="AL854" s="979">
        <f>_xlfn.XLOOKUP($D854,Help2!$D:$D,Help2!AI:AI)</f>
        <v>0</v>
      </c>
      <c r="AM854" s="979">
        <f>_xlfn.XLOOKUP($D854,Help2!$D:$D,Help2!AJ:AJ)</f>
        <v>0</v>
      </c>
      <c r="AN854" s="979">
        <f>_xlfn.XLOOKUP($D854,Help2!$D:$D,Help2!AK:AK)</f>
        <v>0</v>
      </c>
    </row>
    <row r="855" spans="1:40" x14ac:dyDescent="0.2">
      <c r="A855" s="1">
        <v>45779</v>
      </c>
      <c r="B855">
        <f t="shared" si="91"/>
        <v>5</v>
      </c>
      <c r="C855">
        <f t="shared" si="92"/>
        <v>2025</v>
      </c>
      <c r="D855" s="872" t="str">
        <f t="shared" si="97"/>
        <v>05´2025</v>
      </c>
      <c r="F855" s="2">
        <f t="shared" si="93"/>
        <v>24</v>
      </c>
      <c r="G855" s="3">
        <f t="shared" si="94"/>
        <v>3.2258064516129031E-2</v>
      </c>
      <c r="H855" s="5">
        <f t="shared" si="95"/>
        <v>1</v>
      </c>
      <c r="I855" s="979">
        <f>VLOOKUP($D855,Help2!$D$26:$T$37,5)</f>
        <v>0</v>
      </c>
      <c r="J855" s="979">
        <f>VLOOKUP($D855,Help2!$D$26:$T$37,6)</f>
        <v>0</v>
      </c>
      <c r="K855" s="979">
        <f>VLOOKUP($D855,Help2!$D$26:$T$37,7)</f>
        <v>0</v>
      </c>
      <c r="L855" s="979">
        <f>VLOOKUP($D855,Help2!$D$26:$T$37,8)</f>
        <v>0</v>
      </c>
      <c r="M855" s="979">
        <f>VLOOKUP($D855,Help2!$D$26:$T$37,9)</f>
        <v>0</v>
      </c>
      <c r="N855" s="979">
        <f>VLOOKUP($D855,Help2!$D$26:$T$37,10)</f>
        <v>0</v>
      </c>
      <c r="P855" s="979">
        <f>VLOOKUP($D855,Help2!$D$2:$T$25,3)</f>
        <v>744</v>
      </c>
      <c r="Q855" s="979">
        <f t="shared" si="96"/>
        <v>744</v>
      </c>
      <c r="Y855" s="979">
        <f>_xlfn.XLOOKUP($D855,Help2!$D:$D,Help2!V:V)</f>
        <v>0</v>
      </c>
      <c r="Z855" s="979">
        <f>_xlfn.XLOOKUP($D855,Help2!$D:$D,Help2!W:W)</f>
        <v>0</v>
      </c>
      <c r="AA855" s="979">
        <f>_xlfn.XLOOKUP($D855,Help2!$D:$D,Help2!X:X)</f>
        <v>0</v>
      </c>
      <c r="AB855" s="979">
        <f>_xlfn.XLOOKUP($D855,Help2!$D:$D,Help2!Y:Y)</f>
        <v>0</v>
      </c>
      <c r="AC855" s="979">
        <f>_xlfn.XLOOKUP($D855,Help2!$D:$D,Help2!Z:Z)</f>
        <v>0</v>
      </c>
      <c r="AD855" s="979">
        <f>_xlfn.XLOOKUP($D855,Help2!$D:$D,Help2!AA:AA)</f>
        <v>0</v>
      </c>
      <c r="AE855" s="979">
        <f>_xlfn.XLOOKUP($D855,Help2!$D:$D,Help2!AB:AB)</f>
        <v>0</v>
      </c>
      <c r="AF855" s="979">
        <f>_xlfn.XLOOKUP($D855,Help2!$D:$D,Help2!AC:AC)</f>
        <v>0</v>
      </c>
      <c r="AG855" s="979">
        <f>_xlfn.XLOOKUP($D855,Help2!$D:$D,Help2!AD:AD)</f>
        <v>0</v>
      </c>
      <c r="AH855" s="979">
        <f>_xlfn.XLOOKUP($D855,Help2!$D:$D,Help2!AE:AE)</f>
        <v>0</v>
      </c>
      <c r="AI855" s="979">
        <f>_xlfn.XLOOKUP($D855,Help2!$D:$D,Help2!AF:AF)</f>
        <v>0</v>
      </c>
      <c r="AJ855" s="979">
        <f>_xlfn.XLOOKUP($D855,Help2!$D:$D,Help2!AG:AG)</f>
        <v>0</v>
      </c>
      <c r="AK855" s="979">
        <f>_xlfn.XLOOKUP($D855,Help2!$D:$D,Help2!AH:AH)</f>
        <v>0</v>
      </c>
      <c r="AL855" s="979">
        <f>_xlfn.XLOOKUP($D855,Help2!$D:$D,Help2!AI:AI)</f>
        <v>0</v>
      </c>
      <c r="AM855" s="979">
        <f>_xlfn.XLOOKUP($D855,Help2!$D:$D,Help2!AJ:AJ)</f>
        <v>0</v>
      </c>
      <c r="AN855" s="979">
        <f>_xlfn.XLOOKUP($D855,Help2!$D:$D,Help2!AK:AK)</f>
        <v>0</v>
      </c>
    </row>
    <row r="856" spans="1:40" x14ac:dyDescent="0.2">
      <c r="A856" s="1">
        <v>45780</v>
      </c>
      <c r="B856">
        <f t="shared" si="91"/>
        <v>5</v>
      </c>
      <c r="C856">
        <f t="shared" si="92"/>
        <v>2025</v>
      </c>
      <c r="D856" s="872" t="str">
        <f t="shared" si="97"/>
        <v>05´2025</v>
      </c>
      <c r="F856" s="2">
        <f t="shared" si="93"/>
        <v>24</v>
      </c>
      <c r="G856" s="3">
        <f t="shared" si="94"/>
        <v>3.2258064516129031E-2</v>
      </c>
      <c r="H856" s="5">
        <f t="shared" si="95"/>
        <v>1</v>
      </c>
      <c r="I856" s="979">
        <f>VLOOKUP($D856,Help2!$D$26:$T$37,5)</f>
        <v>0</v>
      </c>
      <c r="J856" s="979">
        <f>VLOOKUP($D856,Help2!$D$26:$T$37,6)</f>
        <v>0</v>
      </c>
      <c r="K856" s="979">
        <f>VLOOKUP($D856,Help2!$D$26:$T$37,7)</f>
        <v>0</v>
      </c>
      <c r="L856" s="979">
        <f>VLOOKUP($D856,Help2!$D$26:$T$37,8)</f>
        <v>0</v>
      </c>
      <c r="M856" s="979">
        <f>VLOOKUP($D856,Help2!$D$26:$T$37,9)</f>
        <v>0</v>
      </c>
      <c r="N856" s="979">
        <f>VLOOKUP($D856,Help2!$D$26:$T$37,10)</f>
        <v>0</v>
      </c>
      <c r="P856" s="979">
        <f>VLOOKUP($D856,Help2!$D$2:$T$25,3)</f>
        <v>744</v>
      </c>
      <c r="Q856" s="979">
        <f t="shared" si="96"/>
        <v>744</v>
      </c>
      <c r="Y856" s="979">
        <f>_xlfn.XLOOKUP($D856,Help2!$D:$D,Help2!V:V)</f>
        <v>0</v>
      </c>
      <c r="Z856" s="979">
        <f>_xlfn.XLOOKUP($D856,Help2!$D:$D,Help2!W:W)</f>
        <v>0</v>
      </c>
      <c r="AA856" s="979">
        <f>_xlfn.XLOOKUP($D856,Help2!$D:$D,Help2!X:X)</f>
        <v>0</v>
      </c>
      <c r="AB856" s="979">
        <f>_xlfn.XLOOKUP($D856,Help2!$D:$D,Help2!Y:Y)</f>
        <v>0</v>
      </c>
      <c r="AC856" s="979">
        <f>_xlfn.XLOOKUP($D856,Help2!$D:$D,Help2!Z:Z)</f>
        <v>0</v>
      </c>
      <c r="AD856" s="979">
        <f>_xlfn.XLOOKUP($D856,Help2!$D:$D,Help2!AA:AA)</f>
        <v>0</v>
      </c>
      <c r="AE856" s="979">
        <f>_xlfn.XLOOKUP($D856,Help2!$D:$D,Help2!AB:AB)</f>
        <v>0</v>
      </c>
      <c r="AF856" s="979">
        <f>_xlfn.XLOOKUP($D856,Help2!$D:$D,Help2!AC:AC)</f>
        <v>0</v>
      </c>
      <c r="AG856" s="979">
        <f>_xlfn.XLOOKUP($D856,Help2!$D:$D,Help2!AD:AD)</f>
        <v>0</v>
      </c>
      <c r="AH856" s="979">
        <f>_xlfn.XLOOKUP($D856,Help2!$D:$D,Help2!AE:AE)</f>
        <v>0</v>
      </c>
      <c r="AI856" s="979">
        <f>_xlfn.XLOOKUP($D856,Help2!$D:$D,Help2!AF:AF)</f>
        <v>0</v>
      </c>
      <c r="AJ856" s="979">
        <f>_xlfn.XLOOKUP($D856,Help2!$D:$D,Help2!AG:AG)</f>
        <v>0</v>
      </c>
      <c r="AK856" s="979">
        <f>_xlfn.XLOOKUP($D856,Help2!$D:$D,Help2!AH:AH)</f>
        <v>0</v>
      </c>
      <c r="AL856" s="979">
        <f>_xlfn.XLOOKUP($D856,Help2!$D:$D,Help2!AI:AI)</f>
        <v>0</v>
      </c>
      <c r="AM856" s="979">
        <f>_xlfn.XLOOKUP($D856,Help2!$D:$D,Help2!AJ:AJ)</f>
        <v>0</v>
      </c>
      <c r="AN856" s="979">
        <f>_xlfn.XLOOKUP($D856,Help2!$D:$D,Help2!AK:AK)</f>
        <v>0</v>
      </c>
    </row>
    <row r="857" spans="1:40" x14ac:dyDescent="0.2">
      <c r="A857" s="1">
        <v>45781</v>
      </c>
      <c r="B857">
        <f t="shared" si="91"/>
        <v>5</v>
      </c>
      <c r="C857">
        <f t="shared" si="92"/>
        <v>2025</v>
      </c>
      <c r="D857" s="872" t="str">
        <f t="shared" si="97"/>
        <v>05´2025</v>
      </c>
      <c r="F857" s="2">
        <f t="shared" si="93"/>
        <v>24</v>
      </c>
      <c r="G857" s="3">
        <f t="shared" si="94"/>
        <v>3.2258064516129031E-2</v>
      </c>
      <c r="H857" s="5">
        <f t="shared" si="95"/>
        <v>1</v>
      </c>
      <c r="I857" s="979">
        <f>VLOOKUP($D857,Help2!$D$26:$T$37,5)</f>
        <v>0</v>
      </c>
      <c r="J857" s="979">
        <f>VLOOKUP($D857,Help2!$D$26:$T$37,6)</f>
        <v>0</v>
      </c>
      <c r="K857" s="979">
        <f>VLOOKUP($D857,Help2!$D$26:$T$37,7)</f>
        <v>0</v>
      </c>
      <c r="L857" s="979">
        <f>VLOOKUP($D857,Help2!$D$26:$T$37,8)</f>
        <v>0</v>
      </c>
      <c r="M857" s="979">
        <f>VLOOKUP($D857,Help2!$D$26:$T$37,9)</f>
        <v>0</v>
      </c>
      <c r="N857" s="979">
        <f>VLOOKUP($D857,Help2!$D$26:$T$37,10)</f>
        <v>0</v>
      </c>
      <c r="P857" s="979">
        <f>VLOOKUP($D857,Help2!$D$2:$T$25,3)</f>
        <v>744</v>
      </c>
      <c r="Q857" s="979">
        <f t="shared" si="96"/>
        <v>744</v>
      </c>
      <c r="Y857" s="979">
        <f>_xlfn.XLOOKUP($D857,Help2!$D:$D,Help2!V:V)</f>
        <v>0</v>
      </c>
      <c r="Z857" s="979">
        <f>_xlfn.XLOOKUP($D857,Help2!$D:$D,Help2!W:W)</f>
        <v>0</v>
      </c>
      <c r="AA857" s="979">
        <f>_xlfn.XLOOKUP($D857,Help2!$D:$D,Help2!X:X)</f>
        <v>0</v>
      </c>
      <c r="AB857" s="979">
        <f>_xlfn.XLOOKUP($D857,Help2!$D:$D,Help2!Y:Y)</f>
        <v>0</v>
      </c>
      <c r="AC857" s="979">
        <f>_xlfn.XLOOKUP($D857,Help2!$D:$D,Help2!Z:Z)</f>
        <v>0</v>
      </c>
      <c r="AD857" s="979">
        <f>_xlfn.XLOOKUP($D857,Help2!$D:$D,Help2!AA:AA)</f>
        <v>0</v>
      </c>
      <c r="AE857" s="979">
        <f>_xlfn.XLOOKUP($D857,Help2!$D:$D,Help2!AB:AB)</f>
        <v>0</v>
      </c>
      <c r="AF857" s="979">
        <f>_xlfn.XLOOKUP($D857,Help2!$D:$D,Help2!AC:AC)</f>
        <v>0</v>
      </c>
      <c r="AG857" s="979">
        <f>_xlfn.XLOOKUP($D857,Help2!$D:$D,Help2!AD:AD)</f>
        <v>0</v>
      </c>
      <c r="AH857" s="979">
        <f>_xlfn.XLOOKUP($D857,Help2!$D:$D,Help2!AE:AE)</f>
        <v>0</v>
      </c>
      <c r="AI857" s="979">
        <f>_xlfn.XLOOKUP($D857,Help2!$D:$D,Help2!AF:AF)</f>
        <v>0</v>
      </c>
      <c r="AJ857" s="979">
        <f>_xlfn.XLOOKUP($D857,Help2!$D:$D,Help2!AG:AG)</f>
        <v>0</v>
      </c>
      <c r="AK857" s="979">
        <f>_xlfn.XLOOKUP($D857,Help2!$D:$D,Help2!AH:AH)</f>
        <v>0</v>
      </c>
      <c r="AL857" s="979">
        <f>_xlfn.XLOOKUP($D857,Help2!$D:$D,Help2!AI:AI)</f>
        <v>0</v>
      </c>
      <c r="AM857" s="979">
        <f>_xlfn.XLOOKUP($D857,Help2!$D:$D,Help2!AJ:AJ)</f>
        <v>0</v>
      </c>
      <c r="AN857" s="979">
        <f>_xlfn.XLOOKUP($D857,Help2!$D:$D,Help2!AK:AK)</f>
        <v>0</v>
      </c>
    </row>
    <row r="858" spans="1:40" x14ac:dyDescent="0.2">
      <c r="A858" s="1">
        <v>45782</v>
      </c>
      <c r="B858">
        <f t="shared" si="91"/>
        <v>5</v>
      </c>
      <c r="C858">
        <f t="shared" si="92"/>
        <v>2025</v>
      </c>
      <c r="D858" s="872" t="str">
        <f t="shared" si="97"/>
        <v>05´2025</v>
      </c>
      <c r="F858" s="2">
        <f t="shared" si="93"/>
        <v>24</v>
      </c>
      <c r="G858" s="3">
        <f t="shared" si="94"/>
        <v>3.2258064516129031E-2</v>
      </c>
      <c r="H858" s="5">
        <f t="shared" si="95"/>
        <v>1</v>
      </c>
      <c r="I858" s="979">
        <f>VLOOKUP($D858,Help2!$D$26:$T$37,5)</f>
        <v>0</v>
      </c>
      <c r="J858" s="979">
        <f>VLOOKUP($D858,Help2!$D$26:$T$37,6)</f>
        <v>0</v>
      </c>
      <c r="K858" s="979">
        <f>VLOOKUP($D858,Help2!$D$26:$T$37,7)</f>
        <v>0</v>
      </c>
      <c r="L858" s="979">
        <f>VLOOKUP($D858,Help2!$D$26:$T$37,8)</f>
        <v>0</v>
      </c>
      <c r="M858" s="979">
        <f>VLOOKUP($D858,Help2!$D$26:$T$37,9)</f>
        <v>0</v>
      </c>
      <c r="N858" s="979">
        <f>VLOOKUP($D858,Help2!$D$26:$T$37,10)</f>
        <v>0</v>
      </c>
      <c r="P858" s="979">
        <f>VLOOKUP($D858,Help2!$D$2:$T$25,3)</f>
        <v>744</v>
      </c>
      <c r="Q858" s="979">
        <f t="shared" si="96"/>
        <v>744</v>
      </c>
      <c r="Y858" s="979">
        <f>_xlfn.XLOOKUP($D858,Help2!$D:$D,Help2!V:V)</f>
        <v>0</v>
      </c>
      <c r="Z858" s="979">
        <f>_xlfn.XLOOKUP($D858,Help2!$D:$D,Help2!W:W)</f>
        <v>0</v>
      </c>
      <c r="AA858" s="979">
        <f>_xlfn.XLOOKUP($D858,Help2!$D:$D,Help2!X:X)</f>
        <v>0</v>
      </c>
      <c r="AB858" s="979">
        <f>_xlfn.XLOOKUP($D858,Help2!$D:$D,Help2!Y:Y)</f>
        <v>0</v>
      </c>
      <c r="AC858" s="979">
        <f>_xlfn.XLOOKUP($D858,Help2!$D:$D,Help2!Z:Z)</f>
        <v>0</v>
      </c>
      <c r="AD858" s="979">
        <f>_xlfn.XLOOKUP($D858,Help2!$D:$D,Help2!AA:AA)</f>
        <v>0</v>
      </c>
      <c r="AE858" s="979">
        <f>_xlfn.XLOOKUP($D858,Help2!$D:$D,Help2!AB:AB)</f>
        <v>0</v>
      </c>
      <c r="AF858" s="979">
        <f>_xlfn.XLOOKUP($D858,Help2!$D:$D,Help2!AC:AC)</f>
        <v>0</v>
      </c>
      <c r="AG858" s="979">
        <f>_xlfn.XLOOKUP($D858,Help2!$D:$D,Help2!AD:AD)</f>
        <v>0</v>
      </c>
      <c r="AH858" s="979">
        <f>_xlfn.XLOOKUP($D858,Help2!$D:$D,Help2!AE:AE)</f>
        <v>0</v>
      </c>
      <c r="AI858" s="979">
        <f>_xlfn.XLOOKUP($D858,Help2!$D:$D,Help2!AF:AF)</f>
        <v>0</v>
      </c>
      <c r="AJ858" s="979">
        <f>_xlfn.XLOOKUP($D858,Help2!$D:$D,Help2!AG:AG)</f>
        <v>0</v>
      </c>
      <c r="AK858" s="979">
        <f>_xlfn.XLOOKUP($D858,Help2!$D:$D,Help2!AH:AH)</f>
        <v>0</v>
      </c>
      <c r="AL858" s="979">
        <f>_xlfn.XLOOKUP($D858,Help2!$D:$D,Help2!AI:AI)</f>
        <v>0</v>
      </c>
      <c r="AM858" s="979">
        <f>_xlfn.XLOOKUP($D858,Help2!$D:$D,Help2!AJ:AJ)</f>
        <v>0</v>
      </c>
      <c r="AN858" s="979">
        <f>_xlfn.XLOOKUP($D858,Help2!$D:$D,Help2!AK:AK)</f>
        <v>0</v>
      </c>
    </row>
    <row r="859" spans="1:40" x14ac:dyDescent="0.2">
      <c r="A859" s="1">
        <v>45783</v>
      </c>
      <c r="B859">
        <f t="shared" ref="B859:B922" si="98">MONTH(A859)</f>
        <v>5</v>
      </c>
      <c r="C859">
        <f t="shared" ref="C859:C922" si="99">+YEAR(A859)</f>
        <v>2025</v>
      </c>
      <c r="D859" s="872" t="str">
        <f t="shared" si="97"/>
        <v>05´2025</v>
      </c>
      <c r="F859" s="2">
        <f t="shared" ref="F859:F922" si="100">24-E859</f>
        <v>24</v>
      </c>
      <c r="G859" s="3">
        <f t="shared" ref="G859:G922" si="101">+F859/P859</f>
        <v>3.2258064516129031E-2</v>
      </c>
      <c r="H859" s="5">
        <f t="shared" ref="H859:H922" si="102">+F859/24</f>
        <v>1</v>
      </c>
      <c r="I859" s="979">
        <f>VLOOKUP($D859,Help2!$D$26:$T$37,5)</f>
        <v>0</v>
      </c>
      <c r="J859" s="979">
        <f>VLOOKUP($D859,Help2!$D$26:$T$37,6)</f>
        <v>0</v>
      </c>
      <c r="K859" s="979">
        <f>VLOOKUP($D859,Help2!$D$26:$T$37,7)</f>
        <v>0</v>
      </c>
      <c r="L859" s="979">
        <f>VLOOKUP($D859,Help2!$D$26:$T$37,8)</f>
        <v>0</v>
      </c>
      <c r="M859" s="979">
        <f>VLOOKUP($D859,Help2!$D$26:$T$37,9)</f>
        <v>0</v>
      </c>
      <c r="N859" s="979">
        <f>VLOOKUP($D859,Help2!$D$26:$T$37,10)</f>
        <v>0</v>
      </c>
      <c r="P859" s="979">
        <f>VLOOKUP($D859,Help2!$D$2:$T$25,3)</f>
        <v>744</v>
      </c>
      <c r="Q859" s="979">
        <f t="shared" ref="Q859:Q922" si="103">(EOMONTH(A859,0)-EOMONTH(A859,-1))*24</f>
        <v>744</v>
      </c>
      <c r="Y859" s="979">
        <f>_xlfn.XLOOKUP($D859,Help2!$D:$D,Help2!V:V)</f>
        <v>0</v>
      </c>
      <c r="Z859" s="979">
        <f>_xlfn.XLOOKUP($D859,Help2!$D:$D,Help2!W:W)</f>
        <v>0</v>
      </c>
      <c r="AA859" s="979">
        <f>_xlfn.XLOOKUP($D859,Help2!$D:$D,Help2!X:X)</f>
        <v>0</v>
      </c>
      <c r="AB859" s="979">
        <f>_xlfn.XLOOKUP($D859,Help2!$D:$D,Help2!Y:Y)</f>
        <v>0</v>
      </c>
      <c r="AC859" s="979">
        <f>_xlfn.XLOOKUP($D859,Help2!$D:$D,Help2!Z:Z)</f>
        <v>0</v>
      </c>
      <c r="AD859" s="979">
        <f>_xlfn.XLOOKUP($D859,Help2!$D:$D,Help2!AA:AA)</f>
        <v>0</v>
      </c>
      <c r="AE859" s="979">
        <f>_xlfn.XLOOKUP($D859,Help2!$D:$D,Help2!AB:AB)</f>
        <v>0</v>
      </c>
      <c r="AF859" s="979">
        <f>_xlfn.XLOOKUP($D859,Help2!$D:$D,Help2!AC:AC)</f>
        <v>0</v>
      </c>
      <c r="AG859" s="979">
        <f>_xlfn.XLOOKUP($D859,Help2!$D:$D,Help2!AD:AD)</f>
        <v>0</v>
      </c>
      <c r="AH859" s="979">
        <f>_xlfn.XLOOKUP($D859,Help2!$D:$D,Help2!AE:AE)</f>
        <v>0</v>
      </c>
      <c r="AI859" s="979">
        <f>_xlfn.XLOOKUP($D859,Help2!$D:$D,Help2!AF:AF)</f>
        <v>0</v>
      </c>
      <c r="AJ859" s="979">
        <f>_xlfn.XLOOKUP($D859,Help2!$D:$D,Help2!AG:AG)</f>
        <v>0</v>
      </c>
      <c r="AK859" s="979">
        <f>_xlfn.XLOOKUP($D859,Help2!$D:$D,Help2!AH:AH)</f>
        <v>0</v>
      </c>
      <c r="AL859" s="979">
        <f>_xlfn.XLOOKUP($D859,Help2!$D:$D,Help2!AI:AI)</f>
        <v>0</v>
      </c>
      <c r="AM859" s="979">
        <f>_xlfn.XLOOKUP($D859,Help2!$D:$D,Help2!AJ:AJ)</f>
        <v>0</v>
      </c>
      <c r="AN859" s="979">
        <f>_xlfn.XLOOKUP($D859,Help2!$D:$D,Help2!AK:AK)</f>
        <v>0</v>
      </c>
    </row>
    <row r="860" spans="1:40" x14ac:dyDescent="0.2">
      <c r="A860" s="1">
        <v>45784</v>
      </c>
      <c r="B860">
        <f t="shared" si="98"/>
        <v>5</v>
      </c>
      <c r="C860">
        <f t="shared" si="99"/>
        <v>2025</v>
      </c>
      <c r="D860" s="872" t="str">
        <f t="shared" si="97"/>
        <v>05´2025</v>
      </c>
      <c r="F860" s="2">
        <f t="shared" si="100"/>
        <v>24</v>
      </c>
      <c r="G860" s="3">
        <f t="shared" si="101"/>
        <v>3.2258064516129031E-2</v>
      </c>
      <c r="H860" s="5">
        <f t="shared" si="102"/>
        <v>1</v>
      </c>
      <c r="I860" s="979">
        <f>VLOOKUP($D860,Help2!$D$26:$T$37,5)</f>
        <v>0</v>
      </c>
      <c r="J860" s="979">
        <f>VLOOKUP($D860,Help2!$D$26:$T$37,6)</f>
        <v>0</v>
      </c>
      <c r="K860" s="979">
        <f>VLOOKUP($D860,Help2!$D$26:$T$37,7)</f>
        <v>0</v>
      </c>
      <c r="L860" s="979">
        <f>VLOOKUP($D860,Help2!$D$26:$T$37,8)</f>
        <v>0</v>
      </c>
      <c r="M860" s="979">
        <f>VLOOKUP($D860,Help2!$D$26:$T$37,9)</f>
        <v>0</v>
      </c>
      <c r="N860" s="979">
        <f>VLOOKUP($D860,Help2!$D$26:$T$37,10)</f>
        <v>0</v>
      </c>
      <c r="P860" s="979">
        <f>VLOOKUP($D860,Help2!$D$2:$T$25,3)</f>
        <v>744</v>
      </c>
      <c r="Q860" s="979">
        <f t="shared" si="103"/>
        <v>744</v>
      </c>
      <c r="Y860" s="979">
        <f>_xlfn.XLOOKUP($D860,Help2!$D:$D,Help2!V:V)</f>
        <v>0</v>
      </c>
      <c r="Z860" s="979">
        <f>_xlfn.XLOOKUP($D860,Help2!$D:$D,Help2!W:W)</f>
        <v>0</v>
      </c>
      <c r="AA860" s="979">
        <f>_xlfn.XLOOKUP($D860,Help2!$D:$D,Help2!X:X)</f>
        <v>0</v>
      </c>
      <c r="AB860" s="979">
        <f>_xlfn.XLOOKUP($D860,Help2!$D:$D,Help2!Y:Y)</f>
        <v>0</v>
      </c>
      <c r="AC860" s="979">
        <f>_xlfn.XLOOKUP($D860,Help2!$D:$D,Help2!Z:Z)</f>
        <v>0</v>
      </c>
      <c r="AD860" s="979">
        <f>_xlfn.XLOOKUP($D860,Help2!$D:$D,Help2!AA:AA)</f>
        <v>0</v>
      </c>
      <c r="AE860" s="979">
        <f>_xlfn.XLOOKUP($D860,Help2!$D:$D,Help2!AB:AB)</f>
        <v>0</v>
      </c>
      <c r="AF860" s="979">
        <f>_xlfn.XLOOKUP($D860,Help2!$D:$D,Help2!AC:AC)</f>
        <v>0</v>
      </c>
      <c r="AG860" s="979">
        <f>_xlfn.XLOOKUP($D860,Help2!$D:$D,Help2!AD:AD)</f>
        <v>0</v>
      </c>
      <c r="AH860" s="979">
        <f>_xlfn.XLOOKUP($D860,Help2!$D:$D,Help2!AE:AE)</f>
        <v>0</v>
      </c>
      <c r="AI860" s="979">
        <f>_xlfn.XLOOKUP($D860,Help2!$D:$D,Help2!AF:AF)</f>
        <v>0</v>
      </c>
      <c r="AJ860" s="979">
        <f>_xlfn.XLOOKUP($D860,Help2!$D:$D,Help2!AG:AG)</f>
        <v>0</v>
      </c>
      <c r="AK860" s="979">
        <f>_xlfn.XLOOKUP($D860,Help2!$D:$D,Help2!AH:AH)</f>
        <v>0</v>
      </c>
      <c r="AL860" s="979">
        <f>_xlfn.XLOOKUP($D860,Help2!$D:$D,Help2!AI:AI)</f>
        <v>0</v>
      </c>
      <c r="AM860" s="979">
        <f>_xlfn.XLOOKUP($D860,Help2!$D:$D,Help2!AJ:AJ)</f>
        <v>0</v>
      </c>
      <c r="AN860" s="979">
        <f>_xlfn.XLOOKUP($D860,Help2!$D:$D,Help2!AK:AK)</f>
        <v>0</v>
      </c>
    </row>
    <row r="861" spans="1:40" x14ac:dyDescent="0.2">
      <c r="A861" s="1">
        <v>45785</v>
      </c>
      <c r="B861">
        <f t="shared" si="98"/>
        <v>5</v>
      </c>
      <c r="C861">
        <f t="shared" si="99"/>
        <v>2025</v>
      </c>
      <c r="D861" s="872" t="str">
        <f t="shared" si="97"/>
        <v>05´2025</v>
      </c>
      <c r="F861" s="2">
        <f t="shared" si="100"/>
        <v>24</v>
      </c>
      <c r="G861" s="3">
        <f t="shared" si="101"/>
        <v>3.2258064516129031E-2</v>
      </c>
      <c r="H861" s="5">
        <f t="shared" si="102"/>
        <v>1</v>
      </c>
      <c r="I861" s="979">
        <f>VLOOKUP($D861,Help2!$D$26:$T$37,5)</f>
        <v>0</v>
      </c>
      <c r="J861" s="979">
        <f>VLOOKUP($D861,Help2!$D$26:$T$37,6)</f>
        <v>0</v>
      </c>
      <c r="K861" s="979">
        <f>VLOOKUP($D861,Help2!$D$26:$T$37,7)</f>
        <v>0</v>
      </c>
      <c r="L861" s="979">
        <f>VLOOKUP($D861,Help2!$D$26:$T$37,8)</f>
        <v>0</v>
      </c>
      <c r="M861" s="979">
        <f>VLOOKUP($D861,Help2!$D$26:$T$37,9)</f>
        <v>0</v>
      </c>
      <c r="N861" s="979">
        <f>VLOOKUP($D861,Help2!$D$26:$T$37,10)</f>
        <v>0</v>
      </c>
      <c r="P861" s="979">
        <f>VLOOKUP($D861,Help2!$D$2:$T$25,3)</f>
        <v>744</v>
      </c>
      <c r="Q861" s="979">
        <f t="shared" si="103"/>
        <v>744</v>
      </c>
      <c r="Y861" s="979">
        <f>_xlfn.XLOOKUP($D861,Help2!$D:$D,Help2!V:V)</f>
        <v>0</v>
      </c>
      <c r="Z861" s="979">
        <f>_xlfn.XLOOKUP($D861,Help2!$D:$D,Help2!W:W)</f>
        <v>0</v>
      </c>
      <c r="AA861" s="979">
        <f>_xlfn.XLOOKUP($D861,Help2!$D:$D,Help2!X:X)</f>
        <v>0</v>
      </c>
      <c r="AB861" s="979">
        <f>_xlfn.XLOOKUP($D861,Help2!$D:$D,Help2!Y:Y)</f>
        <v>0</v>
      </c>
      <c r="AC861" s="979">
        <f>_xlfn.XLOOKUP($D861,Help2!$D:$D,Help2!Z:Z)</f>
        <v>0</v>
      </c>
      <c r="AD861" s="979">
        <f>_xlfn.XLOOKUP($D861,Help2!$D:$D,Help2!AA:AA)</f>
        <v>0</v>
      </c>
      <c r="AE861" s="979">
        <f>_xlfn.XLOOKUP($D861,Help2!$D:$D,Help2!AB:AB)</f>
        <v>0</v>
      </c>
      <c r="AF861" s="979">
        <f>_xlfn.XLOOKUP($D861,Help2!$D:$D,Help2!AC:AC)</f>
        <v>0</v>
      </c>
      <c r="AG861" s="979">
        <f>_xlfn.XLOOKUP($D861,Help2!$D:$D,Help2!AD:AD)</f>
        <v>0</v>
      </c>
      <c r="AH861" s="979">
        <f>_xlfn.XLOOKUP($D861,Help2!$D:$D,Help2!AE:AE)</f>
        <v>0</v>
      </c>
      <c r="AI861" s="979">
        <f>_xlfn.XLOOKUP($D861,Help2!$D:$D,Help2!AF:AF)</f>
        <v>0</v>
      </c>
      <c r="AJ861" s="979">
        <f>_xlfn.XLOOKUP($D861,Help2!$D:$D,Help2!AG:AG)</f>
        <v>0</v>
      </c>
      <c r="AK861" s="979">
        <f>_xlfn.XLOOKUP($D861,Help2!$D:$D,Help2!AH:AH)</f>
        <v>0</v>
      </c>
      <c r="AL861" s="979">
        <f>_xlfn.XLOOKUP($D861,Help2!$D:$D,Help2!AI:AI)</f>
        <v>0</v>
      </c>
      <c r="AM861" s="979">
        <f>_xlfn.XLOOKUP($D861,Help2!$D:$D,Help2!AJ:AJ)</f>
        <v>0</v>
      </c>
      <c r="AN861" s="979">
        <f>_xlfn.XLOOKUP($D861,Help2!$D:$D,Help2!AK:AK)</f>
        <v>0</v>
      </c>
    </row>
    <row r="862" spans="1:40" x14ac:dyDescent="0.2">
      <c r="A862" s="1">
        <v>45786</v>
      </c>
      <c r="B862">
        <f t="shared" si="98"/>
        <v>5</v>
      </c>
      <c r="C862">
        <f t="shared" si="99"/>
        <v>2025</v>
      </c>
      <c r="D862" s="872" t="str">
        <f t="shared" si="97"/>
        <v>05´2025</v>
      </c>
      <c r="E862" s="867">
        <v>10</v>
      </c>
      <c r="F862" s="2">
        <f t="shared" si="100"/>
        <v>14</v>
      </c>
      <c r="G862" s="3">
        <f t="shared" si="101"/>
        <v>1.8817204301075269E-2</v>
      </c>
      <c r="H862" s="5">
        <f t="shared" si="102"/>
        <v>0.58333333333333337</v>
      </c>
      <c r="I862" s="979">
        <f>VLOOKUP($D862,Help2!$D$26:$T$37,5)</f>
        <v>0</v>
      </c>
      <c r="J862" s="979">
        <f>VLOOKUP($D862,Help2!$D$26:$T$37,6)</f>
        <v>0</v>
      </c>
      <c r="K862" s="979">
        <f>VLOOKUP($D862,Help2!$D$26:$T$37,7)</f>
        <v>0</v>
      </c>
      <c r="L862" s="979">
        <f>VLOOKUP($D862,Help2!$D$26:$T$37,8)</f>
        <v>0</v>
      </c>
      <c r="M862" s="979">
        <f>VLOOKUP($D862,Help2!$D$26:$T$37,9)</f>
        <v>0</v>
      </c>
      <c r="N862" s="979">
        <f>VLOOKUP($D862,Help2!$D$26:$T$37,10)</f>
        <v>0</v>
      </c>
      <c r="P862" s="979">
        <f>VLOOKUP($D862,Help2!$D$2:$T$25,3)</f>
        <v>744</v>
      </c>
      <c r="Q862" s="979">
        <f t="shared" si="103"/>
        <v>744</v>
      </c>
      <c r="Y862" s="979">
        <f>_xlfn.XLOOKUP($D862,Help2!$D:$D,Help2!V:V)</f>
        <v>0</v>
      </c>
      <c r="Z862" s="979">
        <f>_xlfn.XLOOKUP($D862,Help2!$D:$D,Help2!W:W)</f>
        <v>0</v>
      </c>
      <c r="AA862" s="979">
        <f>_xlfn.XLOOKUP($D862,Help2!$D:$D,Help2!X:X)</f>
        <v>0</v>
      </c>
      <c r="AB862" s="979">
        <f>_xlfn.XLOOKUP($D862,Help2!$D:$D,Help2!Y:Y)</f>
        <v>0</v>
      </c>
      <c r="AC862" s="979">
        <f>_xlfn.XLOOKUP($D862,Help2!$D:$D,Help2!Z:Z)</f>
        <v>0</v>
      </c>
      <c r="AD862" s="979">
        <f>_xlfn.XLOOKUP($D862,Help2!$D:$D,Help2!AA:AA)</f>
        <v>0</v>
      </c>
      <c r="AE862" s="979">
        <f>_xlfn.XLOOKUP($D862,Help2!$D:$D,Help2!AB:AB)</f>
        <v>0</v>
      </c>
      <c r="AF862" s="979">
        <f>_xlfn.XLOOKUP($D862,Help2!$D:$D,Help2!AC:AC)</f>
        <v>0</v>
      </c>
      <c r="AG862" s="979">
        <f>_xlfn.XLOOKUP($D862,Help2!$D:$D,Help2!AD:AD)</f>
        <v>0</v>
      </c>
      <c r="AH862" s="979">
        <f>_xlfn.XLOOKUP($D862,Help2!$D:$D,Help2!AE:AE)</f>
        <v>0</v>
      </c>
      <c r="AI862" s="979">
        <f>_xlfn.XLOOKUP($D862,Help2!$D:$D,Help2!AF:AF)</f>
        <v>0</v>
      </c>
      <c r="AJ862" s="979">
        <f>_xlfn.XLOOKUP($D862,Help2!$D:$D,Help2!AG:AG)</f>
        <v>0</v>
      </c>
      <c r="AK862" s="979">
        <f>_xlfn.XLOOKUP($D862,Help2!$D:$D,Help2!AH:AH)</f>
        <v>0</v>
      </c>
      <c r="AL862" s="979">
        <f>_xlfn.XLOOKUP($D862,Help2!$D:$D,Help2!AI:AI)</f>
        <v>0</v>
      </c>
      <c r="AM862" s="979">
        <f>_xlfn.XLOOKUP($D862,Help2!$D:$D,Help2!AJ:AJ)</f>
        <v>0</v>
      </c>
      <c r="AN862" s="979">
        <f>_xlfn.XLOOKUP($D862,Help2!$D:$D,Help2!AK:AK)</f>
        <v>0</v>
      </c>
    </row>
    <row r="863" spans="1:40" x14ac:dyDescent="0.2">
      <c r="A863" s="1">
        <v>45787</v>
      </c>
      <c r="B863">
        <f t="shared" si="98"/>
        <v>5</v>
      </c>
      <c r="C863">
        <f t="shared" si="99"/>
        <v>2025</v>
      </c>
      <c r="D863" s="872" t="str">
        <f t="shared" si="97"/>
        <v>05´2025</v>
      </c>
      <c r="F863" s="2">
        <f t="shared" si="100"/>
        <v>24</v>
      </c>
      <c r="G863" s="3">
        <f t="shared" si="101"/>
        <v>3.2258064516129031E-2</v>
      </c>
      <c r="H863" s="5">
        <f t="shared" si="102"/>
        <v>1</v>
      </c>
      <c r="I863" s="979">
        <f>VLOOKUP($D863,Help2!$D$26:$T$37,5)</f>
        <v>0</v>
      </c>
      <c r="J863" s="979">
        <f>VLOOKUP($D863,Help2!$D$26:$T$37,6)</f>
        <v>0</v>
      </c>
      <c r="K863" s="979">
        <f>VLOOKUP($D863,Help2!$D$26:$T$37,7)</f>
        <v>0</v>
      </c>
      <c r="L863" s="979">
        <f>VLOOKUP($D863,Help2!$D$26:$T$37,8)</f>
        <v>0</v>
      </c>
      <c r="M863" s="979">
        <f>VLOOKUP($D863,Help2!$D$26:$T$37,9)</f>
        <v>0</v>
      </c>
      <c r="N863" s="979">
        <f>VLOOKUP($D863,Help2!$D$26:$T$37,10)</f>
        <v>0</v>
      </c>
      <c r="P863" s="979">
        <f>VLOOKUP($D863,Help2!$D$2:$T$25,3)</f>
        <v>744</v>
      </c>
      <c r="Q863" s="979">
        <f t="shared" si="103"/>
        <v>744</v>
      </c>
      <c r="Y863" s="979">
        <f>_xlfn.XLOOKUP($D863,Help2!$D:$D,Help2!V:V)</f>
        <v>0</v>
      </c>
      <c r="Z863" s="979">
        <f>_xlfn.XLOOKUP($D863,Help2!$D:$D,Help2!W:W)</f>
        <v>0</v>
      </c>
      <c r="AA863" s="979">
        <f>_xlfn.XLOOKUP($D863,Help2!$D:$D,Help2!X:X)</f>
        <v>0</v>
      </c>
      <c r="AB863" s="979">
        <f>_xlfn.XLOOKUP($D863,Help2!$D:$D,Help2!Y:Y)</f>
        <v>0</v>
      </c>
      <c r="AC863" s="979">
        <f>_xlfn.XLOOKUP($D863,Help2!$D:$D,Help2!Z:Z)</f>
        <v>0</v>
      </c>
      <c r="AD863" s="979">
        <f>_xlfn.XLOOKUP($D863,Help2!$D:$D,Help2!AA:AA)</f>
        <v>0</v>
      </c>
      <c r="AE863" s="979">
        <f>_xlfn.XLOOKUP($D863,Help2!$D:$D,Help2!AB:AB)</f>
        <v>0</v>
      </c>
      <c r="AF863" s="979">
        <f>_xlfn.XLOOKUP($D863,Help2!$D:$D,Help2!AC:AC)</f>
        <v>0</v>
      </c>
      <c r="AG863" s="979">
        <f>_xlfn.XLOOKUP($D863,Help2!$D:$D,Help2!AD:AD)</f>
        <v>0</v>
      </c>
      <c r="AH863" s="979">
        <f>_xlfn.XLOOKUP($D863,Help2!$D:$D,Help2!AE:AE)</f>
        <v>0</v>
      </c>
      <c r="AI863" s="979">
        <f>_xlfn.XLOOKUP($D863,Help2!$D:$D,Help2!AF:AF)</f>
        <v>0</v>
      </c>
      <c r="AJ863" s="979">
        <f>_xlfn.XLOOKUP($D863,Help2!$D:$D,Help2!AG:AG)</f>
        <v>0</v>
      </c>
      <c r="AK863" s="979">
        <f>_xlfn.XLOOKUP($D863,Help2!$D:$D,Help2!AH:AH)</f>
        <v>0</v>
      </c>
      <c r="AL863" s="979">
        <f>_xlfn.XLOOKUP($D863,Help2!$D:$D,Help2!AI:AI)</f>
        <v>0</v>
      </c>
      <c r="AM863" s="979">
        <f>_xlfn.XLOOKUP($D863,Help2!$D:$D,Help2!AJ:AJ)</f>
        <v>0</v>
      </c>
      <c r="AN863" s="979">
        <f>_xlfn.XLOOKUP($D863,Help2!$D:$D,Help2!AK:AK)</f>
        <v>0</v>
      </c>
    </row>
    <row r="864" spans="1:40" x14ac:dyDescent="0.2">
      <c r="A864" s="1">
        <v>45788</v>
      </c>
      <c r="B864">
        <f t="shared" si="98"/>
        <v>5</v>
      </c>
      <c r="C864">
        <f t="shared" si="99"/>
        <v>2025</v>
      </c>
      <c r="D864" s="872" t="str">
        <f t="shared" si="97"/>
        <v>05´2025</v>
      </c>
      <c r="F864" s="2">
        <f t="shared" si="100"/>
        <v>24</v>
      </c>
      <c r="G864" s="3">
        <f t="shared" si="101"/>
        <v>3.2258064516129031E-2</v>
      </c>
      <c r="H864" s="5">
        <f t="shared" si="102"/>
        <v>1</v>
      </c>
      <c r="I864" s="979">
        <f>VLOOKUP($D864,Help2!$D$26:$T$37,5)</f>
        <v>0</v>
      </c>
      <c r="J864" s="979">
        <f>VLOOKUP($D864,Help2!$D$26:$T$37,6)</f>
        <v>0</v>
      </c>
      <c r="K864" s="979">
        <f>VLOOKUP($D864,Help2!$D$26:$T$37,7)</f>
        <v>0</v>
      </c>
      <c r="L864" s="979">
        <f>VLOOKUP($D864,Help2!$D$26:$T$37,8)</f>
        <v>0</v>
      </c>
      <c r="M864" s="979">
        <f>VLOOKUP($D864,Help2!$D$26:$T$37,9)</f>
        <v>0</v>
      </c>
      <c r="N864" s="979">
        <f>VLOOKUP($D864,Help2!$D$26:$T$37,10)</f>
        <v>0</v>
      </c>
      <c r="P864" s="979">
        <f>VLOOKUP($D864,Help2!$D$2:$T$25,3)</f>
        <v>744</v>
      </c>
      <c r="Q864" s="979">
        <f t="shared" si="103"/>
        <v>744</v>
      </c>
      <c r="Y864" s="979">
        <f>_xlfn.XLOOKUP($D864,Help2!$D:$D,Help2!V:V)</f>
        <v>0</v>
      </c>
      <c r="Z864" s="979">
        <f>_xlfn.XLOOKUP($D864,Help2!$D:$D,Help2!W:W)</f>
        <v>0</v>
      </c>
      <c r="AA864" s="979">
        <f>_xlfn.XLOOKUP($D864,Help2!$D:$D,Help2!X:X)</f>
        <v>0</v>
      </c>
      <c r="AB864" s="979">
        <f>_xlfn.XLOOKUP($D864,Help2!$D:$D,Help2!Y:Y)</f>
        <v>0</v>
      </c>
      <c r="AC864" s="979">
        <f>_xlfn.XLOOKUP($D864,Help2!$D:$D,Help2!Z:Z)</f>
        <v>0</v>
      </c>
      <c r="AD864" s="979">
        <f>_xlfn.XLOOKUP($D864,Help2!$D:$D,Help2!AA:AA)</f>
        <v>0</v>
      </c>
      <c r="AE864" s="979">
        <f>_xlfn.XLOOKUP($D864,Help2!$D:$D,Help2!AB:AB)</f>
        <v>0</v>
      </c>
      <c r="AF864" s="979">
        <f>_xlfn.XLOOKUP($D864,Help2!$D:$D,Help2!AC:AC)</f>
        <v>0</v>
      </c>
      <c r="AG864" s="979">
        <f>_xlfn.XLOOKUP($D864,Help2!$D:$D,Help2!AD:AD)</f>
        <v>0</v>
      </c>
      <c r="AH864" s="979">
        <f>_xlfn.XLOOKUP($D864,Help2!$D:$D,Help2!AE:AE)</f>
        <v>0</v>
      </c>
      <c r="AI864" s="979">
        <f>_xlfn.XLOOKUP($D864,Help2!$D:$D,Help2!AF:AF)</f>
        <v>0</v>
      </c>
      <c r="AJ864" s="979">
        <f>_xlfn.XLOOKUP($D864,Help2!$D:$D,Help2!AG:AG)</f>
        <v>0</v>
      </c>
      <c r="AK864" s="979">
        <f>_xlfn.XLOOKUP($D864,Help2!$D:$D,Help2!AH:AH)</f>
        <v>0</v>
      </c>
      <c r="AL864" s="979">
        <f>_xlfn.XLOOKUP($D864,Help2!$D:$D,Help2!AI:AI)</f>
        <v>0</v>
      </c>
      <c r="AM864" s="979">
        <f>_xlfn.XLOOKUP($D864,Help2!$D:$D,Help2!AJ:AJ)</f>
        <v>0</v>
      </c>
      <c r="AN864" s="979">
        <f>_xlfn.XLOOKUP($D864,Help2!$D:$D,Help2!AK:AK)</f>
        <v>0</v>
      </c>
    </row>
    <row r="865" spans="1:40" x14ac:dyDescent="0.2">
      <c r="A865" s="1">
        <v>45789</v>
      </c>
      <c r="B865">
        <f t="shared" si="98"/>
        <v>5</v>
      </c>
      <c r="C865">
        <f t="shared" si="99"/>
        <v>2025</v>
      </c>
      <c r="D865" s="872" t="str">
        <f t="shared" si="97"/>
        <v>05´2025</v>
      </c>
      <c r="F865" s="2">
        <f t="shared" si="100"/>
        <v>24</v>
      </c>
      <c r="G865" s="3">
        <f t="shared" si="101"/>
        <v>3.2258064516129031E-2</v>
      </c>
      <c r="H865" s="5">
        <f t="shared" si="102"/>
        <v>1</v>
      </c>
      <c r="I865" s="979">
        <f>VLOOKUP($D865,Help2!$D$26:$T$37,5)</f>
        <v>0</v>
      </c>
      <c r="J865" s="979">
        <f>VLOOKUP($D865,Help2!$D$26:$T$37,6)</f>
        <v>0</v>
      </c>
      <c r="K865" s="979">
        <f>VLOOKUP($D865,Help2!$D$26:$T$37,7)</f>
        <v>0</v>
      </c>
      <c r="L865" s="979">
        <f>VLOOKUP($D865,Help2!$D$26:$T$37,8)</f>
        <v>0</v>
      </c>
      <c r="M865" s="979">
        <f>VLOOKUP($D865,Help2!$D$26:$T$37,9)</f>
        <v>0</v>
      </c>
      <c r="N865" s="979">
        <f>VLOOKUP($D865,Help2!$D$26:$T$37,10)</f>
        <v>0</v>
      </c>
      <c r="P865" s="979">
        <f>VLOOKUP($D865,Help2!$D$2:$T$25,3)</f>
        <v>744</v>
      </c>
      <c r="Q865" s="979">
        <f t="shared" si="103"/>
        <v>744</v>
      </c>
      <c r="Y865" s="979">
        <f>_xlfn.XLOOKUP($D865,Help2!$D:$D,Help2!V:V)</f>
        <v>0</v>
      </c>
      <c r="Z865" s="979">
        <f>_xlfn.XLOOKUP($D865,Help2!$D:$D,Help2!W:W)</f>
        <v>0</v>
      </c>
      <c r="AA865" s="979">
        <f>_xlfn.XLOOKUP($D865,Help2!$D:$D,Help2!X:X)</f>
        <v>0</v>
      </c>
      <c r="AB865" s="979">
        <f>_xlfn.XLOOKUP($D865,Help2!$D:$D,Help2!Y:Y)</f>
        <v>0</v>
      </c>
      <c r="AC865" s="979">
        <f>_xlfn.XLOOKUP($D865,Help2!$D:$D,Help2!Z:Z)</f>
        <v>0</v>
      </c>
      <c r="AD865" s="979">
        <f>_xlfn.XLOOKUP($D865,Help2!$D:$D,Help2!AA:AA)</f>
        <v>0</v>
      </c>
      <c r="AE865" s="979">
        <f>_xlfn.XLOOKUP($D865,Help2!$D:$D,Help2!AB:AB)</f>
        <v>0</v>
      </c>
      <c r="AF865" s="979">
        <f>_xlfn.XLOOKUP($D865,Help2!$D:$D,Help2!AC:AC)</f>
        <v>0</v>
      </c>
      <c r="AG865" s="979">
        <f>_xlfn.XLOOKUP($D865,Help2!$D:$D,Help2!AD:AD)</f>
        <v>0</v>
      </c>
      <c r="AH865" s="979">
        <f>_xlfn.XLOOKUP($D865,Help2!$D:$D,Help2!AE:AE)</f>
        <v>0</v>
      </c>
      <c r="AI865" s="979">
        <f>_xlfn.XLOOKUP($D865,Help2!$D:$D,Help2!AF:AF)</f>
        <v>0</v>
      </c>
      <c r="AJ865" s="979">
        <f>_xlfn.XLOOKUP($D865,Help2!$D:$D,Help2!AG:AG)</f>
        <v>0</v>
      </c>
      <c r="AK865" s="979">
        <f>_xlfn.XLOOKUP($D865,Help2!$D:$D,Help2!AH:AH)</f>
        <v>0</v>
      </c>
      <c r="AL865" s="979">
        <f>_xlfn.XLOOKUP($D865,Help2!$D:$D,Help2!AI:AI)</f>
        <v>0</v>
      </c>
      <c r="AM865" s="979">
        <f>_xlfn.XLOOKUP($D865,Help2!$D:$D,Help2!AJ:AJ)</f>
        <v>0</v>
      </c>
      <c r="AN865" s="979">
        <f>_xlfn.XLOOKUP($D865,Help2!$D:$D,Help2!AK:AK)</f>
        <v>0</v>
      </c>
    </row>
    <row r="866" spans="1:40" x14ac:dyDescent="0.2">
      <c r="A866" s="1">
        <v>45790</v>
      </c>
      <c r="B866">
        <f t="shared" si="98"/>
        <v>5</v>
      </c>
      <c r="C866">
        <f t="shared" si="99"/>
        <v>2025</v>
      </c>
      <c r="D866" s="872" t="str">
        <f t="shared" si="97"/>
        <v>05´2025</v>
      </c>
      <c r="F866" s="2">
        <f t="shared" si="100"/>
        <v>24</v>
      </c>
      <c r="G866" s="3">
        <f t="shared" si="101"/>
        <v>3.2258064516129031E-2</v>
      </c>
      <c r="H866" s="5">
        <f t="shared" si="102"/>
        <v>1</v>
      </c>
      <c r="I866" s="979">
        <f>VLOOKUP($D866,Help2!$D$26:$T$37,5)</f>
        <v>0</v>
      </c>
      <c r="J866" s="979">
        <f>VLOOKUP($D866,Help2!$D$26:$T$37,6)</f>
        <v>0</v>
      </c>
      <c r="K866" s="979">
        <f>VLOOKUP($D866,Help2!$D$26:$T$37,7)</f>
        <v>0</v>
      </c>
      <c r="L866" s="979">
        <f>VLOOKUP($D866,Help2!$D$26:$T$37,8)</f>
        <v>0</v>
      </c>
      <c r="M866" s="979">
        <f>VLOOKUP($D866,Help2!$D$26:$T$37,9)</f>
        <v>0</v>
      </c>
      <c r="N866" s="979">
        <f>VLOOKUP($D866,Help2!$D$26:$T$37,10)</f>
        <v>0</v>
      </c>
      <c r="P866" s="979">
        <f>VLOOKUP($D866,Help2!$D$2:$T$25,3)</f>
        <v>744</v>
      </c>
      <c r="Q866" s="979">
        <f t="shared" si="103"/>
        <v>744</v>
      </c>
      <c r="Y866" s="979">
        <f>_xlfn.XLOOKUP($D866,Help2!$D:$D,Help2!V:V)</f>
        <v>0</v>
      </c>
      <c r="Z866" s="979">
        <f>_xlfn.XLOOKUP($D866,Help2!$D:$D,Help2!W:W)</f>
        <v>0</v>
      </c>
      <c r="AA866" s="979">
        <f>_xlfn.XLOOKUP($D866,Help2!$D:$D,Help2!X:X)</f>
        <v>0</v>
      </c>
      <c r="AB866" s="979">
        <f>_xlfn.XLOOKUP($D866,Help2!$D:$D,Help2!Y:Y)</f>
        <v>0</v>
      </c>
      <c r="AC866" s="979">
        <f>_xlfn.XLOOKUP($D866,Help2!$D:$D,Help2!Z:Z)</f>
        <v>0</v>
      </c>
      <c r="AD866" s="979">
        <f>_xlfn.XLOOKUP($D866,Help2!$D:$D,Help2!AA:AA)</f>
        <v>0</v>
      </c>
      <c r="AE866" s="979">
        <f>_xlfn.XLOOKUP($D866,Help2!$D:$D,Help2!AB:AB)</f>
        <v>0</v>
      </c>
      <c r="AF866" s="979">
        <f>_xlfn.XLOOKUP($D866,Help2!$D:$D,Help2!AC:AC)</f>
        <v>0</v>
      </c>
      <c r="AG866" s="979">
        <f>_xlfn.XLOOKUP($D866,Help2!$D:$D,Help2!AD:AD)</f>
        <v>0</v>
      </c>
      <c r="AH866" s="979">
        <f>_xlfn.XLOOKUP($D866,Help2!$D:$D,Help2!AE:AE)</f>
        <v>0</v>
      </c>
      <c r="AI866" s="979">
        <f>_xlfn.XLOOKUP($D866,Help2!$D:$D,Help2!AF:AF)</f>
        <v>0</v>
      </c>
      <c r="AJ866" s="979">
        <f>_xlfn.XLOOKUP($D866,Help2!$D:$D,Help2!AG:AG)</f>
        <v>0</v>
      </c>
      <c r="AK866" s="979">
        <f>_xlfn.XLOOKUP($D866,Help2!$D:$D,Help2!AH:AH)</f>
        <v>0</v>
      </c>
      <c r="AL866" s="979">
        <f>_xlfn.XLOOKUP($D866,Help2!$D:$D,Help2!AI:AI)</f>
        <v>0</v>
      </c>
      <c r="AM866" s="979">
        <f>_xlfn.XLOOKUP($D866,Help2!$D:$D,Help2!AJ:AJ)</f>
        <v>0</v>
      </c>
      <c r="AN866" s="979">
        <f>_xlfn.XLOOKUP($D866,Help2!$D:$D,Help2!AK:AK)</f>
        <v>0</v>
      </c>
    </row>
    <row r="867" spans="1:40" x14ac:dyDescent="0.2">
      <c r="A867" s="1">
        <v>45791</v>
      </c>
      <c r="B867">
        <f t="shared" si="98"/>
        <v>5</v>
      </c>
      <c r="C867">
        <f t="shared" si="99"/>
        <v>2025</v>
      </c>
      <c r="D867" s="872" t="str">
        <f t="shared" si="97"/>
        <v>05´2025</v>
      </c>
      <c r="F867" s="2">
        <f t="shared" si="100"/>
        <v>24</v>
      </c>
      <c r="G867" s="3">
        <f t="shared" si="101"/>
        <v>3.2258064516129031E-2</v>
      </c>
      <c r="H867" s="5">
        <f t="shared" si="102"/>
        <v>1</v>
      </c>
      <c r="I867" s="979">
        <f>VLOOKUP($D867,Help2!$D$26:$T$37,5)</f>
        <v>0</v>
      </c>
      <c r="J867" s="979">
        <f>VLOOKUP($D867,Help2!$D$26:$T$37,6)</f>
        <v>0</v>
      </c>
      <c r="K867" s="979">
        <f>VLOOKUP($D867,Help2!$D$26:$T$37,7)</f>
        <v>0</v>
      </c>
      <c r="L867" s="979">
        <f>VLOOKUP($D867,Help2!$D$26:$T$37,8)</f>
        <v>0</v>
      </c>
      <c r="M867" s="979">
        <f>VLOOKUP($D867,Help2!$D$26:$T$37,9)</f>
        <v>0</v>
      </c>
      <c r="N867" s="979">
        <f>VLOOKUP($D867,Help2!$D$26:$T$37,10)</f>
        <v>0</v>
      </c>
      <c r="P867" s="979">
        <f>VLOOKUP($D867,Help2!$D$2:$T$25,3)</f>
        <v>744</v>
      </c>
      <c r="Q867" s="979">
        <f t="shared" si="103"/>
        <v>744</v>
      </c>
      <c r="Y867" s="979">
        <f>_xlfn.XLOOKUP($D867,Help2!$D:$D,Help2!V:V)</f>
        <v>0</v>
      </c>
      <c r="Z867" s="979">
        <f>_xlfn.XLOOKUP($D867,Help2!$D:$D,Help2!W:W)</f>
        <v>0</v>
      </c>
      <c r="AA867" s="979">
        <f>_xlfn.XLOOKUP($D867,Help2!$D:$D,Help2!X:X)</f>
        <v>0</v>
      </c>
      <c r="AB867" s="979">
        <f>_xlfn.XLOOKUP($D867,Help2!$D:$D,Help2!Y:Y)</f>
        <v>0</v>
      </c>
      <c r="AC867" s="979">
        <f>_xlfn.XLOOKUP($D867,Help2!$D:$D,Help2!Z:Z)</f>
        <v>0</v>
      </c>
      <c r="AD867" s="979">
        <f>_xlfn.XLOOKUP($D867,Help2!$D:$D,Help2!AA:AA)</f>
        <v>0</v>
      </c>
      <c r="AE867" s="979">
        <f>_xlfn.XLOOKUP($D867,Help2!$D:$D,Help2!AB:AB)</f>
        <v>0</v>
      </c>
      <c r="AF867" s="979">
        <f>_xlfn.XLOOKUP($D867,Help2!$D:$D,Help2!AC:AC)</f>
        <v>0</v>
      </c>
      <c r="AG867" s="979">
        <f>_xlfn.XLOOKUP($D867,Help2!$D:$D,Help2!AD:AD)</f>
        <v>0</v>
      </c>
      <c r="AH867" s="979">
        <f>_xlfn.XLOOKUP($D867,Help2!$D:$D,Help2!AE:AE)</f>
        <v>0</v>
      </c>
      <c r="AI867" s="979">
        <f>_xlfn.XLOOKUP($D867,Help2!$D:$D,Help2!AF:AF)</f>
        <v>0</v>
      </c>
      <c r="AJ867" s="979">
        <f>_xlfn.XLOOKUP($D867,Help2!$D:$D,Help2!AG:AG)</f>
        <v>0</v>
      </c>
      <c r="AK867" s="979">
        <f>_xlfn.XLOOKUP($D867,Help2!$D:$D,Help2!AH:AH)</f>
        <v>0</v>
      </c>
      <c r="AL867" s="979">
        <f>_xlfn.XLOOKUP($D867,Help2!$D:$D,Help2!AI:AI)</f>
        <v>0</v>
      </c>
      <c r="AM867" s="979">
        <f>_xlfn.XLOOKUP($D867,Help2!$D:$D,Help2!AJ:AJ)</f>
        <v>0</v>
      </c>
      <c r="AN867" s="979">
        <f>_xlfn.XLOOKUP($D867,Help2!$D:$D,Help2!AK:AK)</f>
        <v>0</v>
      </c>
    </row>
    <row r="868" spans="1:40" x14ac:dyDescent="0.2">
      <c r="A868" s="1">
        <v>45792</v>
      </c>
      <c r="B868">
        <f t="shared" si="98"/>
        <v>5</v>
      </c>
      <c r="C868">
        <f t="shared" si="99"/>
        <v>2025</v>
      </c>
      <c r="D868" s="872" t="str">
        <f t="shared" si="97"/>
        <v>05´2025</v>
      </c>
      <c r="F868" s="2">
        <f t="shared" si="100"/>
        <v>24</v>
      </c>
      <c r="G868" s="3">
        <f t="shared" si="101"/>
        <v>3.2258064516129031E-2</v>
      </c>
      <c r="H868" s="5">
        <f t="shared" si="102"/>
        <v>1</v>
      </c>
      <c r="I868" s="979">
        <f>VLOOKUP($D868,Help2!$D$26:$T$37,5)</f>
        <v>0</v>
      </c>
      <c r="J868" s="979">
        <f>VLOOKUP($D868,Help2!$D$26:$T$37,6)</f>
        <v>0</v>
      </c>
      <c r="K868" s="979">
        <f>VLOOKUP($D868,Help2!$D$26:$T$37,7)</f>
        <v>0</v>
      </c>
      <c r="L868" s="979">
        <f>VLOOKUP($D868,Help2!$D$26:$T$37,8)</f>
        <v>0</v>
      </c>
      <c r="M868" s="979">
        <f>VLOOKUP($D868,Help2!$D$26:$T$37,9)</f>
        <v>0</v>
      </c>
      <c r="N868" s="979">
        <f>VLOOKUP($D868,Help2!$D$26:$T$37,10)</f>
        <v>0</v>
      </c>
      <c r="P868" s="979">
        <f>VLOOKUP($D868,Help2!$D$2:$T$25,3)</f>
        <v>744</v>
      </c>
      <c r="Q868" s="979">
        <f t="shared" si="103"/>
        <v>744</v>
      </c>
      <c r="Y868" s="979">
        <f>_xlfn.XLOOKUP($D868,Help2!$D:$D,Help2!V:V)</f>
        <v>0</v>
      </c>
      <c r="Z868" s="979">
        <f>_xlfn.XLOOKUP($D868,Help2!$D:$D,Help2!W:W)</f>
        <v>0</v>
      </c>
      <c r="AA868" s="979">
        <f>_xlfn.XLOOKUP($D868,Help2!$D:$D,Help2!X:X)</f>
        <v>0</v>
      </c>
      <c r="AB868" s="979">
        <f>_xlfn.XLOOKUP($D868,Help2!$D:$D,Help2!Y:Y)</f>
        <v>0</v>
      </c>
      <c r="AC868" s="979">
        <f>_xlfn.XLOOKUP($D868,Help2!$D:$D,Help2!Z:Z)</f>
        <v>0</v>
      </c>
      <c r="AD868" s="979">
        <f>_xlfn.XLOOKUP($D868,Help2!$D:$D,Help2!AA:AA)</f>
        <v>0</v>
      </c>
      <c r="AE868" s="979">
        <f>_xlfn.XLOOKUP($D868,Help2!$D:$D,Help2!AB:AB)</f>
        <v>0</v>
      </c>
      <c r="AF868" s="979">
        <f>_xlfn.XLOOKUP($D868,Help2!$D:$D,Help2!AC:AC)</f>
        <v>0</v>
      </c>
      <c r="AG868" s="979">
        <f>_xlfn.XLOOKUP($D868,Help2!$D:$D,Help2!AD:AD)</f>
        <v>0</v>
      </c>
      <c r="AH868" s="979">
        <f>_xlfn.XLOOKUP($D868,Help2!$D:$D,Help2!AE:AE)</f>
        <v>0</v>
      </c>
      <c r="AI868" s="979">
        <f>_xlfn.XLOOKUP($D868,Help2!$D:$D,Help2!AF:AF)</f>
        <v>0</v>
      </c>
      <c r="AJ868" s="979">
        <f>_xlfn.XLOOKUP($D868,Help2!$D:$D,Help2!AG:AG)</f>
        <v>0</v>
      </c>
      <c r="AK868" s="979">
        <f>_xlfn.XLOOKUP($D868,Help2!$D:$D,Help2!AH:AH)</f>
        <v>0</v>
      </c>
      <c r="AL868" s="979">
        <f>_xlfn.XLOOKUP($D868,Help2!$D:$D,Help2!AI:AI)</f>
        <v>0</v>
      </c>
      <c r="AM868" s="979">
        <f>_xlfn.XLOOKUP($D868,Help2!$D:$D,Help2!AJ:AJ)</f>
        <v>0</v>
      </c>
      <c r="AN868" s="979">
        <f>_xlfn.XLOOKUP($D868,Help2!$D:$D,Help2!AK:AK)</f>
        <v>0</v>
      </c>
    </row>
    <row r="869" spans="1:40" x14ac:dyDescent="0.2">
      <c r="A869" s="1">
        <v>45793</v>
      </c>
      <c r="B869">
        <f t="shared" si="98"/>
        <v>5</v>
      </c>
      <c r="C869">
        <f t="shared" si="99"/>
        <v>2025</v>
      </c>
      <c r="D869" s="872" t="str">
        <f t="shared" si="97"/>
        <v>05´2025</v>
      </c>
      <c r="F869" s="2">
        <f t="shared" si="100"/>
        <v>24</v>
      </c>
      <c r="G869" s="3">
        <f t="shared" si="101"/>
        <v>3.2258064516129031E-2</v>
      </c>
      <c r="H869" s="5">
        <f t="shared" si="102"/>
        <v>1</v>
      </c>
      <c r="I869" s="979">
        <f>VLOOKUP($D869,Help2!$D$26:$T$37,5)</f>
        <v>0</v>
      </c>
      <c r="J869" s="979">
        <f>VLOOKUP($D869,Help2!$D$26:$T$37,6)</f>
        <v>0</v>
      </c>
      <c r="K869" s="979">
        <f>VLOOKUP($D869,Help2!$D$26:$T$37,7)</f>
        <v>0</v>
      </c>
      <c r="L869" s="979">
        <f>VLOOKUP($D869,Help2!$D$26:$T$37,8)</f>
        <v>0</v>
      </c>
      <c r="M869" s="979">
        <f>VLOOKUP($D869,Help2!$D$26:$T$37,9)</f>
        <v>0</v>
      </c>
      <c r="N869" s="979">
        <f>VLOOKUP($D869,Help2!$D$26:$T$37,10)</f>
        <v>0</v>
      </c>
      <c r="P869" s="979">
        <f>VLOOKUP($D869,Help2!$D$2:$T$25,3)</f>
        <v>744</v>
      </c>
      <c r="Q869" s="979">
        <f t="shared" si="103"/>
        <v>744</v>
      </c>
      <c r="Y869" s="979">
        <f>_xlfn.XLOOKUP($D869,Help2!$D:$D,Help2!V:V)</f>
        <v>0</v>
      </c>
      <c r="Z869" s="979">
        <f>_xlfn.XLOOKUP($D869,Help2!$D:$D,Help2!W:W)</f>
        <v>0</v>
      </c>
      <c r="AA869" s="979">
        <f>_xlfn.XLOOKUP($D869,Help2!$D:$D,Help2!X:X)</f>
        <v>0</v>
      </c>
      <c r="AB869" s="979">
        <f>_xlfn.XLOOKUP($D869,Help2!$D:$D,Help2!Y:Y)</f>
        <v>0</v>
      </c>
      <c r="AC869" s="979">
        <f>_xlfn.XLOOKUP($D869,Help2!$D:$D,Help2!Z:Z)</f>
        <v>0</v>
      </c>
      <c r="AD869" s="979">
        <f>_xlfn.XLOOKUP($D869,Help2!$D:$D,Help2!AA:AA)</f>
        <v>0</v>
      </c>
      <c r="AE869" s="979">
        <f>_xlfn.XLOOKUP($D869,Help2!$D:$D,Help2!AB:AB)</f>
        <v>0</v>
      </c>
      <c r="AF869" s="979">
        <f>_xlfn.XLOOKUP($D869,Help2!$D:$D,Help2!AC:AC)</f>
        <v>0</v>
      </c>
      <c r="AG869" s="979">
        <f>_xlfn.XLOOKUP($D869,Help2!$D:$D,Help2!AD:AD)</f>
        <v>0</v>
      </c>
      <c r="AH869" s="979">
        <f>_xlfn.XLOOKUP($D869,Help2!$D:$D,Help2!AE:AE)</f>
        <v>0</v>
      </c>
      <c r="AI869" s="979">
        <f>_xlfn.XLOOKUP($D869,Help2!$D:$D,Help2!AF:AF)</f>
        <v>0</v>
      </c>
      <c r="AJ869" s="979">
        <f>_xlfn.XLOOKUP($D869,Help2!$D:$D,Help2!AG:AG)</f>
        <v>0</v>
      </c>
      <c r="AK869" s="979">
        <f>_xlfn.XLOOKUP($D869,Help2!$D:$D,Help2!AH:AH)</f>
        <v>0</v>
      </c>
      <c r="AL869" s="979">
        <f>_xlfn.XLOOKUP($D869,Help2!$D:$D,Help2!AI:AI)</f>
        <v>0</v>
      </c>
      <c r="AM869" s="979">
        <f>_xlfn.XLOOKUP($D869,Help2!$D:$D,Help2!AJ:AJ)</f>
        <v>0</v>
      </c>
      <c r="AN869" s="979">
        <f>_xlfn.XLOOKUP($D869,Help2!$D:$D,Help2!AK:AK)</f>
        <v>0</v>
      </c>
    </row>
    <row r="870" spans="1:40" x14ac:dyDescent="0.2">
      <c r="A870" s="1">
        <v>45794</v>
      </c>
      <c r="B870">
        <f t="shared" si="98"/>
        <v>5</v>
      </c>
      <c r="C870">
        <f t="shared" si="99"/>
        <v>2025</v>
      </c>
      <c r="D870" s="872" t="str">
        <f t="shared" si="97"/>
        <v>05´2025</v>
      </c>
      <c r="F870" s="2">
        <f t="shared" si="100"/>
        <v>24</v>
      </c>
      <c r="G870" s="3">
        <f t="shared" si="101"/>
        <v>3.2258064516129031E-2</v>
      </c>
      <c r="H870" s="5">
        <f t="shared" si="102"/>
        <v>1</v>
      </c>
      <c r="I870" s="979">
        <f>VLOOKUP($D870,Help2!$D$26:$T$37,5)</f>
        <v>0</v>
      </c>
      <c r="J870" s="979">
        <f>VLOOKUP($D870,Help2!$D$26:$T$37,6)</f>
        <v>0</v>
      </c>
      <c r="K870" s="979">
        <f>VLOOKUP($D870,Help2!$D$26:$T$37,7)</f>
        <v>0</v>
      </c>
      <c r="L870" s="979">
        <f>VLOOKUP($D870,Help2!$D$26:$T$37,8)</f>
        <v>0</v>
      </c>
      <c r="M870" s="979">
        <f>VLOOKUP($D870,Help2!$D$26:$T$37,9)</f>
        <v>0</v>
      </c>
      <c r="N870" s="979">
        <f>VLOOKUP($D870,Help2!$D$26:$T$37,10)</f>
        <v>0</v>
      </c>
      <c r="P870" s="979">
        <f>VLOOKUP($D870,Help2!$D$2:$T$25,3)</f>
        <v>744</v>
      </c>
      <c r="Q870" s="979">
        <f t="shared" si="103"/>
        <v>744</v>
      </c>
      <c r="Y870" s="979">
        <f>_xlfn.XLOOKUP($D870,Help2!$D:$D,Help2!V:V)</f>
        <v>0</v>
      </c>
      <c r="Z870" s="979">
        <f>_xlfn.XLOOKUP($D870,Help2!$D:$D,Help2!W:W)</f>
        <v>0</v>
      </c>
      <c r="AA870" s="979">
        <f>_xlfn.XLOOKUP($D870,Help2!$D:$D,Help2!X:X)</f>
        <v>0</v>
      </c>
      <c r="AB870" s="979">
        <f>_xlfn.XLOOKUP($D870,Help2!$D:$D,Help2!Y:Y)</f>
        <v>0</v>
      </c>
      <c r="AC870" s="979">
        <f>_xlfn.XLOOKUP($D870,Help2!$D:$D,Help2!Z:Z)</f>
        <v>0</v>
      </c>
      <c r="AD870" s="979">
        <f>_xlfn.XLOOKUP($D870,Help2!$D:$D,Help2!AA:AA)</f>
        <v>0</v>
      </c>
      <c r="AE870" s="979">
        <f>_xlfn.XLOOKUP($D870,Help2!$D:$D,Help2!AB:AB)</f>
        <v>0</v>
      </c>
      <c r="AF870" s="979">
        <f>_xlfn.XLOOKUP($D870,Help2!$D:$D,Help2!AC:AC)</f>
        <v>0</v>
      </c>
      <c r="AG870" s="979">
        <f>_xlfn.XLOOKUP($D870,Help2!$D:$D,Help2!AD:AD)</f>
        <v>0</v>
      </c>
      <c r="AH870" s="979">
        <f>_xlfn.XLOOKUP($D870,Help2!$D:$D,Help2!AE:AE)</f>
        <v>0</v>
      </c>
      <c r="AI870" s="979">
        <f>_xlfn.XLOOKUP($D870,Help2!$D:$D,Help2!AF:AF)</f>
        <v>0</v>
      </c>
      <c r="AJ870" s="979">
        <f>_xlfn.XLOOKUP($D870,Help2!$D:$D,Help2!AG:AG)</f>
        <v>0</v>
      </c>
      <c r="AK870" s="979">
        <f>_xlfn.XLOOKUP($D870,Help2!$D:$D,Help2!AH:AH)</f>
        <v>0</v>
      </c>
      <c r="AL870" s="979">
        <f>_xlfn.XLOOKUP($D870,Help2!$D:$D,Help2!AI:AI)</f>
        <v>0</v>
      </c>
      <c r="AM870" s="979">
        <f>_xlfn.XLOOKUP($D870,Help2!$D:$D,Help2!AJ:AJ)</f>
        <v>0</v>
      </c>
      <c r="AN870" s="979">
        <f>_xlfn.XLOOKUP($D870,Help2!$D:$D,Help2!AK:AK)</f>
        <v>0</v>
      </c>
    </row>
    <row r="871" spans="1:40" x14ac:dyDescent="0.2">
      <c r="A871" s="1">
        <v>45795</v>
      </c>
      <c r="B871">
        <f t="shared" si="98"/>
        <v>5</v>
      </c>
      <c r="C871">
        <f t="shared" si="99"/>
        <v>2025</v>
      </c>
      <c r="D871" s="872" t="str">
        <f t="shared" si="97"/>
        <v>05´2025</v>
      </c>
      <c r="F871" s="2">
        <f t="shared" si="100"/>
        <v>24</v>
      </c>
      <c r="G871" s="3">
        <f t="shared" si="101"/>
        <v>3.2258064516129031E-2</v>
      </c>
      <c r="H871" s="5">
        <f t="shared" si="102"/>
        <v>1</v>
      </c>
      <c r="I871" s="979">
        <f>VLOOKUP($D871,Help2!$D$26:$T$37,5)</f>
        <v>0</v>
      </c>
      <c r="J871" s="979">
        <f>VLOOKUP($D871,Help2!$D$26:$T$37,6)</f>
        <v>0</v>
      </c>
      <c r="K871" s="979">
        <f>VLOOKUP($D871,Help2!$D$26:$T$37,7)</f>
        <v>0</v>
      </c>
      <c r="L871" s="979">
        <f>VLOOKUP($D871,Help2!$D$26:$T$37,8)</f>
        <v>0</v>
      </c>
      <c r="M871" s="979">
        <f>VLOOKUP($D871,Help2!$D$26:$T$37,9)</f>
        <v>0</v>
      </c>
      <c r="N871" s="979">
        <f>VLOOKUP($D871,Help2!$D$26:$T$37,10)</f>
        <v>0</v>
      </c>
      <c r="P871" s="979">
        <f>VLOOKUP($D871,Help2!$D$2:$T$25,3)</f>
        <v>744</v>
      </c>
      <c r="Q871" s="979">
        <f t="shared" si="103"/>
        <v>744</v>
      </c>
      <c r="Y871" s="979">
        <f>_xlfn.XLOOKUP($D871,Help2!$D:$D,Help2!V:V)</f>
        <v>0</v>
      </c>
      <c r="Z871" s="979">
        <f>_xlfn.XLOOKUP($D871,Help2!$D:$D,Help2!W:W)</f>
        <v>0</v>
      </c>
      <c r="AA871" s="979">
        <f>_xlfn.XLOOKUP($D871,Help2!$D:$D,Help2!X:X)</f>
        <v>0</v>
      </c>
      <c r="AB871" s="979">
        <f>_xlfn.XLOOKUP($D871,Help2!$D:$D,Help2!Y:Y)</f>
        <v>0</v>
      </c>
      <c r="AC871" s="979">
        <f>_xlfn.XLOOKUP($D871,Help2!$D:$D,Help2!Z:Z)</f>
        <v>0</v>
      </c>
      <c r="AD871" s="979">
        <f>_xlfn.XLOOKUP($D871,Help2!$D:$D,Help2!AA:AA)</f>
        <v>0</v>
      </c>
      <c r="AE871" s="979">
        <f>_xlfn.XLOOKUP($D871,Help2!$D:$D,Help2!AB:AB)</f>
        <v>0</v>
      </c>
      <c r="AF871" s="979">
        <f>_xlfn.XLOOKUP($D871,Help2!$D:$D,Help2!AC:AC)</f>
        <v>0</v>
      </c>
      <c r="AG871" s="979">
        <f>_xlfn.XLOOKUP($D871,Help2!$D:$D,Help2!AD:AD)</f>
        <v>0</v>
      </c>
      <c r="AH871" s="979">
        <f>_xlfn.XLOOKUP($D871,Help2!$D:$D,Help2!AE:AE)</f>
        <v>0</v>
      </c>
      <c r="AI871" s="979">
        <f>_xlfn.XLOOKUP($D871,Help2!$D:$D,Help2!AF:AF)</f>
        <v>0</v>
      </c>
      <c r="AJ871" s="979">
        <f>_xlfn.XLOOKUP($D871,Help2!$D:$D,Help2!AG:AG)</f>
        <v>0</v>
      </c>
      <c r="AK871" s="979">
        <f>_xlfn.XLOOKUP($D871,Help2!$D:$D,Help2!AH:AH)</f>
        <v>0</v>
      </c>
      <c r="AL871" s="979">
        <f>_xlfn.XLOOKUP($D871,Help2!$D:$D,Help2!AI:AI)</f>
        <v>0</v>
      </c>
      <c r="AM871" s="979">
        <f>_xlfn.XLOOKUP($D871,Help2!$D:$D,Help2!AJ:AJ)</f>
        <v>0</v>
      </c>
      <c r="AN871" s="979">
        <f>_xlfn.XLOOKUP($D871,Help2!$D:$D,Help2!AK:AK)</f>
        <v>0</v>
      </c>
    </row>
    <row r="872" spans="1:40" x14ac:dyDescent="0.2">
      <c r="A872" s="1">
        <v>45796</v>
      </c>
      <c r="B872">
        <f t="shared" si="98"/>
        <v>5</v>
      </c>
      <c r="C872">
        <f t="shared" si="99"/>
        <v>2025</v>
      </c>
      <c r="D872" s="872" t="str">
        <f t="shared" si="97"/>
        <v>05´2025</v>
      </c>
      <c r="F872" s="2">
        <f t="shared" si="100"/>
        <v>24</v>
      </c>
      <c r="G872" s="3">
        <f t="shared" si="101"/>
        <v>3.2258064516129031E-2</v>
      </c>
      <c r="H872" s="5">
        <f t="shared" si="102"/>
        <v>1</v>
      </c>
      <c r="I872" s="979">
        <f>VLOOKUP($D872,Help2!$D$26:$T$37,5)</f>
        <v>0</v>
      </c>
      <c r="J872" s="979">
        <f>VLOOKUP($D872,Help2!$D$26:$T$37,6)</f>
        <v>0</v>
      </c>
      <c r="K872" s="979">
        <f>VLOOKUP($D872,Help2!$D$26:$T$37,7)</f>
        <v>0</v>
      </c>
      <c r="L872" s="979">
        <f>VLOOKUP($D872,Help2!$D$26:$T$37,8)</f>
        <v>0</v>
      </c>
      <c r="M872" s="979">
        <f>VLOOKUP($D872,Help2!$D$26:$T$37,9)</f>
        <v>0</v>
      </c>
      <c r="N872" s="979">
        <f>VLOOKUP($D872,Help2!$D$26:$T$37,10)</f>
        <v>0</v>
      </c>
      <c r="P872" s="979">
        <f>VLOOKUP($D872,Help2!$D$2:$T$25,3)</f>
        <v>744</v>
      </c>
      <c r="Q872" s="979">
        <f t="shared" si="103"/>
        <v>744</v>
      </c>
      <c r="Y872" s="979">
        <f>_xlfn.XLOOKUP($D872,Help2!$D:$D,Help2!V:V)</f>
        <v>0</v>
      </c>
      <c r="Z872" s="979">
        <f>_xlfn.XLOOKUP($D872,Help2!$D:$D,Help2!W:W)</f>
        <v>0</v>
      </c>
      <c r="AA872" s="979">
        <f>_xlfn.XLOOKUP($D872,Help2!$D:$D,Help2!X:X)</f>
        <v>0</v>
      </c>
      <c r="AB872" s="979">
        <f>_xlfn.XLOOKUP($D872,Help2!$D:$D,Help2!Y:Y)</f>
        <v>0</v>
      </c>
      <c r="AC872" s="979">
        <f>_xlfn.XLOOKUP($D872,Help2!$D:$D,Help2!Z:Z)</f>
        <v>0</v>
      </c>
      <c r="AD872" s="979">
        <f>_xlfn.XLOOKUP($D872,Help2!$D:$D,Help2!AA:AA)</f>
        <v>0</v>
      </c>
      <c r="AE872" s="979">
        <f>_xlfn.XLOOKUP($D872,Help2!$D:$D,Help2!AB:AB)</f>
        <v>0</v>
      </c>
      <c r="AF872" s="979">
        <f>_xlfn.XLOOKUP($D872,Help2!$D:$D,Help2!AC:AC)</f>
        <v>0</v>
      </c>
      <c r="AG872" s="979">
        <f>_xlfn.XLOOKUP($D872,Help2!$D:$D,Help2!AD:AD)</f>
        <v>0</v>
      </c>
      <c r="AH872" s="979">
        <f>_xlfn.XLOOKUP($D872,Help2!$D:$D,Help2!AE:AE)</f>
        <v>0</v>
      </c>
      <c r="AI872" s="979">
        <f>_xlfn.XLOOKUP($D872,Help2!$D:$D,Help2!AF:AF)</f>
        <v>0</v>
      </c>
      <c r="AJ872" s="979">
        <f>_xlfn.XLOOKUP($D872,Help2!$D:$D,Help2!AG:AG)</f>
        <v>0</v>
      </c>
      <c r="AK872" s="979">
        <f>_xlfn.XLOOKUP($D872,Help2!$D:$D,Help2!AH:AH)</f>
        <v>0</v>
      </c>
      <c r="AL872" s="979">
        <f>_xlfn.XLOOKUP($D872,Help2!$D:$D,Help2!AI:AI)</f>
        <v>0</v>
      </c>
      <c r="AM872" s="979">
        <f>_xlfn.XLOOKUP($D872,Help2!$D:$D,Help2!AJ:AJ)</f>
        <v>0</v>
      </c>
      <c r="AN872" s="979">
        <f>_xlfn.XLOOKUP($D872,Help2!$D:$D,Help2!AK:AK)</f>
        <v>0</v>
      </c>
    </row>
    <row r="873" spans="1:40" x14ac:dyDescent="0.2">
      <c r="A873" s="1">
        <v>45797</v>
      </c>
      <c r="B873">
        <f t="shared" si="98"/>
        <v>5</v>
      </c>
      <c r="C873">
        <f t="shared" si="99"/>
        <v>2025</v>
      </c>
      <c r="D873" s="872" t="str">
        <f t="shared" si="97"/>
        <v>05´2025</v>
      </c>
      <c r="E873" s="867">
        <v>16</v>
      </c>
      <c r="F873" s="2">
        <f t="shared" si="100"/>
        <v>8</v>
      </c>
      <c r="G873" s="3">
        <f t="shared" si="101"/>
        <v>1.0752688172043012E-2</v>
      </c>
      <c r="H873" s="5">
        <f t="shared" si="102"/>
        <v>0.33333333333333331</v>
      </c>
      <c r="I873" s="979">
        <f>VLOOKUP($D873,Help2!$D$26:$T$37,5)</f>
        <v>0</v>
      </c>
      <c r="J873" s="979">
        <f>VLOOKUP($D873,Help2!$D$26:$T$37,6)</f>
        <v>0</v>
      </c>
      <c r="K873" s="979">
        <f>VLOOKUP($D873,Help2!$D$26:$T$37,7)</f>
        <v>0</v>
      </c>
      <c r="L873" s="979">
        <f>VLOOKUP($D873,Help2!$D$26:$T$37,8)</f>
        <v>0</v>
      </c>
      <c r="M873" s="979">
        <f>VLOOKUP($D873,Help2!$D$26:$T$37,9)</f>
        <v>0</v>
      </c>
      <c r="N873" s="979">
        <f>VLOOKUP($D873,Help2!$D$26:$T$37,10)</f>
        <v>0</v>
      </c>
      <c r="P873" s="979">
        <f>VLOOKUP($D873,Help2!$D$2:$T$25,3)</f>
        <v>744</v>
      </c>
      <c r="Q873" s="979">
        <f t="shared" si="103"/>
        <v>744</v>
      </c>
      <c r="Y873" s="979">
        <f>_xlfn.XLOOKUP($D873,Help2!$D:$D,Help2!V:V)</f>
        <v>0</v>
      </c>
      <c r="Z873" s="979">
        <f>_xlfn.XLOOKUP($D873,Help2!$D:$D,Help2!W:W)</f>
        <v>0</v>
      </c>
      <c r="AA873" s="979">
        <f>_xlfn.XLOOKUP($D873,Help2!$D:$D,Help2!X:X)</f>
        <v>0</v>
      </c>
      <c r="AB873" s="979">
        <f>_xlfn.XLOOKUP($D873,Help2!$D:$D,Help2!Y:Y)</f>
        <v>0</v>
      </c>
      <c r="AC873" s="979">
        <f>_xlfn.XLOOKUP($D873,Help2!$D:$D,Help2!Z:Z)</f>
        <v>0</v>
      </c>
      <c r="AD873" s="979">
        <f>_xlfn.XLOOKUP($D873,Help2!$D:$D,Help2!AA:AA)</f>
        <v>0</v>
      </c>
      <c r="AE873" s="979">
        <f>_xlfn.XLOOKUP($D873,Help2!$D:$D,Help2!AB:AB)</f>
        <v>0</v>
      </c>
      <c r="AF873" s="979">
        <f>_xlfn.XLOOKUP($D873,Help2!$D:$D,Help2!AC:AC)</f>
        <v>0</v>
      </c>
      <c r="AG873" s="979">
        <f>_xlfn.XLOOKUP($D873,Help2!$D:$D,Help2!AD:AD)</f>
        <v>0</v>
      </c>
      <c r="AH873" s="979">
        <f>_xlfn.XLOOKUP($D873,Help2!$D:$D,Help2!AE:AE)</f>
        <v>0</v>
      </c>
      <c r="AI873" s="979">
        <f>_xlfn.XLOOKUP($D873,Help2!$D:$D,Help2!AF:AF)</f>
        <v>0</v>
      </c>
      <c r="AJ873" s="979">
        <f>_xlfn.XLOOKUP($D873,Help2!$D:$D,Help2!AG:AG)</f>
        <v>0</v>
      </c>
      <c r="AK873" s="979">
        <f>_xlfn.XLOOKUP($D873,Help2!$D:$D,Help2!AH:AH)</f>
        <v>0</v>
      </c>
      <c r="AL873" s="979">
        <f>_xlfn.XLOOKUP($D873,Help2!$D:$D,Help2!AI:AI)</f>
        <v>0</v>
      </c>
      <c r="AM873" s="979">
        <f>_xlfn.XLOOKUP($D873,Help2!$D:$D,Help2!AJ:AJ)</f>
        <v>0</v>
      </c>
      <c r="AN873" s="979">
        <f>_xlfn.XLOOKUP($D873,Help2!$D:$D,Help2!AK:AK)</f>
        <v>0</v>
      </c>
    </row>
    <row r="874" spans="1:40" x14ac:dyDescent="0.2">
      <c r="A874" s="1">
        <v>45798</v>
      </c>
      <c r="B874">
        <f t="shared" si="98"/>
        <v>5</v>
      </c>
      <c r="C874">
        <f t="shared" si="99"/>
        <v>2025</v>
      </c>
      <c r="D874" s="872" t="str">
        <f t="shared" si="97"/>
        <v>05´2025</v>
      </c>
      <c r="F874" s="2">
        <f t="shared" si="100"/>
        <v>24</v>
      </c>
      <c r="G874" s="3">
        <f t="shared" si="101"/>
        <v>3.2258064516129031E-2</v>
      </c>
      <c r="H874" s="5">
        <f t="shared" si="102"/>
        <v>1</v>
      </c>
      <c r="I874" s="979">
        <f>VLOOKUP($D874,Help2!$D$26:$T$37,5)</f>
        <v>0</v>
      </c>
      <c r="J874" s="979">
        <f>VLOOKUP($D874,Help2!$D$26:$T$37,6)</f>
        <v>0</v>
      </c>
      <c r="K874" s="979">
        <f>VLOOKUP($D874,Help2!$D$26:$T$37,7)</f>
        <v>0</v>
      </c>
      <c r="L874" s="979">
        <f>VLOOKUP($D874,Help2!$D$26:$T$37,8)</f>
        <v>0</v>
      </c>
      <c r="M874" s="979">
        <f>VLOOKUP($D874,Help2!$D$26:$T$37,9)</f>
        <v>0</v>
      </c>
      <c r="N874" s="979">
        <f>VLOOKUP($D874,Help2!$D$26:$T$37,10)</f>
        <v>0</v>
      </c>
      <c r="P874" s="979">
        <f>VLOOKUP($D874,Help2!$D$2:$T$25,3)</f>
        <v>744</v>
      </c>
      <c r="Q874" s="979">
        <f t="shared" si="103"/>
        <v>744</v>
      </c>
      <c r="Y874" s="979">
        <f>_xlfn.XLOOKUP($D874,Help2!$D:$D,Help2!V:V)</f>
        <v>0</v>
      </c>
      <c r="Z874" s="979">
        <f>_xlfn.XLOOKUP($D874,Help2!$D:$D,Help2!W:W)</f>
        <v>0</v>
      </c>
      <c r="AA874" s="979">
        <f>_xlfn.XLOOKUP($D874,Help2!$D:$D,Help2!X:X)</f>
        <v>0</v>
      </c>
      <c r="AB874" s="979">
        <f>_xlfn.XLOOKUP($D874,Help2!$D:$D,Help2!Y:Y)</f>
        <v>0</v>
      </c>
      <c r="AC874" s="979">
        <f>_xlfn.XLOOKUP($D874,Help2!$D:$D,Help2!Z:Z)</f>
        <v>0</v>
      </c>
      <c r="AD874" s="979">
        <f>_xlfn.XLOOKUP($D874,Help2!$D:$D,Help2!AA:AA)</f>
        <v>0</v>
      </c>
      <c r="AE874" s="979">
        <f>_xlfn.XLOOKUP($D874,Help2!$D:$D,Help2!AB:AB)</f>
        <v>0</v>
      </c>
      <c r="AF874" s="979">
        <f>_xlfn.XLOOKUP($D874,Help2!$D:$D,Help2!AC:AC)</f>
        <v>0</v>
      </c>
      <c r="AG874" s="979">
        <f>_xlfn.XLOOKUP($D874,Help2!$D:$D,Help2!AD:AD)</f>
        <v>0</v>
      </c>
      <c r="AH874" s="979">
        <f>_xlfn.XLOOKUP($D874,Help2!$D:$D,Help2!AE:AE)</f>
        <v>0</v>
      </c>
      <c r="AI874" s="979">
        <f>_xlfn.XLOOKUP($D874,Help2!$D:$D,Help2!AF:AF)</f>
        <v>0</v>
      </c>
      <c r="AJ874" s="979">
        <f>_xlfn.XLOOKUP($D874,Help2!$D:$D,Help2!AG:AG)</f>
        <v>0</v>
      </c>
      <c r="AK874" s="979">
        <f>_xlfn.XLOOKUP($D874,Help2!$D:$D,Help2!AH:AH)</f>
        <v>0</v>
      </c>
      <c r="AL874" s="979">
        <f>_xlfn.XLOOKUP($D874,Help2!$D:$D,Help2!AI:AI)</f>
        <v>0</v>
      </c>
      <c r="AM874" s="979">
        <f>_xlfn.XLOOKUP($D874,Help2!$D:$D,Help2!AJ:AJ)</f>
        <v>0</v>
      </c>
      <c r="AN874" s="979">
        <f>_xlfn.XLOOKUP($D874,Help2!$D:$D,Help2!AK:AK)</f>
        <v>0</v>
      </c>
    </row>
    <row r="875" spans="1:40" x14ac:dyDescent="0.2">
      <c r="A875" s="1">
        <v>45799</v>
      </c>
      <c r="B875">
        <f t="shared" si="98"/>
        <v>5</v>
      </c>
      <c r="C875">
        <f t="shared" si="99"/>
        <v>2025</v>
      </c>
      <c r="D875" s="872" t="str">
        <f t="shared" si="97"/>
        <v>05´2025</v>
      </c>
      <c r="F875" s="2">
        <f t="shared" si="100"/>
        <v>24</v>
      </c>
      <c r="G875" s="3">
        <f t="shared" si="101"/>
        <v>3.2258064516129031E-2</v>
      </c>
      <c r="H875" s="5">
        <f t="shared" si="102"/>
        <v>1</v>
      </c>
      <c r="I875" s="979">
        <f>VLOOKUP($D875,Help2!$D$26:$T$37,5)</f>
        <v>0</v>
      </c>
      <c r="J875" s="979">
        <f>VLOOKUP($D875,Help2!$D$26:$T$37,6)</f>
        <v>0</v>
      </c>
      <c r="K875" s="979">
        <f>VLOOKUP($D875,Help2!$D$26:$T$37,7)</f>
        <v>0</v>
      </c>
      <c r="L875" s="979">
        <f>VLOOKUP($D875,Help2!$D$26:$T$37,8)</f>
        <v>0</v>
      </c>
      <c r="M875" s="979">
        <f>VLOOKUP($D875,Help2!$D$26:$T$37,9)</f>
        <v>0</v>
      </c>
      <c r="N875" s="979">
        <f>VLOOKUP($D875,Help2!$D$26:$T$37,10)</f>
        <v>0</v>
      </c>
      <c r="P875" s="979">
        <f>VLOOKUP($D875,Help2!$D$2:$T$25,3)</f>
        <v>744</v>
      </c>
      <c r="Q875" s="979">
        <f t="shared" si="103"/>
        <v>744</v>
      </c>
      <c r="Y875" s="979">
        <f>_xlfn.XLOOKUP($D875,Help2!$D:$D,Help2!V:V)</f>
        <v>0</v>
      </c>
      <c r="Z875" s="979">
        <f>_xlfn.XLOOKUP($D875,Help2!$D:$D,Help2!W:W)</f>
        <v>0</v>
      </c>
      <c r="AA875" s="979">
        <f>_xlfn.XLOOKUP($D875,Help2!$D:$D,Help2!X:X)</f>
        <v>0</v>
      </c>
      <c r="AB875" s="979">
        <f>_xlfn.XLOOKUP($D875,Help2!$D:$D,Help2!Y:Y)</f>
        <v>0</v>
      </c>
      <c r="AC875" s="979">
        <f>_xlfn.XLOOKUP($D875,Help2!$D:$D,Help2!Z:Z)</f>
        <v>0</v>
      </c>
      <c r="AD875" s="979">
        <f>_xlfn.XLOOKUP($D875,Help2!$D:$D,Help2!AA:AA)</f>
        <v>0</v>
      </c>
      <c r="AE875" s="979">
        <f>_xlfn.XLOOKUP($D875,Help2!$D:$D,Help2!AB:AB)</f>
        <v>0</v>
      </c>
      <c r="AF875" s="979">
        <f>_xlfn.XLOOKUP($D875,Help2!$D:$D,Help2!AC:AC)</f>
        <v>0</v>
      </c>
      <c r="AG875" s="979">
        <f>_xlfn.XLOOKUP($D875,Help2!$D:$D,Help2!AD:AD)</f>
        <v>0</v>
      </c>
      <c r="AH875" s="979">
        <f>_xlfn.XLOOKUP($D875,Help2!$D:$D,Help2!AE:AE)</f>
        <v>0</v>
      </c>
      <c r="AI875" s="979">
        <f>_xlfn.XLOOKUP($D875,Help2!$D:$D,Help2!AF:AF)</f>
        <v>0</v>
      </c>
      <c r="AJ875" s="979">
        <f>_xlfn.XLOOKUP($D875,Help2!$D:$D,Help2!AG:AG)</f>
        <v>0</v>
      </c>
      <c r="AK875" s="979">
        <f>_xlfn.XLOOKUP($D875,Help2!$D:$D,Help2!AH:AH)</f>
        <v>0</v>
      </c>
      <c r="AL875" s="979">
        <f>_xlfn.XLOOKUP($D875,Help2!$D:$D,Help2!AI:AI)</f>
        <v>0</v>
      </c>
      <c r="AM875" s="979">
        <f>_xlfn.XLOOKUP($D875,Help2!$D:$D,Help2!AJ:AJ)</f>
        <v>0</v>
      </c>
      <c r="AN875" s="979">
        <f>_xlfn.XLOOKUP($D875,Help2!$D:$D,Help2!AK:AK)</f>
        <v>0</v>
      </c>
    </row>
    <row r="876" spans="1:40" x14ac:dyDescent="0.2">
      <c r="A876" s="1">
        <v>45800</v>
      </c>
      <c r="B876">
        <f t="shared" si="98"/>
        <v>5</v>
      </c>
      <c r="C876">
        <f t="shared" si="99"/>
        <v>2025</v>
      </c>
      <c r="D876" s="872" t="str">
        <f t="shared" si="97"/>
        <v>05´2025</v>
      </c>
      <c r="F876" s="2">
        <f t="shared" si="100"/>
        <v>24</v>
      </c>
      <c r="G876" s="3">
        <f t="shared" si="101"/>
        <v>3.2258064516129031E-2</v>
      </c>
      <c r="H876" s="5">
        <f t="shared" si="102"/>
        <v>1</v>
      </c>
      <c r="I876" s="979">
        <f>VLOOKUP($D876,Help2!$D$26:$T$37,5)</f>
        <v>0</v>
      </c>
      <c r="J876" s="979">
        <f>VLOOKUP($D876,Help2!$D$26:$T$37,6)</f>
        <v>0</v>
      </c>
      <c r="K876" s="979">
        <f>VLOOKUP($D876,Help2!$D$26:$T$37,7)</f>
        <v>0</v>
      </c>
      <c r="L876" s="979">
        <f>VLOOKUP($D876,Help2!$D$26:$T$37,8)</f>
        <v>0</v>
      </c>
      <c r="M876" s="979">
        <f>VLOOKUP($D876,Help2!$D$26:$T$37,9)</f>
        <v>0</v>
      </c>
      <c r="N876" s="979">
        <f>VLOOKUP($D876,Help2!$D$26:$T$37,10)</f>
        <v>0</v>
      </c>
      <c r="P876" s="979">
        <f>VLOOKUP($D876,Help2!$D$2:$T$25,3)</f>
        <v>744</v>
      </c>
      <c r="Q876" s="979">
        <f t="shared" si="103"/>
        <v>744</v>
      </c>
      <c r="Y876" s="979">
        <f>_xlfn.XLOOKUP($D876,Help2!$D:$D,Help2!V:V)</f>
        <v>0</v>
      </c>
      <c r="Z876" s="979">
        <f>_xlfn.XLOOKUP($D876,Help2!$D:$D,Help2!W:W)</f>
        <v>0</v>
      </c>
      <c r="AA876" s="979">
        <f>_xlfn.XLOOKUP($D876,Help2!$D:$D,Help2!X:X)</f>
        <v>0</v>
      </c>
      <c r="AB876" s="979">
        <f>_xlfn.XLOOKUP($D876,Help2!$D:$D,Help2!Y:Y)</f>
        <v>0</v>
      </c>
      <c r="AC876" s="979">
        <f>_xlfn.XLOOKUP($D876,Help2!$D:$D,Help2!Z:Z)</f>
        <v>0</v>
      </c>
      <c r="AD876" s="979">
        <f>_xlfn.XLOOKUP($D876,Help2!$D:$D,Help2!AA:AA)</f>
        <v>0</v>
      </c>
      <c r="AE876" s="979">
        <f>_xlfn.XLOOKUP($D876,Help2!$D:$D,Help2!AB:AB)</f>
        <v>0</v>
      </c>
      <c r="AF876" s="979">
        <f>_xlfn.XLOOKUP($D876,Help2!$D:$D,Help2!AC:AC)</f>
        <v>0</v>
      </c>
      <c r="AG876" s="979">
        <f>_xlfn.XLOOKUP($D876,Help2!$D:$D,Help2!AD:AD)</f>
        <v>0</v>
      </c>
      <c r="AH876" s="979">
        <f>_xlfn.XLOOKUP($D876,Help2!$D:$D,Help2!AE:AE)</f>
        <v>0</v>
      </c>
      <c r="AI876" s="979">
        <f>_xlfn.XLOOKUP($D876,Help2!$D:$D,Help2!AF:AF)</f>
        <v>0</v>
      </c>
      <c r="AJ876" s="979">
        <f>_xlfn.XLOOKUP($D876,Help2!$D:$D,Help2!AG:AG)</f>
        <v>0</v>
      </c>
      <c r="AK876" s="979">
        <f>_xlfn.XLOOKUP($D876,Help2!$D:$D,Help2!AH:AH)</f>
        <v>0</v>
      </c>
      <c r="AL876" s="979">
        <f>_xlfn.XLOOKUP($D876,Help2!$D:$D,Help2!AI:AI)</f>
        <v>0</v>
      </c>
      <c r="AM876" s="979">
        <f>_xlfn.XLOOKUP($D876,Help2!$D:$D,Help2!AJ:AJ)</f>
        <v>0</v>
      </c>
      <c r="AN876" s="979">
        <f>_xlfn.XLOOKUP($D876,Help2!$D:$D,Help2!AK:AK)</f>
        <v>0</v>
      </c>
    </row>
    <row r="877" spans="1:40" x14ac:dyDescent="0.2">
      <c r="A877" s="1">
        <v>45801</v>
      </c>
      <c r="B877">
        <f t="shared" si="98"/>
        <v>5</v>
      </c>
      <c r="C877">
        <f t="shared" si="99"/>
        <v>2025</v>
      </c>
      <c r="D877" s="872" t="str">
        <f t="shared" si="97"/>
        <v>05´2025</v>
      </c>
      <c r="F877" s="2">
        <f t="shared" si="100"/>
        <v>24</v>
      </c>
      <c r="G877" s="3">
        <f t="shared" si="101"/>
        <v>3.2258064516129031E-2</v>
      </c>
      <c r="H877" s="5">
        <f t="shared" si="102"/>
        <v>1</v>
      </c>
      <c r="I877" s="979">
        <f>VLOOKUP($D877,Help2!$D$26:$T$37,5)</f>
        <v>0</v>
      </c>
      <c r="J877" s="979">
        <f>VLOOKUP($D877,Help2!$D$26:$T$37,6)</f>
        <v>0</v>
      </c>
      <c r="K877" s="979">
        <f>VLOOKUP($D877,Help2!$D$26:$T$37,7)</f>
        <v>0</v>
      </c>
      <c r="L877" s="979">
        <f>VLOOKUP($D877,Help2!$D$26:$T$37,8)</f>
        <v>0</v>
      </c>
      <c r="M877" s="979">
        <f>VLOOKUP($D877,Help2!$D$26:$T$37,9)</f>
        <v>0</v>
      </c>
      <c r="N877" s="979">
        <f>VLOOKUP($D877,Help2!$D$26:$T$37,10)</f>
        <v>0</v>
      </c>
      <c r="P877" s="979">
        <f>VLOOKUP($D877,Help2!$D$2:$T$25,3)</f>
        <v>744</v>
      </c>
      <c r="Q877" s="979">
        <f t="shared" si="103"/>
        <v>744</v>
      </c>
      <c r="Y877" s="979">
        <f>_xlfn.XLOOKUP($D877,Help2!$D:$D,Help2!V:V)</f>
        <v>0</v>
      </c>
      <c r="Z877" s="979">
        <f>_xlfn.XLOOKUP($D877,Help2!$D:$D,Help2!W:W)</f>
        <v>0</v>
      </c>
      <c r="AA877" s="979">
        <f>_xlfn.XLOOKUP($D877,Help2!$D:$D,Help2!X:X)</f>
        <v>0</v>
      </c>
      <c r="AB877" s="979">
        <f>_xlfn.XLOOKUP($D877,Help2!$D:$D,Help2!Y:Y)</f>
        <v>0</v>
      </c>
      <c r="AC877" s="979">
        <f>_xlfn.XLOOKUP($D877,Help2!$D:$D,Help2!Z:Z)</f>
        <v>0</v>
      </c>
      <c r="AD877" s="979">
        <f>_xlfn.XLOOKUP($D877,Help2!$D:$D,Help2!AA:AA)</f>
        <v>0</v>
      </c>
      <c r="AE877" s="979">
        <f>_xlfn.XLOOKUP($D877,Help2!$D:$D,Help2!AB:AB)</f>
        <v>0</v>
      </c>
      <c r="AF877" s="979">
        <f>_xlfn.XLOOKUP($D877,Help2!$D:$D,Help2!AC:AC)</f>
        <v>0</v>
      </c>
      <c r="AG877" s="979">
        <f>_xlfn.XLOOKUP($D877,Help2!$D:$D,Help2!AD:AD)</f>
        <v>0</v>
      </c>
      <c r="AH877" s="979">
        <f>_xlfn.XLOOKUP($D877,Help2!$D:$D,Help2!AE:AE)</f>
        <v>0</v>
      </c>
      <c r="AI877" s="979">
        <f>_xlfn.XLOOKUP($D877,Help2!$D:$D,Help2!AF:AF)</f>
        <v>0</v>
      </c>
      <c r="AJ877" s="979">
        <f>_xlfn.XLOOKUP($D877,Help2!$D:$D,Help2!AG:AG)</f>
        <v>0</v>
      </c>
      <c r="AK877" s="979">
        <f>_xlfn.XLOOKUP($D877,Help2!$D:$D,Help2!AH:AH)</f>
        <v>0</v>
      </c>
      <c r="AL877" s="979">
        <f>_xlfn.XLOOKUP($D877,Help2!$D:$D,Help2!AI:AI)</f>
        <v>0</v>
      </c>
      <c r="AM877" s="979">
        <f>_xlfn.XLOOKUP($D877,Help2!$D:$D,Help2!AJ:AJ)</f>
        <v>0</v>
      </c>
      <c r="AN877" s="979">
        <f>_xlfn.XLOOKUP($D877,Help2!$D:$D,Help2!AK:AK)</f>
        <v>0</v>
      </c>
    </row>
    <row r="878" spans="1:40" x14ac:dyDescent="0.2">
      <c r="A878" s="1">
        <v>45802</v>
      </c>
      <c r="B878">
        <f t="shared" si="98"/>
        <v>5</v>
      </c>
      <c r="C878">
        <f t="shared" si="99"/>
        <v>2025</v>
      </c>
      <c r="D878" s="872" t="str">
        <f t="shared" si="97"/>
        <v>05´2025</v>
      </c>
      <c r="F878" s="2">
        <f t="shared" si="100"/>
        <v>24</v>
      </c>
      <c r="G878" s="3">
        <f t="shared" si="101"/>
        <v>3.2258064516129031E-2</v>
      </c>
      <c r="H878" s="5">
        <f t="shared" si="102"/>
        <v>1</v>
      </c>
      <c r="I878" s="979">
        <f>VLOOKUP($D878,Help2!$D$26:$T$37,5)</f>
        <v>0</v>
      </c>
      <c r="J878" s="979">
        <f>VLOOKUP($D878,Help2!$D$26:$T$37,6)</f>
        <v>0</v>
      </c>
      <c r="K878" s="979">
        <f>VLOOKUP($D878,Help2!$D$26:$T$37,7)</f>
        <v>0</v>
      </c>
      <c r="L878" s="979">
        <f>VLOOKUP($D878,Help2!$D$26:$T$37,8)</f>
        <v>0</v>
      </c>
      <c r="M878" s="979">
        <f>VLOOKUP($D878,Help2!$D$26:$T$37,9)</f>
        <v>0</v>
      </c>
      <c r="N878" s="979">
        <f>VLOOKUP($D878,Help2!$D$26:$T$37,10)</f>
        <v>0</v>
      </c>
      <c r="P878" s="979">
        <f>VLOOKUP($D878,Help2!$D$2:$T$25,3)</f>
        <v>744</v>
      </c>
      <c r="Q878" s="979">
        <f t="shared" si="103"/>
        <v>744</v>
      </c>
      <c r="Y878" s="979">
        <f>_xlfn.XLOOKUP($D878,Help2!$D:$D,Help2!V:V)</f>
        <v>0</v>
      </c>
      <c r="Z878" s="979">
        <f>_xlfn.XLOOKUP($D878,Help2!$D:$D,Help2!W:W)</f>
        <v>0</v>
      </c>
      <c r="AA878" s="979">
        <f>_xlfn.XLOOKUP($D878,Help2!$D:$D,Help2!X:X)</f>
        <v>0</v>
      </c>
      <c r="AB878" s="979">
        <f>_xlfn.XLOOKUP($D878,Help2!$D:$D,Help2!Y:Y)</f>
        <v>0</v>
      </c>
      <c r="AC878" s="979">
        <f>_xlfn.XLOOKUP($D878,Help2!$D:$D,Help2!Z:Z)</f>
        <v>0</v>
      </c>
      <c r="AD878" s="979">
        <f>_xlfn.XLOOKUP($D878,Help2!$D:$D,Help2!AA:AA)</f>
        <v>0</v>
      </c>
      <c r="AE878" s="979">
        <f>_xlfn.XLOOKUP($D878,Help2!$D:$D,Help2!AB:AB)</f>
        <v>0</v>
      </c>
      <c r="AF878" s="979">
        <f>_xlfn.XLOOKUP($D878,Help2!$D:$D,Help2!AC:AC)</f>
        <v>0</v>
      </c>
      <c r="AG878" s="979">
        <f>_xlfn.XLOOKUP($D878,Help2!$D:$D,Help2!AD:AD)</f>
        <v>0</v>
      </c>
      <c r="AH878" s="979">
        <f>_xlfn.XLOOKUP($D878,Help2!$D:$D,Help2!AE:AE)</f>
        <v>0</v>
      </c>
      <c r="AI878" s="979">
        <f>_xlfn.XLOOKUP($D878,Help2!$D:$D,Help2!AF:AF)</f>
        <v>0</v>
      </c>
      <c r="AJ878" s="979">
        <f>_xlfn.XLOOKUP($D878,Help2!$D:$D,Help2!AG:AG)</f>
        <v>0</v>
      </c>
      <c r="AK878" s="979">
        <f>_xlfn.XLOOKUP($D878,Help2!$D:$D,Help2!AH:AH)</f>
        <v>0</v>
      </c>
      <c r="AL878" s="979">
        <f>_xlfn.XLOOKUP($D878,Help2!$D:$D,Help2!AI:AI)</f>
        <v>0</v>
      </c>
      <c r="AM878" s="979">
        <f>_xlfn.XLOOKUP($D878,Help2!$D:$D,Help2!AJ:AJ)</f>
        <v>0</v>
      </c>
      <c r="AN878" s="979">
        <f>_xlfn.XLOOKUP($D878,Help2!$D:$D,Help2!AK:AK)</f>
        <v>0</v>
      </c>
    </row>
    <row r="879" spans="1:40" x14ac:dyDescent="0.2">
      <c r="A879" s="1">
        <v>45803</v>
      </c>
      <c r="B879">
        <f t="shared" si="98"/>
        <v>5</v>
      </c>
      <c r="C879">
        <f t="shared" si="99"/>
        <v>2025</v>
      </c>
      <c r="D879" s="872" t="str">
        <f t="shared" si="97"/>
        <v>05´2025</v>
      </c>
      <c r="F879" s="2">
        <f t="shared" si="100"/>
        <v>24</v>
      </c>
      <c r="G879" s="3">
        <f t="shared" si="101"/>
        <v>3.2258064516129031E-2</v>
      </c>
      <c r="H879" s="5">
        <f t="shared" si="102"/>
        <v>1</v>
      </c>
      <c r="I879" s="979">
        <f>VLOOKUP($D879,Help2!$D$26:$T$37,5)</f>
        <v>0</v>
      </c>
      <c r="J879" s="979">
        <f>VLOOKUP($D879,Help2!$D$26:$T$37,6)</f>
        <v>0</v>
      </c>
      <c r="K879" s="979">
        <f>VLOOKUP($D879,Help2!$D$26:$T$37,7)</f>
        <v>0</v>
      </c>
      <c r="L879" s="979">
        <f>VLOOKUP($D879,Help2!$D$26:$T$37,8)</f>
        <v>0</v>
      </c>
      <c r="M879" s="979">
        <f>VLOOKUP($D879,Help2!$D$26:$T$37,9)</f>
        <v>0</v>
      </c>
      <c r="N879" s="979">
        <f>VLOOKUP($D879,Help2!$D$26:$T$37,10)</f>
        <v>0</v>
      </c>
      <c r="P879" s="979">
        <f>VLOOKUP($D879,Help2!$D$2:$T$25,3)</f>
        <v>744</v>
      </c>
      <c r="Q879" s="979">
        <f t="shared" si="103"/>
        <v>744</v>
      </c>
      <c r="Y879" s="979">
        <f>_xlfn.XLOOKUP($D879,Help2!$D:$D,Help2!V:V)</f>
        <v>0</v>
      </c>
      <c r="Z879" s="979">
        <f>_xlfn.XLOOKUP($D879,Help2!$D:$D,Help2!W:W)</f>
        <v>0</v>
      </c>
      <c r="AA879" s="979">
        <f>_xlfn.XLOOKUP($D879,Help2!$D:$D,Help2!X:X)</f>
        <v>0</v>
      </c>
      <c r="AB879" s="979">
        <f>_xlfn.XLOOKUP($D879,Help2!$D:$D,Help2!Y:Y)</f>
        <v>0</v>
      </c>
      <c r="AC879" s="979">
        <f>_xlfn.XLOOKUP($D879,Help2!$D:$D,Help2!Z:Z)</f>
        <v>0</v>
      </c>
      <c r="AD879" s="979">
        <f>_xlfn.XLOOKUP($D879,Help2!$D:$D,Help2!AA:AA)</f>
        <v>0</v>
      </c>
      <c r="AE879" s="979">
        <f>_xlfn.XLOOKUP($D879,Help2!$D:$D,Help2!AB:AB)</f>
        <v>0</v>
      </c>
      <c r="AF879" s="979">
        <f>_xlfn.XLOOKUP($D879,Help2!$D:$D,Help2!AC:AC)</f>
        <v>0</v>
      </c>
      <c r="AG879" s="979">
        <f>_xlfn.XLOOKUP($D879,Help2!$D:$D,Help2!AD:AD)</f>
        <v>0</v>
      </c>
      <c r="AH879" s="979">
        <f>_xlfn.XLOOKUP($D879,Help2!$D:$D,Help2!AE:AE)</f>
        <v>0</v>
      </c>
      <c r="AI879" s="979">
        <f>_xlfn.XLOOKUP($D879,Help2!$D:$D,Help2!AF:AF)</f>
        <v>0</v>
      </c>
      <c r="AJ879" s="979">
        <f>_xlfn.XLOOKUP($D879,Help2!$D:$D,Help2!AG:AG)</f>
        <v>0</v>
      </c>
      <c r="AK879" s="979">
        <f>_xlfn.XLOOKUP($D879,Help2!$D:$D,Help2!AH:AH)</f>
        <v>0</v>
      </c>
      <c r="AL879" s="979">
        <f>_xlfn.XLOOKUP($D879,Help2!$D:$D,Help2!AI:AI)</f>
        <v>0</v>
      </c>
      <c r="AM879" s="979">
        <f>_xlfn.XLOOKUP($D879,Help2!$D:$D,Help2!AJ:AJ)</f>
        <v>0</v>
      </c>
      <c r="AN879" s="979">
        <f>_xlfn.XLOOKUP($D879,Help2!$D:$D,Help2!AK:AK)</f>
        <v>0</v>
      </c>
    </row>
    <row r="880" spans="1:40" x14ac:dyDescent="0.2">
      <c r="A880" s="1">
        <v>45804</v>
      </c>
      <c r="B880">
        <f t="shared" si="98"/>
        <v>5</v>
      </c>
      <c r="C880">
        <f t="shared" si="99"/>
        <v>2025</v>
      </c>
      <c r="D880" s="872" t="str">
        <f t="shared" si="97"/>
        <v>05´2025</v>
      </c>
      <c r="F880" s="2">
        <f t="shared" si="100"/>
        <v>24</v>
      </c>
      <c r="G880" s="3">
        <f t="shared" si="101"/>
        <v>3.2258064516129031E-2</v>
      </c>
      <c r="H880" s="5">
        <f t="shared" si="102"/>
        <v>1</v>
      </c>
      <c r="I880" s="979">
        <f>VLOOKUP($D880,Help2!$D$26:$T$37,5)</f>
        <v>0</v>
      </c>
      <c r="J880" s="979">
        <f>VLOOKUP($D880,Help2!$D$26:$T$37,6)</f>
        <v>0</v>
      </c>
      <c r="K880" s="979">
        <f>VLOOKUP($D880,Help2!$D$26:$T$37,7)</f>
        <v>0</v>
      </c>
      <c r="L880" s="979">
        <f>VLOOKUP($D880,Help2!$D$26:$T$37,8)</f>
        <v>0</v>
      </c>
      <c r="M880" s="979">
        <f>VLOOKUP($D880,Help2!$D$26:$T$37,9)</f>
        <v>0</v>
      </c>
      <c r="N880" s="979">
        <f>VLOOKUP($D880,Help2!$D$26:$T$37,10)</f>
        <v>0</v>
      </c>
      <c r="P880" s="979">
        <f>VLOOKUP($D880,Help2!$D$2:$T$25,3)</f>
        <v>744</v>
      </c>
      <c r="Q880" s="979">
        <f t="shared" si="103"/>
        <v>744</v>
      </c>
      <c r="Y880" s="979">
        <f>_xlfn.XLOOKUP($D880,Help2!$D:$D,Help2!V:V)</f>
        <v>0</v>
      </c>
      <c r="Z880" s="979">
        <f>_xlfn.XLOOKUP($D880,Help2!$D:$D,Help2!W:W)</f>
        <v>0</v>
      </c>
      <c r="AA880" s="979">
        <f>_xlfn.XLOOKUP($D880,Help2!$D:$D,Help2!X:X)</f>
        <v>0</v>
      </c>
      <c r="AB880" s="979">
        <f>_xlfn.XLOOKUP($D880,Help2!$D:$D,Help2!Y:Y)</f>
        <v>0</v>
      </c>
      <c r="AC880" s="979">
        <f>_xlfn.XLOOKUP($D880,Help2!$D:$D,Help2!Z:Z)</f>
        <v>0</v>
      </c>
      <c r="AD880" s="979">
        <f>_xlfn.XLOOKUP($D880,Help2!$D:$D,Help2!AA:AA)</f>
        <v>0</v>
      </c>
      <c r="AE880" s="979">
        <f>_xlfn.XLOOKUP($D880,Help2!$D:$D,Help2!AB:AB)</f>
        <v>0</v>
      </c>
      <c r="AF880" s="979">
        <f>_xlfn.XLOOKUP($D880,Help2!$D:$D,Help2!AC:AC)</f>
        <v>0</v>
      </c>
      <c r="AG880" s="979">
        <f>_xlfn.XLOOKUP($D880,Help2!$D:$D,Help2!AD:AD)</f>
        <v>0</v>
      </c>
      <c r="AH880" s="979">
        <f>_xlfn.XLOOKUP($D880,Help2!$D:$D,Help2!AE:AE)</f>
        <v>0</v>
      </c>
      <c r="AI880" s="979">
        <f>_xlfn.XLOOKUP($D880,Help2!$D:$D,Help2!AF:AF)</f>
        <v>0</v>
      </c>
      <c r="AJ880" s="979">
        <f>_xlfn.XLOOKUP($D880,Help2!$D:$D,Help2!AG:AG)</f>
        <v>0</v>
      </c>
      <c r="AK880" s="979">
        <f>_xlfn.XLOOKUP($D880,Help2!$D:$D,Help2!AH:AH)</f>
        <v>0</v>
      </c>
      <c r="AL880" s="979">
        <f>_xlfn.XLOOKUP($D880,Help2!$D:$D,Help2!AI:AI)</f>
        <v>0</v>
      </c>
      <c r="AM880" s="979">
        <f>_xlfn.XLOOKUP($D880,Help2!$D:$D,Help2!AJ:AJ)</f>
        <v>0</v>
      </c>
      <c r="AN880" s="979">
        <f>_xlfn.XLOOKUP($D880,Help2!$D:$D,Help2!AK:AK)</f>
        <v>0</v>
      </c>
    </row>
    <row r="881" spans="1:40" x14ac:dyDescent="0.2">
      <c r="A881" s="1">
        <v>45805</v>
      </c>
      <c r="B881">
        <f t="shared" si="98"/>
        <v>5</v>
      </c>
      <c r="C881">
        <f t="shared" si="99"/>
        <v>2025</v>
      </c>
      <c r="D881" s="872" t="str">
        <f t="shared" si="97"/>
        <v>05´2025</v>
      </c>
      <c r="F881" s="2">
        <f t="shared" si="100"/>
        <v>24</v>
      </c>
      <c r="G881" s="3">
        <f t="shared" si="101"/>
        <v>3.2258064516129031E-2</v>
      </c>
      <c r="H881" s="5">
        <f t="shared" si="102"/>
        <v>1</v>
      </c>
      <c r="I881" s="979">
        <f>VLOOKUP($D881,Help2!$D$26:$T$37,5)</f>
        <v>0</v>
      </c>
      <c r="J881" s="979">
        <f>VLOOKUP($D881,Help2!$D$26:$T$37,6)</f>
        <v>0</v>
      </c>
      <c r="K881" s="979">
        <f>VLOOKUP($D881,Help2!$D$26:$T$37,7)</f>
        <v>0</v>
      </c>
      <c r="L881" s="979">
        <f>VLOOKUP($D881,Help2!$D$26:$T$37,8)</f>
        <v>0</v>
      </c>
      <c r="M881" s="979">
        <f>VLOOKUP($D881,Help2!$D$26:$T$37,9)</f>
        <v>0</v>
      </c>
      <c r="N881" s="979">
        <f>VLOOKUP($D881,Help2!$D$26:$T$37,10)</f>
        <v>0</v>
      </c>
      <c r="P881" s="979">
        <f>VLOOKUP($D881,Help2!$D$2:$T$25,3)</f>
        <v>744</v>
      </c>
      <c r="Q881" s="979">
        <f t="shared" si="103"/>
        <v>744</v>
      </c>
      <c r="Y881" s="979">
        <f>_xlfn.XLOOKUP($D881,Help2!$D:$D,Help2!V:V)</f>
        <v>0</v>
      </c>
      <c r="Z881" s="979">
        <f>_xlfn.XLOOKUP($D881,Help2!$D:$D,Help2!W:W)</f>
        <v>0</v>
      </c>
      <c r="AA881" s="979">
        <f>_xlfn.XLOOKUP($D881,Help2!$D:$D,Help2!X:X)</f>
        <v>0</v>
      </c>
      <c r="AB881" s="979">
        <f>_xlfn.XLOOKUP($D881,Help2!$D:$D,Help2!Y:Y)</f>
        <v>0</v>
      </c>
      <c r="AC881" s="979">
        <f>_xlfn.XLOOKUP($D881,Help2!$D:$D,Help2!Z:Z)</f>
        <v>0</v>
      </c>
      <c r="AD881" s="979">
        <f>_xlfn.XLOOKUP($D881,Help2!$D:$D,Help2!AA:AA)</f>
        <v>0</v>
      </c>
      <c r="AE881" s="979">
        <f>_xlfn.XLOOKUP($D881,Help2!$D:$D,Help2!AB:AB)</f>
        <v>0</v>
      </c>
      <c r="AF881" s="979">
        <f>_xlfn.XLOOKUP($D881,Help2!$D:$D,Help2!AC:AC)</f>
        <v>0</v>
      </c>
      <c r="AG881" s="979">
        <f>_xlfn.XLOOKUP($D881,Help2!$D:$D,Help2!AD:AD)</f>
        <v>0</v>
      </c>
      <c r="AH881" s="979">
        <f>_xlfn.XLOOKUP($D881,Help2!$D:$D,Help2!AE:AE)</f>
        <v>0</v>
      </c>
      <c r="AI881" s="979">
        <f>_xlfn.XLOOKUP($D881,Help2!$D:$D,Help2!AF:AF)</f>
        <v>0</v>
      </c>
      <c r="AJ881" s="979">
        <f>_xlfn.XLOOKUP($D881,Help2!$D:$D,Help2!AG:AG)</f>
        <v>0</v>
      </c>
      <c r="AK881" s="979">
        <f>_xlfn.XLOOKUP($D881,Help2!$D:$D,Help2!AH:AH)</f>
        <v>0</v>
      </c>
      <c r="AL881" s="979">
        <f>_xlfn.XLOOKUP($D881,Help2!$D:$D,Help2!AI:AI)</f>
        <v>0</v>
      </c>
      <c r="AM881" s="979">
        <f>_xlfn.XLOOKUP($D881,Help2!$D:$D,Help2!AJ:AJ)</f>
        <v>0</v>
      </c>
      <c r="AN881" s="979">
        <f>_xlfn.XLOOKUP($D881,Help2!$D:$D,Help2!AK:AK)</f>
        <v>0</v>
      </c>
    </row>
    <row r="882" spans="1:40" x14ac:dyDescent="0.2">
      <c r="A882" s="1">
        <v>45806</v>
      </c>
      <c r="B882">
        <f t="shared" si="98"/>
        <v>5</v>
      </c>
      <c r="C882">
        <f t="shared" si="99"/>
        <v>2025</v>
      </c>
      <c r="D882" s="872" t="str">
        <f t="shared" si="97"/>
        <v>05´2025</v>
      </c>
      <c r="F882" s="2">
        <f t="shared" si="100"/>
        <v>24</v>
      </c>
      <c r="G882" s="3">
        <f t="shared" si="101"/>
        <v>3.2258064516129031E-2</v>
      </c>
      <c r="H882" s="5">
        <f t="shared" si="102"/>
        <v>1</v>
      </c>
      <c r="I882" s="979">
        <f>VLOOKUP($D882,Help2!$D$26:$T$37,5)</f>
        <v>0</v>
      </c>
      <c r="J882" s="979">
        <f>VLOOKUP($D882,Help2!$D$26:$T$37,6)</f>
        <v>0</v>
      </c>
      <c r="K882" s="979">
        <f>VLOOKUP($D882,Help2!$D$26:$T$37,7)</f>
        <v>0</v>
      </c>
      <c r="L882" s="979">
        <f>VLOOKUP($D882,Help2!$D$26:$T$37,8)</f>
        <v>0</v>
      </c>
      <c r="M882" s="979">
        <f>VLOOKUP($D882,Help2!$D$26:$T$37,9)</f>
        <v>0</v>
      </c>
      <c r="N882" s="979">
        <f>VLOOKUP($D882,Help2!$D$26:$T$37,10)</f>
        <v>0</v>
      </c>
      <c r="P882" s="979">
        <f>VLOOKUP($D882,Help2!$D$2:$T$25,3)</f>
        <v>744</v>
      </c>
      <c r="Q882" s="979">
        <f t="shared" si="103"/>
        <v>744</v>
      </c>
      <c r="Y882" s="979">
        <f>_xlfn.XLOOKUP($D882,Help2!$D:$D,Help2!V:V)</f>
        <v>0</v>
      </c>
      <c r="Z882" s="979">
        <f>_xlfn.XLOOKUP($D882,Help2!$D:$D,Help2!W:W)</f>
        <v>0</v>
      </c>
      <c r="AA882" s="979">
        <f>_xlfn.XLOOKUP($D882,Help2!$D:$D,Help2!X:X)</f>
        <v>0</v>
      </c>
      <c r="AB882" s="979">
        <f>_xlfn.XLOOKUP($D882,Help2!$D:$D,Help2!Y:Y)</f>
        <v>0</v>
      </c>
      <c r="AC882" s="979">
        <f>_xlfn.XLOOKUP($D882,Help2!$D:$D,Help2!Z:Z)</f>
        <v>0</v>
      </c>
      <c r="AD882" s="979">
        <f>_xlfn.XLOOKUP($D882,Help2!$D:$D,Help2!AA:AA)</f>
        <v>0</v>
      </c>
      <c r="AE882" s="979">
        <f>_xlfn.XLOOKUP($D882,Help2!$D:$D,Help2!AB:AB)</f>
        <v>0</v>
      </c>
      <c r="AF882" s="979">
        <f>_xlfn.XLOOKUP($D882,Help2!$D:$D,Help2!AC:AC)</f>
        <v>0</v>
      </c>
      <c r="AG882" s="979">
        <f>_xlfn.XLOOKUP($D882,Help2!$D:$D,Help2!AD:AD)</f>
        <v>0</v>
      </c>
      <c r="AH882" s="979">
        <f>_xlfn.XLOOKUP($D882,Help2!$D:$D,Help2!AE:AE)</f>
        <v>0</v>
      </c>
      <c r="AI882" s="979">
        <f>_xlfn.XLOOKUP($D882,Help2!$D:$D,Help2!AF:AF)</f>
        <v>0</v>
      </c>
      <c r="AJ882" s="979">
        <f>_xlfn.XLOOKUP($D882,Help2!$D:$D,Help2!AG:AG)</f>
        <v>0</v>
      </c>
      <c r="AK882" s="979">
        <f>_xlfn.XLOOKUP($D882,Help2!$D:$D,Help2!AH:AH)</f>
        <v>0</v>
      </c>
      <c r="AL882" s="979">
        <f>_xlfn.XLOOKUP($D882,Help2!$D:$D,Help2!AI:AI)</f>
        <v>0</v>
      </c>
      <c r="AM882" s="979">
        <f>_xlfn.XLOOKUP($D882,Help2!$D:$D,Help2!AJ:AJ)</f>
        <v>0</v>
      </c>
      <c r="AN882" s="979">
        <f>_xlfn.XLOOKUP($D882,Help2!$D:$D,Help2!AK:AK)</f>
        <v>0</v>
      </c>
    </row>
    <row r="883" spans="1:40" x14ac:dyDescent="0.2">
      <c r="A883" s="1">
        <v>45807</v>
      </c>
      <c r="B883">
        <f t="shared" si="98"/>
        <v>5</v>
      </c>
      <c r="C883">
        <f t="shared" si="99"/>
        <v>2025</v>
      </c>
      <c r="D883" s="872" t="str">
        <f t="shared" si="97"/>
        <v>05´2025</v>
      </c>
      <c r="F883" s="2">
        <f t="shared" si="100"/>
        <v>24</v>
      </c>
      <c r="G883" s="3">
        <f t="shared" si="101"/>
        <v>3.2258064516129031E-2</v>
      </c>
      <c r="H883" s="5">
        <f t="shared" si="102"/>
        <v>1</v>
      </c>
      <c r="I883" s="979">
        <f>VLOOKUP($D883,Help2!$D$26:$T$37,5)</f>
        <v>0</v>
      </c>
      <c r="J883" s="979">
        <f>VLOOKUP($D883,Help2!$D$26:$T$37,6)</f>
        <v>0</v>
      </c>
      <c r="K883" s="979">
        <f>VLOOKUP($D883,Help2!$D$26:$T$37,7)</f>
        <v>0</v>
      </c>
      <c r="L883" s="979">
        <f>VLOOKUP($D883,Help2!$D$26:$T$37,8)</f>
        <v>0</v>
      </c>
      <c r="M883" s="979">
        <f>VLOOKUP($D883,Help2!$D$26:$T$37,9)</f>
        <v>0</v>
      </c>
      <c r="N883" s="979">
        <f>VLOOKUP($D883,Help2!$D$26:$T$37,10)</f>
        <v>0</v>
      </c>
      <c r="P883" s="979">
        <f>VLOOKUP($D883,Help2!$D$2:$T$25,3)</f>
        <v>744</v>
      </c>
      <c r="Q883" s="979">
        <f t="shared" si="103"/>
        <v>744</v>
      </c>
      <c r="Y883" s="979">
        <f>_xlfn.XLOOKUP($D883,Help2!$D:$D,Help2!V:V)</f>
        <v>0</v>
      </c>
      <c r="Z883" s="979">
        <f>_xlfn.XLOOKUP($D883,Help2!$D:$D,Help2!W:W)</f>
        <v>0</v>
      </c>
      <c r="AA883" s="979">
        <f>_xlfn.XLOOKUP($D883,Help2!$D:$D,Help2!X:X)</f>
        <v>0</v>
      </c>
      <c r="AB883" s="979">
        <f>_xlfn.XLOOKUP($D883,Help2!$D:$D,Help2!Y:Y)</f>
        <v>0</v>
      </c>
      <c r="AC883" s="979">
        <f>_xlfn.XLOOKUP($D883,Help2!$D:$D,Help2!Z:Z)</f>
        <v>0</v>
      </c>
      <c r="AD883" s="979">
        <f>_xlfn.XLOOKUP($D883,Help2!$D:$D,Help2!AA:AA)</f>
        <v>0</v>
      </c>
      <c r="AE883" s="979">
        <f>_xlfn.XLOOKUP($D883,Help2!$D:$D,Help2!AB:AB)</f>
        <v>0</v>
      </c>
      <c r="AF883" s="979">
        <f>_xlfn.XLOOKUP($D883,Help2!$D:$D,Help2!AC:AC)</f>
        <v>0</v>
      </c>
      <c r="AG883" s="979">
        <f>_xlfn.XLOOKUP($D883,Help2!$D:$D,Help2!AD:AD)</f>
        <v>0</v>
      </c>
      <c r="AH883" s="979">
        <f>_xlfn.XLOOKUP($D883,Help2!$D:$D,Help2!AE:AE)</f>
        <v>0</v>
      </c>
      <c r="AI883" s="979">
        <f>_xlfn.XLOOKUP($D883,Help2!$D:$D,Help2!AF:AF)</f>
        <v>0</v>
      </c>
      <c r="AJ883" s="979">
        <f>_xlfn.XLOOKUP($D883,Help2!$D:$D,Help2!AG:AG)</f>
        <v>0</v>
      </c>
      <c r="AK883" s="979">
        <f>_xlfn.XLOOKUP($D883,Help2!$D:$D,Help2!AH:AH)</f>
        <v>0</v>
      </c>
      <c r="AL883" s="979">
        <f>_xlfn.XLOOKUP($D883,Help2!$D:$D,Help2!AI:AI)</f>
        <v>0</v>
      </c>
      <c r="AM883" s="979">
        <f>_xlfn.XLOOKUP($D883,Help2!$D:$D,Help2!AJ:AJ)</f>
        <v>0</v>
      </c>
      <c r="AN883" s="979">
        <f>_xlfn.XLOOKUP($D883,Help2!$D:$D,Help2!AK:AK)</f>
        <v>0</v>
      </c>
    </row>
    <row r="884" spans="1:40" x14ac:dyDescent="0.2">
      <c r="A884" s="1">
        <v>45808</v>
      </c>
      <c r="B884">
        <f t="shared" si="98"/>
        <v>5</v>
      </c>
      <c r="C884">
        <f t="shared" si="99"/>
        <v>2025</v>
      </c>
      <c r="D884" s="872" t="str">
        <f t="shared" si="97"/>
        <v>05´2025</v>
      </c>
      <c r="F884" s="2">
        <f t="shared" si="100"/>
        <v>24</v>
      </c>
      <c r="G884" s="3">
        <f t="shared" si="101"/>
        <v>3.2258064516129031E-2</v>
      </c>
      <c r="H884" s="5">
        <f t="shared" si="102"/>
        <v>1</v>
      </c>
      <c r="I884" s="979">
        <f>VLOOKUP($D884,Help2!$D$26:$T$37,5)</f>
        <v>0</v>
      </c>
      <c r="J884" s="979">
        <f>VLOOKUP($D884,Help2!$D$26:$T$37,6)</f>
        <v>0</v>
      </c>
      <c r="K884" s="979">
        <f>VLOOKUP($D884,Help2!$D$26:$T$37,7)</f>
        <v>0</v>
      </c>
      <c r="L884" s="979">
        <f>VLOOKUP($D884,Help2!$D$26:$T$37,8)</f>
        <v>0</v>
      </c>
      <c r="M884" s="979">
        <f>VLOOKUP($D884,Help2!$D$26:$T$37,9)</f>
        <v>0</v>
      </c>
      <c r="N884" s="979">
        <f>VLOOKUP($D884,Help2!$D$26:$T$37,10)</f>
        <v>0</v>
      </c>
      <c r="P884" s="979">
        <f>VLOOKUP($D884,Help2!$D$2:$T$25,3)</f>
        <v>744</v>
      </c>
      <c r="Q884" s="979">
        <f t="shared" si="103"/>
        <v>744</v>
      </c>
      <c r="Y884" s="979">
        <f>_xlfn.XLOOKUP($D884,Help2!$D:$D,Help2!V:V)</f>
        <v>0</v>
      </c>
      <c r="Z884" s="979">
        <f>_xlfn.XLOOKUP($D884,Help2!$D:$D,Help2!W:W)</f>
        <v>0</v>
      </c>
      <c r="AA884" s="979">
        <f>_xlfn.XLOOKUP($D884,Help2!$D:$D,Help2!X:X)</f>
        <v>0</v>
      </c>
      <c r="AB884" s="979">
        <f>_xlfn.XLOOKUP($D884,Help2!$D:$D,Help2!Y:Y)</f>
        <v>0</v>
      </c>
      <c r="AC884" s="979">
        <f>_xlfn.XLOOKUP($D884,Help2!$D:$D,Help2!Z:Z)</f>
        <v>0</v>
      </c>
      <c r="AD884" s="979">
        <f>_xlfn.XLOOKUP($D884,Help2!$D:$D,Help2!AA:AA)</f>
        <v>0</v>
      </c>
      <c r="AE884" s="979">
        <f>_xlfn.XLOOKUP($D884,Help2!$D:$D,Help2!AB:AB)</f>
        <v>0</v>
      </c>
      <c r="AF884" s="979">
        <f>_xlfn.XLOOKUP($D884,Help2!$D:$D,Help2!AC:AC)</f>
        <v>0</v>
      </c>
      <c r="AG884" s="979">
        <f>_xlfn.XLOOKUP($D884,Help2!$D:$D,Help2!AD:AD)</f>
        <v>0</v>
      </c>
      <c r="AH884" s="979">
        <f>_xlfn.XLOOKUP($D884,Help2!$D:$D,Help2!AE:AE)</f>
        <v>0</v>
      </c>
      <c r="AI884" s="979">
        <f>_xlfn.XLOOKUP($D884,Help2!$D:$D,Help2!AF:AF)</f>
        <v>0</v>
      </c>
      <c r="AJ884" s="979">
        <f>_xlfn.XLOOKUP($D884,Help2!$D:$D,Help2!AG:AG)</f>
        <v>0</v>
      </c>
      <c r="AK884" s="979">
        <f>_xlfn.XLOOKUP($D884,Help2!$D:$D,Help2!AH:AH)</f>
        <v>0</v>
      </c>
      <c r="AL884" s="979">
        <f>_xlfn.XLOOKUP($D884,Help2!$D:$D,Help2!AI:AI)</f>
        <v>0</v>
      </c>
      <c r="AM884" s="979">
        <f>_xlfn.XLOOKUP($D884,Help2!$D:$D,Help2!AJ:AJ)</f>
        <v>0</v>
      </c>
      <c r="AN884" s="979">
        <f>_xlfn.XLOOKUP($D884,Help2!$D:$D,Help2!AK:AK)</f>
        <v>0</v>
      </c>
    </row>
    <row r="885" spans="1:40" x14ac:dyDescent="0.2">
      <c r="A885" s="1">
        <v>45809</v>
      </c>
      <c r="B885">
        <f t="shared" si="98"/>
        <v>6</v>
      </c>
      <c r="C885">
        <f t="shared" si="99"/>
        <v>2025</v>
      </c>
      <c r="D885" s="872" t="str">
        <f t="shared" si="97"/>
        <v>06´2025</v>
      </c>
      <c r="F885" s="2">
        <f t="shared" si="100"/>
        <v>24</v>
      </c>
      <c r="G885" s="3">
        <f t="shared" si="101"/>
        <v>3.5842293906810034E-2</v>
      </c>
      <c r="H885" s="5">
        <f t="shared" si="102"/>
        <v>1</v>
      </c>
      <c r="I885" s="979">
        <f>VLOOKUP($D885,Help2!$D$26:$T$37,5)</f>
        <v>0</v>
      </c>
      <c r="J885" s="979">
        <f>VLOOKUP($D885,Help2!$D$26:$T$37,6)</f>
        <v>0</v>
      </c>
      <c r="K885" s="979">
        <f>VLOOKUP($D885,Help2!$D$26:$T$37,7)</f>
        <v>0</v>
      </c>
      <c r="L885" s="979">
        <f>VLOOKUP($D885,Help2!$D$26:$T$37,8)</f>
        <v>0</v>
      </c>
      <c r="M885" s="979">
        <f>VLOOKUP($D885,Help2!$D$26:$T$37,9)</f>
        <v>0</v>
      </c>
      <c r="N885" s="979">
        <f>VLOOKUP($D885,Help2!$D$26:$T$37,10)</f>
        <v>0</v>
      </c>
      <c r="P885" s="979">
        <f>VLOOKUP($D885,Help2!$D$2:$T$25,3)</f>
        <v>669.6</v>
      </c>
      <c r="Q885" s="979">
        <f t="shared" si="103"/>
        <v>720</v>
      </c>
      <c r="Y885" s="979">
        <f>_xlfn.XLOOKUP($D885,Help2!$D:$D,Help2!V:V)</f>
        <v>0</v>
      </c>
      <c r="Z885" s="979">
        <f>_xlfn.XLOOKUP($D885,Help2!$D:$D,Help2!W:W)</f>
        <v>0</v>
      </c>
      <c r="AA885" s="979">
        <f>_xlfn.XLOOKUP($D885,Help2!$D:$D,Help2!X:X)</f>
        <v>0</v>
      </c>
      <c r="AB885" s="979">
        <f>_xlfn.XLOOKUP($D885,Help2!$D:$D,Help2!Y:Y)</f>
        <v>0</v>
      </c>
      <c r="AC885" s="979">
        <f>_xlfn.XLOOKUP($D885,Help2!$D:$D,Help2!Z:Z)</f>
        <v>0</v>
      </c>
      <c r="AD885" s="979">
        <f>_xlfn.XLOOKUP($D885,Help2!$D:$D,Help2!AA:AA)</f>
        <v>0</v>
      </c>
      <c r="AE885" s="979">
        <f>_xlfn.XLOOKUP($D885,Help2!$D:$D,Help2!AB:AB)</f>
        <v>0</v>
      </c>
      <c r="AF885" s="979">
        <f>_xlfn.XLOOKUP($D885,Help2!$D:$D,Help2!AC:AC)</f>
        <v>0</v>
      </c>
      <c r="AG885" s="979">
        <f>_xlfn.XLOOKUP($D885,Help2!$D:$D,Help2!AD:AD)</f>
        <v>0</v>
      </c>
      <c r="AH885" s="979">
        <f>_xlfn.XLOOKUP($D885,Help2!$D:$D,Help2!AE:AE)</f>
        <v>0</v>
      </c>
      <c r="AI885" s="979">
        <f>_xlfn.XLOOKUP($D885,Help2!$D:$D,Help2!AF:AF)</f>
        <v>0</v>
      </c>
      <c r="AJ885" s="979">
        <f>_xlfn.XLOOKUP($D885,Help2!$D:$D,Help2!AG:AG)</f>
        <v>0</v>
      </c>
      <c r="AK885" s="979">
        <f>_xlfn.XLOOKUP($D885,Help2!$D:$D,Help2!AH:AH)</f>
        <v>0</v>
      </c>
      <c r="AL885" s="979">
        <f>_xlfn.XLOOKUP($D885,Help2!$D:$D,Help2!AI:AI)</f>
        <v>0</v>
      </c>
      <c r="AM885" s="979">
        <f>_xlfn.XLOOKUP($D885,Help2!$D:$D,Help2!AJ:AJ)</f>
        <v>0</v>
      </c>
      <c r="AN885" s="979">
        <f>_xlfn.XLOOKUP($D885,Help2!$D:$D,Help2!AK:AK)</f>
        <v>0</v>
      </c>
    </row>
    <row r="886" spans="1:40" x14ac:dyDescent="0.2">
      <c r="A886" s="1">
        <v>45810</v>
      </c>
      <c r="B886">
        <f t="shared" si="98"/>
        <v>6</v>
      </c>
      <c r="C886">
        <f t="shared" si="99"/>
        <v>2025</v>
      </c>
      <c r="D886" s="872" t="str">
        <f t="shared" si="97"/>
        <v>06´2025</v>
      </c>
      <c r="E886" s="867">
        <v>5</v>
      </c>
      <c r="F886" s="2">
        <f t="shared" si="100"/>
        <v>19</v>
      </c>
      <c r="G886" s="3">
        <f t="shared" si="101"/>
        <v>2.8375149342891277E-2</v>
      </c>
      <c r="H886" s="5">
        <f t="shared" si="102"/>
        <v>0.79166666666666663</v>
      </c>
      <c r="I886" s="979">
        <f>VLOOKUP($D886,Help2!$D$26:$T$37,5)</f>
        <v>0</v>
      </c>
      <c r="J886" s="979">
        <f>VLOOKUP($D886,Help2!$D$26:$T$37,6)</f>
        <v>0</v>
      </c>
      <c r="K886" s="979">
        <f>VLOOKUP($D886,Help2!$D$26:$T$37,7)</f>
        <v>0</v>
      </c>
      <c r="L886" s="979">
        <f>VLOOKUP($D886,Help2!$D$26:$T$37,8)</f>
        <v>0</v>
      </c>
      <c r="M886" s="979">
        <f>VLOOKUP($D886,Help2!$D$26:$T$37,9)</f>
        <v>0</v>
      </c>
      <c r="N886" s="979">
        <f>VLOOKUP($D886,Help2!$D$26:$T$37,10)</f>
        <v>0</v>
      </c>
      <c r="P886" s="979">
        <f>VLOOKUP($D886,Help2!$D$2:$T$25,3)</f>
        <v>669.6</v>
      </c>
      <c r="Q886" s="979">
        <f t="shared" si="103"/>
        <v>720</v>
      </c>
      <c r="Y886" s="979">
        <f>_xlfn.XLOOKUP($D886,Help2!$D:$D,Help2!V:V)</f>
        <v>0</v>
      </c>
      <c r="Z886" s="979">
        <f>_xlfn.XLOOKUP($D886,Help2!$D:$D,Help2!W:W)</f>
        <v>0</v>
      </c>
      <c r="AA886" s="979">
        <f>_xlfn.XLOOKUP($D886,Help2!$D:$D,Help2!X:X)</f>
        <v>0</v>
      </c>
      <c r="AB886" s="979">
        <f>_xlfn.XLOOKUP($D886,Help2!$D:$D,Help2!Y:Y)</f>
        <v>0</v>
      </c>
      <c r="AC886" s="979">
        <f>_xlfn.XLOOKUP($D886,Help2!$D:$D,Help2!Z:Z)</f>
        <v>0</v>
      </c>
      <c r="AD886" s="979">
        <f>_xlfn.XLOOKUP($D886,Help2!$D:$D,Help2!AA:AA)</f>
        <v>0</v>
      </c>
      <c r="AE886" s="979">
        <f>_xlfn.XLOOKUP($D886,Help2!$D:$D,Help2!AB:AB)</f>
        <v>0</v>
      </c>
      <c r="AF886" s="979">
        <f>_xlfn.XLOOKUP($D886,Help2!$D:$D,Help2!AC:AC)</f>
        <v>0</v>
      </c>
      <c r="AG886" s="979">
        <f>_xlfn.XLOOKUP($D886,Help2!$D:$D,Help2!AD:AD)</f>
        <v>0</v>
      </c>
      <c r="AH886" s="979">
        <f>_xlfn.XLOOKUP($D886,Help2!$D:$D,Help2!AE:AE)</f>
        <v>0</v>
      </c>
      <c r="AI886" s="979">
        <f>_xlfn.XLOOKUP($D886,Help2!$D:$D,Help2!AF:AF)</f>
        <v>0</v>
      </c>
      <c r="AJ886" s="979">
        <f>_xlfn.XLOOKUP($D886,Help2!$D:$D,Help2!AG:AG)</f>
        <v>0</v>
      </c>
      <c r="AK886" s="979">
        <f>_xlfn.XLOOKUP($D886,Help2!$D:$D,Help2!AH:AH)</f>
        <v>0</v>
      </c>
      <c r="AL886" s="979">
        <f>_xlfn.XLOOKUP($D886,Help2!$D:$D,Help2!AI:AI)</f>
        <v>0</v>
      </c>
      <c r="AM886" s="979">
        <f>_xlfn.XLOOKUP($D886,Help2!$D:$D,Help2!AJ:AJ)</f>
        <v>0</v>
      </c>
      <c r="AN886" s="979">
        <f>_xlfn.XLOOKUP($D886,Help2!$D:$D,Help2!AK:AK)</f>
        <v>0</v>
      </c>
    </row>
    <row r="887" spans="1:40" x14ac:dyDescent="0.2">
      <c r="A887" s="1">
        <v>45811</v>
      </c>
      <c r="B887">
        <f t="shared" si="98"/>
        <v>6</v>
      </c>
      <c r="C887">
        <f t="shared" si="99"/>
        <v>2025</v>
      </c>
      <c r="D887" s="872" t="str">
        <f t="shared" si="97"/>
        <v>06´2025</v>
      </c>
      <c r="E887" s="867">
        <v>24</v>
      </c>
      <c r="F887" s="2">
        <f t="shared" si="100"/>
        <v>0</v>
      </c>
      <c r="G887" s="3">
        <f t="shared" si="101"/>
        <v>0</v>
      </c>
      <c r="H887" s="5">
        <f t="shared" si="102"/>
        <v>0</v>
      </c>
      <c r="I887" s="979">
        <f>VLOOKUP($D887,Help2!$D$26:$T$37,5)</f>
        <v>0</v>
      </c>
      <c r="J887" s="979">
        <f>VLOOKUP($D887,Help2!$D$26:$T$37,6)</f>
        <v>0</v>
      </c>
      <c r="K887" s="979">
        <f>VLOOKUP($D887,Help2!$D$26:$T$37,7)</f>
        <v>0</v>
      </c>
      <c r="L887" s="979">
        <f>VLOOKUP($D887,Help2!$D$26:$T$37,8)</f>
        <v>0</v>
      </c>
      <c r="M887" s="979">
        <f>VLOOKUP($D887,Help2!$D$26:$T$37,9)</f>
        <v>0</v>
      </c>
      <c r="N887" s="979">
        <f>VLOOKUP($D887,Help2!$D$26:$T$37,10)</f>
        <v>0</v>
      </c>
      <c r="P887" s="979">
        <f>VLOOKUP($D887,Help2!$D$2:$T$25,3)</f>
        <v>669.6</v>
      </c>
      <c r="Q887" s="979">
        <f t="shared" si="103"/>
        <v>720</v>
      </c>
      <c r="Y887" s="979">
        <f>_xlfn.XLOOKUP($D887,Help2!$D:$D,Help2!V:V)</f>
        <v>0</v>
      </c>
      <c r="Z887" s="979">
        <f>_xlfn.XLOOKUP($D887,Help2!$D:$D,Help2!W:W)</f>
        <v>0</v>
      </c>
      <c r="AA887" s="979">
        <f>_xlfn.XLOOKUP($D887,Help2!$D:$D,Help2!X:X)</f>
        <v>0</v>
      </c>
      <c r="AB887" s="979">
        <f>_xlfn.XLOOKUP($D887,Help2!$D:$D,Help2!Y:Y)</f>
        <v>0</v>
      </c>
      <c r="AC887" s="979">
        <f>_xlfn.XLOOKUP($D887,Help2!$D:$D,Help2!Z:Z)</f>
        <v>0</v>
      </c>
      <c r="AD887" s="979">
        <f>_xlfn.XLOOKUP($D887,Help2!$D:$D,Help2!AA:AA)</f>
        <v>0</v>
      </c>
      <c r="AE887" s="979">
        <f>_xlfn.XLOOKUP($D887,Help2!$D:$D,Help2!AB:AB)</f>
        <v>0</v>
      </c>
      <c r="AF887" s="979">
        <f>_xlfn.XLOOKUP($D887,Help2!$D:$D,Help2!AC:AC)</f>
        <v>0</v>
      </c>
      <c r="AG887" s="979">
        <f>_xlfn.XLOOKUP($D887,Help2!$D:$D,Help2!AD:AD)</f>
        <v>0</v>
      </c>
      <c r="AH887" s="979">
        <f>_xlfn.XLOOKUP($D887,Help2!$D:$D,Help2!AE:AE)</f>
        <v>0</v>
      </c>
      <c r="AI887" s="979">
        <f>_xlfn.XLOOKUP($D887,Help2!$D:$D,Help2!AF:AF)</f>
        <v>0</v>
      </c>
      <c r="AJ887" s="979">
        <f>_xlfn.XLOOKUP($D887,Help2!$D:$D,Help2!AG:AG)</f>
        <v>0</v>
      </c>
      <c r="AK887" s="979">
        <f>_xlfn.XLOOKUP($D887,Help2!$D:$D,Help2!AH:AH)</f>
        <v>0</v>
      </c>
      <c r="AL887" s="979">
        <f>_xlfn.XLOOKUP($D887,Help2!$D:$D,Help2!AI:AI)</f>
        <v>0</v>
      </c>
      <c r="AM887" s="979">
        <f>_xlfn.XLOOKUP($D887,Help2!$D:$D,Help2!AJ:AJ)</f>
        <v>0</v>
      </c>
      <c r="AN887" s="979">
        <f>_xlfn.XLOOKUP($D887,Help2!$D:$D,Help2!AK:AK)</f>
        <v>0</v>
      </c>
    </row>
    <row r="888" spans="1:40" x14ac:dyDescent="0.2">
      <c r="A888" s="1">
        <v>45812</v>
      </c>
      <c r="B888">
        <f t="shared" si="98"/>
        <v>6</v>
      </c>
      <c r="C888">
        <f t="shared" si="99"/>
        <v>2025</v>
      </c>
      <c r="D888" s="872" t="str">
        <f t="shared" si="97"/>
        <v>06´2025</v>
      </c>
      <c r="E888" s="867">
        <v>16</v>
      </c>
      <c r="F888" s="2">
        <f t="shared" si="100"/>
        <v>8</v>
      </c>
      <c r="G888" s="3">
        <f t="shared" si="101"/>
        <v>1.1947431302270011E-2</v>
      </c>
      <c r="H888" s="5">
        <f t="shared" si="102"/>
        <v>0.33333333333333331</v>
      </c>
      <c r="I888" s="979">
        <f>VLOOKUP($D888,Help2!$D$26:$T$37,5)</f>
        <v>0</v>
      </c>
      <c r="J888" s="979">
        <f>VLOOKUP($D888,Help2!$D$26:$T$37,6)</f>
        <v>0</v>
      </c>
      <c r="K888" s="979">
        <f>VLOOKUP($D888,Help2!$D$26:$T$37,7)</f>
        <v>0</v>
      </c>
      <c r="L888" s="979">
        <f>VLOOKUP($D888,Help2!$D$26:$T$37,8)</f>
        <v>0</v>
      </c>
      <c r="M888" s="979">
        <f>VLOOKUP($D888,Help2!$D$26:$T$37,9)</f>
        <v>0</v>
      </c>
      <c r="N888" s="979">
        <f>VLOOKUP($D888,Help2!$D$26:$T$37,10)</f>
        <v>0</v>
      </c>
      <c r="P888" s="979">
        <f>VLOOKUP($D888,Help2!$D$2:$T$25,3)</f>
        <v>669.6</v>
      </c>
      <c r="Q888" s="979">
        <f t="shared" si="103"/>
        <v>720</v>
      </c>
      <c r="Y888" s="979">
        <f>_xlfn.XLOOKUP($D888,Help2!$D:$D,Help2!V:V)</f>
        <v>0</v>
      </c>
      <c r="Z888" s="979">
        <f>_xlfn.XLOOKUP($D888,Help2!$D:$D,Help2!W:W)</f>
        <v>0</v>
      </c>
      <c r="AA888" s="979">
        <f>_xlfn.XLOOKUP($D888,Help2!$D:$D,Help2!X:X)</f>
        <v>0</v>
      </c>
      <c r="AB888" s="979">
        <f>_xlfn.XLOOKUP($D888,Help2!$D:$D,Help2!Y:Y)</f>
        <v>0</v>
      </c>
      <c r="AC888" s="979">
        <f>_xlfn.XLOOKUP($D888,Help2!$D:$D,Help2!Z:Z)</f>
        <v>0</v>
      </c>
      <c r="AD888" s="979">
        <f>_xlfn.XLOOKUP($D888,Help2!$D:$D,Help2!AA:AA)</f>
        <v>0</v>
      </c>
      <c r="AE888" s="979">
        <f>_xlfn.XLOOKUP($D888,Help2!$D:$D,Help2!AB:AB)</f>
        <v>0</v>
      </c>
      <c r="AF888" s="979">
        <f>_xlfn.XLOOKUP($D888,Help2!$D:$D,Help2!AC:AC)</f>
        <v>0</v>
      </c>
      <c r="AG888" s="979">
        <f>_xlfn.XLOOKUP($D888,Help2!$D:$D,Help2!AD:AD)</f>
        <v>0</v>
      </c>
      <c r="AH888" s="979">
        <f>_xlfn.XLOOKUP($D888,Help2!$D:$D,Help2!AE:AE)</f>
        <v>0</v>
      </c>
      <c r="AI888" s="979">
        <f>_xlfn.XLOOKUP($D888,Help2!$D:$D,Help2!AF:AF)</f>
        <v>0</v>
      </c>
      <c r="AJ888" s="979">
        <f>_xlfn.XLOOKUP($D888,Help2!$D:$D,Help2!AG:AG)</f>
        <v>0</v>
      </c>
      <c r="AK888" s="979">
        <f>_xlfn.XLOOKUP($D888,Help2!$D:$D,Help2!AH:AH)</f>
        <v>0</v>
      </c>
      <c r="AL888" s="979">
        <f>_xlfn.XLOOKUP($D888,Help2!$D:$D,Help2!AI:AI)</f>
        <v>0</v>
      </c>
      <c r="AM888" s="979">
        <f>_xlfn.XLOOKUP($D888,Help2!$D:$D,Help2!AJ:AJ)</f>
        <v>0</v>
      </c>
      <c r="AN888" s="979">
        <f>_xlfn.XLOOKUP($D888,Help2!$D:$D,Help2!AK:AK)</f>
        <v>0</v>
      </c>
    </row>
    <row r="889" spans="1:40" x14ac:dyDescent="0.2">
      <c r="A889" s="1">
        <v>45813</v>
      </c>
      <c r="B889">
        <f t="shared" si="98"/>
        <v>6</v>
      </c>
      <c r="C889">
        <f t="shared" si="99"/>
        <v>2025</v>
      </c>
      <c r="D889" s="872" t="str">
        <f t="shared" si="97"/>
        <v>06´2025</v>
      </c>
      <c r="F889" s="2">
        <f t="shared" si="100"/>
        <v>24</v>
      </c>
      <c r="G889" s="3">
        <f t="shared" si="101"/>
        <v>3.5842293906810034E-2</v>
      </c>
      <c r="H889" s="5">
        <f t="shared" si="102"/>
        <v>1</v>
      </c>
      <c r="I889" s="979">
        <f>VLOOKUP($D889,Help2!$D$26:$T$37,5)</f>
        <v>0</v>
      </c>
      <c r="J889" s="979">
        <f>VLOOKUP($D889,Help2!$D$26:$T$37,6)</f>
        <v>0</v>
      </c>
      <c r="K889" s="979">
        <f>VLOOKUP($D889,Help2!$D$26:$T$37,7)</f>
        <v>0</v>
      </c>
      <c r="L889" s="979">
        <f>VLOOKUP($D889,Help2!$D$26:$T$37,8)</f>
        <v>0</v>
      </c>
      <c r="M889" s="979">
        <f>VLOOKUP($D889,Help2!$D$26:$T$37,9)</f>
        <v>0</v>
      </c>
      <c r="N889" s="979">
        <f>VLOOKUP($D889,Help2!$D$26:$T$37,10)</f>
        <v>0</v>
      </c>
      <c r="P889" s="979">
        <f>VLOOKUP($D889,Help2!$D$2:$T$25,3)</f>
        <v>669.6</v>
      </c>
      <c r="Q889" s="979">
        <f t="shared" si="103"/>
        <v>720</v>
      </c>
      <c r="Y889" s="979">
        <f>_xlfn.XLOOKUP($D889,Help2!$D:$D,Help2!V:V)</f>
        <v>0</v>
      </c>
      <c r="Z889" s="979">
        <f>_xlfn.XLOOKUP($D889,Help2!$D:$D,Help2!W:W)</f>
        <v>0</v>
      </c>
      <c r="AA889" s="979">
        <f>_xlfn.XLOOKUP($D889,Help2!$D:$D,Help2!X:X)</f>
        <v>0</v>
      </c>
      <c r="AB889" s="979">
        <f>_xlfn.XLOOKUP($D889,Help2!$D:$D,Help2!Y:Y)</f>
        <v>0</v>
      </c>
      <c r="AC889" s="979">
        <f>_xlfn.XLOOKUP($D889,Help2!$D:$D,Help2!Z:Z)</f>
        <v>0</v>
      </c>
      <c r="AD889" s="979">
        <f>_xlfn.XLOOKUP($D889,Help2!$D:$D,Help2!AA:AA)</f>
        <v>0</v>
      </c>
      <c r="AE889" s="979">
        <f>_xlfn.XLOOKUP($D889,Help2!$D:$D,Help2!AB:AB)</f>
        <v>0</v>
      </c>
      <c r="AF889" s="979">
        <f>_xlfn.XLOOKUP($D889,Help2!$D:$D,Help2!AC:AC)</f>
        <v>0</v>
      </c>
      <c r="AG889" s="979">
        <f>_xlfn.XLOOKUP($D889,Help2!$D:$D,Help2!AD:AD)</f>
        <v>0</v>
      </c>
      <c r="AH889" s="979">
        <f>_xlfn.XLOOKUP($D889,Help2!$D:$D,Help2!AE:AE)</f>
        <v>0</v>
      </c>
      <c r="AI889" s="979">
        <f>_xlfn.XLOOKUP($D889,Help2!$D:$D,Help2!AF:AF)</f>
        <v>0</v>
      </c>
      <c r="AJ889" s="979">
        <f>_xlfn.XLOOKUP($D889,Help2!$D:$D,Help2!AG:AG)</f>
        <v>0</v>
      </c>
      <c r="AK889" s="979">
        <f>_xlfn.XLOOKUP($D889,Help2!$D:$D,Help2!AH:AH)</f>
        <v>0</v>
      </c>
      <c r="AL889" s="979">
        <f>_xlfn.XLOOKUP($D889,Help2!$D:$D,Help2!AI:AI)</f>
        <v>0</v>
      </c>
      <c r="AM889" s="979">
        <f>_xlfn.XLOOKUP($D889,Help2!$D:$D,Help2!AJ:AJ)</f>
        <v>0</v>
      </c>
      <c r="AN889" s="979">
        <f>_xlfn.XLOOKUP($D889,Help2!$D:$D,Help2!AK:AK)</f>
        <v>0</v>
      </c>
    </row>
    <row r="890" spans="1:40" x14ac:dyDescent="0.2">
      <c r="A890" s="1">
        <v>45814</v>
      </c>
      <c r="B890">
        <f t="shared" si="98"/>
        <v>6</v>
      </c>
      <c r="C890">
        <f t="shared" si="99"/>
        <v>2025</v>
      </c>
      <c r="D890" s="872" t="str">
        <f t="shared" si="97"/>
        <v>06´2025</v>
      </c>
      <c r="F890" s="2">
        <f t="shared" si="100"/>
        <v>24</v>
      </c>
      <c r="G890" s="3">
        <f t="shared" si="101"/>
        <v>3.5842293906810034E-2</v>
      </c>
      <c r="H890" s="5">
        <f t="shared" si="102"/>
        <v>1</v>
      </c>
      <c r="I890" s="979">
        <f>VLOOKUP($D890,Help2!$D$26:$T$37,5)</f>
        <v>0</v>
      </c>
      <c r="J890" s="979">
        <f>VLOOKUP($D890,Help2!$D$26:$T$37,6)</f>
        <v>0</v>
      </c>
      <c r="K890" s="979">
        <f>VLOOKUP($D890,Help2!$D$26:$T$37,7)</f>
        <v>0</v>
      </c>
      <c r="L890" s="979">
        <f>VLOOKUP($D890,Help2!$D$26:$T$37,8)</f>
        <v>0</v>
      </c>
      <c r="M890" s="979">
        <f>VLOOKUP($D890,Help2!$D$26:$T$37,9)</f>
        <v>0</v>
      </c>
      <c r="N890" s="979">
        <f>VLOOKUP($D890,Help2!$D$26:$T$37,10)</f>
        <v>0</v>
      </c>
      <c r="P890" s="979">
        <f>VLOOKUP($D890,Help2!$D$2:$T$25,3)</f>
        <v>669.6</v>
      </c>
      <c r="Q890" s="979">
        <f t="shared" si="103"/>
        <v>720</v>
      </c>
      <c r="Y890" s="979">
        <f>_xlfn.XLOOKUP($D890,Help2!$D:$D,Help2!V:V)</f>
        <v>0</v>
      </c>
      <c r="Z890" s="979">
        <f>_xlfn.XLOOKUP($D890,Help2!$D:$D,Help2!W:W)</f>
        <v>0</v>
      </c>
      <c r="AA890" s="979">
        <f>_xlfn.XLOOKUP($D890,Help2!$D:$D,Help2!X:X)</f>
        <v>0</v>
      </c>
      <c r="AB890" s="979">
        <f>_xlfn.XLOOKUP($D890,Help2!$D:$D,Help2!Y:Y)</f>
        <v>0</v>
      </c>
      <c r="AC890" s="979">
        <f>_xlfn.XLOOKUP($D890,Help2!$D:$D,Help2!Z:Z)</f>
        <v>0</v>
      </c>
      <c r="AD890" s="979">
        <f>_xlfn.XLOOKUP($D890,Help2!$D:$D,Help2!AA:AA)</f>
        <v>0</v>
      </c>
      <c r="AE890" s="979">
        <f>_xlfn.XLOOKUP($D890,Help2!$D:$D,Help2!AB:AB)</f>
        <v>0</v>
      </c>
      <c r="AF890" s="979">
        <f>_xlfn.XLOOKUP($D890,Help2!$D:$D,Help2!AC:AC)</f>
        <v>0</v>
      </c>
      <c r="AG890" s="979">
        <f>_xlfn.XLOOKUP($D890,Help2!$D:$D,Help2!AD:AD)</f>
        <v>0</v>
      </c>
      <c r="AH890" s="979">
        <f>_xlfn.XLOOKUP($D890,Help2!$D:$D,Help2!AE:AE)</f>
        <v>0</v>
      </c>
      <c r="AI890" s="979">
        <f>_xlfn.XLOOKUP($D890,Help2!$D:$D,Help2!AF:AF)</f>
        <v>0</v>
      </c>
      <c r="AJ890" s="979">
        <f>_xlfn.XLOOKUP($D890,Help2!$D:$D,Help2!AG:AG)</f>
        <v>0</v>
      </c>
      <c r="AK890" s="979">
        <f>_xlfn.XLOOKUP($D890,Help2!$D:$D,Help2!AH:AH)</f>
        <v>0</v>
      </c>
      <c r="AL890" s="979">
        <f>_xlfn.XLOOKUP($D890,Help2!$D:$D,Help2!AI:AI)</f>
        <v>0</v>
      </c>
      <c r="AM890" s="979">
        <f>_xlfn.XLOOKUP($D890,Help2!$D:$D,Help2!AJ:AJ)</f>
        <v>0</v>
      </c>
      <c r="AN890" s="979">
        <f>_xlfn.XLOOKUP($D890,Help2!$D:$D,Help2!AK:AK)</f>
        <v>0</v>
      </c>
    </row>
    <row r="891" spans="1:40" x14ac:dyDescent="0.2">
      <c r="A891" s="1">
        <v>45815</v>
      </c>
      <c r="B891">
        <f t="shared" si="98"/>
        <v>6</v>
      </c>
      <c r="C891">
        <f t="shared" si="99"/>
        <v>2025</v>
      </c>
      <c r="D891" s="872" t="str">
        <f t="shared" si="97"/>
        <v>06´2025</v>
      </c>
      <c r="F891" s="2">
        <f t="shared" si="100"/>
        <v>24</v>
      </c>
      <c r="G891" s="3">
        <f t="shared" si="101"/>
        <v>3.5842293906810034E-2</v>
      </c>
      <c r="H891" s="5">
        <f t="shared" si="102"/>
        <v>1</v>
      </c>
      <c r="I891" s="979">
        <f>VLOOKUP($D891,Help2!$D$26:$T$37,5)</f>
        <v>0</v>
      </c>
      <c r="J891" s="979">
        <f>VLOOKUP($D891,Help2!$D$26:$T$37,6)</f>
        <v>0</v>
      </c>
      <c r="K891" s="979">
        <f>VLOOKUP($D891,Help2!$D$26:$T$37,7)</f>
        <v>0</v>
      </c>
      <c r="L891" s="979">
        <f>VLOOKUP($D891,Help2!$D$26:$T$37,8)</f>
        <v>0</v>
      </c>
      <c r="M891" s="979">
        <f>VLOOKUP($D891,Help2!$D$26:$T$37,9)</f>
        <v>0</v>
      </c>
      <c r="N891" s="979">
        <f>VLOOKUP($D891,Help2!$D$26:$T$37,10)</f>
        <v>0</v>
      </c>
      <c r="P891" s="979">
        <f>VLOOKUP($D891,Help2!$D$2:$T$25,3)</f>
        <v>669.6</v>
      </c>
      <c r="Q891" s="979">
        <f t="shared" si="103"/>
        <v>720</v>
      </c>
      <c r="Y891" s="979">
        <f>_xlfn.XLOOKUP($D891,Help2!$D:$D,Help2!V:V)</f>
        <v>0</v>
      </c>
      <c r="Z891" s="979">
        <f>_xlfn.XLOOKUP($D891,Help2!$D:$D,Help2!W:W)</f>
        <v>0</v>
      </c>
      <c r="AA891" s="979">
        <f>_xlfn.XLOOKUP($D891,Help2!$D:$D,Help2!X:X)</f>
        <v>0</v>
      </c>
      <c r="AB891" s="979">
        <f>_xlfn.XLOOKUP($D891,Help2!$D:$D,Help2!Y:Y)</f>
        <v>0</v>
      </c>
      <c r="AC891" s="979">
        <f>_xlfn.XLOOKUP($D891,Help2!$D:$D,Help2!Z:Z)</f>
        <v>0</v>
      </c>
      <c r="AD891" s="979">
        <f>_xlfn.XLOOKUP($D891,Help2!$D:$D,Help2!AA:AA)</f>
        <v>0</v>
      </c>
      <c r="AE891" s="979">
        <f>_xlfn.XLOOKUP($D891,Help2!$D:$D,Help2!AB:AB)</f>
        <v>0</v>
      </c>
      <c r="AF891" s="979">
        <f>_xlfn.XLOOKUP($D891,Help2!$D:$D,Help2!AC:AC)</f>
        <v>0</v>
      </c>
      <c r="AG891" s="979">
        <f>_xlfn.XLOOKUP($D891,Help2!$D:$D,Help2!AD:AD)</f>
        <v>0</v>
      </c>
      <c r="AH891" s="979">
        <f>_xlfn.XLOOKUP($D891,Help2!$D:$D,Help2!AE:AE)</f>
        <v>0</v>
      </c>
      <c r="AI891" s="979">
        <f>_xlfn.XLOOKUP($D891,Help2!$D:$D,Help2!AF:AF)</f>
        <v>0</v>
      </c>
      <c r="AJ891" s="979">
        <f>_xlfn.XLOOKUP($D891,Help2!$D:$D,Help2!AG:AG)</f>
        <v>0</v>
      </c>
      <c r="AK891" s="979">
        <f>_xlfn.XLOOKUP($D891,Help2!$D:$D,Help2!AH:AH)</f>
        <v>0</v>
      </c>
      <c r="AL891" s="979">
        <f>_xlfn.XLOOKUP($D891,Help2!$D:$D,Help2!AI:AI)</f>
        <v>0</v>
      </c>
      <c r="AM891" s="979">
        <f>_xlfn.XLOOKUP($D891,Help2!$D:$D,Help2!AJ:AJ)</f>
        <v>0</v>
      </c>
      <c r="AN891" s="979">
        <f>_xlfn.XLOOKUP($D891,Help2!$D:$D,Help2!AK:AK)</f>
        <v>0</v>
      </c>
    </row>
    <row r="892" spans="1:40" x14ac:dyDescent="0.2">
      <c r="A892" s="1">
        <v>45816</v>
      </c>
      <c r="B892">
        <f t="shared" si="98"/>
        <v>6</v>
      </c>
      <c r="C892">
        <f t="shared" si="99"/>
        <v>2025</v>
      </c>
      <c r="D892" s="872" t="str">
        <f t="shared" si="97"/>
        <v>06´2025</v>
      </c>
      <c r="F892" s="2">
        <f t="shared" si="100"/>
        <v>24</v>
      </c>
      <c r="G892" s="3">
        <f t="shared" si="101"/>
        <v>3.5842293906810034E-2</v>
      </c>
      <c r="H892" s="5">
        <f t="shared" si="102"/>
        <v>1</v>
      </c>
      <c r="I892" s="979">
        <f>VLOOKUP($D892,Help2!$D$26:$T$37,5)</f>
        <v>0</v>
      </c>
      <c r="J892" s="979">
        <f>VLOOKUP($D892,Help2!$D$26:$T$37,6)</f>
        <v>0</v>
      </c>
      <c r="K892" s="979">
        <f>VLOOKUP($D892,Help2!$D$26:$T$37,7)</f>
        <v>0</v>
      </c>
      <c r="L892" s="979">
        <f>VLOOKUP($D892,Help2!$D$26:$T$37,8)</f>
        <v>0</v>
      </c>
      <c r="M892" s="979">
        <f>VLOOKUP($D892,Help2!$D$26:$T$37,9)</f>
        <v>0</v>
      </c>
      <c r="N892" s="979">
        <f>VLOOKUP($D892,Help2!$D$26:$T$37,10)</f>
        <v>0</v>
      </c>
      <c r="P892" s="979">
        <f>VLOOKUP($D892,Help2!$D$2:$T$25,3)</f>
        <v>669.6</v>
      </c>
      <c r="Q892" s="979">
        <f t="shared" si="103"/>
        <v>720</v>
      </c>
      <c r="Y892" s="979">
        <f>_xlfn.XLOOKUP($D892,Help2!$D:$D,Help2!V:V)</f>
        <v>0</v>
      </c>
      <c r="Z892" s="979">
        <f>_xlfn.XLOOKUP($D892,Help2!$D:$D,Help2!W:W)</f>
        <v>0</v>
      </c>
      <c r="AA892" s="979">
        <f>_xlfn.XLOOKUP($D892,Help2!$D:$D,Help2!X:X)</f>
        <v>0</v>
      </c>
      <c r="AB892" s="979">
        <f>_xlfn.XLOOKUP($D892,Help2!$D:$D,Help2!Y:Y)</f>
        <v>0</v>
      </c>
      <c r="AC892" s="979">
        <f>_xlfn.XLOOKUP($D892,Help2!$D:$D,Help2!Z:Z)</f>
        <v>0</v>
      </c>
      <c r="AD892" s="979">
        <f>_xlfn.XLOOKUP($D892,Help2!$D:$D,Help2!AA:AA)</f>
        <v>0</v>
      </c>
      <c r="AE892" s="979">
        <f>_xlfn.XLOOKUP($D892,Help2!$D:$D,Help2!AB:AB)</f>
        <v>0</v>
      </c>
      <c r="AF892" s="979">
        <f>_xlfn.XLOOKUP($D892,Help2!$D:$D,Help2!AC:AC)</f>
        <v>0</v>
      </c>
      <c r="AG892" s="979">
        <f>_xlfn.XLOOKUP($D892,Help2!$D:$D,Help2!AD:AD)</f>
        <v>0</v>
      </c>
      <c r="AH892" s="979">
        <f>_xlfn.XLOOKUP($D892,Help2!$D:$D,Help2!AE:AE)</f>
        <v>0</v>
      </c>
      <c r="AI892" s="979">
        <f>_xlfn.XLOOKUP($D892,Help2!$D:$D,Help2!AF:AF)</f>
        <v>0</v>
      </c>
      <c r="AJ892" s="979">
        <f>_xlfn.XLOOKUP($D892,Help2!$D:$D,Help2!AG:AG)</f>
        <v>0</v>
      </c>
      <c r="AK892" s="979">
        <f>_xlfn.XLOOKUP($D892,Help2!$D:$D,Help2!AH:AH)</f>
        <v>0</v>
      </c>
      <c r="AL892" s="979">
        <f>_xlfn.XLOOKUP($D892,Help2!$D:$D,Help2!AI:AI)</f>
        <v>0</v>
      </c>
      <c r="AM892" s="979">
        <f>_xlfn.XLOOKUP($D892,Help2!$D:$D,Help2!AJ:AJ)</f>
        <v>0</v>
      </c>
      <c r="AN892" s="979">
        <f>_xlfn.XLOOKUP($D892,Help2!$D:$D,Help2!AK:AK)</f>
        <v>0</v>
      </c>
    </row>
    <row r="893" spans="1:40" x14ac:dyDescent="0.2">
      <c r="A893" s="1">
        <v>45817</v>
      </c>
      <c r="B893">
        <f t="shared" si="98"/>
        <v>6</v>
      </c>
      <c r="C893">
        <f t="shared" si="99"/>
        <v>2025</v>
      </c>
      <c r="D893" s="872" t="str">
        <f t="shared" si="97"/>
        <v>06´2025</v>
      </c>
      <c r="F893" s="2">
        <f t="shared" si="100"/>
        <v>24</v>
      </c>
      <c r="G893" s="3">
        <f t="shared" si="101"/>
        <v>3.5842293906810034E-2</v>
      </c>
      <c r="H893" s="5">
        <f t="shared" si="102"/>
        <v>1</v>
      </c>
      <c r="I893" s="979">
        <f>VLOOKUP($D893,Help2!$D$26:$T$37,5)</f>
        <v>0</v>
      </c>
      <c r="J893" s="979">
        <f>VLOOKUP($D893,Help2!$D$26:$T$37,6)</f>
        <v>0</v>
      </c>
      <c r="K893" s="979">
        <f>VLOOKUP($D893,Help2!$D$26:$T$37,7)</f>
        <v>0</v>
      </c>
      <c r="L893" s="979">
        <f>VLOOKUP($D893,Help2!$D$26:$T$37,8)</f>
        <v>0</v>
      </c>
      <c r="M893" s="979">
        <f>VLOOKUP($D893,Help2!$D$26:$T$37,9)</f>
        <v>0</v>
      </c>
      <c r="N893" s="979">
        <f>VLOOKUP($D893,Help2!$D$26:$T$37,10)</f>
        <v>0</v>
      </c>
      <c r="P893" s="979">
        <f>VLOOKUP($D893,Help2!$D$2:$T$25,3)</f>
        <v>669.6</v>
      </c>
      <c r="Q893" s="979">
        <f t="shared" si="103"/>
        <v>720</v>
      </c>
      <c r="Y893" s="979">
        <f>_xlfn.XLOOKUP($D893,Help2!$D:$D,Help2!V:V)</f>
        <v>0</v>
      </c>
      <c r="Z893" s="979">
        <f>_xlfn.XLOOKUP($D893,Help2!$D:$D,Help2!W:W)</f>
        <v>0</v>
      </c>
      <c r="AA893" s="979">
        <f>_xlfn.XLOOKUP($D893,Help2!$D:$D,Help2!X:X)</f>
        <v>0</v>
      </c>
      <c r="AB893" s="979">
        <f>_xlfn.XLOOKUP($D893,Help2!$D:$D,Help2!Y:Y)</f>
        <v>0</v>
      </c>
      <c r="AC893" s="979">
        <f>_xlfn.XLOOKUP($D893,Help2!$D:$D,Help2!Z:Z)</f>
        <v>0</v>
      </c>
      <c r="AD893" s="979">
        <f>_xlfn.XLOOKUP($D893,Help2!$D:$D,Help2!AA:AA)</f>
        <v>0</v>
      </c>
      <c r="AE893" s="979">
        <f>_xlfn.XLOOKUP($D893,Help2!$D:$D,Help2!AB:AB)</f>
        <v>0</v>
      </c>
      <c r="AF893" s="979">
        <f>_xlfn.XLOOKUP($D893,Help2!$D:$D,Help2!AC:AC)</f>
        <v>0</v>
      </c>
      <c r="AG893" s="979">
        <f>_xlfn.XLOOKUP($D893,Help2!$D:$D,Help2!AD:AD)</f>
        <v>0</v>
      </c>
      <c r="AH893" s="979">
        <f>_xlfn.XLOOKUP($D893,Help2!$D:$D,Help2!AE:AE)</f>
        <v>0</v>
      </c>
      <c r="AI893" s="979">
        <f>_xlfn.XLOOKUP($D893,Help2!$D:$D,Help2!AF:AF)</f>
        <v>0</v>
      </c>
      <c r="AJ893" s="979">
        <f>_xlfn.XLOOKUP($D893,Help2!$D:$D,Help2!AG:AG)</f>
        <v>0</v>
      </c>
      <c r="AK893" s="979">
        <f>_xlfn.XLOOKUP($D893,Help2!$D:$D,Help2!AH:AH)</f>
        <v>0</v>
      </c>
      <c r="AL893" s="979">
        <f>_xlfn.XLOOKUP($D893,Help2!$D:$D,Help2!AI:AI)</f>
        <v>0</v>
      </c>
      <c r="AM893" s="979">
        <f>_xlfn.XLOOKUP($D893,Help2!$D:$D,Help2!AJ:AJ)</f>
        <v>0</v>
      </c>
      <c r="AN893" s="979">
        <f>_xlfn.XLOOKUP($D893,Help2!$D:$D,Help2!AK:AK)</f>
        <v>0</v>
      </c>
    </row>
    <row r="894" spans="1:40" x14ac:dyDescent="0.2">
      <c r="A894" s="1">
        <v>45818</v>
      </c>
      <c r="B894">
        <f t="shared" si="98"/>
        <v>6</v>
      </c>
      <c r="C894">
        <f t="shared" si="99"/>
        <v>2025</v>
      </c>
      <c r="D894" s="872" t="str">
        <f t="shared" si="97"/>
        <v>06´2025</v>
      </c>
      <c r="F894" s="2">
        <f t="shared" si="100"/>
        <v>24</v>
      </c>
      <c r="G894" s="3">
        <f t="shared" si="101"/>
        <v>3.5842293906810034E-2</v>
      </c>
      <c r="H894" s="5">
        <f t="shared" si="102"/>
        <v>1</v>
      </c>
      <c r="I894" s="979">
        <f>VLOOKUP($D894,Help2!$D$26:$T$37,5)</f>
        <v>0</v>
      </c>
      <c r="J894" s="979">
        <f>VLOOKUP($D894,Help2!$D$26:$T$37,6)</f>
        <v>0</v>
      </c>
      <c r="K894" s="979">
        <f>VLOOKUP($D894,Help2!$D$26:$T$37,7)</f>
        <v>0</v>
      </c>
      <c r="L894" s="979">
        <f>VLOOKUP($D894,Help2!$D$26:$T$37,8)</f>
        <v>0</v>
      </c>
      <c r="M894" s="979">
        <f>VLOOKUP($D894,Help2!$D$26:$T$37,9)</f>
        <v>0</v>
      </c>
      <c r="N894" s="979">
        <f>VLOOKUP($D894,Help2!$D$26:$T$37,10)</f>
        <v>0</v>
      </c>
      <c r="P894" s="979">
        <f>VLOOKUP($D894,Help2!$D$2:$T$25,3)</f>
        <v>669.6</v>
      </c>
      <c r="Q894" s="979">
        <f t="shared" si="103"/>
        <v>720</v>
      </c>
      <c r="Y894" s="979">
        <f>_xlfn.XLOOKUP($D894,Help2!$D:$D,Help2!V:V)</f>
        <v>0</v>
      </c>
      <c r="Z894" s="979">
        <f>_xlfn.XLOOKUP($D894,Help2!$D:$D,Help2!W:W)</f>
        <v>0</v>
      </c>
      <c r="AA894" s="979">
        <f>_xlfn.XLOOKUP($D894,Help2!$D:$D,Help2!X:X)</f>
        <v>0</v>
      </c>
      <c r="AB894" s="979">
        <f>_xlfn.XLOOKUP($D894,Help2!$D:$D,Help2!Y:Y)</f>
        <v>0</v>
      </c>
      <c r="AC894" s="979">
        <f>_xlfn.XLOOKUP($D894,Help2!$D:$D,Help2!Z:Z)</f>
        <v>0</v>
      </c>
      <c r="AD894" s="979">
        <f>_xlfn.XLOOKUP($D894,Help2!$D:$D,Help2!AA:AA)</f>
        <v>0</v>
      </c>
      <c r="AE894" s="979">
        <f>_xlfn.XLOOKUP($D894,Help2!$D:$D,Help2!AB:AB)</f>
        <v>0</v>
      </c>
      <c r="AF894" s="979">
        <f>_xlfn.XLOOKUP($D894,Help2!$D:$D,Help2!AC:AC)</f>
        <v>0</v>
      </c>
      <c r="AG894" s="979">
        <f>_xlfn.XLOOKUP($D894,Help2!$D:$D,Help2!AD:AD)</f>
        <v>0</v>
      </c>
      <c r="AH894" s="979">
        <f>_xlfn.XLOOKUP($D894,Help2!$D:$D,Help2!AE:AE)</f>
        <v>0</v>
      </c>
      <c r="AI894" s="979">
        <f>_xlfn.XLOOKUP($D894,Help2!$D:$D,Help2!AF:AF)</f>
        <v>0</v>
      </c>
      <c r="AJ894" s="979">
        <f>_xlfn.XLOOKUP($D894,Help2!$D:$D,Help2!AG:AG)</f>
        <v>0</v>
      </c>
      <c r="AK894" s="979">
        <f>_xlfn.XLOOKUP($D894,Help2!$D:$D,Help2!AH:AH)</f>
        <v>0</v>
      </c>
      <c r="AL894" s="979">
        <f>_xlfn.XLOOKUP($D894,Help2!$D:$D,Help2!AI:AI)</f>
        <v>0</v>
      </c>
      <c r="AM894" s="979">
        <f>_xlfn.XLOOKUP($D894,Help2!$D:$D,Help2!AJ:AJ)</f>
        <v>0</v>
      </c>
      <c r="AN894" s="979">
        <f>_xlfn.XLOOKUP($D894,Help2!$D:$D,Help2!AK:AK)</f>
        <v>0</v>
      </c>
    </row>
    <row r="895" spans="1:40" x14ac:dyDescent="0.2">
      <c r="A895" s="1">
        <v>45819</v>
      </c>
      <c r="B895">
        <f t="shared" si="98"/>
        <v>6</v>
      </c>
      <c r="C895">
        <f t="shared" si="99"/>
        <v>2025</v>
      </c>
      <c r="D895" s="872" t="str">
        <f t="shared" si="97"/>
        <v>06´2025</v>
      </c>
      <c r="F895" s="2">
        <f t="shared" si="100"/>
        <v>24</v>
      </c>
      <c r="G895" s="3">
        <f t="shared" si="101"/>
        <v>3.5842293906810034E-2</v>
      </c>
      <c r="H895" s="5">
        <f t="shared" si="102"/>
        <v>1</v>
      </c>
      <c r="I895" s="979">
        <f>VLOOKUP($D895,Help2!$D$26:$T$37,5)</f>
        <v>0</v>
      </c>
      <c r="J895" s="979">
        <f>VLOOKUP($D895,Help2!$D$26:$T$37,6)</f>
        <v>0</v>
      </c>
      <c r="K895" s="979">
        <f>VLOOKUP($D895,Help2!$D$26:$T$37,7)</f>
        <v>0</v>
      </c>
      <c r="L895" s="979">
        <f>VLOOKUP($D895,Help2!$D$26:$T$37,8)</f>
        <v>0</v>
      </c>
      <c r="M895" s="979">
        <f>VLOOKUP($D895,Help2!$D$26:$T$37,9)</f>
        <v>0</v>
      </c>
      <c r="N895" s="979">
        <f>VLOOKUP($D895,Help2!$D$26:$T$37,10)</f>
        <v>0</v>
      </c>
      <c r="P895" s="979">
        <f>VLOOKUP($D895,Help2!$D$2:$T$25,3)</f>
        <v>669.6</v>
      </c>
      <c r="Q895" s="979">
        <f t="shared" si="103"/>
        <v>720</v>
      </c>
      <c r="Y895" s="979">
        <f>_xlfn.XLOOKUP($D895,Help2!$D:$D,Help2!V:V)</f>
        <v>0</v>
      </c>
      <c r="Z895" s="979">
        <f>_xlfn.XLOOKUP($D895,Help2!$D:$D,Help2!W:W)</f>
        <v>0</v>
      </c>
      <c r="AA895" s="979">
        <f>_xlfn.XLOOKUP($D895,Help2!$D:$D,Help2!X:X)</f>
        <v>0</v>
      </c>
      <c r="AB895" s="979">
        <f>_xlfn.XLOOKUP($D895,Help2!$D:$D,Help2!Y:Y)</f>
        <v>0</v>
      </c>
      <c r="AC895" s="979">
        <f>_xlfn.XLOOKUP($D895,Help2!$D:$D,Help2!Z:Z)</f>
        <v>0</v>
      </c>
      <c r="AD895" s="979">
        <f>_xlfn.XLOOKUP($D895,Help2!$D:$D,Help2!AA:AA)</f>
        <v>0</v>
      </c>
      <c r="AE895" s="979">
        <f>_xlfn.XLOOKUP($D895,Help2!$D:$D,Help2!AB:AB)</f>
        <v>0</v>
      </c>
      <c r="AF895" s="979">
        <f>_xlfn.XLOOKUP($D895,Help2!$D:$D,Help2!AC:AC)</f>
        <v>0</v>
      </c>
      <c r="AG895" s="979">
        <f>_xlfn.XLOOKUP($D895,Help2!$D:$D,Help2!AD:AD)</f>
        <v>0</v>
      </c>
      <c r="AH895" s="979">
        <f>_xlfn.XLOOKUP($D895,Help2!$D:$D,Help2!AE:AE)</f>
        <v>0</v>
      </c>
      <c r="AI895" s="979">
        <f>_xlfn.XLOOKUP($D895,Help2!$D:$D,Help2!AF:AF)</f>
        <v>0</v>
      </c>
      <c r="AJ895" s="979">
        <f>_xlfn.XLOOKUP($D895,Help2!$D:$D,Help2!AG:AG)</f>
        <v>0</v>
      </c>
      <c r="AK895" s="979">
        <f>_xlfn.XLOOKUP($D895,Help2!$D:$D,Help2!AH:AH)</f>
        <v>0</v>
      </c>
      <c r="AL895" s="979">
        <f>_xlfn.XLOOKUP($D895,Help2!$D:$D,Help2!AI:AI)</f>
        <v>0</v>
      </c>
      <c r="AM895" s="979">
        <f>_xlfn.XLOOKUP($D895,Help2!$D:$D,Help2!AJ:AJ)</f>
        <v>0</v>
      </c>
      <c r="AN895" s="979">
        <f>_xlfn.XLOOKUP($D895,Help2!$D:$D,Help2!AK:AK)</f>
        <v>0</v>
      </c>
    </row>
    <row r="896" spans="1:40" x14ac:dyDescent="0.2">
      <c r="A896" s="1">
        <v>45820</v>
      </c>
      <c r="B896">
        <f t="shared" si="98"/>
        <v>6</v>
      </c>
      <c r="C896">
        <f t="shared" si="99"/>
        <v>2025</v>
      </c>
      <c r="D896" s="872" t="str">
        <f t="shared" si="97"/>
        <v>06´2025</v>
      </c>
      <c r="F896" s="2">
        <f t="shared" si="100"/>
        <v>24</v>
      </c>
      <c r="G896" s="3">
        <f t="shared" si="101"/>
        <v>3.5842293906810034E-2</v>
      </c>
      <c r="H896" s="5">
        <f t="shared" si="102"/>
        <v>1</v>
      </c>
      <c r="I896" s="979">
        <f>VLOOKUP($D896,Help2!$D$26:$T$37,5)</f>
        <v>0</v>
      </c>
      <c r="J896" s="979">
        <f>VLOOKUP($D896,Help2!$D$26:$T$37,6)</f>
        <v>0</v>
      </c>
      <c r="K896" s="979">
        <f>VLOOKUP($D896,Help2!$D$26:$T$37,7)</f>
        <v>0</v>
      </c>
      <c r="L896" s="979">
        <f>VLOOKUP($D896,Help2!$D$26:$T$37,8)</f>
        <v>0</v>
      </c>
      <c r="M896" s="979">
        <f>VLOOKUP($D896,Help2!$D$26:$T$37,9)</f>
        <v>0</v>
      </c>
      <c r="N896" s="979">
        <f>VLOOKUP($D896,Help2!$D$26:$T$37,10)</f>
        <v>0</v>
      </c>
      <c r="P896" s="979">
        <f>VLOOKUP($D896,Help2!$D$2:$T$25,3)</f>
        <v>669.6</v>
      </c>
      <c r="Q896" s="979">
        <f t="shared" si="103"/>
        <v>720</v>
      </c>
      <c r="Y896" s="979">
        <f>_xlfn.XLOOKUP($D896,Help2!$D:$D,Help2!V:V)</f>
        <v>0</v>
      </c>
      <c r="Z896" s="979">
        <f>_xlfn.XLOOKUP($D896,Help2!$D:$D,Help2!W:W)</f>
        <v>0</v>
      </c>
      <c r="AA896" s="979">
        <f>_xlfn.XLOOKUP($D896,Help2!$D:$D,Help2!X:X)</f>
        <v>0</v>
      </c>
      <c r="AB896" s="979">
        <f>_xlfn.XLOOKUP($D896,Help2!$D:$D,Help2!Y:Y)</f>
        <v>0</v>
      </c>
      <c r="AC896" s="979">
        <f>_xlfn.XLOOKUP($D896,Help2!$D:$D,Help2!Z:Z)</f>
        <v>0</v>
      </c>
      <c r="AD896" s="979">
        <f>_xlfn.XLOOKUP($D896,Help2!$D:$D,Help2!AA:AA)</f>
        <v>0</v>
      </c>
      <c r="AE896" s="979">
        <f>_xlfn.XLOOKUP($D896,Help2!$D:$D,Help2!AB:AB)</f>
        <v>0</v>
      </c>
      <c r="AF896" s="979">
        <f>_xlfn.XLOOKUP($D896,Help2!$D:$D,Help2!AC:AC)</f>
        <v>0</v>
      </c>
      <c r="AG896" s="979">
        <f>_xlfn.XLOOKUP($D896,Help2!$D:$D,Help2!AD:AD)</f>
        <v>0</v>
      </c>
      <c r="AH896" s="979">
        <f>_xlfn.XLOOKUP($D896,Help2!$D:$D,Help2!AE:AE)</f>
        <v>0</v>
      </c>
      <c r="AI896" s="979">
        <f>_xlfn.XLOOKUP($D896,Help2!$D:$D,Help2!AF:AF)</f>
        <v>0</v>
      </c>
      <c r="AJ896" s="979">
        <f>_xlfn.XLOOKUP($D896,Help2!$D:$D,Help2!AG:AG)</f>
        <v>0</v>
      </c>
      <c r="AK896" s="979">
        <f>_xlfn.XLOOKUP($D896,Help2!$D:$D,Help2!AH:AH)</f>
        <v>0</v>
      </c>
      <c r="AL896" s="979">
        <f>_xlfn.XLOOKUP($D896,Help2!$D:$D,Help2!AI:AI)</f>
        <v>0</v>
      </c>
      <c r="AM896" s="979">
        <f>_xlfn.XLOOKUP($D896,Help2!$D:$D,Help2!AJ:AJ)</f>
        <v>0</v>
      </c>
      <c r="AN896" s="979">
        <f>_xlfn.XLOOKUP($D896,Help2!$D:$D,Help2!AK:AK)</f>
        <v>0</v>
      </c>
    </row>
    <row r="897" spans="1:40" x14ac:dyDescent="0.2">
      <c r="A897" s="1">
        <v>45821</v>
      </c>
      <c r="B897">
        <f t="shared" si="98"/>
        <v>6</v>
      </c>
      <c r="C897">
        <f t="shared" si="99"/>
        <v>2025</v>
      </c>
      <c r="D897" s="872" t="str">
        <f t="shared" si="97"/>
        <v>06´2025</v>
      </c>
      <c r="E897" s="867">
        <v>10</v>
      </c>
      <c r="F897" s="2">
        <f t="shared" si="100"/>
        <v>14</v>
      </c>
      <c r="G897" s="3">
        <f t="shared" si="101"/>
        <v>2.0908004778972519E-2</v>
      </c>
      <c r="H897" s="5">
        <f t="shared" si="102"/>
        <v>0.58333333333333337</v>
      </c>
      <c r="I897" s="979">
        <f>VLOOKUP($D897,Help2!$D$26:$T$37,5)</f>
        <v>0</v>
      </c>
      <c r="J897" s="979">
        <f>VLOOKUP($D897,Help2!$D$26:$T$37,6)</f>
        <v>0</v>
      </c>
      <c r="K897" s="979">
        <f>VLOOKUP($D897,Help2!$D$26:$T$37,7)</f>
        <v>0</v>
      </c>
      <c r="L897" s="979">
        <f>VLOOKUP($D897,Help2!$D$26:$T$37,8)</f>
        <v>0</v>
      </c>
      <c r="M897" s="979">
        <f>VLOOKUP($D897,Help2!$D$26:$T$37,9)</f>
        <v>0</v>
      </c>
      <c r="N897" s="979">
        <f>VLOOKUP($D897,Help2!$D$26:$T$37,10)</f>
        <v>0</v>
      </c>
      <c r="P897" s="979">
        <f>VLOOKUP($D897,Help2!$D$2:$T$25,3)</f>
        <v>669.6</v>
      </c>
      <c r="Q897" s="979">
        <f t="shared" si="103"/>
        <v>720</v>
      </c>
      <c r="Y897" s="979">
        <f>_xlfn.XLOOKUP($D897,Help2!$D:$D,Help2!V:V)</f>
        <v>0</v>
      </c>
      <c r="Z897" s="979">
        <f>_xlfn.XLOOKUP($D897,Help2!$D:$D,Help2!W:W)</f>
        <v>0</v>
      </c>
      <c r="AA897" s="979">
        <f>_xlfn.XLOOKUP($D897,Help2!$D:$D,Help2!X:X)</f>
        <v>0</v>
      </c>
      <c r="AB897" s="979">
        <f>_xlfn.XLOOKUP($D897,Help2!$D:$D,Help2!Y:Y)</f>
        <v>0</v>
      </c>
      <c r="AC897" s="979">
        <f>_xlfn.XLOOKUP($D897,Help2!$D:$D,Help2!Z:Z)</f>
        <v>0</v>
      </c>
      <c r="AD897" s="979">
        <f>_xlfn.XLOOKUP($D897,Help2!$D:$D,Help2!AA:AA)</f>
        <v>0</v>
      </c>
      <c r="AE897" s="979">
        <f>_xlfn.XLOOKUP($D897,Help2!$D:$D,Help2!AB:AB)</f>
        <v>0</v>
      </c>
      <c r="AF897" s="979">
        <f>_xlfn.XLOOKUP($D897,Help2!$D:$D,Help2!AC:AC)</f>
        <v>0</v>
      </c>
      <c r="AG897" s="979">
        <f>_xlfn.XLOOKUP($D897,Help2!$D:$D,Help2!AD:AD)</f>
        <v>0</v>
      </c>
      <c r="AH897" s="979">
        <f>_xlfn.XLOOKUP($D897,Help2!$D:$D,Help2!AE:AE)</f>
        <v>0</v>
      </c>
      <c r="AI897" s="979">
        <f>_xlfn.XLOOKUP($D897,Help2!$D:$D,Help2!AF:AF)</f>
        <v>0</v>
      </c>
      <c r="AJ897" s="979">
        <f>_xlfn.XLOOKUP($D897,Help2!$D:$D,Help2!AG:AG)</f>
        <v>0</v>
      </c>
      <c r="AK897" s="979">
        <f>_xlfn.XLOOKUP($D897,Help2!$D:$D,Help2!AH:AH)</f>
        <v>0</v>
      </c>
      <c r="AL897" s="979">
        <f>_xlfn.XLOOKUP($D897,Help2!$D:$D,Help2!AI:AI)</f>
        <v>0</v>
      </c>
      <c r="AM897" s="979">
        <f>_xlfn.XLOOKUP($D897,Help2!$D:$D,Help2!AJ:AJ)</f>
        <v>0</v>
      </c>
      <c r="AN897" s="979">
        <f>_xlfn.XLOOKUP($D897,Help2!$D:$D,Help2!AK:AK)</f>
        <v>0</v>
      </c>
    </row>
    <row r="898" spans="1:40" x14ac:dyDescent="0.2">
      <c r="A898" s="1">
        <v>45822</v>
      </c>
      <c r="B898">
        <f t="shared" si="98"/>
        <v>6</v>
      </c>
      <c r="C898">
        <f t="shared" si="99"/>
        <v>2025</v>
      </c>
      <c r="D898" s="872" t="str">
        <f t="shared" si="97"/>
        <v>06´2025</v>
      </c>
      <c r="F898" s="2">
        <f t="shared" si="100"/>
        <v>24</v>
      </c>
      <c r="G898" s="3">
        <f t="shared" si="101"/>
        <v>3.5842293906810034E-2</v>
      </c>
      <c r="H898" s="5">
        <f t="shared" si="102"/>
        <v>1</v>
      </c>
      <c r="I898" s="979">
        <f>VLOOKUP($D898,Help2!$D$26:$T$37,5)</f>
        <v>0</v>
      </c>
      <c r="J898" s="979">
        <f>VLOOKUP($D898,Help2!$D$26:$T$37,6)</f>
        <v>0</v>
      </c>
      <c r="K898" s="979">
        <f>VLOOKUP($D898,Help2!$D$26:$T$37,7)</f>
        <v>0</v>
      </c>
      <c r="L898" s="979">
        <f>VLOOKUP($D898,Help2!$D$26:$T$37,8)</f>
        <v>0</v>
      </c>
      <c r="M898" s="979">
        <f>VLOOKUP($D898,Help2!$D$26:$T$37,9)</f>
        <v>0</v>
      </c>
      <c r="N898" s="979">
        <f>VLOOKUP($D898,Help2!$D$26:$T$37,10)</f>
        <v>0</v>
      </c>
      <c r="P898" s="979">
        <f>VLOOKUP($D898,Help2!$D$2:$T$25,3)</f>
        <v>669.6</v>
      </c>
      <c r="Q898" s="979">
        <f t="shared" si="103"/>
        <v>720</v>
      </c>
      <c r="Y898" s="979">
        <f>_xlfn.XLOOKUP($D898,Help2!$D:$D,Help2!V:V)</f>
        <v>0</v>
      </c>
      <c r="Z898" s="979">
        <f>_xlfn.XLOOKUP($D898,Help2!$D:$D,Help2!W:W)</f>
        <v>0</v>
      </c>
      <c r="AA898" s="979">
        <f>_xlfn.XLOOKUP($D898,Help2!$D:$D,Help2!X:X)</f>
        <v>0</v>
      </c>
      <c r="AB898" s="979">
        <f>_xlfn.XLOOKUP($D898,Help2!$D:$D,Help2!Y:Y)</f>
        <v>0</v>
      </c>
      <c r="AC898" s="979">
        <f>_xlfn.XLOOKUP($D898,Help2!$D:$D,Help2!Z:Z)</f>
        <v>0</v>
      </c>
      <c r="AD898" s="979">
        <f>_xlfn.XLOOKUP($D898,Help2!$D:$D,Help2!AA:AA)</f>
        <v>0</v>
      </c>
      <c r="AE898" s="979">
        <f>_xlfn.XLOOKUP($D898,Help2!$D:$D,Help2!AB:AB)</f>
        <v>0</v>
      </c>
      <c r="AF898" s="979">
        <f>_xlfn.XLOOKUP($D898,Help2!$D:$D,Help2!AC:AC)</f>
        <v>0</v>
      </c>
      <c r="AG898" s="979">
        <f>_xlfn.XLOOKUP($D898,Help2!$D:$D,Help2!AD:AD)</f>
        <v>0</v>
      </c>
      <c r="AH898" s="979">
        <f>_xlfn.XLOOKUP($D898,Help2!$D:$D,Help2!AE:AE)</f>
        <v>0</v>
      </c>
      <c r="AI898" s="979">
        <f>_xlfn.XLOOKUP($D898,Help2!$D:$D,Help2!AF:AF)</f>
        <v>0</v>
      </c>
      <c r="AJ898" s="979">
        <f>_xlfn.XLOOKUP($D898,Help2!$D:$D,Help2!AG:AG)</f>
        <v>0</v>
      </c>
      <c r="AK898" s="979">
        <f>_xlfn.XLOOKUP($D898,Help2!$D:$D,Help2!AH:AH)</f>
        <v>0</v>
      </c>
      <c r="AL898" s="979">
        <f>_xlfn.XLOOKUP($D898,Help2!$D:$D,Help2!AI:AI)</f>
        <v>0</v>
      </c>
      <c r="AM898" s="979">
        <f>_xlfn.XLOOKUP($D898,Help2!$D:$D,Help2!AJ:AJ)</f>
        <v>0</v>
      </c>
      <c r="AN898" s="979">
        <f>_xlfn.XLOOKUP($D898,Help2!$D:$D,Help2!AK:AK)</f>
        <v>0</v>
      </c>
    </row>
    <row r="899" spans="1:40" x14ac:dyDescent="0.2">
      <c r="A899" s="1">
        <v>45823</v>
      </c>
      <c r="B899">
        <f t="shared" si="98"/>
        <v>6</v>
      </c>
      <c r="C899">
        <f t="shared" si="99"/>
        <v>2025</v>
      </c>
      <c r="D899" s="872" t="str">
        <f t="shared" si="97"/>
        <v>06´2025</v>
      </c>
      <c r="F899" s="2">
        <f t="shared" si="100"/>
        <v>24</v>
      </c>
      <c r="G899" s="3">
        <f t="shared" si="101"/>
        <v>3.5842293906810034E-2</v>
      </c>
      <c r="H899" s="5">
        <f t="shared" si="102"/>
        <v>1</v>
      </c>
      <c r="I899" s="979">
        <f>VLOOKUP($D899,Help2!$D$26:$T$37,5)</f>
        <v>0</v>
      </c>
      <c r="J899" s="979">
        <f>VLOOKUP($D899,Help2!$D$26:$T$37,6)</f>
        <v>0</v>
      </c>
      <c r="K899" s="979">
        <f>VLOOKUP($D899,Help2!$D$26:$T$37,7)</f>
        <v>0</v>
      </c>
      <c r="L899" s="979">
        <f>VLOOKUP($D899,Help2!$D$26:$T$37,8)</f>
        <v>0</v>
      </c>
      <c r="M899" s="979">
        <f>VLOOKUP($D899,Help2!$D$26:$T$37,9)</f>
        <v>0</v>
      </c>
      <c r="N899" s="979">
        <f>VLOOKUP($D899,Help2!$D$26:$T$37,10)</f>
        <v>0</v>
      </c>
      <c r="P899" s="979">
        <f>VLOOKUP($D899,Help2!$D$2:$T$25,3)</f>
        <v>669.6</v>
      </c>
      <c r="Q899" s="979">
        <f t="shared" si="103"/>
        <v>720</v>
      </c>
      <c r="Y899" s="979">
        <f>_xlfn.XLOOKUP($D899,Help2!$D:$D,Help2!V:V)</f>
        <v>0</v>
      </c>
      <c r="Z899" s="979">
        <f>_xlfn.XLOOKUP($D899,Help2!$D:$D,Help2!W:W)</f>
        <v>0</v>
      </c>
      <c r="AA899" s="979">
        <f>_xlfn.XLOOKUP($D899,Help2!$D:$D,Help2!X:X)</f>
        <v>0</v>
      </c>
      <c r="AB899" s="979">
        <f>_xlfn.XLOOKUP($D899,Help2!$D:$D,Help2!Y:Y)</f>
        <v>0</v>
      </c>
      <c r="AC899" s="979">
        <f>_xlfn.XLOOKUP($D899,Help2!$D:$D,Help2!Z:Z)</f>
        <v>0</v>
      </c>
      <c r="AD899" s="979">
        <f>_xlfn.XLOOKUP($D899,Help2!$D:$D,Help2!AA:AA)</f>
        <v>0</v>
      </c>
      <c r="AE899" s="979">
        <f>_xlfn.XLOOKUP($D899,Help2!$D:$D,Help2!AB:AB)</f>
        <v>0</v>
      </c>
      <c r="AF899" s="979">
        <f>_xlfn.XLOOKUP($D899,Help2!$D:$D,Help2!AC:AC)</f>
        <v>0</v>
      </c>
      <c r="AG899" s="979">
        <f>_xlfn.XLOOKUP($D899,Help2!$D:$D,Help2!AD:AD)</f>
        <v>0</v>
      </c>
      <c r="AH899" s="979">
        <f>_xlfn.XLOOKUP($D899,Help2!$D:$D,Help2!AE:AE)</f>
        <v>0</v>
      </c>
      <c r="AI899" s="979">
        <f>_xlfn.XLOOKUP($D899,Help2!$D:$D,Help2!AF:AF)</f>
        <v>0</v>
      </c>
      <c r="AJ899" s="979">
        <f>_xlfn.XLOOKUP($D899,Help2!$D:$D,Help2!AG:AG)</f>
        <v>0</v>
      </c>
      <c r="AK899" s="979">
        <f>_xlfn.XLOOKUP($D899,Help2!$D:$D,Help2!AH:AH)</f>
        <v>0</v>
      </c>
      <c r="AL899" s="979">
        <f>_xlfn.XLOOKUP($D899,Help2!$D:$D,Help2!AI:AI)</f>
        <v>0</v>
      </c>
      <c r="AM899" s="979">
        <f>_xlfn.XLOOKUP($D899,Help2!$D:$D,Help2!AJ:AJ)</f>
        <v>0</v>
      </c>
      <c r="AN899" s="979">
        <f>_xlfn.XLOOKUP($D899,Help2!$D:$D,Help2!AK:AK)</f>
        <v>0</v>
      </c>
    </row>
    <row r="900" spans="1:40" x14ac:dyDescent="0.2">
      <c r="A900" s="1">
        <v>45824</v>
      </c>
      <c r="B900">
        <f t="shared" si="98"/>
        <v>6</v>
      </c>
      <c r="C900">
        <f t="shared" si="99"/>
        <v>2025</v>
      </c>
      <c r="D900" s="872" t="str">
        <f t="shared" si="97"/>
        <v>06´2025</v>
      </c>
      <c r="F900" s="2">
        <f t="shared" si="100"/>
        <v>24</v>
      </c>
      <c r="G900" s="3">
        <f t="shared" si="101"/>
        <v>3.5842293906810034E-2</v>
      </c>
      <c r="H900" s="5">
        <f t="shared" si="102"/>
        <v>1</v>
      </c>
      <c r="I900" s="979">
        <f>VLOOKUP($D900,Help2!$D$26:$T$37,5)</f>
        <v>0</v>
      </c>
      <c r="J900" s="979">
        <f>VLOOKUP($D900,Help2!$D$26:$T$37,6)</f>
        <v>0</v>
      </c>
      <c r="K900" s="979">
        <f>VLOOKUP($D900,Help2!$D$26:$T$37,7)</f>
        <v>0</v>
      </c>
      <c r="L900" s="979">
        <f>VLOOKUP($D900,Help2!$D$26:$T$37,8)</f>
        <v>0</v>
      </c>
      <c r="M900" s="979">
        <f>VLOOKUP($D900,Help2!$D$26:$T$37,9)</f>
        <v>0</v>
      </c>
      <c r="N900" s="979">
        <f>VLOOKUP($D900,Help2!$D$26:$T$37,10)</f>
        <v>0</v>
      </c>
      <c r="P900" s="979">
        <f>VLOOKUP($D900,Help2!$D$2:$T$25,3)</f>
        <v>669.6</v>
      </c>
      <c r="Q900" s="979">
        <f t="shared" si="103"/>
        <v>720</v>
      </c>
      <c r="Y900" s="979">
        <f>_xlfn.XLOOKUP($D900,Help2!$D:$D,Help2!V:V)</f>
        <v>0</v>
      </c>
      <c r="Z900" s="979">
        <f>_xlfn.XLOOKUP($D900,Help2!$D:$D,Help2!W:W)</f>
        <v>0</v>
      </c>
      <c r="AA900" s="979">
        <f>_xlfn.XLOOKUP($D900,Help2!$D:$D,Help2!X:X)</f>
        <v>0</v>
      </c>
      <c r="AB900" s="979">
        <f>_xlfn.XLOOKUP($D900,Help2!$D:$D,Help2!Y:Y)</f>
        <v>0</v>
      </c>
      <c r="AC900" s="979">
        <f>_xlfn.XLOOKUP($D900,Help2!$D:$D,Help2!Z:Z)</f>
        <v>0</v>
      </c>
      <c r="AD900" s="979">
        <f>_xlfn.XLOOKUP($D900,Help2!$D:$D,Help2!AA:AA)</f>
        <v>0</v>
      </c>
      <c r="AE900" s="979">
        <f>_xlfn.XLOOKUP($D900,Help2!$D:$D,Help2!AB:AB)</f>
        <v>0</v>
      </c>
      <c r="AF900" s="979">
        <f>_xlfn.XLOOKUP($D900,Help2!$D:$D,Help2!AC:AC)</f>
        <v>0</v>
      </c>
      <c r="AG900" s="979">
        <f>_xlfn.XLOOKUP($D900,Help2!$D:$D,Help2!AD:AD)</f>
        <v>0</v>
      </c>
      <c r="AH900" s="979">
        <f>_xlfn.XLOOKUP($D900,Help2!$D:$D,Help2!AE:AE)</f>
        <v>0</v>
      </c>
      <c r="AI900" s="979">
        <f>_xlfn.XLOOKUP($D900,Help2!$D:$D,Help2!AF:AF)</f>
        <v>0</v>
      </c>
      <c r="AJ900" s="979">
        <f>_xlfn.XLOOKUP($D900,Help2!$D:$D,Help2!AG:AG)</f>
        <v>0</v>
      </c>
      <c r="AK900" s="979">
        <f>_xlfn.XLOOKUP($D900,Help2!$D:$D,Help2!AH:AH)</f>
        <v>0</v>
      </c>
      <c r="AL900" s="979">
        <f>_xlfn.XLOOKUP($D900,Help2!$D:$D,Help2!AI:AI)</f>
        <v>0</v>
      </c>
      <c r="AM900" s="979">
        <f>_xlfn.XLOOKUP($D900,Help2!$D:$D,Help2!AJ:AJ)</f>
        <v>0</v>
      </c>
      <c r="AN900" s="979">
        <f>_xlfn.XLOOKUP($D900,Help2!$D:$D,Help2!AK:AK)</f>
        <v>0</v>
      </c>
    </row>
    <row r="901" spans="1:40" x14ac:dyDescent="0.2">
      <c r="A901" s="1">
        <v>45825</v>
      </c>
      <c r="B901">
        <f t="shared" si="98"/>
        <v>6</v>
      </c>
      <c r="C901">
        <f t="shared" si="99"/>
        <v>2025</v>
      </c>
      <c r="D901" s="872" t="str">
        <f t="shared" si="97"/>
        <v>06´2025</v>
      </c>
      <c r="F901" s="2">
        <f t="shared" si="100"/>
        <v>24</v>
      </c>
      <c r="G901" s="3">
        <f t="shared" si="101"/>
        <v>3.5842293906810034E-2</v>
      </c>
      <c r="H901" s="5">
        <f t="shared" si="102"/>
        <v>1</v>
      </c>
      <c r="I901" s="979">
        <f>VLOOKUP($D901,Help2!$D$26:$T$37,5)</f>
        <v>0</v>
      </c>
      <c r="J901" s="979">
        <f>VLOOKUP($D901,Help2!$D$26:$T$37,6)</f>
        <v>0</v>
      </c>
      <c r="K901" s="979">
        <f>VLOOKUP($D901,Help2!$D$26:$T$37,7)</f>
        <v>0</v>
      </c>
      <c r="L901" s="979">
        <f>VLOOKUP($D901,Help2!$D$26:$T$37,8)</f>
        <v>0</v>
      </c>
      <c r="M901" s="979">
        <f>VLOOKUP($D901,Help2!$D$26:$T$37,9)</f>
        <v>0</v>
      </c>
      <c r="N901" s="979">
        <f>VLOOKUP($D901,Help2!$D$26:$T$37,10)</f>
        <v>0</v>
      </c>
      <c r="P901" s="979">
        <f>VLOOKUP($D901,Help2!$D$2:$T$25,3)</f>
        <v>669.6</v>
      </c>
      <c r="Q901" s="979">
        <f t="shared" si="103"/>
        <v>720</v>
      </c>
      <c r="Y901" s="979">
        <f>_xlfn.XLOOKUP($D901,Help2!$D:$D,Help2!V:V)</f>
        <v>0</v>
      </c>
      <c r="Z901" s="979">
        <f>_xlfn.XLOOKUP($D901,Help2!$D:$D,Help2!W:W)</f>
        <v>0</v>
      </c>
      <c r="AA901" s="979">
        <f>_xlfn.XLOOKUP($D901,Help2!$D:$D,Help2!X:X)</f>
        <v>0</v>
      </c>
      <c r="AB901" s="979">
        <f>_xlfn.XLOOKUP($D901,Help2!$D:$D,Help2!Y:Y)</f>
        <v>0</v>
      </c>
      <c r="AC901" s="979">
        <f>_xlfn.XLOOKUP($D901,Help2!$D:$D,Help2!Z:Z)</f>
        <v>0</v>
      </c>
      <c r="AD901" s="979">
        <f>_xlfn.XLOOKUP($D901,Help2!$D:$D,Help2!AA:AA)</f>
        <v>0</v>
      </c>
      <c r="AE901" s="979">
        <f>_xlfn.XLOOKUP($D901,Help2!$D:$D,Help2!AB:AB)</f>
        <v>0</v>
      </c>
      <c r="AF901" s="979">
        <f>_xlfn.XLOOKUP($D901,Help2!$D:$D,Help2!AC:AC)</f>
        <v>0</v>
      </c>
      <c r="AG901" s="979">
        <f>_xlfn.XLOOKUP($D901,Help2!$D:$D,Help2!AD:AD)</f>
        <v>0</v>
      </c>
      <c r="AH901" s="979">
        <f>_xlfn.XLOOKUP($D901,Help2!$D:$D,Help2!AE:AE)</f>
        <v>0</v>
      </c>
      <c r="AI901" s="979">
        <f>_xlfn.XLOOKUP($D901,Help2!$D:$D,Help2!AF:AF)</f>
        <v>0</v>
      </c>
      <c r="AJ901" s="979">
        <f>_xlfn.XLOOKUP($D901,Help2!$D:$D,Help2!AG:AG)</f>
        <v>0</v>
      </c>
      <c r="AK901" s="979">
        <f>_xlfn.XLOOKUP($D901,Help2!$D:$D,Help2!AH:AH)</f>
        <v>0</v>
      </c>
      <c r="AL901" s="979">
        <f>_xlfn.XLOOKUP($D901,Help2!$D:$D,Help2!AI:AI)</f>
        <v>0</v>
      </c>
      <c r="AM901" s="979">
        <f>_xlfn.XLOOKUP($D901,Help2!$D:$D,Help2!AJ:AJ)</f>
        <v>0</v>
      </c>
      <c r="AN901" s="979">
        <f>_xlfn.XLOOKUP($D901,Help2!$D:$D,Help2!AK:AK)</f>
        <v>0</v>
      </c>
    </row>
    <row r="902" spans="1:40" x14ac:dyDescent="0.2">
      <c r="A902" s="1">
        <v>45826</v>
      </c>
      <c r="B902">
        <f t="shared" si="98"/>
        <v>6</v>
      </c>
      <c r="C902">
        <f t="shared" si="99"/>
        <v>2025</v>
      </c>
      <c r="D902" s="872" t="str">
        <f t="shared" si="97"/>
        <v>06´2025</v>
      </c>
      <c r="F902" s="2">
        <f t="shared" si="100"/>
        <v>24</v>
      </c>
      <c r="G902" s="3">
        <f t="shared" si="101"/>
        <v>3.5842293906810034E-2</v>
      </c>
      <c r="H902" s="5">
        <f t="shared" si="102"/>
        <v>1</v>
      </c>
      <c r="I902" s="979">
        <f>VLOOKUP($D902,Help2!$D$26:$T$37,5)</f>
        <v>0</v>
      </c>
      <c r="J902" s="979">
        <f>VLOOKUP($D902,Help2!$D$26:$T$37,6)</f>
        <v>0</v>
      </c>
      <c r="K902" s="979">
        <f>VLOOKUP($D902,Help2!$D$26:$T$37,7)</f>
        <v>0</v>
      </c>
      <c r="L902" s="979">
        <f>VLOOKUP($D902,Help2!$D$26:$T$37,8)</f>
        <v>0</v>
      </c>
      <c r="M902" s="979">
        <f>VLOOKUP($D902,Help2!$D$26:$T$37,9)</f>
        <v>0</v>
      </c>
      <c r="N902" s="979">
        <f>VLOOKUP($D902,Help2!$D$26:$T$37,10)</f>
        <v>0</v>
      </c>
      <c r="P902" s="979">
        <f>VLOOKUP($D902,Help2!$D$2:$T$25,3)</f>
        <v>669.6</v>
      </c>
      <c r="Q902" s="979">
        <f t="shared" si="103"/>
        <v>720</v>
      </c>
      <c r="Y902" s="979">
        <f>_xlfn.XLOOKUP($D902,Help2!$D:$D,Help2!V:V)</f>
        <v>0</v>
      </c>
      <c r="Z902" s="979">
        <f>_xlfn.XLOOKUP($D902,Help2!$D:$D,Help2!W:W)</f>
        <v>0</v>
      </c>
      <c r="AA902" s="979">
        <f>_xlfn.XLOOKUP($D902,Help2!$D:$D,Help2!X:X)</f>
        <v>0</v>
      </c>
      <c r="AB902" s="979">
        <f>_xlfn.XLOOKUP($D902,Help2!$D:$D,Help2!Y:Y)</f>
        <v>0</v>
      </c>
      <c r="AC902" s="979">
        <f>_xlfn.XLOOKUP($D902,Help2!$D:$D,Help2!Z:Z)</f>
        <v>0</v>
      </c>
      <c r="AD902" s="979">
        <f>_xlfn.XLOOKUP($D902,Help2!$D:$D,Help2!AA:AA)</f>
        <v>0</v>
      </c>
      <c r="AE902" s="979">
        <f>_xlfn.XLOOKUP($D902,Help2!$D:$D,Help2!AB:AB)</f>
        <v>0</v>
      </c>
      <c r="AF902" s="979">
        <f>_xlfn.XLOOKUP($D902,Help2!$D:$D,Help2!AC:AC)</f>
        <v>0</v>
      </c>
      <c r="AG902" s="979">
        <f>_xlfn.XLOOKUP($D902,Help2!$D:$D,Help2!AD:AD)</f>
        <v>0</v>
      </c>
      <c r="AH902" s="979">
        <f>_xlfn.XLOOKUP($D902,Help2!$D:$D,Help2!AE:AE)</f>
        <v>0</v>
      </c>
      <c r="AI902" s="979">
        <f>_xlfn.XLOOKUP($D902,Help2!$D:$D,Help2!AF:AF)</f>
        <v>0</v>
      </c>
      <c r="AJ902" s="979">
        <f>_xlfn.XLOOKUP($D902,Help2!$D:$D,Help2!AG:AG)</f>
        <v>0</v>
      </c>
      <c r="AK902" s="979">
        <f>_xlfn.XLOOKUP($D902,Help2!$D:$D,Help2!AH:AH)</f>
        <v>0</v>
      </c>
      <c r="AL902" s="979">
        <f>_xlfn.XLOOKUP($D902,Help2!$D:$D,Help2!AI:AI)</f>
        <v>0</v>
      </c>
      <c r="AM902" s="979">
        <f>_xlfn.XLOOKUP($D902,Help2!$D:$D,Help2!AJ:AJ)</f>
        <v>0</v>
      </c>
      <c r="AN902" s="979">
        <f>_xlfn.XLOOKUP($D902,Help2!$D:$D,Help2!AK:AK)</f>
        <v>0</v>
      </c>
    </row>
    <row r="903" spans="1:40" x14ac:dyDescent="0.2">
      <c r="A903" s="1">
        <v>45827</v>
      </c>
      <c r="B903">
        <f t="shared" si="98"/>
        <v>6</v>
      </c>
      <c r="C903">
        <f t="shared" si="99"/>
        <v>2025</v>
      </c>
      <c r="D903" s="872" t="str">
        <f t="shared" si="97"/>
        <v>06´2025</v>
      </c>
      <c r="F903" s="2">
        <f t="shared" si="100"/>
        <v>24</v>
      </c>
      <c r="G903" s="3">
        <f t="shared" si="101"/>
        <v>3.5842293906810034E-2</v>
      </c>
      <c r="H903" s="5">
        <f t="shared" si="102"/>
        <v>1</v>
      </c>
      <c r="I903" s="979">
        <f>VLOOKUP($D903,Help2!$D$26:$T$37,5)</f>
        <v>0</v>
      </c>
      <c r="J903" s="979">
        <f>VLOOKUP($D903,Help2!$D$26:$T$37,6)</f>
        <v>0</v>
      </c>
      <c r="K903" s="979">
        <f>VLOOKUP($D903,Help2!$D$26:$T$37,7)</f>
        <v>0</v>
      </c>
      <c r="L903" s="979">
        <f>VLOOKUP($D903,Help2!$D$26:$T$37,8)</f>
        <v>0</v>
      </c>
      <c r="M903" s="979">
        <f>VLOOKUP($D903,Help2!$D$26:$T$37,9)</f>
        <v>0</v>
      </c>
      <c r="N903" s="979">
        <f>VLOOKUP($D903,Help2!$D$26:$T$37,10)</f>
        <v>0</v>
      </c>
      <c r="P903" s="979">
        <f>VLOOKUP($D903,Help2!$D$2:$T$25,3)</f>
        <v>669.6</v>
      </c>
      <c r="Q903" s="979">
        <f t="shared" si="103"/>
        <v>720</v>
      </c>
      <c r="Y903" s="979">
        <f>_xlfn.XLOOKUP($D903,Help2!$D:$D,Help2!V:V)</f>
        <v>0</v>
      </c>
      <c r="Z903" s="979">
        <f>_xlfn.XLOOKUP($D903,Help2!$D:$D,Help2!W:W)</f>
        <v>0</v>
      </c>
      <c r="AA903" s="979">
        <f>_xlfn.XLOOKUP($D903,Help2!$D:$D,Help2!X:X)</f>
        <v>0</v>
      </c>
      <c r="AB903" s="979">
        <f>_xlfn.XLOOKUP($D903,Help2!$D:$D,Help2!Y:Y)</f>
        <v>0</v>
      </c>
      <c r="AC903" s="979">
        <f>_xlfn.XLOOKUP($D903,Help2!$D:$D,Help2!Z:Z)</f>
        <v>0</v>
      </c>
      <c r="AD903" s="979">
        <f>_xlfn.XLOOKUP($D903,Help2!$D:$D,Help2!AA:AA)</f>
        <v>0</v>
      </c>
      <c r="AE903" s="979">
        <f>_xlfn.XLOOKUP($D903,Help2!$D:$D,Help2!AB:AB)</f>
        <v>0</v>
      </c>
      <c r="AF903" s="979">
        <f>_xlfn.XLOOKUP($D903,Help2!$D:$D,Help2!AC:AC)</f>
        <v>0</v>
      </c>
      <c r="AG903" s="979">
        <f>_xlfn.XLOOKUP($D903,Help2!$D:$D,Help2!AD:AD)</f>
        <v>0</v>
      </c>
      <c r="AH903" s="979">
        <f>_xlfn.XLOOKUP($D903,Help2!$D:$D,Help2!AE:AE)</f>
        <v>0</v>
      </c>
      <c r="AI903" s="979">
        <f>_xlfn.XLOOKUP($D903,Help2!$D:$D,Help2!AF:AF)</f>
        <v>0</v>
      </c>
      <c r="AJ903" s="979">
        <f>_xlfn.XLOOKUP($D903,Help2!$D:$D,Help2!AG:AG)</f>
        <v>0</v>
      </c>
      <c r="AK903" s="979">
        <f>_xlfn.XLOOKUP($D903,Help2!$D:$D,Help2!AH:AH)</f>
        <v>0</v>
      </c>
      <c r="AL903" s="979">
        <f>_xlfn.XLOOKUP($D903,Help2!$D:$D,Help2!AI:AI)</f>
        <v>0</v>
      </c>
      <c r="AM903" s="979">
        <f>_xlfn.XLOOKUP($D903,Help2!$D:$D,Help2!AJ:AJ)</f>
        <v>0</v>
      </c>
      <c r="AN903" s="979">
        <f>_xlfn.XLOOKUP($D903,Help2!$D:$D,Help2!AK:AK)</f>
        <v>0</v>
      </c>
    </row>
    <row r="904" spans="1:40" x14ac:dyDescent="0.2">
      <c r="A904" s="1">
        <v>45828</v>
      </c>
      <c r="B904">
        <f t="shared" si="98"/>
        <v>6</v>
      </c>
      <c r="C904">
        <f t="shared" si="99"/>
        <v>2025</v>
      </c>
      <c r="D904" s="872" t="str">
        <f t="shared" si="97"/>
        <v>06´2025</v>
      </c>
      <c r="F904" s="2">
        <f t="shared" si="100"/>
        <v>24</v>
      </c>
      <c r="G904" s="3">
        <f t="shared" si="101"/>
        <v>3.5842293906810034E-2</v>
      </c>
      <c r="H904" s="5">
        <f t="shared" si="102"/>
        <v>1</v>
      </c>
      <c r="I904" s="979">
        <f>VLOOKUP($D904,Help2!$D$26:$T$37,5)</f>
        <v>0</v>
      </c>
      <c r="J904" s="979">
        <f>VLOOKUP($D904,Help2!$D$26:$T$37,6)</f>
        <v>0</v>
      </c>
      <c r="K904" s="979">
        <f>VLOOKUP($D904,Help2!$D$26:$T$37,7)</f>
        <v>0</v>
      </c>
      <c r="L904" s="979">
        <f>VLOOKUP($D904,Help2!$D$26:$T$37,8)</f>
        <v>0</v>
      </c>
      <c r="M904" s="979">
        <f>VLOOKUP($D904,Help2!$D$26:$T$37,9)</f>
        <v>0</v>
      </c>
      <c r="N904" s="979">
        <f>VLOOKUP($D904,Help2!$D$26:$T$37,10)</f>
        <v>0</v>
      </c>
      <c r="P904" s="979">
        <f>VLOOKUP($D904,Help2!$D$2:$T$25,3)</f>
        <v>669.6</v>
      </c>
      <c r="Q904" s="979">
        <f t="shared" si="103"/>
        <v>720</v>
      </c>
      <c r="Y904" s="979">
        <f>_xlfn.XLOOKUP($D904,Help2!$D:$D,Help2!V:V)</f>
        <v>0</v>
      </c>
      <c r="Z904" s="979">
        <f>_xlfn.XLOOKUP($D904,Help2!$D:$D,Help2!W:W)</f>
        <v>0</v>
      </c>
      <c r="AA904" s="979">
        <f>_xlfn.XLOOKUP($D904,Help2!$D:$D,Help2!X:X)</f>
        <v>0</v>
      </c>
      <c r="AB904" s="979">
        <f>_xlfn.XLOOKUP($D904,Help2!$D:$D,Help2!Y:Y)</f>
        <v>0</v>
      </c>
      <c r="AC904" s="979">
        <f>_xlfn.XLOOKUP($D904,Help2!$D:$D,Help2!Z:Z)</f>
        <v>0</v>
      </c>
      <c r="AD904" s="979">
        <f>_xlfn.XLOOKUP($D904,Help2!$D:$D,Help2!AA:AA)</f>
        <v>0</v>
      </c>
      <c r="AE904" s="979">
        <f>_xlfn.XLOOKUP($D904,Help2!$D:$D,Help2!AB:AB)</f>
        <v>0</v>
      </c>
      <c r="AF904" s="979">
        <f>_xlfn.XLOOKUP($D904,Help2!$D:$D,Help2!AC:AC)</f>
        <v>0</v>
      </c>
      <c r="AG904" s="979">
        <f>_xlfn.XLOOKUP($D904,Help2!$D:$D,Help2!AD:AD)</f>
        <v>0</v>
      </c>
      <c r="AH904" s="979">
        <f>_xlfn.XLOOKUP($D904,Help2!$D:$D,Help2!AE:AE)</f>
        <v>0</v>
      </c>
      <c r="AI904" s="979">
        <f>_xlfn.XLOOKUP($D904,Help2!$D:$D,Help2!AF:AF)</f>
        <v>0</v>
      </c>
      <c r="AJ904" s="979">
        <f>_xlfn.XLOOKUP($D904,Help2!$D:$D,Help2!AG:AG)</f>
        <v>0</v>
      </c>
      <c r="AK904" s="979">
        <f>_xlfn.XLOOKUP($D904,Help2!$D:$D,Help2!AH:AH)</f>
        <v>0</v>
      </c>
      <c r="AL904" s="979">
        <f>_xlfn.XLOOKUP($D904,Help2!$D:$D,Help2!AI:AI)</f>
        <v>0</v>
      </c>
      <c r="AM904" s="979">
        <f>_xlfn.XLOOKUP($D904,Help2!$D:$D,Help2!AJ:AJ)</f>
        <v>0</v>
      </c>
      <c r="AN904" s="979">
        <f>_xlfn.XLOOKUP($D904,Help2!$D:$D,Help2!AK:AK)</f>
        <v>0</v>
      </c>
    </row>
    <row r="905" spans="1:40" x14ac:dyDescent="0.2">
      <c r="A905" s="1">
        <v>45829</v>
      </c>
      <c r="B905">
        <f t="shared" si="98"/>
        <v>6</v>
      </c>
      <c r="C905">
        <f t="shared" si="99"/>
        <v>2025</v>
      </c>
      <c r="D905" s="872" t="str">
        <f t="shared" si="97"/>
        <v>06´2025</v>
      </c>
      <c r="F905" s="2">
        <f t="shared" si="100"/>
        <v>24</v>
      </c>
      <c r="G905" s="3">
        <f t="shared" si="101"/>
        <v>3.5842293906810034E-2</v>
      </c>
      <c r="H905" s="5">
        <f t="shared" si="102"/>
        <v>1</v>
      </c>
      <c r="I905" s="979">
        <f>VLOOKUP($D905,Help2!$D$26:$T$37,5)</f>
        <v>0</v>
      </c>
      <c r="J905" s="979">
        <f>VLOOKUP($D905,Help2!$D$26:$T$37,6)</f>
        <v>0</v>
      </c>
      <c r="K905" s="979">
        <f>VLOOKUP($D905,Help2!$D$26:$T$37,7)</f>
        <v>0</v>
      </c>
      <c r="L905" s="979">
        <f>VLOOKUP($D905,Help2!$D$26:$T$37,8)</f>
        <v>0</v>
      </c>
      <c r="M905" s="979">
        <f>VLOOKUP($D905,Help2!$D$26:$T$37,9)</f>
        <v>0</v>
      </c>
      <c r="N905" s="979">
        <f>VLOOKUP($D905,Help2!$D$26:$T$37,10)</f>
        <v>0</v>
      </c>
      <c r="P905" s="979">
        <f>VLOOKUP($D905,Help2!$D$2:$T$25,3)</f>
        <v>669.6</v>
      </c>
      <c r="Q905" s="979">
        <f t="shared" si="103"/>
        <v>720</v>
      </c>
      <c r="Y905" s="979">
        <f>_xlfn.XLOOKUP($D905,Help2!$D:$D,Help2!V:V)</f>
        <v>0</v>
      </c>
      <c r="Z905" s="979">
        <f>_xlfn.XLOOKUP($D905,Help2!$D:$D,Help2!W:W)</f>
        <v>0</v>
      </c>
      <c r="AA905" s="979">
        <f>_xlfn.XLOOKUP($D905,Help2!$D:$D,Help2!X:X)</f>
        <v>0</v>
      </c>
      <c r="AB905" s="979">
        <f>_xlfn.XLOOKUP($D905,Help2!$D:$D,Help2!Y:Y)</f>
        <v>0</v>
      </c>
      <c r="AC905" s="979">
        <f>_xlfn.XLOOKUP($D905,Help2!$D:$D,Help2!Z:Z)</f>
        <v>0</v>
      </c>
      <c r="AD905" s="979">
        <f>_xlfn.XLOOKUP($D905,Help2!$D:$D,Help2!AA:AA)</f>
        <v>0</v>
      </c>
      <c r="AE905" s="979">
        <f>_xlfn.XLOOKUP($D905,Help2!$D:$D,Help2!AB:AB)</f>
        <v>0</v>
      </c>
      <c r="AF905" s="979">
        <f>_xlfn.XLOOKUP($D905,Help2!$D:$D,Help2!AC:AC)</f>
        <v>0</v>
      </c>
      <c r="AG905" s="979">
        <f>_xlfn.XLOOKUP($D905,Help2!$D:$D,Help2!AD:AD)</f>
        <v>0</v>
      </c>
      <c r="AH905" s="979">
        <f>_xlfn.XLOOKUP($D905,Help2!$D:$D,Help2!AE:AE)</f>
        <v>0</v>
      </c>
      <c r="AI905" s="979">
        <f>_xlfn.XLOOKUP($D905,Help2!$D:$D,Help2!AF:AF)</f>
        <v>0</v>
      </c>
      <c r="AJ905" s="979">
        <f>_xlfn.XLOOKUP($D905,Help2!$D:$D,Help2!AG:AG)</f>
        <v>0</v>
      </c>
      <c r="AK905" s="979">
        <f>_xlfn.XLOOKUP($D905,Help2!$D:$D,Help2!AH:AH)</f>
        <v>0</v>
      </c>
      <c r="AL905" s="979">
        <f>_xlfn.XLOOKUP($D905,Help2!$D:$D,Help2!AI:AI)</f>
        <v>0</v>
      </c>
      <c r="AM905" s="979">
        <f>_xlfn.XLOOKUP($D905,Help2!$D:$D,Help2!AJ:AJ)</f>
        <v>0</v>
      </c>
      <c r="AN905" s="979">
        <f>_xlfn.XLOOKUP($D905,Help2!$D:$D,Help2!AK:AK)</f>
        <v>0</v>
      </c>
    </row>
    <row r="906" spans="1:40" x14ac:dyDescent="0.2">
      <c r="A906" s="1">
        <v>45830</v>
      </c>
      <c r="B906">
        <f t="shared" si="98"/>
        <v>6</v>
      </c>
      <c r="C906">
        <f t="shared" si="99"/>
        <v>2025</v>
      </c>
      <c r="D906" s="872" t="str">
        <f t="shared" si="97"/>
        <v>06´2025</v>
      </c>
      <c r="F906" s="2">
        <f t="shared" si="100"/>
        <v>24</v>
      </c>
      <c r="G906" s="3">
        <f t="shared" si="101"/>
        <v>3.5842293906810034E-2</v>
      </c>
      <c r="H906" s="5">
        <f t="shared" si="102"/>
        <v>1</v>
      </c>
      <c r="I906" s="979">
        <f>VLOOKUP($D906,Help2!$D$26:$T$37,5)</f>
        <v>0</v>
      </c>
      <c r="J906" s="979">
        <f>VLOOKUP($D906,Help2!$D$26:$T$37,6)</f>
        <v>0</v>
      </c>
      <c r="K906" s="979">
        <f>VLOOKUP($D906,Help2!$D$26:$T$37,7)</f>
        <v>0</v>
      </c>
      <c r="L906" s="979">
        <f>VLOOKUP($D906,Help2!$D$26:$T$37,8)</f>
        <v>0</v>
      </c>
      <c r="M906" s="979">
        <f>VLOOKUP($D906,Help2!$D$26:$T$37,9)</f>
        <v>0</v>
      </c>
      <c r="N906" s="979">
        <f>VLOOKUP($D906,Help2!$D$26:$T$37,10)</f>
        <v>0</v>
      </c>
      <c r="P906" s="979">
        <f>VLOOKUP($D906,Help2!$D$2:$T$25,3)</f>
        <v>669.6</v>
      </c>
      <c r="Q906" s="979">
        <f t="shared" si="103"/>
        <v>720</v>
      </c>
      <c r="Y906" s="979">
        <f>_xlfn.XLOOKUP($D906,Help2!$D:$D,Help2!V:V)</f>
        <v>0</v>
      </c>
      <c r="Z906" s="979">
        <f>_xlfn.XLOOKUP($D906,Help2!$D:$D,Help2!W:W)</f>
        <v>0</v>
      </c>
      <c r="AA906" s="979">
        <f>_xlfn.XLOOKUP($D906,Help2!$D:$D,Help2!X:X)</f>
        <v>0</v>
      </c>
      <c r="AB906" s="979">
        <f>_xlfn.XLOOKUP($D906,Help2!$D:$D,Help2!Y:Y)</f>
        <v>0</v>
      </c>
      <c r="AC906" s="979">
        <f>_xlfn.XLOOKUP($D906,Help2!$D:$D,Help2!Z:Z)</f>
        <v>0</v>
      </c>
      <c r="AD906" s="979">
        <f>_xlfn.XLOOKUP($D906,Help2!$D:$D,Help2!AA:AA)</f>
        <v>0</v>
      </c>
      <c r="AE906" s="979">
        <f>_xlfn.XLOOKUP($D906,Help2!$D:$D,Help2!AB:AB)</f>
        <v>0</v>
      </c>
      <c r="AF906" s="979">
        <f>_xlfn.XLOOKUP($D906,Help2!$D:$D,Help2!AC:AC)</f>
        <v>0</v>
      </c>
      <c r="AG906" s="979">
        <f>_xlfn.XLOOKUP($D906,Help2!$D:$D,Help2!AD:AD)</f>
        <v>0</v>
      </c>
      <c r="AH906" s="979">
        <f>_xlfn.XLOOKUP($D906,Help2!$D:$D,Help2!AE:AE)</f>
        <v>0</v>
      </c>
      <c r="AI906" s="979">
        <f>_xlfn.XLOOKUP($D906,Help2!$D:$D,Help2!AF:AF)</f>
        <v>0</v>
      </c>
      <c r="AJ906" s="979">
        <f>_xlfn.XLOOKUP($D906,Help2!$D:$D,Help2!AG:AG)</f>
        <v>0</v>
      </c>
      <c r="AK906" s="979">
        <f>_xlfn.XLOOKUP($D906,Help2!$D:$D,Help2!AH:AH)</f>
        <v>0</v>
      </c>
      <c r="AL906" s="979">
        <f>_xlfn.XLOOKUP($D906,Help2!$D:$D,Help2!AI:AI)</f>
        <v>0</v>
      </c>
      <c r="AM906" s="979">
        <f>_xlfn.XLOOKUP($D906,Help2!$D:$D,Help2!AJ:AJ)</f>
        <v>0</v>
      </c>
      <c r="AN906" s="979">
        <f>_xlfn.XLOOKUP($D906,Help2!$D:$D,Help2!AK:AK)</f>
        <v>0</v>
      </c>
    </row>
    <row r="907" spans="1:40" x14ac:dyDescent="0.2">
      <c r="A907" s="1">
        <v>45831</v>
      </c>
      <c r="B907">
        <f t="shared" si="98"/>
        <v>6</v>
      </c>
      <c r="C907">
        <f t="shared" si="99"/>
        <v>2025</v>
      </c>
      <c r="D907" s="872" t="str">
        <f t="shared" si="97"/>
        <v>06´2025</v>
      </c>
      <c r="F907" s="2">
        <f t="shared" si="100"/>
        <v>24</v>
      </c>
      <c r="G907" s="3">
        <f t="shared" si="101"/>
        <v>3.5842293906810034E-2</v>
      </c>
      <c r="H907" s="5">
        <f t="shared" si="102"/>
        <v>1</v>
      </c>
      <c r="I907" s="979">
        <f>VLOOKUP($D907,Help2!$D$26:$T$37,5)</f>
        <v>0</v>
      </c>
      <c r="J907" s="979">
        <f>VLOOKUP($D907,Help2!$D$26:$T$37,6)</f>
        <v>0</v>
      </c>
      <c r="K907" s="979">
        <f>VLOOKUP($D907,Help2!$D$26:$T$37,7)</f>
        <v>0</v>
      </c>
      <c r="L907" s="979">
        <f>VLOOKUP($D907,Help2!$D$26:$T$37,8)</f>
        <v>0</v>
      </c>
      <c r="M907" s="979">
        <f>VLOOKUP($D907,Help2!$D$26:$T$37,9)</f>
        <v>0</v>
      </c>
      <c r="N907" s="979">
        <f>VLOOKUP($D907,Help2!$D$26:$T$37,10)</f>
        <v>0</v>
      </c>
      <c r="P907" s="979">
        <f>VLOOKUP($D907,Help2!$D$2:$T$25,3)</f>
        <v>669.6</v>
      </c>
      <c r="Q907" s="979">
        <f t="shared" si="103"/>
        <v>720</v>
      </c>
      <c r="Y907" s="979">
        <f>_xlfn.XLOOKUP($D907,Help2!$D:$D,Help2!V:V)</f>
        <v>0</v>
      </c>
      <c r="Z907" s="979">
        <f>_xlfn.XLOOKUP($D907,Help2!$D:$D,Help2!W:W)</f>
        <v>0</v>
      </c>
      <c r="AA907" s="979">
        <f>_xlfn.XLOOKUP($D907,Help2!$D:$D,Help2!X:X)</f>
        <v>0</v>
      </c>
      <c r="AB907" s="979">
        <f>_xlfn.XLOOKUP($D907,Help2!$D:$D,Help2!Y:Y)</f>
        <v>0</v>
      </c>
      <c r="AC907" s="979">
        <f>_xlfn.XLOOKUP($D907,Help2!$D:$D,Help2!Z:Z)</f>
        <v>0</v>
      </c>
      <c r="AD907" s="979">
        <f>_xlfn.XLOOKUP($D907,Help2!$D:$D,Help2!AA:AA)</f>
        <v>0</v>
      </c>
      <c r="AE907" s="979">
        <f>_xlfn.XLOOKUP($D907,Help2!$D:$D,Help2!AB:AB)</f>
        <v>0</v>
      </c>
      <c r="AF907" s="979">
        <f>_xlfn.XLOOKUP($D907,Help2!$D:$D,Help2!AC:AC)</f>
        <v>0</v>
      </c>
      <c r="AG907" s="979">
        <f>_xlfn.XLOOKUP($D907,Help2!$D:$D,Help2!AD:AD)</f>
        <v>0</v>
      </c>
      <c r="AH907" s="979">
        <f>_xlfn.XLOOKUP($D907,Help2!$D:$D,Help2!AE:AE)</f>
        <v>0</v>
      </c>
      <c r="AI907" s="979">
        <f>_xlfn.XLOOKUP($D907,Help2!$D:$D,Help2!AF:AF)</f>
        <v>0</v>
      </c>
      <c r="AJ907" s="979">
        <f>_xlfn.XLOOKUP($D907,Help2!$D:$D,Help2!AG:AG)</f>
        <v>0</v>
      </c>
      <c r="AK907" s="979">
        <f>_xlfn.XLOOKUP($D907,Help2!$D:$D,Help2!AH:AH)</f>
        <v>0</v>
      </c>
      <c r="AL907" s="979">
        <f>_xlfn.XLOOKUP($D907,Help2!$D:$D,Help2!AI:AI)</f>
        <v>0</v>
      </c>
      <c r="AM907" s="979">
        <f>_xlfn.XLOOKUP($D907,Help2!$D:$D,Help2!AJ:AJ)</f>
        <v>0</v>
      </c>
      <c r="AN907" s="979">
        <f>_xlfn.XLOOKUP($D907,Help2!$D:$D,Help2!AK:AK)</f>
        <v>0</v>
      </c>
    </row>
    <row r="908" spans="1:40" x14ac:dyDescent="0.2">
      <c r="A908" s="1">
        <v>45832</v>
      </c>
      <c r="B908">
        <f t="shared" si="98"/>
        <v>6</v>
      </c>
      <c r="C908">
        <f t="shared" si="99"/>
        <v>2025</v>
      </c>
      <c r="D908" s="872" t="str">
        <f t="shared" si="97"/>
        <v>06´2025</v>
      </c>
      <c r="E908" s="867">
        <v>16</v>
      </c>
      <c r="F908" s="2">
        <f t="shared" si="100"/>
        <v>8</v>
      </c>
      <c r="G908" s="3">
        <f t="shared" si="101"/>
        <v>1.1947431302270011E-2</v>
      </c>
      <c r="H908" s="5">
        <f t="shared" si="102"/>
        <v>0.33333333333333331</v>
      </c>
      <c r="I908" s="979">
        <f>VLOOKUP($D908,Help2!$D$26:$T$37,5)</f>
        <v>0</v>
      </c>
      <c r="J908" s="979">
        <f>VLOOKUP($D908,Help2!$D$26:$T$37,6)</f>
        <v>0</v>
      </c>
      <c r="K908" s="979">
        <f>VLOOKUP($D908,Help2!$D$26:$T$37,7)</f>
        <v>0</v>
      </c>
      <c r="L908" s="979">
        <f>VLOOKUP($D908,Help2!$D$26:$T$37,8)</f>
        <v>0</v>
      </c>
      <c r="M908" s="979">
        <f>VLOOKUP($D908,Help2!$D$26:$T$37,9)</f>
        <v>0</v>
      </c>
      <c r="N908" s="979">
        <f>VLOOKUP($D908,Help2!$D$26:$T$37,10)</f>
        <v>0</v>
      </c>
      <c r="P908" s="979">
        <f>VLOOKUP($D908,Help2!$D$2:$T$25,3)</f>
        <v>669.6</v>
      </c>
      <c r="Q908" s="979">
        <f t="shared" si="103"/>
        <v>720</v>
      </c>
      <c r="Y908" s="979">
        <f>_xlfn.XLOOKUP($D908,Help2!$D:$D,Help2!V:V)</f>
        <v>0</v>
      </c>
      <c r="Z908" s="979">
        <f>_xlfn.XLOOKUP($D908,Help2!$D:$D,Help2!W:W)</f>
        <v>0</v>
      </c>
      <c r="AA908" s="979">
        <f>_xlfn.XLOOKUP($D908,Help2!$D:$D,Help2!X:X)</f>
        <v>0</v>
      </c>
      <c r="AB908" s="979">
        <f>_xlfn.XLOOKUP($D908,Help2!$D:$D,Help2!Y:Y)</f>
        <v>0</v>
      </c>
      <c r="AC908" s="979">
        <f>_xlfn.XLOOKUP($D908,Help2!$D:$D,Help2!Z:Z)</f>
        <v>0</v>
      </c>
      <c r="AD908" s="979">
        <f>_xlfn.XLOOKUP($D908,Help2!$D:$D,Help2!AA:AA)</f>
        <v>0</v>
      </c>
      <c r="AE908" s="979">
        <f>_xlfn.XLOOKUP($D908,Help2!$D:$D,Help2!AB:AB)</f>
        <v>0</v>
      </c>
      <c r="AF908" s="979">
        <f>_xlfn.XLOOKUP($D908,Help2!$D:$D,Help2!AC:AC)</f>
        <v>0</v>
      </c>
      <c r="AG908" s="979">
        <f>_xlfn.XLOOKUP($D908,Help2!$D:$D,Help2!AD:AD)</f>
        <v>0</v>
      </c>
      <c r="AH908" s="979">
        <f>_xlfn.XLOOKUP($D908,Help2!$D:$D,Help2!AE:AE)</f>
        <v>0</v>
      </c>
      <c r="AI908" s="979">
        <f>_xlfn.XLOOKUP($D908,Help2!$D:$D,Help2!AF:AF)</f>
        <v>0</v>
      </c>
      <c r="AJ908" s="979">
        <f>_xlfn.XLOOKUP($D908,Help2!$D:$D,Help2!AG:AG)</f>
        <v>0</v>
      </c>
      <c r="AK908" s="979">
        <f>_xlfn.XLOOKUP($D908,Help2!$D:$D,Help2!AH:AH)</f>
        <v>0</v>
      </c>
      <c r="AL908" s="979">
        <f>_xlfn.XLOOKUP($D908,Help2!$D:$D,Help2!AI:AI)</f>
        <v>0</v>
      </c>
      <c r="AM908" s="979">
        <f>_xlfn.XLOOKUP($D908,Help2!$D:$D,Help2!AJ:AJ)</f>
        <v>0</v>
      </c>
      <c r="AN908" s="979">
        <f>_xlfn.XLOOKUP($D908,Help2!$D:$D,Help2!AK:AK)</f>
        <v>0</v>
      </c>
    </row>
    <row r="909" spans="1:40" x14ac:dyDescent="0.2">
      <c r="A909" s="1">
        <v>45833</v>
      </c>
      <c r="B909">
        <f t="shared" si="98"/>
        <v>6</v>
      </c>
      <c r="C909">
        <f t="shared" si="99"/>
        <v>2025</v>
      </c>
      <c r="D909" s="872" t="str">
        <f t="shared" si="97"/>
        <v>06´2025</v>
      </c>
      <c r="F909" s="2">
        <f t="shared" si="100"/>
        <v>24</v>
      </c>
      <c r="G909" s="3">
        <f t="shared" si="101"/>
        <v>3.5842293906810034E-2</v>
      </c>
      <c r="H909" s="5">
        <f t="shared" si="102"/>
        <v>1</v>
      </c>
      <c r="I909" s="979">
        <f>VLOOKUP($D909,Help2!$D$26:$T$37,5)</f>
        <v>0</v>
      </c>
      <c r="J909" s="979">
        <f>VLOOKUP($D909,Help2!$D$26:$T$37,6)</f>
        <v>0</v>
      </c>
      <c r="K909" s="979">
        <f>VLOOKUP($D909,Help2!$D$26:$T$37,7)</f>
        <v>0</v>
      </c>
      <c r="L909" s="979">
        <f>VLOOKUP($D909,Help2!$D$26:$T$37,8)</f>
        <v>0</v>
      </c>
      <c r="M909" s="979">
        <f>VLOOKUP($D909,Help2!$D$26:$T$37,9)</f>
        <v>0</v>
      </c>
      <c r="N909" s="979">
        <f>VLOOKUP($D909,Help2!$D$26:$T$37,10)</f>
        <v>0</v>
      </c>
      <c r="P909" s="979">
        <f>VLOOKUP($D909,Help2!$D$2:$T$25,3)</f>
        <v>669.6</v>
      </c>
      <c r="Q909" s="979">
        <f t="shared" si="103"/>
        <v>720</v>
      </c>
      <c r="Y909" s="979">
        <f>_xlfn.XLOOKUP($D909,Help2!$D:$D,Help2!V:V)</f>
        <v>0</v>
      </c>
      <c r="Z909" s="979">
        <f>_xlfn.XLOOKUP($D909,Help2!$D:$D,Help2!W:W)</f>
        <v>0</v>
      </c>
      <c r="AA909" s="979">
        <f>_xlfn.XLOOKUP($D909,Help2!$D:$D,Help2!X:X)</f>
        <v>0</v>
      </c>
      <c r="AB909" s="979">
        <f>_xlfn.XLOOKUP($D909,Help2!$D:$D,Help2!Y:Y)</f>
        <v>0</v>
      </c>
      <c r="AC909" s="979">
        <f>_xlfn.XLOOKUP($D909,Help2!$D:$D,Help2!Z:Z)</f>
        <v>0</v>
      </c>
      <c r="AD909" s="979">
        <f>_xlfn.XLOOKUP($D909,Help2!$D:$D,Help2!AA:AA)</f>
        <v>0</v>
      </c>
      <c r="AE909" s="979">
        <f>_xlfn.XLOOKUP($D909,Help2!$D:$D,Help2!AB:AB)</f>
        <v>0</v>
      </c>
      <c r="AF909" s="979">
        <f>_xlfn.XLOOKUP($D909,Help2!$D:$D,Help2!AC:AC)</f>
        <v>0</v>
      </c>
      <c r="AG909" s="979">
        <f>_xlfn.XLOOKUP($D909,Help2!$D:$D,Help2!AD:AD)</f>
        <v>0</v>
      </c>
      <c r="AH909" s="979">
        <f>_xlfn.XLOOKUP($D909,Help2!$D:$D,Help2!AE:AE)</f>
        <v>0</v>
      </c>
      <c r="AI909" s="979">
        <f>_xlfn.XLOOKUP($D909,Help2!$D:$D,Help2!AF:AF)</f>
        <v>0</v>
      </c>
      <c r="AJ909" s="979">
        <f>_xlfn.XLOOKUP($D909,Help2!$D:$D,Help2!AG:AG)</f>
        <v>0</v>
      </c>
      <c r="AK909" s="979">
        <f>_xlfn.XLOOKUP($D909,Help2!$D:$D,Help2!AH:AH)</f>
        <v>0</v>
      </c>
      <c r="AL909" s="979">
        <f>_xlfn.XLOOKUP($D909,Help2!$D:$D,Help2!AI:AI)</f>
        <v>0</v>
      </c>
      <c r="AM909" s="979">
        <f>_xlfn.XLOOKUP($D909,Help2!$D:$D,Help2!AJ:AJ)</f>
        <v>0</v>
      </c>
      <c r="AN909" s="979">
        <f>_xlfn.XLOOKUP($D909,Help2!$D:$D,Help2!AK:AK)</f>
        <v>0</v>
      </c>
    </row>
    <row r="910" spans="1:40" x14ac:dyDescent="0.2">
      <c r="A910" s="1">
        <v>45834</v>
      </c>
      <c r="B910">
        <f t="shared" si="98"/>
        <v>6</v>
      </c>
      <c r="C910">
        <f t="shared" si="99"/>
        <v>2025</v>
      </c>
      <c r="D910" s="872" t="str">
        <f t="shared" si="97"/>
        <v>06´2025</v>
      </c>
      <c r="F910" s="2">
        <f t="shared" si="100"/>
        <v>24</v>
      </c>
      <c r="G910" s="3">
        <f t="shared" si="101"/>
        <v>3.5842293906810034E-2</v>
      </c>
      <c r="H910" s="5">
        <f t="shared" si="102"/>
        <v>1</v>
      </c>
      <c r="I910" s="979">
        <f>VLOOKUP($D910,Help2!$D$26:$T$37,5)</f>
        <v>0</v>
      </c>
      <c r="J910" s="979">
        <f>VLOOKUP($D910,Help2!$D$26:$T$37,6)</f>
        <v>0</v>
      </c>
      <c r="K910" s="979">
        <f>VLOOKUP($D910,Help2!$D$26:$T$37,7)</f>
        <v>0</v>
      </c>
      <c r="L910" s="979">
        <f>VLOOKUP($D910,Help2!$D$26:$T$37,8)</f>
        <v>0</v>
      </c>
      <c r="M910" s="979">
        <f>VLOOKUP($D910,Help2!$D$26:$T$37,9)</f>
        <v>0</v>
      </c>
      <c r="N910" s="979">
        <f>VLOOKUP($D910,Help2!$D$26:$T$37,10)</f>
        <v>0</v>
      </c>
      <c r="P910" s="979">
        <f>VLOOKUP($D910,Help2!$D$2:$T$25,3)</f>
        <v>669.6</v>
      </c>
      <c r="Q910" s="979">
        <f t="shared" si="103"/>
        <v>720</v>
      </c>
      <c r="Y910" s="979">
        <f>_xlfn.XLOOKUP($D910,Help2!$D:$D,Help2!V:V)</f>
        <v>0</v>
      </c>
      <c r="Z910" s="979">
        <f>_xlfn.XLOOKUP($D910,Help2!$D:$D,Help2!W:W)</f>
        <v>0</v>
      </c>
      <c r="AA910" s="979">
        <f>_xlfn.XLOOKUP($D910,Help2!$D:$D,Help2!X:X)</f>
        <v>0</v>
      </c>
      <c r="AB910" s="979">
        <f>_xlfn.XLOOKUP($D910,Help2!$D:$D,Help2!Y:Y)</f>
        <v>0</v>
      </c>
      <c r="AC910" s="979">
        <f>_xlfn.XLOOKUP($D910,Help2!$D:$D,Help2!Z:Z)</f>
        <v>0</v>
      </c>
      <c r="AD910" s="979">
        <f>_xlfn.XLOOKUP($D910,Help2!$D:$D,Help2!AA:AA)</f>
        <v>0</v>
      </c>
      <c r="AE910" s="979">
        <f>_xlfn.XLOOKUP($D910,Help2!$D:$D,Help2!AB:AB)</f>
        <v>0</v>
      </c>
      <c r="AF910" s="979">
        <f>_xlfn.XLOOKUP($D910,Help2!$D:$D,Help2!AC:AC)</f>
        <v>0</v>
      </c>
      <c r="AG910" s="979">
        <f>_xlfn.XLOOKUP($D910,Help2!$D:$D,Help2!AD:AD)</f>
        <v>0</v>
      </c>
      <c r="AH910" s="979">
        <f>_xlfn.XLOOKUP($D910,Help2!$D:$D,Help2!AE:AE)</f>
        <v>0</v>
      </c>
      <c r="AI910" s="979">
        <f>_xlfn.XLOOKUP($D910,Help2!$D:$D,Help2!AF:AF)</f>
        <v>0</v>
      </c>
      <c r="AJ910" s="979">
        <f>_xlfn.XLOOKUP($D910,Help2!$D:$D,Help2!AG:AG)</f>
        <v>0</v>
      </c>
      <c r="AK910" s="979">
        <f>_xlfn.XLOOKUP($D910,Help2!$D:$D,Help2!AH:AH)</f>
        <v>0</v>
      </c>
      <c r="AL910" s="979">
        <f>_xlfn.XLOOKUP($D910,Help2!$D:$D,Help2!AI:AI)</f>
        <v>0</v>
      </c>
      <c r="AM910" s="979">
        <f>_xlfn.XLOOKUP($D910,Help2!$D:$D,Help2!AJ:AJ)</f>
        <v>0</v>
      </c>
      <c r="AN910" s="979">
        <f>_xlfn.XLOOKUP($D910,Help2!$D:$D,Help2!AK:AK)</f>
        <v>0</v>
      </c>
    </row>
    <row r="911" spans="1:40" x14ac:dyDescent="0.2">
      <c r="A911" s="1">
        <v>45835</v>
      </c>
      <c r="B911">
        <f t="shared" si="98"/>
        <v>6</v>
      </c>
      <c r="C911">
        <f t="shared" si="99"/>
        <v>2025</v>
      </c>
      <c r="D911" s="872" t="str">
        <f t="shared" si="97"/>
        <v>06´2025</v>
      </c>
      <c r="F911" s="2">
        <f t="shared" si="100"/>
        <v>24</v>
      </c>
      <c r="G911" s="3">
        <f t="shared" si="101"/>
        <v>3.5842293906810034E-2</v>
      </c>
      <c r="H911" s="5">
        <f t="shared" si="102"/>
        <v>1</v>
      </c>
      <c r="I911" s="979">
        <f>VLOOKUP($D911,Help2!$D$26:$T$37,5)</f>
        <v>0</v>
      </c>
      <c r="J911" s="979">
        <f>VLOOKUP($D911,Help2!$D$26:$T$37,6)</f>
        <v>0</v>
      </c>
      <c r="K911" s="979">
        <f>VLOOKUP($D911,Help2!$D$26:$T$37,7)</f>
        <v>0</v>
      </c>
      <c r="L911" s="979">
        <f>VLOOKUP($D911,Help2!$D$26:$T$37,8)</f>
        <v>0</v>
      </c>
      <c r="M911" s="979">
        <f>VLOOKUP($D911,Help2!$D$26:$T$37,9)</f>
        <v>0</v>
      </c>
      <c r="N911" s="979">
        <f>VLOOKUP($D911,Help2!$D$26:$T$37,10)</f>
        <v>0</v>
      </c>
      <c r="P911" s="979">
        <f>VLOOKUP($D911,Help2!$D$2:$T$25,3)</f>
        <v>669.6</v>
      </c>
      <c r="Q911" s="979">
        <f t="shared" si="103"/>
        <v>720</v>
      </c>
      <c r="Y911" s="979">
        <f>_xlfn.XLOOKUP($D911,Help2!$D:$D,Help2!V:V)</f>
        <v>0</v>
      </c>
      <c r="Z911" s="979">
        <f>_xlfn.XLOOKUP($D911,Help2!$D:$D,Help2!W:W)</f>
        <v>0</v>
      </c>
      <c r="AA911" s="979">
        <f>_xlfn.XLOOKUP($D911,Help2!$D:$D,Help2!X:X)</f>
        <v>0</v>
      </c>
      <c r="AB911" s="979">
        <f>_xlfn.XLOOKUP($D911,Help2!$D:$D,Help2!Y:Y)</f>
        <v>0</v>
      </c>
      <c r="AC911" s="979">
        <f>_xlfn.XLOOKUP($D911,Help2!$D:$D,Help2!Z:Z)</f>
        <v>0</v>
      </c>
      <c r="AD911" s="979">
        <f>_xlfn.XLOOKUP($D911,Help2!$D:$D,Help2!AA:AA)</f>
        <v>0</v>
      </c>
      <c r="AE911" s="979">
        <f>_xlfn.XLOOKUP($D911,Help2!$D:$D,Help2!AB:AB)</f>
        <v>0</v>
      </c>
      <c r="AF911" s="979">
        <f>_xlfn.XLOOKUP($D911,Help2!$D:$D,Help2!AC:AC)</f>
        <v>0</v>
      </c>
      <c r="AG911" s="979">
        <f>_xlfn.XLOOKUP($D911,Help2!$D:$D,Help2!AD:AD)</f>
        <v>0</v>
      </c>
      <c r="AH911" s="979">
        <f>_xlfn.XLOOKUP($D911,Help2!$D:$D,Help2!AE:AE)</f>
        <v>0</v>
      </c>
      <c r="AI911" s="979">
        <f>_xlfn.XLOOKUP($D911,Help2!$D:$D,Help2!AF:AF)</f>
        <v>0</v>
      </c>
      <c r="AJ911" s="979">
        <f>_xlfn.XLOOKUP($D911,Help2!$D:$D,Help2!AG:AG)</f>
        <v>0</v>
      </c>
      <c r="AK911" s="979">
        <f>_xlfn.XLOOKUP($D911,Help2!$D:$D,Help2!AH:AH)</f>
        <v>0</v>
      </c>
      <c r="AL911" s="979">
        <f>_xlfn.XLOOKUP($D911,Help2!$D:$D,Help2!AI:AI)</f>
        <v>0</v>
      </c>
      <c r="AM911" s="979">
        <f>_xlfn.XLOOKUP($D911,Help2!$D:$D,Help2!AJ:AJ)</f>
        <v>0</v>
      </c>
      <c r="AN911" s="979">
        <f>_xlfn.XLOOKUP($D911,Help2!$D:$D,Help2!AK:AK)</f>
        <v>0</v>
      </c>
    </row>
    <row r="912" spans="1:40" x14ac:dyDescent="0.2">
      <c r="A912" s="1">
        <v>45836</v>
      </c>
      <c r="B912">
        <f t="shared" si="98"/>
        <v>6</v>
      </c>
      <c r="C912">
        <f t="shared" si="99"/>
        <v>2025</v>
      </c>
      <c r="D912" s="872" t="str">
        <f t="shared" si="97"/>
        <v>06´2025</v>
      </c>
      <c r="F912" s="2">
        <f t="shared" si="100"/>
        <v>24</v>
      </c>
      <c r="G912" s="3">
        <f t="shared" si="101"/>
        <v>3.5842293906810034E-2</v>
      </c>
      <c r="H912" s="5">
        <f t="shared" si="102"/>
        <v>1</v>
      </c>
      <c r="I912" s="979">
        <f>VLOOKUP($D912,Help2!$D$26:$T$37,5)</f>
        <v>0</v>
      </c>
      <c r="J912" s="979">
        <f>VLOOKUP($D912,Help2!$D$26:$T$37,6)</f>
        <v>0</v>
      </c>
      <c r="K912" s="979">
        <f>VLOOKUP($D912,Help2!$D$26:$T$37,7)</f>
        <v>0</v>
      </c>
      <c r="L912" s="979">
        <f>VLOOKUP($D912,Help2!$D$26:$T$37,8)</f>
        <v>0</v>
      </c>
      <c r="M912" s="979">
        <f>VLOOKUP($D912,Help2!$D$26:$T$37,9)</f>
        <v>0</v>
      </c>
      <c r="N912" s="979">
        <f>VLOOKUP($D912,Help2!$D$26:$T$37,10)</f>
        <v>0</v>
      </c>
      <c r="P912" s="979">
        <f>VLOOKUP($D912,Help2!$D$2:$T$25,3)</f>
        <v>669.6</v>
      </c>
      <c r="Q912" s="979">
        <f t="shared" si="103"/>
        <v>720</v>
      </c>
      <c r="Y912" s="979">
        <f>_xlfn.XLOOKUP($D912,Help2!$D:$D,Help2!V:V)</f>
        <v>0</v>
      </c>
      <c r="Z912" s="979">
        <f>_xlfn.XLOOKUP($D912,Help2!$D:$D,Help2!W:W)</f>
        <v>0</v>
      </c>
      <c r="AA912" s="979">
        <f>_xlfn.XLOOKUP($D912,Help2!$D:$D,Help2!X:X)</f>
        <v>0</v>
      </c>
      <c r="AB912" s="979">
        <f>_xlfn.XLOOKUP($D912,Help2!$D:$D,Help2!Y:Y)</f>
        <v>0</v>
      </c>
      <c r="AC912" s="979">
        <f>_xlfn.XLOOKUP($D912,Help2!$D:$D,Help2!Z:Z)</f>
        <v>0</v>
      </c>
      <c r="AD912" s="979">
        <f>_xlfn.XLOOKUP($D912,Help2!$D:$D,Help2!AA:AA)</f>
        <v>0</v>
      </c>
      <c r="AE912" s="979">
        <f>_xlfn.XLOOKUP($D912,Help2!$D:$D,Help2!AB:AB)</f>
        <v>0</v>
      </c>
      <c r="AF912" s="979">
        <f>_xlfn.XLOOKUP($D912,Help2!$D:$D,Help2!AC:AC)</f>
        <v>0</v>
      </c>
      <c r="AG912" s="979">
        <f>_xlfn.XLOOKUP($D912,Help2!$D:$D,Help2!AD:AD)</f>
        <v>0</v>
      </c>
      <c r="AH912" s="979">
        <f>_xlfn.XLOOKUP($D912,Help2!$D:$D,Help2!AE:AE)</f>
        <v>0</v>
      </c>
      <c r="AI912" s="979">
        <f>_xlfn.XLOOKUP($D912,Help2!$D:$D,Help2!AF:AF)</f>
        <v>0</v>
      </c>
      <c r="AJ912" s="979">
        <f>_xlfn.XLOOKUP($D912,Help2!$D:$D,Help2!AG:AG)</f>
        <v>0</v>
      </c>
      <c r="AK912" s="979">
        <f>_xlfn.XLOOKUP($D912,Help2!$D:$D,Help2!AH:AH)</f>
        <v>0</v>
      </c>
      <c r="AL912" s="979">
        <f>_xlfn.XLOOKUP($D912,Help2!$D:$D,Help2!AI:AI)</f>
        <v>0</v>
      </c>
      <c r="AM912" s="979">
        <f>_xlfn.XLOOKUP($D912,Help2!$D:$D,Help2!AJ:AJ)</f>
        <v>0</v>
      </c>
      <c r="AN912" s="979">
        <f>_xlfn.XLOOKUP($D912,Help2!$D:$D,Help2!AK:AK)</f>
        <v>0</v>
      </c>
    </row>
    <row r="913" spans="1:40" x14ac:dyDescent="0.2">
      <c r="A913" s="1">
        <v>45837</v>
      </c>
      <c r="B913">
        <f t="shared" si="98"/>
        <v>6</v>
      </c>
      <c r="C913">
        <f t="shared" si="99"/>
        <v>2025</v>
      </c>
      <c r="D913" s="872" t="str">
        <f t="shared" si="97"/>
        <v>06´2025</v>
      </c>
      <c r="F913" s="2">
        <f t="shared" si="100"/>
        <v>24</v>
      </c>
      <c r="G913" s="3">
        <f t="shared" si="101"/>
        <v>3.5842293906810034E-2</v>
      </c>
      <c r="H913" s="5">
        <f t="shared" si="102"/>
        <v>1</v>
      </c>
      <c r="I913" s="979">
        <f>VLOOKUP($D913,Help2!$D$26:$T$37,5)</f>
        <v>0</v>
      </c>
      <c r="J913" s="979">
        <f>VLOOKUP($D913,Help2!$D$26:$T$37,6)</f>
        <v>0</v>
      </c>
      <c r="K913" s="979">
        <f>VLOOKUP($D913,Help2!$D$26:$T$37,7)</f>
        <v>0</v>
      </c>
      <c r="L913" s="979">
        <f>VLOOKUP($D913,Help2!$D$26:$T$37,8)</f>
        <v>0</v>
      </c>
      <c r="M913" s="979">
        <f>VLOOKUP($D913,Help2!$D$26:$T$37,9)</f>
        <v>0</v>
      </c>
      <c r="N913" s="979">
        <f>VLOOKUP($D913,Help2!$D$26:$T$37,10)</f>
        <v>0</v>
      </c>
      <c r="P913" s="979">
        <f>VLOOKUP($D913,Help2!$D$2:$T$25,3)</f>
        <v>669.6</v>
      </c>
      <c r="Q913" s="979">
        <f t="shared" si="103"/>
        <v>720</v>
      </c>
      <c r="Y913" s="979">
        <f>_xlfn.XLOOKUP($D913,Help2!$D:$D,Help2!V:V)</f>
        <v>0</v>
      </c>
      <c r="Z913" s="979">
        <f>_xlfn.XLOOKUP($D913,Help2!$D:$D,Help2!W:W)</f>
        <v>0</v>
      </c>
      <c r="AA913" s="979">
        <f>_xlfn.XLOOKUP($D913,Help2!$D:$D,Help2!X:X)</f>
        <v>0</v>
      </c>
      <c r="AB913" s="979">
        <f>_xlfn.XLOOKUP($D913,Help2!$D:$D,Help2!Y:Y)</f>
        <v>0</v>
      </c>
      <c r="AC913" s="979">
        <f>_xlfn.XLOOKUP($D913,Help2!$D:$D,Help2!Z:Z)</f>
        <v>0</v>
      </c>
      <c r="AD913" s="979">
        <f>_xlfn.XLOOKUP($D913,Help2!$D:$D,Help2!AA:AA)</f>
        <v>0</v>
      </c>
      <c r="AE913" s="979">
        <f>_xlfn.XLOOKUP($D913,Help2!$D:$D,Help2!AB:AB)</f>
        <v>0</v>
      </c>
      <c r="AF913" s="979">
        <f>_xlfn.XLOOKUP($D913,Help2!$D:$D,Help2!AC:AC)</f>
        <v>0</v>
      </c>
      <c r="AG913" s="979">
        <f>_xlfn.XLOOKUP($D913,Help2!$D:$D,Help2!AD:AD)</f>
        <v>0</v>
      </c>
      <c r="AH913" s="979">
        <f>_xlfn.XLOOKUP($D913,Help2!$D:$D,Help2!AE:AE)</f>
        <v>0</v>
      </c>
      <c r="AI913" s="979">
        <f>_xlfn.XLOOKUP($D913,Help2!$D:$D,Help2!AF:AF)</f>
        <v>0</v>
      </c>
      <c r="AJ913" s="979">
        <f>_xlfn.XLOOKUP($D913,Help2!$D:$D,Help2!AG:AG)</f>
        <v>0</v>
      </c>
      <c r="AK913" s="979">
        <f>_xlfn.XLOOKUP($D913,Help2!$D:$D,Help2!AH:AH)</f>
        <v>0</v>
      </c>
      <c r="AL913" s="979">
        <f>_xlfn.XLOOKUP($D913,Help2!$D:$D,Help2!AI:AI)</f>
        <v>0</v>
      </c>
      <c r="AM913" s="979">
        <f>_xlfn.XLOOKUP($D913,Help2!$D:$D,Help2!AJ:AJ)</f>
        <v>0</v>
      </c>
      <c r="AN913" s="979">
        <f>_xlfn.XLOOKUP($D913,Help2!$D:$D,Help2!AK:AK)</f>
        <v>0</v>
      </c>
    </row>
    <row r="914" spans="1:40" x14ac:dyDescent="0.2">
      <c r="A914" s="1">
        <v>45838</v>
      </c>
      <c r="B914">
        <f t="shared" si="98"/>
        <v>6</v>
      </c>
      <c r="C914">
        <f t="shared" si="99"/>
        <v>2025</v>
      </c>
      <c r="D914" s="872" t="str">
        <f t="shared" ref="D914:D977" si="104">CONCATENATE(TEXT(A914,"MM"),"´",TEXT(A914,"JJJJ"))</f>
        <v>06´2025</v>
      </c>
      <c r="F914" s="2">
        <f t="shared" si="100"/>
        <v>24</v>
      </c>
      <c r="G914" s="3">
        <f t="shared" si="101"/>
        <v>3.5842293906810034E-2</v>
      </c>
      <c r="H914" s="5">
        <f t="shared" si="102"/>
        <v>1</v>
      </c>
      <c r="I914" s="979">
        <f>VLOOKUP($D914,Help2!$D$26:$T$37,5)</f>
        <v>0</v>
      </c>
      <c r="J914" s="979">
        <f>VLOOKUP($D914,Help2!$D$26:$T$37,6)</f>
        <v>0</v>
      </c>
      <c r="K914" s="979">
        <f>VLOOKUP($D914,Help2!$D$26:$T$37,7)</f>
        <v>0</v>
      </c>
      <c r="L914" s="979">
        <f>VLOOKUP($D914,Help2!$D$26:$T$37,8)</f>
        <v>0</v>
      </c>
      <c r="M914" s="979">
        <f>VLOOKUP($D914,Help2!$D$26:$T$37,9)</f>
        <v>0</v>
      </c>
      <c r="N914" s="979">
        <f>VLOOKUP($D914,Help2!$D$26:$T$37,10)</f>
        <v>0</v>
      </c>
      <c r="P914" s="979">
        <f>VLOOKUP($D914,Help2!$D$2:$T$25,3)</f>
        <v>669.6</v>
      </c>
      <c r="Q914" s="979">
        <f t="shared" si="103"/>
        <v>720</v>
      </c>
      <c r="Y914" s="979">
        <f>_xlfn.XLOOKUP($D914,Help2!$D:$D,Help2!V:V)</f>
        <v>0</v>
      </c>
      <c r="Z914" s="979">
        <f>_xlfn.XLOOKUP($D914,Help2!$D:$D,Help2!W:W)</f>
        <v>0</v>
      </c>
      <c r="AA914" s="979">
        <f>_xlfn.XLOOKUP($D914,Help2!$D:$D,Help2!X:X)</f>
        <v>0</v>
      </c>
      <c r="AB914" s="979">
        <f>_xlfn.XLOOKUP($D914,Help2!$D:$D,Help2!Y:Y)</f>
        <v>0</v>
      </c>
      <c r="AC914" s="979">
        <f>_xlfn.XLOOKUP($D914,Help2!$D:$D,Help2!Z:Z)</f>
        <v>0</v>
      </c>
      <c r="AD914" s="979">
        <f>_xlfn.XLOOKUP($D914,Help2!$D:$D,Help2!AA:AA)</f>
        <v>0</v>
      </c>
      <c r="AE914" s="979">
        <f>_xlfn.XLOOKUP($D914,Help2!$D:$D,Help2!AB:AB)</f>
        <v>0</v>
      </c>
      <c r="AF914" s="979">
        <f>_xlfn.XLOOKUP($D914,Help2!$D:$D,Help2!AC:AC)</f>
        <v>0</v>
      </c>
      <c r="AG914" s="979">
        <f>_xlfn.XLOOKUP($D914,Help2!$D:$D,Help2!AD:AD)</f>
        <v>0</v>
      </c>
      <c r="AH914" s="979">
        <f>_xlfn.XLOOKUP($D914,Help2!$D:$D,Help2!AE:AE)</f>
        <v>0</v>
      </c>
      <c r="AI914" s="979">
        <f>_xlfn.XLOOKUP($D914,Help2!$D:$D,Help2!AF:AF)</f>
        <v>0</v>
      </c>
      <c r="AJ914" s="979">
        <f>_xlfn.XLOOKUP($D914,Help2!$D:$D,Help2!AG:AG)</f>
        <v>0</v>
      </c>
      <c r="AK914" s="979">
        <f>_xlfn.XLOOKUP($D914,Help2!$D:$D,Help2!AH:AH)</f>
        <v>0</v>
      </c>
      <c r="AL914" s="979">
        <f>_xlfn.XLOOKUP($D914,Help2!$D:$D,Help2!AI:AI)</f>
        <v>0</v>
      </c>
      <c r="AM914" s="979">
        <f>_xlfn.XLOOKUP($D914,Help2!$D:$D,Help2!AJ:AJ)</f>
        <v>0</v>
      </c>
      <c r="AN914" s="979">
        <f>_xlfn.XLOOKUP($D914,Help2!$D:$D,Help2!AK:AK)</f>
        <v>0</v>
      </c>
    </row>
    <row r="915" spans="1:40" x14ac:dyDescent="0.2">
      <c r="A915" s="1">
        <v>45839</v>
      </c>
      <c r="B915">
        <f t="shared" si="98"/>
        <v>7</v>
      </c>
      <c r="C915">
        <f t="shared" si="99"/>
        <v>2025</v>
      </c>
      <c r="D915" s="872" t="str">
        <f t="shared" si="104"/>
        <v>07´2025</v>
      </c>
      <c r="F915" s="2">
        <f t="shared" si="100"/>
        <v>24</v>
      </c>
      <c r="G915" s="3">
        <f t="shared" si="101"/>
        <v>3.287671232876712E-2</v>
      </c>
      <c r="H915" s="5">
        <f t="shared" si="102"/>
        <v>1</v>
      </c>
      <c r="I915" s="979">
        <f>VLOOKUP($D915,Help2!$D$26:$T$37,5)</f>
        <v>0</v>
      </c>
      <c r="J915" s="979">
        <f>VLOOKUP($D915,Help2!$D$26:$T$37,6)</f>
        <v>0</v>
      </c>
      <c r="K915" s="979">
        <f>VLOOKUP($D915,Help2!$D$26:$T$37,7)</f>
        <v>0</v>
      </c>
      <c r="L915" s="979">
        <f>VLOOKUP($D915,Help2!$D$26:$T$37,8)</f>
        <v>0</v>
      </c>
      <c r="M915" s="979">
        <f>VLOOKUP($D915,Help2!$D$26:$T$37,9)</f>
        <v>0</v>
      </c>
      <c r="N915" s="979">
        <f>VLOOKUP($D915,Help2!$D$26:$T$37,10)</f>
        <v>0</v>
      </c>
      <c r="P915" s="979">
        <f>VLOOKUP($D915,Help2!$D$2:$T$25,3)</f>
        <v>730</v>
      </c>
      <c r="Q915" s="979">
        <f t="shared" si="103"/>
        <v>744</v>
      </c>
      <c r="Y915" s="979">
        <f>_xlfn.XLOOKUP($D915,Help2!$D:$D,Help2!V:V)</f>
        <v>0</v>
      </c>
      <c r="Z915" s="979">
        <f>_xlfn.XLOOKUP($D915,Help2!$D:$D,Help2!W:W)</f>
        <v>0</v>
      </c>
      <c r="AA915" s="979">
        <f>_xlfn.XLOOKUP($D915,Help2!$D:$D,Help2!X:X)</f>
        <v>0</v>
      </c>
      <c r="AB915" s="979">
        <f>_xlfn.XLOOKUP($D915,Help2!$D:$D,Help2!Y:Y)</f>
        <v>0</v>
      </c>
      <c r="AC915" s="979">
        <f>_xlfn.XLOOKUP($D915,Help2!$D:$D,Help2!Z:Z)</f>
        <v>0</v>
      </c>
      <c r="AD915" s="979">
        <f>_xlfn.XLOOKUP($D915,Help2!$D:$D,Help2!AA:AA)</f>
        <v>0</v>
      </c>
      <c r="AE915" s="979">
        <f>_xlfn.XLOOKUP($D915,Help2!$D:$D,Help2!AB:AB)</f>
        <v>0</v>
      </c>
      <c r="AF915" s="979">
        <f>_xlfn.XLOOKUP($D915,Help2!$D:$D,Help2!AC:AC)</f>
        <v>0</v>
      </c>
      <c r="AG915" s="979">
        <f>_xlfn.XLOOKUP($D915,Help2!$D:$D,Help2!AD:AD)</f>
        <v>0</v>
      </c>
      <c r="AH915" s="979">
        <f>_xlfn.XLOOKUP($D915,Help2!$D:$D,Help2!AE:AE)</f>
        <v>0</v>
      </c>
      <c r="AI915" s="979">
        <f>_xlfn.XLOOKUP($D915,Help2!$D:$D,Help2!AF:AF)</f>
        <v>0</v>
      </c>
      <c r="AJ915" s="979">
        <f>_xlfn.XLOOKUP($D915,Help2!$D:$D,Help2!AG:AG)</f>
        <v>0</v>
      </c>
      <c r="AK915" s="979">
        <f>_xlfn.XLOOKUP($D915,Help2!$D:$D,Help2!AH:AH)</f>
        <v>0</v>
      </c>
      <c r="AL915" s="979">
        <f>_xlfn.XLOOKUP($D915,Help2!$D:$D,Help2!AI:AI)</f>
        <v>0</v>
      </c>
      <c r="AM915" s="979">
        <f>_xlfn.XLOOKUP($D915,Help2!$D:$D,Help2!AJ:AJ)</f>
        <v>0</v>
      </c>
      <c r="AN915" s="979">
        <f>_xlfn.XLOOKUP($D915,Help2!$D:$D,Help2!AK:AK)</f>
        <v>0</v>
      </c>
    </row>
    <row r="916" spans="1:40" x14ac:dyDescent="0.2">
      <c r="A916" s="1">
        <v>45840</v>
      </c>
      <c r="B916">
        <f t="shared" si="98"/>
        <v>7</v>
      </c>
      <c r="C916">
        <f t="shared" si="99"/>
        <v>2025</v>
      </c>
      <c r="D916" s="872" t="str">
        <f t="shared" si="104"/>
        <v>07´2025</v>
      </c>
      <c r="F916" s="2">
        <f t="shared" si="100"/>
        <v>24</v>
      </c>
      <c r="G916" s="3">
        <f t="shared" si="101"/>
        <v>3.287671232876712E-2</v>
      </c>
      <c r="H916" s="5">
        <f t="shared" si="102"/>
        <v>1</v>
      </c>
      <c r="I916" s="979">
        <f>VLOOKUP($D916,Help2!$D$26:$T$37,5)</f>
        <v>0</v>
      </c>
      <c r="J916" s="979">
        <f>VLOOKUP($D916,Help2!$D$26:$T$37,6)</f>
        <v>0</v>
      </c>
      <c r="K916" s="979">
        <f>VLOOKUP($D916,Help2!$D$26:$T$37,7)</f>
        <v>0</v>
      </c>
      <c r="L916" s="979">
        <f>VLOOKUP($D916,Help2!$D$26:$T$37,8)</f>
        <v>0</v>
      </c>
      <c r="M916" s="979">
        <f>VLOOKUP($D916,Help2!$D$26:$T$37,9)</f>
        <v>0</v>
      </c>
      <c r="N916" s="979">
        <f>VLOOKUP($D916,Help2!$D$26:$T$37,10)</f>
        <v>0</v>
      </c>
      <c r="P916" s="979">
        <f>VLOOKUP($D916,Help2!$D$2:$T$25,3)</f>
        <v>730</v>
      </c>
      <c r="Q916" s="979">
        <f t="shared" si="103"/>
        <v>744</v>
      </c>
      <c r="Y916" s="979">
        <f>_xlfn.XLOOKUP($D916,Help2!$D:$D,Help2!V:V)</f>
        <v>0</v>
      </c>
      <c r="Z916" s="979">
        <f>_xlfn.XLOOKUP($D916,Help2!$D:$D,Help2!W:W)</f>
        <v>0</v>
      </c>
      <c r="AA916" s="979">
        <f>_xlfn.XLOOKUP($D916,Help2!$D:$D,Help2!X:X)</f>
        <v>0</v>
      </c>
      <c r="AB916" s="979">
        <f>_xlfn.XLOOKUP($D916,Help2!$D:$D,Help2!Y:Y)</f>
        <v>0</v>
      </c>
      <c r="AC916" s="979">
        <f>_xlfn.XLOOKUP($D916,Help2!$D:$D,Help2!Z:Z)</f>
        <v>0</v>
      </c>
      <c r="AD916" s="979">
        <f>_xlfn.XLOOKUP($D916,Help2!$D:$D,Help2!AA:AA)</f>
        <v>0</v>
      </c>
      <c r="AE916" s="979">
        <f>_xlfn.XLOOKUP($D916,Help2!$D:$D,Help2!AB:AB)</f>
        <v>0</v>
      </c>
      <c r="AF916" s="979">
        <f>_xlfn.XLOOKUP($D916,Help2!$D:$D,Help2!AC:AC)</f>
        <v>0</v>
      </c>
      <c r="AG916" s="979">
        <f>_xlfn.XLOOKUP($D916,Help2!$D:$D,Help2!AD:AD)</f>
        <v>0</v>
      </c>
      <c r="AH916" s="979">
        <f>_xlfn.XLOOKUP($D916,Help2!$D:$D,Help2!AE:AE)</f>
        <v>0</v>
      </c>
      <c r="AI916" s="979">
        <f>_xlfn.XLOOKUP($D916,Help2!$D:$D,Help2!AF:AF)</f>
        <v>0</v>
      </c>
      <c r="AJ916" s="979">
        <f>_xlfn.XLOOKUP($D916,Help2!$D:$D,Help2!AG:AG)</f>
        <v>0</v>
      </c>
      <c r="AK916" s="979">
        <f>_xlfn.XLOOKUP($D916,Help2!$D:$D,Help2!AH:AH)</f>
        <v>0</v>
      </c>
      <c r="AL916" s="979">
        <f>_xlfn.XLOOKUP($D916,Help2!$D:$D,Help2!AI:AI)</f>
        <v>0</v>
      </c>
      <c r="AM916" s="979">
        <f>_xlfn.XLOOKUP($D916,Help2!$D:$D,Help2!AJ:AJ)</f>
        <v>0</v>
      </c>
      <c r="AN916" s="979">
        <f>_xlfn.XLOOKUP($D916,Help2!$D:$D,Help2!AK:AK)</f>
        <v>0</v>
      </c>
    </row>
    <row r="917" spans="1:40" x14ac:dyDescent="0.2">
      <c r="A917" s="1">
        <v>45841</v>
      </c>
      <c r="B917">
        <f t="shared" si="98"/>
        <v>7</v>
      </c>
      <c r="C917">
        <f t="shared" si="99"/>
        <v>2025</v>
      </c>
      <c r="D917" s="872" t="str">
        <f t="shared" si="104"/>
        <v>07´2025</v>
      </c>
      <c r="F917" s="2">
        <f t="shared" si="100"/>
        <v>24</v>
      </c>
      <c r="G917" s="3">
        <f t="shared" si="101"/>
        <v>3.287671232876712E-2</v>
      </c>
      <c r="H917" s="5">
        <f t="shared" si="102"/>
        <v>1</v>
      </c>
      <c r="I917" s="979">
        <f>VLOOKUP($D917,Help2!$D$26:$T$37,5)</f>
        <v>0</v>
      </c>
      <c r="J917" s="979">
        <f>VLOOKUP($D917,Help2!$D$26:$T$37,6)</f>
        <v>0</v>
      </c>
      <c r="K917" s="979">
        <f>VLOOKUP($D917,Help2!$D$26:$T$37,7)</f>
        <v>0</v>
      </c>
      <c r="L917" s="979">
        <f>VLOOKUP($D917,Help2!$D$26:$T$37,8)</f>
        <v>0</v>
      </c>
      <c r="M917" s="979">
        <f>VLOOKUP($D917,Help2!$D$26:$T$37,9)</f>
        <v>0</v>
      </c>
      <c r="N917" s="979">
        <f>VLOOKUP($D917,Help2!$D$26:$T$37,10)</f>
        <v>0</v>
      </c>
      <c r="P917" s="979">
        <f>VLOOKUP($D917,Help2!$D$2:$T$25,3)</f>
        <v>730</v>
      </c>
      <c r="Q917" s="979">
        <f t="shared" si="103"/>
        <v>744</v>
      </c>
      <c r="Y917" s="979">
        <f>_xlfn.XLOOKUP($D917,Help2!$D:$D,Help2!V:V)</f>
        <v>0</v>
      </c>
      <c r="Z917" s="979">
        <f>_xlfn.XLOOKUP($D917,Help2!$D:$D,Help2!W:W)</f>
        <v>0</v>
      </c>
      <c r="AA917" s="979">
        <f>_xlfn.XLOOKUP($D917,Help2!$D:$D,Help2!X:X)</f>
        <v>0</v>
      </c>
      <c r="AB917" s="979">
        <f>_xlfn.XLOOKUP($D917,Help2!$D:$D,Help2!Y:Y)</f>
        <v>0</v>
      </c>
      <c r="AC917" s="979">
        <f>_xlfn.XLOOKUP($D917,Help2!$D:$D,Help2!Z:Z)</f>
        <v>0</v>
      </c>
      <c r="AD917" s="979">
        <f>_xlfn.XLOOKUP($D917,Help2!$D:$D,Help2!AA:AA)</f>
        <v>0</v>
      </c>
      <c r="AE917" s="979">
        <f>_xlfn.XLOOKUP($D917,Help2!$D:$D,Help2!AB:AB)</f>
        <v>0</v>
      </c>
      <c r="AF917" s="979">
        <f>_xlfn.XLOOKUP($D917,Help2!$D:$D,Help2!AC:AC)</f>
        <v>0</v>
      </c>
      <c r="AG917" s="979">
        <f>_xlfn.XLOOKUP($D917,Help2!$D:$D,Help2!AD:AD)</f>
        <v>0</v>
      </c>
      <c r="AH917" s="979">
        <f>_xlfn.XLOOKUP($D917,Help2!$D:$D,Help2!AE:AE)</f>
        <v>0</v>
      </c>
      <c r="AI917" s="979">
        <f>_xlfn.XLOOKUP($D917,Help2!$D:$D,Help2!AF:AF)</f>
        <v>0</v>
      </c>
      <c r="AJ917" s="979">
        <f>_xlfn.XLOOKUP($D917,Help2!$D:$D,Help2!AG:AG)</f>
        <v>0</v>
      </c>
      <c r="AK917" s="979">
        <f>_xlfn.XLOOKUP($D917,Help2!$D:$D,Help2!AH:AH)</f>
        <v>0</v>
      </c>
      <c r="AL917" s="979">
        <f>_xlfn.XLOOKUP($D917,Help2!$D:$D,Help2!AI:AI)</f>
        <v>0</v>
      </c>
      <c r="AM917" s="979">
        <f>_xlfn.XLOOKUP($D917,Help2!$D:$D,Help2!AJ:AJ)</f>
        <v>0</v>
      </c>
      <c r="AN917" s="979">
        <f>_xlfn.XLOOKUP($D917,Help2!$D:$D,Help2!AK:AK)</f>
        <v>0</v>
      </c>
    </row>
    <row r="918" spans="1:40" x14ac:dyDescent="0.2">
      <c r="A918" s="1">
        <v>45842</v>
      </c>
      <c r="B918">
        <f t="shared" si="98"/>
        <v>7</v>
      </c>
      <c r="C918">
        <f t="shared" si="99"/>
        <v>2025</v>
      </c>
      <c r="D918" s="872" t="str">
        <f t="shared" si="104"/>
        <v>07´2025</v>
      </c>
      <c r="F918" s="2">
        <f t="shared" si="100"/>
        <v>24</v>
      </c>
      <c r="G918" s="3">
        <f t="shared" si="101"/>
        <v>3.287671232876712E-2</v>
      </c>
      <c r="H918" s="5">
        <f t="shared" si="102"/>
        <v>1</v>
      </c>
      <c r="I918" s="979">
        <f>VLOOKUP($D918,Help2!$D$26:$T$37,5)</f>
        <v>0</v>
      </c>
      <c r="J918" s="979">
        <f>VLOOKUP($D918,Help2!$D$26:$T$37,6)</f>
        <v>0</v>
      </c>
      <c r="K918" s="979">
        <f>VLOOKUP($D918,Help2!$D$26:$T$37,7)</f>
        <v>0</v>
      </c>
      <c r="L918" s="979">
        <f>VLOOKUP($D918,Help2!$D$26:$T$37,8)</f>
        <v>0</v>
      </c>
      <c r="M918" s="979">
        <f>VLOOKUP($D918,Help2!$D$26:$T$37,9)</f>
        <v>0</v>
      </c>
      <c r="N918" s="979">
        <f>VLOOKUP($D918,Help2!$D$26:$T$37,10)</f>
        <v>0</v>
      </c>
      <c r="P918" s="979">
        <f>VLOOKUP($D918,Help2!$D$2:$T$25,3)</f>
        <v>730</v>
      </c>
      <c r="Q918" s="979">
        <f t="shared" si="103"/>
        <v>744</v>
      </c>
      <c r="Y918" s="979">
        <f>_xlfn.XLOOKUP($D918,Help2!$D:$D,Help2!V:V)</f>
        <v>0</v>
      </c>
      <c r="Z918" s="979">
        <f>_xlfn.XLOOKUP($D918,Help2!$D:$D,Help2!W:W)</f>
        <v>0</v>
      </c>
      <c r="AA918" s="979">
        <f>_xlfn.XLOOKUP($D918,Help2!$D:$D,Help2!X:X)</f>
        <v>0</v>
      </c>
      <c r="AB918" s="979">
        <f>_xlfn.XLOOKUP($D918,Help2!$D:$D,Help2!Y:Y)</f>
        <v>0</v>
      </c>
      <c r="AC918" s="979">
        <f>_xlfn.XLOOKUP($D918,Help2!$D:$D,Help2!Z:Z)</f>
        <v>0</v>
      </c>
      <c r="AD918" s="979">
        <f>_xlfn.XLOOKUP($D918,Help2!$D:$D,Help2!AA:AA)</f>
        <v>0</v>
      </c>
      <c r="AE918" s="979">
        <f>_xlfn.XLOOKUP($D918,Help2!$D:$D,Help2!AB:AB)</f>
        <v>0</v>
      </c>
      <c r="AF918" s="979">
        <f>_xlfn.XLOOKUP($D918,Help2!$D:$D,Help2!AC:AC)</f>
        <v>0</v>
      </c>
      <c r="AG918" s="979">
        <f>_xlfn.XLOOKUP($D918,Help2!$D:$D,Help2!AD:AD)</f>
        <v>0</v>
      </c>
      <c r="AH918" s="979">
        <f>_xlfn.XLOOKUP($D918,Help2!$D:$D,Help2!AE:AE)</f>
        <v>0</v>
      </c>
      <c r="AI918" s="979">
        <f>_xlfn.XLOOKUP($D918,Help2!$D:$D,Help2!AF:AF)</f>
        <v>0</v>
      </c>
      <c r="AJ918" s="979">
        <f>_xlfn.XLOOKUP($D918,Help2!$D:$D,Help2!AG:AG)</f>
        <v>0</v>
      </c>
      <c r="AK918" s="979">
        <f>_xlfn.XLOOKUP($D918,Help2!$D:$D,Help2!AH:AH)</f>
        <v>0</v>
      </c>
      <c r="AL918" s="979">
        <f>_xlfn.XLOOKUP($D918,Help2!$D:$D,Help2!AI:AI)</f>
        <v>0</v>
      </c>
      <c r="AM918" s="979">
        <f>_xlfn.XLOOKUP($D918,Help2!$D:$D,Help2!AJ:AJ)</f>
        <v>0</v>
      </c>
      <c r="AN918" s="979">
        <f>_xlfn.XLOOKUP($D918,Help2!$D:$D,Help2!AK:AK)</f>
        <v>0</v>
      </c>
    </row>
    <row r="919" spans="1:40" x14ac:dyDescent="0.2">
      <c r="A919" s="1">
        <v>45843</v>
      </c>
      <c r="B919">
        <f t="shared" si="98"/>
        <v>7</v>
      </c>
      <c r="C919">
        <f t="shared" si="99"/>
        <v>2025</v>
      </c>
      <c r="D919" s="872" t="str">
        <f t="shared" si="104"/>
        <v>07´2025</v>
      </c>
      <c r="F919" s="2">
        <f t="shared" si="100"/>
        <v>24</v>
      </c>
      <c r="G919" s="3">
        <f t="shared" si="101"/>
        <v>3.287671232876712E-2</v>
      </c>
      <c r="H919" s="5">
        <f t="shared" si="102"/>
        <v>1</v>
      </c>
      <c r="I919" s="979">
        <f>VLOOKUP($D919,Help2!$D$26:$T$37,5)</f>
        <v>0</v>
      </c>
      <c r="J919" s="979">
        <f>VLOOKUP($D919,Help2!$D$26:$T$37,6)</f>
        <v>0</v>
      </c>
      <c r="K919" s="979">
        <f>VLOOKUP($D919,Help2!$D$26:$T$37,7)</f>
        <v>0</v>
      </c>
      <c r="L919" s="979">
        <f>VLOOKUP($D919,Help2!$D$26:$T$37,8)</f>
        <v>0</v>
      </c>
      <c r="M919" s="979">
        <f>VLOOKUP($D919,Help2!$D$26:$T$37,9)</f>
        <v>0</v>
      </c>
      <c r="N919" s="979">
        <f>VLOOKUP($D919,Help2!$D$26:$T$37,10)</f>
        <v>0</v>
      </c>
      <c r="P919" s="979">
        <f>VLOOKUP($D919,Help2!$D$2:$T$25,3)</f>
        <v>730</v>
      </c>
      <c r="Q919" s="979">
        <f t="shared" si="103"/>
        <v>744</v>
      </c>
      <c r="Y919" s="979">
        <f>_xlfn.XLOOKUP($D919,Help2!$D:$D,Help2!V:V)</f>
        <v>0</v>
      </c>
      <c r="Z919" s="979">
        <f>_xlfn.XLOOKUP($D919,Help2!$D:$D,Help2!W:W)</f>
        <v>0</v>
      </c>
      <c r="AA919" s="979">
        <f>_xlfn.XLOOKUP($D919,Help2!$D:$D,Help2!X:X)</f>
        <v>0</v>
      </c>
      <c r="AB919" s="979">
        <f>_xlfn.XLOOKUP($D919,Help2!$D:$D,Help2!Y:Y)</f>
        <v>0</v>
      </c>
      <c r="AC919" s="979">
        <f>_xlfn.XLOOKUP($D919,Help2!$D:$D,Help2!Z:Z)</f>
        <v>0</v>
      </c>
      <c r="AD919" s="979">
        <f>_xlfn.XLOOKUP($D919,Help2!$D:$D,Help2!AA:AA)</f>
        <v>0</v>
      </c>
      <c r="AE919" s="979">
        <f>_xlfn.XLOOKUP($D919,Help2!$D:$D,Help2!AB:AB)</f>
        <v>0</v>
      </c>
      <c r="AF919" s="979">
        <f>_xlfn.XLOOKUP($D919,Help2!$D:$D,Help2!AC:AC)</f>
        <v>0</v>
      </c>
      <c r="AG919" s="979">
        <f>_xlfn.XLOOKUP($D919,Help2!$D:$D,Help2!AD:AD)</f>
        <v>0</v>
      </c>
      <c r="AH919" s="979">
        <f>_xlfn.XLOOKUP($D919,Help2!$D:$D,Help2!AE:AE)</f>
        <v>0</v>
      </c>
      <c r="AI919" s="979">
        <f>_xlfn.XLOOKUP($D919,Help2!$D:$D,Help2!AF:AF)</f>
        <v>0</v>
      </c>
      <c r="AJ919" s="979">
        <f>_xlfn.XLOOKUP($D919,Help2!$D:$D,Help2!AG:AG)</f>
        <v>0</v>
      </c>
      <c r="AK919" s="979">
        <f>_xlfn.XLOOKUP($D919,Help2!$D:$D,Help2!AH:AH)</f>
        <v>0</v>
      </c>
      <c r="AL919" s="979">
        <f>_xlfn.XLOOKUP($D919,Help2!$D:$D,Help2!AI:AI)</f>
        <v>0</v>
      </c>
      <c r="AM919" s="979">
        <f>_xlfn.XLOOKUP($D919,Help2!$D:$D,Help2!AJ:AJ)</f>
        <v>0</v>
      </c>
      <c r="AN919" s="979">
        <f>_xlfn.XLOOKUP($D919,Help2!$D:$D,Help2!AK:AK)</f>
        <v>0</v>
      </c>
    </row>
    <row r="920" spans="1:40" x14ac:dyDescent="0.2">
      <c r="A920" s="1">
        <v>45844</v>
      </c>
      <c r="B920">
        <f t="shared" si="98"/>
        <v>7</v>
      </c>
      <c r="C920">
        <f t="shared" si="99"/>
        <v>2025</v>
      </c>
      <c r="D920" s="872" t="str">
        <f t="shared" si="104"/>
        <v>07´2025</v>
      </c>
      <c r="F920" s="2">
        <f t="shared" si="100"/>
        <v>24</v>
      </c>
      <c r="G920" s="3">
        <f t="shared" si="101"/>
        <v>3.287671232876712E-2</v>
      </c>
      <c r="H920" s="5">
        <f t="shared" si="102"/>
        <v>1</v>
      </c>
      <c r="I920" s="979">
        <f>VLOOKUP($D920,Help2!$D$26:$T$37,5)</f>
        <v>0</v>
      </c>
      <c r="J920" s="979">
        <f>VLOOKUP($D920,Help2!$D$26:$T$37,6)</f>
        <v>0</v>
      </c>
      <c r="K920" s="979">
        <f>VLOOKUP($D920,Help2!$D$26:$T$37,7)</f>
        <v>0</v>
      </c>
      <c r="L920" s="979">
        <f>VLOOKUP($D920,Help2!$D$26:$T$37,8)</f>
        <v>0</v>
      </c>
      <c r="M920" s="979">
        <f>VLOOKUP($D920,Help2!$D$26:$T$37,9)</f>
        <v>0</v>
      </c>
      <c r="N920" s="979">
        <f>VLOOKUP($D920,Help2!$D$26:$T$37,10)</f>
        <v>0</v>
      </c>
      <c r="P920" s="979">
        <f>VLOOKUP($D920,Help2!$D$2:$T$25,3)</f>
        <v>730</v>
      </c>
      <c r="Q920" s="979">
        <f t="shared" si="103"/>
        <v>744</v>
      </c>
      <c r="Y920" s="979">
        <f>_xlfn.XLOOKUP($D920,Help2!$D:$D,Help2!V:V)</f>
        <v>0</v>
      </c>
      <c r="Z920" s="979">
        <f>_xlfn.XLOOKUP($D920,Help2!$D:$D,Help2!W:W)</f>
        <v>0</v>
      </c>
      <c r="AA920" s="979">
        <f>_xlfn.XLOOKUP($D920,Help2!$D:$D,Help2!X:X)</f>
        <v>0</v>
      </c>
      <c r="AB920" s="979">
        <f>_xlfn.XLOOKUP($D920,Help2!$D:$D,Help2!Y:Y)</f>
        <v>0</v>
      </c>
      <c r="AC920" s="979">
        <f>_xlfn.XLOOKUP($D920,Help2!$D:$D,Help2!Z:Z)</f>
        <v>0</v>
      </c>
      <c r="AD920" s="979">
        <f>_xlfn.XLOOKUP($D920,Help2!$D:$D,Help2!AA:AA)</f>
        <v>0</v>
      </c>
      <c r="AE920" s="979">
        <f>_xlfn.XLOOKUP($D920,Help2!$D:$D,Help2!AB:AB)</f>
        <v>0</v>
      </c>
      <c r="AF920" s="979">
        <f>_xlfn.XLOOKUP($D920,Help2!$D:$D,Help2!AC:AC)</f>
        <v>0</v>
      </c>
      <c r="AG920" s="979">
        <f>_xlfn.XLOOKUP($D920,Help2!$D:$D,Help2!AD:AD)</f>
        <v>0</v>
      </c>
      <c r="AH920" s="979">
        <f>_xlfn.XLOOKUP($D920,Help2!$D:$D,Help2!AE:AE)</f>
        <v>0</v>
      </c>
      <c r="AI920" s="979">
        <f>_xlfn.XLOOKUP($D920,Help2!$D:$D,Help2!AF:AF)</f>
        <v>0</v>
      </c>
      <c r="AJ920" s="979">
        <f>_xlfn.XLOOKUP($D920,Help2!$D:$D,Help2!AG:AG)</f>
        <v>0</v>
      </c>
      <c r="AK920" s="979">
        <f>_xlfn.XLOOKUP($D920,Help2!$D:$D,Help2!AH:AH)</f>
        <v>0</v>
      </c>
      <c r="AL920" s="979">
        <f>_xlfn.XLOOKUP($D920,Help2!$D:$D,Help2!AI:AI)</f>
        <v>0</v>
      </c>
      <c r="AM920" s="979">
        <f>_xlfn.XLOOKUP($D920,Help2!$D:$D,Help2!AJ:AJ)</f>
        <v>0</v>
      </c>
      <c r="AN920" s="979">
        <f>_xlfn.XLOOKUP($D920,Help2!$D:$D,Help2!AK:AK)</f>
        <v>0</v>
      </c>
    </row>
    <row r="921" spans="1:40" x14ac:dyDescent="0.2">
      <c r="A921" s="1">
        <v>45845</v>
      </c>
      <c r="B921">
        <f t="shared" si="98"/>
        <v>7</v>
      </c>
      <c r="C921">
        <f t="shared" si="99"/>
        <v>2025</v>
      </c>
      <c r="D921" s="872" t="str">
        <f t="shared" si="104"/>
        <v>07´2025</v>
      </c>
      <c r="E921" s="867">
        <v>5</v>
      </c>
      <c r="F921" s="2">
        <f t="shared" si="100"/>
        <v>19</v>
      </c>
      <c r="G921" s="3">
        <f t="shared" si="101"/>
        <v>2.6027397260273973E-2</v>
      </c>
      <c r="H921" s="5">
        <f t="shared" si="102"/>
        <v>0.79166666666666663</v>
      </c>
      <c r="I921" s="979">
        <f>VLOOKUP($D921,Help2!$D$26:$T$37,5)</f>
        <v>0</v>
      </c>
      <c r="J921" s="979">
        <f>VLOOKUP($D921,Help2!$D$26:$T$37,6)</f>
        <v>0</v>
      </c>
      <c r="K921" s="979">
        <f>VLOOKUP($D921,Help2!$D$26:$T$37,7)</f>
        <v>0</v>
      </c>
      <c r="L921" s="979">
        <f>VLOOKUP($D921,Help2!$D$26:$T$37,8)</f>
        <v>0</v>
      </c>
      <c r="M921" s="979">
        <f>VLOOKUP($D921,Help2!$D$26:$T$37,9)</f>
        <v>0</v>
      </c>
      <c r="N921" s="979">
        <f>VLOOKUP($D921,Help2!$D$26:$T$37,10)</f>
        <v>0</v>
      </c>
      <c r="P921" s="979">
        <f>VLOOKUP($D921,Help2!$D$2:$T$25,3)</f>
        <v>730</v>
      </c>
      <c r="Q921" s="979">
        <f t="shared" si="103"/>
        <v>744</v>
      </c>
      <c r="Y921" s="979">
        <f>_xlfn.XLOOKUP($D921,Help2!$D:$D,Help2!V:V)</f>
        <v>0</v>
      </c>
      <c r="Z921" s="979">
        <f>_xlfn.XLOOKUP($D921,Help2!$D:$D,Help2!W:W)</f>
        <v>0</v>
      </c>
      <c r="AA921" s="979">
        <f>_xlfn.XLOOKUP($D921,Help2!$D:$D,Help2!X:X)</f>
        <v>0</v>
      </c>
      <c r="AB921" s="979">
        <f>_xlfn.XLOOKUP($D921,Help2!$D:$D,Help2!Y:Y)</f>
        <v>0</v>
      </c>
      <c r="AC921" s="979">
        <f>_xlfn.XLOOKUP($D921,Help2!$D:$D,Help2!Z:Z)</f>
        <v>0</v>
      </c>
      <c r="AD921" s="979">
        <f>_xlfn.XLOOKUP($D921,Help2!$D:$D,Help2!AA:AA)</f>
        <v>0</v>
      </c>
      <c r="AE921" s="979">
        <f>_xlfn.XLOOKUP($D921,Help2!$D:$D,Help2!AB:AB)</f>
        <v>0</v>
      </c>
      <c r="AF921" s="979">
        <f>_xlfn.XLOOKUP($D921,Help2!$D:$D,Help2!AC:AC)</f>
        <v>0</v>
      </c>
      <c r="AG921" s="979">
        <f>_xlfn.XLOOKUP($D921,Help2!$D:$D,Help2!AD:AD)</f>
        <v>0</v>
      </c>
      <c r="AH921" s="979">
        <f>_xlfn.XLOOKUP($D921,Help2!$D:$D,Help2!AE:AE)</f>
        <v>0</v>
      </c>
      <c r="AI921" s="979">
        <f>_xlfn.XLOOKUP($D921,Help2!$D:$D,Help2!AF:AF)</f>
        <v>0</v>
      </c>
      <c r="AJ921" s="979">
        <f>_xlfn.XLOOKUP($D921,Help2!$D:$D,Help2!AG:AG)</f>
        <v>0</v>
      </c>
      <c r="AK921" s="979">
        <f>_xlfn.XLOOKUP($D921,Help2!$D:$D,Help2!AH:AH)</f>
        <v>0</v>
      </c>
      <c r="AL921" s="979">
        <f>_xlfn.XLOOKUP($D921,Help2!$D:$D,Help2!AI:AI)</f>
        <v>0</v>
      </c>
      <c r="AM921" s="979">
        <f>_xlfn.XLOOKUP($D921,Help2!$D:$D,Help2!AJ:AJ)</f>
        <v>0</v>
      </c>
      <c r="AN921" s="979">
        <f>_xlfn.XLOOKUP($D921,Help2!$D:$D,Help2!AK:AK)</f>
        <v>0</v>
      </c>
    </row>
    <row r="922" spans="1:40" x14ac:dyDescent="0.2">
      <c r="A922" s="1">
        <v>45846</v>
      </c>
      <c r="B922">
        <f t="shared" si="98"/>
        <v>7</v>
      </c>
      <c r="C922">
        <f t="shared" si="99"/>
        <v>2025</v>
      </c>
      <c r="D922" s="872" t="str">
        <f t="shared" si="104"/>
        <v>07´2025</v>
      </c>
      <c r="E922" s="867">
        <v>24</v>
      </c>
      <c r="F922" s="2">
        <f t="shared" si="100"/>
        <v>0</v>
      </c>
      <c r="G922" s="3">
        <f t="shared" si="101"/>
        <v>0</v>
      </c>
      <c r="H922" s="5">
        <f t="shared" si="102"/>
        <v>0</v>
      </c>
      <c r="I922" s="979">
        <f>VLOOKUP($D922,Help2!$D$26:$T$37,5)</f>
        <v>0</v>
      </c>
      <c r="J922" s="979">
        <f>VLOOKUP($D922,Help2!$D$26:$T$37,6)</f>
        <v>0</v>
      </c>
      <c r="K922" s="979">
        <f>VLOOKUP($D922,Help2!$D$26:$T$37,7)</f>
        <v>0</v>
      </c>
      <c r="L922" s="979">
        <f>VLOOKUP($D922,Help2!$D$26:$T$37,8)</f>
        <v>0</v>
      </c>
      <c r="M922" s="979">
        <f>VLOOKUP($D922,Help2!$D$26:$T$37,9)</f>
        <v>0</v>
      </c>
      <c r="N922" s="979">
        <f>VLOOKUP($D922,Help2!$D$26:$T$37,10)</f>
        <v>0</v>
      </c>
      <c r="P922" s="979">
        <f>VLOOKUP($D922,Help2!$D$2:$T$25,3)</f>
        <v>730</v>
      </c>
      <c r="Q922" s="979">
        <f t="shared" si="103"/>
        <v>744</v>
      </c>
      <c r="Y922" s="979">
        <f>_xlfn.XLOOKUP($D922,Help2!$D:$D,Help2!V:V)</f>
        <v>0</v>
      </c>
      <c r="Z922" s="979">
        <f>_xlfn.XLOOKUP($D922,Help2!$D:$D,Help2!W:W)</f>
        <v>0</v>
      </c>
      <c r="AA922" s="979">
        <f>_xlfn.XLOOKUP($D922,Help2!$D:$D,Help2!X:X)</f>
        <v>0</v>
      </c>
      <c r="AB922" s="979">
        <f>_xlfn.XLOOKUP($D922,Help2!$D:$D,Help2!Y:Y)</f>
        <v>0</v>
      </c>
      <c r="AC922" s="979">
        <f>_xlfn.XLOOKUP($D922,Help2!$D:$D,Help2!Z:Z)</f>
        <v>0</v>
      </c>
      <c r="AD922" s="979">
        <f>_xlfn.XLOOKUP($D922,Help2!$D:$D,Help2!AA:AA)</f>
        <v>0</v>
      </c>
      <c r="AE922" s="979">
        <f>_xlfn.XLOOKUP($D922,Help2!$D:$D,Help2!AB:AB)</f>
        <v>0</v>
      </c>
      <c r="AF922" s="979">
        <f>_xlfn.XLOOKUP($D922,Help2!$D:$D,Help2!AC:AC)</f>
        <v>0</v>
      </c>
      <c r="AG922" s="979">
        <f>_xlfn.XLOOKUP($D922,Help2!$D:$D,Help2!AD:AD)</f>
        <v>0</v>
      </c>
      <c r="AH922" s="979">
        <f>_xlfn.XLOOKUP($D922,Help2!$D:$D,Help2!AE:AE)</f>
        <v>0</v>
      </c>
      <c r="AI922" s="979">
        <f>_xlfn.XLOOKUP($D922,Help2!$D:$D,Help2!AF:AF)</f>
        <v>0</v>
      </c>
      <c r="AJ922" s="979">
        <f>_xlfn.XLOOKUP($D922,Help2!$D:$D,Help2!AG:AG)</f>
        <v>0</v>
      </c>
      <c r="AK922" s="979">
        <f>_xlfn.XLOOKUP($D922,Help2!$D:$D,Help2!AH:AH)</f>
        <v>0</v>
      </c>
      <c r="AL922" s="979">
        <f>_xlfn.XLOOKUP($D922,Help2!$D:$D,Help2!AI:AI)</f>
        <v>0</v>
      </c>
      <c r="AM922" s="979">
        <f>_xlfn.XLOOKUP($D922,Help2!$D:$D,Help2!AJ:AJ)</f>
        <v>0</v>
      </c>
      <c r="AN922" s="979">
        <f>_xlfn.XLOOKUP($D922,Help2!$D:$D,Help2!AK:AK)</f>
        <v>0</v>
      </c>
    </row>
    <row r="923" spans="1:40" x14ac:dyDescent="0.2">
      <c r="A923" s="1">
        <v>45847</v>
      </c>
      <c r="B923">
        <f t="shared" ref="B923:B986" si="105">MONTH(A923)</f>
        <v>7</v>
      </c>
      <c r="C923">
        <f t="shared" ref="C923:C986" si="106">+YEAR(A923)</f>
        <v>2025</v>
      </c>
      <c r="D923" s="872" t="str">
        <f t="shared" si="104"/>
        <v>07´2025</v>
      </c>
      <c r="E923" s="867">
        <v>16</v>
      </c>
      <c r="F923" s="2">
        <f t="shared" ref="F923:F986" si="107">24-E923</f>
        <v>8</v>
      </c>
      <c r="G923" s="3">
        <f t="shared" ref="G923:G986" si="108">+F923/P923</f>
        <v>1.0958904109589041E-2</v>
      </c>
      <c r="H923" s="5">
        <f t="shared" ref="H923:H986" si="109">+F923/24</f>
        <v>0.33333333333333331</v>
      </c>
      <c r="I923" s="979">
        <f>VLOOKUP($D923,Help2!$D$26:$T$37,5)</f>
        <v>0</v>
      </c>
      <c r="J923" s="979">
        <f>VLOOKUP($D923,Help2!$D$26:$T$37,6)</f>
        <v>0</v>
      </c>
      <c r="K923" s="979">
        <f>VLOOKUP($D923,Help2!$D$26:$T$37,7)</f>
        <v>0</v>
      </c>
      <c r="L923" s="979">
        <f>VLOOKUP($D923,Help2!$D$26:$T$37,8)</f>
        <v>0</v>
      </c>
      <c r="M923" s="979">
        <f>VLOOKUP($D923,Help2!$D$26:$T$37,9)</f>
        <v>0</v>
      </c>
      <c r="N923" s="979">
        <f>VLOOKUP($D923,Help2!$D$26:$T$37,10)</f>
        <v>0</v>
      </c>
      <c r="P923" s="979">
        <f>VLOOKUP($D923,Help2!$D$2:$T$25,3)</f>
        <v>730</v>
      </c>
      <c r="Q923" s="979">
        <f t="shared" ref="Q923:Q986" si="110">(EOMONTH(A923,0)-EOMONTH(A923,-1))*24</f>
        <v>744</v>
      </c>
      <c r="Y923" s="979">
        <f>_xlfn.XLOOKUP($D923,Help2!$D:$D,Help2!V:V)</f>
        <v>0</v>
      </c>
      <c r="Z923" s="979">
        <f>_xlfn.XLOOKUP($D923,Help2!$D:$D,Help2!W:W)</f>
        <v>0</v>
      </c>
      <c r="AA923" s="979">
        <f>_xlfn.XLOOKUP($D923,Help2!$D:$D,Help2!X:X)</f>
        <v>0</v>
      </c>
      <c r="AB923" s="979">
        <f>_xlfn.XLOOKUP($D923,Help2!$D:$D,Help2!Y:Y)</f>
        <v>0</v>
      </c>
      <c r="AC923" s="979">
        <f>_xlfn.XLOOKUP($D923,Help2!$D:$D,Help2!Z:Z)</f>
        <v>0</v>
      </c>
      <c r="AD923" s="979">
        <f>_xlfn.XLOOKUP($D923,Help2!$D:$D,Help2!AA:AA)</f>
        <v>0</v>
      </c>
      <c r="AE923" s="979">
        <f>_xlfn.XLOOKUP($D923,Help2!$D:$D,Help2!AB:AB)</f>
        <v>0</v>
      </c>
      <c r="AF923" s="979">
        <f>_xlfn.XLOOKUP($D923,Help2!$D:$D,Help2!AC:AC)</f>
        <v>0</v>
      </c>
      <c r="AG923" s="979">
        <f>_xlfn.XLOOKUP($D923,Help2!$D:$D,Help2!AD:AD)</f>
        <v>0</v>
      </c>
      <c r="AH923" s="979">
        <f>_xlfn.XLOOKUP($D923,Help2!$D:$D,Help2!AE:AE)</f>
        <v>0</v>
      </c>
      <c r="AI923" s="979">
        <f>_xlfn.XLOOKUP($D923,Help2!$D:$D,Help2!AF:AF)</f>
        <v>0</v>
      </c>
      <c r="AJ923" s="979">
        <f>_xlfn.XLOOKUP($D923,Help2!$D:$D,Help2!AG:AG)</f>
        <v>0</v>
      </c>
      <c r="AK923" s="979">
        <f>_xlfn.XLOOKUP($D923,Help2!$D:$D,Help2!AH:AH)</f>
        <v>0</v>
      </c>
      <c r="AL923" s="979">
        <f>_xlfn.XLOOKUP($D923,Help2!$D:$D,Help2!AI:AI)</f>
        <v>0</v>
      </c>
      <c r="AM923" s="979">
        <f>_xlfn.XLOOKUP($D923,Help2!$D:$D,Help2!AJ:AJ)</f>
        <v>0</v>
      </c>
      <c r="AN923" s="979">
        <f>_xlfn.XLOOKUP($D923,Help2!$D:$D,Help2!AK:AK)</f>
        <v>0</v>
      </c>
    </row>
    <row r="924" spans="1:40" x14ac:dyDescent="0.2">
      <c r="A924" s="1">
        <v>45848</v>
      </c>
      <c r="B924">
        <f t="shared" si="105"/>
        <v>7</v>
      </c>
      <c r="C924">
        <f t="shared" si="106"/>
        <v>2025</v>
      </c>
      <c r="D924" s="872" t="str">
        <f t="shared" si="104"/>
        <v>07´2025</v>
      </c>
      <c r="F924" s="2">
        <f t="shared" si="107"/>
        <v>24</v>
      </c>
      <c r="G924" s="3">
        <f t="shared" si="108"/>
        <v>3.287671232876712E-2</v>
      </c>
      <c r="H924" s="5">
        <f t="shared" si="109"/>
        <v>1</v>
      </c>
      <c r="I924" s="979">
        <f>VLOOKUP($D924,Help2!$D$26:$T$37,5)</f>
        <v>0</v>
      </c>
      <c r="J924" s="979">
        <f>VLOOKUP($D924,Help2!$D$26:$T$37,6)</f>
        <v>0</v>
      </c>
      <c r="K924" s="979">
        <f>VLOOKUP($D924,Help2!$D$26:$T$37,7)</f>
        <v>0</v>
      </c>
      <c r="L924" s="979">
        <f>VLOOKUP($D924,Help2!$D$26:$T$37,8)</f>
        <v>0</v>
      </c>
      <c r="M924" s="979">
        <f>VLOOKUP($D924,Help2!$D$26:$T$37,9)</f>
        <v>0</v>
      </c>
      <c r="N924" s="979">
        <f>VLOOKUP($D924,Help2!$D$26:$T$37,10)</f>
        <v>0</v>
      </c>
      <c r="P924" s="979">
        <f>VLOOKUP($D924,Help2!$D$2:$T$25,3)</f>
        <v>730</v>
      </c>
      <c r="Q924" s="979">
        <f t="shared" si="110"/>
        <v>744</v>
      </c>
      <c r="Y924" s="979">
        <f>_xlfn.XLOOKUP($D924,Help2!$D:$D,Help2!V:V)</f>
        <v>0</v>
      </c>
      <c r="Z924" s="979">
        <f>_xlfn.XLOOKUP($D924,Help2!$D:$D,Help2!W:W)</f>
        <v>0</v>
      </c>
      <c r="AA924" s="979">
        <f>_xlfn.XLOOKUP($D924,Help2!$D:$D,Help2!X:X)</f>
        <v>0</v>
      </c>
      <c r="AB924" s="979">
        <f>_xlfn.XLOOKUP($D924,Help2!$D:$D,Help2!Y:Y)</f>
        <v>0</v>
      </c>
      <c r="AC924" s="979">
        <f>_xlfn.XLOOKUP($D924,Help2!$D:$D,Help2!Z:Z)</f>
        <v>0</v>
      </c>
      <c r="AD924" s="979">
        <f>_xlfn.XLOOKUP($D924,Help2!$D:$D,Help2!AA:AA)</f>
        <v>0</v>
      </c>
      <c r="AE924" s="979">
        <f>_xlfn.XLOOKUP($D924,Help2!$D:$D,Help2!AB:AB)</f>
        <v>0</v>
      </c>
      <c r="AF924" s="979">
        <f>_xlfn.XLOOKUP($D924,Help2!$D:$D,Help2!AC:AC)</f>
        <v>0</v>
      </c>
      <c r="AG924" s="979">
        <f>_xlfn.XLOOKUP($D924,Help2!$D:$D,Help2!AD:AD)</f>
        <v>0</v>
      </c>
      <c r="AH924" s="979">
        <f>_xlfn.XLOOKUP($D924,Help2!$D:$D,Help2!AE:AE)</f>
        <v>0</v>
      </c>
      <c r="AI924" s="979">
        <f>_xlfn.XLOOKUP($D924,Help2!$D:$D,Help2!AF:AF)</f>
        <v>0</v>
      </c>
      <c r="AJ924" s="979">
        <f>_xlfn.XLOOKUP($D924,Help2!$D:$D,Help2!AG:AG)</f>
        <v>0</v>
      </c>
      <c r="AK924" s="979">
        <f>_xlfn.XLOOKUP($D924,Help2!$D:$D,Help2!AH:AH)</f>
        <v>0</v>
      </c>
      <c r="AL924" s="979">
        <f>_xlfn.XLOOKUP($D924,Help2!$D:$D,Help2!AI:AI)</f>
        <v>0</v>
      </c>
      <c r="AM924" s="979">
        <f>_xlfn.XLOOKUP($D924,Help2!$D:$D,Help2!AJ:AJ)</f>
        <v>0</v>
      </c>
      <c r="AN924" s="979">
        <f>_xlfn.XLOOKUP($D924,Help2!$D:$D,Help2!AK:AK)</f>
        <v>0</v>
      </c>
    </row>
    <row r="925" spans="1:40" x14ac:dyDescent="0.2">
      <c r="A925" s="1">
        <v>45849</v>
      </c>
      <c r="B925">
        <f t="shared" si="105"/>
        <v>7</v>
      </c>
      <c r="C925">
        <f t="shared" si="106"/>
        <v>2025</v>
      </c>
      <c r="D925" s="872" t="str">
        <f t="shared" si="104"/>
        <v>07´2025</v>
      </c>
      <c r="F925" s="2">
        <f t="shared" si="107"/>
        <v>24</v>
      </c>
      <c r="G925" s="3">
        <f t="shared" si="108"/>
        <v>3.287671232876712E-2</v>
      </c>
      <c r="H925" s="5">
        <f t="shared" si="109"/>
        <v>1</v>
      </c>
      <c r="I925" s="979">
        <f>VLOOKUP($D925,Help2!$D$26:$T$37,5)</f>
        <v>0</v>
      </c>
      <c r="J925" s="979">
        <f>VLOOKUP($D925,Help2!$D$26:$T$37,6)</f>
        <v>0</v>
      </c>
      <c r="K925" s="979">
        <f>VLOOKUP($D925,Help2!$D$26:$T$37,7)</f>
        <v>0</v>
      </c>
      <c r="L925" s="979">
        <f>VLOOKUP($D925,Help2!$D$26:$T$37,8)</f>
        <v>0</v>
      </c>
      <c r="M925" s="979">
        <f>VLOOKUP($D925,Help2!$D$26:$T$37,9)</f>
        <v>0</v>
      </c>
      <c r="N925" s="979">
        <f>VLOOKUP($D925,Help2!$D$26:$T$37,10)</f>
        <v>0</v>
      </c>
      <c r="P925" s="979">
        <f>VLOOKUP($D925,Help2!$D$2:$T$25,3)</f>
        <v>730</v>
      </c>
      <c r="Q925" s="979">
        <f t="shared" si="110"/>
        <v>744</v>
      </c>
      <c r="Y925" s="979">
        <f>_xlfn.XLOOKUP($D925,Help2!$D:$D,Help2!V:V)</f>
        <v>0</v>
      </c>
      <c r="Z925" s="979">
        <f>_xlfn.XLOOKUP($D925,Help2!$D:$D,Help2!W:W)</f>
        <v>0</v>
      </c>
      <c r="AA925" s="979">
        <f>_xlfn.XLOOKUP($D925,Help2!$D:$D,Help2!X:X)</f>
        <v>0</v>
      </c>
      <c r="AB925" s="979">
        <f>_xlfn.XLOOKUP($D925,Help2!$D:$D,Help2!Y:Y)</f>
        <v>0</v>
      </c>
      <c r="AC925" s="979">
        <f>_xlfn.XLOOKUP($D925,Help2!$D:$D,Help2!Z:Z)</f>
        <v>0</v>
      </c>
      <c r="AD925" s="979">
        <f>_xlfn.XLOOKUP($D925,Help2!$D:$D,Help2!AA:AA)</f>
        <v>0</v>
      </c>
      <c r="AE925" s="979">
        <f>_xlfn.XLOOKUP($D925,Help2!$D:$D,Help2!AB:AB)</f>
        <v>0</v>
      </c>
      <c r="AF925" s="979">
        <f>_xlfn.XLOOKUP($D925,Help2!$D:$D,Help2!AC:AC)</f>
        <v>0</v>
      </c>
      <c r="AG925" s="979">
        <f>_xlfn.XLOOKUP($D925,Help2!$D:$D,Help2!AD:AD)</f>
        <v>0</v>
      </c>
      <c r="AH925" s="979">
        <f>_xlfn.XLOOKUP($D925,Help2!$D:$D,Help2!AE:AE)</f>
        <v>0</v>
      </c>
      <c r="AI925" s="979">
        <f>_xlfn.XLOOKUP($D925,Help2!$D:$D,Help2!AF:AF)</f>
        <v>0</v>
      </c>
      <c r="AJ925" s="979">
        <f>_xlfn.XLOOKUP($D925,Help2!$D:$D,Help2!AG:AG)</f>
        <v>0</v>
      </c>
      <c r="AK925" s="979">
        <f>_xlfn.XLOOKUP($D925,Help2!$D:$D,Help2!AH:AH)</f>
        <v>0</v>
      </c>
      <c r="AL925" s="979">
        <f>_xlfn.XLOOKUP($D925,Help2!$D:$D,Help2!AI:AI)</f>
        <v>0</v>
      </c>
      <c r="AM925" s="979">
        <f>_xlfn.XLOOKUP($D925,Help2!$D:$D,Help2!AJ:AJ)</f>
        <v>0</v>
      </c>
      <c r="AN925" s="979">
        <f>_xlfn.XLOOKUP($D925,Help2!$D:$D,Help2!AK:AK)</f>
        <v>0</v>
      </c>
    </row>
    <row r="926" spans="1:40" x14ac:dyDescent="0.2">
      <c r="A926" s="1">
        <v>45850</v>
      </c>
      <c r="B926">
        <f t="shared" si="105"/>
        <v>7</v>
      </c>
      <c r="C926">
        <f t="shared" si="106"/>
        <v>2025</v>
      </c>
      <c r="D926" s="872" t="str">
        <f t="shared" si="104"/>
        <v>07´2025</v>
      </c>
      <c r="F926" s="2">
        <f t="shared" si="107"/>
        <v>24</v>
      </c>
      <c r="G926" s="3">
        <f t="shared" si="108"/>
        <v>3.287671232876712E-2</v>
      </c>
      <c r="H926" s="5">
        <f t="shared" si="109"/>
        <v>1</v>
      </c>
      <c r="I926" s="979">
        <f>VLOOKUP($D926,Help2!$D$26:$T$37,5)</f>
        <v>0</v>
      </c>
      <c r="J926" s="979">
        <f>VLOOKUP($D926,Help2!$D$26:$T$37,6)</f>
        <v>0</v>
      </c>
      <c r="K926" s="979">
        <f>VLOOKUP($D926,Help2!$D$26:$T$37,7)</f>
        <v>0</v>
      </c>
      <c r="L926" s="979">
        <f>VLOOKUP($D926,Help2!$D$26:$T$37,8)</f>
        <v>0</v>
      </c>
      <c r="M926" s="979">
        <f>VLOOKUP($D926,Help2!$D$26:$T$37,9)</f>
        <v>0</v>
      </c>
      <c r="N926" s="979">
        <f>VLOOKUP($D926,Help2!$D$26:$T$37,10)</f>
        <v>0</v>
      </c>
      <c r="P926" s="979">
        <f>VLOOKUP($D926,Help2!$D$2:$T$25,3)</f>
        <v>730</v>
      </c>
      <c r="Q926" s="979">
        <f t="shared" si="110"/>
        <v>744</v>
      </c>
      <c r="Y926" s="979">
        <f>_xlfn.XLOOKUP($D926,Help2!$D:$D,Help2!V:V)</f>
        <v>0</v>
      </c>
      <c r="Z926" s="979">
        <f>_xlfn.XLOOKUP($D926,Help2!$D:$D,Help2!W:W)</f>
        <v>0</v>
      </c>
      <c r="AA926" s="979">
        <f>_xlfn.XLOOKUP($D926,Help2!$D:$D,Help2!X:X)</f>
        <v>0</v>
      </c>
      <c r="AB926" s="979">
        <f>_xlfn.XLOOKUP($D926,Help2!$D:$D,Help2!Y:Y)</f>
        <v>0</v>
      </c>
      <c r="AC926" s="979">
        <f>_xlfn.XLOOKUP($D926,Help2!$D:$D,Help2!Z:Z)</f>
        <v>0</v>
      </c>
      <c r="AD926" s="979">
        <f>_xlfn.XLOOKUP($D926,Help2!$D:$D,Help2!AA:AA)</f>
        <v>0</v>
      </c>
      <c r="AE926" s="979">
        <f>_xlfn.XLOOKUP($D926,Help2!$D:$D,Help2!AB:AB)</f>
        <v>0</v>
      </c>
      <c r="AF926" s="979">
        <f>_xlfn.XLOOKUP($D926,Help2!$D:$D,Help2!AC:AC)</f>
        <v>0</v>
      </c>
      <c r="AG926" s="979">
        <f>_xlfn.XLOOKUP($D926,Help2!$D:$D,Help2!AD:AD)</f>
        <v>0</v>
      </c>
      <c r="AH926" s="979">
        <f>_xlfn.XLOOKUP($D926,Help2!$D:$D,Help2!AE:AE)</f>
        <v>0</v>
      </c>
      <c r="AI926" s="979">
        <f>_xlfn.XLOOKUP($D926,Help2!$D:$D,Help2!AF:AF)</f>
        <v>0</v>
      </c>
      <c r="AJ926" s="979">
        <f>_xlfn.XLOOKUP($D926,Help2!$D:$D,Help2!AG:AG)</f>
        <v>0</v>
      </c>
      <c r="AK926" s="979">
        <f>_xlfn.XLOOKUP($D926,Help2!$D:$D,Help2!AH:AH)</f>
        <v>0</v>
      </c>
      <c r="AL926" s="979">
        <f>_xlfn.XLOOKUP($D926,Help2!$D:$D,Help2!AI:AI)</f>
        <v>0</v>
      </c>
      <c r="AM926" s="979">
        <f>_xlfn.XLOOKUP($D926,Help2!$D:$D,Help2!AJ:AJ)</f>
        <v>0</v>
      </c>
      <c r="AN926" s="979">
        <f>_xlfn.XLOOKUP($D926,Help2!$D:$D,Help2!AK:AK)</f>
        <v>0</v>
      </c>
    </row>
    <row r="927" spans="1:40" x14ac:dyDescent="0.2">
      <c r="A927" s="1">
        <v>45851</v>
      </c>
      <c r="B927">
        <f t="shared" si="105"/>
        <v>7</v>
      </c>
      <c r="C927">
        <f t="shared" si="106"/>
        <v>2025</v>
      </c>
      <c r="D927" s="872" t="str">
        <f t="shared" si="104"/>
        <v>07´2025</v>
      </c>
      <c r="F927" s="2">
        <f t="shared" si="107"/>
        <v>24</v>
      </c>
      <c r="G927" s="3">
        <f t="shared" si="108"/>
        <v>3.287671232876712E-2</v>
      </c>
      <c r="H927" s="5">
        <f t="shared" si="109"/>
        <v>1</v>
      </c>
      <c r="I927" s="979">
        <f>VLOOKUP($D927,Help2!$D$26:$T$37,5)</f>
        <v>0</v>
      </c>
      <c r="J927" s="979">
        <f>VLOOKUP($D927,Help2!$D$26:$T$37,6)</f>
        <v>0</v>
      </c>
      <c r="K927" s="979">
        <f>VLOOKUP($D927,Help2!$D$26:$T$37,7)</f>
        <v>0</v>
      </c>
      <c r="L927" s="979">
        <f>VLOOKUP($D927,Help2!$D$26:$T$37,8)</f>
        <v>0</v>
      </c>
      <c r="M927" s="979">
        <f>VLOOKUP($D927,Help2!$D$26:$T$37,9)</f>
        <v>0</v>
      </c>
      <c r="N927" s="979">
        <f>VLOOKUP($D927,Help2!$D$26:$T$37,10)</f>
        <v>0</v>
      </c>
      <c r="P927" s="979">
        <f>VLOOKUP($D927,Help2!$D$2:$T$25,3)</f>
        <v>730</v>
      </c>
      <c r="Q927" s="979">
        <f t="shared" si="110"/>
        <v>744</v>
      </c>
      <c r="Y927" s="979">
        <f>_xlfn.XLOOKUP($D927,Help2!$D:$D,Help2!V:V)</f>
        <v>0</v>
      </c>
      <c r="Z927" s="979">
        <f>_xlfn.XLOOKUP($D927,Help2!$D:$D,Help2!W:W)</f>
        <v>0</v>
      </c>
      <c r="AA927" s="979">
        <f>_xlfn.XLOOKUP($D927,Help2!$D:$D,Help2!X:X)</f>
        <v>0</v>
      </c>
      <c r="AB927" s="979">
        <f>_xlfn.XLOOKUP($D927,Help2!$D:$D,Help2!Y:Y)</f>
        <v>0</v>
      </c>
      <c r="AC927" s="979">
        <f>_xlfn.XLOOKUP($D927,Help2!$D:$D,Help2!Z:Z)</f>
        <v>0</v>
      </c>
      <c r="AD927" s="979">
        <f>_xlfn.XLOOKUP($D927,Help2!$D:$D,Help2!AA:AA)</f>
        <v>0</v>
      </c>
      <c r="AE927" s="979">
        <f>_xlfn.XLOOKUP($D927,Help2!$D:$D,Help2!AB:AB)</f>
        <v>0</v>
      </c>
      <c r="AF927" s="979">
        <f>_xlfn.XLOOKUP($D927,Help2!$D:$D,Help2!AC:AC)</f>
        <v>0</v>
      </c>
      <c r="AG927" s="979">
        <f>_xlfn.XLOOKUP($D927,Help2!$D:$D,Help2!AD:AD)</f>
        <v>0</v>
      </c>
      <c r="AH927" s="979">
        <f>_xlfn.XLOOKUP($D927,Help2!$D:$D,Help2!AE:AE)</f>
        <v>0</v>
      </c>
      <c r="AI927" s="979">
        <f>_xlfn.XLOOKUP($D927,Help2!$D:$D,Help2!AF:AF)</f>
        <v>0</v>
      </c>
      <c r="AJ927" s="979">
        <f>_xlfn.XLOOKUP($D927,Help2!$D:$D,Help2!AG:AG)</f>
        <v>0</v>
      </c>
      <c r="AK927" s="979">
        <f>_xlfn.XLOOKUP($D927,Help2!$D:$D,Help2!AH:AH)</f>
        <v>0</v>
      </c>
      <c r="AL927" s="979">
        <f>_xlfn.XLOOKUP($D927,Help2!$D:$D,Help2!AI:AI)</f>
        <v>0</v>
      </c>
      <c r="AM927" s="979">
        <f>_xlfn.XLOOKUP($D927,Help2!$D:$D,Help2!AJ:AJ)</f>
        <v>0</v>
      </c>
      <c r="AN927" s="979">
        <f>_xlfn.XLOOKUP($D927,Help2!$D:$D,Help2!AK:AK)</f>
        <v>0</v>
      </c>
    </row>
    <row r="928" spans="1:40" x14ac:dyDescent="0.2">
      <c r="A928" s="1">
        <v>45852</v>
      </c>
      <c r="B928">
        <f t="shared" si="105"/>
        <v>7</v>
      </c>
      <c r="C928">
        <f t="shared" si="106"/>
        <v>2025</v>
      </c>
      <c r="D928" s="872" t="str">
        <f t="shared" si="104"/>
        <v>07´2025</v>
      </c>
      <c r="F928" s="2">
        <f t="shared" si="107"/>
        <v>24</v>
      </c>
      <c r="G928" s="3">
        <f t="shared" si="108"/>
        <v>3.287671232876712E-2</v>
      </c>
      <c r="H928" s="5">
        <f t="shared" si="109"/>
        <v>1</v>
      </c>
      <c r="I928" s="979">
        <f>VLOOKUP($D928,Help2!$D$26:$T$37,5)</f>
        <v>0</v>
      </c>
      <c r="J928" s="979">
        <f>VLOOKUP($D928,Help2!$D$26:$T$37,6)</f>
        <v>0</v>
      </c>
      <c r="K928" s="979">
        <f>VLOOKUP($D928,Help2!$D$26:$T$37,7)</f>
        <v>0</v>
      </c>
      <c r="L928" s="979">
        <f>VLOOKUP($D928,Help2!$D$26:$T$37,8)</f>
        <v>0</v>
      </c>
      <c r="M928" s="979">
        <f>VLOOKUP($D928,Help2!$D$26:$T$37,9)</f>
        <v>0</v>
      </c>
      <c r="N928" s="979">
        <f>VLOOKUP($D928,Help2!$D$26:$T$37,10)</f>
        <v>0</v>
      </c>
      <c r="P928" s="979">
        <f>VLOOKUP($D928,Help2!$D$2:$T$25,3)</f>
        <v>730</v>
      </c>
      <c r="Q928" s="979">
        <f t="shared" si="110"/>
        <v>744</v>
      </c>
      <c r="Y928" s="979">
        <f>_xlfn.XLOOKUP($D928,Help2!$D:$D,Help2!V:V)</f>
        <v>0</v>
      </c>
      <c r="Z928" s="979">
        <f>_xlfn.XLOOKUP($D928,Help2!$D:$D,Help2!W:W)</f>
        <v>0</v>
      </c>
      <c r="AA928" s="979">
        <f>_xlfn.XLOOKUP($D928,Help2!$D:$D,Help2!X:X)</f>
        <v>0</v>
      </c>
      <c r="AB928" s="979">
        <f>_xlfn.XLOOKUP($D928,Help2!$D:$D,Help2!Y:Y)</f>
        <v>0</v>
      </c>
      <c r="AC928" s="979">
        <f>_xlfn.XLOOKUP($D928,Help2!$D:$D,Help2!Z:Z)</f>
        <v>0</v>
      </c>
      <c r="AD928" s="979">
        <f>_xlfn.XLOOKUP($D928,Help2!$D:$D,Help2!AA:AA)</f>
        <v>0</v>
      </c>
      <c r="AE928" s="979">
        <f>_xlfn.XLOOKUP($D928,Help2!$D:$D,Help2!AB:AB)</f>
        <v>0</v>
      </c>
      <c r="AF928" s="979">
        <f>_xlfn.XLOOKUP($D928,Help2!$D:$D,Help2!AC:AC)</f>
        <v>0</v>
      </c>
      <c r="AG928" s="979">
        <f>_xlfn.XLOOKUP($D928,Help2!$D:$D,Help2!AD:AD)</f>
        <v>0</v>
      </c>
      <c r="AH928" s="979">
        <f>_xlfn.XLOOKUP($D928,Help2!$D:$D,Help2!AE:AE)</f>
        <v>0</v>
      </c>
      <c r="AI928" s="979">
        <f>_xlfn.XLOOKUP($D928,Help2!$D:$D,Help2!AF:AF)</f>
        <v>0</v>
      </c>
      <c r="AJ928" s="979">
        <f>_xlfn.XLOOKUP($D928,Help2!$D:$D,Help2!AG:AG)</f>
        <v>0</v>
      </c>
      <c r="AK928" s="979">
        <f>_xlfn.XLOOKUP($D928,Help2!$D:$D,Help2!AH:AH)</f>
        <v>0</v>
      </c>
      <c r="AL928" s="979">
        <f>_xlfn.XLOOKUP($D928,Help2!$D:$D,Help2!AI:AI)</f>
        <v>0</v>
      </c>
      <c r="AM928" s="979">
        <f>_xlfn.XLOOKUP($D928,Help2!$D:$D,Help2!AJ:AJ)</f>
        <v>0</v>
      </c>
      <c r="AN928" s="979">
        <f>_xlfn.XLOOKUP($D928,Help2!$D:$D,Help2!AK:AK)</f>
        <v>0</v>
      </c>
    </row>
    <row r="929" spans="1:40" x14ac:dyDescent="0.2">
      <c r="A929" s="1">
        <v>45853</v>
      </c>
      <c r="B929">
        <f t="shared" si="105"/>
        <v>7</v>
      </c>
      <c r="C929">
        <f t="shared" si="106"/>
        <v>2025</v>
      </c>
      <c r="D929" s="872" t="str">
        <f t="shared" si="104"/>
        <v>07´2025</v>
      </c>
      <c r="F929" s="2">
        <f t="shared" si="107"/>
        <v>24</v>
      </c>
      <c r="G929" s="3">
        <f t="shared" si="108"/>
        <v>3.287671232876712E-2</v>
      </c>
      <c r="H929" s="5">
        <f t="shared" si="109"/>
        <v>1</v>
      </c>
      <c r="I929" s="979">
        <f>VLOOKUP($D929,Help2!$D$26:$T$37,5)</f>
        <v>0</v>
      </c>
      <c r="J929" s="979">
        <f>VLOOKUP($D929,Help2!$D$26:$T$37,6)</f>
        <v>0</v>
      </c>
      <c r="K929" s="979">
        <f>VLOOKUP($D929,Help2!$D$26:$T$37,7)</f>
        <v>0</v>
      </c>
      <c r="L929" s="979">
        <f>VLOOKUP($D929,Help2!$D$26:$T$37,8)</f>
        <v>0</v>
      </c>
      <c r="M929" s="979">
        <f>VLOOKUP($D929,Help2!$D$26:$T$37,9)</f>
        <v>0</v>
      </c>
      <c r="N929" s="979">
        <f>VLOOKUP($D929,Help2!$D$26:$T$37,10)</f>
        <v>0</v>
      </c>
      <c r="P929" s="979">
        <f>VLOOKUP($D929,Help2!$D$2:$T$25,3)</f>
        <v>730</v>
      </c>
      <c r="Q929" s="979">
        <f t="shared" si="110"/>
        <v>744</v>
      </c>
      <c r="Y929" s="979">
        <f>_xlfn.XLOOKUP($D929,Help2!$D:$D,Help2!V:V)</f>
        <v>0</v>
      </c>
      <c r="Z929" s="979">
        <f>_xlfn.XLOOKUP($D929,Help2!$D:$D,Help2!W:W)</f>
        <v>0</v>
      </c>
      <c r="AA929" s="979">
        <f>_xlfn.XLOOKUP($D929,Help2!$D:$D,Help2!X:X)</f>
        <v>0</v>
      </c>
      <c r="AB929" s="979">
        <f>_xlfn.XLOOKUP($D929,Help2!$D:$D,Help2!Y:Y)</f>
        <v>0</v>
      </c>
      <c r="AC929" s="979">
        <f>_xlfn.XLOOKUP($D929,Help2!$D:$D,Help2!Z:Z)</f>
        <v>0</v>
      </c>
      <c r="AD929" s="979">
        <f>_xlfn.XLOOKUP($D929,Help2!$D:$D,Help2!AA:AA)</f>
        <v>0</v>
      </c>
      <c r="AE929" s="979">
        <f>_xlfn.XLOOKUP($D929,Help2!$D:$D,Help2!AB:AB)</f>
        <v>0</v>
      </c>
      <c r="AF929" s="979">
        <f>_xlfn.XLOOKUP($D929,Help2!$D:$D,Help2!AC:AC)</f>
        <v>0</v>
      </c>
      <c r="AG929" s="979">
        <f>_xlfn.XLOOKUP($D929,Help2!$D:$D,Help2!AD:AD)</f>
        <v>0</v>
      </c>
      <c r="AH929" s="979">
        <f>_xlfn.XLOOKUP($D929,Help2!$D:$D,Help2!AE:AE)</f>
        <v>0</v>
      </c>
      <c r="AI929" s="979">
        <f>_xlfn.XLOOKUP($D929,Help2!$D:$D,Help2!AF:AF)</f>
        <v>0</v>
      </c>
      <c r="AJ929" s="979">
        <f>_xlfn.XLOOKUP($D929,Help2!$D:$D,Help2!AG:AG)</f>
        <v>0</v>
      </c>
      <c r="AK929" s="979">
        <f>_xlfn.XLOOKUP($D929,Help2!$D:$D,Help2!AH:AH)</f>
        <v>0</v>
      </c>
      <c r="AL929" s="979">
        <f>_xlfn.XLOOKUP($D929,Help2!$D:$D,Help2!AI:AI)</f>
        <v>0</v>
      </c>
      <c r="AM929" s="979">
        <f>_xlfn.XLOOKUP($D929,Help2!$D:$D,Help2!AJ:AJ)</f>
        <v>0</v>
      </c>
      <c r="AN929" s="979">
        <f>_xlfn.XLOOKUP($D929,Help2!$D:$D,Help2!AK:AK)</f>
        <v>0</v>
      </c>
    </row>
    <row r="930" spans="1:40" x14ac:dyDescent="0.2">
      <c r="A930" s="1">
        <v>45854</v>
      </c>
      <c r="B930">
        <f t="shared" si="105"/>
        <v>7</v>
      </c>
      <c r="C930">
        <f t="shared" si="106"/>
        <v>2025</v>
      </c>
      <c r="D930" s="872" t="str">
        <f t="shared" si="104"/>
        <v>07´2025</v>
      </c>
      <c r="F930" s="2">
        <f t="shared" si="107"/>
        <v>24</v>
      </c>
      <c r="G930" s="3">
        <f t="shared" si="108"/>
        <v>3.287671232876712E-2</v>
      </c>
      <c r="H930" s="5">
        <f t="shared" si="109"/>
        <v>1</v>
      </c>
      <c r="I930" s="979">
        <f>VLOOKUP($D930,Help2!$D$26:$T$37,5)</f>
        <v>0</v>
      </c>
      <c r="J930" s="979">
        <f>VLOOKUP($D930,Help2!$D$26:$T$37,6)</f>
        <v>0</v>
      </c>
      <c r="K930" s="979">
        <f>VLOOKUP($D930,Help2!$D$26:$T$37,7)</f>
        <v>0</v>
      </c>
      <c r="L930" s="979">
        <f>VLOOKUP($D930,Help2!$D$26:$T$37,8)</f>
        <v>0</v>
      </c>
      <c r="M930" s="979">
        <f>VLOOKUP($D930,Help2!$D$26:$T$37,9)</f>
        <v>0</v>
      </c>
      <c r="N930" s="979">
        <f>VLOOKUP($D930,Help2!$D$26:$T$37,10)</f>
        <v>0</v>
      </c>
      <c r="P930" s="979">
        <f>VLOOKUP($D930,Help2!$D$2:$T$25,3)</f>
        <v>730</v>
      </c>
      <c r="Q930" s="979">
        <f t="shared" si="110"/>
        <v>744</v>
      </c>
      <c r="Y930" s="979">
        <f>_xlfn.XLOOKUP($D930,Help2!$D:$D,Help2!V:V)</f>
        <v>0</v>
      </c>
      <c r="Z930" s="979">
        <f>_xlfn.XLOOKUP($D930,Help2!$D:$D,Help2!W:W)</f>
        <v>0</v>
      </c>
      <c r="AA930" s="979">
        <f>_xlfn.XLOOKUP($D930,Help2!$D:$D,Help2!X:X)</f>
        <v>0</v>
      </c>
      <c r="AB930" s="979">
        <f>_xlfn.XLOOKUP($D930,Help2!$D:$D,Help2!Y:Y)</f>
        <v>0</v>
      </c>
      <c r="AC930" s="979">
        <f>_xlfn.XLOOKUP($D930,Help2!$D:$D,Help2!Z:Z)</f>
        <v>0</v>
      </c>
      <c r="AD930" s="979">
        <f>_xlfn.XLOOKUP($D930,Help2!$D:$D,Help2!AA:AA)</f>
        <v>0</v>
      </c>
      <c r="AE930" s="979">
        <f>_xlfn.XLOOKUP($D930,Help2!$D:$D,Help2!AB:AB)</f>
        <v>0</v>
      </c>
      <c r="AF930" s="979">
        <f>_xlfn.XLOOKUP($D930,Help2!$D:$D,Help2!AC:AC)</f>
        <v>0</v>
      </c>
      <c r="AG930" s="979">
        <f>_xlfn.XLOOKUP($D930,Help2!$D:$D,Help2!AD:AD)</f>
        <v>0</v>
      </c>
      <c r="AH930" s="979">
        <f>_xlfn.XLOOKUP($D930,Help2!$D:$D,Help2!AE:AE)</f>
        <v>0</v>
      </c>
      <c r="AI930" s="979">
        <f>_xlfn.XLOOKUP($D930,Help2!$D:$D,Help2!AF:AF)</f>
        <v>0</v>
      </c>
      <c r="AJ930" s="979">
        <f>_xlfn.XLOOKUP($D930,Help2!$D:$D,Help2!AG:AG)</f>
        <v>0</v>
      </c>
      <c r="AK930" s="979">
        <f>_xlfn.XLOOKUP($D930,Help2!$D:$D,Help2!AH:AH)</f>
        <v>0</v>
      </c>
      <c r="AL930" s="979">
        <f>_xlfn.XLOOKUP($D930,Help2!$D:$D,Help2!AI:AI)</f>
        <v>0</v>
      </c>
      <c r="AM930" s="979">
        <f>_xlfn.XLOOKUP($D930,Help2!$D:$D,Help2!AJ:AJ)</f>
        <v>0</v>
      </c>
      <c r="AN930" s="979">
        <f>_xlfn.XLOOKUP($D930,Help2!$D:$D,Help2!AK:AK)</f>
        <v>0</v>
      </c>
    </row>
    <row r="931" spans="1:40" x14ac:dyDescent="0.2">
      <c r="A931" s="1">
        <v>45855</v>
      </c>
      <c r="B931">
        <f t="shared" si="105"/>
        <v>7</v>
      </c>
      <c r="C931">
        <f t="shared" si="106"/>
        <v>2025</v>
      </c>
      <c r="D931" s="872" t="str">
        <f t="shared" si="104"/>
        <v>07´2025</v>
      </c>
      <c r="F931" s="2">
        <f t="shared" si="107"/>
        <v>24</v>
      </c>
      <c r="G931" s="3">
        <f t="shared" si="108"/>
        <v>3.287671232876712E-2</v>
      </c>
      <c r="H931" s="5">
        <f t="shared" si="109"/>
        <v>1</v>
      </c>
      <c r="I931" s="979">
        <f>VLOOKUP($D931,Help2!$D$26:$T$37,5)</f>
        <v>0</v>
      </c>
      <c r="J931" s="979">
        <f>VLOOKUP($D931,Help2!$D$26:$T$37,6)</f>
        <v>0</v>
      </c>
      <c r="K931" s="979">
        <f>VLOOKUP($D931,Help2!$D$26:$T$37,7)</f>
        <v>0</v>
      </c>
      <c r="L931" s="979">
        <f>VLOOKUP($D931,Help2!$D$26:$T$37,8)</f>
        <v>0</v>
      </c>
      <c r="M931" s="979">
        <f>VLOOKUP($D931,Help2!$D$26:$T$37,9)</f>
        <v>0</v>
      </c>
      <c r="N931" s="979">
        <f>VLOOKUP($D931,Help2!$D$26:$T$37,10)</f>
        <v>0</v>
      </c>
      <c r="P931" s="979">
        <f>VLOOKUP($D931,Help2!$D$2:$T$25,3)</f>
        <v>730</v>
      </c>
      <c r="Q931" s="979">
        <f t="shared" si="110"/>
        <v>744</v>
      </c>
      <c r="Y931" s="979">
        <f>_xlfn.XLOOKUP($D931,Help2!$D:$D,Help2!V:V)</f>
        <v>0</v>
      </c>
      <c r="Z931" s="979">
        <f>_xlfn.XLOOKUP($D931,Help2!$D:$D,Help2!W:W)</f>
        <v>0</v>
      </c>
      <c r="AA931" s="979">
        <f>_xlfn.XLOOKUP($D931,Help2!$D:$D,Help2!X:X)</f>
        <v>0</v>
      </c>
      <c r="AB931" s="979">
        <f>_xlfn.XLOOKUP($D931,Help2!$D:$D,Help2!Y:Y)</f>
        <v>0</v>
      </c>
      <c r="AC931" s="979">
        <f>_xlfn.XLOOKUP($D931,Help2!$D:$D,Help2!Z:Z)</f>
        <v>0</v>
      </c>
      <c r="AD931" s="979">
        <f>_xlfn.XLOOKUP($D931,Help2!$D:$D,Help2!AA:AA)</f>
        <v>0</v>
      </c>
      <c r="AE931" s="979">
        <f>_xlfn.XLOOKUP($D931,Help2!$D:$D,Help2!AB:AB)</f>
        <v>0</v>
      </c>
      <c r="AF931" s="979">
        <f>_xlfn.XLOOKUP($D931,Help2!$D:$D,Help2!AC:AC)</f>
        <v>0</v>
      </c>
      <c r="AG931" s="979">
        <f>_xlfn.XLOOKUP($D931,Help2!$D:$D,Help2!AD:AD)</f>
        <v>0</v>
      </c>
      <c r="AH931" s="979">
        <f>_xlfn.XLOOKUP($D931,Help2!$D:$D,Help2!AE:AE)</f>
        <v>0</v>
      </c>
      <c r="AI931" s="979">
        <f>_xlfn.XLOOKUP($D931,Help2!$D:$D,Help2!AF:AF)</f>
        <v>0</v>
      </c>
      <c r="AJ931" s="979">
        <f>_xlfn.XLOOKUP($D931,Help2!$D:$D,Help2!AG:AG)</f>
        <v>0</v>
      </c>
      <c r="AK931" s="979">
        <f>_xlfn.XLOOKUP($D931,Help2!$D:$D,Help2!AH:AH)</f>
        <v>0</v>
      </c>
      <c r="AL931" s="979">
        <f>_xlfn.XLOOKUP($D931,Help2!$D:$D,Help2!AI:AI)</f>
        <v>0</v>
      </c>
      <c r="AM931" s="979">
        <f>_xlfn.XLOOKUP($D931,Help2!$D:$D,Help2!AJ:AJ)</f>
        <v>0</v>
      </c>
      <c r="AN931" s="979">
        <f>_xlfn.XLOOKUP($D931,Help2!$D:$D,Help2!AK:AK)</f>
        <v>0</v>
      </c>
    </row>
    <row r="932" spans="1:40" x14ac:dyDescent="0.2">
      <c r="A932" s="1">
        <v>45856</v>
      </c>
      <c r="B932">
        <f t="shared" si="105"/>
        <v>7</v>
      </c>
      <c r="C932">
        <f t="shared" si="106"/>
        <v>2025</v>
      </c>
      <c r="D932" s="872" t="str">
        <f t="shared" si="104"/>
        <v>07´2025</v>
      </c>
      <c r="E932" s="867">
        <v>10</v>
      </c>
      <c r="F932" s="2">
        <f t="shared" si="107"/>
        <v>14</v>
      </c>
      <c r="G932" s="3">
        <f t="shared" si="108"/>
        <v>1.9178082191780823E-2</v>
      </c>
      <c r="H932" s="5">
        <f t="shared" si="109"/>
        <v>0.58333333333333337</v>
      </c>
      <c r="I932" s="979">
        <f>VLOOKUP($D932,Help2!$D$26:$T$37,5)</f>
        <v>0</v>
      </c>
      <c r="J932" s="979">
        <f>VLOOKUP($D932,Help2!$D$26:$T$37,6)</f>
        <v>0</v>
      </c>
      <c r="K932" s="979">
        <f>VLOOKUP($D932,Help2!$D$26:$T$37,7)</f>
        <v>0</v>
      </c>
      <c r="L932" s="979">
        <f>VLOOKUP($D932,Help2!$D$26:$T$37,8)</f>
        <v>0</v>
      </c>
      <c r="M932" s="979">
        <f>VLOOKUP($D932,Help2!$D$26:$T$37,9)</f>
        <v>0</v>
      </c>
      <c r="N932" s="979">
        <f>VLOOKUP($D932,Help2!$D$26:$T$37,10)</f>
        <v>0</v>
      </c>
      <c r="P932" s="979">
        <f>VLOOKUP($D932,Help2!$D$2:$T$25,3)</f>
        <v>730</v>
      </c>
      <c r="Q932" s="979">
        <f t="shared" si="110"/>
        <v>744</v>
      </c>
      <c r="Y932" s="979">
        <f>_xlfn.XLOOKUP($D932,Help2!$D:$D,Help2!V:V)</f>
        <v>0</v>
      </c>
      <c r="Z932" s="979">
        <f>_xlfn.XLOOKUP($D932,Help2!$D:$D,Help2!W:W)</f>
        <v>0</v>
      </c>
      <c r="AA932" s="979">
        <f>_xlfn.XLOOKUP($D932,Help2!$D:$D,Help2!X:X)</f>
        <v>0</v>
      </c>
      <c r="AB932" s="979">
        <f>_xlfn.XLOOKUP($D932,Help2!$D:$D,Help2!Y:Y)</f>
        <v>0</v>
      </c>
      <c r="AC932" s="979">
        <f>_xlfn.XLOOKUP($D932,Help2!$D:$D,Help2!Z:Z)</f>
        <v>0</v>
      </c>
      <c r="AD932" s="979">
        <f>_xlfn.XLOOKUP($D932,Help2!$D:$D,Help2!AA:AA)</f>
        <v>0</v>
      </c>
      <c r="AE932" s="979">
        <f>_xlfn.XLOOKUP($D932,Help2!$D:$D,Help2!AB:AB)</f>
        <v>0</v>
      </c>
      <c r="AF932" s="979">
        <f>_xlfn.XLOOKUP($D932,Help2!$D:$D,Help2!AC:AC)</f>
        <v>0</v>
      </c>
      <c r="AG932" s="979">
        <f>_xlfn.XLOOKUP($D932,Help2!$D:$D,Help2!AD:AD)</f>
        <v>0</v>
      </c>
      <c r="AH932" s="979">
        <f>_xlfn.XLOOKUP($D932,Help2!$D:$D,Help2!AE:AE)</f>
        <v>0</v>
      </c>
      <c r="AI932" s="979">
        <f>_xlfn.XLOOKUP($D932,Help2!$D:$D,Help2!AF:AF)</f>
        <v>0</v>
      </c>
      <c r="AJ932" s="979">
        <f>_xlfn.XLOOKUP($D932,Help2!$D:$D,Help2!AG:AG)</f>
        <v>0</v>
      </c>
      <c r="AK932" s="979">
        <f>_xlfn.XLOOKUP($D932,Help2!$D:$D,Help2!AH:AH)</f>
        <v>0</v>
      </c>
      <c r="AL932" s="979">
        <f>_xlfn.XLOOKUP($D932,Help2!$D:$D,Help2!AI:AI)</f>
        <v>0</v>
      </c>
      <c r="AM932" s="979">
        <f>_xlfn.XLOOKUP($D932,Help2!$D:$D,Help2!AJ:AJ)</f>
        <v>0</v>
      </c>
      <c r="AN932" s="979">
        <f>_xlfn.XLOOKUP($D932,Help2!$D:$D,Help2!AK:AK)</f>
        <v>0</v>
      </c>
    </row>
    <row r="933" spans="1:40" x14ac:dyDescent="0.2">
      <c r="A933" s="1">
        <v>45857</v>
      </c>
      <c r="B933">
        <f t="shared" si="105"/>
        <v>7</v>
      </c>
      <c r="C933">
        <f t="shared" si="106"/>
        <v>2025</v>
      </c>
      <c r="D933" s="872" t="str">
        <f t="shared" si="104"/>
        <v>07´2025</v>
      </c>
      <c r="F933" s="2">
        <f t="shared" si="107"/>
        <v>24</v>
      </c>
      <c r="G933" s="3">
        <f t="shared" si="108"/>
        <v>3.287671232876712E-2</v>
      </c>
      <c r="H933" s="5">
        <f t="shared" si="109"/>
        <v>1</v>
      </c>
      <c r="I933" s="979">
        <f>VLOOKUP($D933,Help2!$D$26:$T$37,5)</f>
        <v>0</v>
      </c>
      <c r="J933" s="979">
        <f>VLOOKUP($D933,Help2!$D$26:$T$37,6)</f>
        <v>0</v>
      </c>
      <c r="K933" s="979">
        <f>VLOOKUP($D933,Help2!$D$26:$T$37,7)</f>
        <v>0</v>
      </c>
      <c r="L933" s="979">
        <f>VLOOKUP($D933,Help2!$D$26:$T$37,8)</f>
        <v>0</v>
      </c>
      <c r="M933" s="979">
        <f>VLOOKUP($D933,Help2!$D$26:$T$37,9)</f>
        <v>0</v>
      </c>
      <c r="N933" s="979">
        <f>VLOOKUP($D933,Help2!$D$26:$T$37,10)</f>
        <v>0</v>
      </c>
      <c r="P933" s="979">
        <f>VLOOKUP($D933,Help2!$D$2:$T$25,3)</f>
        <v>730</v>
      </c>
      <c r="Q933" s="979">
        <f t="shared" si="110"/>
        <v>744</v>
      </c>
      <c r="Y933" s="979">
        <f>_xlfn.XLOOKUP($D933,Help2!$D:$D,Help2!V:V)</f>
        <v>0</v>
      </c>
      <c r="Z933" s="979">
        <f>_xlfn.XLOOKUP($D933,Help2!$D:$D,Help2!W:W)</f>
        <v>0</v>
      </c>
      <c r="AA933" s="979">
        <f>_xlfn.XLOOKUP($D933,Help2!$D:$D,Help2!X:X)</f>
        <v>0</v>
      </c>
      <c r="AB933" s="979">
        <f>_xlfn.XLOOKUP($D933,Help2!$D:$D,Help2!Y:Y)</f>
        <v>0</v>
      </c>
      <c r="AC933" s="979">
        <f>_xlfn.XLOOKUP($D933,Help2!$D:$D,Help2!Z:Z)</f>
        <v>0</v>
      </c>
      <c r="AD933" s="979">
        <f>_xlfn.XLOOKUP($D933,Help2!$D:$D,Help2!AA:AA)</f>
        <v>0</v>
      </c>
      <c r="AE933" s="979">
        <f>_xlfn.XLOOKUP($D933,Help2!$D:$D,Help2!AB:AB)</f>
        <v>0</v>
      </c>
      <c r="AF933" s="979">
        <f>_xlfn.XLOOKUP($D933,Help2!$D:$D,Help2!AC:AC)</f>
        <v>0</v>
      </c>
      <c r="AG933" s="979">
        <f>_xlfn.XLOOKUP($D933,Help2!$D:$D,Help2!AD:AD)</f>
        <v>0</v>
      </c>
      <c r="AH933" s="979">
        <f>_xlfn.XLOOKUP($D933,Help2!$D:$D,Help2!AE:AE)</f>
        <v>0</v>
      </c>
      <c r="AI933" s="979">
        <f>_xlfn.XLOOKUP($D933,Help2!$D:$D,Help2!AF:AF)</f>
        <v>0</v>
      </c>
      <c r="AJ933" s="979">
        <f>_xlfn.XLOOKUP($D933,Help2!$D:$D,Help2!AG:AG)</f>
        <v>0</v>
      </c>
      <c r="AK933" s="979">
        <f>_xlfn.XLOOKUP($D933,Help2!$D:$D,Help2!AH:AH)</f>
        <v>0</v>
      </c>
      <c r="AL933" s="979">
        <f>_xlfn.XLOOKUP($D933,Help2!$D:$D,Help2!AI:AI)</f>
        <v>0</v>
      </c>
      <c r="AM933" s="979">
        <f>_xlfn.XLOOKUP($D933,Help2!$D:$D,Help2!AJ:AJ)</f>
        <v>0</v>
      </c>
      <c r="AN933" s="979">
        <f>_xlfn.XLOOKUP($D933,Help2!$D:$D,Help2!AK:AK)</f>
        <v>0</v>
      </c>
    </row>
    <row r="934" spans="1:40" x14ac:dyDescent="0.2">
      <c r="A934" s="1">
        <v>45858</v>
      </c>
      <c r="B934">
        <f t="shared" si="105"/>
        <v>7</v>
      </c>
      <c r="C934">
        <f t="shared" si="106"/>
        <v>2025</v>
      </c>
      <c r="D934" s="872" t="str">
        <f t="shared" si="104"/>
        <v>07´2025</v>
      </c>
      <c r="F934" s="2">
        <f t="shared" si="107"/>
        <v>24</v>
      </c>
      <c r="G934" s="3">
        <f t="shared" si="108"/>
        <v>3.287671232876712E-2</v>
      </c>
      <c r="H934" s="5">
        <f t="shared" si="109"/>
        <v>1</v>
      </c>
      <c r="I934" s="979">
        <f>VLOOKUP($D934,Help2!$D$26:$T$37,5)</f>
        <v>0</v>
      </c>
      <c r="J934" s="979">
        <f>VLOOKUP($D934,Help2!$D$26:$T$37,6)</f>
        <v>0</v>
      </c>
      <c r="K934" s="979">
        <f>VLOOKUP($D934,Help2!$D$26:$T$37,7)</f>
        <v>0</v>
      </c>
      <c r="L934" s="979">
        <f>VLOOKUP($D934,Help2!$D$26:$T$37,8)</f>
        <v>0</v>
      </c>
      <c r="M934" s="979">
        <f>VLOOKUP($D934,Help2!$D$26:$T$37,9)</f>
        <v>0</v>
      </c>
      <c r="N934" s="979">
        <f>VLOOKUP($D934,Help2!$D$26:$T$37,10)</f>
        <v>0</v>
      </c>
      <c r="P934" s="979">
        <f>VLOOKUP($D934,Help2!$D$2:$T$25,3)</f>
        <v>730</v>
      </c>
      <c r="Q934" s="979">
        <f t="shared" si="110"/>
        <v>744</v>
      </c>
      <c r="Y934" s="979">
        <f>_xlfn.XLOOKUP($D934,Help2!$D:$D,Help2!V:V)</f>
        <v>0</v>
      </c>
      <c r="Z934" s="979">
        <f>_xlfn.XLOOKUP($D934,Help2!$D:$D,Help2!W:W)</f>
        <v>0</v>
      </c>
      <c r="AA934" s="979">
        <f>_xlfn.XLOOKUP($D934,Help2!$D:$D,Help2!X:X)</f>
        <v>0</v>
      </c>
      <c r="AB934" s="979">
        <f>_xlfn.XLOOKUP($D934,Help2!$D:$D,Help2!Y:Y)</f>
        <v>0</v>
      </c>
      <c r="AC934" s="979">
        <f>_xlfn.XLOOKUP($D934,Help2!$D:$D,Help2!Z:Z)</f>
        <v>0</v>
      </c>
      <c r="AD934" s="979">
        <f>_xlfn.XLOOKUP($D934,Help2!$D:$D,Help2!AA:AA)</f>
        <v>0</v>
      </c>
      <c r="AE934" s="979">
        <f>_xlfn.XLOOKUP($D934,Help2!$D:$D,Help2!AB:AB)</f>
        <v>0</v>
      </c>
      <c r="AF934" s="979">
        <f>_xlfn.XLOOKUP($D934,Help2!$D:$D,Help2!AC:AC)</f>
        <v>0</v>
      </c>
      <c r="AG934" s="979">
        <f>_xlfn.XLOOKUP($D934,Help2!$D:$D,Help2!AD:AD)</f>
        <v>0</v>
      </c>
      <c r="AH934" s="979">
        <f>_xlfn.XLOOKUP($D934,Help2!$D:$D,Help2!AE:AE)</f>
        <v>0</v>
      </c>
      <c r="AI934" s="979">
        <f>_xlfn.XLOOKUP($D934,Help2!$D:$D,Help2!AF:AF)</f>
        <v>0</v>
      </c>
      <c r="AJ934" s="979">
        <f>_xlfn.XLOOKUP($D934,Help2!$D:$D,Help2!AG:AG)</f>
        <v>0</v>
      </c>
      <c r="AK934" s="979">
        <f>_xlfn.XLOOKUP($D934,Help2!$D:$D,Help2!AH:AH)</f>
        <v>0</v>
      </c>
      <c r="AL934" s="979">
        <f>_xlfn.XLOOKUP($D934,Help2!$D:$D,Help2!AI:AI)</f>
        <v>0</v>
      </c>
      <c r="AM934" s="979">
        <f>_xlfn.XLOOKUP($D934,Help2!$D:$D,Help2!AJ:AJ)</f>
        <v>0</v>
      </c>
      <c r="AN934" s="979">
        <f>_xlfn.XLOOKUP($D934,Help2!$D:$D,Help2!AK:AK)</f>
        <v>0</v>
      </c>
    </row>
    <row r="935" spans="1:40" x14ac:dyDescent="0.2">
      <c r="A935" s="1">
        <v>45859</v>
      </c>
      <c r="B935">
        <f t="shared" si="105"/>
        <v>7</v>
      </c>
      <c r="C935">
        <f t="shared" si="106"/>
        <v>2025</v>
      </c>
      <c r="D935" s="872" t="str">
        <f t="shared" si="104"/>
        <v>07´2025</v>
      </c>
      <c r="F935" s="2">
        <f t="shared" si="107"/>
        <v>24</v>
      </c>
      <c r="G935" s="3">
        <f t="shared" si="108"/>
        <v>3.287671232876712E-2</v>
      </c>
      <c r="H935" s="5">
        <f t="shared" si="109"/>
        <v>1</v>
      </c>
      <c r="I935" s="979">
        <f>VLOOKUP($D935,Help2!$D$26:$T$37,5)</f>
        <v>0</v>
      </c>
      <c r="J935" s="979">
        <f>VLOOKUP($D935,Help2!$D$26:$T$37,6)</f>
        <v>0</v>
      </c>
      <c r="K935" s="979">
        <f>VLOOKUP($D935,Help2!$D$26:$T$37,7)</f>
        <v>0</v>
      </c>
      <c r="L935" s="979">
        <f>VLOOKUP($D935,Help2!$D$26:$T$37,8)</f>
        <v>0</v>
      </c>
      <c r="M935" s="979">
        <f>VLOOKUP($D935,Help2!$D$26:$T$37,9)</f>
        <v>0</v>
      </c>
      <c r="N935" s="979">
        <f>VLOOKUP($D935,Help2!$D$26:$T$37,10)</f>
        <v>0</v>
      </c>
      <c r="P935" s="979">
        <f>VLOOKUP($D935,Help2!$D$2:$T$25,3)</f>
        <v>730</v>
      </c>
      <c r="Q935" s="979">
        <f t="shared" si="110"/>
        <v>744</v>
      </c>
      <c r="Y935" s="979">
        <f>_xlfn.XLOOKUP($D935,Help2!$D:$D,Help2!V:V)</f>
        <v>0</v>
      </c>
      <c r="Z935" s="979">
        <f>_xlfn.XLOOKUP($D935,Help2!$D:$D,Help2!W:W)</f>
        <v>0</v>
      </c>
      <c r="AA935" s="979">
        <f>_xlfn.XLOOKUP($D935,Help2!$D:$D,Help2!X:X)</f>
        <v>0</v>
      </c>
      <c r="AB935" s="979">
        <f>_xlfn.XLOOKUP($D935,Help2!$D:$D,Help2!Y:Y)</f>
        <v>0</v>
      </c>
      <c r="AC935" s="979">
        <f>_xlfn.XLOOKUP($D935,Help2!$D:$D,Help2!Z:Z)</f>
        <v>0</v>
      </c>
      <c r="AD935" s="979">
        <f>_xlfn.XLOOKUP($D935,Help2!$D:$D,Help2!AA:AA)</f>
        <v>0</v>
      </c>
      <c r="AE935" s="979">
        <f>_xlfn.XLOOKUP($D935,Help2!$D:$D,Help2!AB:AB)</f>
        <v>0</v>
      </c>
      <c r="AF935" s="979">
        <f>_xlfn.XLOOKUP($D935,Help2!$D:$D,Help2!AC:AC)</f>
        <v>0</v>
      </c>
      <c r="AG935" s="979">
        <f>_xlfn.XLOOKUP($D935,Help2!$D:$D,Help2!AD:AD)</f>
        <v>0</v>
      </c>
      <c r="AH935" s="979">
        <f>_xlfn.XLOOKUP($D935,Help2!$D:$D,Help2!AE:AE)</f>
        <v>0</v>
      </c>
      <c r="AI935" s="979">
        <f>_xlfn.XLOOKUP($D935,Help2!$D:$D,Help2!AF:AF)</f>
        <v>0</v>
      </c>
      <c r="AJ935" s="979">
        <f>_xlfn.XLOOKUP($D935,Help2!$D:$D,Help2!AG:AG)</f>
        <v>0</v>
      </c>
      <c r="AK935" s="979">
        <f>_xlfn.XLOOKUP($D935,Help2!$D:$D,Help2!AH:AH)</f>
        <v>0</v>
      </c>
      <c r="AL935" s="979">
        <f>_xlfn.XLOOKUP($D935,Help2!$D:$D,Help2!AI:AI)</f>
        <v>0</v>
      </c>
      <c r="AM935" s="979">
        <f>_xlfn.XLOOKUP($D935,Help2!$D:$D,Help2!AJ:AJ)</f>
        <v>0</v>
      </c>
      <c r="AN935" s="979">
        <f>_xlfn.XLOOKUP($D935,Help2!$D:$D,Help2!AK:AK)</f>
        <v>0</v>
      </c>
    </row>
    <row r="936" spans="1:40" x14ac:dyDescent="0.2">
      <c r="A936" s="1">
        <v>45860</v>
      </c>
      <c r="B936">
        <f t="shared" si="105"/>
        <v>7</v>
      </c>
      <c r="C936">
        <f t="shared" si="106"/>
        <v>2025</v>
      </c>
      <c r="D936" s="872" t="str">
        <f t="shared" si="104"/>
        <v>07´2025</v>
      </c>
      <c r="F936" s="2">
        <f t="shared" si="107"/>
        <v>24</v>
      </c>
      <c r="G936" s="3">
        <f t="shared" si="108"/>
        <v>3.287671232876712E-2</v>
      </c>
      <c r="H936" s="5">
        <f t="shared" si="109"/>
        <v>1</v>
      </c>
      <c r="I936" s="979">
        <f>VLOOKUP($D936,Help2!$D$26:$T$37,5)</f>
        <v>0</v>
      </c>
      <c r="J936" s="979">
        <f>VLOOKUP($D936,Help2!$D$26:$T$37,6)</f>
        <v>0</v>
      </c>
      <c r="K936" s="979">
        <f>VLOOKUP($D936,Help2!$D$26:$T$37,7)</f>
        <v>0</v>
      </c>
      <c r="L936" s="979">
        <f>VLOOKUP($D936,Help2!$D$26:$T$37,8)</f>
        <v>0</v>
      </c>
      <c r="M936" s="979">
        <f>VLOOKUP($D936,Help2!$D$26:$T$37,9)</f>
        <v>0</v>
      </c>
      <c r="N936" s="979">
        <f>VLOOKUP($D936,Help2!$D$26:$T$37,10)</f>
        <v>0</v>
      </c>
      <c r="P936" s="979">
        <f>VLOOKUP($D936,Help2!$D$2:$T$25,3)</f>
        <v>730</v>
      </c>
      <c r="Q936" s="979">
        <f t="shared" si="110"/>
        <v>744</v>
      </c>
      <c r="Y936" s="979">
        <f>_xlfn.XLOOKUP($D936,Help2!$D:$D,Help2!V:V)</f>
        <v>0</v>
      </c>
      <c r="Z936" s="979">
        <f>_xlfn.XLOOKUP($D936,Help2!$D:$D,Help2!W:W)</f>
        <v>0</v>
      </c>
      <c r="AA936" s="979">
        <f>_xlfn.XLOOKUP($D936,Help2!$D:$D,Help2!X:X)</f>
        <v>0</v>
      </c>
      <c r="AB936" s="979">
        <f>_xlfn.XLOOKUP($D936,Help2!$D:$D,Help2!Y:Y)</f>
        <v>0</v>
      </c>
      <c r="AC936" s="979">
        <f>_xlfn.XLOOKUP($D936,Help2!$D:$D,Help2!Z:Z)</f>
        <v>0</v>
      </c>
      <c r="AD936" s="979">
        <f>_xlfn.XLOOKUP($D936,Help2!$D:$D,Help2!AA:AA)</f>
        <v>0</v>
      </c>
      <c r="AE936" s="979">
        <f>_xlfn.XLOOKUP($D936,Help2!$D:$D,Help2!AB:AB)</f>
        <v>0</v>
      </c>
      <c r="AF936" s="979">
        <f>_xlfn.XLOOKUP($D936,Help2!$D:$D,Help2!AC:AC)</f>
        <v>0</v>
      </c>
      <c r="AG936" s="979">
        <f>_xlfn.XLOOKUP($D936,Help2!$D:$D,Help2!AD:AD)</f>
        <v>0</v>
      </c>
      <c r="AH936" s="979">
        <f>_xlfn.XLOOKUP($D936,Help2!$D:$D,Help2!AE:AE)</f>
        <v>0</v>
      </c>
      <c r="AI936" s="979">
        <f>_xlfn.XLOOKUP($D936,Help2!$D:$D,Help2!AF:AF)</f>
        <v>0</v>
      </c>
      <c r="AJ936" s="979">
        <f>_xlfn.XLOOKUP($D936,Help2!$D:$D,Help2!AG:AG)</f>
        <v>0</v>
      </c>
      <c r="AK936" s="979">
        <f>_xlfn.XLOOKUP($D936,Help2!$D:$D,Help2!AH:AH)</f>
        <v>0</v>
      </c>
      <c r="AL936" s="979">
        <f>_xlfn.XLOOKUP($D936,Help2!$D:$D,Help2!AI:AI)</f>
        <v>0</v>
      </c>
      <c r="AM936" s="979">
        <f>_xlfn.XLOOKUP($D936,Help2!$D:$D,Help2!AJ:AJ)</f>
        <v>0</v>
      </c>
      <c r="AN936" s="979">
        <f>_xlfn.XLOOKUP($D936,Help2!$D:$D,Help2!AK:AK)</f>
        <v>0</v>
      </c>
    </row>
    <row r="937" spans="1:40" x14ac:dyDescent="0.2">
      <c r="A937" s="1">
        <v>45861</v>
      </c>
      <c r="B937">
        <f t="shared" si="105"/>
        <v>7</v>
      </c>
      <c r="C937">
        <f t="shared" si="106"/>
        <v>2025</v>
      </c>
      <c r="D937" s="872" t="str">
        <f t="shared" si="104"/>
        <v>07´2025</v>
      </c>
      <c r="F937" s="2">
        <f t="shared" si="107"/>
        <v>24</v>
      </c>
      <c r="G937" s="3">
        <f t="shared" si="108"/>
        <v>3.287671232876712E-2</v>
      </c>
      <c r="H937" s="5">
        <f t="shared" si="109"/>
        <v>1</v>
      </c>
      <c r="I937" s="979">
        <f>VLOOKUP($D937,Help2!$D$26:$T$37,5)</f>
        <v>0</v>
      </c>
      <c r="J937" s="979">
        <f>VLOOKUP($D937,Help2!$D$26:$T$37,6)</f>
        <v>0</v>
      </c>
      <c r="K937" s="979">
        <f>VLOOKUP($D937,Help2!$D$26:$T$37,7)</f>
        <v>0</v>
      </c>
      <c r="L937" s="979">
        <f>VLOOKUP($D937,Help2!$D$26:$T$37,8)</f>
        <v>0</v>
      </c>
      <c r="M937" s="979">
        <f>VLOOKUP($D937,Help2!$D$26:$T$37,9)</f>
        <v>0</v>
      </c>
      <c r="N937" s="979">
        <f>VLOOKUP($D937,Help2!$D$26:$T$37,10)</f>
        <v>0</v>
      </c>
      <c r="P937" s="979">
        <f>VLOOKUP($D937,Help2!$D$2:$T$25,3)</f>
        <v>730</v>
      </c>
      <c r="Q937" s="979">
        <f t="shared" si="110"/>
        <v>744</v>
      </c>
      <c r="Y937" s="979">
        <f>_xlfn.XLOOKUP($D937,Help2!$D:$D,Help2!V:V)</f>
        <v>0</v>
      </c>
      <c r="Z937" s="979">
        <f>_xlfn.XLOOKUP($D937,Help2!$D:$D,Help2!W:W)</f>
        <v>0</v>
      </c>
      <c r="AA937" s="979">
        <f>_xlfn.XLOOKUP($D937,Help2!$D:$D,Help2!X:X)</f>
        <v>0</v>
      </c>
      <c r="AB937" s="979">
        <f>_xlfn.XLOOKUP($D937,Help2!$D:$D,Help2!Y:Y)</f>
        <v>0</v>
      </c>
      <c r="AC937" s="979">
        <f>_xlfn.XLOOKUP($D937,Help2!$D:$D,Help2!Z:Z)</f>
        <v>0</v>
      </c>
      <c r="AD937" s="979">
        <f>_xlfn.XLOOKUP($D937,Help2!$D:$D,Help2!AA:AA)</f>
        <v>0</v>
      </c>
      <c r="AE937" s="979">
        <f>_xlfn.XLOOKUP($D937,Help2!$D:$D,Help2!AB:AB)</f>
        <v>0</v>
      </c>
      <c r="AF937" s="979">
        <f>_xlfn.XLOOKUP($D937,Help2!$D:$D,Help2!AC:AC)</f>
        <v>0</v>
      </c>
      <c r="AG937" s="979">
        <f>_xlfn.XLOOKUP($D937,Help2!$D:$D,Help2!AD:AD)</f>
        <v>0</v>
      </c>
      <c r="AH937" s="979">
        <f>_xlfn.XLOOKUP($D937,Help2!$D:$D,Help2!AE:AE)</f>
        <v>0</v>
      </c>
      <c r="AI937" s="979">
        <f>_xlfn.XLOOKUP($D937,Help2!$D:$D,Help2!AF:AF)</f>
        <v>0</v>
      </c>
      <c r="AJ937" s="979">
        <f>_xlfn.XLOOKUP($D937,Help2!$D:$D,Help2!AG:AG)</f>
        <v>0</v>
      </c>
      <c r="AK937" s="979">
        <f>_xlfn.XLOOKUP($D937,Help2!$D:$D,Help2!AH:AH)</f>
        <v>0</v>
      </c>
      <c r="AL937" s="979">
        <f>_xlfn.XLOOKUP($D937,Help2!$D:$D,Help2!AI:AI)</f>
        <v>0</v>
      </c>
      <c r="AM937" s="979">
        <f>_xlfn.XLOOKUP($D937,Help2!$D:$D,Help2!AJ:AJ)</f>
        <v>0</v>
      </c>
      <c r="AN937" s="979">
        <f>_xlfn.XLOOKUP($D937,Help2!$D:$D,Help2!AK:AK)</f>
        <v>0</v>
      </c>
    </row>
    <row r="938" spans="1:40" x14ac:dyDescent="0.2">
      <c r="A938" s="1">
        <v>45862</v>
      </c>
      <c r="B938">
        <f t="shared" si="105"/>
        <v>7</v>
      </c>
      <c r="C938">
        <f t="shared" si="106"/>
        <v>2025</v>
      </c>
      <c r="D938" s="872" t="str">
        <f t="shared" si="104"/>
        <v>07´2025</v>
      </c>
      <c r="F938" s="2">
        <f t="shared" si="107"/>
        <v>24</v>
      </c>
      <c r="G938" s="3">
        <f t="shared" si="108"/>
        <v>3.287671232876712E-2</v>
      </c>
      <c r="H938" s="5">
        <f t="shared" si="109"/>
        <v>1</v>
      </c>
      <c r="I938" s="979">
        <f>VLOOKUP($D938,Help2!$D$26:$T$37,5)</f>
        <v>0</v>
      </c>
      <c r="J938" s="979">
        <f>VLOOKUP($D938,Help2!$D$26:$T$37,6)</f>
        <v>0</v>
      </c>
      <c r="K938" s="979">
        <f>VLOOKUP($D938,Help2!$D$26:$T$37,7)</f>
        <v>0</v>
      </c>
      <c r="L938" s="979">
        <f>VLOOKUP($D938,Help2!$D$26:$T$37,8)</f>
        <v>0</v>
      </c>
      <c r="M938" s="979">
        <f>VLOOKUP($D938,Help2!$D$26:$T$37,9)</f>
        <v>0</v>
      </c>
      <c r="N938" s="979">
        <f>VLOOKUP($D938,Help2!$D$26:$T$37,10)</f>
        <v>0</v>
      </c>
      <c r="P938" s="979">
        <f>VLOOKUP($D938,Help2!$D$2:$T$25,3)</f>
        <v>730</v>
      </c>
      <c r="Q938" s="979">
        <f t="shared" si="110"/>
        <v>744</v>
      </c>
      <c r="Y938" s="979">
        <f>_xlfn.XLOOKUP($D938,Help2!$D:$D,Help2!V:V)</f>
        <v>0</v>
      </c>
      <c r="Z938" s="979">
        <f>_xlfn.XLOOKUP($D938,Help2!$D:$D,Help2!W:W)</f>
        <v>0</v>
      </c>
      <c r="AA938" s="979">
        <f>_xlfn.XLOOKUP($D938,Help2!$D:$D,Help2!X:X)</f>
        <v>0</v>
      </c>
      <c r="AB938" s="979">
        <f>_xlfn.XLOOKUP($D938,Help2!$D:$D,Help2!Y:Y)</f>
        <v>0</v>
      </c>
      <c r="AC938" s="979">
        <f>_xlfn.XLOOKUP($D938,Help2!$D:$D,Help2!Z:Z)</f>
        <v>0</v>
      </c>
      <c r="AD938" s="979">
        <f>_xlfn.XLOOKUP($D938,Help2!$D:$D,Help2!AA:AA)</f>
        <v>0</v>
      </c>
      <c r="AE938" s="979">
        <f>_xlfn.XLOOKUP($D938,Help2!$D:$D,Help2!AB:AB)</f>
        <v>0</v>
      </c>
      <c r="AF938" s="979">
        <f>_xlfn.XLOOKUP($D938,Help2!$D:$D,Help2!AC:AC)</f>
        <v>0</v>
      </c>
      <c r="AG938" s="979">
        <f>_xlfn.XLOOKUP($D938,Help2!$D:$D,Help2!AD:AD)</f>
        <v>0</v>
      </c>
      <c r="AH938" s="979">
        <f>_xlfn.XLOOKUP($D938,Help2!$D:$D,Help2!AE:AE)</f>
        <v>0</v>
      </c>
      <c r="AI938" s="979">
        <f>_xlfn.XLOOKUP($D938,Help2!$D:$D,Help2!AF:AF)</f>
        <v>0</v>
      </c>
      <c r="AJ938" s="979">
        <f>_xlfn.XLOOKUP($D938,Help2!$D:$D,Help2!AG:AG)</f>
        <v>0</v>
      </c>
      <c r="AK938" s="979">
        <f>_xlfn.XLOOKUP($D938,Help2!$D:$D,Help2!AH:AH)</f>
        <v>0</v>
      </c>
      <c r="AL938" s="979">
        <f>_xlfn.XLOOKUP($D938,Help2!$D:$D,Help2!AI:AI)</f>
        <v>0</v>
      </c>
      <c r="AM938" s="979">
        <f>_xlfn.XLOOKUP($D938,Help2!$D:$D,Help2!AJ:AJ)</f>
        <v>0</v>
      </c>
      <c r="AN938" s="979">
        <f>_xlfn.XLOOKUP($D938,Help2!$D:$D,Help2!AK:AK)</f>
        <v>0</v>
      </c>
    </row>
    <row r="939" spans="1:40" x14ac:dyDescent="0.2">
      <c r="A939" s="1">
        <v>45863</v>
      </c>
      <c r="B939">
        <f t="shared" si="105"/>
        <v>7</v>
      </c>
      <c r="C939">
        <f t="shared" si="106"/>
        <v>2025</v>
      </c>
      <c r="D939" s="872" t="str">
        <f t="shared" si="104"/>
        <v>07´2025</v>
      </c>
      <c r="F939" s="2">
        <f t="shared" si="107"/>
        <v>24</v>
      </c>
      <c r="G939" s="3">
        <f t="shared" si="108"/>
        <v>3.287671232876712E-2</v>
      </c>
      <c r="H939" s="5">
        <f t="shared" si="109"/>
        <v>1</v>
      </c>
      <c r="I939" s="979">
        <f>VLOOKUP($D939,Help2!$D$26:$T$37,5)</f>
        <v>0</v>
      </c>
      <c r="J939" s="979">
        <f>VLOOKUP($D939,Help2!$D$26:$T$37,6)</f>
        <v>0</v>
      </c>
      <c r="K939" s="979">
        <f>VLOOKUP($D939,Help2!$D$26:$T$37,7)</f>
        <v>0</v>
      </c>
      <c r="L939" s="979">
        <f>VLOOKUP($D939,Help2!$D$26:$T$37,8)</f>
        <v>0</v>
      </c>
      <c r="M939" s="979">
        <f>VLOOKUP($D939,Help2!$D$26:$T$37,9)</f>
        <v>0</v>
      </c>
      <c r="N939" s="979">
        <f>VLOOKUP($D939,Help2!$D$26:$T$37,10)</f>
        <v>0</v>
      </c>
      <c r="P939" s="979">
        <f>VLOOKUP($D939,Help2!$D$2:$T$25,3)</f>
        <v>730</v>
      </c>
      <c r="Q939" s="979">
        <f t="shared" si="110"/>
        <v>744</v>
      </c>
      <c r="Y939" s="979">
        <f>_xlfn.XLOOKUP($D939,Help2!$D:$D,Help2!V:V)</f>
        <v>0</v>
      </c>
      <c r="Z939" s="979">
        <f>_xlfn.XLOOKUP($D939,Help2!$D:$D,Help2!W:W)</f>
        <v>0</v>
      </c>
      <c r="AA939" s="979">
        <f>_xlfn.XLOOKUP($D939,Help2!$D:$D,Help2!X:X)</f>
        <v>0</v>
      </c>
      <c r="AB939" s="979">
        <f>_xlfn.XLOOKUP($D939,Help2!$D:$D,Help2!Y:Y)</f>
        <v>0</v>
      </c>
      <c r="AC939" s="979">
        <f>_xlfn.XLOOKUP($D939,Help2!$D:$D,Help2!Z:Z)</f>
        <v>0</v>
      </c>
      <c r="AD939" s="979">
        <f>_xlfn.XLOOKUP($D939,Help2!$D:$D,Help2!AA:AA)</f>
        <v>0</v>
      </c>
      <c r="AE939" s="979">
        <f>_xlfn.XLOOKUP($D939,Help2!$D:$D,Help2!AB:AB)</f>
        <v>0</v>
      </c>
      <c r="AF939" s="979">
        <f>_xlfn.XLOOKUP($D939,Help2!$D:$D,Help2!AC:AC)</f>
        <v>0</v>
      </c>
      <c r="AG939" s="979">
        <f>_xlfn.XLOOKUP($D939,Help2!$D:$D,Help2!AD:AD)</f>
        <v>0</v>
      </c>
      <c r="AH939" s="979">
        <f>_xlfn.XLOOKUP($D939,Help2!$D:$D,Help2!AE:AE)</f>
        <v>0</v>
      </c>
      <c r="AI939" s="979">
        <f>_xlfn.XLOOKUP($D939,Help2!$D:$D,Help2!AF:AF)</f>
        <v>0</v>
      </c>
      <c r="AJ939" s="979">
        <f>_xlfn.XLOOKUP($D939,Help2!$D:$D,Help2!AG:AG)</f>
        <v>0</v>
      </c>
      <c r="AK939" s="979">
        <f>_xlfn.XLOOKUP($D939,Help2!$D:$D,Help2!AH:AH)</f>
        <v>0</v>
      </c>
      <c r="AL939" s="979">
        <f>_xlfn.XLOOKUP($D939,Help2!$D:$D,Help2!AI:AI)</f>
        <v>0</v>
      </c>
      <c r="AM939" s="979">
        <f>_xlfn.XLOOKUP($D939,Help2!$D:$D,Help2!AJ:AJ)</f>
        <v>0</v>
      </c>
      <c r="AN939" s="979">
        <f>_xlfn.XLOOKUP($D939,Help2!$D:$D,Help2!AK:AK)</f>
        <v>0</v>
      </c>
    </row>
    <row r="940" spans="1:40" x14ac:dyDescent="0.2">
      <c r="A940" s="1">
        <v>45864</v>
      </c>
      <c r="B940">
        <f t="shared" si="105"/>
        <v>7</v>
      </c>
      <c r="C940">
        <f t="shared" si="106"/>
        <v>2025</v>
      </c>
      <c r="D940" s="872" t="str">
        <f t="shared" si="104"/>
        <v>07´2025</v>
      </c>
      <c r="F940" s="2">
        <f t="shared" si="107"/>
        <v>24</v>
      </c>
      <c r="G940" s="3">
        <f t="shared" si="108"/>
        <v>3.287671232876712E-2</v>
      </c>
      <c r="H940" s="5">
        <f t="shared" si="109"/>
        <v>1</v>
      </c>
      <c r="I940" s="979">
        <f>VLOOKUP($D940,Help2!$D$26:$T$37,5)</f>
        <v>0</v>
      </c>
      <c r="J940" s="979">
        <f>VLOOKUP($D940,Help2!$D$26:$T$37,6)</f>
        <v>0</v>
      </c>
      <c r="K940" s="979">
        <f>VLOOKUP($D940,Help2!$D$26:$T$37,7)</f>
        <v>0</v>
      </c>
      <c r="L940" s="979">
        <f>VLOOKUP($D940,Help2!$D$26:$T$37,8)</f>
        <v>0</v>
      </c>
      <c r="M940" s="979">
        <f>VLOOKUP($D940,Help2!$D$26:$T$37,9)</f>
        <v>0</v>
      </c>
      <c r="N940" s="979">
        <f>VLOOKUP($D940,Help2!$D$26:$T$37,10)</f>
        <v>0</v>
      </c>
      <c r="P940" s="979">
        <f>VLOOKUP($D940,Help2!$D$2:$T$25,3)</f>
        <v>730</v>
      </c>
      <c r="Q940" s="979">
        <f t="shared" si="110"/>
        <v>744</v>
      </c>
      <c r="Y940" s="979">
        <f>_xlfn.XLOOKUP($D940,Help2!$D:$D,Help2!V:V)</f>
        <v>0</v>
      </c>
      <c r="Z940" s="979">
        <f>_xlfn.XLOOKUP($D940,Help2!$D:$D,Help2!W:W)</f>
        <v>0</v>
      </c>
      <c r="AA940" s="979">
        <f>_xlfn.XLOOKUP($D940,Help2!$D:$D,Help2!X:X)</f>
        <v>0</v>
      </c>
      <c r="AB940" s="979">
        <f>_xlfn.XLOOKUP($D940,Help2!$D:$D,Help2!Y:Y)</f>
        <v>0</v>
      </c>
      <c r="AC940" s="979">
        <f>_xlfn.XLOOKUP($D940,Help2!$D:$D,Help2!Z:Z)</f>
        <v>0</v>
      </c>
      <c r="AD940" s="979">
        <f>_xlfn.XLOOKUP($D940,Help2!$D:$D,Help2!AA:AA)</f>
        <v>0</v>
      </c>
      <c r="AE940" s="979">
        <f>_xlfn.XLOOKUP($D940,Help2!$D:$D,Help2!AB:AB)</f>
        <v>0</v>
      </c>
      <c r="AF940" s="979">
        <f>_xlfn.XLOOKUP($D940,Help2!$D:$D,Help2!AC:AC)</f>
        <v>0</v>
      </c>
      <c r="AG940" s="979">
        <f>_xlfn.XLOOKUP($D940,Help2!$D:$D,Help2!AD:AD)</f>
        <v>0</v>
      </c>
      <c r="AH940" s="979">
        <f>_xlfn.XLOOKUP($D940,Help2!$D:$D,Help2!AE:AE)</f>
        <v>0</v>
      </c>
      <c r="AI940" s="979">
        <f>_xlfn.XLOOKUP($D940,Help2!$D:$D,Help2!AF:AF)</f>
        <v>0</v>
      </c>
      <c r="AJ940" s="979">
        <f>_xlfn.XLOOKUP($D940,Help2!$D:$D,Help2!AG:AG)</f>
        <v>0</v>
      </c>
      <c r="AK940" s="979">
        <f>_xlfn.XLOOKUP($D940,Help2!$D:$D,Help2!AH:AH)</f>
        <v>0</v>
      </c>
      <c r="AL940" s="979">
        <f>_xlfn.XLOOKUP($D940,Help2!$D:$D,Help2!AI:AI)</f>
        <v>0</v>
      </c>
      <c r="AM940" s="979">
        <f>_xlfn.XLOOKUP($D940,Help2!$D:$D,Help2!AJ:AJ)</f>
        <v>0</v>
      </c>
      <c r="AN940" s="979">
        <f>_xlfn.XLOOKUP($D940,Help2!$D:$D,Help2!AK:AK)</f>
        <v>0</v>
      </c>
    </row>
    <row r="941" spans="1:40" x14ac:dyDescent="0.2">
      <c r="A941" s="1">
        <v>45865</v>
      </c>
      <c r="B941">
        <f t="shared" si="105"/>
        <v>7</v>
      </c>
      <c r="C941">
        <f t="shared" si="106"/>
        <v>2025</v>
      </c>
      <c r="D941" s="872" t="str">
        <f t="shared" si="104"/>
        <v>07´2025</v>
      </c>
      <c r="F941" s="2">
        <f t="shared" si="107"/>
        <v>24</v>
      </c>
      <c r="G941" s="3">
        <f t="shared" si="108"/>
        <v>3.287671232876712E-2</v>
      </c>
      <c r="H941" s="5">
        <f t="shared" si="109"/>
        <v>1</v>
      </c>
      <c r="I941" s="979">
        <f>VLOOKUP($D941,Help2!$D$26:$T$37,5)</f>
        <v>0</v>
      </c>
      <c r="J941" s="979">
        <f>VLOOKUP($D941,Help2!$D$26:$T$37,6)</f>
        <v>0</v>
      </c>
      <c r="K941" s="979">
        <f>VLOOKUP($D941,Help2!$D$26:$T$37,7)</f>
        <v>0</v>
      </c>
      <c r="L941" s="979">
        <f>VLOOKUP($D941,Help2!$D$26:$T$37,8)</f>
        <v>0</v>
      </c>
      <c r="M941" s="979">
        <f>VLOOKUP($D941,Help2!$D$26:$T$37,9)</f>
        <v>0</v>
      </c>
      <c r="N941" s="979">
        <f>VLOOKUP($D941,Help2!$D$26:$T$37,10)</f>
        <v>0</v>
      </c>
      <c r="P941" s="979">
        <f>VLOOKUP($D941,Help2!$D$2:$T$25,3)</f>
        <v>730</v>
      </c>
      <c r="Q941" s="979">
        <f t="shared" si="110"/>
        <v>744</v>
      </c>
      <c r="Y941" s="979">
        <f>_xlfn.XLOOKUP($D941,Help2!$D:$D,Help2!V:V)</f>
        <v>0</v>
      </c>
      <c r="Z941" s="979">
        <f>_xlfn.XLOOKUP($D941,Help2!$D:$D,Help2!W:W)</f>
        <v>0</v>
      </c>
      <c r="AA941" s="979">
        <f>_xlfn.XLOOKUP($D941,Help2!$D:$D,Help2!X:X)</f>
        <v>0</v>
      </c>
      <c r="AB941" s="979">
        <f>_xlfn.XLOOKUP($D941,Help2!$D:$D,Help2!Y:Y)</f>
        <v>0</v>
      </c>
      <c r="AC941" s="979">
        <f>_xlfn.XLOOKUP($D941,Help2!$D:$D,Help2!Z:Z)</f>
        <v>0</v>
      </c>
      <c r="AD941" s="979">
        <f>_xlfn.XLOOKUP($D941,Help2!$D:$D,Help2!AA:AA)</f>
        <v>0</v>
      </c>
      <c r="AE941" s="979">
        <f>_xlfn.XLOOKUP($D941,Help2!$D:$D,Help2!AB:AB)</f>
        <v>0</v>
      </c>
      <c r="AF941" s="979">
        <f>_xlfn.XLOOKUP($D941,Help2!$D:$D,Help2!AC:AC)</f>
        <v>0</v>
      </c>
      <c r="AG941" s="979">
        <f>_xlfn.XLOOKUP($D941,Help2!$D:$D,Help2!AD:AD)</f>
        <v>0</v>
      </c>
      <c r="AH941" s="979">
        <f>_xlfn.XLOOKUP($D941,Help2!$D:$D,Help2!AE:AE)</f>
        <v>0</v>
      </c>
      <c r="AI941" s="979">
        <f>_xlfn.XLOOKUP($D941,Help2!$D:$D,Help2!AF:AF)</f>
        <v>0</v>
      </c>
      <c r="AJ941" s="979">
        <f>_xlfn.XLOOKUP($D941,Help2!$D:$D,Help2!AG:AG)</f>
        <v>0</v>
      </c>
      <c r="AK941" s="979">
        <f>_xlfn.XLOOKUP($D941,Help2!$D:$D,Help2!AH:AH)</f>
        <v>0</v>
      </c>
      <c r="AL941" s="979">
        <f>_xlfn.XLOOKUP($D941,Help2!$D:$D,Help2!AI:AI)</f>
        <v>0</v>
      </c>
      <c r="AM941" s="979">
        <f>_xlfn.XLOOKUP($D941,Help2!$D:$D,Help2!AJ:AJ)</f>
        <v>0</v>
      </c>
      <c r="AN941" s="979">
        <f>_xlfn.XLOOKUP($D941,Help2!$D:$D,Help2!AK:AK)</f>
        <v>0</v>
      </c>
    </row>
    <row r="942" spans="1:40" x14ac:dyDescent="0.2">
      <c r="A942" s="1">
        <v>45866</v>
      </c>
      <c r="B942">
        <f t="shared" si="105"/>
        <v>7</v>
      </c>
      <c r="C942">
        <f t="shared" si="106"/>
        <v>2025</v>
      </c>
      <c r="D942" s="872" t="str">
        <f t="shared" si="104"/>
        <v>07´2025</v>
      </c>
      <c r="F942" s="2">
        <f t="shared" si="107"/>
        <v>24</v>
      </c>
      <c r="G942" s="3">
        <f t="shared" si="108"/>
        <v>3.287671232876712E-2</v>
      </c>
      <c r="H942" s="5">
        <f t="shared" si="109"/>
        <v>1</v>
      </c>
      <c r="I942" s="979">
        <f>VLOOKUP($D942,Help2!$D$26:$T$37,5)</f>
        <v>0</v>
      </c>
      <c r="J942" s="979">
        <f>VLOOKUP($D942,Help2!$D$26:$T$37,6)</f>
        <v>0</v>
      </c>
      <c r="K942" s="979">
        <f>VLOOKUP($D942,Help2!$D$26:$T$37,7)</f>
        <v>0</v>
      </c>
      <c r="L942" s="979">
        <f>VLOOKUP($D942,Help2!$D$26:$T$37,8)</f>
        <v>0</v>
      </c>
      <c r="M942" s="979">
        <f>VLOOKUP($D942,Help2!$D$26:$T$37,9)</f>
        <v>0</v>
      </c>
      <c r="N942" s="979">
        <f>VLOOKUP($D942,Help2!$D$26:$T$37,10)</f>
        <v>0</v>
      </c>
      <c r="P942" s="979">
        <f>VLOOKUP($D942,Help2!$D$2:$T$25,3)</f>
        <v>730</v>
      </c>
      <c r="Q942" s="979">
        <f t="shared" si="110"/>
        <v>744</v>
      </c>
      <c r="Y942" s="979">
        <f>_xlfn.XLOOKUP($D942,Help2!$D:$D,Help2!V:V)</f>
        <v>0</v>
      </c>
      <c r="Z942" s="979">
        <f>_xlfn.XLOOKUP($D942,Help2!$D:$D,Help2!W:W)</f>
        <v>0</v>
      </c>
      <c r="AA942" s="979">
        <f>_xlfn.XLOOKUP($D942,Help2!$D:$D,Help2!X:X)</f>
        <v>0</v>
      </c>
      <c r="AB942" s="979">
        <f>_xlfn.XLOOKUP($D942,Help2!$D:$D,Help2!Y:Y)</f>
        <v>0</v>
      </c>
      <c r="AC942" s="979">
        <f>_xlfn.XLOOKUP($D942,Help2!$D:$D,Help2!Z:Z)</f>
        <v>0</v>
      </c>
      <c r="AD942" s="979">
        <f>_xlfn.XLOOKUP($D942,Help2!$D:$D,Help2!AA:AA)</f>
        <v>0</v>
      </c>
      <c r="AE942" s="979">
        <f>_xlfn.XLOOKUP($D942,Help2!$D:$D,Help2!AB:AB)</f>
        <v>0</v>
      </c>
      <c r="AF942" s="979">
        <f>_xlfn.XLOOKUP($D942,Help2!$D:$D,Help2!AC:AC)</f>
        <v>0</v>
      </c>
      <c r="AG942" s="979">
        <f>_xlfn.XLOOKUP($D942,Help2!$D:$D,Help2!AD:AD)</f>
        <v>0</v>
      </c>
      <c r="AH942" s="979">
        <f>_xlfn.XLOOKUP($D942,Help2!$D:$D,Help2!AE:AE)</f>
        <v>0</v>
      </c>
      <c r="AI942" s="979">
        <f>_xlfn.XLOOKUP($D942,Help2!$D:$D,Help2!AF:AF)</f>
        <v>0</v>
      </c>
      <c r="AJ942" s="979">
        <f>_xlfn.XLOOKUP($D942,Help2!$D:$D,Help2!AG:AG)</f>
        <v>0</v>
      </c>
      <c r="AK942" s="979">
        <f>_xlfn.XLOOKUP($D942,Help2!$D:$D,Help2!AH:AH)</f>
        <v>0</v>
      </c>
      <c r="AL942" s="979">
        <f>_xlfn.XLOOKUP($D942,Help2!$D:$D,Help2!AI:AI)</f>
        <v>0</v>
      </c>
      <c r="AM942" s="979">
        <f>_xlfn.XLOOKUP($D942,Help2!$D:$D,Help2!AJ:AJ)</f>
        <v>0</v>
      </c>
      <c r="AN942" s="979">
        <f>_xlfn.XLOOKUP($D942,Help2!$D:$D,Help2!AK:AK)</f>
        <v>0</v>
      </c>
    </row>
    <row r="943" spans="1:40" x14ac:dyDescent="0.2">
      <c r="A943" s="1">
        <v>45867</v>
      </c>
      <c r="B943">
        <f t="shared" si="105"/>
        <v>7</v>
      </c>
      <c r="C943">
        <f t="shared" si="106"/>
        <v>2025</v>
      </c>
      <c r="D943" s="872" t="str">
        <f t="shared" si="104"/>
        <v>07´2025</v>
      </c>
      <c r="E943" s="867">
        <v>16</v>
      </c>
      <c r="F943" s="2">
        <f t="shared" si="107"/>
        <v>8</v>
      </c>
      <c r="G943" s="3">
        <f t="shared" si="108"/>
        <v>1.0958904109589041E-2</v>
      </c>
      <c r="H943" s="5">
        <f t="shared" si="109"/>
        <v>0.33333333333333331</v>
      </c>
      <c r="I943" s="979">
        <f>VLOOKUP($D943,Help2!$D$26:$T$37,5)</f>
        <v>0</v>
      </c>
      <c r="J943" s="979">
        <f>VLOOKUP($D943,Help2!$D$26:$T$37,6)</f>
        <v>0</v>
      </c>
      <c r="K943" s="979">
        <f>VLOOKUP($D943,Help2!$D$26:$T$37,7)</f>
        <v>0</v>
      </c>
      <c r="L943" s="979">
        <f>VLOOKUP($D943,Help2!$D$26:$T$37,8)</f>
        <v>0</v>
      </c>
      <c r="M943" s="979">
        <f>VLOOKUP($D943,Help2!$D$26:$T$37,9)</f>
        <v>0</v>
      </c>
      <c r="N943" s="979">
        <f>VLOOKUP($D943,Help2!$D$26:$T$37,10)</f>
        <v>0</v>
      </c>
      <c r="P943" s="979">
        <f>VLOOKUP($D943,Help2!$D$2:$T$25,3)</f>
        <v>730</v>
      </c>
      <c r="Q943" s="979">
        <f t="shared" si="110"/>
        <v>744</v>
      </c>
      <c r="Y943" s="979">
        <f>_xlfn.XLOOKUP($D943,Help2!$D:$D,Help2!V:V)</f>
        <v>0</v>
      </c>
      <c r="Z943" s="979">
        <f>_xlfn.XLOOKUP($D943,Help2!$D:$D,Help2!W:W)</f>
        <v>0</v>
      </c>
      <c r="AA943" s="979">
        <f>_xlfn.XLOOKUP($D943,Help2!$D:$D,Help2!X:X)</f>
        <v>0</v>
      </c>
      <c r="AB943" s="979">
        <f>_xlfn.XLOOKUP($D943,Help2!$D:$D,Help2!Y:Y)</f>
        <v>0</v>
      </c>
      <c r="AC943" s="979">
        <f>_xlfn.XLOOKUP($D943,Help2!$D:$D,Help2!Z:Z)</f>
        <v>0</v>
      </c>
      <c r="AD943" s="979">
        <f>_xlfn.XLOOKUP($D943,Help2!$D:$D,Help2!AA:AA)</f>
        <v>0</v>
      </c>
      <c r="AE943" s="979">
        <f>_xlfn.XLOOKUP($D943,Help2!$D:$D,Help2!AB:AB)</f>
        <v>0</v>
      </c>
      <c r="AF943" s="979">
        <f>_xlfn.XLOOKUP($D943,Help2!$D:$D,Help2!AC:AC)</f>
        <v>0</v>
      </c>
      <c r="AG943" s="979">
        <f>_xlfn.XLOOKUP($D943,Help2!$D:$D,Help2!AD:AD)</f>
        <v>0</v>
      </c>
      <c r="AH943" s="979">
        <f>_xlfn.XLOOKUP($D943,Help2!$D:$D,Help2!AE:AE)</f>
        <v>0</v>
      </c>
      <c r="AI943" s="979">
        <f>_xlfn.XLOOKUP($D943,Help2!$D:$D,Help2!AF:AF)</f>
        <v>0</v>
      </c>
      <c r="AJ943" s="979">
        <f>_xlfn.XLOOKUP($D943,Help2!$D:$D,Help2!AG:AG)</f>
        <v>0</v>
      </c>
      <c r="AK943" s="979">
        <f>_xlfn.XLOOKUP($D943,Help2!$D:$D,Help2!AH:AH)</f>
        <v>0</v>
      </c>
      <c r="AL943" s="979">
        <f>_xlfn.XLOOKUP($D943,Help2!$D:$D,Help2!AI:AI)</f>
        <v>0</v>
      </c>
      <c r="AM943" s="979">
        <f>_xlfn.XLOOKUP($D943,Help2!$D:$D,Help2!AJ:AJ)</f>
        <v>0</v>
      </c>
      <c r="AN943" s="979">
        <f>_xlfn.XLOOKUP($D943,Help2!$D:$D,Help2!AK:AK)</f>
        <v>0</v>
      </c>
    </row>
    <row r="944" spans="1:40" x14ac:dyDescent="0.2">
      <c r="A944" s="1">
        <v>45868</v>
      </c>
      <c r="B944">
        <f t="shared" si="105"/>
        <v>7</v>
      </c>
      <c r="C944">
        <f t="shared" si="106"/>
        <v>2025</v>
      </c>
      <c r="D944" s="872" t="str">
        <f t="shared" si="104"/>
        <v>07´2025</v>
      </c>
      <c r="F944" s="2">
        <f t="shared" si="107"/>
        <v>24</v>
      </c>
      <c r="G944" s="3">
        <f t="shared" si="108"/>
        <v>3.287671232876712E-2</v>
      </c>
      <c r="H944" s="5">
        <f t="shared" si="109"/>
        <v>1</v>
      </c>
      <c r="I944" s="979">
        <f>VLOOKUP($D944,Help2!$D$26:$T$37,5)</f>
        <v>0</v>
      </c>
      <c r="J944" s="979">
        <f>VLOOKUP($D944,Help2!$D$26:$T$37,6)</f>
        <v>0</v>
      </c>
      <c r="K944" s="979">
        <f>VLOOKUP($D944,Help2!$D$26:$T$37,7)</f>
        <v>0</v>
      </c>
      <c r="L944" s="979">
        <f>VLOOKUP($D944,Help2!$D$26:$T$37,8)</f>
        <v>0</v>
      </c>
      <c r="M944" s="979">
        <f>VLOOKUP($D944,Help2!$D$26:$T$37,9)</f>
        <v>0</v>
      </c>
      <c r="N944" s="979">
        <f>VLOOKUP($D944,Help2!$D$26:$T$37,10)</f>
        <v>0</v>
      </c>
      <c r="P944" s="979">
        <f>VLOOKUP($D944,Help2!$D$2:$T$25,3)</f>
        <v>730</v>
      </c>
      <c r="Q944" s="979">
        <f t="shared" si="110"/>
        <v>744</v>
      </c>
      <c r="Y944" s="979">
        <f>_xlfn.XLOOKUP($D944,Help2!$D:$D,Help2!V:V)</f>
        <v>0</v>
      </c>
      <c r="Z944" s="979">
        <f>_xlfn.XLOOKUP($D944,Help2!$D:$D,Help2!W:W)</f>
        <v>0</v>
      </c>
      <c r="AA944" s="979">
        <f>_xlfn.XLOOKUP($D944,Help2!$D:$D,Help2!X:X)</f>
        <v>0</v>
      </c>
      <c r="AB944" s="979">
        <f>_xlfn.XLOOKUP($D944,Help2!$D:$D,Help2!Y:Y)</f>
        <v>0</v>
      </c>
      <c r="AC944" s="979">
        <f>_xlfn.XLOOKUP($D944,Help2!$D:$D,Help2!Z:Z)</f>
        <v>0</v>
      </c>
      <c r="AD944" s="979">
        <f>_xlfn.XLOOKUP($D944,Help2!$D:$D,Help2!AA:AA)</f>
        <v>0</v>
      </c>
      <c r="AE944" s="979">
        <f>_xlfn.XLOOKUP($D944,Help2!$D:$D,Help2!AB:AB)</f>
        <v>0</v>
      </c>
      <c r="AF944" s="979">
        <f>_xlfn.XLOOKUP($D944,Help2!$D:$D,Help2!AC:AC)</f>
        <v>0</v>
      </c>
      <c r="AG944" s="979">
        <f>_xlfn.XLOOKUP($D944,Help2!$D:$D,Help2!AD:AD)</f>
        <v>0</v>
      </c>
      <c r="AH944" s="979">
        <f>_xlfn.XLOOKUP($D944,Help2!$D:$D,Help2!AE:AE)</f>
        <v>0</v>
      </c>
      <c r="AI944" s="979">
        <f>_xlfn.XLOOKUP($D944,Help2!$D:$D,Help2!AF:AF)</f>
        <v>0</v>
      </c>
      <c r="AJ944" s="979">
        <f>_xlfn.XLOOKUP($D944,Help2!$D:$D,Help2!AG:AG)</f>
        <v>0</v>
      </c>
      <c r="AK944" s="979">
        <f>_xlfn.XLOOKUP($D944,Help2!$D:$D,Help2!AH:AH)</f>
        <v>0</v>
      </c>
      <c r="AL944" s="979">
        <f>_xlfn.XLOOKUP($D944,Help2!$D:$D,Help2!AI:AI)</f>
        <v>0</v>
      </c>
      <c r="AM944" s="979">
        <f>_xlfn.XLOOKUP($D944,Help2!$D:$D,Help2!AJ:AJ)</f>
        <v>0</v>
      </c>
      <c r="AN944" s="979">
        <f>_xlfn.XLOOKUP($D944,Help2!$D:$D,Help2!AK:AK)</f>
        <v>0</v>
      </c>
    </row>
    <row r="945" spans="1:40" x14ac:dyDescent="0.2">
      <c r="A945" s="1">
        <v>45869</v>
      </c>
      <c r="B945">
        <f t="shared" si="105"/>
        <v>7</v>
      </c>
      <c r="C945">
        <f t="shared" si="106"/>
        <v>2025</v>
      </c>
      <c r="D945" s="872" t="str">
        <f t="shared" si="104"/>
        <v>07´2025</v>
      </c>
      <c r="F945" s="2">
        <f t="shared" si="107"/>
        <v>24</v>
      </c>
      <c r="G945" s="3">
        <f t="shared" si="108"/>
        <v>3.287671232876712E-2</v>
      </c>
      <c r="H945" s="5">
        <f t="shared" si="109"/>
        <v>1</v>
      </c>
      <c r="I945" s="979">
        <f>VLOOKUP($D945,Help2!$D$26:$T$37,5)</f>
        <v>0</v>
      </c>
      <c r="J945" s="979">
        <f>VLOOKUP($D945,Help2!$D$26:$T$37,6)</f>
        <v>0</v>
      </c>
      <c r="K945" s="979">
        <f>VLOOKUP($D945,Help2!$D$26:$T$37,7)</f>
        <v>0</v>
      </c>
      <c r="L945" s="979">
        <f>VLOOKUP($D945,Help2!$D$26:$T$37,8)</f>
        <v>0</v>
      </c>
      <c r="M945" s="979">
        <f>VLOOKUP($D945,Help2!$D$26:$T$37,9)</f>
        <v>0</v>
      </c>
      <c r="N945" s="979">
        <f>VLOOKUP($D945,Help2!$D$26:$T$37,10)</f>
        <v>0</v>
      </c>
      <c r="P945" s="979">
        <f>VLOOKUP($D945,Help2!$D$2:$T$25,3)</f>
        <v>730</v>
      </c>
      <c r="Q945" s="979">
        <f t="shared" si="110"/>
        <v>744</v>
      </c>
      <c r="Y945" s="979">
        <f>_xlfn.XLOOKUP($D945,Help2!$D:$D,Help2!V:V)</f>
        <v>0</v>
      </c>
      <c r="Z945" s="979">
        <f>_xlfn.XLOOKUP($D945,Help2!$D:$D,Help2!W:W)</f>
        <v>0</v>
      </c>
      <c r="AA945" s="979">
        <f>_xlfn.XLOOKUP($D945,Help2!$D:$D,Help2!X:X)</f>
        <v>0</v>
      </c>
      <c r="AB945" s="979">
        <f>_xlfn.XLOOKUP($D945,Help2!$D:$D,Help2!Y:Y)</f>
        <v>0</v>
      </c>
      <c r="AC945" s="979">
        <f>_xlfn.XLOOKUP($D945,Help2!$D:$D,Help2!Z:Z)</f>
        <v>0</v>
      </c>
      <c r="AD945" s="979">
        <f>_xlfn.XLOOKUP($D945,Help2!$D:$D,Help2!AA:AA)</f>
        <v>0</v>
      </c>
      <c r="AE945" s="979">
        <f>_xlfn.XLOOKUP($D945,Help2!$D:$D,Help2!AB:AB)</f>
        <v>0</v>
      </c>
      <c r="AF945" s="979">
        <f>_xlfn.XLOOKUP($D945,Help2!$D:$D,Help2!AC:AC)</f>
        <v>0</v>
      </c>
      <c r="AG945" s="979">
        <f>_xlfn.XLOOKUP($D945,Help2!$D:$D,Help2!AD:AD)</f>
        <v>0</v>
      </c>
      <c r="AH945" s="979">
        <f>_xlfn.XLOOKUP($D945,Help2!$D:$D,Help2!AE:AE)</f>
        <v>0</v>
      </c>
      <c r="AI945" s="979">
        <f>_xlfn.XLOOKUP($D945,Help2!$D:$D,Help2!AF:AF)</f>
        <v>0</v>
      </c>
      <c r="AJ945" s="979">
        <f>_xlfn.XLOOKUP($D945,Help2!$D:$D,Help2!AG:AG)</f>
        <v>0</v>
      </c>
      <c r="AK945" s="979">
        <f>_xlfn.XLOOKUP($D945,Help2!$D:$D,Help2!AH:AH)</f>
        <v>0</v>
      </c>
      <c r="AL945" s="979">
        <f>_xlfn.XLOOKUP($D945,Help2!$D:$D,Help2!AI:AI)</f>
        <v>0</v>
      </c>
      <c r="AM945" s="979">
        <f>_xlfn.XLOOKUP($D945,Help2!$D:$D,Help2!AJ:AJ)</f>
        <v>0</v>
      </c>
      <c r="AN945" s="979">
        <f>_xlfn.XLOOKUP($D945,Help2!$D:$D,Help2!AK:AK)</f>
        <v>0</v>
      </c>
    </row>
    <row r="946" spans="1:40" x14ac:dyDescent="0.2">
      <c r="A946" s="1">
        <v>45870</v>
      </c>
      <c r="B946">
        <f t="shared" si="105"/>
        <v>8</v>
      </c>
      <c r="C946">
        <f t="shared" si="106"/>
        <v>2025</v>
      </c>
      <c r="D946" s="872" t="str">
        <f t="shared" si="104"/>
        <v>08´2025</v>
      </c>
      <c r="F946" s="2">
        <f t="shared" si="107"/>
        <v>24</v>
      </c>
      <c r="G946" s="3">
        <f t="shared" si="108"/>
        <v>3.4686090877558098E-2</v>
      </c>
      <c r="H946" s="5">
        <f t="shared" si="109"/>
        <v>1</v>
      </c>
      <c r="I946" s="979">
        <f>VLOOKUP($D946,Help2!$D$26:$T$37,5)</f>
        <v>0</v>
      </c>
      <c r="J946" s="979">
        <f>VLOOKUP($D946,Help2!$D$26:$T$37,6)</f>
        <v>0</v>
      </c>
      <c r="K946" s="979">
        <f>VLOOKUP($D946,Help2!$D$26:$T$37,7)</f>
        <v>0</v>
      </c>
      <c r="L946" s="979">
        <f>VLOOKUP($D946,Help2!$D$26:$T$37,8)</f>
        <v>0</v>
      </c>
      <c r="M946" s="979">
        <f>VLOOKUP($D946,Help2!$D$26:$T$37,9)</f>
        <v>0</v>
      </c>
      <c r="N946" s="979">
        <f>VLOOKUP($D946,Help2!$D$26:$T$37,10)</f>
        <v>0</v>
      </c>
      <c r="P946" s="979">
        <f>VLOOKUP($D946,Help2!$D$2:$T$25,3)</f>
        <v>691.92</v>
      </c>
      <c r="Q946" s="979">
        <f t="shared" si="110"/>
        <v>744</v>
      </c>
      <c r="Y946" s="979">
        <f>_xlfn.XLOOKUP($D946,Help2!$D:$D,Help2!V:V)</f>
        <v>0</v>
      </c>
      <c r="Z946" s="979">
        <f>_xlfn.XLOOKUP($D946,Help2!$D:$D,Help2!W:W)</f>
        <v>0</v>
      </c>
      <c r="AA946" s="979">
        <f>_xlfn.XLOOKUP($D946,Help2!$D:$D,Help2!X:X)</f>
        <v>0</v>
      </c>
      <c r="AB946" s="979">
        <f>_xlfn.XLOOKUP($D946,Help2!$D:$D,Help2!Y:Y)</f>
        <v>0</v>
      </c>
      <c r="AC946" s="979">
        <f>_xlfn.XLOOKUP($D946,Help2!$D:$D,Help2!Z:Z)</f>
        <v>0</v>
      </c>
      <c r="AD946" s="979">
        <f>_xlfn.XLOOKUP($D946,Help2!$D:$D,Help2!AA:AA)</f>
        <v>0</v>
      </c>
      <c r="AE946" s="979">
        <f>_xlfn.XLOOKUP($D946,Help2!$D:$D,Help2!AB:AB)</f>
        <v>0</v>
      </c>
      <c r="AF946" s="979">
        <f>_xlfn.XLOOKUP($D946,Help2!$D:$D,Help2!AC:AC)</f>
        <v>0</v>
      </c>
      <c r="AG946" s="979">
        <f>_xlfn.XLOOKUP($D946,Help2!$D:$D,Help2!AD:AD)</f>
        <v>0</v>
      </c>
      <c r="AH946" s="979">
        <f>_xlfn.XLOOKUP($D946,Help2!$D:$D,Help2!AE:AE)</f>
        <v>0</v>
      </c>
      <c r="AI946" s="979">
        <f>_xlfn.XLOOKUP($D946,Help2!$D:$D,Help2!AF:AF)</f>
        <v>0</v>
      </c>
      <c r="AJ946" s="979">
        <f>_xlfn.XLOOKUP($D946,Help2!$D:$D,Help2!AG:AG)</f>
        <v>0</v>
      </c>
      <c r="AK946" s="979">
        <f>_xlfn.XLOOKUP($D946,Help2!$D:$D,Help2!AH:AH)</f>
        <v>0</v>
      </c>
      <c r="AL946" s="979">
        <f>_xlfn.XLOOKUP($D946,Help2!$D:$D,Help2!AI:AI)</f>
        <v>0</v>
      </c>
      <c r="AM946" s="979">
        <f>_xlfn.XLOOKUP($D946,Help2!$D:$D,Help2!AJ:AJ)</f>
        <v>0</v>
      </c>
      <c r="AN946" s="979">
        <f>_xlfn.XLOOKUP($D946,Help2!$D:$D,Help2!AK:AK)</f>
        <v>0</v>
      </c>
    </row>
    <row r="947" spans="1:40" x14ac:dyDescent="0.2">
      <c r="A947" s="1">
        <v>45871</v>
      </c>
      <c r="B947">
        <f t="shared" si="105"/>
        <v>8</v>
      </c>
      <c r="C947">
        <f t="shared" si="106"/>
        <v>2025</v>
      </c>
      <c r="D947" s="872" t="str">
        <f t="shared" si="104"/>
        <v>08´2025</v>
      </c>
      <c r="F947" s="2">
        <f t="shared" si="107"/>
        <v>24</v>
      </c>
      <c r="G947" s="3">
        <f t="shared" si="108"/>
        <v>3.4686090877558098E-2</v>
      </c>
      <c r="H947" s="5">
        <f t="shared" si="109"/>
        <v>1</v>
      </c>
      <c r="I947" s="979">
        <f>VLOOKUP($D947,Help2!$D$26:$T$37,5)</f>
        <v>0</v>
      </c>
      <c r="J947" s="979">
        <f>VLOOKUP($D947,Help2!$D$26:$T$37,6)</f>
        <v>0</v>
      </c>
      <c r="K947" s="979">
        <f>VLOOKUP($D947,Help2!$D$26:$T$37,7)</f>
        <v>0</v>
      </c>
      <c r="L947" s="979">
        <f>VLOOKUP($D947,Help2!$D$26:$T$37,8)</f>
        <v>0</v>
      </c>
      <c r="M947" s="979">
        <f>VLOOKUP($D947,Help2!$D$26:$T$37,9)</f>
        <v>0</v>
      </c>
      <c r="N947" s="979">
        <f>VLOOKUP($D947,Help2!$D$26:$T$37,10)</f>
        <v>0</v>
      </c>
      <c r="P947" s="979">
        <f>VLOOKUP($D947,Help2!$D$2:$T$25,3)</f>
        <v>691.92</v>
      </c>
      <c r="Q947" s="979">
        <f t="shared" si="110"/>
        <v>744</v>
      </c>
      <c r="Y947" s="979">
        <f>_xlfn.XLOOKUP($D947,Help2!$D:$D,Help2!V:V)</f>
        <v>0</v>
      </c>
      <c r="Z947" s="979">
        <f>_xlfn.XLOOKUP($D947,Help2!$D:$D,Help2!W:W)</f>
        <v>0</v>
      </c>
      <c r="AA947" s="979">
        <f>_xlfn.XLOOKUP($D947,Help2!$D:$D,Help2!X:X)</f>
        <v>0</v>
      </c>
      <c r="AB947" s="979">
        <f>_xlfn.XLOOKUP($D947,Help2!$D:$D,Help2!Y:Y)</f>
        <v>0</v>
      </c>
      <c r="AC947" s="979">
        <f>_xlfn.XLOOKUP($D947,Help2!$D:$D,Help2!Z:Z)</f>
        <v>0</v>
      </c>
      <c r="AD947" s="979">
        <f>_xlfn.XLOOKUP($D947,Help2!$D:$D,Help2!AA:AA)</f>
        <v>0</v>
      </c>
      <c r="AE947" s="979">
        <f>_xlfn.XLOOKUP($D947,Help2!$D:$D,Help2!AB:AB)</f>
        <v>0</v>
      </c>
      <c r="AF947" s="979">
        <f>_xlfn.XLOOKUP($D947,Help2!$D:$D,Help2!AC:AC)</f>
        <v>0</v>
      </c>
      <c r="AG947" s="979">
        <f>_xlfn.XLOOKUP($D947,Help2!$D:$D,Help2!AD:AD)</f>
        <v>0</v>
      </c>
      <c r="AH947" s="979">
        <f>_xlfn.XLOOKUP($D947,Help2!$D:$D,Help2!AE:AE)</f>
        <v>0</v>
      </c>
      <c r="AI947" s="979">
        <f>_xlfn.XLOOKUP($D947,Help2!$D:$D,Help2!AF:AF)</f>
        <v>0</v>
      </c>
      <c r="AJ947" s="979">
        <f>_xlfn.XLOOKUP($D947,Help2!$D:$D,Help2!AG:AG)</f>
        <v>0</v>
      </c>
      <c r="AK947" s="979">
        <f>_xlfn.XLOOKUP($D947,Help2!$D:$D,Help2!AH:AH)</f>
        <v>0</v>
      </c>
      <c r="AL947" s="979">
        <f>_xlfn.XLOOKUP($D947,Help2!$D:$D,Help2!AI:AI)</f>
        <v>0</v>
      </c>
      <c r="AM947" s="979">
        <f>_xlfn.XLOOKUP($D947,Help2!$D:$D,Help2!AJ:AJ)</f>
        <v>0</v>
      </c>
      <c r="AN947" s="979">
        <f>_xlfn.XLOOKUP($D947,Help2!$D:$D,Help2!AK:AK)</f>
        <v>0</v>
      </c>
    </row>
    <row r="948" spans="1:40" x14ac:dyDescent="0.2">
      <c r="A948" s="1">
        <v>45872</v>
      </c>
      <c r="B948">
        <f t="shared" si="105"/>
        <v>8</v>
      </c>
      <c r="C948">
        <f t="shared" si="106"/>
        <v>2025</v>
      </c>
      <c r="D948" s="872" t="str">
        <f t="shared" si="104"/>
        <v>08´2025</v>
      </c>
      <c r="F948" s="2">
        <f t="shared" si="107"/>
        <v>24</v>
      </c>
      <c r="G948" s="3">
        <f t="shared" si="108"/>
        <v>3.4686090877558098E-2</v>
      </c>
      <c r="H948" s="5">
        <f t="shared" si="109"/>
        <v>1</v>
      </c>
      <c r="I948" s="979">
        <f>VLOOKUP($D948,Help2!$D$26:$T$37,5)</f>
        <v>0</v>
      </c>
      <c r="J948" s="979">
        <f>VLOOKUP($D948,Help2!$D$26:$T$37,6)</f>
        <v>0</v>
      </c>
      <c r="K948" s="979">
        <f>VLOOKUP($D948,Help2!$D$26:$T$37,7)</f>
        <v>0</v>
      </c>
      <c r="L948" s="979">
        <f>VLOOKUP($D948,Help2!$D$26:$T$37,8)</f>
        <v>0</v>
      </c>
      <c r="M948" s="979">
        <f>VLOOKUP($D948,Help2!$D$26:$T$37,9)</f>
        <v>0</v>
      </c>
      <c r="N948" s="979">
        <f>VLOOKUP($D948,Help2!$D$26:$T$37,10)</f>
        <v>0</v>
      </c>
      <c r="P948" s="979">
        <f>VLOOKUP($D948,Help2!$D$2:$T$25,3)</f>
        <v>691.92</v>
      </c>
      <c r="Q948" s="979">
        <f t="shared" si="110"/>
        <v>744</v>
      </c>
      <c r="Y948" s="979">
        <f>_xlfn.XLOOKUP($D948,Help2!$D:$D,Help2!V:V)</f>
        <v>0</v>
      </c>
      <c r="Z948" s="979">
        <f>_xlfn.XLOOKUP($D948,Help2!$D:$D,Help2!W:W)</f>
        <v>0</v>
      </c>
      <c r="AA948" s="979">
        <f>_xlfn.XLOOKUP($D948,Help2!$D:$D,Help2!X:X)</f>
        <v>0</v>
      </c>
      <c r="AB948" s="979">
        <f>_xlfn.XLOOKUP($D948,Help2!$D:$D,Help2!Y:Y)</f>
        <v>0</v>
      </c>
      <c r="AC948" s="979">
        <f>_xlfn.XLOOKUP($D948,Help2!$D:$D,Help2!Z:Z)</f>
        <v>0</v>
      </c>
      <c r="AD948" s="979">
        <f>_xlfn.XLOOKUP($D948,Help2!$D:$D,Help2!AA:AA)</f>
        <v>0</v>
      </c>
      <c r="AE948" s="979">
        <f>_xlfn.XLOOKUP($D948,Help2!$D:$D,Help2!AB:AB)</f>
        <v>0</v>
      </c>
      <c r="AF948" s="979">
        <f>_xlfn.XLOOKUP($D948,Help2!$D:$D,Help2!AC:AC)</f>
        <v>0</v>
      </c>
      <c r="AG948" s="979">
        <f>_xlfn.XLOOKUP($D948,Help2!$D:$D,Help2!AD:AD)</f>
        <v>0</v>
      </c>
      <c r="AH948" s="979">
        <f>_xlfn.XLOOKUP($D948,Help2!$D:$D,Help2!AE:AE)</f>
        <v>0</v>
      </c>
      <c r="AI948" s="979">
        <f>_xlfn.XLOOKUP($D948,Help2!$D:$D,Help2!AF:AF)</f>
        <v>0</v>
      </c>
      <c r="AJ948" s="979">
        <f>_xlfn.XLOOKUP($D948,Help2!$D:$D,Help2!AG:AG)</f>
        <v>0</v>
      </c>
      <c r="AK948" s="979">
        <f>_xlfn.XLOOKUP($D948,Help2!$D:$D,Help2!AH:AH)</f>
        <v>0</v>
      </c>
      <c r="AL948" s="979">
        <f>_xlfn.XLOOKUP($D948,Help2!$D:$D,Help2!AI:AI)</f>
        <v>0</v>
      </c>
      <c r="AM948" s="979">
        <f>_xlfn.XLOOKUP($D948,Help2!$D:$D,Help2!AJ:AJ)</f>
        <v>0</v>
      </c>
      <c r="AN948" s="979">
        <f>_xlfn.XLOOKUP($D948,Help2!$D:$D,Help2!AK:AK)</f>
        <v>0</v>
      </c>
    </row>
    <row r="949" spans="1:40" x14ac:dyDescent="0.2">
      <c r="A949" s="1">
        <v>45873</v>
      </c>
      <c r="B949">
        <f t="shared" si="105"/>
        <v>8</v>
      </c>
      <c r="C949">
        <f t="shared" si="106"/>
        <v>2025</v>
      </c>
      <c r="D949" s="872" t="str">
        <f t="shared" si="104"/>
        <v>08´2025</v>
      </c>
      <c r="F949" s="2">
        <f t="shared" si="107"/>
        <v>24</v>
      </c>
      <c r="G949" s="3">
        <f t="shared" si="108"/>
        <v>3.4686090877558098E-2</v>
      </c>
      <c r="H949" s="5">
        <f t="shared" si="109"/>
        <v>1</v>
      </c>
      <c r="I949" s="979">
        <f>VLOOKUP($D949,Help2!$D$26:$T$37,5)</f>
        <v>0</v>
      </c>
      <c r="J949" s="979">
        <f>VLOOKUP($D949,Help2!$D$26:$T$37,6)</f>
        <v>0</v>
      </c>
      <c r="K949" s="979">
        <f>VLOOKUP($D949,Help2!$D$26:$T$37,7)</f>
        <v>0</v>
      </c>
      <c r="L949" s="979">
        <f>VLOOKUP($D949,Help2!$D$26:$T$37,8)</f>
        <v>0</v>
      </c>
      <c r="M949" s="979">
        <f>VLOOKUP($D949,Help2!$D$26:$T$37,9)</f>
        <v>0</v>
      </c>
      <c r="N949" s="979">
        <f>VLOOKUP($D949,Help2!$D$26:$T$37,10)</f>
        <v>0</v>
      </c>
      <c r="P949" s="979">
        <f>VLOOKUP($D949,Help2!$D$2:$T$25,3)</f>
        <v>691.92</v>
      </c>
      <c r="Q949" s="979">
        <f t="shared" si="110"/>
        <v>744</v>
      </c>
      <c r="Y949" s="979">
        <f>_xlfn.XLOOKUP($D949,Help2!$D:$D,Help2!V:V)</f>
        <v>0</v>
      </c>
      <c r="Z949" s="979">
        <f>_xlfn.XLOOKUP($D949,Help2!$D:$D,Help2!W:W)</f>
        <v>0</v>
      </c>
      <c r="AA949" s="979">
        <f>_xlfn.XLOOKUP($D949,Help2!$D:$D,Help2!X:X)</f>
        <v>0</v>
      </c>
      <c r="AB949" s="979">
        <f>_xlfn.XLOOKUP($D949,Help2!$D:$D,Help2!Y:Y)</f>
        <v>0</v>
      </c>
      <c r="AC949" s="979">
        <f>_xlfn.XLOOKUP($D949,Help2!$D:$D,Help2!Z:Z)</f>
        <v>0</v>
      </c>
      <c r="AD949" s="979">
        <f>_xlfn.XLOOKUP($D949,Help2!$D:$D,Help2!AA:AA)</f>
        <v>0</v>
      </c>
      <c r="AE949" s="979">
        <f>_xlfn.XLOOKUP($D949,Help2!$D:$D,Help2!AB:AB)</f>
        <v>0</v>
      </c>
      <c r="AF949" s="979">
        <f>_xlfn.XLOOKUP($D949,Help2!$D:$D,Help2!AC:AC)</f>
        <v>0</v>
      </c>
      <c r="AG949" s="979">
        <f>_xlfn.XLOOKUP($D949,Help2!$D:$D,Help2!AD:AD)</f>
        <v>0</v>
      </c>
      <c r="AH949" s="979">
        <f>_xlfn.XLOOKUP($D949,Help2!$D:$D,Help2!AE:AE)</f>
        <v>0</v>
      </c>
      <c r="AI949" s="979">
        <f>_xlfn.XLOOKUP($D949,Help2!$D:$D,Help2!AF:AF)</f>
        <v>0</v>
      </c>
      <c r="AJ949" s="979">
        <f>_xlfn.XLOOKUP($D949,Help2!$D:$D,Help2!AG:AG)</f>
        <v>0</v>
      </c>
      <c r="AK949" s="979">
        <f>_xlfn.XLOOKUP($D949,Help2!$D:$D,Help2!AH:AH)</f>
        <v>0</v>
      </c>
      <c r="AL949" s="979">
        <f>_xlfn.XLOOKUP($D949,Help2!$D:$D,Help2!AI:AI)</f>
        <v>0</v>
      </c>
      <c r="AM949" s="979">
        <f>_xlfn.XLOOKUP($D949,Help2!$D:$D,Help2!AJ:AJ)</f>
        <v>0</v>
      </c>
      <c r="AN949" s="979">
        <f>_xlfn.XLOOKUP($D949,Help2!$D:$D,Help2!AK:AK)</f>
        <v>0</v>
      </c>
    </row>
    <row r="950" spans="1:40" x14ac:dyDescent="0.2">
      <c r="A950" s="1">
        <v>45874</v>
      </c>
      <c r="B950">
        <f t="shared" si="105"/>
        <v>8</v>
      </c>
      <c r="C950">
        <f t="shared" si="106"/>
        <v>2025</v>
      </c>
      <c r="D950" s="872" t="str">
        <f t="shared" si="104"/>
        <v>08´2025</v>
      </c>
      <c r="F950" s="2">
        <f t="shared" si="107"/>
        <v>24</v>
      </c>
      <c r="G950" s="3">
        <f t="shared" si="108"/>
        <v>3.4686090877558098E-2</v>
      </c>
      <c r="H950" s="5">
        <f t="shared" si="109"/>
        <v>1</v>
      </c>
      <c r="I950" s="979">
        <f>VLOOKUP($D950,Help2!$D$26:$T$37,5)</f>
        <v>0</v>
      </c>
      <c r="J950" s="979">
        <f>VLOOKUP($D950,Help2!$D$26:$T$37,6)</f>
        <v>0</v>
      </c>
      <c r="K950" s="979">
        <f>VLOOKUP($D950,Help2!$D$26:$T$37,7)</f>
        <v>0</v>
      </c>
      <c r="L950" s="979">
        <f>VLOOKUP($D950,Help2!$D$26:$T$37,8)</f>
        <v>0</v>
      </c>
      <c r="M950" s="979">
        <f>VLOOKUP($D950,Help2!$D$26:$T$37,9)</f>
        <v>0</v>
      </c>
      <c r="N950" s="979">
        <f>VLOOKUP($D950,Help2!$D$26:$T$37,10)</f>
        <v>0</v>
      </c>
      <c r="P950" s="979">
        <f>VLOOKUP($D950,Help2!$D$2:$T$25,3)</f>
        <v>691.92</v>
      </c>
      <c r="Q950" s="979">
        <f t="shared" si="110"/>
        <v>744</v>
      </c>
      <c r="Y950" s="979">
        <f>_xlfn.XLOOKUP($D950,Help2!$D:$D,Help2!V:V)</f>
        <v>0</v>
      </c>
      <c r="Z950" s="979">
        <f>_xlfn.XLOOKUP($D950,Help2!$D:$D,Help2!W:W)</f>
        <v>0</v>
      </c>
      <c r="AA950" s="979">
        <f>_xlfn.XLOOKUP($D950,Help2!$D:$D,Help2!X:X)</f>
        <v>0</v>
      </c>
      <c r="AB950" s="979">
        <f>_xlfn.XLOOKUP($D950,Help2!$D:$D,Help2!Y:Y)</f>
        <v>0</v>
      </c>
      <c r="AC950" s="979">
        <f>_xlfn.XLOOKUP($D950,Help2!$D:$D,Help2!Z:Z)</f>
        <v>0</v>
      </c>
      <c r="AD950" s="979">
        <f>_xlfn.XLOOKUP($D950,Help2!$D:$D,Help2!AA:AA)</f>
        <v>0</v>
      </c>
      <c r="AE950" s="979">
        <f>_xlfn.XLOOKUP($D950,Help2!$D:$D,Help2!AB:AB)</f>
        <v>0</v>
      </c>
      <c r="AF950" s="979">
        <f>_xlfn.XLOOKUP($D950,Help2!$D:$D,Help2!AC:AC)</f>
        <v>0</v>
      </c>
      <c r="AG950" s="979">
        <f>_xlfn.XLOOKUP($D950,Help2!$D:$D,Help2!AD:AD)</f>
        <v>0</v>
      </c>
      <c r="AH950" s="979">
        <f>_xlfn.XLOOKUP($D950,Help2!$D:$D,Help2!AE:AE)</f>
        <v>0</v>
      </c>
      <c r="AI950" s="979">
        <f>_xlfn.XLOOKUP($D950,Help2!$D:$D,Help2!AF:AF)</f>
        <v>0</v>
      </c>
      <c r="AJ950" s="979">
        <f>_xlfn.XLOOKUP($D950,Help2!$D:$D,Help2!AG:AG)</f>
        <v>0</v>
      </c>
      <c r="AK950" s="979">
        <f>_xlfn.XLOOKUP($D950,Help2!$D:$D,Help2!AH:AH)</f>
        <v>0</v>
      </c>
      <c r="AL950" s="979">
        <f>_xlfn.XLOOKUP($D950,Help2!$D:$D,Help2!AI:AI)</f>
        <v>0</v>
      </c>
      <c r="AM950" s="979">
        <f>_xlfn.XLOOKUP($D950,Help2!$D:$D,Help2!AJ:AJ)</f>
        <v>0</v>
      </c>
      <c r="AN950" s="979">
        <f>_xlfn.XLOOKUP($D950,Help2!$D:$D,Help2!AK:AK)</f>
        <v>0</v>
      </c>
    </row>
    <row r="951" spans="1:40" x14ac:dyDescent="0.2">
      <c r="A951" s="1">
        <v>45875</v>
      </c>
      <c r="B951">
        <f t="shared" si="105"/>
        <v>8</v>
      </c>
      <c r="C951">
        <f t="shared" si="106"/>
        <v>2025</v>
      </c>
      <c r="D951" s="872" t="str">
        <f t="shared" si="104"/>
        <v>08´2025</v>
      </c>
      <c r="F951" s="2">
        <f t="shared" si="107"/>
        <v>24</v>
      </c>
      <c r="G951" s="3">
        <f t="shared" si="108"/>
        <v>3.4686090877558098E-2</v>
      </c>
      <c r="H951" s="5">
        <f t="shared" si="109"/>
        <v>1</v>
      </c>
      <c r="I951" s="979">
        <f>VLOOKUP($D951,Help2!$D$26:$T$37,5)</f>
        <v>0</v>
      </c>
      <c r="J951" s="979">
        <f>VLOOKUP($D951,Help2!$D$26:$T$37,6)</f>
        <v>0</v>
      </c>
      <c r="K951" s="979">
        <f>VLOOKUP($D951,Help2!$D$26:$T$37,7)</f>
        <v>0</v>
      </c>
      <c r="L951" s="979">
        <f>VLOOKUP($D951,Help2!$D$26:$T$37,8)</f>
        <v>0</v>
      </c>
      <c r="M951" s="979">
        <f>VLOOKUP($D951,Help2!$D$26:$T$37,9)</f>
        <v>0</v>
      </c>
      <c r="N951" s="979">
        <f>VLOOKUP($D951,Help2!$D$26:$T$37,10)</f>
        <v>0</v>
      </c>
      <c r="P951" s="979">
        <f>VLOOKUP($D951,Help2!$D$2:$T$25,3)</f>
        <v>691.92</v>
      </c>
      <c r="Q951" s="979">
        <f t="shared" si="110"/>
        <v>744</v>
      </c>
      <c r="Y951" s="979">
        <f>_xlfn.XLOOKUP($D951,Help2!$D:$D,Help2!V:V)</f>
        <v>0</v>
      </c>
      <c r="Z951" s="979">
        <f>_xlfn.XLOOKUP($D951,Help2!$D:$D,Help2!W:W)</f>
        <v>0</v>
      </c>
      <c r="AA951" s="979">
        <f>_xlfn.XLOOKUP($D951,Help2!$D:$D,Help2!X:X)</f>
        <v>0</v>
      </c>
      <c r="AB951" s="979">
        <f>_xlfn.XLOOKUP($D951,Help2!$D:$D,Help2!Y:Y)</f>
        <v>0</v>
      </c>
      <c r="AC951" s="979">
        <f>_xlfn.XLOOKUP($D951,Help2!$D:$D,Help2!Z:Z)</f>
        <v>0</v>
      </c>
      <c r="AD951" s="979">
        <f>_xlfn.XLOOKUP($D951,Help2!$D:$D,Help2!AA:AA)</f>
        <v>0</v>
      </c>
      <c r="AE951" s="979">
        <f>_xlfn.XLOOKUP($D951,Help2!$D:$D,Help2!AB:AB)</f>
        <v>0</v>
      </c>
      <c r="AF951" s="979">
        <f>_xlfn.XLOOKUP($D951,Help2!$D:$D,Help2!AC:AC)</f>
        <v>0</v>
      </c>
      <c r="AG951" s="979">
        <f>_xlfn.XLOOKUP($D951,Help2!$D:$D,Help2!AD:AD)</f>
        <v>0</v>
      </c>
      <c r="AH951" s="979">
        <f>_xlfn.XLOOKUP($D951,Help2!$D:$D,Help2!AE:AE)</f>
        <v>0</v>
      </c>
      <c r="AI951" s="979">
        <f>_xlfn.XLOOKUP($D951,Help2!$D:$D,Help2!AF:AF)</f>
        <v>0</v>
      </c>
      <c r="AJ951" s="979">
        <f>_xlfn.XLOOKUP($D951,Help2!$D:$D,Help2!AG:AG)</f>
        <v>0</v>
      </c>
      <c r="AK951" s="979">
        <f>_xlfn.XLOOKUP($D951,Help2!$D:$D,Help2!AH:AH)</f>
        <v>0</v>
      </c>
      <c r="AL951" s="979">
        <f>_xlfn.XLOOKUP($D951,Help2!$D:$D,Help2!AI:AI)</f>
        <v>0</v>
      </c>
      <c r="AM951" s="979">
        <f>_xlfn.XLOOKUP($D951,Help2!$D:$D,Help2!AJ:AJ)</f>
        <v>0</v>
      </c>
      <c r="AN951" s="979">
        <f>_xlfn.XLOOKUP($D951,Help2!$D:$D,Help2!AK:AK)</f>
        <v>0</v>
      </c>
    </row>
    <row r="952" spans="1:40" x14ac:dyDescent="0.2">
      <c r="A952" s="1">
        <v>45876</v>
      </c>
      <c r="B952">
        <f t="shared" si="105"/>
        <v>8</v>
      </c>
      <c r="C952">
        <f t="shared" si="106"/>
        <v>2025</v>
      </c>
      <c r="D952" s="872" t="str">
        <f t="shared" si="104"/>
        <v>08´2025</v>
      </c>
      <c r="F952" s="2">
        <f t="shared" si="107"/>
        <v>24</v>
      </c>
      <c r="G952" s="3">
        <f t="shared" si="108"/>
        <v>3.4686090877558098E-2</v>
      </c>
      <c r="H952" s="5">
        <f t="shared" si="109"/>
        <v>1</v>
      </c>
      <c r="I952" s="979">
        <f>VLOOKUP($D952,Help2!$D$26:$T$37,5)</f>
        <v>0</v>
      </c>
      <c r="J952" s="979">
        <f>VLOOKUP($D952,Help2!$D$26:$T$37,6)</f>
        <v>0</v>
      </c>
      <c r="K952" s="979">
        <f>VLOOKUP($D952,Help2!$D$26:$T$37,7)</f>
        <v>0</v>
      </c>
      <c r="L952" s="979">
        <f>VLOOKUP($D952,Help2!$D$26:$T$37,8)</f>
        <v>0</v>
      </c>
      <c r="M952" s="979">
        <f>VLOOKUP($D952,Help2!$D$26:$T$37,9)</f>
        <v>0</v>
      </c>
      <c r="N952" s="979">
        <f>VLOOKUP($D952,Help2!$D$26:$T$37,10)</f>
        <v>0</v>
      </c>
      <c r="P952" s="979">
        <f>VLOOKUP($D952,Help2!$D$2:$T$25,3)</f>
        <v>691.92</v>
      </c>
      <c r="Q952" s="979">
        <f t="shared" si="110"/>
        <v>744</v>
      </c>
      <c r="Y952" s="979">
        <f>_xlfn.XLOOKUP($D952,Help2!$D:$D,Help2!V:V)</f>
        <v>0</v>
      </c>
      <c r="Z952" s="979">
        <f>_xlfn.XLOOKUP($D952,Help2!$D:$D,Help2!W:W)</f>
        <v>0</v>
      </c>
      <c r="AA952" s="979">
        <f>_xlfn.XLOOKUP($D952,Help2!$D:$D,Help2!X:X)</f>
        <v>0</v>
      </c>
      <c r="AB952" s="979">
        <f>_xlfn.XLOOKUP($D952,Help2!$D:$D,Help2!Y:Y)</f>
        <v>0</v>
      </c>
      <c r="AC952" s="979">
        <f>_xlfn.XLOOKUP($D952,Help2!$D:$D,Help2!Z:Z)</f>
        <v>0</v>
      </c>
      <c r="AD952" s="979">
        <f>_xlfn.XLOOKUP($D952,Help2!$D:$D,Help2!AA:AA)</f>
        <v>0</v>
      </c>
      <c r="AE952" s="979">
        <f>_xlfn.XLOOKUP($D952,Help2!$D:$D,Help2!AB:AB)</f>
        <v>0</v>
      </c>
      <c r="AF952" s="979">
        <f>_xlfn.XLOOKUP($D952,Help2!$D:$D,Help2!AC:AC)</f>
        <v>0</v>
      </c>
      <c r="AG952" s="979">
        <f>_xlfn.XLOOKUP($D952,Help2!$D:$D,Help2!AD:AD)</f>
        <v>0</v>
      </c>
      <c r="AH952" s="979">
        <f>_xlfn.XLOOKUP($D952,Help2!$D:$D,Help2!AE:AE)</f>
        <v>0</v>
      </c>
      <c r="AI952" s="979">
        <f>_xlfn.XLOOKUP($D952,Help2!$D:$D,Help2!AF:AF)</f>
        <v>0</v>
      </c>
      <c r="AJ952" s="979">
        <f>_xlfn.XLOOKUP($D952,Help2!$D:$D,Help2!AG:AG)</f>
        <v>0</v>
      </c>
      <c r="AK952" s="979">
        <f>_xlfn.XLOOKUP($D952,Help2!$D:$D,Help2!AH:AH)</f>
        <v>0</v>
      </c>
      <c r="AL952" s="979">
        <f>_xlfn.XLOOKUP($D952,Help2!$D:$D,Help2!AI:AI)</f>
        <v>0</v>
      </c>
      <c r="AM952" s="979">
        <f>_xlfn.XLOOKUP($D952,Help2!$D:$D,Help2!AJ:AJ)</f>
        <v>0</v>
      </c>
      <c r="AN952" s="979">
        <f>_xlfn.XLOOKUP($D952,Help2!$D:$D,Help2!AK:AK)</f>
        <v>0</v>
      </c>
    </row>
    <row r="953" spans="1:40" x14ac:dyDescent="0.2">
      <c r="A953" s="1">
        <v>45877</v>
      </c>
      <c r="B953">
        <f t="shared" si="105"/>
        <v>8</v>
      </c>
      <c r="C953">
        <f t="shared" si="106"/>
        <v>2025</v>
      </c>
      <c r="D953" s="872" t="str">
        <f t="shared" si="104"/>
        <v>08´2025</v>
      </c>
      <c r="F953" s="2">
        <f t="shared" si="107"/>
        <v>24</v>
      </c>
      <c r="G953" s="3">
        <f t="shared" si="108"/>
        <v>3.4686090877558098E-2</v>
      </c>
      <c r="H953" s="5">
        <f t="shared" si="109"/>
        <v>1</v>
      </c>
      <c r="I953" s="979">
        <f>VLOOKUP($D953,Help2!$D$26:$T$37,5)</f>
        <v>0</v>
      </c>
      <c r="J953" s="979">
        <f>VLOOKUP($D953,Help2!$D$26:$T$37,6)</f>
        <v>0</v>
      </c>
      <c r="K953" s="979">
        <f>VLOOKUP($D953,Help2!$D$26:$T$37,7)</f>
        <v>0</v>
      </c>
      <c r="L953" s="979">
        <f>VLOOKUP($D953,Help2!$D$26:$T$37,8)</f>
        <v>0</v>
      </c>
      <c r="M953" s="979">
        <f>VLOOKUP($D953,Help2!$D$26:$T$37,9)</f>
        <v>0</v>
      </c>
      <c r="N953" s="979">
        <f>VLOOKUP($D953,Help2!$D$26:$T$37,10)</f>
        <v>0</v>
      </c>
      <c r="P953" s="979">
        <f>VLOOKUP($D953,Help2!$D$2:$T$25,3)</f>
        <v>691.92</v>
      </c>
      <c r="Q953" s="979">
        <f t="shared" si="110"/>
        <v>744</v>
      </c>
      <c r="Y953" s="979">
        <f>_xlfn.XLOOKUP($D953,Help2!$D:$D,Help2!V:V)</f>
        <v>0</v>
      </c>
      <c r="Z953" s="979">
        <f>_xlfn.XLOOKUP($D953,Help2!$D:$D,Help2!W:W)</f>
        <v>0</v>
      </c>
      <c r="AA953" s="979">
        <f>_xlfn.XLOOKUP($D953,Help2!$D:$D,Help2!X:X)</f>
        <v>0</v>
      </c>
      <c r="AB953" s="979">
        <f>_xlfn.XLOOKUP($D953,Help2!$D:$D,Help2!Y:Y)</f>
        <v>0</v>
      </c>
      <c r="AC953" s="979">
        <f>_xlfn.XLOOKUP($D953,Help2!$D:$D,Help2!Z:Z)</f>
        <v>0</v>
      </c>
      <c r="AD953" s="979">
        <f>_xlfn.XLOOKUP($D953,Help2!$D:$D,Help2!AA:AA)</f>
        <v>0</v>
      </c>
      <c r="AE953" s="979">
        <f>_xlfn.XLOOKUP($D953,Help2!$D:$D,Help2!AB:AB)</f>
        <v>0</v>
      </c>
      <c r="AF953" s="979">
        <f>_xlfn.XLOOKUP($D953,Help2!$D:$D,Help2!AC:AC)</f>
        <v>0</v>
      </c>
      <c r="AG953" s="979">
        <f>_xlfn.XLOOKUP($D953,Help2!$D:$D,Help2!AD:AD)</f>
        <v>0</v>
      </c>
      <c r="AH953" s="979">
        <f>_xlfn.XLOOKUP($D953,Help2!$D:$D,Help2!AE:AE)</f>
        <v>0</v>
      </c>
      <c r="AI953" s="979">
        <f>_xlfn.XLOOKUP($D953,Help2!$D:$D,Help2!AF:AF)</f>
        <v>0</v>
      </c>
      <c r="AJ953" s="979">
        <f>_xlfn.XLOOKUP($D953,Help2!$D:$D,Help2!AG:AG)</f>
        <v>0</v>
      </c>
      <c r="AK953" s="979">
        <f>_xlfn.XLOOKUP($D953,Help2!$D:$D,Help2!AH:AH)</f>
        <v>0</v>
      </c>
      <c r="AL953" s="979">
        <f>_xlfn.XLOOKUP($D953,Help2!$D:$D,Help2!AI:AI)</f>
        <v>0</v>
      </c>
      <c r="AM953" s="979">
        <f>_xlfn.XLOOKUP($D953,Help2!$D:$D,Help2!AJ:AJ)</f>
        <v>0</v>
      </c>
      <c r="AN953" s="979">
        <f>_xlfn.XLOOKUP($D953,Help2!$D:$D,Help2!AK:AK)</f>
        <v>0</v>
      </c>
    </row>
    <row r="954" spans="1:40" x14ac:dyDescent="0.2">
      <c r="A954" s="1">
        <v>45878</v>
      </c>
      <c r="B954">
        <f t="shared" si="105"/>
        <v>8</v>
      </c>
      <c r="C954">
        <f t="shared" si="106"/>
        <v>2025</v>
      </c>
      <c r="D954" s="872" t="str">
        <f t="shared" si="104"/>
        <v>08´2025</v>
      </c>
      <c r="F954" s="2">
        <f t="shared" si="107"/>
        <v>24</v>
      </c>
      <c r="G954" s="3">
        <f t="shared" si="108"/>
        <v>3.4686090877558098E-2</v>
      </c>
      <c r="H954" s="5">
        <f t="shared" si="109"/>
        <v>1</v>
      </c>
      <c r="I954" s="979">
        <f>VLOOKUP($D954,Help2!$D$26:$T$37,5)</f>
        <v>0</v>
      </c>
      <c r="J954" s="979">
        <f>VLOOKUP($D954,Help2!$D$26:$T$37,6)</f>
        <v>0</v>
      </c>
      <c r="K954" s="979">
        <f>VLOOKUP($D954,Help2!$D$26:$T$37,7)</f>
        <v>0</v>
      </c>
      <c r="L954" s="979">
        <f>VLOOKUP($D954,Help2!$D$26:$T$37,8)</f>
        <v>0</v>
      </c>
      <c r="M954" s="979">
        <f>VLOOKUP($D954,Help2!$D$26:$T$37,9)</f>
        <v>0</v>
      </c>
      <c r="N954" s="979">
        <f>VLOOKUP($D954,Help2!$D$26:$T$37,10)</f>
        <v>0</v>
      </c>
      <c r="P954" s="979">
        <f>VLOOKUP($D954,Help2!$D$2:$T$25,3)</f>
        <v>691.92</v>
      </c>
      <c r="Q954" s="979">
        <f t="shared" si="110"/>
        <v>744</v>
      </c>
      <c r="Y954" s="979">
        <f>_xlfn.XLOOKUP($D954,Help2!$D:$D,Help2!V:V)</f>
        <v>0</v>
      </c>
      <c r="Z954" s="979">
        <f>_xlfn.XLOOKUP($D954,Help2!$D:$D,Help2!W:W)</f>
        <v>0</v>
      </c>
      <c r="AA954" s="979">
        <f>_xlfn.XLOOKUP($D954,Help2!$D:$D,Help2!X:X)</f>
        <v>0</v>
      </c>
      <c r="AB954" s="979">
        <f>_xlfn.XLOOKUP($D954,Help2!$D:$D,Help2!Y:Y)</f>
        <v>0</v>
      </c>
      <c r="AC954" s="979">
        <f>_xlfn.XLOOKUP($D954,Help2!$D:$D,Help2!Z:Z)</f>
        <v>0</v>
      </c>
      <c r="AD954" s="979">
        <f>_xlfn.XLOOKUP($D954,Help2!$D:$D,Help2!AA:AA)</f>
        <v>0</v>
      </c>
      <c r="AE954" s="979">
        <f>_xlfn.XLOOKUP($D954,Help2!$D:$D,Help2!AB:AB)</f>
        <v>0</v>
      </c>
      <c r="AF954" s="979">
        <f>_xlfn.XLOOKUP($D954,Help2!$D:$D,Help2!AC:AC)</f>
        <v>0</v>
      </c>
      <c r="AG954" s="979">
        <f>_xlfn.XLOOKUP($D954,Help2!$D:$D,Help2!AD:AD)</f>
        <v>0</v>
      </c>
      <c r="AH954" s="979">
        <f>_xlfn.XLOOKUP($D954,Help2!$D:$D,Help2!AE:AE)</f>
        <v>0</v>
      </c>
      <c r="AI954" s="979">
        <f>_xlfn.XLOOKUP($D954,Help2!$D:$D,Help2!AF:AF)</f>
        <v>0</v>
      </c>
      <c r="AJ954" s="979">
        <f>_xlfn.XLOOKUP($D954,Help2!$D:$D,Help2!AG:AG)</f>
        <v>0</v>
      </c>
      <c r="AK954" s="979">
        <f>_xlfn.XLOOKUP($D954,Help2!$D:$D,Help2!AH:AH)</f>
        <v>0</v>
      </c>
      <c r="AL954" s="979">
        <f>_xlfn.XLOOKUP($D954,Help2!$D:$D,Help2!AI:AI)</f>
        <v>0</v>
      </c>
      <c r="AM954" s="979">
        <f>_xlfn.XLOOKUP($D954,Help2!$D:$D,Help2!AJ:AJ)</f>
        <v>0</v>
      </c>
      <c r="AN954" s="979">
        <f>_xlfn.XLOOKUP($D954,Help2!$D:$D,Help2!AK:AK)</f>
        <v>0</v>
      </c>
    </row>
    <row r="955" spans="1:40" x14ac:dyDescent="0.2">
      <c r="A955" s="1">
        <v>45879</v>
      </c>
      <c r="B955">
        <f t="shared" si="105"/>
        <v>8</v>
      </c>
      <c r="C955">
        <f t="shared" si="106"/>
        <v>2025</v>
      </c>
      <c r="D955" s="872" t="str">
        <f t="shared" si="104"/>
        <v>08´2025</v>
      </c>
      <c r="F955" s="2">
        <f t="shared" si="107"/>
        <v>24</v>
      </c>
      <c r="G955" s="3">
        <f t="shared" si="108"/>
        <v>3.4686090877558098E-2</v>
      </c>
      <c r="H955" s="5">
        <f t="shared" si="109"/>
        <v>1</v>
      </c>
      <c r="I955" s="979">
        <f>VLOOKUP($D955,Help2!$D$26:$T$37,5)</f>
        <v>0</v>
      </c>
      <c r="J955" s="979">
        <f>VLOOKUP($D955,Help2!$D$26:$T$37,6)</f>
        <v>0</v>
      </c>
      <c r="K955" s="979">
        <f>VLOOKUP($D955,Help2!$D$26:$T$37,7)</f>
        <v>0</v>
      </c>
      <c r="L955" s="979">
        <f>VLOOKUP($D955,Help2!$D$26:$T$37,8)</f>
        <v>0</v>
      </c>
      <c r="M955" s="979">
        <f>VLOOKUP($D955,Help2!$D$26:$T$37,9)</f>
        <v>0</v>
      </c>
      <c r="N955" s="979">
        <f>VLOOKUP($D955,Help2!$D$26:$T$37,10)</f>
        <v>0</v>
      </c>
      <c r="P955" s="979">
        <f>VLOOKUP($D955,Help2!$D$2:$T$25,3)</f>
        <v>691.92</v>
      </c>
      <c r="Q955" s="979">
        <f t="shared" si="110"/>
        <v>744</v>
      </c>
      <c r="Y955" s="979">
        <f>_xlfn.XLOOKUP($D955,Help2!$D:$D,Help2!V:V)</f>
        <v>0</v>
      </c>
      <c r="Z955" s="979">
        <f>_xlfn.XLOOKUP($D955,Help2!$D:$D,Help2!W:W)</f>
        <v>0</v>
      </c>
      <c r="AA955" s="979">
        <f>_xlfn.XLOOKUP($D955,Help2!$D:$D,Help2!X:X)</f>
        <v>0</v>
      </c>
      <c r="AB955" s="979">
        <f>_xlfn.XLOOKUP($D955,Help2!$D:$D,Help2!Y:Y)</f>
        <v>0</v>
      </c>
      <c r="AC955" s="979">
        <f>_xlfn.XLOOKUP($D955,Help2!$D:$D,Help2!Z:Z)</f>
        <v>0</v>
      </c>
      <c r="AD955" s="979">
        <f>_xlfn.XLOOKUP($D955,Help2!$D:$D,Help2!AA:AA)</f>
        <v>0</v>
      </c>
      <c r="AE955" s="979">
        <f>_xlfn.XLOOKUP($D955,Help2!$D:$D,Help2!AB:AB)</f>
        <v>0</v>
      </c>
      <c r="AF955" s="979">
        <f>_xlfn.XLOOKUP($D955,Help2!$D:$D,Help2!AC:AC)</f>
        <v>0</v>
      </c>
      <c r="AG955" s="979">
        <f>_xlfn.XLOOKUP($D955,Help2!$D:$D,Help2!AD:AD)</f>
        <v>0</v>
      </c>
      <c r="AH955" s="979">
        <f>_xlfn.XLOOKUP($D955,Help2!$D:$D,Help2!AE:AE)</f>
        <v>0</v>
      </c>
      <c r="AI955" s="979">
        <f>_xlfn.XLOOKUP($D955,Help2!$D:$D,Help2!AF:AF)</f>
        <v>0</v>
      </c>
      <c r="AJ955" s="979">
        <f>_xlfn.XLOOKUP($D955,Help2!$D:$D,Help2!AG:AG)</f>
        <v>0</v>
      </c>
      <c r="AK955" s="979">
        <f>_xlfn.XLOOKUP($D955,Help2!$D:$D,Help2!AH:AH)</f>
        <v>0</v>
      </c>
      <c r="AL955" s="979">
        <f>_xlfn.XLOOKUP($D955,Help2!$D:$D,Help2!AI:AI)</f>
        <v>0</v>
      </c>
      <c r="AM955" s="979">
        <f>_xlfn.XLOOKUP($D955,Help2!$D:$D,Help2!AJ:AJ)</f>
        <v>0</v>
      </c>
      <c r="AN955" s="979">
        <f>_xlfn.XLOOKUP($D955,Help2!$D:$D,Help2!AK:AK)</f>
        <v>0</v>
      </c>
    </row>
    <row r="956" spans="1:40" x14ac:dyDescent="0.2">
      <c r="A956" s="1">
        <v>45880</v>
      </c>
      <c r="B956">
        <f t="shared" si="105"/>
        <v>8</v>
      </c>
      <c r="C956">
        <f t="shared" si="106"/>
        <v>2025</v>
      </c>
      <c r="D956" s="872" t="str">
        <f t="shared" si="104"/>
        <v>08´2025</v>
      </c>
      <c r="E956" s="867">
        <v>5</v>
      </c>
      <c r="F956" s="2">
        <f t="shared" si="107"/>
        <v>19</v>
      </c>
      <c r="G956" s="3">
        <f t="shared" si="108"/>
        <v>2.7459821944733495E-2</v>
      </c>
      <c r="H956" s="5">
        <f t="shared" si="109"/>
        <v>0.79166666666666663</v>
      </c>
      <c r="I956" s="979">
        <f>VLOOKUP($D956,Help2!$D$26:$T$37,5)</f>
        <v>0</v>
      </c>
      <c r="J956" s="979">
        <f>VLOOKUP($D956,Help2!$D$26:$T$37,6)</f>
        <v>0</v>
      </c>
      <c r="K956" s="979">
        <f>VLOOKUP($D956,Help2!$D$26:$T$37,7)</f>
        <v>0</v>
      </c>
      <c r="L956" s="979">
        <f>VLOOKUP($D956,Help2!$D$26:$T$37,8)</f>
        <v>0</v>
      </c>
      <c r="M956" s="979">
        <f>VLOOKUP($D956,Help2!$D$26:$T$37,9)</f>
        <v>0</v>
      </c>
      <c r="N956" s="979">
        <f>VLOOKUP($D956,Help2!$D$26:$T$37,10)</f>
        <v>0</v>
      </c>
      <c r="P956" s="979">
        <f>VLOOKUP($D956,Help2!$D$2:$T$25,3)</f>
        <v>691.92</v>
      </c>
      <c r="Q956" s="979">
        <f t="shared" si="110"/>
        <v>744</v>
      </c>
      <c r="Y956" s="979">
        <f>_xlfn.XLOOKUP($D956,Help2!$D:$D,Help2!V:V)</f>
        <v>0</v>
      </c>
      <c r="Z956" s="979">
        <f>_xlfn.XLOOKUP($D956,Help2!$D:$D,Help2!W:W)</f>
        <v>0</v>
      </c>
      <c r="AA956" s="979">
        <f>_xlfn.XLOOKUP($D956,Help2!$D:$D,Help2!X:X)</f>
        <v>0</v>
      </c>
      <c r="AB956" s="979">
        <f>_xlfn.XLOOKUP($D956,Help2!$D:$D,Help2!Y:Y)</f>
        <v>0</v>
      </c>
      <c r="AC956" s="979">
        <f>_xlfn.XLOOKUP($D956,Help2!$D:$D,Help2!Z:Z)</f>
        <v>0</v>
      </c>
      <c r="AD956" s="979">
        <f>_xlfn.XLOOKUP($D956,Help2!$D:$D,Help2!AA:AA)</f>
        <v>0</v>
      </c>
      <c r="AE956" s="979">
        <f>_xlfn.XLOOKUP($D956,Help2!$D:$D,Help2!AB:AB)</f>
        <v>0</v>
      </c>
      <c r="AF956" s="979">
        <f>_xlfn.XLOOKUP($D956,Help2!$D:$D,Help2!AC:AC)</f>
        <v>0</v>
      </c>
      <c r="AG956" s="979">
        <f>_xlfn.XLOOKUP($D956,Help2!$D:$D,Help2!AD:AD)</f>
        <v>0</v>
      </c>
      <c r="AH956" s="979">
        <f>_xlfn.XLOOKUP($D956,Help2!$D:$D,Help2!AE:AE)</f>
        <v>0</v>
      </c>
      <c r="AI956" s="979">
        <f>_xlfn.XLOOKUP($D956,Help2!$D:$D,Help2!AF:AF)</f>
        <v>0</v>
      </c>
      <c r="AJ956" s="979">
        <f>_xlfn.XLOOKUP($D956,Help2!$D:$D,Help2!AG:AG)</f>
        <v>0</v>
      </c>
      <c r="AK956" s="979">
        <f>_xlfn.XLOOKUP($D956,Help2!$D:$D,Help2!AH:AH)</f>
        <v>0</v>
      </c>
      <c r="AL956" s="979">
        <f>_xlfn.XLOOKUP($D956,Help2!$D:$D,Help2!AI:AI)</f>
        <v>0</v>
      </c>
      <c r="AM956" s="979">
        <f>_xlfn.XLOOKUP($D956,Help2!$D:$D,Help2!AJ:AJ)</f>
        <v>0</v>
      </c>
      <c r="AN956" s="979">
        <f>_xlfn.XLOOKUP($D956,Help2!$D:$D,Help2!AK:AK)</f>
        <v>0</v>
      </c>
    </row>
    <row r="957" spans="1:40" x14ac:dyDescent="0.2">
      <c r="A957" s="1">
        <v>45881</v>
      </c>
      <c r="B957">
        <f t="shared" si="105"/>
        <v>8</v>
      </c>
      <c r="C957">
        <f t="shared" si="106"/>
        <v>2025</v>
      </c>
      <c r="D957" s="872" t="str">
        <f t="shared" si="104"/>
        <v>08´2025</v>
      </c>
      <c r="F957" s="2">
        <f t="shared" si="107"/>
        <v>24</v>
      </c>
      <c r="G957" s="3">
        <f t="shared" si="108"/>
        <v>3.4686090877558098E-2</v>
      </c>
      <c r="H957" s="5">
        <f t="shared" si="109"/>
        <v>1</v>
      </c>
      <c r="I957" s="979">
        <f>VLOOKUP($D957,Help2!$D$26:$T$37,5)</f>
        <v>0</v>
      </c>
      <c r="J957" s="979">
        <f>VLOOKUP($D957,Help2!$D$26:$T$37,6)</f>
        <v>0</v>
      </c>
      <c r="K957" s="979">
        <f>VLOOKUP($D957,Help2!$D$26:$T$37,7)</f>
        <v>0</v>
      </c>
      <c r="L957" s="979">
        <f>VLOOKUP($D957,Help2!$D$26:$T$37,8)</f>
        <v>0</v>
      </c>
      <c r="M957" s="979">
        <f>VLOOKUP($D957,Help2!$D$26:$T$37,9)</f>
        <v>0</v>
      </c>
      <c r="N957" s="979">
        <f>VLOOKUP($D957,Help2!$D$26:$T$37,10)</f>
        <v>0</v>
      </c>
      <c r="P957" s="979">
        <f>VLOOKUP($D957,Help2!$D$2:$T$25,3)</f>
        <v>691.92</v>
      </c>
      <c r="Q957" s="979">
        <f t="shared" si="110"/>
        <v>744</v>
      </c>
      <c r="Y957" s="979">
        <f>_xlfn.XLOOKUP($D957,Help2!$D:$D,Help2!V:V)</f>
        <v>0</v>
      </c>
      <c r="Z957" s="979">
        <f>_xlfn.XLOOKUP($D957,Help2!$D:$D,Help2!W:W)</f>
        <v>0</v>
      </c>
      <c r="AA957" s="979">
        <f>_xlfn.XLOOKUP($D957,Help2!$D:$D,Help2!X:X)</f>
        <v>0</v>
      </c>
      <c r="AB957" s="979">
        <f>_xlfn.XLOOKUP($D957,Help2!$D:$D,Help2!Y:Y)</f>
        <v>0</v>
      </c>
      <c r="AC957" s="979">
        <f>_xlfn.XLOOKUP($D957,Help2!$D:$D,Help2!Z:Z)</f>
        <v>0</v>
      </c>
      <c r="AD957" s="979">
        <f>_xlfn.XLOOKUP($D957,Help2!$D:$D,Help2!AA:AA)</f>
        <v>0</v>
      </c>
      <c r="AE957" s="979">
        <f>_xlfn.XLOOKUP($D957,Help2!$D:$D,Help2!AB:AB)</f>
        <v>0</v>
      </c>
      <c r="AF957" s="979">
        <f>_xlfn.XLOOKUP($D957,Help2!$D:$D,Help2!AC:AC)</f>
        <v>0</v>
      </c>
      <c r="AG957" s="979">
        <f>_xlfn.XLOOKUP($D957,Help2!$D:$D,Help2!AD:AD)</f>
        <v>0</v>
      </c>
      <c r="AH957" s="979">
        <f>_xlfn.XLOOKUP($D957,Help2!$D:$D,Help2!AE:AE)</f>
        <v>0</v>
      </c>
      <c r="AI957" s="979">
        <f>_xlfn.XLOOKUP($D957,Help2!$D:$D,Help2!AF:AF)</f>
        <v>0</v>
      </c>
      <c r="AJ957" s="979">
        <f>_xlfn.XLOOKUP($D957,Help2!$D:$D,Help2!AG:AG)</f>
        <v>0</v>
      </c>
      <c r="AK957" s="979">
        <f>_xlfn.XLOOKUP($D957,Help2!$D:$D,Help2!AH:AH)</f>
        <v>0</v>
      </c>
      <c r="AL957" s="979">
        <f>_xlfn.XLOOKUP($D957,Help2!$D:$D,Help2!AI:AI)</f>
        <v>0</v>
      </c>
      <c r="AM957" s="979">
        <f>_xlfn.XLOOKUP($D957,Help2!$D:$D,Help2!AJ:AJ)</f>
        <v>0</v>
      </c>
      <c r="AN957" s="979">
        <f>_xlfn.XLOOKUP($D957,Help2!$D:$D,Help2!AK:AK)</f>
        <v>0</v>
      </c>
    </row>
    <row r="958" spans="1:40" x14ac:dyDescent="0.2">
      <c r="A958" s="1">
        <v>45882</v>
      </c>
      <c r="B958">
        <f t="shared" si="105"/>
        <v>8</v>
      </c>
      <c r="C958">
        <f t="shared" si="106"/>
        <v>2025</v>
      </c>
      <c r="D958" s="872" t="str">
        <f t="shared" si="104"/>
        <v>08´2025</v>
      </c>
      <c r="F958" s="2">
        <f t="shared" si="107"/>
        <v>24</v>
      </c>
      <c r="G958" s="3">
        <f t="shared" si="108"/>
        <v>3.4686090877558098E-2</v>
      </c>
      <c r="H958" s="5">
        <f t="shared" si="109"/>
        <v>1</v>
      </c>
      <c r="I958" s="979">
        <f>VLOOKUP($D958,Help2!$D$26:$T$37,5)</f>
        <v>0</v>
      </c>
      <c r="J958" s="979">
        <f>VLOOKUP($D958,Help2!$D$26:$T$37,6)</f>
        <v>0</v>
      </c>
      <c r="K958" s="979">
        <f>VLOOKUP($D958,Help2!$D$26:$T$37,7)</f>
        <v>0</v>
      </c>
      <c r="L958" s="979">
        <f>VLOOKUP($D958,Help2!$D$26:$T$37,8)</f>
        <v>0</v>
      </c>
      <c r="M958" s="979">
        <f>VLOOKUP($D958,Help2!$D$26:$T$37,9)</f>
        <v>0</v>
      </c>
      <c r="N958" s="979">
        <f>VLOOKUP($D958,Help2!$D$26:$T$37,10)</f>
        <v>0</v>
      </c>
      <c r="P958" s="979">
        <f>VLOOKUP($D958,Help2!$D$2:$T$25,3)</f>
        <v>691.92</v>
      </c>
      <c r="Q958" s="979">
        <f t="shared" si="110"/>
        <v>744</v>
      </c>
      <c r="Y958" s="979">
        <f>_xlfn.XLOOKUP($D958,Help2!$D:$D,Help2!V:V)</f>
        <v>0</v>
      </c>
      <c r="Z958" s="979">
        <f>_xlfn.XLOOKUP($D958,Help2!$D:$D,Help2!W:W)</f>
        <v>0</v>
      </c>
      <c r="AA958" s="979">
        <f>_xlfn.XLOOKUP($D958,Help2!$D:$D,Help2!X:X)</f>
        <v>0</v>
      </c>
      <c r="AB958" s="979">
        <f>_xlfn.XLOOKUP($D958,Help2!$D:$D,Help2!Y:Y)</f>
        <v>0</v>
      </c>
      <c r="AC958" s="979">
        <f>_xlfn.XLOOKUP($D958,Help2!$D:$D,Help2!Z:Z)</f>
        <v>0</v>
      </c>
      <c r="AD958" s="979">
        <f>_xlfn.XLOOKUP($D958,Help2!$D:$D,Help2!AA:AA)</f>
        <v>0</v>
      </c>
      <c r="AE958" s="979">
        <f>_xlfn.XLOOKUP($D958,Help2!$D:$D,Help2!AB:AB)</f>
        <v>0</v>
      </c>
      <c r="AF958" s="979">
        <f>_xlfn.XLOOKUP($D958,Help2!$D:$D,Help2!AC:AC)</f>
        <v>0</v>
      </c>
      <c r="AG958" s="979">
        <f>_xlfn.XLOOKUP($D958,Help2!$D:$D,Help2!AD:AD)</f>
        <v>0</v>
      </c>
      <c r="AH958" s="979">
        <f>_xlfn.XLOOKUP($D958,Help2!$D:$D,Help2!AE:AE)</f>
        <v>0</v>
      </c>
      <c r="AI958" s="979">
        <f>_xlfn.XLOOKUP($D958,Help2!$D:$D,Help2!AF:AF)</f>
        <v>0</v>
      </c>
      <c r="AJ958" s="979">
        <f>_xlfn.XLOOKUP($D958,Help2!$D:$D,Help2!AG:AG)</f>
        <v>0</v>
      </c>
      <c r="AK958" s="979">
        <f>_xlfn.XLOOKUP($D958,Help2!$D:$D,Help2!AH:AH)</f>
        <v>0</v>
      </c>
      <c r="AL958" s="979">
        <f>_xlfn.XLOOKUP($D958,Help2!$D:$D,Help2!AI:AI)</f>
        <v>0</v>
      </c>
      <c r="AM958" s="979">
        <f>_xlfn.XLOOKUP($D958,Help2!$D:$D,Help2!AJ:AJ)</f>
        <v>0</v>
      </c>
      <c r="AN958" s="979">
        <f>_xlfn.XLOOKUP($D958,Help2!$D:$D,Help2!AK:AK)</f>
        <v>0</v>
      </c>
    </row>
    <row r="959" spans="1:40" x14ac:dyDescent="0.2">
      <c r="A959" s="1">
        <v>45883</v>
      </c>
      <c r="B959">
        <f t="shared" si="105"/>
        <v>8</v>
      </c>
      <c r="C959">
        <f t="shared" si="106"/>
        <v>2025</v>
      </c>
      <c r="D959" s="872" t="str">
        <f t="shared" si="104"/>
        <v>08´2025</v>
      </c>
      <c r="F959" s="2">
        <f t="shared" si="107"/>
        <v>24</v>
      </c>
      <c r="G959" s="3">
        <f t="shared" si="108"/>
        <v>3.4686090877558098E-2</v>
      </c>
      <c r="H959" s="5">
        <f t="shared" si="109"/>
        <v>1</v>
      </c>
      <c r="I959" s="979">
        <f>VLOOKUP($D959,Help2!$D$26:$T$37,5)</f>
        <v>0</v>
      </c>
      <c r="J959" s="979">
        <f>VLOOKUP($D959,Help2!$D$26:$T$37,6)</f>
        <v>0</v>
      </c>
      <c r="K959" s="979">
        <f>VLOOKUP($D959,Help2!$D$26:$T$37,7)</f>
        <v>0</v>
      </c>
      <c r="L959" s="979">
        <f>VLOOKUP($D959,Help2!$D$26:$T$37,8)</f>
        <v>0</v>
      </c>
      <c r="M959" s="979">
        <f>VLOOKUP($D959,Help2!$D$26:$T$37,9)</f>
        <v>0</v>
      </c>
      <c r="N959" s="979">
        <f>VLOOKUP($D959,Help2!$D$26:$T$37,10)</f>
        <v>0</v>
      </c>
      <c r="P959" s="979">
        <f>VLOOKUP($D959,Help2!$D$2:$T$25,3)</f>
        <v>691.92</v>
      </c>
      <c r="Q959" s="979">
        <f t="shared" si="110"/>
        <v>744</v>
      </c>
      <c r="Y959" s="979">
        <f>_xlfn.XLOOKUP($D959,Help2!$D:$D,Help2!V:V)</f>
        <v>0</v>
      </c>
      <c r="Z959" s="979">
        <f>_xlfn.XLOOKUP($D959,Help2!$D:$D,Help2!W:W)</f>
        <v>0</v>
      </c>
      <c r="AA959" s="979">
        <f>_xlfn.XLOOKUP($D959,Help2!$D:$D,Help2!X:X)</f>
        <v>0</v>
      </c>
      <c r="AB959" s="979">
        <f>_xlfn.XLOOKUP($D959,Help2!$D:$D,Help2!Y:Y)</f>
        <v>0</v>
      </c>
      <c r="AC959" s="979">
        <f>_xlfn.XLOOKUP($D959,Help2!$D:$D,Help2!Z:Z)</f>
        <v>0</v>
      </c>
      <c r="AD959" s="979">
        <f>_xlfn.XLOOKUP($D959,Help2!$D:$D,Help2!AA:AA)</f>
        <v>0</v>
      </c>
      <c r="AE959" s="979">
        <f>_xlfn.XLOOKUP($D959,Help2!$D:$D,Help2!AB:AB)</f>
        <v>0</v>
      </c>
      <c r="AF959" s="979">
        <f>_xlfn.XLOOKUP($D959,Help2!$D:$D,Help2!AC:AC)</f>
        <v>0</v>
      </c>
      <c r="AG959" s="979">
        <f>_xlfn.XLOOKUP($D959,Help2!$D:$D,Help2!AD:AD)</f>
        <v>0</v>
      </c>
      <c r="AH959" s="979">
        <f>_xlfn.XLOOKUP($D959,Help2!$D:$D,Help2!AE:AE)</f>
        <v>0</v>
      </c>
      <c r="AI959" s="979">
        <f>_xlfn.XLOOKUP($D959,Help2!$D:$D,Help2!AF:AF)</f>
        <v>0</v>
      </c>
      <c r="AJ959" s="979">
        <f>_xlfn.XLOOKUP($D959,Help2!$D:$D,Help2!AG:AG)</f>
        <v>0</v>
      </c>
      <c r="AK959" s="979">
        <f>_xlfn.XLOOKUP($D959,Help2!$D:$D,Help2!AH:AH)</f>
        <v>0</v>
      </c>
      <c r="AL959" s="979">
        <f>_xlfn.XLOOKUP($D959,Help2!$D:$D,Help2!AI:AI)</f>
        <v>0</v>
      </c>
      <c r="AM959" s="979">
        <f>_xlfn.XLOOKUP($D959,Help2!$D:$D,Help2!AJ:AJ)</f>
        <v>0</v>
      </c>
      <c r="AN959" s="979">
        <f>_xlfn.XLOOKUP($D959,Help2!$D:$D,Help2!AK:AK)</f>
        <v>0</v>
      </c>
    </row>
    <row r="960" spans="1:40" x14ac:dyDescent="0.2">
      <c r="A960" s="1">
        <v>45884</v>
      </c>
      <c r="B960">
        <f t="shared" si="105"/>
        <v>8</v>
      </c>
      <c r="C960">
        <f t="shared" si="106"/>
        <v>2025</v>
      </c>
      <c r="D960" s="872" t="str">
        <f t="shared" si="104"/>
        <v>08´2025</v>
      </c>
      <c r="E960" s="867">
        <v>8</v>
      </c>
      <c r="F960" s="2">
        <f t="shared" si="107"/>
        <v>16</v>
      </c>
      <c r="G960" s="3">
        <f t="shared" si="108"/>
        <v>2.3124060585038735E-2</v>
      </c>
      <c r="H960" s="5">
        <f t="shared" si="109"/>
        <v>0.66666666666666663</v>
      </c>
      <c r="I960" s="979">
        <f>VLOOKUP($D960,Help2!$D$26:$T$37,5)</f>
        <v>0</v>
      </c>
      <c r="J960" s="979">
        <f>VLOOKUP($D960,Help2!$D$26:$T$37,6)</f>
        <v>0</v>
      </c>
      <c r="K960" s="979">
        <f>VLOOKUP($D960,Help2!$D$26:$T$37,7)</f>
        <v>0</v>
      </c>
      <c r="L960" s="979">
        <f>VLOOKUP($D960,Help2!$D$26:$T$37,8)</f>
        <v>0</v>
      </c>
      <c r="M960" s="979">
        <f>VLOOKUP($D960,Help2!$D$26:$T$37,9)</f>
        <v>0</v>
      </c>
      <c r="N960" s="979">
        <f>VLOOKUP($D960,Help2!$D$26:$T$37,10)</f>
        <v>0</v>
      </c>
      <c r="P960" s="979">
        <f>VLOOKUP($D960,Help2!$D$2:$T$25,3)</f>
        <v>691.92</v>
      </c>
      <c r="Q960" s="979">
        <f t="shared" si="110"/>
        <v>744</v>
      </c>
      <c r="Y960" s="979">
        <f>_xlfn.XLOOKUP($D960,Help2!$D:$D,Help2!V:V)</f>
        <v>0</v>
      </c>
      <c r="Z960" s="979">
        <f>_xlfn.XLOOKUP($D960,Help2!$D:$D,Help2!W:W)</f>
        <v>0</v>
      </c>
      <c r="AA960" s="979">
        <f>_xlfn.XLOOKUP($D960,Help2!$D:$D,Help2!X:X)</f>
        <v>0</v>
      </c>
      <c r="AB960" s="979">
        <f>_xlfn.XLOOKUP($D960,Help2!$D:$D,Help2!Y:Y)</f>
        <v>0</v>
      </c>
      <c r="AC960" s="979">
        <f>_xlfn.XLOOKUP($D960,Help2!$D:$D,Help2!Z:Z)</f>
        <v>0</v>
      </c>
      <c r="AD960" s="979">
        <f>_xlfn.XLOOKUP($D960,Help2!$D:$D,Help2!AA:AA)</f>
        <v>0</v>
      </c>
      <c r="AE960" s="979">
        <f>_xlfn.XLOOKUP($D960,Help2!$D:$D,Help2!AB:AB)</f>
        <v>0</v>
      </c>
      <c r="AF960" s="979">
        <f>_xlfn.XLOOKUP($D960,Help2!$D:$D,Help2!AC:AC)</f>
        <v>0</v>
      </c>
      <c r="AG960" s="979">
        <f>_xlfn.XLOOKUP($D960,Help2!$D:$D,Help2!AD:AD)</f>
        <v>0</v>
      </c>
      <c r="AH960" s="979">
        <f>_xlfn.XLOOKUP($D960,Help2!$D:$D,Help2!AE:AE)</f>
        <v>0</v>
      </c>
      <c r="AI960" s="979">
        <f>_xlfn.XLOOKUP($D960,Help2!$D:$D,Help2!AF:AF)</f>
        <v>0</v>
      </c>
      <c r="AJ960" s="979">
        <f>_xlfn.XLOOKUP($D960,Help2!$D:$D,Help2!AG:AG)</f>
        <v>0</v>
      </c>
      <c r="AK960" s="979">
        <f>_xlfn.XLOOKUP($D960,Help2!$D:$D,Help2!AH:AH)</f>
        <v>0</v>
      </c>
      <c r="AL960" s="979">
        <f>_xlfn.XLOOKUP($D960,Help2!$D:$D,Help2!AI:AI)</f>
        <v>0</v>
      </c>
      <c r="AM960" s="979">
        <f>_xlfn.XLOOKUP($D960,Help2!$D:$D,Help2!AJ:AJ)</f>
        <v>0</v>
      </c>
      <c r="AN960" s="979">
        <f>_xlfn.XLOOKUP($D960,Help2!$D:$D,Help2!AK:AK)</f>
        <v>0</v>
      </c>
    </row>
    <row r="961" spans="1:40" x14ac:dyDescent="0.2">
      <c r="A961" s="1">
        <v>45885</v>
      </c>
      <c r="B961">
        <f t="shared" si="105"/>
        <v>8</v>
      </c>
      <c r="C961">
        <f t="shared" si="106"/>
        <v>2025</v>
      </c>
      <c r="D961" s="872" t="str">
        <f t="shared" si="104"/>
        <v>08´2025</v>
      </c>
      <c r="E961" s="867">
        <v>24</v>
      </c>
      <c r="F961" s="2">
        <f t="shared" si="107"/>
        <v>0</v>
      </c>
      <c r="G961" s="3">
        <f t="shared" si="108"/>
        <v>0</v>
      </c>
      <c r="H961" s="5">
        <f t="shared" si="109"/>
        <v>0</v>
      </c>
      <c r="I961" s="979">
        <f>VLOOKUP($D961,Help2!$D$26:$T$37,5)</f>
        <v>0</v>
      </c>
      <c r="J961" s="979">
        <f>VLOOKUP($D961,Help2!$D$26:$T$37,6)</f>
        <v>0</v>
      </c>
      <c r="K961" s="979">
        <f>VLOOKUP($D961,Help2!$D$26:$T$37,7)</f>
        <v>0</v>
      </c>
      <c r="L961" s="979">
        <f>VLOOKUP($D961,Help2!$D$26:$T$37,8)</f>
        <v>0</v>
      </c>
      <c r="M961" s="979">
        <f>VLOOKUP($D961,Help2!$D$26:$T$37,9)</f>
        <v>0</v>
      </c>
      <c r="N961" s="979">
        <f>VLOOKUP($D961,Help2!$D$26:$T$37,10)</f>
        <v>0</v>
      </c>
      <c r="P961" s="979">
        <f>VLOOKUP($D961,Help2!$D$2:$T$25,3)</f>
        <v>691.92</v>
      </c>
      <c r="Q961" s="979">
        <f t="shared" si="110"/>
        <v>744</v>
      </c>
      <c r="Y961" s="979">
        <f>_xlfn.XLOOKUP($D961,Help2!$D:$D,Help2!V:V)</f>
        <v>0</v>
      </c>
      <c r="Z961" s="979">
        <f>_xlfn.XLOOKUP($D961,Help2!$D:$D,Help2!W:W)</f>
        <v>0</v>
      </c>
      <c r="AA961" s="979">
        <f>_xlfn.XLOOKUP($D961,Help2!$D:$D,Help2!X:X)</f>
        <v>0</v>
      </c>
      <c r="AB961" s="979">
        <f>_xlfn.XLOOKUP($D961,Help2!$D:$D,Help2!Y:Y)</f>
        <v>0</v>
      </c>
      <c r="AC961" s="979">
        <f>_xlfn.XLOOKUP($D961,Help2!$D:$D,Help2!Z:Z)</f>
        <v>0</v>
      </c>
      <c r="AD961" s="979">
        <f>_xlfn.XLOOKUP($D961,Help2!$D:$D,Help2!AA:AA)</f>
        <v>0</v>
      </c>
      <c r="AE961" s="979">
        <f>_xlfn.XLOOKUP($D961,Help2!$D:$D,Help2!AB:AB)</f>
        <v>0</v>
      </c>
      <c r="AF961" s="979">
        <f>_xlfn.XLOOKUP($D961,Help2!$D:$D,Help2!AC:AC)</f>
        <v>0</v>
      </c>
      <c r="AG961" s="979">
        <f>_xlfn.XLOOKUP($D961,Help2!$D:$D,Help2!AD:AD)</f>
        <v>0</v>
      </c>
      <c r="AH961" s="979">
        <f>_xlfn.XLOOKUP($D961,Help2!$D:$D,Help2!AE:AE)</f>
        <v>0</v>
      </c>
      <c r="AI961" s="979">
        <f>_xlfn.XLOOKUP($D961,Help2!$D:$D,Help2!AF:AF)</f>
        <v>0</v>
      </c>
      <c r="AJ961" s="979">
        <f>_xlfn.XLOOKUP($D961,Help2!$D:$D,Help2!AG:AG)</f>
        <v>0</v>
      </c>
      <c r="AK961" s="979">
        <f>_xlfn.XLOOKUP($D961,Help2!$D:$D,Help2!AH:AH)</f>
        <v>0</v>
      </c>
      <c r="AL961" s="979">
        <f>_xlfn.XLOOKUP($D961,Help2!$D:$D,Help2!AI:AI)</f>
        <v>0</v>
      </c>
      <c r="AM961" s="979">
        <f>_xlfn.XLOOKUP($D961,Help2!$D:$D,Help2!AJ:AJ)</f>
        <v>0</v>
      </c>
      <c r="AN961" s="979">
        <f>_xlfn.XLOOKUP($D961,Help2!$D:$D,Help2!AK:AK)</f>
        <v>0</v>
      </c>
    </row>
    <row r="962" spans="1:40" x14ac:dyDescent="0.2">
      <c r="A962" s="1">
        <v>45886</v>
      </c>
      <c r="B962">
        <f t="shared" si="105"/>
        <v>8</v>
      </c>
      <c r="C962">
        <f t="shared" si="106"/>
        <v>2025</v>
      </c>
      <c r="D962" s="872" t="str">
        <f t="shared" si="104"/>
        <v>08´2025</v>
      </c>
      <c r="E962" s="867">
        <v>24</v>
      </c>
      <c r="F962" s="2">
        <f t="shared" si="107"/>
        <v>0</v>
      </c>
      <c r="G962" s="3">
        <f t="shared" si="108"/>
        <v>0</v>
      </c>
      <c r="H962" s="5">
        <f t="shared" si="109"/>
        <v>0</v>
      </c>
      <c r="I962" s="979">
        <f>VLOOKUP($D962,Help2!$D$26:$T$37,5)</f>
        <v>0</v>
      </c>
      <c r="J962" s="979">
        <f>VLOOKUP($D962,Help2!$D$26:$T$37,6)</f>
        <v>0</v>
      </c>
      <c r="K962" s="979">
        <f>VLOOKUP($D962,Help2!$D$26:$T$37,7)</f>
        <v>0</v>
      </c>
      <c r="L962" s="979">
        <f>VLOOKUP($D962,Help2!$D$26:$T$37,8)</f>
        <v>0</v>
      </c>
      <c r="M962" s="979">
        <f>VLOOKUP($D962,Help2!$D$26:$T$37,9)</f>
        <v>0</v>
      </c>
      <c r="N962" s="979">
        <f>VLOOKUP($D962,Help2!$D$26:$T$37,10)</f>
        <v>0</v>
      </c>
      <c r="P962" s="979">
        <f>VLOOKUP($D962,Help2!$D$2:$T$25,3)</f>
        <v>691.92</v>
      </c>
      <c r="Q962" s="979">
        <f t="shared" si="110"/>
        <v>744</v>
      </c>
      <c r="Y962" s="979">
        <f>_xlfn.XLOOKUP($D962,Help2!$D:$D,Help2!V:V)</f>
        <v>0</v>
      </c>
      <c r="Z962" s="979">
        <f>_xlfn.XLOOKUP($D962,Help2!$D:$D,Help2!W:W)</f>
        <v>0</v>
      </c>
      <c r="AA962" s="979">
        <f>_xlfn.XLOOKUP($D962,Help2!$D:$D,Help2!X:X)</f>
        <v>0</v>
      </c>
      <c r="AB962" s="979">
        <f>_xlfn.XLOOKUP($D962,Help2!$D:$D,Help2!Y:Y)</f>
        <v>0</v>
      </c>
      <c r="AC962" s="979">
        <f>_xlfn.XLOOKUP($D962,Help2!$D:$D,Help2!Z:Z)</f>
        <v>0</v>
      </c>
      <c r="AD962" s="979">
        <f>_xlfn.XLOOKUP($D962,Help2!$D:$D,Help2!AA:AA)</f>
        <v>0</v>
      </c>
      <c r="AE962" s="979">
        <f>_xlfn.XLOOKUP($D962,Help2!$D:$D,Help2!AB:AB)</f>
        <v>0</v>
      </c>
      <c r="AF962" s="979">
        <f>_xlfn.XLOOKUP($D962,Help2!$D:$D,Help2!AC:AC)</f>
        <v>0</v>
      </c>
      <c r="AG962" s="979">
        <f>_xlfn.XLOOKUP($D962,Help2!$D:$D,Help2!AD:AD)</f>
        <v>0</v>
      </c>
      <c r="AH962" s="979">
        <f>_xlfn.XLOOKUP($D962,Help2!$D:$D,Help2!AE:AE)</f>
        <v>0</v>
      </c>
      <c r="AI962" s="979">
        <f>_xlfn.XLOOKUP($D962,Help2!$D:$D,Help2!AF:AF)</f>
        <v>0</v>
      </c>
      <c r="AJ962" s="979">
        <f>_xlfn.XLOOKUP($D962,Help2!$D:$D,Help2!AG:AG)</f>
        <v>0</v>
      </c>
      <c r="AK962" s="979">
        <f>_xlfn.XLOOKUP($D962,Help2!$D:$D,Help2!AH:AH)</f>
        <v>0</v>
      </c>
      <c r="AL962" s="979">
        <f>_xlfn.XLOOKUP($D962,Help2!$D:$D,Help2!AI:AI)</f>
        <v>0</v>
      </c>
      <c r="AM962" s="979">
        <f>_xlfn.XLOOKUP($D962,Help2!$D:$D,Help2!AJ:AJ)</f>
        <v>0</v>
      </c>
      <c r="AN962" s="979">
        <f>_xlfn.XLOOKUP($D962,Help2!$D:$D,Help2!AK:AK)</f>
        <v>0</v>
      </c>
    </row>
    <row r="963" spans="1:40" x14ac:dyDescent="0.2">
      <c r="A963" s="1">
        <v>45887</v>
      </c>
      <c r="B963">
        <f t="shared" si="105"/>
        <v>8</v>
      </c>
      <c r="C963">
        <f t="shared" si="106"/>
        <v>2025</v>
      </c>
      <c r="D963" s="872" t="str">
        <f t="shared" si="104"/>
        <v>08´2025</v>
      </c>
      <c r="E963" s="867">
        <v>24</v>
      </c>
      <c r="F963" s="2">
        <f t="shared" si="107"/>
        <v>0</v>
      </c>
      <c r="G963" s="3">
        <f t="shared" si="108"/>
        <v>0</v>
      </c>
      <c r="H963" s="5">
        <f t="shared" si="109"/>
        <v>0</v>
      </c>
      <c r="I963" s="979">
        <f>VLOOKUP($D963,Help2!$D$26:$T$37,5)</f>
        <v>0</v>
      </c>
      <c r="J963" s="979">
        <f>VLOOKUP($D963,Help2!$D$26:$T$37,6)</f>
        <v>0</v>
      </c>
      <c r="K963" s="979">
        <f>VLOOKUP($D963,Help2!$D$26:$T$37,7)</f>
        <v>0</v>
      </c>
      <c r="L963" s="979">
        <f>VLOOKUP($D963,Help2!$D$26:$T$37,8)</f>
        <v>0</v>
      </c>
      <c r="M963" s="979">
        <f>VLOOKUP($D963,Help2!$D$26:$T$37,9)</f>
        <v>0</v>
      </c>
      <c r="N963" s="979">
        <f>VLOOKUP($D963,Help2!$D$26:$T$37,10)</f>
        <v>0</v>
      </c>
      <c r="P963" s="979">
        <f>VLOOKUP($D963,Help2!$D$2:$T$25,3)</f>
        <v>691.92</v>
      </c>
      <c r="Q963" s="979">
        <f t="shared" si="110"/>
        <v>744</v>
      </c>
      <c r="Y963" s="979">
        <f>_xlfn.XLOOKUP($D963,Help2!$D:$D,Help2!V:V)</f>
        <v>0</v>
      </c>
      <c r="Z963" s="979">
        <f>_xlfn.XLOOKUP($D963,Help2!$D:$D,Help2!W:W)</f>
        <v>0</v>
      </c>
      <c r="AA963" s="979">
        <f>_xlfn.XLOOKUP($D963,Help2!$D:$D,Help2!X:X)</f>
        <v>0</v>
      </c>
      <c r="AB963" s="979">
        <f>_xlfn.XLOOKUP($D963,Help2!$D:$D,Help2!Y:Y)</f>
        <v>0</v>
      </c>
      <c r="AC963" s="979">
        <f>_xlfn.XLOOKUP($D963,Help2!$D:$D,Help2!Z:Z)</f>
        <v>0</v>
      </c>
      <c r="AD963" s="979">
        <f>_xlfn.XLOOKUP($D963,Help2!$D:$D,Help2!AA:AA)</f>
        <v>0</v>
      </c>
      <c r="AE963" s="979">
        <f>_xlfn.XLOOKUP($D963,Help2!$D:$D,Help2!AB:AB)</f>
        <v>0</v>
      </c>
      <c r="AF963" s="979">
        <f>_xlfn.XLOOKUP($D963,Help2!$D:$D,Help2!AC:AC)</f>
        <v>0</v>
      </c>
      <c r="AG963" s="979">
        <f>_xlfn.XLOOKUP($D963,Help2!$D:$D,Help2!AD:AD)</f>
        <v>0</v>
      </c>
      <c r="AH963" s="979">
        <f>_xlfn.XLOOKUP($D963,Help2!$D:$D,Help2!AE:AE)</f>
        <v>0</v>
      </c>
      <c r="AI963" s="979">
        <f>_xlfn.XLOOKUP($D963,Help2!$D:$D,Help2!AF:AF)</f>
        <v>0</v>
      </c>
      <c r="AJ963" s="979">
        <f>_xlfn.XLOOKUP($D963,Help2!$D:$D,Help2!AG:AG)</f>
        <v>0</v>
      </c>
      <c r="AK963" s="979">
        <f>_xlfn.XLOOKUP($D963,Help2!$D:$D,Help2!AH:AH)</f>
        <v>0</v>
      </c>
      <c r="AL963" s="979">
        <f>_xlfn.XLOOKUP($D963,Help2!$D:$D,Help2!AI:AI)</f>
        <v>0</v>
      </c>
      <c r="AM963" s="979">
        <f>_xlfn.XLOOKUP($D963,Help2!$D:$D,Help2!AJ:AJ)</f>
        <v>0</v>
      </c>
      <c r="AN963" s="979">
        <f>_xlfn.XLOOKUP($D963,Help2!$D:$D,Help2!AK:AK)</f>
        <v>0</v>
      </c>
    </row>
    <row r="964" spans="1:40" x14ac:dyDescent="0.2">
      <c r="A964" s="1">
        <v>45888</v>
      </c>
      <c r="B964">
        <f t="shared" si="105"/>
        <v>8</v>
      </c>
      <c r="C964">
        <f t="shared" si="106"/>
        <v>2025</v>
      </c>
      <c r="D964" s="872" t="str">
        <f t="shared" si="104"/>
        <v>08´2025</v>
      </c>
      <c r="E964" s="867">
        <v>24</v>
      </c>
      <c r="F964" s="2">
        <f t="shared" si="107"/>
        <v>0</v>
      </c>
      <c r="G964" s="3">
        <f t="shared" si="108"/>
        <v>0</v>
      </c>
      <c r="H964" s="5">
        <f t="shared" si="109"/>
        <v>0</v>
      </c>
      <c r="I964" s="979">
        <f>VLOOKUP($D964,Help2!$D$26:$T$37,5)</f>
        <v>0</v>
      </c>
      <c r="J964" s="979">
        <f>VLOOKUP($D964,Help2!$D$26:$T$37,6)</f>
        <v>0</v>
      </c>
      <c r="K964" s="979">
        <f>VLOOKUP($D964,Help2!$D$26:$T$37,7)</f>
        <v>0</v>
      </c>
      <c r="L964" s="979">
        <f>VLOOKUP($D964,Help2!$D$26:$T$37,8)</f>
        <v>0</v>
      </c>
      <c r="M964" s="979">
        <f>VLOOKUP($D964,Help2!$D$26:$T$37,9)</f>
        <v>0</v>
      </c>
      <c r="N964" s="979">
        <f>VLOOKUP($D964,Help2!$D$26:$T$37,10)</f>
        <v>0</v>
      </c>
      <c r="P964" s="979">
        <f>VLOOKUP($D964,Help2!$D$2:$T$25,3)</f>
        <v>691.92</v>
      </c>
      <c r="Q964" s="979">
        <f t="shared" si="110"/>
        <v>744</v>
      </c>
      <c r="Y964" s="979">
        <f>_xlfn.XLOOKUP($D964,Help2!$D:$D,Help2!V:V)</f>
        <v>0</v>
      </c>
      <c r="Z964" s="979">
        <f>_xlfn.XLOOKUP($D964,Help2!$D:$D,Help2!W:W)</f>
        <v>0</v>
      </c>
      <c r="AA964" s="979">
        <f>_xlfn.XLOOKUP($D964,Help2!$D:$D,Help2!X:X)</f>
        <v>0</v>
      </c>
      <c r="AB964" s="979">
        <f>_xlfn.XLOOKUP($D964,Help2!$D:$D,Help2!Y:Y)</f>
        <v>0</v>
      </c>
      <c r="AC964" s="979">
        <f>_xlfn.XLOOKUP($D964,Help2!$D:$D,Help2!Z:Z)</f>
        <v>0</v>
      </c>
      <c r="AD964" s="979">
        <f>_xlfn.XLOOKUP($D964,Help2!$D:$D,Help2!AA:AA)</f>
        <v>0</v>
      </c>
      <c r="AE964" s="979">
        <f>_xlfn.XLOOKUP($D964,Help2!$D:$D,Help2!AB:AB)</f>
        <v>0</v>
      </c>
      <c r="AF964" s="979">
        <f>_xlfn.XLOOKUP($D964,Help2!$D:$D,Help2!AC:AC)</f>
        <v>0</v>
      </c>
      <c r="AG964" s="979">
        <f>_xlfn.XLOOKUP($D964,Help2!$D:$D,Help2!AD:AD)</f>
        <v>0</v>
      </c>
      <c r="AH964" s="979">
        <f>_xlfn.XLOOKUP($D964,Help2!$D:$D,Help2!AE:AE)</f>
        <v>0</v>
      </c>
      <c r="AI964" s="979">
        <f>_xlfn.XLOOKUP($D964,Help2!$D:$D,Help2!AF:AF)</f>
        <v>0</v>
      </c>
      <c r="AJ964" s="979">
        <f>_xlfn.XLOOKUP($D964,Help2!$D:$D,Help2!AG:AG)</f>
        <v>0</v>
      </c>
      <c r="AK964" s="979">
        <f>_xlfn.XLOOKUP($D964,Help2!$D:$D,Help2!AH:AH)</f>
        <v>0</v>
      </c>
      <c r="AL964" s="979">
        <f>_xlfn.XLOOKUP($D964,Help2!$D:$D,Help2!AI:AI)</f>
        <v>0</v>
      </c>
      <c r="AM964" s="979">
        <f>_xlfn.XLOOKUP($D964,Help2!$D:$D,Help2!AJ:AJ)</f>
        <v>0</v>
      </c>
      <c r="AN964" s="979">
        <f>_xlfn.XLOOKUP($D964,Help2!$D:$D,Help2!AK:AK)</f>
        <v>0</v>
      </c>
    </row>
    <row r="965" spans="1:40" x14ac:dyDescent="0.2">
      <c r="A965" s="1">
        <v>45889</v>
      </c>
      <c r="B965">
        <f t="shared" si="105"/>
        <v>8</v>
      </c>
      <c r="C965">
        <f t="shared" si="106"/>
        <v>2025</v>
      </c>
      <c r="D965" s="872" t="str">
        <f t="shared" si="104"/>
        <v>08´2025</v>
      </c>
      <c r="E965" s="867">
        <v>24</v>
      </c>
      <c r="F965" s="2">
        <f t="shared" si="107"/>
        <v>0</v>
      </c>
      <c r="G965" s="3">
        <f t="shared" si="108"/>
        <v>0</v>
      </c>
      <c r="H965" s="5">
        <f t="shared" si="109"/>
        <v>0</v>
      </c>
      <c r="I965" s="979">
        <f>VLOOKUP($D965,Help2!$D$26:$T$37,5)</f>
        <v>0</v>
      </c>
      <c r="J965" s="979">
        <f>VLOOKUP($D965,Help2!$D$26:$T$37,6)</f>
        <v>0</v>
      </c>
      <c r="K965" s="979">
        <f>VLOOKUP($D965,Help2!$D$26:$T$37,7)</f>
        <v>0</v>
      </c>
      <c r="L965" s="979">
        <f>VLOOKUP($D965,Help2!$D$26:$T$37,8)</f>
        <v>0</v>
      </c>
      <c r="M965" s="979">
        <f>VLOOKUP($D965,Help2!$D$26:$T$37,9)</f>
        <v>0</v>
      </c>
      <c r="N965" s="979">
        <f>VLOOKUP($D965,Help2!$D$26:$T$37,10)</f>
        <v>0</v>
      </c>
      <c r="P965" s="979">
        <f>VLOOKUP($D965,Help2!$D$2:$T$25,3)</f>
        <v>691.92</v>
      </c>
      <c r="Q965" s="979">
        <f t="shared" si="110"/>
        <v>744</v>
      </c>
      <c r="Y965" s="979">
        <f>_xlfn.XLOOKUP($D965,Help2!$D:$D,Help2!V:V)</f>
        <v>0</v>
      </c>
      <c r="Z965" s="979">
        <f>_xlfn.XLOOKUP($D965,Help2!$D:$D,Help2!W:W)</f>
        <v>0</v>
      </c>
      <c r="AA965" s="979">
        <f>_xlfn.XLOOKUP($D965,Help2!$D:$D,Help2!X:X)</f>
        <v>0</v>
      </c>
      <c r="AB965" s="979">
        <f>_xlfn.XLOOKUP($D965,Help2!$D:$D,Help2!Y:Y)</f>
        <v>0</v>
      </c>
      <c r="AC965" s="979">
        <f>_xlfn.XLOOKUP($D965,Help2!$D:$D,Help2!Z:Z)</f>
        <v>0</v>
      </c>
      <c r="AD965" s="979">
        <f>_xlfn.XLOOKUP($D965,Help2!$D:$D,Help2!AA:AA)</f>
        <v>0</v>
      </c>
      <c r="AE965" s="979">
        <f>_xlfn.XLOOKUP($D965,Help2!$D:$D,Help2!AB:AB)</f>
        <v>0</v>
      </c>
      <c r="AF965" s="979">
        <f>_xlfn.XLOOKUP($D965,Help2!$D:$D,Help2!AC:AC)</f>
        <v>0</v>
      </c>
      <c r="AG965" s="979">
        <f>_xlfn.XLOOKUP($D965,Help2!$D:$D,Help2!AD:AD)</f>
        <v>0</v>
      </c>
      <c r="AH965" s="979">
        <f>_xlfn.XLOOKUP($D965,Help2!$D:$D,Help2!AE:AE)</f>
        <v>0</v>
      </c>
      <c r="AI965" s="979">
        <f>_xlfn.XLOOKUP($D965,Help2!$D:$D,Help2!AF:AF)</f>
        <v>0</v>
      </c>
      <c r="AJ965" s="979">
        <f>_xlfn.XLOOKUP($D965,Help2!$D:$D,Help2!AG:AG)</f>
        <v>0</v>
      </c>
      <c r="AK965" s="979">
        <f>_xlfn.XLOOKUP($D965,Help2!$D:$D,Help2!AH:AH)</f>
        <v>0</v>
      </c>
      <c r="AL965" s="979">
        <f>_xlfn.XLOOKUP($D965,Help2!$D:$D,Help2!AI:AI)</f>
        <v>0</v>
      </c>
      <c r="AM965" s="979">
        <f>_xlfn.XLOOKUP($D965,Help2!$D:$D,Help2!AJ:AJ)</f>
        <v>0</v>
      </c>
      <c r="AN965" s="979">
        <f>_xlfn.XLOOKUP($D965,Help2!$D:$D,Help2!AK:AK)</f>
        <v>0</v>
      </c>
    </row>
    <row r="966" spans="1:40" x14ac:dyDescent="0.2">
      <c r="A966" s="1">
        <v>45890</v>
      </c>
      <c r="B966">
        <f t="shared" si="105"/>
        <v>8</v>
      </c>
      <c r="C966">
        <f t="shared" si="106"/>
        <v>2025</v>
      </c>
      <c r="D966" s="872" t="str">
        <f t="shared" si="104"/>
        <v>08´2025</v>
      </c>
      <c r="E966" s="867">
        <v>24</v>
      </c>
      <c r="F966" s="2">
        <f t="shared" si="107"/>
        <v>0</v>
      </c>
      <c r="G966" s="3">
        <f t="shared" si="108"/>
        <v>0</v>
      </c>
      <c r="H966" s="5">
        <f t="shared" si="109"/>
        <v>0</v>
      </c>
      <c r="I966" s="979">
        <f>VLOOKUP($D966,Help2!$D$26:$T$37,5)</f>
        <v>0</v>
      </c>
      <c r="J966" s="979">
        <f>VLOOKUP($D966,Help2!$D$26:$T$37,6)</f>
        <v>0</v>
      </c>
      <c r="K966" s="979">
        <f>VLOOKUP($D966,Help2!$D$26:$T$37,7)</f>
        <v>0</v>
      </c>
      <c r="L966" s="979">
        <f>VLOOKUP($D966,Help2!$D$26:$T$37,8)</f>
        <v>0</v>
      </c>
      <c r="M966" s="979">
        <f>VLOOKUP($D966,Help2!$D$26:$T$37,9)</f>
        <v>0</v>
      </c>
      <c r="N966" s="979">
        <f>VLOOKUP($D966,Help2!$D$26:$T$37,10)</f>
        <v>0</v>
      </c>
      <c r="P966" s="979">
        <f>VLOOKUP($D966,Help2!$D$2:$T$25,3)</f>
        <v>691.92</v>
      </c>
      <c r="Q966" s="979">
        <f t="shared" si="110"/>
        <v>744</v>
      </c>
      <c r="Y966" s="979">
        <f>_xlfn.XLOOKUP($D966,Help2!$D:$D,Help2!V:V)</f>
        <v>0</v>
      </c>
      <c r="Z966" s="979">
        <f>_xlfn.XLOOKUP($D966,Help2!$D:$D,Help2!W:W)</f>
        <v>0</v>
      </c>
      <c r="AA966" s="979">
        <f>_xlfn.XLOOKUP($D966,Help2!$D:$D,Help2!X:X)</f>
        <v>0</v>
      </c>
      <c r="AB966" s="979">
        <f>_xlfn.XLOOKUP($D966,Help2!$D:$D,Help2!Y:Y)</f>
        <v>0</v>
      </c>
      <c r="AC966" s="979">
        <f>_xlfn.XLOOKUP($D966,Help2!$D:$D,Help2!Z:Z)</f>
        <v>0</v>
      </c>
      <c r="AD966" s="979">
        <f>_xlfn.XLOOKUP($D966,Help2!$D:$D,Help2!AA:AA)</f>
        <v>0</v>
      </c>
      <c r="AE966" s="979">
        <f>_xlfn.XLOOKUP($D966,Help2!$D:$D,Help2!AB:AB)</f>
        <v>0</v>
      </c>
      <c r="AF966" s="979">
        <f>_xlfn.XLOOKUP($D966,Help2!$D:$D,Help2!AC:AC)</f>
        <v>0</v>
      </c>
      <c r="AG966" s="979">
        <f>_xlfn.XLOOKUP($D966,Help2!$D:$D,Help2!AD:AD)</f>
        <v>0</v>
      </c>
      <c r="AH966" s="979">
        <f>_xlfn.XLOOKUP($D966,Help2!$D:$D,Help2!AE:AE)</f>
        <v>0</v>
      </c>
      <c r="AI966" s="979">
        <f>_xlfn.XLOOKUP($D966,Help2!$D:$D,Help2!AF:AF)</f>
        <v>0</v>
      </c>
      <c r="AJ966" s="979">
        <f>_xlfn.XLOOKUP($D966,Help2!$D:$D,Help2!AG:AG)</f>
        <v>0</v>
      </c>
      <c r="AK966" s="979">
        <f>_xlfn.XLOOKUP($D966,Help2!$D:$D,Help2!AH:AH)</f>
        <v>0</v>
      </c>
      <c r="AL966" s="979">
        <f>_xlfn.XLOOKUP($D966,Help2!$D:$D,Help2!AI:AI)</f>
        <v>0</v>
      </c>
      <c r="AM966" s="979">
        <f>_xlfn.XLOOKUP($D966,Help2!$D:$D,Help2!AJ:AJ)</f>
        <v>0</v>
      </c>
      <c r="AN966" s="979">
        <f>_xlfn.XLOOKUP($D966,Help2!$D:$D,Help2!AK:AK)</f>
        <v>0</v>
      </c>
    </row>
    <row r="967" spans="1:40" x14ac:dyDescent="0.2">
      <c r="A967" s="1">
        <v>45891</v>
      </c>
      <c r="B967">
        <f t="shared" si="105"/>
        <v>8</v>
      </c>
      <c r="C967">
        <f t="shared" si="106"/>
        <v>2025</v>
      </c>
      <c r="D967" s="872" t="str">
        <f t="shared" si="104"/>
        <v>08´2025</v>
      </c>
      <c r="E967" s="867">
        <v>24</v>
      </c>
      <c r="F967" s="2">
        <f t="shared" si="107"/>
        <v>0</v>
      </c>
      <c r="G967" s="3">
        <f t="shared" si="108"/>
        <v>0</v>
      </c>
      <c r="H967" s="5">
        <f t="shared" si="109"/>
        <v>0</v>
      </c>
      <c r="I967" s="979">
        <f>VLOOKUP($D967,Help2!$D$26:$T$37,5)</f>
        <v>0</v>
      </c>
      <c r="J967" s="979">
        <f>VLOOKUP($D967,Help2!$D$26:$T$37,6)</f>
        <v>0</v>
      </c>
      <c r="K967" s="979">
        <f>VLOOKUP($D967,Help2!$D$26:$T$37,7)</f>
        <v>0</v>
      </c>
      <c r="L967" s="979">
        <f>VLOOKUP($D967,Help2!$D$26:$T$37,8)</f>
        <v>0</v>
      </c>
      <c r="M967" s="979">
        <f>VLOOKUP($D967,Help2!$D$26:$T$37,9)</f>
        <v>0</v>
      </c>
      <c r="N967" s="979">
        <f>VLOOKUP($D967,Help2!$D$26:$T$37,10)</f>
        <v>0</v>
      </c>
      <c r="P967" s="979">
        <f>VLOOKUP($D967,Help2!$D$2:$T$25,3)</f>
        <v>691.92</v>
      </c>
      <c r="Q967" s="979">
        <f t="shared" si="110"/>
        <v>744</v>
      </c>
      <c r="Y967" s="979">
        <f>_xlfn.XLOOKUP($D967,Help2!$D:$D,Help2!V:V)</f>
        <v>0</v>
      </c>
      <c r="Z967" s="979">
        <f>_xlfn.XLOOKUP($D967,Help2!$D:$D,Help2!W:W)</f>
        <v>0</v>
      </c>
      <c r="AA967" s="979">
        <f>_xlfn.XLOOKUP($D967,Help2!$D:$D,Help2!X:X)</f>
        <v>0</v>
      </c>
      <c r="AB967" s="979">
        <f>_xlfn.XLOOKUP($D967,Help2!$D:$D,Help2!Y:Y)</f>
        <v>0</v>
      </c>
      <c r="AC967" s="979">
        <f>_xlfn.XLOOKUP($D967,Help2!$D:$D,Help2!Z:Z)</f>
        <v>0</v>
      </c>
      <c r="AD967" s="979">
        <f>_xlfn.XLOOKUP($D967,Help2!$D:$D,Help2!AA:AA)</f>
        <v>0</v>
      </c>
      <c r="AE967" s="979">
        <f>_xlfn.XLOOKUP($D967,Help2!$D:$D,Help2!AB:AB)</f>
        <v>0</v>
      </c>
      <c r="AF967" s="979">
        <f>_xlfn.XLOOKUP($D967,Help2!$D:$D,Help2!AC:AC)</f>
        <v>0</v>
      </c>
      <c r="AG967" s="979">
        <f>_xlfn.XLOOKUP($D967,Help2!$D:$D,Help2!AD:AD)</f>
        <v>0</v>
      </c>
      <c r="AH967" s="979">
        <f>_xlfn.XLOOKUP($D967,Help2!$D:$D,Help2!AE:AE)</f>
        <v>0</v>
      </c>
      <c r="AI967" s="979">
        <f>_xlfn.XLOOKUP($D967,Help2!$D:$D,Help2!AF:AF)</f>
        <v>0</v>
      </c>
      <c r="AJ967" s="979">
        <f>_xlfn.XLOOKUP($D967,Help2!$D:$D,Help2!AG:AG)</f>
        <v>0</v>
      </c>
      <c r="AK967" s="979">
        <f>_xlfn.XLOOKUP($D967,Help2!$D:$D,Help2!AH:AH)</f>
        <v>0</v>
      </c>
      <c r="AL967" s="979">
        <f>_xlfn.XLOOKUP($D967,Help2!$D:$D,Help2!AI:AI)</f>
        <v>0</v>
      </c>
      <c r="AM967" s="979">
        <f>_xlfn.XLOOKUP($D967,Help2!$D:$D,Help2!AJ:AJ)</f>
        <v>0</v>
      </c>
      <c r="AN967" s="979">
        <f>_xlfn.XLOOKUP($D967,Help2!$D:$D,Help2!AK:AK)</f>
        <v>0</v>
      </c>
    </row>
    <row r="968" spans="1:40" x14ac:dyDescent="0.2">
      <c r="A968" s="1">
        <v>45892</v>
      </c>
      <c r="B968">
        <f t="shared" si="105"/>
        <v>8</v>
      </c>
      <c r="C968">
        <f t="shared" si="106"/>
        <v>2025</v>
      </c>
      <c r="D968" s="872" t="str">
        <f t="shared" si="104"/>
        <v>08´2025</v>
      </c>
      <c r="E968" s="867">
        <v>24</v>
      </c>
      <c r="F968" s="2">
        <f t="shared" si="107"/>
        <v>0</v>
      </c>
      <c r="G968" s="3">
        <f t="shared" si="108"/>
        <v>0</v>
      </c>
      <c r="H968" s="5">
        <f t="shared" si="109"/>
        <v>0</v>
      </c>
      <c r="I968" s="979">
        <f>VLOOKUP($D968,Help2!$D$26:$T$37,5)</f>
        <v>0</v>
      </c>
      <c r="J968" s="979">
        <f>VLOOKUP($D968,Help2!$D$26:$T$37,6)</f>
        <v>0</v>
      </c>
      <c r="K968" s="979">
        <f>VLOOKUP($D968,Help2!$D$26:$T$37,7)</f>
        <v>0</v>
      </c>
      <c r="L968" s="979">
        <f>VLOOKUP($D968,Help2!$D$26:$T$37,8)</f>
        <v>0</v>
      </c>
      <c r="M968" s="979">
        <f>VLOOKUP($D968,Help2!$D$26:$T$37,9)</f>
        <v>0</v>
      </c>
      <c r="N968" s="979">
        <f>VLOOKUP($D968,Help2!$D$26:$T$37,10)</f>
        <v>0</v>
      </c>
      <c r="P968" s="979">
        <f>VLOOKUP($D968,Help2!$D$2:$T$25,3)</f>
        <v>691.92</v>
      </c>
      <c r="Q968" s="979">
        <f t="shared" si="110"/>
        <v>744</v>
      </c>
      <c r="Y968" s="979">
        <f>_xlfn.XLOOKUP($D968,Help2!$D:$D,Help2!V:V)</f>
        <v>0</v>
      </c>
      <c r="Z968" s="979">
        <f>_xlfn.XLOOKUP($D968,Help2!$D:$D,Help2!W:W)</f>
        <v>0</v>
      </c>
      <c r="AA968" s="979">
        <f>_xlfn.XLOOKUP($D968,Help2!$D:$D,Help2!X:X)</f>
        <v>0</v>
      </c>
      <c r="AB968" s="979">
        <f>_xlfn.XLOOKUP($D968,Help2!$D:$D,Help2!Y:Y)</f>
        <v>0</v>
      </c>
      <c r="AC968" s="979">
        <f>_xlfn.XLOOKUP($D968,Help2!$D:$D,Help2!Z:Z)</f>
        <v>0</v>
      </c>
      <c r="AD968" s="979">
        <f>_xlfn.XLOOKUP($D968,Help2!$D:$D,Help2!AA:AA)</f>
        <v>0</v>
      </c>
      <c r="AE968" s="979">
        <f>_xlfn.XLOOKUP($D968,Help2!$D:$D,Help2!AB:AB)</f>
        <v>0</v>
      </c>
      <c r="AF968" s="979">
        <f>_xlfn.XLOOKUP($D968,Help2!$D:$D,Help2!AC:AC)</f>
        <v>0</v>
      </c>
      <c r="AG968" s="979">
        <f>_xlfn.XLOOKUP($D968,Help2!$D:$D,Help2!AD:AD)</f>
        <v>0</v>
      </c>
      <c r="AH968" s="979">
        <f>_xlfn.XLOOKUP($D968,Help2!$D:$D,Help2!AE:AE)</f>
        <v>0</v>
      </c>
      <c r="AI968" s="979">
        <f>_xlfn.XLOOKUP($D968,Help2!$D:$D,Help2!AF:AF)</f>
        <v>0</v>
      </c>
      <c r="AJ968" s="979">
        <f>_xlfn.XLOOKUP($D968,Help2!$D:$D,Help2!AG:AG)</f>
        <v>0</v>
      </c>
      <c r="AK968" s="979">
        <f>_xlfn.XLOOKUP($D968,Help2!$D:$D,Help2!AH:AH)</f>
        <v>0</v>
      </c>
      <c r="AL968" s="979">
        <f>_xlfn.XLOOKUP($D968,Help2!$D:$D,Help2!AI:AI)</f>
        <v>0</v>
      </c>
      <c r="AM968" s="979">
        <f>_xlfn.XLOOKUP($D968,Help2!$D:$D,Help2!AJ:AJ)</f>
        <v>0</v>
      </c>
      <c r="AN968" s="979">
        <f>_xlfn.XLOOKUP($D968,Help2!$D:$D,Help2!AK:AK)</f>
        <v>0</v>
      </c>
    </row>
    <row r="969" spans="1:40" x14ac:dyDescent="0.2">
      <c r="A969" s="1">
        <v>45893</v>
      </c>
      <c r="B969">
        <f t="shared" si="105"/>
        <v>8</v>
      </c>
      <c r="C969">
        <f t="shared" si="106"/>
        <v>2025</v>
      </c>
      <c r="D969" s="872" t="str">
        <f t="shared" si="104"/>
        <v>08´2025</v>
      </c>
      <c r="E969" s="867">
        <v>24</v>
      </c>
      <c r="F969" s="2">
        <f t="shared" si="107"/>
        <v>0</v>
      </c>
      <c r="G969" s="3">
        <f t="shared" si="108"/>
        <v>0</v>
      </c>
      <c r="H969" s="5">
        <f t="shared" si="109"/>
        <v>0</v>
      </c>
      <c r="I969" s="979">
        <f>VLOOKUP($D969,Help2!$D$26:$T$37,5)</f>
        <v>0</v>
      </c>
      <c r="J969" s="979">
        <f>VLOOKUP($D969,Help2!$D$26:$T$37,6)</f>
        <v>0</v>
      </c>
      <c r="K969" s="979">
        <f>VLOOKUP($D969,Help2!$D$26:$T$37,7)</f>
        <v>0</v>
      </c>
      <c r="L969" s="979">
        <f>VLOOKUP($D969,Help2!$D$26:$T$37,8)</f>
        <v>0</v>
      </c>
      <c r="M969" s="979">
        <f>VLOOKUP($D969,Help2!$D$26:$T$37,9)</f>
        <v>0</v>
      </c>
      <c r="N969" s="979">
        <f>VLOOKUP($D969,Help2!$D$26:$T$37,10)</f>
        <v>0</v>
      </c>
      <c r="P969" s="979">
        <f>VLOOKUP($D969,Help2!$D$2:$T$25,3)</f>
        <v>691.92</v>
      </c>
      <c r="Q969" s="979">
        <f t="shared" si="110"/>
        <v>744</v>
      </c>
      <c r="Y969" s="979">
        <f>_xlfn.XLOOKUP($D969,Help2!$D:$D,Help2!V:V)</f>
        <v>0</v>
      </c>
      <c r="Z969" s="979">
        <f>_xlfn.XLOOKUP($D969,Help2!$D:$D,Help2!W:W)</f>
        <v>0</v>
      </c>
      <c r="AA969" s="979">
        <f>_xlfn.XLOOKUP($D969,Help2!$D:$D,Help2!X:X)</f>
        <v>0</v>
      </c>
      <c r="AB969" s="979">
        <f>_xlfn.XLOOKUP($D969,Help2!$D:$D,Help2!Y:Y)</f>
        <v>0</v>
      </c>
      <c r="AC969" s="979">
        <f>_xlfn.XLOOKUP($D969,Help2!$D:$D,Help2!Z:Z)</f>
        <v>0</v>
      </c>
      <c r="AD969" s="979">
        <f>_xlfn.XLOOKUP($D969,Help2!$D:$D,Help2!AA:AA)</f>
        <v>0</v>
      </c>
      <c r="AE969" s="979">
        <f>_xlfn.XLOOKUP($D969,Help2!$D:$D,Help2!AB:AB)</f>
        <v>0</v>
      </c>
      <c r="AF969" s="979">
        <f>_xlfn.XLOOKUP($D969,Help2!$D:$D,Help2!AC:AC)</f>
        <v>0</v>
      </c>
      <c r="AG969" s="979">
        <f>_xlfn.XLOOKUP($D969,Help2!$D:$D,Help2!AD:AD)</f>
        <v>0</v>
      </c>
      <c r="AH969" s="979">
        <f>_xlfn.XLOOKUP($D969,Help2!$D:$D,Help2!AE:AE)</f>
        <v>0</v>
      </c>
      <c r="AI969" s="979">
        <f>_xlfn.XLOOKUP($D969,Help2!$D:$D,Help2!AF:AF)</f>
        <v>0</v>
      </c>
      <c r="AJ969" s="979">
        <f>_xlfn.XLOOKUP($D969,Help2!$D:$D,Help2!AG:AG)</f>
        <v>0</v>
      </c>
      <c r="AK969" s="979">
        <f>_xlfn.XLOOKUP($D969,Help2!$D:$D,Help2!AH:AH)</f>
        <v>0</v>
      </c>
      <c r="AL969" s="979">
        <f>_xlfn.XLOOKUP($D969,Help2!$D:$D,Help2!AI:AI)</f>
        <v>0</v>
      </c>
      <c r="AM969" s="979">
        <f>_xlfn.XLOOKUP($D969,Help2!$D:$D,Help2!AJ:AJ)</f>
        <v>0</v>
      </c>
      <c r="AN969" s="979">
        <f>_xlfn.XLOOKUP($D969,Help2!$D:$D,Help2!AK:AK)</f>
        <v>0</v>
      </c>
    </row>
    <row r="970" spans="1:40" x14ac:dyDescent="0.2">
      <c r="A970" s="1">
        <v>45894</v>
      </c>
      <c r="B970">
        <f t="shared" si="105"/>
        <v>8</v>
      </c>
      <c r="C970">
        <f t="shared" si="106"/>
        <v>2025</v>
      </c>
      <c r="D970" s="872" t="str">
        <f t="shared" si="104"/>
        <v>08´2025</v>
      </c>
      <c r="E970" s="867">
        <v>24</v>
      </c>
      <c r="F970" s="2">
        <f t="shared" si="107"/>
        <v>0</v>
      </c>
      <c r="G970" s="3">
        <f t="shared" si="108"/>
        <v>0</v>
      </c>
      <c r="H970" s="5">
        <f t="shared" si="109"/>
        <v>0</v>
      </c>
      <c r="I970" s="979">
        <f>VLOOKUP($D970,Help2!$D$26:$T$37,5)</f>
        <v>0</v>
      </c>
      <c r="J970" s="979">
        <f>VLOOKUP($D970,Help2!$D$26:$T$37,6)</f>
        <v>0</v>
      </c>
      <c r="K970" s="979">
        <f>VLOOKUP($D970,Help2!$D$26:$T$37,7)</f>
        <v>0</v>
      </c>
      <c r="L970" s="979">
        <f>VLOOKUP($D970,Help2!$D$26:$T$37,8)</f>
        <v>0</v>
      </c>
      <c r="M970" s="979">
        <f>VLOOKUP($D970,Help2!$D$26:$T$37,9)</f>
        <v>0</v>
      </c>
      <c r="N970" s="979">
        <f>VLOOKUP($D970,Help2!$D$26:$T$37,10)</f>
        <v>0</v>
      </c>
      <c r="P970" s="979">
        <f>VLOOKUP($D970,Help2!$D$2:$T$25,3)</f>
        <v>691.92</v>
      </c>
      <c r="Q970" s="979">
        <f t="shared" si="110"/>
        <v>744</v>
      </c>
      <c r="Y970" s="979">
        <f>_xlfn.XLOOKUP($D970,Help2!$D:$D,Help2!V:V)</f>
        <v>0</v>
      </c>
      <c r="Z970" s="979">
        <f>_xlfn.XLOOKUP($D970,Help2!$D:$D,Help2!W:W)</f>
        <v>0</v>
      </c>
      <c r="AA970" s="979">
        <f>_xlfn.XLOOKUP($D970,Help2!$D:$D,Help2!X:X)</f>
        <v>0</v>
      </c>
      <c r="AB970" s="979">
        <f>_xlfn.XLOOKUP($D970,Help2!$D:$D,Help2!Y:Y)</f>
        <v>0</v>
      </c>
      <c r="AC970" s="979">
        <f>_xlfn.XLOOKUP($D970,Help2!$D:$D,Help2!Z:Z)</f>
        <v>0</v>
      </c>
      <c r="AD970" s="979">
        <f>_xlfn.XLOOKUP($D970,Help2!$D:$D,Help2!AA:AA)</f>
        <v>0</v>
      </c>
      <c r="AE970" s="979">
        <f>_xlfn.XLOOKUP($D970,Help2!$D:$D,Help2!AB:AB)</f>
        <v>0</v>
      </c>
      <c r="AF970" s="979">
        <f>_xlfn.XLOOKUP($D970,Help2!$D:$D,Help2!AC:AC)</f>
        <v>0</v>
      </c>
      <c r="AG970" s="979">
        <f>_xlfn.XLOOKUP($D970,Help2!$D:$D,Help2!AD:AD)</f>
        <v>0</v>
      </c>
      <c r="AH970" s="979">
        <f>_xlfn.XLOOKUP($D970,Help2!$D:$D,Help2!AE:AE)</f>
        <v>0</v>
      </c>
      <c r="AI970" s="979">
        <f>_xlfn.XLOOKUP($D970,Help2!$D:$D,Help2!AF:AF)</f>
        <v>0</v>
      </c>
      <c r="AJ970" s="979">
        <f>_xlfn.XLOOKUP($D970,Help2!$D:$D,Help2!AG:AG)</f>
        <v>0</v>
      </c>
      <c r="AK970" s="979">
        <f>_xlfn.XLOOKUP($D970,Help2!$D:$D,Help2!AH:AH)</f>
        <v>0</v>
      </c>
      <c r="AL970" s="979">
        <f>_xlfn.XLOOKUP($D970,Help2!$D:$D,Help2!AI:AI)</f>
        <v>0</v>
      </c>
      <c r="AM970" s="979">
        <f>_xlfn.XLOOKUP($D970,Help2!$D:$D,Help2!AJ:AJ)</f>
        <v>0</v>
      </c>
      <c r="AN970" s="979">
        <f>_xlfn.XLOOKUP($D970,Help2!$D:$D,Help2!AK:AK)</f>
        <v>0</v>
      </c>
    </row>
    <row r="971" spans="1:40" x14ac:dyDescent="0.2">
      <c r="A971" s="1">
        <v>45895</v>
      </c>
      <c r="B971">
        <f t="shared" si="105"/>
        <v>8</v>
      </c>
      <c r="C971">
        <f t="shared" si="106"/>
        <v>2025</v>
      </c>
      <c r="D971" s="872" t="str">
        <f t="shared" si="104"/>
        <v>08´2025</v>
      </c>
      <c r="E971" s="867">
        <v>24</v>
      </c>
      <c r="F971" s="2">
        <f t="shared" si="107"/>
        <v>0</v>
      </c>
      <c r="G971" s="3">
        <f t="shared" si="108"/>
        <v>0</v>
      </c>
      <c r="H971" s="5">
        <f t="shared" si="109"/>
        <v>0</v>
      </c>
      <c r="I971" s="979">
        <f>VLOOKUP($D971,Help2!$D$26:$T$37,5)</f>
        <v>0</v>
      </c>
      <c r="J971" s="979">
        <f>VLOOKUP($D971,Help2!$D$26:$T$37,6)</f>
        <v>0</v>
      </c>
      <c r="K971" s="979">
        <f>VLOOKUP($D971,Help2!$D$26:$T$37,7)</f>
        <v>0</v>
      </c>
      <c r="L971" s="979">
        <f>VLOOKUP($D971,Help2!$D$26:$T$37,8)</f>
        <v>0</v>
      </c>
      <c r="M971" s="979">
        <f>VLOOKUP($D971,Help2!$D$26:$T$37,9)</f>
        <v>0</v>
      </c>
      <c r="N971" s="979">
        <f>VLOOKUP($D971,Help2!$D$26:$T$37,10)</f>
        <v>0</v>
      </c>
      <c r="P971" s="979">
        <f>VLOOKUP($D971,Help2!$D$2:$T$25,3)</f>
        <v>691.92</v>
      </c>
      <c r="Q971" s="979">
        <f t="shared" si="110"/>
        <v>744</v>
      </c>
      <c r="Y971" s="979">
        <f>_xlfn.XLOOKUP($D971,Help2!$D:$D,Help2!V:V)</f>
        <v>0</v>
      </c>
      <c r="Z971" s="979">
        <f>_xlfn.XLOOKUP($D971,Help2!$D:$D,Help2!W:W)</f>
        <v>0</v>
      </c>
      <c r="AA971" s="979">
        <f>_xlfn.XLOOKUP($D971,Help2!$D:$D,Help2!X:X)</f>
        <v>0</v>
      </c>
      <c r="AB971" s="979">
        <f>_xlfn.XLOOKUP($D971,Help2!$D:$D,Help2!Y:Y)</f>
        <v>0</v>
      </c>
      <c r="AC971" s="979">
        <f>_xlfn.XLOOKUP($D971,Help2!$D:$D,Help2!Z:Z)</f>
        <v>0</v>
      </c>
      <c r="AD971" s="979">
        <f>_xlfn.XLOOKUP($D971,Help2!$D:$D,Help2!AA:AA)</f>
        <v>0</v>
      </c>
      <c r="AE971" s="979">
        <f>_xlfn.XLOOKUP($D971,Help2!$D:$D,Help2!AB:AB)</f>
        <v>0</v>
      </c>
      <c r="AF971" s="979">
        <f>_xlfn.XLOOKUP($D971,Help2!$D:$D,Help2!AC:AC)</f>
        <v>0</v>
      </c>
      <c r="AG971" s="979">
        <f>_xlfn.XLOOKUP($D971,Help2!$D:$D,Help2!AD:AD)</f>
        <v>0</v>
      </c>
      <c r="AH971" s="979">
        <f>_xlfn.XLOOKUP($D971,Help2!$D:$D,Help2!AE:AE)</f>
        <v>0</v>
      </c>
      <c r="AI971" s="979">
        <f>_xlfn.XLOOKUP($D971,Help2!$D:$D,Help2!AF:AF)</f>
        <v>0</v>
      </c>
      <c r="AJ971" s="979">
        <f>_xlfn.XLOOKUP($D971,Help2!$D:$D,Help2!AG:AG)</f>
        <v>0</v>
      </c>
      <c r="AK971" s="979">
        <f>_xlfn.XLOOKUP($D971,Help2!$D:$D,Help2!AH:AH)</f>
        <v>0</v>
      </c>
      <c r="AL971" s="979">
        <f>_xlfn.XLOOKUP($D971,Help2!$D:$D,Help2!AI:AI)</f>
        <v>0</v>
      </c>
      <c r="AM971" s="979">
        <f>_xlfn.XLOOKUP($D971,Help2!$D:$D,Help2!AJ:AJ)</f>
        <v>0</v>
      </c>
      <c r="AN971" s="979">
        <f>_xlfn.XLOOKUP($D971,Help2!$D:$D,Help2!AK:AK)</f>
        <v>0</v>
      </c>
    </row>
    <row r="972" spans="1:40" x14ac:dyDescent="0.2">
      <c r="A972" s="1">
        <v>45896</v>
      </c>
      <c r="B972">
        <f t="shared" si="105"/>
        <v>8</v>
      </c>
      <c r="C972">
        <f t="shared" si="106"/>
        <v>2025</v>
      </c>
      <c r="D972" s="872" t="str">
        <f t="shared" si="104"/>
        <v>08´2025</v>
      </c>
      <c r="E972" s="867">
        <v>24</v>
      </c>
      <c r="F972" s="2">
        <f t="shared" si="107"/>
        <v>0</v>
      </c>
      <c r="G972" s="3">
        <f t="shared" si="108"/>
        <v>0</v>
      </c>
      <c r="H972" s="5">
        <f t="shared" si="109"/>
        <v>0</v>
      </c>
      <c r="I972" s="979">
        <f>VLOOKUP($D972,Help2!$D$26:$T$37,5)</f>
        <v>0</v>
      </c>
      <c r="J972" s="979">
        <f>VLOOKUP($D972,Help2!$D$26:$T$37,6)</f>
        <v>0</v>
      </c>
      <c r="K972" s="979">
        <f>VLOOKUP($D972,Help2!$D$26:$T$37,7)</f>
        <v>0</v>
      </c>
      <c r="L972" s="979">
        <f>VLOOKUP($D972,Help2!$D$26:$T$37,8)</f>
        <v>0</v>
      </c>
      <c r="M972" s="979">
        <f>VLOOKUP($D972,Help2!$D$26:$T$37,9)</f>
        <v>0</v>
      </c>
      <c r="N972" s="979">
        <f>VLOOKUP($D972,Help2!$D$26:$T$37,10)</f>
        <v>0</v>
      </c>
      <c r="P972" s="979">
        <f>VLOOKUP($D972,Help2!$D$2:$T$25,3)</f>
        <v>691.92</v>
      </c>
      <c r="Q972" s="979">
        <f t="shared" si="110"/>
        <v>744</v>
      </c>
      <c r="Y972" s="979">
        <f>_xlfn.XLOOKUP($D972,Help2!$D:$D,Help2!V:V)</f>
        <v>0</v>
      </c>
      <c r="Z972" s="979">
        <f>_xlfn.XLOOKUP($D972,Help2!$D:$D,Help2!W:W)</f>
        <v>0</v>
      </c>
      <c r="AA972" s="979">
        <f>_xlfn.XLOOKUP($D972,Help2!$D:$D,Help2!X:X)</f>
        <v>0</v>
      </c>
      <c r="AB972" s="979">
        <f>_xlfn.XLOOKUP($D972,Help2!$D:$D,Help2!Y:Y)</f>
        <v>0</v>
      </c>
      <c r="AC972" s="979">
        <f>_xlfn.XLOOKUP($D972,Help2!$D:$D,Help2!Z:Z)</f>
        <v>0</v>
      </c>
      <c r="AD972" s="979">
        <f>_xlfn.XLOOKUP($D972,Help2!$D:$D,Help2!AA:AA)</f>
        <v>0</v>
      </c>
      <c r="AE972" s="979">
        <f>_xlfn.XLOOKUP($D972,Help2!$D:$D,Help2!AB:AB)</f>
        <v>0</v>
      </c>
      <c r="AF972" s="979">
        <f>_xlfn.XLOOKUP($D972,Help2!$D:$D,Help2!AC:AC)</f>
        <v>0</v>
      </c>
      <c r="AG972" s="979">
        <f>_xlfn.XLOOKUP($D972,Help2!$D:$D,Help2!AD:AD)</f>
        <v>0</v>
      </c>
      <c r="AH972" s="979">
        <f>_xlfn.XLOOKUP($D972,Help2!$D:$D,Help2!AE:AE)</f>
        <v>0</v>
      </c>
      <c r="AI972" s="979">
        <f>_xlfn.XLOOKUP($D972,Help2!$D:$D,Help2!AF:AF)</f>
        <v>0</v>
      </c>
      <c r="AJ972" s="979">
        <f>_xlfn.XLOOKUP($D972,Help2!$D:$D,Help2!AG:AG)</f>
        <v>0</v>
      </c>
      <c r="AK972" s="979">
        <f>_xlfn.XLOOKUP($D972,Help2!$D:$D,Help2!AH:AH)</f>
        <v>0</v>
      </c>
      <c r="AL972" s="979">
        <f>_xlfn.XLOOKUP($D972,Help2!$D:$D,Help2!AI:AI)</f>
        <v>0</v>
      </c>
      <c r="AM972" s="979">
        <f>_xlfn.XLOOKUP($D972,Help2!$D:$D,Help2!AJ:AJ)</f>
        <v>0</v>
      </c>
      <c r="AN972" s="979">
        <f>_xlfn.XLOOKUP($D972,Help2!$D:$D,Help2!AK:AK)</f>
        <v>0</v>
      </c>
    </row>
    <row r="973" spans="1:40" x14ac:dyDescent="0.2">
      <c r="A973" s="1">
        <v>45897</v>
      </c>
      <c r="B973">
        <f t="shared" si="105"/>
        <v>8</v>
      </c>
      <c r="C973">
        <f t="shared" si="106"/>
        <v>2025</v>
      </c>
      <c r="D973" s="872" t="str">
        <f t="shared" si="104"/>
        <v>08´2025</v>
      </c>
      <c r="E973" s="867">
        <v>24</v>
      </c>
      <c r="F973" s="2">
        <f t="shared" si="107"/>
        <v>0</v>
      </c>
      <c r="G973" s="3">
        <f t="shared" si="108"/>
        <v>0</v>
      </c>
      <c r="H973" s="5">
        <f t="shared" si="109"/>
        <v>0</v>
      </c>
      <c r="I973" s="979">
        <f>VLOOKUP($D973,Help2!$D$26:$T$37,5)</f>
        <v>0</v>
      </c>
      <c r="J973" s="979">
        <f>VLOOKUP($D973,Help2!$D$26:$T$37,6)</f>
        <v>0</v>
      </c>
      <c r="K973" s="979">
        <f>VLOOKUP($D973,Help2!$D$26:$T$37,7)</f>
        <v>0</v>
      </c>
      <c r="L973" s="979">
        <f>VLOOKUP($D973,Help2!$D$26:$T$37,8)</f>
        <v>0</v>
      </c>
      <c r="M973" s="979">
        <f>VLOOKUP($D973,Help2!$D$26:$T$37,9)</f>
        <v>0</v>
      </c>
      <c r="N973" s="979">
        <f>VLOOKUP($D973,Help2!$D$26:$T$37,10)</f>
        <v>0</v>
      </c>
      <c r="P973" s="979">
        <f>VLOOKUP($D973,Help2!$D$2:$T$25,3)</f>
        <v>691.92</v>
      </c>
      <c r="Q973" s="979">
        <f t="shared" si="110"/>
        <v>744</v>
      </c>
      <c r="Y973" s="979">
        <f>_xlfn.XLOOKUP($D973,Help2!$D:$D,Help2!V:V)</f>
        <v>0</v>
      </c>
      <c r="Z973" s="979">
        <f>_xlfn.XLOOKUP($D973,Help2!$D:$D,Help2!W:W)</f>
        <v>0</v>
      </c>
      <c r="AA973" s="979">
        <f>_xlfn.XLOOKUP($D973,Help2!$D:$D,Help2!X:X)</f>
        <v>0</v>
      </c>
      <c r="AB973" s="979">
        <f>_xlfn.XLOOKUP($D973,Help2!$D:$D,Help2!Y:Y)</f>
        <v>0</v>
      </c>
      <c r="AC973" s="979">
        <f>_xlfn.XLOOKUP($D973,Help2!$D:$D,Help2!Z:Z)</f>
        <v>0</v>
      </c>
      <c r="AD973" s="979">
        <f>_xlfn.XLOOKUP($D973,Help2!$D:$D,Help2!AA:AA)</f>
        <v>0</v>
      </c>
      <c r="AE973" s="979">
        <f>_xlfn.XLOOKUP($D973,Help2!$D:$D,Help2!AB:AB)</f>
        <v>0</v>
      </c>
      <c r="AF973" s="979">
        <f>_xlfn.XLOOKUP($D973,Help2!$D:$D,Help2!AC:AC)</f>
        <v>0</v>
      </c>
      <c r="AG973" s="979">
        <f>_xlfn.XLOOKUP($D973,Help2!$D:$D,Help2!AD:AD)</f>
        <v>0</v>
      </c>
      <c r="AH973" s="979">
        <f>_xlfn.XLOOKUP($D973,Help2!$D:$D,Help2!AE:AE)</f>
        <v>0</v>
      </c>
      <c r="AI973" s="979">
        <f>_xlfn.XLOOKUP($D973,Help2!$D:$D,Help2!AF:AF)</f>
        <v>0</v>
      </c>
      <c r="AJ973" s="979">
        <f>_xlfn.XLOOKUP($D973,Help2!$D:$D,Help2!AG:AG)</f>
        <v>0</v>
      </c>
      <c r="AK973" s="979">
        <f>_xlfn.XLOOKUP($D973,Help2!$D:$D,Help2!AH:AH)</f>
        <v>0</v>
      </c>
      <c r="AL973" s="979">
        <f>_xlfn.XLOOKUP($D973,Help2!$D:$D,Help2!AI:AI)</f>
        <v>0</v>
      </c>
      <c r="AM973" s="979">
        <f>_xlfn.XLOOKUP($D973,Help2!$D:$D,Help2!AJ:AJ)</f>
        <v>0</v>
      </c>
      <c r="AN973" s="979">
        <f>_xlfn.XLOOKUP($D973,Help2!$D:$D,Help2!AK:AK)</f>
        <v>0</v>
      </c>
    </row>
    <row r="974" spans="1:40" x14ac:dyDescent="0.2">
      <c r="A974" s="1">
        <v>45898</v>
      </c>
      <c r="B974">
        <f t="shared" si="105"/>
        <v>8</v>
      </c>
      <c r="C974">
        <f t="shared" si="106"/>
        <v>2025</v>
      </c>
      <c r="D974" s="872" t="str">
        <f t="shared" si="104"/>
        <v>08´2025</v>
      </c>
      <c r="E974" s="867">
        <v>24</v>
      </c>
      <c r="F974" s="2">
        <f t="shared" si="107"/>
        <v>0</v>
      </c>
      <c r="G974" s="3">
        <f t="shared" si="108"/>
        <v>0</v>
      </c>
      <c r="H974" s="5">
        <f t="shared" si="109"/>
        <v>0</v>
      </c>
      <c r="I974" s="979">
        <f>VLOOKUP($D974,Help2!$D$26:$T$37,5)</f>
        <v>0</v>
      </c>
      <c r="J974" s="979">
        <f>VLOOKUP($D974,Help2!$D$26:$T$37,6)</f>
        <v>0</v>
      </c>
      <c r="K974" s="979">
        <f>VLOOKUP($D974,Help2!$D$26:$T$37,7)</f>
        <v>0</v>
      </c>
      <c r="L974" s="979">
        <f>VLOOKUP($D974,Help2!$D$26:$T$37,8)</f>
        <v>0</v>
      </c>
      <c r="M974" s="979">
        <f>VLOOKUP($D974,Help2!$D$26:$T$37,9)</f>
        <v>0</v>
      </c>
      <c r="N974" s="979">
        <f>VLOOKUP($D974,Help2!$D$26:$T$37,10)</f>
        <v>0</v>
      </c>
      <c r="P974" s="979">
        <f>VLOOKUP($D974,Help2!$D$2:$T$25,3)</f>
        <v>691.92</v>
      </c>
      <c r="Q974" s="979">
        <f t="shared" si="110"/>
        <v>744</v>
      </c>
      <c r="Y974" s="979">
        <f>_xlfn.XLOOKUP($D974,Help2!$D:$D,Help2!V:V)</f>
        <v>0</v>
      </c>
      <c r="Z974" s="979">
        <f>_xlfn.XLOOKUP($D974,Help2!$D:$D,Help2!W:W)</f>
        <v>0</v>
      </c>
      <c r="AA974" s="979">
        <f>_xlfn.XLOOKUP($D974,Help2!$D:$D,Help2!X:X)</f>
        <v>0</v>
      </c>
      <c r="AB974" s="979">
        <f>_xlfn.XLOOKUP($D974,Help2!$D:$D,Help2!Y:Y)</f>
        <v>0</v>
      </c>
      <c r="AC974" s="979">
        <f>_xlfn.XLOOKUP($D974,Help2!$D:$D,Help2!Z:Z)</f>
        <v>0</v>
      </c>
      <c r="AD974" s="979">
        <f>_xlfn.XLOOKUP($D974,Help2!$D:$D,Help2!AA:AA)</f>
        <v>0</v>
      </c>
      <c r="AE974" s="979">
        <f>_xlfn.XLOOKUP($D974,Help2!$D:$D,Help2!AB:AB)</f>
        <v>0</v>
      </c>
      <c r="AF974" s="979">
        <f>_xlfn.XLOOKUP($D974,Help2!$D:$D,Help2!AC:AC)</f>
        <v>0</v>
      </c>
      <c r="AG974" s="979">
        <f>_xlfn.XLOOKUP($D974,Help2!$D:$D,Help2!AD:AD)</f>
        <v>0</v>
      </c>
      <c r="AH974" s="979">
        <f>_xlfn.XLOOKUP($D974,Help2!$D:$D,Help2!AE:AE)</f>
        <v>0</v>
      </c>
      <c r="AI974" s="979">
        <f>_xlfn.XLOOKUP($D974,Help2!$D:$D,Help2!AF:AF)</f>
        <v>0</v>
      </c>
      <c r="AJ974" s="979">
        <f>_xlfn.XLOOKUP($D974,Help2!$D:$D,Help2!AG:AG)</f>
        <v>0</v>
      </c>
      <c r="AK974" s="979">
        <f>_xlfn.XLOOKUP($D974,Help2!$D:$D,Help2!AH:AH)</f>
        <v>0</v>
      </c>
      <c r="AL974" s="979">
        <f>_xlfn.XLOOKUP($D974,Help2!$D:$D,Help2!AI:AI)</f>
        <v>0</v>
      </c>
      <c r="AM974" s="979">
        <f>_xlfn.XLOOKUP($D974,Help2!$D:$D,Help2!AJ:AJ)</f>
        <v>0</v>
      </c>
      <c r="AN974" s="979">
        <f>_xlfn.XLOOKUP($D974,Help2!$D:$D,Help2!AK:AK)</f>
        <v>0</v>
      </c>
    </row>
    <row r="975" spans="1:40" x14ac:dyDescent="0.2">
      <c r="A975" s="1">
        <v>45899</v>
      </c>
      <c r="B975">
        <f t="shared" si="105"/>
        <v>8</v>
      </c>
      <c r="C975">
        <f t="shared" si="106"/>
        <v>2025</v>
      </c>
      <c r="D975" s="872" t="str">
        <f t="shared" si="104"/>
        <v>08´2025</v>
      </c>
      <c r="E975" s="867">
        <v>24</v>
      </c>
      <c r="F975" s="2">
        <f t="shared" si="107"/>
        <v>0</v>
      </c>
      <c r="G975" s="3">
        <f t="shared" si="108"/>
        <v>0</v>
      </c>
      <c r="H975" s="5">
        <f t="shared" si="109"/>
        <v>0</v>
      </c>
      <c r="I975" s="979">
        <f>VLOOKUP($D975,Help2!$D$26:$T$37,5)</f>
        <v>0</v>
      </c>
      <c r="J975" s="979">
        <f>VLOOKUP($D975,Help2!$D$26:$T$37,6)</f>
        <v>0</v>
      </c>
      <c r="K975" s="979">
        <f>VLOOKUP($D975,Help2!$D$26:$T$37,7)</f>
        <v>0</v>
      </c>
      <c r="L975" s="979">
        <f>VLOOKUP($D975,Help2!$D$26:$T$37,8)</f>
        <v>0</v>
      </c>
      <c r="M975" s="979">
        <f>VLOOKUP($D975,Help2!$D$26:$T$37,9)</f>
        <v>0</v>
      </c>
      <c r="N975" s="979">
        <f>VLOOKUP($D975,Help2!$D$26:$T$37,10)</f>
        <v>0</v>
      </c>
      <c r="P975" s="979">
        <f>VLOOKUP($D975,Help2!$D$2:$T$25,3)</f>
        <v>691.92</v>
      </c>
      <c r="Q975" s="979">
        <f t="shared" si="110"/>
        <v>744</v>
      </c>
      <c r="Y975" s="979">
        <f>_xlfn.XLOOKUP($D975,Help2!$D:$D,Help2!V:V)</f>
        <v>0</v>
      </c>
      <c r="Z975" s="979">
        <f>_xlfn.XLOOKUP($D975,Help2!$D:$D,Help2!W:W)</f>
        <v>0</v>
      </c>
      <c r="AA975" s="979">
        <f>_xlfn.XLOOKUP($D975,Help2!$D:$D,Help2!X:X)</f>
        <v>0</v>
      </c>
      <c r="AB975" s="979">
        <f>_xlfn.XLOOKUP($D975,Help2!$D:$D,Help2!Y:Y)</f>
        <v>0</v>
      </c>
      <c r="AC975" s="979">
        <f>_xlfn.XLOOKUP($D975,Help2!$D:$D,Help2!Z:Z)</f>
        <v>0</v>
      </c>
      <c r="AD975" s="979">
        <f>_xlfn.XLOOKUP($D975,Help2!$D:$D,Help2!AA:AA)</f>
        <v>0</v>
      </c>
      <c r="AE975" s="979">
        <f>_xlfn.XLOOKUP($D975,Help2!$D:$D,Help2!AB:AB)</f>
        <v>0</v>
      </c>
      <c r="AF975" s="979">
        <f>_xlfn.XLOOKUP($D975,Help2!$D:$D,Help2!AC:AC)</f>
        <v>0</v>
      </c>
      <c r="AG975" s="979">
        <f>_xlfn.XLOOKUP($D975,Help2!$D:$D,Help2!AD:AD)</f>
        <v>0</v>
      </c>
      <c r="AH975" s="979">
        <f>_xlfn.XLOOKUP($D975,Help2!$D:$D,Help2!AE:AE)</f>
        <v>0</v>
      </c>
      <c r="AI975" s="979">
        <f>_xlfn.XLOOKUP($D975,Help2!$D:$D,Help2!AF:AF)</f>
        <v>0</v>
      </c>
      <c r="AJ975" s="979">
        <f>_xlfn.XLOOKUP($D975,Help2!$D:$D,Help2!AG:AG)</f>
        <v>0</v>
      </c>
      <c r="AK975" s="979">
        <f>_xlfn.XLOOKUP($D975,Help2!$D:$D,Help2!AH:AH)</f>
        <v>0</v>
      </c>
      <c r="AL975" s="979">
        <f>_xlfn.XLOOKUP($D975,Help2!$D:$D,Help2!AI:AI)</f>
        <v>0</v>
      </c>
      <c r="AM975" s="979">
        <f>_xlfn.XLOOKUP($D975,Help2!$D:$D,Help2!AJ:AJ)</f>
        <v>0</v>
      </c>
      <c r="AN975" s="979">
        <f>_xlfn.XLOOKUP($D975,Help2!$D:$D,Help2!AK:AK)</f>
        <v>0</v>
      </c>
    </row>
    <row r="976" spans="1:40" x14ac:dyDescent="0.2">
      <c r="A976" s="1">
        <v>45900</v>
      </c>
      <c r="B976">
        <f t="shared" si="105"/>
        <v>8</v>
      </c>
      <c r="C976">
        <f t="shared" si="106"/>
        <v>2025</v>
      </c>
      <c r="D976" s="872" t="str">
        <f t="shared" si="104"/>
        <v>08´2025</v>
      </c>
      <c r="E976" s="867">
        <v>24</v>
      </c>
      <c r="F976" s="2">
        <f t="shared" si="107"/>
        <v>0</v>
      </c>
      <c r="G976" s="3">
        <f t="shared" si="108"/>
        <v>0</v>
      </c>
      <c r="H976" s="5">
        <f t="shared" si="109"/>
        <v>0</v>
      </c>
      <c r="I976" s="979">
        <f>VLOOKUP($D976,Help2!$D$26:$T$37,5)</f>
        <v>0</v>
      </c>
      <c r="J976" s="979">
        <f>VLOOKUP($D976,Help2!$D$26:$T$37,6)</f>
        <v>0</v>
      </c>
      <c r="K976" s="979">
        <f>VLOOKUP($D976,Help2!$D$26:$T$37,7)</f>
        <v>0</v>
      </c>
      <c r="L976" s="979">
        <f>VLOOKUP($D976,Help2!$D$26:$T$37,8)</f>
        <v>0</v>
      </c>
      <c r="M976" s="979">
        <f>VLOOKUP($D976,Help2!$D$26:$T$37,9)</f>
        <v>0</v>
      </c>
      <c r="N976" s="979">
        <f>VLOOKUP($D976,Help2!$D$26:$T$37,10)</f>
        <v>0</v>
      </c>
      <c r="P976" s="979">
        <f>VLOOKUP($D976,Help2!$D$2:$T$25,3)</f>
        <v>691.92</v>
      </c>
      <c r="Q976" s="979">
        <f t="shared" si="110"/>
        <v>744</v>
      </c>
      <c r="Y976" s="979">
        <f>_xlfn.XLOOKUP($D976,Help2!$D:$D,Help2!V:V)</f>
        <v>0</v>
      </c>
      <c r="Z976" s="979">
        <f>_xlfn.XLOOKUP($D976,Help2!$D:$D,Help2!W:W)</f>
        <v>0</v>
      </c>
      <c r="AA976" s="979">
        <f>_xlfn.XLOOKUP($D976,Help2!$D:$D,Help2!X:X)</f>
        <v>0</v>
      </c>
      <c r="AB976" s="979">
        <f>_xlfn.XLOOKUP($D976,Help2!$D:$D,Help2!Y:Y)</f>
        <v>0</v>
      </c>
      <c r="AC976" s="979">
        <f>_xlfn.XLOOKUP($D976,Help2!$D:$D,Help2!Z:Z)</f>
        <v>0</v>
      </c>
      <c r="AD976" s="979">
        <f>_xlfn.XLOOKUP($D976,Help2!$D:$D,Help2!AA:AA)</f>
        <v>0</v>
      </c>
      <c r="AE976" s="979">
        <f>_xlfn.XLOOKUP($D976,Help2!$D:$D,Help2!AB:AB)</f>
        <v>0</v>
      </c>
      <c r="AF976" s="979">
        <f>_xlfn.XLOOKUP($D976,Help2!$D:$D,Help2!AC:AC)</f>
        <v>0</v>
      </c>
      <c r="AG976" s="979">
        <f>_xlfn.XLOOKUP($D976,Help2!$D:$D,Help2!AD:AD)</f>
        <v>0</v>
      </c>
      <c r="AH976" s="979">
        <f>_xlfn.XLOOKUP($D976,Help2!$D:$D,Help2!AE:AE)</f>
        <v>0</v>
      </c>
      <c r="AI976" s="979">
        <f>_xlfn.XLOOKUP($D976,Help2!$D:$D,Help2!AF:AF)</f>
        <v>0</v>
      </c>
      <c r="AJ976" s="979">
        <f>_xlfn.XLOOKUP($D976,Help2!$D:$D,Help2!AG:AG)</f>
        <v>0</v>
      </c>
      <c r="AK976" s="979">
        <f>_xlfn.XLOOKUP($D976,Help2!$D:$D,Help2!AH:AH)</f>
        <v>0</v>
      </c>
      <c r="AL976" s="979">
        <f>_xlfn.XLOOKUP($D976,Help2!$D:$D,Help2!AI:AI)</f>
        <v>0</v>
      </c>
      <c r="AM976" s="979">
        <f>_xlfn.XLOOKUP($D976,Help2!$D:$D,Help2!AJ:AJ)</f>
        <v>0</v>
      </c>
      <c r="AN976" s="979">
        <f>_xlfn.XLOOKUP($D976,Help2!$D:$D,Help2!AK:AK)</f>
        <v>0</v>
      </c>
    </row>
    <row r="977" spans="1:40" x14ac:dyDescent="0.2">
      <c r="A977" s="1">
        <v>45901</v>
      </c>
      <c r="B977">
        <f t="shared" si="105"/>
        <v>9</v>
      </c>
      <c r="C977">
        <f t="shared" si="106"/>
        <v>2025</v>
      </c>
      <c r="D977" s="872" t="str">
        <f t="shared" si="104"/>
        <v>09´2025</v>
      </c>
      <c r="E977" s="867">
        <v>8</v>
      </c>
      <c r="F977" s="2">
        <f t="shared" si="107"/>
        <v>16</v>
      </c>
      <c r="G977" s="3">
        <f t="shared" si="108"/>
        <v>2.3894862604540022E-2</v>
      </c>
      <c r="H977" s="5">
        <f t="shared" si="109"/>
        <v>0.66666666666666663</v>
      </c>
      <c r="I977" s="979">
        <f>VLOOKUP($D977,Help2!$D$26:$T$37,5)</f>
        <v>0</v>
      </c>
      <c r="J977" s="979">
        <f>VLOOKUP($D977,Help2!$D$26:$T$37,6)</f>
        <v>0</v>
      </c>
      <c r="K977" s="979">
        <f>VLOOKUP($D977,Help2!$D$26:$T$37,7)</f>
        <v>0</v>
      </c>
      <c r="L977" s="979">
        <f>VLOOKUP($D977,Help2!$D$26:$T$37,8)</f>
        <v>0</v>
      </c>
      <c r="M977" s="979">
        <f>VLOOKUP($D977,Help2!$D$26:$T$37,9)</f>
        <v>0</v>
      </c>
      <c r="N977" s="979">
        <f>VLOOKUP($D977,Help2!$D$26:$T$37,10)</f>
        <v>0</v>
      </c>
      <c r="P977" s="979">
        <f>VLOOKUP($D977,Help2!$D$2:$T$25,3)</f>
        <v>669.6</v>
      </c>
      <c r="Q977" s="979">
        <f t="shared" si="110"/>
        <v>720</v>
      </c>
      <c r="Y977" s="979">
        <f>_xlfn.XLOOKUP($D977,Help2!$D:$D,Help2!V:V)</f>
        <v>0</v>
      </c>
      <c r="Z977" s="979">
        <f>_xlfn.XLOOKUP($D977,Help2!$D:$D,Help2!W:W)</f>
        <v>0</v>
      </c>
      <c r="AA977" s="979">
        <f>_xlfn.XLOOKUP($D977,Help2!$D:$D,Help2!X:X)</f>
        <v>0</v>
      </c>
      <c r="AB977" s="979">
        <f>_xlfn.XLOOKUP($D977,Help2!$D:$D,Help2!Y:Y)</f>
        <v>0</v>
      </c>
      <c r="AC977" s="979">
        <f>_xlfn.XLOOKUP($D977,Help2!$D:$D,Help2!Z:Z)</f>
        <v>0</v>
      </c>
      <c r="AD977" s="979">
        <f>_xlfn.XLOOKUP($D977,Help2!$D:$D,Help2!AA:AA)</f>
        <v>0</v>
      </c>
      <c r="AE977" s="979">
        <f>_xlfn.XLOOKUP($D977,Help2!$D:$D,Help2!AB:AB)</f>
        <v>0</v>
      </c>
      <c r="AF977" s="979">
        <f>_xlfn.XLOOKUP($D977,Help2!$D:$D,Help2!AC:AC)</f>
        <v>0</v>
      </c>
      <c r="AG977" s="979">
        <f>_xlfn.XLOOKUP($D977,Help2!$D:$D,Help2!AD:AD)</f>
        <v>0</v>
      </c>
      <c r="AH977" s="979">
        <f>_xlfn.XLOOKUP($D977,Help2!$D:$D,Help2!AE:AE)</f>
        <v>0</v>
      </c>
      <c r="AI977" s="979">
        <f>_xlfn.XLOOKUP($D977,Help2!$D:$D,Help2!AF:AF)</f>
        <v>0</v>
      </c>
      <c r="AJ977" s="979">
        <f>_xlfn.XLOOKUP($D977,Help2!$D:$D,Help2!AG:AG)</f>
        <v>0</v>
      </c>
      <c r="AK977" s="979">
        <f>_xlfn.XLOOKUP($D977,Help2!$D:$D,Help2!AH:AH)</f>
        <v>0</v>
      </c>
      <c r="AL977" s="979">
        <f>_xlfn.XLOOKUP($D977,Help2!$D:$D,Help2!AI:AI)</f>
        <v>0</v>
      </c>
      <c r="AM977" s="979">
        <f>_xlfn.XLOOKUP($D977,Help2!$D:$D,Help2!AJ:AJ)</f>
        <v>0</v>
      </c>
      <c r="AN977" s="979">
        <f>_xlfn.XLOOKUP($D977,Help2!$D:$D,Help2!AK:AK)</f>
        <v>0</v>
      </c>
    </row>
    <row r="978" spans="1:40" x14ac:dyDescent="0.2">
      <c r="A978" s="1">
        <v>45902</v>
      </c>
      <c r="B978">
        <f t="shared" si="105"/>
        <v>9</v>
      </c>
      <c r="C978">
        <f t="shared" si="106"/>
        <v>2025</v>
      </c>
      <c r="D978" s="872" t="str">
        <f t="shared" ref="D978:D1041" si="111">CONCATENATE(TEXT(A978,"MM"),"´",TEXT(A978,"JJJJ"))</f>
        <v>09´2025</v>
      </c>
      <c r="F978" s="2">
        <f t="shared" si="107"/>
        <v>24</v>
      </c>
      <c r="G978" s="3">
        <f t="shared" si="108"/>
        <v>3.5842293906810034E-2</v>
      </c>
      <c r="H978" s="5">
        <f t="shared" si="109"/>
        <v>1</v>
      </c>
      <c r="I978" s="979">
        <f>VLOOKUP($D978,Help2!$D$26:$T$37,5)</f>
        <v>0</v>
      </c>
      <c r="J978" s="979">
        <f>VLOOKUP($D978,Help2!$D$26:$T$37,6)</f>
        <v>0</v>
      </c>
      <c r="K978" s="979">
        <f>VLOOKUP($D978,Help2!$D$26:$T$37,7)</f>
        <v>0</v>
      </c>
      <c r="L978" s="979">
        <f>VLOOKUP($D978,Help2!$D$26:$T$37,8)</f>
        <v>0</v>
      </c>
      <c r="M978" s="979">
        <f>VLOOKUP($D978,Help2!$D$26:$T$37,9)</f>
        <v>0</v>
      </c>
      <c r="N978" s="979">
        <f>VLOOKUP($D978,Help2!$D$26:$T$37,10)</f>
        <v>0</v>
      </c>
      <c r="P978" s="979">
        <f>VLOOKUP($D978,Help2!$D$2:$T$25,3)</f>
        <v>669.6</v>
      </c>
      <c r="Q978" s="979">
        <f t="shared" si="110"/>
        <v>720</v>
      </c>
      <c r="Y978" s="979">
        <f>_xlfn.XLOOKUP($D978,Help2!$D:$D,Help2!V:V)</f>
        <v>0</v>
      </c>
      <c r="Z978" s="979">
        <f>_xlfn.XLOOKUP($D978,Help2!$D:$D,Help2!W:W)</f>
        <v>0</v>
      </c>
      <c r="AA978" s="979">
        <f>_xlfn.XLOOKUP($D978,Help2!$D:$D,Help2!X:X)</f>
        <v>0</v>
      </c>
      <c r="AB978" s="979">
        <f>_xlfn.XLOOKUP($D978,Help2!$D:$D,Help2!Y:Y)</f>
        <v>0</v>
      </c>
      <c r="AC978" s="979">
        <f>_xlfn.XLOOKUP($D978,Help2!$D:$D,Help2!Z:Z)</f>
        <v>0</v>
      </c>
      <c r="AD978" s="979">
        <f>_xlfn.XLOOKUP($D978,Help2!$D:$D,Help2!AA:AA)</f>
        <v>0</v>
      </c>
      <c r="AE978" s="979">
        <f>_xlfn.XLOOKUP($D978,Help2!$D:$D,Help2!AB:AB)</f>
        <v>0</v>
      </c>
      <c r="AF978" s="979">
        <f>_xlfn.XLOOKUP($D978,Help2!$D:$D,Help2!AC:AC)</f>
        <v>0</v>
      </c>
      <c r="AG978" s="979">
        <f>_xlfn.XLOOKUP($D978,Help2!$D:$D,Help2!AD:AD)</f>
        <v>0</v>
      </c>
      <c r="AH978" s="979">
        <f>_xlfn.XLOOKUP($D978,Help2!$D:$D,Help2!AE:AE)</f>
        <v>0</v>
      </c>
      <c r="AI978" s="979">
        <f>_xlfn.XLOOKUP($D978,Help2!$D:$D,Help2!AF:AF)</f>
        <v>0</v>
      </c>
      <c r="AJ978" s="979">
        <f>_xlfn.XLOOKUP($D978,Help2!$D:$D,Help2!AG:AG)</f>
        <v>0</v>
      </c>
      <c r="AK978" s="979">
        <f>_xlfn.XLOOKUP($D978,Help2!$D:$D,Help2!AH:AH)</f>
        <v>0</v>
      </c>
      <c r="AL978" s="979">
        <f>_xlfn.XLOOKUP($D978,Help2!$D:$D,Help2!AI:AI)</f>
        <v>0</v>
      </c>
      <c r="AM978" s="979">
        <f>_xlfn.XLOOKUP($D978,Help2!$D:$D,Help2!AJ:AJ)</f>
        <v>0</v>
      </c>
      <c r="AN978" s="979">
        <f>_xlfn.XLOOKUP($D978,Help2!$D:$D,Help2!AK:AK)</f>
        <v>0</v>
      </c>
    </row>
    <row r="979" spans="1:40" x14ac:dyDescent="0.2">
      <c r="A979" s="1">
        <v>45903</v>
      </c>
      <c r="B979">
        <f t="shared" si="105"/>
        <v>9</v>
      </c>
      <c r="C979">
        <f t="shared" si="106"/>
        <v>2025</v>
      </c>
      <c r="D979" s="872" t="str">
        <f t="shared" si="111"/>
        <v>09´2025</v>
      </c>
      <c r="F979" s="2">
        <f t="shared" si="107"/>
        <v>24</v>
      </c>
      <c r="G979" s="3">
        <f t="shared" si="108"/>
        <v>3.5842293906810034E-2</v>
      </c>
      <c r="H979" s="5">
        <f t="shared" si="109"/>
        <v>1</v>
      </c>
      <c r="I979" s="979">
        <f>VLOOKUP($D979,Help2!$D$26:$T$37,5)</f>
        <v>0</v>
      </c>
      <c r="J979" s="979">
        <f>VLOOKUP($D979,Help2!$D$26:$T$37,6)</f>
        <v>0</v>
      </c>
      <c r="K979" s="979">
        <f>VLOOKUP($D979,Help2!$D$26:$T$37,7)</f>
        <v>0</v>
      </c>
      <c r="L979" s="979">
        <f>VLOOKUP($D979,Help2!$D$26:$T$37,8)</f>
        <v>0</v>
      </c>
      <c r="M979" s="979">
        <f>VLOOKUP($D979,Help2!$D$26:$T$37,9)</f>
        <v>0</v>
      </c>
      <c r="N979" s="979">
        <f>VLOOKUP($D979,Help2!$D$26:$T$37,10)</f>
        <v>0</v>
      </c>
      <c r="P979" s="979">
        <f>VLOOKUP($D979,Help2!$D$2:$T$25,3)</f>
        <v>669.6</v>
      </c>
      <c r="Q979" s="979">
        <f t="shared" si="110"/>
        <v>720</v>
      </c>
      <c r="Y979" s="979">
        <f>_xlfn.XLOOKUP($D979,Help2!$D:$D,Help2!V:V)</f>
        <v>0</v>
      </c>
      <c r="Z979" s="979">
        <f>_xlfn.XLOOKUP($D979,Help2!$D:$D,Help2!W:W)</f>
        <v>0</v>
      </c>
      <c r="AA979" s="979">
        <f>_xlfn.XLOOKUP($D979,Help2!$D:$D,Help2!X:X)</f>
        <v>0</v>
      </c>
      <c r="AB979" s="979">
        <f>_xlfn.XLOOKUP($D979,Help2!$D:$D,Help2!Y:Y)</f>
        <v>0</v>
      </c>
      <c r="AC979" s="979">
        <f>_xlfn.XLOOKUP($D979,Help2!$D:$D,Help2!Z:Z)</f>
        <v>0</v>
      </c>
      <c r="AD979" s="979">
        <f>_xlfn.XLOOKUP($D979,Help2!$D:$D,Help2!AA:AA)</f>
        <v>0</v>
      </c>
      <c r="AE979" s="979">
        <f>_xlfn.XLOOKUP($D979,Help2!$D:$D,Help2!AB:AB)</f>
        <v>0</v>
      </c>
      <c r="AF979" s="979">
        <f>_xlfn.XLOOKUP($D979,Help2!$D:$D,Help2!AC:AC)</f>
        <v>0</v>
      </c>
      <c r="AG979" s="979">
        <f>_xlfn.XLOOKUP($D979,Help2!$D:$D,Help2!AD:AD)</f>
        <v>0</v>
      </c>
      <c r="AH979" s="979">
        <f>_xlfn.XLOOKUP($D979,Help2!$D:$D,Help2!AE:AE)</f>
        <v>0</v>
      </c>
      <c r="AI979" s="979">
        <f>_xlfn.XLOOKUP($D979,Help2!$D:$D,Help2!AF:AF)</f>
        <v>0</v>
      </c>
      <c r="AJ979" s="979">
        <f>_xlfn.XLOOKUP($D979,Help2!$D:$D,Help2!AG:AG)</f>
        <v>0</v>
      </c>
      <c r="AK979" s="979">
        <f>_xlfn.XLOOKUP($D979,Help2!$D:$D,Help2!AH:AH)</f>
        <v>0</v>
      </c>
      <c r="AL979" s="979">
        <f>_xlfn.XLOOKUP($D979,Help2!$D:$D,Help2!AI:AI)</f>
        <v>0</v>
      </c>
      <c r="AM979" s="979">
        <f>_xlfn.XLOOKUP($D979,Help2!$D:$D,Help2!AJ:AJ)</f>
        <v>0</v>
      </c>
      <c r="AN979" s="979">
        <f>_xlfn.XLOOKUP($D979,Help2!$D:$D,Help2!AK:AK)</f>
        <v>0</v>
      </c>
    </row>
    <row r="980" spans="1:40" x14ac:dyDescent="0.2">
      <c r="A980" s="1">
        <v>45904</v>
      </c>
      <c r="B980">
        <f t="shared" si="105"/>
        <v>9</v>
      </c>
      <c r="C980">
        <f t="shared" si="106"/>
        <v>2025</v>
      </c>
      <c r="D980" s="872" t="str">
        <f t="shared" si="111"/>
        <v>09´2025</v>
      </c>
      <c r="F980" s="2">
        <f t="shared" si="107"/>
        <v>24</v>
      </c>
      <c r="G980" s="3">
        <f t="shared" si="108"/>
        <v>3.5842293906810034E-2</v>
      </c>
      <c r="H980" s="5">
        <f t="shared" si="109"/>
        <v>1</v>
      </c>
      <c r="I980" s="979">
        <f>VLOOKUP($D980,Help2!$D$26:$T$37,5)</f>
        <v>0</v>
      </c>
      <c r="J980" s="979">
        <f>VLOOKUP($D980,Help2!$D$26:$T$37,6)</f>
        <v>0</v>
      </c>
      <c r="K980" s="979">
        <f>VLOOKUP($D980,Help2!$D$26:$T$37,7)</f>
        <v>0</v>
      </c>
      <c r="L980" s="979">
        <f>VLOOKUP($D980,Help2!$D$26:$T$37,8)</f>
        <v>0</v>
      </c>
      <c r="M980" s="979">
        <f>VLOOKUP($D980,Help2!$D$26:$T$37,9)</f>
        <v>0</v>
      </c>
      <c r="N980" s="979">
        <f>VLOOKUP($D980,Help2!$D$26:$T$37,10)</f>
        <v>0</v>
      </c>
      <c r="P980" s="979">
        <f>VLOOKUP($D980,Help2!$D$2:$T$25,3)</f>
        <v>669.6</v>
      </c>
      <c r="Q980" s="979">
        <f t="shared" si="110"/>
        <v>720</v>
      </c>
      <c r="Y980" s="979">
        <f>_xlfn.XLOOKUP($D980,Help2!$D:$D,Help2!V:V)</f>
        <v>0</v>
      </c>
      <c r="Z980" s="979">
        <f>_xlfn.XLOOKUP($D980,Help2!$D:$D,Help2!W:W)</f>
        <v>0</v>
      </c>
      <c r="AA980" s="979">
        <f>_xlfn.XLOOKUP($D980,Help2!$D:$D,Help2!X:X)</f>
        <v>0</v>
      </c>
      <c r="AB980" s="979">
        <f>_xlfn.XLOOKUP($D980,Help2!$D:$D,Help2!Y:Y)</f>
        <v>0</v>
      </c>
      <c r="AC980" s="979">
        <f>_xlfn.XLOOKUP($D980,Help2!$D:$D,Help2!Z:Z)</f>
        <v>0</v>
      </c>
      <c r="AD980" s="979">
        <f>_xlfn.XLOOKUP($D980,Help2!$D:$D,Help2!AA:AA)</f>
        <v>0</v>
      </c>
      <c r="AE980" s="979">
        <f>_xlfn.XLOOKUP($D980,Help2!$D:$D,Help2!AB:AB)</f>
        <v>0</v>
      </c>
      <c r="AF980" s="979">
        <f>_xlfn.XLOOKUP($D980,Help2!$D:$D,Help2!AC:AC)</f>
        <v>0</v>
      </c>
      <c r="AG980" s="979">
        <f>_xlfn.XLOOKUP($D980,Help2!$D:$D,Help2!AD:AD)</f>
        <v>0</v>
      </c>
      <c r="AH980" s="979">
        <f>_xlfn.XLOOKUP($D980,Help2!$D:$D,Help2!AE:AE)</f>
        <v>0</v>
      </c>
      <c r="AI980" s="979">
        <f>_xlfn.XLOOKUP($D980,Help2!$D:$D,Help2!AF:AF)</f>
        <v>0</v>
      </c>
      <c r="AJ980" s="979">
        <f>_xlfn.XLOOKUP($D980,Help2!$D:$D,Help2!AG:AG)</f>
        <v>0</v>
      </c>
      <c r="AK980" s="979">
        <f>_xlfn.XLOOKUP($D980,Help2!$D:$D,Help2!AH:AH)</f>
        <v>0</v>
      </c>
      <c r="AL980" s="979">
        <f>_xlfn.XLOOKUP($D980,Help2!$D:$D,Help2!AI:AI)</f>
        <v>0</v>
      </c>
      <c r="AM980" s="979">
        <f>_xlfn.XLOOKUP($D980,Help2!$D:$D,Help2!AJ:AJ)</f>
        <v>0</v>
      </c>
      <c r="AN980" s="979">
        <f>_xlfn.XLOOKUP($D980,Help2!$D:$D,Help2!AK:AK)</f>
        <v>0</v>
      </c>
    </row>
    <row r="981" spans="1:40" x14ac:dyDescent="0.2">
      <c r="A981" s="1">
        <v>45905</v>
      </c>
      <c r="B981">
        <f t="shared" si="105"/>
        <v>9</v>
      </c>
      <c r="C981">
        <f t="shared" si="106"/>
        <v>2025</v>
      </c>
      <c r="D981" s="872" t="str">
        <f t="shared" si="111"/>
        <v>09´2025</v>
      </c>
      <c r="F981" s="2">
        <f t="shared" si="107"/>
        <v>24</v>
      </c>
      <c r="G981" s="3">
        <f t="shared" si="108"/>
        <v>3.5842293906810034E-2</v>
      </c>
      <c r="H981" s="5">
        <f t="shared" si="109"/>
        <v>1</v>
      </c>
      <c r="I981" s="979">
        <f>VLOOKUP($D981,Help2!$D$26:$T$37,5)</f>
        <v>0</v>
      </c>
      <c r="J981" s="979">
        <f>VLOOKUP($D981,Help2!$D$26:$T$37,6)</f>
        <v>0</v>
      </c>
      <c r="K981" s="979">
        <f>VLOOKUP($D981,Help2!$D$26:$T$37,7)</f>
        <v>0</v>
      </c>
      <c r="L981" s="979">
        <f>VLOOKUP($D981,Help2!$D$26:$T$37,8)</f>
        <v>0</v>
      </c>
      <c r="M981" s="979">
        <f>VLOOKUP($D981,Help2!$D$26:$T$37,9)</f>
        <v>0</v>
      </c>
      <c r="N981" s="979">
        <f>VLOOKUP($D981,Help2!$D$26:$T$37,10)</f>
        <v>0</v>
      </c>
      <c r="P981" s="979">
        <f>VLOOKUP($D981,Help2!$D$2:$T$25,3)</f>
        <v>669.6</v>
      </c>
      <c r="Q981" s="979">
        <f t="shared" si="110"/>
        <v>720</v>
      </c>
      <c r="Y981" s="979">
        <f>_xlfn.XLOOKUP($D981,Help2!$D:$D,Help2!V:V)</f>
        <v>0</v>
      </c>
      <c r="Z981" s="979">
        <f>_xlfn.XLOOKUP($D981,Help2!$D:$D,Help2!W:W)</f>
        <v>0</v>
      </c>
      <c r="AA981" s="979">
        <f>_xlfn.XLOOKUP($D981,Help2!$D:$D,Help2!X:X)</f>
        <v>0</v>
      </c>
      <c r="AB981" s="979">
        <f>_xlfn.XLOOKUP($D981,Help2!$D:$D,Help2!Y:Y)</f>
        <v>0</v>
      </c>
      <c r="AC981" s="979">
        <f>_xlfn.XLOOKUP($D981,Help2!$D:$D,Help2!Z:Z)</f>
        <v>0</v>
      </c>
      <c r="AD981" s="979">
        <f>_xlfn.XLOOKUP($D981,Help2!$D:$D,Help2!AA:AA)</f>
        <v>0</v>
      </c>
      <c r="AE981" s="979">
        <f>_xlfn.XLOOKUP($D981,Help2!$D:$D,Help2!AB:AB)</f>
        <v>0</v>
      </c>
      <c r="AF981" s="979">
        <f>_xlfn.XLOOKUP($D981,Help2!$D:$D,Help2!AC:AC)</f>
        <v>0</v>
      </c>
      <c r="AG981" s="979">
        <f>_xlfn.XLOOKUP($D981,Help2!$D:$D,Help2!AD:AD)</f>
        <v>0</v>
      </c>
      <c r="AH981" s="979">
        <f>_xlfn.XLOOKUP($D981,Help2!$D:$D,Help2!AE:AE)</f>
        <v>0</v>
      </c>
      <c r="AI981" s="979">
        <f>_xlfn.XLOOKUP($D981,Help2!$D:$D,Help2!AF:AF)</f>
        <v>0</v>
      </c>
      <c r="AJ981" s="979">
        <f>_xlfn.XLOOKUP($D981,Help2!$D:$D,Help2!AG:AG)</f>
        <v>0</v>
      </c>
      <c r="AK981" s="979">
        <f>_xlfn.XLOOKUP($D981,Help2!$D:$D,Help2!AH:AH)</f>
        <v>0</v>
      </c>
      <c r="AL981" s="979">
        <f>_xlfn.XLOOKUP($D981,Help2!$D:$D,Help2!AI:AI)</f>
        <v>0</v>
      </c>
      <c r="AM981" s="979">
        <f>_xlfn.XLOOKUP($D981,Help2!$D:$D,Help2!AJ:AJ)</f>
        <v>0</v>
      </c>
      <c r="AN981" s="979">
        <f>_xlfn.XLOOKUP($D981,Help2!$D:$D,Help2!AK:AK)</f>
        <v>0</v>
      </c>
    </row>
    <row r="982" spans="1:40" x14ac:dyDescent="0.2">
      <c r="A982" s="1">
        <v>45906</v>
      </c>
      <c r="B982">
        <f t="shared" si="105"/>
        <v>9</v>
      </c>
      <c r="C982">
        <f t="shared" si="106"/>
        <v>2025</v>
      </c>
      <c r="D982" s="872" t="str">
        <f t="shared" si="111"/>
        <v>09´2025</v>
      </c>
      <c r="F982" s="2">
        <f t="shared" si="107"/>
        <v>24</v>
      </c>
      <c r="G982" s="3">
        <f t="shared" si="108"/>
        <v>3.5842293906810034E-2</v>
      </c>
      <c r="H982" s="5">
        <f t="shared" si="109"/>
        <v>1</v>
      </c>
      <c r="I982" s="979">
        <f>VLOOKUP($D982,Help2!$D$26:$T$37,5)</f>
        <v>0</v>
      </c>
      <c r="J982" s="979">
        <f>VLOOKUP($D982,Help2!$D$26:$T$37,6)</f>
        <v>0</v>
      </c>
      <c r="K982" s="979">
        <f>VLOOKUP($D982,Help2!$D$26:$T$37,7)</f>
        <v>0</v>
      </c>
      <c r="L982" s="979">
        <f>VLOOKUP($D982,Help2!$D$26:$T$37,8)</f>
        <v>0</v>
      </c>
      <c r="M982" s="979">
        <f>VLOOKUP($D982,Help2!$D$26:$T$37,9)</f>
        <v>0</v>
      </c>
      <c r="N982" s="979">
        <f>VLOOKUP($D982,Help2!$D$26:$T$37,10)</f>
        <v>0</v>
      </c>
      <c r="P982" s="979">
        <f>VLOOKUP($D982,Help2!$D$2:$T$25,3)</f>
        <v>669.6</v>
      </c>
      <c r="Q982" s="979">
        <f t="shared" si="110"/>
        <v>720</v>
      </c>
      <c r="Y982" s="979">
        <f>_xlfn.XLOOKUP($D982,Help2!$D:$D,Help2!V:V)</f>
        <v>0</v>
      </c>
      <c r="Z982" s="979">
        <f>_xlfn.XLOOKUP($D982,Help2!$D:$D,Help2!W:W)</f>
        <v>0</v>
      </c>
      <c r="AA982" s="979">
        <f>_xlfn.XLOOKUP($D982,Help2!$D:$D,Help2!X:X)</f>
        <v>0</v>
      </c>
      <c r="AB982" s="979">
        <f>_xlfn.XLOOKUP($D982,Help2!$D:$D,Help2!Y:Y)</f>
        <v>0</v>
      </c>
      <c r="AC982" s="979">
        <f>_xlfn.XLOOKUP($D982,Help2!$D:$D,Help2!Z:Z)</f>
        <v>0</v>
      </c>
      <c r="AD982" s="979">
        <f>_xlfn.XLOOKUP($D982,Help2!$D:$D,Help2!AA:AA)</f>
        <v>0</v>
      </c>
      <c r="AE982" s="979">
        <f>_xlfn.XLOOKUP($D982,Help2!$D:$D,Help2!AB:AB)</f>
        <v>0</v>
      </c>
      <c r="AF982" s="979">
        <f>_xlfn.XLOOKUP($D982,Help2!$D:$D,Help2!AC:AC)</f>
        <v>0</v>
      </c>
      <c r="AG982" s="979">
        <f>_xlfn.XLOOKUP($D982,Help2!$D:$D,Help2!AD:AD)</f>
        <v>0</v>
      </c>
      <c r="AH982" s="979">
        <f>_xlfn.XLOOKUP($D982,Help2!$D:$D,Help2!AE:AE)</f>
        <v>0</v>
      </c>
      <c r="AI982" s="979">
        <f>_xlfn.XLOOKUP($D982,Help2!$D:$D,Help2!AF:AF)</f>
        <v>0</v>
      </c>
      <c r="AJ982" s="979">
        <f>_xlfn.XLOOKUP($D982,Help2!$D:$D,Help2!AG:AG)</f>
        <v>0</v>
      </c>
      <c r="AK982" s="979">
        <f>_xlfn.XLOOKUP($D982,Help2!$D:$D,Help2!AH:AH)</f>
        <v>0</v>
      </c>
      <c r="AL982" s="979">
        <f>_xlfn.XLOOKUP($D982,Help2!$D:$D,Help2!AI:AI)</f>
        <v>0</v>
      </c>
      <c r="AM982" s="979">
        <f>_xlfn.XLOOKUP($D982,Help2!$D:$D,Help2!AJ:AJ)</f>
        <v>0</v>
      </c>
      <c r="AN982" s="979">
        <f>_xlfn.XLOOKUP($D982,Help2!$D:$D,Help2!AK:AK)</f>
        <v>0</v>
      </c>
    </row>
    <row r="983" spans="1:40" x14ac:dyDescent="0.2">
      <c r="A983" s="1">
        <v>45907</v>
      </c>
      <c r="B983">
        <f t="shared" si="105"/>
        <v>9</v>
      </c>
      <c r="C983">
        <f t="shared" si="106"/>
        <v>2025</v>
      </c>
      <c r="D983" s="872" t="str">
        <f t="shared" si="111"/>
        <v>09´2025</v>
      </c>
      <c r="F983" s="2">
        <f t="shared" si="107"/>
        <v>24</v>
      </c>
      <c r="G983" s="3">
        <f t="shared" si="108"/>
        <v>3.5842293906810034E-2</v>
      </c>
      <c r="H983" s="5">
        <f t="shared" si="109"/>
        <v>1</v>
      </c>
      <c r="I983" s="979">
        <f>VLOOKUP($D983,Help2!$D$26:$T$37,5)</f>
        <v>0</v>
      </c>
      <c r="J983" s="979">
        <f>VLOOKUP($D983,Help2!$D$26:$T$37,6)</f>
        <v>0</v>
      </c>
      <c r="K983" s="979">
        <f>VLOOKUP($D983,Help2!$D$26:$T$37,7)</f>
        <v>0</v>
      </c>
      <c r="L983" s="979">
        <f>VLOOKUP($D983,Help2!$D$26:$T$37,8)</f>
        <v>0</v>
      </c>
      <c r="M983" s="979">
        <f>VLOOKUP($D983,Help2!$D$26:$T$37,9)</f>
        <v>0</v>
      </c>
      <c r="N983" s="979">
        <f>VLOOKUP($D983,Help2!$D$26:$T$37,10)</f>
        <v>0</v>
      </c>
      <c r="P983" s="979">
        <f>VLOOKUP($D983,Help2!$D$2:$T$25,3)</f>
        <v>669.6</v>
      </c>
      <c r="Q983" s="979">
        <f t="shared" si="110"/>
        <v>720</v>
      </c>
      <c r="Y983" s="979">
        <f>_xlfn.XLOOKUP($D983,Help2!$D:$D,Help2!V:V)</f>
        <v>0</v>
      </c>
      <c r="Z983" s="979">
        <f>_xlfn.XLOOKUP($D983,Help2!$D:$D,Help2!W:W)</f>
        <v>0</v>
      </c>
      <c r="AA983" s="979">
        <f>_xlfn.XLOOKUP($D983,Help2!$D:$D,Help2!X:X)</f>
        <v>0</v>
      </c>
      <c r="AB983" s="979">
        <f>_xlfn.XLOOKUP($D983,Help2!$D:$D,Help2!Y:Y)</f>
        <v>0</v>
      </c>
      <c r="AC983" s="979">
        <f>_xlfn.XLOOKUP($D983,Help2!$D:$D,Help2!Z:Z)</f>
        <v>0</v>
      </c>
      <c r="AD983" s="979">
        <f>_xlfn.XLOOKUP($D983,Help2!$D:$D,Help2!AA:AA)</f>
        <v>0</v>
      </c>
      <c r="AE983" s="979">
        <f>_xlfn.XLOOKUP($D983,Help2!$D:$D,Help2!AB:AB)</f>
        <v>0</v>
      </c>
      <c r="AF983" s="979">
        <f>_xlfn.XLOOKUP($D983,Help2!$D:$D,Help2!AC:AC)</f>
        <v>0</v>
      </c>
      <c r="AG983" s="979">
        <f>_xlfn.XLOOKUP($D983,Help2!$D:$D,Help2!AD:AD)</f>
        <v>0</v>
      </c>
      <c r="AH983" s="979">
        <f>_xlfn.XLOOKUP($D983,Help2!$D:$D,Help2!AE:AE)</f>
        <v>0</v>
      </c>
      <c r="AI983" s="979">
        <f>_xlfn.XLOOKUP($D983,Help2!$D:$D,Help2!AF:AF)</f>
        <v>0</v>
      </c>
      <c r="AJ983" s="979">
        <f>_xlfn.XLOOKUP($D983,Help2!$D:$D,Help2!AG:AG)</f>
        <v>0</v>
      </c>
      <c r="AK983" s="979">
        <f>_xlfn.XLOOKUP($D983,Help2!$D:$D,Help2!AH:AH)</f>
        <v>0</v>
      </c>
      <c r="AL983" s="979">
        <f>_xlfn.XLOOKUP($D983,Help2!$D:$D,Help2!AI:AI)</f>
        <v>0</v>
      </c>
      <c r="AM983" s="979">
        <f>_xlfn.XLOOKUP($D983,Help2!$D:$D,Help2!AJ:AJ)</f>
        <v>0</v>
      </c>
      <c r="AN983" s="979">
        <f>_xlfn.XLOOKUP($D983,Help2!$D:$D,Help2!AK:AK)</f>
        <v>0</v>
      </c>
    </row>
    <row r="984" spans="1:40" x14ac:dyDescent="0.2">
      <c r="A984" s="1">
        <v>45908</v>
      </c>
      <c r="B984">
        <f t="shared" si="105"/>
        <v>9</v>
      </c>
      <c r="C984">
        <f t="shared" si="106"/>
        <v>2025</v>
      </c>
      <c r="D984" s="872" t="str">
        <f t="shared" si="111"/>
        <v>09´2025</v>
      </c>
      <c r="F984" s="2">
        <f t="shared" si="107"/>
        <v>24</v>
      </c>
      <c r="G984" s="3">
        <f t="shared" si="108"/>
        <v>3.5842293906810034E-2</v>
      </c>
      <c r="H984" s="5">
        <f t="shared" si="109"/>
        <v>1</v>
      </c>
      <c r="I984" s="979">
        <f>VLOOKUP($D984,Help2!$D$26:$T$37,5)</f>
        <v>0</v>
      </c>
      <c r="J984" s="979">
        <f>VLOOKUP($D984,Help2!$D$26:$T$37,6)</f>
        <v>0</v>
      </c>
      <c r="K984" s="979">
        <f>VLOOKUP($D984,Help2!$D$26:$T$37,7)</f>
        <v>0</v>
      </c>
      <c r="L984" s="979">
        <f>VLOOKUP($D984,Help2!$D$26:$T$37,8)</f>
        <v>0</v>
      </c>
      <c r="M984" s="979">
        <f>VLOOKUP($D984,Help2!$D$26:$T$37,9)</f>
        <v>0</v>
      </c>
      <c r="N984" s="979">
        <f>VLOOKUP($D984,Help2!$D$26:$T$37,10)</f>
        <v>0</v>
      </c>
      <c r="P984" s="979">
        <f>VLOOKUP($D984,Help2!$D$2:$T$25,3)</f>
        <v>669.6</v>
      </c>
      <c r="Q984" s="979">
        <f t="shared" si="110"/>
        <v>720</v>
      </c>
      <c r="Y984" s="979">
        <f>_xlfn.XLOOKUP($D984,Help2!$D:$D,Help2!V:V)</f>
        <v>0</v>
      </c>
      <c r="Z984" s="979">
        <f>_xlfn.XLOOKUP($D984,Help2!$D:$D,Help2!W:W)</f>
        <v>0</v>
      </c>
      <c r="AA984" s="979">
        <f>_xlfn.XLOOKUP($D984,Help2!$D:$D,Help2!X:X)</f>
        <v>0</v>
      </c>
      <c r="AB984" s="979">
        <f>_xlfn.XLOOKUP($D984,Help2!$D:$D,Help2!Y:Y)</f>
        <v>0</v>
      </c>
      <c r="AC984" s="979">
        <f>_xlfn.XLOOKUP($D984,Help2!$D:$D,Help2!Z:Z)</f>
        <v>0</v>
      </c>
      <c r="AD984" s="979">
        <f>_xlfn.XLOOKUP($D984,Help2!$D:$D,Help2!AA:AA)</f>
        <v>0</v>
      </c>
      <c r="AE984" s="979">
        <f>_xlfn.XLOOKUP($D984,Help2!$D:$D,Help2!AB:AB)</f>
        <v>0</v>
      </c>
      <c r="AF984" s="979">
        <f>_xlfn.XLOOKUP($D984,Help2!$D:$D,Help2!AC:AC)</f>
        <v>0</v>
      </c>
      <c r="AG984" s="979">
        <f>_xlfn.XLOOKUP($D984,Help2!$D:$D,Help2!AD:AD)</f>
        <v>0</v>
      </c>
      <c r="AH984" s="979">
        <f>_xlfn.XLOOKUP($D984,Help2!$D:$D,Help2!AE:AE)</f>
        <v>0</v>
      </c>
      <c r="AI984" s="979">
        <f>_xlfn.XLOOKUP($D984,Help2!$D:$D,Help2!AF:AF)</f>
        <v>0</v>
      </c>
      <c r="AJ984" s="979">
        <f>_xlfn.XLOOKUP($D984,Help2!$D:$D,Help2!AG:AG)</f>
        <v>0</v>
      </c>
      <c r="AK984" s="979">
        <f>_xlfn.XLOOKUP($D984,Help2!$D:$D,Help2!AH:AH)</f>
        <v>0</v>
      </c>
      <c r="AL984" s="979">
        <f>_xlfn.XLOOKUP($D984,Help2!$D:$D,Help2!AI:AI)</f>
        <v>0</v>
      </c>
      <c r="AM984" s="979">
        <f>_xlfn.XLOOKUP($D984,Help2!$D:$D,Help2!AJ:AJ)</f>
        <v>0</v>
      </c>
      <c r="AN984" s="979">
        <f>_xlfn.XLOOKUP($D984,Help2!$D:$D,Help2!AK:AK)</f>
        <v>0</v>
      </c>
    </row>
    <row r="985" spans="1:40" x14ac:dyDescent="0.2">
      <c r="A985" s="1">
        <v>45909</v>
      </c>
      <c r="B985">
        <f t="shared" si="105"/>
        <v>9</v>
      </c>
      <c r="C985">
        <f t="shared" si="106"/>
        <v>2025</v>
      </c>
      <c r="D985" s="872" t="str">
        <f t="shared" si="111"/>
        <v>09´2025</v>
      </c>
      <c r="F985" s="2">
        <f t="shared" si="107"/>
        <v>24</v>
      </c>
      <c r="G985" s="3">
        <f t="shared" si="108"/>
        <v>3.5842293906810034E-2</v>
      </c>
      <c r="H985" s="5">
        <f t="shared" si="109"/>
        <v>1</v>
      </c>
      <c r="I985" s="979">
        <f>VLOOKUP($D985,Help2!$D$26:$T$37,5)</f>
        <v>0</v>
      </c>
      <c r="J985" s="979">
        <f>VLOOKUP($D985,Help2!$D$26:$T$37,6)</f>
        <v>0</v>
      </c>
      <c r="K985" s="979">
        <f>VLOOKUP($D985,Help2!$D$26:$T$37,7)</f>
        <v>0</v>
      </c>
      <c r="L985" s="979">
        <f>VLOOKUP($D985,Help2!$D$26:$T$37,8)</f>
        <v>0</v>
      </c>
      <c r="M985" s="979">
        <f>VLOOKUP($D985,Help2!$D$26:$T$37,9)</f>
        <v>0</v>
      </c>
      <c r="N985" s="979">
        <f>VLOOKUP($D985,Help2!$D$26:$T$37,10)</f>
        <v>0</v>
      </c>
      <c r="P985" s="979">
        <f>VLOOKUP($D985,Help2!$D$2:$T$25,3)</f>
        <v>669.6</v>
      </c>
      <c r="Q985" s="979">
        <f t="shared" si="110"/>
        <v>720</v>
      </c>
      <c r="Y985" s="979">
        <f>_xlfn.XLOOKUP($D985,Help2!$D:$D,Help2!V:V)</f>
        <v>0</v>
      </c>
      <c r="Z985" s="979">
        <f>_xlfn.XLOOKUP($D985,Help2!$D:$D,Help2!W:W)</f>
        <v>0</v>
      </c>
      <c r="AA985" s="979">
        <f>_xlfn.XLOOKUP($D985,Help2!$D:$D,Help2!X:X)</f>
        <v>0</v>
      </c>
      <c r="AB985" s="979">
        <f>_xlfn.XLOOKUP($D985,Help2!$D:$D,Help2!Y:Y)</f>
        <v>0</v>
      </c>
      <c r="AC985" s="979">
        <f>_xlfn.XLOOKUP($D985,Help2!$D:$D,Help2!Z:Z)</f>
        <v>0</v>
      </c>
      <c r="AD985" s="979">
        <f>_xlfn.XLOOKUP($D985,Help2!$D:$D,Help2!AA:AA)</f>
        <v>0</v>
      </c>
      <c r="AE985" s="979">
        <f>_xlfn.XLOOKUP($D985,Help2!$D:$D,Help2!AB:AB)</f>
        <v>0</v>
      </c>
      <c r="AF985" s="979">
        <f>_xlfn.XLOOKUP($D985,Help2!$D:$D,Help2!AC:AC)</f>
        <v>0</v>
      </c>
      <c r="AG985" s="979">
        <f>_xlfn.XLOOKUP($D985,Help2!$D:$D,Help2!AD:AD)</f>
        <v>0</v>
      </c>
      <c r="AH985" s="979">
        <f>_xlfn.XLOOKUP($D985,Help2!$D:$D,Help2!AE:AE)</f>
        <v>0</v>
      </c>
      <c r="AI985" s="979">
        <f>_xlfn.XLOOKUP($D985,Help2!$D:$D,Help2!AF:AF)</f>
        <v>0</v>
      </c>
      <c r="AJ985" s="979">
        <f>_xlfn.XLOOKUP($D985,Help2!$D:$D,Help2!AG:AG)</f>
        <v>0</v>
      </c>
      <c r="AK985" s="979">
        <f>_xlfn.XLOOKUP($D985,Help2!$D:$D,Help2!AH:AH)</f>
        <v>0</v>
      </c>
      <c r="AL985" s="979">
        <f>_xlfn.XLOOKUP($D985,Help2!$D:$D,Help2!AI:AI)</f>
        <v>0</v>
      </c>
      <c r="AM985" s="979">
        <f>_xlfn.XLOOKUP($D985,Help2!$D:$D,Help2!AJ:AJ)</f>
        <v>0</v>
      </c>
      <c r="AN985" s="979">
        <f>_xlfn.XLOOKUP($D985,Help2!$D:$D,Help2!AK:AK)</f>
        <v>0</v>
      </c>
    </row>
    <row r="986" spans="1:40" x14ac:dyDescent="0.2">
      <c r="A986" s="1">
        <v>45910</v>
      </c>
      <c r="B986">
        <f t="shared" si="105"/>
        <v>9</v>
      </c>
      <c r="C986">
        <f t="shared" si="106"/>
        <v>2025</v>
      </c>
      <c r="D986" s="872" t="str">
        <f t="shared" si="111"/>
        <v>09´2025</v>
      </c>
      <c r="E986" s="867">
        <v>10</v>
      </c>
      <c r="F986" s="2">
        <f t="shared" si="107"/>
        <v>14</v>
      </c>
      <c r="G986" s="3">
        <f t="shared" si="108"/>
        <v>2.0908004778972519E-2</v>
      </c>
      <c r="H986" s="5">
        <f t="shared" si="109"/>
        <v>0.58333333333333337</v>
      </c>
      <c r="I986" s="979">
        <f>VLOOKUP($D986,Help2!$D$26:$T$37,5)</f>
        <v>0</v>
      </c>
      <c r="J986" s="979">
        <f>VLOOKUP($D986,Help2!$D$26:$T$37,6)</f>
        <v>0</v>
      </c>
      <c r="K986" s="979">
        <f>VLOOKUP($D986,Help2!$D$26:$T$37,7)</f>
        <v>0</v>
      </c>
      <c r="L986" s="979">
        <f>VLOOKUP($D986,Help2!$D$26:$T$37,8)</f>
        <v>0</v>
      </c>
      <c r="M986" s="979">
        <f>VLOOKUP($D986,Help2!$D$26:$T$37,9)</f>
        <v>0</v>
      </c>
      <c r="N986" s="979">
        <f>VLOOKUP($D986,Help2!$D$26:$T$37,10)</f>
        <v>0</v>
      </c>
      <c r="P986" s="979">
        <f>VLOOKUP($D986,Help2!$D$2:$T$25,3)</f>
        <v>669.6</v>
      </c>
      <c r="Q986" s="979">
        <f t="shared" si="110"/>
        <v>720</v>
      </c>
      <c r="Y986" s="979">
        <f>_xlfn.XLOOKUP($D986,Help2!$D:$D,Help2!V:V)</f>
        <v>0</v>
      </c>
      <c r="Z986" s="979">
        <f>_xlfn.XLOOKUP($D986,Help2!$D:$D,Help2!W:W)</f>
        <v>0</v>
      </c>
      <c r="AA986" s="979">
        <f>_xlfn.XLOOKUP($D986,Help2!$D:$D,Help2!X:X)</f>
        <v>0</v>
      </c>
      <c r="AB986" s="979">
        <f>_xlfn.XLOOKUP($D986,Help2!$D:$D,Help2!Y:Y)</f>
        <v>0</v>
      </c>
      <c r="AC986" s="979">
        <f>_xlfn.XLOOKUP($D986,Help2!$D:$D,Help2!Z:Z)</f>
        <v>0</v>
      </c>
      <c r="AD986" s="979">
        <f>_xlfn.XLOOKUP($D986,Help2!$D:$D,Help2!AA:AA)</f>
        <v>0</v>
      </c>
      <c r="AE986" s="979">
        <f>_xlfn.XLOOKUP($D986,Help2!$D:$D,Help2!AB:AB)</f>
        <v>0</v>
      </c>
      <c r="AF986" s="979">
        <f>_xlfn.XLOOKUP($D986,Help2!$D:$D,Help2!AC:AC)</f>
        <v>0</v>
      </c>
      <c r="AG986" s="979">
        <f>_xlfn.XLOOKUP($D986,Help2!$D:$D,Help2!AD:AD)</f>
        <v>0</v>
      </c>
      <c r="AH986" s="979">
        <f>_xlfn.XLOOKUP($D986,Help2!$D:$D,Help2!AE:AE)</f>
        <v>0</v>
      </c>
      <c r="AI986" s="979">
        <f>_xlfn.XLOOKUP($D986,Help2!$D:$D,Help2!AF:AF)</f>
        <v>0</v>
      </c>
      <c r="AJ986" s="979">
        <f>_xlfn.XLOOKUP($D986,Help2!$D:$D,Help2!AG:AG)</f>
        <v>0</v>
      </c>
      <c r="AK986" s="979">
        <f>_xlfn.XLOOKUP($D986,Help2!$D:$D,Help2!AH:AH)</f>
        <v>0</v>
      </c>
      <c r="AL986" s="979">
        <f>_xlfn.XLOOKUP($D986,Help2!$D:$D,Help2!AI:AI)</f>
        <v>0</v>
      </c>
      <c r="AM986" s="979">
        <f>_xlfn.XLOOKUP($D986,Help2!$D:$D,Help2!AJ:AJ)</f>
        <v>0</v>
      </c>
      <c r="AN986" s="979">
        <f>_xlfn.XLOOKUP($D986,Help2!$D:$D,Help2!AK:AK)</f>
        <v>0</v>
      </c>
    </row>
    <row r="987" spans="1:40" x14ac:dyDescent="0.2">
      <c r="A987" s="1">
        <v>45911</v>
      </c>
      <c r="B987">
        <f t="shared" ref="B987:B1050" si="112">MONTH(A987)</f>
        <v>9</v>
      </c>
      <c r="C987">
        <f t="shared" ref="C987:C1050" si="113">+YEAR(A987)</f>
        <v>2025</v>
      </c>
      <c r="D987" s="872" t="str">
        <f t="shared" si="111"/>
        <v>09´2025</v>
      </c>
      <c r="F987" s="2">
        <f t="shared" ref="F987:F1050" si="114">24-E987</f>
        <v>24</v>
      </c>
      <c r="G987" s="3">
        <f t="shared" ref="G987:G1050" si="115">+F987/P987</f>
        <v>3.5842293906810034E-2</v>
      </c>
      <c r="H987" s="5">
        <f t="shared" ref="H987:H1050" si="116">+F987/24</f>
        <v>1</v>
      </c>
      <c r="I987" s="979">
        <f>VLOOKUP($D987,Help2!$D$26:$T$37,5)</f>
        <v>0</v>
      </c>
      <c r="J987" s="979">
        <f>VLOOKUP($D987,Help2!$D$26:$T$37,6)</f>
        <v>0</v>
      </c>
      <c r="K987" s="979">
        <f>VLOOKUP($D987,Help2!$D$26:$T$37,7)</f>
        <v>0</v>
      </c>
      <c r="L987" s="979">
        <f>VLOOKUP($D987,Help2!$D$26:$T$37,8)</f>
        <v>0</v>
      </c>
      <c r="M987" s="979">
        <f>VLOOKUP($D987,Help2!$D$26:$T$37,9)</f>
        <v>0</v>
      </c>
      <c r="N987" s="979">
        <f>VLOOKUP($D987,Help2!$D$26:$T$37,10)</f>
        <v>0</v>
      </c>
      <c r="P987" s="979">
        <f>VLOOKUP($D987,Help2!$D$2:$T$25,3)</f>
        <v>669.6</v>
      </c>
      <c r="Q987" s="979">
        <f t="shared" ref="Q987:Q1050" si="117">(EOMONTH(A987,0)-EOMONTH(A987,-1))*24</f>
        <v>720</v>
      </c>
      <c r="Y987" s="979">
        <f>_xlfn.XLOOKUP($D987,Help2!$D:$D,Help2!V:V)</f>
        <v>0</v>
      </c>
      <c r="Z987" s="979">
        <f>_xlfn.XLOOKUP($D987,Help2!$D:$D,Help2!W:W)</f>
        <v>0</v>
      </c>
      <c r="AA987" s="979">
        <f>_xlfn.XLOOKUP($D987,Help2!$D:$D,Help2!X:X)</f>
        <v>0</v>
      </c>
      <c r="AB987" s="979">
        <f>_xlfn.XLOOKUP($D987,Help2!$D:$D,Help2!Y:Y)</f>
        <v>0</v>
      </c>
      <c r="AC987" s="979">
        <f>_xlfn.XLOOKUP($D987,Help2!$D:$D,Help2!Z:Z)</f>
        <v>0</v>
      </c>
      <c r="AD987" s="979">
        <f>_xlfn.XLOOKUP($D987,Help2!$D:$D,Help2!AA:AA)</f>
        <v>0</v>
      </c>
      <c r="AE987" s="979">
        <f>_xlfn.XLOOKUP($D987,Help2!$D:$D,Help2!AB:AB)</f>
        <v>0</v>
      </c>
      <c r="AF987" s="979">
        <f>_xlfn.XLOOKUP($D987,Help2!$D:$D,Help2!AC:AC)</f>
        <v>0</v>
      </c>
      <c r="AG987" s="979">
        <f>_xlfn.XLOOKUP($D987,Help2!$D:$D,Help2!AD:AD)</f>
        <v>0</v>
      </c>
      <c r="AH987" s="979">
        <f>_xlfn.XLOOKUP($D987,Help2!$D:$D,Help2!AE:AE)</f>
        <v>0</v>
      </c>
      <c r="AI987" s="979">
        <f>_xlfn.XLOOKUP($D987,Help2!$D:$D,Help2!AF:AF)</f>
        <v>0</v>
      </c>
      <c r="AJ987" s="979">
        <f>_xlfn.XLOOKUP($D987,Help2!$D:$D,Help2!AG:AG)</f>
        <v>0</v>
      </c>
      <c r="AK987" s="979">
        <f>_xlfn.XLOOKUP($D987,Help2!$D:$D,Help2!AH:AH)</f>
        <v>0</v>
      </c>
      <c r="AL987" s="979">
        <f>_xlfn.XLOOKUP($D987,Help2!$D:$D,Help2!AI:AI)</f>
        <v>0</v>
      </c>
      <c r="AM987" s="979">
        <f>_xlfn.XLOOKUP($D987,Help2!$D:$D,Help2!AJ:AJ)</f>
        <v>0</v>
      </c>
      <c r="AN987" s="979">
        <f>_xlfn.XLOOKUP($D987,Help2!$D:$D,Help2!AK:AK)</f>
        <v>0</v>
      </c>
    </row>
    <row r="988" spans="1:40" x14ac:dyDescent="0.2">
      <c r="A988" s="1">
        <v>45912</v>
      </c>
      <c r="B988">
        <f t="shared" si="112"/>
        <v>9</v>
      </c>
      <c r="C988">
        <f t="shared" si="113"/>
        <v>2025</v>
      </c>
      <c r="D988" s="872" t="str">
        <f t="shared" si="111"/>
        <v>09´2025</v>
      </c>
      <c r="F988" s="2">
        <f t="shared" si="114"/>
        <v>24</v>
      </c>
      <c r="G988" s="3">
        <f t="shared" si="115"/>
        <v>3.5842293906810034E-2</v>
      </c>
      <c r="H988" s="5">
        <f t="shared" si="116"/>
        <v>1</v>
      </c>
      <c r="I988" s="979">
        <f>VLOOKUP($D988,Help2!$D$26:$T$37,5)</f>
        <v>0</v>
      </c>
      <c r="J988" s="979">
        <f>VLOOKUP($D988,Help2!$D$26:$T$37,6)</f>
        <v>0</v>
      </c>
      <c r="K988" s="979">
        <f>VLOOKUP($D988,Help2!$D$26:$T$37,7)</f>
        <v>0</v>
      </c>
      <c r="L988" s="979">
        <f>VLOOKUP($D988,Help2!$D$26:$T$37,8)</f>
        <v>0</v>
      </c>
      <c r="M988" s="979">
        <f>VLOOKUP($D988,Help2!$D$26:$T$37,9)</f>
        <v>0</v>
      </c>
      <c r="N988" s="979">
        <f>VLOOKUP($D988,Help2!$D$26:$T$37,10)</f>
        <v>0</v>
      </c>
      <c r="P988" s="979">
        <f>VLOOKUP($D988,Help2!$D$2:$T$25,3)</f>
        <v>669.6</v>
      </c>
      <c r="Q988" s="979">
        <f t="shared" si="117"/>
        <v>720</v>
      </c>
      <c r="Y988" s="979">
        <f>_xlfn.XLOOKUP($D988,Help2!$D:$D,Help2!V:V)</f>
        <v>0</v>
      </c>
      <c r="Z988" s="979">
        <f>_xlfn.XLOOKUP($D988,Help2!$D:$D,Help2!W:W)</f>
        <v>0</v>
      </c>
      <c r="AA988" s="979">
        <f>_xlfn.XLOOKUP($D988,Help2!$D:$D,Help2!X:X)</f>
        <v>0</v>
      </c>
      <c r="AB988" s="979">
        <f>_xlfn.XLOOKUP($D988,Help2!$D:$D,Help2!Y:Y)</f>
        <v>0</v>
      </c>
      <c r="AC988" s="979">
        <f>_xlfn.XLOOKUP($D988,Help2!$D:$D,Help2!Z:Z)</f>
        <v>0</v>
      </c>
      <c r="AD988" s="979">
        <f>_xlfn.XLOOKUP($D988,Help2!$D:$D,Help2!AA:AA)</f>
        <v>0</v>
      </c>
      <c r="AE988" s="979">
        <f>_xlfn.XLOOKUP($D988,Help2!$D:$D,Help2!AB:AB)</f>
        <v>0</v>
      </c>
      <c r="AF988" s="979">
        <f>_xlfn.XLOOKUP($D988,Help2!$D:$D,Help2!AC:AC)</f>
        <v>0</v>
      </c>
      <c r="AG988" s="979">
        <f>_xlfn.XLOOKUP($D988,Help2!$D:$D,Help2!AD:AD)</f>
        <v>0</v>
      </c>
      <c r="AH988" s="979">
        <f>_xlfn.XLOOKUP($D988,Help2!$D:$D,Help2!AE:AE)</f>
        <v>0</v>
      </c>
      <c r="AI988" s="979">
        <f>_xlfn.XLOOKUP($D988,Help2!$D:$D,Help2!AF:AF)</f>
        <v>0</v>
      </c>
      <c r="AJ988" s="979">
        <f>_xlfn.XLOOKUP($D988,Help2!$D:$D,Help2!AG:AG)</f>
        <v>0</v>
      </c>
      <c r="AK988" s="979">
        <f>_xlfn.XLOOKUP($D988,Help2!$D:$D,Help2!AH:AH)</f>
        <v>0</v>
      </c>
      <c r="AL988" s="979">
        <f>_xlfn.XLOOKUP($D988,Help2!$D:$D,Help2!AI:AI)</f>
        <v>0</v>
      </c>
      <c r="AM988" s="979">
        <f>_xlfn.XLOOKUP($D988,Help2!$D:$D,Help2!AJ:AJ)</f>
        <v>0</v>
      </c>
      <c r="AN988" s="979">
        <f>_xlfn.XLOOKUP($D988,Help2!$D:$D,Help2!AK:AK)</f>
        <v>0</v>
      </c>
    </row>
    <row r="989" spans="1:40" x14ac:dyDescent="0.2">
      <c r="A989" s="1">
        <v>45913</v>
      </c>
      <c r="B989">
        <f t="shared" si="112"/>
        <v>9</v>
      </c>
      <c r="C989">
        <f t="shared" si="113"/>
        <v>2025</v>
      </c>
      <c r="D989" s="872" t="str">
        <f t="shared" si="111"/>
        <v>09´2025</v>
      </c>
      <c r="F989" s="2">
        <f t="shared" si="114"/>
        <v>24</v>
      </c>
      <c r="G989" s="3">
        <f t="shared" si="115"/>
        <v>3.5842293906810034E-2</v>
      </c>
      <c r="H989" s="5">
        <f t="shared" si="116"/>
        <v>1</v>
      </c>
      <c r="I989" s="979">
        <f>VLOOKUP($D989,Help2!$D$26:$T$37,5)</f>
        <v>0</v>
      </c>
      <c r="J989" s="979">
        <f>VLOOKUP($D989,Help2!$D$26:$T$37,6)</f>
        <v>0</v>
      </c>
      <c r="K989" s="979">
        <f>VLOOKUP($D989,Help2!$D$26:$T$37,7)</f>
        <v>0</v>
      </c>
      <c r="L989" s="979">
        <f>VLOOKUP($D989,Help2!$D$26:$T$37,8)</f>
        <v>0</v>
      </c>
      <c r="M989" s="979">
        <f>VLOOKUP($D989,Help2!$D$26:$T$37,9)</f>
        <v>0</v>
      </c>
      <c r="N989" s="979">
        <f>VLOOKUP($D989,Help2!$D$26:$T$37,10)</f>
        <v>0</v>
      </c>
      <c r="P989" s="979">
        <f>VLOOKUP($D989,Help2!$D$2:$T$25,3)</f>
        <v>669.6</v>
      </c>
      <c r="Q989" s="979">
        <f t="shared" si="117"/>
        <v>720</v>
      </c>
      <c r="Y989" s="979">
        <f>_xlfn.XLOOKUP($D989,Help2!$D:$D,Help2!V:V)</f>
        <v>0</v>
      </c>
      <c r="Z989" s="979">
        <f>_xlfn.XLOOKUP($D989,Help2!$D:$D,Help2!W:W)</f>
        <v>0</v>
      </c>
      <c r="AA989" s="979">
        <f>_xlfn.XLOOKUP($D989,Help2!$D:$D,Help2!X:X)</f>
        <v>0</v>
      </c>
      <c r="AB989" s="979">
        <f>_xlfn.XLOOKUP($D989,Help2!$D:$D,Help2!Y:Y)</f>
        <v>0</v>
      </c>
      <c r="AC989" s="979">
        <f>_xlfn.XLOOKUP($D989,Help2!$D:$D,Help2!Z:Z)</f>
        <v>0</v>
      </c>
      <c r="AD989" s="979">
        <f>_xlfn.XLOOKUP($D989,Help2!$D:$D,Help2!AA:AA)</f>
        <v>0</v>
      </c>
      <c r="AE989" s="979">
        <f>_xlfn.XLOOKUP($D989,Help2!$D:$D,Help2!AB:AB)</f>
        <v>0</v>
      </c>
      <c r="AF989" s="979">
        <f>_xlfn.XLOOKUP($D989,Help2!$D:$D,Help2!AC:AC)</f>
        <v>0</v>
      </c>
      <c r="AG989" s="979">
        <f>_xlfn.XLOOKUP($D989,Help2!$D:$D,Help2!AD:AD)</f>
        <v>0</v>
      </c>
      <c r="AH989" s="979">
        <f>_xlfn.XLOOKUP($D989,Help2!$D:$D,Help2!AE:AE)</f>
        <v>0</v>
      </c>
      <c r="AI989" s="979">
        <f>_xlfn.XLOOKUP($D989,Help2!$D:$D,Help2!AF:AF)</f>
        <v>0</v>
      </c>
      <c r="AJ989" s="979">
        <f>_xlfn.XLOOKUP($D989,Help2!$D:$D,Help2!AG:AG)</f>
        <v>0</v>
      </c>
      <c r="AK989" s="979">
        <f>_xlfn.XLOOKUP($D989,Help2!$D:$D,Help2!AH:AH)</f>
        <v>0</v>
      </c>
      <c r="AL989" s="979">
        <f>_xlfn.XLOOKUP($D989,Help2!$D:$D,Help2!AI:AI)</f>
        <v>0</v>
      </c>
      <c r="AM989" s="979">
        <f>_xlfn.XLOOKUP($D989,Help2!$D:$D,Help2!AJ:AJ)</f>
        <v>0</v>
      </c>
      <c r="AN989" s="979">
        <f>_xlfn.XLOOKUP($D989,Help2!$D:$D,Help2!AK:AK)</f>
        <v>0</v>
      </c>
    </row>
    <row r="990" spans="1:40" x14ac:dyDescent="0.2">
      <c r="A990" s="1">
        <v>45914</v>
      </c>
      <c r="B990">
        <f t="shared" si="112"/>
        <v>9</v>
      </c>
      <c r="C990">
        <f t="shared" si="113"/>
        <v>2025</v>
      </c>
      <c r="D990" s="872" t="str">
        <f t="shared" si="111"/>
        <v>09´2025</v>
      </c>
      <c r="F990" s="2">
        <f t="shared" si="114"/>
        <v>24</v>
      </c>
      <c r="G990" s="3">
        <f t="shared" si="115"/>
        <v>3.5842293906810034E-2</v>
      </c>
      <c r="H990" s="5">
        <f t="shared" si="116"/>
        <v>1</v>
      </c>
      <c r="I990" s="979">
        <f>VLOOKUP($D990,Help2!$D$26:$T$37,5)</f>
        <v>0</v>
      </c>
      <c r="J990" s="979">
        <f>VLOOKUP($D990,Help2!$D$26:$T$37,6)</f>
        <v>0</v>
      </c>
      <c r="K990" s="979">
        <f>VLOOKUP($D990,Help2!$D$26:$T$37,7)</f>
        <v>0</v>
      </c>
      <c r="L990" s="979">
        <f>VLOOKUP($D990,Help2!$D$26:$T$37,8)</f>
        <v>0</v>
      </c>
      <c r="M990" s="979">
        <f>VLOOKUP($D990,Help2!$D$26:$T$37,9)</f>
        <v>0</v>
      </c>
      <c r="N990" s="979">
        <f>VLOOKUP($D990,Help2!$D$26:$T$37,10)</f>
        <v>0</v>
      </c>
      <c r="P990" s="979">
        <f>VLOOKUP($D990,Help2!$D$2:$T$25,3)</f>
        <v>669.6</v>
      </c>
      <c r="Q990" s="979">
        <f t="shared" si="117"/>
        <v>720</v>
      </c>
      <c r="Y990" s="979">
        <f>_xlfn.XLOOKUP($D990,Help2!$D:$D,Help2!V:V)</f>
        <v>0</v>
      </c>
      <c r="Z990" s="979">
        <f>_xlfn.XLOOKUP($D990,Help2!$D:$D,Help2!W:W)</f>
        <v>0</v>
      </c>
      <c r="AA990" s="979">
        <f>_xlfn.XLOOKUP($D990,Help2!$D:$D,Help2!X:X)</f>
        <v>0</v>
      </c>
      <c r="AB990" s="979">
        <f>_xlfn.XLOOKUP($D990,Help2!$D:$D,Help2!Y:Y)</f>
        <v>0</v>
      </c>
      <c r="AC990" s="979">
        <f>_xlfn.XLOOKUP($D990,Help2!$D:$D,Help2!Z:Z)</f>
        <v>0</v>
      </c>
      <c r="AD990" s="979">
        <f>_xlfn.XLOOKUP($D990,Help2!$D:$D,Help2!AA:AA)</f>
        <v>0</v>
      </c>
      <c r="AE990" s="979">
        <f>_xlfn.XLOOKUP($D990,Help2!$D:$D,Help2!AB:AB)</f>
        <v>0</v>
      </c>
      <c r="AF990" s="979">
        <f>_xlfn.XLOOKUP($D990,Help2!$D:$D,Help2!AC:AC)</f>
        <v>0</v>
      </c>
      <c r="AG990" s="979">
        <f>_xlfn.XLOOKUP($D990,Help2!$D:$D,Help2!AD:AD)</f>
        <v>0</v>
      </c>
      <c r="AH990" s="979">
        <f>_xlfn.XLOOKUP($D990,Help2!$D:$D,Help2!AE:AE)</f>
        <v>0</v>
      </c>
      <c r="AI990" s="979">
        <f>_xlfn.XLOOKUP($D990,Help2!$D:$D,Help2!AF:AF)</f>
        <v>0</v>
      </c>
      <c r="AJ990" s="979">
        <f>_xlfn.XLOOKUP($D990,Help2!$D:$D,Help2!AG:AG)</f>
        <v>0</v>
      </c>
      <c r="AK990" s="979">
        <f>_xlfn.XLOOKUP($D990,Help2!$D:$D,Help2!AH:AH)</f>
        <v>0</v>
      </c>
      <c r="AL990" s="979">
        <f>_xlfn.XLOOKUP($D990,Help2!$D:$D,Help2!AI:AI)</f>
        <v>0</v>
      </c>
      <c r="AM990" s="979">
        <f>_xlfn.XLOOKUP($D990,Help2!$D:$D,Help2!AJ:AJ)</f>
        <v>0</v>
      </c>
      <c r="AN990" s="979">
        <f>_xlfn.XLOOKUP($D990,Help2!$D:$D,Help2!AK:AK)</f>
        <v>0</v>
      </c>
    </row>
    <row r="991" spans="1:40" x14ac:dyDescent="0.2">
      <c r="A991" s="1">
        <v>45915</v>
      </c>
      <c r="B991">
        <f t="shared" si="112"/>
        <v>9</v>
      </c>
      <c r="C991">
        <f t="shared" si="113"/>
        <v>2025</v>
      </c>
      <c r="D991" s="872" t="str">
        <f t="shared" si="111"/>
        <v>09´2025</v>
      </c>
      <c r="F991" s="2">
        <f t="shared" si="114"/>
        <v>24</v>
      </c>
      <c r="G991" s="3">
        <f t="shared" si="115"/>
        <v>3.5842293906810034E-2</v>
      </c>
      <c r="H991" s="5">
        <f t="shared" si="116"/>
        <v>1</v>
      </c>
      <c r="I991" s="979">
        <f>VLOOKUP($D991,Help2!$D$26:$T$37,5)</f>
        <v>0</v>
      </c>
      <c r="J991" s="979">
        <f>VLOOKUP($D991,Help2!$D$26:$T$37,6)</f>
        <v>0</v>
      </c>
      <c r="K991" s="979">
        <f>VLOOKUP($D991,Help2!$D$26:$T$37,7)</f>
        <v>0</v>
      </c>
      <c r="L991" s="979">
        <f>VLOOKUP($D991,Help2!$D$26:$T$37,8)</f>
        <v>0</v>
      </c>
      <c r="M991" s="979">
        <f>VLOOKUP($D991,Help2!$D$26:$T$37,9)</f>
        <v>0</v>
      </c>
      <c r="N991" s="979">
        <f>VLOOKUP($D991,Help2!$D$26:$T$37,10)</f>
        <v>0</v>
      </c>
      <c r="P991" s="979">
        <f>VLOOKUP($D991,Help2!$D$2:$T$25,3)</f>
        <v>669.6</v>
      </c>
      <c r="Q991" s="979">
        <f t="shared" si="117"/>
        <v>720</v>
      </c>
      <c r="Y991" s="979">
        <f>_xlfn.XLOOKUP($D991,Help2!$D:$D,Help2!V:V)</f>
        <v>0</v>
      </c>
      <c r="Z991" s="979">
        <f>_xlfn.XLOOKUP($D991,Help2!$D:$D,Help2!W:W)</f>
        <v>0</v>
      </c>
      <c r="AA991" s="979">
        <f>_xlfn.XLOOKUP($D991,Help2!$D:$D,Help2!X:X)</f>
        <v>0</v>
      </c>
      <c r="AB991" s="979">
        <f>_xlfn.XLOOKUP($D991,Help2!$D:$D,Help2!Y:Y)</f>
        <v>0</v>
      </c>
      <c r="AC991" s="979">
        <f>_xlfn.XLOOKUP($D991,Help2!$D:$D,Help2!Z:Z)</f>
        <v>0</v>
      </c>
      <c r="AD991" s="979">
        <f>_xlfn.XLOOKUP($D991,Help2!$D:$D,Help2!AA:AA)</f>
        <v>0</v>
      </c>
      <c r="AE991" s="979">
        <f>_xlfn.XLOOKUP($D991,Help2!$D:$D,Help2!AB:AB)</f>
        <v>0</v>
      </c>
      <c r="AF991" s="979">
        <f>_xlfn.XLOOKUP($D991,Help2!$D:$D,Help2!AC:AC)</f>
        <v>0</v>
      </c>
      <c r="AG991" s="979">
        <f>_xlfn.XLOOKUP($D991,Help2!$D:$D,Help2!AD:AD)</f>
        <v>0</v>
      </c>
      <c r="AH991" s="979">
        <f>_xlfn.XLOOKUP($D991,Help2!$D:$D,Help2!AE:AE)</f>
        <v>0</v>
      </c>
      <c r="AI991" s="979">
        <f>_xlfn.XLOOKUP($D991,Help2!$D:$D,Help2!AF:AF)</f>
        <v>0</v>
      </c>
      <c r="AJ991" s="979">
        <f>_xlfn.XLOOKUP($D991,Help2!$D:$D,Help2!AG:AG)</f>
        <v>0</v>
      </c>
      <c r="AK991" s="979">
        <f>_xlfn.XLOOKUP($D991,Help2!$D:$D,Help2!AH:AH)</f>
        <v>0</v>
      </c>
      <c r="AL991" s="979">
        <f>_xlfn.XLOOKUP($D991,Help2!$D:$D,Help2!AI:AI)</f>
        <v>0</v>
      </c>
      <c r="AM991" s="979">
        <f>_xlfn.XLOOKUP($D991,Help2!$D:$D,Help2!AJ:AJ)</f>
        <v>0</v>
      </c>
      <c r="AN991" s="979">
        <f>_xlfn.XLOOKUP($D991,Help2!$D:$D,Help2!AK:AK)</f>
        <v>0</v>
      </c>
    </row>
    <row r="992" spans="1:40" x14ac:dyDescent="0.2">
      <c r="A992" s="1">
        <v>45916</v>
      </c>
      <c r="B992">
        <f t="shared" si="112"/>
        <v>9</v>
      </c>
      <c r="C992">
        <f t="shared" si="113"/>
        <v>2025</v>
      </c>
      <c r="D992" s="872" t="str">
        <f t="shared" si="111"/>
        <v>09´2025</v>
      </c>
      <c r="F992" s="2">
        <f t="shared" si="114"/>
        <v>24</v>
      </c>
      <c r="G992" s="3">
        <f t="shared" si="115"/>
        <v>3.5842293906810034E-2</v>
      </c>
      <c r="H992" s="5">
        <f t="shared" si="116"/>
        <v>1</v>
      </c>
      <c r="I992" s="979">
        <f>VLOOKUP($D992,Help2!$D$26:$T$37,5)</f>
        <v>0</v>
      </c>
      <c r="J992" s="979">
        <f>VLOOKUP($D992,Help2!$D$26:$T$37,6)</f>
        <v>0</v>
      </c>
      <c r="K992" s="979">
        <f>VLOOKUP($D992,Help2!$D$26:$T$37,7)</f>
        <v>0</v>
      </c>
      <c r="L992" s="979">
        <f>VLOOKUP($D992,Help2!$D$26:$T$37,8)</f>
        <v>0</v>
      </c>
      <c r="M992" s="979">
        <f>VLOOKUP($D992,Help2!$D$26:$T$37,9)</f>
        <v>0</v>
      </c>
      <c r="N992" s="979">
        <f>VLOOKUP($D992,Help2!$D$26:$T$37,10)</f>
        <v>0</v>
      </c>
      <c r="P992" s="979">
        <f>VLOOKUP($D992,Help2!$D$2:$T$25,3)</f>
        <v>669.6</v>
      </c>
      <c r="Q992" s="979">
        <f t="shared" si="117"/>
        <v>720</v>
      </c>
      <c r="Y992" s="979">
        <f>_xlfn.XLOOKUP($D992,Help2!$D:$D,Help2!V:V)</f>
        <v>0</v>
      </c>
      <c r="Z992" s="979">
        <f>_xlfn.XLOOKUP($D992,Help2!$D:$D,Help2!W:W)</f>
        <v>0</v>
      </c>
      <c r="AA992" s="979">
        <f>_xlfn.XLOOKUP($D992,Help2!$D:$D,Help2!X:X)</f>
        <v>0</v>
      </c>
      <c r="AB992" s="979">
        <f>_xlfn.XLOOKUP($D992,Help2!$D:$D,Help2!Y:Y)</f>
        <v>0</v>
      </c>
      <c r="AC992" s="979">
        <f>_xlfn.XLOOKUP($D992,Help2!$D:$D,Help2!Z:Z)</f>
        <v>0</v>
      </c>
      <c r="AD992" s="979">
        <f>_xlfn.XLOOKUP($D992,Help2!$D:$D,Help2!AA:AA)</f>
        <v>0</v>
      </c>
      <c r="AE992" s="979">
        <f>_xlfn.XLOOKUP($D992,Help2!$D:$D,Help2!AB:AB)</f>
        <v>0</v>
      </c>
      <c r="AF992" s="979">
        <f>_xlfn.XLOOKUP($D992,Help2!$D:$D,Help2!AC:AC)</f>
        <v>0</v>
      </c>
      <c r="AG992" s="979">
        <f>_xlfn.XLOOKUP($D992,Help2!$D:$D,Help2!AD:AD)</f>
        <v>0</v>
      </c>
      <c r="AH992" s="979">
        <f>_xlfn.XLOOKUP($D992,Help2!$D:$D,Help2!AE:AE)</f>
        <v>0</v>
      </c>
      <c r="AI992" s="979">
        <f>_xlfn.XLOOKUP($D992,Help2!$D:$D,Help2!AF:AF)</f>
        <v>0</v>
      </c>
      <c r="AJ992" s="979">
        <f>_xlfn.XLOOKUP($D992,Help2!$D:$D,Help2!AG:AG)</f>
        <v>0</v>
      </c>
      <c r="AK992" s="979">
        <f>_xlfn.XLOOKUP($D992,Help2!$D:$D,Help2!AH:AH)</f>
        <v>0</v>
      </c>
      <c r="AL992" s="979">
        <f>_xlfn.XLOOKUP($D992,Help2!$D:$D,Help2!AI:AI)</f>
        <v>0</v>
      </c>
      <c r="AM992" s="979">
        <f>_xlfn.XLOOKUP($D992,Help2!$D:$D,Help2!AJ:AJ)</f>
        <v>0</v>
      </c>
      <c r="AN992" s="979">
        <f>_xlfn.XLOOKUP($D992,Help2!$D:$D,Help2!AK:AK)</f>
        <v>0</v>
      </c>
    </row>
    <row r="993" spans="1:40" x14ac:dyDescent="0.2">
      <c r="A993" s="1">
        <v>45917</v>
      </c>
      <c r="B993">
        <f t="shared" si="112"/>
        <v>9</v>
      </c>
      <c r="C993">
        <f t="shared" si="113"/>
        <v>2025</v>
      </c>
      <c r="D993" s="872" t="str">
        <f t="shared" si="111"/>
        <v>09´2025</v>
      </c>
      <c r="F993" s="2">
        <f t="shared" si="114"/>
        <v>24</v>
      </c>
      <c r="G993" s="3">
        <f t="shared" si="115"/>
        <v>3.5842293906810034E-2</v>
      </c>
      <c r="H993" s="5">
        <f t="shared" si="116"/>
        <v>1</v>
      </c>
      <c r="I993" s="979">
        <f>VLOOKUP($D993,Help2!$D$26:$T$37,5)</f>
        <v>0</v>
      </c>
      <c r="J993" s="979">
        <f>VLOOKUP($D993,Help2!$D$26:$T$37,6)</f>
        <v>0</v>
      </c>
      <c r="K993" s="979">
        <f>VLOOKUP($D993,Help2!$D$26:$T$37,7)</f>
        <v>0</v>
      </c>
      <c r="L993" s="979">
        <f>VLOOKUP($D993,Help2!$D$26:$T$37,8)</f>
        <v>0</v>
      </c>
      <c r="M993" s="979">
        <f>VLOOKUP($D993,Help2!$D$26:$T$37,9)</f>
        <v>0</v>
      </c>
      <c r="N993" s="979">
        <f>VLOOKUP($D993,Help2!$D$26:$T$37,10)</f>
        <v>0</v>
      </c>
      <c r="P993" s="979">
        <f>VLOOKUP($D993,Help2!$D$2:$T$25,3)</f>
        <v>669.6</v>
      </c>
      <c r="Q993" s="979">
        <f t="shared" si="117"/>
        <v>720</v>
      </c>
      <c r="Y993" s="979">
        <f>_xlfn.XLOOKUP($D993,Help2!$D:$D,Help2!V:V)</f>
        <v>0</v>
      </c>
      <c r="Z993" s="979">
        <f>_xlfn.XLOOKUP($D993,Help2!$D:$D,Help2!W:W)</f>
        <v>0</v>
      </c>
      <c r="AA993" s="979">
        <f>_xlfn.XLOOKUP($D993,Help2!$D:$D,Help2!X:X)</f>
        <v>0</v>
      </c>
      <c r="AB993" s="979">
        <f>_xlfn.XLOOKUP($D993,Help2!$D:$D,Help2!Y:Y)</f>
        <v>0</v>
      </c>
      <c r="AC993" s="979">
        <f>_xlfn.XLOOKUP($D993,Help2!$D:$D,Help2!Z:Z)</f>
        <v>0</v>
      </c>
      <c r="AD993" s="979">
        <f>_xlfn.XLOOKUP($D993,Help2!$D:$D,Help2!AA:AA)</f>
        <v>0</v>
      </c>
      <c r="AE993" s="979">
        <f>_xlfn.XLOOKUP($D993,Help2!$D:$D,Help2!AB:AB)</f>
        <v>0</v>
      </c>
      <c r="AF993" s="979">
        <f>_xlfn.XLOOKUP($D993,Help2!$D:$D,Help2!AC:AC)</f>
        <v>0</v>
      </c>
      <c r="AG993" s="979">
        <f>_xlfn.XLOOKUP($D993,Help2!$D:$D,Help2!AD:AD)</f>
        <v>0</v>
      </c>
      <c r="AH993" s="979">
        <f>_xlfn.XLOOKUP($D993,Help2!$D:$D,Help2!AE:AE)</f>
        <v>0</v>
      </c>
      <c r="AI993" s="979">
        <f>_xlfn.XLOOKUP($D993,Help2!$D:$D,Help2!AF:AF)</f>
        <v>0</v>
      </c>
      <c r="AJ993" s="979">
        <f>_xlfn.XLOOKUP($D993,Help2!$D:$D,Help2!AG:AG)</f>
        <v>0</v>
      </c>
      <c r="AK993" s="979">
        <f>_xlfn.XLOOKUP($D993,Help2!$D:$D,Help2!AH:AH)</f>
        <v>0</v>
      </c>
      <c r="AL993" s="979">
        <f>_xlfn.XLOOKUP($D993,Help2!$D:$D,Help2!AI:AI)</f>
        <v>0</v>
      </c>
      <c r="AM993" s="979">
        <f>_xlfn.XLOOKUP($D993,Help2!$D:$D,Help2!AJ:AJ)</f>
        <v>0</v>
      </c>
      <c r="AN993" s="979">
        <f>_xlfn.XLOOKUP($D993,Help2!$D:$D,Help2!AK:AK)</f>
        <v>0</v>
      </c>
    </row>
    <row r="994" spans="1:40" x14ac:dyDescent="0.2">
      <c r="A994" s="1">
        <v>45918</v>
      </c>
      <c r="B994">
        <f t="shared" si="112"/>
        <v>9</v>
      </c>
      <c r="C994">
        <f t="shared" si="113"/>
        <v>2025</v>
      </c>
      <c r="D994" s="872" t="str">
        <f t="shared" si="111"/>
        <v>09´2025</v>
      </c>
      <c r="F994" s="2">
        <f t="shared" si="114"/>
        <v>24</v>
      </c>
      <c r="G994" s="3">
        <f t="shared" si="115"/>
        <v>3.5842293906810034E-2</v>
      </c>
      <c r="H994" s="5">
        <f t="shared" si="116"/>
        <v>1</v>
      </c>
      <c r="I994" s="979">
        <f>VLOOKUP($D994,Help2!$D$26:$T$37,5)</f>
        <v>0</v>
      </c>
      <c r="J994" s="979">
        <f>VLOOKUP($D994,Help2!$D$26:$T$37,6)</f>
        <v>0</v>
      </c>
      <c r="K994" s="979">
        <f>VLOOKUP($D994,Help2!$D$26:$T$37,7)</f>
        <v>0</v>
      </c>
      <c r="L994" s="979">
        <f>VLOOKUP($D994,Help2!$D$26:$T$37,8)</f>
        <v>0</v>
      </c>
      <c r="M994" s="979">
        <f>VLOOKUP($D994,Help2!$D$26:$T$37,9)</f>
        <v>0</v>
      </c>
      <c r="N994" s="979">
        <f>VLOOKUP($D994,Help2!$D$26:$T$37,10)</f>
        <v>0</v>
      </c>
      <c r="P994" s="979">
        <f>VLOOKUP($D994,Help2!$D$2:$T$25,3)</f>
        <v>669.6</v>
      </c>
      <c r="Q994" s="979">
        <f t="shared" si="117"/>
        <v>720</v>
      </c>
      <c r="Y994" s="979">
        <f>_xlfn.XLOOKUP($D994,Help2!$D:$D,Help2!V:V)</f>
        <v>0</v>
      </c>
      <c r="Z994" s="979">
        <f>_xlfn.XLOOKUP($D994,Help2!$D:$D,Help2!W:W)</f>
        <v>0</v>
      </c>
      <c r="AA994" s="979">
        <f>_xlfn.XLOOKUP($D994,Help2!$D:$D,Help2!X:X)</f>
        <v>0</v>
      </c>
      <c r="AB994" s="979">
        <f>_xlfn.XLOOKUP($D994,Help2!$D:$D,Help2!Y:Y)</f>
        <v>0</v>
      </c>
      <c r="AC994" s="979">
        <f>_xlfn.XLOOKUP($D994,Help2!$D:$D,Help2!Z:Z)</f>
        <v>0</v>
      </c>
      <c r="AD994" s="979">
        <f>_xlfn.XLOOKUP($D994,Help2!$D:$D,Help2!AA:AA)</f>
        <v>0</v>
      </c>
      <c r="AE994" s="979">
        <f>_xlfn.XLOOKUP($D994,Help2!$D:$D,Help2!AB:AB)</f>
        <v>0</v>
      </c>
      <c r="AF994" s="979">
        <f>_xlfn.XLOOKUP($D994,Help2!$D:$D,Help2!AC:AC)</f>
        <v>0</v>
      </c>
      <c r="AG994" s="979">
        <f>_xlfn.XLOOKUP($D994,Help2!$D:$D,Help2!AD:AD)</f>
        <v>0</v>
      </c>
      <c r="AH994" s="979">
        <f>_xlfn.XLOOKUP($D994,Help2!$D:$D,Help2!AE:AE)</f>
        <v>0</v>
      </c>
      <c r="AI994" s="979">
        <f>_xlfn.XLOOKUP($D994,Help2!$D:$D,Help2!AF:AF)</f>
        <v>0</v>
      </c>
      <c r="AJ994" s="979">
        <f>_xlfn.XLOOKUP($D994,Help2!$D:$D,Help2!AG:AG)</f>
        <v>0</v>
      </c>
      <c r="AK994" s="979">
        <f>_xlfn.XLOOKUP($D994,Help2!$D:$D,Help2!AH:AH)</f>
        <v>0</v>
      </c>
      <c r="AL994" s="979">
        <f>_xlfn.XLOOKUP($D994,Help2!$D:$D,Help2!AI:AI)</f>
        <v>0</v>
      </c>
      <c r="AM994" s="979">
        <f>_xlfn.XLOOKUP($D994,Help2!$D:$D,Help2!AJ:AJ)</f>
        <v>0</v>
      </c>
      <c r="AN994" s="979">
        <f>_xlfn.XLOOKUP($D994,Help2!$D:$D,Help2!AK:AK)</f>
        <v>0</v>
      </c>
    </row>
    <row r="995" spans="1:40" x14ac:dyDescent="0.2">
      <c r="A995" s="1">
        <v>45919</v>
      </c>
      <c r="B995">
        <f t="shared" si="112"/>
        <v>9</v>
      </c>
      <c r="C995">
        <f t="shared" si="113"/>
        <v>2025</v>
      </c>
      <c r="D995" s="872" t="str">
        <f t="shared" si="111"/>
        <v>09´2025</v>
      </c>
      <c r="F995" s="2">
        <f t="shared" si="114"/>
        <v>24</v>
      </c>
      <c r="G995" s="3">
        <f t="shared" si="115"/>
        <v>3.5842293906810034E-2</v>
      </c>
      <c r="H995" s="5">
        <f t="shared" si="116"/>
        <v>1</v>
      </c>
      <c r="I995" s="979">
        <f>VLOOKUP($D995,Help2!$D$26:$T$37,5)</f>
        <v>0</v>
      </c>
      <c r="J995" s="979">
        <f>VLOOKUP($D995,Help2!$D$26:$T$37,6)</f>
        <v>0</v>
      </c>
      <c r="K995" s="979">
        <f>VLOOKUP($D995,Help2!$D$26:$T$37,7)</f>
        <v>0</v>
      </c>
      <c r="L995" s="979">
        <f>VLOOKUP($D995,Help2!$D$26:$T$37,8)</f>
        <v>0</v>
      </c>
      <c r="M995" s="979">
        <f>VLOOKUP($D995,Help2!$D$26:$T$37,9)</f>
        <v>0</v>
      </c>
      <c r="N995" s="979">
        <f>VLOOKUP($D995,Help2!$D$26:$T$37,10)</f>
        <v>0</v>
      </c>
      <c r="P995" s="979">
        <f>VLOOKUP($D995,Help2!$D$2:$T$25,3)</f>
        <v>669.6</v>
      </c>
      <c r="Q995" s="979">
        <f t="shared" si="117"/>
        <v>720</v>
      </c>
      <c r="Y995" s="979">
        <f>_xlfn.XLOOKUP($D995,Help2!$D:$D,Help2!V:V)</f>
        <v>0</v>
      </c>
      <c r="Z995" s="979">
        <f>_xlfn.XLOOKUP($D995,Help2!$D:$D,Help2!W:W)</f>
        <v>0</v>
      </c>
      <c r="AA995" s="979">
        <f>_xlfn.XLOOKUP($D995,Help2!$D:$D,Help2!X:X)</f>
        <v>0</v>
      </c>
      <c r="AB995" s="979">
        <f>_xlfn.XLOOKUP($D995,Help2!$D:$D,Help2!Y:Y)</f>
        <v>0</v>
      </c>
      <c r="AC995" s="979">
        <f>_xlfn.XLOOKUP($D995,Help2!$D:$D,Help2!Z:Z)</f>
        <v>0</v>
      </c>
      <c r="AD995" s="979">
        <f>_xlfn.XLOOKUP($D995,Help2!$D:$D,Help2!AA:AA)</f>
        <v>0</v>
      </c>
      <c r="AE995" s="979">
        <f>_xlfn.XLOOKUP($D995,Help2!$D:$D,Help2!AB:AB)</f>
        <v>0</v>
      </c>
      <c r="AF995" s="979">
        <f>_xlfn.XLOOKUP($D995,Help2!$D:$D,Help2!AC:AC)</f>
        <v>0</v>
      </c>
      <c r="AG995" s="979">
        <f>_xlfn.XLOOKUP($D995,Help2!$D:$D,Help2!AD:AD)</f>
        <v>0</v>
      </c>
      <c r="AH995" s="979">
        <f>_xlfn.XLOOKUP($D995,Help2!$D:$D,Help2!AE:AE)</f>
        <v>0</v>
      </c>
      <c r="AI995" s="979">
        <f>_xlfn.XLOOKUP($D995,Help2!$D:$D,Help2!AF:AF)</f>
        <v>0</v>
      </c>
      <c r="AJ995" s="979">
        <f>_xlfn.XLOOKUP($D995,Help2!$D:$D,Help2!AG:AG)</f>
        <v>0</v>
      </c>
      <c r="AK995" s="979">
        <f>_xlfn.XLOOKUP($D995,Help2!$D:$D,Help2!AH:AH)</f>
        <v>0</v>
      </c>
      <c r="AL995" s="979">
        <f>_xlfn.XLOOKUP($D995,Help2!$D:$D,Help2!AI:AI)</f>
        <v>0</v>
      </c>
      <c r="AM995" s="979">
        <f>_xlfn.XLOOKUP($D995,Help2!$D:$D,Help2!AJ:AJ)</f>
        <v>0</v>
      </c>
      <c r="AN995" s="979">
        <f>_xlfn.XLOOKUP($D995,Help2!$D:$D,Help2!AK:AK)</f>
        <v>0</v>
      </c>
    </row>
    <row r="996" spans="1:40" x14ac:dyDescent="0.2">
      <c r="A996" s="1">
        <v>45920</v>
      </c>
      <c r="B996">
        <f t="shared" si="112"/>
        <v>9</v>
      </c>
      <c r="C996">
        <f t="shared" si="113"/>
        <v>2025</v>
      </c>
      <c r="D996" s="872" t="str">
        <f t="shared" si="111"/>
        <v>09´2025</v>
      </c>
      <c r="F996" s="2">
        <f t="shared" si="114"/>
        <v>24</v>
      </c>
      <c r="G996" s="3">
        <f t="shared" si="115"/>
        <v>3.5842293906810034E-2</v>
      </c>
      <c r="H996" s="5">
        <f t="shared" si="116"/>
        <v>1</v>
      </c>
      <c r="I996" s="979">
        <f>VLOOKUP($D996,Help2!$D$26:$T$37,5)</f>
        <v>0</v>
      </c>
      <c r="J996" s="979">
        <f>VLOOKUP($D996,Help2!$D$26:$T$37,6)</f>
        <v>0</v>
      </c>
      <c r="K996" s="979">
        <f>VLOOKUP($D996,Help2!$D$26:$T$37,7)</f>
        <v>0</v>
      </c>
      <c r="L996" s="979">
        <f>VLOOKUP($D996,Help2!$D$26:$T$37,8)</f>
        <v>0</v>
      </c>
      <c r="M996" s="979">
        <f>VLOOKUP($D996,Help2!$D$26:$T$37,9)</f>
        <v>0</v>
      </c>
      <c r="N996" s="979">
        <f>VLOOKUP($D996,Help2!$D$26:$T$37,10)</f>
        <v>0</v>
      </c>
      <c r="P996" s="979">
        <f>VLOOKUP($D996,Help2!$D$2:$T$25,3)</f>
        <v>669.6</v>
      </c>
      <c r="Q996" s="979">
        <f t="shared" si="117"/>
        <v>720</v>
      </c>
      <c r="Y996" s="979">
        <f>_xlfn.XLOOKUP($D996,Help2!$D:$D,Help2!V:V)</f>
        <v>0</v>
      </c>
      <c r="Z996" s="979">
        <f>_xlfn.XLOOKUP($D996,Help2!$D:$D,Help2!W:W)</f>
        <v>0</v>
      </c>
      <c r="AA996" s="979">
        <f>_xlfn.XLOOKUP($D996,Help2!$D:$D,Help2!X:X)</f>
        <v>0</v>
      </c>
      <c r="AB996" s="979">
        <f>_xlfn.XLOOKUP($D996,Help2!$D:$D,Help2!Y:Y)</f>
        <v>0</v>
      </c>
      <c r="AC996" s="979">
        <f>_xlfn.XLOOKUP($D996,Help2!$D:$D,Help2!Z:Z)</f>
        <v>0</v>
      </c>
      <c r="AD996" s="979">
        <f>_xlfn.XLOOKUP($D996,Help2!$D:$D,Help2!AA:AA)</f>
        <v>0</v>
      </c>
      <c r="AE996" s="979">
        <f>_xlfn.XLOOKUP($D996,Help2!$D:$D,Help2!AB:AB)</f>
        <v>0</v>
      </c>
      <c r="AF996" s="979">
        <f>_xlfn.XLOOKUP($D996,Help2!$D:$D,Help2!AC:AC)</f>
        <v>0</v>
      </c>
      <c r="AG996" s="979">
        <f>_xlfn.XLOOKUP($D996,Help2!$D:$D,Help2!AD:AD)</f>
        <v>0</v>
      </c>
      <c r="AH996" s="979">
        <f>_xlfn.XLOOKUP($D996,Help2!$D:$D,Help2!AE:AE)</f>
        <v>0</v>
      </c>
      <c r="AI996" s="979">
        <f>_xlfn.XLOOKUP($D996,Help2!$D:$D,Help2!AF:AF)</f>
        <v>0</v>
      </c>
      <c r="AJ996" s="979">
        <f>_xlfn.XLOOKUP($D996,Help2!$D:$D,Help2!AG:AG)</f>
        <v>0</v>
      </c>
      <c r="AK996" s="979">
        <f>_xlfn.XLOOKUP($D996,Help2!$D:$D,Help2!AH:AH)</f>
        <v>0</v>
      </c>
      <c r="AL996" s="979">
        <f>_xlfn.XLOOKUP($D996,Help2!$D:$D,Help2!AI:AI)</f>
        <v>0</v>
      </c>
      <c r="AM996" s="979">
        <f>_xlfn.XLOOKUP($D996,Help2!$D:$D,Help2!AJ:AJ)</f>
        <v>0</v>
      </c>
      <c r="AN996" s="979">
        <f>_xlfn.XLOOKUP($D996,Help2!$D:$D,Help2!AK:AK)</f>
        <v>0</v>
      </c>
    </row>
    <row r="997" spans="1:40" x14ac:dyDescent="0.2">
      <c r="A997" s="1">
        <v>45921</v>
      </c>
      <c r="B997">
        <f t="shared" si="112"/>
        <v>9</v>
      </c>
      <c r="C997">
        <f t="shared" si="113"/>
        <v>2025</v>
      </c>
      <c r="D997" s="872" t="str">
        <f t="shared" si="111"/>
        <v>09´2025</v>
      </c>
      <c r="E997" s="867">
        <v>16</v>
      </c>
      <c r="F997" s="2">
        <f t="shared" si="114"/>
        <v>8</v>
      </c>
      <c r="G997" s="3">
        <f t="shared" si="115"/>
        <v>1.1947431302270011E-2</v>
      </c>
      <c r="H997" s="5">
        <f t="shared" si="116"/>
        <v>0.33333333333333331</v>
      </c>
      <c r="I997" s="979">
        <f>VLOOKUP($D997,Help2!$D$26:$T$37,5)</f>
        <v>0</v>
      </c>
      <c r="J997" s="979">
        <f>VLOOKUP($D997,Help2!$D$26:$T$37,6)</f>
        <v>0</v>
      </c>
      <c r="K997" s="979">
        <f>VLOOKUP($D997,Help2!$D$26:$T$37,7)</f>
        <v>0</v>
      </c>
      <c r="L997" s="979">
        <f>VLOOKUP($D997,Help2!$D$26:$T$37,8)</f>
        <v>0</v>
      </c>
      <c r="M997" s="979">
        <f>VLOOKUP($D997,Help2!$D$26:$T$37,9)</f>
        <v>0</v>
      </c>
      <c r="N997" s="979">
        <f>VLOOKUP($D997,Help2!$D$26:$T$37,10)</f>
        <v>0</v>
      </c>
      <c r="P997" s="979">
        <f>VLOOKUP($D997,Help2!$D$2:$T$25,3)</f>
        <v>669.6</v>
      </c>
      <c r="Q997" s="979">
        <f t="shared" si="117"/>
        <v>720</v>
      </c>
      <c r="Y997" s="979">
        <f>_xlfn.XLOOKUP($D997,Help2!$D:$D,Help2!V:V)</f>
        <v>0</v>
      </c>
      <c r="Z997" s="979">
        <f>_xlfn.XLOOKUP($D997,Help2!$D:$D,Help2!W:W)</f>
        <v>0</v>
      </c>
      <c r="AA997" s="979">
        <f>_xlfn.XLOOKUP($D997,Help2!$D:$D,Help2!X:X)</f>
        <v>0</v>
      </c>
      <c r="AB997" s="979">
        <f>_xlfn.XLOOKUP($D997,Help2!$D:$D,Help2!Y:Y)</f>
        <v>0</v>
      </c>
      <c r="AC997" s="979">
        <f>_xlfn.XLOOKUP($D997,Help2!$D:$D,Help2!Z:Z)</f>
        <v>0</v>
      </c>
      <c r="AD997" s="979">
        <f>_xlfn.XLOOKUP($D997,Help2!$D:$D,Help2!AA:AA)</f>
        <v>0</v>
      </c>
      <c r="AE997" s="979">
        <f>_xlfn.XLOOKUP($D997,Help2!$D:$D,Help2!AB:AB)</f>
        <v>0</v>
      </c>
      <c r="AF997" s="979">
        <f>_xlfn.XLOOKUP($D997,Help2!$D:$D,Help2!AC:AC)</f>
        <v>0</v>
      </c>
      <c r="AG997" s="979">
        <f>_xlfn.XLOOKUP($D997,Help2!$D:$D,Help2!AD:AD)</f>
        <v>0</v>
      </c>
      <c r="AH997" s="979">
        <f>_xlfn.XLOOKUP($D997,Help2!$D:$D,Help2!AE:AE)</f>
        <v>0</v>
      </c>
      <c r="AI997" s="979">
        <f>_xlfn.XLOOKUP($D997,Help2!$D:$D,Help2!AF:AF)</f>
        <v>0</v>
      </c>
      <c r="AJ997" s="979">
        <f>_xlfn.XLOOKUP($D997,Help2!$D:$D,Help2!AG:AG)</f>
        <v>0</v>
      </c>
      <c r="AK997" s="979">
        <f>_xlfn.XLOOKUP($D997,Help2!$D:$D,Help2!AH:AH)</f>
        <v>0</v>
      </c>
      <c r="AL997" s="979">
        <f>_xlfn.XLOOKUP($D997,Help2!$D:$D,Help2!AI:AI)</f>
        <v>0</v>
      </c>
      <c r="AM997" s="979">
        <f>_xlfn.XLOOKUP($D997,Help2!$D:$D,Help2!AJ:AJ)</f>
        <v>0</v>
      </c>
      <c r="AN997" s="979">
        <f>_xlfn.XLOOKUP($D997,Help2!$D:$D,Help2!AK:AK)</f>
        <v>0</v>
      </c>
    </row>
    <row r="998" spans="1:40" x14ac:dyDescent="0.2">
      <c r="A998" s="1">
        <v>45922</v>
      </c>
      <c r="B998">
        <f t="shared" si="112"/>
        <v>9</v>
      </c>
      <c r="C998">
        <f t="shared" si="113"/>
        <v>2025</v>
      </c>
      <c r="D998" s="872" t="str">
        <f t="shared" si="111"/>
        <v>09´2025</v>
      </c>
      <c r="F998" s="2">
        <f t="shared" si="114"/>
        <v>24</v>
      </c>
      <c r="G998" s="3">
        <f t="shared" si="115"/>
        <v>3.5842293906810034E-2</v>
      </c>
      <c r="H998" s="5">
        <f t="shared" si="116"/>
        <v>1</v>
      </c>
      <c r="I998" s="979">
        <f>VLOOKUP($D998,Help2!$D$26:$T$37,5)</f>
        <v>0</v>
      </c>
      <c r="J998" s="979">
        <f>VLOOKUP($D998,Help2!$D$26:$T$37,6)</f>
        <v>0</v>
      </c>
      <c r="K998" s="979">
        <f>VLOOKUP($D998,Help2!$D$26:$T$37,7)</f>
        <v>0</v>
      </c>
      <c r="L998" s="979">
        <f>VLOOKUP($D998,Help2!$D$26:$T$37,8)</f>
        <v>0</v>
      </c>
      <c r="M998" s="979">
        <f>VLOOKUP($D998,Help2!$D$26:$T$37,9)</f>
        <v>0</v>
      </c>
      <c r="N998" s="979">
        <f>VLOOKUP($D998,Help2!$D$26:$T$37,10)</f>
        <v>0</v>
      </c>
      <c r="P998" s="979">
        <f>VLOOKUP($D998,Help2!$D$2:$T$25,3)</f>
        <v>669.6</v>
      </c>
      <c r="Q998" s="979">
        <f t="shared" si="117"/>
        <v>720</v>
      </c>
      <c r="Y998" s="979">
        <f>_xlfn.XLOOKUP($D998,Help2!$D:$D,Help2!V:V)</f>
        <v>0</v>
      </c>
      <c r="Z998" s="979">
        <f>_xlfn.XLOOKUP($D998,Help2!$D:$D,Help2!W:W)</f>
        <v>0</v>
      </c>
      <c r="AA998" s="979">
        <f>_xlfn.XLOOKUP($D998,Help2!$D:$D,Help2!X:X)</f>
        <v>0</v>
      </c>
      <c r="AB998" s="979">
        <f>_xlfn.XLOOKUP($D998,Help2!$D:$D,Help2!Y:Y)</f>
        <v>0</v>
      </c>
      <c r="AC998" s="979">
        <f>_xlfn.XLOOKUP($D998,Help2!$D:$D,Help2!Z:Z)</f>
        <v>0</v>
      </c>
      <c r="AD998" s="979">
        <f>_xlfn.XLOOKUP($D998,Help2!$D:$D,Help2!AA:AA)</f>
        <v>0</v>
      </c>
      <c r="AE998" s="979">
        <f>_xlfn.XLOOKUP($D998,Help2!$D:$D,Help2!AB:AB)</f>
        <v>0</v>
      </c>
      <c r="AF998" s="979">
        <f>_xlfn.XLOOKUP($D998,Help2!$D:$D,Help2!AC:AC)</f>
        <v>0</v>
      </c>
      <c r="AG998" s="979">
        <f>_xlfn.XLOOKUP($D998,Help2!$D:$D,Help2!AD:AD)</f>
        <v>0</v>
      </c>
      <c r="AH998" s="979">
        <f>_xlfn.XLOOKUP($D998,Help2!$D:$D,Help2!AE:AE)</f>
        <v>0</v>
      </c>
      <c r="AI998" s="979">
        <f>_xlfn.XLOOKUP($D998,Help2!$D:$D,Help2!AF:AF)</f>
        <v>0</v>
      </c>
      <c r="AJ998" s="979">
        <f>_xlfn.XLOOKUP($D998,Help2!$D:$D,Help2!AG:AG)</f>
        <v>0</v>
      </c>
      <c r="AK998" s="979">
        <f>_xlfn.XLOOKUP($D998,Help2!$D:$D,Help2!AH:AH)</f>
        <v>0</v>
      </c>
      <c r="AL998" s="979">
        <f>_xlfn.XLOOKUP($D998,Help2!$D:$D,Help2!AI:AI)</f>
        <v>0</v>
      </c>
      <c r="AM998" s="979">
        <f>_xlfn.XLOOKUP($D998,Help2!$D:$D,Help2!AJ:AJ)</f>
        <v>0</v>
      </c>
      <c r="AN998" s="979">
        <f>_xlfn.XLOOKUP($D998,Help2!$D:$D,Help2!AK:AK)</f>
        <v>0</v>
      </c>
    </row>
    <row r="999" spans="1:40" x14ac:dyDescent="0.2">
      <c r="A999" s="1">
        <v>45923</v>
      </c>
      <c r="B999">
        <f t="shared" si="112"/>
        <v>9</v>
      </c>
      <c r="C999">
        <f t="shared" si="113"/>
        <v>2025</v>
      </c>
      <c r="D999" s="872" t="str">
        <f t="shared" si="111"/>
        <v>09´2025</v>
      </c>
      <c r="F999" s="2">
        <f t="shared" si="114"/>
        <v>24</v>
      </c>
      <c r="G999" s="3">
        <f t="shared" si="115"/>
        <v>3.5842293906810034E-2</v>
      </c>
      <c r="H999" s="5">
        <f t="shared" si="116"/>
        <v>1</v>
      </c>
      <c r="I999" s="979">
        <f>VLOOKUP($D999,Help2!$D$26:$T$37,5)</f>
        <v>0</v>
      </c>
      <c r="J999" s="979">
        <f>VLOOKUP($D999,Help2!$D$26:$T$37,6)</f>
        <v>0</v>
      </c>
      <c r="K999" s="979">
        <f>VLOOKUP($D999,Help2!$D$26:$T$37,7)</f>
        <v>0</v>
      </c>
      <c r="L999" s="979">
        <f>VLOOKUP($D999,Help2!$D$26:$T$37,8)</f>
        <v>0</v>
      </c>
      <c r="M999" s="979">
        <f>VLOOKUP($D999,Help2!$D$26:$T$37,9)</f>
        <v>0</v>
      </c>
      <c r="N999" s="979">
        <f>VLOOKUP($D999,Help2!$D$26:$T$37,10)</f>
        <v>0</v>
      </c>
      <c r="P999" s="979">
        <f>VLOOKUP($D999,Help2!$D$2:$T$25,3)</f>
        <v>669.6</v>
      </c>
      <c r="Q999" s="979">
        <f t="shared" si="117"/>
        <v>720</v>
      </c>
      <c r="Y999" s="979">
        <f>_xlfn.XLOOKUP($D999,Help2!$D:$D,Help2!V:V)</f>
        <v>0</v>
      </c>
      <c r="Z999" s="979">
        <f>_xlfn.XLOOKUP($D999,Help2!$D:$D,Help2!W:W)</f>
        <v>0</v>
      </c>
      <c r="AA999" s="979">
        <f>_xlfn.XLOOKUP($D999,Help2!$D:$D,Help2!X:X)</f>
        <v>0</v>
      </c>
      <c r="AB999" s="979">
        <f>_xlfn.XLOOKUP($D999,Help2!$D:$D,Help2!Y:Y)</f>
        <v>0</v>
      </c>
      <c r="AC999" s="979">
        <f>_xlfn.XLOOKUP($D999,Help2!$D:$D,Help2!Z:Z)</f>
        <v>0</v>
      </c>
      <c r="AD999" s="979">
        <f>_xlfn.XLOOKUP($D999,Help2!$D:$D,Help2!AA:AA)</f>
        <v>0</v>
      </c>
      <c r="AE999" s="979">
        <f>_xlfn.XLOOKUP($D999,Help2!$D:$D,Help2!AB:AB)</f>
        <v>0</v>
      </c>
      <c r="AF999" s="979">
        <f>_xlfn.XLOOKUP($D999,Help2!$D:$D,Help2!AC:AC)</f>
        <v>0</v>
      </c>
      <c r="AG999" s="979">
        <f>_xlfn.XLOOKUP($D999,Help2!$D:$D,Help2!AD:AD)</f>
        <v>0</v>
      </c>
      <c r="AH999" s="979">
        <f>_xlfn.XLOOKUP($D999,Help2!$D:$D,Help2!AE:AE)</f>
        <v>0</v>
      </c>
      <c r="AI999" s="979">
        <f>_xlfn.XLOOKUP($D999,Help2!$D:$D,Help2!AF:AF)</f>
        <v>0</v>
      </c>
      <c r="AJ999" s="979">
        <f>_xlfn.XLOOKUP($D999,Help2!$D:$D,Help2!AG:AG)</f>
        <v>0</v>
      </c>
      <c r="AK999" s="979">
        <f>_xlfn.XLOOKUP($D999,Help2!$D:$D,Help2!AH:AH)</f>
        <v>0</v>
      </c>
      <c r="AL999" s="979">
        <f>_xlfn.XLOOKUP($D999,Help2!$D:$D,Help2!AI:AI)</f>
        <v>0</v>
      </c>
      <c r="AM999" s="979">
        <f>_xlfn.XLOOKUP($D999,Help2!$D:$D,Help2!AJ:AJ)</f>
        <v>0</v>
      </c>
      <c r="AN999" s="979">
        <f>_xlfn.XLOOKUP($D999,Help2!$D:$D,Help2!AK:AK)</f>
        <v>0</v>
      </c>
    </row>
    <row r="1000" spans="1:40" x14ac:dyDescent="0.2">
      <c r="A1000" s="1">
        <v>45924</v>
      </c>
      <c r="B1000">
        <f t="shared" si="112"/>
        <v>9</v>
      </c>
      <c r="C1000">
        <f t="shared" si="113"/>
        <v>2025</v>
      </c>
      <c r="D1000" s="872" t="str">
        <f t="shared" si="111"/>
        <v>09´2025</v>
      </c>
      <c r="F1000" s="2">
        <f t="shared" si="114"/>
        <v>24</v>
      </c>
      <c r="G1000" s="3">
        <f t="shared" si="115"/>
        <v>3.5842293906810034E-2</v>
      </c>
      <c r="H1000" s="5">
        <f t="shared" si="116"/>
        <v>1</v>
      </c>
      <c r="I1000" s="979">
        <f>VLOOKUP($D1000,Help2!$D$26:$T$37,5)</f>
        <v>0</v>
      </c>
      <c r="J1000" s="979">
        <f>VLOOKUP($D1000,Help2!$D$26:$T$37,6)</f>
        <v>0</v>
      </c>
      <c r="K1000" s="979">
        <f>VLOOKUP($D1000,Help2!$D$26:$T$37,7)</f>
        <v>0</v>
      </c>
      <c r="L1000" s="979">
        <f>VLOOKUP($D1000,Help2!$D$26:$T$37,8)</f>
        <v>0</v>
      </c>
      <c r="M1000" s="979">
        <f>VLOOKUP($D1000,Help2!$D$26:$T$37,9)</f>
        <v>0</v>
      </c>
      <c r="N1000" s="979">
        <f>VLOOKUP($D1000,Help2!$D$26:$T$37,10)</f>
        <v>0</v>
      </c>
      <c r="P1000" s="979">
        <f>VLOOKUP($D1000,Help2!$D$2:$T$25,3)</f>
        <v>669.6</v>
      </c>
      <c r="Q1000" s="979">
        <f t="shared" si="117"/>
        <v>720</v>
      </c>
      <c r="Y1000" s="979">
        <f>_xlfn.XLOOKUP($D1000,Help2!$D:$D,Help2!V:V)</f>
        <v>0</v>
      </c>
      <c r="Z1000" s="979">
        <f>_xlfn.XLOOKUP($D1000,Help2!$D:$D,Help2!W:W)</f>
        <v>0</v>
      </c>
      <c r="AA1000" s="979">
        <f>_xlfn.XLOOKUP($D1000,Help2!$D:$D,Help2!X:X)</f>
        <v>0</v>
      </c>
      <c r="AB1000" s="979">
        <f>_xlfn.XLOOKUP($D1000,Help2!$D:$D,Help2!Y:Y)</f>
        <v>0</v>
      </c>
      <c r="AC1000" s="979">
        <f>_xlfn.XLOOKUP($D1000,Help2!$D:$D,Help2!Z:Z)</f>
        <v>0</v>
      </c>
      <c r="AD1000" s="979">
        <f>_xlfn.XLOOKUP($D1000,Help2!$D:$D,Help2!AA:AA)</f>
        <v>0</v>
      </c>
      <c r="AE1000" s="979">
        <f>_xlfn.XLOOKUP($D1000,Help2!$D:$D,Help2!AB:AB)</f>
        <v>0</v>
      </c>
      <c r="AF1000" s="979">
        <f>_xlfn.XLOOKUP($D1000,Help2!$D:$D,Help2!AC:AC)</f>
        <v>0</v>
      </c>
      <c r="AG1000" s="979">
        <f>_xlfn.XLOOKUP($D1000,Help2!$D:$D,Help2!AD:AD)</f>
        <v>0</v>
      </c>
      <c r="AH1000" s="979">
        <f>_xlfn.XLOOKUP($D1000,Help2!$D:$D,Help2!AE:AE)</f>
        <v>0</v>
      </c>
      <c r="AI1000" s="979">
        <f>_xlfn.XLOOKUP($D1000,Help2!$D:$D,Help2!AF:AF)</f>
        <v>0</v>
      </c>
      <c r="AJ1000" s="979">
        <f>_xlfn.XLOOKUP($D1000,Help2!$D:$D,Help2!AG:AG)</f>
        <v>0</v>
      </c>
      <c r="AK1000" s="979">
        <f>_xlfn.XLOOKUP($D1000,Help2!$D:$D,Help2!AH:AH)</f>
        <v>0</v>
      </c>
      <c r="AL1000" s="979">
        <f>_xlfn.XLOOKUP($D1000,Help2!$D:$D,Help2!AI:AI)</f>
        <v>0</v>
      </c>
      <c r="AM1000" s="979">
        <f>_xlfn.XLOOKUP($D1000,Help2!$D:$D,Help2!AJ:AJ)</f>
        <v>0</v>
      </c>
      <c r="AN1000" s="979">
        <f>_xlfn.XLOOKUP($D1000,Help2!$D:$D,Help2!AK:AK)</f>
        <v>0</v>
      </c>
    </row>
    <row r="1001" spans="1:40" x14ac:dyDescent="0.2">
      <c r="A1001" s="1">
        <v>45925</v>
      </c>
      <c r="B1001">
        <f t="shared" si="112"/>
        <v>9</v>
      </c>
      <c r="C1001">
        <f t="shared" si="113"/>
        <v>2025</v>
      </c>
      <c r="D1001" s="872" t="str">
        <f t="shared" si="111"/>
        <v>09´2025</v>
      </c>
      <c r="F1001" s="2">
        <f t="shared" si="114"/>
        <v>24</v>
      </c>
      <c r="G1001" s="3">
        <f t="shared" si="115"/>
        <v>3.5842293906810034E-2</v>
      </c>
      <c r="H1001" s="5">
        <f t="shared" si="116"/>
        <v>1</v>
      </c>
      <c r="I1001" s="979">
        <f>VLOOKUP($D1001,Help2!$D$26:$T$37,5)</f>
        <v>0</v>
      </c>
      <c r="J1001" s="979">
        <f>VLOOKUP($D1001,Help2!$D$26:$T$37,6)</f>
        <v>0</v>
      </c>
      <c r="K1001" s="979">
        <f>VLOOKUP($D1001,Help2!$D$26:$T$37,7)</f>
        <v>0</v>
      </c>
      <c r="L1001" s="979">
        <f>VLOOKUP($D1001,Help2!$D$26:$T$37,8)</f>
        <v>0</v>
      </c>
      <c r="M1001" s="979">
        <f>VLOOKUP($D1001,Help2!$D$26:$T$37,9)</f>
        <v>0</v>
      </c>
      <c r="N1001" s="979">
        <f>VLOOKUP($D1001,Help2!$D$26:$T$37,10)</f>
        <v>0</v>
      </c>
      <c r="P1001" s="979">
        <f>VLOOKUP($D1001,Help2!$D$2:$T$25,3)</f>
        <v>669.6</v>
      </c>
      <c r="Q1001" s="979">
        <f t="shared" si="117"/>
        <v>720</v>
      </c>
      <c r="Y1001" s="979">
        <f>_xlfn.XLOOKUP($D1001,Help2!$D:$D,Help2!V:V)</f>
        <v>0</v>
      </c>
      <c r="Z1001" s="979">
        <f>_xlfn.XLOOKUP($D1001,Help2!$D:$D,Help2!W:W)</f>
        <v>0</v>
      </c>
      <c r="AA1001" s="979">
        <f>_xlfn.XLOOKUP($D1001,Help2!$D:$D,Help2!X:X)</f>
        <v>0</v>
      </c>
      <c r="AB1001" s="979">
        <f>_xlfn.XLOOKUP($D1001,Help2!$D:$D,Help2!Y:Y)</f>
        <v>0</v>
      </c>
      <c r="AC1001" s="979">
        <f>_xlfn.XLOOKUP($D1001,Help2!$D:$D,Help2!Z:Z)</f>
        <v>0</v>
      </c>
      <c r="AD1001" s="979">
        <f>_xlfn.XLOOKUP($D1001,Help2!$D:$D,Help2!AA:AA)</f>
        <v>0</v>
      </c>
      <c r="AE1001" s="979">
        <f>_xlfn.XLOOKUP($D1001,Help2!$D:$D,Help2!AB:AB)</f>
        <v>0</v>
      </c>
      <c r="AF1001" s="979">
        <f>_xlfn.XLOOKUP($D1001,Help2!$D:$D,Help2!AC:AC)</f>
        <v>0</v>
      </c>
      <c r="AG1001" s="979">
        <f>_xlfn.XLOOKUP($D1001,Help2!$D:$D,Help2!AD:AD)</f>
        <v>0</v>
      </c>
      <c r="AH1001" s="979">
        <f>_xlfn.XLOOKUP($D1001,Help2!$D:$D,Help2!AE:AE)</f>
        <v>0</v>
      </c>
      <c r="AI1001" s="979">
        <f>_xlfn.XLOOKUP($D1001,Help2!$D:$D,Help2!AF:AF)</f>
        <v>0</v>
      </c>
      <c r="AJ1001" s="979">
        <f>_xlfn.XLOOKUP($D1001,Help2!$D:$D,Help2!AG:AG)</f>
        <v>0</v>
      </c>
      <c r="AK1001" s="979">
        <f>_xlfn.XLOOKUP($D1001,Help2!$D:$D,Help2!AH:AH)</f>
        <v>0</v>
      </c>
      <c r="AL1001" s="979">
        <f>_xlfn.XLOOKUP($D1001,Help2!$D:$D,Help2!AI:AI)</f>
        <v>0</v>
      </c>
      <c r="AM1001" s="979">
        <f>_xlfn.XLOOKUP($D1001,Help2!$D:$D,Help2!AJ:AJ)</f>
        <v>0</v>
      </c>
      <c r="AN1001" s="979">
        <f>_xlfn.XLOOKUP($D1001,Help2!$D:$D,Help2!AK:AK)</f>
        <v>0</v>
      </c>
    </row>
    <row r="1002" spans="1:40" x14ac:dyDescent="0.2">
      <c r="A1002" s="1">
        <v>45926</v>
      </c>
      <c r="B1002">
        <f t="shared" si="112"/>
        <v>9</v>
      </c>
      <c r="C1002">
        <f t="shared" si="113"/>
        <v>2025</v>
      </c>
      <c r="D1002" s="872" t="str">
        <f t="shared" si="111"/>
        <v>09´2025</v>
      </c>
      <c r="F1002" s="2">
        <f t="shared" si="114"/>
        <v>24</v>
      </c>
      <c r="G1002" s="3">
        <f t="shared" si="115"/>
        <v>3.5842293906810034E-2</v>
      </c>
      <c r="H1002" s="5">
        <f t="shared" si="116"/>
        <v>1</v>
      </c>
      <c r="I1002" s="979">
        <f>VLOOKUP($D1002,Help2!$D$26:$T$37,5)</f>
        <v>0</v>
      </c>
      <c r="J1002" s="979">
        <f>VLOOKUP($D1002,Help2!$D$26:$T$37,6)</f>
        <v>0</v>
      </c>
      <c r="K1002" s="979">
        <f>VLOOKUP($D1002,Help2!$D$26:$T$37,7)</f>
        <v>0</v>
      </c>
      <c r="L1002" s="979">
        <f>VLOOKUP($D1002,Help2!$D$26:$T$37,8)</f>
        <v>0</v>
      </c>
      <c r="M1002" s="979">
        <f>VLOOKUP($D1002,Help2!$D$26:$T$37,9)</f>
        <v>0</v>
      </c>
      <c r="N1002" s="979">
        <f>VLOOKUP($D1002,Help2!$D$26:$T$37,10)</f>
        <v>0</v>
      </c>
      <c r="P1002" s="979">
        <f>VLOOKUP($D1002,Help2!$D$2:$T$25,3)</f>
        <v>669.6</v>
      </c>
      <c r="Q1002" s="979">
        <f t="shared" si="117"/>
        <v>720</v>
      </c>
      <c r="Y1002" s="979">
        <f>_xlfn.XLOOKUP($D1002,Help2!$D:$D,Help2!V:V)</f>
        <v>0</v>
      </c>
      <c r="Z1002" s="979">
        <f>_xlfn.XLOOKUP($D1002,Help2!$D:$D,Help2!W:W)</f>
        <v>0</v>
      </c>
      <c r="AA1002" s="979">
        <f>_xlfn.XLOOKUP($D1002,Help2!$D:$D,Help2!X:X)</f>
        <v>0</v>
      </c>
      <c r="AB1002" s="979">
        <f>_xlfn.XLOOKUP($D1002,Help2!$D:$D,Help2!Y:Y)</f>
        <v>0</v>
      </c>
      <c r="AC1002" s="979">
        <f>_xlfn.XLOOKUP($D1002,Help2!$D:$D,Help2!Z:Z)</f>
        <v>0</v>
      </c>
      <c r="AD1002" s="979">
        <f>_xlfn.XLOOKUP($D1002,Help2!$D:$D,Help2!AA:AA)</f>
        <v>0</v>
      </c>
      <c r="AE1002" s="979">
        <f>_xlfn.XLOOKUP($D1002,Help2!$D:$D,Help2!AB:AB)</f>
        <v>0</v>
      </c>
      <c r="AF1002" s="979">
        <f>_xlfn.XLOOKUP($D1002,Help2!$D:$D,Help2!AC:AC)</f>
        <v>0</v>
      </c>
      <c r="AG1002" s="979">
        <f>_xlfn.XLOOKUP($D1002,Help2!$D:$D,Help2!AD:AD)</f>
        <v>0</v>
      </c>
      <c r="AH1002" s="979">
        <f>_xlfn.XLOOKUP($D1002,Help2!$D:$D,Help2!AE:AE)</f>
        <v>0</v>
      </c>
      <c r="AI1002" s="979">
        <f>_xlfn.XLOOKUP($D1002,Help2!$D:$D,Help2!AF:AF)</f>
        <v>0</v>
      </c>
      <c r="AJ1002" s="979">
        <f>_xlfn.XLOOKUP($D1002,Help2!$D:$D,Help2!AG:AG)</f>
        <v>0</v>
      </c>
      <c r="AK1002" s="979">
        <f>_xlfn.XLOOKUP($D1002,Help2!$D:$D,Help2!AH:AH)</f>
        <v>0</v>
      </c>
      <c r="AL1002" s="979">
        <f>_xlfn.XLOOKUP($D1002,Help2!$D:$D,Help2!AI:AI)</f>
        <v>0</v>
      </c>
      <c r="AM1002" s="979">
        <f>_xlfn.XLOOKUP($D1002,Help2!$D:$D,Help2!AJ:AJ)</f>
        <v>0</v>
      </c>
      <c r="AN1002" s="979">
        <f>_xlfn.XLOOKUP($D1002,Help2!$D:$D,Help2!AK:AK)</f>
        <v>0</v>
      </c>
    </row>
    <row r="1003" spans="1:40" x14ac:dyDescent="0.2">
      <c r="A1003" s="1">
        <v>45927</v>
      </c>
      <c r="B1003">
        <f t="shared" si="112"/>
        <v>9</v>
      </c>
      <c r="C1003">
        <f t="shared" si="113"/>
        <v>2025</v>
      </c>
      <c r="D1003" s="872" t="str">
        <f t="shared" si="111"/>
        <v>09´2025</v>
      </c>
      <c r="F1003" s="2">
        <f t="shared" si="114"/>
        <v>24</v>
      </c>
      <c r="G1003" s="3">
        <f t="shared" si="115"/>
        <v>3.5842293906810034E-2</v>
      </c>
      <c r="H1003" s="5">
        <f t="shared" si="116"/>
        <v>1</v>
      </c>
      <c r="I1003" s="979">
        <f>VLOOKUP($D1003,Help2!$D$26:$T$37,5)</f>
        <v>0</v>
      </c>
      <c r="J1003" s="979">
        <f>VLOOKUP($D1003,Help2!$D$26:$T$37,6)</f>
        <v>0</v>
      </c>
      <c r="K1003" s="979">
        <f>VLOOKUP($D1003,Help2!$D$26:$T$37,7)</f>
        <v>0</v>
      </c>
      <c r="L1003" s="979">
        <f>VLOOKUP($D1003,Help2!$D$26:$T$37,8)</f>
        <v>0</v>
      </c>
      <c r="M1003" s="979">
        <f>VLOOKUP($D1003,Help2!$D$26:$T$37,9)</f>
        <v>0</v>
      </c>
      <c r="N1003" s="979">
        <f>VLOOKUP($D1003,Help2!$D$26:$T$37,10)</f>
        <v>0</v>
      </c>
      <c r="P1003" s="979">
        <f>VLOOKUP($D1003,Help2!$D$2:$T$25,3)</f>
        <v>669.6</v>
      </c>
      <c r="Q1003" s="979">
        <f t="shared" si="117"/>
        <v>720</v>
      </c>
      <c r="Y1003" s="979">
        <f>_xlfn.XLOOKUP($D1003,Help2!$D:$D,Help2!V:V)</f>
        <v>0</v>
      </c>
      <c r="Z1003" s="979">
        <f>_xlfn.XLOOKUP($D1003,Help2!$D:$D,Help2!W:W)</f>
        <v>0</v>
      </c>
      <c r="AA1003" s="979">
        <f>_xlfn.XLOOKUP($D1003,Help2!$D:$D,Help2!X:X)</f>
        <v>0</v>
      </c>
      <c r="AB1003" s="979">
        <f>_xlfn.XLOOKUP($D1003,Help2!$D:$D,Help2!Y:Y)</f>
        <v>0</v>
      </c>
      <c r="AC1003" s="979">
        <f>_xlfn.XLOOKUP($D1003,Help2!$D:$D,Help2!Z:Z)</f>
        <v>0</v>
      </c>
      <c r="AD1003" s="979">
        <f>_xlfn.XLOOKUP($D1003,Help2!$D:$D,Help2!AA:AA)</f>
        <v>0</v>
      </c>
      <c r="AE1003" s="979">
        <f>_xlfn.XLOOKUP($D1003,Help2!$D:$D,Help2!AB:AB)</f>
        <v>0</v>
      </c>
      <c r="AF1003" s="979">
        <f>_xlfn.XLOOKUP($D1003,Help2!$D:$D,Help2!AC:AC)</f>
        <v>0</v>
      </c>
      <c r="AG1003" s="979">
        <f>_xlfn.XLOOKUP($D1003,Help2!$D:$D,Help2!AD:AD)</f>
        <v>0</v>
      </c>
      <c r="AH1003" s="979">
        <f>_xlfn.XLOOKUP($D1003,Help2!$D:$D,Help2!AE:AE)</f>
        <v>0</v>
      </c>
      <c r="AI1003" s="979">
        <f>_xlfn.XLOOKUP($D1003,Help2!$D:$D,Help2!AF:AF)</f>
        <v>0</v>
      </c>
      <c r="AJ1003" s="979">
        <f>_xlfn.XLOOKUP($D1003,Help2!$D:$D,Help2!AG:AG)</f>
        <v>0</v>
      </c>
      <c r="AK1003" s="979">
        <f>_xlfn.XLOOKUP($D1003,Help2!$D:$D,Help2!AH:AH)</f>
        <v>0</v>
      </c>
      <c r="AL1003" s="979">
        <f>_xlfn.XLOOKUP($D1003,Help2!$D:$D,Help2!AI:AI)</f>
        <v>0</v>
      </c>
      <c r="AM1003" s="979">
        <f>_xlfn.XLOOKUP($D1003,Help2!$D:$D,Help2!AJ:AJ)</f>
        <v>0</v>
      </c>
      <c r="AN1003" s="979">
        <f>_xlfn.XLOOKUP($D1003,Help2!$D:$D,Help2!AK:AK)</f>
        <v>0</v>
      </c>
    </row>
    <row r="1004" spans="1:40" x14ac:dyDescent="0.2">
      <c r="A1004" s="1">
        <v>45928</v>
      </c>
      <c r="B1004">
        <f t="shared" si="112"/>
        <v>9</v>
      </c>
      <c r="C1004">
        <f t="shared" si="113"/>
        <v>2025</v>
      </c>
      <c r="D1004" s="872" t="str">
        <f t="shared" si="111"/>
        <v>09´2025</v>
      </c>
      <c r="F1004" s="2">
        <f t="shared" si="114"/>
        <v>24</v>
      </c>
      <c r="G1004" s="3">
        <f t="shared" si="115"/>
        <v>3.5842293906810034E-2</v>
      </c>
      <c r="H1004" s="5">
        <f t="shared" si="116"/>
        <v>1</v>
      </c>
      <c r="I1004" s="979">
        <f>VLOOKUP($D1004,Help2!$D$26:$T$37,5)</f>
        <v>0</v>
      </c>
      <c r="J1004" s="979">
        <f>VLOOKUP($D1004,Help2!$D$26:$T$37,6)</f>
        <v>0</v>
      </c>
      <c r="K1004" s="979">
        <f>VLOOKUP($D1004,Help2!$D$26:$T$37,7)</f>
        <v>0</v>
      </c>
      <c r="L1004" s="979">
        <f>VLOOKUP($D1004,Help2!$D$26:$T$37,8)</f>
        <v>0</v>
      </c>
      <c r="M1004" s="979">
        <f>VLOOKUP($D1004,Help2!$D$26:$T$37,9)</f>
        <v>0</v>
      </c>
      <c r="N1004" s="979">
        <f>VLOOKUP($D1004,Help2!$D$26:$T$37,10)</f>
        <v>0</v>
      </c>
      <c r="P1004" s="979">
        <f>VLOOKUP($D1004,Help2!$D$2:$T$25,3)</f>
        <v>669.6</v>
      </c>
      <c r="Q1004" s="979">
        <f t="shared" si="117"/>
        <v>720</v>
      </c>
      <c r="Y1004" s="979">
        <f>_xlfn.XLOOKUP($D1004,Help2!$D:$D,Help2!V:V)</f>
        <v>0</v>
      </c>
      <c r="Z1004" s="979">
        <f>_xlfn.XLOOKUP($D1004,Help2!$D:$D,Help2!W:W)</f>
        <v>0</v>
      </c>
      <c r="AA1004" s="979">
        <f>_xlfn.XLOOKUP($D1004,Help2!$D:$D,Help2!X:X)</f>
        <v>0</v>
      </c>
      <c r="AB1004" s="979">
        <f>_xlfn.XLOOKUP($D1004,Help2!$D:$D,Help2!Y:Y)</f>
        <v>0</v>
      </c>
      <c r="AC1004" s="979">
        <f>_xlfn.XLOOKUP($D1004,Help2!$D:$D,Help2!Z:Z)</f>
        <v>0</v>
      </c>
      <c r="AD1004" s="979">
        <f>_xlfn.XLOOKUP($D1004,Help2!$D:$D,Help2!AA:AA)</f>
        <v>0</v>
      </c>
      <c r="AE1004" s="979">
        <f>_xlfn.XLOOKUP($D1004,Help2!$D:$D,Help2!AB:AB)</f>
        <v>0</v>
      </c>
      <c r="AF1004" s="979">
        <f>_xlfn.XLOOKUP($D1004,Help2!$D:$D,Help2!AC:AC)</f>
        <v>0</v>
      </c>
      <c r="AG1004" s="979">
        <f>_xlfn.XLOOKUP($D1004,Help2!$D:$D,Help2!AD:AD)</f>
        <v>0</v>
      </c>
      <c r="AH1004" s="979">
        <f>_xlfn.XLOOKUP($D1004,Help2!$D:$D,Help2!AE:AE)</f>
        <v>0</v>
      </c>
      <c r="AI1004" s="979">
        <f>_xlfn.XLOOKUP($D1004,Help2!$D:$D,Help2!AF:AF)</f>
        <v>0</v>
      </c>
      <c r="AJ1004" s="979">
        <f>_xlfn.XLOOKUP($D1004,Help2!$D:$D,Help2!AG:AG)</f>
        <v>0</v>
      </c>
      <c r="AK1004" s="979">
        <f>_xlfn.XLOOKUP($D1004,Help2!$D:$D,Help2!AH:AH)</f>
        <v>0</v>
      </c>
      <c r="AL1004" s="979">
        <f>_xlfn.XLOOKUP($D1004,Help2!$D:$D,Help2!AI:AI)</f>
        <v>0</v>
      </c>
      <c r="AM1004" s="979">
        <f>_xlfn.XLOOKUP($D1004,Help2!$D:$D,Help2!AJ:AJ)</f>
        <v>0</v>
      </c>
      <c r="AN1004" s="979">
        <f>_xlfn.XLOOKUP($D1004,Help2!$D:$D,Help2!AK:AK)</f>
        <v>0</v>
      </c>
    </row>
    <row r="1005" spans="1:40" x14ac:dyDescent="0.2">
      <c r="A1005" s="1">
        <v>45929</v>
      </c>
      <c r="B1005">
        <f t="shared" si="112"/>
        <v>9</v>
      </c>
      <c r="C1005">
        <f t="shared" si="113"/>
        <v>2025</v>
      </c>
      <c r="D1005" s="872" t="str">
        <f t="shared" si="111"/>
        <v>09´2025</v>
      </c>
      <c r="F1005" s="2">
        <f t="shared" si="114"/>
        <v>24</v>
      </c>
      <c r="G1005" s="3">
        <f t="shared" si="115"/>
        <v>3.5842293906810034E-2</v>
      </c>
      <c r="H1005" s="5">
        <f t="shared" si="116"/>
        <v>1</v>
      </c>
      <c r="I1005" s="979">
        <f>VLOOKUP($D1005,Help2!$D$26:$T$37,5)</f>
        <v>0</v>
      </c>
      <c r="J1005" s="979">
        <f>VLOOKUP($D1005,Help2!$D$26:$T$37,6)</f>
        <v>0</v>
      </c>
      <c r="K1005" s="979">
        <f>VLOOKUP($D1005,Help2!$D$26:$T$37,7)</f>
        <v>0</v>
      </c>
      <c r="L1005" s="979">
        <f>VLOOKUP($D1005,Help2!$D$26:$T$37,8)</f>
        <v>0</v>
      </c>
      <c r="M1005" s="979">
        <f>VLOOKUP($D1005,Help2!$D$26:$T$37,9)</f>
        <v>0</v>
      </c>
      <c r="N1005" s="979">
        <f>VLOOKUP($D1005,Help2!$D$26:$T$37,10)</f>
        <v>0</v>
      </c>
      <c r="P1005" s="979">
        <f>VLOOKUP($D1005,Help2!$D$2:$T$25,3)</f>
        <v>669.6</v>
      </c>
      <c r="Q1005" s="979">
        <f t="shared" si="117"/>
        <v>720</v>
      </c>
      <c r="Y1005" s="979">
        <f>_xlfn.XLOOKUP($D1005,Help2!$D:$D,Help2!V:V)</f>
        <v>0</v>
      </c>
      <c r="Z1005" s="979">
        <f>_xlfn.XLOOKUP($D1005,Help2!$D:$D,Help2!W:W)</f>
        <v>0</v>
      </c>
      <c r="AA1005" s="979">
        <f>_xlfn.XLOOKUP($D1005,Help2!$D:$D,Help2!X:X)</f>
        <v>0</v>
      </c>
      <c r="AB1005" s="979">
        <f>_xlfn.XLOOKUP($D1005,Help2!$D:$D,Help2!Y:Y)</f>
        <v>0</v>
      </c>
      <c r="AC1005" s="979">
        <f>_xlfn.XLOOKUP($D1005,Help2!$D:$D,Help2!Z:Z)</f>
        <v>0</v>
      </c>
      <c r="AD1005" s="979">
        <f>_xlfn.XLOOKUP($D1005,Help2!$D:$D,Help2!AA:AA)</f>
        <v>0</v>
      </c>
      <c r="AE1005" s="979">
        <f>_xlfn.XLOOKUP($D1005,Help2!$D:$D,Help2!AB:AB)</f>
        <v>0</v>
      </c>
      <c r="AF1005" s="979">
        <f>_xlfn.XLOOKUP($D1005,Help2!$D:$D,Help2!AC:AC)</f>
        <v>0</v>
      </c>
      <c r="AG1005" s="979">
        <f>_xlfn.XLOOKUP($D1005,Help2!$D:$D,Help2!AD:AD)</f>
        <v>0</v>
      </c>
      <c r="AH1005" s="979">
        <f>_xlfn.XLOOKUP($D1005,Help2!$D:$D,Help2!AE:AE)</f>
        <v>0</v>
      </c>
      <c r="AI1005" s="979">
        <f>_xlfn.XLOOKUP($D1005,Help2!$D:$D,Help2!AF:AF)</f>
        <v>0</v>
      </c>
      <c r="AJ1005" s="979">
        <f>_xlfn.XLOOKUP($D1005,Help2!$D:$D,Help2!AG:AG)</f>
        <v>0</v>
      </c>
      <c r="AK1005" s="979">
        <f>_xlfn.XLOOKUP($D1005,Help2!$D:$D,Help2!AH:AH)</f>
        <v>0</v>
      </c>
      <c r="AL1005" s="979">
        <f>_xlfn.XLOOKUP($D1005,Help2!$D:$D,Help2!AI:AI)</f>
        <v>0</v>
      </c>
      <c r="AM1005" s="979">
        <f>_xlfn.XLOOKUP($D1005,Help2!$D:$D,Help2!AJ:AJ)</f>
        <v>0</v>
      </c>
      <c r="AN1005" s="979">
        <f>_xlfn.XLOOKUP($D1005,Help2!$D:$D,Help2!AK:AK)</f>
        <v>0</v>
      </c>
    </row>
    <row r="1006" spans="1:40" x14ac:dyDescent="0.2">
      <c r="A1006" s="1">
        <v>45930</v>
      </c>
      <c r="B1006">
        <f t="shared" si="112"/>
        <v>9</v>
      </c>
      <c r="C1006">
        <f t="shared" si="113"/>
        <v>2025</v>
      </c>
      <c r="D1006" s="872" t="str">
        <f t="shared" si="111"/>
        <v>09´2025</v>
      </c>
      <c r="F1006" s="2">
        <f t="shared" si="114"/>
        <v>24</v>
      </c>
      <c r="G1006" s="3">
        <f t="shared" si="115"/>
        <v>3.5842293906810034E-2</v>
      </c>
      <c r="H1006" s="5">
        <f t="shared" si="116"/>
        <v>1</v>
      </c>
      <c r="I1006" s="979">
        <f>VLOOKUP($D1006,Help2!$D$26:$T$37,5)</f>
        <v>0</v>
      </c>
      <c r="J1006" s="979">
        <f>VLOOKUP($D1006,Help2!$D$26:$T$37,6)</f>
        <v>0</v>
      </c>
      <c r="K1006" s="979">
        <f>VLOOKUP($D1006,Help2!$D$26:$T$37,7)</f>
        <v>0</v>
      </c>
      <c r="L1006" s="979">
        <f>VLOOKUP($D1006,Help2!$D$26:$T$37,8)</f>
        <v>0</v>
      </c>
      <c r="M1006" s="979">
        <f>VLOOKUP($D1006,Help2!$D$26:$T$37,9)</f>
        <v>0</v>
      </c>
      <c r="N1006" s="979">
        <f>VLOOKUP($D1006,Help2!$D$26:$T$37,10)</f>
        <v>0</v>
      </c>
      <c r="P1006" s="979">
        <f>VLOOKUP($D1006,Help2!$D$2:$T$25,3)</f>
        <v>669.6</v>
      </c>
      <c r="Q1006" s="979">
        <f t="shared" si="117"/>
        <v>720</v>
      </c>
      <c r="Y1006" s="979">
        <f>_xlfn.XLOOKUP($D1006,Help2!$D:$D,Help2!V:V)</f>
        <v>0</v>
      </c>
      <c r="Z1006" s="979">
        <f>_xlfn.XLOOKUP($D1006,Help2!$D:$D,Help2!W:W)</f>
        <v>0</v>
      </c>
      <c r="AA1006" s="979">
        <f>_xlfn.XLOOKUP($D1006,Help2!$D:$D,Help2!X:X)</f>
        <v>0</v>
      </c>
      <c r="AB1006" s="979">
        <f>_xlfn.XLOOKUP($D1006,Help2!$D:$D,Help2!Y:Y)</f>
        <v>0</v>
      </c>
      <c r="AC1006" s="979">
        <f>_xlfn.XLOOKUP($D1006,Help2!$D:$D,Help2!Z:Z)</f>
        <v>0</v>
      </c>
      <c r="AD1006" s="979">
        <f>_xlfn.XLOOKUP($D1006,Help2!$D:$D,Help2!AA:AA)</f>
        <v>0</v>
      </c>
      <c r="AE1006" s="979">
        <f>_xlfn.XLOOKUP($D1006,Help2!$D:$D,Help2!AB:AB)</f>
        <v>0</v>
      </c>
      <c r="AF1006" s="979">
        <f>_xlfn.XLOOKUP($D1006,Help2!$D:$D,Help2!AC:AC)</f>
        <v>0</v>
      </c>
      <c r="AG1006" s="979">
        <f>_xlfn.XLOOKUP($D1006,Help2!$D:$D,Help2!AD:AD)</f>
        <v>0</v>
      </c>
      <c r="AH1006" s="979">
        <f>_xlfn.XLOOKUP($D1006,Help2!$D:$D,Help2!AE:AE)</f>
        <v>0</v>
      </c>
      <c r="AI1006" s="979">
        <f>_xlfn.XLOOKUP($D1006,Help2!$D:$D,Help2!AF:AF)</f>
        <v>0</v>
      </c>
      <c r="AJ1006" s="979">
        <f>_xlfn.XLOOKUP($D1006,Help2!$D:$D,Help2!AG:AG)</f>
        <v>0</v>
      </c>
      <c r="AK1006" s="979">
        <f>_xlfn.XLOOKUP($D1006,Help2!$D:$D,Help2!AH:AH)</f>
        <v>0</v>
      </c>
      <c r="AL1006" s="979">
        <f>_xlfn.XLOOKUP($D1006,Help2!$D:$D,Help2!AI:AI)</f>
        <v>0</v>
      </c>
      <c r="AM1006" s="979">
        <f>_xlfn.XLOOKUP($D1006,Help2!$D:$D,Help2!AJ:AJ)</f>
        <v>0</v>
      </c>
      <c r="AN1006" s="979">
        <f>_xlfn.XLOOKUP($D1006,Help2!$D:$D,Help2!AK:AK)</f>
        <v>0</v>
      </c>
    </row>
    <row r="1007" spans="1:40" x14ac:dyDescent="0.2">
      <c r="A1007" s="1">
        <v>45931</v>
      </c>
      <c r="B1007">
        <f t="shared" si="112"/>
        <v>10</v>
      </c>
      <c r="C1007">
        <f t="shared" si="113"/>
        <v>2025</v>
      </c>
      <c r="D1007" s="872" t="str">
        <f t="shared" si="111"/>
        <v>10´2025</v>
      </c>
      <c r="F1007" s="2">
        <f t="shared" si="114"/>
        <v>24</v>
      </c>
      <c r="G1007" s="3">
        <f t="shared" si="115"/>
        <v>3.39943342776204E-2</v>
      </c>
      <c r="H1007" s="5">
        <f t="shared" si="116"/>
        <v>1</v>
      </c>
      <c r="I1007" s="979">
        <f>VLOOKUP($D1007,Help2!$D$26:$T$37,5)</f>
        <v>0</v>
      </c>
      <c r="J1007" s="979">
        <f>VLOOKUP($D1007,Help2!$D$26:$T$37,6)</f>
        <v>0</v>
      </c>
      <c r="K1007" s="979">
        <f>VLOOKUP($D1007,Help2!$D$26:$T$37,7)</f>
        <v>0</v>
      </c>
      <c r="L1007" s="979">
        <f>VLOOKUP($D1007,Help2!$D$26:$T$37,8)</f>
        <v>0</v>
      </c>
      <c r="M1007" s="979">
        <f>VLOOKUP($D1007,Help2!$D$26:$T$37,9)</f>
        <v>0</v>
      </c>
      <c r="N1007" s="979">
        <f>VLOOKUP($D1007,Help2!$D$26:$T$37,10)</f>
        <v>0</v>
      </c>
      <c r="P1007" s="979">
        <f>VLOOKUP($D1007,Help2!$D$2:$T$25,3)</f>
        <v>706</v>
      </c>
      <c r="Q1007" s="979">
        <f t="shared" si="117"/>
        <v>744</v>
      </c>
      <c r="Y1007" s="979">
        <f>_xlfn.XLOOKUP($D1007,Help2!$D:$D,Help2!V:V)</f>
        <v>0</v>
      </c>
      <c r="Z1007" s="979">
        <f>_xlfn.XLOOKUP($D1007,Help2!$D:$D,Help2!W:W)</f>
        <v>0</v>
      </c>
      <c r="AA1007" s="979">
        <f>_xlfn.XLOOKUP($D1007,Help2!$D:$D,Help2!X:X)</f>
        <v>0</v>
      </c>
      <c r="AB1007" s="979">
        <f>_xlfn.XLOOKUP($D1007,Help2!$D:$D,Help2!Y:Y)</f>
        <v>0</v>
      </c>
      <c r="AC1007" s="979">
        <f>_xlfn.XLOOKUP($D1007,Help2!$D:$D,Help2!Z:Z)</f>
        <v>0</v>
      </c>
      <c r="AD1007" s="979">
        <f>_xlfn.XLOOKUP($D1007,Help2!$D:$D,Help2!AA:AA)</f>
        <v>0</v>
      </c>
      <c r="AE1007" s="979">
        <f>_xlfn.XLOOKUP($D1007,Help2!$D:$D,Help2!AB:AB)</f>
        <v>0</v>
      </c>
      <c r="AF1007" s="979">
        <f>_xlfn.XLOOKUP($D1007,Help2!$D:$D,Help2!AC:AC)</f>
        <v>0</v>
      </c>
      <c r="AG1007" s="979">
        <f>_xlfn.XLOOKUP($D1007,Help2!$D:$D,Help2!AD:AD)</f>
        <v>0</v>
      </c>
      <c r="AH1007" s="979">
        <f>_xlfn.XLOOKUP($D1007,Help2!$D:$D,Help2!AE:AE)</f>
        <v>0</v>
      </c>
      <c r="AI1007" s="979">
        <f>_xlfn.XLOOKUP($D1007,Help2!$D:$D,Help2!AF:AF)</f>
        <v>0</v>
      </c>
      <c r="AJ1007" s="979">
        <f>_xlfn.XLOOKUP($D1007,Help2!$D:$D,Help2!AG:AG)</f>
        <v>0</v>
      </c>
      <c r="AK1007" s="979">
        <f>_xlfn.XLOOKUP($D1007,Help2!$D:$D,Help2!AH:AH)</f>
        <v>0</v>
      </c>
      <c r="AL1007" s="979">
        <f>_xlfn.XLOOKUP($D1007,Help2!$D:$D,Help2!AI:AI)</f>
        <v>0</v>
      </c>
      <c r="AM1007" s="979">
        <f>_xlfn.XLOOKUP($D1007,Help2!$D:$D,Help2!AJ:AJ)</f>
        <v>0</v>
      </c>
      <c r="AN1007" s="979">
        <f>_xlfn.XLOOKUP($D1007,Help2!$D:$D,Help2!AK:AK)</f>
        <v>0</v>
      </c>
    </row>
    <row r="1008" spans="1:40" x14ac:dyDescent="0.2">
      <c r="A1008" s="1">
        <v>45932</v>
      </c>
      <c r="B1008">
        <f t="shared" si="112"/>
        <v>10</v>
      </c>
      <c r="C1008">
        <f t="shared" si="113"/>
        <v>2025</v>
      </c>
      <c r="D1008" s="872" t="str">
        <f t="shared" si="111"/>
        <v>10´2025</v>
      </c>
      <c r="F1008" s="2">
        <f t="shared" si="114"/>
        <v>24</v>
      </c>
      <c r="G1008" s="3">
        <f t="shared" si="115"/>
        <v>3.39943342776204E-2</v>
      </c>
      <c r="H1008" s="5">
        <f t="shared" si="116"/>
        <v>1</v>
      </c>
      <c r="I1008" s="979">
        <f>VLOOKUP($D1008,Help2!$D$26:$T$37,5)</f>
        <v>0</v>
      </c>
      <c r="J1008" s="979">
        <f>VLOOKUP($D1008,Help2!$D$26:$T$37,6)</f>
        <v>0</v>
      </c>
      <c r="K1008" s="979">
        <f>VLOOKUP($D1008,Help2!$D$26:$T$37,7)</f>
        <v>0</v>
      </c>
      <c r="L1008" s="979">
        <f>VLOOKUP($D1008,Help2!$D$26:$T$37,8)</f>
        <v>0</v>
      </c>
      <c r="M1008" s="979">
        <f>VLOOKUP($D1008,Help2!$D$26:$T$37,9)</f>
        <v>0</v>
      </c>
      <c r="N1008" s="979">
        <f>VLOOKUP($D1008,Help2!$D$26:$T$37,10)</f>
        <v>0</v>
      </c>
      <c r="P1008" s="979">
        <f>VLOOKUP($D1008,Help2!$D$2:$T$25,3)</f>
        <v>706</v>
      </c>
      <c r="Q1008" s="979">
        <f t="shared" si="117"/>
        <v>744</v>
      </c>
      <c r="Y1008" s="979">
        <f>_xlfn.XLOOKUP($D1008,Help2!$D:$D,Help2!V:V)</f>
        <v>0</v>
      </c>
      <c r="Z1008" s="979">
        <f>_xlfn.XLOOKUP($D1008,Help2!$D:$D,Help2!W:W)</f>
        <v>0</v>
      </c>
      <c r="AA1008" s="979">
        <f>_xlfn.XLOOKUP($D1008,Help2!$D:$D,Help2!X:X)</f>
        <v>0</v>
      </c>
      <c r="AB1008" s="979">
        <f>_xlfn.XLOOKUP($D1008,Help2!$D:$D,Help2!Y:Y)</f>
        <v>0</v>
      </c>
      <c r="AC1008" s="979">
        <f>_xlfn.XLOOKUP($D1008,Help2!$D:$D,Help2!Z:Z)</f>
        <v>0</v>
      </c>
      <c r="AD1008" s="979">
        <f>_xlfn.XLOOKUP($D1008,Help2!$D:$D,Help2!AA:AA)</f>
        <v>0</v>
      </c>
      <c r="AE1008" s="979">
        <f>_xlfn.XLOOKUP($D1008,Help2!$D:$D,Help2!AB:AB)</f>
        <v>0</v>
      </c>
      <c r="AF1008" s="979">
        <f>_xlfn.XLOOKUP($D1008,Help2!$D:$D,Help2!AC:AC)</f>
        <v>0</v>
      </c>
      <c r="AG1008" s="979">
        <f>_xlfn.XLOOKUP($D1008,Help2!$D:$D,Help2!AD:AD)</f>
        <v>0</v>
      </c>
      <c r="AH1008" s="979">
        <f>_xlfn.XLOOKUP($D1008,Help2!$D:$D,Help2!AE:AE)</f>
        <v>0</v>
      </c>
      <c r="AI1008" s="979">
        <f>_xlfn.XLOOKUP($D1008,Help2!$D:$D,Help2!AF:AF)</f>
        <v>0</v>
      </c>
      <c r="AJ1008" s="979">
        <f>_xlfn.XLOOKUP($D1008,Help2!$D:$D,Help2!AG:AG)</f>
        <v>0</v>
      </c>
      <c r="AK1008" s="979">
        <f>_xlfn.XLOOKUP($D1008,Help2!$D:$D,Help2!AH:AH)</f>
        <v>0</v>
      </c>
      <c r="AL1008" s="979">
        <f>_xlfn.XLOOKUP($D1008,Help2!$D:$D,Help2!AI:AI)</f>
        <v>0</v>
      </c>
      <c r="AM1008" s="979">
        <f>_xlfn.XLOOKUP($D1008,Help2!$D:$D,Help2!AJ:AJ)</f>
        <v>0</v>
      </c>
      <c r="AN1008" s="979">
        <f>_xlfn.XLOOKUP($D1008,Help2!$D:$D,Help2!AK:AK)</f>
        <v>0</v>
      </c>
    </row>
    <row r="1009" spans="1:40" x14ac:dyDescent="0.2">
      <c r="A1009" s="1">
        <v>45933</v>
      </c>
      <c r="B1009">
        <f t="shared" si="112"/>
        <v>10</v>
      </c>
      <c r="C1009">
        <f t="shared" si="113"/>
        <v>2025</v>
      </c>
      <c r="D1009" s="872" t="str">
        <f t="shared" si="111"/>
        <v>10´2025</v>
      </c>
      <c r="F1009" s="2">
        <f t="shared" si="114"/>
        <v>24</v>
      </c>
      <c r="G1009" s="3">
        <f t="shared" si="115"/>
        <v>3.39943342776204E-2</v>
      </c>
      <c r="H1009" s="5">
        <f t="shared" si="116"/>
        <v>1</v>
      </c>
      <c r="I1009" s="979">
        <f>VLOOKUP($D1009,Help2!$D$26:$T$37,5)</f>
        <v>0</v>
      </c>
      <c r="J1009" s="979">
        <f>VLOOKUP($D1009,Help2!$D$26:$T$37,6)</f>
        <v>0</v>
      </c>
      <c r="K1009" s="979">
        <f>VLOOKUP($D1009,Help2!$D$26:$T$37,7)</f>
        <v>0</v>
      </c>
      <c r="L1009" s="979">
        <f>VLOOKUP($D1009,Help2!$D$26:$T$37,8)</f>
        <v>0</v>
      </c>
      <c r="M1009" s="979">
        <f>VLOOKUP($D1009,Help2!$D$26:$T$37,9)</f>
        <v>0</v>
      </c>
      <c r="N1009" s="979">
        <f>VLOOKUP($D1009,Help2!$D$26:$T$37,10)</f>
        <v>0</v>
      </c>
      <c r="P1009" s="979">
        <f>VLOOKUP($D1009,Help2!$D$2:$T$25,3)</f>
        <v>706</v>
      </c>
      <c r="Q1009" s="979">
        <f t="shared" si="117"/>
        <v>744</v>
      </c>
      <c r="Y1009" s="979">
        <f>_xlfn.XLOOKUP($D1009,Help2!$D:$D,Help2!V:V)</f>
        <v>0</v>
      </c>
      <c r="Z1009" s="979">
        <f>_xlfn.XLOOKUP($D1009,Help2!$D:$D,Help2!W:W)</f>
        <v>0</v>
      </c>
      <c r="AA1009" s="979">
        <f>_xlfn.XLOOKUP($D1009,Help2!$D:$D,Help2!X:X)</f>
        <v>0</v>
      </c>
      <c r="AB1009" s="979">
        <f>_xlfn.XLOOKUP($D1009,Help2!$D:$D,Help2!Y:Y)</f>
        <v>0</v>
      </c>
      <c r="AC1009" s="979">
        <f>_xlfn.XLOOKUP($D1009,Help2!$D:$D,Help2!Z:Z)</f>
        <v>0</v>
      </c>
      <c r="AD1009" s="979">
        <f>_xlfn.XLOOKUP($D1009,Help2!$D:$D,Help2!AA:AA)</f>
        <v>0</v>
      </c>
      <c r="AE1009" s="979">
        <f>_xlfn.XLOOKUP($D1009,Help2!$D:$D,Help2!AB:AB)</f>
        <v>0</v>
      </c>
      <c r="AF1009" s="979">
        <f>_xlfn.XLOOKUP($D1009,Help2!$D:$D,Help2!AC:AC)</f>
        <v>0</v>
      </c>
      <c r="AG1009" s="979">
        <f>_xlfn.XLOOKUP($D1009,Help2!$D:$D,Help2!AD:AD)</f>
        <v>0</v>
      </c>
      <c r="AH1009" s="979">
        <f>_xlfn.XLOOKUP($D1009,Help2!$D:$D,Help2!AE:AE)</f>
        <v>0</v>
      </c>
      <c r="AI1009" s="979">
        <f>_xlfn.XLOOKUP($D1009,Help2!$D:$D,Help2!AF:AF)</f>
        <v>0</v>
      </c>
      <c r="AJ1009" s="979">
        <f>_xlfn.XLOOKUP($D1009,Help2!$D:$D,Help2!AG:AG)</f>
        <v>0</v>
      </c>
      <c r="AK1009" s="979">
        <f>_xlfn.XLOOKUP($D1009,Help2!$D:$D,Help2!AH:AH)</f>
        <v>0</v>
      </c>
      <c r="AL1009" s="979">
        <f>_xlfn.XLOOKUP($D1009,Help2!$D:$D,Help2!AI:AI)</f>
        <v>0</v>
      </c>
      <c r="AM1009" s="979">
        <f>_xlfn.XLOOKUP($D1009,Help2!$D:$D,Help2!AJ:AJ)</f>
        <v>0</v>
      </c>
      <c r="AN1009" s="979">
        <f>_xlfn.XLOOKUP($D1009,Help2!$D:$D,Help2!AK:AK)</f>
        <v>0</v>
      </c>
    </row>
    <row r="1010" spans="1:40" x14ac:dyDescent="0.2">
      <c r="A1010" s="1">
        <v>45934</v>
      </c>
      <c r="B1010">
        <f t="shared" si="112"/>
        <v>10</v>
      </c>
      <c r="C1010">
        <f t="shared" si="113"/>
        <v>2025</v>
      </c>
      <c r="D1010" s="872" t="str">
        <f t="shared" si="111"/>
        <v>10´2025</v>
      </c>
      <c r="E1010" s="867">
        <v>5</v>
      </c>
      <c r="F1010" s="2">
        <f t="shared" si="114"/>
        <v>19</v>
      </c>
      <c r="G1010" s="3">
        <f t="shared" si="115"/>
        <v>2.6912181303116147E-2</v>
      </c>
      <c r="H1010" s="5">
        <f t="shared" si="116"/>
        <v>0.79166666666666663</v>
      </c>
      <c r="I1010" s="979">
        <f>VLOOKUP($D1010,Help2!$D$26:$T$37,5)</f>
        <v>0</v>
      </c>
      <c r="J1010" s="979">
        <f>VLOOKUP($D1010,Help2!$D$26:$T$37,6)</f>
        <v>0</v>
      </c>
      <c r="K1010" s="979">
        <f>VLOOKUP($D1010,Help2!$D$26:$T$37,7)</f>
        <v>0</v>
      </c>
      <c r="L1010" s="979">
        <f>VLOOKUP($D1010,Help2!$D$26:$T$37,8)</f>
        <v>0</v>
      </c>
      <c r="M1010" s="979">
        <f>VLOOKUP($D1010,Help2!$D$26:$T$37,9)</f>
        <v>0</v>
      </c>
      <c r="N1010" s="979">
        <f>VLOOKUP($D1010,Help2!$D$26:$T$37,10)</f>
        <v>0</v>
      </c>
      <c r="P1010" s="979">
        <f>VLOOKUP($D1010,Help2!$D$2:$T$25,3)</f>
        <v>706</v>
      </c>
      <c r="Q1010" s="979">
        <f t="shared" si="117"/>
        <v>744</v>
      </c>
      <c r="Y1010" s="979">
        <f>_xlfn.XLOOKUP($D1010,Help2!$D:$D,Help2!V:V)</f>
        <v>0</v>
      </c>
      <c r="Z1010" s="979">
        <f>_xlfn.XLOOKUP($D1010,Help2!$D:$D,Help2!W:W)</f>
        <v>0</v>
      </c>
      <c r="AA1010" s="979">
        <f>_xlfn.XLOOKUP($D1010,Help2!$D:$D,Help2!X:X)</f>
        <v>0</v>
      </c>
      <c r="AB1010" s="979">
        <f>_xlfn.XLOOKUP($D1010,Help2!$D:$D,Help2!Y:Y)</f>
        <v>0</v>
      </c>
      <c r="AC1010" s="979">
        <f>_xlfn.XLOOKUP($D1010,Help2!$D:$D,Help2!Z:Z)</f>
        <v>0</v>
      </c>
      <c r="AD1010" s="979">
        <f>_xlfn.XLOOKUP($D1010,Help2!$D:$D,Help2!AA:AA)</f>
        <v>0</v>
      </c>
      <c r="AE1010" s="979">
        <f>_xlfn.XLOOKUP($D1010,Help2!$D:$D,Help2!AB:AB)</f>
        <v>0</v>
      </c>
      <c r="AF1010" s="979">
        <f>_xlfn.XLOOKUP($D1010,Help2!$D:$D,Help2!AC:AC)</f>
        <v>0</v>
      </c>
      <c r="AG1010" s="979">
        <f>_xlfn.XLOOKUP($D1010,Help2!$D:$D,Help2!AD:AD)</f>
        <v>0</v>
      </c>
      <c r="AH1010" s="979">
        <f>_xlfn.XLOOKUP($D1010,Help2!$D:$D,Help2!AE:AE)</f>
        <v>0</v>
      </c>
      <c r="AI1010" s="979">
        <f>_xlfn.XLOOKUP($D1010,Help2!$D:$D,Help2!AF:AF)</f>
        <v>0</v>
      </c>
      <c r="AJ1010" s="979">
        <f>_xlfn.XLOOKUP($D1010,Help2!$D:$D,Help2!AG:AG)</f>
        <v>0</v>
      </c>
      <c r="AK1010" s="979">
        <f>_xlfn.XLOOKUP($D1010,Help2!$D:$D,Help2!AH:AH)</f>
        <v>0</v>
      </c>
      <c r="AL1010" s="979">
        <f>_xlfn.XLOOKUP($D1010,Help2!$D:$D,Help2!AI:AI)</f>
        <v>0</v>
      </c>
      <c r="AM1010" s="979">
        <f>_xlfn.XLOOKUP($D1010,Help2!$D:$D,Help2!AJ:AJ)</f>
        <v>0</v>
      </c>
      <c r="AN1010" s="979">
        <f>_xlfn.XLOOKUP($D1010,Help2!$D:$D,Help2!AK:AK)</f>
        <v>0</v>
      </c>
    </row>
    <row r="1011" spans="1:40" x14ac:dyDescent="0.2">
      <c r="A1011" s="1">
        <v>45935</v>
      </c>
      <c r="B1011">
        <f t="shared" si="112"/>
        <v>10</v>
      </c>
      <c r="C1011">
        <f t="shared" si="113"/>
        <v>2025</v>
      </c>
      <c r="D1011" s="872" t="str">
        <f t="shared" si="111"/>
        <v>10´2025</v>
      </c>
      <c r="E1011" s="867">
        <v>24</v>
      </c>
      <c r="F1011" s="2">
        <f t="shared" si="114"/>
        <v>0</v>
      </c>
      <c r="G1011" s="3">
        <f t="shared" si="115"/>
        <v>0</v>
      </c>
      <c r="H1011" s="5">
        <f t="shared" si="116"/>
        <v>0</v>
      </c>
      <c r="I1011" s="979">
        <f>VLOOKUP($D1011,Help2!$D$26:$T$37,5)</f>
        <v>0</v>
      </c>
      <c r="J1011" s="979">
        <f>VLOOKUP($D1011,Help2!$D$26:$T$37,6)</f>
        <v>0</v>
      </c>
      <c r="K1011" s="979">
        <f>VLOOKUP($D1011,Help2!$D$26:$T$37,7)</f>
        <v>0</v>
      </c>
      <c r="L1011" s="979">
        <f>VLOOKUP($D1011,Help2!$D$26:$T$37,8)</f>
        <v>0</v>
      </c>
      <c r="M1011" s="979">
        <f>VLOOKUP($D1011,Help2!$D$26:$T$37,9)</f>
        <v>0</v>
      </c>
      <c r="N1011" s="979">
        <f>VLOOKUP($D1011,Help2!$D$26:$T$37,10)</f>
        <v>0</v>
      </c>
      <c r="P1011" s="979">
        <f>VLOOKUP($D1011,Help2!$D$2:$T$25,3)</f>
        <v>706</v>
      </c>
      <c r="Q1011" s="979">
        <f t="shared" si="117"/>
        <v>744</v>
      </c>
      <c r="Y1011" s="979">
        <f>_xlfn.XLOOKUP($D1011,Help2!$D:$D,Help2!V:V)</f>
        <v>0</v>
      </c>
      <c r="Z1011" s="979">
        <f>_xlfn.XLOOKUP($D1011,Help2!$D:$D,Help2!W:W)</f>
        <v>0</v>
      </c>
      <c r="AA1011" s="979">
        <f>_xlfn.XLOOKUP($D1011,Help2!$D:$D,Help2!X:X)</f>
        <v>0</v>
      </c>
      <c r="AB1011" s="979">
        <f>_xlfn.XLOOKUP($D1011,Help2!$D:$D,Help2!Y:Y)</f>
        <v>0</v>
      </c>
      <c r="AC1011" s="979">
        <f>_xlfn.XLOOKUP($D1011,Help2!$D:$D,Help2!Z:Z)</f>
        <v>0</v>
      </c>
      <c r="AD1011" s="979">
        <f>_xlfn.XLOOKUP($D1011,Help2!$D:$D,Help2!AA:AA)</f>
        <v>0</v>
      </c>
      <c r="AE1011" s="979">
        <f>_xlfn.XLOOKUP($D1011,Help2!$D:$D,Help2!AB:AB)</f>
        <v>0</v>
      </c>
      <c r="AF1011" s="979">
        <f>_xlfn.XLOOKUP($D1011,Help2!$D:$D,Help2!AC:AC)</f>
        <v>0</v>
      </c>
      <c r="AG1011" s="979">
        <f>_xlfn.XLOOKUP($D1011,Help2!$D:$D,Help2!AD:AD)</f>
        <v>0</v>
      </c>
      <c r="AH1011" s="979">
        <f>_xlfn.XLOOKUP($D1011,Help2!$D:$D,Help2!AE:AE)</f>
        <v>0</v>
      </c>
      <c r="AI1011" s="979">
        <f>_xlfn.XLOOKUP($D1011,Help2!$D:$D,Help2!AF:AF)</f>
        <v>0</v>
      </c>
      <c r="AJ1011" s="979">
        <f>_xlfn.XLOOKUP($D1011,Help2!$D:$D,Help2!AG:AG)</f>
        <v>0</v>
      </c>
      <c r="AK1011" s="979">
        <f>_xlfn.XLOOKUP($D1011,Help2!$D:$D,Help2!AH:AH)</f>
        <v>0</v>
      </c>
      <c r="AL1011" s="979">
        <f>_xlfn.XLOOKUP($D1011,Help2!$D:$D,Help2!AI:AI)</f>
        <v>0</v>
      </c>
      <c r="AM1011" s="979">
        <f>_xlfn.XLOOKUP($D1011,Help2!$D:$D,Help2!AJ:AJ)</f>
        <v>0</v>
      </c>
      <c r="AN1011" s="979">
        <f>_xlfn.XLOOKUP($D1011,Help2!$D:$D,Help2!AK:AK)</f>
        <v>0</v>
      </c>
    </row>
    <row r="1012" spans="1:40" x14ac:dyDescent="0.2">
      <c r="A1012" s="1">
        <v>45936</v>
      </c>
      <c r="B1012">
        <f t="shared" si="112"/>
        <v>10</v>
      </c>
      <c r="C1012">
        <f t="shared" si="113"/>
        <v>2025</v>
      </c>
      <c r="D1012" s="872" t="str">
        <f t="shared" si="111"/>
        <v>10´2025</v>
      </c>
      <c r="E1012" s="867">
        <v>16</v>
      </c>
      <c r="F1012" s="2">
        <f t="shared" si="114"/>
        <v>8</v>
      </c>
      <c r="G1012" s="3">
        <f t="shared" si="115"/>
        <v>1.1331444759206799E-2</v>
      </c>
      <c r="H1012" s="5">
        <f t="shared" si="116"/>
        <v>0.33333333333333331</v>
      </c>
      <c r="I1012" s="979">
        <f>VLOOKUP($D1012,Help2!$D$26:$T$37,5)</f>
        <v>0</v>
      </c>
      <c r="J1012" s="979">
        <f>VLOOKUP($D1012,Help2!$D$26:$T$37,6)</f>
        <v>0</v>
      </c>
      <c r="K1012" s="979">
        <f>VLOOKUP($D1012,Help2!$D$26:$T$37,7)</f>
        <v>0</v>
      </c>
      <c r="L1012" s="979">
        <f>VLOOKUP($D1012,Help2!$D$26:$T$37,8)</f>
        <v>0</v>
      </c>
      <c r="M1012" s="979">
        <f>VLOOKUP($D1012,Help2!$D$26:$T$37,9)</f>
        <v>0</v>
      </c>
      <c r="N1012" s="979">
        <f>VLOOKUP($D1012,Help2!$D$26:$T$37,10)</f>
        <v>0</v>
      </c>
      <c r="P1012" s="979">
        <f>VLOOKUP($D1012,Help2!$D$2:$T$25,3)</f>
        <v>706</v>
      </c>
      <c r="Q1012" s="979">
        <f t="shared" si="117"/>
        <v>744</v>
      </c>
      <c r="Y1012" s="979">
        <f>_xlfn.XLOOKUP($D1012,Help2!$D:$D,Help2!V:V)</f>
        <v>0</v>
      </c>
      <c r="Z1012" s="979">
        <f>_xlfn.XLOOKUP($D1012,Help2!$D:$D,Help2!W:W)</f>
        <v>0</v>
      </c>
      <c r="AA1012" s="979">
        <f>_xlfn.XLOOKUP($D1012,Help2!$D:$D,Help2!X:X)</f>
        <v>0</v>
      </c>
      <c r="AB1012" s="979">
        <f>_xlfn.XLOOKUP($D1012,Help2!$D:$D,Help2!Y:Y)</f>
        <v>0</v>
      </c>
      <c r="AC1012" s="979">
        <f>_xlfn.XLOOKUP($D1012,Help2!$D:$D,Help2!Z:Z)</f>
        <v>0</v>
      </c>
      <c r="AD1012" s="979">
        <f>_xlfn.XLOOKUP($D1012,Help2!$D:$D,Help2!AA:AA)</f>
        <v>0</v>
      </c>
      <c r="AE1012" s="979">
        <f>_xlfn.XLOOKUP($D1012,Help2!$D:$D,Help2!AB:AB)</f>
        <v>0</v>
      </c>
      <c r="AF1012" s="979">
        <f>_xlfn.XLOOKUP($D1012,Help2!$D:$D,Help2!AC:AC)</f>
        <v>0</v>
      </c>
      <c r="AG1012" s="979">
        <f>_xlfn.XLOOKUP($D1012,Help2!$D:$D,Help2!AD:AD)</f>
        <v>0</v>
      </c>
      <c r="AH1012" s="979">
        <f>_xlfn.XLOOKUP($D1012,Help2!$D:$D,Help2!AE:AE)</f>
        <v>0</v>
      </c>
      <c r="AI1012" s="979">
        <f>_xlfn.XLOOKUP($D1012,Help2!$D:$D,Help2!AF:AF)</f>
        <v>0</v>
      </c>
      <c r="AJ1012" s="979">
        <f>_xlfn.XLOOKUP($D1012,Help2!$D:$D,Help2!AG:AG)</f>
        <v>0</v>
      </c>
      <c r="AK1012" s="979">
        <f>_xlfn.XLOOKUP($D1012,Help2!$D:$D,Help2!AH:AH)</f>
        <v>0</v>
      </c>
      <c r="AL1012" s="979">
        <f>_xlfn.XLOOKUP($D1012,Help2!$D:$D,Help2!AI:AI)</f>
        <v>0</v>
      </c>
      <c r="AM1012" s="979">
        <f>_xlfn.XLOOKUP($D1012,Help2!$D:$D,Help2!AJ:AJ)</f>
        <v>0</v>
      </c>
      <c r="AN1012" s="979">
        <f>_xlfn.XLOOKUP($D1012,Help2!$D:$D,Help2!AK:AK)</f>
        <v>0</v>
      </c>
    </row>
    <row r="1013" spans="1:40" x14ac:dyDescent="0.2">
      <c r="A1013" s="1">
        <v>45937</v>
      </c>
      <c r="B1013">
        <f t="shared" si="112"/>
        <v>10</v>
      </c>
      <c r="C1013">
        <f t="shared" si="113"/>
        <v>2025</v>
      </c>
      <c r="D1013" s="872" t="str">
        <f t="shared" si="111"/>
        <v>10´2025</v>
      </c>
      <c r="F1013" s="2">
        <f t="shared" si="114"/>
        <v>24</v>
      </c>
      <c r="G1013" s="3">
        <f t="shared" si="115"/>
        <v>3.39943342776204E-2</v>
      </c>
      <c r="H1013" s="5">
        <f t="shared" si="116"/>
        <v>1</v>
      </c>
      <c r="I1013" s="979">
        <f>VLOOKUP($D1013,Help2!$D$26:$T$37,5)</f>
        <v>0</v>
      </c>
      <c r="J1013" s="979">
        <f>VLOOKUP($D1013,Help2!$D$26:$T$37,6)</f>
        <v>0</v>
      </c>
      <c r="K1013" s="979">
        <f>VLOOKUP($D1013,Help2!$D$26:$T$37,7)</f>
        <v>0</v>
      </c>
      <c r="L1013" s="979">
        <f>VLOOKUP($D1013,Help2!$D$26:$T$37,8)</f>
        <v>0</v>
      </c>
      <c r="M1013" s="979">
        <f>VLOOKUP($D1013,Help2!$D$26:$T$37,9)</f>
        <v>0</v>
      </c>
      <c r="N1013" s="979">
        <f>VLOOKUP($D1013,Help2!$D$26:$T$37,10)</f>
        <v>0</v>
      </c>
      <c r="P1013" s="979">
        <f>VLOOKUP($D1013,Help2!$D$2:$T$25,3)</f>
        <v>706</v>
      </c>
      <c r="Q1013" s="979">
        <f t="shared" si="117"/>
        <v>744</v>
      </c>
      <c r="Y1013" s="979">
        <f>_xlfn.XLOOKUP($D1013,Help2!$D:$D,Help2!V:V)</f>
        <v>0</v>
      </c>
      <c r="Z1013" s="979">
        <f>_xlfn.XLOOKUP($D1013,Help2!$D:$D,Help2!W:W)</f>
        <v>0</v>
      </c>
      <c r="AA1013" s="979">
        <f>_xlfn.XLOOKUP($D1013,Help2!$D:$D,Help2!X:X)</f>
        <v>0</v>
      </c>
      <c r="AB1013" s="979">
        <f>_xlfn.XLOOKUP($D1013,Help2!$D:$D,Help2!Y:Y)</f>
        <v>0</v>
      </c>
      <c r="AC1013" s="979">
        <f>_xlfn.XLOOKUP($D1013,Help2!$D:$D,Help2!Z:Z)</f>
        <v>0</v>
      </c>
      <c r="AD1013" s="979">
        <f>_xlfn.XLOOKUP($D1013,Help2!$D:$D,Help2!AA:AA)</f>
        <v>0</v>
      </c>
      <c r="AE1013" s="979">
        <f>_xlfn.XLOOKUP($D1013,Help2!$D:$D,Help2!AB:AB)</f>
        <v>0</v>
      </c>
      <c r="AF1013" s="979">
        <f>_xlfn.XLOOKUP($D1013,Help2!$D:$D,Help2!AC:AC)</f>
        <v>0</v>
      </c>
      <c r="AG1013" s="979">
        <f>_xlfn.XLOOKUP($D1013,Help2!$D:$D,Help2!AD:AD)</f>
        <v>0</v>
      </c>
      <c r="AH1013" s="979">
        <f>_xlfn.XLOOKUP($D1013,Help2!$D:$D,Help2!AE:AE)</f>
        <v>0</v>
      </c>
      <c r="AI1013" s="979">
        <f>_xlfn.XLOOKUP($D1013,Help2!$D:$D,Help2!AF:AF)</f>
        <v>0</v>
      </c>
      <c r="AJ1013" s="979">
        <f>_xlfn.XLOOKUP($D1013,Help2!$D:$D,Help2!AG:AG)</f>
        <v>0</v>
      </c>
      <c r="AK1013" s="979">
        <f>_xlfn.XLOOKUP($D1013,Help2!$D:$D,Help2!AH:AH)</f>
        <v>0</v>
      </c>
      <c r="AL1013" s="979">
        <f>_xlfn.XLOOKUP($D1013,Help2!$D:$D,Help2!AI:AI)</f>
        <v>0</v>
      </c>
      <c r="AM1013" s="979">
        <f>_xlfn.XLOOKUP($D1013,Help2!$D:$D,Help2!AJ:AJ)</f>
        <v>0</v>
      </c>
      <c r="AN1013" s="979">
        <f>_xlfn.XLOOKUP($D1013,Help2!$D:$D,Help2!AK:AK)</f>
        <v>0</v>
      </c>
    </row>
    <row r="1014" spans="1:40" x14ac:dyDescent="0.2">
      <c r="A1014" s="1">
        <v>45938</v>
      </c>
      <c r="B1014">
        <f t="shared" si="112"/>
        <v>10</v>
      </c>
      <c r="C1014">
        <f t="shared" si="113"/>
        <v>2025</v>
      </c>
      <c r="D1014" s="872" t="str">
        <f t="shared" si="111"/>
        <v>10´2025</v>
      </c>
      <c r="F1014" s="2">
        <f t="shared" si="114"/>
        <v>24</v>
      </c>
      <c r="G1014" s="3">
        <f t="shared" si="115"/>
        <v>3.39943342776204E-2</v>
      </c>
      <c r="H1014" s="5">
        <f t="shared" si="116"/>
        <v>1</v>
      </c>
      <c r="I1014" s="979">
        <f>VLOOKUP($D1014,Help2!$D$26:$T$37,5)</f>
        <v>0</v>
      </c>
      <c r="J1014" s="979">
        <f>VLOOKUP($D1014,Help2!$D$26:$T$37,6)</f>
        <v>0</v>
      </c>
      <c r="K1014" s="979">
        <f>VLOOKUP($D1014,Help2!$D$26:$T$37,7)</f>
        <v>0</v>
      </c>
      <c r="L1014" s="979">
        <f>VLOOKUP($D1014,Help2!$D$26:$T$37,8)</f>
        <v>0</v>
      </c>
      <c r="M1014" s="979">
        <f>VLOOKUP($D1014,Help2!$D$26:$T$37,9)</f>
        <v>0</v>
      </c>
      <c r="N1014" s="979">
        <f>VLOOKUP($D1014,Help2!$D$26:$T$37,10)</f>
        <v>0</v>
      </c>
      <c r="P1014" s="979">
        <f>VLOOKUP($D1014,Help2!$D$2:$T$25,3)</f>
        <v>706</v>
      </c>
      <c r="Q1014" s="979">
        <f t="shared" si="117"/>
        <v>744</v>
      </c>
      <c r="Y1014" s="979">
        <f>_xlfn.XLOOKUP($D1014,Help2!$D:$D,Help2!V:V)</f>
        <v>0</v>
      </c>
      <c r="Z1014" s="979">
        <f>_xlfn.XLOOKUP($D1014,Help2!$D:$D,Help2!W:W)</f>
        <v>0</v>
      </c>
      <c r="AA1014" s="979">
        <f>_xlfn.XLOOKUP($D1014,Help2!$D:$D,Help2!X:X)</f>
        <v>0</v>
      </c>
      <c r="AB1014" s="979">
        <f>_xlfn.XLOOKUP($D1014,Help2!$D:$D,Help2!Y:Y)</f>
        <v>0</v>
      </c>
      <c r="AC1014" s="979">
        <f>_xlfn.XLOOKUP($D1014,Help2!$D:$D,Help2!Z:Z)</f>
        <v>0</v>
      </c>
      <c r="AD1014" s="979">
        <f>_xlfn.XLOOKUP($D1014,Help2!$D:$D,Help2!AA:AA)</f>
        <v>0</v>
      </c>
      <c r="AE1014" s="979">
        <f>_xlfn.XLOOKUP($D1014,Help2!$D:$D,Help2!AB:AB)</f>
        <v>0</v>
      </c>
      <c r="AF1014" s="979">
        <f>_xlfn.XLOOKUP($D1014,Help2!$D:$D,Help2!AC:AC)</f>
        <v>0</v>
      </c>
      <c r="AG1014" s="979">
        <f>_xlfn.XLOOKUP($D1014,Help2!$D:$D,Help2!AD:AD)</f>
        <v>0</v>
      </c>
      <c r="AH1014" s="979">
        <f>_xlfn.XLOOKUP($D1014,Help2!$D:$D,Help2!AE:AE)</f>
        <v>0</v>
      </c>
      <c r="AI1014" s="979">
        <f>_xlfn.XLOOKUP($D1014,Help2!$D:$D,Help2!AF:AF)</f>
        <v>0</v>
      </c>
      <c r="AJ1014" s="979">
        <f>_xlfn.XLOOKUP($D1014,Help2!$D:$D,Help2!AG:AG)</f>
        <v>0</v>
      </c>
      <c r="AK1014" s="979">
        <f>_xlfn.XLOOKUP($D1014,Help2!$D:$D,Help2!AH:AH)</f>
        <v>0</v>
      </c>
      <c r="AL1014" s="979">
        <f>_xlfn.XLOOKUP($D1014,Help2!$D:$D,Help2!AI:AI)</f>
        <v>0</v>
      </c>
      <c r="AM1014" s="979">
        <f>_xlfn.XLOOKUP($D1014,Help2!$D:$D,Help2!AJ:AJ)</f>
        <v>0</v>
      </c>
      <c r="AN1014" s="979">
        <f>_xlfn.XLOOKUP($D1014,Help2!$D:$D,Help2!AK:AK)</f>
        <v>0</v>
      </c>
    </row>
    <row r="1015" spans="1:40" x14ac:dyDescent="0.2">
      <c r="A1015" s="1">
        <v>45939</v>
      </c>
      <c r="B1015">
        <f t="shared" si="112"/>
        <v>10</v>
      </c>
      <c r="C1015">
        <f t="shared" si="113"/>
        <v>2025</v>
      </c>
      <c r="D1015" s="872" t="str">
        <f t="shared" si="111"/>
        <v>10´2025</v>
      </c>
      <c r="F1015" s="2">
        <f t="shared" si="114"/>
        <v>24</v>
      </c>
      <c r="G1015" s="3">
        <f t="shared" si="115"/>
        <v>3.39943342776204E-2</v>
      </c>
      <c r="H1015" s="5">
        <f t="shared" si="116"/>
        <v>1</v>
      </c>
      <c r="I1015" s="979">
        <f>VLOOKUP($D1015,Help2!$D$26:$T$37,5)</f>
        <v>0</v>
      </c>
      <c r="J1015" s="979">
        <f>VLOOKUP($D1015,Help2!$D$26:$T$37,6)</f>
        <v>0</v>
      </c>
      <c r="K1015" s="979">
        <f>VLOOKUP($D1015,Help2!$D$26:$T$37,7)</f>
        <v>0</v>
      </c>
      <c r="L1015" s="979">
        <f>VLOOKUP($D1015,Help2!$D$26:$T$37,8)</f>
        <v>0</v>
      </c>
      <c r="M1015" s="979">
        <f>VLOOKUP($D1015,Help2!$D$26:$T$37,9)</f>
        <v>0</v>
      </c>
      <c r="N1015" s="979">
        <f>VLOOKUP($D1015,Help2!$D$26:$T$37,10)</f>
        <v>0</v>
      </c>
      <c r="P1015" s="979">
        <f>VLOOKUP($D1015,Help2!$D$2:$T$25,3)</f>
        <v>706</v>
      </c>
      <c r="Q1015" s="979">
        <f t="shared" si="117"/>
        <v>744</v>
      </c>
      <c r="Y1015" s="979">
        <f>_xlfn.XLOOKUP($D1015,Help2!$D:$D,Help2!V:V)</f>
        <v>0</v>
      </c>
      <c r="Z1015" s="979">
        <f>_xlfn.XLOOKUP($D1015,Help2!$D:$D,Help2!W:W)</f>
        <v>0</v>
      </c>
      <c r="AA1015" s="979">
        <f>_xlfn.XLOOKUP($D1015,Help2!$D:$D,Help2!X:X)</f>
        <v>0</v>
      </c>
      <c r="AB1015" s="979">
        <f>_xlfn.XLOOKUP($D1015,Help2!$D:$D,Help2!Y:Y)</f>
        <v>0</v>
      </c>
      <c r="AC1015" s="979">
        <f>_xlfn.XLOOKUP($D1015,Help2!$D:$D,Help2!Z:Z)</f>
        <v>0</v>
      </c>
      <c r="AD1015" s="979">
        <f>_xlfn.XLOOKUP($D1015,Help2!$D:$D,Help2!AA:AA)</f>
        <v>0</v>
      </c>
      <c r="AE1015" s="979">
        <f>_xlfn.XLOOKUP($D1015,Help2!$D:$D,Help2!AB:AB)</f>
        <v>0</v>
      </c>
      <c r="AF1015" s="979">
        <f>_xlfn.XLOOKUP($D1015,Help2!$D:$D,Help2!AC:AC)</f>
        <v>0</v>
      </c>
      <c r="AG1015" s="979">
        <f>_xlfn.XLOOKUP($D1015,Help2!$D:$D,Help2!AD:AD)</f>
        <v>0</v>
      </c>
      <c r="AH1015" s="979">
        <f>_xlfn.XLOOKUP($D1015,Help2!$D:$D,Help2!AE:AE)</f>
        <v>0</v>
      </c>
      <c r="AI1015" s="979">
        <f>_xlfn.XLOOKUP($D1015,Help2!$D:$D,Help2!AF:AF)</f>
        <v>0</v>
      </c>
      <c r="AJ1015" s="979">
        <f>_xlfn.XLOOKUP($D1015,Help2!$D:$D,Help2!AG:AG)</f>
        <v>0</v>
      </c>
      <c r="AK1015" s="979">
        <f>_xlfn.XLOOKUP($D1015,Help2!$D:$D,Help2!AH:AH)</f>
        <v>0</v>
      </c>
      <c r="AL1015" s="979">
        <f>_xlfn.XLOOKUP($D1015,Help2!$D:$D,Help2!AI:AI)</f>
        <v>0</v>
      </c>
      <c r="AM1015" s="979">
        <f>_xlfn.XLOOKUP($D1015,Help2!$D:$D,Help2!AJ:AJ)</f>
        <v>0</v>
      </c>
      <c r="AN1015" s="979">
        <f>_xlfn.XLOOKUP($D1015,Help2!$D:$D,Help2!AK:AK)</f>
        <v>0</v>
      </c>
    </row>
    <row r="1016" spans="1:40" x14ac:dyDescent="0.2">
      <c r="A1016" s="1">
        <v>45940</v>
      </c>
      <c r="B1016">
        <f t="shared" si="112"/>
        <v>10</v>
      </c>
      <c r="C1016">
        <f t="shared" si="113"/>
        <v>2025</v>
      </c>
      <c r="D1016" s="872" t="str">
        <f t="shared" si="111"/>
        <v>10´2025</v>
      </c>
      <c r="F1016" s="2">
        <f t="shared" si="114"/>
        <v>24</v>
      </c>
      <c r="G1016" s="3">
        <f t="shared" si="115"/>
        <v>3.39943342776204E-2</v>
      </c>
      <c r="H1016" s="5">
        <f t="shared" si="116"/>
        <v>1</v>
      </c>
      <c r="I1016" s="979">
        <f>VLOOKUP($D1016,Help2!$D$26:$T$37,5)</f>
        <v>0</v>
      </c>
      <c r="J1016" s="979">
        <f>VLOOKUP($D1016,Help2!$D$26:$T$37,6)</f>
        <v>0</v>
      </c>
      <c r="K1016" s="979">
        <f>VLOOKUP($D1016,Help2!$D$26:$T$37,7)</f>
        <v>0</v>
      </c>
      <c r="L1016" s="979">
        <f>VLOOKUP($D1016,Help2!$D$26:$T$37,8)</f>
        <v>0</v>
      </c>
      <c r="M1016" s="979">
        <f>VLOOKUP($D1016,Help2!$D$26:$T$37,9)</f>
        <v>0</v>
      </c>
      <c r="N1016" s="979">
        <f>VLOOKUP($D1016,Help2!$D$26:$T$37,10)</f>
        <v>0</v>
      </c>
      <c r="P1016" s="979">
        <f>VLOOKUP($D1016,Help2!$D$2:$T$25,3)</f>
        <v>706</v>
      </c>
      <c r="Q1016" s="979">
        <f t="shared" si="117"/>
        <v>744</v>
      </c>
      <c r="Y1016" s="979">
        <f>_xlfn.XLOOKUP($D1016,Help2!$D:$D,Help2!V:V)</f>
        <v>0</v>
      </c>
      <c r="Z1016" s="979">
        <f>_xlfn.XLOOKUP($D1016,Help2!$D:$D,Help2!W:W)</f>
        <v>0</v>
      </c>
      <c r="AA1016" s="979">
        <f>_xlfn.XLOOKUP($D1016,Help2!$D:$D,Help2!X:X)</f>
        <v>0</v>
      </c>
      <c r="AB1016" s="979">
        <f>_xlfn.XLOOKUP($D1016,Help2!$D:$D,Help2!Y:Y)</f>
        <v>0</v>
      </c>
      <c r="AC1016" s="979">
        <f>_xlfn.XLOOKUP($D1016,Help2!$D:$D,Help2!Z:Z)</f>
        <v>0</v>
      </c>
      <c r="AD1016" s="979">
        <f>_xlfn.XLOOKUP($D1016,Help2!$D:$D,Help2!AA:AA)</f>
        <v>0</v>
      </c>
      <c r="AE1016" s="979">
        <f>_xlfn.XLOOKUP($D1016,Help2!$D:$D,Help2!AB:AB)</f>
        <v>0</v>
      </c>
      <c r="AF1016" s="979">
        <f>_xlfn.XLOOKUP($D1016,Help2!$D:$D,Help2!AC:AC)</f>
        <v>0</v>
      </c>
      <c r="AG1016" s="979">
        <f>_xlfn.XLOOKUP($D1016,Help2!$D:$D,Help2!AD:AD)</f>
        <v>0</v>
      </c>
      <c r="AH1016" s="979">
        <f>_xlfn.XLOOKUP($D1016,Help2!$D:$D,Help2!AE:AE)</f>
        <v>0</v>
      </c>
      <c r="AI1016" s="979">
        <f>_xlfn.XLOOKUP($D1016,Help2!$D:$D,Help2!AF:AF)</f>
        <v>0</v>
      </c>
      <c r="AJ1016" s="979">
        <f>_xlfn.XLOOKUP($D1016,Help2!$D:$D,Help2!AG:AG)</f>
        <v>0</v>
      </c>
      <c r="AK1016" s="979">
        <f>_xlfn.XLOOKUP($D1016,Help2!$D:$D,Help2!AH:AH)</f>
        <v>0</v>
      </c>
      <c r="AL1016" s="979">
        <f>_xlfn.XLOOKUP($D1016,Help2!$D:$D,Help2!AI:AI)</f>
        <v>0</v>
      </c>
      <c r="AM1016" s="979">
        <f>_xlfn.XLOOKUP($D1016,Help2!$D:$D,Help2!AJ:AJ)</f>
        <v>0</v>
      </c>
      <c r="AN1016" s="979">
        <f>_xlfn.XLOOKUP($D1016,Help2!$D:$D,Help2!AK:AK)</f>
        <v>0</v>
      </c>
    </row>
    <row r="1017" spans="1:40" x14ac:dyDescent="0.2">
      <c r="A1017" s="1">
        <v>45941</v>
      </c>
      <c r="B1017">
        <f t="shared" si="112"/>
        <v>10</v>
      </c>
      <c r="C1017">
        <f t="shared" si="113"/>
        <v>2025</v>
      </c>
      <c r="D1017" s="872" t="str">
        <f t="shared" si="111"/>
        <v>10´2025</v>
      </c>
      <c r="F1017" s="2">
        <f t="shared" si="114"/>
        <v>24</v>
      </c>
      <c r="G1017" s="3">
        <f t="shared" si="115"/>
        <v>3.39943342776204E-2</v>
      </c>
      <c r="H1017" s="5">
        <f t="shared" si="116"/>
        <v>1</v>
      </c>
      <c r="I1017" s="979">
        <f>VLOOKUP($D1017,Help2!$D$26:$T$37,5)</f>
        <v>0</v>
      </c>
      <c r="J1017" s="979">
        <f>VLOOKUP($D1017,Help2!$D$26:$T$37,6)</f>
        <v>0</v>
      </c>
      <c r="K1017" s="979">
        <f>VLOOKUP($D1017,Help2!$D$26:$T$37,7)</f>
        <v>0</v>
      </c>
      <c r="L1017" s="979">
        <f>VLOOKUP($D1017,Help2!$D$26:$T$37,8)</f>
        <v>0</v>
      </c>
      <c r="M1017" s="979">
        <f>VLOOKUP($D1017,Help2!$D$26:$T$37,9)</f>
        <v>0</v>
      </c>
      <c r="N1017" s="979">
        <f>VLOOKUP($D1017,Help2!$D$26:$T$37,10)</f>
        <v>0</v>
      </c>
      <c r="P1017" s="979">
        <f>VLOOKUP($D1017,Help2!$D$2:$T$25,3)</f>
        <v>706</v>
      </c>
      <c r="Q1017" s="979">
        <f t="shared" si="117"/>
        <v>744</v>
      </c>
      <c r="Y1017" s="979">
        <f>_xlfn.XLOOKUP($D1017,Help2!$D:$D,Help2!V:V)</f>
        <v>0</v>
      </c>
      <c r="Z1017" s="979">
        <f>_xlfn.XLOOKUP($D1017,Help2!$D:$D,Help2!W:W)</f>
        <v>0</v>
      </c>
      <c r="AA1017" s="979">
        <f>_xlfn.XLOOKUP($D1017,Help2!$D:$D,Help2!X:X)</f>
        <v>0</v>
      </c>
      <c r="AB1017" s="979">
        <f>_xlfn.XLOOKUP($D1017,Help2!$D:$D,Help2!Y:Y)</f>
        <v>0</v>
      </c>
      <c r="AC1017" s="979">
        <f>_xlfn.XLOOKUP($D1017,Help2!$D:$D,Help2!Z:Z)</f>
        <v>0</v>
      </c>
      <c r="AD1017" s="979">
        <f>_xlfn.XLOOKUP($D1017,Help2!$D:$D,Help2!AA:AA)</f>
        <v>0</v>
      </c>
      <c r="AE1017" s="979">
        <f>_xlfn.XLOOKUP($D1017,Help2!$D:$D,Help2!AB:AB)</f>
        <v>0</v>
      </c>
      <c r="AF1017" s="979">
        <f>_xlfn.XLOOKUP($D1017,Help2!$D:$D,Help2!AC:AC)</f>
        <v>0</v>
      </c>
      <c r="AG1017" s="979">
        <f>_xlfn.XLOOKUP($D1017,Help2!$D:$D,Help2!AD:AD)</f>
        <v>0</v>
      </c>
      <c r="AH1017" s="979">
        <f>_xlfn.XLOOKUP($D1017,Help2!$D:$D,Help2!AE:AE)</f>
        <v>0</v>
      </c>
      <c r="AI1017" s="979">
        <f>_xlfn.XLOOKUP($D1017,Help2!$D:$D,Help2!AF:AF)</f>
        <v>0</v>
      </c>
      <c r="AJ1017" s="979">
        <f>_xlfn.XLOOKUP($D1017,Help2!$D:$D,Help2!AG:AG)</f>
        <v>0</v>
      </c>
      <c r="AK1017" s="979">
        <f>_xlfn.XLOOKUP($D1017,Help2!$D:$D,Help2!AH:AH)</f>
        <v>0</v>
      </c>
      <c r="AL1017" s="979">
        <f>_xlfn.XLOOKUP($D1017,Help2!$D:$D,Help2!AI:AI)</f>
        <v>0</v>
      </c>
      <c r="AM1017" s="979">
        <f>_xlfn.XLOOKUP($D1017,Help2!$D:$D,Help2!AJ:AJ)</f>
        <v>0</v>
      </c>
      <c r="AN1017" s="979">
        <f>_xlfn.XLOOKUP($D1017,Help2!$D:$D,Help2!AK:AK)</f>
        <v>0</v>
      </c>
    </row>
    <row r="1018" spans="1:40" x14ac:dyDescent="0.2">
      <c r="A1018" s="1">
        <v>45942</v>
      </c>
      <c r="B1018">
        <f t="shared" si="112"/>
        <v>10</v>
      </c>
      <c r="C1018">
        <f t="shared" si="113"/>
        <v>2025</v>
      </c>
      <c r="D1018" s="872" t="str">
        <f t="shared" si="111"/>
        <v>10´2025</v>
      </c>
      <c r="F1018" s="2">
        <f t="shared" si="114"/>
        <v>24</v>
      </c>
      <c r="G1018" s="3">
        <f t="shared" si="115"/>
        <v>3.39943342776204E-2</v>
      </c>
      <c r="H1018" s="5">
        <f t="shared" si="116"/>
        <v>1</v>
      </c>
      <c r="I1018" s="979">
        <f>VLOOKUP($D1018,Help2!$D$26:$T$37,5)</f>
        <v>0</v>
      </c>
      <c r="J1018" s="979">
        <f>VLOOKUP($D1018,Help2!$D$26:$T$37,6)</f>
        <v>0</v>
      </c>
      <c r="K1018" s="979">
        <f>VLOOKUP($D1018,Help2!$D$26:$T$37,7)</f>
        <v>0</v>
      </c>
      <c r="L1018" s="979">
        <f>VLOOKUP($D1018,Help2!$D$26:$T$37,8)</f>
        <v>0</v>
      </c>
      <c r="M1018" s="979">
        <f>VLOOKUP($D1018,Help2!$D$26:$T$37,9)</f>
        <v>0</v>
      </c>
      <c r="N1018" s="979">
        <f>VLOOKUP($D1018,Help2!$D$26:$T$37,10)</f>
        <v>0</v>
      </c>
      <c r="P1018" s="979">
        <f>VLOOKUP($D1018,Help2!$D$2:$T$25,3)</f>
        <v>706</v>
      </c>
      <c r="Q1018" s="979">
        <f t="shared" si="117"/>
        <v>744</v>
      </c>
      <c r="Y1018" s="979">
        <f>_xlfn.XLOOKUP($D1018,Help2!$D:$D,Help2!V:V)</f>
        <v>0</v>
      </c>
      <c r="Z1018" s="979">
        <f>_xlfn.XLOOKUP($D1018,Help2!$D:$D,Help2!W:W)</f>
        <v>0</v>
      </c>
      <c r="AA1018" s="979">
        <f>_xlfn.XLOOKUP($D1018,Help2!$D:$D,Help2!X:X)</f>
        <v>0</v>
      </c>
      <c r="AB1018" s="979">
        <f>_xlfn.XLOOKUP($D1018,Help2!$D:$D,Help2!Y:Y)</f>
        <v>0</v>
      </c>
      <c r="AC1018" s="979">
        <f>_xlfn.XLOOKUP($D1018,Help2!$D:$D,Help2!Z:Z)</f>
        <v>0</v>
      </c>
      <c r="AD1018" s="979">
        <f>_xlfn.XLOOKUP($D1018,Help2!$D:$D,Help2!AA:AA)</f>
        <v>0</v>
      </c>
      <c r="AE1018" s="979">
        <f>_xlfn.XLOOKUP($D1018,Help2!$D:$D,Help2!AB:AB)</f>
        <v>0</v>
      </c>
      <c r="AF1018" s="979">
        <f>_xlfn.XLOOKUP($D1018,Help2!$D:$D,Help2!AC:AC)</f>
        <v>0</v>
      </c>
      <c r="AG1018" s="979">
        <f>_xlfn.XLOOKUP($D1018,Help2!$D:$D,Help2!AD:AD)</f>
        <v>0</v>
      </c>
      <c r="AH1018" s="979">
        <f>_xlfn.XLOOKUP($D1018,Help2!$D:$D,Help2!AE:AE)</f>
        <v>0</v>
      </c>
      <c r="AI1018" s="979">
        <f>_xlfn.XLOOKUP($D1018,Help2!$D:$D,Help2!AF:AF)</f>
        <v>0</v>
      </c>
      <c r="AJ1018" s="979">
        <f>_xlfn.XLOOKUP($D1018,Help2!$D:$D,Help2!AG:AG)</f>
        <v>0</v>
      </c>
      <c r="AK1018" s="979">
        <f>_xlfn.XLOOKUP($D1018,Help2!$D:$D,Help2!AH:AH)</f>
        <v>0</v>
      </c>
      <c r="AL1018" s="979">
        <f>_xlfn.XLOOKUP($D1018,Help2!$D:$D,Help2!AI:AI)</f>
        <v>0</v>
      </c>
      <c r="AM1018" s="979">
        <f>_xlfn.XLOOKUP($D1018,Help2!$D:$D,Help2!AJ:AJ)</f>
        <v>0</v>
      </c>
      <c r="AN1018" s="979">
        <f>_xlfn.XLOOKUP($D1018,Help2!$D:$D,Help2!AK:AK)</f>
        <v>0</v>
      </c>
    </row>
    <row r="1019" spans="1:40" x14ac:dyDescent="0.2">
      <c r="A1019" s="1">
        <v>45943</v>
      </c>
      <c r="B1019">
        <f t="shared" si="112"/>
        <v>10</v>
      </c>
      <c r="C1019">
        <f t="shared" si="113"/>
        <v>2025</v>
      </c>
      <c r="D1019" s="872" t="str">
        <f t="shared" si="111"/>
        <v>10´2025</v>
      </c>
      <c r="F1019" s="2">
        <f t="shared" si="114"/>
        <v>24</v>
      </c>
      <c r="G1019" s="3">
        <f t="shared" si="115"/>
        <v>3.39943342776204E-2</v>
      </c>
      <c r="H1019" s="5">
        <f t="shared" si="116"/>
        <v>1</v>
      </c>
      <c r="I1019" s="979">
        <f>VLOOKUP($D1019,Help2!$D$26:$T$37,5)</f>
        <v>0</v>
      </c>
      <c r="J1019" s="979">
        <f>VLOOKUP($D1019,Help2!$D$26:$T$37,6)</f>
        <v>0</v>
      </c>
      <c r="K1019" s="979">
        <f>VLOOKUP($D1019,Help2!$D$26:$T$37,7)</f>
        <v>0</v>
      </c>
      <c r="L1019" s="979">
        <f>VLOOKUP($D1019,Help2!$D$26:$T$37,8)</f>
        <v>0</v>
      </c>
      <c r="M1019" s="979">
        <f>VLOOKUP($D1019,Help2!$D$26:$T$37,9)</f>
        <v>0</v>
      </c>
      <c r="N1019" s="979">
        <f>VLOOKUP($D1019,Help2!$D$26:$T$37,10)</f>
        <v>0</v>
      </c>
      <c r="P1019" s="979">
        <f>VLOOKUP($D1019,Help2!$D$2:$T$25,3)</f>
        <v>706</v>
      </c>
      <c r="Q1019" s="979">
        <f t="shared" si="117"/>
        <v>744</v>
      </c>
      <c r="Y1019" s="979">
        <f>_xlfn.XLOOKUP($D1019,Help2!$D:$D,Help2!V:V)</f>
        <v>0</v>
      </c>
      <c r="Z1019" s="979">
        <f>_xlfn.XLOOKUP($D1019,Help2!$D:$D,Help2!W:W)</f>
        <v>0</v>
      </c>
      <c r="AA1019" s="979">
        <f>_xlfn.XLOOKUP($D1019,Help2!$D:$D,Help2!X:X)</f>
        <v>0</v>
      </c>
      <c r="AB1019" s="979">
        <f>_xlfn.XLOOKUP($D1019,Help2!$D:$D,Help2!Y:Y)</f>
        <v>0</v>
      </c>
      <c r="AC1019" s="979">
        <f>_xlfn.XLOOKUP($D1019,Help2!$D:$D,Help2!Z:Z)</f>
        <v>0</v>
      </c>
      <c r="AD1019" s="979">
        <f>_xlfn.XLOOKUP($D1019,Help2!$D:$D,Help2!AA:AA)</f>
        <v>0</v>
      </c>
      <c r="AE1019" s="979">
        <f>_xlfn.XLOOKUP($D1019,Help2!$D:$D,Help2!AB:AB)</f>
        <v>0</v>
      </c>
      <c r="AF1019" s="979">
        <f>_xlfn.XLOOKUP($D1019,Help2!$D:$D,Help2!AC:AC)</f>
        <v>0</v>
      </c>
      <c r="AG1019" s="979">
        <f>_xlfn.XLOOKUP($D1019,Help2!$D:$D,Help2!AD:AD)</f>
        <v>0</v>
      </c>
      <c r="AH1019" s="979">
        <f>_xlfn.XLOOKUP($D1019,Help2!$D:$D,Help2!AE:AE)</f>
        <v>0</v>
      </c>
      <c r="AI1019" s="979">
        <f>_xlfn.XLOOKUP($D1019,Help2!$D:$D,Help2!AF:AF)</f>
        <v>0</v>
      </c>
      <c r="AJ1019" s="979">
        <f>_xlfn.XLOOKUP($D1019,Help2!$D:$D,Help2!AG:AG)</f>
        <v>0</v>
      </c>
      <c r="AK1019" s="979">
        <f>_xlfn.XLOOKUP($D1019,Help2!$D:$D,Help2!AH:AH)</f>
        <v>0</v>
      </c>
      <c r="AL1019" s="979">
        <f>_xlfn.XLOOKUP($D1019,Help2!$D:$D,Help2!AI:AI)</f>
        <v>0</v>
      </c>
      <c r="AM1019" s="979">
        <f>_xlfn.XLOOKUP($D1019,Help2!$D:$D,Help2!AJ:AJ)</f>
        <v>0</v>
      </c>
      <c r="AN1019" s="979">
        <f>_xlfn.XLOOKUP($D1019,Help2!$D:$D,Help2!AK:AK)</f>
        <v>0</v>
      </c>
    </row>
    <row r="1020" spans="1:40" x14ac:dyDescent="0.2">
      <c r="A1020" s="1">
        <v>45944</v>
      </c>
      <c r="B1020">
        <f t="shared" si="112"/>
        <v>10</v>
      </c>
      <c r="C1020">
        <f t="shared" si="113"/>
        <v>2025</v>
      </c>
      <c r="D1020" s="872" t="str">
        <f t="shared" si="111"/>
        <v>10´2025</v>
      </c>
      <c r="F1020" s="2">
        <f t="shared" si="114"/>
        <v>24</v>
      </c>
      <c r="G1020" s="3">
        <f t="shared" si="115"/>
        <v>3.39943342776204E-2</v>
      </c>
      <c r="H1020" s="5">
        <f t="shared" si="116"/>
        <v>1</v>
      </c>
      <c r="I1020" s="979">
        <f>VLOOKUP($D1020,Help2!$D$26:$T$37,5)</f>
        <v>0</v>
      </c>
      <c r="J1020" s="979">
        <f>VLOOKUP($D1020,Help2!$D$26:$T$37,6)</f>
        <v>0</v>
      </c>
      <c r="K1020" s="979">
        <f>VLOOKUP($D1020,Help2!$D$26:$T$37,7)</f>
        <v>0</v>
      </c>
      <c r="L1020" s="979">
        <f>VLOOKUP($D1020,Help2!$D$26:$T$37,8)</f>
        <v>0</v>
      </c>
      <c r="M1020" s="979">
        <f>VLOOKUP($D1020,Help2!$D$26:$T$37,9)</f>
        <v>0</v>
      </c>
      <c r="N1020" s="979">
        <f>VLOOKUP($D1020,Help2!$D$26:$T$37,10)</f>
        <v>0</v>
      </c>
      <c r="P1020" s="979">
        <f>VLOOKUP($D1020,Help2!$D$2:$T$25,3)</f>
        <v>706</v>
      </c>
      <c r="Q1020" s="979">
        <f t="shared" si="117"/>
        <v>744</v>
      </c>
      <c r="Y1020" s="979">
        <f>_xlfn.XLOOKUP($D1020,Help2!$D:$D,Help2!V:V)</f>
        <v>0</v>
      </c>
      <c r="Z1020" s="979">
        <f>_xlfn.XLOOKUP($D1020,Help2!$D:$D,Help2!W:W)</f>
        <v>0</v>
      </c>
      <c r="AA1020" s="979">
        <f>_xlfn.XLOOKUP($D1020,Help2!$D:$D,Help2!X:X)</f>
        <v>0</v>
      </c>
      <c r="AB1020" s="979">
        <f>_xlfn.XLOOKUP($D1020,Help2!$D:$D,Help2!Y:Y)</f>
        <v>0</v>
      </c>
      <c r="AC1020" s="979">
        <f>_xlfn.XLOOKUP($D1020,Help2!$D:$D,Help2!Z:Z)</f>
        <v>0</v>
      </c>
      <c r="AD1020" s="979">
        <f>_xlfn.XLOOKUP($D1020,Help2!$D:$D,Help2!AA:AA)</f>
        <v>0</v>
      </c>
      <c r="AE1020" s="979">
        <f>_xlfn.XLOOKUP($D1020,Help2!$D:$D,Help2!AB:AB)</f>
        <v>0</v>
      </c>
      <c r="AF1020" s="979">
        <f>_xlfn.XLOOKUP($D1020,Help2!$D:$D,Help2!AC:AC)</f>
        <v>0</v>
      </c>
      <c r="AG1020" s="979">
        <f>_xlfn.XLOOKUP($D1020,Help2!$D:$D,Help2!AD:AD)</f>
        <v>0</v>
      </c>
      <c r="AH1020" s="979">
        <f>_xlfn.XLOOKUP($D1020,Help2!$D:$D,Help2!AE:AE)</f>
        <v>0</v>
      </c>
      <c r="AI1020" s="979">
        <f>_xlfn.XLOOKUP($D1020,Help2!$D:$D,Help2!AF:AF)</f>
        <v>0</v>
      </c>
      <c r="AJ1020" s="979">
        <f>_xlfn.XLOOKUP($D1020,Help2!$D:$D,Help2!AG:AG)</f>
        <v>0</v>
      </c>
      <c r="AK1020" s="979">
        <f>_xlfn.XLOOKUP($D1020,Help2!$D:$D,Help2!AH:AH)</f>
        <v>0</v>
      </c>
      <c r="AL1020" s="979">
        <f>_xlfn.XLOOKUP($D1020,Help2!$D:$D,Help2!AI:AI)</f>
        <v>0</v>
      </c>
      <c r="AM1020" s="979">
        <f>_xlfn.XLOOKUP($D1020,Help2!$D:$D,Help2!AJ:AJ)</f>
        <v>0</v>
      </c>
      <c r="AN1020" s="979">
        <f>_xlfn.XLOOKUP($D1020,Help2!$D:$D,Help2!AK:AK)</f>
        <v>0</v>
      </c>
    </row>
    <row r="1021" spans="1:40" x14ac:dyDescent="0.2">
      <c r="A1021" s="1">
        <v>45945</v>
      </c>
      <c r="B1021">
        <f t="shared" si="112"/>
        <v>10</v>
      </c>
      <c r="C1021">
        <f t="shared" si="113"/>
        <v>2025</v>
      </c>
      <c r="D1021" s="872" t="str">
        <f t="shared" si="111"/>
        <v>10´2025</v>
      </c>
      <c r="E1021" s="867">
        <v>10</v>
      </c>
      <c r="F1021" s="2">
        <f t="shared" si="114"/>
        <v>14</v>
      </c>
      <c r="G1021" s="3">
        <f t="shared" si="115"/>
        <v>1.9830028328611898E-2</v>
      </c>
      <c r="H1021" s="5">
        <f t="shared" si="116"/>
        <v>0.58333333333333337</v>
      </c>
      <c r="I1021" s="979">
        <f>VLOOKUP($D1021,Help2!$D$26:$T$37,5)</f>
        <v>0</v>
      </c>
      <c r="J1021" s="979">
        <f>VLOOKUP($D1021,Help2!$D$26:$T$37,6)</f>
        <v>0</v>
      </c>
      <c r="K1021" s="979">
        <f>VLOOKUP($D1021,Help2!$D$26:$T$37,7)</f>
        <v>0</v>
      </c>
      <c r="L1021" s="979">
        <f>VLOOKUP($D1021,Help2!$D$26:$T$37,8)</f>
        <v>0</v>
      </c>
      <c r="M1021" s="979">
        <f>VLOOKUP($D1021,Help2!$D$26:$T$37,9)</f>
        <v>0</v>
      </c>
      <c r="N1021" s="979">
        <f>VLOOKUP($D1021,Help2!$D$26:$T$37,10)</f>
        <v>0</v>
      </c>
      <c r="P1021" s="979">
        <f>VLOOKUP($D1021,Help2!$D$2:$T$25,3)</f>
        <v>706</v>
      </c>
      <c r="Q1021" s="979">
        <f t="shared" si="117"/>
        <v>744</v>
      </c>
      <c r="Y1021" s="979">
        <f>_xlfn.XLOOKUP($D1021,Help2!$D:$D,Help2!V:V)</f>
        <v>0</v>
      </c>
      <c r="Z1021" s="979">
        <f>_xlfn.XLOOKUP($D1021,Help2!$D:$D,Help2!W:W)</f>
        <v>0</v>
      </c>
      <c r="AA1021" s="979">
        <f>_xlfn.XLOOKUP($D1021,Help2!$D:$D,Help2!X:X)</f>
        <v>0</v>
      </c>
      <c r="AB1021" s="979">
        <f>_xlfn.XLOOKUP($D1021,Help2!$D:$D,Help2!Y:Y)</f>
        <v>0</v>
      </c>
      <c r="AC1021" s="979">
        <f>_xlfn.XLOOKUP($D1021,Help2!$D:$D,Help2!Z:Z)</f>
        <v>0</v>
      </c>
      <c r="AD1021" s="979">
        <f>_xlfn.XLOOKUP($D1021,Help2!$D:$D,Help2!AA:AA)</f>
        <v>0</v>
      </c>
      <c r="AE1021" s="979">
        <f>_xlfn.XLOOKUP($D1021,Help2!$D:$D,Help2!AB:AB)</f>
        <v>0</v>
      </c>
      <c r="AF1021" s="979">
        <f>_xlfn.XLOOKUP($D1021,Help2!$D:$D,Help2!AC:AC)</f>
        <v>0</v>
      </c>
      <c r="AG1021" s="979">
        <f>_xlfn.XLOOKUP($D1021,Help2!$D:$D,Help2!AD:AD)</f>
        <v>0</v>
      </c>
      <c r="AH1021" s="979">
        <f>_xlfn.XLOOKUP($D1021,Help2!$D:$D,Help2!AE:AE)</f>
        <v>0</v>
      </c>
      <c r="AI1021" s="979">
        <f>_xlfn.XLOOKUP($D1021,Help2!$D:$D,Help2!AF:AF)</f>
        <v>0</v>
      </c>
      <c r="AJ1021" s="979">
        <f>_xlfn.XLOOKUP($D1021,Help2!$D:$D,Help2!AG:AG)</f>
        <v>0</v>
      </c>
      <c r="AK1021" s="979">
        <f>_xlfn.XLOOKUP($D1021,Help2!$D:$D,Help2!AH:AH)</f>
        <v>0</v>
      </c>
      <c r="AL1021" s="979">
        <f>_xlfn.XLOOKUP($D1021,Help2!$D:$D,Help2!AI:AI)</f>
        <v>0</v>
      </c>
      <c r="AM1021" s="979">
        <f>_xlfn.XLOOKUP($D1021,Help2!$D:$D,Help2!AJ:AJ)</f>
        <v>0</v>
      </c>
      <c r="AN1021" s="979">
        <f>_xlfn.XLOOKUP($D1021,Help2!$D:$D,Help2!AK:AK)</f>
        <v>0</v>
      </c>
    </row>
    <row r="1022" spans="1:40" x14ac:dyDescent="0.2">
      <c r="A1022" s="1">
        <v>45946</v>
      </c>
      <c r="B1022">
        <f t="shared" si="112"/>
        <v>10</v>
      </c>
      <c r="C1022">
        <f t="shared" si="113"/>
        <v>2025</v>
      </c>
      <c r="D1022" s="872" t="str">
        <f t="shared" si="111"/>
        <v>10´2025</v>
      </c>
      <c r="F1022" s="2">
        <f t="shared" si="114"/>
        <v>24</v>
      </c>
      <c r="G1022" s="3">
        <f t="shared" si="115"/>
        <v>3.39943342776204E-2</v>
      </c>
      <c r="H1022" s="5">
        <f t="shared" si="116"/>
        <v>1</v>
      </c>
      <c r="I1022" s="979">
        <f>VLOOKUP($D1022,Help2!$D$26:$T$37,5)</f>
        <v>0</v>
      </c>
      <c r="J1022" s="979">
        <f>VLOOKUP($D1022,Help2!$D$26:$T$37,6)</f>
        <v>0</v>
      </c>
      <c r="K1022" s="979">
        <f>VLOOKUP($D1022,Help2!$D$26:$T$37,7)</f>
        <v>0</v>
      </c>
      <c r="L1022" s="979">
        <f>VLOOKUP($D1022,Help2!$D$26:$T$37,8)</f>
        <v>0</v>
      </c>
      <c r="M1022" s="979">
        <f>VLOOKUP($D1022,Help2!$D$26:$T$37,9)</f>
        <v>0</v>
      </c>
      <c r="N1022" s="979">
        <f>VLOOKUP($D1022,Help2!$D$26:$T$37,10)</f>
        <v>0</v>
      </c>
      <c r="P1022" s="979">
        <f>VLOOKUP($D1022,Help2!$D$2:$T$25,3)</f>
        <v>706</v>
      </c>
      <c r="Q1022" s="979">
        <f t="shared" si="117"/>
        <v>744</v>
      </c>
      <c r="Y1022" s="979">
        <f>_xlfn.XLOOKUP($D1022,Help2!$D:$D,Help2!V:V)</f>
        <v>0</v>
      </c>
      <c r="Z1022" s="979">
        <f>_xlfn.XLOOKUP($D1022,Help2!$D:$D,Help2!W:W)</f>
        <v>0</v>
      </c>
      <c r="AA1022" s="979">
        <f>_xlfn.XLOOKUP($D1022,Help2!$D:$D,Help2!X:X)</f>
        <v>0</v>
      </c>
      <c r="AB1022" s="979">
        <f>_xlfn.XLOOKUP($D1022,Help2!$D:$D,Help2!Y:Y)</f>
        <v>0</v>
      </c>
      <c r="AC1022" s="979">
        <f>_xlfn.XLOOKUP($D1022,Help2!$D:$D,Help2!Z:Z)</f>
        <v>0</v>
      </c>
      <c r="AD1022" s="979">
        <f>_xlfn.XLOOKUP($D1022,Help2!$D:$D,Help2!AA:AA)</f>
        <v>0</v>
      </c>
      <c r="AE1022" s="979">
        <f>_xlfn.XLOOKUP($D1022,Help2!$D:$D,Help2!AB:AB)</f>
        <v>0</v>
      </c>
      <c r="AF1022" s="979">
        <f>_xlfn.XLOOKUP($D1022,Help2!$D:$D,Help2!AC:AC)</f>
        <v>0</v>
      </c>
      <c r="AG1022" s="979">
        <f>_xlfn.XLOOKUP($D1022,Help2!$D:$D,Help2!AD:AD)</f>
        <v>0</v>
      </c>
      <c r="AH1022" s="979">
        <f>_xlfn.XLOOKUP($D1022,Help2!$D:$D,Help2!AE:AE)</f>
        <v>0</v>
      </c>
      <c r="AI1022" s="979">
        <f>_xlfn.XLOOKUP($D1022,Help2!$D:$D,Help2!AF:AF)</f>
        <v>0</v>
      </c>
      <c r="AJ1022" s="979">
        <f>_xlfn.XLOOKUP($D1022,Help2!$D:$D,Help2!AG:AG)</f>
        <v>0</v>
      </c>
      <c r="AK1022" s="979">
        <f>_xlfn.XLOOKUP($D1022,Help2!$D:$D,Help2!AH:AH)</f>
        <v>0</v>
      </c>
      <c r="AL1022" s="979">
        <f>_xlfn.XLOOKUP($D1022,Help2!$D:$D,Help2!AI:AI)</f>
        <v>0</v>
      </c>
      <c r="AM1022" s="979">
        <f>_xlfn.XLOOKUP($D1022,Help2!$D:$D,Help2!AJ:AJ)</f>
        <v>0</v>
      </c>
      <c r="AN1022" s="979">
        <f>_xlfn.XLOOKUP($D1022,Help2!$D:$D,Help2!AK:AK)</f>
        <v>0</v>
      </c>
    </row>
    <row r="1023" spans="1:40" x14ac:dyDescent="0.2">
      <c r="A1023" s="1">
        <v>45947</v>
      </c>
      <c r="B1023">
        <f t="shared" si="112"/>
        <v>10</v>
      </c>
      <c r="C1023">
        <f t="shared" si="113"/>
        <v>2025</v>
      </c>
      <c r="D1023" s="872" t="str">
        <f t="shared" si="111"/>
        <v>10´2025</v>
      </c>
      <c r="F1023" s="2">
        <f t="shared" si="114"/>
        <v>24</v>
      </c>
      <c r="G1023" s="3">
        <f t="shared" si="115"/>
        <v>3.39943342776204E-2</v>
      </c>
      <c r="H1023" s="5">
        <f t="shared" si="116"/>
        <v>1</v>
      </c>
      <c r="I1023" s="979">
        <f>VLOOKUP($D1023,Help2!$D$26:$T$37,5)</f>
        <v>0</v>
      </c>
      <c r="J1023" s="979">
        <f>VLOOKUP($D1023,Help2!$D$26:$T$37,6)</f>
        <v>0</v>
      </c>
      <c r="K1023" s="979">
        <f>VLOOKUP($D1023,Help2!$D$26:$T$37,7)</f>
        <v>0</v>
      </c>
      <c r="L1023" s="979">
        <f>VLOOKUP($D1023,Help2!$D$26:$T$37,8)</f>
        <v>0</v>
      </c>
      <c r="M1023" s="979">
        <f>VLOOKUP($D1023,Help2!$D$26:$T$37,9)</f>
        <v>0</v>
      </c>
      <c r="N1023" s="979">
        <f>VLOOKUP($D1023,Help2!$D$26:$T$37,10)</f>
        <v>0</v>
      </c>
      <c r="P1023" s="979">
        <f>VLOOKUP($D1023,Help2!$D$2:$T$25,3)</f>
        <v>706</v>
      </c>
      <c r="Q1023" s="979">
        <f t="shared" si="117"/>
        <v>744</v>
      </c>
      <c r="Y1023" s="979">
        <f>_xlfn.XLOOKUP($D1023,Help2!$D:$D,Help2!V:V)</f>
        <v>0</v>
      </c>
      <c r="Z1023" s="979">
        <f>_xlfn.XLOOKUP($D1023,Help2!$D:$D,Help2!W:W)</f>
        <v>0</v>
      </c>
      <c r="AA1023" s="979">
        <f>_xlfn.XLOOKUP($D1023,Help2!$D:$D,Help2!X:X)</f>
        <v>0</v>
      </c>
      <c r="AB1023" s="979">
        <f>_xlfn.XLOOKUP($D1023,Help2!$D:$D,Help2!Y:Y)</f>
        <v>0</v>
      </c>
      <c r="AC1023" s="979">
        <f>_xlfn.XLOOKUP($D1023,Help2!$D:$D,Help2!Z:Z)</f>
        <v>0</v>
      </c>
      <c r="AD1023" s="979">
        <f>_xlfn.XLOOKUP($D1023,Help2!$D:$D,Help2!AA:AA)</f>
        <v>0</v>
      </c>
      <c r="AE1023" s="979">
        <f>_xlfn.XLOOKUP($D1023,Help2!$D:$D,Help2!AB:AB)</f>
        <v>0</v>
      </c>
      <c r="AF1023" s="979">
        <f>_xlfn.XLOOKUP($D1023,Help2!$D:$D,Help2!AC:AC)</f>
        <v>0</v>
      </c>
      <c r="AG1023" s="979">
        <f>_xlfn.XLOOKUP($D1023,Help2!$D:$D,Help2!AD:AD)</f>
        <v>0</v>
      </c>
      <c r="AH1023" s="979">
        <f>_xlfn.XLOOKUP($D1023,Help2!$D:$D,Help2!AE:AE)</f>
        <v>0</v>
      </c>
      <c r="AI1023" s="979">
        <f>_xlfn.XLOOKUP($D1023,Help2!$D:$D,Help2!AF:AF)</f>
        <v>0</v>
      </c>
      <c r="AJ1023" s="979">
        <f>_xlfn.XLOOKUP($D1023,Help2!$D:$D,Help2!AG:AG)</f>
        <v>0</v>
      </c>
      <c r="AK1023" s="979">
        <f>_xlfn.XLOOKUP($D1023,Help2!$D:$D,Help2!AH:AH)</f>
        <v>0</v>
      </c>
      <c r="AL1023" s="979">
        <f>_xlfn.XLOOKUP($D1023,Help2!$D:$D,Help2!AI:AI)</f>
        <v>0</v>
      </c>
      <c r="AM1023" s="979">
        <f>_xlfn.XLOOKUP($D1023,Help2!$D:$D,Help2!AJ:AJ)</f>
        <v>0</v>
      </c>
      <c r="AN1023" s="979">
        <f>_xlfn.XLOOKUP($D1023,Help2!$D:$D,Help2!AK:AK)</f>
        <v>0</v>
      </c>
    </row>
    <row r="1024" spans="1:40" x14ac:dyDescent="0.2">
      <c r="A1024" s="1">
        <v>45948</v>
      </c>
      <c r="B1024">
        <f t="shared" si="112"/>
        <v>10</v>
      </c>
      <c r="C1024">
        <f t="shared" si="113"/>
        <v>2025</v>
      </c>
      <c r="D1024" s="872" t="str">
        <f t="shared" si="111"/>
        <v>10´2025</v>
      </c>
      <c r="F1024" s="2">
        <f t="shared" si="114"/>
        <v>24</v>
      </c>
      <c r="G1024" s="3">
        <f t="shared" si="115"/>
        <v>3.39943342776204E-2</v>
      </c>
      <c r="H1024" s="5">
        <f t="shared" si="116"/>
        <v>1</v>
      </c>
      <c r="I1024" s="979">
        <f>VLOOKUP($D1024,Help2!$D$26:$T$37,5)</f>
        <v>0</v>
      </c>
      <c r="J1024" s="979">
        <f>VLOOKUP($D1024,Help2!$D$26:$T$37,6)</f>
        <v>0</v>
      </c>
      <c r="K1024" s="979">
        <f>VLOOKUP($D1024,Help2!$D$26:$T$37,7)</f>
        <v>0</v>
      </c>
      <c r="L1024" s="979">
        <f>VLOOKUP($D1024,Help2!$D$26:$T$37,8)</f>
        <v>0</v>
      </c>
      <c r="M1024" s="979">
        <f>VLOOKUP($D1024,Help2!$D$26:$T$37,9)</f>
        <v>0</v>
      </c>
      <c r="N1024" s="979">
        <f>VLOOKUP($D1024,Help2!$D$26:$T$37,10)</f>
        <v>0</v>
      </c>
      <c r="P1024" s="979">
        <f>VLOOKUP($D1024,Help2!$D$2:$T$25,3)</f>
        <v>706</v>
      </c>
      <c r="Q1024" s="979">
        <f t="shared" si="117"/>
        <v>744</v>
      </c>
      <c r="Y1024" s="979">
        <f>_xlfn.XLOOKUP($D1024,Help2!$D:$D,Help2!V:V)</f>
        <v>0</v>
      </c>
      <c r="Z1024" s="979">
        <f>_xlfn.XLOOKUP($D1024,Help2!$D:$D,Help2!W:W)</f>
        <v>0</v>
      </c>
      <c r="AA1024" s="979">
        <f>_xlfn.XLOOKUP($D1024,Help2!$D:$D,Help2!X:X)</f>
        <v>0</v>
      </c>
      <c r="AB1024" s="979">
        <f>_xlfn.XLOOKUP($D1024,Help2!$D:$D,Help2!Y:Y)</f>
        <v>0</v>
      </c>
      <c r="AC1024" s="979">
        <f>_xlfn.XLOOKUP($D1024,Help2!$D:$D,Help2!Z:Z)</f>
        <v>0</v>
      </c>
      <c r="AD1024" s="979">
        <f>_xlfn.XLOOKUP($D1024,Help2!$D:$D,Help2!AA:AA)</f>
        <v>0</v>
      </c>
      <c r="AE1024" s="979">
        <f>_xlfn.XLOOKUP($D1024,Help2!$D:$D,Help2!AB:AB)</f>
        <v>0</v>
      </c>
      <c r="AF1024" s="979">
        <f>_xlfn.XLOOKUP($D1024,Help2!$D:$D,Help2!AC:AC)</f>
        <v>0</v>
      </c>
      <c r="AG1024" s="979">
        <f>_xlfn.XLOOKUP($D1024,Help2!$D:$D,Help2!AD:AD)</f>
        <v>0</v>
      </c>
      <c r="AH1024" s="979">
        <f>_xlfn.XLOOKUP($D1024,Help2!$D:$D,Help2!AE:AE)</f>
        <v>0</v>
      </c>
      <c r="AI1024" s="979">
        <f>_xlfn.XLOOKUP($D1024,Help2!$D:$D,Help2!AF:AF)</f>
        <v>0</v>
      </c>
      <c r="AJ1024" s="979">
        <f>_xlfn.XLOOKUP($D1024,Help2!$D:$D,Help2!AG:AG)</f>
        <v>0</v>
      </c>
      <c r="AK1024" s="979">
        <f>_xlfn.XLOOKUP($D1024,Help2!$D:$D,Help2!AH:AH)</f>
        <v>0</v>
      </c>
      <c r="AL1024" s="979">
        <f>_xlfn.XLOOKUP($D1024,Help2!$D:$D,Help2!AI:AI)</f>
        <v>0</v>
      </c>
      <c r="AM1024" s="979">
        <f>_xlfn.XLOOKUP($D1024,Help2!$D:$D,Help2!AJ:AJ)</f>
        <v>0</v>
      </c>
      <c r="AN1024" s="979">
        <f>_xlfn.XLOOKUP($D1024,Help2!$D:$D,Help2!AK:AK)</f>
        <v>0</v>
      </c>
    </row>
    <row r="1025" spans="1:40" x14ac:dyDescent="0.2">
      <c r="A1025" s="1">
        <v>45949</v>
      </c>
      <c r="B1025">
        <f t="shared" si="112"/>
        <v>10</v>
      </c>
      <c r="C1025">
        <f t="shared" si="113"/>
        <v>2025</v>
      </c>
      <c r="D1025" s="872" t="str">
        <f t="shared" si="111"/>
        <v>10´2025</v>
      </c>
      <c r="F1025" s="2">
        <f t="shared" si="114"/>
        <v>24</v>
      </c>
      <c r="G1025" s="3">
        <f t="shared" si="115"/>
        <v>3.39943342776204E-2</v>
      </c>
      <c r="H1025" s="5">
        <f t="shared" si="116"/>
        <v>1</v>
      </c>
      <c r="I1025" s="979">
        <f>VLOOKUP($D1025,Help2!$D$26:$T$37,5)</f>
        <v>0</v>
      </c>
      <c r="J1025" s="979">
        <f>VLOOKUP($D1025,Help2!$D$26:$T$37,6)</f>
        <v>0</v>
      </c>
      <c r="K1025" s="979">
        <f>VLOOKUP($D1025,Help2!$D$26:$T$37,7)</f>
        <v>0</v>
      </c>
      <c r="L1025" s="979">
        <f>VLOOKUP($D1025,Help2!$D$26:$T$37,8)</f>
        <v>0</v>
      </c>
      <c r="M1025" s="979">
        <f>VLOOKUP($D1025,Help2!$D$26:$T$37,9)</f>
        <v>0</v>
      </c>
      <c r="N1025" s="979">
        <f>VLOOKUP($D1025,Help2!$D$26:$T$37,10)</f>
        <v>0</v>
      </c>
      <c r="P1025" s="979">
        <f>VLOOKUP($D1025,Help2!$D$2:$T$25,3)</f>
        <v>706</v>
      </c>
      <c r="Q1025" s="979">
        <f t="shared" si="117"/>
        <v>744</v>
      </c>
      <c r="Y1025" s="979">
        <f>_xlfn.XLOOKUP($D1025,Help2!$D:$D,Help2!V:V)</f>
        <v>0</v>
      </c>
      <c r="Z1025" s="979">
        <f>_xlfn.XLOOKUP($D1025,Help2!$D:$D,Help2!W:W)</f>
        <v>0</v>
      </c>
      <c r="AA1025" s="979">
        <f>_xlfn.XLOOKUP($D1025,Help2!$D:$D,Help2!X:X)</f>
        <v>0</v>
      </c>
      <c r="AB1025" s="979">
        <f>_xlfn.XLOOKUP($D1025,Help2!$D:$D,Help2!Y:Y)</f>
        <v>0</v>
      </c>
      <c r="AC1025" s="979">
        <f>_xlfn.XLOOKUP($D1025,Help2!$D:$D,Help2!Z:Z)</f>
        <v>0</v>
      </c>
      <c r="AD1025" s="979">
        <f>_xlfn.XLOOKUP($D1025,Help2!$D:$D,Help2!AA:AA)</f>
        <v>0</v>
      </c>
      <c r="AE1025" s="979">
        <f>_xlfn.XLOOKUP($D1025,Help2!$D:$D,Help2!AB:AB)</f>
        <v>0</v>
      </c>
      <c r="AF1025" s="979">
        <f>_xlfn.XLOOKUP($D1025,Help2!$D:$D,Help2!AC:AC)</f>
        <v>0</v>
      </c>
      <c r="AG1025" s="979">
        <f>_xlfn.XLOOKUP($D1025,Help2!$D:$D,Help2!AD:AD)</f>
        <v>0</v>
      </c>
      <c r="AH1025" s="979">
        <f>_xlfn.XLOOKUP($D1025,Help2!$D:$D,Help2!AE:AE)</f>
        <v>0</v>
      </c>
      <c r="AI1025" s="979">
        <f>_xlfn.XLOOKUP($D1025,Help2!$D:$D,Help2!AF:AF)</f>
        <v>0</v>
      </c>
      <c r="AJ1025" s="979">
        <f>_xlfn.XLOOKUP($D1025,Help2!$D:$D,Help2!AG:AG)</f>
        <v>0</v>
      </c>
      <c r="AK1025" s="979">
        <f>_xlfn.XLOOKUP($D1025,Help2!$D:$D,Help2!AH:AH)</f>
        <v>0</v>
      </c>
      <c r="AL1025" s="979">
        <f>_xlfn.XLOOKUP($D1025,Help2!$D:$D,Help2!AI:AI)</f>
        <v>0</v>
      </c>
      <c r="AM1025" s="979">
        <f>_xlfn.XLOOKUP($D1025,Help2!$D:$D,Help2!AJ:AJ)</f>
        <v>0</v>
      </c>
      <c r="AN1025" s="979">
        <f>_xlfn.XLOOKUP($D1025,Help2!$D:$D,Help2!AK:AK)</f>
        <v>0</v>
      </c>
    </row>
    <row r="1026" spans="1:40" x14ac:dyDescent="0.2">
      <c r="A1026" s="1">
        <v>45950</v>
      </c>
      <c r="B1026">
        <f t="shared" si="112"/>
        <v>10</v>
      </c>
      <c r="C1026">
        <f t="shared" si="113"/>
        <v>2025</v>
      </c>
      <c r="D1026" s="872" t="str">
        <f t="shared" si="111"/>
        <v>10´2025</v>
      </c>
      <c r="F1026" s="2">
        <f t="shared" si="114"/>
        <v>24</v>
      </c>
      <c r="G1026" s="3">
        <f t="shared" si="115"/>
        <v>3.39943342776204E-2</v>
      </c>
      <c r="H1026" s="5">
        <f t="shared" si="116"/>
        <v>1</v>
      </c>
      <c r="I1026" s="979">
        <f>VLOOKUP($D1026,Help2!$D$26:$T$37,5)</f>
        <v>0</v>
      </c>
      <c r="J1026" s="979">
        <f>VLOOKUP($D1026,Help2!$D$26:$T$37,6)</f>
        <v>0</v>
      </c>
      <c r="K1026" s="979">
        <f>VLOOKUP($D1026,Help2!$D$26:$T$37,7)</f>
        <v>0</v>
      </c>
      <c r="L1026" s="979">
        <f>VLOOKUP($D1026,Help2!$D$26:$T$37,8)</f>
        <v>0</v>
      </c>
      <c r="M1026" s="979">
        <f>VLOOKUP($D1026,Help2!$D$26:$T$37,9)</f>
        <v>0</v>
      </c>
      <c r="N1026" s="979">
        <f>VLOOKUP($D1026,Help2!$D$26:$T$37,10)</f>
        <v>0</v>
      </c>
      <c r="P1026" s="979">
        <f>VLOOKUP($D1026,Help2!$D$2:$T$25,3)</f>
        <v>706</v>
      </c>
      <c r="Q1026" s="979">
        <f t="shared" si="117"/>
        <v>744</v>
      </c>
      <c r="Y1026" s="979">
        <f>_xlfn.XLOOKUP($D1026,Help2!$D:$D,Help2!V:V)</f>
        <v>0</v>
      </c>
      <c r="Z1026" s="979">
        <f>_xlfn.XLOOKUP($D1026,Help2!$D:$D,Help2!W:W)</f>
        <v>0</v>
      </c>
      <c r="AA1026" s="979">
        <f>_xlfn.XLOOKUP($D1026,Help2!$D:$D,Help2!X:X)</f>
        <v>0</v>
      </c>
      <c r="AB1026" s="979">
        <f>_xlfn.XLOOKUP($D1026,Help2!$D:$D,Help2!Y:Y)</f>
        <v>0</v>
      </c>
      <c r="AC1026" s="979">
        <f>_xlfn.XLOOKUP($D1026,Help2!$D:$D,Help2!Z:Z)</f>
        <v>0</v>
      </c>
      <c r="AD1026" s="979">
        <f>_xlfn.XLOOKUP($D1026,Help2!$D:$D,Help2!AA:AA)</f>
        <v>0</v>
      </c>
      <c r="AE1026" s="979">
        <f>_xlfn.XLOOKUP($D1026,Help2!$D:$D,Help2!AB:AB)</f>
        <v>0</v>
      </c>
      <c r="AF1026" s="979">
        <f>_xlfn.XLOOKUP($D1026,Help2!$D:$D,Help2!AC:AC)</f>
        <v>0</v>
      </c>
      <c r="AG1026" s="979">
        <f>_xlfn.XLOOKUP($D1026,Help2!$D:$D,Help2!AD:AD)</f>
        <v>0</v>
      </c>
      <c r="AH1026" s="979">
        <f>_xlfn.XLOOKUP($D1026,Help2!$D:$D,Help2!AE:AE)</f>
        <v>0</v>
      </c>
      <c r="AI1026" s="979">
        <f>_xlfn.XLOOKUP($D1026,Help2!$D:$D,Help2!AF:AF)</f>
        <v>0</v>
      </c>
      <c r="AJ1026" s="979">
        <f>_xlfn.XLOOKUP($D1026,Help2!$D:$D,Help2!AG:AG)</f>
        <v>0</v>
      </c>
      <c r="AK1026" s="979">
        <f>_xlfn.XLOOKUP($D1026,Help2!$D:$D,Help2!AH:AH)</f>
        <v>0</v>
      </c>
      <c r="AL1026" s="979">
        <f>_xlfn.XLOOKUP($D1026,Help2!$D:$D,Help2!AI:AI)</f>
        <v>0</v>
      </c>
      <c r="AM1026" s="979">
        <f>_xlfn.XLOOKUP($D1026,Help2!$D:$D,Help2!AJ:AJ)</f>
        <v>0</v>
      </c>
      <c r="AN1026" s="979">
        <f>_xlfn.XLOOKUP($D1026,Help2!$D:$D,Help2!AK:AK)</f>
        <v>0</v>
      </c>
    </row>
    <row r="1027" spans="1:40" x14ac:dyDescent="0.2">
      <c r="A1027" s="1">
        <v>45951</v>
      </c>
      <c r="B1027">
        <f t="shared" si="112"/>
        <v>10</v>
      </c>
      <c r="C1027">
        <f t="shared" si="113"/>
        <v>2025</v>
      </c>
      <c r="D1027" s="872" t="str">
        <f t="shared" si="111"/>
        <v>10´2025</v>
      </c>
      <c r="F1027" s="2">
        <f t="shared" si="114"/>
        <v>24</v>
      </c>
      <c r="G1027" s="3">
        <f t="shared" si="115"/>
        <v>3.39943342776204E-2</v>
      </c>
      <c r="H1027" s="5">
        <f t="shared" si="116"/>
        <v>1</v>
      </c>
      <c r="I1027" s="979">
        <f>VLOOKUP($D1027,Help2!$D$26:$T$37,5)</f>
        <v>0</v>
      </c>
      <c r="J1027" s="979">
        <f>VLOOKUP($D1027,Help2!$D$26:$T$37,6)</f>
        <v>0</v>
      </c>
      <c r="K1027" s="979">
        <f>VLOOKUP($D1027,Help2!$D$26:$T$37,7)</f>
        <v>0</v>
      </c>
      <c r="L1027" s="979">
        <f>VLOOKUP($D1027,Help2!$D$26:$T$37,8)</f>
        <v>0</v>
      </c>
      <c r="M1027" s="979">
        <f>VLOOKUP($D1027,Help2!$D$26:$T$37,9)</f>
        <v>0</v>
      </c>
      <c r="N1027" s="979">
        <f>VLOOKUP($D1027,Help2!$D$26:$T$37,10)</f>
        <v>0</v>
      </c>
      <c r="P1027" s="979">
        <f>VLOOKUP($D1027,Help2!$D$2:$T$25,3)</f>
        <v>706</v>
      </c>
      <c r="Q1027" s="979">
        <f t="shared" si="117"/>
        <v>744</v>
      </c>
      <c r="Y1027" s="979">
        <f>_xlfn.XLOOKUP($D1027,Help2!$D:$D,Help2!V:V)</f>
        <v>0</v>
      </c>
      <c r="Z1027" s="979">
        <f>_xlfn.XLOOKUP($D1027,Help2!$D:$D,Help2!W:W)</f>
        <v>0</v>
      </c>
      <c r="AA1027" s="979">
        <f>_xlfn.XLOOKUP($D1027,Help2!$D:$D,Help2!X:X)</f>
        <v>0</v>
      </c>
      <c r="AB1027" s="979">
        <f>_xlfn.XLOOKUP($D1027,Help2!$D:$D,Help2!Y:Y)</f>
        <v>0</v>
      </c>
      <c r="AC1027" s="979">
        <f>_xlfn.XLOOKUP($D1027,Help2!$D:$D,Help2!Z:Z)</f>
        <v>0</v>
      </c>
      <c r="AD1027" s="979">
        <f>_xlfn.XLOOKUP($D1027,Help2!$D:$D,Help2!AA:AA)</f>
        <v>0</v>
      </c>
      <c r="AE1027" s="979">
        <f>_xlfn.XLOOKUP($D1027,Help2!$D:$D,Help2!AB:AB)</f>
        <v>0</v>
      </c>
      <c r="AF1027" s="979">
        <f>_xlfn.XLOOKUP($D1027,Help2!$D:$D,Help2!AC:AC)</f>
        <v>0</v>
      </c>
      <c r="AG1027" s="979">
        <f>_xlfn.XLOOKUP($D1027,Help2!$D:$D,Help2!AD:AD)</f>
        <v>0</v>
      </c>
      <c r="AH1027" s="979">
        <f>_xlfn.XLOOKUP($D1027,Help2!$D:$D,Help2!AE:AE)</f>
        <v>0</v>
      </c>
      <c r="AI1027" s="979">
        <f>_xlfn.XLOOKUP($D1027,Help2!$D:$D,Help2!AF:AF)</f>
        <v>0</v>
      </c>
      <c r="AJ1027" s="979">
        <f>_xlfn.XLOOKUP($D1027,Help2!$D:$D,Help2!AG:AG)</f>
        <v>0</v>
      </c>
      <c r="AK1027" s="979">
        <f>_xlfn.XLOOKUP($D1027,Help2!$D:$D,Help2!AH:AH)</f>
        <v>0</v>
      </c>
      <c r="AL1027" s="979">
        <f>_xlfn.XLOOKUP($D1027,Help2!$D:$D,Help2!AI:AI)</f>
        <v>0</v>
      </c>
      <c r="AM1027" s="979">
        <f>_xlfn.XLOOKUP($D1027,Help2!$D:$D,Help2!AJ:AJ)</f>
        <v>0</v>
      </c>
      <c r="AN1027" s="979">
        <f>_xlfn.XLOOKUP($D1027,Help2!$D:$D,Help2!AK:AK)</f>
        <v>0</v>
      </c>
    </row>
    <row r="1028" spans="1:40" x14ac:dyDescent="0.2">
      <c r="A1028" s="1">
        <v>45952</v>
      </c>
      <c r="B1028">
        <f t="shared" si="112"/>
        <v>10</v>
      </c>
      <c r="C1028">
        <f t="shared" si="113"/>
        <v>2025</v>
      </c>
      <c r="D1028" s="872" t="str">
        <f t="shared" si="111"/>
        <v>10´2025</v>
      </c>
      <c r="F1028" s="2">
        <f t="shared" si="114"/>
        <v>24</v>
      </c>
      <c r="G1028" s="3">
        <f t="shared" si="115"/>
        <v>3.39943342776204E-2</v>
      </c>
      <c r="H1028" s="5">
        <f t="shared" si="116"/>
        <v>1</v>
      </c>
      <c r="I1028" s="979">
        <f>VLOOKUP($D1028,Help2!$D$26:$T$37,5)</f>
        <v>0</v>
      </c>
      <c r="J1028" s="979">
        <f>VLOOKUP($D1028,Help2!$D$26:$T$37,6)</f>
        <v>0</v>
      </c>
      <c r="K1028" s="979">
        <f>VLOOKUP($D1028,Help2!$D$26:$T$37,7)</f>
        <v>0</v>
      </c>
      <c r="L1028" s="979">
        <f>VLOOKUP($D1028,Help2!$D$26:$T$37,8)</f>
        <v>0</v>
      </c>
      <c r="M1028" s="979">
        <f>VLOOKUP($D1028,Help2!$D$26:$T$37,9)</f>
        <v>0</v>
      </c>
      <c r="N1028" s="979">
        <f>VLOOKUP($D1028,Help2!$D$26:$T$37,10)</f>
        <v>0</v>
      </c>
      <c r="P1028" s="979">
        <f>VLOOKUP($D1028,Help2!$D$2:$T$25,3)</f>
        <v>706</v>
      </c>
      <c r="Q1028" s="979">
        <f t="shared" si="117"/>
        <v>744</v>
      </c>
      <c r="Y1028" s="979">
        <f>_xlfn.XLOOKUP($D1028,Help2!$D:$D,Help2!V:V)</f>
        <v>0</v>
      </c>
      <c r="Z1028" s="979">
        <f>_xlfn.XLOOKUP($D1028,Help2!$D:$D,Help2!W:W)</f>
        <v>0</v>
      </c>
      <c r="AA1028" s="979">
        <f>_xlfn.XLOOKUP($D1028,Help2!$D:$D,Help2!X:X)</f>
        <v>0</v>
      </c>
      <c r="AB1028" s="979">
        <f>_xlfn.XLOOKUP($D1028,Help2!$D:$D,Help2!Y:Y)</f>
        <v>0</v>
      </c>
      <c r="AC1028" s="979">
        <f>_xlfn.XLOOKUP($D1028,Help2!$D:$D,Help2!Z:Z)</f>
        <v>0</v>
      </c>
      <c r="AD1028" s="979">
        <f>_xlfn.XLOOKUP($D1028,Help2!$D:$D,Help2!AA:AA)</f>
        <v>0</v>
      </c>
      <c r="AE1028" s="979">
        <f>_xlfn.XLOOKUP($D1028,Help2!$D:$D,Help2!AB:AB)</f>
        <v>0</v>
      </c>
      <c r="AF1028" s="979">
        <f>_xlfn.XLOOKUP($D1028,Help2!$D:$D,Help2!AC:AC)</f>
        <v>0</v>
      </c>
      <c r="AG1028" s="979">
        <f>_xlfn.XLOOKUP($D1028,Help2!$D:$D,Help2!AD:AD)</f>
        <v>0</v>
      </c>
      <c r="AH1028" s="979">
        <f>_xlfn.XLOOKUP($D1028,Help2!$D:$D,Help2!AE:AE)</f>
        <v>0</v>
      </c>
      <c r="AI1028" s="979">
        <f>_xlfn.XLOOKUP($D1028,Help2!$D:$D,Help2!AF:AF)</f>
        <v>0</v>
      </c>
      <c r="AJ1028" s="979">
        <f>_xlfn.XLOOKUP($D1028,Help2!$D:$D,Help2!AG:AG)</f>
        <v>0</v>
      </c>
      <c r="AK1028" s="979">
        <f>_xlfn.XLOOKUP($D1028,Help2!$D:$D,Help2!AH:AH)</f>
        <v>0</v>
      </c>
      <c r="AL1028" s="979">
        <f>_xlfn.XLOOKUP($D1028,Help2!$D:$D,Help2!AI:AI)</f>
        <v>0</v>
      </c>
      <c r="AM1028" s="979">
        <f>_xlfn.XLOOKUP($D1028,Help2!$D:$D,Help2!AJ:AJ)</f>
        <v>0</v>
      </c>
      <c r="AN1028" s="979">
        <f>_xlfn.XLOOKUP($D1028,Help2!$D:$D,Help2!AK:AK)</f>
        <v>0</v>
      </c>
    </row>
    <row r="1029" spans="1:40" x14ac:dyDescent="0.2">
      <c r="A1029" s="1">
        <v>45953</v>
      </c>
      <c r="B1029">
        <f t="shared" si="112"/>
        <v>10</v>
      </c>
      <c r="C1029">
        <f t="shared" si="113"/>
        <v>2025</v>
      </c>
      <c r="D1029" s="872" t="str">
        <f t="shared" si="111"/>
        <v>10´2025</v>
      </c>
      <c r="F1029" s="2">
        <f t="shared" si="114"/>
        <v>24</v>
      </c>
      <c r="G1029" s="3">
        <f t="shared" si="115"/>
        <v>3.39943342776204E-2</v>
      </c>
      <c r="H1029" s="5">
        <f t="shared" si="116"/>
        <v>1</v>
      </c>
      <c r="I1029" s="979">
        <f>VLOOKUP($D1029,Help2!$D$26:$T$37,5)</f>
        <v>0</v>
      </c>
      <c r="J1029" s="979">
        <f>VLOOKUP($D1029,Help2!$D$26:$T$37,6)</f>
        <v>0</v>
      </c>
      <c r="K1029" s="979">
        <f>VLOOKUP($D1029,Help2!$D$26:$T$37,7)</f>
        <v>0</v>
      </c>
      <c r="L1029" s="979">
        <f>VLOOKUP($D1029,Help2!$D$26:$T$37,8)</f>
        <v>0</v>
      </c>
      <c r="M1029" s="979">
        <f>VLOOKUP($D1029,Help2!$D$26:$T$37,9)</f>
        <v>0</v>
      </c>
      <c r="N1029" s="979">
        <f>VLOOKUP($D1029,Help2!$D$26:$T$37,10)</f>
        <v>0</v>
      </c>
      <c r="P1029" s="979">
        <f>VLOOKUP($D1029,Help2!$D$2:$T$25,3)</f>
        <v>706</v>
      </c>
      <c r="Q1029" s="979">
        <f t="shared" si="117"/>
        <v>744</v>
      </c>
      <c r="Y1029" s="979">
        <f>_xlfn.XLOOKUP($D1029,Help2!$D:$D,Help2!V:V)</f>
        <v>0</v>
      </c>
      <c r="Z1029" s="979">
        <f>_xlfn.XLOOKUP($D1029,Help2!$D:$D,Help2!W:W)</f>
        <v>0</v>
      </c>
      <c r="AA1029" s="979">
        <f>_xlfn.XLOOKUP($D1029,Help2!$D:$D,Help2!X:X)</f>
        <v>0</v>
      </c>
      <c r="AB1029" s="979">
        <f>_xlfn.XLOOKUP($D1029,Help2!$D:$D,Help2!Y:Y)</f>
        <v>0</v>
      </c>
      <c r="AC1029" s="979">
        <f>_xlfn.XLOOKUP($D1029,Help2!$D:$D,Help2!Z:Z)</f>
        <v>0</v>
      </c>
      <c r="AD1029" s="979">
        <f>_xlfn.XLOOKUP($D1029,Help2!$D:$D,Help2!AA:AA)</f>
        <v>0</v>
      </c>
      <c r="AE1029" s="979">
        <f>_xlfn.XLOOKUP($D1029,Help2!$D:$D,Help2!AB:AB)</f>
        <v>0</v>
      </c>
      <c r="AF1029" s="979">
        <f>_xlfn.XLOOKUP($D1029,Help2!$D:$D,Help2!AC:AC)</f>
        <v>0</v>
      </c>
      <c r="AG1029" s="979">
        <f>_xlfn.XLOOKUP($D1029,Help2!$D:$D,Help2!AD:AD)</f>
        <v>0</v>
      </c>
      <c r="AH1029" s="979">
        <f>_xlfn.XLOOKUP($D1029,Help2!$D:$D,Help2!AE:AE)</f>
        <v>0</v>
      </c>
      <c r="AI1029" s="979">
        <f>_xlfn.XLOOKUP($D1029,Help2!$D:$D,Help2!AF:AF)</f>
        <v>0</v>
      </c>
      <c r="AJ1029" s="979">
        <f>_xlfn.XLOOKUP($D1029,Help2!$D:$D,Help2!AG:AG)</f>
        <v>0</v>
      </c>
      <c r="AK1029" s="979">
        <f>_xlfn.XLOOKUP($D1029,Help2!$D:$D,Help2!AH:AH)</f>
        <v>0</v>
      </c>
      <c r="AL1029" s="979">
        <f>_xlfn.XLOOKUP($D1029,Help2!$D:$D,Help2!AI:AI)</f>
        <v>0</v>
      </c>
      <c r="AM1029" s="979">
        <f>_xlfn.XLOOKUP($D1029,Help2!$D:$D,Help2!AJ:AJ)</f>
        <v>0</v>
      </c>
      <c r="AN1029" s="979">
        <f>_xlfn.XLOOKUP($D1029,Help2!$D:$D,Help2!AK:AK)</f>
        <v>0</v>
      </c>
    </row>
    <row r="1030" spans="1:40" x14ac:dyDescent="0.2">
      <c r="A1030" s="1">
        <v>45954</v>
      </c>
      <c r="B1030">
        <f t="shared" si="112"/>
        <v>10</v>
      </c>
      <c r="C1030">
        <f t="shared" si="113"/>
        <v>2025</v>
      </c>
      <c r="D1030" s="872" t="str">
        <f t="shared" si="111"/>
        <v>10´2025</v>
      </c>
      <c r="F1030" s="2">
        <f t="shared" si="114"/>
        <v>24</v>
      </c>
      <c r="G1030" s="3">
        <f t="shared" si="115"/>
        <v>3.39943342776204E-2</v>
      </c>
      <c r="H1030" s="5">
        <f t="shared" si="116"/>
        <v>1</v>
      </c>
      <c r="I1030" s="979">
        <f>VLOOKUP($D1030,Help2!$D$26:$T$37,5)</f>
        <v>0</v>
      </c>
      <c r="J1030" s="979">
        <f>VLOOKUP($D1030,Help2!$D$26:$T$37,6)</f>
        <v>0</v>
      </c>
      <c r="K1030" s="979">
        <f>VLOOKUP($D1030,Help2!$D$26:$T$37,7)</f>
        <v>0</v>
      </c>
      <c r="L1030" s="979">
        <f>VLOOKUP($D1030,Help2!$D$26:$T$37,8)</f>
        <v>0</v>
      </c>
      <c r="M1030" s="979">
        <f>VLOOKUP($D1030,Help2!$D$26:$T$37,9)</f>
        <v>0</v>
      </c>
      <c r="N1030" s="979">
        <f>VLOOKUP($D1030,Help2!$D$26:$T$37,10)</f>
        <v>0</v>
      </c>
      <c r="P1030" s="979">
        <f>VLOOKUP($D1030,Help2!$D$2:$T$25,3)</f>
        <v>706</v>
      </c>
      <c r="Q1030" s="979">
        <f t="shared" si="117"/>
        <v>744</v>
      </c>
      <c r="Y1030" s="979">
        <f>_xlfn.XLOOKUP($D1030,Help2!$D:$D,Help2!V:V)</f>
        <v>0</v>
      </c>
      <c r="Z1030" s="979">
        <f>_xlfn.XLOOKUP($D1030,Help2!$D:$D,Help2!W:W)</f>
        <v>0</v>
      </c>
      <c r="AA1030" s="979">
        <f>_xlfn.XLOOKUP($D1030,Help2!$D:$D,Help2!X:X)</f>
        <v>0</v>
      </c>
      <c r="AB1030" s="979">
        <f>_xlfn.XLOOKUP($D1030,Help2!$D:$D,Help2!Y:Y)</f>
        <v>0</v>
      </c>
      <c r="AC1030" s="979">
        <f>_xlfn.XLOOKUP($D1030,Help2!$D:$D,Help2!Z:Z)</f>
        <v>0</v>
      </c>
      <c r="AD1030" s="979">
        <f>_xlfn.XLOOKUP($D1030,Help2!$D:$D,Help2!AA:AA)</f>
        <v>0</v>
      </c>
      <c r="AE1030" s="979">
        <f>_xlfn.XLOOKUP($D1030,Help2!$D:$D,Help2!AB:AB)</f>
        <v>0</v>
      </c>
      <c r="AF1030" s="979">
        <f>_xlfn.XLOOKUP($D1030,Help2!$D:$D,Help2!AC:AC)</f>
        <v>0</v>
      </c>
      <c r="AG1030" s="979">
        <f>_xlfn.XLOOKUP($D1030,Help2!$D:$D,Help2!AD:AD)</f>
        <v>0</v>
      </c>
      <c r="AH1030" s="979">
        <f>_xlfn.XLOOKUP($D1030,Help2!$D:$D,Help2!AE:AE)</f>
        <v>0</v>
      </c>
      <c r="AI1030" s="979">
        <f>_xlfn.XLOOKUP($D1030,Help2!$D:$D,Help2!AF:AF)</f>
        <v>0</v>
      </c>
      <c r="AJ1030" s="979">
        <f>_xlfn.XLOOKUP($D1030,Help2!$D:$D,Help2!AG:AG)</f>
        <v>0</v>
      </c>
      <c r="AK1030" s="979">
        <f>_xlfn.XLOOKUP($D1030,Help2!$D:$D,Help2!AH:AH)</f>
        <v>0</v>
      </c>
      <c r="AL1030" s="979">
        <f>_xlfn.XLOOKUP($D1030,Help2!$D:$D,Help2!AI:AI)</f>
        <v>0</v>
      </c>
      <c r="AM1030" s="979">
        <f>_xlfn.XLOOKUP($D1030,Help2!$D:$D,Help2!AJ:AJ)</f>
        <v>0</v>
      </c>
      <c r="AN1030" s="979">
        <f>_xlfn.XLOOKUP($D1030,Help2!$D:$D,Help2!AK:AK)</f>
        <v>0</v>
      </c>
    </row>
    <row r="1031" spans="1:40" x14ac:dyDescent="0.2">
      <c r="A1031" s="1">
        <v>45955</v>
      </c>
      <c r="B1031">
        <f t="shared" si="112"/>
        <v>10</v>
      </c>
      <c r="C1031">
        <f t="shared" si="113"/>
        <v>2025</v>
      </c>
      <c r="D1031" s="872" t="str">
        <f t="shared" si="111"/>
        <v>10´2025</v>
      </c>
      <c r="F1031" s="2">
        <f t="shared" si="114"/>
        <v>24</v>
      </c>
      <c r="G1031" s="3">
        <f t="shared" si="115"/>
        <v>3.39943342776204E-2</v>
      </c>
      <c r="H1031" s="5">
        <f t="shared" si="116"/>
        <v>1</v>
      </c>
      <c r="I1031" s="979">
        <f>VLOOKUP($D1031,Help2!$D$26:$T$37,5)</f>
        <v>0</v>
      </c>
      <c r="J1031" s="979">
        <f>VLOOKUP($D1031,Help2!$D$26:$T$37,6)</f>
        <v>0</v>
      </c>
      <c r="K1031" s="979">
        <f>VLOOKUP($D1031,Help2!$D$26:$T$37,7)</f>
        <v>0</v>
      </c>
      <c r="L1031" s="979">
        <f>VLOOKUP($D1031,Help2!$D$26:$T$37,8)</f>
        <v>0</v>
      </c>
      <c r="M1031" s="979">
        <f>VLOOKUP($D1031,Help2!$D$26:$T$37,9)</f>
        <v>0</v>
      </c>
      <c r="N1031" s="979">
        <f>VLOOKUP($D1031,Help2!$D$26:$T$37,10)</f>
        <v>0</v>
      </c>
      <c r="P1031" s="979">
        <f>VLOOKUP($D1031,Help2!$D$2:$T$25,3)</f>
        <v>706</v>
      </c>
      <c r="Q1031" s="979">
        <f t="shared" si="117"/>
        <v>744</v>
      </c>
      <c r="Y1031" s="979">
        <f>_xlfn.XLOOKUP($D1031,Help2!$D:$D,Help2!V:V)</f>
        <v>0</v>
      </c>
      <c r="Z1031" s="979">
        <f>_xlfn.XLOOKUP($D1031,Help2!$D:$D,Help2!W:W)</f>
        <v>0</v>
      </c>
      <c r="AA1031" s="979">
        <f>_xlfn.XLOOKUP($D1031,Help2!$D:$D,Help2!X:X)</f>
        <v>0</v>
      </c>
      <c r="AB1031" s="979">
        <f>_xlfn.XLOOKUP($D1031,Help2!$D:$D,Help2!Y:Y)</f>
        <v>0</v>
      </c>
      <c r="AC1031" s="979">
        <f>_xlfn.XLOOKUP($D1031,Help2!$D:$D,Help2!Z:Z)</f>
        <v>0</v>
      </c>
      <c r="AD1031" s="979">
        <f>_xlfn.XLOOKUP($D1031,Help2!$D:$D,Help2!AA:AA)</f>
        <v>0</v>
      </c>
      <c r="AE1031" s="979">
        <f>_xlfn.XLOOKUP($D1031,Help2!$D:$D,Help2!AB:AB)</f>
        <v>0</v>
      </c>
      <c r="AF1031" s="979">
        <f>_xlfn.XLOOKUP($D1031,Help2!$D:$D,Help2!AC:AC)</f>
        <v>0</v>
      </c>
      <c r="AG1031" s="979">
        <f>_xlfn.XLOOKUP($D1031,Help2!$D:$D,Help2!AD:AD)</f>
        <v>0</v>
      </c>
      <c r="AH1031" s="979">
        <f>_xlfn.XLOOKUP($D1031,Help2!$D:$D,Help2!AE:AE)</f>
        <v>0</v>
      </c>
      <c r="AI1031" s="979">
        <f>_xlfn.XLOOKUP($D1031,Help2!$D:$D,Help2!AF:AF)</f>
        <v>0</v>
      </c>
      <c r="AJ1031" s="979">
        <f>_xlfn.XLOOKUP($D1031,Help2!$D:$D,Help2!AG:AG)</f>
        <v>0</v>
      </c>
      <c r="AK1031" s="979">
        <f>_xlfn.XLOOKUP($D1031,Help2!$D:$D,Help2!AH:AH)</f>
        <v>0</v>
      </c>
      <c r="AL1031" s="979">
        <f>_xlfn.XLOOKUP($D1031,Help2!$D:$D,Help2!AI:AI)</f>
        <v>0</v>
      </c>
      <c r="AM1031" s="979">
        <f>_xlfn.XLOOKUP($D1031,Help2!$D:$D,Help2!AJ:AJ)</f>
        <v>0</v>
      </c>
      <c r="AN1031" s="979">
        <f>_xlfn.XLOOKUP($D1031,Help2!$D:$D,Help2!AK:AK)</f>
        <v>0</v>
      </c>
    </row>
    <row r="1032" spans="1:40" x14ac:dyDescent="0.2">
      <c r="A1032" s="1">
        <v>45956</v>
      </c>
      <c r="B1032">
        <f t="shared" si="112"/>
        <v>10</v>
      </c>
      <c r="C1032">
        <f t="shared" si="113"/>
        <v>2025</v>
      </c>
      <c r="D1032" s="872" t="str">
        <f t="shared" si="111"/>
        <v>10´2025</v>
      </c>
      <c r="E1032" s="867">
        <v>16</v>
      </c>
      <c r="F1032" s="2">
        <f t="shared" si="114"/>
        <v>8</v>
      </c>
      <c r="G1032" s="3">
        <f t="shared" si="115"/>
        <v>1.1331444759206799E-2</v>
      </c>
      <c r="H1032" s="5">
        <f t="shared" si="116"/>
        <v>0.33333333333333331</v>
      </c>
      <c r="I1032" s="979">
        <f>VLOOKUP($D1032,Help2!$D$26:$T$37,5)</f>
        <v>0</v>
      </c>
      <c r="J1032" s="979">
        <f>VLOOKUP($D1032,Help2!$D$26:$T$37,6)</f>
        <v>0</v>
      </c>
      <c r="K1032" s="979">
        <f>VLOOKUP($D1032,Help2!$D$26:$T$37,7)</f>
        <v>0</v>
      </c>
      <c r="L1032" s="979">
        <f>VLOOKUP($D1032,Help2!$D$26:$T$37,8)</f>
        <v>0</v>
      </c>
      <c r="M1032" s="979">
        <f>VLOOKUP($D1032,Help2!$D$26:$T$37,9)</f>
        <v>0</v>
      </c>
      <c r="N1032" s="979">
        <f>VLOOKUP($D1032,Help2!$D$26:$T$37,10)</f>
        <v>0</v>
      </c>
      <c r="P1032" s="979">
        <f>VLOOKUP($D1032,Help2!$D$2:$T$25,3)</f>
        <v>706</v>
      </c>
      <c r="Q1032" s="979">
        <f t="shared" si="117"/>
        <v>744</v>
      </c>
      <c r="Y1032" s="979">
        <f>_xlfn.XLOOKUP($D1032,Help2!$D:$D,Help2!V:V)</f>
        <v>0</v>
      </c>
      <c r="Z1032" s="979">
        <f>_xlfn.XLOOKUP($D1032,Help2!$D:$D,Help2!W:W)</f>
        <v>0</v>
      </c>
      <c r="AA1032" s="979">
        <f>_xlfn.XLOOKUP($D1032,Help2!$D:$D,Help2!X:X)</f>
        <v>0</v>
      </c>
      <c r="AB1032" s="979">
        <f>_xlfn.XLOOKUP($D1032,Help2!$D:$D,Help2!Y:Y)</f>
        <v>0</v>
      </c>
      <c r="AC1032" s="979">
        <f>_xlfn.XLOOKUP($D1032,Help2!$D:$D,Help2!Z:Z)</f>
        <v>0</v>
      </c>
      <c r="AD1032" s="979">
        <f>_xlfn.XLOOKUP($D1032,Help2!$D:$D,Help2!AA:AA)</f>
        <v>0</v>
      </c>
      <c r="AE1032" s="979">
        <f>_xlfn.XLOOKUP($D1032,Help2!$D:$D,Help2!AB:AB)</f>
        <v>0</v>
      </c>
      <c r="AF1032" s="979">
        <f>_xlfn.XLOOKUP($D1032,Help2!$D:$D,Help2!AC:AC)</f>
        <v>0</v>
      </c>
      <c r="AG1032" s="979">
        <f>_xlfn.XLOOKUP($D1032,Help2!$D:$D,Help2!AD:AD)</f>
        <v>0</v>
      </c>
      <c r="AH1032" s="979">
        <f>_xlfn.XLOOKUP($D1032,Help2!$D:$D,Help2!AE:AE)</f>
        <v>0</v>
      </c>
      <c r="AI1032" s="979">
        <f>_xlfn.XLOOKUP($D1032,Help2!$D:$D,Help2!AF:AF)</f>
        <v>0</v>
      </c>
      <c r="AJ1032" s="979">
        <f>_xlfn.XLOOKUP($D1032,Help2!$D:$D,Help2!AG:AG)</f>
        <v>0</v>
      </c>
      <c r="AK1032" s="979">
        <f>_xlfn.XLOOKUP($D1032,Help2!$D:$D,Help2!AH:AH)</f>
        <v>0</v>
      </c>
      <c r="AL1032" s="979">
        <f>_xlfn.XLOOKUP($D1032,Help2!$D:$D,Help2!AI:AI)</f>
        <v>0</v>
      </c>
      <c r="AM1032" s="979">
        <f>_xlfn.XLOOKUP($D1032,Help2!$D:$D,Help2!AJ:AJ)</f>
        <v>0</v>
      </c>
      <c r="AN1032" s="979">
        <f>_xlfn.XLOOKUP($D1032,Help2!$D:$D,Help2!AK:AK)</f>
        <v>0</v>
      </c>
    </row>
    <row r="1033" spans="1:40" x14ac:dyDescent="0.2">
      <c r="A1033" s="1">
        <v>45957</v>
      </c>
      <c r="B1033">
        <f t="shared" si="112"/>
        <v>10</v>
      </c>
      <c r="C1033">
        <f t="shared" si="113"/>
        <v>2025</v>
      </c>
      <c r="D1033" s="872" t="str">
        <f t="shared" si="111"/>
        <v>10´2025</v>
      </c>
      <c r="F1033" s="2">
        <f t="shared" si="114"/>
        <v>24</v>
      </c>
      <c r="G1033" s="3">
        <f t="shared" si="115"/>
        <v>3.39943342776204E-2</v>
      </c>
      <c r="H1033" s="5">
        <f t="shared" si="116"/>
        <v>1</v>
      </c>
      <c r="I1033" s="979">
        <f>VLOOKUP($D1033,Help2!$D$26:$T$37,5)</f>
        <v>0</v>
      </c>
      <c r="J1033" s="979">
        <f>VLOOKUP($D1033,Help2!$D$26:$T$37,6)</f>
        <v>0</v>
      </c>
      <c r="K1033" s="979">
        <f>VLOOKUP($D1033,Help2!$D$26:$T$37,7)</f>
        <v>0</v>
      </c>
      <c r="L1033" s="979">
        <f>VLOOKUP($D1033,Help2!$D$26:$T$37,8)</f>
        <v>0</v>
      </c>
      <c r="M1033" s="979">
        <f>VLOOKUP($D1033,Help2!$D$26:$T$37,9)</f>
        <v>0</v>
      </c>
      <c r="N1033" s="979">
        <f>VLOOKUP($D1033,Help2!$D$26:$T$37,10)</f>
        <v>0</v>
      </c>
      <c r="P1033" s="979">
        <f>VLOOKUP($D1033,Help2!$D$2:$T$25,3)</f>
        <v>706</v>
      </c>
      <c r="Q1033" s="979">
        <f t="shared" si="117"/>
        <v>744</v>
      </c>
      <c r="Y1033" s="979">
        <f>_xlfn.XLOOKUP($D1033,Help2!$D:$D,Help2!V:V)</f>
        <v>0</v>
      </c>
      <c r="Z1033" s="979">
        <f>_xlfn.XLOOKUP($D1033,Help2!$D:$D,Help2!W:W)</f>
        <v>0</v>
      </c>
      <c r="AA1033" s="979">
        <f>_xlfn.XLOOKUP($D1033,Help2!$D:$D,Help2!X:X)</f>
        <v>0</v>
      </c>
      <c r="AB1033" s="979">
        <f>_xlfn.XLOOKUP($D1033,Help2!$D:$D,Help2!Y:Y)</f>
        <v>0</v>
      </c>
      <c r="AC1033" s="979">
        <f>_xlfn.XLOOKUP($D1033,Help2!$D:$D,Help2!Z:Z)</f>
        <v>0</v>
      </c>
      <c r="AD1033" s="979">
        <f>_xlfn.XLOOKUP($D1033,Help2!$D:$D,Help2!AA:AA)</f>
        <v>0</v>
      </c>
      <c r="AE1033" s="979">
        <f>_xlfn.XLOOKUP($D1033,Help2!$D:$D,Help2!AB:AB)</f>
        <v>0</v>
      </c>
      <c r="AF1033" s="979">
        <f>_xlfn.XLOOKUP($D1033,Help2!$D:$D,Help2!AC:AC)</f>
        <v>0</v>
      </c>
      <c r="AG1033" s="979">
        <f>_xlfn.XLOOKUP($D1033,Help2!$D:$D,Help2!AD:AD)</f>
        <v>0</v>
      </c>
      <c r="AH1033" s="979">
        <f>_xlfn.XLOOKUP($D1033,Help2!$D:$D,Help2!AE:AE)</f>
        <v>0</v>
      </c>
      <c r="AI1033" s="979">
        <f>_xlfn.XLOOKUP($D1033,Help2!$D:$D,Help2!AF:AF)</f>
        <v>0</v>
      </c>
      <c r="AJ1033" s="979">
        <f>_xlfn.XLOOKUP($D1033,Help2!$D:$D,Help2!AG:AG)</f>
        <v>0</v>
      </c>
      <c r="AK1033" s="979">
        <f>_xlfn.XLOOKUP($D1033,Help2!$D:$D,Help2!AH:AH)</f>
        <v>0</v>
      </c>
      <c r="AL1033" s="979">
        <f>_xlfn.XLOOKUP($D1033,Help2!$D:$D,Help2!AI:AI)</f>
        <v>0</v>
      </c>
      <c r="AM1033" s="979">
        <f>_xlfn.XLOOKUP($D1033,Help2!$D:$D,Help2!AJ:AJ)</f>
        <v>0</v>
      </c>
      <c r="AN1033" s="979">
        <f>_xlfn.XLOOKUP($D1033,Help2!$D:$D,Help2!AK:AK)</f>
        <v>0</v>
      </c>
    </row>
    <row r="1034" spans="1:40" x14ac:dyDescent="0.2">
      <c r="A1034" s="1">
        <v>45958</v>
      </c>
      <c r="B1034">
        <f t="shared" si="112"/>
        <v>10</v>
      </c>
      <c r="C1034">
        <f t="shared" si="113"/>
        <v>2025</v>
      </c>
      <c r="D1034" s="872" t="str">
        <f t="shared" si="111"/>
        <v>10´2025</v>
      </c>
      <c r="F1034" s="2">
        <f t="shared" si="114"/>
        <v>24</v>
      </c>
      <c r="G1034" s="3">
        <f t="shared" si="115"/>
        <v>3.39943342776204E-2</v>
      </c>
      <c r="H1034" s="5">
        <f t="shared" si="116"/>
        <v>1</v>
      </c>
      <c r="I1034" s="979">
        <f>VLOOKUP($D1034,Help2!$D$26:$T$37,5)</f>
        <v>0</v>
      </c>
      <c r="J1034" s="979">
        <f>VLOOKUP($D1034,Help2!$D$26:$T$37,6)</f>
        <v>0</v>
      </c>
      <c r="K1034" s="979">
        <f>VLOOKUP($D1034,Help2!$D$26:$T$37,7)</f>
        <v>0</v>
      </c>
      <c r="L1034" s="979">
        <f>VLOOKUP($D1034,Help2!$D$26:$T$37,8)</f>
        <v>0</v>
      </c>
      <c r="M1034" s="979">
        <f>VLOOKUP($D1034,Help2!$D$26:$T$37,9)</f>
        <v>0</v>
      </c>
      <c r="N1034" s="979">
        <f>VLOOKUP($D1034,Help2!$D$26:$T$37,10)</f>
        <v>0</v>
      </c>
      <c r="P1034" s="979">
        <f>VLOOKUP($D1034,Help2!$D$2:$T$25,3)</f>
        <v>706</v>
      </c>
      <c r="Q1034" s="979">
        <f t="shared" si="117"/>
        <v>744</v>
      </c>
      <c r="Y1034" s="979">
        <f>_xlfn.XLOOKUP($D1034,Help2!$D:$D,Help2!V:V)</f>
        <v>0</v>
      </c>
      <c r="Z1034" s="979">
        <f>_xlfn.XLOOKUP($D1034,Help2!$D:$D,Help2!W:W)</f>
        <v>0</v>
      </c>
      <c r="AA1034" s="979">
        <f>_xlfn.XLOOKUP($D1034,Help2!$D:$D,Help2!X:X)</f>
        <v>0</v>
      </c>
      <c r="AB1034" s="979">
        <f>_xlfn.XLOOKUP($D1034,Help2!$D:$D,Help2!Y:Y)</f>
        <v>0</v>
      </c>
      <c r="AC1034" s="979">
        <f>_xlfn.XLOOKUP($D1034,Help2!$D:$D,Help2!Z:Z)</f>
        <v>0</v>
      </c>
      <c r="AD1034" s="979">
        <f>_xlfn.XLOOKUP($D1034,Help2!$D:$D,Help2!AA:AA)</f>
        <v>0</v>
      </c>
      <c r="AE1034" s="979">
        <f>_xlfn.XLOOKUP($D1034,Help2!$D:$D,Help2!AB:AB)</f>
        <v>0</v>
      </c>
      <c r="AF1034" s="979">
        <f>_xlfn.XLOOKUP($D1034,Help2!$D:$D,Help2!AC:AC)</f>
        <v>0</v>
      </c>
      <c r="AG1034" s="979">
        <f>_xlfn.XLOOKUP($D1034,Help2!$D:$D,Help2!AD:AD)</f>
        <v>0</v>
      </c>
      <c r="AH1034" s="979">
        <f>_xlfn.XLOOKUP($D1034,Help2!$D:$D,Help2!AE:AE)</f>
        <v>0</v>
      </c>
      <c r="AI1034" s="979">
        <f>_xlfn.XLOOKUP($D1034,Help2!$D:$D,Help2!AF:AF)</f>
        <v>0</v>
      </c>
      <c r="AJ1034" s="979">
        <f>_xlfn.XLOOKUP($D1034,Help2!$D:$D,Help2!AG:AG)</f>
        <v>0</v>
      </c>
      <c r="AK1034" s="979">
        <f>_xlfn.XLOOKUP($D1034,Help2!$D:$D,Help2!AH:AH)</f>
        <v>0</v>
      </c>
      <c r="AL1034" s="979">
        <f>_xlfn.XLOOKUP($D1034,Help2!$D:$D,Help2!AI:AI)</f>
        <v>0</v>
      </c>
      <c r="AM1034" s="979">
        <f>_xlfn.XLOOKUP($D1034,Help2!$D:$D,Help2!AJ:AJ)</f>
        <v>0</v>
      </c>
      <c r="AN1034" s="979">
        <f>_xlfn.XLOOKUP($D1034,Help2!$D:$D,Help2!AK:AK)</f>
        <v>0</v>
      </c>
    </row>
    <row r="1035" spans="1:40" x14ac:dyDescent="0.2">
      <c r="A1035" s="1">
        <v>45959</v>
      </c>
      <c r="B1035">
        <f t="shared" si="112"/>
        <v>10</v>
      </c>
      <c r="C1035">
        <f t="shared" si="113"/>
        <v>2025</v>
      </c>
      <c r="D1035" s="872" t="str">
        <f t="shared" si="111"/>
        <v>10´2025</v>
      </c>
      <c r="F1035" s="2">
        <f t="shared" si="114"/>
        <v>24</v>
      </c>
      <c r="G1035" s="3">
        <f t="shared" si="115"/>
        <v>3.39943342776204E-2</v>
      </c>
      <c r="H1035" s="5">
        <f t="shared" si="116"/>
        <v>1</v>
      </c>
      <c r="I1035" s="979">
        <f>VLOOKUP($D1035,Help2!$D$26:$T$37,5)</f>
        <v>0</v>
      </c>
      <c r="J1035" s="979">
        <f>VLOOKUP($D1035,Help2!$D$26:$T$37,6)</f>
        <v>0</v>
      </c>
      <c r="K1035" s="979">
        <f>VLOOKUP($D1035,Help2!$D$26:$T$37,7)</f>
        <v>0</v>
      </c>
      <c r="L1035" s="979">
        <f>VLOOKUP($D1035,Help2!$D$26:$T$37,8)</f>
        <v>0</v>
      </c>
      <c r="M1035" s="979">
        <f>VLOOKUP($D1035,Help2!$D$26:$T$37,9)</f>
        <v>0</v>
      </c>
      <c r="N1035" s="979">
        <f>VLOOKUP($D1035,Help2!$D$26:$T$37,10)</f>
        <v>0</v>
      </c>
      <c r="P1035" s="979">
        <f>VLOOKUP($D1035,Help2!$D$2:$T$25,3)</f>
        <v>706</v>
      </c>
      <c r="Q1035" s="979">
        <f t="shared" si="117"/>
        <v>744</v>
      </c>
      <c r="Y1035" s="979">
        <f>_xlfn.XLOOKUP($D1035,Help2!$D:$D,Help2!V:V)</f>
        <v>0</v>
      </c>
      <c r="Z1035" s="979">
        <f>_xlfn.XLOOKUP($D1035,Help2!$D:$D,Help2!W:W)</f>
        <v>0</v>
      </c>
      <c r="AA1035" s="979">
        <f>_xlfn.XLOOKUP($D1035,Help2!$D:$D,Help2!X:X)</f>
        <v>0</v>
      </c>
      <c r="AB1035" s="979">
        <f>_xlfn.XLOOKUP($D1035,Help2!$D:$D,Help2!Y:Y)</f>
        <v>0</v>
      </c>
      <c r="AC1035" s="979">
        <f>_xlfn.XLOOKUP($D1035,Help2!$D:$D,Help2!Z:Z)</f>
        <v>0</v>
      </c>
      <c r="AD1035" s="979">
        <f>_xlfn.XLOOKUP($D1035,Help2!$D:$D,Help2!AA:AA)</f>
        <v>0</v>
      </c>
      <c r="AE1035" s="979">
        <f>_xlfn.XLOOKUP($D1035,Help2!$D:$D,Help2!AB:AB)</f>
        <v>0</v>
      </c>
      <c r="AF1035" s="979">
        <f>_xlfn.XLOOKUP($D1035,Help2!$D:$D,Help2!AC:AC)</f>
        <v>0</v>
      </c>
      <c r="AG1035" s="979">
        <f>_xlfn.XLOOKUP($D1035,Help2!$D:$D,Help2!AD:AD)</f>
        <v>0</v>
      </c>
      <c r="AH1035" s="979">
        <f>_xlfn.XLOOKUP($D1035,Help2!$D:$D,Help2!AE:AE)</f>
        <v>0</v>
      </c>
      <c r="AI1035" s="979">
        <f>_xlfn.XLOOKUP($D1035,Help2!$D:$D,Help2!AF:AF)</f>
        <v>0</v>
      </c>
      <c r="AJ1035" s="979">
        <f>_xlfn.XLOOKUP($D1035,Help2!$D:$D,Help2!AG:AG)</f>
        <v>0</v>
      </c>
      <c r="AK1035" s="979">
        <f>_xlfn.XLOOKUP($D1035,Help2!$D:$D,Help2!AH:AH)</f>
        <v>0</v>
      </c>
      <c r="AL1035" s="979">
        <f>_xlfn.XLOOKUP($D1035,Help2!$D:$D,Help2!AI:AI)</f>
        <v>0</v>
      </c>
      <c r="AM1035" s="979">
        <f>_xlfn.XLOOKUP($D1035,Help2!$D:$D,Help2!AJ:AJ)</f>
        <v>0</v>
      </c>
      <c r="AN1035" s="979">
        <f>_xlfn.XLOOKUP($D1035,Help2!$D:$D,Help2!AK:AK)</f>
        <v>0</v>
      </c>
    </row>
    <row r="1036" spans="1:40" x14ac:dyDescent="0.2">
      <c r="A1036" s="1">
        <v>45960</v>
      </c>
      <c r="B1036">
        <f t="shared" si="112"/>
        <v>10</v>
      </c>
      <c r="C1036">
        <f t="shared" si="113"/>
        <v>2025</v>
      </c>
      <c r="D1036" s="872" t="str">
        <f t="shared" si="111"/>
        <v>10´2025</v>
      </c>
      <c r="F1036" s="2">
        <f t="shared" si="114"/>
        <v>24</v>
      </c>
      <c r="G1036" s="3">
        <f t="shared" si="115"/>
        <v>3.39943342776204E-2</v>
      </c>
      <c r="H1036" s="5">
        <f t="shared" si="116"/>
        <v>1</v>
      </c>
      <c r="I1036" s="979">
        <f>VLOOKUP($D1036,Help2!$D$26:$T$37,5)</f>
        <v>0</v>
      </c>
      <c r="J1036" s="979">
        <f>VLOOKUP($D1036,Help2!$D$26:$T$37,6)</f>
        <v>0</v>
      </c>
      <c r="K1036" s="979">
        <f>VLOOKUP($D1036,Help2!$D$26:$T$37,7)</f>
        <v>0</v>
      </c>
      <c r="L1036" s="979">
        <f>VLOOKUP($D1036,Help2!$D$26:$T$37,8)</f>
        <v>0</v>
      </c>
      <c r="M1036" s="979">
        <f>VLOOKUP($D1036,Help2!$D$26:$T$37,9)</f>
        <v>0</v>
      </c>
      <c r="N1036" s="979">
        <f>VLOOKUP($D1036,Help2!$D$26:$T$37,10)</f>
        <v>0</v>
      </c>
      <c r="P1036" s="979">
        <f>VLOOKUP($D1036,Help2!$D$2:$T$25,3)</f>
        <v>706</v>
      </c>
      <c r="Q1036" s="979">
        <f t="shared" si="117"/>
        <v>744</v>
      </c>
      <c r="Y1036" s="979">
        <f>_xlfn.XLOOKUP($D1036,Help2!$D:$D,Help2!V:V)</f>
        <v>0</v>
      </c>
      <c r="Z1036" s="979">
        <f>_xlfn.XLOOKUP($D1036,Help2!$D:$D,Help2!W:W)</f>
        <v>0</v>
      </c>
      <c r="AA1036" s="979">
        <f>_xlfn.XLOOKUP($D1036,Help2!$D:$D,Help2!X:X)</f>
        <v>0</v>
      </c>
      <c r="AB1036" s="979">
        <f>_xlfn.XLOOKUP($D1036,Help2!$D:$D,Help2!Y:Y)</f>
        <v>0</v>
      </c>
      <c r="AC1036" s="979">
        <f>_xlfn.XLOOKUP($D1036,Help2!$D:$D,Help2!Z:Z)</f>
        <v>0</v>
      </c>
      <c r="AD1036" s="979">
        <f>_xlfn.XLOOKUP($D1036,Help2!$D:$D,Help2!AA:AA)</f>
        <v>0</v>
      </c>
      <c r="AE1036" s="979">
        <f>_xlfn.XLOOKUP($D1036,Help2!$D:$D,Help2!AB:AB)</f>
        <v>0</v>
      </c>
      <c r="AF1036" s="979">
        <f>_xlfn.XLOOKUP($D1036,Help2!$D:$D,Help2!AC:AC)</f>
        <v>0</v>
      </c>
      <c r="AG1036" s="979">
        <f>_xlfn.XLOOKUP($D1036,Help2!$D:$D,Help2!AD:AD)</f>
        <v>0</v>
      </c>
      <c r="AH1036" s="979">
        <f>_xlfn.XLOOKUP($D1036,Help2!$D:$D,Help2!AE:AE)</f>
        <v>0</v>
      </c>
      <c r="AI1036" s="979">
        <f>_xlfn.XLOOKUP($D1036,Help2!$D:$D,Help2!AF:AF)</f>
        <v>0</v>
      </c>
      <c r="AJ1036" s="979">
        <f>_xlfn.XLOOKUP($D1036,Help2!$D:$D,Help2!AG:AG)</f>
        <v>0</v>
      </c>
      <c r="AK1036" s="979">
        <f>_xlfn.XLOOKUP($D1036,Help2!$D:$D,Help2!AH:AH)</f>
        <v>0</v>
      </c>
      <c r="AL1036" s="979">
        <f>_xlfn.XLOOKUP($D1036,Help2!$D:$D,Help2!AI:AI)</f>
        <v>0</v>
      </c>
      <c r="AM1036" s="979">
        <f>_xlfn.XLOOKUP($D1036,Help2!$D:$D,Help2!AJ:AJ)</f>
        <v>0</v>
      </c>
      <c r="AN1036" s="979">
        <f>_xlfn.XLOOKUP($D1036,Help2!$D:$D,Help2!AK:AK)</f>
        <v>0</v>
      </c>
    </row>
    <row r="1037" spans="1:40" x14ac:dyDescent="0.2">
      <c r="A1037" s="1">
        <v>45961</v>
      </c>
      <c r="B1037">
        <f t="shared" si="112"/>
        <v>10</v>
      </c>
      <c r="C1037">
        <f t="shared" si="113"/>
        <v>2025</v>
      </c>
      <c r="D1037" s="872" t="str">
        <f t="shared" si="111"/>
        <v>10´2025</v>
      </c>
      <c r="F1037" s="2">
        <f t="shared" si="114"/>
        <v>24</v>
      </c>
      <c r="G1037" s="3">
        <f t="shared" si="115"/>
        <v>3.39943342776204E-2</v>
      </c>
      <c r="H1037" s="5">
        <f t="shared" si="116"/>
        <v>1</v>
      </c>
      <c r="I1037" s="979">
        <f>VLOOKUP($D1037,Help2!$D$26:$T$37,5)</f>
        <v>0</v>
      </c>
      <c r="J1037" s="979">
        <f>VLOOKUP($D1037,Help2!$D$26:$T$37,6)</f>
        <v>0</v>
      </c>
      <c r="K1037" s="979">
        <f>VLOOKUP($D1037,Help2!$D$26:$T$37,7)</f>
        <v>0</v>
      </c>
      <c r="L1037" s="979">
        <f>VLOOKUP($D1037,Help2!$D$26:$T$37,8)</f>
        <v>0</v>
      </c>
      <c r="M1037" s="979">
        <f>VLOOKUP($D1037,Help2!$D$26:$T$37,9)</f>
        <v>0</v>
      </c>
      <c r="N1037" s="979">
        <f>VLOOKUP($D1037,Help2!$D$26:$T$37,10)</f>
        <v>0</v>
      </c>
      <c r="P1037" s="979">
        <f>VLOOKUP($D1037,Help2!$D$2:$T$25,3)</f>
        <v>706</v>
      </c>
      <c r="Q1037" s="979">
        <f t="shared" si="117"/>
        <v>744</v>
      </c>
      <c r="Y1037" s="979">
        <f>_xlfn.XLOOKUP($D1037,Help2!$D:$D,Help2!V:V)</f>
        <v>0</v>
      </c>
      <c r="Z1037" s="979">
        <f>_xlfn.XLOOKUP($D1037,Help2!$D:$D,Help2!W:W)</f>
        <v>0</v>
      </c>
      <c r="AA1037" s="979">
        <f>_xlfn.XLOOKUP($D1037,Help2!$D:$D,Help2!X:X)</f>
        <v>0</v>
      </c>
      <c r="AB1037" s="979">
        <f>_xlfn.XLOOKUP($D1037,Help2!$D:$D,Help2!Y:Y)</f>
        <v>0</v>
      </c>
      <c r="AC1037" s="979">
        <f>_xlfn.XLOOKUP($D1037,Help2!$D:$D,Help2!Z:Z)</f>
        <v>0</v>
      </c>
      <c r="AD1037" s="979">
        <f>_xlfn.XLOOKUP($D1037,Help2!$D:$D,Help2!AA:AA)</f>
        <v>0</v>
      </c>
      <c r="AE1037" s="979">
        <f>_xlfn.XLOOKUP($D1037,Help2!$D:$D,Help2!AB:AB)</f>
        <v>0</v>
      </c>
      <c r="AF1037" s="979">
        <f>_xlfn.XLOOKUP($D1037,Help2!$D:$D,Help2!AC:AC)</f>
        <v>0</v>
      </c>
      <c r="AG1037" s="979">
        <f>_xlfn.XLOOKUP($D1037,Help2!$D:$D,Help2!AD:AD)</f>
        <v>0</v>
      </c>
      <c r="AH1037" s="979">
        <f>_xlfn.XLOOKUP($D1037,Help2!$D:$D,Help2!AE:AE)</f>
        <v>0</v>
      </c>
      <c r="AI1037" s="979">
        <f>_xlfn.XLOOKUP($D1037,Help2!$D:$D,Help2!AF:AF)</f>
        <v>0</v>
      </c>
      <c r="AJ1037" s="979">
        <f>_xlfn.XLOOKUP($D1037,Help2!$D:$D,Help2!AG:AG)</f>
        <v>0</v>
      </c>
      <c r="AK1037" s="979">
        <f>_xlfn.XLOOKUP($D1037,Help2!$D:$D,Help2!AH:AH)</f>
        <v>0</v>
      </c>
      <c r="AL1037" s="979">
        <f>_xlfn.XLOOKUP($D1037,Help2!$D:$D,Help2!AI:AI)</f>
        <v>0</v>
      </c>
      <c r="AM1037" s="979">
        <f>_xlfn.XLOOKUP($D1037,Help2!$D:$D,Help2!AJ:AJ)</f>
        <v>0</v>
      </c>
      <c r="AN1037" s="979">
        <f>_xlfn.XLOOKUP($D1037,Help2!$D:$D,Help2!AK:AK)</f>
        <v>0</v>
      </c>
    </row>
    <row r="1038" spans="1:40" x14ac:dyDescent="0.2">
      <c r="A1038" s="1">
        <v>45962</v>
      </c>
      <c r="B1038">
        <f t="shared" si="112"/>
        <v>11</v>
      </c>
      <c r="C1038">
        <f t="shared" si="113"/>
        <v>2025</v>
      </c>
      <c r="D1038" s="872" t="str">
        <f t="shared" si="111"/>
        <v>11´2025</v>
      </c>
      <c r="F1038" s="2">
        <f t="shared" si="114"/>
        <v>24</v>
      </c>
      <c r="G1038" s="3">
        <f t="shared" si="115"/>
        <v>3.4502587694077054E-2</v>
      </c>
      <c r="H1038" s="5">
        <f t="shared" si="116"/>
        <v>1</v>
      </c>
      <c r="I1038" s="979">
        <f>VLOOKUP($D1038,Help2!$D$26:$T$37,5)</f>
        <v>0</v>
      </c>
      <c r="J1038" s="979">
        <f>VLOOKUP($D1038,Help2!$D$26:$T$37,6)</f>
        <v>0</v>
      </c>
      <c r="K1038" s="979">
        <f>VLOOKUP($D1038,Help2!$D$26:$T$37,7)</f>
        <v>0</v>
      </c>
      <c r="L1038" s="979">
        <f>VLOOKUP($D1038,Help2!$D$26:$T$37,8)</f>
        <v>0</v>
      </c>
      <c r="M1038" s="979">
        <f>VLOOKUP($D1038,Help2!$D$26:$T$37,9)</f>
        <v>0</v>
      </c>
      <c r="N1038" s="979">
        <f>VLOOKUP($D1038,Help2!$D$26:$T$37,10)</f>
        <v>0</v>
      </c>
      <c r="P1038" s="979">
        <f>VLOOKUP($D1038,Help2!$D$2:$T$25,3)</f>
        <v>695.6</v>
      </c>
      <c r="Q1038" s="979">
        <f t="shared" si="117"/>
        <v>720</v>
      </c>
      <c r="Y1038" s="979">
        <f>_xlfn.XLOOKUP($D1038,Help2!$D:$D,Help2!V:V)</f>
        <v>0</v>
      </c>
      <c r="Z1038" s="979">
        <f>_xlfn.XLOOKUP($D1038,Help2!$D:$D,Help2!W:W)</f>
        <v>0</v>
      </c>
      <c r="AA1038" s="979">
        <f>_xlfn.XLOOKUP($D1038,Help2!$D:$D,Help2!X:X)</f>
        <v>0</v>
      </c>
      <c r="AB1038" s="979">
        <f>_xlfn.XLOOKUP($D1038,Help2!$D:$D,Help2!Y:Y)</f>
        <v>0</v>
      </c>
      <c r="AC1038" s="979">
        <f>_xlfn.XLOOKUP($D1038,Help2!$D:$D,Help2!Z:Z)</f>
        <v>0</v>
      </c>
      <c r="AD1038" s="979">
        <f>_xlfn.XLOOKUP($D1038,Help2!$D:$D,Help2!AA:AA)</f>
        <v>0</v>
      </c>
      <c r="AE1038" s="979">
        <f>_xlfn.XLOOKUP($D1038,Help2!$D:$D,Help2!AB:AB)</f>
        <v>0</v>
      </c>
      <c r="AF1038" s="979">
        <f>_xlfn.XLOOKUP($D1038,Help2!$D:$D,Help2!AC:AC)</f>
        <v>0</v>
      </c>
      <c r="AG1038" s="979">
        <f>_xlfn.XLOOKUP($D1038,Help2!$D:$D,Help2!AD:AD)</f>
        <v>0</v>
      </c>
      <c r="AH1038" s="979">
        <f>_xlfn.XLOOKUP($D1038,Help2!$D:$D,Help2!AE:AE)</f>
        <v>0</v>
      </c>
      <c r="AI1038" s="979">
        <f>_xlfn.XLOOKUP($D1038,Help2!$D:$D,Help2!AF:AF)</f>
        <v>0</v>
      </c>
      <c r="AJ1038" s="979">
        <f>_xlfn.XLOOKUP($D1038,Help2!$D:$D,Help2!AG:AG)</f>
        <v>0</v>
      </c>
      <c r="AK1038" s="979">
        <f>_xlfn.XLOOKUP($D1038,Help2!$D:$D,Help2!AH:AH)</f>
        <v>0</v>
      </c>
      <c r="AL1038" s="979">
        <f>_xlfn.XLOOKUP($D1038,Help2!$D:$D,Help2!AI:AI)</f>
        <v>0</v>
      </c>
      <c r="AM1038" s="979">
        <f>_xlfn.XLOOKUP($D1038,Help2!$D:$D,Help2!AJ:AJ)</f>
        <v>0</v>
      </c>
      <c r="AN1038" s="979">
        <f>_xlfn.XLOOKUP($D1038,Help2!$D:$D,Help2!AK:AK)</f>
        <v>0</v>
      </c>
    </row>
    <row r="1039" spans="1:40" x14ac:dyDescent="0.2">
      <c r="A1039" s="1">
        <v>45963</v>
      </c>
      <c r="B1039">
        <f t="shared" si="112"/>
        <v>11</v>
      </c>
      <c r="C1039">
        <f t="shared" si="113"/>
        <v>2025</v>
      </c>
      <c r="D1039" s="872" t="str">
        <f t="shared" si="111"/>
        <v>11´2025</v>
      </c>
      <c r="F1039" s="2">
        <f t="shared" si="114"/>
        <v>24</v>
      </c>
      <c r="G1039" s="3">
        <f t="shared" si="115"/>
        <v>3.4502587694077054E-2</v>
      </c>
      <c r="H1039" s="5">
        <f t="shared" si="116"/>
        <v>1</v>
      </c>
      <c r="I1039" s="979">
        <f>VLOOKUP($D1039,Help2!$D$26:$T$37,5)</f>
        <v>0</v>
      </c>
      <c r="J1039" s="979">
        <f>VLOOKUP($D1039,Help2!$D$26:$T$37,6)</f>
        <v>0</v>
      </c>
      <c r="K1039" s="979">
        <f>VLOOKUP($D1039,Help2!$D$26:$T$37,7)</f>
        <v>0</v>
      </c>
      <c r="L1039" s="979">
        <f>VLOOKUP($D1039,Help2!$D$26:$T$37,8)</f>
        <v>0</v>
      </c>
      <c r="M1039" s="979">
        <f>VLOOKUP($D1039,Help2!$D$26:$T$37,9)</f>
        <v>0</v>
      </c>
      <c r="N1039" s="979">
        <f>VLOOKUP($D1039,Help2!$D$26:$T$37,10)</f>
        <v>0</v>
      </c>
      <c r="P1039" s="979">
        <f>VLOOKUP($D1039,Help2!$D$2:$T$25,3)</f>
        <v>695.6</v>
      </c>
      <c r="Q1039" s="979">
        <f t="shared" si="117"/>
        <v>720</v>
      </c>
      <c r="Y1039" s="979">
        <f>_xlfn.XLOOKUP($D1039,Help2!$D:$D,Help2!V:V)</f>
        <v>0</v>
      </c>
      <c r="Z1039" s="979">
        <f>_xlfn.XLOOKUP($D1039,Help2!$D:$D,Help2!W:W)</f>
        <v>0</v>
      </c>
      <c r="AA1039" s="979">
        <f>_xlfn.XLOOKUP($D1039,Help2!$D:$D,Help2!X:X)</f>
        <v>0</v>
      </c>
      <c r="AB1039" s="979">
        <f>_xlfn.XLOOKUP($D1039,Help2!$D:$D,Help2!Y:Y)</f>
        <v>0</v>
      </c>
      <c r="AC1039" s="979">
        <f>_xlfn.XLOOKUP($D1039,Help2!$D:$D,Help2!Z:Z)</f>
        <v>0</v>
      </c>
      <c r="AD1039" s="979">
        <f>_xlfn.XLOOKUP($D1039,Help2!$D:$D,Help2!AA:AA)</f>
        <v>0</v>
      </c>
      <c r="AE1039" s="979">
        <f>_xlfn.XLOOKUP($D1039,Help2!$D:$D,Help2!AB:AB)</f>
        <v>0</v>
      </c>
      <c r="AF1039" s="979">
        <f>_xlfn.XLOOKUP($D1039,Help2!$D:$D,Help2!AC:AC)</f>
        <v>0</v>
      </c>
      <c r="AG1039" s="979">
        <f>_xlfn.XLOOKUP($D1039,Help2!$D:$D,Help2!AD:AD)</f>
        <v>0</v>
      </c>
      <c r="AH1039" s="979">
        <f>_xlfn.XLOOKUP($D1039,Help2!$D:$D,Help2!AE:AE)</f>
        <v>0</v>
      </c>
      <c r="AI1039" s="979">
        <f>_xlfn.XLOOKUP($D1039,Help2!$D:$D,Help2!AF:AF)</f>
        <v>0</v>
      </c>
      <c r="AJ1039" s="979">
        <f>_xlfn.XLOOKUP($D1039,Help2!$D:$D,Help2!AG:AG)</f>
        <v>0</v>
      </c>
      <c r="AK1039" s="979">
        <f>_xlfn.XLOOKUP($D1039,Help2!$D:$D,Help2!AH:AH)</f>
        <v>0</v>
      </c>
      <c r="AL1039" s="979">
        <f>_xlfn.XLOOKUP($D1039,Help2!$D:$D,Help2!AI:AI)</f>
        <v>0</v>
      </c>
      <c r="AM1039" s="979">
        <f>_xlfn.XLOOKUP($D1039,Help2!$D:$D,Help2!AJ:AJ)</f>
        <v>0</v>
      </c>
      <c r="AN1039" s="979">
        <f>_xlfn.XLOOKUP($D1039,Help2!$D:$D,Help2!AK:AK)</f>
        <v>0</v>
      </c>
    </row>
    <row r="1040" spans="1:40" x14ac:dyDescent="0.2">
      <c r="A1040" s="1">
        <v>45964</v>
      </c>
      <c r="B1040">
        <f t="shared" si="112"/>
        <v>11</v>
      </c>
      <c r="C1040">
        <f t="shared" si="113"/>
        <v>2025</v>
      </c>
      <c r="D1040" s="872" t="str">
        <f t="shared" si="111"/>
        <v>11´2025</v>
      </c>
      <c r="F1040" s="2">
        <f t="shared" si="114"/>
        <v>24</v>
      </c>
      <c r="G1040" s="3">
        <f t="shared" si="115"/>
        <v>3.4502587694077054E-2</v>
      </c>
      <c r="H1040" s="5">
        <f t="shared" si="116"/>
        <v>1</v>
      </c>
      <c r="I1040" s="979">
        <f>VLOOKUP($D1040,Help2!$D$26:$T$37,5)</f>
        <v>0</v>
      </c>
      <c r="J1040" s="979">
        <f>VLOOKUP($D1040,Help2!$D$26:$T$37,6)</f>
        <v>0</v>
      </c>
      <c r="K1040" s="979">
        <f>VLOOKUP($D1040,Help2!$D$26:$T$37,7)</f>
        <v>0</v>
      </c>
      <c r="L1040" s="979">
        <f>VLOOKUP($D1040,Help2!$D$26:$T$37,8)</f>
        <v>0</v>
      </c>
      <c r="M1040" s="979">
        <f>VLOOKUP($D1040,Help2!$D$26:$T$37,9)</f>
        <v>0</v>
      </c>
      <c r="N1040" s="979">
        <f>VLOOKUP($D1040,Help2!$D$26:$T$37,10)</f>
        <v>0</v>
      </c>
      <c r="P1040" s="979">
        <f>VLOOKUP($D1040,Help2!$D$2:$T$25,3)</f>
        <v>695.6</v>
      </c>
      <c r="Q1040" s="979">
        <f t="shared" si="117"/>
        <v>720</v>
      </c>
      <c r="Y1040" s="979">
        <f>_xlfn.XLOOKUP($D1040,Help2!$D:$D,Help2!V:V)</f>
        <v>0</v>
      </c>
      <c r="Z1040" s="979">
        <f>_xlfn.XLOOKUP($D1040,Help2!$D:$D,Help2!W:W)</f>
        <v>0</v>
      </c>
      <c r="AA1040" s="979">
        <f>_xlfn.XLOOKUP($D1040,Help2!$D:$D,Help2!X:X)</f>
        <v>0</v>
      </c>
      <c r="AB1040" s="979">
        <f>_xlfn.XLOOKUP($D1040,Help2!$D:$D,Help2!Y:Y)</f>
        <v>0</v>
      </c>
      <c r="AC1040" s="979">
        <f>_xlfn.XLOOKUP($D1040,Help2!$D:$D,Help2!Z:Z)</f>
        <v>0</v>
      </c>
      <c r="AD1040" s="979">
        <f>_xlfn.XLOOKUP($D1040,Help2!$D:$D,Help2!AA:AA)</f>
        <v>0</v>
      </c>
      <c r="AE1040" s="979">
        <f>_xlfn.XLOOKUP($D1040,Help2!$D:$D,Help2!AB:AB)</f>
        <v>0</v>
      </c>
      <c r="AF1040" s="979">
        <f>_xlfn.XLOOKUP($D1040,Help2!$D:$D,Help2!AC:AC)</f>
        <v>0</v>
      </c>
      <c r="AG1040" s="979">
        <f>_xlfn.XLOOKUP($D1040,Help2!$D:$D,Help2!AD:AD)</f>
        <v>0</v>
      </c>
      <c r="AH1040" s="979">
        <f>_xlfn.XLOOKUP($D1040,Help2!$D:$D,Help2!AE:AE)</f>
        <v>0</v>
      </c>
      <c r="AI1040" s="979">
        <f>_xlfn.XLOOKUP($D1040,Help2!$D:$D,Help2!AF:AF)</f>
        <v>0</v>
      </c>
      <c r="AJ1040" s="979">
        <f>_xlfn.XLOOKUP($D1040,Help2!$D:$D,Help2!AG:AG)</f>
        <v>0</v>
      </c>
      <c r="AK1040" s="979">
        <f>_xlfn.XLOOKUP($D1040,Help2!$D:$D,Help2!AH:AH)</f>
        <v>0</v>
      </c>
      <c r="AL1040" s="979">
        <f>_xlfn.XLOOKUP($D1040,Help2!$D:$D,Help2!AI:AI)</f>
        <v>0</v>
      </c>
      <c r="AM1040" s="979">
        <f>_xlfn.XLOOKUP($D1040,Help2!$D:$D,Help2!AJ:AJ)</f>
        <v>0</v>
      </c>
      <c r="AN1040" s="979">
        <f>_xlfn.XLOOKUP($D1040,Help2!$D:$D,Help2!AK:AK)</f>
        <v>0</v>
      </c>
    </row>
    <row r="1041" spans="1:40" x14ac:dyDescent="0.2">
      <c r="A1041" s="1">
        <v>45965</v>
      </c>
      <c r="B1041">
        <f t="shared" si="112"/>
        <v>11</v>
      </c>
      <c r="C1041">
        <f t="shared" si="113"/>
        <v>2025</v>
      </c>
      <c r="D1041" s="872" t="str">
        <f t="shared" si="111"/>
        <v>11´2025</v>
      </c>
      <c r="F1041" s="2">
        <f t="shared" si="114"/>
        <v>24</v>
      </c>
      <c r="G1041" s="3">
        <f t="shared" si="115"/>
        <v>3.4502587694077054E-2</v>
      </c>
      <c r="H1041" s="5">
        <f t="shared" si="116"/>
        <v>1</v>
      </c>
      <c r="I1041" s="979">
        <f>VLOOKUP($D1041,Help2!$D$26:$T$37,5)</f>
        <v>0</v>
      </c>
      <c r="J1041" s="979">
        <f>VLOOKUP($D1041,Help2!$D$26:$T$37,6)</f>
        <v>0</v>
      </c>
      <c r="K1041" s="979">
        <f>VLOOKUP($D1041,Help2!$D$26:$T$37,7)</f>
        <v>0</v>
      </c>
      <c r="L1041" s="979">
        <f>VLOOKUP($D1041,Help2!$D$26:$T$37,8)</f>
        <v>0</v>
      </c>
      <c r="M1041" s="979">
        <f>VLOOKUP($D1041,Help2!$D$26:$T$37,9)</f>
        <v>0</v>
      </c>
      <c r="N1041" s="979">
        <f>VLOOKUP($D1041,Help2!$D$26:$T$37,10)</f>
        <v>0</v>
      </c>
      <c r="P1041" s="979">
        <f>VLOOKUP($D1041,Help2!$D$2:$T$25,3)</f>
        <v>695.6</v>
      </c>
      <c r="Q1041" s="979">
        <f t="shared" si="117"/>
        <v>720</v>
      </c>
      <c r="Y1041" s="979">
        <f>_xlfn.XLOOKUP($D1041,Help2!$D:$D,Help2!V:V)</f>
        <v>0</v>
      </c>
      <c r="Z1041" s="979">
        <f>_xlfn.XLOOKUP($D1041,Help2!$D:$D,Help2!W:W)</f>
        <v>0</v>
      </c>
      <c r="AA1041" s="979">
        <f>_xlfn.XLOOKUP($D1041,Help2!$D:$D,Help2!X:X)</f>
        <v>0</v>
      </c>
      <c r="AB1041" s="979">
        <f>_xlfn.XLOOKUP($D1041,Help2!$D:$D,Help2!Y:Y)</f>
        <v>0</v>
      </c>
      <c r="AC1041" s="979">
        <f>_xlfn.XLOOKUP($D1041,Help2!$D:$D,Help2!Z:Z)</f>
        <v>0</v>
      </c>
      <c r="AD1041" s="979">
        <f>_xlfn.XLOOKUP($D1041,Help2!$D:$D,Help2!AA:AA)</f>
        <v>0</v>
      </c>
      <c r="AE1041" s="979">
        <f>_xlfn.XLOOKUP($D1041,Help2!$D:$D,Help2!AB:AB)</f>
        <v>0</v>
      </c>
      <c r="AF1041" s="979">
        <f>_xlfn.XLOOKUP($D1041,Help2!$D:$D,Help2!AC:AC)</f>
        <v>0</v>
      </c>
      <c r="AG1041" s="979">
        <f>_xlfn.XLOOKUP($D1041,Help2!$D:$D,Help2!AD:AD)</f>
        <v>0</v>
      </c>
      <c r="AH1041" s="979">
        <f>_xlfn.XLOOKUP($D1041,Help2!$D:$D,Help2!AE:AE)</f>
        <v>0</v>
      </c>
      <c r="AI1041" s="979">
        <f>_xlfn.XLOOKUP($D1041,Help2!$D:$D,Help2!AF:AF)</f>
        <v>0</v>
      </c>
      <c r="AJ1041" s="979">
        <f>_xlfn.XLOOKUP($D1041,Help2!$D:$D,Help2!AG:AG)</f>
        <v>0</v>
      </c>
      <c r="AK1041" s="979">
        <f>_xlfn.XLOOKUP($D1041,Help2!$D:$D,Help2!AH:AH)</f>
        <v>0</v>
      </c>
      <c r="AL1041" s="979">
        <f>_xlfn.XLOOKUP($D1041,Help2!$D:$D,Help2!AI:AI)</f>
        <v>0</v>
      </c>
      <c r="AM1041" s="979">
        <f>_xlfn.XLOOKUP($D1041,Help2!$D:$D,Help2!AJ:AJ)</f>
        <v>0</v>
      </c>
      <c r="AN1041" s="979">
        <f>_xlfn.XLOOKUP($D1041,Help2!$D:$D,Help2!AK:AK)</f>
        <v>0</v>
      </c>
    </row>
    <row r="1042" spans="1:40" x14ac:dyDescent="0.2">
      <c r="A1042" s="1">
        <v>45966</v>
      </c>
      <c r="B1042">
        <f t="shared" si="112"/>
        <v>11</v>
      </c>
      <c r="C1042">
        <f t="shared" si="113"/>
        <v>2025</v>
      </c>
      <c r="D1042" s="872" t="str">
        <f t="shared" ref="D1042:D1098" si="118">CONCATENATE(TEXT(A1042,"MM"),"´",TEXT(A1042,"JJJJ"))</f>
        <v>11´2025</v>
      </c>
      <c r="F1042" s="2">
        <f t="shared" si="114"/>
        <v>24</v>
      </c>
      <c r="G1042" s="3">
        <f t="shared" si="115"/>
        <v>3.4502587694077054E-2</v>
      </c>
      <c r="H1042" s="5">
        <f t="shared" si="116"/>
        <v>1</v>
      </c>
      <c r="I1042" s="979">
        <f>VLOOKUP($D1042,Help2!$D$26:$T$37,5)</f>
        <v>0</v>
      </c>
      <c r="J1042" s="979">
        <f>VLOOKUP($D1042,Help2!$D$26:$T$37,6)</f>
        <v>0</v>
      </c>
      <c r="K1042" s="979">
        <f>VLOOKUP($D1042,Help2!$D$26:$T$37,7)</f>
        <v>0</v>
      </c>
      <c r="L1042" s="979">
        <f>VLOOKUP($D1042,Help2!$D$26:$T$37,8)</f>
        <v>0</v>
      </c>
      <c r="M1042" s="979">
        <f>VLOOKUP($D1042,Help2!$D$26:$T$37,9)</f>
        <v>0</v>
      </c>
      <c r="N1042" s="979">
        <f>VLOOKUP($D1042,Help2!$D$26:$T$37,10)</f>
        <v>0</v>
      </c>
      <c r="P1042" s="979">
        <f>VLOOKUP($D1042,Help2!$D$2:$T$25,3)</f>
        <v>695.6</v>
      </c>
      <c r="Q1042" s="979">
        <f t="shared" si="117"/>
        <v>720</v>
      </c>
      <c r="Y1042" s="979">
        <f>_xlfn.XLOOKUP($D1042,Help2!$D:$D,Help2!V:V)</f>
        <v>0</v>
      </c>
      <c r="Z1042" s="979">
        <f>_xlfn.XLOOKUP($D1042,Help2!$D:$D,Help2!W:W)</f>
        <v>0</v>
      </c>
      <c r="AA1042" s="979">
        <f>_xlfn.XLOOKUP($D1042,Help2!$D:$D,Help2!X:X)</f>
        <v>0</v>
      </c>
      <c r="AB1042" s="979">
        <f>_xlfn.XLOOKUP($D1042,Help2!$D:$D,Help2!Y:Y)</f>
        <v>0</v>
      </c>
      <c r="AC1042" s="979">
        <f>_xlfn.XLOOKUP($D1042,Help2!$D:$D,Help2!Z:Z)</f>
        <v>0</v>
      </c>
      <c r="AD1042" s="979">
        <f>_xlfn.XLOOKUP($D1042,Help2!$D:$D,Help2!AA:AA)</f>
        <v>0</v>
      </c>
      <c r="AE1042" s="979">
        <f>_xlfn.XLOOKUP($D1042,Help2!$D:$D,Help2!AB:AB)</f>
        <v>0</v>
      </c>
      <c r="AF1042" s="979">
        <f>_xlfn.XLOOKUP($D1042,Help2!$D:$D,Help2!AC:AC)</f>
        <v>0</v>
      </c>
      <c r="AG1042" s="979">
        <f>_xlfn.XLOOKUP($D1042,Help2!$D:$D,Help2!AD:AD)</f>
        <v>0</v>
      </c>
      <c r="AH1042" s="979">
        <f>_xlfn.XLOOKUP($D1042,Help2!$D:$D,Help2!AE:AE)</f>
        <v>0</v>
      </c>
      <c r="AI1042" s="979">
        <f>_xlfn.XLOOKUP($D1042,Help2!$D:$D,Help2!AF:AF)</f>
        <v>0</v>
      </c>
      <c r="AJ1042" s="979">
        <f>_xlfn.XLOOKUP($D1042,Help2!$D:$D,Help2!AG:AG)</f>
        <v>0</v>
      </c>
      <c r="AK1042" s="979">
        <f>_xlfn.XLOOKUP($D1042,Help2!$D:$D,Help2!AH:AH)</f>
        <v>0</v>
      </c>
      <c r="AL1042" s="979">
        <f>_xlfn.XLOOKUP($D1042,Help2!$D:$D,Help2!AI:AI)</f>
        <v>0</v>
      </c>
      <c r="AM1042" s="979">
        <f>_xlfn.XLOOKUP($D1042,Help2!$D:$D,Help2!AJ:AJ)</f>
        <v>0</v>
      </c>
      <c r="AN1042" s="979">
        <f>_xlfn.XLOOKUP($D1042,Help2!$D:$D,Help2!AK:AK)</f>
        <v>0</v>
      </c>
    </row>
    <row r="1043" spans="1:40" x14ac:dyDescent="0.2">
      <c r="A1043" s="1">
        <v>45967</v>
      </c>
      <c r="B1043">
        <f t="shared" si="112"/>
        <v>11</v>
      </c>
      <c r="C1043">
        <f t="shared" si="113"/>
        <v>2025</v>
      </c>
      <c r="D1043" s="872" t="str">
        <f t="shared" si="118"/>
        <v>11´2025</v>
      </c>
      <c r="F1043" s="2">
        <f t="shared" si="114"/>
        <v>24</v>
      </c>
      <c r="G1043" s="3">
        <f t="shared" si="115"/>
        <v>3.4502587694077054E-2</v>
      </c>
      <c r="H1043" s="5">
        <f t="shared" si="116"/>
        <v>1</v>
      </c>
      <c r="I1043" s="979">
        <f>VLOOKUP($D1043,Help2!$D$26:$T$37,5)</f>
        <v>0</v>
      </c>
      <c r="J1043" s="979">
        <f>VLOOKUP($D1043,Help2!$D$26:$T$37,6)</f>
        <v>0</v>
      </c>
      <c r="K1043" s="979">
        <f>VLOOKUP($D1043,Help2!$D$26:$T$37,7)</f>
        <v>0</v>
      </c>
      <c r="L1043" s="979">
        <f>VLOOKUP($D1043,Help2!$D$26:$T$37,8)</f>
        <v>0</v>
      </c>
      <c r="M1043" s="979">
        <f>VLOOKUP($D1043,Help2!$D$26:$T$37,9)</f>
        <v>0</v>
      </c>
      <c r="N1043" s="979">
        <f>VLOOKUP($D1043,Help2!$D$26:$T$37,10)</f>
        <v>0</v>
      </c>
      <c r="P1043" s="979">
        <f>VLOOKUP($D1043,Help2!$D$2:$T$25,3)</f>
        <v>695.6</v>
      </c>
      <c r="Q1043" s="979">
        <f t="shared" si="117"/>
        <v>720</v>
      </c>
      <c r="Y1043" s="979">
        <f>_xlfn.XLOOKUP($D1043,Help2!$D:$D,Help2!V:V)</f>
        <v>0</v>
      </c>
      <c r="Z1043" s="979">
        <f>_xlfn.XLOOKUP($D1043,Help2!$D:$D,Help2!W:W)</f>
        <v>0</v>
      </c>
      <c r="AA1043" s="979">
        <f>_xlfn.XLOOKUP($D1043,Help2!$D:$D,Help2!X:X)</f>
        <v>0</v>
      </c>
      <c r="AB1043" s="979">
        <f>_xlfn.XLOOKUP($D1043,Help2!$D:$D,Help2!Y:Y)</f>
        <v>0</v>
      </c>
      <c r="AC1043" s="979">
        <f>_xlfn.XLOOKUP($D1043,Help2!$D:$D,Help2!Z:Z)</f>
        <v>0</v>
      </c>
      <c r="AD1043" s="979">
        <f>_xlfn.XLOOKUP($D1043,Help2!$D:$D,Help2!AA:AA)</f>
        <v>0</v>
      </c>
      <c r="AE1043" s="979">
        <f>_xlfn.XLOOKUP($D1043,Help2!$D:$D,Help2!AB:AB)</f>
        <v>0</v>
      </c>
      <c r="AF1043" s="979">
        <f>_xlfn.XLOOKUP($D1043,Help2!$D:$D,Help2!AC:AC)</f>
        <v>0</v>
      </c>
      <c r="AG1043" s="979">
        <f>_xlfn.XLOOKUP($D1043,Help2!$D:$D,Help2!AD:AD)</f>
        <v>0</v>
      </c>
      <c r="AH1043" s="979">
        <f>_xlfn.XLOOKUP($D1043,Help2!$D:$D,Help2!AE:AE)</f>
        <v>0</v>
      </c>
      <c r="AI1043" s="979">
        <f>_xlfn.XLOOKUP($D1043,Help2!$D:$D,Help2!AF:AF)</f>
        <v>0</v>
      </c>
      <c r="AJ1043" s="979">
        <f>_xlfn.XLOOKUP($D1043,Help2!$D:$D,Help2!AG:AG)</f>
        <v>0</v>
      </c>
      <c r="AK1043" s="979">
        <f>_xlfn.XLOOKUP($D1043,Help2!$D:$D,Help2!AH:AH)</f>
        <v>0</v>
      </c>
      <c r="AL1043" s="979">
        <f>_xlfn.XLOOKUP($D1043,Help2!$D:$D,Help2!AI:AI)</f>
        <v>0</v>
      </c>
      <c r="AM1043" s="979">
        <f>_xlfn.XLOOKUP($D1043,Help2!$D:$D,Help2!AJ:AJ)</f>
        <v>0</v>
      </c>
      <c r="AN1043" s="979">
        <f>_xlfn.XLOOKUP($D1043,Help2!$D:$D,Help2!AK:AK)</f>
        <v>0</v>
      </c>
    </row>
    <row r="1044" spans="1:40" x14ac:dyDescent="0.2">
      <c r="A1044" s="1">
        <v>45968</v>
      </c>
      <c r="B1044">
        <f t="shared" si="112"/>
        <v>11</v>
      </c>
      <c r="C1044">
        <f t="shared" si="113"/>
        <v>2025</v>
      </c>
      <c r="D1044" s="872" t="str">
        <f t="shared" si="118"/>
        <v>11´2025</v>
      </c>
      <c r="F1044" s="2">
        <f t="shared" si="114"/>
        <v>24</v>
      </c>
      <c r="G1044" s="3">
        <f t="shared" si="115"/>
        <v>3.4502587694077054E-2</v>
      </c>
      <c r="H1044" s="5">
        <f t="shared" si="116"/>
        <v>1</v>
      </c>
      <c r="I1044" s="979">
        <f>VLOOKUP($D1044,Help2!$D$26:$T$37,5)</f>
        <v>0</v>
      </c>
      <c r="J1044" s="979">
        <f>VLOOKUP($D1044,Help2!$D$26:$T$37,6)</f>
        <v>0</v>
      </c>
      <c r="K1044" s="979">
        <f>VLOOKUP($D1044,Help2!$D$26:$T$37,7)</f>
        <v>0</v>
      </c>
      <c r="L1044" s="979">
        <f>VLOOKUP($D1044,Help2!$D$26:$T$37,8)</f>
        <v>0</v>
      </c>
      <c r="M1044" s="979">
        <f>VLOOKUP($D1044,Help2!$D$26:$T$37,9)</f>
        <v>0</v>
      </c>
      <c r="N1044" s="979">
        <f>VLOOKUP($D1044,Help2!$D$26:$T$37,10)</f>
        <v>0</v>
      </c>
      <c r="P1044" s="979">
        <f>VLOOKUP($D1044,Help2!$D$2:$T$25,3)</f>
        <v>695.6</v>
      </c>
      <c r="Q1044" s="979">
        <f t="shared" si="117"/>
        <v>720</v>
      </c>
      <c r="Y1044" s="979">
        <f>_xlfn.XLOOKUP($D1044,Help2!$D:$D,Help2!V:V)</f>
        <v>0</v>
      </c>
      <c r="Z1044" s="979">
        <f>_xlfn.XLOOKUP($D1044,Help2!$D:$D,Help2!W:W)</f>
        <v>0</v>
      </c>
      <c r="AA1044" s="979">
        <f>_xlfn.XLOOKUP($D1044,Help2!$D:$D,Help2!X:X)</f>
        <v>0</v>
      </c>
      <c r="AB1044" s="979">
        <f>_xlfn.XLOOKUP($D1044,Help2!$D:$D,Help2!Y:Y)</f>
        <v>0</v>
      </c>
      <c r="AC1044" s="979">
        <f>_xlfn.XLOOKUP($D1044,Help2!$D:$D,Help2!Z:Z)</f>
        <v>0</v>
      </c>
      <c r="AD1044" s="979">
        <f>_xlfn.XLOOKUP($D1044,Help2!$D:$D,Help2!AA:AA)</f>
        <v>0</v>
      </c>
      <c r="AE1044" s="979">
        <f>_xlfn.XLOOKUP($D1044,Help2!$D:$D,Help2!AB:AB)</f>
        <v>0</v>
      </c>
      <c r="AF1044" s="979">
        <f>_xlfn.XLOOKUP($D1044,Help2!$D:$D,Help2!AC:AC)</f>
        <v>0</v>
      </c>
      <c r="AG1044" s="979">
        <f>_xlfn.XLOOKUP($D1044,Help2!$D:$D,Help2!AD:AD)</f>
        <v>0</v>
      </c>
      <c r="AH1044" s="979">
        <f>_xlfn.XLOOKUP($D1044,Help2!$D:$D,Help2!AE:AE)</f>
        <v>0</v>
      </c>
      <c r="AI1044" s="979">
        <f>_xlfn.XLOOKUP($D1044,Help2!$D:$D,Help2!AF:AF)</f>
        <v>0</v>
      </c>
      <c r="AJ1044" s="979">
        <f>_xlfn.XLOOKUP($D1044,Help2!$D:$D,Help2!AG:AG)</f>
        <v>0</v>
      </c>
      <c r="AK1044" s="979">
        <f>_xlfn.XLOOKUP($D1044,Help2!$D:$D,Help2!AH:AH)</f>
        <v>0</v>
      </c>
      <c r="AL1044" s="979">
        <f>_xlfn.XLOOKUP($D1044,Help2!$D:$D,Help2!AI:AI)</f>
        <v>0</v>
      </c>
      <c r="AM1044" s="979">
        <f>_xlfn.XLOOKUP($D1044,Help2!$D:$D,Help2!AJ:AJ)</f>
        <v>0</v>
      </c>
      <c r="AN1044" s="979">
        <f>_xlfn.XLOOKUP($D1044,Help2!$D:$D,Help2!AK:AK)</f>
        <v>0</v>
      </c>
    </row>
    <row r="1045" spans="1:40" x14ac:dyDescent="0.2">
      <c r="A1045" s="1">
        <v>45969</v>
      </c>
      <c r="B1045">
        <f t="shared" si="112"/>
        <v>11</v>
      </c>
      <c r="C1045">
        <f t="shared" si="113"/>
        <v>2025</v>
      </c>
      <c r="D1045" s="872" t="str">
        <f t="shared" si="118"/>
        <v>11´2025</v>
      </c>
      <c r="E1045" s="867">
        <v>5</v>
      </c>
      <c r="F1045" s="2">
        <f t="shared" si="114"/>
        <v>19</v>
      </c>
      <c r="G1045" s="3">
        <f t="shared" si="115"/>
        <v>2.7314548591144336E-2</v>
      </c>
      <c r="H1045" s="5">
        <f t="shared" si="116"/>
        <v>0.79166666666666663</v>
      </c>
      <c r="I1045" s="979">
        <f>VLOOKUP($D1045,Help2!$D$26:$T$37,5)</f>
        <v>0</v>
      </c>
      <c r="J1045" s="979">
        <f>VLOOKUP($D1045,Help2!$D$26:$T$37,6)</f>
        <v>0</v>
      </c>
      <c r="K1045" s="979">
        <f>VLOOKUP($D1045,Help2!$D$26:$T$37,7)</f>
        <v>0</v>
      </c>
      <c r="L1045" s="979">
        <f>VLOOKUP($D1045,Help2!$D$26:$T$37,8)</f>
        <v>0</v>
      </c>
      <c r="M1045" s="979">
        <f>VLOOKUP($D1045,Help2!$D$26:$T$37,9)</f>
        <v>0</v>
      </c>
      <c r="N1045" s="979">
        <f>VLOOKUP($D1045,Help2!$D$26:$T$37,10)</f>
        <v>0</v>
      </c>
      <c r="P1045" s="979">
        <f>VLOOKUP($D1045,Help2!$D$2:$T$25,3)</f>
        <v>695.6</v>
      </c>
      <c r="Q1045" s="979">
        <f t="shared" si="117"/>
        <v>720</v>
      </c>
      <c r="Y1045" s="979">
        <f>_xlfn.XLOOKUP($D1045,Help2!$D:$D,Help2!V:V)</f>
        <v>0</v>
      </c>
      <c r="Z1045" s="979">
        <f>_xlfn.XLOOKUP($D1045,Help2!$D:$D,Help2!W:W)</f>
        <v>0</v>
      </c>
      <c r="AA1045" s="979">
        <f>_xlfn.XLOOKUP($D1045,Help2!$D:$D,Help2!X:X)</f>
        <v>0</v>
      </c>
      <c r="AB1045" s="979">
        <f>_xlfn.XLOOKUP($D1045,Help2!$D:$D,Help2!Y:Y)</f>
        <v>0</v>
      </c>
      <c r="AC1045" s="979">
        <f>_xlfn.XLOOKUP($D1045,Help2!$D:$D,Help2!Z:Z)</f>
        <v>0</v>
      </c>
      <c r="AD1045" s="979">
        <f>_xlfn.XLOOKUP($D1045,Help2!$D:$D,Help2!AA:AA)</f>
        <v>0</v>
      </c>
      <c r="AE1045" s="979">
        <f>_xlfn.XLOOKUP($D1045,Help2!$D:$D,Help2!AB:AB)</f>
        <v>0</v>
      </c>
      <c r="AF1045" s="979">
        <f>_xlfn.XLOOKUP($D1045,Help2!$D:$D,Help2!AC:AC)</f>
        <v>0</v>
      </c>
      <c r="AG1045" s="979">
        <f>_xlfn.XLOOKUP($D1045,Help2!$D:$D,Help2!AD:AD)</f>
        <v>0</v>
      </c>
      <c r="AH1045" s="979">
        <f>_xlfn.XLOOKUP($D1045,Help2!$D:$D,Help2!AE:AE)</f>
        <v>0</v>
      </c>
      <c r="AI1045" s="979">
        <f>_xlfn.XLOOKUP($D1045,Help2!$D:$D,Help2!AF:AF)</f>
        <v>0</v>
      </c>
      <c r="AJ1045" s="979">
        <f>_xlfn.XLOOKUP($D1045,Help2!$D:$D,Help2!AG:AG)</f>
        <v>0</v>
      </c>
      <c r="AK1045" s="979">
        <f>_xlfn.XLOOKUP($D1045,Help2!$D:$D,Help2!AH:AH)</f>
        <v>0</v>
      </c>
      <c r="AL1045" s="979">
        <f>_xlfn.XLOOKUP($D1045,Help2!$D:$D,Help2!AI:AI)</f>
        <v>0</v>
      </c>
      <c r="AM1045" s="979">
        <f>_xlfn.XLOOKUP($D1045,Help2!$D:$D,Help2!AJ:AJ)</f>
        <v>0</v>
      </c>
      <c r="AN1045" s="979">
        <f>_xlfn.XLOOKUP($D1045,Help2!$D:$D,Help2!AK:AK)</f>
        <v>0</v>
      </c>
    </row>
    <row r="1046" spans="1:40" x14ac:dyDescent="0.2">
      <c r="A1046" s="1">
        <v>45970</v>
      </c>
      <c r="B1046">
        <f t="shared" si="112"/>
        <v>11</v>
      </c>
      <c r="C1046">
        <f t="shared" si="113"/>
        <v>2025</v>
      </c>
      <c r="D1046" s="872" t="str">
        <f t="shared" si="118"/>
        <v>11´2025</v>
      </c>
      <c r="E1046" s="867">
        <v>24</v>
      </c>
      <c r="F1046" s="2">
        <f t="shared" si="114"/>
        <v>0</v>
      </c>
      <c r="G1046" s="3">
        <f t="shared" si="115"/>
        <v>0</v>
      </c>
      <c r="H1046" s="5">
        <f t="shared" si="116"/>
        <v>0</v>
      </c>
      <c r="I1046" s="979">
        <f>VLOOKUP($D1046,Help2!$D$26:$T$37,5)</f>
        <v>0</v>
      </c>
      <c r="J1046" s="979">
        <f>VLOOKUP($D1046,Help2!$D$26:$T$37,6)</f>
        <v>0</v>
      </c>
      <c r="K1046" s="979">
        <f>VLOOKUP($D1046,Help2!$D$26:$T$37,7)</f>
        <v>0</v>
      </c>
      <c r="L1046" s="979">
        <f>VLOOKUP($D1046,Help2!$D$26:$T$37,8)</f>
        <v>0</v>
      </c>
      <c r="M1046" s="979">
        <f>VLOOKUP($D1046,Help2!$D$26:$T$37,9)</f>
        <v>0</v>
      </c>
      <c r="N1046" s="979">
        <f>VLOOKUP($D1046,Help2!$D$26:$T$37,10)</f>
        <v>0</v>
      </c>
      <c r="P1046" s="979">
        <f>VLOOKUP($D1046,Help2!$D$2:$T$25,3)</f>
        <v>695.6</v>
      </c>
      <c r="Q1046" s="979">
        <f t="shared" si="117"/>
        <v>720</v>
      </c>
      <c r="Y1046" s="979">
        <f>_xlfn.XLOOKUP($D1046,Help2!$D:$D,Help2!V:V)</f>
        <v>0</v>
      </c>
      <c r="Z1046" s="979">
        <f>_xlfn.XLOOKUP($D1046,Help2!$D:$D,Help2!W:W)</f>
        <v>0</v>
      </c>
      <c r="AA1046" s="979">
        <f>_xlfn.XLOOKUP($D1046,Help2!$D:$D,Help2!X:X)</f>
        <v>0</v>
      </c>
      <c r="AB1046" s="979">
        <f>_xlfn.XLOOKUP($D1046,Help2!$D:$D,Help2!Y:Y)</f>
        <v>0</v>
      </c>
      <c r="AC1046" s="979">
        <f>_xlfn.XLOOKUP($D1046,Help2!$D:$D,Help2!Z:Z)</f>
        <v>0</v>
      </c>
      <c r="AD1046" s="979">
        <f>_xlfn.XLOOKUP($D1046,Help2!$D:$D,Help2!AA:AA)</f>
        <v>0</v>
      </c>
      <c r="AE1046" s="979">
        <f>_xlfn.XLOOKUP($D1046,Help2!$D:$D,Help2!AB:AB)</f>
        <v>0</v>
      </c>
      <c r="AF1046" s="979">
        <f>_xlfn.XLOOKUP($D1046,Help2!$D:$D,Help2!AC:AC)</f>
        <v>0</v>
      </c>
      <c r="AG1046" s="979">
        <f>_xlfn.XLOOKUP($D1046,Help2!$D:$D,Help2!AD:AD)</f>
        <v>0</v>
      </c>
      <c r="AH1046" s="979">
        <f>_xlfn.XLOOKUP($D1046,Help2!$D:$D,Help2!AE:AE)</f>
        <v>0</v>
      </c>
      <c r="AI1046" s="979">
        <f>_xlfn.XLOOKUP($D1046,Help2!$D:$D,Help2!AF:AF)</f>
        <v>0</v>
      </c>
      <c r="AJ1046" s="979">
        <f>_xlfn.XLOOKUP($D1046,Help2!$D:$D,Help2!AG:AG)</f>
        <v>0</v>
      </c>
      <c r="AK1046" s="979">
        <f>_xlfn.XLOOKUP($D1046,Help2!$D:$D,Help2!AH:AH)</f>
        <v>0</v>
      </c>
      <c r="AL1046" s="979">
        <f>_xlfn.XLOOKUP($D1046,Help2!$D:$D,Help2!AI:AI)</f>
        <v>0</v>
      </c>
      <c r="AM1046" s="979">
        <f>_xlfn.XLOOKUP($D1046,Help2!$D:$D,Help2!AJ:AJ)</f>
        <v>0</v>
      </c>
      <c r="AN1046" s="979">
        <f>_xlfn.XLOOKUP($D1046,Help2!$D:$D,Help2!AK:AK)</f>
        <v>0</v>
      </c>
    </row>
    <row r="1047" spans="1:40" x14ac:dyDescent="0.2">
      <c r="A1047" s="1">
        <v>45971</v>
      </c>
      <c r="B1047">
        <f t="shared" si="112"/>
        <v>11</v>
      </c>
      <c r="C1047">
        <f t="shared" si="113"/>
        <v>2025</v>
      </c>
      <c r="D1047" s="872" t="str">
        <f t="shared" si="118"/>
        <v>11´2025</v>
      </c>
      <c r="E1047" s="867">
        <v>16</v>
      </c>
      <c r="F1047" s="2">
        <f t="shared" si="114"/>
        <v>8</v>
      </c>
      <c r="G1047" s="3">
        <f t="shared" si="115"/>
        <v>1.1500862564692351E-2</v>
      </c>
      <c r="H1047" s="5">
        <f t="shared" si="116"/>
        <v>0.33333333333333331</v>
      </c>
      <c r="I1047" s="979">
        <f>VLOOKUP($D1047,Help2!$D$26:$T$37,5)</f>
        <v>0</v>
      </c>
      <c r="J1047" s="979">
        <f>VLOOKUP($D1047,Help2!$D$26:$T$37,6)</f>
        <v>0</v>
      </c>
      <c r="K1047" s="979">
        <f>VLOOKUP($D1047,Help2!$D$26:$T$37,7)</f>
        <v>0</v>
      </c>
      <c r="L1047" s="979">
        <f>VLOOKUP($D1047,Help2!$D$26:$T$37,8)</f>
        <v>0</v>
      </c>
      <c r="M1047" s="979">
        <f>VLOOKUP($D1047,Help2!$D$26:$T$37,9)</f>
        <v>0</v>
      </c>
      <c r="N1047" s="979">
        <f>VLOOKUP($D1047,Help2!$D$26:$T$37,10)</f>
        <v>0</v>
      </c>
      <c r="P1047" s="979">
        <f>VLOOKUP($D1047,Help2!$D$2:$T$25,3)</f>
        <v>695.6</v>
      </c>
      <c r="Q1047" s="979">
        <f t="shared" si="117"/>
        <v>720</v>
      </c>
      <c r="Y1047" s="979">
        <f>_xlfn.XLOOKUP($D1047,Help2!$D:$D,Help2!V:V)</f>
        <v>0</v>
      </c>
      <c r="Z1047" s="979">
        <f>_xlfn.XLOOKUP($D1047,Help2!$D:$D,Help2!W:W)</f>
        <v>0</v>
      </c>
      <c r="AA1047" s="979">
        <f>_xlfn.XLOOKUP($D1047,Help2!$D:$D,Help2!X:X)</f>
        <v>0</v>
      </c>
      <c r="AB1047" s="979">
        <f>_xlfn.XLOOKUP($D1047,Help2!$D:$D,Help2!Y:Y)</f>
        <v>0</v>
      </c>
      <c r="AC1047" s="979">
        <f>_xlfn.XLOOKUP($D1047,Help2!$D:$D,Help2!Z:Z)</f>
        <v>0</v>
      </c>
      <c r="AD1047" s="979">
        <f>_xlfn.XLOOKUP($D1047,Help2!$D:$D,Help2!AA:AA)</f>
        <v>0</v>
      </c>
      <c r="AE1047" s="979">
        <f>_xlfn.XLOOKUP($D1047,Help2!$D:$D,Help2!AB:AB)</f>
        <v>0</v>
      </c>
      <c r="AF1047" s="979">
        <f>_xlfn.XLOOKUP($D1047,Help2!$D:$D,Help2!AC:AC)</f>
        <v>0</v>
      </c>
      <c r="AG1047" s="979">
        <f>_xlfn.XLOOKUP($D1047,Help2!$D:$D,Help2!AD:AD)</f>
        <v>0</v>
      </c>
      <c r="AH1047" s="979">
        <f>_xlfn.XLOOKUP($D1047,Help2!$D:$D,Help2!AE:AE)</f>
        <v>0</v>
      </c>
      <c r="AI1047" s="979">
        <f>_xlfn.XLOOKUP($D1047,Help2!$D:$D,Help2!AF:AF)</f>
        <v>0</v>
      </c>
      <c r="AJ1047" s="979">
        <f>_xlfn.XLOOKUP($D1047,Help2!$D:$D,Help2!AG:AG)</f>
        <v>0</v>
      </c>
      <c r="AK1047" s="979">
        <f>_xlfn.XLOOKUP($D1047,Help2!$D:$D,Help2!AH:AH)</f>
        <v>0</v>
      </c>
      <c r="AL1047" s="979">
        <f>_xlfn.XLOOKUP($D1047,Help2!$D:$D,Help2!AI:AI)</f>
        <v>0</v>
      </c>
      <c r="AM1047" s="979">
        <f>_xlfn.XLOOKUP($D1047,Help2!$D:$D,Help2!AJ:AJ)</f>
        <v>0</v>
      </c>
      <c r="AN1047" s="979">
        <f>_xlfn.XLOOKUP($D1047,Help2!$D:$D,Help2!AK:AK)</f>
        <v>0</v>
      </c>
    </row>
    <row r="1048" spans="1:40" x14ac:dyDescent="0.2">
      <c r="A1048" s="1">
        <v>45972</v>
      </c>
      <c r="B1048">
        <f t="shared" si="112"/>
        <v>11</v>
      </c>
      <c r="C1048">
        <f t="shared" si="113"/>
        <v>2025</v>
      </c>
      <c r="D1048" s="872" t="str">
        <f t="shared" si="118"/>
        <v>11´2025</v>
      </c>
      <c r="F1048" s="2">
        <f t="shared" si="114"/>
        <v>24</v>
      </c>
      <c r="G1048" s="3">
        <f t="shared" si="115"/>
        <v>3.4502587694077054E-2</v>
      </c>
      <c r="H1048" s="5">
        <f t="shared" si="116"/>
        <v>1</v>
      </c>
      <c r="I1048" s="979">
        <f>VLOOKUP($D1048,Help2!$D$26:$T$37,5)</f>
        <v>0</v>
      </c>
      <c r="J1048" s="979">
        <f>VLOOKUP($D1048,Help2!$D$26:$T$37,6)</f>
        <v>0</v>
      </c>
      <c r="K1048" s="979">
        <f>VLOOKUP($D1048,Help2!$D$26:$T$37,7)</f>
        <v>0</v>
      </c>
      <c r="L1048" s="979">
        <f>VLOOKUP($D1048,Help2!$D$26:$T$37,8)</f>
        <v>0</v>
      </c>
      <c r="M1048" s="979">
        <f>VLOOKUP($D1048,Help2!$D$26:$T$37,9)</f>
        <v>0</v>
      </c>
      <c r="N1048" s="979">
        <f>VLOOKUP($D1048,Help2!$D$26:$T$37,10)</f>
        <v>0</v>
      </c>
      <c r="P1048" s="979">
        <f>VLOOKUP($D1048,Help2!$D$2:$T$25,3)</f>
        <v>695.6</v>
      </c>
      <c r="Q1048" s="979">
        <f t="shared" si="117"/>
        <v>720</v>
      </c>
      <c r="Y1048" s="979">
        <f>_xlfn.XLOOKUP($D1048,Help2!$D:$D,Help2!V:V)</f>
        <v>0</v>
      </c>
      <c r="Z1048" s="979">
        <f>_xlfn.XLOOKUP($D1048,Help2!$D:$D,Help2!W:W)</f>
        <v>0</v>
      </c>
      <c r="AA1048" s="979">
        <f>_xlfn.XLOOKUP($D1048,Help2!$D:$D,Help2!X:X)</f>
        <v>0</v>
      </c>
      <c r="AB1048" s="979">
        <f>_xlfn.XLOOKUP($D1048,Help2!$D:$D,Help2!Y:Y)</f>
        <v>0</v>
      </c>
      <c r="AC1048" s="979">
        <f>_xlfn.XLOOKUP($D1048,Help2!$D:$D,Help2!Z:Z)</f>
        <v>0</v>
      </c>
      <c r="AD1048" s="979">
        <f>_xlfn.XLOOKUP($D1048,Help2!$D:$D,Help2!AA:AA)</f>
        <v>0</v>
      </c>
      <c r="AE1048" s="979">
        <f>_xlfn.XLOOKUP($D1048,Help2!$D:$D,Help2!AB:AB)</f>
        <v>0</v>
      </c>
      <c r="AF1048" s="979">
        <f>_xlfn.XLOOKUP($D1048,Help2!$D:$D,Help2!AC:AC)</f>
        <v>0</v>
      </c>
      <c r="AG1048" s="979">
        <f>_xlfn.XLOOKUP($D1048,Help2!$D:$D,Help2!AD:AD)</f>
        <v>0</v>
      </c>
      <c r="AH1048" s="979">
        <f>_xlfn.XLOOKUP($D1048,Help2!$D:$D,Help2!AE:AE)</f>
        <v>0</v>
      </c>
      <c r="AI1048" s="979">
        <f>_xlfn.XLOOKUP($D1048,Help2!$D:$D,Help2!AF:AF)</f>
        <v>0</v>
      </c>
      <c r="AJ1048" s="979">
        <f>_xlfn.XLOOKUP($D1048,Help2!$D:$D,Help2!AG:AG)</f>
        <v>0</v>
      </c>
      <c r="AK1048" s="979">
        <f>_xlfn.XLOOKUP($D1048,Help2!$D:$D,Help2!AH:AH)</f>
        <v>0</v>
      </c>
      <c r="AL1048" s="979">
        <f>_xlfn.XLOOKUP($D1048,Help2!$D:$D,Help2!AI:AI)</f>
        <v>0</v>
      </c>
      <c r="AM1048" s="979">
        <f>_xlfn.XLOOKUP($D1048,Help2!$D:$D,Help2!AJ:AJ)</f>
        <v>0</v>
      </c>
      <c r="AN1048" s="979">
        <f>_xlfn.XLOOKUP($D1048,Help2!$D:$D,Help2!AK:AK)</f>
        <v>0</v>
      </c>
    </row>
    <row r="1049" spans="1:40" x14ac:dyDescent="0.2">
      <c r="A1049" s="1">
        <v>45973</v>
      </c>
      <c r="B1049">
        <f t="shared" si="112"/>
        <v>11</v>
      </c>
      <c r="C1049">
        <f t="shared" si="113"/>
        <v>2025</v>
      </c>
      <c r="D1049" s="872" t="str">
        <f t="shared" si="118"/>
        <v>11´2025</v>
      </c>
      <c r="F1049" s="2">
        <f t="shared" si="114"/>
        <v>24</v>
      </c>
      <c r="G1049" s="3">
        <f t="shared" si="115"/>
        <v>3.4502587694077054E-2</v>
      </c>
      <c r="H1049" s="5">
        <f t="shared" si="116"/>
        <v>1</v>
      </c>
      <c r="I1049" s="979">
        <f>VLOOKUP($D1049,Help2!$D$26:$T$37,5)</f>
        <v>0</v>
      </c>
      <c r="J1049" s="979">
        <f>VLOOKUP($D1049,Help2!$D$26:$T$37,6)</f>
        <v>0</v>
      </c>
      <c r="K1049" s="979">
        <f>VLOOKUP($D1049,Help2!$D$26:$T$37,7)</f>
        <v>0</v>
      </c>
      <c r="L1049" s="979">
        <f>VLOOKUP($D1049,Help2!$D$26:$T$37,8)</f>
        <v>0</v>
      </c>
      <c r="M1049" s="979">
        <f>VLOOKUP($D1049,Help2!$D$26:$T$37,9)</f>
        <v>0</v>
      </c>
      <c r="N1049" s="979">
        <f>VLOOKUP($D1049,Help2!$D$26:$T$37,10)</f>
        <v>0</v>
      </c>
      <c r="P1049" s="979">
        <f>VLOOKUP($D1049,Help2!$D$2:$T$25,3)</f>
        <v>695.6</v>
      </c>
      <c r="Q1049" s="979">
        <f t="shared" si="117"/>
        <v>720</v>
      </c>
      <c r="Y1049" s="979">
        <f>_xlfn.XLOOKUP($D1049,Help2!$D:$D,Help2!V:V)</f>
        <v>0</v>
      </c>
      <c r="Z1049" s="979">
        <f>_xlfn.XLOOKUP($D1049,Help2!$D:$D,Help2!W:W)</f>
        <v>0</v>
      </c>
      <c r="AA1049" s="979">
        <f>_xlfn.XLOOKUP($D1049,Help2!$D:$D,Help2!X:X)</f>
        <v>0</v>
      </c>
      <c r="AB1049" s="979">
        <f>_xlfn.XLOOKUP($D1049,Help2!$D:$D,Help2!Y:Y)</f>
        <v>0</v>
      </c>
      <c r="AC1049" s="979">
        <f>_xlfn.XLOOKUP($D1049,Help2!$D:$D,Help2!Z:Z)</f>
        <v>0</v>
      </c>
      <c r="AD1049" s="979">
        <f>_xlfn.XLOOKUP($D1049,Help2!$D:$D,Help2!AA:AA)</f>
        <v>0</v>
      </c>
      <c r="AE1049" s="979">
        <f>_xlfn.XLOOKUP($D1049,Help2!$D:$D,Help2!AB:AB)</f>
        <v>0</v>
      </c>
      <c r="AF1049" s="979">
        <f>_xlfn.XLOOKUP($D1049,Help2!$D:$D,Help2!AC:AC)</f>
        <v>0</v>
      </c>
      <c r="AG1049" s="979">
        <f>_xlfn.XLOOKUP($D1049,Help2!$D:$D,Help2!AD:AD)</f>
        <v>0</v>
      </c>
      <c r="AH1049" s="979">
        <f>_xlfn.XLOOKUP($D1049,Help2!$D:$D,Help2!AE:AE)</f>
        <v>0</v>
      </c>
      <c r="AI1049" s="979">
        <f>_xlfn.XLOOKUP($D1049,Help2!$D:$D,Help2!AF:AF)</f>
        <v>0</v>
      </c>
      <c r="AJ1049" s="979">
        <f>_xlfn.XLOOKUP($D1049,Help2!$D:$D,Help2!AG:AG)</f>
        <v>0</v>
      </c>
      <c r="AK1049" s="979">
        <f>_xlfn.XLOOKUP($D1049,Help2!$D:$D,Help2!AH:AH)</f>
        <v>0</v>
      </c>
      <c r="AL1049" s="979">
        <f>_xlfn.XLOOKUP($D1049,Help2!$D:$D,Help2!AI:AI)</f>
        <v>0</v>
      </c>
      <c r="AM1049" s="979">
        <f>_xlfn.XLOOKUP($D1049,Help2!$D:$D,Help2!AJ:AJ)</f>
        <v>0</v>
      </c>
      <c r="AN1049" s="979">
        <f>_xlfn.XLOOKUP($D1049,Help2!$D:$D,Help2!AK:AK)</f>
        <v>0</v>
      </c>
    </row>
    <row r="1050" spans="1:40" x14ac:dyDescent="0.2">
      <c r="A1050" s="1">
        <v>45974</v>
      </c>
      <c r="B1050">
        <f t="shared" si="112"/>
        <v>11</v>
      </c>
      <c r="C1050">
        <f t="shared" si="113"/>
        <v>2025</v>
      </c>
      <c r="D1050" s="872" t="str">
        <f t="shared" si="118"/>
        <v>11´2025</v>
      </c>
      <c r="F1050" s="2">
        <f t="shared" si="114"/>
        <v>24</v>
      </c>
      <c r="G1050" s="3">
        <f t="shared" si="115"/>
        <v>3.4502587694077054E-2</v>
      </c>
      <c r="H1050" s="5">
        <f t="shared" si="116"/>
        <v>1</v>
      </c>
      <c r="I1050" s="979">
        <f>VLOOKUP($D1050,Help2!$D$26:$T$37,5)</f>
        <v>0</v>
      </c>
      <c r="J1050" s="979">
        <f>VLOOKUP($D1050,Help2!$D$26:$T$37,6)</f>
        <v>0</v>
      </c>
      <c r="K1050" s="979">
        <f>VLOOKUP($D1050,Help2!$D$26:$T$37,7)</f>
        <v>0</v>
      </c>
      <c r="L1050" s="979">
        <f>VLOOKUP($D1050,Help2!$D$26:$T$37,8)</f>
        <v>0</v>
      </c>
      <c r="M1050" s="979">
        <f>VLOOKUP($D1050,Help2!$D$26:$T$37,9)</f>
        <v>0</v>
      </c>
      <c r="N1050" s="979">
        <f>VLOOKUP($D1050,Help2!$D$26:$T$37,10)</f>
        <v>0</v>
      </c>
      <c r="P1050" s="979">
        <f>VLOOKUP($D1050,Help2!$D$2:$T$25,3)</f>
        <v>695.6</v>
      </c>
      <c r="Q1050" s="979">
        <f t="shared" si="117"/>
        <v>720</v>
      </c>
      <c r="Y1050" s="979">
        <f>_xlfn.XLOOKUP($D1050,Help2!$D:$D,Help2!V:V)</f>
        <v>0</v>
      </c>
      <c r="Z1050" s="979">
        <f>_xlfn.XLOOKUP($D1050,Help2!$D:$D,Help2!W:W)</f>
        <v>0</v>
      </c>
      <c r="AA1050" s="979">
        <f>_xlfn.XLOOKUP($D1050,Help2!$D:$D,Help2!X:X)</f>
        <v>0</v>
      </c>
      <c r="AB1050" s="979">
        <f>_xlfn.XLOOKUP($D1050,Help2!$D:$D,Help2!Y:Y)</f>
        <v>0</v>
      </c>
      <c r="AC1050" s="979">
        <f>_xlfn.XLOOKUP($D1050,Help2!$D:$D,Help2!Z:Z)</f>
        <v>0</v>
      </c>
      <c r="AD1050" s="979">
        <f>_xlfn.XLOOKUP($D1050,Help2!$D:$D,Help2!AA:AA)</f>
        <v>0</v>
      </c>
      <c r="AE1050" s="979">
        <f>_xlfn.XLOOKUP($D1050,Help2!$D:$D,Help2!AB:AB)</f>
        <v>0</v>
      </c>
      <c r="AF1050" s="979">
        <f>_xlfn.XLOOKUP($D1050,Help2!$D:$D,Help2!AC:AC)</f>
        <v>0</v>
      </c>
      <c r="AG1050" s="979">
        <f>_xlfn.XLOOKUP($D1050,Help2!$D:$D,Help2!AD:AD)</f>
        <v>0</v>
      </c>
      <c r="AH1050" s="979">
        <f>_xlfn.XLOOKUP($D1050,Help2!$D:$D,Help2!AE:AE)</f>
        <v>0</v>
      </c>
      <c r="AI1050" s="979">
        <f>_xlfn.XLOOKUP($D1050,Help2!$D:$D,Help2!AF:AF)</f>
        <v>0</v>
      </c>
      <c r="AJ1050" s="979">
        <f>_xlfn.XLOOKUP($D1050,Help2!$D:$D,Help2!AG:AG)</f>
        <v>0</v>
      </c>
      <c r="AK1050" s="979">
        <f>_xlfn.XLOOKUP($D1050,Help2!$D:$D,Help2!AH:AH)</f>
        <v>0</v>
      </c>
      <c r="AL1050" s="979">
        <f>_xlfn.XLOOKUP($D1050,Help2!$D:$D,Help2!AI:AI)</f>
        <v>0</v>
      </c>
      <c r="AM1050" s="979">
        <f>_xlfn.XLOOKUP($D1050,Help2!$D:$D,Help2!AJ:AJ)</f>
        <v>0</v>
      </c>
      <c r="AN1050" s="979">
        <f>_xlfn.XLOOKUP($D1050,Help2!$D:$D,Help2!AK:AK)</f>
        <v>0</v>
      </c>
    </row>
    <row r="1051" spans="1:40" x14ac:dyDescent="0.2">
      <c r="A1051" s="1">
        <v>45975</v>
      </c>
      <c r="B1051">
        <f t="shared" ref="B1051:B1098" si="119">MONTH(A1051)</f>
        <v>11</v>
      </c>
      <c r="C1051">
        <f t="shared" ref="C1051:C1098" si="120">+YEAR(A1051)</f>
        <v>2025</v>
      </c>
      <c r="D1051" s="872" t="str">
        <f t="shared" si="118"/>
        <v>11´2025</v>
      </c>
      <c r="F1051" s="2">
        <f t="shared" ref="F1051:F1098" si="121">24-E1051</f>
        <v>24</v>
      </c>
      <c r="G1051" s="3">
        <f t="shared" ref="G1051:G1098" si="122">+F1051/P1051</f>
        <v>3.4502587694077054E-2</v>
      </c>
      <c r="H1051" s="5">
        <f t="shared" ref="H1051:H1098" si="123">+F1051/24</f>
        <v>1</v>
      </c>
      <c r="I1051" s="979">
        <f>VLOOKUP($D1051,Help2!$D$26:$T$37,5)</f>
        <v>0</v>
      </c>
      <c r="J1051" s="979">
        <f>VLOOKUP($D1051,Help2!$D$26:$T$37,6)</f>
        <v>0</v>
      </c>
      <c r="K1051" s="979">
        <f>VLOOKUP($D1051,Help2!$D$26:$T$37,7)</f>
        <v>0</v>
      </c>
      <c r="L1051" s="979">
        <f>VLOOKUP($D1051,Help2!$D$26:$T$37,8)</f>
        <v>0</v>
      </c>
      <c r="M1051" s="979">
        <f>VLOOKUP($D1051,Help2!$D$26:$T$37,9)</f>
        <v>0</v>
      </c>
      <c r="N1051" s="979">
        <f>VLOOKUP($D1051,Help2!$D$26:$T$37,10)</f>
        <v>0</v>
      </c>
      <c r="P1051" s="979">
        <f>VLOOKUP($D1051,Help2!$D$2:$T$25,3)</f>
        <v>695.6</v>
      </c>
      <c r="Q1051" s="979">
        <f t="shared" ref="Q1051:Q1098" si="124">(EOMONTH(A1051,0)-EOMONTH(A1051,-1))*24</f>
        <v>720</v>
      </c>
      <c r="Y1051" s="979">
        <f>_xlfn.XLOOKUP($D1051,Help2!$D:$D,Help2!V:V)</f>
        <v>0</v>
      </c>
      <c r="Z1051" s="979">
        <f>_xlfn.XLOOKUP($D1051,Help2!$D:$D,Help2!W:W)</f>
        <v>0</v>
      </c>
      <c r="AA1051" s="979">
        <f>_xlfn.XLOOKUP($D1051,Help2!$D:$D,Help2!X:X)</f>
        <v>0</v>
      </c>
      <c r="AB1051" s="979">
        <f>_xlfn.XLOOKUP($D1051,Help2!$D:$D,Help2!Y:Y)</f>
        <v>0</v>
      </c>
      <c r="AC1051" s="979">
        <f>_xlfn.XLOOKUP($D1051,Help2!$D:$D,Help2!Z:Z)</f>
        <v>0</v>
      </c>
      <c r="AD1051" s="979">
        <f>_xlfn.XLOOKUP($D1051,Help2!$D:$D,Help2!AA:AA)</f>
        <v>0</v>
      </c>
      <c r="AE1051" s="979">
        <f>_xlfn.XLOOKUP($D1051,Help2!$D:$D,Help2!AB:AB)</f>
        <v>0</v>
      </c>
      <c r="AF1051" s="979">
        <f>_xlfn.XLOOKUP($D1051,Help2!$D:$D,Help2!AC:AC)</f>
        <v>0</v>
      </c>
      <c r="AG1051" s="979">
        <f>_xlfn.XLOOKUP($D1051,Help2!$D:$D,Help2!AD:AD)</f>
        <v>0</v>
      </c>
      <c r="AH1051" s="979">
        <f>_xlfn.XLOOKUP($D1051,Help2!$D:$D,Help2!AE:AE)</f>
        <v>0</v>
      </c>
      <c r="AI1051" s="979">
        <f>_xlfn.XLOOKUP($D1051,Help2!$D:$D,Help2!AF:AF)</f>
        <v>0</v>
      </c>
      <c r="AJ1051" s="979">
        <f>_xlfn.XLOOKUP($D1051,Help2!$D:$D,Help2!AG:AG)</f>
        <v>0</v>
      </c>
      <c r="AK1051" s="979">
        <f>_xlfn.XLOOKUP($D1051,Help2!$D:$D,Help2!AH:AH)</f>
        <v>0</v>
      </c>
      <c r="AL1051" s="979">
        <f>_xlfn.XLOOKUP($D1051,Help2!$D:$D,Help2!AI:AI)</f>
        <v>0</v>
      </c>
      <c r="AM1051" s="979">
        <f>_xlfn.XLOOKUP($D1051,Help2!$D:$D,Help2!AJ:AJ)</f>
        <v>0</v>
      </c>
      <c r="AN1051" s="979">
        <f>_xlfn.XLOOKUP($D1051,Help2!$D:$D,Help2!AK:AK)</f>
        <v>0</v>
      </c>
    </row>
    <row r="1052" spans="1:40" x14ac:dyDescent="0.2">
      <c r="A1052" s="1">
        <v>45976</v>
      </c>
      <c r="B1052">
        <f t="shared" si="119"/>
        <v>11</v>
      </c>
      <c r="C1052">
        <f t="shared" si="120"/>
        <v>2025</v>
      </c>
      <c r="D1052" s="872" t="str">
        <f t="shared" si="118"/>
        <v>11´2025</v>
      </c>
      <c r="F1052" s="2">
        <f t="shared" si="121"/>
        <v>24</v>
      </c>
      <c r="G1052" s="3">
        <f t="shared" si="122"/>
        <v>3.4502587694077054E-2</v>
      </c>
      <c r="H1052" s="5">
        <f t="shared" si="123"/>
        <v>1</v>
      </c>
      <c r="I1052" s="979">
        <f>VLOOKUP($D1052,Help2!$D$26:$T$37,5)</f>
        <v>0</v>
      </c>
      <c r="J1052" s="979">
        <f>VLOOKUP($D1052,Help2!$D$26:$T$37,6)</f>
        <v>0</v>
      </c>
      <c r="K1052" s="979">
        <f>VLOOKUP($D1052,Help2!$D$26:$T$37,7)</f>
        <v>0</v>
      </c>
      <c r="L1052" s="979">
        <f>VLOOKUP($D1052,Help2!$D$26:$T$37,8)</f>
        <v>0</v>
      </c>
      <c r="M1052" s="979">
        <f>VLOOKUP($D1052,Help2!$D$26:$T$37,9)</f>
        <v>0</v>
      </c>
      <c r="N1052" s="979">
        <f>VLOOKUP($D1052,Help2!$D$26:$T$37,10)</f>
        <v>0</v>
      </c>
      <c r="P1052" s="979">
        <f>VLOOKUP($D1052,Help2!$D$2:$T$25,3)</f>
        <v>695.6</v>
      </c>
      <c r="Q1052" s="979">
        <f t="shared" si="124"/>
        <v>720</v>
      </c>
      <c r="Y1052" s="979">
        <f>_xlfn.XLOOKUP($D1052,Help2!$D:$D,Help2!V:V)</f>
        <v>0</v>
      </c>
      <c r="Z1052" s="979">
        <f>_xlfn.XLOOKUP($D1052,Help2!$D:$D,Help2!W:W)</f>
        <v>0</v>
      </c>
      <c r="AA1052" s="979">
        <f>_xlfn.XLOOKUP($D1052,Help2!$D:$D,Help2!X:X)</f>
        <v>0</v>
      </c>
      <c r="AB1052" s="979">
        <f>_xlfn.XLOOKUP($D1052,Help2!$D:$D,Help2!Y:Y)</f>
        <v>0</v>
      </c>
      <c r="AC1052" s="979">
        <f>_xlfn.XLOOKUP($D1052,Help2!$D:$D,Help2!Z:Z)</f>
        <v>0</v>
      </c>
      <c r="AD1052" s="979">
        <f>_xlfn.XLOOKUP($D1052,Help2!$D:$D,Help2!AA:AA)</f>
        <v>0</v>
      </c>
      <c r="AE1052" s="979">
        <f>_xlfn.XLOOKUP($D1052,Help2!$D:$D,Help2!AB:AB)</f>
        <v>0</v>
      </c>
      <c r="AF1052" s="979">
        <f>_xlfn.XLOOKUP($D1052,Help2!$D:$D,Help2!AC:AC)</f>
        <v>0</v>
      </c>
      <c r="AG1052" s="979">
        <f>_xlfn.XLOOKUP($D1052,Help2!$D:$D,Help2!AD:AD)</f>
        <v>0</v>
      </c>
      <c r="AH1052" s="979">
        <f>_xlfn.XLOOKUP($D1052,Help2!$D:$D,Help2!AE:AE)</f>
        <v>0</v>
      </c>
      <c r="AI1052" s="979">
        <f>_xlfn.XLOOKUP($D1052,Help2!$D:$D,Help2!AF:AF)</f>
        <v>0</v>
      </c>
      <c r="AJ1052" s="979">
        <f>_xlfn.XLOOKUP($D1052,Help2!$D:$D,Help2!AG:AG)</f>
        <v>0</v>
      </c>
      <c r="AK1052" s="979">
        <f>_xlfn.XLOOKUP($D1052,Help2!$D:$D,Help2!AH:AH)</f>
        <v>0</v>
      </c>
      <c r="AL1052" s="979">
        <f>_xlfn.XLOOKUP($D1052,Help2!$D:$D,Help2!AI:AI)</f>
        <v>0</v>
      </c>
      <c r="AM1052" s="979">
        <f>_xlfn.XLOOKUP($D1052,Help2!$D:$D,Help2!AJ:AJ)</f>
        <v>0</v>
      </c>
      <c r="AN1052" s="979">
        <f>_xlfn.XLOOKUP($D1052,Help2!$D:$D,Help2!AK:AK)</f>
        <v>0</v>
      </c>
    </row>
    <row r="1053" spans="1:40" x14ac:dyDescent="0.2">
      <c r="A1053" s="1">
        <v>45977</v>
      </c>
      <c r="B1053">
        <f t="shared" si="119"/>
        <v>11</v>
      </c>
      <c r="C1053">
        <f t="shared" si="120"/>
        <v>2025</v>
      </c>
      <c r="D1053" s="872" t="str">
        <f t="shared" si="118"/>
        <v>11´2025</v>
      </c>
      <c r="F1053" s="2">
        <f t="shared" si="121"/>
        <v>24</v>
      </c>
      <c r="G1053" s="3">
        <f t="shared" si="122"/>
        <v>3.4502587694077054E-2</v>
      </c>
      <c r="H1053" s="5">
        <f t="shared" si="123"/>
        <v>1</v>
      </c>
      <c r="I1053" s="979">
        <f>VLOOKUP($D1053,Help2!$D$26:$T$37,5)</f>
        <v>0</v>
      </c>
      <c r="J1053" s="979">
        <f>VLOOKUP($D1053,Help2!$D$26:$T$37,6)</f>
        <v>0</v>
      </c>
      <c r="K1053" s="979">
        <f>VLOOKUP($D1053,Help2!$D$26:$T$37,7)</f>
        <v>0</v>
      </c>
      <c r="L1053" s="979">
        <f>VLOOKUP($D1053,Help2!$D$26:$T$37,8)</f>
        <v>0</v>
      </c>
      <c r="M1053" s="979">
        <f>VLOOKUP($D1053,Help2!$D$26:$T$37,9)</f>
        <v>0</v>
      </c>
      <c r="N1053" s="979">
        <f>VLOOKUP($D1053,Help2!$D$26:$T$37,10)</f>
        <v>0</v>
      </c>
      <c r="P1053" s="979">
        <f>VLOOKUP($D1053,Help2!$D$2:$T$25,3)</f>
        <v>695.6</v>
      </c>
      <c r="Q1053" s="979">
        <f t="shared" si="124"/>
        <v>720</v>
      </c>
      <c r="Y1053" s="979">
        <f>_xlfn.XLOOKUP($D1053,Help2!$D:$D,Help2!V:V)</f>
        <v>0</v>
      </c>
      <c r="Z1053" s="979">
        <f>_xlfn.XLOOKUP($D1053,Help2!$D:$D,Help2!W:W)</f>
        <v>0</v>
      </c>
      <c r="AA1053" s="979">
        <f>_xlfn.XLOOKUP($D1053,Help2!$D:$D,Help2!X:X)</f>
        <v>0</v>
      </c>
      <c r="AB1053" s="979">
        <f>_xlfn.XLOOKUP($D1053,Help2!$D:$D,Help2!Y:Y)</f>
        <v>0</v>
      </c>
      <c r="AC1053" s="979">
        <f>_xlfn.XLOOKUP($D1053,Help2!$D:$D,Help2!Z:Z)</f>
        <v>0</v>
      </c>
      <c r="AD1053" s="979">
        <f>_xlfn.XLOOKUP($D1053,Help2!$D:$D,Help2!AA:AA)</f>
        <v>0</v>
      </c>
      <c r="AE1053" s="979">
        <f>_xlfn.XLOOKUP($D1053,Help2!$D:$D,Help2!AB:AB)</f>
        <v>0</v>
      </c>
      <c r="AF1053" s="979">
        <f>_xlfn.XLOOKUP($D1053,Help2!$D:$D,Help2!AC:AC)</f>
        <v>0</v>
      </c>
      <c r="AG1053" s="979">
        <f>_xlfn.XLOOKUP($D1053,Help2!$D:$D,Help2!AD:AD)</f>
        <v>0</v>
      </c>
      <c r="AH1053" s="979">
        <f>_xlfn.XLOOKUP($D1053,Help2!$D:$D,Help2!AE:AE)</f>
        <v>0</v>
      </c>
      <c r="AI1053" s="979">
        <f>_xlfn.XLOOKUP($D1053,Help2!$D:$D,Help2!AF:AF)</f>
        <v>0</v>
      </c>
      <c r="AJ1053" s="979">
        <f>_xlfn.XLOOKUP($D1053,Help2!$D:$D,Help2!AG:AG)</f>
        <v>0</v>
      </c>
      <c r="AK1053" s="979">
        <f>_xlfn.XLOOKUP($D1053,Help2!$D:$D,Help2!AH:AH)</f>
        <v>0</v>
      </c>
      <c r="AL1053" s="979">
        <f>_xlfn.XLOOKUP($D1053,Help2!$D:$D,Help2!AI:AI)</f>
        <v>0</v>
      </c>
      <c r="AM1053" s="979">
        <f>_xlfn.XLOOKUP($D1053,Help2!$D:$D,Help2!AJ:AJ)</f>
        <v>0</v>
      </c>
      <c r="AN1053" s="979">
        <f>_xlfn.XLOOKUP($D1053,Help2!$D:$D,Help2!AK:AK)</f>
        <v>0</v>
      </c>
    </row>
    <row r="1054" spans="1:40" x14ac:dyDescent="0.2">
      <c r="A1054" s="1">
        <v>45978</v>
      </c>
      <c r="B1054">
        <f t="shared" si="119"/>
        <v>11</v>
      </c>
      <c r="C1054">
        <f t="shared" si="120"/>
        <v>2025</v>
      </c>
      <c r="D1054" s="872" t="str">
        <f t="shared" si="118"/>
        <v>11´2025</v>
      </c>
      <c r="F1054" s="2">
        <f t="shared" si="121"/>
        <v>24</v>
      </c>
      <c r="G1054" s="3">
        <f t="shared" si="122"/>
        <v>3.4502587694077054E-2</v>
      </c>
      <c r="H1054" s="5">
        <f t="shared" si="123"/>
        <v>1</v>
      </c>
      <c r="I1054" s="979">
        <f>VLOOKUP($D1054,Help2!$D$26:$T$37,5)</f>
        <v>0</v>
      </c>
      <c r="J1054" s="979">
        <f>VLOOKUP($D1054,Help2!$D$26:$T$37,6)</f>
        <v>0</v>
      </c>
      <c r="K1054" s="979">
        <f>VLOOKUP($D1054,Help2!$D$26:$T$37,7)</f>
        <v>0</v>
      </c>
      <c r="L1054" s="979">
        <f>VLOOKUP($D1054,Help2!$D$26:$T$37,8)</f>
        <v>0</v>
      </c>
      <c r="M1054" s="979">
        <f>VLOOKUP($D1054,Help2!$D$26:$T$37,9)</f>
        <v>0</v>
      </c>
      <c r="N1054" s="979">
        <f>VLOOKUP($D1054,Help2!$D$26:$T$37,10)</f>
        <v>0</v>
      </c>
      <c r="P1054" s="979">
        <f>VLOOKUP($D1054,Help2!$D$2:$T$25,3)</f>
        <v>695.6</v>
      </c>
      <c r="Q1054" s="979">
        <f t="shared" si="124"/>
        <v>720</v>
      </c>
      <c r="Y1054" s="979">
        <f>_xlfn.XLOOKUP($D1054,Help2!$D:$D,Help2!V:V)</f>
        <v>0</v>
      </c>
      <c r="Z1054" s="979">
        <f>_xlfn.XLOOKUP($D1054,Help2!$D:$D,Help2!W:W)</f>
        <v>0</v>
      </c>
      <c r="AA1054" s="979">
        <f>_xlfn.XLOOKUP($D1054,Help2!$D:$D,Help2!X:X)</f>
        <v>0</v>
      </c>
      <c r="AB1054" s="979">
        <f>_xlfn.XLOOKUP($D1054,Help2!$D:$D,Help2!Y:Y)</f>
        <v>0</v>
      </c>
      <c r="AC1054" s="979">
        <f>_xlfn.XLOOKUP($D1054,Help2!$D:$D,Help2!Z:Z)</f>
        <v>0</v>
      </c>
      <c r="AD1054" s="979">
        <f>_xlfn.XLOOKUP($D1054,Help2!$D:$D,Help2!AA:AA)</f>
        <v>0</v>
      </c>
      <c r="AE1054" s="979">
        <f>_xlfn.XLOOKUP($D1054,Help2!$D:$D,Help2!AB:AB)</f>
        <v>0</v>
      </c>
      <c r="AF1054" s="979">
        <f>_xlfn.XLOOKUP($D1054,Help2!$D:$D,Help2!AC:AC)</f>
        <v>0</v>
      </c>
      <c r="AG1054" s="979">
        <f>_xlfn.XLOOKUP($D1054,Help2!$D:$D,Help2!AD:AD)</f>
        <v>0</v>
      </c>
      <c r="AH1054" s="979">
        <f>_xlfn.XLOOKUP($D1054,Help2!$D:$D,Help2!AE:AE)</f>
        <v>0</v>
      </c>
      <c r="AI1054" s="979">
        <f>_xlfn.XLOOKUP($D1054,Help2!$D:$D,Help2!AF:AF)</f>
        <v>0</v>
      </c>
      <c r="AJ1054" s="979">
        <f>_xlfn.XLOOKUP($D1054,Help2!$D:$D,Help2!AG:AG)</f>
        <v>0</v>
      </c>
      <c r="AK1054" s="979">
        <f>_xlfn.XLOOKUP($D1054,Help2!$D:$D,Help2!AH:AH)</f>
        <v>0</v>
      </c>
      <c r="AL1054" s="979">
        <f>_xlfn.XLOOKUP($D1054,Help2!$D:$D,Help2!AI:AI)</f>
        <v>0</v>
      </c>
      <c r="AM1054" s="979">
        <f>_xlfn.XLOOKUP($D1054,Help2!$D:$D,Help2!AJ:AJ)</f>
        <v>0</v>
      </c>
      <c r="AN1054" s="979">
        <f>_xlfn.XLOOKUP($D1054,Help2!$D:$D,Help2!AK:AK)</f>
        <v>0</v>
      </c>
    </row>
    <row r="1055" spans="1:40" x14ac:dyDescent="0.2">
      <c r="A1055" s="1">
        <v>45979</v>
      </c>
      <c r="B1055">
        <f t="shared" si="119"/>
        <v>11</v>
      </c>
      <c r="C1055">
        <f t="shared" si="120"/>
        <v>2025</v>
      </c>
      <c r="D1055" s="872" t="str">
        <f t="shared" si="118"/>
        <v>11´2025</v>
      </c>
      <c r="F1055" s="2">
        <f t="shared" si="121"/>
        <v>24</v>
      </c>
      <c r="G1055" s="3">
        <f t="shared" si="122"/>
        <v>3.4502587694077054E-2</v>
      </c>
      <c r="H1055" s="5">
        <f t="shared" si="123"/>
        <v>1</v>
      </c>
      <c r="I1055" s="979">
        <f>VLOOKUP($D1055,Help2!$D$26:$T$37,5)</f>
        <v>0</v>
      </c>
      <c r="J1055" s="979">
        <f>VLOOKUP($D1055,Help2!$D$26:$T$37,6)</f>
        <v>0</v>
      </c>
      <c r="K1055" s="979">
        <f>VLOOKUP($D1055,Help2!$D$26:$T$37,7)</f>
        <v>0</v>
      </c>
      <c r="L1055" s="979">
        <f>VLOOKUP($D1055,Help2!$D$26:$T$37,8)</f>
        <v>0</v>
      </c>
      <c r="M1055" s="979">
        <f>VLOOKUP($D1055,Help2!$D$26:$T$37,9)</f>
        <v>0</v>
      </c>
      <c r="N1055" s="979">
        <f>VLOOKUP($D1055,Help2!$D$26:$T$37,10)</f>
        <v>0</v>
      </c>
      <c r="P1055" s="979">
        <f>VLOOKUP($D1055,Help2!$D$2:$T$25,3)</f>
        <v>695.6</v>
      </c>
      <c r="Q1055" s="979">
        <f t="shared" si="124"/>
        <v>720</v>
      </c>
      <c r="Y1055" s="979">
        <f>_xlfn.XLOOKUP($D1055,Help2!$D:$D,Help2!V:V)</f>
        <v>0</v>
      </c>
      <c r="Z1055" s="979">
        <f>_xlfn.XLOOKUP($D1055,Help2!$D:$D,Help2!W:W)</f>
        <v>0</v>
      </c>
      <c r="AA1055" s="979">
        <f>_xlfn.XLOOKUP($D1055,Help2!$D:$D,Help2!X:X)</f>
        <v>0</v>
      </c>
      <c r="AB1055" s="979">
        <f>_xlfn.XLOOKUP($D1055,Help2!$D:$D,Help2!Y:Y)</f>
        <v>0</v>
      </c>
      <c r="AC1055" s="979">
        <f>_xlfn.XLOOKUP($D1055,Help2!$D:$D,Help2!Z:Z)</f>
        <v>0</v>
      </c>
      <c r="AD1055" s="979">
        <f>_xlfn.XLOOKUP($D1055,Help2!$D:$D,Help2!AA:AA)</f>
        <v>0</v>
      </c>
      <c r="AE1055" s="979">
        <f>_xlfn.XLOOKUP($D1055,Help2!$D:$D,Help2!AB:AB)</f>
        <v>0</v>
      </c>
      <c r="AF1055" s="979">
        <f>_xlfn.XLOOKUP($D1055,Help2!$D:$D,Help2!AC:AC)</f>
        <v>0</v>
      </c>
      <c r="AG1055" s="979">
        <f>_xlfn.XLOOKUP($D1055,Help2!$D:$D,Help2!AD:AD)</f>
        <v>0</v>
      </c>
      <c r="AH1055" s="979">
        <f>_xlfn.XLOOKUP($D1055,Help2!$D:$D,Help2!AE:AE)</f>
        <v>0</v>
      </c>
      <c r="AI1055" s="979">
        <f>_xlfn.XLOOKUP($D1055,Help2!$D:$D,Help2!AF:AF)</f>
        <v>0</v>
      </c>
      <c r="AJ1055" s="979">
        <f>_xlfn.XLOOKUP($D1055,Help2!$D:$D,Help2!AG:AG)</f>
        <v>0</v>
      </c>
      <c r="AK1055" s="979">
        <f>_xlfn.XLOOKUP($D1055,Help2!$D:$D,Help2!AH:AH)</f>
        <v>0</v>
      </c>
      <c r="AL1055" s="979">
        <f>_xlfn.XLOOKUP($D1055,Help2!$D:$D,Help2!AI:AI)</f>
        <v>0</v>
      </c>
      <c r="AM1055" s="979">
        <f>_xlfn.XLOOKUP($D1055,Help2!$D:$D,Help2!AJ:AJ)</f>
        <v>0</v>
      </c>
      <c r="AN1055" s="979">
        <f>_xlfn.XLOOKUP($D1055,Help2!$D:$D,Help2!AK:AK)</f>
        <v>0</v>
      </c>
    </row>
    <row r="1056" spans="1:40" x14ac:dyDescent="0.2">
      <c r="A1056" s="1">
        <v>45980</v>
      </c>
      <c r="B1056">
        <f t="shared" si="119"/>
        <v>11</v>
      </c>
      <c r="C1056">
        <f t="shared" si="120"/>
        <v>2025</v>
      </c>
      <c r="D1056" s="872" t="str">
        <f t="shared" si="118"/>
        <v>11´2025</v>
      </c>
      <c r="E1056" s="867">
        <v>10</v>
      </c>
      <c r="F1056" s="2">
        <f t="shared" si="121"/>
        <v>14</v>
      </c>
      <c r="G1056" s="3">
        <f t="shared" si="122"/>
        <v>2.0126509488211614E-2</v>
      </c>
      <c r="H1056" s="5">
        <f t="shared" si="123"/>
        <v>0.58333333333333337</v>
      </c>
      <c r="I1056" s="979">
        <f>VLOOKUP($D1056,Help2!$D$26:$T$37,5)</f>
        <v>0</v>
      </c>
      <c r="J1056" s="979">
        <f>VLOOKUP($D1056,Help2!$D$26:$T$37,6)</f>
        <v>0</v>
      </c>
      <c r="K1056" s="979">
        <f>VLOOKUP($D1056,Help2!$D$26:$T$37,7)</f>
        <v>0</v>
      </c>
      <c r="L1056" s="979">
        <f>VLOOKUP($D1056,Help2!$D$26:$T$37,8)</f>
        <v>0</v>
      </c>
      <c r="M1056" s="979">
        <f>VLOOKUP($D1056,Help2!$D$26:$T$37,9)</f>
        <v>0</v>
      </c>
      <c r="N1056" s="979">
        <f>VLOOKUP($D1056,Help2!$D$26:$T$37,10)</f>
        <v>0</v>
      </c>
      <c r="P1056" s="979">
        <f>VLOOKUP($D1056,Help2!$D$2:$T$25,3)</f>
        <v>695.6</v>
      </c>
      <c r="Q1056" s="979">
        <f t="shared" si="124"/>
        <v>720</v>
      </c>
      <c r="Y1056" s="979">
        <f>_xlfn.XLOOKUP($D1056,Help2!$D:$D,Help2!V:V)</f>
        <v>0</v>
      </c>
      <c r="Z1056" s="979">
        <f>_xlfn.XLOOKUP($D1056,Help2!$D:$D,Help2!W:W)</f>
        <v>0</v>
      </c>
      <c r="AA1056" s="979">
        <f>_xlfn.XLOOKUP($D1056,Help2!$D:$D,Help2!X:X)</f>
        <v>0</v>
      </c>
      <c r="AB1056" s="979">
        <f>_xlfn.XLOOKUP($D1056,Help2!$D:$D,Help2!Y:Y)</f>
        <v>0</v>
      </c>
      <c r="AC1056" s="979">
        <f>_xlfn.XLOOKUP($D1056,Help2!$D:$D,Help2!Z:Z)</f>
        <v>0</v>
      </c>
      <c r="AD1056" s="979">
        <f>_xlfn.XLOOKUP($D1056,Help2!$D:$D,Help2!AA:AA)</f>
        <v>0</v>
      </c>
      <c r="AE1056" s="979">
        <f>_xlfn.XLOOKUP($D1056,Help2!$D:$D,Help2!AB:AB)</f>
        <v>0</v>
      </c>
      <c r="AF1056" s="979">
        <f>_xlfn.XLOOKUP($D1056,Help2!$D:$D,Help2!AC:AC)</f>
        <v>0</v>
      </c>
      <c r="AG1056" s="979">
        <f>_xlfn.XLOOKUP($D1056,Help2!$D:$D,Help2!AD:AD)</f>
        <v>0</v>
      </c>
      <c r="AH1056" s="979">
        <f>_xlfn.XLOOKUP($D1056,Help2!$D:$D,Help2!AE:AE)</f>
        <v>0</v>
      </c>
      <c r="AI1056" s="979">
        <f>_xlfn.XLOOKUP($D1056,Help2!$D:$D,Help2!AF:AF)</f>
        <v>0</v>
      </c>
      <c r="AJ1056" s="979">
        <f>_xlfn.XLOOKUP($D1056,Help2!$D:$D,Help2!AG:AG)</f>
        <v>0</v>
      </c>
      <c r="AK1056" s="979">
        <f>_xlfn.XLOOKUP($D1056,Help2!$D:$D,Help2!AH:AH)</f>
        <v>0</v>
      </c>
      <c r="AL1056" s="979">
        <f>_xlfn.XLOOKUP($D1056,Help2!$D:$D,Help2!AI:AI)</f>
        <v>0</v>
      </c>
      <c r="AM1056" s="979">
        <f>_xlfn.XLOOKUP($D1056,Help2!$D:$D,Help2!AJ:AJ)</f>
        <v>0</v>
      </c>
      <c r="AN1056" s="979">
        <f>_xlfn.XLOOKUP($D1056,Help2!$D:$D,Help2!AK:AK)</f>
        <v>0</v>
      </c>
    </row>
    <row r="1057" spans="1:40" x14ac:dyDescent="0.2">
      <c r="A1057" s="1">
        <v>45981</v>
      </c>
      <c r="B1057">
        <f t="shared" si="119"/>
        <v>11</v>
      </c>
      <c r="C1057">
        <f t="shared" si="120"/>
        <v>2025</v>
      </c>
      <c r="D1057" s="872" t="str">
        <f t="shared" si="118"/>
        <v>11´2025</v>
      </c>
      <c r="F1057" s="2">
        <f t="shared" si="121"/>
        <v>24</v>
      </c>
      <c r="G1057" s="3">
        <f t="shared" si="122"/>
        <v>3.4502587694077054E-2</v>
      </c>
      <c r="H1057" s="5">
        <f t="shared" si="123"/>
        <v>1</v>
      </c>
      <c r="I1057" s="979">
        <f>VLOOKUP($D1057,Help2!$D$26:$T$37,5)</f>
        <v>0</v>
      </c>
      <c r="J1057" s="979">
        <f>VLOOKUP($D1057,Help2!$D$26:$T$37,6)</f>
        <v>0</v>
      </c>
      <c r="K1057" s="979">
        <f>VLOOKUP($D1057,Help2!$D$26:$T$37,7)</f>
        <v>0</v>
      </c>
      <c r="L1057" s="979">
        <f>VLOOKUP($D1057,Help2!$D$26:$T$37,8)</f>
        <v>0</v>
      </c>
      <c r="M1057" s="979">
        <f>VLOOKUP($D1057,Help2!$D$26:$T$37,9)</f>
        <v>0</v>
      </c>
      <c r="N1057" s="979">
        <f>VLOOKUP($D1057,Help2!$D$26:$T$37,10)</f>
        <v>0</v>
      </c>
      <c r="P1057" s="979">
        <f>VLOOKUP($D1057,Help2!$D$2:$T$25,3)</f>
        <v>695.6</v>
      </c>
      <c r="Q1057" s="979">
        <f t="shared" si="124"/>
        <v>720</v>
      </c>
      <c r="Y1057" s="979">
        <f>_xlfn.XLOOKUP($D1057,Help2!$D:$D,Help2!V:V)</f>
        <v>0</v>
      </c>
      <c r="Z1057" s="979">
        <f>_xlfn.XLOOKUP($D1057,Help2!$D:$D,Help2!W:W)</f>
        <v>0</v>
      </c>
      <c r="AA1057" s="979">
        <f>_xlfn.XLOOKUP($D1057,Help2!$D:$D,Help2!X:X)</f>
        <v>0</v>
      </c>
      <c r="AB1057" s="979">
        <f>_xlfn.XLOOKUP($D1057,Help2!$D:$D,Help2!Y:Y)</f>
        <v>0</v>
      </c>
      <c r="AC1057" s="979">
        <f>_xlfn.XLOOKUP($D1057,Help2!$D:$D,Help2!Z:Z)</f>
        <v>0</v>
      </c>
      <c r="AD1057" s="979">
        <f>_xlfn.XLOOKUP($D1057,Help2!$D:$D,Help2!AA:AA)</f>
        <v>0</v>
      </c>
      <c r="AE1057" s="979">
        <f>_xlfn.XLOOKUP($D1057,Help2!$D:$D,Help2!AB:AB)</f>
        <v>0</v>
      </c>
      <c r="AF1057" s="979">
        <f>_xlfn.XLOOKUP($D1057,Help2!$D:$D,Help2!AC:AC)</f>
        <v>0</v>
      </c>
      <c r="AG1057" s="979">
        <f>_xlfn.XLOOKUP($D1057,Help2!$D:$D,Help2!AD:AD)</f>
        <v>0</v>
      </c>
      <c r="AH1057" s="979">
        <f>_xlfn.XLOOKUP($D1057,Help2!$D:$D,Help2!AE:AE)</f>
        <v>0</v>
      </c>
      <c r="AI1057" s="979">
        <f>_xlfn.XLOOKUP($D1057,Help2!$D:$D,Help2!AF:AF)</f>
        <v>0</v>
      </c>
      <c r="AJ1057" s="979">
        <f>_xlfn.XLOOKUP($D1057,Help2!$D:$D,Help2!AG:AG)</f>
        <v>0</v>
      </c>
      <c r="AK1057" s="979">
        <f>_xlfn.XLOOKUP($D1057,Help2!$D:$D,Help2!AH:AH)</f>
        <v>0</v>
      </c>
      <c r="AL1057" s="979">
        <f>_xlfn.XLOOKUP($D1057,Help2!$D:$D,Help2!AI:AI)</f>
        <v>0</v>
      </c>
      <c r="AM1057" s="979">
        <f>_xlfn.XLOOKUP($D1057,Help2!$D:$D,Help2!AJ:AJ)</f>
        <v>0</v>
      </c>
      <c r="AN1057" s="979">
        <f>_xlfn.XLOOKUP($D1057,Help2!$D:$D,Help2!AK:AK)</f>
        <v>0</v>
      </c>
    </row>
    <row r="1058" spans="1:40" x14ac:dyDescent="0.2">
      <c r="A1058" s="1">
        <v>45982</v>
      </c>
      <c r="B1058">
        <f t="shared" si="119"/>
        <v>11</v>
      </c>
      <c r="C1058">
        <f t="shared" si="120"/>
        <v>2025</v>
      </c>
      <c r="D1058" s="872" t="str">
        <f t="shared" si="118"/>
        <v>11´2025</v>
      </c>
      <c r="F1058" s="2">
        <f t="shared" si="121"/>
        <v>24</v>
      </c>
      <c r="G1058" s="3">
        <f t="shared" si="122"/>
        <v>3.4502587694077054E-2</v>
      </c>
      <c r="H1058" s="5">
        <f t="shared" si="123"/>
        <v>1</v>
      </c>
      <c r="I1058" s="979">
        <f>VLOOKUP($D1058,Help2!$D$26:$T$37,5)</f>
        <v>0</v>
      </c>
      <c r="J1058" s="979">
        <f>VLOOKUP($D1058,Help2!$D$26:$T$37,6)</f>
        <v>0</v>
      </c>
      <c r="K1058" s="979">
        <f>VLOOKUP($D1058,Help2!$D$26:$T$37,7)</f>
        <v>0</v>
      </c>
      <c r="L1058" s="979">
        <f>VLOOKUP($D1058,Help2!$D$26:$T$37,8)</f>
        <v>0</v>
      </c>
      <c r="M1058" s="979">
        <f>VLOOKUP($D1058,Help2!$D$26:$T$37,9)</f>
        <v>0</v>
      </c>
      <c r="N1058" s="979">
        <f>VLOOKUP($D1058,Help2!$D$26:$T$37,10)</f>
        <v>0</v>
      </c>
      <c r="P1058" s="979">
        <f>VLOOKUP($D1058,Help2!$D$2:$T$25,3)</f>
        <v>695.6</v>
      </c>
      <c r="Q1058" s="979">
        <f t="shared" si="124"/>
        <v>720</v>
      </c>
      <c r="Y1058" s="979">
        <f>_xlfn.XLOOKUP($D1058,Help2!$D:$D,Help2!V:V)</f>
        <v>0</v>
      </c>
      <c r="Z1058" s="979">
        <f>_xlfn.XLOOKUP($D1058,Help2!$D:$D,Help2!W:W)</f>
        <v>0</v>
      </c>
      <c r="AA1058" s="979">
        <f>_xlfn.XLOOKUP($D1058,Help2!$D:$D,Help2!X:X)</f>
        <v>0</v>
      </c>
      <c r="AB1058" s="979">
        <f>_xlfn.XLOOKUP($D1058,Help2!$D:$D,Help2!Y:Y)</f>
        <v>0</v>
      </c>
      <c r="AC1058" s="979">
        <f>_xlfn.XLOOKUP($D1058,Help2!$D:$D,Help2!Z:Z)</f>
        <v>0</v>
      </c>
      <c r="AD1058" s="979">
        <f>_xlfn.XLOOKUP($D1058,Help2!$D:$D,Help2!AA:AA)</f>
        <v>0</v>
      </c>
      <c r="AE1058" s="979">
        <f>_xlfn.XLOOKUP($D1058,Help2!$D:$D,Help2!AB:AB)</f>
        <v>0</v>
      </c>
      <c r="AF1058" s="979">
        <f>_xlfn.XLOOKUP($D1058,Help2!$D:$D,Help2!AC:AC)</f>
        <v>0</v>
      </c>
      <c r="AG1058" s="979">
        <f>_xlfn.XLOOKUP($D1058,Help2!$D:$D,Help2!AD:AD)</f>
        <v>0</v>
      </c>
      <c r="AH1058" s="979">
        <f>_xlfn.XLOOKUP($D1058,Help2!$D:$D,Help2!AE:AE)</f>
        <v>0</v>
      </c>
      <c r="AI1058" s="979">
        <f>_xlfn.XLOOKUP($D1058,Help2!$D:$D,Help2!AF:AF)</f>
        <v>0</v>
      </c>
      <c r="AJ1058" s="979">
        <f>_xlfn.XLOOKUP($D1058,Help2!$D:$D,Help2!AG:AG)</f>
        <v>0</v>
      </c>
      <c r="AK1058" s="979">
        <f>_xlfn.XLOOKUP($D1058,Help2!$D:$D,Help2!AH:AH)</f>
        <v>0</v>
      </c>
      <c r="AL1058" s="979">
        <f>_xlfn.XLOOKUP($D1058,Help2!$D:$D,Help2!AI:AI)</f>
        <v>0</v>
      </c>
      <c r="AM1058" s="979">
        <f>_xlfn.XLOOKUP($D1058,Help2!$D:$D,Help2!AJ:AJ)</f>
        <v>0</v>
      </c>
      <c r="AN1058" s="979">
        <f>_xlfn.XLOOKUP($D1058,Help2!$D:$D,Help2!AK:AK)</f>
        <v>0</v>
      </c>
    </row>
    <row r="1059" spans="1:40" x14ac:dyDescent="0.2">
      <c r="A1059" s="1">
        <v>45983</v>
      </c>
      <c r="B1059">
        <f t="shared" si="119"/>
        <v>11</v>
      </c>
      <c r="C1059">
        <f t="shared" si="120"/>
        <v>2025</v>
      </c>
      <c r="D1059" s="872" t="str">
        <f t="shared" si="118"/>
        <v>11´2025</v>
      </c>
      <c r="F1059" s="2">
        <f t="shared" si="121"/>
        <v>24</v>
      </c>
      <c r="G1059" s="3">
        <f t="shared" si="122"/>
        <v>3.4502587694077054E-2</v>
      </c>
      <c r="H1059" s="5">
        <f t="shared" si="123"/>
        <v>1</v>
      </c>
      <c r="I1059" s="979">
        <f>VLOOKUP($D1059,Help2!$D$26:$T$37,5)</f>
        <v>0</v>
      </c>
      <c r="J1059" s="979">
        <f>VLOOKUP($D1059,Help2!$D$26:$T$37,6)</f>
        <v>0</v>
      </c>
      <c r="K1059" s="979">
        <f>VLOOKUP($D1059,Help2!$D$26:$T$37,7)</f>
        <v>0</v>
      </c>
      <c r="L1059" s="979">
        <f>VLOOKUP($D1059,Help2!$D$26:$T$37,8)</f>
        <v>0</v>
      </c>
      <c r="M1059" s="979">
        <f>VLOOKUP($D1059,Help2!$D$26:$T$37,9)</f>
        <v>0</v>
      </c>
      <c r="N1059" s="979">
        <f>VLOOKUP($D1059,Help2!$D$26:$T$37,10)</f>
        <v>0</v>
      </c>
      <c r="P1059" s="979">
        <f>VLOOKUP($D1059,Help2!$D$2:$T$25,3)</f>
        <v>695.6</v>
      </c>
      <c r="Q1059" s="979">
        <f t="shared" si="124"/>
        <v>720</v>
      </c>
      <c r="Y1059" s="979">
        <f>_xlfn.XLOOKUP($D1059,Help2!$D:$D,Help2!V:V)</f>
        <v>0</v>
      </c>
      <c r="Z1059" s="979">
        <f>_xlfn.XLOOKUP($D1059,Help2!$D:$D,Help2!W:W)</f>
        <v>0</v>
      </c>
      <c r="AA1059" s="979">
        <f>_xlfn.XLOOKUP($D1059,Help2!$D:$D,Help2!X:X)</f>
        <v>0</v>
      </c>
      <c r="AB1059" s="979">
        <f>_xlfn.XLOOKUP($D1059,Help2!$D:$D,Help2!Y:Y)</f>
        <v>0</v>
      </c>
      <c r="AC1059" s="979">
        <f>_xlfn.XLOOKUP($D1059,Help2!$D:$D,Help2!Z:Z)</f>
        <v>0</v>
      </c>
      <c r="AD1059" s="979">
        <f>_xlfn.XLOOKUP($D1059,Help2!$D:$D,Help2!AA:AA)</f>
        <v>0</v>
      </c>
      <c r="AE1059" s="979">
        <f>_xlfn.XLOOKUP($D1059,Help2!$D:$D,Help2!AB:AB)</f>
        <v>0</v>
      </c>
      <c r="AF1059" s="979">
        <f>_xlfn.XLOOKUP($D1059,Help2!$D:$D,Help2!AC:AC)</f>
        <v>0</v>
      </c>
      <c r="AG1059" s="979">
        <f>_xlfn.XLOOKUP($D1059,Help2!$D:$D,Help2!AD:AD)</f>
        <v>0</v>
      </c>
      <c r="AH1059" s="979">
        <f>_xlfn.XLOOKUP($D1059,Help2!$D:$D,Help2!AE:AE)</f>
        <v>0</v>
      </c>
      <c r="AI1059" s="979">
        <f>_xlfn.XLOOKUP($D1059,Help2!$D:$D,Help2!AF:AF)</f>
        <v>0</v>
      </c>
      <c r="AJ1059" s="979">
        <f>_xlfn.XLOOKUP($D1059,Help2!$D:$D,Help2!AG:AG)</f>
        <v>0</v>
      </c>
      <c r="AK1059" s="979">
        <f>_xlfn.XLOOKUP($D1059,Help2!$D:$D,Help2!AH:AH)</f>
        <v>0</v>
      </c>
      <c r="AL1059" s="979">
        <f>_xlfn.XLOOKUP($D1059,Help2!$D:$D,Help2!AI:AI)</f>
        <v>0</v>
      </c>
      <c r="AM1059" s="979">
        <f>_xlfn.XLOOKUP($D1059,Help2!$D:$D,Help2!AJ:AJ)</f>
        <v>0</v>
      </c>
      <c r="AN1059" s="979">
        <f>_xlfn.XLOOKUP($D1059,Help2!$D:$D,Help2!AK:AK)</f>
        <v>0</v>
      </c>
    </row>
    <row r="1060" spans="1:40" x14ac:dyDescent="0.2">
      <c r="A1060" s="1">
        <v>45984</v>
      </c>
      <c r="B1060">
        <f t="shared" si="119"/>
        <v>11</v>
      </c>
      <c r="C1060">
        <f t="shared" si="120"/>
        <v>2025</v>
      </c>
      <c r="D1060" s="872" t="str">
        <f t="shared" si="118"/>
        <v>11´2025</v>
      </c>
      <c r="F1060" s="2">
        <f t="shared" si="121"/>
        <v>24</v>
      </c>
      <c r="G1060" s="3">
        <f t="shared" si="122"/>
        <v>3.4502587694077054E-2</v>
      </c>
      <c r="H1060" s="5">
        <f t="shared" si="123"/>
        <v>1</v>
      </c>
      <c r="I1060" s="979">
        <f>VLOOKUP($D1060,Help2!$D$26:$T$37,5)</f>
        <v>0</v>
      </c>
      <c r="J1060" s="979">
        <f>VLOOKUP($D1060,Help2!$D$26:$T$37,6)</f>
        <v>0</v>
      </c>
      <c r="K1060" s="979">
        <f>VLOOKUP($D1060,Help2!$D$26:$T$37,7)</f>
        <v>0</v>
      </c>
      <c r="L1060" s="979">
        <f>VLOOKUP($D1060,Help2!$D$26:$T$37,8)</f>
        <v>0</v>
      </c>
      <c r="M1060" s="979">
        <f>VLOOKUP($D1060,Help2!$D$26:$T$37,9)</f>
        <v>0</v>
      </c>
      <c r="N1060" s="979">
        <f>VLOOKUP($D1060,Help2!$D$26:$T$37,10)</f>
        <v>0</v>
      </c>
      <c r="P1060" s="979">
        <f>VLOOKUP($D1060,Help2!$D$2:$T$25,3)</f>
        <v>695.6</v>
      </c>
      <c r="Q1060" s="979">
        <f t="shared" si="124"/>
        <v>720</v>
      </c>
      <c r="Y1060" s="979">
        <f>_xlfn.XLOOKUP($D1060,Help2!$D:$D,Help2!V:V)</f>
        <v>0</v>
      </c>
      <c r="Z1060" s="979">
        <f>_xlfn.XLOOKUP($D1060,Help2!$D:$D,Help2!W:W)</f>
        <v>0</v>
      </c>
      <c r="AA1060" s="979">
        <f>_xlfn.XLOOKUP($D1060,Help2!$D:$D,Help2!X:X)</f>
        <v>0</v>
      </c>
      <c r="AB1060" s="979">
        <f>_xlfn.XLOOKUP($D1060,Help2!$D:$D,Help2!Y:Y)</f>
        <v>0</v>
      </c>
      <c r="AC1060" s="979">
        <f>_xlfn.XLOOKUP($D1060,Help2!$D:$D,Help2!Z:Z)</f>
        <v>0</v>
      </c>
      <c r="AD1060" s="979">
        <f>_xlfn.XLOOKUP($D1060,Help2!$D:$D,Help2!AA:AA)</f>
        <v>0</v>
      </c>
      <c r="AE1060" s="979">
        <f>_xlfn.XLOOKUP($D1060,Help2!$D:$D,Help2!AB:AB)</f>
        <v>0</v>
      </c>
      <c r="AF1060" s="979">
        <f>_xlfn.XLOOKUP($D1060,Help2!$D:$D,Help2!AC:AC)</f>
        <v>0</v>
      </c>
      <c r="AG1060" s="979">
        <f>_xlfn.XLOOKUP($D1060,Help2!$D:$D,Help2!AD:AD)</f>
        <v>0</v>
      </c>
      <c r="AH1060" s="979">
        <f>_xlfn.XLOOKUP($D1060,Help2!$D:$D,Help2!AE:AE)</f>
        <v>0</v>
      </c>
      <c r="AI1060" s="979">
        <f>_xlfn.XLOOKUP($D1060,Help2!$D:$D,Help2!AF:AF)</f>
        <v>0</v>
      </c>
      <c r="AJ1060" s="979">
        <f>_xlfn.XLOOKUP($D1060,Help2!$D:$D,Help2!AG:AG)</f>
        <v>0</v>
      </c>
      <c r="AK1060" s="979">
        <f>_xlfn.XLOOKUP($D1060,Help2!$D:$D,Help2!AH:AH)</f>
        <v>0</v>
      </c>
      <c r="AL1060" s="979">
        <f>_xlfn.XLOOKUP($D1060,Help2!$D:$D,Help2!AI:AI)</f>
        <v>0</v>
      </c>
      <c r="AM1060" s="979">
        <f>_xlfn.XLOOKUP($D1060,Help2!$D:$D,Help2!AJ:AJ)</f>
        <v>0</v>
      </c>
      <c r="AN1060" s="979">
        <f>_xlfn.XLOOKUP($D1060,Help2!$D:$D,Help2!AK:AK)</f>
        <v>0</v>
      </c>
    </row>
    <row r="1061" spans="1:40" x14ac:dyDescent="0.2">
      <c r="A1061" s="1">
        <v>45985</v>
      </c>
      <c r="B1061">
        <f t="shared" si="119"/>
        <v>11</v>
      </c>
      <c r="C1061">
        <f t="shared" si="120"/>
        <v>2025</v>
      </c>
      <c r="D1061" s="872" t="str">
        <f t="shared" si="118"/>
        <v>11´2025</v>
      </c>
      <c r="F1061" s="2">
        <f t="shared" si="121"/>
        <v>24</v>
      </c>
      <c r="G1061" s="3">
        <f t="shared" si="122"/>
        <v>3.4502587694077054E-2</v>
      </c>
      <c r="H1061" s="5">
        <f t="shared" si="123"/>
        <v>1</v>
      </c>
      <c r="I1061" s="979">
        <f>VLOOKUP($D1061,Help2!$D$26:$T$37,5)</f>
        <v>0</v>
      </c>
      <c r="J1061" s="979">
        <f>VLOOKUP($D1061,Help2!$D$26:$T$37,6)</f>
        <v>0</v>
      </c>
      <c r="K1061" s="979">
        <f>VLOOKUP($D1061,Help2!$D$26:$T$37,7)</f>
        <v>0</v>
      </c>
      <c r="L1061" s="979">
        <f>VLOOKUP($D1061,Help2!$D$26:$T$37,8)</f>
        <v>0</v>
      </c>
      <c r="M1061" s="979">
        <f>VLOOKUP($D1061,Help2!$D$26:$T$37,9)</f>
        <v>0</v>
      </c>
      <c r="N1061" s="979">
        <f>VLOOKUP($D1061,Help2!$D$26:$T$37,10)</f>
        <v>0</v>
      </c>
      <c r="P1061" s="979">
        <f>VLOOKUP($D1061,Help2!$D$2:$T$25,3)</f>
        <v>695.6</v>
      </c>
      <c r="Q1061" s="979">
        <f t="shared" si="124"/>
        <v>720</v>
      </c>
      <c r="Y1061" s="979">
        <f>_xlfn.XLOOKUP($D1061,Help2!$D:$D,Help2!V:V)</f>
        <v>0</v>
      </c>
      <c r="Z1061" s="979">
        <f>_xlfn.XLOOKUP($D1061,Help2!$D:$D,Help2!W:W)</f>
        <v>0</v>
      </c>
      <c r="AA1061" s="979">
        <f>_xlfn.XLOOKUP($D1061,Help2!$D:$D,Help2!X:X)</f>
        <v>0</v>
      </c>
      <c r="AB1061" s="979">
        <f>_xlfn.XLOOKUP($D1061,Help2!$D:$D,Help2!Y:Y)</f>
        <v>0</v>
      </c>
      <c r="AC1061" s="979">
        <f>_xlfn.XLOOKUP($D1061,Help2!$D:$D,Help2!Z:Z)</f>
        <v>0</v>
      </c>
      <c r="AD1061" s="979">
        <f>_xlfn.XLOOKUP($D1061,Help2!$D:$D,Help2!AA:AA)</f>
        <v>0</v>
      </c>
      <c r="AE1061" s="979">
        <f>_xlfn.XLOOKUP($D1061,Help2!$D:$D,Help2!AB:AB)</f>
        <v>0</v>
      </c>
      <c r="AF1061" s="979">
        <f>_xlfn.XLOOKUP($D1061,Help2!$D:$D,Help2!AC:AC)</f>
        <v>0</v>
      </c>
      <c r="AG1061" s="979">
        <f>_xlfn.XLOOKUP($D1061,Help2!$D:$D,Help2!AD:AD)</f>
        <v>0</v>
      </c>
      <c r="AH1061" s="979">
        <f>_xlfn.XLOOKUP($D1061,Help2!$D:$D,Help2!AE:AE)</f>
        <v>0</v>
      </c>
      <c r="AI1061" s="979">
        <f>_xlfn.XLOOKUP($D1061,Help2!$D:$D,Help2!AF:AF)</f>
        <v>0</v>
      </c>
      <c r="AJ1061" s="979">
        <f>_xlfn.XLOOKUP($D1061,Help2!$D:$D,Help2!AG:AG)</f>
        <v>0</v>
      </c>
      <c r="AK1061" s="979">
        <f>_xlfn.XLOOKUP($D1061,Help2!$D:$D,Help2!AH:AH)</f>
        <v>0</v>
      </c>
      <c r="AL1061" s="979">
        <f>_xlfn.XLOOKUP($D1061,Help2!$D:$D,Help2!AI:AI)</f>
        <v>0</v>
      </c>
      <c r="AM1061" s="979">
        <f>_xlfn.XLOOKUP($D1061,Help2!$D:$D,Help2!AJ:AJ)</f>
        <v>0</v>
      </c>
      <c r="AN1061" s="979">
        <f>_xlfn.XLOOKUP($D1061,Help2!$D:$D,Help2!AK:AK)</f>
        <v>0</v>
      </c>
    </row>
    <row r="1062" spans="1:40" x14ac:dyDescent="0.2">
      <c r="A1062" s="1">
        <v>45986</v>
      </c>
      <c r="B1062">
        <f t="shared" si="119"/>
        <v>11</v>
      </c>
      <c r="C1062">
        <f t="shared" si="120"/>
        <v>2025</v>
      </c>
      <c r="D1062" s="872" t="str">
        <f t="shared" si="118"/>
        <v>11´2025</v>
      </c>
      <c r="F1062" s="2">
        <f t="shared" si="121"/>
        <v>24</v>
      </c>
      <c r="G1062" s="3">
        <f t="shared" si="122"/>
        <v>3.4502587694077054E-2</v>
      </c>
      <c r="H1062" s="5">
        <f t="shared" si="123"/>
        <v>1</v>
      </c>
      <c r="I1062" s="979">
        <f>VLOOKUP($D1062,Help2!$D$26:$T$37,5)</f>
        <v>0</v>
      </c>
      <c r="J1062" s="979">
        <f>VLOOKUP($D1062,Help2!$D$26:$T$37,6)</f>
        <v>0</v>
      </c>
      <c r="K1062" s="979">
        <f>VLOOKUP($D1062,Help2!$D$26:$T$37,7)</f>
        <v>0</v>
      </c>
      <c r="L1062" s="979">
        <f>VLOOKUP($D1062,Help2!$D$26:$T$37,8)</f>
        <v>0</v>
      </c>
      <c r="M1062" s="979">
        <f>VLOOKUP($D1062,Help2!$D$26:$T$37,9)</f>
        <v>0</v>
      </c>
      <c r="N1062" s="979">
        <f>VLOOKUP($D1062,Help2!$D$26:$T$37,10)</f>
        <v>0</v>
      </c>
      <c r="P1062" s="979">
        <f>VLOOKUP($D1062,Help2!$D$2:$T$25,3)</f>
        <v>695.6</v>
      </c>
      <c r="Q1062" s="979">
        <f t="shared" si="124"/>
        <v>720</v>
      </c>
      <c r="Y1062" s="979">
        <f>_xlfn.XLOOKUP($D1062,Help2!$D:$D,Help2!V:V)</f>
        <v>0</v>
      </c>
      <c r="Z1062" s="979">
        <f>_xlfn.XLOOKUP($D1062,Help2!$D:$D,Help2!W:W)</f>
        <v>0</v>
      </c>
      <c r="AA1062" s="979">
        <f>_xlfn.XLOOKUP($D1062,Help2!$D:$D,Help2!X:X)</f>
        <v>0</v>
      </c>
      <c r="AB1062" s="979">
        <f>_xlfn.XLOOKUP($D1062,Help2!$D:$D,Help2!Y:Y)</f>
        <v>0</v>
      </c>
      <c r="AC1062" s="979">
        <f>_xlfn.XLOOKUP($D1062,Help2!$D:$D,Help2!Z:Z)</f>
        <v>0</v>
      </c>
      <c r="AD1062" s="979">
        <f>_xlfn.XLOOKUP($D1062,Help2!$D:$D,Help2!AA:AA)</f>
        <v>0</v>
      </c>
      <c r="AE1062" s="979">
        <f>_xlfn.XLOOKUP($D1062,Help2!$D:$D,Help2!AB:AB)</f>
        <v>0</v>
      </c>
      <c r="AF1062" s="979">
        <f>_xlfn.XLOOKUP($D1062,Help2!$D:$D,Help2!AC:AC)</f>
        <v>0</v>
      </c>
      <c r="AG1062" s="979">
        <f>_xlfn.XLOOKUP($D1062,Help2!$D:$D,Help2!AD:AD)</f>
        <v>0</v>
      </c>
      <c r="AH1062" s="979">
        <f>_xlfn.XLOOKUP($D1062,Help2!$D:$D,Help2!AE:AE)</f>
        <v>0</v>
      </c>
      <c r="AI1062" s="979">
        <f>_xlfn.XLOOKUP($D1062,Help2!$D:$D,Help2!AF:AF)</f>
        <v>0</v>
      </c>
      <c r="AJ1062" s="979">
        <f>_xlfn.XLOOKUP($D1062,Help2!$D:$D,Help2!AG:AG)</f>
        <v>0</v>
      </c>
      <c r="AK1062" s="979">
        <f>_xlfn.XLOOKUP($D1062,Help2!$D:$D,Help2!AH:AH)</f>
        <v>0</v>
      </c>
      <c r="AL1062" s="979">
        <f>_xlfn.XLOOKUP($D1062,Help2!$D:$D,Help2!AI:AI)</f>
        <v>0</v>
      </c>
      <c r="AM1062" s="979">
        <f>_xlfn.XLOOKUP($D1062,Help2!$D:$D,Help2!AJ:AJ)</f>
        <v>0</v>
      </c>
      <c r="AN1062" s="979">
        <f>_xlfn.XLOOKUP($D1062,Help2!$D:$D,Help2!AK:AK)</f>
        <v>0</v>
      </c>
    </row>
    <row r="1063" spans="1:40" x14ac:dyDescent="0.2">
      <c r="A1063" s="1">
        <v>45987</v>
      </c>
      <c r="B1063">
        <f t="shared" si="119"/>
        <v>11</v>
      </c>
      <c r="C1063">
        <f t="shared" si="120"/>
        <v>2025</v>
      </c>
      <c r="D1063" s="872" t="str">
        <f t="shared" si="118"/>
        <v>11´2025</v>
      </c>
      <c r="F1063" s="2">
        <f t="shared" si="121"/>
        <v>24</v>
      </c>
      <c r="G1063" s="3">
        <f t="shared" si="122"/>
        <v>3.4502587694077054E-2</v>
      </c>
      <c r="H1063" s="5">
        <f t="shared" si="123"/>
        <v>1</v>
      </c>
      <c r="I1063" s="979">
        <f>VLOOKUP($D1063,Help2!$D$26:$T$37,5)</f>
        <v>0</v>
      </c>
      <c r="J1063" s="979">
        <f>VLOOKUP($D1063,Help2!$D$26:$T$37,6)</f>
        <v>0</v>
      </c>
      <c r="K1063" s="979">
        <f>VLOOKUP($D1063,Help2!$D$26:$T$37,7)</f>
        <v>0</v>
      </c>
      <c r="L1063" s="979">
        <f>VLOOKUP($D1063,Help2!$D$26:$T$37,8)</f>
        <v>0</v>
      </c>
      <c r="M1063" s="979">
        <f>VLOOKUP($D1063,Help2!$D$26:$T$37,9)</f>
        <v>0</v>
      </c>
      <c r="N1063" s="979">
        <f>VLOOKUP($D1063,Help2!$D$26:$T$37,10)</f>
        <v>0</v>
      </c>
      <c r="P1063" s="979">
        <f>VLOOKUP($D1063,Help2!$D$2:$T$25,3)</f>
        <v>695.6</v>
      </c>
      <c r="Q1063" s="979">
        <f t="shared" si="124"/>
        <v>720</v>
      </c>
      <c r="Y1063" s="979">
        <f>_xlfn.XLOOKUP($D1063,Help2!$D:$D,Help2!V:V)</f>
        <v>0</v>
      </c>
      <c r="Z1063" s="979">
        <f>_xlfn.XLOOKUP($D1063,Help2!$D:$D,Help2!W:W)</f>
        <v>0</v>
      </c>
      <c r="AA1063" s="979">
        <f>_xlfn.XLOOKUP($D1063,Help2!$D:$D,Help2!X:X)</f>
        <v>0</v>
      </c>
      <c r="AB1063" s="979">
        <f>_xlfn.XLOOKUP($D1063,Help2!$D:$D,Help2!Y:Y)</f>
        <v>0</v>
      </c>
      <c r="AC1063" s="979">
        <f>_xlfn.XLOOKUP($D1063,Help2!$D:$D,Help2!Z:Z)</f>
        <v>0</v>
      </c>
      <c r="AD1063" s="979">
        <f>_xlfn.XLOOKUP($D1063,Help2!$D:$D,Help2!AA:AA)</f>
        <v>0</v>
      </c>
      <c r="AE1063" s="979">
        <f>_xlfn.XLOOKUP($D1063,Help2!$D:$D,Help2!AB:AB)</f>
        <v>0</v>
      </c>
      <c r="AF1063" s="979">
        <f>_xlfn.XLOOKUP($D1063,Help2!$D:$D,Help2!AC:AC)</f>
        <v>0</v>
      </c>
      <c r="AG1063" s="979">
        <f>_xlfn.XLOOKUP($D1063,Help2!$D:$D,Help2!AD:AD)</f>
        <v>0</v>
      </c>
      <c r="AH1063" s="979">
        <f>_xlfn.XLOOKUP($D1063,Help2!$D:$D,Help2!AE:AE)</f>
        <v>0</v>
      </c>
      <c r="AI1063" s="979">
        <f>_xlfn.XLOOKUP($D1063,Help2!$D:$D,Help2!AF:AF)</f>
        <v>0</v>
      </c>
      <c r="AJ1063" s="979">
        <f>_xlfn.XLOOKUP($D1063,Help2!$D:$D,Help2!AG:AG)</f>
        <v>0</v>
      </c>
      <c r="AK1063" s="979">
        <f>_xlfn.XLOOKUP($D1063,Help2!$D:$D,Help2!AH:AH)</f>
        <v>0</v>
      </c>
      <c r="AL1063" s="979">
        <f>_xlfn.XLOOKUP($D1063,Help2!$D:$D,Help2!AI:AI)</f>
        <v>0</v>
      </c>
      <c r="AM1063" s="979">
        <f>_xlfn.XLOOKUP($D1063,Help2!$D:$D,Help2!AJ:AJ)</f>
        <v>0</v>
      </c>
      <c r="AN1063" s="979">
        <f>_xlfn.XLOOKUP($D1063,Help2!$D:$D,Help2!AK:AK)</f>
        <v>0</v>
      </c>
    </row>
    <row r="1064" spans="1:40" x14ac:dyDescent="0.2">
      <c r="A1064" s="1">
        <v>45988</v>
      </c>
      <c r="B1064">
        <f t="shared" si="119"/>
        <v>11</v>
      </c>
      <c r="C1064">
        <f t="shared" si="120"/>
        <v>2025</v>
      </c>
      <c r="D1064" s="872" t="str">
        <f t="shared" si="118"/>
        <v>11´2025</v>
      </c>
      <c r="F1064" s="2">
        <f t="shared" si="121"/>
        <v>24</v>
      </c>
      <c r="G1064" s="3">
        <f t="shared" si="122"/>
        <v>3.4502587694077054E-2</v>
      </c>
      <c r="H1064" s="5">
        <f t="shared" si="123"/>
        <v>1</v>
      </c>
      <c r="I1064" s="979">
        <f>VLOOKUP($D1064,Help2!$D$26:$T$37,5)</f>
        <v>0</v>
      </c>
      <c r="J1064" s="979">
        <f>VLOOKUP($D1064,Help2!$D$26:$T$37,6)</f>
        <v>0</v>
      </c>
      <c r="K1064" s="979">
        <f>VLOOKUP($D1064,Help2!$D$26:$T$37,7)</f>
        <v>0</v>
      </c>
      <c r="L1064" s="979">
        <f>VLOOKUP($D1064,Help2!$D$26:$T$37,8)</f>
        <v>0</v>
      </c>
      <c r="M1064" s="979">
        <f>VLOOKUP($D1064,Help2!$D$26:$T$37,9)</f>
        <v>0</v>
      </c>
      <c r="N1064" s="979">
        <f>VLOOKUP($D1064,Help2!$D$26:$T$37,10)</f>
        <v>0</v>
      </c>
      <c r="P1064" s="979">
        <f>VLOOKUP($D1064,Help2!$D$2:$T$25,3)</f>
        <v>695.6</v>
      </c>
      <c r="Q1064" s="979">
        <f t="shared" si="124"/>
        <v>720</v>
      </c>
      <c r="Y1064" s="979">
        <f>_xlfn.XLOOKUP($D1064,Help2!$D:$D,Help2!V:V)</f>
        <v>0</v>
      </c>
      <c r="Z1064" s="979">
        <f>_xlfn.XLOOKUP($D1064,Help2!$D:$D,Help2!W:W)</f>
        <v>0</v>
      </c>
      <c r="AA1064" s="979">
        <f>_xlfn.XLOOKUP($D1064,Help2!$D:$D,Help2!X:X)</f>
        <v>0</v>
      </c>
      <c r="AB1064" s="979">
        <f>_xlfn.XLOOKUP($D1064,Help2!$D:$D,Help2!Y:Y)</f>
        <v>0</v>
      </c>
      <c r="AC1064" s="979">
        <f>_xlfn.XLOOKUP($D1064,Help2!$D:$D,Help2!Z:Z)</f>
        <v>0</v>
      </c>
      <c r="AD1064" s="979">
        <f>_xlfn.XLOOKUP($D1064,Help2!$D:$D,Help2!AA:AA)</f>
        <v>0</v>
      </c>
      <c r="AE1064" s="979">
        <f>_xlfn.XLOOKUP($D1064,Help2!$D:$D,Help2!AB:AB)</f>
        <v>0</v>
      </c>
      <c r="AF1064" s="979">
        <f>_xlfn.XLOOKUP($D1064,Help2!$D:$D,Help2!AC:AC)</f>
        <v>0</v>
      </c>
      <c r="AG1064" s="979">
        <f>_xlfn.XLOOKUP($D1064,Help2!$D:$D,Help2!AD:AD)</f>
        <v>0</v>
      </c>
      <c r="AH1064" s="979">
        <f>_xlfn.XLOOKUP($D1064,Help2!$D:$D,Help2!AE:AE)</f>
        <v>0</v>
      </c>
      <c r="AI1064" s="979">
        <f>_xlfn.XLOOKUP($D1064,Help2!$D:$D,Help2!AF:AF)</f>
        <v>0</v>
      </c>
      <c r="AJ1064" s="979">
        <f>_xlfn.XLOOKUP($D1064,Help2!$D:$D,Help2!AG:AG)</f>
        <v>0</v>
      </c>
      <c r="AK1064" s="979">
        <f>_xlfn.XLOOKUP($D1064,Help2!$D:$D,Help2!AH:AH)</f>
        <v>0</v>
      </c>
      <c r="AL1064" s="979">
        <f>_xlfn.XLOOKUP($D1064,Help2!$D:$D,Help2!AI:AI)</f>
        <v>0</v>
      </c>
      <c r="AM1064" s="979">
        <f>_xlfn.XLOOKUP($D1064,Help2!$D:$D,Help2!AJ:AJ)</f>
        <v>0</v>
      </c>
      <c r="AN1064" s="979">
        <f>_xlfn.XLOOKUP($D1064,Help2!$D:$D,Help2!AK:AK)</f>
        <v>0</v>
      </c>
    </row>
    <row r="1065" spans="1:40" x14ac:dyDescent="0.2">
      <c r="A1065" s="1">
        <v>45989</v>
      </c>
      <c r="B1065">
        <f t="shared" si="119"/>
        <v>11</v>
      </c>
      <c r="C1065">
        <f t="shared" si="120"/>
        <v>2025</v>
      </c>
      <c r="D1065" s="872" t="str">
        <f t="shared" si="118"/>
        <v>11´2025</v>
      </c>
      <c r="F1065" s="2">
        <f t="shared" si="121"/>
        <v>24</v>
      </c>
      <c r="G1065" s="3">
        <f t="shared" si="122"/>
        <v>3.4502587694077054E-2</v>
      </c>
      <c r="H1065" s="5">
        <f t="shared" si="123"/>
        <v>1</v>
      </c>
      <c r="I1065" s="979">
        <f>VLOOKUP($D1065,Help2!$D$26:$T$37,5)</f>
        <v>0</v>
      </c>
      <c r="J1065" s="979">
        <f>VLOOKUP($D1065,Help2!$D$26:$T$37,6)</f>
        <v>0</v>
      </c>
      <c r="K1065" s="979">
        <f>VLOOKUP($D1065,Help2!$D$26:$T$37,7)</f>
        <v>0</v>
      </c>
      <c r="L1065" s="979">
        <f>VLOOKUP($D1065,Help2!$D$26:$T$37,8)</f>
        <v>0</v>
      </c>
      <c r="M1065" s="979">
        <f>VLOOKUP($D1065,Help2!$D$26:$T$37,9)</f>
        <v>0</v>
      </c>
      <c r="N1065" s="979">
        <f>VLOOKUP($D1065,Help2!$D$26:$T$37,10)</f>
        <v>0</v>
      </c>
      <c r="P1065" s="979">
        <f>VLOOKUP($D1065,Help2!$D$2:$T$25,3)</f>
        <v>695.6</v>
      </c>
      <c r="Q1065" s="979">
        <f t="shared" si="124"/>
        <v>720</v>
      </c>
      <c r="Y1065" s="979">
        <f>_xlfn.XLOOKUP($D1065,Help2!$D:$D,Help2!V:V)</f>
        <v>0</v>
      </c>
      <c r="Z1065" s="979">
        <f>_xlfn.XLOOKUP($D1065,Help2!$D:$D,Help2!W:W)</f>
        <v>0</v>
      </c>
      <c r="AA1065" s="979">
        <f>_xlfn.XLOOKUP($D1065,Help2!$D:$D,Help2!X:X)</f>
        <v>0</v>
      </c>
      <c r="AB1065" s="979">
        <f>_xlfn.XLOOKUP($D1065,Help2!$D:$D,Help2!Y:Y)</f>
        <v>0</v>
      </c>
      <c r="AC1065" s="979">
        <f>_xlfn.XLOOKUP($D1065,Help2!$D:$D,Help2!Z:Z)</f>
        <v>0</v>
      </c>
      <c r="AD1065" s="979">
        <f>_xlfn.XLOOKUP($D1065,Help2!$D:$D,Help2!AA:AA)</f>
        <v>0</v>
      </c>
      <c r="AE1065" s="979">
        <f>_xlfn.XLOOKUP($D1065,Help2!$D:$D,Help2!AB:AB)</f>
        <v>0</v>
      </c>
      <c r="AF1065" s="979">
        <f>_xlfn.XLOOKUP($D1065,Help2!$D:$D,Help2!AC:AC)</f>
        <v>0</v>
      </c>
      <c r="AG1065" s="979">
        <f>_xlfn.XLOOKUP($D1065,Help2!$D:$D,Help2!AD:AD)</f>
        <v>0</v>
      </c>
      <c r="AH1065" s="979">
        <f>_xlfn.XLOOKUP($D1065,Help2!$D:$D,Help2!AE:AE)</f>
        <v>0</v>
      </c>
      <c r="AI1065" s="979">
        <f>_xlfn.XLOOKUP($D1065,Help2!$D:$D,Help2!AF:AF)</f>
        <v>0</v>
      </c>
      <c r="AJ1065" s="979">
        <f>_xlfn.XLOOKUP($D1065,Help2!$D:$D,Help2!AG:AG)</f>
        <v>0</v>
      </c>
      <c r="AK1065" s="979">
        <f>_xlfn.XLOOKUP($D1065,Help2!$D:$D,Help2!AH:AH)</f>
        <v>0</v>
      </c>
      <c r="AL1065" s="979">
        <f>_xlfn.XLOOKUP($D1065,Help2!$D:$D,Help2!AI:AI)</f>
        <v>0</v>
      </c>
      <c r="AM1065" s="979">
        <f>_xlfn.XLOOKUP($D1065,Help2!$D:$D,Help2!AJ:AJ)</f>
        <v>0</v>
      </c>
      <c r="AN1065" s="979">
        <f>_xlfn.XLOOKUP($D1065,Help2!$D:$D,Help2!AK:AK)</f>
        <v>0</v>
      </c>
    </row>
    <row r="1066" spans="1:40" x14ac:dyDescent="0.2">
      <c r="A1066" s="1">
        <v>45990</v>
      </c>
      <c r="B1066">
        <f t="shared" si="119"/>
        <v>11</v>
      </c>
      <c r="C1066">
        <f t="shared" si="120"/>
        <v>2025</v>
      </c>
      <c r="D1066" s="872" t="str">
        <f t="shared" si="118"/>
        <v>11´2025</v>
      </c>
      <c r="F1066" s="2">
        <f t="shared" si="121"/>
        <v>24</v>
      </c>
      <c r="G1066" s="3">
        <f t="shared" si="122"/>
        <v>3.4502587694077054E-2</v>
      </c>
      <c r="H1066" s="5">
        <f t="shared" si="123"/>
        <v>1</v>
      </c>
      <c r="I1066" s="979">
        <f>VLOOKUP($D1066,Help2!$D$26:$T$37,5)</f>
        <v>0</v>
      </c>
      <c r="J1066" s="979">
        <f>VLOOKUP($D1066,Help2!$D$26:$T$37,6)</f>
        <v>0</v>
      </c>
      <c r="K1066" s="979">
        <f>VLOOKUP($D1066,Help2!$D$26:$T$37,7)</f>
        <v>0</v>
      </c>
      <c r="L1066" s="979">
        <f>VLOOKUP($D1066,Help2!$D$26:$T$37,8)</f>
        <v>0</v>
      </c>
      <c r="M1066" s="979">
        <f>VLOOKUP($D1066,Help2!$D$26:$T$37,9)</f>
        <v>0</v>
      </c>
      <c r="N1066" s="979">
        <f>VLOOKUP($D1066,Help2!$D$26:$T$37,10)</f>
        <v>0</v>
      </c>
      <c r="P1066" s="979">
        <f>VLOOKUP($D1066,Help2!$D$2:$T$25,3)</f>
        <v>695.6</v>
      </c>
      <c r="Q1066" s="979">
        <f t="shared" si="124"/>
        <v>720</v>
      </c>
      <c r="Y1066" s="979">
        <f>_xlfn.XLOOKUP($D1066,Help2!$D:$D,Help2!V:V)</f>
        <v>0</v>
      </c>
      <c r="Z1066" s="979">
        <f>_xlfn.XLOOKUP($D1066,Help2!$D:$D,Help2!W:W)</f>
        <v>0</v>
      </c>
      <c r="AA1066" s="979">
        <f>_xlfn.XLOOKUP($D1066,Help2!$D:$D,Help2!X:X)</f>
        <v>0</v>
      </c>
      <c r="AB1066" s="979">
        <f>_xlfn.XLOOKUP($D1066,Help2!$D:$D,Help2!Y:Y)</f>
        <v>0</v>
      </c>
      <c r="AC1066" s="979">
        <f>_xlfn.XLOOKUP($D1066,Help2!$D:$D,Help2!Z:Z)</f>
        <v>0</v>
      </c>
      <c r="AD1066" s="979">
        <f>_xlfn.XLOOKUP($D1066,Help2!$D:$D,Help2!AA:AA)</f>
        <v>0</v>
      </c>
      <c r="AE1066" s="979">
        <f>_xlfn.XLOOKUP($D1066,Help2!$D:$D,Help2!AB:AB)</f>
        <v>0</v>
      </c>
      <c r="AF1066" s="979">
        <f>_xlfn.XLOOKUP($D1066,Help2!$D:$D,Help2!AC:AC)</f>
        <v>0</v>
      </c>
      <c r="AG1066" s="979">
        <f>_xlfn.XLOOKUP($D1066,Help2!$D:$D,Help2!AD:AD)</f>
        <v>0</v>
      </c>
      <c r="AH1066" s="979">
        <f>_xlfn.XLOOKUP($D1066,Help2!$D:$D,Help2!AE:AE)</f>
        <v>0</v>
      </c>
      <c r="AI1066" s="979">
        <f>_xlfn.XLOOKUP($D1066,Help2!$D:$D,Help2!AF:AF)</f>
        <v>0</v>
      </c>
      <c r="AJ1066" s="979">
        <f>_xlfn.XLOOKUP($D1066,Help2!$D:$D,Help2!AG:AG)</f>
        <v>0</v>
      </c>
      <c r="AK1066" s="979">
        <f>_xlfn.XLOOKUP($D1066,Help2!$D:$D,Help2!AH:AH)</f>
        <v>0</v>
      </c>
      <c r="AL1066" s="979">
        <f>_xlfn.XLOOKUP($D1066,Help2!$D:$D,Help2!AI:AI)</f>
        <v>0</v>
      </c>
      <c r="AM1066" s="979">
        <f>_xlfn.XLOOKUP($D1066,Help2!$D:$D,Help2!AJ:AJ)</f>
        <v>0</v>
      </c>
      <c r="AN1066" s="979">
        <f>_xlfn.XLOOKUP($D1066,Help2!$D:$D,Help2!AK:AK)</f>
        <v>0</v>
      </c>
    </row>
    <row r="1067" spans="1:40" x14ac:dyDescent="0.2">
      <c r="A1067" s="1">
        <v>45991</v>
      </c>
      <c r="B1067">
        <f t="shared" si="119"/>
        <v>11</v>
      </c>
      <c r="C1067">
        <f t="shared" si="120"/>
        <v>2025</v>
      </c>
      <c r="D1067" s="872" t="str">
        <f t="shared" si="118"/>
        <v>11´2025</v>
      </c>
      <c r="E1067" s="867">
        <v>16</v>
      </c>
      <c r="F1067" s="2">
        <f t="shared" si="121"/>
        <v>8</v>
      </c>
      <c r="G1067" s="3">
        <f t="shared" si="122"/>
        <v>1.1500862564692351E-2</v>
      </c>
      <c r="H1067" s="5">
        <f t="shared" si="123"/>
        <v>0.33333333333333331</v>
      </c>
      <c r="I1067" s="979">
        <f>VLOOKUP($D1067,Help2!$D$26:$T$37,5)</f>
        <v>0</v>
      </c>
      <c r="J1067" s="979">
        <f>VLOOKUP($D1067,Help2!$D$26:$T$37,6)</f>
        <v>0</v>
      </c>
      <c r="K1067" s="979">
        <f>VLOOKUP($D1067,Help2!$D$26:$T$37,7)</f>
        <v>0</v>
      </c>
      <c r="L1067" s="979">
        <f>VLOOKUP($D1067,Help2!$D$26:$T$37,8)</f>
        <v>0</v>
      </c>
      <c r="M1067" s="979">
        <f>VLOOKUP($D1067,Help2!$D$26:$T$37,9)</f>
        <v>0</v>
      </c>
      <c r="N1067" s="979">
        <f>VLOOKUP($D1067,Help2!$D$26:$T$37,10)</f>
        <v>0</v>
      </c>
      <c r="P1067" s="979">
        <f>VLOOKUP($D1067,Help2!$D$2:$T$25,3)</f>
        <v>695.6</v>
      </c>
      <c r="Q1067" s="979">
        <f t="shared" si="124"/>
        <v>720</v>
      </c>
      <c r="Y1067" s="979">
        <f>_xlfn.XLOOKUP($D1067,Help2!$D:$D,Help2!V:V)</f>
        <v>0</v>
      </c>
      <c r="Z1067" s="979">
        <f>_xlfn.XLOOKUP($D1067,Help2!$D:$D,Help2!W:W)</f>
        <v>0</v>
      </c>
      <c r="AA1067" s="979">
        <f>_xlfn.XLOOKUP($D1067,Help2!$D:$D,Help2!X:X)</f>
        <v>0</v>
      </c>
      <c r="AB1067" s="979">
        <f>_xlfn.XLOOKUP($D1067,Help2!$D:$D,Help2!Y:Y)</f>
        <v>0</v>
      </c>
      <c r="AC1067" s="979">
        <f>_xlfn.XLOOKUP($D1067,Help2!$D:$D,Help2!Z:Z)</f>
        <v>0</v>
      </c>
      <c r="AD1067" s="979">
        <f>_xlfn.XLOOKUP($D1067,Help2!$D:$D,Help2!AA:AA)</f>
        <v>0</v>
      </c>
      <c r="AE1067" s="979">
        <f>_xlfn.XLOOKUP($D1067,Help2!$D:$D,Help2!AB:AB)</f>
        <v>0</v>
      </c>
      <c r="AF1067" s="979">
        <f>_xlfn.XLOOKUP($D1067,Help2!$D:$D,Help2!AC:AC)</f>
        <v>0</v>
      </c>
      <c r="AG1067" s="979">
        <f>_xlfn.XLOOKUP($D1067,Help2!$D:$D,Help2!AD:AD)</f>
        <v>0</v>
      </c>
      <c r="AH1067" s="979">
        <f>_xlfn.XLOOKUP($D1067,Help2!$D:$D,Help2!AE:AE)</f>
        <v>0</v>
      </c>
      <c r="AI1067" s="979">
        <f>_xlfn.XLOOKUP($D1067,Help2!$D:$D,Help2!AF:AF)</f>
        <v>0</v>
      </c>
      <c r="AJ1067" s="979">
        <f>_xlfn.XLOOKUP($D1067,Help2!$D:$D,Help2!AG:AG)</f>
        <v>0</v>
      </c>
      <c r="AK1067" s="979">
        <f>_xlfn.XLOOKUP($D1067,Help2!$D:$D,Help2!AH:AH)</f>
        <v>0</v>
      </c>
      <c r="AL1067" s="979">
        <f>_xlfn.XLOOKUP($D1067,Help2!$D:$D,Help2!AI:AI)</f>
        <v>0</v>
      </c>
      <c r="AM1067" s="979">
        <f>_xlfn.XLOOKUP($D1067,Help2!$D:$D,Help2!AJ:AJ)</f>
        <v>0</v>
      </c>
      <c r="AN1067" s="979">
        <f>_xlfn.XLOOKUP($D1067,Help2!$D:$D,Help2!AK:AK)</f>
        <v>0</v>
      </c>
    </row>
    <row r="1068" spans="1:40" x14ac:dyDescent="0.2">
      <c r="A1068" s="1">
        <v>45992</v>
      </c>
      <c r="B1068">
        <f t="shared" si="119"/>
        <v>12</v>
      </c>
      <c r="C1068">
        <f t="shared" si="120"/>
        <v>2025</v>
      </c>
      <c r="D1068" s="872" t="str">
        <f t="shared" si="118"/>
        <v>12´2025</v>
      </c>
      <c r="F1068" s="2">
        <f t="shared" si="121"/>
        <v>24</v>
      </c>
      <c r="G1068" s="3">
        <f t="shared" si="122"/>
        <v>3.5661218424962851E-2</v>
      </c>
      <c r="H1068" s="5">
        <f t="shared" si="123"/>
        <v>1</v>
      </c>
      <c r="I1068" s="979">
        <f>VLOOKUP($D1068,Help2!$D$26:$T$37,5)</f>
        <v>0</v>
      </c>
      <c r="J1068" s="979">
        <f>VLOOKUP($D1068,Help2!$D$26:$T$37,6)</f>
        <v>0</v>
      </c>
      <c r="K1068" s="979">
        <f>VLOOKUP($D1068,Help2!$D$26:$T$37,7)</f>
        <v>0</v>
      </c>
      <c r="L1068" s="979">
        <f>VLOOKUP($D1068,Help2!$D$26:$T$37,8)</f>
        <v>0</v>
      </c>
      <c r="M1068" s="979">
        <f>VLOOKUP($D1068,Help2!$D$26:$T$37,9)</f>
        <v>0</v>
      </c>
      <c r="N1068" s="979">
        <f>VLOOKUP($D1068,Help2!$D$26:$T$37,10)</f>
        <v>0</v>
      </c>
      <c r="P1068" s="979">
        <f>VLOOKUP($D1068,Help2!$D$2:$T$25,3)</f>
        <v>673</v>
      </c>
      <c r="Q1068" s="979">
        <f t="shared" si="124"/>
        <v>744</v>
      </c>
      <c r="Y1068" s="979">
        <f>_xlfn.XLOOKUP($D1068,Help2!$D:$D,Help2!V:V)</f>
        <v>0</v>
      </c>
      <c r="Z1068" s="979">
        <f>_xlfn.XLOOKUP($D1068,Help2!$D:$D,Help2!W:W)</f>
        <v>0</v>
      </c>
      <c r="AA1068" s="979">
        <f>_xlfn.XLOOKUP($D1068,Help2!$D:$D,Help2!X:X)</f>
        <v>0</v>
      </c>
      <c r="AB1068" s="979">
        <f>_xlfn.XLOOKUP($D1068,Help2!$D:$D,Help2!Y:Y)</f>
        <v>0</v>
      </c>
      <c r="AC1068" s="979">
        <f>_xlfn.XLOOKUP($D1068,Help2!$D:$D,Help2!Z:Z)</f>
        <v>0</v>
      </c>
      <c r="AD1068" s="979">
        <f>_xlfn.XLOOKUP($D1068,Help2!$D:$D,Help2!AA:AA)</f>
        <v>0</v>
      </c>
      <c r="AE1068" s="979">
        <f>_xlfn.XLOOKUP($D1068,Help2!$D:$D,Help2!AB:AB)</f>
        <v>0</v>
      </c>
      <c r="AF1068" s="979">
        <f>_xlfn.XLOOKUP($D1068,Help2!$D:$D,Help2!AC:AC)</f>
        <v>0</v>
      </c>
      <c r="AG1068" s="979">
        <f>_xlfn.XLOOKUP($D1068,Help2!$D:$D,Help2!AD:AD)</f>
        <v>0</v>
      </c>
      <c r="AH1068" s="979">
        <f>_xlfn.XLOOKUP($D1068,Help2!$D:$D,Help2!AE:AE)</f>
        <v>0</v>
      </c>
      <c r="AI1068" s="979">
        <f>_xlfn.XLOOKUP($D1068,Help2!$D:$D,Help2!AF:AF)</f>
        <v>0</v>
      </c>
      <c r="AJ1068" s="979">
        <f>_xlfn.XLOOKUP($D1068,Help2!$D:$D,Help2!AG:AG)</f>
        <v>0</v>
      </c>
      <c r="AK1068" s="979">
        <f>_xlfn.XLOOKUP($D1068,Help2!$D:$D,Help2!AH:AH)</f>
        <v>0</v>
      </c>
      <c r="AL1068" s="979">
        <f>_xlfn.XLOOKUP($D1068,Help2!$D:$D,Help2!AI:AI)</f>
        <v>0</v>
      </c>
      <c r="AM1068" s="979">
        <f>_xlfn.XLOOKUP($D1068,Help2!$D:$D,Help2!AJ:AJ)</f>
        <v>0</v>
      </c>
      <c r="AN1068" s="979">
        <f>_xlfn.XLOOKUP($D1068,Help2!$D:$D,Help2!AK:AK)</f>
        <v>0</v>
      </c>
    </row>
    <row r="1069" spans="1:40" x14ac:dyDescent="0.2">
      <c r="A1069" s="1">
        <v>45993</v>
      </c>
      <c r="B1069">
        <f t="shared" si="119"/>
        <v>12</v>
      </c>
      <c r="C1069">
        <f t="shared" si="120"/>
        <v>2025</v>
      </c>
      <c r="D1069" s="872" t="str">
        <f t="shared" si="118"/>
        <v>12´2025</v>
      </c>
      <c r="F1069" s="2">
        <f t="shared" si="121"/>
        <v>24</v>
      </c>
      <c r="G1069" s="3">
        <f t="shared" si="122"/>
        <v>3.5661218424962851E-2</v>
      </c>
      <c r="H1069" s="5">
        <f t="shared" si="123"/>
        <v>1</v>
      </c>
      <c r="I1069" s="979">
        <f>VLOOKUP($D1069,Help2!$D$26:$T$37,5)</f>
        <v>0</v>
      </c>
      <c r="J1069" s="979">
        <f>VLOOKUP($D1069,Help2!$D$26:$T$37,6)</f>
        <v>0</v>
      </c>
      <c r="K1069" s="979">
        <f>VLOOKUP($D1069,Help2!$D$26:$T$37,7)</f>
        <v>0</v>
      </c>
      <c r="L1069" s="979">
        <f>VLOOKUP($D1069,Help2!$D$26:$T$37,8)</f>
        <v>0</v>
      </c>
      <c r="M1069" s="979">
        <f>VLOOKUP($D1069,Help2!$D$26:$T$37,9)</f>
        <v>0</v>
      </c>
      <c r="N1069" s="979">
        <f>VLOOKUP($D1069,Help2!$D$26:$T$37,10)</f>
        <v>0</v>
      </c>
      <c r="P1069" s="979">
        <f>VLOOKUP($D1069,Help2!$D$2:$T$25,3)</f>
        <v>673</v>
      </c>
      <c r="Q1069" s="979">
        <f t="shared" si="124"/>
        <v>744</v>
      </c>
      <c r="Y1069" s="979">
        <f>_xlfn.XLOOKUP($D1069,Help2!$D:$D,Help2!V:V)</f>
        <v>0</v>
      </c>
      <c r="Z1069" s="979">
        <f>_xlfn.XLOOKUP($D1069,Help2!$D:$D,Help2!W:W)</f>
        <v>0</v>
      </c>
      <c r="AA1069" s="979">
        <f>_xlfn.XLOOKUP($D1069,Help2!$D:$D,Help2!X:X)</f>
        <v>0</v>
      </c>
      <c r="AB1069" s="979">
        <f>_xlfn.XLOOKUP($D1069,Help2!$D:$D,Help2!Y:Y)</f>
        <v>0</v>
      </c>
      <c r="AC1069" s="979">
        <f>_xlfn.XLOOKUP($D1069,Help2!$D:$D,Help2!Z:Z)</f>
        <v>0</v>
      </c>
      <c r="AD1069" s="979">
        <f>_xlfn.XLOOKUP($D1069,Help2!$D:$D,Help2!AA:AA)</f>
        <v>0</v>
      </c>
      <c r="AE1069" s="979">
        <f>_xlfn.XLOOKUP($D1069,Help2!$D:$D,Help2!AB:AB)</f>
        <v>0</v>
      </c>
      <c r="AF1069" s="979">
        <f>_xlfn.XLOOKUP($D1069,Help2!$D:$D,Help2!AC:AC)</f>
        <v>0</v>
      </c>
      <c r="AG1069" s="979">
        <f>_xlfn.XLOOKUP($D1069,Help2!$D:$D,Help2!AD:AD)</f>
        <v>0</v>
      </c>
      <c r="AH1069" s="979">
        <f>_xlfn.XLOOKUP($D1069,Help2!$D:$D,Help2!AE:AE)</f>
        <v>0</v>
      </c>
      <c r="AI1069" s="979">
        <f>_xlfn.XLOOKUP($D1069,Help2!$D:$D,Help2!AF:AF)</f>
        <v>0</v>
      </c>
      <c r="AJ1069" s="979">
        <f>_xlfn.XLOOKUP($D1069,Help2!$D:$D,Help2!AG:AG)</f>
        <v>0</v>
      </c>
      <c r="AK1069" s="979">
        <f>_xlfn.XLOOKUP($D1069,Help2!$D:$D,Help2!AH:AH)</f>
        <v>0</v>
      </c>
      <c r="AL1069" s="979">
        <f>_xlfn.XLOOKUP($D1069,Help2!$D:$D,Help2!AI:AI)</f>
        <v>0</v>
      </c>
      <c r="AM1069" s="979">
        <f>_xlfn.XLOOKUP($D1069,Help2!$D:$D,Help2!AJ:AJ)</f>
        <v>0</v>
      </c>
      <c r="AN1069" s="979">
        <f>_xlfn.XLOOKUP($D1069,Help2!$D:$D,Help2!AK:AK)</f>
        <v>0</v>
      </c>
    </row>
    <row r="1070" spans="1:40" x14ac:dyDescent="0.2">
      <c r="A1070" s="1">
        <v>45994</v>
      </c>
      <c r="B1070">
        <f t="shared" si="119"/>
        <v>12</v>
      </c>
      <c r="C1070">
        <f t="shared" si="120"/>
        <v>2025</v>
      </c>
      <c r="D1070" s="872" t="str">
        <f t="shared" si="118"/>
        <v>12´2025</v>
      </c>
      <c r="F1070" s="2">
        <f t="shared" si="121"/>
        <v>24</v>
      </c>
      <c r="G1070" s="3">
        <f t="shared" si="122"/>
        <v>3.5661218424962851E-2</v>
      </c>
      <c r="H1070" s="5">
        <f t="shared" si="123"/>
        <v>1</v>
      </c>
      <c r="I1070" s="979">
        <f>VLOOKUP($D1070,Help2!$D$26:$T$37,5)</f>
        <v>0</v>
      </c>
      <c r="J1070" s="979">
        <f>VLOOKUP($D1070,Help2!$D$26:$T$37,6)</f>
        <v>0</v>
      </c>
      <c r="K1070" s="979">
        <f>VLOOKUP($D1070,Help2!$D$26:$T$37,7)</f>
        <v>0</v>
      </c>
      <c r="L1070" s="979">
        <f>VLOOKUP($D1070,Help2!$D$26:$T$37,8)</f>
        <v>0</v>
      </c>
      <c r="M1070" s="979">
        <f>VLOOKUP($D1070,Help2!$D$26:$T$37,9)</f>
        <v>0</v>
      </c>
      <c r="N1070" s="979">
        <f>VLOOKUP($D1070,Help2!$D$26:$T$37,10)</f>
        <v>0</v>
      </c>
      <c r="P1070" s="979">
        <f>VLOOKUP($D1070,Help2!$D$2:$T$25,3)</f>
        <v>673</v>
      </c>
      <c r="Q1070" s="979">
        <f t="shared" si="124"/>
        <v>744</v>
      </c>
      <c r="Y1070" s="979">
        <f>_xlfn.XLOOKUP($D1070,Help2!$D:$D,Help2!V:V)</f>
        <v>0</v>
      </c>
      <c r="Z1070" s="979">
        <f>_xlfn.XLOOKUP($D1070,Help2!$D:$D,Help2!W:W)</f>
        <v>0</v>
      </c>
      <c r="AA1070" s="979">
        <f>_xlfn.XLOOKUP($D1070,Help2!$D:$D,Help2!X:X)</f>
        <v>0</v>
      </c>
      <c r="AB1070" s="979">
        <f>_xlfn.XLOOKUP($D1070,Help2!$D:$D,Help2!Y:Y)</f>
        <v>0</v>
      </c>
      <c r="AC1070" s="979">
        <f>_xlfn.XLOOKUP($D1070,Help2!$D:$D,Help2!Z:Z)</f>
        <v>0</v>
      </c>
      <c r="AD1070" s="979">
        <f>_xlfn.XLOOKUP($D1070,Help2!$D:$D,Help2!AA:AA)</f>
        <v>0</v>
      </c>
      <c r="AE1070" s="979">
        <f>_xlfn.XLOOKUP($D1070,Help2!$D:$D,Help2!AB:AB)</f>
        <v>0</v>
      </c>
      <c r="AF1070" s="979">
        <f>_xlfn.XLOOKUP($D1070,Help2!$D:$D,Help2!AC:AC)</f>
        <v>0</v>
      </c>
      <c r="AG1070" s="979">
        <f>_xlfn.XLOOKUP($D1070,Help2!$D:$D,Help2!AD:AD)</f>
        <v>0</v>
      </c>
      <c r="AH1070" s="979">
        <f>_xlfn.XLOOKUP($D1070,Help2!$D:$D,Help2!AE:AE)</f>
        <v>0</v>
      </c>
      <c r="AI1070" s="979">
        <f>_xlfn.XLOOKUP($D1070,Help2!$D:$D,Help2!AF:AF)</f>
        <v>0</v>
      </c>
      <c r="AJ1070" s="979">
        <f>_xlfn.XLOOKUP($D1070,Help2!$D:$D,Help2!AG:AG)</f>
        <v>0</v>
      </c>
      <c r="AK1070" s="979">
        <f>_xlfn.XLOOKUP($D1070,Help2!$D:$D,Help2!AH:AH)</f>
        <v>0</v>
      </c>
      <c r="AL1070" s="979">
        <f>_xlfn.XLOOKUP($D1070,Help2!$D:$D,Help2!AI:AI)</f>
        <v>0</v>
      </c>
      <c r="AM1070" s="979">
        <f>_xlfn.XLOOKUP($D1070,Help2!$D:$D,Help2!AJ:AJ)</f>
        <v>0</v>
      </c>
      <c r="AN1070" s="979">
        <f>_xlfn.XLOOKUP($D1070,Help2!$D:$D,Help2!AK:AK)</f>
        <v>0</v>
      </c>
    </row>
    <row r="1071" spans="1:40" x14ac:dyDescent="0.2">
      <c r="A1071" s="1">
        <v>45995</v>
      </c>
      <c r="B1071">
        <f>MONTH(A1071)</f>
        <v>12</v>
      </c>
      <c r="C1071">
        <f t="shared" si="120"/>
        <v>2025</v>
      </c>
      <c r="D1071" s="872" t="str">
        <f t="shared" si="118"/>
        <v>12´2025</v>
      </c>
      <c r="F1071" s="2">
        <f t="shared" si="121"/>
        <v>24</v>
      </c>
      <c r="G1071" s="3">
        <f t="shared" si="122"/>
        <v>3.5661218424962851E-2</v>
      </c>
      <c r="H1071" s="5">
        <f t="shared" si="123"/>
        <v>1</v>
      </c>
      <c r="I1071" s="979">
        <f>VLOOKUP($D1071,Help2!$D$26:$T$37,5)</f>
        <v>0</v>
      </c>
      <c r="J1071" s="979">
        <f>VLOOKUP($D1071,Help2!$D$26:$T$37,6)</f>
        <v>0</v>
      </c>
      <c r="K1071" s="979">
        <f>VLOOKUP($D1071,Help2!$D$26:$T$37,7)</f>
        <v>0</v>
      </c>
      <c r="L1071" s="979">
        <f>VLOOKUP($D1071,Help2!$D$26:$T$37,8)</f>
        <v>0</v>
      </c>
      <c r="M1071" s="979">
        <f>VLOOKUP($D1071,Help2!$D$26:$T$37,9)</f>
        <v>0</v>
      </c>
      <c r="N1071" s="979">
        <f>VLOOKUP($D1071,Help2!$D$26:$T$37,10)</f>
        <v>0</v>
      </c>
      <c r="P1071" s="979">
        <f>VLOOKUP($D1071,Help2!$D$2:$T$25,3)</f>
        <v>673</v>
      </c>
      <c r="Q1071" s="979">
        <f t="shared" si="124"/>
        <v>744</v>
      </c>
      <c r="Y1071" s="979">
        <f>_xlfn.XLOOKUP($D1071,Help2!$D:$D,Help2!V:V)</f>
        <v>0</v>
      </c>
      <c r="Z1071" s="979">
        <f>_xlfn.XLOOKUP($D1071,Help2!$D:$D,Help2!W:W)</f>
        <v>0</v>
      </c>
      <c r="AA1071" s="979">
        <f>_xlfn.XLOOKUP($D1071,Help2!$D:$D,Help2!X:X)</f>
        <v>0</v>
      </c>
      <c r="AB1071" s="979">
        <f>_xlfn.XLOOKUP($D1071,Help2!$D:$D,Help2!Y:Y)</f>
        <v>0</v>
      </c>
      <c r="AC1071" s="979">
        <f>_xlfn.XLOOKUP($D1071,Help2!$D:$D,Help2!Z:Z)</f>
        <v>0</v>
      </c>
      <c r="AD1071" s="979">
        <f>_xlfn.XLOOKUP($D1071,Help2!$D:$D,Help2!AA:AA)</f>
        <v>0</v>
      </c>
      <c r="AE1071" s="979">
        <f>_xlfn.XLOOKUP($D1071,Help2!$D:$D,Help2!AB:AB)</f>
        <v>0</v>
      </c>
      <c r="AF1071" s="979">
        <f>_xlfn.XLOOKUP($D1071,Help2!$D:$D,Help2!AC:AC)</f>
        <v>0</v>
      </c>
      <c r="AG1071" s="979">
        <f>_xlfn.XLOOKUP($D1071,Help2!$D:$D,Help2!AD:AD)</f>
        <v>0</v>
      </c>
      <c r="AH1071" s="979">
        <f>_xlfn.XLOOKUP($D1071,Help2!$D:$D,Help2!AE:AE)</f>
        <v>0</v>
      </c>
      <c r="AI1071" s="979">
        <f>_xlfn.XLOOKUP($D1071,Help2!$D:$D,Help2!AF:AF)</f>
        <v>0</v>
      </c>
      <c r="AJ1071" s="979">
        <f>_xlfn.XLOOKUP($D1071,Help2!$D:$D,Help2!AG:AG)</f>
        <v>0</v>
      </c>
      <c r="AK1071" s="979">
        <f>_xlfn.XLOOKUP($D1071,Help2!$D:$D,Help2!AH:AH)</f>
        <v>0</v>
      </c>
      <c r="AL1071" s="979">
        <f>_xlfn.XLOOKUP($D1071,Help2!$D:$D,Help2!AI:AI)</f>
        <v>0</v>
      </c>
      <c r="AM1071" s="979">
        <f>_xlfn.XLOOKUP($D1071,Help2!$D:$D,Help2!AJ:AJ)</f>
        <v>0</v>
      </c>
      <c r="AN1071" s="979">
        <f>_xlfn.XLOOKUP($D1071,Help2!$D:$D,Help2!AK:AK)</f>
        <v>0</v>
      </c>
    </row>
    <row r="1072" spans="1:40" x14ac:dyDescent="0.2">
      <c r="A1072" s="1">
        <v>45996</v>
      </c>
      <c r="B1072">
        <f t="shared" si="119"/>
        <v>12</v>
      </c>
      <c r="C1072">
        <f t="shared" si="120"/>
        <v>2025</v>
      </c>
      <c r="D1072" s="872" t="str">
        <f t="shared" si="118"/>
        <v>12´2025</v>
      </c>
      <c r="F1072" s="2">
        <f t="shared" si="121"/>
        <v>24</v>
      </c>
      <c r="G1072" s="3">
        <f t="shared" si="122"/>
        <v>3.5661218424962851E-2</v>
      </c>
      <c r="H1072" s="5">
        <f t="shared" si="123"/>
        <v>1</v>
      </c>
      <c r="I1072" s="979">
        <f>VLOOKUP($D1072,Help2!$D$26:$T$37,5)</f>
        <v>0</v>
      </c>
      <c r="J1072" s="979">
        <f>VLOOKUP($D1072,Help2!$D$26:$T$37,6)</f>
        <v>0</v>
      </c>
      <c r="K1072" s="979">
        <f>VLOOKUP($D1072,Help2!$D$26:$T$37,7)</f>
        <v>0</v>
      </c>
      <c r="L1072" s="979">
        <f>VLOOKUP($D1072,Help2!$D$26:$T$37,8)</f>
        <v>0</v>
      </c>
      <c r="M1072" s="979">
        <f>VLOOKUP($D1072,Help2!$D$26:$T$37,9)</f>
        <v>0</v>
      </c>
      <c r="N1072" s="979">
        <f>VLOOKUP($D1072,Help2!$D$26:$T$37,10)</f>
        <v>0</v>
      </c>
      <c r="P1072" s="979">
        <f>VLOOKUP($D1072,Help2!$D$2:$T$25,3)</f>
        <v>673</v>
      </c>
      <c r="Q1072" s="979">
        <f t="shared" si="124"/>
        <v>744</v>
      </c>
      <c r="Y1072" s="979">
        <f>_xlfn.XLOOKUP($D1072,Help2!$D:$D,Help2!V:V)</f>
        <v>0</v>
      </c>
      <c r="Z1072" s="979">
        <f>_xlfn.XLOOKUP($D1072,Help2!$D:$D,Help2!W:W)</f>
        <v>0</v>
      </c>
      <c r="AA1072" s="979">
        <f>_xlfn.XLOOKUP($D1072,Help2!$D:$D,Help2!X:X)</f>
        <v>0</v>
      </c>
      <c r="AB1072" s="979">
        <f>_xlfn.XLOOKUP($D1072,Help2!$D:$D,Help2!Y:Y)</f>
        <v>0</v>
      </c>
      <c r="AC1072" s="979">
        <f>_xlfn.XLOOKUP($D1072,Help2!$D:$D,Help2!Z:Z)</f>
        <v>0</v>
      </c>
      <c r="AD1072" s="979">
        <f>_xlfn.XLOOKUP($D1072,Help2!$D:$D,Help2!AA:AA)</f>
        <v>0</v>
      </c>
      <c r="AE1072" s="979">
        <f>_xlfn.XLOOKUP($D1072,Help2!$D:$D,Help2!AB:AB)</f>
        <v>0</v>
      </c>
      <c r="AF1072" s="979">
        <f>_xlfn.XLOOKUP($D1072,Help2!$D:$D,Help2!AC:AC)</f>
        <v>0</v>
      </c>
      <c r="AG1072" s="979">
        <f>_xlfn.XLOOKUP($D1072,Help2!$D:$D,Help2!AD:AD)</f>
        <v>0</v>
      </c>
      <c r="AH1072" s="979">
        <f>_xlfn.XLOOKUP($D1072,Help2!$D:$D,Help2!AE:AE)</f>
        <v>0</v>
      </c>
      <c r="AI1072" s="979">
        <f>_xlfn.XLOOKUP($D1072,Help2!$D:$D,Help2!AF:AF)</f>
        <v>0</v>
      </c>
      <c r="AJ1072" s="979">
        <f>_xlfn.XLOOKUP($D1072,Help2!$D:$D,Help2!AG:AG)</f>
        <v>0</v>
      </c>
      <c r="AK1072" s="979">
        <f>_xlfn.XLOOKUP($D1072,Help2!$D:$D,Help2!AH:AH)</f>
        <v>0</v>
      </c>
      <c r="AL1072" s="979">
        <f>_xlfn.XLOOKUP($D1072,Help2!$D:$D,Help2!AI:AI)</f>
        <v>0</v>
      </c>
      <c r="AM1072" s="979">
        <f>_xlfn.XLOOKUP($D1072,Help2!$D:$D,Help2!AJ:AJ)</f>
        <v>0</v>
      </c>
      <c r="AN1072" s="979">
        <f>_xlfn.XLOOKUP($D1072,Help2!$D:$D,Help2!AK:AK)</f>
        <v>0</v>
      </c>
    </row>
    <row r="1073" spans="1:40" x14ac:dyDescent="0.2">
      <c r="A1073" s="1">
        <v>45997</v>
      </c>
      <c r="B1073">
        <f t="shared" si="119"/>
        <v>12</v>
      </c>
      <c r="C1073">
        <f t="shared" si="120"/>
        <v>2025</v>
      </c>
      <c r="D1073" s="872" t="str">
        <f t="shared" si="118"/>
        <v>12´2025</v>
      </c>
      <c r="F1073" s="2">
        <f t="shared" si="121"/>
        <v>24</v>
      </c>
      <c r="G1073" s="3">
        <f t="shared" si="122"/>
        <v>3.5661218424962851E-2</v>
      </c>
      <c r="H1073" s="5">
        <f t="shared" si="123"/>
        <v>1</v>
      </c>
      <c r="I1073" s="979">
        <f>VLOOKUP($D1073,Help2!$D$26:$T$37,5)</f>
        <v>0</v>
      </c>
      <c r="J1073" s="979">
        <f>VLOOKUP($D1073,Help2!$D$26:$T$37,6)</f>
        <v>0</v>
      </c>
      <c r="K1073" s="979">
        <f>VLOOKUP($D1073,Help2!$D$26:$T$37,7)</f>
        <v>0</v>
      </c>
      <c r="L1073" s="979">
        <f>VLOOKUP($D1073,Help2!$D$26:$T$37,8)</f>
        <v>0</v>
      </c>
      <c r="M1073" s="979">
        <f>VLOOKUP($D1073,Help2!$D$26:$T$37,9)</f>
        <v>0</v>
      </c>
      <c r="N1073" s="979">
        <f>VLOOKUP($D1073,Help2!$D$26:$T$37,10)</f>
        <v>0</v>
      </c>
      <c r="P1073" s="979">
        <f>VLOOKUP($D1073,Help2!$D$2:$T$25,3)</f>
        <v>673</v>
      </c>
      <c r="Q1073" s="979">
        <f t="shared" si="124"/>
        <v>744</v>
      </c>
      <c r="Y1073" s="979">
        <f>_xlfn.XLOOKUP($D1073,Help2!$D:$D,Help2!V:V)</f>
        <v>0</v>
      </c>
      <c r="Z1073" s="979">
        <f>_xlfn.XLOOKUP($D1073,Help2!$D:$D,Help2!W:W)</f>
        <v>0</v>
      </c>
      <c r="AA1073" s="979">
        <f>_xlfn.XLOOKUP($D1073,Help2!$D:$D,Help2!X:X)</f>
        <v>0</v>
      </c>
      <c r="AB1073" s="979">
        <f>_xlfn.XLOOKUP($D1073,Help2!$D:$D,Help2!Y:Y)</f>
        <v>0</v>
      </c>
      <c r="AC1073" s="979">
        <f>_xlfn.XLOOKUP($D1073,Help2!$D:$D,Help2!Z:Z)</f>
        <v>0</v>
      </c>
      <c r="AD1073" s="979">
        <f>_xlfn.XLOOKUP($D1073,Help2!$D:$D,Help2!AA:AA)</f>
        <v>0</v>
      </c>
      <c r="AE1073" s="979">
        <f>_xlfn.XLOOKUP($D1073,Help2!$D:$D,Help2!AB:AB)</f>
        <v>0</v>
      </c>
      <c r="AF1073" s="979">
        <f>_xlfn.XLOOKUP($D1073,Help2!$D:$D,Help2!AC:AC)</f>
        <v>0</v>
      </c>
      <c r="AG1073" s="979">
        <f>_xlfn.XLOOKUP($D1073,Help2!$D:$D,Help2!AD:AD)</f>
        <v>0</v>
      </c>
      <c r="AH1073" s="979">
        <f>_xlfn.XLOOKUP($D1073,Help2!$D:$D,Help2!AE:AE)</f>
        <v>0</v>
      </c>
      <c r="AI1073" s="979">
        <f>_xlfn.XLOOKUP($D1073,Help2!$D:$D,Help2!AF:AF)</f>
        <v>0</v>
      </c>
      <c r="AJ1073" s="979">
        <f>_xlfn.XLOOKUP($D1073,Help2!$D:$D,Help2!AG:AG)</f>
        <v>0</v>
      </c>
      <c r="AK1073" s="979">
        <f>_xlfn.XLOOKUP($D1073,Help2!$D:$D,Help2!AH:AH)</f>
        <v>0</v>
      </c>
      <c r="AL1073" s="979">
        <f>_xlfn.XLOOKUP($D1073,Help2!$D:$D,Help2!AI:AI)</f>
        <v>0</v>
      </c>
      <c r="AM1073" s="979">
        <f>_xlfn.XLOOKUP($D1073,Help2!$D:$D,Help2!AJ:AJ)</f>
        <v>0</v>
      </c>
      <c r="AN1073" s="979">
        <f>_xlfn.XLOOKUP($D1073,Help2!$D:$D,Help2!AK:AK)</f>
        <v>0</v>
      </c>
    </row>
    <row r="1074" spans="1:40" x14ac:dyDescent="0.2">
      <c r="A1074" s="1">
        <v>45998</v>
      </c>
      <c r="B1074">
        <f t="shared" si="119"/>
        <v>12</v>
      </c>
      <c r="C1074">
        <f t="shared" si="120"/>
        <v>2025</v>
      </c>
      <c r="D1074" s="872" t="str">
        <f t="shared" si="118"/>
        <v>12´2025</v>
      </c>
      <c r="F1074" s="2">
        <f t="shared" si="121"/>
        <v>24</v>
      </c>
      <c r="G1074" s="3">
        <f t="shared" si="122"/>
        <v>3.5661218424962851E-2</v>
      </c>
      <c r="H1074" s="5">
        <f t="shared" si="123"/>
        <v>1</v>
      </c>
      <c r="I1074" s="979">
        <f>VLOOKUP($D1074,Help2!$D$26:$T$37,5)</f>
        <v>0</v>
      </c>
      <c r="J1074" s="979">
        <f>VLOOKUP($D1074,Help2!$D$26:$T$37,6)</f>
        <v>0</v>
      </c>
      <c r="K1074" s="979">
        <f>VLOOKUP($D1074,Help2!$D$26:$T$37,7)</f>
        <v>0</v>
      </c>
      <c r="L1074" s="979">
        <f>VLOOKUP($D1074,Help2!$D$26:$T$37,8)</f>
        <v>0</v>
      </c>
      <c r="M1074" s="979">
        <f>VLOOKUP($D1074,Help2!$D$26:$T$37,9)</f>
        <v>0</v>
      </c>
      <c r="N1074" s="979">
        <f>VLOOKUP($D1074,Help2!$D$26:$T$37,10)</f>
        <v>0</v>
      </c>
      <c r="P1074" s="979">
        <f>VLOOKUP($D1074,Help2!$D$2:$T$25,3)</f>
        <v>673</v>
      </c>
      <c r="Q1074" s="979">
        <f t="shared" si="124"/>
        <v>744</v>
      </c>
      <c r="Y1074" s="979">
        <f>_xlfn.XLOOKUP($D1074,Help2!$D:$D,Help2!V:V)</f>
        <v>0</v>
      </c>
      <c r="Z1074" s="979">
        <f>_xlfn.XLOOKUP($D1074,Help2!$D:$D,Help2!W:W)</f>
        <v>0</v>
      </c>
      <c r="AA1074" s="979">
        <f>_xlfn.XLOOKUP($D1074,Help2!$D:$D,Help2!X:X)</f>
        <v>0</v>
      </c>
      <c r="AB1074" s="979">
        <f>_xlfn.XLOOKUP($D1074,Help2!$D:$D,Help2!Y:Y)</f>
        <v>0</v>
      </c>
      <c r="AC1074" s="979">
        <f>_xlfn.XLOOKUP($D1074,Help2!$D:$D,Help2!Z:Z)</f>
        <v>0</v>
      </c>
      <c r="AD1074" s="979">
        <f>_xlfn.XLOOKUP($D1074,Help2!$D:$D,Help2!AA:AA)</f>
        <v>0</v>
      </c>
      <c r="AE1074" s="979">
        <f>_xlfn.XLOOKUP($D1074,Help2!$D:$D,Help2!AB:AB)</f>
        <v>0</v>
      </c>
      <c r="AF1074" s="979">
        <f>_xlfn.XLOOKUP($D1074,Help2!$D:$D,Help2!AC:AC)</f>
        <v>0</v>
      </c>
      <c r="AG1074" s="979">
        <f>_xlfn.XLOOKUP($D1074,Help2!$D:$D,Help2!AD:AD)</f>
        <v>0</v>
      </c>
      <c r="AH1074" s="979">
        <f>_xlfn.XLOOKUP($D1074,Help2!$D:$D,Help2!AE:AE)</f>
        <v>0</v>
      </c>
      <c r="AI1074" s="979">
        <f>_xlfn.XLOOKUP($D1074,Help2!$D:$D,Help2!AF:AF)</f>
        <v>0</v>
      </c>
      <c r="AJ1074" s="979">
        <f>_xlfn.XLOOKUP($D1074,Help2!$D:$D,Help2!AG:AG)</f>
        <v>0</v>
      </c>
      <c r="AK1074" s="979">
        <f>_xlfn.XLOOKUP($D1074,Help2!$D:$D,Help2!AH:AH)</f>
        <v>0</v>
      </c>
      <c r="AL1074" s="979">
        <f>_xlfn.XLOOKUP($D1074,Help2!$D:$D,Help2!AI:AI)</f>
        <v>0</v>
      </c>
      <c r="AM1074" s="979">
        <f>_xlfn.XLOOKUP($D1074,Help2!$D:$D,Help2!AJ:AJ)</f>
        <v>0</v>
      </c>
      <c r="AN1074" s="979">
        <f>_xlfn.XLOOKUP($D1074,Help2!$D:$D,Help2!AK:AK)</f>
        <v>0</v>
      </c>
    </row>
    <row r="1075" spans="1:40" x14ac:dyDescent="0.2">
      <c r="A1075" s="1">
        <v>45999</v>
      </c>
      <c r="B1075">
        <f t="shared" si="119"/>
        <v>12</v>
      </c>
      <c r="C1075">
        <f t="shared" si="120"/>
        <v>2025</v>
      </c>
      <c r="D1075" s="872" t="str">
        <f t="shared" si="118"/>
        <v>12´2025</v>
      </c>
      <c r="F1075" s="2">
        <f t="shared" si="121"/>
        <v>24</v>
      </c>
      <c r="G1075" s="3">
        <f t="shared" si="122"/>
        <v>3.5661218424962851E-2</v>
      </c>
      <c r="H1075" s="5">
        <f t="shared" si="123"/>
        <v>1</v>
      </c>
      <c r="I1075" s="979">
        <f>VLOOKUP($D1075,Help2!$D$26:$T$37,5)</f>
        <v>0</v>
      </c>
      <c r="J1075" s="979">
        <f>VLOOKUP($D1075,Help2!$D$26:$T$37,6)</f>
        <v>0</v>
      </c>
      <c r="K1075" s="979">
        <f>VLOOKUP($D1075,Help2!$D$26:$T$37,7)</f>
        <v>0</v>
      </c>
      <c r="L1075" s="979">
        <f>VLOOKUP($D1075,Help2!$D$26:$T$37,8)</f>
        <v>0</v>
      </c>
      <c r="M1075" s="979">
        <f>VLOOKUP($D1075,Help2!$D$26:$T$37,9)</f>
        <v>0</v>
      </c>
      <c r="N1075" s="979">
        <f>VLOOKUP($D1075,Help2!$D$26:$T$37,10)</f>
        <v>0</v>
      </c>
      <c r="P1075" s="979">
        <f>VLOOKUP($D1075,Help2!$D$2:$T$25,3)</f>
        <v>673</v>
      </c>
      <c r="Q1075" s="979">
        <f t="shared" si="124"/>
        <v>744</v>
      </c>
      <c r="Y1075" s="979">
        <f>_xlfn.XLOOKUP($D1075,Help2!$D:$D,Help2!V:V)</f>
        <v>0</v>
      </c>
      <c r="Z1075" s="979">
        <f>_xlfn.XLOOKUP($D1075,Help2!$D:$D,Help2!W:W)</f>
        <v>0</v>
      </c>
      <c r="AA1075" s="979">
        <f>_xlfn.XLOOKUP($D1075,Help2!$D:$D,Help2!X:X)</f>
        <v>0</v>
      </c>
      <c r="AB1075" s="979">
        <f>_xlfn.XLOOKUP($D1075,Help2!$D:$D,Help2!Y:Y)</f>
        <v>0</v>
      </c>
      <c r="AC1075" s="979">
        <f>_xlfn.XLOOKUP($D1075,Help2!$D:$D,Help2!Z:Z)</f>
        <v>0</v>
      </c>
      <c r="AD1075" s="979">
        <f>_xlfn.XLOOKUP($D1075,Help2!$D:$D,Help2!AA:AA)</f>
        <v>0</v>
      </c>
      <c r="AE1075" s="979">
        <f>_xlfn.XLOOKUP($D1075,Help2!$D:$D,Help2!AB:AB)</f>
        <v>0</v>
      </c>
      <c r="AF1075" s="979">
        <f>_xlfn.XLOOKUP($D1075,Help2!$D:$D,Help2!AC:AC)</f>
        <v>0</v>
      </c>
      <c r="AG1075" s="979">
        <f>_xlfn.XLOOKUP($D1075,Help2!$D:$D,Help2!AD:AD)</f>
        <v>0</v>
      </c>
      <c r="AH1075" s="979">
        <f>_xlfn.XLOOKUP($D1075,Help2!$D:$D,Help2!AE:AE)</f>
        <v>0</v>
      </c>
      <c r="AI1075" s="979">
        <f>_xlfn.XLOOKUP($D1075,Help2!$D:$D,Help2!AF:AF)</f>
        <v>0</v>
      </c>
      <c r="AJ1075" s="979">
        <f>_xlfn.XLOOKUP($D1075,Help2!$D:$D,Help2!AG:AG)</f>
        <v>0</v>
      </c>
      <c r="AK1075" s="979">
        <f>_xlfn.XLOOKUP($D1075,Help2!$D:$D,Help2!AH:AH)</f>
        <v>0</v>
      </c>
      <c r="AL1075" s="979">
        <f>_xlfn.XLOOKUP($D1075,Help2!$D:$D,Help2!AI:AI)</f>
        <v>0</v>
      </c>
      <c r="AM1075" s="979">
        <f>_xlfn.XLOOKUP($D1075,Help2!$D:$D,Help2!AJ:AJ)</f>
        <v>0</v>
      </c>
      <c r="AN1075" s="979">
        <f>_xlfn.XLOOKUP($D1075,Help2!$D:$D,Help2!AK:AK)</f>
        <v>0</v>
      </c>
    </row>
    <row r="1076" spans="1:40" x14ac:dyDescent="0.2">
      <c r="A1076" s="1">
        <v>46000</v>
      </c>
      <c r="B1076">
        <f t="shared" si="119"/>
        <v>12</v>
      </c>
      <c r="C1076">
        <f t="shared" si="120"/>
        <v>2025</v>
      </c>
      <c r="D1076" s="872" t="str">
        <f t="shared" si="118"/>
        <v>12´2025</v>
      </c>
      <c r="F1076" s="2">
        <f t="shared" si="121"/>
        <v>24</v>
      </c>
      <c r="G1076" s="3">
        <f t="shared" si="122"/>
        <v>3.5661218424962851E-2</v>
      </c>
      <c r="H1076" s="5">
        <f t="shared" si="123"/>
        <v>1</v>
      </c>
      <c r="I1076" s="979">
        <f>VLOOKUP($D1076,Help2!$D$26:$T$37,5)</f>
        <v>0</v>
      </c>
      <c r="J1076" s="979">
        <f>VLOOKUP($D1076,Help2!$D$26:$T$37,6)</f>
        <v>0</v>
      </c>
      <c r="K1076" s="979">
        <f>VLOOKUP($D1076,Help2!$D$26:$T$37,7)</f>
        <v>0</v>
      </c>
      <c r="L1076" s="979">
        <f>VLOOKUP($D1076,Help2!$D$26:$T$37,8)</f>
        <v>0</v>
      </c>
      <c r="M1076" s="979">
        <f>VLOOKUP($D1076,Help2!$D$26:$T$37,9)</f>
        <v>0</v>
      </c>
      <c r="N1076" s="979">
        <f>VLOOKUP($D1076,Help2!$D$26:$T$37,10)</f>
        <v>0</v>
      </c>
      <c r="P1076" s="979">
        <f>VLOOKUP($D1076,Help2!$D$2:$T$25,3)</f>
        <v>673</v>
      </c>
      <c r="Q1076" s="979">
        <f t="shared" si="124"/>
        <v>744</v>
      </c>
      <c r="Y1076" s="979">
        <f>_xlfn.XLOOKUP($D1076,Help2!$D:$D,Help2!V:V)</f>
        <v>0</v>
      </c>
      <c r="Z1076" s="979">
        <f>_xlfn.XLOOKUP($D1076,Help2!$D:$D,Help2!W:W)</f>
        <v>0</v>
      </c>
      <c r="AA1076" s="979">
        <f>_xlfn.XLOOKUP($D1076,Help2!$D:$D,Help2!X:X)</f>
        <v>0</v>
      </c>
      <c r="AB1076" s="979">
        <f>_xlfn.XLOOKUP($D1076,Help2!$D:$D,Help2!Y:Y)</f>
        <v>0</v>
      </c>
      <c r="AC1076" s="979">
        <f>_xlfn.XLOOKUP($D1076,Help2!$D:$D,Help2!Z:Z)</f>
        <v>0</v>
      </c>
      <c r="AD1076" s="979">
        <f>_xlfn.XLOOKUP($D1076,Help2!$D:$D,Help2!AA:AA)</f>
        <v>0</v>
      </c>
      <c r="AE1076" s="979">
        <f>_xlfn.XLOOKUP($D1076,Help2!$D:$D,Help2!AB:AB)</f>
        <v>0</v>
      </c>
      <c r="AF1076" s="979">
        <f>_xlfn.XLOOKUP($D1076,Help2!$D:$D,Help2!AC:AC)</f>
        <v>0</v>
      </c>
      <c r="AG1076" s="979">
        <f>_xlfn.XLOOKUP($D1076,Help2!$D:$D,Help2!AD:AD)</f>
        <v>0</v>
      </c>
      <c r="AH1076" s="979">
        <f>_xlfn.XLOOKUP($D1076,Help2!$D:$D,Help2!AE:AE)</f>
        <v>0</v>
      </c>
      <c r="AI1076" s="979">
        <f>_xlfn.XLOOKUP($D1076,Help2!$D:$D,Help2!AF:AF)</f>
        <v>0</v>
      </c>
      <c r="AJ1076" s="979">
        <f>_xlfn.XLOOKUP($D1076,Help2!$D:$D,Help2!AG:AG)</f>
        <v>0</v>
      </c>
      <c r="AK1076" s="979">
        <f>_xlfn.XLOOKUP($D1076,Help2!$D:$D,Help2!AH:AH)</f>
        <v>0</v>
      </c>
      <c r="AL1076" s="979">
        <f>_xlfn.XLOOKUP($D1076,Help2!$D:$D,Help2!AI:AI)</f>
        <v>0</v>
      </c>
      <c r="AM1076" s="979">
        <f>_xlfn.XLOOKUP($D1076,Help2!$D:$D,Help2!AJ:AJ)</f>
        <v>0</v>
      </c>
      <c r="AN1076" s="979">
        <f>_xlfn.XLOOKUP($D1076,Help2!$D:$D,Help2!AK:AK)</f>
        <v>0</v>
      </c>
    </row>
    <row r="1077" spans="1:40" x14ac:dyDescent="0.2">
      <c r="A1077" s="1">
        <v>46001</v>
      </c>
      <c r="B1077">
        <f t="shared" si="119"/>
        <v>12</v>
      </c>
      <c r="C1077">
        <f t="shared" si="120"/>
        <v>2025</v>
      </c>
      <c r="D1077" s="872" t="str">
        <f t="shared" si="118"/>
        <v>12´2025</v>
      </c>
      <c r="F1077" s="2">
        <f t="shared" si="121"/>
        <v>24</v>
      </c>
      <c r="G1077" s="3">
        <f t="shared" si="122"/>
        <v>3.5661218424962851E-2</v>
      </c>
      <c r="H1077" s="5">
        <f t="shared" si="123"/>
        <v>1</v>
      </c>
      <c r="I1077" s="979">
        <f>VLOOKUP($D1077,Help2!$D$26:$T$37,5)</f>
        <v>0</v>
      </c>
      <c r="J1077" s="979">
        <f>VLOOKUP($D1077,Help2!$D$26:$T$37,6)</f>
        <v>0</v>
      </c>
      <c r="K1077" s="979">
        <f>VLOOKUP($D1077,Help2!$D$26:$T$37,7)</f>
        <v>0</v>
      </c>
      <c r="L1077" s="979">
        <f>VLOOKUP($D1077,Help2!$D$26:$T$37,8)</f>
        <v>0</v>
      </c>
      <c r="M1077" s="979">
        <f>VLOOKUP($D1077,Help2!$D$26:$T$37,9)</f>
        <v>0</v>
      </c>
      <c r="N1077" s="979">
        <f>VLOOKUP($D1077,Help2!$D$26:$T$37,10)</f>
        <v>0</v>
      </c>
      <c r="P1077" s="979">
        <f>VLOOKUP($D1077,Help2!$D$2:$T$25,3)</f>
        <v>673</v>
      </c>
      <c r="Q1077" s="979">
        <f t="shared" si="124"/>
        <v>744</v>
      </c>
      <c r="Y1077" s="979">
        <f>_xlfn.XLOOKUP($D1077,Help2!$D:$D,Help2!V:V)</f>
        <v>0</v>
      </c>
      <c r="Z1077" s="979">
        <f>_xlfn.XLOOKUP($D1077,Help2!$D:$D,Help2!W:W)</f>
        <v>0</v>
      </c>
      <c r="AA1077" s="979">
        <f>_xlfn.XLOOKUP($D1077,Help2!$D:$D,Help2!X:X)</f>
        <v>0</v>
      </c>
      <c r="AB1077" s="979">
        <f>_xlfn.XLOOKUP($D1077,Help2!$D:$D,Help2!Y:Y)</f>
        <v>0</v>
      </c>
      <c r="AC1077" s="979">
        <f>_xlfn.XLOOKUP($D1077,Help2!$D:$D,Help2!Z:Z)</f>
        <v>0</v>
      </c>
      <c r="AD1077" s="979">
        <f>_xlfn.XLOOKUP($D1077,Help2!$D:$D,Help2!AA:AA)</f>
        <v>0</v>
      </c>
      <c r="AE1077" s="979">
        <f>_xlfn.XLOOKUP($D1077,Help2!$D:$D,Help2!AB:AB)</f>
        <v>0</v>
      </c>
      <c r="AF1077" s="979">
        <f>_xlfn.XLOOKUP($D1077,Help2!$D:$D,Help2!AC:AC)</f>
        <v>0</v>
      </c>
      <c r="AG1077" s="979">
        <f>_xlfn.XLOOKUP($D1077,Help2!$D:$D,Help2!AD:AD)</f>
        <v>0</v>
      </c>
      <c r="AH1077" s="979">
        <f>_xlfn.XLOOKUP($D1077,Help2!$D:$D,Help2!AE:AE)</f>
        <v>0</v>
      </c>
      <c r="AI1077" s="979">
        <f>_xlfn.XLOOKUP($D1077,Help2!$D:$D,Help2!AF:AF)</f>
        <v>0</v>
      </c>
      <c r="AJ1077" s="979">
        <f>_xlfn.XLOOKUP($D1077,Help2!$D:$D,Help2!AG:AG)</f>
        <v>0</v>
      </c>
      <c r="AK1077" s="979">
        <f>_xlfn.XLOOKUP($D1077,Help2!$D:$D,Help2!AH:AH)</f>
        <v>0</v>
      </c>
      <c r="AL1077" s="979">
        <f>_xlfn.XLOOKUP($D1077,Help2!$D:$D,Help2!AI:AI)</f>
        <v>0</v>
      </c>
      <c r="AM1077" s="979">
        <f>_xlfn.XLOOKUP($D1077,Help2!$D:$D,Help2!AJ:AJ)</f>
        <v>0</v>
      </c>
      <c r="AN1077" s="979">
        <f>_xlfn.XLOOKUP($D1077,Help2!$D:$D,Help2!AK:AK)</f>
        <v>0</v>
      </c>
    </row>
    <row r="1078" spans="1:40" x14ac:dyDescent="0.2">
      <c r="A1078" s="1">
        <v>46002</v>
      </c>
      <c r="B1078">
        <f t="shared" si="119"/>
        <v>12</v>
      </c>
      <c r="C1078">
        <f t="shared" si="120"/>
        <v>2025</v>
      </c>
      <c r="D1078" s="872" t="str">
        <f t="shared" si="118"/>
        <v>12´2025</v>
      </c>
      <c r="F1078" s="2">
        <f t="shared" si="121"/>
        <v>24</v>
      </c>
      <c r="G1078" s="3">
        <f t="shared" si="122"/>
        <v>3.5661218424962851E-2</v>
      </c>
      <c r="H1078" s="5">
        <f t="shared" si="123"/>
        <v>1</v>
      </c>
      <c r="I1078" s="979">
        <f>VLOOKUP($D1078,Help2!$D$26:$T$37,5)</f>
        <v>0</v>
      </c>
      <c r="J1078" s="979">
        <f>VLOOKUP($D1078,Help2!$D$26:$T$37,6)</f>
        <v>0</v>
      </c>
      <c r="K1078" s="979">
        <f>VLOOKUP($D1078,Help2!$D$26:$T$37,7)</f>
        <v>0</v>
      </c>
      <c r="L1078" s="979">
        <f>VLOOKUP($D1078,Help2!$D$26:$T$37,8)</f>
        <v>0</v>
      </c>
      <c r="M1078" s="979">
        <f>VLOOKUP($D1078,Help2!$D$26:$T$37,9)</f>
        <v>0</v>
      </c>
      <c r="N1078" s="979">
        <f>VLOOKUP($D1078,Help2!$D$26:$T$37,10)</f>
        <v>0</v>
      </c>
      <c r="P1078" s="979">
        <f>VLOOKUP($D1078,Help2!$D$2:$T$25,3)</f>
        <v>673</v>
      </c>
      <c r="Q1078" s="979">
        <f t="shared" si="124"/>
        <v>744</v>
      </c>
      <c r="Y1078" s="979">
        <f>_xlfn.XLOOKUP($D1078,Help2!$D:$D,Help2!V:V)</f>
        <v>0</v>
      </c>
      <c r="Z1078" s="979">
        <f>_xlfn.XLOOKUP($D1078,Help2!$D:$D,Help2!W:W)</f>
        <v>0</v>
      </c>
      <c r="AA1078" s="979">
        <f>_xlfn.XLOOKUP($D1078,Help2!$D:$D,Help2!X:X)</f>
        <v>0</v>
      </c>
      <c r="AB1078" s="979">
        <f>_xlfn.XLOOKUP($D1078,Help2!$D:$D,Help2!Y:Y)</f>
        <v>0</v>
      </c>
      <c r="AC1078" s="979">
        <f>_xlfn.XLOOKUP($D1078,Help2!$D:$D,Help2!Z:Z)</f>
        <v>0</v>
      </c>
      <c r="AD1078" s="979">
        <f>_xlfn.XLOOKUP($D1078,Help2!$D:$D,Help2!AA:AA)</f>
        <v>0</v>
      </c>
      <c r="AE1078" s="979">
        <f>_xlfn.XLOOKUP($D1078,Help2!$D:$D,Help2!AB:AB)</f>
        <v>0</v>
      </c>
      <c r="AF1078" s="979">
        <f>_xlfn.XLOOKUP($D1078,Help2!$D:$D,Help2!AC:AC)</f>
        <v>0</v>
      </c>
      <c r="AG1078" s="979">
        <f>_xlfn.XLOOKUP($D1078,Help2!$D:$D,Help2!AD:AD)</f>
        <v>0</v>
      </c>
      <c r="AH1078" s="979">
        <f>_xlfn.XLOOKUP($D1078,Help2!$D:$D,Help2!AE:AE)</f>
        <v>0</v>
      </c>
      <c r="AI1078" s="979">
        <f>_xlfn.XLOOKUP($D1078,Help2!$D:$D,Help2!AF:AF)</f>
        <v>0</v>
      </c>
      <c r="AJ1078" s="979">
        <f>_xlfn.XLOOKUP($D1078,Help2!$D:$D,Help2!AG:AG)</f>
        <v>0</v>
      </c>
      <c r="AK1078" s="979">
        <f>_xlfn.XLOOKUP($D1078,Help2!$D:$D,Help2!AH:AH)</f>
        <v>0</v>
      </c>
      <c r="AL1078" s="979">
        <f>_xlfn.XLOOKUP($D1078,Help2!$D:$D,Help2!AI:AI)</f>
        <v>0</v>
      </c>
      <c r="AM1078" s="979">
        <f>_xlfn.XLOOKUP($D1078,Help2!$D:$D,Help2!AJ:AJ)</f>
        <v>0</v>
      </c>
      <c r="AN1078" s="979">
        <f>_xlfn.XLOOKUP($D1078,Help2!$D:$D,Help2!AK:AK)</f>
        <v>0</v>
      </c>
    </row>
    <row r="1079" spans="1:40" x14ac:dyDescent="0.2">
      <c r="A1079" s="1">
        <v>46003</v>
      </c>
      <c r="B1079">
        <f t="shared" si="119"/>
        <v>12</v>
      </c>
      <c r="C1079">
        <f t="shared" si="120"/>
        <v>2025</v>
      </c>
      <c r="D1079" s="872" t="str">
        <f t="shared" si="118"/>
        <v>12´2025</v>
      </c>
      <c r="F1079" s="2">
        <f t="shared" si="121"/>
        <v>24</v>
      </c>
      <c r="G1079" s="3">
        <f t="shared" si="122"/>
        <v>3.5661218424962851E-2</v>
      </c>
      <c r="H1079" s="5">
        <f t="shared" si="123"/>
        <v>1</v>
      </c>
      <c r="I1079" s="979">
        <f>VLOOKUP($D1079,Help2!$D$26:$T$37,5)</f>
        <v>0</v>
      </c>
      <c r="J1079" s="979">
        <f>VLOOKUP($D1079,Help2!$D$26:$T$37,6)</f>
        <v>0</v>
      </c>
      <c r="K1079" s="979">
        <f>VLOOKUP($D1079,Help2!$D$26:$T$37,7)</f>
        <v>0</v>
      </c>
      <c r="L1079" s="979">
        <f>VLOOKUP($D1079,Help2!$D$26:$T$37,8)</f>
        <v>0</v>
      </c>
      <c r="M1079" s="979">
        <f>VLOOKUP($D1079,Help2!$D$26:$T$37,9)</f>
        <v>0</v>
      </c>
      <c r="N1079" s="979">
        <f>VLOOKUP($D1079,Help2!$D$26:$T$37,10)</f>
        <v>0</v>
      </c>
      <c r="P1079" s="979">
        <f>VLOOKUP($D1079,Help2!$D$2:$T$25,3)</f>
        <v>673</v>
      </c>
      <c r="Q1079" s="979">
        <f t="shared" si="124"/>
        <v>744</v>
      </c>
      <c r="Y1079" s="979">
        <f>_xlfn.XLOOKUP($D1079,Help2!$D:$D,Help2!V:V)</f>
        <v>0</v>
      </c>
      <c r="Z1079" s="979">
        <f>_xlfn.XLOOKUP($D1079,Help2!$D:$D,Help2!W:W)</f>
        <v>0</v>
      </c>
      <c r="AA1079" s="979">
        <f>_xlfn.XLOOKUP($D1079,Help2!$D:$D,Help2!X:X)</f>
        <v>0</v>
      </c>
      <c r="AB1079" s="979">
        <f>_xlfn.XLOOKUP($D1079,Help2!$D:$D,Help2!Y:Y)</f>
        <v>0</v>
      </c>
      <c r="AC1079" s="979">
        <f>_xlfn.XLOOKUP($D1079,Help2!$D:$D,Help2!Z:Z)</f>
        <v>0</v>
      </c>
      <c r="AD1079" s="979">
        <f>_xlfn.XLOOKUP($D1079,Help2!$D:$D,Help2!AA:AA)</f>
        <v>0</v>
      </c>
      <c r="AE1079" s="979">
        <f>_xlfn.XLOOKUP($D1079,Help2!$D:$D,Help2!AB:AB)</f>
        <v>0</v>
      </c>
      <c r="AF1079" s="979">
        <f>_xlfn.XLOOKUP($D1079,Help2!$D:$D,Help2!AC:AC)</f>
        <v>0</v>
      </c>
      <c r="AG1079" s="979">
        <f>_xlfn.XLOOKUP($D1079,Help2!$D:$D,Help2!AD:AD)</f>
        <v>0</v>
      </c>
      <c r="AH1079" s="979">
        <f>_xlfn.XLOOKUP($D1079,Help2!$D:$D,Help2!AE:AE)</f>
        <v>0</v>
      </c>
      <c r="AI1079" s="979">
        <f>_xlfn.XLOOKUP($D1079,Help2!$D:$D,Help2!AF:AF)</f>
        <v>0</v>
      </c>
      <c r="AJ1079" s="979">
        <f>_xlfn.XLOOKUP($D1079,Help2!$D:$D,Help2!AG:AG)</f>
        <v>0</v>
      </c>
      <c r="AK1079" s="979">
        <f>_xlfn.XLOOKUP($D1079,Help2!$D:$D,Help2!AH:AH)</f>
        <v>0</v>
      </c>
      <c r="AL1079" s="979">
        <f>_xlfn.XLOOKUP($D1079,Help2!$D:$D,Help2!AI:AI)</f>
        <v>0</v>
      </c>
      <c r="AM1079" s="979">
        <f>_xlfn.XLOOKUP($D1079,Help2!$D:$D,Help2!AJ:AJ)</f>
        <v>0</v>
      </c>
      <c r="AN1079" s="979">
        <f>_xlfn.XLOOKUP($D1079,Help2!$D:$D,Help2!AK:AK)</f>
        <v>0</v>
      </c>
    </row>
    <row r="1080" spans="1:40" x14ac:dyDescent="0.2">
      <c r="A1080" s="1">
        <v>46004</v>
      </c>
      <c r="B1080">
        <f t="shared" si="119"/>
        <v>12</v>
      </c>
      <c r="C1080">
        <f t="shared" si="120"/>
        <v>2025</v>
      </c>
      <c r="D1080" s="872" t="str">
        <f t="shared" si="118"/>
        <v>12´2025</v>
      </c>
      <c r="E1080" s="867">
        <v>5</v>
      </c>
      <c r="F1080" s="2">
        <f t="shared" si="121"/>
        <v>19</v>
      </c>
      <c r="G1080" s="3">
        <f t="shared" si="122"/>
        <v>2.8231797919762259E-2</v>
      </c>
      <c r="H1080" s="5">
        <f t="shared" si="123"/>
        <v>0.79166666666666663</v>
      </c>
      <c r="I1080" s="979">
        <f>VLOOKUP($D1080,Help2!$D$26:$T$37,5)</f>
        <v>0</v>
      </c>
      <c r="J1080" s="979">
        <f>VLOOKUP($D1080,Help2!$D$26:$T$37,6)</f>
        <v>0</v>
      </c>
      <c r="K1080" s="979">
        <f>VLOOKUP($D1080,Help2!$D$26:$T$37,7)</f>
        <v>0</v>
      </c>
      <c r="L1080" s="979">
        <f>VLOOKUP($D1080,Help2!$D$26:$T$37,8)</f>
        <v>0</v>
      </c>
      <c r="M1080" s="979">
        <f>VLOOKUP($D1080,Help2!$D$26:$T$37,9)</f>
        <v>0</v>
      </c>
      <c r="N1080" s="979">
        <f>VLOOKUP($D1080,Help2!$D$26:$T$37,10)</f>
        <v>0</v>
      </c>
      <c r="P1080" s="979">
        <f>VLOOKUP($D1080,Help2!$D$2:$T$25,3)</f>
        <v>673</v>
      </c>
      <c r="Q1080" s="979">
        <f t="shared" si="124"/>
        <v>744</v>
      </c>
      <c r="Y1080" s="979">
        <f>_xlfn.XLOOKUP($D1080,Help2!$D:$D,Help2!V:V)</f>
        <v>0</v>
      </c>
      <c r="Z1080" s="979">
        <f>_xlfn.XLOOKUP($D1080,Help2!$D:$D,Help2!W:W)</f>
        <v>0</v>
      </c>
      <c r="AA1080" s="979">
        <f>_xlfn.XLOOKUP($D1080,Help2!$D:$D,Help2!X:X)</f>
        <v>0</v>
      </c>
      <c r="AB1080" s="979">
        <f>_xlfn.XLOOKUP($D1080,Help2!$D:$D,Help2!Y:Y)</f>
        <v>0</v>
      </c>
      <c r="AC1080" s="979">
        <f>_xlfn.XLOOKUP($D1080,Help2!$D:$D,Help2!Z:Z)</f>
        <v>0</v>
      </c>
      <c r="AD1080" s="979">
        <f>_xlfn.XLOOKUP($D1080,Help2!$D:$D,Help2!AA:AA)</f>
        <v>0</v>
      </c>
      <c r="AE1080" s="979">
        <f>_xlfn.XLOOKUP($D1080,Help2!$D:$D,Help2!AB:AB)</f>
        <v>0</v>
      </c>
      <c r="AF1080" s="979">
        <f>_xlfn.XLOOKUP($D1080,Help2!$D:$D,Help2!AC:AC)</f>
        <v>0</v>
      </c>
      <c r="AG1080" s="979">
        <f>_xlfn.XLOOKUP($D1080,Help2!$D:$D,Help2!AD:AD)</f>
        <v>0</v>
      </c>
      <c r="AH1080" s="979">
        <f>_xlfn.XLOOKUP($D1080,Help2!$D:$D,Help2!AE:AE)</f>
        <v>0</v>
      </c>
      <c r="AI1080" s="979">
        <f>_xlfn.XLOOKUP($D1080,Help2!$D:$D,Help2!AF:AF)</f>
        <v>0</v>
      </c>
      <c r="AJ1080" s="979">
        <f>_xlfn.XLOOKUP($D1080,Help2!$D:$D,Help2!AG:AG)</f>
        <v>0</v>
      </c>
      <c r="AK1080" s="979">
        <f>_xlfn.XLOOKUP($D1080,Help2!$D:$D,Help2!AH:AH)</f>
        <v>0</v>
      </c>
      <c r="AL1080" s="979">
        <f>_xlfn.XLOOKUP($D1080,Help2!$D:$D,Help2!AI:AI)</f>
        <v>0</v>
      </c>
      <c r="AM1080" s="979">
        <f>_xlfn.XLOOKUP($D1080,Help2!$D:$D,Help2!AJ:AJ)</f>
        <v>0</v>
      </c>
      <c r="AN1080" s="979">
        <f>_xlfn.XLOOKUP($D1080,Help2!$D:$D,Help2!AK:AK)</f>
        <v>0</v>
      </c>
    </row>
    <row r="1081" spans="1:40" x14ac:dyDescent="0.2">
      <c r="A1081" s="1">
        <v>46005</v>
      </c>
      <c r="B1081">
        <f t="shared" si="119"/>
        <v>12</v>
      </c>
      <c r="C1081">
        <f t="shared" si="120"/>
        <v>2025</v>
      </c>
      <c r="D1081" s="872" t="str">
        <f t="shared" si="118"/>
        <v>12´2025</v>
      </c>
      <c r="E1081" s="867">
        <v>24</v>
      </c>
      <c r="F1081" s="2">
        <f t="shared" si="121"/>
        <v>0</v>
      </c>
      <c r="G1081" s="3">
        <f t="shared" si="122"/>
        <v>0</v>
      </c>
      <c r="H1081" s="5">
        <f t="shared" si="123"/>
        <v>0</v>
      </c>
      <c r="I1081" s="979">
        <f>VLOOKUP($D1081,Help2!$D$26:$T$37,5)</f>
        <v>0</v>
      </c>
      <c r="J1081" s="979">
        <f>VLOOKUP($D1081,Help2!$D$26:$T$37,6)</f>
        <v>0</v>
      </c>
      <c r="K1081" s="979">
        <f>VLOOKUP($D1081,Help2!$D$26:$T$37,7)</f>
        <v>0</v>
      </c>
      <c r="L1081" s="979">
        <f>VLOOKUP($D1081,Help2!$D$26:$T$37,8)</f>
        <v>0</v>
      </c>
      <c r="M1081" s="979">
        <f>VLOOKUP($D1081,Help2!$D$26:$T$37,9)</f>
        <v>0</v>
      </c>
      <c r="N1081" s="979">
        <f>VLOOKUP($D1081,Help2!$D$26:$T$37,10)</f>
        <v>0</v>
      </c>
      <c r="P1081" s="979">
        <f>VLOOKUP($D1081,Help2!$D$2:$T$25,3)</f>
        <v>673</v>
      </c>
      <c r="Q1081" s="979">
        <f t="shared" si="124"/>
        <v>744</v>
      </c>
      <c r="Y1081" s="979">
        <f>_xlfn.XLOOKUP($D1081,Help2!$D:$D,Help2!V:V)</f>
        <v>0</v>
      </c>
      <c r="Z1081" s="979">
        <f>_xlfn.XLOOKUP($D1081,Help2!$D:$D,Help2!W:W)</f>
        <v>0</v>
      </c>
      <c r="AA1081" s="979">
        <f>_xlfn.XLOOKUP($D1081,Help2!$D:$D,Help2!X:X)</f>
        <v>0</v>
      </c>
      <c r="AB1081" s="979">
        <f>_xlfn.XLOOKUP($D1081,Help2!$D:$D,Help2!Y:Y)</f>
        <v>0</v>
      </c>
      <c r="AC1081" s="979">
        <f>_xlfn.XLOOKUP($D1081,Help2!$D:$D,Help2!Z:Z)</f>
        <v>0</v>
      </c>
      <c r="AD1081" s="979">
        <f>_xlfn.XLOOKUP($D1081,Help2!$D:$D,Help2!AA:AA)</f>
        <v>0</v>
      </c>
      <c r="AE1081" s="979">
        <f>_xlfn.XLOOKUP($D1081,Help2!$D:$D,Help2!AB:AB)</f>
        <v>0</v>
      </c>
      <c r="AF1081" s="979">
        <f>_xlfn.XLOOKUP($D1081,Help2!$D:$D,Help2!AC:AC)</f>
        <v>0</v>
      </c>
      <c r="AG1081" s="979">
        <f>_xlfn.XLOOKUP($D1081,Help2!$D:$D,Help2!AD:AD)</f>
        <v>0</v>
      </c>
      <c r="AH1081" s="979">
        <f>_xlfn.XLOOKUP($D1081,Help2!$D:$D,Help2!AE:AE)</f>
        <v>0</v>
      </c>
      <c r="AI1081" s="979">
        <f>_xlfn.XLOOKUP($D1081,Help2!$D:$D,Help2!AF:AF)</f>
        <v>0</v>
      </c>
      <c r="AJ1081" s="979">
        <f>_xlfn.XLOOKUP($D1081,Help2!$D:$D,Help2!AG:AG)</f>
        <v>0</v>
      </c>
      <c r="AK1081" s="979">
        <f>_xlfn.XLOOKUP($D1081,Help2!$D:$D,Help2!AH:AH)</f>
        <v>0</v>
      </c>
      <c r="AL1081" s="979">
        <f>_xlfn.XLOOKUP($D1081,Help2!$D:$D,Help2!AI:AI)</f>
        <v>0</v>
      </c>
      <c r="AM1081" s="979">
        <f>_xlfn.XLOOKUP($D1081,Help2!$D:$D,Help2!AJ:AJ)</f>
        <v>0</v>
      </c>
      <c r="AN1081" s="979">
        <f>_xlfn.XLOOKUP($D1081,Help2!$D:$D,Help2!AK:AK)</f>
        <v>0</v>
      </c>
    </row>
    <row r="1082" spans="1:40" x14ac:dyDescent="0.2">
      <c r="A1082" s="1">
        <v>46006</v>
      </c>
      <c r="B1082">
        <f t="shared" si="119"/>
        <v>12</v>
      </c>
      <c r="C1082">
        <f t="shared" si="120"/>
        <v>2025</v>
      </c>
      <c r="D1082" s="872" t="str">
        <f t="shared" si="118"/>
        <v>12´2025</v>
      </c>
      <c r="E1082" s="867">
        <v>16</v>
      </c>
      <c r="F1082" s="2">
        <f t="shared" si="121"/>
        <v>8</v>
      </c>
      <c r="G1082" s="3">
        <f t="shared" si="122"/>
        <v>1.188707280832095E-2</v>
      </c>
      <c r="H1082" s="5">
        <f t="shared" si="123"/>
        <v>0.33333333333333331</v>
      </c>
      <c r="I1082" s="979">
        <f>VLOOKUP($D1082,Help2!$D$26:$T$37,5)</f>
        <v>0</v>
      </c>
      <c r="J1082" s="979">
        <f>VLOOKUP($D1082,Help2!$D$26:$T$37,6)</f>
        <v>0</v>
      </c>
      <c r="K1082" s="979">
        <f>VLOOKUP($D1082,Help2!$D$26:$T$37,7)</f>
        <v>0</v>
      </c>
      <c r="L1082" s="979">
        <f>VLOOKUP($D1082,Help2!$D$26:$T$37,8)</f>
        <v>0</v>
      </c>
      <c r="M1082" s="979">
        <f>VLOOKUP($D1082,Help2!$D$26:$T$37,9)</f>
        <v>0</v>
      </c>
      <c r="N1082" s="979">
        <f>VLOOKUP($D1082,Help2!$D$26:$T$37,10)</f>
        <v>0</v>
      </c>
      <c r="P1082" s="979">
        <f>VLOOKUP($D1082,Help2!$D$2:$T$25,3)</f>
        <v>673</v>
      </c>
      <c r="Q1082" s="979">
        <f t="shared" si="124"/>
        <v>744</v>
      </c>
      <c r="Y1082" s="979">
        <f>_xlfn.XLOOKUP($D1082,Help2!$D:$D,Help2!V:V)</f>
        <v>0</v>
      </c>
      <c r="Z1082" s="979">
        <f>_xlfn.XLOOKUP($D1082,Help2!$D:$D,Help2!W:W)</f>
        <v>0</v>
      </c>
      <c r="AA1082" s="979">
        <f>_xlfn.XLOOKUP($D1082,Help2!$D:$D,Help2!X:X)</f>
        <v>0</v>
      </c>
      <c r="AB1082" s="979">
        <f>_xlfn.XLOOKUP($D1082,Help2!$D:$D,Help2!Y:Y)</f>
        <v>0</v>
      </c>
      <c r="AC1082" s="979">
        <f>_xlfn.XLOOKUP($D1082,Help2!$D:$D,Help2!Z:Z)</f>
        <v>0</v>
      </c>
      <c r="AD1082" s="979">
        <f>_xlfn.XLOOKUP($D1082,Help2!$D:$D,Help2!AA:AA)</f>
        <v>0</v>
      </c>
      <c r="AE1082" s="979">
        <f>_xlfn.XLOOKUP($D1082,Help2!$D:$D,Help2!AB:AB)</f>
        <v>0</v>
      </c>
      <c r="AF1082" s="979">
        <f>_xlfn.XLOOKUP($D1082,Help2!$D:$D,Help2!AC:AC)</f>
        <v>0</v>
      </c>
      <c r="AG1082" s="979">
        <f>_xlfn.XLOOKUP($D1082,Help2!$D:$D,Help2!AD:AD)</f>
        <v>0</v>
      </c>
      <c r="AH1082" s="979">
        <f>_xlfn.XLOOKUP($D1082,Help2!$D:$D,Help2!AE:AE)</f>
        <v>0</v>
      </c>
      <c r="AI1082" s="979">
        <f>_xlfn.XLOOKUP($D1082,Help2!$D:$D,Help2!AF:AF)</f>
        <v>0</v>
      </c>
      <c r="AJ1082" s="979">
        <f>_xlfn.XLOOKUP($D1082,Help2!$D:$D,Help2!AG:AG)</f>
        <v>0</v>
      </c>
      <c r="AK1082" s="979">
        <f>_xlfn.XLOOKUP($D1082,Help2!$D:$D,Help2!AH:AH)</f>
        <v>0</v>
      </c>
      <c r="AL1082" s="979">
        <f>_xlfn.XLOOKUP($D1082,Help2!$D:$D,Help2!AI:AI)</f>
        <v>0</v>
      </c>
      <c r="AM1082" s="979">
        <f>_xlfn.XLOOKUP($D1082,Help2!$D:$D,Help2!AJ:AJ)</f>
        <v>0</v>
      </c>
      <c r="AN1082" s="979">
        <f>_xlfn.XLOOKUP($D1082,Help2!$D:$D,Help2!AK:AK)</f>
        <v>0</v>
      </c>
    </row>
    <row r="1083" spans="1:40" x14ac:dyDescent="0.2">
      <c r="A1083" s="1">
        <v>46007</v>
      </c>
      <c r="B1083">
        <f t="shared" si="119"/>
        <v>12</v>
      </c>
      <c r="C1083">
        <f t="shared" si="120"/>
        <v>2025</v>
      </c>
      <c r="D1083" s="872" t="str">
        <f t="shared" si="118"/>
        <v>12´2025</v>
      </c>
      <c r="F1083" s="2">
        <f t="shared" si="121"/>
        <v>24</v>
      </c>
      <c r="G1083" s="3">
        <f t="shared" si="122"/>
        <v>3.5661218424962851E-2</v>
      </c>
      <c r="H1083" s="5">
        <f t="shared" si="123"/>
        <v>1</v>
      </c>
      <c r="I1083" s="979">
        <f>VLOOKUP($D1083,Help2!$D$26:$T$37,5)</f>
        <v>0</v>
      </c>
      <c r="J1083" s="979">
        <f>VLOOKUP($D1083,Help2!$D$26:$T$37,6)</f>
        <v>0</v>
      </c>
      <c r="K1083" s="979">
        <f>VLOOKUP($D1083,Help2!$D$26:$T$37,7)</f>
        <v>0</v>
      </c>
      <c r="L1083" s="979">
        <f>VLOOKUP($D1083,Help2!$D$26:$T$37,8)</f>
        <v>0</v>
      </c>
      <c r="M1083" s="979">
        <f>VLOOKUP($D1083,Help2!$D$26:$T$37,9)</f>
        <v>0</v>
      </c>
      <c r="N1083" s="979">
        <f>VLOOKUP($D1083,Help2!$D$26:$T$37,10)</f>
        <v>0</v>
      </c>
      <c r="P1083" s="979">
        <f>VLOOKUP($D1083,Help2!$D$2:$T$25,3)</f>
        <v>673</v>
      </c>
      <c r="Q1083" s="979">
        <f t="shared" si="124"/>
        <v>744</v>
      </c>
      <c r="Y1083" s="979">
        <f>_xlfn.XLOOKUP($D1083,Help2!$D:$D,Help2!V:V)</f>
        <v>0</v>
      </c>
      <c r="Z1083" s="979">
        <f>_xlfn.XLOOKUP($D1083,Help2!$D:$D,Help2!W:W)</f>
        <v>0</v>
      </c>
      <c r="AA1083" s="979">
        <f>_xlfn.XLOOKUP($D1083,Help2!$D:$D,Help2!X:X)</f>
        <v>0</v>
      </c>
      <c r="AB1083" s="979">
        <f>_xlfn.XLOOKUP($D1083,Help2!$D:$D,Help2!Y:Y)</f>
        <v>0</v>
      </c>
      <c r="AC1083" s="979">
        <f>_xlfn.XLOOKUP($D1083,Help2!$D:$D,Help2!Z:Z)</f>
        <v>0</v>
      </c>
      <c r="AD1083" s="979">
        <f>_xlfn.XLOOKUP($D1083,Help2!$D:$D,Help2!AA:AA)</f>
        <v>0</v>
      </c>
      <c r="AE1083" s="979">
        <f>_xlfn.XLOOKUP($D1083,Help2!$D:$D,Help2!AB:AB)</f>
        <v>0</v>
      </c>
      <c r="AF1083" s="979">
        <f>_xlfn.XLOOKUP($D1083,Help2!$D:$D,Help2!AC:AC)</f>
        <v>0</v>
      </c>
      <c r="AG1083" s="979">
        <f>_xlfn.XLOOKUP($D1083,Help2!$D:$D,Help2!AD:AD)</f>
        <v>0</v>
      </c>
      <c r="AH1083" s="979">
        <f>_xlfn.XLOOKUP($D1083,Help2!$D:$D,Help2!AE:AE)</f>
        <v>0</v>
      </c>
      <c r="AI1083" s="979">
        <f>_xlfn.XLOOKUP($D1083,Help2!$D:$D,Help2!AF:AF)</f>
        <v>0</v>
      </c>
      <c r="AJ1083" s="979">
        <f>_xlfn.XLOOKUP($D1083,Help2!$D:$D,Help2!AG:AG)</f>
        <v>0</v>
      </c>
      <c r="AK1083" s="979">
        <f>_xlfn.XLOOKUP($D1083,Help2!$D:$D,Help2!AH:AH)</f>
        <v>0</v>
      </c>
      <c r="AL1083" s="979">
        <f>_xlfn.XLOOKUP($D1083,Help2!$D:$D,Help2!AI:AI)</f>
        <v>0</v>
      </c>
      <c r="AM1083" s="979">
        <f>_xlfn.XLOOKUP($D1083,Help2!$D:$D,Help2!AJ:AJ)</f>
        <v>0</v>
      </c>
      <c r="AN1083" s="979">
        <f>_xlfn.XLOOKUP($D1083,Help2!$D:$D,Help2!AK:AK)</f>
        <v>0</v>
      </c>
    </row>
    <row r="1084" spans="1:40" x14ac:dyDescent="0.2">
      <c r="A1084" s="1">
        <v>46008</v>
      </c>
      <c r="B1084">
        <f t="shared" si="119"/>
        <v>12</v>
      </c>
      <c r="C1084">
        <f t="shared" si="120"/>
        <v>2025</v>
      </c>
      <c r="D1084" s="872" t="str">
        <f t="shared" si="118"/>
        <v>12´2025</v>
      </c>
      <c r="F1084" s="2">
        <f t="shared" si="121"/>
        <v>24</v>
      </c>
      <c r="G1084" s="3">
        <f t="shared" si="122"/>
        <v>3.5661218424962851E-2</v>
      </c>
      <c r="H1084" s="5">
        <f t="shared" si="123"/>
        <v>1</v>
      </c>
      <c r="I1084" s="979">
        <f>VLOOKUP($D1084,Help2!$D$26:$T$37,5)</f>
        <v>0</v>
      </c>
      <c r="J1084" s="979">
        <f>VLOOKUP($D1084,Help2!$D$26:$T$37,6)</f>
        <v>0</v>
      </c>
      <c r="K1084" s="979">
        <f>VLOOKUP($D1084,Help2!$D$26:$T$37,7)</f>
        <v>0</v>
      </c>
      <c r="L1084" s="979">
        <f>VLOOKUP($D1084,Help2!$D$26:$T$37,8)</f>
        <v>0</v>
      </c>
      <c r="M1084" s="979">
        <f>VLOOKUP($D1084,Help2!$D$26:$T$37,9)</f>
        <v>0</v>
      </c>
      <c r="N1084" s="979">
        <f>VLOOKUP($D1084,Help2!$D$26:$T$37,10)</f>
        <v>0</v>
      </c>
      <c r="P1084" s="979">
        <f>VLOOKUP($D1084,Help2!$D$2:$T$25,3)</f>
        <v>673</v>
      </c>
      <c r="Q1084" s="979">
        <f t="shared" si="124"/>
        <v>744</v>
      </c>
      <c r="Y1084" s="979">
        <f>_xlfn.XLOOKUP($D1084,Help2!$D:$D,Help2!V:V)</f>
        <v>0</v>
      </c>
      <c r="Z1084" s="979">
        <f>_xlfn.XLOOKUP($D1084,Help2!$D:$D,Help2!W:W)</f>
        <v>0</v>
      </c>
      <c r="AA1084" s="979">
        <f>_xlfn.XLOOKUP($D1084,Help2!$D:$D,Help2!X:X)</f>
        <v>0</v>
      </c>
      <c r="AB1084" s="979">
        <f>_xlfn.XLOOKUP($D1084,Help2!$D:$D,Help2!Y:Y)</f>
        <v>0</v>
      </c>
      <c r="AC1084" s="979">
        <f>_xlfn.XLOOKUP($D1084,Help2!$D:$D,Help2!Z:Z)</f>
        <v>0</v>
      </c>
      <c r="AD1084" s="979">
        <f>_xlfn.XLOOKUP($D1084,Help2!$D:$D,Help2!AA:AA)</f>
        <v>0</v>
      </c>
      <c r="AE1084" s="979">
        <f>_xlfn.XLOOKUP($D1084,Help2!$D:$D,Help2!AB:AB)</f>
        <v>0</v>
      </c>
      <c r="AF1084" s="979">
        <f>_xlfn.XLOOKUP($D1084,Help2!$D:$D,Help2!AC:AC)</f>
        <v>0</v>
      </c>
      <c r="AG1084" s="979">
        <f>_xlfn.XLOOKUP($D1084,Help2!$D:$D,Help2!AD:AD)</f>
        <v>0</v>
      </c>
      <c r="AH1084" s="979">
        <f>_xlfn.XLOOKUP($D1084,Help2!$D:$D,Help2!AE:AE)</f>
        <v>0</v>
      </c>
      <c r="AI1084" s="979">
        <f>_xlfn.XLOOKUP($D1084,Help2!$D:$D,Help2!AF:AF)</f>
        <v>0</v>
      </c>
      <c r="AJ1084" s="979">
        <f>_xlfn.XLOOKUP($D1084,Help2!$D:$D,Help2!AG:AG)</f>
        <v>0</v>
      </c>
      <c r="AK1084" s="979">
        <f>_xlfn.XLOOKUP($D1084,Help2!$D:$D,Help2!AH:AH)</f>
        <v>0</v>
      </c>
      <c r="AL1084" s="979">
        <f>_xlfn.XLOOKUP($D1084,Help2!$D:$D,Help2!AI:AI)</f>
        <v>0</v>
      </c>
      <c r="AM1084" s="979">
        <f>_xlfn.XLOOKUP($D1084,Help2!$D:$D,Help2!AJ:AJ)</f>
        <v>0</v>
      </c>
      <c r="AN1084" s="979">
        <f>_xlfn.XLOOKUP($D1084,Help2!$D:$D,Help2!AK:AK)</f>
        <v>0</v>
      </c>
    </row>
    <row r="1085" spans="1:40" x14ac:dyDescent="0.2">
      <c r="A1085" s="1">
        <v>46009</v>
      </c>
      <c r="B1085">
        <f t="shared" si="119"/>
        <v>12</v>
      </c>
      <c r="C1085">
        <f t="shared" si="120"/>
        <v>2025</v>
      </c>
      <c r="D1085" s="872" t="str">
        <f t="shared" si="118"/>
        <v>12´2025</v>
      </c>
      <c r="F1085" s="2">
        <f t="shared" si="121"/>
        <v>24</v>
      </c>
      <c r="G1085" s="3">
        <f t="shared" si="122"/>
        <v>3.5661218424962851E-2</v>
      </c>
      <c r="H1085" s="5">
        <f t="shared" si="123"/>
        <v>1</v>
      </c>
      <c r="I1085" s="979">
        <f>VLOOKUP($D1085,Help2!$D$26:$T$37,5)</f>
        <v>0</v>
      </c>
      <c r="J1085" s="979">
        <f>VLOOKUP($D1085,Help2!$D$26:$T$37,6)</f>
        <v>0</v>
      </c>
      <c r="K1085" s="979">
        <f>VLOOKUP($D1085,Help2!$D$26:$T$37,7)</f>
        <v>0</v>
      </c>
      <c r="L1085" s="979">
        <f>VLOOKUP($D1085,Help2!$D$26:$T$37,8)</f>
        <v>0</v>
      </c>
      <c r="M1085" s="979">
        <f>VLOOKUP($D1085,Help2!$D$26:$T$37,9)</f>
        <v>0</v>
      </c>
      <c r="N1085" s="979">
        <f>VLOOKUP($D1085,Help2!$D$26:$T$37,10)</f>
        <v>0</v>
      </c>
      <c r="P1085" s="979">
        <f>VLOOKUP($D1085,Help2!$D$2:$T$25,3)</f>
        <v>673</v>
      </c>
      <c r="Q1085" s="979">
        <f t="shared" si="124"/>
        <v>744</v>
      </c>
      <c r="Y1085" s="979">
        <f>_xlfn.XLOOKUP($D1085,Help2!$D:$D,Help2!V:V)</f>
        <v>0</v>
      </c>
      <c r="Z1085" s="979">
        <f>_xlfn.XLOOKUP($D1085,Help2!$D:$D,Help2!W:W)</f>
        <v>0</v>
      </c>
      <c r="AA1085" s="979">
        <f>_xlfn.XLOOKUP($D1085,Help2!$D:$D,Help2!X:X)</f>
        <v>0</v>
      </c>
      <c r="AB1085" s="979">
        <f>_xlfn.XLOOKUP($D1085,Help2!$D:$D,Help2!Y:Y)</f>
        <v>0</v>
      </c>
      <c r="AC1085" s="979">
        <f>_xlfn.XLOOKUP($D1085,Help2!$D:$D,Help2!Z:Z)</f>
        <v>0</v>
      </c>
      <c r="AD1085" s="979">
        <f>_xlfn.XLOOKUP($D1085,Help2!$D:$D,Help2!AA:AA)</f>
        <v>0</v>
      </c>
      <c r="AE1085" s="979">
        <f>_xlfn.XLOOKUP($D1085,Help2!$D:$D,Help2!AB:AB)</f>
        <v>0</v>
      </c>
      <c r="AF1085" s="979">
        <f>_xlfn.XLOOKUP($D1085,Help2!$D:$D,Help2!AC:AC)</f>
        <v>0</v>
      </c>
      <c r="AG1085" s="979">
        <f>_xlfn.XLOOKUP($D1085,Help2!$D:$D,Help2!AD:AD)</f>
        <v>0</v>
      </c>
      <c r="AH1085" s="979">
        <f>_xlfn.XLOOKUP($D1085,Help2!$D:$D,Help2!AE:AE)</f>
        <v>0</v>
      </c>
      <c r="AI1085" s="979">
        <f>_xlfn.XLOOKUP($D1085,Help2!$D:$D,Help2!AF:AF)</f>
        <v>0</v>
      </c>
      <c r="AJ1085" s="979">
        <f>_xlfn.XLOOKUP($D1085,Help2!$D:$D,Help2!AG:AG)</f>
        <v>0</v>
      </c>
      <c r="AK1085" s="979">
        <f>_xlfn.XLOOKUP($D1085,Help2!$D:$D,Help2!AH:AH)</f>
        <v>0</v>
      </c>
      <c r="AL1085" s="979">
        <f>_xlfn.XLOOKUP($D1085,Help2!$D:$D,Help2!AI:AI)</f>
        <v>0</v>
      </c>
      <c r="AM1085" s="979">
        <f>_xlfn.XLOOKUP($D1085,Help2!$D:$D,Help2!AJ:AJ)</f>
        <v>0</v>
      </c>
      <c r="AN1085" s="979">
        <f>_xlfn.XLOOKUP($D1085,Help2!$D:$D,Help2!AK:AK)</f>
        <v>0</v>
      </c>
    </row>
    <row r="1086" spans="1:40" x14ac:dyDescent="0.2">
      <c r="A1086" s="1">
        <v>46010</v>
      </c>
      <c r="B1086">
        <f t="shared" si="119"/>
        <v>12</v>
      </c>
      <c r="C1086">
        <f t="shared" si="120"/>
        <v>2025</v>
      </c>
      <c r="D1086" s="872" t="str">
        <f t="shared" si="118"/>
        <v>12´2025</v>
      </c>
      <c r="F1086" s="2">
        <f t="shared" si="121"/>
        <v>24</v>
      </c>
      <c r="G1086" s="3">
        <f t="shared" si="122"/>
        <v>3.5661218424962851E-2</v>
      </c>
      <c r="H1086" s="5">
        <f t="shared" si="123"/>
        <v>1</v>
      </c>
      <c r="I1086" s="979">
        <f>VLOOKUP($D1086,Help2!$D$26:$T$37,5)</f>
        <v>0</v>
      </c>
      <c r="J1086" s="979">
        <f>VLOOKUP($D1086,Help2!$D$26:$T$37,6)</f>
        <v>0</v>
      </c>
      <c r="K1086" s="979">
        <f>VLOOKUP($D1086,Help2!$D$26:$T$37,7)</f>
        <v>0</v>
      </c>
      <c r="L1086" s="979">
        <f>VLOOKUP($D1086,Help2!$D$26:$T$37,8)</f>
        <v>0</v>
      </c>
      <c r="M1086" s="979">
        <f>VLOOKUP($D1086,Help2!$D$26:$T$37,9)</f>
        <v>0</v>
      </c>
      <c r="N1086" s="979">
        <f>VLOOKUP($D1086,Help2!$D$26:$T$37,10)</f>
        <v>0</v>
      </c>
      <c r="P1086" s="979">
        <f>VLOOKUP($D1086,Help2!$D$2:$T$25,3)</f>
        <v>673</v>
      </c>
      <c r="Q1086" s="979">
        <f t="shared" si="124"/>
        <v>744</v>
      </c>
      <c r="Y1086" s="979">
        <f>_xlfn.XLOOKUP($D1086,Help2!$D:$D,Help2!V:V)</f>
        <v>0</v>
      </c>
      <c r="Z1086" s="979">
        <f>_xlfn.XLOOKUP($D1086,Help2!$D:$D,Help2!W:W)</f>
        <v>0</v>
      </c>
      <c r="AA1086" s="979">
        <f>_xlfn.XLOOKUP($D1086,Help2!$D:$D,Help2!X:X)</f>
        <v>0</v>
      </c>
      <c r="AB1086" s="979">
        <f>_xlfn.XLOOKUP($D1086,Help2!$D:$D,Help2!Y:Y)</f>
        <v>0</v>
      </c>
      <c r="AC1086" s="979">
        <f>_xlfn.XLOOKUP($D1086,Help2!$D:$D,Help2!Z:Z)</f>
        <v>0</v>
      </c>
      <c r="AD1086" s="979">
        <f>_xlfn.XLOOKUP($D1086,Help2!$D:$D,Help2!AA:AA)</f>
        <v>0</v>
      </c>
      <c r="AE1086" s="979">
        <f>_xlfn.XLOOKUP($D1086,Help2!$D:$D,Help2!AB:AB)</f>
        <v>0</v>
      </c>
      <c r="AF1086" s="979">
        <f>_xlfn.XLOOKUP($D1086,Help2!$D:$D,Help2!AC:AC)</f>
        <v>0</v>
      </c>
      <c r="AG1086" s="979">
        <f>_xlfn.XLOOKUP($D1086,Help2!$D:$D,Help2!AD:AD)</f>
        <v>0</v>
      </c>
      <c r="AH1086" s="979">
        <f>_xlfn.XLOOKUP($D1086,Help2!$D:$D,Help2!AE:AE)</f>
        <v>0</v>
      </c>
      <c r="AI1086" s="979">
        <f>_xlfn.XLOOKUP($D1086,Help2!$D:$D,Help2!AF:AF)</f>
        <v>0</v>
      </c>
      <c r="AJ1086" s="979">
        <f>_xlfn.XLOOKUP($D1086,Help2!$D:$D,Help2!AG:AG)</f>
        <v>0</v>
      </c>
      <c r="AK1086" s="979">
        <f>_xlfn.XLOOKUP($D1086,Help2!$D:$D,Help2!AH:AH)</f>
        <v>0</v>
      </c>
      <c r="AL1086" s="979">
        <f>_xlfn.XLOOKUP($D1086,Help2!$D:$D,Help2!AI:AI)</f>
        <v>0</v>
      </c>
      <c r="AM1086" s="979">
        <f>_xlfn.XLOOKUP($D1086,Help2!$D:$D,Help2!AJ:AJ)</f>
        <v>0</v>
      </c>
      <c r="AN1086" s="979">
        <f>_xlfn.XLOOKUP($D1086,Help2!$D:$D,Help2!AK:AK)</f>
        <v>0</v>
      </c>
    </row>
    <row r="1087" spans="1:40" x14ac:dyDescent="0.2">
      <c r="A1087" s="1">
        <v>46011</v>
      </c>
      <c r="B1087">
        <f t="shared" si="119"/>
        <v>12</v>
      </c>
      <c r="C1087">
        <f t="shared" si="120"/>
        <v>2025</v>
      </c>
      <c r="D1087" s="872" t="str">
        <f t="shared" si="118"/>
        <v>12´2025</v>
      </c>
      <c r="F1087" s="2">
        <f t="shared" si="121"/>
        <v>24</v>
      </c>
      <c r="G1087" s="3">
        <f t="shared" si="122"/>
        <v>3.5661218424962851E-2</v>
      </c>
      <c r="H1087" s="5">
        <f t="shared" si="123"/>
        <v>1</v>
      </c>
      <c r="I1087" s="979">
        <f>VLOOKUP($D1087,Help2!$D$26:$T$37,5)</f>
        <v>0</v>
      </c>
      <c r="J1087" s="979">
        <f>VLOOKUP($D1087,Help2!$D$26:$T$37,6)</f>
        <v>0</v>
      </c>
      <c r="K1087" s="979">
        <f>VLOOKUP($D1087,Help2!$D$26:$T$37,7)</f>
        <v>0</v>
      </c>
      <c r="L1087" s="979">
        <f>VLOOKUP($D1087,Help2!$D$26:$T$37,8)</f>
        <v>0</v>
      </c>
      <c r="M1087" s="979">
        <f>VLOOKUP($D1087,Help2!$D$26:$T$37,9)</f>
        <v>0</v>
      </c>
      <c r="N1087" s="979">
        <f>VLOOKUP($D1087,Help2!$D$26:$T$37,10)</f>
        <v>0</v>
      </c>
      <c r="P1087" s="979">
        <f>VLOOKUP($D1087,Help2!$D$2:$T$25,3)</f>
        <v>673</v>
      </c>
      <c r="Q1087" s="979">
        <f t="shared" si="124"/>
        <v>744</v>
      </c>
      <c r="Y1087" s="979">
        <f>_xlfn.XLOOKUP($D1087,Help2!$D:$D,Help2!V:V)</f>
        <v>0</v>
      </c>
      <c r="Z1087" s="979">
        <f>_xlfn.XLOOKUP($D1087,Help2!$D:$D,Help2!W:W)</f>
        <v>0</v>
      </c>
      <c r="AA1087" s="979">
        <f>_xlfn.XLOOKUP($D1087,Help2!$D:$D,Help2!X:X)</f>
        <v>0</v>
      </c>
      <c r="AB1087" s="979">
        <f>_xlfn.XLOOKUP($D1087,Help2!$D:$D,Help2!Y:Y)</f>
        <v>0</v>
      </c>
      <c r="AC1087" s="979">
        <f>_xlfn.XLOOKUP($D1087,Help2!$D:$D,Help2!Z:Z)</f>
        <v>0</v>
      </c>
      <c r="AD1087" s="979">
        <f>_xlfn.XLOOKUP($D1087,Help2!$D:$D,Help2!AA:AA)</f>
        <v>0</v>
      </c>
      <c r="AE1087" s="979">
        <f>_xlfn.XLOOKUP($D1087,Help2!$D:$D,Help2!AB:AB)</f>
        <v>0</v>
      </c>
      <c r="AF1087" s="979">
        <f>_xlfn.XLOOKUP($D1087,Help2!$D:$D,Help2!AC:AC)</f>
        <v>0</v>
      </c>
      <c r="AG1087" s="979">
        <f>_xlfn.XLOOKUP($D1087,Help2!$D:$D,Help2!AD:AD)</f>
        <v>0</v>
      </c>
      <c r="AH1087" s="979">
        <f>_xlfn.XLOOKUP($D1087,Help2!$D:$D,Help2!AE:AE)</f>
        <v>0</v>
      </c>
      <c r="AI1087" s="979">
        <f>_xlfn.XLOOKUP($D1087,Help2!$D:$D,Help2!AF:AF)</f>
        <v>0</v>
      </c>
      <c r="AJ1087" s="979">
        <f>_xlfn.XLOOKUP($D1087,Help2!$D:$D,Help2!AG:AG)</f>
        <v>0</v>
      </c>
      <c r="AK1087" s="979">
        <f>_xlfn.XLOOKUP($D1087,Help2!$D:$D,Help2!AH:AH)</f>
        <v>0</v>
      </c>
      <c r="AL1087" s="979">
        <f>_xlfn.XLOOKUP($D1087,Help2!$D:$D,Help2!AI:AI)</f>
        <v>0</v>
      </c>
      <c r="AM1087" s="979">
        <f>_xlfn.XLOOKUP($D1087,Help2!$D:$D,Help2!AJ:AJ)</f>
        <v>0</v>
      </c>
      <c r="AN1087" s="979">
        <f>_xlfn.XLOOKUP($D1087,Help2!$D:$D,Help2!AK:AK)</f>
        <v>0</v>
      </c>
    </row>
    <row r="1088" spans="1:40" x14ac:dyDescent="0.2">
      <c r="A1088" s="1">
        <v>46012</v>
      </c>
      <c r="B1088">
        <f t="shared" si="119"/>
        <v>12</v>
      </c>
      <c r="C1088">
        <f t="shared" si="120"/>
        <v>2025</v>
      </c>
      <c r="D1088" s="872" t="str">
        <f t="shared" si="118"/>
        <v>12´2025</v>
      </c>
      <c r="F1088" s="2">
        <f t="shared" si="121"/>
        <v>24</v>
      </c>
      <c r="G1088" s="3">
        <f t="shared" si="122"/>
        <v>3.5661218424962851E-2</v>
      </c>
      <c r="H1088" s="5">
        <f t="shared" si="123"/>
        <v>1</v>
      </c>
      <c r="I1088" s="979">
        <f>VLOOKUP($D1088,Help2!$D$26:$T$37,5)</f>
        <v>0</v>
      </c>
      <c r="J1088" s="979">
        <f>VLOOKUP($D1088,Help2!$D$26:$T$37,6)</f>
        <v>0</v>
      </c>
      <c r="K1088" s="979">
        <f>VLOOKUP($D1088,Help2!$D$26:$T$37,7)</f>
        <v>0</v>
      </c>
      <c r="L1088" s="979">
        <f>VLOOKUP($D1088,Help2!$D$26:$T$37,8)</f>
        <v>0</v>
      </c>
      <c r="M1088" s="979">
        <f>VLOOKUP($D1088,Help2!$D$26:$T$37,9)</f>
        <v>0</v>
      </c>
      <c r="N1088" s="979">
        <f>VLOOKUP($D1088,Help2!$D$26:$T$37,10)</f>
        <v>0</v>
      </c>
      <c r="P1088" s="979">
        <f>VLOOKUP($D1088,Help2!$D$2:$T$25,3)</f>
        <v>673</v>
      </c>
      <c r="Q1088" s="979">
        <f t="shared" si="124"/>
        <v>744</v>
      </c>
      <c r="Y1088" s="979">
        <f>_xlfn.XLOOKUP($D1088,Help2!$D:$D,Help2!V:V)</f>
        <v>0</v>
      </c>
      <c r="Z1088" s="979">
        <f>_xlfn.XLOOKUP($D1088,Help2!$D:$D,Help2!W:W)</f>
        <v>0</v>
      </c>
      <c r="AA1088" s="979">
        <f>_xlfn.XLOOKUP($D1088,Help2!$D:$D,Help2!X:X)</f>
        <v>0</v>
      </c>
      <c r="AB1088" s="979">
        <f>_xlfn.XLOOKUP($D1088,Help2!$D:$D,Help2!Y:Y)</f>
        <v>0</v>
      </c>
      <c r="AC1088" s="979">
        <f>_xlfn.XLOOKUP($D1088,Help2!$D:$D,Help2!Z:Z)</f>
        <v>0</v>
      </c>
      <c r="AD1088" s="979">
        <f>_xlfn.XLOOKUP($D1088,Help2!$D:$D,Help2!AA:AA)</f>
        <v>0</v>
      </c>
      <c r="AE1088" s="979">
        <f>_xlfn.XLOOKUP($D1088,Help2!$D:$D,Help2!AB:AB)</f>
        <v>0</v>
      </c>
      <c r="AF1088" s="979">
        <f>_xlfn.XLOOKUP($D1088,Help2!$D:$D,Help2!AC:AC)</f>
        <v>0</v>
      </c>
      <c r="AG1088" s="979">
        <f>_xlfn.XLOOKUP($D1088,Help2!$D:$D,Help2!AD:AD)</f>
        <v>0</v>
      </c>
      <c r="AH1088" s="979">
        <f>_xlfn.XLOOKUP($D1088,Help2!$D:$D,Help2!AE:AE)</f>
        <v>0</v>
      </c>
      <c r="AI1088" s="979">
        <f>_xlfn.XLOOKUP($D1088,Help2!$D:$D,Help2!AF:AF)</f>
        <v>0</v>
      </c>
      <c r="AJ1088" s="979">
        <f>_xlfn.XLOOKUP($D1088,Help2!$D:$D,Help2!AG:AG)</f>
        <v>0</v>
      </c>
      <c r="AK1088" s="979">
        <f>_xlfn.XLOOKUP($D1088,Help2!$D:$D,Help2!AH:AH)</f>
        <v>0</v>
      </c>
      <c r="AL1088" s="979">
        <f>_xlfn.XLOOKUP($D1088,Help2!$D:$D,Help2!AI:AI)</f>
        <v>0</v>
      </c>
      <c r="AM1088" s="979">
        <f>_xlfn.XLOOKUP($D1088,Help2!$D:$D,Help2!AJ:AJ)</f>
        <v>0</v>
      </c>
      <c r="AN1088" s="979">
        <f>_xlfn.XLOOKUP($D1088,Help2!$D:$D,Help2!AK:AK)</f>
        <v>0</v>
      </c>
    </row>
    <row r="1089" spans="1:40" x14ac:dyDescent="0.2">
      <c r="A1089" s="1">
        <v>46013</v>
      </c>
      <c r="B1089">
        <f t="shared" si="119"/>
        <v>12</v>
      </c>
      <c r="C1089">
        <f t="shared" si="120"/>
        <v>2025</v>
      </c>
      <c r="D1089" s="872" t="str">
        <f t="shared" si="118"/>
        <v>12´2025</v>
      </c>
      <c r="F1089" s="2">
        <f t="shared" si="121"/>
        <v>24</v>
      </c>
      <c r="G1089" s="3">
        <f t="shared" si="122"/>
        <v>3.5661218424962851E-2</v>
      </c>
      <c r="H1089" s="5">
        <f t="shared" si="123"/>
        <v>1</v>
      </c>
      <c r="I1089" s="979">
        <f>VLOOKUP($D1089,Help2!$D$26:$T$37,5)</f>
        <v>0</v>
      </c>
      <c r="J1089" s="979">
        <f>VLOOKUP($D1089,Help2!$D$26:$T$37,6)</f>
        <v>0</v>
      </c>
      <c r="K1089" s="979">
        <f>VLOOKUP($D1089,Help2!$D$26:$T$37,7)</f>
        <v>0</v>
      </c>
      <c r="L1089" s="979">
        <f>VLOOKUP($D1089,Help2!$D$26:$T$37,8)</f>
        <v>0</v>
      </c>
      <c r="M1089" s="979">
        <f>VLOOKUP($D1089,Help2!$D$26:$T$37,9)</f>
        <v>0</v>
      </c>
      <c r="N1089" s="979">
        <f>VLOOKUP($D1089,Help2!$D$26:$T$37,10)</f>
        <v>0</v>
      </c>
      <c r="P1089" s="979">
        <f>VLOOKUP($D1089,Help2!$D$2:$T$25,3)</f>
        <v>673</v>
      </c>
      <c r="Q1089" s="979">
        <f t="shared" si="124"/>
        <v>744</v>
      </c>
      <c r="Y1089" s="979">
        <f>_xlfn.XLOOKUP($D1089,Help2!$D:$D,Help2!V:V)</f>
        <v>0</v>
      </c>
      <c r="Z1089" s="979">
        <f>_xlfn.XLOOKUP($D1089,Help2!$D:$D,Help2!W:W)</f>
        <v>0</v>
      </c>
      <c r="AA1089" s="979">
        <f>_xlfn.XLOOKUP($D1089,Help2!$D:$D,Help2!X:X)</f>
        <v>0</v>
      </c>
      <c r="AB1089" s="979">
        <f>_xlfn.XLOOKUP($D1089,Help2!$D:$D,Help2!Y:Y)</f>
        <v>0</v>
      </c>
      <c r="AC1089" s="979">
        <f>_xlfn.XLOOKUP($D1089,Help2!$D:$D,Help2!Z:Z)</f>
        <v>0</v>
      </c>
      <c r="AD1089" s="979">
        <f>_xlfn.XLOOKUP($D1089,Help2!$D:$D,Help2!AA:AA)</f>
        <v>0</v>
      </c>
      <c r="AE1089" s="979">
        <f>_xlfn.XLOOKUP($D1089,Help2!$D:$D,Help2!AB:AB)</f>
        <v>0</v>
      </c>
      <c r="AF1089" s="979">
        <f>_xlfn.XLOOKUP($D1089,Help2!$D:$D,Help2!AC:AC)</f>
        <v>0</v>
      </c>
      <c r="AG1089" s="979">
        <f>_xlfn.XLOOKUP($D1089,Help2!$D:$D,Help2!AD:AD)</f>
        <v>0</v>
      </c>
      <c r="AH1089" s="979">
        <f>_xlfn.XLOOKUP($D1089,Help2!$D:$D,Help2!AE:AE)</f>
        <v>0</v>
      </c>
      <c r="AI1089" s="979">
        <f>_xlfn.XLOOKUP($D1089,Help2!$D:$D,Help2!AF:AF)</f>
        <v>0</v>
      </c>
      <c r="AJ1089" s="979">
        <f>_xlfn.XLOOKUP($D1089,Help2!$D:$D,Help2!AG:AG)</f>
        <v>0</v>
      </c>
      <c r="AK1089" s="979">
        <f>_xlfn.XLOOKUP($D1089,Help2!$D:$D,Help2!AH:AH)</f>
        <v>0</v>
      </c>
      <c r="AL1089" s="979">
        <f>_xlfn.XLOOKUP($D1089,Help2!$D:$D,Help2!AI:AI)</f>
        <v>0</v>
      </c>
      <c r="AM1089" s="979">
        <f>_xlfn.XLOOKUP($D1089,Help2!$D:$D,Help2!AJ:AJ)</f>
        <v>0</v>
      </c>
      <c r="AN1089" s="979">
        <f>_xlfn.XLOOKUP($D1089,Help2!$D:$D,Help2!AK:AK)</f>
        <v>0</v>
      </c>
    </row>
    <row r="1090" spans="1:40" x14ac:dyDescent="0.2">
      <c r="A1090" s="1">
        <v>46014</v>
      </c>
      <c r="B1090">
        <f t="shared" si="119"/>
        <v>12</v>
      </c>
      <c r="C1090">
        <f t="shared" si="120"/>
        <v>2025</v>
      </c>
      <c r="D1090" s="872" t="str">
        <f t="shared" si="118"/>
        <v>12´2025</v>
      </c>
      <c r="F1090" s="2">
        <f t="shared" si="121"/>
        <v>24</v>
      </c>
      <c r="G1090" s="3">
        <f t="shared" si="122"/>
        <v>3.5661218424962851E-2</v>
      </c>
      <c r="H1090" s="5">
        <f t="shared" si="123"/>
        <v>1</v>
      </c>
      <c r="I1090" s="979">
        <f>VLOOKUP($D1090,Help2!$D$26:$T$37,5)</f>
        <v>0</v>
      </c>
      <c r="J1090" s="979">
        <f>VLOOKUP($D1090,Help2!$D$26:$T$37,6)</f>
        <v>0</v>
      </c>
      <c r="K1090" s="979">
        <f>VLOOKUP($D1090,Help2!$D$26:$T$37,7)</f>
        <v>0</v>
      </c>
      <c r="L1090" s="979">
        <f>VLOOKUP($D1090,Help2!$D$26:$T$37,8)</f>
        <v>0</v>
      </c>
      <c r="M1090" s="979">
        <f>VLOOKUP($D1090,Help2!$D$26:$T$37,9)</f>
        <v>0</v>
      </c>
      <c r="N1090" s="979">
        <f>VLOOKUP($D1090,Help2!$D$26:$T$37,10)</f>
        <v>0</v>
      </c>
      <c r="P1090" s="979">
        <f>VLOOKUP($D1090,Help2!$D$2:$T$25,3)</f>
        <v>673</v>
      </c>
      <c r="Q1090" s="979">
        <f t="shared" si="124"/>
        <v>744</v>
      </c>
      <c r="Y1090" s="979">
        <f>_xlfn.XLOOKUP($D1090,Help2!$D:$D,Help2!V:V)</f>
        <v>0</v>
      </c>
      <c r="Z1090" s="979">
        <f>_xlfn.XLOOKUP($D1090,Help2!$D:$D,Help2!W:W)</f>
        <v>0</v>
      </c>
      <c r="AA1090" s="979">
        <f>_xlfn.XLOOKUP($D1090,Help2!$D:$D,Help2!X:X)</f>
        <v>0</v>
      </c>
      <c r="AB1090" s="979">
        <f>_xlfn.XLOOKUP($D1090,Help2!$D:$D,Help2!Y:Y)</f>
        <v>0</v>
      </c>
      <c r="AC1090" s="979">
        <f>_xlfn.XLOOKUP($D1090,Help2!$D:$D,Help2!Z:Z)</f>
        <v>0</v>
      </c>
      <c r="AD1090" s="979">
        <f>_xlfn.XLOOKUP($D1090,Help2!$D:$D,Help2!AA:AA)</f>
        <v>0</v>
      </c>
      <c r="AE1090" s="979">
        <f>_xlfn.XLOOKUP($D1090,Help2!$D:$D,Help2!AB:AB)</f>
        <v>0</v>
      </c>
      <c r="AF1090" s="979">
        <f>_xlfn.XLOOKUP($D1090,Help2!$D:$D,Help2!AC:AC)</f>
        <v>0</v>
      </c>
      <c r="AG1090" s="979">
        <f>_xlfn.XLOOKUP($D1090,Help2!$D:$D,Help2!AD:AD)</f>
        <v>0</v>
      </c>
      <c r="AH1090" s="979">
        <f>_xlfn.XLOOKUP($D1090,Help2!$D:$D,Help2!AE:AE)</f>
        <v>0</v>
      </c>
      <c r="AI1090" s="979">
        <f>_xlfn.XLOOKUP($D1090,Help2!$D:$D,Help2!AF:AF)</f>
        <v>0</v>
      </c>
      <c r="AJ1090" s="979">
        <f>_xlfn.XLOOKUP($D1090,Help2!$D:$D,Help2!AG:AG)</f>
        <v>0</v>
      </c>
      <c r="AK1090" s="979">
        <f>_xlfn.XLOOKUP($D1090,Help2!$D:$D,Help2!AH:AH)</f>
        <v>0</v>
      </c>
      <c r="AL1090" s="979">
        <f>_xlfn.XLOOKUP($D1090,Help2!$D:$D,Help2!AI:AI)</f>
        <v>0</v>
      </c>
      <c r="AM1090" s="979">
        <f>_xlfn.XLOOKUP($D1090,Help2!$D:$D,Help2!AJ:AJ)</f>
        <v>0</v>
      </c>
      <c r="AN1090" s="979">
        <f>_xlfn.XLOOKUP($D1090,Help2!$D:$D,Help2!AK:AK)</f>
        <v>0</v>
      </c>
    </row>
    <row r="1091" spans="1:40" x14ac:dyDescent="0.2">
      <c r="A1091" s="1">
        <v>46015</v>
      </c>
      <c r="B1091">
        <f t="shared" si="119"/>
        <v>12</v>
      </c>
      <c r="C1091">
        <f t="shared" si="120"/>
        <v>2025</v>
      </c>
      <c r="D1091" s="872" t="str">
        <f t="shared" si="118"/>
        <v>12´2025</v>
      </c>
      <c r="E1091" s="867">
        <v>10</v>
      </c>
      <c r="F1091" s="2">
        <f t="shared" si="121"/>
        <v>14</v>
      </c>
      <c r="G1091" s="3">
        <f t="shared" si="122"/>
        <v>2.0802377414561663E-2</v>
      </c>
      <c r="H1091" s="5">
        <f t="shared" si="123"/>
        <v>0.58333333333333337</v>
      </c>
      <c r="I1091" s="979">
        <f>VLOOKUP($D1091,Help2!$D$26:$T$37,5)</f>
        <v>0</v>
      </c>
      <c r="J1091" s="979">
        <f>VLOOKUP($D1091,Help2!$D$26:$T$37,6)</f>
        <v>0</v>
      </c>
      <c r="K1091" s="979">
        <f>VLOOKUP($D1091,Help2!$D$26:$T$37,7)</f>
        <v>0</v>
      </c>
      <c r="L1091" s="979">
        <f>VLOOKUP($D1091,Help2!$D$26:$T$37,8)</f>
        <v>0</v>
      </c>
      <c r="M1091" s="979">
        <f>VLOOKUP($D1091,Help2!$D$26:$T$37,9)</f>
        <v>0</v>
      </c>
      <c r="N1091" s="979">
        <f>VLOOKUP($D1091,Help2!$D$26:$T$37,10)</f>
        <v>0</v>
      </c>
      <c r="P1091" s="979">
        <f>VLOOKUP($D1091,Help2!$D$2:$T$25,3)</f>
        <v>673</v>
      </c>
      <c r="Q1091" s="979">
        <f t="shared" si="124"/>
        <v>744</v>
      </c>
      <c r="Y1091" s="979">
        <f>_xlfn.XLOOKUP($D1091,Help2!$D:$D,Help2!V:V)</f>
        <v>0</v>
      </c>
      <c r="Z1091" s="979">
        <f>_xlfn.XLOOKUP($D1091,Help2!$D:$D,Help2!W:W)</f>
        <v>0</v>
      </c>
      <c r="AA1091" s="979">
        <f>_xlfn.XLOOKUP($D1091,Help2!$D:$D,Help2!X:X)</f>
        <v>0</v>
      </c>
      <c r="AB1091" s="979">
        <f>_xlfn.XLOOKUP($D1091,Help2!$D:$D,Help2!Y:Y)</f>
        <v>0</v>
      </c>
      <c r="AC1091" s="979">
        <f>_xlfn.XLOOKUP($D1091,Help2!$D:$D,Help2!Z:Z)</f>
        <v>0</v>
      </c>
      <c r="AD1091" s="979">
        <f>_xlfn.XLOOKUP($D1091,Help2!$D:$D,Help2!AA:AA)</f>
        <v>0</v>
      </c>
      <c r="AE1091" s="979">
        <f>_xlfn.XLOOKUP($D1091,Help2!$D:$D,Help2!AB:AB)</f>
        <v>0</v>
      </c>
      <c r="AF1091" s="979">
        <f>_xlfn.XLOOKUP($D1091,Help2!$D:$D,Help2!AC:AC)</f>
        <v>0</v>
      </c>
      <c r="AG1091" s="979">
        <f>_xlfn.XLOOKUP($D1091,Help2!$D:$D,Help2!AD:AD)</f>
        <v>0</v>
      </c>
      <c r="AH1091" s="979">
        <f>_xlfn.XLOOKUP($D1091,Help2!$D:$D,Help2!AE:AE)</f>
        <v>0</v>
      </c>
      <c r="AI1091" s="979">
        <f>_xlfn.XLOOKUP($D1091,Help2!$D:$D,Help2!AF:AF)</f>
        <v>0</v>
      </c>
      <c r="AJ1091" s="979">
        <f>_xlfn.XLOOKUP($D1091,Help2!$D:$D,Help2!AG:AG)</f>
        <v>0</v>
      </c>
      <c r="AK1091" s="979">
        <f>_xlfn.XLOOKUP($D1091,Help2!$D:$D,Help2!AH:AH)</f>
        <v>0</v>
      </c>
      <c r="AL1091" s="979">
        <f>_xlfn.XLOOKUP($D1091,Help2!$D:$D,Help2!AI:AI)</f>
        <v>0</v>
      </c>
      <c r="AM1091" s="979">
        <f>_xlfn.XLOOKUP($D1091,Help2!$D:$D,Help2!AJ:AJ)</f>
        <v>0</v>
      </c>
      <c r="AN1091" s="979">
        <f>_xlfn.XLOOKUP($D1091,Help2!$D:$D,Help2!AK:AK)</f>
        <v>0</v>
      </c>
    </row>
    <row r="1092" spans="1:40" x14ac:dyDescent="0.2">
      <c r="A1092" s="1">
        <v>46016</v>
      </c>
      <c r="B1092">
        <f t="shared" si="119"/>
        <v>12</v>
      </c>
      <c r="C1092">
        <f t="shared" si="120"/>
        <v>2025</v>
      </c>
      <c r="D1092" s="872" t="str">
        <f t="shared" si="118"/>
        <v>12´2025</v>
      </c>
      <c r="F1092" s="2">
        <f t="shared" si="121"/>
        <v>24</v>
      </c>
      <c r="G1092" s="3">
        <f t="shared" si="122"/>
        <v>3.5661218424962851E-2</v>
      </c>
      <c r="H1092" s="5">
        <f t="shared" si="123"/>
        <v>1</v>
      </c>
      <c r="I1092" s="979">
        <f>VLOOKUP($D1092,Help2!$D$26:$T$37,5)</f>
        <v>0</v>
      </c>
      <c r="J1092" s="979">
        <f>VLOOKUP($D1092,Help2!$D$26:$T$37,6)</f>
        <v>0</v>
      </c>
      <c r="K1092" s="979">
        <f>VLOOKUP($D1092,Help2!$D$26:$T$37,7)</f>
        <v>0</v>
      </c>
      <c r="L1092" s="979">
        <f>VLOOKUP($D1092,Help2!$D$26:$T$37,8)</f>
        <v>0</v>
      </c>
      <c r="M1092" s="979">
        <f>VLOOKUP($D1092,Help2!$D$26:$T$37,9)</f>
        <v>0</v>
      </c>
      <c r="N1092" s="979">
        <f>VLOOKUP($D1092,Help2!$D$26:$T$37,10)</f>
        <v>0</v>
      </c>
      <c r="P1092" s="979">
        <f>VLOOKUP($D1092,Help2!$D$2:$T$25,3)</f>
        <v>673</v>
      </c>
      <c r="Q1092" s="979">
        <f t="shared" si="124"/>
        <v>744</v>
      </c>
      <c r="Y1092" s="979">
        <f>_xlfn.XLOOKUP($D1092,Help2!$D:$D,Help2!V:V)</f>
        <v>0</v>
      </c>
      <c r="Z1092" s="979">
        <f>_xlfn.XLOOKUP($D1092,Help2!$D:$D,Help2!W:W)</f>
        <v>0</v>
      </c>
      <c r="AA1092" s="979">
        <f>_xlfn.XLOOKUP($D1092,Help2!$D:$D,Help2!X:X)</f>
        <v>0</v>
      </c>
      <c r="AB1092" s="979">
        <f>_xlfn.XLOOKUP($D1092,Help2!$D:$D,Help2!Y:Y)</f>
        <v>0</v>
      </c>
      <c r="AC1092" s="979">
        <f>_xlfn.XLOOKUP($D1092,Help2!$D:$D,Help2!Z:Z)</f>
        <v>0</v>
      </c>
      <c r="AD1092" s="979">
        <f>_xlfn.XLOOKUP($D1092,Help2!$D:$D,Help2!AA:AA)</f>
        <v>0</v>
      </c>
      <c r="AE1092" s="979">
        <f>_xlfn.XLOOKUP($D1092,Help2!$D:$D,Help2!AB:AB)</f>
        <v>0</v>
      </c>
      <c r="AF1092" s="979">
        <f>_xlfn.XLOOKUP($D1092,Help2!$D:$D,Help2!AC:AC)</f>
        <v>0</v>
      </c>
      <c r="AG1092" s="979">
        <f>_xlfn.XLOOKUP($D1092,Help2!$D:$D,Help2!AD:AD)</f>
        <v>0</v>
      </c>
      <c r="AH1092" s="979">
        <f>_xlfn.XLOOKUP($D1092,Help2!$D:$D,Help2!AE:AE)</f>
        <v>0</v>
      </c>
      <c r="AI1092" s="979">
        <f>_xlfn.XLOOKUP($D1092,Help2!$D:$D,Help2!AF:AF)</f>
        <v>0</v>
      </c>
      <c r="AJ1092" s="979">
        <f>_xlfn.XLOOKUP($D1092,Help2!$D:$D,Help2!AG:AG)</f>
        <v>0</v>
      </c>
      <c r="AK1092" s="979">
        <f>_xlfn.XLOOKUP($D1092,Help2!$D:$D,Help2!AH:AH)</f>
        <v>0</v>
      </c>
      <c r="AL1092" s="979">
        <f>_xlfn.XLOOKUP($D1092,Help2!$D:$D,Help2!AI:AI)</f>
        <v>0</v>
      </c>
      <c r="AM1092" s="979">
        <f>_xlfn.XLOOKUP($D1092,Help2!$D:$D,Help2!AJ:AJ)</f>
        <v>0</v>
      </c>
      <c r="AN1092" s="979">
        <f>_xlfn.XLOOKUP($D1092,Help2!$D:$D,Help2!AK:AK)</f>
        <v>0</v>
      </c>
    </row>
    <row r="1093" spans="1:40" x14ac:dyDescent="0.2">
      <c r="A1093" s="1">
        <v>46017</v>
      </c>
      <c r="B1093">
        <f t="shared" si="119"/>
        <v>12</v>
      </c>
      <c r="C1093">
        <f t="shared" si="120"/>
        <v>2025</v>
      </c>
      <c r="D1093" s="872" t="str">
        <f t="shared" si="118"/>
        <v>12´2025</v>
      </c>
      <c r="F1093" s="2">
        <f t="shared" si="121"/>
        <v>24</v>
      </c>
      <c r="G1093" s="3">
        <f t="shared" si="122"/>
        <v>3.5661218424962851E-2</v>
      </c>
      <c r="H1093" s="5">
        <f t="shared" si="123"/>
        <v>1</v>
      </c>
      <c r="I1093" s="979">
        <f>VLOOKUP($D1093,Help2!$D$26:$T$37,5)</f>
        <v>0</v>
      </c>
      <c r="J1093" s="979">
        <f>VLOOKUP($D1093,Help2!$D$26:$T$37,6)</f>
        <v>0</v>
      </c>
      <c r="K1093" s="979">
        <f>VLOOKUP($D1093,Help2!$D$26:$T$37,7)</f>
        <v>0</v>
      </c>
      <c r="L1093" s="979">
        <f>VLOOKUP($D1093,Help2!$D$26:$T$37,8)</f>
        <v>0</v>
      </c>
      <c r="M1093" s="979">
        <f>VLOOKUP($D1093,Help2!$D$26:$T$37,9)</f>
        <v>0</v>
      </c>
      <c r="N1093" s="979">
        <f>VLOOKUP($D1093,Help2!$D$26:$T$37,10)</f>
        <v>0</v>
      </c>
      <c r="P1093" s="979">
        <f>VLOOKUP($D1093,Help2!$D$2:$T$25,3)</f>
        <v>673</v>
      </c>
      <c r="Q1093" s="979">
        <f t="shared" si="124"/>
        <v>744</v>
      </c>
      <c r="Y1093" s="979">
        <f>_xlfn.XLOOKUP($D1093,Help2!$D:$D,Help2!V:V)</f>
        <v>0</v>
      </c>
      <c r="Z1093" s="979">
        <f>_xlfn.XLOOKUP($D1093,Help2!$D:$D,Help2!W:W)</f>
        <v>0</v>
      </c>
      <c r="AA1093" s="979">
        <f>_xlfn.XLOOKUP($D1093,Help2!$D:$D,Help2!X:X)</f>
        <v>0</v>
      </c>
      <c r="AB1093" s="979">
        <f>_xlfn.XLOOKUP($D1093,Help2!$D:$D,Help2!Y:Y)</f>
        <v>0</v>
      </c>
      <c r="AC1093" s="979">
        <f>_xlfn.XLOOKUP($D1093,Help2!$D:$D,Help2!Z:Z)</f>
        <v>0</v>
      </c>
      <c r="AD1093" s="979">
        <f>_xlfn.XLOOKUP($D1093,Help2!$D:$D,Help2!AA:AA)</f>
        <v>0</v>
      </c>
      <c r="AE1093" s="979">
        <f>_xlfn.XLOOKUP($D1093,Help2!$D:$D,Help2!AB:AB)</f>
        <v>0</v>
      </c>
      <c r="AF1093" s="979">
        <f>_xlfn.XLOOKUP($D1093,Help2!$D:$D,Help2!AC:AC)</f>
        <v>0</v>
      </c>
      <c r="AG1093" s="979">
        <f>_xlfn.XLOOKUP($D1093,Help2!$D:$D,Help2!AD:AD)</f>
        <v>0</v>
      </c>
      <c r="AH1093" s="979">
        <f>_xlfn.XLOOKUP($D1093,Help2!$D:$D,Help2!AE:AE)</f>
        <v>0</v>
      </c>
      <c r="AI1093" s="979">
        <f>_xlfn.XLOOKUP($D1093,Help2!$D:$D,Help2!AF:AF)</f>
        <v>0</v>
      </c>
      <c r="AJ1093" s="979">
        <f>_xlfn.XLOOKUP($D1093,Help2!$D:$D,Help2!AG:AG)</f>
        <v>0</v>
      </c>
      <c r="AK1093" s="979">
        <f>_xlfn.XLOOKUP($D1093,Help2!$D:$D,Help2!AH:AH)</f>
        <v>0</v>
      </c>
      <c r="AL1093" s="979">
        <f>_xlfn.XLOOKUP($D1093,Help2!$D:$D,Help2!AI:AI)</f>
        <v>0</v>
      </c>
      <c r="AM1093" s="979">
        <f>_xlfn.XLOOKUP($D1093,Help2!$D:$D,Help2!AJ:AJ)</f>
        <v>0</v>
      </c>
      <c r="AN1093" s="979">
        <f>_xlfn.XLOOKUP($D1093,Help2!$D:$D,Help2!AK:AK)</f>
        <v>0</v>
      </c>
    </row>
    <row r="1094" spans="1:40" x14ac:dyDescent="0.2">
      <c r="A1094" s="1">
        <v>46018</v>
      </c>
      <c r="B1094">
        <f t="shared" si="119"/>
        <v>12</v>
      </c>
      <c r="C1094">
        <f t="shared" si="120"/>
        <v>2025</v>
      </c>
      <c r="D1094" s="872" t="str">
        <f t="shared" si="118"/>
        <v>12´2025</v>
      </c>
      <c r="F1094" s="2">
        <f t="shared" si="121"/>
        <v>24</v>
      </c>
      <c r="G1094" s="3">
        <f t="shared" si="122"/>
        <v>3.5661218424962851E-2</v>
      </c>
      <c r="H1094" s="5">
        <f t="shared" si="123"/>
        <v>1</v>
      </c>
      <c r="I1094" s="979">
        <f>VLOOKUP($D1094,Help2!$D$26:$T$37,5)</f>
        <v>0</v>
      </c>
      <c r="J1094" s="979">
        <f>VLOOKUP($D1094,Help2!$D$26:$T$37,6)</f>
        <v>0</v>
      </c>
      <c r="K1094" s="979">
        <f>VLOOKUP($D1094,Help2!$D$26:$T$37,7)</f>
        <v>0</v>
      </c>
      <c r="L1094" s="979">
        <f>VLOOKUP($D1094,Help2!$D$26:$T$37,8)</f>
        <v>0</v>
      </c>
      <c r="M1094" s="979">
        <f>VLOOKUP($D1094,Help2!$D$26:$T$37,9)</f>
        <v>0</v>
      </c>
      <c r="N1094" s="979">
        <f>VLOOKUP($D1094,Help2!$D$26:$T$37,10)</f>
        <v>0</v>
      </c>
      <c r="P1094" s="979">
        <f>VLOOKUP($D1094,Help2!$D$2:$T$25,3)</f>
        <v>673</v>
      </c>
      <c r="Q1094" s="979">
        <f t="shared" si="124"/>
        <v>744</v>
      </c>
      <c r="Y1094" s="979">
        <f>_xlfn.XLOOKUP($D1094,Help2!$D:$D,Help2!V:V)</f>
        <v>0</v>
      </c>
      <c r="Z1094" s="979">
        <f>_xlfn.XLOOKUP($D1094,Help2!$D:$D,Help2!W:W)</f>
        <v>0</v>
      </c>
      <c r="AA1094" s="979">
        <f>_xlfn.XLOOKUP($D1094,Help2!$D:$D,Help2!X:X)</f>
        <v>0</v>
      </c>
      <c r="AB1094" s="979">
        <f>_xlfn.XLOOKUP($D1094,Help2!$D:$D,Help2!Y:Y)</f>
        <v>0</v>
      </c>
      <c r="AC1094" s="979">
        <f>_xlfn.XLOOKUP($D1094,Help2!$D:$D,Help2!Z:Z)</f>
        <v>0</v>
      </c>
      <c r="AD1094" s="979">
        <f>_xlfn.XLOOKUP($D1094,Help2!$D:$D,Help2!AA:AA)</f>
        <v>0</v>
      </c>
      <c r="AE1094" s="979">
        <f>_xlfn.XLOOKUP($D1094,Help2!$D:$D,Help2!AB:AB)</f>
        <v>0</v>
      </c>
      <c r="AF1094" s="979">
        <f>_xlfn.XLOOKUP($D1094,Help2!$D:$D,Help2!AC:AC)</f>
        <v>0</v>
      </c>
      <c r="AG1094" s="979">
        <f>_xlfn.XLOOKUP($D1094,Help2!$D:$D,Help2!AD:AD)</f>
        <v>0</v>
      </c>
      <c r="AH1094" s="979">
        <f>_xlfn.XLOOKUP($D1094,Help2!$D:$D,Help2!AE:AE)</f>
        <v>0</v>
      </c>
      <c r="AI1094" s="979">
        <f>_xlfn.XLOOKUP($D1094,Help2!$D:$D,Help2!AF:AF)</f>
        <v>0</v>
      </c>
      <c r="AJ1094" s="979">
        <f>_xlfn.XLOOKUP($D1094,Help2!$D:$D,Help2!AG:AG)</f>
        <v>0</v>
      </c>
      <c r="AK1094" s="979">
        <f>_xlfn.XLOOKUP($D1094,Help2!$D:$D,Help2!AH:AH)</f>
        <v>0</v>
      </c>
      <c r="AL1094" s="979">
        <f>_xlfn.XLOOKUP($D1094,Help2!$D:$D,Help2!AI:AI)</f>
        <v>0</v>
      </c>
      <c r="AM1094" s="979">
        <f>_xlfn.XLOOKUP($D1094,Help2!$D:$D,Help2!AJ:AJ)</f>
        <v>0</v>
      </c>
      <c r="AN1094" s="979">
        <f>_xlfn.XLOOKUP($D1094,Help2!$D:$D,Help2!AK:AK)</f>
        <v>0</v>
      </c>
    </row>
    <row r="1095" spans="1:40" x14ac:dyDescent="0.2">
      <c r="A1095" s="1">
        <v>46019</v>
      </c>
      <c r="B1095">
        <f t="shared" si="119"/>
        <v>12</v>
      </c>
      <c r="C1095">
        <f t="shared" si="120"/>
        <v>2025</v>
      </c>
      <c r="D1095" s="872" t="str">
        <f t="shared" si="118"/>
        <v>12´2025</v>
      </c>
      <c r="F1095" s="2">
        <f t="shared" si="121"/>
        <v>24</v>
      </c>
      <c r="G1095" s="3">
        <f t="shared" si="122"/>
        <v>3.5661218424962851E-2</v>
      </c>
      <c r="H1095" s="5">
        <f t="shared" si="123"/>
        <v>1</v>
      </c>
      <c r="I1095" s="979">
        <f>VLOOKUP($D1095,Help2!$D$26:$T$37,5)</f>
        <v>0</v>
      </c>
      <c r="J1095" s="979">
        <f>VLOOKUP($D1095,Help2!$D$26:$T$37,6)</f>
        <v>0</v>
      </c>
      <c r="K1095" s="979">
        <f>VLOOKUP($D1095,Help2!$D$26:$T$37,7)</f>
        <v>0</v>
      </c>
      <c r="L1095" s="979">
        <f>VLOOKUP($D1095,Help2!$D$26:$T$37,8)</f>
        <v>0</v>
      </c>
      <c r="M1095" s="979">
        <f>VLOOKUP($D1095,Help2!$D$26:$T$37,9)</f>
        <v>0</v>
      </c>
      <c r="N1095" s="979">
        <f>VLOOKUP($D1095,Help2!$D$26:$T$37,10)</f>
        <v>0</v>
      </c>
      <c r="P1095" s="979">
        <f>VLOOKUP($D1095,Help2!$D$2:$T$25,3)</f>
        <v>673</v>
      </c>
      <c r="Q1095" s="979">
        <f t="shared" si="124"/>
        <v>744</v>
      </c>
      <c r="Y1095" s="979">
        <f>_xlfn.XLOOKUP($D1095,Help2!$D:$D,Help2!V:V)</f>
        <v>0</v>
      </c>
      <c r="Z1095" s="979">
        <f>_xlfn.XLOOKUP($D1095,Help2!$D:$D,Help2!W:W)</f>
        <v>0</v>
      </c>
      <c r="AA1095" s="979">
        <f>_xlfn.XLOOKUP($D1095,Help2!$D:$D,Help2!X:X)</f>
        <v>0</v>
      </c>
      <c r="AB1095" s="979">
        <f>_xlfn.XLOOKUP($D1095,Help2!$D:$D,Help2!Y:Y)</f>
        <v>0</v>
      </c>
      <c r="AC1095" s="979">
        <f>_xlfn.XLOOKUP($D1095,Help2!$D:$D,Help2!Z:Z)</f>
        <v>0</v>
      </c>
      <c r="AD1095" s="979">
        <f>_xlfn.XLOOKUP($D1095,Help2!$D:$D,Help2!AA:AA)</f>
        <v>0</v>
      </c>
      <c r="AE1095" s="979">
        <f>_xlfn.XLOOKUP($D1095,Help2!$D:$D,Help2!AB:AB)</f>
        <v>0</v>
      </c>
      <c r="AF1095" s="979">
        <f>_xlfn.XLOOKUP($D1095,Help2!$D:$D,Help2!AC:AC)</f>
        <v>0</v>
      </c>
      <c r="AG1095" s="979">
        <f>_xlfn.XLOOKUP($D1095,Help2!$D:$D,Help2!AD:AD)</f>
        <v>0</v>
      </c>
      <c r="AH1095" s="979">
        <f>_xlfn.XLOOKUP($D1095,Help2!$D:$D,Help2!AE:AE)</f>
        <v>0</v>
      </c>
      <c r="AI1095" s="979">
        <f>_xlfn.XLOOKUP($D1095,Help2!$D:$D,Help2!AF:AF)</f>
        <v>0</v>
      </c>
      <c r="AJ1095" s="979">
        <f>_xlfn.XLOOKUP($D1095,Help2!$D:$D,Help2!AG:AG)</f>
        <v>0</v>
      </c>
      <c r="AK1095" s="979">
        <f>_xlfn.XLOOKUP($D1095,Help2!$D:$D,Help2!AH:AH)</f>
        <v>0</v>
      </c>
      <c r="AL1095" s="979">
        <f>_xlfn.XLOOKUP($D1095,Help2!$D:$D,Help2!AI:AI)</f>
        <v>0</v>
      </c>
      <c r="AM1095" s="979">
        <f>_xlfn.XLOOKUP($D1095,Help2!$D:$D,Help2!AJ:AJ)</f>
        <v>0</v>
      </c>
      <c r="AN1095" s="979">
        <f>_xlfn.XLOOKUP($D1095,Help2!$D:$D,Help2!AK:AK)</f>
        <v>0</v>
      </c>
    </row>
    <row r="1096" spans="1:40" x14ac:dyDescent="0.2">
      <c r="A1096" s="1">
        <v>46020</v>
      </c>
      <c r="B1096">
        <f t="shared" si="119"/>
        <v>12</v>
      </c>
      <c r="C1096">
        <f t="shared" si="120"/>
        <v>2025</v>
      </c>
      <c r="D1096" s="872" t="str">
        <f t="shared" si="118"/>
        <v>12´2025</v>
      </c>
      <c r="F1096" s="2">
        <f t="shared" si="121"/>
        <v>24</v>
      </c>
      <c r="G1096" s="3">
        <f t="shared" si="122"/>
        <v>3.5661218424962851E-2</v>
      </c>
      <c r="H1096" s="5">
        <f t="shared" si="123"/>
        <v>1</v>
      </c>
      <c r="I1096" s="979">
        <f>VLOOKUP($D1096,Help2!$D$26:$T$37,5)</f>
        <v>0</v>
      </c>
      <c r="J1096" s="979">
        <f>VLOOKUP($D1096,Help2!$D$26:$T$37,6)</f>
        <v>0</v>
      </c>
      <c r="K1096" s="979">
        <f>VLOOKUP($D1096,Help2!$D$26:$T$37,7)</f>
        <v>0</v>
      </c>
      <c r="L1096" s="979">
        <f>VLOOKUP($D1096,Help2!$D$26:$T$37,8)</f>
        <v>0</v>
      </c>
      <c r="M1096" s="979">
        <f>VLOOKUP($D1096,Help2!$D$26:$T$37,9)</f>
        <v>0</v>
      </c>
      <c r="N1096" s="979">
        <f>VLOOKUP($D1096,Help2!$D$26:$T$37,10)</f>
        <v>0</v>
      </c>
      <c r="P1096" s="979">
        <f>VLOOKUP($D1096,Help2!$D$2:$T$25,3)</f>
        <v>673</v>
      </c>
      <c r="Q1096" s="979">
        <f t="shared" si="124"/>
        <v>744</v>
      </c>
      <c r="Y1096" s="979">
        <f>_xlfn.XLOOKUP($D1096,Help2!$D:$D,Help2!V:V)</f>
        <v>0</v>
      </c>
      <c r="Z1096" s="979">
        <f>_xlfn.XLOOKUP($D1096,Help2!$D:$D,Help2!W:W)</f>
        <v>0</v>
      </c>
      <c r="AA1096" s="979">
        <f>_xlfn.XLOOKUP($D1096,Help2!$D:$D,Help2!X:X)</f>
        <v>0</v>
      </c>
      <c r="AB1096" s="979">
        <f>_xlfn.XLOOKUP($D1096,Help2!$D:$D,Help2!Y:Y)</f>
        <v>0</v>
      </c>
      <c r="AC1096" s="979">
        <f>_xlfn.XLOOKUP($D1096,Help2!$D:$D,Help2!Z:Z)</f>
        <v>0</v>
      </c>
      <c r="AD1096" s="979">
        <f>_xlfn.XLOOKUP($D1096,Help2!$D:$D,Help2!AA:AA)</f>
        <v>0</v>
      </c>
      <c r="AE1096" s="979">
        <f>_xlfn.XLOOKUP($D1096,Help2!$D:$D,Help2!AB:AB)</f>
        <v>0</v>
      </c>
      <c r="AF1096" s="979">
        <f>_xlfn.XLOOKUP($D1096,Help2!$D:$D,Help2!AC:AC)</f>
        <v>0</v>
      </c>
      <c r="AG1096" s="979">
        <f>_xlfn.XLOOKUP($D1096,Help2!$D:$D,Help2!AD:AD)</f>
        <v>0</v>
      </c>
      <c r="AH1096" s="979">
        <f>_xlfn.XLOOKUP($D1096,Help2!$D:$D,Help2!AE:AE)</f>
        <v>0</v>
      </c>
      <c r="AI1096" s="979">
        <f>_xlfn.XLOOKUP($D1096,Help2!$D:$D,Help2!AF:AF)</f>
        <v>0</v>
      </c>
      <c r="AJ1096" s="979">
        <f>_xlfn.XLOOKUP($D1096,Help2!$D:$D,Help2!AG:AG)</f>
        <v>0</v>
      </c>
      <c r="AK1096" s="979">
        <f>_xlfn.XLOOKUP($D1096,Help2!$D:$D,Help2!AH:AH)</f>
        <v>0</v>
      </c>
      <c r="AL1096" s="979">
        <f>_xlfn.XLOOKUP($D1096,Help2!$D:$D,Help2!AI:AI)</f>
        <v>0</v>
      </c>
      <c r="AM1096" s="979">
        <f>_xlfn.XLOOKUP($D1096,Help2!$D:$D,Help2!AJ:AJ)</f>
        <v>0</v>
      </c>
      <c r="AN1096" s="979">
        <f>_xlfn.XLOOKUP($D1096,Help2!$D:$D,Help2!AK:AK)</f>
        <v>0</v>
      </c>
    </row>
    <row r="1097" spans="1:40" x14ac:dyDescent="0.2">
      <c r="A1097" s="1">
        <v>46021</v>
      </c>
      <c r="B1097">
        <f t="shared" si="119"/>
        <v>12</v>
      </c>
      <c r="C1097">
        <f t="shared" si="120"/>
        <v>2025</v>
      </c>
      <c r="D1097" s="872" t="str">
        <f t="shared" si="118"/>
        <v>12´2025</v>
      </c>
      <c r="F1097" s="2">
        <f t="shared" si="121"/>
        <v>24</v>
      </c>
      <c r="G1097" s="3">
        <f t="shared" si="122"/>
        <v>3.5661218424962851E-2</v>
      </c>
      <c r="H1097" s="5">
        <f t="shared" si="123"/>
        <v>1</v>
      </c>
      <c r="I1097" s="979">
        <f>VLOOKUP($D1097,Help2!$D$26:$T$37,5)</f>
        <v>0</v>
      </c>
      <c r="J1097" s="979">
        <f>VLOOKUP($D1097,Help2!$D$26:$T$37,6)</f>
        <v>0</v>
      </c>
      <c r="K1097" s="979">
        <f>VLOOKUP($D1097,Help2!$D$26:$T$37,7)</f>
        <v>0</v>
      </c>
      <c r="L1097" s="979">
        <f>VLOOKUP($D1097,Help2!$D$26:$T$37,8)</f>
        <v>0</v>
      </c>
      <c r="M1097" s="979">
        <f>VLOOKUP($D1097,Help2!$D$26:$T$37,9)</f>
        <v>0</v>
      </c>
      <c r="N1097" s="979">
        <f>VLOOKUP($D1097,Help2!$D$26:$T$37,10)</f>
        <v>0</v>
      </c>
      <c r="P1097" s="979">
        <f>VLOOKUP($D1097,Help2!$D$2:$T$25,3)</f>
        <v>673</v>
      </c>
      <c r="Q1097" s="979">
        <f t="shared" si="124"/>
        <v>744</v>
      </c>
      <c r="Y1097" s="979">
        <f>_xlfn.XLOOKUP($D1097,Help2!$D:$D,Help2!V:V)</f>
        <v>0</v>
      </c>
      <c r="Z1097" s="979">
        <f>_xlfn.XLOOKUP($D1097,Help2!$D:$D,Help2!W:W)</f>
        <v>0</v>
      </c>
      <c r="AA1097" s="979">
        <f>_xlfn.XLOOKUP($D1097,Help2!$D:$D,Help2!X:X)</f>
        <v>0</v>
      </c>
      <c r="AB1097" s="979">
        <f>_xlfn.XLOOKUP($D1097,Help2!$D:$D,Help2!Y:Y)</f>
        <v>0</v>
      </c>
      <c r="AC1097" s="979">
        <f>_xlfn.XLOOKUP($D1097,Help2!$D:$D,Help2!Z:Z)</f>
        <v>0</v>
      </c>
      <c r="AD1097" s="979">
        <f>_xlfn.XLOOKUP($D1097,Help2!$D:$D,Help2!AA:AA)</f>
        <v>0</v>
      </c>
      <c r="AE1097" s="979">
        <f>_xlfn.XLOOKUP($D1097,Help2!$D:$D,Help2!AB:AB)</f>
        <v>0</v>
      </c>
      <c r="AF1097" s="979">
        <f>_xlfn.XLOOKUP($D1097,Help2!$D:$D,Help2!AC:AC)</f>
        <v>0</v>
      </c>
      <c r="AG1097" s="979">
        <f>_xlfn.XLOOKUP($D1097,Help2!$D:$D,Help2!AD:AD)</f>
        <v>0</v>
      </c>
      <c r="AH1097" s="979">
        <f>_xlfn.XLOOKUP($D1097,Help2!$D:$D,Help2!AE:AE)</f>
        <v>0</v>
      </c>
      <c r="AI1097" s="979">
        <f>_xlfn.XLOOKUP($D1097,Help2!$D:$D,Help2!AF:AF)</f>
        <v>0</v>
      </c>
      <c r="AJ1097" s="979">
        <f>_xlfn.XLOOKUP($D1097,Help2!$D:$D,Help2!AG:AG)</f>
        <v>0</v>
      </c>
      <c r="AK1097" s="979">
        <f>_xlfn.XLOOKUP($D1097,Help2!$D:$D,Help2!AH:AH)</f>
        <v>0</v>
      </c>
      <c r="AL1097" s="979">
        <f>_xlfn.XLOOKUP($D1097,Help2!$D:$D,Help2!AI:AI)</f>
        <v>0</v>
      </c>
      <c r="AM1097" s="979">
        <f>_xlfn.XLOOKUP($D1097,Help2!$D:$D,Help2!AJ:AJ)</f>
        <v>0</v>
      </c>
      <c r="AN1097" s="979">
        <f>_xlfn.XLOOKUP($D1097,Help2!$D:$D,Help2!AK:AK)</f>
        <v>0</v>
      </c>
    </row>
    <row r="1098" spans="1:40" x14ac:dyDescent="0.2">
      <c r="A1098" s="1">
        <v>46022</v>
      </c>
      <c r="B1098">
        <f t="shared" si="119"/>
        <v>12</v>
      </c>
      <c r="C1098">
        <f t="shared" si="120"/>
        <v>2025</v>
      </c>
      <c r="D1098" s="872" t="str">
        <f t="shared" si="118"/>
        <v>12´2025</v>
      </c>
      <c r="F1098" s="2">
        <f t="shared" si="121"/>
        <v>24</v>
      </c>
      <c r="G1098" s="3">
        <f t="shared" si="122"/>
        <v>3.5661218424962851E-2</v>
      </c>
      <c r="H1098" s="5">
        <f t="shared" si="123"/>
        <v>1</v>
      </c>
      <c r="I1098" s="979">
        <f>VLOOKUP($D1098,Help2!$D$26:$T$37,5)</f>
        <v>0</v>
      </c>
      <c r="J1098" s="979">
        <f>VLOOKUP($D1098,Help2!$D$26:$T$37,6)</f>
        <v>0</v>
      </c>
      <c r="K1098" s="979">
        <f>VLOOKUP($D1098,Help2!$D$26:$T$37,7)</f>
        <v>0</v>
      </c>
      <c r="L1098" s="979">
        <f>VLOOKUP($D1098,Help2!$D$26:$T$37,8)</f>
        <v>0</v>
      </c>
      <c r="M1098" s="979">
        <f>VLOOKUP($D1098,Help2!$D$26:$T$37,9)</f>
        <v>0</v>
      </c>
      <c r="N1098" s="979">
        <f>VLOOKUP($D1098,Help2!$D$26:$T$37,10)</f>
        <v>0</v>
      </c>
      <c r="P1098" s="979">
        <f>VLOOKUP($D1098,Help2!$D$2:$T$25,3)</f>
        <v>673</v>
      </c>
      <c r="Q1098" s="979">
        <f t="shared" si="124"/>
        <v>744</v>
      </c>
      <c r="Y1098" s="979">
        <f>_xlfn.XLOOKUP($D1098,Help2!$D:$D,Help2!V:V)</f>
        <v>0</v>
      </c>
      <c r="Z1098" s="979">
        <f>_xlfn.XLOOKUP($D1098,Help2!$D:$D,Help2!W:W)</f>
        <v>0</v>
      </c>
      <c r="AA1098" s="979">
        <f>_xlfn.XLOOKUP($D1098,Help2!$D:$D,Help2!X:X)</f>
        <v>0</v>
      </c>
      <c r="AB1098" s="979">
        <f>_xlfn.XLOOKUP($D1098,Help2!$D:$D,Help2!Y:Y)</f>
        <v>0</v>
      </c>
      <c r="AC1098" s="979">
        <f>_xlfn.XLOOKUP($D1098,Help2!$D:$D,Help2!Z:Z)</f>
        <v>0</v>
      </c>
      <c r="AD1098" s="979">
        <f>_xlfn.XLOOKUP($D1098,Help2!$D:$D,Help2!AA:AA)</f>
        <v>0</v>
      </c>
      <c r="AE1098" s="979">
        <f>_xlfn.XLOOKUP($D1098,Help2!$D:$D,Help2!AB:AB)</f>
        <v>0</v>
      </c>
      <c r="AF1098" s="979">
        <f>_xlfn.XLOOKUP($D1098,Help2!$D:$D,Help2!AC:AC)</f>
        <v>0</v>
      </c>
      <c r="AG1098" s="979">
        <f>_xlfn.XLOOKUP($D1098,Help2!$D:$D,Help2!AD:AD)</f>
        <v>0</v>
      </c>
      <c r="AH1098" s="979">
        <f>_xlfn.XLOOKUP($D1098,Help2!$D:$D,Help2!AE:AE)</f>
        <v>0</v>
      </c>
      <c r="AI1098" s="979">
        <f>_xlfn.XLOOKUP($D1098,Help2!$D:$D,Help2!AF:AF)</f>
        <v>0</v>
      </c>
      <c r="AJ1098" s="979">
        <f>_xlfn.XLOOKUP($D1098,Help2!$D:$D,Help2!AG:AG)</f>
        <v>0</v>
      </c>
      <c r="AK1098" s="979">
        <f>_xlfn.XLOOKUP($D1098,Help2!$D:$D,Help2!AH:AH)</f>
        <v>0</v>
      </c>
      <c r="AL1098" s="979">
        <f>_xlfn.XLOOKUP($D1098,Help2!$D:$D,Help2!AI:AI)</f>
        <v>0</v>
      </c>
      <c r="AM1098" s="979">
        <f>_xlfn.XLOOKUP($D1098,Help2!$D:$D,Help2!AJ:AJ)</f>
        <v>0</v>
      </c>
      <c r="AN1098" s="979">
        <f>_xlfn.XLOOKUP($D1098,Help2!$D:$D,Help2!AK:AK)</f>
        <v>0</v>
      </c>
    </row>
    <row r="1099" spans="1:40" x14ac:dyDescent="0.2">
      <c r="A1099" s="1"/>
    </row>
    <row r="1102" spans="1:40" x14ac:dyDescent="0.2">
      <c r="E1102" s="867">
        <v>16</v>
      </c>
    </row>
    <row r="1115" spans="5:5" x14ac:dyDescent="0.2">
      <c r="E1115" s="867">
        <v>4</v>
      </c>
    </row>
    <row r="1116" spans="5:5" x14ac:dyDescent="0.2">
      <c r="E1116" s="867">
        <v>24</v>
      </c>
    </row>
    <row r="1117" spans="5:5" x14ac:dyDescent="0.2">
      <c r="E1117" s="867">
        <v>13</v>
      </c>
    </row>
  </sheetData>
  <autoFilter ref="E641:E1098" xr:uid="{D3E0B128-52D4-4162-8152-7AE530946680}"/>
  <phoneticPr fontId="109" type="noConversion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580B9-D220-4763-85D2-5778F1E0E645}">
  <sheetPr codeName="T_03">
    <tabColor theme="9" tint="0.59999389629810485"/>
  </sheetPr>
  <dimension ref="A1:AJ37"/>
  <sheetViews>
    <sheetView workbookViewId="0">
      <pane xSplit="7" ySplit="1" topLeftCell="H2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I26" sqref="I26"/>
    </sheetView>
  </sheetViews>
  <sheetFormatPr baseColWidth="10" defaultRowHeight="15" x14ac:dyDescent="0.2"/>
  <cols>
    <col min="4" max="4" width="11.5" style="872"/>
    <col min="8" max="19" width="11.5" style="4"/>
    <col min="20" max="21" width="11.5" style="2"/>
    <col min="22" max="22" width="11.5" style="1438"/>
    <col min="35" max="35" width="11.5" style="1438"/>
  </cols>
  <sheetData>
    <row r="1" spans="1:36" ht="64" x14ac:dyDescent="0.2">
      <c r="A1" t="s">
        <v>348</v>
      </c>
      <c r="B1" t="s">
        <v>25</v>
      </c>
      <c r="C1" t="s">
        <v>347</v>
      </c>
      <c r="D1" s="872" t="s">
        <v>354</v>
      </c>
      <c r="F1" s="870" t="s">
        <v>20</v>
      </c>
      <c r="G1" t="s">
        <v>24</v>
      </c>
      <c r="H1" s="869" t="s">
        <v>0</v>
      </c>
      <c r="I1" s="871" t="s">
        <v>1</v>
      </c>
      <c r="J1" s="869" t="s">
        <v>2</v>
      </c>
      <c r="K1" s="869" t="s">
        <v>3</v>
      </c>
      <c r="L1" s="869" t="s">
        <v>4</v>
      </c>
      <c r="M1" s="869" t="s">
        <v>5</v>
      </c>
      <c r="N1" s="871" t="s">
        <v>6</v>
      </c>
      <c r="O1" s="869" t="s">
        <v>7</v>
      </c>
      <c r="P1" s="869" t="s">
        <v>8</v>
      </c>
      <c r="Q1" s="869" t="s">
        <v>9</v>
      </c>
      <c r="R1" s="869" t="s">
        <v>10</v>
      </c>
      <c r="S1" s="871" t="s">
        <v>13</v>
      </c>
      <c r="T1" s="881" t="s">
        <v>12</v>
      </c>
      <c r="U1" s="881" t="s">
        <v>357</v>
      </c>
      <c r="V1" s="1437" t="s">
        <v>358</v>
      </c>
      <c r="W1" s="881" t="s">
        <v>359</v>
      </c>
      <c r="X1" s="881" t="s">
        <v>360</v>
      </c>
      <c r="Y1" s="881" t="s">
        <v>370</v>
      </c>
      <c r="Z1" s="881" t="s">
        <v>361</v>
      </c>
      <c r="AA1" s="881" t="s">
        <v>371</v>
      </c>
      <c r="AB1" s="881" t="s">
        <v>372</v>
      </c>
      <c r="AC1" s="881" t="s">
        <v>373</v>
      </c>
      <c r="AD1" s="881" t="s">
        <v>374</v>
      </c>
      <c r="AE1" s="881" t="s">
        <v>376</v>
      </c>
      <c r="AF1" s="881" t="s">
        <v>375</v>
      </c>
      <c r="AG1" s="881" t="s">
        <v>377</v>
      </c>
      <c r="AH1" s="881" t="s">
        <v>378</v>
      </c>
      <c r="AI1" s="1437" t="s">
        <v>379</v>
      </c>
      <c r="AJ1" s="881" t="s">
        <v>380</v>
      </c>
    </row>
    <row r="2" spans="1:36" x14ac:dyDescent="0.2">
      <c r="A2" s="1">
        <v>44927</v>
      </c>
      <c r="B2">
        <f>MONTH(A2)</f>
        <v>1</v>
      </c>
      <c r="C2">
        <f>YEAR(A2)</f>
        <v>2023</v>
      </c>
      <c r="D2" s="872" t="str">
        <f>CONCATENATE(TEXT(A2,"MM"),"´",C2)</f>
        <v>01´2023</v>
      </c>
      <c r="E2">
        <f>EOMONTH(A2,0)+1-A2</f>
        <v>31</v>
      </c>
      <c r="F2">
        <f>+E2*24</f>
        <v>744</v>
      </c>
      <c r="G2">
        <f>SUMIFS(Help!$E$154:$E$1098,Help!$B$154:$B$1098,B2,Help!$C$154:$C$1098,C2)</f>
        <v>0</v>
      </c>
    </row>
    <row r="3" spans="1:36" x14ac:dyDescent="0.2">
      <c r="A3" s="1">
        <v>44958</v>
      </c>
      <c r="B3">
        <f t="shared" ref="B3:B37" si="0">MONTH(A3)</f>
        <v>2</v>
      </c>
      <c r="C3">
        <f t="shared" ref="C3:C37" si="1">YEAR(A3)</f>
        <v>2023</v>
      </c>
      <c r="D3" s="872" t="str">
        <f t="shared" ref="D3:D7" si="2">CONCATENATE(TEXT(A3,"MM"),"´",C3)</f>
        <v>02´2023</v>
      </c>
      <c r="E3">
        <f t="shared" ref="E3:E37" si="3">EOMONTH(A3,0)+1-A3</f>
        <v>28</v>
      </c>
      <c r="F3">
        <f t="shared" ref="F3:F37" si="4">+E3*24</f>
        <v>672</v>
      </c>
      <c r="G3">
        <f>SUMIFS(Help!$E$154:$E$1098,Help!$B$154:$B$1098,B3,Help!$C$154:$C$1098,C3)</f>
        <v>0</v>
      </c>
    </row>
    <row r="4" spans="1:36" x14ac:dyDescent="0.2">
      <c r="A4" s="1">
        <v>44986</v>
      </c>
      <c r="B4">
        <f t="shared" si="0"/>
        <v>3</v>
      </c>
      <c r="C4">
        <f t="shared" si="1"/>
        <v>2023</v>
      </c>
      <c r="D4" s="872" t="str">
        <f t="shared" si="2"/>
        <v>03´2023</v>
      </c>
      <c r="E4">
        <f t="shared" si="3"/>
        <v>31</v>
      </c>
      <c r="F4">
        <f t="shared" si="4"/>
        <v>744</v>
      </c>
      <c r="G4">
        <f>SUMIFS(Help!$E$154:$E$1098,Help!$B$154:$B$1098,B4,Help!$C$154:$C$1098,C4)</f>
        <v>0</v>
      </c>
      <c r="H4" s="4">
        <f>_xlfn.XLOOKUP($A4,Cons_Budget!_xlnm.Print_Titles,Cons_Budget!$103:$103)</f>
        <v>14945</v>
      </c>
      <c r="I4" s="4">
        <f>_xlfn.XLOOKUP($A4,Cons_Budget!_xlnm.Print_Titles,Cons_Budget!$64:$64)</f>
        <v>8684</v>
      </c>
      <c r="J4" s="4">
        <f>_xlfn.XLOOKUP($A4,Cons_Budget!_xlnm.Print_Titles,Cons_Budget!$77:$77)</f>
        <v>2784</v>
      </c>
      <c r="K4" s="4">
        <f>_xlfn.XLOOKUP($A4,Cons_Budget!_xlnm.Print_Titles,Cons_Budget!$79:$79)</f>
        <v>550</v>
      </c>
      <c r="L4" s="4">
        <f>_xlfn.XLOOKUP($A4,Cons_Budget!_xlnm.Print_Titles,Cons_Budget!$118:$118)</f>
        <v>7306</v>
      </c>
      <c r="M4" s="4">
        <f>_xlfn.XLOOKUP($A4,Cons_Budget!_xlnm.Print_Titles,Cons_Budget!$120:$120)</f>
        <v>6697</v>
      </c>
      <c r="N4" s="4">
        <f>_xlfn.XLOOKUP($A4,Jahr_FH_Budget!$4:$4,Jahr_FH_Budget!$11:$11)</f>
        <v>7082.2766049087804</v>
      </c>
      <c r="O4" s="4">
        <f>_xlfn.XLOOKUP($A4,Jahr_FH_Budget!$4:$4,Jahr_FH_Budget!$6:$6)</f>
        <v>6485.4560000000001</v>
      </c>
      <c r="P4" s="4">
        <f>_xlfn.XLOOKUP($A4,Jahr_FH_Budget!$4:$4,Jahr_FH_Budget!$45:$45)</f>
        <v>0</v>
      </c>
      <c r="Q4" s="4">
        <f>_xlfn.XLOOKUP($A4,Jahr_FH_Budget!$4:$4,Jahr_FH_Budget!$46:$46)</f>
        <v>0</v>
      </c>
      <c r="R4" s="4">
        <f>_xlfn.XLOOKUP($A4,Jahr_FH_Budget!$4:$4,Jahr_FH_Budget!$7:$7)</f>
        <v>124.532</v>
      </c>
      <c r="S4" s="4">
        <f>_xlfn.XLOOKUP($A4,Jahr_FH_Budget!$4:$4,Jahr_FH_Budget!$54:$54)*1000</f>
        <v>0</v>
      </c>
      <c r="T4" s="2">
        <f t="shared" ref="T4:T8" si="5">100*(F4-G4)/F4</f>
        <v>100</v>
      </c>
      <c r="U4" s="1439">
        <f t="shared" ref="U4:U8" si="6">100*((E4*24)-G4)/(E4*24)</f>
        <v>100</v>
      </c>
      <c r="V4" s="4">
        <f>_xlfn.XLOOKUP($A4,Cons_Budget!_xlnm.Print_Titles,Cons_Budget!$110:$110)</f>
        <v>6089</v>
      </c>
      <c r="W4" s="4">
        <f>_xlfn.XLOOKUP($A4,Cons_Budget!_xlnm.Print_Titles,Cons_Budget!$111:$111)</f>
        <v>2595</v>
      </c>
      <c r="X4" s="4">
        <f>_xlfn.XLOOKUP($A4,Cons_Budget!_xlnm.Print_Titles,Cons_Budget!$112:$112)</f>
        <v>0</v>
      </c>
      <c r="Y4" s="4">
        <f>_xlfn.XLOOKUP($A4,Cons_Budget!_xlnm.Print_Titles,Cons_Budget!$114:$114)</f>
        <v>3334</v>
      </c>
      <c r="Z4" s="4">
        <f t="shared" ref="Z4:Z8" si="7">+H4-I4-Y4</f>
        <v>2927</v>
      </c>
      <c r="AA4" s="4">
        <f>_xlfn.XLOOKUP($A4,Cons_Budget!_xlnm.Print_Titles,Cons_Budget!$129:$129)</f>
        <v>633</v>
      </c>
      <c r="AB4" s="4">
        <f>_xlfn.XLOOKUP($A4,Cons_Budget!_xlnm.Print_Titles,Cons_Budget!$122:$122)</f>
        <v>979</v>
      </c>
      <c r="AC4" s="4">
        <f>_xlfn.XLOOKUP($A4,Cons_Budget!_xlnm.Print_Titles,Cons_Budget!$123:$123)</f>
        <v>188</v>
      </c>
      <c r="AD4" s="4">
        <f>_xlfn.XLOOKUP($A4,Cons_Budget!_xlnm.Print_Titles,Cons_Budget!$124:$124)</f>
        <v>236</v>
      </c>
      <c r="AE4" s="4">
        <f>_xlfn.XLOOKUP($A4,Cons_Budget!_xlnm.Print_Titles,Cons_Budget!$125:$125)</f>
        <v>2370</v>
      </c>
      <c r="AF4" s="4">
        <f>_xlfn.XLOOKUP($A4,Cons_Budget!_xlnm.Print_Titles,Cons_Budget!$126:$126)</f>
        <v>2839</v>
      </c>
      <c r="AG4" s="4">
        <f>_xlfn.XLOOKUP($A4,Cons_Budget!_xlnm.Print_Titles,Cons_Budget!$147:$147)</f>
        <v>392.90715407823211</v>
      </c>
      <c r="AH4" s="4">
        <f>_xlfn.XLOOKUP($A4,Cons_Budget!_xlnm.Print_Titles,Cons_Budget!$119:$119)</f>
        <v>3239.1</v>
      </c>
      <c r="AI4" s="1440">
        <f>_xlfn.XLOOKUP($A4,Jahr_FH_Budget!$4:$4,Jahr_FH_Budget!$13:$13)</f>
        <v>726.92107554826066</v>
      </c>
      <c r="AJ4" s="4">
        <f>_xlfn.XLOOKUP($A4,Jahr_FH_Budget!$4:$4,Jahr_FH_Budget!$14:$14)+_xlfn.XLOOKUP($A4,Jahr_FH_Budget!$4:$4,Jahr_FH_Budget!$15:$15)</f>
        <v>0</v>
      </c>
    </row>
    <row r="5" spans="1:36" x14ac:dyDescent="0.2">
      <c r="A5" s="1">
        <v>45017</v>
      </c>
      <c r="B5">
        <f t="shared" si="0"/>
        <v>4</v>
      </c>
      <c r="C5">
        <f t="shared" si="1"/>
        <v>2023</v>
      </c>
      <c r="D5" s="872" t="str">
        <f t="shared" si="2"/>
        <v>04´2023</v>
      </c>
      <c r="E5">
        <f t="shared" si="3"/>
        <v>30</v>
      </c>
      <c r="F5">
        <f t="shared" si="4"/>
        <v>720</v>
      </c>
      <c r="G5">
        <f>SUMIFS(Help!$E$154:$E$1098,Help!$B$154:$B$1098,B5,Help!$C$154:$C$1098,C5)</f>
        <v>0</v>
      </c>
      <c r="H5" s="4">
        <f>_xlfn.XLOOKUP($A5,Cons_Budget!_xlnm.Print_Titles,Cons_Budget!$103:$103)</f>
        <v>18085</v>
      </c>
      <c r="I5" s="4">
        <f>_xlfn.XLOOKUP($A5,Cons_Budget!_xlnm.Print_Titles,Cons_Budget!$64:$64)</f>
        <v>10487</v>
      </c>
      <c r="J5" s="4">
        <f>_xlfn.XLOOKUP($A5,Cons_Budget!_xlnm.Print_Titles,Cons_Budget!$77:$77)</f>
        <v>3355</v>
      </c>
      <c r="K5" s="4">
        <f>_xlfn.XLOOKUP($A5,Cons_Budget!_xlnm.Print_Titles,Cons_Budget!$79:$79)</f>
        <v>2791</v>
      </c>
      <c r="L5" s="4">
        <f>_xlfn.XLOOKUP($A5,Cons_Budget!_xlnm.Print_Titles,Cons_Budget!$118:$118)</f>
        <v>7849</v>
      </c>
      <c r="M5" s="4">
        <f>_xlfn.XLOOKUP($A5,Cons_Budget!_xlnm.Print_Titles,Cons_Budget!$120:$120)</f>
        <v>8887</v>
      </c>
      <c r="N5" s="4">
        <f>_xlfn.XLOOKUP($A5,Jahr_FH_Budget!$4:$4,Jahr_FH_Budget!$11:$11)</f>
        <v>7849</v>
      </c>
      <c r="O5" s="4">
        <f>_xlfn.XLOOKUP($A5,Jahr_FH_Budget!$4:$4,Jahr_FH_Budget!$6:$6)</f>
        <v>8814.9599999999991</v>
      </c>
      <c r="P5" s="4">
        <f>_xlfn.XLOOKUP($A5,Jahr_FH_Budget!$4:$4,Jahr_FH_Budget!$45:$45)</f>
        <v>0</v>
      </c>
      <c r="Q5" s="4">
        <f>_xlfn.XLOOKUP($A5,Jahr_FH_Budget!$4:$4,Jahr_FH_Budget!$46:$46)</f>
        <v>0</v>
      </c>
      <c r="R5" s="4">
        <f>_xlfn.XLOOKUP($A5,Jahr_FH_Budget!$4:$4,Jahr_FH_Budget!$7:$7)</f>
        <v>95.325999999999993</v>
      </c>
      <c r="S5" s="4">
        <f>_xlfn.XLOOKUP($A5,Jahr_FH_Budget!$4:$4,Jahr_FH_Budget!$54:$54)*1000</f>
        <v>11780.12</v>
      </c>
      <c r="T5" s="2">
        <f t="shared" si="5"/>
        <v>100</v>
      </c>
      <c r="U5" s="1439">
        <f t="shared" si="6"/>
        <v>100</v>
      </c>
      <c r="V5" s="4">
        <f>_xlfn.XLOOKUP($A5,Cons_Budget!_xlnm.Print_Titles,Cons_Budget!$110:$110)</f>
        <v>8179</v>
      </c>
      <c r="W5" s="4">
        <f>_xlfn.XLOOKUP($A5,Cons_Budget!_xlnm.Print_Titles,Cons_Budget!$111:$111)</f>
        <v>2287</v>
      </c>
      <c r="X5" s="4">
        <f>_xlfn.XLOOKUP($A5,Cons_Budget!_xlnm.Print_Titles,Cons_Budget!$112:$112)</f>
        <v>21</v>
      </c>
      <c r="Y5" s="4">
        <f>_xlfn.XLOOKUP($A5,Cons_Budget!_xlnm.Print_Titles,Cons_Budget!$114:$114)</f>
        <v>6146</v>
      </c>
      <c r="Z5" s="4">
        <f t="shared" si="7"/>
        <v>1452</v>
      </c>
      <c r="AA5" s="4">
        <f>_xlfn.XLOOKUP($A5,Cons_Budget!_xlnm.Print_Titles,Cons_Budget!$129:$129)</f>
        <v>1080</v>
      </c>
      <c r="AB5" s="4">
        <f>_xlfn.XLOOKUP($A5,Cons_Budget!_xlnm.Print_Titles,Cons_Budget!$122:$122)</f>
        <v>1132</v>
      </c>
      <c r="AC5" s="4">
        <f>_xlfn.XLOOKUP($A5,Cons_Budget!_xlnm.Print_Titles,Cons_Budget!$123:$123)</f>
        <v>172</v>
      </c>
      <c r="AD5" s="4">
        <f>_xlfn.XLOOKUP($A5,Cons_Budget!_xlnm.Print_Titles,Cons_Budget!$124:$124)</f>
        <v>536</v>
      </c>
      <c r="AE5" s="4">
        <f>_xlfn.XLOOKUP($A5,Cons_Budget!_xlnm.Print_Titles,Cons_Budget!$125:$125)</f>
        <v>3258</v>
      </c>
      <c r="AF5" s="4">
        <f>_xlfn.XLOOKUP($A5,Cons_Budget!_xlnm.Print_Titles,Cons_Budget!$126:$126)</f>
        <v>3455</v>
      </c>
      <c r="AG5" s="4">
        <f>_xlfn.XLOOKUP($A5,Cons_Budget!_xlnm.Print_Titles,Cons_Budget!$147:$147)</f>
        <v>344.03064814551703</v>
      </c>
      <c r="AH5" s="4">
        <f>_xlfn.XLOOKUP($A5,Cons_Budget!_xlnm.Print_Titles,Cons_Budget!$119:$119)</f>
        <v>6478.2</v>
      </c>
      <c r="AI5" s="1440">
        <f>_xlfn.XLOOKUP($A5,Jahr_FH_Budget!$4:$4,Jahr_FH_Budget!$13:$13)</f>
        <v>592.5</v>
      </c>
      <c r="AJ5" s="4">
        <f>_xlfn.XLOOKUP($A5,Jahr_FH_Budget!$4:$4,Jahr_FH_Budget!$14:$14)+_xlfn.XLOOKUP($A5,Jahr_FH_Budget!$4:$4,Jahr_FH_Budget!$15:$15)</f>
        <v>24.46</v>
      </c>
    </row>
    <row r="6" spans="1:36" x14ac:dyDescent="0.2">
      <c r="A6" s="1">
        <v>45047</v>
      </c>
      <c r="B6">
        <f t="shared" si="0"/>
        <v>5</v>
      </c>
      <c r="C6">
        <f t="shared" si="1"/>
        <v>2023</v>
      </c>
      <c r="D6" s="872" t="str">
        <f t="shared" si="2"/>
        <v>05´2023</v>
      </c>
      <c r="E6">
        <f t="shared" si="3"/>
        <v>31</v>
      </c>
      <c r="F6">
        <f t="shared" si="4"/>
        <v>744</v>
      </c>
      <c r="G6">
        <f>SUMIFS(Help!$E$154:$E$1098,Help!$B$154:$B$1098,B6,Help!$C$154:$C$1098,C6)</f>
        <v>0</v>
      </c>
      <c r="H6" s="4">
        <f>_xlfn.XLOOKUP($A6,Cons_Budget!_xlnm.Print_Titles,Cons_Budget!$103:$103)</f>
        <v>19052</v>
      </c>
      <c r="I6" s="4">
        <f>_xlfn.XLOOKUP($A6,Cons_Budget!_xlnm.Print_Titles,Cons_Budget!$64:$64)</f>
        <v>11327</v>
      </c>
      <c r="J6" s="4">
        <f>_xlfn.XLOOKUP($A6,Cons_Budget!_xlnm.Print_Titles,Cons_Budget!$77:$77)</f>
        <v>4055</v>
      </c>
      <c r="K6" s="4">
        <f>_xlfn.XLOOKUP($A6,Cons_Budget!_xlnm.Print_Titles,Cons_Budget!$79:$79)</f>
        <v>3329</v>
      </c>
      <c r="L6" s="4">
        <f>_xlfn.XLOOKUP($A6,Cons_Budget!_xlnm.Print_Titles,Cons_Budget!$118:$118)</f>
        <v>8246</v>
      </c>
      <c r="M6" s="4">
        <f>_xlfn.XLOOKUP($A6,Cons_Budget!_xlnm.Print_Titles,Cons_Budget!$120:$120)</f>
        <v>9631</v>
      </c>
      <c r="N6" s="4">
        <f>_xlfn.XLOOKUP($A6,Jahr_FH_Budget!$4:$4,Jahr_FH_Budget!$11:$11)</f>
        <v>8461.4197822915175</v>
      </c>
      <c r="O6" s="4">
        <f>_xlfn.XLOOKUP($A6,Jahr_FH_Budget!$4:$4,Jahr_FH_Budget!$6:$6)</f>
        <v>8945.9419999999991</v>
      </c>
      <c r="P6" s="4">
        <f>_xlfn.XLOOKUP($A6,Jahr_FH_Budget!$4:$4,Jahr_FH_Budget!$45:$45)</f>
        <v>598.86</v>
      </c>
      <c r="Q6" s="4">
        <f>_xlfn.XLOOKUP($A6,Jahr_FH_Budget!$4:$4,Jahr_FH_Budget!$46:$46)</f>
        <v>0</v>
      </c>
      <c r="R6" s="4">
        <f>_xlfn.XLOOKUP($A6,Jahr_FH_Budget!$4:$4,Jahr_FH_Budget!$7:$7)</f>
        <v>0</v>
      </c>
      <c r="S6" s="4">
        <f>_xlfn.XLOOKUP($A6,Jahr_FH_Budget!$4:$4,Jahr_FH_Budget!$54:$54)*1000</f>
        <v>29096.329999999998</v>
      </c>
      <c r="T6" s="2">
        <f t="shared" si="5"/>
        <v>100</v>
      </c>
      <c r="U6" s="1439">
        <f t="shared" si="6"/>
        <v>100</v>
      </c>
      <c r="V6" s="4">
        <f>_xlfn.XLOOKUP($A6,Cons_Budget!_xlnm.Print_Titles,Cons_Budget!$110:$110)</f>
        <v>8759</v>
      </c>
      <c r="W6" s="4">
        <f>_xlfn.XLOOKUP($A6,Cons_Budget!_xlnm.Print_Titles,Cons_Budget!$111:$111)</f>
        <v>2568</v>
      </c>
      <c r="X6" s="4">
        <f>_xlfn.XLOOKUP($A6,Cons_Budget!_xlnm.Print_Titles,Cons_Budget!$112:$112)</f>
        <v>0</v>
      </c>
      <c r="Y6" s="4">
        <f>_xlfn.XLOOKUP($A6,Cons_Budget!_xlnm.Print_Titles,Cons_Budget!$114:$114)</f>
        <v>7384</v>
      </c>
      <c r="Z6" s="4">
        <f t="shared" si="7"/>
        <v>341</v>
      </c>
      <c r="AA6" s="4">
        <f>_xlfn.XLOOKUP($A6,Cons_Budget!_xlnm.Print_Titles,Cons_Budget!$129:$129)</f>
        <v>906</v>
      </c>
      <c r="AB6" s="4">
        <f>_xlfn.XLOOKUP($A6,Cons_Budget!_xlnm.Print_Titles,Cons_Budget!$122:$122)</f>
        <v>1318</v>
      </c>
      <c r="AC6" s="4">
        <f>_xlfn.XLOOKUP($A6,Cons_Budget!_xlnm.Print_Titles,Cons_Budget!$123:$123)</f>
        <v>145</v>
      </c>
      <c r="AD6" s="4">
        <f>_xlfn.XLOOKUP($A6,Cons_Budget!_xlnm.Print_Titles,Cons_Budget!$124:$124)</f>
        <v>558</v>
      </c>
      <c r="AE6" s="4">
        <f>_xlfn.XLOOKUP($A6,Cons_Budget!_xlnm.Print_Titles,Cons_Budget!$125:$125)</f>
        <v>4108</v>
      </c>
      <c r="AF6" s="4">
        <f>_xlfn.XLOOKUP($A6,Cons_Budget!_xlnm.Print_Titles,Cons_Budget!$126:$126)</f>
        <v>3608</v>
      </c>
      <c r="AG6" s="4">
        <f>_xlfn.XLOOKUP($A6,Cons_Budget!_xlnm.Print_Titles,Cons_Budget!$147:$147)</f>
        <v>368.39002047437623</v>
      </c>
      <c r="AH6" s="4">
        <f>_xlfn.XLOOKUP($A6,Cons_Budget!_xlnm.Print_Titles,Cons_Budget!$119:$119)</f>
        <v>7317</v>
      </c>
      <c r="AI6" s="1440">
        <f>_xlfn.XLOOKUP($A6,Jahr_FH_Budget!$4:$4,Jahr_FH_Budget!$13:$13)</f>
        <v>759.5</v>
      </c>
      <c r="AJ6" s="4">
        <f>_xlfn.XLOOKUP($A6,Jahr_FH_Budget!$4:$4,Jahr_FH_Budget!$14:$14)+_xlfn.XLOOKUP($A6,Jahr_FH_Budget!$4:$4,Jahr_FH_Budget!$15:$15)</f>
        <v>0</v>
      </c>
    </row>
    <row r="7" spans="1:36" x14ac:dyDescent="0.2">
      <c r="A7" s="1">
        <v>45078</v>
      </c>
      <c r="B7">
        <f t="shared" si="0"/>
        <v>6</v>
      </c>
      <c r="C7">
        <f t="shared" si="1"/>
        <v>2023</v>
      </c>
      <c r="D7" s="872" t="str">
        <f t="shared" si="2"/>
        <v>06´2023</v>
      </c>
      <c r="E7">
        <f t="shared" si="3"/>
        <v>30</v>
      </c>
      <c r="F7">
        <f>+(E7*24)-G7</f>
        <v>669.6</v>
      </c>
      <c r="G7">
        <f>SUMIFS(Help!$E$154:$E$1098,Help!$B$154:$B$1098,B7,Help!$C$154:$C$1098,C7)</f>
        <v>50.4</v>
      </c>
      <c r="H7" s="4">
        <f>_xlfn.XLOOKUP($A7,Cons_Budget!_xlnm.Print_Titles,Cons_Budget!$103:$103)</f>
        <v>16048</v>
      </c>
      <c r="I7" s="4">
        <f>_xlfn.XLOOKUP($A7,Cons_Budget!_xlnm.Print_Titles,Cons_Budget!$64:$64)</f>
        <v>9152</v>
      </c>
      <c r="J7" s="4">
        <f>_xlfn.XLOOKUP($A7,Cons_Budget!_xlnm.Print_Titles,Cons_Budget!$77:$77)</f>
        <v>3391</v>
      </c>
      <c r="K7" s="4">
        <f>_xlfn.XLOOKUP($A7,Cons_Budget!_xlnm.Print_Titles,Cons_Budget!$79:$79)</f>
        <v>3357</v>
      </c>
      <c r="L7" s="4">
        <f>_xlfn.XLOOKUP($A7,Cons_Budget!_xlnm.Print_Titles,Cons_Budget!$118:$118)</f>
        <v>6180</v>
      </c>
      <c r="M7" s="4">
        <f>_xlfn.XLOOKUP($A7,Cons_Budget!_xlnm.Print_Titles,Cons_Budget!$120:$120)</f>
        <v>7782</v>
      </c>
      <c r="N7" s="4">
        <f>_xlfn.XLOOKUP($A7,Jahr_FH_Budget!$4:$4,Jahr_FH_Budget!$11:$11)</f>
        <v>8393.4700888455809</v>
      </c>
      <c r="O7" s="4">
        <f>_xlfn.XLOOKUP($A7,Jahr_FH_Budget!$4:$4,Jahr_FH_Budget!$6:$6)</f>
        <v>6700.4620000000004</v>
      </c>
      <c r="P7" s="4">
        <f>_xlfn.XLOOKUP($A7,Jahr_FH_Budget!$4:$4,Jahr_FH_Budget!$45:$45)</f>
        <v>0</v>
      </c>
      <c r="Q7" s="4">
        <f>_xlfn.XLOOKUP($A7,Jahr_FH_Budget!$4:$4,Jahr_FH_Budget!$46:$46)</f>
        <v>0</v>
      </c>
      <c r="R7" s="4">
        <f>_xlfn.XLOOKUP($A7,Jahr_FH_Budget!$4:$4,Jahr_FH_Budget!$7:$7)</f>
        <v>181.483</v>
      </c>
      <c r="S7" s="4">
        <f>_xlfn.XLOOKUP($A7,Jahr_FH_Budget!$4:$4,Jahr_FH_Budget!$54:$54)*1000</f>
        <v>25797.934000000001</v>
      </c>
      <c r="T7" s="2">
        <f t="shared" si="5"/>
        <v>92.473118279569903</v>
      </c>
      <c r="U7" s="1439">
        <f t="shared" si="6"/>
        <v>93</v>
      </c>
      <c r="V7" s="4">
        <f>_xlfn.XLOOKUP($A7,Cons_Budget!_xlnm.Print_Titles,Cons_Budget!$110:$110)</f>
        <v>6337</v>
      </c>
      <c r="W7" s="4">
        <f>_xlfn.XLOOKUP($A7,Cons_Budget!_xlnm.Print_Titles,Cons_Budget!$111:$111)</f>
        <v>2815</v>
      </c>
      <c r="X7" s="4">
        <f>_xlfn.XLOOKUP($A7,Cons_Budget!_xlnm.Print_Titles,Cons_Budget!$112:$112)</f>
        <v>0</v>
      </c>
      <c r="Y7" s="4">
        <f>_xlfn.XLOOKUP($A7,Cons_Budget!_xlnm.Print_Titles,Cons_Budget!$114:$114)</f>
        <v>6748</v>
      </c>
      <c r="Z7" s="4">
        <f t="shared" si="7"/>
        <v>148</v>
      </c>
      <c r="AA7" s="4">
        <f>_xlfn.XLOOKUP($A7,Cons_Budget!_xlnm.Print_Titles,Cons_Budget!$129:$129)</f>
        <v>658</v>
      </c>
      <c r="AB7" s="4">
        <f>_xlfn.XLOOKUP($A7,Cons_Budget!_xlnm.Print_Titles,Cons_Budget!$122:$122)</f>
        <v>708</v>
      </c>
      <c r="AC7" s="4">
        <f>_xlfn.XLOOKUP($A7,Cons_Budget!_xlnm.Print_Titles,Cons_Budget!$123:$123)</f>
        <v>333</v>
      </c>
      <c r="AD7" s="4">
        <f>_xlfn.XLOOKUP($A7,Cons_Budget!_xlnm.Print_Titles,Cons_Budget!$124:$124)</f>
        <v>277.60000000000002</v>
      </c>
      <c r="AE7" s="4">
        <f>_xlfn.XLOOKUP($A7,Cons_Budget!_xlnm.Print_Titles,Cons_Budget!$125:$125)</f>
        <v>3369</v>
      </c>
      <c r="AF7" s="4">
        <f>_xlfn.XLOOKUP($A7,Cons_Budget!_xlnm.Print_Titles,Cons_Budget!$126:$126)</f>
        <v>3163</v>
      </c>
      <c r="AG7" s="4">
        <f>_xlfn.XLOOKUP($A7,Cons_Budget!_xlnm.Print_Titles,Cons_Budget!$147:$147)</f>
        <v>1220.6323813954016</v>
      </c>
      <c r="AH7" s="4">
        <f>_xlfn.XLOOKUP($A7,Cons_Budget!_xlnm.Print_Titles,Cons_Budget!$119:$119)</f>
        <v>7870</v>
      </c>
      <c r="AI7" s="1440">
        <f>_xlfn.XLOOKUP($A7,Jahr_FH_Budget!$4:$4,Jahr_FH_Budget!$13:$13)</f>
        <v>339.4</v>
      </c>
      <c r="AJ7" s="4">
        <f>_xlfn.XLOOKUP($A7,Jahr_FH_Budget!$4:$4,Jahr_FH_Budget!$14:$14)+_xlfn.XLOOKUP($A7,Jahr_FH_Budget!$4:$4,Jahr_FH_Budget!$15:$15)</f>
        <v>0</v>
      </c>
    </row>
    <row r="8" spans="1:36" x14ac:dyDescent="0.2">
      <c r="A8" s="1">
        <v>45108</v>
      </c>
      <c r="B8">
        <f t="shared" si="0"/>
        <v>7</v>
      </c>
      <c r="C8">
        <f t="shared" si="1"/>
        <v>2023</v>
      </c>
      <c r="D8" s="872" t="str">
        <f t="shared" ref="D8:D37" si="8">CONCATENATE(TEXT(A8,"MM"),"´",TEXT(A8,"JJJJ"))</f>
        <v>07´2023</v>
      </c>
      <c r="E8">
        <f t="shared" si="3"/>
        <v>31</v>
      </c>
      <c r="F8">
        <f t="shared" ref="F8:F25" si="9">+(E8*24)-G8</f>
        <v>730</v>
      </c>
      <c r="G8">
        <f>SUMIFS(Help!$E$154:$E$1098,Help!$B$154:$B$1098,B8,Help!$C$154:$C$1098,C8)</f>
        <v>14</v>
      </c>
      <c r="H8" s="4">
        <f>_xlfn.XLOOKUP($A8,Cons_Budget!_xlnm.Print_Titles,Cons_Budget!$103:$103)</f>
        <v>19413</v>
      </c>
      <c r="I8" s="4">
        <f>_xlfn.XLOOKUP($A8,Cons_Budget!_xlnm.Print_Titles,Cons_Budget!$64:$64)</f>
        <v>11935</v>
      </c>
      <c r="J8" s="4">
        <f>_xlfn.XLOOKUP($A8,Cons_Budget!_xlnm.Print_Titles,Cons_Budget!$77:$77)</f>
        <v>3105</v>
      </c>
      <c r="K8" s="4">
        <f>_xlfn.XLOOKUP($A8,Cons_Budget!_xlnm.Print_Titles,Cons_Budget!$79:$79)</f>
        <v>3351</v>
      </c>
      <c r="L8" s="4">
        <f>_xlfn.XLOOKUP($A8,Cons_Budget!_xlnm.Print_Titles,Cons_Budget!$118:$118)</f>
        <v>8398.2378232096235</v>
      </c>
      <c r="M8" s="4">
        <f>_xlfn.XLOOKUP($A8,Cons_Budget!_xlnm.Print_Titles,Cons_Budget!$120:$120)</f>
        <v>10215.143527692988</v>
      </c>
      <c r="N8" s="4">
        <f>_xlfn.XLOOKUP($A8,Jahr_FH_Budget!$4:$4,Jahr_FH_Budget!$11:$11)</f>
        <v>8233.7827311602196</v>
      </c>
      <c r="O8" s="4">
        <f>_xlfn.XLOOKUP($A8,Jahr_FH_Budget!$4:$4,Jahr_FH_Budget!$6:$6)</f>
        <v>7703.7</v>
      </c>
      <c r="P8" s="4">
        <f>_xlfn.XLOOKUP($A8,Jahr_FH_Budget!$4:$4,Jahr_FH_Budget!$45:$45)</f>
        <v>0</v>
      </c>
      <c r="Q8" s="4">
        <f>_xlfn.XLOOKUP($A8,Jahr_FH_Budget!$4:$4,Jahr_FH_Budget!$46:$46)</f>
        <v>0</v>
      </c>
      <c r="R8" s="4">
        <f>_xlfn.XLOOKUP($A8,Jahr_FH_Budget!$4:$4,Jahr_FH_Budget!$7:$7)</f>
        <v>0</v>
      </c>
      <c r="S8" s="4">
        <f>_xlfn.XLOOKUP($A8,Jahr_FH_Budget!$4:$4,Jahr_FH_Budget!$54:$54)*1000</f>
        <v>23427.937000000002</v>
      </c>
      <c r="T8" s="2">
        <f t="shared" si="5"/>
        <v>98.082191780821915</v>
      </c>
      <c r="U8" s="1439">
        <f t="shared" si="6"/>
        <v>98.118279569892479</v>
      </c>
      <c r="V8" s="4">
        <f>_xlfn.XLOOKUP($A8,Cons_Budget!_xlnm.Print_Titles,Cons_Budget!$110:$110)</f>
        <v>7921</v>
      </c>
      <c r="W8" s="4">
        <f>_xlfn.XLOOKUP($A8,Cons_Budget!_xlnm.Print_Titles,Cons_Budget!$111:$111)</f>
        <v>4014</v>
      </c>
      <c r="X8" s="4">
        <f>_xlfn.XLOOKUP($A8,Cons_Budget!_xlnm.Print_Titles,Cons_Budget!$112:$112)</f>
        <v>0</v>
      </c>
      <c r="Y8" s="4">
        <f>_xlfn.XLOOKUP($A8,Cons_Budget!_xlnm.Print_Titles,Cons_Budget!$114:$114)</f>
        <v>6747</v>
      </c>
      <c r="Z8" s="4">
        <f t="shared" si="7"/>
        <v>731</v>
      </c>
      <c r="AA8" s="4">
        <f>_xlfn.XLOOKUP($A8,Cons_Budget!_xlnm.Print_Titles,Cons_Budget!$129:$129)</f>
        <v>933.17955585365871</v>
      </c>
      <c r="AB8" s="4">
        <f>_xlfn.XLOOKUP($A8,Cons_Budget!_xlnm.Print_Titles,Cons_Budget!$122:$122)</f>
        <v>1297</v>
      </c>
      <c r="AC8" s="4">
        <f>_xlfn.XLOOKUP($A8,Cons_Budget!_xlnm.Print_Titles,Cons_Budget!$123:$123)</f>
        <v>762</v>
      </c>
      <c r="AD8" s="4">
        <f>_xlfn.XLOOKUP($A8,Cons_Budget!_xlnm.Print_Titles,Cons_Budget!$124:$124)</f>
        <v>415.5</v>
      </c>
      <c r="AE8" s="4">
        <f>_xlfn.XLOOKUP($A8,Cons_Budget!_xlnm.Print_Titles,Cons_Budget!$125:$125)</f>
        <v>864.90000000000009</v>
      </c>
      <c r="AF8" s="4">
        <f>_xlfn.XLOOKUP($A8,Cons_Budget!_xlnm.Print_Titles,Cons_Budget!$126:$126)</f>
        <v>3574.9199999999996</v>
      </c>
      <c r="AG8" s="4">
        <f>_xlfn.XLOOKUP($A8,Cons_Budget!_xlnm.Print_Titles,Cons_Budget!$147:$147)</f>
        <v>337.14875278583656</v>
      </c>
      <c r="AH8" s="4">
        <f>_xlfn.XLOOKUP($A8,Cons_Budget!_xlnm.Print_Titles,Cons_Budget!$119:$119)</f>
        <v>8881.2620074158076</v>
      </c>
      <c r="AI8" s="1440">
        <f>_xlfn.XLOOKUP($A8,Jahr_FH_Budget!$4:$4,Jahr_FH_Budget!$13:$13)</f>
        <v>457.5</v>
      </c>
      <c r="AJ8" s="4">
        <f>_xlfn.XLOOKUP($A8,Jahr_FH_Budget!$4:$4,Jahr_FH_Budget!$14:$14)+_xlfn.XLOOKUP($A8,Jahr_FH_Budget!$4:$4,Jahr_FH_Budget!$15:$15)</f>
        <v>120.9</v>
      </c>
    </row>
    <row r="9" spans="1:36" x14ac:dyDescent="0.2">
      <c r="A9" s="1">
        <v>45139</v>
      </c>
      <c r="B9">
        <f t="shared" si="0"/>
        <v>8</v>
      </c>
      <c r="C9">
        <f t="shared" si="1"/>
        <v>2023</v>
      </c>
      <c r="D9" s="872" t="str">
        <f t="shared" si="8"/>
        <v>08´2023</v>
      </c>
      <c r="E9">
        <f t="shared" si="3"/>
        <v>31</v>
      </c>
      <c r="F9">
        <f t="shared" si="9"/>
        <v>691.92</v>
      </c>
      <c r="G9">
        <f>SUMIFS(Help!$E$154:$E$1098,Help!$B$154:$B$1098,B9,Help!$C$154:$C$1098,C9)</f>
        <v>52.08</v>
      </c>
      <c r="H9" s="4">
        <f>_xlfn.XLOOKUP($A9,Cons_Budget!_xlnm.Print_Titles,Cons_Budget!$103:$103)</f>
        <v>18684.999999999989</v>
      </c>
      <c r="I9" s="4">
        <f>_xlfn.XLOOKUP($A9,Cons_Budget!_xlnm.Print_Titles,Cons_Budget!$64:$64)</f>
        <v>11605</v>
      </c>
      <c r="J9" s="4">
        <f>_xlfn.XLOOKUP($A9,Cons_Budget!_xlnm.Print_Titles,Cons_Budget!$77:$77)</f>
        <v>3499.9999999999886</v>
      </c>
      <c r="K9" s="4">
        <f>_xlfn.XLOOKUP($A9,Cons_Budget!_xlnm.Print_Titles,Cons_Budget!$79:$79)</f>
        <v>2919</v>
      </c>
      <c r="L9" s="4">
        <f>_xlfn.XLOOKUP($A9,Cons_Budget!_xlnm.Print_Titles,Cons_Budget!$118:$118)</f>
        <v>7892.4954254295881</v>
      </c>
      <c r="M9" s="4">
        <f>_xlfn.XLOOKUP($A9,Cons_Budget!_xlnm.Print_Titles,Cons_Budget!$120:$120)</f>
        <v>9387.5515266105085</v>
      </c>
      <c r="N9" s="4">
        <f>_xlfn.XLOOKUP($A9,Jahr_FH_Budget!$4:$4,Jahr_FH_Budget!$11:$11)</f>
        <v>7892.4954254295881</v>
      </c>
      <c r="O9" s="4">
        <f>_xlfn.XLOOKUP($A9,Jahr_FH_Budget!$4:$4,Jahr_FH_Budget!$6:$6)</f>
        <v>8149.5008371409258</v>
      </c>
      <c r="P9" s="4">
        <f>_xlfn.XLOOKUP($A9,Jahr_FH_Budget!$4:$4,Jahr_FH_Budget!$45:$45)</f>
        <v>600</v>
      </c>
      <c r="Q9" s="4">
        <f>_xlfn.XLOOKUP($A9,Jahr_FH_Budget!$4:$4,Jahr_FH_Budget!$46:$46)</f>
        <v>350</v>
      </c>
      <c r="R9" s="4">
        <f>_xlfn.XLOOKUP($A9,Jahr_FH_Budget!$4:$4,Jahr_FH_Budget!$7:$7)</f>
        <v>69.194999999999993</v>
      </c>
      <c r="S9" s="4">
        <f>_xlfn.XLOOKUP($A9,Jahr_FH_Budget!$4:$4,Jahr_FH_Budget!$54:$54)*1000</f>
        <v>21565.266</v>
      </c>
      <c r="T9" s="2">
        <f t="shared" ref="T9" si="10">100*(F9-G9)/F9</f>
        <v>92.473118279569889</v>
      </c>
      <c r="U9" s="1439">
        <f t="shared" ref="U9" si="11">100*((E9*24)-G9)/(E9*24)</f>
        <v>93</v>
      </c>
      <c r="V9" s="4">
        <f>_xlfn.XLOOKUP($A9,Cons_Budget!_xlnm.Print_Titles,Cons_Budget!$110:$110)</f>
        <v>7740</v>
      </c>
      <c r="W9" s="4">
        <f>_xlfn.XLOOKUP($A9,Cons_Budget!_xlnm.Print_Titles,Cons_Budget!$111:$111)</f>
        <v>3865</v>
      </c>
      <c r="X9" s="4">
        <f>_xlfn.XLOOKUP($A9,Cons_Budget!_xlnm.Print_Titles,Cons_Budget!$112:$112)</f>
        <v>0</v>
      </c>
      <c r="Y9" s="4">
        <f>_xlfn.XLOOKUP($A9,Cons_Budget!_xlnm.Print_Titles,Cons_Budget!$114:$114)</f>
        <v>6418.9999999999891</v>
      </c>
      <c r="Z9" s="4">
        <f>+H9-I9-Y9</f>
        <v>661</v>
      </c>
      <c r="AA9" s="4">
        <f>_xlfn.XLOOKUP($A9,Cons_Budget!_xlnm.Print_Titles,Cons_Budget!$129:$129)</f>
        <v>1110.3023630791772</v>
      </c>
      <c r="AB9" s="4">
        <f>_xlfn.XLOOKUP($A9,Cons_Budget!_xlnm.Print_Titles,Cons_Budget!$122:$122)</f>
        <v>670</v>
      </c>
      <c r="AC9" s="4">
        <f>_xlfn.XLOOKUP($A9,Cons_Budget!_xlnm.Print_Titles,Cons_Budget!$123:$123)</f>
        <v>495</v>
      </c>
      <c r="AD9" s="4">
        <f>_xlfn.XLOOKUP($A9,Cons_Budget!_xlnm.Print_Titles,Cons_Budget!$124:$124)</f>
        <v>520</v>
      </c>
      <c r="AE9" s="4">
        <f>_xlfn.XLOOKUP($A9,Cons_Budget!_xlnm.Print_Titles,Cons_Budget!$125:$125)</f>
        <v>864.90000000000009</v>
      </c>
      <c r="AF9" s="4">
        <f>_xlfn.XLOOKUP($A9,Cons_Budget!_xlnm.Print_Titles,Cons_Budget!$126:$126)</f>
        <v>3574.9199999999996</v>
      </c>
      <c r="AG9" s="4">
        <f>_xlfn.XLOOKUP($A9,Cons_Budget!_xlnm.Print_Titles,Cons_Budget!$147:$147)</f>
        <v>347.45368377716761</v>
      </c>
      <c r="AH9" s="4">
        <f>_xlfn.XLOOKUP($A9,Cons_Budget!_xlnm.Print_Titles,Cons_Budget!$119:$119)</f>
        <v>7091.5698921646108</v>
      </c>
      <c r="AI9" s="1440">
        <f>_xlfn.XLOOKUP($A9,Jahr_FH_Budget!$4:$4,Jahr_FH_Budget!$13:$13)</f>
        <v>688</v>
      </c>
      <c r="AJ9" s="4">
        <f>_xlfn.XLOOKUP($A9,Jahr_FH_Budget!$4:$4,Jahr_FH_Budget!$14:$14)+_xlfn.XLOOKUP($A9,Jahr_FH_Budget!$4:$4,Jahr_FH_Budget!$15:$15)</f>
        <v>375</v>
      </c>
    </row>
    <row r="10" spans="1:36" x14ac:dyDescent="0.2">
      <c r="A10" s="1">
        <v>45170</v>
      </c>
      <c r="B10">
        <f t="shared" si="0"/>
        <v>9</v>
      </c>
      <c r="C10">
        <f t="shared" si="1"/>
        <v>2023</v>
      </c>
      <c r="D10" s="872" t="str">
        <f t="shared" si="8"/>
        <v>09´2023</v>
      </c>
      <c r="E10">
        <f t="shared" si="3"/>
        <v>30</v>
      </c>
      <c r="F10">
        <f t="shared" si="9"/>
        <v>669.6</v>
      </c>
      <c r="G10">
        <f>SUMIFS(Help!$E$154:$E$1098,Help!$B$154:$B$1098,B10,Help!$C$154:$C$1098,C10)</f>
        <v>50.4</v>
      </c>
      <c r="H10" s="4">
        <f>_xlfn.XLOOKUP($A10,Cons_Budget!_xlnm.Print_Titles,Cons_Budget!$103:$103)</f>
        <v>18082</v>
      </c>
      <c r="I10" s="4">
        <f>_xlfn.XLOOKUP($A10,Cons_Budget!_xlnm.Print_Titles,Cons_Budget!$64:$64)</f>
        <v>11253</v>
      </c>
      <c r="J10" s="4">
        <f>_xlfn.XLOOKUP($A10,Cons_Budget!_xlnm.Print_Titles,Cons_Budget!$77:$77)</f>
        <v>3458</v>
      </c>
      <c r="K10" s="4">
        <f>_xlfn.XLOOKUP($A10,Cons_Budget!_xlnm.Print_Titles,Cons_Budget!$79:$79)</f>
        <v>2630</v>
      </c>
      <c r="L10" s="4">
        <f>_xlfn.XLOOKUP($A10,Cons_Budget!_xlnm.Print_Titles,Cons_Budget!$118:$118)</f>
        <v>7316.1459825272314</v>
      </c>
      <c r="M10" s="4">
        <f>_xlfn.XLOOKUP($A10,Cons_Budget!_xlnm.Print_Titles,Cons_Budget!$120:$120)</f>
        <v>9362.1103866551093</v>
      </c>
      <c r="N10" s="4">
        <f>_xlfn.XLOOKUP($A10,Jahr_FH_Budget!$4:$4,Jahr_FH_Budget!$11:$11)</f>
        <v>7316.1459825272314</v>
      </c>
      <c r="O10" s="4">
        <f>_xlfn.XLOOKUP($A10,Jahr_FH_Budget!$4:$4,Jahr_FH_Budget!$6:$6)</f>
        <v>7260.4768440997805</v>
      </c>
      <c r="P10" s="4">
        <f>_xlfn.XLOOKUP($A10,Jahr_FH_Budget!$4:$4,Jahr_FH_Budget!$45:$45)</f>
        <v>800</v>
      </c>
      <c r="Q10" s="4">
        <f>_xlfn.XLOOKUP($A10,Jahr_FH_Budget!$4:$4,Jahr_FH_Budget!$46:$46)</f>
        <v>450</v>
      </c>
      <c r="R10" s="4">
        <f>_xlfn.XLOOKUP($A10,Jahr_FH_Budget!$4:$4,Jahr_FH_Budget!$7:$7)</f>
        <v>80</v>
      </c>
      <c r="S10" s="4">
        <f>_xlfn.XLOOKUP($A10,Jahr_FH_Budget!$4:$4,Jahr_FH_Budget!$54:$54)*1000</f>
        <v>22000</v>
      </c>
      <c r="T10" s="2">
        <f t="shared" ref="T10:T25" si="12">100*(F10-G10)/F10</f>
        <v>92.473118279569903</v>
      </c>
      <c r="U10" s="1439">
        <f t="shared" ref="U10:U25" si="13">100*((E10*24)-G10)/(E10*24)</f>
        <v>93</v>
      </c>
      <c r="V10" s="4">
        <f>_xlfn.XLOOKUP($A10,Cons_Budget!_xlnm.Print_Titles,Cons_Budget!$110:$110)</f>
        <v>7813</v>
      </c>
      <c r="W10" s="4">
        <f>_xlfn.XLOOKUP($A10,Cons_Budget!_xlnm.Print_Titles,Cons_Budget!$111:$111)</f>
        <v>3440</v>
      </c>
      <c r="X10" s="4">
        <f>_xlfn.XLOOKUP($A10,Cons_Budget!_xlnm.Print_Titles,Cons_Budget!$112:$112)</f>
        <v>0</v>
      </c>
      <c r="Y10" s="4">
        <f>_xlfn.XLOOKUP($A10,Cons_Budget!_xlnm.Print_Titles,Cons_Budget!$114:$114)</f>
        <v>6109</v>
      </c>
      <c r="Z10" s="4">
        <f t="shared" ref="Z10:Z25" si="14">+H10-I10-Y10</f>
        <v>720</v>
      </c>
      <c r="AA10" s="4">
        <f>_xlfn.XLOOKUP($A10,Cons_Budget!_xlnm.Print_Titles,Cons_Budget!$129:$129)</f>
        <v>1219.2668545196996</v>
      </c>
      <c r="AB10" s="4">
        <f>_xlfn.XLOOKUP($A10,Cons_Budget!_xlnm.Print_Titles,Cons_Budget!$122:$122)</f>
        <v>1120</v>
      </c>
      <c r="AC10" s="4">
        <f>_xlfn.XLOOKUP($A10,Cons_Budget!_xlnm.Print_Titles,Cons_Budget!$123:$123)</f>
        <v>760</v>
      </c>
      <c r="AD10" s="4">
        <f>_xlfn.XLOOKUP($A10,Cons_Budget!_xlnm.Print_Titles,Cons_Budget!$124:$124)</f>
        <v>810</v>
      </c>
      <c r="AE10" s="4">
        <f>_xlfn.XLOOKUP($A10,Cons_Budget!_xlnm.Print_Titles,Cons_Budget!$125:$125)</f>
        <v>837.00000000000023</v>
      </c>
      <c r="AF10" s="4">
        <f>_xlfn.XLOOKUP($A10,Cons_Budget!_xlnm.Print_Titles,Cons_Budget!$126:$126)</f>
        <v>3459.6</v>
      </c>
      <c r="AG10" s="4">
        <f>_xlfn.XLOOKUP($A10,Cons_Budget!_xlnm.Print_Titles,Cons_Budget!$147:$147)</f>
        <v>329.48735257680573</v>
      </c>
      <c r="AH10" s="4">
        <f>_xlfn.XLOOKUP($A10,Cons_Budget!_xlnm.Print_Titles,Cons_Budget!$119:$119)</f>
        <v>8698.0035952009603</v>
      </c>
      <c r="AI10" s="1440">
        <f>_xlfn.XLOOKUP($A10,Jahr_FH_Budget!$4:$4,Jahr_FH_Budget!$13:$13)</f>
        <v>662.4</v>
      </c>
      <c r="AJ10" s="4">
        <f>_xlfn.XLOOKUP($A10,Jahr_FH_Budget!$4:$4,Jahr_FH_Budget!$14:$14)+_xlfn.XLOOKUP($A10,Jahr_FH_Budget!$4:$4,Jahr_FH_Budget!$15:$15)</f>
        <v>0</v>
      </c>
    </row>
    <row r="11" spans="1:36" x14ac:dyDescent="0.2">
      <c r="A11" s="1">
        <v>45200</v>
      </c>
      <c r="B11">
        <f t="shared" si="0"/>
        <v>10</v>
      </c>
      <c r="C11">
        <f t="shared" si="1"/>
        <v>2023</v>
      </c>
      <c r="D11" s="872" t="str">
        <f>CONCATENATE(TEXT(A11,"MM"),"´",TEXT(A11,"JJJJ"))</f>
        <v>10´2023</v>
      </c>
      <c r="E11">
        <f t="shared" si="3"/>
        <v>31</v>
      </c>
      <c r="F11">
        <f t="shared" si="9"/>
        <v>706</v>
      </c>
      <c r="G11">
        <f>SUMIFS(Help!$E$154:$E$1098,Help!$B$154:$B$1098,B11,Help!$C$154:$C$1098,C11)</f>
        <v>38</v>
      </c>
      <c r="H11" s="4">
        <f>_xlfn.XLOOKUP($A11,Cons_Budget!_xlnm.Print_Titles,Cons_Budget!$103:$103)</f>
        <v>18826</v>
      </c>
      <c r="I11" s="4">
        <f>_xlfn.XLOOKUP($A11,Cons_Budget!_xlnm.Print_Titles,Cons_Budget!$64:$64)</f>
        <v>11197</v>
      </c>
      <c r="J11" s="4">
        <f>_xlfn.XLOOKUP($A11,Cons_Budget!_xlnm.Print_Titles,Cons_Budget!$77:$77)</f>
        <v>3175</v>
      </c>
      <c r="K11" s="4">
        <f>_xlfn.XLOOKUP($A11,Cons_Budget!_xlnm.Print_Titles,Cons_Budget!$79:$79)</f>
        <v>3139</v>
      </c>
      <c r="L11" s="4">
        <f>_xlfn.XLOOKUP($A11,Cons_Budget!_xlnm.Print_Titles,Cons_Budget!$118:$118)</f>
        <v>8484.0115730624548</v>
      </c>
      <c r="M11" s="4">
        <f>_xlfn.XLOOKUP($A11,Cons_Budget!_xlnm.Print_Titles,Cons_Budget!$120:$120)</f>
        <v>9480.1674646451083</v>
      </c>
      <c r="N11" s="4">
        <f>_xlfn.XLOOKUP($A11,Jahr_FH_Budget!$4:$4,Jahr_FH_Budget!$11:$11)</f>
        <v>8484.0115730624548</v>
      </c>
      <c r="O11" s="4">
        <f>_xlfn.XLOOKUP($A11,Jahr_FH_Budget!$4:$4,Jahr_FH_Budget!$6:$6)</f>
        <v>8346.5305314868347</v>
      </c>
      <c r="P11" s="4">
        <f>_xlfn.XLOOKUP($A11,Jahr_FH_Budget!$4:$4,Jahr_FH_Budget!$45:$45)</f>
        <v>1000</v>
      </c>
      <c r="Q11" s="4">
        <f>_xlfn.XLOOKUP($A11,Jahr_FH_Budget!$4:$4,Jahr_FH_Budget!$46:$46)</f>
        <v>150</v>
      </c>
      <c r="R11" s="4">
        <f>_xlfn.XLOOKUP($A11,Jahr_FH_Budget!$4:$4,Jahr_FH_Budget!$7:$7)</f>
        <v>100</v>
      </c>
      <c r="S11" s="4">
        <f>_xlfn.XLOOKUP($A11,Jahr_FH_Budget!$4:$4,Jahr_FH_Budget!$54:$54)*1000</f>
        <v>20000</v>
      </c>
      <c r="T11" s="2">
        <f t="shared" si="12"/>
        <v>94.617563739376777</v>
      </c>
      <c r="U11" s="1439">
        <f t="shared" si="13"/>
        <v>94.892473118279568</v>
      </c>
      <c r="V11" s="4">
        <f>_xlfn.XLOOKUP($A11,Cons_Budget!_xlnm.Print_Titles,Cons_Budget!$110:$110)</f>
        <v>7901</v>
      </c>
      <c r="W11" s="4">
        <f>_xlfn.XLOOKUP($A11,Cons_Budget!_xlnm.Print_Titles,Cons_Budget!$111:$111)</f>
        <v>3296</v>
      </c>
      <c r="X11" s="4">
        <f>_xlfn.XLOOKUP($A11,Cons_Budget!_xlnm.Print_Titles,Cons_Budget!$112:$112)</f>
        <v>0</v>
      </c>
      <c r="Y11" s="4">
        <f>_xlfn.XLOOKUP($A11,Cons_Budget!_xlnm.Print_Titles,Cons_Budget!$114:$114)</f>
        <v>6314</v>
      </c>
      <c r="Z11" s="4">
        <f t="shared" si="14"/>
        <v>1315</v>
      </c>
      <c r="AA11" s="4">
        <f>_xlfn.XLOOKUP($A11,Cons_Budget!_xlnm.Print_Titles,Cons_Budget!$129:$129)</f>
        <v>882.61264679999999</v>
      </c>
      <c r="AB11" s="4">
        <f>_xlfn.XLOOKUP($A11,Cons_Budget!_xlnm.Print_Titles,Cons_Budget!$122:$122)</f>
        <v>900</v>
      </c>
      <c r="AC11" s="4">
        <f>_xlfn.XLOOKUP($A11,Cons_Budget!_xlnm.Print_Titles,Cons_Budget!$123:$123)</f>
        <v>735</v>
      </c>
      <c r="AD11" s="4">
        <f>_xlfn.XLOOKUP($A11,Cons_Budget!_xlnm.Print_Titles,Cons_Budget!$124:$124)</f>
        <v>375</v>
      </c>
      <c r="AE11" s="4">
        <f>_xlfn.XLOOKUP($A11,Cons_Budget!_xlnm.Print_Titles,Cons_Budget!$125:$125)</f>
        <v>864.90000000000009</v>
      </c>
      <c r="AF11" s="4">
        <f>_xlfn.XLOOKUP($A11,Cons_Budget!_xlnm.Print_Titles,Cons_Budget!$126:$126)</f>
        <v>3574.9199999999996</v>
      </c>
      <c r="AG11" s="4">
        <f>_xlfn.XLOOKUP($A11,Cons_Budget!_xlnm.Print_Titles,Cons_Budget!$147:$147)</f>
        <v>353.48141996402154</v>
      </c>
      <c r="AH11" s="4">
        <f>_xlfn.XLOOKUP($A11,Cons_Budget!_xlnm.Print_Titles,Cons_Budget!$119:$119)</f>
        <v>8508.2654747884226</v>
      </c>
      <c r="AI11" s="1440">
        <f>_xlfn.XLOOKUP($A11,Jahr_FH_Budget!$4:$4,Jahr_FH_Budget!$13:$13)</f>
        <v>688</v>
      </c>
      <c r="AJ11" s="4">
        <f>_xlfn.XLOOKUP($A11,Jahr_FH_Budget!$4:$4,Jahr_FH_Budget!$14:$14)+_xlfn.XLOOKUP($A11,Jahr_FH_Budget!$4:$4,Jahr_FH_Budget!$15:$15)</f>
        <v>0</v>
      </c>
    </row>
    <row r="12" spans="1:36" x14ac:dyDescent="0.2">
      <c r="A12" s="1">
        <v>45231</v>
      </c>
      <c r="B12">
        <f t="shared" si="0"/>
        <v>11</v>
      </c>
      <c r="C12">
        <f t="shared" si="1"/>
        <v>2023</v>
      </c>
      <c r="D12" s="872" t="str">
        <f t="shared" si="8"/>
        <v>11´2023</v>
      </c>
      <c r="E12">
        <f t="shared" si="3"/>
        <v>30</v>
      </c>
      <c r="F12">
        <f t="shared" si="9"/>
        <v>695.6</v>
      </c>
      <c r="G12">
        <f>SUMIFS(Help!$E$154:$E$1098,Help!$B$154:$B$1098,B12,Help!$C$154:$C$1098,C12)</f>
        <v>24.4</v>
      </c>
      <c r="H12" s="4">
        <f>_xlfn.XLOOKUP($A12,Cons_Budget!_xlnm.Print_Titles,Cons_Budget!$103:$103)</f>
        <v>18218</v>
      </c>
      <c r="I12" s="4">
        <f>_xlfn.XLOOKUP($A12,Cons_Budget!_xlnm.Print_Titles,Cons_Budget!$64:$64)</f>
        <v>10802</v>
      </c>
      <c r="J12" s="4">
        <f>_xlfn.XLOOKUP($A12,Cons_Budget!_xlnm.Print_Titles,Cons_Budget!$77:$77)</f>
        <v>3075</v>
      </c>
      <c r="K12" s="4">
        <f>_xlfn.XLOOKUP($A12,Cons_Budget!_xlnm.Print_Titles,Cons_Budget!$79:$79)</f>
        <v>3026</v>
      </c>
      <c r="L12" s="4">
        <f>_xlfn.XLOOKUP($A12,Cons_Budget!_xlnm.Print_Titles,Cons_Budget!$118:$118)</f>
        <v>8231.9353562674969</v>
      </c>
      <c r="M12" s="4">
        <f>_xlfn.XLOOKUP($A12,Cons_Budget!_xlnm.Print_Titles,Cons_Budget!$120:$120)</f>
        <v>8876.0923593763109</v>
      </c>
      <c r="N12" s="4">
        <f>_xlfn.XLOOKUP($A12,Jahr_FH_Budget!$4:$4,Jahr_FH_Budget!$11:$11)</f>
        <v>8231.9353562674969</v>
      </c>
      <c r="O12" s="4">
        <f>_xlfn.XLOOKUP($A12,Jahr_FH_Budget!$4:$4,Jahr_FH_Budget!$6:$6)</f>
        <v>8093.8451742034222</v>
      </c>
      <c r="P12" s="4">
        <f>_xlfn.XLOOKUP($A12,Jahr_FH_Budget!$4:$4,Jahr_FH_Budget!$45:$45)</f>
        <v>500</v>
      </c>
      <c r="Q12" s="4">
        <f>_xlfn.XLOOKUP($A12,Jahr_FH_Budget!$4:$4,Jahr_FH_Budget!$46:$46)</f>
        <v>150</v>
      </c>
      <c r="R12" s="4">
        <f>_xlfn.XLOOKUP($A12,Jahr_FH_Budget!$4:$4,Jahr_FH_Budget!$7:$7)</f>
        <v>60</v>
      </c>
      <c r="S12" s="4">
        <f>_xlfn.XLOOKUP($A12,Jahr_FH_Budget!$4:$4,Jahr_FH_Budget!$54:$54)*1000</f>
        <v>15000</v>
      </c>
      <c r="T12" s="2">
        <f t="shared" si="12"/>
        <v>96.492236917768835</v>
      </c>
      <c r="U12" s="1439">
        <f t="shared" si="13"/>
        <v>96.611111111111114</v>
      </c>
      <c r="V12" s="4">
        <f>_xlfn.XLOOKUP($A12,Cons_Budget!_xlnm.Print_Titles,Cons_Budget!$110:$110)</f>
        <v>7462</v>
      </c>
      <c r="W12" s="4">
        <f>_xlfn.XLOOKUP($A12,Cons_Budget!_xlnm.Print_Titles,Cons_Budget!$111:$111)</f>
        <v>3340</v>
      </c>
      <c r="X12" s="4">
        <f>_xlfn.XLOOKUP($A12,Cons_Budget!_xlnm.Print_Titles,Cons_Budget!$112:$112)</f>
        <v>0</v>
      </c>
      <c r="Y12" s="4">
        <f>_xlfn.XLOOKUP($A12,Cons_Budget!_xlnm.Print_Titles,Cons_Budget!$114:$114)</f>
        <v>6101</v>
      </c>
      <c r="Z12" s="4">
        <f t="shared" si="14"/>
        <v>1315</v>
      </c>
      <c r="AA12" s="4">
        <f>_xlfn.XLOOKUP($A12,Cons_Budget!_xlnm.Print_Titles,Cons_Budget!$129:$129)</f>
        <v>1188.3482039999997</v>
      </c>
      <c r="AB12" s="4">
        <f>_xlfn.XLOOKUP($A12,Cons_Budget!_xlnm.Print_Titles,Cons_Budget!$122:$122)</f>
        <v>320</v>
      </c>
      <c r="AC12" s="4">
        <f>_xlfn.XLOOKUP($A12,Cons_Budget!_xlnm.Print_Titles,Cons_Budget!$123:$123)</f>
        <v>320</v>
      </c>
      <c r="AD12" s="4">
        <f>_xlfn.XLOOKUP($A12,Cons_Budget!_xlnm.Print_Titles,Cons_Budget!$124:$124)</f>
        <v>95</v>
      </c>
      <c r="AE12" s="4">
        <f>_xlfn.XLOOKUP($A12,Cons_Budget!_xlnm.Print_Titles,Cons_Budget!$125:$125)</f>
        <v>837.00000000000023</v>
      </c>
      <c r="AF12" s="4">
        <f>_xlfn.XLOOKUP($A12,Cons_Budget!_xlnm.Print_Titles,Cons_Budget!$126:$126)</f>
        <v>3459.6</v>
      </c>
      <c r="AG12" s="4">
        <f>_xlfn.XLOOKUP($A12,Cons_Budget!_xlnm.Print_Titles,Cons_Budget!$147:$147)</f>
        <v>339.54861549915984</v>
      </c>
      <c r="AH12" s="4">
        <f>_xlfn.XLOOKUP($A12,Cons_Budget!_xlnm.Print_Titles,Cons_Budget!$119:$119)</f>
        <v>6444.8333737480261</v>
      </c>
      <c r="AI12" s="1440">
        <f>_xlfn.XLOOKUP($A12,Jahr_FH_Budget!$4:$4,Jahr_FH_Budget!$13:$13)</f>
        <v>662.4</v>
      </c>
      <c r="AJ12" s="4">
        <f>_xlfn.XLOOKUP($A12,Jahr_FH_Budget!$4:$4,Jahr_FH_Budget!$14:$14)+_xlfn.XLOOKUP($A12,Jahr_FH_Budget!$4:$4,Jahr_FH_Budget!$15:$15)</f>
        <v>0</v>
      </c>
    </row>
    <row r="13" spans="1:36" x14ac:dyDescent="0.2">
      <c r="A13" s="1">
        <v>45261</v>
      </c>
      <c r="B13">
        <f t="shared" si="0"/>
        <v>12</v>
      </c>
      <c r="C13">
        <f t="shared" si="1"/>
        <v>2023</v>
      </c>
      <c r="D13" s="872" t="str">
        <f t="shared" si="8"/>
        <v>12´2023</v>
      </c>
      <c r="E13">
        <f t="shared" si="3"/>
        <v>31</v>
      </c>
      <c r="F13">
        <f t="shared" si="9"/>
        <v>693.6</v>
      </c>
      <c r="G13">
        <f>SUMIFS(Help!$E$154:$E$1098,Help!$B$154:$B$1098,B13,Help!$C$154:$C$1098,C13)</f>
        <v>50.4</v>
      </c>
      <c r="H13" s="4">
        <f>_xlfn.XLOOKUP($A13,Cons_Budget!_xlnm.Print_Titles,Cons_Budget!$103:$103)</f>
        <v>18826</v>
      </c>
      <c r="I13" s="4">
        <f>_xlfn.XLOOKUP($A13,Cons_Budget!_xlnm.Print_Titles,Cons_Budget!$64:$64)</f>
        <v>11197</v>
      </c>
      <c r="J13" s="4">
        <f>_xlfn.XLOOKUP($A13,Cons_Budget!_xlnm.Print_Titles,Cons_Budget!$77:$77)</f>
        <v>3175</v>
      </c>
      <c r="K13" s="4">
        <f>_xlfn.XLOOKUP($A13,Cons_Budget!_xlnm.Print_Titles,Cons_Budget!$79:$79)</f>
        <v>3139</v>
      </c>
      <c r="L13" s="4">
        <f>_xlfn.XLOOKUP($A13,Cons_Budget!_xlnm.Print_Titles,Cons_Budget!$118:$118)</f>
        <v>8348.8550342770541</v>
      </c>
      <c r="M13" s="4">
        <f>_xlfn.XLOOKUP($A13,Cons_Budget!_xlnm.Print_Titles,Cons_Budget!$120:$120)</f>
        <v>9912.9949356138568</v>
      </c>
      <c r="N13" s="4">
        <f>_xlfn.XLOOKUP($A13,Jahr_FH_Budget!$4:$4,Jahr_FH_Budget!$11:$11)</f>
        <v>8348.8550342770541</v>
      </c>
      <c r="O13" s="4">
        <f>_xlfn.XLOOKUP($A13,Jahr_FH_Budget!$4:$4,Jahr_FH_Budget!$6:$6)</f>
        <v>8223.5380811921186</v>
      </c>
      <c r="P13" s="4">
        <f>_xlfn.XLOOKUP($A13,Jahr_FH_Budget!$4:$4,Jahr_FH_Budget!$45:$45)</f>
        <v>1000</v>
      </c>
      <c r="Q13" s="4">
        <f>_xlfn.XLOOKUP($A13,Jahr_FH_Budget!$4:$4,Jahr_FH_Budget!$46:$46)</f>
        <v>250</v>
      </c>
      <c r="R13" s="4">
        <f>_xlfn.XLOOKUP($A13,Jahr_FH_Budget!$4:$4,Jahr_FH_Budget!$7:$7)</f>
        <v>60</v>
      </c>
      <c r="S13" s="4">
        <f>_xlfn.XLOOKUP($A13,Jahr_FH_Budget!$4:$4,Jahr_FH_Budget!$54:$54)*1000</f>
        <v>22500</v>
      </c>
      <c r="T13" s="2">
        <f t="shared" si="12"/>
        <v>92.733564013840834</v>
      </c>
      <c r="U13" s="1439">
        <f t="shared" si="13"/>
        <v>93.225806451612897</v>
      </c>
      <c r="V13" s="4">
        <f>_xlfn.XLOOKUP($A13,Cons_Budget!_xlnm.Print_Titles,Cons_Budget!$110:$110)</f>
        <v>7750</v>
      </c>
      <c r="W13" s="4">
        <f>_xlfn.XLOOKUP($A13,Cons_Budget!_xlnm.Print_Titles,Cons_Budget!$111:$111)</f>
        <v>3447</v>
      </c>
      <c r="X13" s="4">
        <f>_xlfn.XLOOKUP($A13,Cons_Budget!_xlnm.Print_Titles,Cons_Budget!$112:$112)</f>
        <v>0</v>
      </c>
      <c r="Y13" s="4">
        <f>_xlfn.XLOOKUP($A13,Cons_Budget!_xlnm.Print_Titles,Cons_Budget!$114:$114)</f>
        <v>6314</v>
      </c>
      <c r="Z13" s="4">
        <f t="shared" si="14"/>
        <v>1315</v>
      </c>
      <c r="AA13" s="4">
        <f>_xlfn.XLOOKUP($A13,Cons_Budget!_xlnm.Print_Titles,Cons_Budget!$129:$129)</f>
        <v>1232.6460468000002</v>
      </c>
      <c r="AB13" s="4">
        <f>_xlfn.XLOOKUP($A13,Cons_Budget!_xlnm.Print_Titles,Cons_Budget!$122:$122)</f>
        <v>840</v>
      </c>
      <c r="AC13" s="4">
        <f>_xlfn.XLOOKUP($A13,Cons_Budget!_xlnm.Print_Titles,Cons_Budget!$123:$123)</f>
        <v>655</v>
      </c>
      <c r="AD13" s="4">
        <f>_xlfn.XLOOKUP($A13,Cons_Budget!_xlnm.Print_Titles,Cons_Budget!$124:$124)</f>
        <v>320</v>
      </c>
      <c r="AE13" s="4">
        <f>_xlfn.XLOOKUP($A13,Cons_Budget!_xlnm.Print_Titles,Cons_Budget!$125:$125)</f>
        <v>864.90000000000009</v>
      </c>
      <c r="AF13" s="4">
        <f>_xlfn.XLOOKUP($A13,Cons_Budget!_xlnm.Print_Titles,Cons_Budget!$126:$126)</f>
        <v>3574.9199999999996</v>
      </c>
      <c r="AG13" s="4">
        <f>_xlfn.XLOOKUP($A13,Cons_Budget!_xlnm.Print_Titles,Cons_Budget!$147:$147)</f>
        <v>387.34975144203634</v>
      </c>
      <c r="AH13" s="4">
        <f>_xlfn.XLOOKUP($A13,Cons_Budget!_xlnm.Print_Titles,Cons_Budget!$119:$119)</f>
        <v>8235.2638478756635</v>
      </c>
      <c r="AI13" s="1440">
        <f>_xlfn.XLOOKUP($A13,Jahr_FH_Budget!$4:$4,Jahr_FH_Budget!$13:$13)</f>
        <v>688</v>
      </c>
      <c r="AJ13" s="4">
        <f>_xlfn.XLOOKUP($A13,Jahr_FH_Budget!$4:$4,Jahr_FH_Budget!$14:$14)+_xlfn.XLOOKUP($A13,Jahr_FH_Budget!$4:$4,Jahr_FH_Budget!$15:$15)</f>
        <v>0</v>
      </c>
    </row>
    <row r="14" spans="1:36" x14ac:dyDescent="0.2">
      <c r="A14" s="1">
        <v>45292</v>
      </c>
      <c r="B14">
        <f t="shared" si="0"/>
        <v>1</v>
      </c>
      <c r="C14">
        <f t="shared" si="1"/>
        <v>2024</v>
      </c>
      <c r="D14" s="872" t="str">
        <f t="shared" si="8"/>
        <v>01´2024</v>
      </c>
      <c r="E14">
        <f t="shared" si="3"/>
        <v>31</v>
      </c>
      <c r="F14">
        <f t="shared" si="9"/>
        <v>693.6</v>
      </c>
      <c r="G14">
        <f>SUMIFS(Help!$E$154:$E$1098,Help!$B$154:$B$1098,B14,Help!$C$154:$C$1098,C14)</f>
        <v>50.4</v>
      </c>
      <c r="H14" s="4">
        <f>_xlfn.XLOOKUP($A14,Cons_Budget!_xlnm.Print_Titles,Cons_Budget!$103:$103)</f>
        <v>18826</v>
      </c>
      <c r="I14" s="4">
        <f>_xlfn.XLOOKUP($A14,Cons_Budget!_xlnm.Print_Titles,Cons_Budget!$64:$64)</f>
        <v>11689</v>
      </c>
      <c r="J14" s="4">
        <f>_xlfn.XLOOKUP($A14,Cons_Budget!_xlnm.Print_Titles,Cons_Budget!$77:$77)</f>
        <v>3167</v>
      </c>
      <c r="K14" s="4">
        <f>_xlfn.XLOOKUP($A14,Cons_Budget!_xlnm.Print_Titles,Cons_Budget!$79:$79)</f>
        <v>3147</v>
      </c>
      <c r="L14" s="4">
        <f>_xlfn.XLOOKUP($A14,Cons_Budget!_xlnm.Print_Titles,Cons_Budget!$118:$118)</f>
        <v>8399.4500117638745</v>
      </c>
      <c r="M14" s="4">
        <f>_xlfn.XLOOKUP($A14,Cons_Budget!_xlnm.Print_Titles,Cons_Budget!$120:$120)</f>
        <v>10150.690874835733</v>
      </c>
      <c r="N14" s="4">
        <f>_xlfn.XLOOKUP($A14,Jahr_FH_Budget!$4:$4,Jahr_FH_Budget!$11:$11)</f>
        <v>8399.4500117638745</v>
      </c>
      <c r="O14" s="4">
        <f>_xlfn.XLOOKUP($A14,Jahr_FH_Budget!$4:$4,Jahr_FH_Budget!$6:$6)</f>
        <v>8255.0195107051259</v>
      </c>
      <c r="P14" s="4">
        <f>_xlfn.XLOOKUP($A14,Jahr_FH_Budget!$4:$4,Jahr_FH_Budget!$45:$45)</f>
        <v>550</v>
      </c>
      <c r="Q14" s="4">
        <f>_xlfn.XLOOKUP($A14,Jahr_FH_Budget!$4:$4,Jahr_FH_Budget!$46:$46)</f>
        <v>150</v>
      </c>
      <c r="R14" s="4">
        <f>_xlfn.XLOOKUP($A14,Jahr_FH_Budget!$4:$4,Jahr_FH_Budget!$7:$7)</f>
        <v>80</v>
      </c>
      <c r="S14" s="4">
        <f>_xlfn.XLOOKUP($A14,Jahr_FH_Budget!$4:$4,Jahr_FH_Budget!$54:$54)*1000</f>
        <v>22000</v>
      </c>
      <c r="T14" s="2">
        <f t="shared" si="12"/>
        <v>92.733564013840834</v>
      </c>
      <c r="U14" s="1439">
        <f t="shared" si="13"/>
        <v>93.225806451612897</v>
      </c>
      <c r="V14" s="4">
        <f>_xlfn.XLOOKUP($A14,Cons_Budget!_xlnm.Print_Titles,Cons_Budget!$110:$110)</f>
        <v>8498</v>
      </c>
      <c r="W14" s="4">
        <f>_xlfn.XLOOKUP($A14,Cons_Budget!_xlnm.Print_Titles,Cons_Budget!$111:$111)</f>
        <v>3191</v>
      </c>
      <c r="X14" s="4">
        <f>_xlfn.XLOOKUP($A14,Cons_Budget!_xlnm.Print_Titles,Cons_Budget!$112:$112)</f>
        <v>0</v>
      </c>
      <c r="Y14" s="4">
        <f>_xlfn.XLOOKUP($A14,Cons_Budget!_xlnm.Print_Titles,Cons_Budget!$114:$114)</f>
        <v>6314</v>
      </c>
      <c r="Z14" s="4">
        <f t="shared" si="14"/>
        <v>823</v>
      </c>
      <c r="AA14" s="4">
        <f>_xlfn.XLOOKUP($A14,Cons_Budget!_xlnm.Print_Titles,Cons_Budget!$129:$129)</f>
        <v>1152.8610467999999</v>
      </c>
      <c r="AB14" s="4">
        <f>_xlfn.XLOOKUP($A14,Cons_Budget!_xlnm.Print_Titles,Cons_Budget!$122:$122)</f>
        <v>770</v>
      </c>
      <c r="AC14" s="4">
        <f>_xlfn.XLOOKUP($A14,Cons_Budget!_xlnm.Print_Titles,Cons_Budget!$123:$123)</f>
        <v>650</v>
      </c>
      <c r="AD14" s="4">
        <f>_xlfn.XLOOKUP($A14,Cons_Budget!_xlnm.Print_Titles,Cons_Budget!$124:$124)</f>
        <v>315</v>
      </c>
      <c r="AE14" s="4">
        <f>_xlfn.XLOOKUP($A14,Cons_Budget!_xlnm.Print_Titles,Cons_Budget!$125:$125)</f>
        <v>864.90000000000009</v>
      </c>
      <c r="AF14" s="4">
        <f>_xlfn.XLOOKUP($A14,Cons_Budget!_xlnm.Print_Titles,Cons_Budget!$126:$126)</f>
        <v>3574.9199999999996</v>
      </c>
      <c r="AG14" s="4">
        <f>_xlfn.XLOOKUP($A14,Cons_Budget!_xlnm.Print_Titles,Cons_Budget!$147:$147)</f>
        <v>388.2673824967016</v>
      </c>
      <c r="AH14" s="4">
        <f>_xlfn.XLOOKUP($A14,Cons_Budget!_xlnm.Print_Titles,Cons_Budget!$119:$119)</f>
        <v>8183.0036943688865</v>
      </c>
      <c r="AI14" s="1440">
        <f>_xlfn.XLOOKUP($A14,Jahr_FH_Budget!$4:$4,Jahr_FH_Budget!$13:$13)</f>
        <v>672</v>
      </c>
      <c r="AJ14" s="4">
        <f>_xlfn.XLOOKUP($A14,Jahr_FH_Budget!$4:$4,Jahr_FH_Budget!$14:$14)+_xlfn.XLOOKUP($A14,Jahr_FH_Budget!$4:$4,Jahr_FH_Budget!$15:$15)</f>
        <v>0</v>
      </c>
    </row>
    <row r="15" spans="1:36" x14ac:dyDescent="0.2">
      <c r="A15" s="1">
        <v>45323</v>
      </c>
      <c r="B15">
        <f t="shared" si="0"/>
        <v>2</v>
      </c>
      <c r="C15">
        <f t="shared" si="1"/>
        <v>2024</v>
      </c>
      <c r="D15" s="872" t="str">
        <f t="shared" si="8"/>
        <v>02´2024</v>
      </c>
      <c r="E15">
        <f t="shared" si="3"/>
        <v>29</v>
      </c>
      <c r="F15">
        <f t="shared" si="9"/>
        <v>657.6</v>
      </c>
      <c r="G15">
        <f>SUMIFS(Help!$E$154:$E$1098,Help!$B$154:$B$1098,B15,Help!$C$154:$C$1098,C15)</f>
        <v>38.4</v>
      </c>
      <c r="H15" s="4">
        <f>_xlfn.XLOOKUP($A15,Cons_Budget!_xlnm.Print_Titles,Cons_Budget!$103:$103)</f>
        <v>17612</v>
      </c>
      <c r="I15" s="4">
        <f>_xlfn.XLOOKUP($A15,Cons_Budget!_xlnm.Print_Titles,Cons_Budget!$64:$64)</f>
        <v>10934</v>
      </c>
      <c r="J15" s="4">
        <f>_xlfn.XLOOKUP($A15,Cons_Budget!_xlnm.Print_Titles,Cons_Budget!$77:$77)</f>
        <v>2975</v>
      </c>
      <c r="K15" s="4">
        <f>_xlfn.XLOOKUP($A15,Cons_Budget!_xlnm.Print_Titles,Cons_Budget!$79:$79)</f>
        <v>2913</v>
      </c>
      <c r="L15" s="4">
        <f>_xlfn.XLOOKUP($A15,Cons_Budget!_xlnm.Print_Titles,Cons_Budget!$118:$118)</f>
        <v>7364.5403289926016</v>
      </c>
      <c r="M15" s="4">
        <f>_xlfn.XLOOKUP($A15,Cons_Budget!_xlnm.Print_Titles,Cons_Budget!$120:$120)</f>
        <v>9338.1557876418919</v>
      </c>
      <c r="N15" s="4">
        <f>_xlfn.XLOOKUP($A15,Jahr_FH_Budget!$4:$4,Jahr_FH_Budget!$11:$11)</f>
        <v>7364.5403289926016</v>
      </c>
      <c r="O15" s="4">
        <f>_xlfn.XLOOKUP($A15,Jahr_FH_Budget!$4:$4,Jahr_FH_Budget!$6:$6)</f>
        <v>7225.8916993832681</v>
      </c>
      <c r="P15" s="4">
        <f>_xlfn.XLOOKUP($A15,Jahr_FH_Budget!$4:$4,Jahr_FH_Budget!$45:$45)</f>
        <v>550</v>
      </c>
      <c r="Q15" s="4">
        <f>_xlfn.XLOOKUP($A15,Jahr_FH_Budget!$4:$4,Jahr_FH_Budget!$46:$46)</f>
        <v>175</v>
      </c>
      <c r="R15" s="4">
        <f>_xlfn.XLOOKUP($A15,Jahr_FH_Budget!$4:$4,Jahr_FH_Budget!$7:$7)</f>
        <v>60</v>
      </c>
      <c r="S15" s="4">
        <f>_xlfn.XLOOKUP($A15,Jahr_FH_Budget!$4:$4,Jahr_FH_Budget!$54:$54)*1000</f>
        <v>22000</v>
      </c>
      <c r="T15" s="2">
        <f t="shared" si="12"/>
        <v>94.16058394160585</v>
      </c>
      <c r="U15" s="1439">
        <f t="shared" si="13"/>
        <v>94.482758620689651</v>
      </c>
      <c r="V15" s="4">
        <f>_xlfn.XLOOKUP($A15,Cons_Budget!_xlnm.Print_Titles,Cons_Budget!$110:$110)</f>
        <v>7254</v>
      </c>
      <c r="W15" s="4">
        <f>_xlfn.XLOOKUP($A15,Cons_Budget!_xlnm.Print_Titles,Cons_Budget!$111:$111)</f>
        <v>3680</v>
      </c>
      <c r="X15" s="4">
        <f>_xlfn.XLOOKUP($A15,Cons_Budget!_xlnm.Print_Titles,Cons_Budget!$112:$112)</f>
        <v>0</v>
      </c>
      <c r="Y15" s="4">
        <f>_xlfn.XLOOKUP($A15,Cons_Budget!_xlnm.Print_Titles,Cons_Budget!$114:$114)</f>
        <v>5888</v>
      </c>
      <c r="Z15" s="4">
        <f t="shared" si="14"/>
        <v>790</v>
      </c>
      <c r="AA15" s="4">
        <f>_xlfn.XLOOKUP($A15,Cons_Budget!_xlnm.Print_Titles,Cons_Budget!$129:$129)</f>
        <v>1184.5902011999999</v>
      </c>
      <c r="AB15" s="4">
        <f>_xlfn.XLOOKUP($A15,Cons_Budget!_xlnm.Print_Titles,Cons_Budget!$122:$122)</f>
        <v>400</v>
      </c>
      <c r="AC15" s="4">
        <f>_xlfn.XLOOKUP($A15,Cons_Budget!_xlnm.Print_Titles,Cons_Budget!$123:$123)</f>
        <v>445</v>
      </c>
      <c r="AD15" s="4">
        <f>_xlfn.XLOOKUP($A15,Cons_Budget!_xlnm.Print_Titles,Cons_Budget!$124:$124)</f>
        <v>405</v>
      </c>
      <c r="AE15" s="4">
        <f>_xlfn.XLOOKUP($A15,Cons_Budget!_xlnm.Print_Titles,Cons_Budget!$125:$125)</f>
        <v>809.099999999999</v>
      </c>
      <c r="AF15" s="4">
        <f>_xlfn.XLOOKUP($A15,Cons_Budget!_xlnm.Print_Titles,Cons_Budget!$126:$126)</f>
        <v>3344.2799999999997</v>
      </c>
      <c r="AG15" s="4">
        <f>_xlfn.XLOOKUP($A15,Cons_Budget!_xlnm.Print_Titles,Cons_Budget!$147:$147)</f>
        <v>367.52943181125374</v>
      </c>
      <c r="AH15" s="4">
        <f>_xlfn.XLOOKUP($A15,Cons_Budget!_xlnm.Print_Titles,Cons_Budget!$119:$119)</f>
        <v>7973.9809032747462</v>
      </c>
      <c r="AI15" s="1440">
        <f>_xlfn.XLOOKUP($A15,Jahr_FH_Budget!$4:$4,Jahr_FH_Budget!$13:$13)</f>
        <v>576</v>
      </c>
      <c r="AJ15" s="4">
        <f>_xlfn.XLOOKUP($A15,Jahr_FH_Budget!$4:$4,Jahr_FH_Budget!$14:$14)+_xlfn.XLOOKUP($A15,Jahr_FH_Budget!$4:$4,Jahr_FH_Budget!$15:$15)</f>
        <v>0</v>
      </c>
    </row>
    <row r="16" spans="1:36" x14ac:dyDescent="0.2">
      <c r="A16" s="1">
        <v>45352</v>
      </c>
      <c r="B16">
        <f t="shared" si="0"/>
        <v>3</v>
      </c>
      <c r="C16">
        <f t="shared" si="1"/>
        <v>2024</v>
      </c>
      <c r="D16" s="872" t="str">
        <f t="shared" si="8"/>
        <v>03´2024</v>
      </c>
      <c r="E16">
        <f t="shared" si="3"/>
        <v>31</v>
      </c>
      <c r="F16">
        <f t="shared" si="9"/>
        <v>693.6</v>
      </c>
      <c r="G16">
        <f>SUMIFS(Help!$E$154:$E$1098,Help!$B$154:$B$1098,B16,Help!$C$154:$C$1098,C16)</f>
        <v>50.4</v>
      </c>
      <c r="H16" s="4">
        <f>_xlfn.XLOOKUP($A16,Cons_Budget!_xlnm.Print_Titles,Cons_Budget!$103:$103)</f>
        <v>18826</v>
      </c>
      <c r="I16" s="4">
        <f>_xlfn.XLOOKUP($A16,Cons_Budget!_xlnm.Print_Titles,Cons_Budget!$64:$64)</f>
        <v>11689</v>
      </c>
      <c r="J16" s="4">
        <f>_xlfn.XLOOKUP($A16,Cons_Budget!_xlnm.Print_Titles,Cons_Budget!$77:$77)</f>
        <v>3175</v>
      </c>
      <c r="K16" s="4">
        <f>_xlfn.XLOOKUP($A16,Cons_Budget!_xlnm.Print_Titles,Cons_Budget!$79:$79)</f>
        <v>3139</v>
      </c>
      <c r="L16" s="4">
        <f>_xlfn.XLOOKUP($A16,Cons_Budget!_xlnm.Print_Titles,Cons_Budget!$118:$118)</f>
        <v>8174.4176755923709</v>
      </c>
      <c r="M16" s="4">
        <f>_xlfn.XLOOKUP($A16,Cons_Budget!_xlnm.Print_Titles,Cons_Budget!$120:$120)</f>
        <v>9829.3922343044815</v>
      </c>
      <c r="N16" s="4">
        <f>_xlfn.XLOOKUP($A16,Jahr_FH_Budget!$4:$4,Jahr_FH_Budget!$11:$11)</f>
        <v>8174.4176755923709</v>
      </c>
      <c r="O16" s="4">
        <f>_xlfn.XLOOKUP($A16,Jahr_FH_Budget!$4:$4,Jahr_FH_Budget!$6:$6)</f>
        <v>8050.2400847890576</v>
      </c>
      <c r="P16" s="4">
        <f>_xlfn.XLOOKUP($A16,Jahr_FH_Budget!$4:$4,Jahr_FH_Budget!$45:$45)</f>
        <v>550</v>
      </c>
      <c r="Q16" s="4">
        <f>_xlfn.XLOOKUP($A16,Jahr_FH_Budget!$4:$4,Jahr_FH_Budget!$46:$46)</f>
        <v>150</v>
      </c>
      <c r="R16" s="4">
        <f>_xlfn.XLOOKUP($A16,Jahr_FH_Budget!$4:$4,Jahr_FH_Budget!$7:$7)</f>
        <v>160</v>
      </c>
      <c r="S16" s="4">
        <f>_xlfn.XLOOKUP($A16,Jahr_FH_Budget!$4:$4,Jahr_FH_Budget!$54:$54)*1000</f>
        <v>25000</v>
      </c>
      <c r="T16" s="2">
        <f t="shared" si="12"/>
        <v>92.733564013840834</v>
      </c>
      <c r="U16" s="1439">
        <f t="shared" si="13"/>
        <v>93.225806451612897</v>
      </c>
      <c r="V16" s="4">
        <f>_xlfn.XLOOKUP($A16,Cons_Budget!_xlnm.Print_Titles,Cons_Budget!$110:$110)</f>
        <v>7800</v>
      </c>
      <c r="W16" s="4">
        <f>_xlfn.XLOOKUP($A16,Cons_Budget!_xlnm.Print_Titles,Cons_Budget!$111:$111)</f>
        <v>3889</v>
      </c>
      <c r="X16" s="4">
        <f>_xlfn.XLOOKUP($A16,Cons_Budget!_xlnm.Print_Titles,Cons_Budget!$112:$112)</f>
        <v>0</v>
      </c>
      <c r="Y16" s="4">
        <f>_xlfn.XLOOKUP($A16,Cons_Budget!_xlnm.Print_Titles,Cons_Budget!$114:$114)</f>
        <v>6314</v>
      </c>
      <c r="Z16" s="4">
        <f t="shared" si="14"/>
        <v>823</v>
      </c>
      <c r="AA16" s="4">
        <f>_xlfn.XLOOKUP($A16,Cons_Budget!_xlnm.Print_Titles,Cons_Budget!$129:$129)</f>
        <v>1152.0930467999999</v>
      </c>
      <c r="AB16" s="4">
        <f>_xlfn.XLOOKUP($A16,Cons_Budget!_xlnm.Print_Titles,Cons_Budget!$122:$122)</f>
        <v>310</v>
      </c>
      <c r="AC16" s="4">
        <f>_xlfn.XLOOKUP($A16,Cons_Budget!_xlnm.Print_Titles,Cons_Budget!$123:$123)</f>
        <v>375</v>
      </c>
      <c r="AD16" s="4">
        <f>_xlfn.XLOOKUP($A16,Cons_Budget!_xlnm.Print_Titles,Cons_Budget!$124:$124)</f>
        <v>285</v>
      </c>
      <c r="AE16" s="4">
        <f>_xlfn.XLOOKUP($A16,Cons_Budget!_xlnm.Print_Titles,Cons_Budget!$125:$125)</f>
        <v>864.90000000000009</v>
      </c>
      <c r="AF16" s="4">
        <f>_xlfn.XLOOKUP($A16,Cons_Budget!_xlnm.Print_Titles,Cons_Budget!$126:$126)</f>
        <v>3574.9199999999996</v>
      </c>
      <c r="AG16" s="4">
        <f>_xlfn.XLOOKUP($A16,Cons_Budget!_xlnm.Print_Titles,Cons_Budget!$147:$147)</f>
        <v>391.4378247783211</v>
      </c>
      <c r="AH16" s="4">
        <f>_xlfn.XLOOKUP($A16,Cons_Budget!_xlnm.Print_Titles,Cons_Budget!$119:$119)</f>
        <v>7651.8611635566767</v>
      </c>
      <c r="AI16" s="1440">
        <f>_xlfn.XLOOKUP($A16,Jahr_FH_Budget!$4:$4,Jahr_FH_Budget!$13:$13)</f>
        <v>672</v>
      </c>
      <c r="AJ16" s="4">
        <f>_xlfn.XLOOKUP($A16,Jahr_FH_Budget!$4:$4,Jahr_FH_Budget!$14:$14)+_xlfn.XLOOKUP($A16,Jahr_FH_Budget!$4:$4,Jahr_FH_Budget!$15:$15)</f>
        <v>0</v>
      </c>
    </row>
    <row r="17" spans="1:36" x14ac:dyDescent="0.2">
      <c r="A17" s="1">
        <v>45383</v>
      </c>
      <c r="B17">
        <f t="shared" si="0"/>
        <v>4</v>
      </c>
      <c r="C17">
        <f t="shared" si="1"/>
        <v>2024</v>
      </c>
      <c r="D17" s="872" t="str">
        <f t="shared" si="8"/>
        <v>04´2024</v>
      </c>
      <c r="E17">
        <f t="shared" si="3"/>
        <v>30</v>
      </c>
      <c r="F17">
        <f t="shared" si="9"/>
        <v>669.6</v>
      </c>
      <c r="G17">
        <f>SUMIFS(Help!$E$154:$E$1098,Help!$B$154:$B$1098,B17,Help!$C$154:$C$1098,C17)</f>
        <v>50.4</v>
      </c>
      <c r="H17" s="4">
        <f>_xlfn.XLOOKUP($A17,Cons_Budget!_xlnm.Print_Titles,Cons_Budget!$103:$103)</f>
        <v>18219</v>
      </c>
      <c r="I17" s="4">
        <f>_xlfn.XLOOKUP($A17,Cons_Budget!_xlnm.Print_Titles,Cons_Budget!$64:$64)</f>
        <v>11311</v>
      </c>
      <c r="J17" s="4">
        <f>_xlfn.XLOOKUP($A17,Cons_Budget!_xlnm.Print_Titles,Cons_Budget!$77:$77)</f>
        <v>3075</v>
      </c>
      <c r="K17" s="4">
        <f>_xlfn.XLOOKUP($A17,Cons_Budget!_xlnm.Print_Titles,Cons_Budget!$79:$79)</f>
        <v>3026</v>
      </c>
      <c r="L17" s="4">
        <f>_xlfn.XLOOKUP($A17,Cons_Budget!_xlnm.Print_Titles,Cons_Budget!$118:$118)</f>
        <v>8028.0659455312125</v>
      </c>
      <c r="M17" s="4">
        <f>_xlfn.XLOOKUP($A17,Cons_Budget!_xlnm.Print_Titles,Cons_Budget!$120:$120)</f>
        <v>9782.4062150731897</v>
      </c>
      <c r="N17" s="4">
        <f>_xlfn.XLOOKUP($A17,Jahr_FH_Budget!$4:$4,Jahr_FH_Budget!$11:$11)</f>
        <v>8028.0659455312125</v>
      </c>
      <c r="O17" s="4">
        <f>_xlfn.XLOOKUP($A17,Jahr_FH_Budget!$4:$4,Jahr_FH_Budget!$6:$6)</f>
        <v>7887.9400104334036</v>
      </c>
      <c r="P17" s="4">
        <f>_xlfn.XLOOKUP($A17,Jahr_FH_Budget!$4:$4,Jahr_FH_Budget!$45:$45)</f>
        <v>550</v>
      </c>
      <c r="Q17" s="4">
        <f>_xlfn.XLOOKUP($A17,Jahr_FH_Budget!$4:$4,Jahr_FH_Budget!$46:$46)</f>
        <v>175</v>
      </c>
      <c r="R17" s="4">
        <f>_xlfn.XLOOKUP($A17,Jahr_FH_Budget!$4:$4,Jahr_FH_Budget!$7:$7)</f>
        <v>160</v>
      </c>
      <c r="S17" s="4">
        <f>_xlfn.XLOOKUP($A17,Jahr_FH_Budget!$4:$4,Jahr_FH_Budget!$54:$54)*1000</f>
        <v>22000</v>
      </c>
      <c r="T17" s="2">
        <f t="shared" si="12"/>
        <v>92.473118279569903</v>
      </c>
      <c r="U17" s="1439">
        <f t="shared" si="13"/>
        <v>93</v>
      </c>
      <c r="V17" s="4">
        <f>_xlfn.XLOOKUP($A17,Cons_Budget!_xlnm.Print_Titles,Cons_Budget!$110:$110)</f>
        <v>7650</v>
      </c>
      <c r="W17" s="4">
        <f>_xlfn.XLOOKUP($A17,Cons_Budget!_xlnm.Print_Titles,Cons_Budget!$111:$111)</f>
        <v>3661</v>
      </c>
      <c r="X17" s="4">
        <f>_xlfn.XLOOKUP($A17,Cons_Budget!_xlnm.Print_Titles,Cons_Budget!$112:$112)</f>
        <v>0</v>
      </c>
      <c r="Y17" s="4">
        <f>_xlfn.XLOOKUP($A17,Cons_Budget!_xlnm.Print_Titles,Cons_Budget!$114:$114)</f>
        <v>6101</v>
      </c>
      <c r="Z17" s="4">
        <f t="shared" si="14"/>
        <v>807</v>
      </c>
      <c r="AA17" s="4">
        <f>_xlfn.XLOOKUP($A17,Cons_Budget!_xlnm.Print_Titles,Cons_Budget!$129:$129)</f>
        <v>1091.919204</v>
      </c>
      <c r="AB17" s="4">
        <f>_xlfn.XLOOKUP($A17,Cons_Budget!_xlnm.Print_Titles,Cons_Budget!$122:$122)</f>
        <v>750</v>
      </c>
      <c r="AC17" s="4">
        <f>_xlfn.XLOOKUP($A17,Cons_Budget!_xlnm.Print_Titles,Cons_Budget!$123:$123)</f>
        <v>605</v>
      </c>
      <c r="AD17" s="4">
        <f>_xlfn.XLOOKUP($A17,Cons_Budget!_xlnm.Print_Titles,Cons_Budget!$124:$124)</f>
        <v>340</v>
      </c>
      <c r="AE17" s="4">
        <f>_xlfn.XLOOKUP($A17,Cons_Budget!_xlnm.Print_Titles,Cons_Budget!$125:$125)</f>
        <v>837.00000000000023</v>
      </c>
      <c r="AF17" s="4">
        <f>_xlfn.XLOOKUP($A17,Cons_Budget!_xlnm.Print_Titles,Cons_Budget!$126:$126)</f>
        <v>3459.6</v>
      </c>
      <c r="AG17" s="4">
        <f>_xlfn.XLOOKUP($A17,Cons_Budget!_xlnm.Print_Titles,Cons_Budget!$147:$147)</f>
        <v>381.91353988025998</v>
      </c>
      <c r="AH17" s="4">
        <f>_xlfn.XLOOKUP($A17,Cons_Budget!_xlnm.Print_Titles,Cons_Budget!$119:$119)</f>
        <v>8150.4356000413627</v>
      </c>
      <c r="AI17" s="1440">
        <f>_xlfn.XLOOKUP($A17,Jahr_FH_Budget!$4:$4,Jahr_FH_Budget!$13:$13)</f>
        <v>640</v>
      </c>
      <c r="AJ17" s="4">
        <f>_xlfn.XLOOKUP($A17,Jahr_FH_Budget!$4:$4,Jahr_FH_Budget!$14:$14)+_xlfn.XLOOKUP($A17,Jahr_FH_Budget!$4:$4,Jahr_FH_Budget!$15:$15)</f>
        <v>0</v>
      </c>
    </row>
    <row r="18" spans="1:36" x14ac:dyDescent="0.2">
      <c r="A18" s="1">
        <v>45413</v>
      </c>
      <c r="B18">
        <f t="shared" si="0"/>
        <v>5</v>
      </c>
      <c r="C18">
        <f t="shared" si="1"/>
        <v>2024</v>
      </c>
      <c r="D18" s="872" t="str">
        <f t="shared" si="8"/>
        <v>05´2024</v>
      </c>
      <c r="E18">
        <f t="shared" si="3"/>
        <v>31</v>
      </c>
      <c r="F18">
        <f t="shared" si="9"/>
        <v>693.6</v>
      </c>
      <c r="G18">
        <f>SUMIFS(Help!$E$154:$E$1098,Help!$B$154:$B$1098,B18,Help!$C$154:$C$1098,C18)</f>
        <v>50.4</v>
      </c>
      <c r="H18" s="4">
        <f>_xlfn.XLOOKUP($A18,Cons_Budget!_xlnm.Print_Titles,Cons_Budget!$103:$103)</f>
        <v>18826</v>
      </c>
      <c r="I18" s="4">
        <f>_xlfn.XLOOKUP($A18,Cons_Budget!_xlnm.Print_Titles,Cons_Budget!$64:$64)</f>
        <v>11689</v>
      </c>
      <c r="J18" s="4">
        <f>_xlfn.XLOOKUP($A18,Cons_Budget!_xlnm.Print_Titles,Cons_Budget!$77:$77)</f>
        <v>3175</v>
      </c>
      <c r="K18" s="4">
        <f>_xlfn.XLOOKUP($A18,Cons_Budget!_xlnm.Print_Titles,Cons_Budget!$79:$79)</f>
        <v>3139</v>
      </c>
      <c r="L18" s="4">
        <f>_xlfn.XLOOKUP($A18,Cons_Budget!_xlnm.Print_Titles,Cons_Budget!$118:$118)</f>
        <v>8320.3084028696212</v>
      </c>
      <c r="M18" s="4">
        <f>_xlfn.XLOOKUP($A18,Cons_Budget!_xlnm.Print_Titles,Cons_Budget!$120:$120)</f>
        <v>9896.948622491982</v>
      </c>
      <c r="N18" s="4">
        <f>_xlfn.XLOOKUP($A18,Jahr_FH_Budget!$4:$4,Jahr_FH_Budget!$11:$11)</f>
        <v>8320.3084028696212</v>
      </c>
      <c r="O18" s="4">
        <f>_xlfn.XLOOKUP($A18,Jahr_FH_Budget!$4:$4,Jahr_FH_Budget!$6:$6)</f>
        <v>8183.0006466113555</v>
      </c>
      <c r="P18" s="4">
        <f>_xlfn.XLOOKUP($A18,Jahr_FH_Budget!$4:$4,Jahr_FH_Budget!$45:$45)</f>
        <v>550</v>
      </c>
      <c r="Q18" s="4">
        <f>_xlfn.XLOOKUP($A18,Jahr_FH_Budget!$4:$4,Jahr_FH_Budget!$46:$46)</f>
        <v>150</v>
      </c>
      <c r="R18" s="4">
        <f>_xlfn.XLOOKUP($A18,Jahr_FH_Budget!$4:$4,Jahr_FH_Budget!$7:$7)</f>
        <v>80</v>
      </c>
      <c r="S18" s="4">
        <f>_xlfn.XLOOKUP($A18,Jahr_FH_Budget!$4:$4,Jahr_FH_Budget!$54:$54)*1000</f>
        <v>22000</v>
      </c>
      <c r="T18" s="2">
        <f t="shared" si="12"/>
        <v>92.733564013840834</v>
      </c>
      <c r="U18" s="1439">
        <f t="shared" si="13"/>
        <v>93.225806451612897</v>
      </c>
      <c r="V18" s="4">
        <f>_xlfn.XLOOKUP($A18,Cons_Budget!_xlnm.Print_Titles,Cons_Budget!$110:$110)</f>
        <v>7850</v>
      </c>
      <c r="W18" s="4">
        <f>_xlfn.XLOOKUP($A18,Cons_Budget!_xlnm.Print_Titles,Cons_Budget!$111:$111)</f>
        <v>3839</v>
      </c>
      <c r="X18" s="4">
        <f>_xlfn.XLOOKUP($A18,Cons_Budget!_xlnm.Print_Titles,Cons_Budget!$112:$112)</f>
        <v>0</v>
      </c>
      <c r="Y18" s="4">
        <f>_xlfn.XLOOKUP($A18,Cons_Budget!_xlnm.Print_Titles,Cons_Budget!$114:$114)</f>
        <v>6314</v>
      </c>
      <c r="Z18" s="4">
        <f t="shared" si="14"/>
        <v>823</v>
      </c>
      <c r="AA18" s="4">
        <f>_xlfn.XLOOKUP($A18,Cons_Budget!_xlnm.Print_Titles,Cons_Budget!$129:$129)</f>
        <v>1119.3330467999999</v>
      </c>
      <c r="AB18" s="4">
        <f>_xlfn.XLOOKUP($A18,Cons_Budget!_xlnm.Print_Titles,Cons_Budget!$122:$122)</f>
        <v>410</v>
      </c>
      <c r="AC18" s="4">
        <f>_xlfn.XLOOKUP($A18,Cons_Budget!_xlnm.Print_Titles,Cons_Budget!$123:$123)</f>
        <v>405</v>
      </c>
      <c r="AD18" s="4">
        <f>_xlfn.XLOOKUP($A18,Cons_Budget!_xlnm.Print_Titles,Cons_Budget!$124:$124)</f>
        <v>250</v>
      </c>
      <c r="AE18" s="4">
        <f>_xlfn.XLOOKUP($A18,Cons_Budget!_xlnm.Print_Titles,Cons_Budget!$125:$125)</f>
        <v>864.90000000000009</v>
      </c>
      <c r="AF18" s="4">
        <f>_xlfn.XLOOKUP($A18,Cons_Budget!_xlnm.Print_Titles,Cons_Budget!$126:$126)</f>
        <v>3574.9199999999996</v>
      </c>
      <c r="AG18" s="4">
        <f>_xlfn.XLOOKUP($A18,Cons_Budget!_xlnm.Print_Titles,Cons_Budget!$147:$147)</f>
        <v>396.31042091053854</v>
      </c>
      <c r="AH18" s="4">
        <f>_xlfn.XLOOKUP($A18,Cons_Budget!_xlnm.Print_Titles,Cons_Budget!$119:$119)</f>
        <v>7554.4075039882564</v>
      </c>
      <c r="AI18" s="1440">
        <f>_xlfn.XLOOKUP($A18,Jahr_FH_Budget!$4:$4,Jahr_FH_Budget!$13:$13)</f>
        <v>672</v>
      </c>
      <c r="AJ18" s="4">
        <f>_xlfn.XLOOKUP($A18,Jahr_FH_Budget!$4:$4,Jahr_FH_Budget!$14:$14)+_xlfn.XLOOKUP($A18,Jahr_FH_Budget!$4:$4,Jahr_FH_Budget!$15:$15)</f>
        <v>0</v>
      </c>
    </row>
    <row r="19" spans="1:36" x14ac:dyDescent="0.2">
      <c r="A19" s="1">
        <v>45444</v>
      </c>
      <c r="B19">
        <f t="shared" si="0"/>
        <v>6</v>
      </c>
      <c r="C19">
        <f t="shared" si="1"/>
        <v>2024</v>
      </c>
      <c r="D19" s="872" t="str">
        <f t="shared" si="8"/>
        <v>06´2024</v>
      </c>
      <c r="E19">
        <f t="shared" si="3"/>
        <v>30</v>
      </c>
      <c r="F19">
        <f t="shared" si="9"/>
        <v>708</v>
      </c>
      <c r="G19">
        <f>SUMIFS(Help!$E$154:$E$1098,Help!$B$154:$B$1098,B19,Help!$C$154:$C$1098,C19)</f>
        <v>12</v>
      </c>
      <c r="H19" s="4">
        <f>_xlfn.XLOOKUP($A19,Cons_Budget!_xlnm.Print_Titles,Cons_Budget!$103:$103)</f>
        <v>18219</v>
      </c>
      <c r="I19" s="4">
        <f>_xlfn.XLOOKUP($A19,Cons_Budget!_xlnm.Print_Titles,Cons_Budget!$64:$64)</f>
        <v>11311</v>
      </c>
      <c r="J19" s="4">
        <f>_xlfn.XLOOKUP($A19,Cons_Budget!_xlnm.Print_Titles,Cons_Budget!$77:$77)</f>
        <v>3075</v>
      </c>
      <c r="K19" s="4">
        <f>_xlfn.XLOOKUP($A19,Cons_Budget!_xlnm.Print_Titles,Cons_Budget!$79:$79)</f>
        <v>3026</v>
      </c>
      <c r="L19" s="4">
        <f>_xlfn.XLOOKUP($A19,Cons_Budget!_xlnm.Print_Titles,Cons_Budget!$118:$118)</f>
        <v>8019.9285336535622</v>
      </c>
      <c r="M19" s="4">
        <f>_xlfn.XLOOKUP($A19,Cons_Budget!_xlnm.Print_Titles,Cons_Budget!$120:$120)</f>
        <v>9899.719636838814</v>
      </c>
      <c r="N19" s="4">
        <f>_xlfn.XLOOKUP($A19,Jahr_FH_Budget!$4:$4,Jahr_FH_Budget!$11:$11)</f>
        <v>8019.9285336535622</v>
      </c>
      <c r="O19" s="4">
        <f>_xlfn.XLOOKUP($A19,Jahr_FH_Budget!$4:$4,Jahr_FH_Budget!$6:$6)</f>
        <v>7880.5349656247408</v>
      </c>
      <c r="P19" s="4">
        <f>_xlfn.XLOOKUP($A19,Jahr_FH_Budget!$4:$4,Jahr_FH_Budget!$45:$45)</f>
        <v>550</v>
      </c>
      <c r="Q19" s="4">
        <f>_xlfn.XLOOKUP($A19,Jahr_FH_Budget!$4:$4,Jahr_FH_Budget!$46:$46)</f>
        <v>175</v>
      </c>
      <c r="R19" s="4">
        <f>_xlfn.XLOOKUP($A19,Jahr_FH_Budget!$4:$4,Jahr_FH_Budget!$7:$7)</f>
        <v>80</v>
      </c>
      <c r="S19" s="4">
        <f>_xlfn.XLOOKUP($A19,Jahr_FH_Budget!$4:$4,Jahr_FH_Budget!$54:$54)*1000</f>
        <v>25000</v>
      </c>
      <c r="T19" s="2">
        <f t="shared" si="12"/>
        <v>98.305084745762713</v>
      </c>
      <c r="U19" s="1439">
        <f t="shared" si="13"/>
        <v>98.333333333333329</v>
      </c>
      <c r="V19" s="4">
        <f>_xlfn.XLOOKUP($A19,Cons_Budget!_xlnm.Print_Titles,Cons_Budget!$110:$110)</f>
        <v>7462</v>
      </c>
      <c r="W19" s="4">
        <f>_xlfn.XLOOKUP($A19,Cons_Budget!_xlnm.Print_Titles,Cons_Budget!$111:$111)</f>
        <v>3849</v>
      </c>
      <c r="X19" s="4">
        <f>_xlfn.XLOOKUP($A19,Cons_Budget!_xlnm.Print_Titles,Cons_Budget!$112:$112)</f>
        <v>0</v>
      </c>
      <c r="Y19" s="4">
        <f>_xlfn.XLOOKUP($A19,Cons_Budget!_xlnm.Print_Titles,Cons_Budget!$114:$114)</f>
        <v>6101</v>
      </c>
      <c r="Z19" s="4">
        <f t="shared" si="14"/>
        <v>807</v>
      </c>
      <c r="AA19" s="4">
        <f>_xlfn.XLOOKUP($A19,Cons_Budget!_xlnm.Print_Titles,Cons_Budget!$129:$129)</f>
        <v>1098.011004</v>
      </c>
      <c r="AB19" s="4">
        <f>_xlfn.XLOOKUP($A19,Cons_Budget!_xlnm.Print_Titles,Cons_Budget!$122:$122)</f>
        <v>860</v>
      </c>
      <c r="AC19" s="4">
        <f>_xlfn.XLOOKUP($A19,Cons_Budget!_xlnm.Print_Titles,Cons_Budget!$123:$123)</f>
        <v>670</v>
      </c>
      <c r="AD19" s="4">
        <f>_xlfn.XLOOKUP($A19,Cons_Budget!_xlnm.Print_Titles,Cons_Budget!$124:$124)</f>
        <v>370</v>
      </c>
      <c r="AE19" s="4">
        <f>_xlfn.XLOOKUP($A19,Cons_Budget!_xlnm.Print_Titles,Cons_Budget!$125:$125)</f>
        <v>837.00000000000023</v>
      </c>
      <c r="AF19" s="4">
        <f>_xlfn.XLOOKUP($A19,Cons_Budget!_xlnm.Print_Titles,Cons_Budget!$126:$126)</f>
        <v>3459.6</v>
      </c>
      <c r="AG19" s="4">
        <f>_xlfn.XLOOKUP($A19,Cons_Budget!_xlnm.Print_Titles,Cons_Budget!$147:$147)</f>
        <v>388.14896451220523</v>
      </c>
      <c r="AH19" s="4">
        <f>_xlfn.XLOOKUP($A19,Cons_Budget!_xlnm.Print_Titles,Cons_Budget!$119:$119)</f>
        <v>8386.1215621006468</v>
      </c>
      <c r="AI19" s="1440">
        <f>_xlfn.XLOOKUP($A19,Jahr_FH_Budget!$4:$4,Jahr_FH_Budget!$13:$13)</f>
        <v>640</v>
      </c>
      <c r="AJ19" s="4">
        <f>_xlfn.XLOOKUP($A19,Jahr_FH_Budget!$4:$4,Jahr_FH_Budget!$14:$14)+_xlfn.XLOOKUP($A19,Jahr_FH_Budget!$4:$4,Jahr_FH_Budget!$15:$15)</f>
        <v>0</v>
      </c>
    </row>
    <row r="20" spans="1:36" x14ac:dyDescent="0.2">
      <c r="A20" s="1">
        <v>45474</v>
      </c>
      <c r="B20">
        <f t="shared" si="0"/>
        <v>7</v>
      </c>
      <c r="C20">
        <f t="shared" si="1"/>
        <v>2024</v>
      </c>
      <c r="D20" s="872" t="str">
        <f t="shared" si="8"/>
        <v>07´2024</v>
      </c>
      <c r="E20">
        <f t="shared" si="3"/>
        <v>31</v>
      </c>
      <c r="F20">
        <f t="shared" si="9"/>
        <v>693.6</v>
      </c>
      <c r="G20">
        <f>SUMIFS(Help!$E$154:$E$1098,Help!$B$154:$B$1098,B20,Help!$C$154:$C$1098,C20)</f>
        <v>50.4</v>
      </c>
      <c r="H20" s="4">
        <f>_xlfn.XLOOKUP($A20,Cons_Budget!_xlnm.Print_Titles,Cons_Budget!$103:$103)</f>
        <v>18826</v>
      </c>
      <c r="I20" s="4">
        <f>_xlfn.XLOOKUP($A20,Cons_Budget!_xlnm.Print_Titles,Cons_Budget!$64:$64)</f>
        <v>11689</v>
      </c>
      <c r="J20" s="4">
        <f>_xlfn.XLOOKUP($A20,Cons_Budget!_xlnm.Print_Titles,Cons_Budget!$77:$77)</f>
        <v>3175</v>
      </c>
      <c r="K20" s="4">
        <f>_xlfn.XLOOKUP($A20,Cons_Budget!_xlnm.Print_Titles,Cons_Budget!$79:$79)</f>
        <v>3139</v>
      </c>
      <c r="L20" s="4">
        <f>_xlfn.XLOOKUP($A20,Cons_Budget!_xlnm.Print_Titles,Cons_Budget!$118:$118)</f>
        <v>8586.5421726771201</v>
      </c>
      <c r="M20" s="4">
        <f>_xlfn.XLOOKUP($A20,Cons_Budget!_xlnm.Print_Titles,Cons_Budget!$120:$120)</f>
        <v>9686.9194208201061</v>
      </c>
      <c r="N20" s="4">
        <f>_xlfn.XLOOKUP($A20,Jahr_FH_Budget!$4:$4,Jahr_FH_Budget!$11:$11)</f>
        <v>8586.5421726771201</v>
      </c>
      <c r="O20" s="4">
        <f>_xlfn.XLOOKUP($A20,Jahr_FH_Budget!$4:$4,Jahr_FH_Budget!$6:$6)</f>
        <v>8425.27337713618</v>
      </c>
      <c r="P20" s="4">
        <f>_xlfn.XLOOKUP($A20,Jahr_FH_Budget!$4:$4,Jahr_FH_Budget!$45:$45)</f>
        <v>550</v>
      </c>
      <c r="Q20" s="4">
        <f>_xlfn.XLOOKUP($A20,Jahr_FH_Budget!$4:$4,Jahr_FH_Budget!$46:$46)</f>
        <v>150</v>
      </c>
      <c r="R20" s="4">
        <f>_xlfn.XLOOKUP($A20,Jahr_FH_Budget!$4:$4,Jahr_FH_Budget!$7:$7)</f>
        <v>60</v>
      </c>
      <c r="S20" s="4">
        <f>_xlfn.XLOOKUP($A20,Jahr_FH_Budget!$4:$4,Jahr_FH_Budget!$54:$54)*1000</f>
        <v>22000</v>
      </c>
      <c r="T20" s="2">
        <f t="shared" si="12"/>
        <v>92.733564013840834</v>
      </c>
      <c r="U20" s="1439">
        <f t="shared" si="13"/>
        <v>93.225806451612897</v>
      </c>
      <c r="V20" s="4">
        <f>_xlfn.XLOOKUP($A20,Cons_Budget!_xlnm.Print_Titles,Cons_Budget!$110:$110)</f>
        <v>7800</v>
      </c>
      <c r="W20" s="4">
        <f>_xlfn.XLOOKUP($A20,Cons_Budget!_xlnm.Print_Titles,Cons_Budget!$111:$111)</f>
        <v>3889</v>
      </c>
      <c r="X20" s="4">
        <f>_xlfn.XLOOKUP($A20,Cons_Budget!_xlnm.Print_Titles,Cons_Budget!$112:$112)</f>
        <v>0</v>
      </c>
      <c r="Y20" s="4">
        <f>_xlfn.XLOOKUP($A20,Cons_Budget!_xlnm.Print_Titles,Cons_Budget!$114:$114)</f>
        <v>6314</v>
      </c>
      <c r="Z20" s="4">
        <f t="shared" si="14"/>
        <v>823</v>
      </c>
      <c r="AA20" s="4">
        <f>_xlfn.XLOOKUP($A20,Cons_Budget!_xlnm.Print_Titles,Cons_Budget!$129:$129)</f>
        <v>999.05404680000004</v>
      </c>
      <c r="AB20" s="4">
        <f>_xlfn.XLOOKUP($A20,Cons_Budget!_xlnm.Print_Titles,Cons_Budget!$122:$122)</f>
        <v>340</v>
      </c>
      <c r="AC20" s="4">
        <f>_xlfn.XLOOKUP($A20,Cons_Budget!_xlnm.Print_Titles,Cons_Budget!$123:$123)</f>
        <v>330</v>
      </c>
      <c r="AD20" s="4">
        <f>_xlfn.XLOOKUP($A20,Cons_Budget!_xlnm.Print_Titles,Cons_Budget!$124:$124)</f>
        <v>155</v>
      </c>
      <c r="AE20" s="4">
        <f>_xlfn.XLOOKUP($A20,Cons_Budget!_xlnm.Print_Titles,Cons_Budget!$125:$125)</f>
        <v>864.90000000000009</v>
      </c>
      <c r="AF20" s="4">
        <f>_xlfn.XLOOKUP($A20,Cons_Budget!_xlnm.Print_Titles,Cons_Budget!$126:$126)</f>
        <v>3574.9199999999996</v>
      </c>
      <c r="AG20" s="4">
        <f>_xlfn.XLOOKUP($A20,Cons_Budget!_xlnm.Print_Titles,Cons_Budget!$147:$147)</f>
        <v>387.19464139534335</v>
      </c>
      <c r="AH20" s="4">
        <f>_xlfn.XLOOKUP($A20,Cons_Budget!_xlnm.Print_Titles,Cons_Budget!$119:$119)</f>
        <v>6954.7557706724665</v>
      </c>
      <c r="AI20" s="1440">
        <f>_xlfn.XLOOKUP($A20,Jahr_FH_Budget!$4:$4,Jahr_FH_Budget!$13:$13)</f>
        <v>672</v>
      </c>
      <c r="AJ20" s="4">
        <f>_xlfn.XLOOKUP($A20,Jahr_FH_Budget!$4:$4,Jahr_FH_Budget!$14:$14)+_xlfn.XLOOKUP($A20,Jahr_FH_Budget!$4:$4,Jahr_FH_Budget!$15:$15)</f>
        <v>0</v>
      </c>
    </row>
    <row r="21" spans="1:36" x14ac:dyDescent="0.2">
      <c r="A21" s="1">
        <v>45505</v>
      </c>
      <c r="B21">
        <f t="shared" si="0"/>
        <v>8</v>
      </c>
      <c r="C21">
        <f t="shared" si="1"/>
        <v>2024</v>
      </c>
      <c r="D21" s="872" t="str">
        <f t="shared" si="8"/>
        <v>08´2024</v>
      </c>
      <c r="E21">
        <f t="shared" si="3"/>
        <v>31</v>
      </c>
      <c r="F21">
        <f t="shared" si="9"/>
        <v>677</v>
      </c>
      <c r="G21">
        <f>SUMIFS(Help!$E$154:$E$1098,Help!$B$154:$B$1098,B21,Help!$C$154:$C$1098,C21)</f>
        <v>67</v>
      </c>
      <c r="H21" s="4">
        <f>_xlfn.XLOOKUP($A21,Cons_Budget!_xlnm.Print_Titles,Cons_Budget!$103:$103)</f>
        <v>18826</v>
      </c>
      <c r="I21" s="4">
        <f>_xlfn.XLOOKUP($A21,Cons_Budget!_xlnm.Print_Titles,Cons_Budget!$64:$64)</f>
        <v>11689</v>
      </c>
      <c r="J21" s="4">
        <f>_xlfn.XLOOKUP($A21,Cons_Budget!_xlnm.Print_Titles,Cons_Budget!$77:$77)</f>
        <v>3175</v>
      </c>
      <c r="K21" s="4">
        <f>_xlfn.XLOOKUP($A21,Cons_Budget!_xlnm.Print_Titles,Cons_Budget!$79:$79)</f>
        <v>3139</v>
      </c>
      <c r="L21" s="4">
        <f>_xlfn.XLOOKUP($A21,Cons_Budget!_xlnm.Print_Titles,Cons_Budget!$118:$118)</f>
        <v>8561.2552285227575</v>
      </c>
      <c r="M21" s="4">
        <f>_xlfn.XLOOKUP($A21,Cons_Budget!_xlnm.Print_Titles,Cons_Budget!$120:$120)</f>
        <v>9928.4623121951045</v>
      </c>
      <c r="N21" s="4">
        <f>_xlfn.XLOOKUP($A21,Jahr_FH_Budget!$4:$4,Jahr_FH_Budget!$11:$11)</f>
        <v>8561.2552285227575</v>
      </c>
      <c r="O21" s="4">
        <f>_xlfn.XLOOKUP($A21,Jahr_FH_Budget!$4:$4,Jahr_FH_Budget!$6:$6)</f>
        <v>8402.2622579557101</v>
      </c>
      <c r="P21" s="4">
        <f>_xlfn.XLOOKUP($A21,Jahr_FH_Budget!$4:$4,Jahr_FH_Budget!$45:$45)</f>
        <v>550</v>
      </c>
      <c r="Q21" s="4">
        <f>_xlfn.XLOOKUP($A21,Jahr_FH_Budget!$4:$4,Jahr_FH_Budget!$46:$46)</f>
        <v>175</v>
      </c>
      <c r="R21" s="4">
        <f>_xlfn.XLOOKUP($A21,Jahr_FH_Budget!$4:$4,Jahr_FH_Budget!$7:$7)</f>
        <v>60</v>
      </c>
      <c r="S21" s="4">
        <f>_xlfn.XLOOKUP($A21,Jahr_FH_Budget!$4:$4,Jahr_FH_Budget!$54:$54)*1000</f>
        <v>22000</v>
      </c>
      <c r="T21" s="2">
        <f t="shared" si="12"/>
        <v>90.10339734121122</v>
      </c>
      <c r="U21" s="1439">
        <f t="shared" si="13"/>
        <v>90.994623655913983</v>
      </c>
      <c r="V21" s="4">
        <f>_xlfn.XLOOKUP($A21,Cons_Budget!_xlnm.Print_Titles,Cons_Budget!$110:$110)</f>
        <v>7839</v>
      </c>
      <c r="W21" s="4">
        <f>_xlfn.XLOOKUP($A21,Cons_Budget!_xlnm.Print_Titles,Cons_Budget!$111:$111)</f>
        <v>3850</v>
      </c>
      <c r="X21" s="4">
        <f>_xlfn.XLOOKUP($A21,Cons_Budget!_xlnm.Print_Titles,Cons_Budget!$112:$112)</f>
        <v>0</v>
      </c>
      <c r="Y21" s="4">
        <f>_xlfn.XLOOKUP($A21,Cons_Budget!_xlnm.Print_Titles,Cons_Budget!$114:$114)</f>
        <v>6314</v>
      </c>
      <c r="Z21" s="4">
        <f t="shared" si="14"/>
        <v>823</v>
      </c>
      <c r="AA21" s="4">
        <f>_xlfn.XLOOKUP($A21,Cons_Budget!_xlnm.Print_Titles,Cons_Budget!$129:$129)</f>
        <v>837.18664680000018</v>
      </c>
      <c r="AB21" s="4">
        <f>_xlfn.XLOOKUP($A21,Cons_Budget!_xlnm.Print_Titles,Cons_Budget!$122:$122)</f>
        <v>800</v>
      </c>
      <c r="AC21" s="4">
        <f>_xlfn.XLOOKUP($A21,Cons_Budget!_xlnm.Print_Titles,Cons_Budget!$123:$123)</f>
        <v>670</v>
      </c>
      <c r="AD21" s="4">
        <f>_xlfn.XLOOKUP($A21,Cons_Budget!_xlnm.Print_Titles,Cons_Budget!$124:$124)</f>
        <v>390</v>
      </c>
      <c r="AE21" s="4">
        <f>_xlfn.XLOOKUP($A21,Cons_Budget!_xlnm.Print_Titles,Cons_Budget!$125:$125)</f>
        <v>864.90000000000009</v>
      </c>
      <c r="AF21" s="4">
        <f>_xlfn.XLOOKUP($A21,Cons_Budget!_xlnm.Print_Titles,Cons_Budget!$126:$126)</f>
        <v>3574.9199999999996</v>
      </c>
      <c r="AG21" s="4">
        <f>_xlfn.XLOOKUP($A21,Cons_Budget!_xlnm.Print_Titles,Cons_Budget!$147:$147)</f>
        <v>388.56565562422986</v>
      </c>
      <c r="AH21" s="4">
        <f>_xlfn.XLOOKUP($A21,Cons_Budget!_xlnm.Print_Titles,Cons_Budget!$119:$119)</f>
        <v>8384.7368118135601</v>
      </c>
      <c r="AI21" s="1440">
        <f>_xlfn.XLOOKUP($A21,Jahr_FH_Budget!$4:$4,Jahr_FH_Budget!$13:$13)</f>
        <v>672</v>
      </c>
      <c r="AJ21" s="4">
        <f>_xlfn.XLOOKUP($A21,Jahr_FH_Budget!$4:$4,Jahr_FH_Budget!$14:$14)+_xlfn.XLOOKUP($A21,Jahr_FH_Budget!$4:$4,Jahr_FH_Budget!$15:$15)</f>
        <v>0</v>
      </c>
    </row>
    <row r="22" spans="1:36" x14ac:dyDescent="0.2">
      <c r="A22" s="1">
        <v>45536</v>
      </c>
      <c r="B22">
        <f t="shared" si="0"/>
        <v>9</v>
      </c>
      <c r="C22">
        <f t="shared" si="1"/>
        <v>2024</v>
      </c>
      <c r="D22" s="872" t="str">
        <f t="shared" si="8"/>
        <v>09´2024</v>
      </c>
      <c r="E22">
        <f t="shared" si="3"/>
        <v>30</v>
      </c>
      <c r="F22">
        <f t="shared" si="9"/>
        <v>679.6</v>
      </c>
      <c r="G22">
        <f>SUMIFS(Help!$E$154:$E$1098,Help!$B$154:$B$1098,B22,Help!$C$154:$C$1098,C22)</f>
        <v>40.4</v>
      </c>
      <c r="H22" s="4">
        <f>_xlfn.XLOOKUP($A22,Cons_Budget!_xlnm.Print_Titles,Cons_Budget!$103:$103)</f>
        <v>18219</v>
      </c>
      <c r="I22" s="4">
        <f>_xlfn.XLOOKUP($A22,Cons_Budget!_xlnm.Print_Titles,Cons_Budget!$64:$64)</f>
        <v>11311</v>
      </c>
      <c r="J22" s="4">
        <f>_xlfn.XLOOKUP($A22,Cons_Budget!_xlnm.Print_Titles,Cons_Budget!$77:$77)</f>
        <v>3075</v>
      </c>
      <c r="K22" s="4">
        <f>_xlfn.XLOOKUP($A22,Cons_Budget!_xlnm.Print_Titles,Cons_Budget!$79:$79)</f>
        <v>3026</v>
      </c>
      <c r="L22" s="4">
        <f>_xlfn.XLOOKUP($A22,Cons_Budget!_xlnm.Print_Titles,Cons_Budget!$118:$118)</f>
        <v>8376.6819274507907</v>
      </c>
      <c r="M22" s="4">
        <f>_xlfn.XLOOKUP($A22,Cons_Budget!_xlnm.Print_Titles,Cons_Budget!$120:$120)</f>
        <v>9363.2135112294345</v>
      </c>
      <c r="N22" s="4">
        <f>_xlfn.XLOOKUP($A22,Jahr_FH_Budget!$4:$4,Jahr_FH_Budget!$11:$11)</f>
        <v>8376.6819274507907</v>
      </c>
      <c r="O22" s="4">
        <f>_xlfn.XLOOKUP($A22,Jahr_FH_Budget!$4:$4,Jahr_FH_Budget!$6:$6)</f>
        <v>8205.180553980219</v>
      </c>
      <c r="P22" s="4">
        <f>_xlfn.XLOOKUP($A22,Jahr_FH_Budget!$4:$4,Jahr_FH_Budget!$45:$45)</f>
        <v>550</v>
      </c>
      <c r="Q22" s="4">
        <f>_xlfn.XLOOKUP($A22,Jahr_FH_Budget!$4:$4,Jahr_FH_Budget!$46:$46)</f>
        <v>175</v>
      </c>
      <c r="R22" s="4">
        <f>_xlfn.XLOOKUP($A22,Jahr_FH_Budget!$4:$4,Jahr_FH_Budget!$7:$7)</f>
        <v>0</v>
      </c>
      <c r="S22" s="4">
        <f>_xlfn.XLOOKUP($A22,Jahr_FH_Budget!$4:$4,Jahr_FH_Budget!$54:$54)*1000</f>
        <v>20000</v>
      </c>
      <c r="T22" s="2">
        <f t="shared" si="12"/>
        <v>94.0553266627428</v>
      </c>
      <c r="U22" s="1439">
        <f t="shared" si="13"/>
        <v>94.388888888888886</v>
      </c>
      <c r="V22" s="4">
        <f>_xlfn.XLOOKUP($A22,Cons_Budget!_xlnm.Print_Titles,Cons_Budget!$110:$110)</f>
        <v>7561</v>
      </c>
      <c r="W22" s="4">
        <f>_xlfn.XLOOKUP($A22,Cons_Budget!_xlnm.Print_Titles,Cons_Budget!$111:$111)</f>
        <v>3750</v>
      </c>
      <c r="X22" s="4">
        <f>_xlfn.XLOOKUP($A22,Cons_Budget!_xlnm.Print_Titles,Cons_Budget!$112:$112)</f>
        <v>0</v>
      </c>
      <c r="Y22" s="4">
        <f>_xlfn.XLOOKUP($A22,Cons_Budget!_xlnm.Print_Titles,Cons_Budget!$114:$114)</f>
        <v>6101</v>
      </c>
      <c r="Z22" s="4">
        <f t="shared" si="14"/>
        <v>807</v>
      </c>
      <c r="AA22" s="4">
        <f>_xlfn.XLOOKUP($A22,Cons_Budget!_xlnm.Print_Titles,Cons_Budget!$129:$129)</f>
        <v>834.73460399999999</v>
      </c>
      <c r="AB22" s="4">
        <f>_xlfn.XLOOKUP($A22,Cons_Budget!_xlnm.Print_Titles,Cons_Budget!$122:$122)</f>
        <v>330</v>
      </c>
      <c r="AC22" s="4">
        <f>_xlfn.XLOOKUP($A22,Cons_Budget!_xlnm.Print_Titles,Cons_Budget!$123:$123)</f>
        <v>350</v>
      </c>
      <c r="AD22" s="4">
        <f>_xlfn.XLOOKUP($A22,Cons_Budget!_xlnm.Print_Titles,Cons_Budget!$124:$124)</f>
        <v>180</v>
      </c>
      <c r="AE22" s="4">
        <f>_xlfn.XLOOKUP($A22,Cons_Budget!_xlnm.Print_Titles,Cons_Budget!$125:$125)</f>
        <v>837.00000000000023</v>
      </c>
      <c r="AF22" s="4">
        <f>_xlfn.XLOOKUP($A22,Cons_Budget!_xlnm.Print_Titles,Cons_Budget!$126:$126)</f>
        <v>3459.6</v>
      </c>
      <c r="AG22" s="4">
        <f>_xlfn.XLOOKUP($A22,Cons_Budget!_xlnm.Print_Titles,Cons_Budget!$147:$147)</f>
        <v>381.19611234309457</v>
      </c>
      <c r="AH22" s="4">
        <f>_xlfn.XLOOKUP($A22,Cons_Budget!_xlnm.Print_Titles,Cons_Budget!$119:$119)</f>
        <v>6768.967633824479</v>
      </c>
      <c r="AI22" s="1440">
        <f>_xlfn.XLOOKUP($A22,Jahr_FH_Budget!$4:$4,Jahr_FH_Budget!$13:$13)</f>
        <v>640</v>
      </c>
      <c r="AJ22" s="4">
        <f>_xlfn.XLOOKUP($A22,Jahr_FH_Budget!$4:$4,Jahr_FH_Budget!$14:$14)+_xlfn.XLOOKUP($A22,Jahr_FH_Budget!$4:$4,Jahr_FH_Budget!$15:$15)</f>
        <v>0</v>
      </c>
    </row>
    <row r="23" spans="1:36" x14ac:dyDescent="0.2">
      <c r="A23" s="1">
        <v>45566</v>
      </c>
      <c r="B23">
        <f t="shared" si="0"/>
        <v>10</v>
      </c>
      <c r="C23">
        <f t="shared" si="1"/>
        <v>2024</v>
      </c>
      <c r="D23" s="872" t="str">
        <f t="shared" si="8"/>
        <v>10´2024</v>
      </c>
      <c r="E23">
        <f t="shared" si="3"/>
        <v>31</v>
      </c>
      <c r="F23">
        <f t="shared" si="9"/>
        <v>678</v>
      </c>
      <c r="G23">
        <f>SUMIFS(Help!$E$154:$E$1098,Help!$B$154:$B$1098,B23,Help!$C$154:$C$1098,C23)</f>
        <v>66</v>
      </c>
      <c r="H23" s="4">
        <f>_xlfn.XLOOKUP($A23,Cons_Budget!_xlnm.Print_Titles,Cons_Budget!$103:$103)</f>
        <v>18826</v>
      </c>
      <c r="I23" s="4">
        <f>_xlfn.XLOOKUP($A23,Cons_Budget!_xlnm.Print_Titles,Cons_Budget!$64:$64)</f>
        <v>11689</v>
      </c>
      <c r="J23" s="4">
        <f>_xlfn.XLOOKUP($A23,Cons_Budget!_xlnm.Print_Titles,Cons_Budget!$77:$77)</f>
        <v>3175</v>
      </c>
      <c r="K23" s="4">
        <f>_xlfn.XLOOKUP($A23,Cons_Budget!_xlnm.Print_Titles,Cons_Budget!$79:$79)</f>
        <v>3139</v>
      </c>
      <c r="L23" s="4">
        <f>_xlfn.XLOOKUP($A23,Cons_Budget!_xlnm.Print_Titles,Cons_Budget!$118:$118)</f>
        <v>8066.6720138324836</v>
      </c>
      <c r="M23" s="4">
        <f>_xlfn.XLOOKUP($A23,Cons_Budget!_xlnm.Print_Titles,Cons_Budget!$120:$120)</f>
        <v>10098.826881445109</v>
      </c>
      <c r="N23" s="4">
        <f>_xlfn.XLOOKUP($A23,Jahr_FH_Budget!$4:$4,Jahr_FH_Budget!$11:$11)</f>
        <v>8066.6720138324836</v>
      </c>
      <c r="O23" s="4">
        <f>_xlfn.XLOOKUP($A23,Jahr_FH_Budget!$4:$4,Jahr_FH_Budget!$6:$6)</f>
        <v>7952.1915325875607</v>
      </c>
      <c r="P23" s="4">
        <f>_xlfn.XLOOKUP($A23,Jahr_FH_Budget!$4:$4,Jahr_FH_Budget!$45:$45)</f>
        <v>550</v>
      </c>
      <c r="Q23" s="4">
        <f>_xlfn.XLOOKUP($A23,Jahr_FH_Budget!$4:$4,Jahr_FH_Budget!$46:$46)</f>
        <v>150</v>
      </c>
      <c r="R23" s="4">
        <f>_xlfn.XLOOKUP($A23,Jahr_FH_Budget!$4:$4,Jahr_FH_Budget!$7:$7)</f>
        <v>60</v>
      </c>
      <c r="S23" s="4">
        <f>_xlfn.XLOOKUP($A23,Jahr_FH_Budget!$4:$4,Jahr_FH_Budget!$54:$54)*1000</f>
        <v>20000</v>
      </c>
      <c r="T23" s="2">
        <f t="shared" si="12"/>
        <v>90.26548672566372</v>
      </c>
      <c r="U23" s="1439">
        <f t="shared" si="13"/>
        <v>91.129032258064512</v>
      </c>
      <c r="V23" s="4">
        <f>_xlfn.XLOOKUP($A23,Cons_Budget!_xlnm.Print_Titles,Cons_Budget!$110:$110)</f>
        <v>7774</v>
      </c>
      <c r="W23" s="4">
        <f>_xlfn.XLOOKUP($A23,Cons_Budget!_xlnm.Print_Titles,Cons_Budget!$111:$111)</f>
        <v>3915</v>
      </c>
      <c r="X23" s="4">
        <f>_xlfn.XLOOKUP($A23,Cons_Budget!_xlnm.Print_Titles,Cons_Budget!$112:$112)</f>
        <v>0</v>
      </c>
      <c r="Y23" s="4">
        <f>_xlfn.XLOOKUP($A23,Cons_Budget!_xlnm.Print_Titles,Cons_Budget!$114:$114)</f>
        <v>6314</v>
      </c>
      <c r="Z23" s="4">
        <f t="shared" si="14"/>
        <v>823</v>
      </c>
      <c r="AA23" s="4">
        <f>_xlfn.XLOOKUP($A23,Cons_Budget!_xlnm.Print_Titles,Cons_Budget!$129:$129)</f>
        <v>1509.8556468000002</v>
      </c>
      <c r="AB23" s="4">
        <f>_xlfn.XLOOKUP($A23,Cons_Budget!_xlnm.Print_Titles,Cons_Budget!$122:$122)</f>
        <v>1000</v>
      </c>
      <c r="AC23" s="4">
        <f>_xlfn.XLOOKUP($A23,Cons_Budget!_xlnm.Print_Titles,Cons_Budget!$123:$123)</f>
        <v>735</v>
      </c>
      <c r="AD23" s="4">
        <f>_xlfn.XLOOKUP($A23,Cons_Budget!_xlnm.Print_Titles,Cons_Budget!$124:$124)</f>
        <v>390</v>
      </c>
      <c r="AE23" s="4">
        <f>_xlfn.XLOOKUP($A23,Cons_Budget!_xlnm.Print_Titles,Cons_Budget!$125:$125)</f>
        <v>864.90000000000009</v>
      </c>
      <c r="AF23" s="4">
        <f>_xlfn.XLOOKUP($A23,Cons_Budget!_xlnm.Print_Titles,Cons_Budget!$126:$126)</f>
        <v>3574.9199999999996</v>
      </c>
      <c r="AG23" s="4">
        <f>_xlfn.XLOOKUP($A23,Cons_Budget!_xlnm.Print_Titles,Cons_Budget!$147:$147)</f>
        <v>387.49733573169379</v>
      </c>
      <c r="AH23" s="4">
        <f>_xlfn.XLOOKUP($A23,Cons_Budget!_xlnm.Print_Titles,Cons_Budget!$119:$119)</f>
        <v>8785.5101844472883</v>
      </c>
      <c r="AI23" s="1440">
        <f>_xlfn.XLOOKUP($A23,Jahr_FH_Budget!$4:$4,Jahr_FH_Budget!$13:$13)</f>
        <v>672</v>
      </c>
      <c r="AJ23" s="4">
        <f>_xlfn.XLOOKUP($A23,Jahr_FH_Budget!$4:$4,Jahr_FH_Budget!$14:$14)+_xlfn.XLOOKUP($A23,Jahr_FH_Budget!$4:$4,Jahr_FH_Budget!$15:$15)</f>
        <v>0</v>
      </c>
    </row>
    <row r="24" spans="1:36" x14ac:dyDescent="0.2">
      <c r="A24" s="1">
        <v>45597</v>
      </c>
      <c r="B24">
        <f t="shared" si="0"/>
        <v>11</v>
      </c>
      <c r="C24">
        <f t="shared" si="1"/>
        <v>2024</v>
      </c>
      <c r="D24" s="872" t="str">
        <f t="shared" si="8"/>
        <v>11´2024</v>
      </c>
      <c r="E24">
        <f t="shared" si="3"/>
        <v>30</v>
      </c>
      <c r="F24">
        <f t="shared" si="9"/>
        <v>649</v>
      </c>
      <c r="G24">
        <f>SUMIFS(Help!$E$154:$E$1098,Help!$B$154:$B$1098,B24,Help!$C$154:$C$1098,C24)</f>
        <v>71</v>
      </c>
      <c r="H24" s="4">
        <f>_xlfn.XLOOKUP($A24,Cons_Budget!_xlnm.Print_Titles,Cons_Budget!$103:$103)</f>
        <v>18219</v>
      </c>
      <c r="I24" s="4">
        <f>_xlfn.XLOOKUP($A24,Cons_Budget!_xlnm.Print_Titles,Cons_Budget!$64:$64)</f>
        <v>11311</v>
      </c>
      <c r="J24" s="4">
        <f>_xlfn.XLOOKUP($A24,Cons_Budget!_xlnm.Print_Titles,Cons_Budget!$77:$77)</f>
        <v>3075</v>
      </c>
      <c r="K24" s="4">
        <f>_xlfn.XLOOKUP($A24,Cons_Budget!_xlnm.Print_Titles,Cons_Budget!$79:$79)</f>
        <v>3026</v>
      </c>
      <c r="L24" s="4">
        <f>_xlfn.XLOOKUP($A24,Cons_Budget!_xlnm.Print_Titles,Cons_Budget!$118:$118)</f>
        <v>8171.0537247356524</v>
      </c>
      <c r="M24" s="4">
        <f>_xlfn.XLOOKUP($A24,Cons_Budget!_xlnm.Print_Titles,Cons_Budget!$120:$120)</f>
        <v>9410.4323266044375</v>
      </c>
      <c r="N24" s="4">
        <f>_xlfn.XLOOKUP($A24,Jahr_FH_Budget!$4:$4,Jahr_FH_Budget!$11:$11)</f>
        <v>8171.0537247356524</v>
      </c>
      <c r="O24" s="4">
        <f>_xlfn.XLOOKUP($A24,Jahr_FH_Budget!$4:$4,Jahr_FH_Budget!$6:$6)</f>
        <v>8018.0588895094434</v>
      </c>
      <c r="P24" s="4">
        <f>_xlfn.XLOOKUP($A24,Jahr_FH_Budget!$4:$4,Jahr_FH_Budget!$45:$45)</f>
        <v>550</v>
      </c>
      <c r="Q24" s="4">
        <f>_xlfn.XLOOKUP($A24,Jahr_FH_Budget!$4:$4,Jahr_FH_Budget!$46:$46)</f>
        <v>150</v>
      </c>
      <c r="R24" s="4">
        <f>_xlfn.XLOOKUP($A24,Jahr_FH_Budget!$4:$4,Jahr_FH_Budget!$7:$7)</f>
        <v>0</v>
      </c>
      <c r="S24" s="4">
        <f>_xlfn.XLOOKUP($A24,Jahr_FH_Budget!$4:$4,Jahr_FH_Budget!$54:$54)*1000</f>
        <v>22000</v>
      </c>
      <c r="T24" s="2">
        <f t="shared" si="12"/>
        <v>89.060092449922962</v>
      </c>
      <c r="U24" s="1439">
        <f t="shared" si="13"/>
        <v>90.138888888888886</v>
      </c>
      <c r="V24" s="4">
        <f>_xlfn.XLOOKUP($A24,Cons_Budget!_xlnm.Print_Titles,Cons_Budget!$110:$110)</f>
        <v>7600</v>
      </c>
      <c r="W24" s="4">
        <f>_xlfn.XLOOKUP($A24,Cons_Budget!_xlnm.Print_Titles,Cons_Budget!$111:$111)</f>
        <v>3711</v>
      </c>
      <c r="X24" s="4">
        <f>_xlfn.XLOOKUP($A24,Cons_Budget!_xlnm.Print_Titles,Cons_Budget!$112:$112)</f>
        <v>0</v>
      </c>
      <c r="Y24" s="4">
        <f>_xlfn.XLOOKUP($A24,Cons_Budget!_xlnm.Print_Titles,Cons_Budget!$114:$114)</f>
        <v>6101</v>
      </c>
      <c r="Z24" s="4">
        <f t="shared" si="14"/>
        <v>807</v>
      </c>
      <c r="AA24" s="4">
        <f>_xlfn.XLOOKUP($A24,Cons_Budget!_xlnm.Print_Titles,Cons_Budget!$129:$129)</f>
        <v>1124.3372039999999</v>
      </c>
      <c r="AB24" s="4">
        <f>_xlfn.XLOOKUP($A24,Cons_Budget!_xlnm.Print_Titles,Cons_Budget!$122:$122)</f>
        <v>390</v>
      </c>
      <c r="AC24" s="4">
        <f>_xlfn.XLOOKUP($A24,Cons_Budget!_xlnm.Print_Titles,Cons_Budget!$123:$123)</f>
        <v>360</v>
      </c>
      <c r="AD24" s="4">
        <f>_xlfn.XLOOKUP($A24,Cons_Budget!_xlnm.Print_Titles,Cons_Budget!$124:$124)</f>
        <v>165</v>
      </c>
      <c r="AE24" s="4">
        <f>_xlfn.XLOOKUP($A24,Cons_Budget!_xlnm.Print_Titles,Cons_Budget!$125:$125)</f>
        <v>837.00000000000023</v>
      </c>
      <c r="AF24" s="4">
        <f>_xlfn.XLOOKUP($A24,Cons_Budget!_xlnm.Print_Titles,Cons_Budget!$126:$126)</f>
        <v>3459.6</v>
      </c>
      <c r="AG24" s="4">
        <f>_xlfn.XLOOKUP($A24,Cons_Budget!_xlnm.Print_Titles,Cons_Budget!$147:$147)</f>
        <v>375.72415938044554</v>
      </c>
      <c r="AH24" s="4">
        <f>_xlfn.XLOOKUP($A24,Cons_Budget!_xlnm.Print_Titles,Cons_Budget!$119:$119)</f>
        <v>6887.1778679702929</v>
      </c>
      <c r="AI24" s="1440">
        <f>_xlfn.XLOOKUP($A24,Jahr_FH_Budget!$4:$4,Jahr_FH_Budget!$13:$13)</f>
        <v>640</v>
      </c>
      <c r="AJ24" s="4">
        <f>_xlfn.XLOOKUP($A24,Jahr_FH_Budget!$4:$4,Jahr_FH_Budget!$14:$14)+_xlfn.XLOOKUP($A24,Jahr_FH_Budget!$4:$4,Jahr_FH_Budget!$15:$15)</f>
        <v>0</v>
      </c>
    </row>
    <row r="25" spans="1:36" x14ac:dyDescent="0.2">
      <c r="A25" s="1">
        <v>45627</v>
      </c>
      <c r="B25">
        <f t="shared" si="0"/>
        <v>12</v>
      </c>
      <c r="C25">
        <f t="shared" si="1"/>
        <v>2024</v>
      </c>
      <c r="D25" s="872" t="str">
        <f t="shared" si="8"/>
        <v>12´2024</v>
      </c>
      <c r="E25">
        <f t="shared" si="3"/>
        <v>31</v>
      </c>
      <c r="F25">
        <f t="shared" si="9"/>
        <v>673</v>
      </c>
      <c r="G25">
        <f>SUMIFS(Help!$E$154:$E$1098,Help!$B$154:$B$1098,B25,Help!$C$154:$C$1098,C25)</f>
        <v>71</v>
      </c>
      <c r="H25" s="4">
        <f>_xlfn.XLOOKUP($A25,Cons_Budget!_xlnm.Print_Titles,Cons_Budget!$103:$103)</f>
        <v>18826</v>
      </c>
      <c r="I25" s="4">
        <f>_xlfn.XLOOKUP($A25,Cons_Budget!_xlnm.Print_Titles,Cons_Budget!$64:$64)</f>
        <v>11689</v>
      </c>
      <c r="J25" s="4">
        <f>_xlfn.XLOOKUP($A25,Cons_Budget!_xlnm.Print_Titles,Cons_Budget!$77:$77)</f>
        <v>3175</v>
      </c>
      <c r="K25" s="4">
        <f>_xlfn.XLOOKUP($A25,Cons_Budget!_xlnm.Print_Titles,Cons_Budget!$79:$79)</f>
        <v>3139</v>
      </c>
      <c r="L25" s="4">
        <f>_xlfn.XLOOKUP($A25,Cons_Budget!_xlnm.Print_Titles,Cons_Budget!$118:$118)</f>
        <v>8244.1735306274113</v>
      </c>
      <c r="M25" s="4">
        <f>_xlfn.XLOOKUP($A25,Cons_Budget!_xlnm.Print_Titles,Cons_Budget!$120:$120)</f>
        <v>10066.402934179481</v>
      </c>
      <c r="N25" s="4">
        <f>_xlfn.XLOOKUP($A25,Jahr_FH_Budget!$4:$4,Jahr_FH_Budget!$11:$11)</f>
        <v>8244.1735306274113</v>
      </c>
      <c r="O25" s="4">
        <f>_xlfn.XLOOKUP($A25,Jahr_FH_Budget!$4:$4,Jahr_FH_Budget!$6:$6)</f>
        <v>8113.7179128709449</v>
      </c>
      <c r="P25" s="4">
        <f>_xlfn.XLOOKUP($A25,Jahr_FH_Budget!$4:$4,Jahr_FH_Budget!$45:$45)</f>
        <v>550</v>
      </c>
      <c r="Q25" s="4">
        <f>_xlfn.XLOOKUP($A25,Jahr_FH_Budget!$4:$4,Jahr_FH_Budget!$46:$46)</f>
        <v>150</v>
      </c>
      <c r="R25" s="4">
        <f>_xlfn.XLOOKUP($A25,Jahr_FH_Budget!$4:$4,Jahr_FH_Budget!$7:$7)</f>
        <v>60</v>
      </c>
      <c r="S25" s="4">
        <f>_xlfn.XLOOKUP($A25,Jahr_FH_Budget!$4:$4,Jahr_FH_Budget!$54:$54)*1000</f>
        <v>20000</v>
      </c>
      <c r="T25" s="2">
        <f t="shared" si="12"/>
        <v>89.450222882615151</v>
      </c>
      <c r="U25" s="1439">
        <f t="shared" si="13"/>
        <v>90.456989247311824</v>
      </c>
      <c r="V25" s="4">
        <f>_xlfn.XLOOKUP($A25,Cons_Budget!_xlnm.Print_Titles,Cons_Budget!$110:$110)</f>
        <v>7761</v>
      </c>
      <c r="W25" s="4">
        <f>_xlfn.XLOOKUP($A25,Cons_Budget!_xlnm.Print_Titles,Cons_Budget!$111:$111)</f>
        <v>3928</v>
      </c>
      <c r="X25" s="4">
        <f>_xlfn.XLOOKUP($A25,Cons_Budget!_xlnm.Print_Titles,Cons_Budget!$112:$112)</f>
        <v>0</v>
      </c>
      <c r="Y25" s="4">
        <f>_xlfn.XLOOKUP($A25,Cons_Budget!_xlnm.Print_Titles,Cons_Budget!$114:$114)</f>
        <v>6314</v>
      </c>
      <c r="Z25" s="4">
        <f t="shared" si="14"/>
        <v>823</v>
      </c>
      <c r="AA25" s="4">
        <f>_xlfn.XLOOKUP($A25,Cons_Budget!_xlnm.Print_Titles,Cons_Budget!$129:$129)</f>
        <v>1316.7744467999999</v>
      </c>
      <c r="AB25" s="4">
        <f>_xlfn.XLOOKUP($A25,Cons_Budget!_xlnm.Print_Titles,Cons_Budget!$122:$122)</f>
        <v>870</v>
      </c>
      <c r="AC25" s="4">
        <f>_xlfn.XLOOKUP($A25,Cons_Budget!_xlnm.Print_Titles,Cons_Budget!$123:$123)</f>
        <v>695</v>
      </c>
      <c r="AD25" s="4">
        <f>_xlfn.XLOOKUP($A25,Cons_Budget!_xlnm.Print_Titles,Cons_Budget!$124:$124)</f>
        <v>360</v>
      </c>
      <c r="AE25" s="4">
        <f>_xlfn.XLOOKUP($A25,Cons_Budget!_xlnm.Print_Titles,Cons_Budget!$125:$125)</f>
        <v>864.90000000000009</v>
      </c>
      <c r="AF25" s="4">
        <f>_xlfn.XLOOKUP($A25,Cons_Budget!_xlnm.Print_Titles,Cons_Budget!$126:$126)</f>
        <v>3574.9199999999996</v>
      </c>
      <c r="AG25" s="4">
        <f>_xlfn.XLOOKUP($A25,Cons_Budget!_xlnm.Print_Titles,Cons_Budget!$147:$147)</f>
        <v>377.82891071854732</v>
      </c>
      <c r="AH25" s="4">
        <f>_xlfn.XLOOKUP($A25,Cons_Budget!_xlnm.Print_Titles,Cons_Budget!$119:$119)</f>
        <v>8441.6560571905447</v>
      </c>
      <c r="AI25" s="1440">
        <f>_xlfn.XLOOKUP($A25,Jahr_FH_Budget!$4:$4,Jahr_FH_Budget!$13:$13)</f>
        <v>672</v>
      </c>
      <c r="AJ25" s="4">
        <f>_xlfn.XLOOKUP($A25,Jahr_FH_Budget!$4:$4,Jahr_FH_Budget!$14:$14)+_xlfn.XLOOKUP($A25,Jahr_FH_Budget!$4:$4,Jahr_FH_Budget!$15:$15)</f>
        <v>0</v>
      </c>
    </row>
    <row r="26" spans="1:36" x14ac:dyDescent="0.2">
      <c r="A26" s="1">
        <v>45658</v>
      </c>
      <c r="B26">
        <f t="shared" si="0"/>
        <v>1</v>
      </c>
      <c r="C26">
        <f t="shared" si="1"/>
        <v>2025</v>
      </c>
      <c r="D26" s="872" t="str">
        <f t="shared" si="8"/>
        <v>01´2025</v>
      </c>
      <c r="E26">
        <f t="shared" si="3"/>
        <v>31</v>
      </c>
      <c r="F26">
        <f t="shared" si="4"/>
        <v>744</v>
      </c>
      <c r="G26">
        <f>SUMIFS(Help!$E$154:$E$1098,Help!$B$154:$B$1098,B26,Help!$C$154:$C$1098,C26)</f>
        <v>55</v>
      </c>
      <c r="Z26" s="4"/>
    </row>
    <row r="27" spans="1:36" x14ac:dyDescent="0.2">
      <c r="A27" s="1">
        <v>45689</v>
      </c>
      <c r="B27">
        <f t="shared" si="0"/>
        <v>2</v>
      </c>
      <c r="C27">
        <f t="shared" si="1"/>
        <v>2025</v>
      </c>
      <c r="D27" s="872" t="str">
        <f t="shared" si="8"/>
        <v>02´2025</v>
      </c>
      <c r="E27">
        <f t="shared" si="3"/>
        <v>28</v>
      </c>
      <c r="F27">
        <f t="shared" si="4"/>
        <v>672</v>
      </c>
      <c r="G27">
        <f>SUMIFS(Help!$E$154:$E$1098,Help!$B$154:$B$1098,B27,Help!$C$154:$C$1098,C27)</f>
        <v>71</v>
      </c>
    </row>
    <row r="28" spans="1:36" x14ac:dyDescent="0.2">
      <c r="A28" s="1">
        <v>45717</v>
      </c>
      <c r="B28">
        <f t="shared" si="0"/>
        <v>3</v>
      </c>
      <c r="C28">
        <f t="shared" si="1"/>
        <v>2025</v>
      </c>
      <c r="D28" s="872" t="str">
        <f t="shared" si="8"/>
        <v>03´2025</v>
      </c>
      <c r="E28">
        <f t="shared" si="3"/>
        <v>31</v>
      </c>
      <c r="F28">
        <f t="shared" si="4"/>
        <v>744</v>
      </c>
      <c r="G28">
        <f>SUMIFS(Help!$E$154:$E$1098,Help!$B$154:$B$1098,B28,Help!$C$154:$C$1098,C28)</f>
        <v>61</v>
      </c>
    </row>
    <row r="29" spans="1:36" x14ac:dyDescent="0.2">
      <c r="A29" s="1">
        <v>45748</v>
      </c>
      <c r="B29">
        <f t="shared" si="0"/>
        <v>4</v>
      </c>
      <c r="C29">
        <f t="shared" si="1"/>
        <v>2025</v>
      </c>
      <c r="D29" s="872" t="str">
        <f t="shared" si="8"/>
        <v>04´2025</v>
      </c>
      <c r="E29">
        <f t="shared" si="3"/>
        <v>30</v>
      </c>
      <c r="F29">
        <f t="shared" si="4"/>
        <v>720</v>
      </c>
      <c r="G29">
        <f>SUMIFS(Help!$E$154:$E$1098,Help!$B$154:$B$1098,B29,Help!$C$154:$C$1098,C29)</f>
        <v>71</v>
      </c>
    </row>
    <row r="30" spans="1:36" x14ac:dyDescent="0.2">
      <c r="A30" s="1">
        <v>45778</v>
      </c>
      <c r="B30">
        <f t="shared" si="0"/>
        <v>5</v>
      </c>
      <c r="C30">
        <f t="shared" si="1"/>
        <v>2025</v>
      </c>
      <c r="D30" s="872" t="str">
        <f t="shared" si="8"/>
        <v>05´2025</v>
      </c>
      <c r="E30">
        <f t="shared" si="3"/>
        <v>31</v>
      </c>
      <c r="F30">
        <f t="shared" si="4"/>
        <v>744</v>
      </c>
      <c r="G30">
        <f>SUMIFS(Help!$E$154:$E$1098,Help!$B$154:$B$1098,B30,Help!$C$154:$C$1098,C30)</f>
        <v>26</v>
      </c>
    </row>
    <row r="31" spans="1:36" x14ac:dyDescent="0.2">
      <c r="A31" s="1">
        <v>45809</v>
      </c>
      <c r="B31">
        <f t="shared" si="0"/>
        <v>6</v>
      </c>
      <c r="C31">
        <f t="shared" si="1"/>
        <v>2025</v>
      </c>
      <c r="D31" s="872" t="str">
        <f t="shared" si="8"/>
        <v>06´2025</v>
      </c>
      <c r="E31">
        <f t="shared" si="3"/>
        <v>30</v>
      </c>
      <c r="F31">
        <f t="shared" si="4"/>
        <v>720</v>
      </c>
      <c r="G31">
        <f>SUMIFS(Help!$E$154:$E$1098,Help!$B$154:$B$1098,B31,Help!$C$154:$C$1098,C31)</f>
        <v>71</v>
      </c>
    </row>
    <row r="32" spans="1:36" x14ac:dyDescent="0.2">
      <c r="A32" s="1">
        <v>45839</v>
      </c>
      <c r="B32">
        <f t="shared" si="0"/>
        <v>7</v>
      </c>
      <c r="C32">
        <f t="shared" si="1"/>
        <v>2025</v>
      </c>
      <c r="D32" s="872" t="str">
        <f t="shared" si="8"/>
        <v>07´2025</v>
      </c>
      <c r="E32">
        <f t="shared" si="3"/>
        <v>31</v>
      </c>
      <c r="F32">
        <f t="shared" si="4"/>
        <v>744</v>
      </c>
      <c r="G32">
        <f>SUMIFS(Help!$E$154:$E$1098,Help!$B$154:$B$1098,B32,Help!$C$154:$C$1098,C32)</f>
        <v>71</v>
      </c>
    </row>
    <row r="33" spans="1:7" x14ac:dyDescent="0.2">
      <c r="A33" s="1">
        <v>45870</v>
      </c>
      <c r="B33">
        <f t="shared" si="0"/>
        <v>8</v>
      </c>
      <c r="C33">
        <f t="shared" si="1"/>
        <v>2025</v>
      </c>
      <c r="D33" s="872" t="str">
        <f t="shared" si="8"/>
        <v>08´2025</v>
      </c>
      <c r="E33">
        <f t="shared" si="3"/>
        <v>31</v>
      </c>
      <c r="F33">
        <f t="shared" si="4"/>
        <v>744</v>
      </c>
      <c r="G33">
        <f>SUMIFS(Help!$E$154:$E$1098,Help!$B$154:$B$1098,B33,Help!$C$154:$C$1098,C33)</f>
        <v>397</v>
      </c>
    </row>
    <row r="34" spans="1:7" x14ac:dyDescent="0.2">
      <c r="A34" s="1">
        <v>45901</v>
      </c>
      <c r="B34">
        <f t="shared" si="0"/>
        <v>9</v>
      </c>
      <c r="C34">
        <f t="shared" si="1"/>
        <v>2025</v>
      </c>
      <c r="D34" s="872" t="str">
        <f t="shared" si="8"/>
        <v>09´2025</v>
      </c>
      <c r="E34">
        <f t="shared" si="3"/>
        <v>30</v>
      </c>
      <c r="F34">
        <f t="shared" si="4"/>
        <v>720</v>
      </c>
      <c r="G34">
        <f>SUMIFS(Help!$E$154:$E$1098,Help!$B$154:$B$1098,B34,Help!$C$154:$C$1098,C34)</f>
        <v>34</v>
      </c>
    </row>
    <row r="35" spans="1:7" x14ac:dyDescent="0.2">
      <c r="A35" s="1">
        <v>45931</v>
      </c>
      <c r="B35">
        <f t="shared" si="0"/>
        <v>10</v>
      </c>
      <c r="C35">
        <f t="shared" si="1"/>
        <v>2025</v>
      </c>
      <c r="D35" s="872" t="str">
        <f t="shared" si="8"/>
        <v>10´2025</v>
      </c>
      <c r="E35">
        <f t="shared" si="3"/>
        <v>31</v>
      </c>
      <c r="F35">
        <f t="shared" si="4"/>
        <v>744</v>
      </c>
      <c r="G35">
        <f>SUMIFS(Help!$E$154:$E$1098,Help!$B$154:$B$1098,B35,Help!$C$154:$C$1098,C35)</f>
        <v>71</v>
      </c>
    </row>
    <row r="36" spans="1:7" x14ac:dyDescent="0.2">
      <c r="A36" s="1">
        <v>45962</v>
      </c>
      <c r="B36">
        <f t="shared" si="0"/>
        <v>11</v>
      </c>
      <c r="C36">
        <f t="shared" si="1"/>
        <v>2025</v>
      </c>
      <c r="D36" s="872" t="str">
        <f t="shared" si="8"/>
        <v>11´2025</v>
      </c>
      <c r="E36">
        <f t="shared" si="3"/>
        <v>30</v>
      </c>
      <c r="F36">
        <f t="shared" si="4"/>
        <v>720</v>
      </c>
      <c r="G36">
        <f>SUMIFS(Help!$E$154:$E$1098,Help!$B$154:$B$1098,B36,Help!$C$154:$C$1098,C36)</f>
        <v>71</v>
      </c>
    </row>
    <row r="37" spans="1:7" x14ac:dyDescent="0.2">
      <c r="A37" s="1">
        <v>45992</v>
      </c>
      <c r="B37">
        <f t="shared" si="0"/>
        <v>12</v>
      </c>
      <c r="C37">
        <f t="shared" si="1"/>
        <v>2025</v>
      </c>
      <c r="D37" s="872" t="str">
        <f t="shared" si="8"/>
        <v>12´2025</v>
      </c>
      <c r="E37">
        <f t="shared" si="3"/>
        <v>31</v>
      </c>
      <c r="F37">
        <f t="shared" si="4"/>
        <v>744</v>
      </c>
      <c r="G37">
        <f>SUMIFS(Help!$E$154:$E$1098,Help!$B$154:$B$1098,B37,Help!$C$154:$C$1098,C37)</f>
        <v>55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A0B0A-FE20-4066-8364-937F33AED8D4}">
  <sheetPr codeName="T_07">
    <tabColor theme="7" tint="0.79998168889431442"/>
    <pageSetUpPr fitToPage="1"/>
  </sheetPr>
  <dimension ref="A1:DZ852"/>
  <sheetViews>
    <sheetView zoomScale="80" zoomScaleNormal="80" workbookViewId="0">
      <pane xSplit="90" ySplit="4" topLeftCell="CS10" activePane="bottomRight" state="frozen"/>
      <selection activeCell="CW100" sqref="CW100"/>
      <selection pane="topRight" activeCell="CW100" sqref="CW100"/>
      <selection pane="bottomLeft" activeCell="CW100" sqref="CW100"/>
      <selection pane="bottomRight" activeCell="CY45" sqref="CY45"/>
    </sheetView>
  </sheetViews>
  <sheetFormatPr baseColWidth="10" defaultColWidth="14.1640625" defaultRowHeight="16" x14ac:dyDescent="0.2"/>
  <cols>
    <col min="1" max="1" width="42.6640625" style="1376" bestFit="1" customWidth="1"/>
    <col min="2" max="2" width="20.6640625" style="1332" customWidth="1"/>
    <col min="3" max="3" width="5.5" style="1271" hidden="1" customWidth="1"/>
    <col min="4" max="4" width="4.6640625" style="1377" customWidth="1"/>
    <col min="5" max="15" width="2" style="207" hidden="1" customWidth="1"/>
    <col min="16" max="16" width="2" style="208" hidden="1" customWidth="1"/>
    <col min="17" max="22" width="2" style="207" hidden="1" customWidth="1"/>
    <col min="23" max="27" width="2" style="209" hidden="1" customWidth="1"/>
    <col min="28" max="28" width="2" style="210" hidden="1" customWidth="1"/>
    <col min="29" max="63" width="2" style="211" hidden="1" customWidth="1"/>
    <col min="64" max="64" width="2" style="212" hidden="1" customWidth="1"/>
    <col min="65" max="71" width="2" style="211" hidden="1" customWidth="1"/>
    <col min="72" max="76" width="2" style="213" hidden="1" customWidth="1"/>
    <col min="77" max="77" width="2" style="214" hidden="1" customWidth="1"/>
    <col min="78" max="85" width="2" style="213" hidden="1" customWidth="1"/>
    <col min="86" max="86" width="2" style="214" hidden="1" customWidth="1"/>
    <col min="87" max="88" width="2" style="213" hidden="1" customWidth="1"/>
    <col min="89" max="96" width="13.33203125" style="213" hidden="1" customWidth="1"/>
    <col min="97" max="97" width="13.33203125" style="213" customWidth="1"/>
    <col min="98" max="109" width="13.33203125" style="1272" customWidth="1"/>
    <col min="110" max="110" width="13.33203125" style="1273" customWidth="1"/>
    <col min="111" max="112" width="13.33203125" style="1272" customWidth="1"/>
    <col min="113" max="113" width="13.33203125" style="213" customWidth="1"/>
    <col min="114" max="114" width="2.33203125" style="215" customWidth="1"/>
    <col min="115" max="115" width="4.6640625" style="216" customWidth="1"/>
    <col min="116" max="116" width="14.6640625" style="217" hidden="1" customWidth="1"/>
    <col min="117" max="117" width="14.6640625" style="218" hidden="1" customWidth="1"/>
    <col min="118" max="118" width="13.33203125" style="219" hidden="1" customWidth="1"/>
    <col min="119" max="120" width="12.5" style="220" hidden="1" customWidth="1"/>
    <col min="121" max="121" width="12.5" style="220" customWidth="1"/>
    <col min="122" max="122" width="12.5" style="21" customWidth="1"/>
    <col min="123" max="16384" width="14.1640625" style="213"/>
  </cols>
  <sheetData>
    <row r="1" spans="1:125" s="14" customFormat="1" x14ac:dyDescent="0.2">
      <c r="A1" s="1278"/>
      <c r="B1" s="1247"/>
      <c r="C1" s="1320"/>
      <c r="D1" s="1321"/>
      <c r="E1" s="8">
        <v>42401</v>
      </c>
      <c r="F1" s="8">
        <v>42430</v>
      </c>
      <c r="G1" s="8">
        <v>42461</v>
      </c>
      <c r="H1" s="8">
        <v>42491</v>
      </c>
      <c r="I1" s="8">
        <v>42522</v>
      </c>
      <c r="J1" s="8">
        <v>42552</v>
      </c>
      <c r="K1" s="8">
        <v>42583</v>
      </c>
      <c r="L1" s="8">
        <v>42614</v>
      </c>
      <c r="M1" s="8">
        <v>42644</v>
      </c>
      <c r="N1" s="8">
        <v>42675</v>
      </c>
      <c r="O1" s="8">
        <v>42705</v>
      </c>
      <c r="P1" s="9"/>
      <c r="Q1" s="8">
        <v>42736</v>
      </c>
      <c r="R1" s="8">
        <v>42767</v>
      </c>
      <c r="S1" s="8">
        <v>42795</v>
      </c>
      <c r="T1" s="8">
        <v>42826</v>
      </c>
      <c r="U1" s="8">
        <v>42856</v>
      </c>
      <c r="V1" s="8">
        <v>42887</v>
      </c>
      <c r="W1" s="8">
        <v>42917</v>
      </c>
      <c r="X1" s="8">
        <v>42948</v>
      </c>
      <c r="Y1" s="8">
        <v>42979</v>
      </c>
      <c r="Z1" s="8">
        <v>43009</v>
      </c>
      <c r="AA1" s="8">
        <v>43040</v>
      </c>
      <c r="AB1" s="10">
        <v>43070</v>
      </c>
      <c r="AC1" s="8">
        <v>43101</v>
      </c>
      <c r="AD1" s="8">
        <v>43132</v>
      </c>
      <c r="AE1" s="11">
        <v>43160</v>
      </c>
      <c r="AF1" s="11">
        <v>43191</v>
      </c>
      <c r="AG1" s="11">
        <v>43221</v>
      </c>
      <c r="AH1" s="11">
        <v>43252</v>
      </c>
      <c r="AI1" s="11">
        <v>43282</v>
      </c>
      <c r="AJ1" s="11">
        <v>43313</v>
      </c>
      <c r="AK1" s="11">
        <v>43344</v>
      </c>
      <c r="AL1" s="11">
        <v>43374</v>
      </c>
      <c r="AM1" s="11">
        <v>43405</v>
      </c>
      <c r="AN1" s="12">
        <v>43435</v>
      </c>
      <c r="AO1" s="11">
        <v>43466</v>
      </c>
      <c r="AP1" s="11">
        <v>43497</v>
      </c>
      <c r="AQ1" s="11">
        <v>43525</v>
      </c>
      <c r="AR1" s="11">
        <v>43556</v>
      </c>
      <c r="AS1" s="11">
        <v>43586</v>
      </c>
      <c r="AT1" s="11">
        <v>43617</v>
      </c>
      <c r="AU1" s="11">
        <v>43647</v>
      </c>
      <c r="AV1" s="11">
        <v>43678</v>
      </c>
      <c r="AW1" s="11">
        <v>43709</v>
      </c>
      <c r="AX1" s="11">
        <v>43739</v>
      </c>
      <c r="AY1" s="11">
        <v>43770</v>
      </c>
      <c r="AZ1" s="11">
        <v>43800</v>
      </c>
      <c r="BA1" s="11">
        <v>43831</v>
      </c>
      <c r="BB1" s="11">
        <v>43862</v>
      </c>
      <c r="BC1" s="11">
        <v>43891</v>
      </c>
      <c r="BD1" s="11">
        <v>43922</v>
      </c>
      <c r="BE1" s="11">
        <v>43952</v>
      </c>
      <c r="BF1" s="11">
        <v>43983</v>
      </c>
      <c r="BG1" s="11">
        <v>44013</v>
      </c>
      <c r="BH1" s="11">
        <v>44044</v>
      </c>
      <c r="BI1" s="11">
        <v>44075</v>
      </c>
      <c r="BJ1" s="11">
        <v>44105</v>
      </c>
      <c r="BK1" s="11">
        <v>44136</v>
      </c>
      <c r="BL1" s="13">
        <v>44166</v>
      </c>
      <c r="BM1" s="11">
        <v>44197</v>
      </c>
      <c r="BN1" s="11">
        <v>44228</v>
      </c>
      <c r="BO1" s="11">
        <v>44256</v>
      </c>
      <c r="BP1" s="11">
        <v>44287</v>
      </c>
      <c r="BQ1" s="11">
        <v>44317</v>
      </c>
      <c r="BR1" s="11">
        <v>44348</v>
      </c>
      <c r="BS1" s="11">
        <v>44378</v>
      </c>
      <c r="BT1" s="14">
        <v>44409</v>
      </c>
      <c r="BU1" s="14">
        <v>44440</v>
      </c>
      <c r="BV1" s="14">
        <v>44470</v>
      </c>
      <c r="BW1" s="14">
        <v>44501</v>
      </c>
      <c r="BX1" s="14">
        <v>44531</v>
      </c>
      <c r="BY1" s="15">
        <v>44562</v>
      </c>
      <c r="BZ1" s="14">
        <v>44593</v>
      </c>
      <c r="CA1" s="14">
        <v>44621</v>
      </c>
      <c r="CB1" s="14">
        <v>44652</v>
      </c>
      <c r="CC1" s="14">
        <v>44682</v>
      </c>
      <c r="CD1" s="14">
        <v>44713</v>
      </c>
      <c r="CE1" s="14">
        <v>44743</v>
      </c>
      <c r="CF1" s="14">
        <v>44774</v>
      </c>
      <c r="CG1" s="14">
        <v>44805</v>
      </c>
      <c r="CH1" s="15">
        <v>44835</v>
      </c>
      <c r="CI1" s="14">
        <v>44866</v>
      </c>
      <c r="CJ1" s="14">
        <v>44896</v>
      </c>
      <c r="CK1" s="14">
        <v>44927</v>
      </c>
      <c r="CL1" s="14">
        <v>44958</v>
      </c>
      <c r="CM1" s="14">
        <v>44986</v>
      </c>
      <c r="CN1" s="14">
        <v>45017</v>
      </c>
      <c r="CO1" s="14">
        <v>45047</v>
      </c>
      <c r="CP1" s="14">
        <v>45078</v>
      </c>
      <c r="CQ1" s="14">
        <v>45108</v>
      </c>
      <c r="CR1" s="14">
        <v>45139</v>
      </c>
      <c r="CS1" s="14">
        <v>45170</v>
      </c>
      <c r="CT1" s="1227">
        <v>45200</v>
      </c>
      <c r="CU1" s="1227">
        <v>45231</v>
      </c>
      <c r="CV1" s="1227">
        <v>45261</v>
      </c>
      <c r="CW1" s="1227">
        <v>45292</v>
      </c>
      <c r="CX1" s="1227">
        <v>45323</v>
      </c>
      <c r="CY1" s="1227">
        <v>45352</v>
      </c>
      <c r="CZ1" s="1227">
        <v>45383</v>
      </c>
      <c r="DA1" s="1227">
        <v>45413</v>
      </c>
      <c r="DB1" s="1227">
        <v>45444</v>
      </c>
      <c r="DC1" s="1227">
        <v>45474</v>
      </c>
      <c r="DD1" s="1227">
        <v>45505</v>
      </c>
      <c r="DE1" s="1227">
        <v>45536</v>
      </c>
      <c r="DF1" s="1228">
        <v>45566</v>
      </c>
      <c r="DG1" s="1227">
        <v>45597</v>
      </c>
      <c r="DH1" s="1227">
        <v>45627</v>
      </c>
      <c r="DJ1" s="16"/>
      <c r="DK1" s="17"/>
      <c r="DL1" s="18"/>
      <c r="DM1" s="19"/>
      <c r="DN1" s="20"/>
      <c r="DO1" s="18"/>
      <c r="DP1" s="18"/>
      <c r="DQ1" s="18"/>
      <c r="DR1" s="21"/>
    </row>
    <row r="2" spans="1:125" s="14" customFormat="1" x14ac:dyDescent="0.2">
      <c r="A2" s="1322">
        <v>112</v>
      </c>
      <c r="B2" s="1247"/>
      <c r="C2" s="1267"/>
      <c r="D2" s="1323" t="s">
        <v>27</v>
      </c>
      <c r="E2" s="22" t="str">
        <f t="shared" ref="E2:O2" si="0">CONCATENATE(ROUND(E107,0)," HK t/d")</f>
        <v>5 HK t/d</v>
      </c>
      <c r="F2" s="22" t="str">
        <f t="shared" si="0"/>
        <v>6 HK t/d</v>
      </c>
      <c r="G2" s="22" t="str">
        <f t="shared" si="0"/>
        <v>7 HK t/d</v>
      </c>
      <c r="H2" s="22" t="str">
        <f t="shared" si="0"/>
        <v>8 HK t/d</v>
      </c>
      <c r="I2" s="22" t="str">
        <f t="shared" si="0"/>
        <v>9 HK t/d</v>
      </c>
      <c r="J2" s="22" t="str">
        <f t="shared" si="0"/>
        <v>10 HK t/d</v>
      </c>
      <c r="K2" s="22" t="str">
        <f t="shared" si="0"/>
        <v>11 HK t/d</v>
      </c>
      <c r="L2" s="22" t="str">
        <f t="shared" si="0"/>
        <v>12 HK t/d</v>
      </c>
      <c r="M2" s="22" t="str">
        <f t="shared" si="0"/>
        <v>13 HK t/d</v>
      </c>
      <c r="N2" s="22" t="str">
        <f t="shared" si="0"/>
        <v>14 HK t/d</v>
      </c>
      <c r="O2" s="22" t="str">
        <f t="shared" si="0"/>
        <v>15 HK t/d</v>
      </c>
      <c r="P2" s="23" t="s">
        <v>28</v>
      </c>
      <c r="Q2" s="24">
        <f t="shared" ref="Q2:AN2" si="1">+Q107</f>
        <v>17</v>
      </c>
      <c r="R2" s="24">
        <f t="shared" si="1"/>
        <v>18</v>
      </c>
      <c r="S2" s="24">
        <f t="shared" si="1"/>
        <v>19</v>
      </c>
      <c r="T2" s="24">
        <f t="shared" si="1"/>
        <v>20</v>
      </c>
      <c r="U2" s="24">
        <f t="shared" si="1"/>
        <v>21</v>
      </c>
      <c r="V2" s="24">
        <f t="shared" si="1"/>
        <v>22</v>
      </c>
      <c r="W2" s="24">
        <f t="shared" si="1"/>
        <v>23</v>
      </c>
      <c r="X2" s="24">
        <f t="shared" si="1"/>
        <v>24</v>
      </c>
      <c r="Y2" s="24">
        <f t="shared" si="1"/>
        <v>25</v>
      </c>
      <c r="Z2" s="24">
        <f t="shared" si="1"/>
        <v>26</v>
      </c>
      <c r="AA2" s="24">
        <f t="shared" si="1"/>
        <v>27</v>
      </c>
      <c r="AB2" s="25">
        <f t="shared" si="1"/>
        <v>28</v>
      </c>
      <c r="AC2" s="26">
        <f t="shared" si="1"/>
        <v>29</v>
      </c>
      <c r="AD2" s="26">
        <f t="shared" si="1"/>
        <v>30</v>
      </c>
      <c r="AE2" s="26">
        <f t="shared" si="1"/>
        <v>31</v>
      </c>
      <c r="AF2" s="26">
        <f t="shared" si="1"/>
        <v>32</v>
      </c>
      <c r="AG2" s="26">
        <f t="shared" si="1"/>
        <v>33</v>
      </c>
      <c r="AH2" s="26">
        <f t="shared" si="1"/>
        <v>34</v>
      </c>
      <c r="AI2" s="26">
        <f t="shared" si="1"/>
        <v>35</v>
      </c>
      <c r="AJ2" s="26">
        <f t="shared" si="1"/>
        <v>36</v>
      </c>
      <c r="AK2" s="26">
        <f t="shared" si="1"/>
        <v>37</v>
      </c>
      <c r="AL2" s="26">
        <f t="shared" si="1"/>
        <v>38</v>
      </c>
      <c r="AM2" s="26">
        <f t="shared" si="1"/>
        <v>39</v>
      </c>
      <c r="AN2" s="27">
        <f t="shared" si="1"/>
        <v>40</v>
      </c>
      <c r="AO2" s="26">
        <v>205.54977454040932</v>
      </c>
      <c r="AP2" s="26">
        <v>294.73886328725041</v>
      </c>
      <c r="AQ2" s="26">
        <v>237.11411723898718</v>
      </c>
      <c r="AR2" s="26">
        <v>265.62724014336919</v>
      </c>
      <c r="AS2" s="26">
        <v>144.29413805064169</v>
      </c>
      <c r="AT2" s="26">
        <v>129.10394265232975</v>
      </c>
      <c r="AU2" s="26">
        <v>301.67892850405588</v>
      </c>
      <c r="AV2" s="26">
        <v>256.36489767603194</v>
      </c>
      <c r="AW2" s="26">
        <v>258.2437275985663</v>
      </c>
      <c r="AX2" s="26">
        <v>231.28685397155741</v>
      </c>
      <c r="AY2" s="26">
        <v>277.92114695340501</v>
      </c>
      <c r="AZ2" s="26">
        <v>242.38640305237601</v>
      </c>
      <c r="BA2" s="26">
        <v>202.25459590704128</v>
      </c>
      <c r="BB2" s="26">
        <v>254.46792732665926</v>
      </c>
      <c r="BC2" s="26">
        <v>273.25702393340271</v>
      </c>
      <c r="BD2" s="26">
        <v>323.54838709677421</v>
      </c>
      <c r="BE2" s="26">
        <v>304.68262226847037</v>
      </c>
      <c r="BF2" s="26">
        <v>281.97132616487454</v>
      </c>
      <c r="BG2" s="26">
        <v>272.66736038848421</v>
      </c>
      <c r="BH2" s="26">
        <v>177.73152965660771</v>
      </c>
      <c r="BI2" s="26">
        <v>289.2114695340502</v>
      </c>
      <c r="BJ2" s="26">
        <v>301.76344086021504</v>
      </c>
      <c r="BK2" s="26">
        <v>268.27956989247309</v>
      </c>
      <c r="BL2" s="28">
        <v>286.40305237599722</v>
      </c>
      <c r="BM2" s="26">
        <v>282.6916406520985</v>
      </c>
      <c r="BN2" s="26">
        <v>165.47619047619048</v>
      </c>
      <c r="BO2" s="26">
        <v>175.13007284079086</v>
      </c>
      <c r="BP2" s="26">
        <v>321.21863799283153</v>
      </c>
      <c r="BQ2" s="26">
        <v>297.08636836628511</v>
      </c>
      <c r="BR2" s="26">
        <v>340.43010752688173</v>
      </c>
      <c r="BS2" s="26">
        <v>17.516475893166842</v>
      </c>
      <c r="BT2" s="29">
        <v>0</v>
      </c>
      <c r="BU2" s="29">
        <v>0</v>
      </c>
      <c r="BV2" s="29">
        <v>0</v>
      </c>
      <c r="BW2" s="29">
        <v>0</v>
      </c>
      <c r="BX2" s="29">
        <v>0</v>
      </c>
      <c r="BY2" s="29" t="e">
        <v>#DIV/0!</v>
      </c>
      <c r="BZ2" s="29" t="e">
        <v>#DIV/0!</v>
      </c>
      <c r="CA2" s="29" t="e">
        <v>#DIV/0!</v>
      </c>
      <c r="CB2" s="29" t="e">
        <v>#DIV/0!</v>
      </c>
      <c r="CC2" s="29" t="e">
        <v>#DIV/0!</v>
      </c>
      <c r="CD2" s="29" t="e">
        <v>#DIV/0!</v>
      </c>
      <c r="CE2" s="30">
        <v>0</v>
      </c>
      <c r="CF2" s="30">
        <v>0</v>
      </c>
      <c r="CG2" s="30">
        <v>0</v>
      </c>
      <c r="CH2" s="31">
        <v>0</v>
      </c>
      <c r="CI2" s="30">
        <v>0</v>
      </c>
      <c r="CJ2" s="30">
        <v>0</v>
      </c>
      <c r="CK2" s="29" t="e">
        <v>#DIV/0!</v>
      </c>
      <c r="CL2" s="29">
        <v>0</v>
      </c>
      <c r="CM2" s="29">
        <v>253.70833333333334</v>
      </c>
      <c r="CN2" s="29">
        <v>272.63333333333333</v>
      </c>
      <c r="CO2" s="29">
        <v>282.54838709677421</v>
      </c>
      <c r="CP2" s="29">
        <v>211.23333333333332</v>
      </c>
      <c r="CQ2" s="29">
        <v>255.51612903225808</v>
      </c>
      <c r="CR2" s="29">
        <v>249.67741935483872</v>
      </c>
      <c r="CS2" s="29">
        <v>260.43333333333334</v>
      </c>
      <c r="CT2" s="1229">
        <v>281.74193548387098</v>
      </c>
      <c r="CU2" s="1229">
        <v>253.46666666666667</v>
      </c>
      <c r="CV2" s="1229">
        <v>322.45161290322579</v>
      </c>
      <c r="CW2" s="1229">
        <v>270.09677419354841</v>
      </c>
      <c r="CX2" s="1229">
        <v>317.0344827586207</v>
      </c>
      <c r="CY2" s="1229">
        <v>328.03225806451616</v>
      </c>
      <c r="CZ2" s="1229">
        <v>235.33333333333334</v>
      </c>
      <c r="DA2" s="1229">
        <v>243.48387096774192</v>
      </c>
      <c r="DB2" s="1229">
        <v>226.83333333333334</v>
      </c>
      <c r="DC2" s="1229">
        <v>253.2258064516129</v>
      </c>
      <c r="DD2" s="1229">
        <v>245.74193548387098</v>
      </c>
      <c r="DE2" s="1229">
        <v>250.2</v>
      </c>
      <c r="DF2" s="1230">
        <v>247.54838709677421</v>
      </c>
      <c r="DG2" s="1229">
        <v>222.16666666666666</v>
      </c>
      <c r="DH2" s="1229">
        <v>131</v>
      </c>
      <c r="DI2" s="29"/>
      <c r="DJ2" s="32"/>
      <c r="DK2" s="17"/>
      <c r="DL2" s="33"/>
      <c r="DM2" s="19"/>
      <c r="DN2" s="20"/>
      <c r="DO2" s="18"/>
      <c r="DP2" s="18" t="s">
        <v>29</v>
      </c>
      <c r="DQ2" s="18" t="s">
        <v>30</v>
      </c>
      <c r="DR2" s="34"/>
      <c r="DS2" s="35"/>
    </row>
    <row r="3" spans="1:125" s="53" customFormat="1" x14ac:dyDescent="0.2">
      <c r="A3" s="1324" t="s">
        <v>31</v>
      </c>
      <c r="B3" s="1325">
        <v>108</v>
      </c>
      <c r="C3" s="1326"/>
      <c r="D3" s="1327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7"/>
      <c r="Q3" s="36">
        <f>+Q64-Q65</f>
        <v>-516.6301369863013</v>
      </c>
      <c r="R3" s="36">
        <f>+R64-R65</f>
        <v>295.89041095890389</v>
      </c>
      <c r="S3" s="36">
        <f>+S64-S65</f>
        <v>41.164383561643263</v>
      </c>
      <c r="T3" s="36">
        <f t="shared" ref="T3:AM3" si="2">+T64-T65</f>
        <v>-2574.2602739726026</v>
      </c>
      <c r="U3" s="36">
        <f t="shared" si="2"/>
        <v>-3538.6849315068503</v>
      </c>
      <c r="V3" s="36">
        <f t="shared" si="2"/>
        <v>-2748.2602739726026</v>
      </c>
      <c r="W3" s="36">
        <f t="shared" si="2"/>
        <v>-3229.8356164383567</v>
      </c>
      <c r="X3" s="36">
        <f t="shared" si="2"/>
        <v>-2772.8356164383567</v>
      </c>
      <c r="Y3" s="36">
        <f t="shared" si="2"/>
        <v>-806.80821917808316</v>
      </c>
      <c r="Z3" s="36">
        <f t="shared" si="2"/>
        <v>-1420.8356164383567</v>
      </c>
      <c r="AA3" s="36">
        <f t="shared" si="2"/>
        <v>-569.53424657534379</v>
      </c>
      <c r="AB3" s="38">
        <f t="shared" si="2"/>
        <v>838.16438356164326</v>
      </c>
      <c r="AC3" s="39">
        <f t="shared" si="2"/>
        <v>-137765</v>
      </c>
      <c r="AD3" s="39">
        <f t="shared" si="2"/>
        <v>-77305.758064516136</v>
      </c>
      <c r="AE3" s="40">
        <f t="shared" si="2"/>
        <v>-135701</v>
      </c>
      <c r="AF3" s="40">
        <f t="shared" si="2"/>
        <v>-125178.61290322582</v>
      </c>
      <c r="AG3" s="40">
        <f t="shared" si="2"/>
        <v>-138411</v>
      </c>
      <c r="AH3" s="40">
        <f t="shared" si="2"/>
        <v>-133547.87096774194</v>
      </c>
      <c r="AI3" s="40">
        <f t="shared" si="2"/>
        <v>-137666</v>
      </c>
      <c r="AJ3" s="40">
        <f t="shared" si="2"/>
        <v>-4671.1290322580653</v>
      </c>
      <c r="AK3" s="40">
        <f t="shared" si="2"/>
        <v>-84421.451612903242</v>
      </c>
      <c r="AL3" s="40">
        <f t="shared" si="2"/>
        <v>-137154</v>
      </c>
      <c r="AM3" s="40">
        <f t="shared" si="2"/>
        <v>-109505.22580645164</v>
      </c>
      <c r="AN3" s="41"/>
      <c r="AO3" s="42">
        <v>148.07492195629553</v>
      </c>
      <c r="AP3" s="42">
        <v>87.749615975422429</v>
      </c>
      <c r="AQ3" s="42">
        <v>132.63961151578218</v>
      </c>
      <c r="AR3" s="42">
        <v>108.10035842293907</v>
      </c>
      <c r="AS3" s="42">
        <v>208.3593479014915</v>
      </c>
      <c r="AT3" s="42">
        <v>60.322580645161295</v>
      </c>
      <c r="AU3" s="42">
        <v>72.288247500471613</v>
      </c>
      <c r="AV3" s="42">
        <v>99.826569545612216</v>
      </c>
      <c r="AW3" s="42">
        <v>132.86738351254482</v>
      </c>
      <c r="AX3" s="42">
        <v>101.17932708983699</v>
      </c>
      <c r="AY3" s="42">
        <v>108.06451612903227</v>
      </c>
      <c r="AZ3" s="42">
        <v>142.73326396115158</v>
      </c>
      <c r="BA3" s="42">
        <v>137.11411723898718</v>
      </c>
      <c r="BB3" s="42">
        <v>115.05376344086022</v>
      </c>
      <c r="BC3" s="42">
        <v>150.88449531737774</v>
      </c>
      <c r="BD3" s="42">
        <v>131.25448028673836</v>
      </c>
      <c r="BE3" s="42">
        <v>128.09573361082207</v>
      </c>
      <c r="BF3" s="42">
        <v>130.17921146953407</v>
      </c>
      <c r="BG3" s="42">
        <v>135.58792924037462</v>
      </c>
      <c r="BH3" s="42">
        <v>121.85223725286161</v>
      </c>
      <c r="BI3" s="42">
        <v>182.04301075268819</v>
      </c>
      <c r="BJ3" s="42">
        <v>113.84946236559139</v>
      </c>
      <c r="BK3" s="42">
        <v>167.8763440860215</v>
      </c>
      <c r="BL3" s="43">
        <v>123.96808879639265</v>
      </c>
      <c r="BM3" s="42">
        <v>156.85050294831774</v>
      </c>
      <c r="BN3" s="42">
        <v>225.49923195084486</v>
      </c>
      <c r="BO3" s="42">
        <v>250.12140131807146</v>
      </c>
      <c r="BP3" s="42">
        <v>134.73118279569894</v>
      </c>
      <c r="BQ3" s="42">
        <v>78.910856746444679</v>
      </c>
      <c r="BR3" s="42">
        <v>100.53763440860216</v>
      </c>
      <c r="BS3" s="42">
        <v>169.9618453000347</v>
      </c>
      <c r="BT3" s="44">
        <v>0</v>
      </c>
      <c r="BU3" s="44">
        <v>0</v>
      </c>
      <c r="BV3" s="44">
        <v>0</v>
      </c>
      <c r="BW3" s="44">
        <v>0</v>
      </c>
      <c r="BX3" s="44">
        <v>0</v>
      </c>
      <c r="BY3" s="44" t="e">
        <v>#DIV/0!</v>
      </c>
      <c r="BZ3" s="44" t="e">
        <v>#DIV/0!</v>
      </c>
      <c r="CA3" s="44" t="e">
        <v>#DIV/0!</v>
      </c>
      <c r="CB3" s="44" t="e">
        <v>#DIV/0!</v>
      </c>
      <c r="CC3" s="44" t="e">
        <v>#DIV/0!</v>
      </c>
      <c r="CD3" s="44" t="e">
        <v>#DIV/0!</v>
      </c>
      <c r="CE3" s="44">
        <v>0</v>
      </c>
      <c r="CF3" s="44">
        <v>0</v>
      </c>
      <c r="CG3" s="44">
        <v>0</v>
      </c>
      <c r="CH3" s="45">
        <v>0</v>
      </c>
      <c r="CI3" s="44">
        <v>0</v>
      </c>
      <c r="CJ3" s="44">
        <v>0</v>
      </c>
      <c r="CK3" s="46" t="e">
        <v>#DIV/0!</v>
      </c>
      <c r="CL3" s="46">
        <v>0</v>
      </c>
      <c r="CM3" s="46">
        <v>108.125</v>
      </c>
      <c r="CN3" s="46">
        <v>76.233333333333334</v>
      </c>
      <c r="CO3" s="46">
        <v>82.838709677419359</v>
      </c>
      <c r="CP3" s="46">
        <v>93.833333333333329</v>
      </c>
      <c r="CQ3" s="46">
        <v>129.48387096774192</v>
      </c>
      <c r="CR3" s="46">
        <v>124.6774193548387</v>
      </c>
      <c r="CS3" s="46">
        <v>114.66666666666667</v>
      </c>
      <c r="CT3" s="1231">
        <v>108.61290322580645</v>
      </c>
      <c r="CU3" s="1231">
        <v>135.93333333333334</v>
      </c>
      <c r="CV3" s="1231">
        <v>91.225806451612897</v>
      </c>
      <c r="CW3" s="1231">
        <v>136.45161290322579</v>
      </c>
      <c r="CX3" s="1231">
        <v>141.86206896551724</v>
      </c>
      <c r="CY3" s="1231">
        <v>71.032258064516128</v>
      </c>
      <c r="CZ3" s="1231">
        <v>108.36666666666666</v>
      </c>
      <c r="DA3" s="1231">
        <v>101.3225806451613</v>
      </c>
      <c r="DB3" s="1231">
        <v>116.86666666666666</v>
      </c>
      <c r="DC3" s="1231">
        <v>107.70967741935483</v>
      </c>
      <c r="DD3" s="1231">
        <v>115.19354838709677</v>
      </c>
      <c r="DE3" s="1231">
        <v>110.16666666666667</v>
      </c>
      <c r="DF3" s="1232">
        <v>113.38709677419355</v>
      </c>
      <c r="DG3" s="1231">
        <v>138.19999999999999</v>
      </c>
      <c r="DH3" s="1231">
        <v>229.93548387096774</v>
      </c>
      <c r="DI3" s="46"/>
      <c r="DJ3" s="47"/>
      <c r="DK3" s="48"/>
      <c r="DL3" s="33">
        <v>42737</v>
      </c>
      <c r="DM3" s="49" t="s">
        <v>32</v>
      </c>
      <c r="DN3" s="50" t="s">
        <v>33</v>
      </c>
      <c r="DO3" s="51" t="s">
        <v>34</v>
      </c>
      <c r="DP3" s="52" t="s">
        <v>35</v>
      </c>
      <c r="DQ3" s="52" t="s">
        <v>36</v>
      </c>
      <c r="DR3" s="21"/>
      <c r="DS3" s="35"/>
    </row>
    <row r="4" spans="1:125" s="68" customFormat="1" ht="20" customHeight="1" x14ac:dyDescent="0.2">
      <c r="A4" s="1328" t="s">
        <v>123</v>
      </c>
      <c r="B4" s="1329">
        <v>11107</v>
      </c>
      <c r="C4" s="1261">
        <v>1</v>
      </c>
      <c r="D4" s="1330" t="s">
        <v>124</v>
      </c>
      <c r="E4" s="54"/>
      <c r="F4" s="54"/>
      <c r="G4" s="54">
        <v>1945</v>
      </c>
      <c r="H4" s="54">
        <v>2432</v>
      </c>
      <c r="I4" s="54"/>
      <c r="J4" s="54"/>
      <c r="K4" s="54"/>
      <c r="L4" s="54"/>
      <c r="M4" s="54"/>
      <c r="N4" s="54"/>
      <c r="O4" s="54"/>
      <c r="P4" s="55">
        <f>SUM(D4:O4)</f>
        <v>4377</v>
      </c>
      <c r="Q4" s="54"/>
      <c r="R4" s="54">
        <v>0</v>
      </c>
      <c r="S4" s="54"/>
      <c r="T4" s="54"/>
      <c r="U4" s="54"/>
      <c r="V4" s="54">
        <v>960</v>
      </c>
      <c r="W4" s="54">
        <v>1520</v>
      </c>
      <c r="X4" s="54">
        <v>672</v>
      </c>
      <c r="Y4" s="54">
        <v>456</v>
      </c>
      <c r="Z4" s="54">
        <v>232</v>
      </c>
      <c r="AA4" s="54">
        <v>0</v>
      </c>
      <c r="AB4" s="56"/>
      <c r="AC4" s="57"/>
      <c r="AD4" s="57"/>
      <c r="AE4" s="57">
        <v>461</v>
      </c>
      <c r="AF4" s="57">
        <v>1287</v>
      </c>
      <c r="AG4" s="57">
        <v>2262</v>
      </c>
      <c r="AH4" s="57">
        <v>1074</v>
      </c>
      <c r="AI4" s="57"/>
      <c r="AJ4" s="57"/>
      <c r="AK4" s="57"/>
      <c r="AL4" s="57"/>
      <c r="AM4" s="57"/>
      <c r="AN4" s="58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9"/>
      <c r="BM4" s="57"/>
      <c r="BN4" s="57"/>
      <c r="BO4" s="57"/>
      <c r="BP4" s="57"/>
      <c r="BQ4" s="57"/>
      <c r="BR4" s="57"/>
      <c r="BS4" s="57"/>
      <c r="BT4" s="60"/>
      <c r="BU4" s="60"/>
      <c r="BV4" s="60"/>
      <c r="BW4" s="60"/>
      <c r="BX4" s="60"/>
      <c r="BY4" s="61"/>
      <c r="BZ4" s="60"/>
      <c r="CA4" s="60"/>
      <c r="CB4" s="60"/>
      <c r="CC4" s="60"/>
      <c r="CD4" s="60"/>
      <c r="CE4" s="60"/>
      <c r="CF4" s="60"/>
      <c r="CG4" s="60"/>
      <c r="CH4" s="61"/>
      <c r="CI4" s="60"/>
      <c r="CJ4" s="60"/>
      <c r="CK4" s="60"/>
      <c r="CL4" s="60"/>
      <c r="CM4" s="60"/>
      <c r="CN4" s="60">
        <v>465</v>
      </c>
      <c r="CO4" s="60">
        <v>159</v>
      </c>
      <c r="CP4" s="60">
        <v>301</v>
      </c>
      <c r="CQ4" s="60">
        <v>2376</v>
      </c>
      <c r="CR4" s="60">
        <v>200</v>
      </c>
      <c r="CS4" s="60"/>
      <c r="CT4" s="1234">
        <v>55</v>
      </c>
      <c r="CU4" s="1234"/>
      <c r="CV4" s="1234"/>
      <c r="CW4" s="1234"/>
      <c r="CX4" s="1234"/>
      <c r="CY4" s="1234"/>
      <c r="CZ4" s="1234"/>
      <c r="DA4" s="1234"/>
      <c r="DB4" s="1234"/>
      <c r="DC4" s="1234"/>
      <c r="DD4" s="1234"/>
      <c r="DE4" s="1234"/>
      <c r="DF4" s="1235"/>
      <c r="DG4" s="1234"/>
      <c r="DH4" s="1234"/>
      <c r="DI4" s="60"/>
      <c r="DJ4" s="62">
        <f t="shared" ref="DJ4:DJ65" si="3">SUM(BM4:BO4)</f>
        <v>0</v>
      </c>
      <c r="DK4" s="63" t="str">
        <f t="shared" ref="DK4:DK13" si="4">IF(DQ4+DR4&gt;0,"j","")</f>
        <v>j</v>
      </c>
      <c r="DL4" s="64">
        <f t="shared" ref="DL4:DL65" si="5">SUM(Q4:AB4)</f>
        <v>3840</v>
      </c>
      <c r="DM4" s="65">
        <f t="shared" ref="DM4:DM65" si="6">SUM(AC4:AN4)</f>
        <v>5084</v>
      </c>
      <c r="DN4" s="66">
        <f t="shared" ref="DN4:DN65" si="7">SUM(AO4:AZ4)</f>
        <v>0</v>
      </c>
      <c r="DO4" s="67">
        <f t="shared" ref="DO4:DO65" si="8">SUM(BA4:BL4)</f>
        <v>0</v>
      </c>
      <c r="DP4" s="67">
        <f t="shared" ref="DP4:DP65" si="9">SUM(BM4:BX4)</f>
        <v>0</v>
      </c>
      <c r="DQ4" s="67">
        <f t="shared" ref="DQ4:DQ15" si="10">SUM(CH4:CV4)</f>
        <v>3556</v>
      </c>
      <c r="DR4" s="21"/>
      <c r="DS4" s="35"/>
      <c r="DU4" s="69"/>
    </row>
    <row r="5" spans="1:125" s="68" customFormat="1" ht="20" customHeight="1" x14ac:dyDescent="0.2">
      <c r="A5" s="1331" t="s">
        <v>125</v>
      </c>
      <c r="B5" s="1332">
        <v>11123</v>
      </c>
      <c r="C5" s="1261">
        <v>1</v>
      </c>
      <c r="D5" s="1330" t="s">
        <v>124</v>
      </c>
      <c r="E5" s="54"/>
      <c r="F5" s="54">
        <v>616</v>
      </c>
      <c r="G5" s="54">
        <v>3360</v>
      </c>
      <c r="H5" s="54">
        <v>448</v>
      </c>
      <c r="I5" s="54">
        <v>4906</v>
      </c>
      <c r="J5" s="54">
        <v>2605</v>
      </c>
      <c r="K5" s="54">
        <v>5124</v>
      </c>
      <c r="L5" s="54">
        <v>1164</v>
      </c>
      <c r="M5" s="54"/>
      <c r="N5" s="54">
        <v>1092</v>
      </c>
      <c r="O5" s="54">
        <v>6387</v>
      </c>
      <c r="P5" s="55">
        <v>25702</v>
      </c>
      <c r="Q5" s="54"/>
      <c r="R5" s="54">
        <v>0</v>
      </c>
      <c r="S5" s="54">
        <v>1034</v>
      </c>
      <c r="T5" s="54">
        <v>3425</v>
      </c>
      <c r="U5" s="54"/>
      <c r="V5" s="54"/>
      <c r="W5" s="54">
        <v>5089</v>
      </c>
      <c r="X5" s="54">
        <v>2581</v>
      </c>
      <c r="Y5" s="54">
        <v>409</v>
      </c>
      <c r="Z5" s="54">
        <v>2020</v>
      </c>
      <c r="AA5" s="54">
        <v>1454</v>
      </c>
      <c r="AB5" s="56">
        <v>4575</v>
      </c>
      <c r="AC5" s="57"/>
      <c r="AD5" s="57"/>
      <c r="AE5" s="57"/>
      <c r="AF5" s="57"/>
      <c r="AG5" s="57"/>
      <c r="AH5" s="57">
        <v>2451</v>
      </c>
      <c r="AI5" s="57">
        <v>5178</v>
      </c>
      <c r="AJ5" s="57"/>
      <c r="AK5" s="57"/>
      <c r="AL5" s="57"/>
      <c r="AM5" s="57"/>
      <c r="AN5" s="58"/>
      <c r="AO5" s="57">
        <v>1961</v>
      </c>
      <c r="AP5" s="57">
        <v>4947</v>
      </c>
      <c r="AQ5" s="57"/>
      <c r="AR5" s="57"/>
      <c r="AS5" s="57"/>
      <c r="AT5" s="57">
        <v>0</v>
      </c>
      <c r="AU5" s="57">
        <v>3998</v>
      </c>
      <c r="AV5" s="57">
        <v>2704</v>
      </c>
      <c r="AW5" s="57"/>
      <c r="AX5" s="57">
        <v>4891</v>
      </c>
      <c r="AY5" s="57">
        <v>1758</v>
      </c>
      <c r="AZ5" s="57"/>
      <c r="BA5" s="57">
        <v>3054</v>
      </c>
      <c r="BB5" s="57">
        <v>4510</v>
      </c>
      <c r="BC5" s="57"/>
      <c r="BD5" s="57"/>
      <c r="BE5" s="57"/>
      <c r="BF5" s="57"/>
      <c r="BG5" s="57"/>
      <c r="BH5" s="57"/>
      <c r="BI5" s="57"/>
      <c r="BJ5" s="57"/>
      <c r="BK5" s="57"/>
      <c r="BL5" s="59"/>
      <c r="BM5" s="57"/>
      <c r="BN5" s="57"/>
      <c r="BO5" s="57"/>
      <c r="BP5" s="57"/>
      <c r="BQ5" s="57"/>
      <c r="BR5" s="57"/>
      <c r="BS5" s="57">
        <v>1755</v>
      </c>
      <c r="BT5" s="60"/>
      <c r="BU5" s="60"/>
      <c r="BV5" s="60"/>
      <c r="BW5" s="60"/>
      <c r="BX5" s="60"/>
      <c r="BY5" s="61"/>
      <c r="BZ5" s="60"/>
      <c r="CA5" s="60"/>
      <c r="CB5" s="60"/>
      <c r="CC5" s="60"/>
      <c r="CD5" s="60"/>
      <c r="CE5" s="60"/>
      <c r="CF5" s="60"/>
      <c r="CG5" s="60"/>
      <c r="CH5" s="61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1234"/>
      <c r="CU5" s="1234"/>
      <c r="CV5" s="1234"/>
      <c r="CW5" s="1234"/>
      <c r="CX5" s="1234"/>
      <c r="CY5" s="1234"/>
      <c r="CZ5" s="1234"/>
      <c r="DA5" s="1234"/>
      <c r="DB5" s="1234"/>
      <c r="DC5" s="1234"/>
      <c r="DD5" s="1234"/>
      <c r="DE5" s="1234"/>
      <c r="DF5" s="1235"/>
      <c r="DG5" s="1234"/>
      <c r="DH5" s="1234"/>
      <c r="DI5" s="60"/>
      <c r="DJ5" s="62">
        <f t="shared" si="3"/>
        <v>0</v>
      </c>
      <c r="DK5" s="63" t="str">
        <f t="shared" si="4"/>
        <v/>
      </c>
      <c r="DL5" s="64">
        <f t="shared" si="5"/>
        <v>20587</v>
      </c>
      <c r="DM5" s="65">
        <f t="shared" si="6"/>
        <v>7629</v>
      </c>
      <c r="DN5" s="66">
        <f t="shared" si="7"/>
        <v>20259</v>
      </c>
      <c r="DO5" s="67">
        <f t="shared" si="8"/>
        <v>7564</v>
      </c>
      <c r="DP5" s="67">
        <f t="shared" si="9"/>
        <v>1755</v>
      </c>
      <c r="DQ5" s="67">
        <f t="shared" si="10"/>
        <v>0</v>
      </c>
      <c r="DR5" s="21"/>
      <c r="DU5" s="69"/>
    </row>
    <row r="6" spans="1:125" s="68" customFormat="1" ht="20" customHeight="1" x14ac:dyDescent="0.2">
      <c r="A6" s="1328" t="s">
        <v>126</v>
      </c>
      <c r="B6" s="1332">
        <v>11136</v>
      </c>
      <c r="C6" s="1261">
        <v>1</v>
      </c>
      <c r="D6" s="1330" t="s">
        <v>124</v>
      </c>
      <c r="E6" s="54">
        <v>2443</v>
      </c>
      <c r="F6" s="54"/>
      <c r="G6" s="54"/>
      <c r="H6" s="54">
        <v>3702</v>
      </c>
      <c r="I6" s="54">
        <v>1259</v>
      </c>
      <c r="J6" s="54">
        <v>1226</v>
      </c>
      <c r="K6" s="54">
        <v>190</v>
      </c>
      <c r="L6" s="54">
        <v>2142</v>
      </c>
      <c r="M6" s="54">
        <v>3569</v>
      </c>
      <c r="N6" s="54"/>
      <c r="O6" s="54">
        <v>474</v>
      </c>
      <c r="P6" s="55">
        <v>16230</v>
      </c>
      <c r="Q6" s="54">
        <v>0</v>
      </c>
      <c r="R6" s="54">
        <v>667</v>
      </c>
      <c r="S6" s="54">
        <v>2867</v>
      </c>
      <c r="T6" s="54">
        <v>246</v>
      </c>
      <c r="U6" s="54">
        <v>77</v>
      </c>
      <c r="V6" s="54">
        <v>4296</v>
      </c>
      <c r="W6" s="54"/>
      <c r="X6" s="54"/>
      <c r="Y6" s="54">
        <v>3627</v>
      </c>
      <c r="Z6" s="54">
        <v>3529</v>
      </c>
      <c r="AA6" s="54"/>
      <c r="AB6" s="56"/>
      <c r="AC6" s="57">
        <v>3655</v>
      </c>
      <c r="AD6" s="57">
        <v>80</v>
      </c>
      <c r="AE6" s="57">
        <v>1741</v>
      </c>
      <c r="AF6" s="57"/>
      <c r="AG6" s="57"/>
      <c r="AH6" s="57">
        <v>2021</v>
      </c>
      <c r="AI6" s="57"/>
      <c r="AJ6" s="57"/>
      <c r="AK6" s="57">
        <v>90</v>
      </c>
      <c r="AL6" s="57">
        <v>1359</v>
      </c>
      <c r="AM6" s="57">
        <v>1716</v>
      </c>
      <c r="AN6" s="58">
        <v>1710</v>
      </c>
      <c r="AO6" s="57">
        <f>M697+3965</f>
        <v>3965</v>
      </c>
      <c r="AP6" s="57">
        <v>2728</v>
      </c>
      <c r="AQ6" s="57">
        <v>2177</v>
      </c>
      <c r="AR6" s="57">
        <v>2361</v>
      </c>
      <c r="AS6" s="57"/>
      <c r="AT6" s="57">
        <v>680</v>
      </c>
      <c r="AU6" s="57">
        <v>315</v>
      </c>
      <c r="AV6" s="57">
        <v>3057</v>
      </c>
      <c r="AW6" s="57">
        <v>687</v>
      </c>
      <c r="AX6" s="57"/>
      <c r="AY6" s="57">
        <v>3654</v>
      </c>
      <c r="AZ6" s="57"/>
      <c r="BA6" s="57">
        <v>1700</v>
      </c>
      <c r="BB6" s="57"/>
      <c r="BC6" s="57">
        <v>5731</v>
      </c>
      <c r="BD6" s="57">
        <v>1182</v>
      </c>
      <c r="BE6" s="57">
        <v>3540</v>
      </c>
      <c r="BF6" s="57">
        <v>2750</v>
      </c>
      <c r="BG6" s="57"/>
      <c r="BH6" s="57">
        <v>4794</v>
      </c>
      <c r="BI6" s="57">
        <v>4210</v>
      </c>
      <c r="BJ6" s="57">
        <v>141</v>
      </c>
      <c r="BK6" s="57">
        <v>388</v>
      </c>
      <c r="BL6" s="59">
        <v>4302</v>
      </c>
      <c r="BM6" s="57">
        <v>126</v>
      </c>
      <c r="BN6" s="57">
        <v>400</v>
      </c>
      <c r="BO6" s="57"/>
      <c r="BP6" s="57"/>
      <c r="BQ6" s="57"/>
      <c r="BR6" s="57"/>
      <c r="BS6" s="57"/>
      <c r="BT6" s="60"/>
      <c r="BU6" s="60"/>
      <c r="BV6" s="60"/>
      <c r="BW6" s="60"/>
      <c r="BX6" s="60"/>
      <c r="BY6" s="61"/>
      <c r="BZ6" s="60"/>
      <c r="CA6" s="60"/>
      <c r="CB6" s="60"/>
      <c r="CC6" s="60"/>
      <c r="CD6" s="60"/>
      <c r="CE6" s="60"/>
      <c r="CF6" s="60"/>
      <c r="CG6" s="60"/>
      <c r="CH6" s="61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1234"/>
      <c r="CU6" s="1234"/>
      <c r="CV6" s="1234"/>
      <c r="CW6" s="1234"/>
      <c r="CX6" s="1234"/>
      <c r="CY6" s="1234"/>
      <c r="CZ6" s="1234"/>
      <c r="DA6" s="1234"/>
      <c r="DB6" s="1234"/>
      <c r="DC6" s="1234"/>
      <c r="DD6" s="1234"/>
      <c r="DE6" s="1234"/>
      <c r="DF6" s="1235"/>
      <c r="DG6" s="1234"/>
      <c r="DH6" s="1234"/>
      <c r="DI6" s="60"/>
      <c r="DJ6" s="62">
        <f t="shared" si="3"/>
        <v>526</v>
      </c>
      <c r="DK6" s="63" t="str">
        <f t="shared" si="4"/>
        <v/>
      </c>
      <c r="DL6" s="64">
        <f t="shared" si="5"/>
        <v>15309</v>
      </c>
      <c r="DM6" s="65">
        <f t="shared" si="6"/>
        <v>12372</v>
      </c>
      <c r="DN6" s="66">
        <f t="shared" si="7"/>
        <v>19624</v>
      </c>
      <c r="DO6" s="67">
        <f t="shared" si="8"/>
        <v>28738</v>
      </c>
      <c r="DP6" s="67">
        <f t="shared" si="9"/>
        <v>526</v>
      </c>
      <c r="DQ6" s="67">
        <f t="shared" si="10"/>
        <v>0</v>
      </c>
      <c r="DR6" s="21"/>
      <c r="DU6" s="69"/>
    </row>
    <row r="7" spans="1:125" s="68" customFormat="1" ht="20" customHeight="1" x14ac:dyDescent="0.2">
      <c r="A7" s="1331" t="s">
        <v>127</v>
      </c>
      <c r="B7" s="1332">
        <v>11144</v>
      </c>
      <c r="C7" s="1261">
        <v>1</v>
      </c>
      <c r="D7" s="1330" t="s">
        <v>128</v>
      </c>
      <c r="E7" s="54">
        <v>1976</v>
      </c>
      <c r="F7" s="54">
        <v>2747</v>
      </c>
      <c r="G7" s="54"/>
      <c r="H7" s="54"/>
      <c r="I7" s="54"/>
      <c r="J7" s="54"/>
      <c r="K7" s="54"/>
      <c r="L7" s="54">
        <v>1727</v>
      </c>
      <c r="M7" s="54">
        <v>3001</v>
      </c>
      <c r="N7" s="54"/>
      <c r="O7" s="54"/>
      <c r="P7" s="55">
        <v>12106</v>
      </c>
      <c r="Q7" s="54">
        <v>958</v>
      </c>
      <c r="R7" s="54">
        <v>2041</v>
      </c>
      <c r="S7" s="54">
        <v>484</v>
      </c>
      <c r="T7" s="54">
        <v>1817</v>
      </c>
      <c r="U7" s="54">
        <v>1328</v>
      </c>
      <c r="V7" s="54">
        <v>229</v>
      </c>
      <c r="W7" s="54">
        <v>770</v>
      </c>
      <c r="X7" s="54"/>
      <c r="Y7" s="54"/>
      <c r="Z7" s="54"/>
      <c r="AA7" s="54"/>
      <c r="AB7" s="56">
        <v>1177</v>
      </c>
      <c r="AC7" s="57">
        <v>3447</v>
      </c>
      <c r="AD7" s="57">
        <v>704</v>
      </c>
      <c r="AE7" s="57">
        <v>2594</v>
      </c>
      <c r="AF7" s="57"/>
      <c r="AG7" s="57"/>
      <c r="AH7" s="57"/>
      <c r="AI7" s="57">
        <v>971</v>
      </c>
      <c r="AJ7" s="57"/>
      <c r="AK7" s="57"/>
      <c r="AL7" s="57">
        <v>2585</v>
      </c>
      <c r="AM7" s="57">
        <v>2701</v>
      </c>
      <c r="AN7" s="58"/>
      <c r="AO7" s="57"/>
      <c r="AP7" s="57"/>
      <c r="AQ7" s="57"/>
      <c r="AR7" s="57"/>
      <c r="AS7" s="57"/>
      <c r="AT7" s="57"/>
      <c r="AU7" s="57"/>
      <c r="AV7" s="57"/>
      <c r="AW7" s="57">
        <v>2846</v>
      </c>
      <c r="AX7" s="57">
        <v>1777</v>
      </c>
      <c r="AY7" s="57"/>
      <c r="AZ7" s="57">
        <v>-26</v>
      </c>
      <c r="BA7" s="57"/>
      <c r="BB7" s="57">
        <v>2353</v>
      </c>
      <c r="BC7" s="57">
        <v>442</v>
      </c>
      <c r="BD7" s="57"/>
      <c r="BE7" s="57"/>
      <c r="BF7" s="57"/>
      <c r="BG7" s="57">
        <v>4164</v>
      </c>
      <c r="BH7" s="57">
        <v>330</v>
      </c>
      <c r="BI7" s="57"/>
      <c r="BJ7" s="57">
        <v>4034</v>
      </c>
      <c r="BK7" s="57"/>
      <c r="BL7" s="59"/>
      <c r="BM7" s="57"/>
      <c r="BN7" s="57"/>
      <c r="BO7" s="57">
        <v>1777</v>
      </c>
      <c r="BP7" s="57">
        <v>1797</v>
      </c>
      <c r="BQ7" s="57">
        <v>90</v>
      </c>
      <c r="BR7" s="57">
        <v>3613</v>
      </c>
      <c r="BS7" s="57"/>
      <c r="BT7" s="60"/>
      <c r="BU7" s="60"/>
      <c r="BV7" s="60"/>
      <c r="BW7" s="60"/>
      <c r="BX7" s="60"/>
      <c r="BY7" s="61"/>
      <c r="BZ7" s="60"/>
      <c r="CA7" s="60"/>
      <c r="CB7" s="60"/>
      <c r="CC7" s="60"/>
      <c r="CD7" s="60"/>
      <c r="CE7" s="60"/>
      <c r="CF7" s="60"/>
      <c r="CG7" s="60"/>
      <c r="CH7" s="61"/>
      <c r="CI7" s="60"/>
      <c r="CJ7" s="60"/>
      <c r="CK7" s="60"/>
      <c r="CL7" s="60"/>
      <c r="CM7" s="60">
        <v>2050</v>
      </c>
      <c r="CN7" s="60">
        <v>3876</v>
      </c>
      <c r="CO7" s="60">
        <v>1537</v>
      </c>
      <c r="CP7" s="60">
        <v>653</v>
      </c>
      <c r="CQ7" s="60">
        <v>3473</v>
      </c>
      <c r="CR7" s="60">
        <v>2375</v>
      </c>
      <c r="CS7" s="60">
        <v>467</v>
      </c>
      <c r="CT7" s="1234">
        <v>2304</v>
      </c>
      <c r="CU7" s="1234">
        <v>99</v>
      </c>
      <c r="CV7" s="1234">
        <v>3499</v>
      </c>
      <c r="CW7" s="1234">
        <v>4084</v>
      </c>
      <c r="CX7" s="1234">
        <v>610</v>
      </c>
      <c r="CY7" s="1234">
        <v>3597</v>
      </c>
      <c r="CZ7" s="1234">
        <v>180</v>
      </c>
      <c r="DA7" s="1234">
        <v>2897</v>
      </c>
      <c r="DB7" s="1234"/>
      <c r="DC7" s="1234">
        <v>2200</v>
      </c>
      <c r="DD7" s="1234">
        <v>739</v>
      </c>
      <c r="DE7" s="1234">
        <v>2393</v>
      </c>
      <c r="DF7" s="1235">
        <v>3700</v>
      </c>
      <c r="DG7" s="1234"/>
      <c r="DH7" s="1234"/>
      <c r="DI7" s="60"/>
      <c r="DJ7" s="62">
        <f t="shared" si="3"/>
        <v>1777</v>
      </c>
      <c r="DK7" s="63" t="str">
        <f t="shared" si="4"/>
        <v>j</v>
      </c>
      <c r="DL7" s="64">
        <f t="shared" si="5"/>
        <v>8804</v>
      </c>
      <c r="DM7" s="65">
        <f t="shared" si="6"/>
        <v>13002</v>
      </c>
      <c r="DN7" s="66">
        <f t="shared" si="7"/>
        <v>4597</v>
      </c>
      <c r="DO7" s="67">
        <f t="shared" si="8"/>
        <v>11323</v>
      </c>
      <c r="DP7" s="67">
        <f t="shared" si="9"/>
        <v>7277</v>
      </c>
      <c r="DQ7" s="67">
        <f t="shared" si="10"/>
        <v>20333</v>
      </c>
      <c r="DR7" s="21"/>
      <c r="DS7" s="70"/>
      <c r="DU7" s="69"/>
    </row>
    <row r="8" spans="1:125" s="68" customFormat="1" ht="20" customHeight="1" x14ac:dyDescent="0.2">
      <c r="A8" s="1331" t="s">
        <v>129</v>
      </c>
      <c r="B8" s="1332">
        <v>11150</v>
      </c>
      <c r="C8" s="1261">
        <v>1</v>
      </c>
      <c r="D8" s="1330" t="s">
        <v>128</v>
      </c>
      <c r="E8" s="54"/>
      <c r="F8" s="54"/>
      <c r="G8" s="54"/>
      <c r="H8" s="54"/>
      <c r="I8" s="54"/>
      <c r="J8" s="54"/>
      <c r="K8" s="54"/>
      <c r="L8" s="54">
        <v>780</v>
      </c>
      <c r="M8" s="54">
        <v>140</v>
      </c>
      <c r="N8" s="54"/>
      <c r="O8" s="54">
        <v>540</v>
      </c>
      <c r="P8" s="55">
        <v>1460</v>
      </c>
      <c r="Q8" s="54">
        <v>2841</v>
      </c>
      <c r="R8" s="54">
        <v>0</v>
      </c>
      <c r="S8" s="54">
        <v>4177</v>
      </c>
      <c r="T8" s="54">
        <v>1688</v>
      </c>
      <c r="U8" s="54"/>
      <c r="V8" s="54"/>
      <c r="W8" s="54">
        <v>882</v>
      </c>
      <c r="X8" s="54">
        <v>98</v>
      </c>
      <c r="Y8" s="54"/>
      <c r="Z8" s="54"/>
      <c r="AA8" s="54">
        <v>151</v>
      </c>
      <c r="AB8" s="56">
        <v>1136</v>
      </c>
      <c r="AC8" s="57">
        <v>741</v>
      </c>
      <c r="AD8" s="57"/>
      <c r="AE8" s="57">
        <v>1821</v>
      </c>
      <c r="AF8" s="57"/>
      <c r="AG8" s="57">
        <v>296</v>
      </c>
      <c r="AH8" s="57">
        <v>1538</v>
      </c>
      <c r="AI8" s="57">
        <v>5405</v>
      </c>
      <c r="AJ8" s="57">
        <v>156</v>
      </c>
      <c r="AK8" s="57">
        <v>2151</v>
      </c>
      <c r="AL8" s="57"/>
      <c r="AM8" s="57"/>
      <c r="AN8" s="58"/>
      <c r="AO8" s="57"/>
      <c r="AP8" s="57"/>
      <c r="AQ8" s="57">
        <v>1492</v>
      </c>
      <c r="AR8" s="57">
        <v>2601</v>
      </c>
      <c r="AS8" s="57">
        <v>1112</v>
      </c>
      <c r="AT8" s="57"/>
      <c r="AU8" s="57"/>
      <c r="AV8" s="57"/>
      <c r="AW8" s="57"/>
      <c r="AX8" s="57"/>
      <c r="AY8" s="57">
        <v>2021</v>
      </c>
      <c r="AZ8" s="57">
        <v>2485</v>
      </c>
      <c r="BA8" s="57">
        <v>759</v>
      </c>
      <c r="BB8" s="57"/>
      <c r="BC8" s="57">
        <v>879</v>
      </c>
      <c r="BD8" s="57">
        <v>3773</v>
      </c>
      <c r="BE8" s="57">
        <v>2404</v>
      </c>
      <c r="BF8" s="57">
        <v>5079</v>
      </c>
      <c r="BG8" s="57">
        <v>3697</v>
      </c>
      <c r="BH8" s="57"/>
      <c r="BI8" s="57"/>
      <c r="BJ8" s="57">
        <v>1899</v>
      </c>
      <c r="BK8" s="57"/>
      <c r="BL8" s="59">
        <v>2655</v>
      </c>
      <c r="BM8" s="57"/>
      <c r="BN8" s="57"/>
      <c r="BO8" s="57"/>
      <c r="BP8" s="57"/>
      <c r="BQ8" s="57">
        <v>4852</v>
      </c>
      <c r="BR8" s="57"/>
      <c r="BS8" s="57"/>
      <c r="BT8" s="60"/>
      <c r="BU8" s="60"/>
      <c r="BV8" s="60"/>
      <c r="BW8" s="60"/>
      <c r="BX8" s="60"/>
      <c r="BY8" s="61"/>
      <c r="BZ8" s="60"/>
      <c r="CA8" s="60"/>
      <c r="CB8" s="60"/>
      <c r="CC8" s="60"/>
      <c r="CD8" s="60"/>
      <c r="CE8" s="60"/>
      <c r="CF8" s="60"/>
      <c r="CG8" s="60"/>
      <c r="CH8" s="61"/>
      <c r="CI8" s="60"/>
      <c r="CJ8" s="60"/>
      <c r="CK8" s="60"/>
      <c r="CL8" s="60"/>
      <c r="CM8" s="60">
        <v>647</v>
      </c>
      <c r="CN8" s="60">
        <v>4303</v>
      </c>
      <c r="CO8" s="60">
        <v>3530</v>
      </c>
      <c r="CP8" s="60"/>
      <c r="CQ8" s="60"/>
      <c r="CR8" s="60"/>
      <c r="CS8" s="60">
        <v>3361</v>
      </c>
      <c r="CT8" s="1234">
        <v>2971</v>
      </c>
      <c r="CU8" s="1234"/>
      <c r="CV8" s="1234"/>
      <c r="CW8" s="1234"/>
      <c r="CX8" s="1234"/>
      <c r="CY8" s="1234">
        <v>229</v>
      </c>
      <c r="CZ8" s="1234">
        <v>2621</v>
      </c>
      <c r="DA8" s="1234"/>
      <c r="DB8" s="1234"/>
      <c r="DC8" s="1234"/>
      <c r="DD8" s="1234"/>
      <c r="DE8" s="1234"/>
      <c r="DF8" s="1235"/>
      <c r="DG8" s="1234"/>
      <c r="DH8" s="1234"/>
      <c r="DI8" s="60"/>
      <c r="DJ8" s="62">
        <f t="shared" si="3"/>
        <v>0</v>
      </c>
      <c r="DK8" s="63" t="str">
        <f t="shared" si="4"/>
        <v>j</v>
      </c>
      <c r="DL8" s="64">
        <f t="shared" si="5"/>
        <v>10973</v>
      </c>
      <c r="DM8" s="65">
        <f t="shared" si="6"/>
        <v>12108</v>
      </c>
      <c r="DN8" s="66">
        <f t="shared" si="7"/>
        <v>9711</v>
      </c>
      <c r="DO8" s="67">
        <f t="shared" si="8"/>
        <v>21145</v>
      </c>
      <c r="DP8" s="67">
        <f t="shared" si="9"/>
        <v>4852</v>
      </c>
      <c r="DQ8" s="67">
        <f t="shared" si="10"/>
        <v>14812</v>
      </c>
      <c r="DR8" s="21"/>
      <c r="DU8" s="69"/>
    </row>
    <row r="9" spans="1:125" s="74" customFormat="1" ht="20" customHeight="1" x14ac:dyDescent="0.2">
      <c r="A9" s="1331" t="s">
        <v>130</v>
      </c>
      <c r="B9" s="1333">
        <v>11152</v>
      </c>
      <c r="C9" s="1251">
        <v>1</v>
      </c>
      <c r="D9" s="1330" t="s">
        <v>128</v>
      </c>
      <c r="E9" s="54"/>
      <c r="F9" s="54"/>
      <c r="G9" s="54"/>
      <c r="H9" s="54"/>
      <c r="I9" s="54"/>
      <c r="J9" s="54"/>
      <c r="K9" s="54">
        <v>1846</v>
      </c>
      <c r="L9" s="54">
        <v>1093</v>
      </c>
      <c r="M9" s="54"/>
      <c r="N9" s="54"/>
      <c r="O9" s="54">
        <v>1038</v>
      </c>
      <c r="P9" s="55">
        <v>3977</v>
      </c>
      <c r="Q9" s="54">
        <v>1627</v>
      </c>
      <c r="R9" s="54">
        <v>1119</v>
      </c>
      <c r="S9" s="54"/>
      <c r="T9" s="54">
        <v>0</v>
      </c>
      <c r="U9" s="54"/>
      <c r="V9" s="54"/>
      <c r="W9" s="54"/>
      <c r="X9" s="54"/>
      <c r="Y9" s="54"/>
      <c r="Z9" s="54"/>
      <c r="AA9" s="54"/>
      <c r="AB9" s="56"/>
      <c r="AC9" s="54"/>
      <c r="AD9" s="54"/>
      <c r="AE9" s="54"/>
      <c r="AF9" s="54"/>
      <c r="AG9" s="54"/>
      <c r="AH9" s="54"/>
      <c r="AI9" s="54"/>
      <c r="AJ9" s="54">
        <v>0</v>
      </c>
      <c r="AK9" s="54"/>
      <c r="AL9" s="54"/>
      <c r="AM9" s="54"/>
      <c r="AN9" s="56"/>
      <c r="AO9" s="54">
        <v>874</v>
      </c>
      <c r="AP9" s="54">
        <v>991</v>
      </c>
      <c r="AQ9" s="54"/>
      <c r="AR9" s="54">
        <v>523</v>
      </c>
      <c r="AS9" s="54">
        <v>409</v>
      </c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71"/>
      <c r="BM9" s="54"/>
      <c r="BN9" s="54">
        <v>234</v>
      </c>
      <c r="BO9" s="54">
        <v>2659</v>
      </c>
      <c r="BP9" s="54"/>
      <c r="BQ9" s="54"/>
      <c r="BR9" s="54"/>
      <c r="BS9" s="54"/>
      <c r="BT9" s="72"/>
      <c r="BU9" s="72"/>
      <c r="BV9" s="72"/>
      <c r="BW9" s="72"/>
      <c r="BX9" s="72"/>
      <c r="BY9" s="73"/>
      <c r="BZ9" s="72"/>
      <c r="CA9" s="72"/>
      <c r="CB9" s="72"/>
      <c r="CC9" s="72"/>
      <c r="CD9" s="72"/>
      <c r="CE9" s="72"/>
      <c r="CF9" s="72"/>
      <c r="CG9" s="72"/>
      <c r="CH9" s="73"/>
      <c r="CI9" s="72"/>
      <c r="CJ9" s="72"/>
      <c r="CK9" s="72"/>
      <c r="CL9" s="72"/>
      <c r="CM9" s="72"/>
      <c r="CN9" s="72"/>
      <c r="CO9" s="72"/>
      <c r="CP9" s="72"/>
      <c r="CS9" s="72"/>
      <c r="CT9" s="1237"/>
      <c r="CU9" s="1237"/>
      <c r="CV9" s="1237"/>
      <c r="CW9" s="1237"/>
      <c r="CX9" s="1237">
        <v>995</v>
      </c>
      <c r="CY9" s="1237">
        <v>2766</v>
      </c>
      <c r="CZ9" s="1237"/>
      <c r="DA9" s="1237"/>
      <c r="DB9" s="1237"/>
      <c r="DC9" s="1237"/>
      <c r="DD9" s="1237"/>
      <c r="DE9" s="1237"/>
      <c r="DF9" s="1238"/>
      <c r="DG9" s="1237"/>
      <c r="DH9" s="1237"/>
      <c r="DI9" s="72"/>
      <c r="DJ9" s="75">
        <f t="shared" si="3"/>
        <v>2893</v>
      </c>
      <c r="DK9" s="63" t="str">
        <f t="shared" si="4"/>
        <v/>
      </c>
      <c r="DL9" s="64">
        <f t="shared" si="5"/>
        <v>2746</v>
      </c>
      <c r="DM9" s="55">
        <f t="shared" si="6"/>
        <v>0</v>
      </c>
      <c r="DN9" s="76">
        <f t="shared" si="7"/>
        <v>2797</v>
      </c>
      <c r="DO9" s="67">
        <f t="shared" si="8"/>
        <v>0</v>
      </c>
      <c r="DP9" s="67">
        <f t="shared" si="9"/>
        <v>2893</v>
      </c>
      <c r="DQ9" s="67">
        <f t="shared" si="10"/>
        <v>0</v>
      </c>
      <c r="DR9" s="21"/>
      <c r="DU9" s="69"/>
    </row>
    <row r="10" spans="1:125" s="68" customFormat="1" ht="20" customHeight="1" x14ac:dyDescent="0.2">
      <c r="A10" s="1331" t="s">
        <v>131</v>
      </c>
      <c r="B10" s="1332">
        <v>11159</v>
      </c>
      <c r="C10" s="1261">
        <v>2</v>
      </c>
      <c r="D10" s="1330" t="s">
        <v>128</v>
      </c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5">
        <v>0</v>
      </c>
      <c r="Q10" s="54"/>
      <c r="R10" s="54">
        <v>0</v>
      </c>
      <c r="S10" s="54"/>
      <c r="T10" s="54">
        <v>0</v>
      </c>
      <c r="U10" s="54"/>
      <c r="V10" s="54"/>
      <c r="W10" s="54"/>
      <c r="X10" s="54"/>
      <c r="Y10" s="54">
        <v>465</v>
      </c>
      <c r="Z10" s="54">
        <v>1633</v>
      </c>
      <c r="AA10" s="54">
        <v>713</v>
      </c>
      <c r="AB10" s="56">
        <v>2335</v>
      </c>
      <c r="AC10" s="57"/>
      <c r="AD10" s="57">
        <v>3381</v>
      </c>
      <c r="AE10" s="57">
        <v>2343</v>
      </c>
      <c r="AF10" s="57"/>
      <c r="AG10" s="57"/>
      <c r="AH10" s="57"/>
      <c r="AI10" s="57"/>
      <c r="AJ10" s="57"/>
      <c r="AK10" s="57"/>
      <c r="AL10" s="57"/>
      <c r="AM10" s="57"/>
      <c r="AN10" s="58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>
        <v>2115</v>
      </c>
      <c r="BC10" s="57">
        <v>2558</v>
      </c>
      <c r="BD10" s="57">
        <v>64</v>
      </c>
      <c r="BE10" s="57"/>
      <c r="BF10" s="57"/>
      <c r="BG10" s="57"/>
      <c r="BH10" s="57"/>
      <c r="BI10" s="57"/>
      <c r="BJ10" s="57"/>
      <c r="BK10" s="57"/>
      <c r="BL10" s="59"/>
      <c r="BM10" s="57">
        <v>8150</v>
      </c>
      <c r="BN10" s="57">
        <v>4075</v>
      </c>
      <c r="BO10" s="57">
        <v>315</v>
      </c>
      <c r="BP10" s="57">
        <v>109</v>
      </c>
      <c r="BQ10" s="57">
        <v>721</v>
      </c>
      <c r="BR10" s="57">
        <v>336</v>
      </c>
      <c r="BS10" s="57"/>
      <c r="BT10" s="60"/>
      <c r="BU10" s="60"/>
      <c r="BV10" s="60"/>
      <c r="BW10" s="60"/>
      <c r="BX10" s="60"/>
      <c r="BY10" s="61"/>
      <c r="BZ10" s="60"/>
      <c r="CA10" s="60"/>
      <c r="CB10" s="60"/>
      <c r="CC10" s="60"/>
      <c r="CD10" s="60"/>
      <c r="CE10" s="60"/>
      <c r="CF10" s="60"/>
      <c r="CG10" s="60"/>
      <c r="CH10" s="61"/>
      <c r="CI10" s="60"/>
      <c r="CJ10" s="60"/>
      <c r="CK10" s="60"/>
      <c r="CL10" s="60"/>
      <c r="CM10" s="60">
        <v>3392</v>
      </c>
      <c r="CN10" s="60"/>
      <c r="CO10" s="60">
        <v>3692</v>
      </c>
      <c r="CP10" s="60">
        <v>5684</v>
      </c>
      <c r="CQ10" s="60">
        <v>4448</v>
      </c>
      <c r="CR10" s="60">
        <v>2357</v>
      </c>
      <c r="CS10" s="60"/>
      <c r="CT10" s="1234">
        <v>3459</v>
      </c>
      <c r="CU10" s="1234">
        <v>7505</v>
      </c>
      <c r="CV10" s="1234">
        <v>6497</v>
      </c>
      <c r="CW10" s="1234">
        <v>1892</v>
      </c>
      <c r="CX10" s="1234">
        <v>2917</v>
      </c>
      <c r="CY10" s="1234">
        <v>2380</v>
      </c>
      <c r="CZ10" s="1234">
        <v>4259</v>
      </c>
      <c r="DA10" s="1234">
        <v>2595</v>
      </c>
      <c r="DB10" s="1234">
        <v>2546</v>
      </c>
      <c r="DC10" s="1234">
        <v>2900</v>
      </c>
      <c r="DD10" s="1234">
        <v>5221</v>
      </c>
      <c r="DE10" s="1234">
        <v>5113</v>
      </c>
      <c r="DF10" s="1235">
        <v>3974</v>
      </c>
      <c r="DG10" s="1234">
        <v>6665</v>
      </c>
      <c r="DH10" s="1234">
        <v>4061</v>
      </c>
      <c r="DI10" s="60"/>
      <c r="DJ10" s="62">
        <f t="shared" si="3"/>
        <v>12540</v>
      </c>
      <c r="DK10" s="63" t="str">
        <f t="shared" si="4"/>
        <v>j</v>
      </c>
      <c r="DL10" s="64">
        <f t="shared" si="5"/>
        <v>5146</v>
      </c>
      <c r="DM10" s="65">
        <f t="shared" si="6"/>
        <v>5724</v>
      </c>
      <c r="DN10" s="66">
        <f t="shared" si="7"/>
        <v>0</v>
      </c>
      <c r="DO10" s="67">
        <f t="shared" si="8"/>
        <v>4737</v>
      </c>
      <c r="DP10" s="67">
        <f t="shared" si="9"/>
        <v>13706</v>
      </c>
      <c r="DQ10" s="67">
        <f t="shared" si="10"/>
        <v>37034</v>
      </c>
      <c r="DR10" s="21"/>
      <c r="DU10" s="69"/>
    </row>
    <row r="11" spans="1:125" s="74" customFormat="1" ht="20" customHeight="1" x14ac:dyDescent="0.2">
      <c r="A11" s="1334" t="s">
        <v>132</v>
      </c>
      <c r="B11" s="1333">
        <v>11161</v>
      </c>
      <c r="C11" s="1251">
        <v>1</v>
      </c>
      <c r="D11" s="1330" t="s">
        <v>124</v>
      </c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5">
        <v>0</v>
      </c>
      <c r="Q11" s="54"/>
      <c r="R11" s="54">
        <v>0</v>
      </c>
      <c r="S11" s="54"/>
      <c r="T11" s="54">
        <v>0</v>
      </c>
      <c r="U11" s="54"/>
      <c r="V11" s="54"/>
      <c r="W11" s="54"/>
      <c r="X11" s="54"/>
      <c r="Y11" s="54">
        <v>1923</v>
      </c>
      <c r="Z11" s="54"/>
      <c r="AA11" s="54"/>
      <c r="AB11" s="56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6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71"/>
      <c r="BM11" s="54"/>
      <c r="BN11" s="54"/>
      <c r="BO11" s="54">
        <v>535</v>
      </c>
      <c r="BP11" s="54"/>
      <c r="BQ11" s="54"/>
      <c r="BR11" s="54"/>
      <c r="BS11" s="54"/>
      <c r="BT11" s="72"/>
      <c r="BU11" s="72"/>
      <c r="BV11" s="72"/>
      <c r="BW11" s="72"/>
      <c r="BX11" s="72"/>
      <c r="BY11" s="73"/>
      <c r="BZ11" s="72"/>
      <c r="CA11" s="72"/>
      <c r="CB11" s="72"/>
      <c r="CC11" s="72"/>
      <c r="CD11" s="72"/>
      <c r="CE11" s="72"/>
      <c r="CF11" s="72"/>
      <c r="CG11" s="72"/>
      <c r="CH11" s="73"/>
      <c r="CI11" s="72"/>
      <c r="CJ11" s="72"/>
      <c r="CK11" s="72"/>
      <c r="CL11" s="72"/>
      <c r="CM11" s="72"/>
      <c r="CN11" s="72"/>
      <c r="CO11" s="72"/>
      <c r="CP11" s="72">
        <v>828</v>
      </c>
      <c r="CQ11" s="72"/>
      <c r="CR11" s="72">
        <v>971</v>
      </c>
      <c r="CS11" s="72">
        <v>834</v>
      </c>
      <c r="CT11" s="1237">
        <v>120</v>
      </c>
      <c r="CU11" s="1237"/>
      <c r="CV11" s="1237"/>
      <c r="CW11" s="1237"/>
      <c r="CX11" s="1237"/>
      <c r="CY11" s="1237"/>
      <c r="CZ11" s="1237"/>
      <c r="DA11" s="1237"/>
      <c r="DB11" s="1237"/>
      <c r="DC11" s="1237"/>
      <c r="DD11" s="1237"/>
      <c r="DE11" s="1237"/>
      <c r="DF11" s="1238"/>
      <c r="DG11" s="1237">
        <v>395</v>
      </c>
      <c r="DH11" s="1237"/>
      <c r="DI11" s="72"/>
      <c r="DJ11" s="75">
        <f t="shared" si="3"/>
        <v>535</v>
      </c>
      <c r="DK11" s="63" t="str">
        <f t="shared" si="4"/>
        <v>j</v>
      </c>
      <c r="DL11" s="64">
        <f t="shared" si="5"/>
        <v>1923</v>
      </c>
      <c r="DM11" s="55">
        <f t="shared" si="6"/>
        <v>0</v>
      </c>
      <c r="DN11" s="76">
        <f t="shared" si="7"/>
        <v>0</v>
      </c>
      <c r="DO11" s="67">
        <f t="shared" si="8"/>
        <v>0</v>
      </c>
      <c r="DP11" s="67">
        <f t="shared" si="9"/>
        <v>535</v>
      </c>
      <c r="DQ11" s="67">
        <f t="shared" si="10"/>
        <v>2753</v>
      </c>
      <c r="DR11" s="21"/>
      <c r="DU11" s="69"/>
    </row>
    <row r="12" spans="1:125" s="74" customFormat="1" ht="20" customHeight="1" x14ac:dyDescent="0.2">
      <c r="A12" s="1334" t="s">
        <v>133</v>
      </c>
      <c r="B12" s="1333">
        <v>11169</v>
      </c>
      <c r="C12" s="1251">
        <v>1</v>
      </c>
      <c r="D12" s="1330" t="s">
        <v>128</v>
      </c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5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6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>
        <v>437</v>
      </c>
      <c r="AN12" s="56"/>
      <c r="AO12" s="54"/>
      <c r="AP12" s="54"/>
      <c r="AQ12" s="54"/>
      <c r="AR12" s="54">
        <v>430</v>
      </c>
      <c r="AS12" s="54">
        <v>556</v>
      </c>
      <c r="AT12" s="54">
        <v>135</v>
      </c>
      <c r="AU12" s="54">
        <v>331</v>
      </c>
      <c r="AV12" s="54"/>
      <c r="AW12" s="54">
        <v>975</v>
      </c>
      <c r="AX12" s="54">
        <v>274</v>
      </c>
      <c r="AY12" s="54">
        <v>381</v>
      </c>
      <c r="AZ12" s="54">
        <v>203</v>
      </c>
      <c r="BA12" s="54">
        <v>654</v>
      </c>
      <c r="BB12" s="54"/>
      <c r="BC12" s="54">
        <v>533</v>
      </c>
      <c r="BD12" s="54">
        <v>233</v>
      </c>
      <c r="BE12" s="54">
        <v>358</v>
      </c>
      <c r="BF12" s="54"/>
      <c r="BG12" s="54"/>
      <c r="BH12" s="54">
        <v>463</v>
      </c>
      <c r="BI12" s="54">
        <v>845</v>
      </c>
      <c r="BJ12" s="54">
        <v>81</v>
      </c>
      <c r="BK12" s="54"/>
      <c r="BL12" s="71">
        <v>763</v>
      </c>
      <c r="BM12" s="54"/>
      <c r="BN12" s="54"/>
      <c r="BO12" s="54"/>
      <c r="BP12" s="54"/>
      <c r="BQ12" s="54"/>
      <c r="BR12" s="54">
        <v>4946</v>
      </c>
      <c r="BS12" s="54">
        <v>227</v>
      </c>
      <c r="BT12" s="72"/>
      <c r="BU12" s="72"/>
      <c r="BV12" s="72"/>
      <c r="BW12" s="72"/>
      <c r="BX12" s="72"/>
      <c r="BY12" s="73"/>
      <c r="BZ12" s="72"/>
      <c r="CA12" s="72"/>
      <c r="CB12" s="72"/>
      <c r="CC12" s="72"/>
      <c r="CD12" s="72"/>
      <c r="CE12" s="72"/>
      <c r="CF12" s="72"/>
      <c r="CG12" s="72"/>
      <c r="CH12" s="73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1237"/>
      <c r="CU12" s="1237"/>
      <c r="CV12" s="1237"/>
      <c r="CW12" s="1237">
        <v>2397</v>
      </c>
      <c r="CX12" s="1237">
        <v>4567</v>
      </c>
      <c r="CY12" s="1237">
        <v>1197</v>
      </c>
      <c r="CZ12" s="1237"/>
      <c r="DA12" s="1237">
        <v>2056</v>
      </c>
      <c r="DB12" s="1237">
        <v>4259</v>
      </c>
      <c r="DC12" s="1237">
        <v>2350</v>
      </c>
      <c r="DD12" s="1237">
        <v>758</v>
      </c>
      <c r="DE12" s="1237"/>
      <c r="DF12" s="1238"/>
      <c r="DG12" s="1237"/>
      <c r="DH12" s="1237"/>
      <c r="DI12" s="72"/>
      <c r="DJ12" s="75">
        <f t="shared" si="3"/>
        <v>0</v>
      </c>
      <c r="DK12" s="63" t="str">
        <f t="shared" si="4"/>
        <v/>
      </c>
      <c r="DL12" s="64">
        <f t="shared" si="5"/>
        <v>0</v>
      </c>
      <c r="DM12" s="55">
        <f t="shared" si="6"/>
        <v>437</v>
      </c>
      <c r="DN12" s="76">
        <f t="shared" si="7"/>
        <v>3285</v>
      </c>
      <c r="DO12" s="67">
        <f t="shared" si="8"/>
        <v>3930</v>
      </c>
      <c r="DP12" s="67">
        <f t="shared" si="9"/>
        <v>5173</v>
      </c>
      <c r="DQ12" s="67">
        <f t="shared" si="10"/>
        <v>0</v>
      </c>
      <c r="DR12" s="21"/>
      <c r="DU12" s="69"/>
    </row>
    <row r="13" spans="1:125" s="68" customFormat="1" ht="20" customHeight="1" x14ac:dyDescent="0.2">
      <c r="A13" s="1335" t="s">
        <v>134</v>
      </c>
      <c r="B13" s="1332">
        <v>11165</v>
      </c>
      <c r="C13" s="1261">
        <v>1</v>
      </c>
      <c r="D13" s="1330" t="s">
        <v>124</v>
      </c>
      <c r="E13" s="54">
        <v>3577</v>
      </c>
      <c r="F13" s="54">
        <v>3342</v>
      </c>
      <c r="G13" s="54">
        <v>515</v>
      </c>
      <c r="H13" s="54">
        <v>2879</v>
      </c>
      <c r="I13" s="54">
        <v>2431</v>
      </c>
      <c r="J13" s="54">
        <v>2247</v>
      </c>
      <c r="K13" s="54">
        <v>2560</v>
      </c>
      <c r="L13" s="54"/>
      <c r="M13" s="54">
        <v>1167</v>
      </c>
      <c r="N13" s="54">
        <v>4007</v>
      </c>
      <c r="O13" s="54"/>
      <c r="P13" s="55">
        <v>25406</v>
      </c>
      <c r="Q13" s="54"/>
      <c r="R13" s="54">
        <v>4753</v>
      </c>
      <c r="S13" s="54"/>
      <c r="T13" s="54">
        <v>2271</v>
      </c>
      <c r="U13" s="54">
        <v>6488</v>
      </c>
      <c r="V13" s="54">
        <v>1161</v>
      </c>
      <c r="W13" s="54"/>
      <c r="X13" s="54">
        <v>4825</v>
      </c>
      <c r="Y13" s="54"/>
      <c r="Z13" s="54"/>
      <c r="AA13" s="54">
        <v>4807</v>
      </c>
      <c r="AB13" s="56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>
        <v>2911</v>
      </c>
      <c r="AN13" s="58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>
        <v>2840</v>
      </c>
      <c r="BF13" s="57">
        <v>38</v>
      </c>
      <c r="BG13" s="57"/>
      <c r="BH13" s="57"/>
      <c r="BI13" s="57"/>
      <c r="BJ13" s="57"/>
      <c r="BK13" s="57">
        <v>1608</v>
      </c>
      <c r="BL13" s="59">
        <v>1300</v>
      </c>
      <c r="BM13" s="57"/>
      <c r="BN13" s="57"/>
      <c r="BO13" s="57"/>
      <c r="BP13" s="57"/>
      <c r="BQ13" s="57"/>
      <c r="BR13" s="57"/>
      <c r="BS13" s="57"/>
      <c r="BT13" s="60"/>
      <c r="BU13" s="60"/>
      <c r="BV13" s="60"/>
      <c r="BW13" s="60"/>
      <c r="BX13" s="60"/>
      <c r="BY13" s="61"/>
      <c r="BZ13" s="60"/>
      <c r="CA13" s="60"/>
      <c r="CB13" s="60"/>
      <c r="CC13" s="60"/>
      <c r="CD13" s="60"/>
      <c r="CE13" s="60"/>
      <c r="CF13" s="60"/>
      <c r="CG13" s="60"/>
      <c r="CH13" s="61"/>
      <c r="CI13" s="60"/>
      <c r="CJ13" s="60"/>
      <c r="CK13" s="60"/>
      <c r="CL13" s="60"/>
      <c r="CM13" s="60"/>
      <c r="CN13" s="60"/>
      <c r="CO13" s="72"/>
      <c r="CP13" s="72"/>
      <c r="CQ13" s="72"/>
      <c r="CR13" s="60"/>
      <c r="CS13" s="60"/>
      <c r="CT13" s="1234">
        <v>1375</v>
      </c>
      <c r="CU13" s="1234">
        <v>1231</v>
      </c>
      <c r="CV13" s="1234">
        <v>184</v>
      </c>
      <c r="CW13" s="1234"/>
      <c r="CX13" s="1234"/>
      <c r="CY13" s="1234"/>
      <c r="CZ13" s="1234"/>
      <c r="DA13" s="1234"/>
      <c r="DB13" s="1234"/>
      <c r="DC13" s="1234"/>
      <c r="DD13" s="1234"/>
      <c r="DE13" s="1234"/>
      <c r="DF13" s="1235"/>
      <c r="DG13" s="1234"/>
      <c r="DH13" s="1234">
        <v>3700</v>
      </c>
      <c r="DI13" s="60"/>
      <c r="DJ13" s="62">
        <f t="shared" si="3"/>
        <v>0</v>
      </c>
      <c r="DK13" s="63" t="str">
        <f t="shared" si="4"/>
        <v>j</v>
      </c>
      <c r="DL13" s="64">
        <f t="shared" si="5"/>
        <v>24305</v>
      </c>
      <c r="DM13" s="65">
        <f t="shared" si="6"/>
        <v>2911</v>
      </c>
      <c r="DN13" s="66">
        <f t="shared" si="7"/>
        <v>0</v>
      </c>
      <c r="DO13" s="67">
        <f t="shared" si="8"/>
        <v>5786</v>
      </c>
      <c r="DP13" s="67">
        <f t="shared" si="9"/>
        <v>0</v>
      </c>
      <c r="DQ13" s="67">
        <f t="shared" si="10"/>
        <v>2790</v>
      </c>
      <c r="DR13" s="21"/>
      <c r="DU13" s="69"/>
    </row>
    <row r="14" spans="1:125" s="68" customFormat="1" ht="20" customHeight="1" x14ac:dyDescent="0.2">
      <c r="A14" s="1336" t="s">
        <v>135</v>
      </c>
      <c r="B14" s="1332">
        <v>11171</v>
      </c>
      <c r="C14" s="1261">
        <v>2</v>
      </c>
      <c r="D14" s="1330" t="s">
        <v>124</v>
      </c>
      <c r="E14" s="54">
        <v>427</v>
      </c>
      <c r="F14" s="54">
        <v>1674</v>
      </c>
      <c r="G14" s="54">
        <v>1393</v>
      </c>
      <c r="H14" s="54">
        <v>2608</v>
      </c>
      <c r="I14" s="54"/>
      <c r="J14" s="54"/>
      <c r="K14" s="54"/>
      <c r="L14" s="54">
        <v>1913</v>
      </c>
      <c r="M14" s="54">
        <v>398</v>
      </c>
      <c r="N14" s="54"/>
      <c r="O14" s="54">
        <v>2808</v>
      </c>
      <c r="P14" s="55">
        <v>13244</v>
      </c>
      <c r="Q14" s="54">
        <v>0</v>
      </c>
      <c r="R14" s="54">
        <v>2632</v>
      </c>
      <c r="S14" s="54">
        <v>2107</v>
      </c>
      <c r="T14" s="54">
        <v>0</v>
      </c>
      <c r="U14" s="54"/>
      <c r="V14" s="54"/>
      <c r="W14" s="54"/>
      <c r="X14" s="54"/>
      <c r="Y14" s="54"/>
      <c r="Z14" s="54"/>
      <c r="AA14" s="54">
        <v>0</v>
      </c>
      <c r="AB14" s="56">
        <v>1958</v>
      </c>
      <c r="AC14" s="57"/>
      <c r="AD14" s="57"/>
      <c r="AE14" s="57">
        <v>39</v>
      </c>
      <c r="AF14" s="57">
        <v>5732</v>
      </c>
      <c r="AG14" s="57">
        <v>6752</v>
      </c>
      <c r="AH14" s="57">
        <v>1986</v>
      </c>
      <c r="AI14" s="57"/>
      <c r="AJ14" s="57"/>
      <c r="AK14" s="57">
        <v>3708</v>
      </c>
      <c r="AL14" s="57">
        <v>6451</v>
      </c>
      <c r="AM14" s="57"/>
      <c r="AN14" s="58">
        <v>5072</v>
      </c>
      <c r="AO14" s="57"/>
      <c r="AP14" s="57"/>
      <c r="AQ14" s="57">
        <v>2264</v>
      </c>
      <c r="AR14" s="57">
        <v>2449</v>
      </c>
      <c r="AS14" s="57">
        <v>3048</v>
      </c>
      <c r="AT14" s="57">
        <v>2922</v>
      </c>
      <c r="AU14" s="57">
        <v>3683</v>
      </c>
      <c r="AV14" s="57">
        <v>1630</v>
      </c>
      <c r="AW14" s="57">
        <v>3672</v>
      </c>
      <c r="AX14" s="57"/>
      <c r="AY14" s="57">
        <v>321</v>
      </c>
      <c r="AZ14" s="57">
        <v>4529</v>
      </c>
      <c r="BA14" s="57">
        <v>318</v>
      </c>
      <c r="BB14" s="57"/>
      <c r="BC14" s="57">
        <v>826</v>
      </c>
      <c r="BD14" s="57">
        <v>4072</v>
      </c>
      <c r="BE14" s="57"/>
      <c r="BF14" s="57"/>
      <c r="BG14" s="57"/>
      <c r="BH14" s="57"/>
      <c r="BI14" s="57">
        <v>3859</v>
      </c>
      <c r="BJ14" s="57">
        <v>942</v>
      </c>
      <c r="BK14" s="57"/>
      <c r="BL14" s="59"/>
      <c r="BM14" s="57">
        <v>1144</v>
      </c>
      <c r="BN14" s="57">
        <v>873</v>
      </c>
      <c r="BO14" s="57"/>
      <c r="BP14" s="57"/>
      <c r="BQ14" s="57">
        <v>204</v>
      </c>
      <c r="BR14" s="57">
        <v>253</v>
      </c>
      <c r="BS14" s="57">
        <v>458</v>
      </c>
      <c r="BT14" s="60"/>
      <c r="BU14" s="60"/>
      <c r="BV14" s="60"/>
      <c r="BW14" s="60"/>
      <c r="BX14" s="60"/>
      <c r="BY14" s="61"/>
      <c r="BZ14" s="60"/>
      <c r="CA14" s="60"/>
      <c r="CB14" s="60"/>
      <c r="CC14" s="60"/>
      <c r="CD14" s="60"/>
      <c r="CE14" s="60"/>
      <c r="CF14" s="60"/>
      <c r="CG14" s="60"/>
      <c r="CH14" s="61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1234"/>
      <c r="CU14" s="1234"/>
      <c r="CV14" s="1234"/>
      <c r="CW14" s="1234"/>
      <c r="CX14" s="1234"/>
      <c r="CY14" s="1234"/>
      <c r="CZ14" s="1234"/>
      <c r="DA14" s="1234"/>
      <c r="DB14" s="1234"/>
      <c r="DC14" s="1234"/>
      <c r="DD14" s="1234"/>
      <c r="DE14" s="1234"/>
      <c r="DF14" s="1235"/>
      <c r="DG14" s="1234"/>
      <c r="DH14" s="1234"/>
      <c r="DI14" s="60"/>
      <c r="DJ14" s="62">
        <f t="shared" si="3"/>
        <v>2017</v>
      </c>
      <c r="DK14" s="63" t="str">
        <f>IF(DQ14+DR14&gt;0,"j","")</f>
        <v/>
      </c>
      <c r="DL14" s="64">
        <f t="shared" si="5"/>
        <v>6697</v>
      </c>
      <c r="DM14" s="65">
        <f t="shared" si="6"/>
        <v>29740</v>
      </c>
      <c r="DN14" s="66">
        <f t="shared" si="7"/>
        <v>24518</v>
      </c>
      <c r="DO14" s="67">
        <f t="shared" si="8"/>
        <v>10017</v>
      </c>
      <c r="DP14" s="67">
        <f t="shared" si="9"/>
        <v>2932</v>
      </c>
      <c r="DQ14" s="67">
        <f t="shared" si="10"/>
        <v>0</v>
      </c>
      <c r="DR14" s="21"/>
      <c r="DU14" s="69"/>
    </row>
    <row r="15" spans="1:125" s="68" customFormat="1" ht="20" customHeight="1" x14ac:dyDescent="0.2">
      <c r="A15" s="1336" t="s">
        <v>136</v>
      </c>
      <c r="B15" s="1332">
        <v>11173</v>
      </c>
      <c r="C15" s="1261">
        <v>2</v>
      </c>
      <c r="D15" s="1330" t="s">
        <v>124</v>
      </c>
      <c r="E15" s="54">
        <v>1367</v>
      </c>
      <c r="F15" s="54">
        <v>1553</v>
      </c>
      <c r="G15" s="54"/>
      <c r="H15" s="54">
        <v>350</v>
      </c>
      <c r="I15" s="54"/>
      <c r="J15" s="54"/>
      <c r="K15" s="54"/>
      <c r="L15" s="54"/>
      <c r="M15" s="54"/>
      <c r="N15" s="54"/>
      <c r="O15" s="54"/>
      <c r="P15" s="55">
        <v>4271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6"/>
      <c r="AC15" s="57">
        <v>1988</v>
      </c>
      <c r="AD15" s="57">
        <v>713</v>
      </c>
      <c r="AE15" s="57">
        <v>2857</v>
      </c>
      <c r="AF15" s="57">
        <v>1848</v>
      </c>
      <c r="AG15" s="57"/>
      <c r="AH15" s="57"/>
      <c r="AI15" s="57"/>
      <c r="AJ15" s="57"/>
      <c r="AK15" s="57"/>
      <c r="AL15" s="57">
        <v>830</v>
      </c>
      <c r="AM15" s="57">
        <v>2173</v>
      </c>
      <c r="AN15" s="58">
        <v>3444</v>
      </c>
      <c r="AO15" s="57">
        <v>2892</v>
      </c>
      <c r="AP15" s="57">
        <v>310</v>
      </c>
      <c r="AQ15" s="57">
        <v>2948</v>
      </c>
      <c r="AR15" s="57">
        <v>451</v>
      </c>
      <c r="AS15" s="57">
        <v>1014</v>
      </c>
      <c r="AT15" s="57"/>
      <c r="AU15" s="57"/>
      <c r="AV15" s="57"/>
      <c r="AW15" s="57">
        <v>282</v>
      </c>
      <c r="AX15" s="57">
        <v>2162</v>
      </c>
      <c r="AY15" s="57">
        <v>1416</v>
      </c>
      <c r="AZ15" s="57">
        <v>821</v>
      </c>
      <c r="BA15" s="57"/>
      <c r="BB15" s="57"/>
      <c r="BC15" s="57"/>
      <c r="BD15" s="57"/>
      <c r="BE15" s="57"/>
      <c r="BF15" s="57"/>
      <c r="BG15" s="57"/>
      <c r="BH15" s="57">
        <v>179</v>
      </c>
      <c r="BI15" s="57">
        <v>2043</v>
      </c>
      <c r="BJ15" s="57">
        <v>1585</v>
      </c>
      <c r="BK15" s="57">
        <v>306</v>
      </c>
      <c r="BL15" s="59">
        <v>986</v>
      </c>
      <c r="BM15" s="57">
        <v>800</v>
      </c>
      <c r="BN15" s="57"/>
      <c r="BO15" s="57"/>
      <c r="BP15" s="57"/>
      <c r="BQ15" s="57"/>
      <c r="BR15" s="57"/>
      <c r="BS15" s="57"/>
      <c r="BT15" s="60"/>
      <c r="BU15" s="60"/>
      <c r="BV15" s="60"/>
      <c r="BW15" s="60"/>
      <c r="BX15" s="60"/>
      <c r="BY15" s="61"/>
      <c r="BZ15" s="60"/>
      <c r="CA15" s="60"/>
      <c r="CB15" s="60"/>
      <c r="CC15" s="60"/>
      <c r="CD15" s="60"/>
      <c r="CE15" s="60"/>
      <c r="CF15" s="60"/>
      <c r="CG15" s="60"/>
      <c r="CH15" s="61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1234"/>
      <c r="CU15" s="1234"/>
      <c r="CV15" s="1234"/>
      <c r="CW15" s="1234"/>
      <c r="CX15" s="1234"/>
      <c r="CY15" s="1234">
        <v>260</v>
      </c>
      <c r="CZ15" s="1234">
        <v>290</v>
      </c>
      <c r="DA15" s="1234">
        <v>50</v>
      </c>
      <c r="DB15" s="1234">
        <v>350</v>
      </c>
      <c r="DC15" s="1234">
        <v>500</v>
      </c>
      <c r="DD15" s="1234">
        <v>500</v>
      </c>
      <c r="DE15" s="1234">
        <v>500</v>
      </c>
      <c r="DF15" s="1235"/>
      <c r="DG15" s="1234"/>
      <c r="DH15" s="1234"/>
      <c r="DI15" s="60"/>
      <c r="DJ15" s="62">
        <f t="shared" si="3"/>
        <v>800</v>
      </c>
      <c r="DK15" s="63" t="str">
        <f t="shared" ref="DK15:DK63" si="11">IF(DQ15+DR15&gt;0,"j","")</f>
        <v/>
      </c>
      <c r="DL15" s="64">
        <f t="shared" si="5"/>
        <v>0</v>
      </c>
      <c r="DM15" s="65">
        <f t="shared" si="6"/>
        <v>13853</v>
      </c>
      <c r="DN15" s="66">
        <f t="shared" si="7"/>
        <v>12296</v>
      </c>
      <c r="DO15" s="67">
        <f t="shared" si="8"/>
        <v>5099</v>
      </c>
      <c r="DP15" s="67">
        <f t="shared" si="9"/>
        <v>800</v>
      </c>
      <c r="DQ15" s="67">
        <f t="shared" si="10"/>
        <v>0</v>
      </c>
      <c r="DR15" s="21"/>
      <c r="DU15" s="69"/>
    </row>
    <row r="16" spans="1:125" s="68" customFormat="1" ht="20" customHeight="1" x14ac:dyDescent="0.2">
      <c r="A16" s="1336" t="s">
        <v>137</v>
      </c>
      <c r="B16" s="1332">
        <v>11184</v>
      </c>
      <c r="C16" s="1261">
        <v>2</v>
      </c>
      <c r="D16" s="1330" t="s">
        <v>128</v>
      </c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5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6"/>
      <c r="AC16" s="57"/>
      <c r="AD16" s="57"/>
      <c r="AE16" s="57"/>
      <c r="AF16" s="57"/>
      <c r="AG16" s="57"/>
      <c r="AH16" s="57">
        <v>1026</v>
      </c>
      <c r="AI16" s="57"/>
      <c r="AJ16" s="57"/>
      <c r="AK16" s="57">
        <v>731</v>
      </c>
      <c r="AL16" s="57">
        <v>205</v>
      </c>
      <c r="AM16" s="57"/>
      <c r="AN16" s="58"/>
      <c r="AO16" s="57"/>
      <c r="AP16" s="57"/>
      <c r="AQ16" s="57">
        <v>219</v>
      </c>
      <c r="AR16" s="57">
        <v>580</v>
      </c>
      <c r="AS16" s="57">
        <v>1943</v>
      </c>
      <c r="AT16" s="57">
        <v>922</v>
      </c>
      <c r="AU16" s="57">
        <v>1288</v>
      </c>
      <c r="AV16" s="57">
        <v>1294</v>
      </c>
      <c r="AW16" s="57">
        <v>1572</v>
      </c>
      <c r="AX16" s="57">
        <v>103</v>
      </c>
      <c r="AY16" s="57"/>
      <c r="AZ16" s="57"/>
      <c r="BA16" s="57"/>
      <c r="BB16" s="57"/>
      <c r="BC16" s="57">
        <v>869</v>
      </c>
      <c r="BD16" s="57">
        <v>1037</v>
      </c>
      <c r="BE16" s="57">
        <v>1335</v>
      </c>
      <c r="BF16" s="57">
        <v>1430</v>
      </c>
      <c r="BG16" s="57">
        <v>1119</v>
      </c>
      <c r="BH16" s="57">
        <v>383</v>
      </c>
      <c r="BI16" s="57">
        <v>280</v>
      </c>
      <c r="BJ16" s="57">
        <v>295</v>
      </c>
      <c r="BK16" s="57"/>
      <c r="BL16" s="59"/>
      <c r="BM16" s="57"/>
      <c r="BN16" s="57"/>
      <c r="BO16" s="57"/>
      <c r="BP16" s="57"/>
      <c r="BQ16" s="57"/>
      <c r="BR16" s="57"/>
      <c r="BS16" s="57"/>
      <c r="BT16" s="60"/>
      <c r="BU16" s="60"/>
      <c r="BV16" s="60"/>
      <c r="BW16" s="60"/>
      <c r="BX16" s="60"/>
      <c r="BY16" s="61"/>
      <c r="BZ16" s="60"/>
      <c r="CA16" s="60"/>
      <c r="CB16" s="60"/>
      <c r="CC16" s="60"/>
      <c r="CD16" s="60"/>
      <c r="CE16" s="60"/>
      <c r="CF16" s="60"/>
      <c r="CG16" s="60"/>
      <c r="CH16" s="61"/>
      <c r="CI16" s="60"/>
      <c r="CJ16" s="60"/>
      <c r="CK16" s="60"/>
      <c r="CL16" s="60"/>
      <c r="CM16" s="60"/>
      <c r="CN16" s="60"/>
      <c r="CO16" s="60"/>
      <c r="CP16" s="60"/>
      <c r="CQ16" s="60"/>
      <c r="CR16" s="60">
        <v>890</v>
      </c>
      <c r="CS16" s="60">
        <v>3985</v>
      </c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4"/>
      <c r="DE16" s="1234"/>
      <c r="DF16" s="1235"/>
      <c r="DG16" s="1234"/>
      <c r="DH16" s="1234"/>
      <c r="DI16" s="60"/>
      <c r="DJ16" s="62">
        <f t="shared" si="3"/>
        <v>0</v>
      </c>
      <c r="DK16" s="63" t="str">
        <f t="shared" si="11"/>
        <v>j</v>
      </c>
      <c r="DL16" s="64">
        <f t="shared" si="5"/>
        <v>0</v>
      </c>
      <c r="DM16" s="65">
        <f t="shared" si="6"/>
        <v>1962</v>
      </c>
      <c r="DN16" s="66">
        <f t="shared" si="7"/>
        <v>7921</v>
      </c>
      <c r="DO16" s="67">
        <f t="shared" si="8"/>
        <v>6748</v>
      </c>
      <c r="DP16" s="67">
        <f t="shared" si="9"/>
        <v>0</v>
      </c>
      <c r="DQ16" s="67">
        <f t="shared" ref="DQ16:DQ31" si="12">SUM(CH16:CS16)</f>
        <v>4875</v>
      </c>
      <c r="DR16" s="21"/>
      <c r="DU16" s="69"/>
    </row>
    <row r="17" spans="1:125" s="68" customFormat="1" ht="20" customHeight="1" x14ac:dyDescent="0.2">
      <c r="A17" s="1336" t="s">
        <v>138</v>
      </c>
      <c r="B17" s="1332">
        <v>11185</v>
      </c>
      <c r="C17" s="1261">
        <v>2</v>
      </c>
      <c r="D17" s="1330" t="s">
        <v>128</v>
      </c>
      <c r="E17" s="54"/>
      <c r="F17" s="54"/>
      <c r="G17" s="54">
        <v>634</v>
      </c>
      <c r="H17" s="54"/>
      <c r="I17" s="54"/>
      <c r="J17" s="54"/>
      <c r="K17" s="54"/>
      <c r="L17" s="54"/>
      <c r="M17" s="54"/>
      <c r="N17" s="54">
        <v>575</v>
      </c>
      <c r="O17" s="54">
        <v>520</v>
      </c>
      <c r="P17" s="55">
        <v>1729</v>
      </c>
      <c r="Q17" s="54">
        <v>90</v>
      </c>
      <c r="R17" s="54">
        <v>487</v>
      </c>
      <c r="S17" s="54">
        <v>5</v>
      </c>
      <c r="T17" s="54">
        <v>253</v>
      </c>
      <c r="U17" s="54">
        <v>264</v>
      </c>
      <c r="V17" s="54">
        <v>437</v>
      </c>
      <c r="W17" s="54">
        <v>199</v>
      </c>
      <c r="X17" s="54">
        <v>197</v>
      </c>
      <c r="Y17" s="54">
        <v>201</v>
      </c>
      <c r="Z17" s="54">
        <v>194</v>
      </c>
      <c r="AA17" s="54">
        <v>196</v>
      </c>
      <c r="AB17" s="56">
        <v>393</v>
      </c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8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>
        <v>68</v>
      </c>
      <c r="BH17" s="57"/>
      <c r="BI17" s="57"/>
      <c r="BJ17" s="57"/>
      <c r="BK17" s="57"/>
      <c r="BL17" s="59"/>
      <c r="BM17" s="57"/>
      <c r="BN17" s="57"/>
      <c r="BO17" s="57"/>
      <c r="BP17" s="57"/>
      <c r="BQ17" s="57"/>
      <c r="BR17" s="57"/>
      <c r="BS17" s="57"/>
      <c r="BT17" s="60"/>
      <c r="BU17" s="60"/>
      <c r="BV17" s="60"/>
      <c r="BW17" s="60"/>
      <c r="BX17" s="60"/>
      <c r="BY17" s="61"/>
      <c r="BZ17" s="60"/>
      <c r="CA17" s="60"/>
      <c r="CB17" s="60"/>
      <c r="CC17" s="60"/>
      <c r="CD17" s="60"/>
      <c r="CE17" s="60"/>
      <c r="CF17" s="60"/>
      <c r="CG17" s="60"/>
      <c r="CH17" s="61"/>
      <c r="CI17" s="60"/>
      <c r="CJ17" s="60"/>
      <c r="CK17" s="60"/>
      <c r="CL17" s="60"/>
      <c r="CM17" s="60"/>
      <c r="CN17" s="60"/>
      <c r="CO17" s="60"/>
      <c r="CP17" s="60"/>
      <c r="CQ17" s="60"/>
      <c r="CR17" s="60">
        <v>2118</v>
      </c>
      <c r="CS17" s="60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4"/>
      <c r="DE17" s="1234"/>
      <c r="DF17" s="1235"/>
      <c r="DG17" s="1234"/>
      <c r="DH17" s="1234"/>
      <c r="DI17" s="60"/>
      <c r="DJ17" s="62">
        <f t="shared" si="3"/>
        <v>0</v>
      </c>
      <c r="DK17" s="63" t="str">
        <f t="shared" si="11"/>
        <v>j</v>
      </c>
      <c r="DL17" s="64">
        <f t="shared" si="5"/>
        <v>2916</v>
      </c>
      <c r="DM17" s="65">
        <f t="shared" si="6"/>
        <v>0</v>
      </c>
      <c r="DN17" s="66">
        <f t="shared" si="7"/>
        <v>0</v>
      </c>
      <c r="DO17" s="67">
        <f t="shared" si="8"/>
        <v>68</v>
      </c>
      <c r="DP17" s="67">
        <f t="shared" si="9"/>
        <v>0</v>
      </c>
      <c r="DQ17" s="67">
        <f t="shared" si="12"/>
        <v>2118</v>
      </c>
      <c r="DR17" s="21"/>
      <c r="DU17" s="69"/>
    </row>
    <row r="18" spans="1:125" s="68" customFormat="1" ht="20" customHeight="1" x14ac:dyDescent="0.2">
      <c r="A18" s="1336" t="s">
        <v>139</v>
      </c>
      <c r="B18" s="1332">
        <v>11186</v>
      </c>
      <c r="C18" s="1261">
        <v>2</v>
      </c>
      <c r="D18" s="1330" t="s">
        <v>128</v>
      </c>
      <c r="E18" s="54"/>
      <c r="F18" s="54"/>
      <c r="G18" s="54"/>
      <c r="H18" s="54"/>
      <c r="I18" s="54"/>
      <c r="J18" s="54"/>
      <c r="K18" s="54"/>
      <c r="L18" s="54"/>
      <c r="M18" s="54"/>
      <c r="N18" s="54">
        <v>20</v>
      </c>
      <c r="O18" s="54">
        <v>37</v>
      </c>
      <c r="P18" s="55">
        <v>57</v>
      </c>
      <c r="Q18" s="54"/>
      <c r="R18" s="54">
        <v>0</v>
      </c>
      <c r="S18" s="54"/>
      <c r="T18" s="54">
        <v>35</v>
      </c>
      <c r="U18" s="54"/>
      <c r="V18" s="54"/>
      <c r="W18" s="54"/>
      <c r="X18" s="54"/>
      <c r="Y18" s="54"/>
      <c r="Z18" s="54"/>
      <c r="AA18" s="54"/>
      <c r="AB18" s="56"/>
      <c r="AC18" s="57"/>
      <c r="AD18" s="57"/>
      <c r="AE18" s="57"/>
      <c r="AF18" s="57">
        <v>197</v>
      </c>
      <c r="AG18" s="57"/>
      <c r="AH18" s="57"/>
      <c r="AI18" s="57"/>
      <c r="AJ18" s="57"/>
      <c r="AK18" s="57"/>
      <c r="AL18" s="57"/>
      <c r="AM18" s="57"/>
      <c r="AN18" s="58"/>
      <c r="AO18" s="57"/>
      <c r="AP18" s="57"/>
      <c r="AQ18" s="57"/>
      <c r="AR18" s="57">
        <v>364</v>
      </c>
      <c r="AS18" s="57">
        <v>254</v>
      </c>
      <c r="AT18" s="57">
        <v>260</v>
      </c>
      <c r="AU18" s="57">
        <v>468</v>
      </c>
      <c r="AV18" s="57">
        <v>679</v>
      </c>
      <c r="AW18" s="57">
        <v>19</v>
      </c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>
        <v>18</v>
      </c>
      <c r="BK18" s="57">
        <v>56</v>
      </c>
      <c r="BL18" s="59">
        <v>92</v>
      </c>
      <c r="BM18" s="57"/>
      <c r="BN18" s="57"/>
      <c r="BO18" s="57"/>
      <c r="BP18" s="57"/>
      <c r="BQ18" s="57">
        <v>255</v>
      </c>
      <c r="BR18" s="57">
        <v>603</v>
      </c>
      <c r="BS18" s="57">
        <v>278</v>
      </c>
      <c r="BT18" s="60"/>
      <c r="BU18" s="60"/>
      <c r="BV18" s="60"/>
      <c r="BW18" s="60"/>
      <c r="BX18" s="60"/>
      <c r="BY18" s="61"/>
      <c r="BZ18" s="60"/>
      <c r="CA18" s="60"/>
      <c r="CB18" s="60"/>
      <c r="CC18" s="60"/>
      <c r="CD18" s="60"/>
      <c r="CE18" s="60"/>
      <c r="CF18" s="60"/>
      <c r="CG18" s="60"/>
      <c r="CH18" s="61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1234"/>
      <c r="CU18" s="1234"/>
      <c r="CV18" s="1234"/>
      <c r="CW18" s="1234"/>
      <c r="CX18" s="1234">
        <v>105</v>
      </c>
      <c r="CY18" s="1234"/>
      <c r="CZ18" s="1234"/>
      <c r="DA18" s="1234"/>
      <c r="DB18" s="1234"/>
      <c r="DC18" s="1234"/>
      <c r="DD18" s="1234"/>
      <c r="DE18" s="1234"/>
      <c r="DF18" s="1235"/>
      <c r="DG18" s="1234"/>
      <c r="DH18" s="1234"/>
      <c r="DI18" s="60"/>
      <c r="DJ18" s="62">
        <f t="shared" si="3"/>
        <v>0</v>
      </c>
      <c r="DK18" s="63" t="str">
        <f t="shared" si="11"/>
        <v>j</v>
      </c>
      <c r="DL18" s="64">
        <f t="shared" si="5"/>
        <v>35</v>
      </c>
      <c r="DM18" s="65">
        <f t="shared" si="6"/>
        <v>197</v>
      </c>
      <c r="DN18" s="66">
        <f t="shared" si="7"/>
        <v>2044</v>
      </c>
      <c r="DO18" s="67">
        <f t="shared" si="8"/>
        <v>166</v>
      </c>
      <c r="DP18" s="67">
        <f t="shared" si="9"/>
        <v>1136</v>
      </c>
      <c r="DQ18" s="67">
        <f>SUM(CH18:DH18)</f>
        <v>105</v>
      </c>
      <c r="DR18" s="21"/>
      <c r="DU18" s="69"/>
    </row>
    <row r="19" spans="1:125" s="74" customFormat="1" ht="20" customHeight="1" x14ac:dyDescent="0.2">
      <c r="A19" s="1337" t="s">
        <v>140</v>
      </c>
      <c r="B19" s="1333">
        <v>11178</v>
      </c>
      <c r="C19" s="1251">
        <v>1</v>
      </c>
      <c r="D19" s="1330" t="s">
        <v>124</v>
      </c>
      <c r="E19" s="54"/>
      <c r="F19" s="54"/>
      <c r="G19" s="54"/>
      <c r="H19" s="54"/>
      <c r="I19" s="54"/>
      <c r="J19" s="54"/>
      <c r="K19" s="54"/>
      <c r="L19" s="54"/>
      <c r="M19" s="54">
        <v>0</v>
      </c>
      <c r="N19" s="54"/>
      <c r="O19" s="54">
        <v>0</v>
      </c>
      <c r="P19" s="55"/>
      <c r="Q19" s="54">
        <v>0</v>
      </c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6"/>
      <c r="AC19" s="57">
        <v>36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8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>
        <v>115</v>
      </c>
      <c r="BH19" s="57"/>
      <c r="BI19" s="57">
        <v>65</v>
      </c>
      <c r="BJ19" s="57"/>
      <c r="BK19" s="57"/>
      <c r="BL19" s="59"/>
      <c r="BM19" s="57"/>
      <c r="BN19" s="57">
        <v>231</v>
      </c>
      <c r="BO19" s="57"/>
      <c r="BP19" s="57"/>
      <c r="BQ19" s="57">
        <v>96</v>
      </c>
      <c r="BR19" s="57"/>
      <c r="BS19" s="57"/>
      <c r="BT19" s="60"/>
      <c r="BU19" s="60"/>
      <c r="BV19" s="60"/>
      <c r="BW19" s="60"/>
      <c r="BX19" s="60"/>
      <c r="BY19" s="61"/>
      <c r="BZ19" s="60"/>
      <c r="CA19" s="60"/>
      <c r="CB19" s="60"/>
      <c r="CC19" s="60"/>
      <c r="CD19" s="60"/>
      <c r="CE19" s="60"/>
      <c r="CF19" s="60"/>
      <c r="CG19" s="60"/>
      <c r="CH19" s="61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1234"/>
      <c r="CU19" s="1234"/>
      <c r="CV19" s="1234"/>
      <c r="CW19" s="1234"/>
      <c r="CX19" s="1234"/>
      <c r="CY19" s="1234"/>
      <c r="CZ19" s="1234"/>
      <c r="DA19" s="1234"/>
      <c r="DB19" s="1234"/>
      <c r="DC19" s="1234">
        <v>400</v>
      </c>
      <c r="DD19" s="1234">
        <v>900</v>
      </c>
      <c r="DE19" s="1234"/>
      <c r="DF19" s="1235"/>
      <c r="DG19" s="1234"/>
      <c r="DH19" s="1234"/>
      <c r="DI19" s="60"/>
      <c r="DJ19" s="62">
        <f t="shared" si="3"/>
        <v>231</v>
      </c>
      <c r="DK19" s="63" t="str">
        <f t="shared" si="11"/>
        <v/>
      </c>
      <c r="DL19" s="64">
        <f t="shared" si="5"/>
        <v>0</v>
      </c>
      <c r="DM19" s="55">
        <f t="shared" si="6"/>
        <v>36</v>
      </c>
      <c r="DN19" s="76">
        <f t="shared" si="7"/>
        <v>0</v>
      </c>
      <c r="DO19" s="67">
        <f t="shared" si="8"/>
        <v>180</v>
      </c>
      <c r="DP19" s="67">
        <f t="shared" si="9"/>
        <v>327</v>
      </c>
      <c r="DQ19" s="67">
        <f t="shared" ref="DQ19:DQ25" si="13">SUM(CH19:CV19)</f>
        <v>0</v>
      </c>
      <c r="DR19" s="21"/>
      <c r="DU19" s="69"/>
    </row>
    <row r="20" spans="1:125" s="68" customFormat="1" ht="20" customHeight="1" x14ac:dyDescent="0.2">
      <c r="A20" s="1338" t="s">
        <v>141</v>
      </c>
      <c r="B20" s="1332">
        <v>11403</v>
      </c>
      <c r="C20" s="1261">
        <v>2</v>
      </c>
      <c r="D20" s="1330" t="s">
        <v>142</v>
      </c>
      <c r="E20" s="54">
        <v>374</v>
      </c>
      <c r="F20" s="54">
        <v>603</v>
      </c>
      <c r="G20" s="54">
        <v>366</v>
      </c>
      <c r="H20" s="54">
        <v>181</v>
      </c>
      <c r="I20" s="54">
        <v>478</v>
      </c>
      <c r="J20" s="54">
        <v>175</v>
      </c>
      <c r="K20" s="54">
        <v>356</v>
      </c>
      <c r="L20" s="54">
        <v>391</v>
      </c>
      <c r="M20" s="54">
        <v>488</v>
      </c>
      <c r="N20" s="54"/>
      <c r="O20" s="54">
        <v>942</v>
      </c>
      <c r="P20" s="55">
        <v>4662</v>
      </c>
      <c r="Q20" s="54"/>
      <c r="R20" s="54">
        <v>0</v>
      </c>
      <c r="S20" s="54"/>
      <c r="T20" s="54">
        <v>466</v>
      </c>
      <c r="U20" s="54"/>
      <c r="V20" s="54"/>
      <c r="W20" s="54">
        <v>871</v>
      </c>
      <c r="X20" s="54">
        <v>487</v>
      </c>
      <c r="Y20" s="54"/>
      <c r="Z20" s="54">
        <v>909</v>
      </c>
      <c r="AA20" s="54">
        <v>602</v>
      </c>
      <c r="AB20" s="56">
        <v>613</v>
      </c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6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71"/>
      <c r="BM20" s="54">
        <v>18</v>
      </c>
      <c r="BN20" s="54">
        <v>16</v>
      </c>
      <c r="BO20" s="54"/>
      <c r="BP20" s="54"/>
      <c r="BQ20" s="54"/>
      <c r="BR20" s="54">
        <v>34</v>
      </c>
      <c r="BS20" s="54">
        <v>2</v>
      </c>
      <c r="BT20" s="72"/>
      <c r="BU20" s="72"/>
      <c r="BV20" s="72"/>
      <c r="BW20" s="72"/>
      <c r="BX20" s="72"/>
      <c r="BY20" s="73"/>
      <c r="BZ20" s="72"/>
      <c r="CA20" s="72"/>
      <c r="CB20" s="72"/>
      <c r="CC20" s="72"/>
      <c r="CD20" s="72"/>
      <c r="CE20" s="72"/>
      <c r="CF20" s="72"/>
      <c r="CG20" s="72"/>
      <c r="CH20" s="73"/>
      <c r="CI20" s="72"/>
      <c r="CJ20" s="72"/>
      <c r="CK20" s="72"/>
      <c r="CL20" s="72"/>
      <c r="CM20" s="72"/>
      <c r="CN20" s="72"/>
      <c r="CO20" s="72"/>
      <c r="CP20" s="72"/>
      <c r="CS20" s="72"/>
      <c r="CT20" s="1237"/>
      <c r="CU20" s="1237"/>
      <c r="CV20" s="1237"/>
      <c r="CW20" s="1237"/>
      <c r="CX20" s="1237"/>
      <c r="CY20" s="1237"/>
      <c r="CZ20" s="1237"/>
      <c r="DA20" s="1237"/>
      <c r="DB20" s="1237"/>
      <c r="DC20" s="1237"/>
      <c r="DD20" s="1237"/>
      <c r="DE20" s="1237"/>
      <c r="DF20" s="1238"/>
      <c r="DG20" s="1237"/>
      <c r="DH20" s="1237"/>
      <c r="DI20" s="72"/>
      <c r="DJ20" s="75">
        <f t="shared" si="3"/>
        <v>34</v>
      </c>
      <c r="DK20" s="63" t="str">
        <f t="shared" si="11"/>
        <v/>
      </c>
      <c r="DL20" s="64">
        <f t="shared" si="5"/>
        <v>3948</v>
      </c>
      <c r="DM20" s="65">
        <f t="shared" si="6"/>
        <v>0</v>
      </c>
      <c r="DN20" s="66">
        <f t="shared" si="7"/>
        <v>0</v>
      </c>
      <c r="DO20" s="67">
        <f t="shared" si="8"/>
        <v>0</v>
      </c>
      <c r="DP20" s="67">
        <f t="shared" si="9"/>
        <v>70</v>
      </c>
      <c r="DQ20" s="67">
        <f t="shared" si="13"/>
        <v>0</v>
      </c>
      <c r="DR20" s="21"/>
      <c r="DU20" s="69"/>
    </row>
    <row r="21" spans="1:125" s="74" customFormat="1" ht="20" customHeight="1" x14ac:dyDescent="0.2">
      <c r="A21" s="1339" t="s">
        <v>143</v>
      </c>
      <c r="B21" s="1333">
        <v>11410</v>
      </c>
      <c r="C21" s="1251"/>
      <c r="D21" s="1330" t="s">
        <v>128</v>
      </c>
      <c r="E21" s="54"/>
      <c r="F21" s="54"/>
      <c r="G21" s="54"/>
      <c r="H21" s="54"/>
      <c r="I21" s="54"/>
      <c r="J21" s="54">
        <v>20</v>
      </c>
      <c r="K21" s="54"/>
      <c r="L21" s="54"/>
      <c r="M21" s="54">
        <v>128</v>
      </c>
      <c r="N21" s="54"/>
      <c r="O21" s="54">
        <v>0</v>
      </c>
      <c r="P21" s="55"/>
      <c r="Q21" s="54">
        <v>0</v>
      </c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6"/>
      <c r="AC21" s="57"/>
      <c r="AD21" s="57">
        <v>570</v>
      </c>
      <c r="AE21" s="57"/>
      <c r="AF21" s="57"/>
      <c r="AG21" s="57"/>
      <c r="AH21" s="57"/>
      <c r="AI21" s="57"/>
      <c r="AJ21" s="57"/>
      <c r="AK21" s="57"/>
      <c r="AL21" s="57"/>
      <c r="AM21" s="57"/>
      <c r="AN21" s="58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9"/>
      <c r="BM21" s="57"/>
      <c r="BN21" s="57"/>
      <c r="BO21" s="57">
        <v>298</v>
      </c>
      <c r="BP21" s="57">
        <v>7056</v>
      </c>
      <c r="BQ21" s="57">
        <v>2647</v>
      </c>
      <c r="BR21" s="57"/>
      <c r="BS21" s="57"/>
      <c r="BT21" s="60"/>
      <c r="BU21" s="60"/>
      <c r="BV21" s="60"/>
      <c r="BW21" s="60"/>
      <c r="BX21" s="60"/>
      <c r="BY21" s="61"/>
      <c r="BZ21" s="60"/>
      <c r="CA21" s="60"/>
      <c r="CB21" s="60"/>
      <c r="CC21" s="60"/>
      <c r="CD21" s="60"/>
      <c r="CE21" s="60"/>
      <c r="CF21" s="60"/>
      <c r="CG21" s="60"/>
      <c r="CH21" s="61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1234"/>
      <c r="CU21" s="1234"/>
      <c r="CV21" s="1234"/>
      <c r="CW21" s="1234"/>
      <c r="CX21" s="1234"/>
      <c r="CY21" s="1234"/>
      <c r="CZ21" s="1234"/>
      <c r="DA21" s="1234"/>
      <c r="DB21" s="1234"/>
      <c r="DC21" s="1234"/>
      <c r="DD21" s="1234"/>
      <c r="DE21" s="1234"/>
      <c r="DF21" s="1235"/>
      <c r="DG21" s="1234"/>
      <c r="DH21" s="1234"/>
      <c r="DI21" s="60"/>
      <c r="DJ21" s="62">
        <f t="shared" si="3"/>
        <v>298</v>
      </c>
      <c r="DK21" s="63" t="str">
        <f t="shared" si="11"/>
        <v/>
      </c>
      <c r="DL21" s="64">
        <f t="shared" si="5"/>
        <v>0</v>
      </c>
      <c r="DM21" s="55">
        <f t="shared" si="6"/>
        <v>570</v>
      </c>
      <c r="DN21" s="76">
        <f t="shared" si="7"/>
        <v>0</v>
      </c>
      <c r="DO21" s="67">
        <f t="shared" si="8"/>
        <v>0</v>
      </c>
      <c r="DP21" s="67">
        <f t="shared" si="9"/>
        <v>10001</v>
      </c>
      <c r="DQ21" s="67">
        <f t="shared" si="13"/>
        <v>0</v>
      </c>
      <c r="DR21" s="21"/>
      <c r="DU21" s="69"/>
    </row>
    <row r="22" spans="1:125" s="74" customFormat="1" ht="20" customHeight="1" x14ac:dyDescent="0.2">
      <c r="A22" s="1337" t="s">
        <v>144</v>
      </c>
      <c r="B22" s="1333">
        <v>11411</v>
      </c>
      <c r="C22" s="1251">
        <v>2</v>
      </c>
      <c r="D22" s="1330" t="s">
        <v>124</v>
      </c>
      <c r="E22" s="54"/>
      <c r="F22" s="54"/>
      <c r="G22" s="54"/>
      <c r="H22" s="54"/>
      <c r="I22" s="54"/>
      <c r="J22" s="54"/>
      <c r="K22" s="54"/>
      <c r="L22" s="54"/>
      <c r="M22" s="54">
        <v>2450</v>
      </c>
      <c r="N22" s="54"/>
      <c r="O22" s="54">
        <v>0</v>
      </c>
      <c r="P22" s="55"/>
      <c r="Q22" s="54">
        <v>0</v>
      </c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6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6">
        <v>332</v>
      </c>
      <c r="AO22" s="54"/>
      <c r="AP22" s="54"/>
      <c r="AQ22" s="54"/>
      <c r="AR22" s="54">
        <v>331</v>
      </c>
      <c r="AS22" s="54">
        <v>572</v>
      </c>
      <c r="AT22" s="54">
        <v>43</v>
      </c>
      <c r="AU22" s="54">
        <v>204</v>
      </c>
      <c r="AV22" s="54">
        <v>22</v>
      </c>
      <c r="AW22" s="54">
        <v>50</v>
      </c>
      <c r="AX22" s="54">
        <v>639</v>
      </c>
      <c r="AY22" s="54">
        <v>204</v>
      </c>
      <c r="AZ22" s="54">
        <v>200</v>
      </c>
      <c r="BA22" s="54">
        <v>56</v>
      </c>
      <c r="BB22" s="54">
        <v>330</v>
      </c>
      <c r="BC22" s="54"/>
      <c r="BD22" s="54"/>
      <c r="BE22" s="54"/>
      <c r="BF22" s="54"/>
      <c r="BG22" s="54"/>
      <c r="BH22" s="54"/>
      <c r="BI22" s="54"/>
      <c r="BJ22" s="54"/>
      <c r="BK22" s="54"/>
      <c r="BL22" s="71"/>
      <c r="BM22" s="54"/>
      <c r="BN22" s="54">
        <v>2083</v>
      </c>
      <c r="BO22" s="54">
        <v>2974</v>
      </c>
      <c r="BP22" s="54"/>
      <c r="BQ22" s="54"/>
      <c r="BR22" s="54">
        <v>1612</v>
      </c>
      <c r="BS22" s="54">
        <v>1855</v>
      </c>
      <c r="BT22" s="72"/>
      <c r="BU22" s="72"/>
      <c r="BV22" s="72"/>
      <c r="BW22" s="72"/>
      <c r="BX22" s="72"/>
      <c r="BY22" s="73"/>
      <c r="BZ22" s="72"/>
      <c r="CA22" s="72"/>
      <c r="CB22" s="72"/>
      <c r="CC22" s="72"/>
      <c r="CD22" s="72"/>
      <c r="CE22" s="72"/>
      <c r="CF22" s="72"/>
      <c r="CG22" s="72"/>
      <c r="CH22" s="73"/>
      <c r="CI22" s="72"/>
      <c r="CJ22" s="72"/>
      <c r="CK22" s="72"/>
      <c r="CL22" s="72"/>
      <c r="CM22" s="72">
        <v>2595</v>
      </c>
      <c r="CN22" s="72">
        <v>1321</v>
      </c>
      <c r="CO22" s="72">
        <v>935</v>
      </c>
      <c r="CP22" s="72"/>
      <c r="CQ22" s="72"/>
      <c r="CR22" s="72"/>
      <c r="CS22" s="72"/>
      <c r="CT22" s="1237"/>
      <c r="CU22" s="1237"/>
      <c r="CV22" s="1237">
        <v>1595</v>
      </c>
      <c r="CW22" s="1237">
        <v>4230</v>
      </c>
      <c r="CX22" s="1237">
        <v>3599</v>
      </c>
      <c r="CY22" s="1237">
        <v>116</v>
      </c>
      <c r="CZ22" s="1237">
        <v>2261</v>
      </c>
      <c r="DA22" s="1237">
        <v>2077</v>
      </c>
      <c r="DB22" s="1237">
        <v>2349</v>
      </c>
      <c r="DC22" s="1237">
        <v>1890</v>
      </c>
      <c r="DD22" s="1237">
        <v>1971</v>
      </c>
      <c r="DE22" s="1237">
        <v>1705</v>
      </c>
      <c r="DF22" s="1238">
        <v>1265</v>
      </c>
      <c r="DG22" s="1237">
        <v>1851</v>
      </c>
      <c r="DH22" s="1237">
        <v>1678</v>
      </c>
      <c r="DI22" s="72"/>
      <c r="DJ22" s="75">
        <f t="shared" si="3"/>
        <v>5057</v>
      </c>
      <c r="DK22" s="63" t="str">
        <f t="shared" si="11"/>
        <v>j</v>
      </c>
      <c r="DL22" s="64">
        <f t="shared" si="5"/>
        <v>0</v>
      </c>
      <c r="DM22" s="55">
        <f t="shared" si="6"/>
        <v>332</v>
      </c>
      <c r="DN22" s="76">
        <f t="shared" si="7"/>
        <v>2265</v>
      </c>
      <c r="DO22" s="67">
        <f t="shared" si="8"/>
        <v>386</v>
      </c>
      <c r="DP22" s="67">
        <f t="shared" si="9"/>
        <v>8524</v>
      </c>
      <c r="DQ22" s="67">
        <f t="shared" si="13"/>
        <v>6446</v>
      </c>
      <c r="DR22" s="21"/>
      <c r="DU22" s="69"/>
    </row>
    <row r="23" spans="1:125" s="74" customFormat="1" ht="20" customHeight="1" x14ac:dyDescent="0.2">
      <c r="A23" s="1337" t="s">
        <v>145</v>
      </c>
      <c r="B23" s="1333">
        <v>11413</v>
      </c>
      <c r="C23" s="1251">
        <v>1</v>
      </c>
      <c r="D23" s="1330" t="s">
        <v>124</v>
      </c>
      <c r="E23" s="54"/>
      <c r="F23" s="54"/>
      <c r="G23" s="54"/>
      <c r="H23" s="54"/>
      <c r="I23" s="54"/>
      <c r="J23" s="54"/>
      <c r="K23" s="54"/>
      <c r="L23" s="54"/>
      <c r="M23" s="54">
        <v>0</v>
      </c>
      <c r="N23" s="54"/>
      <c r="O23" s="54">
        <v>0</v>
      </c>
      <c r="P23" s="55"/>
      <c r="Q23" s="54">
        <v>0</v>
      </c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6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>
        <v>476</v>
      </c>
      <c r="AN23" s="56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>
        <v>40</v>
      </c>
      <c r="BD23" s="54"/>
      <c r="BE23" s="54"/>
      <c r="BF23" s="54"/>
      <c r="BG23" s="54"/>
      <c r="BH23" s="54"/>
      <c r="BI23" s="54"/>
      <c r="BJ23" s="54"/>
      <c r="BK23" s="54"/>
      <c r="BL23" s="71"/>
      <c r="BM23" s="54">
        <v>323</v>
      </c>
      <c r="BN23" s="54">
        <v>1916</v>
      </c>
      <c r="BO23" s="54">
        <v>2042</v>
      </c>
      <c r="BP23" s="54">
        <v>1128</v>
      </c>
      <c r="BQ23" s="54">
        <v>52</v>
      </c>
      <c r="BR23" s="54">
        <v>232</v>
      </c>
      <c r="BS23" s="54">
        <v>832</v>
      </c>
      <c r="BT23" s="72"/>
      <c r="BU23" s="72"/>
      <c r="BV23" s="72"/>
      <c r="BW23" s="72"/>
      <c r="BX23" s="72"/>
      <c r="BY23" s="73"/>
      <c r="BZ23" s="72"/>
      <c r="CA23" s="72"/>
      <c r="CB23" s="72"/>
      <c r="CC23" s="72"/>
      <c r="CD23" s="72"/>
      <c r="CE23" s="72"/>
      <c r="CF23" s="72"/>
      <c r="CG23" s="72"/>
      <c r="CH23" s="73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1237"/>
      <c r="CU23" s="1237"/>
      <c r="CV23" s="1237"/>
      <c r="CW23" s="1237"/>
      <c r="CX23" s="1237"/>
      <c r="CY23" s="1237"/>
      <c r="CZ23" s="1237"/>
      <c r="DA23" s="1237"/>
      <c r="DB23" s="1237"/>
      <c r="DC23" s="1237"/>
      <c r="DD23" s="1237"/>
      <c r="DE23" s="1237"/>
      <c r="DF23" s="1238"/>
      <c r="DG23" s="1237"/>
      <c r="DH23" s="1237"/>
      <c r="DI23" s="72"/>
      <c r="DJ23" s="75">
        <f t="shared" si="3"/>
        <v>4281</v>
      </c>
      <c r="DK23" s="63" t="str">
        <f t="shared" si="11"/>
        <v/>
      </c>
      <c r="DL23" s="64">
        <f t="shared" si="5"/>
        <v>0</v>
      </c>
      <c r="DM23" s="55">
        <f t="shared" si="6"/>
        <v>476</v>
      </c>
      <c r="DN23" s="76">
        <f t="shared" si="7"/>
        <v>0</v>
      </c>
      <c r="DO23" s="67">
        <f t="shared" si="8"/>
        <v>40</v>
      </c>
      <c r="DP23" s="67">
        <f t="shared" si="9"/>
        <v>6525</v>
      </c>
      <c r="DQ23" s="67">
        <f t="shared" si="13"/>
        <v>0</v>
      </c>
      <c r="DR23" s="21"/>
      <c r="DU23" s="69"/>
    </row>
    <row r="24" spans="1:125" s="74" customFormat="1" ht="20" customHeight="1" x14ac:dyDescent="0.2">
      <c r="A24" s="1337" t="s">
        <v>146</v>
      </c>
      <c r="B24" s="1333">
        <v>11416</v>
      </c>
      <c r="C24" s="1251">
        <v>2</v>
      </c>
      <c r="D24" s="1330" t="s">
        <v>124</v>
      </c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5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6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6"/>
      <c r="AO24" s="54"/>
      <c r="AP24" s="54"/>
      <c r="AQ24" s="54"/>
      <c r="AR24" s="54"/>
      <c r="AS24" s="54"/>
      <c r="AT24" s="54">
        <v>0</v>
      </c>
      <c r="AU24" s="54"/>
      <c r="AV24" s="54">
        <v>287</v>
      </c>
      <c r="AW24" s="54"/>
      <c r="AX24" s="54"/>
      <c r="AY24" s="54">
        <v>333</v>
      </c>
      <c r="AZ24" s="54"/>
      <c r="BA24" s="54"/>
      <c r="BB24" s="54"/>
      <c r="BC24" s="54">
        <v>350</v>
      </c>
      <c r="BD24" s="54">
        <v>573</v>
      </c>
      <c r="BE24" s="54">
        <v>308</v>
      </c>
      <c r="BF24" s="54"/>
      <c r="BG24" s="54"/>
      <c r="BH24" s="54">
        <v>224</v>
      </c>
      <c r="BI24" s="54">
        <v>435</v>
      </c>
      <c r="BJ24" s="54">
        <v>312</v>
      </c>
      <c r="BK24" s="54"/>
      <c r="BL24" s="71">
        <v>751</v>
      </c>
      <c r="BM24" s="54"/>
      <c r="BN24" s="54"/>
      <c r="BO24" s="54"/>
      <c r="BP24" s="54">
        <v>42</v>
      </c>
      <c r="BQ24" s="54"/>
      <c r="BR24" s="54"/>
      <c r="BS24" s="54"/>
      <c r="BT24" s="72"/>
      <c r="BU24" s="72"/>
      <c r="BV24" s="72"/>
      <c r="BW24" s="72"/>
      <c r="BX24" s="72"/>
      <c r="BY24" s="73"/>
      <c r="BZ24" s="72"/>
      <c r="CA24" s="72"/>
      <c r="CB24" s="72"/>
      <c r="CC24" s="72"/>
      <c r="CD24" s="72"/>
      <c r="CE24" s="72"/>
      <c r="CF24" s="72"/>
      <c r="CG24" s="72"/>
      <c r="CH24" s="73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1237"/>
      <c r="CU24" s="1237"/>
      <c r="CV24" s="1237"/>
      <c r="CW24" s="1237"/>
      <c r="CX24" s="1237"/>
      <c r="CY24" s="1237"/>
      <c r="CZ24" s="1237"/>
      <c r="DA24" s="1237"/>
      <c r="DB24" s="1237"/>
      <c r="DC24" s="1237"/>
      <c r="DD24" s="1237"/>
      <c r="DE24" s="1237"/>
      <c r="DF24" s="1238"/>
      <c r="DG24" s="1237"/>
      <c r="DH24" s="1237"/>
      <c r="DI24" s="72"/>
      <c r="DJ24" s="75">
        <f t="shared" si="3"/>
        <v>0</v>
      </c>
      <c r="DK24" s="63" t="str">
        <f t="shared" si="11"/>
        <v/>
      </c>
      <c r="DL24" s="64">
        <f t="shared" si="5"/>
        <v>0</v>
      </c>
      <c r="DM24" s="55">
        <f t="shared" si="6"/>
        <v>0</v>
      </c>
      <c r="DN24" s="76">
        <f t="shared" si="7"/>
        <v>620</v>
      </c>
      <c r="DO24" s="67">
        <f t="shared" si="8"/>
        <v>2953</v>
      </c>
      <c r="DP24" s="67">
        <f t="shared" si="9"/>
        <v>42</v>
      </c>
      <c r="DQ24" s="67">
        <f t="shared" si="13"/>
        <v>0</v>
      </c>
      <c r="DR24" s="21"/>
      <c r="DU24" s="69"/>
    </row>
    <row r="25" spans="1:125" s="68" customFormat="1" ht="20" customHeight="1" x14ac:dyDescent="0.2">
      <c r="A25" s="1337" t="s">
        <v>147</v>
      </c>
      <c r="B25" s="1332">
        <v>11417</v>
      </c>
      <c r="C25" s="1261">
        <v>3</v>
      </c>
      <c r="D25" s="1330" t="s">
        <v>124</v>
      </c>
      <c r="E25" s="54"/>
      <c r="F25" s="54"/>
      <c r="G25" s="54"/>
      <c r="H25" s="54"/>
      <c r="I25" s="54"/>
      <c r="J25" s="54"/>
      <c r="K25" s="54"/>
      <c r="L25" s="54">
        <v>246</v>
      </c>
      <c r="M25" s="54">
        <v>2429</v>
      </c>
      <c r="N25" s="54"/>
      <c r="O25" s="54"/>
      <c r="P25" s="55">
        <v>2675</v>
      </c>
      <c r="Q25" s="54"/>
      <c r="R25" s="54">
        <v>0</v>
      </c>
      <c r="S25" s="54"/>
      <c r="T25" s="54">
        <v>0</v>
      </c>
      <c r="U25" s="54"/>
      <c r="V25" s="54"/>
      <c r="W25" s="54"/>
      <c r="X25" s="54">
        <v>478</v>
      </c>
      <c r="Y25" s="54">
        <v>28</v>
      </c>
      <c r="Z25" s="54">
        <v>282</v>
      </c>
      <c r="AA25" s="54">
        <v>323</v>
      </c>
      <c r="AB25" s="56">
        <v>2</v>
      </c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6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>
        <v>-284</v>
      </c>
      <c r="BA25" s="54">
        <v>292</v>
      </c>
      <c r="BB25" s="54">
        <v>526</v>
      </c>
      <c r="BC25" s="54">
        <v>177</v>
      </c>
      <c r="BD25" s="54">
        <v>188</v>
      </c>
      <c r="BE25" s="54">
        <v>253</v>
      </c>
      <c r="BF25" s="54">
        <v>365</v>
      </c>
      <c r="BG25" s="54"/>
      <c r="BH25" s="54"/>
      <c r="BI25" s="54"/>
      <c r="BJ25" s="54"/>
      <c r="BK25" s="54"/>
      <c r="BL25" s="71">
        <v>189</v>
      </c>
      <c r="BM25" s="54">
        <v>532</v>
      </c>
      <c r="BN25" s="54">
        <v>19</v>
      </c>
      <c r="BO25" s="54">
        <v>74</v>
      </c>
      <c r="BP25" s="54"/>
      <c r="BQ25" s="54"/>
      <c r="BR25" s="54"/>
      <c r="BS25" s="54"/>
      <c r="BT25" s="72"/>
      <c r="BU25" s="72"/>
      <c r="BV25" s="72"/>
      <c r="BW25" s="72"/>
      <c r="BX25" s="72"/>
      <c r="BY25" s="73"/>
      <c r="BZ25" s="72"/>
      <c r="CA25" s="72"/>
      <c r="CB25" s="72"/>
      <c r="CC25" s="72"/>
      <c r="CD25" s="72"/>
      <c r="CE25" s="72"/>
      <c r="CF25" s="72"/>
      <c r="CG25" s="72"/>
      <c r="CH25" s="73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1237"/>
      <c r="CU25" s="1237"/>
      <c r="CV25" s="1237"/>
      <c r="CW25" s="1237"/>
      <c r="CX25" s="1237"/>
      <c r="CY25" s="1237"/>
      <c r="CZ25" s="1237"/>
      <c r="DA25" s="1237"/>
      <c r="DB25" s="1237"/>
      <c r="DC25" s="1237"/>
      <c r="DD25" s="1237"/>
      <c r="DE25" s="1237"/>
      <c r="DF25" s="1238"/>
      <c r="DG25" s="1237"/>
      <c r="DH25" s="1237"/>
      <c r="DI25" s="72"/>
      <c r="DJ25" s="75">
        <f t="shared" si="3"/>
        <v>625</v>
      </c>
      <c r="DK25" s="63" t="str">
        <f t="shared" si="11"/>
        <v/>
      </c>
      <c r="DL25" s="64">
        <f t="shared" si="5"/>
        <v>1113</v>
      </c>
      <c r="DM25" s="65">
        <f t="shared" si="6"/>
        <v>0</v>
      </c>
      <c r="DN25" s="66">
        <f t="shared" si="7"/>
        <v>-284</v>
      </c>
      <c r="DO25" s="67">
        <f t="shared" si="8"/>
        <v>1990</v>
      </c>
      <c r="DP25" s="67">
        <f t="shared" si="9"/>
        <v>625</v>
      </c>
      <c r="DQ25" s="67">
        <f t="shared" si="13"/>
        <v>0</v>
      </c>
      <c r="DR25" s="21"/>
      <c r="DU25" s="69"/>
    </row>
    <row r="26" spans="1:125" s="74" customFormat="1" ht="20" customHeight="1" x14ac:dyDescent="0.2">
      <c r="A26" s="1340" t="s">
        <v>148</v>
      </c>
      <c r="B26" s="1333">
        <v>11180</v>
      </c>
      <c r="C26" s="1251"/>
      <c r="D26" s="1330" t="s">
        <v>124</v>
      </c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5">
        <v>406</v>
      </c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6"/>
      <c r="AC26" s="57">
        <v>184</v>
      </c>
      <c r="AD26" s="57">
        <v>239</v>
      </c>
      <c r="AE26" s="57">
        <v>300</v>
      </c>
      <c r="AF26" s="57">
        <v>101</v>
      </c>
      <c r="AG26" s="57">
        <v>336</v>
      </c>
      <c r="AH26" s="57">
        <v>131</v>
      </c>
      <c r="AI26" s="57">
        <v>181</v>
      </c>
      <c r="AJ26" s="57"/>
      <c r="AK26" s="57">
        <v>236</v>
      </c>
      <c r="AL26" s="57">
        <v>527</v>
      </c>
      <c r="AM26" s="57">
        <v>349</v>
      </c>
      <c r="AN26" s="58">
        <v>408</v>
      </c>
      <c r="AO26" s="57">
        <v>305</v>
      </c>
      <c r="AP26" s="57">
        <v>210</v>
      </c>
      <c r="AQ26" s="57">
        <v>451</v>
      </c>
      <c r="AR26" s="57">
        <v>216</v>
      </c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9"/>
      <c r="BM26" s="57"/>
      <c r="BN26" s="57"/>
      <c r="BO26" s="57"/>
      <c r="BP26" s="57"/>
      <c r="BQ26" s="57"/>
      <c r="BR26" s="57"/>
      <c r="BS26" s="57"/>
      <c r="BT26" s="60"/>
      <c r="BU26" s="60"/>
      <c r="BV26" s="60"/>
      <c r="BW26" s="60"/>
      <c r="BX26" s="60"/>
      <c r="BY26" s="61"/>
      <c r="BZ26" s="60"/>
      <c r="CA26" s="60"/>
      <c r="CB26" s="60"/>
      <c r="CC26" s="60"/>
      <c r="CD26" s="60"/>
      <c r="CE26" s="60"/>
      <c r="CF26" s="60"/>
      <c r="CG26" s="60"/>
      <c r="CH26" s="61"/>
      <c r="CI26" s="60"/>
      <c r="CJ26" s="60"/>
      <c r="CK26" s="60"/>
      <c r="CL26" s="60"/>
      <c r="CM26" s="60"/>
      <c r="CN26" s="60"/>
      <c r="CO26" s="60"/>
      <c r="CP26" s="60"/>
      <c r="CQ26" s="60"/>
      <c r="CR26" s="60">
        <v>650</v>
      </c>
      <c r="CS26" s="60">
        <v>2006</v>
      </c>
      <c r="CT26" s="1234">
        <v>1817</v>
      </c>
      <c r="CU26" s="1234"/>
      <c r="CV26" s="1234"/>
      <c r="CW26" s="1234"/>
      <c r="CX26" s="1234"/>
      <c r="CY26" s="1234"/>
      <c r="CZ26" s="1234"/>
      <c r="DA26" s="1234"/>
      <c r="DB26" s="1234"/>
      <c r="DC26" s="1234"/>
      <c r="DD26" s="1234"/>
      <c r="DE26" s="1234"/>
      <c r="DF26" s="1235"/>
      <c r="DG26" s="1234"/>
      <c r="DH26" s="1234"/>
      <c r="DI26" s="60"/>
      <c r="DJ26" s="62">
        <f t="shared" si="3"/>
        <v>0</v>
      </c>
      <c r="DK26" s="63" t="str">
        <f t="shared" si="11"/>
        <v>j</v>
      </c>
      <c r="DL26" s="64">
        <f t="shared" si="5"/>
        <v>0</v>
      </c>
      <c r="DM26" s="55">
        <f t="shared" si="6"/>
        <v>2992</v>
      </c>
      <c r="DN26" s="76">
        <f t="shared" si="7"/>
        <v>1182</v>
      </c>
      <c r="DO26" s="67">
        <f t="shared" si="8"/>
        <v>0</v>
      </c>
      <c r="DP26" s="67">
        <f t="shared" si="9"/>
        <v>0</v>
      </c>
      <c r="DQ26" s="67">
        <f t="shared" si="12"/>
        <v>2656</v>
      </c>
      <c r="DR26" s="21"/>
      <c r="DU26" s="69"/>
    </row>
    <row r="27" spans="1:125" s="74" customFormat="1" ht="20" customHeight="1" x14ac:dyDescent="0.2">
      <c r="A27" s="1337" t="s">
        <v>149</v>
      </c>
      <c r="B27" s="1333">
        <v>11181</v>
      </c>
      <c r="C27" s="1251">
        <v>3</v>
      </c>
      <c r="D27" s="1330" t="s">
        <v>124</v>
      </c>
      <c r="E27" s="54"/>
      <c r="F27" s="54"/>
      <c r="G27" s="54"/>
      <c r="H27" s="54"/>
      <c r="I27" s="54">
        <v>272</v>
      </c>
      <c r="J27" s="54"/>
      <c r="K27" s="54"/>
      <c r="L27" s="54"/>
      <c r="M27" s="54"/>
      <c r="N27" s="54">
        <v>463</v>
      </c>
      <c r="O27" s="54"/>
      <c r="P27" s="55">
        <v>735</v>
      </c>
      <c r="Q27" s="54">
        <v>0</v>
      </c>
      <c r="R27" s="54">
        <v>519</v>
      </c>
      <c r="S27" s="54">
        <v>854</v>
      </c>
      <c r="T27" s="54"/>
      <c r="U27" s="54"/>
      <c r="V27" s="54"/>
      <c r="W27" s="54"/>
      <c r="X27" s="54"/>
      <c r="Y27" s="54"/>
      <c r="Z27" s="54"/>
      <c r="AA27" s="54"/>
      <c r="AB27" s="56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6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>
        <v>2171</v>
      </c>
      <c r="BA27" s="54">
        <v>2772</v>
      </c>
      <c r="BB27" s="54">
        <v>631</v>
      </c>
      <c r="BC27" s="54"/>
      <c r="BD27" s="54"/>
      <c r="BE27" s="54"/>
      <c r="BF27" s="54"/>
      <c r="BG27" s="54"/>
      <c r="BH27" s="54"/>
      <c r="BI27" s="54"/>
      <c r="BJ27" s="54"/>
      <c r="BK27" s="54"/>
      <c r="BL27" s="71"/>
      <c r="BM27" s="54"/>
      <c r="BN27" s="54"/>
      <c r="BO27" s="54"/>
      <c r="BP27" s="54"/>
      <c r="BQ27" s="54"/>
      <c r="BR27" s="54"/>
      <c r="BS27" s="54"/>
      <c r="BT27" s="72"/>
      <c r="BU27" s="72"/>
      <c r="BV27" s="72"/>
      <c r="BW27" s="72"/>
      <c r="BX27" s="72"/>
      <c r="BY27" s="73"/>
      <c r="BZ27" s="72"/>
      <c r="CA27" s="72"/>
      <c r="CB27" s="72"/>
      <c r="CC27" s="72"/>
      <c r="CD27" s="72"/>
      <c r="CE27" s="72"/>
      <c r="CF27" s="72"/>
      <c r="CG27" s="72"/>
      <c r="CH27" s="73"/>
      <c r="CI27" s="72"/>
      <c r="CJ27" s="72"/>
      <c r="CK27" s="72"/>
      <c r="CL27" s="72"/>
      <c r="CM27" s="72"/>
      <c r="CN27" s="72">
        <v>501</v>
      </c>
      <c r="CO27" s="72">
        <v>1474</v>
      </c>
      <c r="CP27" s="72">
        <v>1686</v>
      </c>
      <c r="CQ27" s="72">
        <v>901</v>
      </c>
      <c r="CR27" s="72"/>
      <c r="CS27" s="72"/>
      <c r="CT27" s="1237"/>
      <c r="CU27" s="1237">
        <v>1917</v>
      </c>
      <c r="CV27" s="1237">
        <v>148</v>
      </c>
      <c r="CW27" s="1237"/>
      <c r="CX27" s="1237"/>
      <c r="CY27" s="1237">
        <v>1319</v>
      </c>
      <c r="CZ27" s="1237">
        <v>700</v>
      </c>
      <c r="DA27" s="1237">
        <v>600</v>
      </c>
      <c r="DB27" s="1237">
        <v>307</v>
      </c>
      <c r="DC27" s="1237">
        <v>750</v>
      </c>
      <c r="DD27" s="1237">
        <v>600</v>
      </c>
      <c r="DE27" s="1237">
        <v>600</v>
      </c>
      <c r="DF27" s="1238">
        <v>450</v>
      </c>
      <c r="DG27" s="1237">
        <v>450</v>
      </c>
      <c r="DH27" s="1237">
        <v>550</v>
      </c>
      <c r="DI27" s="72"/>
      <c r="DJ27" s="75">
        <f t="shared" si="3"/>
        <v>0</v>
      </c>
      <c r="DK27" s="63" t="str">
        <f t="shared" si="11"/>
        <v>j</v>
      </c>
      <c r="DL27" s="64">
        <f t="shared" si="5"/>
        <v>1373</v>
      </c>
      <c r="DM27" s="55">
        <f t="shared" si="6"/>
        <v>0</v>
      </c>
      <c r="DN27" s="76">
        <f t="shared" si="7"/>
        <v>2171</v>
      </c>
      <c r="DO27" s="67">
        <f t="shared" si="8"/>
        <v>3403</v>
      </c>
      <c r="DP27" s="67">
        <f t="shared" si="9"/>
        <v>0</v>
      </c>
      <c r="DQ27" s="67">
        <f t="shared" si="12"/>
        <v>4562</v>
      </c>
      <c r="DR27" s="21"/>
      <c r="DU27" s="69"/>
    </row>
    <row r="28" spans="1:125" s="77" customFormat="1" ht="20" customHeight="1" x14ac:dyDescent="0.2">
      <c r="A28" s="1338" t="s">
        <v>150</v>
      </c>
      <c r="B28" s="1341">
        <v>11438</v>
      </c>
      <c r="C28" s="1233">
        <v>1</v>
      </c>
      <c r="D28" s="1330" t="s">
        <v>142</v>
      </c>
      <c r="E28" s="54"/>
      <c r="F28" s="54"/>
      <c r="G28" s="54"/>
      <c r="H28" s="54"/>
      <c r="I28" s="54"/>
      <c r="J28" s="54"/>
      <c r="K28" s="54"/>
      <c r="L28" s="54"/>
      <c r="M28" s="54"/>
      <c r="N28" s="54">
        <v>1515</v>
      </c>
      <c r="O28" s="54">
        <v>784</v>
      </c>
      <c r="P28" s="55">
        <f>SUM(D28:O28)</f>
        <v>2299</v>
      </c>
      <c r="Q28" s="54"/>
      <c r="R28" s="54">
        <v>0</v>
      </c>
      <c r="S28" s="54"/>
      <c r="T28" s="54">
        <v>0</v>
      </c>
      <c r="U28" s="54"/>
      <c r="V28" s="54"/>
      <c r="W28" s="54"/>
      <c r="X28" s="54">
        <v>242</v>
      </c>
      <c r="Y28" s="54">
        <v>1698</v>
      </c>
      <c r="Z28" s="54">
        <v>1374</v>
      </c>
      <c r="AA28" s="54">
        <v>1134</v>
      </c>
      <c r="AB28" s="56">
        <v>587</v>
      </c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6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>
        <v>1534</v>
      </c>
      <c r="BH28" s="54"/>
      <c r="BI28" s="54">
        <v>799</v>
      </c>
      <c r="BJ28" s="54">
        <v>356</v>
      </c>
      <c r="BK28" s="54"/>
      <c r="BL28" s="71"/>
      <c r="BM28" s="54"/>
      <c r="BN28" s="54"/>
      <c r="BO28" s="54"/>
      <c r="BP28" s="54"/>
      <c r="BQ28" s="54"/>
      <c r="BR28" s="54"/>
      <c r="BS28" s="54"/>
      <c r="BT28" s="72"/>
      <c r="BU28" s="72"/>
      <c r="BV28" s="72"/>
      <c r="BW28" s="72"/>
      <c r="BX28" s="72"/>
      <c r="BY28" s="73"/>
      <c r="BZ28" s="72"/>
      <c r="CA28" s="72"/>
      <c r="CB28" s="72"/>
      <c r="CC28" s="72"/>
      <c r="CD28" s="72"/>
      <c r="CE28" s="72"/>
      <c r="CF28" s="72"/>
      <c r="CG28" s="72"/>
      <c r="CH28" s="73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1237"/>
      <c r="CU28" s="1237"/>
      <c r="CV28" s="1237"/>
      <c r="CW28" s="1237"/>
      <c r="CX28" s="1237"/>
      <c r="CY28" s="1237"/>
      <c r="CZ28" s="1237"/>
      <c r="DA28" s="1237"/>
      <c r="DB28" s="1237"/>
      <c r="DC28" s="1237"/>
      <c r="DD28" s="1237"/>
      <c r="DE28" s="1237"/>
      <c r="DF28" s="1238"/>
      <c r="DG28" s="1237"/>
      <c r="DH28" s="1237"/>
      <c r="DI28" s="72"/>
      <c r="DJ28" s="75">
        <f t="shared" si="3"/>
        <v>0</v>
      </c>
      <c r="DK28" s="63" t="str">
        <f t="shared" si="11"/>
        <v/>
      </c>
      <c r="DL28" s="64">
        <f t="shared" si="5"/>
        <v>5035</v>
      </c>
      <c r="DM28" s="65">
        <f t="shared" si="6"/>
        <v>0</v>
      </c>
      <c r="DN28" s="66">
        <f t="shared" si="7"/>
        <v>0</v>
      </c>
      <c r="DO28" s="67">
        <f t="shared" si="8"/>
        <v>2689</v>
      </c>
      <c r="DP28" s="67">
        <f t="shared" si="9"/>
        <v>0</v>
      </c>
      <c r="DQ28" s="67">
        <f t="shared" si="12"/>
        <v>0</v>
      </c>
      <c r="DR28" s="21"/>
      <c r="DU28" s="69"/>
    </row>
    <row r="29" spans="1:125" s="68" customFormat="1" ht="20" customHeight="1" x14ac:dyDescent="0.2">
      <c r="A29" s="1336" t="s">
        <v>151</v>
      </c>
      <c r="B29" s="1332">
        <v>11183</v>
      </c>
      <c r="C29" s="1261">
        <v>1</v>
      </c>
      <c r="D29" s="1330" t="s">
        <v>124</v>
      </c>
      <c r="E29" s="54"/>
      <c r="F29" s="54"/>
      <c r="G29" s="54"/>
      <c r="H29" s="54"/>
      <c r="I29" s="54"/>
      <c r="J29" s="54"/>
      <c r="K29" s="54"/>
      <c r="L29" s="54"/>
      <c r="M29" s="54"/>
      <c r="N29" s="54">
        <v>624</v>
      </c>
      <c r="O29" s="54">
        <v>377</v>
      </c>
      <c r="P29" s="55">
        <f>SUM(D29:O29)</f>
        <v>1001</v>
      </c>
      <c r="Q29" s="54">
        <v>516</v>
      </c>
      <c r="R29" s="54">
        <v>108</v>
      </c>
      <c r="S29" s="54">
        <v>1047</v>
      </c>
      <c r="T29" s="54">
        <v>303</v>
      </c>
      <c r="U29" s="54">
        <v>99</v>
      </c>
      <c r="V29" s="54">
        <v>807</v>
      </c>
      <c r="W29" s="54">
        <v>435</v>
      </c>
      <c r="X29" s="54">
        <v>275</v>
      </c>
      <c r="Y29" s="54"/>
      <c r="Z29" s="54">
        <v>492</v>
      </c>
      <c r="AA29" s="54">
        <v>264</v>
      </c>
      <c r="AB29" s="56">
        <v>881</v>
      </c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8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>
        <v>4</v>
      </c>
      <c r="BA29" s="57"/>
      <c r="BB29" s="57"/>
      <c r="BC29" s="57"/>
      <c r="BD29" s="57"/>
      <c r="BE29" s="57"/>
      <c r="BF29" s="57"/>
      <c r="BG29" s="57">
        <v>268</v>
      </c>
      <c r="BH29" s="57"/>
      <c r="BI29" s="57"/>
      <c r="BJ29" s="57"/>
      <c r="BK29" s="57"/>
      <c r="BL29" s="59"/>
      <c r="BM29" s="57"/>
      <c r="BN29" s="57"/>
      <c r="BO29" s="57"/>
      <c r="BP29" s="57"/>
      <c r="BQ29" s="57"/>
      <c r="BR29" s="57"/>
      <c r="BS29" s="57"/>
      <c r="BT29" s="60"/>
      <c r="BU29" s="60"/>
      <c r="BV29" s="60"/>
      <c r="BW29" s="60"/>
      <c r="BX29" s="60"/>
      <c r="BY29" s="61"/>
      <c r="BZ29" s="60"/>
      <c r="CA29" s="60"/>
      <c r="CB29" s="60"/>
      <c r="CC29" s="60"/>
      <c r="CD29" s="60"/>
      <c r="CE29" s="60"/>
      <c r="CF29" s="60"/>
      <c r="CG29" s="60"/>
      <c r="CH29" s="61"/>
      <c r="CI29" s="60"/>
      <c r="CJ29" s="60"/>
      <c r="CK29" s="60"/>
      <c r="CL29" s="60"/>
      <c r="CM29" s="60"/>
      <c r="CN29" s="60"/>
      <c r="CO29" s="60"/>
      <c r="CP29" s="60"/>
      <c r="CQ29" s="60">
        <v>737</v>
      </c>
      <c r="CR29" s="60">
        <v>1495</v>
      </c>
      <c r="CS29" s="60">
        <v>600</v>
      </c>
      <c r="CT29" s="1234"/>
      <c r="CU29" s="1234">
        <v>930</v>
      </c>
      <c r="CV29" s="1234">
        <v>901</v>
      </c>
      <c r="CW29" s="1234"/>
      <c r="CX29" s="1234">
        <v>515</v>
      </c>
      <c r="CY29" s="1234">
        <v>507</v>
      </c>
      <c r="CZ29" s="1234"/>
      <c r="DA29" s="1234"/>
      <c r="DB29" s="1234"/>
      <c r="DC29" s="1234"/>
      <c r="DD29" s="1234"/>
      <c r="DE29" s="1234"/>
      <c r="DF29" s="1235">
        <v>1300</v>
      </c>
      <c r="DG29" s="1234">
        <v>950</v>
      </c>
      <c r="DH29" s="1234">
        <v>700</v>
      </c>
      <c r="DI29" s="60"/>
      <c r="DJ29" s="62">
        <f t="shared" si="3"/>
        <v>0</v>
      </c>
      <c r="DK29" s="63" t="str">
        <f t="shared" si="11"/>
        <v>j</v>
      </c>
      <c r="DL29" s="64">
        <f t="shared" si="5"/>
        <v>5227</v>
      </c>
      <c r="DM29" s="65">
        <f t="shared" si="6"/>
        <v>0</v>
      </c>
      <c r="DN29" s="66">
        <f t="shared" si="7"/>
        <v>4</v>
      </c>
      <c r="DO29" s="67">
        <f t="shared" si="8"/>
        <v>268</v>
      </c>
      <c r="DP29" s="67">
        <f t="shared" si="9"/>
        <v>0</v>
      </c>
      <c r="DQ29" s="67">
        <f t="shared" si="12"/>
        <v>2832</v>
      </c>
      <c r="DR29" s="21"/>
      <c r="DU29" s="69"/>
    </row>
    <row r="30" spans="1:125" s="78" customFormat="1" ht="20" customHeight="1" x14ac:dyDescent="0.2">
      <c r="A30" s="1337" t="s">
        <v>152</v>
      </c>
      <c r="B30" s="1333">
        <v>11444</v>
      </c>
      <c r="C30" s="1251">
        <v>1</v>
      </c>
      <c r="D30" s="1330" t="s">
        <v>124</v>
      </c>
      <c r="E30" s="54"/>
      <c r="F30" s="54"/>
      <c r="G30" s="54"/>
      <c r="H30" s="54">
        <v>370</v>
      </c>
      <c r="I30" s="54">
        <v>524</v>
      </c>
      <c r="J30" s="54"/>
      <c r="K30" s="54">
        <v>928</v>
      </c>
      <c r="L30" s="54"/>
      <c r="M30" s="54">
        <v>458</v>
      </c>
      <c r="N30" s="54"/>
      <c r="O30" s="54"/>
      <c r="P30" s="55">
        <f>SUM(D30:O30)</f>
        <v>2280</v>
      </c>
      <c r="Q30" s="54"/>
      <c r="R30" s="54">
        <v>0</v>
      </c>
      <c r="S30" s="54"/>
      <c r="T30" s="54">
        <v>0</v>
      </c>
      <c r="U30" s="54"/>
      <c r="V30" s="54"/>
      <c r="W30" s="54"/>
      <c r="X30" s="54"/>
      <c r="Y30" s="54"/>
      <c r="Z30" s="54"/>
      <c r="AA30" s="54"/>
      <c r="AB30" s="56"/>
      <c r="AC30" s="57"/>
      <c r="AD30" s="57">
        <v>382</v>
      </c>
      <c r="AE30" s="57">
        <v>335</v>
      </c>
      <c r="AF30" s="57">
        <v>285</v>
      </c>
      <c r="AG30" s="57">
        <v>375</v>
      </c>
      <c r="AH30" s="57">
        <v>1039</v>
      </c>
      <c r="AI30" s="57">
        <v>221</v>
      </c>
      <c r="AJ30" s="57"/>
      <c r="AK30" s="57"/>
      <c r="AL30" s="57">
        <v>494</v>
      </c>
      <c r="AM30" s="57"/>
      <c r="AN30" s="58">
        <v>524</v>
      </c>
      <c r="AO30" s="57"/>
      <c r="AP30" s="57">
        <v>484</v>
      </c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>
        <v>165</v>
      </c>
      <c r="BH30" s="57">
        <v>568</v>
      </c>
      <c r="BI30" s="57"/>
      <c r="BJ30" s="57"/>
      <c r="BK30" s="57"/>
      <c r="BL30" s="59"/>
      <c r="BM30" s="57"/>
      <c r="BN30" s="57"/>
      <c r="BO30" s="57"/>
      <c r="BP30" s="57"/>
      <c r="BQ30" s="57"/>
      <c r="BR30" s="57"/>
      <c r="BS30" s="57"/>
      <c r="BT30" s="60"/>
      <c r="BU30" s="60"/>
      <c r="BV30" s="60"/>
      <c r="BW30" s="60"/>
      <c r="BX30" s="60"/>
      <c r="BY30" s="61"/>
      <c r="BZ30" s="60"/>
      <c r="CA30" s="60"/>
      <c r="CB30" s="60"/>
      <c r="CC30" s="60"/>
      <c r="CD30" s="60"/>
      <c r="CE30" s="60"/>
      <c r="CF30" s="60"/>
      <c r="CG30" s="60"/>
      <c r="CH30" s="61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1234"/>
      <c r="CU30" s="1234"/>
      <c r="CV30" s="1234"/>
      <c r="CW30" s="1234"/>
      <c r="CX30" s="1234"/>
      <c r="CY30" s="1234"/>
      <c r="CZ30" s="1234"/>
      <c r="DA30" s="1234"/>
      <c r="DB30" s="1234"/>
      <c r="DC30" s="1234"/>
      <c r="DD30" s="1234"/>
      <c r="DE30" s="1234"/>
      <c r="DF30" s="1235"/>
      <c r="DG30" s="1234"/>
      <c r="DH30" s="1234"/>
      <c r="DI30" s="60"/>
      <c r="DJ30" s="62">
        <f t="shared" si="3"/>
        <v>0</v>
      </c>
      <c r="DK30" s="63" t="str">
        <f t="shared" si="11"/>
        <v/>
      </c>
      <c r="DL30" s="64">
        <f t="shared" si="5"/>
        <v>0</v>
      </c>
      <c r="DM30" s="55">
        <f t="shared" si="6"/>
        <v>3655</v>
      </c>
      <c r="DN30" s="76">
        <f t="shared" si="7"/>
        <v>484</v>
      </c>
      <c r="DO30" s="67">
        <f t="shared" si="8"/>
        <v>733</v>
      </c>
      <c r="DP30" s="67">
        <f t="shared" si="9"/>
        <v>0</v>
      </c>
      <c r="DQ30" s="67">
        <f t="shared" si="12"/>
        <v>0</v>
      </c>
      <c r="DR30" s="21"/>
      <c r="DU30" s="69"/>
    </row>
    <row r="31" spans="1:125" s="68" customFormat="1" ht="20" customHeight="1" x14ac:dyDescent="0.2">
      <c r="A31" s="1336" t="s">
        <v>153</v>
      </c>
      <c r="B31" s="1332">
        <v>11446</v>
      </c>
      <c r="C31" s="1261">
        <v>3</v>
      </c>
      <c r="D31" s="1330" t="s">
        <v>124</v>
      </c>
      <c r="E31" s="54"/>
      <c r="F31" s="54"/>
      <c r="G31" s="54"/>
      <c r="H31" s="54"/>
      <c r="I31" s="54">
        <v>495</v>
      </c>
      <c r="J31" s="54"/>
      <c r="K31" s="54">
        <v>909</v>
      </c>
      <c r="L31" s="54">
        <v>323</v>
      </c>
      <c r="M31" s="54">
        <v>573</v>
      </c>
      <c r="N31" s="54"/>
      <c r="O31" s="54"/>
      <c r="P31" s="55">
        <v>2300</v>
      </c>
      <c r="Q31" s="54">
        <v>0</v>
      </c>
      <c r="R31" s="54">
        <v>102</v>
      </c>
      <c r="S31" s="54"/>
      <c r="T31" s="54">
        <v>0</v>
      </c>
      <c r="U31" s="54"/>
      <c r="V31" s="54"/>
      <c r="W31" s="54"/>
      <c r="X31" s="54"/>
      <c r="Y31" s="54"/>
      <c r="Z31" s="54"/>
      <c r="AA31" s="54">
        <v>1138</v>
      </c>
      <c r="AB31" s="56">
        <v>338</v>
      </c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6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>
        <v>58</v>
      </c>
      <c r="AZ31" s="54"/>
      <c r="BA31" s="54"/>
      <c r="BB31" s="54"/>
      <c r="BC31" s="54"/>
      <c r="BD31" s="54">
        <v>38</v>
      </c>
      <c r="BE31" s="54"/>
      <c r="BF31" s="54"/>
      <c r="BG31" s="54"/>
      <c r="BH31" s="54"/>
      <c r="BI31" s="54"/>
      <c r="BJ31" s="54"/>
      <c r="BK31" s="54"/>
      <c r="BL31" s="71"/>
      <c r="BM31" s="54"/>
      <c r="BN31" s="54"/>
      <c r="BO31" s="54"/>
      <c r="BP31" s="54"/>
      <c r="BQ31" s="54"/>
      <c r="BR31" s="54"/>
      <c r="BS31" s="54"/>
      <c r="BT31" s="72"/>
      <c r="BU31" s="72"/>
      <c r="BV31" s="72"/>
      <c r="BW31" s="72"/>
      <c r="BX31" s="72"/>
      <c r="BY31" s="73"/>
      <c r="BZ31" s="72"/>
      <c r="CA31" s="72"/>
      <c r="CB31" s="72"/>
      <c r="CC31" s="72"/>
      <c r="CD31" s="72"/>
      <c r="CE31" s="72"/>
      <c r="CF31" s="72"/>
      <c r="CG31" s="72"/>
      <c r="CH31" s="73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1237"/>
      <c r="CU31" s="1237"/>
      <c r="CV31" s="1237"/>
      <c r="CW31" s="1237"/>
      <c r="CX31" s="1237"/>
      <c r="CY31" s="1237"/>
      <c r="CZ31" s="1237"/>
      <c r="DA31" s="1237"/>
      <c r="DB31" s="1237"/>
      <c r="DC31" s="1237"/>
      <c r="DD31" s="1237"/>
      <c r="DE31" s="1237"/>
      <c r="DF31" s="1238"/>
      <c r="DG31" s="1237"/>
      <c r="DH31" s="1237"/>
      <c r="DI31" s="72"/>
      <c r="DJ31" s="75">
        <f t="shared" si="3"/>
        <v>0</v>
      </c>
      <c r="DK31" s="63" t="str">
        <f t="shared" si="11"/>
        <v/>
      </c>
      <c r="DL31" s="64">
        <f t="shared" si="5"/>
        <v>1578</v>
      </c>
      <c r="DM31" s="65">
        <f t="shared" si="6"/>
        <v>0</v>
      </c>
      <c r="DN31" s="66">
        <f t="shared" si="7"/>
        <v>58</v>
      </c>
      <c r="DO31" s="67">
        <f t="shared" si="8"/>
        <v>38</v>
      </c>
      <c r="DP31" s="67">
        <f t="shared" si="9"/>
        <v>0</v>
      </c>
      <c r="DQ31" s="67">
        <f t="shared" si="12"/>
        <v>0</v>
      </c>
      <c r="DR31" s="21"/>
      <c r="DU31" s="69"/>
    </row>
    <row r="32" spans="1:125" s="68" customFormat="1" ht="20" customHeight="1" x14ac:dyDescent="0.2">
      <c r="A32" s="1338" t="s">
        <v>154</v>
      </c>
      <c r="B32" s="1332">
        <v>11451</v>
      </c>
      <c r="C32" s="1261"/>
      <c r="D32" s="1330" t="s">
        <v>142</v>
      </c>
      <c r="E32" s="54"/>
      <c r="F32" s="54"/>
      <c r="G32" s="54"/>
      <c r="H32" s="54"/>
      <c r="I32" s="54">
        <v>143</v>
      </c>
      <c r="J32" s="54">
        <v>1169</v>
      </c>
      <c r="K32" s="54">
        <v>74</v>
      </c>
      <c r="L32" s="54"/>
      <c r="M32" s="54"/>
      <c r="N32" s="54"/>
      <c r="O32" s="54"/>
      <c r="P32" s="55">
        <v>1386</v>
      </c>
      <c r="Q32" s="54">
        <v>0</v>
      </c>
      <c r="R32" s="54">
        <v>18</v>
      </c>
      <c r="S32" s="54"/>
      <c r="T32" s="54">
        <v>19</v>
      </c>
      <c r="U32" s="54"/>
      <c r="V32" s="54">
        <v>11</v>
      </c>
      <c r="W32" s="54"/>
      <c r="X32" s="54">
        <v>9</v>
      </c>
      <c r="Y32" s="54">
        <v>18</v>
      </c>
      <c r="Z32" s="54"/>
      <c r="AA32" s="54">
        <v>0</v>
      </c>
      <c r="AB32" s="56">
        <v>17</v>
      </c>
      <c r="AC32" s="57">
        <v>1778</v>
      </c>
      <c r="AD32" s="57">
        <v>286</v>
      </c>
      <c r="AE32" s="57">
        <v>974</v>
      </c>
      <c r="AF32" s="57"/>
      <c r="AG32" s="57">
        <v>1002</v>
      </c>
      <c r="AH32" s="57"/>
      <c r="AI32" s="57"/>
      <c r="AJ32" s="57"/>
      <c r="AK32" s="57"/>
      <c r="AL32" s="57"/>
      <c r="AM32" s="57"/>
      <c r="AN32" s="58"/>
      <c r="AO32" s="57">
        <v>503</v>
      </c>
      <c r="AP32" s="57">
        <v>500</v>
      </c>
      <c r="AQ32" s="57">
        <v>506</v>
      </c>
      <c r="AR32" s="57">
        <v>502</v>
      </c>
      <c r="AS32" s="57">
        <v>500</v>
      </c>
      <c r="AT32" s="57">
        <v>202</v>
      </c>
      <c r="AU32" s="57">
        <v>297</v>
      </c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9"/>
      <c r="BM32" s="57"/>
      <c r="BN32" s="57">
        <v>26</v>
      </c>
      <c r="BO32" s="57"/>
      <c r="BP32" s="57">
        <v>24</v>
      </c>
      <c r="BQ32" s="57"/>
      <c r="BR32" s="57"/>
      <c r="BS32" s="57"/>
      <c r="BT32" s="60"/>
      <c r="BU32" s="60"/>
      <c r="BV32" s="60"/>
      <c r="BW32" s="60"/>
      <c r="BX32" s="60"/>
      <c r="BY32" s="61"/>
      <c r="BZ32" s="60"/>
      <c r="CA32" s="60"/>
      <c r="CB32" s="60"/>
      <c r="CC32" s="60"/>
      <c r="CD32" s="60"/>
      <c r="CE32" s="60"/>
      <c r="CF32" s="60"/>
      <c r="CG32" s="60"/>
      <c r="CH32" s="61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1234"/>
      <c r="CU32" s="1234"/>
      <c r="CV32" s="1234"/>
      <c r="CW32" s="1234"/>
      <c r="CX32" s="1234"/>
      <c r="CY32" s="1234"/>
      <c r="CZ32" s="1234"/>
      <c r="DA32" s="1234"/>
      <c r="DB32" s="1234"/>
      <c r="DC32" s="1234"/>
      <c r="DD32" s="1234"/>
      <c r="DE32" s="1234"/>
      <c r="DF32" s="1235"/>
      <c r="DG32" s="1234"/>
      <c r="DH32" s="1234"/>
      <c r="DI32" s="60"/>
      <c r="DJ32" s="62">
        <f t="shared" si="3"/>
        <v>26</v>
      </c>
      <c r="DK32" s="63" t="str">
        <f t="shared" si="11"/>
        <v/>
      </c>
      <c r="DL32" s="64">
        <f t="shared" si="5"/>
        <v>92</v>
      </c>
      <c r="DM32" s="65">
        <f t="shared" si="6"/>
        <v>4040</v>
      </c>
      <c r="DN32" s="66">
        <f t="shared" si="7"/>
        <v>3010</v>
      </c>
      <c r="DO32" s="67">
        <f t="shared" si="8"/>
        <v>0</v>
      </c>
      <c r="DP32" s="67">
        <f t="shared" si="9"/>
        <v>50</v>
      </c>
      <c r="DQ32" s="67">
        <f>SUM(CH32:CV32)</f>
        <v>0</v>
      </c>
      <c r="DR32" s="21"/>
      <c r="DU32" s="69"/>
    </row>
    <row r="33" spans="1:125" s="74" customFormat="1" ht="20" customHeight="1" x14ac:dyDescent="0.2">
      <c r="A33" s="1340" t="s">
        <v>155</v>
      </c>
      <c r="B33" s="1333">
        <v>11456</v>
      </c>
      <c r="C33" s="1251"/>
      <c r="D33" s="1330" t="s">
        <v>142</v>
      </c>
      <c r="E33" s="54"/>
      <c r="F33" s="54"/>
      <c r="G33" s="54">
        <v>443</v>
      </c>
      <c r="H33" s="54"/>
      <c r="I33" s="54"/>
      <c r="J33" s="54"/>
      <c r="K33" s="54"/>
      <c r="L33" s="54"/>
      <c r="M33" s="54"/>
      <c r="N33" s="54"/>
      <c r="O33" s="54"/>
      <c r="P33" s="55">
        <v>443</v>
      </c>
      <c r="Q33" s="54"/>
      <c r="R33" s="54">
        <v>0</v>
      </c>
      <c r="S33" s="54"/>
      <c r="T33" s="54">
        <v>0</v>
      </c>
      <c r="U33" s="54"/>
      <c r="V33" s="54"/>
      <c r="W33" s="54"/>
      <c r="X33" s="54"/>
      <c r="Y33" s="54"/>
      <c r="Z33" s="54"/>
      <c r="AA33" s="54"/>
      <c r="AB33" s="56"/>
      <c r="AC33" s="57"/>
      <c r="AD33" s="57">
        <v>8</v>
      </c>
      <c r="AE33" s="57"/>
      <c r="AF33" s="57"/>
      <c r="AG33" s="57"/>
      <c r="AH33" s="57"/>
      <c r="AI33" s="57"/>
      <c r="AJ33" s="57"/>
      <c r="AK33" s="57"/>
      <c r="AL33" s="57"/>
      <c r="AM33" s="57"/>
      <c r="AN33" s="58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9"/>
      <c r="BM33" s="57">
        <v>418</v>
      </c>
      <c r="BN33" s="57">
        <v>313</v>
      </c>
      <c r="BO33" s="57">
        <v>202</v>
      </c>
      <c r="BP33" s="57">
        <v>339</v>
      </c>
      <c r="BQ33" s="57">
        <v>445</v>
      </c>
      <c r="BR33" s="57">
        <v>433</v>
      </c>
      <c r="BS33" s="57">
        <v>139</v>
      </c>
      <c r="BT33" s="60"/>
      <c r="BU33" s="60"/>
      <c r="BV33" s="60"/>
      <c r="BW33" s="60"/>
      <c r="BX33" s="60"/>
      <c r="BY33" s="61"/>
      <c r="BZ33" s="60"/>
      <c r="CA33" s="60"/>
      <c r="CB33" s="60"/>
      <c r="CC33" s="60"/>
      <c r="CD33" s="60"/>
      <c r="CE33" s="60"/>
      <c r="CF33" s="60"/>
      <c r="CG33" s="60"/>
      <c r="CH33" s="61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1234"/>
      <c r="CU33" s="1234"/>
      <c r="CV33" s="1234"/>
      <c r="CW33" s="1234"/>
      <c r="CX33" s="1234"/>
      <c r="CY33" s="1234"/>
      <c r="CZ33" s="1234"/>
      <c r="DA33" s="1234"/>
      <c r="DB33" s="1234"/>
      <c r="DC33" s="1234"/>
      <c r="DD33" s="1234"/>
      <c r="DE33" s="1234"/>
      <c r="DF33" s="1235"/>
      <c r="DG33" s="1234"/>
      <c r="DH33" s="1234"/>
      <c r="DI33" s="60"/>
      <c r="DJ33" s="62">
        <f t="shared" si="3"/>
        <v>933</v>
      </c>
      <c r="DK33" s="63" t="str">
        <f t="shared" si="11"/>
        <v/>
      </c>
      <c r="DL33" s="64">
        <f t="shared" si="5"/>
        <v>0</v>
      </c>
      <c r="DM33" s="55">
        <f t="shared" si="6"/>
        <v>8</v>
      </c>
      <c r="DN33" s="76">
        <f t="shared" si="7"/>
        <v>0</v>
      </c>
      <c r="DO33" s="67">
        <f t="shared" si="8"/>
        <v>0</v>
      </c>
      <c r="DP33" s="67">
        <f t="shared" si="9"/>
        <v>2289</v>
      </c>
      <c r="DQ33" s="67">
        <f>SUM(CH33:CV33)</f>
        <v>0</v>
      </c>
      <c r="DR33" s="21"/>
      <c r="DU33" s="69"/>
    </row>
    <row r="34" spans="1:125" s="74" customFormat="1" ht="20" customHeight="1" x14ac:dyDescent="0.2">
      <c r="A34" s="1337" t="s">
        <v>156</v>
      </c>
      <c r="B34" s="1333">
        <v>11457</v>
      </c>
      <c r="C34" s="1251">
        <v>2</v>
      </c>
      <c r="D34" s="1330" t="s">
        <v>124</v>
      </c>
      <c r="E34" s="54"/>
      <c r="F34" s="54"/>
      <c r="G34" s="54"/>
      <c r="H34" s="54"/>
      <c r="I34" s="54"/>
      <c r="J34" s="54"/>
      <c r="K34" s="54"/>
      <c r="L34" s="54"/>
      <c r="M34" s="54"/>
      <c r="N34" s="54">
        <v>38</v>
      </c>
      <c r="O34" s="54"/>
      <c r="P34" s="55">
        <v>38</v>
      </c>
      <c r="Q34" s="54"/>
      <c r="R34" s="54">
        <v>0</v>
      </c>
      <c r="S34" s="54"/>
      <c r="T34" s="54">
        <v>0</v>
      </c>
      <c r="U34" s="54"/>
      <c r="V34" s="54"/>
      <c r="W34" s="54"/>
      <c r="X34" s="54"/>
      <c r="Y34" s="54">
        <v>35</v>
      </c>
      <c r="Z34" s="54"/>
      <c r="AA34" s="54">
        <v>93</v>
      </c>
      <c r="AB34" s="56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6"/>
      <c r="AO34" s="54"/>
      <c r="AP34" s="54"/>
      <c r="AQ34" s="54"/>
      <c r="AR34" s="54"/>
      <c r="AS34" s="54"/>
      <c r="AT34" s="54">
        <v>16</v>
      </c>
      <c r="AU34" s="54">
        <v>71</v>
      </c>
      <c r="AV34" s="54">
        <v>8</v>
      </c>
      <c r="AW34" s="54">
        <v>6</v>
      </c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71"/>
      <c r="BM34" s="54"/>
      <c r="BN34" s="54">
        <v>242</v>
      </c>
      <c r="BO34" s="54">
        <v>217</v>
      </c>
      <c r="BP34" s="54">
        <v>230</v>
      </c>
      <c r="BQ34" s="54">
        <v>226</v>
      </c>
      <c r="BR34" s="54">
        <v>177</v>
      </c>
      <c r="BS34" s="54"/>
      <c r="BT34" s="72"/>
      <c r="BU34" s="72"/>
      <c r="BV34" s="72"/>
      <c r="BW34" s="72"/>
      <c r="BX34" s="72"/>
      <c r="BY34" s="73"/>
      <c r="BZ34" s="72"/>
      <c r="CA34" s="72"/>
      <c r="CB34" s="72"/>
      <c r="CC34" s="72"/>
      <c r="CD34" s="72"/>
      <c r="CE34" s="72"/>
      <c r="CF34" s="72"/>
      <c r="CG34" s="72"/>
      <c r="CH34" s="73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1237"/>
      <c r="CU34" s="1237"/>
      <c r="CV34" s="1237"/>
      <c r="CW34" s="1237"/>
      <c r="CX34" s="1237"/>
      <c r="CY34" s="1237"/>
      <c r="CZ34" s="1237"/>
      <c r="DA34" s="1237"/>
      <c r="DB34" s="1237"/>
      <c r="DC34" s="1237"/>
      <c r="DD34" s="1237"/>
      <c r="DE34" s="1237"/>
      <c r="DF34" s="1238"/>
      <c r="DG34" s="1237"/>
      <c r="DH34" s="1237"/>
      <c r="DI34" s="72"/>
      <c r="DJ34" s="75">
        <f t="shared" si="3"/>
        <v>459</v>
      </c>
      <c r="DK34" s="63" t="str">
        <f t="shared" si="11"/>
        <v/>
      </c>
      <c r="DL34" s="64">
        <f t="shared" si="5"/>
        <v>128</v>
      </c>
      <c r="DM34" s="55">
        <f t="shared" si="6"/>
        <v>0</v>
      </c>
      <c r="DN34" s="76">
        <f t="shared" si="7"/>
        <v>101</v>
      </c>
      <c r="DO34" s="67">
        <f t="shared" si="8"/>
        <v>0</v>
      </c>
      <c r="DP34" s="67">
        <f t="shared" si="9"/>
        <v>1092</v>
      </c>
      <c r="DQ34" s="67">
        <f>SUM(CH34:CV34)</f>
        <v>0</v>
      </c>
      <c r="DR34" s="21"/>
      <c r="DU34" s="69"/>
    </row>
    <row r="35" spans="1:125" s="68" customFormat="1" ht="20" customHeight="1" x14ac:dyDescent="0.2">
      <c r="A35" s="1336" t="s">
        <v>157</v>
      </c>
      <c r="B35" s="1332">
        <v>11461</v>
      </c>
      <c r="C35" s="1261"/>
      <c r="D35" s="1330" t="s">
        <v>124</v>
      </c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>
        <v>0</v>
      </c>
      <c r="Q35" s="54"/>
      <c r="R35" s="54">
        <v>0</v>
      </c>
      <c r="S35" s="54"/>
      <c r="T35" s="54">
        <v>0</v>
      </c>
      <c r="U35" s="54"/>
      <c r="V35" s="54"/>
      <c r="W35" s="54"/>
      <c r="X35" s="54"/>
      <c r="Y35" s="54"/>
      <c r="Z35" s="54"/>
      <c r="AA35" s="54"/>
      <c r="AB35" s="56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6"/>
      <c r="AO35" s="54"/>
      <c r="AP35" s="54"/>
      <c r="AQ35" s="54"/>
      <c r="AR35" s="54"/>
      <c r="AS35" s="54"/>
      <c r="AT35" s="54"/>
      <c r="AU35" s="54"/>
      <c r="AV35" s="54">
        <v>3</v>
      </c>
      <c r="AW35" s="54">
        <v>6</v>
      </c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71"/>
      <c r="BM35" s="54"/>
      <c r="BN35" s="54"/>
      <c r="BO35" s="54">
        <v>245</v>
      </c>
      <c r="BP35" s="54">
        <v>1042</v>
      </c>
      <c r="BQ35" s="54"/>
      <c r="BR35" s="54"/>
      <c r="BS35" s="54"/>
      <c r="BT35" s="72"/>
      <c r="BU35" s="72"/>
      <c r="BV35" s="72"/>
      <c r="BW35" s="72"/>
      <c r="BX35" s="72"/>
      <c r="BY35" s="73"/>
      <c r="BZ35" s="72"/>
      <c r="CA35" s="72"/>
      <c r="CB35" s="72"/>
      <c r="CC35" s="72"/>
      <c r="CD35" s="72"/>
      <c r="CE35" s="72"/>
      <c r="CF35" s="72"/>
      <c r="CG35" s="72"/>
      <c r="CH35" s="73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1237"/>
      <c r="CU35" s="1237"/>
      <c r="CV35" s="1237"/>
      <c r="CW35" s="1237"/>
      <c r="CX35" s="1237"/>
      <c r="CY35" s="1237"/>
      <c r="CZ35" s="1237"/>
      <c r="DA35" s="1237"/>
      <c r="DB35" s="1237"/>
      <c r="DC35" s="1237"/>
      <c r="DD35" s="1237"/>
      <c r="DE35" s="1237"/>
      <c r="DF35" s="1238"/>
      <c r="DG35" s="1237"/>
      <c r="DH35" s="1237"/>
      <c r="DI35" s="72"/>
      <c r="DJ35" s="75">
        <f t="shared" si="3"/>
        <v>245</v>
      </c>
      <c r="DK35" s="63" t="str">
        <f t="shared" si="11"/>
        <v/>
      </c>
      <c r="DL35" s="64">
        <f t="shared" si="5"/>
        <v>0</v>
      </c>
      <c r="DM35" s="65">
        <f t="shared" si="6"/>
        <v>0</v>
      </c>
      <c r="DN35" s="66">
        <f t="shared" si="7"/>
        <v>9</v>
      </c>
      <c r="DO35" s="67">
        <f t="shared" si="8"/>
        <v>0</v>
      </c>
      <c r="DP35" s="67">
        <f t="shared" si="9"/>
        <v>1287</v>
      </c>
      <c r="DQ35" s="67">
        <f>SUM(CH35:CV35)</f>
        <v>0</v>
      </c>
      <c r="DR35" s="21"/>
      <c r="DU35" s="69"/>
    </row>
    <row r="36" spans="1:125" s="68" customFormat="1" ht="20" customHeight="1" x14ac:dyDescent="0.2">
      <c r="A36" s="1337" t="s">
        <v>158</v>
      </c>
      <c r="B36" s="1332">
        <v>11462</v>
      </c>
      <c r="C36" s="1261"/>
      <c r="D36" s="1330" t="s">
        <v>124</v>
      </c>
      <c r="E36" s="54"/>
      <c r="F36" s="54"/>
      <c r="G36" s="54"/>
      <c r="H36" s="54"/>
      <c r="I36" s="54"/>
      <c r="J36" s="54"/>
      <c r="K36" s="54"/>
      <c r="L36" s="54"/>
      <c r="M36" s="54">
        <v>111</v>
      </c>
      <c r="N36" s="54"/>
      <c r="O36" s="54"/>
      <c r="P36" s="55">
        <v>111</v>
      </c>
      <c r="Q36" s="54"/>
      <c r="R36" s="54">
        <v>0</v>
      </c>
      <c r="S36" s="54"/>
      <c r="T36" s="54">
        <v>0</v>
      </c>
      <c r="U36" s="54"/>
      <c r="V36" s="54"/>
      <c r="W36" s="54"/>
      <c r="X36" s="54">
        <v>104</v>
      </c>
      <c r="Y36" s="54">
        <v>75</v>
      </c>
      <c r="Z36" s="54">
        <v>318</v>
      </c>
      <c r="AA36" s="54">
        <v>0</v>
      </c>
      <c r="AB36" s="56">
        <v>134</v>
      </c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8"/>
      <c r="AO36" s="57"/>
      <c r="AP36" s="57"/>
      <c r="AQ36" s="57">
        <v>903</v>
      </c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9"/>
      <c r="BM36" s="57"/>
      <c r="BN36" s="57"/>
      <c r="BO36" s="57">
        <v>298</v>
      </c>
      <c r="BP36" s="57"/>
      <c r="BQ36" s="57"/>
      <c r="BR36" s="57"/>
      <c r="BS36" s="57"/>
      <c r="BT36" s="60"/>
      <c r="BU36" s="60"/>
      <c r="BV36" s="60"/>
      <c r="BW36" s="60"/>
      <c r="BX36" s="60"/>
      <c r="BY36" s="61"/>
      <c r="BZ36" s="60"/>
      <c r="CA36" s="60"/>
      <c r="CB36" s="60"/>
      <c r="CC36" s="60"/>
      <c r="CD36" s="60"/>
      <c r="CE36" s="60"/>
      <c r="CF36" s="60"/>
      <c r="CG36" s="60"/>
      <c r="CH36" s="61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1234"/>
      <c r="CU36" s="1234"/>
      <c r="CV36" s="1234"/>
      <c r="CW36" s="1234"/>
      <c r="CX36" s="1234"/>
      <c r="CY36" s="1234"/>
      <c r="CZ36" s="1234"/>
      <c r="DA36" s="1234"/>
      <c r="DB36" s="1234"/>
      <c r="DC36" s="1234"/>
      <c r="DD36" s="1234"/>
      <c r="DE36" s="1234"/>
      <c r="DF36" s="1235"/>
      <c r="DG36" s="1234"/>
      <c r="DH36" s="1234"/>
      <c r="DI36" s="60"/>
      <c r="DJ36" s="62">
        <f t="shared" si="3"/>
        <v>298</v>
      </c>
      <c r="DK36" s="63" t="str">
        <f t="shared" si="11"/>
        <v/>
      </c>
      <c r="DL36" s="64">
        <f t="shared" si="5"/>
        <v>631</v>
      </c>
      <c r="DM36" s="65">
        <f t="shared" si="6"/>
        <v>0</v>
      </c>
      <c r="DN36" s="66">
        <f t="shared" si="7"/>
        <v>903</v>
      </c>
      <c r="DO36" s="67">
        <f t="shared" si="8"/>
        <v>0</v>
      </c>
      <c r="DP36" s="67">
        <f t="shared" si="9"/>
        <v>298</v>
      </c>
      <c r="DQ36" s="67">
        <f>SUM(CH36:CV36)</f>
        <v>0</v>
      </c>
      <c r="DR36" s="21"/>
      <c r="DU36" s="69"/>
    </row>
    <row r="37" spans="1:125" s="74" customFormat="1" ht="20" customHeight="1" x14ac:dyDescent="0.2">
      <c r="A37" s="1336" t="s">
        <v>159</v>
      </c>
      <c r="B37" s="1333">
        <v>11463</v>
      </c>
      <c r="C37" s="1251">
        <v>1</v>
      </c>
      <c r="D37" s="1330" t="s">
        <v>124</v>
      </c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5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6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8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>
        <v>202</v>
      </c>
      <c r="BE37" s="57">
        <v>1692</v>
      </c>
      <c r="BF37" s="57">
        <v>1595</v>
      </c>
      <c r="BG37" s="57">
        <v>755</v>
      </c>
      <c r="BH37" s="57">
        <v>1696</v>
      </c>
      <c r="BI37" s="57">
        <v>180</v>
      </c>
      <c r="BJ37" s="57"/>
      <c r="BK37" s="57"/>
      <c r="BL37" s="59"/>
      <c r="BM37" s="57"/>
      <c r="BN37" s="57"/>
      <c r="BO37" s="57"/>
      <c r="BP37" s="57"/>
      <c r="BQ37" s="57"/>
      <c r="BR37" s="57"/>
      <c r="BS37" s="57"/>
      <c r="BT37" s="60"/>
      <c r="BU37" s="60"/>
      <c r="BV37" s="60"/>
      <c r="BW37" s="60"/>
      <c r="BX37" s="60"/>
      <c r="BY37" s="61"/>
      <c r="BZ37" s="60"/>
      <c r="CA37" s="60"/>
      <c r="CB37" s="60"/>
      <c r="CC37" s="60"/>
      <c r="CD37" s="60"/>
      <c r="CE37" s="60"/>
      <c r="CF37" s="60"/>
      <c r="CG37" s="60"/>
      <c r="CH37" s="61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1234"/>
      <c r="CU37" s="1234"/>
      <c r="CV37" s="1234"/>
      <c r="CW37" s="1234"/>
      <c r="CX37" s="1234"/>
      <c r="CY37" s="1234"/>
      <c r="CZ37" s="1234"/>
      <c r="DA37" s="1234"/>
      <c r="DB37" s="1234"/>
      <c r="DC37" s="1234"/>
      <c r="DD37" s="1234"/>
      <c r="DE37" s="1234"/>
      <c r="DF37" s="1235"/>
      <c r="DG37" s="1234"/>
      <c r="DH37" s="1234"/>
      <c r="DI37" s="60"/>
      <c r="DJ37" s="62">
        <f t="shared" si="3"/>
        <v>0</v>
      </c>
      <c r="DK37" s="63" t="str">
        <f t="shared" si="11"/>
        <v/>
      </c>
      <c r="DL37" s="64">
        <f t="shared" si="5"/>
        <v>0</v>
      </c>
      <c r="DM37" s="55">
        <f t="shared" si="6"/>
        <v>0</v>
      </c>
      <c r="DN37" s="76">
        <f t="shared" si="7"/>
        <v>0</v>
      </c>
      <c r="DO37" s="67">
        <f t="shared" si="8"/>
        <v>6120</v>
      </c>
      <c r="DP37" s="67">
        <f t="shared" si="9"/>
        <v>0</v>
      </c>
      <c r="DQ37" s="67">
        <f t="shared" ref="DQ37:DQ63" si="14">SUM(CH37:CS37)</f>
        <v>0</v>
      </c>
      <c r="DR37" s="21"/>
      <c r="DU37" s="69"/>
    </row>
    <row r="38" spans="1:125" s="74" customFormat="1" ht="20" customHeight="1" x14ac:dyDescent="0.2">
      <c r="A38" s="1340" t="s">
        <v>160</v>
      </c>
      <c r="B38" s="1333">
        <v>11464</v>
      </c>
      <c r="C38" s="1251">
        <v>1</v>
      </c>
      <c r="D38" s="1330" t="s">
        <v>142</v>
      </c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5">
        <v>0</v>
      </c>
      <c r="Q38" s="54"/>
      <c r="R38" s="54">
        <v>0</v>
      </c>
      <c r="S38" s="54"/>
      <c r="T38" s="54">
        <v>0</v>
      </c>
      <c r="U38" s="54"/>
      <c r="V38" s="54"/>
      <c r="W38" s="54"/>
      <c r="X38" s="54"/>
      <c r="Y38" s="54"/>
      <c r="Z38" s="54"/>
      <c r="AA38" s="54"/>
      <c r="AB38" s="56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6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71"/>
      <c r="BM38" s="54"/>
      <c r="BN38" s="54"/>
      <c r="BO38" s="54"/>
      <c r="BP38" s="54"/>
      <c r="BQ38" s="54"/>
      <c r="BR38" s="54"/>
      <c r="BS38" s="54">
        <v>56</v>
      </c>
      <c r="BT38" s="72"/>
      <c r="BU38" s="72"/>
      <c r="BV38" s="72"/>
      <c r="BW38" s="72"/>
      <c r="BX38" s="72"/>
      <c r="BY38" s="73"/>
      <c r="BZ38" s="72"/>
      <c r="CA38" s="72"/>
      <c r="CB38" s="72"/>
      <c r="CC38" s="72"/>
      <c r="CD38" s="72"/>
      <c r="CE38" s="72"/>
      <c r="CF38" s="72"/>
      <c r="CG38" s="72"/>
      <c r="CH38" s="73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1237"/>
      <c r="CU38" s="1237"/>
      <c r="CV38" s="1237"/>
      <c r="CW38" s="1237"/>
      <c r="CX38" s="1237"/>
      <c r="CY38" s="1237"/>
      <c r="CZ38" s="1237"/>
      <c r="DA38" s="1237"/>
      <c r="DB38" s="1237"/>
      <c r="DC38" s="1237"/>
      <c r="DD38" s="1237"/>
      <c r="DE38" s="1237"/>
      <c r="DF38" s="1238"/>
      <c r="DG38" s="1237"/>
      <c r="DH38" s="1237"/>
      <c r="DI38" s="72"/>
      <c r="DJ38" s="75">
        <f t="shared" si="3"/>
        <v>0</v>
      </c>
      <c r="DK38" s="63" t="str">
        <f t="shared" si="11"/>
        <v/>
      </c>
      <c r="DL38" s="64">
        <f t="shared" si="5"/>
        <v>0</v>
      </c>
      <c r="DM38" s="55">
        <f t="shared" si="6"/>
        <v>0</v>
      </c>
      <c r="DN38" s="76">
        <f t="shared" si="7"/>
        <v>0</v>
      </c>
      <c r="DO38" s="67">
        <f t="shared" si="8"/>
        <v>0</v>
      </c>
      <c r="DP38" s="67">
        <f t="shared" si="9"/>
        <v>56</v>
      </c>
      <c r="DQ38" s="67">
        <f>SUM(CH38:CV38)</f>
        <v>0</v>
      </c>
      <c r="DR38" s="21"/>
      <c r="DU38" s="69"/>
    </row>
    <row r="39" spans="1:125" s="68" customFormat="1" ht="20" customHeight="1" x14ac:dyDescent="0.2">
      <c r="A39" s="1338" t="s">
        <v>161</v>
      </c>
      <c r="B39" s="1332">
        <v>11469</v>
      </c>
      <c r="C39" s="1261"/>
      <c r="D39" s="1330" t="s">
        <v>142</v>
      </c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5">
        <v>0</v>
      </c>
      <c r="Q39" s="54"/>
      <c r="R39" s="54">
        <v>54</v>
      </c>
      <c r="S39" s="54"/>
      <c r="T39" s="54">
        <v>0</v>
      </c>
      <c r="U39" s="54"/>
      <c r="V39" s="54"/>
      <c r="W39" s="54"/>
      <c r="X39" s="54"/>
      <c r="Y39" s="54">
        <v>35</v>
      </c>
      <c r="Z39" s="54"/>
      <c r="AA39" s="54">
        <v>0</v>
      </c>
      <c r="AB39" s="56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6"/>
      <c r="AO39" s="54"/>
      <c r="AP39" s="54"/>
      <c r="AQ39" s="54"/>
      <c r="AR39" s="54"/>
      <c r="AS39" s="54"/>
      <c r="AT39" s="54"/>
      <c r="AU39" s="54"/>
      <c r="AV39" s="54"/>
      <c r="AW39" s="54"/>
      <c r="AX39" s="54">
        <v>47</v>
      </c>
      <c r="AY39" s="54">
        <v>180</v>
      </c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71"/>
      <c r="BM39" s="54">
        <v>49</v>
      </c>
      <c r="BN39" s="54">
        <v>23</v>
      </c>
      <c r="BO39" s="54">
        <v>25</v>
      </c>
      <c r="BP39" s="54">
        <v>33</v>
      </c>
      <c r="BQ39" s="54">
        <v>62</v>
      </c>
      <c r="BR39" s="54">
        <v>73</v>
      </c>
      <c r="BS39" s="54">
        <v>44</v>
      </c>
      <c r="BT39" s="72"/>
      <c r="BU39" s="72"/>
      <c r="BV39" s="72"/>
      <c r="BW39" s="72"/>
      <c r="BX39" s="72"/>
      <c r="BY39" s="73"/>
      <c r="BZ39" s="72"/>
      <c r="CA39" s="72"/>
      <c r="CB39" s="72"/>
      <c r="CC39" s="72"/>
      <c r="CD39" s="72"/>
      <c r="CE39" s="72"/>
      <c r="CF39" s="72"/>
      <c r="CG39" s="72"/>
      <c r="CH39" s="73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7"/>
      <c r="DE39" s="1237"/>
      <c r="DF39" s="1238"/>
      <c r="DG39" s="1237"/>
      <c r="DH39" s="1237"/>
      <c r="DI39" s="72"/>
      <c r="DJ39" s="75">
        <f t="shared" si="3"/>
        <v>97</v>
      </c>
      <c r="DK39" s="63" t="str">
        <f t="shared" si="11"/>
        <v/>
      </c>
      <c r="DL39" s="64">
        <f t="shared" si="5"/>
        <v>89</v>
      </c>
      <c r="DM39" s="65">
        <f t="shared" si="6"/>
        <v>0</v>
      </c>
      <c r="DN39" s="66">
        <f t="shared" si="7"/>
        <v>227</v>
      </c>
      <c r="DO39" s="67">
        <f t="shared" si="8"/>
        <v>0</v>
      </c>
      <c r="DP39" s="67">
        <f t="shared" si="9"/>
        <v>309</v>
      </c>
      <c r="DQ39" s="67">
        <f>SUM(CH39:CV39)</f>
        <v>0</v>
      </c>
      <c r="DR39" s="21"/>
      <c r="DU39" s="69"/>
    </row>
    <row r="40" spans="1:125" s="68" customFormat="1" ht="20" customHeight="1" x14ac:dyDescent="0.2">
      <c r="A40" s="1337" t="s">
        <v>162</v>
      </c>
      <c r="B40" s="1332">
        <v>11470</v>
      </c>
      <c r="C40" s="1261">
        <v>3</v>
      </c>
      <c r="D40" s="1330" t="s">
        <v>124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5">
        <v>0</v>
      </c>
      <c r="Q40" s="54">
        <v>0</v>
      </c>
      <c r="R40" s="54">
        <v>20</v>
      </c>
      <c r="S40" s="54"/>
      <c r="T40" s="54">
        <v>0</v>
      </c>
      <c r="U40" s="54">
        <v>39</v>
      </c>
      <c r="V40" s="54">
        <v>39</v>
      </c>
      <c r="W40" s="54"/>
      <c r="X40" s="54">
        <v>39</v>
      </c>
      <c r="Y40" s="54">
        <v>39</v>
      </c>
      <c r="Z40" s="54">
        <v>39</v>
      </c>
      <c r="AA40" s="54">
        <v>0</v>
      </c>
      <c r="AB40" s="56">
        <v>38</v>
      </c>
      <c r="AC40" s="57">
        <v>33</v>
      </c>
      <c r="AD40" s="57"/>
      <c r="AE40" s="57">
        <v>1</v>
      </c>
      <c r="AF40" s="57"/>
      <c r="AG40" s="57"/>
      <c r="AH40" s="57"/>
      <c r="AI40" s="57"/>
      <c r="AJ40" s="57"/>
      <c r="AK40" s="57"/>
      <c r="AL40" s="57"/>
      <c r="AM40" s="57"/>
      <c r="AN40" s="58"/>
      <c r="AO40" s="57"/>
      <c r="AP40" s="57"/>
      <c r="AQ40" s="57"/>
      <c r="AR40" s="57"/>
      <c r="AS40" s="57">
        <v>1585</v>
      </c>
      <c r="AT40" s="57"/>
      <c r="AU40" s="57"/>
      <c r="AV40" s="57">
        <v>554</v>
      </c>
      <c r="AW40" s="57">
        <v>463</v>
      </c>
      <c r="AX40" s="57">
        <v>378</v>
      </c>
      <c r="AY40" s="57">
        <v>885</v>
      </c>
      <c r="AZ40" s="57">
        <v>353</v>
      </c>
      <c r="BA40" s="57">
        <v>527</v>
      </c>
      <c r="BB40" s="57">
        <v>357</v>
      </c>
      <c r="BC40" s="57"/>
      <c r="BD40" s="57">
        <v>917</v>
      </c>
      <c r="BE40" s="57"/>
      <c r="BF40" s="57"/>
      <c r="BG40" s="57"/>
      <c r="BH40" s="57"/>
      <c r="BI40" s="57"/>
      <c r="BJ40" s="57"/>
      <c r="BK40" s="57">
        <v>419</v>
      </c>
      <c r="BL40" s="59">
        <v>682</v>
      </c>
      <c r="BM40" s="57"/>
      <c r="BN40" s="57"/>
      <c r="BO40" s="57"/>
      <c r="BP40" s="57"/>
      <c r="BQ40" s="57"/>
      <c r="BR40" s="57"/>
      <c r="BS40" s="57"/>
      <c r="BT40" s="60"/>
      <c r="BU40" s="60"/>
      <c r="BV40" s="60"/>
      <c r="BW40" s="60"/>
      <c r="BX40" s="60"/>
      <c r="BY40" s="61"/>
      <c r="BZ40" s="60"/>
      <c r="CA40" s="60"/>
      <c r="CB40" s="60"/>
      <c r="CC40" s="60"/>
      <c r="CD40" s="60"/>
      <c r="CE40" s="60"/>
      <c r="CF40" s="60"/>
      <c r="CG40" s="60"/>
      <c r="CH40" s="61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1234"/>
      <c r="CU40" s="1234"/>
      <c r="CV40" s="1234"/>
      <c r="CW40" s="1234"/>
      <c r="CX40" s="1234"/>
      <c r="CY40" s="1234"/>
      <c r="CZ40" s="1234"/>
      <c r="DA40" s="1234"/>
      <c r="DB40" s="1234"/>
      <c r="DC40" s="1234"/>
      <c r="DD40" s="1234"/>
      <c r="DE40" s="1234"/>
      <c r="DF40" s="1235"/>
      <c r="DG40" s="1234"/>
      <c r="DH40" s="1234"/>
      <c r="DI40" s="60"/>
      <c r="DJ40" s="62">
        <f t="shared" si="3"/>
        <v>0</v>
      </c>
      <c r="DK40" s="63" t="str">
        <f t="shared" si="11"/>
        <v/>
      </c>
      <c r="DL40" s="64">
        <f t="shared" si="5"/>
        <v>253</v>
      </c>
      <c r="DM40" s="65">
        <f t="shared" si="6"/>
        <v>34</v>
      </c>
      <c r="DN40" s="66">
        <f t="shared" si="7"/>
        <v>4218</v>
      </c>
      <c r="DO40" s="67">
        <f t="shared" si="8"/>
        <v>2902</v>
      </c>
      <c r="DP40" s="67">
        <f t="shared" si="9"/>
        <v>0</v>
      </c>
      <c r="DQ40" s="67">
        <f t="shared" si="14"/>
        <v>0</v>
      </c>
      <c r="DR40" s="21"/>
      <c r="DU40" s="69"/>
    </row>
    <row r="41" spans="1:125" s="74" customFormat="1" ht="20" customHeight="1" x14ac:dyDescent="0.2">
      <c r="A41" s="1340" t="s">
        <v>163</v>
      </c>
      <c r="B41" s="1333">
        <v>11472</v>
      </c>
      <c r="C41" s="1251">
        <v>1</v>
      </c>
      <c r="D41" s="1330" t="s">
        <v>142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5">
        <v>0</v>
      </c>
      <c r="Q41" s="54"/>
      <c r="R41" s="54">
        <v>0</v>
      </c>
      <c r="S41" s="54"/>
      <c r="T41" s="54">
        <v>0</v>
      </c>
      <c r="U41" s="54"/>
      <c r="V41" s="54"/>
      <c r="W41" s="54"/>
      <c r="X41" s="54">
        <v>44</v>
      </c>
      <c r="Y41" s="54">
        <v>134</v>
      </c>
      <c r="Z41" s="54">
        <v>39</v>
      </c>
      <c r="AA41" s="54">
        <v>40</v>
      </c>
      <c r="AB41" s="56">
        <v>122</v>
      </c>
      <c r="AC41" s="57"/>
      <c r="AD41" s="57"/>
      <c r="AE41" s="57">
        <v>59</v>
      </c>
      <c r="AF41" s="57"/>
      <c r="AG41" s="57"/>
      <c r="AH41" s="57"/>
      <c r="AI41" s="57">
        <v>19</v>
      </c>
      <c r="AJ41" s="57"/>
      <c r="AK41" s="57"/>
      <c r="AL41" s="57"/>
      <c r="AM41" s="57"/>
      <c r="AN41" s="58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9"/>
      <c r="BM41" s="57">
        <v>51</v>
      </c>
      <c r="BN41" s="57">
        <v>56</v>
      </c>
      <c r="BO41" s="57">
        <v>58</v>
      </c>
      <c r="BP41" s="57">
        <v>75</v>
      </c>
      <c r="BQ41" s="57">
        <v>36</v>
      </c>
      <c r="BR41" s="57"/>
      <c r="BS41" s="57"/>
      <c r="BT41" s="60"/>
      <c r="BU41" s="60"/>
      <c r="BV41" s="60"/>
      <c r="BW41" s="60"/>
      <c r="BX41" s="60"/>
      <c r="BY41" s="61"/>
      <c r="BZ41" s="60"/>
      <c r="CA41" s="60"/>
      <c r="CB41" s="60"/>
      <c r="CC41" s="60"/>
      <c r="CD41" s="60"/>
      <c r="CE41" s="60"/>
      <c r="CF41" s="60"/>
      <c r="CG41" s="60"/>
      <c r="CH41" s="61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1234"/>
      <c r="CU41" s="1234"/>
      <c r="CV41" s="1234"/>
      <c r="CW41" s="1234"/>
      <c r="CX41" s="1234"/>
      <c r="CY41" s="1234"/>
      <c r="CZ41" s="1234"/>
      <c r="DA41" s="1234"/>
      <c r="DB41" s="1234"/>
      <c r="DC41" s="1234"/>
      <c r="DD41" s="1234"/>
      <c r="DE41" s="1234"/>
      <c r="DF41" s="1235"/>
      <c r="DG41" s="1234"/>
      <c r="DH41" s="1234"/>
      <c r="DI41" s="60"/>
      <c r="DJ41" s="62">
        <f t="shared" si="3"/>
        <v>165</v>
      </c>
      <c r="DK41" s="63" t="str">
        <f t="shared" si="11"/>
        <v/>
      </c>
      <c r="DL41" s="64">
        <f t="shared" si="5"/>
        <v>379</v>
      </c>
      <c r="DM41" s="55">
        <f t="shared" si="6"/>
        <v>78</v>
      </c>
      <c r="DN41" s="76">
        <f t="shared" si="7"/>
        <v>0</v>
      </c>
      <c r="DO41" s="67">
        <f t="shared" si="8"/>
        <v>0</v>
      </c>
      <c r="DP41" s="67">
        <f t="shared" si="9"/>
        <v>276</v>
      </c>
      <c r="DQ41" s="67">
        <f>SUM(CH41:CV41)</f>
        <v>0</v>
      </c>
      <c r="DR41" s="21"/>
      <c r="DU41" s="69"/>
    </row>
    <row r="42" spans="1:125" s="68" customFormat="1" ht="20" customHeight="1" x14ac:dyDescent="0.2">
      <c r="A42" s="1338" t="s">
        <v>164</v>
      </c>
      <c r="B42" s="1332">
        <v>11473</v>
      </c>
      <c r="C42" s="1261">
        <v>3</v>
      </c>
      <c r="D42" s="1330" t="s">
        <v>142</v>
      </c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5">
        <v>0</v>
      </c>
      <c r="Q42" s="54"/>
      <c r="R42" s="54">
        <v>0</v>
      </c>
      <c r="S42" s="54">
        <v>1000</v>
      </c>
      <c r="T42" s="54">
        <v>0</v>
      </c>
      <c r="U42" s="54"/>
      <c r="V42" s="54">
        <v>622</v>
      </c>
      <c r="W42" s="54">
        <v>107</v>
      </c>
      <c r="X42" s="54"/>
      <c r="Y42" s="54"/>
      <c r="Z42" s="54">
        <v>467</v>
      </c>
      <c r="AA42" s="54">
        <v>303</v>
      </c>
      <c r="AB42" s="56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6">
        <v>97</v>
      </c>
      <c r="AO42" s="54"/>
      <c r="AP42" s="54">
        <v>49</v>
      </c>
      <c r="AQ42" s="54">
        <v>81</v>
      </c>
      <c r="AR42" s="54"/>
      <c r="AS42" s="54">
        <v>109</v>
      </c>
      <c r="AT42" s="54"/>
      <c r="AU42" s="54"/>
      <c r="AV42" s="54">
        <v>33</v>
      </c>
      <c r="AW42" s="54">
        <v>68</v>
      </c>
      <c r="AX42" s="54">
        <v>576</v>
      </c>
      <c r="AY42" s="54">
        <v>618</v>
      </c>
      <c r="AZ42" s="54">
        <v>307</v>
      </c>
      <c r="BA42" s="54">
        <v>159</v>
      </c>
      <c r="BB42" s="54">
        <v>108</v>
      </c>
      <c r="BC42" s="54">
        <v>39</v>
      </c>
      <c r="BD42" s="54">
        <v>79</v>
      </c>
      <c r="BE42" s="54">
        <v>63</v>
      </c>
      <c r="BF42" s="54">
        <v>108</v>
      </c>
      <c r="BG42" s="54">
        <v>79</v>
      </c>
      <c r="BH42" s="54">
        <v>130</v>
      </c>
      <c r="BI42" s="54">
        <v>291</v>
      </c>
      <c r="BJ42" s="54">
        <v>233</v>
      </c>
      <c r="BK42" s="54">
        <v>17</v>
      </c>
      <c r="BL42" s="71">
        <v>437</v>
      </c>
      <c r="BM42" s="54"/>
      <c r="BN42" s="54"/>
      <c r="BO42" s="54"/>
      <c r="BP42" s="54"/>
      <c r="BQ42" s="54"/>
      <c r="BR42" s="54"/>
      <c r="BS42" s="54"/>
      <c r="BT42" s="72"/>
      <c r="BU42" s="72"/>
      <c r="BV42" s="72"/>
      <c r="BW42" s="72"/>
      <c r="BX42" s="72"/>
      <c r="BY42" s="73"/>
      <c r="BZ42" s="72"/>
      <c r="CA42" s="72"/>
      <c r="CB42" s="72"/>
      <c r="CC42" s="72"/>
      <c r="CD42" s="72"/>
      <c r="CE42" s="72"/>
      <c r="CF42" s="72"/>
      <c r="CG42" s="72"/>
      <c r="CH42" s="73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1237"/>
      <c r="CU42" s="1237"/>
      <c r="CV42" s="1237"/>
      <c r="CW42" s="1237"/>
      <c r="CX42" s="1237"/>
      <c r="CY42" s="1237"/>
      <c r="CZ42" s="1237"/>
      <c r="DA42" s="1237"/>
      <c r="DB42" s="1237"/>
      <c r="DC42" s="1237"/>
      <c r="DD42" s="1237"/>
      <c r="DE42" s="1237"/>
      <c r="DF42" s="1238"/>
      <c r="DG42" s="1237"/>
      <c r="DH42" s="1237"/>
      <c r="DI42" s="72"/>
      <c r="DJ42" s="75">
        <f t="shared" si="3"/>
        <v>0</v>
      </c>
      <c r="DK42" s="63" t="str">
        <f t="shared" si="11"/>
        <v/>
      </c>
      <c r="DL42" s="64">
        <f t="shared" si="5"/>
        <v>2499</v>
      </c>
      <c r="DM42" s="65">
        <f t="shared" si="6"/>
        <v>97</v>
      </c>
      <c r="DN42" s="66">
        <f t="shared" si="7"/>
        <v>1841</v>
      </c>
      <c r="DO42" s="67">
        <f t="shared" si="8"/>
        <v>1743</v>
      </c>
      <c r="DP42" s="67">
        <f t="shared" si="9"/>
        <v>0</v>
      </c>
      <c r="DQ42" s="67">
        <f t="shared" si="14"/>
        <v>0</v>
      </c>
      <c r="DR42" s="21"/>
      <c r="DU42" s="69"/>
    </row>
    <row r="43" spans="1:125" s="68" customFormat="1" ht="20" customHeight="1" x14ac:dyDescent="0.2">
      <c r="A43" s="1338" t="s">
        <v>165</v>
      </c>
      <c r="B43" s="1332">
        <v>11474</v>
      </c>
      <c r="C43" s="1261">
        <v>1</v>
      </c>
      <c r="D43" s="1330" t="s">
        <v>142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5">
        <v>0</v>
      </c>
      <c r="Q43" s="54"/>
      <c r="R43" s="54">
        <v>0</v>
      </c>
      <c r="S43" s="54"/>
      <c r="T43" s="54">
        <v>0</v>
      </c>
      <c r="U43" s="54">
        <v>116</v>
      </c>
      <c r="V43" s="54">
        <v>77</v>
      </c>
      <c r="W43" s="54"/>
      <c r="X43" s="54">
        <v>117</v>
      </c>
      <c r="Y43" s="54"/>
      <c r="Z43" s="54"/>
      <c r="AA43" s="54"/>
      <c r="AB43" s="56"/>
      <c r="AC43" s="57"/>
      <c r="AD43" s="57">
        <v>668</v>
      </c>
      <c r="AE43" s="57"/>
      <c r="AF43" s="57"/>
      <c r="AG43" s="57"/>
      <c r="AH43" s="57"/>
      <c r="AI43" s="57"/>
      <c r="AJ43" s="57"/>
      <c r="AK43" s="57">
        <v>378</v>
      </c>
      <c r="AL43" s="57"/>
      <c r="AM43" s="57">
        <v>410</v>
      </c>
      <c r="AN43" s="58"/>
      <c r="AO43" s="57"/>
      <c r="AP43" s="57"/>
      <c r="AQ43" s="57">
        <v>151</v>
      </c>
      <c r="AR43" s="57">
        <v>530</v>
      </c>
      <c r="AS43" s="57">
        <v>0</v>
      </c>
      <c r="AT43" s="57">
        <v>424</v>
      </c>
      <c r="AU43" s="57"/>
      <c r="AV43" s="57">
        <v>385</v>
      </c>
      <c r="AW43" s="57">
        <v>240</v>
      </c>
      <c r="AX43" s="57"/>
      <c r="AY43" s="57"/>
      <c r="AZ43" s="57">
        <v>563</v>
      </c>
      <c r="BA43" s="57"/>
      <c r="BB43" s="57"/>
      <c r="BC43" s="57"/>
      <c r="BD43" s="57">
        <v>561</v>
      </c>
      <c r="BE43" s="57"/>
      <c r="BF43" s="57">
        <v>607</v>
      </c>
      <c r="BG43" s="57"/>
      <c r="BH43" s="57"/>
      <c r="BI43" s="57">
        <v>497</v>
      </c>
      <c r="BJ43" s="57"/>
      <c r="BK43" s="57"/>
      <c r="BL43" s="59"/>
      <c r="BM43" s="57"/>
      <c r="BN43" s="57"/>
      <c r="BO43" s="57"/>
      <c r="BP43" s="57"/>
      <c r="BQ43" s="57"/>
      <c r="BR43" s="57"/>
      <c r="BS43" s="57"/>
      <c r="BT43" s="60"/>
      <c r="BU43" s="60"/>
      <c r="BV43" s="60"/>
      <c r="BW43" s="60"/>
      <c r="BX43" s="60"/>
      <c r="BY43" s="61"/>
      <c r="BZ43" s="60"/>
      <c r="CA43" s="60"/>
      <c r="CB43" s="60"/>
      <c r="CC43" s="60"/>
      <c r="CD43" s="60"/>
      <c r="CE43" s="60"/>
      <c r="CF43" s="60"/>
      <c r="CG43" s="60"/>
      <c r="CH43" s="61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1234"/>
      <c r="CU43" s="1234"/>
      <c r="CV43" s="1234"/>
      <c r="CW43" s="1234"/>
      <c r="CX43" s="1234"/>
      <c r="CY43" s="1234"/>
      <c r="CZ43" s="1234"/>
      <c r="DA43" s="1234"/>
      <c r="DB43" s="1234"/>
      <c r="DC43" s="1234"/>
      <c r="DD43" s="1234"/>
      <c r="DE43" s="1234"/>
      <c r="DF43" s="1235"/>
      <c r="DG43" s="1234"/>
      <c r="DH43" s="1234"/>
      <c r="DI43" s="60"/>
      <c r="DJ43" s="62">
        <f t="shared" si="3"/>
        <v>0</v>
      </c>
      <c r="DK43" s="63" t="str">
        <f t="shared" si="11"/>
        <v/>
      </c>
      <c r="DL43" s="64">
        <f t="shared" si="5"/>
        <v>310</v>
      </c>
      <c r="DM43" s="65">
        <f t="shared" si="6"/>
        <v>1456</v>
      </c>
      <c r="DN43" s="66">
        <f t="shared" si="7"/>
        <v>2293</v>
      </c>
      <c r="DO43" s="67">
        <f t="shared" si="8"/>
        <v>1665</v>
      </c>
      <c r="DP43" s="67">
        <f t="shared" si="9"/>
        <v>0</v>
      </c>
      <c r="DQ43" s="67">
        <f t="shared" si="14"/>
        <v>0</v>
      </c>
      <c r="DR43" s="21"/>
      <c r="DU43" s="69"/>
    </row>
    <row r="44" spans="1:125" s="68" customFormat="1" ht="20" customHeight="1" x14ac:dyDescent="0.2">
      <c r="A44" s="1338" t="s">
        <v>166</v>
      </c>
      <c r="B44" s="1332">
        <v>11475</v>
      </c>
      <c r="C44" s="1261">
        <v>3</v>
      </c>
      <c r="D44" s="1330" t="s">
        <v>142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5">
        <v>0</v>
      </c>
      <c r="Q44" s="54"/>
      <c r="R44" s="54">
        <v>0</v>
      </c>
      <c r="S44" s="54"/>
      <c r="T44" s="54">
        <v>0</v>
      </c>
      <c r="U44" s="54">
        <v>711</v>
      </c>
      <c r="V44" s="54">
        <v>1710</v>
      </c>
      <c r="W44" s="54">
        <v>320</v>
      </c>
      <c r="X44" s="54">
        <v>593</v>
      </c>
      <c r="Y44" s="54">
        <v>465</v>
      </c>
      <c r="Z44" s="54">
        <v>421</v>
      </c>
      <c r="AA44" s="54"/>
      <c r="AB44" s="56">
        <v>66</v>
      </c>
      <c r="AC44" s="57"/>
      <c r="AD44" s="57"/>
      <c r="AE44" s="57"/>
      <c r="AF44" s="57"/>
      <c r="AG44" s="57">
        <v>96</v>
      </c>
      <c r="AH44" s="57"/>
      <c r="AI44" s="57"/>
      <c r="AJ44" s="57"/>
      <c r="AK44" s="57"/>
      <c r="AL44" s="57"/>
      <c r="AM44" s="57"/>
      <c r="AN44" s="58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9"/>
      <c r="BM44" s="57"/>
      <c r="BN44" s="57"/>
      <c r="BO44" s="57"/>
      <c r="BP44" s="57"/>
      <c r="BQ44" s="57"/>
      <c r="BR44" s="57"/>
      <c r="BS44" s="57"/>
      <c r="BT44" s="60"/>
      <c r="BU44" s="60"/>
      <c r="BV44" s="60"/>
      <c r="BW44" s="60"/>
      <c r="BX44" s="60"/>
      <c r="BY44" s="61"/>
      <c r="BZ44" s="60"/>
      <c r="CA44" s="60"/>
      <c r="CB44" s="60"/>
      <c r="CC44" s="60"/>
      <c r="CD44" s="60"/>
      <c r="CE44" s="60"/>
      <c r="CF44" s="60"/>
      <c r="CG44" s="60"/>
      <c r="CH44" s="61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1234"/>
      <c r="CU44" s="1234"/>
      <c r="CV44" s="1234"/>
      <c r="CW44" s="1234"/>
      <c r="CX44" s="1234"/>
      <c r="CY44" s="1234"/>
      <c r="CZ44" s="1234"/>
      <c r="DA44" s="1234"/>
      <c r="DB44" s="1234"/>
      <c r="DC44" s="1234"/>
      <c r="DD44" s="1234"/>
      <c r="DE44" s="1234"/>
      <c r="DF44" s="1235"/>
      <c r="DG44" s="1234"/>
      <c r="DH44" s="1234"/>
      <c r="DI44" s="60"/>
      <c r="DJ44" s="62">
        <f t="shared" si="3"/>
        <v>0</v>
      </c>
      <c r="DK44" s="63" t="str">
        <f t="shared" si="11"/>
        <v/>
      </c>
      <c r="DL44" s="64">
        <f t="shared" si="5"/>
        <v>4286</v>
      </c>
      <c r="DM44" s="65">
        <f t="shared" si="6"/>
        <v>96</v>
      </c>
      <c r="DN44" s="66">
        <f t="shared" si="7"/>
        <v>0</v>
      </c>
      <c r="DO44" s="67">
        <f t="shared" si="8"/>
        <v>0</v>
      </c>
      <c r="DP44" s="67">
        <f t="shared" si="9"/>
        <v>0</v>
      </c>
      <c r="DQ44" s="67">
        <f t="shared" si="14"/>
        <v>0</v>
      </c>
      <c r="DR44" s="21"/>
      <c r="DU44" s="69"/>
    </row>
    <row r="45" spans="1:125" s="74" customFormat="1" ht="20" customHeight="1" x14ac:dyDescent="0.2">
      <c r="A45" s="1340" t="s">
        <v>167</v>
      </c>
      <c r="B45" s="1333">
        <v>11476</v>
      </c>
      <c r="C45" s="1251">
        <v>2</v>
      </c>
      <c r="D45" s="1330" t="s">
        <v>142</v>
      </c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>
        <v>0</v>
      </c>
      <c r="Q45" s="54"/>
      <c r="R45" s="54">
        <v>0</v>
      </c>
      <c r="S45" s="54"/>
      <c r="T45" s="54">
        <v>0</v>
      </c>
      <c r="U45" s="54"/>
      <c r="V45" s="54"/>
      <c r="W45" s="54">
        <v>111</v>
      </c>
      <c r="X45" s="54"/>
      <c r="Y45" s="54"/>
      <c r="Z45" s="54"/>
      <c r="AA45" s="54"/>
      <c r="AB45" s="56"/>
      <c r="AC45" s="57"/>
      <c r="AD45" s="57">
        <v>138</v>
      </c>
      <c r="AE45" s="57">
        <v>415</v>
      </c>
      <c r="AF45" s="57">
        <v>531</v>
      </c>
      <c r="AG45" s="57">
        <v>111</v>
      </c>
      <c r="AH45" s="57"/>
      <c r="AI45" s="57"/>
      <c r="AJ45" s="57"/>
      <c r="AK45" s="57"/>
      <c r="AL45" s="57"/>
      <c r="AM45" s="57"/>
      <c r="AN45" s="58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>
        <v>284</v>
      </c>
      <c r="BL45" s="59"/>
      <c r="BM45" s="57"/>
      <c r="BN45" s="57"/>
      <c r="BO45" s="57"/>
      <c r="BP45" s="57"/>
      <c r="BQ45" s="57"/>
      <c r="BR45" s="57"/>
      <c r="BS45" s="57"/>
      <c r="BT45" s="79"/>
      <c r="BU45" s="79"/>
      <c r="BV45" s="60"/>
      <c r="BW45" s="60"/>
      <c r="BX45" s="60"/>
      <c r="BY45" s="61"/>
      <c r="BZ45" s="60"/>
      <c r="CA45" s="60"/>
      <c r="CB45" s="60"/>
      <c r="CC45" s="60"/>
      <c r="CD45" s="60"/>
      <c r="CE45" s="60"/>
      <c r="CF45" s="60"/>
      <c r="CG45" s="60"/>
      <c r="CH45" s="61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1234"/>
      <c r="CU45" s="1234"/>
      <c r="CV45" s="1234"/>
      <c r="CW45" s="1234"/>
      <c r="CX45" s="1234"/>
      <c r="CY45" s="1234"/>
      <c r="CZ45" s="1234"/>
      <c r="DA45" s="1234"/>
      <c r="DB45" s="1234"/>
      <c r="DC45" s="1234"/>
      <c r="DD45" s="1234"/>
      <c r="DE45" s="1234"/>
      <c r="DF45" s="1235"/>
      <c r="DG45" s="1234"/>
      <c r="DH45" s="1234"/>
      <c r="DI45" s="60"/>
      <c r="DJ45" s="62">
        <f t="shared" si="3"/>
        <v>0</v>
      </c>
      <c r="DK45" s="63" t="str">
        <f t="shared" si="11"/>
        <v/>
      </c>
      <c r="DL45" s="64">
        <f t="shared" si="5"/>
        <v>111</v>
      </c>
      <c r="DM45" s="55">
        <f t="shared" si="6"/>
        <v>1195</v>
      </c>
      <c r="DN45" s="76">
        <f t="shared" si="7"/>
        <v>0</v>
      </c>
      <c r="DO45" s="67">
        <f t="shared" si="8"/>
        <v>284</v>
      </c>
      <c r="DP45" s="67">
        <f t="shared" si="9"/>
        <v>0</v>
      </c>
      <c r="DQ45" s="67">
        <f t="shared" si="14"/>
        <v>0</v>
      </c>
      <c r="DR45" s="21"/>
      <c r="DU45" s="69"/>
    </row>
    <row r="46" spans="1:125" s="68" customFormat="1" ht="20" customHeight="1" x14ac:dyDescent="0.2">
      <c r="A46" s="1338" t="s">
        <v>168</v>
      </c>
      <c r="B46" s="1332">
        <v>11481</v>
      </c>
      <c r="C46" s="1251">
        <v>2</v>
      </c>
      <c r="D46" s="1330" t="s">
        <v>142</v>
      </c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5">
        <v>0</v>
      </c>
      <c r="Q46" s="54"/>
      <c r="R46" s="54">
        <v>0</v>
      </c>
      <c r="S46" s="54"/>
      <c r="T46" s="54">
        <v>0</v>
      </c>
      <c r="U46" s="54"/>
      <c r="V46" s="54"/>
      <c r="W46" s="54"/>
      <c r="X46" s="54"/>
      <c r="Y46" s="54">
        <v>63</v>
      </c>
      <c r="Z46" s="54">
        <v>67</v>
      </c>
      <c r="AA46" s="54"/>
      <c r="AB46" s="56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6"/>
      <c r="AO46" s="54"/>
      <c r="AP46" s="54"/>
      <c r="AQ46" s="54"/>
      <c r="AR46" s="54"/>
      <c r="AS46" s="54"/>
      <c r="AT46" s="54"/>
      <c r="AU46" s="54"/>
      <c r="AV46" s="54">
        <v>358</v>
      </c>
      <c r="AW46" s="54">
        <v>175</v>
      </c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71"/>
      <c r="BM46" s="54"/>
      <c r="BN46" s="54">
        <v>30</v>
      </c>
      <c r="BO46" s="54">
        <v>62</v>
      </c>
      <c r="BP46" s="54">
        <v>70</v>
      </c>
      <c r="BQ46" s="54">
        <v>57</v>
      </c>
      <c r="BR46" s="54"/>
      <c r="BS46" s="54"/>
      <c r="BT46" s="72"/>
      <c r="BU46" s="72"/>
      <c r="BV46" s="72"/>
      <c r="BW46" s="72"/>
      <c r="BX46" s="72"/>
      <c r="BY46" s="73"/>
      <c r="BZ46" s="72"/>
      <c r="CA46" s="72"/>
      <c r="CB46" s="72"/>
      <c r="CC46" s="72"/>
      <c r="CD46" s="72"/>
      <c r="CE46" s="72"/>
      <c r="CF46" s="72"/>
      <c r="CG46" s="72"/>
      <c r="CH46" s="73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1237"/>
      <c r="CU46" s="1237"/>
      <c r="CV46" s="1237"/>
      <c r="CW46" s="1237"/>
      <c r="CX46" s="1237"/>
      <c r="CY46" s="1237"/>
      <c r="CZ46" s="1237"/>
      <c r="DA46" s="1237"/>
      <c r="DB46" s="1237"/>
      <c r="DC46" s="1237"/>
      <c r="DD46" s="1237"/>
      <c r="DE46" s="1237"/>
      <c r="DF46" s="1238"/>
      <c r="DG46" s="1237"/>
      <c r="DH46" s="1237"/>
      <c r="DI46" s="72"/>
      <c r="DJ46" s="75">
        <f t="shared" si="3"/>
        <v>92</v>
      </c>
      <c r="DK46" s="63" t="str">
        <f t="shared" si="11"/>
        <v/>
      </c>
      <c r="DL46" s="64">
        <f t="shared" si="5"/>
        <v>130</v>
      </c>
      <c r="DM46" s="65">
        <f t="shared" si="6"/>
        <v>0</v>
      </c>
      <c r="DN46" s="66">
        <f t="shared" si="7"/>
        <v>533</v>
      </c>
      <c r="DO46" s="67">
        <f t="shared" si="8"/>
        <v>0</v>
      </c>
      <c r="DP46" s="67">
        <f t="shared" si="9"/>
        <v>219</v>
      </c>
      <c r="DQ46" s="67">
        <f>SUM(CH46:CV46)</f>
        <v>0</v>
      </c>
      <c r="DR46" s="21"/>
      <c r="DU46" s="69"/>
    </row>
    <row r="47" spans="1:125" s="74" customFormat="1" ht="20" customHeight="1" x14ac:dyDescent="0.2">
      <c r="A47" s="1340" t="s">
        <v>169</v>
      </c>
      <c r="B47" s="1333">
        <v>11482</v>
      </c>
      <c r="C47" s="1251">
        <v>2</v>
      </c>
      <c r="D47" s="1330" t="s">
        <v>142</v>
      </c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>
        <v>0</v>
      </c>
      <c r="Q47" s="54"/>
      <c r="R47" s="54">
        <v>0</v>
      </c>
      <c r="S47" s="54"/>
      <c r="T47" s="54">
        <v>0</v>
      </c>
      <c r="U47" s="54"/>
      <c r="V47" s="54"/>
      <c r="W47" s="54"/>
      <c r="X47" s="54"/>
      <c r="Y47" s="54"/>
      <c r="Z47" s="54">
        <v>97</v>
      </c>
      <c r="AA47" s="54"/>
      <c r="AB47" s="56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8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>
        <v>75</v>
      </c>
      <c r="BE47" s="57"/>
      <c r="BF47" s="57"/>
      <c r="BG47" s="57"/>
      <c r="BH47" s="57"/>
      <c r="BI47" s="57"/>
      <c r="BJ47" s="57"/>
      <c r="BK47" s="57"/>
      <c r="BL47" s="59"/>
      <c r="BM47" s="57"/>
      <c r="BN47" s="57"/>
      <c r="BO47" s="57"/>
      <c r="BP47" s="57"/>
      <c r="BQ47" s="57"/>
      <c r="BR47" s="57"/>
      <c r="BS47" s="57"/>
      <c r="BT47" s="60"/>
      <c r="BU47" s="60"/>
      <c r="BV47" s="60"/>
      <c r="BW47" s="60"/>
      <c r="BX47" s="60"/>
      <c r="BY47" s="61"/>
      <c r="BZ47" s="60"/>
      <c r="CA47" s="60"/>
      <c r="CB47" s="60"/>
      <c r="CC47" s="60"/>
      <c r="CD47" s="60"/>
      <c r="CE47" s="60"/>
      <c r="CF47" s="60"/>
      <c r="CG47" s="60"/>
      <c r="CH47" s="61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1234"/>
      <c r="CU47" s="1234"/>
      <c r="CV47" s="1234"/>
      <c r="CW47" s="1234"/>
      <c r="CX47" s="1234"/>
      <c r="CY47" s="1234"/>
      <c r="CZ47" s="1234"/>
      <c r="DA47" s="1234"/>
      <c r="DB47" s="1234"/>
      <c r="DC47" s="1234"/>
      <c r="DD47" s="1234"/>
      <c r="DE47" s="1234"/>
      <c r="DF47" s="1235"/>
      <c r="DG47" s="1234"/>
      <c r="DH47" s="1234"/>
      <c r="DI47" s="60"/>
      <c r="DJ47" s="62">
        <f t="shared" si="3"/>
        <v>0</v>
      </c>
      <c r="DK47" s="63" t="str">
        <f t="shared" si="11"/>
        <v/>
      </c>
      <c r="DL47" s="64">
        <f t="shared" si="5"/>
        <v>97</v>
      </c>
      <c r="DM47" s="55">
        <f t="shared" si="6"/>
        <v>0</v>
      </c>
      <c r="DN47" s="76">
        <f t="shared" si="7"/>
        <v>0</v>
      </c>
      <c r="DO47" s="67">
        <f t="shared" si="8"/>
        <v>75</v>
      </c>
      <c r="DP47" s="67">
        <f t="shared" si="9"/>
        <v>0</v>
      </c>
      <c r="DQ47" s="67">
        <f t="shared" si="14"/>
        <v>0</v>
      </c>
      <c r="DR47" s="21"/>
      <c r="DU47" s="69"/>
    </row>
    <row r="48" spans="1:125" s="68" customFormat="1" ht="20" customHeight="1" x14ac:dyDescent="0.2">
      <c r="A48" s="1336" t="s">
        <v>365</v>
      </c>
      <c r="B48" s="1332">
        <v>11485</v>
      </c>
      <c r="C48" s="1261">
        <v>1</v>
      </c>
      <c r="D48" s="1330" t="s">
        <v>124</v>
      </c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5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6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6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>
        <v>92</v>
      </c>
      <c r="BL48" s="71">
        <v>150</v>
      </c>
      <c r="BM48" s="54">
        <v>536</v>
      </c>
      <c r="BN48" s="54">
        <v>108</v>
      </c>
      <c r="BO48" s="54">
        <v>617</v>
      </c>
      <c r="BP48" s="54">
        <v>690</v>
      </c>
      <c r="BQ48" s="54">
        <v>760</v>
      </c>
      <c r="BR48" s="54">
        <v>531</v>
      </c>
      <c r="BS48" s="54"/>
      <c r="BT48" s="72"/>
      <c r="BU48" s="72"/>
      <c r="BV48" s="72"/>
      <c r="BW48" s="72"/>
      <c r="BX48" s="72"/>
      <c r="BY48" s="73"/>
      <c r="BZ48" s="72"/>
      <c r="CA48" s="72"/>
      <c r="CB48" s="72"/>
      <c r="CC48" s="72"/>
      <c r="CD48" s="72"/>
      <c r="CE48" s="72"/>
      <c r="CF48" s="72"/>
      <c r="CG48" s="72"/>
      <c r="CH48" s="73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1237"/>
      <c r="CU48" s="1237"/>
      <c r="CV48" s="1237"/>
      <c r="CW48" s="1237"/>
      <c r="CX48" s="1237"/>
      <c r="CY48" s="1237"/>
      <c r="CZ48" s="1237"/>
      <c r="DA48" s="1237">
        <v>414</v>
      </c>
      <c r="DB48" s="1237">
        <v>500</v>
      </c>
      <c r="DC48" s="1237">
        <v>199</v>
      </c>
      <c r="DD48" s="1237">
        <v>500</v>
      </c>
      <c r="DE48" s="1237">
        <v>500</v>
      </c>
      <c r="DF48" s="1238">
        <v>500</v>
      </c>
      <c r="DG48" s="1237">
        <v>500</v>
      </c>
      <c r="DH48" s="1237">
        <v>500</v>
      </c>
      <c r="DI48" s="72"/>
      <c r="DJ48" s="75">
        <f t="shared" si="3"/>
        <v>1261</v>
      </c>
      <c r="DK48" s="63" t="str">
        <f t="shared" si="11"/>
        <v/>
      </c>
      <c r="DL48" s="64">
        <f t="shared" si="5"/>
        <v>0</v>
      </c>
      <c r="DM48" s="65">
        <f t="shared" si="6"/>
        <v>0</v>
      </c>
      <c r="DN48" s="66">
        <f t="shared" si="7"/>
        <v>0</v>
      </c>
      <c r="DO48" s="67">
        <f t="shared" si="8"/>
        <v>242</v>
      </c>
      <c r="DP48" s="67">
        <f t="shared" si="9"/>
        <v>3242</v>
      </c>
      <c r="DQ48" s="67">
        <f>SUM(CH48:CV48)</f>
        <v>0</v>
      </c>
      <c r="DR48" s="21"/>
      <c r="DU48" s="69"/>
    </row>
    <row r="49" spans="1:125" s="74" customFormat="1" ht="20" customHeight="1" x14ac:dyDescent="0.2">
      <c r="A49" s="1340" t="s">
        <v>170</v>
      </c>
      <c r="B49" s="1333">
        <v>11486</v>
      </c>
      <c r="C49" s="1251"/>
      <c r="D49" s="1330" t="s">
        <v>142</v>
      </c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6"/>
      <c r="AC49" s="57">
        <v>14</v>
      </c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8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9"/>
      <c r="BM49" s="57"/>
      <c r="BN49" s="57"/>
      <c r="BO49" s="57"/>
      <c r="BP49" s="57"/>
      <c r="BQ49" s="57"/>
      <c r="BR49" s="57"/>
      <c r="BS49" s="57"/>
      <c r="BT49" s="60"/>
      <c r="BU49" s="60"/>
      <c r="BV49" s="60"/>
      <c r="BW49" s="60"/>
      <c r="BX49" s="60"/>
      <c r="BY49" s="61"/>
      <c r="BZ49" s="60"/>
      <c r="CA49" s="60"/>
      <c r="CB49" s="60"/>
      <c r="CC49" s="60"/>
      <c r="CD49" s="60"/>
      <c r="CE49" s="60"/>
      <c r="CF49" s="60"/>
      <c r="CG49" s="60"/>
      <c r="CH49" s="61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1234"/>
      <c r="CU49" s="1234"/>
      <c r="CV49" s="1234"/>
      <c r="CW49" s="1234"/>
      <c r="CX49" s="1234"/>
      <c r="CY49" s="1234"/>
      <c r="CZ49" s="1234"/>
      <c r="DA49" s="1234"/>
      <c r="DB49" s="1234"/>
      <c r="DC49" s="1234"/>
      <c r="DD49" s="1234"/>
      <c r="DE49" s="1234"/>
      <c r="DF49" s="1235"/>
      <c r="DG49" s="1234"/>
      <c r="DH49" s="1234"/>
      <c r="DI49" s="60"/>
      <c r="DJ49" s="62">
        <f t="shared" si="3"/>
        <v>0</v>
      </c>
      <c r="DK49" s="63" t="str">
        <f t="shared" si="11"/>
        <v/>
      </c>
      <c r="DL49" s="64">
        <f t="shared" si="5"/>
        <v>0</v>
      </c>
      <c r="DM49" s="55">
        <f t="shared" si="6"/>
        <v>14</v>
      </c>
      <c r="DN49" s="76">
        <f t="shared" si="7"/>
        <v>0</v>
      </c>
      <c r="DO49" s="67">
        <f t="shared" si="8"/>
        <v>0</v>
      </c>
      <c r="DP49" s="67">
        <f t="shared" si="9"/>
        <v>0</v>
      </c>
      <c r="DQ49" s="67">
        <f t="shared" si="14"/>
        <v>0</v>
      </c>
      <c r="DR49" s="21"/>
      <c r="DU49" s="69"/>
    </row>
    <row r="50" spans="1:125" s="74" customFormat="1" ht="20" customHeight="1" x14ac:dyDescent="0.2">
      <c r="A50" s="1337" t="s">
        <v>171</v>
      </c>
      <c r="B50" s="1333">
        <v>11487</v>
      </c>
      <c r="C50" s="1251">
        <v>2</v>
      </c>
      <c r="D50" s="1330" t="s">
        <v>124</v>
      </c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5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6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6"/>
      <c r="AO50" s="54">
        <v>351</v>
      </c>
      <c r="AP50" s="54">
        <v>455</v>
      </c>
      <c r="AQ50" s="54">
        <v>170</v>
      </c>
      <c r="AR50" s="54"/>
      <c r="AS50" s="54">
        <v>161</v>
      </c>
      <c r="AT50" s="54">
        <v>37</v>
      </c>
      <c r="AU50" s="54">
        <v>193</v>
      </c>
      <c r="AV50" s="54">
        <v>9</v>
      </c>
      <c r="AW50" s="54">
        <v>138</v>
      </c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71"/>
      <c r="BM50" s="54">
        <v>330</v>
      </c>
      <c r="BN50" s="54"/>
      <c r="BO50" s="54"/>
      <c r="BP50" s="54"/>
      <c r="BQ50" s="54">
        <v>841</v>
      </c>
      <c r="BR50" s="54"/>
      <c r="BS50" s="54"/>
      <c r="BT50" s="72"/>
      <c r="BU50" s="72"/>
      <c r="BV50" s="72"/>
      <c r="BW50" s="72"/>
      <c r="BX50" s="72"/>
      <c r="BY50" s="73"/>
      <c r="BZ50" s="72"/>
      <c r="CA50" s="72"/>
      <c r="CB50" s="72"/>
      <c r="CC50" s="72"/>
      <c r="CD50" s="72"/>
      <c r="CE50" s="72"/>
      <c r="CF50" s="72"/>
      <c r="CG50" s="72"/>
      <c r="CH50" s="73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1237"/>
      <c r="CU50" s="1237"/>
      <c r="CV50" s="1237"/>
      <c r="CW50" s="1237"/>
      <c r="CX50" s="1237"/>
      <c r="CY50" s="1237"/>
      <c r="CZ50" s="1237"/>
      <c r="DA50" s="1237"/>
      <c r="DB50" s="1237"/>
      <c r="DC50" s="1237"/>
      <c r="DD50" s="1237"/>
      <c r="DE50" s="1237"/>
      <c r="DF50" s="1238"/>
      <c r="DG50" s="1237"/>
      <c r="DH50" s="1237"/>
      <c r="DI50" s="72"/>
      <c r="DJ50" s="75">
        <f t="shared" si="3"/>
        <v>330</v>
      </c>
      <c r="DK50" s="63" t="str">
        <f t="shared" si="11"/>
        <v/>
      </c>
      <c r="DL50" s="64">
        <f t="shared" si="5"/>
        <v>0</v>
      </c>
      <c r="DM50" s="55">
        <f t="shared" si="6"/>
        <v>0</v>
      </c>
      <c r="DN50" s="76">
        <f t="shared" si="7"/>
        <v>1514</v>
      </c>
      <c r="DO50" s="67">
        <f t="shared" si="8"/>
        <v>0</v>
      </c>
      <c r="DP50" s="67">
        <f t="shared" si="9"/>
        <v>1171</v>
      </c>
      <c r="DQ50" s="67">
        <f>SUM(CH50:CV50)</f>
        <v>0</v>
      </c>
      <c r="DR50" s="21"/>
      <c r="DU50" s="69"/>
    </row>
    <row r="51" spans="1:125" s="74" customFormat="1" ht="20" customHeight="1" x14ac:dyDescent="0.2">
      <c r="A51" s="1340" t="s">
        <v>172</v>
      </c>
      <c r="B51" s="1333">
        <v>11488</v>
      </c>
      <c r="C51" s="1251">
        <v>2</v>
      </c>
      <c r="D51" s="1330" t="s">
        <v>142</v>
      </c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6"/>
      <c r="AC51" s="54"/>
      <c r="AD51" s="54"/>
      <c r="AE51" s="54"/>
      <c r="AF51" s="54"/>
      <c r="AG51" s="54"/>
      <c r="AH51" s="54"/>
      <c r="AI51" s="54"/>
      <c r="AJ51" s="54"/>
      <c r="AK51" s="54"/>
      <c r="AL51" s="54">
        <v>36</v>
      </c>
      <c r="AM51" s="54"/>
      <c r="AN51" s="56"/>
      <c r="AO51" s="54"/>
      <c r="AP51" s="54"/>
      <c r="AQ51" s="54"/>
      <c r="AR51" s="54"/>
      <c r="AS51" s="54">
        <v>84</v>
      </c>
      <c r="AT51" s="54"/>
      <c r="AU51" s="54"/>
      <c r="AV51" s="54"/>
      <c r="AW51" s="54"/>
      <c r="AX51" s="54">
        <v>80</v>
      </c>
      <c r="AY51" s="54">
        <v>198</v>
      </c>
      <c r="AZ51" s="54">
        <v>133</v>
      </c>
      <c r="BA51" s="54">
        <v>61</v>
      </c>
      <c r="BB51" s="54">
        <v>93</v>
      </c>
      <c r="BC51" s="54">
        <v>64</v>
      </c>
      <c r="BD51" s="54">
        <v>11</v>
      </c>
      <c r="BE51" s="54">
        <v>27</v>
      </c>
      <c r="BF51" s="54">
        <v>42</v>
      </c>
      <c r="BG51" s="54">
        <v>24</v>
      </c>
      <c r="BH51" s="54">
        <v>13</v>
      </c>
      <c r="BI51" s="54">
        <v>21</v>
      </c>
      <c r="BJ51" s="54">
        <v>2</v>
      </c>
      <c r="BK51" s="54"/>
      <c r="BL51" s="71">
        <v>28</v>
      </c>
      <c r="BM51" s="54"/>
      <c r="BN51" s="54"/>
      <c r="BO51" s="54"/>
      <c r="BP51" s="54"/>
      <c r="BQ51" s="54"/>
      <c r="BR51" s="54"/>
      <c r="BS51" s="54"/>
      <c r="BT51" s="72"/>
      <c r="BU51" s="72"/>
      <c r="BV51" s="72"/>
      <c r="BW51" s="72"/>
      <c r="BX51" s="72"/>
      <c r="BY51" s="73"/>
      <c r="BZ51" s="72"/>
      <c r="CA51" s="72"/>
      <c r="CB51" s="72"/>
      <c r="CC51" s="72"/>
      <c r="CD51" s="72"/>
      <c r="CE51" s="72"/>
      <c r="CF51" s="72"/>
      <c r="CG51" s="72"/>
      <c r="CH51" s="73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1237"/>
      <c r="CU51" s="1237"/>
      <c r="CV51" s="1237"/>
      <c r="CW51" s="1237"/>
      <c r="CX51" s="1237"/>
      <c r="CY51" s="1237"/>
      <c r="CZ51" s="1237"/>
      <c r="DA51" s="1237"/>
      <c r="DB51" s="1237"/>
      <c r="DC51" s="1237"/>
      <c r="DD51" s="1237"/>
      <c r="DE51" s="1237"/>
      <c r="DF51" s="1238"/>
      <c r="DG51" s="1237"/>
      <c r="DH51" s="1237"/>
      <c r="DI51" s="72"/>
      <c r="DJ51" s="75">
        <f t="shared" si="3"/>
        <v>0</v>
      </c>
      <c r="DK51" s="63" t="str">
        <f t="shared" si="11"/>
        <v/>
      </c>
      <c r="DL51" s="64">
        <f t="shared" si="5"/>
        <v>0</v>
      </c>
      <c r="DM51" s="55">
        <f t="shared" si="6"/>
        <v>36</v>
      </c>
      <c r="DN51" s="76">
        <f t="shared" si="7"/>
        <v>495</v>
      </c>
      <c r="DO51" s="67">
        <f t="shared" si="8"/>
        <v>386</v>
      </c>
      <c r="DP51" s="67">
        <f t="shared" si="9"/>
        <v>0</v>
      </c>
      <c r="DQ51" s="67">
        <f t="shared" si="14"/>
        <v>0</v>
      </c>
      <c r="DR51" s="21"/>
      <c r="DU51" s="69"/>
    </row>
    <row r="52" spans="1:125" s="74" customFormat="1" ht="20" customHeight="1" x14ac:dyDescent="0.2">
      <c r="A52" s="1340" t="s">
        <v>173</v>
      </c>
      <c r="B52" s="1333">
        <v>11490</v>
      </c>
      <c r="C52" s="1251">
        <v>3</v>
      </c>
      <c r="D52" s="1330" t="s">
        <v>142</v>
      </c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5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6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6"/>
      <c r="AO52" s="54"/>
      <c r="AP52" s="54">
        <v>0</v>
      </c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>
        <v>39</v>
      </c>
      <c r="BJ52" s="54">
        <v>18</v>
      </c>
      <c r="BK52" s="54"/>
      <c r="BL52" s="71">
        <v>72</v>
      </c>
      <c r="BM52" s="54">
        <v>156</v>
      </c>
      <c r="BN52" s="54">
        <v>182</v>
      </c>
      <c r="BO52" s="54">
        <v>169</v>
      </c>
      <c r="BP52" s="54">
        <v>201</v>
      </c>
      <c r="BQ52" s="54">
        <v>114</v>
      </c>
      <c r="BR52" s="54">
        <v>215</v>
      </c>
      <c r="BS52" s="54">
        <v>118</v>
      </c>
      <c r="BT52" s="72"/>
      <c r="BU52" s="72"/>
      <c r="BV52" s="72"/>
      <c r="BW52" s="72"/>
      <c r="BX52" s="72"/>
      <c r="BY52" s="73"/>
      <c r="BZ52" s="72"/>
      <c r="CA52" s="72"/>
      <c r="CB52" s="72"/>
      <c r="CC52" s="72"/>
      <c r="CD52" s="72"/>
      <c r="CE52" s="72"/>
      <c r="CF52" s="72"/>
      <c r="CG52" s="72"/>
      <c r="CH52" s="73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1237"/>
      <c r="CU52" s="1237"/>
      <c r="CV52" s="1237"/>
      <c r="CW52" s="1237"/>
      <c r="CX52" s="1237"/>
      <c r="CY52" s="1237"/>
      <c r="CZ52" s="1237"/>
      <c r="DA52" s="1237"/>
      <c r="DB52" s="1237"/>
      <c r="DC52" s="1237"/>
      <c r="DD52" s="1237"/>
      <c r="DE52" s="1237"/>
      <c r="DF52" s="1238"/>
      <c r="DG52" s="1237"/>
      <c r="DH52" s="1237"/>
      <c r="DI52" s="72"/>
      <c r="DJ52" s="75">
        <f t="shared" si="3"/>
        <v>507</v>
      </c>
      <c r="DK52" s="63" t="str">
        <f t="shared" si="11"/>
        <v/>
      </c>
      <c r="DL52" s="64">
        <f t="shared" si="5"/>
        <v>0</v>
      </c>
      <c r="DM52" s="55">
        <f t="shared" si="6"/>
        <v>0</v>
      </c>
      <c r="DN52" s="76">
        <f t="shared" si="7"/>
        <v>0</v>
      </c>
      <c r="DO52" s="67">
        <f t="shared" si="8"/>
        <v>129</v>
      </c>
      <c r="DP52" s="67">
        <f t="shared" si="9"/>
        <v>1155</v>
      </c>
      <c r="DQ52" s="67">
        <f>SUM(CH52:CV52)</f>
        <v>0</v>
      </c>
      <c r="DR52" s="21"/>
      <c r="DU52" s="69"/>
    </row>
    <row r="53" spans="1:125" s="74" customFormat="1" ht="20" customHeight="1" x14ac:dyDescent="0.2">
      <c r="A53" s="1340" t="s">
        <v>174</v>
      </c>
      <c r="B53" s="1333">
        <v>11491</v>
      </c>
      <c r="C53" s="1251">
        <v>1</v>
      </c>
      <c r="D53" s="1330" t="s">
        <v>142</v>
      </c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6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6"/>
      <c r="AO53" s="54"/>
      <c r="AP53" s="54"/>
      <c r="AQ53" s="54"/>
      <c r="AR53" s="54"/>
      <c r="AS53" s="54"/>
      <c r="AT53" s="54"/>
      <c r="AU53" s="54"/>
      <c r="AV53" s="54">
        <v>16</v>
      </c>
      <c r="AW53" s="54">
        <v>29</v>
      </c>
      <c r="AX53" s="54"/>
      <c r="AY53" s="54"/>
      <c r="AZ53" s="54"/>
      <c r="BA53" s="54">
        <v>34</v>
      </c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71"/>
      <c r="BM53" s="54"/>
      <c r="BN53" s="54"/>
      <c r="BO53" s="54"/>
      <c r="BP53" s="54"/>
      <c r="BQ53" s="54"/>
      <c r="BR53" s="54"/>
      <c r="BS53" s="54"/>
      <c r="BT53" s="72"/>
      <c r="BU53" s="72"/>
      <c r="BV53" s="72"/>
      <c r="BW53" s="72"/>
      <c r="BX53" s="72"/>
      <c r="BY53" s="73"/>
      <c r="BZ53" s="72"/>
      <c r="CA53" s="72"/>
      <c r="CB53" s="72"/>
      <c r="CC53" s="72"/>
      <c r="CD53" s="72"/>
      <c r="CE53" s="72"/>
      <c r="CF53" s="72"/>
      <c r="CG53" s="72"/>
      <c r="CH53" s="73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1237"/>
      <c r="CU53" s="1237"/>
      <c r="CV53" s="1237"/>
      <c r="CW53" s="1237"/>
      <c r="CX53" s="1237"/>
      <c r="CY53" s="1237"/>
      <c r="CZ53" s="1237"/>
      <c r="DA53" s="1237"/>
      <c r="DB53" s="1237"/>
      <c r="DC53" s="1237"/>
      <c r="DD53" s="1237"/>
      <c r="DE53" s="1237"/>
      <c r="DF53" s="1238"/>
      <c r="DG53" s="1237"/>
      <c r="DH53" s="1237"/>
      <c r="DI53" s="72"/>
      <c r="DJ53" s="75">
        <f t="shared" si="3"/>
        <v>0</v>
      </c>
      <c r="DK53" s="63" t="str">
        <f t="shared" si="11"/>
        <v/>
      </c>
      <c r="DL53" s="64">
        <f t="shared" si="5"/>
        <v>0</v>
      </c>
      <c r="DM53" s="55">
        <f t="shared" si="6"/>
        <v>0</v>
      </c>
      <c r="DN53" s="76">
        <f t="shared" si="7"/>
        <v>45</v>
      </c>
      <c r="DO53" s="67">
        <f t="shared" si="8"/>
        <v>34</v>
      </c>
      <c r="DP53" s="67">
        <f t="shared" si="9"/>
        <v>0</v>
      </c>
      <c r="DQ53" s="67">
        <f t="shared" si="14"/>
        <v>0</v>
      </c>
      <c r="DR53" s="21"/>
      <c r="DU53" s="69"/>
    </row>
    <row r="54" spans="1:125" s="74" customFormat="1" ht="20" customHeight="1" x14ac:dyDescent="0.2">
      <c r="A54" s="1340" t="s">
        <v>175</v>
      </c>
      <c r="B54" s="1333">
        <v>11492</v>
      </c>
      <c r="C54" s="1251">
        <v>2</v>
      </c>
      <c r="D54" s="1330" t="s">
        <v>142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5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6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6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>
        <v>327</v>
      </c>
      <c r="AZ54" s="54"/>
      <c r="BA54" s="54"/>
      <c r="BB54" s="54">
        <v>19</v>
      </c>
      <c r="BC54" s="54">
        <v>376</v>
      </c>
      <c r="BD54" s="54">
        <v>69</v>
      </c>
      <c r="BE54" s="54">
        <v>68</v>
      </c>
      <c r="BF54" s="54">
        <v>112</v>
      </c>
      <c r="BG54" s="54">
        <v>66</v>
      </c>
      <c r="BH54" s="54">
        <v>33</v>
      </c>
      <c r="BI54" s="54">
        <v>51</v>
      </c>
      <c r="BJ54" s="54">
        <v>4</v>
      </c>
      <c r="BK54" s="54"/>
      <c r="BL54" s="71">
        <v>66</v>
      </c>
      <c r="BM54" s="54">
        <v>19</v>
      </c>
      <c r="BN54" s="54">
        <v>3</v>
      </c>
      <c r="BO54" s="54"/>
      <c r="BP54" s="54">
        <v>30</v>
      </c>
      <c r="BQ54" s="54">
        <v>7</v>
      </c>
      <c r="BR54" s="54"/>
      <c r="BS54" s="54"/>
      <c r="BT54" s="72"/>
      <c r="BU54" s="72"/>
      <c r="BV54" s="72"/>
      <c r="BW54" s="72"/>
      <c r="BX54" s="72"/>
      <c r="BY54" s="73"/>
      <c r="BZ54" s="72"/>
      <c r="CA54" s="72"/>
      <c r="CB54" s="72"/>
      <c r="CC54" s="72"/>
      <c r="CD54" s="72"/>
      <c r="CE54" s="72"/>
      <c r="CF54" s="72"/>
      <c r="CG54" s="72"/>
      <c r="CH54" s="73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1237"/>
      <c r="CU54" s="1237"/>
      <c r="CV54" s="1237"/>
      <c r="CW54" s="1237"/>
      <c r="CX54" s="1237"/>
      <c r="CY54" s="1237"/>
      <c r="CZ54" s="1237"/>
      <c r="DA54" s="1237"/>
      <c r="DB54" s="1237"/>
      <c r="DC54" s="1237"/>
      <c r="DD54" s="1237"/>
      <c r="DE54" s="1237"/>
      <c r="DF54" s="1238"/>
      <c r="DG54" s="1237"/>
      <c r="DH54" s="1237"/>
      <c r="DI54" s="72"/>
      <c r="DJ54" s="75">
        <f t="shared" si="3"/>
        <v>22</v>
      </c>
      <c r="DK54" s="63" t="str">
        <f t="shared" si="11"/>
        <v/>
      </c>
      <c r="DL54" s="64">
        <f t="shared" si="5"/>
        <v>0</v>
      </c>
      <c r="DM54" s="55">
        <f t="shared" si="6"/>
        <v>0</v>
      </c>
      <c r="DN54" s="76">
        <f t="shared" si="7"/>
        <v>327</v>
      </c>
      <c r="DO54" s="67">
        <f t="shared" si="8"/>
        <v>864</v>
      </c>
      <c r="DP54" s="67">
        <f t="shared" si="9"/>
        <v>59</v>
      </c>
      <c r="DQ54" s="67">
        <f>SUM(CH54:CV54)</f>
        <v>0</v>
      </c>
      <c r="DR54" s="21"/>
      <c r="DU54" s="69"/>
    </row>
    <row r="55" spans="1:125" s="74" customFormat="1" ht="20" customHeight="1" x14ac:dyDescent="0.2">
      <c r="A55" s="1337" t="s">
        <v>176</v>
      </c>
      <c r="B55" s="1333">
        <v>11182</v>
      </c>
      <c r="C55" s="1251">
        <v>3</v>
      </c>
      <c r="D55" s="1330" t="s">
        <v>124</v>
      </c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6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6"/>
      <c r="AO55" s="54"/>
      <c r="AP55" s="54"/>
      <c r="AQ55" s="54"/>
      <c r="AR55" s="54"/>
      <c r="AS55" s="54"/>
      <c r="AT55" s="54"/>
      <c r="AU55" s="54"/>
      <c r="AV55" s="54">
        <v>135</v>
      </c>
      <c r="AW55" s="54">
        <v>272</v>
      </c>
      <c r="AX55" s="54">
        <v>7</v>
      </c>
      <c r="AY55" s="54"/>
      <c r="AZ55" s="54">
        <v>13</v>
      </c>
      <c r="BA55" s="54">
        <v>79</v>
      </c>
      <c r="BB55" s="54"/>
      <c r="BC55" s="54"/>
      <c r="BD55" s="54"/>
      <c r="BE55" s="54"/>
      <c r="BF55" s="54">
        <v>20</v>
      </c>
      <c r="BG55" s="54">
        <v>128</v>
      </c>
      <c r="BH55" s="54">
        <v>50</v>
      </c>
      <c r="BI55" s="54">
        <v>34</v>
      </c>
      <c r="BJ55" s="54"/>
      <c r="BK55" s="54"/>
      <c r="BL55" s="71"/>
      <c r="BM55" s="54"/>
      <c r="BN55" s="54"/>
      <c r="BO55" s="54"/>
      <c r="BP55" s="54"/>
      <c r="BQ55" s="54"/>
      <c r="BR55" s="54"/>
      <c r="BS55" s="54"/>
      <c r="BT55" s="72"/>
      <c r="BU55" s="72"/>
      <c r="BV55" s="72"/>
      <c r="BW55" s="72"/>
      <c r="BX55" s="72"/>
      <c r="BY55" s="73"/>
      <c r="BZ55" s="72"/>
      <c r="CA55" s="72"/>
      <c r="CB55" s="72"/>
      <c r="CC55" s="72"/>
      <c r="CD55" s="72"/>
      <c r="CE55" s="72"/>
      <c r="CF55" s="72"/>
      <c r="CG55" s="72"/>
      <c r="CH55" s="73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1237"/>
      <c r="CU55" s="1237"/>
      <c r="CV55" s="1237"/>
      <c r="CW55" s="1237"/>
      <c r="CX55" s="1237"/>
      <c r="CY55" s="1237"/>
      <c r="CZ55" s="1237"/>
      <c r="DA55" s="1237"/>
      <c r="DB55" s="1237"/>
      <c r="DC55" s="1237"/>
      <c r="DD55" s="1237"/>
      <c r="DE55" s="1237"/>
      <c r="DF55" s="1238"/>
      <c r="DG55" s="1237"/>
      <c r="DH55" s="1237"/>
      <c r="DI55" s="72"/>
      <c r="DJ55" s="75">
        <f t="shared" si="3"/>
        <v>0</v>
      </c>
      <c r="DK55" s="63" t="str">
        <f t="shared" si="11"/>
        <v/>
      </c>
      <c r="DL55" s="64">
        <f t="shared" si="5"/>
        <v>0</v>
      </c>
      <c r="DM55" s="55">
        <f t="shared" si="6"/>
        <v>0</v>
      </c>
      <c r="DN55" s="76">
        <f t="shared" si="7"/>
        <v>427</v>
      </c>
      <c r="DO55" s="67">
        <f t="shared" si="8"/>
        <v>311</v>
      </c>
      <c r="DP55" s="67">
        <f t="shared" si="9"/>
        <v>0</v>
      </c>
      <c r="DQ55" s="67">
        <f t="shared" si="14"/>
        <v>0</v>
      </c>
      <c r="DR55" s="21"/>
      <c r="DU55" s="69"/>
    </row>
    <row r="56" spans="1:125" s="74" customFormat="1" ht="20" customHeight="1" x14ac:dyDescent="0.2">
      <c r="A56" s="1337" t="s">
        <v>177</v>
      </c>
      <c r="B56" s="1333">
        <v>11494</v>
      </c>
      <c r="C56" s="1251">
        <v>1</v>
      </c>
      <c r="D56" s="1330" t="s">
        <v>124</v>
      </c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5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6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6">
        <v>135</v>
      </c>
      <c r="AO56" s="54"/>
      <c r="AP56" s="54">
        <v>0</v>
      </c>
      <c r="AQ56" s="54"/>
      <c r="AR56" s="54"/>
      <c r="AS56" s="54">
        <v>43</v>
      </c>
      <c r="AT56" s="54"/>
      <c r="AU56" s="54"/>
      <c r="AV56" s="54"/>
      <c r="AW56" s="54"/>
      <c r="AX56" s="54"/>
      <c r="AY56" s="54"/>
      <c r="AZ56" s="54"/>
      <c r="BA56" s="54">
        <v>30</v>
      </c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71"/>
      <c r="BM56" s="54">
        <v>458</v>
      </c>
      <c r="BN56" s="54"/>
      <c r="BO56" s="54"/>
      <c r="BP56" s="54"/>
      <c r="BQ56" s="54"/>
      <c r="BR56" s="54"/>
      <c r="BS56" s="54"/>
      <c r="BT56" s="72"/>
      <c r="BU56" s="72"/>
      <c r="BV56" s="72"/>
      <c r="BW56" s="72"/>
      <c r="BX56" s="72"/>
      <c r="BY56" s="73"/>
      <c r="BZ56" s="72"/>
      <c r="CA56" s="72"/>
      <c r="CB56" s="72"/>
      <c r="CC56" s="72"/>
      <c r="CD56" s="72"/>
      <c r="CE56" s="72"/>
      <c r="CF56" s="72"/>
      <c r="CG56" s="72"/>
      <c r="CH56" s="73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1237"/>
      <c r="CU56" s="1237"/>
      <c r="CV56" s="1237"/>
      <c r="CW56" s="1237"/>
      <c r="CX56" s="1237"/>
      <c r="CY56" s="1237"/>
      <c r="CZ56" s="1237"/>
      <c r="DA56" s="1237"/>
      <c r="DB56" s="1237"/>
      <c r="DC56" s="1237"/>
      <c r="DD56" s="1237"/>
      <c r="DE56" s="1237"/>
      <c r="DF56" s="1238"/>
      <c r="DG56" s="1237"/>
      <c r="DH56" s="1237"/>
      <c r="DI56" s="72"/>
      <c r="DJ56" s="75">
        <f t="shared" si="3"/>
        <v>458</v>
      </c>
      <c r="DK56" s="63" t="str">
        <f t="shared" si="11"/>
        <v/>
      </c>
      <c r="DL56" s="64">
        <f t="shared" si="5"/>
        <v>0</v>
      </c>
      <c r="DM56" s="55">
        <f t="shared" si="6"/>
        <v>135</v>
      </c>
      <c r="DN56" s="76">
        <f t="shared" si="7"/>
        <v>43</v>
      </c>
      <c r="DO56" s="67">
        <f t="shared" si="8"/>
        <v>30</v>
      </c>
      <c r="DP56" s="67">
        <f t="shared" si="9"/>
        <v>458</v>
      </c>
      <c r="DQ56" s="67">
        <f>SUM(CH56:CV56)</f>
        <v>0</v>
      </c>
      <c r="DR56" s="21"/>
      <c r="DU56" s="69"/>
    </row>
    <row r="57" spans="1:125" s="74" customFormat="1" ht="20" customHeight="1" x14ac:dyDescent="0.2">
      <c r="A57" s="1337" t="s">
        <v>178</v>
      </c>
      <c r="B57" s="1333">
        <v>11495</v>
      </c>
      <c r="C57" s="1251">
        <v>1</v>
      </c>
      <c r="D57" s="1330" t="s">
        <v>124</v>
      </c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6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6"/>
      <c r="AO57" s="54">
        <v>19</v>
      </c>
      <c r="AP57" s="54">
        <v>9</v>
      </c>
      <c r="AQ57" s="54"/>
      <c r="AR57" s="54"/>
      <c r="AS57" s="54">
        <v>20</v>
      </c>
      <c r="AT57" s="54"/>
      <c r="AU57" s="54"/>
      <c r="AV57" s="54"/>
      <c r="AW57" s="54"/>
      <c r="AX57" s="54"/>
      <c r="AY57" s="54"/>
      <c r="AZ57" s="54"/>
      <c r="BA57" s="54">
        <v>24</v>
      </c>
      <c r="BB57" s="54"/>
      <c r="BC57" s="54"/>
      <c r="BD57" s="54">
        <v>44</v>
      </c>
      <c r="BE57" s="54"/>
      <c r="BF57" s="54"/>
      <c r="BG57" s="54"/>
      <c r="BH57" s="54"/>
      <c r="BI57" s="54"/>
      <c r="BJ57" s="54"/>
      <c r="BK57" s="54">
        <v>12</v>
      </c>
      <c r="BL57" s="71">
        <v>20</v>
      </c>
      <c r="BM57" s="54"/>
      <c r="BN57" s="54"/>
      <c r="BO57" s="54"/>
      <c r="BP57" s="54"/>
      <c r="BQ57" s="54"/>
      <c r="BR57" s="54"/>
      <c r="BS57" s="54"/>
      <c r="BT57" s="72"/>
      <c r="BU57" s="72"/>
      <c r="BV57" s="72"/>
      <c r="BW57" s="72"/>
      <c r="BX57" s="72"/>
      <c r="BY57" s="73"/>
      <c r="BZ57" s="72"/>
      <c r="CA57" s="72"/>
      <c r="CB57" s="72"/>
      <c r="CC57" s="72"/>
      <c r="CD57" s="72"/>
      <c r="CE57" s="72"/>
      <c r="CF57" s="72"/>
      <c r="CG57" s="72"/>
      <c r="CH57" s="73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1237"/>
      <c r="CU57" s="1237"/>
      <c r="CV57" s="1237"/>
      <c r="CW57" s="1237"/>
      <c r="CX57" s="1237"/>
      <c r="CY57" s="1237"/>
      <c r="CZ57" s="1237"/>
      <c r="DA57" s="1237"/>
      <c r="DB57" s="1237"/>
      <c r="DC57" s="1237"/>
      <c r="DD57" s="1237"/>
      <c r="DE57" s="1237"/>
      <c r="DF57" s="1238"/>
      <c r="DG57" s="1237"/>
      <c r="DH57" s="1237"/>
      <c r="DI57" s="72"/>
      <c r="DJ57" s="75">
        <f t="shared" si="3"/>
        <v>0</v>
      </c>
      <c r="DK57" s="63" t="str">
        <f t="shared" si="11"/>
        <v/>
      </c>
      <c r="DL57" s="64">
        <f t="shared" si="5"/>
        <v>0</v>
      </c>
      <c r="DM57" s="55">
        <f t="shared" si="6"/>
        <v>0</v>
      </c>
      <c r="DN57" s="76">
        <f t="shared" si="7"/>
        <v>48</v>
      </c>
      <c r="DO57" s="67">
        <f t="shared" si="8"/>
        <v>100</v>
      </c>
      <c r="DP57" s="67">
        <f t="shared" si="9"/>
        <v>0</v>
      </c>
      <c r="DQ57" s="67">
        <f t="shared" si="14"/>
        <v>0</v>
      </c>
      <c r="DR57" s="21"/>
      <c r="DU57" s="69"/>
    </row>
    <row r="58" spans="1:125" s="74" customFormat="1" ht="20" customHeight="1" x14ac:dyDescent="0.2">
      <c r="A58" s="1337" t="s">
        <v>179</v>
      </c>
      <c r="B58" s="1342">
        <v>11496</v>
      </c>
      <c r="C58" s="1236">
        <v>3</v>
      </c>
      <c r="D58" s="1330" t="s">
        <v>124</v>
      </c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5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6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6"/>
      <c r="AO58" s="54"/>
      <c r="AP58" s="54"/>
      <c r="AQ58" s="54"/>
      <c r="AR58" s="54"/>
      <c r="AS58" s="54">
        <v>22</v>
      </c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71"/>
      <c r="BM58" s="54"/>
      <c r="BN58" s="54"/>
      <c r="BO58" s="54"/>
      <c r="BP58" s="54"/>
      <c r="BQ58" s="54"/>
      <c r="BR58" s="54"/>
      <c r="BS58" s="54"/>
      <c r="BT58" s="72"/>
      <c r="BU58" s="72"/>
      <c r="BV58" s="72"/>
      <c r="BW58" s="72"/>
      <c r="BX58" s="72"/>
      <c r="BY58" s="73"/>
      <c r="BZ58" s="72"/>
      <c r="CA58" s="72"/>
      <c r="CB58" s="72"/>
      <c r="CC58" s="72"/>
      <c r="CD58" s="72"/>
      <c r="CE58" s="72"/>
      <c r="CF58" s="72"/>
      <c r="CG58" s="72"/>
      <c r="CH58" s="73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1237"/>
      <c r="CU58" s="1237"/>
      <c r="CV58" s="1237"/>
      <c r="CW58" s="1237"/>
      <c r="CX58" s="1237"/>
      <c r="CY58" s="1237"/>
      <c r="CZ58" s="1237"/>
      <c r="DA58" s="1237"/>
      <c r="DB58" s="1237"/>
      <c r="DC58" s="1237"/>
      <c r="DD58" s="1237"/>
      <c r="DE58" s="1237"/>
      <c r="DF58" s="1238"/>
      <c r="DG58" s="1237"/>
      <c r="DH58" s="1237"/>
      <c r="DI58" s="72"/>
      <c r="DJ58" s="75">
        <f t="shared" si="3"/>
        <v>0</v>
      </c>
      <c r="DK58" s="63" t="str">
        <f t="shared" si="11"/>
        <v/>
      </c>
      <c r="DL58" s="64">
        <f t="shared" si="5"/>
        <v>0</v>
      </c>
      <c r="DM58" s="55">
        <f t="shared" si="6"/>
        <v>0</v>
      </c>
      <c r="DN58" s="76">
        <f t="shared" si="7"/>
        <v>22</v>
      </c>
      <c r="DO58" s="67">
        <f t="shared" si="8"/>
        <v>0</v>
      </c>
      <c r="DP58" s="67">
        <f t="shared" si="9"/>
        <v>0</v>
      </c>
      <c r="DQ58" s="67">
        <f t="shared" si="14"/>
        <v>0</v>
      </c>
      <c r="DR58" s="21"/>
      <c r="DU58" s="69"/>
    </row>
    <row r="59" spans="1:125" s="83" customFormat="1" ht="20" customHeight="1" x14ac:dyDescent="0.2">
      <c r="A59" s="1337" t="s">
        <v>180</v>
      </c>
      <c r="B59" s="1342">
        <v>11497</v>
      </c>
      <c r="C59" s="1236">
        <v>3</v>
      </c>
      <c r="D59" s="1330" t="s">
        <v>124</v>
      </c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1"/>
      <c r="AC59" s="80"/>
      <c r="AD59" s="80"/>
      <c r="AE59" s="54"/>
      <c r="AF59" s="54"/>
      <c r="AG59" s="54"/>
      <c r="AH59" s="54"/>
      <c r="AI59" s="54"/>
      <c r="AJ59" s="54"/>
      <c r="AK59" s="54"/>
      <c r="AL59" s="54"/>
      <c r="AM59" s="54"/>
      <c r="AN59" s="56"/>
      <c r="AO59" s="54"/>
      <c r="AP59" s="54"/>
      <c r="AQ59" s="54"/>
      <c r="AR59" s="54"/>
      <c r="AS59" s="54">
        <v>41</v>
      </c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71"/>
      <c r="BM59" s="54">
        <v>273</v>
      </c>
      <c r="BN59" s="54"/>
      <c r="BO59" s="54"/>
      <c r="BP59" s="54">
        <v>77</v>
      </c>
      <c r="BQ59" s="54"/>
      <c r="BR59" s="54"/>
      <c r="BS59" s="54"/>
      <c r="BT59" s="72"/>
      <c r="BU59" s="72"/>
      <c r="BV59" s="72"/>
      <c r="BW59" s="72"/>
      <c r="BX59" s="72"/>
      <c r="BY59" s="73"/>
      <c r="BZ59" s="72"/>
      <c r="CA59" s="72"/>
      <c r="CB59" s="72"/>
      <c r="CC59" s="72"/>
      <c r="CD59" s="72"/>
      <c r="CE59" s="72"/>
      <c r="CF59" s="72"/>
      <c r="CG59" s="72"/>
      <c r="CH59" s="73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1237"/>
      <c r="CU59" s="1237"/>
      <c r="CV59" s="1237"/>
      <c r="CW59" s="1237"/>
      <c r="CX59" s="1237"/>
      <c r="CY59" s="1237"/>
      <c r="CZ59" s="1237"/>
      <c r="DA59" s="1237"/>
      <c r="DB59" s="1237"/>
      <c r="DC59" s="1237"/>
      <c r="DD59" s="1237"/>
      <c r="DE59" s="1237"/>
      <c r="DF59" s="1238"/>
      <c r="DG59" s="1237"/>
      <c r="DH59" s="1237"/>
      <c r="DI59" s="72"/>
      <c r="DJ59" s="75">
        <f t="shared" si="3"/>
        <v>273</v>
      </c>
      <c r="DK59" s="63" t="str">
        <f t="shared" si="11"/>
        <v/>
      </c>
      <c r="DL59" s="82">
        <f t="shared" si="5"/>
        <v>0</v>
      </c>
      <c r="DM59" s="55">
        <f t="shared" si="6"/>
        <v>0</v>
      </c>
      <c r="DN59" s="76">
        <f t="shared" si="7"/>
        <v>41</v>
      </c>
      <c r="DO59" s="67">
        <f t="shared" si="8"/>
        <v>0</v>
      </c>
      <c r="DP59" s="67">
        <f t="shared" si="9"/>
        <v>350</v>
      </c>
      <c r="DQ59" s="67">
        <f>SUM(CH59:CV59)</f>
        <v>0</v>
      </c>
      <c r="DR59" s="21"/>
      <c r="DU59" s="69"/>
    </row>
    <row r="60" spans="1:125" s="83" customFormat="1" ht="20" customHeight="1" x14ac:dyDescent="0.2">
      <c r="A60" s="1337" t="s">
        <v>181</v>
      </c>
      <c r="B60" s="1342">
        <v>11498</v>
      </c>
      <c r="C60" s="1236">
        <v>2</v>
      </c>
      <c r="D60" s="1330" t="s">
        <v>124</v>
      </c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5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1"/>
      <c r="AC60" s="80"/>
      <c r="AD60" s="80"/>
      <c r="AE60" s="54"/>
      <c r="AF60" s="54"/>
      <c r="AG60" s="54"/>
      <c r="AH60" s="54"/>
      <c r="AI60" s="54"/>
      <c r="AJ60" s="54"/>
      <c r="AK60" s="54"/>
      <c r="AL60" s="54"/>
      <c r="AM60" s="54"/>
      <c r="AN60" s="56"/>
      <c r="AO60" s="54"/>
      <c r="AP60" s="54"/>
      <c r="AQ60" s="54"/>
      <c r="AR60" s="54"/>
      <c r="AS60" s="54">
        <v>65</v>
      </c>
      <c r="AT60" s="54"/>
      <c r="AU60" s="54"/>
      <c r="AV60" s="54">
        <v>91</v>
      </c>
      <c r="AW60" s="54"/>
      <c r="AX60" s="54"/>
      <c r="AY60" s="54">
        <v>57</v>
      </c>
      <c r="AZ60" s="54">
        <v>10</v>
      </c>
      <c r="BA60" s="54"/>
      <c r="BB60" s="54">
        <v>66</v>
      </c>
      <c r="BC60" s="54"/>
      <c r="BD60" s="54">
        <v>45</v>
      </c>
      <c r="BE60" s="54"/>
      <c r="BF60" s="54">
        <v>21</v>
      </c>
      <c r="BG60" s="54">
        <v>2</v>
      </c>
      <c r="BH60" s="54"/>
      <c r="BI60" s="54"/>
      <c r="BJ60" s="54"/>
      <c r="BK60" s="54"/>
      <c r="BL60" s="71"/>
      <c r="BM60" s="54"/>
      <c r="BN60" s="54"/>
      <c r="BO60" s="54"/>
      <c r="BP60" s="54"/>
      <c r="BQ60" s="54"/>
      <c r="BR60" s="54"/>
      <c r="BS60" s="54"/>
      <c r="BT60" s="72"/>
      <c r="BU60" s="72"/>
      <c r="BV60" s="72"/>
      <c r="BW60" s="72"/>
      <c r="BX60" s="72"/>
      <c r="BY60" s="73"/>
      <c r="BZ60" s="72"/>
      <c r="CA60" s="72"/>
      <c r="CB60" s="72"/>
      <c r="CC60" s="72"/>
      <c r="CD60" s="72"/>
      <c r="CE60" s="72"/>
      <c r="CF60" s="72"/>
      <c r="CG60" s="72"/>
      <c r="CH60" s="73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1237"/>
      <c r="CU60" s="1237"/>
      <c r="CV60" s="1237"/>
      <c r="CW60" s="1237"/>
      <c r="CX60" s="1237"/>
      <c r="CY60" s="1237"/>
      <c r="CZ60" s="1237"/>
      <c r="DA60" s="1237"/>
      <c r="DB60" s="1237"/>
      <c r="DC60" s="1237"/>
      <c r="DD60" s="1237"/>
      <c r="DE60" s="1237"/>
      <c r="DF60" s="1238"/>
      <c r="DG60" s="1237"/>
      <c r="DH60" s="1237"/>
      <c r="DI60" s="72"/>
      <c r="DJ60" s="75">
        <f t="shared" si="3"/>
        <v>0</v>
      </c>
      <c r="DK60" s="63" t="str">
        <f t="shared" si="11"/>
        <v/>
      </c>
      <c r="DL60" s="82">
        <f t="shared" si="5"/>
        <v>0</v>
      </c>
      <c r="DM60" s="55">
        <f t="shared" si="6"/>
        <v>0</v>
      </c>
      <c r="DN60" s="76">
        <f t="shared" si="7"/>
        <v>223</v>
      </c>
      <c r="DO60" s="67">
        <f t="shared" si="8"/>
        <v>134</v>
      </c>
      <c r="DP60" s="67">
        <f t="shared" si="9"/>
        <v>0</v>
      </c>
      <c r="DQ60" s="67">
        <f t="shared" si="14"/>
        <v>0</v>
      </c>
      <c r="DR60" s="21"/>
      <c r="DU60" s="69"/>
    </row>
    <row r="61" spans="1:125" s="83" customFormat="1" ht="20" customHeight="1" x14ac:dyDescent="0.2">
      <c r="A61" s="1340" t="s">
        <v>182</v>
      </c>
      <c r="B61" s="1342">
        <v>11499</v>
      </c>
      <c r="C61" s="1343"/>
      <c r="D61" s="1330" t="s">
        <v>142</v>
      </c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5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1"/>
      <c r="AC61" s="80"/>
      <c r="AD61" s="80"/>
      <c r="AE61" s="54"/>
      <c r="AF61" s="54"/>
      <c r="AG61" s="54"/>
      <c r="AH61" s="54"/>
      <c r="AI61" s="54"/>
      <c r="AJ61" s="54"/>
      <c r="AK61" s="54"/>
      <c r="AL61" s="54"/>
      <c r="AM61" s="54"/>
      <c r="AN61" s="56"/>
      <c r="AO61" s="54"/>
      <c r="AP61" s="54"/>
      <c r="AQ61" s="54"/>
      <c r="AR61" s="54"/>
      <c r="AS61" s="54"/>
      <c r="AT61" s="54"/>
      <c r="AU61" s="54"/>
      <c r="AV61" s="54">
        <v>206</v>
      </c>
      <c r="AW61" s="54">
        <v>63</v>
      </c>
      <c r="AX61" s="54">
        <v>78</v>
      </c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71"/>
      <c r="BM61" s="54"/>
      <c r="BN61" s="54">
        <v>22</v>
      </c>
      <c r="BO61" s="54">
        <v>19</v>
      </c>
      <c r="BP61" s="54">
        <v>3</v>
      </c>
      <c r="BQ61" s="54"/>
      <c r="BR61" s="54">
        <v>28</v>
      </c>
      <c r="BS61" s="54">
        <v>13</v>
      </c>
      <c r="BT61" s="72"/>
      <c r="BU61" s="72"/>
      <c r="BV61" s="72"/>
      <c r="BW61" s="72"/>
      <c r="BX61" s="72"/>
      <c r="BY61" s="73"/>
      <c r="BZ61" s="72"/>
      <c r="CA61" s="72"/>
      <c r="CB61" s="72"/>
      <c r="CC61" s="72"/>
      <c r="CD61" s="72"/>
      <c r="CE61" s="72"/>
      <c r="CF61" s="72"/>
      <c r="CG61" s="72"/>
      <c r="CH61" s="73"/>
      <c r="CI61" s="72"/>
      <c r="CJ61" s="72"/>
      <c r="CK61" s="72"/>
      <c r="CL61" s="72"/>
      <c r="CM61" s="72"/>
      <c r="CN61" s="72">
        <v>21</v>
      </c>
      <c r="CO61" s="72"/>
      <c r="CP61" s="72"/>
      <c r="CQ61" s="72"/>
      <c r="CR61" s="72"/>
      <c r="CS61" s="72"/>
      <c r="CT61" s="1237"/>
      <c r="CU61" s="1237"/>
      <c r="CV61" s="1237"/>
      <c r="CW61" s="1237"/>
      <c r="CX61" s="1237"/>
      <c r="CY61" s="1237"/>
      <c r="CZ61" s="1237"/>
      <c r="DA61" s="1237"/>
      <c r="DB61" s="1237"/>
      <c r="DC61" s="1237"/>
      <c r="DD61" s="1237"/>
      <c r="DE61" s="1237"/>
      <c r="DF61" s="1238"/>
      <c r="DG61" s="1237"/>
      <c r="DH61" s="1237"/>
      <c r="DI61" s="72"/>
      <c r="DJ61" s="75">
        <f t="shared" si="3"/>
        <v>41</v>
      </c>
      <c r="DK61" s="63" t="str">
        <f t="shared" si="11"/>
        <v>j</v>
      </c>
      <c r="DL61" s="82">
        <f t="shared" si="5"/>
        <v>0</v>
      </c>
      <c r="DM61" s="55">
        <f t="shared" si="6"/>
        <v>0</v>
      </c>
      <c r="DN61" s="76">
        <f t="shared" si="7"/>
        <v>347</v>
      </c>
      <c r="DO61" s="67">
        <f t="shared" si="8"/>
        <v>0</v>
      </c>
      <c r="DP61" s="67">
        <f t="shared" si="9"/>
        <v>85</v>
      </c>
      <c r="DQ61" s="67">
        <f>SUM(CH61:CV61)</f>
        <v>21</v>
      </c>
      <c r="DR61" s="21"/>
      <c r="DU61" s="69"/>
    </row>
    <row r="62" spans="1:125" s="83" customFormat="1" ht="20" customHeight="1" x14ac:dyDescent="0.2">
      <c r="A62" s="1337" t="s">
        <v>37</v>
      </c>
      <c r="B62" s="1342" t="s">
        <v>183</v>
      </c>
      <c r="C62" s="1236">
        <v>1</v>
      </c>
      <c r="D62" s="1330" t="s">
        <v>124</v>
      </c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5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1"/>
      <c r="AC62" s="80"/>
      <c r="AD62" s="80"/>
      <c r="AE62" s="54">
        <v>0</v>
      </c>
      <c r="AF62" s="54"/>
      <c r="AG62" s="54"/>
      <c r="AH62" s="54"/>
      <c r="AI62" s="54">
        <v>0</v>
      </c>
      <c r="AJ62" s="54">
        <v>0</v>
      </c>
      <c r="AK62" s="54">
        <v>0</v>
      </c>
      <c r="AL62" s="54"/>
      <c r="AM62" s="54"/>
      <c r="AN62" s="56">
        <v>0</v>
      </c>
      <c r="AO62" s="54"/>
      <c r="AP62" s="54"/>
      <c r="AQ62" s="54"/>
      <c r="AR62" s="54"/>
      <c r="AS62" s="54"/>
      <c r="AT62" s="54"/>
      <c r="AU62" s="54"/>
      <c r="AV62" s="54">
        <v>33</v>
      </c>
      <c r="AW62" s="54">
        <v>62</v>
      </c>
      <c r="AX62" s="54"/>
      <c r="AY62" s="54">
        <v>25</v>
      </c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71"/>
      <c r="BM62" s="54"/>
      <c r="BN62" s="54"/>
      <c r="BO62" s="54">
        <v>209</v>
      </c>
      <c r="BP62" s="54">
        <v>550</v>
      </c>
      <c r="BQ62" s="54">
        <v>96</v>
      </c>
      <c r="BR62" s="54"/>
      <c r="BS62" s="54"/>
      <c r="BT62" s="72"/>
      <c r="BU62" s="72"/>
      <c r="BV62" s="72"/>
      <c r="BW62" s="72"/>
      <c r="BX62" s="72"/>
      <c r="BY62" s="73"/>
      <c r="BZ62" s="72"/>
      <c r="CA62" s="72"/>
      <c r="CB62" s="72"/>
      <c r="CC62" s="72"/>
      <c r="CD62" s="72"/>
      <c r="CE62" s="72"/>
      <c r="CF62" s="72"/>
      <c r="CG62" s="72"/>
      <c r="CH62" s="73"/>
      <c r="CI62" s="72"/>
      <c r="CJ62" s="72"/>
      <c r="CK62" s="72"/>
      <c r="CL62" s="72"/>
      <c r="CM62" s="72"/>
      <c r="CN62" s="72"/>
      <c r="CO62" s="72"/>
      <c r="CP62" s="72"/>
      <c r="CQ62" s="72"/>
      <c r="CR62" s="72">
        <v>549</v>
      </c>
      <c r="CS62" s="72"/>
      <c r="CT62" s="1237"/>
      <c r="CU62" s="1237"/>
      <c r="CV62" s="1237"/>
      <c r="CW62" s="1237"/>
      <c r="CX62" s="1237"/>
      <c r="CY62" s="1237"/>
      <c r="CZ62" s="1237"/>
      <c r="DA62" s="1237"/>
      <c r="DB62" s="1237"/>
      <c r="DC62" s="1237"/>
      <c r="DD62" s="1237"/>
      <c r="DE62" s="1237"/>
      <c r="DF62" s="1238"/>
      <c r="DG62" s="1237"/>
      <c r="DH62" s="1237"/>
      <c r="DI62" s="72"/>
      <c r="DJ62" s="75">
        <f t="shared" si="3"/>
        <v>209</v>
      </c>
      <c r="DK62" s="63" t="str">
        <f t="shared" si="11"/>
        <v>j</v>
      </c>
      <c r="DL62" s="82">
        <f t="shared" si="5"/>
        <v>0</v>
      </c>
      <c r="DM62" s="55">
        <f t="shared" si="6"/>
        <v>0</v>
      </c>
      <c r="DN62" s="76">
        <f t="shared" si="7"/>
        <v>120</v>
      </c>
      <c r="DO62" s="67">
        <f t="shared" si="8"/>
        <v>0</v>
      </c>
      <c r="DP62" s="67">
        <f t="shared" si="9"/>
        <v>855</v>
      </c>
      <c r="DQ62" s="67">
        <f>SUM(CH62:CV62)</f>
        <v>549</v>
      </c>
      <c r="DR62" s="21"/>
      <c r="DU62" s="69"/>
    </row>
    <row r="63" spans="1:125" s="74" customFormat="1" ht="20" customHeight="1" x14ac:dyDescent="0.2">
      <c r="A63" s="1344">
        <v>0</v>
      </c>
      <c r="B63" s="1342">
        <v>0</v>
      </c>
      <c r="C63" s="1251"/>
      <c r="D63" s="1330">
        <v>0</v>
      </c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5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>
        <v>0</v>
      </c>
      <c r="AB63" s="56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6"/>
      <c r="AO63" s="84">
        <v>0.21</v>
      </c>
      <c r="AP63" s="84">
        <v>0.2</v>
      </c>
      <c r="AQ63" s="54"/>
      <c r="AR63" s="54"/>
      <c r="AS63" s="54"/>
      <c r="AT63" s="54"/>
      <c r="AU63" s="54"/>
      <c r="AV63" s="54"/>
      <c r="AW63" s="54"/>
      <c r="AX63" s="54"/>
      <c r="AY63" s="5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5"/>
      <c r="BM63" s="84"/>
      <c r="BN63" s="84"/>
      <c r="BO63" s="84"/>
      <c r="BP63" s="84"/>
      <c r="BQ63" s="84"/>
      <c r="BR63" s="84"/>
      <c r="BS63" s="84"/>
      <c r="BT63" s="72"/>
      <c r="BU63" s="72"/>
      <c r="BV63" s="72"/>
      <c r="BW63" s="72"/>
      <c r="BX63" s="72"/>
      <c r="BY63" s="73"/>
      <c r="BZ63" s="72"/>
      <c r="CA63" s="72"/>
      <c r="CB63" s="72"/>
      <c r="CC63" s="72"/>
      <c r="CD63" s="72"/>
      <c r="CE63" s="72"/>
      <c r="CF63" s="72"/>
      <c r="CG63" s="72"/>
      <c r="CH63" s="73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1237"/>
      <c r="CU63" s="1237"/>
      <c r="CV63" s="1237"/>
      <c r="CW63" s="1237"/>
      <c r="CX63" s="1237"/>
      <c r="CY63" s="1237"/>
      <c r="CZ63" s="1237"/>
      <c r="DA63" s="1237"/>
      <c r="DB63" s="1237"/>
      <c r="DC63" s="1237"/>
      <c r="DD63" s="1237"/>
      <c r="DE63" s="1237"/>
      <c r="DF63" s="1238"/>
      <c r="DG63" s="1237"/>
      <c r="DH63" s="1237"/>
      <c r="DI63" s="72"/>
      <c r="DJ63" s="75">
        <f t="shared" si="3"/>
        <v>0</v>
      </c>
      <c r="DK63" s="63" t="str">
        <f t="shared" si="11"/>
        <v/>
      </c>
      <c r="DL63" s="64">
        <f t="shared" si="5"/>
        <v>0</v>
      </c>
      <c r="DM63" s="55">
        <f t="shared" si="6"/>
        <v>0</v>
      </c>
      <c r="DN63" s="76">
        <f t="shared" si="7"/>
        <v>0.41000000000000003</v>
      </c>
      <c r="DO63" s="67">
        <f t="shared" si="8"/>
        <v>0</v>
      </c>
      <c r="DP63" s="67">
        <f t="shared" si="9"/>
        <v>0</v>
      </c>
      <c r="DQ63" s="67">
        <f t="shared" si="14"/>
        <v>0</v>
      </c>
      <c r="DR63" s="21"/>
      <c r="DU63" s="69"/>
    </row>
    <row r="64" spans="1:125" s="101" customFormat="1" ht="20" customHeight="1" x14ac:dyDescent="0.2">
      <c r="A64" s="1345" t="s">
        <v>38</v>
      </c>
      <c r="B64" s="1346"/>
      <c r="C64" s="1347"/>
      <c r="D64" s="1348">
        <v>1</v>
      </c>
      <c r="E64" s="86">
        <f t="shared" ref="E64:O64" si="15">SUM(E4:E56)</f>
        <v>10164</v>
      </c>
      <c r="F64" s="86">
        <f t="shared" si="15"/>
        <v>10535</v>
      </c>
      <c r="G64" s="86">
        <f t="shared" si="15"/>
        <v>8656</v>
      </c>
      <c r="H64" s="86">
        <f t="shared" si="15"/>
        <v>12970</v>
      </c>
      <c r="I64" s="86">
        <f t="shared" si="15"/>
        <v>10508</v>
      </c>
      <c r="J64" s="86">
        <f t="shared" si="15"/>
        <v>7442</v>
      </c>
      <c r="K64" s="86">
        <f t="shared" si="15"/>
        <v>11987</v>
      </c>
      <c r="L64" s="86">
        <f t="shared" si="15"/>
        <v>9779</v>
      </c>
      <c r="M64" s="86">
        <f t="shared" si="15"/>
        <v>14912</v>
      </c>
      <c r="N64" s="86">
        <f t="shared" si="15"/>
        <v>8334</v>
      </c>
      <c r="O64" s="86">
        <f t="shared" si="15"/>
        <v>13907</v>
      </c>
      <c r="P64" s="87">
        <f>SUM(P4:P56)</f>
        <v>126895</v>
      </c>
      <c r="Q64" s="86">
        <f t="shared" ref="Q64:CB64" si="16">SUM(Q4:Q63)</f>
        <v>6032</v>
      </c>
      <c r="R64" s="86">
        <f t="shared" si="16"/>
        <v>12520</v>
      </c>
      <c r="S64" s="86">
        <f t="shared" si="16"/>
        <v>13575</v>
      </c>
      <c r="T64" s="86">
        <f t="shared" si="16"/>
        <v>10523</v>
      </c>
      <c r="U64" s="86">
        <f t="shared" si="16"/>
        <v>9122</v>
      </c>
      <c r="V64" s="86">
        <f t="shared" si="16"/>
        <v>10349</v>
      </c>
      <c r="W64" s="86">
        <f t="shared" si="16"/>
        <v>10304</v>
      </c>
      <c r="X64" s="86">
        <f t="shared" si="16"/>
        <v>10761</v>
      </c>
      <c r="Y64" s="86">
        <f t="shared" si="16"/>
        <v>9671</v>
      </c>
      <c r="Z64" s="86">
        <f t="shared" si="16"/>
        <v>12113</v>
      </c>
      <c r="AA64" s="86">
        <f t="shared" si="16"/>
        <v>11218</v>
      </c>
      <c r="AB64" s="88">
        <f t="shared" si="16"/>
        <v>14372</v>
      </c>
      <c r="AC64" s="89">
        <f t="shared" si="16"/>
        <v>11876</v>
      </c>
      <c r="AD64" s="89">
        <f t="shared" si="16"/>
        <v>7169</v>
      </c>
      <c r="AE64" s="90">
        <f t="shared" si="16"/>
        <v>13940</v>
      </c>
      <c r="AF64" s="90">
        <f t="shared" si="16"/>
        <v>9981</v>
      </c>
      <c r="AG64" s="90">
        <f t="shared" si="16"/>
        <v>11230</v>
      </c>
      <c r="AH64" s="90">
        <f t="shared" si="16"/>
        <v>11266</v>
      </c>
      <c r="AI64" s="90">
        <f t="shared" si="16"/>
        <v>11975</v>
      </c>
      <c r="AJ64" s="90">
        <f t="shared" si="16"/>
        <v>156</v>
      </c>
      <c r="AK64" s="90">
        <f t="shared" si="16"/>
        <v>7294</v>
      </c>
      <c r="AL64" s="90">
        <f t="shared" si="16"/>
        <v>12487</v>
      </c>
      <c r="AM64" s="90">
        <f t="shared" si="16"/>
        <v>11173</v>
      </c>
      <c r="AN64" s="91">
        <f t="shared" si="16"/>
        <v>11722</v>
      </c>
      <c r="AO64" s="90">
        <f t="shared" si="16"/>
        <v>10870.21</v>
      </c>
      <c r="AP64" s="90">
        <f t="shared" si="16"/>
        <v>10683.2</v>
      </c>
      <c r="AQ64" s="90">
        <f t="shared" si="16"/>
        <v>11362</v>
      </c>
      <c r="AR64" s="90">
        <f t="shared" si="16"/>
        <v>11338</v>
      </c>
      <c r="AS64" s="90">
        <f t="shared" si="16"/>
        <v>11538</v>
      </c>
      <c r="AT64" s="90">
        <f t="shared" si="16"/>
        <v>5641</v>
      </c>
      <c r="AU64" s="90">
        <f t="shared" si="16"/>
        <v>10848</v>
      </c>
      <c r="AV64" s="90">
        <f t="shared" si="16"/>
        <v>11504</v>
      </c>
      <c r="AW64" s="90">
        <f t="shared" si="16"/>
        <v>11625</v>
      </c>
      <c r="AX64" s="90">
        <f t="shared" si="16"/>
        <v>11012</v>
      </c>
      <c r="AY64" s="90">
        <f t="shared" si="16"/>
        <v>12436</v>
      </c>
      <c r="AZ64" s="90">
        <f t="shared" si="16"/>
        <v>11482</v>
      </c>
      <c r="BA64" s="90">
        <f t="shared" si="16"/>
        <v>10519</v>
      </c>
      <c r="BB64" s="90">
        <f t="shared" si="16"/>
        <v>11108</v>
      </c>
      <c r="BC64" s="90">
        <f t="shared" si="16"/>
        <v>12884</v>
      </c>
      <c r="BD64" s="90">
        <f t="shared" si="16"/>
        <v>13163</v>
      </c>
      <c r="BE64" s="90">
        <f t="shared" si="16"/>
        <v>12888</v>
      </c>
      <c r="BF64" s="90">
        <f t="shared" si="16"/>
        <v>12167</v>
      </c>
      <c r="BG64" s="90">
        <f t="shared" si="16"/>
        <v>12184</v>
      </c>
      <c r="BH64" s="90">
        <f t="shared" si="16"/>
        <v>8863</v>
      </c>
      <c r="BI64" s="90">
        <f t="shared" si="16"/>
        <v>13649</v>
      </c>
      <c r="BJ64" s="90">
        <f t="shared" si="16"/>
        <v>9920</v>
      </c>
      <c r="BK64" s="90">
        <f t="shared" si="16"/>
        <v>3182</v>
      </c>
      <c r="BL64" s="92">
        <f t="shared" si="16"/>
        <v>12493</v>
      </c>
      <c r="BM64" s="90">
        <f t="shared" si="16"/>
        <v>13383</v>
      </c>
      <c r="BN64" s="90">
        <f t="shared" si="16"/>
        <v>10852</v>
      </c>
      <c r="BO64" s="90">
        <f t="shared" si="16"/>
        <v>12795</v>
      </c>
      <c r="BP64" s="90">
        <f t="shared" si="16"/>
        <v>13496</v>
      </c>
      <c r="BQ64" s="90">
        <f t="shared" si="16"/>
        <v>11561</v>
      </c>
      <c r="BR64" s="90">
        <f t="shared" si="16"/>
        <v>13086</v>
      </c>
      <c r="BS64" s="90">
        <f t="shared" si="16"/>
        <v>5777</v>
      </c>
      <c r="BT64" s="93">
        <f t="shared" si="16"/>
        <v>0</v>
      </c>
      <c r="BU64" s="93">
        <f t="shared" si="16"/>
        <v>0</v>
      </c>
      <c r="BV64" s="93">
        <f t="shared" si="16"/>
        <v>0</v>
      </c>
      <c r="BW64" s="93">
        <f t="shared" si="16"/>
        <v>0</v>
      </c>
      <c r="BX64" s="93">
        <f t="shared" si="16"/>
        <v>0</v>
      </c>
      <c r="BY64" s="94">
        <f t="shared" si="16"/>
        <v>0</v>
      </c>
      <c r="BZ64" s="93">
        <f t="shared" si="16"/>
        <v>0</v>
      </c>
      <c r="CA64" s="93">
        <f t="shared" si="16"/>
        <v>0</v>
      </c>
      <c r="CB64" s="93">
        <f t="shared" si="16"/>
        <v>0</v>
      </c>
      <c r="CC64" s="93">
        <f t="shared" ref="CC64:CS64" si="17">SUM(CC4:CC63)</f>
        <v>0</v>
      </c>
      <c r="CD64" s="93">
        <f t="shared" si="17"/>
        <v>0</v>
      </c>
      <c r="CE64" s="93">
        <f t="shared" si="17"/>
        <v>0</v>
      </c>
      <c r="CF64" s="93">
        <f t="shared" si="17"/>
        <v>0</v>
      </c>
      <c r="CG64" s="93">
        <f t="shared" si="17"/>
        <v>0</v>
      </c>
      <c r="CH64" s="94">
        <f t="shared" si="17"/>
        <v>0</v>
      </c>
      <c r="CI64" s="93">
        <f t="shared" si="17"/>
        <v>0</v>
      </c>
      <c r="CJ64" s="93">
        <f t="shared" si="17"/>
        <v>0</v>
      </c>
      <c r="CK64" s="93">
        <f t="shared" si="17"/>
        <v>0</v>
      </c>
      <c r="CL64" s="93">
        <f t="shared" si="17"/>
        <v>0</v>
      </c>
      <c r="CM64" s="93">
        <f t="shared" si="17"/>
        <v>8684</v>
      </c>
      <c r="CN64" s="93">
        <f t="shared" si="17"/>
        <v>10487</v>
      </c>
      <c r="CO64" s="93">
        <f t="shared" si="17"/>
        <v>11327</v>
      </c>
      <c r="CP64" s="93">
        <f t="shared" si="17"/>
        <v>9152</v>
      </c>
      <c r="CQ64" s="93">
        <f t="shared" si="17"/>
        <v>11935</v>
      </c>
      <c r="CR64" s="93">
        <f t="shared" si="17"/>
        <v>11605</v>
      </c>
      <c r="CS64" s="93">
        <f t="shared" si="17"/>
        <v>11253</v>
      </c>
      <c r="CT64" s="1239">
        <v>12101</v>
      </c>
      <c r="CU64" s="1239">
        <v>11682</v>
      </c>
      <c r="CV64" s="1239">
        <v>12824</v>
      </c>
      <c r="CW64" s="1239">
        <v>12603</v>
      </c>
      <c r="CX64" s="1239">
        <v>13308</v>
      </c>
      <c r="CY64" s="1239">
        <v>12371</v>
      </c>
      <c r="CZ64" s="1239">
        <v>10311</v>
      </c>
      <c r="DA64" s="1239">
        <v>10689</v>
      </c>
      <c r="DB64" s="1239">
        <v>10311</v>
      </c>
      <c r="DC64" s="1239">
        <v>11189</v>
      </c>
      <c r="DD64" s="1239">
        <v>11189</v>
      </c>
      <c r="DE64" s="1239">
        <v>10811</v>
      </c>
      <c r="DF64" s="1240">
        <v>11189</v>
      </c>
      <c r="DG64" s="1239">
        <v>10811</v>
      </c>
      <c r="DH64" s="1239">
        <v>11189</v>
      </c>
      <c r="DI64" s="93"/>
      <c r="DJ64" s="95">
        <f t="shared" si="3"/>
        <v>37030</v>
      </c>
      <c r="DK64" s="63" t="str">
        <f>IF(DO64+DP64&gt;0.5,"j","")</f>
        <v>j</v>
      </c>
      <c r="DL64" s="96">
        <f t="shared" si="5"/>
        <v>130560</v>
      </c>
      <c r="DM64" s="97">
        <f t="shared" si="6"/>
        <v>120269</v>
      </c>
      <c r="DN64" s="98">
        <f t="shared" si="7"/>
        <v>130339.41</v>
      </c>
      <c r="DO64" s="99">
        <f t="shared" si="8"/>
        <v>133020</v>
      </c>
      <c r="DP64" s="99">
        <f t="shared" si="9"/>
        <v>80950</v>
      </c>
      <c r="DQ64" s="99">
        <f>SUM(CH64:CV64)</f>
        <v>111050</v>
      </c>
      <c r="DR64" s="21"/>
      <c r="DS64" s="100"/>
      <c r="DU64" s="69"/>
    </row>
    <row r="65" spans="1:125" s="108" customFormat="1" ht="20" customHeight="1" x14ac:dyDescent="0.2">
      <c r="A65" s="1349" t="s">
        <v>39</v>
      </c>
      <c r="B65" s="1350"/>
      <c r="C65" s="1351"/>
      <c r="D65" s="1330">
        <v>1</v>
      </c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5"/>
      <c r="Q65" s="54">
        <v>6548.6301369863013</v>
      </c>
      <c r="R65" s="54">
        <v>12224.109589041096</v>
      </c>
      <c r="S65" s="54">
        <v>13533.835616438357</v>
      </c>
      <c r="T65" s="54">
        <v>13097.260273972603</v>
      </c>
      <c r="U65" s="54">
        <v>12660.68493150685</v>
      </c>
      <c r="V65" s="54">
        <v>13097.260273972603</v>
      </c>
      <c r="W65" s="54">
        <v>13533.835616438357</v>
      </c>
      <c r="X65" s="54">
        <v>13533.835616438357</v>
      </c>
      <c r="Y65" s="54">
        <v>10477.808219178083</v>
      </c>
      <c r="Z65" s="54">
        <v>13533.835616438357</v>
      </c>
      <c r="AA65" s="54">
        <v>11787.534246575344</v>
      </c>
      <c r="AB65" s="56">
        <v>13533.835616438357</v>
      </c>
      <c r="AC65" s="57">
        <v>149641</v>
      </c>
      <c r="AD65" s="57">
        <v>84474.758064516136</v>
      </c>
      <c r="AE65" s="102">
        <v>149641</v>
      </c>
      <c r="AF65" s="102">
        <v>135159.61290322582</v>
      </c>
      <c r="AG65" s="102">
        <v>149641</v>
      </c>
      <c r="AH65" s="102">
        <v>144813.87096774194</v>
      </c>
      <c r="AI65" s="102">
        <v>149641</v>
      </c>
      <c r="AJ65" s="102">
        <v>4827.1290322580653</v>
      </c>
      <c r="AK65" s="102">
        <v>91715.451612903242</v>
      </c>
      <c r="AL65" s="102">
        <v>149641</v>
      </c>
      <c r="AM65" s="102">
        <v>120678.22580645164</v>
      </c>
      <c r="AN65" s="103">
        <v>149641</v>
      </c>
      <c r="AO65" s="102">
        <v>149487.53571428571</v>
      </c>
      <c r="AP65" s="102">
        <v>135021</v>
      </c>
      <c r="AQ65" s="102">
        <v>149487.53571428571</v>
      </c>
      <c r="AR65" s="102">
        <v>144665.35714285716</v>
      </c>
      <c r="AS65" s="102">
        <v>149487.53571428571</v>
      </c>
      <c r="AT65" s="102">
        <v>144665.35714285716</v>
      </c>
      <c r="AU65" s="102">
        <v>137432.08928571429</v>
      </c>
      <c r="AV65" s="102">
        <v>149487.53571428571</v>
      </c>
      <c r="AW65" s="102">
        <v>144665.35714285716</v>
      </c>
      <c r="AX65" s="102">
        <v>149487.53571428571</v>
      </c>
      <c r="AY65" s="102">
        <v>144665.35714285716</v>
      </c>
      <c r="AZ65" s="102">
        <v>149487.53571428571</v>
      </c>
      <c r="BA65" s="102">
        <v>140100</v>
      </c>
      <c r="BB65" s="102">
        <v>131061.29032258065</v>
      </c>
      <c r="BC65" s="102">
        <v>140100</v>
      </c>
      <c r="BD65" s="102">
        <v>135580.64516129033</v>
      </c>
      <c r="BE65" s="102">
        <v>140100</v>
      </c>
      <c r="BF65" s="102">
        <v>135580.64516129033</v>
      </c>
      <c r="BG65" s="102">
        <v>140100</v>
      </c>
      <c r="BH65" s="102">
        <v>140100</v>
      </c>
      <c r="BI65" s="102">
        <v>135580.64516129033</v>
      </c>
      <c r="BJ65" s="102">
        <v>112983.87096774194</v>
      </c>
      <c r="BK65" s="102">
        <v>36154.838709677424</v>
      </c>
      <c r="BL65" s="104">
        <v>140100</v>
      </c>
      <c r="BM65" s="102">
        <v>12484.931506849314</v>
      </c>
      <c r="BN65" s="102">
        <v>11276.712328767124</v>
      </c>
      <c r="BO65" s="102">
        <v>12484.931506849314</v>
      </c>
      <c r="BP65" s="102">
        <v>12082.191780821919</v>
      </c>
      <c r="BQ65" s="102">
        <v>12484.931506849314</v>
      </c>
      <c r="BR65" s="102">
        <v>12082.191780821919</v>
      </c>
      <c r="BS65" s="102">
        <v>12484.931506849314</v>
      </c>
      <c r="BT65" s="105">
        <v>12484.931506849314</v>
      </c>
      <c r="BU65" s="105">
        <v>12082.191780821919</v>
      </c>
      <c r="BV65" s="105">
        <v>12484.931506849314</v>
      </c>
      <c r="BW65" s="105">
        <v>12082.191780821919</v>
      </c>
      <c r="BX65" s="105">
        <v>12484.931506849314</v>
      </c>
      <c r="BY65" s="106">
        <v>0</v>
      </c>
      <c r="BZ65" s="105">
        <v>0</v>
      </c>
      <c r="CA65" s="105">
        <v>0</v>
      </c>
      <c r="CB65" s="105">
        <v>0</v>
      </c>
      <c r="CC65" s="105">
        <v>0</v>
      </c>
      <c r="CD65" s="105">
        <v>0</v>
      </c>
      <c r="CE65" s="105">
        <v>0</v>
      </c>
      <c r="CF65" s="105">
        <v>0</v>
      </c>
      <c r="CG65" s="105">
        <v>0</v>
      </c>
      <c r="CH65" s="106">
        <v>0</v>
      </c>
      <c r="CI65" s="105">
        <v>0</v>
      </c>
      <c r="CJ65" s="105">
        <v>0</v>
      </c>
      <c r="CK65" s="105">
        <v>0</v>
      </c>
      <c r="CL65" s="105">
        <v>0.35616438356146318</v>
      </c>
      <c r="CM65" s="105">
        <v>7325.7397260273974</v>
      </c>
      <c r="CN65" s="105">
        <v>11390.424657534246</v>
      </c>
      <c r="CO65" s="105">
        <v>12145.205479452054</v>
      </c>
      <c r="CP65" s="105">
        <v>11753.424657534246</v>
      </c>
      <c r="CQ65" s="105">
        <v>12145.205479452054</v>
      </c>
      <c r="CR65" s="105">
        <v>12145.205479452054</v>
      </c>
      <c r="CS65" s="105">
        <v>11753.424657534246</v>
      </c>
      <c r="CT65" s="1242">
        <v>11688.524590163934</v>
      </c>
      <c r="CU65" s="1242">
        <v>11311.475409836065</v>
      </c>
      <c r="CV65" s="1242">
        <v>11688.524590163934</v>
      </c>
      <c r="CW65" s="1242">
        <v>11688.524590163934</v>
      </c>
      <c r="CX65" s="1242">
        <v>10934.426229508195</v>
      </c>
      <c r="CY65" s="1242">
        <v>11688.524590163934</v>
      </c>
      <c r="CZ65" s="1242">
        <v>11311.475409836065</v>
      </c>
      <c r="DA65" s="1242">
        <v>11688.524590163934</v>
      </c>
      <c r="DB65" s="1242">
        <v>11311.475409836065</v>
      </c>
      <c r="DC65" s="1242">
        <v>11688.524590163934</v>
      </c>
      <c r="DD65" s="1242">
        <v>11688.524590163934</v>
      </c>
      <c r="DE65" s="1242">
        <v>11311.475409836065</v>
      </c>
      <c r="DF65" s="1243">
        <v>11688.524590163934</v>
      </c>
      <c r="DG65" s="1242">
        <v>11311.475409836065</v>
      </c>
      <c r="DH65" s="1242">
        <v>11688.524590163934</v>
      </c>
      <c r="DI65" s="105"/>
      <c r="DJ65" s="107">
        <f t="shared" si="3"/>
        <v>36246.575342465752</v>
      </c>
      <c r="DK65" s="63" t="str">
        <f>IF(DO65+DP65&gt;0.5,"j","")</f>
        <v>j</v>
      </c>
      <c r="DL65" s="64">
        <f t="shared" si="5"/>
        <v>147562.46575342468</v>
      </c>
      <c r="DM65" s="65">
        <f t="shared" si="6"/>
        <v>1479515.0483870967</v>
      </c>
      <c r="DN65" s="66">
        <f t="shared" si="7"/>
        <v>1748039.732142857</v>
      </c>
      <c r="DO65" s="67">
        <f t="shared" si="8"/>
        <v>1527541.9354838708</v>
      </c>
      <c r="DP65" s="67">
        <f t="shared" si="9"/>
        <v>147000</v>
      </c>
      <c r="DQ65" s="67">
        <f>SUM(CH65:CV65)</f>
        <v>113347.51089153378</v>
      </c>
      <c r="DR65" s="21"/>
      <c r="DS65" s="105"/>
      <c r="DU65" s="69"/>
    </row>
    <row r="66" spans="1:125" s="113" customFormat="1" ht="20" customHeight="1" thickBot="1" x14ac:dyDescent="0.25">
      <c r="A66" s="1352" t="s">
        <v>40</v>
      </c>
      <c r="B66" s="1352"/>
      <c r="C66" s="1352"/>
      <c r="D66" s="1352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109"/>
      <c r="CL66" s="109"/>
      <c r="CM66" s="110">
        <f t="shared" ref="CM66:CS66" si="18">+CM64-CM65</f>
        <v>1358.2602739726026</v>
      </c>
      <c r="CN66" s="110">
        <f t="shared" si="18"/>
        <v>-903.42465753424585</v>
      </c>
      <c r="CO66" s="110">
        <f t="shared" si="18"/>
        <v>-818.20547945205362</v>
      </c>
      <c r="CP66" s="110">
        <f t="shared" si="18"/>
        <v>-2601.4246575342459</v>
      </c>
      <c r="CQ66" s="110">
        <f t="shared" si="18"/>
        <v>-210.20547945205362</v>
      </c>
      <c r="CR66" s="110">
        <f t="shared" si="18"/>
        <v>-540.20547945205362</v>
      </c>
      <c r="CS66" s="110">
        <f t="shared" si="18"/>
        <v>-500.42465753424585</v>
      </c>
      <c r="CT66" s="1244">
        <v>412.47540983606632</v>
      </c>
      <c r="CU66" s="1244">
        <v>370.5245901639355</v>
      </c>
      <c r="CV66" s="1244">
        <v>1135.4754098360663</v>
      </c>
      <c r="CW66" s="1244">
        <v>914.47540983606632</v>
      </c>
      <c r="CX66" s="1244">
        <v>2373.5737704918047</v>
      </c>
      <c r="CY66" s="1244">
        <v>682.47540983606632</v>
      </c>
      <c r="CZ66" s="1244">
        <v>-1000.4754098360645</v>
      </c>
      <c r="DA66" s="1244">
        <v>-999.52459016393368</v>
      </c>
      <c r="DB66" s="1244">
        <v>-1000.4754098360645</v>
      </c>
      <c r="DC66" s="1244">
        <v>-499.52459016393368</v>
      </c>
      <c r="DD66" s="1244">
        <v>-499.52459016393368</v>
      </c>
      <c r="DE66" s="1244">
        <v>-500.4754098360645</v>
      </c>
      <c r="DF66" s="1245">
        <v>-499.52459016393368</v>
      </c>
      <c r="DG66" s="1244">
        <v>-500.4754098360645</v>
      </c>
      <c r="DH66" s="1244">
        <v>-499.52459016393368</v>
      </c>
      <c r="DI66" s="110"/>
      <c r="DJ66" s="109"/>
      <c r="DK66" s="109"/>
      <c r="DL66" s="109"/>
      <c r="DM66" s="109"/>
      <c r="DN66" s="109"/>
      <c r="DO66" s="109"/>
      <c r="DP66" s="109"/>
      <c r="DQ66" s="111"/>
      <c r="DR66" s="112"/>
      <c r="DT66" s="114"/>
      <c r="DU66" s="115"/>
    </row>
    <row r="67" spans="1:125" s="68" customFormat="1" ht="20" customHeight="1" thickBot="1" x14ac:dyDescent="0.25">
      <c r="A67" s="1353" t="s">
        <v>41</v>
      </c>
      <c r="B67" s="1332"/>
      <c r="C67" s="1354"/>
      <c r="D67" s="1355"/>
      <c r="E67" s="116">
        <f t="shared" ref="E67:O67" si="19">+E73-E74</f>
        <v>3162</v>
      </c>
      <c r="F67" s="116">
        <f t="shared" si="19"/>
        <v>2725</v>
      </c>
      <c r="G67" s="116">
        <f t="shared" si="19"/>
        <v>2549</v>
      </c>
      <c r="H67" s="116">
        <f t="shared" si="19"/>
        <v>5197</v>
      </c>
      <c r="I67" s="116">
        <f t="shared" si="19"/>
        <v>3536</v>
      </c>
      <c r="J67" s="116">
        <f t="shared" si="19"/>
        <v>1129</v>
      </c>
      <c r="K67" s="116">
        <f t="shared" si="19"/>
        <v>2044</v>
      </c>
      <c r="L67" s="116">
        <f t="shared" si="19"/>
        <v>2180</v>
      </c>
      <c r="M67" s="116">
        <f t="shared" si="19"/>
        <v>2734</v>
      </c>
      <c r="N67" s="116">
        <f t="shared" si="19"/>
        <v>1778.999</v>
      </c>
      <c r="O67" s="116">
        <f t="shared" si="19"/>
        <v>2999</v>
      </c>
      <c r="P67" s="117"/>
      <c r="Q67" s="116">
        <f>+Q73-Q74</f>
        <v>183.90410958904124</v>
      </c>
      <c r="R67" s="116">
        <f>+R73-R74</f>
        <v>1528.2876712328768</v>
      </c>
      <c r="S67" s="116">
        <f>+S73-S74</f>
        <v>1203.0684931506851</v>
      </c>
      <c r="T67" s="116">
        <f t="shared" ref="T67:AB67" si="20">+T73-T74</f>
        <v>1705.8082191780825</v>
      </c>
      <c r="U67" s="116">
        <f t="shared" si="20"/>
        <v>404.54794520547966</v>
      </c>
      <c r="V67" s="116">
        <f t="shared" si="20"/>
        <v>846.80821917808248</v>
      </c>
      <c r="W67" s="116">
        <f t="shared" si="20"/>
        <v>524.06849315068507</v>
      </c>
      <c r="X67" s="116">
        <f t="shared" si="20"/>
        <v>-602.93150684931493</v>
      </c>
      <c r="Y67" s="116">
        <f t="shared" si="20"/>
        <v>300.2465753424658</v>
      </c>
      <c r="Z67" s="116">
        <f t="shared" si="20"/>
        <v>1485.0684931506851</v>
      </c>
      <c r="AA67" s="116">
        <f t="shared" si="20"/>
        <v>-314.97260273972597</v>
      </c>
      <c r="AB67" s="118">
        <f t="shared" si="20"/>
        <v>153.06849315068507</v>
      </c>
      <c r="AC67" s="119">
        <f>+AC73-AC74</f>
        <v>-18676</v>
      </c>
      <c r="AD67" s="119">
        <f t="shared" ref="AD67:CI67" si="21">+AD73-AD74</f>
        <v>-10782.5</v>
      </c>
      <c r="AE67" s="120">
        <f t="shared" si="21"/>
        <v>-18244</v>
      </c>
      <c r="AF67" s="120">
        <f t="shared" si="21"/>
        <v>-16978</v>
      </c>
      <c r="AG67" s="120">
        <f t="shared" si="21"/>
        <v>-19618</v>
      </c>
      <c r="AH67" s="120">
        <f t="shared" si="21"/>
        <v>-18944</v>
      </c>
      <c r="AI67" s="120">
        <f t="shared" si="21"/>
        <v>-18542</v>
      </c>
      <c r="AJ67" s="120">
        <f t="shared" si="21"/>
        <v>-689</v>
      </c>
      <c r="AK67" s="120">
        <f t="shared" si="21"/>
        <v>-11185.000000000002</v>
      </c>
      <c r="AL67" s="120">
        <f t="shared" si="21"/>
        <v>-18347</v>
      </c>
      <c r="AM67" s="120">
        <f t="shared" si="21"/>
        <v>-14670</v>
      </c>
      <c r="AN67" s="121">
        <f t="shared" si="21"/>
        <v>-17965</v>
      </c>
      <c r="AO67" s="120">
        <f t="shared" si="21"/>
        <v>-21421.111428571428</v>
      </c>
      <c r="AP67" s="120">
        <f t="shared" si="21"/>
        <v>-19492.8</v>
      </c>
      <c r="AQ67" s="120">
        <f t="shared" si="21"/>
        <v>-20050.321428571428</v>
      </c>
      <c r="AR67" s="120">
        <f t="shared" si="21"/>
        <v>-20478.214285714286</v>
      </c>
      <c r="AS67" s="120">
        <f t="shared" si="21"/>
        <v>-21437.821428571428</v>
      </c>
      <c r="AT67" s="120">
        <f t="shared" si="21"/>
        <v>-21395.214285714286</v>
      </c>
      <c r="AU67" s="120">
        <f t="shared" si="21"/>
        <v>-20883.553571428572</v>
      </c>
      <c r="AV67" s="120">
        <f t="shared" si="21"/>
        <v>-21519.321428571428</v>
      </c>
      <c r="AW67" s="120">
        <f t="shared" si="21"/>
        <v>-19992.214285714286</v>
      </c>
      <c r="AX67" s="120">
        <f t="shared" si="21"/>
        <v>-21771.321428571428</v>
      </c>
      <c r="AY67" s="120">
        <f t="shared" si="21"/>
        <v>-21672.214285714286</v>
      </c>
      <c r="AZ67" s="120">
        <f t="shared" si="21"/>
        <v>-20837.321428571428</v>
      </c>
      <c r="BA67" s="120">
        <f t="shared" si="21"/>
        <v>-30118.999999999996</v>
      </c>
      <c r="BB67" s="120">
        <f t="shared" si="21"/>
        <v>-27419.548387096773</v>
      </c>
      <c r="BC67" s="120">
        <f t="shared" si="21"/>
        <v>-29765.999999999996</v>
      </c>
      <c r="BD67" s="120">
        <f t="shared" si="21"/>
        <v>-28990.774193548383</v>
      </c>
      <c r="BE67" s="120">
        <f t="shared" si="21"/>
        <v>-29953.999999999996</v>
      </c>
      <c r="BF67" s="120">
        <f t="shared" si="21"/>
        <v>-29710.774193548383</v>
      </c>
      <c r="BG67" s="120">
        <f t="shared" si="21"/>
        <v>-30281.999999999996</v>
      </c>
      <c r="BH67" s="120">
        <f t="shared" si="21"/>
        <v>-30759.999999999996</v>
      </c>
      <c r="BI67" s="120">
        <f t="shared" si="21"/>
        <v>-28832.774193548383</v>
      </c>
      <c r="BJ67" s="120">
        <f t="shared" si="21"/>
        <v>-21895.645161290322</v>
      </c>
      <c r="BK67" s="120">
        <f t="shared" si="21"/>
        <v>-7195.8064516129034</v>
      </c>
      <c r="BL67" s="122">
        <f t="shared" si="21"/>
        <v>-27983.999999999996</v>
      </c>
      <c r="BM67" s="120">
        <f t="shared" si="21"/>
        <v>1188.7808219178082</v>
      </c>
      <c r="BN67" s="120">
        <f t="shared" si="21"/>
        <v>1516.4794520547946</v>
      </c>
      <c r="BO67" s="120">
        <f t="shared" si="21"/>
        <v>446.78082191780823</v>
      </c>
      <c r="BP67" s="120">
        <f t="shared" si="21"/>
        <v>413.01369863013724</v>
      </c>
      <c r="BQ67" s="120">
        <f t="shared" si="21"/>
        <v>1801.7808219178082</v>
      </c>
      <c r="BR67" s="120">
        <f t="shared" si="21"/>
        <v>935.01369863013724</v>
      </c>
      <c r="BS67" s="120">
        <f t="shared" si="21"/>
        <v>-605.21917808219177</v>
      </c>
      <c r="BT67" s="7">
        <f t="shared" si="21"/>
        <v>-2208.2191780821918</v>
      </c>
      <c r="BU67" s="7">
        <f t="shared" si="21"/>
        <v>-2136.9863013698628</v>
      </c>
      <c r="BV67" s="7">
        <f t="shared" si="21"/>
        <v>-2208.2191780821918</v>
      </c>
      <c r="BW67" s="7">
        <f t="shared" si="21"/>
        <v>-2136.9863013698628</v>
      </c>
      <c r="BX67" s="7">
        <f t="shared" si="21"/>
        <v>-2208.2191780821918</v>
      </c>
      <c r="BY67" s="123">
        <f t="shared" si="21"/>
        <v>0</v>
      </c>
      <c r="BZ67" s="7">
        <f t="shared" si="21"/>
        <v>0</v>
      </c>
      <c r="CA67" s="7">
        <f t="shared" si="21"/>
        <v>0</v>
      </c>
      <c r="CB67" s="7">
        <f t="shared" si="21"/>
        <v>0</v>
      </c>
      <c r="CC67" s="7">
        <f t="shared" si="21"/>
        <v>0</v>
      </c>
      <c r="CD67" s="7">
        <f t="shared" si="21"/>
        <v>0</v>
      </c>
      <c r="CE67" s="7">
        <f t="shared" si="21"/>
        <v>0</v>
      </c>
      <c r="CF67" s="7">
        <f t="shared" si="21"/>
        <v>0</v>
      </c>
      <c r="CG67" s="7">
        <f t="shared" si="21"/>
        <v>0</v>
      </c>
      <c r="CH67" s="123">
        <f t="shared" si="21"/>
        <v>0</v>
      </c>
      <c r="CI67" s="7">
        <f t="shared" si="21"/>
        <v>0</v>
      </c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1247"/>
      <c r="CU67" s="1247"/>
      <c r="CV67" s="1247"/>
      <c r="CW67" s="1247"/>
      <c r="CX67" s="1247"/>
      <c r="CY67" s="1247"/>
      <c r="CZ67" s="1247"/>
      <c r="DA67" s="1247"/>
      <c r="DB67" s="1247"/>
      <c r="DC67" s="1247"/>
      <c r="DD67" s="1247"/>
      <c r="DE67" s="1247"/>
      <c r="DF67" s="1248"/>
      <c r="DG67" s="1247"/>
      <c r="DH67" s="1247"/>
      <c r="DI67" s="7"/>
      <c r="DJ67" s="124"/>
      <c r="DK67" s="63"/>
      <c r="DL67" s="64"/>
      <c r="DM67" s="67"/>
      <c r="DN67" s="67"/>
      <c r="DO67" s="67"/>
      <c r="DP67" s="67"/>
      <c r="DQ67" s="67"/>
      <c r="DR67" s="21"/>
      <c r="DU67" s="69"/>
    </row>
    <row r="68" spans="1:125" s="68" customFormat="1" ht="20" customHeight="1" x14ac:dyDescent="0.2">
      <c r="A68" s="1356" t="s">
        <v>184</v>
      </c>
      <c r="B68" s="1357">
        <v>12108</v>
      </c>
      <c r="C68" s="1261"/>
      <c r="D68" s="1330" t="s">
        <v>185</v>
      </c>
      <c r="E68" s="54">
        <v>2456</v>
      </c>
      <c r="F68" s="54">
        <v>2662</v>
      </c>
      <c r="G68" s="54">
        <v>1902</v>
      </c>
      <c r="H68" s="54">
        <v>4085</v>
      </c>
      <c r="I68" s="54">
        <v>3081</v>
      </c>
      <c r="J68" s="54">
        <v>1003</v>
      </c>
      <c r="K68" s="54">
        <v>1984</v>
      </c>
      <c r="L68" s="54">
        <v>2064</v>
      </c>
      <c r="M68" s="54">
        <v>2505</v>
      </c>
      <c r="N68" s="54">
        <v>1778.999</v>
      </c>
      <c r="O68" s="54">
        <v>2666</v>
      </c>
      <c r="P68" s="55">
        <v>29020.999</v>
      </c>
      <c r="Q68" s="54">
        <v>1085</v>
      </c>
      <c r="R68" s="54">
        <v>2713</v>
      </c>
      <c r="S68" s="54">
        <v>2407</v>
      </c>
      <c r="T68" s="54">
        <v>2909</v>
      </c>
      <c r="U68" s="54">
        <v>1688</v>
      </c>
      <c r="V68" s="54">
        <v>2184</v>
      </c>
      <c r="W68" s="54">
        <v>2212</v>
      </c>
      <c r="X68" s="54">
        <v>1021</v>
      </c>
      <c r="Y68" s="54">
        <v>1595</v>
      </c>
      <c r="Z68" s="54">
        <v>3221</v>
      </c>
      <c r="AA68" s="54">
        <v>867</v>
      </c>
      <c r="AB68" s="54">
        <v>1519</v>
      </c>
      <c r="AC68" s="125">
        <v>2370</v>
      </c>
      <c r="AD68" s="125">
        <v>938</v>
      </c>
      <c r="AE68" s="125">
        <v>2774</v>
      </c>
      <c r="AF68" s="125">
        <v>2133</v>
      </c>
      <c r="AG68" s="125">
        <v>1396</v>
      </c>
      <c r="AH68" s="125">
        <v>1592</v>
      </c>
      <c r="AI68" s="125">
        <v>2766</v>
      </c>
      <c r="AJ68" s="125">
        <v>0</v>
      </c>
      <c r="AK68" s="125">
        <v>1718</v>
      </c>
      <c r="AL68" s="125">
        <v>2843</v>
      </c>
      <c r="AM68" s="125">
        <v>2514</v>
      </c>
      <c r="AN68" s="126">
        <v>3190</v>
      </c>
      <c r="AO68" s="125">
        <v>2287</v>
      </c>
      <c r="AP68" s="125">
        <v>1809</v>
      </c>
      <c r="AQ68" s="125">
        <v>3398</v>
      </c>
      <c r="AR68" s="125">
        <v>2318</v>
      </c>
      <c r="AS68" s="125">
        <v>2257.5</v>
      </c>
      <c r="AT68" s="125">
        <v>1542</v>
      </c>
      <c r="AU68" s="125">
        <v>579</v>
      </c>
      <c r="AV68" s="125">
        <v>2261</v>
      </c>
      <c r="AW68" s="125">
        <v>2553</v>
      </c>
      <c r="AX68" s="125">
        <v>1937</v>
      </c>
      <c r="AY68" s="125">
        <v>1279</v>
      </c>
      <c r="AZ68" s="125">
        <v>2943</v>
      </c>
      <c r="BA68" s="125">
        <v>1654</v>
      </c>
      <c r="BB68" s="125">
        <v>2340</v>
      </c>
      <c r="BC68" s="125">
        <v>2211</v>
      </c>
      <c r="BD68" s="125">
        <v>1510</v>
      </c>
      <c r="BE68" s="125">
        <v>2076</v>
      </c>
      <c r="BF68" s="125">
        <v>833</v>
      </c>
      <c r="BG68" s="125">
        <v>1703</v>
      </c>
      <c r="BH68" s="125">
        <v>1151</v>
      </c>
      <c r="BI68" s="125">
        <v>2164</v>
      </c>
      <c r="BJ68" s="125">
        <v>3600</v>
      </c>
      <c r="BK68" s="125">
        <v>1070</v>
      </c>
      <c r="BL68" s="127">
        <v>3711</v>
      </c>
      <c r="BM68" s="125">
        <v>2760</v>
      </c>
      <c r="BN68" s="125">
        <v>3493</v>
      </c>
      <c r="BO68" s="125">
        <v>1353</v>
      </c>
      <c r="BP68" s="125">
        <v>2450</v>
      </c>
      <c r="BQ68" s="125">
        <v>3196</v>
      </c>
      <c r="BR68" s="125">
        <v>3015</v>
      </c>
      <c r="BS68" s="125">
        <v>1413</v>
      </c>
      <c r="BT68" s="128"/>
      <c r="BU68" s="128"/>
      <c r="BV68" s="128"/>
      <c r="BW68" s="128"/>
      <c r="BX68" s="128"/>
      <c r="BY68" s="129"/>
      <c r="BZ68" s="128"/>
      <c r="CA68" s="128"/>
      <c r="CB68" s="128"/>
      <c r="CC68" s="128"/>
      <c r="CD68" s="128"/>
      <c r="CE68" s="128"/>
      <c r="CF68" s="128"/>
      <c r="CG68" s="128"/>
      <c r="CH68" s="129"/>
      <c r="CI68" s="128"/>
      <c r="CJ68" s="128"/>
      <c r="CK68" s="128"/>
      <c r="CL68" s="128"/>
      <c r="CM68" s="128">
        <v>1898</v>
      </c>
      <c r="CN68" s="128">
        <v>1317</v>
      </c>
      <c r="CO68" s="128">
        <v>25</v>
      </c>
      <c r="CP68" s="128">
        <v>139</v>
      </c>
      <c r="CQ68" s="128">
        <v>704</v>
      </c>
      <c r="CR68" s="128">
        <v>40</v>
      </c>
      <c r="CS68" s="128"/>
      <c r="CT68" s="1249"/>
      <c r="CU68" s="1249">
        <v>1663</v>
      </c>
      <c r="CV68" s="1249">
        <v>191</v>
      </c>
      <c r="CW68" s="1249">
        <v>762</v>
      </c>
      <c r="CX68" s="1249">
        <v>47</v>
      </c>
      <c r="CY68" s="1249"/>
      <c r="CZ68" s="1249"/>
      <c r="DA68" s="1249"/>
      <c r="DB68" s="1249"/>
      <c r="DC68" s="1249"/>
      <c r="DD68" s="1249"/>
      <c r="DE68" s="1249">
        <v>150</v>
      </c>
      <c r="DF68" s="1250">
        <v>308</v>
      </c>
      <c r="DG68" s="1249">
        <v>292</v>
      </c>
      <c r="DH68" s="1249">
        <v>308</v>
      </c>
      <c r="DI68" s="128"/>
      <c r="DJ68" s="130">
        <f t="shared" ref="DJ68:DJ75" si="22">SUM(BM68:BO68)</f>
        <v>7606</v>
      </c>
      <c r="DK68" s="131" t="str">
        <f t="shared" ref="DK68:DK72" si="23">IF(DQ68+DR68&gt;0,"j","")</f>
        <v>j</v>
      </c>
      <c r="DL68" s="132">
        <f>SUM(AC68:AN68)</f>
        <v>24234</v>
      </c>
      <c r="DM68" s="133">
        <v>16442.185987651235</v>
      </c>
      <c r="DN68" s="134">
        <f t="shared" ref="DN68:DN74" si="24">SUM(AO68:AZ68)</f>
        <v>25163.5</v>
      </c>
      <c r="DO68" s="135">
        <f t="shared" ref="DO68:DO74" si="25">SUM(BA68:BL68)</f>
        <v>24023</v>
      </c>
      <c r="DP68" s="135">
        <f t="shared" ref="DP68:DP74" si="26">SUM(BM68:BX68)</f>
        <v>17680</v>
      </c>
      <c r="DQ68" s="135">
        <f>SUM(CH68:CV68)</f>
        <v>5977</v>
      </c>
      <c r="DR68" s="21"/>
      <c r="DU68" s="69"/>
    </row>
    <row r="69" spans="1:125" s="68" customFormat="1" ht="20" customHeight="1" x14ac:dyDescent="0.2">
      <c r="A69" s="1358" t="s">
        <v>186</v>
      </c>
      <c r="B69" s="1359">
        <v>12118</v>
      </c>
      <c r="C69" s="1261"/>
      <c r="D69" s="1330" t="s">
        <v>185</v>
      </c>
      <c r="E69" s="54">
        <v>640</v>
      </c>
      <c r="F69" s="54">
        <v>11</v>
      </c>
      <c r="G69" s="54">
        <v>647</v>
      </c>
      <c r="H69" s="54">
        <v>1034</v>
      </c>
      <c r="I69" s="54">
        <v>428</v>
      </c>
      <c r="J69" s="54">
        <v>99</v>
      </c>
      <c r="K69" s="54">
        <v>60</v>
      </c>
      <c r="L69" s="54">
        <v>116</v>
      </c>
      <c r="M69" s="54">
        <v>158</v>
      </c>
      <c r="N69" s="54"/>
      <c r="O69" s="54">
        <v>315</v>
      </c>
      <c r="P69" s="55">
        <v>3616</v>
      </c>
      <c r="Q69" s="54">
        <v>40</v>
      </c>
      <c r="R69" s="54">
        <v>572</v>
      </c>
      <c r="S69" s="54">
        <v>703</v>
      </c>
      <c r="T69" s="54">
        <v>579</v>
      </c>
      <c r="U69" s="54">
        <v>322</v>
      </c>
      <c r="V69" s="54">
        <v>386</v>
      </c>
      <c r="W69" s="54">
        <v>90</v>
      </c>
      <c r="X69" s="54">
        <v>232</v>
      </c>
      <c r="Y69" s="54">
        <v>70</v>
      </c>
      <c r="Z69" s="54"/>
      <c r="AA69" s="54">
        <v>237</v>
      </c>
      <c r="AB69" s="56">
        <v>484</v>
      </c>
      <c r="AC69" s="57">
        <v>175</v>
      </c>
      <c r="AD69" s="57">
        <v>168</v>
      </c>
      <c r="AE69" s="136">
        <v>198</v>
      </c>
      <c r="AF69" s="136"/>
      <c r="AG69" s="136">
        <v>272</v>
      </c>
      <c r="AH69" s="136"/>
      <c r="AI69" s="136"/>
      <c r="AJ69" s="136"/>
      <c r="AK69" s="136">
        <v>132</v>
      </c>
      <c r="AL69" s="136">
        <v>169</v>
      </c>
      <c r="AM69" s="136">
        <v>41</v>
      </c>
      <c r="AN69" s="137">
        <v>186</v>
      </c>
      <c r="AO69" s="136">
        <v>72</v>
      </c>
      <c r="AP69" s="136">
        <v>66</v>
      </c>
      <c r="AQ69" s="136">
        <v>260</v>
      </c>
      <c r="AR69" s="136">
        <v>142</v>
      </c>
      <c r="AS69" s="136">
        <v>21</v>
      </c>
      <c r="AT69" s="136">
        <v>23</v>
      </c>
      <c r="AU69" s="136">
        <v>315</v>
      </c>
      <c r="AV69" s="136"/>
      <c r="AW69" s="136">
        <v>400</v>
      </c>
      <c r="AX69" s="136">
        <v>53</v>
      </c>
      <c r="AY69" s="136">
        <v>62</v>
      </c>
      <c r="AZ69" s="136"/>
      <c r="BA69" s="136">
        <v>157</v>
      </c>
      <c r="BB69" s="136">
        <v>204</v>
      </c>
      <c r="BC69" s="136"/>
      <c r="BD69" s="136">
        <v>496</v>
      </c>
      <c r="BE69" s="136"/>
      <c r="BF69" s="136">
        <v>453</v>
      </c>
      <c r="BG69" s="136">
        <v>45</v>
      </c>
      <c r="BH69" s="136">
        <v>119</v>
      </c>
      <c r="BI69" s="136"/>
      <c r="BJ69" s="136">
        <v>335</v>
      </c>
      <c r="BK69" s="136"/>
      <c r="BL69" s="138">
        <v>259</v>
      </c>
      <c r="BM69" s="136">
        <v>598</v>
      </c>
      <c r="BN69" s="136"/>
      <c r="BO69" s="136">
        <v>1302</v>
      </c>
      <c r="BP69" s="136">
        <v>82</v>
      </c>
      <c r="BQ69" s="136">
        <v>779</v>
      </c>
      <c r="BR69" s="136"/>
      <c r="BS69" s="136">
        <v>190</v>
      </c>
      <c r="BT69" s="60"/>
      <c r="BU69" s="60"/>
      <c r="BV69" s="60"/>
      <c r="BW69" s="60"/>
      <c r="BX69" s="60"/>
      <c r="BY69" s="61"/>
      <c r="BZ69" s="60"/>
      <c r="CA69" s="60"/>
      <c r="CB69" s="60"/>
      <c r="CC69" s="60"/>
      <c r="CD69" s="60"/>
      <c r="CE69" s="60"/>
      <c r="CF69" s="60"/>
      <c r="CG69" s="60"/>
      <c r="CH69" s="61"/>
      <c r="CI69" s="60"/>
      <c r="CJ69" s="60"/>
      <c r="CK69" s="60"/>
      <c r="CL69" s="60"/>
      <c r="CM69" s="60">
        <v>155</v>
      </c>
      <c r="CN69" s="60">
        <v>135</v>
      </c>
      <c r="CO69" s="60">
        <v>210</v>
      </c>
      <c r="CP69" s="60"/>
      <c r="CQ69" s="60"/>
      <c r="CR69" s="60"/>
      <c r="CS69" s="60"/>
      <c r="CT69" s="1234"/>
      <c r="CU69" s="1234"/>
      <c r="CV69" s="1234"/>
      <c r="CW69" s="1234"/>
      <c r="CX69" s="1234"/>
      <c r="CY69" s="1234"/>
      <c r="CZ69" s="1234"/>
      <c r="DA69" s="1234"/>
      <c r="DB69" s="1234"/>
      <c r="DC69" s="1234"/>
      <c r="DD69" s="1234"/>
      <c r="DE69" s="1234"/>
      <c r="DF69" s="1235"/>
      <c r="DG69" s="1234"/>
      <c r="DH69" s="1234"/>
      <c r="DI69" s="60"/>
      <c r="DJ69" s="62">
        <f t="shared" si="22"/>
        <v>1900</v>
      </c>
      <c r="DK69" s="63" t="str">
        <f t="shared" si="23"/>
        <v>j</v>
      </c>
      <c r="DL69" s="64">
        <f t="shared" ref="DL69:DL74" si="27">SUM(Q69:AB69)</f>
        <v>3715</v>
      </c>
      <c r="DM69" s="65">
        <f t="shared" ref="DM69:DM74" si="28">SUM(AC69:AN69)</f>
        <v>1341</v>
      </c>
      <c r="DN69" s="66">
        <f t="shared" si="24"/>
        <v>1414</v>
      </c>
      <c r="DO69" s="67">
        <f t="shared" si="25"/>
        <v>2068</v>
      </c>
      <c r="DP69" s="67">
        <f t="shared" si="26"/>
        <v>2951</v>
      </c>
      <c r="DQ69" s="67">
        <f>SUM(CH69:CV69)</f>
        <v>500</v>
      </c>
      <c r="DR69" s="21"/>
      <c r="DU69" s="69"/>
    </row>
    <row r="70" spans="1:125" s="68" customFormat="1" ht="20" customHeight="1" x14ac:dyDescent="0.2">
      <c r="A70" s="1358" t="s">
        <v>187</v>
      </c>
      <c r="B70" s="1359">
        <v>12132</v>
      </c>
      <c r="C70" s="1261"/>
      <c r="D70" s="1330" t="s">
        <v>185</v>
      </c>
      <c r="E70" s="54">
        <v>66</v>
      </c>
      <c r="F70" s="54">
        <v>52</v>
      </c>
      <c r="G70" s="54"/>
      <c r="H70" s="54">
        <v>78</v>
      </c>
      <c r="I70" s="54">
        <v>27</v>
      </c>
      <c r="J70" s="54">
        <v>27</v>
      </c>
      <c r="K70" s="54"/>
      <c r="L70" s="54"/>
      <c r="M70" s="54">
        <v>71</v>
      </c>
      <c r="N70" s="54"/>
      <c r="O70" s="54">
        <v>18</v>
      </c>
      <c r="P70" s="55">
        <v>369</v>
      </c>
      <c r="Q70" s="54"/>
      <c r="R70" s="54">
        <v>0</v>
      </c>
      <c r="S70" s="54">
        <v>38</v>
      </c>
      <c r="T70" s="54">
        <v>100</v>
      </c>
      <c r="U70" s="54">
        <v>214</v>
      </c>
      <c r="V70" s="54">
        <v>159</v>
      </c>
      <c r="W70" s="54">
        <v>167</v>
      </c>
      <c r="X70" s="54">
        <v>89</v>
      </c>
      <c r="Y70" s="54">
        <v>141</v>
      </c>
      <c r="Z70" s="54">
        <v>209</v>
      </c>
      <c r="AA70" s="54">
        <v>275</v>
      </c>
      <c r="AB70" s="56">
        <v>95</v>
      </c>
      <c r="AC70" s="57">
        <v>138</v>
      </c>
      <c r="AD70" s="57">
        <v>169</v>
      </c>
      <c r="AE70" s="136">
        <v>143</v>
      </c>
      <c r="AF70" s="136">
        <v>181</v>
      </c>
      <c r="AG70" s="136">
        <v>73</v>
      </c>
      <c r="AH70" s="136">
        <v>134</v>
      </c>
      <c r="AI70" s="136">
        <v>51</v>
      </c>
      <c r="AJ70" s="136"/>
      <c r="AK70" s="136">
        <v>56</v>
      </c>
      <c r="AL70" s="136"/>
      <c r="AM70" s="136">
        <v>0</v>
      </c>
      <c r="AN70" s="137">
        <v>18</v>
      </c>
      <c r="AO70" s="136"/>
      <c r="AP70" s="136">
        <v>111</v>
      </c>
      <c r="AQ70" s="136">
        <v>72</v>
      </c>
      <c r="AR70" s="136">
        <v>75</v>
      </c>
      <c r="AS70" s="136">
        <v>64</v>
      </c>
      <c r="AT70" s="136">
        <v>53</v>
      </c>
      <c r="AU70" s="136">
        <v>85</v>
      </c>
      <c r="AV70" s="136"/>
      <c r="AW70" s="136">
        <v>68</v>
      </c>
      <c r="AX70" s="136">
        <v>19</v>
      </c>
      <c r="AY70" s="136"/>
      <c r="AZ70" s="136"/>
      <c r="BA70" s="136">
        <v>100</v>
      </c>
      <c r="BB70" s="136"/>
      <c r="BC70" s="136">
        <v>53</v>
      </c>
      <c r="BD70" s="136"/>
      <c r="BE70" s="136"/>
      <c r="BF70" s="136"/>
      <c r="BG70" s="136"/>
      <c r="BH70" s="136">
        <v>0</v>
      </c>
      <c r="BI70" s="136"/>
      <c r="BJ70" s="136"/>
      <c r="BK70" s="136"/>
      <c r="BL70" s="138">
        <v>76</v>
      </c>
      <c r="BM70" s="136">
        <v>39</v>
      </c>
      <c r="BN70" s="136">
        <v>18</v>
      </c>
      <c r="BO70" s="136"/>
      <c r="BP70" s="136">
        <v>18</v>
      </c>
      <c r="BQ70" s="136">
        <v>35</v>
      </c>
      <c r="BR70" s="136">
        <v>57</v>
      </c>
      <c r="BS70" s="136"/>
      <c r="BT70" s="60"/>
      <c r="BU70" s="60"/>
      <c r="BV70" s="60"/>
      <c r="BW70" s="60"/>
      <c r="BX70" s="60"/>
      <c r="BY70" s="61"/>
      <c r="BZ70" s="60"/>
      <c r="CA70" s="60"/>
      <c r="CB70" s="60"/>
      <c r="CC70" s="60"/>
      <c r="CD70" s="60"/>
      <c r="CE70" s="60"/>
      <c r="CF70" s="60"/>
      <c r="CG70" s="60"/>
      <c r="CH70" s="61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1234"/>
      <c r="CU70" s="1234"/>
      <c r="CV70" s="1234"/>
      <c r="CW70" s="1234"/>
      <c r="CX70" s="1234"/>
      <c r="CY70" s="1234"/>
      <c r="CZ70" s="1234"/>
      <c r="DA70" s="1234"/>
      <c r="DB70" s="1234"/>
      <c r="DC70" s="1234"/>
      <c r="DD70" s="1234"/>
      <c r="DE70" s="1234"/>
      <c r="DF70" s="1235"/>
      <c r="DG70" s="1234"/>
      <c r="DH70" s="1234"/>
      <c r="DI70" s="60"/>
      <c r="DJ70" s="62">
        <f t="shared" si="22"/>
        <v>57</v>
      </c>
      <c r="DK70" s="63" t="str">
        <f t="shared" si="23"/>
        <v/>
      </c>
      <c r="DL70" s="64">
        <f t="shared" si="27"/>
        <v>1487</v>
      </c>
      <c r="DM70" s="65">
        <f t="shared" si="28"/>
        <v>963</v>
      </c>
      <c r="DN70" s="66">
        <f t="shared" si="24"/>
        <v>547</v>
      </c>
      <c r="DO70" s="67">
        <f t="shared" si="25"/>
        <v>229</v>
      </c>
      <c r="DP70" s="67">
        <f t="shared" si="26"/>
        <v>167</v>
      </c>
      <c r="DQ70" s="67">
        <f>SUM(CH70:CV70)</f>
        <v>0</v>
      </c>
      <c r="DR70" s="21"/>
      <c r="DU70" s="69"/>
    </row>
    <row r="71" spans="1:125" s="74" customFormat="1" ht="20" customHeight="1" x14ac:dyDescent="0.2">
      <c r="A71" s="1358" t="s">
        <v>366</v>
      </c>
      <c r="B71" s="1359">
        <v>12128</v>
      </c>
      <c r="C71" s="1251"/>
      <c r="D71" s="1330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5">
        <f>SUM(D71:O71)</f>
        <v>0</v>
      </c>
      <c r="Q71" s="54"/>
      <c r="R71" s="54">
        <v>0</v>
      </c>
      <c r="S71" s="54"/>
      <c r="T71" s="54">
        <v>0</v>
      </c>
      <c r="U71" s="54"/>
      <c r="V71" s="54"/>
      <c r="W71" s="54"/>
      <c r="X71" s="54"/>
      <c r="Y71" s="54"/>
      <c r="Z71" s="54"/>
      <c r="AA71" s="54"/>
      <c r="AB71" s="56"/>
      <c r="AC71" s="54"/>
      <c r="AD71" s="54"/>
      <c r="AE71" s="139"/>
      <c r="AF71" s="139"/>
      <c r="AG71" s="139"/>
      <c r="AH71" s="139"/>
      <c r="AI71" s="139"/>
      <c r="AJ71" s="139"/>
      <c r="AK71" s="139"/>
      <c r="AL71" s="139"/>
      <c r="AM71" s="139">
        <v>0</v>
      </c>
      <c r="AN71" s="140">
        <v>0</v>
      </c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41"/>
      <c r="BM71" s="139"/>
      <c r="BN71" s="139"/>
      <c r="BO71" s="139"/>
      <c r="BP71" s="139"/>
      <c r="BQ71" s="139"/>
      <c r="BR71" s="139"/>
      <c r="BS71" s="139"/>
      <c r="BT71" s="69"/>
      <c r="BU71" s="69"/>
      <c r="BV71" s="69"/>
      <c r="BW71" s="69"/>
      <c r="BX71" s="69"/>
      <c r="BY71" s="142"/>
      <c r="BZ71" s="69"/>
      <c r="CA71" s="69"/>
      <c r="CB71" s="69"/>
      <c r="CC71" s="69"/>
      <c r="CD71" s="69"/>
      <c r="CE71" s="69"/>
      <c r="CF71" s="69"/>
      <c r="CG71" s="69"/>
      <c r="CH71" s="142"/>
      <c r="CI71" s="69"/>
      <c r="CJ71" s="69"/>
      <c r="CK71" s="69"/>
      <c r="CL71" s="69"/>
      <c r="CM71" s="69"/>
      <c r="CN71" s="69"/>
      <c r="CO71" s="69"/>
      <c r="CP71" s="69"/>
      <c r="CQ71" s="69"/>
      <c r="CR71" s="69">
        <v>500</v>
      </c>
      <c r="CS71" s="69">
        <v>500</v>
      </c>
      <c r="CT71" s="1252">
        <v>597</v>
      </c>
      <c r="CU71" s="1252">
        <v>379</v>
      </c>
      <c r="CV71" s="1252">
        <v>604</v>
      </c>
      <c r="CW71" s="1252"/>
      <c r="CX71" s="1252">
        <v>414</v>
      </c>
      <c r="CY71" s="1252">
        <v>114</v>
      </c>
      <c r="CZ71" s="1252"/>
      <c r="DA71" s="1252">
        <v>208</v>
      </c>
      <c r="DB71" s="1252">
        <v>200</v>
      </c>
      <c r="DC71" s="1252">
        <v>708</v>
      </c>
      <c r="DD71" s="1252">
        <v>708</v>
      </c>
      <c r="DE71" s="1252">
        <v>542</v>
      </c>
      <c r="DF71" s="1253">
        <v>400</v>
      </c>
      <c r="DG71" s="1252">
        <v>400</v>
      </c>
      <c r="DH71" s="1252">
        <v>400</v>
      </c>
      <c r="DI71" s="69"/>
      <c r="DJ71" s="143">
        <f t="shared" si="22"/>
        <v>0</v>
      </c>
      <c r="DK71" s="63" t="str">
        <f t="shared" si="23"/>
        <v>j</v>
      </c>
      <c r="DL71" s="64">
        <f t="shared" si="27"/>
        <v>0</v>
      </c>
      <c r="DM71" s="55">
        <f t="shared" si="28"/>
        <v>0</v>
      </c>
      <c r="DN71" s="76">
        <f t="shared" si="24"/>
        <v>0</v>
      </c>
      <c r="DO71" s="64">
        <f t="shared" si="25"/>
        <v>0</v>
      </c>
      <c r="DP71" s="64">
        <f t="shared" si="26"/>
        <v>0</v>
      </c>
      <c r="DQ71" s="64">
        <f t="shared" ref="DQ71:DQ72" si="29">SUM(CH71:CS71)</f>
        <v>1000</v>
      </c>
      <c r="DR71" s="21"/>
      <c r="DU71" s="69"/>
    </row>
    <row r="72" spans="1:125" s="74" customFormat="1" ht="20" customHeight="1" x14ac:dyDescent="0.2">
      <c r="A72" s="1358" t="s">
        <v>367</v>
      </c>
      <c r="B72" s="1359">
        <v>12129</v>
      </c>
      <c r="C72" s="1251"/>
      <c r="D72" s="1330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5">
        <f>SUM(D72:O72)</f>
        <v>0</v>
      </c>
      <c r="Q72" s="54"/>
      <c r="R72" s="54">
        <v>0</v>
      </c>
      <c r="S72" s="54"/>
      <c r="T72" s="54">
        <v>0</v>
      </c>
      <c r="U72" s="54"/>
      <c r="V72" s="54"/>
      <c r="W72" s="54"/>
      <c r="X72" s="54"/>
      <c r="Y72" s="54"/>
      <c r="Z72" s="54"/>
      <c r="AA72" s="54"/>
      <c r="AB72" s="56"/>
      <c r="AC72" s="54"/>
      <c r="AD72" s="54"/>
      <c r="AE72" s="139"/>
      <c r="AF72" s="139"/>
      <c r="AG72" s="139"/>
      <c r="AH72" s="139"/>
      <c r="AI72" s="139"/>
      <c r="AJ72" s="139"/>
      <c r="AK72" s="139"/>
      <c r="AL72" s="139"/>
      <c r="AM72" s="139">
        <v>0</v>
      </c>
      <c r="AN72" s="140">
        <v>0</v>
      </c>
      <c r="AO72" s="84">
        <v>0.21</v>
      </c>
      <c r="AP72" s="84">
        <v>0.2</v>
      </c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41"/>
      <c r="BM72" s="139"/>
      <c r="BN72" s="139"/>
      <c r="BO72" s="139"/>
      <c r="BP72" s="139"/>
      <c r="BQ72" s="139"/>
      <c r="BR72" s="139"/>
      <c r="BS72" s="139"/>
      <c r="BT72" s="69"/>
      <c r="BU72" s="69"/>
      <c r="BV72" s="69"/>
      <c r="BW72" s="69"/>
      <c r="BX72" s="69"/>
      <c r="BY72" s="142"/>
      <c r="BZ72" s="69"/>
      <c r="CA72" s="69"/>
      <c r="CB72" s="69"/>
      <c r="CC72" s="69"/>
      <c r="CD72" s="69"/>
      <c r="CE72" s="69"/>
      <c r="CF72" s="69"/>
      <c r="CG72" s="69"/>
      <c r="CH72" s="142"/>
      <c r="CI72" s="69"/>
      <c r="CJ72" s="69"/>
      <c r="CK72" s="69"/>
      <c r="CL72" s="69"/>
      <c r="CM72" s="69"/>
      <c r="CN72" s="69"/>
      <c r="CO72" s="69"/>
      <c r="CP72" s="69"/>
      <c r="CQ72" s="69">
        <v>0</v>
      </c>
      <c r="CR72" s="69">
        <v>0</v>
      </c>
      <c r="CS72" s="69">
        <v>0</v>
      </c>
      <c r="CT72" s="1252">
        <v>287</v>
      </c>
      <c r="CU72" s="1252">
        <v>104</v>
      </c>
      <c r="CV72" s="1252">
        <v>239</v>
      </c>
      <c r="CW72" s="1252">
        <v>362</v>
      </c>
      <c r="CX72" s="1252">
        <v>152</v>
      </c>
      <c r="CY72" s="1252"/>
      <c r="CZ72" s="1252">
        <v>492</v>
      </c>
      <c r="DA72" s="1252">
        <v>300</v>
      </c>
      <c r="DB72" s="1252">
        <v>292</v>
      </c>
      <c r="DC72" s="1252">
        <v>300</v>
      </c>
      <c r="DD72" s="1252">
        <v>300</v>
      </c>
      <c r="DE72" s="1252">
        <v>300</v>
      </c>
      <c r="DF72" s="1253">
        <v>300</v>
      </c>
      <c r="DG72" s="1252">
        <v>300</v>
      </c>
      <c r="DH72" s="1252">
        <v>300</v>
      </c>
      <c r="DI72" s="69"/>
      <c r="DJ72" s="143">
        <f t="shared" si="22"/>
        <v>0</v>
      </c>
      <c r="DK72" s="144" t="str">
        <f t="shared" si="23"/>
        <v/>
      </c>
      <c r="DL72" s="64">
        <f t="shared" si="27"/>
        <v>0</v>
      </c>
      <c r="DM72" s="55">
        <f t="shared" si="28"/>
        <v>0</v>
      </c>
      <c r="DN72" s="76">
        <f t="shared" si="24"/>
        <v>0.41000000000000003</v>
      </c>
      <c r="DO72" s="64">
        <f t="shared" si="25"/>
        <v>0</v>
      </c>
      <c r="DP72" s="64">
        <f t="shared" si="26"/>
        <v>0</v>
      </c>
      <c r="DQ72" s="64">
        <f t="shared" si="29"/>
        <v>0</v>
      </c>
      <c r="DR72" s="21"/>
      <c r="DU72" s="69"/>
    </row>
    <row r="73" spans="1:125" s="68" customFormat="1" ht="20" customHeight="1" x14ac:dyDescent="0.2">
      <c r="A73" s="1345" t="s">
        <v>42</v>
      </c>
      <c r="B73" s="1346"/>
      <c r="C73" s="1347"/>
      <c r="D73" s="1348">
        <v>1</v>
      </c>
      <c r="E73" s="86">
        <f>SUM(E68:E72)</f>
        <v>3162</v>
      </c>
      <c r="F73" s="86">
        <f t="shared" ref="F73:AN73" si="30">SUM(F68:F70)</f>
        <v>2725</v>
      </c>
      <c r="G73" s="86">
        <f t="shared" si="30"/>
        <v>2549</v>
      </c>
      <c r="H73" s="86">
        <f t="shared" si="30"/>
        <v>5197</v>
      </c>
      <c r="I73" s="86">
        <f t="shared" si="30"/>
        <v>3536</v>
      </c>
      <c r="J73" s="86">
        <f t="shared" si="30"/>
        <v>1129</v>
      </c>
      <c r="K73" s="86">
        <f t="shared" si="30"/>
        <v>2044</v>
      </c>
      <c r="L73" s="86">
        <f t="shared" si="30"/>
        <v>2180</v>
      </c>
      <c r="M73" s="86">
        <f t="shared" si="30"/>
        <v>2734</v>
      </c>
      <c r="N73" s="86">
        <f t="shared" si="30"/>
        <v>1778.999</v>
      </c>
      <c r="O73" s="86">
        <f t="shared" si="30"/>
        <v>2999</v>
      </c>
      <c r="P73" s="87">
        <f>SUM(P68:P70)</f>
        <v>33005.998999999996</v>
      </c>
      <c r="Q73" s="86">
        <f t="shared" si="30"/>
        <v>1125</v>
      </c>
      <c r="R73" s="86">
        <f t="shared" si="30"/>
        <v>3285</v>
      </c>
      <c r="S73" s="86">
        <f t="shared" si="30"/>
        <v>3148</v>
      </c>
      <c r="T73" s="86">
        <f t="shared" si="30"/>
        <v>3588</v>
      </c>
      <c r="U73" s="86">
        <f t="shared" si="30"/>
        <v>2224</v>
      </c>
      <c r="V73" s="86">
        <f t="shared" si="30"/>
        <v>2729</v>
      </c>
      <c r="W73" s="86">
        <f t="shared" si="30"/>
        <v>2469</v>
      </c>
      <c r="X73" s="86">
        <f t="shared" si="30"/>
        <v>1342</v>
      </c>
      <c r="Y73" s="86">
        <f t="shared" si="30"/>
        <v>1806</v>
      </c>
      <c r="Z73" s="86">
        <f t="shared" si="30"/>
        <v>3430</v>
      </c>
      <c r="AA73" s="86">
        <f t="shared" si="30"/>
        <v>1379</v>
      </c>
      <c r="AB73" s="88">
        <f t="shared" si="30"/>
        <v>2098</v>
      </c>
      <c r="AC73" s="89">
        <f t="shared" si="30"/>
        <v>2683</v>
      </c>
      <c r="AD73" s="89">
        <f t="shared" si="30"/>
        <v>1275</v>
      </c>
      <c r="AE73" s="145">
        <f t="shared" si="30"/>
        <v>3115</v>
      </c>
      <c r="AF73" s="145">
        <f t="shared" si="30"/>
        <v>2314</v>
      </c>
      <c r="AG73" s="145">
        <f t="shared" si="30"/>
        <v>1741</v>
      </c>
      <c r="AH73" s="145">
        <f t="shared" si="30"/>
        <v>1726</v>
      </c>
      <c r="AI73" s="145">
        <f t="shared" si="30"/>
        <v>2817</v>
      </c>
      <c r="AJ73" s="145">
        <f t="shared" si="30"/>
        <v>0</v>
      </c>
      <c r="AK73" s="145">
        <f t="shared" si="30"/>
        <v>1906</v>
      </c>
      <c r="AL73" s="145">
        <f t="shared" si="30"/>
        <v>3012</v>
      </c>
      <c r="AM73" s="145">
        <f t="shared" si="30"/>
        <v>2555</v>
      </c>
      <c r="AN73" s="146">
        <f t="shared" si="30"/>
        <v>3394</v>
      </c>
      <c r="AO73" s="145">
        <f t="shared" ref="AO73:AY73" si="31">SUM(AO68:AO72)</f>
        <v>2359.21</v>
      </c>
      <c r="AP73" s="145">
        <f t="shared" si="31"/>
        <v>1986.2</v>
      </c>
      <c r="AQ73" s="145">
        <f t="shared" si="31"/>
        <v>3730</v>
      </c>
      <c r="AR73" s="145">
        <f t="shared" si="31"/>
        <v>2535</v>
      </c>
      <c r="AS73" s="145">
        <f t="shared" si="31"/>
        <v>2342.5</v>
      </c>
      <c r="AT73" s="145">
        <f t="shared" si="31"/>
        <v>1618</v>
      </c>
      <c r="AU73" s="145">
        <f t="shared" si="31"/>
        <v>979</v>
      </c>
      <c r="AV73" s="145">
        <f t="shared" si="31"/>
        <v>2261</v>
      </c>
      <c r="AW73" s="145">
        <f t="shared" si="31"/>
        <v>3021</v>
      </c>
      <c r="AX73" s="145">
        <f t="shared" si="31"/>
        <v>2009</v>
      </c>
      <c r="AY73" s="145">
        <f t="shared" si="31"/>
        <v>1341</v>
      </c>
      <c r="AZ73" s="145">
        <f>SUM(AZ68:AZ72)</f>
        <v>2943</v>
      </c>
      <c r="BA73" s="145">
        <f>SUM(BA68:BA72)</f>
        <v>1911</v>
      </c>
      <c r="BB73" s="145">
        <f t="shared" ref="BB73:CS73" si="32">SUM(BB68:BB72)</f>
        <v>2544</v>
      </c>
      <c r="BC73" s="145">
        <f t="shared" si="32"/>
        <v>2264</v>
      </c>
      <c r="BD73" s="145">
        <f t="shared" si="32"/>
        <v>2006</v>
      </c>
      <c r="BE73" s="145">
        <f t="shared" si="32"/>
        <v>2076</v>
      </c>
      <c r="BF73" s="145">
        <f t="shared" si="32"/>
        <v>1286</v>
      </c>
      <c r="BG73" s="145">
        <f t="shared" si="32"/>
        <v>1748</v>
      </c>
      <c r="BH73" s="145">
        <f t="shared" si="32"/>
        <v>1270</v>
      </c>
      <c r="BI73" s="145">
        <f t="shared" si="32"/>
        <v>2164</v>
      </c>
      <c r="BJ73" s="145">
        <f t="shared" si="32"/>
        <v>3935</v>
      </c>
      <c r="BK73" s="145">
        <f t="shared" si="32"/>
        <v>1070</v>
      </c>
      <c r="BL73" s="147">
        <f t="shared" si="32"/>
        <v>4046</v>
      </c>
      <c r="BM73" s="145">
        <f t="shared" si="32"/>
        <v>3397</v>
      </c>
      <c r="BN73" s="145">
        <f t="shared" si="32"/>
        <v>3511</v>
      </c>
      <c r="BO73" s="145">
        <f t="shared" si="32"/>
        <v>2655</v>
      </c>
      <c r="BP73" s="145">
        <f t="shared" si="32"/>
        <v>2550</v>
      </c>
      <c r="BQ73" s="145">
        <f t="shared" si="32"/>
        <v>4010</v>
      </c>
      <c r="BR73" s="145">
        <f t="shared" si="32"/>
        <v>3072</v>
      </c>
      <c r="BS73" s="145">
        <f t="shared" si="32"/>
        <v>1603</v>
      </c>
      <c r="BT73" s="148">
        <f t="shared" si="32"/>
        <v>0</v>
      </c>
      <c r="BU73" s="148">
        <f t="shared" si="32"/>
        <v>0</v>
      </c>
      <c r="BV73" s="148">
        <f t="shared" si="32"/>
        <v>0</v>
      </c>
      <c r="BW73" s="148">
        <f t="shared" si="32"/>
        <v>0</v>
      </c>
      <c r="BX73" s="148">
        <f t="shared" si="32"/>
        <v>0</v>
      </c>
      <c r="BY73" s="149">
        <f t="shared" si="32"/>
        <v>0</v>
      </c>
      <c r="BZ73" s="148">
        <f t="shared" si="32"/>
        <v>0</v>
      </c>
      <c r="CA73" s="148">
        <f t="shared" si="32"/>
        <v>0</v>
      </c>
      <c r="CB73" s="148">
        <f t="shared" si="32"/>
        <v>0</v>
      </c>
      <c r="CC73" s="148">
        <f t="shared" si="32"/>
        <v>0</v>
      </c>
      <c r="CD73" s="148">
        <f t="shared" si="32"/>
        <v>0</v>
      </c>
      <c r="CE73" s="148">
        <f t="shared" si="32"/>
        <v>0</v>
      </c>
      <c r="CF73" s="148">
        <f t="shared" si="32"/>
        <v>0</v>
      </c>
      <c r="CG73" s="148">
        <f t="shared" si="32"/>
        <v>0</v>
      </c>
      <c r="CH73" s="149">
        <f t="shared" si="32"/>
        <v>0</v>
      </c>
      <c r="CI73" s="148">
        <f t="shared" si="32"/>
        <v>0</v>
      </c>
      <c r="CJ73" s="148">
        <f t="shared" si="32"/>
        <v>0</v>
      </c>
      <c r="CK73" s="148">
        <f t="shared" si="32"/>
        <v>0</v>
      </c>
      <c r="CL73" s="148">
        <f t="shared" si="32"/>
        <v>0</v>
      </c>
      <c r="CM73" s="148">
        <f t="shared" si="32"/>
        <v>2053</v>
      </c>
      <c r="CN73" s="148">
        <f t="shared" si="32"/>
        <v>1452</v>
      </c>
      <c r="CO73" s="148">
        <f t="shared" si="32"/>
        <v>235</v>
      </c>
      <c r="CP73" s="148">
        <f t="shared" si="32"/>
        <v>139</v>
      </c>
      <c r="CQ73" s="148">
        <f t="shared" si="32"/>
        <v>704</v>
      </c>
      <c r="CR73" s="148">
        <f t="shared" si="32"/>
        <v>540</v>
      </c>
      <c r="CS73" s="148">
        <f t="shared" si="32"/>
        <v>500</v>
      </c>
      <c r="CT73" s="1254">
        <v>884</v>
      </c>
      <c r="CU73" s="1254">
        <v>2146</v>
      </c>
      <c r="CV73" s="1254">
        <v>1034</v>
      </c>
      <c r="CW73" s="1254">
        <v>1124</v>
      </c>
      <c r="CX73" s="1254">
        <v>613</v>
      </c>
      <c r="CY73" s="1254">
        <v>114</v>
      </c>
      <c r="CZ73" s="1254">
        <v>492</v>
      </c>
      <c r="DA73" s="1254">
        <v>508</v>
      </c>
      <c r="DB73" s="1254">
        <v>492</v>
      </c>
      <c r="DC73" s="1254">
        <v>1008</v>
      </c>
      <c r="DD73" s="1254">
        <v>1008</v>
      </c>
      <c r="DE73" s="1254">
        <v>992</v>
      </c>
      <c r="DF73" s="1255">
        <v>1008</v>
      </c>
      <c r="DG73" s="1254">
        <v>992</v>
      </c>
      <c r="DH73" s="1254">
        <v>1008</v>
      </c>
      <c r="DI73" s="148"/>
      <c r="DJ73" s="150">
        <f t="shared" si="22"/>
        <v>9563</v>
      </c>
      <c r="DK73" s="63" t="str">
        <f>IF(DO73+DP73&gt;0.5,"j","")</f>
        <v>j</v>
      </c>
      <c r="DL73" s="96">
        <f t="shared" si="27"/>
        <v>28623</v>
      </c>
      <c r="DM73" s="97">
        <f t="shared" si="28"/>
        <v>26538</v>
      </c>
      <c r="DN73" s="98">
        <f t="shared" si="24"/>
        <v>27124.91</v>
      </c>
      <c r="DO73" s="99">
        <f t="shared" si="25"/>
        <v>26320</v>
      </c>
      <c r="DP73" s="99">
        <f t="shared" si="26"/>
        <v>20798</v>
      </c>
      <c r="DQ73" s="99">
        <f>SUM(CH73:CV73)</f>
        <v>9687</v>
      </c>
      <c r="DR73" s="21"/>
      <c r="DS73" s="100"/>
      <c r="DU73" s="69"/>
    </row>
    <row r="74" spans="1:125" s="108" customFormat="1" ht="20" customHeight="1" thickBot="1" x14ac:dyDescent="0.25">
      <c r="A74" s="1360" t="s">
        <v>43</v>
      </c>
      <c r="B74" s="1361"/>
      <c r="C74" s="1362"/>
      <c r="D74" s="1355">
        <v>1</v>
      </c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7"/>
      <c r="Q74" s="116">
        <v>941.09589041095876</v>
      </c>
      <c r="R74" s="116">
        <v>1756.7123287671232</v>
      </c>
      <c r="S74" s="116">
        <v>1944.9315068493149</v>
      </c>
      <c r="T74" s="116">
        <v>1882.1917808219175</v>
      </c>
      <c r="U74" s="116">
        <v>1819.4520547945203</v>
      </c>
      <c r="V74" s="116">
        <v>1882.1917808219175</v>
      </c>
      <c r="W74" s="116">
        <v>1944.9315068493149</v>
      </c>
      <c r="X74" s="116">
        <v>1944.9315068493149</v>
      </c>
      <c r="Y74" s="116">
        <v>1505.7534246575342</v>
      </c>
      <c r="Z74" s="116">
        <v>1944.9315068493149</v>
      </c>
      <c r="AA74" s="116">
        <v>1693.972602739726</v>
      </c>
      <c r="AB74" s="118">
        <v>1944.9315068493149</v>
      </c>
      <c r="AC74" s="119">
        <v>21359</v>
      </c>
      <c r="AD74" s="119">
        <v>12057.5</v>
      </c>
      <c r="AE74" s="151">
        <v>21359</v>
      </c>
      <c r="AF74" s="151">
        <v>19292</v>
      </c>
      <c r="AG74" s="151">
        <v>21359</v>
      </c>
      <c r="AH74" s="151">
        <v>20670</v>
      </c>
      <c r="AI74" s="151">
        <v>21359</v>
      </c>
      <c r="AJ74" s="151">
        <v>689</v>
      </c>
      <c r="AK74" s="151">
        <v>13091.000000000002</v>
      </c>
      <c r="AL74" s="151">
        <v>21359</v>
      </c>
      <c r="AM74" s="151">
        <v>17225</v>
      </c>
      <c r="AN74" s="152">
        <v>21359</v>
      </c>
      <c r="AO74" s="151">
        <v>23780.321428571428</v>
      </c>
      <c r="AP74" s="151">
        <v>21479</v>
      </c>
      <c r="AQ74" s="151">
        <v>23780.321428571428</v>
      </c>
      <c r="AR74" s="151">
        <v>23013.214285714286</v>
      </c>
      <c r="AS74" s="151">
        <v>23780.321428571428</v>
      </c>
      <c r="AT74" s="151">
        <v>23013.214285714286</v>
      </c>
      <c r="AU74" s="151">
        <v>21862.553571428572</v>
      </c>
      <c r="AV74" s="151">
        <v>23780.321428571428</v>
      </c>
      <c r="AW74" s="151">
        <v>23013.214285714286</v>
      </c>
      <c r="AX74" s="151">
        <v>23780.321428571428</v>
      </c>
      <c r="AY74" s="151">
        <v>23013.214285714286</v>
      </c>
      <c r="AZ74" s="151">
        <v>23780.321428571428</v>
      </c>
      <c r="BA74" s="151">
        <v>32029.999999999996</v>
      </c>
      <c r="BB74" s="151">
        <v>29963.548387096773</v>
      </c>
      <c r="BC74" s="151">
        <v>32029.999999999996</v>
      </c>
      <c r="BD74" s="151">
        <v>30996.774193548383</v>
      </c>
      <c r="BE74" s="151">
        <v>32029.999999999996</v>
      </c>
      <c r="BF74" s="151">
        <v>30996.774193548383</v>
      </c>
      <c r="BG74" s="151">
        <v>32029.999999999996</v>
      </c>
      <c r="BH74" s="151">
        <v>32029.999999999996</v>
      </c>
      <c r="BI74" s="151">
        <v>30996.774193548383</v>
      </c>
      <c r="BJ74" s="151">
        <v>25830.645161290322</v>
      </c>
      <c r="BK74" s="151">
        <v>8265.8064516129034</v>
      </c>
      <c r="BL74" s="153">
        <v>32029.999999999996</v>
      </c>
      <c r="BM74" s="151">
        <v>2208.2191780821918</v>
      </c>
      <c r="BN74" s="151">
        <v>1994.5205479452054</v>
      </c>
      <c r="BO74" s="151">
        <v>2208.2191780821918</v>
      </c>
      <c r="BP74" s="151">
        <v>2136.9863013698628</v>
      </c>
      <c r="BQ74" s="151">
        <v>2208.2191780821918</v>
      </c>
      <c r="BR74" s="151">
        <v>2136.9863013698628</v>
      </c>
      <c r="BS74" s="151">
        <v>2208.2191780821918</v>
      </c>
      <c r="BT74" s="154">
        <v>2208.2191780821918</v>
      </c>
      <c r="BU74" s="154">
        <v>2136.9863013698628</v>
      </c>
      <c r="BV74" s="154">
        <v>2208.2191780821918</v>
      </c>
      <c r="BW74" s="154">
        <v>2136.9863013698628</v>
      </c>
      <c r="BX74" s="154">
        <v>2208.2191780821918</v>
      </c>
      <c r="BY74" s="155">
        <v>0</v>
      </c>
      <c r="BZ74" s="154">
        <v>0</v>
      </c>
      <c r="CA74" s="154">
        <v>0</v>
      </c>
      <c r="CB74" s="154">
        <v>0</v>
      </c>
      <c r="CC74" s="154">
        <v>0</v>
      </c>
      <c r="CD74" s="154">
        <v>0</v>
      </c>
      <c r="CE74" s="154">
        <v>0</v>
      </c>
      <c r="CF74" s="154">
        <v>0</v>
      </c>
      <c r="CG74" s="154">
        <v>0</v>
      </c>
      <c r="CH74" s="155">
        <v>0</v>
      </c>
      <c r="CI74" s="154">
        <v>0</v>
      </c>
      <c r="CJ74" s="154">
        <v>0</v>
      </c>
      <c r="CK74" s="154">
        <v>0</v>
      </c>
      <c r="CL74" s="154">
        <v>0</v>
      </c>
      <c r="CM74" s="154">
        <v>0</v>
      </c>
      <c r="CN74" s="154">
        <v>360</v>
      </c>
      <c r="CO74" s="154">
        <v>0</v>
      </c>
      <c r="CP74" s="154">
        <v>0</v>
      </c>
      <c r="CQ74" s="154">
        <v>0</v>
      </c>
      <c r="CR74" s="154">
        <v>0</v>
      </c>
      <c r="CS74" s="154">
        <v>0</v>
      </c>
      <c r="CT74" s="1256">
        <v>508.1967213114753</v>
      </c>
      <c r="CU74" s="1256">
        <v>491.80327868852453</v>
      </c>
      <c r="CV74" s="1256">
        <v>508.1967213114753</v>
      </c>
      <c r="CW74" s="1256">
        <v>508.1967213114753</v>
      </c>
      <c r="CX74" s="1256">
        <v>475.4098360655737</v>
      </c>
      <c r="CY74" s="1256">
        <v>508.1967213114753</v>
      </c>
      <c r="CZ74" s="1256">
        <v>491.80327868852453</v>
      </c>
      <c r="DA74" s="1256">
        <v>508.1967213114753</v>
      </c>
      <c r="DB74" s="1256">
        <v>491.80327868852453</v>
      </c>
      <c r="DC74" s="1256">
        <v>508.1967213114753</v>
      </c>
      <c r="DD74" s="1256">
        <v>508.1967213114753</v>
      </c>
      <c r="DE74" s="1256">
        <v>491.80327868852453</v>
      </c>
      <c r="DF74" s="1257">
        <v>508.1967213114753</v>
      </c>
      <c r="DG74" s="1256">
        <v>491.80327868852453</v>
      </c>
      <c r="DH74" s="1256">
        <v>508.1967213114753</v>
      </c>
      <c r="DI74" s="154"/>
      <c r="DJ74" s="156">
        <f t="shared" si="22"/>
        <v>6410.9589041095896</v>
      </c>
      <c r="DK74" s="63" t="str">
        <f>IF(DO74+DP74&gt;0.5,"j","")</f>
        <v>j</v>
      </c>
      <c r="DL74" s="157">
        <f t="shared" si="27"/>
        <v>21206.02739726027</v>
      </c>
      <c r="DM74" s="158">
        <f t="shared" si="28"/>
        <v>211178.5</v>
      </c>
      <c r="DN74" s="159">
        <f t="shared" si="24"/>
        <v>278076.33928571432</v>
      </c>
      <c r="DO74" s="160">
        <f t="shared" si="25"/>
        <v>349230.32258064515</v>
      </c>
      <c r="DP74" s="160">
        <f t="shared" si="26"/>
        <v>26000.000000000004</v>
      </c>
      <c r="DQ74" s="160">
        <f>SUM(CH74:CV74)</f>
        <v>1868.1967213114754</v>
      </c>
      <c r="DR74" s="21"/>
      <c r="DU74" s="69"/>
    </row>
    <row r="75" spans="1:125" s="108" customFormat="1" ht="20" customHeight="1" thickBot="1" x14ac:dyDescent="0.25">
      <c r="A75" s="1363" t="s">
        <v>44</v>
      </c>
      <c r="B75" s="1364"/>
      <c r="C75" s="1258"/>
      <c r="D75" s="1365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2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3"/>
      <c r="AC75" s="164"/>
      <c r="AD75" s="164"/>
      <c r="AE75" s="165"/>
      <c r="AF75" s="165"/>
      <c r="AG75" s="165"/>
      <c r="AH75" s="165"/>
      <c r="AI75" s="165"/>
      <c r="AJ75" s="165"/>
      <c r="AK75" s="165"/>
      <c r="AL75" s="165"/>
      <c r="AM75" s="165"/>
      <c r="AN75" s="166"/>
      <c r="AO75" s="165"/>
      <c r="AP75" s="165"/>
      <c r="AQ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5"/>
      <c r="BD75" s="165"/>
      <c r="BE75" s="165"/>
      <c r="BF75" s="165"/>
      <c r="BG75" s="165"/>
      <c r="BH75" s="165"/>
      <c r="BI75" s="165"/>
      <c r="BJ75" s="165"/>
      <c r="BK75" s="165"/>
      <c r="BL75" s="167"/>
      <c r="BM75" s="165"/>
      <c r="BN75" s="165"/>
      <c r="BO75" s="165"/>
      <c r="BP75" s="165"/>
      <c r="BQ75" s="165"/>
      <c r="BR75" s="165"/>
      <c r="BS75" s="165"/>
      <c r="BT75" s="168"/>
      <c r="BU75" s="168"/>
      <c r="BV75" s="168"/>
      <c r="BW75" s="168"/>
      <c r="BX75" s="168"/>
      <c r="BY75" s="169"/>
      <c r="BZ75" s="168"/>
      <c r="CA75" s="168"/>
      <c r="CB75" s="168"/>
      <c r="CC75" s="168"/>
      <c r="CD75" s="168"/>
      <c r="CE75" s="168"/>
      <c r="CF75" s="168">
        <f>+CF67+CF76</f>
        <v>0</v>
      </c>
      <c r="CG75" s="168">
        <f t="shared" ref="CG75:CJ75" si="33">+CG67+CG76</f>
        <v>0</v>
      </c>
      <c r="CH75" s="169">
        <f t="shared" si="33"/>
        <v>0</v>
      </c>
      <c r="CI75" s="168">
        <f t="shared" si="33"/>
        <v>0</v>
      </c>
      <c r="CJ75" s="168">
        <f t="shared" si="33"/>
        <v>0</v>
      </c>
      <c r="CK75" s="168"/>
      <c r="CL75" s="168"/>
      <c r="CM75" s="168"/>
      <c r="CN75" s="168"/>
      <c r="CO75" s="168"/>
      <c r="CP75" s="168"/>
      <c r="CQ75" s="168"/>
      <c r="CR75" s="168"/>
      <c r="CS75" s="168"/>
      <c r="CT75" s="1259"/>
      <c r="CU75" s="1259"/>
      <c r="CV75" s="1259"/>
      <c r="CW75" s="1259"/>
      <c r="CX75" s="1259"/>
      <c r="CY75" s="1259"/>
      <c r="CZ75" s="1259"/>
      <c r="DA75" s="1259"/>
      <c r="DB75" s="1259"/>
      <c r="DC75" s="1259"/>
      <c r="DD75" s="1259"/>
      <c r="DE75" s="1259"/>
      <c r="DF75" s="1260"/>
      <c r="DG75" s="1259"/>
      <c r="DH75" s="1259"/>
      <c r="DI75" s="168"/>
      <c r="DJ75" s="170">
        <f t="shared" si="22"/>
        <v>0</v>
      </c>
      <c r="DK75" s="171"/>
      <c r="DL75" s="172"/>
      <c r="DM75" s="173"/>
      <c r="DN75" s="173"/>
      <c r="DO75" s="173"/>
      <c r="DP75" s="173"/>
      <c r="DQ75" s="173"/>
      <c r="DR75" s="21"/>
      <c r="DU75" s="69"/>
    </row>
    <row r="76" spans="1:125" s="101" customFormat="1" ht="20" customHeight="1" x14ac:dyDescent="0.2">
      <c r="A76" s="1353" t="s">
        <v>45</v>
      </c>
      <c r="B76" s="1332"/>
      <c r="C76" s="1366"/>
      <c r="D76" s="1330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5"/>
      <c r="Q76" s="54" t="s">
        <v>46</v>
      </c>
      <c r="R76" s="54">
        <f t="shared" ref="R76:CC76" si="34">+R99-R100</f>
        <v>299.09589041095887</v>
      </c>
      <c r="S76" s="54">
        <f t="shared" si="34"/>
        <v>686.35616438356192</v>
      </c>
      <c r="T76" s="54">
        <f t="shared" si="34"/>
        <v>1454.6027397260277</v>
      </c>
      <c r="U76" s="54">
        <f t="shared" si="34"/>
        <v>3009.8493150684935</v>
      </c>
      <c r="V76" s="54">
        <f t="shared" si="34"/>
        <v>1438.6027397260277</v>
      </c>
      <c r="W76" s="54">
        <f t="shared" si="34"/>
        <v>4094.3561643835619</v>
      </c>
      <c r="X76" s="54">
        <f t="shared" si="34"/>
        <v>1180.3561643835619</v>
      </c>
      <c r="Y76" s="54">
        <f t="shared" si="34"/>
        <v>569.08219178082209</v>
      </c>
      <c r="Z76" s="54">
        <f t="shared" si="34"/>
        <v>591.35616438356192</v>
      </c>
      <c r="AA76" s="54">
        <f t="shared" si="34"/>
        <v>-400.65753424657532</v>
      </c>
      <c r="AB76" s="56">
        <f t="shared" si="34"/>
        <v>-549.64383561643808</v>
      </c>
      <c r="AC76" s="57">
        <f t="shared" si="34"/>
        <v>-36836</v>
      </c>
      <c r="AD76" s="57">
        <f t="shared" si="34"/>
        <v>-20000.16129032258</v>
      </c>
      <c r="AE76" s="136">
        <f t="shared" si="34"/>
        <v>-35574</v>
      </c>
      <c r="AF76" s="136">
        <f t="shared" si="34"/>
        <v>-32406.258064516129</v>
      </c>
      <c r="AG76" s="136">
        <f t="shared" si="34"/>
        <v>-33883</v>
      </c>
      <c r="AH76" s="136">
        <f t="shared" si="34"/>
        <v>-33006.419354838712</v>
      </c>
      <c r="AI76" s="136">
        <f t="shared" si="34"/>
        <v>-33960</v>
      </c>
      <c r="AJ76" s="136">
        <f t="shared" si="34"/>
        <v>-1225.5806451612905</v>
      </c>
      <c r="AK76" s="136">
        <f t="shared" si="34"/>
        <v>-21372.032258064519</v>
      </c>
      <c r="AL76" s="136">
        <f t="shared" si="34"/>
        <v>-33940</v>
      </c>
      <c r="AM76" s="136">
        <f t="shared" si="34"/>
        <v>-26723.516129032258</v>
      </c>
      <c r="AN76" s="137">
        <f t="shared" si="34"/>
        <v>-34748</v>
      </c>
      <c r="AO76" s="136">
        <f t="shared" si="34"/>
        <v>-81768.504285714283</v>
      </c>
      <c r="AP76" s="136">
        <f t="shared" si="34"/>
        <v>-74017.8</v>
      </c>
      <c r="AQ76" s="136">
        <f t="shared" si="34"/>
        <v>-83159.71428571429</v>
      </c>
      <c r="AR76" s="136">
        <f t="shared" si="34"/>
        <v>-78024.142857142855</v>
      </c>
      <c r="AS76" s="136">
        <f t="shared" si="34"/>
        <v>-81197.21428571429</v>
      </c>
      <c r="AT76" s="136">
        <f t="shared" si="34"/>
        <v>-81082.142857142855</v>
      </c>
      <c r="AU76" s="120">
        <f t="shared" si="34"/>
        <v>-74227.785714285725</v>
      </c>
      <c r="AV76" s="120">
        <f t="shared" si="34"/>
        <v>-81828.71428571429</v>
      </c>
      <c r="AW76" s="120">
        <f t="shared" si="34"/>
        <v>-79034.142857142855</v>
      </c>
      <c r="AX76" s="120">
        <f t="shared" si="34"/>
        <v>-79458.71428571429</v>
      </c>
      <c r="AY76" s="120">
        <f t="shared" si="34"/>
        <v>-76948.142857142855</v>
      </c>
      <c r="AZ76" s="120">
        <f t="shared" si="34"/>
        <v>-80647.71428571429</v>
      </c>
      <c r="BA76" s="120">
        <f t="shared" si="34"/>
        <v>-52661</v>
      </c>
      <c r="BB76" s="120">
        <f t="shared" si="34"/>
        <v>-48727.451612903227</v>
      </c>
      <c r="BC76" s="120">
        <f t="shared" si="34"/>
        <v>-51898</v>
      </c>
      <c r="BD76" s="120">
        <f t="shared" si="34"/>
        <v>-50327.225806451614</v>
      </c>
      <c r="BE76" s="120">
        <f t="shared" si="34"/>
        <v>-51330.606</v>
      </c>
      <c r="BF76" s="120">
        <f t="shared" si="34"/>
        <v>-49326.225806451614</v>
      </c>
      <c r="BG76" s="120">
        <f t="shared" si="34"/>
        <v>-50803</v>
      </c>
      <c r="BH76" s="120">
        <f t="shared" si="34"/>
        <v>-52229.258999999998</v>
      </c>
      <c r="BI76" s="120">
        <f t="shared" si="34"/>
        <v>-49518.225806451614</v>
      </c>
      <c r="BJ76" s="120">
        <f t="shared" si="34"/>
        <v>-43006.354838709674</v>
      </c>
      <c r="BK76" s="120">
        <f t="shared" si="34"/>
        <v>-13946.193548387098</v>
      </c>
      <c r="BL76" s="122">
        <f t="shared" si="34"/>
        <v>-52198</v>
      </c>
      <c r="BM76" s="120">
        <f t="shared" si="34"/>
        <v>-1094.4109589041091</v>
      </c>
      <c r="BN76" s="120">
        <f t="shared" si="34"/>
        <v>-785.72602739725971</v>
      </c>
      <c r="BO76" s="120">
        <f t="shared" si="34"/>
        <v>232.58904109589093</v>
      </c>
      <c r="BP76" s="120">
        <f t="shared" si="34"/>
        <v>-499.84931506849261</v>
      </c>
      <c r="BQ76" s="120">
        <f>+BR99-BR100</f>
        <v>-867.84931506849261</v>
      </c>
      <c r="BR76" s="120">
        <f t="shared" si="34"/>
        <v>-867.84931506849261</v>
      </c>
      <c r="BS76" s="120">
        <f t="shared" si="34"/>
        <v>-3065.4109589041091</v>
      </c>
      <c r="BT76" s="174">
        <f t="shared" si="34"/>
        <v>-5690.4109589041091</v>
      </c>
      <c r="BU76" s="174">
        <f t="shared" si="34"/>
        <v>-5506.8493150684926</v>
      </c>
      <c r="BV76" s="174">
        <f t="shared" si="34"/>
        <v>-5690.4109589041091</v>
      </c>
      <c r="BW76" s="174">
        <f t="shared" si="34"/>
        <v>-5506.8493150684926</v>
      </c>
      <c r="BX76" s="7">
        <f t="shared" si="34"/>
        <v>-5690.4109589041091</v>
      </c>
      <c r="BY76" s="175">
        <f t="shared" si="34"/>
        <v>0</v>
      </c>
      <c r="BZ76" s="174">
        <f t="shared" si="34"/>
        <v>0</v>
      </c>
      <c r="CA76" s="174">
        <f t="shared" si="34"/>
        <v>0</v>
      </c>
      <c r="CB76" s="174">
        <f t="shared" si="34"/>
        <v>0</v>
      </c>
      <c r="CC76" s="174">
        <f t="shared" si="34"/>
        <v>0</v>
      </c>
      <c r="CD76" s="174">
        <f t="shared" ref="CD76:CS76" si="35">+CD99-CD100</f>
        <v>0</v>
      </c>
      <c r="CE76" s="174">
        <f t="shared" si="35"/>
        <v>0</v>
      </c>
      <c r="CF76" s="174">
        <f t="shared" si="35"/>
        <v>0</v>
      </c>
      <c r="CG76" s="174">
        <f t="shared" si="35"/>
        <v>0</v>
      </c>
      <c r="CH76" s="175">
        <f t="shared" si="35"/>
        <v>0</v>
      </c>
      <c r="CI76" s="174">
        <f t="shared" si="35"/>
        <v>0</v>
      </c>
      <c r="CJ76" s="174">
        <f t="shared" si="35"/>
        <v>0</v>
      </c>
      <c r="CK76" s="7">
        <f t="shared" si="35"/>
        <v>0</v>
      </c>
      <c r="CL76" s="7">
        <f t="shared" si="35"/>
        <v>-0.19178082191774593</v>
      </c>
      <c r="CM76" s="7">
        <f t="shared" si="35"/>
        <v>518.98630136986321</v>
      </c>
      <c r="CN76" s="7">
        <f t="shared" si="35"/>
        <v>-182.76712328767098</v>
      </c>
      <c r="CO76" s="7">
        <f t="shared" si="35"/>
        <v>950.27397260274029</v>
      </c>
      <c r="CP76" s="7">
        <f t="shared" si="35"/>
        <v>428.23287671232902</v>
      </c>
      <c r="CQ76" s="7">
        <f t="shared" si="35"/>
        <v>234.27397260274029</v>
      </c>
      <c r="CR76" s="7">
        <f t="shared" si="35"/>
        <v>0.27397260272937274</v>
      </c>
      <c r="CS76" s="7">
        <f t="shared" si="35"/>
        <v>0.2328767123290163</v>
      </c>
      <c r="CT76" s="1247">
        <v>-732.42622950819623</v>
      </c>
      <c r="CU76" s="1247">
        <v>-1460.5737704918029</v>
      </c>
      <c r="CV76" s="1247">
        <v>-531.42622950819623</v>
      </c>
      <c r="CW76" s="1247">
        <v>111.57377049180377</v>
      </c>
      <c r="CX76" s="1247">
        <v>140.27868852459051</v>
      </c>
      <c r="CY76" s="1247">
        <v>-322.42622950819623</v>
      </c>
      <c r="CZ76" s="1247">
        <v>-149.57377049180286</v>
      </c>
      <c r="DA76" s="1247">
        <v>-150.42622950819623</v>
      </c>
      <c r="DB76" s="1247">
        <v>-149.57377049180286</v>
      </c>
      <c r="DC76" s="1247">
        <v>-0.42622950819622929</v>
      </c>
      <c r="DD76" s="1247">
        <v>-0.42622950819622929</v>
      </c>
      <c r="DE76" s="1247">
        <v>0.42622950819713878</v>
      </c>
      <c r="DF76" s="1248">
        <v>-0.42622950819622929</v>
      </c>
      <c r="DG76" s="1247">
        <v>0.42622950819713878</v>
      </c>
      <c r="DH76" s="1247">
        <v>-0.42622950819622929</v>
      </c>
      <c r="DI76" s="7"/>
      <c r="DJ76" s="124"/>
      <c r="DK76" s="176"/>
      <c r="DL76" s="64"/>
      <c r="DM76" s="65"/>
      <c r="DN76" s="65"/>
      <c r="DO76" s="65"/>
      <c r="DP76" s="65"/>
      <c r="DQ76" s="65"/>
      <c r="DR76" s="21"/>
      <c r="DU76" s="69"/>
    </row>
    <row r="77" spans="1:125" s="68" customFormat="1" ht="20" customHeight="1" x14ac:dyDescent="0.2">
      <c r="A77" s="1358" t="s">
        <v>188</v>
      </c>
      <c r="B77" s="1332">
        <v>12221</v>
      </c>
      <c r="C77" s="1261"/>
      <c r="D77" s="1330" t="s">
        <v>189</v>
      </c>
      <c r="E77" s="54">
        <v>1021</v>
      </c>
      <c r="F77" s="54">
        <v>2224</v>
      </c>
      <c r="G77" s="54">
        <v>1607</v>
      </c>
      <c r="H77" s="54">
        <v>1898</v>
      </c>
      <c r="I77" s="54">
        <v>2301</v>
      </c>
      <c r="J77" s="54">
        <v>1904</v>
      </c>
      <c r="K77" s="54">
        <v>2234</v>
      </c>
      <c r="L77" s="54">
        <v>2280</v>
      </c>
      <c r="M77" s="54">
        <v>2961</v>
      </c>
      <c r="N77" s="54">
        <v>1506.1120000000001</v>
      </c>
      <c r="O77" s="54">
        <v>2628</v>
      </c>
      <c r="P77" s="55">
        <v>24798.112000000001</v>
      </c>
      <c r="Q77" s="54">
        <v>1525</v>
      </c>
      <c r="R77" s="54">
        <v>2587</v>
      </c>
      <c r="S77" s="54">
        <v>1946</v>
      </c>
      <c r="T77" s="54">
        <v>2431</v>
      </c>
      <c r="U77" s="54">
        <v>2786</v>
      </c>
      <c r="V77" s="54">
        <v>2554</v>
      </c>
      <c r="W77" s="54">
        <v>2935</v>
      </c>
      <c r="X77" s="54">
        <v>2335</v>
      </c>
      <c r="Y77" s="54">
        <v>1862</v>
      </c>
      <c r="Z77" s="54">
        <v>2056</v>
      </c>
      <c r="AA77" s="54">
        <v>1265</v>
      </c>
      <c r="AB77" s="56">
        <v>1062</v>
      </c>
      <c r="AC77" s="54">
        <v>2484</v>
      </c>
      <c r="AD77" s="54">
        <v>1619</v>
      </c>
      <c r="AE77" s="139">
        <v>3278</v>
      </c>
      <c r="AF77" s="139">
        <v>2386</v>
      </c>
      <c r="AG77" s="139">
        <v>2403</v>
      </c>
      <c r="AH77" s="139">
        <v>2599</v>
      </c>
      <c r="AI77" s="139">
        <v>1944</v>
      </c>
      <c r="AJ77" s="139">
        <v>10</v>
      </c>
      <c r="AK77" s="139">
        <v>1552</v>
      </c>
      <c r="AL77" s="139">
        <v>3409</v>
      </c>
      <c r="AM77" s="139">
        <v>2841</v>
      </c>
      <c r="AN77" s="140">
        <v>2291</v>
      </c>
      <c r="AO77" s="139">
        <v>2161</v>
      </c>
      <c r="AP77" s="139">
        <v>2471</v>
      </c>
      <c r="AQ77" s="139">
        <v>2437</v>
      </c>
      <c r="AR77" s="139">
        <v>3860</v>
      </c>
      <c r="AS77" s="139">
        <v>4515.5</v>
      </c>
      <c r="AT77" s="139">
        <v>1619</v>
      </c>
      <c r="AU77" s="139">
        <v>3461</v>
      </c>
      <c r="AV77" s="139">
        <v>3191</v>
      </c>
      <c r="AW77" s="139">
        <v>2906</v>
      </c>
      <c r="AX77" s="139">
        <v>3330</v>
      </c>
      <c r="AY77" s="139">
        <v>2808</v>
      </c>
      <c r="AZ77" s="139">
        <v>2538</v>
      </c>
      <c r="BA77" s="139">
        <v>2189</v>
      </c>
      <c r="BB77" s="139">
        <v>2502</v>
      </c>
      <c r="BC77" s="139">
        <v>3702</v>
      </c>
      <c r="BD77" s="139">
        <v>3546</v>
      </c>
      <c r="BE77" s="139">
        <v>3969</v>
      </c>
      <c r="BF77" s="139">
        <v>3133</v>
      </c>
      <c r="BG77" s="139">
        <v>3609</v>
      </c>
      <c r="BH77" s="139">
        <v>2302</v>
      </c>
      <c r="BI77" s="139">
        <v>2880</v>
      </c>
      <c r="BJ77" s="139">
        <v>2179</v>
      </c>
      <c r="BK77" s="139">
        <v>862</v>
      </c>
      <c r="BL77" s="141">
        <v>4618</v>
      </c>
      <c r="BM77" s="139">
        <v>3030</v>
      </c>
      <c r="BN77" s="139">
        <v>1932</v>
      </c>
      <c r="BO77" s="139">
        <v>2776</v>
      </c>
      <c r="BP77" s="139">
        <v>3245</v>
      </c>
      <c r="BQ77" s="139">
        <v>3646</v>
      </c>
      <c r="BR77" s="139">
        <v>2175</v>
      </c>
      <c r="BS77" s="139">
        <v>1382</v>
      </c>
      <c r="BT77" s="177"/>
      <c r="BU77" s="177"/>
      <c r="BV77" s="177"/>
      <c r="BW77" s="177"/>
      <c r="BX77" s="177"/>
      <c r="BY77" s="178"/>
      <c r="BZ77" s="177"/>
      <c r="CA77" s="177"/>
      <c r="CB77" s="177"/>
      <c r="CC77" s="177"/>
      <c r="CD77" s="177"/>
      <c r="CE77" s="177"/>
      <c r="CF77" s="177"/>
      <c r="CG77" s="177"/>
      <c r="CH77" s="178"/>
      <c r="CI77" s="177"/>
      <c r="CJ77" s="177"/>
      <c r="CK77" s="177"/>
      <c r="CL77" s="177"/>
      <c r="CM77" s="177">
        <v>2784</v>
      </c>
      <c r="CN77" s="177">
        <v>3355</v>
      </c>
      <c r="CO77" s="177">
        <v>4055</v>
      </c>
      <c r="CP77" s="177">
        <v>3391</v>
      </c>
      <c r="CQ77" s="177">
        <v>3105</v>
      </c>
      <c r="CR77" s="177">
        <v>3499.9999999999886</v>
      </c>
      <c r="CS77" s="177">
        <v>3458</v>
      </c>
      <c r="CT77" s="1262">
        <v>3100</v>
      </c>
      <c r="CU77" s="1262">
        <v>2954</v>
      </c>
      <c r="CV77" s="1262">
        <v>1823</v>
      </c>
      <c r="CW77" s="1262">
        <v>2711</v>
      </c>
      <c r="CX77" s="1262">
        <v>1704</v>
      </c>
      <c r="CY77" s="1262">
        <v>2335</v>
      </c>
      <c r="CZ77" s="1262">
        <v>2881</v>
      </c>
      <c r="DA77" s="1262">
        <v>2977</v>
      </c>
      <c r="DB77" s="1262">
        <v>2881</v>
      </c>
      <c r="DC77" s="1262">
        <v>2945</v>
      </c>
      <c r="DD77" s="1262">
        <v>3363</v>
      </c>
      <c r="DE77" s="1262">
        <v>2876</v>
      </c>
      <c r="DF77" s="1263">
        <v>2945</v>
      </c>
      <c r="DG77" s="1262">
        <v>2850</v>
      </c>
      <c r="DH77" s="1262">
        <v>2945</v>
      </c>
      <c r="DI77" s="177"/>
      <c r="DJ77" s="179">
        <f t="shared" ref="DJ77:DJ105" si="36">SUM(BM77:BO77)</f>
        <v>7738</v>
      </c>
      <c r="DK77" s="63" t="str">
        <f t="shared" ref="DK77:DK98" si="37">IF(DQ77+DR77&gt;0,"j","")</f>
        <v>j</v>
      </c>
      <c r="DL77" s="64">
        <f t="shared" ref="DL77:DL99" si="38">SUM(Q77:AB77)</f>
        <v>25344</v>
      </c>
      <c r="DM77" s="65">
        <f t="shared" ref="DM77:DM100" si="39">SUM(AC77:AN77)</f>
        <v>26816</v>
      </c>
      <c r="DN77" s="66">
        <f t="shared" ref="DN77:DN100" si="40">SUM(AO77:AZ77)</f>
        <v>35297.5</v>
      </c>
      <c r="DO77" s="67">
        <f t="shared" ref="DO77:DO100" si="41">SUM(BA77:BL77)</f>
        <v>35491</v>
      </c>
      <c r="DP77" s="67">
        <f t="shared" ref="DP77:DP100" si="42">SUM(BM77:BX77)</f>
        <v>18186</v>
      </c>
      <c r="DQ77" s="67">
        <f>SUM(CH77:CV77)</f>
        <v>31524.999999999989</v>
      </c>
      <c r="DR77" s="21"/>
      <c r="DU77" s="69"/>
    </row>
    <row r="78" spans="1:125" s="74" customFormat="1" ht="20" customHeight="1" x14ac:dyDescent="0.2">
      <c r="A78" s="1367" t="s">
        <v>190</v>
      </c>
      <c r="B78" s="1333">
        <v>12229</v>
      </c>
      <c r="C78" s="1251"/>
      <c r="D78" s="1330" t="s">
        <v>189</v>
      </c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5"/>
      <c r="Q78" s="54"/>
      <c r="R78" s="54"/>
      <c r="S78" s="54"/>
      <c r="T78" s="54"/>
      <c r="U78" s="54"/>
      <c r="V78" s="54"/>
      <c r="W78" s="54">
        <v>78</v>
      </c>
      <c r="X78" s="54"/>
      <c r="Y78" s="54"/>
      <c r="Z78" s="54"/>
      <c r="AA78" s="54"/>
      <c r="AB78" s="56"/>
      <c r="AC78" s="57"/>
      <c r="AD78" s="57"/>
      <c r="AE78" s="136"/>
      <c r="AF78" s="136"/>
      <c r="AG78" s="136"/>
      <c r="AH78" s="136"/>
      <c r="AI78" s="136"/>
      <c r="AJ78" s="136"/>
      <c r="AK78" s="136"/>
      <c r="AL78" s="136"/>
      <c r="AM78" s="136">
        <v>0</v>
      </c>
      <c r="AN78" s="137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8"/>
      <c r="BM78" s="136"/>
      <c r="BN78" s="136"/>
      <c r="BO78" s="136"/>
      <c r="BP78" s="136"/>
      <c r="BQ78" s="136"/>
      <c r="BR78" s="136"/>
      <c r="BS78" s="136"/>
      <c r="BT78" s="69"/>
      <c r="BU78" s="69"/>
      <c r="BV78" s="69"/>
      <c r="BW78" s="69"/>
      <c r="BX78" s="69"/>
      <c r="BY78" s="142"/>
      <c r="BZ78" s="69"/>
      <c r="CA78" s="69"/>
      <c r="CB78" s="69"/>
      <c r="CC78" s="69"/>
      <c r="CD78" s="69"/>
      <c r="CE78" s="69"/>
      <c r="CF78" s="69"/>
      <c r="CG78" s="69"/>
      <c r="CH78" s="142"/>
      <c r="CI78" s="69"/>
      <c r="CJ78" s="69"/>
      <c r="CK78" s="69"/>
      <c r="CL78" s="69"/>
      <c r="CM78" s="69"/>
      <c r="CN78" s="69"/>
      <c r="CO78" s="69"/>
      <c r="CP78" s="69"/>
      <c r="CQ78" s="69">
        <v>291</v>
      </c>
      <c r="CR78" s="69"/>
      <c r="CS78" s="69"/>
      <c r="CT78" s="1252">
        <v>0</v>
      </c>
      <c r="CU78" s="1252">
        <v>0</v>
      </c>
      <c r="CV78" s="1252">
        <v>0</v>
      </c>
      <c r="CW78" s="1252"/>
      <c r="CX78" s="1252"/>
      <c r="CY78" s="1252"/>
      <c r="CZ78" s="1252"/>
      <c r="DA78" s="1252"/>
      <c r="DB78" s="1252"/>
      <c r="DC78" s="1252"/>
      <c r="DD78" s="1252"/>
      <c r="DE78" s="1252"/>
      <c r="DF78" s="1253"/>
      <c r="DG78" s="1252"/>
      <c r="DH78" s="1252"/>
      <c r="DI78" s="69"/>
      <c r="DJ78" s="143">
        <f t="shared" si="36"/>
        <v>0</v>
      </c>
      <c r="DK78" s="63" t="str">
        <f t="shared" si="37"/>
        <v>j</v>
      </c>
      <c r="DL78" s="64">
        <f t="shared" si="38"/>
        <v>78</v>
      </c>
      <c r="DM78" s="55">
        <f t="shared" si="39"/>
        <v>0</v>
      </c>
      <c r="DN78" s="76">
        <f t="shared" si="40"/>
        <v>0</v>
      </c>
      <c r="DO78" s="64">
        <f t="shared" si="41"/>
        <v>0</v>
      </c>
      <c r="DP78" s="64">
        <f t="shared" si="42"/>
        <v>0</v>
      </c>
      <c r="DQ78" s="64">
        <f t="shared" ref="DQ78:DQ98" si="43">SUM(CH78:CS78)</f>
        <v>291</v>
      </c>
      <c r="DR78" s="21"/>
      <c r="DU78" s="69"/>
    </row>
    <row r="79" spans="1:125" s="68" customFormat="1" ht="20" customHeight="1" x14ac:dyDescent="0.2">
      <c r="A79" s="1358" t="s">
        <v>191</v>
      </c>
      <c r="B79" s="1332">
        <v>12251</v>
      </c>
      <c r="C79" s="1261"/>
      <c r="D79" s="1330" t="s">
        <v>189</v>
      </c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6"/>
      <c r="AC79" s="57"/>
      <c r="AD79" s="57">
        <v>730</v>
      </c>
      <c r="AE79" s="136"/>
      <c r="AF79" s="136">
        <v>904</v>
      </c>
      <c r="AG79" s="136">
        <v>1466</v>
      </c>
      <c r="AH79" s="136">
        <v>3072</v>
      </c>
      <c r="AI79" s="136">
        <v>3165</v>
      </c>
      <c r="AJ79" s="136">
        <v>21</v>
      </c>
      <c r="AK79" s="136">
        <v>1552</v>
      </c>
      <c r="AL79" s="136">
        <v>2188</v>
      </c>
      <c r="AM79" s="136">
        <v>2785</v>
      </c>
      <c r="AN79" s="137">
        <v>956</v>
      </c>
      <c r="AO79" s="136">
        <v>942</v>
      </c>
      <c r="AP79" s="136">
        <v>1313</v>
      </c>
      <c r="AQ79" s="136">
        <v>849</v>
      </c>
      <c r="AR79" s="136">
        <v>687</v>
      </c>
      <c r="AS79" s="136">
        <v>678</v>
      </c>
      <c r="AT79" s="136"/>
      <c r="AU79" s="136"/>
      <c r="AV79" s="136"/>
      <c r="AW79" s="136">
        <v>1192</v>
      </c>
      <c r="AX79" s="136">
        <v>2138</v>
      </c>
      <c r="AY79" s="136">
        <v>2207</v>
      </c>
      <c r="AZ79" s="136">
        <v>1342</v>
      </c>
      <c r="BA79" s="136">
        <v>887</v>
      </c>
      <c r="BB79" s="136">
        <v>1989</v>
      </c>
      <c r="BC79" s="136">
        <v>1042</v>
      </c>
      <c r="BD79" s="136">
        <v>767</v>
      </c>
      <c r="BE79" s="136">
        <v>1132</v>
      </c>
      <c r="BF79" s="136">
        <v>899</v>
      </c>
      <c r="BG79" s="136">
        <v>1774</v>
      </c>
      <c r="BH79" s="136">
        <v>2236</v>
      </c>
      <c r="BI79" s="136">
        <v>3140</v>
      </c>
      <c r="BJ79" s="136">
        <v>725</v>
      </c>
      <c r="BK79" s="136">
        <v>43</v>
      </c>
      <c r="BL79" s="138">
        <v>675</v>
      </c>
      <c r="BM79" s="136">
        <v>1042</v>
      </c>
      <c r="BN79" s="136">
        <v>1629</v>
      </c>
      <c r="BO79" s="136">
        <v>2350</v>
      </c>
      <c r="BP79" s="136">
        <v>1385</v>
      </c>
      <c r="BQ79" s="136">
        <v>648</v>
      </c>
      <c r="BR79" s="136">
        <v>1206</v>
      </c>
      <c r="BS79" s="136">
        <v>998</v>
      </c>
      <c r="BT79" s="177"/>
      <c r="BU79" s="177"/>
      <c r="BV79" s="177"/>
      <c r="BW79" s="177"/>
      <c r="BX79" s="177"/>
      <c r="BY79" s="178"/>
      <c r="BZ79" s="177"/>
      <c r="CA79" s="177"/>
      <c r="CB79" s="177"/>
      <c r="CC79" s="177"/>
      <c r="CD79" s="177"/>
      <c r="CE79" s="177"/>
      <c r="CF79" s="177"/>
      <c r="CG79" s="177"/>
      <c r="CH79" s="178"/>
      <c r="CI79" s="177"/>
      <c r="CJ79" s="177"/>
      <c r="CK79" s="177"/>
      <c r="CL79" s="177"/>
      <c r="CM79" s="177">
        <v>550</v>
      </c>
      <c r="CN79" s="177">
        <v>2791</v>
      </c>
      <c r="CO79" s="177">
        <v>3329</v>
      </c>
      <c r="CP79" s="177">
        <v>3357</v>
      </c>
      <c r="CQ79" s="177">
        <v>3351</v>
      </c>
      <c r="CR79" s="177">
        <v>2919</v>
      </c>
      <c r="CS79" s="177">
        <v>2630</v>
      </c>
      <c r="CT79" s="1262">
        <v>2486</v>
      </c>
      <c r="CU79" s="1262">
        <v>2001</v>
      </c>
      <c r="CV79" s="1262">
        <v>2882</v>
      </c>
      <c r="CW79" s="1262">
        <v>3102</v>
      </c>
      <c r="CX79" s="1262">
        <v>2255</v>
      </c>
      <c r="CY79" s="1262">
        <v>2494</v>
      </c>
      <c r="CZ79" s="1262">
        <v>2131</v>
      </c>
      <c r="DA79" s="1262">
        <v>2230</v>
      </c>
      <c r="DB79" s="1262">
        <v>2662</v>
      </c>
      <c r="DC79" s="1262">
        <v>3409</v>
      </c>
      <c r="DD79" s="1262">
        <v>2991</v>
      </c>
      <c r="DE79" s="1262">
        <v>3270</v>
      </c>
      <c r="DF79" s="1263">
        <v>2480</v>
      </c>
      <c r="DG79" s="1262">
        <v>2400</v>
      </c>
      <c r="DH79" s="1262">
        <v>2763</v>
      </c>
      <c r="DI79" s="177"/>
      <c r="DJ79" s="179">
        <f t="shared" si="36"/>
        <v>5021</v>
      </c>
      <c r="DK79" s="63" t="str">
        <f t="shared" si="37"/>
        <v>j</v>
      </c>
      <c r="DL79" s="64">
        <f t="shared" si="38"/>
        <v>0</v>
      </c>
      <c r="DM79" s="65">
        <f t="shared" si="39"/>
        <v>16839</v>
      </c>
      <c r="DN79" s="66">
        <f t="shared" si="40"/>
        <v>11348</v>
      </c>
      <c r="DO79" s="67">
        <f t="shared" si="41"/>
        <v>15309</v>
      </c>
      <c r="DP79" s="67">
        <f t="shared" si="42"/>
        <v>9258</v>
      </c>
      <c r="DQ79" s="67">
        <f>SUM(CH79:CV79)</f>
        <v>26296</v>
      </c>
      <c r="DR79" s="21"/>
      <c r="DU79" s="69"/>
    </row>
    <row r="80" spans="1:125" s="68" customFormat="1" ht="20" customHeight="1" x14ac:dyDescent="0.2">
      <c r="A80" s="1358" t="s">
        <v>192</v>
      </c>
      <c r="B80" s="1332">
        <v>12255</v>
      </c>
      <c r="C80" s="1261"/>
      <c r="D80" s="1330" t="s">
        <v>193</v>
      </c>
      <c r="E80" s="54">
        <v>2250</v>
      </c>
      <c r="F80" s="54">
        <v>806</v>
      </c>
      <c r="G80" s="54">
        <v>601</v>
      </c>
      <c r="H80" s="54">
        <v>1646</v>
      </c>
      <c r="I80" s="54">
        <v>1393</v>
      </c>
      <c r="J80" s="54">
        <v>1036</v>
      </c>
      <c r="K80" s="54">
        <v>1509</v>
      </c>
      <c r="L80" s="54">
        <v>1295</v>
      </c>
      <c r="M80" s="54">
        <v>1011</v>
      </c>
      <c r="N80" s="54">
        <v>436.71499999999997</v>
      </c>
      <c r="O80" s="54">
        <v>693</v>
      </c>
      <c r="P80" s="55">
        <v>14535.715</v>
      </c>
      <c r="Q80" s="54">
        <v>620</v>
      </c>
      <c r="R80" s="54">
        <v>1319</v>
      </c>
      <c r="S80" s="54">
        <v>2796</v>
      </c>
      <c r="T80" s="54">
        <v>1377</v>
      </c>
      <c r="U80" s="54">
        <v>1671</v>
      </c>
      <c r="V80" s="54">
        <v>1305</v>
      </c>
      <c r="W80" s="54">
        <v>1164</v>
      </c>
      <c r="X80" s="54">
        <v>1084</v>
      </c>
      <c r="Y80" s="54">
        <v>1593</v>
      </c>
      <c r="Z80" s="54">
        <v>1578</v>
      </c>
      <c r="AA80" s="54">
        <v>1446</v>
      </c>
      <c r="AB80" s="56">
        <v>1216</v>
      </c>
      <c r="AC80" s="54">
        <v>1366</v>
      </c>
      <c r="AD80" s="54">
        <v>788</v>
      </c>
      <c r="AE80" s="139">
        <v>1555</v>
      </c>
      <c r="AF80" s="139">
        <v>1045</v>
      </c>
      <c r="AG80" s="139">
        <v>1224</v>
      </c>
      <c r="AH80" s="139"/>
      <c r="AI80" s="139"/>
      <c r="AJ80" s="139"/>
      <c r="AK80" s="139"/>
      <c r="AL80" s="139"/>
      <c r="AM80" s="139">
        <v>0</v>
      </c>
      <c r="AN80" s="140">
        <v>1588</v>
      </c>
      <c r="AO80" s="139">
        <v>1278</v>
      </c>
      <c r="AP80" s="139"/>
      <c r="AQ80" s="139"/>
      <c r="AR80" s="139"/>
      <c r="AS80" s="139"/>
      <c r="AT80" s="139"/>
      <c r="AU80" s="139">
        <v>752</v>
      </c>
      <c r="AV80" s="139">
        <v>693</v>
      </c>
      <c r="AW80" s="139">
        <v>514</v>
      </c>
      <c r="AX80" s="139">
        <v>796</v>
      </c>
      <c r="AY80" s="139">
        <v>182</v>
      </c>
      <c r="AZ80" s="139">
        <v>348</v>
      </c>
      <c r="BA80" s="139">
        <v>1239</v>
      </c>
      <c r="BB80" s="139">
        <v>589</v>
      </c>
      <c r="BC80" s="139">
        <v>442</v>
      </c>
      <c r="BD80" s="139">
        <v>450</v>
      </c>
      <c r="BE80" s="139">
        <v>809.39400000000001</v>
      </c>
      <c r="BF80" s="139">
        <v>1673</v>
      </c>
      <c r="BG80" s="139">
        <v>1401</v>
      </c>
      <c r="BH80" s="139">
        <v>661</v>
      </c>
      <c r="BI80" s="139"/>
      <c r="BJ80" s="139">
        <v>138</v>
      </c>
      <c r="BK80" s="139">
        <v>58</v>
      </c>
      <c r="BL80" s="141">
        <v>159</v>
      </c>
      <c r="BM80" s="139">
        <v>106</v>
      </c>
      <c r="BN80" s="139">
        <v>374</v>
      </c>
      <c r="BO80" s="139">
        <v>270</v>
      </c>
      <c r="BP80" s="139">
        <v>345</v>
      </c>
      <c r="BQ80" s="139">
        <v>417</v>
      </c>
      <c r="BR80" s="139">
        <v>801</v>
      </c>
      <c r="BS80" s="139">
        <v>90</v>
      </c>
      <c r="BT80" s="177"/>
      <c r="BU80" s="177"/>
      <c r="BV80" s="177"/>
      <c r="BW80" s="177"/>
      <c r="BX80" s="177"/>
      <c r="BY80" s="178"/>
      <c r="BZ80" s="177"/>
      <c r="CA80" s="177"/>
      <c r="CB80" s="177"/>
      <c r="CC80" s="177"/>
      <c r="CD80" s="177"/>
      <c r="CE80" s="177"/>
      <c r="CF80" s="177"/>
      <c r="CG80" s="177"/>
      <c r="CH80" s="178"/>
      <c r="CI80" s="177"/>
      <c r="CJ80" s="177"/>
      <c r="CK80" s="177"/>
      <c r="CL80" s="177"/>
      <c r="CM80" s="177">
        <v>285</v>
      </c>
      <c r="CN80" s="177"/>
      <c r="CO80" s="177"/>
      <c r="CP80" s="177"/>
      <c r="CQ80" s="177"/>
      <c r="CR80" s="177"/>
      <c r="CS80" s="177"/>
      <c r="CT80" s="1262"/>
      <c r="CU80" s="1262"/>
      <c r="CV80" s="1262"/>
      <c r="CW80" s="1262"/>
      <c r="CX80" s="1262"/>
      <c r="CY80" s="1262"/>
      <c r="CZ80" s="1262"/>
      <c r="DA80" s="1262"/>
      <c r="DB80" s="1262"/>
      <c r="DC80" s="1262"/>
      <c r="DD80" s="1262"/>
      <c r="DE80" s="1262"/>
      <c r="DF80" s="1263"/>
      <c r="DG80" s="1262"/>
      <c r="DH80" s="1262"/>
      <c r="DI80" s="177"/>
      <c r="DJ80" s="179">
        <f t="shared" si="36"/>
        <v>750</v>
      </c>
      <c r="DK80" s="63" t="str">
        <f t="shared" si="37"/>
        <v>j</v>
      </c>
      <c r="DL80" s="64">
        <f t="shared" si="38"/>
        <v>17169</v>
      </c>
      <c r="DM80" s="65">
        <f t="shared" si="39"/>
        <v>7566</v>
      </c>
      <c r="DN80" s="66">
        <f t="shared" si="40"/>
        <v>4563</v>
      </c>
      <c r="DO80" s="67">
        <f t="shared" si="41"/>
        <v>7619.3940000000002</v>
      </c>
      <c r="DP80" s="67">
        <f t="shared" si="42"/>
        <v>2403</v>
      </c>
      <c r="DQ80" s="67">
        <f>SUM(CH80:CV80)</f>
        <v>285</v>
      </c>
      <c r="DR80" s="21"/>
      <c r="DU80" s="69"/>
    </row>
    <row r="81" spans="1:125" s="74" customFormat="1" ht="20" customHeight="1" x14ac:dyDescent="0.2">
      <c r="A81" s="1367" t="s">
        <v>194</v>
      </c>
      <c r="B81" s="1333">
        <v>12270</v>
      </c>
      <c r="C81" s="1251"/>
      <c r="D81" s="1330" t="s">
        <v>195</v>
      </c>
      <c r="E81" s="54">
        <v>25</v>
      </c>
      <c r="F81" s="54"/>
      <c r="G81" s="54"/>
      <c r="H81" s="54"/>
      <c r="I81" s="54"/>
      <c r="J81" s="54"/>
      <c r="K81" s="54">
        <v>52</v>
      </c>
      <c r="L81" s="54">
        <v>25</v>
      </c>
      <c r="M81" s="54"/>
      <c r="N81" s="54"/>
      <c r="O81" s="54">
        <v>25</v>
      </c>
      <c r="P81" s="55">
        <v>127</v>
      </c>
      <c r="Q81" s="54"/>
      <c r="R81" s="54">
        <v>0</v>
      </c>
      <c r="S81" s="54">
        <v>0</v>
      </c>
      <c r="T81" s="54">
        <v>0</v>
      </c>
      <c r="U81" s="54"/>
      <c r="V81" s="54"/>
      <c r="W81" s="54"/>
      <c r="X81" s="54"/>
      <c r="Y81" s="54"/>
      <c r="Z81" s="54"/>
      <c r="AA81" s="54"/>
      <c r="AB81" s="56"/>
      <c r="AC81" s="54"/>
      <c r="AD81" s="54"/>
      <c r="AE81" s="139"/>
      <c r="AF81" s="139"/>
      <c r="AG81" s="139"/>
      <c r="AH81" s="139"/>
      <c r="AI81" s="139"/>
      <c r="AJ81" s="139"/>
      <c r="AK81" s="139"/>
      <c r="AL81" s="139"/>
      <c r="AM81" s="139">
        <v>0</v>
      </c>
      <c r="AN81" s="140"/>
      <c r="AO81" s="139"/>
      <c r="AP81" s="139">
        <v>170</v>
      </c>
      <c r="AQ81" s="139"/>
      <c r="AR81" s="139">
        <v>662</v>
      </c>
      <c r="AS81" s="139"/>
      <c r="AT81" s="139"/>
      <c r="AU81" s="139"/>
      <c r="AV81" s="139"/>
      <c r="AW81" s="139"/>
      <c r="AX81" s="139">
        <v>286</v>
      </c>
      <c r="AY81" s="139">
        <v>174</v>
      </c>
      <c r="AZ81" s="139">
        <v>421</v>
      </c>
      <c r="BA81" s="139"/>
      <c r="BB81" s="139"/>
      <c r="BC81" s="139"/>
      <c r="BD81" s="139"/>
      <c r="BE81" s="139">
        <v>169</v>
      </c>
      <c r="BF81" s="139">
        <v>354</v>
      </c>
      <c r="BG81" s="139">
        <v>28</v>
      </c>
      <c r="BH81" s="139">
        <v>306.74099999999999</v>
      </c>
      <c r="BI81" s="139">
        <v>465</v>
      </c>
      <c r="BJ81" s="139">
        <v>185</v>
      </c>
      <c r="BK81" s="139"/>
      <c r="BL81" s="141"/>
      <c r="BM81" s="139"/>
      <c r="BN81" s="139"/>
      <c r="BO81" s="139"/>
      <c r="BP81" s="139"/>
      <c r="BQ81" s="139"/>
      <c r="BR81" s="139"/>
      <c r="BS81" s="139"/>
      <c r="BT81" s="69"/>
      <c r="BU81" s="69"/>
      <c r="BV81" s="69"/>
      <c r="BW81" s="69"/>
      <c r="BX81" s="69"/>
      <c r="BY81" s="142"/>
      <c r="BZ81" s="69"/>
      <c r="CA81" s="69"/>
      <c r="CB81" s="69"/>
      <c r="CC81" s="69"/>
      <c r="CD81" s="69"/>
      <c r="CE81" s="69"/>
      <c r="CF81" s="69"/>
      <c r="CG81" s="69"/>
      <c r="CH81" s="142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1252"/>
      <c r="CU81" s="1252"/>
      <c r="CV81" s="1252"/>
      <c r="CW81" s="1252"/>
      <c r="CX81" s="1252"/>
      <c r="CY81" s="1252"/>
      <c r="CZ81" s="1252"/>
      <c r="DA81" s="1252"/>
      <c r="DB81" s="1252"/>
      <c r="DC81" s="1252"/>
      <c r="DD81" s="1252"/>
      <c r="DE81" s="1252"/>
      <c r="DF81" s="1253"/>
      <c r="DG81" s="1252"/>
      <c r="DH81" s="1252"/>
      <c r="DI81" s="69"/>
      <c r="DJ81" s="143">
        <f t="shared" si="36"/>
        <v>0</v>
      </c>
      <c r="DK81" s="63" t="str">
        <f t="shared" si="37"/>
        <v/>
      </c>
      <c r="DL81" s="64">
        <f t="shared" si="38"/>
        <v>0</v>
      </c>
      <c r="DM81" s="55">
        <f t="shared" si="39"/>
        <v>0</v>
      </c>
      <c r="DN81" s="76">
        <f t="shared" si="40"/>
        <v>1713</v>
      </c>
      <c r="DO81" s="64">
        <f t="shared" si="41"/>
        <v>1507.741</v>
      </c>
      <c r="DP81" s="64">
        <f t="shared" si="42"/>
        <v>0</v>
      </c>
      <c r="DQ81" s="64">
        <f t="shared" si="43"/>
        <v>0</v>
      </c>
      <c r="DR81" s="21"/>
      <c r="DU81" s="69"/>
    </row>
    <row r="82" spans="1:125" s="68" customFormat="1" ht="20" customHeight="1" x14ac:dyDescent="0.2">
      <c r="A82" s="1358" t="s">
        <v>196</v>
      </c>
      <c r="B82" s="1332">
        <v>12273</v>
      </c>
      <c r="C82" s="1251"/>
      <c r="D82" s="1330" t="s">
        <v>195</v>
      </c>
      <c r="E82" s="54"/>
      <c r="F82" s="54">
        <v>13</v>
      </c>
      <c r="G82" s="54"/>
      <c r="H82" s="54"/>
      <c r="I82" s="54"/>
      <c r="J82" s="54"/>
      <c r="K82" s="54">
        <v>12</v>
      </c>
      <c r="L82" s="54"/>
      <c r="M82" s="54"/>
      <c r="N82" s="54"/>
      <c r="O82" s="54"/>
      <c r="P82" s="55">
        <v>25</v>
      </c>
      <c r="Q82" s="54"/>
      <c r="R82" s="54">
        <v>0</v>
      </c>
      <c r="S82" s="54">
        <v>0</v>
      </c>
      <c r="T82" s="54">
        <v>0</v>
      </c>
      <c r="U82" s="54"/>
      <c r="V82" s="54">
        <v>12</v>
      </c>
      <c r="W82" s="54"/>
      <c r="X82" s="54"/>
      <c r="Y82" s="54"/>
      <c r="Z82" s="54"/>
      <c r="AA82" s="54"/>
      <c r="AB82" s="56"/>
      <c r="AC82" s="57"/>
      <c r="AD82" s="57"/>
      <c r="AE82" s="136"/>
      <c r="AF82" s="136"/>
      <c r="AG82" s="136">
        <v>17</v>
      </c>
      <c r="AH82" s="136">
        <v>17</v>
      </c>
      <c r="AI82" s="136"/>
      <c r="AJ82" s="136"/>
      <c r="AK82" s="136"/>
      <c r="AL82" s="136"/>
      <c r="AM82" s="136">
        <v>0</v>
      </c>
      <c r="AN82" s="137"/>
      <c r="AO82" s="136"/>
      <c r="AP82" s="136"/>
      <c r="AQ82" s="136"/>
      <c r="AR82" s="136"/>
      <c r="AS82" s="136"/>
      <c r="AT82" s="136">
        <v>18</v>
      </c>
      <c r="AU82" s="136"/>
      <c r="AV82" s="136"/>
      <c r="AW82" s="136"/>
      <c r="AX82" s="136"/>
      <c r="AY82" s="136"/>
      <c r="AZ82" s="136"/>
      <c r="BA82" s="136"/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8"/>
      <c r="BM82" s="136"/>
      <c r="BN82" s="136"/>
      <c r="BO82" s="136"/>
      <c r="BP82" s="136"/>
      <c r="BQ82" s="136"/>
      <c r="BR82" s="136"/>
      <c r="BS82" s="136"/>
      <c r="BT82" s="69"/>
      <c r="BU82" s="69"/>
      <c r="BV82" s="69"/>
      <c r="BW82" s="69"/>
      <c r="BX82" s="69"/>
      <c r="BY82" s="142"/>
      <c r="BZ82" s="69"/>
      <c r="CA82" s="69"/>
      <c r="CB82" s="69"/>
      <c r="CC82" s="69"/>
      <c r="CD82" s="69"/>
      <c r="CE82" s="69"/>
      <c r="CF82" s="69"/>
      <c r="CG82" s="69"/>
      <c r="CH82" s="142"/>
      <c r="CI82" s="69"/>
      <c r="CJ82" s="69"/>
      <c r="CK82" s="69"/>
      <c r="CL82" s="69"/>
      <c r="CM82" s="69"/>
      <c r="CN82" s="69"/>
      <c r="CO82" s="69"/>
      <c r="CP82" s="69"/>
      <c r="CQ82" s="72"/>
      <c r="CR82" s="72"/>
      <c r="CS82" s="69"/>
      <c r="CT82" s="1252"/>
      <c r="CU82" s="1252"/>
      <c r="CV82" s="1252"/>
      <c r="CW82" s="1252"/>
      <c r="CX82" s="1252"/>
      <c r="CY82" s="1252"/>
      <c r="CZ82" s="1252"/>
      <c r="DA82" s="1252"/>
      <c r="DB82" s="1252"/>
      <c r="DC82" s="1252"/>
      <c r="DD82" s="1252"/>
      <c r="DE82" s="1252"/>
      <c r="DF82" s="1253"/>
      <c r="DG82" s="1252"/>
      <c r="DH82" s="1252"/>
      <c r="DI82" s="69"/>
      <c r="DJ82" s="143">
        <f t="shared" si="36"/>
        <v>0</v>
      </c>
      <c r="DK82" s="63" t="str">
        <f t="shared" si="37"/>
        <v/>
      </c>
      <c r="DL82" s="64">
        <f t="shared" si="38"/>
        <v>12</v>
      </c>
      <c r="DM82" s="55">
        <f t="shared" si="39"/>
        <v>34</v>
      </c>
      <c r="DN82" s="76">
        <f t="shared" si="40"/>
        <v>18</v>
      </c>
      <c r="DO82" s="64">
        <f t="shared" si="41"/>
        <v>0</v>
      </c>
      <c r="DP82" s="64">
        <f t="shared" si="42"/>
        <v>0</v>
      </c>
      <c r="DQ82" s="64">
        <f t="shared" si="43"/>
        <v>0</v>
      </c>
      <c r="DR82" s="21"/>
      <c r="DU82" s="69"/>
    </row>
    <row r="83" spans="1:125" s="68" customFormat="1" ht="20" customHeight="1" x14ac:dyDescent="0.2">
      <c r="A83" s="1358" t="s">
        <v>197</v>
      </c>
      <c r="B83" s="1332">
        <v>12275</v>
      </c>
      <c r="C83" s="1261"/>
      <c r="D83" s="1330" t="s">
        <v>195</v>
      </c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>
        <v>0</v>
      </c>
      <c r="Q83" s="54"/>
      <c r="R83" s="54">
        <v>0</v>
      </c>
      <c r="S83" s="54">
        <v>60</v>
      </c>
      <c r="T83" s="54">
        <v>392</v>
      </c>
      <c r="U83" s="54">
        <v>875</v>
      </c>
      <c r="V83" s="54">
        <v>640</v>
      </c>
      <c r="W83" s="54">
        <v>2679</v>
      </c>
      <c r="X83" s="54">
        <v>1187</v>
      </c>
      <c r="Y83" s="54"/>
      <c r="Z83" s="54">
        <v>85</v>
      </c>
      <c r="AA83" s="54">
        <v>222</v>
      </c>
      <c r="AB83" s="56">
        <v>366</v>
      </c>
      <c r="AC83" s="57">
        <v>139</v>
      </c>
      <c r="AD83" s="57"/>
      <c r="AE83" s="136">
        <v>459</v>
      </c>
      <c r="AF83" s="136">
        <v>291</v>
      </c>
      <c r="AG83" s="136">
        <v>2007</v>
      </c>
      <c r="AH83" s="136">
        <v>230</v>
      </c>
      <c r="AI83" s="136">
        <v>1687</v>
      </c>
      <c r="AJ83" s="136">
        <v>66</v>
      </c>
      <c r="AK83" s="136">
        <v>555</v>
      </c>
      <c r="AL83" s="136">
        <v>1348</v>
      </c>
      <c r="AM83" s="136">
        <v>449</v>
      </c>
      <c r="AN83" s="137">
        <v>668</v>
      </c>
      <c r="AO83" s="136"/>
      <c r="AP83" s="136">
        <v>216</v>
      </c>
      <c r="AQ83" s="136">
        <v>433</v>
      </c>
      <c r="AR83" s="136">
        <v>830</v>
      </c>
      <c r="AS83" s="136"/>
      <c r="AT83" s="136">
        <v>932</v>
      </c>
      <c r="AU83" s="136">
        <v>508</v>
      </c>
      <c r="AV83" s="136">
        <v>237</v>
      </c>
      <c r="AW83" s="136">
        <v>365</v>
      </c>
      <c r="AX83" s="136">
        <v>201</v>
      </c>
      <c r="AY83" s="136">
        <v>607</v>
      </c>
      <c r="AZ83" s="136">
        <v>495</v>
      </c>
      <c r="BA83" s="136">
        <v>533</v>
      </c>
      <c r="BB83" s="136"/>
      <c r="BC83" s="136"/>
      <c r="BD83" s="136"/>
      <c r="BE83" s="136"/>
      <c r="BF83" s="136"/>
      <c r="BG83" s="136"/>
      <c r="BH83" s="136"/>
      <c r="BI83" s="136"/>
      <c r="BJ83" s="136"/>
      <c r="BK83" s="136"/>
      <c r="BL83" s="138"/>
      <c r="BM83" s="136"/>
      <c r="BN83" s="136"/>
      <c r="BO83" s="136"/>
      <c r="BP83" s="136"/>
      <c r="BQ83" s="136"/>
      <c r="BR83" s="136"/>
      <c r="BS83" s="136"/>
      <c r="BT83" s="177"/>
      <c r="BU83" s="177"/>
      <c r="BV83" s="177"/>
      <c r="BW83" s="177"/>
      <c r="BX83" s="177"/>
      <c r="BY83" s="178"/>
      <c r="BZ83" s="177"/>
      <c r="CA83" s="177"/>
      <c r="CB83" s="177"/>
      <c r="CC83" s="177"/>
      <c r="CD83" s="177"/>
      <c r="CE83" s="177"/>
      <c r="CF83" s="177"/>
      <c r="CG83" s="177"/>
      <c r="CH83" s="178"/>
      <c r="CI83" s="177"/>
      <c r="CJ83" s="177"/>
      <c r="CK83" s="177"/>
      <c r="CL83" s="177"/>
      <c r="CM83" s="177"/>
      <c r="CN83" s="177"/>
      <c r="CO83" s="177"/>
      <c r="CP83" s="177"/>
      <c r="CQ83" s="177"/>
      <c r="CR83" s="177"/>
      <c r="CS83" s="177"/>
      <c r="CT83" s="1262"/>
      <c r="CU83" s="1262"/>
      <c r="CV83" s="1262"/>
      <c r="CW83" s="1262"/>
      <c r="CX83" s="1262"/>
      <c r="CY83" s="1262"/>
      <c r="CZ83" s="1262"/>
      <c r="DA83" s="1262"/>
      <c r="DB83" s="1262"/>
      <c r="DC83" s="1262"/>
      <c r="DD83" s="1262"/>
      <c r="DE83" s="1262"/>
      <c r="DF83" s="1263"/>
      <c r="DG83" s="1262"/>
      <c r="DH83" s="1262"/>
      <c r="DI83" s="177"/>
      <c r="DJ83" s="179">
        <f t="shared" si="36"/>
        <v>0</v>
      </c>
      <c r="DK83" s="63" t="str">
        <f t="shared" si="37"/>
        <v/>
      </c>
      <c r="DL83" s="64">
        <f t="shared" si="38"/>
        <v>6506</v>
      </c>
      <c r="DM83" s="65">
        <f t="shared" si="39"/>
        <v>7899</v>
      </c>
      <c r="DN83" s="66">
        <f t="shared" si="40"/>
        <v>4824</v>
      </c>
      <c r="DO83" s="67">
        <f t="shared" si="41"/>
        <v>533</v>
      </c>
      <c r="DP83" s="67">
        <f t="shared" si="42"/>
        <v>0</v>
      </c>
      <c r="DQ83" s="67">
        <f t="shared" si="43"/>
        <v>0</v>
      </c>
      <c r="DR83" s="21"/>
      <c r="DU83" s="69"/>
    </row>
    <row r="84" spans="1:125" s="74" customFormat="1" ht="20" customHeight="1" x14ac:dyDescent="0.2">
      <c r="A84" s="1367" t="s">
        <v>198</v>
      </c>
      <c r="B84" s="1333">
        <v>12276</v>
      </c>
      <c r="C84" s="1261"/>
      <c r="D84" s="1330" t="s">
        <v>193</v>
      </c>
      <c r="E84" s="54">
        <v>1049</v>
      </c>
      <c r="F84" s="54">
        <v>836</v>
      </c>
      <c r="G84" s="54">
        <v>518</v>
      </c>
      <c r="H84" s="54">
        <v>888</v>
      </c>
      <c r="I84" s="54">
        <v>808</v>
      </c>
      <c r="J84" s="54">
        <v>609</v>
      </c>
      <c r="K84" s="54">
        <v>672</v>
      </c>
      <c r="L84" s="54">
        <v>161</v>
      </c>
      <c r="M84" s="54"/>
      <c r="N84" s="54"/>
      <c r="O84" s="54"/>
      <c r="P84" s="55">
        <v>6483</v>
      </c>
      <c r="Q84" s="54"/>
      <c r="R84" s="54">
        <v>0</v>
      </c>
      <c r="S84" s="54">
        <v>0</v>
      </c>
      <c r="T84" s="54">
        <v>900</v>
      </c>
      <c r="U84" s="54">
        <v>937</v>
      </c>
      <c r="V84" s="54">
        <v>771</v>
      </c>
      <c r="W84" s="54">
        <v>1207</v>
      </c>
      <c r="X84" s="54">
        <v>702</v>
      </c>
      <c r="Y84" s="54">
        <v>315</v>
      </c>
      <c r="Z84" s="54">
        <v>884</v>
      </c>
      <c r="AA84" s="54">
        <v>261</v>
      </c>
      <c r="AB84" s="56">
        <v>909</v>
      </c>
      <c r="AC84" s="54">
        <v>140</v>
      </c>
      <c r="AD84" s="54"/>
      <c r="AE84" s="139"/>
      <c r="AF84" s="139"/>
      <c r="AG84" s="139"/>
      <c r="AH84" s="139"/>
      <c r="AI84" s="139"/>
      <c r="AJ84" s="139"/>
      <c r="AK84" s="139"/>
      <c r="AL84" s="139"/>
      <c r="AM84" s="139">
        <v>0</v>
      </c>
      <c r="AN84" s="140"/>
      <c r="AO84" s="139"/>
      <c r="AP84" s="139"/>
      <c r="AQ84" s="139"/>
      <c r="AR84" s="139"/>
      <c r="AS84" s="139">
        <v>426</v>
      </c>
      <c r="AT84" s="139">
        <v>69</v>
      </c>
      <c r="AU84" s="139">
        <v>642</v>
      </c>
      <c r="AV84" s="139">
        <v>827</v>
      </c>
      <c r="AW84" s="139">
        <v>13</v>
      </c>
      <c r="AX84" s="139">
        <v>701</v>
      </c>
      <c r="AY84" s="139">
        <v>915</v>
      </c>
      <c r="AZ84" s="139">
        <v>729</v>
      </c>
      <c r="BA84" s="139">
        <v>329</v>
      </c>
      <c r="BB84" s="139">
        <v>295</v>
      </c>
      <c r="BC84" s="139">
        <v>391</v>
      </c>
      <c r="BD84" s="139">
        <v>500</v>
      </c>
      <c r="BE84" s="139">
        <v>292</v>
      </c>
      <c r="BF84" s="139">
        <v>482</v>
      </c>
      <c r="BG84" s="139">
        <v>147</v>
      </c>
      <c r="BH84" s="139">
        <v>122</v>
      </c>
      <c r="BI84" s="139"/>
      <c r="BJ84" s="139">
        <v>412</v>
      </c>
      <c r="BK84" s="139">
        <v>25</v>
      </c>
      <c r="BL84" s="141">
        <v>97</v>
      </c>
      <c r="BM84" s="139">
        <v>374</v>
      </c>
      <c r="BN84" s="139">
        <v>315</v>
      </c>
      <c r="BO84" s="139">
        <v>402</v>
      </c>
      <c r="BP84" s="139"/>
      <c r="BQ84" s="139"/>
      <c r="BR84" s="139">
        <v>416</v>
      </c>
      <c r="BS84" s="139">
        <v>15</v>
      </c>
      <c r="BT84" s="177"/>
      <c r="BU84" s="177"/>
      <c r="BV84" s="177"/>
      <c r="BW84" s="177"/>
      <c r="BX84" s="177"/>
      <c r="BY84" s="178"/>
      <c r="BZ84" s="177"/>
      <c r="CA84" s="177"/>
      <c r="CB84" s="177"/>
      <c r="CC84" s="177"/>
      <c r="CD84" s="177"/>
      <c r="CE84" s="177"/>
      <c r="CF84" s="177"/>
      <c r="CG84" s="177"/>
      <c r="CH84" s="178"/>
      <c r="CI84" s="177"/>
      <c r="CJ84" s="177"/>
      <c r="CK84" s="177"/>
      <c r="CL84" s="177"/>
      <c r="CM84" s="177">
        <v>200</v>
      </c>
      <c r="CN84" s="177"/>
      <c r="CO84" s="177"/>
      <c r="CP84" s="177"/>
      <c r="CQ84" s="72"/>
      <c r="CR84" s="72"/>
      <c r="CS84" s="177"/>
      <c r="CT84" s="1262"/>
      <c r="CU84" s="1262"/>
      <c r="CV84" s="1262"/>
      <c r="CW84" s="1262"/>
      <c r="CX84" s="1262"/>
      <c r="CY84" s="1262"/>
      <c r="CZ84" s="1262"/>
      <c r="DA84" s="1262"/>
      <c r="DB84" s="1262"/>
      <c r="DC84" s="1262"/>
      <c r="DD84" s="1262"/>
      <c r="DE84" s="1262"/>
      <c r="DF84" s="1263"/>
      <c r="DG84" s="1262"/>
      <c r="DH84" s="1262"/>
      <c r="DI84" s="177"/>
      <c r="DJ84" s="179">
        <f t="shared" si="36"/>
        <v>1091</v>
      </c>
      <c r="DK84" s="63" t="str">
        <f t="shared" si="37"/>
        <v>j</v>
      </c>
      <c r="DL84" s="64">
        <f t="shared" si="38"/>
        <v>6886</v>
      </c>
      <c r="DM84" s="65">
        <f t="shared" si="39"/>
        <v>140</v>
      </c>
      <c r="DN84" s="66">
        <f t="shared" si="40"/>
        <v>4322</v>
      </c>
      <c r="DO84" s="67">
        <f t="shared" si="41"/>
        <v>3092</v>
      </c>
      <c r="DP84" s="67">
        <f t="shared" si="42"/>
        <v>1522</v>
      </c>
      <c r="DQ84" s="67">
        <f>SUM(CH84:CV84)</f>
        <v>200</v>
      </c>
      <c r="DR84" s="21"/>
      <c r="DU84" s="69"/>
    </row>
    <row r="85" spans="1:125" s="74" customFormat="1" ht="20" customHeight="1" x14ac:dyDescent="0.2">
      <c r="A85" s="1367" t="s">
        <v>199</v>
      </c>
      <c r="B85" s="1333">
        <v>12277</v>
      </c>
      <c r="C85" s="1251"/>
      <c r="D85" s="1330" t="s">
        <v>193</v>
      </c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>
        <v>0</v>
      </c>
      <c r="Q85" s="54"/>
      <c r="R85" s="54">
        <v>57</v>
      </c>
      <c r="S85" s="54">
        <v>26</v>
      </c>
      <c r="T85" s="54">
        <v>316</v>
      </c>
      <c r="U85" s="54">
        <v>600</v>
      </c>
      <c r="V85" s="54">
        <v>114</v>
      </c>
      <c r="W85" s="54"/>
      <c r="X85" s="54"/>
      <c r="Y85" s="54"/>
      <c r="Z85" s="54"/>
      <c r="AA85" s="54"/>
      <c r="AB85" s="56"/>
      <c r="AC85" s="54"/>
      <c r="AD85" s="54"/>
      <c r="AE85" s="139"/>
      <c r="AF85" s="139"/>
      <c r="AG85" s="139"/>
      <c r="AH85" s="139"/>
      <c r="AI85" s="139"/>
      <c r="AJ85" s="139"/>
      <c r="AK85" s="139"/>
      <c r="AL85" s="139"/>
      <c r="AM85" s="139">
        <v>0</v>
      </c>
      <c r="AN85" s="140">
        <v>0</v>
      </c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41"/>
      <c r="BM85" s="139"/>
      <c r="BN85" s="139"/>
      <c r="BO85" s="139"/>
      <c r="BP85" s="139"/>
      <c r="BQ85" s="139"/>
      <c r="BR85" s="139"/>
      <c r="BS85" s="139"/>
      <c r="BT85" s="69"/>
      <c r="BU85" s="69"/>
      <c r="BV85" s="69"/>
      <c r="BW85" s="69"/>
      <c r="BX85" s="69"/>
      <c r="BY85" s="142"/>
      <c r="BZ85" s="69"/>
      <c r="CA85" s="69"/>
      <c r="CB85" s="69"/>
      <c r="CC85" s="69"/>
      <c r="CD85" s="69"/>
      <c r="CE85" s="69"/>
      <c r="CF85" s="69"/>
      <c r="CG85" s="69"/>
      <c r="CH85" s="142"/>
      <c r="CI85" s="69"/>
      <c r="CJ85" s="69"/>
      <c r="CK85" s="69"/>
      <c r="CL85" s="69"/>
      <c r="CM85" s="69"/>
      <c r="CN85" s="69"/>
      <c r="CO85" s="69"/>
      <c r="CP85" s="177"/>
      <c r="CQ85" s="177"/>
      <c r="CR85" s="177"/>
      <c r="CS85" s="69"/>
      <c r="CT85" s="1252"/>
      <c r="CU85" s="1252"/>
      <c r="CV85" s="1252"/>
      <c r="CW85" s="1252"/>
      <c r="CX85" s="1252"/>
      <c r="CY85" s="1252"/>
      <c r="CZ85" s="1252"/>
      <c r="DA85" s="1252"/>
      <c r="DB85" s="1252"/>
      <c r="DC85" s="1252"/>
      <c r="DD85" s="1252"/>
      <c r="DE85" s="1252"/>
      <c r="DF85" s="1253"/>
      <c r="DG85" s="1252"/>
      <c r="DH85" s="1252"/>
      <c r="DI85" s="69"/>
      <c r="DJ85" s="143">
        <f t="shared" si="36"/>
        <v>0</v>
      </c>
      <c r="DK85" s="63" t="str">
        <f t="shared" si="37"/>
        <v/>
      </c>
      <c r="DL85" s="64">
        <f t="shared" si="38"/>
        <v>1113</v>
      </c>
      <c r="DM85" s="55">
        <f t="shared" si="39"/>
        <v>0</v>
      </c>
      <c r="DN85" s="76">
        <f t="shared" si="40"/>
        <v>0</v>
      </c>
      <c r="DO85" s="64">
        <f t="shared" si="41"/>
        <v>0</v>
      </c>
      <c r="DP85" s="64">
        <f t="shared" si="42"/>
        <v>0</v>
      </c>
      <c r="DQ85" s="64">
        <f t="shared" si="43"/>
        <v>0</v>
      </c>
      <c r="DR85" s="21"/>
      <c r="DU85" s="69"/>
    </row>
    <row r="86" spans="1:125" s="74" customFormat="1" ht="20" customHeight="1" x14ac:dyDescent="0.2">
      <c r="A86" s="1367" t="s">
        <v>200</v>
      </c>
      <c r="B86" s="1333">
        <v>12310</v>
      </c>
      <c r="C86" s="1251"/>
      <c r="D86" s="1330" t="s">
        <v>193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5">
        <v>0</v>
      </c>
      <c r="Q86" s="54"/>
      <c r="R86" s="54">
        <v>0</v>
      </c>
      <c r="S86" s="54">
        <v>20</v>
      </c>
      <c r="T86" s="54">
        <v>24</v>
      </c>
      <c r="U86" s="54"/>
      <c r="V86" s="54">
        <v>56</v>
      </c>
      <c r="W86" s="54">
        <v>151</v>
      </c>
      <c r="X86" s="54"/>
      <c r="Y86" s="54"/>
      <c r="Z86" s="54"/>
      <c r="AA86" s="54"/>
      <c r="AB86" s="56"/>
      <c r="AC86" s="54"/>
      <c r="AD86" s="54"/>
      <c r="AE86" s="139"/>
      <c r="AF86" s="139"/>
      <c r="AG86" s="139"/>
      <c r="AH86" s="139"/>
      <c r="AI86" s="139"/>
      <c r="AJ86" s="139"/>
      <c r="AK86" s="139"/>
      <c r="AL86" s="139"/>
      <c r="AM86" s="139">
        <v>195</v>
      </c>
      <c r="AN86" s="140">
        <v>640</v>
      </c>
      <c r="AO86" s="139">
        <v>646</v>
      </c>
      <c r="AP86" s="139">
        <v>248</v>
      </c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41"/>
      <c r="BM86" s="139"/>
      <c r="BN86" s="139"/>
      <c r="BO86" s="139"/>
      <c r="BP86" s="139"/>
      <c r="BQ86" s="139"/>
      <c r="BR86" s="139"/>
      <c r="BS86" s="139"/>
      <c r="BT86" s="69"/>
      <c r="BU86" s="69"/>
      <c r="BV86" s="69"/>
      <c r="BW86" s="69"/>
      <c r="BX86" s="69"/>
      <c r="BY86" s="142"/>
      <c r="BZ86" s="69"/>
      <c r="CA86" s="69"/>
      <c r="CB86" s="69"/>
      <c r="CC86" s="69"/>
      <c r="CD86" s="69"/>
      <c r="CE86" s="69"/>
      <c r="CF86" s="69"/>
      <c r="CG86" s="69"/>
      <c r="CH86" s="142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1252"/>
      <c r="CU86" s="1252"/>
      <c r="CV86" s="1252"/>
      <c r="CW86" s="1252"/>
      <c r="CX86" s="1252"/>
      <c r="CY86" s="1252"/>
      <c r="CZ86" s="1252"/>
      <c r="DA86" s="1252"/>
      <c r="DB86" s="1252"/>
      <c r="DC86" s="1252"/>
      <c r="DD86" s="1252"/>
      <c r="DE86" s="1252"/>
      <c r="DF86" s="1253"/>
      <c r="DG86" s="1252"/>
      <c r="DH86" s="1252"/>
      <c r="DI86" s="69"/>
      <c r="DJ86" s="143">
        <f t="shared" si="36"/>
        <v>0</v>
      </c>
      <c r="DK86" s="63" t="str">
        <f t="shared" si="37"/>
        <v/>
      </c>
      <c r="DL86" s="64">
        <f t="shared" si="38"/>
        <v>251</v>
      </c>
      <c r="DM86" s="55">
        <f t="shared" si="39"/>
        <v>835</v>
      </c>
      <c r="DN86" s="76">
        <f t="shared" si="40"/>
        <v>894</v>
      </c>
      <c r="DO86" s="64">
        <f t="shared" si="41"/>
        <v>0</v>
      </c>
      <c r="DP86" s="64">
        <f t="shared" si="42"/>
        <v>0</v>
      </c>
      <c r="DQ86" s="64">
        <f t="shared" si="43"/>
        <v>0</v>
      </c>
      <c r="DR86" s="21"/>
      <c r="DU86" s="69"/>
    </row>
    <row r="87" spans="1:125" s="68" customFormat="1" ht="20" customHeight="1" x14ac:dyDescent="0.2">
      <c r="A87" s="1358" t="s">
        <v>201</v>
      </c>
      <c r="B87" s="1332">
        <v>12314</v>
      </c>
      <c r="C87" s="1251"/>
      <c r="D87" s="1330" t="s">
        <v>195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6"/>
      <c r="AC87" s="54"/>
      <c r="AD87" s="54"/>
      <c r="AE87" s="139"/>
      <c r="AF87" s="139"/>
      <c r="AG87" s="139"/>
      <c r="AH87" s="139">
        <v>509</v>
      </c>
      <c r="AI87" s="139">
        <v>150</v>
      </c>
      <c r="AJ87" s="139"/>
      <c r="AK87" s="139"/>
      <c r="AL87" s="139"/>
      <c r="AM87" s="139">
        <v>0</v>
      </c>
      <c r="AN87" s="140"/>
      <c r="AO87" s="139"/>
      <c r="AP87" s="139"/>
      <c r="AQ87" s="139"/>
      <c r="AR87" s="139"/>
      <c r="AS87" s="139"/>
      <c r="AT87" s="139">
        <v>372</v>
      </c>
      <c r="AU87" s="139">
        <v>296</v>
      </c>
      <c r="AV87" s="139">
        <v>45</v>
      </c>
      <c r="AW87" s="139"/>
      <c r="AX87" s="139"/>
      <c r="AY87" s="139">
        <v>215</v>
      </c>
      <c r="AZ87" s="139">
        <v>314</v>
      </c>
      <c r="BA87" s="139"/>
      <c r="BB87" s="139"/>
      <c r="BC87" s="139">
        <v>366</v>
      </c>
      <c r="BD87" s="139">
        <v>379</v>
      </c>
      <c r="BE87" s="139">
        <v>153</v>
      </c>
      <c r="BF87" s="139">
        <v>121</v>
      </c>
      <c r="BG87" s="139"/>
      <c r="BH87" s="139"/>
      <c r="BI87" s="139"/>
      <c r="BJ87" s="139"/>
      <c r="BK87" s="139"/>
      <c r="BL87" s="141"/>
      <c r="BM87" s="139"/>
      <c r="BN87" s="139"/>
      <c r="BO87" s="139"/>
      <c r="BP87" s="139"/>
      <c r="BQ87" s="139"/>
      <c r="BR87" s="139"/>
      <c r="BS87" s="139"/>
      <c r="BT87" s="69"/>
      <c r="BU87" s="69"/>
      <c r="BV87" s="69"/>
      <c r="BW87" s="69"/>
      <c r="BX87" s="69"/>
      <c r="BY87" s="142"/>
      <c r="BZ87" s="69"/>
      <c r="CA87" s="69"/>
      <c r="CB87" s="69"/>
      <c r="CC87" s="69"/>
      <c r="CD87" s="69"/>
      <c r="CE87" s="69"/>
      <c r="CF87" s="69"/>
      <c r="CG87" s="69"/>
      <c r="CH87" s="142"/>
      <c r="CI87" s="69"/>
      <c r="CJ87" s="69"/>
      <c r="CK87" s="69"/>
      <c r="CL87" s="69"/>
      <c r="CM87" s="177">
        <v>389</v>
      </c>
      <c r="CN87" s="177"/>
      <c r="CO87" s="177">
        <v>106</v>
      </c>
      <c r="CP87" s="177">
        <v>9</v>
      </c>
      <c r="CQ87" s="177">
        <v>27</v>
      </c>
      <c r="CR87" s="177">
        <v>21</v>
      </c>
      <c r="CS87" s="177">
        <v>20</v>
      </c>
      <c r="CT87" s="1262">
        <v>24</v>
      </c>
      <c r="CU87" s="1262"/>
      <c r="CV87" s="1262">
        <v>23</v>
      </c>
      <c r="CW87" s="1262">
        <v>14</v>
      </c>
      <c r="CX87" s="1262">
        <v>31</v>
      </c>
      <c r="CY87" s="1262">
        <v>9</v>
      </c>
      <c r="CZ87" s="1262">
        <v>15</v>
      </c>
      <c r="DA87" s="1262">
        <v>15</v>
      </c>
      <c r="DB87" s="1262">
        <v>15</v>
      </c>
      <c r="DC87" s="1262">
        <v>15</v>
      </c>
      <c r="DD87" s="1262">
        <v>15</v>
      </c>
      <c r="DE87" s="1262">
        <v>15</v>
      </c>
      <c r="DF87" s="1263">
        <v>15</v>
      </c>
      <c r="DG87" s="1262">
        <v>15</v>
      </c>
      <c r="DH87" s="1262">
        <v>15</v>
      </c>
      <c r="DI87" s="69"/>
      <c r="DJ87" s="143">
        <f t="shared" si="36"/>
        <v>0</v>
      </c>
      <c r="DK87" s="63" t="str">
        <f t="shared" si="37"/>
        <v>j</v>
      </c>
      <c r="DL87" s="64">
        <f t="shared" si="38"/>
        <v>0</v>
      </c>
      <c r="DM87" s="55">
        <f t="shared" si="39"/>
        <v>659</v>
      </c>
      <c r="DN87" s="76">
        <f t="shared" si="40"/>
        <v>1242</v>
      </c>
      <c r="DO87" s="64">
        <f t="shared" si="41"/>
        <v>1019</v>
      </c>
      <c r="DP87" s="64">
        <f t="shared" si="42"/>
        <v>0</v>
      </c>
      <c r="DQ87" s="64">
        <f t="shared" si="43"/>
        <v>572</v>
      </c>
      <c r="DR87" s="21"/>
      <c r="DU87" s="69"/>
    </row>
    <row r="88" spans="1:125" s="74" customFormat="1" ht="20" customHeight="1" x14ac:dyDescent="0.2">
      <c r="A88" s="1367" t="s">
        <v>202</v>
      </c>
      <c r="B88" s="1333">
        <v>12268</v>
      </c>
      <c r="C88" s="1251"/>
      <c r="D88" s="1330" t="s">
        <v>195</v>
      </c>
      <c r="E88" s="54"/>
      <c r="F88" s="54"/>
      <c r="G88" s="54"/>
      <c r="H88" s="54"/>
      <c r="I88" s="54"/>
      <c r="J88" s="54">
        <v>23</v>
      </c>
      <c r="K88" s="54"/>
      <c r="L88" s="54"/>
      <c r="M88" s="54"/>
      <c r="N88" s="54"/>
      <c r="O88" s="54"/>
      <c r="P88" s="55">
        <v>23</v>
      </c>
      <c r="Q88" s="54"/>
      <c r="R88" s="54">
        <v>19</v>
      </c>
      <c r="S88" s="54">
        <v>0</v>
      </c>
      <c r="T88" s="54">
        <v>0</v>
      </c>
      <c r="U88" s="54">
        <v>19</v>
      </c>
      <c r="V88" s="54"/>
      <c r="W88" s="54"/>
      <c r="X88" s="54"/>
      <c r="Y88" s="54"/>
      <c r="Z88" s="54"/>
      <c r="AA88" s="54"/>
      <c r="AB88" s="56"/>
      <c r="AC88" s="57"/>
      <c r="AD88" s="57"/>
      <c r="AE88" s="136">
        <v>19</v>
      </c>
      <c r="AF88" s="136"/>
      <c r="AG88" s="136"/>
      <c r="AH88" s="136"/>
      <c r="AI88" s="136"/>
      <c r="AJ88" s="136"/>
      <c r="AK88" s="136"/>
      <c r="AL88" s="136"/>
      <c r="AM88" s="136">
        <v>0</v>
      </c>
      <c r="AN88" s="137">
        <v>19</v>
      </c>
      <c r="AO88" s="136"/>
      <c r="AP88" s="136"/>
      <c r="AQ88" s="136"/>
      <c r="AR88" s="136"/>
      <c r="AS88" s="136"/>
      <c r="AT88" s="136"/>
      <c r="AU88" s="136"/>
      <c r="AV88" s="136">
        <v>19</v>
      </c>
      <c r="AW88" s="136"/>
      <c r="AX88" s="136"/>
      <c r="AY88" s="136"/>
      <c r="AZ88" s="136"/>
      <c r="BA88" s="136"/>
      <c r="BB88" s="136">
        <v>21</v>
      </c>
      <c r="BC88" s="136"/>
      <c r="BD88" s="136"/>
      <c r="BE88" s="136"/>
      <c r="BF88" s="136"/>
      <c r="BG88" s="136"/>
      <c r="BH88" s="136"/>
      <c r="BI88" s="136"/>
      <c r="BJ88" s="136"/>
      <c r="BK88" s="136"/>
      <c r="BL88" s="138">
        <v>15</v>
      </c>
      <c r="BM88" s="136"/>
      <c r="BN88" s="136">
        <v>18</v>
      </c>
      <c r="BO88" s="136"/>
      <c r="BP88" s="136"/>
      <c r="BQ88" s="136"/>
      <c r="BR88" s="136"/>
      <c r="BS88" s="136">
        <v>5</v>
      </c>
      <c r="BT88" s="69"/>
      <c r="BU88" s="69"/>
      <c r="BV88" s="69"/>
      <c r="BW88" s="69"/>
      <c r="BX88" s="69"/>
      <c r="BY88" s="142"/>
      <c r="BZ88" s="69"/>
      <c r="CA88" s="69"/>
      <c r="CB88" s="69"/>
      <c r="CC88" s="69"/>
      <c r="CD88" s="69"/>
      <c r="CE88" s="69"/>
      <c r="CF88" s="69"/>
      <c r="CG88" s="69"/>
      <c r="CH88" s="142"/>
      <c r="CI88" s="69"/>
      <c r="CJ88" s="69"/>
      <c r="CK88" s="69"/>
      <c r="CL88" s="69"/>
      <c r="CM88" s="69"/>
      <c r="CN88" s="69"/>
      <c r="CO88" s="69"/>
      <c r="CP88" s="69"/>
      <c r="CQ88" s="69"/>
      <c r="CR88" s="69"/>
      <c r="CS88" s="69"/>
      <c r="CT88" s="1252"/>
      <c r="CU88" s="1252"/>
      <c r="CV88" s="1252"/>
      <c r="CW88" s="1252"/>
      <c r="CX88" s="1252"/>
      <c r="CY88" s="1252"/>
      <c r="CZ88" s="1252"/>
      <c r="DA88" s="1252"/>
      <c r="DB88" s="1252"/>
      <c r="DC88" s="1252"/>
      <c r="DD88" s="1252"/>
      <c r="DE88" s="1252"/>
      <c r="DF88" s="1253"/>
      <c r="DG88" s="1252"/>
      <c r="DH88" s="1252"/>
      <c r="DI88" s="69"/>
      <c r="DJ88" s="143">
        <f t="shared" si="36"/>
        <v>18</v>
      </c>
      <c r="DK88" s="63" t="str">
        <f t="shared" si="37"/>
        <v/>
      </c>
      <c r="DL88" s="64">
        <f t="shared" si="38"/>
        <v>38</v>
      </c>
      <c r="DM88" s="55">
        <f t="shared" si="39"/>
        <v>38</v>
      </c>
      <c r="DN88" s="76">
        <f t="shared" si="40"/>
        <v>19</v>
      </c>
      <c r="DO88" s="64">
        <f t="shared" si="41"/>
        <v>36</v>
      </c>
      <c r="DP88" s="64">
        <f t="shared" si="42"/>
        <v>23</v>
      </c>
      <c r="DQ88" s="64">
        <f t="shared" si="43"/>
        <v>0</v>
      </c>
      <c r="DR88" s="21"/>
      <c r="DS88" s="180"/>
      <c r="DU88" s="69"/>
    </row>
    <row r="89" spans="1:125" s="74" customFormat="1" ht="20" customHeight="1" x14ac:dyDescent="0.2">
      <c r="A89" s="1367" t="s">
        <v>362</v>
      </c>
      <c r="B89" s="1333">
        <v>12281</v>
      </c>
      <c r="C89" s="1261"/>
      <c r="D89" s="1330" t="s">
        <v>193</v>
      </c>
      <c r="E89" s="54">
        <v>79</v>
      </c>
      <c r="F89" s="54">
        <v>18</v>
      </c>
      <c r="G89" s="54">
        <v>40</v>
      </c>
      <c r="H89" s="54">
        <v>15</v>
      </c>
      <c r="I89" s="54">
        <v>50</v>
      </c>
      <c r="J89" s="54">
        <v>17</v>
      </c>
      <c r="K89" s="54">
        <v>18</v>
      </c>
      <c r="L89" s="54">
        <v>63</v>
      </c>
      <c r="M89" s="54">
        <v>28</v>
      </c>
      <c r="N89" s="54">
        <v>28.507999999999999</v>
      </c>
      <c r="O89" s="54">
        <v>29</v>
      </c>
      <c r="P89" s="55">
        <v>399.50799999999998</v>
      </c>
      <c r="Q89" s="54"/>
      <c r="R89" s="54">
        <v>76</v>
      </c>
      <c r="S89" s="54">
        <v>0</v>
      </c>
      <c r="T89" s="54">
        <v>42</v>
      </c>
      <c r="U89" s="54">
        <v>15</v>
      </c>
      <c r="V89" s="54">
        <v>14</v>
      </c>
      <c r="W89" s="54">
        <v>40</v>
      </c>
      <c r="X89" s="54">
        <v>14</v>
      </c>
      <c r="Y89" s="54"/>
      <c r="Z89" s="54">
        <v>74</v>
      </c>
      <c r="AA89" s="54">
        <v>30</v>
      </c>
      <c r="AB89" s="56">
        <v>21</v>
      </c>
      <c r="AC89" s="54">
        <v>16</v>
      </c>
      <c r="AD89" s="54"/>
      <c r="AE89" s="139">
        <v>56</v>
      </c>
      <c r="AF89" s="139"/>
      <c r="AG89" s="139"/>
      <c r="AH89" s="139">
        <v>110</v>
      </c>
      <c r="AI89" s="139"/>
      <c r="AJ89" s="139"/>
      <c r="AK89" s="139">
        <v>60</v>
      </c>
      <c r="AL89" s="139">
        <v>38</v>
      </c>
      <c r="AM89" s="139">
        <v>71</v>
      </c>
      <c r="AN89" s="140">
        <v>27</v>
      </c>
      <c r="AO89" s="139">
        <v>16</v>
      </c>
      <c r="AP89" s="139">
        <v>25</v>
      </c>
      <c r="AQ89" s="139">
        <v>32</v>
      </c>
      <c r="AR89" s="139">
        <v>26</v>
      </c>
      <c r="AS89" s="139">
        <v>16</v>
      </c>
      <c r="AT89" s="139">
        <v>15</v>
      </c>
      <c r="AU89" s="139">
        <v>15</v>
      </c>
      <c r="AV89" s="139"/>
      <c r="AW89" s="139">
        <v>15</v>
      </c>
      <c r="AX89" s="139"/>
      <c r="AY89" s="139">
        <v>14</v>
      </c>
      <c r="AZ89" s="139">
        <v>39</v>
      </c>
      <c r="BA89" s="139">
        <v>12</v>
      </c>
      <c r="BB89" s="139">
        <v>13</v>
      </c>
      <c r="BC89" s="139">
        <v>29</v>
      </c>
      <c r="BD89" s="139">
        <v>15</v>
      </c>
      <c r="BE89" s="139">
        <v>15</v>
      </c>
      <c r="BF89" s="139">
        <v>15</v>
      </c>
      <c r="BG89" s="139">
        <v>16</v>
      </c>
      <c r="BH89" s="139">
        <v>13</v>
      </c>
      <c r="BI89" s="139"/>
      <c r="BJ89" s="139">
        <v>24</v>
      </c>
      <c r="BK89" s="139"/>
      <c r="BL89" s="141">
        <v>14</v>
      </c>
      <c r="BM89" s="139">
        <v>44</v>
      </c>
      <c r="BN89" s="139">
        <v>28</v>
      </c>
      <c r="BO89" s="139">
        <v>27</v>
      </c>
      <c r="BP89" s="139">
        <v>13</v>
      </c>
      <c r="BQ89" s="139">
        <v>29</v>
      </c>
      <c r="BR89" s="139">
        <v>41</v>
      </c>
      <c r="BS89" s="139">
        <v>25</v>
      </c>
      <c r="BT89" s="177"/>
      <c r="BU89" s="177"/>
      <c r="BV89" s="177"/>
      <c r="BW89" s="177"/>
      <c r="BX89" s="177"/>
      <c r="BY89" s="178"/>
      <c r="BZ89" s="177"/>
      <c r="CA89" s="177"/>
      <c r="CB89" s="177"/>
      <c r="CC89" s="177"/>
      <c r="CD89" s="177"/>
      <c r="CE89" s="177"/>
      <c r="CF89" s="177"/>
      <c r="CG89" s="177"/>
      <c r="CH89" s="178"/>
      <c r="CI89" s="177"/>
      <c r="CJ89" s="177"/>
      <c r="CK89" s="177"/>
      <c r="CL89" s="177"/>
      <c r="CS89" s="69">
        <v>21</v>
      </c>
      <c r="CT89" s="1262"/>
      <c r="CU89" s="1262"/>
      <c r="CV89" s="1262">
        <v>1324</v>
      </c>
      <c r="CW89" s="1262">
        <v>914</v>
      </c>
      <c r="CX89" s="1262">
        <v>2352</v>
      </c>
      <c r="CY89" s="1262">
        <v>1359</v>
      </c>
      <c r="CZ89" s="1262">
        <v>1065</v>
      </c>
      <c r="DA89" s="1262">
        <v>1097</v>
      </c>
      <c r="DB89" s="1262">
        <v>553</v>
      </c>
      <c r="DC89" s="1262"/>
      <c r="DD89" s="1262"/>
      <c r="DE89" s="1262"/>
      <c r="DF89" s="1263">
        <v>1029</v>
      </c>
      <c r="DG89" s="1262">
        <v>996</v>
      </c>
      <c r="DH89" s="1265">
        <v>746</v>
      </c>
      <c r="DI89" s="177"/>
      <c r="DJ89" s="179">
        <f t="shared" si="36"/>
        <v>99</v>
      </c>
      <c r="DK89" s="63" t="str">
        <f t="shared" si="37"/>
        <v>j</v>
      </c>
      <c r="DL89" s="64">
        <f t="shared" si="38"/>
        <v>326</v>
      </c>
      <c r="DM89" s="65">
        <f t="shared" si="39"/>
        <v>378</v>
      </c>
      <c r="DN89" s="66">
        <f t="shared" si="40"/>
        <v>213</v>
      </c>
      <c r="DO89" s="67">
        <f t="shared" si="41"/>
        <v>166</v>
      </c>
      <c r="DP89" s="67">
        <f t="shared" si="42"/>
        <v>207</v>
      </c>
      <c r="DQ89" s="64">
        <f t="shared" si="43"/>
        <v>21</v>
      </c>
      <c r="DR89" s="21"/>
      <c r="DU89" s="69"/>
    </row>
    <row r="90" spans="1:125" s="74" customFormat="1" ht="20" customHeight="1" x14ac:dyDescent="0.2">
      <c r="A90" s="1367" t="s">
        <v>203</v>
      </c>
      <c r="B90" s="1333">
        <v>13139</v>
      </c>
      <c r="C90" s="1251"/>
      <c r="D90" s="1330" t="s">
        <v>195</v>
      </c>
      <c r="E90" s="54"/>
      <c r="F90" s="54"/>
      <c r="G90" s="54"/>
      <c r="H90" s="54"/>
      <c r="I90" s="54"/>
      <c r="J90" s="54"/>
      <c r="K90" s="54"/>
      <c r="L90" s="54"/>
      <c r="M90" s="54"/>
      <c r="N90" s="54">
        <v>1.4990000000000001</v>
      </c>
      <c r="O90" s="54"/>
      <c r="P90" s="55">
        <v>1.4990000000000001</v>
      </c>
      <c r="Q90" s="54"/>
      <c r="R90" s="54">
        <v>0</v>
      </c>
      <c r="S90" s="54">
        <v>0</v>
      </c>
      <c r="T90" s="54">
        <v>0</v>
      </c>
      <c r="U90" s="54"/>
      <c r="V90" s="54"/>
      <c r="W90" s="54">
        <v>2</v>
      </c>
      <c r="X90" s="54"/>
      <c r="Y90" s="54"/>
      <c r="Z90" s="54"/>
      <c r="AA90" s="54"/>
      <c r="AB90" s="56"/>
      <c r="AC90" s="54"/>
      <c r="AD90" s="54"/>
      <c r="AE90" s="139"/>
      <c r="AF90" s="139"/>
      <c r="AG90" s="139"/>
      <c r="AH90" s="139"/>
      <c r="AI90" s="139"/>
      <c r="AJ90" s="139"/>
      <c r="AK90" s="139"/>
      <c r="AL90" s="139"/>
      <c r="AM90" s="139">
        <v>0</v>
      </c>
      <c r="AN90" s="140"/>
      <c r="AO90" s="139">
        <v>2</v>
      </c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41"/>
      <c r="BM90" s="139"/>
      <c r="BN90" s="139"/>
      <c r="BO90" s="139"/>
      <c r="BP90" s="139"/>
      <c r="BQ90" s="139"/>
      <c r="BR90" s="139"/>
      <c r="BS90" s="139"/>
      <c r="BT90" s="69"/>
      <c r="BU90" s="69"/>
      <c r="BV90" s="69"/>
      <c r="BW90" s="69"/>
      <c r="BX90" s="69"/>
      <c r="BY90" s="142"/>
      <c r="BZ90" s="69"/>
      <c r="CA90" s="69"/>
      <c r="CB90" s="69"/>
      <c r="CC90" s="69"/>
      <c r="CD90" s="69"/>
      <c r="CE90" s="69"/>
      <c r="CF90" s="69"/>
      <c r="CG90" s="69"/>
      <c r="CH90" s="142"/>
      <c r="CI90" s="69"/>
      <c r="CJ90" s="69"/>
      <c r="CK90" s="69"/>
      <c r="CL90" s="69"/>
      <c r="CM90" s="69"/>
      <c r="CN90" s="69"/>
      <c r="CO90" s="69"/>
      <c r="CP90" s="69"/>
      <c r="CQ90" s="69"/>
      <c r="CR90" s="69"/>
      <c r="CS90" s="69"/>
      <c r="CT90" s="1252"/>
      <c r="CU90" s="1252"/>
      <c r="CV90" s="1252">
        <v>30</v>
      </c>
      <c r="CW90" s="1252"/>
      <c r="CX90" s="1252"/>
      <c r="CY90" s="1252"/>
      <c r="CZ90" s="1252"/>
      <c r="DA90" s="1252"/>
      <c r="DB90" s="1252"/>
      <c r="DC90" s="1252"/>
      <c r="DD90" s="1252"/>
      <c r="DE90" s="1252"/>
      <c r="DF90" s="1253"/>
      <c r="DG90" s="1252"/>
      <c r="DH90" s="1252"/>
      <c r="DI90" s="69"/>
      <c r="DJ90" s="143">
        <f t="shared" si="36"/>
        <v>0</v>
      </c>
      <c r="DK90" s="63" t="str">
        <f t="shared" si="37"/>
        <v/>
      </c>
      <c r="DL90" s="64">
        <f t="shared" si="38"/>
        <v>2</v>
      </c>
      <c r="DM90" s="55">
        <f t="shared" si="39"/>
        <v>0</v>
      </c>
      <c r="DN90" s="76">
        <f t="shared" si="40"/>
        <v>2</v>
      </c>
      <c r="DO90" s="64">
        <f t="shared" si="41"/>
        <v>0</v>
      </c>
      <c r="DP90" s="64">
        <f t="shared" si="42"/>
        <v>0</v>
      </c>
      <c r="DQ90" s="64">
        <f t="shared" si="43"/>
        <v>0</v>
      </c>
      <c r="DR90" s="21"/>
      <c r="DU90" s="69"/>
    </row>
    <row r="91" spans="1:125" s="68" customFormat="1" ht="20" customHeight="1" x14ac:dyDescent="0.2">
      <c r="A91" s="1358" t="s">
        <v>368</v>
      </c>
      <c r="B91" s="1332">
        <v>13209</v>
      </c>
      <c r="C91" s="1251"/>
      <c r="D91" s="1330" t="s">
        <v>195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5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6"/>
      <c r="AC91" s="54"/>
      <c r="AD91" s="54"/>
      <c r="AE91" s="139"/>
      <c r="AF91" s="139"/>
      <c r="AG91" s="139"/>
      <c r="AH91" s="139"/>
      <c r="AI91" s="139">
        <v>74</v>
      </c>
      <c r="AJ91" s="139"/>
      <c r="AK91" s="139"/>
      <c r="AL91" s="139"/>
      <c r="AM91" s="139">
        <v>0</v>
      </c>
      <c r="AN91" s="140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41"/>
      <c r="BM91" s="139"/>
      <c r="BN91" s="139"/>
      <c r="BO91" s="139"/>
      <c r="BP91" s="139"/>
      <c r="BQ91" s="139"/>
      <c r="BR91" s="139"/>
      <c r="BS91" s="139"/>
      <c r="BT91" s="69"/>
      <c r="BU91" s="69"/>
      <c r="BV91" s="69"/>
      <c r="BW91" s="69"/>
      <c r="BX91" s="69"/>
      <c r="BY91" s="142"/>
      <c r="BZ91" s="69"/>
      <c r="CA91" s="69"/>
      <c r="CB91" s="69"/>
      <c r="CC91" s="69"/>
      <c r="CD91" s="69"/>
      <c r="CE91" s="69"/>
      <c r="CF91" s="69"/>
      <c r="CG91" s="69"/>
      <c r="CH91" s="142"/>
      <c r="CI91" s="69"/>
      <c r="CJ91" s="69"/>
      <c r="CK91" s="69"/>
      <c r="CL91" s="69"/>
      <c r="CM91" s="69"/>
      <c r="CN91" s="69"/>
      <c r="CO91" s="69"/>
      <c r="CP91" s="69"/>
      <c r="CQ91" s="69"/>
      <c r="CR91" s="69"/>
      <c r="CS91" s="69"/>
      <c r="CT91" s="1252"/>
      <c r="CU91" s="1252"/>
      <c r="CV91" s="1252"/>
      <c r="CW91" s="1252"/>
      <c r="CX91" s="1252"/>
      <c r="CY91" s="1252"/>
      <c r="CZ91" s="1252"/>
      <c r="DA91" s="1252"/>
      <c r="DB91" s="1252"/>
      <c r="DC91" s="1252">
        <v>50</v>
      </c>
      <c r="DD91" s="1252">
        <v>50</v>
      </c>
      <c r="DE91" s="1252">
        <v>50</v>
      </c>
      <c r="DF91" s="1253"/>
      <c r="DG91" s="1252"/>
      <c r="DH91" s="1252"/>
      <c r="DI91" s="69"/>
      <c r="DJ91" s="143">
        <f t="shared" si="36"/>
        <v>0</v>
      </c>
      <c r="DK91" s="63" t="str">
        <f t="shared" si="37"/>
        <v/>
      </c>
      <c r="DL91" s="64">
        <f t="shared" si="38"/>
        <v>0</v>
      </c>
      <c r="DM91" s="55">
        <f t="shared" si="39"/>
        <v>74</v>
      </c>
      <c r="DN91" s="76">
        <f t="shared" si="40"/>
        <v>0</v>
      </c>
      <c r="DO91" s="64">
        <f t="shared" si="41"/>
        <v>0</v>
      </c>
      <c r="DP91" s="64">
        <f t="shared" si="42"/>
        <v>0</v>
      </c>
      <c r="DQ91" s="64">
        <f t="shared" si="43"/>
        <v>0</v>
      </c>
      <c r="DR91" s="21"/>
      <c r="DU91" s="69"/>
    </row>
    <row r="92" spans="1:125" s="74" customFormat="1" ht="20" customHeight="1" x14ac:dyDescent="0.2">
      <c r="A92" s="1367" t="s">
        <v>369</v>
      </c>
      <c r="B92" s="1333">
        <v>13211</v>
      </c>
      <c r="C92" s="1251"/>
      <c r="D92" s="1330" t="s">
        <v>195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5"/>
      <c r="Q92" s="54"/>
      <c r="R92" s="54"/>
      <c r="S92" s="54"/>
      <c r="T92" s="54"/>
      <c r="U92" s="54"/>
      <c r="V92" s="54"/>
      <c r="W92" s="54"/>
      <c r="X92" s="54"/>
      <c r="Y92" s="54"/>
      <c r="Z92" s="54">
        <v>16</v>
      </c>
      <c r="AA92" s="54"/>
      <c r="AB92" s="56"/>
      <c r="AC92" s="57"/>
      <c r="AD92" s="57">
        <v>8</v>
      </c>
      <c r="AE92" s="136"/>
      <c r="AF92" s="136"/>
      <c r="AG92" s="136"/>
      <c r="AH92" s="136"/>
      <c r="AI92" s="136"/>
      <c r="AJ92" s="136"/>
      <c r="AK92" s="136"/>
      <c r="AL92" s="136"/>
      <c r="AM92" s="136">
        <v>0</v>
      </c>
      <c r="AN92" s="137"/>
      <c r="AO92" s="136"/>
      <c r="AP92" s="136"/>
      <c r="AQ92" s="136"/>
      <c r="AR92" s="136"/>
      <c r="AS92" s="136"/>
      <c r="AT92" s="136"/>
      <c r="AU92" s="136"/>
      <c r="AV92" s="136"/>
      <c r="AW92" s="136">
        <v>34</v>
      </c>
      <c r="AX92" s="136"/>
      <c r="AY92" s="136"/>
      <c r="AZ92" s="136"/>
      <c r="BA92" s="136"/>
      <c r="BB92" s="136"/>
      <c r="BC92" s="136"/>
      <c r="BD92" s="136"/>
      <c r="BE92" s="136"/>
      <c r="BF92" s="136"/>
      <c r="BG92" s="136">
        <v>8</v>
      </c>
      <c r="BH92" s="136"/>
      <c r="BI92" s="136"/>
      <c r="BJ92" s="136"/>
      <c r="BK92" s="136"/>
      <c r="BL92" s="138"/>
      <c r="BM92" s="136"/>
      <c r="BN92" s="136"/>
      <c r="BO92" s="136"/>
      <c r="BP92" s="136"/>
      <c r="BQ92" s="136"/>
      <c r="BR92" s="136"/>
      <c r="BS92" s="136"/>
      <c r="BT92" s="69"/>
      <c r="BU92" s="69"/>
      <c r="BV92" s="69"/>
      <c r="BW92" s="69"/>
      <c r="BX92" s="69"/>
      <c r="BY92" s="142"/>
      <c r="BZ92" s="69"/>
      <c r="CA92" s="69"/>
      <c r="CB92" s="69"/>
      <c r="CC92" s="69"/>
      <c r="CD92" s="69"/>
      <c r="CE92" s="69"/>
      <c r="CF92" s="69"/>
      <c r="CG92" s="69"/>
      <c r="CH92" s="142"/>
      <c r="CI92" s="69"/>
      <c r="CJ92" s="69"/>
      <c r="CK92" s="69"/>
      <c r="CL92" s="69"/>
      <c r="CM92" s="69"/>
      <c r="CN92" s="69"/>
      <c r="CO92" s="69"/>
      <c r="CP92" s="69"/>
      <c r="CQ92" s="69"/>
      <c r="CR92" s="69"/>
      <c r="CS92" s="69"/>
      <c r="CT92" s="1252"/>
      <c r="CU92" s="1252"/>
      <c r="CV92" s="1252">
        <v>16</v>
      </c>
      <c r="CW92" s="1252"/>
      <c r="CX92" s="1252"/>
      <c r="CY92" s="1252"/>
      <c r="CZ92" s="1252"/>
      <c r="DA92" s="1252"/>
      <c r="DB92" s="1252"/>
      <c r="DC92" s="1252">
        <v>50</v>
      </c>
      <c r="DD92" s="1252">
        <v>50</v>
      </c>
      <c r="DE92" s="1252">
        <v>50</v>
      </c>
      <c r="DF92" s="1253"/>
      <c r="DG92" s="1252"/>
      <c r="DH92" s="1252"/>
      <c r="DI92" s="69"/>
      <c r="DJ92" s="143">
        <f t="shared" si="36"/>
        <v>0</v>
      </c>
      <c r="DK92" s="63" t="str">
        <f t="shared" si="37"/>
        <v/>
      </c>
      <c r="DL92" s="64">
        <f t="shared" si="38"/>
        <v>16</v>
      </c>
      <c r="DM92" s="55">
        <f t="shared" si="39"/>
        <v>8</v>
      </c>
      <c r="DN92" s="76">
        <f t="shared" si="40"/>
        <v>34</v>
      </c>
      <c r="DO92" s="64">
        <f t="shared" si="41"/>
        <v>8</v>
      </c>
      <c r="DP92" s="64">
        <f t="shared" si="42"/>
        <v>0</v>
      </c>
      <c r="DQ92" s="64">
        <f t="shared" si="43"/>
        <v>0</v>
      </c>
      <c r="DR92" s="21"/>
      <c r="DS92" s="69"/>
      <c r="DU92" s="69"/>
    </row>
    <row r="93" spans="1:125" s="74" customFormat="1" ht="20" customHeight="1" x14ac:dyDescent="0.2">
      <c r="A93" s="1367" t="s">
        <v>204</v>
      </c>
      <c r="B93" s="1368">
        <v>13138</v>
      </c>
      <c r="C93" s="1251"/>
      <c r="D93" s="1330" t="s">
        <v>195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5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6"/>
      <c r="AC93" s="54"/>
      <c r="AD93" s="54"/>
      <c r="AE93" s="139"/>
      <c r="AF93" s="139"/>
      <c r="AG93" s="139"/>
      <c r="AH93" s="139"/>
      <c r="AI93" s="139"/>
      <c r="AJ93" s="139"/>
      <c r="AK93" s="139"/>
      <c r="AL93" s="139"/>
      <c r="AM93" s="139">
        <v>0</v>
      </c>
      <c r="AN93" s="140">
        <v>25</v>
      </c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>
        <v>4</v>
      </c>
      <c r="BH93" s="139"/>
      <c r="BI93" s="139"/>
      <c r="BJ93" s="139"/>
      <c r="BK93" s="139"/>
      <c r="BL93" s="141">
        <v>17</v>
      </c>
      <c r="BM93" s="139"/>
      <c r="BN93" s="139"/>
      <c r="BO93" s="139">
        <v>19</v>
      </c>
      <c r="BP93" s="139"/>
      <c r="BQ93" s="139"/>
      <c r="BR93" s="139"/>
      <c r="BS93" s="139">
        <v>15</v>
      </c>
      <c r="BT93" s="69"/>
      <c r="BU93" s="69"/>
      <c r="BV93" s="69"/>
      <c r="BW93" s="69"/>
      <c r="BX93" s="69"/>
      <c r="BY93" s="142"/>
      <c r="BZ93" s="69"/>
      <c r="CA93" s="69"/>
      <c r="CB93" s="69"/>
      <c r="CC93" s="69"/>
      <c r="CD93" s="69"/>
      <c r="CE93" s="69"/>
      <c r="CF93" s="69"/>
      <c r="CG93" s="69"/>
      <c r="CH93" s="142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1252"/>
      <c r="CU93" s="1252"/>
      <c r="CV93" s="1252"/>
      <c r="CW93" s="1252"/>
      <c r="CX93" s="1252"/>
      <c r="CY93" s="1252"/>
      <c r="CZ93" s="1252"/>
      <c r="DA93" s="1252"/>
      <c r="DB93" s="1252"/>
      <c r="DC93" s="1252"/>
      <c r="DD93" s="1252"/>
      <c r="DE93" s="1252"/>
      <c r="DF93" s="1253"/>
      <c r="DG93" s="1252"/>
      <c r="DH93" s="1252"/>
      <c r="DI93" s="69"/>
      <c r="DJ93" s="143">
        <f t="shared" si="36"/>
        <v>19</v>
      </c>
      <c r="DK93" s="63" t="str">
        <f t="shared" si="37"/>
        <v/>
      </c>
      <c r="DL93" s="64">
        <f t="shared" si="38"/>
        <v>0</v>
      </c>
      <c r="DM93" s="55">
        <f t="shared" si="39"/>
        <v>25</v>
      </c>
      <c r="DN93" s="76">
        <f t="shared" si="40"/>
        <v>0</v>
      </c>
      <c r="DO93" s="64">
        <f t="shared" si="41"/>
        <v>21</v>
      </c>
      <c r="DP93" s="64">
        <f t="shared" si="42"/>
        <v>34</v>
      </c>
      <c r="DQ93" s="64">
        <f>SUM(CH93:CV93)</f>
        <v>0</v>
      </c>
      <c r="DR93" s="21"/>
      <c r="DS93" s="69"/>
      <c r="DU93" s="69"/>
    </row>
    <row r="94" spans="1:125" s="74" customFormat="1" ht="20" customHeight="1" x14ac:dyDescent="0.2">
      <c r="A94" s="1367" t="s">
        <v>205</v>
      </c>
      <c r="B94" s="1333">
        <v>13140</v>
      </c>
      <c r="C94" s="1261"/>
      <c r="D94" s="1330" t="s">
        <v>195</v>
      </c>
      <c r="E94" s="54"/>
      <c r="F94" s="54"/>
      <c r="G94" s="54"/>
      <c r="H94" s="54"/>
      <c r="I94" s="54">
        <v>214</v>
      </c>
      <c r="J94" s="54"/>
      <c r="K94" s="54">
        <v>59</v>
      </c>
      <c r="L94" s="54"/>
      <c r="M94" s="54"/>
      <c r="N94" s="54">
        <v>59.670999999999999</v>
      </c>
      <c r="O94" s="54">
        <v>20</v>
      </c>
      <c r="P94" s="55">
        <v>352.67099999999999</v>
      </c>
      <c r="Q94" s="54"/>
      <c r="R94" s="54">
        <v>0</v>
      </c>
      <c r="S94" s="54">
        <v>76</v>
      </c>
      <c r="T94" s="54">
        <v>57</v>
      </c>
      <c r="U94" s="54">
        <v>73</v>
      </c>
      <c r="V94" s="54">
        <v>37</v>
      </c>
      <c r="W94" s="54"/>
      <c r="X94" s="54">
        <v>20</v>
      </c>
      <c r="Y94" s="54">
        <v>21</v>
      </c>
      <c r="Z94" s="54">
        <v>60</v>
      </c>
      <c r="AA94" s="54"/>
      <c r="AB94" s="56">
        <v>38</v>
      </c>
      <c r="AC94" s="54">
        <v>19</v>
      </c>
      <c r="AD94" s="54"/>
      <c r="AE94" s="139">
        <v>59</v>
      </c>
      <c r="AF94" s="139"/>
      <c r="AG94" s="139"/>
      <c r="AH94" s="139">
        <v>134</v>
      </c>
      <c r="AI94" s="139">
        <v>20</v>
      </c>
      <c r="AJ94" s="139"/>
      <c r="AK94" s="139">
        <v>38</v>
      </c>
      <c r="AL94" s="139">
        <v>77</v>
      </c>
      <c r="AM94" s="139">
        <v>0</v>
      </c>
      <c r="AN94" s="140">
        <v>38</v>
      </c>
      <c r="AO94" s="139">
        <v>97</v>
      </c>
      <c r="AP94" s="139">
        <v>39</v>
      </c>
      <c r="AQ94" s="139"/>
      <c r="AR94" s="139">
        <v>18</v>
      </c>
      <c r="AS94" s="139">
        <v>78</v>
      </c>
      <c r="AT94" s="139"/>
      <c r="AU94" s="139"/>
      <c r="AV94" s="139">
        <v>70</v>
      </c>
      <c r="AW94" s="139">
        <v>34</v>
      </c>
      <c r="AX94" s="139"/>
      <c r="AY94" s="139">
        <v>37</v>
      </c>
      <c r="AZ94" s="139">
        <v>37</v>
      </c>
      <c r="BA94" s="139">
        <v>20</v>
      </c>
      <c r="BB94" s="139"/>
      <c r="BC94" s="139"/>
      <c r="BD94" s="139">
        <v>19</v>
      </c>
      <c r="BE94" s="139"/>
      <c r="BF94" s="139"/>
      <c r="BG94" s="139">
        <v>59</v>
      </c>
      <c r="BH94" s="139"/>
      <c r="BI94" s="139"/>
      <c r="BJ94" s="139"/>
      <c r="BK94" s="139"/>
      <c r="BL94" s="141">
        <v>77</v>
      </c>
      <c r="BM94" s="139"/>
      <c r="BN94" s="139">
        <v>58</v>
      </c>
      <c r="BO94" s="139">
        <v>79</v>
      </c>
      <c r="BP94" s="139">
        <v>19</v>
      </c>
      <c r="BQ94" s="139">
        <v>97.3</v>
      </c>
      <c r="BR94" s="139"/>
      <c r="BS94" s="139">
        <v>95</v>
      </c>
      <c r="BT94" s="177"/>
      <c r="BU94" s="177"/>
      <c r="BV94" s="177"/>
      <c r="BW94" s="177"/>
      <c r="BX94" s="177"/>
      <c r="BY94" s="178"/>
      <c r="BZ94" s="177"/>
      <c r="CA94" s="177"/>
      <c r="CB94" s="177"/>
      <c r="CC94" s="177"/>
      <c r="CD94" s="177"/>
      <c r="CE94" s="177"/>
      <c r="CF94" s="177"/>
      <c r="CG94" s="177"/>
      <c r="CH94" s="178"/>
      <c r="CI94" s="177"/>
      <c r="CJ94" s="177"/>
      <c r="CK94" s="177"/>
      <c r="CL94" s="177"/>
      <c r="CM94" s="177"/>
      <c r="CN94" s="177"/>
      <c r="CO94" s="177"/>
      <c r="CP94" s="177"/>
      <c r="CQ94" s="177"/>
      <c r="CR94" s="177"/>
      <c r="CS94" s="177"/>
      <c r="CT94" s="1262"/>
      <c r="CU94" s="1262"/>
      <c r="CV94" s="1262"/>
      <c r="CW94" s="1262"/>
      <c r="CX94" s="1262"/>
      <c r="CY94" s="1262"/>
      <c r="CZ94" s="1262">
        <v>19</v>
      </c>
      <c r="DA94" s="1262"/>
      <c r="DB94" s="1262"/>
      <c r="DC94" s="1262"/>
      <c r="DD94" s="1262"/>
      <c r="DE94" s="1262"/>
      <c r="DF94" s="1263"/>
      <c r="DG94" s="1262"/>
      <c r="DH94" s="1262"/>
      <c r="DI94" s="177"/>
      <c r="DJ94" s="179">
        <f t="shared" si="36"/>
        <v>137</v>
      </c>
      <c r="DK94" s="63" t="str">
        <f t="shared" si="37"/>
        <v/>
      </c>
      <c r="DL94" s="64">
        <f t="shared" si="38"/>
        <v>382</v>
      </c>
      <c r="DM94" s="65">
        <f t="shared" si="39"/>
        <v>385</v>
      </c>
      <c r="DN94" s="66">
        <f t="shared" si="40"/>
        <v>410</v>
      </c>
      <c r="DO94" s="67">
        <f t="shared" si="41"/>
        <v>175</v>
      </c>
      <c r="DP94" s="67">
        <f t="shared" si="42"/>
        <v>348.3</v>
      </c>
      <c r="DQ94" s="67">
        <f>SUM(CH94:CV94)</f>
        <v>0</v>
      </c>
      <c r="DR94" s="21"/>
      <c r="DU94" s="69"/>
    </row>
    <row r="95" spans="1:125" s="74" customFormat="1" ht="20" customHeight="1" x14ac:dyDescent="0.2">
      <c r="A95" s="1367">
        <v>0</v>
      </c>
      <c r="B95" s="1333">
        <v>0</v>
      </c>
      <c r="C95" s="1251"/>
      <c r="D95" s="1330">
        <v>0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5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6"/>
      <c r="AC95" s="54"/>
      <c r="AD95" s="54"/>
      <c r="AE95" s="139"/>
      <c r="AF95" s="139"/>
      <c r="AG95" s="139"/>
      <c r="AH95" s="139"/>
      <c r="AI95" s="139"/>
      <c r="AJ95" s="139"/>
      <c r="AK95" s="139"/>
      <c r="AL95" s="139"/>
      <c r="AM95" s="139">
        <v>0</v>
      </c>
      <c r="AN95" s="140">
        <v>0</v>
      </c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>
        <v>21</v>
      </c>
      <c r="BH95" s="139"/>
      <c r="BI95" s="139"/>
      <c r="BJ95" s="139"/>
      <c r="BK95" s="139"/>
      <c r="BL95" s="141"/>
      <c r="BM95" s="139"/>
      <c r="BN95" s="139"/>
      <c r="BO95" s="139"/>
      <c r="BP95" s="139"/>
      <c r="BQ95" s="139"/>
      <c r="BR95" s="139"/>
      <c r="BS95" s="139"/>
      <c r="BT95" s="69"/>
      <c r="BU95" s="69"/>
      <c r="BV95" s="69"/>
      <c r="BW95" s="69"/>
      <c r="BX95" s="69"/>
      <c r="BY95" s="142"/>
      <c r="BZ95" s="69"/>
      <c r="CA95" s="69"/>
      <c r="CB95" s="69"/>
      <c r="CC95" s="69"/>
      <c r="CD95" s="69"/>
      <c r="CE95" s="69"/>
      <c r="CF95" s="69"/>
      <c r="CG95" s="69">
        <v>0</v>
      </c>
      <c r="CH95" s="142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1252"/>
      <c r="CU95" s="1252"/>
      <c r="CV95" s="1252"/>
      <c r="CW95" s="1252"/>
      <c r="CX95" s="1252"/>
      <c r="CY95" s="1252"/>
      <c r="CZ95" s="1252"/>
      <c r="DA95" s="1252"/>
      <c r="DB95" s="1252"/>
      <c r="DC95" s="1252"/>
      <c r="DD95" s="1252"/>
      <c r="DE95" s="1252"/>
      <c r="DF95" s="1253"/>
      <c r="DG95" s="1252"/>
      <c r="DH95" s="1252"/>
      <c r="DI95" s="69"/>
      <c r="DJ95" s="143">
        <f t="shared" si="36"/>
        <v>0</v>
      </c>
      <c r="DK95" s="63" t="str">
        <f t="shared" si="37"/>
        <v/>
      </c>
      <c r="DL95" s="64">
        <f t="shared" si="38"/>
        <v>0</v>
      </c>
      <c r="DM95" s="55">
        <f t="shared" si="39"/>
        <v>0</v>
      </c>
      <c r="DN95" s="76">
        <f t="shared" si="40"/>
        <v>0</v>
      </c>
      <c r="DO95" s="64">
        <f t="shared" si="41"/>
        <v>21</v>
      </c>
      <c r="DP95" s="64">
        <f t="shared" si="42"/>
        <v>0</v>
      </c>
      <c r="DQ95" s="64">
        <f t="shared" si="43"/>
        <v>0</v>
      </c>
      <c r="DR95" s="21"/>
      <c r="DU95" s="69"/>
    </row>
    <row r="96" spans="1:125" s="74" customFormat="1" ht="20" customHeight="1" x14ac:dyDescent="0.2">
      <c r="A96" s="1367">
        <v>0</v>
      </c>
      <c r="B96" s="1333">
        <v>0</v>
      </c>
      <c r="C96" s="1251"/>
      <c r="D96" s="1330">
        <v>0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5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6"/>
      <c r="AC96" s="54"/>
      <c r="AD96" s="54"/>
      <c r="AE96" s="139"/>
      <c r="AF96" s="139"/>
      <c r="AG96" s="139"/>
      <c r="AH96" s="139"/>
      <c r="AI96" s="139"/>
      <c r="AJ96" s="139"/>
      <c r="AK96" s="139"/>
      <c r="AL96" s="139"/>
      <c r="AM96" s="139">
        <v>0</v>
      </c>
      <c r="AN96" s="140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41"/>
      <c r="BM96" s="139"/>
      <c r="BN96" s="139"/>
      <c r="BO96" s="139"/>
      <c r="BP96" s="139"/>
      <c r="BQ96" s="139"/>
      <c r="BR96" s="139"/>
      <c r="BS96" s="139"/>
      <c r="BT96" s="69"/>
      <c r="BU96" s="69"/>
      <c r="BV96" s="69"/>
      <c r="BW96" s="69"/>
      <c r="BX96" s="69"/>
      <c r="BY96" s="142"/>
      <c r="BZ96" s="69"/>
      <c r="CA96" s="69"/>
      <c r="CB96" s="69"/>
      <c r="CC96" s="69"/>
      <c r="CD96" s="69"/>
      <c r="CE96" s="69"/>
      <c r="CF96" s="69"/>
      <c r="CG96" s="69"/>
      <c r="CH96" s="142"/>
      <c r="CI96" s="69"/>
      <c r="CJ96" s="69"/>
      <c r="CK96" s="69"/>
      <c r="CL96" s="69"/>
      <c r="CM96" s="69"/>
      <c r="CN96" s="69"/>
      <c r="CO96" s="69"/>
      <c r="CP96" s="69"/>
      <c r="CQ96" s="69"/>
      <c r="CR96" s="69"/>
      <c r="CS96" s="69"/>
      <c r="CT96" s="1252"/>
      <c r="CU96" s="1252"/>
      <c r="CV96" s="1252"/>
      <c r="CW96" s="1252"/>
      <c r="CX96" s="1252"/>
      <c r="CY96" s="1252"/>
      <c r="CZ96" s="1252"/>
      <c r="DA96" s="1252"/>
      <c r="DB96" s="1252"/>
      <c r="DC96" s="1252"/>
      <c r="DD96" s="1252"/>
      <c r="DE96" s="1252"/>
      <c r="DF96" s="1253"/>
      <c r="DG96" s="1252"/>
      <c r="DH96" s="1252"/>
      <c r="DI96" s="69"/>
      <c r="DJ96" s="143">
        <f t="shared" si="36"/>
        <v>0</v>
      </c>
      <c r="DK96" s="63" t="str">
        <f t="shared" si="37"/>
        <v/>
      </c>
      <c r="DL96" s="64">
        <f t="shared" si="38"/>
        <v>0</v>
      </c>
      <c r="DM96" s="55">
        <f t="shared" si="39"/>
        <v>0</v>
      </c>
      <c r="DN96" s="76">
        <f t="shared" si="40"/>
        <v>0</v>
      </c>
      <c r="DO96" s="64">
        <f t="shared" si="41"/>
        <v>0</v>
      </c>
      <c r="DP96" s="64">
        <f t="shared" si="42"/>
        <v>0</v>
      </c>
      <c r="DQ96" s="64">
        <f t="shared" si="43"/>
        <v>0</v>
      </c>
      <c r="DR96" s="21"/>
      <c r="DU96" s="69"/>
    </row>
    <row r="97" spans="1:130" s="74" customFormat="1" ht="20" customHeight="1" x14ac:dyDescent="0.2">
      <c r="A97" s="1367" t="s">
        <v>206</v>
      </c>
      <c r="B97" s="1333">
        <v>12280</v>
      </c>
      <c r="C97" s="1251"/>
      <c r="D97" s="1330" t="s">
        <v>195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5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6"/>
      <c r="AC97" s="54"/>
      <c r="AD97" s="54"/>
      <c r="AE97" s="139"/>
      <c r="AF97" s="139"/>
      <c r="AG97" s="139"/>
      <c r="AH97" s="139"/>
      <c r="AI97" s="139"/>
      <c r="AJ97" s="139"/>
      <c r="AK97" s="139"/>
      <c r="AL97" s="139"/>
      <c r="AM97" s="139">
        <v>0</v>
      </c>
      <c r="AN97" s="140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41"/>
      <c r="BM97" s="139"/>
      <c r="BN97" s="139"/>
      <c r="BO97" s="139"/>
      <c r="BP97" s="139"/>
      <c r="BQ97" s="139"/>
      <c r="BR97" s="139"/>
      <c r="BS97" s="139"/>
      <c r="BT97" s="69"/>
      <c r="BU97" s="69"/>
      <c r="BV97" s="69"/>
      <c r="BW97" s="69"/>
      <c r="BX97" s="69"/>
      <c r="BY97" s="142"/>
      <c r="BZ97" s="69"/>
      <c r="CA97" s="69"/>
      <c r="CB97" s="69"/>
      <c r="CC97" s="69"/>
      <c r="CD97" s="69"/>
      <c r="CE97" s="69"/>
      <c r="CF97" s="69"/>
      <c r="CG97" s="69"/>
      <c r="CH97" s="142"/>
      <c r="CI97" s="69"/>
      <c r="CJ97" s="69"/>
      <c r="CK97" s="69"/>
      <c r="CL97" s="69"/>
      <c r="CM97" s="69"/>
      <c r="CN97" s="69"/>
      <c r="CO97" s="69"/>
      <c r="CP97" s="69"/>
      <c r="CQ97" s="69"/>
      <c r="CR97" s="69">
        <v>100</v>
      </c>
      <c r="CS97" s="69">
        <v>200</v>
      </c>
      <c r="CT97" s="1252">
        <v>287</v>
      </c>
      <c r="CU97" s="1252"/>
      <c r="CV97" s="1252"/>
      <c r="CW97" s="1252"/>
      <c r="CX97" s="1252"/>
      <c r="CY97" s="1252">
        <v>110</v>
      </c>
      <c r="CZ97" s="1252">
        <v>155</v>
      </c>
      <c r="DA97" s="1252">
        <v>160</v>
      </c>
      <c r="DB97" s="1252">
        <v>155</v>
      </c>
      <c r="DC97" s="1252">
        <v>160</v>
      </c>
      <c r="DD97" s="1252">
        <v>160</v>
      </c>
      <c r="DE97" s="1252">
        <v>155</v>
      </c>
      <c r="DF97" s="1253">
        <v>160</v>
      </c>
      <c r="DG97" s="1252">
        <v>155</v>
      </c>
      <c r="DH97" s="1252">
        <v>160</v>
      </c>
      <c r="DI97" s="69"/>
      <c r="DJ97" s="143">
        <f t="shared" si="36"/>
        <v>0</v>
      </c>
      <c r="DK97" s="63" t="str">
        <f t="shared" si="37"/>
        <v>j</v>
      </c>
      <c r="DL97" s="64">
        <f t="shared" si="38"/>
        <v>0</v>
      </c>
      <c r="DM97" s="55">
        <f t="shared" si="39"/>
        <v>0</v>
      </c>
      <c r="DN97" s="76">
        <f t="shared" si="40"/>
        <v>0</v>
      </c>
      <c r="DO97" s="64">
        <f t="shared" si="41"/>
        <v>0</v>
      </c>
      <c r="DP97" s="64">
        <f t="shared" si="42"/>
        <v>0</v>
      </c>
      <c r="DQ97" s="64">
        <f t="shared" si="43"/>
        <v>300</v>
      </c>
      <c r="DR97" s="21"/>
      <c r="DU97" s="69"/>
    </row>
    <row r="98" spans="1:130" s="74" customFormat="1" ht="20" customHeight="1" x14ac:dyDescent="0.2">
      <c r="A98" s="1367"/>
      <c r="B98" s="1333"/>
      <c r="C98" s="1251"/>
      <c r="D98" s="1330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5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6"/>
      <c r="AC98" s="54"/>
      <c r="AD98" s="54"/>
      <c r="AE98" s="139"/>
      <c r="AF98" s="139"/>
      <c r="AG98" s="139"/>
      <c r="AH98" s="139">
        <v>0</v>
      </c>
      <c r="AI98" s="139"/>
      <c r="AJ98" s="139"/>
      <c r="AK98" s="139"/>
      <c r="AL98" s="139"/>
      <c r="AM98" s="139">
        <v>0</v>
      </c>
      <c r="AN98" s="140"/>
      <c r="AO98" s="84">
        <v>0.21</v>
      </c>
      <c r="AP98" s="84">
        <v>0.2</v>
      </c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5"/>
      <c r="BM98" s="84"/>
      <c r="BN98" s="84"/>
      <c r="BO98" s="84"/>
      <c r="BP98" s="84"/>
      <c r="BQ98" s="84"/>
      <c r="BR98" s="84"/>
      <c r="BS98" s="84"/>
      <c r="BT98" s="69"/>
      <c r="BU98" s="69"/>
      <c r="BV98" s="69"/>
      <c r="BW98" s="69"/>
      <c r="BX98" s="69"/>
      <c r="BY98" s="142"/>
      <c r="BZ98" s="69"/>
      <c r="CA98" s="69"/>
      <c r="CB98" s="69"/>
      <c r="CC98" s="69"/>
      <c r="CD98" s="69"/>
      <c r="CE98" s="69"/>
      <c r="CF98" s="69"/>
      <c r="CG98" s="69"/>
      <c r="CH98" s="142"/>
      <c r="CI98" s="69"/>
      <c r="CJ98" s="69"/>
      <c r="CK98" s="69"/>
      <c r="CL98" s="69"/>
      <c r="CM98" s="69"/>
      <c r="CN98" s="69"/>
      <c r="CO98" s="69"/>
      <c r="CP98" s="69"/>
      <c r="CQ98" s="69"/>
      <c r="CR98" s="69"/>
      <c r="CS98" s="69"/>
      <c r="CT98" s="1252"/>
      <c r="CU98" s="1252"/>
      <c r="CV98" s="1252"/>
      <c r="CW98" s="1252"/>
      <c r="CX98" s="1252"/>
      <c r="CY98" s="1252"/>
      <c r="CZ98" s="1252"/>
      <c r="DA98" s="1252"/>
      <c r="DB98" s="1252"/>
      <c r="DC98" s="1252"/>
      <c r="DD98" s="1252"/>
      <c r="DE98" s="1252"/>
      <c r="DF98" s="1266"/>
      <c r="DG98" s="1252"/>
      <c r="DH98" s="1252"/>
      <c r="DI98" s="69"/>
      <c r="DJ98" s="143">
        <f t="shared" si="36"/>
        <v>0</v>
      </c>
      <c r="DK98" s="144" t="str">
        <f t="shared" si="37"/>
        <v/>
      </c>
      <c r="DL98" s="64">
        <f t="shared" si="38"/>
        <v>0</v>
      </c>
      <c r="DM98" s="55">
        <f t="shared" si="39"/>
        <v>0</v>
      </c>
      <c r="DN98" s="76">
        <f t="shared" si="40"/>
        <v>0.41000000000000003</v>
      </c>
      <c r="DO98" s="64">
        <f t="shared" si="41"/>
        <v>0</v>
      </c>
      <c r="DP98" s="64">
        <f t="shared" si="42"/>
        <v>0</v>
      </c>
      <c r="DQ98" s="64">
        <f t="shared" si="43"/>
        <v>0</v>
      </c>
      <c r="DR98" s="21"/>
      <c r="DU98" s="69"/>
    </row>
    <row r="99" spans="1:130" s="68" customFormat="1" ht="20" customHeight="1" x14ac:dyDescent="0.2">
      <c r="A99" s="1345" t="s">
        <v>47</v>
      </c>
      <c r="B99" s="1369"/>
      <c r="C99" s="1347"/>
      <c r="D99" s="1348">
        <v>1</v>
      </c>
      <c r="E99" s="86">
        <f t="shared" ref="E99:V99" si="44">SUM(E77:E90)</f>
        <v>4424</v>
      </c>
      <c r="F99" s="86">
        <f t="shared" si="44"/>
        <v>3897</v>
      </c>
      <c r="G99" s="86">
        <f t="shared" si="44"/>
        <v>2766</v>
      </c>
      <c r="H99" s="86">
        <f t="shared" si="44"/>
        <v>4447</v>
      </c>
      <c r="I99" s="86">
        <f t="shared" si="44"/>
        <v>4552</v>
      </c>
      <c r="J99" s="86">
        <f t="shared" si="44"/>
        <v>3589</v>
      </c>
      <c r="K99" s="86">
        <f t="shared" si="44"/>
        <v>4497</v>
      </c>
      <c r="L99" s="86">
        <f t="shared" si="44"/>
        <v>3824</v>
      </c>
      <c r="M99" s="86">
        <f t="shared" si="44"/>
        <v>4000</v>
      </c>
      <c r="N99" s="86">
        <f t="shared" si="44"/>
        <v>1972.8340000000001</v>
      </c>
      <c r="O99" s="86">
        <f t="shared" si="44"/>
        <v>3375</v>
      </c>
      <c r="P99" s="87">
        <f t="shared" si="44"/>
        <v>46392.83400000001</v>
      </c>
      <c r="Q99" s="86">
        <f t="shared" si="44"/>
        <v>2145</v>
      </c>
      <c r="R99" s="86">
        <f t="shared" si="44"/>
        <v>4058</v>
      </c>
      <c r="S99" s="86">
        <f t="shared" si="44"/>
        <v>4848</v>
      </c>
      <c r="T99" s="86">
        <f t="shared" si="44"/>
        <v>5482</v>
      </c>
      <c r="U99" s="86">
        <f t="shared" si="44"/>
        <v>6903</v>
      </c>
      <c r="V99" s="86">
        <f t="shared" si="44"/>
        <v>5466</v>
      </c>
      <c r="W99" s="86">
        <f t="shared" ref="W99:AY99" si="45">SUM(W77:W98)</f>
        <v>8256</v>
      </c>
      <c r="X99" s="86">
        <f t="shared" si="45"/>
        <v>5342</v>
      </c>
      <c r="Y99" s="86">
        <f t="shared" si="45"/>
        <v>3791</v>
      </c>
      <c r="Z99" s="86">
        <f t="shared" si="45"/>
        <v>4753</v>
      </c>
      <c r="AA99" s="86">
        <f t="shared" si="45"/>
        <v>3224</v>
      </c>
      <c r="AB99" s="88">
        <f t="shared" si="45"/>
        <v>3612</v>
      </c>
      <c r="AC99" s="90">
        <f t="shared" si="45"/>
        <v>4164</v>
      </c>
      <c r="AD99" s="90">
        <f t="shared" si="45"/>
        <v>3145</v>
      </c>
      <c r="AE99" s="90">
        <f t="shared" si="45"/>
        <v>5426</v>
      </c>
      <c r="AF99" s="90">
        <f t="shared" si="45"/>
        <v>4626</v>
      </c>
      <c r="AG99" s="90">
        <f t="shared" si="45"/>
        <v>7117</v>
      </c>
      <c r="AH99" s="90">
        <f t="shared" si="45"/>
        <v>6671</v>
      </c>
      <c r="AI99" s="90">
        <f t="shared" si="45"/>
        <v>7040</v>
      </c>
      <c r="AJ99" s="90">
        <f t="shared" si="45"/>
        <v>97</v>
      </c>
      <c r="AK99" s="90">
        <f t="shared" si="45"/>
        <v>3757</v>
      </c>
      <c r="AL99" s="90">
        <f t="shared" si="45"/>
        <v>7060</v>
      </c>
      <c r="AM99" s="90">
        <f t="shared" si="45"/>
        <v>6341</v>
      </c>
      <c r="AN99" s="91">
        <f t="shared" si="45"/>
        <v>6252</v>
      </c>
      <c r="AO99" s="90">
        <f t="shared" si="45"/>
        <v>5142.21</v>
      </c>
      <c r="AP99" s="90">
        <f t="shared" si="45"/>
        <v>4482.2</v>
      </c>
      <c r="AQ99" s="90">
        <f t="shared" si="45"/>
        <v>3751</v>
      </c>
      <c r="AR99" s="90">
        <f t="shared" si="45"/>
        <v>6083</v>
      </c>
      <c r="AS99" s="90">
        <f t="shared" si="45"/>
        <v>5713.5</v>
      </c>
      <c r="AT99" s="90">
        <f t="shared" si="45"/>
        <v>3025</v>
      </c>
      <c r="AU99" s="90">
        <f t="shared" si="45"/>
        <v>5674</v>
      </c>
      <c r="AV99" s="90">
        <f t="shared" si="45"/>
        <v>5082</v>
      </c>
      <c r="AW99" s="90">
        <f t="shared" si="45"/>
        <v>5073</v>
      </c>
      <c r="AX99" s="90">
        <f t="shared" si="45"/>
        <v>7452</v>
      </c>
      <c r="AY99" s="90">
        <f t="shared" si="45"/>
        <v>7159</v>
      </c>
      <c r="AZ99" s="90">
        <f>SUM(AZ77:AZ98)</f>
        <v>6263</v>
      </c>
      <c r="BA99" s="90">
        <f t="shared" ref="BA99:CS99" si="46">SUM(BA77:BA98)</f>
        <v>5209</v>
      </c>
      <c r="BB99" s="90">
        <f t="shared" si="46"/>
        <v>5409</v>
      </c>
      <c r="BC99" s="90">
        <f t="shared" si="46"/>
        <v>5972</v>
      </c>
      <c r="BD99" s="90">
        <f t="shared" si="46"/>
        <v>5676</v>
      </c>
      <c r="BE99" s="90">
        <f t="shared" si="46"/>
        <v>6539.3940000000002</v>
      </c>
      <c r="BF99" s="90">
        <f t="shared" si="46"/>
        <v>6677</v>
      </c>
      <c r="BG99" s="90">
        <f t="shared" si="46"/>
        <v>7067</v>
      </c>
      <c r="BH99" s="90">
        <f t="shared" si="46"/>
        <v>5640.741</v>
      </c>
      <c r="BI99" s="90">
        <f t="shared" si="46"/>
        <v>6485</v>
      </c>
      <c r="BJ99" s="90">
        <f t="shared" si="46"/>
        <v>3663</v>
      </c>
      <c r="BK99" s="90">
        <f t="shared" si="46"/>
        <v>988</v>
      </c>
      <c r="BL99" s="92">
        <f t="shared" si="46"/>
        <v>5672</v>
      </c>
      <c r="BM99" s="90">
        <f t="shared" si="46"/>
        <v>4596</v>
      </c>
      <c r="BN99" s="90">
        <f t="shared" si="46"/>
        <v>4354</v>
      </c>
      <c r="BO99" s="90">
        <f t="shared" si="46"/>
        <v>5923</v>
      </c>
      <c r="BP99" s="90">
        <f t="shared" si="46"/>
        <v>5007</v>
      </c>
      <c r="BQ99" s="90">
        <f t="shared" si="46"/>
        <v>4837.3</v>
      </c>
      <c r="BR99" s="90">
        <f t="shared" si="46"/>
        <v>4639</v>
      </c>
      <c r="BS99" s="90">
        <f t="shared" si="46"/>
        <v>2625</v>
      </c>
      <c r="BT99" s="93">
        <f t="shared" si="46"/>
        <v>0</v>
      </c>
      <c r="BU99" s="93">
        <f t="shared" si="46"/>
        <v>0</v>
      </c>
      <c r="BV99" s="93">
        <f t="shared" si="46"/>
        <v>0</v>
      </c>
      <c r="BW99" s="93">
        <f t="shared" si="46"/>
        <v>0</v>
      </c>
      <c r="BX99" s="93">
        <f t="shared" si="46"/>
        <v>0</v>
      </c>
      <c r="BY99" s="94">
        <f t="shared" si="46"/>
        <v>0</v>
      </c>
      <c r="BZ99" s="93">
        <f t="shared" si="46"/>
        <v>0</v>
      </c>
      <c r="CA99" s="93">
        <f t="shared" si="46"/>
        <v>0</v>
      </c>
      <c r="CB99" s="93">
        <f t="shared" si="46"/>
        <v>0</v>
      </c>
      <c r="CC99" s="93">
        <f t="shared" si="46"/>
        <v>0</v>
      </c>
      <c r="CD99" s="93">
        <f t="shared" si="46"/>
        <v>0</v>
      </c>
      <c r="CE99" s="93">
        <f t="shared" si="46"/>
        <v>0</v>
      </c>
      <c r="CF99" s="93">
        <f t="shared" si="46"/>
        <v>0</v>
      </c>
      <c r="CG99" s="93">
        <f t="shared" si="46"/>
        <v>0</v>
      </c>
      <c r="CH99" s="94">
        <f t="shared" si="46"/>
        <v>0</v>
      </c>
      <c r="CI99" s="93">
        <f t="shared" si="46"/>
        <v>0</v>
      </c>
      <c r="CJ99" s="93">
        <f t="shared" si="46"/>
        <v>0</v>
      </c>
      <c r="CK99" s="93">
        <f t="shared" si="46"/>
        <v>0</v>
      </c>
      <c r="CL99" s="93">
        <f t="shared" si="46"/>
        <v>0</v>
      </c>
      <c r="CM99" s="93">
        <f t="shared" si="46"/>
        <v>4208</v>
      </c>
      <c r="CN99" s="93">
        <f t="shared" si="46"/>
        <v>6146</v>
      </c>
      <c r="CO99" s="93">
        <f t="shared" si="46"/>
        <v>7490</v>
      </c>
      <c r="CP99" s="93">
        <f t="shared" si="46"/>
        <v>6757</v>
      </c>
      <c r="CQ99" s="93">
        <f t="shared" si="46"/>
        <v>6774</v>
      </c>
      <c r="CR99" s="93">
        <f t="shared" si="46"/>
        <v>6539.9999999999891</v>
      </c>
      <c r="CS99" s="93">
        <f t="shared" si="46"/>
        <v>6329</v>
      </c>
      <c r="CT99" s="1239">
        <v>5897</v>
      </c>
      <c r="CU99" s="1239">
        <v>4955</v>
      </c>
      <c r="CV99" s="1239">
        <v>6098</v>
      </c>
      <c r="CW99" s="1239">
        <v>6741</v>
      </c>
      <c r="CX99" s="1239">
        <v>6342</v>
      </c>
      <c r="CY99" s="1239">
        <v>6307</v>
      </c>
      <c r="CZ99" s="1239">
        <v>6266</v>
      </c>
      <c r="DA99" s="1239">
        <v>6479</v>
      </c>
      <c r="DB99" s="1239">
        <v>6266</v>
      </c>
      <c r="DC99" s="1239">
        <v>6629</v>
      </c>
      <c r="DD99" s="1239">
        <v>6629</v>
      </c>
      <c r="DE99" s="1239">
        <v>6416</v>
      </c>
      <c r="DF99" s="1240">
        <v>6629</v>
      </c>
      <c r="DG99" s="1239">
        <v>6416</v>
      </c>
      <c r="DH99" s="1239">
        <v>6629</v>
      </c>
      <c r="DI99" s="93"/>
      <c r="DJ99" s="95">
        <f t="shared" si="36"/>
        <v>14873</v>
      </c>
      <c r="DK99" s="63" t="str">
        <f>IF(DO99+DP99&gt;0.5,"j","")</f>
        <v>j</v>
      </c>
      <c r="DL99" s="96">
        <f t="shared" si="38"/>
        <v>57880</v>
      </c>
      <c r="DM99" s="97">
        <f t="shared" si="39"/>
        <v>61696</v>
      </c>
      <c r="DN99" s="98">
        <f t="shared" si="40"/>
        <v>64899.91</v>
      </c>
      <c r="DO99" s="99">
        <f t="shared" si="41"/>
        <v>64998.135000000002</v>
      </c>
      <c r="DP99" s="99">
        <f t="shared" si="42"/>
        <v>31981.3</v>
      </c>
      <c r="DQ99" s="99">
        <f>SUM(CH99:CV99)</f>
        <v>61193.999999999985</v>
      </c>
      <c r="DR99" s="21"/>
      <c r="DS99" s="100"/>
      <c r="DU99" s="69"/>
    </row>
    <row r="100" spans="1:130" s="108" customFormat="1" ht="20" customHeight="1" thickBot="1" x14ac:dyDescent="0.25">
      <c r="A100" s="1360" t="s">
        <v>48</v>
      </c>
      <c r="B100" s="1370"/>
      <c r="C100" s="1362"/>
      <c r="D100" s="1355">
        <v>1</v>
      </c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7"/>
      <c r="Q100" s="116">
        <v>2013.6986301369861</v>
      </c>
      <c r="R100" s="116">
        <v>3758.9041095890411</v>
      </c>
      <c r="S100" s="116">
        <v>4161.6438356164381</v>
      </c>
      <c r="T100" s="116">
        <v>4027.3972602739723</v>
      </c>
      <c r="U100" s="116">
        <v>3893.1506849315065</v>
      </c>
      <c r="V100" s="116">
        <v>4027.3972602739723</v>
      </c>
      <c r="W100" s="116">
        <v>4161.6438356164381</v>
      </c>
      <c r="X100" s="116">
        <v>4161.6438356164381</v>
      </c>
      <c r="Y100" s="116">
        <v>3221.9178082191779</v>
      </c>
      <c r="Z100" s="116">
        <v>4161.6438356164381</v>
      </c>
      <c r="AA100" s="116">
        <v>3624.6575342465753</v>
      </c>
      <c r="AB100" s="118">
        <v>4161.6438356164381</v>
      </c>
      <c r="AC100" s="119">
        <v>41000</v>
      </c>
      <c r="AD100" s="119">
        <v>23145.16129032258</v>
      </c>
      <c r="AE100" s="151">
        <v>41000</v>
      </c>
      <c r="AF100" s="151">
        <v>37032.258064516129</v>
      </c>
      <c r="AG100" s="151">
        <v>41000</v>
      </c>
      <c r="AH100" s="151">
        <v>39677.419354838712</v>
      </c>
      <c r="AI100" s="151">
        <v>41000</v>
      </c>
      <c r="AJ100" s="151">
        <v>1322.5806451612905</v>
      </c>
      <c r="AK100" s="151">
        <v>25129.032258064519</v>
      </c>
      <c r="AL100" s="151">
        <v>41000</v>
      </c>
      <c r="AM100" s="151">
        <v>33064.516129032258</v>
      </c>
      <c r="AN100" s="152">
        <v>41000</v>
      </c>
      <c r="AO100" s="151">
        <v>86910.71428571429</v>
      </c>
      <c r="AP100" s="151">
        <v>78500</v>
      </c>
      <c r="AQ100" s="151">
        <v>86910.71428571429</v>
      </c>
      <c r="AR100" s="151">
        <v>84107.142857142855</v>
      </c>
      <c r="AS100" s="151">
        <v>86910.71428571429</v>
      </c>
      <c r="AT100" s="151">
        <v>84107.142857142855</v>
      </c>
      <c r="AU100" s="151">
        <v>79901.785714285725</v>
      </c>
      <c r="AV100" s="151">
        <v>86910.71428571429</v>
      </c>
      <c r="AW100" s="151">
        <v>84107.142857142855</v>
      </c>
      <c r="AX100" s="151">
        <v>86910.71428571429</v>
      </c>
      <c r="AY100" s="151">
        <v>84107.142857142855</v>
      </c>
      <c r="AZ100" s="151">
        <v>86910.71428571429</v>
      </c>
      <c r="BA100" s="151">
        <v>57870</v>
      </c>
      <c r="BB100" s="151">
        <v>54136.451612903227</v>
      </c>
      <c r="BC100" s="151">
        <v>57870</v>
      </c>
      <c r="BD100" s="151">
        <v>56003.225806451614</v>
      </c>
      <c r="BE100" s="151">
        <v>57870</v>
      </c>
      <c r="BF100" s="151">
        <v>56003.225806451614</v>
      </c>
      <c r="BG100" s="151">
        <v>57870</v>
      </c>
      <c r="BH100" s="151">
        <v>57870</v>
      </c>
      <c r="BI100" s="151">
        <v>56003.225806451614</v>
      </c>
      <c r="BJ100" s="151">
        <v>46669.354838709674</v>
      </c>
      <c r="BK100" s="151">
        <v>14934.193548387098</v>
      </c>
      <c r="BL100" s="153">
        <v>57870</v>
      </c>
      <c r="BM100" s="151">
        <v>5690.4109589041091</v>
      </c>
      <c r="BN100" s="151">
        <v>5139.7260273972597</v>
      </c>
      <c r="BO100" s="151">
        <v>5690.4109589041091</v>
      </c>
      <c r="BP100" s="151">
        <v>5506.8493150684926</v>
      </c>
      <c r="BQ100" s="151">
        <v>5690.4109589041091</v>
      </c>
      <c r="BR100" s="151">
        <v>5506.8493150684926</v>
      </c>
      <c r="BS100" s="151">
        <v>5690.4109589041091</v>
      </c>
      <c r="BT100" s="154">
        <v>5690.4109589041091</v>
      </c>
      <c r="BU100" s="154">
        <v>5506.8493150684926</v>
      </c>
      <c r="BV100" s="154">
        <v>5690.4109589041091</v>
      </c>
      <c r="BW100" s="154">
        <v>5506.8493150684926</v>
      </c>
      <c r="BX100" s="154">
        <v>5690.4109589041091</v>
      </c>
      <c r="BY100" s="155">
        <v>0</v>
      </c>
      <c r="BZ100" s="154">
        <v>0</v>
      </c>
      <c r="CA100" s="154">
        <v>0</v>
      </c>
      <c r="CB100" s="154">
        <v>0</v>
      </c>
      <c r="CC100" s="154">
        <v>0</v>
      </c>
      <c r="CD100" s="154">
        <v>0</v>
      </c>
      <c r="CE100" s="181">
        <v>0</v>
      </c>
      <c r="CF100" s="154">
        <v>0</v>
      </c>
      <c r="CG100" s="154">
        <v>0</v>
      </c>
      <c r="CH100" s="155">
        <v>0</v>
      </c>
      <c r="CI100" s="154">
        <v>0</v>
      </c>
      <c r="CJ100" s="154">
        <v>0</v>
      </c>
      <c r="CK100" s="154">
        <v>0</v>
      </c>
      <c r="CL100" s="154">
        <v>0.19178082191774593</v>
      </c>
      <c r="CM100" s="154">
        <v>3689.0136986301368</v>
      </c>
      <c r="CN100" s="154">
        <v>6328.767123287671</v>
      </c>
      <c r="CO100" s="154">
        <v>6539.7260273972597</v>
      </c>
      <c r="CP100" s="154">
        <v>6328.767123287671</v>
      </c>
      <c r="CQ100" s="154">
        <v>6539.7260273972597</v>
      </c>
      <c r="CR100" s="154">
        <v>6539.7260273972597</v>
      </c>
      <c r="CS100" s="154">
        <v>6328.767123287671</v>
      </c>
      <c r="CT100" s="1256">
        <v>6629.4262295081962</v>
      </c>
      <c r="CU100" s="1256">
        <v>6415.5737704918029</v>
      </c>
      <c r="CV100" s="1256">
        <v>6629.4262295081962</v>
      </c>
      <c r="CW100" s="1256">
        <v>6629.4262295081962</v>
      </c>
      <c r="CX100" s="1256">
        <v>6201.7213114754095</v>
      </c>
      <c r="CY100" s="1256">
        <v>6629.4262295081962</v>
      </c>
      <c r="CZ100" s="1256">
        <v>6415.5737704918029</v>
      </c>
      <c r="DA100" s="1256">
        <v>6629.4262295081962</v>
      </c>
      <c r="DB100" s="1256">
        <v>6415.5737704918029</v>
      </c>
      <c r="DC100" s="1256">
        <v>6629.4262295081962</v>
      </c>
      <c r="DD100" s="1256">
        <v>6629.4262295081962</v>
      </c>
      <c r="DE100" s="1256">
        <v>6415.5737704918029</v>
      </c>
      <c r="DF100" s="1257">
        <v>6629.4262295081962</v>
      </c>
      <c r="DG100" s="1256">
        <v>6415.5737704918029</v>
      </c>
      <c r="DH100" s="1256">
        <v>6629.4262295081962</v>
      </c>
      <c r="DI100" s="154"/>
      <c r="DJ100" s="156">
        <f t="shared" si="36"/>
        <v>16520.547945205479</v>
      </c>
      <c r="DK100" s="63" t="str">
        <f>IF(DO100+DP100&gt;0.5,"j","")</f>
        <v>j</v>
      </c>
      <c r="DL100" s="157">
        <v>49000</v>
      </c>
      <c r="DM100" s="158">
        <f t="shared" si="39"/>
        <v>405370.96774193546</v>
      </c>
      <c r="DN100" s="159">
        <f t="shared" si="40"/>
        <v>1016294.6428571428</v>
      </c>
      <c r="DO100" s="160">
        <f t="shared" si="41"/>
        <v>630969.67741935491</v>
      </c>
      <c r="DP100" s="160">
        <f t="shared" si="42"/>
        <v>67000</v>
      </c>
      <c r="DQ100" s="160">
        <f>SUM(CH100:CV100)</f>
        <v>61969.111161015047</v>
      </c>
      <c r="DR100" s="21"/>
      <c r="DU100" s="69"/>
    </row>
    <row r="101" spans="1:130" s="108" customFormat="1" ht="20" customHeight="1" thickBot="1" x14ac:dyDescent="0.25">
      <c r="A101" s="1363"/>
      <c r="B101" s="1371"/>
      <c r="C101" s="1258"/>
      <c r="D101" s="1372"/>
      <c r="E101" s="182"/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3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4"/>
      <c r="AC101" s="185"/>
      <c r="AD101" s="185"/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7"/>
      <c r="AO101" s="186"/>
      <c r="AP101" s="186"/>
      <c r="AQ101" s="186"/>
      <c r="AR101" s="186"/>
      <c r="AS101" s="186"/>
      <c r="AT101" s="186"/>
      <c r="AU101" s="186"/>
      <c r="AV101" s="186"/>
      <c r="AW101" s="186"/>
      <c r="AX101" s="186"/>
      <c r="AY101" s="186"/>
      <c r="AZ101" s="186"/>
      <c r="BA101" s="186"/>
      <c r="BB101" s="186"/>
      <c r="BC101" s="186"/>
      <c r="BD101" s="186"/>
      <c r="BE101" s="186"/>
      <c r="BF101" s="186"/>
      <c r="BG101" s="186"/>
      <c r="BH101" s="186"/>
      <c r="BI101" s="186"/>
      <c r="BJ101" s="186"/>
      <c r="BK101" s="186"/>
      <c r="BL101" s="188"/>
      <c r="BM101" s="186"/>
      <c r="BN101" s="186"/>
      <c r="BO101" s="186"/>
      <c r="BP101" s="186"/>
      <c r="BQ101" s="186"/>
      <c r="BR101" s="186"/>
      <c r="BS101" s="186"/>
      <c r="BT101" s="168"/>
      <c r="BU101" s="168"/>
      <c r="BV101" s="168"/>
      <c r="BW101" s="168"/>
      <c r="BX101" s="168"/>
      <c r="BY101" s="169"/>
      <c r="BZ101" s="168"/>
      <c r="CA101" s="168"/>
      <c r="CB101" s="168"/>
      <c r="CC101" s="168"/>
      <c r="CD101" s="168"/>
      <c r="CE101" s="168"/>
      <c r="CF101" s="168"/>
      <c r="CG101" s="168"/>
      <c r="CH101" s="169"/>
      <c r="CI101" s="168"/>
      <c r="CJ101" s="168"/>
      <c r="CK101" s="168"/>
      <c r="CL101" s="168"/>
      <c r="CM101" s="168"/>
      <c r="CN101" s="168"/>
      <c r="CO101" s="168"/>
      <c r="CP101" s="168"/>
      <c r="CQ101" s="168"/>
      <c r="CR101" s="168"/>
      <c r="CS101" s="168"/>
      <c r="CT101" s="1259"/>
      <c r="CU101" s="1259"/>
      <c r="CV101" s="1259"/>
      <c r="CW101" s="1259"/>
      <c r="CX101" s="1259"/>
      <c r="CY101" s="1259"/>
      <c r="CZ101" s="1259"/>
      <c r="DA101" s="1259"/>
      <c r="DB101" s="1259"/>
      <c r="DC101" s="1259"/>
      <c r="DD101" s="1259"/>
      <c r="DE101" s="1259"/>
      <c r="DF101" s="1260"/>
      <c r="DG101" s="1259"/>
      <c r="DH101" s="1259"/>
      <c r="DI101" s="168"/>
      <c r="DJ101" s="170">
        <f t="shared" si="36"/>
        <v>0</v>
      </c>
      <c r="DK101" s="189"/>
      <c r="DL101" s="190"/>
      <c r="DM101" s="191"/>
      <c r="DN101" s="191"/>
      <c r="DO101" s="191"/>
      <c r="DP101" s="191"/>
      <c r="DQ101" s="191"/>
      <c r="DR101" s="21"/>
      <c r="DU101" s="69"/>
    </row>
    <row r="102" spans="1:130" s="68" customFormat="1" ht="20" customHeight="1" x14ac:dyDescent="0.2">
      <c r="A102" s="1353" t="s">
        <v>49</v>
      </c>
      <c r="B102" s="1329"/>
      <c r="C102" s="1261"/>
      <c r="D102" s="1330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5"/>
      <c r="Q102" s="80">
        <f>+Q103-Q104</f>
        <v>-201.42465753424585</v>
      </c>
      <c r="R102" s="54">
        <f>+R103-R104</f>
        <v>2123.2739726027394</v>
      </c>
      <c r="S102" s="54">
        <f>+S103-S104</f>
        <v>1930.5890410958891</v>
      </c>
      <c r="T102" s="54">
        <f t="shared" ref="T102:CE102" si="47">+T103-T104</f>
        <v>586.15068493150829</v>
      </c>
      <c r="U102" s="54">
        <f t="shared" si="47"/>
        <v>-124.28767123287616</v>
      </c>
      <c r="V102" s="54">
        <f t="shared" si="47"/>
        <v>-462.84931506849171</v>
      </c>
      <c r="W102" s="54">
        <f t="shared" si="47"/>
        <v>1388.5890410958891</v>
      </c>
      <c r="X102" s="54">
        <f t="shared" si="47"/>
        <v>-2195.4109589041109</v>
      </c>
      <c r="Y102" s="54">
        <f t="shared" si="47"/>
        <v>62.52054794520518</v>
      </c>
      <c r="Z102" s="54">
        <f t="shared" si="47"/>
        <v>655.58904109588912</v>
      </c>
      <c r="AA102" s="54">
        <f t="shared" si="47"/>
        <v>-1285.1643835616451</v>
      </c>
      <c r="AB102" s="56">
        <f t="shared" si="47"/>
        <v>441.58904109588912</v>
      </c>
      <c r="AC102" s="57">
        <f t="shared" si="47"/>
        <v>-193277</v>
      </c>
      <c r="AD102" s="57">
        <f t="shared" si="47"/>
        <v>-108088.41935483871</v>
      </c>
      <c r="AE102" s="120">
        <f t="shared" si="47"/>
        <v>-189519</v>
      </c>
      <c r="AF102" s="120">
        <f t="shared" si="47"/>
        <v>-174562.87096774194</v>
      </c>
      <c r="AG102" s="120">
        <f t="shared" si="47"/>
        <v>-191912</v>
      </c>
      <c r="AH102" s="120">
        <f t="shared" si="47"/>
        <v>-185498.29032258067</v>
      </c>
      <c r="AI102" s="120">
        <f t="shared" si="47"/>
        <v>-190168</v>
      </c>
      <c r="AJ102" s="120">
        <f t="shared" si="47"/>
        <v>-6585.709677419356</v>
      </c>
      <c r="AK102" s="120">
        <f t="shared" si="47"/>
        <v>-116978.48387096776</v>
      </c>
      <c r="AL102" s="120">
        <f t="shared" si="47"/>
        <v>-189441</v>
      </c>
      <c r="AM102" s="120">
        <f t="shared" si="47"/>
        <v>-150898.74193548388</v>
      </c>
      <c r="AN102" s="121">
        <f t="shared" si="47"/>
        <v>-190632</v>
      </c>
      <c r="AO102" s="120">
        <f t="shared" si="47"/>
        <v>-241806.94142857142</v>
      </c>
      <c r="AP102" s="120">
        <f t="shared" si="47"/>
        <v>-217848.4</v>
      </c>
      <c r="AQ102" s="120">
        <f t="shared" si="47"/>
        <v>-241335.57142857142</v>
      </c>
      <c r="AR102" s="120">
        <f t="shared" si="47"/>
        <v>-231829.71428571432</v>
      </c>
      <c r="AS102" s="120">
        <f t="shared" si="47"/>
        <v>-240584.57142857142</v>
      </c>
      <c r="AT102" s="120">
        <f t="shared" si="47"/>
        <v>-241501.71428571432</v>
      </c>
      <c r="AU102" s="120">
        <f t="shared" si="47"/>
        <v>-221695.42857142858</v>
      </c>
      <c r="AV102" s="120">
        <f t="shared" si="47"/>
        <v>-241331.57142857142</v>
      </c>
      <c r="AW102" s="120">
        <f t="shared" si="47"/>
        <v>-232066.71428571432</v>
      </c>
      <c r="AX102" s="120">
        <f t="shared" si="47"/>
        <v>-239705.57142857142</v>
      </c>
      <c r="AY102" s="120">
        <f t="shared" si="47"/>
        <v>-230849.71428571432</v>
      </c>
      <c r="AZ102" s="120">
        <f t="shared" si="47"/>
        <v>-239490.57142857142</v>
      </c>
      <c r="BA102" s="120">
        <f t="shared" si="47"/>
        <v>-212361</v>
      </c>
      <c r="BB102" s="120">
        <f t="shared" si="47"/>
        <v>-196100.29032258067</v>
      </c>
      <c r="BC102" s="120">
        <f t="shared" si="47"/>
        <v>-208880</v>
      </c>
      <c r="BD102" s="120">
        <f t="shared" si="47"/>
        <v>-201735.64516129033</v>
      </c>
      <c r="BE102" s="120">
        <f t="shared" si="47"/>
        <v>-208496.606</v>
      </c>
      <c r="BF102" s="120">
        <f t="shared" si="47"/>
        <v>-202450.64516129033</v>
      </c>
      <c r="BG102" s="120">
        <f t="shared" si="47"/>
        <v>-209001</v>
      </c>
      <c r="BH102" s="120">
        <f t="shared" si="47"/>
        <v>-214226.25899999999</v>
      </c>
      <c r="BI102" s="120">
        <f t="shared" si="47"/>
        <v>-200282.64516129033</v>
      </c>
      <c r="BJ102" s="120">
        <f t="shared" si="47"/>
        <v>-167965.87096774194</v>
      </c>
      <c r="BK102" s="120">
        <f t="shared" si="47"/>
        <v>-54114.838709677424</v>
      </c>
      <c r="BL102" s="122">
        <f t="shared" si="47"/>
        <v>-207789</v>
      </c>
      <c r="BM102" s="120">
        <f t="shared" si="47"/>
        <v>992.43835616438446</v>
      </c>
      <c r="BN102" s="120">
        <f t="shared" si="47"/>
        <v>306.04109589041036</v>
      </c>
      <c r="BO102" s="120">
        <f t="shared" si="47"/>
        <v>989.43835616438446</v>
      </c>
      <c r="BP102" s="120">
        <f t="shared" si="47"/>
        <v>1326.9726027397264</v>
      </c>
      <c r="BQ102" s="120">
        <f t="shared" si="47"/>
        <v>24.738356164383731</v>
      </c>
      <c r="BR102" s="120">
        <f t="shared" si="47"/>
        <v>1070.9726027397264</v>
      </c>
      <c r="BS102" s="120">
        <f t="shared" si="47"/>
        <v>-10378.561643835616</v>
      </c>
      <c r="BT102" s="7">
        <f t="shared" si="47"/>
        <v>-20383.561643835616</v>
      </c>
      <c r="BU102" s="7">
        <f t="shared" si="47"/>
        <v>-19726.027397260274</v>
      </c>
      <c r="BV102" s="7">
        <f t="shared" si="47"/>
        <v>-20383.561643835616</v>
      </c>
      <c r="BW102" s="7">
        <f t="shared" si="47"/>
        <v>-19726.027397260274</v>
      </c>
      <c r="BX102" s="7">
        <f t="shared" si="47"/>
        <v>-20383.561643835616</v>
      </c>
      <c r="BY102" s="123">
        <f t="shared" si="47"/>
        <v>0</v>
      </c>
      <c r="BZ102" s="7">
        <f t="shared" si="47"/>
        <v>0</v>
      </c>
      <c r="CA102" s="7">
        <f t="shared" si="47"/>
        <v>0</v>
      </c>
      <c r="CB102" s="7">
        <f t="shared" si="47"/>
        <v>0</v>
      </c>
      <c r="CC102" s="7">
        <f t="shared" si="47"/>
        <v>0</v>
      </c>
      <c r="CD102" s="7">
        <f t="shared" si="47"/>
        <v>0</v>
      </c>
      <c r="CE102" s="7">
        <f t="shared" si="47"/>
        <v>0</v>
      </c>
      <c r="CF102" s="7">
        <f t="shared" ref="CF102:CS102" si="48">+CF103-CF104</f>
        <v>0</v>
      </c>
      <c r="CG102" s="7">
        <f t="shared" si="48"/>
        <v>0</v>
      </c>
      <c r="CH102" s="123">
        <f t="shared" si="48"/>
        <v>0</v>
      </c>
      <c r="CI102" s="7">
        <f t="shared" si="48"/>
        <v>0</v>
      </c>
      <c r="CJ102" s="7">
        <f t="shared" si="48"/>
        <v>0</v>
      </c>
      <c r="CK102" s="7">
        <f t="shared" si="48"/>
        <v>0</v>
      </c>
      <c r="CL102" s="7">
        <f t="shared" si="48"/>
        <v>-0.54794520547920911</v>
      </c>
      <c r="CM102" s="7">
        <f t="shared" si="48"/>
        <v>3930.2465753424658</v>
      </c>
      <c r="CN102" s="7">
        <f t="shared" si="48"/>
        <v>5.8082191780849826</v>
      </c>
      <c r="CO102" s="7">
        <f t="shared" si="48"/>
        <v>367.06849315068757</v>
      </c>
      <c r="CP102" s="192">
        <f>+CP103-CP104</f>
        <v>-2034.191780821915</v>
      </c>
      <c r="CQ102" s="193">
        <f t="shared" si="48"/>
        <v>728.06849315068757</v>
      </c>
      <c r="CR102" s="193">
        <f t="shared" si="48"/>
        <v>6.8493150676658843E-2</v>
      </c>
      <c r="CS102" s="7">
        <f t="shared" si="48"/>
        <v>-0.19178082191501744</v>
      </c>
      <c r="CT102" s="1247">
        <v>55.852459016394278</v>
      </c>
      <c r="CU102" s="1247">
        <v>564.14754098360936</v>
      </c>
      <c r="CV102" s="1247">
        <v>1129.8524590163943</v>
      </c>
      <c r="CW102" s="1247">
        <v>1641.8524590163943</v>
      </c>
      <c r="CX102" s="1247">
        <v>2651.4426229508208</v>
      </c>
      <c r="CY102" s="1247">
        <v>-34.147540983605722</v>
      </c>
      <c r="CZ102" s="1247">
        <v>-1149.8524590163906</v>
      </c>
      <c r="DA102" s="1247">
        <v>-1150.1475409836057</v>
      </c>
      <c r="DB102" s="1247">
        <v>-1149.8524590163906</v>
      </c>
      <c r="DC102" s="1247">
        <v>-0.14754098360572243</v>
      </c>
      <c r="DD102" s="1247">
        <v>-0.14754098360572243</v>
      </c>
      <c r="DE102" s="1247">
        <v>0.14754098360936041</v>
      </c>
      <c r="DF102" s="1247">
        <v>-0.14754098360572243</v>
      </c>
      <c r="DG102" s="1247">
        <v>0.14754098360936041</v>
      </c>
      <c r="DH102" s="1247">
        <v>-0.14754098360572243</v>
      </c>
      <c r="DI102" s="7"/>
      <c r="DJ102" s="124">
        <f t="shared" si="36"/>
        <v>2287.9178082191793</v>
      </c>
      <c r="DK102" s="63"/>
      <c r="DL102" s="64">
        <v>221598</v>
      </c>
      <c r="DM102" s="65"/>
      <c r="DN102" s="65"/>
      <c r="DO102" s="65"/>
      <c r="DP102" s="65"/>
      <c r="DQ102" s="65"/>
      <c r="DR102" s="21"/>
      <c r="DU102" s="69"/>
      <c r="DV102" s="177"/>
      <c r="DW102" s="177"/>
      <c r="DX102" s="177"/>
      <c r="DY102" s="177"/>
      <c r="DZ102" s="177"/>
    </row>
    <row r="103" spans="1:130" s="204" customFormat="1" ht="20" customHeight="1" x14ac:dyDescent="0.2">
      <c r="A103" s="1373" t="s">
        <v>50</v>
      </c>
      <c r="B103" s="1374"/>
      <c r="C103" s="1267"/>
      <c r="D103" s="1327">
        <v>1</v>
      </c>
      <c r="E103" s="36">
        <f t="shared" ref="E103:P103" si="49">ROUND(E99+E73+E64,0)</f>
        <v>17750</v>
      </c>
      <c r="F103" s="36">
        <f t="shared" si="49"/>
        <v>17157</v>
      </c>
      <c r="G103" s="36">
        <f t="shared" si="49"/>
        <v>13971</v>
      </c>
      <c r="H103" s="36">
        <f t="shared" si="49"/>
        <v>22614</v>
      </c>
      <c r="I103" s="36">
        <f t="shared" si="49"/>
        <v>18596</v>
      </c>
      <c r="J103" s="36">
        <f t="shared" si="49"/>
        <v>12160</v>
      </c>
      <c r="K103" s="36">
        <f t="shared" si="49"/>
        <v>18528</v>
      </c>
      <c r="L103" s="36">
        <f t="shared" si="49"/>
        <v>15783</v>
      </c>
      <c r="M103" s="36">
        <f t="shared" si="49"/>
        <v>21646</v>
      </c>
      <c r="N103" s="36">
        <f t="shared" si="49"/>
        <v>12086</v>
      </c>
      <c r="O103" s="36">
        <f t="shared" si="49"/>
        <v>20281</v>
      </c>
      <c r="P103" s="194">
        <f t="shared" si="49"/>
        <v>206294</v>
      </c>
      <c r="Q103" s="36">
        <f>+Q99+Q73+Q64</f>
        <v>9302</v>
      </c>
      <c r="R103" s="36">
        <f t="shared" ref="R103:CC104" si="50">+R99+R73+R64</f>
        <v>19863</v>
      </c>
      <c r="S103" s="36">
        <f t="shared" si="50"/>
        <v>21571</v>
      </c>
      <c r="T103" s="36">
        <f t="shared" si="50"/>
        <v>19593</v>
      </c>
      <c r="U103" s="36">
        <f t="shared" si="50"/>
        <v>18249</v>
      </c>
      <c r="V103" s="36">
        <f t="shared" si="50"/>
        <v>18544</v>
      </c>
      <c r="W103" s="36">
        <f t="shared" si="50"/>
        <v>21029</v>
      </c>
      <c r="X103" s="36">
        <f t="shared" si="50"/>
        <v>17445</v>
      </c>
      <c r="Y103" s="36">
        <f t="shared" si="50"/>
        <v>15268</v>
      </c>
      <c r="Z103" s="36">
        <f t="shared" si="50"/>
        <v>20296</v>
      </c>
      <c r="AA103" s="36">
        <f t="shared" si="50"/>
        <v>15821</v>
      </c>
      <c r="AB103" s="38">
        <f t="shared" si="50"/>
        <v>20082</v>
      </c>
      <c r="AC103" s="39">
        <f>+AC99+AC73+AC64</f>
        <v>18723</v>
      </c>
      <c r="AD103" s="39">
        <f t="shared" si="50"/>
        <v>11589</v>
      </c>
      <c r="AE103" s="195">
        <f t="shared" si="50"/>
        <v>22481</v>
      </c>
      <c r="AF103" s="195">
        <f t="shared" si="50"/>
        <v>16921</v>
      </c>
      <c r="AG103" s="195">
        <f t="shared" si="50"/>
        <v>20088</v>
      </c>
      <c r="AH103" s="195">
        <f t="shared" si="50"/>
        <v>19663</v>
      </c>
      <c r="AI103" s="195">
        <f t="shared" si="50"/>
        <v>21832</v>
      </c>
      <c r="AJ103" s="195">
        <f t="shared" si="50"/>
        <v>253</v>
      </c>
      <c r="AK103" s="195">
        <f t="shared" si="50"/>
        <v>12957</v>
      </c>
      <c r="AL103" s="195">
        <f t="shared" si="50"/>
        <v>22559</v>
      </c>
      <c r="AM103" s="195">
        <f t="shared" si="50"/>
        <v>20069</v>
      </c>
      <c r="AN103" s="196">
        <f t="shared" si="50"/>
        <v>21368</v>
      </c>
      <c r="AO103" s="195">
        <f t="shared" si="50"/>
        <v>18371.629999999997</v>
      </c>
      <c r="AP103" s="195">
        <f t="shared" si="50"/>
        <v>17151.599999999999</v>
      </c>
      <c r="AQ103" s="195">
        <f t="shared" si="50"/>
        <v>18843</v>
      </c>
      <c r="AR103" s="195">
        <f t="shared" si="50"/>
        <v>19956</v>
      </c>
      <c r="AS103" s="195">
        <f t="shared" si="50"/>
        <v>19594</v>
      </c>
      <c r="AT103" s="195">
        <f t="shared" si="50"/>
        <v>10284</v>
      </c>
      <c r="AU103" s="195">
        <f t="shared" si="50"/>
        <v>17501</v>
      </c>
      <c r="AV103" s="195">
        <f t="shared" si="50"/>
        <v>18847</v>
      </c>
      <c r="AW103" s="195">
        <f t="shared" si="50"/>
        <v>19719</v>
      </c>
      <c r="AX103" s="195">
        <f t="shared" si="50"/>
        <v>20473</v>
      </c>
      <c r="AY103" s="195">
        <f t="shared" si="50"/>
        <v>20936</v>
      </c>
      <c r="AZ103" s="195">
        <f t="shared" si="50"/>
        <v>20688</v>
      </c>
      <c r="BA103" s="195">
        <f t="shared" si="50"/>
        <v>17639</v>
      </c>
      <c r="BB103" s="195">
        <f t="shared" si="50"/>
        <v>19061</v>
      </c>
      <c r="BC103" s="195">
        <f t="shared" si="50"/>
        <v>21120</v>
      </c>
      <c r="BD103" s="195">
        <f t="shared" si="50"/>
        <v>20845</v>
      </c>
      <c r="BE103" s="195">
        <f t="shared" si="50"/>
        <v>21503.394</v>
      </c>
      <c r="BF103" s="195">
        <f t="shared" si="50"/>
        <v>20130</v>
      </c>
      <c r="BG103" s="195">
        <f t="shared" si="50"/>
        <v>20999</v>
      </c>
      <c r="BH103" s="195">
        <f t="shared" si="50"/>
        <v>15773.741</v>
      </c>
      <c r="BI103" s="195">
        <f t="shared" si="50"/>
        <v>22298</v>
      </c>
      <c r="BJ103" s="195">
        <f t="shared" si="50"/>
        <v>17518</v>
      </c>
      <c r="BK103" s="195">
        <f t="shared" si="50"/>
        <v>5240</v>
      </c>
      <c r="BL103" s="197">
        <f t="shared" si="50"/>
        <v>22211</v>
      </c>
      <c r="BM103" s="195">
        <f t="shared" si="50"/>
        <v>21376</v>
      </c>
      <c r="BN103" s="195">
        <f t="shared" si="50"/>
        <v>18717</v>
      </c>
      <c r="BO103" s="195">
        <f t="shared" si="50"/>
        <v>21373</v>
      </c>
      <c r="BP103" s="195">
        <f t="shared" si="50"/>
        <v>21053</v>
      </c>
      <c r="BQ103" s="195">
        <f t="shared" si="50"/>
        <v>20408.3</v>
      </c>
      <c r="BR103" s="195">
        <f t="shared" si="50"/>
        <v>20797</v>
      </c>
      <c r="BS103" s="195">
        <f t="shared" si="50"/>
        <v>10005</v>
      </c>
      <c r="BT103" s="198">
        <f t="shared" si="50"/>
        <v>0</v>
      </c>
      <c r="BU103" s="198">
        <f t="shared" si="50"/>
        <v>0</v>
      </c>
      <c r="BV103" s="198">
        <f t="shared" si="50"/>
        <v>0</v>
      </c>
      <c r="BW103" s="198">
        <f t="shared" si="50"/>
        <v>0</v>
      </c>
      <c r="BX103" s="198">
        <f t="shared" si="50"/>
        <v>0</v>
      </c>
      <c r="BY103" s="199">
        <f t="shared" si="50"/>
        <v>0</v>
      </c>
      <c r="BZ103" s="198">
        <f t="shared" si="50"/>
        <v>0</v>
      </c>
      <c r="CA103" s="198">
        <f t="shared" si="50"/>
        <v>0</v>
      </c>
      <c r="CB103" s="198">
        <f t="shared" si="50"/>
        <v>0</v>
      </c>
      <c r="CC103" s="198">
        <f t="shared" si="50"/>
        <v>0</v>
      </c>
      <c r="CD103" s="198">
        <f t="shared" ref="CD103:CS104" si="51">+CD99+CD73+CD64</f>
        <v>0</v>
      </c>
      <c r="CE103" s="198">
        <f t="shared" si="51"/>
        <v>0</v>
      </c>
      <c r="CF103" s="198">
        <f t="shared" si="51"/>
        <v>0</v>
      </c>
      <c r="CG103" s="198">
        <f t="shared" si="51"/>
        <v>0</v>
      </c>
      <c r="CH103" s="199">
        <f t="shared" si="51"/>
        <v>0</v>
      </c>
      <c r="CI103" s="198">
        <f t="shared" si="51"/>
        <v>0</v>
      </c>
      <c r="CJ103" s="198">
        <f t="shared" si="51"/>
        <v>0</v>
      </c>
      <c r="CK103" s="198">
        <f t="shared" si="51"/>
        <v>0</v>
      </c>
      <c r="CL103" s="198">
        <f t="shared" si="51"/>
        <v>0</v>
      </c>
      <c r="CM103" s="198">
        <f t="shared" si="51"/>
        <v>14945</v>
      </c>
      <c r="CN103" s="198">
        <f t="shared" si="51"/>
        <v>18085</v>
      </c>
      <c r="CO103" s="198">
        <f t="shared" si="51"/>
        <v>19052</v>
      </c>
      <c r="CP103" s="200">
        <f>+CP99+CP73+CP64</f>
        <v>16048</v>
      </c>
      <c r="CQ103" s="198">
        <f t="shared" si="51"/>
        <v>19413</v>
      </c>
      <c r="CR103" s="198">
        <f t="shared" si="51"/>
        <v>18684.999999999989</v>
      </c>
      <c r="CS103" s="198">
        <f t="shared" si="51"/>
        <v>18082</v>
      </c>
      <c r="CT103" s="1268">
        <v>18882</v>
      </c>
      <c r="CU103" s="1268">
        <v>18783</v>
      </c>
      <c r="CV103" s="1268">
        <v>19956</v>
      </c>
      <c r="CW103" s="1268">
        <v>20468</v>
      </c>
      <c r="CX103" s="1268">
        <v>20263</v>
      </c>
      <c r="CY103" s="1268">
        <v>18792</v>
      </c>
      <c r="CZ103" s="1268">
        <v>17069</v>
      </c>
      <c r="DA103" s="1268">
        <v>17676</v>
      </c>
      <c r="DB103" s="1268">
        <v>17069</v>
      </c>
      <c r="DC103" s="1268">
        <v>18826</v>
      </c>
      <c r="DD103" s="1268">
        <v>18826</v>
      </c>
      <c r="DE103" s="1268">
        <v>18219</v>
      </c>
      <c r="DF103" s="1269">
        <v>18826</v>
      </c>
      <c r="DG103" s="1268">
        <v>18219</v>
      </c>
      <c r="DH103" s="1268">
        <v>18826</v>
      </c>
      <c r="DI103" s="198"/>
      <c r="DJ103" s="201">
        <f t="shared" si="36"/>
        <v>61466</v>
      </c>
      <c r="DK103" s="63" t="s">
        <v>51</v>
      </c>
      <c r="DL103" s="64">
        <f>SUM(Q103:AB103)</f>
        <v>217063</v>
      </c>
      <c r="DM103" s="202">
        <f>SUM(AC103:AN103)</f>
        <v>208503</v>
      </c>
      <c r="DN103" s="66">
        <f>+DN99+DN73+DN64</f>
        <v>222364.23</v>
      </c>
      <c r="DO103" s="67">
        <f>SUM(BA103:BL103)</f>
        <v>224338.13500000001</v>
      </c>
      <c r="DP103" s="67">
        <f>SUM(BM103:BX103)</f>
        <v>133729.29999999999</v>
      </c>
      <c r="DQ103" s="67">
        <f>SUM(CH103:CV103)</f>
        <v>181931</v>
      </c>
      <c r="DR103" s="21"/>
      <c r="DS103" s="203"/>
      <c r="DU103" s="69"/>
    </row>
    <row r="104" spans="1:130" s="203" customFormat="1" ht="20" customHeight="1" thickBot="1" x14ac:dyDescent="0.25">
      <c r="A104" s="1375" t="s">
        <v>52</v>
      </c>
      <c r="B104" s="1370"/>
      <c r="C104" s="1362"/>
      <c r="D104" s="1355">
        <v>1</v>
      </c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7">
        <v>255000</v>
      </c>
      <c r="Q104" s="116">
        <f t="shared" ref="Q104:AB104" si="52">+Q100+Q74+Q65</f>
        <v>9503.4246575342459</v>
      </c>
      <c r="R104" s="116">
        <f t="shared" si="52"/>
        <v>17739.726027397261</v>
      </c>
      <c r="S104" s="116">
        <f t="shared" si="52"/>
        <v>19640.410958904111</v>
      </c>
      <c r="T104" s="116">
        <f t="shared" si="52"/>
        <v>19006.849315068492</v>
      </c>
      <c r="U104" s="116">
        <f t="shared" si="52"/>
        <v>18373.287671232876</v>
      </c>
      <c r="V104" s="116">
        <f t="shared" si="52"/>
        <v>19006.849315068492</v>
      </c>
      <c r="W104" s="116">
        <f t="shared" si="52"/>
        <v>19640.410958904111</v>
      </c>
      <c r="X104" s="116">
        <f t="shared" si="52"/>
        <v>19640.410958904111</v>
      </c>
      <c r="Y104" s="116">
        <f t="shared" si="52"/>
        <v>15205.479452054795</v>
      </c>
      <c r="Z104" s="116">
        <f t="shared" si="52"/>
        <v>19640.410958904111</v>
      </c>
      <c r="AA104" s="116">
        <f t="shared" si="52"/>
        <v>17106.164383561645</v>
      </c>
      <c r="AB104" s="118">
        <f t="shared" si="52"/>
        <v>19640.410958904111</v>
      </c>
      <c r="AC104" s="119">
        <f>+AC100+AC74+AC65</f>
        <v>212000</v>
      </c>
      <c r="AD104" s="119">
        <f t="shared" si="50"/>
        <v>119677.41935483871</v>
      </c>
      <c r="AE104" s="151">
        <f t="shared" si="50"/>
        <v>212000</v>
      </c>
      <c r="AF104" s="151">
        <f t="shared" si="50"/>
        <v>191483.87096774194</v>
      </c>
      <c r="AG104" s="151">
        <f t="shared" si="50"/>
        <v>212000</v>
      </c>
      <c r="AH104" s="151">
        <f t="shared" si="50"/>
        <v>205161.29032258067</v>
      </c>
      <c r="AI104" s="151">
        <f t="shared" si="50"/>
        <v>212000</v>
      </c>
      <c r="AJ104" s="151">
        <f t="shared" si="50"/>
        <v>6838.709677419356</v>
      </c>
      <c r="AK104" s="151">
        <f t="shared" si="50"/>
        <v>129935.48387096776</v>
      </c>
      <c r="AL104" s="151">
        <f t="shared" si="50"/>
        <v>212000</v>
      </c>
      <c r="AM104" s="151">
        <f t="shared" si="50"/>
        <v>170967.74193548388</v>
      </c>
      <c r="AN104" s="152">
        <f t="shared" si="50"/>
        <v>212000</v>
      </c>
      <c r="AO104" s="151">
        <f t="shared" si="50"/>
        <v>260178.57142857142</v>
      </c>
      <c r="AP104" s="151">
        <f t="shared" si="50"/>
        <v>235000</v>
      </c>
      <c r="AQ104" s="151">
        <f t="shared" si="50"/>
        <v>260178.57142857142</v>
      </c>
      <c r="AR104" s="151">
        <f t="shared" si="50"/>
        <v>251785.71428571432</v>
      </c>
      <c r="AS104" s="151">
        <f t="shared" si="50"/>
        <v>260178.57142857142</v>
      </c>
      <c r="AT104" s="151">
        <f t="shared" si="50"/>
        <v>251785.71428571432</v>
      </c>
      <c r="AU104" s="151">
        <f t="shared" si="50"/>
        <v>239196.42857142858</v>
      </c>
      <c r="AV104" s="151">
        <f t="shared" si="50"/>
        <v>260178.57142857142</v>
      </c>
      <c r="AW104" s="151">
        <f t="shared" si="50"/>
        <v>251785.71428571432</v>
      </c>
      <c r="AX104" s="151">
        <f t="shared" si="50"/>
        <v>260178.57142857142</v>
      </c>
      <c r="AY104" s="151">
        <f t="shared" si="50"/>
        <v>251785.71428571432</v>
      </c>
      <c r="AZ104" s="151">
        <f t="shared" si="50"/>
        <v>260178.57142857142</v>
      </c>
      <c r="BA104" s="151">
        <f t="shared" si="50"/>
        <v>230000</v>
      </c>
      <c r="BB104" s="151">
        <f t="shared" si="50"/>
        <v>215161.29032258067</v>
      </c>
      <c r="BC104" s="151">
        <f t="shared" si="50"/>
        <v>230000</v>
      </c>
      <c r="BD104" s="151">
        <f t="shared" si="50"/>
        <v>222580.64516129033</v>
      </c>
      <c r="BE104" s="151">
        <f t="shared" si="50"/>
        <v>230000</v>
      </c>
      <c r="BF104" s="151">
        <f t="shared" si="50"/>
        <v>222580.64516129033</v>
      </c>
      <c r="BG104" s="151">
        <f t="shared" si="50"/>
        <v>230000</v>
      </c>
      <c r="BH104" s="151">
        <f t="shared" si="50"/>
        <v>230000</v>
      </c>
      <c r="BI104" s="151">
        <f t="shared" si="50"/>
        <v>222580.64516129033</v>
      </c>
      <c r="BJ104" s="151">
        <f t="shared" si="50"/>
        <v>185483.87096774194</v>
      </c>
      <c r="BK104" s="151">
        <f t="shared" si="50"/>
        <v>59354.838709677424</v>
      </c>
      <c r="BL104" s="153">
        <f t="shared" si="50"/>
        <v>230000</v>
      </c>
      <c r="BM104" s="151">
        <f t="shared" si="50"/>
        <v>20383.561643835616</v>
      </c>
      <c r="BN104" s="151">
        <f t="shared" si="50"/>
        <v>18410.95890410959</v>
      </c>
      <c r="BO104" s="151">
        <f t="shared" si="50"/>
        <v>20383.561643835616</v>
      </c>
      <c r="BP104" s="151">
        <f t="shared" si="50"/>
        <v>19726.027397260274</v>
      </c>
      <c r="BQ104" s="151">
        <f t="shared" si="50"/>
        <v>20383.561643835616</v>
      </c>
      <c r="BR104" s="151">
        <f t="shared" si="50"/>
        <v>19726.027397260274</v>
      </c>
      <c r="BS104" s="151">
        <f t="shared" si="50"/>
        <v>20383.561643835616</v>
      </c>
      <c r="BT104" s="154">
        <f t="shared" si="50"/>
        <v>20383.561643835616</v>
      </c>
      <c r="BU104" s="154">
        <f t="shared" si="50"/>
        <v>19726.027397260274</v>
      </c>
      <c r="BV104" s="154">
        <f t="shared" si="50"/>
        <v>20383.561643835616</v>
      </c>
      <c r="BW104" s="154">
        <f t="shared" si="50"/>
        <v>19726.027397260274</v>
      </c>
      <c r="BX104" s="154">
        <f t="shared" si="50"/>
        <v>20383.561643835616</v>
      </c>
      <c r="BY104" s="155">
        <f t="shared" si="50"/>
        <v>0</v>
      </c>
      <c r="BZ104" s="154">
        <f t="shared" si="50"/>
        <v>0</v>
      </c>
      <c r="CA104" s="154">
        <f t="shared" si="50"/>
        <v>0</v>
      </c>
      <c r="CB104" s="154">
        <f t="shared" si="50"/>
        <v>0</v>
      </c>
      <c r="CC104" s="154">
        <f t="shared" si="50"/>
        <v>0</v>
      </c>
      <c r="CD104" s="154">
        <f t="shared" si="51"/>
        <v>0</v>
      </c>
      <c r="CE104" s="154">
        <f t="shared" si="51"/>
        <v>0</v>
      </c>
      <c r="CF104" s="154">
        <f t="shared" si="51"/>
        <v>0</v>
      </c>
      <c r="CG104" s="154">
        <f t="shared" si="51"/>
        <v>0</v>
      </c>
      <c r="CH104" s="155">
        <f t="shared" si="51"/>
        <v>0</v>
      </c>
      <c r="CI104" s="154">
        <f t="shared" si="51"/>
        <v>0</v>
      </c>
      <c r="CJ104" s="154">
        <f t="shared" si="51"/>
        <v>0</v>
      </c>
      <c r="CK104" s="154">
        <f t="shared" si="51"/>
        <v>0</v>
      </c>
      <c r="CL104" s="154">
        <f>+CL100+CL74+CL65</f>
        <v>0.54794520547920911</v>
      </c>
      <c r="CM104" s="154">
        <f>+CM100+CM74+CM65</f>
        <v>11014.753424657534</v>
      </c>
      <c r="CN104" s="154">
        <f>+CN100+CN74+CN65</f>
        <v>18079.191780821915</v>
      </c>
      <c r="CO104" s="154">
        <f>+CO100+CO74+CO65</f>
        <v>18684.931506849312</v>
      </c>
      <c r="CP104" s="205">
        <f t="shared" si="51"/>
        <v>18082.191780821915</v>
      </c>
      <c r="CQ104" s="154">
        <f t="shared" si="51"/>
        <v>18684.931506849312</v>
      </c>
      <c r="CR104" s="154">
        <f t="shared" si="51"/>
        <v>18684.931506849312</v>
      </c>
      <c r="CS104" s="154">
        <f t="shared" si="51"/>
        <v>18082.191780821915</v>
      </c>
      <c r="CT104" s="1256">
        <v>18826.147540983606</v>
      </c>
      <c r="CU104" s="1256">
        <v>18218.852459016391</v>
      </c>
      <c r="CV104" s="1256">
        <v>18826.147540983606</v>
      </c>
      <c r="CW104" s="1256">
        <v>18826.147540983606</v>
      </c>
      <c r="CX104" s="1256">
        <v>17611.557377049179</v>
      </c>
      <c r="CY104" s="1256">
        <v>18826.147540983606</v>
      </c>
      <c r="CZ104" s="1256">
        <v>18218.852459016391</v>
      </c>
      <c r="DA104" s="1256">
        <v>18826.147540983606</v>
      </c>
      <c r="DB104" s="1256">
        <v>18218.852459016391</v>
      </c>
      <c r="DC104" s="1256">
        <v>18826.147540983606</v>
      </c>
      <c r="DD104" s="1256">
        <v>18826.147540983606</v>
      </c>
      <c r="DE104" s="1256">
        <v>18218.852459016391</v>
      </c>
      <c r="DF104" s="1257">
        <v>18826.147540983606</v>
      </c>
      <c r="DG104" s="1256">
        <v>18218.852459016391</v>
      </c>
      <c r="DH104" s="1256">
        <v>18826.147540983606</v>
      </c>
      <c r="DI104" s="154"/>
      <c r="DJ104" s="156">
        <f t="shared" si="36"/>
        <v>59178.082191780821</v>
      </c>
      <c r="DK104" s="63" t="s">
        <v>51</v>
      </c>
      <c r="DL104" s="157">
        <f>SUM(Q104:AB104)</f>
        <v>214143.83561643833</v>
      </c>
      <c r="DM104" s="158">
        <f>SUM(AE104:AN104)+AD103+AC103</f>
        <v>1794699.0967741937</v>
      </c>
      <c r="DN104" s="159">
        <f>SUM(AO104:AZ104)</f>
        <v>3042410.7142857141</v>
      </c>
      <c r="DO104" s="160">
        <f>SUM(BA104:BL104)</f>
        <v>2507741.9354838715</v>
      </c>
      <c r="DP104" s="160">
        <f>SUM(BM104:BX104)</f>
        <v>240000.00000000003</v>
      </c>
      <c r="DQ104" s="160">
        <f>SUM(CH104:CV104)</f>
        <v>177184.81877386032</v>
      </c>
      <c r="DR104" s="21"/>
      <c r="DS104" s="206"/>
      <c r="DU104" s="69"/>
    </row>
    <row r="105" spans="1:130" s="108" customFormat="1" ht="20" customHeight="1" thickBot="1" x14ac:dyDescent="0.25">
      <c r="A105" s="1363" t="s">
        <v>53</v>
      </c>
      <c r="B105" s="1371"/>
      <c r="C105" s="1258"/>
      <c r="D105" s="1372"/>
      <c r="E105" s="182" t="e">
        <f>+E101+E75+#REF!</f>
        <v>#REF!</v>
      </c>
      <c r="F105" s="182" t="e">
        <f>+F101+F75+#REF!</f>
        <v>#REF!</v>
      </c>
      <c r="G105" s="182" t="e">
        <f>+G101+G75+#REF!</f>
        <v>#REF!</v>
      </c>
      <c r="H105" s="182" t="e">
        <f>+H101+H75+#REF!</f>
        <v>#REF!</v>
      </c>
      <c r="I105" s="182" t="e">
        <f>+I101+I75+#REF!</f>
        <v>#REF!</v>
      </c>
      <c r="J105" s="182" t="e">
        <f>+J101+J75+#REF!</f>
        <v>#REF!</v>
      </c>
      <c r="K105" s="182" t="e">
        <f>+K101+K75+#REF!</f>
        <v>#REF!</v>
      </c>
      <c r="L105" s="182" t="e">
        <f>+L101+L75+#REF!</f>
        <v>#REF!</v>
      </c>
      <c r="M105" s="182" t="e">
        <f>+M101+M75+#REF!</f>
        <v>#REF!</v>
      </c>
      <c r="N105" s="182" t="e">
        <f>+N101+N75+#REF!</f>
        <v>#REF!</v>
      </c>
      <c r="O105" s="182" t="e">
        <f>+O101+O75+#REF!</f>
        <v>#REF!</v>
      </c>
      <c r="P105" s="183"/>
      <c r="Q105" s="182">
        <v>26506</v>
      </c>
      <c r="R105" s="182">
        <v>19951</v>
      </c>
      <c r="S105" s="182">
        <v>17998</v>
      </c>
      <c r="T105" s="182">
        <v>20253</v>
      </c>
      <c r="U105" s="182">
        <v>26254</v>
      </c>
      <c r="V105" s="182">
        <v>25610</v>
      </c>
      <c r="W105" s="182">
        <v>28038</v>
      </c>
      <c r="X105" s="182">
        <v>33315</v>
      </c>
      <c r="Y105" s="182">
        <v>27743</v>
      </c>
      <c r="Z105" s="182">
        <v>33044</v>
      </c>
      <c r="AA105" s="182">
        <v>36166</v>
      </c>
      <c r="AB105" s="184">
        <v>26606</v>
      </c>
      <c r="AC105" s="185"/>
      <c r="AD105" s="185"/>
      <c r="AE105" s="186"/>
      <c r="AF105" s="186"/>
      <c r="AG105" s="186"/>
      <c r="AH105" s="186"/>
      <c r="AI105" s="186"/>
      <c r="AJ105" s="186"/>
      <c r="AK105" s="186"/>
      <c r="AL105" s="186"/>
      <c r="AM105" s="186"/>
      <c r="AN105" s="187"/>
      <c r="AO105" s="186"/>
      <c r="AP105" s="186"/>
      <c r="AQ105" s="186"/>
      <c r="AR105" s="186"/>
      <c r="AS105" s="186"/>
      <c r="AT105" s="186"/>
      <c r="AU105" s="186"/>
      <c r="AV105" s="186"/>
      <c r="AW105" s="186"/>
      <c r="AX105" s="186"/>
      <c r="AY105" s="186"/>
      <c r="AZ105" s="186"/>
      <c r="BA105" s="186"/>
      <c r="BB105" s="186"/>
      <c r="BC105" s="186"/>
      <c r="BD105" s="186"/>
      <c r="BE105" s="186"/>
      <c r="BF105" s="186"/>
      <c r="BG105" s="186"/>
      <c r="BH105" s="186"/>
      <c r="BI105" s="186"/>
      <c r="BJ105" s="186"/>
      <c r="BK105" s="186"/>
      <c r="BL105" s="188"/>
      <c r="BM105" s="186"/>
      <c r="BN105" s="186"/>
      <c r="BO105" s="186"/>
      <c r="BP105" s="186"/>
      <c r="BQ105" s="186"/>
      <c r="BR105" s="186"/>
      <c r="BS105" s="186"/>
      <c r="BT105" s="168"/>
      <c r="BU105" s="168"/>
      <c r="BV105" s="168"/>
      <c r="BW105" s="168"/>
      <c r="BX105" s="168"/>
      <c r="BY105" s="169"/>
      <c r="BZ105" s="168"/>
      <c r="CA105" s="168"/>
      <c r="CB105" s="168"/>
      <c r="CC105" s="168"/>
      <c r="CD105" s="168"/>
      <c r="CE105" s="168">
        <v>0</v>
      </c>
      <c r="CF105" s="168">
        <v>0</v>
      </c>
      <c r="CG105" s="168">
        <v>0</v>
      </c>
      <c r="CH105" s="169">
        <v>0</v>
      </c>
      <c r="CI105" s="168">
        <v>0</v>
      </c>
      <c r="CJ105" s="168">
        <v>0</v>
      </c>
      <c r="CK105" s="168" t="e">
        <v>#DIV/0!</v>
      </c>
      <c r="CL105" s="168">
        <v>7.8558452398452924E-2</v>
      </c>
      <c r="CM105" s="168">
        <v>493.49253694702213</v>
      </c>
      <c r="CN105" s="168">
        <v>647.99970540580341</v>
      </c>
      <c r="CO105" s="168">
        <v>648.10723228752386</v>
      </c>
      <c r="CP105" s="168">
        <v>648.10723228752386</v>
      </c>
      <c r="CQ105" s="168">
        <v>648.10723228752386</v>
      </c>
      <c r="CR105" s="168">
        <v>648.10723228752386</v>
      </c>
      <c r="CS105" s="168">
        <v>648.10723228752386</v>
      </c>
      <c r="CT105" s="1259">
        <v>653.00546448087437</v>
      </c>
      <c r="CU105" s="1259">
        <v>653.00546448087425</v>
      </c>
      <c r="CV105" s="1259">
        <v>653.00546448087437</v>
      </c>
      <c r="CW105" s="1259">
        <v>653.00546448087437</v>
      </c>
      <c r="CX105" s="1259">
        <v>653.00546448087425</v>
      </c>
      <c r="CY105" s="1259">
        <v>653.00546448087437</v>
      </c>
      <c r="CZ105" s="1259">
        <v>653.00546448087425</v>
      </c>
      <c r="DA105" s="1259">
        <v>653.00546448087437</v>
      </c>
      <c r="DB105" s="1259"/>
      <c r="DC105" s="1259"/>
      <c r="DD105" s="1259"/>
      <c r="DE105" s="1259"/>
      <c r="DF105" s="1260"/>
      <c r="DG105" s="1259"/>
      <c r="DH105" s="1259"/>
      <c r="DI105" s="168"/>
      <c r="DJ105" s="170">
        <f t="shared" si="36"/>
        <v>0</v>
      </c>
      <c r="DK105" s="171"/>
      <c r="DL105" s="190"/>
      <c r="DM105" s="191"/>
      <c r="DN105" s="191"/>
      <c r="DO105" s="191"/>
      <c r="DP105" s="191"/>
      <c r="DQ105" s="191"/>
      <c r="DR105" s="21"/>
      <c r="DU105" s="69"/>
    </row>
    <row r="106" spans="1:130" ht="17" thickBot="1" x14ac:dyDescent="0.25">
      <c r="A106" s="1376" t="s">
        <v>54</v>
      </c>
      <c r="CM106" s="213">
        <f>EOMONTH(CM1,0)-CM1+1</f>
        <v>31</v>
      </c>
      <c r="CN106" s="213">
        <f t="shared" ref="CN106:CS106" si="53">EOMONTH(CN1,0)-CN1+1</f>
        <v>30</v>
      </c>
      <c r="CO106" s="213">
        <f t="shared" si="53"/>
        <v>31</v>
      </c>
      <c r="CP106" s="213">
        <f t="shared" si="53"/>
        <v>30</v>
      </c>
      <c r="CQ106" s="213">
        <f t="shared" si="53"/>
        <v>31</v>
      </c>
      <c r="CR106" s="213">
        <f t="shared" si="53"/>
        <v>31</v>
      </c>
      <c r="CS106" s="213">
        <f t="shared" si="53"/>
        <v>30</v>
      </c>
      <c r="CT106" s="1272">
        <v>31</v>
      </c>
      <c r="CU106" s="1272">
        <v>30</v>
      </c>
      <c r="CV106" s="1272">
        <v>31</v>
      </c>
      <c r="CW106" s="1272">
        <v>31</v>
      </c>
      <c r="CX106" s="1272">
        <v>29</v>
      </c>
      <c r="CY106" s="1272">
        <v>31</v>
      </c>
      <c r="CZ106" s="1272">
        <v>30</v>
      </c>
      <c r="DA106" s="1272">
        <v>31</v>
      </c>
      <c r="DB106" s="1272">
        <v>30</v>
      </c>
      <c r="DC106" s="1272">
        <v>31</v>
      </c>
      <c r="DD106" s="1272">
        <v>31</v>
      </c>
      <c r="DE106" s="1272">
        <v>30</v>
      </c>
      <c r="DF106" s="1273">
        <v>31</v>
      </c>
      <c r="DG106" s="1272">
        <v>30</v>
      </c>
      <c r="DH106" s="1272">
        <v>31</v>
      </c>
    </row>
    <row r="107" spans="1:130" s="229" customFormat="1" ht="20" customHeight="1" x14ac:dyDescent="0.2">
      <c r="A107" s="1378" t="s">
        <v>55</v>
      </c>
      <c r="B107" s="1379">
        <v>2</v>
      </c>
      <c r="C107" s="1274">
        <v>3</v>
      </c>
      <c r="D107" s="1380">
        <v>4</v>
      </c>
      <c r="E107" s="221">
        <f t="shared" ref="E107:BP107" si="54">+D107+1</f>
        <v>5</v>
      </c>
      <c r="F107" s="221">
        <f t="shared" si="54"/>
        <v>6</v>
      </c>
      <c r="G107" s="221">
        <f t="shared" si="54"/>
        <v>7</v>
      </c>
      <c r="H107" s="221">
        <f t="shared" si="54"/>
        <v>8</v>
      </c>
      <c r="I107" s="221">
        <f t="shared" si="54"/>
        <v>9</v>
      </c>
      <c r="J107" s="221">
        <f t="shared" si="54"/>
        <v>10</v>
      </c>
      <c r="K107" s="221">
        <f t="shared" si="54"/>
        <v>11</v>
      </c>
      <c r="L107" s="221">
        <f t="shared" si="54"/>
        <v>12</v>
      </c>
      <c r="M107" s="221">
        <f t="shared" si="54"/>
        <v>13</v>
      </c>
      <c r="N107" s="221">
        <f t="shared" si="54"/>
        <v>14</v>
      </c>
      <c r="O107" s="221">
        <f t="shared" si="54"/>
        <v>15</v>
      </c>
      <c r="P107" s="222">
        <f t="shared" si="54"/>
        <v>16</v>
      </c>
      <c r="Q107" s="221">
        <f t="shared" si="54"/>
        <v>17</v>
      </c>
      <c r="R107" s="221">
        <f t="shared" si="54"/>
        <v>18</v>
      </c>
      <c r="S107" s="221">
        <f t="shared" si="54"/>
        <v>19</v>
      </c>
      <c r="T107" s="221">
        <f t="shared" si="54"/>
        <v>20</v>
      </c>
      <c r="U107" s="221">
        <f t="shared" si="54"/>
        <v>21</v>
      </c>
      <c r="V107" s="221">
        <f t="shared" si="54"/>
        <v>22</v>
      </c>
      <c r="W107" s="221">
        <f t="shared" si="54"/>
        <v>23</v>
      </c>
      <c r="X107" s="221">
        <f t="shared" si="54"/>
        <v>24</v>
      </c>
      <c r="Y107" s="221">
        <f t="shared" si="54"/>
        <v>25</v>
      </c>
      <c r="Z107" s="221">
        <f t="shared" si="54"/>
        <v>26</v>
      </c>
      <c r="AA107" s="221">
        <f t="shared" si="54"/>
        <v>27</v>
      </c>
      <c r="AB107" s="223">
        <f t="shared" si="54"/>
        <v>28</v>
      </c>
      <c r="AC107" s="221">
        <f t="shared" si="54"/>
        <v>29</v>
      </c>
      <c r="AD107" s="221">
        <f t="shared" si="54"/>
        <v>30</v>
      </c>
      <c r="AE107" s="221">
        <f t="shared" si="54"/>
        <v>31</v>
      </c>
      <c r="AF107" s="221">
        <f t="shared" si="54"/>
        <v>32</v>
      </c>
      <c r="AG107" s="221">
        <f t="shared" si="54"/>
        <v>33</v>
      </c>
      <c r="AH107" s="221">
        <f t="shared" si="54"/>
        <v>34</v>
      </c>
      <c r="AI107" s="221">
        <f t="shared" si="54"/>
        <v>35</v>
      </c>
      <c r="AJ107" s="221">
        <f t="shared" si="54"/>
        <v>36</v>
      </c>
      <c r="AK107" s="221">
        <f t="shared" si="54"/>
        <v>37</v>
      </c>
      <c r="AL107" s="221">
        <f t="shared" si="54"/>
        <v>38</v>
      </c>
      <c r="AM107" s="221">
        <f t="shared" si="54"/>
        <v>39</v>
      </c>
      <c r="AN107" s="223">
        <f t="shared" si="54"/>
        <v>40</v>
      </c>
      <c r="AO107" s="221">
        <f t="shared" si="54"/>
        <v>41</v>
      </c>
      <c r="AP107" s="221">
        <f t="shared" si="54"/>
        <v>42</v>
      </c>
      <c r="AQ107" s="221">
        <f t="shared" si="54"/>
        <v>43</v>
      </c>
      <c r="AR107" s="221">
        <f t="shared" si="54"/>
        <v>44</v>
      </c>
      <c r="AS107" s="221">
        <f t="shared" si="54"/>
        <v>45</v>
      </c>
      <c r="AT107" s="221">
        <f t="shared" si="54"/>
        <v>46</v>
      </c>
      <c r="AU107" s="221">
        <f t="shared" si="54"/>
        <v>47</v>
      </c>
      <c r="AV107" s="221">
        <f t="shared" si="54"/>
        <v>48</v>
      </c>
      <c r="AW107" s="221">
        <f t="shared" si="54"/>
        <v>49</v>
      </c>
      <c r="AX107" s="221">
        <f t="shared" si="54"/>
        <v>50</v>
      </c>
      <c r="AY107" s="221">
        <f t="shared" si="54"/>
        <v>51</v>
      </c>
      <c r="AZ107" s="221">
        <f t="shared" si="54"/>
        <v>52</v>
      </c>
      <c r="BA107" s="221">
        <f t="shared" si="54"/>
        <v>53</v>
      </c>
      <c r="BB107" s="221">
        <f t="shared" si="54"/>
        <v>54</v>
      </c>
      <c r="BC107" s="221">
        <f t="shared" si="54"/>
        <v>55</v>
      </c>
      <c r="BD107" s="221">
        <f t="shared" si="54"/>
        <v>56</v>
      </c>
      <c r="BE107" s="221">
        <f t="shared" si="54"/>
        <v>57</v>
      </c>
      <c r="BF107" s="221">
        <f t="shared" si="54"/>
        <v>58</v>
      </c>
      <c r="BG107" s="221">
        <f t="shared" si="54"/>
        <v>59</v>
      </c>
      <c r="BH107" s="221">
        <f t="shared" si="54"/>
        <v>60</v>
      </c>
      <c r="BI107" s="221">
        <f t="shared" si="54"/>
        <v>61</v>
      </c>
      <c r="BJ107" s="221">
        <f t="shared" si="54"/>
        <v>62</v>
      </c>
      <c r="BK107" s="221">
        <f t="shared" si="54"/>
        <v>63</v>
      </c>
      <c r="BL107" s="224">
        <f t="shared" si="54"/>
        <v>64</v>
      </c>
      <c r="BM107" s="221">
        <f t="shared" si="54"/>
        <v>65</v>
      </c>
      <c r="BN107" s="221">
        <f t="shared" si="54"/>
        <v>66</v>
      </c>
      <c r="BO107" s="221">
        <f t="shared" si="54"/>
        <v>67</v>
      </c>
      <c r="BP107" s="221">
        <f t="shared" si="54"/>
        <v>68</v>
      </c>
      <c r="BQ107" s="221">
        <f t="shared" ref="BQ107:CS107" si="55">+BP107+1</f>
        <v>69</v>
      </c>
      <c r="BR107" s="221">
        <f t="shared" si="55"/>
        <v>70</v>
      </c>
      <c r="BS107" s="221">
        <f t="shared" si="55"/>
        <v>71</v>
      </c>
      <c r="BT107" s="225">
        <f t="shared" si="55"/>
        <v>72</v>
      </c>
      <c r="BU107" s="225">
        <f t="shared" si="55"/>
        <v>73</v>
      </c>
      <c r="BV107" s="225">
        <f t="shared" si="55"/>
        <v>74</v>
      </c>
      <c r="BW107" s="225">
        <f t="shared" si="55"/>
        <v>75</v>
      </c>
      <c r="BX107" s="225">
        <f t="shared" si="55"/>
        <v>76</v>
      </c>
      <c r="BY107" s="226">
        <f t="shared" si="55"/>
        <v>77</v>
      </c>
      <c r="BZ107" s="225">
        <f t="shared" si="55"/>
        <v>78</v>
      </c>
      <c r="CA107" s="225">
        <f t="shared" si="55"/>
        <v>79</v>
      </c>
      <c r="CB107" s="225">
        <f t="shared" si="55"/>
        <v>80</v>
      </c>
      <c r="CC107" s="225">
        <f t="shared" si="55"/>
        <v>81</v>
      </c>
      <c r="CD107" s="225">
        <f t="shared" si="55"/>
        <v>82</v>
      </c>
      <c r="CE107" s="225">
        <f>+CD107+1</f>
        <v>83</v>
      </c>
      <c r="CF107" s="225">
        <f t="shared" si="55"/>
        <v>84</v>
      </c>
      <c r="CG107" s="225">
        <f t="shared" si="55"/>
        <v>85</v>
      </c>
      <c r="CH107" s="226">
        <f t="shared" si="55"/>
        <v>86</v>
      </c>
      <c r="CI107" s="225">
        <f t="shared" si="55"/>
        <v>87</v>
      </c>
      <c r="CJ107" s="225">
        <f t="shared" si="55"/>
        <v>88</v>
      </c>
      <c r="CK107" s="225">
        <f t="shared" si="55"/>
        <v>89</v>
      </c>
      <c r="CL107" s="225">
        <f t="shared" si="55"/>
        <v>90</v>
      </c>
      <c r="CM107" s="225">
        <f t="shared" si="55"/>
        <v>91</v>
      </c>
      <c r="CN107" s="225">
        <f t="shared" si="55"/>
        <v>92</v>
      </c>
      <c r="CO107" s="225">
        <f t="shared" si="55"/>
        <v>93</v>
      </c>
      <c r="CP107" s="225">
        <f t="shared" si="55"/>
        <v>94</v>
      </c>
      <c r="CQ107" s="225">
        <f t="shared" si="55"/>
        <v>95</v>
      </c>
      <c r="CR107" s="225">
        <f t="shared" si="55"/>
        <v>96</v>
      </c>
      <c r="CS107" s="225">
        <f t="shared" si="55"/>
        <v>97</v>
      </c>
      <c r="CT107" s="1275">
        <v>98</v>
      </c>
      <c r="CU107" s="1275">
        <v>99</v>
      </c>
      <c r="CV107" s="1275">
        <v>100</v>
      </c>
      <c r="CW107" s="1275">
        <v>101</v>
      </c>
      <c r="CX107" s="1275">
        <v>102</v>
      </c>
      <c r="CY107" s="1275">
        <v>103</v>
      </c>
      <c r="CZ107" s="1275">
        <v>104</v>
      </c>
      <c r="DA107" s="1275">
        <v>105</v>
      </c>
      <c r="DB107" s="1275">
        <v>106</v>
      </c>
      <c r="DC107" s="1275">
        <v>107</v>
      </c>
      <c r="DD107" s="1275">
        <v>108</v>
      </c>
      <c r="DE107" s="1275">
        <v>109</v>
      </c>
      <c r="DF107" s="1276">
        <v>110</v>
      </c>
      <c r="DG107" s="1275">
        <v>111</v>
      </c>
      <c r="DH107" s="1275">
        <v>112</v>
      </c>
      <c r="DI107" s="225"/>
      <c r="DJ107" s="227">
        <f t="shared" ref="DJ107" si="56">+DA107+1</f>
        <v>106</v>
      </c>
      <c r="DK107" s="228">
        <f t="shared" ref="DK107:DQ107" si="57">+DJ107+1</f>
        <v>107</v>
      </c>
      <c r="DL107" s="222">
        <f t="shared" si="57"/>
        <v>108</v>
      </c>
      <c r="DM107" s="222">
        <f t="shared" si="57"/>
        <v>109</v>
      </c>
      <c r="DN107" s="222">
        <f t="shared" si="57"/>
        <v>110</v>
      </c>
      <c r="DO107" s="222">
        <f t="shared" si="57"/>
        <v>111</v>
      </c>
      <c r="DP107" s="222">
        <f t="shared" si="57"/>
        <v>112</v>
      </c>
      <c r="DQ107" s="222">
        <f t="shared" si="57"/>
        <v>113</v>
      </c>
      <c r="DU107" s="69"/>
    </row>
    <row r="108" spans="1:130" s="68" customFormat="1" ht="20" customHeight="1" x14ac:dyDescent="0.2">
      <c r="A108" s="1381" t="s">
        <v>54</v>
      </c>
      <c r="B108" s="1382"/>
      <c r="C108" s="1383"/>
      <c r="D108" s="1384"/>
      <c r="E108" s="230"/>
      <c r="F108" s="230"/>
      <c r="G108" s="230"/>
      <c r="H108" s="230"/>
      <c r="I108" s="230"/>
      <c r="J108" s="230"/>
      <c r="K108" s="230"/>
      <c r="L108" s="230"/>
      <c r="M108" s="230"/>
      <c r="N108" s="230"/>
      <c r="O108" s="230"/>
      <c r="P108" s="231"/>
      <c r="Q108" s="230"/>
      <c r="R108" s="230">
        <f t="shared" ref="R108:X108" si="58">(R17+R37+R36)/2</f>
        <v>243.5</v>
      </c>
      <c r="S108" s="230">
        <f t="shared" si="58"/>
        <v>2.5</v>
      </c>
      <c r="T108" s="230">
        <f t="shared" si="58"/>
        <v>126.5</v>
      </c>
      <c r="U108" s="230">
        <f t="shared" si="58"/>
        <v>132</v>
      </c>
      <c r="V108" s="230">
        <f t="shared" si="58"/>
        <v>218.5</v>
      </c>
      <c r="W108" s="230">
        <f t="shared" si="58"/>
        <v>99.5</v>
      </c>
      <c r="X108" s="230">
        <f t="shared" si="58"/>
        <v>150.5</v>
      </c>
      <c r="Y108" s="230">
        <v>0</v>
      </c>
      <c r="Z108" s="230">
        <v>0</v>
      </c>
      <c r="AA108" s="230">
        <v>0</v>
      </c>
      <c r="AB108" s="232">
        <v>0</v>
      </c>
      <c r="AC108" s="233">
        <v>31</v>
      </c>
      <c r="AD108" s="233">
        <v>28</v>
      </c>
      <c r="AE108" s="120">
        <v>31</v>
      </c>
      <c r="AF108" s="120">
        <v>30</v>
      </c>
      <c r="AG108" s="120">
        <v>31</v>
      </c>
      <c r="AH108" s="120">
        <v>30</v>
      </c>
      <c r="AI108" s="120">
        <v>31</v>
      </c>
      <c r="AJ108" s="120">
        <v>1</v>
      </c>
      <c r="AK108" s="120">
        <v>19</v>
      </c>
      <c r="AL108" s="120">
        <v>31</v>
      </c>
      <c r="AM108" s="120">
        <v>30</v>
      </c>
      <c r="AN108" s="121">
        <v>31</v>
      </c>
      <c r="AO108" s="120">
        <v>31</v>
      </c>
      <c r="AP108" s="120">
        <v>28</v>
      </c>
      <c r="AQ108" s="120">
        <v>31</v>
      </c>
      <c r="AR108" s="120">
        <v>30</v>
      </c>
      <c r="AS108" s="120">
        <v>31</v>
      </c>
      <c r="AT108" s="120">
        <v>30</v>
      </c>
      <c r="AU108" s="120">
        <v>31</v>
      </c>
      <c r="AV108" s="120">
        <v>31</v>
      </c>
      <c r="AW108" s="120">
        <v>30</v>
      </c>
      <c r="AX108" s="120">
        <v>31</v>
      </c>
      <c r="AY108" s="120">
        <v>30</v>
      </c>
      <c r="AZ108" s="120">
        <v>31</v>
      </c>
      <c r="BA108" s="120">
        <v>31</v>
      </c>
      <c r="BB108" s="120">
        <v>29</v>
      </c>
      <c r="BC108" s="120">
        <v>31</v>
      </c>
      <c r="BD108" s="120">
        <v>30</v>
      </c>
      <c r="BE108" s="120">
        <v>31</v>
      </c>
      <c r="BF108" s="120">
        <v>30</v>
      </c>
      <c r="BG108" s="120">
        <v>31</v>
      </c>
      <c r="BH108" s="120">
        <v>31</v>
      </c>
      <c r="BI108" s="120">
        <v>30</v>
      </c>
      <c r="BJ108" s="120">
        <v>25</v>
      </c>
      <c r="BK108" s="120">
        <v>21</v>
      </c>
      <c r="BL108" s="122">
        <v>31</v>
      </c>
      <c r="BM108" s="120">
        <v>31</v>
      </c>
      <c r="BN108" s="120">
        <v>28</v>
      </c>
      <c r="BO108" s="120">
        <v>31</v>
      </c>
      <c r="BP108" s="120">
        <v>30</v>
      </c>
      <c r="BQ108" s="120">
        <v>31</v>
      </c>
      <c r="BR108" s="120">
        <v>30</v>
      </c>
      <c r="BS108" s="120">
        <v>31</v>
      </c>
      <c r="BT108" s="7">
        <v>31</v>
      </c>
      <c r="BU108" s="7">
        <v>30</v>
      </c>
      <c r="BV108" s="7">
        <v>31</v>
      </c>
      <c r="BW108" s="7">
        <v>30</v>
      </c>
      <c r="BX108" s="7">
        <v>31</v>
      </c>
      <c r="BY108" s="123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31</v>
      </c>
      <c r="CF108" s="7">
        <v>31</v>
      </c>
      <c r="CG108" s="7">
        <v>30</v>
      </c>
      <c r="CH108" s="123">
        <v>31</v>
      </c>
      <c r="CI108" s="7">
        <v>30</v>
      </c>
      <c r="CJ108" s="7">
        <v>31</v>
      </c>
      <c r="CK108" s="7">
        <v>31</v>
      </c>
      <c r="CL108" s="7">
        <v>28</v>
      </c>
      <c r="CM108" s="7">
        <v>31</v>
      </c>
      <c r="CN108" s="7">
        <v>30</v>
      </c>
      <c r="CO108" s="7">
        <v>31</v>
      </c>
      <c r="CP108" s="7">
        <v>30</v>
      </c>
      <c r="CQ108" s="7">
        <v>31</v>
      </c>
      <c r="CR108" s="7">
        <v>31</v>
      </c>
      <c r="CS108" s="7">
        <v>30</v>
      </c>
      <c r="CT108" s="1247">
        <v>31</v>
      </c>
      <c r="CU108" s="1247">
        <v>30</v>
      </c>
      <c r="CV108" s="1247">
        <v>31</v>
      </c>
      <c r="CW108" s="1247">
        <v>31</v>
      </c>
      <c r="CX108" s="1247">
        <v>29</v>
      </c>
      <c r="CY108" s="1247">
        <v>31</v>
      </c>
      <c r="CZ108" s="1247">
        <v>30</v>
      </c>
      <c r="DA108" s="1247">
        <v>31</v>
      </c>
      <c r="DB108" s="1247">
        <v>30</v>
      </c>
      <c r="DC108" s="1247">
        <v>31</v>
      </c>
      <c r="DD108" s="1247">
        <v>31</v>
      </c>
      <c r="DE108" s="1247">
        <v>30</v>
      </c>
      <c r="DF108" s="1247">
        <v>31</v>
      </c>
      <c r="DG108" s="1247">
        <v>30</v>
      </c>
      <c r="DH108" s="1247">
        <v>31</v>
      </c>
      <c r="DI108" s="7"/>
      <c r="DJ108" s="124">
        <f>SUM(BM108:BO108)</f>
        <v>90</v>
      </c>
      <c r="DK108" s="234"/>
      <c r="DL108" s="235"/>
      <c r="DM108" s="236"/>
      <c r="DN108" s="236"/>
      <c r="DO108" s="236"/>
      <c r="DP108" s="236"/>
      <c r="DQ108" s="236"/>
      <c r="DR108" s="21"/>
      <c r="DU108" s="69"/>
    </row>
    <row r="109" spans="1:130" s="68" customFormat="1" ht="20" customHeight="1" x14ac:dyDescent="0.2">
      <c r="A109" s="1385" t="s">
        <v>56</v>
      </c>
      <c r="B109" s="1329"/>
      <c r="C109" s="1277"/>
      <c r="D109" s="1386"/>
      <c r="E109" s="237">
        <f t="shared" ref="E109:O109" si="59">+E1</f>
        <v>42401</v>
      </c>
      <c r="F109" s="237">
        <f t="shared" si="59"/>
        <v>42430</v>
      </c>
      <c r="G109" s="237">
        <f t="shared" si="59"/>
        <v>42461</v>
      </c>
      <c r="H109" s="237">
        <f t="shared" si="59"/>
        <v>42491</v>
      </c>
      <c r="I109" s="237">
        <f t="shared" si="59"/>
        <v>42522</v>
      </c>
      <c r="J109" s="237">
        <f t="shared" si="59"/>
        <v>42552</v>
      </c>
      <c r="K109" s="237">
        <f t="shared" si="59"/>
        <v>42583</v>
      </c>
      <c r="L109" s="237">
        <f t="shared" si="59"/>
        <v>42614</v>
      </c>
      <c r="M109" s="237">
        <f t="shared" si="59"/>
        <v>42644</v>
      </c>
      <c r="N109" s="237">
        <f t="shared" si="59"/>
        <v>42675</v>
      </c>
      <c r="O109" s="237">
        <f t="shared" si="59"/>
        <v>42705</v>
      </c>
      <c r="P109" s="238" t="s">
        <v>57</v>
      </c>
      <c r="Q109" s="237">
        <v>42736</v>
      </c>
      <c r="R109" s="237">
        <f t="shared" ref="R109:CC109" si="60">+R1</f>
        <v>42767</v>
      </c>
      <c r="S109" s="237">
        <f t="shared" si="60"/>
        <v>42795</v>
      </c>
      <c r="T109" s="237">
        <f t="shared" si="60"/>
        <v>42826</v>
      </c>
      <c r="U109" s="237">
        <f t="shared" si="60"/>
        <v>42856</v>
      </c>
      <c r="V109" s="237">
        <f t="shared" si="60"/>
        <v>42887</v>
      </c>
      <c r="W109" s="237">
        <f t="shared" si="60"/>
        <v>42917</v>
      </c>
      <c r="X109" s="237">
        <f t="shared" si="60"/>
        <v>42948</v>
      </c>
      <c r="Y109" s="237">
        <f t="shared" si="60"/>
        <v>42979</v>
      </c>
      <c r="Z109" s="237">
        <f t="shared" si="60"/>
        <v>43009</v>
      </c>
      <c r="AA109" s="237">
        <f t="shared" si="60"/>
        <v>43040</v>
      </c>
      <c r="AB109" s="239">
        <f t="shared" si="60"/>
        <v>43070</v>
      </c>
      <c r="AC109" s="240">
        <f t="shared" si="60"/>
        <v>43101</v>
      </c>
      <c r="AD109" s="240">
        <f t="shared" si="60"/>
        <v>43132</v>
      </c>
      <c r="AE109" s="241">
        <f t="shared" si="60"/>
        <v>43160</v>
      </c>
      <c r="AF109" s="241">
        <f t="shared" si="60"/>
        <v>43191</v>
      </c>
      <c r="AG109" s="241">
        <f t="shared" si="60"/>
        <v>43221</v>
      </c>
      <c r="AH109" s="241">
        <f t="shared" si="60"/>
        <v>43252</v>
      </c>
      <c r="AI109" s="241">
        <f t="shared" si="60"/>
        <v>43282</v>
      </c>
      <c r="AJ109" s="241">
        <f t="shared" si="60"/>
        <v>43313</v>
      </c>
      <c r="AK109" s="241">
        <f t="shared" si="60"/>
        <v>43344</v>
      </c>
      <c r="AL109" s="241">
        <f t="shared" si="60"/>
        <v>43374</v>
      </c>
      <c r="AM109" s="241">
        <f t="shared" si="60"/>
        <v>43405</v>
      </c>
      <c r="AN109" s="242">
        <f t="shared" si="60"/>
        <v>43435</v>
      </c>
      <c r="AO109" s="241">
        <f t="shared" si="60"/>
        <v>43466</v>
      </c>
      <c r="AP109" s="241">
        <f t="shared" si="60"/>
        <v>43497</v>
      </c>
      <c r="AQ109" s="241">
        <f t="shared" si="60"/>
        <v>43525</v>
      </c>
      <c r="AR109" s="241">
        <f t="shared" si="60"/>
        <v>43556</v>
      </c>
      <c r="AS109" s="241">
        <f t="shared" si="60"/>
        <v>43586</v>
      </c>
      <c r="AT109" s="241">
        <f t="shared" si="60"/>
        <v>43617</v>
      </c>
      <c r="AU109" s="241">
        <f t="shared" si="60"/>
        <v>43647</v>
      </c>
      <c r="AV109" s="241">
        <f t="shared" si="60"/>
        <v>43678</v>
      </c>
      <c r="AW109" s="241">
        <f t="shared" si="60"/>
        <v>43709</v>
      </c>
      <c r="AX109" s="241">
        <f t="shared" si="60"/>
        <v>43739</v>
      </c>
      <c r="AY109" s="241">
        <f t="shared" si="60"/>
        <v>43770</v>
      </c>
      <c r="AZ109" s="241">
        <f t="shared" si="60"/>
        <v>43800</v>
      </c>
      <c r="BA109" s="241">
        <f t="shared" si="60"/>
        <v>43831</v>
      </c>
      <c r="BB109" s="241">
        <f t="shared" si="60"/>
        <v>43862</v>
      </c>
      <c r="BC109" s="241">
        <f t="shared" si="60"/>
        <v>43891</v>
      </c>
      <c r="BD109" s="241">
        <f t="shared" si="60"/>
        <v>43922</v>
      </c>
      <c r="BE109" s="241">
        <f t="shared" si="60"/>
        <v>43952</v>
      </c>
      <c r="BF109" s="241">
        <f t="shared" si="60"/>
        <v>43983</v>
      </c>
      <c r="BG109" s="241">
        <f t="shared" si="60"/>
        <v>44013</v>
      </c>
      <c r="BH109" s="241">
        <f t="shared" si="60"/>
        <v>44044</v>
      </c>
      <c r="BI109" s="241">
        <f t="shared" si="60"/>
        <v>44075</v>
      </c>
      <c r="BJ109" s="241">
        <f t="shared" si="60"/>
        <v>44105</v>
      </c>
      <c r="BK109" s="241">
        <f t="shared" si="60"/>
        <v>44136</v>
      </c>
      <c r="BL109" s="243">
        <f t="shared" si="60"/>
        <v>44166</v>
      </c>
      <c r="BM109" s="241">
        <f t="shared" si="60"/>
        <v>44197</v>
      </c>
      <c r="BN109" s="241">
        <f t="shared" si="60"/>
        <v>44228</v>
      </c>
      <c r="BO109" s="241">
        <f t="shared" si="60"/>
        <v>44256</v>
      </c>
      <c r="BP109" s="241">
        <f t="shared" si="60"/>
        <v>44287</v>
      </c>
      <c r="BQ109" s="241">
        <f t="shared" si="60"/>
        <v>44317</v>
      </c>
      <c r="BR109" s="241">
        <f t="shared" si="60"/>
        <v>44348</v>
      </c>
      <c r="BS109" s="241">
        <f t="shared" si="60"/>
        <v>44378</v>
      </c>
      <c r="BT109" s="6">
        <f t="shared" si="60"/>
        <v>44409</v>
      </c>
      <c r="BU109" s="6">
        <f t="shared" si="60"/>
        <v>44440</v>
      </c>
      <c r="BV109" s="6">
        <f t="shared" si="60"/>
        <v>44470</v>
      </c>
      <c r="BW109" s="6">
        <f t="shared" si="60"/>
        <v>44501</v>
      </c>
      <c r="BX109" s="6">
        <f t="shared" si="60"/>
        <v>44531</v>
      </c>
      <c r="BY109" s="244">
        <f t="shared" si="60"/>
        <v>44562</v>
      </c>
      <c r="BZ109" s="6">
        <f t="shared" si="60"/>
        <v>44593</v>
      </c>
      <c r="CA109" s="6">
        <f t="shared" si="60"/>
        <v>44621</v>
      </c>
      <c r="CB109" s="6">
        <f t="shared" si="60"/>
        <v>44652</v>
      </c>
      <c r="CC109" s="6">
        <f t="shared" si="60"/>
        <v>44682</v>
      </c>
      <c r="CD109" s="6">
        <f t="shared" ref="CD109:CS109" si="61">+CD1</f>
        <v>44713</v>
      </c>
      <c r="CE109" s="6">
        <f t="shared" si="61"/>
        <v>44743</v>
      </c>
      <c r="CF109" s="6">
        <f t="shared" si="61"/>
        <v>44774</v>
      </c>
      <c r="CG109" s="6">
        <f t="shared" si="61"/>
        <v>44805</v>
      </c>
      <c r="CH109" s="244">
        <f t="shared" si="61"/>
        <v>44835</v>
      </c>
      <c r="CI109" s="6">
        <f t="shared" si="61"/>
        <v>44866</v>
      </c>
      <c r="CJ109" s="6">
        <f t="shared" si="61"/>
        <v>44896</v>
      </c>
      <c r="CK109" s="6">
        <f t="shared" si="61"/>
        <v>44927</v>
      </c>
      <c r="CL109" s="6">
        <f t="shared" si="61"/>
        <v>44958</v>
      </c>
      <c r="CM109" s="6">
        <f t="shared" si="61"/>
        <v>44986</v>
      </c>
      <c r="CN109" s="6">
        <f t="shared" si="61"/>
        <v>45017</v>
      </c>
      <c r="CO109" s="6">
        <f t="shared" si="61"/>
        <v>45047</v>
      </c>
      <c r="CP109" s="6">
        <f t="shared" si="61"/>
        <v>45078</v>
      </c>
      <c r="CQ109" s="6">
        <f t="shared" si="61"/>
        <v>45108</v>
      </c>
      <c r="CR109" s="6">
        <f t="shared" si="61"/>
        <v>45139</v>
      </c>
      <c r="CS109" s="6">
        <f t="shared" si="61"/>
        <v>45170</v>
      </c>
      <c r="CT109" s="1278">
        <v>45200</v>
      </c>
      <c r="CU109" s="1278">
        <v>45231</v>
      </c>
      <c r="CV109" s="1278">
        <v>45261</v>
      </c>
      <c r="CW109" s="1278">
        <v>45292</v>
      </c>
      <c r="CX109" s="1278">
        <v>45323</v>
      </c>
      <c r="CY109" s="1278">
        <v>45352</v>
      </c>
      <c r="CZ109" s="1278">
        <v>45383</v>
      </c>
      <c r="DA109" s="1278">
        <v>45413</v>
      </c>
      <c r="DB109" s="1278">
        <v>45444</v>
      </c>
      <c r="DC109" s="1278">
        <v>45474</v>
      </c>
      <c r="DD109" s="1278">
        <v>45505</v>
      </c>
      <c r="DE109" s="1278">
        <v>45536</v>
      </c>
      <c r="DF109" s="1278">
        <v>45566</v>
      </c>
      <c r="DG109" s="1278">
        <v>45597</v>
      </c>
      <c r="DH109" s="1278">
        <v>45627</v>
      </c>
      <c r="DI109" s="6"/>
      <c r="DJ109" s="16"/>
      <c r="DK109" s="63"/>
      <c r="DL109" s="235" t="s">
        <v>58</v>
      </c>
      <c r="DM109" s="245"/>
      <c r="DN109" s="245"/>
      <c r="DO109" s="245"/>
      <c r="DP109" s="245"/>
      <c r="DQ109" s="245"/>
      <c r="DR109" s="21"/>
      <c r="DU109" s="69"/>
    </row>
    <row r="110" spans="1:130" s="68" customFormat="1" ht="20" customHeight="1" x14ac:dyDescent="0.2">
      <c r="A110" s="1358" t="s">
        <v>59</v>
      </c>
      <c r="B110" s="1329"/>
      <c r="C110" s="1261"/>
      <c r="D110" s="1330"/>
      <c r="E110" s="54">
        <f t="shared" ref="E110:O110" si="62">E4+E5+E6+E7+E8+E11+E13+E21+E9+E10+E25</f>
        <v>7996</v>
      </c>
      <c r="F110" s="54">
        <f t="shared" si="62"/>
        <v>6705</v>
      </c>
      <c r="G110" s="54">
        <f t="shared" si="62"/>
        <v>5820</v>
      </c>
      <c r="H110" s="54">
        <f t="shared" si="62"/>
        <v>9461</v>
      </c>
      <c r="I110" s="54">
        <f t="shared" si="62"/>
        <v>8596</v>
      </c>
      <c r="J110" s="54">
        <f t="shared" si="62"/>
        <v>6098</v>
      </c>
      <c r="K110" s="54">
        <f t="shared" si="62"/>
        <v>9720</v>
      </c>
      <c r="L110" s="54">
        <f t="shared" si="62"/>
        <v>7152</v>
      </c>
      <c r="M110" s="54">
        <f t="shared" si="62"/>
        <v>10434</v>
      </c>
      <c r="N110" s="54">
        <f t="shared" si="62"/>
        <v>5099</v>
      </c>
      <c r="O110" s="54">
        <f t="shared" si="62"/>
        <v>8439</v>
      </c>
      <c r="P110" s="194">
        <f t="shared" ref="P110:P115" si="63">+SUM(D110:O110)</f>
        <v>85520</v>
      </c>
      <c r="Q110" s="246">
        <f t="shared" ref="Q110:AB110" si="64">Q4+Q5+Q6+Q7+Q8+Q11+Q13+Q21+Q9+Q10+Q25</f>
        <v>5426</v>
      </c>
      <c r="R110" s="246">
        <f t="shared" si="64"/>
        <v>8580</v>
      </c>
      <c r="S110" s="246">
        <f t="shared" si="64"/>
        <v>8562</v>
      </c>
      <c r="T110" s="246">
        <f t="shared" si="64"/>
        <v>9447</v>
      </c>
      <c r="U110" s="246">
        <f t="shared" si="64"/>
        <v>7893</v>
      </c>
      <c r="V110" s="246">
        <f t="shared" si="64"/>
        <v>6646</v>
      </c>
      <c r="W110" s="246">
        <f t="shared" si="64"/>
        <v>8261</v>
      </c>
      <c r="X110" s="246">
        <f t="shared" si="64"/>
        <v>8654</v>
      </c>
      <c r="Y110" s="246">
        <f t="shared" si="64"/>
        <v>6908</v>
      </c>
      <c r="Z110" s="246">
        <f t="shared" si="64"/>
        <v>7696</v>
      </c>
      <c r="AA110" s="246">
        <f t="shared" si="64"/>
        <v>7448</v>
      </c>
      <c r="AB110" s="247">
        <f t="shared" si="64"/>
        <v>9225</v>
      </c>
      <c r="AC110" s="248">
        <v>8027</v>
      </c>
      <c r="AD110" s="248">
        <v>4404</v>
      </c>
      <c r="AE110" s="248">
        <v>9299</v>
      </c>
      <c r="AF110" s="248">
        <v>7120</v>
      </c>
      <c r="AG110" s="248">
        <f t="shared" ref="AG110:AN110" si="65">AG4+AG5+AG6+AG7+AG8+AG11+AG13+AG21+AG9+AG10+AG25</f>
        <v>2558</v>
      </c>
      <c r="AH110" s="248">
        <f t="shared" si="65"/>
        <v>7084</v>
      </c>
      <c r="AI110" s="248">
        <f t="shared" si="65"/>
        <v>11554</v>
      </c>
      <c r="AJ110" s="248">
        <f t="shared" si="65"/>
        <v>156</v>
      </c>
      <c r="AK110" s="248">
        <f t="shared" si="65"/>
        <v>2241</v>
      </c>
      <c r="AL110" s="248">
        <f t="shared" si="65"/>
        <v>3944</v>
      </c>
      <c r="AM110" s="248">
        <f t="shared" si="65"/>
        <v>7328</v>
      </c>
      <c r="AN110" s="249">
        <f t="shared" si="65"/>
        <v>1710</v>
      </c>
      <c r="AO110" s="248">
        <f t="shared" ref="AO110:BL110" si="66">SUMIFS(AO4:AO63,$D$4:$D$63,"=N")</f>
        <v>9493</v>
      </c>
      <c r="AP110" s="248">
        <f t="shared" si="66"/>
        <v>9143</v>
      </c>
      <c r="AQ110" s="248">
        <f t="shared" si="66"/>
        <v>8913</v>
      </c>
      <c r="AR110" s="248">
        <f t="shared" si="66"/>
        <v>5808</v>
      </c>
      <c r="AS110" s="248">
        <f t="shared" si="66"/>
        <v>6571</v>
      </c>
      <c r="AT110" s="248">
        <f t="shared" si="66"/>
        <v>3698</v>
      </c>
      <c r="AU110" s="248">
        <f t="shared" si="66"/>
        <v>8464</v>
      </c>
      <c r="AV110" s="248">
        <f t="shared" si="66"/>
        <v>8533</v>
      </c>
      <c r="AW110" s="248">
        <f t="shared" si="66"/>
        <v>5638</v>
      </c>
      <c r="AX110" s="248">
        <f t="shared" si="66"/>
        <v>8077</v>
      </c>
      <c r="AY110" s="248">
        <f t="shared" si="66"/>
        <v>8711</v>
      </c>
      <c r="AZ110" s="248">
        <f t="shared" si="66"/>
        <v>7817</v>
      </c>
      <c r="BA110" s="248">
        <f t="shared" si="66"/>
        <v>8852</v>
      </c>
      <c r="BB110" s="248">
        <f t="shared" si="66"/>
        <v>6420</v>
      </c>
      <c r="BC110" s="248">
        <f t="shared" si="66"/>
        <v>7124</v>
      </c>
      <c r="BD110" s="248">
        <f t="shared" si="66"/>
        <v>7261</v>
      </c>
      <c r="BE110" s="248">
        <f t="shared" si="66"/>
        <v>8633</v>
      </c>
      <c r="BF110" s="248">
        <f t="shared" si="66"/>
        <v>4789</v>
      </c>
      <c r="BG110" s="248">
        <f t="shared" si="66"/>
        <v>1433</v>
      </c>
      <c r="BH110" s="248">
        <f t="shared" si="66"/>
        <v>7511</v>
      </c>
      <c r="BI110" s="248">
        <f t="shared" si="66"/>
        <v>10826</v>
      </c>
      <c r="BJ110" s="248">
        <f t="shared" si="66"/>
        <v>2980</v>
      </c>
      <c r="BK110" s="248">
        <f t="shared" si="66"/>
        <v>2825</v>
      </c>
      <c r="BL110" s="250">
        <f t="shared" si="66"/>
        <v>8380</v>
      </c>
      <c r="BM110" s="248">
        <f t="shared" ref="BM110:CS110" si="67">SUMIFS(BM4:BM63,$D$4:$D$63,"=H")</f>
        <v>8150</v>
      </c>
      <c r="BN110" s="248">
        <f t="shared" si="67"/>
        <v>4309</v>
      </c>
      <c r="BO110" s="248">
        <f t="shared" si="67"/>
        <v>5049</v>
      </c>
      <c r="BP110" s="248">
        <f t="shared" si="67"/>
        <v>8962</v>
      </c>
      <c r="BQ110" s="248">
        <f t="shared" si="67"/>
        <v>8565</v>
      </c>
      <c r="BR110" s="248">
        <f t="shared" si="67"/>
        <v>9498</v>
      </c>
      <c r="BS110" s="248">
        <f t="shared" si="67"/>
        <v>505</v>
      </c>
      <c r="BT110" s="251">
        <f t="shared" si="67"/>
        <v>0</v>
      </c>
      <c r="BU110" s="251">
        <f t="shared" si="67"/>
        <v>0</v>
      </c>
      <c r="BV110" s="251">
        <f t="shared" si="67"/>
        <v>0</v>
      </c>
      <c r="BW110" s="251">
        <f t="shared" si="67"/>
        <v>0</v>
      </c>
      <c r="BX110" s="251">
        <f t="shared" si="67"/>
        <v>0</v>
      </c>
      <c r="BY110" s="252">
        <f t="shared" si="67"/>
        <v>0</v>
      </c>
      <c r="BZ110" s="251">
        <f t="shared" si="67"/>
        <v>0</v>
      </c>
      <c r="CA110" s="251">
        <f t="shared" si="67"/>
        <v>0</v>
      </c>
      <c r="CB110" s="251">
        <f t="shared" si="67"/>
        <v>0</v>
      </c>
      <c r="CC110" s="251">
        <f t="shared" si="67"/>
        <v>0</v>
      </c>
      <c r="CD110" s="251">
        <f t="shared" si="67"/>
        <v>0</v>
      </c>
      <c r="CE110" s="251">
        <f t="shared" si="67"/>
        <v>0</v>
      </c>
      <c r="CF110" s="251">
        <f t="shared" si="67"/>
        <v>0</v>
      </c>
      <c r="CG110" s="251">
        <f t="shared" si="67"/>
        <v>0</v>
      </c>
      <c r="CH110" s="252">
        <f t="shared" si="67"/>
        <v>0</v>
      </c>
      <c r="CI110" s="251">
        <f t="shared" si="67"/>
        <v>0</v>
      </c>
      <c r="CJ110" s="251">
        <f t="shared" si="67"/>
        <v>0</v>
      </c>
      <c r="CK110" s="251">
        <f t="shared" si="67"/>
        <v>0</v>
      </c>
      <c r="CL110" s="251">
        <f t="shared" si="67"/>
        <v>0</v>
      </c>
      <c r="CM110" s="251">
        <f t="shared" si="67"/>
        <v>6089</v>
      </c>
      <c r="CN110" s="251">
        <f t="shared" si="67"/>
        <v>8179</v>
      </c>
      <c r="CO110" s="251">
        <f t="shared" si="67"/>
        <v>8759</v>
      </c>
      <c r="CP110" s="251">
        <f t="shared" si="67"/>
        <v>6337</v>
      </c>
      <c r="CQ110" s="251">
        <f t="shared" si="67"/>
        <v>7921</v>
      </c>
      <c r="CR110" s="251">
        <f t="shared" si="67"/>
        <v>7740</v>
      </c>
      <c r="CS110" s="251">
        <f t="shared" si="67"/>
        <v>7813</v>
      </c>
      <c r="CT110" s="251">
        <f t="shared" ref="CT110:CV110" si="68">SUMIFS(CT4:CT63,$D$4:$D$63,"=H")</f>
        <v>8734</v>
      </c>
      <c r="CU110" s="251">
        <f t="shared" si="68"/>
        <v>7604</v>
      </c>
      <c r="CV110" s="251">
        <f t="shared" si="68"/>
        <v>9996</v>
      </c>
      <c r="CW110" s="251">
        <v>8373</v>
      </c>
      <c r="CX110" s="251">
        <v>9194</v>
      </c>
      <c r="CY110" s="251">
        <v>10169</v>
      </c>
      <c r="CZ110" s="251">
        <v>7060</v>
      </c>
      <c r="DA110" s="251">
        <v>7548</v>
      </c>
      <c r="DB110" s="251">
        <v>6805</v>
      </c>
      <c r="DC110" s="251">
        <v>7850</v>
      </c>
      <c r="DD110" s="251">
        <v>7618</v>
      </c>
      <c r="DE110" s="251">
        <v>7506</v>
      </c>
      <c r="DF110" s="1280">
        <v>7674</v>
      </c>
      <c r="DG110" s="1279">
        <v>6665</v>
      </c>
      <c r="DH110" s="1279">
        <v>4061</v>
      </c>
      <c r="DI110" s="251"/>
      <c r="DJ110" s="253">
        <f t="shared" ref="DJ110:DJ142" si="69">SUM(BM110:BO110)</f>
        <v>17508</v>
      </c>
      <c r="DK110" s="63" t="s">
        <v>51</v>
      </c>
      <c r="DL110" s="64">
        <f t="shared" ref="DL110:DL115" si="70">SUM(Q110:AB110)</f>
        <v>94746</v>
      </c>
      <c r="DM110" s="202">
        <f t="shared" ref="DM110:DM115" si="71">SUM(AC110:AN110)</f>
        <v>65425</v>
      </c>
      <c r="DN110" s="202">
        <f t="shared" ref="DN110:DN115" si="72">SUM(AO110:AZ110)</f>
        <v>90866</v>
      </c>
      <c r="DO110" s="202">
        <f t="shared" ref="DO110:DO115" si="73">SUM(BA110:BL110)</f>
        <v>77034</v>
      </c>
      <c r="DP110" s="202">
        <f t="shared" ref="DP110:DP115" si="74">SUM(BM110:BX110)</f>
        <v>45038</v>
      </c>
      <c r="DQ110" s="202">
        <f t="shared" ref="DQ110:DQ115" si="75">SUM(CH110:CV110)</f>
        <v>79172</v>
      </c>
      <c r="DR110" s="21"/>
      <c r="DU110" s="69"/>
    </row>
    <row r="111" spans="1:130" s="68" customFormat="1" ht="20" customHeight="1" x14ac:dyDescent="0.2">
      <c r="A111" s="1358" t="s">
        <v>60</v>
      </c>
      <c r="B111" s="1329"/>
      <c r="C111" s="1261"/>
      <c r="D111" s="1330"/>
      <c r="E111" s="54">
        <f t="shared" ref="E111:O111" si="76">+E64-E110-E112</f>
        <v>427</v>
      </c>
      <c r="F111" s="54">
        <f t="shared" si="76"/>
        <v>1674</v>
      </c>
      <c r="G111" s="54">
        <f t="shared" si="76"/>
        <v>1393</v>
      </c>
      <c r="H111" s="54">
        <f t="shared" si="76"/>
        <v>2978</v>
      </c>
      <c r="I111" s="54">
        <f t="shared" si="76"/>
        <v>1434</v>
      </c>
      <c r="J111" s="54">
        <f t="shared" si="76"/>
        <v>1169</v>
      </c>
      <c r="K111" s="54">
        <f t="shared" si="76"/>
        <v>1911</v>
      </c>
      <c r="L111" s="54">
        <f t="shared" si="76"/>
        <v>2236</v>
      </c>
      <c r="M111" s="54">
        <f t="shared" si="76"/>
        <v>3990</v>
      </c>
      <c r="N111" s="54">
        <f t="shared" si="76"/>
        <v>2622</v>
      </c>
      <c r="O111" s="54">
        <f t="shared" si="76"/>
        <v>4006</v>
      </c>
      <c r="P111" s="194">
        <f t="shared" si="63"/>
        <v>23840</v>
      </c>
      <c r="Q111" s="246">
        <f t="shared" ref="Q111:AB111" si="77">+Q64-Q110-Q112</f>
        <v>516</v>
      </c>
      <c r="R111" s="246">
        <f t="shared" si="77"/>
        <v>3453</v>
      </c>
      <c r="S111" s="246">
        <f t="shared" si="77"/>
        <v>5008</v>
      </c>
      <c r="T111" s="246">
        <f t="shared" si="77"/>
        <v>357</v>
      </c>
      <c r="U111" s="246">
        <f t="shared" si="77"/>
        <v>965</v>
      </c>
      <c r="V111" s="246">
        <f t="shared" si="77"/>
        <v>3266</v>
      </c>
      <c r="W111" s="246">
        <f t="shared" si="77"/>
        <v>973</v>
      </c>
      <c r="X111" s="246">
        <f t="shared" si="77"/>
        <v>1423</v>
      </c>
      <c r="Y111" s="246">
        <f t="shared" si="77"/>
        <v>2527</v>
      </c>
      <c r="Z111" s="246">
        <f t="shared" si="77"/>
        <v>3314</v>
      </c>
      <c r="AA111" s="246">
        <f t="shared" si="77"/>
        <v>2879</v>
      </c>
      <c r="AB111" s="247">
        <f t="shared" si="77"/>
        <v>4141</v>
      </c>
      <c r="AC111" s="248">
        <v>3849</v>
      </c>
      <c r="AD111" s="248">
        <v>2195</v>
      </c>
      <c r="AE111" s="248">
        <v>4641</v>
      </c>
      <c r="AF111" s="248">
        <v>2664</v>
      </c>
      <c r="AG111" s="248">
        <f t="shared" ref="AG111:AN111" si="78">+AG64-AG110-AG112</f>
        <v>8672</v>
      </c>
      <c r="AH111" s="248">
        <f t="shared" si="78"/>
        <v>4182</v>
      </c>
      <c r="AI111" s="248">
        <f t="shared" si="78"/>
        <v>421</v>
      </c>
      <c r="AJ111" s="248">
        <f t="shared" si="78"/>
        <v>0</v>
      </c>
      <c r="AK111" s="248">
        <f t="shared" si="78"/>
        <v>5053</v>
      </c>
      <c r="AL111" s="248">
        <f t="shared" si="78"/>
        <v>7713</v>
      </c>
      <c r="AM111" s="248">
        <f t="shared" si="78"/>
        <v>1672</v>
      </c>
      <c r="AN111" s="249">
        <f t="shared" si="78"/>
        <v>6568</v>
      </c>
      <c r="AO111" s="248">
        <f t="shared" ref="AO111:BL111" si="79">SUMIFS(AO4:AO63,$D$4:$D$63,"=2")</f>
        <v>0</v>
      </c>
      <c r="AP111" s="248">
        <f t="shared" si="79"/>
        <v>0</v>
      </c>
      <c r="AQ111" s="248">
        <f t="shared" si="79"/>
        <v>0</v>
      </c>
      <c r="AR111" s="248">
        <f t="shared" si="79"/>
        <v>0</v>
      </c>
      <c r="AS111" s="248">
        <f t="shared" si="79"/>
        <v>0</v>
      </c>
      <c r="AT111" s="248">
        <f t="shared" si="79"/>
        <v>0</v>
      </c>
      <c r="AU111" s="248">
        <f t="shared" si="79"/>
        <v>0</v>
      </c>
      <c r="AV111" s="248">
        <f t="shared" si="79"/>
        <v>0</v>
      </c>
      <c r="AW111" s="248">
        <f t="shared" si="79"/>
        <v>0</v>
      </c>
      <c r="AX111" s="248">
        <f t="shared" si="79"/>
        <v>0</v>
      </c>
      <c r="AY111" s="248">
        <f t="shared" si="79"/>
        <v>0</v>
      </c>
      <c r="AZ111" s="248">
        <f t="shared" si="79"/>
        <v>0</v>
      </c>
      <c r="BA111" s="248">
        <f t="shared" si="79"/>
        <v>0</v>
      </c>
      <c r="BB111" s="248">
        <f t="shared" si="79"/>
        <v>0</v>
      </c>
      <c r="BC111" s="248">
        <f t="shared" si="79"/>
        <v>0</v>
      </c>
      <c r="BD111" s="248">
        <f t="shared" si="79"/>
        <v>0</v>
      </c>
      <c r="BE111" s="248">
        <f t="shared" si="79"/>
        <v>0</v>
      </c>
      <c r="BF111" s="248">
        <f t="shared" si="79"/>
        <v>0</v>
      </c>
      <c r="BG111" s="248">
        <f t="shared" si="79"/>
        <v>0</v>
      </c>
      <c r="BH111" s="248">
        <f t="shared" si="79"/>
        <v>0</v>
      </c>
      <c r="BI111" s="248">
        <f t="shared" si="79"/>
        <v>0</v>
      </c>
      <c r="BJ111" s="248">
        <f t="shared" si="79"/>
        <v>0</v>
      </c>
      <c r="BK111" s="248">
        <f t="shared" si="79"/>
        <v>0</v>
      </c>
      <c r="BL111" s="250">
        <f t="shared" si="79"/>
        <v>0</v>
      </c>
      <c r="BM111" s="248">
        <f t="shared" ref="BM111:CS111" si="80">SUMIFS(BM4:BM63,$D$4:$D$63,"=N")</f>
        <v>4522</v>
      </c>
      <c r="BN111" s="248">
        <f t="shared" si="80"/>
        <v>5872</v>
      </c>
      <c r="BO111" s="248">
        <f t="shared" si="80"/>
        <v>7211</v>
      </c>
      <c r="BP111" s="248">
        <f t="shared" si="80"/>
        <v>3759</v>
      </c>
      <c r="BQ111" s="248">
        <f t="shared" si="80"/>
        <v>2275</v>
      </c>
      <c r="BR111" s="248">
        <f t="shared" si="80"/>
        <v>2805</v>
      </c>
      <c r="BS111" s="248">
        <f t="shared" si="80"/>
        <v>4900</v>
      </c>
      <c r="BT111" s="251">
        <f t="shared" si="80"/>
        <v>0</v>
      </c>
      <c r="BU111" s="251">
        <f t="shared" si="80"/>
        <v>0</v>
      </c>
      <c r="BV111" s="251">
        <f t="shared" si="80"/>
        <v>0</v>
      </c>
      <c r="BW111" s="251">
        <f t="shared" si="80"/>
        <v>0</v>
      </c>
      <c r="BX111" s="251">
        <f t="shared" si="80"/>
        <v>0</v>
      </c>
      <c r="BY111" s="252">
        <f t="shared" si="80"/>
        <v>0</v>
      </c>
      <c r="BZ111" s="251">
        <f t="shared" si="80"/>
        <v>0</v>
      </c>
      <c r="CA111" s="251">
        <f t="shared" si="80"/>
        <v>0</v>
      </c>
      <c r="CB111" s="251">
        <f t="shared" si="80"/>
        <v>0</v>
      </c>
      <c r="CC111" s="251">
        <f t="shared" si="80"/>
        <v>0</v>
      </c>
      <c r="CD111" s="251">
        <f t="shared" si="80"/>
        <v>0</v>
      </c>
      <c r="CE111" s="251">
        <f t="shared" si="80"/>
        <v>0</v>
      </c>
      <c r="CF111" s="251">
        <f t="shared" si="80"/>
        <v>0</v>
      </c>
      <c r="CG111" s="251">
        <f t="shared" si="80"/>
        <v>0</v>
      </c>
      <c r="CH111" s="252">
        <f t="shared" si="80"/>
        <v>0</v>
      </c>
      <c r="CI111" s="251">
        <f t="shared" si="80"/>
        <v>0</v>
      </c>
      <c r="CJ111" s="251">
        <f t="shared" si="80"/>
        <v>0</v>
      </c>
      <c r="CK111" s="251">
        <f t="shared" si="80"/>
        <v>0</v>
      </c>
      <c r="CL111" s="251">
        <f t="shared" si="80"/>
        <v>0</v>
      </c>
      <c r="CM111" s="251">
        <f t="shared" si="80"/>
        <v>2595</v>
      </c>
      <c r="CN111" s="251">
        <f t="shared" si="80"/>
        <v>2287</v>
      </c>
      <c r="CO111" s="251">
        <f t="shared" si="80"/>
        <v>2568</v>
      </c>
      <c r="CP111" s="251">
        <f t="shared" si="80"/>
        <v>2815</v>
      </c>
      <c r="CQ111" s="251">
        <f t="shared" si="80"/>
        <v>4014</v>
      </c>
      <c r="CR111" s="251">
        <f t="shared" si="80"/>
        <v>3865</v>
      </c>
      <c r="CS111" s="251">
        <f t="shared" si="80"/>
        <v>3440</v>
      </c>
      <c r="CT111" s="251">
        <f t="shared" ref="CT111:CV111" si="81">SUMIFS(CT4:CT63,$D$4:$D$63,"=N")</f>
        <v>3367</v>
      </c>
      <c r="CU111" s="251">
        <f t="shared" si="81"/>
        <v>4078</v>
      </c>
      <c r="CV111" s="251">
        <f t="shared" si="81"/>
        <v>2828</v>
      </c>
      <c r="CW111" s="251">
        <v>4230</v>
      </c>
      <c r="CX111" s="251">
        <v>4114</v>
      </c>
      <c r="CY111" s="251">
        <v>2202</v>
      </c>
      <c r="CZ111" s="251">
        <v>3251</v>
      </c>
      <c r="DA111" s="251">
        <v>3141</v>
      </c>
      <c r="DB111" s="251">
        <v>3506</v>
      </c>
      <c r="DC111" s="251">
        <v>3339</v>
      </c>
      <c r="DD111" s="251">
        <v>3571</v>
      </c>
      <c r="DE111" s="251">
        <v>3305</v>
      </c>
      <c r="DF111" s="1280">
        <v>3515</v>
      </c>
      <c r="DG111" s="1279">
        <v>4146</v>
      </c>
      <c r="DH111" s="1279">
        <v>7128</v>
      </c>
      <c r="DI111" s="251"/>
      <c r="DJ111" s="253">
        <f t="shared" si="69"/>
        <v>17605</v>
      </c>
      <c r="DK111" s="63" t="s">
        <v>51</v>
      </c>
      <c r="DL111" s="64">
        <f t="shared" si="70"/>
        <v>28822</v>
      </c>
      <c r="DM111" s="202">
        <f t="shared" si="71"/>
        <v>47630</v>
      </c>
      <c r="DN111" s="202">
        <f t="shared" si="72"/>
        <v>0</v>
      </c>
      <c r="DO111" s="202">
        <f t="shared" si="73"/>
        <v>0</v>
      </c>
      <c r="DP111" s="202">
        <f t="shared" si="74"/>
        <v>31344</v>
      </c>
      <c r="DQ111" s="202">
        <f t="shared" si="75"/>
        <v>31857</v>
      </c>
      <c r="DR111" s="21"/>
      <c r="DU111" s="69"/>
    </row>
    <row r="112" spans="1:130" s="68" customFormat="1" ht="20" customHeight="1" x14ac:dyDescent="0.2">
      <c r="A112" s="1358" t="s">
        <v>61</v>
      </c>
      <c r="B112" s="1329"/>
      <c r="C112" s="1261"/>
      <c r="D112" s="1330"/>
      <c r="E112" s="54">
        <f t="shared" ref="E112:O112" si="82">+E15+E17+E19+E20+E33+E34</f>
        <v>1741</v>
      </c>
      <c r="F112" s="54">
        <f t="shared" si="82"/>
        <v>2156</v>
      </c>
      <c r="G112" s="54">
        <f t="shared" si="82"/>
        <v>1443</v>
      </c>
      <c r="H112" s="54">
        <f t="shared" si="82"/>
        <v>531</v>
      </c>
      <c r="I112" s="54">
        <f t="shared" si="82"/>
        <v>478</v>
      </c>
      <c r="J112" s="54">
        <f t="shared" si="82"/>
        <v>175</v>
      </c>
      <c r="K112" s="54">
        <f t="shared" si="82"/>
        <v>356</v>
      </c>
      <c r="L112" s="54">
        <f t="shared" si="82"/>
        <v>391</v>
      </c>
      <c r="M112" s="54">
        <f t="shared" si="82"/>
        <v>488</v>
      </c>
      <c r="N112" s="54">
        <f t="shared" si="82"/>
        <v>613</v>
      </c>
      <c r="O112" s="54">
        <f t="shared" si="82"/>
        <v>1462</v>
      </c>
      <c r="P112" s="194">
        <f t="shared" si="63"/>
        <v>9834</v>
      </c>
      <c r="Q112" s="246">
        <f t="shared" ref="Q112:AB112" si="83">+Q15+Q17+Q19+Q20+Q33+Q34</f>
        <v>90</v>
      </c>
      <c r="R112" s="246">
        <f t="shared" si="83"/>
        <v>487</v>
      </c>
      <c r="S112" s="246">
        <f t="shared" si="83"/>
        <v>5</v>
      </c>
      <c r="T112" s="246">
        <f t="shared" si="83"/>
        <v>719</v>
      </c>
      <c r="U112" s="246">
        <f t="shared" si="83"/>
        <v>264</v>
      </c>
      <c r="V112" s="246">
        <f t="shared" si="83"/>
        <v>437</v>
      </c>
      <c r="W112" s="246">
        <f t="shared" si="83"/>
        <v>1070</v>
      </c>
      <c r="X112" s="246">
        <f t="shared" si="83"/>
        <v>684</v>
      </c>
      <c r="Y112" s="246">
        <f t="shared" si="83"/>
        <v>236</v>
      </c>
      <c r="Z112" s="246">
        <f t="shared" si="83"/>
        <v>1103</v>
      </c>
      <c r="AA112" s="246">
        <f t="shared" si="83"/>
        <v>891</v>
      </c>
      <c r="AB112" s="247">
        <f t="shared" si="83"/>
        <v>1006</v>
      </c>
      <c r="AC112" s="248">
        <v>0</v>
      </c>
      <c r="AD112" s="248">
        <v>570</v>
      </c>
      <c r="AE112" s="248">
        <v>0</v>
      </c>
      <c r="AF112" s="248">
        <v>197</v>
      </c>
      <c r="AG112" s="248">
        <f t="shared" ref="AG112:AN112" si="84">+AG15+AG17+AG19+AG20+AG33+AG34</f>
        <v>0</v>
      </c>
      <c r="AH112" s="248">
        <f t="shared" si="84"/>
        <v>0</v>
      </c>
      <c r="AI112" s="248">
        <f t="shared" si="84"/>
        <v>0</v>
      </c>
      <c r="AJ112" s="248">
        <f t="shared" si="84"/>
        <v>0</v>
      </c>
      <c r="AK112" s="248">
        <f t="shared" si="84"/>
        <v>0</v>
      </c>
      <c r="AL112" s="248">
        <f t="shared" si="84"/>
        <v>830</v>
      </c>
      <c r="AM112" s="248">
        <f t="shared" si="84"/>
        <v>2173</v>
      </c>
      <c r="AN112" s="249">
        <f t="shared" si="84"/>
        <v>3444</v>
      </c>
      <c r="AO112" s="248">
        <f t="shared" ref="AO112:BL112" si="85">SUMIFS(AO4:AO63,$D$4:$D$63,"=3")</f>
        <v>0</v>
      </c>
      <c r="AP112" s="248">
        <f t="shared" si="85"/>
        <v>0</v>
      </c>
      <c r="AQ112" s="248">
        <f t="shared" si="85"/>
        <v>0</v>
      </c>
      <c r="AR112" s="248">
        <f t="shared" si="85"/>
        <v>0</v>
      </c>
      <c r="AS112" s="248">
        <f t="shared" si="85"/>
        <v>0</v>
      </c>
      <c r="AT112" s="248">
        <f t="shared" si="85"/>
        <v>0</v>
      </c>
      <c r="AU112" s="248">
        <f t="shared" si="85"/>
        <v>0</v>
      </c>
      <c r="AV112" s="248">
        <f t="shared" si="85"/>
        <v>0</v>
      </c>
      <c r="AW112" s="248">
        <f t="shared" si="85"/>
        <v>0</v>
      </c>
      <c r="AX112" s="248">
        <f t="shared" si="85"/>
        <v>0</v>
      </c>
      <c r="AY112" s="248">
        <f t="shared" si="85"/>
        <v>0</v>
      </c>
      <c r="AZ112" s="248">
        <f t="shared" si="85"/>
        <v>0</v>
      </c>
      <c r="BA112" s="248">
        <f t="shared" si="85"/>
        <v>0</v>
      </c>
      <c r="BB112" s="248">
        <f t="shared" si="85"/>
        <v>0</v>
      </c>
      <c r="BC112" s="248">
        <f t="shared" si="85"/>
        <v>0</v>
      </c>
      <c r="BD112" s="248">
        <f t="shared" si="85"/>
        <v>0</v>
      </c>
      <c r="BE112" s="248">
        <f t="shared" si="85"/>
        <v>0</v>
      </c>
      <c r="BF112" s="248">
        <f t="shared" si="85"/>
        <v>0</v>
      </c>
      <c r="BG112" s="248">
        <f t="shared" si="85"/>
        <v>0</v>
      </c>
      <c r="BH112" s="248">
        <f t="shared" si="85"/>
        <v>0</v>
      </c>
      <c r="BI112" s="248">
        <f t="shared" si="85"/>
        <v>0</v>
      </c>
      <c r="BJ112" s="248">
        <f t="shared" si="85"/>
        <v>0</v>
      </c>
      <c r="BK112" s="248">
        <f t="shared" si="85"/>
        <v>0</v>
      </c>
      <c r="BL112" s="250">
        <f t="shared" si="85"/>
        <v>0</v>
      </c>
      <c r="BM112" s="248">
        <f t="shared" ref="BM112:CS112" si="86">SUMIFS(BM4:BM63,$D$4:$D$63,"=PK")</f>
        <v>711</v>
      </c>
      <c r="BN112" s="248">
        <f t="shared" si="86"/>
        <v>671</v>
      </c>
      <c r="BO112" s="248">
        <f t="shared" si="86"/>
        <v>535</v>
      </c>
      <c r="BP112" s="248">
        <f t="shared" si="86"/>
        <v>775</v>
      </c>
      <c r="BQ112" s="248">
        <f t="shared" si="86"/>
        <v>721</v>
      </c>
      <c r="BR112" s="248">
        <f t="shared" si="86"/>
        <v>783</v>
      </c>
      <c r="BS112" s="248">
        <f t="shared" si="86"/>
        <v>372</v>
      </c>
      <c r="BT112" s="251">
        <f t="shared" si="86"/>
        <v>0</v>
      </c>
      <c r="BU112" s="251">
        <f t="shared" si="86"/>
        <v>0</v>
      </c>
      <c r="BV112" s="251">
        <f t="shared" si="86"/>
        <v>0</v>
      </c>
      <c r="BW112" s="251">
        <f t="shared" si="86"/>
        <v>0</v>
      </c>
      <c r="BX112" s="251">
        <f t="shared" si="86"/>
        <v>0</v>
      </c>
      <c r="BY112" s="252">
        <f t="shared" si="86"/>
        <v>0</v>
      </c>
      <c r="BZ112" s="251">
        <f t="shared" si="86"/>
        <v>0</v>
      </c>
      <c r="CA112" s="251">
        <f t="shared" si="86"/>
        <v>0</v>
      </c>
      <c r="CB112" s="251">
        <f t="shared" si="86"/>
        <v>0</v>
      </c>
      <c r="CC112" s="251">
        <f t="shared" si="86"/>
        <v>0</v>
      </c>
      <c r="CD112" s="251">
        <f t="shared" si="86"/>
        <v>0</v>
      </c>
      <c r="CE112" s="251">
        <f t="shared" si="86"/>
        <v>0</v>
      </c>
      <c r="CF112" s="251">
        <f t="shared" si="86"/>
        <v>0</v>
      </c>
      <c r="CG112" s="251">
        <f t="shared" si="86"/>
        <v>0</v>
      </c>
      <c r="CH112" s="252">
        <f t="shared" si="86"/>
        <v>0</v>
      </c>
      <c r="CI112" s="251">
        <f t="shared" si="86"/>
        <v>0</v>
      </c>
      <c r="CJ112" s="251">
        <f t="shared" si="86"/>
        <v>0</v>
      </c>
      <c r="CK112" s="251">
        <f t="shared" si="86"/>
        <v>0</v>
      </c>
      <c r="CL112" s="251">
        <f t="shared" si="86"/>
        <v>0</v>
      </c>
      <c r="CM112" s="251">
        <f t="shared" si="86"/>
        <v>0</v>
      </c>
      <c r="CN112" s="251">
        <f t="shared" si="86"/>
        <v>21</v>
      </c>
      <c r="CO112" s="251">
        <f t="shared" si="86"/>
        <v>0</v>
      </c>
      <c r="CP112" s="251">
        <f t="shared" si="86"/>
        <v>0</v>
      </c>
      <c r="CQ112" s="251">
        <f t="shared" si="86"/>
        <v>0</v>
      </c>
      <c r="CR112" s="251">
        <f t="shared" si="86"/>
        <v>0</v>
      </c>
      <c r="CS112" s="251">
        <f t="shared" si="86"/>
        <v>0</v>
      </c>
      <c r="CT112" s="251">
        <f t="shared" ref="CT112:CV112" si="87">SUMIFS(CT4:CT63,$D$4:$D$63,"=PK")</f>
        <v>0</v>
      </c>
      <c r="CU112" s="251">
        <f t="shared" si="87"/>
        <v>0</v>
      </c>
      <c r="CV112" s="251">
        <f t="shared" si="87"/>
        <v>0</v>
      </c>
      <c r="CW112" s="251">
        <v>0</v>
      </c>
      <c r="CX112" s="251">
        <v>0</v>
      </c>
      <c r="CY112" s="251">
        <v>0</v>
      </c>
      <c r="CZ112" s="251">
        <v>0</v>
      </c>
      <c r="DA112" s="251">
        <v>0</v>
      </c>
      <c r="DB112" s="251">
        <v>0</v>
      </c>
      <c r="DC112" s="251">
        <v>0</v>
      </c>
      <c r="DD112" s="251">
        <v>0</v>
      </c>
      <c r="DE112" s="251">
        <v>0</v>
      </c>
      <c r="DF112" s="1280">
        <v>0</v>
      </c>
      <c r="DG112" s="1279">
        <v>0</v>
      </c>
      <c r="DH112" s="1279">
        <v>0</v>
      </c>
      <c r="DI112" s="251"/>
      <c r="DJ112" s="253">
        <f t="shared" si="69"/>
        <v>1917</v>
      </c>
      <c r="DK112" s="63" t="s">
        <v>51</v>
      </c>
      <c r="DL112" s="64">
        <f t="shared" si="70"/>
        <v>6992</v>
      </c>
      <c r="DM112" s="202">
        <f t="shared" si="71"/>
        <v>7214</v>
      </c>
      <c r="DN112" s="202">
        <f t="shared" si="72"/>
        <v>0</v>
      </c>
      <c r="DO112" s="202">
        <f t="shared" si="73"/>
        <v>0</v>
      </c>
      <c r="DP112" s="202">
        <f t="shared" si="74"/>
        <v>4568</v>
      </c>
      <c r="DQ112" s="202">
        <f t="shared" si="75"/>
        <v>21</v>
      </c>
      <c r="DR112" s="21"/>
      <c r="DU112" s="69"/>
    </row>
    <row r="113" spans="1:125" s="68" customFormat="1" ht="20" customHeight="1" x14ac:dyDescent="0.2">
      <c r="A113" s="1358" t="s">
        <v>62</v>
      </c>
      <c r="B113" s="1329"/>
      <c r="C113" s="1261"/>
      <c r="D113" s="1330"/>
      <c r="E113" s="54">
        <f t="shared" ref="E113:O113" si="88">+E68+E69</f>
        <v>3096</v>
      </c>
      <c r="F113" s="54">
        <f t="shared" si="88"/>
        <v>2673</v>
      </c>
      <c r="G113" s="54">
        <f t="shared" si="88"/>
        <v>2549</v>
      </c>
      <c r="H113" s="54">
        <f t="shared" si="88"/>
        <v>5119</v>
      </c>
      <c r="I113" s="54">
        <f t="shared" si="88"/>
        <v>3509</v>
      </c>
      <c r="J113" s="54">
        <f t="shared" si="88"/>
        <v>1102</v>
      </c>
      <c r="K113" s="54">
        <f t="shared" si="88"/>
        <v>2044</v>
      </c>
      <c r="L113" s="54">
        <f t="shared" si="88"/>
        <v>2180</v>
      </c>
      <c r="M113" s="54">
        <f t="shared" si="88"/>
        <v>2663</v>
      </c>
      <c r="N113" s="54">
        <f t="shared" si="88"/>
        <v>1778.999</v>
      </c>
      <c r="O113" s="54">
        <f t="shared" si="88"/>
        <v>2981</v>
      </c>
      <c r="P113" s="194">
        <f t="shared" si="63"/>
        <v>29694.999</v>
      </c>
      <c r="Q113" s="246">
        <f t="shared" ref="Q113:AB113" si="89">+Q68+Q69</f>
        <v>1125</v>
      </c>
      <c r="R113" s="246">
        <f t="shared" si="89"/>
        <v>3285</v>
      </c>
      <c r="S113" s="246">
        <f t="shared" si="89"/>
        <v>3110</v>
      </c>
      <c r="T113" s="246">
        <f t="shared" si="89"/>
        <v>3488</v>
      </c>
      <c r="U113" s="246">
        <f t="shared" si="89"/>
        <v>2010</v>
      </c>
      <c r="V113" s="246">
        <f t="shared" si="89"/>
        <v>2570</v>
      </c>
      <c r="W113" s="246">
        <f t="shared" si="89"/>
        <v>2302</v>
      </c>
      <c r="X113" s="246">
        <f t="shared" si="89"/>
        <v>1253</v>
      </c>
      <c r="Y113" s="246">
        <f t="shared" si="89"/>
        <v>1665</v>
      </c>
      <c r="Z113" s="246">
        <f t="shared" si="89"/>
        <v>3221</v>
      </c>
      <c r="AA113" s="246">
        <f t="shared" si="89"/>
        <v>1104</v>
      </c>
      <c r="AB113" s="247">
        <f t="shared" si="89"/>
        <v>2003</v>
      </c>
      <c r="AC113" s="248">
        <v>2545</v>
      </c>
      <c r="AD113" s="248">
        <v>1106</v>
      </c>
      <c r="AE113" s="248">
        <v>2972</v>
      </c>
      <c r="AF113" s="248">
        <v>2133</v>
      </c>
      <c r="AG113" s="248">
        <f t="shared" ref="AG113:CD113" si="90">+AG68+AG69</f>
        <v>1668</v>
      </c>
      <c r="AH113" s="248">
        <f t="shared" si="90"/>
        <v>1592</v>
      </c>
      <c r="AI113" s="248">
        <f t="shared" si="90"/>
        <v>2766</v>
      </c>
      <c r="AJ113" s="248">
        <f t="shared" si="90"/>
        <v>0</v>
      </c>
      <c r="AK113" s="248">
        <f t="shared" si="90"/>
        <v>1850</v>
      </c>
      <c r="AL113" s="248">
        <f t="shared" si="90"/>
        <v>3012</v>
      </c>
      <c r="AM113" s="248">
        <f t="shared" si="90"/>
        <v>2555</v>
      </c>
      <c r="AN113" s="249">
        <f t="shared" si="90"/>
        <v>3376</v>
      </c>
      <c r="AO113" s="248">
        <f t="shared" si="90"/>
        <v>2359</v>
      </c>
      <c r="AP113" s="248">
        <f t="shared" si="90"/>
        <v>1875</v>
      </c>
      <c r="AQ113" s="248">
        <f t="shared" si="90"/>
        <v>3658</v>
      </c>
      <c r="AR113" s="248">
        <f t="shared" si="90"/>
        <v>2460</v>
      </c>
      <c r="AS113" s="248">
        <f t="shared" si="90"/>
        <v>2278.5</v>
      </c>
      <c r="AT113" s="248">
        <f t="shared" si="90"/>
        <v>1565</v>
      </c>
      <c r="AU113" s="248">
        <f t="shared" si="90"/>
        <v>894</v>
      </c>
      <c r="AV113" s="248">
        <f t="shared" si="90"/>
        <v>2261</v>
      </c>
      <c r="AW113" s="248">
        <f t="shared" si="90"/>
        <v>2953</v>
      </c>
      <c r="AX113" s="248">
        <f t="shared" si="90"/>
        <v>1990</v>
      </c>
      <c r="AY113" s="248">
        <f t="shared" si="90"/>
        <v>1341</v>
      </c>
      <c r="AZ113" s="248">
        <f t="shared" si="90"/>
        <v>2943</v>
      </c>
      <c r="BA113" s="248">
        <f t="shared" si="90"/>
        <v>1811</v>
      </c>
      <c r="BB113" s="248">
        <f t="shared" si="90"/>
        <v>2544</v>
      </c>
      <c r="BC113" s="248">
        <f t="shared" si="90"/>
        <v>2211</v>
      </c>
      <c r="BD113" s="248">
        <f t="shared" si="90"/>
        <v>2006</v>
      </c>
      <c r="BE113" s="248">
        <f t="shared" si="90"/>
        <v>2076</v>
      </c>
      <c r="BF113" s="248">
        <f t="shared" si="90"/>
        <v>1286</v>
      </c>
      <c r="BG113" s="248">
        <f t="shared" si="90"/>
        <v>1748</v>
      </c>
      <c r="BH113" s="248">
        <f t="shared" si="90"/>
        <v>1270</v>
      </c>
      <c r="BI113" s="248">
        <f t="shared" si="90"/>
        <v>2164</v>
      </c>
      <c r="BJ113" s="248">
        <f t="shared" si="90"/>
        <v>3935</v>
      </c>
      <c r="BK113" s="248">
        <f t="shared" si="90"/>
        <v>1070</v>
      </c>
      <c r="BL113" s="250">
        <f t="shared" si="90"/>
        <v>3970</v>
      </c>
      <c r="BM113" s="248">
        <f t="shared" si="90"/>
        <v>3358</v>
      </c>
      <c r="BN113" s="248">
        <f t="shared" si="90"/>
        <v>3493</v>
      </c>
      <c r="BO113" s="248">
        <f t="shared" si="90"/>
        <v>2655</v>
      </c>
      <c r="BP113" s="248">
        <f t="shared" si="90"/>
        <v>2532</v>
      </c>
      <c r="BQ113" s="248">
        <f t="shared" si="90"/>
        <v>3975</v>
      </c>
      <c r="BR113" s="248">
        <f t="shared" si="90"/>
        <v>3015</v>
      </c>
      <c r="BS113" s="248">
        <f t="shared" si="90"/>
        <v>1603</v>
      </c>
      <c r="BT113" s="251">
        <f t="shared" si="90"/>
        <v>0</v>
      </c>
      <c r="BU113" s="251">
        <f t="shared" si="90"/>
        <v>0</v>
      </c>
      <c r="BV113" s="251">
        <f t="shared" si="90"/>
        <v>0</v>
      </c>
      <c r="BW113" s="251">
        <f t="shared" si="90"/>
        <v>0</v>
      </c>
      <c r="BX113" s="251">
        <f t="shared" si="90"/>
        <v>0</v>
      </c>
      <c r="BY113" s="252">
        <f t="shared" si="90"/>
        <v>0</v>
      </c>
      <c r="BZ113" s="251">
        <f t="shared" si="90"/>
        <v>0</v>
      </c>
      <c r="CA113" s="251">
        <f t="shared" si="90"/>
        <v>0</v>
      </c>
      <c r="CB113" s="251">
        <f t="shared" si="90"/>
        <v>0</v>
      </c>
      <c r="CC113" s="251">
        <f t="shared" si="90"/>
        <v>0</v>
      </c>
      <c r="CD113" s="251">
        <f t="shared" si="90"/>
        <v>0</v>
      </c>
      <c r="CE113" s="251">
        <f t="shared" ref="CE113:CS113" si="91">SUM(CE68:CE72)</f>
        <v>0</v>
      </c>
      <c r="CF113" s="251">
        <f t="shared" si="91"/>
        <v>0</v>
      </c>
      <c r="CG113" s="251">
        <f t="shared" si="91"/>
        <v>0</v>
      </c>
      <c r="CH113" s="252">
        <f t="shared" si="91"/>
        <v>0</v>
      </c>
      <c r="CI113" s="251">
        <f t="shared" si="91"/>
        <v>0</v>
      </c>
      <c r="CJ113" s="251">
        <f t="shared" si="91"/>
        <v>0</v>
      </c>
      <c r="CK113" s="251">
        <f t="shared" si="91"/>
        <v>0</v>
      </c>
      <c r="CL113" s="251">
        <f t="shared" si="91"/>
        <v>0</v>
      </c>
      <c r="CM113" s="251">
        <f t="shared" si="91"/>
        <v>2053</v>
      </c>
      <c r="CN113" s="251">
        <f t="shared" si="91"/>
        <v>1452</v>
      </c>
      <c r="CO113" s="251">
        <f t="shared" si="91"/>
        <v>235</v>
      </c>
      <c r="CP113" s="251">
        <f t="shared" si="91"/>
        <v>139</v>
      </c>
      <c r="CQ113" s="251">
        <f t="shared" si="91"/>
        <v>704</v>
      </c>
      <c r="CR113" s="251">
        <f t="shared" si="91"/>
        <v>540</v>
      </c>
      <c r="CS113" s="251">
        <f t="shared" si="91"/>
        <v>500</v>
      </c>
      <c r="CT113" s="251">
        <f t="shared" ref="CT113:CV113" si="92">SUM(CT68:CT72)</f>
        <v>884</v>
      </c>
      <c r="CU113" s="251">
        <f t="shared" si="92"/>
        <v>2146</v>
      </c>
      <c r="CV113" s="251">
        <f t="shared" si="92"/>
        <v>1034</v>
      </c>
      <c r="CW113" s="251">
        <v>1124</v>
      </c>
      <c r="CX113" s="251">
        <v>613</v>
      </c>
      <c r="CY113" s="251">
        <v>114</v>
      </c>
      <c r="CZ113" s="251">
        <v>492</v>
      </c>
      <c r="DA113" s="251">
        <v>508</v>
      </c>
      <c r="DB113" s="251">
        <v>492</v>
      </c>
      <c r="DC113" s="251">
        <v>1008</v>
      </c>
      <c r="DD113" s="251">
        <v>1008</v>
      </c>
      <c r="DE113" s="251">
        <v>992</v>
      </c>
      <c r="DF113" s="1280">
        <v>1008</v>
      </c>
      <c r="DG113" s="1279">
        <v>992</v>
      </c>
      <c r="DH113" s="1279">
        <v>1008</v>
      </c>
      <c r="DI113" s="251"/>
      <c r="DJ113" s="253">
        <f t="shared" si="69"/>
        <v>9506</v>
      </c>
      <c r="DK113" s="63" t="s">
        <v>51</v>
      </c>
      <c r="DL113" s="64">
        <f t="shared" si="70"/>
        <v>27136</v>
      </c>
      <c r="DM113" s="202">
        <f t="shared" si="71"/>
        <v>25575</v>
      </c>
      <c r="DN113" s="202">
        <f t="shared" si="72"/>
        <v>26577.5</v>
      </c>
      <c r="DO113" s="202">
        <f t="shared" si="73"/>
        <v>26091</v>
      </c>
      <c r="DP113" s="202">
        <f t="shared" si="74"/>
        <v>20631</v>
      </c>
      <c r="DQ113" s="202">
        <f t="shared" si="75"/>
        <v>9687</v>
      </c>
      <c r="DR113" s="21"/>
      <c r="DU113" s="69"/>
    </row>
    <row r="114" spans="1:125" s="68" customFormat="1" ht="20" customHeight="1" x14ac:dyDescent="0.2">
      <c r="A114" s="1358" t="s">
        <v>63</v>
      </c>
      <c r="B114" s="1329"/>
      <c r="C114" s="1261"/>
      <c r="D114" s="1330"/>
      <c r="E114" s="54">
        <f t="shared" ref="E114:O114" si="93">+E70+E71+E72</f>
        <v>66</v>
      </c>
      <c r="F114" s="54">
        <f t="shared" si="93"/>
        <v>52</v>
      </c>
      <c r="G114" s="54">
        <f t="shared" si="93"/>
        <v>0</v>
      </c>
      <c r="H114" s="54">
        <f t="shared" si="93"/>
        <v>78</v>
      </c>
      <c r="I114" s="54">
        <f t="shared" si="93"/>
        <v>27</v>
      </c>
      <c r="J114" s="54">
        <f t="shared" si="93"/>
        <v>27</v>
      </c>
      <c r="K114" s="54">
        <f t="shared" si="93"/>
        <v>0</v>
      </c>
      <c r="L114" s="54">
        <f t="shared" si="93"/>
        <v>0</v>
      </c>
      <c r="M114" s="54">
        <f t="shared" si="93"/>
        <v>71</v>
      </c>
      <c r="N114" s="54">
        <f t="shared" si="93"/>
        <v>0</v>
      </c>
      <c r="O114" s="54">
        <f t="shared" si="93"/>
        <v>18</v>
      </c>
      <c r="P114" s="194">
        <f t="shared" si="63"/>
        <v>339</v>
      </c>
      <c r="Q114" s="246">
        <f t="shared" ref="Q114:AB114" si="94">+Q70+Q71+Q72</f>
        <v>0</v>
      </c>
      <c r="R114" s="246">
        <f t="shared" si="94"/>
        <v>0</v>
      </c>
      <c r="S114" s="246">
        <f t="shared" si="94"/>
        <v>38</v>
      </c>
      <c r="T114" s="246">
        <f t="shared" si="94"/>
        <v>100</v>
      </c>
      <c r="U114" s="246">
        <f t="shared" si="94"/>
        <v>214</v>
      </c>
      <c r="V114" s="246">
        <f t="shared" si="94"/>
        <v>159</v>
      </c>
      <c r="W114" s="246">
        <f t="shared" si="94"/>
        <v>167</v>
      </c>
      <c r="X114" s="246">
        <f t="shared" si="94"/>
        <v>89</v>
      </c>
      <c r="Y114" s="246">
        <f t="shared" si="94"/>
        <v>141</v>
      </c>
      <c r="Z114" s="246">
        <f t="shared" si="94"/>
        <v>209</v>
      </c>
      <c r="AA114" s="246">
        <f t="shared" si="94"/>
        <v>275</v>
      </c>
      <c r="AB114" s="247">
        <f t="shared" si="94"/>
        <v>95</v>
      </c>
      <c r="AC114" s="248">
        <v>138</v>
      </c>
      <c r="AD114" s="248">
        <v>169</v>
      </c>
      <c r="AE114" s="248">
        <v>143</v>
      </c>
      <c r="AF114" s="248">
        <v>181</v>
      </c>
      <c r="AG114" s="248">
        <f t="shared" ref="AG114:CD114" si="95">+AG70+AG71+AG72</f>
        <v>73</v>
      </c>
      <c r="AH114" s="248">
        <f t="shared" si="95"/>
        <v>134</v>
      </c>
      <c r="AI114" s="248">
        <f t="shared" si="95"/>
        <v>51</v>
      </c>
      <c r="AJ114" s="248">
        <f t="shared" si="95"/>
        <v>0</v>
      </c>
      <c r="AK114" s="248">
        <f t="shared" si="95"/>
        <v>56</v>
      </c>
      <c r="AL114" s="248">
        <f t="shared" si="95"/>
        <v>0</v>
      </c>
      <c r="AM114" s="248">
        <f t="shared" si="95"/>
        <v>0</v>
      </c>
      <c r="AN114" s="249">
        <f t="shared" si="95"/>
        <v>18</v>
      </c>
      <c r="AO114" s="248">
        <f t="shared" si="95"/>
        <v>0.21</v>
      </c>
      <c r="AP114" s="248">
        <f t="shared" si="95"/>
        <v>111.2</v>
      </c>
      <c r="AQ114" s="248">
        <f t="shared" si="95"/>
        <v>72</v>
      </c>
      <c r="AR114" s="248">
        <f t="shared" si="95"/>
        <v>75</v>
      </c>
      <c r="AS114" s="248">
        <f t="shared" si="95"/>
        <v>64</v>
      </c>
      <c r="AT114" s="248">
        <f t="shared" si="95"/>
        <v>53</v>
      </c>
      <c r="AU114" s="248">
        <f t="shared" si="95"/>
        <v>85</v>
      </c>
      <c r="AV114" s="248">
        <f t="shared" si="95"/>
        <v>0</v>
      </c>
      <c r="AW114" s="248">
        <f t="shared" si="95"/>
        <v>68</v>
      </c>
      <c r="AX114" s="248">
        <f t="shared" si="95"/>
        <v>19</v>
      </c>
      <c r="AY114" s="248">
        <f t="shared" si="95"/>
        <v>0</v>
      </c>
      <c r="AZ114" s="248">
        <f t="shared" si="95"/>
        <v>0</v>
      </c>
      <c r="BA114" s="248">
        <f t="shared" si="95"/>
        <v>100</v>
      </c>
      <c r="BB114" s="248">
        <f t="shared" si="95"/>
        <v>0</v>
      </c>
      <c r="BC114" s="248">
        <f t="shared" si="95"/>
        <v>53</v>
      </c>
      <c r="BD114" s="248">
        <f t="shared" si="95"/>
        <v>0</v>
      </c>
      <c r="BE114" s="248">
        <f t="shared" si="95"/>
        <v>0</v>
      </c>
      <c r="BF114" s="248">
        <f t="shared" si="95"/>
        <v>0</v>
      </c>
      <c r="BG114" s="248">
        <f t="shared" si="95"/>
        <v>0</v>
      </c>
      <c r="BH114" s="248">
        <f t="shared" si="95"/>
        <v>0</v>
      </c>
      <c r="BI114" s="248">
        <f t="shared" si="95"/>
        <v>0</v>
      </c>
      <c r="BJ114" s="248">
        <f t="shared" si="95"/>
        <v>0</v>
      </c>
      <c r="BK114" s="248">
        <f t="shared" si="95"/>
        <v>0</v>
      </c>
      <c r="BL114" s="250">
        <f t="shared" si="95"/>
        <v>76</v>
      </c>
      <c r="BM114" s="248">
        <f t="shared" si="95"/>
        <v>39</v>
      </c>
      <c r="BN114" s="248">
        <f t="shared" si="95"/>
        <v>18</v>
      </c>
      <c r="BO114" s="248">
        <f t="shared" si="95"/>
        <v>0</v>
      </c>
      <c r="BP114" s="248">
        <f t="shared" si="95"/>
        <v>18</v>
      </c>
      <c r="BQ114" s="248">
        <f t="shared" si="95"/>
        <v>35</v>
      </c>
      <c r="BR114" s="248">
        <f t="shared" si="95"/>
        <v>57</v>
      </c>
      <c r="BS114" s="248">
        <f t="shared" si="95"/>
        <v>0</v>
      </c>
      <c r="BT114" s="251">
        <f t="shared" si="95"/>
        <v>0</v>
      </c>
      <c r="BU114" s="251">
        <f t="shared" si="95"/>
        <v>0</v>
      </c>
      <c r="BV114" s="251">
        <f t="shared" si="95"/>
        <v>0</v>
      </c>
      <c r="BW114" s="251">
        <f t="shared" si="95"/>
        <v>0</v>
      </c>
      <c r="BX114" s="251">
        <f t="shared" si="95"/>
        <v>0</v>
      </c>
      <c r="BY114" s="252">
        <f t="shared" si="95"/>
        <v>0</v>
      </c>
      <c r="BZ114" s="251">
        <f t="shared" si="95"/>
        <v>0</v>
      </c>
      <c r="CA114" s="251">
        <f t="shared" si="95"/>
        <v>0</v>
      </c>
      <c r="CB114" s="251">
        <f t="shared" si="95"/>
        <v>0</v>
      </c>
      <c r="CC114" s="251">
        <f t="shared" si="95"/>
        <v>0</v>
      </c>
      <c r="CD114" s="251">
        <f t="shared" si="95"/>
        <v>0</v>
      </c>
      <c r="CE114" s="251">
        <f t="shared" ref="CE114:CR114" si="96">SUMIFS(CE77:CE98,$D$77:$D$98,"=RI")</f>
        <v>0</v>
      </c>
      <c r="CF114" s="251">
        <f t="shared" si="96"/>
        <v>0</v>
      </c>
      <c r="CG114" s="251">
        <f t="shared" si="96"/>
        <v>0</v>
      </c>
      <c r="CH114" s="252">
        <f t="shared" si="96"/>
        <v>0</v>
      </c>
      <c r="CI114" s="251">
        <f t="shared" si="96"/>
        <v>0</v>
      </c>
      <c r="CJ114" s="251">
        <f t="shared" si="96"/>
        <v>0</v>
      </c>
      <c r="CK114" s="251">
        <f t="shared" si="96"/>
        <v>0</v>
      </c>
      <c r="CL114" s="251">
        <f t="shared" si="96"/>
        <v>0</v>
      </c>
      <c r="CM114" s="251">
        <f t="shared" si="96"/>
        <v>3334</v>
      </c>
      <c r="CN114" s="251">
        <f t="shared" si="96"/>
        <v>6146</v>
      </c>
      <c r="CO114" s="251">
        <f t="shared" si="96"/>
        <v>7384</v>
      </c>
      <c r="CP114" s="251">
        <f t="shared" si="96"/>
        <v>6748</v>
      </c>
      <c r="CQ114" s="251">
        <f t="shared" si="96"/>
        <v>6747</v>
      </c>
      <c r="CR114" s="251">
        <f t="shared" si="96"/>
        <v>6418.9999999999891</v>
      </c>
      <c r="CS114" s="251">
        <f>SUMIFS(CS77:CS98,$D$77:$D$98,"=RI")</f>
        <v>6088</v>
      </c>
      <c r="CT114" s="251">
        <f t="shared" ref="CT114:CV114" si="97">SUMIFS(CT77:CT98,$D$77:$D$98,"=RI")</f>
        <v>5586</v>
      </c>
      <c r="CU114" s="251">
        <f t="shared" si="97"/>
        <v>4955</v>
      </c>
      <c r="CV114" s="251">
        <f t="shared" si="97"/>
        <v>4705</v>
      </c>
      <c r="CW114" s="251">
        <v>5813</v>
      </c>
      <c r="CX114" s="251">
        <v>3959</v>
      </c>
      <c r="CY114" s="251">
        <v>4829</v>
      </c>
      <c r="CZ114" s="251">
        <v>5012</v>
      </c>
      <c r="DA114" s="251">
        <v>5207</v>
      </c>
      <c r="DB114" s="251">
        <v>5543</v>
      </c>
      <c r="DC114" s="251">
        <v>6354</v>
      </c>
      <c r="DD114" s="251">
        <v>6354</v>
      </c>
      <c r="DE114" s="251">
        <v>6146</v>
      </c>
      <c r="DF114" s="1280">
        <v>5425</v>
      </c>
      <c r="DG114" s="1279">
        <v>5250</v>
      </c>
      <c r="DH114" s="1279">
        <v>5708</v>
      </c>
      <c r="DI114" s="251"/>
      <c r="DJ114" s="253">
        <f t="shared" si="69"/>
        <v>57</v>
      </c>
      <c r="DK114" s="63" t="s">
        <v>51</v>
      </c>
      <c r="DL114" s="64">
        <f t="shared" si="70"/>
        <v>1487</v>
      </c>
      <c r="DM114" s="202">
        <f t="shared" si="71"/>
        <v>963</v>
      </c>
      <c r="DN114" s="202">
        <f t="shared" si="72"/>
        <v>547.41</v>
      </c>
      <c r="DO114" s="202">
        <f t="shared" si="73"/>
        <v>229</v>
      </c>
      <c r="DP114" s="202">
        <f t="shared" si="74"/>
        <v>167</v>
      </c>
      <c r="DQ114" s="202">
        <f t="shared" si="75"/>
        <v>58111.999999999985</v>
      </c>
      <c r="DR114" s="21"/>
      <c r="DU114" s="69"/>
    </row>
    <row r="115" spans="1:125" s="68" customFormat="1" ht="20" customHeight="1" x14ac:dyDescent="0.2">
      <c r="A115" s="1358" t="s">
        <v>64</v>
      </c>
      <c r="B115" s="1329"/>
      <c r="C115" s="1261"/>
      <c r="D115" s="1330"/>
      <c r="E115" s="54">
        <f t="shared" ref="E115:O115" si="98">+SUM(E77:E90,E68:E72)-E113-E114</f>
        <v>4424</v>
      </c>
      <c r="F115" s="54">
        <f t="shared" si="98"/>
        <v>3897</v>
      </c>
      <c r="G115" s="54">
        <f t="shared" si="98"/>
        <v>2766</v>
      </c>
      <c r="H115" s="54">
        <f t="shared" si="98"/>
        <v>4447</v>
      </c>
      <c r="I115" s="54">
        <f t="shared" si="98"/>
        <v>4552</v>
      </c>
      <c r="J115" s="54">
        <f t="shared" si="98"/>
        <v>3589</v>
      </c>
      <c r="K115" s="54">
        <f t="shared" si="98"/>
        <v>4497</v>
      </c>
      <c r="L115" s="54">
        <f t="shared" si="98"/>
        <v>3824</v>
      </c>
      <c r="M115" s="54">
        <f t="shared" si="98"/>
        <v>4000</v>
      </c>
      <c r="N115" s="54">
        <f t="shared" si="98"/>
        <v>1972.8340000000001</v>
      </c>
      <c r="O115" s="54">
        <f t="shared" si="98"/>
        <v>3375</v>
      </c>
      <c r="P115" s="194">
        <f t="shared" si="63"/>
        <v>41343.834000000003</v>
      </c>
      <c r="Q115" s="246">
        <f t="shared" ref="Q115:AB115" si="99">+SUM(Q77:Q90,Q68:Q72)-Q113-Q114</f>
        <v>2145</v>
      </c>
      <c r="R115" s="246">
        <f t="shared" si="99"/>
        <v>4058</v>
      </c>
      <c r="S115" s="246">
        <f t="shared" si="99"/>
        <v>4848</v>
      </c>
      <c r="T115" s="246">
        <f t="shared" si="99"/>
        <v>5482</v>
      </c>
      <c r="U115" s="246">
        <f t="shared" si="99"/>
        <v>6903</v>
      </c>
      <c r="V115" s="246">
        <f t="shared" si="99"/>
        <v>5466</v>
      </c>
      <c r="W115" s="246">
        <f t="shared" si="99"/>
        <v>8256</v>
      </c>
      <c r="X115" s="246">
        <f t="shared" si="99"/>
        <v>5322</v>
      </c>
      <c r="Y115" s="246">
        <f t="shared" si="99"/>
        <v>3770</v>
      </c>
      <c r="Z115" s="246">
        <f t="shared" si="99"/>
        <v>4677</v>
      </c>
      <c r="AA115" s="246">
        <f t="shared" si="99"/>
        <v>3224</v>
      </c>
      <c r="AB115" s="247">
        <f t="shared" si="99"/>
        <v>3574</v>
      </c>
      <c r="AC115" s="248">
        <v>4145</v>
      </c>
      <c r="AD115" s="248">
        <v>3145</v>
      </c>
      <c r="AE115" s="248">
        <v>5367</v>
      </c>
      <c r="AF115" s="248">
        <v>4626</v>
      </c>
      <c r="AG115" s="248">
        <f t="shared" ref="AG115:AN115" si="100">+SUM(AG77:AG90,AG68:AG72)-AG113-AG114</f>
        <v>7117</v>
      </c>
      <c r="AH115" s="248">
        <f t="shared" si="100"/>
        <v>6537</v>
      </c>
      <c r="AI115" s="248">
        <f t="shared" si="100"/>
        <v>6946</v>
      </c>
      <c r="AJ115" s="248">
        <f t="shared" si="100"/>
        <v>97</v>
      </c>
      <c r="AK115" s="248">
        <f t="shared" si="100"/>
        <v>3719</v>
      </c>
      <c r="AL115" s="248">
        <f t="shared" si="100"/>
        <v>6983</v>
      </c>
      <c r="AM115" s="248">
        <f t="shared" si="100"/>
        <v>6341</v>
      </c>
      <c r="AN115" s="249">
        <f t="shared" si="100"/>
        <v>6189</v>
      </c>
      <c r="AO115" s="248">
        <f t="shared" ref="AO115:CD115" si="101">SUM(AO77:AO98)</f>
        <v>5142.21</v>
      </c>
      <c r="AP115" s="248">
        <f t="shared" si="101"/>
        <v>4482.2</v>
      </c>
      <c r="AQ115" s="248">
        <f t="shared" si="101"/>
        <v>3751</v>
      </c>
      <c r="AR115" s="248">
        <f t="shared" si="101"/>
        <v>6083</v>
      </c>
      <c r="AS115" s="248">
        <f t="shared" si="101"/>
        <v>5713.5</v>
      </c>
      <c r="AT115" s="248">
        <f t="shared" si="101"/>
        <v>3025</v>
      </c>
      <c r="AU115" s="248">
        <f t="shared" si="101"/>
        <v>5674</v>
      </c>
      <c r="AV115" s="248">
        <f t="shared" si="101"/>
        <v>5082</v>
      </c>
      <c r="AW115" s="248">
        <f t="shared" si="101"/>
        <v>5073</v>
      </c>
      <c r="AX115" s="248">
        <f t="shared" si="101"/>
        <v>7452</v>
      </c>
      <c r="AY115" s="248">
        <f t="shared" si="101"/>
        <v>7159</v>
      </c>
      <c r="AZ115" s="248">
        <f t="shared" si="101"/>
        <v>6263</v>
      </c>
      <c r="BA115" s="248">
        <f t="shared" si="101"/>
        <v>5209</v>
      </c>
      <c r="BB115" s="248">
        <f t="shared" si="101"/>
        <v>5409</v>
      </c>
      <c r="BC115" s="248">
        <f t="shared" si="101"/>
        <v>5972</v>
      </c>
      <c r="BD115" s="248">
        <f t="shared" si="101"/>
        <v>5676</v>
      </c>
      <c r="BE115" s="248">
        <f t="shared" si="101"/>
        <v>6539.3940000000002</v>
      </c>
      <c r="BF115" s="248">
        <f t="shared" si="101"/>
        <v>6677</v>
      </c>
      <c r="BG115" s="248">
        <f t="shared" si="101"/>
        <v>7067</v>
      </c>
      <c r="BH115" s="248">
        <f t="shared" si="101"/>
        <v>5640.741</v>
      </c>
      <c r="BI115" s="248">
        <f t="shared" si="101"/>
        <v>6485</v>
      </c>
      <c r="BJ115" s="248">
        <f t="shared" si="101"/>
        <v>3663</v>
      </c>
      <c r="BK115" s="248">
        <f t="shared" si="101"/>
        <v>988</v>
      </c>
      <c r="BL115" s="250">
        <f t="shared" si="101"/>
        <v>5672</v>
      </c>
      <c r="BM115" s="248">
        <f t="shared" si="101"/>
        <v>4596</v>
      </c>
      <c r="BN115" s="248">
        <f t="shared" si="101"/>
        <v>4354</v>
      </c>
      <c r="BO115" s="248">
        <f t="shared" si="101"/>
        <v>5923</v>
      </c>
      <c r="BP115" s="248">
        <f t="shared" si="101"/>
        <v>5007</v>
      </c>
      <c r="BQ115" s="248">
        <f t="shared" si="101"/>
        <v>4837.3</v>
      </c>
      <c r="BR115" s="248">
        <f t="shared" si="101"/>
        <v>4639</v>
      </c>
      <c r="BS115" s="248">
        <f t="shared" si="101"/>
        <v>2625</v>
      </c>
      <c r="BT115" s="251">
        <f t="shared" si="101"/>
        <v>0</v>
      </c>
      <c r="BU115" s="251">
        <f t="shared" si="101"/>
        <v>0</v>
      </c>
      <c r="BV115" s="251">
        <f t="shared" si="101"/>
        <v>0</v>
      </c>
      <c r="BW115" s="251">
        <f t="shared" si="101"/>
        <v>0</v>
      </c>
      <c r="BX115" s="251">
        <f t="shared" si="101"/>
        <v>0</v>
      </c>
      <c r="BY115" s="252">
        <f t="shared" si="101"/>
        <v>0</v>
      </c>
      <c r="BZ115" s="251">
        <f t="shared" si="101"/>
        <v>0</v>
      </c>
      <c r="CA115" s="251">
        <f t="shared" si="101"/>
        <v>0</v>
      </c>
      <c r="CB115" s="251">
        <f t="shared" si="101"/>
        <v>0</v>
      </c>
      <c r="CC115" s="251">
        <f t="shared" si="101"/>
        <v>0</v>
      </c>
      <c r="CD115" s="251">
        <f t="shared" si="101"/>
        <v>0</v>
      </c>
      <c r="CE115" s="251">
        <f t="shared" ref="CE115:CS115" si="102">SUMIFS(CE77:CE98,$D$77:$D$98,"=RE")</f>
        <v>0</v>
      </c>
      <c r="CF115" s="251">
        <f t="shared" si="102"/>
        <v>0</v>
      </c>
      <c r="CG115" s="251">
        <f t="shared" si="102"/>
        <v>0</v>
      </c>
      <c r="CH115" s="252">
        <f t="shared" si="102"/>
        <v>0</v>
      </c>
      <c r="CI115" s="251">
        <f t="shared" si="102"/>
        <v>0</v>
      </c>
      <c r="CJ115" s="251">
        <f t="shared" si="102"/>
        <v>0</v>
      </c>
      <c r="CK115" s="251">
        <f t="shared" si="102"/>
        <v>0</v>
      </c>
      <c r="CL115" s="251">
        <f t="shared" si="102"/>
        <v>0</v>
      </c>
      <c r="CM115" s="251">
        <f t="shared" si="102"/>
        <v>485</v>
      </c>
      <c r="CN115" s="251">
        <f t="shared" si="102"/>
        <v>0</v>
      </c>
      <c r="CO115" s="251">
        <f t="shared" si="102"/>
        <v>0</v>
      </c>
      <c r="CP115" s="251">
        <f t="shared" si="102"/>
        <v>0</v>
      </c>
      <c r="CQ115" s="251">
        <f t="shared" si="102"/>
        <v>0</v>
      </c>
      <c r="CR115" s="251">
        <f t="shared" si="102"/>
        <v>0</v>
      </c>
      <c r="CS115" s="251">
        <f t="shared" si="102"/>
        <v>21</v>
      </c>
      <c r="CT115" s="251">
        <f t="shared" ref="CT115:CV115" si="103">SUMIFS(CT77:CT98,$D$77:$D$98,"=RE")</f>
        <v>0</v>
      </c>
      <c r="CU115" s="251">
        <f t="shared" si="103"/>
        <v>0</v>
      </c>
      <c r="CV115" s="251">
        <f t="shared" si="103"/>
        <v>1324</v>
      </c>
      <c r="CW115" s="251">
        <v>914</v>
      </c>
      <c r="CX115" s="251">
        <v>2352</v>
      </c>
      <c r="CY115" s="251">
        <v>1359</v>
      </c>
      <c r="CZ115" s="251">
        <v>1065</v>
      </c>
      <c r="DA115" s="251">
        <v>1097</v>
      </c>
      <c r="DB115" s="251">
        <v>553</v>
      </c>
      <c r="DC115" s="251">
        <v>15</v>
      </c>
      <c r="DD115" s="251">
        <v>15</v>
      </c>
      <c r="DE115" s="251">
        <v>15</v>
      </c>
      <c r="DF115" s="1280">
        <v>1029</v>
      </c>
      <c r="DG115" s="1279">
        <v>996</v>
      </c>
      <c r="DH115" s="1279">
        <v>746</v>
      </c>
      <c r="DI115" s="251"/>
      <c r="DJ115" s="253">
        <f t="shared" si="69"/>
        <v>14873</v>
      </c>
      <c r="DK115" s="63" t="s">
        <v>51</v>
      </c>
      <c r="DL115" s="64">
        <f t="shared" si="70"/>
        <v>57725</v>
      </c>
      <c r="DM115" s="202">
        <f t="shared" si="71"/>
        <v>61212</v>
      </c>
      <c r="DN115" s="202">
        <f t="shared" si="72"/>
        <v>64899.91</v>
      </c>
      <c r="DO115" s="202">
        <f t="shared" si="73"/>
        <v>64998.135000000002</v>
      </c>
      <c r="DP115" s="202">
        <f t="shared" si="74"/>
        <v>31981.3</v>
      </c>
      <c r="DQ115" s="202">
        <f t="shared" si="75"/>
        <v>1830</v>
      </c>
      <c r="DR115" s="21"/>
      <c r="DU115" s="69"/>
    </row>
    <row r="116" spans="1:125" s="68" customFormat="1" ht="20" customHeight="1" x14ac:dyDescent="0.2">
      <c r="A116" s="1358" t="s">
        <v>65</v>
      </c>
      <c r="B116" s="1329"/>
      <c r="C116" s="1314"/>
      <c r="D116" s="1387"/>
      <c r="E116" s="254"/>
      <c r="F116" s="254"/>
      <c r="G116" s="254"/>
      <c r="H116" s="254"/>
      <c r="I116" s="254"/>
      <c r="J116" s="254"/>
      <c r="K116" s="254"/>
      <c r="L116" s="254"/>
      <c r="M116" s="254"/>
      <c r="N116" s="254"/>
      <c r="O116" s="254"/>
      <c r="P116" s="255"/>
      <c r="Q116" s="254"/>
      <c r="R116" s="254"/>
      <c r="S116" s="254"/>
      <c r="T116" s="254"/>
      <c r="U116" s="254"/>
      <c r="V116" s="254"/>
      <c r="W116" s="254"/>
      <c r="X116" s="254"/>
      <c r="Y116" s="254"/>
      <c r="Z116" s="254"/>
      <c r="AA116" s="254"/>
      <c r="AB116" s="256"/>
      <c r="AC116" s="257"/>
      <c r="AD116" s="257"/>
      <c r="AE116" s="258"/>
      <c r="AF116" s="258"/>
      <c r="AG116" s="258"/>
      <c r="AH116" s="258"/>
      <c r="AI116" s="258"/>
      <c r="AJ116" s="258"/>
      <c r="AK116" s="258"/>
      <c r="AL116" s="258"/>
      <c r="AM116" s="258"/>
      <c r="AN116" s="259"/>
      <c r="AO116" s="258"/>
      <c r="AP116" s="258"/>
      <c r="AQ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8"/>
      <c r="BD116" s="258"/>
      <c r="BE116" s="258"/>
      <c r="BF116" s="258"/>
      <c r="BG116" s="258"/>
      <c r="BH116" s="258"/>
      <c r="BI116" s="258"/>
      <c r="BJ116" s="258"/>
      <c r="BK116" s="258"/>
      <c r="BL116" s="260"/>
      <c r="BM116" s="258"/>
      <c r="BN116" s="258"/>
      <c r="BO116" s="258"/>
      <c r="BP116" s="258"/>
      <c r="BQ116" s="258"/>
      <c r="BR116" s="258"/>
      <c r="BS116" s="258"/>
      <c r="BY116" s="261"/>
      <c r="CE116" s="251">
        <f t="shared" ref="CE116:CS116" si="104">SUMIFS(CE77:CE98,$D$77:$D$98,"=Ox")</f>
        <v>0</v>
      </c>
      <c r="CF116" s="251">
        <f t="shared" si="104"/>
        <v>0</v>
      </c>
      <c r="CG116" s="251">
        <f t="shared" si="104"/>
        <v>0</v>
      </c>
      <c r="CH116" s="252">
        <f t="shared" si="104"/>
        <v>0</v>
      </c>
      <c r="CI116" s="251">
        <f t="shared" si="104"/>
        <v>0</v>
      </c>
      <c r="CJ116" s="251">
        <f t="shared" si="104"/>
        <v>0</v>
      </c>
      <c r="CK116" s="251">
        <f t="shared" si="104"/>
        <v>0</v>
      </c>
      <c r="CL116" s="251">
        <f t="shared" si="104"/>
        <v>0</v>
      </c>
      <c r="CM116" s="251">
        <f t="shared" si="104"/>
        <v>389</v>
      </c>
      <c r="CN116" s="251">
        <f t="shared" si="104"/>
        <v>0</v>
      </c>
      <c r="CO116" s="251">
        <f t="shared" si="104"/>
        <v>106</v>
      </c>
      <c r="CP116" s="251">
        <f t="shared" si="104"/>
        <v>9</v>
      </c>
      <c r="CQ116" s="251">
        <f t="shared" si="104"/>
        <v>27</v>
      </c>
      <c r="CR116" s="251">
        <f t="shared" si="104"/>
        <v>121</v>
      </c>
      <c r="CS116" s="251">
        <f t="shared" si="104"/>
        <v>220</v>
      </c>
      <c r="CT116" s="251">
        <f t="shared" ref="CT116:CV116" si="105">SUMIFS(CT77:CT98,$D$77:$D$98,"=Ox")</f>
        <v>311</v>
      </c>
      <c r="CU116" s="251">
        <f t="shared" si="105"/>
        <v>0</v>
      </c>
      <c r="CV116" s="251">
        <f t="shared" si="105"/>
        <v>69</v>
      </c>
      <c r="CW116" s="251">
        <v>14</v>
      </c>
      <c r="CX116" s="251">
        <v>31</v>
      </c>
      <c r="CY116" s="251">
        <v>119</v>
      </c>
      <c r="CZ116" s="251">
        <v>189</v>
      </c>
      <c r="DA116" s="251">
        <v>175</v>
      </c>
      <c r="DB116" s="251">
        <v>170</v>
      </c>
      <c r="DC116" s="251">
        <v>260</v>
      </c>
      <c r="DD116" s="251">
        <v>260</v>
      </c>
      <c r="DE116" s="251">
        <v>255</v>
      </c>
      <c r="DF116" s="1279">
        <v>175</v>
      </c>
      <c r="DG116" s="1279">
        <v>170</v>
      </c>
      <c r="DH116" s="1279">
        <v>175</v>
      </c>
      <c r="DI116" s="251"/>
      <c r="DJ116" s="262">
        <f t="shared" si="69"/>
        <v>0</v>
      </c>
      <c r="DK116" s="63" t="str">
        <f t="shared" ref="DK116:DK144" si="106">IF(DO116+DP116&gt;0.5,"j","")</f>
        <v/>
      </c>
      <c r="DL116" s="235"/>
      <c r="DM116" s="263"/>
      <c r="DN116" s="263"/>
      <c r="DO116" s="263"/>
      <c r="DP116" s="263"/>
      <c r="DQ116" s="263"/>
      <c r="DR116" s="21"/>
      <c r="DU116" s="69"/>
    </row>
    <row r="117" spans="1:125" s="68" customFormat="1" ht="20" customHeight="1" x14ac:dyDescent="0.2">
      <c r="A117" s="1373" t="s">
        <v>66</v>
      </c>
      <c r="B117" s="1388"/>
      <c r="C117" s="1246"/>
      <c r="D117" s="1387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38" t="str">
        <f>+P109</f>
        <v>total FC 2016</v>
      </c>
      <c r="Q117" s="254"/>
      <c r="R117" s="254"/>
      <c r="S117" s="254"/>
      <c r="T117" s="254"/>
      <c r="U117" s="254"/>
      <c r="V117" s="254"/>
      <c r="W117" s="254"/>
      <c r="X117" s="254"/>
      <c r="Y117" s="254"/>
      <c r="Z117" s="254"/>
      <c r="AA117" s="254"/>
      <c r="AB117" s="256"/>
      <c r="AC117" s="257"/>
      <c r="AD117" s="257"/>
      <c r="AE117" s="258"/>
      <c r="AF117" s="258"/>
      <c r="AG117" s="258"/>
      <c r="AH117" s="258"/>
      <c r="AI117" s="258"/>
      <c r="AJ117" s="258"/>
      <c r="AK117" s="258"/>
      <c r="AL117" s="258"/>
      <c r="AM117" s="258"/>
      <c r="AN117" s="259"/>
      <c r="AO117" s="258"/>
      <c r="AP117" s="258"/>
      <c r="AQ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8"/>
      <c r="BD117" s="258"/>
      <c r="BE117" s="258"/>
      <c r="BF117" s="258"/>
      <c r="BG117" s="258"/>
      <c r="BH117" s="258"/>
      <c r="BI117" s="258"/>
      <c r="BJ117" s="258"/>
      <c r="BK117" s="258"/>
      <c r="BL117" s="260"/>
      <c r="BM117" s="258"/>
      <c r="BN117" s="258"/>
      <c r="BO117" s="258"/>
      <c r="BP117" s="258"/>
      <c r="BQ117" s="258"/>
      <c r="BR117" s="258"/>
      <c r="BS117" s="258"/>
      <c r="BY117" s="264"/>
      <c r="BZ117" s="265"/>
      <c r="CA117" s="265"/>
      <c r="CB117" s="265"/>
      <c r="CC117" s="265"/>
      <c r="CD117" s="265"/>
      <c r="CE117" s="265"/>
      <c r="CF117" s="265"/>
      <c r="CG117" s="265"/>
      <c r="CH117" s="264"/>
      <c r="CI117" s="265"/>
      <c r="CJ117" s="265"/>
      <c r="CK117" s="265"/>
      <c r="CL117" s="265"/>
      <c r="CM117" s="265"/>
      <c r="CN117" s="265"/>
      <c r="CO117" s="265"/>
      <c r="CP117" s="265"/>
      <c r="CQ117" s="265"/>
      <c r="CR117" s="265"/>
      <c r="CS117" s="265"/>
      <c r="CT117" s="1281"/>
      <c r="CU117" s="1281"/>
      <c r="CV117" s="1281"/>
      <c r="CW117" s="1281"/>
      <c r="CX117" s="1281"/>
      <c r="CY117" s="1281"/>
      <c r="CZ117" s="1281"/>
      <c r="DA117" s="1281"/>
      <c r="DB117" s="1281"/>
      <c r="DC117" s="1281">
        <v>8008.969800613113</v>
      </c>
      <c r="DD117" s="1281">
        <v>8255.2081889673063</v>
      </c>
      <c r="DE117" s="1281">
        <v>8010.2074393950725</v>
      </c>
      <c r="DF117" s="1282"/>
      <c r="DG117" s="1281"/>
      <c r="DH117" s="1281"/>
      <c r="DI117" s="265"/>
      <c r="DJ117" s="262">
        <f t="shared" si="69"/>
        <v>0</v>
      </c>
      <c r="DK117" s="63" t="str">
        <f t="shared" si="106"/>
        <v/>
      </c>
      <c r="DL117" s="235" t="str">
        <f>+DL109</f>
        <v>total FC 2017</v>
      </c>
      <c r="DM117" s="245"/>
      <c r="DN117" s="245"/>
      <c r="DO117" s="245">
        <f t="shared" ref="DO117:DO129" si="107">SUM(BA117:BL117)</f>
        <v>0</v>
      </c>
      <c r="DP117" s="245">
        <f t="shared" ref="DP117:DP127" si="108">SUM(BM117:BX117)</f>
        <v>0</v>
      </c>
      <c r="DQ117" s="245"/>
      <c r="DR117" s="21"/>
      <c r="DU117" s="69"/>
    </row>
    <row r="118" spans="1:125" s="68" customFormat="1" ht="20" customHeight="1" x14ac:dyDescent="0.2">
      <c r="A118" s="1389" t="s">
        <v>67</v>
      </c>
      <c r="B118" s="1388"/>
      <c r="C118" s="1390"/>
      <c r="D118" s="1330"/>
      <c r="E118" s="54">
        <v>9362</v>
      </c>
      <c r="F118" s="54">
        <v>8757</v>
      </c>
      <c r="G118" s="54">
        <v>5984</v>
      </c>
      <c r="H118" s="54">
        <v>11527.780443257261</v>
      </c>
      <c r="I118" s="54">
        <v>9462</v>
      </c>
      <c r="J118" s="54">
        <v>5289</v>
      </c>
      <c r="K118" s="54">
        <v>8655</v>
      </c>
      <c r="L118" s="54">
        <v>7583</v>
      </c>
      <c r="M118" s="54">
        <v>8716</v>
      </c>
      <c r="N118" s="54">
        <v>5516.0999999999995</v>
      </c>
      <c r="O118" s="54"/>
      <c r="P118" s="194">
        <f t="shared" ref="P118:P143" si="109">+SUM(D118:O118)</f>
        <v>80851.880443257265</v>
      </c>
      <c r="Q118" s="54">
        <v>4787.0999999999995</v>
      </c>
      <c r="R118" s="54">
        <v>8610.2999999999993</v>
      </c>
      <c r="S118" s="54">
        <v>10400</v>
      </c>
      <c r="T118" s="54">
        <v>9963</v>
      </c>
      <c r="U118" s="54">
        <f>M23*8.2</f>
        <v>0</v>
      </c>
      <c r="V118" s="54">
        <v>8585</v>
      </c>
      <c r="W118" s="54">
        <v>10149</v>
      </c>
      <c r="X118" s="54">
        <v>7965.8333047388305</v>
      </c>
      <c r="Y118" s="54">
        <v>7044</v>
      </c>
      <c r="Z118" s="54">
        <v>9235</v>
      </c>
      <c r="AA118" s="54">
        <v>6991.4036913695863</v>
      </c>
      <c r="AB118" s="56">
        <v>9973</v>
      </c>
      <c r="AC118" s="57">
        <v>7976</v>
      </c>
      <c r="AD118" s="57">
        <v>4632</v>
      </c>
      <c r="AE118" s="136">
        <v>9467</v>
      </c>
      <c r="AF118" s="136">
        <v>6977</v>
      </c>
      <c r="AG118" s="136">
        <v>8412</v>
      </c>
      <c r="AH118" s="136">
        <v>9012</v>
      </c>
      <c r="AI118" s="136">
        <v>11387</v>
      </c>
      <c r="AJ118" s="136">
        <v>157.52194036324701</v>
      </c>
      <c r="AK118" s="136">
        <v>5321</v>
      </c>
      <c r="AL118" s="136">
        <v>10451</v>
      </c>
      <c r="AM118" s="136">
        <v>8695</v>
      </c>
      <c r="AN118" s="137">
        <v>9079</v>
      </c>
      <c r="AO118" s="136">
        <v>8820.7466251316018</v>
      </c>
      <c r="AP118" s="136">
        <v>8550</v>
      </c>
      <c r="AQ118" s="136">
        <v>8444</v>
      </c>
      <c r="AR118" s="136">
        <v>8940</v>
      </c>
      <c r="AS118" s="136">
        <v>6715</v>
      </c>
      <c r="AT118" s="136">
        <v>5697</v>
      </c>
      <c r="AU118" s="136">
        <v>7379</v>
      </c>
      <c r="AV118" s="136">
        <v>8082</v>
      </c>
      <c r="AW118" s="136">
        <v>9275</v>
      </c>
      <c r="AX118" s="136">
        <v>7525</v>
      </c>
      <c r="AY118" s="136">
        <v>8367</v>
      </c>
      <c r="AZ118" s="136">
        <v>8861</v>
      </c>
      <c r="BA118" s="136">
        <v>8667</v>
      </c>
      <c r="BB118" s="136">
        <f>M23*8.1</f>
        <v>0</v>
      </c>
      <c r="BC118" s="136">
        <v>9396</v>
      </c>
      <c r="BD118" s="136">
        <v>9785</v>
      </c>
      <c r="BE118" s="136">
        <v>9744</v>
      </c>
      <c r="BF118" s="136">
        <v>8481</v>
      </c>
      <c r="BG118" s="136">
        <v>8813</v>
      </c>
      <c r="BH118" s="136">
        <v>6893</v>
      </c>
      <c r="BI118" s="136">
        <v>8886</v>
      </c>
      <c r="BJ118" s="136">
        <v>8432</v>
      </c>
      <c r="BK118" s="136">
        <v>2519</v>
      </c>
      <c r="BL118" s="138">
        <v>10449</v>
      </c>
      <c r="BM118" s="136">
        <v>10238.4</v>
      </c>
      <c r="BN118" s="136">
        <v>8578</v>
      </c>
      <c r="BO118" s="136">
        <f>1038*8.1</f>
        <v>8407.7999999999993</v>
      </c>
      <c r="BP118" s="136">
        <v>8627</v>
      </c>
      <c r="BQ118" s="136">
        <v>9671</v>
      </c>
      <c r="BR118" s="136">
        <v>9590</v>
      </c>
      <c r="BS118" s="136">
        <v>4423.5658907742873</v>
      </c>
      <c r="BT118" s="177"/>
      <c r="BU118" s="177"/>
      <c r="BV118" s="177"/>
      <c r="BW118" s="177"/>
      <c r="BX118" s="177"/>
      <c r="BY118" s="178"/>
      <c r="BZ118" s="177"/>
      <c r="CA118" s="177"/>
      <c r="CB118" s="177"/>
      <c r="CC118" s="177"/>
      <c r="CD118" s="177"/>
      <c r="CE118" s="177"/>
      <c r="CF118" s="177"/>
      <c r="CG118" s="177"/>
      <c r="CH118" s="178"/>
      <c r="CI118" s="177"/>
      <c r="CJ118" s="177"/>
      <c r="CK118" s="177"/>
      <c r="CL118" s="177"/>
      <c r="CM118" s="177">
        <v>7306</v>
      </c>
      <c r="CN118" s="177">
        <v>7849</v>
      </c>
      <c r="CO118" s="177">
        <v>8246</v>
      </c>
      <c r="CP118" s="177">
        <v>6180</v>
      </c>
      <c r="CQ118" s="177">
        <v>8398.2378232096235</v>
      </c>
      <c r="CR118" s="177">
        <v>7892.4954254295881</v>
      </c>
      <c r="CS118" s="177">
        <v>7316.1459825272314</v>
      </c>
      <c r="CT118" s="1262">
        <v>8699</v>
      </c>
      <c r="CU118" s="1262">
        <v>9404</v>
      </c>
      <c r="CV118" s="1262">
        <v>9258</v>
      </c>
      <c r="CW118" s="1262">
        <v>8518.8250558886011</v>
      </c>
      <c r="CX118" s="1262">
        <v>8837</v>
      </c>
      <c r="CY118" s="1262">
        <v>8400.5106790486698</v>
      </c>
      <c r="CZ118" s="1262">
        <v>7439.2208213208014</v>
      </c>
      <c r="DA118" s="1262">
        <v>7446.9823927624193</v>
      </c>
      <c r="DB118" s="1262">
        <v>6860.2846768786721</v>
      </c>
      <c r="DC118" s="1262">
        <v>8129.7136175653322</v>
      </c>
      <c r="DD118" s="1262">
        <v>8338.4708219571112</v>
      </c>
      <c r="DE118" s="1262">
        <v>8138.7786920959079</v>
      </c>
      <c r="DF118" s="1263">
        <v>8317.7105753401556</v>
      </c>
      <c r="DG118" s="1262">
        <v>8268.7864536454399</v>
      </c>
      <c r="DH118" s="1262">
        <v>8553.7782547162824</v>
      </c>
      <c r="DI118" s="177"/>
      <c r="DJ118" s="179">
        <f t="shared" si="69"/>
        <v>27224.2</v>
      </c>
      <c r="DK118" s="63" t="str">
        <f t="shared" si="106"/>
        <v>j</v>
      </c>
      <c r="DL118" s="64">
        <f t="shared" ref="DL118:DL129" si="110">SUM(Q118:AB118)</f>
        <v>93703.636996108413</v>
      </c>
      <c r="DM118" s="202">
        <f t="shared" ref="DM118:DM129" si="111">SUM(AC118:AN118)</f>
        <v>91566.521940363251</v>
      </c>
      <c r="DN118" s="66">
        <f t="shared" ref="DN118:DN129" si="112">SUM(AO118:AZ118)</f>
        <v>96655.746625131607</v>
      </c>
      <c r="DO118" s="67">
        <f t="shared" si="107"/>
        <v>92065</v>
      </c>
      <c r="DP118" s="67">
        <f t="shared" si="108"/>
        <v>59535.765890774288</v>
      </c>
      <c r="DQ118" s="67">
        <f>SUM(CH118:CV118)</f>
        <v>80548.879231166444</v>
      </c>
      <c r="DR118" s="21"/>
      <c r="DU118" s="69"/>
    </row>
    <row r="119" spans="1:125" s="68" customFormat="1" ht="20" customHeight="1" x14ac:dyDescent="0.2">
      <c r="A119" s="1389" t="s">
        <v>68</v>
      </c>
      <c r="B119" s="1388"/>
      <c r="C119" s="1390"/>
      <c r="D119" s="1330"/>
      <c r="E119" s="54">
        <v>7278</v>
      </c>
      <c r="F119" s="54">
        <v>8572</v>
      </c>
      <c r="G119" s="54">
        <v>4669</v>
      </c>
      <c r="H119" s="54">
        <v>6638.9111222392921</v>
      </c>
      <c r="I119" s="54">
        <v>6755</v>
      </c>
      <c r="J119" s="54">
        <v>5362</v>
      </c>
      <c r="K119" s="54">
        <v>7987</v>
      </c>
      <c r="L119" s="54">
        <v>6624</v>
      </c>
      <c r="M119" s="54">
        <v>9511</v>
      </c>
      <c r="N119" s="54">
        <v>5492</v>
      </c>
      <c r="O119" s="54"/>
      <c r="P119" s="194">
        <f t="shared" si="109"/>
        <v>68888.911122239297</v>
      </c>
      <c r="Q119" s="54">
        <v>3581</v>
      </c>
      <c r="R119" s="54">
        <v>6850</v>
      </c>
      <c r="S119" s="54">
        <v>8588</v>
      </c>
      <c r="T119" s="54">
        <v>6880</v>
      </c>
      <c r="U119" s="54">
        <v>7115</v>
      </c>
      <c r="V119" s="54">
        <v>7210</v>
      </c>
      <c r="W119" s="54">
        <v>7042</v>
      </c>
      <c r="X119" s="54">
        <v>6079.3515085108465</v>
      </c>
      <c r="Y119" s="54">
        <v>6438</v>
      </c>
      <c r="Z119" s="54">
        <v>7277</v>
      </c>
      <c r="AA119" s="54">
        <v>6746.5178679438432</v>
      </c>
      <c r="AB119" s="56">
        <v>8673</v>
      </c>
      <c r="AC119" s="57">
        <v>8710</v>
      </c>
      <c r="AD119" s="57">
        <v>4389</v>
      </c>
      <c r="AE119" s="136">
        <v>9688</v>
      </c>
      <c r="AF119" s="136">
        <v>5943</v>
      </c>
      <c r="AG119" s="136">
        <v>8401.7477299537604</v>
      </c>
      <c r="AH119" s="136">
        <v>6333</v>
      </c>
      <c r="AI119" s="136">
        <v>4739</v>
      </c>
      <c r="AJ119" s="136">
        <v>62.928589483410512</v>
      </c>
      <c r="AK119" s="136">
        <v>2524</v>
      </c>
      <c r="AL119" s="136">
        <v>7451</v>
      </c>
      <c r="AM119" s="136">
        <v>6585</v>
      </c>
      <c r="AN119" s="137">
        <v>8085</v>
      </c>
      <c r="AO119" s="136">
        <v>8856</v>
      </c>
      <c r="AP119" s="136">
        <v>6714</v>
      </c>
      <c r="AQ119" s="136">
        <v>8085</v>
      </c>
      <c r="AR119" s="136">
        <v>9704</v>
      </c>
      <c r="AS119" s="136">
        <v>8609</v>
      </c>
      <c r="AT119" s="136">
        <v>5157</v>
      </c>
      <c r="AU119" s="136">
        <v>7472</v>
      </c>
      <c r="AV119" s="136">
        <v>9360</v>
      </c>
      <c r="AW119" s="136">
        <v>9832</v>
      </c>
      <c r="AX119" s="136">
        <v>7400</v>
      </c>
      <c r="AY119" s="136">
        <v>10041</v>
      </c>
      <c r="AZ119" s="136">
        <v>8841</v>
      </c>
      <c r="BA119" s="136">
        <v>8503</v>
      </c>
      <c r="BB119" s="136">
        <v>7276</v>
      </c>
      <c r="BC119" s="136">
        <v>9641</v>
      </c>
      <c r="BD119" s="136">
        <v>8274</v>
      </c>
      <c r="BE119" s="136">
        <v>8174</v>
      </c>
      <c r="BF119" s="136">
        <v>8860</v>
      </c>
      <c r="BG119" s="136">
        <v>7278</v>
      </c>
      <c r="BH119" s="136">
        <v>6210</v>
      </c>
      <c r="BI119" s="136">
        <v>7800</v>
      </c>
      <c r="BJ119" s="136">
        <v>8521</v>
      </c>
      <c r="BK119" s="136">
        <v>1142</v>
      </c>
      <c r="BL119" s="138">
        <v>9388</v>
      </c>
      <c r="BM119" s="136">
        <v>7198</v>
      </c>
      <c r="BN119" s="136">
        <v>7298</v>
      </c>
      <c r="BO119" s="136">
        <v>7529</v>
      </c>
      <c r="BP119" s="136"/>
      <c r="BQ119" s="136">
        <v>8455</v>
      </c>
      <c r="BR119" s="136">
        <v>7860</v>
      </c>
      <c r="BS119" s="136">
        <v>3837.7483598878907</v>
      </c>
      <c r="BT119" s="177"/>
      <c r="BU119" s="177"/>
      <c r="BV119" s="177"/>
      <c r="BW119" s="177"/>
      <c r="BX119" s="177"/>
      <c r="BY119" s="178"/>
      <c r="BZ119" s="177"/>
      <c r="CA119" s="177"/>
      <c r="CB119" s="177"/>
      <c r="CC119" s="177"/>
      <c r="CD119" s="177"/>
      <c r="CE119" s="177"/>
      <c r="CF119" s="177"/>
      <c r="CG119" s="177"/>
      <c r="CH119" s="178"/>
      <c r="CI119" s="177"/>
      <c r="CJ119" s="177"/>
      <c r="CK119" s="177"/>
      <c r="CL119" s="177"/>
      <c r="CM119" s="177">
        <f>3599*0.9</f>
        <v>3239.1</v>
      </c>
      <c r="CN119" s="177">
        <f>7198*0.9</f>
        <v>6478.2</v>
      </c>
      <c r="CO119" s="177">
        <v>7317</v>
      </c>
      <c r="CP119" s="177">
        <v>7870</v>
      </c>
      <c r="CQ119" s="177">
        <v>8881.2620074158076</v>
      </c>
      <c r="CR119" s="177">
        <v>7091.5698921646108</v>
      </c>
      <c r="CS119" s="177">
        <v>8698.0035952009603</v>
      </c>
      <c r="CT119" s="1262">
        <v>7188</v>
      </c>
      <c r="CU119" s="1262">
        <v>6272</v>
      </c>
      <c r="CV119" s="1262">
        <v>7591.8210063987972</v>
      </c>
      <c r="CW119" s="1262">
        <v>8819.2577495726327</v>
      </c>
      <c r="CX119" s="1262">
        <v>7385</v>
      </c>
      <c r="CY119" s="1262">
        <v>8459.1862549076595</v>
      </c>
      <c r="CZ119" s="1262">
        <v>7450</v>
      </c>
      <c r="DA119" s="1262">
        <v>8773</v>
      </c>
      <c r="DB119" s="1262">
        <v>7697</v>
      </c>
      <c r="DC119" s="1262">
        <v>6558.4511030676849</v>
      </c>
      <c r="DD119" s="1262">
        <v>6485.9224240281519</v>
      </c>
      <c r="DE119" s="1262">
        <v>6281.3676643445069</v>
      </c>
      <c r="DF119" s="1263">
        <v>7909.1089926543082</v>
      </c>
      <c r="DG119" s="1262">
        <v>6588.9558011788049</v>
      </c>
      <c r="DH119" s="1262">
        <v>7075.4964336556723</v>
      </c>
      <c r="DI119" s="177"/>
      <c r="DJ119" s="179">
        <f t="shared" si="69"/>
        <v>22025</v>
      </c>
      <c r="DK119" s="63" t="str">
        <f t="shared" si="106"/>
        <v>j</v>
      </c>
      <c r="DL119" s="64">
        <f t="shared" si="110"/>
        <v>82479.869376454692</v>
      </c>
      <c r="DM119" s="202">
        <f t="shared" si="111"/>
        <v>72911.67631943716</v>
      </c>
      <c r="DN119" s="66">
        <f t="shared" si="112"/>
        <v>100071</v>
      </c>
      <c r="DO119" s="67">
        <f t="shared" si="107"/>
        <v>91067</v>
      </c>
      <c r="DP119" s="67">
        <f t="shared" si="108"/>
        <v>42177.74835988789</v>
      </c>
      <c r="DQ119" s="67">
        <f>SUM(CH119:CV119)</f>
        <v>70626.956501180175</v>
      </c>
      <c r="DR119" s="21"/>
      <c r="DU119" s="69"/>
    </row>
    <row r="120" spans="1:125" s="68" customFormat="1" ht="20" customHeight="1" x14ac:dyDescent="0.2">
      <c r="A120" s="1389" t="s">
        <v>69</v>
      </c>
      <c r="B120" s="1388"/>
      <c r="C120" s="1390"/>
      <c r="D120" s="1330"/>
      <c r="E120" s="54">
        <v>8511</v>
      </c>
      <c r="F120" s="54">
        <v>9307</v>
      </c>
      <c r="G120" s="54">
        <v>6592</v>
      </c>
      <c r="H120" s="54">
        <v>11225</v>
      </c>
      <c r="I120" s="54">
        <v>8721</v>
      </c>
      <c r="J120" s="54">
        <v>6903</v>
      </c>
      <c r="K120" s="54">
        <v>9480</v>
      </c>
      <c r="L120" s="54">
        <v>8421</v>
      </c>
      <c r="M120" s="54">
        <v>10245.86</v>
      </c>
      <c r="N120" s="54">
        <v>6346.54</v>
      </c>
      <c r="O120" s="54"/>
      <c r="P120" s="194">
        <f t="shared" si="109"/>
        <v>85752.4</v>
      </c>
      <c r="Q120" s="54">
        <v>4604.3100000000004</v>
      </c>
      <c r="R120" s="54">
        <v>9478.3700000000008</v>
      </c>
      <c r="S120" s="54">
        <v>10470.69</v>
      </c>
      <c r="T120" s="54">
        <v>9532</v>
      </c>
      <c r="U120" s="54">
        <v>9126</v>
      </c>
      <c r="V120" s="54">
        <v>9505.48</v>
      </c>
      <c r="W120" s="54">
        <v>10016.48</v>
      </c>
      <c r="X120" s="54">
        <v>9930.8317756481192</v>
      </c>
      <c r="Y120" s="54"/>
      <c r="Z120" s="54">
        <v>10224</v>
      </c>
      <c r="AA120" s="54">
        <v>8517.0693799856235</v>
      </c>
      <c r="AB120" s="56">
        <v>10912.42</v>
      </c>
      <c r="AC120" s="57">
        <v>9759</v>
      </c>
      <c r="AD120" s="57">
        <v>5519</v>
      </c>
      <c r="AE120" s="136">
        <v>10963.57</v>
      </c>
      <c r="AF120" s="136"/>
      <c r="AG120" s="136">
        <v>10004.18</v>
      </c>
      <c r="AH120" s="136">
        <v>9555</v>
      </c>
      <c r="AI120" s="136">
        <v>8988</v>
      </c>
      <c r="AJ120" s="136">
        <v>115.60271043750002</v>
      </c>
      <c r="AK120" s="136">
        <v>5203</v>
      </c>
      <c r="AL120" s="136">
        <v>10404</v>
      </c>
      <c r="AM120" s="136">
        <v>9286</v>
      </c>
      <c r="AN120" s="137">
        <v>9862</v>
      </c>
      <c r="AO120" s="136">
        <v>10117.916885159999</v>
      </c>
      <c r="AP120" s="136">
        <v>8475</v>
      </c>
      <c r="AQ120" s="136">
        <v>9574.32</v>
      </c>
      <c r="AR120" s="136">
        <v>9343</v>
      </c>
      <c r="AS120" s="136">
        <v>10160.67</v>
      </c>
      <c r="AT120" s="136">
        <v>5872.88</v>
      </c>
      <c r="AU120" s="136">
        <v>9998.89</v>
      </c>
      <c r="AV120" s="136">
        <v>9936</v>
      </c>
      <c r="AW120" s="136">
        <v>10375</v>
      </c>
      <c r="AX120" s="136">
        <v>10026</v>
      </c>
      <c r="AY120" s="136">
        <v>10180</v>
      </c>
      <c r="AZ120" s="136">
        <v>9800</v>
      </c>
      <c r="BA120" s="136">
        <v>8914</v>
      </c>
      <c r="BB120" s="136">
        <v>9336.93</v>
      </c>
      <c r="BC120" s="136">
        <v>11165.32</v>
      </c>
      <c r="BD120" s="136">
        <v>10559</v>
      </c>
      <c r="BE120" s="136">
        <v>10794</v>
      </c>
      <c r="BF120" s="136">
        <v>10252</v>
      </c>
      <c r="BG120" s="136">
        <v>10082.58</v>
      </c>
      <c r="BH120" s="136">
        <v>7621</v>
      </c>
      <c r="BI120" s="136">
        <v>10955</v>
      </c>
      <c r="BJ120" s="136">
        <v>9198</v>
      </c>
      <c r="BK120" s="136">
        <v>2054.73</v>
      </c>
      <c r="BL120" s="138">
        <v>10617</v>
      </c>
      <c r="BM120" s="136">
        <v>9991</v>
      </c>
      <c r="BN120" s="136">
        <v>10031</v>
      </c>
      <c r="BO120" s="136">
        <v>10456</v>
      </c>
      <c r="BP120" s="136">
        <v>9685.7999999999993</v>
      </c>
      <c r="BQ120" s="136">
        <v>9821</v>
      </c>
      <c r="BR120" s="136">
        <v>10315</v>
      </c>
      <c r="BS120" s="136">
        <v>5079.9497528257298</v>
      </c>
      <c r="BT120" s="177"/>
      <c r="BU120" s="177"/>
      <c r="BV120" s="177"/>
      <c r="BW120" s="177"/>
      <c r="BX120" s="177"/>
      <c r="BY120" s="178"/>
      <c r="BZ120" s="177"/>
      <c r="CA120" s="177"/>
      <c r="CB120" s="177"/>
      <c r="CC120" s="177"/>
      <c r="CD120" s="177"/>
      <c r="CE120" s="177"/>
      <c r="CF120" s="177"/>
      <c r="CG120" s="177"/>
      <c r="CH120" s="178"/>
      <c r="CI120" s="177"/>
      <c r="CJ120" s="177"/>
      <c r="CK120" s="177"/>
      <c r="CL120" s="177"/>
      <c r="CM120" s="177">
        <v>6697</v>
      </c>
      <c r="CN120" s="177">
        <v>8887</v>
      </c>
      <c r="CO120" s="177">
        <v>9631</v>
      </c>
      <c r="CP120" s="177">
        <v>7782</v>
      </c>
      <c r="CQ120" s="177">
        <v>10215.143527692988</v>
      </c>
      <c r="CR120" s="177">
        <v>9387.5515266105085</v>
      </c>
      <c r="CS120" s="177">
        <v>9362.1103866551093</v>
      </c>
      <c r="CT120" s="1262">
        <v>8886.5999999999985</v>
      </c>
      <c r="CU120" s="1262">
        <v>8687</v>
      </c>
      <c r="CV120" s="1262">
        <v>9240</v>
      </c>
      <c r="CW120" s="1262">
        <v>8658.82</v>
      </c>
      <c r="CX120" s="1262">
        <v>9375</v>
      </c>
      <c r="CY120" s="1262">
        <v>9198.56</v>
      </c>
      <c r="CZ120" s="1262">
        <v>9372</v>
      </c>
      <c r="DA120" s="1262">
        <v>9872</v>
      </c>
      <c r="DB120" s="1262">
        <v>9068</v>
      </c>
      <c r="DC120" s="1262">
        <v>9946.8367840826049</v>
      </c>
      <c r="DD120" s="1262">
        <v>10005.176018770106</v>
      </c>
      <c r="DE120" s="1262">
        <v>9554.5436037013114</v>
      </c>
      <c r="DF120" s="1263">
        <v>9880.4147168576055</v>
      </c>
      <c r="DG120" s="1262">
        <v>9306.7453968950649</v>
      </c>
      <c r="DH120" s="1262">
        <v>9498.6495124263529</v>
      </c>
      <c r="DI120" s="177"/>
      <c r="DJ120" s="179">
        <f t="shared" si="69"/>
        <v>30478</v>
      </c>
      <c r="DK120" s="63" t="str">
        <f t="shared" si="106"/>
        <v>j</v>
      </c>
      <c r="DL120" s="64">
        <f t="shared" si="110"/>
        <v>102317.65115563375</v>
      </c>
      <c r="DM120" s="202">
        <f t="shared" si="111"/>
        <v>89659.352710437495</v>
      </c>
      <c r="DN120" s="66">
        <f t="shared" si="112"/>
        <v>113859.67688515999</v>
      </c>
      <c r="DO120" s="67">
        <f t="shared" si="107"/>
        <v>111549.56</v>
      </c>
      <c r="DP120" s="67">
        <f t="shared" si="108"/>
        <v>65379.74975282573</v>
      </c>
      <c r="DQ120" s="67">
        <f>SUM(CH120:CV120)</f>
        <v>88775.405440958595</v>
      </c>
      <c r="DR120" s="21"/>
      <c r="DU120" s="69"/>
    </row>
    <row r="121" spans="1:125" s="68" customFormat="1" ht="20" customHeight="1" x14ac:dyDescent="0.2">
      <c r="A121" s="1389" t="s">
        <v>70</v>
      </c>
      <c r="B121" s="1388"/>
      <c r="C121" s="1390"/>
      <c r="D121" s="1330"/>
      <c r="E121" s="54">
        <v>2165</v>
      </c>
      <c r="F121" s="54">
        <v>2250</v>
      </c>
      <c r="G121" s="54">
        <v>979</v>
      </c>
      <c r="H121" s="54">
        <v>1190</v>
      </c>
      <c r="I121" s="54">
        <v>1893</v>
      </c>
      <c r="J121" s="54">
        <v>1253</v>
      </c>
      <c r="K121" s="54">
        <v>2306</v>
      </c>
      <c r="L121" s="54">
        <v>1787</v>
      </c>
      <c r="M121" s="54">
        <v>3046</v>
      </c>
      <c r="N121" s="54">
        <v>1797</v>
      </c>
      <c r="O121" s="54">
        <v>1844</v>
      </c>
      <c r="P121" s="194">
        <f t="shared" si="109"/>
        <v>20510</v>
      </c>
      <c r="Q121" s="54">
        <v>639.6</v>
      </c>
      <c r="R121" s="54">
        <v>1182.4000000000001</v>
      </c>
      <c r="S121" s="54">
        <v>1084.8</v>
      </c>
      <c r="T121" s="54">
        <v>1767</v>
      </c>
      <c r="U121" s="54">
        <v>2199</v>
      </c>
      <c r="V121" s="54">
        <f>SUM(V122:V124)</f>
        <v>0</v>
      </c>
      <c r="W121" s="54">
        <v>1593</v>
      </c>
      <c r="X121" s="54">
        <v>1160</v>
      </c>
      <c r="Y121" s="54">
        <v>1929</v>
      </c>
      <c r="Z121" s="54">
        <v>2112</v>
      </c>
      <c r="AA121" s="54">
        <v>1848</v>
      </c>
      <c r="AB121" s="56">
        <v>1276</v>
      </c>
      <c r="AC121" s="57">
        <v>1555</v>
      </c>
      <c r="AD121" s="57">
        <v>677</v>
      </c>
      <c r="AE121" s="136">
        <v>2280</v>
      </c>
      <c r="AF121" s="136">
        <v>1347</v>
      </c>
      <c r="AG121" s="136">
        <v>1515.346</v>
      </c>
      <c r="AH121" s="136">
        <v>1214</v>
      </c>
      <c r="AI121" s="136">
        <v>981</v>
      </c>
      <c r="AJ121" s="136">
        <v>0</v>
      </c>
      <c r="AK121" s="136">
        <v>773</v>
      </c>
      <c r="AL121" s="136">
        <v>1898</v>
      </c>
      <c r="AM121" s="136">
        <v>2949</v>
      </c>
      <c r="AN121" s="137">
        <v>3221</v>
      </c>
      <c r="AO121" s="136">
        <v>1409</v>
      </c>
      <c r="AP121" s="136">
        <v>1527</v>
      </c>
      <c r="AQ121" s="136">
        <v>1284</v>
      </c>
      <c r="AR121" s="136">
        <v>1359</v>
      </c>
      <c r="AS121" s="136">
        <v>2138.8999999999996</v>
      </c>
      <c r="AT121" s="136">
        <v>1773</v>
      </c>
      <c r="AU121" s="136">
        <v>2093</v>
      </c>
      <c r="AV121" s="136">
        <v>2525</v>
      </c>
      <c r="AW121" s="136">
        <v>3300</v>
      </c>
      <c r="AX121" s="136">
        <v>1239</v>
      </c>
      <c r="AY121" s="136">
        <v>1786</v>
      </c>
      <c r="AZ121" s="136">
        <v>2083</v>
      </c>
      <c r="BA121" s="136">
        <v>1391</v>
      </c>
      <c r="BB121" s="136">
        <v>1074</v>
      </c>
      <c r="BC121" s="136">
        <v>2003.2</v>
      </c>
      <c r="BD121" s="136">
        <v>939</v>
      </c>
      <c r="BE121" s="136">
        <f>BE122+BE123+BE124</f>
        <v>0</v>
      </c>
      <c r="BF121" s="136">
        <v>1956</v>
      </c>
      <c r="BG121" s="136">
        <v>1827</v>
      </c>
      <c r="BH121" s="136">
        <v>1173.71</v>
      </c>
      <c r="BI121" s="136">
        <v>2095</v>
      </c>
      <c r="BJ121" s="136">
        <v>1315</v>
      </c>
      <c r="BK121" s="136">
        <v>632</v>
      </c>
      <c r="BL121" s="138">
        <v>2290</v>
      </c>
      <c r="BM121" s="136">
        <v>1811</v>
      </c>
      <c r="BN121" s="136">
        <v>626</v>
      </c>
      <c r="BO121" s="136">
        <v>2180</v>
      </c>
      <c r="BP121" s="136"/>
      <c r="BQ121" s="136">
        <f>SUM(BQ122:BQ124)</f>
        <v>0</v>
      </c>
      <c r="BR121" s="136">
        <f>+BR122+BR123+BR124</f>
        <v>0</v>
      </c>
      <c r="BS121" s="136">
        <v>655</v>
      </c>
      <c r="BT121" s="177"/>
      <c r="BU121" s="177"/>
      <c r="BV121" s="177"/>
      <c r="BW121" s="177"/>
      <c r="BX121" s="177"/>
      <c r="BY121" s="178"/>
      <c r="BZ121" s="177"/>
      <c r="CA121" s="177"/>
      <c r="CB121" s="177"/>
      <c r="CC121" s="177"/>
      <c r="CD121" s="177"/>
      <c r="CE121" s="177"/>
      <c r="CF121" s="177"/>
      <c r="CG121" s="177"/>
      <c r="CH121" s="178"/>
      <c r="CI121" s="177"/>
      <c r="CJ121" s="177"/>
      <c r="CK121" s="177"/>
      <c r="CL121" s="177"/>
      <c r="CM121" s="177">
        <v>1402</v>
      </c>
      <c r="CN121" s="177">
        <v>1840</v>
      </c>
      <c r="CO121" s="177">
        <v>1975</v>
      </c>
      <c r="CP121" s="177">
        <v>1319</v>
      </c>
      <c r="CQ121" s="177">
        <v>2474.5</v>
      </c>
      <c r="CR121" s="177">
        <v>1685</v>
      </c>
      <c r="CS121" s="177">
        <v>2690</v>
      </c>
      <c r="CT121" s="1262">
        <v>2045</v>
      </c>
      <c r="CU121" s="1262">
        <v>1891</v>
      </c>
      <c r="CV121" s="1262">
        <v>2405</v>
      </c>
      <c r="CW121" s="1262">
        <v>1685</v>
      </c>
      <c r="CX121" s="1262">
        <v>1444</v>
      </c>
      <c r="CY121" s="1262">
        <v>1934</v>
      </c>
      <c r="CZ121" s="1262">
        <v>545</v>
      </c>
      <c r="DA121" s="1262">
        <v>925</v>
      </c>
      <c r="DB121" s="1262">
        <v>285</v>
      </c>
      <c r="DC121" s="1262">
        <v>365</v>
      </c>
      <c r="DD121" s="1262">
        <v>410</v>
      </c>
      <c r="DE121" s="1262">
        <v>445</v>
      </c>
      <c r="DF121" s="1263">
        <v>1325</v>
      </c>
      <c r="DG121" s="1262">
        <v>520</v>
      </c>
      <c r="DH121" s="1262">
        <v>665</v>
      </c>
      <c r="DI121" s="177"/>
      <c r="DJ121" s="179">
        <f t="shared" si="69"/>
        <v>4617</v>
      </c>
      <c r="DK121" s="63" t="str">
        <f t="shared" si="106"/>
        <v>j</v>
      </c>
      <c r="DL121" s="64">
        <f t="shared" si="110"/>
        <v>16790.8</v>
      </c>
      <c r="DM121" s="202">
        <f t="shared" si="111"/>
        <v>18410.345999999998</v>
      </c>
      <c r="DN121" s="66">
        <f t="shared" si="112"/>
        <v>22516.9</v>
      </c>
      <c r="DO121" s="67">
        <f t="shared" si="107"/>
        <v>16695.91</v>
      </c>
      <c r="DP121" s="67">
        <f t="shared" si="108"/>
        <v>5272</v>
      </c>
      <c r="DQ121" s="67">
        <f>SUM(CH121:CV121)</f>
        <v>19726.5</v>
      </c>
      <c r="DR121" s="21"/>
      <c r="DU121" s="69"/>
    </row>
    <row r="122" spans="1:125" s="68" customFormat="1" ht="20" customHeight="1" x14ac:dyDescent="0.2">
      <c r="A122" s="1391" t="s">
        <v>71</v>
      </c>
      <c r="B122" s="1392"/>
      <c r="C122" s="1241"/>
      <c r="D122" s="1393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55"/>
      <c r="Q122" s="266"/>
      <c r="R122" s="266"/>
      <c r="S122" s="266"/>
      <c r="T122" s="266"/>
      <c r="U122" s="266"/>
      <c r="V122" s="266"/>
      <c r="W122" s="266"/>
      <c r="X122" s="266"/>
      <c r="Y122" s="266"/>
      <c r="Z122" s="266"/>
      <c r="AA122" s="266"/>
      <c r="AB122" s="267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3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4"/>
      <c r="BM122" s="102"/>
      <c r="BN122" s="102"/>
      <c r="BO122" s="102"/>
      <c r="BP122" s="102"/>
      <c r="BQ122" s="102"/>
      <c r="BR122" s="102"/>
      <c r="BS122" s="102"/>
      <c r="BT122" s="105"/>
      <c r="BU122" s="105"/>
      <c r="BV122" s="105"/>
      <c r="BW122" s="105"/>
      <c r="BX122" s="105"/>
      <c r="BY122" s="106"/>
      <c r="BZ122" s="105"/>
      <c r="CA122" s="105"/>
      <c r="CB122" s="105"/>
      <c r="CC122" s="105"/>
      <c r="CD122" s="105"/>
      <c r="CE122" s="105"/>
      <c r="CF122" s="105"/>
      <c r="CG122" s="105"/>
      <c r="CH122" s="106"/>
      <c r="CI122" s="105"/>
      <c r="CJ122" s="105"/>
      <c r="CK122" s="105"/>
      <c r="CL122" s="105"/>
      <c r="CM122" s="105">
        <f>155+778+46</f>
        <v>979</v>
      </c>
      <c r="CN122" s="105">
        <v>1132</v>
      </c>
      <c r="CO122" s="105">
        <v>1318</v>
      </c>
      <c r="CP122" s="105">
        <f>563+145</f>
        <v>708</v>
      </c>
      <c r="CQ122" s="105">
        <v>1297</v>
      </c>
      <c r="CR122" s="105">
        <v>670</v>
      </c>
      <c r="CS122" s="105">
        <v>1120</v>
      </c>
      <c r="CT122" s="1242">
        <v>1057</v>
      </c>
      <c r="CU122" s="1242">
        <v>1220</v>
      </c>
      <c r="CV122" s="1242">
        <v>1405</v>
      </c>
      <c r="CW122" s="1242">
        <v>670</v>
      </c>
      <c r="CX122" s="1242">
        <v>663</v>
      </c>
      <c r="CY122" s="1242">
        <v>888</v>
      </c>
      <c r="CZ122" s="1242">
        <v>360</v>
      </c>
      <c r="DA122" s="1242">
        <v>460</v>
      </c>
      <c r="DB122" s="1242">
        <v>80</v>
      </c>
      <c r="DC122" s="1242">
        <v>0</v>
      </c>
      <c r="DD122" s="1242">
        <v>160</v>
      </c>
      <c r="DE122" s="1242">
        <v>140</v>
      </c>
      <c r="DF122" s="1243">
        <v>810</v>
      </c>
      <c r="DG122" s="1242">
        <v>470</v>
      </c>
      <c r="DH122" s="1242">
        <v>440</v>
      </c>
      <c r="DI122" s="105"/>
      <c r="DJ122" s="107">
        <f t="shared" si="69"/>
        <v>0</v>
      </c>
      <c r="DK122" s="63" t="s">
        <v>51</v>
      </c>
      <c r="DL122" s="64">
        <f t="shared" si="110"/>
        <v>0</v>
      </c>
      <c r="DM122" s="65">
        <f t="shared" si="111"/>
        <v>0</v>
      </c>
      <c r="DN122" s="66">
        <f t="shared" si="112"/>
        <v>0</v>
      </c>
      <c r="DO122" s="67">
        <f t="shared" si="107"/>
        <v>0</v>
      </c>
      <c r="DP122" s="67">
        <f t="shared" si="108"/>
        <v>0</v>
      </c>
      <c r="DQ122" s="67">
        <f t="shared" ref="DQ122:DQ124" si="113">SUM(CH122:CS122)</f>
        <v>7224</v>
      </c>
      <c r="DR122" s="21"/>
      <c r="DU122" s="69"/>
    </row>
    <row r="123" spans="1:125" s="68" customFormat="1" ht="20" customHeight="1" x14ac:dyDescent="0.2">
      <c r="A123" s="1391" t="s">
        <v>72</v>
      </c>
      <c r="B123" s="1392"/>
      <c r="C123" s="1241"/>
      <c r="D123" s="1393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55"/>
      <c r="Q123" s="266"/>
      <c r="R123" s="266"/>
      <c r="S123" s="266"/>
      <c r="T123" s="266"/>
      <c r="U123" s="266"/>
      <c r="V123" s="266"/>
      <c r="W123" s="266"/>
      <c r="X123" s="266"/>
      <c r="Y123" s="266"/>
      <c r="Z123" s="266"/>
      <c r="AA123" s="266"/>
      <c r="AB123" s="267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3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4"/>
      <c r="BM123" s="102"/>
      <c r="BN123" s="102"/>
      <c r="BO123" s="102"/>
      <c r="BP123" s="102"/>
      <c r="BQ123" s="102"/>
      <c r="BR123" s="102"/>
      <c r="BS123" s="102"/>
      <c r="BT123" s="105"/>
      <c r="BU123" s="105"/>
      <c r="BV123" s="105"/>
      <c r="BW123" s="105"/>
      <c r="BX123" s="105"/>
      <c r="BY123" s="106"/>
      <c r="BZ123" s="105"/>
      <c r="CA123" s="105"/>
      <c r="CB123" s="105"/>
      <c r="CC123" s="105"/>
      <c r="CD123" s="105"/>
      <c r="CE123" s="105"/>
      <c r="CF123" s="105"/>
      <c r="CG123" s="105"/>
      <c r="CH123" s="106"/>
      <c r="CI123" s="105"/>
      <c r="CJ123" s="105"/>
      <c r="CK123" s="105"/>
      <c r="CL123" s="105"/>
      <c r="CM123" s="105">
        <v>188</v>
      </c>
      <c r="CN123" s="105">
        <v>172</v>
      </c>
      <c r="CO123" s="105">
        <v>145</v>
      </c>
      <c r="CP123" s="105">
        <f>113+220</f>
        <v>333</v>
      </c>
      <c r="CQ123" s="105">
        <v>762</v>
      </c>
      <c r="CR123" s="105">
        <v>495</v>
      </c>
      <c r="CS123" s="105">
        <v>760</v>
      </c>
      <c r="CT123" s="1242">
        <v>605</v>
      </c>
      <c r="CU123" s="1242">
        <v>434</v>
      </c>
      <c r="CV123" s="1242">
        <v>582</v>
      </c>
      <c r="CW123" s="1242">
        <v>645</v>
      </c>
      <c r="CX123" s="1242">
        <v>595</v>
      </c>
      <c r="CY123" s="1242">
        <v>553</v>
      </c>
      <c r="CZ123" s="1242">
        <v>120</v>
      </c>
      <c r="DA123" s="1242">
        <v>220</v>
      </c>
      <c r="DB123" s="1242">
        <v>20</v>
      </c>
      <c r="DC123" s="1242">
        <v>295</v>
      </c>
      <c r="DD123" s="1242">
        <v>250</v>
      </c>
      <c r="DE123" s="1242">
        <v>305</v>
      </c>
      <c r="DF123" s="1243">
        <v>305</v>
      </c>
      <c r="DG123" s="1242">
        <v>40</v>
      </c>
      <c r="DH123" s="1242">
        <v>50</v>
      </c>
      <c r="DI123" s="105"/>
      <c r="DJ123" s="107">
        <f t="shared" si="69"/>
        <v>0</v>
      </c>
      <c r="DK123" s="63" t="s">
        <v>51</v>
      </c>
      <c r="DL123" s="64">
        <f t="shared" si="110"/>
        <v>0</v>
      </c>
      <c r="DM123" s="65">
        <f t="shared" si="111"/>
        <v>0</v>
      </c>
      <c r="DN123" s="66">
        <f t="shared" si="112"/>
        <v>0</v>
      </c>
      <c r="DO123" s="67">
        <f t="shared" si="107"/>
        <v>0</v>
      </c>
      <c r="DP123" s="67">
        <f t="shared" si="108"/>
        <v>0</v>
      </c>
      <c r="DQ123" s="67">
        <f t="shared" si="113"/>
        <v>2855</v>
      </c>
      <c r="DR123" s="21"/>
      <c r="DU123" s="69"/>
    </row>
    <row r="124" spans="1:125" s="68" customFormat="1" ht="20" customHeight="1" x14ac:dyDescent="0.2">
      <c r="A124" s="1391" t="s">
        <v>73</v>
      </c>
      <c r="B124" s="1392"/>
      <c r="C124" s="1241"/>
      <c r="D124" s="1393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55"/>
      <c r="Q124" s="266"/>
      <c r="R124" s="266"/>
      <c r="S124" s="266"/>
      <c r="T124" s="266"/>
      <c r="U124" s="266"/>
      <c r="V124" s="266"/>
      <c r="W124" s="266"/>
      <c r="X124" s="266"/>
      <c r="Y124" s="266"/>
      <c r="Z124" s="266"/>
      <c r="AA124" s="266"/>
      <c r="AB124" s="267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3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4"/>
      <c r="BM124" s="102"/>
      <c r="BN124" s="102"/>
      <c r="BO124" s="102"/>
      <c r="BP124" s="102"/>
      <c r="BQ124" s="102"/>
      <c r="BR124" s="102"/>
      <c r="BS124" s="102"/>
      <c r="BT124" s="105"/>
      <c r="BU124" s="105"/>
      <c r="BV124" s="105"/>
      <c r="BW124" s="105"/>
      <c r="BX124" s="105"/>
      <c r="BY124" s="106"/>
      <c r="BZ124" s="105"/>
      <c r="CA124" s="105"/>
      <c r="CB124" s="105"/>
      <c r="CC124" s="105"/>
      <c r="CD124" s="105"/>
      <c r="CE124" s="105"/>
      <c r="CF124" s="105"/>
      <c r="CG124" s="105"/>
      <c r="CH124" s="106"/>
      <c r="CI124" s="105"/>
      <c r="CJ124" s="105"/>
      <c r="CK124" s="105"/>
      <c r="CL124" s="105"/>
      <c r="CM124" s="105">
        <f>6+230</f>
        <v>236</v>
      </c>
      <c r="CN124" s="105">
        <v>536</v>
      </c>
      <c r="CO124" s="105">
        <v>558</v>
      </c>
      <c r="CP124" s="105">
        <f>11.6+61.2+204.8</f>
        <v>277.60000000000002</v>
      </c>
      <c r="CQ124" s="105">
        <v>415.5</v>
      </c>
      <c r="CR124" s="105">
        <v>520</v>
      </c>
      <c r="CS124" s="105">
        <v>810</v>
      </c>
      <c r="CT124" s="1242">
        <v>383</v>
      </c>
      <c r="CU124" s="1242">
        <v>237</v>
      </c>
      <c r="CV124" s="1242">
        <v>418</v>
      </c>
      <c r="CW124" s="1242">
        <v>370</v>
      </c>
      <c r="CX124" s="1242">
        <v>186</v>
      </c>
      <c r="CY124" s="1242">
        <v>493</v>
      </c>
      <c r="CZ124" s="1242">
        <v>65</v>
      </c>
      <c r="DA124" s="1242">
        <v>245</v>
      </c>
      <c r="DB124" s="1242">
        <v>185</v>
      </c>
      <c r="DC124" s="1242">
        <v>70</v>
      </c>
      <c r="DD124" s="1242">
        <v>0</v>
      </c>
      <c r="DE124" s="1242">
        <v>0</v>
      </c>
      <c r="DF124" s="1243">
        <v>210</v>
      </c>
      <c r="DG124" s="1242">
        <v>10</v>
      </c>
      <c r="DH124" s="1242">
        <v>175</v>
      </c>
      <c r="DI124" s="105"/>
      <c r="DJ124" s="107">
        <f t="shared" si="69"/>
        <v>0</v>
      </c>
      <c r="DK124" s="63" t="s">
        <v>51</v>
      </c>
      <c r="DL124" s="64">
        <f t="shared" si="110"/>
        <v>0</v>
      </c>
      <c r="DM124" s="65">
        <f t="shared" si="111"/>
        <v>0</v>
      </c>
      <c r="DN124" s="66">
        <f t="shared" si="112"/>
        <v>0</v>
      </c>
      <c r="DO124" s="67">
        <f t="shared" si="107"/>
        <v>0</v>
      </c>
      <c r="DP124" s="67">
        <f t="shared" si="108"/>
        <v>0</v>
      </c>
      <c r="DQ124" s="67">
        <f t="shared" si="113"/>
        <v>3353.1</v>
      </c>
      <c r="DR124" s="21"/>
      <c r="DU124" s="69"/>
    </row>
    <row r="125" spans="1:125" s="68" customFormat="1" ht="20" customHeight="1" x14ac:dyDescent="0.2">
      <c r="A125" s="1389" t="s">
        <v>74</v>
      </c>
      <c r="B125" s="1388"/>
      <c r="C125" s="1390"/>
      <c r="D125" s="1330"/>
      <c r="E125" s="54">
        <v>2431</v>
      </c>
      <c r="F125" s="54">
        <v>2781</v>
      </c>
      <c r="G125" s="54">
        <v>1206</v>
      </c>
      <c r="H125" s="54">
        <v>2275</v>
      </c>
      <c r="I125" s="54">
        <v>2143</v>
      </c>
      <c r="J125" s="54">
        <v>1855</v>
      </c>
      <c r="K125" s="54">
        <v>1953</v>
      </c>
      <c r="L125" s="54">
        <v>1511</v>
      </c>
      <c r="M125" s="54">
        <v>2253.8270000000002</v>
      </c>
      <c r="N125" s="54">
        <v>1091</v>
      </c>
      <c r="O125" s="54"/>
      <c r="P125" s="194">
        <f t="shared" si="109"/>
        <v>19499.827000000001</v>
      </c>
      <c r="Q125" s="54">
        <v>507</v>
      </c>
      <c r="R125" s="54">
        <v>1918</v>
      </c>
      <c r="S125" s="54">
        <v>2055</v>
      </c>
      <c r="T125" s="54">
        <v>2480</v>
      </c>
      <c r="U125" s="54">
        <v>2159</v>
      </c>
      <c r="V125" s="54">
        <v>1870.085</v>
      </c>
      <c r="W125" s="54">
        <v>2554</v>
      </c>
      <c r="X125" s="54">
        <v>2390.8681742865442</v>
      </c>
      <c r="Y125" s="54">
        <v>1608</v>
      </c>
      <c r="Z125" s="54">
        <f>814+1024</f>
        <v>1838</v>
      </c>
      <c r="AA125" s="54">
        <v>3069.3157641118792</v>
      </c>
      <c r="AB125" s="56">
        <v>2095.7807043843673</v>
      </c>
      <c r="AC125" s="57">
        <v>2314</v>
      </c>
      <c r="AD125" s="57">
        <v>916</v>
      </c>
      <c r="AE125" s="136">
        <v>2275.1992049921878</v>
      </c>
      <c r="AF125" s="136">
        <v>1741</v>
      </c>
      <c r="AG125" s="136">
        <v>2011.405</v>
      </c>
      <c r="AH125" s="136">
        <v>1679</v>
      </c>
      <c r="AI125" s="136">
        <v>1691</v>
      </c>
      <c r="AJ125" s="136">
        <v>42.824560980783545</v>
      </c>
      <c r="AK125" s="136">
        <v>1486</v>
      </c>
      <c r="AL125" s="136">
        <v>2877</v>
      </c>
      <c r="AM125" s="136">
        <v>2351</v>
      </c>
      <c r="AN125" s="137">
        <v>2570</v>
      </c>
      <c r="AO125" s="136">
        <v>930</v>
      </c>
      <c r="AP125" s="136">
        <v>1674</v>
      </c>
      <c r="AQ125" s="136">
        <v>3093</v>
      </c>
      <c r="AR125" s="136">
        <v>2955</v>
      </c>
      <c r="AS125" s="136">
        <v>2535</v>
      </c>
      <c r="AT125" s="136">
        <v>1589</v>
      </c>
      <c r="AU125" s="136">
        <v>2105</v>
      </c>
      <c r="AV125" s="136">
        <v>1340</v>
      </c>
      <c r="AW125" s="136">
        <v>2878</v>
      </c>
      <c r="AX125" s="136">
        <v>1356</v>
      </c>
      <c r="AY125" s="136">
        <v>2399</v>
      </c>
      <c r="AZ125" s="136">
        <v>3258</v>
      </c>
      <c r="BA125" s="136">
        <v>2075</v>
      </c>
      <c r="BB125" s="136">
        <v>1794</v>
      </c>
      <c r="BC125" s="136">
        <v>1178</v>
      </c>
      <c r="BD125" s="136">
        <f>1092+779</f>
        <v>1871</v>
      </c>
      <c r="BE125" s="136">
        <v>930</v>
      </c>
      <c r="BF125" s="136">
        <v>1213</v>
      </c>
      <c r="BG125" s="136">
        <v>1638</v>
      </c>
      <c r="BH125" s="136">
        <v>951</v>
      </c>
      <c r="BI125" s="136">
        <v>1370</v>
      </c>
      <c r="BJ125" s="136">
        <v>1865</v>
      </c>
      <c r="BK125" s="136">
        <v>585.9000000000002</v>
      </c>
      <c r="BL125" s="138">
        <v>1892</v>
      </c>
      <c r="BM125" s="136">
        <v>2906</v>
      </c>
      <c r="BN125" s="136">
        <v>3010</v>
      </c>
      <c r="BO125" s="136">
        <v>1502</v>
      </c>
      <c r="BP125" s="136">
        <v>1526</v>
      </c>
      <c r="BQ125" s="136">
        <v>1949</v>
      </c>
      <c r="BR125" s="136">
        <v>2044</v>
      </c>
      <c r="BS125" s="136">
        <v>864.90000000000009</v>
      </c>
      <c r="BT125" s="177"/>
      <c r="BU125" s="177"/>
      <c r="BV125" s="177"/>
      <c r="BW125" s="177"/>
      <c r="BX125" s="177"/>
      <c r="BY125" s="178"/>
      <c r="BZ125" s="177"/>
      <c r="CA125" s="177"/>
      <c r="CB125" s="177"/>
      <c r="CC125" s="177"/>
      <c r="CD125" s="177"/>
      <c r="CE125" s="177"/>
      <c r="CF125" s="177"/>
      <c r="CG125" s="177"/>
      <c r="CH125" s="178"/>
      <c r="CI125" s="177"/>
      <c r="CJ125" s="177"/>
      <c r="CK125" s="177"/>
      <c r="CL125" s="177"/>
      <c r="CM125" s="177">
        <f>721+1649</f>
        <v>2370</v>
      </c>
      <c r="CN125" s="177">
        <f>1635+1623</f>
        <v>3258</v>
      </c>
      <c r="CO125" s="177">
        <v>4108</v>
      </c>
      <c r="CP125" s="177">
        <f>6532-CP126</f>
        <v>3369</v>
      </c>
      <c r="CQ125" s="177">
        <v>864.90000000000009</v>
      </c>
      <c r="CR125" s="177">
        <v>864.90000000000009</v>
      </c>
      <c r="CS125" s="177">
        <v>837.00000000000023</v>
      </c>
      <c r="CT125" s="1262">
        <v>1955</v>
      </c>
      <c r="CU125" s="1262">
        <v>2494.9</v>
      </c>
      <c r="CV125" s="1262">
        <v>864.90000000000009</v>
      </c>
      <c r="CW125" s="1262">
        <v>864.90000000000009</v>
      </c>
      <c r="CX125" s="1262">
        <v>2186</v>
      </c>
      <c r="CY125" s="1262">
        <v>864.90000000000009</v>
      </c>
      <c r="CZ125" s="1262">
        <v>837.00000000000023</v>
      </c>
      <c r="DA125" s="1262">
        <v>864.90000000000009</v>
      </c>
      <c r="DB125" s="1262">
        <v>837.00000000000023</v>
      </c>
      <c r="DC125" s="1262">
        <v>864.90000000000009</v>
      </c>
      <c r="DD125" s="1262">
        <v>864.90000000000009</v>
      </c>
      <c r="DE125" s="1262">
        <v>837.00000000000023</v>
      </c>
      <c r="DF125" s="1263">
        <v>864.90000000000009</v>
      </c>
      <c r="DG125" s="1262">
        <v>837.00000000000023</v>
      </c>
      <c r="DH125" s="1262">
        <v>864.90000000000009</v>
      </c>
      <c r="DI125" s="177"/>
      <c r="DJ125" s="179">
        <f t="shared" si="69"/>
        <v>7418</v>
      </c>
      <c r="DK125" s="63" t="str">
        <f t="shared" si="106"/>
        <v>j</v>
      </c>
      <c r="DL125" s="64">
        <f t="shared" si="110"/>
        <v>24545.049642782789</v>
      </c>
      <c r="DM125" s="202">
        <f t="shared" si="111"/>
        <v>21954.428765972974</v>
      </c>
      <c r="DN125" s="66">
        <f t="shared" si="112"/>
        <v>26112</v>
      </c>
      <c r="DO125" s="67">
        <f t="shared" si="107"/>
        <v>17362.900000000001</v>
      </c>
      <c r="DP125" s="67">
        <f t="shared" si="108"/>
        <v>13801.9</v>
      </c>
      <c r="DQ125" s="67">
        <f>SUM(CH125:CV125)</f>
        <v>20986.600000000002</v>
      </c>
      <c r="DR125" s="21"/>
      <c r="DU125" s="69"/>
    </row>
    <row r="126" spans="1:125" s="68" customFormat="1" ht="20" customHeight="1" x14ac:dyDescent="0.2">
      <c r="A126" s="1389" t="s">
        <v>75</v>
      </c>
      <c r="B126" s="1388"/>
      <c r="C126" s="1390"/>
      <c r="D126" s="1330"/>
      <c r="E126" s="54">
        <v>3822</v>
      </c>
      <c r="F126" s="54">
        <v>4042</v>
      </c>
      <c r="G126" s="54">
        <v>2785</v>
      </c>
      <c r="H126" s="54">
        <v>4115.3465486455661</v>
      </c>
      <c r="I126" s="54">
        <v>3872.2476009658581</v>
      </c>
      <c r="J126" s="54">
        <v>2767</v>
      </c>
      <c r="K126" s="54">
        <v>3759</v>
      </c>
      <c r="L126" s="54">
        <v>3542</v>
      </c>
      <c r="M126" s="54">
        <v>4781.1211394894945</v>
      </c>
      <c r="N126" s="54">
        <v>3007</v>
      </c>
      <c r="O126" s="54"/>
      <c r="P126" s="194">
        <f t="shared" si="109"/>
        <v>36492.715289100917</v>
      </c>
      <c r="Q126" s="54">
        <v>1429</v>
      </c>
      <c r="R126" s="54">
        <v>3002.6828146425596</v>
      </c>
      <c r="S126" s="54">
        <v>3505</v>
      </c>
      <c r="T126" s="54">
        <v>3314</v>
      </c>
      <c r="U126" s="54">
        <v>2989</v>
      </c>
      <c r="V126" s="54">
        <v>2742.3670665034078</v>
      </c>
      <c r="W126" s="54">
        <v>2774</v>
      </c>
      <c r="X126" s="54">
        <v>3046.3982641344073</v>
      </c>
      <c r="Y126" s="54">
        <v>2317.8610445784479</v>
      </c>
      <c r="Z126" s="54">
        <v>2941</v>
      </c>
      <c r="AA126" s="54">
        <v>4352.3999999999996</v>
      </c>
      <c r="AB126" s="56">
        <v>4497.4799999999996</v>
      </c>
      <c r="AC126" s="57">
        <v>2967</v>
      </c>
      <c r="AD126" s="57">
        <v>1591</v>
      </c>
      <c r="AE126" s="136">
        <v>3441.8224268737367</v>
      </c>
      <c r="AF126" s="136">
        <v>3063.6833112446402</v>
      </c>
      <c r="AG126" s="136">
        <v>3253.5623215325641</v>
      </c>
      <c r="AH126" s="136">
        <v>3066</v>
      </c>
      <c r="AI126" s="136">
        <v>3251.0882289683277</v>
      </c>
      <c r="AJ126" s="136">
        <v>115.32000000000001</v>
      </c>
      <c r="AK126" s="136">
        <v>2175</v>
      </c>
      <c r="AL126" s="136">
        <v>4152</v>
      </c>
      <c r="AM126" s="136">
        <v>3550</v>
      </c>
      <c r="AN126" s="137">
        <v>3891</v>
      </c>
      <c r="AO126" s="136">
        <v>3844</v>
      </c>
      <c r="AP126" s="136">
        <v>2953</v>
      </c>
      <c r="AQ126" s="136">
        <v>3313</v>
      </c>
      <c r="AR126" s="136">
        <v>3623</v>
      </c>
      <c r="AS126" s="136">
        <v>3906</v>
      </c>
      <c r="AT126" s="136">
        <v>2368</v>
      </c>
      <c r="AU126" s="136">
        <v>3766</v>
      </c>
      <c r="AV126" s="136">
        <v>3650</v>
      </c>
      <c r="AW126" s="136">
        <v>3758</v>
      </c>
      <c r="AX126" s="136">
        <v>3447.0142445075398</v>
      </c>
      <c r="AY126" s="136">
        <v>3547</v>
      </c>
      <c r="AZ126" s="136">
        <v>3577</v>
      </c>
      <c r="BA126" s="136">
        <v>2946</v>
      </c>
      <c r="BB126" s="136">
        <v>3073</v>
      </c>
      <c r="BC126" s="136">
        <v>3264</v>
      </c>
      <c r="BD126" s="136">
        <v>2971</v>
      </c>
      <c r="BE126" s="136">
        <v>3252</v>
      </c>
      <c r="BF126" s="136">
        <v>3095</v>
      </c>
      <c r="BG126" s="136">
        <v>3241</v>
      </c>
      <c r="BH126" s="136">
        <v>2299</v>
      </c>
      <c r="BI126" s="136">
        <v>2688</v>
      </c>
      <c r="BJ126" s="136">
        <v>2619.0964874551973</v>
      </c>
      <c r="BK126" s="136">
        <v>2135</v>
      </c>
      <c r="BL126" s="138">
        <v>3711</v>
      </c>
      <c r="BM126" s="136">
        <v>3708</v>
      </c>
      <c r="BN126" s="136">
        <v>3764</v>
      </c>
      <c r="BO126" s="136">
        <v>4310</v>
      </c>
      <c r="BP126" s="136">
        <v>3590</v>
      </c>
      <c r="BQ126" s="136">
        <v>3485</v>
      </c>
      <c r="BR126" s="136">
        <v>3288</v>
      </c>
      <c r="BS126" s="136">
        <v>3574.9199999999996</v>
      </c>
      <c r="BT126" s="177"/>
      <c r="BU126" s="177"/>
      <c r="BV126" s="177"/>
      <c r="BW126" s="177"/>
      <c r="BX126" s="177"/>
      <c r="BY126" s="178"/>
      <c r="BZ126" s="177"/>
      <c r="CA126" s="177"/>
      <c r="CB126" s="177"/>
      <c r="CC126" s="177"/>
      <c r="CD126" s="177"/>
      <c r="CE126" s="177"/>
      <c r="CF126" s="177"/>
      <c r="CG126" s="177"/>
      <c r="CH126" s="178"/>
      <c r="CI126" s="177"/>
      <c r="CJ126" s="177"/>
      <c r="CK126" s="177"/>
      <c r="CL126" s="177"/>
      <c r="CM126" s="177">
        <v>2839</v>
      </c>
      <c r="CN126" s="177">
        <v>3455</v>
      </c>
      <c r="CO126" s="177">
        <v>3608</v>
      </c>
      <c r="CP126" s="177">
        <v>3163</v>
      </c>
      <c r="CQ126" s="177">
        <v>3574.9199999999996</v>
      </c>
      <c r="CR126" s="177">
        <v>3574.9199999999996</v>
      </c>
      <c r="CS126" s="177">
        <v>3459.6</v>
      </c>
      <c r="CT126" s="1262">
        <v>3150.8399999999997</v>
      </c>
      <c r="CU126" s="1262">
        <v>3346.86</v>
      </c>
      <c r="CV126" s="1262">
        <v>3574.9199999999996</v>
      </c>
      <c r="CW126" s="1262">
        <v>3574.9199999999996</v>
      </c>
      <c r="CX126" s="1262">
        <v>3137</v>
      </c>
      <c r="CY126" s="1262">
        <v>3574.9199999999996</v>
      </c>
      <c r="CZ126" s="1262">
        <v>3459.6</v>
      </c>
      <c r="DA126" s="1262">
        <v>3574.9199999999996</v>
      </c>
      <c r="DB126" s="1262">
        <v>3459.6</v>
      </c>
      <c r="DC126" s="1262">
        <v>3574.9199999999996</v>
      </c>
      <c r="DD126" s="1262">
        <v>3574.9199999999996</v>
      </c>
      <c r="DE126" s="1262">
        <v>3459.6</v>
      </c>
      <c r="DF126" s="1263">
        <v>3574.9199999999996</v>
      </c>
      <c r="DG126" s="1262">
        <v>3459.6</v>
      </c>
      <c r="DH126" s="1262">
        <v>3574.9199999999996</v>
      </c>
      <c r="DI126" s="177"/>
      <c r="DJ126" s="179">
        <f t="shared" si="69"/>
        <v>11782</v>
      </c>
      <c r="DK126" s="63" t="str">
        <f t="shared" si="106"/>
        <v>j</v>
      </c>
      <c r="DL126" s="64">
        <f t="shared" si="110"/>
        <v>36911.189189858822</v>
      </c>
      <c r="DM126" s="202">
        <f t="shared" si="111"/>
        <v>34517.476288619269</v>
      </c>
      <c r="DN126" s="66">
        <f t="shared" si="112"/>
        <v>41752.01424450754</v>
      </c>
      <c r="DO126" s="67">
        <f t="shared" si="107"/>
        <v>35294.096487455201</v>
      </c>
      <c r="DP126" s="67">
        <f t="shared" si="108"/>
        <v>25719.919999999998</v>
      </c>
      <c r="DQ126" s="67">
        <f>SUM(CH126:CV126)</f>
        <v>33747.06</v>
      </c>
      <c r="DR126" s="21"/>
      <c r="DU126" s="69"/>
    </row>
    <row r="127" spans="1:125" s="68" customFormat="1" ht="20" customHeight="1" x14ac:dyDescent="0.2">
      <c r="A127" s="1389" t="s">
        <v>76</v>
      </c>
      <c r="B127" s="1388"/>
      <c r="C127" s="1390"/>
      <c r="D127" s="1330"/>
      <c r="E127" s="54">
        <v>8983</v>
      </c>
      <c r="F127" s="54">
        <v>8297</v>
      </c>
      <c r="G127" s="54">
        <v>5779.59</v>
      </c>
      <c r="H127" s="54">
        <v>11601.57</v>
      </c>
      <c r="I127" s="54">
        <v>9568</v>
      </c>
      <c r="J127" s="54">
        <v>5657</v>
      </c>
      <c r="K127" s="54">
        <v>7166</v>
      </c>
      <c r="L127" s="54"/>
      <c r="M127" s="54"/>
      <c r="N127" s="54"/>
      <c r="O127" s="54"/>
      <c r="P127" s="194">
        <f t="shared" si="109"/>
        <v>57052.160000000003</v>
      </c>
      <c r="Q127" s="54">
        <v>4669.3474781889327</v>
      </c>
      <c r="R127" s="54">
        <v>8468.9759065672533</v>
      </c>
      <c r="S127" s="54">
        <v>11369</v>
      </c>
      <c r="T127" s="54">
        <v>10541</v>
      </c>
      <c r="U127" s="54">
        <v>8902</v>
      </c>
      <c r="V127" s="54">
        <v>9763.8559999999998</v>
      </c>
      <c r="W127" s="54">
        <v>11194.821</v>
      </c>
      <c r="X127" s="54">
        <v>8404.8490000000002</v>
      </c>
      <c r="Y127" s="54">
        <v>7738.14</v>
      </c>
      <c r="Z127" s="54">
        <v>8928</v>
      </c>
      <c r="AA127" s="54">
        <v>7079.4261515033659</v>
      </c>
      <c r="AB127" s="56">
        <v>9719</v>
      </c>
      <c r="AC127" s="57">
        <v>8850</v>
      </c>
      <c r="AD127" s="57">
        <v>4813.2890000000007</v>
      </c>
      <c r="AE127" s="136">
        <v>8868.1669999999995</v>
      </c>
      <c r="AF127" s="136">
        <v>7129.6149999999998</v>
      </c>
      <c r="AG127" s="136">
        <v>8693</v>
      </c>
      <c r="AH127" s="136">
        <v>8363</v>
      </c>
      <c r="AI127" s="136">
        <v>11463</v>
      </c>
      <c r="AJ127" s="136">
        <v>160.22688628201391</v>
      </c>
      <c r="AK127" s="136">
        <v>4125</v>
      </c>
      <c r="AL127" s="136">
        <v>10089</v>
      </c>
      <c r="AM127" s="136">
        <v>7920</v>
      </c>
      <c r="AN127" s="137">
        <v>9262</v>
      </c>
      <c r="AO127" s="136">
        <v>8871.102535982458</v>
      </c>
      <c r="AP127" s="136">
        <v>8360</v>
      </c>
      <c r="AQ127" s="136">
        <v>8247</v>
      </c>
      <c r="AR127" s="136">
        <v>8658</v>
      </c>
      <c r="AS127" s="136">
        <v>7410.2010616262623</v>
      </c>
      <c r="AT127" s="136">
        <v>4992</v>
      </c>
      <c r="AU127" s="136">
        <v>6993</v>
      </c>
      <c r="AV127" s="136">
        <v>8104</v>
      </c>
      <c r="AW127" s="136">
        <v>8967</v>
      </c>
      <c r="AX127" s="136">
        <v>8062</v>
      </c>
      <c r="AY127" s="136">
        <v>8503</v>
      </c>
      <c r="AZ127" s="136">
        <v>8949</v>
      </c>
      <c r="BA127" s="136">
        <v>8887</v>
      </c>
      <c r="BB127" s="136">
        <v>8890</v>
      </c>
      <c r="BC127" s="136">
        <v>9358</v>
      </c>
      <c r="BD127" s="136">
        <v>9817.5049999999992</v>
      </c>
      <c r="BE127" s="136">
        <v>9789</v>
      </c>
      <c r="BF127" s="136">
        <v>8885</v>
      </c>
      <c r="BG127" s="136">
        <v>9724</v>
      </c>
      <c r="BH127" s="136">
        <v>7314</v>
      </c>
      <c r="BI127" s="136">
        <v>9045</v>
      </c>
      <c r="BJ127" s="136">
        <v>9408</v>
      </c>
      <c r="BK127" s="136">
        <v>2868</v>
      </c>
      <c r="BL127" s="138">
        <v>10280</v>
      </c>
      <c r="BM127" s="136">
        <v>10406</v>
      </c>
      <c r="BN127" s="136">
        <v>9077</v>
      </c>
      <c r="BO127" s="136">
        <v>8735</v>
      </c>
      <c r="BP127" s="136"/>
      <c r="BQ127" s="136">
        <v>9666</v>
      </c>
      <c r="BR127" s="136">
        <v>10003</v>
      </c>
      <c r="BS127" s="136">
        <v>4402.9174616136852</v>
      </c>
      <c r="BT127" s="177"/>
      <c r="BU127" s="177"/>
      <c r="BV127" s="177"/>
      <c r="BW127" s="177"/>
      <c r="BX127" s="177"/>
      <c r="BY127" s="178"/>
      <c r="BZ127" s="177"/>
      <c r="CA127" s="177"/>
      <c r="CB127" s="177"/>
      <c r="CC127" s="177"/>
      <c r="CD127" s="177"/>
      <c r="CE127" s="177"/>
      <c r="CF127" s="177"/>
      <c r="CG127" s="177"/>
      <c r="CH127" s="178"/>
      <c r="CI127" s="177"/>
      <c r="CJ127" s="177"/>
      <c r="CK127" s="177"/>
      <c r="CL127" s="177"/>
      <c r="CM127" s="177">
        <v>6609.9880000000003</v>
      </c>
      <c r="CN127" s="177">
        <v>8910.2860000000001</v>
      </c>
      <c r="CO127" s="177">
        <v>8945.9419999999991</v>
      </c>
      <c r="CP127" s="177">
        <v>6882</v>
      </c>
      <c r="CQ127" s="177">
        <v>8511.1055865638409</v>
      </c>
      <c r="CR127" s="177">
        <v>8032.4263234159953</v>
      </c>
      <c r="CS127" s="177">
        <v>7458.3467867903128</v>
      </c>
      <c r="CT127" s="1262">
        <v>8141</v>
      </c>
      <c r="CU127" s="1262">
        <v>10737</v>
      </c>
      <c r="CV127" s="1262">
        <v>10308.200000000001</v>
      </c>
      <c r="CW127" s="1262">
        <v>9452.1910000000007</v>
      </c>
      <c r="CX127" s="1262">
        <v>8558.1149999999998</v>
      </c>
      <c r="CY127" s="1262">
        <v>8495.4322902534568</v>
      </c>
      <c r="CZ127" s="1262">
        <v>7513.6788075820705</v>
      </c>
      <c r="DA127" s="1262">
        <v>7539.9464121800756</v>
      </c>
      <c r="DB127" s="1262">
        <v>6903.328665142345</v>
      </c>
      <c r="DC127" s="1262">
        <v>8261.4896853943628</v>
      </c>
      <c r="DD127" s="1262">
        <v>8467.3291758769828</v>
      </c>
      <c r="DE127" s="1262">
        <v>8287.9530589985807</v>
      </c>
      <c r="DF127" s="1263">
        <v>8465.4137370118588</v>
      </c>
      <c r="DG127" s="1262">
        <v>8376.7492503844824</v>
      </c>
      <c r="DH127" s="1262">
        <v>8618.3716205561996</v>
      </c>
      <c r="DI127" s="177"/>
      <c r="DJ127" s="179">
        <f t="shared" si="69"/>
        <v>28218</v>
      </c>
      <c r="DK127" s="63" t="str">
        <f t="shared" si="106"/>
        <v>j</v>
      </c>
      <c r="DL127" s="64">
        <f t="shared" si="110"/>
        <v>106778.41553625956</v>
      </c>
      <c r="DM127" s="202">
        <f t="shared" si="111"/>
        <v>89736.297886282002</v>
      </c>
      <c r="DN127" s="66">
        <f t="shared" si="112"/>
        <v>96116.303597608727</v>
      </c>
      <c r="DO127" s="67">
        <f t="shared" si="107"/>
        <v>104265.505</v>
      </c>
      <c r="DP127" s="67">
        <f t="shared" si="108"/>
        <v>52289.917461613688</v>
      </c>
      <c r="DQ127" s="67">
        <f>SUM(CH127:CV127)</f>
        <v>84536.294696770143</v>
      </c>
      <c r="DR127" s="21"/>
      <c r="DU127" s="69"/>
    </row>
    <row r="128" spans="1:125" s="68" customFormat="1" ht="20" customHeight="1" x14ac:dyDescent="0.2">
      <c r="A128" s="1389" t="s">
        <v>77</v>
      </c>
      <c r="B128" s="1388"/>
      <c r="C128" s="1390"/>
      <c r="D128" s="1330"/>
      <c r="E128" s="54">
        <v>33.255000000000003</v>
      </c>
      <c r="F128" s="54">
        <v>42.981000000000002</v>
      </c>
      <c r="G128" s="54">
        <v>41.431649999999998</v>
      </c>
      <c r="H128" s="54">
        <v>45.531820000000003</v>
      </c>
      <c r="I128" s="54">
        <v>43.580069999999999</v>
      </c>
      <c r="J128" s="54">
        <v>32.356999999999999</v>
      </c>
      <c r="K128" s="54">
        <v>39.134999999999998</v>
      </c>
      <c r="L128" s="54"/>
      <c r="M128" s="54"/>
      <c r="N128" s="54"/>
      <c r="O128" s="54"/>
      <c r="P128" s="194">
        <f t="shared" si="109"/>
        <v>278.27154000000002</v>
      </c>
      <c r="Q128" s="54">
        <v>9.1822360172329027</v>
      </c>
      <c r="R128" s="54">
        <v>45.900536614118479</v>
      </c>
      <c r="S128" s="54">
        <v>49.795000000000002</v>
      </c>
      <c r="T128" s="54">
        <v>38.229999999999997</v>
      </c>
      <c r="U128" s="54">
        <v>35.131</v>
      </c>
      <c r="V128" s="54">
        <v>31.979358999999999</v>
      </c>
      <c r="W128" s="54">
        <v>20.343646</v>
      </c>
      <c r="X128" s="54">
        <v>35.835642999999997</v>
      </c>
      <c r="Y128" s="54">
        <v>29.832958999999999</v>
      </c>
      <c r="Z128" s="54">
        <v>30.6</v>
      </c>
      <c r="AA128" s="54">
        <v>46.841523666762313</v>
      </c>
      <c r="AB128" s="56">
        <v>57.761000000000003</v>
      </c>
      <c r="AC128" s="57">
        <v>46.408262999999998</v>
      </c>
      <c r="AD128" s="57">
        <v>30.598666999999999</v>
      </c>
      <c r="AE128" s="136">
        <v>38.475333999999997</v>
      </c>
      <c r="AF128" s="136">
        <v>33.404654000000001</v>
      </c>
      <c r="AG128" s="136">
        <v>35.5</v>
      </c>
      <c r="AH128" s="136">
        <v>31.4</v>
      </c>
      <c r="AI128" s="136">
        <v>25.449000000000002</v>
      </c>
      <c r="AJ128" s="136">
        <v>3.3921167459292613E-2</v>
      </c>
      <c r="AK128" s="136">
        <v>2.835</v>
      </c>
      <c r="AL128" s="136">
        <v>29.396000000000001</v>
      </c>
      <c r="AM128" s="136">
        <v>31.49</v>
      </c>
      <c r="AN128" s="137">
        <v>42.72</v>
      </c>
      <c r="AO128" s="136">
        <v>36.493806687735855</v>
      </c>
      <c r="AP128" s="136">
        <v>30.408999999999999</v>
      </c>
      <c r="AQ128" s="136">
        <v>33.868000000000002</v>
      </c>
      <c r="AR128" s="136">
        <v>30.765999999999998</v>
      </c>
      <c r="AS128" s="136">
        <v>59.907687921856592</v>
      </c>
      <c r="AT128" s="136">
        <v>28.207000000000001</v>
      </c>
      <c r="AU128" s="136">
        <v>40.222000000000001</v>
      </c>
      <c r="AV128" s="136">
        <v>34.136899999999997</v>
      </c>
      <c r="AW128" s="136">
        <v>48.01</v>
      </c>
      <c r="AX128" s="136">
        <v>43.39</v>
      </c>
      <c r="AY128" s="136">
        <v>42.57</v>
      </c>
      <c r="AZ128" s="136">
        <v>41</v>
      </c>
      <c r="BA128" s="136">
        <v>38.499000000000002</v>
      </c>
      <c r="BB128" s="136">
        <v>35.9</v>
      </c>
      <c r="BC128" s="136">
        <v>34.265999999999998</v>
      </c>
      <c r="BD128" s="136">
        <v>34.503</v>
      </c>
      <c r="BE128" s="136">
        <v>26.111999999999998</v>
      </c>
      <c r="BF128" s="136">
        <v>45.783000000000001</v>
      </c>
      <c r="BG128" s="136">
        <v>37.555999999999997</v>
      </c>
      <c r="BH128" s="136">
        <v>21.892047508499573</v>
      </c>
      <c r="BI128" s="136">
        <v>31.210170000000002</v>
      </c>
      <c r="BJ128" s="136">
        <v>38.768560000000001</v>
      </c>
      <c r="BK128" s="136">
        <v>10.459</v>
      </c>
      <c r="BL128" s="138">
        <v>45</v>
      </c>
      <c r="BM128" s="136">
        <v>33.996000000000002</v>
      </c>
      <c r="BN128" s="136">
        <v>29.722999999999999</v>
      </c>
      <c r="BO128" s="136">
        <v>53.956000000000003</v>
      </c>
      <c r="BP128" s="136"/>
      <c r="BQ128" s="136">
        <v>44.201999999999998</v>
      </c>
      <c r="BR128" s="136">
        <v>35.594999999999999</v>
      </c>
      <c r="BS128" s="136">
        <v>22.10677100540325</v>
      </c>
      <c r="BT128" s="177"/>
      <c r="BU128" s="177"/>
      <c r="BV128" s="177"/>
      <c r="BW128" s="177"/>
      <c r="BX128" s="177"/>
      <c r="BY128" s="178"/>
      <c r="BZ128" s="177"/>
      <c r="CA128" s="177"/>
      <c r="CB128" s="177"/>
      <c r="CC128" s="177"/>
      <c r="CD128" s="177"/>
      <c r="CE128" s="177"/>
      <c r="CF128" s="177"/>
      <c r="CG128" s="177"/>
      <c r="CH128" s="178"/>
      <c r="CI128" s="177"/>
      <c r="CJ128" s="177"/>
      <c r="CK128" s="177"/>
      <c r="CL128" s="177"/>
      <c r="CM128" s="177">
        <v>0</v>
      </c>
      <c r="CN128" s="177">
        <v>17.667919999999999</v>
      </c>
      <c r="CO128" s="177">
        <v>23.20853</v>
      </c>
      <c r="CP128" s="177">
        <v>32.71</v>
      </c>
      <c r="CQ128" s="177">
        <v>17.216214986251874</v>
      </c>
      <c r="CR128" s="177">
        <v>19.616464160530288</v>
      </c>
      <c r="CS128" s="177">
        <v>22.476343371870197</v>
      </c>
      <c r="CT128" s="1262">
        <v>17.399999999999999</v>
      </c>
      <c r="CU128" s="1262">
        <v>16.399999999999999</v>
      </c>
      <c r="CV128" s="1262">
        <v>14.2</v>
      </c>
      <c r="CW128" s="1262">
        <v>19.697199999999999</v>
      </c>
      <c r="CX128" s="1262">
        <v>24.484026</v>
      </c>
      <c r="CY128" s="1262">
        <v>22.129448126812086</v>
      </c>
      <c r="CZ128" s="1262">
        <v>20.580883724674695</v>
      </c>
      <c r="DA128" s="1262">
        <v>24.855895803464605</v>
      </c>
      <c r="DB128" s="1262">
        <v>21.129730433724831</v>
      </c>
      <c r="DC128" s="1262">
        <v>26.412172699069757</v>
      </c>
      <c r="DD128" s="1262">
        <v>27.870745279774663</v>
      </c>
      <c r="DE128" s="1262">
        <v>27.324209727969134</v>
      </c>
      <c r="DF128" s="1263">
        <v>27.920465486047906</v>
      </c>
      <c r="DG128" s="1262">
        <v>22.860061347382949</v>
      </c>
      <c r="DH128" s="1262">
        <v>22.126410168435676</v>
      </c>
      <c r="DI128" s="177"/>
      <c r="DJ128" s="179">
        <f t="shared" si="69"/>
        <v>117.67500000000001</v>
      </c>
      <c r="DK128" s="63" t="str">
        <f t="shared" si="106"/>
        <v>j</v>
      </c>
      <c r="DL128" s="64">
        <f t="shared" si="110"/>
        <v>431.43290329811373</v>
      </c>
      <c r="DM128" s="202">
        <f t="shared" si="111"/>
        <v>347.71083916745931</v>
      </c>
      <c r="DN128" s="66">
        <f t="shared" si="112"/>
        <v>468.98039460959234</v>
      </c>
      <c r="DO128" s="67">
        <f t="shared" si="107"/>
        <v>399.94877750849952</v>
      </c>
      <c r="DP128" s="67">
        <f>SUM(BM128:BX128)+2</f>
        <v>221.57877100540327</v>
      </c>
      <c r="DQ128" s="67">
        <f>SUM(CH128:CV128)</f>
        <v>180.89547251865235</v>
      </c>
      <c r="DR128" s="21"/>
      <c r="DU128" s="69"/>
    </row>
    <row r="129" spans="1:125" s="68" customFormat="1" ht="20" customHeight="1" x14ac:dyDescent="0.2">
      <c r="A129" s="1389" t="s">
        <v>78</v>
      </c>
      <c r="B129" s="1388"/>
      <c r="C129" s="1390"/>
      <c r="D129" s="1330"/>
      <c r="E129" s="54">
        <v>472</v>
      </c>
      <c r="F129" s="54">
        <v>580</v>
      </c>
      <c r="G129" s="54">
        <v>332</v>
      </c>
      <c r="H129" s="54">
        <v>621</v>
      </c>
      <c r="I129" s="54">
        <v>350</v>
      </c>
      <c r="J129" s="54">
        <v>189</v>
      </c>
      <c r="K129" s="54">
        <v>548</v>
      </c>
      <c r="L129" s="54"/>
      <c r="M129" s="54"/>
      <c r="N129" s="54"/>
      <c r="O129" s="54"/>
      <c r="P129" s="194">
        <f t="shared" si="109"/>
        <v>3092</v>
      </c>
      <c r="Q129" s="54">
        <v>467.7</v>
      </c>
      <c r="R129" s="54">
        <v>1182.3999999999999</v>
      </c>
      <c r="S129" s="54">
        <v>1084.8</v>
      </c>
      <c r="T129" s="54">
        <v>782.29999999999973</v>
      </c>
      <c r="U129" s="54">
        <v>851.00000000000023</v>
      </c>
      <c r="V129" s="54">
        <v>824.7</v>
      </c>
      <c r="W129" s="54">
        <v>914.28</v>
      </c>
      <c r="X129" s="54">
        <v>996.3</v>
      </c>
      <c r="Y129" s="54">
        <v>751.5</v>
      </c>
      <c r="Z129" s="54">
        <v>914.5</v>
      </c>
      <c r="AA129" s="54">
        <v>883.0750139999999</v>
      </c>
      <c r="AB129" s="56">
        <v>1035.9000000000001</v>
      </c>
      <c r="AC129" s="57">
        <v>898</v>
      </c>
      <c r="AD129" s="57">
        <v>590</v>
      </c>
      <c r="AE129" s="136">
        <v>1081.7479800000001</v>
      </c>
      <c r="AF129" s="136">
        <v>854</v>
      </c>
      <c r="AG129" s="136">
        <v>785.82187199999987</v>
      </c>
      <c r="AH129" s="136">
        <v>1054.7</v>
      </c>
      <c r="AI129" s="136">
        <v>844.7</v>
      </c>
      <c r="AJ129" s="136">
        <v>11.911200000000001</v>
      </c>
      <c r="AK129" s="136">
        <v>1204</v>
      </c>
      <c r="AL129" s="136">
        <v>1241</v>
      </c>
      <c r="AM129" s="136">
        <v>1335</v>
      </c>
      <c r="AN129" s="137">
        <v>1450</v>
      </c>
      <c r="AO129" s="136">
        <v>1157.0999999999999</v>
      </c>
      <c r="AP129" s="136">
        <v>1058.75</v>
      </c>
      <c r="AQ129" s="136">
        <v>1199.44</v>
      </c>
      <c r="AR129" s="136">
        <v>1409.5</v>
      </c>
      <c r="AS129" s="136">
        <v>1487</v>
      </c>
      <c r="AT129" s="136">
        <v>921.5</v>
      </c>
      <c r="AU129" s="136">
        <v>1144.7</v>
      </c>
      <c r="AV129" s="136">
        <v>1198.5999999999999</v>
      </c>
      <c r="AW129" s="136">
        <v>1254.3000000000002</v>
      </c>
      <c r="AX129" s="136">
        <v>750</v>
      </c>
      <c r="AY129" s="136">
        <v>1101</v>
      </c>
      <c r="AZ129" s="136">
        <v>1259</v>
      </c>
      <c r="BA129" s="136">
        <v>941</v>
      </c>
      <c r="BB129" s="136">
        <v>971</v>
      </c>
      <c r="BC129" s="136">
        <v>1240</v>
      </c>
      <c r="BD129" s="136">
        <v>1082</v>
      </c>
      <c r="BE129" s="136">
        <v>1102</v>
      </c>
      <c r="BF129" s="136">
        <v>1060</v>
      </c>
      <c r="BG129" s="136">
        <v>1066</v>
      </c>
      <c r="BH129" s="136">
        <v>793</v>
      </c>
      <c r="BI129" s="136">
        <v>771</v>
      </c>
      <c r="BJ129" s="136">
        <v>1148</v>
      </c>
      <c r="BK129" s="136">
        <v>246.00000000000003</v>
      </c>
      <c r="BL129" s="138">
        <v>1062</v>
      </c>
      <c r="BM129" s="136">
        <v>1028</v>
      </c>
      <c r="BN129" s="136">
        <v>1057</v>
      </c>
      <c r="BO129" s="136">
        <v>1243</v>
      </c>
      <c r="BP129" s="136">
        <v>1180</v>
      </c>
      <c r="BQ129" s="136">
        <v>1181</v>
      </c>
      <c r="BR129" s="136">
        <v>1310</v>
      </c>
      <c r="BS129" s="136">
        <v>370.55975880000005</v>
      </c>
      <c r="BT129" s="177"/>
      <c r="BU129" s="177"/>
      <c r="BV129" s="177"/>
      <c r="BW129" s="177"/>
      <c r="BX129" s="177"/>
      <c r="BY129" s="178"/>
      <c r="BZ129" s="177"/>
      <c r="CA129" s="177"/>
      <c r="CB129" s="177"/>
      <c r="CC129" s="177"/>
      <c r="CD129" s="177"/>
      <c r="CE129" s="177"/>
      <c r="CF129" s="177"/>
      <c r="CG129" s="177"/>
      <c r="CH129" s="178"/>
      <c r="CI129" s="177"/>
      <c r="CJ129" s="177"/>
      <c r="CK129" s="177"/>
      <c r="CL129" s="177"/>
      <c r="CM129" s="177">
        <v>633</v>
      </c>
      <c r="CN129" s="177">
        <v>1080</v>
      </c>
      <c r="CO129" s="177">
        <v>906</v>
      </c>
      <c r="CP129" s="177">
        <v>658</v>
      </c>
      <c r="CQ129" s="177">
        <v>933.17955585365871</v>
      </c>
      <c r="CR129" s="177">
        <v>1110.3023630791772</v>
      </c>
      <c r="CS129" s="177">
        <v>1219.2668545196996</v>
      </c>
      <c r="CT129" s="1262">
        <v>711.4</v>
      </c>
      <c r="CU129" s="1262">
        <v>810.4</v>
      </c>
      <c r="CV129" s="1262">
        <v>1267.6020467999997</v>
      </c>
      <c r="CW129" s="1262">
        <v>1254.8756868</v>
      </c>
      <c r="CX129" s="1262">
        <v>920</v>
      </c>
      <c r="CY129" s="1262">
        <v>1037.4595667999999</v>
      </c>
      <c r="CZ129" s="1262">
        <v>768.6848040000001</v>
      </c>
      <c r="DA129" s="1262">
        <v>1079.3833668</v>
      </c>
      <c r="DB129" s="1262">
        <v>993.53540399999986</v>
      </c>
      <c r="DC129" s="1262">
        <v>1319.2435668000001</v>
      </c>
      <c r="DD129" s="1262">
        <v>1186.5679668</v>
      </c>
      <c r="DE129" s="1262">
        <v>1190.6652839999999</v>
      </c>
      <c r="DF129" s="1263">
        <v>1275.6341267999999</v>
      </c>
      <c r="DG129" s="1262">
        <v>1033.0311239999999</v>
      </c>
      <c r="DH129" s="1262">
        <v>852.34360680000009</v>
      </c>
      <c r="DI129" s="177"/>
      <c r="DJ129" s="179">
        <f t="shared" si="69"/>
        <v>3328</v>
      </c>
      <c r="DK129" s="63" t="str">
        <f t="shared" si="106"/>
        <v>j</v>
      </c>
      <c r="DL129" s="64">
        <f t="shared" si="110"/>
        <v>10688.455013999999</v>
      </c>
      <c r="DM129" s="202">
        <f t="shared" si="111"/>
        <v>11350.881051999999</v>
      </c>
      <c r="DN129" s="66">
        <f t="shared" si="112"/>
        <v>13940.89</v>
      </c>
      <c r="DO129" s="67">
        <f t="shared" si="107"/>
        <v>11482</v>
      </c>
      <c r="DP129" s="67">
        <f>SUM(BM129:BX129)</f>
        <v>7369.5597588000001</v>
      </c>
      <c r="DQ129" s="67">
        <f>SUM(CH129:CV129)</f>
        <v>9329.1508202525329</v>
      </c>
      <c r="DR129" s="21"/>
      <c r="DU129" s="69"/>
    </row>
    <row r="130" spans="1:125" s="274" customFormat="1" ht="20" customHeight="1" x14ac:dyDescent="0.2">
      <c r="A130" s="1394"/>
      <c r="B130" s="1388"/>
      <c r="C130" s="1395"/>
      <c r="D130" s="1396"/>
      <c r="E130" s="268"/>
      <c r="F130" s="268"/>
      <c r="G130" s="268"/>
      <c r="H130" s="268"/>
      <c r="I130" s="268"/>
      <c r="J130" s="268"/>
      <c r="K130" s="268"/>
      <c r="L130" s="268"/>
      <c r="M130" s="268"/>
      <c r="N130" s="268"/>
      <c r="O130" s="268"/>
      <c r="P130" s="194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  <c r="AA130" s="268"/>
      <c r="AB130" s="269"/>
      <c r="AC130" s="270"/>
      <c r="AD130" s="270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2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  <c r="BD130" s="271"/>
      <c r="BE130" s="271"/>
      <c r="BF130" s="271"/>
      <c r="BG130" s="271"/>
      <c r="BH130" s="271"/>
      <c r="BI130" s="271"/>
      <c r="BJ130" s="271"/>
      <c r="BK130" s="271"/>
      <c r="BL130" s="273"/>
      <c r="BM130" s="271"/>
      <c r="BN130" s="271"/>
      <c r="BO130" s="271"/>
      <c r="BP130" s="271"/>
      <c r="BQ130" s="271"/>
      <c r="BR130" s="271"/>
      <c r="BS130" s="271"/>
      <c r="BY130" s="275"/>
      <c r="CH130" s="275"/>
      <c r="CT130" s="1283"/>
      <c r="CU130" s="1283"/>
      <c r="CV130" s="1283"/>
      <c r="CW130" s="1283"/>
      <c r="CX130" s="1283"/>
      <c r="CY130" s="1283"/>
      <c r="CZ130" s="1283"/>
      <c r="DA130" s="1283"/>
      <c r="DB130" s="1283"/>
      <c r="DC130" s="1283"/>
      <c r="DD130" s="1283"/>
      <c r="DE130" s="1283"/>
      <c r="DF130" s="1284"/>
      <c r="DG130" s="1283"/>
      <c r="DH130" s="1283"/>
      <c r="DJ130" s="276">
        <f t="shared" si="69"/>
        <v>0</v>
      </c>
      <c r="DK130" s="63" t="str">
        <f t="shared" si="106"/>
        <v/>
      </c>
      <c r="DL130" s="64"/>
      <c r="DM130" s="202"/>
      <c r="DN130" s="202"/>
      <c r="DO130" s="202"/>
      <c r="DP130" s="202"/>
      <c r="DQ130" s="202"/>
      <c r="DR130" s="21"/>
      <c r="DU130" s="69"/>
    </row>
    <row r="131" spans="1:125" s="286" customFormat="1" ht="20" customHeight="1" x14ac:dyDescent="0.2">
      <c r="A131" s="1397" t="s">
        <v>79</v>
      </c>
      <c r="B131" s="1398"/>
      <c r="C131" s="1399"/>
      <c r="D131" s="1400"/>
      <c r="E131" s="277">
        <v>45.259395000000005</v>
      </c>
      <c r="F131" s="277">
        <v>57.484494999999995</v>
      </c>
      <c r="G131" s="277">
        <v>29.678690999999997</v>
      </c>
      <c r="H131" s="277">
        <v>40.03406300000001</v>
      </c>
      <c r="I131" s="277">
        <v>42.923856000000001</v>
      </c>
      <c r="J131" s="277">
        <v>30.180010999999997</v>
      </c>
      <c r="K131" s="277">
        <v>47.307092000000004</v>
      </c>
      <c r="L131" s="277">
        <v>38.516732000000005</v>
      </c>
      <c r="M131" s="277">
        <v>54.594090794871796</v>
      </c>
      <c r="N131" s="277">
        <v>48.091488807692301</v>
      </c>
      <c r="O131" s="277">
        <v>51.1786666</v>
      </c>
      <c r="P131" s="194">
        <f t="shared" si="109"/>
        <v>485.24858120256408</v>
      </c>
      <c r="Q131" s="277">
        <v>5251.7049575295641</v>
      </c>
      <c r="R131" s="277">
        <v>9577.9228776791169</v>
      </c>
      <c r="S131" s="277">
        <v>12164.377279567596</v>
      </c>
      <c r="T131" s="277">
        <v>11111.748283161103</v>
      </c>
      <c r="U131" s="277">
        <v>9337.665857084181</v>
      </c>
      <c r="V131" s="277">
        <v>9504.1401684617504</v>
      </c>
      <c r="W131" s="277">
        <v>11400.880107626188</v>
      </c>
      <c r="X131" s="277">
        <v>8784.4108400000023</v>
      </c>
      <c r="Y131" s="277">
        <v>7662.7291400961303</v>
      </c>
      <c r="Z131" s="277">
        <v>10480.9</v>
      </c>
      <c r="AA131" s="277">
        <v>7905.7847700000011</v>
      </c>
      <c r="AB131" s="278">
        <v>10864.75173</v>
      </c>
      <c r="AC131" s="279">
        <v>9395.1159100000004</v>
      </c>
      <c r="AD131" s="279">
        <v>5328.9175799999994</v>
      </c>
      <c r="AE131" s="280">
        <v>11430.144910000003</v>
      </c>
      <c r="AF131" s="280">
        <v>7977.7344700000003</v>
      </c>
      <c r="AG131" s="280">
        <v>9923.8802100000012</v>
      </c>
      <c r="AH131" s="280">
        <v>9761.7878699999983</v>
      </c>
      <c r="AI131" s="280">
        <v>12543.888580000003</v>
      </c>
      <c r="AJ131" s="280">
        <v>169.15369999999999</v>
      </c>
      <c r="AK131" s="280">
        <v>6882.50468</v>
      </c>
      <c r="AL131" s="280">
        <v>11775.536890000001</v>
      </c>
      <c r="AM131" s="280">
        <v>9762.3711950000015</v>
      </c>
      <c r="AN131" s="281">
        <v>10356.226659999998</v>
      </c>
      <c r="AO131" s="280">
        <v>9736.3445100000044</v>
      </c>
      <c r="AP131" s="280">
        <v>8878.4193700000014</v>
      </c>
      <c r="AQ131" s="280">
        <v>10068.722549999999</v>
      </c>
      <c r="AR131" s="280">
        <v>10157.423280000001</v>
      </c>
      <c r="AS131" s="280">
        <v>8523.80681</v>
      </c>
      <c r="AT131" s="280">
        <v>5528.2643000000016</v>
      </c>
      <c r="AU131" s="280">
        <v>8516.5139100000015</v>
      </c>
      <c r="AV131" s="280">
        <v>9442.5435900000011</v>
      </c>
      <c r="AW131" s="280">
        <v>10108.609469999998</v>
      </c>
      <c r="AX131" s="280">
        <v>8949.726709999999</v>
      </c>
      <c r="AY131" s="280">
        <v>9605.1104999999989</v>
      </c>
      <c r="AZ131" s="280">
        <v>10335.059300000001</v>
      </c>
      <c r="BA131" s="280">
        <v>9274.7070000000003</v>
      </c>
      <c r="BB131" s="280">
        <v>9538.1139999999996</v>
      </c>
      <c r="BC131" s="280">
        <v>10508.887000000001</v>
      </c>
      <c r="BD131" s="280">
        <v>11029.224</v>
      </c>
      <c r="BE131" s="280">
        <v>11185.593999999999</v>
      </c>
      <c r="BF131" s="280">
        <v>9963.7966000000015</v>
      </c>
      <c r="BG131" s="280">
        <v>10270.5573</v>
      </c>
      <c r="BH131" s="280">
        <v>7397.4395802000008</v>
      </c>
      <c r="BI131" s="280">
        <v>10471.2678</v>
      </c>
      <c r="BJ131" s="280">
        <v>9581.5717999999961</v>
      </c>
      <c r="BK131" s="280">
        <v>3053.5559000000007</v>
      </c>
      <c r="BL131" s="282">
        <v>11553.7119</v>
      </c>
      <c r="BM131" s="283">
        <v>12058.909800000001</v>
      </c>
      <c r="BN131" s="283">
        <v>9291.1428999999989</v>
      </c>
      <c r="BO131" s="283">
        <v>10103.221600000001</v>
      </c>
      <c r="BP131" s="283">
        <v>10292.217499999999</v>
      </c>
      <c r="BQ131" s="283">
        <v>10578.118339999997</v>
      </c>
      <c r="BR131" s="283">
        <v>10941.961499999996</v>
      </c>
      <c r="BS131" s="283">
        <v>4793.3086399999984</v>
      </c>
      <c r="BT131" s="284"/>
      <c r="BU131" s="284"/>
      <c r="BV131" s="284"/>
      <c r="BW131" s="284"/>
      <c r="BX131" s="284"/>
      <c r="BY131" s="285"/>
      <c r="BZ131" s="284"/>
      <c r="CA131" s="284"/>
      <c r="CB131" s="284"/>
      <c r="CC131" s="284"/>
      <c r="CD131" s="284"/>
      <c r="CE131" s="284"/>
      <c r="CF131" s="284"/>
      <c r="CG131" s="284"/>
      <c r="CH131" s="285"/>
      <c r="CI131" s="284"/>
      <c r="CJ131" s="284"/>
      <c r="CK131" s="284"/>
      <c r="CL131" s="284"/>
      <c r="CM131" s="284">
        <v>7981.853000000001</v>
      </c>
      <c r="CN131" s="284">
        <v>8720.741399999999</v>
      </c>
      <c r="CO131" s="284">
        <v>8778.7587000000003</v>
      </c>
      <c r="CP131" s="284">
        <v>7375.1196</v>
      </c>
      <c r="CQ131" s="284">
        <v>9326.1949085365868</v>
      </c>
      <c r="CR131" s="284">
        <v>8855.7505621951186</v>
      </c>
      <c r="CS131" s="284">
        <v>8411.9511878048779</v>
      </c>
      <c r="CT131" s="1286">
        <v>9875.4016000000029</v>
      </c>
      <c r="CU131" s="1286">
        <v>10450.5723</v>
      </c>
      <c r="CV131" s="1286">
        <v>10680.924299999999</v>
      </c>
      <c r="CW131" s="1286">
        <v>9631.8776000000016</v>
      </c>
      <c r="CX131" s="1286">
        <v>10173.0281</v>
      </c>
      <c r="CY131" s="1286">
        <v>9365.6855999999989</v>
      </c>
      <c r="CZ131" s="1286">
        <v>8147.6813999999995</v>
      </c>
      <c r="DA131" s="1286">
        <v>8389.7327999999998</v>
      </c>
      <c r="DB131" s="1286">
        <v>7711.4056</v>
      </c>
      <c r="DC131" s="1286">
        <v>9190.1233000000011</v>
      </c>
      <c r="DD131" s="1286">
        <v>9312.6378999999979</v>
      </c>
      <c r="DE131" s="1286">
        <v>9110.4300000000021</v>
      </c>
      <c r="DF131" s="1285">
        <v>9404.7707000000028</v>
      </c>
      <c r="DG131" s="1286">
        <v>9153.6319000000003</v>
      </c>
      <c r="DH131" s="1286">
        <v>9344.426300000001</v>
      </c>
      <c r="DI131" s="284"/>
      <c r="DJ131" s="276">
        <f t="shared" si="69"/>
        <v>31453.274300000001</v>
      </c>
      <c r="DK131" s="63" t="str">
        <f t="shared" si="106"/>
        <v>j</v>
      </c>
      <c r="DL131" s="64">
        <f>SUM(Q131:AB131)</f>
        <v>114047.01601120562</v>
      </c>
      <c r="DM131" s="202">
        <f>SUM(AC131:AN131)</f>
        <v>105307.26265500001</v>
      </c>
      <c r="DN131" s="66">
        <f>SUM(AO131:AZ131)</f>
        <v>109850.54430000001</v>
      </c>
      <c r="DO131" s="67">
        <f>SUM(BA131:BL131)</f>
        <v>113828.4268802</v>
      </c>
      <c r="DP131" s="67">
        <f>SUM(BM131:BX131)</f>
        <v>68058.880279999998</v>
      </c>
      <c r="DQ131" s="67">
        <f>SUM(CH131:CV131)</f>
        <v>90457.26755853658</v>
      </c>
      <c r="DR131" s="21"/>
      <c r="DU131" s="69"/>
    </row>
    <row r="132" spans="1:125" s="274" customFormat="1" ht="20" customHeight="1" x14ac:dyDescent="0.2">
      <c r="A132" s="1401" t="s">
        <v>80</v>
      </c>
      <c r="B132" s="1402"/>
      <c r="C132" s="1403"/>
      <c r="D132" s="1400"/>
      <c r="E132" s="287">
        <v>46.3</v>
      </c>
      <c r="F132" s="287">
        <v>58.7</v>
      </c>
      <c r="G132" s="287">
        <v>30.313157</v>
      </c>
      <c r="H132" s="287">
        <v>40.5</v>
      </c>
      <c r="I132" s="287">
        <v>44.2</v>
      </c>
      <c r="J132" s="287">
        <v>30.9</v>
      </c>
      <c r="K132" s="287">
        <v>47.4</v>
      </c>
      <c r="L132" s="287"/>
      <c r="M132" s="287"/>
      <c r="N132" s="287"/>
      <c r="O132" s="287"/>
      <c r="P132" s="288">
        <f t="shared" si="109"/>
        <v>298.31315699999999</v>
      </c>
      <c r="Q132" s="287">
        <v>13.74181740167084</v>
      </c>
      <c r="R132" s="287">
        <v>52.80148557148901</v>
      </c>
      <c r="S132" s="287">
        <v>41.714207747940812</v>
      </c>
      <c r="T132" s="287">
        <v>32.741762822017201</v>
      </c>
      <c r="U132" s="287">
        <v>40.182846990106491</v>
      </c>
      <c r="V132" s="287">
        <v>33.96870505231707</v>
      </c>
      <c r="W132" s="287">
        <v>28.133974962614097</v>
      </c>
      <c r="X132" s="287">
        <v>34.420309999999994</v>
      </c>
      <c r="Y132" s="287">
        <v>30.099543699999998</v>
      </c>
      <c r="Z132" s="287">
        <v>40.5</v>
      </c>
      <c r="AA132" s="287">
        <v>50.443737500000005</v>
      </c>
      <c r="AB132" s="289">
        <v>53.389150199999996</v>
      </c>
      <c r="AC132" s="290">
        <v>53.125952399999996</v>
      </c>
      <c r="AD132" s="290">
        <v>22.797103000000007</v>
      </c>
      <c r="AE132" s="291">
        <v>44.602363999999994</v>
      </c>
      <c r="AF132" s="291">
        <v>33.933931799999996</v>
      </c>
      <c r="AG132" s="291">
        <v>40.744640999999994</v>
      </c>
      <c r="AH132" s="291">
        <v>33.168872199999996</v>
      </c>
      <c r="AI132" s="291">
        <v>15.7897272</v>
      </c>
      <c r="AJ132" s="291">
        <v>3.8203000000000001E-2</v>
      </c>
      <c r="AK132" s="291">
        <v>20.263016</v>
      </c>
      <c r="AL132" s="291">
        <v>43.395826299999996</v>
      </c>
      <c r="AM132" s="291">
        <v>30.765678749999999</v>
      </c>
      <c r="AN132" s="292">
        <v>38.846238900000003</v>
      </c>
      <c r="AO132" s="291">
        <v>39.336584099999996</v>
      </c>
      <c r="AP132" s="291">
        <v>35.410233900000001</v>
      </c>
      <c r="AQ132" s="291">
        <v>29.860635100000003</v>
      </c>
      <c r="AR132" s="291">
        <v>37.324718300000008</v>
      </c>
      <c r="AS132" s="291">
        <v>64.49503614999999</v>
      </c>
      <c r="AT132" s="291">
        <v>23.535485399999992</v>
      </c>
      <c r="AU132" s="291">
        <v>42.169489900000002</v>
      </c>
      <c r="AV132" s="291">
        <v>44.694358100000002</v>
      </c>
      <c r="AW132" s="291">
        <v>51.474010399999997</v>
      </c>
      <c r="AX132" s="291">
        <v>45.373743000000005</v>
      </c>
      <c r="AY132" s="291">
        <v>48.534745000000001</v>
      </c>
      <c r="AZ132" s="291">
        <v>41.742505000000001</v>
      </c>
      <c r="BA132" s="291">
        <v>33.580584999999999</v>
      </c>
      <c r="BB132" s="291">
        <v>42.721944999999998</v>
      </c>
      <c r="BC132" s="291">
        <v>35.216008000000002</v>
      </c>
      <c r="BD132" s="291">
        <v>44.039468999999997</v>
      </c>
      <c r="BE132" s="291">
        <v>39.407212000000001</v>
      </c>
      <c r="BF132" s="291">
        <v>35.133228000000003</v>
      </c>
      <c r="BG132" s="291">
        <v>32.370564000000002</v>
      </c>
      <c r="BH132" s="291">
        <v>25.351621910000006</v>
      </c>
      <c r="BI132" s="291">
        <v>43.317353999999995</v>
      </c>
      <c r="BJ132" s="291">
        <v>29.374213000000005</v>
      </c>
      <c r="BK132" s="291">
        <v>13.193499999999998</v>
      </c>
      <c r="BL132" s="293">
        <v>44.630468999999991</v>
      </c>
      <c r="BM132" s="291">
        <v>33.392482999999999</v>
      </c>
      <c r="BN132" s="291">
        <v>33.934672999999997</v>
      </c>
      <c r="BO132" s="291">
        <v>47.171867000000006</v>
      </c>
      <c r="BP132" s="291">
        <v>49.829102000000006</v>
      </c>
      <c r="BQ132" s="291">
        <v>45.492398000000009</v>
      </c>
      <c r="BR132" s="291">
        <v>40.695199000000002</v>
      </c>
      <c r="BS132" s="291">
        <v>22.908780999999998</v>
      </c>
      <c r="BT132" s="291"/>
      <c r="BU132" s="291"/>
      <c r="BV132" s="291"/>
      <c r="BW132" s="291"/>
      <c r="BX132" s="291"/>
      <c r="BY132" s="294"/>
      <c r="BZ132" s="291"/>
      <c r="CA132" s="291"/>
      <c r="CB132" s="291"/>
      <c r="CC132" s="291"/>
      <c r="CD132" s="291"/>
      <c r="CE132" s="291"/>
      <c r="CF132" s="291"/>
      <c r="CG132" s="291"/>
      <c r="CH132" s="294"/>
      <c r="CI132" s="291"/>
      <c r="CJ132" s="291"/>
      <c r="CK132" s="291"/>
      <c r="CL132" s="291"/>
      <c r="CM132" s="291">
        <v>21.943001999999996</v>
      </c>
      <c r="CN132" s="291">
        <v>28.578434999999999</v>
      </c>
      <c r="CO132" s="291">
        <v>25.086316</v>
      </c>
      <c r="CP132" s="291">
        <v>11.795155999999999</v>
      </c>
      <c r="CQ132" s="291">
        <v>17.889689804878053</v>
      </c>
      <c r="CR132" s="291">
        <v>20.365853331425932</v>
      </c>
      <c r="CS132" s="291">
        <v>23.316665826883984</v>
      </c>
      <c r="CT132" s="1289">
        <v>18.583172900000005</v>
      </c>
      <c r="CU132" s="1289">
        <v>15.286066300000002</v>
      </c>
      <c r="CV132" s="1289">
        <v>23.385548199999999</v>
      </c>
      <c r="CW132" s="1289">
        <v>28.119610799999997</v>
      </c>
      <c r="CX132" s="1289">
        <v>27.319784000000002</v>
      </c>
      <c r="CY132" s="1289">
        <v>22.971678199999999</v>
      </c>
      <c r="CZ132" s="1289">
        <v>21.361099799999998</v>
      </c>
      <c r="DA132" s="1289">
        <v>25.780774399999999</v>
      </c>
      <c r="DB132" s="1289">
        <v>21.921051799999994</v>
      </c>
      <c r="DC132" s="1289">
        <v>27.396625400000005</v>
      </c>
      <c r="DD132" s="1289">
        <v>28.907837400000005</v>
      </c>
      <c r="DE132" s="1289">
        <v>28.340655600000002</v>
      </c>
      <c r="DF132" s="1290">
        <v>28.958785000000006</v>
      </c>
      <c r="DG132" s="1289">
        <v>23.725914</v>
      </c>
      <c r="DH132" s="1289">
        <v>22.970776999999998</v>
      </c>
      <c r="DI132" s="291"/>
      <c r="DJ132" s="276">
        <f t="shared" si="69"/>
        <v>114.49902300000001</v>
      </c>
      <c r="DK132" s="295" t="str">
        <f t="shared" si="106"/>
        <v>j</v>
      </c>
      <c r="DL132" s="296">
        <f>SUM(Q132:AB132)</f>
        <v>452.13754194815556</v>
      </c>
      <c r="DM132" s="297">
        <f>SUM(AC132:AN132)</f>
        <v>377.47155455000006</v>
      </c>
      <c r="DN132" s="298">
        <f>SUM(AO132:AZ132)</f>
        <v>503.95154434999995</v>
      </c>
      <c r="DO132" s="299">
        <f>SUM(BA132:BL132)</f>
        <v>418.33616890999997</v>
      </c>
      <c r="DP132" s="299">
        <f>SUM(BM132:BX132)</f>
        <v>273.42450300000002</v>
      </c>
      <c r="DQ132" s="299">
        <f>SUM(CH132:CV132)</f>
        <v>206.22990536318795</v>
      </c>
      <c r="DR132" s="21"/>
      <c r="DU132" s="69"/>
    </row>
    <row r="133" spans="1:125" s="274" customFormat="1" ht="20" customHeight="1" x14ac:dyDescent="0.2">
      <c r="A133" s="1401" t="s">
        <v>81</v>
      </c>
      <c r="B133" s="1402"/>
      <c r="C133" s="1403"/>
      <c r="D133" s="1400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8"/>
      <c r="Q133" s="287">
        <v>26.859210717808899</v>
      </c>
      <c r="R133" s="287">
        <v>66.907053778320702</v>
      </c>
      <c r="S133" s="287">
        <v>126.74706263425881</v>
      </c>
      <c r="T133" s="287">
        <v>46.746972707720502</v>
      </c>
      <c r="U133" s="287">
        <v>39.942107820976659</v>
      </c>
      <c r="V133" s="287">
        <v>97.548826704456133</v>
      </c>
      <c r="W133" s="287">
        <v>52.90846281767233</v>
      </c>
      <c r="X133" s="287">
        <v>54.337059999999994</v>
      </c>
      <c r="Y133" s="287">
        <v>56.123229999999992</v>
      </c>
      <c r="Z133" s="287">
        <v>95.2821</v>
      </c>
      <c r="AA133" s="287">
        <v>68.788510000000016</v>
      </c>
      <c r="AB133" s="289">
        <v>33.879559999999998</v>
      </c>
      <c r="AC133" s="290">
        <v>84.706860000000006</v>
      </c>
      <c r="AD133" s="290">
        <v>78.603850000000008</v>
      </c>
      <c r="AE133" s="291">
        <v>69.697240000000008</v>
      </c>
      <c r="AF133" s="291">
        <v>33.684080000000009</v>
      </c>
      <c r="AG133" s="291">
        <v>44.433130000000006</v>
      </c>
      <c r="AH133" s="291">
        <v>128.73428999999999</v>
      </c>
      <c r="AI133" s="291">
        <v>23.023540000000001</v>
      </c>
      <c r="AJ133" s="291">
        <v>7.0099999999999996E-2</v>
      </c>
      <c r="AK133" s="291">
        <v>117.49318</v>
      </c>
      <c r="AL133" s="291">
        <v>101.41941555555556</v>
      </c>
      <c r="AM133" s="291">
        <v>180.21688500000002</v>
      </c>
      <c r="AN133" s="292">
        <v>89.125318888888884</v>
      </c>
      <c r="AO133" s="291">
        <v>63.578749999999992</v>
      </c>
      <c r="AP133" s="291">
        <v>60.868169999999999</v>
      </c>
      <c r="AQ133" s="291">
        <v>63.550270000000005</v>
      </c>
      <c r="AR133" s="291">
        <v>134.11565999999999</v>
      </c>
      <c r="AS133" s="291">
        <v>193.40688500000002</v>
      </c>
      <c r="AT133" s="291">
        <v>87.167569999999998</v>
      </c>
      <c r="AU133" s="291">
        <v>102.83645</v>
      </c>
      <c r="AV133" s="291">
        <v>222.25769</v>
      </c>
      <c r="AW133" s="291">
        <v>185.89519999999996</v>
      </c>
      <c r="AX133" s="291">
        <v>97.245379999999997</v>
      </c>
      <c r="AY133" s="291">
        <v>107.33499999999999</v>
      </c>
      <c r="AZ133" s="291">
        <v>107.19000000000001</v>
      </c>
      <c r="BA133" s="291">
        <v>51.875999999999998</v>
      </c>
      <c r="BB133" s="291">
        <v>88.19</v>
      </c>
      <c r="BC133" s="291">
        <v>142.261</v>
      </c>
      <c r="BD133" s="291">
        <v>147.53399999999999</v>
      </c>
      <c r="BE133" s="291">
        <v>131.06100000000001</v>
      </c>
      <c r="BF133" s="291">
        <v>202.62299999999996</v>
      </c>
      <c r="BG133" s="291">
        <v>115.61370000000002</v>
      </c>
      <c r="BH133" s="291">
        <v>67.180299999999988</v>
      </c>
      <c r="BI133" s="291">
        <v>113.8608</v>
      </c>
      <c r="BJ133" s="291">
        <v>50.462299999999999</v>
      </c>
      <c r="BK133" s="291">
        <v>19.21866</v>
      </c>
      <c r="BL133" s="293">
        <v>69.720399999999984</v>
      </c>
      <c r="BM133" s="291">
        <v>127.13386000000001</v>
      </c>
      <c r="BN133" s="291">
        <v>87.494140000000002</v>
      </c>
      <c r="BO133" s="291">
        <v>86.47132999999998</v>
      </c>
      <c r="BP133" s="291">
        <v>154.80439999999999</v>
      </c>
      <c r="BQ133" s="291">
        <v>100.05640000000001</v>
      </c>
      <c r="BR133" s="291">
        <v>40.385700000000007</v>
      </c>
      <c r="BS133" s="291">
        <v>18.526000000000003</v>
      </c>
      <c r="BT133" s="291"/>
      <c r="BU133" s="291"/>
      <c r="BV133" s="291"/>
      <c r="BW133" s="291"/>
      <c r="BX133" s="291"/>
      <c r="BY133" s="294"/>
      <c r="BZ133" s="291"/>
      <c r="CA133" s="291"/>
      <c r="CB133" s="291"/>
      <c r="CC133" s="291"/>
      <c r="CD133" s="291"/>
      <c r="CE133" s="291"/>
      <c r="CF133" s="291"/>
      <c r="CG133" s="291"/>
      <c r="CH133" s="294"/>
      <c r="CI133" s="291"/>
      <c r="CJ133" s="291"/>
      <c r="CK133" s="291"/>
      <c r="CL133" s="291"/>
      <c r="CM133" s="291">
        <v>12.4384</v>
      </c>
      <c r="CN133" s="291">
        <v>29.064499999999999</v>
      </c>
      <c r="CO133" s="291">
        <v>35.249500000000005</v>
      </c>
      <c r="CP133" s="291">
        <v>33.7866</v>
      </c>
      <c r="CQ133" s="291">
        <v>31.958500000000001</v>
      </c>
      <c r="CR133" s="291">
        <v>33.809899899510235</v>
      </c>
      <c r="CS133" s="291">
        <v>54.689999689873318</v>
      </c>
      <c r="CT133" s="1289">
        <v>59.267799999999994</v>
      </c>
      <c r="CU133" s="1289">
        <v>29.473960000000005</v>
      </c>
      <c r="CV133" s="1289">
        <v>28.721980000000002</v>
      </c>
      <c r="CW133" s="1289">
        <v>21.335799999999999</v>
      </c>
      <c r="CX133" s="1289">
        <v>28.332599999999999</v>
      </c>
      <c r="CY133" s="1289">
        <v>33.071120000000001</v>
      </c>
      <c r="CZ133" s="1289">
        <v>31.326100000000004</v>
      </c>
      <c r="DA133" s="1289">
        <v>34.373699999999992</v>
      </c>
      <c r="DB133" s="1289">
        <v>24.151760000000003</v>
      </c>
      <c r="DC133" s="1289">
        <v>56.530400000000007</v>
      </c>
      <c r="DD133" s="1289">
        <v>57.421400000000006</v>
      </c>
      <c r="DE133" s="1289">
        <v>54.703400000000009</v>
      </c>
      <c r="DF133" s="1290">
        <v>35.036249999999995</v>
      </c>
      <c r="DG133" s="1289">
        <v>33.814000000000007</v>
      </c>
      <c r="DH133" s="1289">
        <v>33.539250000000003</v>
      </c>
      <c r="DI133" s="291"/>
      <c r="DJ133" s="276">
        <f t="shared" si="69"/>
        <v>301.09933000000001</v>
      </c>
      <c r="DK133" s="295" t="str">
        <f t="shared" si="106"/>
        <v>j</v>
      </c>
      <c r="DL133" s="296">
        <f>SUM(Q133:AB133)</f>
        <v>766.07015718121397</v>
      </c>
      <c r="DM133" s="297">
        <f>SUM(AC133:AN133)</f>
        <v>951.20788944444462</v>
      </c>
      <c r="DN133" s="298">
        <f>SUM(AO133:AZ133)</f>
        <v>1425.4470250000002</v>
      </c>
      <c r="DO133" s="299">
        <f>SUM(BA133:BL133)</f>
        <v>1199.6011599999997</v>
      </c>
      <c r="DP133" s="299">
        <f>SUM(BM133:BX133)</f>
        <v>614.87183000000005</v>
      </c>
      <c r="DQ133" s="299">
        <f>SUM(CH133:CV133)</f>
        <v>348.46113958938361</v>
      </c>
      <c r="DR133" s="21"/>
      <c r="DU133" s="69"/>
    </row>
    <row r="134" spans="1:125" s="306" customFormat="1" ht="20" customHeight="1" x14ac:dyDescent="0.2">
      <c r="A134" s="1404"/>
      <c r="B134" s="1405"/>
      <c r="C134" s="1406"/>
      <c r="D134" s="1396"/>
      <c r="E134" s="268"/>
      <c r="F134" s="268"/>
      <c r="G134" s="268"/>
      <c r="H134" s="268"/>
      <c r="I134" s="268"/>
      <c r="J134" s="268"/>
      <c r="K134" s="268"/>
      <c r="L134" s="268"/>
      <c r="M134" s="268"/>
      <c r="N134" s="268"/>
      <c r="O134" s="268"/>
      <c r="P134" s="194"/>
      <c r="Q134" s="277"/>
      <c r="R134" s="277"/>
      <c r="S134" s="277"/>
      <c r="T134" s="277"/>
      <c r="U134" s="277"/>
      <c r="V134" s="277"/>
      <c r="W134" s="277"/>
      <c r="X134" s="277"/>
      <c r="Y134" s="277"/>
      <c r="Z134" s="277"/>
      <c r="AA134" s="277"/>
      <c r="AB134" s="278"/>
      <c r="AC134" s="277"/>
      <c r="AD134" s="277"/>
      <c r="AE134" s="300"/>
      <c r="AF134" s="300"/>
      <c r="AG134" s="300"/>
      <c r="AH134" s="300"/>
      <c r="AI134" s="300"/>
      <c r="AJ134" s="300"/>
      <c r="AK134" s="300"/>
      <c r="AL134" s="300"/>
      <c r="AM134" s="300"/>
      <c r="AN134" s="301"/>
      <c r="AO134" s="300"/>
      <c r="AP134" s="300"/>
      <c r="AQ134" s="300"/>
      <c r="AR134" s="300"/>
      <c r="AS134" s="300"/>
      <c r="AT134" s="300"/>
      <c r="AU134" s="300"/>
      <c r="AV134" s="300"/>
      <c r="AW134" s="300"/>
      <c r="AX134" s="300"/>
      <c r="AY134" s="300"/>
      <c r="AZ134" s="300"/>
      <c r="BA134" s="300"/>
      <c r="BB134" s="300"/>
      <c r="BC134" s="300"/>
      <c r="BD134" s="300"/>
      <c r="BE134" s="300"/>
      <c r="BF134" s="300"/>
      <c r="BG134" s="300"/>
      <c r="BH134" s="300"/>
      <c r="BI134" s="300"/>
      <c r="BJ134" s="300"/>
      <c r="BK134" s="300"/>
      <c r="BL134" s="302"/>
      <c r="BM134" s="300"/>
      <c r="BN134" s="300"/>
      <c r="BO134" s="300"/>
      <c r="BP134" s="300"/>
      <c r="BQ134" s="300"/>
      <c r="BR134" s="300"/>
      <c r="BS134" s="300"/>
      <c r="BT134" s="303"/>
      <c r="BU134" s="303"/>
      <c r="BV134" s="303"/>
      <c r="BW134" s="303"/>
      <c r="BX134" s="303"/>
      <c r="BY134" s="304"/>
      <c r="BZ134" s="303"/>
      <c r="CA134" s="303"/>
      <c r="CB134" s="303"/>
      <c r="CC134" s="303"/>
      <c r="CD134" s="303"/>
      <c r="CE134" s="303"/>
      <c r="CF134" s="303"/>
      <c r="CG134" s="303"/>
      <c r="CH134" s="304"/>
      <c r="CI134" s="303"/>
      <c r="CJ134" s="303"/>
      <c r="CK134" s="303"/>
      <c r="CL134" s="303"/>
      <c r="CM134" s="303"/>
      <c r="CN134" s="303"/>
      <c r="CO134" s="303"/>
      <c r="CP134" s="303"/>
      <c r="CQ134" s="303"/>
      <c r="CR134" s="303"/>
      <c r="CS134" s="303"/>
      <c r="CT134" s="1292"/>
      <c r="CU134" s="1292"/>
      <c r="CV134" s="1292"/>
      <c r="CW134" s="1292"/>
      <c r="CX134" s="1292"/>
      <c r="CY134" s="1292"/>
      <c r="CZ134" s="1292"/>
      <c r="DA134" s="1292"/>
      <c r="DB134" s="1292"/>
      <c r="DC134" s="1292"/>
      <c r="DD134" s="1292"/>
      <c r="DE134" s="1292"/>
      <c r="DF134" s="1291"/>
      <c r="DG134" s="1292"/>
      <c r="DH134" s="1292"/>
      <c r="DI134" s="303"/>
      <c r="DJ134" s="305">
        <f t="shared" si="69"/>
        <v>0</v>
      </c>
      <c r="DK134" s="63" t="str">
        <f t="shared" si="106"/>
        <v/>
      </c>
      <c r="DL134" s="64"/>
      <c r="DM134" s="194"/>
      <c r="DN134" s="194"/>
      <c r="DO134" s="194"/>
      <c r="DP134" s="194"/>
      <c r="DQ134" s="194"/>
      <c r="DR134" s="21"/>
      <c r="DU134" s="69"/>
    </row>
    <row r="135" spans="1:125" s="274" customFormat="1" ht="20" customHeight="1" x14ac:dyDescent="0.2">
      <c r="A135" s="1397" t="s">
        <v>82</v>
      </c>
      <c r="B135" s="1407"/>
      <c r="C135" s="1395"/>
      <c r="D135" s="1396"/>
      <c r="E135" s="268"/>
      <c r="F135" s="268"/>
      <c r="G135" s="268"/>
      <c r="H135" s="268"/>
      <c r="I135" s="268"/>
      <c r="J135" s="268"/>
      <c r="K135" s="268"/>
      <c r="L135" s="268"/>
      <c r="M135" s="268"/>
      <c r="N135" s="268"/>
      <c r="O135" s="268"/>
      <c r="P135" s="194"/>
      <c r="Q135" s="277">
        <v>4588.1103104703325</v>
      </c>
      <c r="R135" s="277">
        <v>8572.0691112855511</v>
      </c>
      <c r="S135" s="277">
        <v>10914.980652977058</v>
      </c>
      <c r="T135" s="277">
        <v>10411.667399225333</v>
      </c>
      <c r="U135" s="277">
        <v>8443.7575120918737</v>
      </c>
      <c r="V135" s="277">
        <v>8419.4126021507182</v>
      </c>
      <c r="W135" s="277">
        <v>10999.525589322031</v>
      </c>
      <c r="X135" s="277">
        <v>7895.8438635744606</v>
      </c>
      <c r="Y135" s="277">
        <v>6957.4964949201922</v>
      </c>
      <c r="Z135" s="277">
        <v>9428.5438605543277</v>
      </c>
      <c r="AA135" s="277">
        <v>6906.1526161028096</v>
      </c>
      <c r="AB135" s="278">
        <v>10312.881286202302</v>
      </c>
      <c r="AC135" s="279">
        <v>8762.1405275695433</v>
      </c>
      <c r="AD135" s="279">
        <v>4823.2486051607384</v>
      </c>
      <c r="AE135" s="280">
        <v>10539.934217215938</v>
      </c>
      <c r="AF135" s="280">
        <v>7472.0224160869102</v>
      </c>
      <c r="AG135" s="280">
        <v>8914.4264195023134</v>
      </c>
      <c r="AH135" s="280">
        <v>8636.2437911611814</v>
      </c>
      <c r="AI135" s="280">
        <v>11884.307684417956</v>
      </c>
      <c r="AJ135" s="280">
        <v>157.07387052582945</v>
      </c>
      <c r="AK135" s="280">
        <v>6172.2592473810773</v>
      </c>
      <c r="AL135" s="280">
        <v>10710.522957927369</v>
      </c>
      <c r="AM135" s="280">
        <v>8928.7875058838399</v>
      </c>
      <c r="AN135" s="281">
        <v>9156.9351692242235</v>
      </c>
      <c r="AO135" s="280">
        <v>8745.8668597829474</v>
      </c>
      <c r="AP135" s="280">
        <v>7951.6483005168802</v>
      </c>
      <c r="AQ135" s="280">
        <v>9414.9379465825914</v>
      </c>
      <c r="AR135" s="280">
        <v>9205.9804298509025</v>
      </c>
      <c r="AS135" s="280">
        <v>7290.9751651717106</v>
      </c>
      <c r="AT135" s="280">
        <v>5057.750138676276</v>
      </c>
      <c r="AU135" s="280">
        <v>7701.8769004341684</v>
      </c>
      <c r="AV135" s="280">
        <v>8611.8804352093721</v>
      </c>
      <c r="AW135" s="280">
        <v>9290.9020614865422</v>
      </c>
      <c r="AX135" s="280">
        <v>8335.5166028267067</v>
      </c>
      <c r="AY135" s="280">
        <v>8835.4117437130644</v>
      </c>
      <c r="AZ135" s="280">
        <v>9538.7909263923702</v>
      </c>
      <c r="BA135" s="280">
        <v>10296.995470865233</v>
      </c>
      <c r="BB135" s="280">
        <v>9059.7895223699543</v>
      </c>
      <c r="BC135" s="280">
        <v>9548.8217982210826</v>
      </c>
      <c r="BD135" s="280">
        <v>9876.9368388783096</v>
      </c>
      <c r="BE135" s="280">
        <v>9633.01923120838</v>
      </c>
      <c r="BF135" s="280">
        <v>8800.2686354731268</v>
      </c>
      <c r="BG135" s="280">
        <v>9464.6677973337519</v>
      </c>
      <c r="BH135" s="280">
        <v>6186.959014980398</v>
      </c>
      <c r="BI135" s="280">
        <v>9049.6253865756553</v>
      </c>
      <c r="BJ135" s="280">
        <v>8755.98595519845</v>
      </c>
      <c r="BK135" s="280">
        <v>2600.5927935590807</v>
      </c>
      <c r="BL135" s="282">
        <v>10141.489022806123</v>
      </c>
      <c r="BM135" s="280">
        <v>11220.604219090776</v>
      </c>
      <c r="BN135" s="280">
        <v>8622.4187022718779</v>
      </c>
      <c r="BO135" s="280">
        <v>9381.1490402130403</v>
      </c>
      <c r="BP135" s="280">
        <v>9426.4132034039048</v>
      </c>
      <c r="BQ135" s="280">
        <v>9923.5563474633054</v>
      </c>
      <c r="BR135" s="280">
        <v>9912.821067660112</v>
      </c>
      <c r="BS135" s="280">
        <v>4378.0016895123663</v>
      </c>
      <c r="BT135" s="307"/>
      <c r="BU135" s="307"/>
      <c r="BV135" s="307"/>
      <c r="BW135" s="307"/>
      <c r="BX135" s="307"/>
      <c r="BY135" s="308"/>
      <c r="BZ135" s="307"/>
      <c r="CA135" s="307"/>
      <c r="CB135" s="307"/>
      <c r="CC135" s="307"/>
      <c r="CD135" s="307"/>
      <c r="CE135" s="307"/>
      <c r="CF135" s="307"/>
      <c r="CG135" s="307"/>
      <c r="CH135" s="308"/>
      <c r="CI135" s="307"/>
      <c r="CJ135" s="307"/>
      <c r="CK135" s="307"/>
      <c r="CL135" s="307"/>
      <c r="CM135" s="307">
        <v>7459.3186480904606</v>
      </c>
      <c r="CN135" s="307">
        <v>7982.3875254631139</v>
      </c>
      <c r="CO135" s="307">
        <v>8029.5471947146161</v>
      </c>
      <c r="CP135" s="307">
        <v>6781.6898317291734</v>
      </c>
      <c r="CQ135" s="307">
        <v>8349.5756135893826</v>
      </c>
      <c r="CR135" s="307">
        <v>7838.5719473534609</v>
      </c>
      <c r="CS135" s="307">
        <v>7257.0109159003669</v>
      </c>
      <c r="CT135" s="1288">
        <v>9102.7663953879237</v>
      </c>
      <c r="CU135" s="1288">
        <v>9520.1685994162708</v>
      </c>
      <c r="CV135" s="1288">
        <v>9640.6521710419165</v>
      </c>
      <c r="CW135" s="1288">
        <v>8448.7393306811427</v>
      </c>
      <c r="CX135" s="1288">
        <v>9126.6873860064989</v>
      </c>
      <c r="CY135" s="1288">
        <v>8338.8707876255121</v>
      </c>
      <c r="CZ135" s="1288">
        <v>7389.3390461142799</v>
      </c>
      <c r="DA135" s="1288">
        <v>7383.5520098996421</v>
      </c>
      <c r="DB135" s="1288">
        <v>6798.3536888872995</v>
      </c>
      <c r="DC135" s="1288">
        <v>8059.3461856188469</v>
      </c>
      <c r="DD135" s="1288">
        <v>8271.1219539121594</v>
      </c>
      <c r="DE135" s="1288">
        <v>8074.7739127189807</v>
      </c>
      <c r="DF135" s="1287">
        <v>8246.0623095527408</v>
      </c>
      <c r="DG135" s="1288">
        <v>8207.6218443508842</v>
      </c>
      <c r="DH135" s="1288">
        <v>8495.5906041776816</v>
      </c>
      <c r="DI135" s="307"/>
      <c r="DJ135" s="276">
        <f t="shared" si="69"/>
        <v>29224.171961575692</v>
      </c>
      <c r="DK135" s="63" t="str">
        <f t="shared" si="106"/>
        <v>j</v>
      </c>
      <c r="DL135" s="64">
        <f>SUM(Q135:AB135)</f>
        <v>103850.44129887701</v>
      </c>
      <c r="DM135" s="202">
        <f>SUM(AC135:AN135)</f>
        <v>96157.902412056923</v>
      </c>
      <c r="DN135" s="66">
        <f>SUM(AO135:AZ135)</f>
        <v>99981.537510643524</v>
      </c>
      <c r="DO135" s="67">
        <f t="shared" ref="DO135:DO143" si="114">SUM(BA135:BL135)</f>
        <v>103415.15146746956</v>
      </c>
      <c r="DP135" s="67">
        <f t="shared" ref="DP135:DP143" si="115">SUM(BM135:BX135)</f>
        <v>62864.96426961539</v>
      </c>
      <c r="DQ135" s="67">
        <f>SUM(CH135:CV135)</f>
        <v>81961.688842686694</v>
      </c>
      <c r="DR135" s="21"/>
      <c r="DU135" s="69"/>
    </row>
    <row r="136" spans="1:125" s="274" customFormat="1" ht="20" customHeight="1" x14ac:dyDescent="0.2">
      <c r="A136" s="1397" t="s">
        <v>83</v>
      </c>
      <c r="B136" s="1407"/>
      <c r="C136" s="1395"/>
      <c r="D136" s="1396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194"/>
      <c r="Q136" s="277">
        <v>527.61525547500014</v>
      </c>
      <c r="R136" s="277">
        <v>671.81705977500019</v>
      </c>
      <c r="S136" s="277">
        <v>940.68861449999997</v>
      </c>
      <c r="T136" s="277">
        <v>436.60131629468611</v>
      </c>
      <c r="U136" s="277">
        <v>548.37587699999983</v>
      </c>
      <c r="V136" s="277">
        <v>775.33946099999957</v>
      </c>
      <c r="W136" s="277">
        <v>440.17962297907883</v>
      </c>
      <c r="X136" s="277">
        <v>584.59940099999983</v>
      </c>
      <c r="Y136" s="277">
        <v>741.67436250675894</v>
      </c>
      <c r="Z136" s="277">
        <v>887.06968650718807</v>
      </c>
      <c r="AA136" s="277">
        <v>662.30626049999989</v>
      </c>
      <c r="AB136" s="278">
        <v>629.85428549999995</v>
      </c>
      <c r="AC136" s="279">
        <v>653.6256975</v>
      </c>
      <c r="AD136" s="279">
        <v>620.09018099999992</v>
      </c>
      <c r="AE136" s="280">
        <v>870.9216839999998</v>
      </c>
      <c r="AF136" s="280">
        <v>541.52678700000001</v>
      </c>
      <c r="AG136" s="280">
        <v>589.36640399999987</v>
      </c>
      <c r="AH136" s="280">
        <v>1113.2577958028066</v>
      </c>
      <c r="AI136" s="280">
        <v>684.33333880280679</v>
      </c>
      <c r="AJ136" s="280">
        <v>8.9334000000000007</v>
      </c>
      <c r="AK136" s="280">
        <v>654.99019940354924</v>
      </c>
      <c r="AL136" s="280">
        <v>888.85590052550094</v>
      </c>
      <c r="AM136" s="280">
        <v>725.43808110532393</v>
      </c>
      <c r="AN136" s="281">
        <v>936.02378452550113</v>
      </c>
      <c r="AO136" s="280">
        <v>634.44509699999981</v>
      </c>
      <c r="AP136" s="280">
        <v>831.8108232171752</v>
      </c>
      <c r="AQ136" s="280">
        <v>616.80122399999993</v>
      </c>
      <c r="AR136" s="280">
        <v>878.21048639999992</v>
      </c>
      <c r="AS136" s="280">
        <v>823.39368150000007</v>
      </c>
      <c r="AT136" s="280">
        <v>501.50645999999983</v>
      </c>
      <c r="AU136" s="280">
        <v>723.72935700000016</v>
      </c>
      <c r="AV136" s="280">
        <v>756.06233429999952</v>
      </c>
      <c r="AW136" s="280">
        <v>714.43493939999985</v>
      </c>
      <c r="AX136" s="280">
        <v>485.80537980000003</v>
      </c>
      <c r="AY136" s="280">
        <v>726.13046999999995</v>
      </c>
      <c r="AZ136" s="280">
        <v>671.56088999999997</v>
      </c>
      <c r="BA136" s="280">
        <v>664.81428000000005</v>
      </c>
      <c r="BB136" s="280">
        <v>541.72345500000006</v>
      </c>
      <c r="BC136" s="280">
        <v>885.90450000000044</v>
      </c>
      <c r="BD136" s="280">
        <v>917.75619000000006</v>
      </c>
      <c r="BE136" s="280">
        <v>1024.3817999999999</v>
      </c>
      <c r="BF136" s="280">
        <v>966.88917000000004</v>
      </c>
      <c r="BG136" s="280">
        <v>616.41906299999982</v>
      </c>
      <c r="BH136" s="280">
        <v>1019.8820892</v>
      </c>
      <c r="BI136" s="280">
        <v>1105.6763559865399</v>
      </c>
      <c r="BJ136" s="280">
        <v>649.00685922992193</v>
      </c>
      <c r="BK136" s="280">
        <v>365.52024599999999</v>
      </c>
      <c r="BL136" s="282">
        <v>1128.7270799999997</v>
      </c>
      <c r="BM136" s="280">
        <v>660.77816999999993</v>
      </c>
      <c r="BN136" s="280">
        <v>447.07334100000003</v>
      </c>
      <c r="BO136" s="280">
        <v>498.18766842000002</v>
      </c>
      <c r="BP136" s="280">
        <v>635.94419460000006</v>
      </c>
      <c r="BQ136" s="280">
        <v>441.76597842000012</v>
      </c>
      <c r="BR136" s="280">
        <v>844.13360460000001</v>
      </c>
      <c r="BS136" s="280">
        <v>240.86384322000006</v>
      </c>
      <c r="BT136" s="307"/>
      <c r="BU136" s="307"/>
      <c r="BV136" s="307"/>
      <c r="BW136" s="307"/>
      <c r="BX136" s="307"/>
      <c r="BY136" s="308"/>
      <c r="BZ136" s="307"/>
      <c r="CA136" s="307"/>
      <c r="CB136" s="307"/>
      <c r="CC136" s="307"/>
      <c r="CD136" s="307"/>
      <c r="CE136" s="307"/>
      <c r="CF136" s="307"/>
      <c r="CG136" s="307"/>
      <c r="CH136" s="308"/>
      <c r="CI136" s="307"/>
      <c r="CJ136" s="307"/>
      <c r="CK136" s="307"/>
      <c r="CL136" s="307"/>
      <c r="CM136" s="307">
        <v>443.68887341999999</v>
      </c>
      <c r="CN136" s="307">
        <v>554.54261460000021</v>
      </c>
      <c r="CO136" s="307">
        <v>540.89812842000003</v>
      </c>
      <c r="CP136" s="307">
        <v>364.31967000000003</v>
      </c>
      <c r="CQ136" s="307">
        <v>606.56671130487814</v>
      </c>
      <c r="CR136" s="307">
        <v>721.69653600146512</v>
      </c>
      <c r="CS136" s="307">
        <v>792.52345543780461</v>
      </c>
      <c r="CT136" s="1288">
        <v>598.85396141999991</v>
      </c>
      <c r="CU136" s="1288">
        <v>612.92070060000003</v>
      </c>
      <c r="CV136" s="1288">
        <v>830.74183842000014</v>
      </c>
      <c r="CW136" s="1288">
        <v>815.66919642000005</v>
      </c>
      <c r="CX136" s="1288">
        <v>882.43806377999999</v>
      </c>
      <c r="CY136" s="1288">
        <v>674.34871841999995</v>
      </c>
      <c r="CZ136" s="1288">
        <v>499.64512260000004</v>
      </c>
      <c r="DA136" s="1288">
        <v>701.59918842000002</v>
      </c>
      <c r="DB136" s="1288">
        <v>645.79801259999988</v>
      </c>
      <c r="DC136" s="1288">
        <v>857.50831842000002</v>
      </c>
      <c r="DD136" s="1288">
        <v>771.26917842</v>
      </c>
      <c r="DE136" s="1288">
        <v>773.93243459999997</v>
      </c>
      <c r="DF136" s="1287">
        <v>829.16218241999991</v>
      </c>
      <c r="DG136" s="1288">
        <v>671.47023059999992</v>
      </c>
      <c r="DH136" s="1288">
        <v>554.02334442000006</v>
      </c>
      <c r="DI136" s="307"/>
      <c r="DJ136" s="276">
        <f t="shared" si="69"/>
        <v>1606.03917942</v>
      </c>
      <c r="DK136" s="63" t="str">
        <f t="shared" si="106"/>
        <v>j</v>
      </c>
      <c r="DL136" s="64">
        <f>SUM(Q136:AB136)</f>
        <v>7846.1212030377101</v>
      </c>
      <c r="DM136" s="202">
        <f>SUM(AC136:AN136)</f>
        <v>8287.3632536654877</v>
      </c>
      <c r="DN136" s="66">
        <f>SUM(AO136:AZ136)</f>
        <v>8363.8911426171744</v>
      </c>
      <c r="DO136" s="67">
        <f t="shared" si="114"/>
        <v>9886.7010884164629</v>
      </c>
      <c r="DP136" s="67">
        <f t="shared" si="115"/>
        <v>3768.7468002600003</v>
      </c>
      <c r="DQ136" s="67">
        <f>SUM(CH136:CV136)</f>
        <v>6066.7524896241475</v>
      </c>
      <c r="DR136" s="21"/>
      <c r="DU136" s="69"/>
    </row>
    <row r="137" spans="1:125" s="274" customFormat="1" ht="20" customHeight="1" x14ac:dyDescent="0.2">
      <c r="A137" s="1397" t="s">
        <v>84</v>
      </c>
      <c r="B137" s="1407"/>
      <c r="C137" s="1395"/>
      <c r="D137" s="1396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194"/>
      <c r="Q137" s="277">
        <v>136.50664383423108</v>
      </c>
      <c r="R137" s="277">
        <v>335.03327586856722</v>
      </c>
      <c r="S137" s="277">
        <v>308.70801209053718</v>
      </c>
      <c r="T137" s="277">
        <v>268.13101791213489</v>
      </c>
      <c r="U137" s="277">
        <v>347.95796799230897</v>
      </c>
      <c r="V137" s="277">
        <v>310.34810531103108</v>
      </c>
      <c r="W137" s="277">
        <v>319.47338532507888</v>
      </c>
      <c r="X137" s="277">
        <v>303.96757542554235</v>
      </c>
      <c r="Y137" s="277">
        <v>310.7637326691771</v>
      </c>
      <c r="Z137" s="277">
        <v>325.72663304071625</v>
      </c>
      <c r="AA137" s="277">
        <v>337.32589339719215</v>
      </c>
      <c r="AB137" s="278">
        <v>279.59464829769871</v>
      </c>
      <c r="AC137" s="279">
        <v>337.44792493045719</v>
      </c>
      <c r="AD137" s="279">
        <v>208.85301383926188</v>
      </c>
      <c r="AE137" s="280">
        <v>377.48399878406599</v>
      </c>
      <c r="AF137" s="280">
        <v>310.99171691308919</v>
      </c>
      <c r="AG137" s="280">
        <v>420.08738649768804</v>
      </c>
      <c r="AH137" s="280">
        <v>361.94137394177034</v>
      </c>
      <c r="AI137" s="280">
        <v>324.87114768499964</v>
      </c>
      <c r="AJ137" s="280">
        <v>3.1464294741705259</v>
      </c>
      <c r="AK137" s="280">
        <v>200.01192867435751</v>
      </c>
      <c r="AL137" s="280">
        <v>400.79563450855653</v>
      </c>
      <c r="AM137" s="280">
        <v>325.58490119931736</v>
      </c>
      <c r="AN137" s="281">
        <v>489.36390921169914</v>
      </c>
      <c r="AO137" s="280">
        <v>356.032553217057</v>
      </c>
      <c r="AP137" s="280">
        <v>314.0612394300087</v>
      </c>
      <c r="AQ137" s="280">
        <v>305.7063794174058</v>
      </c>
      <c r="AR137" s="280">
        <v>333.01336374909704</v>
      </c>
      <c r="AS137" s="280">
        <v>409.4379633282897</v>
      </c>
      <c r="AT137" s="280">
        <v>228.05270132372542</v>
      </c>
      <c r="AU137" s="280">
        <v>357.06565256582996</v>
      </c>
      <c r="AV137" s="280">
        <v>342.78782049063028</v>
      </c>
      <c r="AW137" s="280">
        <v>362.9224691134574</v>
      </c>
      <c r="AX137" s="280">
        <v>396.65172737329124</v>
      </c>
      <c r="AY137" s="280">
        <v>299.67828628693576</v>
      </c>
      <c r="AZ137" s="280">
        <v>390.5798336076316</v>
      </c>
      <c r="BA137" s="280">
        <v>313.9193971924264</v>
      </c>
      <c r="BB137" s="280">
        <v>312.83321049093587</v>
      </c>
      <c r="BC137" s="280">
        <v>360.14830177891565</v>
      </c>
      <c r="BD137" s="280">
        <v>313.42747112168945</v>
      </c>
      <c r="BE137" s="280">
        <v>325.04366879162109</v>
      </c>
      <c r="BF137" s="280">
        <v>297.55629452687378</v>
      </c>
      <c r="BG137" s="280">
        <v>321.84393966624737</v>
      </c>
      <c r="BH137" s="280">
        <v>297.9902260196011</v>
      </c>
      <c r="BI137" s="280">
        <v>419.89355743780521</v>
      </c>
      <c r="BJ137" s="280">
        <v>263.18523557162632</v>
      </c>
      <c r="BK137" s="280">
        <v>87.442860440919986</v>
      </c>
      <c r="BL137" s="282">
        <v>391.53454719387793</v>
      </c>
      <c r="BM137" s="280">
        <v>215.00641090922528</v>
      </c>
      <c r="BN137" s="280">
        <v>255.72435672812207</v>
      </c>
      <c r="BO137" s="280">
        <v>389.24434236695981</v>
      </c>
      <c r="BP137" s="280">
        <v>389.97073199609355</v>
      </c>
      <c r="BQ137" s="280">
        <v>378.63356511668928</v>
      </c>
      <c r="BR137" s="280">
        <v>345.10745773988418</v>
      </c>
      <c r="BS137" s="280">
        <v>174.44310726763138</v>
      </c>
      <c r="BT137" s="307"/>
      <c r="BU137" s="307"/>
      <c r="BV137" s="307"/>
      <c r="BW137" s="307"/>
      <c r="BX137" s="307"/>
      <c r="BY137" s="308"/>
      <c r="BZ137" s="307"/>
      <c r="CA137" s="307"/>
      <c r="CB137" s="307"/>
      <c r="CC137" s="307"/>
      <c r="CD137" s="307"/>
      <c r="CE137" s="307"/>
      <c r="CF137" s="307"/>
      <c r="CG137" s="307"/>
      <c r="CH137" s="308"/>
      <c r="CI137" s="307"/>
      <c r="CJ137" s="307"/>
      <c r="CK137" s="307"/>
      <c r="CL137" s="307"/>
      <c r="CM137" s="307">
        <v>243.7444294895387</v>
      </c>
      <c r="CN137" s="307">
        <v>343.39088993688563</v>
      </c>
      <c r="CO137" s="307">
        <v>373.21232786538349</v>
      </c>
      <c r="CP137" s="307">
        <v>229.11009827082634</v>
      </c>
      <c r="CQ137" s="307">
        <v>370.05258364232532</v>
      </c>
      <c r="CR137" s="307">
        <v>295.48207884019212</v>
      </c>
      <c r="CS137" s="307">
        <v>362.41681646670668</v>
      </c>
      <c r="CT137" s="1288">
        <v>340.16069419207935</v>
      </c>
      <c r="CU137" s="1288">
        <v>317.48299998372977</v>
      </c>
      <c r="CV137" s="1288">
        <v>375.76399153808092</v>
      </c>
      <c r="CW137" s="1288">
        <v>367.46907289885974</v>
      </c>
      <c r="CX137" s="1288">
        <v>318.63545921349925</v>
      </c>
      <c r="CY137" s="1288">
        <v>352.46609395448581</v>
      </c>
      <c r="CZ137" s="1288">
        <v>258.69723128572002</v>
      </c>
      <c r="DA137" s="1288">
        <v>304.58160168035766</v>
      </c>
      <c r="DB137" s="1288">
        <v>267.2538985127</v>
      </c>
      <c r="DC137" s="1288">
        <v>273.26879596115356</v>
      </c>
      <c r="DD137" s="1288">
        <v>270.24676766783966</v>
      </c>
      <c r="DE137" s="1288">
        <v>261.72365268102112</v>
      </c>
      <c r="DF137" s="1287">
        <v>329.54620802726282</v>
      </c>
      <c r="DG137" s="1288">
        <v>274.53982504911681</v>
      </c>
      <c r="DH137" s="1288">
        <v>294.81235140231968</v>
      </c>
      <c r="DI137" s="307"/>
      <c r="DJ137" s="276">
        <f t="shared" si="69"/>
        <v>859.97511000430723</v>
      </c>
      <c r="DK137" s="63" t="str">
        <f t="shared" si="106"/>
        <v>j</v>
      </c>
      <c r="DL137" s="64">
        <f>SUM(Q137:AB137)</f>
        <v>3583.5368911642154</v>
      </c>
      <c r="DM137" s="202">
        <f>SUM(AC137:AN137)</f>
        <v>3760.5793656594328</v>
      </c>
      <c r="DN137" s="66">
        <f>SUM(AO137:AZ137)</f>
        <v>4095.9899899033599</v>
      </c>
      <c r="DO137" s="67">
        <f t="shared" si="114"/>
        <v>3704.8187102325401</v>
      </c>
      <c r="DP137" s="67">
        <f t="shared" si="115"/>
        <v>2148.1299721246055</v>
      </c>
      <c r="DQ137" s="67">
        <f>SUM(CH137:CV137)</f>
        <v>3250.8169102257484</v>
      </c>
      <c r="DR137" s="21"/>
      <c r="DU137" s="69"/>
    </row>
    <row r="138" spans="1:125" s="306" customFormat="1" ht="20" customHeight="1" x14ac:dyDescent="0.2">
      <c r="A138" s="1404"/>
      <c r="B138" s="1405"/>
      <c r="C138" s="1406"/>
      <c r="D138" s="1396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194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8"/>
      <c r="AC138" s="277"/>
      <c r="AD138" s="277"/>
      <c r="AE138" s="300"/>
      <c r="AF138" s="300"/>
      <c r="AG138" s="300"/>
      <c r="AH138" s="300"/>
      <c r="AI138" s="300"/>
      <c r="AJ138" s="300"/>
      <c r="AK138" s="300"/>
      <c r="AL138" s="300"/>
      <c r="AM138" s="300"/>
      <c r="AN138" s="301"/>
      <c r="AO138" s="300"/>
      <c r="AP138" s="300"/>
      <c r="AQ138" s="300"/>
      <c r="AR138" s="300"/>
      <c r="AS138" s="300"/>
      <c r="AT138" s="300"/>
      <c r="AU138" s="300"/>
      <c r="AV138" s="300"/>
      <c r="AW138" s="300"/>
      <c r="AX138" s="300"/>
      <c r="AY138" s="300"/>
      <c r="AZ138" s="300"/>
      <c r="BA138" s="300"/>
      <c r="BB138" s="300"/>
      <c r="BC138" s="300"/>
      <c r="BD138" s="300"/>
      <c r="BE138" s="300"/>
      <c r="BF138" s="300"/>
      <c r="BG138" s="300"/>
      <c r="BH138" s="300"/>
      <c r="BI138" s="300"/>
      <c r="BJ138" s="300"/>
      <c r="BK138" s="300"/>
      <c r="BL138" s="302"/>
      <c r="BM138" s="300"/>
      <c r="BN138" s="300"/>
      <c r="BO138" s="300"/>
      <c r="BP138" s="300"/>
      <c r="BQ138" s="300"/>
      <c r="BR138" s="300"/>
      <c r="BS138" s="300"/>
      <c r="BT138" s="303"/>
      <c r="BU138" s="303"/>
      <c r="BV138" s="303"/>
      <c r="BW138" s="303"/>
      <c r="BX138" s="303"/>
      <c r="BY138" s="304"/>
      <c r="BZ138" s="303"/>
      <c r="CA138" s="303"/>
      <c r="CB138" s="303"/>
      <c r="CC138" s="303"/>
      <c r="CD138" s="303"/>
      <c r="CE138" s="303"/>
      <c r="CF138" s="303"/>
      <c r="CG138" s="303"/>
      <c r="CH138" s="304"/>
      <c r="CI138" s="303"/>
      <c r="CJ138" s="303"/>
      <c r="CK138" s="303"/>
      <c r="CL138" s="303"/>
      <c r="CM138" s="303"/>
      <c r="CN138" s="303"/>
      <c r="CO138" s="303"/>
      <c r="CP138" s="303"/>
      <c r="CQ138" s="303"/>
      <c r="CR138" s="303"/>
      <c r="CS138" s="303"/>
      <c r="CT138" s="1292"/>
      <c r="CU138" s="1292"/>
      <c r="CV138" s="1292"/>
      <c r="CW138" s="1292"/>
      <c r="CX138" s="1292"/>
      <c r="CY138" s="1292"/>
      <c r="CZ138" s="1292"/>
      <c r="DA138" s="1292"/>
      <c r="DB138" s="1292"/>
      <c r="DC138" s="1292"/>
      <c r="DD138" s="1292"/>
      <c r="DE138" s="1292"/>
      <c r="DF138" s="1291"/>
      <c r="DG138" s="1292"/>
      <c r="DH138" s="1292"/>
      <c r="DI138" s="303"/>
      <c r="DJ138" s="305">
        <f t="shared" si="69"/>
        <v>0</v>
      </c>
      <c r="DK138" s="63" t="str">
        <f t="shared" si="106"/>
        <v/>
      </c>
      <c r="DL138" s="64"/>
      <c r="DM138" s="194"/>
      <c r="DN138" s="194"/>
      <c r="DO138" s="194">
        <f t="shared" si="114"/>
        <v>0</v>
      </c>
      <c r="DP138" s="194">
        <f t="shared" si="115"/>
        <v>0</v>
      </c>
      <c r="DQ138" s="194">
        <f t="shared" ref="DQ138" si="116">SUM(CH138:CS138)</f>
        <v>0</v>
      </c>
      <c r="DR138" s="21"/>
      <c r="DU138" s="69"/>
    </row>
    <row r="139" spans="1:125" s="274" customFormat="1" ht="20" customHeight="1" x14ac:dyDescent="0.2">
      <c r="A139" s="1397" t="s">
        <v>85</v>
      </c>
      <c r="B139" s="1407"/>
      <c r="C139" s="1395"/>
      <c r="D139" s="1396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194"/>
      <c r="Q139" s="277">
        <v>116.71084500000001</v>
      </c>
      <c r="R139" s="277">
        <v>148.29237100000003</v>
      </c>
      <c r="S139" s="277">
        <v>208.0944143333333</v>
      </c>
      <c r="T139" s="277">
        <v>94.607536041867959</v>
      </c>
      <c r="U139" s="277">
        <v>118.43960599999996</v>
      </c>
      <c r="V139" s="277">
        <v>170.93765799999994</v>
      </c>
      <c r="W139" s="277">
        <v>82.366253995350846</v>
      </c>
      <c r="X139" s="277">
        <v>115.37283799999999</v>
      </c>
      <c r="Y139" s="277">
        <v>150.33282500150199</v>
      </c>
      <c r="Z139" s="277">
        <v>185.5</v>
      </c>
      <c r="AA139" s="277">
        <v>131.046469</v>
      </c>
      <c r="AB139" s="278">
        <v>126.76347899999999</v>
      </c>
      <c r="AC139" s="279">
        <v>129.66366500000001</v>
      </c>
      <c r="AD139" s="279">
        <v>125.24128799999998</v>
      </c>
      <c r="AE139" s="280">
        <v>178.89551199999997</v>
      </c>
      <c r="AF139" s="280">
        <v>104.94473600000002</v>
      </c>
      <c r="AG139" s="280">
        <v>114.43941199999999</v>
      </c>
      <c r="AH139" s="280">
        <v>229.83932199999995</v>
      </c>
      <c r="AI139" s="280">
        <v>134.971576</v>
      </c>
      <c r="AJ139" s="280">
        <v>1.9672000000000001</v>
      </c>
      <c r="AK139" s="280">
        <v>136.99067800000003</v>
      </c>
      <c r="AL139" s="280">
        <v>183.66895399999996</v>
      </c>
      <c r="AM139" s="280">
        <v>148.50906300000003</v>
      </c>
      <c r="AN139" s="281">
        <v>193.35650599999997</v>
      </c>
      <c r="AO139" s="280">
        <v>154.39973000000001</v>
      </c>
      <c r="AP139" s="280">
        <v>200.72682699999999</v>
      </c>
      <c r="AQ139" s="280">
        <v>150.32375999999999</v>
      </c>
      <c r="AR139" s="280">
        <v>217.66507599999997</v>
      </c>
      <c r="AS139" s="280">
        <v>202.61212500000002</v>
      </c>
      <c r="AT139" s="280">
        <v>119.70139999999998</v>
      </c>
      <c r="AU139" s="280">
        <v>176.82083</v>
      </c>
      <c r="AV139" s="280">
        <v>185.5881369999999</v>
      </c>
      <c r="AW139" s="280">
        <v>175.12044599999996</v>
      </c>
      <c r="AX139" s="280">
        <v>116.25948199999999</v>
      </c>
      <c r="AY139" s="280">
        <v>180.00729999999999</v>
      </c>
      <c r="AZ139" s="280">
        <v>164.75879999999998</v>
      </c>
      <c r="BA139" s="280">
        <v>163.2962</v>
      </c>
      <c r="BB139" s="280">
        <v>132.0086</v>
      </c>
      <c r="BC139" s="280">
        <v>218.26200000000009</v>
      </c>
      <c r="BD139" s="280">
        <v>189.83630000000002</v>
      </c>
      <c r="BE139" s="280">
        <v>215.30499999999998</v>
      </c>
      <c r="BF139" s="280">
        <v>202.4153</v>
      </c>
      <c r="BG139" s="280">
        <v>131.16456999999997</v>
      </c>
      <c r="BH139" s="280">
        <v>168.49412800000002</v>
      </c>
      <c r="BI139" s="280">
        <v>193.09219999999996</v>
      </c>
      <c r="BJ139" s="280">
        <v>91.070799999999991</v>
      </c>
      <c r="BK139" s="280">
        <v>30.747139999999998</v>
      </c>
      <c r="BL139" s="282">
        <v>196.51419999999996</v>
      </c>
      <c r="BM139" s="280">
        <v>168.27710000000002</v>
      </c>
      <c r="BN139" s="280">
        <v>113.48184000000001</v>
      </c>
      <c r="BO139" s="280">
        <v>125.65725000000002</v>
      </c>
      <c r="BP139" s="280">
        <v>160.82570000000001</v>
      </c>
      <c r="BQ139" s="280">
        <v>110.7308</v>
      </c>
      <c r="BR139" s="280">
        <v>212.38909999999996</v>
      </c>
      <c r="BS139" s="280">
        <v>59.210832000000011</v>
      </c>
      <c r="BT139" s="307"/>
      <c r="BU139" s="307"/>
      <c r="BV139" s="307"/>
      <c r="BW139" s="307"/>
      <c r="BX139" s="307"/>
      <c r="BY139" s="308"/>
      <c r="BZ139" s="307"/>
      <c r="CA139" s="307"/>
      <c r="CB139" s="307"/>
      <c r="CC139" s="307"/>
      <c r="CD139" s="307"/>
      <c r="CE139" s="307"/>
      <c r="CF139" s="307"/>
      <c r="CG139" s="307"/>
      <c r="CH139" s="308"/>
      <c r="CI139" s="307"/>
      <c r="CJ139" s="307"/>
      <c r="CK139" s="307"/>
      <c r="CL139" s="307"/>
      <c r="CM139" s="307">
        <v>108.8412</v>
      </c>
      <c r="CN139" s="307">
        <v>136.87960000000001</v>
      </c>
      <c r="CO139" s="307">
        <v>132.76660000000001</v>
      </c>
      <c r="CP139" s="307">
        <v>93.379300000000001</v>
      </c>
      <c r="CQ139" s="307">
        <v>153.97352597560976</v>
      </c>
      <c r="CR139" s="307">
        <v>184.24639384652951</v>
      </c>
      <c r="CS139" s="307">
        <v>201.86714241994997</v>
      </c>
      <c r="CT139" s="1288">
        <v>146.81151999999997</v>
      </c>
      <c r="CU139" s="1288">
        <v>151.41753999999997</v>
      </c>
      <c r="CV139" s="1288">
        <v>210.9736</v>
      </c>
      <c r="CW139" s="1288">
        <v>207.10881999999998</v>
      </c>
      <c r="CX139" s="1288">
        <v>224.34296999999998</v>
      </c>
      <c r="CY139" s="1288">
        <v>170.82839999999999</v>
      </c>
      <c r="CZ139" s="1288">
        <v>126.12472</v>
      </c>
      <c r="DA139" s="1288">
        <v>177.83709999999999</v>
      </c>
      <c r="DB139" s="1288">
        <v>163.61381999999998</v>
      </c>
      <c r="DC139" s="1288">
        <v>217.83680000000001</v>
      </c>
      <c r="DD139" s="1288">
        <v>195.1002</v>
      </c>
      <c r="DE139" s="1288">
        <v>195.92680000000001</v>
      </c>
      <c r="DF139" s="1287">
        <v>210.56855999999999</v>
      </c>
      <c r="DG139" s="1288">
        <v>170.20043999999999</v>
      </c>
      <c r="DH139" s="1288">
        <v>140.02014</v>
      </c>
      <c r="DI139" s="307"/>
      <c r="DJ139" s="276">
        <f t="shared" si="69"/>
        <v>407.41619000000009</v>
      </c>
      <c r="DK139" s="63" t="str">
        <f t="shared" si="106"/>
        <v>j</v>
      </c>
      <c r="DL139" s="309">
        <f>SUM(Q139:AB139)</f>
        <v>1648.4642953720538</v>
      </c>
      <c r="DM139" s="310">
        <f>SUM(AC139:AN139)</f>
        <v>1682.4879120000001</v>
      </c>
      <c r="DN139" s="311">
        <f>SUM(AO139:AZ139)</f>
        <v>2043.9839129999996</v>
      </c>
      <c r="DO139" s="312">
        <f t="shared" si="114"/>
        <v>1932.2064379999997</v>
      </c>
      <c r="DP139" s="312">
        <f t="shared" si="115"/>
        <v>950.57262200000014</v>
      </c>
      <c r="DQ139" s="312">
        <f>SUM(CH139:CV139)</f>
        <v>1521.1564222420891</v>
      </c>
      <c r="DR139" s="21"/>
      <c r="DU139" s="69"/>
    </row>
    <row r="140" spans="1:125" s="274" customFormat="1" ht="20" customHeight="1" x14ac:dyDescent="0.2">
      <c r="A140" s="1397" t="s">
        <v>86</v>
      </c>
      <c r="B140" s="1407"/>
      <c r="C140" s="1395"/>
      <c r="D140" s="1396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194"/>
      <c r="Q140" s="277">
        <v>5.8076144999999997</v>
      </c>
      <c r="R140" s="277">
        <v>26.106473100000002</v>
      </c>
      <c r="S140" s="277">
        <v>10.511712985976688</v>
      </c>
      <c r="T140" s="277">
        <v>10.110647369347829</v>
      </c>
      <c r="U140" s="277">
        <v>7.2958896000000015</v>
      </c>
      <c r="V140" s="277">
        <v>6.7048767972194439</v>
      </c>
      <c r="W140" s="277">
        <v>5.8459470006839638</v>
      </c>
      <c r="X140" s="277">
        <v>6.323946300000002</v>
      </c>
      <c r="Y140" s="277">
        <v>11.307692000032857</v>
      </c>
      <c r="Z140" s="277">
        <v>13.3</v>
      </c>
      <c r="AA140" s="277">
        <v>10.216358099999999</v>
      </c>
      <c r="AB140" s="278">
        <v>14.556329000000003</v>
      </c>
      <c r="AC140" s="279">
        <v>6.4674660000000008</v>
      </c>
      <c r="AD140" s="279">
        <v>7.8944880000000008</v>
      </c>
      <c r="AE140" s="280">
        <v>13.437877000000004</v>
      </c>
      <c r="AF140" s="280">
        <v>10.568436999999999</v>
      </c>
      <c r="AG140" s="280">
        <v>4.0662044999999996</v>
      </c>
      <c r="AH140" s="280">
        <v>8.0344440000000006</v>
      </c>
      <c r="AI140" s="280">
        <v>3.8017540000000003</v>
      </c>
      <c r="AJ140" s="280">
        <v>1.8972000000000003E-2</v>
      </c>
      <c r="AK140" s="280">
        <v>5.0774360000000005</v>
      </c>
      <c r="AL140" s="280">
        <v>6.5067732222222219</v>
      </c>
      <c r="AM140" s="280">
        <v>11.17899525</v>
      </c>
      <c r="AN140" s="281">
        <v>13.848865555555555</v>
      </c>
      <c r="AO140" s="280">
        <v>7.4887398000000012</v>
      </c>
      <c r="AP140" s="280">
        <v>6.6951219999999996</v>
      </c>
      <c r="AQ140" s="280">
        <v>11.657259999999999</v>
      </c>
      <c r="AR140" s="280">
        <v>10.958885000000002</v>
      </c>
      <c r="AS140" s="280">
        <v>11.757471749999999</v>
      </c>
      <c r="AT140" s="280">
        <v>5.288144</v>
      </c>
      <c r="AU140" s="280">
        <v>8.6892910000000008</v>
      </c>
      <c r="AV140" s="280">
        <v>8.475291600000002</v>
      </c>
      <c r="AW140" s="280">
        <v>8.4614448000000007</v>
      </c>
      <c r="AX140" s="280">
        <v>9.0696362000000015</v>
      </c>
      <c r="AY140" s="280">
        <v>9.5164299999999997</v>
      </c>
      <c r="AZ140" s="280">
        <v>7.6758770000000007</v>
      </c>
      <c r="BA140" s="280">
        <v>8.1744799999999991</v>
      </c>
      <c r="BB140" s="280">
        <v>10.905717000000001</v>
      </c>
      <c r="BC140" s="280">
        <v>7.9518000000000004</v>
      </c>
      <c r="BD140" s="280">
        <v>8.0094600000000007</v>
      </c>
      <c r="BE140" s="280">
        <v>7.4419300000000002</v>
      </c>
      <c r="BF140" s="280">
        <v>7.0060799999999999</v>
      </c>
      <c r="BG140" s="280">
        <v>7.1479900000000001</v>
      </c>
      <c r="BH140" s="280">
        <v>6.1645983400000013</v>
      </c>
      <c r="BI140" s="280">
        <v>9.1199899999999978</v>
      </c>
      <c r="BJ140" s="280">
        <v>4.2645400000000002</v>
      </c>
      <c r="BK140" s="280">
        <v>1.3634280000000001</v>
      </c>
      <c r="BL140" s="282">
        <v>9.0989000000000004</v>
      </c>
      <c r="BM140" s="280">
        <v>9.3771900000000006</v>
      </c>
      <c r="BN140" s="280">
        <v>5.79887</v>
      </c>
      <c r="BO140" s="280">
        <v>6.2073</v>
      </c>
      <c r="BP140" s="280">
        <v>6.9370899999999986</v>
      </c>
      <c r="BQ140" s="280">
        <v>7.1187779999999998</v>
      </c>
      <c r="BR140" s="280">
        <v>15.351510000000001</v>
      </c>
      <c r="BS140" s="280">
        <v>5.5157292000000009</v>
      </c>
      <c r="BT140" s="307"/>
      <c r="BU140" s="307"/>
      <c r="BV140" s="307"/>
      <c r="BW140" s="307"/>
      <c r="BX140" s="307"/>
      <c r="BY140" s="308"/>
      <c r="BZ140" s="307"/>
      <c r="CA140" s="307"/>
      <c r="CB140" s="307"/>
      <c r="CC140" s="307"/>
      <c r="CD140" s="307"/>
      <c r="CE140" s="307"/>
      <c r="CF140" s="307"/>
      <c r="CG140" s="307"/>
      <c r="CH140" s="308"/>
      <c r="CI140" s="307"/>
      <c r="CJ140" s="307"/>
      <c r="CK140" s="307"/>
      <c r="CL140" s="307"/>
      <c r="CM140" s="307">
        <v>3.7917100000000006</v>
      </c>
      <c r="CN140" s="307">
        <v>4.0478900000000007</v>
      </c>
      <c r="CO140" s="307">
        <v>4.0676399999999999</v>
      </c>
      <c r="CP140" s="307">
        <v>3.2105999999999999</v>
      </c>
      <c r="CQ140" s="307">
        <v>3.2519032682926832</v>
      </c>
      <c r="CR140" s="307">
        <v>4.6003511149953296</v>
      </c>
      <c r="CS140" s="307">
        <v>7.5038929562441377</v>
      </c>
      <c r="CT140" s="1288">
        <v>6.4483800000000011</v>
      </c>
      <c r="CU140" s="1288">
        <v>5.4708840000000007</v>
      </c>
      <c r="CV140" s="1288">
        <v>4.3508819999999995</v>
      </c>
      <c r="CW140" s="1288">
        <v>11.66751</v>
      </c>
      <c r="CX140" s="1288">
        <v>17.546080000000003</v>
      </c>
      <c r="CY140" s="1288">
        <v>7.2042659999999987</v>
      </c>
      <c r="CZ140" s="1288">
        <v>4.1476229999999994</v>
      </c>
      <c r="DA140" s="1288">
        <v>9.5431860000000004</v>
      </c>
      <c r="DB140" s="1288">
        <v>14.338188000000001</v>
      </c>
      <c r="DC140" s="1288">
        <v>10.374327000000001</v>
      </c>
      <c r="DD140" s="1288">
        <v>6.8166630000000001</v>
      </c>
      <c r="DE140" s="1288">
        <v>4.7305349999999997</v>
      </c>
      <c r="DF140" s="1287">
        <v>4.9727628000000008</v>
      </c>
      <c r="DG140" s="1288">
        <v>4.9420422000000004</v>
      </c>
      <c r="DH140" s="1288">
        <v>6.1061472000000006</v>
      </c>
      <c r="DI140" s="307"/>
      <c r="DJ140" s="276">
        <f t="shared" si="69"/>
        <v>21.38336</v>
      </c>
      <c r="DK140" s="63" t="str">
        <f t="shared" si="106"/>
        <v>j</v>
      </c>
      <c r="DL140" s="309">
        <f>SUM(Q140:AB140)</f>
        <v>128.08748675326078</v>
      </c>
      <c r="DM140" s="310">
        <f>SUM(AC140:AN140)</f>
        <v>90.901712527777761</v>
      </c>
      <c r="DN140" s="311">
        <f>SUM(AO140:AZ140)</f>
        <v>105.73359315000002</v>
      </c>
      <c r="DO140" s="312">
        <f t="shared" si="114"/>
        <v>86.648913339999993</v>
      </c>
      <c r="DP140" s="312">
        <f t="shared" si="115"/>
        <v>56.306467200000007</v>
      </c>
      <c r="DQ140" s="312">
        <f>SUM(CH140:CV140)</f>
        <v>46.744133339532148</v>
      </c>
      <c r="DR140" s="21"/>
      <c r="DU140" s="69"/>
    </row>
    <row r="141" spans="1:125" s="274" customFormat="1" ht="20" customHeight="1" x14ac:dyDescent="0.2">
      <c r="A141" s="1397" t="s">
        <v>87</v>
      </c>
      <c r="B141" s="1407"/>
      <c r="C141" s="1395"/>
      <c r="D141" s="1396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194"/>
      <c r="Q141" s="277">
        <v>3.1638635999999996</v>
      </c>
      <c r="R141" s="277">
        <v>9.3566763599999998</v>
      </c>
      <c r="S141" s="277">
        <v>7.0608908799999996</v>
      </c>
      <c r="T141" s="277">
        <v>5.8910135599999993</v>
      </c>
      <c r="U141" s="277">
        <v>55.809753999999998</v>
      </c>
      <c r="V141" s="277">
        <v>61.742740000000005</v>
      </c>
      <c r="W141" s="277">
        <v>79.746995995350829</v>
      </c>
      <c r="X141" s="277">
        <v>8.1565087199999962</v>
      </c>
      <c r="Y141" s="277">
        <v>47.150686951934816</v>
      </c>
      <c r="Z141" s="277">
        <v>55.767111948883048</v>
      </c>
      <c r="AA141" s="277">
        <v>5.3610804000000005</v>
      </c>
      <c r="AB141" s="278">
        <v>58.705973999999998</v>
      </c>
      <c r="AC141" s="279">
        <v>48.126279000000011</v>
      </c>
      <c r="AD141" s="279">
        <v>31.339419999999997</v>
      </c>
      <c r="AE141" s="280">
        <v>73.511122999999998</v>
      </c>
      <c r="AF141" s="280">
        <v>66.753700000000009</v>
      </c>
      <c r="AG141" s="280">
        <v>8.8404312000000012</v>
      </c>
      <c r="AH141" s="280">
        <v>96.171698000000021</v>
      </c>
      <c r="AI141" s="280">
        <v>43.631234000000006</v>
      </c>
      <c r="AJ141" s="280">
        <v>7.3956000000000008E-2</v>
      </c>
      <c r="AK141" s="280">
        <v>66.998249999999999</v>
      </c>
      <c r="AL141" s="280">
        <v>78.668039000000007</v>
      </c>
      <c r="AM141" s="280">
        <v>70.00332800000001</v>
      </c>
      <c r="AN141" s="281">
        <v>493.16115400000001</v>
      </c>
      <c r="AO141" s="280">
        <v>6.3703488000000004</v>
      </c>
      <c r="AP141" s="280">
        <v>52.395831000000001</v>
      </c>
      <c r="AQ141" s="280">
        <v>56.50423</v>
      </c>
      <c r="AR141" s="280">
        <v>94.841639999999984</v>
      </c>
      <c r="AS141" s="280">
        <v>16.932922319999996</v>
      </c>
      <c r="AT141" s="280">
        <v>74.304360000000017</v>
      </c>
      <c r="AU141" s="280">
        <v>109.79889</v>
      </c>
      <c r="AV141" s="280">
        <v>104.68210999999998</v>
      </c>
      <c r="AW141" s="280">
        <v>118.64236000000002</v>
      </c>
      <c r="AX141" s="280">
        <v>75.408170000000027</v>
      </c>
      <c r="AY141" s="280">
        <v>94.083320000000001</v>
      </c>
      <c r="AZ141" s="280">
        <v>93.893355</v>
      </c>
      <c r="BA141" s="280">
        <v>80.31853000000001</v>
      </c>
      <c r="BB141" s="280">
        <v>81.118446999999989</v>
      </c>
      <c r="BC141" s="280">
        <v>60.694699999999997</v>
      </c>
      <c r="BD141" s="280">
        <v>104.94581000000001</v>
      </c>
      <c r="BE141" s="280">
        <v>89.484949999999998</v>
      </c>
      <c r="BF141" s="280">
        <v>87.297569999999993</v>
      </c>
      <c r="BG141" s="280">
        <v>87.690950000000001</v>
      </c>
      <c r="BH141" s="280">
        <v>57.858300699999987</v>
      </c>
      <c r="BI141" s="280">
        <v>86.618830000000017</v>
      </c>
      <c r="BJ141" s="280">
        <v>70.750749999999996</v>
      </c>
      <c r="BK141" s="280">
        <v>3.0972300000000001</v>
      </c>
      <c r="BL141" s="282">
        <v>84.374960000000002</v>
      </c>
      <c r="BM141" s="280">
        <v>82.52</v>
      </c>
      <c r="BN141" s="280">
        <v>55.26471999999999</v>
      </c>
      <c r="BO141" s="280">
        <v>82.616069999999993</v>
      </c>
      <c r="BP141" s="280">
        <v>93.387379999999993</v>
      </c>
      <c r="BQ141" s="280">
        <v>89.785890000000023</v>
      </c>
      <c r="BR141" s="280">
        <v>56.150060000000003</v>
      </c>
      <c r="BS141" s="280">
        <v>5.0508448800000005</v>
      </c>
      <c r="BT141" s="307"/>
      <c r="BU141" s="307"/>
      <c r="BV141" s="307"/>
      <c r="BW141" s="307"/>
      <c r="BX141" s="307"/>
      <c r="BY141" s="308"/>
      <c r="BZ141" s="307"/>
      <c r="CA141" s="307"/>
      <c r="CB141" s="307"/>
      <c r="CC141" s="307"/>
      <c r="CD141" s="307"/>
      <c r="CE141" s="307"/>
      <c r="CF141" s="307"/>
      <c r="CG141" s="307"/>
      <c r="CH141" s="308"/>
      <c r="CI141" s="307"/>
      <c r="CJ141" s="307"/>
      <c r="CK141" s="307"/>
      <c r="CL141" s="307"/>
      <c r="CM141" s="307">
        <v>29.375899999999998</v>
      </c>
      <c r="CN141" s="307">
        <v>46.839400000000005</v>
      </c>
      <c r="CO141" s="307">
        <v>54.290599999999998</v>
      </c>
      <c r="CP141" s="307">
        <v>43.647099999999995</v>
      </c>
      <c r="CQ141" s="307">
        <v>8.372310146341464</v>
      </c>
      <c r="CR141" s="307">
        <v>7.6731015804877991</v>
      </c>
      <c r="CS141" s="307">
        <v>6.4979864195121948</v>
      </c>
      <c r="CT141" s="1288">
        <v>36.927500000000002</v>
      </c>
      <c r="CU141" s="1288">
        <v>8.0088887999999994</v>
      </c>
      <c r="CV141" s="1288">
        <v>56.436660000000003</v>
      </c>
      <c r="CW141" s="1288">
        <v>4.92936</v>
      </c>
      <c r="CX141" s="1288">
        <v>59.15945</v>
      </c>
      <c r="CY141" s="1288">
        <v>7.3455719999999998</v>
      </c>
      <c r="CZ141" s="1288">
        <v>5.3841479999999997</v>
      </c>
      <c r="DA141" s="1288">
        <v>5.1422760000000007</v>
      </c>
      <c r="DB141" s="1288">
        <v>4.566720000000001</v>
      </c>
      <c r="DC141" s="1288">
        <v>5.8568040000000003</v>
      </c>
      <c r="DD141" s="1288">
        <v>6.2927160000000004</v>
      </c>
      <c r="DE141" s="1288">
        <v>5.9300520000000008</v>
      </c>
      <c r="DF141" s="1287">
        <v>9.2070720000000001</v>
      </c>
      <c r="DG141" s="1288">
        <v>8.0912639999999989</v>
      </c>
      <c r="DH141" s="1288">
        <v>7.396344</v>
      </c>
      <c r="DI141" s="307"/>
      <c r="DJ141" s="276">
        <f t="shared" si="69"/>
        <v>220.40078999999997</v>
      </c>
      <c r="DK141" s="63" t="str">
        <f t="shared" si="106"/>
        <v>j</v>
      </c>
      <c r="DL141" s="309">
        <f>SUM(Q141:AB141)</f>
        <v>397.91329641616869</v>
      </c>
      <c r="DM141" s="310">
        <f>SUM(AC141:AN141)</f>
        <v>1077.2786122000002</v>
      </c>
      <c r="DN141" s="311">
        <f>SUM(AO141:AZ141)</f>
        <v>897.85753712000007</v>
      </c>
      <c r="DO141" s="312">
        <f t="shared" si="114"/>
        <v>894.25102770000001</v>
      </c>
      <c r="DP141" s="312">
        <f t="shared" si="115"/>
        <v>464.77496488000003</v>
      </c>
      <c r="DQ141" s="312">
        <f>SUM(CH141:CV141)</f>
        <v>298.06944694634149</v>
      </c>
      <c r="DR141" s="21"/>
      <c r="DU141" s="69"/>
    </row>
    <row r="142" spans="1:125" s="274" customFormat="1" ht="20" customHeight="1" x14ac:dyDescent="0.2">
      <c r="A142" s="1397" t="s">
        <v>88</v>
      </c>
      <c r="B142" s="1407"/>
      <c r="C142" s="1395"/>
      <c r="D142" s="1400"/>
      <c r="E142" s="303">
        <v>7.1593667999999999</v>
      </c>
      <c r="F142" s="303">
        <v>9.4318307947814919</v>
      </c>
      <c r="G142" s="313">
        <v>7.2938492140207565</v>
      </c>
      <c r="H142" s="303">
        <v>4.5889218353200318</v>
      </c>
      <c r="I142" s="303">
        <v>8.9913480995139192</v>
      </c>
      <c r="J142" s="303">
        <v>11.715683469059355</v>
      </c>
      <c r="K142" s="303">
        <v>8.7767206595139218</v>
      </c>
      <c r="L142" s="303">
        <v>8.3861303954223647</v>
      </c>
      <c r="M142" s="303">
        <v>7.7522599167041015</v>
      </c>
      <c r="N142" s="303"/>
      <c r="O142" s="303">
        <v>4.8094197567041013</v>
      </c>
      <c r="P142" s="303">
        <v>7.2310377554223626</v>
      </c>
      <c r="Q142" s="303">
        <v>8.8028846354223642</v>
      </c>
      <c r="R142" s="303">
        <v>7.0160714335913079</v>
      </c>
      <c r="S142" s="309">
        <v>350.43743961095015</v>
      </c>
      <c r="T142" s="314">
        <v>85.36432717069458</v>
      </c>
      <c r="U142" s="306"/>
      <c r="V142" s="303">
        <v>7.9384739887390134</v>
      </c>
      <c r="W142" s="303">
        <v>8.4521819945068355</v>
      </c>
      <c r="X142" s="303">
        <v>8.9898343145068349</v>
      </c>
      <c r="Y142" s="306"/>
      <c r="Z142" s="277"/>
      <c r="AA142" s="277">
        <v>771.21614599999975</v>
      </c>
      <c r="AB142" s="278">
        <v>683.58392300000003</v>
      </c>
      <c r="AC142" s="279">
        <v>971.37657500000012</v>
      </c>
      <c r="AD142" s="279">
        <v>460.58527000000009</v>
      </c>
      <c r="AE142" s="280">
        <v>860.59319700000015</v>
      </c>
      <c r="AF142" s="280">
        <v>745.59601399999997</v>
      </c>
      <c r="AG142" s="280">
        <v>925.83277799999996</v>
      </c>
      <c r="AH142" s="280">
        <v>735.04149600000005</v>
      </c>
      <c r="AI142" s="280">
        <v>511.17890800000004</v>
      </c>
      <c r="AJ142" s="280">
        <v>3.3348</v>
      </c>
      <c r="AK142" s="280">
        <v>487.49054399999994</v>
      </c>
      <c r="AL142" s="280">
        <v>980.12859400000002</v>
      </c>
      <c r="AM142" s="280">
        <v>769.81612699999994</v>
      </c>
      <c r="AN142" s="281">
        <v>971.51127999999972</v>
      </c>
      <c r="AO142" s="280">
        <v>867.42085000000009</v>
      </c>
      <c r="AP142" s="280">
        <v>742.02909199999999</v>
      </c>
      <c r="AQ142" s="280">
        <v>790.62103999999999</v>
      </c>
      <c r="AR142" s="280">
        <v>868.05331999999987</v>
      </c>
      <c r="AS142" s="280">
        <v>887.225055</v>
      </c>
      <c r="AT142" s="280">
        <v>477.39386999999999</v>
      </c>
      <c r="AU142" s="280">
        <v>859.02503000000002</v>
      </c>
      <c r="AV142" s="280">
        <v>884.26441999999997</v>
      </c>
      <c r="AW142" s="280">
        <v>904.36554000000001</v>
      </c>
      <c r="AX142" s="280">
        <v>900.73819999999989</v>
      </c>
      <c r="AY142" s="280">
        <v>963.82709999999986</v>
      </c>
      <c r="AZ142" s="280">
        <v>820.04310000000009</v>
      </c>
      <c r="BA142" s="280">
        <v>741.45690000000002</v>
      </c>
      <c r="BB142" s="280">
        <v>696.49419800000021</v>
      </c>
      <c r="BC142" s="280">
        <v>918.1155</v>
      </c>
      <c r="BD142" s="280">
        <v>867.0498</v>
      </c>
      <c r="BE142" s="280">
        <v>907.02089999999998</v>
      </c>
      <c r="BF142" s="280">
        <v>759.44010000000003</v>
      </c>
      <c r="BG142" s="280">
        <v>777.98879999999997</v>
      </c>
      <c r="BH142" s="280">
        <v>741.28773200000001</v>
      </c>
      <c r="BI142" s="280">
        <v>1029.4024000000002</v>
      </c>
      <c r="BJ142" s="280">
        <v>611.91880000000003</v>
      </c>
      <c r="BK142" s="280">
        <v>198.80009999999999</v>
      </c>
      <c r="BL142" s="282">
        <v>798.09289999999999</v>
      </c>
      <c r="BM142" s="283">
        <v>524.48519999999996</v>
      </c>
      <c r="BN142" s="283">
        <v>612.86369999999988</v>
      </c>
      <c r="BO142" s="283">
        <v>876.4226000000001</v>
      </c>
      <c r="BP142" s="283">
        <v>898.25919999999996</v>
      </c>
      <c r="BQ142" s="283">
        <v>932.48464000000013</v>
      </c>
      <c r="BR142" s="283">
        <v>849.76219999999989</v>
      </c>
      <c r="BS142" s="283">
        <v>388.91773599999999</v>
      </c>
      <c r="BT142" s="284"/>
      <c r="BU142" s="284"/>
      <c r="BV142" s="284"/>
      <c r="BW142" s="284"/>
      <c r="BX142" s="284"/>
      <c r="BY142" s="285"/>
      <c r="BZ142" s="284"/>
      <c r="CA142" s="284"/>
      <c r="CB142" s="284"/>
      <c r="CC142" s="284"/>
      <c r="CD142" s="284"/>
      <c r="CE142" s="284"/>
      <c r="CF142" s="284"/>
      <c r="CG142" s="284"/>
      <c r="CH142" s="285"/>
      <c r="CI142" s="284"/>
      <c r="CJ142" s="284"/>
      <c r="CK142" s="284"/>
      <c r="CL142" s="284"/>
      <c r="CM142" s="284">
        <v>600.7186999999999</v>
      </c>
      <c r="CN142" s="284">
        <v>1002.5642999999998</v>
      </c>
      <c r="CO142" s="284">
        <v>937.94449999999995</v>
      </c>
      <c r="CP142" s="284">
        <v>646.52620000000002</v>
      </c>
      <c r="CQ142" s="284">
        <v>891.12369024390239</v>
      </c>
      <c r="CR142" s="284">
        <v>840.79911463414533</v>
      </c>
      <c r="CS142" s="284">
        <v>1023.8400853658536</v>
      </c>
      <c r="CT142" s="1286">
        <v>841.66720000000009</v>
      </c>
      <c r="CU142" s="1286">
        <v>9.8652600756002773</v>
      </c>
      <c r="CV142" s="1286">
        <v>753.32000000000016</v>
      </c>
      <c r="CW142" s="1286">
        <v>926.90199999999993</v>
      </c>
      <c r="CX142" s="1286">
        <v>845.36879999999996</v>
      </c>
      <c r="CY142" s="1286">
        <v>773.96850000000006</v>
      </c>
      <c r="CZ142" s="1286">
        <v>630.08820000000003</v>
      </c>
      <c r="DA142" s="1286">
        <v>750.44</v>
      </c>
      <c r="DB142" s="1286">
        <v>623.87319999999988</v>
      </c>
      <c r="DC142" s="1286">
        <v>670.99399999999991</v>
      </c>
      <c r="DD142" s="1286">
        <v>661.69</v>
      </c>
      <c r="DE142" s="1286">
        <v>626.44550000000004</v>
      </c>
      <c r="DF142" s="1285">
        <v>820.07790000000011</v>
      </c>
      <c r="DG142" s="1286">
        <v>655.85969999999998</v>
      </c>
      <c r="DH142" s="1286">
        <v>713.71920000000011</v>
      </c>
      <c r="DI142" s="284"/>
      <c r="DJ142" s="276">
        <f t="shared" si="69"/>
        <v>2013.7715000000001</v>
      </c>
      <c r="DK142" s="63" t="str">
        <f t="shared" si="106"/>
        <v>j</v>
      </c>
      <c r="DL142" s="309">
        <f>SUM(Q142:AB142)</f>
        <v>1931.8012821484108</v>
      </c>
      <c r="DM142" s="310">
        <f>SUM(AC142:AN142)</f>
        <v>8422.4855829999997</v>
      </c>
      <c r="DN142" s="311">
        <f>SUM(AO142:AZ142)</f>
        <v>9965.0066169999991</v>
      </c>
      <c r="DO142" s="312">
        <f t="shared" si="114"/>
        <v>9047.0681299999997</v>
      </c>
      <c r="DP142" s="312">
        <f t="shared" si="115"/>
        <v>5083.1952760000004</v>
      </c>
      <c r="DQ142" s="312">
        <f>SUM(CH142:CV142)</f>
        <v>7548.3690503195012</v>
      </c>
      <c r="DR142" s="21"/>
      <c r="DU142" s="69"/>
    </row>
    <row r="143" spans="1:125" s="274" customFormat="1" ht="20" customHeight="1" x14ac:dyDescent="0.2">
      <c r="A143" s="1408" t="s">
        <v>363</v>
      </c>
      <c r="B143" s="1409"/>
      <c r="C143" s="1395"/>
      <c r="D143" s="1410"/>
      <c r="E143" s="268">
        <v>29</v>
      </c>
      <c r="F143" s="268">
        <v>31</v>
      </c>
      <c r="G143" s="268">
        <v>30</v>
      </c>
      <c r="H143" s="268">
        <v>31</v>
      </c>
      <c r="I143" s="268">
        <v>30</v>
      </c>
      <c r="J143" s="268">
        <v>31</v>
      </c>
      <c r="K143" s="268">
        <v>31</v>
      </c>
      <c r="L143" s="268">
        <v>30</v>
      </c>
      <c r="M143" s="268">
        <v>31</v>
      </c>
      <c r="N143" s="268">
        <v>30</v>
      </c>
      <c r="O143" s="268">
        <v>31</v>
      </c>
      <c r="P143" s="194">
        <f t="shared" si="109"/>
        <v>335</v>
      </c>
      <c r="Q143" s="268">
        <v>31</v>
      </c>
      <c r="R143" s="268">
        <v>28</v>
      </c>
      <c r="S143" s="268">
        <v>31</v>
      </c>
      <c r="T143" s="268">
        <v>30</v>
      </c>
      <c r="U143" s="268">
        <v>31</v>
      </c>
      <c r="V143" s="268">
        <v>30</v>
      </c>
      <c r="W143" s="268">
        <v>31</v>
      </c>
      <c r="X143" s="268">
        <v>31</v>
      </c>
      <c r="Y143" s="268">
        <v>30</v>
      </c>
      <c r="Z143" s="268">
        <v>31</v>
      </c>
      <c r="AA143" s="268">
        <v>30</v>
      </c>
      <c r="AB143" s="269">
        <v>31</v>
      </c>
      <c r="AC143" s="270">
        <v>31</v>
      </c>
      <c r="AD143" s="270">
        <v>28</v>
      </c>
      <c r="AE143" s="271">
        <v>31</v>
      </c>
      <c r="AF143" s="271">
        <v>30</v>
      </c>
      <c r="AG143" s="271">
        <v>31</v>
      </c>
      <c r="AH143" s="271">
        <v>30</v>
      </c>
      <c r="AI143" s="271">
        <v>31</v>
      </c>
      <c r="AJ143" s="271">
        <v>31</v>
      </c>
      <c r="AK143" s="271">
        <v>20</v>
      </c>
      <c r="AL143" s="271">
        <v>31</v>
      </c>
      <c r="AM143" s="271">
        <v>30</v>
      </c>
      <c r="AN143" s="272">
        <v>31</v>
      </c>
      <c r="AO143" s="271">
        <v>31</v>
      </c>
      <c r="AP143" s="271">
        <v>28</v>
      </c>
      <c r="AQ143" s="271">
        <v>31</v>
      </c>
      <c r="AR143" s="271">
        <v>30</v>
      </c>
      <c r="AS143" s="271">
        <v>31</v>
      </c>
      <c r="AT143" s="271">
        <v>30</v>
      </c>
      <c r="AU143" s="271">
        <v>31</v>
      </c>
      <c r="AV143" s="271">
        <v>31</v>
      </c>
      <c r="AW143" s="271">
        <v>30</v>
      </c>
      <c r="AX143" s="271">
        <v>31</v>
      </c>
      <c r="AY143" s="271">
        <v>30</v>
      </c>
      <c r="AZ143" s="271">
        <v>31</v>
      </c>
      <c r="BA143" s="271">
        <v>31</v>
      </c>
      <c r="BB143" s="271">
        <v>29</v>
      </c>
      <c r="BC143" s="271">
        <v>31</v>
      </c>
      <c r="BD143" s="271">
        <v>30</v>
      </c>
      <c r="BE143" s="271">
        <v>31</v>
      </c>
      <c r="BF143" s="271">
        <v>30</v>
      </c>
      <c r="BG143" s="271">
        <v>31</v>
      </c>
      <c r="BH143" s="271">
        <v>31</v>
      </c>
      <c r="BI143" s="271">
        <v>30</v>
      </c>
      <c r="BJ143" s="271">
        <v>31</v>
      </c>
      <c r="BK143" s="271">
        <v>30</v>
      </c>
      <c r="BL143" s="273">
        <v>31</v>
      </c>
      <c r="BM143" s="271">
        <v>31</v>
      </c>
      <c r="BN143" s="271">
        <v>28</v>
      </c>
      <c r="BO143" s="271">
        <v>31</v>
      </c>
      <c r="BP143" s="271">
        <v>30</v>
      </c>
      <c r="BQ143" s="271">
        <v>31</v>
      </c>
      <c r="BR143" s="271">
        <v>30</v>
      </c>
      <c r="BS143" s="271">
        <v>31</v>
      </c>
      <c r="BT143" s="274">
        <v>31</v>
      </c>
      <c r="BU143" s="274">
        <v>30</v>
      </c>
      <c r="BV143" s="274">
        <v>31</v>
      </c>
      <c r="BW143" s="274">
        <v>30</v>
      </c>
      <c r="BX143" s="274">
        <v>31</v>
      </c>
      <c r="BY143" s="275">
        <v>31</v>
      </c>
      <c r="BZ143" s="274">
        <v>28</v>
      </c>
      <c r="CA143" s="274">
        <v>31</v>
      </c>
      <c r="CB143" s="274">
        <v>30</v>
      </c>
      <c r="CC143" s="274">
        <v>31</v>
      </c>
      <c r="CD143" s="274">
        <v>30</v>
      </c>
      <c r="CE143" s="274">
        <v>31</v>
      </c>
      <c r="CF143" s="274">
        <v>31</v>
      </c>
      <c r="CG143" s="274">
        <v>30</v>
      </c>
      <c r="CH143" s="275">
        <v>31</v>
      </c>
      <c r="CI143" s="274">
        <v>30</v>
      </c>
      <c r="CJ143" s="274">
        <v>31</v>
      </c>
      <c r="CK143" s="274">
        <v>31</v>
      </c>
      <c r="CM143" s="274">
        <v>31</v>
      </c>
      <c r="CN143" s="274">
        <v>30</v>
      </c>
      <c r="CO143" s="274">
        <v>31</v>
      </c>
      <c r="CP143" s="274">
        <v>30</v>
      </c>
      <c r="CQ143" s="274">
        <v>31</v>
      </c>
      <c r="CR143" s="274">
        <v>31</v>
      </c>
      <c r="CS143" s="274">
        <v>30</v>
      </c>
      <c r="CT143" s="1283">
        <v>15.992638491685206</v>
      </c>
      <c r="CU143" s="1283">
        <v>14.900045253686846</v>
      </c>
      <c r="CV143" s="1283">
        <v>16.091505311685705</v>
      </c>
      <c r="CW143" s="1283">
        <v>17.5</v>
      </c>
      <c r="CX143" s="1283">
        <v>17.2</v>
      </c>
      <c r="CY143" s="1283">
        <v>16.857451435355063</v>
      </c>
      <c r="CZ143" s="1283">
        <v>17.488029083974016</v>
      </c>
      <c r="DA143" s="1283">
        <v>17.482104548540395</v>
      </c>
      <c r="DB143" s="1283">
        <v>16.978271427716969</v>
      </c>
      <c r="DC143" s="1283">
        <v>16.547114628704986</v>
      </c>
      <c r="DD143" s="1283">
        <v>16.646339105492405</v>
      </c>
      <c r="DE143" s="1283">
        <v>16.425529392392555</v>
      </c>
      <c r="DF143" s="1284">
        <v>16.42565707000956</v>
      </c>
      <c r="DG143" s="1283">
        <v>15.993785608430757</v>
      </c>
      <c r="DH143" s="1283">
        <v>15.792583660894508</v>
      </c>
      <c r="DJ143" s="276">
        <f>SUM(BM143:BX143)</f>
        <v>365</v>
      </c>
      <c r="DK143" s="315" t="str">
        <f t="shared" si="106"/>
        <v>j</v>
      </c>
      <c r="DL143" s="64">
        <f>SUM(Q143:AB143)</f>
        <v>365</v>
      </c>
      <c r="DM143" s="202">
        <f>SUM(AC143:AN143)</f>
        <v>355</v>
      </c>
      <c r="DN143" s="202">
        <f>SUM(AO143:AZ143)</f>
        <v>365</v>
      </c>
      <c r="DO143" s="202">
        <f t="shared" si="114"/>
        <v>366</v>
      </c>
      <c r="DP143" s="202">
        <f t="shared" si="115"/>
        <v>365</v>
      </c>
      <c r="DQ143" s="202">
        <f>SUM(CH143:CV143)</f>
        <v>383.98418905705779</v>
      </c>
      <c r="DR143" s="21"/>
      <c r="DU143" s="69"/>
    </row>
    <row r="144" spans="1:125" s="274" customFormat="1" ht="20" customHeight="1" x14ac:dyDescent="0.2">
      <c r="A144" s="1408" t="s">
        <v>364</v>
      </c>
      <c r="B144" s="1409"/>
      <c r="C144" s="1395"/>
      <c r="D144" s="1410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19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6"/>
      <c r="AC144" s="57"/>
      <c r="AD144" s="57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7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38"/>
      <c r="BM144" s="136"/>
      <c r="BN144" s="136"/>
      <c r="BO144" s="136"/>
      <c r="BP144" s="136"/>
      <c r="BQ144" s="136"/>
      <c r="BR144" s="136"/>
      <c r="BS144" s="136"/>
      <c r="BT144" s="177"/>
      <c r="BU144" s="177"/>
      <c r="BV144" s="177"/>
      <c r="BW144" s="177"/>
      <c r="BX144" s="177"/>
      <c r="BY144" s="178"/>
      <c r="BZ144" s="177"/>
      <c r="CA144" s="177"/>
      <c r="CB144" s="177"/>
      <c r="CC144" s="177"/>
      <c r="CD144" s="177"/>
      <c r="CE144" s="177"/>
      <c r="CF144" s="177"/>
      <c r="CG144" s="177"/>
      <c r="CH144" s="178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262">
        <v>10.906055502595066</v>
      </c>
      <c r="CU144" s="1262">
        <v>9.8652600756002773</v>
      </c>
      <c r="CV144" s="1262">
        <v>11.109119563038686</v>
      </c>
      <c r="CW144" s="1262">
        <v>11.8</v>
      </c>
      <c r="CX144" s="1262">
        <v>11.7</v>
      </c>
      <c r="CY144" s="1262">
        <v>11.138536045758689</v>
      </c>
      <c r="CZ144" s="1262">
        <v>10.742350557244176</v>
      </c>
      <c r="DA144" s="1262">
        <v>10.880844082371578</v>
      </c>
      <c r="DB144" s="1262">
        <v>10.363860278724804</v>
      </c>
      <c r="DC144" s="1262">
        <v>10.698167428025073</v>
      </c>
      <c r="DD144" s="1262">
        <v>10.579799213853184</v>
      </c>
      <c r="DE144" s="1262">
        <v>10.547735880125146</v>
      </c>
      <c r="DF144" s="1263">
        <v>10.470025496653564</v>
      </c>
      <c r="DG144" s="1262">
        <v>10.032466106811571</v>
      </c>
      <c r="DH144" s="1262">
        <v>9.934362052480612</v>
      </c>
      <c r="DI144" s="177"/>
      <c r="DJ144" s="179">
        <f t="shared" ref="DJ144:DJ151" si="117">SUM(BM144:BO144)</f>
        <v>0</v>
      </c>
      <c r="DK144" s="63" t="str">
        <f t="shared" si="106"/>
        <v/>
      </c>
      <c r="DL144" s="64"/>
      <c r="DM144" s="202"/>
      <c r="DN144" s="202"/>
      <c r="DO144" s="202"/>
      <c r="DP144" s="202"/>
      <c r="DQ144" s="202"/>
      <c r="DR144" s="21"/>
      <c r="DU144" s="69"/>
    </row>
    <row r="145" spans="1:125" s="274" customFormat="1" ht="9.5" customHeight="1" x14ac:dyDescent="0.2">
      <c r="A145" s="1394" t="s">
        <v>54</v>
      </c>
      <c r="B145" s="1388"/>
      <c r="C145" s="1395"/>
      <c r="D145" s="1396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194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  <c r="AA145" s="268"/>
      <c r="AB145" s="269"/>
      <c r="AC145" s="270"/>
      <c r="AD145" s="270"/>
      <c r="AE145" s="271"/>
      <c r="AF145" s="271"/>
      <c r="AG145" s="271"/>
      <c r="AH145" s="271"/>
      <c r="AI145" s="271"/>
      <c r="AJ145" s="271"/>
      <c r="AK145" s="271"/>
      <c r="AL145" s="271"/>
      <c r="AM145" s="271"/>
      <c r="AN145" s="272"/>
      <c r="AO145" s="271"/>
      <c r="AP145" s="271"/>
      <c r="AQ145" s="271"/>
      <c r="AR145" s="271"/>
      <c r="AS145" s="271"/>
      <c r="AT145" s="271"/>
      <c r="AU145" s="271"/>
      <c r="AV145" s="271"/>
      <c r="AW145" s="271"/>
      <c r="AX145" s="271"/>
      <c r="AY145" s="271"/>
      <c r="AZ145" s="271"/>
      <c r="BA145" s="271"/>
      <c r="BB145" s="271"/>
      <c r="BC145" s="271"/>
      <c r="BD145" s="271"/>
      <c r="BE145" s="271"/>
      <c r="BF145" s="271"/>
      <c r="BG145" s="271"/>
      <c r="BH145" s="271"/>
      <c r="BI145" s="271"/>
      <c r="BJ145" s="271"/>
      <c r="BK145" s="271"/>
      <c r="BL145" s="273"/>
      <c r="BM145" s="271"/>
      <c r="BN145" s="271"/>
      <c r="BO145" s="271"/>
      <c r="BP145" s="271"/>
      <c r="BQ145" s="271"/>
      <c r="BR145" s="271"/>
      <c r="BS145" s="271"/>
      <c r="BY145" s="275"/>
      <c r="CH145" s="275"/>
      <c r="CT145" s="1283">
        <v>31</v>
      </c>
      <c r="CU145" s="1283">
        <v>30</v>
      </c>
      <c r="CV145" s="1283">
        <v>31</v>
      </c>
      <c r="CW145" s="1283">
        <v>31</v>
      </c>
      <c r="CX145" s="1283">
        <v>29</v>
      </c>
      <c r="CY145" s="1283">
        <v>31</v>
      </c>
      <c r="CZ145" s="1283">
        <v>30</v>
      </c>
      <c r="DA145" s="1283">
        <v>30</v>
      </c>
      <c r="DB145" s="1283">
        <v>30</v>
      </c>
      <c r="DC145" s="1283">
        <v>30</v>
      </c>
      <c r="DD145" s="1283">
        <v>30</v>
      </c>
      <c r="DE145" s="1283">
        <v>30</v>
      </c>
      <c r="DF145" s="1284">
        <v>30</v>
      </c>
      <c r="DG145" s="1283">
        <v>30</v>
      </c>
      <c r="DH145" s="1283">
        <v>30</v>
      </c>
      <c r="DJ145" s="276">
        <f t="shared" si="117"/>
        <v>0</v>
      </c>
      <c r="DK145" s="315"/>
      <c r="DL145" s="64"/>
      <c r="DM145" s="202"/>
      <c r="DN145" s="202"/>
      <c r="DO145" s="202"/>
      <c r="DP145" s="202"/>
      <c r="DQ145" s="202"/>
      <c r="DR145" s="21"/>
      <c r="DU145" s="69"/>
    </row>
    <row r="146" spans="1:125" s="274" customFormat="1" ht="20" customHeight="1" x14ac:dyDescent="0.2">
      <c r="A146" s="1394" t="s">
        <v>89</v>
      </c>
      <c r="B146" s="1388"/>
      <c r="C146" s="1395"/>
      <c r="D146" s="1411"/>
      <c r="E146" s="316">
        <f t="shared" ref="E146:O146" si="118">+E103+E121+E125+E126</f>
        <v>26168</v>
      </c>
      <c r="F146" s="316">
        <f t="shared" si="118"/>
        <v>26230</v>
      </c>
      <c r="G146" s="316">
        <f t="shared" si="118"/>
        <v>18941</v>
      </c>
      <c r="H146" s="316">
        <f t="shared" si="118"/>
        <v>30194.346548645568</v>
      </c>
      <c r="I146" s="316">
        <f t="shared" si="118"/>
        <v>26504.247600965857</v>
      </c>
      <c r="J146" s="316">
        <f t="shared" si="118"/>
        <v>18035</v>
      </c>
      <c r="K146" s="316">
        <f t="shared" si="118"/>
        <v>26546</v>
      </c>
      <c r="L146" s="316">
        <f t="shared" si="118"/>
        <v>22623</v>
      </c>
      <c r="M146" s="316">
        <f t="shared" si="118"/>
        <v>31726.948139489497</v>
      </c>
      <c r="N146" s="316">
        <f t="shared" si="118"/>
        <v>17981</v>
      </c>
      <c r="O146" s="316">
        <f t="shared" si="118"/>
        <v>22125</v>
      </c>
      <c r="P146" s="64">
        <f>+SUM(D146:O146)</f>
        <v>267074.54228910094</v>
      </c>
      <c r="Q146" s="316">
        <f t="shared" ref="Q146:AB146" si="119">+Q103+Q121+Q125</f>
        <v>10448.6</v>
      </c>
      <c r="R146" s="316">
        <f t="shared" si="119"/>
        <v>22963.4</v>
      </c>
      <c r="S146" s="316">
        <f t="shared" si="119"/>
        <v>24710.799999999999</v>
      </c>
      <c r="T146" s="316">
        <f t="shared" si="119"/>
        <v>23840</v>
      </c>
      <c r="U146" s="316">
        <f t="shared" si="119"/>
        <v>22607</v>
      </c>
      <c r="V146" s="316">
        <f t="shared" si="119"/>
        <v>20414.084999999999</v>
      </c>
      <c r="W146" s="316">
        <f t="shared" si="119"/>
        <v>25176</v>
      </c>
      <c r="X146" s="316">
        <f t="shared" si="119"/>
        <v>20995.868174286545</v>
      </c>
      <c r="Y146" s="316">
        <f t="shared" si="119"/>
        <v>18805</v>
      </c>
      <c r="Z146" s="316">
        <f t="shared" si="119"/>
        <v>24246</v>
      </c>
      <c r="AA146" s="316">
        <f t="shared" si="119"/>
        <v>20738.315764111878</v>
      </c>
      <c r="AB146" s="317">
        <f t="shared" si="119"/>
        <v>23453.780704384368</v>
      </c>
      <c r="AC146" s="318">
        <v>22592</v>
      </c>
      <c r="AD146" s="318">
        <v>13182</v>
      </c>
      <c r="AE146" s="248">
        <v>27036.199204992186</v>
      </c>
      <c r="AF146" s="248">
        <v>20009</v>
      </c>
      <c r="AG146" s="248">
        <f t="shared" ref="AG146:CK146" si="120">+AG103+AG121+AG125</f>
        <v>23614.751</v>
      </c>
      <c r="AH146" s="248">
        <f t="shared" si="120"/>
        <v>22556</v>
      </c>
      <c r="AI146" s="248">
        <f t="shared" si="120"/>
        <v>24504</v>
      </c>
      <c r="AJ146" s="248">
        <f t="shared" si="120"/>
        <v>295.82456098078353</v>
      </c>
      <c r="AK146" s="248">
        <f t="shared" si="120"/>
        <v>15216</v>
      </c>
      <c r="AL146" s="248">
        <f t="shared" si="120"/>
        <v>27334</v>
      </c>
      <c r="AM146" s="248">
        <f t="shared" si="120"/>
        <v>25369</v>
      </c>
      <c r="AN146" s="249">
        <f t="shared" si="120"/>
        <v>27159</v>
      </c>
      <c r="AO146" s="248">
        <f t="shared" si="120"/>
        <v>20710.629999999997</v>
      </c>
      <c r="AP146" s="248">
        <f t="shared" si="120"/>
        <v>20352.599999999999</v>
      </c>
      <c r="AQ146" s="248">
        <f t="shared" si="120"/>
        <v>23220</v>
      </c>
      <c r="AR146" s="248">
        <f t="shared" si="120"/>
        <v>24270</v>
      </c>
      <c r="AS146" s="248">
        <f t="shared" si="120"/>
        <v>24267.9</v>
      </c>
      <c r="AT146" s="248">
        <f t="shared" si="120"/>
        <v>13646</v>
      </c>
      <c r="AU146" s="248">
        <f t="shared" si="120"/>
        <v>21699</v>
      </c>
      <c r="AV146" s="248">
        <f t="shared" si="120"/>
        <v>22712</v>
      </c>
      <c r="AW146" s="248">
        <f t="shared" si="120"/>
        <v>25897</v>
      </c>
      <c r="AX146" s="248">
        <f t="shared" si="120"/>
        <v>23068</v>
      </c>
      <c r="AY146" s="248">
        <f t="shared" si="120"/>
        <v>25121</v>
      </c>
      <c r="AZ146" s="248">
        <f t="shared" si="120"/>
        <v>26029</v>
      </c>
      <c r="BA146" s="248">
        <f t="shared" si="120"/>
        <v>21105</v>
      </c>
      <c r="BB146" s="248">
        <f t="shared" si="120"/>
        <v>21929</v>
      </c>
      <c r="BC146" s="248">
        <f t="shared" si="120"/>
        <v>24301.200000000001</v>
      </c>
      <c r="BD146" s="248">
        <f t="shared" si="120"/>
        <v>23655</v>
      </c>
      <c r="BE146" s="248">
        <f t="shared" si="120"/>
        <v>22433.394</v>
      </c>
      <c r="BF146" s="248">
        <f t="shared" si="120"/>
        <v>23299</v>
      </c>
      <c r="BG146" s="248">
        <f t="shared" si="120"/>
        <v>24464</v>
      </c>
      <c r="BH146" s="248">
        <f t="shared" si="120"/>
        <v>17898.451000000001</v>
      </c>
      <c r="BI146" s="248">
        <f t="shared" si="120"/>
        <v>25763</v>
      </c>
      <c r="BJ146" s="248">
        <f t="shared" si="120"/>
        <v>20698</v>
      </c>
      <c r="BK146" s="248">
        <f t="shared" si="120"/>
        <v>6457.9000000000005</v>
      </c>
      <c r="BL146" s="250">
        <f t="shared" si="120"/>
        <v>26393</v>
      </c>
      <c r="BM146" s="248">
        <f t="shared" si="120"/>
        <v>26093</v>
      </c>
      <c r="BN146" s="248">
        <f t="shared" si="120"/>
        <v>22353</v>
      </c>
      <c r="BO146" s="248">
        <f t="shared" si="120"/>
        <v>25055</v>
      </c>
      <c r="BP146" s="248">
        <f t="shared" si="120"/>
        <v>22579</v>
      </c>
      <c r="BQ146" s="248">
        <f t="shared" si="120"/>
        <v>22357.3</v>
      </c>
      <c r="BR146" s="248">
        <f t="shared" si="120"/>
        <v>22841</v>
      </c>
      <c r="BS146" s="248">
        <f t="shared" si="120"/>
        <v>11524.9</v>
      </c>
      <c r="BT146" s="251">
        <f t="shared" si="120"/>
        <v>0</v>
      </c>
      <c r="BU146" s="251">
        <f t="shared" si="120"/>
        <v>0</v>
      </c>
      <c r="BV146" s="251">
        <f t="shared" si="120"/>
        <v>0</v>
      </c>
      <c r="BW146" s="251">
        <f t="shared" si="120"/>
        <v>0</v>
      </c>
      <c r="BX146" s="251">
        <f t="shared" si="120"/>
        <v>0</v>
      </c>
      <c r="BY146" s="252">
        <f t="shared" si="120"/>
        <v>0</v>
      </c>
      <c r="BZ146" s="251">
        <f t="shared" si="120"/>
        <v>0</v>
      </c>
      <c r="CA146" s="251">
        <f t="shared" si="120"/>
        <v>0</v>
      </c>
      <c r="CB146" s="251">
        <f t="shared" si="120"/>
        <v>0</v>
      </c>
      <c r="CC146" s="251">
        <f t="shared" si="120"/>
        <v>0</v>
      </c>
      <c r="CD146" s="251">
        <f t="shared" si="120"/>
        <v>0</v>
      </c>
      <c r="CE146" s="251">
        <f t="shared" si="120"/>
        <v>0</v>
      </c>
      <c r="CF146" s="251">
        <f t="shared" si="120"/>
        <v>0</v>
      </c>
      <c r="CG146" s="251">
        <f t="shared" si="120"/>
        <v>0</v>
      </c>
      <c r="CH146" s="252">
        <f t="shared" si="120"/>
        <v>0</v>
      </c>
      <c r="CI146" s="251">
        <f t="shared" si="120"/>
        <v>0</v>
      </c>
      <c r="CJ146" s="251">
        <f t="shared" si="120"/>
        <v>0</v>
      </c>
      <c r="CK146" s="251">
        <f t="shared" si="120"/>
        <v>0</v>
      </c>
      <c r="CL146" s="251"/>
      <c r="CM146" s="251">
        <f t="shared" ref="CM146:CS146" si="121">+CM103+CM121+CM125</f>
        <v>18717</v>
      </c>
      <c r="CN146" s="251">
        <f t="shared" si="121"/>
        <v>23183</v>
      </c>
      <c r="CO146" s="251">
        <f t="shared" si="121"/>
        <v>25135</v>
      </c>
      <c r="CP146" s="251">
        <f t="shared" si="121"/>
        <v>20736</v>
      </c>
      <c r="CQ146" s="251">
        <f t="shared" si="121"/>
        <v>22752.400000000001</v>
      </c>
      <c r="CR146" s="251">
        <f t="shared" si="121"/>
        <v>21234.899999999991</v>
      </c>
      <c r="CS146" s="251">
        <f t="shared" si="121"/>
        <v>21609</v>
      </c>
      <c r="CT146" s="1279">
        <v>22882</v>
      </c>
      <c r="CU146" s="1279">
        <v>23168.9</v>
      </c>
      <c r="CV146" s="1279">
        <v>23225.9</v>
      </c>
      <c r="CW146" s="1279">
        <v>23017.9</v>
      </c>
      <c r="CX146" s="1279">
        <v>23893</v>
      </c>
      <c r="CY146" s="1279">
        <v>21590.9</v>
      </c>
      <c r="CZ146" s="1279">
        <v>18451</v>
      </c>
      <c r="DA146" s="1279">
        <v>19465.900000000001</v>
      </c>
      <c r="DB146" s="1279">
        <v>18191</v>
      </c>
      <c r="DC146" s="1279">
        <v>20055.900000000001</v>
      </c>
      <c r="DD146" s="1279">
        <v>20100.900000000001</v>
      </c>
      <c r="DE146" s="1279">
        <v>19501</v>
      </c>
      <c r="DF146" s="1280">
        <v>21015.9</v>
      </c>
      <c r="DG146" s="1279">
        <v>19576</v>
      </c>
      <c r="DH146" s="1279">
        <v>20355.900000000001</v>
      </c>
      <c r="DI146" s="251"/>
      <c r="DJ146" s="253">
        <f t="shared" si="117"/>
        <v>73501</v>
      </c>
      <c r="DK146" s="63" t="str">
        <f t="shared" ref="DK146:DK151" si="122">IF(DO146+DP146&gt;0.5,"j","")</f>
        <v>j</v>
      </c>
      <c r="DL146" s="64">
        <f t="shared" ref="DL146:DL151" si="123">SUM(Q146:AB146)</f>
        <v>258398.84964278282</v>
      </c>
      <c r="DM146" s="67">
        <f t="shared" ref="DM146:DM151" si="124">SUM(AC146:AN146)</f>
        <v>248867.77476597298</v>
      </c>
      <c r="DN146" s="66">
        <f t="shared" ref="DN146:DN151" si="125">SUM(AO146:AZ146)</f>
        <v>270993.13</v>
      </c>
      <c r="DO146" s="67">
        <f t="shared" ref="DO146:DO151" si="126">SUM(BA146:BL146)</f>
        <v>258396.94499999998</v>
      </c>
      <c r="DP146" s="67">
        <f t="shared" ref="DP146:DP151" si="127">SUM(BM146:BX146)</f>
        <v>152803.19999999998</v>
      </c>
      <c r="DQ146" s="67">
        <f>SUM(CH146:CV146)</f>
        <v>222644.09999999998</v>
      </c>
      <c r="DR146" s="21"/>
      <c r="DU146" s="69"/>
    </row>
    <row r="147" spans="1:125" s="274" customFormat="1" ht="20" customHeight="1" x14ac:dyDescent="0.2">
      <c r="A147" s="1394" t="s">
        <v>90</v>
      </c>
      <c r="B147" s="1412">
        <v>11.3</v>
      </c>
      <c r="C147" s="1395"/>
      <c r="D147" s="1411"/>
      <c r="E147" s="316">
        <f>+E146*$B$147/1000</f>
        <v>295.69840000000005</v>
      </c>
      <c r="F147" s="316">
        <f t="shared" ref="F147:O147" si="128">+F146*$B$147/1000</f>
        <v>296.399</v>
      </c>
      <c r="G147" s="316">
        <f t="shared" si="128"/>
        <v>214.03330000000003</v>
      </c>
      <c r="H147" s="316">
        <f t="shared" si="128"/>
        <v>341.19611599969494</v>
      </c>
      <c r="I147" s="316">
        <f t="shared" si="128"/>
        <v>299.49799789091423</v>
      </c>
      <c r="J147" s="316">
        <f t="shared" si="128"/>
        <v>203.7955</v>
      </c>
      <c r="K147" s="316">
        <f t="shared" si="128"/>
        <v>299.96980000000002</v>
      </c>
      <c r="L147" s="316">
        <f t="shared" si="128"/>
        <v>255.63990000000001</v>
      </c>
      <c r="M147" s="316">
        <f t="shared" si="128"/>
        <v>358.51451397623134</v>
      </c>
      <c r="N147" s="316">
        <f t="shared" si="128"/>
        <v>203.18530000000001</v>
      </c>
      <c r="O147" s="316">
        <f t="shared" si="128"/>
        <v>250.01250000000002</v>
      </c>
      <c r="P147" s="64">
        <f>+SUM(D147:O147)</f>
        <v>3017.9423278668405</v>
      </c>
      <c r="Q147" s="316">
        <f>+Q146*$B$147/1000</f>
        <v>118.06918</v>
      </c>
      <c r="R147" s="316">
        <f>+R146*$B$147/1000</f>
        <v>259.48642000000007</v>
      </c>
      <c r="S147" s="316">
        <f>+S146*$B$147/1000</f>
        <v>279.23204000000004</v>
      </c>
      <c r="T147" s="316">
        <f t="shared" ref="T147:AB147" si="129">+T146*$B$147/1000</f>
        <v>269.392</v>
      </c>
      <c r="U147" s="316">
        <f t="shared" si="129"/>
        <v>255.45910000000001</v>
      </c>
      <c r="V147" s="316">
        <f t="shared" si="129"/>
        <v>230.67916049999999</v>
      </c>
      <c r="W147" s="316">
        <f t="shared" si="129"/>
        <v>284.48880000000003</v>
      </c>
      <c r="X147" s="316">
        <f t="shared" si="129"/>
        <v>237.25331036943797</v>
      </c>
      <c r="Y147" s="316">
        <f t="shared" si="129"/>
        <v>212.4965</v>
      </c>
      <c r="Z147" s="316">
        <f t="shared" si="129"/>
        <v>273.97980000000001</v>
      </c>
      <c r="AA147" s="316">
        <f t="shared" si="129"/>
        <v>234.34296813446423</v>
      </c>
      <c r="AB147" s="317">
        <f t="shared" si="129"/>
        <v>265.02772195954333</v>
      </c>
      <c r="AC147" s="318">
        <v>254.91678420310296</v>
      </c>
      <c r="AD147" s="318">
        <v>148.73906911142456</v>
      </c>
      <c r="AE147" s="248">
        <v>305.06289653023623</v>
      </c>
      <c r="AF147" s="248">
        <v>225.77150916784205</v>
      </c>
      <c r="AG147" s="248">
        <f t="shared" ref="AG147:CH147" si="130">+AG146*$B$147/1000</f>
        <v>266.84668629999999</v>
      </c>
      <c r="AH147" s="248">
        <f t="shared" si="130"/>
        <v>254.88280000000003</v>
      </c>
      <c r="AI147" s="248">
        <f t="shared" si="130"/>
        <v>276.89519999999999</v>
      </c>
      <c r="AJ147" s="248">
        <f t="shared" si="130"/>
        <v>3.3428175390828541</v>
      </c>
      <c r="AK147" s="248">
        <f t="shared" si="130"/>
        <v>171.94080000000002</v>
      </c>
      <c r="AL147" s="248">
        <f t="shared" si="130"/>
        <v>308.87420000000003</v>
      </c>
      <c r="AM147" s="248">
        <f t="shared" si="130"/>
        <v>286.66970000000003</v>
      </c>
      <c r="AN147" s="249">
        <f t="shared" si="130"/>
        <v>306.89670000000001</v>
      </c>
      <c r="AO147" s="248">
        <f t="shared" si="130"/>
        <v>234.03011899999998</v>
      </c>
      <c r="AP147" s="248">
        <f t="shared" si="130"/>
        <v>229.98438000000002</v>
      </c>
      <c r="AQ147" s="248">
        <f t="shared" si="130"/>
        <v>262.38600000000002</v>
      </c>
      <c r="AR147" s="248">
        <f t="shared" si="130"/>
        <v>274.25099999999998</v>
      </c>
      <c r="AS147" s="248">
        <f t="shared" si="130"/>
        <v>274.22727000000003</v>
      </c>
      <c r="AT147" s="248">
        <f t="shared" si="130"/>
        <v>154.19980000000001</v>
      </c>
      <c r="AU147" s="248">
        <f t="shared" si="130"/>
        <v>245.1987</v>
      </c>
      <c r="AV147" s="248">
        <f t="shared" si="130"/>
        <v>256.6456</v>
      </c>
      <c r="AW147" s="248">
        <f t="shared" si="130"/>
        <v>292.63610000000006</v>
      </c>
      <c r="AX147" s="248">
        <f t="shared" si="130"/>
        <v>260.66840000000002</v>
      </c>
      <c r="AY147" s="248">
        <f t="shared" si="130"/>
        <v>283.86730000000006</v>
      </c>
      <c r="AZ147" s="248">
        <f t="shared" si="130"/>
        <v>294.1277</v>
      </c>
      <c r="BA147" s="248">
        <f t="shared" si="130"/>
        <v>238.48650000000004</v>
      </c>
      <c r="BB147" s="248">
        <f t="shared" si="130"/>
        <v>247.79770000000002</v>
      </c>
      <c r="BC147" s="248">
        <f t="shared" si="130"/>
        <v>274.60356000000002</v>
      </c>
      <c r="BD147" s="248">
        <f t="shared" si="130"/>
        <v>267.30149999999998</v>
      </c>
      <c r="BE147" s="248">
        <f t="shared" si="130"/>
        <v>253.49735220000002</v>
      </c>
      <c r="BF147" s="248">
        <f>+BF146*$B$147/1000</f>
        <v>263.27870000000001</v>
      </c>
      <c r="BG147" s="248">
        <f t="shared" si="130"/>
        <v>276.44319999999999</v>
      </c>
      <c r="BH147" s="248">
        <f t="shared" si="130"/>
        <v>202.25249630000002</v>
      </c>
      <c r="BI147" s="248">
        <f t="shared" si="130"/>
        <v>291.12190000000004</v>
      </c>
      <c r="BJ147" s="248">
        <f t="shared" si="130"/>
        <v>233.88740000000001</v>
      </c>
      <c r="BK147" s="248">
        <f t="shared" si="130"/>
        <v>72.974270000000004</v>
      </c>
      <c r="BL147" s="250">
        <f t="shared" si="130"/>
        <v>298.24090000000001</v>
      </c>
      <c r="BM147" s="248">
        <f t="shared" si="130"/>
        <v>294.85090000000002</v>
      </c>
      <c r="BN147" s="248">
        <f t="shared" si="130"/>
        <v>252.58890000000002</v>
      </c>
      <c r="BO147" s="248">
        <f t="shared" si="130"/>
        <v>283.12150000000003</v>
      </c>
      <c r="BP147" s="248">
        <f t="shared" si="130"/>
        <v>255.14270000000002</v>
      </c>
      <c r="BQ147" s="248">
        <f t="shared" si="130"/>
        <v>252.63749000000001</v>
      </c>
      <c r="BR147" s="248">
        <f t="shared" si="130"/>
        <v>258.10329999999999</v>
      </c>
      <c r="BS147" s="248">
        <f t="shared" si="130"/>
        <v>130.23137</v>
      </c>
      <c r="BT147" s="251">
        <f t="shared" si="130"/>
        <v>0</v>
      </c>
      <c r="BU147" s="251">
        <f t="shared" si="130"/>
        <v>0</v>
      </c>
      <c r="BV147" s="251">
        <f t="shared" si="130"/>
        <v>0</v>
      </c>
      <c r="BW147" s="251">
        <f t="shared" si="130"/>
        <v>0</v>
      </c>
      <c r="BX147" s="251">
        <f t="shared" si="130"/>
        <v>0</v>
      </c>
      <c r="BY147" s="252">
        <f t="shared" si="130"/>
        <v>0</v>
      </c>
      <c r="BZ147" s="251">
        <f t="shared" si="130"/>
        <v>0</v>
      </c>
      <c r="CA147" s="251">
        <f t="shared" si="130"/>
        <v>0</v>
      </c>
      <c r="CB147" s="251">
        <f t="shared" si="130"/>
        <v>0</v>
      </c>
      <c r="CC147" s="251">
        <f t="shared" si="130"/>
        <v>0</v>
      </c>
      <c r="CD147" s="251">
        <f t="shared" si="130"/>
        <v>0</v>
      </c>
      <c r="CE147" s="251">
        <f t="shared" si="130"/>
        <v>0</v>
      </c>
      <c r="CF147" s="251">
        <f t="shared" si="130"/>
        <v>0</v>
      </c>
      <c r="CG147" s="251">
        <f t="shared" si="130"/>
        <v>0</v>
      </c>
      <c r="CH147" s="252">
        <f t="shared" si="130"/>
        <v>0</v>
      </c>
      <c r="CI147" s="251">
        <f>+CI184</f>
        <v>0</v>
      </c>
      <c r="CJ147" s="251">
        <f t="shared" ref="CJ147:CS147" si="131">+CJ184</f>
        <v>0</v>
      </c>
      <c r="CK147" s="251">
        <f t="shared" si="131"/>
        <v>0</v>
      </c>
      <c r="CL147" s="251"/>
      <c r="CM147" s="251">
        <f t="shared" si="131"/>
        <v>392.90715407823211</v>
      </c>
      <c r="CN147" s="251">
        <f t="shared" si="131"/>
        <v>344.03064814551703</v>
      </c>
      <c r="CO147" s="251">
        <f t="shared" si="131"/>
        <v>368.39002047437623</v>
      </c>
      <c r="CP147" s="251">
        <f t="shared" si="131"/>
        <v>1220.6323813954016</v>
      </c>
      <c r="CQ147" s="251">
        <f t="shared" si="131"/>
        <v>337.14875278583656</v>
      </c>
      <c r="CR147" s="251">
        <f t="shared" si="131"/>
        <v>347.45368377716761</v>
      </c>
      <c r="CS147" s="251">
        <f t="shared" si="131"/>
        <v>329.48735257680573</v>
      </c>
      <c r="CT147" s="1279">
        <v>353.48141996402154</v>
      </c>
      <c r="CU147" s="1279">
        <v>341.38760844147941</v>
      </c>
      <c r="CV147" s="1279">
        <v>389.05319209331509</v>
      </c>
      <c r="CW147" s="1279">
        <v>404.52087449428114</v>
      </c>
      <c r="CX147" s="1279">
        <v>376.6609744807472</v>
      </c>
      <c r="CY147" s="1279">
        <v>337.78944633739206</v>
      </c>
      <c r="CZ147" s="1279">
        <v>382.37627007393911</v>
      </c>
      <c r="DA147" s="1279">
        <v>386.44830133148912</v>
      </c>
      <c r="DB147" s="1279">
        <v>381.30588686387449</v>
      </c>
      <c r="DC147" s="1279">
        <v>369.48078849691115</v>
      </c>
      <c r="DD147" s="1279">
        <v>383.35359786990659</v>
      </c>
      <c r="DE147" s="1279">
        <v>367.59016653054664</v>
      </c>
      <c r="DF147" s="1280">
        <v>379.81339155888418</v>
      </c>
      <c r="DG147" s="1279">
        <v>380.68699708125985</v>
      </c>
      <c r="DH147" s="1279">
        <v>386.95984895204231</v>
      </c>
      <c r="DI147" s="251"/>
      <c r="DJ147" s="253">
        <f t="shared" si="117"/>
        <v>830.56130000000007</v>
      </c>
      <c r="DK147" s="63" t="str">
        <f t="shared" si="122"/>
        <v>j</v>
      </c>
      <c r="DL147" s="64">
        <f t="shared" si="123"/>
        <v>2919.9070009634456</v>
      </c>
      <c r="DM147" s="67">
        <f t="shared" si="124"/>
        <v>2810.8391628516893</v>
      </c>
      <c r="DN147" s="66">
        <f t="shared" si="125"/>
        <v>3062.2223690000001</v>
      </c>
      <c r="DO147" s="67">
        <f t="shared" si="126"/>
        <v>2919.8854785000003</v>
      </c>
      <c r="DP147" s="67">
        <f t="shared" si="127"/>
        <v>1726.6761600000002</v>
      </c>
      <c r="DQ147" s="67">
        <f>SUM(CH147:CV147)</f>
        <v>4423.9722137321533</v>
      </c>
      <c r="DR147" s="21"/>
      <c r="DU147" s="69"/>
    </row>
    <row r="148" spans="1:125" s="274" customFormat="1" ht="20" customHeight="1" x14ac:dyDescent="0.2">
      <c r="A148" s="1394" t="s">
        <v>91</v>
      </c>
      <c r="B148" s="1388"/>
      <c r="C148" s="1395"/>
      <c r="D148" s="1411"/>
      <c r="E148" s="316">
        <f t="shared" ref="E148:O148" si="132">SUM(E146:E147)</f>
        <v>26463.698400000001</v>
      </c>
      <c r="F148" s="316">
        <f t="shared" si="132"/>
        <v>26526.399000000001</v>
      </c>
      <c r="G148" s="316">
        <f t="shared" si="132"/>
        <v>19155.033299999999</v>
      </c>
      <c r="H148" s="316">
        <f t="shared" si="132"/>
        <v>30535.542664645262</v>
      </c>
      <c r="I148" s="316">
        <f t="shared" si="132"/>
        <v>26803.745598856771</v>
      </c>
      <c r="J148" s="316">
        <f t="shared" si="132"/>
        <v>18238.7955</v>
      </c>
      <c r="K148" s="316">
        <f t="shared" si="132"/>
        <v>26845.969799999999</v>
      </c>
      <c r="L148" s="316">
        <f t="shared" si="132"/>
        <v>22878.639899999998</v>
      </c>
      <c r="M148" s="316">
        <f t="shared" si="132"/>
        <v>32085.462653465729</v>
      </c>
      <c r="N148" s="316">
        <f t="shared" si="132"/>
        <v>18184.185300000001</v>
      </c>
      <c r="O148" s="316">
        <f t="shared" si="132"/>
        <v>22375.012500000001</v>
      </c>
      <c r="P148" s="64">
        <f>+SUM(D148:O148)</f>
        <v>270092.48461696779</v>
      </c>
      <c r="Q148" s="316">
        <f>SUM(Q146:Q147)</f>
        <v>10566.669180000001</v>
      </c>
      <c r="R148" s="316">
        <f>SUM(R146:R147)</f>
        <v>23222.886420000003</v>
      </c>
      <c r="S148" s="316">
        <f>SUM(S146:S147)</f>
        <v>24990.032039999998</v>
      </c>
      <c r="T148" s="316">
        <f t="shared" ref="T148:AB148" si="133">SUM(T146:T147)</f>
        <v>24109.392</v>
      </c>
      <c r="U148" s="316">
        <f t="shared" si="133"/>
        <v>22862.4591</v>
      </c>
      <c r="V148" s="316">
        <f t="shared" si="133"/>
        <v>20644.764160499999</v>
      </c>
      <c r="W148" s="316">
        <f t="shared" si="133"/>
        <v>25460.488799999999</v>
      </c>
      <c r="X148" s="316">
        <f t="shared" si="133"/>
        <v>21233.121484655981</v>
      </c>
      <c r="Y148" s="316">
        <f t="shared" si="133"/>
        <v>19017.496500000001</v>
      </c>
      <c r="Z148" s="316">
        <f t="shared" si="133"/>
        <v>24519.979800000001</v>
      </c>
      <c r="AA148" s="316">
        <f t="shared" si="133"/>
        <v>20972.658732246342</v>
      </c>
      <c r="AB148" s="317">
        <f t="shared" si="133"/>
        <v>23718.808426343912</v>
      </c>
      <c r="AC148" s="318">
        <v>22846.916784203102</v>
      </c>
      <c r="AD148" s="318">
        <v>13330.739069111425</v>
      </c>
      <c r="AE148" s="248">
        <v>27341.262101522421</v>
      </c>
      <c r="AF148" s="248">
        <v>20234.771509167844</v>
      </c>
      <c r="AG148" s="248">
        <f t="shared" ref="AG148:CR148" si="134">SUM(AG146:AG147)</f>
        <v>23881.5976863</v>
      </c>
      <c r="AH148" s="248">
        <f t="shared" si="134"/>
        <v>22810.882799999999</v>
      </c>
      <c r="AI148" s="248">
        <f t="shared" si="134"/>
        <v>24780.895199999999</v>
      </c>
      <c r="AJ148" s="248">
        <f t="shared" si="134"/>
        <v>299.16737851986636</v>
      </c>
      <c r="AK148" s="248">
        <f t="shared" si="134"/>
        <v>15387.9408</v>
      </c>
      <c r="AL148" s="248">
        <f t="shared" si="134"/>
        <v>27642.874199999998</v>
      </c>
      <c r="AM148" s="248">
        <f t="shared" si="134"/>
        <v>25655.669699999999</v>
      </c>
      <c r="AN148" s="249">
        <f t="shared" si="134"/>
        <v>27465.896700000001</v>
      </c>
      <c r="AO148" s="248">
        <f t="shared" si="134"/>
        <v>20944.660118999996</v>
      </c>
      <c r="AP148" s="248">
        <f t="shared" si="134"/>
        <v>20582.58438</v>
      </c>
      <c r="AQ148" s="248">
        <f t="shared" si="134"/>
        <v>23482.385999999999</v>
      </c>
      <c r="AR148" s="248">
        <f t="shared" si="134"/>
        <v>24544.251</v>
      </c>
      <c r="AS148" s="248">
        <f t="shared" si="134"/>
        <v>24542.127270000001</v>
      </c>
      <c r="AT148" s="248">
        <f t="shared" si="134"/>
        <v>13800.1998</v>
      </c>
      <c r="AU148" s="248">
        <f t="shared" si="134"/>
        <v>21944.198700000001</v>
      </c>
      <c r="AV148" s="248">
        <f t="shared" si="134"/>
        <v>22968.6456</v>
      </c>
      <c r="AW148" s="248">
        <f t="shared" si="134"/>
        <v>26189.6361</v>
      </c>
      <c r="AX148" s="248">
        <f t="shared" si="134"/>
        <v>23328.668399999999</v>
      </c>
      <c r="AY148" s="248">
        <f t="shared" si="134"/>
        <v>25404.867300000002</v>
      </c>
      <c r="AZ148" s="248">
        <f t="shared" si="134"/>
        <v>26323.127700000001</v>
      </c>
      <c r="BA148" s="248">
        <f t="shared" si="134"/>
        <v>21343.486499999999</v>
      </c>
      <c r="BB148" s="248">
        <f t="shared" si="134"/>
        <v>22176.797699999999</v>
      </c>
      <c r="BC148" s="248">
        <f t="shared" si="134"/>
        <v>24575.80356</v>
      </c>
      <c r="BD148" s="248">
        <f t="shared" si="134"/>
        <v>23922.301500000001</v>
      </c>
      <c r="BE148" s="248">
        <f t="shared" si="134"/>
        <v>22686.8913522</v>
      </c>
      <c r="BF148" s="248">
        <f>SUM(BF146:BF147)</f>
        <v>23562.278699999999</v>
      </c>
      <c r="BG148" s="248">
        <f t="shared" si="134"/>
        <v>24740.443200000002</v>
      </c>
      <c r="BH148" s="248">
        <f t="shared" si="134"/>
        <v>18100.703496300001</v>
      </c>
      <c r="BI148" s="248">
        <f t="shared" si="134"/>
        <v>26054.121899999998</v>
      </c>
      <c r="BJ148" s="248">
        <f t="shared" si="134"/>
        <v>20931.8874</v>
      </c>
      <c r="BK148" s="248">
        <f t="shared" si="134"/>
        <v>6530.8742700000003</v>
      </c>
      <c r="BL148" s="250">
        <f t="shared" si="134"/>
        <v>26691.240900000001</v>
      </c>
      <c r="BM148" s="248">
        <f t="shared" si="134"/>
        <v>26387.850900000001</v>
      </c>
      <c r="BN148" s="248">
        <f t="shared" si="134"/>
        <v>22605.588899999999</v>
      </c>
      <c r="BO148" s="248">
        <f t="shared" si="134"/>
        <v>25338.121500000001</v>
      </c>
      <c r="BP148" s="248">
        <f t="shared" si="134"/>
        <v>22834.1427</v>
      </c>
      <c r="BQ148" s="248">
        <f t="shared" si="134"/>
        <v>22609.93749</v>
      </c>
      <c r="BR148" s="248">
        <f t="shared" si="134"/>
        <v>23099.103299999999</v>
      </c>
      <c r="BS148" s="248">
        <f t="shared" si="134"/>
        <v>11655.131369999999</v>
      </c>
      <c r="BT148" s="251">
        <f t="shared" si="134"/>
        <v>0</v>
      </c>
      <c r="BU148" s="251">
        <f t="shared" si="134"/>
        <v>0</v>
      </c>
      <c r="BV148" s="251">
        <f t="shared" si="134"/>
        <v>0</v>
      </c>
      <c r="BW148" s="251">
        <f t="shared" si="134"/>
        <v>0</v>
      </c>
      <c r="BX148" s="251">
        <f t="shared" si="134"/>
        <v>0</v>
      </c>
      <c r="BY148" s="252">
        <f t="shared" si="134"/>
        <v>0</v>
      </c>
      <c r="BZ148" s="251">
        <f t="shared" si="134"/>
        <v>0</v>
      </c>
      <c r="CA148" s="251">
        <f t="shared" si="134"/>
        <v>0</v>
      </c>
      <c r="CB148" s="251">
        <f t="shared" si="134"/>
        <v>0</v>
      </c>
      <c r="CC148" s="251">
        <f t="shared" si="134"/>
        <v>0</v>
      </c>
      <c r="CD148" s="251">
        <f t="shared" si="134"/>
        <v>0</v>
      </c>
      <c r="CE148" s="251">
        <f t="shared" si="134"/>
        <v>0</v>
      </c>
      <c r="CF148" s="251">
        <f t="shared" si="134"/>
        <v>0</v>
      </c>
      <c r="CG148" s="251">
        <f t="shared" si="134"/>
        <v>0</v>
      </c>
      <c r="CH148" s="252">
        <f t="shared" si="134"/>
        <v>0</v>
      </c>
      <c r="CI148" s="251">
        <f t="shared" si="134"/>
        <v>0</v>
      </c>
      <c r="CJ148" s="251">
        <f t="shared" si="134"/>
        <v>0</v>
      </c>
      <c r="CK148" s="251">
        <f t="shared" si="134"/>
        <v>0</v>
      </c>
      <c r="CL148" s="251"/>
      <c r="CM148" s="251">
        <f t="shared" si="134"/>
        <v>19109.907154078232</v>
      </c>
      <c r="CN148" s="251">
        <f t="shared" si="134"/>
        <v>23527.030648145515</v>
      </c>
      <c r="CO148" s="251">
        <f t="shared" si="134"/>
        <v>25503.390020474377</v>
      </c>
      <c r="CP148" s="251">
        <f t="shared" si="134"/>
        <v>21956.6323813954</v>
      </c>
      <c r="CQ148" s="251">
        <f t="shared" si="134"/>
        <v>23089.548752785839</v>
      </c>
      <c r="CR148" s="251">
        <f t="shared" si="134"/>
        <v>21582.353683777157</v>
      </c>
      <c r="CS148" s="251">
        <f t="shared" ref="CS148" si="135">SUM(CS146:CS147)</f>
        <v>21938.487352576805</v>
      </c>
      <c r="CT148" s="1279">
        <v>23235.48141996402</v>
      </c>
      <c r="CU148" s="1279">
        <v>23510.287608441482</v>
      </c>
      <c r="CV148" s="1279">
        <v>23614.953192093315</v>
      </c>
      <c r="CW148" s="1279">
        <v>23422.420874494284</v>
      </c>
      <c r="CX148" s="1279">
        <v>24269.660974480747</v>
      </c>
      <c r="CY148" s="1279">
        <v>21928.689446337394</v>
      </c>
      <c r="CZ148" s="1279">
        <v>18833.376270073939</v>
      </c>
      <c r="DA148" s="1279">
        <v>19852.348301331491</v>
      </c>
      <c r="DB148" s="1279">
        <v>18572.305886863873</v>
      </c>
      <c r="DC148" s="1279">
        <v>20425.380788496914</v>
      </c>
      <c r="DD148" s="1279">
        <v>20484.253597869909</v>
      </c>
      <c r="DE148" s="1279">
        <v>19868.590166530546</v>
      </c>
      <c r="DF148" s="1280">
        <v>21395.713391558886</v>
      </c>
      <c r="DG148" s="1279">
        <v>19956.686997081259</v>
      </c>
      <c r="DH148" s="1279">
        <v>20742.859848952045</v>
      </c>
      <c r="DI148" s="251"/>
      <c r="DJ148" s="253">
        <f t="shared" si="117"/>
        <v>74331.561300000001</v>
      </c>
      <c r="DK148" s="63" t="str">
        <f t="shared" si="122"/>
        <v>j</v>
      </c>
      <c r="DL148" s="64">
        <f t="shared" si="123"/>
        <v>261318.75664374625</v>
      </c>
      <c r="DM148" s="67">
        <f t="shared" si="124"/>
        <v>251678.61392882466</v>
      </c>
      <c r="DN148" s="66">
        <f t="shared" si="125"/>
        <v>274055.35236899997</v>
      </c>
      <c r="DO148" s="67">
        <f t="shared" si="126"/>
        <v>261316.83047850002</v>
      </c>
      <c r="DP148" s="67">
        <f t="shared" si="127"/>
        <v>154529.87615999999</v>
      </c>
      <c r="DQ148" s="67">
        <f>SUM(CH148:CV148)</f>
        <v>227068.07221373217</v>
      </c>
      <c r="DR148" s="21"/>
      <c r="DU148" s="69"/>
    </row>
    <row r="149" spans="1:125" s="330" customFormat="1" x14ac:dyDescent="0.2">
      <c r="A149" s="1413" t="s">
        <v>92</v>
      </c>
      <c r="B149" s="1414"/>
      <c r="C149" s="1415"/>
      <c r="D149" s="1416"/>
      <c r="E149" s="319"/>
      <c r="F149" s="319"/>
      <c r="G149" s="319"/>
      <c r="H149" s="319"/>
      <c r="I149" s="319"/>
      <c r="J149" s="319"/>
      <c r="K149" s="319"/>
      <c r="L149" s="319"/>
      <c r="M149" s="319"/>
      <c r="N149" s="319"/>
      <c r="O149" s="319"/>
      <c r="P149" s="320"/>
      <c r="Q149" s="319">
        <f t="shared" ref="Q149:AB149" si="136">+Q148+Q126</f>
        <v>11995.669180000001</v>
      </c>
      <c r="R149" s="319">
        <f t="shared" si="136"/>
        <v>26225.569234642564</v>
      </c>
      <c r="S149" s="319">
        <f t="shared" si="136"/>
        <v>28495.032039999998</v>
      </c>
      <c r="T149" s="319">
        <f t="shared" si="136"/>
        <v>27423.392</v>
      </c>
      <c r="U149" s="319">
        <f t="shared" si="136"/>
        <v>25851.4591</v>
      </c>
      <c r="V149" s="319">
        <f t="shared" si="136"/>
        <v>23387.131227003407</v>
      </c>
      <c r="W149" s="321">
        <f t="shared" si="136"/>
        <v>28234.488799999999</v>
      </c>
      <c r="X149" s="321">
        <f t="shared" si="136"/>
        <v>24279.51974879039</v>
      </c>
      <c r="Y149" s="321">
        <f t="shared" si="136"/>
        <v>21335.357544578448</v>
      </c>
      <c r="Z149" s="321">
        <f t="shared" si="136"/>
        <v>27460.979800000001</v>
      </c>
      <c r="AA149" s="321">
        <f t="shared" si="136"/>
        <v>25325.05873224634</v>
      </c>
      <c r="AB149" s="322">
        <f t="shared" si="136"/>
        <v>28216.288426343912</v>
      </c>
      <c r="AC149" s="323">
        <v>25813.916784203102</v>
      </c>
      <c r="AD149" s="323">
        <v>14921.739069111425</v>
      </c>
      <c r="AE149" s="323">
        <v>30783.084528396157</v>
      </c>
      <c r="AF149" s="323">
        <v>23298.454820412484</v>
      </c>
      <c r="AG149" s="323">
        <f t="shared" ref="AG149:CR149" si="137">+AG148+AG126</f>
        <v>27135.160007832565</v>
      </c>
      <c r="AH149" s="323">
        <f t="shared" si="137"/>
        <v>25876.882799999999</v>
      </c>
      <c r="AI149" s="323">
        <f t="shared" si="137"/>
        <v>28031.983428968328</v>
      </c>
      <c r="AJ149" s="323">
        <f t="shared" si="137"/>
        <v>414.48737851986635</v>
      </c>
      <c r="AK149" s="323">
        <f t="shared" si="137"/>
        <v>17562.9408</v>
      </c>
      <c r="AL149" s="323">
        <f t="shared" si="137"/>
        <v>31794.874199999998</v>
      </c>
      <c r="AM149" s="323">
        <f t="shared" si="137"/>
        <v>29205.669699999999</v>
      </c>
      <c r="AN149" s="324">
        <f t="shared" si="137"/>
        <v>31356.896700000001</v>
      </c>
      <c r="AO149" s="323">
        <f t="shared" si="137"/>
        <v>24788.660118999996</v>
      </c>
      <c r="AP149" s="323">
        <f t="shared" si="137"/>
        <v>23535.58438</v>
      </c>
      <c r="AQ149" s="323">
        <f t="shared" si="137"/>
        <v>26795.385999999999</v>
      </c>
      <c r="AR149" s="323">
        <f t="shared" si="137"/>
        <v>28167.251</v>
      </c>
      <c r="AS149" s="323">
        <f t="shared" si="137"/>
        <v>28448.127270000001</v>
      </c>
      <c r="AT149" s="323">
        <f t="shared" si="137"/>
        <v>16168.1998</v>
      </c>
      <c r="AU149" s="323">
        <f t="shared" si="137"/>
        <v>25710.198700000001</v>
      </c>
      <c r="AV149" s="323">
        <f t="shared" si="137"/>
        <v>26618.6456</v>
      </c>
      <c r="AW149" s="323">
        <f t="shared" si="137"/>
        <v>29947.6361</v>
      </c>
      <c r="AX149" s="323">
        <f t="shared" si="137"/>
        <v>26775.682644507538</v>
      </c>
      <c r="AY149" s="323">
        <f t="shared" si="137"/>
        <v>28951.867300000002</v>
      </c>
      <c r="AZ149" s="323">
        <f t="shared" si="137"/>
        <v>29900.127700000001</v>
      </c>
      <c r="BA149" s="323">
        <f t="shared" si="137"/>
        <v>24289.486499999999</v>
      </c>
      <c r="BB149" s="323">
        <f t="shared" si="137"/>
        <v>25249.797699999999</v>
      </c>
      <c r="BC149" s="323">
        <f t="shared" si="137"/>
        <v>27839.80356</v>
      </c>
      <c r="BD149" s="323">
        <f t="shared" si="137"/>
        <v>26893.301500000001</v>
      </c>
      <c r="BE149" s="323">
        <f t="shared" si="137"/>
        <v>25938.8913522</v>
      </c>
      <c r="BF149" s="323">
        <f>+BF148+BF126</f>
        <v>26657.278699999999</v>
      </c>
      <c r="BG149" s="323">
        <f t="shared" si="137"/>
        <v>27981.443200000002</v>
      </c>
      <c r="BH149" s="323">
        <f t="shared" si="137"/>
        <v>20399.703496300001</v>
      </c>
      <c r="BI149" s="323">
        <f t="shared" si="137"/>
        <v>28742.121899999998</v>
      </c>
      <c r="BJ149" s="323">
        <f t="shared" si="137"/>
        <v>23550.983887455197</v>
      </c>
      <c r="BK149" s="323">
        <f t="shared" si="137"/>
        <v>8665.8742700000003</v>
      </c>
      <c r="BL149" s="325">
        <f t="shared" si="137"/>
        <v>30402.240900000001</v>
      </c>
      <c r="BM149" s="323">
        <f t="shared" si="137"/>
        <v>30095.850900000001</v>
      </c>
      <c r="BN149" s="323">
        <f t="shared" si="137"/>
        <v>26369.588899999999</v>
      </c>
      <c r="BO149" s="323">
        <f t="shared" si="137"/>
        <v>29648.121500000001</v>
      </c>
      <c r="BP149" s="323">
        <f t="shared" si="137"/>
        <v>26424.1427</v>
      </c>
      <c r="BQ149" s="323">
        <f t="shared" si="137"/>
        <v>26094.93749</v>
      </c>
      <c r="BR149" s="323">
        <f t="shared" si="137"/>
        <v>26387.103299999999</v>
      </c>
      <c r="BS149" s="323">
        <f t="shared" si="137"/>
        <v>15230.051369999999</v>
      </c>
      <c r="BT149" s="326">
        <f t="shared" si="137"/>
        <v>0</v>
      </c>
      <c r="BU149" s="326">
        <f t="shared" si="137"/>
        <v>0</v>
      </c>
      <c r="BV149" s="326">
        <f t="shared" si="137"/>
        <v>0</v>
      </c>
      <c r="BW149" s="326">
        <f t="shared" si="137"/>
        <v>0</v>
      </c>
      <c r="BX149" s="326">
        <f t="shared" si="137"/>
        <v>0</v>
      </c>
      <c r="BY149" s="327">
        <f t="shared" si="137"/>
        <v>0</v>
      </c>
      <c r="BZ149" s="326">
        <f t="shared" si="137"/>
        <v>0</v>
      </c>
      <c r="CA149" s="326">
        <f t="shared" si="137"/>
        <v>0</v>
      </c>
      <c r="CB149" s="326">
        <f t="shared" si="137"/>
        <v>0</v>
      </c>
      <c r="CC149" s="326">
        <f t="shared" si="137"/>
        <v>0</v>
      </c>
      <c r="CD149" s="326">
        <f t="shared" si="137"/>
        <v>0</v>
      </c>
      <c r="CE149" s="326">
        <f t="shared" si="137"/>
        <v>0</v>
      </c>
      <c r="CF149" s="326">
        <f t="shared" si="137"/>
        <v>0</v>
      </c>
      <c r="CG149" s="326">
        <f t="shared" si="137"/>
        <v>0</v>
      </c>
      <c r="CH149" s="327">
        <f t="shared" si="137"/>
        <v>0</v>
      </c>
      <c r="CI149" s="326">
        <f t="shared" si="137"/>
        <v>0</v>
      </c>
      <c r="CJ149" s="326">
        <f t="shared" si="137"/>
        <v>0</v>
      </c>
      <c r="CK149" s="326">
        <f t="shared" si="137"/>
        <v>0</v>
      </c>
      <c r="CL149" s="326"/>
      <c r="CM149" s="326">
        <f t="shared" si="137"/>
        <v>21948.907154078232</v>
      </c>
      <c r="CN149" s="326">
        <f t="shared" si="137"/>
        <v>26982.030648145515</v>
      </c>
      <c r="CO149" s="326">
        <f t="shared" si="137"/>
        <v>29111.390020474377</v>
      </c>
      <c r="CP149" s="326">
        <f t="shared" si="137"/>
        <v>25119.6323813954</v>
      </c>
      <c r="CQ149" s="326">
        <f t="shared" si="137"/>
        <v>26664.468752785837</v>
      </c>
      <c r="CR149" s="326">
        <f t="shared" si="137"/>
        <v>25157.273683777155</v>
      </c>
      <c r="CS149" s="326">
        <f t="shared" ref="CS149" si="138">+CS148+CS126</f>
        <v>25398.087352576804</v>
      </c>
      <c r="CT149" s="1293">
        <v>26386.321419964021</v>
      </c>
      <c r="CU149" s="1293">
        <v>26857.147608441483</v>
      </c>
      <c r="CV149" s="1293">
        <v>27189.873192093313</v>
      </c>
      <c r="CW149" s="1293">
        <v>26997.340874494283</v>
      </c>
      <c r="CX149" s="1293">
        <v>27406.660974480747</v>
      </c>
      <c r="CY149" s="1293">
        <v>25503.609446337392</v>
      </c>
      <c r="CZ149" s="1293">
        <v>22292.976270073937</v>
      </c>
      <c r="DA149" s="1293">
        <v>23427.268301331489</v>
      </c>
      <c r="DB149" s="1293">
        <v>22031.905886863871</v>
      </c>
      <c r="DC149" s="1293">
        <v>24000.300788496912</v>
      </c>
      <c r="DD149" s="1293">
        <v>24059.173597869907</v>
      </c>
      <c r="DE149" s="1293">
        <v>23328.190166530545</v>
      </c>
      <c r="DF149" s="1294">
        <v>24970.633391558884</v>
      </c>
      <c r="DG149" s="1293">
        <v>23416.286997081257</v>
      </c>
      <c r="DH149" s="1293">
        <v>24317.779848952043</v>
      </c>
      <c r="DI149" s="326"/>
      <c r="DJ149" s="328">
        <f t="shared" si="117"/>
        <v>86113.561300000001</v>
      </c>
      <c r="DK149" s="63" t="str">
        <f t="shared" si="122"/>
        <v>j</v>
      </c>
      <c r="DL149" s="320">
        <f t="shared" si="123"/>
        <v>298229.94583360507</v>
      </c>
      <c r="DM149" s="329">
        <f t="shared" si="124"/>
        <v>286196.09021744394</v>
      </c>
      <c r="DN149" s="66">
        <f t="shared" si="125"/>
        <v>315807.36661350756</v>
      </c>
      <c r="DO149" s="67">
        <f t="shared" si="126"/>
        <v>296610.92696595518</v>
      </c>
      <c r="DP149" s="67">
        <f t="shared" si="127"/>
        <v>180249.79616</v>
      </c>
      <c r="DQ149" s="67">
        <f>SUM(CH149:CV149)</f>
        <v>260815.13221373214</v>
      </c>
      <c r="DR149" s="21"/>
      <c r="DU149" s="69"/>
    </row>
    <row r="150" spans="1:125" s="342" customFormat="1" ht="20" customHeight="1" x14ac:dyDescent="0.2">
      <c r="A150" s="1394" t="s">
        <v>93</v>
      </c>
      <c r="B150" s="1417"/>
      <c r="C150" s="1295"/>
      <c r="D150" s="1418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2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  <c r="AA150" s="331"/>
      <c r="AB150" s="333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  <c r="AN150" s="335"/>
      <c r="AO150" s="334"/>
      <c r="AP150" s="334"/>
      <c r="AQ150" s="334"/>
      <c r="AR150" s="334"/>
      <c r="AS150" s="334"/>
      <c r="AT150" s="334"/>
      <c r="AU150" s="334"/>
      <c r="AV150" s="334"/>
      <c r="AW150" s="334"/>
      <c r="AX150" s="334"/>
      <c r="AY150" s="334"/>
      <c r="AZ150" s="334"/>
      <c r="BA150" s="334"/>
      <c r="BB150" s="334"/>
      <c r="BC150" s="334"/>
      <c r="BD150" s="334"/>
      <c r="BE150" s="334"/>
      <c r="BF150" s="334"/>
      <c r="BG150" s="334"/>
      <c r="BH150" s="334"/>
      <c r="BI150" s="334"/>
      <c r="BJ150" s="334"/>
      <c r="BK150" s="334"/>
      <c r="BL150" s="336"/>
      <c r="BM150" s="334"/>
      <c r="BN150" s="334"/>
      <c r="BO150" s="334"/>
      <c r="BP150" s="334"/>
      <c r="BQ150" s="334"/>
      <c r="BR150" s="334"/>
      <c r="BS150" s="334"/>
      <c r="BT150" s="337"/>
      <c r="BU150" s="337"/>
      <c r="BV150" s="337"/>
      <c r="BW150" s="337"/>
      <c r="BX150" s="337"/>
      <c r="BY150" s="338"/>
      <c r="BZ150" s="337"/>
      <c r="CA150" s="337"/>
      <c r="CB150" s="337"/>
      <c r="CC150" s="337"/>
      <c r="CD150" s="337"/>
      <c r="CE150" s="337"/>
      <c r="CF150" s="337"/>
      <c r="CG150" s="337"/>
      <c r="CH150" s="338"/>
      <c r="CI150" s="337">
        <v>68.038855281526281</v>
      </c>
      <c r="CJ150" s="337">
        <v>68.636726740894503</v>
      </c>
      <c r="CK150" s="337"/>
      <c r="CL150" s="337"/>
      <c r="CM150" s="337">
        <v>69.822261185006042</v>
      </c>
      <c r="CN150" s="337">
        <v>67.185325068870512</v>
      </c>
      <c r="CO150" s="337">
        <v>69.380511168005654</v>
      </c>
      <c r="CP150" s="337">
        <v>70.869568435317404</v>
      </c>
      <c r="CQ150" s="337">
        <v>66.955793045664009</v>
      </c>
      <c r="CR150" s="337">
        <v>68.872302821997096</v>
      </c>
      <c r="CS150" s="337">
        <v>64.078466186794628</v>
      </c>
      <c r="CT150" s="1296">
        <v>69.545105831919273</v>
      </c>
      <c r="CU150" s="1296">
        <v>70.923973634651588</v>
      </c>
      <c r="CV150" s="1296">
        <v>69.949316292787572</v>
      </c>
      <c r="CW150" s="1296">
        <v>68.081469174327395</v>
      </c>
      <c r="CX150" s="1296">
        <v>67.405572878897758</v>
      </c>
      <c r="CY150" s="1296">
        <v>70.937669886879689</v>
      </c>
      <c r="CZ150" s="1296">
        <v>70.903813990619682</v>
      </c>
      <c r="DA150" s="1296">
        <v>68.260379829731491</v>
      </c>
      <c r="DB150" s="1296">
        <v>66.9049091456681</v>
      </c>
      <c r="DC150" s="1296">
        <v>67.64266511752615</v>
      </c>
      <c r="DD150" s="1296">
        <v>68.52281169005272</v>
      </c>
      <c r="DE150" s="1296">
        <v>69.773730459716944</v>
      </c>
      <c r="DF150" s="1297">
        <v>69.801328090088489</v>
      </c>
      <c r="DG150" s="1296">
        <v>70.272967348071418</v>
      </c>
      <c r="DH150" s="1296">
        <v>69.510889266243623</v>
      </c>
      <c r="DI150" s="337"/>
      <c r="DJ150" s="62">
        <f t="shared" si="117"/>
        <v>0</v>
      </c>
      <c r="DK150" s="339" t="str">
        <f t="shared" si="122"/>
        <v/>
      </c>
      <c r="DL150" s="340">
        <f t="shared" si="123"/>
        <v>0</v>
      </c>
      <c r="DM150" s="341">
        <f t="shared" si="124"/>
        <v>0</v>
      </c>
      <c r="DN150" s="341">
        <f t="shared" si="125"/>
        <v>0</v>
      </c>
      <c r="DO150" s="341">
        <f t="shared" si="126"/>
        <v>0</v>
      </c>
      <c r="DP150" s="341">
        <f t="shared" si="127"/>
        <v>0</v>
      </c>
      <c r="DQ150" s="341">
        <f t="shared" ref="DQ150:DQ151" si="139">SUM(CH150:CS150)</f>
        <v>613.83980993407613</v>
      </c>
      <c r="DR150" s="21"/>
      <c r="DU150" s="69"/>
    </row>
    <row r="151" spans="1:125" s="342" customFormat="1" ht="20" customHeight="1" x14ac:dyDescent="0.2">
      <c r="A151" s="1394" t="s">
        <v>94</v>
      </c>
      <c r="B151" s="1417"/>
      <c r="C151" s="1295"/>
      <c r="D151" s="1418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2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  <c r="AA151" s="331"/>
      <c r="AB151" s="333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  <c r="AN151" s="335"/>
      <c r="AO151" s="334"/>
      <c r="AP151" s="334"/>
      <c r="AQ151" s="334"/>
      <c r="AR151" s="334"/>
      <c r="AS151" s="334"/>
      <c r="AT151" s="334"/>
      <c r="AU151" s="334"/>
      <c r="AV151" s="334"/>
      <c r="AW151" s="334"/>
      <c r="AX151" s="334"/>
      <c r="AY151" s="334"/>
      <c r="AZ151" s="334"/>
      <c r="BA151" s="334"/>
      <c r="BB151" s="334"/>
      <c r="BC151" s="334"/>
      <c r="BD151" s="334"/>
      <c r="BE151" s="334"/>
      <c r="BF151" s="334"/>
      <c r="BG151" s="334"/>
      <c r="BH151" s="334"/>
      <c r="BI151" s="334"/>
      <c r="BJ151" s="334"/>
      <c r="BK151" s="334"/>
      <c r="BL151" s="336"/>
      <c r="BM151" s="334"/>
      <c r="BN151" s="334"/>
      <c r="BO151" s="334"/>
      <c r="BP151" s="334"/>
      <c r="BQ151" s="334"/>
      <c r="BR151" s="334"/>
      <c r="BS151" s="334"/>
      <c r="BT151" s="337"/>
      <c r="BU151" s="337"/>
      <c r="BV151" s="337"/>
      <c r="BW151" s="337"/>
      <c r="BX151" s="337"/>
      <c r="BY151" s="338"/>
      <c r="BZ151" s="337"/>
      <c r="CA151" s="337"/>
      <c r="CB151" s="337"/>
      <c r="CC151" s="337"/>
      <c r="CD151" s="337"/>
      <c r="CE151" s="337"/>
      <c r="CF151" s="337"/>
      <c r="CG151" s="337"/>
      <c r="CH151" s="338"/>
      <c r="CI151" s="337">
        <v>33.89582881253768</v>
      </c>
      <c r="CJ151" s="337">
        <v>33.610286831812253</v>
      </c>
      <c r="CK151" s="337"/>
      <c r="CL151" s="337"/>
      <c r="CM151" s="337">
        <v>31.309723984771573</v>
      </c>
      <c r="CN151" s="337">
        <v>21.018700792878008</v>
      </c>
      <c r="CO151" s="337">
        <v>11.911292076644225</v>
      </c>
      <c r="CP151" s="337">
        <v>12.221321917808218</v>
      </c>
      <c r="CQ151" s="337">
        <v>17.852647880938555</v>
      </c>
      <c r="CR151" s="337">
        <v>17.78264702285275</v>
      </c>
      <c r="CS151" s="337">
        <v>18.120401083193212</v>
      </c>
      <c r="CT151" s="1296">
        <v>20.641960938524054</v>
      </c>
      <c r="CU151" s="1296">
        <v>30.49195465427405</v>
      </c>
      <c r="CV151" s="1296">
        <v>21.565176116276024</v>
      </c>
      <c r="CW151" s="1296">
        <v>19.591178391959797</v>
      </c>
      <c r="CX151" s="1296">
        <v>16.871938350458205</v>
      </c>
      <c r="CY151" s="1296">
        <v>12.060806727923998</v>
      </c>
      <c r="CZ151" s="1296">
        <v>15.4248327907665</v>
      </c>
      <c r="DA151" s="1296">
        <v>15.648787748676112</v>
      </c>
      <c r="DB151" s="1296">
        <v>15.492861793430007</v>
      </c>
      <c r="DC151" s="1296">
        <v>21.233278774387852</v>
      </c>
      <c r="DD151" s="1296">
        <v>21.547996595521798</v>
      </c>
      <c r="DE151" s="1296">
        <v>21.155399568034554</v>
      </c>
      <c r="DF151" s="1297">
        <v>20.881237396883595</v>
      </c>
      <c r="DG151" s="1296">
        <v>21.010008099352053</v>
      </c>
      <c r="DH151" s="1296">
        <v>20.516602068875208</v>
      </c>
      <c r="DI151" s="337"/>
      <c r="DJ151" s="62">
        <f t="shared" si="117"/>
        <v>0</v>
      </c>
      <c r="DK151" s="339" t="str">
        <f t="shared" si="122"/>
        <v/>
      </c>
      <c r="DL151" s="340">
        <f t="shared" si="123"/>
        <v>0</v>
      </c>
      <c r="DM151" s="341">
        <f t="shared" si="124"/>
        <v>0</v>
      </c>
      <c r="DN151" s="341">
        <f t="shared" si="125"/>
        <v>0</v>
      </c>
      <c r="DO151" s="341">
        <f t="shared" si="126"/>
        <v>0</v>
      </c>
      <c r="DP151" s="341">
        <f t="shared" si="127"/>
        <v>0</v>
      </c>
      <c r="DQ151" s="341">
        <f t="shared" si="139"/>
        <v>197.72285040343647</v>
      </c>
      <c r="DR151" s="21"/>
      <c r="DU151" s="69"/>
    </row>
    <row r="152" spans="1:125" s="342" customFormat="1" ht="20" customHeight="1" x14ac:dyDescent="0.2">
      <c r="A152" s="1394" t="s">
        <v>95</v>
      </c>
      <c r="B152" s="1417"/>
      <c r="C152" s="1295"/>
      <c r="D152" s="1418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2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3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5"/>
      <c r="AO152" s="334"/>
      <c r="AP152" s="334"/>
      <c r="AQ152" s="334"/>
      <c r="AR152" s="334"/>
      <c r="AS152" s="334"/>
      <c r="AT152" s="334"/>
      <c r="AU152" s="334"/>
      <c r="AV152" s="334"/>
      <c r="AW152" s="334"/>
      <c r="AX152" s="334"/>
      <c r="AY152" s="334"/>
      <c r="AZ152" s="334"/>
      <c r="BA152" s="334"/>
      <c r="BB152" s="334"/>
      <c r="BC152" s="334"/>
      <c r="BD152" s="334"/>
      <c r="BE152" s="334"/>
      <c r="BF152" s="334"/>
      <c r="BG152" s="334"/>
      <c r="BH152" s="334"/>
      <c r="BI152" s="334"/>
      <c r="BJ152" s="334"/>
      <c r="BK152" s="334"/>
      <c r="BL152" s="336"/>
      <c r="BM152" s="334"/>
      <c r="BN152" s="334"/>
      <c r="BO152" s="334"/>
      <c r="BP152" s="334"/>
      <c r="BQ152" s="334"/>
      <c r="BR152" s="334"/>
      <c r="BS152" s="334"/>
      <c r="BT152" s="337"/>
      <c r="BU152" s="337"/>
      <c r="BV152" s="337"/>
      <c r="BW152" s="337"/>
      <c r="BX152" s="337"/>
      <c r="BY152" s="338"/>
      <c r="BZ152" s="337"/>
      <c r="CA152" s="337"/>
      <c r="CB152" s="337"/>
      <c r="CC152" s="337"/>
      <c r="CD152" s="337"/>
      <c r="CE152" s="337"/>
      <c r="CF152" s="337"/>
      <c r="CG152" s="337"/>
      <c r="CH152" s="338"/>
      <c r="CI152" s="337">
        <v>11.899464012251151</v>
      </c>
      <c r="CJ152" s="337">
        <v>11.899464012251151</v>
      </c>
      <c r="CK152" s="337"/>
      <c r="CL152" s="337"/>
      <c r="CM152" s="337">
        <v>11.632985074626868</v>
      </c>
      <c r="CN152" s="337">
        <v>10.80190218311051</v>
      </c>
      <c r="CO152" s="337">
        <v>10.198464247020583</v>
      </c>
      <c r="CP152" s="337">
        <v>12.659999999999998</v>
      </c>
      <c r="CQ152" s="337">
        <v>15.530000000000001</v>
      </c>
      <c r="CR152" s="337">
        <v>15.529999999999996</v>
      </c>
      <c r="CS152" s="337">
        <v>15.529999999999998</v>
      </c>
      <c r="CT152" s="1296">
        <v>15.272738349070972</v>
      </c>
      <c r="CU152" s="1296">
        <v>17.138410725964686</v>
      </c>
      <c r="CV152" s="1296">
        <v>19.581629116117849</v>
      </c>
      <c r="CW152" s="1296">
        <v>17.852580013063356</v>
      </c>
      <c r="CX152" s="1296">
        <v>20.043799719232567</v>
      </c>
      <c r="CY152" s="1296">
        <v>11.99</v>
      </c>
      <c r="CZ152" s="1296">
        <v>19.984817669730209</v>
      </c>
      <c r="DA152" s="1296">
        <v>17.00769911504425</v>
      </c>
      <c r="DB152" s="1296">
        <v>17.033971005357706</v>
      </c>
      <c r="DC152" s="1296">
        <v>19.425885978428351</v>
      </c>
      <c r="DD152" s="1296">
        <v>18.875184275184271</v>
      </c>
      <c r="DE152" s="1296">
        <v>19.530730478589419</v>
      </c>
      <c r="DF152" s="1297">
        <v>19.099167950693374</v>
      </c>
      <c r="DG152" s="1296">
        <v>19.245714285714286</v>
      </c>
      <c r="DH152" s="1296">
        <v>19.099167950693374</v>
      </c>
      <c r="DI152" s="337"/>
      <c r="DJ152" s="62"/>
      <c r="DK152" s="339"/>
      <c r="DL152" s="340"/>
      <c r="DM152" s="341"/>
      <c r="DN152" s="341"/>
      <c r="DO152" s="341"/>
      <c r="DP152" s="341"/>
      <c r="DQ152" s="341"/>
      <c r="DR152" s="21"/>
      <c r="DU152" s="69"/>
    </row>
    <row r="153" spans="1:125" s="342" customFormat="1" ht="20" customHeight="1" x14ac:dyDescent="0.2">
      <c r="A153" s="1394" t="s">
        <v>96</v>
      </c>
      <c r="B153" s="1417"/>
      <c r="C153" s="1295"/>
      <c r="D153" s="1418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2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3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5"/>
      <c r="AO153" s="334"/>
      <c r="AP153" s="334"/>
      <c r="AQ153" s="334"/>
      <c r="AR153" s="334"/>
      <c r="AS153" s="334"/>
      <c r="AT153" s="334"/>
      <c r="AU153" s="334"/>
      <c r="AV153" s="334"/>
      <c r="AW153" s="334"/>
      <c r="AX153" s="334"/>
      <c r="AY153" s="334"/>
      <c r="AZ153" s="334"/>
      <c r="BA153" s="334"/>
      <c r="BB153" s="334"/>
      <c r="BC153" s="334"/>
      <c r="BD153" s="334"/>
      <c r="BE153" s="334"/>
      <c r="BF153" s="334"/>
      <c r="BG153" s="334"/>
      <c r="BH153" s="334"/>
      <c r="BI153" s="334"/>
      <c r="BJ153" s="334"/>
      <c r="BK153" s="334"/>
      <c r="BL153" s="336"/>
      <c r="BM153" s="334"/>
      <c r="BN153" s="334"/>
      <c r="BO153" s="334"/>
      <c r="BP153" s="334"/>
      <c r="BQ153" s="334"/>
      <c r="BR153" s="334"/>
      <c r="BS153" s="334"/>
      <c r="BT153" s="337"/>
      <c r="BU153" s="337"/>
      <c r="BV153" s="337"/>
      <c r="BW153" s="337"/>
      <c r="BX153" s="337"/>
      <c r="BY153" s="338"/>
      <c r="BZ153" s="337"/>
      <c r="CA153" s="337"/>
      <c r="CB153" s="337"/>
      <c r="CC153" s="337"/>
      <c r="CD153" s="337"/>
      <c r="CE153" s="337"/>
      <c r="CF153" s="337"/>
      <c r="CG153" s="337"/>
      <c r="CH153" s="338"/>
      <c r="CI153" s="337">
        <v>55.200525066745783</v>
      </c>
      <c r="CJ153" s="337">
        <v>58.300581678857533</v>
      </c>
      <c r="CK153" s="337"/>
      <c r="CL153" s="337"/>
      <c r="CM153" s="337">
        <v>53.624238320920789</v>
      </c>
      <c r="CN153" s="337">
        <v>68.18359375</v>
      </c>
      <c r="CO153" s="337">
        <v>49.10988235294117</v>
      </c>
      <c r="CP153" s="337">
        <v>11.81281746031746</v>
      </c>
      <c r="CQ153" s="337">
        <v>19.501818169142126</v>
      </c>
      <c r="CR153" s="337">
        <v>20.048240292963268</v>
      </c>
      <c r="CS153" s="337">
        <v>20.945253478551813</v>
      </c>
      <c r="CT153" s="1296">
        <v>24.697910722503458</v>
      </c>
      <c r="CU153" s="1296">
        <v>40.592161761068517</v>
      </c>
      <c r="CV153" s="1296">
        <v>22.424254081441173</v>
      </c>
      <c r="CW153" s="1296">
        <v>20.678068599428336</v>
      </c>
      <c r="CX153" s="1296">
        <v>15.533682132280354</v>
      </c>
      <c r="CY153" s="1296">
        <v>12.101270190895738</v>
      </c>
      <c r="CZ153" s="1296">
        <v>10.881013293943871</v>
      </c>
      <c r="DA153" s="1296">
        <v>14.448477088948785</v>
      </c>
      <c r="DB153" s="1296">
        <v>14.12886192468619</v>
      </c>
      <c r="DC153" s="1296">
        <v>22.568658925318761</v>
      </c>
      <c r="DD153" s="1296">
        <v>24.011638147961751</v>
      </c>
      <c r="DE153" s="1296">
        <v>22.374669187145553</v>
      </c>
      <c r="DF153" s="1297">
        <v>22.197907559198541</v>
      </c>
      <c r="DG153" s="1296">
        <v>22.315204321277598</v>
      </c>
      <c r="DH153" s="1296">
        <v>21.563863843351545</v>
      </c>
      <c r="DI153" s="337"/>
      <c r="DJ153" s="62"/>
      <c r="DK153" s="339"/>
      <c r="DL153" s="340">
        <f>+SUM(Q153:AB153)</f>
        <v>0</v>
      </c>
      <c r="DM153" s="341" t="s">
        <v>97</v>
      </c>
      <c r="DN153" s="341"/>
      <c r="DO153" s="341"/>
      <c r="DP153" s="341"/>
      <c r="DQ153" s="341"/>
      <c r="DR153" s="21"/>
      <c r="DU153" s="69"/>
    </row>
    <row r="154" spans="1:125" s="274" customFormat="1" ht="20" customHeight="1" x14ac:dyDescent="0.2">
      <c r="A154" s="1419" t="s">
        <v>98</v>
      </c>
      <c r="B154" s="1382"/>
      <c r="C154" s="1298"/>
      <c r="D154" s="1411"/>
      <c r="E154" s="316"/>
      <c r="F154" s="316"/>
      <c r="G154" s="316"/>
      <c r="H154" s="316"/>
      <c r="I154" s="316"/>
      <c r="J154" s="316"/>
      <c r="K154" s="316"/>
      <c r="L154" s="316"/>
      <c r="M154" s="316"/>
      <c r="N154" s="316"/>
      <c r="O154" s="316"/>
      <c r="P154" s="64"/>
      <c r="Q154" s="343">
        <f t="shared" ref="Q154:AB154" si="140">100*Q73/Q103</f>
        <v>12.094173296065362</v>
      </c>
      <c r="R154" s="343">
        <f t="shared" si="140"/>
        <v>16.538287267784323</v>
      </c>
      <c r="S154" s="343">
        <f t="shared" si="140"/>
        <v>14.593667423856104</v>
      </c>
      <c r="T154" s="343">
        <f t="shared" si="140"/>
        <v>18.312662685653038</v>
      </c>
      <c r="U154" s="343">
        <f t="shared" si="140"/>
        <v>12.186969148994466</v>
      </c>
      <c r="V154" s="343">
        <f t="shared" si="140"/>
        <v>14.71635030198447</v>
      </c>
      <c r="W154" s="343">
        <f t="shared" si="140"/>
        <v>11.740929193019165</v>
      </c>
      <c r="X154" s="343">
        <f t="shared" si="140"/>
        <v>7.6927486385783892</v>
      </c>
      <c r="Y154" s="343">
        <f t="shared" si="140"/>
        <v>11.828661252292376</v>
      </c>
      <c r="Z154" s="343">
        <f t="shared" si="140"/>
        <v>16.89988175009854</v>
      </c>
      <c r="AA154" s="343">
        <f t="shared" si="140"/>
        <v>8.716263194488338</v>
      </c>
      <c r="AB154" s="344">
        <f t="shared" si="140"/>
        <v>10.447166616870829</v>
      </c>
      <c r="AC154" s="345">
        <v>14.329968487955989</v>
      </c>
      <c r="AD154" s="345">
        <v>11.001812063163344</v>
      </c>
      <c r="AE154" s="345">
        <v>13.85614518927094</v>
      </c>
      <c r="AF154" s="345">
        <v>13.675314697712901</v>
      </c>
      <c r="AG154" s="345">
        <f t="shared" ref="AG154:CK154" si="141">IF(AG103&gt;0,100*AG73/AG103,0)</f>
        <v>8.6668657905217046</v>
      </c>
      <c r="AH154" s="345">
        <f t="shared" si="141"/>
        <v>8.7779077455118752</v>
      </c>
      <c r="AI154" s="345">
        <f t="shared" si="141"/>
        <v>12.903078050567974</v>
      </c>
      <c r="AJ154" s="345">
        <f t="shared" si="141"/>
        <v>0</v>
      </c>
      <c r="AK154" s="345">
        <f t="shared" si="141"/>
        <v>14.710195261248746</v>
      </c>
      <c r="AL154" s="345">
        <f t="shared" si="141"/>
        <v>13.351655658495501</v>
      </c>
      <c r="AM154" s="345">
        <f t="shared" si="141"/>
        <v>12.731077781653296</v>
      </c>
      <c r="AN154" s="346">
        <f t="shared" si="141"/>
        <v>15.883564208161737</v>
      </c>
      <c r="AO154" s="345">
        <f t="shared" si="141"/>
        <v>12.841593260913704</v>
      </c>
      <c r="AP154" s="345">
        <f t="shared" si="141"/>
        <v>11.580260733692484</v>
      </c>
      <c r="AQ154" s="345">
        <f t="shared" si="141"/>
        <v>19.795149392347291</v>
      </c>
      <c r="AR154" s="345">
        <f t="shared" si="141"/>
        <v>12.702946482260975</v>
      </c>
      <c r="AS154" s="345">
        <f t="shared" si="141"/>
        <v>11.955190364397264</v>
      </c>
      <c r="AT154" s="345">
        <f t="shared" si="141"/>
        <v>15.73317775184753</v>
      </c>
      <c r="AU154" s="345">
        <f t="shared" si="141"/>
        <v>5.5939660590823381</v>
      </c>
      <c r="AV154" s="345">
        <f t="shared" si="141"/>
        <v>11.996604234095612</v>
      </c>
      <c r="AW154" s="345">
        <f t="shared" si="141"/>
        <v>15.32024950555302</v>
      </c>
      <c r="AX154" s="345">
        <f t="shared" si="141"/>
        <v>9.8129243393738097</v>
      </c>
      <c r="AY154" s="345">
        <f t="shared" si="141"/>
        <v>6.4052350019105848</v>
      </c>
      <c r="AZ154" s="345">
        <f t="shared" si="141"/>
        <v>14.225638051044083</v>
      </c>
      <c r="BA154" s="345">
        <f t="shared" si="141"/>
        <v>10.833947502692897</v>
      </c>
      <c r="BB154" s="345">
        <f t="shared" si="141"/>
        <v>13.346623996642359</v>
      </c>
      <c r="BC154" s="345">
        <f t="shared" si="141"/>
        <v>10.719696969696969</v>
      </c>
      <c r="BD154" s="345">
        <f t="shared" si="141"/>
        <v>9.6234108899016544</v>
      </c>
      <c r="BE154" s="345">
        <f t="shared" si="141"/>
        <v>9.6542899227907935</v>
      </c>
      <c r="BF154" s="345">
        <f t="shared" si="141"/>
        <v>6.3884749130650773</v>
      </c>
      <c r="BG154" s="345">
        <f t="shared" si="141"/>
        <v>8.3242059145673597</v>
      </c>
      <c r="BH154" s="345">
        <f t="shared" si="141"/>
        <v>8.0513557310215749</v>
      </c>
      <c r="BI154" s="345">
        <f t="shared" si="141"/>
        <v>9.7049062696205937</v>
      </c>
      <c r="BJ154" s="345">
        <f t="shared" si="141"/>
        <v>22.4626098869734</v>
      </c>
      <c r="BK154" s="345">
        <f t="shared" si="141"/>
        <v>20.419847328244273</v>
      </c>
      <c r="BL154" s="347">
        <f t="shared" si="141"/>
        <v>18.216199180586194</v>
      </c>
      <c r="BM154" s="345">
        <f t="shared" si="141"/>
        <v>15.891654191616766</v>
      </c>
      <c r="BN154" s="345">
        <f t="shared" si="141"/>
        <v>18.758348025858844</v>
      </c>
      <c r="BO154" s="345">
        <f t="shared" si="141"/>
        <v>12.422214944088335</v>
      </c>
      <c r="BP154" s="345">
        <f t="shared" si="141"/>
        <v>12.112288034959388</v>
      </c>
      <c r="BQ154" s="345">
        <f t="shared" si="141"/>
        <v>19.648868352582038</v>
      </c>
      <c r="BR154" s="345">
        <f t="shared" si="141"/>
        <v>14.771361254027022</v>
      </c>
      <c r="BS154" s="345">
        <f t="shared" si="141"/>
        <v>16.02198900549725</v>
      </c>
      <c r="BT154" s="348">
        <f t="shared" si="141"/>
        <v>0</v>
      </c>
      <c r="BU154" s="348">
        <f t="shared" si="141"/>
        <v>0</v>
      </c>
      <c r="BV154" s="348">
        <f t="shared" si="141"/>
        <v>0</v>
      </c>
      <c r="BW154" s="348">
        <f t="shared" si="141"/>
        <v>0</v>
      </c>
      <c r="BX154" s="348">
        <f t="shared" si="141"/>
        <v>0</v>
      </c>
      <c r="BY154" s="349">
        <f t="shared" si="141"/>
        <v>0</v>
      </c>
      <c r="BZ154" s="348">
        <f t="shared" si="141"/>
        <v>0</v>
      </c>
      <c r="CA154" s="348">
        <f t="shared" si="141"/>
        <v>0</v>
      </c>
      <c r="CB154" s="348">
        <f t="shared" si="141"/>
        <v>0</v>
      </c>
      <c r="CC154" s="348">
        <f t="shared" si="141"/>
        <v>0</v>
      </c>
      <c r="CD154" s="348">
        <f t="shared" si="141"/>
        <v>0</v>
      </c>
      <c r="CE154" s="348">
        <f t="shared" si="141"/>
        <v>0</v>
      </c>
      <c r="CF154" s="348">
        <f t="shared" si="141"/>
        <v>0</v>
      </c>
      <c r="CG154" s="348">
        <f t="shared" si="141"/>
        <v>0</v>
      </c>
      <c r="CH154" s="349">
        <f t="shared" si="141"/>
        <v>0</v>
      </c>
      <c r="CI154" s="348">
        <f t="shared" si="141"/>
        <v>0</v>
      </c>
      <c r="CJ154" s="348">
        <f t="shared" si="141"/>
        <v>0</v>
      </c>
      <c r="CK154" s="348">
        <f t="shared" si="141"/>
        <v>0</v>
      </c>
      <c r="CL154" s="348"/>
      <c r="CM154" s="348">
        <f t="shared" ref="CM154:DJ154" si="142">IF(CM103&gt;0,100*CM73/CM103,0)</f>
        <v>13.737035797925728</v>
      </c>
      <c r="CN154" s="348">
        <f t="shared" si="142"/>
        <v>8.0287531103124135</v>
      </c>
      <c r="CO154" s="348">
        <f t="shared" si="142"/>
        <v>1.2334663027503674</v>
      </c>
      <c r="CP154" s="348">
        <f t="shared" si="142"/>
        <v>0.86615154536390826</v>
      </c>
      <c r="CQ154" s="348">
        <f t="shared" si="142"/>
        <v>3.6264358934734457</v>
      </c>
      <c r="CR154" s="348">
        <f t="shared" si="142"/>
        <v>2.8900187316028916</v>
      </c>
      <c r="CS154" s="348">
        <f t="shared" si="142"/>
        <v>2.765180842827121</v>
      </c>
      <c r="CT154" s="1299">
        <v>4.6817074462451007</v>
      </c>
      <c r="CU154" s="1299">
        <v>11.425224937443433</v>
      </c>
      <c r="CV154" s="1299">
        <v>5.1813990779715375</v>
      </c>
      <c r="CW154" s="1299">
        <v>5.4914989251514559</v>
      </c>
      <c r="CX154" s="1299">
        <v>3.0252183783250257</v>
      </c>
      <c r="CY154" s="1299">
        <v>0.60664112388250324</v>
      </c>
      <c r="CZ154" s="1299">
        <v>2.8824184193567284</v>
      </c>
      <c r="DA154" s="1299">
        <v>2.8739533831183524</v>
      </c>
      <c r="DB154" s="1299">
        <v>2.8824184193567284</v>
      </c>
      <c r="DC154" s="1299">
        <v>5.3542972484861364</v>
      </c>
      <c r="DD154" s="1299">
        <v>5.3542972484861364</v>
      </c>
      <c r="DE154" s="1299">
        <v>5.4448652505625992</v>
      </c>
      <c r="DF154" s="1300">
        <v>5.3542972484861364</v>
      </c>
      <c r="DG154" s="1299">
        <v>5.4448652505625992</v>
      </c>
      <c r="DH154" s="1299">
        <v>5.3542972484861364</v>
      </c>
      <c r="DI154" s="348"/>
      <c r="DJ154" s="350">
        <f t="shared" si="142"/>
        <v>15.558194774346793</v>
      </c>
      <c r="DK154" s="315" t="s">
        <v>51</v>
      </c>
      <c r="DL154" s="309">
        <f>100*DL73/DL103</f>
        <v>13.186494243606695</v>
      </c>
      <c r="DM154" s="351">
        <f>100*DM73/DM103</f>
        <v>12.727874419073107</v>
      </c>
      <c r="DN154" s="311">
        <f>100*DN73/DN103</f>
        <v>12.198414286326537</v>
      </c>
      <c r="DO154" s="312">
        <f>100*DO73/DO103</f>
        <v>11.732289742000395</v>
      </c>
      <c r="DP154" s="312">
        <f>IF(DP103&gt;0,100*DP73/DP103,0)</f>
        <v>15.55231351693309</v>
      </c>
      <c r="DQ154" s="312">
        <f>IF(DQ103&gt;0,100*DQ73/DQ103,0)</f>
        <v>5.3245461191330783</v>
      </c>
      <c r="DR154" s="21"/>
      <c r="DU154" s="69"/>
    </row>
    <row r="155" spans="1:125" s="274" customFormat="1" ht="20" customHeight="1" x14ac:dyDescent="0.2">
      <c r="A155" s="1419" t="s">
        <v>99</v>
      </c>
      <c r="B155" s="1382"/>
      <c r="C155" s="1298"/>
      <c r="D155" s="1411"/>
      <c r="E155" s="316"/>
      <c r="F155" s="316"/>
      <c r="G155" s="316"/>
      <c r="H155" s="316"/>
      <c r="I155" s="316"/>
      <c r="J155" s="316"/>
      <c r="K155" s="316"/>
      <c r="L155" s="316"/>
      <c r="M155" s="316"/>
      <c r="N155" s="316"/>
      <c r="O155" s="316"/>
      <c r="P155" s="64"/>
      <c r="Q155" s="343">
        <f t="shared" ref="Q155:AB155" si="143">100*Q99/Q103</f>
        <v>23.059557084497957</v>
      </c>
      <c r="R155" s="343">
        <f t="shared" si="143"/>
        <v>20.429945124100087</v>
      </c>
      <c r="S155" s="343">
        <f t="shared" si="143"/>
        <v>22.474618701033794</v>
      </c>
      <c r="T155" s="343">
        <f t="shared" si="143"/>
        <v>27.979380390955953</v>
      </c>
      <c r="U155" s="343">
        <f t="shared" si="143"/>
        <v>37.826730231793526</v>
      </c>
      <c r="V155" s="343">
        <f t="shared" si="143"/>
        <v>29.47584124245039</v>
      </c>
      <c r="W155" s="343">
        <f t="shared" si="143"/>
        <v>39.260069427932855</v>
      </c>
      <c r="X155" s="343">
        <f t="shared" si="143"/>
        <v>30.621954714817999</v>
      </c>
      <c r="Y155" s="343">
        <f t="shared" si="143"/>
        <v>24.829709195703433</v>
      </c>
      <c r="Z155" s="343">
        <f t="shared" si="143"/>
        <v>23.418407567993693</v>
      </c>
      <c r="AA155" s="343">
        <f t="shared" si="143"/>
        <v>20.377978635990139</v>
      </c>
      <c r="AB155" s="344">
        <f t="shared" si="143"/>
        <v>17.986256348969228</v>
      </c>
      <c r="AC155" s="345">
        <v>22.24002563691716</v>
      </c>
      <c r="AD155" s="345">
        <v>27.137803089136249</v>
      </c>
      <c r="AE155" s="345">
        <v>24.135937013478049</v>
      </c>
      <c r="AF155" s="345">
        <v>27.338809763016371</v>
      </c>
      <c r="AG155" s="345">
        <f t="shared" ref="AG155:CK155" si="144">IF(AG103&gt;0,100*AG99/AG103,0)</f>
        <v>35.429111907606533</v>
      </c>
      <c r="AH155" s="345">
        <f t="shared" si="144"/>
        <v>33.926664293342824</v>
      </c>
      <c r="AI155" s="345">
        <f t="shared" si="144"/>
        <v>32.246244045437891</v>
      </c>
      <c r="AJ155" s="345">
        <f t="shared" si="144"/>
        <v>38.339920948616601</v>
      </c>
      <c r="AK155" s="345">
        <f t="shared" si="144"/>
        <v>28.995909546963031</v>
      </c>
      <c r="AL155" s="345">
        <f t="shared" si="144"/>
        <v>31.295713462476172</v>
      </c>
      <c r="AM155" s="345">
        <f t="shared" si="144"/>
        <v>31.595993821316458</v>
      </c>
      <c r="AN155" s="346">
        <f t="shared" si="144"/>
        <v>29.258704605016849</v>
      </c>
      <c r="AO155" s="345">
        <f t="shared" si="144"/>
        <v>27.989949721391085</v>
      </c>
      <c r="AP155" s="345">
        <f t="shared" si="144"/>
        <v>26.13283891881807</v>
      </c>
      <c r="AQ155" s="345">
        <f t="shared" si="144"/>
        <v>19.906596614127263</v>
      </c>
      <c r="AR155" s="345">
        <f t="shared" si="144"/>
        <v>30.48206053317298</v>
      </c>
      <c r="AS155" s="345">
        <f t="shared" si="144"/>
        <v>29.159436562212921</v>
      </c>
      <c r="AT155" s="345">
        <f t="shared" si="144"/>
        <v>29.414624659665499</v>
      </c>
      <c r="AU155" s="345">
        <f t="shared" si="144"/>
        <v>32.421004514027771</v>
      </c>
      <c r="AV155" s="345">
        <f t="shared" si="144"/>
        <v>26.964503634530693</v>
      </c>
      <c r="AW155" s="345">
        <f t="shared" si="144"/>
        <v>25.726456716872054</v>
      </c>
      <c r="AX155" s="345">
        <f t="shared" si="144"/>
        <v>36.399159869095882</v>
      </c>
      <c r="AY155" s="345">
        <f t="shared" si="144"/>
        <v>34.194688574703861</v>
      </c>
      <c r="AZ155" s="345">
        <f t="shared" si="144"/>
        <v>30.273588553750965</v>
      </c>
      <c r="BA155" s="345">
        <f t="shared" si="144"/>
        <v>29.531152559668914</v>
      </c>
      <c r="BB155" s="345">
        <f t="shared" si="144"/>
        <v>28.377314936257278</v>
      </c>
      <c r="BC155" s="345">
        <f t="shared" si="144"/>
        <v>28.276515151515152</v>
      </c>
      <c r="BD155" s="345">
        <f t="shared" si="144"/>
        <v>27.229551451187334</v>
      </c>
      <c r="BE155" s="345">
        <f t="shared" si="144"/>
        <v>30.410985354218969</v>
      </c>
      <c r="BF155" s="345">
        <f t="shared" si="144"/>
        <v>33.169398907103826</v>
      </c>
      <c r="BG155" s="345">
        <f t="shared" si="144"/>
        <v>33.653983523024905</v>
      </c>
      <c r="BH155" s="345">
        <f t="shared" si="144"/>
        <v>35.760324706738878</v>
      </c>
      <c r="BI155" s="345">
        <f t="shared" si="144"/>
        <v>29.083325858821418</v>
      </c>
      <c r="BJ155" s="345">
        <f t="shared" si="144"/>
        <v>20.909921223884005</v>
      </c>
      <c r="BK155" s="345">
        <f t="shared" si="144"/>
        <v>18.854961832061068</v>
      </c>
      <c r="BL155" s="347">
        <f t="shared" si="144"/>
        <v>25.536896132546936</v>
      </c>
      <c r="BM155" s="345">
        <f t="shared" si="144"/>
        <v>21.500748502994011</v>
      </c>
      <c r="BN155" s="345">
        <f t="shared" si="144"/>
        <v>23.262274937222845</v>
      </c>
      <c r="BO155" s="345">
        <f t="shared" si="144"/>
        <v>27.712534506152622</v>
      </c>
      <c r="BP155" s="345">
        <f t="shared" si="144"/>
        <v>23.782833800408493</v>
      </c>
      <c r="BQ155" s="345">
        <f t="shared" si="144"/>
        <v>23.70261119250501</v>
      </c>
      <c r="BR155" s="345">
        <f t="shared" si="144"/>
        <v>22.30610184161177</v>
      </c>
      <c r="BS155" s="345">
        <f t="shared" si="144"/>
        <v>26.236881559220389</v>
      </c>
      <c r="BT155" s="348">
        <f t="shared" si="144"/>
        <v>0</v>
      </c>
      <c r="BU155" s="348">
        <f t="shared" si="144"/>
        <v>0</v>
      </c>
      <c r="BV155" s="348">
        <f t="shared" si="144"/>
        <v>0</v>
      </c>
      <c r="BW155" s="348">
        <f t="shared" si="144"/>
        <v>0</v>
      </c>
      <c r="BX155" s="348">
        <f t="shared" si="144"/>
        <v>0</v>
      </c>
      <c r="BY155" s="349">
        <f t="shared" si="144"/>
        <v>0</v>
      </c>
      <c r="BZ155" s="348">
        <f t="shared" si="144"/>
        <v>0</v>
      </c>
      <c r="CA155" s="348">
        <f t="shared" si="144"/>
        <v>0</v>
      </c>
      <c r="CB155" s="348">
        <f t="shared" si="144"/>
        <v>0</v>
      </c>
      <c r="CC155" s="348">
        <f t="shared" si="144"/>
        <v>0</v>
      </c>
      <c r="CD155" s="348">
        <f t="shared" si="144"/>
        <v>0</v>
      </c>
      <c r="CE155" s="348">
        <f t="shared" si="144"/>
        <v>0</v>
      </c>
      <c r="CF155" s="348">
        <f t="shared" si="144"/>
        <v>0</v>
      </c>
      <c r="CG155" s="348">
        <f t="shared" si="144"/>
        <v>0</v>
      </c>
      <c r="CH155" s="349">
        <f t="shared" si="144"/>
        <v>0</v>
      </c>
      <c r="CI155" s="348">
        <f t="shared" si="144"/>
        <v>0</v>
      </c>
      <c r="CJ155" s="348">
        <f t="shared" si="144"/>
        <v>0</v>
      </c>
      <c r="CK155" s="348">
        <f t="shared" si="144"/>
        <v>0</v>
      </c>
      <c r="CL155" s="348"/>
      <c r="CM155" s="348">
        <f t="shared" ref="CM155:DJ155" si="145">IF(CM103&gt;0,100*CM99/CM103,0)</f>
        <v>28.156574105051856</v>
      </c>
      <c r="CN155" s="348">
        <f t="shared" si="145"/>
        <v>33.983964611556537</v>
      </c>
      <c r="CO155" s="348">
        <f t="shared" si="145"/>
        <v>39.313457904681925</v>
      </c>
      <c r="CP155" s="348">
        <f t="shared" si="145"/>
        <v>42.104935194416747</v>
      </c>
      <c r="CQ155" s="348">
        <f t="shared" si="145"/>
        <v>34.894143099984547</v>
      </c>
      <c r="CR155" s="348">
        <f t="shared" si="145"/>
        <v>35.001337971634968</v>
      </c>
      <c r="CS155" s="348">
        <f t="shared" si="145"/>
        <v>35.001659108505699</v>
      </c>
      <c r="CT155" s="1299">
        <v>31.230801821840906</v>
      </c>
      <c r="CU155" s="1299">
        <v>26.380237448756855</v>
      </c>
      <c r="CV155" s="1299">
        <v>30.557225896973343</v>
      </c>
      <c r="CW155" s="1299">
        <v>32.934336525307799</v>
      </c>
      <c r="CX155" s="1299">
        <v>31.298425702018456</v>
      </c>
      <c r="CY155" s="1299">
        <v>33.562154108131118</v>
      </c>
      <c r="CZ155" s="1299">
        <v>36.709824828636712</v>
      </c>
      <c r="DA155" s="1299">
        <v>36.654220411857885</v>
      </c>
      <c r="DB155" s="1299">
        <v>36.709824828636712</v>
      </c>
      <c r="DC155" s="1299">
        <v>35.211940932752576</v>
      </c>
      <c r="DD155" s="1299">
        <v>35.211940932752576</v>
      </c>
      <c r="DE155" s="1299">
        <v>35.215983314122617</v>
      </c>
      <c r="DF155" s="1300">
        <v>35.211940932752576</v>
      </c>
      <c r="DG155" s="1299">
        <v>35.215983314122617</v>
      </c>
      <c r="DH155" s="1299">
        <v>35.211940932752576</v>
      </c>
      <c r="DI155" s="348"/>
      <c r="DJ155" s="350">
        <f t="shared" si="145"/>
        <v>24.197117105391598</v>
      </c>
      <c r="DK155" s="315" t="s">
        <v>51</v>
      </c>
      <c r="DL155" s="309">
        <f>100*DL99/DL103</f>
        <v>26.665069588091935</v>
      </c>
      <c r="DM155" s="351">
        <f>100*DM99/DM103</f>
        <v>29.589981918725389</v>
      </c>
      <c r="DN155" s="311">
        <f>100*DN99/DN103</f>
        <v>29.186308427394099</v>
      </c>
      <c r="DO155" s="312">
        <f>100*DO99/DO103</f>
        <v>28.973288469211887</v>
      </c>
      <c r="DP155" s="312">
        <f>IF(DP103&gt;0,100*DP99/DP103,0)</f>
        <v>23.914953566645458</v>
      </c>
      <c r="DQ155" s="312">
        <f>IF(DQ103&gt;0,100*DQ99/DQ103,0)</f>
        <v>33.635828968125267</v>
      </c>
      <c r="DR155" s="21"/>
      <c r="DU155" s="69"/>
    </row>
    <row r="156" spans="1:125" s="274" customFormat="1" ht="20" customHeight="1" x14ac:dyDescent="0.2">
      <c r="A156" s="1419" t="s">
        <v>100</v>
      </c>
      <c r="B156" s="1382"/>
      <c r="C156" s="1298"/>
      <c r="D156" s="1411"/>
      <c r="E156" s="316"/>
      <c r="F156" s="316"/>
      <c r="G156" s="316"/>
      <c r="H156" s="316"/>
      <c r="I156" s="316"/>
      <c r="J156" s="316"/>
      <c r="K156" s="316"/>
      <c r="L156" s="316"/>
      <c r="M156" s="316"/>
      <c r="N156" s="316"/>
      <c r="O156" s="316"/>
      <c r="P156" s="64"/>
      <c r="Q156" s="343">
        <f>100-Q154-Q155</f>
        <v>64.846269619436683</v>
      </c>
      <c r="R156" s="343">
        <f t="shared" ref="R156:AB156" si="146">100-R154-R155</f>
        <v>63.031767608115587</v>
      </c>
      <c r="S156" s="343">
        <f t="shared" si="146"/>
        <v>62.931713875110106</v>
      </c>
      <c r="T156" s="343">
        <f t="shared" si="146"/>
        <v>53.707956923391009</v>
      </c>
      <c r="U156" s="343">
        <f t="shared" si="146"/>
        <v>49.98630061921201</v>
      </c>
      <c r="V156" s="343">
        <f t="shared" si="146"/>
        <v>55.807808455565137</v>
      </c>
      <c r="W156" s="343">
        <f t="shared" si="146"/>
        <v>48.999001379047975</v>
      </c>
      <c r="X156" s="343">
        <f t="shared" si="146"/>
        <v>61.685296646603604</v>
      </c>
      <c r="Y156" s="343">
        <f t="shared" si="146"/>
        <v>63.341629552004193</v>
      </c>
      <c r="Z156" s="343">
        <f t="shared" si="146"/>
        <v>59.681710681907759</v>
      </c>
      <c r="AA156" s="343">
        <f t="shared" si="146"/>
        <v>70.905758169521533</v>
      </c>
      <c r="AB156" s="344">
        <f t="shared" si="146"/>
        <v>71.566577034159934</v>
      </c>
      <c r="AC156" s="345">
        <v>63.430005875126845</v>
      </c>
      <c r="AD156" s="345">
        <v>61.860384847700409</v>
      </c>
      <c r="AE156" s="345">
        <v>62.007917797251018</v>
      </c>
      <c r="AF156" s="345">
        <v>58.985875539270722</v>
      </c>
      <c r="AG156" s="345">
        <f t="shared" ref="AG156:CR156" si="147">IF(AG154-AG155&lt;&gt;0,100-AG154-AG155,0)</f>
        <v>55.904022301871755</v>
      </c>
      <c r="AH156" s="345">
        <f t="shared" si="147"/>
        <v>57.295427961145307</v>
      </c>
      <c r="AI156" s="345">
        <f t="shared" si="147"/>
        <v>54.850677903994139</v>
      </c>
      <c r="AJ156" s="345">
        <f t="shared" si="147"/>
        <v>61.660079051383399</v>
      </c>
      <c r="AK156" s="345">
        <f t="shared" si="147"/>
        <v>56.293895191788224</v>
      </c>
      <c r="AL156" s="345">
        <f t="shared" si="147"/>
        <v>55.352630879028325</v>
      </c>
      <c r="AM156" s="345">
        <f t="shared" si="147"/>
        <v>55.672928397030248</v>
      </c>
      <c r="AN156" s="346">
        <f t="shared" si="147"/>
        <v>54.857731186821411</v>
      </c>
      <c r="AO156" s="345">
        <f t="shared" si="147"/>
        <v>59.168457017695218</v>
      </c>
      <c r="AP156" s="345">
        <f t="shared" si="147"/>
        <v>62.28690034748945</v>
      </c>
      <c r="AQ156" s="345">
        <f t="shared" si="147"/>
        <v>60.298253993525435</v>
      </c>
      <c r="AR156" s="345">
        <f t="shared" si="147"/>
        <v>56.814992984566047</v>
      </c>
      <c r="AS156" s="345">
        <f t="shared" si="147"/>
        <v>58.885373073389815</v>
      </c>
      <c r="AT156" s="345">
        <f t="shared" si="147"/>
        <v>54.852197588486966</v>
      </c>
      <c r="AU156" s="345">
        <f t="shared" si="147"/>
        <v>61.985029426889895</v>
      </c>
      <c r="AV156" s="345">
        <f t="shared" si="147"/>
        <v>61.038892131373693</v>
      </c>
      <c r="AW156" s="345">
        <f t="shared" si="147"/>
        <v>58.953293777574928</v>
      </c>
      <c r="AX156" s="345">
        <f t="shared" si="147"/>
        <v>53.78791579153031</v>
      </c>
      <c r="AY156" s="345">
        <f t="shared" si="147"/>
        <v>59.400076423385556</v>
      </c>
      <c r="AZ156" s="345">
        <f t="shared" si="147"/>
        <v>55.500773395204945</v>
      </c>
      <c r="BA156" s="345">
        <f t="shared" si="147"/>
        <v>59.634899937638195</v>
      </c>
      <c r="BB156" s="345">
        <f t="shared" si="147"/>
        <v>58.276061067100358</v>
      </c>
      <c r="BC156" s="345">
        <f t="shared" si="147"/>
        <v>61.003787878787875</v>
      </c>
      <c r="BD156" s="345">
        <f t="shared" si="147"/>
        <v>63.147037658911017</v>
      </c>
      <c r="BE156" s="345">
        <f t="shared" si="147"/>
        <v>59.934724722990239</v>
      </c>
      <c r="BF156" s="345">
        <f>IF(BF154-BF155&lt;&gt;0,100-BF154-BF155,0)</f>
        <v>60.442126179831092</v>
      </c>
      <c r="BG156" s="345">
        <f t="shared" si="147"/>
        <v>58.021810562407737</v>
      </c>
      <c r="BH156" s="345">
        <f t="shared" si="147"/>
        <v>56.188319562239549</v>
      </c>
      <c r="BI156" s="345">
        <f t="shared" si="147"/>
        <v>61.211767871557988</v>
      </c>
      <c r="BJ156" s="345">
        <f t="shared" si="147"/>
        <v>56.627468889142598</v>
      </c>
      <c r="BK156" s="345">
        <f t="shared" si="147"/>
        <v>60.725190839694662</v>
      </c>
      <c r="BL156" s="347">
        <f t="shared" si="147"/>
        <v>56.246904686866877</v>
      </c>
      <c r="BM156" s="345">
        <f t="shared" si="147"/>
        <v>62.60759730538922</v>
      </c>
      <c r="BN156" s="345">
        <f t="shared" si="147"/>
        <v>57.979377036918308</v>
      </c>
      <c r="BO156" s="345">
        <f t="shared" si="147"/>
        <v>59.86525054975904</v>
      </c>
      <c r="BP156" s="345">
        <f t="shared" si="147"/>
        <v>64.104878164632112</v>
      </c>
      <c r="BQ156" s="345">
        <f t="shared" si="147"/>
        <v>56.648520454912948</v>
      </c>
      <c r="BR156" s="345">
        <f t="shared" si="147"/>
        <v>62.922536904361202</v>
      </c>
      <c r="BS156" s="345">
        <f t="shared" si="147"/>
        <v>57.74112943528236</v>
      </c>
      <c r="BT156" s="348">
        <f t="shared" si="147"/>
        <v>0</v>
      </c>
      <c r="BU156" s="348">
        <f t="shared" si="147"/>
        <v>0</v>
      </c>
      <c r="BV156" s="348">
        <f t="shared" si="147"/>
        <v>0</v>
      </c>
      <c r="BW156" s="348">
        <f t="shared" si="147"/>
        <v>0</v>
      </c>
      <c r="BX156" s="348">
        <f t="shared" si="147"/>
        <v>0</v>
      </c>
      <c r="BY156" s="349">
        <f t="shared" si="147"/>
        <v>0</v>
      </c>
      <c r="BZ156" s="348">
        <f t="shared" si="147"/>
        <v>0</v>
      </c>
      <c r="CA156" s="348">
        <f t="shared" si="147"/>
        <v>0</v>
      </c>
      <c r="CB156" s="348">
        <f t="shared" si="147"/>
        <v>0</v>
      </c>
      <c r="CC156" s="348">
        <f t="shared" si="147"/>
        <v>0</v>
      </c>
      <c r="CD156" s="348">
        <f t="shared" si="147"/>
        <v>0</v>
      </c>
      <c r="CE156" s="348">
        <f t="shared" si="147"/>
        <v>0</v>
      </c>
      <c r="CF156" s="348">
        <f t="shared" si="147"/>
        <v>0</v>
      </c>
      <c r="CG156" s="348">
        <f t="shared" si="147"/>
        <v>0</v>
      </c>
      <c r="CH156" s="349">
        <f t="shared" si="147"/>
        <v>0</v>
      </c>
      <c r="CI156" s="348">
        <f t="shared" si="147"/>
        <v>0</v>
      </c>
      <c r="CJ156" s="348">
        <f t="shared" si="147"/>
        <v>0</v>
      </c>
      <c r="CK156" s="348">
        <f t="shared" si="147"/>
        <v>0</v>
      </c>
      <c r="CL156" s="348"/>
      <c r="CM156" s="348">
        <f t="shared" si="147"/>
        <v>58.106390097022413</v>
      </c>
      <c r="CN156" s="348">
        <f t="shared" si="147"/>
        <v>57.987282278131055</v>
      </c>
      <c r="CO156" s="348">
        <f t="shared" si="147"/>
        <v>59.453075792567702</v>
      </c>
      <c r="CP156" s="348">
        <f t="shared" si="147"/>
        <v>57.028913260219348</v>
      </c>
      <c r="CQ156" s="348">
        <f t="shared" si="147"/>
        <v>61.479421006542012</v>
      </c>
      <c r="CR156" s="348">
        <f t="shared" si="147"/>
        <v>62.108643296762139</v>
      </c>
      <c r="CS156" s="348">
        <f t="shared" ref="CS156" si="148">IF(CS154-CS155&lt;&gt;0,100-CS154-CS155,0)</f>
        <v>62.23316004866718</v>
      </c>
      <c r="CT156" s="1299">
        <v>64.087490731913988</v>
      </c>
      <c r="CU156" s="1299">
        <v>62.19453761379971</v>
      </c>
      <c r="CV156" s="1299">
        <v>64.261375025055116</v>
      </c>
      <c r="CW156" s="1299">
        <v>61.57416454954074</v>
      </c>
      <c r="CX156" s="1299">
        <v>65.676355919656515</v>
      </c>
      <c r="CY156" s="1299">
        <v>65.831204767986378</v>
      </c>
      <c r="CZ156" s="1299">
        <v>60.407756752006563</v>
      </c>
      <c r="DA156" s="1299">
        <v>60.471826205023767</v>
      </c>
      <c r="DB156" s="1299">
        <v>60.407756752006563</v>
      </c>
      <c r="DC156" s="1299">
        <v>59.43376181876129</v>
      </c>
      <c r="DD156" s="1299">
        <v>59.43376181876129</v>
      </c>
      <c r="DE156" s="1299">
        <v>59.339151435314783</v>
      </c>
      <c r="DF156" s="1300">
        <v>59.43376181876129</v>
      </c>
      <c r="DG156" s="1299">
        <v>59.339151435314783</v>
      </c>
      <c r="DH156" s="1299">
        <v>59.43376181876129</v>
      </c>
      <c r="DI156" s="348"/>
      <c r="DJ156" s="350">
        <f>IF(DJ154-DJ155&lt;&gt;0,100-DJ154-DJ155,0)</f>
        <v>60.244688120261614</v>
      </c>
      <c r="DK156" s="315" t="s">
        <v>51</v>
      </c>
      <c r="DL156" s="309">
        <f>100-DL154-DL155</f>
        <v>60.148436168301373</v>
      </c>
      <c r="DM156" s="351">
        <f>100-DM154-DM155</f>
        <v>57.682143662201511</v>
      </c>
      <c r="DN156" s="311">
        <f>100-DN154-DN155</f>
        <v>58.615277286279365</v>
      </c>
      <c r="DO156" s="312">
        <f>100-DO154-DO155</f>
        <v>59.294421788787723</v>
      </c>
      <c r="DP156" s="312">
        <f t="shared" ref="DP156:DQ156" si="149">IF(DP154-DP155&lt;&gt;0,100-DP154-DP155,0)</f>
        <v>60.532732916421459</v>
      </c>
      <c r="DQ156" s="312">
        <f t="shared" si="149"/>
        <v>61.039624912741658</v>
      </c>
      <c r="DR156" s="21"/>
      <c r="DU156" s="69"/>
    </row>
    <row r="157" spans="1:125" s="358" customFormat="1" ht="15" customHeight="1" x14ac:dyDescent="0.2">
      <c r="A157" s="1420"/>
      <c r="B157" s="1421"/>
      <c r="C157" s="1301"/>
      <c r="D157" s="142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3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  <c r="AB157" s="354"/>
      <c r="AC157" s="352"/>
      <c r="AD157" s="352"/>
      <c r="AE157" s="355"/>
      <c r="AF157" s="355"/>
      <c r="AG157" s="355"/>
      <c r="AH157" s="355"/>
      <c r="AI157" s="355"/>
      <c r="AJ157" s="355"/>
      <c r="AK157" s="355"/>
      <c r="AL157" s="355"/>
      <c r="AM157" s="355"/>
      <c r="AN157" s="356"/>
      <c r="AO157" s="355"/>
      <c r="AP157" s="355"/>
      <c r="AQ157" s="355"/>
      <c r="AR157" s="355"/>
      <c r="AS157" s="355"/>
      <c r="AT157" s="355"/>
      <c r="AU157" s="355"/>
      <c r="AV157" s="355" t="e">
        <v>#REF!</v>
      </c>
      <c r="AW157" s="355" t="e">
        <v>#REF!</v>
      </c>
      <c r="AX157" s="355" t="e">
        <v>#REF!</v>
      </c>
      <c r="AY157" s="355" t="e">
        <v>#REF!</v>
      </c>
      <c r="AZ157" s="355" t="e">
        <v>#REF!</v>
      </c>
      <c r="BA157" s="352" t="e">
        <v>#REF!</v>
      </c>
      <c r="BB157" s="352" t="e">
        <v>#REF!</v>
      </c>
      <c r="BC157" s="352" t="e">
        <v>#REF!</v>
      </c>
      <c r="BD157" s="352" t="e">
        <v>#REF!</v>
      </c>
      <c r="BE157" s="352" t="e">
        <v>#REF!</v>
      </c>
      <c r="BF157" s="352" t="e">
        <v>#REF!</v>
      </c>
      <c r="BG157" s="352" t="e">
        <v>#REF!</v>
      </c>
      <c r="BH157" s="352" t="e">
        <v>#REF!</v>
      </c>
      <c r="BI157" s="352" t="e">
        <v>#REF!</v>
      </c>
      <c r="BJ157" s="352" t="e">
        <v>#REF!</v>
      </c>
      <c r="BK157" s="352" t="e">
        <v>#REF!</v>
      </c>
      <c r="BL157" s="357" t="e">
        <v>#REF!</v>
      </c>
      <c r="BM157" s="352" t="e">
        <v>#REF!</v>
      </c>
      <c r="BN157" s="352" t="e">
        <v>#REF!</v>
      </c>
      <c r="BO157" s="352" t="e">
        <v>#REF!</v>
      </c>
      <c r="BP157" s="352" t="e">
        <v>#REF!</v>
      </c>
      <c r="BQ157" s="352" t="e">
        <v>#REF!</v>
      </c>
      <c r="BR157" s="352" t="e">
        <v>#REF!</v>
      </c>
      <c r="BS157" s="352" t="e">
        <v>#REF!</v>
      </c>
      <c r="BT157" s="358" t="e">
        <v>#REF!</v>
      </c>
      <c r="BU157" s="358" t="e">
        <v>#REF!</v>
      </c>
      <c r="BV157" s="358" t="e">
        <v>#REF!</v>
      </c>
      <c r="BW157" s="358" t="e">
        <v>#REF!</v>
      </c>
      <c r="BX157" s="358" t="e">
        <v>#REF!</v>
      </c>
      <c r="BY157" s="359" t="e">
        <v>#REF!</v>
      </c>
      <c r="BZ157" s="358" t="e">
        <v>#REF!</v>
      </c>
      <c r="CA157" s="358" t="e">
        <v>#REF!</v>
      </c>
      <c r="CB157" s="358" t="e">
        <v>#REF!</v>
      </c>
      <c r="CC157" s="358" t="e">
        <v>#REF!</v>
      </c>
      <c r="CD157" s="358" t="e">
        <v>#REF!</v>
      </c>
      <c r="CE157" s="358" t="e">
        <v>#REF!</v>
      </c>
      <c r="CF157" s="358" t="e">
        <v>#REF!</v>
      </c>
      <c r="CG157" s="358" t="e">
        <v>#REF!</v>
      </c>
      <c r="CH157" s="359" t="e">
        <v>#REF!</v>
      </c>
      <c r="CI157" s="358" t="e">
        <v>#REF!</v>
      </c>
      <c r="CJ157" s="358" t="e">
        <v>#REF!</v>
      </c>
      <c r="CK157" s="358" t="e">
        <v>#REF!</v>
      </c>
      <c r="CT157" s="1302"/>
      <c r="CU157" s="1302"/>
      <c r="CV157" s="1302"/>
      <c r="CW157" s="1302"/>
      <c r="CX157" s="1302"/>
      <c r="CY157" s="1302"/>
      <c r="CZ157" s="1302"/>
      <c r="DA157" s="1302"/>
      <c r="DB157" s="1302"/>
      <c r="DC157" s="1302"/>
      <c r="DD157" s="1302"/>
      <c r="DE157" s="1302"/>
      <c r="DF157" s="1303"/>
      <c r="DG157" s="1302"/>
      <c r="DH157" s="1302"/>
      <c r="DJ157" s="360"/>
      <c r="DK157" s="361"/>
      <c r="DL157" s="353"/>
      <c r="DM157" s="353"/>
      <c r="DN157" s="353"/>
      <c r="DO157" s="353"/>
      <c r="DP157" s="353"/>
      <c r="DQ157" s="353"/>
      <c r="DR157" s="21"/>
      <c r="DU157" s="69"/>
    </row>
    <row r="158" spans="1:125" s="274" customFormat="1" ht="20" customHeight="1" x14ac:dyDescent="0.2">
      <c r="A158" s="1394" t="s">
        <v>101</v>
      </c>
      <c r="B158" s="1388"/>
      <c r="C158" s="1395"/>
      <c r="D158" s="1411"/>
      <c r="E158" s="316"/>
      <c r="F158" s="316"/>
      <c r="G158" s="316"/>
      <c r="H158" s="316"/>
      <c r="I158" s="316"/>
      <c r="J158" s="316"/>
      <c r="K158" s="316"/>
      <c r="L158" s="316"/>
      <c r="M158" s="316"/>
      <c r="N158" s="316"/>
      <c r="O158" s="316"/>
      <c r="P158" s="64"/>
      <c r="Q158" s="316">
        <v>36.29032258064516</v>
      </c>
      <c r="R158" s="316">
        <v>117.32142857142857</v>
      </c>
      <c r="S158" s="316">
        <v>101.54838709677419</v>
      </c>
      <c r="T158" s="316">
        <v>119.6</v>
      </c>
      <c r="U158" s="316">
        <v>71.741935483870961</v>
      </c>
      <c r="V158" s="316">
        <v>90.966666666666669</v>
      </c>
      <c r="W158" s="316">
        <v>79.645161290322577</v>
      </c>
      <c r="X158" s="316">
        <v>51.87096774193548</v>
      </c>
      <c r="Y158" s="316">
        <v>53.6</v>
      </c>
      <c r="Z158" s="316">
        <v>52.225806451612904</v>
      </c>
      <c r="AA158" s="316">
        <v>53.6</v>
      </c>
      <c r="AB158" s="317">
        <v>52.064516129032256</v>
      </c>
      <c r="AC158" s="318">
        <v>86.548387096774192</v>
      </c>
      <c r="AD158" s="318">
        <v>45.535714285714285</v>
      </c>
      <c r="AE158" s="248">
        <v>100.48387096774194</v>
      </c>
      <c r="AF158" s="248">
        <v>77.13333333333334</v>
      </c>
      <c r="AG158" s="248">
        <v>56.161290322580648</v>
      </c>
      <c r="AH158" s="248">
        <v>57.533333333333331</v>
      </c>
      <c r="AI158" s="248">
        <v>90.870967741935488</v>
      </c>
      <c r="AJ158" s="248">
        <v>0</v>
      </c>
      <c r="AK158" s="248">
        <v>100.31578947368421</v>
      </c>
      <c r="AL158" s="248">
        <v>97.161290322580641</v>
      </c>
      <c r="AM158" s="248">
        <v>85.166666666666671</v>
      </c>
      <c r="AN158" s="249">
        <v>109.48387096774194</v>
      </c>
      <c r="AO158" s="248">
        <v>76.103548387096779</v>
      </c>
      <c r="AP158" s="248">
        <v>70.935714285714283</v>
      </c>
      <c r="AQ158" s="248">
        <v>120.3225806451613</v>
      </c>
      <c r="AR158" s="248">
        <v>84.5</v>
      </c>
      <c r="AS158" s="248">
        <v>75.564516129032256</v>
      </c>
      <c r="AT158" s="248">
        <v>53.93333333333333</v>
      </c>
      <c r="AU158" s="248">
        <v>31.580645161290324</v>
      </c>
      <c r="AV158" s="248">
        <v>72.935483870967744</v>
      </c>
      <c r="AW158" s="248">
        <v>100.7</v>
      </c>
      <c r="AX158" s="248">
        <v>64.806451612903231</v>
      </c>
      <c r="AY158" s="248">
        <v>44.7</v>
      </c>
      <c r="AZ158" s="248">
        <v>94.935483870967744</v>
      </c>
      <c r="BA158" s="248">
        <v>61.645161290322584</v>
      </c>
      <c r="BB158" s="248">
        <v>87.724137931034477</v>
      </c>
      <c r="BC158" s="248">
        <v>73.032258064516128</v>
      </c>
      <c r="BD158" s="248">
        <v>66.86666666666666</v>
      </c>
      <c r="BE158" s="248">
        <v>66.967741935483872</v>
      </c>
      <c r="BF158" s="248">
        <v>42.866666666666667</v>
      </c>
      <c r="BG158" s="248">
        <v>56.387096774193552</v>
      </c>
      <c r="BH158" s="248">
        <v>40.967741935483872</v>
      </c>
      <c r="BI158" s="248">
        <v>72.13333333333334</v>
      </c>
      <c r="BJ158" s="248">
        <v>157.4</v>
      </c>
      <c r="BK158" s="248">
        <v>50.952380952380949</v>
      </c>
      <c r="BL158" s="250">
        <v>130.51612903225808</v>
      </c>
      <c r="BM158" s="248">
        <v>109.58064516129032</v>
      </c>
      <c r="BN158" s="248">
        <v>125.39285714285714</v>
      </c>
      <c r="BO158" s="248">
        <v>85.645161290322577</v>
      </c>
      <c r="BP158" s="248">
        <v>85</v>
      </c>
      <c r="BQ158" s="248">
        <v>129.35483870967741</v>
      </c>
      <c r="BR158" s="248">
        <v>102.4</v>
      </c>
      <c r="BS158" s="248">
        <v>51.70967741935484</v>
      </c>
      <c r="BT158" s="251">
        <v>0</v>
      </c>
      <c r="BU158" s="251">
        <v>0</v>
      </c>
      <c r="BV158" s="251">
        <v>0</v>
      </c>
      <c r="BW158" s="251" t="e">
        <v>#REF!</v>
      </c>
      <c r="BX158" s="251" t="e">
        <v>#REF!</v>
      </c>
      <c r="BY158" s="252">
        <v>0</v>
      </c>
      <c r="BZ158" s="251">
        <v>0</v>
      </c>
      <c r="CA158" s="251">
        <v>0</v>
      </c>
      <c r="CB158" s="251">
        <v>0</v>
      </c>
      <c r="CC158" s="251">
        <v>0</v>
      </c>
      <c r="CD158" s="251">
        <v>0</v>
      </c>
      <c r="CE158" s="251">
        <v>0</v>
      </c>
      <c r="CF158" s="251">
        <v>0</v>
      </c>
      <c r="CG158" s="251">
        <v>0</v>
      </c>
      <c r="CH158" s="252">
        <v>0</v>
      </c>
      <c r="CI158" s="251">
        <v>0</v>
      </c>
      <c r="CJ158" s="251">
        <v>0</v>
      </c>
      <c r="CK158" s="251">
        <v>0</v>
      </c>
      <c r="CL158" s="251"/>
      <c r="CM158" s="251">
        <v>0</v>
      </c>
      <c r="CN158" s="251">
        <v>0</v>
      </c>
      <c r="CO158" s="251">
        <v>0</v>
      </c>
      <c r="CP158" s="251">
        <v>0</v>
      </c>
      <c r="CQ158" s="251">
        <v>0</v>
      </c>
      <c r="CR158" s="251">
        <v>0</v>
      </c>
      <c r="CS158" s="251">
        <v>0</v>
      </c>
      <c r="CT158" s="1279">
        <v>0</v>
      </c>
      <c r="CU158" s="1279">
        <v>0</v>
      </c>
      <c r="CV158" s="1279">
        <v>0</v>
      </c>
      <c r="CW158" s="1279">
        <v>0</v>
      </c>
      <c r="CX158" s="1279">
        <v>0</v>
      </c>
      <c r="CY158" s="1279">
        <v>0</v>
      </c>
      <c r="CZ158" s="1279">
        <v>0</v>
      </c>
      <c r="DA158" s="1279">
        <v>0</v>
      </c>
      <c r="DB158" s="1279"/>
      <c r="DC158" s="1279"/>
      <c r="DD158" s="1279"/>
      <c r="DE158" s="1279"/>
      <c r="DF158" s="1280"/>
      <c r="DG158" s="1279"/>
      <c r="DH158" s="1279"/>
      <c r="DI158" s="251"/>
      <c r="DJ158" s="253">
        <v>308.48387096774195</v>
      </c>
      <c r="DK158" s="315"/>
      <c r="DL158" s="64"/>
      <c r="DM158" s="67"/>
      <c r="DN158" s="67"/>
      <c r="DO158" s="67"/>
      <c r="DP158" s="67"/>
      <c r="DQ158" s="67"/>
      <c r="DR158" s="21"/>
      <c r="DU158" s="69"/>
    </row>
    <row r="159" spans="1:125" s="274" customFormat="1" ht="20" customHeight="1" x14ac:dyDescent="0.2">
      <c r="A159" s="1394" t="s">
        <v>102</v>
      </c>
      <c r="B159" s="1388"/>
      <c r="C159" s="1395"/>
      <c r="D159" s="1411"/>
      <c r="E159" s="316"/>
      <c r="F159" s="316"/>
      <c r="G159" s="316"/>
      <c r="H159" s="316"/>
      <c r="I159" s="316"/>
      <c r="J159" s="316"/>
      <c r="K159" s="316"/>
      <c r="L159" s="316"/>
      <c r="M159" s="316"/>
      <c r="N159" s="316"/>
      <c r="O159" s="316"/>
      <c r="P159" s="64"/>
      <c r="Q159" s="316">
        <v>69.193548387096769</v>
      </c>
      <c r="R159" s="316">
        <v>144.92857142857142</v>
      </c>
      <c r="S159" s="316">
        <v>156.38709677419354</v>
      </c>
      <c r="T159" s="316">
        <v>182.73333333333332</v>
      </c>
      <c r="U159" s="316">
        <v>222.67741935483872</v>
      </c>
      <c r="V159" s="316">
        <v>182.2</v>
      </c>
      <c r="W159" s="316">
        <v>266.32258064516128</v>
      </c>
      <c r="X159" s="316">
        <v>172.35483870967741</v>
      </c>
      <c r="Y159" s="316">
        <v>152.93333333333334</v>
      </c>
      <c r="Z159" s="316">
        <v>133</v>
      </c>
      <c r="AA159" s="316">
        <v>157.76666666666668</v>
      </c>
      <c r="AB159" s="317">
        <v>156.51612903225808</v>
      </c>
      <c r="AC159" s="318">
        <v>134.32258064516128</v>
      </c>
      <c r="AD159" s="318">
        <v>112.32142857142857</v>
      </c>
      <c r="AE159" s="248">
        <v>175.03225806451613</v>
      </c>
      <c r="AF159" s="248">
        <v>154.19999999999999</v>
      </c>
      <c r="AG159" s="248">
        <v>229.58064516129033</v>
      </c>
      <c r="AH159" s="248">
        <v>222.36666666666667</v>
      </c>
      <c r="AI159" s="248">
        <v>227.09677419354838</v>
      </c>
      <c r="AJ159" s="248">
        <v>97</v>
      </c>
      <c r="AK159" s="248">
        <v>197.73684210526315</v>
      </c>
      <c r="AL159" s="248">
        <v>227.74193548387098</v>
      </c>
      <c r="AM159" s="248">
        <v>211.36666666666667</v>
      </c>
      <c r="AN159" s="249">
        <v>201.67741935483872</v>
      </c>
      <c r="AO159" s="248">
        <v>165.87774193548387</v>
      </c>
      <c r="AP159" s="248">
        <v>160.07857142857142</v>
      </c>
      <c r="AQ159" s="248">
        <v>121</v>
      </c>
      <c r="AR159" s="248">
        <v>202.76666666666668</v>
      </c>
      <c r="AS159" s="248">
        <v>184.30645161290323</v>
      </c>
      <c r="AT159" s="248">
        <v>100.83333333333333</v>
      </c>
      <c r="AU159" s="248">
        <v>183.03225806451613</v>
      </c>
      <c r="AV159" s="248">
        <v>163.93548387096774</v>
      </c>
      <c r="AW159" s="248">
        <v>169.1</v>
      </c>
      <c r="AX159" s="248">
        <v>240.38709677419354</v>
      </c>
      <c r="AY159" s="248">
        <v>238.63333333333333</v>
      </c>
      <c r="AZ159" s="248">
        <v>202.03225806451613</v>
      </c>
      <c r="BA159" s="248">
        <v>168.03225806451613</v>
      </c>
      <c r="BB159" s="248">
        <v>186.51724137931035</v>
      </c>
      <c r="BC159" s="248">
        <v>192.64516129032259</v>
      </c>
      <c r="BD159" s="248">
        <v>189.2</v>
      </c>
      <c r="BE159" s="248">
        <v>210.94819354838711</v>
      </c>
      <c r="BF159" s="248">
        <v>222.56666666666666</v>
      </c>
      <c r="BG159" s="248">
        <v>227.96774193548387</v>
      </c>
      <c r="BH159" s="248">
        <v>181.95938709677418</v>
      </c>
      <c r="BI159" s="248">
        <v>216.16666666666666</v>
      </c>
      <c r="BJ159" s="248">
        <v>146.52000000000001</v>
      </c>
      <c r="BK159" s="248">
        <v>47.047619047619051</v>
      </c>
      <c r="BL159" s="250">
        <v>182.96774193548387</v>
      </c>
      <c r="BM159" s="248">
        <v>148.25806451612902</v>
      </c>
      <c r="BN159" s="248">
        <v>155.5</v>
      </c>
      <c r="BO159" s="248">
        <v>191.06451612903226</v>
      </c>
      <c r="BP159" s="248">
        <v>166.9</v>
      </c>
      <c r="BQ159" s="248">
        <v>156.04193548387099</v>
      </c>
      <c r="BR159" s="248">
        <v>154.63333333333333</v>
      </c>
      <c r="BS159" s="248">
        <v>84.677419354838705</v>
      </c>
      <c r="BT159" s="251">
        <v>0</v>
      </c>
      <c r="BU159" s="251">
        <v>0</v>
      </c>
      <c r="BV159" s="251">
        <v>0</v>
      </c>
      <c r="BW159" s="251" t="e">
        <v>#REF!</v>
      </c>
      <c r="BX159" s="251" t="e">
        <v>#REF!</v>
      </c>
      <c r="BY159" s="252">
        <v>0</v>
      </c>
      <c r="BZ159" s="251">
        <v>0</v>
      </c>
      <c r="CA159" s="251">
        <v>0</v>
      </c>
      <c r="CB159" s="251">
        <v>0</v>
      </c>
      <c r="CC159" s="251">
        <v>0</v>
      </c>
      <c r="CD159" s="251">
        <v>0</v>
      </c>
      <c r="CE159" s="251">
        <v>0</v>
      </c>
      <c r="CF159" s="251">
        <v>0</v>
      </c>
      <c r="CG159" s="251">
        <v>0</v>
      </c>
      <c r="CH159" s="252">
        <v>0</v>
      </c>
      <c r="CI159" s="251">
        <v>0</v>
      </c>
      <c r="CJ159" s="251">
        <v>0</v>
      </c>
      <c r="CK159" s="251">
        <v>0</v>
      </c>
      <c r="CL159" s="251"/>
      <c r="CM159" s="251">
        <v>0</v>
      </c>
      <c r="CN159" s="251">
        <v>0</v>
      </c>
      <c r="CO159" s="251">
        <v>0</v>
      </c>
      <c r="CP159" s="251">
        <v>0</v>
      </c>
      <c r="CQ159" s="251">
        <v>0</v>
      </c>
      <c r="CR159" s="251">
        <v>0</v>
      </c>
      <c r="CS159" s="251">
        <v>0</v>
      </c>
      <c r="CT159" s="1279">
        <v>0</v>
      </c>
      <c r="CU159" s="1279">
        <v>0</v>
      </c>
      <c r="CV159" s="1279">
        <v>0</v>
      </c>
      <c r="CW159" s="1279">
        <v>0</v>
      </c>
      <c r="CX159" s="1279">
        <v>0</v>
      </c>
      <c r="CY159" s="1279">
        <v>0</v>
      </c>
      <c r="CZ159" s="1279">
        <v>0</v>
      </c>
      <c r="DA159" s="1279">
        <v>0</v>
      </c>
      <c r="DB159" s="1279"/>
      <c r="DC159" s="1279"/>
      <c r="DD159" s="1279"/>
      <c r="DE159" s="1279"/>
      <c r="DF159" s="1280"/>
      <c r="DG159" s="1279"/>
      <c r="DH159" s="1279"/>
      <c r="DI159" s="251"/>
      <c r="DJ159" s="253">
        <v>479.77419354838707</v>
      </c>
      <c r="DK159" s="315"/>
      <c r="DL159" s="64"/>
      <c r="DM159" s="67"/>
      <c r="DN159" s="67"/>
      <c r="DO159" s="67"/>
      <c r="DP159" s="67"/>
      <c r="DQ159" s="67"/>
      <c r="DR159" s="21"/>
      <c r="DU159" s="69"/>
    </row>
    <row r="160" spans="1:125" s="274" customFormat="1" ht="20" customHeight="1" x14ac:dyDescent="0.2">
      <c r="A160" s="1394" t="s">
        <v>103</v>
      </c>
      <c r="B160" s="1388"/>
      <c r="C160" s="1395"/>
      <c r="D160" s="1411"/>
      <c r="E160" s="316"/>
      <c r="F160" s="316"/>
      <c r="G160" s="316"/>
      <c r="H160" s="316"/>
      <c r="I160" s="316"/>
      <c r="J160" s="316"/>
      <c r="K160" s="316"/>
      <c r="L160" s="316"/>
      <c r="M160" s="316"/>
      <c r="N160" s="316"/>
      <c r="O160" s="316"/>
      <c r="P160" s="64"/>
      <c r="Q160" s="316">
        <v>194.58064516129033</v>
      </c>
      <c r="R160" s="316">
        <v>447.14285714285717</v>
      </c>
      <c r="S160" s="316">
        <v>437.90322580645159</v>
      </c>
      <c r="T160" s="316">
        <v>350.76666666666665</v>
      </c>
      <c r="U160" s="316">
        <v>294.25806451612902</v>
      </c>
      <c r="V160" s="316">
        <v>344.96666666666664</v>
      </c>
      <c r="W160" s="316">
        <v>332.38709677419354</v>
      </c>
      <c r="X160" s="316">
        <v>467.09677419354841</v>
      </c>
      <c r="Y160" s="316">
        <v>484.43333333333334</v>
      </c>
      <c r="Z160" s="316">
        <v>350.29032258064518</v>
      </c>
      <c r="AA160" s="316">
        <v>476.13333333333333</v>
      </c>
      <c r="AB160" s="317">
        <v>475.64516129032256</v>
      </c>
      <c r="AC160" s="318">
        <v>383.09677419354841</v>
      </c>
      <c r="AD160" s="318">
        <v>256.03571428571428</v>
      </c>
      <c r="AE160" s="248">
        <v>449.67741935483872</v>
      </c>
      <c r="AF160" s="248">
        <v>332.7</v>
      </c>
      <c r="AG160" s="248">
        <v>362.25806451612902</v>
      </c>
      <c r="AH160" s="248">
        <v>375.53333333333336</v>
      </c>
      <c r="AI160" s="248">
        <v>386.29032258064518</v>
      </c>
      <c r="AJ160" s="248">
        <v>156</v>
      </c>
      <c r="AK160" s="248">
        <v>383.89473684210526</v>
      </c>
      <c r="AL160" s="248">
        <v>402.80645161290323</v>
      </c>
      <c r="AM160" s="248">
        <v>372.43333333333334</v>
      </c>
      <c r="AN160" s="249">
        <v>378.12903225806451</v>
      </c>
      <c r="AO160" s="248">
        <v>350.65193548387094</v>
      </c>
      <c r="AP160" s="248">
        <v>381.54285714285714</v>
      </c>
      <c r="AQ160" s="248">
        <v>366.51612903225805</v>
      </c>
      <c r="AR160" s="248">
        <v>377.93333333333334</v>
      </c>
      <c r="AS160" s="248">
        <v>372.19354838709677</v>
      </c>
      <c r="AT160" s="248">
        <v>188.03333333333333</v>
      </c>
      <c r="AU160" s="248">
        <v>349.93548387096774</v>
      </c>
      <c r="AV160" s="248">
        <v>371.09677419354841</v>
      </c>
      <c r="AW160" s="248">
        <v>387.5</v>
      </c>
      <c r="AX160" s="248">
        <v>355.22580645161293</v>
      </c>
      <c r="AY160" s="248">
        <v>414.53333333333336</v>
      </c>
      <c r="AZ160" s="248">
        <v>370.38709677419354</v>
      </c>
      <c r="BA160" s="248">
        <v>339.32258064516128</v>
      </c>
      <c r="BB160" s="248">
        <v>383.0344827586207</v>
      </c>
      <c r="BC160" s="248">
        <v>415.61290322580646</v>
      </c>
      <c r="BD160" s="248">
        <v>438.76666666666665</v>
      </c>
      <c r="BE160" s="248">
        <v>415.74193548387098</v>
      </c>
      <c r="BF160" s="248">
        <v>405.56666666666666</v>
      </c>
      <c r="BG160" s="248">
        <v>393.03225806451616</v>
      </c>
      <c r="BH160" s="248">
        <v>285.90322580645159</v>
      </c>
      <c r="BI160" s="248">
        <v>454.96666666666664</v>
      </c>
      <c r="BJ160" s="248">
        <v>396.8</v>
      </c>
      <c r="BK160" s="248">
        <v>151.52380952380952</v>
      </c>
      <c r="BL160" s="250">
        <v>403</v>
      </c>
      <c r="BM160" s="248">
        <v>431.70967741935482</v>
      </c>
      <c r="BN160" s="248">
        <v>387.57142857142856</v>
      </c>
      <c r="BO160" s="248">
        <v>412.74193548387098</v>
      </c>
      <c r="BP160" s="248">
        <v>449.86666666666667</v>
      </c>
      <c r="BQ160" s="248">
        <v>372.93548387096774</v>
      </c>
      <c r="BR160" s="248">
        <v>436.2</v>
      </c>
      <c r="BS160" s="248">
        <v>186.35483870967741</v>
      </c>
      <c r="BT160" s="251">
        <v>0</v>
      </c>
      <c r="BU160" s="251">
        <v>0</v>
      </c>
      <c r="BV160" s="251">
        <v>0</v>
      </c>
      <c r="BW160" s="251" t="e">
        <v>#REF!</v>
      </c>
      <c r="BX160" s="251" t="e">
        <v>#REF!</v>
      </c>
      <c r="BY160" s="252">
        <v>0</v>
      </c>
      <c r="BZ160" s="251">
        <v>0</v>
      </c>
      <c r="CA160" s="251">
        <v>0</v>
      </c>
      <c r="CB160" s="251">
        <v>0</v>
      </c>
      <c r="CC160" s="251">
        <v>0</v>
      </c>
      <c r="CD160" s="251">
        <v>0</v>
      </c>
      <c r="CE160" s="251">
        <v>0</v>
      </c>
      <c r="CF160" s="251">
        <v>0</v>
      </c>
      <c r="CG160" s="251">
        <v>0</v>
      </c>
      <c r="CH160" s="252">
        <v>0</v>
      </c>
      <c r="CI160" s="251">
        <v>0</v>
      </c>
      <c r="CJ160" s="251">
        <v>0</v>
      </c>
      <c r="CK160" s="251">
        <v>0</v>
      </c>
      <c r="CL160" s="251"/>
      <c r="CM160" s="251">
        <v>0</v>
      </c>
      <c r="CN160" s="251">
        <v>0</v>
      </c>
      <c r="CO160" s="251">
        <v>0</v>
      </c>
      <c r="CP160" s="251">
        <v>0</v>
      </c>
      <c r="CQ160" s="251">
        <v>0</v>
      </c>
      <c r="CR160" s="251">
        <v>0</v>
      </c>
      <c r="CS160" s="251">
        <v>0</v>
      </c>
      <c r="CT160" s="1279">
        <v>0</v>
      </c>
      <c r="CU160" s="1279">
        <v>0</v>
      </c>
      <c r="CV160" s="1279">
        <v>0</v>
      </c>
      <c r="CW160" s="1279">
        <v>0</v>
      </c>
      <c r="CX160" s="1279">
        <v>0</v>
      </c>
      <c r="CY160" s="1279">
        <v>0</v>
      </c>
      <c r="CZ160" s="1279">
        <v>0</v>
      </c>
      <c r="DA160" s="1279">
        <v>0</v>
      </c>
      <c r="DB160" s="1279"/>
      <c r="DC160" s="1279"/>
      <c r="DD160" s="1279"/>
      <c r="DE160" s="1279"/>
      <c r="DF160" s="1280"/>
      <c r="DG160" s="1279"/>
      <c r="DH160" s="1279"/>
      <c r="DI160" s="251"/>
      <c r="DJ160" s="253">
        <v>1194.516129032258</v>
      </c>
      <c r="DK160" s="315"/>
      <c r="DL160" s="64"/>
      <c r="DM160" s="67"/>
      <c r="DN160" s="67"/>
      <c r="DO160" s="67"/>
      <c r="DP160" s="67"/>
      <c r="DQ160" s="67"/>
      <c r="DR160" s="21"/>
      <c r="DU160" s="69"/>
    </row>
    <row r="161" spans="1:125" s="274" customFormat="1" ht="5.25" customHeight="1" x14ac:dyDescent="0.2">
      <c r="A161" s="1394"/>
      <c r="B161" s="1388"/>
      <c r="C161" s="1395"/>
      <c r="D161" s="1411"/>
      <c r="E161" s="316"/>
      <c r="F161" s="316"/>
      <c r="G161" s="316"/>
      <c r="H161" s="316"/>
      <c r="I161" s="316"/>
      <c r="J161" s="316"/>
      <c r="K161" s="316"/>
      <c r="L161" s="316"/>
      <c r="M161" s="316"/>
      <c r="N161" s="316"/>
      <c r="O161" s="316"/>
      <c r="P161" s="64"/>
      <c r="Q161" s="316"/>
      <c r="R161" s="316"/>
      <c r="S161" s="316"/>
      <c r="T161" s="316"/>
      <c r="U161" s="316"/>
      <c r="V161" s="316"/>
      <c r="W161" s="316"/>
      <c r="X161" s="316"/>
      <c r="Y161" s="316"/>
      <c r="Z161" s="316"/>
      <c r="AA161" s="316"/>
      <c r="AB161" s="317"/>
      <c r="AC161" s="318"/>
      <c r="AD161" s="31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9"/>
      <c r="AO161" s="248"/>
      <c r="AP161" s="248"/>
      <c r="AQ161" s="248"/>
      <c r="AR161" s="248"/>
      <c r="AS161" s="248"/>
      <c r="AT161" s="248"/>
      <c r="AU161" s="248"/>
      <c r="AV161" s="248"/>
      <c r="AW161" s="248"/>
      <c r="AX161" s="248"/>
      <c r="AY161" s="248"/>
      <c r="AZ161" s="248"/>
      <c r="BA161" s="248"/>
      <c r="BB161" s="248"/>
      <c r="BC161" s="248"/>
      <c r="BD161" s="248"/>
      <c r="BE161" s="248"/>
      <c r="BF161" s="248"/>
      <c r="BG161" s="248"/>
      <c r="BH161" s="248"/>
      <c r="BI161" s="248"/>
      <c r="BJ161" s="248"/>
      <c r="BK161" s="248"/>
      <c r="BL161" s="250"/>
      <c r="BM161" s="248"/>
      <c r="BN161" s="248"/>
      <c r="BO161" s="248"/>
      <c r="BP161" s="248"/>
      <c r="BQ161" s="248"/>
      <c r="BR161" s="248"/>
      <c r="BS161" s="248"/>
      <c r="BT161" s="251"/>
      <c r="BU161" s="251"/>
      <c r="BV161" s="251"/>
      <c r="BW161" s="251"/>
      <c r="BX161" s="251"/>
      <c r="BY161" s="252"/>
      <c r="BZ161" s="251"/>
      <c r="CA161" s="251"/>
      <c r="CB161" s="251"/>
      <c r="CC161" s="251"/>
      <c r="CD161" s="251"/>
      <c r="CE161" s="251"/>
      <c r="CF161" s="251"/>
      <c r="CG161" s="251"/>
      <c r="CH161" s="252"/>
      <c r="CI161" s="251"/>
      <c r="CJ161" s="251"/>
      <c r="CK161" s="251"/>
      <c r="CL161" s="251"/>
      <c r="CM161" s="251"/>
      <c r="CN161" s="251"/>
      <c r="CO161" s="251"/>
      <c r="CP161" s="251"/>
      <c r="CQ161" s="251"/>
      <c r="CR161" s="251"/>
      <c r="CS161" s="251"/>
      <c r="CT161" s="1279"/>
      <c r="CU161" s="1279"/>
      <c r="CV161" s="1279"/>
      <c r="CW161" s="1279"/>
      <c r="CX161" s="1279"/>
      <c r="CY161" s="1279"/>
      <c r="CZ161" s="1279"/>
      <c r="DA161" s="1279"/>
      <c r="DB161" s="1279"/>
      <c r="DC161" s="1279"/>
      <c r="DD161" s="1279"/>
      <c r="DE161" s="1279"/>
      <c r="DF161" s="1280"/>
      <c r="DG161" s="1279"/>
      <c r="DH161" s="1279"/>
      <c r="DI161" s="251"/>
      <c r="DJ161" s="253"/>
      <c r="DK161" s="315"/>
      <c r="DL161" s="64">
        <f>SUM(AC161:AN161)</f>
        <v>0</v>
      </c>
      <c r="DM161" s="67"/>
      <c r="DN161" s="67"/>
      <c r="DO161" s="67"/>
      <c r="DP161" s="67"/>
      <c r="DQ161" s="67"/>
      <c r="DR161" s="21"/>
      <c r="DU161" s="69"/>
    </row>
    <row r="162" spans="1:125" s="274" customFormat="1" ht="20" customHeight="1" x14ac:dyDescent="0.2">
      <c r="A162" s="1423" t="s">
        <v>104</v>
      </c>
      <c r="B162" s="1424">
        <v>25</v>
      </c>
      <c r="C162" s="1395"/>
      <c r="D162" s="1411"/>
      <c r="E162" s="316"/>
      <c r="F162" s="316"/>
      <c r="G162" s="316"/>
      <c r="H162" s="316"/>
      <c r="I162" s="316"/>
      <c r="J162" s="316"/>
      <c r="K162" s="316"/>
      <c r="L162" s="316"/>
      <c r="M162" s="316"/>
      <c r="N162" s="316"/>
      <c r="O162" s="316"/>
      <c r="P162" s="64"/>
      <c r="Q162" s="316">
        <f t="shared" ref="Q162:AB162" si="150">100*Q139/$B$162</f>
        <v>466.84338000000002</v>
      </c>
      <c r="R162" s="316">
        <f t="shared" si="150"/>
        <v>593.16948400000012</v>
      </c>
      <c r="S162" s="316">
        <f t="shared" si="150"/>
        <v>832.37765733333322</v>
      </c>
      <c r="T162" s="316">
        <f t="shared" si="150"/>
        <v>378.43014416747178</v>
      </c>
      <c r="U162" s="316">
        <f t="shared" si="150"/>
        <v>473.75842399999982</v>
      </c>
      <c r="V162" s="316">
        <f t="shared" si="150"/>
        <v>683.75063199999977</v>
      </c>
      <c r="W162" s="316">
        <f t="shared" si="150"/>
        <v>329.46501598140344</v>
      </c>
      <c r="X162" s="316">
        <f t="shared" si="150"/>
        <v>461.49135199999995</v>
      </c>
      <c r="Y162" s="316">
        <f t="shared" si="150"/>
        <v>601.33130000600795</v>
      </c>
      <c r="Z162" s="316">
        <f t="shared" si="150"/>
        <v>742</v>
      </c>
      <c r="AA162" s="316">
        <f t="shared" si="150"/>
        <v>524.18587600000001</v>
      </c>
      <c r="AB162" s="317">
        <f t="shared" si="150"/>
        <v>507.05391599999996</v>
      </c>
      <c r="AC162" s="318">
        <v>518.65466000000004</v>
      </c>
      <c r="AD162" s="318">
        <v>500.96515199999993</v>
      </c>
      <c r="AE162" s="248">
        <v>715.58204799999987</v>
      </c>
      <c r="AF162" s="248">
        <v>419.77894400000002</v>
      </c>
      <c r="AG162" s="248">
        <f t="shared" ref="AG162:CR162" si="151">100*AG139/$B$162</f>
        <v>457.75764799999996</v>
      </c>
      <c r="AH162" s="248">
        <f t="shared" si="151"/>
        <v>919.35728799999981</v>
      </c>
      <c r="AI162" s="248">
        <f t="shared" si="151"/>
        <v>539.886304</v>
      </c>
      <c r="AJ162" s="248">
        <f t="shared" si="151"/>
        <v>7.8688000000000002</v>
      </c>
      <c r="AK162" s="248">
        <f t="shared" si="151"/>
        <v>547.96271200000012</v>
      </c>
      <c r="AL162" s="248">
        <f t="shared" si="151"/>
        <v>734.67581599999971</v>
      </c>
      <c r="AM162" s="248">
        <f t="shared" si="151"/>
        <v>594.0362520000001</v>
      </c>
      <c r="AN162" s="249">
        <f t="shared" si="151"/>
        <v>773.42602399999987</v>
      </c>
      <c r="AO162" s="248">
        <f t="shared" si="151"/>
        <v>617.59892000000002</v>
      </c>
      <c r="AP162" s="248">
        <f t="shared" si="151"/>
        <v>802.90730799999994</v>
      </c>
      <c r="AQ162" s="248">
        <f t="shared" si="151"/>
        <v>601.29503999999997</v>
      </c>
      <c r="AR162" s="248">
        <f t="shared" si="151"/>
        <v>870.66030399999988</v>
      </c>
      <c r="AS162" s="248">
        <f t="shared" si="151"/>
        <v>810.44850000000008</v>
      </c>
      <c r="AT162" s="248">
        <f t="shared" si="151"/>
        <v>478.80559999999991</v>
      </c>
      <c r="AU162" s="248">
        <f t="shared" si="151"/>
        <v>707.28332</v>
      </c>
      <c r="AV162" s="248">
        <f t="shared" si="151"/>
        <v>742.35254799999962</v>
      </c>
      <c r="AW162" s="248">
        <f t="shared" si="151"/>
        <v>700.48178399999995</v>
      </c>
      <c r="AX162" s="248">
        <f t="shared" si="151"/>
        <v>465.03792799999997</v>
      </c>
      <c r="AY162" s="248">
        <f t="shared" si="151"/>
        <v>720.02919999999995</v>
      </c>
      <c r="AZ162" s="248">
        <f t="shared" si="151"/>
        <v>659.03519999999992</v>
      </c>
      <c r="BA162" s="248">
        <f t="shared" si="151"/>
        <v>653.1848</v>
      </c>
      <c r="BB162" s="248">
        <f t="shared" si="151"/>
        <v>528.03440000000001</v>
      </c>
      <c r="BC162" s="248">
        <f t="shared" si="151"/>
        <v>873.04800000000034</v>
      </c>
      <c r="BD162" s="248">
        <f t="shared" si="151"/>
        <v>759.34520000000009</v>
      </c>
      <c r="BE162" s="248">
        <f t="shared" si="151"/>
        <v>861.2199999999998</v>
      </c>
      <c r="BF162" s="248">
        <f>100*BF139/$B$162</f>
        <v>809.66120000000001</v>
      </c>
      <c r="BG162" s="248">
        <f t="shared" si="151"/>
        <v>524.65827999999988</v>
      </c>
      <c r="BH162" s="248">
        <f t="shared" si="151"/>
        <v>673.97651200000007</v>
      </c>
      <c r="BI162" s="248">
        <f t="shared" si="151"/>
        <v>772.36879999999985</v>
      </c>
      <c r="BJ162" s="248">
        <f t="shared" si="151"/>
        <v>364.28320000000002</v>
      </c>
      <c r="BK162" s="248">
        <f t="shared" si="151"/>
        <v>122.98855999999999</v>
      </c>
      <c r="BL162" s="250">
        <f t="shared" si="151"/>
        <v>786.05679999999984</v>
      </c>
      <c r="BM162" s="248">
        <f t="shared" si="151"/>
        <v>673.10840000000007</v>
      </c>
      <c r="BN162" s="248">
        <f t="shared" si="151"/>
        <v>453.92736000000002</v>
      </c>
      <c r="BO162" s="248">
        <f t="shared" si="151"/>
        <v>502.62900000000008</v>
      </c>
      <c r="BP162" s="248">
        <f t="shared" si="151"/>
        <v>643.30280000000005</v>
      </c>
      <c r="BQ162" s="248">
        <f t="shared" si="151"/>
        <v>442.92320000000001</v>
      </c>
      <c r="BR162" s="248">
        <f t="shared" si="151"/>
        <v>849.55639999999983</v>
      </c>
      <c r="BS162" s="248">
        <f t="shared" si="151"/>
        <v>236.84332800000004</v>
      </c>
      <c r="BT162" s="362">
        <f t="shared" si="151"/>
        <v>0</v>
      </c>
      <c r="BU162" s="362">
        <f t="shared" si="151"/>
        <v>0</v>
      </c>
      <c r="BV162" s="362">
        <f t="shared" si="151"/>
        <v>0</v>
      </c>
      <c r="BW162" s="362">
        <f t="shared" si="151"/>
        <v>0</v>
      </c>
      <c r="BX162" s="362">
        <f t="shared" si="151"/>
        <v>0</v>
      </c>
      <c r="BY162" s="363">
        <f t="shared" si="151"/>
        <v>0</v>
      </c>
      <c r="BZ162" s="362">
        <f t="shared" si="151"/>
        <v>0</v>
      </c>
      <c r="CA162" s="362">
        <f t="shared" si="151"/>
        <v>0</v>
      </c>
      <c r="CB162" s="362">
        <f t="shared" si="151"/>
        <v>0</v>
      </c>
      <c r="CC162" s="362">
        <f t="shared" si="151"/>
        <v>0</v>
      </c>
      <c r="CD162" s="362">
        <f t="shared" si="151"/>
        <v>0</v>
      </c>
      <c r="CE162" s="362">
        <f t="shared" si="151"/>
        <v>0</v>
      </c>
      <c r="CF162" s="362">
        <f t="shared" si="151"/>
        <v>0</v>
      </c>
      <c r="CG162" s="362">
        <f t="shared" si="151"/>
        <v>0</v>
      </c>
      <c r="CH162" s="363">
        <f t="shared" si="151"/>
        <v>0</v>
      </c>
      <c r="CI162" s="362">
        <f t="shared" si="151"/>
        <v>0</v>
      </c>
      <c r="CJ162" s="362">
        <f t="shared" si="151"/>
        <v>0</v>
      </c>
      <c r="CK162" s="362">
        <f t="shared" si="151"/>
        <v>0</v>
      </c>
      <c r="CL162" s="362"/>
      <c r="CM162" s="362">
        <f t="shared" si="151"/>
        <v>435.36480000000006</v>
      </c>
      <c r="CN162" s="362">
        <f t="shared" si="151"/>
        <v>547.51840000000004</v>
      </c>
      <c r="CO162" s="362">
        <f t="shared" si="151"/>
        <v>531.06640000000004</v>
      </c>
      <c r="CP162" s="362">
        <f t="shared" si="151"/>
        <v>373.5172</v>
      </c>
      <c r="CQ162" s="362">
        <f t="shared" si="151"/>
        <v>615.89410390243904</v>
      </c>
      <c r="CR162" s="362">
        <f t="shared" si="151"/>
        <v>736.98557538611794</v>
      </c>
      <c r="CS162" s="362">
        <f t="shared" ref="CS162" si="152">100*CS139/$B$162</f>
        <v>807.46856967979988</v>
      </c>
      <c r="CT162" s="1304">
        <v>587.24607999999989</v>
      </c>
      <c r="CU162" s="1304">
        <v>605.6701599999999</v>
      </c>
      <c r="CV162" s="1304">
        <v>843.89440000000002</v>
      </c>
      <c r="CW162" s="1304">
        <v>828.43527999999992</v>
      </c>
      <c r="CX162" s="1304">
        <v>897.37187999999992</v>
      </c>
      <c r="CY162" s="1304">
        <v>683.31359999999995</v>
      </c>
      <c r="CZ162" s="1304">
        <v>504.49887999999999</v>
      </c>
      <c r="DA162" s="1304">
        <v>711.34839999999997</v>
      </c>
      <c r="DB162" s="1304">
        <v>654.4552799999999</v>
      </c>
      <c r="DC162" s="1304">
        <v>871.34720000000004</v>
      </c>
      <c r="DD162" s="1304">
        <v>780.4008</v>
      </c>
      <c r="DE162" s="1304">
        <v>783.70720000000006</v>
      </c>
      <c r="DF162" s="1305">
        <v>842.27423999999996</v>
      </c>
      <c r="DG162" s="1304">
        <v>680.80175999999994</v>
      </c>
      <c r="DH162" s="1304">
        <v>560.08055999999999</v>
      </c>
      <c r="DI162" s="362"/>
      <c r="DJ162" s="253">
        <f>100*DJ139/$B$162</f>
        <v>1629.6647600000003</v>
      </c>
      <c r="DK162" s="63" t="str">
        <f t="shared" ref="DK162:DK172" si="153">IF(DO162+DP162&gt;0.5,"j","")</f>
        <v>j</v>
      </c>
      <c r="DL162" s="64">
        <f t="shared" ref="DL162:DL172" si="154">SUM(Q162:AB162)</f>
        <v>6593.8571814882152</v>
      </c>
      <c r="DM162" s="67">
        <f t="shared" ref="DM162:DM172" si="155">SUM(AC162:AN162)</f>
        <v>6729.9516480000002</v>
      </c>
      <c r="DN162" s="66">
        <f t="shared" ref="DN162:DN170" si="156">SUM(AO162:AZ162)</f>
        <v>8175.9356519999983</v>
      </c>
      <c r="DO162" s="67">
        <f t="shared" ref="DO162:DO170" si="157">SUM(BA162:BL162)</f>
        <v>7728.8257519999988</v>
      </c>
      <c r="DP162" s="67">
        <f t="shared" ref="DP162:DP170" si="158">SUM(BM162:BX162)</f>
        <v>3802.2904880000006</v>
      </c>
      <c r="DQ162" s="67">
        <f>SUM(CH162:CV162)</f>
        <v>6084.6256889683564</v>
      </c>
      <c r="DR162" s="21"/>
      <c r="DU162" s="69"/>
    </row>
    <row r="163" spans="1:125" s="274" customFormat="1" ht="20" customHeight="1" x14ac:dyDescent="0.2">
      <c r="A163" s="1423" t="s">
        <v>105</v>
      </c>
      <c r="B163" s="1424">
        <v>8</v>
      </c>
      <c r="C163" s="1395"/>
      <c r="D163" s="1411"/>
      <c r="E163" s="316"/>
      <c r="F163" s="316"/>
      <c r="G163" s="316"/>
      <c r="H163" s="316"/>
      <c r="I163" s="316"/>
      <c r="J163" s="316"/>
      <c r="K163" s="316"/>
      <c r="L163" s="316"/>
      <c r="M163" s="316"/>
      <c r="N163" s="316"/>
      <c r="O163" s="316"/>
      <c r="P163" s="64"/>
      <c r="Q163" s="316">
        <f t="shared" ref="Q163:AB163" si="159">100*Q140/$B$163</f>
        <v>72.595181249999996</v>
      </c>
      <c r="R163" s="316">
        <f t="shared" si="159"/>
        <v>326.33091375000004</v>
      </c>
      <c r="S163" s="316">
        <f t="shared" si="159"/>
        <v>131.39641232470859</v>
      </c>
      <c r="T163" s="316">
        <f t="shared" si="159"/>
        <v>126.38309211684786</v>
      </c>
      <c r="U163" s="316">
        <f t="shared" si="159"/>
        <v>91.19862000000002</v>
      </c>
      <c r="V163" s="316">
        <f t="shared" si="159"/>
        <v>83.810959965243043</v>
      </c>
      <c r="W163" s="316">
        <f t="shared" si="159"/>
        <v>73.074337508549547</v>
      </c>
      <c r="X163" s="316">
        <f t="shared" si="159"/>
        <v>79.049328750000029</v>
      </c>
      <c r="Y163" s="316">
        <f t="shared" si="159"/>
        <v>141.34615000041072</v>
      </c>
      <c r="Z163" s="316">
        <f t="shared" si="159"/>
        <v>166.25</v>
      </c>
      <c r="AA163" s="316">
        <f t="shared" si="159"/>
        <v>127.70447624999998</v>
      </c>
      <c r="AB163" s="317">
        <f t="shared" si="159"/>
        <v>181.95411250000004</v>
      </c>
      <c r="AC163" s="318">
        <v>80.843325000000007</v>
      </c>
      <c r="AD163" s="318">
        <v>98.681100000000015</v>
      </c>
      <c r="AE163" s="248">
        <v>167.97346250000004</v>
      </c>
      <c r="AF163" s="248">
        <v>132.10546249999999</v>
      </c>
      <c r="AG163" s="248">
        <f t="shared" ref="AG163:CR163" si="160">100*AG140/$B$163</f>
        <v>50.827556249999994</v>
      </c>
      <c r="AH163" s="248">
        <f t="shared" si="160"/>
        <v>100.43055000000001</v>
      </c>
      <c r="AI163" s="248">
        <f t="shared" si="160"/>
        <v>47.521925000000003</v>
      </c>
      <c r="AJ163" s="248">
        <f t="shared" si="160"/>
        <v>0.23715000000000003</v>
      </c>
      <c r="AK163" s="248">
        <f t="shared" si="160"/>
        <v>63.467950000000009</v>
      </c>
      <c r="AL163" s="248">
        <f t="shared" si="160"/>
        <v>81.334665277777773</v>
      </c>
      <c r="AM163" s="248">
        <f t="shared" si="160"/>
        <v>139.737440625</v>
      </c>
      <c r="AN163" s="249">
        <f t="shared" si="160"/>
        <v>173.11081944444445</v>
      </c>
      <c r="AO163" s="248">
        <f t="shared" si="160"/>
        <v>93.609247500000009</v>
      </c>
      <c r="AP163" s="248">
        <f t="shared" si="160"/>
        <v>83.689025000000001</v>
      </c>
      <c r="AQ163" s="248">
        <f t="shared" si="160"/>
        <v>145.71574999999999</v>
      </c>
      <c r="AR163" s="248">
        <f t="shared" si="160"/>
        <v>136.98606250000003</v>
      </c>
      <c r="AS163" s="248">
        <f t="shared" si="160"/>
        <v>146.968396875</v>
      </c>
      <c r="AT163" s="248">
        <f t="shared" si="160"/>
        <v>66.101799999999997</v>
      </c>
      <c r="AU163" s="248">
        <f t="shared" si="160"/>
        <v>108.61613750000001</v>
      </c>
      <c r="AV163" s="248">
        <f t="shared" si="160"/>
        <v>105.94114500000002</v>
      </c>
      <c r="AW163" s="248">
        <f t="shared" si="160"/>
        <v>105.76806000000001</v>
      </c>
      <c r="AX163" s="248">
        <f t="shared" si="160"/>
        <v>113.37045250000001</v>
      </c>
      <c r="AY163" s="248">
        <f t="shared" si="160"/>
        <v>118.955375</v>
      </c>
      <c r="AZ163" s="248">
        <f t="shared" si="160"/>
        <v>95.948462500000005</v>
      </c>
      <c r="BA163" s="248">
        <f t="shared" si="160"/>
        <v>102.18099999999998</v>
      </c>
      <c r="BB163" s="248">
        <f t="shared" si="160"/>
        <v>136.32146250000002</v>
      </c>
      <c r="BC163" s="248">
        <f t="shared" si="160"/>
        <v>99.397500000000008</v>
      </c>
      <c r="BD163" s="248">
        <f t="shared" si="160"/>
        <v>100.11825</v>
      </c>
      <c r="BE163" s="248">
        <f t="shared" si="160"/>
        <v>93.024124999999998</v>
      </c>
      <c r="BF163" s="248">
        <f>100*BF140/$B$163</f>
        <v>87.575999999999993</v>
      </c>
      <c r="BG163" s="248">
        <f t="shared" si="160"/>
        <v>89.349874999999997</v>
      </c>
      <c r="BH163" s="248">
        <f t="shared" si="160"/>
        <v>77.057479250000014</v>
      </c>
      <c r="BI163" s="248">
        <f t="shared" si="160"/>
        <v>113.99987499999997</v>
      </c>
      <c r="BJ163" s="248">
        <f t="shared" si="160"/>
        <v>53.306750000000001</v>
      </c>
      <c r="BK163" s="248">
        <f t="shared" si="160"/>
        <v>17.042850000000001</v>
      </c>
      <c r="BL163" s="250">
        <f t="shared" si="160"/>
        <v>113.73625000000001</v>
      </c>
      <c r="BM163" s="248">
        <f t="shared" si="160"/>
        <v>117.21487500000001</v>
      </c>
      <c r="BN163" s="248">
        <f t="shared" si="160"/>
        <v>72.485874999999993</v>
      </c>
      <c r="BO163" s="248">
        <f t="shared" si="160"/>
        <v>77.591250000000002</v>
      </c>
      <c r="BP163" s="248">
        <f t="shared" si="160"/>
        <v>86.713624999999979</v>
      </c>
      <c r="BQ163" s="248">
        <f t="shared" si="160"/>
        <v>88.984724999999997</v>
      </c>
      <c r="BR163" s="248">
        <f t="shared" si="160"/>
        <v>191.89387500000001</v>
      </c>
      <c r="BS163" s="248">
        <f t="shared" si="160"/>
        <v>68.946615000000008</v>
      </c>
      <c r="BT163" s="362">
        <f t="shared" si="160"/>
        <v>0</v>
      </c>
      <c r="BU163" s="362">
        <f t="shared" si="160"/>
        <v>0</v>
      </c>
      <c r="BV163" s="362">
        <f t="shared" si="160"/>
        <v>0</v>
      </c>
      <c r="BW163" s="362">
        <f t="shared" si="160"/>
        <v>0</v>
      </c>
      <c r="BX163" s="362">
        <f t="shared" si="160"/>
        <v>0</v>
      </c>
      <c r="BY163" s="363">
        <f t="shared" si="160"/>
        <v>0</v>
      </c>
      <c r="BZ163" s="362">
        <f t="shared" si="160"/>
        <v>0</v>
      </c>
      <c r="CA163" s="362">
        <f t="shared" si="160"/>
        <v>0</v>
      </c>
      <c r="CB163" s="362">
        <f t="shared" si="160"/>
        <v>0</v>
      </c>
      <c r="CC163" s="362">
        <f t="shared" si="160"/>
        <v>0</v>
      </c>
      <c r="CD163" s="362">
        <f t="shared" si="160"/>
        <v>0</v>
      </c>
      <c r="CE163" s="362">
        <f t="shared" si="160"/>
        <v>0</v>
      </c>
      <c r="CF163" s="362">
        <f t="shared" si="160"/>
        <v>0</v>
      </c>
      <c r="CG163" s="362">
        <f t="shared" si="160"/>
        <v>0</v>
      </c>
      <c r="CH163" s="363">
        <f t="shared" si="160"/>
        <v>0</v>
      </c>
      <c r="CI163" s="362">
        <f t="shared" si="160"/>
        <v>0</v>
      </c>
      <c r="CJ163" s="362">
        <f t="shared" si="160"/>
        <v>0</v>
      </c>
      <c r="CK163" s="362">
        <f t="shared" si="160"/>
        <v>0</v>
      </c>
      <c r="CL163" s="362"/>
      <c r="CM163" s="362">
        <f t="shared" si="160"/>
        <v>47.396375000000006</v>
      </c>
      <c r="CN163" s="362">
        <f t="shared" si="160"/>
        <v>50.598625000000006</v>
      </c>
      <c r="CO163" s="362">
        <f t="shared" si="160"/>
        <v>50.845500000000001</v>
      </c>
      <c r="CP163" s="362">
        <f t="shared" si="160"/>
        <v>40.1325</v>
      </c>
      <c r="CQ163" s="362">
        <f t="shared" si="160"/>
        <v>40.648790853658539</v>
      </c>
      <c r="CR163" s="362">
        <f t="shared" si="160"/>
        <v>57.504388937441618</v>
      </c>
      <c r="CS163" s="362">
        <f t="shared" ref="CS163" si="161">100*CS140/$B$163</f>
        <v>93.79866195305172</v>
      </c>
      <c r="CT163" s="1304">
        <v>80.60475000000001</v>
      </c>
      <c r="CU163" s="1304">
        <v>68.386050000000012</v>
      </c>
      <c r="CV163" s="1304">
        <v>54.386024999999997</v>
      </c>
      <c r="CW163" s="1304">
        <v>145.843875</v>
      </c>
      <c r="CX163" s="1304">
        <v>219.32600000000005</v>
      </c>
      <c r="CY163" s="1304">
        <v>90.053324999999987</v>
      </c>
      <c r="CZ163" s="1304">
        <v>51.845287499999991</v>
      </c>
      <c r="DA163" s="1304">
        <v>119.28982500000001</v>
      </c>
      <c r="DB163" s="1304">
        <v>179.22735</v>
      </c>
      <c r="DC163" s="1304">
        <v>129.67908750000001</v>
      </c>
      <c r="DD163" s="1304">
        <v>85.208287499999997</v>
      </c>
      <c r="DE163" s="1304">
        <v>59.131687499999998</v>
      </c>
      <c r="DF163" s="1305">
        <v>62.159535000000012</v>
      </c>
      <c r="DG163" s="1304">
        <v>61.775527500000003</v>
      </c>
      <c r="DH163" s="1304">
        <v>76.326840000000004</v>
      </c>
      <c r="DI163" s="362"/>
      <c r="DJ163" s="253">
        <f>100*DJ140/$B$163</f>
        <v>267.29199999999997</v>
      </c>
      <c r="DK163" s="63" t="str">
        <f t="shared" si="153"/>
        <v>j</v>
      </c>
      <c r="DL163" s="64">
        <f t="shared" si="154"/>
        <v>1601.0935844157598</v>
      </c>
      <c r="DM163" s="67">
        <f t="shared" si="155"/>
        <v>1136.2714065972223</v>
      </c>
      <c r="DN163" s="66">
        <f t="shared" si="156"/>
        <v>1321.669914375</v>
      </c>
      <c r="DO163" s="67">
        <f t="shared" si="157"/>
        <v>1083.11141675</v>
      </c>
      <c r="DP163" s="67">
        <f t="shared" si="158"/>
        <v>703.83084000000008</v>
      </c>
      <c r="DQ163" s="67">
        <f>SUM(CH163:CV163)</f>
        <v>584.30166674415193</v>
      </c>
      <c r="DR163" s="21"/>
      <c r="DU163" s="69"/>
    </row>
    <row r="164" spans="1:125" s="274" customFormat="1" ht="20" customHeight="1" x14ac:dyDescent="0.2">
      <c r="A164" s="1423" t="s">
        <v>106</v>
      </c>
      <c r="B164" s="1424">
        <v>22</v>
      </c>
      <c r="C164" s="1395"/>
      <c r="D164" s="1411"/>
      <c r="E164" s="316"/>
      <c r="F164" s="316"/>
      <c r="G164" s="316"/>
      <c r="H164" s="316"/>
      <c r="I164" s="316"/>
      <c r="J164" s="316"/>
      <c r="K164" s="316"/>
      <c r="L164" s="316"/>
      <c r="M164" s="316"/>
      <c r="N164" s="316"/>
      <c r="O164" s="316"/>
      <c r="P164" s="64"/>
      <c r="Q164" s="316">
        <f t="shared" ref="Q164:AB164" si="162">100*Q141/$B$164</f>
        <v>14.38119818181818</v>
      </c>
      <c r="R164" s="316">
        <f t="shared" si="162"/>
        <v>42.530347090909089</v>
      </c>
      <c r="S164" s="316">
        <f t="shared" si="162"/>
        <v>32.094958545454546</v>
      </c>
      <c r="T164" s="316">
        <f t="shared" si="162"/>
        <v>26.77733436363636</v>
      </c>
      <c r="U164" s="316">
        <f t="shared" si="162"/>
        <v>253.68069999999997</v>
      </c>
      <c r="V164" s="316">
        <f t="shared" si="162"/>
        <v>280.64881818181817</v>
      </c>
      <c r="W164" s="316">
        <f t="shared" si="162"/>
        <v>362.48634543341285</v>
      </c>
      <c r="X164" s="316">
        <f t="shared" si="162"/>
        <v>37.07503963636362</v>
      </c>
      <c r="Y164" s="316">
        <f t="shared" si="162"/>
        <v>214.32130432697642</v>
      </c>
      <c r="Z164" s="316">
        <f t="shared" si="162"/>
        <v>253.48687249492295</v>
      </c>
      <c r="AA164" s="316">
        <f t="shared" si="162"/>
        <v>24.368547272727277</v>
      </c>
      <c r="AB164" s="317">
        <f t="shared" si="162"/>
        <v>266.84533636363636</v>
      </c>
      <c r="AC164" s="318">
        <v>218.75581363636368</v>
      </c>
      <c r="AD164" s="318">
        <v>142.45190909090908</v>
      </c>
      <c r="AE164" s="248">
        <v>334.1414681818182</v>
      </c>
      <c r="AF164" s="248">
        <v>303.4259090909091</v>
      </c>
      <c r="AG164" s="248">
        <f t="shared" ref="AG164:CR164" si="163">100*AG141/$B$164</f>
        <v>40.183778181818191</v>
      </c>
      <c r="AH164" s="248">
        <f t="shared" si="163"/>
        <v>437.14408181818186</v>
      </c>
      <c r="AI164" s="248">
        <f t="shared" si="163"/>
        <v>198.32379090909092</v>
      </c>
      <c r="AJ164" s="248">
        <f t="shared" si="163"/>
        <v>0.33616363636363639</v>
      </c>
      <c r="AK164" s="248">
        <f t="shared" si="163"/>
        <v>304.53749999999997</v>
      </c>
      <c r="AL164" s="248">
        <f t="shared" si="163"/>
        <v>357.58199545454551</v>
      </c>
      <c r="AM164" s="248">
        <f t="shared" si="163"/>
        <v>318.19694545454553</v>
      </c>
      <c r="AN164" s="249">
        <f t="shared" si="163"/>
        <v>2241.6416090909092</v>
      </c>
      <c r="AO164" s="248">
        <f t="shared" si="163"/>
        <v>28.956130909090913</v>
      </c>
      <c r="AP164" s="248">
        <f t="shared" si="163"/>
        <v>238.16286818181817</v>
      </c>
      <c r="AQ164" s="248">
        <f t="shared" si="163"/>
        <v>256.83740909090909</v>
      </c>
      <c r="AR164" s="248">
        <f t="shared" si="163"/>
        <v>431.09836363636356</v>
      </c>
      <c r="AS164" s="248">
        <f t="shared" si="163"/>
        <v>76.967828727272703</v>
      </c>
      <c r="AT164" s="248">
        <f t="shared" si="163"/>
        <v>337.74709090909096</v>
      </c>
      <c r="AU164" s="248">
        <f t="shared" si="163"/>
        <v>499.08586363636363</v>
      </c>
      <c r="AV164" s="248">
        <f t="shared" si="163"/>
        <v>475.82777272727259</v>
      </c>
      <c r="AW164" s="248">
        <f t="shared" si="163"/>
        <v>539.28345454545467</v>
      </c>
      <c r="AX164" s="248">
        <f t="shared" si="163"/>
        <v>342.76440909090923</v>
      </c>
      <c r="AY164" s="248">
        <f t="shared" si="163"/>
        <v>427.65145454545456</v>
      </c>
      <c r="AZ164" s="248">
        <f t="shared" si="163"/>
        <v>426.78797727272723</v>
      </c>
      <c r="BA164" s="248">
        <f t="shared" si="163"/>
        <v>365.08422727272733</v>
      </c>
      <c r="BB164" s="248">
        <f t="shared" si="163"/>
        <v>368.72021363636355</v>
      </c>
      <c r="BC164" s="248">
        <f t="shared" si="163"/>
        <v>275.88499999999999</v>
      </c>
      <c r="BD164" s="248">
        <f t="shared" si="163"/>
        <v>477.02640909090911</v>
      </c>
      <c r="BE164" s="248">
        <f t="shared" si="163"/>
        <v>406.74977272727267</v>
      </c>
      <c r="BF164" s="248">
        <f>100*BF141/$B$164</f>
        <v>396.80713636363635</v>
      </c>
      <c r="BG164" s="248">
        <f t="shared" si="163"/>
        <v>398.59522727272724</v>
      </c>
      <c r="BH164" s="248">
        <f t="shared" si="163"/>
        <v>262.99227590909089</v>
      </c>
      <c r="BI164" s="248">
        <f t="shared" si="163"/>
        <v>393.72195454545459</v>
      </c>
      <c r="BJ164" s="248">
        <f t="shared" si="163"/>
        <v>321.59431818181815</v>
      </c>
      <c r="BK164" s="248">
        <f t="shared" si="163"/>
        <v>14.078318181818183</v>
      </c>
      <c r="BL164" s="250">
        <f t="shared" si="163"/>
        <v>383.52254545454548</v>
      </c>
      <c r="BM164" s="248">
        <f t="shared" si="163"/>
        <v>375.09090909090907</v>
      </c>
      <c r="BN164" s="248">
        <f t="shared" si="163"/>
        <v>251.20327272727266</v>
      </c>
      <c r="BO164" s="248">
        <f t="shared" si="163"/>
        <v>375.52759090909092</v>
      </c>
      <c r="BP164" s="248">
        <f t="shared" si="163"/>
        <v>424.48809090909089</v>
      </c>
      <c r="BQ164" s="248">
        <f t="shared" si="163"/>
        <v>408.11768181818189</v>
      </c>
      <c r="BR164" s="248">
        <f t="shared" si="163"/>
        <v>255.22754545454546</v>
      </c>
      <c r="BS164" s="248">
        <f t="shared" si="163"/>
        <v>22.958385818181821</v>
      </c>
      <c r="BT164" s="362">
        <f t="shared" si="163"/>
        <v>0</v>
      </c>
      <c r="BU164" s="362">
        <f t="shared" si="163"/>
        <v>0</v>
      </c>
      <c r="BV164" s="362">
        <f t="shared" si="163"/>
        <v>0</v>
      </c>
      <c r="BW164" s="362">
        <f t="shared" si="163"/>
        <v>0</v>
      </c>
      <c r="BX164" s="362">
        <f t="shared" si="163"/>
        <v>0</v>
      </c>
      <c r="BY164" s="363">
        <f t="shared" si="163"/>
        <v>0</v>
      </c>
      <c r="BZ164" s="362">
        <f t="shared" si="163"/>
        <v>0</v>
      </c>
      <c r="CA164" s="362">
        <f t="shared" si="163"/>
        <v>0</v>
      </c>
      <c r="CB164" s="362">
        <f t="shared" si="163"/>
        <v>0</v>
      </c>
      <c r="CC164" s="362">
        <f t="shared" si="163"/>
        <v>0</v>
      </c>
      <c r="CD164" s="362">
        <f t="shared" si="163"/>
        <v>0</v>
      </c>
      <c r="CE164" s="362">
        <f t="shared" si="163"/>
        <v>0</v>
      </c>
      <c r="CF164" s="362">
        <f t="shared" si="163"/>
        <v>0</v>
      </c>
      <c r="CG164" s="362">
        <f t="shared" si="163"/>
        <v>0</v>
      </c>
      <c r="CH164" s="363">
        <f t="shared" si="163"/>
        <v>0</v>
      </c>
      <c r="CI164" s="362">
        <f t="shared" si="163"/>
        <v>0</v>
      </c>
      <c r="CJ164" s="362">
        <f t="shared" si="163"/>
        <v>0</v>
      </c>
      <c r="CK164" s="362">
        <f t="shared" si="163"/>
        <v>0</v>
      </c>
      <c r="CL164" s="362"/>
      <c r="CM164" s="362">
        <f t="shared" si="163"/>
        <v>133.52681818181816</v>
      </c>
      <c r="CN164" s="362">
        <f t="shared" si="163"/>
        <v>212.90636363636366</v>
      </c>
      <c r="CO164" s="362">
        <f t="shared" si="163"/>
        <v>246.77545454545452</v>
      </c>
      <c r="CP164" s="362">
        <f t="shared" si="163"/>
        <v>198.39590909090904</v>
      </c>
      <c r="CQ164" s="362">
        <f t="shared" si="163"/>
        <v>38.05595521064302</v>
      </c>
      <c r="CR164" s="362">
        <f t="shared" si="163"/>
        <v>34.877734456762724</v>
      </c>
      <c r="CS164" s="362">
        <f t="shared" ref="CS164" si="164">100*CS141/$B$164</f>
        <v>29.536301906873611</v>
      </c>
      <c r="CT164" s="1304">
        <v>167.85227272727272</v>
      </c>
      <c r="CU164" s="1304">
        <v>36.404040000000002</v>
      </c>
      <c r="CV164" s="1304">
        <v>256.53027272727275</v>
      </c>
      <c r="CW164" s="1304">
        <v>22.406181818181818</v>
      </c>
      <c r="CX164" s="1304">
        <v>268.90659090909088</v>
      </c>
      <c r="CY164" s="1304">
        <v>33.388963636363634</v>
      </c>
      <c r="CZ164" s="1304">
        <v>24.473400000000002</v>
      </c>
      <c r="DA164" s="1304">
        <v>23.373981818181822</v>
      </c>
      <c r="DB164" s="1304">
        <v>20.757818181818184</v>
      </c>
      <c r="DC164" s="1304">
        <v>26.621836363636366</v>
      </c>
      <c r="DD164" s="1304">
        <v>28.603254545454547</v>
      </c>
      <c r="DE164" s="1304">
        <v>26.954781818181822</v>
      </c>
      <c r="DF164" s="1305">
        <v>41.850327272727277</v>
      </c>
      <c r="DG164" s="1304">
        <v>36.778472727272721</v>
      </c>
      <c r="DH164" s="1304">
        <v>33.619745454545459</v>
      </c>
      <c r="DI164" s="362"/>
      <c r="DJ164" s="253">
        <f>100*DJ141/$B$164</f>
        <v>1001.8217727272727</v>
      </c>
      <c r="DK164" s="63" t="str">
        <f t="shared" si="153"/>
        <v>j</v>
      </c>
      <c r="DL164" s="64">
        <f t="shared" si="154"/>
        <v>1808.6968018916757</v>
      </c>
      <c r="DM164" s="67">
        <f t="shared" si="155"/>
        <v>4896.720964545455</v>
      </c>
      <c r="DN164" s="66">
        <f t="shared" si="156"/>
        <v>4081.1706232727279</v>
      </c>
      <c r="DO164" s="67">
        <f t="shared" si="157"/>
        <v>4064.7773986363636</v>
      </c>
      <c r="DP164" s="67">
        <f t="shared" si="158"/>
        <v>2112.6134767272729</v>
      </c>
      <c r="DQ164" s="67">
        <f>SUM(CH164:CV164)</f>
        <v>1354.8611224833699</v>
      </c>
      <c r="DR164" s="21"/>
      <c r="DU164" s="69"/>
    </row>
    <row r="165" spans="1:125" s="306" customFormat="1" ht="5.25" customHeight="1" x14ac:dyDescent="0.2">
      <c r="A165" s="1425"/>
      <c r="B165" s="1426"/>
      <c r="C165" s="1406"/>
      <c r="D165" s="1411"/>
      <c r="E165" s="316"/>
      <c r="F165" s="316"/>
      <c r="G165" s="316"/>
      <c r="H165" s="316"/>
      <c r="I165" s="316"/>
      <c r="J165" s="316"/>
      <c r="K165" s="316"/>
      <c r="L165" s="316"/>
      <c r="M165" s="316"/>
      <c r="N165" s="316"/>
      <c r="O165" s="316"/>
      <c r="P165" s="64"/>
      <c r="Q165" s="316"/>
      <c r="R165" s="316"/>
      <c r="S165" s="316"/>
      <c r="T165" s="316"/>
      <c r="U165" s="316"/>
      <c r="V165" s="316"/>
      <c r="W165" s="316"/>
      <c r="X165" s="316"/>
      <c r="Y165" s="316"/>
      <c r="Z165" s="316"/>
      <c r="AA165" s="316"/>
      <c r="AB165" s="317"/>
      <c r="AC165" s="316"/>
      <c r="AD165" s="316"/>
      <c r="AE165" s="246"/>
      <c r="AF165" s="246"/>
      <c r="AG165" s="246"/>
      <c r="AH165" s="246"/>
      <c r="AI165" s="246"/>
      <c r="AJ165" s="246"/>
      <c r="AK165" s="246"/>
      <c r="AL165" s="246"/>
      <c r="AM165" s="246"/>
      <c r="AN165" s="247"/>
      <c r="AO165" s="246"/>
      <c r="AP165" s="246"/>
      <c r="AQ165" s="246"/>
      <c r="AR165" s="246"/>
      <c r="AS165" s="246"/>
      <c r="AT165" s="246"/>
      <c r="AU165" s="246"/>
      <c r="AV165" s="246"/>
      <c r="AW165" s="246"/>
      <c r="AX165" s="246"/>
      <c r="AY165" s="246"/>
      <c r="AZ165" s="246"/>
      <c r="BA165" s="246"/>
      <c r="BB165" s="246"/>
      <c r="BC165" s="246"/>
      <c r="BD165" s="246"/>
      <c r="BE165" s="246"/>
      <c r="BF165" s="246"/>
      <c r="BG165" s="246"/>
      <c r="BH165" s="246"/>
      <c r="BI165" s="246"/>
      <c r="BJ165" s="246"/>
      <c r="BK165" s="246"/>
      <c r="BL165" s="364"/>
      <c r="BM165" s="246"/>
      <c r="BN165" s="246"/>
      <c r="BO165" s="246"/>
      <c r="BP165" s="246"/>
      <c r="BQ165" s="246"/>
      <c r="BR165" s="246"/>
      <c r="BS165" s="246"/>
      <c r="BT165" s="365"/>
      <c r="BU165" s="365"/>
      <c r="BV165" s="365"/>
      <c r="BW165" s="365"/>
      <c r="BX165" s="365"/>
      <c r="BY165" s="366"/>
      <c r="BZ165" s="365"/>
      <c r="CA165" s="365"/>
      <c r="CB165" s="365"/>
      <c r="CC165" s="365"/>
      <c r="CD165" s="365"/>
      <c r="CE165" s="365"/>
      <c r="CF165" s="365"/>
      <c r="CG165" s="365"/>
      <c r="CH165" s="366"/>
      <c r="CI165" s="365"/>
      <c r="CJ165" s="365"/>
      <c r="CK165" s="365"/>
      <c r="CL165" s="365"/>
      <c r="CM165" s="365"/>
      <c r="CN165" s="365"/>
      <c r="CO165" s="365"/>
      <c r="CP165" s="365"/>
      <c r="CQ165" s="365"/>
      <c r="CR165" s="365"/>
      <c r="CS165" s="365"/>
      <c r="CT165" s="1306"/>
      <c r="CU165" s="1306"/>
      <c r="CV165" s="1306"/>
      <c r="CW165" s="1306"/>
      <c r="CX165" s="1306"/>
      <c r="CY165" s="1306"/>
      <c r="CZ165" s="1306"/>
      <c r="DA165" s="1306"/>
      <c r="DB165" s="1306"/>
      <c r="DC165" s="1306"/>
      <c r="DD165" s="1306"/>
      <c r="DE165" s="1306"/>
      <c r="DF165" s="1307"/>
      <c r="DG165" s="1306"/>
      <c r="DH165" s="1306"/>
      <c r="DI165" s="365"/>
      <c r="DJ165" s="367"/>
      <c r="DK165" s="63" t="str">
        <f t="shared" si="153"/>
        <v/>
      </c>
      <c r="DL165" s="64">
        <f t="shared" si="154"/>
        <v>0</v>
      </c>
      <c r="DM165" s="64">
        <f t="shared" si="155"/>
        <v>0</v>
      </c>
      <c r="DN165" s="64">
        <f t="shared" si="156"/>
        <v>0</v>
      </c>
      <c r="DO165" s="64">
        <f t="shared" si="157"/>
        <v>0</v>
      </c>
      <c r="DP165" s="64">
        <f t="shared" si="158"/>
        <v>0</v>
      </c>
      <c r="DQ165" s="64">
        <f t="shared" ref="DQ165:DQ169" si="165">SUM(CH165:CS165)</f>
        <v>0</v>
      </c>
      <c r="DR165" s="21"/>
      <c r="DU165" s="69"/>
    </row>
    <row r="166" spans="1:125" s="274" customFormat="1" ht="20" customHeight="1" x14ac:dyDescent="0.2">
      <c r="A166" s="1423" t="s">
        <v>107</v>
      </c>
      <c r="B166" s="1424">
        <v>50</v>
      </c>
      <c r="C166" s="1395"/>
      <c r="D166" s="1411"/>
      <c r="E166" s="316"/>
      <c r="F166" s="316"/>
      <c r="G166" s="316"/>
      <c r="H166" s="316"/>
      <c r="I166" s="316"/>
      <c r="J166" s="316"/>
      <c r="K166" s="316"/>
      <c r="L166" s="316"/>
      <c r="M166" s="316"/>
      <c r="N166" s="316"/>
      <c r="O166" s="316"/>
      <c r="P166" s="64"/>
      <c r="Q166" s="316">
        <f>+Q162*$B$166/100</f>
        <v>233.42169000000001</v>
      </c>
      <c r="R166" s="316">
        <f t="shared" ref="R166:AB166" si="166">+R162*$B$166/100</f>
        <v>296.58474200000006</v>
      </c>
      <c r="S166" s="316">
        <f t="shared" si="166"/>
        <v>416.18882866666661</v>
      </c>
      <c r="T166" s="316">
        <f t="shared" si="166"/>
        <v>189.21507208373589</v>
      </c>
      <c r="U166" s="316">
        <f t="shared" si="166"/>
        <v>236.87921199999991</v>
      </c>
      <c r="V166" s="316">
        <f t="shared" si="166"/>
        <v>341.87531599999988</v>
      </c>
      <c r="W166" s="316">
        <f t="shared" si="166"/>
        <v>164.73250799070172</v>
      </c>
      <c r="X166" s="316">
        <f t="shared" si="166"/>
        <v>230.74567599999997</v>
      </c>
      <c r="Y166" s="316">
        <f t="shared" si="166"/>
        <v>300.66565000300398</v>
      </c>
      <c r="Z166" s="316">
        <f t="shared" si="166"/>
        <v>371</v>
      </c>
      <c r="AA166" s="316">
        <f t="shared" si="166"/>
        <v>262.092938</v>
      </c>
      <c r="AB166" s="317">
        <f t="shared" si="166"/>
        <v>253.52695799999998</v>
      </c>
      <c r="AC166" s="318">
        <v>259.32733000000002</v>
      </c>
      <c r="AD166" s="318">
        <v>250.48257599999997</v>
      </c>
      <c r="AE166" s="248">
        <v>357.79102399999994</v>
      </c>
      <c r="AF166" s="248">
        <v>209.88947200000001</v>
      </c>
      <c r="AG166" s="248">
        <f t="shared" ref="AG166:CR166" si="167">+AG162*$B$166/100</f>
        <v>228.87882399999998</v>
      </c>
      <c r="AH166" s="248">
        <f t="shared" si="167"/>
        <v>459.67864399999991</v>
      </c>
      <c r="AI166" s="248">
        <f t="shared" si="167"/>
        <v>269.943152</v>
      </c>
      <c r="AJ166" s="248">
        <f t="shared" si="167"/>
        <v>3.9344000000000001</v>
      </c>
      <c r="AK166" s="248">
        <f t="shared" si="167"/>
        <v>273.98135600000006</v>
      </c>
      <c r="AL166" s="248">
        <f t="shared" si="167"/>
        <v>367.33790799999986</v>
      </c>
      <c r="AM166" s="248">
        <f t="shared" si="167"/>
        <v>297.01812600000005</v>
      </c>
      <c r="AN166" s="249">
        <f t="shared" si="167"/>
        <v>386.71301199999994</v>
      </c>
      <c r="AO166" s="248">
        <f t="shared" si="167"/>
        <v>308.79946000000001</v>
      </c>
      <c r="AP166" s="248">
        <f t="shared" si="167"/>
        <v>401.45365399999997</v>
      </c>
      <c r="AQ166" s="248">
        <f t="shared" si="167"/>
        <v>300.64751999999999</v>
      </c>
      <c r="AR166" s="248">
        <f t="shared" si="167"/>
        <v>435.33015199999994</v>
      </c>
      <c r="AS166" s="248">
        <f t="shared" si="167"/>
        <v>405.22425000000004</v>
      </c>
      <c r="AT166" s="248">
        <f t="shared" si="167"/>
        <v>239.40279999999996</v>
      </c>
      <c r="AU166" s="248">
        <f t="shared" si="167"/>
        <v>353.64166</v>
      </c>
      <c r="AV166" s="248">
        <f t="shared" si="167"/>
        <v>371.17627399999981</v>
      </c>
      <c r="AW166" s="248">
        <f t="shared" si="167"/>
        <v>350.24089199999997</v>
      </c>
      <c r="AX166" s="248">
        <f t="shared" si="167"/>
        <v>232.51896399999998</v>
      </c>
      <c r="AY166" s="248">
        <f t="shared" si="167"/>
        <v>360.01459999999997</v>
      </c>
      <c r="AZ166" s="248">
        <f t="shared" si="167"/>
        <v>329.51759999999996</v>
      </c>
      <c r="BA166" s="248">
        <f t="shared" si="167"/>
        <v>326.5924</v>
      </c>
      <c r="BB166" s="248">
        <f t="shared" si="167"/>
        <v>264.0172</v>
      </c>
      <c r="BC166" s="248">
        <f t="shared" si="167"/>
        <v>436.52400000000017</v>
      </c>
      <c r="BD166" s="248">
        <f t="shared" si="167"/>
        <v>379.67260000000005</v>
      </c>
      <c r="BE166" s="248">
        <f t="shared" si="167"/>
        <v>430.6099999999999</v>
      </c>
      <c r="BF166" s="248">
        <f>+BF162*$B$166/100</f>
        <v>404.8306</v>
      </c>
      <c r="BG166" s="248">
        <f t="shared" si="167"/>
        <v>262.32913999999994</v>
      </c>
      <c r="BH166" s="248">
        <f t="shared" si="167"/>
        <v>336.98825600000004</v>
      </c>
      <c r="BI166" s="248">
        <f t="shared" si="167"/>
        <v>386.18439999999993</v>
      </c>
      <c r="BJ166" s="248">
        <f t="shared" si="167"/>
        <v>182.14160000000001</v>
      </c>
      <c r="BK166" s="248">
        <f t="shared" si="167"/>
        <v>61.494279999999996</v>
      </c>
      <c r="BL166" s="250">
        <f t="shared" si="167"/>
        <v>393.02839999999992</v>
      </c>
      <c r="BM166" s="248">
        <f t="shared" si="167"/>
        <v>336.55420000000004</v>
      </c>
      <c r="BN166" s="248">
        <f t="shared" si="167"/>
        <v>226.96368000000001</v>
      </c>
      <c r="BO166" s="248">
        <f t="shared" si="167"/>
        <v>251.31450000000004</v>
      </c>
      <c r="BP166" s="248">
        <f t="shared" si="167"/>
        <v>321.65140000000002</v>
      </c>
      <c r="BQ166" s="248">
        <f t="shared" si="167"/>
        <v>221.4616</v>
      </c>
      <c r="BR166" s="248">
        <f t="shared" si="167"/>
        <v>424.77819999999991</v>
      </c>
      <c r="BS166" s="248">
        <f t="shared" si="167"/>
        <v>118.42166400000002</v>
      </c>
      <c r="BT166" s="362">
        <f t="shared" si="167"/>
        <v>0</v>
      </c>
      <c r="BU166" s="362">
        <f t="shared" si="167"/>
        <v>0</v>
      </c>
      <c r="BV166" s="362">
        <f t="shared" si="167"/>
        <v>0</v>
      </c>
      <c r="BW166" s="362">
        <f t="shared" si="167"/>
        <v>0</v>
      </c>
      <c r="BX166" s="362">
        <f t="shared" si="167"/>
        <v>0</v>
      </c>
      <c r="BY166" s="363">
        <f t="shared" si="167"/>
        <v>0</v>
      </c>
      <c r="BZ166" s="362">
        <f t="shared" si="167"/>
        <v>0</v>
      </c>
      <c r="CA166" s="362">
        <f t="shared" si="167"/>
        <v>0</v>
      </c>
      <c r="CB166" s="362">
        <f t="shared" si="167"/>
        <v>0</v>
      </c>
      <c r="CC166" s="362">
        <f t="shared" si="167"/>
        <v>0</v>
      </c>
      <c r="CD166" s="362">
        <f t="shared" si="167"/>
        <v>0</v>
      </c>
      <c r="CE166" s="362">
        <f t="shared" si="167"/>
        <v>0</v>
      </c>
      <c r="CF166" s="362">
        <f t="shared" si="167"/>
        <v>0</v>
      </c>
      <c r="CG166" s="362">
        <f t="shared" si="167"/>
        <v>0</v>
      </c>
      <c r="CH166" s="363">
        <f t="shared" si="167"/>
        <v>0</v>
      </c>
      <c r="CI166" s="362">
        <f t="shared" si="167"/>
        <v>0</v>
      </c>
      <c r="CJ166" s="362">
        <f t="shared" si="167"/>
        <v>0</v>
      </c>
      <c r="CK166" s="362">
        <f t="shared" si="167"/>
        <v>0</v>
      </c>
      <c r="CL166" s="362"/>
      <c r="CM166" s="362">
        <f t="shared" si="167"/>
        <v>217.68240000000003</v>
      </c>
      <c r="CN166" s="362">
        <f t="shared" si="167"/>
        <v>273.75920000000002</v>
      </c>
      <c r="CO166" s="362">
        <f t="shared" si="167"/>
        <v>265.53320000000002</v>
      </c>
      <c r="CP166" s="362">
        <f t="shared" si="167"/>
        <v>186.7586</v>
      </c>
      <c r="CQ166" s="362">
        <f t="shared" si="167"/>
        <v>307.94705195121952</v>
      </c>
      <c r="CR166" s="362">
        <f t="shared" si="167"/>
        <v>368.49278769305897</v>
      </c>
      <c r="CS166" s="362">
        <f t="shared" ref="CS166" si="168">+CS162*$B$166/100</f>
        <v>403.73428483989994</v>
      </c>
      <c r="CT166" s="1304">
        <v>293.62303999999995</v>
      </c>
      <c r="CU166" s="1304">
        <v>302.83507999999995</v>
      </c>
      <c r="CV166" s="1304">
        <v>421.94720000000001</v>
      </c>
      <c r="CW166" s="1304">
        <v>414.21763999999996</v>
      </c>
      <c r="CX166" s="1304">
        <v>448.68593999999996</v>
      </c>
      <c r="CY166" s="1304">
        <v>341.65679999999998</v>
      </c>
      <c r="CZ166" s="1304">
        <v>252.24943999999999</v>
      </c>
      <c r="DA166" s="1304">
        <v>355.67419999999998</v>
      </c>
      <c r="DB166" s="1304">
        <v>327.22763999999995</v>
      </c>
      <c r="DC166" s="1304">
        <v>435.67360000000002</v>
      </c>
      <c r="DD166" s="1304">
        <v>390.2004</v>
      </c>
      <c r="DE166" s="1304">
        <v>391.85360000000003</v>
      </c>
      <c r="DF166" s="1305">
        <v>421.13711999999998</v>
      </c>
      <c r="DG166" s="1304">
        <v>340.40087999999997</v>
      </c>
      <c r="DH166" s="1304">
        <v>280.04028</v>
      </c>
      <c r="DI166" s="362"/>
      <c r="DJ166" s="253">
        <f>+DJ162*$B$166/100</f>
        <v>814.83238000000017</v>
      </c>
      <c r="DK166" s="63" t="str">
        <f t="shared" si="153"/>
        <v>j</v>
      </c>
      <c r="DL166" s="64">
        <f t="shared" si="154"/>
        <v>3296.9285907441076</v>
      </c>
      <c r="DM166" s="67">
        <f t="shared" si="155"/>
        <v>3364.9758240000001</v>
      </c>
      <c r="DN166" s="66">
        <f t="shared" si="156"/>
        <v>4087.9678259999991</v>
      </c>
      <c r="DO166" s="67">
        <f t="shared" si="157"/>
        <v>3864.4128759999994</v>
      </c>
      <c r="DP166" s="67">
        <f t="shared" si="158"/>
        <v>1901.1452440000003</v>
      </c>
      <c r="DQ166" s="67">
        <f>SUM(CH166:CV166)</f>
        <v>3042.3128444841782</v>
      </c>
      <c r="DR166" s="21"/>
      <c r="DU166" s="69"/>
    </row>
    <row r="167" spans="1:125" s="274" customFormat="1" ht="20" customHeight="1" x14ac:dyDescent="0.2">
      <c r="A167" s="1423" t="s">
        <v>108</v>
      </c>
      <c r="B167" s="1424">
        <v>92</v>
      </c>
      <c r="C167" s="1395"/>
      <c r="D167" s="1411"/>
      <c r="E167" s="316"/>
      <c r="F167" s="316"/>
      <c r="G167" s="316"/>
      <c r="H167" s="316"/>
      <c r="I167" s="316"/>
      <c r="J167" s="316"/>
      <c r="K167" s="316"/>
      <c r="L167" s="316"/>
      <c r="M167" s="316"/>
      <c r="N167" s="316"/>
      <c r="O167" s="316"/>
      <c r="P167" s="64"/>
      <c r="Q167" s="316">
        <f>+Q163*$B$167/100</f>
        <v>66.787566749999996</v>
      </c>
      <c r="R167" s="316">
        <f t="shared" ref="R167:AB167" si="169">+R163*$B$167/100</f>
        <v>300.22444065000002</v>
      </c>
      <c r="S167" s="316">
        <f t="shared" si="169"/>
        <v>120.88469933873189</v>
      </c>
      <c r="T167" s="316">
        <f t="shared" si="169"/>
        <v>116.27244474750003</v>
      </c>
      <c r="U167" s="316">
        <f t="shared" si="169"/>
        <v>83.902730400000024</v>
      </c>
      <c r="V167" s="316">
        <f t="shared" si="169"/>
        <v>77.106083168023602</v>
      </c>
      <c r="W167" s="316">
        <f t="shared" si="169"/>
        <v>67.228390507865583</v>
      </c>
      <c r="X167" s="316">
        <f t="shared" si="169"/>
        <v>72.725382450000026</v>
      </c>
      <c r="Y167" s="316">
        <f t="shared" si="169"/>
        <v>130.03845800037786</v>
      </c>
      <c r="Z167" s="316">
        <f t="shared" si="169"/>
        <v>152.94999999999999</v>
      </c>
      <c r="AA167" s="316">
        <f t="shared" si="169"/>
        <v>117.48811814999999</v>
      </c>
      <c r="AB167" s="317">
        <f t="shared" si="169"/>
        <v>167.39778350000003</v>
      </c>
      <c r="AC167" s="318">
        <v>74.375859000000005</v>
      </c>
      <c r="AD167" s="318">
        <v>90.786612000000019</v>
      </c>
      <c r="AE167" s="248">
        <v>154.53558550000002</v>
      </c>
      <c r="AF167" s="248">
        <v>121.53702549999998</v>
      </c>
      <c r="AG167" s="248">
        <f t="shared" ref="AG167:CR167" si="170">+AG163*$B$167/100</f>
        <v>46.761351749999996</v>
      </c>
      <c r="AH167" s="248">
        <f t="shared" si="170"/>
        <v>92.396106000000017</v>
      </c>
      <c r="AI167" s="248">
        <f t="shared" si="170"/>
        <v>43.720171000000001</v>
      </c>
      <c r="AJ167" s="248">
        <f t="shared" si="170"/>
        <v>0.21817800000000001</v>
      </c>
      <c r="AK167" s="248">
        <f t="shared" si="170"/>
        <v>58.39051400000001</v>
      </c>
      <c r="AL167" s="248">
        <f t="shared" si="170"/>
        <v>74.827892055555552</v>
      </c>
      <c r="AM167" s="248">
        <f t="shared" si="170"/>
        <v>128.55844537500002</v>
      </c>
      <c r="AN167" s="249">
        <f t="shared" si="170"/>
        <v>159.26195388888888</v>
      </c>
      <c r="AO167" s="248">
        <f t="shared" si="170"/>
        <v>86.120507700000019</v>
      </c>
      <c r="AP167" s="248">
        <f t="shared" si="170"/>
        <v>76.993903000000003</v>
      </c>
      <c r="AQ167" s="248">
        <f t="shared" si="170"/>
        <v>134.05848999999998</v>
      </c>
      <c r="AR167" s="248">
        <f t="shared" si="170"/>
        <v>126.02717750000004</v>
      </c>
      <c r="AS167" s="248">
        <f t="shared" si="170"/>
        <v>135.21092512499999</v>
      </c>
      <c r="AT167" s="248">
        <f t="shared" si="170"/>
        <v>60.813656000000002</v>
      </c>
      <c r="AU167" s="248">
        <f t="shared" si="170"/>
        <v>99.926846500000011</v>
      </c>
      <c r="AV167" s="248">
        <f t="shared" si="170"/>
        <v>97.465853400000015</v>
      </c>
      <c r="AW167" s="248">
        <f t="shared" si="170"/>
        <v>97.306615199999996</v>
      </c>
      <c r="AX167" s="248">
        <f t="shared" si="170"/>
        <v>104.30081630000001</v>
      </c>
      <c r="AY167" s="248">
        <f t="shared" si="170"/>
        <v>109.438945</v>
      </c>
      <c r="AZ167" s="248">
        <f t="shared" si="170"/>
        <v>88.272585500000005</v>
      </c>
      <c r="BA167" s="248">
        <f t="shared" si="170"/>
        <v>94.006519999999981</v>
      </c>
      <c r="BB167" s="248">
        <f t="shared" si="170"/>
        <v>125.41574550000003</v>
      </c>
      <c r="BC167" s="248">
        <f t="shared" si="170"/>
        <v>91.445700000000016</v>
      </c>
      <c r="BD167" s="248">
        <f t="shared" si="170"/>
        <v>92.108790000000013</v>
      </c>
      <c r="BE167" s="248">
        <f t="shared" si="170"/>
        <v>85.582194999999999</v>
      </c>
      <c r="BF167" s="248">
        <f>+BF163*$B$167/100</f>
        <v>80.569919999999996</v>
      </c>
      <c r="BG167" s="248">
        <f t="shared" si="170"/>
        <v>82.201885000000004</v>
      </c>
      <c r="BH167" s="248">
        <f t="shared" si="170"/>
        <v>70.892880910000017</v>
      </c>
      <c r="BI167" s="248">
        <f t="shared" si="170"/>
        <v>104.87988499999997</v>
      </c>
      <c r="BJ167" s="248">
        <f t="shared" si="170"/>
        <v>49.042210000000004</v>
      </c>
      <c r="BK167" s="248">
        <f t="shared" si="170"/>
        <v>15.679422000000002</v>
      </c>
      <c r="BL167" s="250">
        <f t="shared" si="170"/>
        <v>104.63735000000001</v>
      </c>
      <c r="BM167" s="248">
        <f t="shared" si="170"/>
        <v>107.83768500000001</v>
      </c>
      <c r="BN167" s="248">
        <f t="shared" si="170"/>
        <v>66.687004999999985</v>
      </c>
      <c r="BO167" s="248">
        <f t="shared" si="170"/>
        <v>71.383949999999999</v>
      </c>
      <c r="BP167" s="248">
        <f t="shared" si="170"/>
        <v>79.776534999999981</v>
      </c>
      <c r="BQ167" s="248">
        <f t="shared" si="170"/>
        <v>81.865946999999991</v>
      </c>
      <c r="BR167" s="248">
        <f t="shared" si="170"/>
        <v>176.54236499999999</v>
      </c>
      <c r="BS167" s="248">
        <f t="shared" si="170"/>
        <v>63.430885800000006</v>
      </c>
      <c r="BT167" s="362">
        <f t="shared" si="170"/>
        <v>0</v>
      </c>
      <c r="BU167" s="362">
        <f t="shared" si="170"/>
        <v>0</v>
      </c>
      <c r="BV167" s="362">
        <f t="shared" si="170"/>
        <v>0</v>
      </c>
      <c r="BW167" s="362">
        <f t="shared" si="170"/>
        <v>0</v>
      </c>
      <c r="BX167" s="362">
        <f t="shared" si="170"/>
        <v>0</v>
      </c>
      <c r="BY167" s="363">
        <f t="shared" si="170"/>
        <v>0</v>
      </c>
      <c r="BZ167" s="362">
        <f t="shared" si="170"/>
        <v>0</v>
      </c>
      <c r="CA167" s="362">
        <f t="shared" si="170"/>
        <v>0</v>
      </c>
      <c r="CB167" s="362">
        <f t="shared" si="170"/>
        <v>0</v>
      </c>
      <c r="CC167" s="362">
        <f t="shared" si="170"/>
        <v>0</v>
      </c>
      <c r="CD167" s="362">
        <f t="shared" si="170"/>
        <v>0</v>
      </c>
      <c r="CE167" s="362">
        <f t="shared" si="170"/>
        <v>0</v>
      </c>
      <c r="CF167" s="362">
        <f t="shared" si="170"/>
        <v>0</v>
      </c>
      <c r="CG167" s="362">
        <f t="shared" si="170"/>
        <v>0</v>
      </c>
      <c r="CH167" s="363">
        <f t="shared" si="170"/>
        <v>0</v>
      </c>
      <c r="CI167" s="362">
        <f t="shared" si="170"/>
        <v>0</v>
      </c>
      <c r="CJ167" s="362">
        <f t="shared" si="170"/>
        <v>0</v>
      </c>
      <c r="CK167" s="362">
        <f t="shared" si="170"/>
        <v>0</v>
      </c>
      <c r="CL167" s="362"/>
      <c r="CM167" s="362">
        <f t="shared" si="170"/>
        <v>43.604665000000004</v>
      </c>
      <c r="CN167" s="362">
        <f t="shared" si="170"/>
        <v>46.550735000000003</v>
      </c>
      <c r="CO167" s="362">
        <f t="shared" si="170"/>
        <v>46.777860000000004</v>
      </c>
      <c r="CP167" s="362">
        <f t="shared" si="170"/>
        <v>36.921900000000001</v>
      </c>
      <c r="CQ167" s="362">
        <f t="shared" si="170"/>
        <v>37.39688758536586</v>
      </c>
      <c r="CR167" s="362">
        <f t="shared" si="170"/>
        <v>52.904037822446291</v>
      </c>
      <c r="CS167" s="362">
        <f t="shared" ref="CS167" si="171">+CS163*$B$167/100</f>
        <v>86.294768996807576</v>
      </c>
      <c r="CT167" s="1304">
        <v>74.15637000000001</v>
      </c>
      <c r="CU167" s="1304">
        <v>62.915166000000006</v>
      </c>
      <c r="CV167" s="1304">
        <v>50.035142999999998</v>
      </c>
      <c r="CW167" s="1304">
        <v>134.176365</v>
      </c>
      <c r="CX167" s="1304">
        <v>201.77992000000006</v>
      </c>
      <c r="CY167" s="1304">
        <v>82.849058999999983</v>
      </c>
      <c r="CZ167" s="1304">
        <v>47.697664499999995</v>
      </c>
      <c r="DA167" s="1304">
        <v>109.74663900000002</v>
      </c>
      <c r="DB167" s="1304">
        <v>164.889162</v>
      </c>
      <c r="DC167" s="1304">
        <v>119.30476050000001</v>
      </c>
      <c r="DD167" s="1304">
        <v>78.391624499999992</v>
      </c>
      <c r="DE167" s="1304">
        <v>54.401152499999995</v>
      </c>
      <c r="DF167" s="1305">
        <v>57.186772200000014</v>
      </c>
      <c r="DG167" s="1304">
        <v>56.8334853</v>
      </c>
      <c r="DH167" s="1304">
        <v>70.220692800000009</v>
      </c>
      <c r="DI167" s="362"/>
      <c r="DJ167" s="253">
        <f>+DJ163*$B$167/100</f>
        <v>245.90863999999999</v>
      </c>
      <c r="DK167" s="63" t="str">
        <f t="shared" si="153"/>
        <v>j</v>
      </c>
      <c r="DL167" s="64">
        <f t="shared" si="154"/>
        <v>1473.0060976624991</v>
      </c>
      <c r="DM167" s="67">
        <f t="shared" si="155"/>
        <v>1045.3696940694447</v>
      </c>
      <c r="DN167" s="66">
        <f t="shared" si="156"/>
        <v>1215.9363212250003</v>
      </c>
      <c r="DO167" s="67">
        <f t="shared" si="157"/>
        <v>996.46250341000007</v>
      </c>
      <c r="DP167" s="67">
        <f t="shared" si="158"/>
        <v>647.52437280000004</v>
      </c>
      <c r="DQ167" s="67">
        <f>SUM(CH167:CV167)</f>
        <v>537.55753340461968</v>
      </c>
      <c r="DR167" s="21"/>
      <c r="DU167" s="69"/>
    </row>
    <row r="168" spans="1:125" s="274" customFormat="1" ht="20" customHeight="1" x14ac:dyDescent="0.2">
      <c r="A168" s="1423" t="s">
        <v>109</v>
      </c>
      <c r="B168" s="1424">
        <v>60</v>
      </c>
      <c r="C168" s="1395"/>
      <c r="D168" s="1411"/>
      <c r="E168" s="316"/>
      <c r="F168" s="316"/>
      <c r="G168" s="316"/>
      <c r="H168" s="316"/>
      <c r="I168" s="316"/>
      <c r="J168" s="316"/>
      <c r="K168" s="316"/>
      <c r="L168" s="316"/>
      <c r="M168" s="316"/>
      <c r="N168" s="316"/>
      <c r="O168" s="316"/>
      <c r="P168" s="64"/>
      <c r="Q168" s="316">
        <f>+Q164*$B$168/100</f>
        <v>8.6287189090909084</v>
      </c>
      <c r="R168" s="316">
        <f t="shared" ref="R168:AB168" si="172">+R164*$B$168/100</f>
        <v>25.518208254545453</v>
      </c>
      <c r="S168" s="316">
        <f t="shared" si="172"/>
        <v>19.256975127272725</v>
      </c>
      <c r="T168" s="316">
        <f t="shared" si="172"/>
        <v>16.066400618181817</v>
      </c>
      <c r="U168" s="316">
        <f t="shared" si="172"/>
        <v>152.20841999999999</v>
      </c>
      <c r="V168" s="316">
        <f t="shared" si="172"/>
        <v>168.38929090909087</v>
      </c>
      <c r="W168" s="316">
        <f t="shared" si="172"/>
        <v>217.49180726004772</v>
      </c>
      <c r="X168" s="316">
        <f t="shared" si="172"/>
        <v>22.245023781818173</v>
      </c>
      <c r="Y168" s="316">
        <f t="shared" si="172"/>
        <v>128.59278259618586</v>
      </c>
      <c r="Z168" s="316">
        <f t="shared" si="172"/>
        <v>152.09212349695377</v>
      </c>
      <c r="AA168" s="316">
        <f t="shared" si="172"/>
        <v>14.621128363636366</v>
      </c>
      <c r="AB168" s="317">
        <f t="shared" si="172"/>
        <v>160.10720181818181</v>
      </c>
      <c r="AC168" s="318">
        <v>131.2534881818182</v>
      </c>
      <c r="AD168" s="318">
        <v>85.471145454545464</v>
      </c>
      <c r="AE168" s="248">
        <v>200.48488090909095</v>
      </c>
      <c r="AF168" s="248">
        <v>182.05554545454547</v>
      </c>
      <c r="AG168" s="248">
        <f t="shared" ref="AG168:CR168" si="173">+AG164*$B$168/100</f>
        <v>24.110266909090914</v>
      </c>
      <c r="AH168" s="248">
        <f t="shared" si="173"/>
        <v>262.28644909090912</v>
      </c>
      <c r="AI168" s="248">
        <f t="shared" si="173"/>
        <v>118.99427454545456</v>
      </c>
      <c r="AJ168" s="248">
        <f t="shared" si="173"/>
        <v>0.20169818181818183</v>
      </c>
      <c r="AK168" s="248">
        <f t="shared" si="173"/>
        <v>182.72249999999997</v>
      </c>
      <c r="AL168" s="248">
        <f t="shared" si="173"/>
        <v>214.5491972727273</v>
      </c>
      <c r="AM168" s="248">
        <f t="shared" si="173"/>
        <v>190.91816727272735</v>
      </c>
      <c r="AN168" s="249">
        <f t="shared" si="173"/>
        <v>1344.9849654545455</v>
      </c>
      <c r="AO168" s="248">
        <f t="shared" si="173"/>
        <v>17.373678545454549</v>
      </c>
      <c r="AP168" s="248">
        <f t="shared" si="173"/>
        <v>142.89772090909091</v>
      </c>
      <c r="AQ168" s="248">
        <f t="shared" si="173"/>
        <v>154.10244545454546</v>
      </c>
      <c r="AR168" s="248">
        <f t="shared" si="173"/>
        <v>258.65901818181811</v>
      </c>
      <c r="AS168" s="248">
        <f t="shared" si="173"/>
        <v>46.180697236363621</v>
      </c>
      <c r="AT168" s="248">
        <f t="shared" si="173"/>
        <v>202.64825454545459</v>
      </c>
      <c r="AU168" s="248">
        <f t="shared" si="173"/>
        <v>299.45151818181819</v>
      </c>
      <c r="AV168" s="248">
        <f t="shared" si="173"/>
        <v>285.49666363636356</v>
      </c>
      <c r="AW168" s="248">
        <f t="shared" si="173"/>
        <v>323.57007272727282</v>
      </c>
      <c r="AX168" s="248">
        <f t="shared" si="173"/>
        <v>205.65864545454554</v>
      </c>
      <c r="AY168" s="248">
        <f t="shared" si="173"/>
        <v>256.59087272727271</v>
      </c>
      <c r="AZ168" s="248">
        <f t="shared" si="173"/>
        <v>256.07278636363634</v>
      </c>
      <c r="BA168" s="248">
        <f t="shared" si="173"/>
        <v>219.05053636363638</v>
      </c>
      <c r="BB168" s="248">
        <f t="shared" si="173"/>
        <v>221.23212818181813</v>
      </c>
      <c r="BC168" s="248">
        <f t="shared" si="173"/>
        <v>165.53099999999998</v>
      </c>
      <c r="BD168" s="248">
        <f t="shared" si="173"/>
        <v>286.21584545454544</v>
      </c>
      <c r="BE168" s="248">
        <f t="shared" si="173"/>
        <v>244.0498636363636</v>
      </c>
      <c r="BF168" s="248">
        <f>+BF164*$B$168/100</f>
        <v>238.08428181818181</v>
      </c>
      <c r="BG168" s="248">
        <f t="shared" si="173"/>
        <v>239.15713636363634</v>
      </c>
      <c r="BH168" s="248">
        <f t="shared" si="173"/>
        <v>157.79536554545453</v>
      </c>
      <c r="BI168" s="248">
        <f t="shared" si="173"/>
        <v>236.23317272727274</v>
      </c>
      <c r="BJ168" s="248">
        <f t="shared" si="173"/>
        <v>192.95659090909089</v>
      </c>
      <c r="BK168" s="248">
        <f t="shared" si="173"/>
        <v>8.4469909090909088</v>
      </c>
      <c r="BL168" s="250">
        <f t="shared" si="173"/>
        <v>230.11352727272731</v>
      </c>
      <c r="BM168" s="248">
        <f t="shared" si="173"/>
        <v>225.05454545454543</v>
      </c>
      <c r="BN168" s="248">
        <f t="shared" si="173"/>
        <v>150.7219636363636</v>
      </c>
      <c r="BO168" s="248">
        <f t="shared" si="173"/>
        <v>225.31655454545455</v>
      </c>
      <c r="BP168" s="248">
        <f t="shared" si="173"/>
        <v>254.69285454545454</v>
      </c>
      <c r="BQ168" s="248">
        <f t="shared" si="173"/>
        <v>244.87060909090914</v>
      </c>
      <c r="BR168" s="248">
        <f t="shared" si="173"/>
        <v>153.13652727272728</v>
      </c>
      <c r="BS168" s="248">
        <f t="shared" si="173"/>
        <v>13.775031490909093</v>
      </c>
      <c r="BT168" s="362">
        <f t="shared" si="173"/>
        <v>0</v>
      </c>
      <c r="BU168" s="362">
        <f t="shared" si="173"/>
        <v>0</v>
      </c>
      <c r="BV168" s="362">
        <f t="shared" si="173"/>
        <v>0</v>
      </c>
      <c r="BW168" s="362">
        <f t="shared" si="173"/>
        <v>0</v>
      </c>
      <c r="BX168" s="362">
        <f t="shared" si="173"/>
        <v>0</v>
      </c>
      <c r="BY168" s="363">
        <f t="shared" si="173"/>
        <v>0</v>
      </c>
      <c r="BZ168" s="362">
        <f t="shared" si="173"/>
        <v>0</v>
      </c>
      <c r="CA168" s="362">
        <f t="shared" si="173"/>
        <v>0</v>
      </c>
      <c r="CB168" s="362">
        <f t="shared" si="173"/>
        <v>0</v>
      </c>
      <c r="CC168" s="362">
        <f t="shared" si="173"/>
        <v>0</v>
      </c>
      <c r="CD168" s="362">
        <f t="shared" si="173"/>
        <v>0</v>
      </c>
      <c r="CE168" s="362">
        <f t="shared" si="173"/>
        <v>0</v>
      </c>
      <c r="CF168" s="362">
        <f t="shared" si="173"/>
        <v>0</v>
      </c>
      <c r="CG168" s="362">
        <f t="shared" si="173"/>
        <v>0</v>
      </c>
      <c r="CH168" s="363">
        <f t="shared" si="173"/>
        <v>0</v>
      </c>
      <c r="CI168" s="362">
        <f t="shared" si="173"/>
        <v>0</v>
      </c>
      <c r="CJ168" s="362">
        <f t="shared" si="173"/>
        <v>0</v>
      </c>
      <c r="CK168" s="362">
        <f t="shared" si="173"/>
        <v>0</v>
      </c>
      <c r="CL168" s="362"/>
      <c r="CM168" s="362">
        <f t="shared" si="173"/>
        <v>80.116090909090886</v>
      </c>
      <c r="CN168" s="362">
        <f t="shared" si="173"/>
        <v>127.7438181818182</v>
      </c>
      <c r="CO168" s="362">
        <f t="shared" si="173"/>
        <v>148.06527272727271</v>
      </c>
      <c r="CP168" s="362">
        <f t="shared" si="173"/>
        <v>119.03754545454544</v>
      </c>
      <c r="CQ168" s="362">
        <f t="shared" si="173"/>
        <v>22.833573126385815</v>
      </c>
      <c r="CR168" s="362">
        <f t="shared" si="173"/>
        <v>20.926640674057634</v>
      </c>
      <c r="CS168" s="362">
        <f t="shared" ref="CS168" si="174">+CS164*$B$168/100</f>
        <v>17.721781144124165</v>
      </c>
      <c r="CT168" s="1304">
        <v>100.71136363636364</v>
      </c>
      <c r="CU168" s="1304">
        <v>21.842424000000001</v>
      </c>
      <c r="CV168" s="1304">
        <v>153.91816363636363</v>
      </c>
      <c r="CW168" s="1304">
        <v>13.44370909090909</v>
      </c>
      <c r="CX168" s="1304">
        <v>161.34395454545452</v>
      </c>
      <c r="CY168" s="1304">
        <v>20.033378181818179</v>
      </c>
      <c r="CZ168" s="1304">
        <v>14.68404</v>
      </c>
      <c r="DA168" s="1304">
        <v>14.024389090909091</v>
      </c>
      <c r="DB168" s="1304">
        <v>12.454690909090909</v>
      </c>
      <c r="DC168" s="1304">
        <v>15.973101818181819</v>
      </c>
      <c r="DD168" s="1304">
        <v>17.161952727272727</v>
      </c>
      <c r="DE168" s="1304">
        <v>16.172869090909092</v>
      </c>
      <c r="DF168" s="1305">
        <v>25.110196363636366</v>
      </c>
      <c r="DG168" s="1304">
        <v>22.06708363636363</v>
      </c>
      <c r="DH168" s="1304">
        <v>20.171847272727277</v>
      </c>
      <c r="DI168" s="362"/>
      <c r="DJ168" s="253">
        <f>+DJ164*$B$168/100</f>
        <v>601.09306363636358</v>
      </c>
      <c r="DK168" s="63" t="str">
        <f t="shared" si="153"/>
        <v>j</v>
      </c>
      <c r="DL168" s="64">
        <f t="shared" si="154"/>
        <v>1085.2180811350054</v>
      </c>
      <c r="DM168" s="67">
        <f t="shared" si="155"/>
        <v>2938.0325787272732</v>
      </c>
      <c r="DN168" s="66">
        <f t="shared" si="156"/>
        <v>2448.7023739636361</v>
      </c>
      <c r="DO168" s="67">
        <f t="shared" si="157"/>
        <v>2438.8664391818184</v>
      </c>
      <c r="DP168" s="67">
        <f t="shared" si="158"/>
        <v>1267.5680860363636</v>
      </c>
      <c r="DQ168" s="67">
        <f>SUM(CH168:CV168)</f>
        <v>812.91667349002216</v>
      </c>
      <c r="DR168" s="21"/>
      <c r="DU168" s="69"/>
    </row>
    <row r="169" spans="1:125" s="306" customFormat="1" ht="5.25" customHeight="1" x14ac:dyDescent="0.2">
      <c r="A169" s="1425"/>
      <c r="B169" s="1426"/>
      <c r="C169" s="1406"/>
      <c r="D169" s="1411"/>
      <c r="E169" s="316"/>
      <c r="F169" s="316"/>
      <c r="G169" s="316"/>
      <c r="H169" s="316"/>
      <c r="I169" s="316"/>
      <c r="J169" s="316"/>
      <c r="K169" s="316"/>
      <c r="L169" s="316"/>
      <c r="M169" s="316"/>
      <c r="N169" s="316"/>
      <c r="O169" s="316"/>
      <c r="P169" s="64"/>
      <c r="Q169" s="316"/>
      <c r="R169" s="316"/>
      <c r="S169" s="316"/>
      <c r="T169" s="316"/>
      <c r="U169" s="316"/>
      <c r="V169" s="316"/>
      <c r="W169" s="316"/>
      <c r="X169" s="316"/>
      <c r="Y169" s="316"/>
      <c r="Z169" s="316"/>
      <c r="AA169" s="316"/>
      <c r="AB169" s="317"/>
      <c r="AC169" s="316"/>
      <c r="AD169" s="31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7"/>
      <c r="AO169" s="246"/>
      <c r="AP169" s="246"/>
      <c r="AQ169" s="246"/>
      <c r="AR169" s="246"/>
      <c r="AS169" s="246"/>
      <c r="AT169" s="246"/>
      <c r="AU169" s="246"/>
      <c r="AV169" s="246"/>
      <c r="AW169" s="246"/>
      <c r="AX169" s="246"/>
      <c r="AY169" s="246"/>
      <c r="AZ169" s="246"/>
      <c r="BA169" s="246"/>
      <c r="BB169" s="246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364"/>
      <c r="BM169" s="246"/>
      <c r="BN169" s="246"/>
      <c r="BO169" s="246"/>
      <c r="BP169" s="246"/>
      <c r="BQ169" s="246"/>
      <c r="BR169" s="246"/>
      <c r="BS169" s="246"/>
      <c r="BT169" s="365"/>
      <c r="BU169" s="365"/>
      <c r="BV169" s="365"/>
      <c r="BW169" s="365"/>
      <c r="BX169" s="365"/>
      <c r="BY169" s="366"/>
      <c r="BZ169" s="365"/>
      <c r="CA169" s="365"/>
      <c r="CB169" s="365"/>
      <c r="CC169" s="365"/>
      <c r="CD169" s="365"/>
      <c r="CE169" s="365"/>
      <c r="CF169" s="365"/>
      <c r="CG169" s="365"/>
      <c r="CH169" s="366"/>
      <c r="CI169" s="365"/>
      <c r="CJ169" s="365"/>
      <c r="CK169" s="365"/>
      <c r="CL169" s="365"/>
      <c r="CM169" s="365"/>
      <c r="CN169" s="365"/>
      <c r="CO169" s="365"/>
      <c r="CP169" s="365"/>
      <c r="CQ169" s="365"/>
      <c r="CR169" s="365"/>
      <c r="CS169" s="365"/>
      <c r="CT169" s="1306"/>
      <c r="CU169" s="1306"/>
      <c r="CV169" s="1306"/>
      <c r="CW169" s="1306"/>
      <c r="CX169" s="1306"/>
      <c r="CY169" s="1306"/>
      <c r="CZ169" s="1306"/>
      <c r="DA169" s="1306"/>
      <c r="DB169" s="1306"/>
      <c r="DC169" s="1306"/>
      <c r="DD169" s="1306"/>
      <c r="DE169" s="1306"/>
      <c r="DF169" s="1307"/>
      <c r="DG169" s="1306"/>
      <c r="DH169" s="1306"/>
      <c r="DI169" s="365"/>
      <c r="DJ169" s="367"/>
      <c r="DK169" s="63" t="str">
        <f t="shared" si="153"/>
        <v/>
      </c>
      <c r="DL169" s="64">
        <f t="shared" si="154"/>
        <v>0</v>
      </c>
      <c r="DM169" s="64">
        <f t="shared" si="155"/>
        <v>0</v>
      </c>
      <c r="DN169" s="64">
        <f t="shared" si="156"/>
        <v>0</v>
      </c>
      <c r="DO169" s="64">
        <f t="shared" si="157"/>
        <v>0</v>
      </c>
      <c r="DP169" s="64">
        <f t="shared" si="158"/>
        <v>0</v>
      </c>
      <c r="DQ169" s="64">
        <f t="shared" si="165"/>
        <v>0</v>
      </c>
      <c r="DR169" s="21"/>
      <c r="DU169" s="69"/>
    </row>
    <row r="170" spans="1:125" s="286" customFormat="1" ht="20" customHeight="1" x14ac:dyDescent="0.2">
      <c r="A170" s="1427" t="s">
        <v>110</v>
      </c>
      <c r="B170" s="1428"/>
      <c r="C170" s="1399"/>
      <c r="D170" s="1429"/>
      <c r="E170" s="368"/>
      <c r="F170" s="368"/>
      <c r="G170" s="368"/>
      <c r="H170" s="368"/>
      <c r="I170" s="368"/>
      <c r="J170" s="368"/>
      <c r="K170" s="368"/>
      <c r="L170" s="368"/>
      <c r="M170" s="368"/>
      <c r="N170" s="368"/>
      <c r="O170" s="368"/>
      <c r="P170" s="64"/>
      <c r="Q170" s="368">
        <f t="shared" ref="Q170:AB170" si="175">+Q135+Q136-Q166-Q167-Q168</f>
        <v>4806.8875902862419</v>
      </c>
      <c r="R170" s="368">
        <f t="shared" si="175"/>
        <v>8621.558780156005</v>
      </c>
      <c r="S170" s="368">
        <f t="shared" si="175"/>
        <v>11299.338764344386</v>
      </c>
      <c r="T170" s="368">
        <f t="shared" si="175"/>
        <v>10526.714798070601</v>
      </c>
      <c r="U170" s="368">
        <f t="shared" si="175"/>
        <v>8519.1430266918742</v>
      </c>
      <c r="V170" s="368">
        <f t="shared" si="175"/>
        <v>8607.3813730736038</v>
      </c>
      <c r="W170" s="368">
        <f t="shared" si="175"/>
        <v>10990.252506542492</v>
      </c>
      <c r="X170" s="368">
        <f t="shared" si="175"/>
        <v>8154.7271823426408</v>
      </c>
      <c r="Y170" s="368">
        <f t="shared" si="175"/>
        <v>7139.8739668273838</v>
      </c>
      <c r="Z170" s="368">
        <f t="shared" si="175"/>
        <v>9639.571423564561</v>
      </c>
      <c r="AA170" s="368">
        <f t="shared" si="175"/>
        <v>7174.2566920891732</v>
      </c>
      <c r="AB170" s="369">
        <f t="shared" si="175"/>
        <v>10361.703628384119</v>
      </c>
      <c r="AC170" s="370">
        <v>8950.8095478877258</v>
      </c>
      <c r="AD170" s="370">
        <v>5016.5984527061919</v>
      </c>
      <c r="AE170" s="371">
        <v>10698.044410806846</v>
      </c>
      <c r="AF170" s="371">
        <v>7500.0671601323647</v>
      </c>
      <c r="AG170" s="371">
        <f t="shared" ref="AG170:CR170" si="176">+AG135+AG136-AG166-AG167-AG168</f>
        <v>9204.0423808432242</v>
      </c>
      <c r="AH170" s="371">
        <f t="shared" si="176"/>
        <v>8935.1403878730798</v>
      </c>
      <c r="AI170" s="371">
        <f t="shared" si="176"/>
        <v>12135.983425675309</v>
      </c>
      <c r="AJ170" s="371">
        <f t="shared" si="176"/>
        <v>161.65299434401126</v>
      </c>
      <c r="AK170" s="371">
        <f t="shared" si="176"/>
        <v>6312.1550767846265</v>
      </c>
      <c r="AL170" s="371">
        <f t="shared" si="176"/>
        <v>10942.663861124589</v>
      </c>
      <c r="AM170" s="371">
        <f t="shared" si="176"/>
        <v>9037.7308483414345</v>
      </c>
      <c r="AN170" s="372">
        <f t="shared" si="176"/>
        <v>8201.9990224062913</v>
      </c>
      <c r="AO170" s="371">
        <f t="shared" si="176"/>
        <v>8968.0183105374927</v>
      </c>
      <c r="AP170" s="371">
        <f t="shared" si="176"/>
        <v>8162.1138458249634</v>
      </c>
      <c r="AQ170" s="371">
        <f t="shared" si="176"/>
        <v>9442.9307151280464</v>
      </c>
      <c r="AR170" s="371">
        <f t="shared" si="176"/>
        <v>9264.1745685690839</v>
      </c>
      <c r="AS170" s="371">
        <f t="shared" si="176"/>
        <v>7527.752974310346</v>
      </c>
      <c r="AT170" s="371">
        <f t="shared" si="176"/>
        <v>5056.3918881308209</v>
      </c>
      <c r="AU170" s="371">
        <f t="shared" si="176"/>
        <v>7672.586232752351</v>
      </c>
      <c r="AV170" s="371">
        <f t="shared" si="176"/>
        <v>8613.8039784730063</v>
      </c>
      <c r="AW170" s="371">
        <f t="shared" si="176"/>
        <v>9234.2194209592708</v>
      </c>
      <c r="AX170" s="371">
        <f t="shared" si="176"/>
        <v>8278.8435568721616</v>
      </c>
      <c r="AY170" s="371">
        <f t="shared" si="176"/>
        <v>8835.4977959857915</v>
      </c>
      <c r="AZ170" s="371">
        <f t="shared" si="176"/>
        <v>9536.4888445287343</v>
      </c>
      <c r="BA170" s="371">
        <f t="shared" si="176"/>
        <v>10322.160294501597</v>
      </c>
      <c r="BB170" s="371">
        <f t="shared" si="176"/>
        <v>8990.8479036881345</v>
      </c>
      <c r="BC170" s="371">
        <f t="shared" si="176"/>
        <v>9741.2255982210827</v>
      </c>
      <c r="BD170" s="371">
        <f t="shared" si="176"/>
        <v>10036.695793423763</v>
      </c>
      <c r="BE170" s="371">
        <f t="shared" si="176"/>
        <v>9897.158972572015</v>
      </c>
      <c r="BF170" s="371">
        <f t="shared" si="176"/>
        <v>9043.6730036549452</v>
      </c>
      <c r="BG170" s="371">
        <f t="shared" si="176"/>
        <v>9497.3986989701152</v>
      </c>
      <c r="BH170" s="371">
        <f t="shared" si="176"/>
        <v>6641.1646017249441</v>
      </c>
      <c r="BI170" s="371">
        <f t="shared" si="176"/>
        <v>9428.0042848349221</v>
      </c>
      <c r="BJ170" s="371">
        <f t="shared" si="176"/>
        <v>8980.8524135192802</v>
      </c>
      <c r="BK170" s="371">
        <f t="shared" si="176"/>
        <v>2880.4923466499899</v>
      </c>
      <c r="BL170" s="373">
        <f t="shared" si="176"/>
        <v>10542.436825533396</v>
      </c>
      <c r="BM170" s="371">
        <f t="shared" si="176"/>
        <v>11211.935958636228</v>
      </c>
      <c r="BN170" s="371">
        <f t="shared" si="176"/>
        <v>8625.1193946355124</v>
      </c>
      <c r="BO170" s="371">
        <f t="shared" si="176"/>
        <v>9331.3217040875861</v>
      </c>
      <c r="BP170" s="371">
        <f t="shared" si="176"/>
        <v>9406.2366084584501</v>
      </c>
      <c r="BQ170" s="371">
        <f t="shared" si="176"/>
        <v>9817.1241697923961</v>
      </c>
      <c r="BR170" s="371">
        <f t="shared" si="176"/>
        <v>10002.497579987385</v>
      </c>
      <c r="BS170" s="371">
        <f t="shared" si="176"/>
        <v>4423.237951441457</v>
      </c>
      <c r="BT170" s="374">
        <f t="shared" si="176"/>
        <v>0</v>
      </c>
      <c r="BU170" s="374">
        <f t="shared" si="176"/>
        <v>0</v>
      </c>
      <c r="BV170" s="374">
        <f t="shared" si="176"/>
        <v>0</v>
      </c>
      <c r="BW170" s="374">
        <f t="shared" si="176"/>
        <v>0</v>
      </c>
      <c r="BX170" s="374">
        <f t="shared" si="176"/>
        <v>0</v>
      </c>
      <c r="BY170" s="375">
        <f t="shared" si="176"/>
        <v>0</v>
      </c>
      <c r="BZ170" s="374">
        <f t="shared" si="176"/>
        <v>0</v>
      </c>
      <c r="CA170" s="374">
        <f t="shared" si="176"/>
        <v>0</v>
      </c>
      <c r="CB170" s="374">
        <f t="shared" si="176"/>
        <v>0</v>
      </c>
      <c r="CC170" s="374">
        <f t="shared" si="176"/>
        <v>0</v>
      </c>
      <c r="CD170" s="374">
        <f t="shared" si="176"/>
        <v>0</v>
      </c>
      <c r="CE170" s="374">
        <f t="shared" si="176"/>
        <v>0</v>
      </c>
      <c r="CF170" s="374">
        <f t="shared" si="176"/>
        <v>0</v>
      </c>
      <c r="CG170" s="374">
        <f t="shared" si="176"/>
        <v>0</v>
      </c>
      <c r="CH170" s="375">
        <f t="shared" si="176"/>
        <v>0</v>
      </c>
      <c r="CI170" s="374">
        <f t="shared" si="176"/>
        <v>0</v>
      </c>
      <c r="CJ170" s="374">
        <f t="shared" si="176"/>
        <v>0</v>
      </c>
      <c r="CK170" s="374">
        <f t="shared" si="176"/>
        <v>0</v>
      </c>
      <c r="CL170" s="374"/>
      <c r="CM170" s="374">
        <f t="shared" si="176"/>
        <v>7561.6043656013699</v>
      </c>
      <c r="CN170" s="374">
        <f t="shared" si="176"/>
        <v>8088.8763868812948</v>
      </c>
      <c r="CO170" s="374">
        <f t="shared" si="176"/>
        <v>8110.0689904073433</v>
      </c>
      <c r="CP170" s="374">
        <f t="shared" si="176"/>
        <v>6803.2914562746273</v>
      </c>
      <c r="CQ170" s="374">
        <f t="shared" si="176"/>
        <v>8587.9648122312901</v>
      </c>
      <c r="CR170" s="374">
        <f t="shared" si="176"/>
        <v>8117.9450171653634</v>
      </c>
      <c r="CS170" s="374">
        <f t="shared" ref="CS170" si="177">+CS135+CS136-CS166-CS167-CS168</f>
        <v>7541.7835363573395</v>
      </c>
      <c r="CT170" s="1308">
        <v>9233.1295831715597</v>
      </c>
      <c r="CU170" s="1308">
        <v>9745.4966300162687</v>
      </c>
      <c r="CV170" s="1308">
        <v>9845.493502825555</v>
      </c>
      <c r="CW170" s="1308">
        <v>8702.5708130102339</v>
      </c>
      <c r="CX170" s="1308">
        <v>9197.3156352410442</v>
      </c>
      <c r="CY170" s="1308">
        <v>8568.6802688636926</v>
      </c>
      <c r="CZ170" s="1308">
        <v>7574.3530242142797</v>
      </c>
      <c r="DA170" s="1308">
        <v>7605.7059702287333</v>
      </c>
      <c r="DB170" s="1308">
        <v>6939.5802085782088</v>
      </c>
      <c r="DC170" s="1308">
        <v>8345.9030417206668</v>
      </c>
      <c r="DD170" s="1308">
        <v>8556.6371551048869</v>
      </c>
      <c r="DE170" s="1308">
        <v>8386.2787257280706</v>
      </c>
      <c r="DF170" s="1309">
        <v>8571.7904034091043</v>
      </c>
      <c r="DG170" s="1308">
        <v>8459.790626014521</v>
      </c>
      <c r="DH170" s="1308">
        <v>8679.1811285249551</v>
      </c>
      <c r="DI170" s="374"/>
      <c r="DJ170" s="253">
        <f>+DJ135+DJ136-DJ166-DJ167-DJ168</f>
        <v>29168.377057359328</v>
      </c>
      <c r="DK170" s="63" t="str">
        <f t="shared" si="153"/>
        <v>j</v>
      </c>
      <c r="DL170" s="64">
        <f t="shared" si="154"/>
        <v>105841.40973237305</v>
      </c>
      <c r="DM170" s="67">
        <f t="shared" si="155"/>
        <v>97096.887568925697</v>
      </c>
      <c r="DN170" s="66">
        <f t="shared" si="156"/>
        <v>100592.82213207208</v>
      </c>
      <c r="DO170" s="67">
        <f t="shared" si="157"/>
        <v>106002.11073729419</v>
      </c>
      <c r="DP170" s="67">
        <f t="shared" si="158"/>
        <v>62817.473367039012</v>
      </c>
      <c r="DQ170" s="67">
        <f>SUM(CH170:CV170)</f>
        <v>83635.654280932009</v>
      </c>
      <c r="DR170" s="21"/>
      <c r="DU170" s="69"/>
    </row>
    <row r="171" spans="1:125" s="74" customFormat="1" x14ac:dyDescent="0.2">
      <c r="A171" s="1265" t="s">
        <v>111</v>
      </c>
      <c r="B171" s="1430"/>
      <c r="C171" s="1264"/>
      <c r="D171" s="1387"/>
      <c r="E171" s="254"/>
      <c r="F171" s="254"/>
      <c r="G171" s="254"/>
      <c r="H171" s="254"/>
      <c r="I171" s="254"/>
      <c r="J171" s="254"/>
      <c r="K171" s="254"/>
      <c r="L171" s="254"/>
      <c r="M171" s="254"/>
      <c r="N171" s="254"/>
      <c r="O171" s="254"/>
      <c r="P171" s="376"/>
      <c r="Q171" s="254"/>
      <c r="R171" s="254"/>
      <c r="S171" s="254"/>
      <c r="T171" s="254"/>
      <c r="U171" s="254"/>
      <c r="V171" s="254"/>
      <c r="W171" s="254"/>
      <c r="X171" s="254"/>
      <c r="Y171" s="254"/>
      <c r="Z171" s="254"/>
      <c r="AA171" s="254"/>
      <c r="AB171" s="256"/>
      <c r="AC171" s="254"/>
      <c r="AD171" s="254"/>
      <c r="AE171" s="377"/>
      <c r="AF171" s="377"/>
      <c r="AG171" s="377"/>
      <c r="AH171" s="377"/>
      <c r="AI171" s="377"/>
      <c r="AJ171" s="377"/>
      <c r="AK171" s="377"/>
      <c r="AL171" s="377"/>
      <c r="AM171" s="377"/>
      <c r="AN171" s="378"/>
      <c r="AO171" s="377"/>
      <c r="AP171" s="377"/>
      <c r="AQ171" s="377"/>
      <c r="AR171" s="377"/>
      <c r="AS171" s="377"/>
      <c r="AT171" s="377"/>
      <c r="AU171" s="377"/>
      <c r="AV171" s="377"/>
      <c r="AW171" s="377"/>
      <c r="AX171" s="377"/>
      <c r="AY171" s="377"/>
      <c r="AZ171" s="377"/>
      <c r="BA171" s="377"/>
      <c r="BB171" s="377"/>
      <c r="BC171" s="377"/>
      <c r="BD171" s="377"/>
      <c r="BE171" s="377"/>
      <c r="BF171" s="377"/>
      <c r="BG171" s="377"/>
      <c r="BH171" s="377"/>
      <c r="BI171" s="377"/>
      <c r="BJ171" s="377"/>
      <c r="BK171" s="377"/>
      <c r="BL171" s="379"/>
      <c r="BM171" s="380">
        <f t="shared" ref="BM171:CS171" si="178">BM131/BM103</f>
        <v>0.56413313061377246</v>
      </c>
      <c r="BN171" s="380">
        <f t="shared" si="178"/>
        <v>0.49640128759950841</v>
      </c>
      <c r="BO171" s="380">
        <f t="shared" si="178"/>
        <v>0.47270956814672721</v>
      </c>
      <c r="BP171" s="380">
        <f t="shared" si="178"/>
        <v>0.48887177599392007</v>
      </c>
      <c r="BQ171" s="380">
        <f t="shared" si="178"/>
        <v>0.51832432588701649</v>
      </c>
      <c r="BR171" s="380">
        <f t="shared" si="178"/>
        <v>0.52613172572967237</v>
      </c>
      <c r="BS171" s="380">
        <f t="shared" si="178"/>
        <v>0.47909131834082941</v>
      </c>
      <c r="BT171" s="381" t="e">
        <f t="shared" si="178"/>
        <v>#DIV/0!</v>
      </c>
      <c r="BU171" s="381" t="e">
        <f t="shared" si="178"/>
        <v>#DIV/0!</v>
      </c>
      <c r="BV171" s="381" t="e">
        <f t="shared" si="178"/>
        <v>#DIV/0!</v>
      </c>
      <c r="BW171" s="381" t="e">
        <f t="shared" si="178"/>
        <v>#DIV/0!</v>
      </c>
      <c r="BX171" s="381" t="e">
        <f t="shared" si="178"/>
        <v>#DIV/0!</v>
      </c>
      <c r="BY171" s="382" t="e">
        <f t="shared" si="178"/>
        <v>#DIV/0!</v>
      </c>
      <c r="BZ171" s="381" t="e">
        <f t="shared" si="178"/>
        <v>#DIV/0!</v>
      </c>
      <c r="CA171" s="381" t="e">
        <f t="shared" si="178"/>
        <v>#DIV/0!</v>
      </c>
      <c r="CB171" s="381" t="e">
        <f t="shared" si="178"/>
        <v>#DIV/0!</v>
      </c>
      <c r="CC171" s="381" t="e">
        <f t="shared" si="178"/>
        <v>#DIV/0!</v>
      </c>
      <c r="CD171" s="381" t="e">
        <f t="shared" si="178"/>
        <v>#DIV/0!</v>
      </c>
      <c r="CE171" s="381" t="e">
        <f t="shared" si="178"/>
        <v>#DIV/0!</v>
      </c>
      <c r="CF171" s="381" t="e">
        <f t="shared" si="178"/>
        <v>#DIV/0!</v>
      </c>
      <c r="CG171" s="381" t="e">
        <f t="shared" si="178"/>
        <v>#DIV/0!</v>
      </c>
      <c r="CH171" s="382" t="e">
        <f t="shared" si="178"/>
        <v>#DIV/0!</v>
      </c>
      <c r="CI171" s="381" t="e">
        <f t="shared" si="178"/>
        <v>#DIV/0!</v>
      </c>
      <c r="CJ171" s="381" t="e">
        <f t="shared" si="178"/>
        <v>#DIV/0!</v>
      </c>
      <c r="CK171" s="381" t="e">
        <f t="shared" si="178"/>
        <v>#DIV/0!</v>
      </c>
      <c r="CL171" s="381" t="e">
        <f t="shared" si="178"/>
        <v>#DIV/0!</v>
      </c>
      <c r="CM171" s="381">
        <f t="shared" si="178"/>
        <v>0.53408183338909343</v>
      </c>
      <c r="CN171" s="381">
        <f t="shared" si="178"/>
        <v>0.482208537461985</v>
      </c>
      <c r="CO171" s="381">
        <f t="shared" si="178"/>
        <v>0.46077885261389884</v>
      </c>
      <c r="CP171" s="381">
        <f t="shared" si="178"/>
        <v>0.45956627617148554</v>
      </c>
      <c r="CQ171" s="381">
        <f t="shared" si="178"/>
        <v>0.48040977224213605</v>
      </c>
      <c r="CR171" s="381">
        <f t="shared" si="178"/>
        <v>0.47394972235456911</v>
      </c>
      <c r="CS171" s="381">
        <f t="shared" si="178"/>
        <v>0.46521132550629785</v>
      </c>
      <c r="CT171" s="381">
        <v>0.52300612223281451</v>
      </c>
      <c r="CU171" s="381">
        <v>0.55638461907043602</v>
      </c>
      <c r="CV171" s="381">
        <v>0.53522370715574252</v>
      </c>
      <c r="CW171" s="381">
        <v>0.47058225522767255</v>
      </c>
      <c r="CX171" s="381">
        <v>0.50204945467107531</v>
      </c>
      <c r="CY171" s="381">
        <v>0.49838684546615575</v>
      </c>
      <c r="CZ171" s="381">
        <v>0.47733794598394746</v>
      </c>
      <c r="DA171" s="381">
        <v>0.47463978275627972</v>
      </c>
      <c r="DB171" s="381"/>
      <c r="DC171" s="381"/>
      <c r="DD171" s="381"/>
      <c r="DE171" s="381"/>
      <c r="DF171" s="382"/>
      <c r="DG171" s="381"/>
      <c r="DH171" s="381"/>
      <c r="DI171" s="381"/>
      <c r="DJ171" s="383"/>
      <c r="DK171" s="63" t="str">
        <f t="shared" si="153"/>
        <v/>
      </c>
      <c r="DL171" s="384">
        <f t="shared" si="154"/>
        <v>0</v>
      </c>
      <c r="DM171" s="376">
        <f t="shared" si="155"/>
        <v>0</v>
      </c>
      <c r="DN171" s="376">
        <f>SUM(AD171:AO171)</f>
        <v>0</v>
      </c>
      <c r="DO171" s="376"/>
      <c r="DP171" s="376"/>
      <c r="DQ171" s="376"/>
      <c r="DR171" s="21"/>
      <c r="DU171" s="69"/>
    </row>
    <row r="172" spans="1:125" s="385" customFormat="1" x14ac:dyDescent="0.2">
      <c r="A172" s="1431" t="s">
        <v>112</v>
      </c>
      <c r="B172" s="1432">
        <v>1</v>
      </c>
      <c r="C172" s="1433"/>
      <c r="D172" s="1434"/>
      <c r="E172" s="386"/>
      <c r="F172" s="386"/>
      <c r="G172" s="386"/>
      <c r="H172" s="386"/>
      <c r="I172" s="386"/>
      <c r="J172" s="386"/>
      <c r="K172" s="386"/>
      <c r="L172" s="386"/>
      <c r="M172" s="386"/>
      <c r="N172" s="386"/>
      <c r="O172" s="386"/>
      <c r="P172" s="387"/>
      <c r="Q172" s="388">
        <f>+Q119*$B$172</f>
        <v>3581</v>
      </c>
      <c r="R172" s="388">
        <f t="shared" ref="R172:CC172" si="179">+R119*$B$172</f>
        <v>6850</v>
      </c>
      <c r="S172" s="388">
        <f t="shared" si="179"/>
        <v>8588</v>
      </c>
      <c r="T172" s="388">
        <f t="shared" si="179"/>
        <v>6880</v>
      </c>
      <c r="U172" s="388">
        <f t="shared" si="179"/>
        <v>7115</v>
      </c>
      <c r="V172" s="388">
        <f t="shared" si="179"/>
        <v>7210</v>
      </c>
      <c r="W172" s="388">
        <f t="shared" si="179"/>
        <v>7042</v>
      </c>
      <c r="X172" s="388">
        <f t="shared" si="179"/>
        <v>6079.3515085108465</v>
      </c>
      <c r="Y172" s="388">
        <f t="shared" si="179"/>
        <v>6438</v>
      </c>
      <c r="Z172" s="388">
        <f t="shared" si="179"/>
        <v>7277</v>
      </c>
      <c r="AA172" s="388">
        <f t="shared" si="179"/>
        <v>6746.5178679438432</v>
      </c>
      <c r="AB172" s="389">
        <f t="shared" si="179"/>
        <v>8673</v>
      </c>
      <c r="AC172" s="390">
        <v>9581</v>
      </c>
      <c r="AD172" s="390">
        <v>4827.9000000000005</v>
      </c>
      <c r="AE172" s="390">
        <v>10656.800000000001</v>
      </c>
      <c r="AF172" s="390">
        <v>6537.3</v>
      </c>
      <c r="AG172" s="390">
        <v>7591</v>
      </c>
      <c r="AH172" s="390">
        <f t="shared" si="179"/>
        <v>6333</v>
      </c>
      <c r="AI172" s="390">
        <f t="shared" si="179"/>
        <v>4739</v>
      </c>
      <c r="AJ172" s="390">
        <f t="shared" si="179"/>
        <v>62.928589483410512</v>
      </c>
      <c r="AK172" s="390">
        <f t="shared" si="179"/>
        <v>2524</v>
      </c>
      <c r="AL172" s="390">
        <f t="shared" si="179"/>
        <v>7451</v>
      </c>
      <c r="AM172" s="390">
        <f t="shared" si="179"/>
        <v>6585</v>
      </c>
      <c r="AN172" s="391">
        <f t="shared" si="179"/>
        <v>8085</v>
      </c>
      <c r="AO172" s="390">
        <f t="shared" si="179"/>
        <v>8856</v>
      </c>
      <c r="AP172" s="390">
        <f t="shared" si="179"/>
        <v>6714</v>
      </c>
      <c r="AQ172" s="390">
        <f t="shared" si="179"/>
        <v>8085</v>
      </c>
      <c r="AR172" s="390">
        <f t="shared" si="179"/>
        <v>9704</v>
      </c>
      <c r="AS172" s="390">
        <f t="shared" si="179"/>
        <v>8609</v>
      </c>
      <c r="AT172" s="390">
        <f t="shared" si="179"/>
        <v>5157</v>
      </c>
      <c r="AU172" s="390">
        <f t="shared" si="179"/>
        <v>7472</v>
      </c>
      <c r="AV172" s="390">
        <f t="shared" si="179"/>
        <v>9360</v>
      </c>
      <c r="AW172" s="390">
        <f t="shared" si="179"/>
        <v>9832</v>
      </c>
      <c r="AX172" s="390">
        <f t="shared" si="179"/>
        <v>7400</v>
      </c>
      <c r="AY172" s="390">
        <f t="shared" si="179"/>
        <v>10041</v>
      </c>
      <c r="AZ172" s="390">
        <f t="shared" si="179"/>
        <v>8841</v>
      </c>
      <c r="BA172" s="390">
        <f t="shared" si="179"/>
        <v>8503</v>
      </c>
      <c r="BB172" s="390">
        <f t="shared" si="179"/>
        <v>7276</v>
      </c>
      <c r="BC172" s="390">
        <f t="shared" si="179"/>
        <v>9641</v>
      </c>
      <c r="BD172" s="390">
        <f t="shared" si="179"/>
        <v>8274</v>
      </c>
      <c r="BE172" s="390">
        <f t="shared" si="179"/>
        <v>8174</v>
      </c>
      <c r="BF172" s="390">
        <f t="shared" si="179"/>
        <v>8860</v>
      </c>
      <c r="BG172" s="390">
        <f t="shared" si="179"/>
        <v>7278</v>
      </c>
      <c r="BH172" s="390">
        <f t="shared" si="179"/>
        <v>6210</v>
      </c>
      <c r="BI172" s="390">
        <f t="shared" si="179"/>
        <v>7800</v>
      </c>
      <c r="BJ172" s="390">
        <f t="shared" si="179"/>
        <v>8521</v>
      </c>
      <c r="BK172" s="390">
        <f t="shared" si="179"/>
        <v>1142</v>
      </c>
      <c r="BL172" s="392">
        <f t="shared" si="179"/>
        <v>9388</v>
      </c>
      <c r="BM172" s="390">
        <f t="shared" si="179"/>
        <v>7198</v>
      </c>
      <c r="BN172" s="390">
        <f t="shared" si="179"/>
        <v>7298</v>
      </c>
      <c r="BO172" s="390">
        <f t="shared" si="179"/>
        <v>7529</v>
      </c>
      <c r="BP172" s="390">
        <f t="shared" si="179"/>
        <v>0</v>
      </c>
      <c r="BQ172" s="390">
        <f t="shared" si="179"/>
        <v>8455</v>
      </c>
      <c r="BR172" s="390">
        <f t="shared" si="179"/>
        <v>7860</v>
      </c>
      <c r="BS172" s="390">
        <f t="shared" si="179"/>
        <v>3837.7483598878907</v>
      </c>
      <c r="BT172" s="393">
        <f t="shared" si="179"/>
        <v>0</v>
      </c>
      <c r="BU172" s="393">
        <f t="shared" si="179"/>
        <v>0</v>
      </c>
      <c r="BV172" s="393">
        <f t="shared" si="179"/>
        <v>0</v>
      </c>
      <c r="BW172" s="393">
        <f t="shared" si="179"/>
        <v>0</v>
      </c>
      <c r="BX172" s="393">
        <f t="shared" si="179"/>
        <v>0</v>
      </c>
      <c r="BY172" s="394">
        <f t="shared" si="179"/>
        <v>0</v>
      </c>
      <c r="BZ172" s="393">
        <f t="shared" si="179"/>
        <v>0</v>
      </c>
      <c r="CA172" s="393">
        <f t="shared" si="179"/>
        <v>0</v>
      </c>
      <c r="CB172" s="393">
        <f t="shared" si="179"/>
        <v>0</v>
      </c>
      <c r="CC172" s="393">
        <f t="shared" si="179"/>
        <v>0</v>
      </c>
      <c r="CD172" s="393">
        <f t="shared" ref="CD172:CS172" si="180">+CD119*$B$172</f>
        <v>0</v>
      </c>
      <c r="CE172" s="393">
        <f t="shared" si="180"/>
        <v>0</v>
      </c>
      <c r="CF172" s="393">
        <f t="shared" si="180"/>
        <v>0</v>
      </c>
      <c r="CG172" s="393">
        <f t="shared" si="180"/>
        <v>0</v>
      </c>
      <c r="CH172" s="394">
        <f t="shared" si="180"/>
        <v>0</v>
      </c>
      <c r="CI172" s="393">
        <f t="shared" si="180"/>
        <v>0</v>
      </c>
      <c r="CJ172" s="393">
        <f t="shared" si="180"/>
        <v>0</v>
      </c>
      <c r="CK172" s="393">
        <f t="shared" si="180"/>
        <v>0</v>
      </c>
      <c r="CL172" s="393">
        <f t="shared" si="180"/>
        <v>0</v>
      </c>
      <c r="CM172" s="393">
        <f t="shared" si="180"/>
        <v>3239.1</v>
      </c>
      <c r="CN172" s="393">
        <f t="shared" si="180"/>
        <v>6478.2</v>
      </c>
      <c r="CO172" s="393">
        <f t="shared" si="180"/>
        <v>7317</v>
      </c>
      <c r="CP172" s="393">
        <f t="shared" si="180"/>
        <v>7870</v>
      </c>
      <c r="CQ172" s="393">
        <f t="shared" si="180"/>
        <v>8881.2620074158076</v>
      </c>
      <c r="CR172" s="393">
        <f t="shared" si="180"/>
        <v>7091.5698921646108</v>
      </c>
      <c r="CS172" s="393">
        <f t="shared" si="180"/>
        <v>8698.0035952009603</v>
      </c>
      <c r="CT172" s="1310">
        <v>7188</v>
      </c>
      <c r="CU172" s="1310">
        <v>6272</v>
      </c>
      <c r="CV172" s="1310">
        <v>7591.8210063987972</v>
      </c>
      <c r="CW172" s="1310">
        <v>8819.2577495726327</v>
      </c>
      <c r="CX172" s="1310">
        <v>7385</v>
      </c>
      <c r="CY172" s="1310">
        <v>8459.1862549076595</v>
      </c>
      <c r="CZ172" s="1310">
        <v>6208.7335508572796</v>
      </c>
      <c r="DA172" s="1310">
        <v>7309.9584403285835</v>
      </c>
      <c r="DB172" s="1310">
        <v>6414.0935643048006</v>
      </c>
      <c r="DC172" s="1310">
        <v>6558.4511030676849</v>
      </c>
      <c r="DD172" s="1310">
        <v>6485.9224240281519</v>
      </c>
      <c r="DE172" s="1310">
        <v>6281.3676643445069</v>
      </c>
      <c r="DF172" s="1311">
        <v>7909.1089926543082</v>
      </c>
      <c r="DG172" s="1310">
        <v>6588.9558011788049</v>
      </c>
      <c r="DH172" s="1310">
        <v>7075.4964336556723</v>
      </c>
      <c r="DI172" s="393"/>
      <c r="DJ172" s="395">
        <f>+DJ119*$B$172</f>
        <v>22025</v>
      </c>
      <c r="DK172" s="63" t="str">
        <f t="shared" si="153"/>
        <v>j</v>
      </c>
      <c r="DL172" s="396">
        <f t="shared" si="154"/>
        <v>82479.869376454692</v>
      </c>
      <c r="DM172" s="397">
        <f t="shared" si="155"/>
        <v>74973.928589483403</v>
      </c>
      <c r="DN172" s="398">
        <f>SUM(AO172:AZ172)</f>
        <v>100071</v>
      </c>
      <c r="DO172" s="399">
        <f>SUM(BA172:BL172)</f>
        <v>91067</v>
      </c>
      <c r="DP172" s="400">
        <f>SUM(BM172:BX172)</f>
        <v>42177.74835988789</v>
      </c>
      <c r="DQ172" s="400">
        <f>SUM(CH172:CV172)</f>
        <v>70626.956501180175</v>
      </c>
      <c r="DR172" s="21"/>
      <c r="DU172" s="69"/>
    </row>
    <row r="173" spans="1:125" s="68" customFormat="1" x14ac:dyDescent="0.2">
      <c r="A173" s="1358"/>
      <c r="B173" s="1329"/>
      <c r="C173" s="1314"/>
      <c r="D173" s="1387">
        <v>1</v>
      </c>
      <c r="E173" s="254"/>
      <c r="F173" s="254"/>
      <c r="G173" s="254"/>
      <c r="H173" s="254"/>
      <c r="I173" s="254"/>
      <c r="J173" s="254"/>
      <c r="K173" s="254"/>
      <c r="L173" s="254"/>
      <c r="M173" s="254"/>
      <c r="N173" s="254"/>
      <c r="O173" s="254"/>
      <c r="P173" s="376"/>
      <c r="Q173" s="254"/>
      <c r="R173" s="254"/>
      <c r="S173" s="254"/>
      <c r="T173" s="254"/>
      <c r="U173" s="254"/>
      <c r="V173" s="254"/>
      <c r="W173" s="377"/>
      <c r="X173" s="377"/>
      <c r="Y173" s="377"/>
      <c r="Z173" s="377"/>
      <c r="AA173" s="377"/>
      <c r="AB173" s="378"/>
      <c r="AC173" s="401"/>
      <c r="AD173" s="401"/>
      <c r="AE173" s="401"/>
      <c r="AF173" s="401"/>
      <c r="AG173" s="401"/>
      <c r="AH173" s="401"/>
      <c r="AI173" s="401"/>
      <c r="AJ173" s="401"/>
      <c r="AK173" s="401"/>
      <c r="AL173" s="401"/>
      <c r="AM173" s="401"/>
      <c r="AN173" s="401"/>
      <c r="AO173" s="401"/>
      <c r="AP173" s="401"/>
      <c r="AQ173" s="401"/>
      <c r="AR173" s="401"/>
      <c r="AS173" s="401"/>
      <c r="AT173" s="401"/>
      <c r="AU173" s="401"/>
      <c r="AV173" s="401"/>
      <c r="AW173" s="401"/>
      <c r="AX173" s="401"/>
      <c r="AY173" s="401"/>
      <c r="AZ173" s="401"/>
      <c r="BA173" s="401"/>
      <c r="BB173" s="401"/>
      <c r="BC173" s="401"/>
      <c r="BD173" s="401"/>
      <c r="BE173" s="401"/>
      <c r="BF173" s="401"/>
      <c r="BG173" s="401"/>
      <c r="BH173" s="401"/>
      <c r="BI173" s="401"/>
      <c r="BJ173" s="401"/>
      <c r="BK173" s="401"/>
      <c r="BL173" s="402"/>
      <c r="BM173" s="401"/>
      <c r="BN173" s="401"/>
      <c r="BO173" s="401"/>
      <c r="BP173" s="401"/>
      <c r="BQ173" s="401"/>
      <c r="BR173" s="401"/>
      <c r="BS173" s="401"/>
      <c r="BT173" s="403"/>
      <c r="BU173" s="403"/>
      <c r="BV173" s="403"/>
      <c r="BW173" s="403"/>
      <c r="BX173" s="403"/>
      <c r="BY173" s="404"/>
      <c r="BZ173" s="403"/>
      <c r="CA173" s="403"/>
      <c r="CB173" s="403"/>
      <c r="CC173" s="403"/>
      <c r="CD173" s="403"/>
      <c r="CE173" s="403"/>
      <c r="CF173" s="403"/>
      <c r="CG173" s="403"/>
      <c r="CH173" s="404"/>
      <c r="CI173" s="403"/>
      <c r="CJ173" s="403"/>
      <c r="CK173" s="403"/>
      <c r="CL173" s="403"/>
      <c r="CM173" s="403"/>
      <c r="CN173" s="403"/>
      <c r="CO173" s="403"/>
      <c r="CP173" s="403"/>
      <c r="CQ173" s="403"/>
      <c r="CR173" s="403"/>
      <c r="CS173" s="403"/>
      <c r="CT173" s="1312"/>
      <c r="CU173" s="1312"/>
      <c r="CV173" s="1312"/>
      <c r="CW173" s="1312"/>
      <c r="CX173" s="1312"/>
      <c r="CY173" s="1312"/>
      <c r="CZ173" s="1312"/>
      <c r="DA173" s="1312"/>
      <c r="DB173" s="1312"/>
      <c r="DC173" s="1312"/>
      <c r="DD173" s="1312"/>
      <c r="DE173" s="1312"/>
      <c r="DF173" s="1313"/>
      <c r="DG173" s="1312"/>
      <c r="DH173" s="1312"/>
      <c r="DI173" s="403"/>
      <c r="DJ173" s="405"/>
      <c r="DK173" s="63"/>
      <c r="DL173" s="384"/>
      <c r="DM173" s="406"/>
      <c r="DN173" s="407"/>
      <c r="DO173" s="408"/>
      <c r="DP173" s="408"/>
      <c r="DQ173" s="408"/>
      <c r="DR173" s="21"/>
      <c r="DU173" s="69"/>
    </row>
    <row r="174" spans="1:125" s="68" customFormat="1" x14ac:dyDescent="0.2">
      <c r="A174" s="1358" t="s">
        <v>113</v>
      </c>
      <c r="B174" s="1329"/>
      <c r="C174" s="1314"/>
      <c r="D174" s="1387">
        <v>1</v>
      </c>
      <c r="E174" s="254"/>
      <c r="F174" s="254"/>
      <c r="G174" s="254"/>
      <c r="H174" s="254"/>
      <c r="I174" s="254"/>
      <c r="J174" s="254"/>
      <c r="K174" s="254"/>
      <c r="L174" s="254"/>
      <c r="M174" s="254"/>
      <c r="N174" s="254"/>
      <c r="O174" s="254"/>
      <c r="P174" s="376"/>
      <c r="Q174" s="331"/>
      <c r="R174" s="331"/>
      <c r="S174" s="331"/>
      <c r="T174" s="331"/>
      <c r="U174" s="331"/>
      <c r="V174" s="331"/>
      <c r="W174" s="409"/>
      <c r="X174" s="409"/>
      <c r="Y174" s="409"/>
      <c r="Z174" s="409"/>
      <c r="AA174" s="409"/>
      <c r="AB174" s="410"/>
      <c r="AC174" s="411"/>
      <c r="AD174" s="411"/>
      <c r="AE174" s="411"/>
      <c r="AF174" s="411"/>
      <c r="AG174" s="411"/>
      <c r="AH174" s="411"/>
      <c r="AI174" s="411"/>
      <c r="AJ174" s="411"/>
      <c r="AK174" s="411"/>
      <c r="AL174" s="411"/>
      <c r="AM174" s="411"/>
      <c r="AN174" s="411"/>
      <c r="AO174" s="411"/>
      <c r="AP174" s="411"/>
      <c r="AQ174" s="411"/>
      <c r="AR174" s="411"/>
      <c r="AS174" s="411"/>
      <c r="AT174" s="411"/>
      <c r="AU174" s="411"/>
      <c r="AV174" s="411"/>
      <c r="AW174" s="411"/>
      <c r="AX174" s="411"/>
      <c r="AY174" s="411"/>
      <c r="AZ174" s="411"/>
      <c r="BA174" s="411"/>
      <c r="BB174" s="411"/>
      <c r="BC174" s="411"/>
      <c r="BD174" s="411"/>
      <c r="BE174" s="411"/>
      <c r="BF174" s="411"/>
      <c r="BG174" s="411"/>
      <c r="BH174" s="411"/>
      <c r="BI174" s="411"/>
      <c r="BJ174" s="411"/>
      <c r="BK174" s="411"/>
      <c r="BL174" s="412"/>
      <c r="BM174" s="411"/>
      <c r="BN174" s="411"/>
      <c r="BO174" s="411"/>
      <c r="BP174" s="411"/>
      <c r="BQ174" s="411"/>
      <c r="BR174" s="411"/>
      <c r="BS174" s="411"/>
      <c r="BT174" s="70"/>
      <c r="BU174" s="70"/>
      <c r="BV174" s="70"/>
      <c r="BW174" s="70"/>
      <c r="BX174" s="70"/>
      <c r="BY174" s="413"/>
      <c r="BZ174" s="70"/>
      <c r="CA174" s="70"/>
      <c r="CB174" s="70"/>
      <c r="CC174" s="70"/>
      <c r="CD174" s="70"/>
      <c r="CE174" s="265">
        <v>0</v>
      </c>
      <c r="CF174" s="265">
        <v>0</v>
      </c>
      <c r="CG174" s="265">
        <v>0</v>
      </c>
      <c r="CH174" s="264">
        <v>0</v>
      </c>
      <c r="CI174" s="265">
        <v>0</v>
      </c>
      <c r="CJ174" s="265">
        <v>0</v>
      </c>
      <c r="CK174" s="265" t="e">
        <v>#DIV/0!</v>
      </c>
      <c r="CL174" s="265">
        <v>0</v>
      </c>
      <c r="CM174" s="265">
        <v>253.70833333333334</v>
      </c>
      <c r="CN174" s="265">
        <v>272.63333333333333</v>
      </c>
      <c r="CO174" s="265">
        <v>282.54838709677421</v>
      </c>
      <c r="CP174" s="265">
        <v>211.23333333333332</v>
      </c>
      <c r="CQ174" s="265">
        <v>255.51612903225808</v>
      </c>
      <c r="CR174" s="265">
        <v>249.67741935483872</v>
      </c>
      <c r="CS174" s="265">
        <v>260.43333333333334</v>
      </c>
      <c r="CT174" s="1281">
        <v>281.74193548387098</v>
      </c>
      <c r="CU174" s="1281">
        <v>253.46666666666667</v>
      </c>
      <c r="CV174" s="1281">
        <v>322.45161290322579</v>
      </c>
      <c r="CW174" s="1281">
        <v>270.09677419354841</v>
      </c>
      <c r="CX174" s="1281">
        <v>317.0344827586207</v>
      </c>
      <c r="CY174" s="1281">
        <v>328.03225806451616</v>
      </c>
      <c r="CZ174" s="1281">
        <v>235.33333333333334</v>
      </c>
      <c r="DA174" s="1281">
        <v>243.48387096774192</v>
      </c>
      <c r="DB174" s="1281">
        <v>226.83333333333334</v>
      </c>
      <c r="DC174" s="1281">
        <v>253.2258064516129</v>
      </c>
      <c r="DD174" s="1281">
        <v>245.74193548387098</v>
      </c>
      <c r="DE174" s="1281">
        <v>250.2</v>
      </c>
      <c r="DF174" s="1282">
        <v>247.54838709677421</v>
      </c>
      <c r="DG174" s="1281">
        <v>222.16666666666666</v>
      </c>
      <c r="DH174" s="1281">
        <v>131</v>
      </c>
      <c r="DI174" s="265"/>
      <c r="DJ174" s="414"/>
      <c r="DK174" s="63"/>
      <c r="DL174" s="384"/>
      <c r="DM174" s="406"/>
      <c r="DN174" s="407"/>
      <c r="DO174" s="408"/>
      <c r="DP174" s="415"/>
      <c r="DQ174" s="415"/>
      <c r="DR174" s="21"/>
      <c r="DU174" s="69"/>
    </row>
    <row r="175" spans="1:125" s="68" customFormat="1" x14ac:dyDescent="0.2">
      <c r="A175" s="1358" t="s">
        <v>114</v>
      </c>
      <c r="B175" s="1329"/>
      <c r="C175" s="1314"/>
      <c r="D175" s="1387">
        <v>1</v>
      </c>
      <c r="E175" s="254"/>
      <c r="F175" s="254"/>
      <c r="G175" s="254"/>
      <c r="H175" s="254"/>
      <c r="I175" s="254"/>
      <c r="J175" s="254"/>
      <c r="K175" s="254"/>
      <c r="L175" s="254"/>
      <c r="M175" s="254"/>
      <c r="N175" s="254"/>
      <c r="O175" s="254"/>
      <c r="P175" s="376"/>
      <c r="Q175" s="254"/>
      <c r="R175" s="254"/>
      <c r="S175" s="254"/>
      <c r="T175" s="254"/>
      <c r="U175" s="254"/>
      <c r="V175" s="254"/>
      <c r="W175" s="377"/>
      <c r="X175" s="377"/>
      <c r="Y175" s="377"/>
      <c r="Z175" s="377"/>
      <c r="AA175" s="377"/>
      <c r="AB175" s="378"/>
      <c r="AC175" s="401"/>
      <c r="AD175" s="401"/>
      <c r="AE175" s="401"/>
      <c r="AF175" s="401"/>
      <c r="AG175" s="401"/>
      <c r="AH175" s="401"/>
      <c r="AI175" s="401"/>
      <c r="AJ175" s="401"/>
      <c r="AK175" s="401"/>
      <c r="AL175" s="401"/>
      <c r="AM175" s="401"/>
      <c r="AN175" s="401"/>
      <c r="AO175" s="401"/>
      <c r="AP175" s="401"/>
      <c r="AQ175" s="401"/>
      <c r="AR175" s="401"/>
      <c r="AS175" s="401"/>
      <c r="AT175" s="401"/>
      <c r="AU175" s="401"/>
      <c r="AV175" s="401"/>
      <c r="AW175" s="401"/>
      <c r="AX175" s="401"/>
      <c r="AY175" s="401"/>
      <c r="AZ175" s="401"/>
      <c r="BA175" s="401"/>
      <c r="BB175" s="401"/>
      <c r="BC175" s="401"/>
      <c r="BD175" s="401"/>
      <c r="BE175" s="401"/>
      <c r="BF175" s="401"/>
      <c r="BG175" s="401"/>
      <c r="BH175" s="401"/>
      <c r="BI175" s="401"/>
      <c r="BJ175" s="401"/>
      <c r="BK175" s="401"/>
      <c r="BL175" s="402"/>
      <c r="BM175" s="401"/>
      <c r="BN175" s="401"/>
      <c r="BO175" s="401"/>
      <c r="BP175" s="401"/>
      <c r="BQ175" s="401"/>
      <c r="BR175" s="401"/>
      <c r="BS175" s="401"/>
      <c r="BT175" s="403"/>
      <c r="BU175" s="403"/>
      <c r="BV175" s="403"/>
      <c r="BW175" s="403"/>
      <c r="BX175" s="403"/>
      <c r="BY175" s="404"/>
      <c r="BZ175" s="403"/>
      <c r="CA175" s="403"/>
      <c r="CB175" s="403"/>
      <c r="CC175" s="403"/>
      <c r="CD175" s="403"/>
      <c r="CE175" s="265">
        <v>0</v>
      </c>
      <c r="CF175" s="265">
        <v>0</v>
      </c>
      <c r="CG175" s="265">
        <v>0</v>
      </c>
      <c r="CH175" s="264">
        <v>0</v>
      </c>
      <c r="CI175" s="265">
        <v>0</v>
      </c>
      <c r="CJ175" s="265">
        <v>0</v>
      </c>
      <c r="CK175" s="265" t="e">
        <v>#DIV/0!</v>
      </c>
      <c r="CL175" s="265">
        <v>0</v>
      </c>
      <c r="CM175" s="265">
        <v>108.125</v>
      </c>
      <c r="CN175" s="265">
        <v>76.233333333333334</v>
      </c>
      <c r="CO175" s="265">
        <v>82.838709677419359</v>
      </c>
      <c r="CP175" s="265">
        <v>93.833333333333329</v>
      </c>
      <c r="CQ175" s="265">
        <v>129.48387096774192</v>
      </c>
      <c r="CR175" s="265">
        <v>124.6774193548387</v>
      </c>
      <c r="CS175" s="265">
        <v>114.66666666666667</v>
      </c>
      <c r="CT175" s="1281">
        <v>108.61290322580645</v>
      </c>
      <c r="CU175" s="1281">
        <v>135.93333333333334</v>
      </c>
      <c r="CV175" s="1281">
        <v>91.225806451612897</v>
      </c>
      <c r="CW175" s="1281">
        <v>136.45161290322579</v>
      </c>
      <c r="CX175" s="1281">
        <v>141.86206896551724</v>
      </c>
      <c r="CY175" s="1281">
        <v>71.032258064516128</v>
      </c>
      <c r="CZ175" s="1281">
        <v>108.36666666666666</v>
      </c>
      <c r="DA175" s="1281">
        <v>101.3225806451613</v>
      </c>
      <c r="DB175" s="1281">
        <v>116.86666666666666</v>
      </c>
      <c r="DC175" s="1281">
        <v>107.70967741935483</v>
      </c>
      <c r="DD175" s="1281">
        <v>115.19354838709677</v>
      </c>
      <c r="DE175" s="1281">
        <v>110.16666666666667</v>
      </c>
      <c r="DF175" s="1282">
        <v>113.38709677419355</v>
      </c>
      <c r="DG175" s="1281">
        <v>138.19999999999999</v>
      </c>
      <c r="DH175" s="1281">
        <v>229.93548387096774</v>
      </c>
      <c r="DI175" s="265"/>
      <c r="DJ175" s="405"/>
      <c r="DK175" s="63"/>
      <c r="DL175" s="384"/>
      <c r="DM175" s="406"/>
      <c r="DN175" s="407"/>
      <c r="DO175" s="408"/>
      <c r="DP175" s="415"/>
      <c r="DQ175" s="415"/>
      <c r="DR175" s="21"/>
      <c r="DU175" s="69"/>
    </row>
    <row r="176" spans="1:125" s="68" customFormat="1" x14ac:dyDescent="0.2">
      <c r="A176" s="1358" t="s">
        <v>115</v>
      </c>
      <c r="B176" s="1329"/>
      <c r="C176" s="1314"/>
      <c r="D176" s="1387">
        <v>1</v>
      </c>
      <c r="E176" s="254"/>
      <c r="F176" s="254"/>
      <c r="G176" s="254"/>
      <c r="H176" s="254"/>
      <c r="I176" s="254"/>
      <c r="J176" s="254"/>
      <c r="K176" s="254"/>
      <c r="L176" s="254"/>
      <c r="M176" s="254"/>
      <c r="N176" s="254"/>
      <c r="O176" s="254"/>
      <c r="P176" s="376"/>
      <c r="Q176" s="254"/>
      <c r="R176" s="254"/>
      <c r="S176" s="254"/>
      <c r="T176" s="254"/>
      <c r="U176" s="254"/>
      <c r="V176" s="254"/>
      <c r="W176" s="377"/>
      <c r="X176" s="377"/>
      <c r="Y176" s="377"/>
      <c r="Z176" s="377"/>
      <c r="AA176" s="377"/>
      <c r="AB176" s="378"/>
      <c r="AC176" s="401"/>
      <c r="AD176" s="401"/>
      <c r="AE176" s="401"/>
      <c r="AF176" s="401"/>
      <c r="AG176" s="401"/>
      <c r="AH176" s="401"/>
      <c r="AI176" s="401"/>
      <c r="AJ176" s="401"/>
      <c r="AK176" s="401"/>
      <c r="AL176" s="401"/>
      <c r="AM176" s="401"/>
      <c r="AN176" s="401"/>
      <c r="AO176" s="401"/>
      <c r="AP176" s="401"/>
      <c r="AQ176" s="401"/>
      <c r="AR176" s="401"/>
      <c r="AS176" s="401"/>
      <c r="AT176" s="401"/>
      <c r="AU176" s="401"/>
      <c r="AV176" s="401"/>
      <c r="AW176" s="401"/>
      <c r="AX176" s="401"/>
      <c r="AY176" s="401"/>
      <c r="AZ176" s="401"/>
      <c r="BA176" s="401"/>
      <c r="BB176" s="401"/>
      <c r="BC176" s="401"/>
      <c r="BD176" s="401"/>
      <c r="BE176" s="401"/>
      <c r="BF176" s="401"/>
      <c r="BG176" s="401"/>
      <c r="BH176" s="401"/>
      <c r="BI176" s="401"/>
      <c r="BJ176" s="401"/>
      <c r="BK176" s="401"/>
      <c r="BL176" s="402"/>
      <c r="BM176" s="401"/>
      <c r="BN176" s="401"/>
      <c r="BO176" s="401"/>
      <c r="BP176" s="401"/>
      <c r="BQ176" s="401"/>
      <c r="BR176" s="401"/>
      <c r="BS176" s="401"/>
      <c r="BT176" s="403"/>
      <c r="BU176" s="403"/>
      <c r="BV176" s="403"/>
      <c r="BW176" s="403"/>
      <c r="BX176" s="403"/>
      <c r="BY176" s="404"/>
      <c r="BZ176" s="403"/>
      <c r="CA176" s="403"/>
      <c r="CB176" s="403"/>
      <c r="CC176" s="403"/>
      <c r="CD176" s="403"/>
      <c r="CE176" s="265">
        <v>0</v>
      </c>
      <c r="CF176" s="265">
        <v>0</v>
      </c>
      <c r="CG176" s="265">
        <v>0</v>
      </c>
      <c r="CH176" s="264">
        <v>0</v>
      </c>
      <c r="CI176" s="265">
        <v>0</v>
      </c>
      <c r="CJ176" s="265">
        <v>0</v>
      </c>
      <c r="CK176" s="265" t="e">
        <v>#DIV/0!</v>
      </c>
      <c r="CL176" s="265">
        <v>0</v>
      </c>
      <c r="CM176" s="265">
        <v>0</v>
      </c>
      <c r="CN176" s="265">
        <v>0.7</v>
      </c>
      <c r="CO176" s="265">
        <v>0</v>
      </c>
      <c r="CP176" s="265">
        <v>0</v>
      </c>
      <c r="CQ176" s="265">
        <v>0</v>
      </c>
      <c r="CR176" s="265">
        <v>0</v>
      </c>
      <c r="CS176" s="265">
        <v>0</v>
      </c>
      <c r="CT176" s="1281">
        <v>0</v>
      </c>
      <c r="CU176" s="1281">
        <v>0</v>
      </c>
      <c r="CV176" s="1281">
        <v>0</v>
      </c>
      <c r="CW176" s="1281">
        <v>0</v>
      </c>
      <c r="CX176" s="1281">
        <v>0</v>
      </c>
      <c r="CY176" s="1281">
        <v>0</v>
      </c>
      <c r="CZ176" s="1281">
        <v>0</v>
      </c>
      <c r="DA176" s="1281">
        <v>0</v>
      </c>
      <c r="DB176" s="1281">
        <v>0</v>
      </c>
      <c r="DC176" s="1281">
        <v>0</v>
      </c>
      <c r="DD176" s="1281">
        <v>0</v>
      </c>
      <c r="DE176" s="1281">
        <v>0</v>
      </c>
      <c r="DF176" s="1282">
        <v>0</v>
      </c>
      <c r="DG176" s="1281">
        <v>0</v>
      </c>
      <c r="DH176" s="1281">
        <v>0</v>
      </c>
      <c r="DI176" s="265"/>
      <c r="DJ176" s="405"/>
      <c r="DK176" s="63"/>
      <c r="DL176" s="384"/>
      <c r="DM176" s="406"/>
      <c r="DN176" s="407"/>
      <c r="DO176" s="408"/>
      <c r="DP176" s="415"/>
      <c r="DQ176" s="415"/>
      <c r="DR176" s="21"/>
      <c r="DU176" s="69"/>
    </row>
    <row r="177" spans="1:125" s="68" customFormat="1" x14ac:dyDescent="0.2">
      <c r="A177" s="1358" t="s">
        <v>101</v>
      </c>
      <c r="B177" s="1329"/>
      <c r="C177" s="1314"/>
      <c r="D177" s="1387">
        <v>1</v>
      </c>
      <c r="E177" s="254"/>
      <c r="F177" s="254"/>
      <c r="G177" s="254"/>
      <c r="H177" s="254"/>
      <c r="I177" s="254"/>
      <c r="J177" s="254"/>
      <c r="K177" s="254"/>
      <c r="L177" s="254"/>
      <c r="M177" s="254"/>
      <c r="N177" s="254"/>
      <c r="O177" s="254"/>
      <c r="P177" s="376"/>
      <c r="Q177" s="254"/>
      <c r="R177" s="254"/>
      <c r="S177" s="254"/>
      <c r="T177" s="254"/>
      <c r="U177" s="254"/>
      <c r="V177" s="254"/>
      <c r="W177" s="377"/>
      <c r="X177" s="377"/>
      <c r="Y177" s="377"/>
      <c r="Z177" s="377"/>
      <c r="AA177" s="377"/>
      <c r="AB177" s="378"/>
      <c r="AC177" s="401"/>
      <c r="AD177" s="401"/>
      <c r="AE177" s="401"/>
      <c r="AF177" s="401"/>
      <c r="AG177" s="401"/>
      <c r="AH177" s="401"/>
      <c r="AI177" s="401"/>
      <c r="AJ177" s="401"/>
      <c r="AK177" s="401"/>
      <c r="AL177" s="401"/>
      <c r="AM177" s="401"/>
      <c r="AN177" s="401"/>
      <c r="AO177" s="401"/>
      <c r="AP177" s="401"/>
      <c r="AQ177" s="401"/>
      <c r="AR177" s="401"/>
      <c r="AS177" s="401"/>
      <c r="AT177" s="401"/>
      <c r="AU177" s="401"/>
      <c r="AV177" s="401"/>
      <c r="AW177" s="401"/>
      <c r="AX177" s="401"/>
      <c r="AY177" s="401"/>
      <c r="AZ177" s="401"/>
      <c r="BA177" s="401"/>
      <c r="BB177" s="401"/>
      <c r="BC177" s="401"/>
      <c r="BD177" s="401"/>
      <c r="BE177" s="401"/>
      <c r="BF177" s="401"/>
      <c r="BG177" s="401"/>
      <c r="BH177" s="401"/>
      <c r="BI177" s="401"/>
      <c r="BJ177" s="401"/>
      <c r="BK177" s="401"/>
      <c r="BL177" s="402"/>
      <c r="BM177" s="401"/>
      <c r="BN177" s="401"/>
      <c r="BO177" s="401"/>
      <c r="BP177" s="401"/>
      <c r="BQ177" s="401"/>
      <c r="BR177" s="401"/>
      <c r="BS177" s="401"/>
      <c r="BT177" s="403"/>
      <c r="BU177" s="403"/>
      <c r="BV177" s="403"/>
      <c r="BW177" s="403"/>
      <c r="BX177" s="403"/>
      <c r="BY177" s="404"/>
      <c r="BZ177" s="403"/>
      <c r="CA177" s="403"/>
      <c r="CB177" s="403"/>
      <c r="CC177" s="403"/>
      <c r="CD177" s="403"/>
      <c r="CE177" s="265">
        <v>0</v>
      </c>
      <c r="CF177" s="265">
        <v>0</v>
      </c>
      <c r="CG177" s="265">
        <v>0</v>
      </c>
      <c r="CH177" s="264">
        <v>0</v>
      </c>
      <c r="CI177" s="265">
        <v>0</v>
      </c>
      <c r="CJ177" s="265">
        <v>0</v>
      </c>
      <c r="CK177" s="265" t="e">
        <v>#DIV/0!</v>
      </c>
      <c r="CL177" s="265">
        <v>0</v>
      </c>
      <c r="CM177" s="265">
        <v>85.541666666666671</v>
      </c>
      <c r="CN177" s="265">
        <v>48.4</v>
      </c>
      <c r="CO177" s="265">
        <v>7.580645161290323</v>
      </c>
      <c r="CP177" s="265">
        <v>4.6333333333333337</v>
      </c>
      <c r="CQ177" s="265">
        <v>22.70967741935484</v>
      </c>
      <c r="CR177" s="265">
        <v>17.419354838709676</v>
      </c>
      <c r="CS177" s="265">
        <v>16.666666666666668</v>
      </c>
      <c r="CT177" s="1281">
        <v>28.516129032258064</v>
      </c>
      <c r="CU177" s="1281">
        <v>71.533333333333331</v>
      </c>
      <c r="CV177" s="1281">
        <v>33.354838709677416</v>
      </c>
      <c r="CW177" s="1281">
        <v>36.258064516129032</v>
      </c>
      <c r="CX177" s="1281">
        <v>21.137931034482758</v>
      </c>
      <c r="CY177" s="1281">
        <v>3.6774193548387095</v>
      </c>
      <c r="CZ177" s="1281">
        <v>16.399999999999999</v>
      </c>
      <c r="DA177" s="1281">
        <v>16.387096774193548</v>
      </c>
      <c r="DB177" s="1281">
        <v>16.399999999999999</v>
      </c>
      <c r="DC177" s="1281">
        <v>32.516129032258064</v>
      </c>
      <c r="DD177" s="1281">
        <v>32.516129032258064</v>
      </c>
      <c r="DE177" s="1281">
        <v>33.06666666666667</v>
      </c>
      <c r="DF177" s="1282">
        <v>32.516129032258064</v>
      </c>
      <c r="DG177" s="1281">
        <v>33.06666666666667</v>
      </c>
      <c r="DH177" s="1281">
        <v>32.516129032258064</v>
      </c>
      <c r="DI177" s="265"/>
      <c r="DJ177" s="405"/>
      <c r="DK177" s="63"/>
      <c r="DL177" s="384"/>
      <c r="DM177" s="406"/>
      <c r="DN177" s="407"/>
      <c r="DO177" s="408"/>
      <c r="DP177" s="415"/>
      <c r="DQ177" s="415"/>
      <c r="DR177" s="21"/>
      <c r="DU177" s="69"/>
    </row>
    <row r="178" spans="1:125" s="68" customFormat="1" x14ac:dyDescent="0.2">
      <c r="A178" s="1358" t="s">
        <v>116</v>
      </c>
      <c r="B178" s="1329"/>
      <c r="C178" s="1314"/>
      <c r="D178" s="1387">
        <v>1</v>
      </c>
      <c r="E178" s="254"/>
      <c r="F178" s="254"/>
      <c r="G178" s="254"/>
      <c r="H178" s="254"/>
      <c r="I178" s="254"/>
      <c r="J178" s="254"/>
      <c r="K178" s="254"/>
      <c r="L178" s="254"/>
      <c r="M178" s="254"/>
      <c r="N178" s="254"/>
      <c r="O178" s="254"/>
      <c r="P178" s="255"/>
      <c r="Q178" s="254"/>
      <c r="R178" s="254"/>
      <c r="S178" s="254"/>
      <c r="T178" s="254"/>
      <c r="U178" s="254"/>
      <c r="V178" s="254"/>
      <c r="W178" s="416"/>
      <c r="X178" s="416"/>
      <c r="Y178" s="416"/>
      <c r="Z178" s="416"/>
      <c r="AA178" s="416"/>
      <c r="AB178" s="417"/>
      <c r="AC178" s="258"/>
      <c r="AD178" s="258"/>
      <c r="AE178" s="258"/>
      <c r="AF178" s="258"/>
      <c r="AG178" s="258"/>
      <c r="AH178" s="258"/>
      <c r="AI178" s="258"/>
      <c r="AJ178" s="258"/>
      <c r="AK178" s="258"/>
      <c r="AL178" s="258"/>
      <c r="AM178" s="258"/>
      <c r="AN178" s="258"/>
      <c r="AO178" s="258"/>
      <c r="AP178" s="258"/>
      <c r="AQ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258"/>
      <c r="BD178" s="258"/>
      <c r="BE178" s="258"/>
      <c r="BF178" s="258"/>
      <c r="BG178" s="258"/>
      <c r="BH178" s="258"/>
      <c r="BI178" s="258"/>
      <c r="BJ178" s="258"/>
      <c r="BK178" s="258"/>
      <c r="BL178" s="260"/>
      <c r="BM178" s="258"/>
      <c r="BN178" s="258"/>
      <c r="BO178" s="258"/>
      <c r="BP178" s="258"/>
      <c r="BQ178" s="258"/>
      <c r="BR178" s="258"/>
      <c r="BS178" s="258"/>
      <c r="BY178" s="261"/>
      <c r="CE178" s="265">
        <v>0</v>
      </c>
      <c r="CF178" s="265">
        <v>0</v>
      </c>
      <c r="CG178" s="265">
        <v>0</v>
      </c>
      <c r="CH178" s="264">
        <v>0</v>
      </c>
      <c r="CI178" s="265">
        <v>0</v>
      </c>
      <c r="CJ178" s="265">
        <v>0</v>
      </c>
      <c r="CK178" s="265" t="e">
        <v>#DIV/0!</v>
      </c>
      <c r="CL178" s="265">
        <v>0</v>
      </c>
      <c r="CM178" s="265">
        <v>138.91666666666666</v>
      </c>
      <c r="CN178" s="265">
        <v>204.86666666666667</v>
      </c>
      <c r="CO178" s="265">
        <v>238.19354838709677</v>
      </c>
      <c r="CP178" s="265">
        <v>224.93333333333334</v>
      </c>
      <c r="CQ178" s="265">
        <v>217.64516129032259</v>
      </c>
      <c r="CR178" s="265">
        <v>207.06451612903192</v>
      </c>
      <c r="CS178" s="265">
        <v>202.93333333333334</v>
      </c>
      <c r="CT178" s="1281">
        <v>180.19354838709677</v>
      </c>
      <c r="CU178" s="1281">
        <v>165.16666666666666</v>
      </c>
      <c r="CV178" s="1281">
        <v>194.48387096774192</v>
      </c>
      <c r="CW178" s="1281">
        <v>187.51612903225808</v>
      </c>
      <c r="CX178" s="1281">
        <v>136.51724137931035</v>
      </c>
      <c r="CY178" s="1281">
        <v>155.7741935483871</v>
      </c>
      <c r="CZ178" s="1281">
        <v>167.06666666666666</v>
      </c>
      <c r="DA178" s="1281">
        <v>167.96774193548387</v>
      </c>
      <c r="DB178" s="1281">
        <v>184.76666666666668</v>
      </c>
      <c r="DC178" s="1281">
        <v>204.96774193548387</v>
      </c>
      <c r="DD178" s="1281">
        <v>204.96774193548387</v>
      </c>
      <c r="DE178" s="1281">
        <v>204.86666666666667</v>
      </c>
      <c r="DF178" s="1282">
        <v>175</v>
      </c>
      <c r="DG178" s="1281">
        <v>175</v>
      </c>
      <c r="DH178" s="1281">
        <v>184.12903225806451</v>
      </c>
      <c r="DI178" s="265"/>
      <c r="DJ178" s="418"/>
      <c r="DK178" s="63"/>
      <c r="DL178" s="235"/>
      <c r="DM178" s="263"/>
      <c r="DN178" s="419"/>
      <c r="DO178" s="420"/>
      <c r="DP178" s="420"/>
      <c r="DQ178" s="420"/>
      <c r="DR178" s="21"/>
      <c r="DU178" s="69"/>
    </row>
    <row r="179" spans="1:125" s="68" customFormat="1" x14ac:dyDescent="0.2">
      <c r="A179" s="1358" t="s">
        <v>117</v>
      </c>
      <c r="B179" s="1329"/>
      <c r="C179" s="1314"/>
      <c r="D179" s="1387">
        <v>1</v>
      </c>
      <c r="E179" s="254"/>
      <c r="F179" s="254"/>
      <c r="G179" s="254"/>
      <c r="H179" s="254"/>
      <c r="I179" s="254"/>
      <c r="J179" s="254"/>
      <c r="K179" s="254"/>
      <c r="L179" s="254"/>
      <c r="M179" s="254"/>
      <c r="N179" s="254"/>
      <c r="O179" s="254"/>
      <c r="P179" s="255"/>
      <c r="Q179" s="254"/>
      <c r="R179" s="254"/>
      <c r="S179" s="254"/>
      <c r="T179" s="254"/>
      <c r="U179" s="254"/>
      <c r="V179" s="254"/>
      <c r="W179" s="416"/>
      <c r="X179" s="416"/>
      <c r="Y179" s="416"/>
      <c r="Z179" s="416"/>
      <c r="AA179" s="416"/>
      <c r="AB179" s="417"/>
      <c r="AC179" s="258"/>
      <c r="AD179" s="258"/>
      <c r="AE179" s="258"/>
      <c r="AF179" s="258"/>
      <c r="AG179" s="258"/>
      <c r="AH179" s="258"/>
      <c r="AI179" s="258"/>
      <c r="AJ179" s="258"/>
      <c r="AK179" s="258"/>
      <c r="AL179" s="258"/>
      <c r="AM179" s="258"/>
      <c r="AN179" s="258"/>
      <c r="AO179" s="258">
        <f t="shared" ref="AO179:AW179" si="181">+AP179-1</f>
        <v>42</v>
      </c>
      <c r="AP179" s="258">
        <f t="shared" si="181"/>
        <v>43</v>
      </c>
      <c r="AQ179" s="258">
        <f t="shared" si="181"/>
        <v>44</v>
      </c>
      <c r="AR179" s="258">
        <f t="shared" si="181"/>
        <v>45</v>
      </c>
      <c r="AS179" s="258">
        <f t="shared" si="181"/>
        <v>46</v>
      </c>
      <c r="AT179" s="258">
        <f t="shared" si="181"/>
        <v>47</v>
      </c>
      <c r="AU179" s="258">
        <f t="shared" si="181"/>
        <v>48</v>
      </c>
      <c r="AV179" s="258">
        <f t="shared" si="181"/>
        <v>49</v>
      </c>
      <c r="AW179" s="258">
        <f t="shared" si="181"/>
        <v>50</v>
      </c>
      <c r="AX179" s="258">
        <f>+AY179-1</f>
        <v>51</v>
      </c>
      <c r="AY179" s="258">
        <v>52</v>
      </c>
      <c r="AZ179" s="258">
        <v>53</v>
      </c>
      <c r="BA179" s="258"/>
      <c r="BB179" s="258"/>
      <c r="BC179" s="258"/>
      <c r="BD179" s="258"/>
      <c r="BE179" s="258"/>
      <c r="BF179" s="258"/>
      <c r="BG179" s="258"/>
      <c r="BH179" s="258"/>
      <c r="BI179" s="258"/>
      <c r="BJ179" s="258"/>
      <c r="BK179" s="258"/>
      <c r="BL179" s="260"/>
      <c r="BM179" s="258"/>
      <c r="BN179" s="258"/>
      <c r="BO179" s="258"/>
      <c r="BP179" s="258"/>
      <c r="BQ179" s="258"/>
      <c r="BR179" s="258"/>
      <c r="BS179" s="258"/>
      <c r="BY179" s="261"/>
      <c r="CE179" s="265">
        <v>0</v>
      </c>
      <c r="CF179" s="265">
        <v>0</v>
      </c>
      <c r="CG179" s="265">
        <v>0</v>
      </c>
      <c r="CH179" s="264">
        <v>0</v>
      </c>
      <c r="CI179" s="265">
        <v>0</v>
      </c>
      <c r="CJ179" s="265">
        <v>0</v>
      </c>
      <c r="CK179" s="265" t="e">
        <v>#DIV/0!</v>
      </c>
      <c r="CL179" s="265">
        <v>0</v>
      </c>
      <c r="CM179" s="265">
        <v>36.416666666666664</v>
      </c>
      <c r="CN179" s="265">
        <v>0</v>
      </c>
      <c r="CO179" s="265">
        <v>3.4193548387096775</v>
      </c>
      <c r="CP179" s="265">
        <v>0.3</v>
      </c>
      <c r="CQ179" s="265">
        <v>0.87096774193548387</v>
      </c>
      <c r="CR179" s="265">
        <v>0.67741935483870963</v>
      </c>
      <c r="CS179" s="265">
        <v>0.66666666666666663</v>
      </c>
      <c r="CT179" s="1281">
        <v>0</v>
      </c>
      <c r="CU179" s="1281">
        <v>0</v>
      </c>
      <c r="CV179" s="1281">
        <v>0</v>
      </c>
      <c r="CW179" s="1281">
        <v>29.483870967741936</v>
      </c>
      <c r="CX179" s="1281">
        <v>81.103448275862064</v>
      </c>
      <c r="CY179" s="1281">
        <v>43.838709677419352</v>
      </c>
      <c r="CZ179" s="1281">
        <v>35.5</v>
      </c>
      <c r="DA179" s="1281">
        <v>35.387096774193552</v>
      </c>
      <c r="DB179" s="1281">
        <v>18.433333333333334</v>
      </c>
      <c r="DC179" s="1281">
        <v>0.4838709677419355</v>
      </c>
      <c r="DD179" s="1281">
        <v>0.4838709677419355</v>
      </c>
      <c r="DE179" s="1281">
        <v>0.5</v>
      </c>
      <c r="DF179" s="1282">
        <v>33.193548387096776</v>
      </c>
      <c r="DG179" s="1281">
        <v>33.200000000000003</v>
      </c>
      <c r="DH179" s="1281">
        <v>24.06451612903226</v>
      </c>
      <c r="DI179" s="265"/>
      <c r="DJ179" s="418"/>
      <c r="DK179" s="63"/>
      <c r="DL179" s="235"/>
      <c r="DM179" s="263"/>
      <c r="DN179" s="419"/>
      <c r="DO179" s="420"/>
      <c r="DP179" s="420"/>
      <c r="DQ179" s="420"/>
      <c r="DR179" s="21"/>
      <c r="DU179" s="69"/>
    </row>
    <row r="180" spans="1:125" s="68" customFormat="1" x14ac:dyDescent="0.2">
      <c r="A180" s="1358" t="s">
        <v>118</v>
      </c>
      <c r="B180" s="1329"/>
      <c r="C180" s="1314"/>
      <c r="D180" s="1387">
        <v>1</v>
      </c>
      <c r="E180" s="254"/>
      <c r="F180" s="254"/>
      <c r="G180" s="254"/>
      <c r="H180" s="254"/>
      <c r="I180" s="254"/>
      <c r="J180" s="254"/>
      <c r="K180" s="254"/>
      <c r="L180" s="254"/>
      <c r="M180" s="254"/>
      <c r="N180" s="254"/>
      <c r="O180" s="254"/>
      <c r="P180" s="255"/>
      <c r="Q180" s="254"/>
      <c r="R180" s="254"/>
      <c r="S180" s="254"/>
      <c r="T180" s="254"/>
      <c r="U180" s="254"/>
      <c r="V180" s="254"/>
      <c r="W180" s="416"/>
      <c r="X180" s="416"/>
      <c r="Y180" s="416"/>
      <c r="Z180" s="416"/>
      <c r="AA180" s="416"/>
      <c r="AB180" s="417"/>
      <c r="AC180" s="258"/>
      <c r="AD180" s="258"/>
      <c r="AE180" s="258"/>
      <c r="AF180" s="258"/>
      <c r="AG180" s="258"/>
      <c r="AH180" s="258"/>
      <c r="AI180" s="258"/>
      <c r="AJ180" s="258"/>
      <c r="AK180" s="258"/>
      <c r="AL180" s="258"/>
      <c r="AM180" s="258"/>
      <c r="AN180" s="258"/>
      <c r="AO180" s="258"/>
      <c r="AP180" s="258"/>
      <c r="AQ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258"/>
      <c r="BD180" s="258"/>
      <c r="BE180" s="258"/>
      <c r="BF180" s="258"/>
      <c r="BG180" s="258"/>
      <c r="BH180" s="258"/>
      <c r="BI180" s="258"/>
      <c r="BJ180" s="258"/>
      <c r="BK180" s="258"/>
      <c r="BL180" s="260"/>
      <c r="BM180" s="258"/>
      <c r="BN180" s="258"/>
      <c r="BO180" s="258"/>
      <c r="BP180" s="258"/>
      <c r="BQ180" s="258"/>
      <c r="BR180" s="258"/>
      <c r="BS180" s="258"/>
      <c r="BY180" s="261"/>
      <c r="CE180" s="265">
        <v>0</v>
      </c>
      <c r="CF180" s="265">
        <v>0</v>
      </c>
      <c r="CG180" s="265">
        <v>0</v>
      </c>
      <c r="CH180" s="264">
        <v>0</v>
      </c>
      <c r="CI180" s="265">
        <v>0</v>
      </c>
      <c r="CJ180" s="265">
        <v>0</v>
      </c>
      <c r="CK180" s="265" t="e">
        <v>#DIV/0!</v>
      </c>
      <c r="CL180" s="265">
        <v>0</v>
      </c>
      <c r="CM180" s="265">
        <v>0</v>
      </c>
      <c r="CN180" s="265">
        <v>0</v>
      </c>
      <c r="CO180" s="265">
        <v>0</v>
      </c>
      <c r="CP180" s="265">
        <v>0</v>
      </c>
      <c r="CQ180" s="265">
        <v>0</v>
      </c>
      <c r="CR180" s="265">
        <v>0</v>
      </c>
      <c r="CS180" s="265">
        <v>0.7</v>
      </c>
      <c r="CT180" s="1281">
        <v>10.03225806451613</v>
      </c>
      <c r="CU180" s="1281">
        <v>0</v>
      </c>
      <c r="CV180" s="1281">
        <v>2.225806451612903</v>
      </c>
      <c r="CW180" s="1281">
        <v>0.45161290322580644</v>
      </c>
      <c r="CX180" s="1281">
        <v>1.0689655172413792</v>
      </c>
      <c r="CY180" s="1281">
        <v>3.838709677419355</v>
      </c>
      <c r="CZ180" s="1281">
        <v>6.3</v>
      </c>
      <c r="DA180" s="1281">
        <v>5.645161290322581</v>
      </c>
      <c r="DB180" s="1281">
        <v>5.666666666666667</v>
      </c>
      <c r="DC180" s="1281">
        <v>8.387096774193548</v>
      </c>
      <c r="DD180" s="1281">
        <v>8.387096774193548</v>
      </c>
      <c r="DE180" s="1281">
        <v>8.5</v>
      </c>
      <c r="DF180" s="1282">
        <v>5.645161290322581</v>
      </c>
      <c r="DG180" s="1281">
        <v>5.666666666666667</v>
      </c>
      <c r="DH180" s="1281">
        <v>5.645161290322581</v>
      </c>
      <c r="DI180" s="265"/>
      <c r="DJ180" s="418"/>
      <c r="DK180" s="63"/>
      <c r="DL180" s="235"/>
      <c r="DM180" s="263"/>
      <c r="DN180" s="419"/>
      <c r="DO180" s="420"/>
      <c r="DP180" s="420"/>
      <c r="DQ180" s="420"/>
      <c r="DR180" s="21"/>
      <c r="DU180" s="69"/>
    </row>
    <row r="181" spans="1:125" s="68" customFormat="1" x14ac:dyDescent="0.2">
      <c r="A181" s="1358"/>
      <c r="B181" s="1329"/>
      <c r="C181" s="1314"/>
      <c r="D181" s="1387"/>
      <c r="E181" s="254"/>
      <c r="F181" s="254"/>
      <c r="G181" s="254"/>
      <c r="H181" s="254"/>
      <c r="I181" s="254"/>
      <c r="J181" s="254"/>
      <c r="K181" s="254"/>
      <c r="L181" s="254"/>
      <c r="M181" s="254"/>
      <c r="N181" s="254"/>
      <c r="O181" s="254"/>
      <c r="P181" s="255"/>
      <c r="Q181" s="254"/>
      <c r="R181" s="254"/>
      <c r="S181" s="254"/>
      <c r="T181" s="254"/>
      <c r="U181" s="254"/>
      <c r="V181" s="254"/>
      <c r="W181" s="416"/>
      <c r="X181" s="416"/>
      <c r="Y181" s="416"/>
      <c r="Z181" s="416"/>
      <c r="AA181" s="416"/>
      <c r="AB181" s="417"/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258"/>
      <c r="AQ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258"/>
      <c r="BD181" s="258"/>
      <c r="BE181" s="258"/>
      <c r="BF181" s="258"/>
      <c r="BG181" s="258"/>
      <c r="BH181" s="258"/>
      <c r="BI181" s="258"/>
      <c r="BJ181" s="258"/>
      <c r="BK181" s="258"/>
      <c r="BL181" s="260"/>
      <c r="BM181" s="258"/>
      <c r="BN181" s="258"/>
      <c r="BO181" s="258"/>
      <c r="BP181" s="258"/>
      <c r="BQ181" s="258"/>
      <c r="BR181" s="258"/>
      <c r="BS181" s="258"/>
      <c r="BY181" s="261"/>
      <c r="CH181" s="261"/>
      <c r="CT181" s="1315"/>
      <c r="CU181" s="1315"/>
      <c r="CV181" s="1315"/>
      <c r="CW181" s="1315"/>
      <c r="CX181" s="1315"/>
      <c r="CY181" s="1315"/>
      <c r="CZ181" s="1315"/>
      <c r="DA181" s="1315"/>
      <c r="DB181" s="1315"/>
      <c r="DC181" s="1315"/>
      <c r="DD181" s="1315"/>
      <c r="DE181" s="1315"/>
      <c r="DF181" s="1316"/>
      <c r="DG181" s="1315"/>
      <c r="DH181" s="1315"/>
      <c r="DJ181" s="418"/>
      <c r="DK181" s="63"/>
      <c r="DL181" s="235"/>
      <c r="DM181" s="263"/>
      <c r="DN181" s="419"/>
      <c r="DO181" s="420"/>
      <c r="DP181" s="420"/>
      <c r="DQ181" s="420"/>
      <c r="DR181" s="21"/>
      <c r="DU181" s="69"/>
    </row>
    <row r="182" spans="1:125" s="68" customFormat="1" x14ac:dyDescent="0.2">
      <c r="A182" s="1358" t="s">
        <v>119</v>
      </c>
      <c r="B182" s="1329"/>
      <c r="C182" s="1314"/>
      <c r="D182" s="1387"/>
      <c r="E182" s="254"/>
      <c r="F182" s="254"/>
      <c r="G182" s="254"/>
      <c r="H182" s="254"/>
      <c r="I182" s="254"/>
      <c r="J182" s="254"/>
      <c r="K182" s="254"/>
      <c r="L182" s="254"/>
      <c r="M182" s="254"/>
      <c r="N182" s="254"/>
      <c r="O182" s="254"/>
      <c r="P182" s="255"/>
      <c r="Q182" s="254"/>
      <c r="R182" s="254"/>
      <c r="S182" s="254"/>
      <c r="T182" s="254"/>
      <c r="U182" s="254"/>
      <c r="V182" s="254"/>
      <c r="W182" s="416"/>
      <c r="X182" s="416"/>
      <c r="Y182" s="416"/>
      <c r="Z182" s="416"/>
      <c r="AA182" s="416"/>
      <c r="AB182" s="417"/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258"/>
      <c r="AQ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258"/>
      <c r="BD182" s="258"/>
      <c r="BE182" s="258"/>
      <c r="BF182" s="258"/>
      <c r="BG182" s="258"/>
      <c r="BH182" s="258"/>
      <c r="BI182" s="258"/>
      <c r="BJ182" s="258"/>
      <c r="BK182" s="258"/>
      <c r="BL182" s="260"/>
      <c r="BM182" s="258"/>
      <c r="BN182" s="258"/>
      <c r="BO182" s="258"/>
      <c r="BP182" s="258"/>
      <c r="BQ182" s="258"/>
      <c r="BR182" s="258"/>
      <c r="BS182" s="258"/>
      <c r="BY182" s="261"/>
      <c r="CE182" s="70">
        <f>+CE178+CE179</f>
        <v>0</v>
      </c>
      <c r="CF182" s="70">
        <f>+CF178+CF179</f>
        <v>0</v>
      </c>
      <c r="CG182" s="70">
        <f t="shared" ref="CG182:CS182" si="182">+CG178+CG179</f>
        <v>0</v>
      </c>
      <c r="CH182" s="413">
        <f t="shared" si="182"/>
        <v>0</v>
      </c>
      <c r="CI182" s="70">
        <f t="shared" si="182"/>
        <v>0</v>
      </c>
      <c r="CJ182" s="70">
        <f t="shared" si="182"/>
        <v>0</v>
      </c>
      <c r="CK182" s="70" t="e">
        <f t="shared" si="182"/>
        <v>#DIV/0!</v>
      </c>
      <c r="CL182" s="70">
        <f t="shared" si="182"/>
        <v>0</v>
      </c>
      <c r="CM182" s="70">
        <f t="shared" si="182"/>
        <v>175.33333333333331</v>
      </c>
      <c r="CN182" s="70">
        <f t="shared" si="182"/>
        <v>204.86666666666667</v>
      </c>
      <c r="CO182" s="70">
        <f t="shared" si="182"/>
        <v>241.61290322580643</v>
      </c>
      <c r="CP182" s="70">
        <f t="shared" si="182"/>
        <v>225.23333333333335</v>
      </c>
      <c r="CQ182" s="70">
        <f t="shared" si="182"/>
        <v>218.51612903225808</v>
      </c>
      <c r="CR182" s="70">
        <f t="shared" si="182"/>
        <v>207.74193548387063</v>
      </c>
      <c r="CS182" s="70">
        <f t="shared" si="182"/>
        <v>203.6</v>
      </c>
      <c r="CT182" s="1317">
        <v>180.19354838709677</v>
      </c>
      <c r="CU182" s="1317">
        <v>165.16666666666666</v>
      </c>
      <c r="CV182" s="1317">
        <v>194.48387096774192</v>
      </c>
      <c r="CW182" s="1317">
        <v>217</v>
      </c>
      <c r="CX182" s="1317">
        <v>217.62068965517241</v>
      </c>
      <c r="CY182" s="1317">
        <v>199.61290322580646</v>
      </c>
      <c r="CZ182" s="1317">
        <v>202.56666666666666</v>
      </c>
      <c r="DA182" s="1317">
        <v>203.35483870967744</v>
      </c>
      <c r="DB182" s="1317">
        <v>203.20000000000002</v>
      </c>
      <c r="DC182" s="1317">
        <v>205.45161290322579</v>
      </c>
      <c r="DD182" s="1317">
        <v>205.45161290322579</v>
      </c>
      <c r="DE182" s="1317">
        <v>205.36666666666667</v>
      </c>
      <c r="DF182" s="1318">
        <v>208.19354838709677</v>
      </c>
      <c r="DG182" s="1317">
        <v>208.2</v>
      </c>
      <c r="DH182" s="1317">
        <v>208.19354838709677</v>
      </c>
      <c r="DI182" s="70"/>
      <c r="DJ182" s="418"/>
      <c r="DK182" s="63"/>
      <c r="DL182" s="235"/>
      <c r="DM182" s="263"/>
      <c r="DN182" s="419"/>
      <c r="DO182" s="420"/>
      <c r="DP182" s="420"/>
      <c r="DQ182" s="420"/>
      <c r="DR182" s="21"/>
      <c r="DU182" s="69"/>
    </row>
    <row r="183" spans="1:125" s="68" customFormat="1" x14ac:dyDescent="0.2">
      <c r="A183" s="1358"/>
      <c r="B183" s="1329"/>
      <c r="C183" s="1314"/>
      <c r="D183" s="1387"/>
      <c r="E183" s="254"/>
      <c r="F183" s="254"/>
      <c r="G183" s="254"/>
      <c r="H183" s="254"/>
      <c r="I183" s="254"/>
      <c r="J183" s="254"/>
      <c r="K183" s="254"/>
      <c r="L183" s="254"/>
      <c r="M183" s="254"/>
      <c r="N183" s="254"/>
      <c r="O183" s="254"/>
      <c r="P183" s="255"/>
      <c r="Q183" s="254"/>
      <c r="R183" s="254"/>
      <c r="S183" s="254"/>
      <c r="T183" s="254"/>
      <c r="U183" s="254"/>
      <c r="V183" s="254"/>
      <c r="W183" s="416"/>
      <c r="X183" s="416"/>
      <c r="Y183" s="416"/>
      <c r="Z183" s="416"/>
      <c r="AA183" s="416"/>
      <c r="AB183" s="417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258"/>
      <c r="AQ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258"/>
      <c r="BD183" s="258"/>
      <c r="BE183" s="258"/>
      <c r="BF183" s="258"/>
      <c r="BG183" s="258"/>
      <c r="BH183" s="258"/>
      <c r="BI183" s="258"/>
      <c r="BJ183" s="258"/>
      <c r="BK183" s="258"/>
      <c r="BL183" s="260"/>
      <c r="BM183" s="258"/>
      <c r="BN183" s="258"/>
      <c r="BO183" s="258"/>
      <c r="BP183" s="258"/>
      <c r="BQ183" s="258"/>
      <c r="BR183" s="258"/>
      <c r="BS183" s="258"/>
      <c r="BY183" s="261"/>
      <c r="CE183" s="70"/>
      <c r="CF183" s="70"/>
      <c r="CG183" s="70"/>
      <c r="CH183" s="413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1317"/>
      <c r="CU183" s="1317"/>
      <c r="CV183" s="1317"/>
      <c r="CW183" s="1317"/>
      <c r="CX183" s="1317"/>
      <c r="CY183" s="1317"/>
      <c r="CZ183" s="1317"/>
      <c r="DA183" s="1317"/>
      <c r="DB183" s="1317"/>
      <c r="DC183" s="1317"/>
      <c r="DD183" s="1317"/>
      <c r="DE183" s="1317"/>
      <c r="DF183" s="1318"/>
      <c r="DG183" s="1317"/>
      <c r="DH183" s="1317"/>
      <c r="DI183" s="70"/>
      <c r="DJ183" s="418"/>
      <c r="DK183" s="63"/>
      <c r="DL183" s="235"/>
      <c r="DM183" s="263"/>
      <c r="DN183" s="419"/>
      <c r="DO183" s="420"/>
      <c r="DP183" s="420"/>
      <c r="DQ183" s="420"/>
      <c r="DR183" s="21"/>
      <c r="DU183" s="69"/>
    </row>
    <row r="184" spans="1:125" s="68" customFormat="1" x14ac:dyDescent="0.2">
      <c r="A184" s="1358" t="s">
        <v>120</v>
      </c>
      <c r="B184" s="1329"/>
      <c r="C184" s="1314"/>
      <c r="D184" s="1387"/>
      <c r="E184" s="254"/>
      <c r="F184" s="254"/>
      <c r="G184" s="254"/>
      <c r="H184" s="254"/>
      <c r="I184" s="254"/>
      <c r="J184" s="254"/>
      <c r="K184" s="254"/>
      <c r="L184" s="254"/>
      <c r="M184" s="254"/>
      <c r="N184" s="254"/>
      <c r="O184" s="254"/>
      <c r="P184" s="255"/>
      <c r="Q184" s="254"/>
      <c r="R184" s="254"/>
      <c r="S184" s="254"/>
      <c r="T184" s="254"/>
      <c r="U184" s="254"/>
      <c r="V184" s="254"/>
      <c r="W184" s="416"/>
      <c r="X184" s="416"/>
      <c r="Y184" s="416"/>
      <c r="Z184" s="416"/>
      <c r="AA184" s="416"/>
      <c r="AB184" s="417"/>
      <c r="AC184" s="258"/>
      <c r="AD184" s="258"/>
      <c r="AE184" s="258"/>
      <c r="AF184" s="258"/>
      <c r="AG184" s="258"/>
      <c r="AH184" s="258"/>
      <c r="AI184" s="258"/>
      <c r="AJ184" s="258"/>
      <c r="AK184" s="258"/>
      <c r="AL184" s="258"/>
      <c r="AM184" s="258"/>
      <c r="AN184" s="258"/>
      <c r="AO184" s="258">
        <v>360</v>
      </c>
      <c r="AP184" s="258">
        <v>360</v>
      </c>
      <c r="AQ184" s="258">
        <v>360</v>
      </c>
      <c r="AR184" s="258">
        <v>360</v>
      </c>
      <c r="AS184" s="258">
        <v>360</v>
      </c>
      <c r="AT184" s="258">
        <v>360</v>
      </c>
      <c r="AU184" s="258">
        <v>360</v>
      </c>
      <c r="AV184" s="258">
        <v>360</v>
      </c>
      <c r="AW184" s="258">
        <v>360</v>
      </c>
      <c r="AX184" s="258">
        <v>360</v>
      </c>
      <c r="AY184" s="258">
        <v>360</v>
      </c>
      <c r="AZ184" s="258">
        <v>360</v>
      </c>
      <c r="BA184" s="258">
        <v>360</v>
      </c>
      <c r="BB184" s="258">
        <v>360</v>
      </c>
      <c r="BC184" s="258">
        <v>360</v>
      </c>
      <c r="BD184" s="258">
        <v>360</v>
      </c>
      <c r="BE184" s="258">
        <v>360</v>
      </c>
      <c r="BF184" s="258">
        <v>360</v>
      </c>
      <c r="BG184" s="258">
        <v>360</v>
      </c>
      <c r="BH184" s="258">
        <v>360</v>
      </c>
      <c r="BI184" s="258">
        <v>360</v>
      </c>
      <c r="BJ184" s="258">
        <v>360</v>
      </c>
      <c r="BK184" s="258">
        <v>360</v>
      </c>
      <c r="BL184" s="260">
        <v>360</v>
      </c>
      <c r="BM184" s="258">
        <v>360</v>
      </c>
      <c r="BN184" s="258">
        <v>360</v>
      </c>
      <c r="BO184" s="258">
        <v>360</v>
      </c>
      <c r="BP184" s="258">
        <v>360</v>
      </c>
      <c r="BQ184" s="258">
        <v>360</v>
      </c>
      <c r="BR184" s="258">
        <v>360</v>
      </c>
      <c r="BS184" s="258">
        <v>360</v>
      </c>
      <c r="BY184" s="261"/>
      <c r="CE184" s="70"/>
      <c r="CF184" s="70"/>
      <c r="CG184" s="70"/>
      <c r="CH184" s="413"/>
      <c r="CI184" s="70"/>
      <c r="CJ184" s="70"/>
      <c r="CK184" s="70"/>
      <c r="CL184" s="70">
        <v>378.36187895414412</v>
      </c>
      <c r="CM184" s="70">
        <v>392.90715407823211</v>
      </c>
      <c r="CN184" s="70">
        <v>344.03064814551703</v>
      </c>
      <c r="CO184" s="70">
        <v>368.39002047437623</v>
      </c>
      <c r="CP184" s="70">
        <v>1220.6323813954016</v>
      </c>
      <c r="CQ184" s="70">
        <v>337.14875278583656</v>
      </c>
      <c r="CR184" s="70">
        <v>347.45368377716761</v>
      </c>
      <c r="CS184" s="70">
        <v>329.48735257680573</v>
      </c>
      <c r="CT184" s="1317">
        <v>353.48141996402154</v>
      </c>
      <c r="CU184" s="1317">
        <v>341.38760844147941</v>
      </c>
      <c r="CV184" s="1317">
        <v>389.05319209331509</v>
      </c>
      <c r="CW184" s="1317">
        <v>404.52087449428114</v>
      </c>
      <c r="CX184" s="1317">
        <v>376.6609744807472</v>
      </c>
      <c r="CY184" s="1317">
        <v>337.78944633739206</v>
      </c>
      <c r="CZ184" s="1317">
        <v>382.37627007393911</v>
      </c>
      <c r="DA184" s="1317">
        <v>386.44830133148912</v>
      </c>
      <c r="DB184" s="1317">
        <v>381.30588686387449</v>
      </c>
      <c r="DC184" s="1317">
        <v>369.48078849691115</v>
      </c>
      <c r="DD184" s="1317">
        <v>383.35359786990659</v>
      </c>
      <c r="DE184" s="1317">
        <v>367.59016653054664</v>
      </c>
      <c r="DF184" s="1318">
        <v>379.81339155888418</v>
      </c>
      <c r="DG184" s="1317">
        <v>380.68699708125985</v>
      </c>
      <c r="DH184" s="1317">
        <v>386.95984895204231</v>
      </c>
      <c r="DI184" s="70"/>
      <c r="DJ184" s="418"/>
      <c r="DK184" s="63"/>
      <c r="DL184" s="235"/>
      <c r="DM184" s="263"/>
      <c r="DN184" s="419"/>
      <c r="DO184" s="420"/>
      <c r="DP184" s="420"/>
      <c r="DQ184" s="420"/>
      <c r="DR184" s="21"/>
      <c r="DU184" s="69"/>
    </row>
    <row r="185" spans="1:125" s="68" customFormat="1" x14ac:dyDescent="0.2">
      <c r="A185" s="1358" t="s">
        <v>121</v>
      </c>
      <c r="B185" s="1329"/>
      <c r="C185" s="1314"/>
      <c r="D185" s="1387"/>
      <c r="E185" s="254"/>
      <c r="F185" s="254"/>
      <c r="G185" s="254"/>
      <c r="H185" s="254"/>
      <c r="I185" s="254"/>
      <c r="J185" s="254"/>
      <c r="K185" s="254"/>
      <c r="L185" s="254"/>
      <c r="M185" s="254"/>
      <c r="N185" s="254"/>
      <c r="O185" s="254"/>
      <c r="P185" s="255"/>
      <c r="Q185" s="254"/>
      <c r="R185" s="254"/>
      <c r="S185" s="254"/>
      <c r="T185" s="254"/>
      <c r="U185" s="254"/>
      <c r="V185" s="254"/>
      <c r="W185" s="416"/>
      <c r="X185" s="416"/>
      <c r="Y185" s="416"/>
      <c r="Z185" s="416"/>
      <c r="AA185" s="416"/>
      <c r="AB185" s="417"/>
      <c r="AC185" s="258"/>
      <c r="AD185" s="258"/>
      <c r="AE185" s="258"/>
      <c r="AF185" s="258"/>
      <c r="AG185" s="258"/>
      <c r="AH185" s="258"/>
      <c r="AI185" s="258"/>
      <c r="AJ185" s="258"/>
      <c r="AK185" s="258"/>
      <c r="AL185" s="258"/>
      <c r="AM185" s="258"/>
      <c r="AN185" s="258"/>
      <c r="AO185" s="258">
        <v>1250</v>
      </c>
      <c r="AP185" s="258">
        <v>1250</v>
      </c>
      <c r="AQ185" s="258">
        <v>1250</v>
      </c>
      <c r="AR185" s="258">
        <v>1250</v>
      </c>
      <c r="AS185" s="258">
        <v>1250</v>
      </c>
      <c r="AT185" s="258">
        <v>1250</v>
      </c>
      <c r="AU185" s="258">
        <v>1250</v>
      </c>
      <c r="AV185" s="258">
        <v>1250</v>
      </c>
      <c r="AW185" s="258">
        <v>1250</v>
      </c>
      <c r="AX185" s="258">
        <v>1250</v>
      </c>
      <c r="AY185" s="258">
        <v>1250</v>
      </c>
      <c r="AZ185" s="258">
        <v>1250</v>
      </c>
      <c r="BA185" s="258">
        <v>1250</v>
      </c>
      <c r="BB185" s="258">
        <v>1250</v>
      </c>
      <c r="BC185" s="258">
        <v>1250</v>
      </c>
      <c r="BD185" s="258">
        <v>1250</v>
      </c>
      <c r="BE185" s="258">
        <v>1250</v>
      </c>
      <c r="BF185" s="258">
        <v>1250</v>
      </c>
      <c r="BG185" s="258">
        <v>1250</v>
      </c>
      <c r="BH185" s="258">
        <v>1250</v>
      </c>
      <c r="BI185" s="258">
        <v>1250</v>
      </c>
      <c r="BJ185" s="258">
        <v>1250</v>
      </c>
      <c r="BK185" s="258">
        <v>1250</v>
      </c>
      <c r="BL185" s="260">
        <v>1250</v>
      </c>
      <c r="BM185" s="258">
        <v>1250</v>
      </c>
      <c r="BN185" s="258">
        <v>1250</v>
      </c>
      <c r="BO185" s="258">
        <v>1250</v>
      </c>
      <c r="BP185" s="258">
        <v>1250</v>
      </c>
      <c r="BQ185" s="258">
        <v>1250</v>
      </c>
      <c r="BR185" s="258">
        <v>1250</v>
      </c>
      <c r="BS185" s="258">
        <v>1250</v>
      </c>
      <c r="BY185" s="261"/>
      <c r="CE185" s="70"/>
      <c r="CF185" s="70"/>
      <c r="CG185" s="70"/>
      <c r="CH185" s="413"/>
      <c r="CI185" s="70"/>
      <c r="CJ185" s="70"/>
      <c r="CK185" s="70"/>
      <c r="CL185" s="70">
        <v>1347.3374226171966</v>
      </c>
      <c r="CM185" s="70">
        <v>1399.1327925712658</v>
      </c>
      <c r="CN185" s="70">
        <v>1225.0847470547683</v>
      </c>
      <c r="CO185" s="70">
        <v>1311.8278777868034</v>
      </c>
      <c r="CP185" s="70">
        <v>4346.6421386275288</v>
      </c>
      <c r="CQ185" s="70">
        <v>1200.5784855300524</v>
      </c>
      <c r="CR185" s="70">
        <v>1237.2740934504018</v>
      </c>
      <c r="CS185" s="70">
        <v>1173.2964262491132</v>
      </c>
      <c r="CT185" s="1317">
        <v>1258.7387149938329</v>
      </c>
      <c r="CU185" s="1317">
        <v>1215.672947133073</v>
      </c>
      <c r="CV185" s="1317">
        <v>1385.4089279420491</v>
      </c>
      <c r="CW185" s="1317">
        <v>1440.4889677113429</v>
      </c>
      <c r="CX185" s="1317">
        <v>1341.2805432729047</v>
      </c>
      <c r="CY185" s="1317">
        <v>1202.8599796404694</v>
      </c>
      <c r="CZ185" s="1317">
        <v>1361.6325714828076</v>
      </c>
      <c r="DA185" s="1317">
        <v>1376.1329754731078</v>
      </c>
      <c r="DB185" s="1317">
        <v>1357.8209629786752</v>
      </c>
      <c r="DC185" s="1317">
        <v>1315.7120761109518</v>
      </c>
      <c r="DD185" s="1317">
        <v>1365.1128119269845</v>
      </c>
      <c r="DE185" s="1317">
        <v>1308.9796174014591</v>
      </c>
      <c r="DF185" s="1318">
        <v>1352.5062235999292</v>
      </c>
      <c r="DG185" s="1317">
        <v>1355.6171115576572</v>
      </c>
      <c r="DH185" s="1317">
        <v>1377.9545840731266</v>
      </c>
      <c r="DI185" s="70"/>
      <c r="DJ185" s="418"/>
      <c r="DK185" s="63"/>
      <c r="DL185" s="235"/>
      <c r="DM185" s="263"/>
      <c r="DN185" s="419"/>
      <c r="DO185" s="420"/>
      <c r="DP185" s="420"/>
      <c r="DQ185" s="420"/>
      <c r="DR185" s="21"/>
      <c r="DU185" s="69"/>
    </row>
    <row r="186" spans="1:125" s="68" customFormat="1" x14ac:dyDescent="0.2">
      <c r="A186" s="1358"/>
      <c r="B186" s="1329"/>
      <c r="C186" s="1314"/>
      <c r="D186" s="1387"/>
      <c r="E186" s="254"/>
      <c r="F186" s="254"/>
      <c r="G186" s="254"/>
      <c r="H186" s="254"/>
      <c r="I186" s="254"/>
      <c r="J186" s="254"/>
      <c r="K186" s="254"/>
      <c r="L186" s="254"/>
      <c r="M186" s="254"/>
      <c r="N186" s="254"/>
      <c r="O186" s="254"/>
      <c r="P186" s="255"/>
      <c r="Q186" s="254"/>
      <c r="R186" s="254"/>
      <c r="S186" s="254"/>
      <c r="T186" s="254"/>
      <c r="U186" s="254"/>
      <c r="V186" s="254"/>
      <c r="W186" s="416"/>
      <c r="X186" s="416"/>
      <c r="Y186" s="416"/>
      <c r="Z186" s="416"/>
      <c r="AA186" s="416"/>
      <c r="AB186" s="417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258"/>
      <c r="AQ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258"/>
      <c r="BD186" s="258"/>
      <c r="BE186" s="258"/>
      <c r="BF186" s="258"/>
      <c r="BG186" s="258"/>
      <c r="BH186" s="258"/>
      <c r="BI186" s="258"/>
      <c r="BJ186" s="258"/>
      <c r="BK186" s="258"/>
      <c r="BL186" s="260"/>
      <c r="BM186" s="258"/>
      <c r="BN186" s="258"/>
      <c r="BO186" s="258"/>
      <c r="BP186" s="258"/>
      <c r="BQ186" s="258"/>
      <c r="BR186" s="258"/>
      <c r="BS186" s="258"/>
      <c r="BY186" s="261"/>
      <c r="CH186" s="261"/>
      <c r="CT186" s="1315"/>
      <c r="CU186" s="1315"/>
      <c r="CV186" s="1315"/>
      <c r="CW186" s="1315"/>
      <c r="CX186" s="1315"/>
      <c r="CY186" s="1315"/>
      <c r="CZ186" s="1315"/>
      <c r="DA186" s="1315"/>
      <c r="DB186" s="1315"/>
      <c r="DC186" s="1315"/>
      <c r="DD186" s="1315"/>
      <c r="DE186" s="1315"/>
      <c r="DF186" s="1316"/>
      <c r="DG186" s="1315"/>
      <c r="DH186" s="1315"/>
      <c r="DJ186" s="418"/>
      <c r="DK186" s="63"/>
      <c r="DL186" s="235"/>
      <c r="DM186" s="263"/>
      <c r="DN186" s="419"/>
      <c r="DO186" s="420"/>
      <c r="DP186" s="420"/>
      <c r="DQ186" s="420"/>
      <c r="DR186" s="21"/>
    </row>
    <row r="187" spans="1:125" s="68" customFormat="1" x14ac:dyDescent="0.2">
      <c r="A187" s="1358"/>
      <c r="B187" s="1329"/>
      <c r="C187" s="1314"/>
      <c r="D187" s="1387"/>
      <c r="E187" s="254"/>
      <c r="F187" s="254"/>
      <c r="G187" s="254"/>
      <c r="H187" s="254"/>
      <c r="I187" s="254"/>
      <c r="J187" s="254"/>
      <c r="K187" s="254"/>
      <c r="L187" s="254"/>
      <c r="M187" s="254"/>
      <c r="N187" s="254"/>
      <c r="O187" s="254"/>
      <c r="P187" s="255"/>
      <c r="Q187" s="254"/>
      <c r="R187" s="254"/>
      <c r="S187" s="254"/>
      <c r="T187" s="254"/>
      <c r="U187" s="254"/>
      <c r="V187" s="254"/>
      <c r="W187" s="416"/>
      <c r="X187" s="416"/>
      <c r="Y187" s="416"/>
      <c r="Z187" s="416"/>
      <c r="AA187" s="416"/>
      <c r="AB187" s="417"/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258"/>
      <c r="AQ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258"/>
      <c r="BD187" s="258"/>
      <c r="BE187" s="258"/>
      <c r="BF187" s="258"/>
      <c r="BG187" s="258"/>
      <c r="BH187" s="258"/>
      <c r="BI187" s="258"/>
      <c r="BJ187" s="258"/>
      <c r="BK187" s="258"/>
      <c r="BL187" s="260"/>
      <c r="BM187" s="258"/>
      <c r="BN187" s="258"/>
      <c r="BO187" s="258"/>
      <c r="BP187" s="258"/>
      <c r="BQ187" s="258"/>
      <c r="BR187" s="258"/>
      <c r="BS187" s="258"/>
      <c r="BY187" s="261"/>
      <c r="CH187" s="261"/>
      <c r="CT187" s="1315"/>
      <c r="CU187" s="1315"/>
      <c r="CV187" s="1315"/>
      <c r="CW187" s="1315"/>
      <c r="CX187" s="1315"/>
      <c r="CY187" s="1315"/>
      <c r="CZ187" s="1315"/>
      <c r="DA187" s="1315"/>
      <c r="DB187" s="1315"/>
      <c r="DC187" s="1315"/>
      <c r="DD187" s="1315"/>
      <c r="DE187" s="1315"/>
      <c r="DF187" s="1316"/>
      <c r="DG187" s="1315"/>
      <c r="DH187" s="1315"/>
      <c r="DJ187" s="418"/>
      <c r="DK187" s="63"/>
      <c r="DL187" s="235"/>
      <c r="DM187" s="263"/>
      <c r="DN187" s="419"/>
      <c r="DO187" s="420"/>
      <c r="DP187" s="420"/>
      <c r="DQ187" s="420"/>
      <c r="DR187" s="21"/>
    </row>
    <row r="188" spans="1:125" s="68" customFormat="1" x14ac:dyDescent="0.2">
      <c r="A188" s="1358" t="s">
        <v>122</v>
      </c>
      <c r="B188" s="1329">
        <v>2</v>
      </c>
      <c r="C188" s="1314">
        <v>3</v>
      </c>
      <c r="D188" s="1387">
        <v>4</v>
      </c>
      <c r="E188" s="254">
        <f t="shared" ref="E188:BP188" si="183">COLUMN(E187)</f>
        <v>5</v>
      </c>
      <c r="F188" s="254">
        <f t="shared" si="183"/>
        <v>6</v>
      </c>
      <c r="G188" s="254">
        <f t="shared" si="183"/>
        <v>7</v>
      </c>
      <c r="H188" s="254">
        <f t="shared" si="183"/>
        <v>8</v>
      </c>
      <c r="I188" s="254">
        <f t="shared" si="183"/>
        <v>9</v>
      </c>
      <c r="J188" s="254">
        <f t="shared" si="183"/>
        <v>10</v>
      </c>
      <c r="K188" s="254">
        <f t="shared" si="183"/>
        <v>11</v>
      </c>
      <c r="L188" s="254">
        <f t="shared" si="183"/>
        <v>12</v>
      </c>
      <c r="M188" s="254">
        <f t="shared" si="183"/>
        <v>13</v>
      </c>
      <c r="N188" s="254">
        <f t="shared" si="183"/>
        <v>14</v>
      </c>
      <c r="O188" s="254">
        <f t="shared" si="183"/>
        <v>15</v>
      </c>
      <c r="P188" s="255">
        <f t="shared" si="183"/>
        <v>16</v>
      </c>
      <c r="Q188" s="254">
        <f t="shared" si="183"/>
        <v>17</v>
      </c>
      <c r="R188" s="254">
        <f t="shared" si="183"/>
        <v>18</v>
      </c>
      <c r="S188" s="254">
        <f t="shared" si="183"/>
        <v>19</v>
      </c>
      <c r="T188" s="254">
        <f t="shared" si="183"/>
        <v>20</v>
      </c>
      <c r="U188" s="254">
        <f t="shared" si="183"/>
        <v>21</v>
      </c>
      <c r="V188" s="254">
        <f t="shared" si="183"/>
        <v>22</v>
      </c>
      <c r="W188" s="416">
        <f t="shared" si="183"/>
        <v>23</v>
      </c>
      <c r="X188" s="416">
        <f t="shared" si="183"/>
        <v>24</v>
      </c>
      <c r="Y188" s="416">
        <f t="shared" si="183"/>
        <v>25</v>
      </c>
      <c r="Z188" s="416">
        <f t="shared" si="183"/>
        <v>26</v>
      </c>
      <c r="AA188" s="416">
        <f t="shared" si="183"/>
        <v>27</v>
      </c>
      <c r="AB188" s="417">
        <f t="shared" si="183"/>
        <v>28</v>
      </c>
      <c r="AC188" s="258">
        <f t="shared" si="183"/>
        <v>29</v>
      </c>
      <c r="AD188" s="258">
        <f t="shared" si="183"/>
        <v>30</v>
      </c>
      <c r="AE188" s="258">
        <f t="shared" si="183"/>
        <v>31</v>
      </c>
      <c r="AF188" s="258">
        <f t="shared" si="183"/>
        <v>32</v>
      </c>
      <c r="AG188" s="258">
        <f t="shared" si="183"/>
        <v>33</v>
      </c>
      <c r="AH188" s="258">
        <f t="shared" si="183"/>
        <v>34</v>
      </c>
      <c r="AI188" s="258">
        <f t="shared" si="183"/>
        <v>35</v>
      </c>
      <c r="AJ188" s="258">
        <f t="shared" si="183"/>
        <v>36</v>
      </c>
      <c r="AK188" s="258">
        <f t="shared" si="183"/>
        <v>37</v>
      </c>
      <c r="AL188" s="258">
        <f t="shared" si="183"/>
        <v>38</v>
      </c>
      <c r="AM188" s="258">
        <f t="shared" si="183"/>
        <v>39</v>
      </c>
      <c r="AN188" s="258">
        <f t="shared" si="183"/>
        <v>40</v>
      </c>
      <c r="AO188" s="258">
        <f t="shared" si="183"/>
        <v>41</v>
      </c>
      <c r="AP188" s="258">
        <f t="shared" si="183"/>
        <v>42</v>
      </c>
      <c r="AQ188" s="258">
        <f t="shared" si="183"/>
        <v>43</v>
      </c>
      <c r="AR188" s="258">
        <f t="shared" si="183"/>
        <v>44</v>
      </c>
      <c r="AS188" s="258">
        <f t="shared" si="183"/>
        <v>45</v>
      </c>
      <c r="AT188" s="258">
        <f t="shared" si="183"/>
        <v>46</v>
      </c>
      <c r="AU188" s="258">
        <f t="shared" si="183"/>
        <v>47</v>
      </c>
      <c r="AV188" s="258">
        <f t="shared" si="183"/>
        <v>48</v>
      </c>
      <c r="AW188" s="258">
        <f t="shared" si="183"/>
        <v>49</v>
      </c>
      <c r="AX188" s="258">
        <f t="shared" si="183"/>
        <v>50</v>
      </c>
      <c r="AY188" s="258">
        <f t="shared" si="183"/>
        <v>51</v>
      </c>
      <c r="AZ188" s="258">
        <f t="shared" si="183"/>
        <v>52</v>
      </c>
      <c r="BA188" s="258">
        <f t="shared" si="183"/>
        <v>53</v>
      </c>
      <c r="BB188" s="258">
        <f t="shared" si="183"/>
        <v>54</v>
      </c>
      <c r="BC188" s="258">
        <f t="shared" si="183"/>
        <v>55</v>
      </c>
      <c r="BD188" s="258">
        <f t="shared" si="183"/>
        <v>56</v>
      </c>
      <c r="BE188" s="258">
        <f t="shared" si="183"/>
        <v>57</v>
      </c>
      <c r="BF188" s="258">
        <f t="shared" si="183"/>
        <v>58</v>
      </c>
      <c r="BG188" s="258">
        <f t="shared" si="183"/>
        <v>59</v>
      </c>
      <c r="BH188" s="258">
        <f t="shared" si="183"/>
        <v>60</v>
      </c>
      <c r="BI188" s="258">
        <f t="shared" si="183"/>
        <v>61</v>
      </c>
      <c r="BJ188" s="258">
        <f t="shared" si="183"/>
        <v>62</v>
      </c>
      <c r="BK188" s="258">
        <f t="shared" si="183"/>
        <v>63</v>
      </c>
      <c r="BL188" s="260">
        <f t="shared" si="183"/>
        <v>64</v>
      </c>
      <c r="BM188" s="258">
        <f t="shared" si="183"/>
        <v>65</v>
      </c>
      <c r="BN188" s="258">
        <f t="shared" si="183"/>
        <v>66</v>
      </c>
      <c r="BO188" s="258">
        <f t="shared" si="183"/>
        <v>67</v>
      </c>
      <c r="BP188" s="258">
        <f t="shared" si="183"/>
        <v>68</v>
      </c>
      <c r="BQ188" s="258">
        <f t="shared" ref="BQ188:CD188" si="184">COLUMN(BQ187)</f>
        <v>69</v>
      </c>
      <c r="BR188" s="258">
        <f t="shared" si="184"/>
        <v>70</v>
      </c>
      <c r="BS188" s="258">
        <f t="shared" si="184"/>
        <v>71</v>
      </c>
      <c r="BT188" s="68">
        <f t="shared" si="184"/>
        <v>72</v>
      </c>
      <c r="BU188" s="68">
        <f t="shared" si="184"/>
        <v>73</v>
      </c>
      <c r="BV188" s="68">
        <f t="shared" si="184"/>
        <v>74</v>
      </c>
      <c r="BW188" s="68">
        <f t="shared" si="184"/>
        <v>75</v>
      </c>
      <c r="BX188" s="68">
        <f t="shared" si="184"/>
        <v>76</v>
      </c>
      <c r="BY188" s="261">
        <f t="shared" si="184"/>
        <v>77</v>
      </c>
      <c r="BZ188" s="68">
        <f t="shared" si="184"/>
        <v>78</v>
      </c>
      <c r="CA188" s="68">
        <f t="shared" si="184"/>
        <v>79</v>
      </c>
      <c r="CB188" s="68">
        <f t="shared" si="184"/>
        <v>80</v>
      </c>
      <c r="CC188" s="68">
        <f t="shared" si="184"/>
        <v>81</v>
      </c>
      <c r="CD188" s="68">
        <f t="shared" si="184"/>
        <v>82</v>
      </c>
      <c r="CE188" s="68">
        <f>COLUMN(CE187)</f>
        <v>83</v>
      </c>
      <c r="CF188" s="68">
        <f t="shared" ref="CF188:CS188" si="185">COLUMN(CF187)</f>
        <v>84</v>
      </c>
      <c r="CG188" s="68">
        <f t="shared" si="185"/>
        <v>85</v>
      </c>
      <c r="CH188" s="68">
        <f t="shared" si="185"/>
        <v>86</v>
      </c>
      <c r="CI188" s="68">
        <f t="shared" si="185"/>
        <v>87</v>
      </c>
      <c r="CJ188" s="68">
        <f t="shared" si="185"/>
        <v>88</v>
      </c>
      <c r="CK188" s="68">
        <f t="shared" si="185"/>
        <v>89</v>
      </c>
      <c r="CL188" s="68">
        <f t="shared" si="185"/>
        <v>90</v>
      </c>
      <c r="CM188" s="68">
        <f t="shared" si="185"/>
        <v>91</v>
      </c>
      <c r="CN188" s="68">
        <f t="shared" si="185"/>
        <v>92</v>
      </c>
      <c r="CO188" s="68">
        <f t="shared" si="185"/>
        <v>93</v>
      </c>
      <c r="CP188" s="68">
        <f t="shared" si="185"/>
        <v>94</v>
      </c>
      <c r="CQ188" s="68">
        <f t="shared" si="185"/>
        <v>95</v>
      </c>
      <c r="CR188" s="68">
        <f t="shared" si="185"/>
        <v>96</v>
      </c>
      <c r="CS188" s="68">
        <f t="shared" si="185"/>
        <v>97</v>
      </c>
      <c r="CT188" s="1315">
        <v>98</v>
      </c>
      <c r="CU188" s="1315">
        <v>99</v>
      </c>
      <c r="CV188" s="1315">
        <v>100</v>
      </c>
      <c r="CW188" s="1315">
        <v>101</v>
      </c>
      <c r="CX188" s="1315">
        <v>102</v>
      </c>
      <c r="CY188" s="1315">
        <v>103</v>
      </c>
      <c r="CZ188" s="1315">
        <v>104</v>
      </c>
      <c r="DA188" s="1315">
        <v>105</v>
      </c>
      <c r="DB188" s="1315">
        <v>106</v>
      </c>
      <c r="DC188" s="1315">
        <v>107</v>
      </c>
      <c r="DD188" s="1315">
        <v>108</v>
      </c>
      <c r="DE188" s="1315">
        <v>109</v>
      </c>
      <c r="DF188" s="1316">
        <v>110</v>
      </c>
      <c r="DG188" s="1315">
        <v>111</v>
      </c>
      <c r="DH188" s="1315">
        <v>112</v>
      </c>
      <c r="DJ188" s="418"/>
      <c r="DK188" s="63"/>
      <c r="DL188" s="235"/>
      <c r="DM188" s="263"/>
      <c r="DN188" s="419"/>
      <c r="DO188" s="420"/>
      <c r="DP188" s="420"/>
      <c r="DQ188" s="420"/>
      <c r="DR188" s="21"/>
    </row>
    <row r="189" spans="1:125" s="68" customFormat="1" x14ac:dyDescent="0.2">
      <c r="A189" s="1358"/>
      <c r="B189" s="1329"/>
      <c r="C189" s="1314"/>
      <c r="D189" s="1387"/>
      <c r="E189" s="254"/>
      <c r="F189" s="254"/>
      <c r="G189" s="254"/>
      <c r="H189" s="254"/>
      <c r="I189" s="254"/>
      <c r="J189" s="254"/>
      <c r="K189" s="254"/>
      <c r="L189" s="254"/>
      <c r="M189" s="254"/>
      <c r="N189" s="254"/>
      <c r="O189" s="254"/>
      <c r="P189" s="255"/>
      <c r="Q189" s="254"/>
      <c r="R189" s="254"/>
      <c r="S189" s="254"/>
      <c r="T189" s="254"/>
      <c r="U189" s="254"/>
      <c r="V189" s="254"/>
      <c r="W189" s="416"/>
      <c r="X189" s="416"/>
      <c r="Y189" s="416"/>
      <c r="Z189" s="416"/>
      <c r="AA189" s="416"/>
      <c r="AB189" s="417"/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258"/>
      <c r="AQ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258"/>
      <c r="BD189" s="258"/>
      <c r="BE189" s="258"/>
      <c r="BF189" s="258"/>
      <c r="BG189" s="258"/>
      <c r="BH189" s="258"/>
      <c r="BI189" s="258"/>
      <c r="BJ189" s="258"/>
      <c r="BK189" s="258"/>
      <c r="BL189" s="260"/>
      <c r="BM189" s="258"/>
      <c r="BN189" s="258"/>
      <c r="BO189" s="258"/>
      <c r="BP189" s="258"/>
      <c r="BQ189" s="258"/>
      <c r="BR189" s="258"/>
      <c r="BS189" s="258"/>
      <c r="BY189" s="261"/>
      <c r="CH189" s="261"/>
      <c r="CT189" s="1315"/>
      <c r="CU189" s="1315"/>
      <c r="CV189" s="1315"/>
      <c r="CW189" s="1315"/>
      <c r="CX189" s="1315"/>
      <c r="CY189" s="1315"/>
      <c r="CZ189" s="1315"/>
      <c r="DA189" s="1315"/>
      <c r="DB189" s="1315"/>
      <c r="DC189" s="1315"/>
      <c r="DD189" s="1315"/>
      <c r="DE189" s="1315"/>
      <c r="DF189" s="1316"/>
      <c r="DG189" s="1315"/>
      <c r="DH189" s="1315"/>
      <c r="DJ189" s="418"/>
      <c r="DK189" s="63"/>
      <c r="DL189" s="235"/>
      <c r="DM189" s="263"/>
      <c r="DN189" s="419"/>
      <c r="DO189" s="420"/>
      <c r="DP189" s="420"/>
      <c r="DQ189" s="420"/>
      <c r="DR189" s="21"/>
    </row>
    <row r="778" spans="3:116" x14ac:dyDescent="0.2">
      <c r="C778" s="1271">
        <v>0</v>
      </c>
      <c r="E778" s="207">
        <v>0</v>
      </c>
      <c r="F778" s="207">
        <v>0</v>
      </c>
      <c r="G778" s="207">
        <v>0</v>
      </c>
      <c r="H778" s="207">
        <v>0</v>
      </c>
      <c r="I778" s="207">
        <v>0</v>
      </c>
      <c r="J778" s="207">
        <v>0</v>
      </c>
      <c r="K778" s="207">
        <v>0</v>
      </c>
      <c r="L778" s="207">
        <v>0</v>
      </c>
      <c r="M778" s="207">
        <v>0</v>
      </c>
      <c r="N778" s="207">
        <v>0</v>
      </c>
      <c r="O778" s="207">
        <v>0</v>
      </c>
      <c r="P778" s="208">
        <v>0</v>
      </c>
      <c r="DL778" s="217">
        <v>0</v>
      </c>
    </row>
    <row r="779" spans="3:116" x14ac:dyDescent="0.2">
      <c r="C779" s="1271">
        <v>1957.4940000000001</v>
      </c>
      <c r="E779" s="207">
        <v>422.94</v>
      </c>
      <c r="F779" s="207">
        <v>53.2</v>
      </c>
      <c r="G779" s="207">
        <v>77.14</v>
      </c>
      <c r="H779" s="207">
        <v>3.99</v>
      </c>
      <c r="I779" s="207">
        <v>3.6282399999999995</v>
      </c>
      <c r="J779" s="207">
        <v>5.3200000000000003E-4</v>
      </c>
      <c r="K779" s="207">
        <v>0.71819999999999995</v>
      </c>
      <c r="L779" s="207">
        <v>23.94</v>
      </c>
      <c r="M779" s="207">
        <v>93.1</v>
      </c>
      <c r="N779" s="207">
        <v>5.32</v>
      </c>
      <c r="O779" s="207">
        <v>13.3</v>
      </c>
      <c r="P779" s="208">
        <v>2.9260000000000002</v>
      </c>
      <c r="DL779" s="217">
        <v>2.9260000000000002</v>
      </c>
    </row>
    <row r="780" spans="3:116" x14ac:dyDescent="0.2">
      <c r="C780" s="1271">
        <v>0</v>
      </c>
      <c r="E780" s="207">
        <v>0</v>
      </c>
      <c r="F780" s="207">
        <v>0</v>
      </c>
      <c r="G780" s="207">
        <v>0</v>
      </c>
      <c r="H780" s="207">
        <v>0</v>
      </c>
      <c r="I780" s="207">
        <v>0</v>
      </c>
      <c r="J780" s="207">
        <v>0</v>
      </c>
      <c r="K780" s="207">
        <v>0</v>
      </c>
      <c r="L780" s="207">
        <v>0</v>
      </c>
      <c r="M780" s="207">
        <v>0</v>
      </c>
      <c r="N780" s="207">
        <v>0</v>
      </c>
      <c r="O780" s="207">
        <v>0</v>
      </c>
      <c r="P780" s="208">
        <v>0</v>
      </c>
      <c r="DL780" s="217">
        <v>0</v>
      </c>
    </row>
    <row r="781" spans="3:116" x14ac:dyDescent="0.2">
      <c r="C781" s="1271">
        <v>0</v>
      </c>
      <c r="E781" s="207">
        <v>0</v>
      </c>
      <c r="F781" s="207">
        <v>0</v>
      </c>
      <c r="G781" s="207">
        <v>0</v>
      </c>
      <c r="H781" s="207">
        <v>0</v>
      </c>
      <c r="I781" s="207">
        <v>0</v>
      </c>
      <c r="J781" s="207">
        <v>0</v>
      </c>
      <c r="K781" s="207">
        <v>0</v>
      </c>
      <c r="L781" s="207">
        <v>0</v>
      </c>
      <c r="M781" s="207">
        <v>0</v>
      </c>
      <c r="N781" s="207">
        <v>0</v>
      </c>
      <c r="O781" s="207">
        <v>0</v>
      </c>
      <c r="P781" s="208">
        <v>0</v>
      </c>
      <c r="DL781" s="217">
        <v>0</v>
      </c>
    </row>
    <row r="782" spans="3:116" x14ac:dyDescent="0.2">
      <c r="C782" s="1271">
        <v>1670.4394</v>
      </c>
      <c r="E782" s="207">
        <v>347.11599999999999</v>
      </c>
      <c r="F782" s="207">
        <v>18.482800000000001</v>
      </c>
      <c r="G782" s="207">
        <v>60.858000000000004</v>
      </c>
      <c r="H782" s="207">
        <v>4.9588000000000001</v>
      </c>
      <c r="I782" s="207">
        <v>4.1586299999999996</v>
      </c>
      <c r="J782" s="207">
        <v>3.8318000000000002E-3</v>
      </c>
      <c r="K782" s="207">
        <v>0.27048</v>
      </c>
      <c r="L782" s="207">
        <v>10.143000000000001</v>
      </c>
      <c r="M782" s="207">
        <v>119.46199999999999</v>
      </c>
      <c r="N782" s="207">
        <v>3.3809999999999998</v>
      </c>
      <c r="O782" s="207">
        <v>5.1842000000000006</v>
      </c>
      <c r="P782" s="208">
        <v>2.4794</v>
      </c>
      <c r="DL782" s="217">
        <v>2.4794</v>
      </c>
    </row>
    <row r="783" spans="3:116" x14ac:dyDescent="0.2">
      <c r="C783" s="1271">
        <v>0</v>
      </c>
      <c r="E783" s="207">
        <v>0</v>
      </c>
      <c r="F783" s="207">
        <v>0</v>
      </c>
      <c r="G783" s="207">
        <v>0</v>
      </c>
      <c r="H783" s="207">
        <v>0</v>
      </c>
      <c r="I783" s="207">
        <v>0</v>
      </c>
      <c r="J783" s="207">
        <v>0</v>
      </c>
      <c r="K783" s="207">
        <v>0</v>
      </c>
      <c r="L783" s="207">
        <v>0</v>
      </c>
      <c r="M783" s="207">
        <v>0</v>
      </c>
      <c r="N783" s="207">
        <v>0</v>
      </c>
      <c r="O783" s="207">
        <v>0</v>
      </c>
      <c r="P783" s="208">
        <v>0</v>
      </c>
      <c r="DL783" s="217">
        <v>0</v>
      </c>
    </row>
    <row r="784" spans="3:116" x14ac:dyDescent="0.2">
      <c r="C784" s="1271">
        <v>0</v>
      </c>
      <c r="E784" s="207">
        <v>0</v>
      </c>
      <c r="F784" s="207">
        <v>0</v>
      </c>
      <c r="G784" s="207">
        <v>0</v>
      </c>
      <c r="H784" s="207">
        <v>0</v>
      </c>
      <c r="I784" s="207">
        <v>0</v>
      </c>
      <c r="J784" s="207">
        <v>0</v>
      </c>
      <c r="K784" s="207">
        <v>0</v>
      </c>
      <c r="L784" s="207">
        <v>0</v>
      </c>
      <c r="M784" s="207">
        <v>0</v>
      </c>
      <c r="N784" s="207">
        <v>0</v>
      </c>
      <c r="O784" s="207">
        <v>0</v>
      </c>
      <c r="P784" s="208">
        <v>0</v>
      </c>
      <c r="DL784" s="217">
        <v>0</v>
      </c>
    </row>
    <row r="785" spans="3:116" x14ac:dyDescent="0.2">
      <c r="C785" s="1271">
        <v>0</v>
      </c>
      <c r="E785" s="207">
        <v>0</v>
      </c>
      <c r="F785" s="207">
        <v>0</v>
      </c>
      <c r="G785" s="207">
        <v>0</v>
      </c>
      <c r="H785" s="207">
        <v>0</v>
      </c>
      <c r="I785" s="207">
        <v>0</v>
      </c>
      <c r="J785" s="207">
        <v>0</v>
      </c>
      <c r="K785" s="207">
        <v>0</v>
      </c>
      <c r="L785" s="207">
        <v>0</v>
      </c>
      <c r="M785" s="207">
        <v>0</v>
      </c>
      <c r="N785" s="207">
        <v>0</v>
      </c>
      <c r="O785" s="207">
        <v>0</v>
      </c>
      <c r="P785" s="208">
        <v>0</v>
      </c>
      <c r="DL785" s="217">
        <v>0</v>
      </c>
    </row>
    <row r="786" spans="3:116" x14ac:dyDescent="0.2">
      <c r="C786" s="1271">
        <v>0</v>
      </c>
      <c r="E786" s="207">
        <v>0</v>
      </c>
      <c r="F786" s="207">
        <v>0</v>
      </c>
      <c r="G786" s="207">
        <v>0</v>
      </c>
      <c r="H786" s="207">
        <v>0</v>
      </c>
      <c r="I786" s="207">
        <v>0</v>
      </c>
      <c r="J786" s="207">
        <v>0</v>
      </c>
      <c r="K786" s="207">
        <v>0</v>
      </c>
      <c r="L786" s="207">
        <v>0</v>
      </c>
      <c r="M786" s="207">
        <v>0</v>
      </c>
      <c r="N786" s="207">
        <v>0</v>
      </c>
      <c r="O786" s="207">
        <v>0</v>
      </c>
      <c r="P786" s="208">
        <v>0</v>
      </c>
      <c r="DL786" s="217">
        <v>0</v>
      </c>
    </row>
    <row r="787" spans="3:116" x14ac:dyDescent="0.2">
      <c r="C787" s="1271">
        <v>1875.2</v>
      </c>
      <c r="E787" s="207">
        <v>745.6</v>
      </c>
      <c r="F787" s="207">
        <v>41.6</v>
      </c>
      <c r="G787" s="207">
        <v>224</v>
      </c>
      <c r="H787" s="207">
        <v>0</v>
      </c>
      <c r="I787" s="207">
        <v>11.942399999999999</v>
      </c>
      <c r="J787" s="207">
        <v>0</v>
      </c>
      <c r="K787" s="207">
        <v>8.9600000000000009</v>
      </c>
      <c r="L787" s="207">
        <v>26.56</v>
      </c>
      <c r="M787" s="207">
        <v>214.08</v>
      </c>
      <c r="N787" s="207">
        <v>12.16</v>
      </c>
      <c r="O787" s="207">
        <v>10.24</v>
      </c>
      <c r="P787" s="208">
        <v>0</v>
      </c>
      <c r="DL787" s="217">
        <v>0</v>
      </c>
    </row>
    <row r="788" spans="3:116" x14ac:dyDescent="0.2">
      <c r="C788" s="1271">
        <v>0</v>
      </c>
      <c r="E788" s="207">
        <v>0</v>
      </c>
      <c r="F788" s="207">
        <v>0</v>
      </c>
      <c r="G788" s="207">
        <v>0</v>
      </c>
      <c r="H788" s="207">
        <v>0</v>
      </c>
      <c r="I788" s="207">
        <v>0</v>
      </c>
      <c r="J788" s="207">
        <v>0</v>
      </c>
      <c r="K788" s="207">
        <v>0</v>
      </c>
      <c r="L788" s="207">
        <v>0</v>
      </c>
      <c r="M788" s="207">
        <v>0</v>
      </c>
      <c r="N788" s="207">
        <v>0</v>
      </c>
      <c r="O788" s="207">
        <v>0</v>
      </c>
      <c r="P788" s="208">
        <v>0</v>
      </c>
      <c r="DL788" s="217">
        <v>0</v>
      </c>
    </row>
    <row r="789" spans="3:116" x14ac:dyDescent="0.2">
      <c r="C789" s="1271">
        <v>0</v>
      </c>
      <c r="E789" s="207">
        <v>0</v>
      </c>
      <c r="F789" s="207">
        <v>0</v>
      </c>
      <c r="G789" s="207">
        <v>0</v>
      </c>
      <c r="H789" s="207">
        <v>0</v>
      </c>
      <c r="I789" s="207">
        <v>0</v>
      </c>
      <c r="J789" s="207">
        <v>0</v>
      </c>
      <c r="K789" s="207">
        <v>0</v>
      </c>
      <c r="L789" s="207">
        <v>0</v>
      </c>
      <c r="M789" s="207">
        <v>0</v>
      </c>
      <c r="N789" s="207">
        <v>0</v>
      </c>
      <c r="O789" s="207">
        <v>0</v>
      </c>
      <c r="P789" s="208">
        <v>0</v>
      </c>
      <c r="DL789" s="217">
        <v>0</v>
      </c>
    </row>
    <row r="790" spans="3:116" x14ac:dyDescent="0.2">
      <c r="C790" s="1271">
        <v>0</v>
      </c>
      <c r="E790" s="207">
        <v>0</v>
      </c>
      <c r="F790" s="207">
        <v>0</v>
      </c>
      <c r="G790" s="207">
        <v>0</v>
      </c>
      <c r="H790" s="207">
        <v>0</v>
      </c>
      <c r="I790" s="207">
        <v>0</v>
      </c>
      <c r="J790" s="207">
        <v>0</v>
      </c>
      <c r="K790" s="207">
        <v>0</v>
      </c>
      <c r="L790" s="207">
        <v>0</v>
      </c>
      <c r="M790" s="207">
        <v>0</v>
      </c>
      <c r="N790" s="207">
        <v>0</v>
      </c>
      <c r="O790" s="207">
        <v>0</v>
      </c>
      <c r="P790" s="208">
        <v>0</v>
      </c>
      <c r="DL790" s="217">
        <v>0</v>
      </c>
    </row>
    <row r="791" spans="3:116" x14ac:dyDescent="0.2">
      <c r="C791" s="1271">
        <v>0</v>
      </c>
      <c r="E791" s="207">
        <v>0</v>
      </c>
      <c r="F791" s="207">
        <v>0</v>
      </c>
      <c r="G791" s="207">
        <v>0</v>
      </c>
      <c r="H791" s="207">
        <v>0</v>
      </c>
      <c r="I791" s="207">
        <v>0</v>
      </c>
      <c r="J791" s="207">
        <v>0</v>
      </c>
      <c r="K791" s="207">
        <v>0</v>
      </c>
      <c r="L791" s="207">
        <v>0</v>
      </c>
      <c r="M791" s="207">
        <v>0</v>
      </c>
      <c r="N791" s="207">
        <v>0</v>
      </c>
      <c r="O791" s="207">
        <v>0</v>
      </c>
      <c r="P791" s="208">
        <v>0</v>
      </c>
      <c r="DL791" s="217">
        <v>0</v>
      </c>
    </row>
    <row r="792" spans="3:116" x14ac:dyDescent="0.2">
      <c r="C792" s="1271">
        <v>0</v>
      </c>
      <c r="E792" s="207">
        <v>0</v>
      </c>
      <c r="F792" s="207">
        <v>0</v>
      </c>
      <c r="G792" s="207">
        <v>0</v>
      </c>
      <c r="H792" s="207">
        <v>0</v>
      </c>
      <c r="I792" s="207">
        <v>0</v>
      </c>
      <c r="J792" s="207">
        <v>0</v>
      </c>
      <c r="K792" s="207">
        <v>0</v>
      </c>
      <c r="L792" s="207">
        <v>0</v>
      </c>
      <c r="M792" s="207">
        <v>0</v>
      </c>
      <c r="N792" s="207">
        <v>0</v>
      </c>
      <c r="O792" s="207">
        <v>0</v>
      </c>
      <c r="P792" s="208">
        <v>0</v>
      </c>
      <c r="DL792" s="217">
        <v>0</v>
      </c>
    </row>
    <row r="793" spans="3:116" x14ac:dyDescent="0.2">
      <c r="C793" s="1271">
        <v>0</v>
      </c>
      <c r="E793" s="207">
        <v>0</v>
      </c>
      <c r="F793" s="207">
        <v>0</v>
      </c>
      <c r="G793" s="207">
        <v>0</v>
      </c>
      <c r="H793" s="207">
        <v>0</v>
      </c>
      <c r="I793" s="207">
        <v>0</v>
      </c>
      <c r="J793" s="207">
        <v>0</v>
      </c>
      <c r="K793" s="207">
        <v>0</v>
      </c>
      <c r="L793" s="207">
        <v>0</v>
      </c>
      <c r="M793" s="207">
        <v>0</v>
      </c>
      <c r="N793" s="207">
        <v>0</v>
      </c>
      <c r="O793" s="207">
        <v>0</v>
      </c>
      <c r="P793" s="208">
        <v>0</v>
      </c>
      <c r="DL793" s="217">
        <v>0</v>
      </c>
    </row>
    <row r="794" spans="3:116" x14ac:dyDescent="0.2">
      <c r="C794" s="1271">
        <v>0</v>
      </c>
      <c r="E794" s="207">
        <v>0</v>
      </c>
      <c r="F794" s="207">
        <v>0</v>
      </c>
      <c r="G794" s="207">
        <v>0</v>
      </c>
      <c r="H794" s="207">
        <v>0</v>
      </c>
      <c r="I794" s="207">
        <v>0</v>
      </c>
      <c r="J794" s="207">
        <v>0</v>
      </c>
      <c r="K794" s="207">
        <v>0</v>
      </c>
      <c r="L794" s="207">
        <v>0</v>
      </c>
      <c r="M794" s="207">
        <v>0</v>
      </c>
      <c r="N794" s="207">
        <v>0</v>
      </c>
      <c r="O794" s="207">
        <v>0</v>
      </c>
      <c r="P794" s="208">
        <v>0</v>
      </c>
      <c r="DL794" s="217">
        <v>0</v>
      </c>
    </row>
    <row r="795" spans="3:116" x14ac:dyDescent="0.2">
      <c r="C795" s="1271">
        <v>0</v>
      </c>
      <c r="E795" s="207">
        <v>0</v>
      </c>
      <c r="F795" s="207">
        <v>0</v>
      </c>
      <c r="G795" s="207">
        <v>0</v>
      </c>
      <c r="H795" s="207">
        <v>0</v>
      </c>
      <c r="I795" s="207">
        <v>0</v>
      </c>
      <c r="J795" s="207">
        <v>0</v>
      </c>
      <c r="K795" s="207">
        <v>0</v>
      </c>
      <c r="L795" s="207">
        <v>0</v>
      </c>
      <c r="M795" s="207">
        <v>0</v>
      </c>
      <c r="N795" s="207">
        <v>0</v>
      </c>
      <c r="O795" s="207">
        <v>0</v>
      </c>
      <c r="P795" s="208">
        <v>0</v>
      </c>
      <c r="DL795" s="217">
        <v>0</v>
      </c>
    </row>
    <row r="796" spans="3:116" x14ac:dyDescent="0.2">
      <c r="C796" s="1271">
        <v>0.48599999999999999</v>
      </c>
      <c r="E796" s="207">
        <v>70.2</v>
      </c>
      <c r="F796" s="207">
        <v>283.5</v>
      </c>
      <c r="G796" s="207">
        <v>60.48</v>
      </c>
      <c r="H796" s="207">
        <v>0</v>
      </c>
      <c r="I796" s="207">
        <v>8.9683200000000003</v>
      </c>
      <c r="J796" s="207">
        <v>0</v>
      </c>
      <c r="K796" s="207">
        <v>1.296</v>
      </c>
      <c r="L796" s="207">
        <v>7.02</v>
      </c>
      <c r="M796" s="207">
        <v>10.638</v>
      </c>
      <c r="N796" s="207">
        <v>1.1879999999999999</v>
      </c>
      <c r="O796" s="207">
        <v>62.64</v>
      </c>
      <c r="P796" s="208">
        <v>0.8640000000000001</v>
      </c>
      <c r="DL796" s="217">
        <v>0.8640000000000001</v>
      </c>
    </row>
    <row r="797" spans="3:116" x14ac:dyDescent="0.2">
      <c r="C797" s="1271">
        <v>0</v>
      </c>
      <c r="E797" s="207">
        <v>0</v>
      </c>
      <c r="F797" s="207">
        <v>0</v>
      </c>
      <c r="G797" s="207">
        <v>0</v>
      </c>
      <c r="H797" s="207">
        <v>0</v>
      </c>
      <c r="I797" s="207">
        <v>0</v>
      </c>
      <c r="J797" s="207">
        <v>0</v>
      </c>
      <c r="K797" s="207">
        <v>0</v>
      </c>
      <c r="L797" s="207">
        <v>0</v>
      </c>
      <c r="M797" s="207">
        <v>0</v>
      </c>
      <c r="N797" s="207">
        <v>0</v>
      </c>
      <c r="O797" s="207">
        <v>0</v>
      </c>
      <c r="P797" s="208">
        <v>0</v>
      </c>
      <c r="DL797" s="217">
        <v>0</v>
      </c>
    </row>
    <row r="798" spans="3:116" x14ac:dyDescent="0.2">
      <c r="C798" s="1271">
        <v>0</v>
      </c>
      <c r="E798" s="207">
        <v>0</v>
      </c>
      <c r="F798" s="207">
        <v>0</v>
      </c>
      <c r="G798" s="207">
        <v>0</v>
      </c>
      <c r="H798" s="207">
        <v>0</v>
      </c>
      <c r="I798" s="207">
        <v>0</v>
      </c>
      <c r="J798" s="207">
        <v>0</v>
      </c>
      <c r="K798" s="207">
        <v>0</v>
      </c>
      <c r="L798" s="207">
        <v>0</v>
      </c>
      <c r="M798" s="207">
        <v>0</v>
      </c>
      <c r="N798" s="207">
        <v>0</v>
      </c>
      <c r="O798" s="207">
        <v>0</v>
      </c>
      <c r="P798" s="208">
        <v>0</v>
      </c>
      <c r="DL798" s="217">
        <v>0</v>
      </c>
    </row>
    <row r="799" spans="3:116" x14ac:dyDescent="0.2">
      <c r="C799" s="1271">
        <v>0</v>
      </c>
      <c r="E799" s="207">
        <v>0</v>
      </c>
      <c r="F799" s="207">
        <v>0</v>
      </c>
      <c r="G799" s="207">
        <v>0</v>
      </c>
      <c r="H799" s="207">
        <v>0</v>
      </c>
      <c r="I799" s="207">
        <v>0</v>
      </c>
      <c r="J799" s="207">
        <v>0</v>
      </c>
      <c r="K799" s="207">
        <v>0</v>
      </c>
      <c r="L799" s="207">
        <v>0</v>
      </c>
      <c r="M799" s="207">
        <v>0</v>
      </c>
      <c r="N799" s="207">
        <v>0</v>
      </c>
      <c r="O799" s="207">
        <v>0</v>
      </c>
      <c r="P799" s="208">
        <v>0</v>
      </c>
      <c r="DL799" s="217">
        <v>0</v>
      </c>
    </row>
    <row r="800" spans="3:116" x14ac:dyDescent="0.2">
      <c r="C800" s="1271">
        <v>0</v>
      </c>
      <c r="E800" s="207">
        <v>0</v>
      </c>
      <c r="F800" s="207">
        <v>0</v>
      </c>
      <c r="G800" s="207">
        <v>0</v>
      </c>
      <c r="H800" s="207">
        <v>0</v>
      </c>
      <c r="I800" s="207">
        <v>0</v>
      </c>
      <c r="J800" s="207">
        <v>0</v>
      </c>
      <c r="K800" s="207">
        <v>0</v>
      </c>
      <c r="L800" s="207">
        <v>0</v>
      </c>
      <c r="M800" s="207">
        <v>0</v>
      </c>
      <c r="N800" s="207">
        <v>0</v>
      </c>
      <c r="O800" s="207">
        <v>0</v>
      </c>
      <c r="P800" s="208">
        <v>0</v>
      </c>
      <c r="DL800" s="217">
        <v>0</v>
      </c>
    </row>
    <row r="801" spans="3:116" x14ac:dyDescent="0.2">
      <c r="C801" s="1271">
        <v>0</v>
      </c>
      <c r="E801" s="207">
        <v>0</v>
      </c>
      <c r="F801" s="207">
        <v>0</v>
      </c>
      <c r="G801" s="207">
        <v>0</v>
      </c>
      <c r="H801" s="207">
        <v>0</v>
      </c>
      <c r="I801" s="207">
        <v>0</v>
      </c>
      <c r="J801" s="207">
        <v>0</v>
      </c>
      <c r="K801" s="207">
        <v>0</v>
      </c>
      <c r="L801" s="207">
        <v>0</v>
      </c>
      <c r="M801" s="207">
        <v>0</v>
      </c>
      <c r="N801" s="207">
        <v>0</v>
      </c>
      <c r="O801" s="207">
        <v>0</v>
      </c>
      <c r="P801" s="208">
        <v>0</v>
      </c>
      <c r="DL801" s="217">
        <v>0</v>
      </c>
    </row>
    <row r="802" spans="3:116" x14ac:dyDescent="0.2">
      <c r="C802" s="1271">
        <v>0</v>
      </c>
      <c r="E802" s="207">
        <v>0</v>
      </c>
      <c r="F802" s="207">
        <v>0</v>
      </c>
      <c r="G802" s="207">
        <v>0</v>
      </c>
      <c r="H802" s="207">
        <v>0</v>
      </c>
      <c r="I802" s="207">
        <v>0</v>
      </c>
      <c r="J802" s="207">
        <v>0</v>
      </c>
      <c r="K802" s="207">
        <v>0</v>
      </c>
      <c r="L802" s="207">
        <v>0</v>
      </c>
      <c r="M802" s="207">
        <v>0</v>
      </c>
      <c r="N802" s="207">
        <v>0</v>
      </c>
      <c r="O802" s="207">
        <v>0</v>
      </c>
      <c r="P802" s="208">
        <v>0</v>
      </c>
      <c r="DL802" s="217">
        <v>0</v>
      </c>
    </row>
    <row r="803" spans="3:116" x14ac:dyDescent="0.2">
      <c r="C803" s="1271">
        <v>0</v>
      </c>
      <c r="E803" s="207">
        <v>0</v>
      </c>
      <c r="F803" s="207">
        <v>0</v>
      </c>
      <c r="G803" s="207">
        <v>0</v>
      </c>
      <c r="H803" s="207">
        <v>0</v>
      </c>
      <c r="I803" s="207">
        <v>0</v>
      </c>
      <c r="J803" s="207">
        <v>0</v>
      </c>
      <c r="K803" s="207">
        <v>0</v>
      </c>
      <c r="L803" s="207">
        <v>0</v>
      </c>
      <c r="M803" s="207">
        <v>0</v>
      </c>
      <c r="N803" s="207">
        <v>0</v>
      </c>
      <c r="O803" s="207">
        <v>0</v>
      </c>
      <c r="P803" s="208">
        <v>0</v>
      </c>
      <c r="DL803" s="217">
        <v>0</v>
      </c>
    </row>
    <row r="804" spans="3:116" x14ac:dyDescent="0.2">
      <c r="C804" s="1271">
        <v>0</v>
      </c>
      <c r="E804" s="207">
        <v>0</v>
      </c>
      <c r="F804" s="207">
        <v>0</v>
      </c>
      <c r="G804" s="207">
        <v>0</v>
      </c>
      <c r="H804" s="207">
        <v>0</v>
      </c>
      <c r="I804" s="207">
        <v>0</v>
      </c>
      <c r="J804" s="207">
        <v>0</v>
      </c>
      <c r="K804" s="207">
        <v>0</v>
      </c>
      <c r="L804" s="207">
        <v>0</v>
      </c>
      <c r="M804" s="207">
        <v>0</v>
      </c>
      <c r="N804" s="207">
        <v>0</v>
      </c>
      <c r="O804" s="207">
        <v>0</v>
      </c>
      <c r="P804" s="208">
        <v>0</v>
      </c>
      <c r="DL804" s="217">
        <v>0</v>
      </c>
    </row>
    <row r="805" spans="3:116" x14ac:dyDescent="0.2">
      <c r="C805" s="1271">
        <v>0</v>
      </c>
      <c r="E805" s="207">
        <v>0</v>
      </c>
      <c r="F805" s="207">
        <v>0</v>
      </c>
      <c r="G805" s="207">
        <v>0</v>
      </c>
      <c r="H805" s="207">
        <v>0</v>
      </c>
      <c r="I805" s="207">
        <v>0</v>
      </c>
      <c r="J805" s="207">
        <v>0</v>
      </c>
      <c r="K805" s="207">
        <v>0</v>
      </c>
      <c r="L805" s="207">
        <v>0</v>
      </c>
      <c r="M805" s="207">
        <v>0</v>
      </c>
      <c r="N805" s="207">
        <v>0</v>
      </c>
      <c r="O805" s="207">
        <v>0</v>
      </c>
      <c r="P805" s="208">
        <v>0</v>
      </c>
      <c r="DL805" s="217">
        <v>0</v>
      </c>
    </row>
    <row r="806" spans="3:116" x14ac:dyDescent="0.2">
      <c r="C806" s="1271">
        <v>0</v>
      </c>
      <c r="E806" s="207">
        <v>0</v>
      </c>
      <c r="F806" s="207">
        <v>0</v>
      </c>
      <c r="G806" s="207">
        <v>0</v>
      </c>
      <c r="H806" s="207">
        <v>0</v>
      </c>
      <c r="I806" s="207">
        <v>0</v>
      </c>
      <c r="J806" s="207">
        <v>0</v>
      </c>
      <c r="K806" s="207">
        <v>0</v>
      </c>
      <c r="L806" s="207">
        <v>0</v>
      </c>
      <c r="M806" s="207">
        <v>0</v>
      </c>
      <c r="N806" s="207">
        <v>0</v>
      </c>
      <c r="O806" s="207">
        <v>0</v>
      </c>
      <c r="P806" s="208">
        <v>0</v>
      </c>
      <c r="DL806" s="217">
        <v>0</v>
      </c>
    </row>
    <row r="807" spans="3:116" x14ac:dyDescent="0.2">
      <c r="C807" s="1271">
        <v>0</v>
      </c>
      <c r="E807" s="207">
        <v>0</v>
      </c>
      <c r="F807" s="207">
        <v>0</v>
      </c>
      <c r="G807" s="207">
        <v>0</v>
      </c>
      <c r="H807" s="207">
        <v>0</v>
      </c>
      <c r="I807" s="207">
        <v>0</v>
      </c>
      <c r="J807" s="207">
        <v>0</v>
      </c>
      <c r="K807" s="207">
        <v>0</v>
      </c>
      <c r="L807" s="207">
        <v>0</v>
      </c>
      <c r="M807" s="207">
        <v>0</v>
      </c>
      <c r="N807" s="207">
        <v>0</v>
      </c>
      <c r="O807" s="207">
        <v>0</v>
      </c>
      <c r="P807" s="208">
        <v>0</v>
      </c>
      <c r="DL807" s="217">
        <v>0</v>
      </c>
    </row>
    <row r="808" spans="3:116" x14ac:dyDescent="0.2">
      <c r="C808" s="1271">
        <v>0</v>
      </c>
      <c r="E808" s="207">
        <v>0</v>
      </c>
      <c r="F808" s="207">
        <v>0</v>
      </c>
      <c r="G808" s="207">
        <v>0</v>
      </c>
      <c r="H808" s="207">
        <v>0</v>
      </c>
      <c r="I808" s="207">
        <v>0</v>
      </c>
      <c r="J808" s="207">
        <v>0</v>
      </c>
      <c r="K808" s="207">
        <v>0</v>
      </c>
      <c r="L808" s="207">
        <v>0</v>
      </c>
      <c r="M808" s="207">
        <v>0</v>
      </c>
      <c r="N808" s="207">
        <v>0</v>
      </c>
      <c r="O808" s="207">
        <v>0</v>
      </c>
      <c r="P808" s="208">
        <v>0</v>
      </c>
      <c r="DL808" s="217">
        <v>0</v>
      </c>
    </row>
    <row r="809" spans="3:116" x14ac:dyDescent="0.2">
      <c r="C809" s="1271">
        <v>25.3</v>
      </c>
      <c r="E809" s="207">
        <v>9.4</v>
      </c>
      <c r="F809" s="207">
        <v>2.9</v>
      </c>
      <c r="G809" s="207">
        <v>5</v>
      </c>
      <c r="H809" s="207">
        <v>0.185</v>
      </c>
      <c r="I809" s="207">
        <v>0.38685000000000003</v>
      </c>
      <c r="J809" s="207">
        <v>8.0000000000000007E-5</v>
      </c>
      <c r="K809" s="207">
        <v>0.52500000000000002</v>
      </c>
      <c r="L809" s="207">
        <v>0.9</v>
      </c>
      <c r="M809" s="207">
        <v>2.9</v>
      </c>
      <c r="N809" s="207">
        <v>0.3</v>
      </c>
      <c r="O809" s="207">
        <v>0.85</v>
      </c>
      <c r="P809" s="208">
        <v>0.19</v>
      </c>
      <c r="DL809" s="217">
        <v>0.19</v>
      </c>
    </row>
    <row r="810" spans="3:116" x14ac:dyDescent="0.2">
      <c r="C810" s="1271">
        <v>978.59100000000001</v>
      </c>
      <c r="E810" s="207">
        <v>609.53600000000006</v>
      </c>
      <c r="F810" s="207">
        <v>88.097000000000008</v>
      </c>
      <c r="G810" s="207">
        <v>385.72199999999998</v>
      </c>
      <c r="H810" s="207">
        <v>32.595889999999997</v>
      </c>
      <c r="I810" s="207">
        <v>11.6669</v>
      </c>
      <c r="J810" s="207">
        <v>1.3095499929040671E-2</v>
      </c>
      <c r="K810" s="207">
        <v>21.802817000000001</v>
      </c>
      <c r="L810" s="207">
        <v>36.905500000000004</v>
      </c>
      <c r="M810" s="207">
        <v>209.52800000000002</v>
      </c>
      <c r="N810" s="207">
        <v>16.974149000000001</v>
      </c>
      <c r="O810" s="207">
        <v>13.043118</v>
      </c>
      <c r="P810" s="208">
        <v>2.8000560000000001</v>
      </c>
      <c r="DL810" s="217">
        <v>2.8000560000000001</v>
      </c>
    </row>
    <row r="811" spans="3:116" x14ac:dyDescent="0.2">
      <c r="C811" s="1271">
        <v>208.75</v>
      </c>
      <c r="E811" s="207">
        <v>110</v>
      </c>
      <c r="F811" s="207">
        <v>37</v>
      </c>
      <c r="G811" s="207">
        <v>55.5</v>
      </c>
      <c r="H811" s="207">
        <v>5.15</v>
      </c>
      <c r="I811" s="207">
        <v>5.0344999999999995</v>
      </c>
      <c r="J811" s="207">
        <v>2.5500000000000002E-3</v>
      </c>
      <c r="K811" s="207">
        <v>0.36</v>
      </c>
      <c r="L811" s="207">
        <v>14.5</v>
      </c>
      <c r="M811" s="207">
        <v>44.5</v>
      </c>
      <c r="N811" s="207">
        <v>3.95</v>
      </c>
      <c r="O811" s="207">
        <v>4.25</v>
      </c>
      <c r="P811" s="208">
        <v>0.55000000000000004</v>
      </c>
      <c r="DL811" s="217">
        <v>0.55000000000000004</v>
      </c>
    </row>
    <row r="812" spans="3:116" x14ac:dyDescent="0.2">
      <c r="C812" s="1271">
        <v>0</v>
      </c>
      <c r="E812" s="207">
        <v>0</v>
      </c>
      <c r="F812" s="207">
        <v>0</v>
      </c>
      <c r="G812" s="207">
        <v>0</v>
      </c>
      <c r="H812" s="207">
        <v>0</v>
      </c>
      <c r="I812" s="207">
        <v>0</v>
      </c>
      <c r="J812" s="207">
        <v>0</v>
      </c>
      <c r="K812" s="207">
        <v>0</v>
      </c>
      <c r="L812" s="207">
        <v>0</v>
      </c>
      <c r="M812" s="207">
        <v>0</v>
      </c>
      <c r="N812" s="207">
        <v>0</v>
      </c>
      <c r="O812" s="207">
        <v>0</v>
      </c>
      <c r="P812" s="208">
        <v>0</v>
      </c>
      <c r="DL812" s="217">
        <v>0</v>
      </c>
    </row>
    <row r="813" spans="3:116" x14ac:dyDescent="0.2">
      <c r="C813" s="1271">
        <v>0</v>
      </c>
      <c r="E813" s="207">
        <v>0</v>
      </c>
      <c r="F813" s="207">
        <v>0</v>
      </c>
      <c r="G813" s="207">
        <v>0</v>
      </c>
      <c r="H813" s="207">
        <v>0</v>
      </c>
      <c r="I813" s="207">
        <v>0</v>
      </c>
      <c r="J813" s="207">
        <v>0</v>
      </c>
      <c r="K813" s="207">
        <v>0</v>
      </c>
      <c r="L813" s="207">
        <v>0</v>
      </c>
      <c r="M813" s="207">
        <v>0</v>
      </c>
      <c r="N813" s="207">
        <v>0</v>
      </c>
      <c r="O813" s="207">
        <v>0</v>
      </c>
      <c r="P813" s="208">
        <v>0</v>
      </c>
      <c r="DL813" s="217">
        <v>0</v>
      </c>
    </row>
    <row r="814" spans="3:116" x14ac:dyDescent="0.2">
      <c r="C814" s="1271">
        <v>0</v>
      </c>
      <c r="E814" s="207">
        <v>0</v>
      </c>
      <c r="F814" s="207">
        <v>0</v>
      </c>
      <c r="G814" s="207">
        <v>0</v>
      </c>
      <c r="H814" s="207">
        <v>0</v>
      </c>
      <c r="I814" s="207">
        <v>0</v>
      </c>
      <c r="J814" s="207">
        <v>0</v>
      </c>
      <c r="K814" s="207">
        <v>0</v>
      </c>
      <c r="L814" s="207">
        <v>0</v>
      </c>
      <c r="M814" s="207">
        <v>0</v>
      </c>
      <c r="N814" s="207">
        <v>0</v>
      </c>
      <c r="O814" s="207">
        <v>0</v>
      </c>
      <c r="P814" s="208">
        <v>0</v>
      </c>
      <c r="DL814" s="217">
        <v>0</v>
      </c>
    </row>
    <row r="815" spans="3:116" x14ac:dyDescent="0.2">
      <c r="C815" s="1271">
        <v>0</v>
      </c>
      <c r="E815" s="207">
        <v>0</v>
      </c>
      <c r="F815" s="207">
        <v>0</v>
      </c>
      <c r="G815" s="207">
        <v>0</v>
      </c>
      <c r="H815" s="207">
        <v>0</v>
      </c>
      <c r="I815" s="207">
        <v>0</v>
      </c>
      <c r="J815" s="207">
        <v>0</v>
      </c>
      <c r="K815" s="207">
        <v>0</v>
      </c>
      <c r="L815" s="207">
        <v>0</v>
      </c>
      <c r="M815" s="207">
        <v>0</v>
      </c>
      <c r="N815" s="207">
        <v>0</v>
      </c>
      <c r="O815" s="207">
        <v>0</v>
      </c>
      <c r="P815" s="208">
        <v>0</v>
      </c>
      <c r="DL815" s="217">
        <v>0</v>
      </c>
    </row>
    <row r="816" spans="3:116" x14ac:dyDescent="0.2">
      <c r="C816" s="1271">
        <v>0</v>
      </c>
      <c r="E816" s="207">
        <v>0</v>
      </c>
      <c r="F816" s="207">
        <v>0</v>
      </c>
      <c r="G816" s="207">
        <v>0</v>
      </c>
      <c r="H816" s="207">
        <v>0</v>
      </c>
      <c r="I816" s="207">
        <v>0</v>
      </c>
      <c r="J816" s="207">
        <v>0</v>
      </c>
      <c r="K816" s="207">
        <v>0</v>
      </c>
      <c r="L816" s="207">
        <v>0</v>
      </c>
      <c r="M816" s="207">
        <v>0</v>
      </c>
      <c r="N816" s="207">
        <v>0</v>
      </c>
      <c r="O816" s="207">
        <v>0</v>
      </c>
      <c r="P816" s="208">
        <v>0</v>
      </c>
      <c r="DL816" s="217">
        <v>0</v>
      </c>
    </row>
    <row r="817" spans="3:116" x14ac:dyDescent="0.2">
      <c r="C817" s="1271">
        <v>0</v>
      </c>
      <c r="E817" s="207">
        <v>0</v>
      </c>
      <c r="F817" s="207">
        <v>0</v>
      </c>
      <c r="G817" s="207">
        <v>0</v>
      </c>
      <c r="H817" s="207">
        <v>0</v>
      </c>
      <c r="I817" s="207">
        <v>0</v>
      </c>
      <c r="J817" s="207">
        <v>0</v>
      </c>
      <c r="K817" s="207">
        <v>0</v>
      </c>
      <c r="L817" s="207">
        <v>0</v>
      </c>
      <c r="M817" s="207">
        <v>0</v>
      </c>
      <c r="N817" s="207">
        <v>0</v>
      </c>
      <c r="O817" s="207">
        <v>0</v>
      </c>
      <c r="P817" s="208">
        <v>0</v>
      </c>
      <c r="DL817" s="217">
        <v>0</v>
      </c>
    </row>
    <row r="818" spans="3:116" x14ac:dyDescent="0.2">
      <c r="C818" s="1271">
        <v>0</v>
      </c>
      <c r="E818" s="207">
        <v>0</v>
      </c>
      <c r="F818" s="207">
        <v>0</v>
      </c>
      <c r="G818" s="207">
        <v>0</v>
      </c>
      <c r="H818" s="207">
        <v>0</v>
      </c>
      <c r="I818" s="207">
        <v>0</v>
      </c>
      <c r="J818" s="207">
        <v>0</v>
      </c>
      <c r="K818" s="207">
        <v>0</v>
      </c>
      <c r="L818" s="207">
        <v>0</v>
      </c>
      <c r="M818" s="207">
        <v>0</v>
      </c>
      <c r="N818" s="207">
        <v>0</v>
      </c>
      <c r="O818" s="207">
        <v>0</v>
      </c>
      <c r="P818" s="208">
        <v>0</v>
      </c>
      <c r="DL818" s="217">
        <v>0</v>
      </c>
    </row>
    <row r="819" spans="3:116" x14ac:dyDescent="0.2">
      <c r="C819" s="1271">
        <v>0</v>
      </c>
      <c r="E819" s="207">
        <v>0</v>
      </c>
      <c r="F819" s="207">
        <v>0</v>
      </c>
      <c r="G819" s="207">
        <v>0</v>
      </c>
      <c r="H819" s="207">
        <v>0</v>
      </c>
      <c r="I819" s="207">
        <v>0</v>
      </c>
      <c r="J819" s="207">
        <v>0</v>
      </c>
      <c r="K819" s="207">
        <v>0</v>
      </c>
      <c r="L819" s="207">
        <v>0</v>
      </c>
      <c r="M819" s="207">
        <v>0</v>
      </c>
      <c r="N819" s="207">
        <v>0</v>
      </c>
      <c r="O819" s="207">
        <v>0</v>
      </c>
      <c r="P819" s="208">
        <v>0</v>
      </c>
      <c r="DL819" s="217">
        <v>0</v>
      </c>
    </row>
    <row r="820" spans="3:116" x14ac:dyDescent="0.2">
      <c r="C820" s="1271">
        <v>0</v>
      </c>
      <c r="E820" s="207">
        <v>0</v>
      </c>
      <c r="F820" s="207">
        <v>0</v>
      </c>
      <c r="G820" s="207">
        <v>0</v>
      </c>
      <c r="H820" s="207">
        <v>0</v>
      </c>
      <c r="I820" s="207">
        <v>0</v>
      </c>
      <c r="J820" s="207">
        <v>0</v>
      </c>
      <c r="K820" s="207">
        <v>0</v>
      </c>
      <c r="L820" s="207">
        <v>0</v>
      </c>
      <c r="M820" s="207">
        <v>0</v>
      </c>
      <c r="N820" s="207">
        <v>0</v>
      </c>
      <c r="O820" s="207">
        <v>0</v>
      </c>
      <c r="P820" s="208">
        <v>0</v>
      </c>
      <c r="DL820" s="217">
        <v>0</v>
      </c>
    </row>
    <row r="821" spans="3:116" x14ac:dyDescent="0.2">
      <c r="C821" s="1271">
        <v>1316.904088235294</v>
      </c>
      <c r="E821" s="207">
        <v>115.79038235294119</v>
      </c>
      <c r="F821" s="207">
        <v>32.082441176470589</v>
      </c>
      <c r="G821" s="207">
        <v>6.7705941176470583</v>
      </c>
      <c r="H821" s="207">
        <v>53.283970588235299</v>
      </c>
      <c r="I821" s="207">
        <v>0</v>
      </c>
      <c r="J821" s="207">
        <v>0</v>
      </c>
      <c r="K821" s="207">
        <v>0.10645588235294118</v>
      </c>
      <c r="L821" s="207">
        <v>0.9278470588235298</v>
      </c>
      <c r="M821" s="207">
        <v>1.9408588235294117</v>
      </c>
      <c r="N821" s="207">
        <v>2.9998147058823523</v>
      </c>
      <c r="O821" s="207">
        <v>3.7662970588235294</v>
      </c>
      <c r="P821" s="208">
        <v>1.0477500000000002</v>
      </c>
      <c r="DL821" s="217">
        <v>1.0477500000000002</v>
      </c>
    </row>
    <row r="822" spans="3:116" x14ac:dyDescent="0.2">
      <c r="C822" s="1271">
        <v>0</v>
      </c>
      <c r="E822" s="207">
        <v>0</v>
      </c>
      <c r="F822" s="207">
        <v>0</v>
      </c>
      <c r="G822" s="207">
        <v>0</v>
      </c>
      <c r="H822" s="207">
        <v>0</v>
      </c>
      <c r="I822" s="207">
        <v>0</v>
      </c>
      <c r="J822" s="207">
        <v>0</v>
      </c>
      <c r="K822" s="207">
        <v>0</v>
      </c>
      <c r="L822" s="207">
        <v>0</v>
      </c>
      <c r="M822" s="207">
        <v>0</v>
      </c>
      <c r="N822" s="207">
        <v>0</v>
      </c>
      <c r="O822" s="207">
        <v>0</v>
      </c>
      <c r="P822" s="208">
        <v>0</v>
      </c>
      <c r="DL822" s="217">
        <v>0</v>
      </c>
    </row>
    <row r="823" spans="3:116" x14ac:dyDescent="0.2">
      <c r="C823" s="1271">
        <v>37.299999999999997</v>
      </c>
      <c r="E823" s="207">
        <v>3.35</v>
      </c>
      <c r="F823" s="207">
        <v>0</v>
      </c>
      <c r="G823" s="207">
        <v>4.3999999999999997E-2</v>
      </c>
      <c r="H823" s="207">
        <v>0</v>
      </c>
      <c r="I823" s="207">
        <v>0</v>
      </c>
      <c r="J823" s="207">
        <v>0</v>
      </c>
      <c r="K823" s="207">
        <v>0</v>
      </c>
      <c r="L823" s="207">
        <v>0</v>
      </c>
      <c r="M823" s="207">
        <v>0</v>
      </c>
      <c r="N823" s="207">
        <v>3.4500000000000003E-2</v>
      </c>
      <c r="O823" s="207">
        <v>0</v>
      </c>
      <c r="P823" s="208">
        <v>0</v>
      </c>
      <c r="DL823" s="217">
        <v>0</v>
      </c>
    </row>
    <row r="824" spans="3:116" x14ac:dyDescent="0.2">
      <c r="C824" s="1271">
        <v>755.9559999999999</v>
      </c>
      <c r="E824" s="207">
        <v>608.07866666666666</v>
      </c>
      <c r="F824" s="207">
        <v>594.32000000000005</v>
      </c>
      <c r="G824" s="207">
        <v>156.55866666666662</v>
      </c>
      <c r="H824" s="207">
        <v>142.8906666666667</v>
      </c>
      <c r="I824" s="207">
        <v>7.0878666666666668</v>
      </c>
      <c r="J824" s="207">
        <v>2.8900000000000002E-2</v>
      </c>
      <c r="K824" s="207">
        <v>15.964133333333331</v>
      </c>
      <c r="L824" s="207">
        <v>13.463999999999999</v>
      </c>
      <c r="M824" s="207">
        <v>146.94800000000004</v>
      </c>
      <c r="N824" s="207">
        <v>15.229733333333334</v>
      </c>
      <c r="O824" s="207">
        <v>43.395333333333326</v>
      </c>
      <c r="P824" s="208">
        <v>9.3250666666666682</v>
      </c>
      <c r="DL824" s="217">
        <v>9.3250666666666682</v>
      </c>
    </row>
    <row r="825" spans="3:116" x14ac:dyDescent="0.2">
      <c r="C825" s="1271">
        <v>0</v>
      </c>
      <c r="E825" s="207">
        <v>0</v>
      </c>
      <c r="F825" s="207">
        <v>0</v>
      </c>
      <c r="G825" s="207">
        <v>0</v>
      </c>
      <c r="H825" s="207">
        <v>0</v>
      </c>
      <c r="I825" s="207">
        <v>0</v>
      </c>
      <c r="J825" s="207">
        <v>0</v>
      </c>
      <c r="K825" s="207">
        <v>0</v>
      </c>
      <c r="L825" s="207">
        <v>0</v>
      </c>
      <c r="M825" s="207">
        <v>0</v>
      </c>
      <c r="N825" s="207">
        <v>0</v>
      </c>
      <c r="O825" s="207">
        <v>0</v>
      </c>
      <c r="P825" s="208">
        <v>0</v>
      </c>
      <c r="DL825" s="217">
        <v>0</v>
      </c>
    </row>
    <row r="826" spans="3:116" x14ac:dyDescent="0.2">
      <c r="C826" s="1271">
        <v>0</v>
      </c>
      <c r="E826" s="207">
        <v>0</v>
      </c>
      <c r="F826" s="207">
        <v>0</v>
      </c>
      <c r="G826" s="207">
        <v>0</v>
      </c>
      <c r="H826" s="207">
        <v>0</v>
      </c>
      <c r="I826" s="207">
        <v>0</v>
      </c>
      <c r="J826" s="207">
        <v>0</v>
      </c>
      <c r="K826" s="207">
        <v>0</v>
      </c>
      <c r="L826" s="207">
        <v>0</v>
      </c>
      <c r="M826" s="207">
        <v>0</v>
      </c>
      <c r="N826" s="207">
        <v>0</v>
      </c>
      <c r="O826" s="207">
        <v>0</v>
      </c>
      <c r="P826" s="208">
        <v>0</v>
      </c>
      <c r="DL826" s="217">
        <v>0</v>
      </c>
    </row>
    <row r="827" spans="3:116" x14ac:dyDescent="0.2">
      <c r="C827" s="1271">
        <v>190.26923076923077</v>
      </c>
      <c r="E827" s="207">
        <v>135.09230769230768</v>
      </c>
      <c r="F827" s="207">
        <v>214.00000000000003</v>
      </c>
      <c r="G827" s="207">
        <v>37.4</v>
      </c>
      <c r="H827" s="207">
        <v>56.861538461538466</v>
      </c>
      <c r="I827" s="207">
        <v>0.83623076923076922</v>
      </c>
      <c r="J827" s="207">
        <v>7.5384615384615388E-4</v>
      </c>
      <c r="K827" s="207">
        <v>0.24769230769230774</v>
      </c>
      <c r="L827" s="207">
        <v>1.5400000000000003</v>
      </c>
      <c r="M827" s="207">
        <v>48.54615384615385</v>
      </c>
      <c r="N827" s="207">
        <v>0.7669230769230766</v>
      </c>
      <c r="O827" s="207">
        <v>17.130769230769232</v>
      </c>
      <c r="P827" s="208">
        <v>9.0238461538461525</v>
      </c>
      <c r="DL827" s="217">
        <v>9.0238461538461525</v>
      </c>
    </row>
    <row r="828" spans="3:116" x14ac:dyDescent="0.2">
      <c r="C828" s="1271">
        <v>0</v>
      </c>
      <c r="E828" s="207">
        <v>0</v>
      </c>
      <c r="F828" s="207">
        <v>0</v>
      </c>
      <c r="G828" s="207">
        <v>0</v>
      </c>
      <c r="H828" s="207">
        <v>0</v>
      </c>
      <c r="I828" s="207">
        <v>0</v>
      </c>
      <c r="J828" s="207">
        <v>0</v>
      </c>
      <c r="K828" s="207">
        <v>0</v>
      </c>
      <c r="L828" s="207">
        <v>0</v>
      </c>
      <c r="M828" s="207">
        <v>0</v>
      </c>
      <c r="N828" s="207">
        <v>0</v>
      </c>
      <c r="O828" s="207">
        <v>0</v>
      </c>
      <c r="P828" s="208">
        <v>0</v>
      </c>
      <c r="DL828" s="217">
        <v>0</v>
      </c>
    </row>
    <row r="829" spans="3:116" x14ac:dyDescent="0.2">
      <c r="C829" s="1271">
        <v>0</v>
      </c>
      <c r="E829" s="207">
        <v>0</v>
      </c>
      <c r="F829" s="207">
        <v>0</v>
      </c>
      <c r="G829" s="207">
        <v>0</v>
      </c>
      <c r="H829" s="207">
        <v>0</v>
      </c>
      <c r="I829" s="207">
        <v>0</v>
      </c>
      <c r="J829" s="207">
        <v>0</v>
      </c>
      <c r="K829" s="207">
        <v>0</v>
      </c>
      <c r="L829" s="207">
        <v>0</v>
      </c>
      <c r="M829" s="207">
        <v>0</v>
      </c>
      <c r="N829" s="207">
        <v>0</v>
      </c>
      <c r="O829" s="207">
        <v>0</v>
      </c>
      <c r="P829" s="208">
        <v>0</v>
      </c>
      <c r="DL829" s="217">
        <v>0</v>
      </c>
    </row>
    <row r="830" spans="3:116" x14ac:dyDescent="0.2">
      <c r="C830" s="1271">
        <v>164.43271666666666</v>
      </c>
      <c r="E830" s="207">
        <v>122.10508333333331</v>
      </c>
      <c r="F830" s="207">
        <v>67.778499999999994</v>
      </c>
      <c r="G830" s="207">
        <v>18.178049999999999</v>
      </c>
      <c r="H830" s="207">
        <v>9.5879833333333337</v>
      </c>
      <c r="I830" s="207">
        <v>8.749733333333333E-2</v>
      </c>
      <c r="J830" s="207">
        <v>0</v>
      </c>
      <c r="K830" s="207">
        <v>0.20676833333333339</v>
      </c>
      <c r="L830" s="207">
        <v>1.1643691666666667</v>
      </c>
      <c r="M830" s="207">
        <v>3.7377966666666675</v>
      </c>
      <c r="N830" s="207">
        <v>1.5966666666666667E-2</v>
      </c>
      <c r="O830" s="207">
        <v>9.1049916666666686</v>
      </c>
      <c r="P830" s="208">
        <v>0.61950666666666665</v>
      </c>
      <c r="DL830" s="217">
        <v>0.61950666666666665</v>
      </c>
    </row>
    <row r="831" spans="3:116" x14ac:dyDescent="0.2">
      <c r="C831" s="1271">
        <v>0</v>
      </c>
      <c r="E831" s="207">
        <v>0</v>
      </c>
      <c r="F831" s="207">
        <v>0</v>
      </c>
      <c r="G831" s="207">
        <v>0</v>
      </c>
      <c r="H831" s="207">
        <v>0</v>
      </c>
      <c r="I831" s="207">
        <v>0</v>
      </c>
      <c r="J831" s="207">
        <v>0</v>
      </c>
      <c r="K831" s="207">
        <v>0</v>
      </c>
      <c r="L831" s="207">
        <v>0</v>
      </c>
      <c r="M831" s="207">
        <v>0</v>
      </c>
      <c r="N831" s="207">
        <v>0</v>
      </c>
      <c r="O831" s="207">
        <v>0</v>
      </c>
      <c r="P831" s="208">
        <v>0</v>
      </c>
      <c r="DL831" s="217">
        <v>0</v>
      </c>
    </row>
    <row r="832" spans="3:116" x14ac:dyDescent="0.2">
      <c r="C832" s="1271">
        <v>0</v>
      </c>
      <c r="E832" s="207">
        <v>0</v>
      </c>
      <c r="F832" s="207">
        <v>0</v>
      </c>
      <c r="G832" s="207">
        <v>0</v>
      </c>
      <c r="H832" s="207">
        <v>0</v>
      </c>
      <c r="I832" s="207">
        <v>0</v>
      </c>
      <c r="J832" s="207">
        <v>0</v>
      </c>
      <c r="K832" s="207">
        <v>0</v>
      </c>
      <c r="L832" s="207">
        <v>0</v>
      </c>
      <c r="M832" s="207">
        <v>0</v>
      </c>
      <c r="N832" s="207">
        <v>0</v>
      </c>
      <c r="O832" s="207">
        <v>0</v>
      </c>
      <c r="P832" s="208">
        <v>0</v>
      </c>
      <c r="DL832" s="217">
        <v>0</v>
      </c>
    </row>
    <row r="833" spans="3:116" x14ac:dyDescent="0.2">
      <c r="C833" s="1271">
        <v>0</v>
      </c>
      <c r="E833" s="207">
        <v>0</v>
      </c>
      <c r="F833" s="207">
        <v>0</v>
      </c>
      <c r="G833" s="207">
        <v>0</v>
      </c>
      <c r="H833" s="207">
        <v>0</v>
      </c>
      <c r="I833" s="207">
        <v>0</v>
      </c>
      <c r="J833" s="207">
        <v>0</v>
      </c>
      <c r="K833" s="207">
        <v>0</v>
      </c>
      <c r="L833" s="207">
        <v>0</v>
      </c>
      <c r="M833" s="207">
        <v>0</v>
      </c>
      <c r="N833" s="207">
        <v>0</v>
      </c>
      <c r="O833" s="207">
        <v>0</v>
      </c>
      <c r="P833" s="208">
        <v>0</v>
      </c>
      <c r="DL833" s="217">
        <v>0</v>
      </c>
    </row>
    <row r="834" spans="3:116" x14ac:dyDescent="0.2">
      <c r="C834" s="1271">
        <v>0</v>
      </c>
      <c r="E834" s="207">
        <v>0</v>
      </c>
      <c r="F834" s="207">
        <v>0</v>
      </c>
      <c r="G834" s="207">
        <v>0</v>
      </c>
      <c r="H834" s="207">
        <v>0</v>
      </c>
      <c r="I834" s="207">
        <v>0</v>
      </c>
      <c r="J834" s="207">
        <v>0</v>
      </c>
      <c r="K834" s="207">
        <v>0</v>
      </c>
      <c r="L834" s="207">
        <v>0</v>
      </c>
      <c r="M834" s="207">
        <v>0</v>
      </c>
      <c r="N834" s="207">
        <v>0</v>
      </c>
      <c r="O834" s="207">
        <v>0</v>
      </c>
      <c r="P834" s="208">
        <v>0</v>
      </c>
      <c r="DL834" s="217">
        <v>0</v>
      </c>
    </row>
    <row r="835" spans="3:116" x14ac:dyDescent="0.2">
      <c r="C835" s="1271">
        <v>0</v>
      </c>
      <c r="E835" s="207">
        <v>0</v>
      </c>
      <c r="F835" s="207">
        <v>0</v>
      </c>
      <c r="G835" s="207">
        <v>0</v>
      </c>
      <c r="H835" s="207">
        <v>0</v>
      </c>
      <c r="I835" s="207">
        <v>0</v>
      </c>
      <c r="J835" s="207">
        <v>0</v>
      </c>
      <c r="K835" s="207">
        <v>0</v>
      </c>
      <c r="L835" s="207">
        <v>0</v>
      </c>
      <c r="M835" s="207">
        <v>0</v>
      </c>
      <c r="N835" s="207">
        <v>0</v>
      </c>
      <c r="O835" s="207">
        <v>0</v>
      </c>
      <c r="P835" s="208">
        <v>0</v>
      </c>
      <c r="DL835" s="217">
        <v>0</v>
      </c>
    </row>
    <row r="836" spans="3:116" x14ac:dyDescent="0.2">
      <c r="C836" s="1271">
        <v>0</v>
      </c>
      <c r="E836" s="207">
        <v>0</v>
      </c>
      <c r="F836" s="207">
        <v>0</v>
      </c>
      <c r="G836" s="207">
        <v>0</v>
      </c>
      <c r="H836" s="207">
        <v>0</v>
      </c>
      <c r="I836" s="207">
        <v>0</v>
      </c>
      <c r="J836" s="207">
        <v>0</v>
      </c>
      <c r="K836" s="207">
        <v>0</v>
      </c>
      <c r="L836" s="207">
        <v>0</v>
      </c>
      <c r="M836" s="207">
        <v>0</v>
      </c>
      <c r="N836" s="207">
        <v>0</v>
      </c>
      <c r="O836" s="207">
        <v>0</v>
      </c>
      <c r="P836" s="208">
        <v>0</v>
      </c>
      <c r="DL836" s="217">
        <v>0</v>
      </c>
    </row>
    <row r="837" spans="3:116" x14ac:dyDescent="0.2">
      <c r="C837" s="1271">
        <v>0</v>
      </c>
      <c r="E837" s="207">
        <v>0</v>
      </c>
      <c r="F837" s="207">
        <v>0</v>
      </c>
      <c r="G837" s="207">
        <v>0</v>
      </c>
      <c r="H837" s="207">
        <v>0</v>
      </c>
      <c r="I837" s="207">
        <v>0</v>
      </c>
      <c r="J837" s="207">
        <v>0</v>
      </c>
      <c r="K837" s="207">
        <v>0</v>
      </c>
      <c r="L837" s="207">
        <v>0</v>
      </c>
      <c r="M837" s="207">
        <v>0</v>
      </c>
      <c r="N837" s="207">
        <v>0</v>
      </c>
      <c r="O837" s="207">
        <v>0</v>
      </c>
      <c r="P837" s="208">
        <v>0</v>
      </c>
      <c r="DL837" s="217">
        <v>0</v>
      </c>
    </row>
    <row r="838" spans="3:116" x14ac:dyDescent="0.2">
      <c r="C838" s="1271">
        <v>0</v>
      </c>
      <c r="E838" s="207">
        <v>0</v>
      </c>
      <c r="F838" s="207">
        <v>0</v>
      </c>
      <c r="G838" s="207">
        <v>0</v>
      </c>
      <c r="H838" s="207">
        <v>0</v>
      </c>
      <c r="I838" s="207">
        <v>0</v>
      </c>
      <c r="J838" s="207">
        <v>0</v>
      </c>
      <c r="K838" s="207">
        <v>0</v>
      </c>
      <c r="L838" s="207">
        <v>0</v>
      </c>
      <c r="M838" s="207">
        <v>0</v>
      </c>
      <c r="N838" s="207">
        <v>0</v>
      </c>
      <c r="O838" s="207">
        <v>0</v>
      </c>
      <c r="P838" s="208">
        <v>0</v>
      </c>
      <c r="DL838" s="217">
        <v>0</v>
      </c>
    </row>
    <row r="839" spans="3:116" x14ac:dyDescent="0.2">
      <c r="C839" s="1271">
        <v>0</v>
      </c>
      <c r="E839" s="207">
        <v>0</v>
      </c>
      <c r="F839" s="207">
        <v>0</v>
      </c>
      <c r="G839" s="207">
        <v>0</v>
      </c>
      <c r="H839" s="207">
        <v>0</v>
      </c>
      <c r="I839" s="207">
        <v>0</v>
      </c>
      <c r="J839" s="207">
        <v>0</v>
      </c>
      <c r="K839" s="207">
        <v>0</v>
      </c>
      <c r="L839" s="207">
        <v>0</v>
      </c>
      <c r="M839" s="207">
        <v>0</v>
      </c>
      <c r="N839" s="207">
        <v>0</v>
      </c>
      <c r="O839" s="207">
        <v>0</v>
      </c>
      <c r="P839" s="208">
        <v>0</v>
      </c>
      <c r="DL839" s="217">
        <v>0</v>
      </c>
    </row>
    <row r="840" spans="3:116" x14ac:dyDescent="0.2">
      <c r="C840" s="1271">
        <v>0</v>
      </c>
      <c r="E840" s="207">
        <v>0</v>
      </c>
      <c r="F840" s="207">
        <v>0</v>
      </c>
      <c r="G840" s="207">
        <v>0</v>
      </c>
      <c r="H840" s="207">
        <v>0</v>
      </c>
      <c r="I840" s="207">
        <v>0</v>
      </c>
      <c r="J840" s="207">
        <v>0</v>
      </c>
      <c r="K840" s="207">
        <v>0</v>
      </c>
      <c r="L840" s="207">
        <v>0</v>
      </c>
      <c r="M840" s="207">
        <v>0</v>
      </c>
      <c r="N840" s="207">
        <v>0</v>
      </c>
      <c r="O840" s="207">
        <v>0</v>
      </c>
      <c r="P840" s="208">
        <v>0</v>
      </c>
      <c r="DL840" s="217">
        <v>0</v>
      </c>
    </row>
    <row r="841" spans="3:116" x14ac:dyDescent="0.2">
      <c r="C841" s="1271">
        <v>1185.5196576000001</v>
      </c>
      <c r="E841" s="207">
        <v>167.14599840000002</v>
      </c>
      <c r="F841" s="207">
        <v>0</v>
      </c>
      <c r="G841" s="207">
        <v>0</v>
      </c>
      <c r="H841" s="207">
        <v>0</v>
      </c>
      <c r="I841" s="207">
        <v>0</v>
      </c>
      <c r="J841" s="207">
        <v>0</v>
      </c>
      <c r="K841" s="207">
        <v>44.412782399999998</v>
      </c>
      <c r="L841" s="207">
        <v>0</v>
      </c>
      <c r="M841" s="207">
        <v>13.937500800000002</v>
      </c>
      <c r="N841" s="207">
        <v>13.646269440000001</v>
      </c>
      <c r="O841" s="207">
        <v>0</v>
      </c>
      <c r="P841" s="208">
        <v>0</v>
      </c>
      <c r="DL841" s="217">
        <v>0</v>
      </c>
    </row>
    <row r="842" spans="3:116" x14ac:dyDescent="0.2">
      <c r="C842" s="1271">
        <v>1371.2143200000003</v>
      </c>
      <c r="E842" s="207">
        <v>193.4261616</v>
      </c>
      <c r="F842" s="207">
        <v>0</v>
      </c>
      <c r="G842" s="207">
        <v>0</v>
      </c>
      <c r="H842" s="207">
        <v>0</v>
      </c>
      <c r="I842" s="207">
        <v>0</v>
      </c>
      <c r="J842" s="207">
        <v>0</v>
      </c>
      <c r="K842" s="207">
        <v>61.668240480000001</v>
      </c>
      <c r="L842" s="207">
        <v>0</v>
      </c>
      <c r="M842" s="207">
        <v>23.298508800000004</v>
      </c>
      <c r="N842" s="207">
        <v>16.988496000000001</v>
      </c>
      <c r="O842" s="207">
        <v>0</v>
      </c>
      <c r="P842" s="208">
        <v>0</v>
      </c>
      <c r="DL842" s="217">
        <v>0</v>
      </c>
    </row>
    <row r="843" spans="3:116" x14ac:dyDescent="0.2">
      <c r="C843" s="1271">
        <v>0</v>
      </c>
      <c r="E843" s="207">
        <v>0</v>
      </c>
      <c r="F843" s="207">
        <v>0</v>
      </c>
      <c r="G843" s="207">
        <v>0</v>
      </c>
      <c r="H843" s="207">
        <v>0</v>
      </c>
      <c r="I843" s="207">
        <v>0</v>
      </c>
      <c r="J843" s="207">
        <v>0</v>
      </c>
      <c r="K843" s="207">
        <v>0</v>
      </c>
      <c r="L843" s="207">
        <v>0</v>
      </c>
      <c r="M843" s="207">
        <v>0</v>
      </c>
      <c r="N843" s="207">
        <v>0</v>
      </c>
      <c r="O843" s="207">
        <v>0</v>
      </c>
      <c r="P843" s="208">
        <v>0</v>
      </c>
      <c r="DL843" s="217">
        <v>0</v>
      </c>
    </row>
    <row r="844" spans="3:116" x14ac:dyDescent="0.2">
      <c r="C844" s="1271">
        <v>0</v>
      </c>
      <c r="E844" s="207">
        <v>0</v>
      </c>
      <c r="F844" s="207">
        <v>0</v>
      </c>
      <c r="G844" s="207">
        <v>0</v>
      </c>
      <c r="H844" s="207">
        <v>0</v>
      </c>
      <c r="I844" s="207">
        <v>0</v>
      </c>
      <c r="J844" s="207">
        <v>0</v>
      </c>
      <c r="K844" s="207">
        <v>0</v>
      </c>
      <c r="L844" s="207">
        <v>0</v>
      </c>
      <c r="M844" s="207">
        <v>0</v>
      </c>
      <c r="N844" s="207">
        <v>0</v>
      </c>
      <c r="O844" s="207">
        <v>0</v>
      </c>
      <c r="P844" s="208">
        <v>0</v>
      </c>
      <c r="DL844" s="217">
        <v>0</v>
      </c>
    </row>
    <row r="845" spans="3:116" x14ac:dyDescent="0.2">
      <c r="C845" s="1271">
        <v>0</v>
      </c>
      <c r="E845" s="207">
        <v>0</v>
      </c>
      <c r="F845" s="207">
        <v>0</v>
      </c>
      <c r="G845" s="207">
        <v>0</v>
      </c>
      <c r="H845" s="207">
        <v>0</v>
      </c>
      <c r="I845" s="207">
        <v>0</v>
      </c>
      <c r="J845" s="207">
        <v>0</v>
      </c>
      <c r="K845" s="207">
        <v>0</v>
      </c>
      <c r="L845" s="207">
        <v>0</v>
      </c>
      <c r="M845" s="207">
        <v>0</v>
      </c>
      <c r="N845" s="207">
        <v>0</v>
      </c>
      <c r="O845" s="207">
        <v>0</v>
      </c>
      <c r="P845" s="208">
        <v>0</v>
      </c>
      <c r="DL845" s="217">
        <v>0</v>
      </c>
    </row>
    <row r="846" spans="3:116" x14ac:dyDescent="0.2">
      <c r="C846" s="1271">
        <v>0</v>
      </c>
      <c r="E846" s="207">
        <v>0</v>
      </c>
      <c r="F846" s="207">
        <v>0</v>
      </c>
      <c r="G846" s="207">
        <v>0</v>
      </c>
      <c r="H846" s="207">
        <v>0</v>
      </c>
      <c r="I846" s="207">
        <v>0</v>
      </c>
      <c r="J846" s="207">
        <v>0</v>
      </c>
      <c r="K846" s="207">
        <v>0</v>
      </c>
      <c r="L846" s="207">
        <v>0</v>
      </c>
      <c r="M846" s="207">
        <v>0</v>
      </c>
      <c r="N846" s="207">
        <v>0</v>
      </c>
      <c r="O846" s="207">
        <v>0</v>
      </c>
      <c r="P846" s="208">
        <v>0</v>
      </c>
      <c r="DL846" s="217">
        <v>0</v>
      </c>
    </row>
    <row r="847" spans="3:116" x14ac:dyDescent="0.2">
      <c r="C847" s="1271">
        <v>0</v>
      </c>
      <c r="E847" s="207">
        <v>0</v>
      </c>
      <c r="F847" s="207">
        <v>0</v>
      </c>
      <c r="G847" s="207">
        <v>0</v>
      </c>
      <c r="H847" s="207">
        <v>0</v>
      </c>
      <c r="I847" s="207">
        <v>0</v>
      </c>
      <c r="J847" s="207">
        <v>0</v>
      </c>
      <c r="K847" s="207">
        <v>0</v>
      </c>
      <c r="L847" s="207">
        <v>0</v>
      </c>
      <c r="M847" s="207">
        <v>0</v>
      </c>
      <c r="N847" s="207">
        <v>0</v>
      </c>
      <c r="O847" s="207">
        <v>0</v>
      </c>
      <c r="P847" s="208">
        <v>0</v>
      </c>
      <c r="DL847" s="217">
        <v>0</v>
      </c>
    </row>
    <row r="848" spans="3:116" x14ac:dyDescent="0.2">
      <c r="C848" s="1271">
        <v>0</v>
      </c>
      <c r="E848" s="207">
        <v>0</v>
      </c>
      <c r="F848" s="207">
        <v>0</v>
      </c>
      <c r="G848" s="207">
        <v>0</v>
      </c>
      <c r="H848" s="207">
        <v>0</v>
      </c>
      <c r="I848" s="207">
        <v>0</v>
      </c>
      <c r="J848" s="207">
        <v>0</v>
      </c>
      <c r="K848" s="207">
        <v>0</v>
      </c>
      <c r="L848" s="207">
        <v>0</v>
      </c>
      <c r="M848" s="207">
        <v>0</v>
      </c>
      <c r="N848" s="207">
        <v>0</v>
      </c>
      <c r="O848" s="207">
        <v>0</v>
      </c>
      <c r="P848" s="208">
        <v>0</v>
      </c>
      <c r="DL848" s="217">
        <v>0</v>
      </c>
    </row>
    <row r="849" spans="3:116" x14ac:dyDescent="0.2">
      <c r="C849" s="1271">
        <v>1.0880000000000001</v>
      </c>
      <c r="E849" s="207">
        <v>2.2400000000000002</v>
      </c>
      <c r="F849" s="207">
        <v>11.84</v>
      </c>
      <c r="G849" s="207">
        <v>445.88800000000003</v>
      </c>
      <c r="H849" s="207">
        <v>48</v>
      </c>
      <c r="I849" s="207">
        <v>0</v>
      </c>
      <c r="J849" s="207">
        <v>0</v>
      </c>
      <c r="K849" s="207">
        <v>0.192</v>
      </c>
      <c r="L849" s="207">
        <v>6.4000000000000001E-2</v>
      </c>
      <c r="M849" s="207">
        <v>17.920000000000002</v>
      </c>
      <c r="N849" s="207">
        <v>0</v>
      </c>
      <c r="O849" s="207">
        <v>5.12</v>
      </c>
      <c r="P849" s="208">
        <v>2.6239999999999997</v>
      </c>
      <c r="DL849" s="217">
        <v>2.6239999999999997</v>
      </c>
    </row>
    <row r="850" spans="3:116" x14ac:dyDescent="0.2">
      <c r="C850" s="1271">
        <v>0</v>
      </c>
      <c r="E850" s="207">
        <v>0</v>
      </c>
      <c r="F850" s="207">
        <v>27.263999999999996</v>
      </c>
      <c r="G850" s="207">
        <v>512.70400000000006</v>
      </c>
      <c r="H850" s="207">
        <v>1.536</v>
      </c>
      <c r="I850" s="207">
        <v>0</v>
      </c>
      <c r="J850" s="207">
        <v>0</v>
      </c>
      <c r="K850" s="207">
        <v>0.25600000000000001</v>
      </c>
      <c r="L850" s="207">
        <v>3.2639999999999998</v>
      </c>
      <c r="M850" s="207">
        <v>0.51200000000000001</v>
      </c>
      <c r="N850" s="207">
        <v>0</v>
      </c>
      <c r="O850" s="207">
        <v>3.7119999999999997</v>
      </c>
      <c r="P850" s="208">
        <v>1.1519999999999999</v>
      </c>
      <c r="DL850" s="217">
        <v>1.1519999999999999</v>
      </c>
    </row>
    <row r="851" spans="3:116" x14ac:dyDescent="0.2">
      <c r="C851" s="1271">
        <v>0</v>
      </c>
      <c r="E851" s="207">
        <v>0</v>
      </c>
      <c r="F851" s="207">
        <v>0</v>
      </c>
      <c r="G851" s="207">
        <v>0</v>
      </c>
      <c r="H851" s="207">
        <v>0</v>
      </c>
      <c r="I851" s="207">
        <v>0</v>
      </c>
      <c r="J851" s="207">
        <v>0</v>
      </c>
      <c r="K851" s="207">
        <v>0</v>
      </c>
      <c r="L851" s="207">
        <v>0</v>
      </c>
      <c r="M851" s="207">
        <v>0</v>
      </c>
      <c r="N851" s="207">
        <v>0</v>
      </c>
      <c r="O851" s="207">
        <v>0</v>
      </c>
      <c r="P851" s="208">
        <v>0</v>
      </c>
      <c r="DL851" s="217">
        <v>0</v>
      </c>
    </row>
    <row r="852" spans="3:116" x14ac:dyDescent="0.2">
      <c r="C852" s="1271">
        <v>0</v>
      </c>
      <c r="E852" s="207">
        <v>2.65</v>
      </c>
      <c r="F852" s="207">
        <v>0.74199999999999999</v>
      </c>
      <c r="G852" s="207">
        <v>0.42399999999999999</v>
      </c>
      <c r="H852" s="207">
        <v>284.61</v>
      </c>
      <c r="I852" s="207">
        <v>0</v>
      </c>
      <c r="J852" s="207">
        <v>0</v>
      </c>
      <c r="K852" s="207">
        <v>0</v>
      </c>
      <c r="L852" s="207">
        <v>0</v>
      </c>
      <c r="M852" s="207">
        <v>0</v>
      </c>
      <c r="N852" s="207">
        <v>0</v>
      </c>
      <c r="O852" s="207">
        <v>0.47699999999999998</v>
      </c>
      <c r="P852" s="208">
        <v>1.1659999999999999</v>
      </c>
      <c r="DL852" s="217">
        <v>1.1659999999999999</v>
      </c>
    </row>
  </sheetData>
  <autoFilter ref="B3:DK172" xr:uid="{00000000-0009-0000-0000-000006000000}"/>
  <conditionalFormatting sqref="D3:O3">
    <cfRule type="cellIs" dxfId="18" priority="16" operator="lessThan">
      <formula>0</formula>
    </cfRule>
  </conditionalFormatting>
  <conditionalFormatting sqref="D67:O67">
    <cfRule type="cellIs" dxfId="17" priority="15" operator="lessThan">
      <formula>0</formula>
    </cfRule>
  </conditionalFormatting>
  <conditionalFormatting sqref="D76:O76">
    <cfRule type="cellIs" dxfId="16" priority="14" operator="lessThan">
      <formula>0</formula>
    </cfRule>
  </conditionalFormatting>
  <conditionalFormatting sqref="Q76:AB76">
    <cfRule type="cellIs" dxfId="15" priority="322" operator="lessThan">
      <formula>0</formula>
    </cfRule>
  </conditionalFormatting>
  <conditionalFormatting sqref="Q3:AD3">
    <cfRule type="cellIs" dxfId="14" priority="307" operator="lessThan">
      <formula>0</formula>
    </cfRule>
  </conditionalFormatting>
  <conditionalFormatting sqref="Q67:AD67">
    <cfRule type="cellIs" dxfId="13" priority="318" operator="lessThan">
      <formula>0</formula>
    </cfRule>
  </conditionalFormatting>
  <conditionalFormatting sqref="AE69:BS72">
    <cfRule type="cellIs" dxfId="12" priority="20" operator="equal">
      <formula>0</formula>
    </cfRule>
  </conditionalFormatting>
  <conditionalFormatting sqref="AE76:BS98">
    <cfRule type="cellIs" dxfId="11" priority="19" operator="equal">
      <formula>0</formula>
    </cfRule>
  </conditionalFormatting>
  <conditionalFormatting sqref="AE4:BX63">
    <cfRule type="cellIs" dxfId="10" priority="18" operator="equal">
      <formula>0</formula>
    </cfRule>
  </conditionalFormatting>
  <conditionalFormatting sqref="BT77:BX98">
    <cfRule type="cellIs" dxfId="9" priority="37" operator="equal">
      <formula>0</formula>
    </cfRule>
  </conditionalFormatting>
  <conditionalFormatting sqref="BT71:DJ72">
    <cfRule type="cellIs" dxfId="8" priority="3" operator="equal">
      <formula>0</formula>
    </cfRule>
  </conditionalFormatting>
  <conditionalFormatting sqref="BY21:CS63">
    <cfRule type="cellIs" dxfId="7" priority="33" operator="equal">
      <formula>0</formula>
    </cfRule>
  </conditionalFormatting>
  <conditionalFormatting sqref="BY77:DH88">
    <cfRule type="cellIs" dxfId="6" priority="1" operator="equal">
      <formula>0</formula>
    </cfRule>
  </conditionalFormatting>
  <conditionalFormatting sqref="BY90:DH98">
    <cfRule type="cellIs" dxfId="5" priority="8" operator="equal">
      <formula>0</formula>
    </cfRule>
  </conditionalFormatting>
  <conditionalFormatting sqref="CS89:DG89">
    <cfRule type="cellIs" dxfId="4" priority="13" operator="equal">
      <formula>0</formula>
    </cfRule>
  </conditionalFormatting>
  <conditionalFormatting sqref="CT4:DJ63">
    <cfRule type="cellIs" dxfId="3" priority="5" operator="equal">
      <formula>0</formula>
    </cfRule>
  </conditionalFormatting>
  <conditionalFormatting sqref="DI77:DJ98">
    <cfRule type="cellIs" dxfId="2" priority="32" operator="equal">
      <formula>0</formula>
    </cfRule>
  </conditionalFormatting>
  <conditionalFormatting sqref="DR1:DR105 BY4:CS8 BY9:CP9 CS9 BY10:CS19 BY20:CP20 CS20 BY89:CL89">
    <cfRule type="cellIs" dxfId="1" priority="332" operator="equal">
      <formula>0</formula>
    </cfRule>
  </conditionalFormatting>
  <conditionalFormatting sqref="DR108:DR1048576">
    <cfRule type="cellIs" dxfId="0" priority="17" operator="equal">
      <formula>0</formula>
    </cfRule>
  </conditionalFormatting>
  <pageMargins left="0.31496062992125984" right="0.31496062992125984" top="0.59055118110236227" bottom="0.39370078740157483" header="0.31496062992125984" footer="0.31496062992125984"/>
  <pageSetup paperSize="8" scale="37" fitToHeight="2" orientation="portrait" r:id="rId1"/>
  <headerFooter>
    <oddHeader>&amp;LErstellt von: Lustek, Stanislav am 24.08.2023 14:49:54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1CC2-B441-4D65-B95A-6476342C3AB5}">
  <sheetPr codeName="T_08">
    <tabColor theme="7" tint="0.79998168889431442"/>
    <pageSetUpPr fitToPage="1"/>
  </sheetPr>
  <dimension ref="A1:AW128"/>
  <sheetViews>
    <sheetView zoomScale="70" zoomScaleNormal="70" workbookViewId="0">
      <pane xSplit="2" ySplit="4" topLeftCell="S28" activePane="bottomRight" state="frozen"/>
      <selection activeCell="CW100" sqref="CW100"/>
      <selection pane="topRight" activeCell="CW100" sqref="CW100"/>
      <selection pane="bottomLeft" activeCell="CW100" sqref="CW100"/>
      <selection pane="bottomRight" activeCell="Y51" sqref="Y51"/>
    </sheetView>
  </sheetViews>
  <sheetFormatPr baseColWidth="10" defaultColWidth="11.5" defaultRowHeight="15" x14ac:dyDescent="0.2"/>
  <cols>
    <col min="1" max="1" width="59" style="426" bestFit="1" customWidth="1"/>
    <col min="2" max="2" width="24.1640625" style="426" bestFit="1" customWidth="1"/>
    <col min="3" max="3" width="24.5" style="426" bestFit="1" customWidth="1"/>
    <col min="4" max="4" width="32.83203125" style="426" customWidth="1"/>
    <col min="5" max="5" width="17.5" style="426" bestFit="1" customWidth="1"/>
    <col min="6" max="6" width="19.1640625" style="426" customWidth="1"/>
    <col min="7" max="7" width="17.6640625" style="426" customWidth="1"/>
    <col min="8" max="8" width="15.83203125" style="426" bestFit="1" customWidth="1"/>
    <col min="9" max="9" width="24.33203125" style="426" customWidth="1"/>
    <col min="10" max="10" width="15.5" style="426" bestFit="1" customWidth="1"/>
    <col min="11" max="11" width="22.83203125" style="426" bestFit="1" customWidth="1"/>
    <col min="12" max="12" width="23.33203125" style="426" bestFit="1" customWidth="1"/>
    <col min="13" max="13" width="17" style="426" bestFit="1" customWidth="1"/>
    <col min="14" max="14" width="24" style="426" bestFit="1" customWidth="1"/>
    <col min="15" max="15" width="26.6640625" style="426" customWidth="1"/>
    <col min="16" max="16" width="18" style="426" customWidth="1"/>
    <col min="17" max="17" width="29.5" style="426" customWidth="1"/>
    <col min="18" max="18" width="74.5" style="426" bestFit="1" customWidth="1"/>
    <col min="19" max="19" width="24.1640625" style="426" bestFit="1" customWidth="1"/>
    <col min="20" max="20" width="14.1640625" style="426" customWidth="1"/>
    <col min="21" max="23" width="13.33203125" style="426" bestFit="1" customWidth="1"/>
    <col min="24" max="24" width="13.6640625" style="426" bestFit="1" customWidth="1"/>
    <col min="25" max="25" width="14.5" style="426" customWidth="1"/>
    <col min="26" max="26" width="13.33203125" style="426" bestFit="1" customWidth="1"/>
    <col min="27" max="27" width="13.5" style="426" customWidth="1"/>
    <col min="28" max="28" width="17.6640625" style="426" customWidth="1"/>
    <col min="29" max="29" width="17.33203125" style="426" customWidth="1"/>
    <col min="30" max="30" width="24.1640625" style="426" bestFit="1" customWidth="1"/>
    <col min="31" max="31" width="22" style="426" bestFit="1" customWidth="1"/>
    <col min="32" max="32" width="15.6640625" style="426" customWidth="1"/>
    <col min="33" max="33" width="11.5" style="426"/>
    <col min="34" max="34" width="35.1640625" style="426" bestFit="1" customWidth="1"/>
    <col min="35" max="16384" width="11.5" style="426"/>
  </cols>
  <sheetData>
    <row r="1" spans="1:48" ht="47" x14ac:dyDescent="0.55000000000000004">
      <c r="A1" s="421"/>
      <c r="B1" s="421"/>
      <c r="C1" s="1458" t="s">
        <v>207</v>
      </c>
      <c r="D1" s="1458"/>
      <c r="E1" s="1458"/>
      <c r="F1" s="1458"/>
      <c r="G1" s="1458"/>
      <c r="H1" s="1458"/>
      <c r="I1" s="1458"/>
      <c r="J1" s="1458"/>
      <c r="K1" s="1458"/>
      <c r="L1" s="1458"/>
      <c r="M1" s="1458"/>
      <c r="N1" s="1459"/>
      <c r="O1" s="422" t="s">
        <v>208</v>
      </c>
      <c r="P1" s="423" t="s">
        <v>209</v>
      </c>
      <c r="Q1" s="424"/>
      <c r="R1" s="421"/>
      <c r="S1" s="421"/>
      <c r="T1" s="1460" t="s">
        <v>210</v>
      </c>
      <c r="U1" s="1458"/>
      <c r="V1" s="1458"/>
      <c r="W1" s="1458"/>
      <c r="X1" s="1458"/>
      <c r="Y1" s="1458"/>
      <c r="Z1" s="1458"/>
      <c r="AA1" s="1458"/>
      <c r="AB1" s="1458"/>
      <c r="AC1" s="1458"/>
      <c r="AD1" s="1458"/>
      <c r="AE1" s="1459"/>
      <c r="AF1" s="422" t="s">
        <v>208</v>
      </c>
      <c r="AG1" s="423" t="s">
        <v>209</v>
      </c>
      <c r="AH1" s="424">
        <v>35</v>
      </c>
      <c r="AI1" s="425"/>
      <c r="AJ1" s="425"/>
      <c r="AK1" s="425"/>
      <c r="AL1" s="425"/>
      <c r="AM1" s="425"/>
      <c r="AN1" s="425"/>
      <c r="AO1" s="425"/>
      <c r="AP1" s="425"/>
      <c r="AQ1" s="425"/>
      <c r="AR1" s="425"/>
      <c r="AS1" s="425"/>
      <c r="AT1" s="425"/>
      <c r="AU1" s="425"/>
    </row>
    <row r="2" spans="1:48" ht="21.5" customHeight="1" thickBot="1" x14ac:dyDescent="0.3">
      <c r="A2" s="1470">
        <v>2023</v>
      </c>
      <c r="B2" s="427" t="s">
        <v>211</v>
      </c>
      <c r="C2" s="428"/>
      <c r="D2" s="428"/>
      <c r="E2" s="428">
        <v>20.108654999999999</v>
      </c>
      <c r="F2" s="428">
        <v>5.5805759999999998</v>
      </c>
      <c r="G2" s="428">
        <v>8.2269000000000005</v>
      </c>
      <c r="H2" s="428">
        <v>5.7049919999999998</v>
      </c>
      <c r="I2" s="428">
        <v>5.0494500000000002</v>
      </c>
      <c r="J2" s="428">
        <v>4.6003511149953296</v>
      </c>
      <c r="K2" s="428">
        <v>7.5038929562441377</v>
      </c>
      <c r="L2" s="428">
        <v>6.7057639576925299</v>
      </c>
      <c r="M2" s="428">
        <v>3.2531299024390243</v>
      </c>
      <c r="N2" s="429">
        <v>3.7589659024390247</v>
      </c>
      <c r="O2" s="430">
        <v>70.492676833810052</v>
      </c>
      <c r="P2" s="428">
        <v>91.41</v>
      </c>
      <c r="Q2" s="431">
        <v>-20.917323166189945</v>
      </c>
      <c r="R2" s="1470">
        <v>2024</v>
      </c>
      <c r="S2" s="427" t="s">
        <v>211</v>
      </c>
      <c r="T2" s="428">
        <v>10.365379200000001</v>
      </c>
      <c r="U2" s="428">
        <v>9.9217962000000011</v>
      </c>
      <c r="V2" s="428">
        <v>17.335245599999997</v>
      </c>
      <c r="W2" s="428">
        <v>6.6523320000000012</v>
      </c>
      <c r="X2" s="428">
        <v>5.4969354000000008</v>
      </c>
      <c r="Y2" s="428">
        <v>4.7505420000000003</v>
      </c>
      <c r="Z2" s="428">
        <v>5.4301428000000005</v>
      </c>
      <c r="AA2" s="428">
        <v>6.1452828000000004</v>
      </c>
      <c r="AB2" s="428">
        <v>5.9332572000000008</v>
      </c>
      <c r="AC2" s="428">
        <v>4.9727628000000008</v>
      </c>
      <c r="AD2" s="428">
        <v>4.9420422000000004</v>
      </c>
      <c r="AE2" s="429">
        <v>6.1061472000000006</v>
      </c>
      <c r="AF2" s="430">
        <v>88.051865399999997</v>
      </c>
      <c r="AG2" s="428">
        <v>91.41</v>
      </c>
      <c r="AH2" s="431">
        <v>-3.3581345999999996</v>
      </c>
      <c r="AI2" s="425"/>
      <c r="AJ2" s="425"/>
      <c r="AK2" s="425"/>
      <c r="AL2" s="425"/>
      <c r="AM2" s="425"/>
      <c r="AN2" s="425"/>
      <c r="AO2" s="425"/>
      <c r="AP2" s="425"/>
      <c r="AQ2" s="425"/>
      <c r="AR2" s="425"/>
      <c r="AS2" s="425"/>
      <c r="AT2" s="425"/>
      <c r="AU2" s="425"/>
    </row>
    <row r="3" spans="1:48" ht="32" customHeight="1" thickBot="1" x14ac:dyDescent="0.4">
      <c r="A3" s="1471"/>
      <c r="B3" s="432" t="s">
        <v>212</v>
      </c>
      <c r="C3" s="433"/>
      <c r="D3" s="433"/>
      <c r="E3" s="433">
        <v>3.7917100000000006</v>
      </c>
      <c r="F3" s="433">
        <v>4.0478900000000007</v>
      </c>
      <c r="G3" s="433">
        <v>4.0676399999999999</v>
      </c>
      <c r="H3" s="433">
        <v>3.2105999999999999</v>
      </c>
      <c r="I3" s="433">
        <v>3.2519032682926832</v>
      </c>
      <c r="J3" s="433">
        <v>5.2368495218278515</v>
      </c>
      <c r="K3" s="433">
        <v>8.5917960703723182</v>
      </c>
      <c r="L3" s="433">
        <v>6.4483800000000011</v>
      </c>
      <c r="M3" s="433">
        <v>5.4708840000000007</v>
      </c>
      <c r="N3" s="434">
        <v>4.3508819999999995</v>
      </c>
      <c r="O3" s="430">
        <v>48.468534860492852</v>
      </c>
      <c r="P3" s="435"/>
      <c r="R3" s="1471"/>
      <c r="S3" s="432" t="s">
        <v>212</v>
      </c>
      <c r="T3" s="433"/>
      <c r="U3" s="433"/>
      <c r="V3" s="433"/>
      <c r="W3" s="433"/>
      <c r="X3" s="433"/>
      <c r="Y3" s="433"/>
      <c r="Z3" s="433"/>
      <c r="AA3" s="433"/>
      <c r="AB3" s="433"/>
      <c r="AC3" s="433"/>
      <c r="AD3" s="433"/>
      <c r="AE3" s="434"/>
      <c r="AF3" s="430">
        <v>0</v>
      </c>
      <c r="AG3" s="435"/>
      <c r="AI3" s="436"/>
    </row>
    <row r="4" spans="1:48" ht="29" thickBot="1" x14ac:dyDescent="0.35">
      <c r="A4" s="437"/>
      <c r="B4" s="438"/>
      <c r="C4" s="439">
        <v>44927</v>
      </c>
      <c r="D4" s="439">
        <v>44958</v>
      </c>
      <c r="E4" s="439">
        <v>44986</v>
      </c>
      <c r="F4" s="439">
        <v>45017</v>
      </c>
      <c r="G4" s="439">
        <v>45047</v>
      </c>
      <c r="H4" s="439">
        <v>45078</v>
      </c>
      <c r="I4" s="439">
        <v>45108</v>
      </c>
      <c r="J4" s="439">
        <v>45139</v>
      </c>
      <c r="K4" s="439">
        <v>45170</v>
      </c>
      <c r="L4" s="439">
        <v>45200</v>
      </c>
      <c r="M4" s="439">
        <v>45231</v>
      </c>
      <c r="N4" s="439">
        <v>45261</v>
      </c>
      <c r="O4" s="440" t="s">
        <v>213</v>
      </c>
      <c r="P4" s="441"/>
      <c r="R4" s="437"/>
      <c r="S4" s="438"/>
      <c r="T4" s="439">
        <v>45292</v>
      </c>
      <c r="U4" s="439">
        <v>45323</v>
      </c>
      <c r="V4" s="439">
        <v>45352</v>
      </c>
      <c r="W4" s="439">
        <v>45383</v>
      </c>
      <c r="X4" s="439">
        <v>45413</v>
      </c>
      <c r="Y4" s="439">
        <v>45444</v>
      </c>
      <c r="Z4" s="439">
        <v>45474</v>
      </c>
      <c r="AA4" s="439">
        <v>45505</v>
      </c>
      <c r="AB4" s="439">
        <v>45536</v>
      </c>
      <c r="AC4" s="439">
        <v>45566</v>
      </c>
      <c r="AD4" s="439">
        <v>45597</v>
      </c>
      <c r="AE4" s="439">
        <v>45627</v>
      </c>
      <c r="AF4" s="440" t="s">
        <v>213</v>
      </c>
      <c r="AG4" s="441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0"/>
    </row>
    <row r="5" spans="1:48" ht="19" x14ac:dyDescent="0.25">
      <c r="A5" s="443" t="s">
        <v>214</v>
      </c>
      <c r="B5" s="444" t="s">
        <v>215</v>
      </c>
      <c r="C5" s="445">
        <v>0</v>
      </c>
      <c r="D5" s="446">
        <v>0</v>
      </c>
      <c r="E5" s="446">
        <v>22</v>
      </c>
      <c r="F5" s="446">
        <v>30</v>
      </c>
      <c r="G5" s="446">
        <v>31</v>
      </c>
      <c r="H5" s="446">
        <v>30</v>
      </c>
      <c r="I5" s="446">
        <v>31</v>
      </c>
      <c r="J5" s="447">
        <v>31</v>
      </c>
      <c r="K5" s="447">
        <v>30</v>
      </c>
      <c r="L5" s="447">
        <v>31</v>
      </c>
      <c r="M5" s="447">
        <v>30</v>
      </c>
      <c r="N5" s="447">
        <v>31</v>
      </c>
      <c r="O5" s="448">
        <v>297</v>
      </c>
      <c r="P5" s="449" t="s">
        <v>216</v>
      </c>
      <c r="R5" s="443" t="s">
        <v>214</v>
      </c>
      <c r="S5" s="444" t="s">
        <v>215</v>
      </c>
      <c r="T5" s="450">
        <v>31</v>
      </c>
      <c r="U5" s="447">
        <v>29</v>
      </c>
      <c r="V5" s="447">
        <v>31</v>
      </c>
      <c r="W5" s="447">
        <v>30</v>
      </c>
      <c r="X5" s="447">
        <v>31</v>
      </c>
      <c r="Y5" s="447">
        <v>30</v>
      </c>
      <c r="Z5" s="447">
        <v>31</v>
      </c>
      <c r="AA5" s="447">
        <v>31</v>
      </c>
      <c r="AB5" s="447">
        <v>30</v>
      </c>
      <c r="AC5" s="447">
        <v>31</v>
      </c>
      <c r="AD5" s="447">
        <v>30</v>
      </c>
      <c r="AE5" s="447">
        <v>31</v>
      </c>
      <c r="AF5" s="448">
        <v>366</v>
      </c>
      <c r="AG5" s="449" t="s">
        <v>216</v>
      </c>
      <c r="AI5" s="451"/>
      <c r="AJ5" s="452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48"/>
    </row>
    <row r="6" spans="1:48" ht="19" x14ac:dyDescent="0.25">
      <c r="A6" s="453" t="s">
        <v>217</v>
      </c>
      <c r="B6" s="444" t="s">
        <v>218</v>
      </c>
      <c r="C6" s="454">
        <v>0</v>
      </c>
      <c r="D6" s="454">
        <v>0</v>
      </c>
      <c r="E6" s="454">
        <v>6485.4560000000001</v>
      </c>
      <c r="F6" s="454">
        <v>8814.9599999999991</v>
      </c>
      <c r="G6" s="454">
        <v>8945.9419999999991</v>
      </c>
      <c r="H6" s="454">
        <v>6700.4620000000004</v>
      </c>
      <c r="I6" s="454">
        <v>7703.7</v>
      </c>
      <c r="J6" s="455">
        <v>9253.25</v>
      </c>
      <c r="K6" s="455">
        <v>8270.5020000000004</v>
      </c>
      <c r="L6" s="455">
        <v>8032.7089999999998</v>
      </c>
      <c r="M6" s="455">
        <v>10645.894</v>
      </c>
      <c r="N6" s="455">
        <v>10193.665000000003</v>
      </c>
      <c r="O6" s="456">
        <v>85046.540000000008</v>
      </c>
      <c r="P6" s="883">
        <v>111579</v>
      </c>
      <c r="Q6"/>
      <c r="R6" s="884" t="s">
        <v>217</v>
      </c>
      <c r="S6" s="444" t="s">
        <v>218</v>
      </c>
      <c r="T6" s="1179">
        <v>8795.4179290049542</v>
      </c>
      <c r="U6" s="1179">
        <v>7400.9774217149552</v>
      </c>
      <c r="V6" s="1179">
        <v>8362.7289249978476</v>
      </c>
      <c r="W6" s="1179">
        <v>7442</v>
      </c>
      <c r="X6" s="1179">
        <v>7402</v>
      </c>
      <c r="Y6" s="1179">
        <v>7060</v>
      </c>
      <c r="Z6" s="1179">
        <v>8034.9336643357592</v>
      </c>
      <c r="AA6" s="1179">
        <v>8165.8378644201139</v>
      </c>
      <c r="AB6" s="1179">
        <v>8264.7041836491953</v>
      </c>
      <c r="AC6" s="1179">
        <v>8438.5508350663458</v>
      </c>
      <c r="AD6" s="1179">
        <v>8359.5714018902599</v>
      </c>
      <c r="AE6" s="1179">
        <v>8658.0937768861422</v>
      </c>
      <c r="AF6" s="456">
        <v>103405.57258444381</v>
      </c>
      <c r="AG6" s="457">
        <v>111579</v>
      </c>
      <c r="AI6" s="458"/>
      <c r="AJ6" s="459"/>
      <c r="AK6" s="459"/>
      <c r="AL6" s="459"/>
      <c r="AM6" s="459"/>
      <c r="AN6" s="459"/>
      <c r="AO6" s="459"/>
      <c r="AP6" s="459"/>
      <c r="AQ6" s="459"/>
      <c r="AR6" s="459"/>
      <c r="AS6" s="459"/>
      <c r="AT6" s="459"/>
      <c r="AU6" s="460"/>
    </row>
    <row r="7" spans="1:48" ht="19" x14ac:dyDescent="0.25">
      <c r="A7" s="453" t="s">
        <v>219</v>
      </c>
      <c r="B7" s="444" t="s">
        <v>218</v>
      </c>
      <c r="C7" s="461">
        <v>0</v>
      </c>
      <c r="D7" s="462">
        <v>0</v>
      </c>
      <c r="E7" s="462">
        <v>124.532</v>
      </c>
      <c r="F7" s="462">
        <v>95.325999999999993</v>
      </c>
      <c r="G7" s="462">
        <v>0</v>
      </c>
      <c r="H7" s="462">
        <v>181.483</v>
      </c>
      <c r="I7" s="462">
        <v>0</v>
      </c>
      <c r="J7" s="462">
        <v>69.194999999999993</v>
      </c>
      <c r="K7" s="463">
        <v>97.221999999999994</v>
      </c>
      <c r="L7" s="463">
        <v>107.876</v>
      </c>
      <c r="M7" s="463">
        <v>91.460999999999999</v>
      </c>
      <c r="N7" s="463">
        <v>114.542</v>
      </c>
      <c r="O7" s="460">
        <v>881.63700000000006</v>
      </c>
      <c r="P7" s="885">
        <v>-26532.459999999992</v>
      </c>
      <c r="Q7"/>
      <c r="R7" s="884" t="s">
        <v>219</v>
      </c>
      <c r="S7" s="444" t="s">
        <v>218</v>
      </c>
      <c r="T7" s="1180">
        <v>70</v>
      </c>
      <c r="U7" s="463">
        <v>90</v>
      </c>
      <c r="V7" s="463">
        <v>100</v>
      </c>
      <c r="W7" s="463">
        <v>120</v>
      </c>
      <c r="X7" s="463">
        <v>100</v>
      </c>
      <c r="Y7" s="463">
        <v>70</v>
      </c>
      <c r="Z7" s="463">
        <v>70</v>
      </c>
      <c r="AA7" s="463">
        <v>0</v>
      </c>
      <c r="AB7" s="463">
        <v>70</v>
      </c>
      <c r="AC7" s="463">
        <v>70</v>
      </c>
      <c r="AD7" s="463">
        <v>70</v>
      </c>
      <c r="AE7" s="463">
        <v>70</v>
      </c>
      <c r="AF7" s="460">
        <v>970</v>
      </c>
      <c r="AG7" s="464">
        <v>-8173.427415556187</v>
      </c>
      <c r="AI7" s="458" t="e">
        <v>#REF!</v>
      </c>
      <c r="AJ7" s="465"/>
      <c r="AK7" s="465"/>
      <c r="AL7" s="465"/>
      <c r="AM7" s="465"/>
      <c r="AN7" s="465"/>
      <c r="AO7" s="465"/>
      <c r="AP7" s="465"/>
      <c r="AQ7" s="465"/>
      <c r="AR7" s="465"/>
      <c r="AS7" s="465"/>
      <c r="AT7" s="466"/>
      <c r="AU7" s="460"/>
      <c r="AV7" s="467"/>
    </row>
    <row r="8" spans="1:48" ht="19" x14ac:dyDescent="0.25">
      <c r="A8" s="453" t="s">
        <v>220</v>
      </c>
      <c r="B8" s="468" t="s">
        <v>221</v>
      </c>
      <c r="C8" s="469">
        <v>0</v>
      </c>
      <c r="D8" s="470">
        <v>0</v>
      </c>
      <c r="E8" s="470">
        <v>7.3410000000000003E-2</v>
      </c>
      <c r="F8" s="470">
        <v>7.5660000000000005E-2</v>
      </c>
      <c r="G8" s="470">
        <v>0</v>
      </c>
      <c r="H8" s="470">
        <v>0.06</v>
      </c>
      <c r="I8" s="470">
        <v>0</v>
      </c>
      <c r="J8" s="470">
        <v>5.4399999999999997E-2</v>
      </c>
      <c r="K8" s="471">
        <v>7.5219999999999995E-2</v>
      </c>
      <c r="L8" s="471">
        <v>7.3459999999999998E-2</v>
      </c>
      <c r="M8" s="471">
        <v>7.306E-2</v>
      </c>
      <c r="N8" s="471">
        <v>6.2700000000000006E-2</v>
      </c>
      <c r="O8" s="472">
        <v>6.8488750000000001E-2</v>
      </c>
      <c r="P8" s="887"/>
      <c r="Q8"/>
      <c r="R8" s="884" t="s">
        <v>220</v>
      </c>
      <c r="S8" s="468" t="s">
        <v>221</v>
      </c>
      <c r="T8" s="474"/>
      <c r="U8" s="471"/>
      <c r="V8" s="471"/>
      <c r="W8" s="471"/>
      <c r="X8" s="471"/>
      <c r="Y8" s="471"/>
      <c r="Z8" s="471"/>
      <c r="AA8" s="471"/>
      <c r="AB8" s="471"/>
      <c r="AC8" s="471"/>
      <c r="AD8" s="471"/>
      <c r="AE8" s="471"/>
      <c r="AF8" s="472" t="e">
        <v>#DIV/0!</v>
      </c>
      <c r="AG8" s="473"/>
      <c r="AI8" s="475"/>
      <c r="AJ8" s="476"/>
      <c r="AK8" s="476"/>
      <c r="AL8" s="476"/>
      <c r="AM8" s="476"/>
      <c r="AN8" s="476"/>
      <c r="AO8" s="476"/>
      <c r="AP8" s="476"/>
      <c r="AQ8" s="476"/>
      <c r="AR8" s="476"/>
      <c r="AS8" s="476"/>
      <c r="AT8" s="476"/>
      <c r="AU8" s="472"/>
    </row>
    <row r="9" spans="1:48" ht="20" thickBot="1" x14ac:dyDescent="0.3">
      <c r="A9" s="477" t="s">
        <v>222</v>
      </c>
      <c r="B9" s="478" t="s">
        <v>218</v>
      </c>
      <c r="C9" s="479">
        <v>0</v>
      </c>
      <c r="D9" s="479">
        <v>0</v>
      </c>
      <c r="E9" s="479">
        <v>6609.9880000000003</v>
      </c>
      <c r="F9" s="479">
        <v>8910.2859999999982</v>
      </c>
      <c r="G9" s="479">
        <v>8945.9419999999991</v>
      </c>
      <c r="H9" s="479">
        <v>6881.9450000000006</v>
      </c>
      <c r="I9" s="479">
        <v>7703.7</v>
      </c>
      <c r="J9" s="480">
        <v>9322.4449999999997</v>
      </c>
      <c r="K9" s="480">
        <v>8367.7240000000002</v>
      </c>
      <c r="L9" s="480">
        <v>8140.585</v>
      </c>
      <c r="M9" s="480">
        <v>10737.355</v>
      </c>
      <c r="N9" s="480">
        <v>10308.207000000002</v>
      </c>
      <c r="O9" s="481">
        <v>85928.176999999996</v>
      </c>
      <c r="P9" s="888" t="s">
        <v>216</v>
      </c>
      <c r="Q9"/>
      <c r="R9" s="889" t="s">
        <v>222</v>
      </c>
      <c r="S9" s="478" t="s">
        <v>218</v>
      </c>
      <c r="T9" s="483"/>
      <c r="U9" s="480"/>
      <c r="V9" s="480"/>
      <c r="W9" s="480"/>
      <c r="X9" s="480"/>
      <c r="Y9" s="480"/>
      <c r="Z9" s="480"/>
      <c r="AA9" s="480"/>
      <c r="AB9" s="480"/>
      <c r="AC9" s="480"/>
      <c r="AD9" s="480"/>
      <c r="AE9" s="480"/>
      <c r="AF9" s="481">
        <v>0</v>
      </c>
      <c r="AG9" s="482" t="s">
        <v>216</v>
      </c>
      <c r="AI9" s="483"/>
      <c r="AJ9" s="480"/>
      <c r="AK9" s="480"/>
      <c r="AL9" s="480"/>
      <c r="AM9" s="480"/>
      <c r="AN9" s="480"/>
      <c r="AO9" s="480"/>
      <c r="AP9" s="480"/>
      <c r="AQ9" s="480"/>
      <c r="AR9" s="480"/>
      <c r="AS9" s="480"/>
      <c r="AT9" s="480"/>
      <c r="AU9" s="481"/>
    </row>
    <row r="10" spans="1:48" ht="26.5" customHeight="1" thickTop="1" thickBot="1" x14ac:dyDescent="0.3">
      <c r="A10" s="484" t="s">
        <v>223</v>
      </c>
      <c r="B10" s="485">
        <v>44993</v>
      </c>
      <c r="C10" s="1181">
        <v>0</v>
      </c>
      <c r="D10" s="1182">
        <v>0</v>
      </c>
      <c r="E10" s="1182">
        <v>8293.4483817421133</v>
      </c>
      <c r="F10" s="1182">
        <v>8363.3889589053397</v>
      </c>
      <c r="G10" s="1182">
        <v>9411.0589499971666</v>
      </c>
      <c r="H10" s="1183">
        <v>8247.4104171536601</v>
      </c>
      <c r="I10" s="1183">
        <v>9464.9896709594523</v>
      </c>
      <c r="J10" s="486">
        <v>9480.4215728387007</v>
      </c>
      <c r="K10" s="486">
        <v>8888.5971426220585</v>
      </c>
      <c r="L10" s="486">
        <v>8748.751060438135</v>
      </c>
      <c r="M10" s="486">
        <v>8504.9337701881523</v>
      </c>
      <c r="N10" s="487">
        <v>9365.6370615796568</v>
      </c>
      <c r="O10" s="488">
        <v>88768.636986424433</v>
      </c>
      <c r="P10" s="890">
        <v>88768.636986424433</v>
      </c>
      <c r="Q10" s="490"/>
      <c r="R10" s="484" t="s">
        <v>223</v>
      </c>
      <c r="S10" s="491">
        <v>45280</v>
      </c>
      <c r="T10" s="1184">
        <v>8523.2224792829402</v>
      </c>
      <c r="U10" s="1185">
        <v>7887.5008708644518</v>
      </c>
      <c r="V10" s="1185">
        <v>8418.1142055586261</v>
      </c>
      <c r="W10" s="1185">
        <v>8127.8792914362657</v>
      </c>
      <c r="X10" s="1185">
        <v>8408.4936844419881</v>
      </c>
      <c r="Y10" s="1186">
        <v>8275.3473665495658</v>
      </c>
      <c r="Z10" s="1186">
        <v>8773.0128062068834</v>
      </c>
      <c r="AA10" s="1186">
        <v>8690.0239430377896</v>
      </c>
      <c r="AB10" s="1186">
        <v>8537.1532537702369</v>
      </c>
      <c r="AC10" s="1186">
        <v>8193.9097695735672</v>
      </c>
      <c r="AD10" s="1186">
        <v>8180.5443872670685</v>
      </c>
      <c r="AE10" s="1187">
        <v>8304.202390286724</v>
      </c>
      <c r="AF10" s="488">
        <v>100212.24392896227</v>
      </c>
      <c r="AG10" s="489">
        <v>100212.24392896227</v>
      </c>
      <c r="AH10" s="490"/>
      <c r="AI10" s="492"/>
      <c r="AJ10" s="493"/>
      <c r="AK10" s="493"/>
      <c r="AL10" s="493"/>
      <c r="AM10" s="493"/>
      <c r="AN10" s="493"/>
      <c r="AO10" s="493"/>
      <c r="AP10" s="493"/>
      <c r="AQ10" s="493"/>
      <c r="AR10" s="493"/>
      <c r="AS10" s="493"/>
      <c r="AT10" s="493"/>
      <c r="AU10" s="460"/>
    </row>
    <row r="11" spans="1:48" ht="27.75" customHeight="1" thickBot="1" x14ac:dyDescent="0.3">
      <c r="A11" s="494" t="s">
        <v>224</v>
      </c>
      <c r="B11" s="495">
        <v>45147</v>
      </c>
      <c r="C11" s="891">
        <v>0</v>
      </c>
      <c r="D11" s="892">
        <v>0</v>
      </c>
      <c r="E11" s="892">
        <v>7082.2766049087804</v>
      </c>
      <c r="F11" s="892">
        <v>7849</v>
      </c>
      <c r="G11" s="892">
        <v>8461.4197822915175</v>
      </c>
      <c r="H11" s="496">
        <v>8393.4700888455809</v>
      </c>
      <c r="I11" s="496">
        <v>8233.7827311602196</v>
      </c>
      <c r="J11" s="496">
        <v>7892.4954254295881</v>
      </c>
      <c r="K11" s="496">
        <v>7316.1459825272314</v>
      </c>
      <c r="L11" s="496">
        <v>7764.6607818089915</v>
      </c>
      <c r="M11" s="496">
        <v>7998.7520111565218</v>
      </c>
      <c r="N11" s="497">
        <v>7809</v>
      </c>
      <c r="O11" s="488">
        <v>78801.003408128425</v>
      </c>
      <c r="P11" s="893">
        <v>-9967.6335782960086</v>
      </c>
      <c r="Q11" s="490">
        <v>45147</v>
      </c>
      <c r="R11" s="494" t="s">
        <v>224</v>
      </c>
      <c r="S11" s="491">
        <v>45295</v>
      </c>
      <c r="T11" s="1186">
        <v>8518.8250558886011</v>
      </c>
      <c r="U11" s="1186">
        <v>8837</v>
      </c>
      <c r="V11" s="1186">
        <v>8400.5106790486698</v>
      </c>
      <c r="W11" s="1186">
        <v>7439.2208213208014</v>
      </c>
      <c r="X11" s="1186">
        <v>7446.9823927624193</v>
      </c>
      <c r="Y11" s="1186">
        <v>6860.2846768786721</v>
      </c>
      <c r="Z11" s="1186">
        <v>8129.7136175653322</v>
      </c>
      <c r="AA11" s="1186">
        <v>8338.4708219571112</v>
      </c>
      <c r="AB11" s="1186">
        <v>8138.7786920959079</v>
      </c>
      <c r="AC11" s="1186">
        <v>8317.7105753401556</v>
      </c>
      <c r="AD11" s="1186">
        <v>8268.7864536454399</v>
      </c>
      <c r="AE11" s="1188">
        <v>8553.7782547162824</v>
      </c>
      <c r="AF11" s="488">
        <v>101114.78772520837</v>
      </c>
      <c r="AG11" s="498">
        <v>902.5437962461001</v>
      </c>
      <c r="AH11" s="490">
        <v>44383</v>
      </c>
      <c r="AI11" s="499"/>
      <c r="AJ11" s="500"/>
      <c r="AK11" s="500"/>
      <c r="AL11" s="500"/>
      <c r="AM11" s="500"/>
      <c r="AN11" s="500"/>
      <c r="AO11" s="500"/>
      <c r="AP11" s="500"/>
      <c r="AQ11" s="500"/>
      <c r="AR11" s="500"/>
      <c r="AS11" s="500"/>
      <c r="AT11" s="500"/>
      <c r="AU11" s="460"/>
    </row>
    <row r="12" spans="1:48" ht="26.25" customHeight="1" thickBot="1" x14ac:dyDescent="0.3">
      <c r="A12" s="501" t="s">
        <v>225</v>
      </c>
      <c r="B12" s="502"/>
      <c r="C12" s="1189">
        <v>0</v>
      </c>
      <c r="D12" s="1190">
        <v>0</v>
      </c>
      <c r="E12" s="1182">
        <v>7192.7999999999993</v>
      </c>
      <c r="F12" s="1182">
        <v>7962.2999999999993</v>
      </c>
      <c r="G12" s="1182">
        <v>8221.5</v>
      </c>
      <c r="H12" s="1183">
        <v>6204.6</v>
      </c>
      <c r="I12" s="1183">
        <v>8229.6</v>
      </c>
      <c r="J12" s="486">
        <v>8723.7000000000007</v>
      </c>
      <c r="K12" s="486">
        <v>8075.7</v>
      </c>
      <c r="L12" s="486">
        <v>8415.9</v>
      </c>
      <c r="M12" s="486">
        <v>9412.1999999999989</v>
      </c>
      <c r="N12" s="487">
        <v>9250.1999999999989</v>
      </c>
      <c r="O12" s="503">
        <v>81688.5</v>
      </c>
      <c r="P12" s="894"/>
      <c r="Q12" s="505"/>
      <c r="R12" s="501" t="s">
        <v>225</v>
      </c>
      <c r="S12" s="502"/>
      <c r="T12" s="895"/>
      <c r="U12" s="896"/>
      <c r="V12" s="896"/>
      <c r="W12" s="896"/>
      <c r="X12" s="897"/>
      <c r="Y12" s="897"/>
      <c r="Z12" s="897"/>
      <c r="AA12" s="897"/>
      <c r="AB12" s="897"/>
      <c r="AC12" s="897"/>
      <c r="AD12" s="898"/>
      <c r="AE12" s="899"/>
      <c r="AF12" s="503">
        <v>0</v>
      </c>
      <c r="AG12" s="504"/>
      <c r="AH12" s="505"/>
      <c r="AI12" s="499"/>
      <c r="AJ12" s="500"/>
      <c r="AK12" s="500"/>
      <c r="AL12" s="500"/>
      <c r="AM12" s="500"/>
      <c r="AN12" s="500"/>
      <c r="AO12" s="500"/>
      <c r="AP12" s="500"/>
      <c r="AQ12" s="500"/>
      <c r="AR12" s="500"/>
      <c r="AS12" s="500"/>
      <c r="AT12" s="500"/>
      <c r="AU12" s="460"/>
    </row>
    <row r="13" spans="1:48" ht="19" x14ac:dyDescent="0.25">
      <c r="A13" s="506" t="s">
        <v>226</v>
      </c>
      <c r="B13" s="507" t="s">
        <v>218</v>
      </c>
      <c r="C13" s="508">
        <v>0</v>
      </c>
      <c r="D13" s="508">
        <v>0</v>
      </c>
      <c r="E13" s="508">
        <v>726.92107554826066</v>
      </c>
      <c r="F13" s="508">
        <v>592.5</v>
      </c>
      <c r="G13" s="508">
        <v>759.5</v>
      </c>
      <c r="H13" s="508">
        <v>339.4</v>
      </c>
      <c r="I13" s="508">
        <v>457.5</v>
      </c>
      <c r="J13" s="509">
        <v>1011.0975</v>
      </c>
      <c r="K13" s="509">
        <v>459.3025025000004</v>
      </c>
      <c r="L13" s="509">
        <v>907.5</v>
      </c>
      <c r="M13" s="509">
        <v>634.5</v>
      </c>
      <c r="N13" s="509">
        <v>1070.75</v>
      </c>
      <c r="O13" s="460">
        <v>6958.971078048261</v>
      </c>
      <c r="P13" s="900"/>
      <c r="Q13"/>
      <c r="R13" s="506" t="s">
        <v>226</v>
      </c>
      <c r="S13" s="507" t="s">
        <v>218</v>
      </c>
      <c r="T13" s="511">
        <v>864</v>
      </c>
      <c r="U13" s="511">
        <v>720</v>
      </c>
      <c r="V13" s="511">
        <v>864</v>
      </c>
      <c r="W13" s="511">
        <v>792</v>
      </c>
      <c r="X13" s="511">
        <v>864</v>
      </c>
      <c r="Y13" s="511">
        <v>756</v>
      </c>
      <c r="Z13" s="511">
        <v>510.00000000000006</v>
      </c>
      <c r="AA13" s="511">
        <v>442.00000000000006</v>
      </c>
      <c r="AB13" s="511">
        <v>748</v>
      </c>
      <c r="AC13" s="511">
        <v>756</v>
      </c>
      <c r="AD13" s="511">
        <v>720</v>
      </c>
      <c r="AE13" s="511">
        <v>756</v>
      </c>
      <c r="AF13" s="460">
        <v>9324</v>
      </c>
      <c r="AG13" s="510"/>
      <c r="AI13" s="511"/>
      <c r="AJ13" s="512"/>
      <c r="AK13" s="512"/>
      <c r="AL13" s="512"/>
      <c r="AM13" s="512"/>
      <c r="AN13" s="512"/>
      <c r="AO13" s="512"/>
      <c r="AP13" s="512"/>
      <c r="AQ13" s="512"/>
      <c r="AR13" s="512"/>
      <c r="AS13" s="512"/>
      <c r="AT13" s="512"/>
      <c r="AU13" s="460"/>
    </row>
    <row r="14" spans="1:48" ht="19" x14ac:dyDescent="0.25">
      <c r="A14" s="513" t="s">
        <v>381</v>
      </c>
      <c r="B14" s="514" t="s">
        <v>218</v>
      </c>
      <c r="C14" s="515">
        <v>0</v>
      </c>
      <c r="D14" s="516">
        <v>0</v>
      </c>
      <c r="E14" s="516">
        <v>0</v>
      </c>
      <c r="F14" s="516">
        <v>24.46</v>
      </c>
      <c r="G14" s="516">
        <v>0</v>
      </c>
      <c r="H14" s="516">
        <v>0</v>
      </c>
      <c r="I14" s="516">
        <v>0</v>
      </c>
      <c r="J14" s="517">
        <v>0</v>
      </c>
      <c r="K14" s="517">
        <v>0</v>
      </c>
      <c r="L14" s="517">
        <v>0</v>
      </c>
      <c r="M14" s="517">
        <v>0</v>
      </c>
      <c r="N14" s="518">
        <v>0</v>
      </c>
      <c r="O14" s="460">
        <v>24.46</v>
      </c>
      <c r="P14" s="901"/>
      <c r="Q14"/>
      <c r="R14" s="513" t="s">
        <v>381</v>
      </c>
      <c r="S14" s="514" t="s">
        <v>218</v>
      </c>
      <c r="T14" s="520">
        <v>0</v>
      </c>
      <c r="U14" s="517">
        <v>450</v>
      </c>
      <c r="V14" s="517">
        <v>0</v>
      </c>
      <c r="W14" s="517">
        <v>0</v>
      </c>
      <c r="X14" s="517">
        <v>0</v>
      </c>
      <c r="Y14" s="517">
        <v>0</v>
      </c>
      <c r="Z14" s="517">
        <v>0</v>
      </c>
      <c r="AA14" s="517">
        <v>0</v>
      </c>
      <c r="AB14" s="517">
        <v>0</v>
      </c>
      <c r="AC14" s="517">
        <v>0</v>
      </c>
      <c r="AD14" s="517">
        <v>0</v>
      </c>
      <c r="AE14" s="518">
        <v>0</v>
      </c>
      <c r="AF14" s="460">
        <v>450</v>
      </c>
      <c r="AG14" s="519"/>
      <c r="AI14" s="520"/>
      <c r="AJ14" s="517"/>
      <c r="AK14" s="517"/>
      <c r="AL14" s="517"/>
      <c r="AM14" s="517"/>
      <c r="AN14" s="517"/>
      <c r="AO14" s="517"/>
      <c r="AP14" s="517"/>
      <c r="AQ14" s="517"/>
      <c r="AR14" s="517"/>
      <c r="AS14" s="517"/>
      <c r="AT14" s="518"/>
      <c r="AU14" s="460"/>
    </row>
    <row r="15" spans="1:48" ht="21" customHeight="1" thickBot="1" x14ac:dyDescent="0.3">
      <c r="A15" s="521" t="s">
        <v>382</v>
      </c>
      <c r="B15" s="522" t="s">
        <v>218</v>
      </c>
      <c r="C15" s="523">
        <v>0</v>
      </c>
      <c r="D15" s="524">
        <v>0</v>
      </c>
      <c r="E15" s="524">
        <v>0</v>
      </c>
      <c r="F15" s="525">
        <v>0</v>
      </c>
      <c r="G15" s="525">
        <v>0</v>
      </c>
      <c r="H15" s="525">
        <v>0</v>
      </c>
      <c r="I15" s="526">
        <v>120.9</v>
      </c>
      <c r="J15" s="1191">
        <v>375</v>
      </c>
      <c r="K15" s="527">
        <v>0</v>
      </c>
      <c r="L15" s="527">
        <v>0</v>
      </c>
      <c r="M15" s="527">
        <v>720.96</v>
      </c>
      <c r="N15" s="527">
        <v>282</v>
      </c>
      <c r="O15" s="528">
        <v>1498.8600000000001</v>
      </c>
      <c r="P15" s="901"/>
      <c r="Q15"/>
      <c r="R15" s="521" t="s">
        <v>382</v>
      </c>
      <c r="S15" s="522" t="s">
        <v>218</v>
      </c>
      <c r="T15" s="529">
        <v>0</v>
      </c>
      <c r="U15" s="530">
        <v>0</v>
      </c>
      <c r="V15" s="530">
        <v>300</v>
      </c>
      <c r="W15" s="527">
        <v>0</v>
      </c>
      <c r="X15" s="527">
        <v>0</v>
      </c>
      <c r="Y15" s="527">
        <v>0</v>
      </c>
      <c r="Z15" s="527">
        <v>0</v>
      </c>
      <c r="AA15" s="527">
        <v>0</v>
      </c>
      <c r="AB15" s="527">
        <v>0</v>
      </c>
      <c r="AC15" s="527">
        <v>0</v>
      </c>
      <c r="AD15" s="527">
        <v>0</v>
      </c>
      <c r="AE15" s="527">
        <v>0</v>
      </c>
      <c r="AF15" s="528">
        <v>300</v>
      </c>
      <c r="AG15" s="519"/>
      <c r="AI15" s="529"/>
      <c r="AJ15" s="530"/>
      <c r="AK15" s="530"/>
      <c r="AL15" s="527"/>
      <c r="AM15" s="527"/>
      <c r="AN15" s="527"/>
      <c r="AO15" s="527"/>
      <c r="AP15" s="527"/>
      <c r="AQ15" s="527"/>
      <c r="AR15" s="527"/>
      <c r="AS15" s="527"/>
      <c r="AT15" s="527"/>
      <c r="AU15" s="528"/>
    </row>
    <row r="16" spans="1:48" ht="21" thickTop="1" thickBot="1" x14ac:dyDescent="0.3">
      <c r="A16" s="531" t="s">
        <v>227</v>
      </c>
      <c r="B16" s="532" t="s">
        <v>218</v>
      </c>
      <c r="C16" s="533">
        <v>0</v>
      </c>
      <c r="D16" s="534">
        <v>0</v>
      </c>
      <c r="E16" s="534">
        <v>7919.7210755482602</v>
      </c>
      <c r="F16" s="534">
        <v>8579.2599999999984</v>
      </c>
      <c r="G16" s="534">
        <v>8981</v>
      </c>
      <c r="H16" s="534">
        <v>6544</v>
      </c>
      <c r="I16" s="534">
        <v>8812.1827311602192</v>
      </c>
      <c r="J16" s="535">
        <v>10109.797500000001</v>
      </c>
      <c r="K16" s="535">
        <v>8535.0025024999995</v>
      </c>
      <c r="L16" s="535">
        <v>9323.4</v>
      </c>
      <c r="M16" s="535">
        <v>10767.66</v>
      </c>
      <c r="N16" s="536">
        <v>10602.949999999999</v>
      </c>
      <c r="O16" s="537">
        <v>90174.973809208474</v>
      </c>
      <c r="P16" s="901"/>
      <c r="Q16"/>
      <c r="R16" s="531" t="s">
        <v>227</v>
      </c>
      <c r="S16" s="532" t="s">
        <v>218</v>
      </c>
      <c r="T16" s="538">
        <v>9144.2788065048899</v>
      </c>
      <c r="U16" s="538">
        <v>9094.8080595707088</v>
      </c>
      <c r="V16" s="538">
        <v>9683.660843933194</v>
      </c>
      <c r="W16" s="538">
        <v>9109.7384977215479</v>
      </c>
      <c r="X16" s="538">
        <v>9482.49305057948</v>
      </c>
      <c r="Y16" s="538">
        <v>9069.3431801817769</v>
      </c>
      <c r="Z16" s="538">
        <v>8639.7136175653322</v>
      </c>
      <c r="AA16" s="538">
        <v>8780.4708219571112</v>
      </c>
      <c r="AB16" s="538">
        <v>8886.7786920959079</v>
      </c>
      <c r="AC16" s="538">
        <v>9073.7105753401556</v>
      </c>
      <c r="AD16" s="538">
        <v>8988.7864536454399</v>
      </c>
      <c r="AE16" s="538">
        <v>9309.7782547162824</v>
      </c>
      <c r="AF16" s="537">
        <v>111188.78772520837</v>
      </c>
      <c r="AG16" s="519"/>
      <c r="AI16" s="539"/>
      <c r="AJ16" s="540"/>
      <c r="AK16" s="540"/>
      <c r="AL16" s="540"/>
      <c r="AM16" s="540"/>
      <c r="AN16" s="540"/>
      <c r="AO16" s="540"/>
      <c r="AP16" s="540"/>
      <c r="AQ16" s="540"/>
      <c r="AR16" s="540"/>
      <c r="AS16" s="540"/>
      <c r="AT16" s="540"/>
      <c r="AU16" s="537"/>
    </row>
    <row r="17" spans="1:47" ht="20" thickTop="1" x14ac:dyDescent="0.25">
      <c r="A17" s="541" t="s">
        <v>228</v>
      </c>
      <c r="B17" s="542" t="s">
        <v>221</v>
      </c>
      <c r="C17" s="543" t="e">
        <v>#DIV/0!</v>
      </c>
      <c r="D17" s="544" t="e">
        <v>#DIV/0!</v>
      </c>
      <c r="E17" s="544">
        <v>0.90821380341378521</v>
      </c>
      <c r="F17" s="544">
        <v>0.92808703780978785</v>
      </c>
      <c r="G17" s="544">
        <v>0.91543257989088078</v>
      </c>
      <c r="H17" s="544">
        <v>0.94813569682151599</v>
      </c>
      <c r="I17" s="544">
        <v>0.93388894114732968</v>
      </c>
      <c r="J17" s="545">
        <v>0.86289562179657908</v>
      </c>
      <c r="K17" s="545">
        <v>0.94618601431394256</v>
      </c>
      <c r="L17" s="545">
        <v>0.90266426410965961</v>
      </c>
      <c r="M17" s="545">
        <v>0.87411749628052882</v>
      </c>
      <c r="N17" s="545">
        <v>0.87241758189937701</v>
      </c>
      <c r="O17" s="546">
        <v>0.98440435562798656</v>
      </c>
      <c r="P17" s="901"/>
      <c r="Q17"/>
      <c r="R17" s="541" t="s">
        <v>228</v>
      </c>
      <c r="S17" s="542" t="s">
        <v>221</v>
      </c>
      <c r="T17" s="547">
        <v>0.93208252500129873</v>
      </c>
      <c r="U17" s="545">
        <v>0.87135517403594043</v>
      </c>
      <c r="V17" s="545">
        <v>0.87979752505177367</v>
      </c>
      <c r="W17" s="545">
        <v>0.91306007299791447</v>
      </c>
      <c r="X17" s="545">
        <v>0.90888472099146955</v>
      </c>
      <c r="Y17" s="545">
        <v>0.91664225457340698</v>
      </c>
      <c r="Z17" s="545">
        <v>0.94097026561585062</v>
      </c>
      <c r="AA17" s="545">
        <v>0</v>
      </c>
      <c r="AB17" s="545">
        <v>0.91583001828713395</v>
      </c>
      <c r="AC17" s="545">
        <v>0.91668237666136276</v>
      </c>
      <c r="AD17" s="545">
        <v>0.91990019968624337</v>
      </c>
      <c r="AE17" s="545">
        <v>0.91879505834448694</v>
      </c>
      <c r="AF17" s="546">
        <v>0.90128011986807977</v>
      </c>
      <c r="AG17" s="519"/>
      <c r="AI17" s="547"/>
      <c r="AJ17" s="545"/>
      <c r="AK17" s="545"/>
      <c r="AL17" s="548"/>
      <c r="AM17" s="548"/>
      <c r="AN17" s="548"/>
      <c r="AO17" s="548"/>
      <c r="AP17" s="548"/>
      <c r="AQ17" s="548"/>
      <c r="AR17" s="548"/>
      <c r="AS17" s="548"/>
      <c r="AT17" s="548"/>
      <c r="AU17" s="546"/>
    </row>
    <row r="18" spans="1:47" ht="19" x14ac:dyDescent="0.25">
      <c r="A18" s="549" t="s">
        <v>229</v>
      </c>
      <c r="B18" s="542" t="s">
        <v>221</v>
      </c>
      <c r="C18" s="543" t="e">
        <v>#DIV/0!</v>
      </c>
      <c r="D18" s="544" t="e">
        <v>#DIV/0!</v>
      </c>
      <c r="E18" s="544">
        <v>9.1786196586214744E-2</v>
      </c>
      <c r="F18" s="550">
        <v>6.9061900443628019E-2</v>
      </c>
      <c r="G18" s="550">
        <v>8.4567420109119246E-2</v>
      </c>
      <c r="H18" s="550">
        <v>5.1864303178484103E-2</v>
      </c>
      <c r="I18" s="550">
        <v>5.191676273146973E-2</v>
      </c>
      <c r="J18" s="548">
        <v>0.10001164711756096</v>
      </c>
      <c r="K18" s="548">
        <v>5.381398568605756E-2</v>
      </c>
      <c r="L18" s="548">
        <v>9.7335735890340433E-2</v>
      </c>
      <c r="M18" s="548">
        <v>5.8926451986782646E-2</v>
      </c>
      <c r="N18" s="548">
        <v>0.10098604633616118</v>
      </c>
      <c r="O18" s="546">
        <v>7.7171866917000717E-2</v>
      </c>
      <c r="P18" s="901"/>
      <c r="Q18"/>
      <c r="R18" s="549" t="s">
        <v>229</v>
      </c>
      <c r="S18" s="542" t="s">
        <v>221</v>
      </c>
      <c r="T18" s="547">
        <v>9.4485308057906489E-2</v>
      </c>
      <c r="U18" s="545">
        <v>7.9166046747113569E-2</v>
      </c>
      <c r="V18" s="545">
        <v>8.922245563167315E-2</v>
      </c>
      <c r="W18" s="548">
        <v>8.6939927002085568E-2</v>
      </c>
      <c r="X18" s="548">
        <v>9.1115279008530406E-2</v>
      </c>
      <c r="Y18" s="548">
        <v>8.3357745426593008E-2</v>
      </c>
      <c r="Z18" s="548">
        <v>5.9029734384149393E-2</v>
      </c>
      <c r="AA18" s="548">
        <v>0</v>
      </c>
      <c r="AB18" s="548">
        <v>8.4169981712866021E-2</v>
      </c>
      <c r="AC18" s="548">
        <v>8.3317623338637181E-2</v>
      </c>
      <c r="AD18" s="548">
        <v>8.0099800313756589E-2</v>
      </c>
      <c r="AE18" s="548">
        <v>8.1204941655513063E-2</v>
      </c>
      <c r="AF18" s="546">
        <v>8.385737618655674E-2</v>
      </c>
      <c r="AG18" s="519"/>
      <c r="AI18" s="547"/>
      <c r="AJ18" s="545"/>
      <c r="AK18" s="545"/>
      <c r="AL18" s="548"/>
      <c r="AM18" s="548"/>
      <c r="AN18" s="548"/>
      <c r="AO18" s="548"/>
      <c r="AP18" s="548"/>
      <c r="AQ18" s="548"/>
      <c r="AR18" s="548"/>
      <c r="AS18" s="548"/>
      <c r="AT18" s="548"/>
      <c r="AU18" s="546"/>
    </row>
    <row r="19" spans="1:47" ht="20" thickBot="1" x14ac:dyDescent="0.3">
      <c r="A19" s="551" t="s">
        <v>230</v>
      </c>
      <c r="B19" s="552" t="s">
        <v>221</v>
      </c>
      <c r="C19" s="553" t="e">
        <v>#DIV/0!</v>
      </c>
      <c r="D19" s="554" t="e">
        <v>#DIV/0!</v>
      </c>
      <c r="E19" s="554">
        <v>0</v>
      </c>
      <c r="F19" s="554">
        <v>2.8510617465842048E-3</v>
      </c>
      <c r="G19" s="554">
        <v>0</v>
      </c>
      <c r="H19" s="554">
        <v>0</v>
      </c>
      <c r="I19" s="554">
        <v>1.3719642872644133E-2</v>
      </c>
      <c r="J19" s="555">
        <v>3.7092731085860024E-2</v>
      </c>
      <c r="K19" s="555">
        <v>0</v>
      </c>
      <c r="L19" s="555">
        <v>0</v>
      </c>
      <c r="M19" s="555">
        <v>6.695605173268844E-2</v>
      </c>
      <c r="N19" s="555">
        <v>2.6596371764461779E-2</v>
      </c>
      <c r="O19" s="556">
        <v>2.7125042533144818E-4</v>
      </c>
      <c r="P19" s="901"/>
      <c r="Q19"/>
      <c r="R19" s="551" t="s">
        <v>230</v>
      </c>
      <c r="S19" s="552" t="s">
        <v>221</v>
      </c>
      <c r="T19" s="557">
        <v>0</v>
      </c>
      <c r="U19" s="555">
        <v>4.9478779216945983E-2</v>
      </c>
      <c r="V19" s="555">
        <v>3.0980019316553177E-2</v>
      </c>
      <c r="W19" s="555">
        <v>0</v>
      </c>
      <c r="X19" s="555">
        <v>0</v>
      </c>
      <c r="Y19" s="555">
        <v>0</v>
      </c>
      <c r="Z19" s="555">
        <v>0</v>
      </c>
      <c r="AA19" s="555">
        <v>0</v>
      </c>
      <c r="AB19" s="555">
        <v>0</v>
      </c>
      <c r="AC19" s="555">
        <v>0</v>
      </c>
      <c r="AD19" s="555">
        <v>0</v>
      </c>
      <c r="AE19" s="555">
        <v>0</v>
      </c>
      <c r="AF19" s="556">
        <v>4.0471706653743599E-3</v>
      </c>
      <c r="AG19" s="519"/>
      <c r="AI19" s="557"/>
      <c r="AJ19" s="555"/>
      <c r="AK19" s="555"/>
      <c r="AL19" s="555"/>
      <c r="AM19" s="555"/>
      <c r="AN19" s="555"/>
      <c r="AO19" s="555"/>
      <c r="AP19" s="555"/>
      <c r="AQ19" s="555"/>
      <c r="AR19" s="555"/>
      <c r="AS19" s="555"/>
      <c r="AT19" s="555"/>
      <c r="AU19" s="556"/>
    </row>
    <row r="20" spans="1:47" ht="24" customHeight="1" thickTop="1" x14ac:dyDescent="0.2">
      <c r="A20" s="558" t="s">
        <v>231</v>
      </c>
      <c r="B20" s="559" t="s">
        <v>218</v>
      </c>
      <c r="C20" s="560" t="e">
        <v>#DIV/0!</v>
      </c>
      <c r="D20" s="561" t="e">
        <v>#DIV/0!</v>
      </c>
      <c r="E20" s="561">
        <v>359.98732161583001</v>
      </c>
      <c r="F20" s="561">
        <v>285.97533333333325</v>
      </c>
      <c r="G20" s="561">
        <v>289.70967741935482</v>
      </c>
      <c r="H20" s="561">
        <v>218.13333333333333</v>
      </c>
      <c r="I20" s="561">
        <v>284.26395906968452</v>
      </c>
      <c r="J20" s="562">
        <v>326.1225</v>
      </c>
      <c r="K20" s="562">
        <v>284.50008341666666</v>
      </c>
      <c r="L20" s="562">
        <v>300.75483870967741</v>
      </c>
      <c r="M20" s="562">
        <v>358.92199999999997</v>
      </c>
      <c r="N20" s="562">
        <v>342.03064516129029</v>
      </c>
      <c r="O20" s="563" t="e">
        <v>#DIV/0!</v>
      </c>
      <c r="P20"/>
      <c r="Q20"/>
      <c r="R20" s="558" t="s">
        <v>231</v>
      </c>
      <c r="S20" s="559" t="s">
        <v>218</v>
      </c>
      <c r="T20" s="564">
        <v>294.97673569370613</v>
      </c>
      <c r="U20" s="562">
        <v>313.61407101967961</v>
      </c>
      <c r="V20" s="562">
        <v>312.37615625590951</v>
      </c>
      <c r="W20" s="562">
        <v>303.65794992405159</v>
      </c>
      <c r="X20" s="562">
        <v>305.88687259933806</v>
      </c>
      <c r="Y20" s="562">
        <v>302.31143933939256</v>
      </c>
      <c r="Z20" s="562">
        <v>278.70043927630104</v>
      </c>
      <c r="AA20" s="562">
        <v>283.24099425668101</v>
      </c>
      <c r="AB20" s="562">
        <v>296.2259564031969</v>
      </c>
      <c r="AC20" s="562">
        <v>292.70034114000504</v>
      </c>
      <c r="AD20" s="562">
        <v>299.62621512151469</v>
      </c>
      <c r="AE20" s="562">
        <v>300.31542757149299</v>
      </c>
      <c r="AF20" s="563">
        <v>303.85103023322142</v>
      </c>
      <c r="AI20" s="564"/>
      <c r="AJ20" s="562"/>
      <c r="AK20" s="562"/>
      <c r="AL20" s="562"/>
      <c r="AM20" s="562"/>
      <c r="AN20" s="562"/>
      <c r="AO20" s="562"/>
      <c r="AP20" s="562"/>
      <c r="AQ20" s="562"/>
      <c r="AR20" s="562"/>
      <c r="AS20" s="562"/>
      <c r="AT20" s="562"/>
      <c r="AU20" s="563"/>
    </row>
    <row r="21" spans="1:47" ht="17.5" customHeight="1" x14ac:dyDescent="0.2">
      <c r="A21" s="565" t="s">
        <v>232</v>
      </c>
      <c r="B21" s="542" t="s">
        <v>218</v>
      </c>
      <c r="C21" s="566" t="e">
        <v>#DIV/0!</v>
      </c>
      <c r="D21" s="566" t="e">
        <v>#DIV/0!</v>
      </c>
      <c r="E21" s="566">
        <v>300.45400000000001</v>
      </c>
      <c r="F21" s="566">
        <v>297.00953333333325</v>
      </c>
      <c r="G21" s="566">
        <v>288.57877419354838</v>
      </c>
      <c r="H21" s="566">
        <v>229.3981666666667</v>
      </c>
      <c r="I21" s="566">
        <v>248.50645161290322</v>
      </c>
      <c r="J21" s="567">
        <v>300.72403225806448</v>
      </c>
      <c r="K21" s="567">
        <v>278.92413333333332</v>
      </c>
      <c r="L21" s="567">
        <v>262.59951612903228</v>
      </c>
      <c r="M21" s="567">
        <v>357.91183333333333</v>
      </c>
      <c r="N21" s="567">
        <v>332.52280645161295</v>
      </c>
      <c r="O21" s="568" t="e">
        <v>#DIV/0!</v>
      </c>
      <c r="P21"/>
      <c r="Q21"/>
      <c r="R21" s="565" t="s">
        <v>232</v>
      </c>
      <c r="S21" s="542" t="s">
        <v>218</v>
      </c>
      <c r="T21" s="569">
        <v>274.32836419514672</v>
      </c>
      <c r="U21" s="567">
        <v>291.66108604830208</v>
      </c>
      <c r="V21" s="567">
        <v>290.50982531799588</v>
      </c>
      <c r="W21" s="567">
        <v>282.40189342936799</v>
      </c>
      <c r="X21" s="567">
        <v>284.4747915173844</v>
      </c>
      <c r="Y21" s="567">
        <v>281.1496385856351</v>
      </c>
      <c r="Z21" s="567">
        <v>259.19140852695995</v>
      </c>
      <c r="AA21" s="567">
        <v>263.41412465871338</v>
      </c>
      <c r="AB21" s="567">
        <v>275.49013945497319</v>
      </c>
      <c r="AC21" s="567">
        <v>272.21131726020468</v>
      </c>
      <c r="AD21" s="567">
        <v>278.65238006300865</v>
      </c>
      <c r="AE21" s="567">
        <v>279.29334764148848</v>
      </c>
      <c r="AF21" s="568">
        <v>282.58145811689593</v>
      </c>
      <c r="AI21" s="569"/>
      <c r="AJ21" s="567"/>
      <c r="AK21" s="567"/>
      <c r="AL21" s="567"/>
      <c r="AM21" s="567"/>
      <c r="AN21" s="567"/>
      <c r="AO21" s="567"/>
      <c r="AP21" s="567"/>
      <c r="AQ21" s="567"/>
      <c r="AR21" s="567"/>
      <c r="AS21" s="567"/>
      <c r="AT21" s="567"/>
      <c r="AU21" s="568"/>
    </row>
    <row r="22" spans="1:47" ht="20.25" customHeight="1" x14ac:dyDescent="0.2">
      <c r="A22" s="570" t="s">
        <v>233</v>
      </c>
      <c r="B22" s="507"/>
      <c r="C22" s="571" t="e">
        <v>#DIV/0!</v>
      </c>
      <c r="D22" s="571" t="e">
        <v>#DIV/0!</v>
      </c>
      <c r="E22" s="571">
        <v>0.83462383800459905</v>
      </c>
      <c r="F22" s="571">
        <v>1.0385844466772192</v>
      </c>
      <c r="G22" s="571">
        <v>0.99609642578777424</v>
      </c>
      <c r="H22" s="571">
        <v>1.0516419621026896</v>
      </c>
      <c r="I22" s="571">
        <v>0.87421019684026957</v>
      </c>
      <c r="J22" s="572">
        <v>0.92211985452725431</v>
      </c>
      <c r="K22" s="572">
        <v>0.98040088418825855</v>
      </c>
      <c r="L22" s="572">
        <v>0.87313480060921989</v>
      </c>
      <c r="M22" s="572">
        <v>0.99718555377862983</v>
      </c>
      <c r="N22" s="572">
        <v>0.97220179289725994</v>
      </c>
      <c r="O22" s="573"/>
      <c r="P22"/>
      <c r="Q22"/>
      <c r="R22" s="570" t="s">
        <v>233</v>
      </c>
      <c r="S22" s="507"/>
      <c r="T22" s="574">
        <v>0.93</v>
      </c>
      <c r="U22" s="572">
        <v>0.93000000000000016</v>
      </c>
      <c r="V22" s="572">
        <v>0.93000000000000016</v>
      </c>
      <c r="W22" s="572">
        <v>0.93</v>
      </c>
      <c r="X22" s="572">
        <v>0.93</v>
      </c>
      <c r="Y22" s="572">
        <v>0.93</v>
      </c>
      <c r="Z22" s="572">
        <v>0.92999999999999994</v>
      </c>
      <c r="AA22" s="572">
        <v>0.93000000000000016</v>
      </c>
      <c r="AB22" s="572">
        <v>0.93000000000000027</v>
      </c>
      <c r="AC22" s="572">
        <v>0.92999999999999994</v>
      </c>
      <c r="AD22" s="572">
        <v>0.92999999999999994</v>
      </c>
      <c r="AE22" s="572">
        <v>0.93</v>
      </c>
      <c r="AF22" s="573"/>
      <c r="AI22" s="574"/>
      <c r="AJ22" s="572"/>
      <c r="AK22" s="572"/>
      <c r="AL22" s="572"/>
      <c r="AM22" s="572"/>
      <c r="AN22" s="572"/>
      <c r="AO22" s="572"/>
      <c r="AP22" s="572"/>
      <c r="AQ22" s="572"/>
      <c r="AR22" s="572"/>
      <c r="AS22" s="572"/>
      <c r="AT22" s="572"/>
      <c r="AU22" s="573"/>
    </row>
    <row r="23" spans="1:47" ht="17.25" customHeight="1" thickBot="1" x14ac:dyDescent="0.25">
      <c r="A23" s="575" t="s">
        <v>234</v>
      </c>
      <c r="B23" s="576"/>
      <c r="C23" s="577" t="e">
        <v>#DIV/0!</v>
      </c>
      <c r="D23" s="578" t="e">
        <v>#DIV/0!</v>
      </c>
      <c r="E23" s="578">
        <v>0.83462383800459905</v>
      </c>
      <c r="F23" s="578">
        <v>0.93660414234090905</v>
      </c>
      <c r="G23" s="578">
        <v>0.95643490348986404</v>
      </c>
      <c r="H23" s="578">
        <v>0.98023666814307042</v>
      </c>
      <c r="I23" s="578">
        <v>0.95903137388251025</v>
      </c>
      <c r="J23" s="579">
        <v>0.95287945398996765</v>
      </c>
      <c r="K23" s="579">
        <v>0.9568110868754377</v>
      </c>
      <c r="L23" s="579">
        <v>0.94635155109216051</v>
      </c>
      <c r="M23" s="579">
        <v>0.95199977361287935</v>
      </c>
      <c r="N23" s="579">
        <v>0.95401997554131734</v>
      </c>
      <c r="O23" s="580">
        <v>0.95401997554131734</v>
      </c>
      <c r="P23"/>
      <c r="Q23"/>
      <c r="R23" s="575" t="s">
        <v>234</v>
      </c>
      <c r="S23" s="576"/>
      <c r="T23" s="581">
        <v>0.93</v>
      </c>
      <c r="U23" s="579">
        <v>0.93000000000000016</v>
      </c>
      <c r="V23" s="579">
        <v>0.93000000000000016</v>
      </c>
      <c r="W23" s="579">
        <v>0.93000000000000016</v>
      </c>
      <c r="X23" s="579">
        <v>0.93</v>
      </c>
      <c r="Y23" s="579">
        <v>0.93</v>
      </c>
      <c r="Z23" s="579">
        <v>0.94869396873681222</v>
      </c>
      <c r="AA23" s="579">
        <v>0.94635722264471078</v>
      </c>
      <c r="AB23" s="579">
        <v>0.93997519039607358</v>
      </c>
      <c r="AC23" s="579">
        <v>0.92999999999999983</v>
      </c>
      <c r="AD23" s="579">
        <v>0.92999999999999994</v>
      </c>
      <c r="AE23" s="579">
        <v>0.92999999999999983</v>
      </c>
      <c r="AF23" s="580">
        <v>0.92999999999999983</v>
      </c>
      <c r="AI23" s="581"/>
      <c r="AJ23" s="579"/>
      <c r="AK23" s="579"/>
      <c r="AL23" s="579"/>
      <c r="AM23" s="579"/>
      <c r="AN23" s="579"/>
      <c r="AO23" s="579"/>
      <c r="AP23" s="579"/>
      <c r="AQ23" s="579"/>
      <c r="AR23" s="579"/>
      <c r="AS23" s="579"/>
      <c r="AT23" s="579"/>
      <c r="AU23" s="580"/>
    </row>
    <row r="24" spans="1:47" ht="17" thickTop="1" x14ac:dyDescent="0.2">
      <c r="A24" s="582" t="s">
        <v>235</v>
      </c>
      <c r="B24" s="583" t="s">
        <v>221</v>
      </c>
      <c r="C24" s="902"/>
      <c r="D24" s="902"/>
      <c r="E24" s="902">
        <v>0.99219999999999997</v>
      </c>
      <c r="F24" s="903"/>
      <c r="G24" s="904"/>
      <c r="H24" s="903"/>
      <c r="I24" s="904"/>
      <c r="J24" s="904"/>
      <c r="K24" s="904"/>
      <c r="L24" s="904"/>
      <c r="M24" s="904"/>
      <c r="N24" s="904"/>
      <c r="O24" s="585">
        <v>0.99</v>
      </c>
      <c r="P24"/>
      <c r="Q24"/>
      <c r="R24" s="582" t="s">
        <v>235</v>
      </c>
      <c r="S24" s="583" t="s">
        <v>221</v>
      </c>
      <c r="T24" s="905"/>
      <c r="U24" s="906"/>
      <c r="V24" s="906"/>
      <c r="W24" s="903"/>
      <c r="X24" s="904"/>
      <c r="Y24" s="903"/>
      <c r="Z24" s="904"/>
      <c r="AA24" s="904"/>
      <c r="AB24" s="904"/>
      <c r="AC24" s="904"/>
      <c r="AD24" s="904"/>
      <c r="AE24" s="904"/>
      <c r="AF24" s="585">
        <v>0.99</v>
      </c>
      <c r="AI24" s="586"/>
      <c r="AJ24" s="584"/>
      <c r="AK24" s="584"/>
      <c r="AL24" s="584"/>
      <c r="AM24" s="584"/>
      <c r="AN24" s="584"/>
      <c r="AO24" s="584"/>
      <c r="AP24" s="584"/>
      <c r="AQ24" s="584"/>
      <c r="AR24" s="584"/>
      <c r="AS24" s="584"/>
      <c r="AT24" s="584"/>
      <c r="AU24" s="585"/>
    </row>
    <row r="25" spans="1:47" ht="16" x14ac:dyDescent="0.2">
      <c r="A25" s="587" t="s">
        <v>236</v>
      </c>
      <c r="B25" s="542" t="s">
        <v>221</v>
      </c>
      <c r="C25" s="907"/>
      <c r="D25" s="907"/>
      <c r="E25" s="907"/>
      <c r="F25" s="908"/>
      <c r="G25" s="908"/>
      <c r="H25" s="908"/>
      <c r="I25" s="908"/>
      <c r="J25" s="908"/>
      <c r="K25" s="908"/>
      <c r="L25" s="908"/>
      <c r="M25" s="908"/>
      <c r="N25" s="909"/>
      <c r="O25" s="585">
        <v>0.94</v>
      </c>
      <c r="P25"/>
      <c r="Q25"/>
      <c r="R25" s="587" t="s">
        <v>236</v>
      </c>
      <c r="S25" s="542" t="s">
        <v>221</v>
      </c>
      <c r="T25" s="910"/>
      <c r="U25" s="910"/>
      <c r="V25" s="910"/>
      <c r="W25" s="908"/>
      <c r="X25" s="908"/>
      <c r="Y25" s="908"/>
      <c r="Z25" s="908"/>
      <c r="AA25" s="908"/>
      <c r="AB25" s="908"/>
      <c r="AC25" s="908"/>
      <c r="AD25" s="908"/>
      <c r="AE25" s="909"/>
      <c r="AF25" s="585">
        <v>0.95</v>
      </c>
      <c r="AI25" s="584"/>
      <c r="AJ25" s="584"/>
      <c r="AK25" s="584"/>
      <c r="AL25" s="584"/>
      <c r="AM25" s="584"/>
      <c r="AN25" s="584"/>
      <c r="AO25" s="584"/>
      <c r="AP25" s="584"/>
      <c r="AQ25" s="584"/>
      <c r="AR25" s="584"/>
      <c r="AS25" s="584"/>
      <c r="AT25" s="584"/>
      <c r="AU25" s="585"/>
    </row>
    <row r="26" spans="1:47" ht="20.5" customHeight="1" x14ac:dyDescent="0.2">
      <c r="A26" s="588"/>
      <c r="B26" s="589"/>
      <c r="C26" s="911"/>
      <c r="D26" s="912"/>
      <c r="E26" s="912"/>
      <c r="F26" s="874"/>
      <c r="G26" s="874"/>
      <c r="H26" s="874"/>
      <c r="I26" s="874"/>
      <c r="J26" s="874"/>
      <c r="K26" s="874"/>
      <c r="L26" s="874"/>
      <c r="M26" s="874"/>
      <c r="N26" s="913"/>
      <c r="O26" s="590"/>
      <c r="P26"/>
      <c r="Q26"/>
      <c r="R26" s="588"/>
      <c r="S26" s="589"/>
      <c r="T26" s="911"/>
      <c r="U26" s="912"/>
      <c r="V26" s="912"/>
      <c r="W26" s="874"/>
      <c r="X26" s="874"/>
      <c r="Y26" s="874"/>
      <c r="Z26" s="874"/>
      <c r="AA26" s="874"/>
      <c r="AB26" s="874"/>
      <c r="AC26" s="874"/>
      <c r="AD26" s="874"/>
      <c r="AE26" s="913"/>
      <c r="AF26" s="590"/>
      <c r="AI26" s="591"/>
      <c r="AU26" s="590"/>
    </row>
    <row r="27" spans="1:47" ht="18" customHeight="1" x14ac:dyDescent="0.2">
      <c r="A27" s="541" t="s">
        <v>237</v>
      </c>
      <c r="B27" s="592"/>
      <c r="C27" s="914">
        <v>0</v>
      </c>
      <c r="D27" s="914">
        <v>0</v>
      </c>
      <c r="E27" s="914">
        <v>0</v>
      </c>
      <c r="F27" s="914">
        <v>1549</v>
      </c>
      <c r="G27" s="914">
        <v>2660</v>
      </c>
      <c r="H27" s="914">
        <v>807</v>
      </c>
      <c r="I27" s="914">
        <v>1997</v>
      </c>
      <c r="J27" s="917">
        <v>2345.1500000000005</v>
      </c>
      <c r="K27" s="917">
        <v>1022.66</v>
      </c>
      <c r="L27" s="917">
        <v>2575.48</v>
      </c>
      <c r="M27" s="917">
        <v>2453.4670000000001</v>
      </c>
      <c r="N27" s="915">
        <v>2242</v>
      </c>
      <c r="O27" s="916">
        <v>17651.757000000001</v>
      </c>
      <c r="P27"/>
      <c r="Q27"/>
      <c r="R27" s="541" t="s">
        <v>237</v>
      </c>
      <c r="S27" s="592">
        <v>45278</v>
      </c>
      <c r="T27" s="917">
        <v>2400</v>
      </c>
      <c r="U27" s="917">
        <v>2000</v>
      </c>
      <c r="V27" s="917">
        <v>2400</v>
      </c>
      <c r="W27" s="917">
        <v>2200</v>
      </c>
      <c r="X27" s="917">
        <v>2400</v>
      </c>
      <c r="Y27" s="917">
        <v>2100</v>
      </c>
      <c r="Z27" s="917">
        <v>1500</v>
      </c>
      <c r="AA27" s="917">
        <v>1300</v>
      </c>
      <c r="AB27" s="917">
        <v>2200</v>
      </c>
      <c r="AC27" s="917">
        <v>2100</v>
      </c>
      <c r="AD27" s="917">
        <v>2000</v>
      </c>
      <c r="AE27" s="917">
        <v>2100</v>
      </c>
      <c r="AF27" s="593">
        <v>25900</v>
      </c>
      <c r="AI27" s="591"/>
      <c r="AU27" s="590"/>
    </row>
    <row r="28" spans="1:47" ht="16" x14ac:dyDescent="0.2">
      <c r="A28" s="541" t="s">
        <v>238</v>
      </c>
      <c r="B28" s="589" t="s">
        <v>218</v>
      </c>
      <c r="C28" s="594">
        <v>0</v>
      </c>
      <c r="D28" s="594">
        <v>0</v>
      </c>
      <c r="E28" s="594">
        <v>0</v>
      </c>
      <c r="F28" s="594">
        <v>0</v>
      </c>
      <c r="G28" s="594">
        <v>0</v>
      </c>
      <c r="H28" s="594">
        <v>0</v>
      </c>
      <c r="I28" s="594">
        <v>0</v>
      </c>
      <c r="J28" s="595">
        <v>0</v>
      </c>
      <c r="K28" s="595">
        <v>0</v>
      </c>
      <c r="L28" s="595">
        <v>0</v>
      </c>
      <c r="M28" s="595">
        <v>0</v>
      </c>
      <c r="N28" s="595">
        <v>0</v>
      </c>
      <c r="O28" s="916">
        <v>0</v>
      </c>
      <c r="P28"/>
      <c r="Q28"/>
      <c r="R28" s="541" t="s">
        <v>238</v>
      </c>
      <c r="S28" s="589" t="s">
        <v>218</v>
      </c>
      <c r="T28" s="595">
        <v>2400</v>
      </c>
      <c r="U28" s="595">
        <v>2000</v>
      </c>
      <c r="V28" s="595">
        <v>2400</v>
      </c>
      <c r="W28" s="595">
        <v>2200</v>
      </c>
      <c r="X28" s="595">
        <v>2400</v>
      </c>
      <c r="Y28" s="595">
        <v>2100</v>
      </c>
      <c r="Z28" s="595">
        <v>1500</v>
      </c>
      <c r="AA28" s="595">
        <v>0</v>
      </c>
      <c r="AB28" s="595">
        <v>2200</v>
      </c>
      <c r="AC28" s="595">
        <v>2100</v>
      </c>
      <c r="AD28" s="595">
        <v>2000</v>
      </c>
      <c r="AE28" s="595">
        <v>2100</v>
      </c>
      <c r="AF28" s="593">
        <v>23900</v>
      </c>
      <c r="AI28" s="596"/>
      <c r="AJ28" s="596"/>
      <c r="AK28" s="596"/>
      <c r="AL28" s="596"/>
      <c r="AM28" s="596"/>
      <c r="AN28" s="596"/>
      <c r="AO28" s="596"/>
      <c r="AP28" s="596"/>
      <c r="AQ28" s="596"/>
      <c r="AR28" s="596"/>
      <c r="AS28" s="596"/>
      <c r="AT28" s="597"/>
      <c r="AU28" s="593"/>
    </row>
    <row r="29" spans="1:47" ht="16" x14ac:dyDescent="0.2">
      <c r="A29" s="541" t="s">
        <v>239</v>
      </c>
      <c r="B29" s="589"/>
      <c r="C29" s="594">
        <v>0</v>
      </c>
      <c r="D29" s="594">
        <v>0</v>
      </c>
      <c r="E29" s="594">
        <v>0</v>
      </c>
      <c r="F29" s="594">
        <v>0</v>
      </c>
      <c r="G29" s="594">
        <v>0</v>
      </c>
      <c r="H29" s="594">
        <v>0</v>
      </c>
      <c r="I29" s="594">
        <v>0</v>
      </c>
      <c r="J29" s="595">
        <v>0</v>
      </c>
      <c r="K29" s="595">
        <v>0</v>
      </c>
      <c r="L29" s="595">
        <v>0</v>
      </c>
      <c r="M29" s="595">
        <v>0</v>
      </c>
      <c r="N29" s="595">
        <v>0</v>
      </c>
      <c r="O29" s="916">
        <v>0</v>
      </c>
      <c r="P29"/>
      <c r="Q29"/>
      <c r="R29" s="541" t="s">
        <v>239</v>
      </c>
      <c r="S29" s="589"/>
      <c r="T29" s="595">
        <v>0</v>
      </c>
      <c r="U29" s="595">
        <v>0</v>
      </c>
      <c r="V29" s="595">
        <v>0</v>
      </c>
      <c r="W29" s="595">
        <v>0</v>
      </c>
      <c r="X29" s="595">
        <v>0</v>
      </c>
      <c r="Y29" s="595">
        <v>0</v>
      </c>
      <c r="Z29" s="595">
        <v>0</v>
      </c>
      <c r="AA29" s="595">
        <v>0</v>
      </c>
      <c r="AB29" s="595">
        <v>0</v>
      </c>
      <c r="AC29" s="595">
        <v>0</v>
      </c>
      <c r="AD29" s="595">
        <v>0</v>
      </c>
      <c r="AE29" s="595">
        <v>0</v>
      </c>
      <c r="AF29" s="593">
        <v>0</v>
      </c>
      <c r="AI29" s="596"/>
      <c r="AJ29" s="596"/>
      <c r="AK29" s="596"/>
      <c r="AL29" s="596"/>
      <c r="AM29" s="596"/>
      <c r="AN29" s="596"/>
      <c r="AO29" s="596"/>
      <c r="AP29" s="596"/>
      <c r="AQ29" s="596"/>
      <c r="AR29" s="596"/>
      <c r="AS29" s="596"/>
      <c r="AT29" s="597"/>
      <c r="AU29" s="593"/>
    </row>
    <row r="30" spans="1:47" ht="16.25" customHeight="1" x14ac:dyDescent="0.2">
      <c r="A30" s="541" t="s">
        <v>240</v>
      </c>
      <c r="B30" s="598" t="s">
        <v>218</v>
      </c>
      <c r="C30" s="599">
        <v>0</v>
      </c>
      <c r="D30" s="599">
        <v>0</v>
      </c>
      <c r="E30" s="599">
        <v>0</v>
      </c>
      <c r="F30" s="599">
        <v>0</v>
      </c>
      <c r="G30" s="594">
        <v>0</v>
      </c>
      <c r="H30" s="599">
        <v>0</v>
      </c>
      <c r="I30" s="599">
        <v>0</v>
      </c>
      <c r="J30" s="596">
        <v>0</v>
      </c>
      <c r="K30" s="596">
        <v>0</v>
      </c>
      <c r="L30" s="596">
        <v>0</v>
      </c>
      <c r="M30" s="596">
        <v>0</v>
      </c>
      <c r="N30" s="597">
        <v>0</v>
      </c>
      <c r="O30" s="916">
        <v>0</v>
      </c>
      <c r="P30"/>
      <c r="Q30"/>
      <c r="R30" s="541" t="s">
        <v>240</v>
      </c>
      <c r="S30" s="598" t="s">
        <v>218</v>
      </c>
      <c r="T30" s="596">
        <v>0</v>
      </c>
      <c r="U30" s="596">
        <v>0</v>
      </c>
      <c r="V30" s="596">
        <v>0</v>
      </c>
      <c r="W30" s="596">
        <v>0</v>
      </c>
      <c r="X30" s="918">
        <v>28.6</v>
      </c>
      <c r="Y30" s="596">
        <v>0</v>
      </c>
      <c r="Z30" s="596">
        <v>0</v>
      </c>
      <c r="AA30" s="596">
        <v>0</v>
      </c>
      <c r="AB30" s="596">
        <v>0</v>
      </c>
      <c r="AC30" s="596">
        <v>0</v>
      </c>
      <c r="AD30" s="596">
        <v>0</v>
      </c>
      <c r="AE30" s="597">
        <v>0</v>
      </c>
      <c r="AF30" s="593">
        <v>28.6</v>
      </c>
      <c r="AI30" s="596"/>
      <c r="AJ30" s="596"/>
      <c r="AK30" s="596"/>
      <c r="AL30" s="596"/>
      <c r="AM30" s="596"/>
      <c r="AN30" s="596"/>
      <c r="AO30" s="596"/>
      <c r="AP30" s="596"/>
      <c r="AQ30" s="596"/>
      <c r="AR30" s="596"/>
      <c r="AS30" s="596"/>
      <c r="AT30" s="597"/>
      <c r="AU30" s="593"/>
    </row>
    <row r="31" spans="1:47" ht="20.5" customHeight="1" x14ac:dyDescent="0.2">
      <c r="A31" s="600" t="s">
        <v>241</v>
      </c>
      <c r="B31" s="559" t="s">
        <v>218</v>
      </c>
      <c r="C31" s="601">
        <v>0</v>
      </c>
      <c r="D31" s="601">
        <v>0</v>
      </c>
      <c r="E31" s="601">
        <v>0</v>
      </c>
      <c r="F31" s="601">
        <v>643</v>
      </c>
      <c r="G31" s="601">
        <v>817</v>
      </c>
      <c r="H31" s="601">
        <v>243.1</v>
      </c>
      <c r="I31" s="601">
        <v>687.85000000000014</v>
      </c>
      <c r="J31" s="602">
        <v>864.25</v>
      </c>
      <c r="K31" s="602">
        <v>452.90000000000003</v>
      </c>
      <c r="L31" s="602">
        <v>873.2</v>
      </c>
      <c r="M31" s="602">
        <v>873.2</v>
      </c>
      <c r="N31" s="602">
        <v>955</v>
      </c>
      <c r="O31" s="919">
        <v>6409.5</v>
      </c>
      <c r="P31"/>
      <c r="Q31"/>
      <c r="R31" s="570" t="s">
        <v>241</v>
      </c>
      <c r="S31" s="559" t="s">
        <v>218</v>
      </c>
      <c r="T31" s="602">
        <v>864</v>
      </c>
      <c r="U31" s="602">
        <v>720</v>
      </c>
      <c r="V31" s="602">
        <v>864</v>
      </c>
      <c r="W31" s="602">
        <v>792</v>
      </c>
      <c r="X31" s="602">
        <v>864</v>
      </c>
      <c r="Y31" s="602">
        <v>756</v>
      </c>
      <c r="Z31" s="602">
        <v>510.00000000000006</v>
      </c>
      <c r="AA31" s="602">
        <v>442.00000000000006</v>
      </c>
      <c r="AB31" s="602">
        <v>748</v>
      </c>
      <c r="AC31" s="602">
        <v>756</v>
      </c>
      <c r="AD31" s="602">
        <v>720</v>
      </c>
      <c r="AE31" s="602">
        <v>756</v>
      </c>
      <c r="AF31" s="603">
        <v>9324</v>
      </c>
      <c r="AI31" s="602"/>
      <c r="AJ31" s="602"/>
      <c r="AK31" s="602"/>
      <c r="AL31" s="602"/>
      <c r="AM31" s="602"/>
      <c r="AN31" s="602"/>
      <c r="AO31" s="602"/>
      <c r="AP31" s="602"/>
      <c r="AQ31" s="602"/>
      <c r="AR31" s="602"/>
      <c r="AS31" s="602"/>
      <c r="AT31" s="602"/>
      <c r="AU31" s="603"/>
    </row>
    <row r="32" spans="1:47" ht="16" x14ac:dyDescent="0.2">
      <c r="A32" s="604" t="s">
        <v>391</v>
      </c>
      <c r="B32" s="559" t="s">
        <v>218</v>
      </c>
      <c r="C32" s="605">
        <v>0</v>
      </c>
      <c r="D32" s="605">
        <v>0</v>
      </c>
      <c r="E32" s="605">
        <v>0</v>
      </c>
      <c r="F32" s="605">
        <v>485</v>
      </c>
      <c r="G32" s="605">
        <v>877</v>
      </c>
      <c r="H32" s="605">
        <v>195.15</v>
      </c>
      <c r="I32" s="605">
        <v>564.9</v>
      </c>
      <c r="J32" s="511">
        <v>739.13</v>
      </c>
      <c r="K32" s="511">
        <v>143.11000000000001</v>
      </c>
      <c r="L32" s="511">
        <v>570.43999999999994</v>
      </c>
      <c r="M32" s="511">
        <v>813.06</v>
      </c>
      <c r="N32" s="511">
        <v>497</v>
      </c>
      <c r="O32" s="919">
        <v>4884.7900000000009</v>
      </c>
      <c r="P32"/>
      <c r="Q32"/>
      <c r="R32" s="606" t="s">
        <v>242</v>
      </c>
      <c r="S32" s="559" t="s">
        <v>218</v>
      </c>
      <c r="T32" s="511">
        <v>624</v>
      </c>
      <c r="U32" s="511">
        <v>520</v>
      </c>
      <c r="V32" s="511">
        <v>624</v>
      </c>
      <c r="W32" s="511">
        <v>572</v>
      </c>
      <c r="X32" s="511">
        <v>624</v>
      </c>
      <c r="Y32" s="511">
        <v>546</v>
      </c>
      <c r="Z32" s="511">
        <v>420.00000000000006</v>
      </c>
      <c r="AA32" s="511">
        <v>364.00000000000006</v>
      </c>
      <c r="AB32" s="511">
        <v>616.00000000000011</v>
      </c>
      <c r="AC32" s="511">
        <v>546</v>
      </c>
      <c r="AD32" s="511">
        <v>520</v>
      </c>
      <c r="AE32" s="511">
        <v>546</v>
      </c>
      <c r="AF32" s="603">
        <v>6734</v>
      </c>
      <c r="AI32" s="511"/>
      <c r="AJ32" s="511"/>
      <c r="AK32" s="511"/>
      <c r="AL32" s="511"/>
      <c r="AM32" s="511"/>
      <c r="AN32" s="511"/>
      <c r="AO32" s="511"/>
      <c r="AP32" s="511"/>
      <c r="AQ32" s="511"/>
      <c r="AR32" s="511"/>
      <c r="AS32" s="511"/>
      <c r="AT32" s="511"/>
      <c r="AU32" s="603"/>
    </row>
    <row r="33" spans="1:48" ht="16" x14ac:dyDescent="0.2">
      <c r="A33" s="607" t="s">
        <v>243</v>
      </c>
      <c r="B33" s="542" t="s">
        <v>218</v>
      </c>
      <c r="C33" s="608">
        <v>0</v>
      </c>
      <c r="D33" s="608">
        <v>0</v>
      </c>
      <c r="E33" s="608">
        <v>0</v>
      </c>
      <c r="F33" s="608">
        <v>537</v>
      </c>
      <c r="G33" s="608">
        <v>919.27</v>
      </c>
      <c r="H33" s="608">
        <v>353.06</v>
      </c>
      <c r="I33" s="608">
        <v>702.13</v>
      </c>
      <c r="J33" s="609">
        <v>694</v>
      </c>
      <c r="K33" s="609">
        <v>373</v>
      </c>
      <c r="L33" s="609">
        <v>1042</v>
      </c>
      <c r="M33" s="609">
        <v>810</v>
      </c>
      <c r="N33" s="609">
        <v>691</v>
      </c>
      <c r="O33" s="920">
        <v>6121.46</v>
      </c>
      <c r="P33" s="512">
        <v>17415.75</v>
      </c>
      <c r="Q33"/>
      <c r="R33" s="607" t="s">
        <v>243</v>
      </c>
      <c r="S33" s="542" t="s">
        <v>218</v>
      </c>
      <c r="T33" s="609">
        <v>864</v>
      </c>
      <c r="U33" s="609">
        <v>720</v>
      </c>
      <c r="V33" s="609">
        <v>864</v>
      </c>
      <c r="W33" s="609">
        <v>792</v>
      </c>
      <c r="X33" s="609">
        <v>864</v>
      </c>
      <c r="Y33" s="609">
        <v>756</v>
      </c>
      <c r="Z33" s="609">
        <v>540</v>
      </c>
      <c r="AA33" s="609">
        <v>468</v>
      </c>
      <c r="AB33" s="609">
        <v>792</v>
      </c>
      <c r="AC33" s="609">
        <v>756</v>
      </c>
      <c r="AD33" s="609">
        <v>720</v>
      </c>
      <c r="AE33" s="1192">
        <v>756</v>
      </c>
      <c r="AF33" s="610">
        <v>9324</v>
      </c>
      <c r="AI33" s="609"/>
      <c r="AJ33" s="609"/>
      <c r="AK33" s="609"/>
      <c r="AL33" s="609"/>
      <c r="AM33" s="609"/>
      <c r="AN33" s="609"/>
      <c r="AO33" s="609"/>
      <c r="AP33" s="609"/>
      <c r="AQ33" s="609"/>
      <c r="AR33" s="609"/>
      <c r="AS33" s="609"/>
      <c r="AT33" s="609"/>
      <c r="AU33" s="610"/>
    </row>
    <row r="34" spans="1:48" ht="16" x14ac:dyDescent="0.2">
      <c r="A34" s="611" t="s">
        <v>229</v>
      </c>
      <c r="B34" s="559" t="s">
        <v>221</v>
      </c>
      <c r="C34" s="921" t="e">
        <v>#DIV/0!</v>
      </c>
      <c r="D34" s="921" t="e">
        <v>#DIV/0!</v>
      </c>
      <c r="E34" s="921" t="e">
        <v>#DIV/0!</v>
      </c>
      <c r="F34" s="921">
        <v>0.41510652033570045</v>
      </c>
      <c r="G34" s="921">
        <v>0.30714285714285716</v>
      </c>
      <c r="H34" s="921">
        <v>0.30123915737298634</v>
      </c>
      <c r="I34" s="921">
        <v>0.3444416624937407</v>
      </c>
      <c r="J34" s="922">
        <v>0.36852653348399883</v>
      </c>
      <c r="K34" s="922">
        <v>0.44286468621047076</v>
      </c>
      <c r="L34" s="922">
        <v>0.33904359575690746</v>
      </c>
      <c r="M34" s="922">
        <v>0.35590452204981765</v>
      </c>
      <c r="N34" s="922">
        <v>0.42595896520963428</v>
      </c>
      <c r="O34" s="923">
        <v>0.32</v>
      </c>
      <c r="P34">
        <v>0.35976643039952311</v>
      </c>
      <c r="Q34"/>
      <c r="R34" s="611" t="s">
        <v>229</v>
      </c>
      <c r="S34" s="559" t="s">
        <v>221</v>
      </c>
      <c r="T34" s="922">
        <v>0.36</v>
      </c>
      <c r="U34" s="922">
        <v>0.36</v>
      </c>
      <c r="V34" s="922">
        <v>0.36</v>
      </c>
      <c r="W34" s="922">
        <v>0.36</v>
      </c>
      <c r="X34" s="922">
        <v>0.36</v>
      </c>
      <c r="Y34" s="922">
        <v>0.36</v>
      </c>
      <c r="Z34" s="922">
        <v>0.34</v>
      </c>
      <c r="AA34" s="922">
        <v>0</v>
      </c>
      <c r="AB34" s="922">
        <v>0.34</v>
      </c>
      <c r="AC34" s="922">
        <v>0.36</v>
      </c>
      <c r="AD34" s="922">
        <v>0.36</v>
      </c>
      <c r="AE34" s="922">
        <v>0.36</v>
      </c>
      <c r="AF34" s="613">
        <v>0.36</v>
      </c>
      <c r="AI34" s="612"/>
      <c r="AJ34" s="614"/>
      <c r="AK34" s="614"/>
      <c r="AL34" s="614"/>
      <c r="AM34" s="614"/>
      <c r="AN34" s="614"/>
      <c r="AO34" s="614"/>
      <c r="AP34" s="614"/>
      <c r="AQ34" s="614"/>
      <c r="AR34" s="614"/>
      <c r="AS34" s="614"/>
      <c r="AT34" s="614"/>
      <c r="AU34" s="613"/>
    </row>
    <row r="35" spans="1:48" ht="16" x14ac:dyDescent="0.2">
      <c r="A35" s="611" t="s">
        <v>244</v>
      </c>
      <c r="B35" s="559" t="s">
        <v>221</v>
      </c>
      <c r="C35" s="615" t="e">
        <v>#DIV/0!</v>
      </c>
      <c r="D35" s="615" t="e">
        <v>#DIV/0!</v>
      </c>
      <c r="E35" s="615" t="e">
        <v>#DIV/0!</v>
      </c>
      <c r="F35" s="615">
        <v>0.31310522918011618</v>
      </c>
      <c r="G35" s="615">
        <v>0.32969924812030077</v>
      </c>
      <c r="H35" s="615">
        <v>0.24182156133828997</v>
      </c>
      <c r="I35" s="615">
        <v>0.28287431146720077</v>
      </c>
      <c r="J35" s="616">
        <v>0.31517386947530002</v>
      </c>
      <c r="K35" s="616">
        <v>0.13993898265308119</v>
      </c>
      <c r="L35" s="616">
        <v>0.2214888098529206</v>
      </c>
      <c r="M35" s="616">
        <v>0.33139227061134302</v>
      </c>
      <c r="N35" s="616">
        <v>0.22167707404103479</v>
      </c>
      <c r="O35" s="923">
        <v>0.28000000000000003</v>
      </c>
      <c r="P35">
        <v>0.26344314458388707</v>
      </c>
      <c r="Q35"/>
      <c r="R35" s="611" t="s">
        <v>244</v>
      </c>
      <c r="S35" s="559" t="s">
        <v>221</v>
      </c>
      <c r="T35" s="616">
        <v>0.26</v>
      </c>
      <c r="U35" s="616">
        <v>0.26</v>
      </c>
      <c r="V35" s="616">
        <v>0.26</v>
      </c>
      <c r="W35" s="616">
        <v>0.26</v>
      </c>
      <c r="X35" s="616">
        <v>0.26</v>
      </c>
      <c r="Y35" s="616">
        <v>0.26</v>
      </c>
      <c r="Z35" s="616">
        <v>0.28000000000000003</v>
      </c>
      <c r="AA35" s="616">
        <v>0</v>
      </c>
      <c r="AB35" s="616">
        <v>0.28000000000000003</v>
      </c>
      <c r="AC35" s="616">
        <v>0.26</v>
      </c>
      <c r="AD35" s="616">
        <v>0.26</v>
      </c>
      <c r="AE35" s="616">
        <v>0.26</v>
      </c>
      <c r="AF35" s="613">
        <v>0.26</v>
      </c>
      <c r="AI35" s="616"/>
      <c r="AJ35" s="617"/>
      <c r="AK35" s="617"/>
      <c r="AL35" s="617"/>
      <c r="AM35" s="617"/>
      <c r="AN35" s="617"/>
      <c r="AO35" s="617"/>
      <c r="AP35" s="617"/>
      <c r="AQ35" s="617"/>
      <c r="AR35" s="617"/>
      <c r="AS35" s="617"/>
      <c r="AT35" s="617"/>
      <c r="AU35" s="613"/>
    </row>
    <row r="36" spans="1:48" ht="17" thickBot="1" x14ac:dyDescent="0.25">
      <c r="A36" s="607" t="s">
        <v>245</v>
      </c>
      <c r="B36" s="542" t="s">
        <v>221</v>
      </c>
      <c r="C36" s="618" t="e">
        <v>#DIV/0!</v>
      </c>
      <c r="D36" s="618" t="e">
        <v>#DIV/0!</v>
      </c>
      <c r="E36" s="618" t="e">
        <v>#DIV/0!</v>
      </c>
      <c r="F36" s="618">
        <v>0.34667527437056167</v>
      </c>
      <c r="G36" s="618">
        <v>0.34559022556390978</v>
      </c>
      <c r="H36" s="618">
        <v>0.43749690210656755</v>
      </c>
      <c r="I36" s="618">
        <v>0.35159238858287428</v>
      </c>
      <c r="J36" s="619">
        <v>0.29592989787433632</v>
      </c>
      <c r="K36" s="619">
        <v>0.36473510257563607</v>
      </c>
      <c r="L36" s="619">
        <v>0.40458477643002472</v>
      </c>
      <c r="M36" s="619">
        <v>0.33014505595551108</v>
      </c>
      <c r="N36" s="619">
        <v>0.30820695807314896</v>
      </c>
      <c r="O36" s="925">
        <v>0.4</v>
      </c>
      <c r="P36" s="620">
        <v>0.36380065250055865</v>
      </c>
      <c r="Q36"/>
      <c r="R36" s="607" t="s">
        <v>245</v>
      </c>
      <c r="S36" s="542" t="s">
        <v>221</v>
      </c>
      <c r="T36" s="619">
        <v>0.36</v>
      </c>
      <c r="U36" s="619">
        <v>0.36</v>
      </c>
      <c r="V36" s="619">
        <v>0.36</v>
      </c>
      <c r="W36" s="619">
        <v>0.36</v>
      </c>
      <c r="X36" s="619">
        <v>0.36</v>
      </c>
      <c r="Y36" s="619">
        <v>0.36</v>
      </c>
      <c r="Z36" s="619">
        <v>0.36</v>
      </c>
      <c r="AA36" s="619">
        <v>0</v>
      </c>
      <c r="AB36" s="619">
        <v>0.36</v>
      </c>
      <c r="AC36" s="619">
        <v>0.36</v>
      </c>
      <c r="AD36" s="619">
        <v>0.36</v>
      </c>
      <c r="AE36" s="619">
        <v>0.36</v>
      </c>
      <c r="AF36" s="621">
        <v>0.36</v>
      </c>
      <c r="AI36" s="619"/>
      <c r="AJ36" s="622"/>
      <c r="AK36" s="622"/>
      <c r="AL36" s="622"/>
      <c r="AM36" s="622"/>
      <c r="AN36" s="622"/>
      <c r="AO36" s="622"/>
      <c r="AP36" s="622"/>
      <c r="AQ36" s="622"/>
      <c r="AR36" s="622"/>
      <c r="AS36" s="622"/>
      <c r="AT36" s="622"/>
      <c r="AU36" s="621"/>
    </row>
    <row r="37" spans="1:48" ht="21.75" customHeight="1" thickTop="1" thickBot="1" x14ac:dyDescent="0.25">
      <c r="A37" s="623" t="s">
        <v>246</v>
      </c>
      <c r="B37" s="589"/>
      <c r="C37" s="624" t="s">
        <v>247</v>
      </c>
      <c r="D37" s="624" t="s">
        <v>247</v>
      </c>
      <c r="E37" s="624" t="s">
        <v>247</v>
      </c>
      <c r="F37" s="624" t="s">
        <v>247</v>
      </c>
      <c r="G37" s="624" t="s">
        <v>247</v>
      </c>
      <c r="H37" s="624" t="s">
        <v>247</v>
      </c>
      <c r="I37" s="624" t="s">
        <v>247</v>
      </c>
      <c r="J37" s="625" t="s">
        <v>247</v>
      </c>
      <c r="K37" s="625" t="s">
        <v>247</v>
      </c>
      <c r="L37" s="625" t="s">
        <v>247</v>
      </c>
      <c r="M37" s="625" t="s">
        <v>247</v>
      </c>
      <c r="N37" s="625" t="s">
        <v>247</v>
      </c>
      <c r="O37" s="924"/>
      <c r="P37"/>
      <c r="Q37"/>
      <c r="R37" s="623" t="s">
        <v>246</v>
      </c>
      <c r="S37" s="589"/>
      <c r="T37" s="625" t="s">
        <v>247</v>
      </c>
      <c r="U37" s="625" t="s">
        <v>247</v>
      </c>
      <c r="V37" s="625" t="s">
        <v>247</v>
      </c>
      <c r="W37" s="625" t="s">
        <v>247</v>
      </c>
      <c r="X37" s="625" t="s">
        <v>247</v>
      </c>
      <c r="Y37" s="625" t="s">
        <v>247</v>
      </c>
      <c r="Z37" s="625" t="s">
        <v>247</v>
      </c>
      <c r="AA37" s="625" t="s">
        <v>247</v>
      </c>
      <c r="AB37" s="625" t="s">
        <v>247</v>
      </c>
      <c r="AC37" s="625" t="s">
        <v>247</v>
      </c>
      <c r="AD37" s="625" t="s">
        <v>247</v>
      </c>
      <c r="AE37" s="625" t="s">
        <v>247</v>
      </c>
      <c r="AF37" s="613"/>
      <c r="AI37" s="626"/>
      <c r="AJ37" s="620"/>
      <c r="AK37" s="620"/>
      <c r="AL37" s="620"/>
      <c r="AM37" s="620"/>
      <c r="AN37" s="620"/>
      <c r="AO37" s="620"/>
      <c r="AP37" s="620"/>
      <c r="AQ37" s="620"/>
      <c r="AR37" s="620"/>
      <c r="AS37" s="620"/>
      <c r="AT37" s="620"/>
      <c r="AU37" s="613"/>
    </row>
    <row r="38" spans="1:48" ht="17" thickTop="1" x14ac:dyDescent="0.2">
      <c r="A38" s="627" t="s">
        <v>248</v>
      </c>
      <c r="B38" s="559" t="s">
        <v>221</v>
      </c>
      <c r="C38" s="628">
        <v>0</v>
      </c>
      <c r="D38" s="628">
        <v>0</v>
      </c>
      <c r="E38" s="628">
        <v>0</v>
      </c>
      <c r="F38" s="628">
        <v>0</v>
      </c>
      <c r="G38" s="628">
        <v>3.8E-3</v>
      </c>
      <c r="H38" s="628">
        <v>0</v>
      </c>
      <c r="I38" s="628">
        <v>0</v>
      </c>
      <c r="J38" s="629">
        <v>0</v>
      </c>
      <c r="K38" s="629">
        <v>0</v>
      </c>
      <c r="L38" s="629">
        <v>0</v>
      </c>
      <c r="M38" s="629">
        <v>0</v>
      </c>
      <c r="N38" s="629">
        <v>3.0999999999999999E-3</v>
      </c>
      <c r="O38" s="926">
        <v>0.3</v>
      </c>
      <c r="P38"/>
      <c r="Q38"/>
      <c r="R38" s="627" t="s">
        <v>248</v>
      </c>
      <c r="S38" s="559" t="s">
        <v>221</v>
      </c>
      <c r="T38" s="629">
        <v>0</v>
      </c>
      <c r="U38" s="631">
        <v>0</v>
      </c>
      <c r="V38" s="631">
        <v>0</v>
      </c>
      <c r="W38" s="631">
        <v>0</v>
      </c>
      <c r="X38" s="620">
        <v>0</v>
      </c>
      <c r="Y38" s="620">
        <v>0</v>
      </c>
      <c r="Z38" s="631">
        <v>0</v>
      </c>
      <c r="AA38" s="631">
        <v>0</v>
      </c>
      <c r="AB38" s="631">
        <v>0</v>
      </c>
      <c r="AC38" s="631">
        <v>0</v>
      </c>
      <c r="AD38" s="631">
        <v>0</v>
      </c>
      <c r="AE38" s="631">
        <v>0</v>
      </c>
      <c r="AF38" s="630">
        <v>0.3</v>
      </c>
      <c r="AI38" s="629"/>
      <c r="AJ38" s="631"/>
      <c r="AK38" s="631"/>
      <c r="AL38" s="631"/>
      <c r="AM38" s="620"/>
      <c r="AN38" s="620"/>
      <c r="AO38" s="631"/>
      <c r="AP38" s="631"/>
      <c r="AQ38" s="631"/>
      <c r="AR38" s="631"/>
      <c r="AS38" s="631"/>
      <c r="AT38" s="631"/>
      <c r="AU38" s="630"/>
    </row>
    <row r="39" spans="1:48" ht="17" thickBot="1" x14ac:dyDescent="0.25">
      <c r="A39" s="632" t="s">
        <v>249</v>
      </c>
      <c r="B39" s="633" t="s">
        <v>221</v>
      </c>
      <c r="C39" s="634">
        <v>0</v>
      </c>
      <c r="D39" s="634">
        <v>0</v>
      </c>
      <c r="E39" s="634">
        <v>0</v>
      </c>
      <c r="F39" s="634">
        <v>0</v>
      </c>
      <c r="G39" s="634">
        <v>0.22</v>
      </c>
      <c r="H39" s="634">
        <v>0</v>
      </c>
      <c r="I39" s="634">
        <v>0</v>
      </c>
      <c r="J39" s="635">
        <v>0</v>
      </c>
      <c r="K39" s="635">
        <v>0</v>
      </c>
      <c r="L39" s="635">
        <v>0</v>
      </c>
      <c r="M39" s="635">
        <v>0</v>
      </c>
      <c r="N39" s="635">
        <v>0.28999999999999998</v>
      </c>
      <c r="O39" s="927">
        <v>0.01</v>
      </c>
      <c r="P39"/>
      <c r="Q39"/>
      <c r="R39" s="632" t="s">
        <v>249</v>
      </c>
      <c r="S39" s="633" t="s">
        <v>221</v>
      </c>
      <c r="T39" s="635">
        <v>0</v>
      </c>
      <c r="U39" s="637">
        <v>0</v>
      </c>
      <c r="V39" s="637">
        <v>0</v>
      </c>
      <c r="W39" s="637">
        <v>0</v>
      </c>
      <c r="X39" s="637">
        <v>0</v>
      </c>
      <c r="Y39" s="637">
        <v>0</v>
      </c>
      <c r="Z39" s="637">
        <v>0</v>
      </c>
      <c r="AA39" s="637">
        <v>0</v>
      </c>
      <c r="AB39" s="637">
        <v>0</v>
      </c>
      <c r="AC39" s="637">
        <v>0</v>
      </c>
      <c r="AD39" s="637">
        <v>0</v>
      </c>
      <c r="AE39" s="637">
        <v>0</v>
      </c>
      <c r="AF39" s="636">
        <v>0.01</v>
      </c>
      <c r="AI39" s="635"/>
      <c r="AJ39" s="637"/>
      <c r="AK39" s="637"/>
      <c r="AL39" s="637"/>
      <c r="AM39" s="637"/>
      <c r="AN39" s="637"/>
      <c r="AO39" s="637"/>
      <c r="AP39" s="637"/>
      <c r="AQ39" s="637"/>
      <c r="AR39" s="637"/>
      <c r="AS39" s="637"/>
      <c r="AT39" s="637"/>
      <c r="AU39" s="636"/>
    </row>
    <row r="40" spans="1:48" ht="27" customHeight="1" thickTop="1" thickBot="1" x14ac:dyDescent="0.25">
      <c r="A40" s="627"/>
      <c r="B40" s="559"/>
      <c r="C40" s="629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928"/>
      <c r="P40"/>
      <c r="Q40"/>
      <c r="R40" s="627"/>
      <c r="S40" s="559"/>
      <c r="T40" s="629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8"/>
      <c r="AI40" s="629"/>
      <c r="AJ40" s="631"/>
      <c r="AK40" s="631"/>
      <c r="AL40" s="631"/>
      <c r="AM40" s="631"/>
      <c r="AN40" s="631"/>
      <c r="AO40" s="631"/>
      <c r="AP40" s="631"/>
      <c r="AQ40" s="631"/>
      <c r="AR40" s="631"/>
      <c r="AS40" s="631"/>
      <c r="AT40" s="631"/>
      <c r="AU40" s="638"/>
    </row>
    <row r="41" spans="1:48" ht="17" thickTop="1" x14ac:dyDescent="0.2">
      <c r="A41" s="627" t="s">
        <v>383</v>
      </c>
      <c r="B41" s="559" t="s">
        <v>221</v>
      </c>
      <c r="C41" s="639">
        <v>0</v>
      </c>
      <c r="D41" s="639">
        <v>0</v>
      </c>
      <c r="E41" s="639">
        <v>0</v>
      </c>
      <c r="F41" s="639">
        <v>0</v>
      </c>
      <c r="G41" s="639">
        <v>0</v>
      </c>
      <c r="H41" s="639">
        <v>0</v>
      </c>
      <c r="I41" s="631">
        <v>0</v>
      </c>
      <c r="J41" s="631">
        <v>0</v>
      </c>
      <c r="K41" s="631">
        <v>0</v>
      </c>
      <c r="L41" s="631">
        <v>0</v>
      </c>
      <c r="M41" s="631">
        <v>0</v>
      </c>
      <c r="N41" s="631">
        <v>9.3200000000000005E-2</v>
      </c>
      <c r="O41" s="926">
        <v>-0.28000000000000003</v>
      </c>
      <c r="P41"/>
      <c r="Q41"/>
      <c r="R41" s="627" t="s">
        <v>383</v>
      </c>
      <c r="S41" s="559" t="s">
        <v>221</v>
      </c>
      <c r="T41" s="629">
        <v>0</v>
      </c>
      <c r="U41" s="631">
        <v>0</v>
      </c>
      <c r="V41" s="631">
        <v>0</v>
      </c>
      <c r="W41" s="631">
        <v>0</v>
      </c>
      <c r="X41" s="631">
        <v>0</v>
      </c>
      <c r="Y41" s="631">
        <v>0</v>
      </c>
      <c r="Z41" s="631">
        <v>0</v>
      </c>
      <c r="AA41" s="631">
        <v>0</v>
      </c>
      <c r="AB41" s="631">
        <v>0</v>
      </c>
      <c r="AC41" s="631">
        <v>0</v>
      </c>
      <c r="AD41" s="631">
        <v>0</v>
      </c>
      <c r="AE41" s="631">
        <v>0</v>
      </c>
      <c r="AF41" s="630">
        <v>-0.28000000000000003</v>
      </c>
      <c r="AI41" s="629"/>
      <c r="AJ41" s="631"/>
      <c r="AK41" s="631"/>
      <c r="AL41" s="631"/>
      <c r="AM41" s="631"/>
      <c r="AN41" s="631"/>
      <c r="AO41" s="631"/>
      <c r="AP41" s="631"/>
      <c r="AQ41" s="631"/>
      <c r="AR41" s="631"/>
      <c r="AS41" s="631"/>
      <c r="AT41" s="631"/>
      <c r="AU41" s="630"/>
    </row>
    <row r="42" spans="1:48" ht="17" thickBot="1" x14ac:dyDescent="0.25">
      <c r="A42" s="632" t="s">
        <v>384</v>
      </c>
      <c r="B42" s="633" t="s">
        <v>221</v>
      </c>
      <c r="C42" s="640">
        <v>0</v>
      </c>
      <c r="D42" s="640">
        <v>0</v>
      </c>
      <c r="E42" s="640">
        <v>0</v>
      </c>
      <c r="F42" s="640">
        <v>0</v>
      </c>
      <c r="G42" s="640">
        <v>0</v>
      </c>
      <c r="H42" s="640">
        <v>0</v>
      </c>
      <c r="I42" s="637">
        <v>0</v>
      </c>
      <c r="J42" s="637">
        <v>0</v>
      </c>
      <c r="K42" s="637">
        <v>0</v>
      </c>
      <c r="L42" s="637">
        <v>0</v>
      </c>
      <c r="M42" s="637">
        <v>0</v>
      </c>
      <c r="N42" s="637">
        <v>1.224E-3</v>
      </c>
      <c r="O42" s="927">
        <v>-0.56999999999999995</v>
      </c>
      <c r="P42"/>
      <c r="Q42"/>
      <c r="R42" s="632" t="s">
        <v>384</v>
      </c>
      <c r="S42" s="633" t="s">
        <v>221</v>
      </c>
      <c r="T42" s="635">
        <v>0</v>
      </c>
      <c r="U42" s="637">
        <v>0</v>
      </c>
      <c r="V42" s="637">
        <v>0</v>
      </c>
      <c r="W42" s="637">
        <v>0</v>
      </c>
      <c r="X42" s="637">
        <v>0</v>
      </c>
      <c r="Y42" s="637">
        <v>0</v>
      </c>
      <c r="Z42" s="637">
        <v>0</v>
      </c>
      <c r="AA42" s="637">
        <v>0</v>
      </c>
      <c r="AB42" s="637">
        <v>0</v>
      </c>
      <c r="AC42" s="637">
        <v>0</v>
      </c>
      <c r="AD42" s="637">
        <v>0</v>
      </c>
      <c r="AE42" s="637">
        <v>0</v>
      </c>
      <c r="AF42" s="636">
        <v>-0.56999999999999995</v>
      </c>
      <c r="AI42" s="635"/>
      <c r="AJ42" s="637"/>
      <c r="AK42" s="637"/>
      <c r="AL42" s="637"/>
      <c r="AM42" s="637"/>
      <c r="AN42" s="637"/>
      <c r="AO42" s="637"/>
      <c r="AP42" s="637"/>
      <c r="AQ42" s="637"/>
      <c r="AR42" s="637"/>
      <c r="AS42" s="637"/>
      <c r="AT42" s="637"/>
      <c r="AU42" s="636"/>
    </row>
    <row r="43" spans="1:48" ht="21" customHeight="1" thickTop="1" thickBot="1" x14ac:dyDescent="0.25">
      <c r="A43" s="632"/>
      <c r="B43" s="633" t="s">
        <v>218</v>
      </c>
      <c r="C43" s="641"/>
      <c r="D43" s="642"/>
      <c r="E43" s="642"/>
      <c r="F43" s="642"/>
      <c r="G43" s="642"/>
      <c r="H43" s="642"/>
      <c r="I43" s="642"/>
      <c r="J43" s="642"/>
      <c r="K43" s="642"/>
      <c r="L43" s="642"/>
      <c r="M43" s="642"/>
      <c r="N43" s="643"/>
      <c r="O43" s="929">
        <v>0</v>
      </c>
      <c r="P43"/>
      <c r="Q43"/>
      <c r="R43" s="632"/>
      <c r="S43" s="633" t="s">
        <v>218</v>
      </c>
      <c r="T43" s="641"/>
      <c r="U43" s="642"/>
      <c r="V43" s="642"/>
      <c r="W43" s="642"/>
      <c r="X43" s="642"/>
      <c r="Y43" s="642"/>
      <c r="Z43" s="642"/>
      <c r="AA43" s="642"/>
      <c r="AB43" s="642"/>
      <c r="AC43" s="642"/>
      <c r="AD43" s="642"/>
      <c r="AE43" s="643"/>
      <c r="AF43" s="644">
        <v>0</v>
      </c>
      <c r="AI43" s="645"/>
      <c r="AJ43" s="643"/>
      <c r="AK43" s="643"/>
      <c r="AL43" s="643"/>
      <c r="AM43" s="643"/>
      <c r="AN43" s="643"/>
      <c r="AO43" s="643"/>
      <c r="AP43" s="643"/>
      <c r="AQ43" s="643"/>
      <c r="AR43" s="643"/>
      <c r="AS43" s="643"/>
      <c r="AT43" s="643"/>
      <c r="AU43" s="644"/>
    </row>
    <row r="44" spans="1:48" ht="17" thickTop="1" x14ac:dyDescent="0.2">
      <c r="A44" s="549" t="s">
        <v>250</v>
      </c>
      <c r="B44" s="646" t="s">
        <v>251</v>
      </c>
      <c r="C44" s="930">
        <v>0</v>
      </c>
      <c r="D44" s="931">
        <v>0</v>
      </c>
      <c r="E44" s="931">
        <v>0</v>
      </c>
      <c r="F44" s="931">
        <v>0</v>
      </c>
      <c r="G44" s="931">
        <v>0</v>
      </c>
      <c r="H44" s="931">
        <v>0</v>
      </c>
      <c r="I44" s="931">
        <v>0</v>
      </c>
      <c r="J44" s="932">
        <v>0</v>
      </c>
      <c r="K44" s="932">
        <v>0</v>
      </c>
      <c r="L44" s="932">
        <v>0</v>
      </c>
      <c r="M44" s="932">
        <v>0</v>
      </c>
      <c r="N44" s="932">
        <v>0</v>
      </c>
      <c r="O44" s="933">
        <v>0</v>
      </c>
      <c r="P44"/>
      <c r="Q44"/>
      <c r="R44" s="549" t="s">
        <v>250</v>
      </c>
      <c r="S44" s="646" t="s">
        <v>251</v>
      </c>
      <c r="T44" s="934">
        <v>0</v>
      </c>
      <c r="U44" s="932">
        <v>0</v>
      </c>
      <c r="V44" s="932">
        <v>0</v>
      </c>
      <c r="W44" s="932">
        <v>0</v>
      </c>
      <c r="X44" s="932">
        <v>0</v>
      </c>
      <c r="Y44" s="932">
        <v>0</v>
      </c>
      <c r="Z44" s="932">
        <v>0</v>
      </c>
      <c r="AA44" s="932">
        <v>0</v>
      </c>
      <c r="AB44" s="932">
        <v>0</v>
      </c>
      <c r="AC44" s="932">
        <v>0</v>
      </c>
      <c r="AD44" s="932">
        <v>0</v>
      </c>
      <c r="AE44" s="932">
        <v>0</v>
      </c>
      <c r="AF44" s="648">
        <v>0</v>
      </c>
      <c r="AI44" s="649"/>
      <c r="AJ44" s="647"/>
      <c r="AK44" s="647"/>
      <c r="AL44" s="647"/>
      <c r="AM44" s="647"/>
      <c r="AN44" s="647"/>
      <c r="AO44" s="647"/>
      <c r="AP44" s="647"/>
      <c r="AQ44" s="647"/>
      <c r="AR44" s="647"/>
      <c r="AS44" s="647"/>
      <c r="AT44" s="647"/>
      <c r="AU44" s="648"/>
    </row>
    <row r="45" spans="1:48" ht="16" x14ac:dyDescent="0.2">
      <c r="A45" s="549" t="s">
        <v>252</v>
      </c>
      <c r="B45" s="646" t="s">
        <v>218</v>
      </c>
      <c r="C45" s="935">
        <v>0</v>
      </c>
      <c r="D45" s="936">
        <v>0</v>
      </c>
      <c r="E45" s="936">
        <v>0</v>
      </c>
      <c r="F45" s="936">
        <v>0</v>
      </c>
      <c r="G45" s="936">
        <v>598.86</v>
      </c>
      <c r="H45" s="936">
        <v>0</v>
      </c>
      <c r="I45" s="936">
        <v>0</v>
      </c>
      <c r="J45" s="937">
        <v>589.6</v>
      </c>
      <c r="K45" s="937">
        <v>813.37999999999988</v>
      </c>
      <c r="L45" s="937">
        <v>1004.22</v>
      </c>
      <c r="M45" s="937">
        <v>513.16</v>
      </c>
      <c r="N45" s="937">
        <v>507.56</v>
      </c>
      <c r="O45" s="938">
        <v>4026.7799999999997</v>
      </c>
      <c r="P45"/>
      <c r="Q45"/>
      <c r="R45" s="549" t="s">
        <v>252</v>
      </c>
      <c r="S45" s="646" t="s">
        <v>218</v>
      </c>
      <c r="T45" s="939">
        <v>0</v>
      </c>
      <c r="U45" s="937">
        <v>408</v>
      </c>
      <c r="V45" s="937">
        <v>609</v>
      </c>
      <c r="W45" s="937">
        <v>800</v>
      </c>
      <c r="X45" s="937">
        <v>800</v>
      </c>
      <c r="Y45" s="937">
        <v>800</v>
      </c>
      <c r="Z45" s="937">
        <v>600</v>
      </c>
      <c r="AA45" s="937">
        <v>600</v>
      </c>
      <c r="AB45" s="932">
        <v>550</v>
      </c>
      <c r="AC45" s="932">
        <v>409.0645184</v>
      </c>
      <c r="AD45" s="932">
        <v>550</v>
      </c>
      <c r="AE45" s="932">
        <v>600</v>
      </c>
      <c r="AF45" s="651">
        <v>7250</v>
      </c>
      <c r="AI45" s="652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1"/>
    </row>
    <row r="46" spans="1:48" ht="16" x14ac:dyDescent="0.2">
      <c r="A46" s="549" t="s">
        <v>253</v>
      </c>
      <c r="B46" s="646" t="s">
        <v>218</v>
      </c>
      <c r="C46" s="940">
        <v>0</v>
      </c>
      <c r="D46" s="941">
        <v>0</v>
      </c>
      <c r="E46" s="941">
        <v>0</v>
      </c>
      <c r="F46" s="941">
        <v>0</v>
      </c>
      <c r="G46" s="941">
        <v>0</v>
      </c>
      <c r="H46" s="941">
        <v>0</v>
      </c>
      <c r="I46" s="941">
        <v>0</v>
      </c>
      <c r="J46" s="942">
        <v>349.74</v>
      </c>
      <c r="K46" s="942">
        <v>463.05999999999995</v>
      </c>
      <c r="L46" s="942">
        <v>301.88</v>
      </c>
      <c r="M46" s="942">
        <v>153</v>
      </c>
      <c r="N46" s="937">
        <v>356.74</v>
      </c>
      <c r="O46" s="938">
        <v>1624.4199999999998</v>
      </c>
      <c r="P46" s="4">
        <v>5651.2</v>
      </c>
      <c r="Q46"/>
      <c r="R46" s="549" t="s">
        <v>253</v>
      </c>
      <c r="S46" s="646" t="s">
        <v>218</v>
      </c>
      <c r="T46" s="943">
        <v>0</v>
      </c>
      <c r="U46" s="942">
        <v>0</v>
      </c>
      <c r="V46" s="942">
        <v>507</v>
      </c>
      <c r="W46" s="942">
        <v>200</v>
      </c>
      <c r="X46" s="942">
        <v>200</v>
      </c>
      <c r="Y46" s="942">
        <v>200</v>
      </c>
      <c r="Z46" s="942">
        <v>150</v>
      </c>
      <c r="AA46" s="942">
        <v>100</v>
      </c>
      <c r="AB46" s="942">
        <v>100</v>
      </c>
      <c r="AC46" s="942">
        <v>150</v>
      </c>
      <c r="AD46" s="942">
        <v>150</v>
      </c>
      <c r="AE46" s="937">
        <v>175</v>
      </c>
      <c r="AF46" s="651">
        <v>1950</v>
      </c>
      <c r="AG46" s="653">
        <v>9200</v>
      </c>
      <c r="AI46" s="652" t="e">
        <v>#REF!</v>
      </c>
      <c r="AJ46" s="650"/>
      <c r="AK46" s="650"/>
      <c r="AL46" s="652"/>
      <c r="AM46" s="650"/>
      <c r="AN46" s="650"/>
      <c r="AO46" s="652"/>
      <c r="AP46" s="650"/>
      <c r="AQ46" s="650"/>
      <c r="AR46" s="652"/>
      <c r="AS46" s="650"/>
      <c r="AT46" s="650"/>
      <c r="AU46" s="651"/>
      <c r="AV46" s="653"/>
    </row>
    <row r="47" spans="1:48" ht="30.75" customHeight="1" thickBot="1" x14ac:dyDescent="0.3">
      <c r="A47" s="654" t="s">
        <v>254</v>
      </c>
      <c r="B47" s="655">
        <v>45147</v>
      </c>
      <c r="C47" s="656">
        <v>45148</v>
      </c>
      <c r="D47" s="657">
        <v>45149</v>
      </c>
      <c r="E47" s="657">
        <v>45150</v>
      </c>
      <c r="F47" s="1193">
        <v>45151</v>
      </c>
      <c r="G47" s="1193">
        <v>45152</v>
      </c>
      <c r="H47" s="658">
        <v>45153</v>
      </c>
      <c r="I47" s="658">
        <v>45154</v>
      </c>
      <c r="J47" s="658">
        <v>45155</v>
      </c>
      <c r="K47" s="658">
        <v>45156</v>
      </c>
      <c r="L47" s="658">
        <v>45157</v>
      </c>
      <c r="M47" s="658">
        <v>45158</v>
      </c>
      <c r="N47" s="659">
        <v>45159</v>
      </c>
      <c r="O47" s="1194">
        <v>45160</v>
      </c>
      <c r="P47">
        <v>45161</v>
      </c>
      <c r="Q47" s="661">
        <v>45162</v>
      </c>
      <c r="R47" s="654">
        <v>45163</v>
      </c>
      <c r="S47" s="655">
        <v>45147</v>
      </c>
      <c r="T47" s="656">
        <v>27.23573914</v>
      </c>
      <c r="U47" s="656">
        <v>16.1893651675</v>
      </c>
      <c r="V47" s="656">
        <v>20.140895200800003</v>
      </c>
      <c r="W47" s="656">
        <v>19.534973552499999</v>
      </c>
      <c r="X47" s="656">
        <v>24.020714138199999</v>
      </c>
      <c r="Y47" s="656">
        <v>24.289202002</v>
      </c>
      <c r="Z47" s="656">
        <v>24.786585676994655</v>
      </c>
      <c r="AA47" s="656">
        <v>21.238735646477075</v>
      </c>
      <c r="AB47" s="656">
        <v>22.89678092802879</v>
      </c>
      <c r="AC47" s="656">
        <v>21.104300180487805</v>
      </c>
      <c r="AD47" s="656">
        <v>23.393426380487803</v>
      </c>
      <c r="AE47" s="656">
        <v>18.751405180487804</v>
      </c>
      <c r="AF47" s="660">
        <v>578.74798199999998</v>
      </c>
      <c r="AH47" s="661"/>
      <c r="AI47" s="662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4"/>
    </row>
    <row r="48" spans="1:48" ht="30.75" customHeight="1" thickBot="1" x14ac:dyDescent="0.3">
      <c r="A48" s="665" t="s">
        <v>389</v>
      </c>
      <c r="B48" s="666"/>
      <c r="C48" s="667"/>
      <c r="D48" s="668"/>
      <c r="E48" s="668">
        <v>19.931499999999996</v>
      </c>
      <c r="F48" s="669">
        <v>30.923999999999999</v>
      </c>
      <c r="G48" s="669">
        <v>24.522040000000004</v>
      </c>
      <c r="H48" s="670">
        <v>14.049107000000001</v>
      </c>
      <c r="I48" s="670">
        <v>17.889689804878053</v>
      </c>
      <c r="J48" s="670">
        <v>20.365853331425932</v>
      </c>
      <c r="K48" s="670">
        <v>23.316665826883984</v>
      </c>
      <c r="L48" s="670">
        <v>15.731797830102643</v>
      </c>
      <c r="M48" s="670">
        <v>17.035309707317076</v>
      </c>
      <c r="N48" s="671">
        <v>27.5343582</v>
      </c>
      <c r="O48" s="944">
        <v>211.3003217006077</v>
      </c>
      <c r="P48" s="945">
        <v>-44948.699678299396</v>
      </c>
      <c r="Q48" s="655">
        <v>44383</v>
      </c>
      <c r="R48" s="673" t="s">
        <v>255</v>
      </c>
      <c r="S48" s="655">
        <v>45275</v>
      </c>
      <c r="T48" s="656">
        <v>27.23573914</v>
      </c>
      <c r="U48" s="656">
        <v>16.1893651675</v>
      </c>
      <c r="V48" s="656">
        <v>20.140895200800003</v>
      </c>
      <c r="W48" s="656">
        <v>19.534973552499999</v>
      </c>
      <c r="X48" s="656">
        <v>24.020714138199999</v>
      </c>
      <c r="Y48" s="656">
        <v>24.289202002</v>
      </c>
      <c r="Z48" s="656">
        <v>27.396625400000001</v>
      </c>
      <c r="AA48" s="656">
        <v>28.907837399999998</v>
      </c>
      <c r="AB48" s="656">
        <v>28.340655600000002</v>
      </c>
      <c r="AC48" s="656">
        <v>28.958784999999999</v>
      </c>
      <c r="AD48" s="656">
        <v>23.725914</v>
      </c>
      <c r="AE48" s="656">
        <v>22.970776999999998</v>
      </c>
      <c r="AF48" s="660">
        <v>281.87388729999998</v>
      </c>
      <c r="AG48" s="672">
        <v>-296.8740947</v>
      </c>
      <c r="AH48" s="655">
        <v>44383</v>
      </c>
      <c r="AI48" s="674"/>
      <c r="AJ48" s="675"/>
      <c r="AK48" s="675"/>
      <c r="AL48" s="675"/>
      <c r="AM48" s="675"/>
      <c r="AN48" s="675"/>
      <c r="AO48" s="675"/>
      <c r="AP48" s="675"/>
      <c r="AQ48" s="675"/>
      <c r="AR48" s="675"/>
      <c r="AS48" s="675"/>
      <c r="AT48" s="675"/>
      <c r="AU48" s="664"/>
    </row>
    <row r="49" spans="1:49" ht="27" thickBot="1" x14ac:dyDescent="0.35">
      <c r="A49" s="676" t="s">
        <v>256</v>
      </c>
      <c r="B49" s="677" t="s">
        <v>218</v>
      </c>
      <c r="C49" s="946">
        <v>0</v>
      </c>
      <c r="D49" s="678">
        <v>0</v>
      </c>
      <c r="E49" s="678">
        <v>12.7</v>
      </c>
      <c r="F49" s="679">
        <v>31.748155142857144</v>
      </c>
      <c r="G49" s="679">
        <v>24.522040000000004</v>
      </c>
      <c r="H49" s="658">
        <v>14.049107000000001</v>
      </c>
      <c r="I49" s="658">
        <v>9.0634999999999994</v>
      </c>
      <c r="J49" s="658"/>
      <c r="K49" s="658"/>
      <c r="L49" s="658">
        <v>13.6724</v>
      </c>
      <c r="M49" s="658"/>
      <c r="N49" s="659"/>
      <c r="O49" s="947">
        <v>105.75520214285716</v>
      </c>
      <c r="P49" s="948">
        <v>-45054.244797857144</v>
      </c>
      <c r="Q49"/>
      <c r="R49" s="676" t="s">
        <v>256</v>
      </c>
      <c r="S49" s="677" t="s">
        <v>218</v>
      </c>
      <c r="T49" s="949">
        <v>0</v>
      </c>
      <c r="U49" s="950">
        <v>0</v>
      </c>
      <c r="V49" s="950">
        <v>0</v>
      </c>
      <c r="W49" s="951">
        <v>0</v>
      </c>
      <c r="X49" s="950">
        <v>0</v>
      </c>
      <c r="Y49" s="950">
        <v>0</v>
      </c>
      <c r="Z49" s="950">
        <v>0</v>
      </c>
      <c r="AA49" s="950">
        <v>0</v>
      </c>
      <c r="AB49" s="950">
        <v>0</v>
      </c>
      <c r="AC49" s="950">
        <v>0</v>
      </c>
      <c r="AD49" s="950">
        <v>0</v>
      </c>
      <c r="AE49" s="952">
        <v>0</v>
      </c>
      <c r="AF49" s="680">
        <v>0</v>
      </c>
      <c r="AG49" s="681">
        <v>-578.74798199999998</v>
      </c>
      <c r="AI49" s="682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0"/>
    </row>
    <row r="50" spans="1:49" ht="18" x14ac:dyDescent="0.2">
      <c r="A50" s="684" t="s">
        <v>257</v>
      </c>
      <c r="B50" s="646" t="s">
        <v>221</v>
      </c>
      <c r="C50" s="685">
        <v>0</v>
      </c>
      <c r="D50" s="685" t="e">
        <v>#DIV/0!</v>
      </c>
      <c r="E50" s="685">
        <v>2.814278672226007E-3</v>
      </c>
      <c r="F50" s="685">
        <v>3.9398649509491653E-3</v>
      </c>
      <c r="G50" s="685">
        <v>2.8980999206919098E-3</v>
      </c>
      <c r="H50" s="686">
        <v>1.6738139114441384E-3</v>
      </c>
      <c r="I50" s="686">
        <v>2.1727182255096042E-3</v>
      </c>
      <c r="J50" s="686">
        <v>2.5804073659399579E-3</v>
      </c>
      <c r="K50" s="686">
        <v>3.1870148412251418E-3</v>
      </c>
      <c r="L50" s="686">
        <v>2.0260766403290948E-3</v>
      </c>
      <c r="M50" s="686">
        <v>2.1297459508128917E-3</v>
      </c>
      <c r="N50" s="686">
        <v>3.5259774875144065E-3</v>
      </c>
      <c r="O50" s="687" t="e">
        <v>#DIV/0!</v>
      </c>
      <c r="P50"/>
      <c r="Q50"/>
      <c r="R50" s="953" t="s">
        <v>257</v>
      </c>
      <c r="S50" s="646" t="s">
        <v>221</v>
      </c>
      <c r="T50" s="686">
        <v>0</v>
      </c>
      <c r="U50" s="686">
        <v>0</v>
      </c>
      <c r="V50" s="686">
        <v>0</v>
      </c>
      <c r="W50" s="686">
        <v>2.5499114700239557E-3</v>
      </c>
      <c r="X50" s="686">
        <v>2.9850905313742984E-3</v>
      </c>
      <c r="Y50" s="686">
        <v>3.1453330427083669E-3</v>
      </c>
      <c r="Z50" s="686">
        <v>0</v>
      </c>
      <c r="AA50" s="686">
        <v>0</v>
      </c>
      <c r="AB50" s="686">
        <v>3.4821754801520081E-3</v>
      </c>
      <c r="AC50" s="686">
        <v>3.481581228115252E-3</v>
      </c>
      <c r="AD50" s="686">
        <v>2.8693344704215952E-3</v>
      </c>
      <c r="AE50" s="686">
        <v>2.6854538796741239E-3</v>
      </c>
      <c r="AF50" s="688">
        <v>1.6551397898905546E-3</v>
      </c>
      <c r="AI50" s="689"/>
      <c r="AJ50" s="690"/>
      <c r="AK50" s="690"/>
      <c r="AL50" s="690"/>
      <c r="AM50" s="690"/>
      <c r="AN50" s="690"/>
      <c r="AO50" s="686"/>
      <c r="AP50" s="686"/>
      <c r="AQ50" s="686"/>
      <c r="AR50" s="686"/>
      <c r="AS50" s="691"/>
      <c r="AT50" s="691"/>
      <c r="AU50" s="688"/>
    </row>
    <row r="51" spans="1:49" ht="24" customHeight="1" thickBot="1" x14ac:dyDescent="0.3">
      <c r="A51" s="692" t="s">
        <v>258</v>
      </c>
      <c r="B51" s="693" t="s">
        <v>218</v>
      </c>
      <c r="C51" s="694">
        <v>0</v>
      </c>
      <c r="D51" s="695">
        <v>0</v>
      </c>
      <c r="E51" s="696">
        <v>0</v>
      </c>
      <c r="F51" s="695">
        <v>0</v>
      </c>
      <c r="G51" s="696">
        <v>0</v>
      </c>
      <c r="H51" s="696">
        <v>0</v>
      </c>
      <c r="I51" s="697">
        <v>0</v>
      </c>
      <c r="J51" s="697">
        <v>0</v>
      </c>
      <c r="K51" s="697">
        <v>0</v>
      </c>
      <c r="L51" s="697">
        <v>0</v>
      </c>
      <c r="M51" s="697">
        <v>0</v>
      </c>
      <c r="N51" s="697">
        <v>0</v>
      </c>
      <c r="O51" s="954">
        <v>0</v>
      </c>
      <c r="P51"/>
      <c r="Q51"/>
      <c r="R51" s="955" t="s">
        <v>258</v>
      </c>
      <c r="S51" s="693" t="s">
        <v>218</v>
      </c>
      <c r="T51" s="699">
        <v>0</v>
      </c>
      <c r="U51" s="700">
        <v>0</v>
      </c>
      <c r="V51" s="697">
        <v>0</v>
      </c>
      <c r="W51" s="700">
        <v>0</v>
      </c>
      <c r="X51" s="697">
        <v>0</v>
      </c>
      <c r="Y51" s="697">
        <v>0</v>
      </c>
      <c r="Z51" s="697">
        <v>0</v>
      </c>
      <c r="AA51" s="697">
        <v>0</v>
      </c>
      <c r="AB51" s="697">
        <v>0</v>
      </c>
      <c r="AC51" s="697">
        <v>0</v>
      </c>
      <c r="AD51" s="697">
        <v>0</v>
      </c>
      <c r="AE51" s="697">
        <v>0</v>
      </c>
      <c r="AF51" s="698">
        <v>0</v>
      </c>
      <c r="AI51" s="701"/>
      <c r="AJ51" s="702"/>
      <c r="AK51" s="702"/>
      <c r="AL51" s="702"/>
      <c r="AM51" s="702"/>
      <c r="AN51" s="702"/>
      <c r="AO51" s="702"/>
      <c r="AP51" s="702"/>
      <c r="AQ51" s="702"/>
      <c r="AR51" s="702"/>
      <c r="AS51" s="702"/>
      <c r="AT51" s="702"/>
      <c r="AU51" s="698"/>
    </row>
    <row r="52" spans="1:49" ht="25.5" customHeight="1" thickTop="1" thickBot="1" x14ac:dyDescent="0.35">
      <c r="A52" s="703" t="s">
        <v>259</v>
      </c>
      <c r="B52" s="704" t="s">
        <v>218</v>
      </c>
      <c r="C52" s="705">
        <v>0</v>
      </c>
      <c r="D52" s="706">
        <v>0</v>
      </c>
      <c r="E52" s="706"/>
      <c r="F52" s="707"/>
      <c r="G52" s="707"/>
      <c r="H52" s="707"/>
      <c r="I52" s="707"/>
      <c r="J52" s="707"/>
      <c r="K52" s="707"/>
      <c r="L52" s="707"/>
      <c r="M52" s="707"/>
      <c r="N52" s="707"/>
      <c r="O52" s="956">
        <v>0</v>
      </c>
      <c r="P52" s="872" t="s">
        <v>260</v>
      </c>
      <c r="Q52"/>
      <c r="R52" s="957" t="s">
        <v>259</v>
      </c>
      <c r="S52" s="704" t="s">
        <v>218</v>
      </c>
      <c r="T52" s="705">
        <v>0</v>
      </c>
      <c r="U52" s="706">
        <v>0</v>
      </c>
      <c r="V52" s="706">
        <v>0</v>
      </c>
      <c r="W52" s="707">
        <v>0</v>
      </c>
      <c r="X52" s="707">
        <v>0</v>
      </c>
      <c r="Y52" s="707">
        <v>0</v>
      </c>
      <c r="Z52" s="707">
        <v>0</v>
      </c>
      <c r="AA52" s="707">
        <v>0</v>
      </c>
      <c r="AB52" s="707">
        <v>28.340655600000002</v>
      </c>
      <c r="AC52" s="707">
        <v>28.958784999999999</v>
      </c>
      <c r="AD52" s="707">
        <v>23.725914</v>
      </c>
      <c r="AE52" s="707">
        <v>22.970776999999998</v>
      </c>
      <c r="AF52" s="708">
        <v>93.967438000000001</v>
      </c>
      <c r="AG52" s="709" t="s">
        <v>260</v>
      </c>
      <c r="AI52" s="710"/>
      <c r="AJ52" s="710"/>
      <c r="AK52" s="710"/>
      <c r="AL52" s="710"/>
      <c r="AM52" s="710"/>
      <c r="AN52" s="710"/>
      <c r="AO52" s="710"/>
      <c r="AP52" s="710"/>
      <c r="AQ52" s="710"/>
      <c r="AR52" s="710"/>
      <c r="AS52" s="710"/>
      <c r="AT52" s="710"/>
      <c r="AU52" s="711"/>
    </row>
    <row r="53" spans="1:49" ht="11" customHeight="1" x14ac:dyDescent="0.3">
      <c r="A53" s="712"/>
      <c r="B53" s="713"/>
      <c r="C53" s="714"/>
      <c r="D53" s="714"/>
      <c r="E53" s="714"/>
      <c r="F53" s="715"/>
      <c r="G53" s="715"/>
      <c r="H53" s="715"/>
      <c r="I53" s="715"/>
      <c r="J53" s="715"/>
      <c r="K53" s="715"/>
      <c r="L53" s="715"/>
      <c r="M53" s="715"/>
      <c r="N53" s="715"/>
      <c r="O53" s="958"/>
      <c r="P53" s="872"/>
      <c r="Q53"/>
      <c r="R53" s="959"/>
      <c r="S53" s="713"/>
      <c r="T53" s="714"/>
      <c r="U53" s="714"/>
      <c r="V53" s="714"/>
      <c r="W53" s="715"/>
      <c r="X53" s="715"/>
      <c r="Y53" s="715"/>
      <c r="Z53" s="715"/>
      <c r="AA53" s="715"/>
      <c r="AB53" s="715"/>
      <c r="AC53" s="715"/>
      <c r="AD53" s="715"/>
      <c r="AE53" s="715"/>
      <c r="AF53" s="716"/>
      <c r="AG53" s="709"/>
      <c r="AI53" s="710"/>
      <c r="AJ53" s="715"/>
      <c r="AK53" s="715"/>
      <c r="AL53" s="715"/>
      <c r="AM53" s="715"/>
      <c r="AN53" s="715"/>
      <c r="AO53" s="715"/>
      <c r="AP53" s="715"/>
      <c r="AQ53" s="715"/>
      <c r="AR53" s="715"/>
      <c r="AS53" s="715"/>
      <c r="AT53" s="715"/>
      <c r="AU53" s="711"/>
    </row>
    <row r="54" spans="1:49" ht="20" thickBot="1" x14ac:dyDescent="0.3">
      <c r="A54" s="717" t="s">
        <v>261</v>
      </c>
      <c r="B54" s="718" t="s">
        <v>218</v>
      </c>
      <c r="C54" s="719">
        <v>0</v>
      </c>
      <c r="D54" s="719">
        <v>0</v>
      </c>
      <c r="E54" s="719">
        <v>0</v>
      </c>
      <c r="F54" s="719">
        <v>11.78012</v>
      </c>
      <c r="G54" s="719">
        <v>29.096329999999998</v>
      </c>
      <c r="H54" s="719">
        <v>25.797934000000001</v>
      </c>
      <c r="I54" s="719">
        <v>23.427937</v>
      </c>
      <c r="J54" s="719">
        <v>21.565266000000001</v>
      </c>
      <c r="K54" s="720">
        <v>20.371109000000001</v>
      </c>
      <c r="L54" s="720">
        <v>17.419789999999999</v>
      </c>
      <c r="M54" s="720">
        <v>16.368099999999998</v>
      </c>
      <c r="N54" s="720">
        <v>8.6031370000000003</v>
      </c>
      <c r="O54" s="960">
        <v>174.429723</v>
      </c>
      <c r="P54" s="961">
        <v>174.429723</v>
      </c>
      <c r="Q54" s="2" t="e">
        <v>#DIV/0!</v>
      </c>
      <c r="R54" s="962" t="s">
        <v>261</v>
      </c>
      <c r="S54" s="963" t="s">
        <v>218</v>
      </c>
      <c r="T54" s="1475">
        <v>27.23573914</v>
      </c>
      <c r="U54" s="1475">
        <v>16.1893651675</v>
      </c>
      <c r="V54" s="1475">
        <v>20.140895200800003</v>
      </c>
      <c r="W54" s="1475">
        <v>19.283999999999999</v>
      </c>
      <c r="X54" s="1475">
        <v>21.216000000000001</v>
      </c>
      <c r="Y54" s="1475">
        <v>20.149999999999999</v>
      </c>
      <c r="Z54" s="1475">
        <v>27.5</v>
      </c>
      <c r="AA54" s="1475">
        <v>18</v>
      </c>
      <c r="AB54" s="1475">
        <v>24</v>
      </c>
      <c r="AC54" s="720">
        <v>25</v>
      </c>
      <c r="AD54" s="720">
        <v>24</v>
      </c>
      <c r="AE54" s="720">
        <v>24</v>
      </c>
      <c r="AF54" s="721">
        <v>272</v>
      </c>
      <c r="AG54" s="722">
        <v>178.03256199999998</v>
      </c>
      <c r="AH54" s="723">
        <v>2.8946197298685528</v>
      </c>
      <c r="AI54" s="724" t="e">
        <v>#REF!</v>
      </c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6"/>
      <c r="AV54" s="723"/>
    </row>
    <row r="55" spans="1:49" ht="21" x14ac:dyDescent="0.25">
      <c r="A55" s="551" t="s">
        <v>262</v>
      </c>
      <c r="B55" s="727" t="s">
        <v>218</v>
      </c>
      <c r="C55" s="728">
        <v>0</v>
      </c>
      <c r="D55" s="728">
        <v>0</v>
      </c>
      <c r="E55" s="728">
        <v>0</v>
      </c>
      <c r="F55" s="728">
        <v>0</v>
      </c>
      <c r="G55" s="728">
        <v>1.5786</v>
      </c>
      <c r="H55" s="728">
        <v>0</v>
      </c>
      <c r="I55" s="729">
        <v>0</v>
      </c>
      <c r="J55" s="729">
        <v>1.3304339999999999</v>
      </c>
      <c r="K55" s="729">
        <v>0.25759799999999999</v>
      </c>
      <c r="L55" s="729">
        <v>1.0267919999999999</v>
      </c>
      <c r="M55" s="729">
        <v>1.4635079999999998</v>
      </c>
      <c r="N55" s="729">
        <v>0.89459999999999995</v>
      </c>
      <c r="O55" s="964">
        <v>6.5515319999999999</v>
      </c>
      <c r="P55" s="965"/>
      <c r="Q55"/>
      <c r="R55" s="551" t="s">
        <v>262</v>
      </c>
      <c r="S55" s="966" t="s">
        <v>218</v>
      </c>
      <c r="T55" s="729">
        <v>0.9</v>
      </c>
      <c r="U55" s="729">
        <v>1.8</v>
      </c>
      <c r="V55" s="729">
        <v>0.99</v>
      </c>
      <c r="W55" s="729">
        <v>1.08</v>
      </c>
      <c r="X55" s="729">
        <v>0.99</v>
      </c>
      <c r="Y55" s="729">
        <v>1.08</v>
      </c>
      <c r="Z55" s="729">
        <v>1.08</v>
      </c>
      <c r="AA55" s="729">
        <v>1.08</v>
      </c>
      <c r="AB55" s="729">
        <v>0.99</v>
      </c>
      <c r="AC55" s="729">
        <v>1.08</v>
      </c>
      <c r="AD55" s="729">
        <v>0.99</v>
      </c>
      <c r="AE55" s="729">
        <v>1.08</v>
      </c>
      <c r="AF55" s="726">
        <v>13.05</v>
      </c>
      <c r="AG55" s="730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26"/>
      <c r="AV55" s="732"/>
      <c r="AW55" s="732"/>
    </row>
    <row r="56" spans="1:49" ht="22" thickBot="1" x14ac:dyDescent="0.3">
      <c r="A56" s="733" t="s">
        <v>263</v>
      </c>
      <c r="B56" s="734" t="s">
        <v>218</v>
      </c>
      <c r="C56" s="735">
        <v>0</v>
      </c>
      <c r="D56" s="735">
        <v>0</v>
      </c>
      <c r="E56" s="735">
        <v>0</v>
      </c>
      <c r="F56" s="735">
        <v>0</v>
      </c>
      <c r="G56" s="735">
        <v>0</v>
      </c>
      <c r="H56" s="735">
        <v>0</v>
      </c>
      <c r="I56" s="736">
        <v>0</v>
      </c>
      <c r="J56" s="736">
        <v>0.69947999999999999</v>
      </c>
      <c r="K56" s="736">
        <v>0.92611999999999994</v>
      </c>
      <c r="L56" s="736">
        <v>0.60375999999999996</v>
      </c>
      <c r="M56" s="736">
        <v>0.30599999999999999</v>
      </c>
      <c r="N56" s="736">
        <v>0.71348</v>
      </c>
      <c r="O56" s="967">
        <v>3.24884</v>
      </c>
      <c r="P56"/>
      <c r="Q56"/>
      <c r="R56" s="733" t="s">
        <v>263</v>
      </c>
      <c r="S56" s="968" t="s">
        <v>218</v>
      </c>
      <c r="T56" s="736">
        <v>0.3</v>
      </c>
      <c r="U56" s="736">
        <v>0.35000000000000003</v>
      </c>
      <c r="V56" s="736">
        <v>0.3</v>
      </c>
      <c r="W56" s="736">
        <v>0.35000000000000003</v>
      </c>
      <c r="X56" s="736">
        <v>0.3</v>
      </c>
      <c r="Y56" s="736">
        <v>0.35000000000000003</v>
      </c>
      <c r="Z56" s="736">
        <v>0.3</v>
      </c>
      <c r="AA56" s="736">
        <v>0.2</v>
      </c>
      <c r="AB56" s="736">
        <v>0.2</v>
      </c>
      <c r="AC56" s="736">
        <v>0.35000000000000003</v>
      </c>
      <c r="AD56" s="736">
        <v>0.3</v>
      </c>
      <c r="AE56" s="736">
        <v>0.35000000000000003</v>
      </c>
      <c r="AF56" s="737">
        <v>3.9</v>
      </c>
      <c r="AI56" s="738" t="e">
        <v>#REF!</v>
      </c>
      <c r="AJ56" s="738" t="e">
        <v>#REF!</v>
      </c>
      <c r="AK56" s="738"/>
      <c r="AL56" s="738"/>
      <c r="AM56" s="738"/>
      <c r="AN56" s="738"/>
      <c r="AO56" s="738"/>
      <c r="AP56" s="738"/>
      <c r="AQ56" s="738"/>
      <c r="AR56" s="738"/>
      <c r="AS56" s="738"/>
      <c r="AT56" s="738"/>
      <c r="AU56" s="737"/>
      <c r="AV56" s="739"/>
      <c r="AW56" s="739"/>
    </row>
    <row r="57" spans="1:49" ht="25" thickBot="1" x14ac:dyDescent="0.35">
      <c r="A57" s="740" t="s">
        <v>264</v>
      </c>
      <c r="B57" s="741" t="s">
        <v>218</v>
      </c>
      <c r="C57" s="742">
        <v>0</v>
      </c>
      <c r="D57" s="743">
        <v>0</v>
      </c>
      <c r="E57" s="743">
        <v>0</v>
      </c>
      <c r="F57" s="743">
        <v>0</v>
      </c>
      <c r="G57" s="743">
        <v>1.5786</v>
      </c>
      <c r="H57" s="743">
        <v>0</v>
      </c>
      <c r="I57" s="744">
        <v>0</v>
      </c>
      <c r="J57" s="744">
        <v>2.0299139999999998</v>
      </c>
      <c r="K57" s="744">
        <v>1.1837179999999998</v>
      </c>
      <c r="L57" s="744">
        <v>1.6305519999999998</v>
      </c>
      <c r="M57" s="744">
        <v>1.7695079999999999</v>
      </c>
      <c r="N57" s="745">
        <v>1.60808</v>
      </c>
      <c r="O57" s="969">
        <v>9.8003719999999994</v>
      </c>
      <c r="P57" s="747" t="e">
        <v>#DIV/0!</v>
      </c>
      <c r="Q57"/>
      <c r="R57" s="740" t="s">
        <v>264</v>
      </c>
      <c r="S57" s="970" t="s">
        <v>218</v>
      </c>
      <c r="T57" s="748">
        <v>1.2</v>
      </c>
      <c r="U57" s="744">
        <v>2.15</v>
      </c>
      <c r="V57" s="744">
        <v>1.29</v>
      </c>
      <c r="W57" s="744">
        <v>1.4300000000000002</v>
      </c>
      <c r="X57" s="744">
        <v>1.29</v>
      </c>
      <c r="Y57" s="744">
        <v>1.4300000000000002</v>
      </c>
      <c r="Z57" s="744">
        <v>1.3800000000000001</v>
      </c>
      <c r="AA57" s="744">
        <v>1.28</v>
      </c>
      <c r="AB57" s="744">
        <v>1.19</v>
      </c>
      <c r="AC57" s="744">
        <v>1.4300000000000002</v>
      </c>
      <c r="AD57" s="744">
        <v>1.29</v>
      </c>
      <c r="AE57" s="745">
        <v>1.4300000000000002</v>
      </c>
      <c r="AF57" s="746">
        <v>16.95</v>
      </c>
      <c r="AG57" s="747">
        <v>0.18038163390173517</v>
      </c>
      <c r="AI57" s="748"/>
      <c r="AJ57" s="744"/>
      <c r="AK57" s="744"/>
      <c r="AL57" s="744"/>
      <c r="AM57" s="744"/>
      <c r="AN57" s="744"/>
      <c r="AO57" s="744"/>
      <c r="AP57" s="744"/>
      <c r="AQ57" s="744"/>
      <c r="AR57" s="744"/>
      <c r="AS57" s="744"/>
      <c r="AT57" s="745"/>
      <c r="AU57" s="746"/>
    </row>
    <row r="58" spans="1:49" ht="29.25" customHeight="1" thickTop="1" thickBot="1" x14ac:dyDescent="0.35">
      <c r="A58" s="749" t="s">
        <v>385</v>
      </c>
      <c r="B58" s="750" t="s">
        <v>218</v>
      </c>
      <c r="C58" s="751">
        <v>0</v>
      </c>
      <c r="D58" s="752">
        <v>0</v>
      </c>
      <c r="E58" s="752">
        <v>0</v>
      </c>
      <c r="F58" s="752">
        <v>11.78012</v>
      </c>
      <c r="G58" s="752">
        <v>30.67493</v>
      </c>
      <c r="H58" s="752">
        <v>25.797934000000001</v>
      </c>
      <c r="I58" s="752">
        <v>23.427937</v>
      </c>
      <c r="J58" s="753">
        <v>23.595179999999999</v>
      </c>
      <c r="K58" s="753">
        <v>21.554827</v>
      </c>
      <c r="L58" s="753">
        <v>19.050342000000001</v>
      </c>
      <c r="M58" s="753">
        <v>18.137607999999997</v>
      </c>
      <c r="N58" s="754">
        <v>10.211217</v>
      </c>
      <c r="O58" s="971">
        <v>184.23009500000001</v>
      </c>
      <c r="P58" s="972" t="s">
        <v>265</v>
      </c>
      <c r="Q58" s="2" t="e">
        <v>#DIV/0!</v>
      </c>
      <c r="R58" s="749" t="s">
        <v>385</v>
      </c>
      <c r="S58" s="973" t="s">
        <v>218</v>
      </c>
      <c r="T58" s="1195">
        <v>21.2</v>
      </c>
      <c r="U58" s="1196">
        <v>24.15</v>
      </c>
      <c r="V58" s="1196">
        <v>23.29</v>
      </c>
      <c r="W58" s="1196">
        <v>23.43</v>
      </c>
      <c r="X58" s="1196">
        <v>23.29</v>
      </c>
      <c r="Y58" s="1196">
        <v>25.43</v>
      </c>
      <c r="Z58" s="1196">
        <v>27501.38</v>
      </c>
      <c r="AA58" s="1196">
        <v>18001.28</v>
      </c>
      <c r="AB58" s="1196">
        <v>24001.19</v>
      </c>
      <c r="AC58" s="1196">
        <v>26.43</v>
      </c>
      <c r="AD58" s="1196">
        <v>25.29</v>
      </c>
      <c r="AE58" s="1197">
        <v>25.43</v>
      </c>
      <c r="AF58" s="755">
        <v>288.95</v>
      </c>
      <c r="AG58" s="756" t="s">
        <v>265</v>
      </c>
      <c r="AH58" s="723">
        <v>3.075001363770288</v>
      </c>
      <c r="AI58" s="757"/>
      <c r="AJ58" s="758"/>
      <c r="AK58" s="758"/>
      <c r="AL58" s="758"/>
      <c r="AM58" s="758"/>
      <c r="AN58" s="758"/>
      <c r="AO58" s="758"/>
      <c r="AP58" s="758"/>
      <c r="AQ58" s="758"/>
      <c r="AR58" s="758"/>
      <c r="AS58" s="758"/>
      <c r="AT58" s="759"/>
      <c r="AU58" s="760"/>
    </row>
    <row r="59" spans="1:49" ht="24.5" customHeight="1" thickBot="1" x14ac:dyDescent="0.35">
      <c r="A59" s="761"/>
      <c r="B59" s="762"/>
      <c r="C59" s="763"/>
      <c r="D59" s="764"/>
      <c r="E59" s="764"/>
      <c r="F59" s="764"/>
      <c r="G59" s="764"/>
      <c r="H59" s="764"/>
      <c r="I59" s="764"/>
      <c r="J59" s="764"/>
      <c r="K59" s="764"/>
      <c r="L59" s="764"/>
      <c r="M59" s="764"/>
      <c r="N59" s="765"/>
      <c r="O59" s="975"/>
      <c r="P59" s="972"/>
      <c r="Q59" s="2"/>
      <c r="R59" s="761"/>
      <c r="S59" s="976"/>
      <c r="T59" s="763"/>
      <c r="U59" s="764"/>
      <c r="V59" s="764"/>
      <c r="W59" s="764"/>
      <c r="X59" s="764"/>
      <c r="Y59" s="764"/>
      <c r="Z59" s="764"/>
      <c r="AA59" s="764"/>
      <c r="AB59" s="764"/>
      <c r="AC59" s="764"/>
      <c r="AD59" s="764"/>
      <c r="AE59" s="765"/>
      <c r="AF59" s="766"/>
      <c r="AG59" s="756"/>
      <c r="AH59" s="723"/>
      <c r="AI59" s="757"/>
      <c r="AJ59" s="758"/>
      <c r="AK59" s="758"/>
      <c r="AL59" s="758"/>
      <c r="AM59" s="758"/>
      <c r="AN59" s="758"/>
      <c r="AO59" s="758"/>
      <c r="AP59" s="758"/>
      <c r="AQ59" s="758"/>
      <c r="AR59" s="758"/>
      <c r="AS59" s="758"/>
      <c r="AT59" s="759"/>
      <c r="AU59" s="760"/>
    </row>
    <row r="60" spans="1:49" ht="29.25" customHeight="1" x14ac:dyDescent="0.3">
      <c r="A60" s="767" t="s">
        <v>390</v>
      </c>
      <c r="B60" s="768">
        <v>45146</v>
      </c>
      <c r="C60" s="769">
        <v>0</v>
      </c>
      <c r="D60" s="770">
        <v>0</v>
      </c>
      <c r="E60" s="771">
        <v>10.4</v>
      </c>
      <c r="F60" s="771">
        <v>23.469099999999997</v>
      </c>
      <c r="G60" s="771">
        <v>25.459499999999998</v>
      </c>
      <c r="H60" s="771">
        <v>25.848500000000001</v>
      </c>
      <c r="I60" s="771">
        <v>21.167999999999999</v>
      </c>
      <c r="J60" s="771">
        <v>21.167999999999999</v>
      </c>
      <c r="K60" s="771">
        <v>29.648799999999998</v>
      </c>
      <c r="L60" s="771">
        <v>22.248000000000005</v>
      </c>
      <c r="M60" s="771">
        <v>20.7288</v>
      </c>
      <c r="N60" s="772">
        <v>21.667999999999999</v>
      </c>
      <c r="O60" s="977">
        <v>0</v>
      </c>
      <c r="P60" s="978"/>
      <c r="Q60" s="661"/>
      <c r="R60" s="549" t="s">
        <v>266</v>
      </c>
      <c r="S60" s="768">
        <v>44355</v>
      </c>
      <c r="T60" s="774">
        <v>27.3078</v>
      </c>
      <c r="U60" s="771">
        <v>25.939399999999999</v>
      </c>
      <c r="V60" s="771">
        <v>35.803699999999999</v>
      </c>
      <c r="W60" s="771">
        <v>40.988099801494187</v>
      </c>
      <c r="X60" s="771">
        <v>40.618999769028278</v>
      </c>
      <c r="Y60" s="771">
        <v>37.710999805822972</v>
      </c>
      <c r="Z60" s="771">
        <v>33.633999885750939</v>
      </c>
      <c r="AA60" s="771">
        <v>30.320999964905905</v>
      </c>
      <c r="AB60" s="771">
        <v>27.447000000000003</v>
      </c>
      <c r="AC60" s="771">
        <v>26.891000000000002</v>
      </c>
      <c r="AD60" s="771">
        <v>26.133000000000003</v>
      </c>
      <c r="AE60" s="772">
        <v>26.641000000000002</v>
      </c>
      <c r="AF60" s="760">
        <v>379.4359992270023</v>
      </c>
      <c r="AG60" s="773"/>
      <c r="AH60" s="661"/>
      <c r="AI60" s="774"/>
      <c r="AJ60" s="775"/>
      <c r="AK60" s="775"/>
      <c r="AL60" s="775"/>
      <c r="AM60" s="775"/>
      <c r="AN60" s="775"/>
      <c r="AO60" s="775"/>
      <c r="AP60" s="775"/>
      <c r="AQ60" s="775"/>
      <c r="AR60" s="775"/>
      <c r="AS60" s="775"/>
      <c r="AT60" s="772"/>
      <c r="AU60" s="760"/>
    </row>
    <row r="61" spans="1:49" ht="26" x14ac:dyDescent="0.3">
      <c r="A61" s="551" t="s">
        <v>267</v>
      </c>
      <c r="B61" s="776"/>
      <c r="C61" s="769">
        <v>0</v>
      </c>
      <c r="D61" s="770">
        <v>0</v>
      </c>
      <c r="E61" s="771">
        <v>12.4384</v>
      </c>
      <c r="F61" s="771">
        <v>22.134</v>
      </c>
      <c r="G61" s="771">
        <v>57.149000000000001</v>
      </c>
      <c r="H61" s="771">
        <v>32.5</v>
      </c>
      <c r="I61" s="771">
        <v>31.958500000000001</v>
      </c>
      <c r="J61" s="771">
        <v>33.809899899510235</v>
      </c>
      <c r="K61" s="771">
        <v>54.689999689873318</v>
      </c>
      <c r="L61" s="771">
        <v>45.409799681524937</v>
      </c>
      <c r="M61" s="771">
        <v>24.701200000000004</v>
      </c>
      <c r="N61" s="772">
        <v>30.848140000000001</v>
      </c>
      <c r="O61" s="974">
        <v>345.63893927090851</v>
      </c>
      <c r="P61" s="777"/>
      <c r="Q61" s="661">
        <v>44383</v>
      </c>
      <c r="R61" s="551" t="s">
        <v>267</v>
      </c>
      <c r="S61" s="661"/>
      <c r="T61" s="774">
        <v>29.253150000000002</v>
      </c>
      <c r="U61" s="771">
        <v>27.727450000000001</v>
      </c>
      <c r="V61" s="771">
        <v>32.977350000000001</v>
      </c>
      <c r="W61" s="771">
        <v>34.127850000000002</v>
      </c>
      <c r="X61" s="771">
        <v>33.957410000000003</v>
      </c>
      <c r="Y61" s="771">
        <v>29.142849999999999</v>
      </c>
      <c r="Z61" s="771">
        <v>56.5304</v>
      </c>
      <c r="AA61" s="771">
        <v>57.421399999999998</v>
      </c>
      <c r="AB61" s="771">
        <v>54.703400000000002</v>
      </c>
      <c r="AC61" s="771">
        <v>35.036250000000003</v>
      </c>
      <c r="AD61" s="771">
        <v>33.814</v>
      </c>
      <c r="AE61" s="772">
        <v>33.539250000000003</v>
      </c>
      <c r="AF61" s="760">
        <v>400.24712000000005</v>
      </c>
      <c r="AG61" s="777"/>
      <c r="AH61" s="661">
        <v>44383</v>
      </c>
      <c r="AI61" s="774"/>
      <c r="AJ61" s="775"/>
      <c r="AK61" s="775"/>
      <c r="AL61" s="775"/>
      <c r="AM61" s="775"/>
      <c r="AN61" s="775"/>
      <c r="AO61" s="775"/>
      <c r="AP61" s="775"/>
      <c r="AQ61" s="775"/>
      <c r="AR61" s="775"/>
      <c r="AS61" s="775"/>
      <c r="AT61" s="772"/>
      <c r="AU61" s="760"/>
    </row>
    <row r="62" spans="1:49" ht="22.5" customHeight="1" x14ac:dyDescent="0.3">
      <c r="A62" s="778" t="s">
        <v>268</v>
      </c>
      <c r="B62" s="779" t="s">
        <v>251</v>
      </c>
      <c r="C62" s="769">
        <v>0</v>
      </c>
      <c r="D62" s="770">
        <v>0</v>
      </c>
      <c r="E62" s="770">
        <v>3.22</v>
      </c>
      <c r="F62" s="770">
        <v>22.155999999999999</v>
      </c>
      <c r="G62" s="770">
        <v>58.398000000000003</v>
      </c>
      <c r="H62" s="770">
        <v>48.337000000000003</v>
      </c>
      <c r="I62" s="770">
        <v>45.756</v>
      </c>
      <c r="J62" s="775">
        <v>49.521999999999998</v>
      </c>
      <c r="K62" s="775">
        <v>46.152999999999999</v>
      </c>
      <c r="L62" s="775">
        <v>42.290999999999997</v>
      </c>
      <c r="M62" s="775">
        <v>32.979999999999997</v>
      </c>
      <c r="N62" s="772">
        <v>35.69</v>
      </c>
      <c r="O62" s="974">
        <v>384.50299999999999</v>
      </c>
      <c r="P62"/>
      <c r="Q62"/>
      <c r="R62" s="778" t="s">
        <v>268</v>
      </c>
      <c r="S62" s="780" t="s">
        <v>251</v>
      </c>
      <c r="T62" s="774">
        <v>28.734232250000002</v>
      </c>
      <c r="U62" s="771">
        <v>20.640480825400001</v>
      </c>
      <c r="V62" s="771">
        <v>27.695224708200001</v>
      </c>
      <c r="W62" s="771">
        <v>30.336266859999999</v>
      </c>
      <c r="X62" s="771">
        <v>30.432521700399995</v>
      </c>
      <c r="Y62" s="771">
        <v>25.442452893999995</v>
      </c>
      <c r="Z62" s="771">
        <v>55.4</v>
      </c>
      <c r="AA62" s="771">
        <v>54.53</v>
      </c>
      <c r="AB62" s="775">
        <v>52.97</v>
      </c>
      <c r="AC62" s="775">
        <v>35.869999999999997</v>
      </c>
      <c r="AD62" s="775">
        <v>33.97</v>
      </c>
      <c r="AE62" s="772">
        <v>32.950000000000003</v>
      </c>
      <c r="AF62" s="760">
        <v>389.28000000000003</v>
      </c>
      <c r="AI62" s="774"/>
      <c r="AJ62" s="774"/>
      <c r="AK62" s="774"/>
      <c r="AL62" s="774"/>
      <c r="AM62" s="774"/>
      <c r="AN62" s="774"/>
      <c r="AO62" s="774"/>
      <c r="AP62" s="774"/>
      <c r="AQ62" s="774"/>
      <c r="AR62" s="774"/>
      <c r="AS62" s="774"/>
      <c r="AT62" s="774"/>
      <c r="AU62" s="760"/>
    </row>
    <row r="63" spans="1:49" x14ac:dyDescent="0.2">
      <c r="A63" s="781"/>
      <c r="B63" s="78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781"/>
      <c r="S63" s="782"/>
      <c r="T63"/>
      <c r="U63"/>
      <c r="V63"/>
      <c r="W63"/>
      <c r="X63"/>
      <c r="Y63"/>
      <c r="Z63"/>
      <c r="AA63"/>
      <c r="AB63"/>
      <c r="AC63"/>
      <c r="AD63"/>
      <c r="AE63"/>
    </row>
    <row r="64" spans="1:49" x14ac:dyDescent="0.2">
      <c r="A64" s="783"/>
      <c r="B64" s="713"/>
      <c r="C64" s="2"/>
      <c r="D64"/>
      <c r="E64"/>
      <c r="F64"/>
      <c r="G64"/>
      <c r="H64"/>
      <c r="I64"/>
      <c r="J64"/>
      <c r="K64"/>
      <c r="L64" s="979"/>
      <c r="M64" s="979"/>
      <c r="N64" s="979"/>
      <c r="O64"/>
      <c r="P64"/>
      <c r="Q64"/>
      <c r="R64" s="783"/>
      <c r="S64" s="713"/>
      <c r="T64" s="2"/>
      <c r="U64"/>
      <c r="V64"/>
      <c r="W64"/>
      <c r="X64"/>
      <c r="Y64"/>
      <c r="Z64"/>
      <c r="AA64"/>
      <c r="AB64"/>
      <c r="AC64" s="979"/>
      <c r="AD64" s="979"/>
      <c r="AE64" s="979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</row>
    <row r="65" spans="1:47" x14ac:dyDescent="0.2">
      <c r="A65" s="783"/>
      <c r="B65" s="713"/>
      <c r="C65"/>
      <c r="D65"/>
      <c r="E65"/>
      <c r="F65"/>
      <c r="G65"/>
      <c r="H65"/>
      <c r="I65"/>
      <c r="J65"/>
      <c r="K65" s="4"/>
      <c r="L65" s="4"/>
      <c r="M65" s="4"/>
      <c r="N65" s="980"/>
      <c r="O65"/>
      <c r="P65"/>
      <c r="Q65"/>
      <c r="R65" s="783"/>
      <c r="S65" s="713"/>
      <c r="T65"/>
      <c r="U65"/>
      <c r="V65"/>
      <c r="W65"/>
      <c r="X65"/>
      <c r="Y65"/>
      <c r="Z65"/>
      <c r="AA65"/>
      <c r="AB65" s="4"/>
      <c r="AC65" s="4"/>
      <c r="AD65" s="4"/>
      <c r="AE65" s="980"/>
      <c r="AI65" s="723"/>
      <c r="AJ65" s="723"/>
      <c r="AK65" s="723"/>
      <c r="AL65" s="723"/>
      <c r="AM65" s="723"/>
      <c r="AN65" s="723"/>
      <c r="AO65" s="723"/>
      <c r="AP65" s="723"/>
      <c r="AQ65" s="723"/>
      <c r="AR65" s="723"/>
      <c r="AS65" s="723"/>
      <c r="AT65" s="723"/>
    </row>
    <row r="66" spans="1:47" ht="17" thickBot="1" x14ac:dyDescent="0.25">
      <c r="A66" s="785"/>
      <c r="B66" s="677"/>
      <c r="C66" s="981"/>
      <c r="D66" s="982"/>
      <c r="E66" s="982"/>
      <c r="F66" s="982"/>
      <c r="G66" s="982"/>
      <c r="H66" s="982"/>
      <c r="I66" s="982"/>
      <c r="J66" s="982"/>
      <c r="K66" s="982"/>
      <c r="L66" s="982"/>
      <c r="M66" s="982"/>
      <c r="N66" s="980"/>
      <c r="O66" s="980"/>
      <c r="P66" s="983" t="s">
        <v>216</v>
      </c>
      <c r="Q66"/>
      <c r="R66" s="785"/>
      <c r="S66" s="677"/>
      <c r="T66" s="981"/>
      <c r="U66" s="982"/>
      <c r="V66" s="982"/>
      <c r="W66" s="982"/>
      <c r="X66" s="982"/>
      <c r="Y66" s="982"/>
      <c r="Z66" s="982"/>
      <c r="AA66" s="982"/>
      <c r="AB66" s="982"/>
      <c r="AC66" s="982"/>
      <c r="AD66" s="982"/>
      <c r="AE66" s="980"/>
      <c r="AF66" s="784"/>
      <c r="AG66" s="786" t="s">
        <v>216</v>
      </c>
      <c r="AI66" s="784"/>
      <c r="AJ66" s="784"/>
      <c r="AK66" s="784"/>
      <c r="AL66" s="784"/>
      <c r="AM66" s="784"/>
      <c r="AN66" s="784"/>
      <c r="AO66" s="784"/>
      <c r="AP66" s="784"/>
      <c r="AQ66" s="784"/>
      <c r="AR66" s="784"/>
      <c r="AS66" s="784"/>
      <c r="AT66" s="784"/>
      <c r="AU66" s="784"/>
    </row>
    <row r="67" spans="1:47" ht="24" x14ac:dyDescent="0.3">
      <c r="A67" s="787" t="s">
        <v>392</v>
      </c>
      <c r="B67" s="542" t="s">
        <v>218</v>
      </c>
      <c r="C67" s="462">
        <v>0</v>
      </c>
      <c r="D67" s="462">
        <v>0</v>
      </c>
      <c r="E67" s="462">
        <v>1538.6659999999999</v>
      </c>
      <c r="F67" s="984">
        <v>3987.8679999999999</v>
      </c>
      <c r="G67" s="462">
        <v>6601.5410000000002</v>
      </c>
      <c r="H67" s="462">
        <v>8460.5950000000012</v>
      </c>
      <c r="I67" s="788">
        <v>6607.0720000000001</v>
      </c>
      <c r="J67" s="463">
        <v>9183.134</v>
      </c>
      <c r="K67" s="463">
        <v>10937.949000000001</v>
      </c>
      <c r="L67" s="788">
        <v>10837.332</v>
      </c>
      <c r="M67" s="788">
        <v>9680.7929999999997</v>
      </c>
      <c r="N67" s="789">
        <v>5933.6880000000001</v>
      </c>
      <c r="O67" s="790">
        <v>73768.638000000006</v>
      </c>
      <c r="P67" s="983" t="s">
        <v>218</v>
      </c>
      <c r="Q67"/>
      <c r="R67" s="787" t="s">
        <v>269</v>
      </c>
      <c r="S67" s="542" t="s">
        <v>218</v>
      </c>
      <c r="T67" s="463">
        <v>0</v>
      </c>
      <c r="U67" s="463">
        <v>0</v>
      </c>
      <c r="V67" s="463">
        <v>0</v>
      </c>
      <c r="W67" s="463">
        <v>0</v>
      </c>
      <c r="X67" s="463">
        <v>0</v>
      </c>
      <c r="Y67" s="463">
        <v>0</v>
      </c>
      <c r="Z67" s="463">
        <v>0</v>
      </c>
      <c r="AA67" s="463">
        <v>0</v>
      </c>
      <c r="AB67" s="463">
        <v>0</v>
      </c>
      <c r="AC67" s="463">
        <v>0</v>
      </c>
      <c r="AD67" s="463">
        <v>0</v>
      </c>
      <c r="AE67" s="463">
        <v>0</v>
      </c>
      <c r="AF67" s="790">
        <v>0</v>
      </c>
      <c r="AG67" s="786" t="s">
        <v>218</v>
      </c>
    </row>
    <row r="68" spans="1:47" ht="24" x14ac:dyDescent="0.3">
      <c r="A68" s="791" t="s">
        <v>270</v>
      </c>
      <c r="B68" s="559" t="s">
        <v>218</v>
      </c>
      <c r="C68" s="719">
        <v>0</v>
      </c>
      <c r="D68" s="719">
        <v>0</v>
      </c>
      <c r="E68" s="719">
        <v>0</v>
      </c>
      <c r="F68" s="985">
        <v>0</v>
      </c>
      <c r="G68" s="719">
        <v>0</v>
      </c>
      <c r="H68" s="719">
        <v>0</v>
      </c>
      <c r="I68" s="720">
        <v>0</v>
      </c>
      <c r="J68" s="720">
        <v>0</v>
      </c>
      <c r="K68" s="720">
        <v>0</v>
      </c>
      <c r="L68" s="720">
        <v>0</v>
      </c>
      <c r="M68" s="720">
        <v>0</v>
      </c>
      <c r="N68" s="720">
        <v>0</v>
      </c>
      <c r="O68" s="792">
        <v>0</v>
      </c>
      <c r="P68" s="983" t="s">
        <v>218</v>
      </c>
      <c r="Q68"/>
      <c r="R68" s="791" t="s">
        <v>270</v>
      </c>
      <c r="S68" s="559" t="s">
        <v>218</v>
      </c>
      <c r="T68" s="720">
        <v>0</v>
      </c>
      <c r="U68" s="720">
        <v>0</v>
      </c>
      <c r="V68" s="720">
        <v>0</v>
      </c>
      <c r="W68" s="720">
        <v>0</v>
      </c>
      <c r="X68" s="720">
        <v>0</v>
      </c>
      <c r="Y68" s="720">
        <v>0</v>
      </c>
      <c r="Z68" s="720">
        <v>0</v>
      </c>
      <c r="AA68" s="720">
        <v>0</v>
      </c>
      <c r="AB68" s="720">
        <v>0</v>
      </c>
      <c r="AC68" s="720">
        <v>0</v>
      </c>
      <c r="AD68" s="720">
        <v>0</v>
      </c>
      <c r="AE68" s="720">
        <v>0</v>
      </c>
      <c r="AF68" s="792">
        <v>0</v>
      </c>
      <c r="AG68" s="786" t="s">
        <v>218</v>
      </c>
    </row>
    <row r="69" spans="1:47" ht="25" thickBot="1" x14ac:dyDescent="0.35">
      <c r="A69" s="787" t="s">
        <v>271</v>
      </c>
      <c r="B69" s="542" t="s">
        <v>218</v>
      </c>
      <c r="C69" s="462">
        <v>0</v>
      </c>
      <c r="D69" s="462">
        <v>0</v>
      </c>
      <c r="E69" s="462">
        <v>0</v>
      </c>
      <c r="F69" s="984">
        <v>0</v>
      </c>
      <c r="G69" s="462">
        <v>0</v>
      </c>
      <c r="H69" s="462">
        <v>0</v>
      </c>
      <c r="I69" s="463">
        <v>0</v>
      </c>
      <c r="J69" s="463">
        <v>0</v>
      </c>
      <c r="K69" s="463">
        <v>0</v>
      </c>
      <c r="L69" s="463">
        <v>0</v>
      </c>
      <c r="M69" s="463">
        <v>0</v>
      </c>
      <c r="N69" s="463">
        <v>0</v>
      </c>
      <c r="O69" s="793">
        <v>0</v>
      </c>
      <c r="P69" s="983" t="s">
        <v>218</v>
      </c>
      <c r="Q69"/>
      <c r="R69" s="787" t="s">
        <v>271</v>
      </c>
      <c r="S69" s="542" t="s">
        <v>218</v>
      </c>
      <c r="T69" s="540">
        <v>0</v>
      </c>
      <c r="U69" s="540">
        <v>0</v>
      </c>
      <c r="V69" s="540">
        <v>0</v>
      </c>
      <c r="W69" s="540">
        <v>0</v>
      </c>
      <c r="X69" s="540">
        <v>0</v>
      </c>
      <c r="Y69" s="540">
        <v>0</v>
      </c>
      <c r="Z69" s="463">
        <v>0</v>
      </c>
      <c r="AA69" s="463">
        <v>0</v>
      </c>
      <c r="AB69" s="463">
        <v>0</v>
      </c>
      <c r="AC69" s="463">
        <v>0</v>
      </c>
      <c r="AD69" s="463">
        <v>0</v>
      </c>
      <c r="AE69" s="463">
        <v>0</v>
      </c>
      <c r="AF69" s="793">
        <v>0</v>
      </c>
      <c r="AG69" s="786" t="s">
        <v>218</v>
      </c>
      <c r="AI69" s="794"/>
    </row>
    <row r="70" spans="1:47" s="800" customFormat="1" ht="23.25" customHeight="1" thickBot="1" x14ac:dyDescent="0.3">
      <c r="A70" s="795" t="s">
        <v>272</v>
      </c>
      <c r="B70" s="796" t="s">
        <v>218</v>
      </c>
      <c r="C70" s="797">
        <v>0</v>
      </c>
      <c r="D70" s="797">
        <v>0</v>
      </c>
      <c r="E70" s="797">
        <v>0</v>
      </c>
      <c r="F70" s="797">
        <v>0</v>
      </c>
      <c r="G70" s="797">
        <v>0</v>
      </c>
      <c r="H70" s="797">
        <v>0</v>
      </c>
      <c r="I70" s="798">
        <v>0</v>
      </c>
      <c r="J70" s="798">
        <v>0</v>
      </c>
      <c r="K70" s="798">
        <v>0</v>
      </c>
      <c r="L70" s="798">
        <v>0</v>
      </c>
      <c r="M70" s="798">
        <v>0</v>
      </c>
      <c r="N70" s="798">
        <v>0</v>
      </c>
      <c r="O70" s="799"/>
      <c r="P70" s="983" t="s">
        <v>218</v>
      </c>
      <c r="Q70" s="986"/>
      <c r="R70" s="795" t="s">
        <v>272</v>
      </c>
      <c r="S70" s="796" t="s">
        <v>218</v>
      </c>
      <c r="T70" s="801">
        <v>0</v>
      </c>
      <c r="U70" s="798">
        <v>0</v>
      </c>
      <c r="V70" s="798">
        <v>0</v>
      </c>
      <c r="W70" s="798">
        <v>0</v>
      </c>
      <c r="X70" s="798">
        <v>0</v>
      </c>
      <c r="Y70" s="798">
        <v>0</v>
      </c>
      <c r="Z70" s="798">
        <v>0</v>
      </c>
      <c r="AA70" s="798">
        <v>0</v>
      </c>
      <c r="AB70" s="798">
        <v>0</v>
      </c>
      <c r="AC70" s="798">
        <v>0</v>
      </c>
      <c r="AD70" s="798">
        <v>0</v>
      </c>
      <c r="AE70" s="798">
        <v>0</v>
      </c>
      <c r="AF70" s="799"/>
      <c r="AG70" s="786" t="s">
        <v>218</v>
      </c>
    </row>
    <row r="71" spans="1:47" ht="33" customHeight="1" thickTop="1" thickBot="1" x14ac:dyDescent="0.3">
      <c r="A71" s="802" t="s">
        <v>273</v>
      </c>
      <c r="B71" s="803">
        <v>0</v>
      </c>
      <c r="C71" s="987">
        <v>0</v>
      </c>
      <c r="D71" s="987">
        <v>0</v>
      </c>
      <c r="E71" s="987">
        <v>4946.79</v>
      </c>
      <c r="F71" s="987">
        <v>9773.8819999999996</v>
      </c>
      <c r="G71" s="987">
        <v>12118.282999999999</v>
      </c>
      <c r="H71" s="987">
        <v>10358.149999999998</v>
      </c>
      <c r="I71" s="988">
        <v>11454.777999999998</v>
      </c>
      <c r="J71" s="988">
        <v>11524.893999999998</v>
      </c>
      <c r="K71" s="988">
        <v>8857.4469999999983</v>
      </c>
      <c r="L71" s="988">
        <v>6052.8239999999978</v>
      </c>
      <c r="M71" s="988">
        <v>7017.9249999999984</v>
      </c>
      <c r="N71" s="988">
        <v>11277.902000000002</v>
      </c>
      <c r="O71"/>
      <c r="P71" s="983" t="s">
        <v>218</v>
      </c>
      <c r="Q71"/>
      <c r="R71" s="802" t="s">
        <v>273</v>
      </c>
      <c r="S71" s="989">
        <v>6211.9070000000002</v>
      </c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G71" s="786" t="s">
        <v>218</v>
      </c>
    </row>
    <row r="72" spans="1:47" ht="31.5" customHeight="1" thickTop="1" x14ac:dyDescent="0.2">
      <c r="A72" s="804" t="s">
        <v>274</v>
      </c>
      <c r="B72" s="805" t="s">
        <v>218</v>
      </c>
      <c r="C72" s="990">
        <v>0</v>
      </c>
      <c r="D72" s="990">
        <v>0</v>
      </c>
      <c r="E72" s="990">
        <v>4946.79</v>
      </c>
      <c r="F72" s="990">
        <v>9773.8819999999996</v>
      </c>
      <c r="G72" s="990">
        <v>12118.282999999999</v>
      </c>
      <c r="H72" s="990">
        <v>10358.149999999998</v>
      </c>
      <c r="I72" s="990">
        <v>11454.777999999998</v>
      </c>
      <c r="J72" s="990">
        <v>11524.893999999998</v>
      </c>
      <c r="K72" s="990">
        <v>8857.4469999999983</v>
      </c>
      <c r="L72" s="990">
        <v>6052.8239999999978</v>
      </c>
      <c r="M72" s="990">
        <v>7017.9249999999984</v>
      </c>
      <c r="N72" s="991">
        <v>11277.902000000002</v>
      </c>
      <c r="O72"/>
      <c r="P72" s="983" t="s">
        <v>218</v>
      </c>
      <c r="Q72"/>
      <c r="R72" s="804" t="s">
        <v>274</v>
      </c>
      <c r="S72" s="992" t="s">
        <v>218</v>
      </c>
      <c r="T72" s="990">
        <v>0</v>
      </c>
      <c r="U72" s="990">
        <v>0</v>
      </c>
      <c r="V72" s="990">
        <v>0</v>
      </c>
      <c r="W72" s="990">
        <v>0</v>
      </c>
      <c r="X72" s="990">
        <v>0</v>
      </c>
      <c r="Y72" s="990">
        <v>0</v>
      </c>
      <c r="Z72" s="990">
        <v>0</v>
      </c>
      <c r="AA72" s="990">
        <v>0</v>
      </c>
      <c r="AB72" s="990">
        <v>0</v>
      </c>
      <c r="AC72" s="990">
        <v>0</v>
      </c>
      <c r="AD72" s="990">
        <v>0</v>
      </c>
      <c r="AE72" s="991">
        <v>0</v>
      </c>
      <c r="AG72" s="786" t="s">
        <v>218</v>
      </c>
    </row>
    <row r="73" spans="1:47" ht="27.75" customHeight="1" x14ac:dyDescent="0.25">
      <c r="A73" s="806" t="s">
        <v>275</v>
      </c>
      <c r="B73" s="786" t="s">
        <v>218</v>
      </c>
      <c r="C73" s="993">
        <v>0</v>
      </c>
      <c r="D73" s="993">
        <v>0</v>
      </c>
      <c r="E73" s="993">
        <v>4946.79</v>
      </c>
      <c r="F73" s="993">
        <v>4827.0919999999996</v>
      </c>
      <c r="G73" s="993">
        <v>2344.4009999999998</v>
      </c>
      <c r="H73" s="993">
        <v>-1760.1330000000016</v>
      </c>
      <c r="I73" s="993">
        <v>1096.6280000000006</v>
      </c>
      <c r="J73" s="993">
        <v>70.115999999999985</v>
      </c>
      <c r="K73" s="994">
        <v>-2667.4470000000001</v>
      </c>
      <c r="L73" s="994">
        <v>-2804.6230000000005</v>
      </c>
      <c r="M73" s="994">
        <v>965.10100000000057</v>
      </c>
      <c r="N73" s="994">
        <v>4259.9770000000035</v>
      </c>
      <c r="O73"/>
      <c r="P73"/>
      <c r="Q73"/>
      <c r="R73" s="806" t="s">
        <v>275</v>
      </c>
      <c r="S73" s="983" t="s">
        <v>218</v>
      </c>
      <c r="T73" s="993">
        <v>-6211.9070000000002</v>
      </c>
      <c r="U73" s="993">
        <v>0</v>
      </c>
      <c r="V73" s="993">
        <v>0</v>
      </c>
      <c r="W73" s="993">
        <v>0</v>
      </c>
      <c r="X73" s="993">
        <v>0</v>
      </c>
      <c r="Y73" s="993">
        <v>0</v>
      </c>
      <c r="Z73" s="993">
        <v>0</v>
      </c>
      <c r="AA73" s="993">
        <v>0</v>
      </c>
      <c r="AB73" s="994"/>
      <c r="AC73" s="994"/>
      <c r="AD73" s="994"/>
      <c r="AE73" s="994"/>
    </row>
    <row r="74" spans="1:47" ht="26.25" customHeight="1" x14ac:dyDescent="0.2">
      <c r="B74" s="559"/>
      <c r="C74" s="995"/>
      <c r="D74" s="995"/>
      <c r="E74" s="995"/>
      <c r="F74" s="995"/>
      <c r="G74" s="995"/>
      <c r="H74" s="995"/>
      <c r="I74" s="995"/>
      <c r="J74" s="995"/>
      <c r="K74" s="995"/>
      <c r="L74" s="995"/>
      <c r="M74" s="995"/>
      <c r="N74" s="996"/>
      <c r="O74"/>
      <c r="P74"/>
      <c r="Q74"/>
      <c r="R74"/>
      <c r="S74" s="559"/>
      <c r="T74" s="995"/>
      <c r="U74" s="995"/>
      <c r="V74" s="995"/>
      <c r="W74" s="995"/>
      <c r="X74" s="995"/>
      <c r="Y74" s="995"/>
      <c r="Z74" s="995"/>
      <c r="AA74" s="995"/>
      <c r="AB74" s="995"/>
      <c r="AC74" s="995"/>
      <c r="AD74" s="995"/>
      <c r="AE74" s="996"/>
    </row>
    <row r="75" spans="1:47" ht="26.25" customHeight="1" thickBot="1" x14ac:dyDescent="0.25">
      <c r="B75" s="559"/>
      <c r="C75" s="995"/>
      <c r="D75" s="995"/>
      <c r="E75" s="995"/>
      <c r="F75" s="995"/>
      <c r="G75" s="995"/>
      <c r="H75" s="995"/>
      <c r="I75" s="995"/>
      <c r="J75" s="995"/>
      <c r="K75" s="995"/>
      <c r="L75" s="995"/>
      <c r="M75" s="995"/>
      <c r="N75" s="995"/>
      <c r="O75"/>
      <c r="P75"/>
      <c r="Q75"/>
      <c r="R75"/>
      <c r="S75" s="559"/>
      <c r="T75" s="995"/>
      <c r="U75" s="995"/>
      <c r="V75" s="995"/>
      <c r="W75" s="995"/>
      <c r="X75" s="995"/>
      <c r="Y75" s="995"/>
      <c r="Z75" s="995"/>
      <c r="AA75" s="995"/>
      <c r="AB75" s="995"/>
      <c r="AC75" s="995"/>
      <c r="AD75" s="995"/>
      <c r="AE75" s="995"/>
    </row>
    <row r="76" spans="1:47" ht="21.75" customHeight="1" x14ac:dyDescent="0.25">
      <c r="C76" s="997"/>
      <c r="D76" s="998"/>
      <c r="E76" s="999"/>
      <c r="F76" s="1000"/>
      <c r="G76" s="1001"/>
      <c r="H76" s="1002"/>
      <c r="I76" s="997"/>
      <c r="J76" s="1003"/>
      <c r="K76" s="1003"/>
      <c r="L76" s="1003"/>
      <c r="M76" s="1003"/>
      <c r="N76" s="1002"/>
      <c r="O76"/>
      <c r="P76"/>
      <c r="Q76"/>
      <c r="R76"/>
      <c r="S76"/>
      <c r="T76" s="997"/>
      <c r="U76" s="998"/>
      <c r="V76" s="999"/>
      <c r="W76" s="1000"/>
      <c r="X76" s="1001"/>
      <c r="Y76" s="1002"/>
      <c r="Z76" s="997"/>
      <c r="AA76" s="1003"/>
      <c r="AB76" s="1003"/>
      <c r="AC76" s="1003"/>
      <c r="AD76" s="1003"/>
      <c r="AE76" s="1002"/>
    </row>
    <row r="77" spans="1:47" ht="30" thickBot="1" x14ac:dyDescent="0.4">
      <c r="A77" s="807"/>
      <c r="B77" s="808"/>
      <c r="C77" s="1004"/>
      <c r="D77" s="1005"/>
      <c r="E77" s="1006"/>
      <c r="F77" s="1007"/>
      <c r="G77" s="1008"/>
      <c r="H77" s="1009"/>
      <c r="I77" s="1010"/>
      <c r="J77" s="1011"/>
      <c r="K77" s="1011"/>
      <c r="L77" s="1011"/>
      <c r="M77" s="1011"/>
      <c r="N77" s="1012"/>
      <c r="O77" s="983" t="s">
        <v>286</v>
      </c>
      <c r="P77" s="983"/>
      <c r="Q77" s="809">
        <v>0.93</v>
      </c>
      <c r="R77" s="1013"/>
      <c r="S77" s="1014"/>
      <c r="T77" s="1004"/>
      <c r="U77" s="1005"/>
      <c r="V77" s="1006"/>
      <c r="W77" s="1007"/>
      <c r="X77" s="1008"/>
      <c r="Y77" s="1009"/>
      <c r="Z77" s="1010"/>
      <c r="AA77" s="1011"/>
      <c r="AB77" s="1011"/>
      <c r="AC77" s="1011"/>
      <c r="AD77" s="1011"/>
      <c r="AE77" s="1012"/>
      <c r="AF77" s="1472" t="s">
        <v>286</v>
      </c>
      <c r="AG77" s="786"/>
      <c r="AH77" s="809">
        <v>0.93</v>
      </c>
    </row>
    <row r="78" spans="1:47" ht="30.75" customHeight="1" x14ac:dyDescent="0.25">
      <c r="C78" s="1466"/>
      <c r="D78" s="1015"/>
      <c r="E78" s="1016"/>
      <c r="F78" s="1017"/>
      <c r="G78" s="1018"/>
      <c r="H78" s="1019"/>
      <c r="I78" s="1020"/>
      <c r="J78" s="1021"/>
      <c r="K78" s="1021"/>
      <c r="L78" s="1021"/>
      <c r="M78" s="1022"/>
      <c r="N78" s="1023"/>
      <c r="O78" s="1468" t="s">
        <v>291</v>
      </c>
      <c r="P78" s="1468"/>
      <c r="Q78" s="1024">
        <v>1.8E-3</v>
      </c>
      <c r="R78"/>
      <c r="S78"/>
      <c r="T78" s="1466"/>
      <c r="U78" s="1015"/>
      <c r="V78" s="1016"/>
      <c r="W78" s="1017"/>
      <c r="X78" s="1018"/>
      <c r="Y78" s="1019"/>
      <c r="Z78" s="1020"/>
      <c r="AA78" s="1021"/>
      <c r="AB78" s="1021"/>
      <c r="AC78" s="1021"/>
      <c r="AD78" s="1022"/>
      <c r="AE78" s="1023"/>
      <c r="AF78" s="1473" t="s">
        <v>291</v>
      </c>
      <c r="AG78" s="1468"/>
      <c r="AH78" s="810">
        <v>1.8E-3</v>
      </c>
      <c r="AI78" s="723"/>
      <c r="AJ78" s="811"/>
    </row>
    <row r="79" spans="1:47" ht="15.5" customHeight="1" x14ac:dyDescent="0.2">
      <c r="C79" s="1462"/>
      <c r="D79" s="1025"/>
      <c r="E79" s="1025"/>
      <c r="F79" s="1026"/>
      <c r="G79" s="1017"/>
      <c r="H79" s="1019"/>
      <c r="I79" s="1025"/>
      <c r="J79" s="1025"/>
      <c r="K79" s="1025"/>
      <c r="L79" s="1025"/>
      <c r="M79" s="1027"/>
      <c r="N79" s="1028"/>
      <c r="O79" s="1025" t="s">
        <v>296</v>
      </c>
      <c r="P79" s="1025"/>
      <c r="Q79" s="1029">
        <v>2E-3</v>
      </c>
      <c r="R79"/>
      <c r="S79"/>
      <c r="T79" s="1462"/>
      <c r="U79" s="1025"/>
      <c r="V79" s="1025"/>
      <c r="W79" s="1026"/>
      <c r="X79" s="1017"/>
      <c r="Y79" s="1019"/>
      <c r="Z79" s="1025"/>
      <c r="AA79" s="1025"/>
      <c r="AB79" s="1025"/>
      <c r="AC79" s="1025"/>
      <c r="AD79" s="1027"/>
      <c r="AE79" s="1028"/>
      <c r="AF79" s="1474" t="s">
        <v>296</v>
      </c>
      <c r="AG79" s="812"/>
      <c r="AH79" s="813">
        <v>2E-3</v>
      </c>
    </row>
    <row r="80" spans="1:47" ht="15.5" customHeight="1" x14ac:dyDescent="0.2">
      <c r="C80" s="1462"/>
      <c r="D80" s="1025"/>
      <c r="E80" s="1025"/>
      <c r="F80" s="1030"/>
      <c r="G80" s="1031"/>
      <c r="H80" s="1019"/>
      <c r="I80" s="1025"/>
      <c r="J80" s="1025"/>
      <c r="K80" s="1025"/>
      <c r="L80" s="1025"/>
      <c r="M80" s="1032"/>
      <c r="N80" s="1028"/>
      <c r="O80" s="1033"/>
      <c r="P80" s="1033"/>
      <c r="Q80" s="1029"/>
      <c r="R80"/>
      <c r="S80"/>
      <c r="T80" s="1462"/>
      <c r="U80" s="1025"/>
      <c r="V80" s="1025"/>
      <c r="W80" s="1030"/>
      <c r="X80" s="1031"/>
      <c r="Y80" s="1019"/>
      <c r="Z80" s="1025"/>
      <c r="AA80" s="1025"/>
      <c r="AB80" s="1025"/>
      <c r="AC80" s="1025"/>
      <c r="AD80" s="1032"/>
      <c r="AE80" s="1028"/>
      <c r="AF80" s="814"/>
      <c r="AG80" s="814"/>
      <c r="AH80" s="813"/>
    </row>
    <row r="81" spans="1:34" ht="15.5" customHeight="1" x14ac:dyDescent="0.2">
      <c r="C81" s="1462"/>
      <c r="D81" s="1034"/>
      <c r="E81" s="1035"/>
      <c r="F81" s="1035"/>
      <c r="G81" s="1036"/>
      <c r="H81" s="1037"/>
      <c r="I81" s="1038"/>
      <c r="J81" s="1035"/>
      <c r="K81" s="1035"/>
      <c r="L81" s="1035"/>
      <c r="M81" s="1035"/>
      <c r="N81" s="1039"/>
      <c r="O81" s="1025" t="s">
        <v>300</v>
      </c>
      <c r="P81" s="1025"/>
      <c r="Q81" s="1040">
        <v>0.31</v>
      </c>
      <c r="R81"/>
      <c r="S81"/>
      <c r="T81" s="1462"/>
      <c r="U81" s="1034"/>
      <c r="V81" s="1035"/>
      <c r="W81" s="1035"/>
      <c r="X81" s="1036"/>
      <c r="Y81" s="1037"/>
      <c r="Z81" s="1038"/>
      <c r="AA81" s="1035"/>
      <c r="AB81" s="1035"/>
      <c r="AC81" s="1035"/>
      <c r="AD81" s="1035"/>
      <c r="AE81" s="1039"/>
      <c r="AF81" s="1474" t="s">
        <v>300</v>
      </c>
      <c r="AG81" s="812"/>
      <c r="AH81" s="815">
        <v>0.31</v>
      </c>
    </row>
    <row r="82" spans="1:34" ht="15.5" customHeight="1" x14ac:dyDescent="0.2">
      <c r="C82" s="1462"/>
      <c r="D82" s="1041"/>
      <c r="E82" s="1026"/>
      <c r="F82" s="1025"/>
      <c r="G82" s="1031"/>
      <c r="H82" s="1019"/>
      <c r="I82" s="1042"/>
      <c r="J82" s="1033"/>
      <c r="K82" s="1033"/>
      <c r="L82" s="1033"/>
      <c r="M82" s="1033"/>
      <c r="N82" s="1028"/>
      <c r="O82" t="s">
        <v>302</v>
      </c>
      <c r="P82"/>
      <c r="Q82" s="1043">
        <v>8.26E-3</v>
      </c>
      <c r="R82"/>
      <c r="S82"/>
      <c r="T82" s="1462"/>
      <c r="U82" s="1041"/>
      <c r="V82" s="1026"/>
      <c r="W82" s="1025"/>
      <c r="X82" s="1031"/>
      <c r="Y82" s="1019"/>
      <c r="Z82" s="1042"/>
      <c r="AA82" s="1033"/>
      <c r="AB82" s="1033"/>
      <c r="AC82" s="1033"/>
      <c r="AD82" s="1033"/>
      <c r="AE82" s="1028"/>
      <c r="AF82" s="1469" t="s">
        <v>302</v>
      </c>
      <c r="AH82" s="816">
        <v>8.26E-3</v>
      </c>
    </row>
    <row r="83" spans="1:34" ht="24.75" customHeight="1" x14ac:dyDescent="0.25">
      <c r="C83" s="1462"/>
      <c r="D83" s="1041"/>
      <c r="E83" s="1044"/>
      <c r="F83" s="1045"/>
      <c r="G83" s="1046"/>
      <c r="H83" s="1047"/>
      <c r="I83" s="1048"/>
      <c r="J83" s="1049"/>
      <c r="K83" s="1050"/>
      <c r="L83" s="1050"/>
      <c r="M83" s="1050"/>
      <c r="N83" s="1009"/>
      <c r="O83"/>
      <c r="P83" s="1051"/>
      <c r="Q83" s="1052"/>
      <c r="R83"/>
      <c r="S83"/>
      <c r="T83" s="1462"/>
      <c r="U83" s="1041"/>
      <c r="V83" s="1044"/>
      <c r="W83" s="1045"/>
      <c r="X83" s="1046"/>
      <c r="Y83" s="1047"/>
      <c r="Z83" s="1048"/>
      <c r="AA83" s="1049"/>
      <c r="AB83" s="1050"/>
      <c r="AC83" s="1050"/>
      <c r="AD83" s="1050"/>
      <c r="AE83" s="1009"/>
      <c r="AG83" s="817"/>
      <c r="AH83" s="818"/>
    </row>
    <row r="84" spans="1:34" ht="21.75" customHeight="1" x14ac:dyDescent="0.2">
      <c r="C84" s="1467"/>
      <c r="D84" s="1034"/>
      <c r="E84" s="1053"/>
      <c r="F84" s="1035"/>
      <c r="G84" s="1054"/>
      <c r="H84" s="1037"/>
      <c r="I84" s="1055"/>
      <c r="J84" s="1049"/>
      <c r="K84" s="1056"/>
      <c r="L84" s="1050"/>
      <c r="M84" s="1057"/>
      <c r="N84" s="1058"/>
      <c r="O84"/>
      <c r="P84"/>
      <c r="Q84" s="1052"/>
      <c r="R84"/>
      <c r="S84"/>
      <c r="T84" s="1467"/>
      <c r="U84" s="1034"/>
      <c r="V84" s="1053"/>
      <c r="W84" s="1035"/>
      <c r="X84" s="1054"/>
      <c r="Y84" s="1037"/>
      <c r="Z84" s="1055"/>
      <c r="AA84" s="1049"/>
      <c r="AB84" s="1056"/>
      <c r="AC84" s="1050"/>
      <c r="AD84" s="1057"/>
      <c r="AE84" s="1058"/>
      <c r="AH84" s="818"/>
    </row>
    <row r="85" spans="1:34" ht="22.5" customHeight="1" thickBot="1" x14ac:dyDescent="0.25">
      <c r="C85" s="1059"/>
      <c r="D85" s="1060"/>
      <c r="E85" s="1061"/>
      <c r="F85" s="1062"/>
      <c r="G85" s="1063"/>
      <c r="H85" s="1064"/>
      <c r="I85" s="1065"/>
      <c r="J85" s="1066"/>
      <c r="K85" s="1066"/>
      <c r="L85" s="1066"/>
      <c r="M85" s="1066"/>
      <c r="N85" s="1067"/>
      <c r="O85"/>
      <c r="P85"/>
      <c r="Q85"/>
      <c r="R85"/>
      <c r="S85"/>
      <c r="T85" s="1059"/>
      <c r="U85" s="1060"/>
      <c r="V85" s="1061"/>
      <c r="W85" s="1062"/>
      <c r="X85" s="1063"/>
      <c r="Y85" s="1064"/>
      <c r="Z85" s="1065"/>
      <c r="AA85" s="1066"/>
      <c r="AB85" s="1066"/>
      <c r="AC85" s="1066"/>
      <c r="AD85" s="1066"/>
      <c r="AE85" s="1067"/>
    </row>
    <row r="86" spans="1:34" ht="27.75" customHeight="1" thickTop="1" x14ac:dyDescent="0.2">
      <c r="C86" s="1068"/>
      <c r="D86" s="1069"/>
      <c r="E86" s="1070"/>
      <c r="F86" s="1071"/>
      <c r="G86" s="1072"/>
      <c r="H86" s="1073"/>
      <c r="I86" s="1074"/>
      <c r="J86" s="1075"/>
      <c r="K86" s="1075"/>
      <c r="L86" s="1075"/>
      <c r="M86" s="1075"/>
      <c r="N86" s="1076"/>
      <c r="O86"/>
      <c r="P86"/>
      <c r="Q86"/>
      <c r="R86"/>
      <c r="S86"/>
      <c r="T86" s="1068"/>
      <c r="U86" s="1069"/>
      <c r="V86" s="1070"/>
      <c r="W86" s="1071"/>
      <c r="X86" s="1072"/>
      <c r="Y86" s="1073"/>
      <c r="Z86" s="1074"/>
      <c r="AA86" s="1075"/>
      <c r="AB86" s="1075"/>
      <c r="AC86" s="1075"/>
      <c r="AD86" s="1075"/>
      <c r="AE86" s="1076"/>
    </row>
    <row r="87" spans="1:34" ht="17" thickBot="1" x14ac:dyDescent="0.25">
      <c r="C87" s="1077"/>
      <c r="D87" s="1078"/>
      <c r="E87" s="1078"/>
      <c r="F87" s="1078"/>
      <c r="G87" s="1078"/>
      <c r="H87" s="1079"/>
      <c r="I87" s="1080"/>
      <c r="J87" s="1011"/>
      <c r="K87" s="1011"/>
      <c r="L87" s="1050"/>
      <c r="M87" s="1050"/>
      <c r="N87" s="1012"/>
      <c r="O87"/>
      <c r="P87"/>
      <c r="Q87"/>
      <c r="R87"/>
      <c r="S87"/>
      <c r="T87" s="1077"/>
      <c r="U87" s="1078"/>
      <c r="V87" s="1078"/>
      <c r="W87" s="1078"/>
      <c r="X87" s="1078"/>
      <c r="Y87" s="1079"/>
      <c r="Z87" s="1080"/>
      <c r="AA87" s="1011"/>
      <c r="AB87" s="1011"/>
      <c r="AC87" s="1050"/>
      <c r="AD87" s="1050"/>
      <c r="AE87" s="1012"/>
    </row>
    <row r="88" spans="1:34" ht="26.25" customHeight="1" x14ac:dyDescent="0.25">
      <c r="C88" s="1461"/>
      <c r="D88" s="1081"/>
      <c r="E88" s="1082"/>
      <c r="F88" s="1083"/>
      <c r="G88" s="1000"/>
      <c r="H88" s="1002"/>
      <c r="I88" s="1084"/>
      <c r="J88" s="1085"/>
      <c r="K88" s="1086"/>
      <c r="L88" s="1087"/>
      <c r="M88" s="1088"/>
      <c r="N88" s="1089"/>
      <c r="O88"/>
      <c r="P88"/>
      <c r="Q88"/>
      <c r="R88"/>
      <c r="S88"/>
      <c r="T88" s="1461"/>
      <c r="U88" s="1081"/>
      <c r="V88" s="1082"/>
      <c r="W88" s="1083"/>
      <c r="X88" s="1000"/>
      <c r="Y88" s="1002"/>
      <c r="Z88" s="1084"/>
      <c r="AA88" s="1085"/>
      <c r="AB88" s="1086"/>
      <c r="AC88" s="1087"/>
      <c r="AD88" s="1088"/>
      <c r="AE88" s="1089"/>
    </row>
    <row r="89" spans="1:34" ht="22.5" customHeight="1" x14ac:dyDescent="0.2">
      <c r="C89" s="1462"/>
      <c r="D89" s="1090"/>
      <c r="E89" s="1025"/>
      <c r="F89" s="1017"/>
      <c r="G89" s="1025"/>
      <c r="H89" s="1019"/>
      <c r="I89" s="1091"/>
      <c r="J89" s="1033"/>
      <c r="K89" s="1033"/>
      <c r="L89" s="1033"/>
      <c r="M89" s="1033"/>
      <c r="N89" s="1028"/>
      <c r="O89"/>
      <c r="P89"/>
      <c r="Q89"/>
      <c r="R89"/>
      <c r="S89"/>
      <c r="T89" s="1462"/>
      <c r="U89" s="1090"/>
      <c r="V89" s="1025"/>
      <c r="W89" s="1017"/>
      <c r="X89" s="1025"/>
      <c r="Y89" s="1019"/>
      <c r="Z89" s="1091"/>
      <c r="AA89" s="1033"/>
      <c r="AB89" s="1033"/>
      <c r="AC89" s="1033"/>
      <c r="AD89" s="1033"/>
      <c r="AE89" s="1028"/>
    </row>
    <row r="90" spans="1:34" ht="25.5" customHeight="1" thickBot="1" x14ac:dyDescent="0.3">
      <c r="C90" s="1463"/>
      <c r="D90" s="1092"/>
      <c r="E90" s="1093"/>
      <c r="F90" s="1094"/>
      <c r="G90" s="1078"/>
      <c r="H90" s="1095"/>
      <c r="I90" s="1096"/>
      <c r="J90" s="1097"/>
      <c r="K90" s="1097"/>
      <c r="L90" s="1011"/>
      <c r="M90" s="1098"/>
      <c r="N90" s="1099"/>
      <c r="O90"/>
      <c r="P90"/>
      <c r="Q90"/>
      <c r="R90"/>
      <c r="S90"/>
      <c r="T90" s="1463"/>
      <c r="U90" s="1092"/>
      <c r="V90" s="1093"/>
      <c r="W90" s="1094"/>
      <c r="X90" s="1078"/>
      <c r="Y90" s="1095"/>
      <c r="Z90" s="1096"/>
      <c r="AA90" s="1097"/>
      <c r="AB90" s="1097"/>
      <c r="AC90" s="1011"/>
      <c r="AD90" s="1098"/>
      <c r="AE90" s="1099"/>
    </row>
    <row r="91" spans="1:34" x14ac:dyDescent="0.2"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4" x14ac:dyDescent="0.2"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4" ht="29" x14ac:dyDescent="0.35">
      <c r="A93" s="819"/>
      <c r="B93" s="820"/>
      <c r="C93" s="993"/>
      <c r="D93" s="993"/>
      <c r="E93" s="993"/>
      <c r="F93" s="993"/>
      <c r="G93" s="993"/>
      <c r="H93" s="993"/>
      <c r="I93" s="993"/>
      <c r="J93" s="993"/>
      <c r="K93" s="993"/>
      <c r="L93" s="993"/>
      <c r="M93" s="993"/>
      <c r="N93" s="993"/>
      <c r="O93" s="1100"/>
      <c r="P93" s="882"/>
      <c r="Q93" s="1101"/>
      <c r="R93" s="1102"/>
      <c r="S93" s="1103"/>
      <c r="T93" s="993"/>
      <c r="U93" s="993"/>
      <c r="V93" s="993"/>
      <c r="W93" s="993"/>
      <c r="X93" s="993"/>
      <c r="Y93" s="993"/>
      <c r="Z93" s="993"/>
      <c r="AA93" s="993"/>
      <c r="AB93" s="993"/>
      <c r="AC93" s="993"/>
      <c r="AD93" s="993"/>
      <c r="AE93" s="993"/>
      <c r="AF93" s="821">
        <v>0</v>
      </c>
      <c r="AG93" s="435" t="s">
        <v>218</v>
      </c>
      <c r="AH93" s="822" t="s">
        <v>322</v>
      </c>
    </row>
    <row r="94" spans="1:34" ht="39.5" customHeight="1" x14ac:dyDescent="0.2">
      <c r="C94"/>
      <c r="D94"/>
      <c r="E94"/>
      <c r="F94"/>
      <c r="G94"/>
      <c r="H94"/>
      <c r="I94"/>
      <c r="J94"/>
      <c r="K94"/>
      <c r="L94" s="110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104"/>
      <c r="AD94"/>
      <c r="AE94"/>
    </row>
    <row r="95" spans="1:34" x14ac:dyDescent="0.2"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4" x14ac:dyDescent="0.2">
      <c r="A96" s="823"/>
      <c r="B96" s="82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886"/>
      <c r="P96"/>
      <c r="Q96"/>
      <c r="R96" s="1105"/>
      <c r="S96" s="1106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67">
        <v>0</v>
      </c>
    </row>
    <row r="97" spans="1:33" ht="16" thickBot="1" x14ac:dyDescent="0.25">
      <c r="A97" s="825"/>
      <c r="B97" s="826"/>
      <c r="C97" s="1107"/>
      <c r="D97" s="1107"/>
      <c r="E97" s="1107"/>
      <c r="F97" s="1107"/>
      <c r="G97" s="1107"/>
      <c r="H97" s="1107"/>
      <c r="I97" s="1107"/>
      <c r="J97" s="1107"/>
      <c r="K97" s="1107"/>
      <c r="L97" s="1107"/>
      <c r="M97" s="1107"/>
      <c r="N97" s="1107"/>
      <c r="O97" s="1107"/>
      <c r="P97"/>
      <c r="Q97"/>
      <c r="R97" s="1108"/>
      <c r="S97" s="1109"/>
      <c r="T97" s="1107"/>
      <c r="U97" s="1107"/>
      <c r="V97" s="1107"/>
      <c r="W97" s="1107"/>
      <c r="X97" s="1107"/>
      <c r="Y97" s="1107"/>
      <c r="Z97" s="1107"/>
      <c r="AA97" s="1107"/>
      <c r="AB97" s="1107"/>
      <c r="AC97" s="1107"/>
      <c r="AD97" s="1107"/>
      <c r="AE97" s="1107"/>
      <c r="AF97" s="827">
        <v>0</v>
      </c>
    </row>
    <row r="98" spans="1:33" ht="16" thickTop="1" x14ac:dyDescent="0.2">
      <c r="A98" s="709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/>
      <c r="Q98"/>
      <c r="R98" s="872"/>
      <c r="S98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653"/>
    </row>
    <row r="99" spans="1:33" ht="16" thickBot="1" x14ac:dyDescent="0.25">
      <c r="A99" s="709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1107"/>
      <c r="P99"/>
      <c r="Q99"/>
      <c r="R99" s="872"/>
      <c r="S99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827"/>
    </row>
    <row r="100" spans="1:33" ht="39" thickTop="1" thickBot="1" x14ac:dyDescent="0.25">
      <c r="A100" s="828"/>
      <c r="B100" s="829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025"/>
      <c r="P100"/>
      <c r="Q100"/>
      <c r="R100" s="1111"/>
      <c r="S100" s="1112"/>
      <c r="T100" s="1110"/>
      <c r="U100" s="1110"/>
      <c r="V100" s="1110"/>
      <c r="W100" s="1110"/>
      <c r="X100" s="1110"/>
      <c r="Y100" s="1110"/>
      <c r="Z100" s="1110"/>
      <c r="AA100" s="1110"/>
      <c r="AB100" s="1110"/>
      <c r="AC100" s="1110"/>
      <c r="AD100" s="1110"/>
      <c r="AE100" s="1110"/>
      <c r="AF100" s="812"/>
    </row>
    <row r="101" spans="1:33" ht="30" thickTop="1" thickBot="1" x14ac:dyDescent="0.35">
      <c r="A101" s="830"/>
      <c r="B101" s="831"/>
      <c r="C101" s="832"/>
      <c r="D101" s="832"/>
      <c r="E101" s="832"/>
      <c r="F101" s="832"/>
      <c r="G101" s="832"/>
      <c r="H101" s="832"/>
      <c r="I101" s="832"/>
      <c r="J101" s="832"/>
      <c r="K101" s="832"/>
      <c r="L101" s="832"/>
      <c r="M101" s="832"/>
      <c r="N101" s="832"/>
      <c r="O101" s="833"/>
      <c r="P101"/>
      <c r="Q101"/>
      <c r="R101" s="830"/>
      <c r="S101" s="1113"/>
      <c r="T101" s="832"/>
      <c r="U101" s="832"/>
      <c r="V101" s="832"/>
      <c r="W101" s="832"/>
      <c r="X101" s="832"/>
      <c r="Y101" s="832"/>
      <c r="Z101" s="832"/>
      <c r="AA101" s="832"/>
      <c r="AB101" s="832"/>
      <c r="AC101" s="832"/>
      <c r="AD101" s="832"/>
      <c r="AE101" s="832"/>
      <c r="AF101" s="833" t="s">
        <v>213</v>
      </c>
    </row>
    <row r="102" spans="1:33" ht="19" x14ac:dyDescent="0.25">
      <c r="A102" s="834"/>
      <c r="B102" s="835"/>
      <c r="C102" s="1198"/>
      <c r="D102" s="1199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6"/>
      <c r="P102"/>
      <c r="Q102"/>
      <c r="R102" s="1117"/>
      <c r="S102" s="1118"/>
      <c r="T102" s="1198"/>
      <c r="U102" s="1199"/>
      <c r="V102" s="1199"/>
      <c r="W102" s="1199"/>
      <c r="X102" s="1199"/>
      <c r="Y102" s="1199"/>
      <c r="Z102" s="1199"/>
      <c r="AA102" s="1199"/>
      <c r="AB102" s="1115"/>
      <c r="AC102" s="1115"/>
      <c r="AD102" s="1115"/>
      <c r="AE102" s="1115"/>
      <c r="AF102" s="836">
        <v>0</v>
      </c>
    </row>
    <row r="103" spans="1:33" ht="30" customHeight="1" x14ac:dyDescent="0.3">
      <c r="A103" s="834"/>
      <c r="B103" s="837"/>
      <c r="C103" s="1200"/>
      <c r="D103" s="1201"/>
      <c r="E103" s="1119"/>
      <c r="F103" s="1119"/>
      <c r="G103" s="1119"/>
      <c r="H103" s="1119"/>
      <c r="I103" s="1119"/>
      <c r="J103" s="1119"/>
      <c r="K103" s="1119"/>
      <c r="L103" s="1119"/>
      <c r="M103" s="1119"/>
      <c r="N103" s="1119"/>
      <c r="O103" s="1116"/>
      <c r="P103"/>
      <c r="Q103"/>
      <c r="R103" s="1117"/>
      <c r="S103" s="1120"/>
      <c r="T103" s="1114"/>
      <c r="U103" s="1121"/>
      <c r="V103" s="1121"/>
      <c r="W103" s="1121"/>
      <c r="X103" s="1121"/>
      <c r="Y103" s="1122"/>
      <c r="Z103" s="1122"/>
      <c r="AA103" s="1121"/>
      <c r="AB103" s="1122"/>
      <c r="AC103" s="1122"/>
      <c r="AD103" s="1122"/>
      <c r="AE103" s="1123"/>
      <c r="AF103" s="836">
        <v>0</v>
      </c>
    </row>
    <row r="104" spans="1:33" ht="21" customHeight="1" thickBot="1" x14ac:dyDescent="0.3">
      <c r="A104" s="838"/>
      <c r="B104" s="839"/>
      <c r="C104" s="1202"/>
      <c r="D104" s="1203"/>
      <c r="E104" s="1124"/>
      <c r="F104" s="1124"/>
      <c r="G104" s="1124"/>
      <c r="H104" s="1125"/>
      <c r="I104" s="1124"/>
      <c r="J104" s="1126"/>
      <c r="K104" s="1126"/>
      <c r="L104" s="1126"/>
      <c r="M104" s="1126"/>
      <c r="N104" s="1126"/>
      <c r="O104" s="1127"/>
      <c r="P104" s="4"/>
      <c r="Q104"/>
      <c r="R104" s="1128"/>
      <c r="S104" s="1129"/>
      <c r="T104" s="1202"/>
      <c r="U104" s="1203"/>
      <c r="V104" s="1203"/>
      <c r="W104" s="1203"/>
      <c r="X104" s="1203"/>
      <c r="Y104" s="1204"/>
      <c r="Z104" s="1203"/>
      <c r="AA104" s="1205"/>
      <c r="AB104" s="1126"/>
      <c r="AC104" s="1126"/>
      <c r="AD104" s="1126"/>
      <c r="AE104" s="1126"/>
      <c r="AF104" s="840">
        <v>0</v>
      </c>
      <c r="AG104" s="653">
        <v>0</v>
      </c>
    </row>
    <row r="105" spans="1:33" ht="21" customHeight="1" thickTop="1" x14ac:dyDescent="0.25">
      <c r="A105" s="834"/>
      <c r="B105" s="835"/>
      <c r="C105" s="1130"/>
      <c r="D105" s="1131"/>
      <c r="E105" s="1131"/>
      <c r="F105" s="1131"/>
      <c r="G105" s="1131"/>
      <c r="H105" s="1132"/>
      <c r="I105" s="1131"/>
      <c r="J105" s="1133"/>
      <c r="K105" s="1133"/>
      <c r="L105" s="1133"/>
      <c r="M105" s="1133"/>
      <c r="N105" s="1133"/>
      <c r="O105" s="1134"/>
      <c r="P105" s="4"/>
      <c r="Q105"/>
      <c r="R105" s="1117"/>
      <c r="S105" s="1118"/>
      <c r="T105" s="1130"/>
      <c r="U105" s="1131"/>
      <c r="V105" s="1131"/>
      <c r="W105" s="1131"/>
      <c r="X105" s="1131"/>
      <c r="Y105" s="1132"/>
      <c r="Z105" s="1131"/>
      <c r="AA105" s="1133"/>
      <c r="AB105" s="1133"/>
      <c r="AC105" s="1133"/>
      <c r="AD105" s="1133"/>
      <c r="AE105" s="1133"/>
      <c r="AF105" s="841"/>
      <c r="AG105" s="653"/>
    </row>
    <row r="106" spans="1:33" ht="22.25" customHeight="1" x14ac:dyDescent="0.3">
      <c r="A106" s="842"/>
      <c r="B106" s="835"/>
      <c r="C106" s="1206"/>
      <c r="D106" s="1207"/>
      <c r="E106" s="1207"/>
      <c r="F106" s="843"/>
      <c r="G106" s="843"/>
      <c r="H106" s="843"/>
      <c r="I106" s="843"/>
      <c r="J106" s="843"/>
      <c r="K106" s="843"/>
      <c r="L106" s="843"/>
      <c r="M106" s="843"/>
      <c r="N106" s="843"/>
      <c r="O106" s="1135"/>
      <c r="P106" s="1136"/>
      <c r="Q106"/>
      <c r="R106" s="1137"/>
      <c r="S106" s="1118"/>
      <c r="T106" s="1206"/>
      <c r="U106" s="1207"/>
      <c r="V106" s="1207"/>
      <c r="W106" s="1207"/>
      <c r="X106" s="1207"/>
      <c r="Y106" s="1207"/>
      <c r="Z106" s="1207"/>
      <c r="AA106" s="1208"/>
      <c r="AB106" s="1209"/>
      <c r="AC106" s="843"/>
      <c r="AD106" s="843"/>
      <c r="AE106" s="843"/>
      <c r="AF106" s="844">
        <v>0</v>
      </c>
      <c r="AG106" s="845" t="s">
        <v>216</v>
      </c>
    </row>
    <row r="107" spans="1:33" ht="22.5" customHeight="1" x14ac:dyDescent="0.3">
      <c r="A107" s="834"/>
      <c r="B107" s="835"/>
      <c r="C107" s="1207"/>
      <c r="D107" s="1207"/>
      <c r="E107" s="1207"/>
      <c r="F107" s="843"/>
      <c r="G107" s="843"/>
      <c r="H107" s="846"/>
      <c r="I107" s="843"/>
      <c r="J107" s="843"/>
      <c r="K107" s="843"/>
      <c r="L107" s="843"/>
      <c r="M107" s="843"/>
      <c r="N107" s="843"/>
      <c r="O107" s="1135"/>
      <c r="P107" s="1136"/>
      <c r="Q107"/>
      <c r="R107" s="1117"/>
      <c r="S107" s="1118"/>
      <c r="T107" s="1207"/>
      <c r="U107" s="1207"/>
      <c r="V107" s="1207"/>
      <c r="W107" s="1207"/>
      <c r="X107" s="1207"/>
      <c r="Y107" s="1207"/>
      <c r="Z107" s="1207"/>
      <c r="AA107" s="1208"/>
      <c r="AB107" s="1209"/>
      <c r="AC107" s="1209"/>
      <c r="AD107" s="1209"/>
      <c r="AE107" s="1209"/>
      <c r="AF107" s="844">
        <v>0</v>
      </c>
      <c r="AG107" s="845"/>
    </row>
    <row r="108" spans="1:33" ht="23" customHeight="1" x14ac:dyDescent="0.3">
      <c r="A108" s="847"/>
      <c r="B108" s="848"/>
      <c r="C108" s="1210"/>
      <c r="D108" s="1210"/>
      <c r="E108" s="1210"/>
      <c r="F108" s="1138"/>
      <c r="G108" s="1138"/>
      <c r="H108" s="1138"/>
      <c r="I108" s="1138"/>
      <c r="J108" s="1138"/>
      <c r="K108" s="1138"/>
      <c r="L108" s="1138"/>
      <c r="M108" s="1138"/>
      <c r="N108" s="1138"/>
      <c r="O108" s="1139"/>
      <c r="P108" s="1140"/>
      <c r="Q108"/>
      <c r="R108" s="1141"/>
      <c r="S108" s="1142"/>
      <c r="T108" s="1210"/>
      <c r="U108" s="1211"/>
      <c r="V108" s="1210"/>
      <c r="W108" s="1211"/>
      <c r="X108" s="1211"/>
      <c r="Y108" s="1211"/>
      <c r="Z108" s="1211"/>
      <c r="AA108" s="1211"/>
      <c r="AB108" s="1212"/>
      <c r="AC108" s="1212"/>
      <c r="AD108" s="1212"/>
      <c r="AE108" s="1212"/>
      <c r="AF108" s="849">
        <v>0</v>
      </c>
      <c r="AG108" s="850">
        <v>0</v>
      </c>
    </row>
    <row r="109" spans="1:33" ht="29" x14ac:dyDescent="0.35">
      <c r="A109" s="435"/>
      <c r="B109" s="851"/>
      <c r="C109" s="1213"/>
      <c r="D109" s="1213"/>
      <c r="E109" s="1213"/>
      <c r="F109" s="1143"/>
      <c r="G109" s="1143"/>
      <c r="H109" s="1143"/>
      <c r="I109" s="1143"/>
      <c r="J109" s="1143"/>
      <c r="K109" s="1143"/>
      <c r="L109" s="1143"/>
      <c r="M109" s="1143"/>
      <c r="N109" s="1144"/>
      <c r="O109" s="1145"/>
      <c r="P109"/>
      <c r="Q109"/>
      <c r="R109" s="882"/>
      <c r="S109" s="1146"/>
      <c r="T109" s="1213"/>
      <c r="U109" s="1213"/>
      <c r="V109" s="1213"/>
      <c r="W109" s="1213"/>
      <c r="X109" s="1213"/>
      <c r="Y109" s="1213"/>
      <c r="Z109" s="1213"/>
      <c r="AA109" s="1213"/>
      <c r="AB109" s="1143"/>
      <c r="AC109" s="1147"/>
      <c r="AD109" s="1147"/>
      <c r="AE109" s="1214"/>
      <c r="AF109" s="852" t="s">
        <v>218</v>
      </c>
    </row>
    <row r="110" spans="1:33" ht="30" thickBot="1" x14ac:dyDescent="0.4">
      <c r="A110" s="435"/>
      <c r="B110" s="853"/>
      <c r="C110" s="1147"/>
      <c r="D110" s="1147"/>
      <c r="E110" s="1147"/>
      <c r="F110" s="1147"/>
      <c r="G110" s="1147"/>
      <c r="H110" s="1147"/>
      <c r="I110" s="1147"/>
      <c r="J110" s="1147"/>
      <c r="K110" s="1147"/>
      <c r="L110" s="1147"/>
      <c r="M110" s="1147"/>
      <c r="N110" s="1148"/>
      <c r="O110" s="1149"/>
      <c r="P110"/>
      <c r="Q110"/>
      <c r="R110" s="882"/>
      <c r="S110" s="1150"/>
      <c r="T110" s="1147"/>
      <c r="U110" s="1147"/>
      <c r="V110" s="1147"/>
      <c r="W110" s="1147"/>
      <c r="X110" s="1147"/>
      <c r="Y110" s="1147"/>
      <c r="Z110" s="1147"/>
      <c r="AA110" s="1147"/>
      <c r="AB110" s="1147"/>
      <c r="AC110" s="1147"/>
      <c r="AD110" s="1147"/>
      <c r="AE110" s="1215"/>
      <c r="AF110" s="854" t="s">
        <v>218</v>
      </c>
    </row>
    <row r="111" spans="1:33" ht="30" thickBot="1" x14ac:dyDescent="0.4">
      <c r="A111" s="855"/>
      <c r="B111" s="855"/>
      <c r="C111" s="1151"/>
      <c r="D111" s="1151"/>
      <c r="E111" s="1151"/>
      <c r="F111" s="1151"/>
      <c r="G111" s="1151"/>
      <c r="H111" s="1151"/>
      <c r="I111" s="1151"/>
      <c r="J111" s="1152"/>
      <c r="K111" s="1151"/>
      <c r="L111" s="1151"/>
      <c r="M111" s="1151"/>
      <c r="N111" s="1153"/>
      <c r="O111" s="1149"/>
      <c r="P111"/>
      <c r="Q111"/>
      <c r="R111" s="1154"/>
      <c r="S111" s="1154"/>
      <c r="T111" s="1151"/>
      <c r="U111" s="1151"/>
      <c r="V111" s="1151"/>
      <c r="W111" s="1151"/>
      <c r="X111" s="1151"/>
      <c r="Y111" s="1151"/>
      <c r="Z111" s="1151"/>
      <c r="AA111" s="1152"/>
      <c r="AB111" s="1151"/>
      <c r="AC111" s="1151"/>
      <c r="AD111" s="1151"/>
      <c r="AE111" s="1153"/>
      <c r="AF111" s="854"/>
    </row>
    <row r="112" spans="1:33" ht="34.25" customHeight="1" x14ac:dyDescent="0.2">
      <c r="A112" s="1464"/>
      <c r="B112" s="1465"/>
      <c r="C112" s="1216"/>
      <c r="D112" s="1217"/>
      <c r="E112" s="1217"/>
      <c r="F112" s="1155"/>
      <c r="G112" s="1155"/>
      <c r="H112" s="1155"/>
      <c r="I112" s="1155"/>
      <c r="J112" s="1155"/>
      <c r="K112" s="1155"/>
      <c r="L112" s="1155"/>
      <c r="M112" s="1155"/>
      <c r="N112" s="1156"/>
      <c r="O112" s="1157"/>
      <c r="P112"/>
      <c r="Q112"/>
      <c r="R112" s="1464"/>
      <c r="S112" s="1465"/>
      <c r="T112" s="1216"/>
      <c r="U112" s="1217"/>
      <c r="V112" s="1217"/>
      <c r="W112" s="1217"/>
      <c r="X112" s="1217"/>
      <c r="Y112" s="1217"/>
      <c r="Z112" s="1217"/>
      <c r="AA112" s="1217"/>
      <c r="AB112" s="1155"/>
      <c r="AC112" s="1155"/>
      <c r="AD112" s="1155"/>
      <c r="AE112" s="1156"/>
      <c r="AF112" s="856">
        <v>0</v>
      </c>
    </row>
    <row r="113" spans="1:33" ht="26" x14ac:dyDescent="0.3">
      <c r="A113" s="857"/>
      <c r="B113" s="835"/>
      <c r="C113" s="1218"/>
      <c r="D113" s="1219"/>
      <c r="E113" s="1219"/>
      <c r="F113" s="858"/>
      <c r="G113" s="858"/>
      <c r="H113" s="858"/>
      <c r="I113" s="843"/>
      <c r="J113" s="843"/>
      <c r="K113" s="843"/>
      <c r="L113" s="843"/>
      <c r="M113" s="843"/>
      <c r="N113" s="843"/>
      <c r="O113" s="1135"/>
      <c r="P113"/>
      <c r="Q113"/>
      <c r="R113" s="1158"/>
      <c r="S113" s="1118"/>
      <c r="T113" s="1218"/>
      <c r="U113" s="1219"/>
      <c r="V113" s="1219"/>
      <c r="W113" s="1219"/>
      <c r="X113" s="1219"/>
      <c r="Y113" s="1219"/>
      <c r="Z113" s="1207"/>
      <c r="AA113" s="1207"/>
      <c r="AB113" s="843"/>
      <c r="AC113" s="843"/>
      <c r="AD113" s="843"/>
      <c r="AE113" s="843"/>
      <c r="AF113" s="844">
        <v>0</v>
      </c>
    </row>
    <row r="114" spans="1:33" ht="26" x14ac:dyDescent="0.3">
      <c r="A114" s="857"/>
      <c r="B114" s="835"/>
      <c r="C114" s="1220"/>
      <c r="D114" s="1220"/>
      <c r="E114" s="1220"/>
      <c r="F114" s="1160"/>
      <c r="G114" s="1159"/>
      <c r="H114" s="1159"/>
      <c r="I114" s="1159"/>
      <c r="J114" s="1159"/>
      <c r="K114" s="1159"/>
      <c r="L114" s="1159"/>
      <c r="M114" s="1159"/>
      <c r="N114" s="1159"/>
      <c r="O114" s="1135"/>
      <c r="P114"/>
      <c r="Q114"/>
      <c r="R114" s="1158"/>
      <c r="S114" s="1118"/>
      <c r="T114" s="1220"/>
      <c r="U114" s="1220"/>
      <c r="V114" s="1220"/>
      <c r="W114" s="1221"/>
      <c r="X114" s="1220"/>
      <c r="Y114" s="1220"/>
      <c r="Z114" s="1220"/>
      <c r="AA114" s="1220"/>
      <c r="AB114" s="1159"/>
      <c r="AC114" s="1159"/>
      <c r="AD114" s="1159"/>
      <c r="AE114" s="1159"/>
      <c r="AF114" s="844">
        <v>0</v>
      </c>
    </row>
    <row r="115" spans="1:33" ht="27" thickBot="1" x14ac:dyDescent="0.35">
      <c r="A115" s="859"/>
      <c r="B115" s="839"/>
      <c r="C115" s="1222"/>
      <c r="D115" s="1222"/>
      <c r="E115" s="1222"/>
      <c r="F115" s="1161"/>
      <c r="G115" s="1161"/>
      <c r="H115" s="1161"/>
      <c r="I115" s="1161"/>
      <c r="J115" s="1161"/>
      <c r="K115" s="1161"/>
      <c r="L115" s="1162"/>
      <c r="M115" s="1162"/>
      <c r="N115" s="1163"/>
      <c r="O115" s="1164"/>
      <c r="P115"/>
      <c r="Q115"/>
      <c r="R115" s="1165"/>
      <c r="S115" s="1129"/>
      <c r="T115" s="1222"/>
      <c r="U115" s="1222"/>
      <c r="V115" s="1222"/>
      <c r="W115" s="1222"/>
      <c r="X115" s="1222"/>
      <c r="Y115" s="1222"/>
      <c r="Z115" s="1222"/>
      <c r="AA115" s="1222"/>
      <c r="AB115" s="1161"/>
      <c r="AC115" s="1162"/>
      <c r="AD115" s="1162"/>
      <c r="AE115" s="1163"/>
      <c r="AF115" s="860">
        <v>0</v>
      </c>
    </row>
    <row r="116" spans="1:33" ht="30" thickTop="1" x14ac:dyDescent="0.35">
      <c r="A116" s="861"/>
      <c r="B116" s="851"/>
      <c r="C116" s="1198"/>
      <c r="D116" s="1198"/>
      <c r="E116" s="1198"/>
      <c r="F116" s="1114"/>
      <c r="G116" s="1114"/>
      <c r="H116" s="1166"/>
      <c r="I116" s="1114"/>
      <c r="J116" s="1167"/>
      <c r="K116" s="1168"/>
      <c r="L116" s="1168"/>
      <c r="M116" s="1168"/>
      <c r="N116" s="1169"/>
      <c r="O116" s="1170"/>
      <c r="P116"/>
      <c r="Q116"/>
      <c r="R116" s="1171"/>
      <c r="S116" s="1146"/>
      <c r="T116" s="1198"/>
      <c r="U116" s="1198"/>
      <c r="V116" s="1198"/>
      <c r="W116" s="1198"/>
      <c r="X116" s="1198"/>
      <c r="Y116" s="1223"/>
      <c r="Z116" s="1198"/>
      <c r="AA116" s="1224"/>
      <c r="AB116" s="1168"/>
      <c r="AC116" s="1168"/>
      <c r="AD116" s="1168"/>
      <c r="AE116" s="1169"/>
      <c r="AF116" s="862" t="s">
        <v>218</v>
      </c>
    </row>
    <row r="117" spans="1:33" ht="25.25" customHeight="1" x14ac:dyDescent="0.25">
      <c r="C117"/>
      <c r="D117"/>
      <c r="E117"/>
      <c r="F117"/>
      <c r="G117"/>
      <c r="H117"/>
      <c r="I117"/>
      <c r="J117"/>
      <c r="K117"/>
      <c r="L117" s="1168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1225"/>
      <c r="AD117"/>
      <c r="AE117"/>
    </row>
    <row r="118" spans="1:33" ht="48" customHeight="1" x14ac:dyDescent="0.25">
      <c r="C118"/>
      <c r="D118"/>
      <c r="E118"/>
      <c r="F118" s="1172"/>
      <c r="G118"/>
      <c r="H118" s="1173"/>
      <c r="I118" s="1172"/>
      <c r="J118" s="1173"/>
      <c r="K118" s="1172"/>
      <c r="L118" s="1172"/>
      <c r="M118"/>
      <c r="N118" s="1172"/>
      <c r="O118"/>
      <c r="P118" s="1174"/>
      <c r="Q118"/>
      <c r="R118"/>
      <c r="S118"/>
      <c r="T118"/>
      <c r="U118"/>
      <c r="V118"/>
      <c r="W118" s="1172"/>
      <c r="X118"/>
      <c r="Y118" s="1173"/>
      <c r="Z118" s="1172"/>
      <c r="AA118" s="1173"/>
      <c r="AB118" s="1172"/>
      <c r="AC118" s="1172"/>
      <c r="AD118"/>
      <c r="AE118" s="1172"/>
      <c r="AG118" s="863" t="s">
        <v>185</v>
      </c>
    </row>
    <row r="119" spans="1:33" x14ac:dyDescent="0.2">
      <c r="C119"/>
      <c r="D119"/>
      <c r="E119"/>
      <c r="F119"/>
      <c r="G119"/>
      <c r="H119"/>
      <c r="I119"/>
      <c r="J119"/>
      <c r="K119" s="1172"/>
      <c r="L119" s="1172"/>
      <c r="M119" s="1175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s="1172"/>
      <c r="AC119" s="1172"/>
      <c r="AD119" s="1175"/>
      <c r="AE119"/>
    </row>
    <row r="120" spans="1:33" x14ac:dyDescent="0.2"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3" ht="26" x14ac:dyDescent="0.3">
      <c r="A121" s="864"/>
      <c r="B121" s="835"/>
      <c r="C121" s="1206"/>
      <c r="D121" s="1207"/>
      <c r="E121" s="1207"/>
      <c r="F121" s="843"/>
      <c r="G121" s="843"/>
      <c r="H121" s="843"/>
      <c r="I121" s="843"/>
      <c r="J121" s="843"/>
      <c r="K121" s="843"/>
      <c r="L121" s="843"/>
      <c r="M121" s="843"/>
      <c r="N121" s="843"/>
      <c r="O121" s="1135"/>
      <c r="P121"/>
      <c r="Q121"/>
      <c r="R121" s="1176"/>
      <c r="S121" s="1118"/>
      <c r="T121" s="1206"/>
      <c r="U121" s="1207"/>
      <c r="V121" s="1207"/>
      <c r="W121" s="1207"/>
      <c r="X121" s="1207"/>
      <c r="Y121" s="1207"/>
      <c r="Z121" s="1207"/>
      <c r="AA121" s="1207"/>
      <c r="AB121" s="1207"/>
      <c r="AC121" s="843"/>
      <c r="AD121" s="843"/>
      <c r="AE121" s="843"/>
      <c r="AF121" s="844">
        <v>0</v>
      </c>
    </row>
    <row r="122" spans="1:33" ht="26" x14ac:dyDescent="0.3">
      <c r="A122" s="864"/>
      <c r="B122" s="835"/>
      <c r="C122" s="1220"/>
      <c r="D122" s="1220"/>
      <c r="E122" s="1220"/>
      <c r="F122" s="1159"/>
      <c r="G122" s="1159"/>
      <c r="H122" s="1159"/>
      <c r="I122" s="1159"/>
      <c r="J122" s="1159"/>
      <c r="K122" s="1159"/>
      <c r="L122" s="1159"/>
      <c r="M122" s="1159"/>
      <c r="N122" s="1159"/>
      <c r="O122" s="1135"/>
      <c r="P122"/>
      <c r="Q122"/>
      <c r="R122" s="1176"/>
      <c r="S122" s="1118"/>
      <c r="T122" s="1220"/>
      <c r="U122" s="1220"/>
      <c r="V122" s="1220"/>
      <c r="W122" s="1220"/>
      <c r="X122" s="1220"/>
      <c r="Y122" s="1220"/>
      <c r="Z122" s="1220"/>
      <c r="AA122" s="1220"/>
      <c r="AB122" s="1159"/>
      <c r="AC122" s="1220"/>
      <c r="AD122" s="1220"/>
      <c r="AE122" s="1220"/>
      <c r="AF122" s="844">
        <v>0</v>
      </c>
    </row>
    <row r="123" spans="1:33" ht="27" thickBot="1" x14ac:dyDescent="0.35">
      <c r="A123" s="865"/>
      <c r="B123" s="839"/>
      <c r="C123" s="1222"/>
      <c r="D123" s="1222"/>
      <c r="E123" s="1222"/>
      <c r="F123" s="1161"/>
      <c r="G123" s="1161"/>
      <c r="H123" s="1161"/>
      <c r="I123" s="1161"/>
      <c r="J123" s="1161"/>
      <c r="K123" s="1161"/>
      <c r="L123" s="1161"/>
      <c r="M123" s="1161"/>
      <c r="N123" s="1161"/>
      <c r="O123" s="1164"/>
      <c r="P123"/>
      <c r="Q123"/>
      <c r="R123" s="1177"/>
      <c r="S123" s="1129"/>
      <c r="T123" s="1222"/>
      <c r="U123" s="1222"/>
      <c r="V123" s="1222"/>
      <c r="W123" s="1222"/>
      <c r="X123" s="1222"/>
      <c r="Y123" s="1222"/>
      <c r="Z123" s="1222"/>
      <c r="AA123" s="1222"/>
      <c r="AB123" s="1161"/>
      <c r="AC123" s="1222"/>
      <c r="AD123" s="1222"/>
      <c r="AE123" s="1222"/>
      <c r="AF123" s="860">
        <v>0</v>
      </c>
    </row>
    <row r="124" spans="1:33" ht="30" thickTop="1" x14ac:dyDescent="0.35">
      <c r="A124" s="866"/>
      <c r="B124" s="851"/>
      <c r="C124" s="1198"/>
      <c r="D124" s="1198"/>
      <c r="E124" s="1198"/>
      <c r="F124" s="1114"/>
      <c r="G124" s="993"/>
      <c r="H124" s="1114"/>
      <c r="I124" s="1198"/>
      <c r="J124" s="1198"/>
      <c r="K124" s="1198"/>
      <c r="L124" s="1198"/>
      <c r="M124" s="1198"/>
      <c r="N124" s="1198"/>
      <c r="O124" s="1170"/>
      <c r="P124"/>
      <c r="Q124"/>
      <c r="R124" s="1178"/>
      <c r="S124" s="1146"/>
      <c r="T124" s="1198"/>
      <c r="U124" s="1198"/>
      <c r="V124" s="1198"/>
      <c r="W124" s="1198"/>
      <c r="X124" s="1226"/>
      <c r="Y124" s="1223"/>
      <c r="Z124" s="1198"/>
      <c r="AA124" s="1224"/>
      <c r="AB124" s="1168"/>
      <c r="AC124" s="1168"/>
      <c r="AD124" s="1168"/>
      <c r="AE124" s="1169"/>
      <c r="AF124" s="862" t="s">
        <v>218</v>
      </c>
    </row>
    <row r="127" spans="1:33" x14ac:dyDescent="0.2">
      <c r="O127" s="723"/>
      <c r="AF127" s="723">
        <v>2206</v>
      </c>
    </row>
    <row r="128" spans="1:33" x14ac:dyDescent="0.2">
      <c r="O128" s="723"/>
      <c r="AF128" s="723">
        <v>0</v>
      </c>
    </row>
  </sheetData>
  <pageMargins left="0.23622047244094491" right="0.23622047244094491" top="0.74803149606299213" bottom="0.74803149606299213" header="0.31496062992125984" footer="0.31496062992125984"/>
  <pageSetup paperSize="9" scale="3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2146F-0AF4-4422-AA33-22D154659EE1}">
  <sheetPr codeName="T_10">
    <tabColor theme="7" tint="0.79998168889431442"/>
  </sheetPr>
  <dimension ref="A1:AV1100"/>
  <sheetViews>
    <sheetView workbookViewId="0">
      <pane xSplit="1" ySplit="2" topLeftCell="B617" activePane="bottomRight" state="frozen"/>
      <selection activeCell="CY100" sqref="CY100"/>
      <selection pane="topRight" activeCell="CY100" sqref="CY100"/>
      <selection pane="bottomLeft" activeCell="CY100" sqref="CY100"/>
      <selection pane="bottomRight" activeCell="N639" sqref="N639"/>
    </sheetView>
  </sheetViews>
  <sheetFormatPr baseColWidth="10" defaultColWidth="11.5" defaultRowHeight="15" x14ac:dyDescent="0.2"/>
  <cols>
    <col min="2" max="7" width="14.5" style="2" customWidth="1"/>
    <col min="8" max="13" width="14.5" style="1478" customWidth="1"/>
    <col min="14" max="20" width="14.5" style="2" customWidth="1"/>
    <col min="21" max="26" width="14.5" style="1478" customWidth="1"/>
    <col min="27" max="27" width="14.5" style="2" customWidth="1"/>
    <col min="28" max="28" width="11.5" style="875"/>
    <col min="29" max="29" width="11.5" style="878"/>
    <col min="31" max="43" width="11.5" style="2"/>
    <col min="44" max="45" width="11.5" style="1478"/>
    <col min="46" max="46" width="14.5" style="2" customWidth="1"/>
  </cols>
  <sheetData>
    <row r="1" spans="1:48" x14ac:dyDescent="0.2">
      <c r="B1" s="1487" t="s">
        <v>16</v>
      </c>
      <c r="C1" s="1487"/>
      <c r="D1" s="1487"/>
      <c r="E1" s="1487"/>
      <c r="F1" s="1487"/>
      <c r="G1" s="1487"/>
      <c r="H1" s="1487"/>
      <c r="I1" s="1487"/>
      <c r="J1" s="1487"/>
      <c r="K1" s="1487"/>
      <c r="L1" s="1487"/>
      <c r="M1" s="1487"/>
      <c r="N1" s="1455"/>
      <c r="O1" s="1486"/>
      <c r="P1" s="1486"/>
      <c r="Q1" s="1486"/>
      <c r="R1" s="1486"/>
      <c r="S1" s="1486"/>
      <c r="T1" s="1486"/>
      <c r="U1" s="1486"/>
      <c r="V1" s="1486"/>
      <c r="W1" s="1486"/>
      <c r="X1" s="1486"/>
      <c r="Y1" s="1486"/>
      <c r="Z1" s="1486"/>
      <c r="AA1" s="1486"/>
      <c r="AE1" s="1455"/>
      <c r="AF1" s="1455"/>
      <c r="AG1" s="1455"/>
      <c r="AH1" s="1455"/>
      <c r="AI1" s="1455"/>
      <c r="AJ1" s="1455"/>
      <c r="AK1" s="1455"/>
      <c r="AL1" s="1455"/>
      <c r="AM1" s="1455"/>
      <c r="AN1" s="1455"/>
      <c r="AO1" s="1455"/>
      <c r="AP1" s="1455"/>
      <c r="AQ1" s="1455"/>
      <c r="AR1" s="1476"/>
      <c r="AS1" s="1476"/>
      <c r="AT1" s="1455"/>
    </row>
    <row r="2" spans="1:48" s="879" customFormat="1" ht="48" x14ac:dyDescent="0.2">
      <c r="A2" s="879" t="s">
        <v>15</v>
      </c>
      <c r="B2" s="881" t="s">
        <v>0</v>
      </c>
      <c r="C2" s="881" t="s">
        <v>1</v>
      </c>
      <c r="D2" s="881" t="s">
        <v>2</v>
      </c>
      <c r="E2" s="881" t="s">
        <v>3</v>
      </c>
      <c r="F2" s="881" t="s">
        <v>4</v>
      </c>
      <c r="G2" s="881" t="s">
        <v>5</v>
      </c>
      <c r="H2" s="1477" t="s">
        <v>6</v>
      </c>
      <c r="I2" s="1477" t="s">
        <v>7</v>
      </c>
      <c r="J2" s="1477" t="s">
        <v>8</v>
      </c>
      <c r="K2" s="1477" t="s">
        <v>9</v>
      </c>
      <c r="L2" s="1477" t="s">
        <v>10</v>
      </c>
      <c r="M2" s="1477" t="s">
        <v>13</v>
      </c>
      <c r="N2" s="881" t="s">
        <v>12</v>
      </c>
      <c r="O2" s="881" t="s">
        <v>0</v>
      </c>
      <c r="P2" s="881" t="s">
        <v>1</v>
      </c>
      <c r="Q2" s="881" t="s">
        <v>2</v>
      </c>
      <c r="R2" s="881" t="s">
        <v>3</v>
      </c>
      <c r="S2" s="881" t="s">
        <v>4</v>
      </c>
      <c r="T2" s="881" t="s">
        <v>5</v>
      </c>
      <c r="U2" s="1477" t="s">
        <v>6</v>
      </c>
      <c r="V2" s="1477" t="s">
        <v>7</v>
      </c>
      <c r="W2" s="1477" t="s">
        <v>8</v>
      </c>
      <c r="X2" s="1477" t="s">
        <v>9</v>
      </c>
      <c r="Y2" s="1477" t="s">
        <v>10</v>
      </c>
      <c r="Z2" s="1477" t="s">
        <v>11</v>
      </c>
      <c r="AA2" s="881" t="s">
        <v>12</v>
      </c>
      <c r="AC2" s="879" t="s">
        <v>350</v>
      </c>
      <c r="AE2" s="881" t="s">
        <v>358</v>
      </c>
      <c r="AF2" s="881" t="s">
        <v>359</v>
      </c>
      <c r="AG2" s="881" t="s">
        <v>360</v>
      </c>
      <c r="AH2" s="881" t="s">
        <v>370</v>
      </c>
      <c r="AI2" s="881" t="s">
        <v>361</v>
      </c>
      <c r="AJ2" s="881" t="s">
        <v>371</v>
      </c>
      <c r="AK2" s="881" t="s">
        <v>372</v>
      </c>
      <c r="AL2" s="881" t="s">
        <v>373</v>
      </c>
      <c r="AM2" s="881" t="s">
        <v>374</v>
      </c>
      <c r="AN2" s="881" t="s">
        <v>376</v>
      </c>
      <c r="AO2" s="881" t="s">
        <v>375</v>
      </c>
      <c r="AP2" s="881" t="s">
        <v>377</v>
      </c>
      <c r="AQ2" s="881" t="s">
        <v>378</v>
      </c>
      <c r="AR2" s="1477" t="s">
        <v>379</v>
      </c>
      <c r="AS2" s="1477" t="s">
        <v>380</v>
      </c>
      <c r="AT2" s="881" t="s">
        <v>394</v>
      </c>
      <c r="AV2" s="876" t="s">
        <v>395</v>
      </c>
    </row>
    <row r="3" spans="1:48" hidden="1" x14ac:dyDescent="0.2">
      <c r="A3" s="1">
        <v>44927</v>
      </c>
    </row>
    <row r="4" spans="1:48" hidden="1" x14ac:dyDescent="0.2">
      <c r="A4" s="1">
        <v>44928</v>
      </c>
    </row>
    <row r="5" spans="1:48" hidden="1" x14ac:dyDescent="0.2">
      <c r="A5" s="1">
        <v>44929</v>
      </c>
    </row>
    <row r="6" spans="1:48" hidden="1" x14ac:dyDescent="0.2">
      <c r="A6" s="1">
        <v>44930</v>
      </c>
    </row>
    <row r="7" spans="1:48" hidden="1" x14ac:dyDescent="0.2">
      <c r="A7" s="1">
        <v>44931</v>
      </c>
    </row>
    <row r="8" spans="1:48" hidden="1" x14ac:dyDescent="0.2">
      <c r="A8" s="1">
        <v>44932</v>
      </c>
    </row>
    <row r="9" spans="1:48" hidden="1" x14ac:dyDescent="0.2">
      <c r="A9" s="1">
        <v>44933</v>
      </c>
    </row>
    <row r="10" spans="1:48" hidden="1" x14ac:dyDescent="0.2">
      <c r="A10" s="1">
        <v>44934</v>
      </c>
    </row>
    <row r="11" spans="1:48" hidden="1" x14ac:dyDescent="0.2">
      <c r="A11" s="1">
        <v>44935</v>
      </c>
    </row>
    <row r="12" spans="1:48" hidden="1" x14ac:dyDescent="0.2">
      <c r="A12" s="1">
        <v>44936</v>
      </c>
    </row>
    <row r="13" spans="1:48" hidden="1" x14ac:dyDescent="0.2">
      <c r="A13" s="1">
        <v>44937</v>
      </c>
    </row>
    <row r="14" spans="1:48" hidden="1" x14ac:dyDescent="0.2">
      <c r="A14" s="1">
        <v>44938</v>
      </c>
    </row>
    <row r="15" spans="1:48" hidden="1" x14ac:dyDescent="0.2">
      <c r="A15" s="1">
        <v>44939</v>
      </c>
    </row>
    <row r="16" spans="1:48" hidden="1" x14ac:dyDescent="0.2">
      <c r="A16" s="1">
        <v>44940</v>
      </c>
    </row>
    <row r="17" spans="1:1" hidden="1" x14ac:dyDescent="0.2">
      <c r="A17" s="1">
        <v>44941</v>
      </c>
    </row>
    <row r="18" spans="1:1" hidden="1" x14ac:dyDescent="0.2">
      <c r="A18" s="1">
        <v>44942</v>
      </c>
    </row>
    <row r="19" spans="1:1" hidden="1" x14ac:dyDescent="0.2">
      <c r="A19" s="1">
        <v>44943</v>
      </c>
    </row>
    <row r="20" spans="1:1" hidden="1" x14ac:dyDescent="0.2">
      <c r="A20" s="1">
        <v>44944</v>
      </c>
    </row>
    <row r="21" spans="1:1" hidden="1" x14ac:dyDescent="0.2">
      <c r="A21" s="1">
        <v>44945</v>
      </c>
    </row>
    <row r="22" spans="1:1" hidden="1" x14ac:dyDescent="0.2">
      <c r="A22" s="1">
        <v>44946</v>
      </c>
    </row>
    <row r="23" spans="1:1" hidden="1" x14ac:dyDescent="0.2">
      <c r="A23" s="1">
        <v>44947</v>
      </c>
    </row>
    <row r="24" spans="1:1" hidden="1" x14ac:dyDescent="0.2">
      <c r="A24" s="1">
        <v>44948</v>
      </c>
    </row>
    <row r="25" spans="1:1" hidden="1" x14ac:dyDescent="0.2">
      <c r="A25" s="1">
        <v>44949</v>
      </c>
    </row>
    <row r="26" spans="1:1" hidden="1" x14ac:dyDescent="0.2">
      <c r="A26" s="1">
        <v>44950</v>
      </c>
    </row>
    <row r="27" spans="1:1" hidden="1" x14ac:dyDescent="0.2">
      <c r="A27" s="1">
        <v>44951</v>
      </c>
    </row>
    <row r="28" spans="1:1" hidden="1" x14ac:dyDescent="0.2">
      <c r="A28" s="1">
        <v>44952</v>
      </c>
    </row>
    <row r="29" spans="1:1" hidden="1" x14ac:dyDescent="0.2">
      <c r="A29" s="1">
        <v>44953</v>
      </c>
    </row>
    <row r="30" spans="1:1" hidden="1" x14ac:dyDescent="0.2">
      <c r="A30" s="1">
        <v>44954</v>
      </c>
    </row>
    <row r="31" spans="1:1" hidden="1" x14ac:dyDescent="0.2">
      <c r="A31" s="1">
        <v>44955</v>
      </c>
    </row>
    <row r="32" spans="1:1" hidden="1" x14ac:dyDescent="0.2">
      <c r="A32" s="1">
        <v>44956</v>
      </c>
    </row>
    <row r="33" spans="1:1" hidden="1" x14ac:dyDescent="0.2">
      <c r="A33" s="1">
        <v>44957</v>
      </c>
    </row>
    <row r="34" spans="1:1" hidden="1" x14ac:dyDescent="0.2">
      <c r="A34" s="1">
        <v>44958</v>
      </c>
    </row>
    <row r="35" spans="1:1" hidden="1" x14ac:dyDescent="0.2">
      <c r="A35" s="1">
        <v>44959</v>
      </c>
    </row>
    <row r="36" spans="1:1" hidden="1" x14ac:dyDescent="0.2">
      <c r="A36" s="1">
        <v>44960</v>
      </c>
    </row>
    <row r="37" spans="1:1" hidden="1" x14ac:dyDescent="0.2">
      <c r="A37" s="1">
        <v>44961</v>
      </c>
    </row>
    <row r="38" spans="1:1" hidden="1" x14ac:dyDescent="0.2">
      <c r="A38" s="1">
        <v>44962</v>
      </c>
    </row>
    <row r="39" spans="1:1" hidden="1" x14ac:dyDescent="0.2">
      <c r="A39" s="1">
        <v>44963</v>
      </c>
    </row>
    <row r="40" spans="1:1" hidden="1" x14ac:dyDescent="0.2">
      <c r="A40" s="1">
        <v>44964</v>
      </c>
    </row>
    <row r="41" spans="1:1" hidden="1" x14ac:dyDescent="0.2">
      <c r="A41" s="1">
        <v>44965</v>
      </c>
    </row>
    <row r="42" spans="1:1" hidden="1" x14ac:dyDescent="0.2">
      <c r="A42" s="1">
        <v>44966</v>
      </c>
    </row>
    <row r="43" spans="1:1" hidden="1" x14ac:dyDescent="0.2">
      <c r="A43" s="1">
        <v>44967</v>
      </c>
    </row>
    <row r="44" spans="1:1" hidden="1" x14ac:dyDescent="0.2">
      <c r="A44" s="1">
        <v>44968</v>
      </c>
    </row>
    <row r="45" spans="1:1" hidden="1" x14ac:dyDescent="0.2">
      <c r="A45" s="1">
        <v>44969</v>
      </c>
    </row>
    <row r="46" spans="1:1" hidden="1" x14ac:dyDescent="0.2">
      <c r="A46" s="1">
        <v>44970</v>
      </c>
    </row>
    <row r="47" spans="1:1" hidden="1" x14ac:dyDescent="0.2">
      <c r="A47" s="1">
        <v>44971</v>
      </c>
    </row>
    <row r="48" spans="1:1" hidden="1" x14ac:dyDescent="0.2">
      <c r="A48" s="1">
        <v>44972</v>
      </c>
    </row>
    <row r="49" spans="1:1" hidden="1" x14ac:dyDescent="0.2">
      <c r="A49" s="1">
        <v>44973</v>
      </c>
    </row>
    <row r="50" spans="1:1" hidden="1" x14ac:dyDescent="0.2">
      <c r="A50" s="1">
        <v>44974</v>
      </c>
    </row>
    <row r="51" spans="1:1" hidden="1" x14ac:dyDescent="0.2">
      <c r="A51" s="1">
        <v>44975</v>
      </c>
    </row>
    <row r="52" spans="1:1" hidden="1" x14ac:dyDescent="0.2">
      <c r="A52" s="1">
        <v>44976</v>
      </c>
    </row>
    <row r="53" spans="1:1" hidden="1" x14ac:dyDescent="0.2">
      <c r="A53" s="1">
        <v>44977</v>
      </c>
    </row>
    <row r="54" spans="1:1" hidden="1" x14ac:dyDescent="0.2">
      <c r="A54" s="1">
        <v>44978</v>
      </c>
    </row>
    <row r="55" spans="1:1" hidden="1" x14ac:dyDescent="0.2">
      <c r="A55" s="1">
        <v>44979</v>
      </c>
    </row>
    <row r="56" spans="1:1" hidden="1" x14ac:dyDescent="0.2">
      <c r="A56" s="1">
        <v>44980</v>
      </c>
    </row>
    <row r="57" spans="1:1" hidden="1" x14ac:dyDescent="0.2">
      <c r="A57" s="1">
        <v>44981</v>
      </c>
    </row>
    <row r="58" spans="1:1" hidden="1" x14ac:dyDescent="0.2">
      <c r="A58" s="1">
        <v>44982</v>
      </c>
    </row>
    <row r="59" spans="1:1" hidden="1" x14ac:dyDescent="0.2">
      <c r="A59" s="1">
        <v>44983</v>
      </c>
    </row>
    <row r="60" spans="1:1" hidden="1" x14ac:dyDescent="0.2">
      <c r="A60" s="1">
        <v>44984</v>
      </c>
    </row>
    <row r="61" spans="1:1" hidden="1" x14ac:dyDescent="0.2">
      <c r="A61" s="1">
        <v>44985</v>
      </c>
    </row>
    <row r="62" spans="1:1" hidden="1" x14ac:dyDescent="0.2">
      <c r="A62" s="1">
        <v>44986</v>
      </c>
    </row>
    <row r="63" spans="1:1" hidden="1" x14ac:dyDescent="0.2">
      <c r="A63" s="1">
        <v>44987</v>
      </c>
    </row>
    <row r="64" spans="1:1" hidden="1" x14ac:dyDescent="0.2">
      <c r="A64" s="1">
        <v>44988</v>
      </c>
    </row>
    <row r="65" spans="1:48" hidden="1" x14ac:dyDescent="0.2">
      <c r="A65" s="1">
        <v>44989</v>
      </c>
    </row>
    <row r="66" spans="1:48" hidden="1" x14ac:dyDescent="0.2">
      <c r="A66" s="1">
        <v>44990</v>
      </c>
    </row>
    <row r="67" spans="1:48" hidden="1" x14ac:dyDescent="0.2">
      <c r="A67" s="1">
        <v>44991</v>
      </c>
    </row>
    <row r="68" spans="1:48" hidden="1" x14ac:dyDescent="0.2">
      <c r="A68" s="1">
        <v>44992</v>
      </c>
    </row>
    <row r="69" spans="1:48" x14ac:dyDescent="0.2">
      <c r="A69" s="1">
        <v>44993</v>
      </c>
      <c r="B69" s="2">
        <v>548.95833000000005</v>
      </c>
      <c r="C69" s="2">
        <v>288.125</v>
      </c>
      <c r="D69" s="2">
        <v>83.332999999999998</v>
      </c>
      <c r="E69" s="2">
        <v>33.333300000000001</v>
      </c>
      <c r="F69" s="2">
        <v>229.20832999999999</v>
      </c>
      <c r="G69" s="2">
        <v>293.88</v>
      </c>
      <c r="H69" s="1478">
        <v>229.20832999999999</v>
      </c>
      <c r="I69" s="1478">
        <v>243.79</v>
      </c>
      <c r="J69" s="1478">
        <v>7.58</v>
      </c>
      <c r="K69" s="1478">
        <v>4.0199999999999996</v>
      </c>
      <c r="L69" s="1478">
        <v>0</v>
      </c>
      <c r="M69" s="1478">
        <v>0</v>
      </c>
      <c r="N69" s="2">
        <f>100*Help_FC!H154</f>
        <v>100</v>
      </c>
      <c r="O69" s="2">
        <v>458.95</v>
      </c>
      <c r="P69" s="2">
        <v>288.125</v>
      </c>
      <c r="Q69" s="2">
        <v>83.332999999999998</v>
      </c>
      <c r="R69" s="2">
        <v>33.333300000000001</v>
      </c>
      <c r="S69" s="2">
        <v>229.20832999999999</v>
      </c>
      <c r="T69" s="2">
        <v>293.88</v>
      </c>
      <c r="U69" s="1478">
        <v>229.20832999999999</v>
      </c>
      <c r="V69" s="1478">
        <v>243.79</v>
      </c>
      <c r="W69" s="1478">
        <v>7.58</v>
      </c>
      <c r="X69" s="1478">
        <v>4.0199999999999996</v>
      </c>
      <c r="Y69" s="1478">
        <v>0</v>
      </c>
      <c r="Z69" s="1478">
        <v>0</v>
      </c>
      <c r="AA69" s="2">
        <v>59.68</v>
      </c>
      <c r="AE69" s="2">
        <f>+Help_FC!$G69*Help_FC!Y69</f>
        <v>196.41935483870967</v>
      </c>
      <c r="AF69" s="2">
        <f>+Help_FC!$G69*Help_FC!Z69</f>
        <v>83.709677419354833</v>
      </c>
      <c r="AG69" s="2">
        <f>+Help_FC!$G69*Help_FC!AA69</f>
        <v>0</v>
      </c>
      <c r="AH69" s="2">
        <f>+Help_FC!$G69*Help_FC!AB69</f>
        <v>107.54838709677419</v>
      </c>
      <c r="AI69" s="2">
        <f>+Help_FC!$G69*Help_FC!AC69</f>
        <v>94.41935483870968</v>
      </c>
      <c r="AJ69" s="2">
        <f>+Help_FC!$G69*Help_FC!AD69</f>
        <v>20.419354838709676</v>
      </c>
      <c r="AK69" s="2">
        <f>+Help_FC!$G69*Help_FC!AE69</f>
        <v>31.58064516129032</v>
      </c>
      <c r="AL69" s="2">
        <f>+Help_FC!$G69*Help_FC!AF69</f>
        <v>6.064516129032258</v>
      </c>
      <c r="AM69" s="2">
        <f>+Help_FC!$G69*Help_FC!AG69</f>
        <v>7.6129032258064511</v>
      </c>
      <c r="AN69" s="2">
        <f>+Help_FC!$G69*Help_FC!AH69</f>
        <v>76.451612903225808</v>
      </c>
      <c r="AO69" s="2">
        <f>+Help_FC!$G69*Help_FC!AI69</f>
        <v>91.58064516129032</v>
      </c>
      <c r="AP69" s="2">
        <f>+Help_FC!$G69*Help_FC!AJ69</f>
        <v>12.674424325104262</v>
      </c>
      <c r="AQ69" s="2">
        <f>+Help_FC!$G69*Help_FC!AK69</f>
        <v>104.48709677419355</v>
      </c>
      <c r="AR69" s="1478">
        <f>+Help_FC!$G69*Help_FC!AL69</f>
        <v>23.449066953169698</v>
      </c>
      <c r="AS69" s="1478">
        <f>+Help_FC!$G69*Help_FC!AM69</f>
        <v>0</v>
      </c>
      <c r="AV69" s="5">
        <v>1</v>
      </c>
    </row>
    <row r="70" spans="1:48" x14ac:dyDescent="0.2">
      <c r="A70" s="1">
        <v>44994</v>
      </c>
      <c r="B70" s="2">
        <v>548.95833000000005</v>
      </c>
      <c r="C70" s="2">
        <v>288.125</v>
      </c>
      <c r="D70" s="2">
        <v>83.332999999999998</v>
      </c>
      <c r="E70" s="2">
        <v>33.333300000000001</v>
      </c>
      <c r="F70" s="2">
        <v>229.20832999999999</v>
      </c>
      <c r="G70" s="2">
        <v>293.88</v>
      </c>
      <c r="H70" s="1478">
        <v>229.20832999999999</v>
      </c>
      <c r="I70" s="1478">
        <v>243.79</v>
      </c>
      <c r="J70" s="1478">
        <v>7.58</v>
      </c>
      <c r="K70" s="1478">
        <v>4.0199999999999996</v>
      </c>
      <c r="L70" s="1478">
        <v>0</v>
      </c>
      <c r="M70" s="1478">
        <v>0</v>
      </c>
      <c r="N70" s="2">
        <f>100*Help_FC!H155</f>
        <v>100</v>
      </c>
      <c r="O70" s="2">
        <v>458.95</v>
      </c>
      <c r="P70" s="2">
        <v>288.125</v>
      </c>
      <c r="Q70" s="2">
        <v>83.332999999999998</v>
      </c>
      <c r="R70" s="2">
        <v>33.333300000000001</v>
      </c>
      <c r="S70" s="2">
        <v>229.20832999999999</v>
      </c>
      <c r="T70" s="2">
        <v>293.88</v>
      </c>
      <c r="U70" s="1478">
        <v>229.20832999999999</v>
      </c>
      <c r="V70" s="1478">
        <v>243.79</v>
      </c>
      <c r="W70" s="1478">
        <v>7.58</v>
      </c>
      <c r="X70" s="1478">
        <v>4.0199999999999996</v>
      </c>
      <c r="Y70" s="1478">
        <v>0</v>
      </c>
      <c r="Z70" s="1478">
        <v>0</v>
      </c>
      <c r="AA70" s="2">
        <v>59.68</v>
      </c>
      <c r="AE70" s="2">
        <f>+Help_FC!$G70*Help_FC!Y70</f>
        <v>196.41935483870967</v>
      </c>
      <c r="AF70" s="2">
        <f>+Help_FC!$G70*Help_FC!Z70</f>
        <v>83.709677419354833</v>
      </c>
      <c r="AG70" s="2">
        <f>+Help_FC!$G70*Help_FC!AA70</f>
        <v>0</v>
      </c>
      <c r="AH70" s="2">
        <f>+Help_FC!$G70*Help_FC!AB70</f>
        <v>107.54838709677419</v>
      </c>
      <c r="AI70" s="2">
        <f>+Help_FC!$G70*Help_FC!AC70</f>
        <v>94.41935483870968</v>
      </c>
      <c r="AJ70" s="2">
        <f>+Help_FC!$G70*Help_FC!AD70</f>
        <v>20.419354838709676</v>
      </c>
      <c r="AK70" s="2">
        <f>+Help_FC!$G70*Help_FC!AE70</f>
        <v>31.58064516129032</v>
      </c>
      <c r="AL70" s="2">
        <f>+Help_FC!$G70*Help_FC!AF70</f>
        <v>6.064516129032258</v>
      </c>
      <c r="AM70" s="2">
        <f>+Help_FC!$G70*Help_FC!AG70</f>
        <v>7.6129032258064511</v>
      </c>
      <c r="AN70" s="2">
        <f>+Help_FC!$G70*Help_FC!AH70</f>
        <v>76.451612903225808</v>
      </c>
      <c r="AO70" s="2">
        <f>+Help_FC!$G70*Help_FC!AI70</f>
        <v>91.58064516129032</v>
      </c>
      <c r="AP70" s="2">
        <f>+Help_FC!$G70*Help_FC!AJ70</f>
        <v>12.674424325104262</v>
      </c>
      <c r="AQ70" s="2">
        <f>+Help_FC!$G70*Help_FC!AK70</f>
        <v>104.48709677419355</v>
      </c>
      <c r="AR70" s="1478">
        <f>+Help_FC!$G70*Help_FC!AL70</f>
        <v>23.449066953169698</v>
      </c>
      <c r="AS70" s="1478">
        <f>+Help_FC!$G70*Help_FC!AM70</f>
        <v>0</v>
      </c>
      <c r="AV70" s="5">
        <v>1</v>
      </c>
    </row>
    <row r="71" spans="1:48" x14ac:dyDescent="0.2">
      <c r="A71" s="1">
        <v>44995</v>
      </c>
      <c r="B71" s="2">
        <v>548.95833000000005</v>
      </c>
      <c r="C71" s="2">
        <v>288.125</v>
      </c>
      <c r="D71" s="2">
        <v>83.332999999999998</v>
      </c>
      <c r="E71" s="2">
        <v>33.333300000000001</v>
      </c>
      <c r="F71" s="2">
        <v>229.20832999999999</v>
      </c>
      <c r="G71" s="2">
        <v>293.88</v>
      </c>
      <c r="H71" s="1478">
        <v>229.20832999999999</v>
      </c>
      <c r="I71" s="1478">
        <v>243.79</v>
      </c>
      <c r="J71" s="1478">
        <v>7.58</v>
      </c>
      <c r="K71" s="1478">
        <v>4.0199999999999996</v>
      </c>
      <c r="L71" s="1478">
        <v>0</v>
      </c>
      <c r="M71" s="1478">
        <v>0</v>
      </c>
      <c r="N71" s="2">
        <f>100*Help_FC!H156</f>
        <v>100</v>
      </c>
      <c r="O71" s="2">
        <v>458.95</v>
      </c>
      <c r="P71" s="2">
        <v>288.125</v>
      </c>
      <c r="Q71" s="2">
        <v>83.332999999999998</v>
      </c>
      <c r="R71" s="2">
        <v>33.333300000000001</v>
      </c>
      <c r="S71" s="2">
        <v>229.20832999999999</v>
      </c>
      <c r="T71" s="2">
        <v>293.88</v>
      </c>
      <c r="U71" s="1478">
        <v>229.20832999999999</v>
      </c>
      <c r="V71" s="1478">
        <v>243.79</v>
      </c>
      <c r="W71" s="1478">
        <v>7.58</v>
      </c>
      <c r="X71" s="1478">
        <v>4.0199999999999996</v>
      </c>
      <c r="Y71" s="1478">
        <v>0</v>
      </c>
      <c r="Z71" s="1478">
        <v>0</v>
      </c>
      <c r="AA71" s="2">
        <v>59.68</v>
      </c>
      <c r="AE71" s="2">
        <f>+Help_FC!$G71*Help_FC!Y71</f>
        <v>196.41935483870967</v>
      </c>
      <c r="AF71" s="2">
        <f>+Help_FC!$G71*Help_FC!Z71</f>
        <v>83.709677419354833</v>
      </c>
      <c r="AG71" s="2">
        <f>+Help_FC!$G71*Help_FC!AA71</f>
        <v>0</v>
      </c>
      <c r="AH71" s="2">
        <f>+Help_FC!$G71*Help_FC!AB71</f>
        <v>107.54838709677419</v>
      </c>
      <c r="AI71" s="2">
        <f>+Help_FC!$G71*Help_FC!AC71</f>
        <v>94.41935483870968</v>
      </c>
      <c r="AJ71" s="2">
        <f>+Help_FC!$G71*Help_FC!AD71</f>
        <v>20.419354838709676</v>
      </c>
      <c r="AK71" s="2">
        <f>+Help_FC!$G71*Help_FC!AE71</f>
        <v>31.58064516129032</v>
      </c>
      <c r="AL71" s="2">
        <f>+Help_FC!$G71*Help_FC!AF71</f>
        <v>6.064516129032258</v>
      </c>
      <c r="AM71" s="2">
        <f>+Help_FC!$G71*Help_FC!AG71</f>
        <v>7.6129032258064511</v>
      </c>
      <c r="AN71" s="2">
        <f>+Help_FC!$G71*Help_FC!AH71</f>
        <v>76.451612903225808</v>
      </c>
      <c r="AO71" s="2">
        <f>+Help_FC!$G71*Help_FC!AI71</f>
        <v>91.58064516129032</v>
      </c>
      <c r="AP71" s="2">
        <f>+Help_FC!$G71*Help_FC!AJ71</f>
        <v>12.674424325104262</v>
      </c>
      <c r="AQ71" s="2">
        <f>+Help_FC!$G71*Help_FC!AK71</f>
        <v>104.48709677419355</v>
      </c>
      <c r="AR71" s="1478">
        <f>+Help_FC!$G71*Help_FC!AL71</f>
        <v>23.449066953169698</v>
      </c>
      <c r="AS71" s="1478">
        <f>+Help_FC!$G71*Help_FC!AM71</f>
        <v>0</v>
      </c>
      <c r="AV71" s="5">
        <v>1</v>
      </c>
    </row>
    <row r="72" spans="1:48" x14ac:dyDescent="0.2">
      <c r="A72" s="1">
        <v>44996</v>
      </c>
      <c r="B72" s="2">
        <v>548.95833000000005</v>
      </c>
      <c r="C72" s="2">
        <v>288.125</v>
      </c>
      <c r="D72" s="2">
        <v>83.332999999999998</v>
      </c>
      <c r="E72" s="2">
        <v>33.333300000000001</v>
      </c>
      <c r="F72" s="2">
        <v>229.20832999999999</v>
      </c>
      <c r="G72" s="2">
        <v>293.88</v>
      </c>
      <c r="H72" s="1478">
        <v>229.20832999999999</v>
      </c>
      <c r="I72" s="1478">
        <v>243.79</v>
      </c>
      <c r="J72" s="1478">
        <v>7.58</v>
      </c>
      <c r="K72" s="1478">
        <v>4.0199999999999996</v>
      </c>
      <c r="L72" s="1478">
        <v>0</v>
      </c>
      <c r="M72" s="1478">
        <v>0</v>
      </c>
      <c r="N72" s="2">
        <f>100*Help_FC!H157</f>
        <v>100</v>
      </c>
      <c r="O72" s="2">
        <v>458.95</v>
      </c>
      <c r="P72" s="2">
        <v>288.125</v>
      </c>
      <c r="Q72" s="2">
        <v>83.332999999999998</v>
      </c>
      <c r="R72" s="2">
        <v>33.333300000000001</v>
      </c>
      <c r="S72" s="2">
        <v>229.20832999999999</v>
      </c>
      <c r="T72" s="2">
        <v>293.88</v>
      </c>
      <c r="U72" s="1478">
        <v>229.20832999999999</v>
      </c>
      <c r="V72" s="1478">
        <v>243.79</v>
      </c>
      <c r="W72" s="1478">
        <v>7.58</v>
      </c>
      <c r="X72" s="1478">
        <v>4.0199999999999996</v>
      </c>
      <c r="Y72" s="1478">
        <v>0</v>
      </c>
      <c r="Z72" s="1478">
        <v>0</v>
      </c>
      <c r="AA72" s="2">
        <v>59.68</v>
      </c>
      <c r="AE72" s="2">
        <f>+Help_FC!$G72*Help_FC!Y72</f>
        <v>196.41935483870967</v>
      </c>
      <c r="AF72" s="2">
        <f>+Help_FC!$G72*Help_FC!Z72</f>
        <v>83.709677419354833</v>
      </c>
      <c r="AG72" s="2">
        <f>+Help_FC!$G72*Help_FC!AA72</f>
        <v>0</v>
      </c>
      <c r="AH72" s="2">
        <f>+Help_FC!$G72*Help_FC!AB72</f>
        <v>107.54838709677419</v>
      </c>
      <c r="AI72" s="2">
        <f>+Help_FC!$G72*Help_FC!AC72</f>
        <v>94.41935483870968</v>
      </c>
      <c r="AJ72" s="2">
        <f>+Help_FC!$G72*Help_FC!AD72</f>
        <v>20.419354838709676</v>
      </c>
      <c r="AK72" s="2">
        <f>+Help_FC!$G72*Help_FC!AE72</f>
        <v>31.58064516129032</v>
      </c>
      <c r="AL72" s="2">
        <f>+Help_FC!$G72*Help_FC!AF72</f>
        <v>6.064516129032258</v>
      </c>
      <c r="AM72" s="2">
        <f>+Help_FC!$G72*Help_FC!AG72</f>
        <v>7.6129032258064511</v>
      </c>
      <c r="AN72" s="2">
        <f>+Help_FC!$G72*Help_FC!AH72</f>
        <v>76.451612903225808</v>
      </c>
      <c r="AO72" s="2">
        <f>+Help_FC!$G72*Help_FC!AI72</f>
        <v>91.58064516129032</v>
      </c>
      <c r="AP72" s="2">
        <f>+Help_FC!$G72*Help_FC!AJ72</f>
        <v>12.674424325104262</v>
      </c>
      <c r="AQ72" s="2">
        <f>+Help_FC!$G72*Help_FC!AK72</f>
        <v>104.48709677419355</v>
      </c>
      <c r="AR72" s="1478">
        <f>+Help_FC!$G72*Help_FC!AL72</f>
        <v>23.449066953169698</v>
      </c>
      <c r="AS72" s="1478">
        <f>+Help_FC!$G72*Help_FC!AM72</f>
        <v>0</v>
      </c>
      <c r="AV72" s="5">
        <v>1</v>
      </c>
    </row>
    <row r="73" spans="1:48" x14ac:dyDescent="0.2">
      <c r="A73" s="1">
        <v>44997</v>
      </c>
      <c r="B73" s="2">
        <v>548.95833000000005</v>
      </c>
      <c r="C73" s="2">
        <v>288.125</v>
      </c>
      <c r="D73" s="2">
        <v>83.332999999999998</v>
      </c>
      <c r="E73" s="2">
        <v>33.333300000000001</v>
      </c>
      <c r="F73" s="2">
        <v>229.20832999999999</v>
      </c>
      <c r="G73" s="2">
        <v>293.88</v>
      </c>
      <c r="H73" s="1478">
        <v>229.20832999999999</v>
      </c>
      <c r="I73" s="1478">
        <v>243.79</v>
      </c>
      <c r="J73" s="1478">
        <v>7.58</v>
      </c>
      <c r="K73" s="1478">
        <v>4.0199999999999996</v>
      </c>
      <c r="L73" s="1478">
        <v>0</v>
      </c>
      <c r="M73" s="1478">
        <v>0</v>
      </c>
      <c r="N73" s="2">
        <f>100*Help_FC!H158</f>
        <v>100</v>
      </c>
      <c r="O73" s="2">
        <v>458.95</v>
      </c>
      <c r="P73" s="2">
        <v>288.125</v>
      </c>
      <c r="Q73" s="2">
        <v>83.332999999999998</v>
      </c>
      <c r="R73" s="2">
        <v>33.333300000000001</v>
      </c>
      <c r="S73" s="2">
        <v>229.20832999999999</v>
      </c>
      <c r="T73" s="2">
        <v>293.88</v>
      </c>
      <c r="U73" s="1478">
        <v>229.20832999999999</v>
      </c>
      <c r="V73" s="1478">
        <v>243.79</v>
      </c>
      <c r="W73" s="1478">
        <v>7.58</v>
      </c>
      <c r="X73" s="1478">
        <v>4.0199999999999996</v>
      </c>
      <c r="Y73" s="1478">
        <v>0</v>
      </c>
      <c r="Z73" s="1478">
        <v>0</v>
      </c>
      <c r="AA73" s="2">
        <v>59.68</v>
      </c>
      <c r="AE73" s="2">
        <f>+Help_FC!$G73*Help_FC!Y73</f>
        <v>196.41935483870967</v>
      </c>
      <c r="AF73" s="2">
        <f>+Help_FC!$G73*Help_FC!Z73</f>
        <v>83.709677419354833</v>
      </c>
      <c r="AG73" s="2">
        <f>+Help_FC!$G73*Help_FC!AA73</f>
        <v>0</v>
      </c>
      <c r="AH73" s="2">
        <f>+Help_FC!$G73*Help_FC!AB73</f>
        <v>107.54838709677419</v>
      </c>
      <c r="AI73" s="2">
        <f>+Help_FC!$G73*Help_FC!AC73</f>
        <v>94.41935483870968</v>
      </c>
      <c r="AJ73" s="2">
        <f>+Help_FC!$G73*Help_FC!AD73</f>
        <v>20.419354838709676</v>
      </c>
      <c r="AK73" s="2">
        <f>+Help_FC!$G73*Help_FC!AE73</f>
        <v>31.58064516129032</v>
      </c>
      <c r="AL73" s="2">
        <f>+Help_FC!$G73*Help_FC!AF73</f>
        <v>6.064516129032258</v>
      </c>
      <c r="AM73" s="2">
        <f>+Help_FC!$G73*Help_FC!AG73</f>
        <v>7.6129032258064511</v>
      </c>
      <c r="AN73" s="2">
        <f>+Help_FC!$G73*Help_FC!AH73</f>
        <v>76.451612903225808</v>
      </c>
      <c r="AO73" s="2">
        <f>+Help_FC!$G73*Help_FC!AI73</f>
        <v>91.58064516129032</v>
      </c>
      <c r="AP73" s="2">
        <f>+Help_FC!$G73*Help_FC!AJ73</f>
        <v>12.674424325104262</v>
      </c>
      <c r="AQ73" s="2">
        <f>+Help_FC!$G73*Help_FC!AK73</f>
        <v>104.48709677419355</v>
      </c>
      <c r="AR73" s="1478">
        <f>+Help_FC!$G73*Help_FC!AL73</f>
        <v>23.449066953169698</v>
      </c>
      <c r="AS73" s="1478">
        <f>+Help_FC!$G73*Help_FC!AM73</f>
        <v>0</v>
      </c>
      <c r="AV73" s="5">
        <v>1</v>
      </c>
    </row>
    <row r="74" spans="1:48" x14ac:dyDescent="0.2">
      <c r="A74" s="1">
        <v>44998</v>
      </c>
      <c r="B74" s="2">
        <v>548.95833000000005</v>
      </c>
      <c r="C74" s="2">
        <v>288.125</v>
      </c>
      <c r="D74" s="2">
        <v>83.332999999999998</v>
      </c>
      <c r="E74" s="2">
        <v>33.333300000000001</v>
      </c>
      <c r="F74" s="2">
        <v>229.20832999999999</v>
      </c>
      <c r="G74" s="2">
        <v>293.88</v>
      </c>
      <c r="H74" s="1478">
        <v>229.20832999999999</v>
      </c>
      <c r="I74" s="1478">
        <v>243.79</v>
      </c>
      <c r="J74" s="1478">
        <v>7.58</v>
      </c>
      <c r="K74" s="1478">
        <v>4.0199999999999996</v>
      </c>
      <c r="L74" s="1478">
        <v>0</v>
      </c>
      <c r="M74" s="1478">
        <v>0</v>
      </c>
      <c r="N74" s="2">
        <f>100*Help_FC!H159</f>
        <v>100</v>
      </c>
      <c r="O74" s="2">
        <v>458.95</v>
      </c>
      <c r="P74" s="2">
        <v>288.125</v>
      </c>
      <c r="Q74" s="2">
        <v>83.332999999999998</v>
      </c>
      <c r="R74" s="2">
        <v>33.333300000000001</v>
      </c>
      <c r="S74" s="2">
        <v>229.20832999999999</v>
      </c>
      <c r="T74" s="2">
        <v>293.88</v>
      </c>
      <c r="U74" s="1478">
        <v>229.20832999999999</v>
      </c>
      <c r="V74" s="1478">
        <v>243.79</v>
      </c>
      <c r="W74" s="1478">
        <v>7.58</v>
      </c>
      <c r="X74" s="1478">
        <v>4.0199999999999996</v>
      </c>
      <c r="Y74" s="1478">
        <v>0</v>
      </c>
      <c r="Z74" s="1478">
        <v>0</v>
      </c>
      <c r="AA74" s="2">
        <v>59.68</v>
      </c>
      <c r="AE74" s="2">
        <f>+Help_FC!$G74*Help_FC!Y74</f>
        <v>196.41935483870967</v>
      </c>
      <c r="AF74" s="2">
        <f>+Help_FC!$G74*Help_FC!Z74</f>
        <v>83.709677419354833</v>
      </c>
      <c r="AG74" s="2">
        <f>+Help_FC!$G74*Help_FC!AA74</f>
        <v>0</v>
      </c>
      <c r="AH74" s="2">
        <f>+Help_FC!$G74*Help_FC!AB74</f>
        <v>107.54838709677419</v>
      </c>
      <c r="AI74" s="2">
        <f>+Help_FC!$G74*Help_FC!AC74</f>
        <v>94.41935483870968</v>
      </c>
      <c r="AJ74" s="2">
        <f>+Help_FC!$G74*Help_FC!AD74</f>
        <v>20.419354838709676</v>
      </c>
      <c r="AK74" s="2">
        <f>+Help_FC!$G74*Help_FC!AE74</f>
        <v>31.58064516129032</v>
      </c>
      <c r="AL74" s="2">
        <f>+Help_FC!$G74*Help_FC!AF74</f>
        <v>6.064516129032258</v>
      </c>
      <c r="AM74" s="2">
        <f>+Help_FC!$G74*Help_FC!AG74</f>
        <v>7.6129032258064511</v>
      </c>
      <c r="AN74" s="2">
        <f>+Help_FC!$G74*Help_FC!AH74</f>
        <v>76.451612903225808</v>
      </c>
      <c r="AO74" s="2">
        <f>+Help_FC!$G74*Help_FC!AI74</f>
        <v>91.58064516129032</v>
      </c>
      <c r="AP74" s="2">
        <f>+Help_FC!$G74*Help_FC!AJ74</f>
        <v>12.674424325104262</v>
      </c>
      <c r="AQ74" s="2">
        <f>+Help_FC!$G74*Help_FC!AK74</f>
        <v>104.48709677419355</v>
      </c>
      <c r="AR74" s="1478">
        <f>+Help_FC!$G74*Help_FC!AL74</f>
        <v>23.449066953169698</v>
      </c>
      <c r="AS74" s="1478">
        <f>+Help_FC!$G74*Help_FC!AM74</f>
        <v>0</v>
      </c>
      <c r="AV74" s="5">
        <v>1</v>
      </c>
    </row>
    <row r="75" spans="1:48" x14ac:dyDescent="0.2">
      <c r="A75" s="1">
        <v>44999</v>
      </c>
      <c r="B75" s="2">
        <v>548.95833000000005</v>
      </c>
      <c r="C75" s="2">
        <v>288.125</v>
      </c>
      <c r="D75" s="2">
        <v>83.332999999999998</v>
      </c>
      <c r="E75" s="2">
        <v>33.333300000000001</v>
      </c>
      <c r="F75" s="2">
        <v>229.20832999999999</v>
      </c>
      <c r="G75" s="2">
        <v>293.88</v>
      </c>
      <c r="H75" s="1478">
        <v>229.20832999999999</v>
      </c>
      <c r="I75" s="1478">
        <v>243.79</v>
      </c>
      <c r="J75" s="1478">
        <v>7.58</v>
      </c>
      <c r="K75" s="1478">
        <v>4.0199999999999996</v>
      </c>
      <c r="L75" s="1478">
        <v>0</v>
      </c>
      <c r="M75" s="1478">
        <v>0</v>
      </c>
      <c r="N75" s="2">
        <f>100*Help_FC!H160</f>
        <v>100</v>
      </c>
      <c r="O75" s="2">
        <v>458.95</v>
      </c>
      <c r="P75" s="2">
        <v>288.125</v>
      </c>
      <c r="Q75" s="2">
        <v>83.332999999999998</v>
      </c>
      <c r="R75" s="2">
        <v>33.333300000000001</v>
      </c>
      <c r="S75" s="2">
        <v>229.20832999999999</v>
      </c>
      <c r="T75" s="2">
        <v>293.88</v>
      </c>
      <c r="U75" s="1478">
        <v>229.20832999999999</v>
      </c>
      <c r="V75" s="1478">
        <v>243.79</v>
      </c>
      <c r="W75" s="1478">
        <v>7.58</v>
      </c>
      <c r="X75" s="1478">
        <v>4.0199999999999996</v>
      </c>
      <c r="Y75" s="1478">
        <v>0</v>
      </c>
      <c r="Z75" s="1478">
        <v>0</v>
      </c>
      <c r="AA75" s="2">
        <v>59.68</v>
      </c>
      <c r="AE75" s="2">
        <f>+Help_FC!$G75*Help_FC!Y75</f>
        <v>196.41935483870967</v>
      </c>
      <c r="AF75" s="2">
        <f>+Help_FC!$G75*Help_FC!Z75</f>
        <v>83.709677419354833</v>
      </c>
      <c r="AG75" s="2">
        <f>+Help_FC!$G75*Help_FC!AA75</f>
        <v>0</v>
      </c>
      <c r="AH75" s="2">
        <f>+Help_FC!$G75*Help_FC!AB75</f>
        <v>107.54838709677419</v>
      </c>
      <c r="AI75" s="2">
        <f>+Help_FC!$G75*Help_FC!AC75</f>
        <v>94.41935483870968</v>
      </c>
      <c r="AJ75" s="2">
        <f>+Help_FC!$G75*Help_FC!AD75</f>
        <v>20.419354838709676</v>
      </c>
      <c r="AK75" s="2">
        <f>+Help_FC!$G75*Help_FC!AE75</f>
        <v>31.58064516129032</v>
      </c>
      <c r="AL75" s="2">
        <f>+Help_FC!$G75*Help_FC!AF75</f>
        <v>6.064516129032258</v>
      </c>
      <c r="AM75" s="2">
        <f>+Help_FC!$G75*Help_FC!AG75</f>
        <v>7.6129032258064511</v>
      </c>
      <c r="AN75" s="2">
        <f>+Help_FC!$G75*Help_FC!AH75</f>
        <v>76.451612903225808</v>
      </c>
      <c r="AO75" s="2">
        <f>+Help_FC!$G75*Help_FC!AI75</f>
        <v>91.58064516129032</v>
      </c>
      <c r="AP75" s="2">
        <f>+Help_FC!$G75*Help_FC!AJ75</f>
        <v>12.674424325104262</v>
      </c>
      <c r="AQ75" s="2">
        <f>+Help_FC!$G75*Help_FC!AK75</f>
        <v>104.48709677419355</v>
      </c>
      <c r="AR75" s="1478">
        <f>+Help_FC!$G75*Help_FC!AL75</f>
        <v>23.449066953169698</v>
      </c>
      <c r="AS75" s="1478">
        <f>+Help_FC!$G75*Help_FC!AM75</f>
        <v>0</v>
      </c>
      <c r="AV75" s="5">
        <v>1</v>
      </c>
    </row>
    <row r="76" spans="1:48" x14ac:dyDescent="0.2">
      <c r="A76" s="1">
        <v>45000</v>
      </c>
      <c r="B76" s="2">
        <v>548.95833000000005</v>
      </c>
      <c r="C76" s="2">
        <v>288.125</v>
      </c>
      <c r="D76" s="2">
        <v>83.332999999999998</v>
      </c>
      <c r="E76" s="2">
        <v>33.333300000000001</v>
      </c>
      <c r="F76" s="2">
        <v>229.20832999999999</v>
      </c>
      <c r="G76" s="2">
        <v>293.88</v>
      </c>
      <c r="H76" s="1478">
        <v>229.20832999999999</v>
      </c>
      <c r="I76" s="1478">
        <v>243.79</v>
      </c>
      <c r="J76" s="1478">
        <v>7.58</v>
      </c>
      <c r="K76" s="1478">
        <v>4.0199999999999996</v>
      </c>
      <c r="L76" s="1478">
        <v>0</v>
      </c>
      <c r="M76" s="1478">
        <v>0</v>
      </c>
      <c r="N76" s="2">
        <f>100*Help_FC!H161</f>
        <v>100</v>
      </c>
      <c r="O76" s="2">
        <v>458.95</v>
      </c>
      <c r="P76" s="2">
        <v>288.125</v>
      </c>
      <c r="Q76" s="2">
        <v>83.332999999999998</v>
      </c>
      <c r="R76" s="2">
        <v>33.333300000000001</v>
      </c>
      <c r="S76" s="2">
        <v>229.20832999999999</v>
      </c>
      <c r="T76" s="2">
        <v>293.88</v>
      </c>
      <c r="U76" s="1478">
        <v>229.20832999999999</v>
      </c>
      <c r="V76" s="1478">
        <v>243.79</v>
      </c>
      <c r="W76" s="1478">
        <v>7.58</v>
      </c>
      <c r="X76" s="1478">
        <v>4.0199999999999996</v>
      </c>
      <c r="Y76" s="1478">
        <v>0</v>
      </c>
      <c r="Z76" s="1478">
        <v>0</v>
      </c>
      <c r="AA76" s="2">
        <v>59.68</v>
      </c>
      <c r="AE76" s="2">
        <f>+Help_FC!$G76*Help_FC!Y76</f>
        <v>196.41935483870967</v>
      </c>
      <c r="AF76" s="2">
        <f>+Help_FC!$G76*Help_FC!Z76</f>
        <v>83.709677419354833</v>
      </c>
      <c r="AG76" s="2">
        <f>+Help_FC!$G76*Help_FC!AA76</f>
        <v>0</v>
      </c>
      <c r="AH76" s="2">
        <f>+Help_FC!$G76*Help_FC!AB76</f>
        <v>107.54838709677419</v>
      </c>
      <c r="AI76" s="2">
        <f>+Help_FC!$G76*Help_FC!AC76</f>
        <v>94.41935483870968</v>
      </c>
      <c r="AJ76" s="2">
        <f>+Help_FC!$G76*Help_FC!AD76</f>
        <v>20.419354838709676</v>
      </c>
      <c r="AK76" s="2">
        <f>+Help_FC!$G76*Help_FC!AE76</f>
        <v>31.58064516129032</v>
      </c>
      <c r="AL76" s="2">
        <f>+Help_FC!$G76*Help_FC!AF76</f>
        <v>6.064516129032258</v>
      </c>
      <c r="AM76" s="2">
        <f>+Help_FC!$G76*Help_FC!AG76</f>
        <v>7.6129032258064511</v>
      </c>
      <c r="AN76" s="2">
        <f>+Help_FC!$G76*Help_FC!AH76</f>
        <v>76.451612903225808</v>
      </c>
      <c r="AO76" s="2">
        <f>+Help_FC!$G76*Help_FC!AI76</f>
        <v>91.58064516129032</v>
      </c>
      <c r="AP76" s="2">
        <f>+Help_FC!$G76*Help_FC!AJ76</f>
        <v>12.674424325104262</v>
      </c>
      <c r="AQ76" s="2">
        <f>+Help_FC!$G76*Help_FC!AK76</f>
        <v>104.48709677419355</v>
      </c>
      <c r="AR76" s="1478">
        <f>+Help_FC!$G76*Help_FC!AL76</f>
        <v>23.449066953169698</v>
      </c>
      <c r="AS76" s="1478">
        <f>+Help_FC!$G76*Help_FC!AM76</f>
        <v>0</v>
      </c>
      <c r="AV76" s="5">
        <v>1</v>
      </c>
    </row>
    <row r="77" spans="1:48" x14ac:dyDescent="0.2">
      <c r="A77" s="1">
        <v>45001</v>
      </c>
      <c r="B77" s="2">
        <v>548.95833000000005</v>
      </c>
      <c r="C77" s="2">
        <v>288.125</v>
      </c>
      <c r="D77" s="2">
        <v>83.332999999999998</v>
      </c>
      <c r="E77" s="2">
        <v>33.333300000000001</v>
      </c>
      <c r="F77" s="2">
        <v>229.20832999999999</v>
      </c>
      <c r="G77" s="2">
        <v>293.88</v>
      </c>
      <c r="H77" s="1478">
        <v>229.20832999999999</v>
      </c>
      <c r="I77" s="1478">
        <v>243.79</v>
      </c>
      <c r="J77" s="1478">
        <v>7.58</v>
      </c>
      <c r="K77" s="1478">
        <v>4.0199999999999996</v>
      </c>
      <c r="L77" s="1478">
        <v>0</v>
      </c>
      <c r="M77" s="1478">
        <v>0</v>
      </c>
      <c r="N77" s="2">
        <f>100*Help_FC!H162</f>
        <v>100</v>
      </c>
      <c r="O77" s="2">
        <v>458.95</v>
      </c>
      <c r="P77" s="2">
        <v>288.125</v>
      </c>
      <c r="Q77" s="2">
        <v>83.332999999999998</v>
      </c>
      <c r="R77" s="2">
        <v>33.333300000000001</v>
      </c>
      <c r="S77" s="2">
        <v>229.20832999999999</v>
      </c>
      <c r="T77" s="2">
        <v>293.88</v>
      </c>
      <c r="U77" s="1478">
        <v>229.20832999999999</v>
      </c>
      <c r="V77" s="1478">
        <v>243.79</v>
      </c>
      <c r="W77" s="1478">
        <v>7.58</v>
      </c>
      <c r="X77" s="1478">
        <v>4.0199999999999996</v>
      </c>
      <c r="Y77" s="1478">
        <v>0</v>
      </c>
      <c r="Z77" s="1478">
        <v>0</v>
      </c>
      <c r="AA77" s="2">
        <v>59.68</v>
      </c>
      <c r="AE77" s="2">
        <f>+Help_FC!$G77*Help_FC!Y77</f>
        <v>196.41935483870967</v>
      </c>
      <c r="AF77" s="2">
        <f>+Help_FC!$G77*Help_FC!Z77</f>
        <v>83.709677419354833</v>
      </c>
      <c r="AG77" s="2">
        <f>+Help_FC!$G77*Help_FC!AA77</f>
        <v>0</v>
      </c>
      <c r="AH77" s="2">
        <f>+Help_FC!$G77*Help_FC!AB77</f>
        <v>107.54838709677419</v>
      </c>
      <c r="AI77" s="2">
        <f>+Help_FC!$G77*Help_FC!AC77</f>
        <v>94.41935483870968</v>
      </c>
      <c r="AJ77" s="2">
        <f>+Help_FC!$G77*Help_FC!AD77</f>
        <v>20.419354838709676</v>
      </c>
      <c r="AK77" s="2">
        <f>+Help_FC!$G77*Help_FC!AE77</f>
        <v>31.58064516129032</v>
      </c>
      <c r="AL77" s="2">
        <f>+Help_FC!$G77*Help_FC!AF77</f>
        <v>6.064516129032258</v>
      </c>
      <c r="AM77" s="2">
        <f>+Help_FC!$G77*Help_FC!AG77</f>
        <v>7.6129032258064511</v>
      </c>
      <c r="AN77" s="2">
        <f>+Help_FC!$G77*Help_FC!AH77</f>
        <v>76.451612903225808</v>
      </c>
      <c r="AO77" s="2">
        <f>+Help_FC!$G77*Help_FC!AI77</f>
        <v>91.58064516129032</v>
      </c>
      <c r="AP77" s="2">
        <f>+Help_FC!$G77*Help_FC!AJ77</f>
        <v>12.674424325104262</v>
      </c>
      <c r="AQ77" s="2">
        <f>+Help_FC!$G77*Help_FC!AK77</f>
        <v>104.48709677419355</v>
      </c>
      <c r="AR77" s="1478">
        <f>+Help_FC!$G77*Help_FC!AL77</f>
        <v>23.449066953169698</v>
      </c>
      <c r="AS77" s="1478">
        <f>+Help_FC!$G77*Help_FC!AM77</f>
        <v>0</v>
      </c>
      <c r="AV77" s="5">
        <v>1</v>
      </c>
    </row>
    <row r="78" spans="1:48" x14ac:dyDescent="0.2">
      <c r="A78" s="1">
        <v>45002</v>
      </c>
      <c r="B78" s="2">
        <v>548.95833000000005</v>
      </c>
      <c r="C78" s="2">
        <v>288.125</v>
      </c>
      <c r="D78" s="2">
        <v>83.332999999999998</v>
      </c>
      <c r="E78" s="2">
        <v>33.333300000000001</v>
      </c>
      <c r="F78" s="2">
        <v>229.20832999999999</v>
      </c>
      <c r="G78" s="2">
        <v>293.88</v>
      </c>
      <c r="H78" s="1478">
        <v>229.20832999999999</v>
      </c>
      <c r="I78" s="1478">
        <v>243.79</v>
      </c>
      <c r="J78" s="1478">
        <v>7.58</v>
      </c>
      <c r="K78" s="1478">
        <v>4.0199999999999996</v>
      </c>
      <c r="L78" s="1478">
        <v>0</v>
      </c>
      <c r="M78" s="1478">
        <v>0</v>
      </c>
      <c r="N78" s="2">
        <f>100*Help_FC!H163</f>
        <v>100</v>
      </c>
      <c r="O78" s="2">
        <v>458.95</v>
      </c>
      <c r="P78" s="2">
        <v>288.125</v>
      </c>
      <c r="Q78" s="2">
        <v>83.332999999999998</v>
      </c>
      <c r="R78" s="2">
        <v>33.333300000000001</v>
      </c>
      <c r="S78" s="2">
        <v>229.20832999999999</v>
      </c>
      <c r="T78" s="2">
        <v>293.88</v>
      </c>
      <c r="U78" s="1478">
        <v>229.20832999999999</v>
      </c>
      <c r="V78" s="1478">
        <v>243.79</v>
      </c>
      <c r="W78" s="1478">
        <v>7.58</v>
      </c>
      <c r="X78" s="1478">
        <v>4.0199999999999996</v>
      </c>
      <c r="Y78" s="1478">
        <v>0</v>
      </c>
      <c r="Z78" s="1478">
        <v>0</v>
      </c>
      <c r="AA78" s="2">
        <v>59.68</v>
      </c>
      <c r="AE78" s="2">
        <f>+Help_FC!$G78*Help_FC!Y78</f>
        <v>196.41935483870967</v>
      </c>
      <c r="AF78" s="2">
        <f>+Help_FC!$G78*Help_FC!Z78</f>
        <v>83.709677419354833</v>
      </c>
      <c r="AG78" s="2">
        <f>+Help_FC!$G78*Help_FC!AA78</f>
        <v>0</v>
      </c>
      <c r="AH78" s="2">
        <f>+Help_FC!$G78*Help_FC!AB78</f>
        <v>107.54838709677419</v>
      </c>
      <c r="AI78" s="2">
        <f>+Help_FC!$G78*Help_FC!AC78</f>
        <v>94.41935483870968</v>
      </c>
      <c r="AJ78" s="2">
        <f>+Help_FC!$G78*Help_FC!AD78</f>
        <v>20.419354838709676</v>
      </c>
      <c r="AK78" s="2">
        <f>+Help_FC!$G78*Help_FC!AE78</f>
        <v>31.58064516129032</v>
      </c>
      <c r="AL78" s="2">
        <f>+Help_FC!$G78*Help_FC!AF78</f>
        <v>6.064516129032258</v>
      </c>
      <c r="AM78" s="2">
        <f>+Help_FC!$G78*Help_FC!AG78</f>
        <v>7.6129032258064511</v>
      </c>
      <c r="AN78" s="2">
        <f>+Help_FC!$G78*Help_FC!AH78</f>
        <v>76.451612903225808</v>
      </c>
      <c r="AO78" s="2">
        <f>+Help_FC!$G78*Help_FC!AI78</f>
        <v>91.58064516129032</v>
      </c>
      <c r="AP78" s="2">
        <f>+Help_FC!$G78*Help_FC!AJ78</f>
        <v>12.674424325104262</v>
      </c>
      <c r="AQ78" s="2">
        <f>+Help_FC!$G78*Help_FC!AK78</f>
        <v>104.48709677419355</v>
      </c>
      <c r="AR78" s="1478">
        <f>+Help_FC!$G78*Help_FC!AL78</f>
        <v>23.449066953169698</v>
      </c>
      <c r="AS78" s="1478">
        <f>+Help_FC!$G78*Help_FC!AM78</f>
        <v>0</v>
      </c>
      <c r="AV78" s="5">
        <v>1</v>
      </c>
    </row>
    <row r="79" spans="1:48" x14ac:dyDescent="0.2">
      <c r="A79" s="1">
        <v>45003</v>
      </c>
      <c r="B79" s="2">
        <v>548.95833000000005</v>
      </c>
      <c r="C79" s="2">
        <v>288.125</v>
      </c>
      <c r="D79" s="2">
        <v>83.332999999999998</v>
      </c>
      <c r="E79" s="2">
        <v>33.333300000000001</v>
      </c>
      <c r="F79" s="2">
        <v>229.20832999999999</v>
      </c>
      <c r="G79" s="2">
        <v>293.88</v>
      </c>
      <c r="H79" s="1478">
        <v>229.20832999999999</v>
      </c>
      <c r="I79" s="1478">
        <v>243.79</v>
      </c>
      <c r="J79" s="1478">
        <v>7.58</v>
      </c>
      <c r="K79" s="1478">
        <v>4.0199999999999996</v>
      </c>
      <c r="L79" s="1478">
        <v>0</v>
      </c>
      <c r="M79" s="1478">
        <v>0</v>
      </c>
      <c r="N79" s="2">
        <f>100*Help_FC!H164</f>
        <v>100</v>
      </c>
      <c r="O79" s="2">
        <v>458.95</v>
      </c>
      <c r="P79" s="2">
        <v>288.125</v>
      </c>
      <c r="Q79" s="2">
        <v>83.332999999999998</v>
      </c>
      <c r="R79" s="2">
        <v>33.333300000000001</v>
      </c>
      <c r="S79" s="2">
        <v>229.20832999999999</v>
      </c>
      <c r="T79" s="2">
        <v>293.88</v>
      </c>
      <c r="U79" s="1478">
        <v>229.20832999999999</v>
      </c>
      <c r="V79" s="1478">
        <v>243.79</v>
      </c>
      <c r="W79" s="1478">
        <v>7.58</v>
      </c>
      <c r="X79" s="1478">
        <v>4.0199999999999996</v>
      </c>
      <c r="Y79" s="1478">
        <v>0</v>
      </c>
      <c r="Z79" s="1478">
        <v>0</v>
      </c>
      <c r="AA79" s="2">
        <v>59.68</v>
      </c>
      <c r="AE79" s="2">
        <f>+Help_FC!$G79*Help_FC!Y79</f>
        <v>196.41935483870967</v>
      </c>
      <c r="AF79" s="2">
        <f>+Help_FC!$G79*Help_FC!Z79</f>
        <v>83.709677419354833</v>
      </c>
      <c r="AG79" s="2">
        <f>+Help_FC!$G79*Help_FC!AA79</f>
        <v>0</v>
      </c>
      <c r="AH79" s="2">
        <f>+Help_FC!$G79*Help_FC!AB79</f>
        <v>107.54838709677419</v>
      </c>
      <c r="AI79" s="2">
        <f>+Help_FC!$G79*Help_FC!AC79</f>
        <v>94.41935483870968</v>
      </c>
      <c r="AJ79" s="2">
        <f>+Help_FC!$G79*Help_FC!AD79</f>
        <v>20.419354838709676</v>
      </c>
      <c r="AK79" s="2">
        <f>+Help_FC!$G79*Help_FC!AE79</f>
        <v>31.58064516129032</v>
      </c>
      <c r="AL79" s="2">
        <f>+Help_FC!$G79*Help_FC!AF79</f>
        <v>6.064516129032258</v>
      </c>
      <c r="AM79" s="2">
        <f>+Help_FC!$G79*Help_FC!AG79</f>
        <v>7.6129032258064511</v>
      </c>
      <c r="AN79" s="2">
        <f>+Help_FC!$G79*Help_FC!AH79</f>
        <v>76.451612903225808</v>
      </c>
      <c r="AO79" s="2">
        <f>+Help_FC!$G79*Help_FC!AI79</f>
        <v>91.58064516129032</v>
      </c>
      <c r="AP79" s="2">
        <f>+Help_FC!$G79*Help_FC!AJ79</f>
        <v>12.674424325104262</v>
      </c>
      <c r="AQ79" s="2">
        <f>+Help_FC!$G79*Help_FC!AK79</f>
        <v>104.48709677419355</v>
      </c>
      <c r="AR79" s="1478">
        <f>+Help_FC!$G79*Help_FC!AL79</f>
        <v>23.449066953169698</v>
      </c>
      <c r="AS79" s="1478">
        <f>+Help_FC!$G79*Help_FC!AM79</f>
        <v>0</v>
      </c>
      <c r="AV79" s="5">
        <v>1</v>
      </c>
    </row>
    <row r="80" spans="1:48" x14ac:dyDescent="0.2">
      <c r="A80" s="1">
        <v>45004</v>
      </c>
      <c r="B80" s="2">
        <v>548.95833000000005</v>
      </c>
      <c r="C80" s="2">
        <v>288.125</v>
      </c>
      <c r="D80" s="2">
        <v>83.332999999999998</v>
      </c>
      <c r="E80" s="2">
        <v>33.333300000000001</v>
      </c>
      <c r="F80" s="2">
        <v>229.20832999999999</v>
      </c>
      <c r="G80" s="2">
        <v>293.88</v>
      </c>
      <c r="H80" s="1478">
        <v>229.20832999999999</v>
      </c>
      <c r="I80" s="1478">
        <v>243.79</v>
      </c>
      <c r="J80" s="1478">
        <v>7.58</v>
      </c>
      <c r="K80" s="1478">
        <v>4.0199999999999996</v>
      </c>
      <c r="L80" s="1478">
        <v>0</v>
      </c>
      <c r="M80" s="1478">
        <v>0</v>
      </c>
      <c r="N80" s="2">
        <f>100*Help_FC!H165</f>
        <v>100</v>
      </c>
      <c r="O80" s="2">
        <v>458.95</v>
      </c>
      <c r="P80" s="2">
        <v>288.125</v>
      </c>
      <c r="Q80" s="2">
        <v>83.332999999999998</v>
      </c>
      <c r="R80" s="2">
        <v>33.333300000000001</v>
      </c>
      <c r="S80" s="2">
        <v>229.20832999999999</v>
      </c>
      <c r="T80" s="2">
        <v>293.88</v>
      </c>
      <c r="U80" s="1478">
        <v>229.20832999999999</v>
      </c>
      <c r="V80" s="1478">
        <v>243.79</v>
      </c>
      <c r="W80" s="1478">
        <v>7.58</v>
      </c>
      <c r="X80" s="1478">
        <v>4.0199999999999996</v>
      </c>
      <c r="Y80" s="1478">
        <v>0</v>
      </c>
      <c r="Z80" s="1478">
        <v>0</v>
      </c>
      <c r="AA80" s="2">
        <v>59.68</v>
      </c>
      <c r="AE80" s="2">
        <f>+Help_FC!$G80*Help_FC!Y80</f>
        <v>196.41935483870967</v>
      </c>
      <c r="AF80" s="2">
        <f>+Help_FC!$G80*Help_FC!Z80</f>
        <v>83.709677419354833</v>
      </c>
      <c r="AG80" s="2">
        <f>+Help_FC!$G80*Help_FC!AA80</f>
        <v>0</v>
      </c>
      <c r="AH80" s="2">
        <f>+Help_FC!$G80*Help_FC!AB80</f>
        <v>107.54838709677419</v>
      </c>
      <c r="AI80" s="2">
        <f>+Help_FC!$G80*Help_FC!AC80</f>
        <v>94.41935483870968</v>
      </c>
      <c r="AJ80" s="2">
        <f>+Help_FC!$G80*Help_FC!AD80</f>
        <v>20.419354838709676</v>
      </c>
      <c r="AK80" s="2">
        <f>+Help_FC!$G80*Help_FC!AE80</f>
        <v>31.58064516129032</v>
      </c>
      <c r="AL80" s="2">
        <f>+Help_FC!$G80*Help_FC!AF80</f>
        <v>6.064516129032258</v>
      </c>
      <c r="AM80" s="2">
        <f>+Help_FC!$G80*Help_FC!AG80</f>
        <v>7.6129032258064511</v>
      </c>
      <c r="AN80" s="2">
        <f>+Help_FC!$G80*Help_FC!AH80</f>
        <v>76.451612903225808</v>
      </c>
      <c r="AO80" s="2">
        <f>+Help_FC!$G80*Help_FC!AI80</f>
        <v>91.58064516129032</v>
      </c>
      <c r="AP80" s="2">
        <f>+Help_FC!$G80*Help_FC!AJ80</f>
        <v>12.674424325104262</v>
      </c>
      <c r="AQ80" s="2">
        <f>+Help_FC!$G80*Help_FC!AK80</f>
        <v>104.48709677419355</v>
      </c>
      <c r="AR80" s="1478">
        <f>+Help_FC!$G80*Help_FC!AL80</f>
        <v>23.449066953169698</v>
      </c>
      <c r="AS80" s="1478">
        <f>+Help_FC!$G80*Help_FC!AM80</f>
        <v>0</v>
      </c>
      <c r="AV80" s="5">
        <v>1</v>
      </c>
    </row>
    <row r="81" spans="1:48" x14ac:dyDescent="0.2">
      <c r="A81" s="1">
        <v>45005</v>
      </c>
      <c r="B81" s="2">
        <v>548.95833000000005</v>
      </c>
      <c r="C81" s="2">
        <v>288.125</v>
      </c>
      <c r="D81" s="2">
        <v>83.332999999999998</v>
      </c>
      <c r="E81" s="2">
        <v>33.333300000000001</v>
      </c>
      <c r="F81" s="2">
        <v>229.20832999999999</v>
      </c>
      <c r="G81" s="2">
        <v>293.88</v>
      </c>
      <c r="H81" s="1478">
        <v>229.20832999999999</v>
      </c>
      <c r="I81" s="1478">
        <v>243.79</v>
      </c>
      <c r="J81" s="1478">
        <v>7.58</v>
      </c>
      <c r="K81" s="1478">
        <v>4.0199999999999996</v>
      </c>
      <c r="L81" s="1478">
        <v>0</v>
      </c>
      <c r="M81" s="1478">
        <v>0</v>
      </c>
      <c r="N81" s="2">
        <f>100*Help_FC!H166</f>
        <v>83.333333333333343</v>
      </c>
      <c r="O81" s="2">
        <v>458.95</v>
      </c>
      <c r="P81" s="2">
        <v>288.125</v>
      </c>
      <c r="Q81" s="2">
        <v>83.332999999999998</v>
      </c>
      <c r="R81" s="2">
        <v>33.333300000000001</v>
      </c>
      <c r="S81" s="2">
        <v>229.20832999999999</v>
      </c>
      <c r="T81" s="2">
        <v>293.88</v>
      </c>
      <c r="U81" s="1478">
        <v>229.20832999999999</v>
      </c>
      <c r="V81" s="1478">
        <v>243.79</v>
      </c>
      <c r="W81" s="1478">
        <v>7.58</v>
      </c>
      <c r="X81" s="1478">
        <v>4.0199999999999996</v>
      </c>
      <c r="Y81" s="1478">
        <v>0</v>
      </c>
      <c r="Z81" s="1478">
        <v>0</v>
      </c>
      <c r="AA81" s="2">
        <v>59.68</v>
      </c>
      <c r="AE81" s="2">
        <f>+Help_FC!$G81*Help_FC!Y81</f>
        <v>196.41935483870967</v>
      </c>
      <c r="AF81" s="2">
        <f>+Help_FC!$G81*Help_FC!Z81</f>
        <v>83.709677419354833</v>
      </c>
      <c r="AG81" s="2">
        <f>+Help_FC!$G81*Help_FC!AA81</f>
        <v>0</v>
      </c>
      <c r="AH81" s="2">
        <f>+Help_FC!$G81*Help_FC!AB81</f>
        <v>107.54838709677419</v>
      </c>
      <c r="AI81" s="2">
        <f>+Help_FC!$G81*Help_FC!AC81</f>
        <v>94.41935483870968</v>
      </c>
      <c r="AJ81" s="2">
        <f>+Help_FC!$G81*Help_FC!AD81</f>
        <v>20.419354838709676</v>
      </c>
      <c r="AK81" s="2">
        <f>+Help_FC!$G81*Help_FC!AE81</f>
        <v>31.58064516129032</v>
      </c>
      <c r="AL81" s="2">
        <f>+Help_FC!$G81*Help_FC!AF81</f>
        <v>6.064516129032258</v>
      </c>
      <c r="AM81" s="2">
        <f>+Help_FC!$G81*Help_FC!AG81</f>
        <v>7.6129032258064511</v>
      </c>
      <c r="AN81" s="2">
        <f>+Help_FC!$G81*Help_FC!AH81</f>
        <v>76.451612903225808</v>
      </c>
      <c r="AO81" s="2">
        <f>+Help_FC!$G81*Help_FC!AI81</f>
        <v>91.58064516129032</v>
      </c>
      <c r="AP81" s="2">
        <f>+Help_FC!$G81*Help_FC!AJ81</f>
        <v>12.674424325104262</v>
      </c>
      <c r="AQ81" s="2">
        <f>+Help_FC!$G81*Help_FC!AK81</f>
        <v>104.48709677419355</v>
      </c>
      <c r="AR81" s="1478">
        <f>+Help_FC!$G81*Help_FC!AL81</f>
        <v>23.449066953169698</v>
      </c>
      <c r="AS81" s="1478">
        <f>+Help_FC!$G81*Help_FC!AM81</f>
        <v>0</v>
      </c>
      <c r="AV81" s="5">
        <v>1</v>
      </c>
    </row>
    <row r="82" spans="1:48" x14ac:dyDescent="0.2">
      <c r="A82" s="1">
        <v>45006</v>
      </c>
      <c r="B82" s="2">
        <v>548.95833000000005</v>
      </c>
      <c r="C82" s="2">
        <v>288.125</v>
      </c>
      <c r="D82" s="2">
        <v>83.332999999999998</v>
      </c>
      <c r="E82" s="2">
        <v>33.333300000000001</v>
      </c>
      <c r="F82" s="2">
        <v>229.20832999999999</v>
      </c>
      <c r="G82" s="2">
        <v>293.88</v>
      </c>
      <c r="H82" s="1478">
        <v>229.20832999999999</v>
      </c>
      <c r="I82" s="1478">
        <v>243.79</v>
      </c>
      <c r="J82" s="1478">
        <v>7.58</v>
      </c>
      <c r="K82" s="1478">
        <v>4.0199999999999996</v>
      </c>
      <c r="L82" s="1478">
        <v>0</v>
      </c>
      <c r="M82" s="1478">
        <v>0</v>
      </c>
      <c r="N82" s="2">
        <f>100*Help_FC!H167</f>
        <v>100</v>
      </c>
      <c r="O82" s="2">
        <v>458.95</v>
      </c>
      <c r="P82" s="2">
        <v>288.125</v>
      </c>
      <c r="Q82" s="2">
        <v>83.332999999999998</v>
      </c>
      <c r="R82" s="2">
        <v>33.333300000000001</v>
      </c>
      <c r="S82" s="2">
        <v>229.20832999999999</v>
      </c>
      <c r="T82" s="2">
        <v>293.88</v>
      </c>
      <c r="U82" s="1478">
        <v>229.20832999999999</v>
      </c>
      <c r="V82" s="1478">
        <v>243.79</v>
      </c>
      <c r="W82" s="1478">
        <v>7.58</v>
      </c>
      <c r="X82" s="1478">
        <v>4.0199999999999996</v>
      </c>
      <c r="Y82" s="1478">
        <v>0</v>
      </c>
      <c r="Z82" s="1478">
        <v>0</v>
      </c>
      <c r="AA82" s="2">
        <v>59.68</v>
      </c>
      <c r="AE82" s="2">
        <f>+Help_FC!$G82*Help_FC!Y82</f>
        <v>196.41935483870967</v>
      </c>
      <c r="AF82" s="2">
        <f>+Help_FC!$G82*Help_FC!Z82</f>
        <v>83.709677419354833</v>
      </c>
      <c r="AG82" s="2">
        <f>+Help_FC!$G82*Help_FC!AA82</f>
        <v>0</v>
      </c>
      <c r="AH82" s="2">
        <f>+Help_FC!$G82*Help_FC!AB82</f>
        <v>107.54838709677419</v>
      </c>
      <c r="AI82" s="2">
        <f>+Help_FC!$G82*Help_FC!AC82</f>
        <v>94.41935483870968</v>
      </c>
      <c r="AJ82" s="2">
        <f>+Help_FC!$G82*Help_FC!AD82</f>
        <v>20.419354838709676</v>
      </c>
      <c r="AK82" s="2">
        <f>+Help_FC!$G82*Help_FC!AE82</f>
        <v>31.58064516129032</v>
      </c>
      <c r="AL82" s="2">
        <f>+Help_FC!$G82*Help_FC!AF82</f>
        <v>6.064516129032258</v>
      </c>
      <c r="AM82" s="2">
        <f>+Help_FC!$G82*Help_FC!AG82</f>
        <v>7.6129032258064511</v>
      </c>
      <c r="AN82" s="2">
        <f>+Help_FC!$G82*Help_FC!AH82</f>
        <v>76.451612903225808</v>
      </c>
      <c r="AO82" s="2">
        <f>+Help_FC!$G82*Help_FC!AI82</f>
        <v>91.58064516129032</v>
      </c>
      <c r="AP82" s="2">
        <f>+Help_FC!$G82*Help_FC!AJ82</f>
        <v>12.674424325104262</v>
      </c>
      <c r="AQ82" s="2">
        <f>+Help_FC!$G82*Help_FC!AK82</f>
        <v>104.48709677419355</v>
      </c>
      <c r="AR82" s="1478">
        <f>+Help_FC!$G82*Help_FC!AL82</f>
        <v>23.449066953169698</v>
      </c>
      <c r="AS82" s="1478">
        <f>+Help_FC!$G82*Help_FC!AM82</f>
        <v>0</v>
      </c>
      <c r="AV82" s="5">
        <v>1</v>
      </c>
    </row>
    <row r="83" spans="1:48" x14ac:dyDescent="0.2">
      <c r="A83" s="1">
        <v>45007</v>
      </c>
      <c r="B83" s="2">
        <v>548.95833000000005</v>
      </c>
      <c r="C83" s="2">
        <v>288.125</v>
      </c>
      <c r="D83" s="2">
        <v>83.332999999999998</v>
      </c>
      <c r="E83" s="2">
        <v>33.333300000000001</v>
      </c>
      <c r="F83" s="2">
        <v>229.20832999999999</v>
      </c>
      <c r="G83" s="2">
        <v>293.88</v>
      </c>
      <c r="H83" s="1478">
        <v>229.20832999999999</v>
      </c>
      <c r="I83" s="1478">
        <v>243.79</v>
      </c>
      <c r="J83" s="1478">
        <v>7.58</v>
      </c>
      <c r="K83" s="1478">
        <v>4.0199999999999996</v>
      </c>
      <c r="L83" s="1478">
        <v>0</v>
      </c>
      <c r="M83" s="1478">
        <v>0</v>
      </c>
      <c r="N83" s="2">
        <f>100*Help_FC!H168</f>
        <v>100</v>
      </c>
      <c r="O83" s="2">
        <v>458.95</v>
      </c>
      <c r="P83" s="2">
        <v>288.125</v>
      </c>
      <c r="Q83" s="2">
        <v>83.332999999999998</v>
      </c>
      <c r="R83" s="2">
        <v>33.333300000000001</v>
      </c>
      <c r="S83" s="2">
        <v>229.20832999999999</v>
      </c>
      <c r="T83" s="2">
        <v>293.88</v>
      </c>
      <c r="U83" s="1478">
        <v>229.20832999999999</v>
      </c>
      <c r="V83" s="1478">
        <v>243.79</v>
      </c>
      <c r="W83" s="1478">
        <v>7.58</v>
      </c>
      <c r="X83" s="1478">
        <v>4.0199999999999996</v>
      </c>
      <c r="Y83" s="1478">
        <v>0</v>
      </c>
      <c r="Z83" s="1478">
        <v>0</v>
      </c>
      <c r="AA83" s="2">
        <v>59.68</v>
      </c>
      <c r="AE83" s="2">
        <f>+Help_FC!$G83*Help_FC!Y83</f>
        <v>196.41935483870967</v>
      </c>
      <c r="AF83" s="2">
        <f>+Help_FC!$G83*Help_FC!Z83</f>
        <v>83.709677419354833</v>
      </c>
      <c r="AG83" s="2">
        <f>+Help_FC!$G83*Help_FC!AA83</f>
        <v>0</v>
      </c>
      <c r="AH83" s="2">
        <f>+Help_FC!$G83*Help_FC!AB83</f>
        <v>107.54838709677419</v>
      </c>
      <c r="AI83" s="2">
        <f>+Help_FC!$G83*Help_FC!AC83</f>
        <v>94.41935483870968</v>
      </c>
      <c r="AJ83" s="2">
        <f>+Help_FC!$G83*Help_FC!AD83</f>
        <v>20.419354838709676</v>
      </c>
      <c r="AK83" s="2">
        <f>+Help_FC!$G83*Help_FC!AE83</f>
        <v>31.58064516129032</v>
      </c>
      <c r="AL83" s="2">
        <f>+Help_FC!$G83*Help_FC!AF83</f>
        <v>6.064516129032258</v>
      </c>
      <c r="AM83" s="2">
        <f>+Help_FC!$G83*Help_FC!AG83</f>
        <v>7.6129032258064511</v>
      </c>
      <c r="AN83" s="2">
        <f>+Help_FC!$G83*Help_FC!AH83</f>
        <v>76.451612903225808</v>
      </c>
      <c r="AO83" s="2">
        <f>+Help_FC!$G83*Help_FC!AI83</f>
        <v>91.58064516129032</v>
      </c>
      <c r="AP83" s="2">
        <f>+Help_FC!$G83*Help_FC!AJ83</f>
        <v>12.674424325104262</v>
      </c>
      <c r="AQ83" s="2">
        <f>+Help_FC!$G83*Help_FC!AK83</f>
        <v>104.48709677419355</v>
      </c>
      <c r="AR83" s="1478">
        <f>+Help_FC!$G83*Help_FC!AL83</f>
        <v>23.449066953169698</v>
      </c>
      <c r="AS83" s="1478">
        <f>+Help_FC!$G83*Help_FC!AM83</f>
        <v>0</v>
      </c>
      <c r="AV83" s="5">
        <v>1</v>
      </c>
    </row>
    <row r="84" spans="1:48" x14ac:dyDescent="0.2">
      <c r="A84" s="1">
        <v>45008</v>
      </c>
      <c r="B84" s="2">
        <v>548.95833000000005</v>
      </c>
      <c r="C84" s="2">
        <v>288.125</v>
      </c>
      <c r="D84" s="2">
        <v>83.332999999999998</v>
      </c>
      <c r="E84" s="2">
        <v>33.333300000000001</v>
      </c>
      <c r="F84" s="2">
        <v>229.20832999999999</v>
      </c>
      <c r="G84" s="2">
        <v>293.88</v>
      </c>
      <c r="H84" s="1478">
        <v>229.20832999999999</v>
      </c>
      <c r="I84" s="1478">
        <v>243.79</v>
      </c>
      <c r="J84" s="1478">
        <v>7.58</v>
      </c>
      <c r="K84" s="1478">
        <v>4.0199999999999996</v>
      </c>
      <c r="L84" s="1478">
        <v>0</v>
      </c>
      <c r="M84" s="1478">
        <v>0</v>
      </c>
      <c r="N84" s="2">
        <f>100*Help_FC!H169</f>
        <v>100</v>
      </c>
      <c r="O84" s="2">
        <v>458.95</v>
      </c>
      <c r="P84" s="2">
        <v>288.125</v>
      </c>
      <c r="Q84" s="2">
        <v>83.332999999999998</v>
      </c>
      <c r="R84" s="2">
        <v>33.333300000000001</v>
      </c>
      <c r="S84" s="2">
        <v>229.20832999999999</v>
      </c>
      <c r="T84" s="2">
        <v>293.88</v>
      </c>
      <c r="U84" s="1478">
        <v>229.20832999999999</v>
      </c>
      <c r="V84" s="1478">
        <v>243.79</v>
      </c>
      <c r="W84" s="1478">
        <v>7.58</v>
      </c>
      <c r="X84" s="1478">
        <v>4.0199999999999996</v>
      </c>
      <c r="Y84" s="1478">
        <v>0</v>
      </c>
      <c r="Z84" s="1478">
        <v>0</v>
      </c>
      <c r="AA84" s="2">
        <v>59.68</v>
      </c>
      <c r="AE84" s="2">
        <f>+Help_FC!$G84*Help_FC!Y84</f>
        <v>196.41935483870967</v>
      </c>
      <c r="AF84" s="2">
        <f>+Help_FC!$G84*Help_FC!Z84</f>
        <v>83.709677419354833</v>
      </c>
      <c r="AG84" s="2">
        <f>+Help_FC!$G84*Help_FC!AA84</f>
        <v>0</v>
      </c>
      <c r="AH84" s="2">
        <f>+Help_FC!$G84*Help_FC!AB84</f>
        <v>107.54838709677419</v>
      </c>
      <c r="AI84" s="2">
        <f>+Help_FC!$G84*Help_FC!AC84</f>
        <v>94.41935483870968</v>
      </c>
      <c r="AJ84" s="2">
        <f>+Help_FC!$G84*Help_FC!AD84</f>
        <v>20.419354838709676</v>
      </c>
      <c r="AK84" s="2">
        <f>+Help_FC!$G84*Help_FC!AE84</f>
        <v>31.58064516129032</v>
      </c>
      <c r="AL84" s="2">
        <f>+Help_FC!$G84*Help_FC!AF84</f>
        <v>6.064516129032258</v>
      </c>
      <c r="AM84" s="2">
        <f>+Help_FC!$G84*Help_FC!AG84</f>
        <v>7.6129032258064511</v>
      </c>
      <c r="AN84" s="2">
        <f>+Help_FC!$G84*Help_FC!AH84</f>
        <v>76.451612903225808</v>
      </c>
      <c r="AO84" s="2">
        <f>+Help_FC!$G84*Help_FC!AI84</f>
        <v>91.58064516129032</v>
      </c>
      <c r="AP84" s="2">
        <f>+Help_FC!$G84*Help_FC!AJ84</f>
        <v>12.674424325104262</v>
      </c>
      <c r="AQ84" s="2">
        <f>+Help_FC!$G84*Help_FC!AK84</f>
        <v>104.48709677419355</v>
      </c>
      <c r="AR84" s="1478">
        <f>+Help_FC!$G84*Help_FC!AL84</f>
        <v>23.449066953169698</v>
      </c>
      <c r="AS84" s="1478">
        <f>+Help_FC!$G84*Help_FC!AM84</f>
        <v>0</v>
      </c>
      <c r="AV84" s="5">
        <v>1</v>
      </c>
    </row>
    <row r="85" spans="1:48" x14ac:dyDescent="0.2">
      <c r="A85" s="1">
        <v>45009</v>
      </c>
      <c r="B85" s="2">
        <v>548.95833000000005</v>
      </c>
      <c r="C85" s="2">
        <v>288.125</v>
      </c>
      <c r="D85" s="2">
        <v>83.332999999999998</v>
      </c>
      <c r="E85" s="2">
        <v>33.333300000000001</v>
      </c>
      <c r="F85" s="2">
        <v>229.20832999999999</v>
      </c>
      <c r="G85" s="2">
        <v>293.88</v>
      </c>
      <c r="H85" s="1478">
        <v>229.20832999999999</v>
      </c>
      <c r="I85" s="1478">
        <v>243.79</v>
      </c>
      <c r="J85" s="1478">
        <v>7.58</v>
      </c>
      <c r="K85" s="1478">
        <v>4.0199999999999996</v>
      </c>
      <c r="L85" s="1478">
        <v>0</v>
      </c>
      <c r="M85" s="1478">
        <v>0</v>
      </c>
      <c r="N85" s="2">
        <f>100*Help_FC!H170</f>
        <v>100</v>
      </c>
      <c r="O85" s="2">
        <v>458.95</v>
      </c>
      <c r="P85" s="2">
        <v>288.125</v>
      </c>
      <c r="Q85" s="2">
        <v>83.332999999999998</v>
      </c>
      <c r="R85" s="2">
        <v>33.333300000000001</v>
      </c>
      <c r="S85" s="2">
        <v>229.20832999999999</v>
      </c>
      <c r="T85" s="2">
        <v>293.88</v>
      </c>
      <c r="U85" s="1478">
        <v>229.20832999999999</v>
      </c>
      <c r="V85" s="1478">
        <v>243.79</v>
      </c>
      <c r="W85" s="1478">
        <v>7.58</v>
      </c>
      <c r="X85" s="1478">
        <v>4.0199999999999996</v>
      </c>
      <c r="Y85" s="1478">
        <v>0</v>
      </c>
      <c r="Z85" s="1478">
        <v>0</v>
      </c>
      <c r="AA85" s="2">
        <v>59.68</v>
      </c>
      <c r="AE85" s="2">
        <f>+Help_FC!$G85*Help_FC!Y85</f>
        <v>196.41935483870967</v>
      </c>
      <c r="AF85" s="2">
        <f>+Help_FC!$G85*Help_FC!Z85</f>
        <v>83.709677419354833</v>
      </c>
      <c r="AG85" s="2">
        <f>+Help_FC!$G85*Help_FC!AA85</f>
        <v>0</v>
      </c>
      <c r="AH85" s="2">
        <f>+Help_FC!$G85*Help_FC!AB85</f>
        <v>107.54838709677419</v>
      </c>
      <c r="AI85" s="2">
        <f>+Help_FC!$G85*Help_FC!AC85</f>
        <v>94.41935483870968</v>
      </c>
      <c r="AJ85" s="2">
        <f>+Help_FC!$G85*Help_FC!AD85</f>
        <v>20.419354838709676</v>
      </c>
      <c r="AK85" s="2">
        <f>+Help_FC!$G85*Help_FC!AE85</f>
        <v>31.58064516129032</v>
      </c>
      <c r="AL85" s="2">
        <f>+Help_FC!$G85*Help_FC!AF85</f>
        <v>6.064516129032258</v>
      </c>
      <c r="AM85" s="2">
        <f>+Help_FC!$G85*Help_FC!AG85</f>
        <v>7.6129032258064511</v>
      </c>
      <c r="AN85" s="2">
        <f>+Help_FC!$G85*Help_FC!AH85</f>
        <v>76.451612903225808</v>
      </c>
      <c r="AO85" s="2">
        <f>+Help_FC!$G85*Help_FC!AI85</f>
        <v>91.58064516129032</v>
      </c>
      <c r="AP85" s="2">
        <f>+Help_FC!$G85*Help_FC!AJ85</f>
        <v>12.674424325104262</v>
      </c>
      <c r="AQ85" s="2">
        <f>+Help_FC!$G85*Help_FC!AK85</f>
        <v>104.48709677419355</v>
      </c>
      <c r="AR85" s="1478">
        <f>+Help_FC!$G85*Help_FC!AL85</f>
        <v>23.449066953169698</v>
      </c>
      <c r="AS85" s="1478">
        <f>+Help_FC!$G85*Help_FC!AM85</f>
        <v>0</v>
      </c>
      <c r="AV85" s="5">
        <v>1</v>
      </c>
    </row>
    <row r="86" spans="1:48" x14ac:dyDescent="0.2">
      <c r="A86" s="1">
        <v>45010</v>
      </c>
      <c r="B86" s="2">
        <v>548.95833000000005</v>
      </c>
      <c r="C86" s="2">
        <v>288.125</v>
      </c>
      <c r="D86" s="2">
        <v>83.332999999999998</v>
      </c>
      <c r="E86" s="2">
        <v>33.333300000000001</v>
      </c>
      <c r="F86" s="2">
        <v>229.20832999999999</v>
      </c>
      <c r="G86" s="2">
        <v>293.88</v>
      </c>
      <c r="H86" s="1478">
        <v>229.20832999999999</v>
      </c>
      <c r="I86" s="1478">
        <v>243.79</v>
      </c>
      <c r="J86" s="1478">
        <v>7.58</v>
      </c>
      <c r="K86" s="1478">
        <v>4.0199999999999996</v>
      </c>
      <c r="L86" s="1478">
        <v>0</v>
      </c>
      <c r="M86" s="1478">
        <v>0</v>
      </c>
      <c r="N86" s="2">
        <f>100*Help_FC!H171</f>
        <v>100</v>
      </c>
      <c r="O86" s="2">
        <v>458.95</v>
      </c>
      <c r="P86" s="2">
        <v>288.125</v>
      </c>
      <c r="Q86" s="2">
        <v>83.332999999999998</v>
      </c>
      <c r="R86" s="2">
        <v>33.333300000000001</v>
      </c>
      <c r="S86" s="2">
        <v>229.20832999999999</v>
      </c>
      <c r="T86" s="2">
        <v>293.88</v>
      </c>
      <c r="U86" s="1478">
        <v>229.20832999999999</v>
      </c>
      <c r="V86" s="1478">
        <v>243.79</v>
      </c>
      <c r="W86" s="1478">
        <v>7.58</v>
      </c>
      <c r="X86" s="1478">
        <v>4.0199999999999996</v>
      </c>
      <c r="Y86" s="1478">
        <v>0</v>
      </c>
      <c r="Z86" s="1478">
        <v>0</v>
      </c>
      <c r="AA86" s="2">
        <v>59.68</v>
      </c>
      <c r="AE86" s="2">
        <f>+Help_FC!$G86*Help_FC!Y86</f>
        <v>196.41935483870967</v>
      </c>
      <c r="AF86" s="2">
        <f>+Help_FC!$G86*Help_FC!Z86</f>
        <v>83.709677419354833</v>
      </c>
      <c r="AG86" s="2">
        <f>+Help_FC!$G86*Help_FC!AA86</f>
        <v>0</v>
      </c>
      <c r="AH86" s="2">
        <f>+Help_FC!$G86*Help_FC!AB86</f>
        <v>107.54838709677419</v>
      </c>
      <c r="AI86" s="2">
        <f>+Help_FC!$G86*Help_FC!AC86</f>
        <v>94.41935483870968</v>
      </c>
      <c r="AJ86" s="2">
        <f>+Help_FC!$G86*Help_FC!AD86</f>
        <v>20.419354838709676</v>
      </c>
      <c r="AK86" s="2">
        <f>+Help_FC!$G86*Help_FC!AE86</f>
        <v>31.58064516129032</v>
      </c>
      <c r="AL86" s="2">
        <f>+Help_FC!$G86*Help_FC!AF86</f>
        <v>6.064516129032258</v>
      </c>
      <c r="AM86" s="2">
        <f>+Help_FC!$G86*Help_FC!AG86</f>
        <v>7.6129032258064511</v>
      </c>
      <c r="AN86" s="2">
        <f>+Help_FC!$G86*Help_FC!AH86</f>
        <v>76.451612903225808</v>
      </c>
      <c r="AO86" s="2">
        <f>+Help_FC!$G86*Help_FC!AI86</f>
        <v>91.58064516129032</v>
      </c>
      <c r="AP86" s="2">
        <f>+Help_FC!$G86*Help_FC!AJ86</f>
        <v>12.674424325104262</v>
      </c>
      <c r="AQ86" s="2">
        <f>+Help_FC!$G86*Help_FC!AK86</f>
        <v>104.48709677419355</v>
      </c>
      <c r="AR86" s="1478">
        <f>+Help_FC!$G86*Help_FC!AL86</f>
        <v>23.449066953169698</v>
      </c>
      <c r="AS86" s="1478">
        <f>+Help_FC!$G86*Help_FC!AM86</f>
        <v>0</v>
      </c>
      <c r="AV86" s="5">
        <v>1</v>
      </c>
    </row>
    <row r="87" spans="1:48" x14ac:dyDescent="0.2">
      <c r="A87" s="1">
        <v>45011</v>
      </c>
      <c r="B87" s="2">
        <v>548.95833000000005</v>
      </c>
      <c r="C87" s="2">
        <v>288.125</v>
      </c>
      <c r="D87" s="2">
        <v>83.332999999999998</v>
      </c>
      <c r="E87" s="2">
        <v>33.333300000000001</v>
      </c>
      <c r="F87" s="2">
        <v>229.20832999999999</v>
      </c>
      <c r="G87" s="2">
        <v>293.88</v>
      </c>
      <c r="H87" s="1478">
        <v>229.20832999999999</v>
      </c>
      <c r="I87" s="1478">
        <v>243.79</v>
      </c>
      <c r="J87" s="1478">
        <v>7.58</v>
      </c>
      <c r="K87" s="1478">
        <v>4.0199999999999996</v>
      </c>
      <c r="L87" s="1478">
        <v>0</v>
      </c>
      <c r="M87" s="1478">
        <v>0</v>
      </c>
      <c r="N87" s="2">
        <f>100*Help_FC!H172</f>
        <v>100</v>
      </c>
      <c r="O87" s="2">
        <v>458.95</v>
      </c>
      <c r="P87" s="2">
        <v>288.125</v>
      </c>
      <c r="Q87" s="2">
        <v>83.332999999999998</v>
      </c>
      <c r="R87" s="2">
        <v>33.333300000000001</v>
      </c>
      <c r="S87" s="2">
        <v>229.20832999999999</v>
      </c>
      <c r="T87" s="2">
        <v>293.88</v>
      </c>
      <c r="U87" s="1478">
        <v>229.20832999999999</v>
      </c>
      <c r="V87" s="1478">
        <v>243.79</v>
      </c>
      <c r="W87" s="1478">
        <v>7.58</v>
      </c>
      <c r="X87" s="1478">
        <v>4.0199999999999996</v>
      </c>
      <c r="Y87" s="1478">
        <v>0</v>
      </c>
      <c r="Z87" s="1478">
        <v>0</v>
      </c>
      <c r="AA87" s="2">
        <v>59.68</v>
      </c>
      <c r="AE87" s="2">
        <f>+Help_FC!$G87*Help_FC!Y87</f>
        <v>196.41935483870967</v>
      </c>
      <c r="AF87" s="2">
        <f>+Help_FC!$G87*Help_FC!Z87</f>
        <v>83.709677419354833</v>
      </c>
      <c r="AG87" s="2">
        <f>+Help_FC!$G87*Help_FC!AA87</f>
        <v>0</v>
      </c>
      <c r="AH87" s="2">
        <f>+Help_FC!$G87*Help_FC!AB87</f>
        <v>107.54838709677419</v>
      </c>
      <c r="AI87" s="2">
        <f>+Help_FC!$G87*Help_FC!AC87</f>
        <v>94.41935483870968</v>
      </c>
      <c r="AJ87" s="2">
        <f>+Help_FC!$G87*Help_FC!AD87</f>
        <v>20.419354838709676</v>
      </c>
      <c r="AK87" s="2">
        <f>+Help_FC!$G87*Help_FC!AE87</f>
        <v>31.58064516129032</v>
      </c>
      <c r="AL87" s="2">
        <f>+Help_FC!$G87*Help_FC!AF87</f>
        <v>6.064516129032258</v>
      </c>
      <c r="AM87" s="2">
        <f>+Help_FC!$G87*Help_FC!AG87</f>
        <v>7.6129032258064511</v>
      </c>
      <c r="AN87" s="2">
        <f>+Help_FC!$G87*Help_FC!AH87</f>
        <v>76.451612903225808</v>
      </c>
      <c r="AO87" s="2">
        <f>+Help_FC!$G87*Help_FC!AI87</f>
        <v>91.58064516129032</v>
      </c>
      <c r="AP87" s="2">
        <f>+Help_FC!$G87*Help_FC!AJ87</f>
        <v>12.674424325104262</v>
      </c>
      <c r="AQ87" s="2">
        <f>+Help_FC!$G87*Help_FC!AK87</f>
        <v>104.48709677419355</v>
      </c>
      <c r="AR87" s="1478">
        <f>+Help_FC!$G87*Help_FC!AL87</f>
        <v>23.449066953169698</v>
      </c>
      <c r="AS87" s="1478">
        <f>+Help_FC!$G87*Help_FC!AM87</f>
        <v>0</v>
      </c>
      <c r="AV87" s="5">
        <v>1</v>
      </c>
    </row>
    <row r="88" spans="1:48" x14ac:dyDescent="0.2">
      <c r="A88" s="1">
        <v>45012</v>
      </c>
      <c r="B88" s="2">
        <v>548.95833000000005</v>
      </c>
      <c r="C88" s="2">
        <v>288.125</v>
      </c>
      <c r="D88" s="2">
        <v>83.332999999999998</v>
      </c>
      <c r="E88" s="2">
        <v>33.333300000000001</v>
      </c>
      <c r="F88" s="2">
        <v>229.20832999999999</v>
      </c>
      <c r="G88" s="2">
        <v>293.88</v>
      </c>
      <c r="H88" s="1478">
        <v>229.20832999999999</v>
      </c>
      <c r="I88" s="1478">
        <v>243.79</v>
      </c>
      <c r="J88" s="1478">
        <v>7.58</v>
      </c>
      <c r="K88" s="1478">
        <v>4.0199999999999996</v>
      </c>
      <c r="L88" s="1478">
        <v>0</v>
      </c>
      <c r="M88" s="1478">
        <v>0</v>
      </c>
      <c r="N88" s="2">
        <f>100*Help_FC!H173</f>
        <v>100</v>
      </c>
      <c r="O88" s="2">
        <v>458.95</v>
      </c>
      <c r="P88" s="2">
        <v>288.125</v>
      </c>
      <c r="Q88" s="2">
        <v>83.332999999999998</v>
      </c>
      <c r="R88" s="2">
        <v>33.333300000000001</v>
      </c>
      <c r="S88" s="2">
        <v>229.20832999999999</v>
      </c>
      <c r="T88" s="2">
        <v>293.88</v>
      </c>
      <c r="U88" s="1478">
        <v>229.20832999999999</v>
      </c>
      <c r="V88" s="1478">
        <v>243.79</v>
      </c>
      <c r="W88" s="1478">
        <v>7.58</v>
      </c>
      <c r="X88" s="1478">
        <v>4.0199999999999996</v>
      </c>
      <c r="Y88" s="1478">
        <v>0</v>
      </c>
      <c r="Z88" s="1478">
        <v>0</v>
      </c>
      <c r="AA88" s="2">
        <v>59.68</v>
      </c>
      <c r="AE88" s="2">
        <f>+Help_FC!$G88*Help_FC!Y88</f>
        <v>196.41935483870967</v>
      </c>
      <c r="AF88" s="2">
        <f>+Help_FC!$G88*Help_FC!Z88</f>
        <v>83.709677419354833</v>
      </c>
      <c r="AG88" s="2">
        <f>+Help_FC!$G88*Help_FC!AA88</f>
        <v>0</v>
      </c>
      <c r="AH88" s="2">
        <f>+Help_FC!$G88*Help_FC!AB88</f>
        <v>107.54838709677419</v>
      </c>
      <c r="AI88" s="2">
        <f>+Help_FC!$G88*Help_FC!AC88</f>
        <v>94.41935483870968</v>
      </c>
      <c r="AJ88" s="2">
        <f>+Help_FC!$G88*Help_FC!AD88</f>
        <v>20.419354838709676</v>
      </c>
      <c r="AK88" s="2">
        <f>+Help_FC!$G88*Help_FC!AE88</f>
        <v>31.58064516129032</v>
      </c>
      <c r="AL88" s="2">
        <f>+Help_FC!$G88*Help_FC!AF88</f>
        <v>6.064516129032258</v>
      </c>
      <c r="AM88" s="2">
        <f>+Help_FC!$G88*Help_FC!AG88</f>
        <v>7.6129032258064511</v>
      </c>
      <c r="AN88" s="2">
        <f>+Help_FC!$G88*Help_FC!AH88</f>
        <v>76.451612903225808</v>
      </c>
      <c r="AO88" s="2">
        <f>+Help_FC!$G88*Help_FC!AI88</f>
        <v>91.58064516129032</v>
      </c>
      <c r="AP88" s="2">
        <f>+Help_FC!$G88*Help_FC!AJ88</f>
        <v>12.674424325104262</v>
      </c>
      <c r="AQ88" s="2">
        <f>+Help_FC!$G88*Help_FC!AK88</f>
        <v>104.48709677419355</v>
      </c>
      <c r="AR88" s="1478">
        <f>+Help_FC!$G88*Help_FC!AL88</f>
        <v>23.449066953169698</v>
      </c>
      <c r="AS88" s="1478">
        <f>+Help_FC!$G88*Help_FC!AM88</f>
        <v>0</v>
      </c>
      <c r="AV88" s="5">
        <v>1</v>
      </c>
    </row>
    <row r="89" spans="1:48" x14ac:dyDescent="0.2">
      <c r="A89" s="1">
        <v>45013</v>
      </c>
      <c r="B89" s="2">
        <v>548.95833000000005</v>
      </c>
      <c r="C89" s="2">
        <v>288.125</v>
      </c>
      <c r="D89" s="2">
        <v>83.332999999999998</v>
      </c>
      <c r="E89" s="2">
        <v>33.333300000000001</v>
      </c>
      <c r="F89" s="2">
        <v>229.20832999999999</v>
      </c>
      <c r="G89" s="2">
        <v>293.88</v>
      </c>
      <c r="H89" s="1478">
        <v>229.20832999999999</v>
      </c>
      <c r="I89" s="1478">
        <v>243.79</v>
      </c>
      <c r="J89" s="1478">
        <v>7.58</v>
      </c>
      <c r="K89" s="1478">
        <v>4.0199999999999996</v>
      </c>
      <c r="L89" s="1478">
        <v>0</v>
      </c>
      <c r="M89" s="1478">
        <v>0</v>
      </c>
      <c r="N89" s="2">
        <f>100*Help_FC!H174</f>
        <v>100</v>
      </c>
      <c r="O89" s="2">
        <v>458.95</v>
      </c>
      <c r="P89" s="2">
        <v>288.125</v>
      </c>
      <c r="Q89" s="2">
        <v>83.332999999999998</v>
      </c>
      <c r="R89" s="2">
        <v>33.333300000000001</v>
      </c>
      <c r="S89" s="2">
        <v>229.20832999999999</v>
      </c>
      <c r="T89" s="2">
        <v>293.88</v>
      </c>
      <c r="U89" s="1478">
        <v>229.20832999999999</v>
      </c>
      <c r="V89" s="1478">
        <v>243.79</v>
      </c>
      <c r="W89" s="1478">
        <v>7.58</v>
      </c>
      <c r="X89" s="1478">
        <v>4.0199999999999996</v>
      </c>
      <c r="Y89" s="1478">
        <v>0</v>
      </c>
      <c r="Z89" s="1478">
        <v>0</v>
      </c>
      <c r="AA89" s="2">
        <v>59.68</v>
      </c>
      <c r="AE89" s="2">
        <f>+Help_FC!$G89*Help_FC!Y89</f>
        <v>196.41935483870967</v>
      </c>
      <c r="AF89" s="2">
        <f>+Help_FC!$G89*Help_FC!Z89</f>
        <v>83.709677419354833</v>
      </c>
      <c r="AG89" s="2">
        <f>+Help_FC!$G89*Help_FC!AA89</f>
        <v>0</v>
      </c>
      <c r="AH89" s="2">
        <f>+Help_FC!$G89*Help_FC!AB89</f>
        <v>107.54838709677419</v>
      </c>
      <c r="AI89" s="2">
        <f>+Help_FC!$G89*Help_FC!AC89</f>
        <v>94.41935483870968</v>
      </c>
      <c r="AJ89" s="2">
        <f>+Help_FC!$G89*Help_FC!AD89</f>
        <v>20.419354838709676</v>
      </c>
      <c r="AK89" s="2">
        <f>+Help_FC!$G89*Help_FC!AE89</f>
        <v>31.58064516129032</v>
      </c>
      <c r="AL89" s="2">
        <f>+Help_FC!$G89*Help_FC!AF89</f>
        <v>6.064516129032258</v>
      </c>
      <c r="AM89" s="2">
        <f>+Help_FC!$G89*Help_FC!AG89</f>
        <v>7.6129032258064511</v>
      </c>
      <c r="AN89" s="2">
        <f>+Help_FC!$G89*Help_FC!AH89</f>
        <v>76.451612903225808</v>
      </c>
      <c r="AO89" s="2">
        <f>+Help_FC!$G89*Help_FC!AI89</f>
        <v>91.58064516129032</v>
      </c>
      <c r="AP89" s="2">
        <f>+Help_FC!$G89*Help_FC!AJ89</f>
        <v>12.674424325104262</v>
      </c>
      <c r="AQ89" s="2">
        <f>+Help_FC!$G89*Help_FC!AK89</f>
        <v>104.48709677419355</v>
      </c>
      <c r="AR89" s="1478">
        <f>+Help_FC!$G89*Help_FC!AL89</f>
        <v>23.449066953169698</v>
      </c>
      <c r="AS89" s="1478">
        <f>+Help_FC!$G89*Help_FC!AM89</f>
        <v>0</v>
      </c>
      <c r="AV89" s="5">
        <v>1</v>
      </c>
    </row>
    <row r="90" spans="1:48" x14ac:dyDescent="0.2">
      <c r="A90" s="1">
        <v>45014</v>
      </c>
      <c r="B90" s="2">
        <v>548.95833000000005</v>
      </c>
      <c r="C90" s="2">
        <v>288.125</v>
      </c>
      <c r="D90" s="2">
        <v>83.332999999999998</v>
      </c>
      <c r="E90" s="2">
        <v>33.333300000000001</v>
      </c>
      <c r="F90" s="2">
        <v>229.20832999999999</v>
      </c>
      <c r="G90" s="2">
        <v>293.88</v>
      </c>
      <c r="H90" s="1478">
        <v>229.20832999999999</v>
      </c>
      <c r="I90" s="1478">
        <v>243.79</v>
      </c>
      <c r="J90" s="1478">
        <v>7.58</v>
      </c>
      <c r="K90" s="1478">
        <v>4.0199999999999996</v>
      </c>
      <c r="L90" s="1478">
        <v>0</v>
      </c>
      <c r="M90" s="1478">
        <v>0</v>
      </c>
      <c r="N90" s="2">
        <f>100*Help_FC!H175</f>
        <v>100</v>
      </c>
      <c r="O90" s="2">
        <v>458.95</v>
      </c>
      <c r="P90" s="2">
        <v>288.125</v>
      </c>
      <c r="Q90" s="2">
        <v>83.332999999999998</v>
      </c>
      <c r="R90" s="2">
        <v>33.333300000000001</v>
      </c>
      <c r="S90" s="2">
        <v>229.20832999999999</v>
      </c>
      <c r="T90" s="2">
        <v>293.88</v>
      </c>
      <c r="U90" s="1478">
        <v>229.20832999999999</v>
      </c>
      <c r="V90" s="1478">
        <v>243.79</v>
      </c>
      <c r="W90" s="1478">
        <v>7.58</v>
      </c>
      <c r="X90" s="1478">
        <v>4.0199999999999996</v>
      </c>
      <c r="Y90" s="1478">
        <v>0</v>
      </c>
      <c r="Z90" s="1478">
        <v>0</v>
      </c>
      <c r="AA90" s="2">
        <v>59.68</v>
      </c>
      <c r="AE90" s="2">
        <f>+Help_FC!$G90*Help_FC!Y90</f>
        <v>196.41935483870967</v>
      </c>
      <c r="AF90" s="2">
        <f>+Help_FC!$G90*Help_FC!Z90</f>
        <v>83.709677419354833</v>
      </c>
      <c r="AG90" s="2">
        <f>+Help_FC!$G90*Help_FC!AA90</f>
        <v>0</v>
      </c>
      <c r="AH90" s="2">
        <f>+Help_FC!$G90*Help_FC!AB90</f>
        <v>107.54838709677419</v>
      </c>
      <c r="AI90" s="2">
        <f>+Help_FC!$G90*Help_FC!AC90</f>
        <v>94.41935483870968</v>
      </c>
      <c r="AJ90" s="2">
        <f>+Help_FC!$G90*Help_FC!AD90</f>
        <v>20.419354838709676</v>
      </c>
      <c r="AK90" s="2">
        <f>+Help_FC!$G90*Help_FC!AE90</f>
        <v>31.58064516129032</v>
      </c>
      <c r="AL90" s="2">
        <f>+Help_FC!$G90*Help_FC!AF90</f>
        <v>6.064516129032258</v>
      </c>
      <c r="AM90" s="2">
        <f>+Help_FC!$G90*Help_FC!AG90</f>
        <v>7.6129032258064511</v>
      </c>
      <c r="AN90" s="2">
        <f>+Help_FC!$G90*Help_FC!AH90</f>
        <v>76.451612903225808</v>
      </c>
      <c r="AO90" s="2">
        <f>+Help_FC!$G90*Help_FC!AI90</f>
        <v>91.58064516129032</v>
      </c>
      <c r="AP90" s="2">
        <f>+Help_FC!$G90*Help_FC!AJ90</f>
        <v>12.674424325104262</v>
      </c>
      <c r="AQ90" s="2">
        <f>+Help_FC!$G90*Help_FC!AK90</f>
        <v>104.48709677419355</v>
      </c>
      <c r="AR90" s="1478">
        <f>+Help_FC!$G90*Help_FC!AL90</f>
        <v>23.449066953169698</v>
      </c>
      <c r="AS90" s="1478">
        <f>+Help_FC!$G90*Help_FC!AM90</f>
        <v>0</v>
      </c>
      <c r="AV90" s="5">
        <v>1</v>
      </c>
    </row>
    <row r="91" spans="1:48" x14ac:dyDescent="0.2">
      <c r="A91" s="1">
        <v>45015</v>
      </c>
      <c r="B91" s="2">
        <v>548.95833000000005</v>
      </c>
      <c r="C91" s="2">
        <v>288.125</v>
      </c>
      <c r="D91" s="2">
        <v>83.332999999999998</v>
      </c>
      <c r="E91" s="2">
        <v>33.333300000000001</v>
      </c>
      <c r="F91" s="2">
        <v>229.20832999999999</v>
      </c>
      <c r="G91" s="2">
        <v>293.88</v>
      </c>
      <c r="H91" s="1478">
        <v>229.20832999999999</v>
      </c>
      <c r="I91" s="1478">
        <v>243.79</v>
      </c>
      <c r="J91" s="1478">
        <v>7.58</v>
      </c>
      <c r="K91" s="1478">
        <v>4.0199999999999996</v>
      </c>
      <c r="L91" s="1478">
        <v>0</v>
      </c>
      <c r="M91" s="1478">
        <v>0</v>
      </c>
      <c r="N91" s="2">
        <f>100*Help_FC!H176</f>
        <v>100</v>
      </c>
      <c r="O91" s="2">
        <v>458.95</v>
      </c>
      <c r="P91" s="2">
        <v>288.125</v>
      </c>
      <c r="Q91" s="2">
        <v>83.332999999999998</v>
      </c>
      <c r="R91" s="2">
        <v>33.333300000000001</v>
      </c>
      <c r="S91" s="2">
        <v>229.20832999999999</v>
      </c>
      <c r="T91" s="2">
        <v>293.88</v>
      </c>
      <c r="U91" s="1478">
        <v>229.20832999999999</v>
      </c>
      <c r="V91" s="1478">
        <v>243.79</v>
      </c>
      <c r="W91" s="1478">
        <v>7.58</v>
      </c>
      <c r="X91" s="1478">
        <v>4.0199999999999996</v>
      </c>
      <c r="Y91" s="1478">
        <v>0</v>
      </c>
      <c r="Z91" s="1478">
        <v>0</v>
      </c>
      <c r="AA91" s="2">
        <v>59.68</v>
      </c>
      <c r="AE91" s="2">
        <f>+Help_FC!$G91*Help_FC!Y91</f>
        <v>196.41935483870967</v>
      </c>
      <c r="AF91" s="2">
        <f>+Help_FC!$G91*Help_FC!Z91</f>
        <v>83.709677419354833</v>
      </c>
      <c r="AG91" s="2">
        <f>+Help_FC!$G91*Help_FC!AA91</f>
        <v>0</v>
      </c>
      <c r="AH91" s="2">
        <f>+Help_FC!$G91*Help_FC!AB91</f>
        <v>107.54838709677419</v>
      </c>
      <c r="AI91" s="2">
        <f>+Help_FC!$G91*Help_FC!AC91</f>
        <v>94.41935483870968</v>
      </c>
      <c r="AJ91" s="2">
        <f>+Help_FC!$G91*Help_FC!AD91</f>
        <v>20.419354838709676</v>
      </c>
      <c r="AK91" s="2">
        <f>+Help_FC!$G91*Help_FC!AE91</f>
        <v>31.58064516129032</v>
      </c>
      <c r="AL91" s="2">
        <f>+Help_FC!$G91*Help_FC!AF91</f>
        <v>6.064516129032258</v>
      </c>
      <c r="AM91" s="2">
        <f>+Help_FC!$G91*Help_FC!AG91</f>
        <v>7.6129032258064511</v>
      </c>
      <c r="AN91" s="2">
        <f>+Help_FC!$G91*Help_FC!AH91</f>
        <v>76.451612903225808</v>
      </c>
      <c r="AO91" s="2">
        <f>+Help_FC!$G91*Help_FC!AI91</f>
        <v>91.58064516129032</v>
      </c>
      <c r="AP91" s="2">
        <f>+Help_FC!$G91*Help_FC!AJ91</f>
        <v>12.674424325104262</v>
      </c>
      <c r="AQ91" s="2">
        <f>+Help_FC!$G91*Help_FC!AK91</f>
        <v>104.48709677419355</v>
      </c>
      <c r="AR91" s="1478">
        <f>+Help_FC!$G91*Help_FC!AL91</f>
        <v>23.449066953169698</v>
      </c>
      <c r="AS91" s="1478">
        <f>+Help_FC!$G91*Help_FC!AM91</f>
        <v>0</v>
      </c>
      <c r="AV91" s="5">
        <v>1</v>
      </c>
    </row>
    <row r="92" spans="1:48" x14ac:dyDescent="0.2">
      <c r="A92" s="1">
        <v>45016</v>
      </c>
      <c r="B92" s="2">
        <v>548.95833000000005</v>
      </c>
      <c r="C92" s="2">
        <v>288.125</v>
      </c>
      <c r="D92" s="2">
        <v>83.332999999999998</v>
      </c>
      <c r="E92" s="2">
        <v>33.333300000000001</v>
      </c>
      <c r="F92" s="2">
        <v>229.20832999999999</v>
      </c>
      <c r="G92" s="2">
        <v>293.88</v>
      </c>
      <c r="H92" s="1478">
        <v>229.20832999999999</v>
      </c>
      <c r="I92" s="1478">
        <v>243.79</v>
      </c>
      <c r="J92" s="1478">
        <v>7.58</v>
      </c>
      <c r="K92" s="1478">
        <v>4.0199999999999996</v>
      </c>
      <c r="L92" s="1478">
        <v>0</v>
      </c>
      <c r="M92" s="1478">
        <v>0</v>
      </c>
      <c r="N92" s="2">
        <f>100*Help_FC!H177</f>
        <v>100</v>
      </c>
      <c r="O92" s="2">
        <v>458.95</v>
      </c>
      <c r="P92" s="2">
        <v>288.125</v>
      </c>
      <c r="Q92" s="2">
        <v>83.332999999999998</v>
      </c>
      <c r="R92" s="2">
        <v>33.333300000000001</v>
      </c>
      <c r="S92" s="2">
        <v>229.20832999999999</v>
      </c>
      <c r="T92" s="2">
        <v>293.88</v>
      </c>
      <c r="U92" s="1478">
        <v>229.20832999999999</v>
      </c>
      <c r="V92" s="1478">
        <v>243.79</v>
      </c>
      <c r="W92" s="1478">
        <v>7.58</v>
      </c>
      <c r="X92" s="1478">
        <v>4.0199999999999996</v>
      </c>
      <c r="Y92" s="1478">
        <v>0</v>
      </c>
      <c r="Z92" s="1478">
        <v>0</v>
      </c>
      <c r="AA92" s="2">
        <v>59.68</v>
      </c>
      <c r="AE92" s="2">
        <f>+Help_FC!$G92*Help_FC!Y92</f>
        <v>196.41935483870967</v>
      </c>
      <c r="AF92" s="2">
        <f>+Help_FC!$G92*Help_FC!Z92</f>
        <v>83.709677419354833</v>
      </c>
      <c r="AG92" s="2">
        <f>+Help_FC!$G92*Help_FC!AA92</f>
        <v>0</v>
      </c>
      <c r="AH92" s="2">
        <f>+Help_FC!$G92*Help_FC!AB92</f>
        <v>107.54838709677419</v>
      </c>
      <c r="AI92" s="2">
        <f>+Help_FC!$G92*Help_FC!AC92</f>
        <v>94.41935483870968</v>
      </c>
      <c r="AJ92" s="2">
        <f>+Help_FC!$G92*Help_FC!AD92</f>
        <v>20.419354838709676</v>
      </c>
      <c r="AK92" s="2">
        <f>+Help_FC!$G92*Help_FC!AE92</f>
        <v>31.58064516129032</v>
      </c>
      <c r="AL92" s="2">
        <f>+Help_FC!$G92*Help_FC!AF92</f>
        <v>6.064516129032258</v>
      </c>
      <c r="AM92" s="2">
        <f>+Help_FC!$G92*Help_FC!AG92</f>
        <v>7.6129032258064511</v>
      </c>
      <c r="AN92" s="2">
        <f>+Help_FC!$G92*Help_FC!AH92</f>
        <v>76.451612903225808</v>
      </c>
      <c r="AO92" s="2">
        <f>+Help_FC!$G92*Help_FC!AI92</f>
        <v>91.58064516129032</v>
      </c>
      <c r="AP92" s="2">
        <f>+Help_FC!$G92*Help_FC!AJ92</f>
        <v>12.674424325104262</v>
      </c>
      <c r="AQ92" s="2">
        <f>+Help_FC!$G92*Help_FC!AK92</f>
        <v>104.48709677419355</v>
      </c>
      <c r="AR92" s="1478">
        <f>+Help_FC!$G92*Help_FC!AL92</f>
        <v>23.449066953169698</v>
      </c>
      <c r="AS92" s="1478">
        <f>+Help_FC!$G92*Help_FC!AM92</f>
        <v>0</v>
      </c>
      <c r="AV92" s="5">
        <v>1</v>
      </c>
    </row>
    <row r="93" spans="1:48" x14ac:dyDescent="0.2">
      <c r="A93" s="1">
        <v>45017</v>
      </c>
      <c r="B93" s="2">
        <v>602.63329999999996</v>
      </c>
      <c r="C93" s="2">
        <v>363</v>
      </c>
      <c r="D93" s="2">
        <v>113.63330000000001</v>
      </c>
      <c r="E93" s="2">
        <v>83.332999999999998</v>
      </c>
      <c r="F93" s="2">
        <v>266.67079999999999</v>
      </c>
      <c r="G93" s="2">
        <v>310.23469999999998</v>
      </c>
      <c r="H93" s="1478">
        <v>265.41000000000003</v>
      </c>
      <c r="I93" s="1478">
        <v>293.83199999999999</v>
      </c>
      <c r="J93" s="1478">
        <v>16.166699999999999</v>
      </c>
      <c r="K93" s="1478">
        <v>5</v>
      </c>
      <c r="L93" s="1478">
        <v>3.1775000000000002</v>
      </c>
      <c r="M93" s="1478">
        <v>550</v>
      </c>
      <c r="N93" s="2">
        <f>100*Help_FC!H178</f>
        <v>100</v>
      </c>
      <c r="O93" s="2">
        <v>535.5</v>
      </c>
      <c r="P93" s="2">
        <v>339.36669999999998</v>
      </c>
      <c r="Q93" s="2">
        <v>100</v>
      </c>
      <c r="R93" s="2">
        <v>55.133333333333333</v>
      </c>
      <c r="S93" s="2">
        <v>242.52407154485465</v>
      </c>
      <c r="T93" s="2">
        <v>286.54615639389669</v>
      </c>
      <c r="U93" s="1478">
        <v>242.52407154485465</v>
      </c>
      <c r="V93" s="1478">
        <v>262.45637177248437</v>
      </c>
      <c r="W93" s="1478">
        <v>19.32</v>
      </c>
      <c r="X93" s="1478">
        <v>5</v>
      </c>
      <c r="Y93" s="1478">
        <v>2.6666666666666665</v>
      </c>
      <c r="Z93" s="1478">
        <v>716.66666666666663</v>
      </c>
      <c r="AA93" s="2">
        <v>83.33</v>
      </c>
      <c r="AE93" s="2">
        <f>+Help_FC!$G93*Help_FC!Y93</f>
        <v>272.63333333333333</v>
      </c>
      <c r="AF93" s="2">
        <f>+Help_FC!$G93*Help_FC!Z93</f>
        <v>76.233333333333334</v>
      </c>
      <c r="AG93" s="2">
        <f>+Help_FC!$G93*Help_FC!AA93</f>
        <v>0.7</v>
      </c>
      <c r="AH93" s="2">
        <f>+Help_FC!$G93*Help_FC!AB93</f>
        <v>204.86666666666667</v>
      </c>
      <c r="AI93" s="2">
        <f>+Help_FC!$G93*Help_FC!AC93</f>
        <v>48.4</v>
      </c>
      <c r="AJ93" s="2">
        <f>+Help_FC!$G93*Help_FC!AD93</f>
        <v>36</v>
      </c>
      <c r="AK93" s="2">
        <f>+Help_FC!$G93*Help_FC!AE93</f>
        <v>37.733333333333334</v>
      </c>
      <c r="AL93" s="2">
        <f>+Help_FC!$G93*Help_FC!AF93</f>
        <v>5.7333333333333334</v>
      </c>
      <c r="AM93" s="2">
        <f>+Help_FC!$G93*Help_FC!AG93</f>
        <v>17.866666666666667</v>
      </c>
      <c r="AN93" s="2">
        <f>+Help_FC!$G93*Help_FC!AH93</f>
        <v>108.6</v>
      </c>
      <c r="AO93" s="2">
        <f>+Help_FC!$G93*Help_FC!AI93</f>
        <v>115.16666666666667</v>
      </c>
      <c r="AP93" s="2">
        <f>+Help_FC!$G93*Help_FC!AJ93</f>
        <v>11.467688271517234</v>
      </c>
      <c r="AQ93" s="2">
        <f>+Help_FC!$G93*Help_FC!AK93</f>
        <v>215.94</v>
      </c>
      <c r="AR93" s="1478">
        <f>+Help_FC!$G93*Help_FC!AL93</f>
        <v>19.75</v>
      </c>
      <c r="AS93" s="1478">
        <f>+Help_FC!$G93*Help_FC!AM93</f>
        <v>0.81533333333333335</v>
      </c>
      <c r="AV93" s="5">
        <v>1</v>
      </c>
    </row>
    <row r="94" spans="1:48" x14ac:dyDescent="0.2">
      <c r="A94" s="1">
        <v>45018</v>
      </c>
      <c r="B94" s="2">
        <v>602.63329999999996</v>
      </c>
      <c r="C94" s="2">
        <v>363</v>
      </c>
      <c r="D94" s="2">
        <v>113.63330000000001</v>
      </c>
      <c r="E94" s="2">
        <v>83.332999999999998</v>
      </c>
      <c r="F94" s="2">
        <v>266.67079999999999</v>
      </c>
      <c r="G94" s="2">
        <v>310.23469999999998</v>
      </c>
      <c r="H94" s="1478">
        <v>265.41000000000003</v>
      </c>
      <c r="I94" s="1478">
        <v>293.83199999999999</v>
      </c>
      <c r="J94" s="1478">
        <v>16.166699999999999</v>
      </c>
      <c r="K94" s="1478">
        <v>5</v>
      </c>
      <c r="L94" s="1478">
        <v>3.1775000000000002</v>
      </c>
      <c r="M94" s="1478">
        <v>550</v>
      </c>
      <c r="N94" s="2">
        <f>100*Help_FC!H179</f>
        <v>100</v>
      </c>
      <c r="O94" s="2">
        <v>535.5</v>
      </c>
      <c r="P94" s="2">
        <v>339.36669999999998</v>
      </c>
      <c r="Q94" s="2">
        <v>100</v>
      </c>
      <c r="R94" s="2">
        <v>55.133333333333333</v>
      </c>
      <c r="S94" s="2">
        <v>242.52407154485465</v>
      </c>
      <c r="T94" s="2">
        <v>286.54615639389669</v>
      </c>
      <c r="U94" s="1478">
        <v>242.52407154485465</v>
      </c>
      <c r="V94" s="1478">
        <v>262.45637177248437</v>
      </c>
      <c r="W94" s="1478">
        <v>19.32</v>
      </c>
      <c r="X94" s="1478">
        <v>5</v>
      </c>
      <c r="Y94" s="1478">
        <v>2.6666666666666665</v>
      </c>
      <c r="Z94" s="1478">
        <v>716.66666666666663</v>
      </c>
      <c r="AA94" s="2">
        <v>83.33</v>
      </c>
      <c r="AE94" s="2">
        <f>+Help_FC!$G94*Help_FC!Y94</f>
        <v>272.63333333333333</v>
      </c>
      <c r="AF94" s="2">
        <f>+Help_FC!$G94*Help_FC!Z94</f>
        <v>76.233333333333334</v>
      </c>
      <c r="AG94" s="2">
        <f>+Help_FC!$G94*Help_FC!AA94</f>
        <v>0.7</v>
      </c>
      <c r="AH94" s="2">
        <f>+Help_FC!$G94*Help_FC!AB94</f>
        <v>204.86666666666667</v>
      </c>
      <c r="AI94" s="2">
        <f>+Help_FC!$G94*Help_FC!AC94</f>
        <v>48.4</v>
      </c>
      <c r="AJ94" s="2">
        <f>+Help_FC!$G94*Help_FC!AD94</f>
        <v>36</v>
      </c>
      <c r="AK94" s="2">
        <f>+Help_FC!$G94*Help_FC!AE94</f>
        <v>37.733333333333334</v>
      </c>
      <c r="AL94" s="2">
        <f>+Help_FC!$G94*Help_FC!AF94</f>
        <v>5.7333333333333334</v>
      </c>
      <c r="AM94" s="2">
        <f>+Help_FC!$G94*Help_FC!AG94</f>
        <v>17.866666666666667</v>
      </c>
      <c r="AN94" s="2">
        <f>+Help_FC!$G94*Help_FC!AH94</f>
        <v>108.6</v>
      </c>
      <c r="AO94" s="2">
        <f>+Help_FC!$G94*Help_FC!AI94</f>
        <v>115.16666666666667</v>
      </c>
      <c r="AP94" s="2">
        <f>+Help_FC!$G94*Help_FC!AJ94</f>
        <v>11.467688271517234</v>
      </c>
      <c r="AQ94" s="2">
        <f>+Help_FC!$G94*Help_FC!AK94</f>
        <v>215.94</v>
      </c>
      <c r="AR94" s="1478">
        <f>+Help_FC!$G94*Help_FC!AL94</f>
        <v>19.75</v>
      </c>
      <c r="AS94" s="1478">
        <f>+Help_FC!$G94*Help_FC!AM94</f>
        <v>0.81533333333333335</v>
      </c>
      <c r="AV94" s="5">
        <v>1</v>
      </c>
    </row>
    <row r="95" spans="1:48" x14ac:dyDescent="0.2">
      <c r="A95" s="1">
        <v>45019</v>
      </c>
      <c r="B95" s="2">
        <v>602.63329999999996</v>
      </c>
      <c r="C95" s="2">
        <v>363</v>
      </c>
      <c r="D95" s="2">
        <v>113.63330000000001</v>
      </c>
      <c r="E95" s="2">
        <v>83.332999999999998</v>
      </c>
      <c r="F95" s="2">
        <v>266.67079999999999</v>
      </c>
      <c r="G95" s="2">
        <v>310.23469999999998</v>
      </c>
      <c r="H95" s="1478">
        <v>265.41000000000003</v>
      </c>
      <c r="I95" s="1478">
        <v>293.83199999999999</v>
      </c>
      <c r="J95" s="1478">
        <v>16.166699999999999</v>
      </c>
      <c r="K95" s="1478">
        <v>5</v>
      </c>
      <c r="L95" s="1478">
        <v>3.1775000000000002</v>
      </c>
      <c r="M95" s="1478">
        <v>550</v>
      </c>
      <c r="N95" s="2">
        <f>100*Help_FC!H180</f>
        <v>0</v>
      </c>
      <c r="O95" s="2">
        <v>535.5</v>
      </c>
      <c r="P95" s="2">
        <v>339.36669999999998</v>
      </c>
      <c r="Q95" s="2">
        <v>100</v>
      </c>
      <c r="R95" s="2">
        <v>55.133333333333333</v>
      </c>
      <c r="S95" s="2">
        <v>242.52407154485465</v>
      </c>
      <c r="T95" s="2">
        <v>286.54615639389669</v>
      </c>
      <c r="U95" s="1478">
        <v>242.52407154485465</v>
      </c>
      <c r="V95" s="1478">
        <v>262.45637177248437</v>
      </c>
      <c r="W95" s="1478">
        <v>19.32</v>
      </c>
      <c r="X95" s="1478">
        <v>5</v>
      </c>
      <c r="Y95" s="1478">
        <v>2.6666666666666665</v>
      </c>
      <c r="Z95" s="1478">
        <v>716.66666666666663</v>
      </c>
      <c r="AA95" s="2">
        <v>83.33</v>
      </c>
      <c r="AE95" s="2">
        <f>+Help_FC!$G95*Help_FC!Y95</f>
        <v>272.63333333333333</v>
      </c>
      <c r="AF95" s="2">
        <f>+Help_FC!$G95*Help_FC!Z95</f>
        <v>76.233333333333334</v>
      </c>
      <c r="AG95" s="2">
        <f>+Help_FC!$G95*Help_FC!AA95</f>
        <v>0.7</v>
      </c>
      <c r="AH95" s="2">
        <f>+Help_FC!$G95*Help_FC!AB95</f>
        <v>204.86666666666667</v>
      </c>
      <c r="AI95" s="2">
        <f>+Help_FC!$G95*Help_FC!AC95</f>
        <v>48.4</v>
      </c>
      <c r="AJ95" s="2">
        <f>+Help_FC!$G95*Help_FC!AD95</f>
        <v>36</v>
      </c>
      <c r="AK95" s="2">
        <f>+Help_FC!$G95*Help_FC!AE95</f>
        <v>37.733333333333334</v>
      </c>
      <c r="AL95" s="2">
        <f>+Help_FC!$G95*Help_FC!AF95</f>
        <v>5.7333333333333334</v>
      </c>
      <c r="AM95" s="2">
        <f>+Help_FC!$G95*Help_FC!AG95</f>
        <v>17.866666666666667</v>
      </c>
      <c r="AN95" s="2">
        <f>+Help_FC!$G95*Help_FC!AH95</f>
        <v>108.6</v>
      </c>
      <c r="AO95" s="2">
        <f>+Help_FC!$G95*Help_FC!AI95</f>
        <v>115.16666666666667</v>
      </c>
      <c r="AP95" s="2">
        <f>+Help_FC!$G95*Help_FC!AJ95</f>
        <v>11.467688271517234</v>
      </c>
      <c r="AQ95" s="2">
        <f>+Help_FC!$G95*Help_FC!AK95</f>
        <v>215.94</v>
      </c>
      <c r="AR95" s="1478">
        <f>+Help_FC!$G95*Help_FC!AL95</f>
        <v>19.75</v>
      </c>
      <c r="AS95" s="1478">
        <f>+Help_FC!$G95*Help_FC!AM95</f>
        <v>0.81533333333333335</v>
      </c>
      <c r="AV95" s="5">
        <v>1</v>
      </c>
    </row>
    <row r="96" spans="1:48" x14ac:dyDescent="0.2">
      <c r="A96" s="1">
        <v>45020</v>
      </c>
      <c r="B96" s="2">
        <v>602.63329999999996</v>
      </c>
      <c r="C96" s="2">
        <v>363</v>
      </c>
      <c r="D96" s="2">
        <v>113.63330000000001</v>
      </c>
      <c r="E96" s="2">
        <v>83.332999999999998</v>
      </c>
      <c r="F96" s="2">
        <v>266.67079999999999</v>
      </c>
      <c r="G96" s="2">
        <v>310.23469999999998</v>
      </c>
      <c r="H96" s="1478">
        <v>265.41000000000003</v>
      </c>
      <c r="I96" s="1478">
        <v>293.83199999999999</v>
      </c>
      <c r="J96" s="1478">
        <v>16.166699999999999</v>
      </c>
      <c r="K96" s="1478">
        <v>5</v>
      </c>
      <c r="L96" s="1478">
        <v>3.1775000000000002</v>
      </c>
      <c r="M96" s="1478">
        <v>550</v>
      </c>
      <c r="N96" s="2">
        <f>100*Help_FC!H181</f>
        <v>6.6666666666666723</v>
      </c>
      <c r="O96" s="2">
        <v>535.5</v>
      </c>
      <c r="P96" s="2">
        <v>339.36669999999998</v>
      </c>
      <c r="Q96" s="2">
        <v>100</v>
      </c>
      <c r="R96" s="2">
        <v>55.133333333333333</v>
      </c>
      <c r="S96" s="2">
        <v>242.52407154485465</v>
      </c>
      <c r="T96" s="2">
        <v>286.54615639389669</v>
      </c>
      <c r="U96" s="1478">
        <v>242.52407154485465</v>
      </c>
      <c r="V96" s="1478">
        <v>262.45637177248437</v>
      </c>
      <c r="W96" s="1478">
        <v>19.32</v>
      </c>
      <c r="X96" s="1478">
        <v>5</v>
      </c>
      <c r="Y96" s="1478">
        <v>2.6666666666666665</v>
      </c>
      <c r="Z96" s="1478">
        <v>716.66666666666663</v>
      </c>
      <c r="AA96" s="2">
        <v>83.33</v>
      </c>
      <c r="AE96" s="2">
        <f>+Help_FC!$G96*Help_FC!Y96</f>
        <v>272.63333333333333</v>
      </c>
      <c r="AF96" s="2">
        <f>+Help_FC!$G96*Help_FC!Z96</f>
        <v>76.233333333333334</v>
      </c>
      <c r="AG96" s="2">
        <f>+Help_FC!$G96*Help_FC!AA96</f>
        <v>0.7</v>
      </c>
      <c r="AH96" s="2">
        <f>+Help_FC!$G96*Help_FC!AB96</f>
        <v>204.86666666666667</v>
      </c>
      <c r="AI96" s="2">
        <f>+Help_FC!$G96*Help_FC!AC96</f>
        <v>48.4</v>
      </c>
      <c r="AJ96" s="2">
        <f>+Help_FC!$G96*Help_FC!AD96</f>
        <v>36</v>
      </c>
      <c r="AK96" s="2">
        <f>+Help_FC!$G96*Help_FC!AE96</f>
        <v>37.733333333333334</v>
      </c>
      <c r="AL96" s="2">
        <f>+Help_FC!$G96*Help_FC!AF96</f>
        <v>5.7333333333333334</v>
      </c>
      <c r="AM96" s="2">
        <f>+Help_FC!$G96*Help_FC!AG96</f>
        <v>17.866666666666667</v>
      </c>
      <c r="AN96" s="2">
        <f>+Help_FC!$G96*Help_FC!AH96</f>
        <v>108.6</v>
      </c>
      <c r="AO96" s="2">
        <f>+Help_FC!$G96*Help_FC!AI96</f>
        <v>115.16666666666667</v>
      </c>
      <c r="AP96" s="2">
        <f>+Help_FC!$G96*Help_FC!AJ96</f>
        <v>11.467688271517234</v>
      </c>
      <c r="AQ96" s="2">
        <f>+Help_FC!$G96*Help_FC!AK96</f>
        <v>215.94</v>
      </c>
      <c r="AR96" s="1478">
        <f>+Help_FC!$G96*Help_FC!AL96</f>
        <v>19.75</v>
      </c>
      <c r="AS96" s="1478">
        <f>+Help_FC!$G96*Help_FC!AM96</f>
        <v>0.81533333333333335</v>
      </c>
      <c r="AV96" s="5">
        <v>1</v>
      </c>
    </row>
    <row r="97" spans="1:48" x14ac:dyDescent="0.2">
      <c r="A97" s="1">
        <v>45021</v>
      </c>
      <c r="B97" s="2">
        <v>602.63329999999996</v>
      </c>
      <c r="C97" s="2">
        <v>363</v>
      </c>
      <c r="D97" s="2">
        <v>113.63330000000001</v>
      </c>
      <c r="E97" s="2">
        <v>83.332999999999998</v>
      </c>
      <c r="F97" s="2">
        <v>266.67079999999999</v>
      </c>
      <c r="G97" s="2">
        <v>310.23469999999998</v>
      </c>
      <c r="H97" s="1478">
        <v>265.41000000000003</v>
      </c>
      <c r="I97" s="1478">
        <v>293.83199999999999</v>
      </c>
      <c r="J97" s="1478">
        <v>16.166699999999999</v>
      </c>
      <c r="K97" s="1478">
        <v>5</v>
      </c>
      <c r="L97" s="1478">
        <v>3.1775000000000002</v>
      </c>
      <c r="M97" s="1478">
        <v>550</v>
      </c>
      <c r="N97" s="2">
        <f>100*Help_FC!H182</f>
        <v>100</v>
      </c>
      <c r="O97" s="2">
        <v>535.5</v>
      </c>
      <c r="P97" s="2">
        <v>339.36669999999998</v>
      </c>
      <c r="Q97" s="2">
        <v>100</v>
      </c>
      <c r="R97" s="2">
        <v>55.133333333333333</v>
      </c>
      <c r="S97" s="2">
        <v>242.52407154485465</v>
      </c>
      <c r="T97" s="2">
        <v>286.54615639389669</v>
      </c>
      <c r="U97" s="1478">
        <v>242.52407154485465</v>
      </c>
      <c r="V97" s="1478">
        <v>262.45637177248437</v>
      </c>
      <c r="W97" s="1478">
        <v>19.32</v>
      </c>
      <c r="X97" s="1478">
        <v>5</v>
      </c>
      <c r="Y97" s="1478">
        <v>2.6666666666666665</v>
      </c>
      <c r="Z97" s="1478">
        <v>716.66666666666663</v>
      </c>
      <c r="AA97" s="2">
        <v>83.33</v>
      </c>
      <c r="AE97" s="2">
        <f>+Help_FC!$G97*Help_FC!Y97</f>
        <v>272.63333333333333</v>
      </c>
      <c r="AF97" s="2">
        <f>+Help_FC!$G97*Help_FC!Z97</f>
        <v>76.233333333333334</v>
      </c>
      <c r="AG97" s="2">
        <f>+Help_FC!$G97*Help_FC!AA97</f>
        <v>0.7</v>
      </c>
      <c r="AH97" s="2">
        <f>+Help_FC!$G97*Help_FC!AB97</f>
        <v>204.86666666666667</v>
      </c>
      <c r="AI97" s="2">
        <f>+Help_FC!$G97*Help_FC!AC97</f>
        <v>48.4</v>
      </c>
      <c r="AJ97" s="2">
        <f>+Help_FC!$G97*Help_FC!AD97</f>
        <v>36</v>
      </c>
      <c r="AK97" s="2">
        <f>+Help_FC!$G97*Help_FC!AE97</f>
        <v>37.733333333333334</v>
      </c>
      <c r="AL97" s="2">
        <f>+Help_FC!$G97*Help_FC!AF97</f>
        <v>5.7333333333333334</v>
      </c>
      <c r="AM97" s="2">
        <f>+Help_FC!$G97*Help_FC!AG97</f>
        <v>17.866666666666667</v>
      </c>
      <c r="AN97" s="2">
        <f>+Help_FC!$G97*Help_FC!AH97</f>
        <v>108.6</v>
      </c>
      <c r="AO97" s="2">
        <f>+Help_FC!$G97*Help_FC!AI97</f>
        <v>115.16666666666667</v>
      </c>
      <c r="AP97" s="2">
        <f>+Help_FC!$G97*Help_FC!AJ97</f>
        <v>11.467688271517234</v>
      </c>
      <c r="AQ97" s="2">
        <f>+Help_FC!$G97*Help_FC!AK97</f>
        <v>215.94</v>
      </c>
      <c r="AR97" s="1478">
        <f>+Help_FC!$G97*Help_FC!AL97</f>
        <v>19.75</v>
      </c>
      <c r="AS97" s="1478">
        <f>+Help_FC!$G97*Help_FC!AM97</f>
        <v>0.81533333333333335</v>
      </c>
      <c r="AV97" s="5">
        <v>1</v>
      </c>
    </row>
    <row r="98" spans="1:48" x14ac:dyDescent="0.2">
      <c r="A98" s="1">
        <v>45022</v>
      </c>
      <c r="B98" s="2">
        <v>602.63329999999996</v>
      </c>
      <c r="C98" s="2">
        <v>363</v>
      </c>
      <c r="D98" s="2">
        <v>113.63330000000001</v>
      </c>
      <c r="E98" s="2">
        <v>83.332999999999998</v>
      </c>
      <c r="F98" s="2">
        <v>266.67079999999999</v>
      </c>
      <c r="G98" s="2">
        <v>310.23469999999998</v>
      </c>
      <c r="H98" s="1478">
        <v>265.41000000000003</v>
      </c>
      <c r="I98" s="1478">
        <v>293.83199999999999</v>
      </c>
      <c r="J98" s="1478">
        <v>16.166699999999999</v>
      </c>
      <c r="K98" s="1478">
        <v>5</v>
      </c>
      <c r="L98" s="1478">
        <v>3.1775000000000002</v>
      </c>
      <c r="M98" s="1478">
        <v>550</v>
      </c>
      <c r="N98" s="2">
        <f>100*Help_FC!H183</f>
        <v>100</v>
      </c>
      <c r="O98" s="2">
        <v>535.5</v>
      </c>
      <c r="P98" s="2">
        <v>339.36669999999998</v>
      </c>
      <c r="Q98" s="2">
        <v>100</v>
      </c>
      <c r="R98" s="2">
        <v>55.133333333333333</v>
      </c>
      <c r="S98" s="2">
        <v>242.52407154485465</v>
      </c>
      <c r="T98" s="2">
        <v>286.54615639389669</v>
      </c>
      <c r="U98" s="1478">
        <v>242.52407154485465</v>
      </c>
      <c r="V98" s="1478">
        <v>262.45637177248437</v>
      </c>
      <c r="W98" s="1478">
        <v>19.32</v>
      </c>
      <c r="X98" s="1478">
        <v>5</v>
      </c>
      <c r="Y98" s="1478">
        <v>2.6666666666666665</v>
      </c>
      <c r="Z98" s="1478">
        <v>716.66666666666663</v>
      </c>
      <c r="AA98" s="2">
        <v>83.33</v>
      </c>
      <c r="AE98" s="2">
        <f>+Help_FC!$G98*Help_FC!Y98</f>
        <v>272.63333333333333</v>
      </c>
      <c r="AF98" s="2">
        <f>+Help_FC!$G98*Help_FC!Z98</f>
        <v>76.233333333333334</v>
      </c>
      <c r="AG98" s="2">
        <f>+Help_FC!$G98*Help_FC!AA98</f>
        <v>0.7</v>
      </c>
      <c r="AH98" s="2">
        <f>+Help_FC!$G98*Help_FC!AB98</f>
        <v>204.86666666666667</v>
      </c>
      <c r="AI98" s="2">
        <f>+Help_FC!$G98*Help_FC!AC98</f>
        <v>48.4</v>
      </c>
      <c r="AJ98" s="2">
        <f>+Help_FC!$G98*Help_FC!AD98</f>
        <v>36</v>
      </c>
      <c r="AK98" s="2">
        <f>+Help_FC!$G98*Help_FC!AE98</f>
        <v>37.733333333333334</v>
      </c>
      <c r="AL98" s="2">
        <f>+Help_FC!$G98*Help_FC!AF98</f>
        <v>5.7333333333333334</v>
      </c>
      <c r="AM98" s="2">
        <f>+Help_FC!$G98*Help_FC!AG98</f>
        <v>17.866666666666667</v>
      </c>
      <c r="AN98" s="2">
        <f>+Help_FC!$G98*Help_FC!AH98</f>
        <v>108.6</v>
      </c>
      <c r="AO98" s="2">
        <f>+Help_FC!$G98*Help_FC!AI98</f>
        <v>115.16666666666667</v>
      </c>
      <c r="AP98" s="2">
        <f>+Help_FC!$G98*Help_FC!AJ98</f>
        <v>11.467688271517234</v>
      </c>
      <c r="AQ98" s="2">
        <f>+Help_FC!$G98*Help_FC!AK98</f>
        <v>215.94</v>
      </c>
      <c r="AR98" s="1478">
        <f>+Help_FC!$G98*Help_FC!AL98</f>
        <v>19.75</v>
      </c>
      <c r="AS98" s="1478">
        <f>+Help_FC!$G98*Help_FC!AM98</f>
        <v>0.81533333333333335</v>
      </c>
      <c r="AV98" s="5">
        <v>1</v>
      </c>
    </row>
    <row r="99" spans="1:48" x14ac:dyDescent="0.2">
      <c r="A99" s="1">
        <v>45023</v>
      </c>
      <c r="B99" s="2">
        <v>602.63329999999996</v>
      </c>
      <c r="C99" s="2">
        <v>363</v>
      </c>
      <c r="D99" s="2">
        <v>113.63330000000001</v>
      </c>
      <c r="E99" s="2">
        <v>83.332999999999998</v>
      </c>
      <c r="F99" s="2">
        <v>266.67079999999999</v>
      </c>
      <c r="G99" s="2">
        <v>310.23469999999998</v>
      </c>
      <c r="H99" s="1478">
        <v>265.41000000000003</v>
      </c>
      <c r="I99" s="1478">
        <v>293.83199999999999</v>
      </c>
      <c r="J99" s="1478">
        <v>16.166699999999999</v>
      </c>
      <c r="K99" s="1478">
        <v>5</v>
      </c>
      <c r="L99" s="1478">
        <v>3.1775000000000002</v>
      </c>
      <c r="M99" s="1478">
        <v>550</v>
      </c>
      <c r="N99" s="2">
        <f>100*Help_FC!H184</f>
        <v>100</v>
      </c>
      <c r="O99" s="2">
        <v>535.5</v>
      </c>
      <c r="P99" s="2">
        <v>339.36669999999998</v>
      </c>
      <c r="Q99" s="2">
        <v>100</v>
      </c>
      <c r="R99" s="2">
        <v>55.133333333333333</v>
      </c>
      <c r="S99" s="2">
        <v>242.52407154485465</v>
      </c>
      <c r="T99" s="2">
        <v>286.54615639389669</v>
      </c>
      <c r="U99" s="1478">
        <v>242.52407154485465</v>
      </c>
      <c r="V99" s="1478">
        <v>262.45637177248437</v>
      </c>
      <c r="W99" s="1478">
        <v>19.32</v>
      </c>
      <c r="X99" s="1478">
        <v>5</v>
      </c>
      <c r="Y99" s="1478">
        <v>2.6666666666666665</v>
      </c>
      <c r="Z99" s="1478">
        <v>716.66666666666663</v>
      </c>
      <c r="AA99" s="2">
        <v>83.33</v>
      </c>
      <c r="AE99" s="2">
        <f>+Help_FC!$G99*Help_FC!Y99</f>
        <v>272.63333333333333</v>
      </c>
      <c r="AF99" s="2">
        <f>+Help_FC!$G99*Help_FC!Z99</f>
        <v>76.233333333333334</v>
      </c>
      <c r="AG99" s="2">
        <f>+Help_FC!$G99*Help_FC!AA99</f>
        <v>0.7</v>
      </c>
      <c r="AH99" s="2">
        <f>+Help_FC!$G99*Help_FC!AB99</f>
        <v>204.86666666666667</v>
      </c>
      <c r="AI99" s="2">
        <f>+Help_FC!$G99*Help_FC!AC99</f>
        <v>48.4</v>
      </c>
      <c r="AJ99" s="2">
        <f>+Help_FC!$G99*Help_FC!AD99</f>
        <v>36</v>
      </c>
      <c r="AK99" s="2">
        <f>+Help_FC!$G99*Help_FC!AE99</f>
        <v>37.733333333333334</v>
      </c>
      <c r="AL99" s="2">
        <f>+Help_FC!$G99*Help_FC!AF99</f>
        <v>5.7333333333333334</v>
      </c>
      <c r="AM99" s="2">
        <f>+Help_FC!$G99*Help_FC!AG99</f>
        <v>17.866666666666667</v>
      </c>
      <c r="AN99" s="2">
        <f>+Help_FC!$G99*Help_FC!AH99</f>
        <v>108.6</v>
      </c>
      <c r="AO99" s="2">
        <f>+Help_FC!$G99*Help_FC!AI99</f>
        <v>115.16666666666667</v>
      </c>
      <c r="AP99" s="2">
        <f>+Help_FC!$G99*Help_FC!AJ99</f>
        <v>11.467688271517234</v>
      </c>
      <c r="AQ99" s="2">
        <f>+Help_FC!$G99*Help_FC!AK99</f>
        <v>215.94</v>
      </c>
      <c r="AR99" s="1478">
        <f>+Help_FC!$G99*Help_FC!AL99</f>
        <v>19.75</v>
      </c>
      <c r="AS99" s="1478">
        <f>+Help_FC!$G99*Help_FC!AM99</f>
        <v>0.81533333333333335</v>
      </c>
      <c r="AV99" s="5">
        <v>1</v>
      </c>
    </row>
    <row r="100" spans="1:48" x14ac:dyDescent="0.2">
      <c r="A100" s="1">
        <v>45024</v>
      </c>
      <c r="B100" s="2">
        <v>602.63329999999996</v>
      </c>
      <c r="C100" s="2">
        <v>363</v>
      </c>
      <c r="D100" s="2">
        <v>113.63330000000001</v>
      </c>
      <c r="E100" s="2">
        <v>83.332999999999998</v>
      </c>
      <c r="F100" s="2">
        <v>266.67079999999999</v>
      </c>
      <c r="G100" s="2">
        <v>310.23469999999998</v>
      </c>
      <c r="H100" s="1478">
        <v>265.41000000000003</v>
      </c>
      <c r="I100" s="1478">
        <v>293.83199999999999</v>
      </c>
      <c r="J100" s="1478">
        <v>16.166699999999999</v>
      </c>
      <c r="K100" s="1478">
        <v>5</v>
      </c>
      <c r="L100" s="1478">
        <v>3.1775000000000002</v>
      </c>
      <c r="M100" s="1478">
        <v>550</v>
      </c>
      <c r="N100" s="2">
        <f>100*Help_FC!H185</f>
        <v>100</v>
      </c>
      <c r="O100" s="2">
        <v>535.5</v>
      </c>
      <c r="P100" s="2">
        <v>339.36669999999998</v>
      </c>
      <c r="Q100" s="2">
        <v>100</v>
      </c>
      <c r="R100" s="2">
        <v>55.133333333333333</v>
      </c>
      <c r="S100" s="2">
        <v>242.52407154485465</v>
      </c>
      <c r="T100" s="2">
        <v>286.54615639389669</v>
      </c>
      <c r="U100" s="1478">
        <v>242.52407154485465</v>
      </c>
      <c r="V100" s="1478">
        <v>262.45637177248437</v>
      </c>
      <c r="W100" s="1478">
        <v>19.32</v>
      </c>
      <c r="X100" s="1478">
        <v>5</v>
      </c>
      <c r="Y100" s="1478">
        <v>2.6666666666666665</v>
      </c>
      <c r="Z100" s="1478">
        <v>716.66666666666663</v>
      </c>
      <c r="AA100" s="2">
        <v>83.33</v>
      </c>
      <c r="AE100" s="2">
        <f>+Help_FC!$G100*Help_FC!Y100</f>
        <v>272.63333333333333</v>
      </c>
      <c r="AF100" s="2">
        <f>+Help_FC!$G100*Help_FC!Z100</f>
        <v>76.233333333333334</v>
      </c>
      <c r="AG100" s="2">
        <f>+Help_FC!$G100*Help_FC!AA100</f>
        <v>0.7</v>
      </c>
      <c r="AH100" s="2">
        <f>+Help_FC!$G100*Help_FC!AB100</f>
        <v>204.86666666666667</v>
      </c>
      <c r="AI100" s="2">
        <f>+Help_FC!$G100*Help_FC!AC100</f>
        <v>48.4</v>
      </c>
      <c r="AJ100" s="2">
        <f>+Help_FC!$G100*Help_FC!AD100</f>
        <v>36</v>
      </c>
      <c r="AK100" s="2">
        <f>+Help_FC!$G100*Help_FC!AE100</f>
        <v>37.733333333333334</v>
      </c>
      <c r="AL100" s="2">
        <f>+Help_FC!$G100*Help_FC!AF100</f>
        <v>5.7333333333333334</v>
      </c>
      <c r="AM100" s="2">
        <f>+Help_FC!$G100*Help_FC!AG100</f>
        <v>17.866666666666667</v>
      </c>
      <c r="AN100" s="2">
        <f>+Help_FC!$G100*Help_FC!AH100</f>
        <v>108.6</v>
      </c>
      <c r="AO100" s="2">
        <f>+Help_FC!$G100*Help_FC!AI100</f>
        <v>115.16666666666667</v>
      </c>
      <c r="AP100" s="2">
        <f>+Help_FC!$G100*Help_FC!AJ100</f>
        <v>11.467688271517234</v>
      </c>
      <c r="AQ100" s="2">
        <f>+Help_FC!$G100*Help_FC!AK100</f>
        <v>215.94</v>
      </c>
      <c r="AR100" s="1478">
        <f>+Help_FC!$G100*Help_FC!AL100</f>
        <v>19.75</v>
      </c>
      <c r="AS100" s="1478">
        <f>+Help_FC!$G100*Help_FC!AM100</f>
        <v>0.81533333333333335</v>
      </c>
      <c r="AV100" s="5">
        <v>1</v>
      </c>
    </row>
    <row r="101" spans="1:48" x14ac:dyDescent="0.2">
      <c r="A101" s="1">
        <v>45025</v>
      </c>
      <c r="B101" s="2">
        <v>602.63329999999996</v>
      </c>
      <c r="C101" s="2">
        <v>363</v>
      </c>
      <c r="D101" s="2">
        <v>113.63330000000001</v>
      </c>
      <c r="E101" s="2">
        <v>83.332999999999998</v>
      </c>
      <c r="F101" s="2">
        <v>266.67079999999999</v>
      </c>
      <c r="G101" s="2">
        <v>310.23469999999998</v>
      </c>
      <c r="H101" s="1478">
        <v>265.41000000000003</v>
      </c>
      <c r="I101" s="1478">
        <v>293.83199999999999</v>
      </c>
      <c r="J101" s="1478">
        <v>16.166699999999999</v>
      </c>
      <c r="K101" s="1478">
        <v>5</v>
      </c>
      <c r="L101" s="1478">
        <v>3.1775000000000002</v>
      </c>
      <c r="M101" s="1478">
        <v>550</v>
      </c>
      <c r="N101" s="2">
        <f>100*Help_FC!H186</f>
        <v>100</v>
      </c>
      <c r="O101" s="2">
        <v>535.5</v>
      </c>
      <c r="P101" s="2">
        <v>339.36669999999998</v>
      </c>
      <c r="Q101" s="2">
        <v>100</v>
      </c>
      <c r="R101" s="2">
        <v>55.133333333333333</v>
      </c>
      <c r="S101" s="2">
        <v>242.52407154485465</v>
      </c>
      <c r="T101" s="2">
        <v>286.54615639389669</v>
      </c>
      <c r="U101" s="1478">
        <v>242.52407154485465</v>
      </c>
      <c r="V101" s="1478">
        <v>262.45637177248437</v>
      </c>
      <c r="W101" s="1478">
        <v>19.32</v>
      </c>
      <c r="X101" s="1478">
        <v>5</v>
      </c>
      <c r="Y101" s="1478">
        <v>2.6666666666666665</v>
      </c>
      <c r="Z101" s="1478">
        <v>716.66666666666663</v>
      </c>
      <c r="AA101" s="2">
        <v>83.33</v>
      </c>
      <c r="AE101" s="2">
        <f>+Help_FC!$G101*Help_FC!Y101</f>
        <v>272.63333333333333</v>
      </c>
      <c r="AF101" s="2">
        <f>+Help_FC!$G101*Help_FC!Z101</f>
        <v>76.233333333333334</v>
      </c>
      <c r="AG101" s="2">
        <f>+Help_FC!$G101*Help_FC!AA101</f>
        <v>0.7</v>
      </c>
      <c r="AH101" s="2">
        <f>+Help_FC!$G101*Help_FC!AB101</f>
        <v>204.86666666666667</v>
      </c>
      <c r="AI101" s="2">
        <f>+Help_FC!$G101*Help_FC!AC101</f>
        <v>48.4</v>
      </c>
      <c r="AJ101" s="2">
        <f>+Help_FC!$G101*Help_FC!AD101</f>
        <v>36</v>
      </c>
      <c r="AK101" s="2">
        <f>+Help_FC!$G101*Help_FC!AE101</f>
        <v>37.733333333333334</v>
      </c>
      <c r="AL101" s="2">
        <f>+Help_FC!$G101*Help_FC!AF101</f>
        <v>5.7333333333333334</v>
      </c>
      <c r="AM101" s="2">
        <f>+Help_FC!$G101*Help_FC!AG101</f>
        <v>17.866666666666667</v>
      </c>
      <c r="AN101" s="2">
        <f>+Help_FC!$G101*Help_FC!AH101</f>
        <v>108.6</v>
      </c>
      <c r="AO101" s="2">
        <f>+Help_FC!$G101*Help_FC!AI101</f>
        <v>115.16666666666667</v>
      </c>
      <c r="AP101" s="2">
        <f>+Help_FC!$G101*Help_FC!AJ101</f>
        <v>11.467688271517234</v>
      </c>
      <c r="AQ101" s="2">
        <f>+Help_FC!$G101*Help_FC!AK101</f>
        <v>215.94</v>
      </c>
      <c r="AR101" s="1478">
        <f>+Help_FC!$G101*Help_FC!AL101</f>
        <v>19.75</v>
      </c>
      <c r="AS101" s="1478">
        <f>+Help_FC!$G101*Help_FC!AM101</f>
        <v>0.81533333333333335</v>
      </c>
      <c r="AV101" s="5">
        <v>1</v>
      </c>
    </row>
    <row r="102" spans="1:48" x14ac:dyDescent="0.2">
      <c r="A102" s="1">
        <v>45026</v>
      </c>
      <c r="B102" s="2">
        <v>602.63329999999996</v>
      </c>
      <c r="C102" s="2">
        <v>363</v>
      </c>
      <c r="D102" s="2">
        <v>113.63330000000001</v>
      </c>
      <c r="E102" s="2">
        <v>83.332999999999998</v>
      </c>
      <c r="F102" s="2">
        <v>266.67079999999999</v>
      </c>
      <c r="G102" s="2">
        <v>310.23469999999998</v>
      </c>
      <c r="H102" s="1478">
        <v>265.41000000000003</v>
      </c>
      <c r="I102" s="1478">
        <v>293.83199999999999</v>
      </c>
      <c r="J102" s="1478">
        <v>16.166699999999999</v>
      </c>
      <c r="K102" s="1478">
        <v>5</v>
      </c>
      <c r="L102" s="1478">
        <v>3.1775000000000002</v>
      </c>
      <c r="M102" s="1478">
        <v>550</v>
      </c>
      <c r="N102" s="2">
        <f>100*Help_FC!H187</f>
        <v>100</v>
      </c>
      <c r="O102" s="2">
        <v>535.5</v>
      </c>
      <c r="P102" s="2">
        <v>339.36669999999998</v>
      </c>
      <c r="Q102" s="2">
        <v>100</v>
      </c>
      <c r="R102" s="2">
        <v>55.133333333333333</v>
      </c>
      <c r="S102" s="2">
        <v>242.52407154485465</v>
      </c>
      <c r="T102" s="2">
        <v>286.54615639389669</v>
      </c>
      <c r="U102" s="1478">
        <v>242.52407154485465</v>
      </c>
      <c r="V102" s="1478">
        <v>262.45637177248437</v>
      </c>
      <c r="W102" s="1478">
        <v>19.32</v>
      </c>
      <c r="X102" s="1478">
        <v>5</v>
      </c>
      <c r="Y102" s="1478">
        <v>2.6666666666666665</v>
      </c>
      <c r="Z102" s="1478">
        <v>716.66666666666663</v>
      </c>
      <c r="AA102" s="2">
        <v>83.33</v>
      </c>
      <c r="AE102" s="2">
        <f>+Help_FC!$G102*Help_FC!Y102</f>
        <v>272.63333333333333</v>
      </c>
      <c r="AF102" s="2">
        <f>+Help_FC!$G102*Help_FC!Z102</f>
        <v>76.233333333333334</v>
      </c>
      <c r="AG102" s="2">
        <f>+Help_FC!$G102*Help_FC!AA102</f>
        <v>0.7</v>
      </c>
      <c r="AH102" s="2">
        <f>+Help_FC!$G102*Help_FC!AB102</f>
        <v>204.86666666666667</v>
      </c>
      <c r="AI102" s="2">
        <f>+Help_FC!$G102*Help_FC!AC102</f>
        <v>48.4</v>
      </c>
      <c r="AJ102" s="2">
        <f>+Help_FC!$G102*Help_FC!AD102</f>
        <v>36</v>
      </c>
      <c r="AK102" s="2">
        <f>+Help_FC!$G102*Help_FC!AE102</f>
        <v>37.733333333333334</v>
      </c>
      <c r="AL102" s="2">
        <f>+Help_FC!$G102*Help_FC!AF102</f>
        <v>5.7333333333333334</v>
      </c>
      <c r="AM102" s="2">
        <f>+Help_FC!$G102*Help_FC!AG102</f>
        <v>17.866666666666667</v>
      </c>
      <c r="AN102" s="2">
        <f>+Help_FC!$G102*Help_FC!AH102</f>
        <v>108.6</v>
      </c>
      <c r="AO102" s="2">
        <f>+Help_FC!$G102*Help_FC!AI102</f>
        <v>115.16666666666667</v>
      </c>
      <c r="AP102" s="2">
        <f>+Help_FC!$G102*Help_FC!AJ102</f>
        <v>11.467688271517234</v>
      </c>
      <c r="AQ102" s="2">
        <f>+Help_FC!$G102*Help_FC!AK102</f>
        <v>215.94</v>
      </c>
      <c r="AR102" s="1478">
        <f>+Help_FC!$G102*Help_FC!AL102</f>
        <v>19.75</v>
      </c>
      <c r="AS102" s="1478">
        <f>+Help_FC!$G102*Help_FC!AM102</f>
        <v>0.81533333333333335</v>
      </c>
      <c r="AV102" s="5">
        <v>1</v>
      </c>
    </row>
    <row r="103" spans="1:48" x14ac:dyDescent="0.2">
      <c r="A103" s="1">
        <v>45027</v>
      </c>
      <c r="B103" s="2">
        <v>602.63329999999996</v>
      </c>
      <c r="C103" s="2">
        <v>363</v>
      </c>
      <c r="D103" s="2">
        <v>113.63330000000001</v>
      </c>
      <c r="E103" s="2">
        <v>83.332999999999998</v>
      </c>
      <c r="F103" s="2">
        <v>266.67079999999999</v>
      </c>
      <c r="G103" s="2">
        <v>310.23469999999998</v>
      </c>
      <c r="H103" s="1478">
        <v>265.41000000000003</v>
      </c>
      <c r="I103" s="1478">
        <v>293.83199999999999</v>
      </c>
      <c r="J103" s="1478">
        <v>16.166699999999999</v>
      </c>
      <c r="K103" s="1478">
        <v>5</v>
      </c>
      <c r="L103" s="1478">
        <v>3.1775000000000002</v>
      </c>
      <c r="M103" s="1478">
        <v>550</v>
      </c>
      <c r="N103" s="2">
        <f>100*Help_FC!H188</f>
        <v>100</v>
      </c>
      <c r="O103" s="2">
        <v>535.5</v>
      </c>
      <c r="P103" s="2">
        <v>339.36669999999998</v>
      </c>
      <c r="Q103" s="2">
        <v>100</v>
      </c>
      <c r="R103" s="2">
        <v>55.133333333333333</v>
      </c>
      <c r="S103" s="2">
        <v>242.52407154485465</v>
      </c>
      <c r="T103" s="2">
        <v>286.54615639389669</v>
      </c>
      <c r="U103" s="1478">
        <v>242.52407154485465</v>
      </c>
      <c r="V103" s="1478">
        <v>262.45637177248437</v>
      </c>
      <c r="W103" s="1478">
        <v>19.32</v>
      </c>
      <c r="X103" s="1478">
        <v>5</v>
      </c>
      <c r="Y103" s="1478">
        <v>2.6666666666666665</v>
      </c>
      <c r="Z103" s="1478">
        <v>716.66666666666663</v>
      </c>
      <c r="AA103" s="2">
        <v>83.33</v>
      </c>
      <c r="AE103" s="2">
        <f>+Help_FC!$G103*Help_FC!Y103</f>
        <v>272.63333333333333</v>
      </c>
      <c r="AF103" s="2">
        <f>+Help_FC!$G103*Help_FC!Z103</f>
        <v>76.233333333333334</v>
      </c>
      <c r="AG103" s="2">
        <f>+Help_FC!$G103*Help_FC!AA103</f>
        <v>0.7</v>
      </c>
      <c r="AH103" s="2">
        <f>+Help_FC!$G103*Help_FC!AB103</f>
        <v>204.86666666666667</v>
      </c>
      <c r="AI103" s="2">
        <f>+Help_FC!$G103*Help_FC!AC103</f>
        <v>48.4</v>
      </c>
      <c r="AJ103" s="2">
        <f>+Help_FC!$G103*Help_FC!AD103</f>
        <v>36</v>
      </c>
      <c r="AK103" s="2">
        <f>+Help_FC!$G103*Help_FC!AE103</f>
        <v>37.733333333333334</v>
      </c>
      <c r="AL103" s="2">
        <f>+Help_FC!$G103*Help_FC!AF103</f>
        <v>5.7333333333333334</v>
      </c>
      <c r="AM103" s="2">
        <f>+Help_FC!$G103*Help_FC!AG103</f>
        <v>17.866666666666667</v>
      </c>
      <c r="AN103" s="2">
        <f>+Help_FC!$G103*Help_FC!AH103</f>
        <v>108.6</v>
      </c>
      <c r="AO103" s="2">
        <f>+Help_FC!$G103*Help_FC!AI103</f>
        <v>115.16666666666667</v>
      </c>
      <c r="AP103" s="2">
        <f>+Help_FC!$G103*Help_FC!AJ103</f>
        <v>11.467688271517234</v>
      </c>
      <c r="AQ103" s="2">
        <f>+Help_FC!$G103*Help_FC!AK103</f>
        <v>215.94</v>
      </c>
      <c r="AR103" s="1478">
        <f>+Help_FC!$G103*Help_FC!AL103</f>
        <v>19.75</v>
      </c>
      <c r="AS103" s="1478">
        <f>+Help_FC!$G103*Help_FC!AM103</f>
        <v>0.81533333333333335</v>
      </c>
      <c r="AV103" s="5">
        <v>1</v>
      </c>
    </row>
    <row r="104" spans="1:48" x14ac:dyDescent="0.2">
      <c r="A104" s="1">
        <v>45028</v>
      </c>
      <c r="B104" s="2">
        <v>602.63329999999996</v>
      </c>
      <c r="C104" s="2">
        <v>363</v>
      </c>
      <c r="D104" s="2">
        <v>113.63330000000001</v>
      </c>
      <c r="E104" s="2">
        <v>83.332999999999998</v>
      </c>
      <c r="F104" s="2">
        <v>266.67079999999999</v>
      </c>
      <c r="G104" s="2">
        <v>310.23469999999998</v>
      </c>
      <c r="H104" s="1478">
        <v>265.41000000000003</v>
      </c>
      <c r="I104" s="1478">
        <v>293.83199999999999</v>
      </c>
      <c r="J104" s="1478">
        <v>16.166699999999999</v>
      </c>
      <c r="K104" s="1478">
        <v>5</v>
      </c>
      <c r="L104" s="1478">
        <v>3.1775000000000002</v>
      </c>
      <c r="M104" s="1478">
        <v>550</v>
      </c>
      <c r="N104" s="2">
        <f>100*Help_FC!H189</f>
        <v>100</v>
      </c>
      <c r="O104" s="2">
        <v>535.5</v>
      </c>
      <c r="P104" s="2">
        <v>339.36669999999998</v>
      </c>
      <c r="Q104" s="2">
        <v>100</v>
      </c>
      <c r="R104" s="2">
        <v>55.133333333333333</v>
      </c>
      <c r="S104" s="2">
        <v>242.52407154485465</v>
      </c>
      <c r="T104" s="2">
        <v>286.54615639389669</v>
      </c>
      <c r="U104" s="1478">
        <v>242.52407154485465</v>
      </c>
      <c r="V104" s="1478">
        <v>262.45637177248437</v>
      </c>
      <c r="W104" s="1478">
        <v>19.32</v>
      </c>
      <c r="X104" s="1478">
        <v>5</v>
      </c>
      <c r="Y104" s="1478">
        <v>2.6666666666666665</v>
      </c>
      <c r="Z104" s="1478">
        <v>716.66666666666663</v>
      </c>
      <c r="AA104" s="2">
        <v>83.33</v>
      </c>
      <c r="AE104" s="2">
        <f>+Help_FC!$G104*Help_FC!Y104</f>
        <v>272.63333333333333</v>
      </c>
      <c r="AF104" s="2">
        <f>+Help_FC!$G104*Help_FC!Z104</f>
        <v>76.233333333333334</v>
      </c>
      <c r="AG104" s="2">
        <f>+Help_FC!$G104*Help_FC!AA104</f>
        <v>0.7</v>
      </c>
      <c r="AH104" s="2">
        <f>+Help_FC!$G104*Help_FC!AB104</f>
        <v>204.86666666666667</v>
      </c>
      <c r="AI104" s="2">
        <f>+Help_FC!$G104*Help_FC!AC104</f>
        <v>48.4</v>
      </c>
      <c r="AJ104" s="2">
        <f>+Help_FC!$G104*Help_FC!AD104</f>
        <v>36</v>
      </c>
      <c r="AK104" s="2">
        <f>+Help_FC!$G104*Help_FC!AE104</f>
        <v>37.733333333333334</v>
      </c>
      <c r="AL104" s="2">
        <f>+Help_FC!$G104*Help_FC!AF104</f>
        <v>5.7333333333333334</v>
      </c>
      <c r="AM104" s="2">
        <f>+Help_FC!$G104*Help_FC!AG104</f>
        <v>17.866666666666667</v>
      </c>
      <c r="AN104" s="2">
        <f>+Help_FC!$G104*Help_FC!AH104</f>
        <v>108.6</v>
      </c>
      <c r="AO104" s="2">
        <f>+Help_FC!$G104*Help_FC!AI104</f>
        <v>115.16666666666667</v>
      </c>
      <c r="AP104" s="2">
        <f>+Help_FC!$G104*Help_FC!AJ104</f>
        <v>11.467688271517234</v>
      </c>
      <c r="AQ104" s="2">
        <f>+Help_FC!$G104*Help_FC!AK104</f>
        <v>215.94</v>
      </c>
      <c r="AR104" s="1478">
        <f>+Help_FC!$G104*Help_FC!AL104</f>
        <v>19.75</v>
      </c>
      <c r="AS104" s="1478">
        <f>+Help_FC!$G104*Help_FC!AM104</f>
        <v>0.81533333333333335</v>
      </c>
      <c r="AV104" s="5">
        <v>1</v>
      </c>
    </row>
    <row r="105" spans="1:48" x14ac:dyDescent="0.2">
      <c r="A105" s="1">
        <v>45029</v>
      </c>
      <c r="B105" s="2">
        <v>602.63329999999996</v>
      </c>
      <c r="C105" s="2">
        <v>363</v>
      </c>
      <c r="D105" s="2">
        <v>113.63330000000001</v>
      </c>
      <c r="E105" s="2">
        <v>83.332999999999998</v>
      </c>
      <c r="F105" s="2">
        <v>266.67079999999999</v>
      </c>
      <c r="G105" s="2">
        <v>310.23469999999998</v>
      </c>
      <c r="H105" s="1478">
        <v>265.41000000000003</v>
      </c>
      <c r="I105" s="1478">
        <v>293.83199999999999</v>
      </c>
      <c r="J105" s="1478">
        <v>16.166699999999999</v>
      </c>
      <c r="K105" s="1478">
        <v>5</v>
      </c>
      <c r="L105" s="1478">
        <v>3.1775000000000002</v>
      </c>
      <c r="M105" s="1478">
        <v>550</v>
      </c>
      <c r="N105" s="2">
        <f>100*Help_FC!H190</f>
        <v>100</v>
      </c>
      <c r="O105" s="2">
        <v>535.5</v>
      </c>
      <c r="P105" s="2">
        <v>339.36669999999998</v>
      </c>
      <c r="Q105" s="2">
        <v>100</v>
      </c>
      <c r="R105" s="2">
        <v>55.133333333333333</v>
      </c>
      <c r="S105" s="2">
        <v>242.52407154485465</v>
      </c>
      <c r="T105" s="2">
        <v>286.54615639389669</v>
      </c>
      <c r="U105" s="1478">
        <v>242.52407154485465</v>
      </c>
      <c r="V105" s="1478">
        <v>262.45637177248437</v>
      </c>
      <c r="W105" s="1478">
        <v>19.32</v>
      </c>
      <c r="X105" s="1478">
        <v>5</v>
      </c>
      <c r="Y105" s="1478">
        <v>2.6666666666666665</v>
      </c>
      <c r="Z105" s="1478">
        <v>716.66666666666663</v>
      </c>
      <c r="AA105" s="2">
        <v>83.33</v>
      </c>
      <c r="AE105" s="2">
        <f>+Help_FC!$G105*Help_FC!Y105</f>
        <v>272.63333333333333</v>
      </c>
      <c r="AF105" s="2">
        <f>+Help_FC!$G105*Help_FC!Z105</f>
        <v>76.233333333333334</v>
      </c>
      <c r="AG105" s="2">
        <f>+Help_FC!$G105*Help_FC!AA105</f>
        <v>0.7</v>
      </c>
      <c r="AH105" s="2">
        <f>+Help_FC!$G105*Help_FC!AB105</f>
        <v>204.86666666666667</v>
      </c>
      <c r="AI105" s="2">
        <f>+Help_FC!$G105*Help_FC!AC105</f>
        <v>48.4</v>
      </c>
      <c r="AJ105" s="2">
        <f>+Help_FC!$G105*Help_FC!AD105</f>
        <v>36</v>
      </c>
      <c r="AK105" s="2">
        <f>+Help_FC!$G105*Help_FC!AE105</f>
        <v>37.733333333333334</v>
      </c>
      <c r="AL105" s="2">
        <f>+Help_FC!$G105*Help_FC!AF105</f>
        <v>5.7333333333333334</v>
      </c>
      <c r="AM105" s="2">
        <f>+Help_FC!$G105*Help_FC!AG105</f>
        <v>17.866666666666667</v>
      </c>
      <c r="AN105" s="2">
        <f>+Help_FC!$G105*Help_FC!AH105</f>
        <v>108.6</v>
      </c>
      <c r="AO105" s="2">
        <f>+Help_FC!$G105*Help_FC!AI105</f>
        <v>115.16666666666667</v>
      </c>
      <c r="AP105" s="2">
        <f>+Help_FC!$G105*Help_FC!AJ105</f>
        <v>11.467688271517234</v>
      </c>
      <c r="AQ105" s="2">
        <f>+Help_FC!$G105*Help_FC!AK105</f>
        <v>215.94</v>
      </c>
      <c r="AR105" s="1478">
        <f>+Help_FC!$G105*Help_FC!AL105</f>
        <v>19.75</v>
      </c>
      <c r="AS105" s="1478">
        <f>+Help_FC!$G105*Help_FC!AM105</f>
        <v>0.81533333333333335</v>
      </c>
      <c r="AV105" s="5">
        <v>1</v>
      </c>
    </row>
    <row r="106" spans="1:48" x14ac:dyDescent="0.2">
      <c r="A106" s="1">
        <v>45030</v>
      </c>
      <c r="B106" s="2">
        <v>602.63329999999996</v>
      </c>
      <c r="C106" s="2">
        <v>363</v>
      </c>
      <c r="D106" s="2">
        <v>113.63330000000001</v>
      </c>
      <c r="E106" s="2">
        <v>83.332999999999998</v>
      </c>
      <c r="F106" s="2">
        <v>266.67079999999999</v>
      </c>
      <c r="G106" s="2">
        <v>310.23469999999998</v>
      </c>
      <c r="H106" s="1478">
        <v>265.41000000000003</v>
      </c>
      <c r="I106" s="1478">
        <v>293.83199999999999</v>
      </c>
      <c r="J106" s="1478">
        <v>16.166699999999999</v>
      </c>
      <c r="K106" s="1478">
        <v>5</v>
      </c>
      <c r="L106" s="1478">
        <v>3.1775000000000002</v>
      </c>
      <c r="M106" s="1478">
        <v>550</v>
      </c>
      <c r="N106" s="2">
        <f>100*Help_FC!H191</f>
        <v>100</v>
      </c>
      <c r="O106" s="2">
        <v>535.5</v>
      </c>
      <c r="P106" s="2">
        <v>339.36669999999998</v>
      </c>
      <c r="Q106" s="2">
        <v>100</v>
      </c>
      <c r="R106" s="2">
        <v>55.133333333333333</v>
      </c>
      <c r="S106" s="2">
        <v>242.52407154485465</v>
      </c>
      <c r="T106" s="2">
        <v>286.54615639389669</v>
      </c>
      <c r="U106" s="1478">
        <v>242.52407154485465</v>
      </c>
      <c r="V106" s="1478">
        <v>262.45637177248437</v>
      </c>
      <c r="W106" s="1478">
        <v>19.32</v>
      </c>
      <c r="X106" s="1478">
        <v>5</v>
      </c>
      <c r="Y106" s="1478">
        <v>2.6666666666666665</v>
      </c>
      <c r="Z106" s="1478">
        <v>716.66666666666663</v>
      </c>
      <c r="AA106" s="2">
        <v>83.33</v>
      </c>
      <c r="AE106" s="2">
        <f>+Help_FC!$G106*Help_FC!Y106</f>
        <v>272.63333333333333</v>
      </c>
      <c r="AF106" s="2">
        <f>+Help_FC!$G106*Help_FC!Z106</f>
        <v>76.233333333333334</v>
      </c>
      <c r="AG106" s="2">
        <f>+Help_FC!$G106*Help_FC!AA106</f>
        <v>0.7</v>
      </c>
      <c r="AH106" s="2">
        <f>+Help_FC!$G106*Help_FC!AB106</f>
        <v>204.86666666666667</v>
      </c>
      <c r="AI106" s="2">
        <f>+Help_FC!$G106*Help_FC!AC106</f>
        <v>48.4</v>
      </c>
      <c r="AJ106" s="2">
        <f>+Help_FC!$G106*Help_FC!AD106</f>
        <v>36</v>
      </c>
      <c r="AK106" s="2">
        <f>+Help_FC!$G106*Help_FC!AE106</f>
        <v>37.733333333333334</v>
      </c>
      <c r="AL106" s="2">
        <f>+Help_FC!$G106*Help_FC!AF106</f>
        <v>5.7333333333333334</v>
      </c>
      <c r="AM106" s="2">
        <f>+Help_FC!$G106*Help_FC!AG106</f>
        <v>17.866666666666667</v>
      </c>
      <c r="AN106" s="2">
        <f>+Help_FC!$G106*Help_FC!AH106</f>
        <v>108.6</v>
      </c>
      <c r="AO106" s="2">
        <f>+Help_FC!$G106*Help_FC!AI106</f>
        <v>115.16666666666667</v>
      </c>
      <c r="AP106" s="2">
        <f>+Help_FC!$G106*Help_FC!AJ106</f>
        <v>11.467688271517234</v>
      </c>
      <c r="AQ106" s="2">
        <f>+Help_FC!$G106*Help_FC!AK106</f>
        <v>215.94</v>
      </c>
      <c r="AR106" s="1478">
        <f>+Help_FC!$G106*Help_FC!AL106</f>
        <v>19.75</v>
      </c>
      <c r="AS106" s="1478">
        <f>+Help_FC!$G106*Help_FC!AM106</f>
        <v>0.81533333333333335</v>
      </c>
      <c r="AV106" s="5">
        <v>1</v>
      </c>
    </row>
    <row r="107" spans="1:48" x14ac:dyDescent="0.2">
      <c r="A107" s="1">
        <v>45031</v>
      </c>
      <c r="B107" s="2">
        <v>602.63329999999996</v>
      </c>
      <c r="C107" s="2">
        <v>363</v>
      </c>
      <c r="D107" s="2">
        <v>113.63330000000001</v>
      </c>
      <c r="E107" s="2">
        <v>83.332999999999998</v>
      </c>
      <c r="F107" s="2">
        <v>266.67079999999999</v>
      </c>
      <c r="G107" s="2">
        <v>310.23469999999998</v>
      </c>
      <c r="H107" s="1478">
        <v>265.41000000000003</v>
      </c>
      <c r="I107" s="1478">
        <v>293.83199999999999</v>
      </c>
      <c r="J107" s="1478">
        <v>16.166699999999999</v>
      </c>
      <c r="K107" s="1478">
        <v>5</v>
      </c>
      <c r="L107" s="1478">
        <v>3.1775000000000002</v>
      </c>
      <c r="M107" s="1478">
        <v>550</v>
      </c>
      <c r="N107" s="2">
        <f>100*Help_FC!H192</f>
        <v>100</v>
      </c>
      <c r="O107" s="2">
        <v>535.5</v>
      </c>
      <c r="P107" s="2">
        <v>339.36669999999998</v>
      </c>
      <c r="Q107" s="2">
        <v>100</v>
      </c>
      <c r="R107" s="2">
        <v>55.133333333333333</v>
      </c>
      <c r="S107" s="2">
        <v>242.52407154485465</v>
      </c>
      <c r="T107" s="2">
        <v>286.54615639389669</v>
      </c>
      <c r="U107" s="1478">
        <v>242.52407154485465</v>
      </c>
      <c r="V107" s="1478">
        <v>262.45637177248437</v>
      </c>
      <c r="W107" s="1478">
        <v>19.32</v>
      </c>
      <c r="X107" s="1478">
        <v>5</v>
      </c>
      <c r="Y107" s="1478">
        <v>2.6666666666666665</v>
      </c>
      <c r="Z107" s="1478">
        <v>716.66666666666663</v>
      </c>
      <c r="AA107" s="2">
        <v>83.33</v>
      </c>
      <c r="AE107" s="2">
        <f>+Help_FC!$G107*Help_FC!Y107</f>
        <v>272.63333333333333</v>
      </c>
      <c r="AF107" s="2">
        <f>+Help_FC!$G107*Help_FC!Z107</f>
        <v>76.233333333333334</v>
      </c>
      <c r="AG107" s="2">
        <f>+Help_FC!$G107*Help_FC!AA107</f>
        <v>0.7</v>
      </c>
      <c r="AH107" s="2">
        <f>+Help_FC!$G107*Help_FC!AB107</f>
        <v>204.86666666666667</v>
      </c>
      <c r="AI107" s="2">
        <f>+Help_FC!$G107*Help_FC!AC107</f>
        <v>48.4</v>
      </c>
      <c r="AJ107" s="2">
        <f>+Help_FC!$G107*Help_FC!AD107</f>
        <v>36</v>
      </c>
      <c r="AK107" s="2">
        <f>+Help_FC!$G107*Help_FC!AE107</f>
        <v>37.733333333333334</v>
      </c>
      <c r="AL107" s="2">
        <f>+Help_FC!$G107*Help_FC!AF107</f>
        <v>5.7333333333333334</v>
      </c>
      <c r="AM107" s="2">
        <f>+Help_FC!$G107*Help_FC!AG107</f>
        <v>17.866666666666667</v>
      </c>
      <c r="AN107" s="2">
        <f>+Help_FC!$G107*Help_FC!AH107</f>
        <v>108.6</v>
      </c>
      <c r="AO107" s="2">
        <f>+Help_FC!$G107*Help_FC!AI107</f>
        <v>115.16666666666667</v>
      </c>
      <c r="AP107" s="2">
        <f>+Help_FC!$G107*Help_FC!AJ107</f>
        <v>11.467688271517234</v>
      </c>
      <c r="AQ107" s="2">
        <f>+Help_FC!$G107*Help_FC!AK107</f>
        <v>215.94</v>
      </c>
      <c r="AR107" s="1478">
        <f>+Help_FC!$G107*Help_FC!AL107</f>
        <v>19.75</v>
      </c>
      <c r="AS107" s="1478">
        <f>+Help_FC!$G107*Help_FC!AM107</f>
        <v>0.81533333333333335</v>
      </c>
      <c r="AV107" s="5">
        <v>1</v>
      </c>
    </row>
    <row r="108" spans="1:48" x14ac:dyDescent="0.2">
      <c r="A108" s="1">
        <v>45032</v>
      </c>
      <c r="B108" s="2">
        <v>602.63329999999996</v>
      </c>
      <c r="C108" s="2">
        <v>363</v>
      </c>
      <c r="D108" s="2">
        <v>113.63330000000001</v>
      </c>
      <c r="E108" s="2">
        <v>83.332999999999998</v>
      </c>
      <c r="F108" s="2">
        <v>266.67079999999999</v>
      </c>
      <c r="G108" s="2">
        <v>310.23469999999998</v>
      </c>
      <c r="H108" s="1478">
        <v>265.41000000000003</v>
      </c>
      <c r="I108" s="1478">
        <v>293.83199999999999</v>
      </c>
      <c r="J108" s="1478">
        <v>16.166699999999999</v>
      </c>
      <c r="K108" s="1478">
        <v>5</v>
      </c>
      <c r="L108" s="1478">
        <v>3.1775000000000002</v>
      </c>
      <c r="M108" s="1478">
        <v>550</v>
      </c>
      <c r="N108" s="2">
        <f>100*Help_FC!H193</f>
        <v>100</v>
      </c>
      <c r="O108" s="2">
        <v>535.5</v>
      </c>
      <c r="P108" s="2">
        <v>339.36669999999998</v>
      </c>
      <c r="Q108" s="2">
        <v>100</v>
      </c>
      <c r="R108" s="2">
        <v>55.133333333333333</v>
      </c>
      <c r="S108" s="2">
        <v>242.52407154485465</v>
      </c>
      <c r="T108" s="2">
        <v>286.54615639389669</v>
      </c>
      <c r="U108" s="1478">
        <v>242.52407154485465</v>
      </c>
      <c r="V108" s="1478">
        <v>262.45637177248437</v>
      </c>
      <c r="W108" s="1478">
        <v>19.32</v>
      </c>
      <c r="X108" s="1478">
        <v>5</v>
      </c>
      <c r="Y108" s="1478">
        <v>2.6666666666666665</v>
      </c>
      <c r="Z108" s="1478">
        <v>716.66666666666663</v>
      </c>
      <c r="AA108" s="2">
        <v>83.33</v>
      </c>
      <c r="AE108" s="2">
        <f>+Help_FC!$G108*Help_FC!Y108</f>
        <v>272.63333333333333</v>
      </c>
      <c r="AF108" s="2">
        <f>+Help_FC!$G108*Help_FC!Z108</f>
        <v>76.233333333333334</v>
      </c>
      <c r="AG108" s="2">
        <f>+Help_FC!$G108*Help_FC!AA108</f>
        <v>0.7</v>
      </c>
      <c r="AH108" s="2">
        <f>+Help_FC!$G108*Help_FC!AB108</f>
        <v>204.86666666666667</v>
      </c>
      <c r="AI108" s="2">
        <f>+Help_FC!$G108*Help_FC!AC108</f>
        <v>48.4</v>
      </c>
      <c r="AJ108" s="2">
        <f>+Help_FC!$G108*Help_FC!AD108</f>
        <v>36</v>
      </c>
      <c r="AK108" s="2">
        <f>+Help_FC!$G108*Help_FC!AE108</f>
        <v>37.733333333333334</v>
      </c>
      <c r="AL108" s="2">
        <f>+Help_FC!$G108*Help_FC!AF108</f>
        <v>5.7333333333333334</v>
      </c>
      <c r="AM108" s="2">
        <f>+Help_FC!$G108*Help_FC!AG108</f>
        <v>17.866666666666667</v>
      </c>
      <c r="AN108" s="2">
        <f>+Help_FC!$G108*Help_FC!AH108</f>
        <v>108.6</v>
      </c>
      <c r="AO108" s="2">
        <f>+Help_FC!$G108*Help_FC!AI108</f>
        <v>115.16666666666667</v>
      </c>
      <c r="AP108" s="2">
        <f>+Help_FC!$G108*Help_FC!AJ108</f>
        <v>11.467688271517234</v>
      </c>
      <c r="AQ108" s="2">
        <f>+Help_FC!$G108*Help_FC!AK108</f>
        <v>215.94</v>
      </c>
      <c r="AR108" s="1478">
        <f>+Help_FC!$G108*Help_FC!AL108</f>
        <v>19.75</v>
      </c>
      <c r="AS108" s="1478">
        <f>+Help_FC!$G108*Help_FC!AM108</f>
        <v>0.81533333333333335</v>
      </c>
      <c r="AV108" s="5">
        <v>1</v>
      </c>
    </row>
    <row r="109" spans="1:48" x14ac:dyDescent="0.2">
      <c r="A109" s="1">
        <v>45033</v>
      </c>
      <c r="B109" s="2">
        <v>602.63329999999996</v>
      </c>
      <c r="C109" s="2">
        <v>363</v>
      </c>
      <c r="D109" s="2">
        <v>113.63330000000001</v>
      </c>
      <c r="E109" s="2">
        <v>83.332999999999998</v>
      </c>
      <c r="F109" s="2">
        <v>266.67079999999999</v>
      </c>
      <c r="G109" s="2">
        <v>310.23469999999998</v>
      </c>
      <c r="H109" s="1478">
        <v>265.41000000000003</v>
      </c>
      <c r="I109" s="1478">
        <v>293.83199999999999</v>
      </c>
      <c r="J109" s="1478">
        <v>16.166699999999999</v>
      </c>
      <c r="K109" s="1478">
        <v>5</v>
      </c>
      <c r="L109" s="1478">
        <v>3.1775000000000002</v>
      </c>
      <c r="M109" s="1478">
        <v>550</v>
      </c>
      <c r="N109" s="2">
        <f>100*Help_FC!H194</f>
        <v>100</v>
      </c>
      <c r="O109" s="2">
        <v>535.5</v>
      </c>
      <c r="P109" s="2">
        <v>339.36669999999998</v>
      </c>
      <c r="Q109" s="2">
        <v>100</v>
      </c>
      <c r="R109" s="2">
        <v>55.133333333333333</v>
      </c>
      <c r="S109" s="2">
        <v>242.52407154485465</v>
      </c>
      <c r="T109" s="2">
        <v>286.54615639389669</v>
      </c>
      <c r="U109" s="1478">
        <v>242.52407154485465</v>
      </c>
      <c r="V109" s="1478">
        <v>262.45637177248437</v>
      </c>
      <c r="W109" s="1478">
        <v>19.32</v>
      </c>
      <c r="X109" s="1478">
        <v>5</v>
      </c>
      <c r="Y109" s="1478">
        <v>2.6666666666666665</v>
      </c>
      <c r="Z109" s="1478">
        <v>716.66666666666663</v>
      </c>
      <c r="AA109" s="2">
        <v>83.33</v>
      </c>
      <c r="AE109" s="2">
        <f>+Help_FC!$G109*Help_FC!Y109</f>
        <v>272.63333333333333</v>
      </c>
      <c r="AF109" s="2">
        <f>+Help_FC!$G109*Help_FC!Z109</f>
        <v>76.233333333333334</v>
      </c>
      <c r="AG109" s="2">
        <f>+Help_FC!$G109*Help_FC!AA109</f>
        <v>0.7</v>
      </c>
      <c r="AH109" s="2">
        <f>+Help_FC!$G109*Help_FC!AB109</f>
        <v>204.86666666666667</v>
      </c>
      <c r="AI109" s="2">
        <f>+Help_FC!$G109*Help_FC!AC109</f>
        <v>48.4</v>
      </c>
      <c r="AJ109" s="2">
        <f>+Help_FC!$G109*Help_FC!AD109</f>
        <v>36</v>
      </c>
      <c r="AK109" s="2">
        <f>+Help_FC!$G109*Help_FC!AE109</f>
        <v>37.733333333333334</v>
      </c>
      <c r="AL109" s="2">
        <f>+Help_FC!$G109*Help_FC!AF109</f>
        <v>5.7333333333333334</v>
      </c>
      <c r="AM109" s="2">
        <f>+Help_FC!$G109*Help_FC!AG109</f>
        <v>17.866666666666667</v>
      </c>
      <c r="AN109" s="2">
        <f>+Help_FC!$G109*Help_FC!AH109</f>
        <v>108.6</v>
      </c>
      <c r="AO109" s="2">
        <f>+Help_FC!$G109*Help_FC!AI109</f>
        <v>115.16666666666667</v>
      </c>
      <c r="AP109" s="2">
        <f>+Help_FC!$G109*Help_FC!AJ109</f>
        <v>11.467688271517234</v>
      </c>
      <c r="AQ109" s="2">
        <f>+Help_FC!$G109*Help_FC!AK109</f>
        <v>215.94</v>
      </c>
      <c r="AR109" s="1478">
        <f>+Help_FC!$G109*Help_FC!AL109</f>
        <v>19.75</v>
      </c>
      <c r="AS109" s="1478">
        <f>+Help_FC!$G109*Help_FC!AM109</f>
        <v>0.81533333333333335</v>
      </c>
      <c r="AV109" s="5">
        <v>1</v>
      </c>
    </row>
    <row r="110" spans="1:48" x14ac:dyDescent="0.2">
      <c r="A110" s="1">
        <v>45034</v>
      </c>
      <c r="B110" s="2">
        <v>602.63329999999996</v>
      </c>
      <c r="C110" s="2">
        <v>363</v>
      </c>
      <c r="D110" s="2">
        <v>113.63330000000001</v>
      </c>
      <c r="E110" s="2">
        <v>83.332999999999998</v>
      </c>
      <c r="F110" s="2">
        <v>266.67079999999999</v>
      </c>
      <c r="G110" s="2">
        <v>310.23469999999998</v>
      </c>
      <c r="H110" s="1478">
        <v>265.41000000000003</v>
      </c>
      <c r="I110" s="1478">
        <v>293.83199999999999</v>
      </c>
      <c r="J110" s="1478">
        <v>16.166699999999999</v>
      </c>
      <c r="K110" s="1478">
        <v>5</v>
      </c>
      <c r="L110" s="1478">
        <v>3.1775000000000002</v>
      </c>
      <c r="M110" s="1478">
        <v>550</v>
      </c>
      <c r="N110" s="2">
        <f>100*Help_FC!H195</f>
        <v>100</v>
      </c>
      <c r="O110" s="2">
        <v>535.5</v>
      </c>
      <c r="P110" s="2">
        <v>339.36669999999998</v>
      </c>
      <c r="Q110" s="2">
        <v>100</v>
      </c>
      <c r="R110" s="2">
        <v>55.133333333333333</v>
      </c>
      <c r="S110" s="2">
        <v>242.52407154485465</v>
      </c>
      <c r="T110" s="2">
        <v>286.54615639389669</v>
      </c>
      <c r="U110" s="1478">
        <v>242.52407154485465</v>
      </c>
      <c r="V110" s="1478">
        <v>262.45637177248437</v>
      </c>
      <c r="W110" s="1478">
        <v>19.32</v>
      </c>
      <c r="X110" s="1478">
        <v>5</v>
      </c>
      <c r="Y110" s="1478">
        <v>2.6666666666666665</v>
      </c>
      <c r="Z110" s="1478">
        <v>716.66666666666663</v>
      </c>
      <c r="AA110" s="2">
        <v>83.33</v>
      </c>
      <c r="AE110" s="2">
        <f>+Help_FC!$G110*Help_FC!Y110</f>
        <v>272.63333333333333</v>
      </c>
      <c r="AF110" s="2">
        <f>+Help_FC!$G110*Help_FC!Z110</f>
        <v>76.233333333333334</v>
      </c>
      <c r="AG110" s="2">
        <f>+Help_FC!$G110*Help_FC!AA110</f>
        <v>0.7</v>
      </c>
      <c r="AH110" s="2">
        <f>+Help_FC!$G110*Help_FC!AB110</f>
        <v>204.86666666666667</v>
      </c>
      <c r="AI110" s="2">
        <f>+Help_FC!$G110*Help_FC!AC110</f>
        <v>48.4</v>
      </c>
      <c r="AJ110" s="2">
        <f>+Help_FC!$G110*Help_FC!AD110</f>
        <v>36</v>
      </c>
      <c r="AK110" s="2">
        <f>+Help_FC!$G110*Help_FC!AE110</f>
        <v>37.733333333333334</v>
      </c>
      <c r="AL110" s="2">
        <f>+Help_FC!$G110*Help_FC!AF110</f>
        <v>5.7333333333333334</v>
      </c>
      <c r="AM110" s="2">
        <f>+Help_FC!$G110*Help_FC!AG110</f>
        <v>17.866666666666667</v>
      </c>
      <c r="AN110" s="2">
        <f>+Help_FC!$G110*Help_FC!AH110</f>
        <v>108.6</v>
      </c>
      <c r="AO110" s="2">
        <f>+Help_FC!$G110*Help_FC!AI110</f>
        <v>115.16666666666667</v>
      </c>
      <c r="AP110" s="2">
        <f>+Help_FC!$G110*Help_FC!AJ110</f>
        <v>11.467688271517234</v>
      </c>
      <c r="AQ110" s="2">
        <f>+Help_FC!$G110*Help_FC!AK110</f>
        <v>215.94</v>
      </c>
      <c r="AR110" s="1478">
        <f>+Help_FC!$G110*Help_FC!AL110</f>
        <v>19.75</v>
      </c>
      <c r="AS110" s="1478">
        <f>+Help_FC!$G110*Help_FC!AM110</f>
        <v>0.81533333333333335</v>
      </c>
      <c r="AV110" s="5">
        <v>1</v>
      </c>
    </row>
    <row r="111" spans="1:48" x14ac:dyDescent="0.2">
      <c r="A111" s="1">
        <v>45035</v>
      </c>
      <c r="B111" s="2">
        <v>602.63329999999996</v>
      </c>
      <c r="C111" s="2">
        <v>363</v>
      </c>
      <c r="D111" s="2">
        <v>113.63330000000001</v>
      </c>
      <c r="E111" s="2">
        <v>83.332999999999998</v>
      </c>
      <c r="F111" s="2">
        <v>266.67079999999999</v>
      </c>
      <c r="G111" s="2">
        <v>310.23469999999998</v>
      </c>
      <c r="H111" s="1478">
        <v>265.41000000000003</v>
      </c>
      <c r="I111" s="1478">
        <v>293.83199999999999</v>
      </c>
      <c r="J111" s="1478">
        <v>16.166699999999999</v>
      </c>
      <c r="K111" s="1478">
        <v>5</v>
      </c>
      <c r="L111" s="1478">
        <v>3.1775000000000002</v>
      </c>
      <c r="M111" s="1478">
        <v>550</v>
      </c>
      <c r="N111" s="2">
        <f>100*Help_FC!H196</f>
        <v>100</v>
      </c>
      <c r="O111" s="2">
        <v>535.5</v>
      </c>
      <c r="P111" s="2">
        <v>339.36669999999998</v>
      </c>
      <c r="Q111" s="2">
        <v>100</v>
      </c>
      <c r="R111" s="2">
        <v>55.133333333333333</v>
      </c>
      <c r="S111" s="2">
        <v>242.52407154485465</v>
      </c>
      <c r="T111" s="2">
        <v>286.54615639389669</v>
      </c>
      <c r="U111" s="1478">
        <v>242.52407154485465</v>
      </c>
      <c r="V111" s="1478">
        <v>262.45637177248437</v>
      </c>
      <c r="W111" s="1478">
        <v>19.32</v>
      </c>
      <c r="X111" s="1478">
        <v>5</v>
      </c>
      <c r="Y111" s="1478">
        <v>2.6666666666666665</v>
      </c>
      <c r="Z111" s="1478">
        <v>716.66666666666663</v>
      </c>
      <c r="AA111" s="2">
        <v>83.33</v>
      </c>
      <c r="AE111" s="2">
        <f>+Help_FC!$G111*Help_FC!Y111</f>
        <v>272.63333333333333</v>
      </c>
      <c r="AF111" s="2">
        <f>+Help_FC!$G111*Help_FC!Z111</f>
        <v>76.233333333333334</v>
      </c>
      <c r="AG111" s="2">
        <f>+Help_FC!$G111*Help_FC!AA111</f>
        <v>0.7</v>
      </c>
      <c r="AH111" s="2">
        <f>+Help_FC!$G111*Help_FC!AB111</f>
        <v>204.86666666666667</v>
      </c>
      <c r="AI111" s="2">
        <f>+Help_FC!$G111*Help_FC!AC111</f>
        <v>48.4</v>
      </c>
      <c r="AJ111" s="2">
        <f>+Help_FC!$G111*Help_FC!AD111</f>
        <v>36</v>
      </c>
      <c r="AK111" s="2">
        <f>+Help_FC!$G111*Help_FC!AE111</f>
        <v>37.733333333333334</v>
      </c>
      <c r="AL111" s="2">
        <f>+Help_FC!$G111*Help_FC!AF111</f>
        <v>5.7333333333333334</v>
      </c>
      <c r="AM111" s="2">
        <f>+Help_FC!$G111*Help_FC!AG111</f>
        <v>17.866666666666667</v>
      </c>
      <c r="AN111" s="2">
        <f>+Help_FC!$G111*Help_FC!AH111</f>
        <v>108.6</v>
      </c>
      <c r="AO111" s="2">
        <f>+Help_FC!$G111*Help_FC!AI111</f>
        <v>115.16666666666667</v>
      </c>
      <c r="AP111" s="2">
        <f>+Help_FC!$G111*Help_FC!AJ111</f>
        <v>11.467688271517234</v>
      </c>
      <c r="AQ111" s="2">
        <f>+Help_FC!$G111*Help_FC!AK111</f>
        <v>215.94</v>
      </c>
      <c r="AR111" s="1478">
        <f>+Help_FC!$G111*Help_FC!AL111</f>
        <v>19.75</v>
      </c>
      <c r="AS111" s="1478">
        <f>+Help_FC!$G111*Help_FC!AM111</f>
        <v>0.81533333333333335</v>
      </c>
      <c r="AV111" s="5">
        <v>1</v>
      </c>
    </row>
    <row r="112" spans="1:48" x14ac:dyDescent="0.2">
      <c r="A112" s="1">
        <v>45036</v>
      </c>
      <c r="B112" s="2">
        <v>602.63329999999996</v>
      </c>
      <c r="C112" s="2">
        <v>363</v>
      </c>
      <c r="D112" s="2">
        <v>113.63330000000001</v>
      </c>
      <c r="E112" s="2">
        <v>83.332999999999998</v>
      </c>
      <c r="F112" s="2">
        <v>266.67079999999999</v>
      </c>
      <c r="G112" s="2">
        <v>310.23469999999998</v>
      </c>
      <c r="H112" s="1478">
        <v>265.41000000000003</v>
      </c>
      <c r="I112" s="1478">
        <v>293.83199999999999</v>
      </c>
      <c r="J112" s="1478">
        <v>16.166699999999999</v>
      </c>
      <c r="K112" s="1478">
        <v>5</v>
      </c>
      <c r="L112" s="1478">
        <v>3.1775000000000002</v>
      </c>
      <c r="M112" s="1478">
        <v>550</v>
      </c>
      <c r="N112" s="2">
        <f>100*Help_FC!H197</f>
        <v>100</v>
      </c>
      <c r="O112" s="2">
        <v>535.5</v>
      </c>
      <c r="P112" s="2">
        <v>339.36669999999998</v>
      </c>
      <c r="Q112" s="2">
        <v>100</v>
      </c>
      <c r="R112" s="2">
        <v>55.133333333333333</v>
      </c>
      <c r="S112" s="2">
        <v>242.52407154485465</v>
      </c>
      <c r="T112" s="2">
        <v>286.54615639389669</v>
      </c>
      <c r="U112" s="1478">
        <v>242.52407154485465</v>
      </c>
      <c r="V112" s="1478">
        <v>262.45637177248437</v>
      </c>
      <c r="W112" s="1478">
        <v>19.32</v>
      </c>
      <c r="X112" s="1478">
        <v>5</v>
      </c>
      <c r="Y112" s="1478">
        <v>2.6666666666666665</v>
      </c>
      <c r="Z112" s="1478">
        <v>716.66666666666663</v>
      </c>
      <c r="AA112" s="2">
        <v>83.33</v>
      </c>
      <c r="AE112" s="2">
        <f>+Help_FC!$G112*Help_FC!Y112</f>
        <v>272.63333333333333</v>
      </c>
      <c r="AF112" s="2">
        <f>+Help_FC!$G112*Help_FC!Z112</f>
        <v>76.233333333333334</v>
      </c>
      <c r="AG112" s="2">
        <f>+Help_FC!$G112*Help_FC!AA112</f>
        <v>0.7</v>
      </c>
      <c r="AH112" s="2">
        <f>+Help_FC!$G112*Help_FC!AB112</f>
        <v>204.86666666666667</v>
      </c>
      <c r="AI112" s="2">
        <f>+Help_FC!$G112*Help_FC!AC112</f>
        <v>48.4</v>
      </c>
      <c r="AJ112" s="2">
        <f>+Help_FC!$G112*Help_FC!AD112</f>
        <v>36</v>
      </c>
      <c r="AK112" s="2">
        <f>+Help_FC!$G112*Help_FC!AE112</f>
        <v>37.733333333333334</v>
      </c>
      <c r="AL112" s="2">
        <f>+Help_FC!$G112*Help_FC!AF112</f>
        <v>5.7333333333333334</v>
      </c>
      <c r="AM112" s="2">
        <f>+Help_FC!$G112*Help_FC!AG112</f>
        <v>17.866666666666667</v>
      </c>
      <c r="AN112" s="2">
        <f>+Help_FC!$G112*Help_FC!AH112</f>
        <v>108.6</v>
      </c>
      <c r="AO112" s="2">
        <f>+Help_FC!$G112*Help_FC!AI112</f>
        <v>115.16666666666667</v>
      </c>
      <c r="AP112" s="2">
        <f>+Help_FC!$G112*Help_FC!AJ112</f>
        <v>11.467688271517234</v>
      </c>
      <c r="AQ112" s="2">
        <f>+Help_FC!$G112*Help_FC!AK112</f>
        <v>215.94</v>
      </c>
      <c r="AR112" s="1478">
        <f>+Help_FC!$G112*Help_FC!AL112</f>
        <v>19.75</v>
      </c>
      <c r="AS112" s="1478">
        <f>+Help_FC!$G112*Help_FC!AM112</f>
        <v>0.81533333333333335</v>
      </c>
      <c r="AV112" s="5">
        <v>1</v>
      </c>
    </row>
    <row r="113" spans="1:48" x14ac:dyDescent="0.2">
      <c r="A113" s="1">
        <v>45037</v>
      </c>
      <c r="B113" s="2">
        <v>602.63329999999996</v>
      </c>
      <c r="C113" s="2">
        <v>363</v>
      </c>
      <c r="D113" s="2">
        <v>113.63330000000001</v>
      </c>
      <c r="E113" s="2">
        <v>83.332999999999998</v>
      </c>
      <c r="F113" s="2">
        <v>266.67079999999999</v>
      </c>
      <c r="G113" s="2">
        <v>310.23469999999998</v>
      </c>
      <c r="H113" s="1478">
        <v>265.41000000000003</v>
      </c>
      <c r="I113" s="1478">
        <v>293.83199999999999</v>
      </c>
      <c r="J113" s="1478">
        <v>16.166699999999999</v>
      </c>
      <c r="K113" s="1478">
        <v>5</v>
      </c>
      <c r="L113" s="1478">
        <v>3.1775000000000002</v>
      </c>
      <c r="M113" s="1478">
        <v>550</v>
      </c>
      <c r="N113" s="2">
        <f>100*Help_FC!H198</f>
        <v>100</v>
      </c>
      <c r="O113" s="2">
        <v>535.5</v>
      </c>
      <c r="P113" s="2">
        <v>339.36669999999998</v>
      </c>
      <c r="Q113" s="2">
        <v>100</v>
      </c>
      <c r="R113" s="2">
        <v>55.133333333333333</v>
      </c>
      <c r="S113" s="2">
        <v>242.52407154485465</v>
      </c>
      <c r="T113" s="2">
        <v>286.54615639389669</v>
      </c>
      <c r="U113" s="1478">
        <v>242.52407154485465</v>
      </c>
      <c r="V113" s="1478">
        <v>262.45637177248437</v>
      </c>
      <c r="W113" s="1478">
        <v>19.32</v>
      </c>
      <c r="X113" s="1478">
        <v>5</v>
      </c>
      <c r="Y113" s="1478">
        <v>2.6666666666666665</v>
      </c>
      <c r="Z113" s="1478">
        <v>716.66666666666663</v>
      </c>
      <c r="AA113" s="2">
        <v>83.33</v>
      </c>
      <c r="AE113" s="2">
        <f>+Help_FC!$G113*Help_FC!Y113</f>
        <v>272.63333333333333</v>
      </c>
      <c r="AF113" s="2">
        <f>+Help_FC!$G113*Help_FC!Z113</f>
        <v>76.233333333333334</v>
      </c>
      <c r="AG113" s="2">
        <f>+Help_FC!$G113*Help_FC!AA113</f>
        <v>0.7</v>
      </c>
      <c r="AH113" s="2">
        <f>+Help_FC!$G113*Help_FC!AB113</f>
        <v>204.86666666666667</v>
      </c>
      <c r="AI113" s="2">
        <f>+Help_FC!$G113*Help_FC!AC113</f>
        <v>48.4</v>
      </c>
      <c r="AJ113" s="2">
        <f>+Help_FC!$G113*Help_FC!AD113</f>
        <v>36</v>
      </c>
      <c r="AK113" s="2">
        <f>+Help_FC!$G113*Help_FC!AE113</f>
        <v>37.733333333333334</v>
      </c>
      <c r="AL113" s="2">
        <f>+Help_FC!$G113*Help_FC!AF113</f>
        <v>5.7333333333333334</v>
      </c>
      <c r="AM113" s="2">
        <f>+Help_FC!$G113*Help_FC!AG113</f>
        <v>17.866666666666667</v>
      </c>
      <c r="AN113" s="2">
        <f>+Help_FC!$G113*Help_FC!AH113</f>
        <v>108.6</v>
      </c>
      <c r="AO113" s="2">
        <f>+Help_FC!$G113*Help_FC!AI113</f>
        <v>115.16666666666667</v>
      </c>
      <c r="AP113" s="2">
        <f>+Help_FC!$G113*Help_FC!AJ113</f>
        <v>11.467688271517234</v>
      </c>
      <c r="AQ113" s="2">
        <f>+Help_FC!$G113*Help_FC!AK113</f>
        <v>215.94</v>
      </c>
      <c r="AR113" s="1478">
        <f>+Help_FC!$G113*Help_FC!AL113</f>
        <v>19.75</v>
      </c>
      <c r="AS113" s="1478">
        <f>+Help_FC!$G113*Help_FC!AM113</f>
        <v>0.81533333333333335</v>
      </c>
      <c r="AV113" s="5">
        <v>1</v>
      </c>
    </row>
    <row r="114" spans="1:48" x14ac:dyDescent="0.2">
      <c r="A114" s="1">
        <v>45038</v>
      </c>
      <c r="B114" s="2">
        <v>602.63329999999996</v>
      </c>
      <c r="C114" s="2">
        <v>363</v>
      </c>
      <c r="D114" s="2">
        <v>113.63330000000001</v>
      </c>
      <c r="E114" s="2">
        <v>83.332999999999998</v>
      </c>
      <c r="F114" s="2">
        <v>266.67079999999999</v>
      </c>
      <c r="G114" s="2">
        <v>310.23469999999998</v>
      </c>
      <c r="H114" s="1478">
        <v>265.41000000000003</v>
      </c>
      <c r="I114" s="1478">
        <v>293.83199999999999</v>
      </c>
      <c r="J114" s="1478">
        <v>16.166699999999999</v>
      </c>
      <c r="K114" s="1478">
        <v>5</v>
      </c>
      <c r="L114" s="1478">
        <v>3.1775000000000002</v>
      </c>
      <c r="M114" s="1478">
        <v>550</v>
      </c>
      <c r="N114" s="2">
        <f>100*Help_FC!H199</f>
        <v>100</v>
      </c>
      <c r="O114" s="2">
        <v>535.5</v>
      </c>
      <c r="P114" s="2">
        <v>339.36669999999998</v>
      </c>
      <c r="Q114" s="2">
        <v>100</v>
      </c>
      <c r="R114" s="2">
        <v>55.133333333333333</v>
      </c>
      <c r="S114" s="2">
        <v>242.52407154485465</v>
      </c>
      <c r="T114" s="2">
        <v>286.54615639389669</v>
      </c>
      <c r="U114" s="1478">
        <v>242.52407154485465</v>
      </c>
      <c r="V114" s="1478">
        <v>262.45637177248437</v>
      </c>
      <c r="W114" s="1478">
        <v>19.32</v>
      </c>
      <c r="X114" s="1478">
        <v>5</v>
      </c>
      <c r="Y114" s="1478">
        <v>2.6666666666666665</v>
      </c>
      <c r="Z114" s="1478">
        <v>716.66666666666663</v>
      </c>
      <c r="AA114" s="2">
        <v>83.33</v>
      </c>
      <c r="AE114" s="2">
        <f>+Help_FC!$G114*Help_FC!Y114</f>
        <v>272.63333333333333</v>
      </c>
      <c r="AF114" s="2">
        <f>+Help_FC!$G114*Help_FC!Z114</f>
        <v>76.233333333333334</v>
      </c>
      <c r="AG114" s="2">
        <f>+Help_FC!$G114*Help_FC!AA114</f>
        <v>0.7</v>
      </c>
      <c r="AH114" s="2">
        <f>+Help_FC!$G114*Help_FC!AB114</f>
        <v>204.86666666666667</v>
      </c>
      <c r="AI114" s="2">
        <f>+Help_FC!$G114*Help_FC!AC114</f>
        <v>48.4</v>
      </c>
      <c r="AJ114" s="2">
        <f>+Help_FC!$G114*Help_FC!AD114</f>
        <v>36</v>
      </c>
      <c r="AK114" s="2">
        <f>+Help_FC!$G114*Help_FC!AE114</f>
        <v>37.733333333333334</v>
      </c>
      <c r="AL114" s="2">
        <f>+Help_FC!$G114*Help_FC!AF114</f>
        <v>5.7333333333333334</v>
      </c>
      <c r="AM114" s="2">
        <f>+Help_FC!$G114*Help_FC!AG114</f>
        <v>17.866666666666667</v>
      </c>
      <c r="AN114" s="2">
        <f>+Help_FC!$G114*Help_FC!AH114</f>
        <v>108.6</v>
      </c>
      <c r="AO114" s="2">
        <f>+Help_FC!$G114*Help_FC!AI114</f>
        <v>115.16666666666667</v>
      </c>
      <c r="AP114" s="2">
        <f>+Help_FC!$G114*Help_FC!AJ114</f>
        <v>11.467688271517234</v>
      </c>
      <c r="AQ114" s="2">
        <f>+Help_FC!$G114*Help_FC!AK114</f>
        <v>215.94</v>
      </c>
      <c r="AR114" s="1478">
        <f>+Help_FC!$G114*Help_FC!AL114</f>
        <v>19.75</v>
      </c>
      <c r="AS114" s="1478">
        <f>+Help_FC!$G114*Help_FC!AM114</f>
        <v>0.81533333333333335</v>
      </c>
      <c r="AV114" s="5">
        <v>1</v>
      </c>
    </row>
    <row r="115" spans="1:48" x14ac:dyDescent="0.2">
      <c r="A115" s="1">
        <v>45039</v>
      </c>
      <c r="B115" s="2">
        <v>602.63329999999996</v>
      </c>
      <c r="C115" s="2">
        <v>363</v>
      </c>
      <c r="D115" s="2">
        <v>113.63330000000001</v>
      </c>
      <c r="E115" s="2">
        <v>83.332999999999998</v>
      </c>
      <c r="F115" s="2">
        <v>266.67079999999999</v>
      </c>
      <c r="G115" s="2">
        <v>310.23469999999998</v>
      </c>
      <c r="H115" s="1478">
        <v>265.41000000000003</v>
      </c>
      <c r="I115" s="1478">
        <v>293.83199999999999</v>
      </c>
      <c r="J115" s="1478">
        <v>16.166699999999999</v>
      </c>
      <c r="K115" s="1478">
        <v>5</v>
      </c>
      <c r="L115" s="1478">
        <v>3.1775000000000002</v>
      </c>
      <c r="M115" s="1478">
        <v>550</v>
      </c>
      <c r="N115" s="2">
        <f>100*Help_FC!H200</f>
        <v>100</v>
      </c>
      <c r="O115" s="2">
        <v>535.5</v>
      </c>
      <c r="P115" s="2">
        <v>339.36669999999998</v>
      </c>
      <c r="Q115" s="2">
        <v>100</v>
      </c>
      <c r="R115" s="2">
        <v>55.133333333333333</v>
      </c>
      <c r="S115" s="2">
        <v>242.52407154485465</v>
      </c>
      <c r="T115" s="2">
        <v>286.54615639389669</v>
      </c>
      <c r="U115" s="1478">
        <v>242.52407154485465</v>
      </c>
      <c r="V115" s="1478">
        <v>262.45637177248437</v>
      </c>
      <c r="W115" s="1478">
        <v>19.32</v>
      </c>
      <c r="X115" s="1478">
        <v>5</v>
      </c>
      <c r="Y115" s="1478">
        <v>2.6666666666666665</v>
      </c>
      <c r="Z115" s="1478">
        <v>716.66666666666663</v>
      </c>
      <c r="AA115" s="2">
        <v>83.33</v>
      </c>
      <c r="AE115" s="2">
        <f>+Help_FC!$G115*Help_FC!Y115</f>
        <v>272.63333333333333</v>
      </c>
      <c r="AF115" s="2">
        <f>+Help_FC!$G115*Help_FC!Z115</f>
        <v>76.233333333333334</v>
      </c>
      <c r="AG115" s="2">
        <f>+Help_FC!$G115*Help_FC!AA115</f>
        <v>0.7</v>
      </c>
      <c r="AH115" s="2">
        <f>+Help_FC!$G115*Help_FC!AB115</f>
        <v>204.86666666666667</v>
      </c>
      <c r="AI115" s="2">
        <f>+Help_FC!$G115*Help_FC!AC115</f>
        <v>48.4</v>
      </c>
      <c r="AJ115" s="2">
        <f>+Help_FC!$G115*Help_FC!AD115</f>
        <v>36</v>
      </c>
      <c r="AK115" s="2">
        <f>+Help_FC!$G115*Help_FC!AE115</f>
        <v>37.733333333333334</v>
      </c>
      <c r="AL115" s="2">
        <f>+Help_FC!$G115*Help_FC!AF115</f>
        <v>5.7333333333333334</v>
      </c>
      <c r="AM115" s="2">
        <f>+Help_FC!$G115*Help_FC!AG115</f>
        <v>17.866666666666667</v>
      </c>
      <c r="AN115" s="2">
        <f>+Help_FC!$G115*Help_FC!AH115</f>
        <v>108.6</v>
      </c>
      <c r="AO115" s="2">
        <f>+Help_FC!$G115*Help_FC!AI115</f>
        <v>115.16666666666667</v>
      </c>
      <c r="AP115" s="2">
        <f>+Help_FC!$G115*Help_FC!AJ115</f>
        <v>11.467688271517234</v>
      </c>
      <c r="AQ115" s="2">
        <f>+Help_FC!$G115*Help_FC!AK115</f>
        <v>215.94</v>
      </c>
      <c r="AR115" s="1478">
        <f>+Help_FC!$G115*Help_FC!AL115</f>
        <v>19.75</v>
      </c>
      <c r="AS115" s="1478">
        <f>+Help_FC!$G115*Help_FC!AM115</f>
        <v>0.81533333333333335</v>
      </c>
      <c r="AV115" s="5">
        <v>1</v>
      </c>
    </row>
    <row r="116" spans="1:48" x14ac:dyDescent="0.2">
      <c r="A116" s="1">
        <v>45040</v>
      </c>
      <c r="B116" s="2">
        <v>602.63329999999996</v>
      </c>
      <c r="C116" s="2">
        <v>363</v>
      </c>
      <c r="D116" s="2">
        <v>113.63330000000001</v>
      </c>
      <c r="E116" s="2">
        <v>83.332999999999998</v>
      </c>
      <c r="F116" s="2">
        <v>266.67079999999999</v>
      </c>
      <c r="G116" s="2">
        <v>310.23469999999998</v>
      </c>
      <c r="H116" s="1478">
        <v>265.41000000000003</v>
      </c>
      <c r="I116" s="1478">
        <v>293.83199999999999</v>
      </c>
      <c r="J116" s="1478">
        <v>16.166699999999999</v>
      </c>
      <c r="K116" s="1478">
        <v>5</v>
      </c>
      <c r="L116" s="1478">
        <v>3.1775000000000002</v>
      </c>
      <c r="M116" s="1478">
        <v>550</v>
      </c>
      <c r="N116" s="2">
        <f>100*Help_FC!H201</f>
        <v>50</v>
      </c>
      <c r="O116" s="2">
        <v>535.5</v>
      </c>
      <c r="P116" s="2">
        <v>339.36669999999998</v>
      </c>
      <c r="Q116" s="2">
        <v>100</v>
      </c>
      <c r="R116" s="2">
        <v>55.133333333333333</v>
      </c>
      <c r="S116" s="2">
        <v>242.52407154485465</v>
      </c>
      <c r="T116" s="2">
        <v>286.54615639389669</v>
      </c>
      <c r="U116" s="1478">
        <v>242.52407154485465</v>
      </c>
      <c r="V116" s="1478">
        <v>262.45637177248437</v>
      </c>
      <c r="W116" s="1478">
        <v>19.32</v>
      </c>
      <c r="X116" s="1478">
        <v>5</v>
      </c>
      <c r="Y116" s="1478">
        <v>2.6666666666666665</v>
      </c>
      <c r="Z116" s="1478">
        <v>716.66666666666663</v>
      </c>
      <c r="AA116" s="2">
        <v>83.33</v>
      </c>
      <c r="AE116" s="2">
        <f>+Help_FC!$G116*Help_FC!Y116</f>
        <v>272.63333333333333</v>
      </c>
      <c r="AF116" s="2">
        <f>+Help_FC!$G116*Help_FC!Z116</f>
        <v>76.233333333333334</v>
      </c>
      <c r="AG116" s="2">
        <f>+Help_FC!$G116*Help_FC!AA116</f>
        <v>0.7</v>
      </c>
      <c r="AH116" s="2">
        <f>+Help_FC!$G116*Help_FC!AB116</f>
        <v>204.86666666666667</v>
      </c>
      <c r="AI116" s="2">
        <f>+Help_FC!$G116*Help_FC!AC116</f>
        <v>48.4</v>
      </c>
      <c r="AJ116" s="2">
        <f>+Help_FC!$G116*Help_FC!AD116</f>
        <v>36</v>
      </c>
      <c r="AK116" s="2">
        <f>+Help_FC!$G116*Help_FC!AE116</f>
        <v>37.733333333333334</v>
      </c>
      <c r="AL116" s="2">
        <f>+Help_FC!$G116*Help_FC!AF116</f>
        <v>5.7333333333333334</v>
      </c>
      <c r="AM116" s="2">
        <f>+Help_FC!$G116*Help_FC!AG116</f>
        <v>17.866666666666667</v>
      </c>
      <c r="AN116" s="2">
        <f>+Help_FC!$G116*Help_FC!AH116</f>
        <v>108.6</v>
      </c>
      <c r="AO116" s="2">
        <f>+Help_FC!$G116*Help_FC!AI116</f>
        <v>115.16666666666667</v>
      </c>
      <c r="AP116" s="2">
        <f>+Help_FC!$G116*Help_FC!AJ116</f>
        <v>11.467688271517234</v>
      </c>
      <c r="AQ116" s="2">
        <f>+Help_FC!$G116*Help_FC!AK116</f>
        <v>215.94</v>
      </c>
      <c r="AR116" s="1478">
        <f>+Help_FC!$G116*Help_FC!AL116</f>
        <v>19.75</v>
      </c>
      <c r="AS116" s="1478">
        <f>+Help_FC!$G116*Help_FC!AM116</f>
        <v>0.81533333333333335</v>
      </c>
      <c r="AV116" s="5">
        <v>1</v>
      </c>
    </row>
    <row r="117" spans="1:48" x14ac:dyDescent="0.2">
      <c r="A117" s="1">
        <v>45041</v>
      </c>
      <c r="B117" s="2">
        <v>602.63329999999996</v>
      </c>
      <c r="C117" s="2">
        <v>363</v>
      </c>
      <c r="D117" s="2">
        <v>113.63330000000001</v>
      </c>
      <c r="E117" s="2">
        <v>83.332999999999998</v>
      </c>
      <c r="F117" s="2">
        <v>266.67079999999999</v>
      </c>
      <c r="G117" s="2">
        <v>310.23469999999998</v>
      </c>
      <c r="H117" s="1478">
        <v>265.41000000000003</v>
      </c>
      <c r="I117" s="1478">
        <v>293.83199999999999</v>
      </c>
      <c r="J117" s="1478">
        <v>16.166699999999999</v>
      </c>
      <c r="K117" s="1478">
        <v>5</v>
      </c>
      <c r="L117" s="1478">
        <v>3.1775000000000002</v>
      </c>
      <c r="M117" s="1478">
        <v>550</v>
      </c>
      <c r="N117" s="2">
        <f>100*Help_FC!H202</f>
        <v>100</v>
      </c>
      <c r="O117" s="2">
        <v>535.5</v>
      </c>
      <c r="P117" s="2">
        <v>339.36669999999998</v>
      </c>
      <c r="Q117" s="2">
        <v>100</v>
      </c>
      <c r="R117" s="2">
        <v>55.133333333333333</v>
      </c>
      <c r="S117" s="2">
        <v>242.52407154485465</v>
      </c>
      <c r="T117" s="2">
        <v>286.54615639389669</v>
      </c>
      <c r="U117" s="1478">
        <v>242.52407154485465</v>
      </c>
      <c r="V117" s="1478">
        <v>262.45637177248437</v>
      </c>
      <c r="W117" s="1478">
        <v>19.32</v>
      </c>
      <c r="X117" s="1478">
        <v>5</v>
      </c>
      <c r="Y117" s="1478">
        <v>2.6666666666666665</v>
      </c>
      <c r="Z117" s="1478">
        <v>716.66666666666663</v>
      </c>
      <c r="AA117" s="2">
        <v>83.33</v>
      </c>
      <c r="AE117" s="2">
        <f>+Help_FC!$G117*Help_FC!Y117</f>
        <v>272.63333333333333</v>
      </c>
      <c r="AF117" s="2">
        <f>+Help_FC!$G117*Help_FC!Z117</f>
        <v>76.233333333333334</v>
      </c>
      <c r="AG117" s="2">
        <f>+Help_FC!$G117*Help_FC!AA117</f>
        <v>0.7</v>
      </c>
      <c r="AH117" s="2">
        <f>+Help_FC!$G117*Help_FC!AB117</f>
        <v>204.86666666666667</v>
      </c>
      <c r="AI117" s="2">
        <f>+Help_FC!$G117*Help_FC!AC117</f>
        <v>48.4</v>
      </c>
      <c r="AJ117" s="2">
        <f>+Help_FC!$G117*Help_FC!AD117</f>
        <v>36</v>
      </c>
      <c r="AK117" s="2">
        <f>+Help_FC!$G117*Help_FC!AE117</f>
        <v>37.733333333333334</v>
      </c>
      <c r="AL117" s="2">
        <f>+Help_FC!$G117*Help_FC!AF117</f>
        <v>5.7333333333333334</v>
      </c>
      <c r="AM117" s="2">
        <f>+Help_FC!$G117*Help_FC!AG117</f>
        <v>17.866666666666667</v>
      </c>
      <c r="AN117" s="2">
        <f>+Help_FC!$G117*Help_FC!AH117</f>
        <v>108.6</v>
      </c>
      <c r="AO117" s="2">
        <f>+Help_FC!$G117*Help_FC!AI117</f>
        <v>115.16666666666667</v>
      </c>
      <c r="AP117" s="2">
        <f>+Help_FC!$G117*Help_FC!AJ117</f>
        <v>11.467688271517234</v>
      </c>
      <c r="AQ117" s="2">
        <f>+Help_FC!$G117*Help_FC!AK117</f>
        <v>215.94</v>
      </c>
      <c r="AR117" s="1478">
        <f>+Help_FC!$G117*Help_FC!AL117</f>
        <v>19.75</v>
      </c>
      <c r="AS117" s="1478">
        <f>+Help_FC!$G117*Help_FC!AM117</f>
        <v>0.81533333333333335</v>
      </c>
      <c r="AV117" s="5">
        <v>1</v>
      </c>
    </row>
    <row r="118" spans="1:48" x14ac:dyDescent="0.2">
      <c r="A118" s="1">
        <v>45042</v>
      </c>
      <c r="B118" s="2">
        <v>602.63329999999996</v>
      </c>
      <c r="C118" s="2">
        <v>363</v>
      </c>
      <c r="D118" s="2">
        <v>113.63330000000001</v>
      </c>
      <c r="E118" s="2">
        <v>83.332999999999998</v>
      </c>
      <c r="F118" s="2">
        <v>266.67079999999999</v>
      </c>
      <c r="G118" s="2">
        <v>310.23469999999998</v>
      </c>
      <c r="H118" s="1478">
        <v>265.41000000000003</v>
      </c>
      <c r="I118" s="1478">
        <v>293.83199999999999</v>
      </c>
      <c r="J118" s="1478">
        <v>16.166699999999999</v>
      </c>
      <c r="K118" s="1478">
        <v>5</v>
      </c>
      <c r="L118" s="1478">
        <v>3.1775000000000002</v>
      </c>
      <c r="M118" s="1478">
        <v>550</v>
      </c>
      <c r="N118" s="2">
        <f>100*Help_FC!H203</f>
        <v>100</v>
      </c>
      <c r="O118" s="2">
        <v>535.5</v>
      </c>
      <c r="P118" s="2">
        <v>339.36669999999998</v>
      </c>
      <c r="Q118" s="2">
        <v>100</v>
      </c>
      <c r="R118" s="2">
        <v>55.133333333333333</v>
      </c>
      <c r="S118" s="2">
        <v>242.52407154485465</v>
      </c>
      <c r="T118" s="2">
        <v>286.54615639389669</v>
      </c>
      <c r="U118" s="1478">
        <v>242.52407154485465</v>
      </c>
      <c r="V118" s="1478">
        <v>262.45637177248437</v>
      </c>
      <c r="W118" s="1478">
        <v>19.32</v>
      </c>
      <c r="X118" s="1478">
        <v>5</v>
      </c>
      <c r="Y118" s="1478">
        <v>2.6666666666666665</v>
      </c>
      <c r="Z118" s="1478">
        <v>716.66666666666663</v>
      </c>
      <c r="AA118" s="2">
        <v>83.33</v>
      </c>
      <c r="AE118" s="2">
        <f>+Help_FC!$G118*Help_FC!Y118</f>
        <v>272.63333333333333</v>
      </c>
      <c r="AF118" s="2">
        <f>+Help_FC!$G118*Help_FC!Z118</f>
        <v>76.233333333333334</v>
      </c>
      <c r="AG118" s="2">
        <f>+Help_FC!$G118*Help_FC!AA118</f>
        <v>0.7</v>
      </c>
      <c r="AH118" s="2">
        <f>+Help_FC!$G118*Help_FC!AB118</f>
        <v>204.86666666666667</v>
      </c>
      <c r="AI118" s="2">
        <f>+Help_FC!$G118*Help_FC!AC118</f>
        <v>48.4</v>
      </c>
      <c r="AJ118" s="2">
        <f>+Help_FC!$G118*Help_FC!AD118</f>
        <v>36</v>
      </c>
      <c r="AK118" s="2">
        <f>+Help_FC!$G118*Help_FC!AE118</f>
        <v>37.733333333333334</v>
      </c>
      <c r="AL118" s="2">
        <f>+Help_FC!$G118*Help_FC!AF118</f>
        <v>5.7333333333333334</v>
      </c>
      <c r="AM118" s="2">
        <f>+Help_FC!$G118*Help_FC!AG118</f>
        <v>17.866666666666667</v>
      </c>
      <c r="AN118" s="2">
        <f>+Help_FC!$G118*Help_FC!AH118</f>
        <v>108.6</v>
      </c>
      <c r="AO118" s="2">
        <f>+Help_FC!$G118*Help_FC!AI118</f>
        <v>115.16666666666667</v>
      </c>
      <c r="AP118" s="2">
        <f>+Help_FC!$G118*Help_FC!AJ118</f>
        <v>11.467688271517234</v>
      </c>
      <c r="AQ118" s="2">
        <f>+Help_FC!$G118*Help_FC!AK118</f>
        <v>215.94</v>
      </c>
      <c r="AR118" s="1478">
        <f>+Help_FC!$G118*Help_FC!AL118</f>
        <v>19.75</v>
      </c>
      <c r="AS118" s="1478">
        <f>+Help_FC!$G118*Help_FC!AM118</f>
        <v>0.81533333333333335</v>
      </c>
      <c r="AV118" s="5">
        <v>1</v>
      </c>
    </row>
    <row r="119" spans="1:48" x14ac:dyDescent="0.2">
      <c r="A119" s="1">
        <v>45043</v>
      </c>
      <c r="B119" s="2">
        <v>602.63329999999996</v>
      </c>
      <c r="C119" s="2">
        <v>363</v>
      </c>
      <c r="D119" s="2">
        <v>113.63330000000001</v>
      </c>
      <c r="E119" s="2">
        <v>83.332999999999998</v>
      </c>
      <c r="F119" s="2">
        <v>266.67079999999999</v>
      </c>
      <c r="G119" s="2">
        <v>310.23469999999998</v>
      </c>
      <c r="H119" s="1478">
        <v>265.41000000000003</v>
      </c>
      <c r="I119" s="1478">
        <v>293.83199999999999</v>
      </c>
      <c r="J119" s="1478">
        <v>16.166699999999999</v>
      </c>
      <c r="K119" s="1478">
        <v>5</v>
      </c>
      <c r="L119" s="1478">
        <v>3.1775000000000002</v>
      </c>
      <c r="M119" s="1478">
        <v>550</v>
      </c>
      <c r="N119" s="2">
        <f>100*Help_FC!H204</f>
        <v>100</v>
      </c>
      <c r="O119" s="2">
        <v>535.5</v>
      </c>
      <c r="P119" s="2">
        <v>339.36669999999998</v>
      </c>
      <c r="Q119" s="2">
        <v>100</v>
      </c>
      <c r="R119" s="2">
        <v>55.133333333333333</v>
      </c>
      <c r="S119" s="2">
        <v>242.52407154485465</v>
      </c>
      <c r="T119" s="2">
        <v>286.54615639389669</v>
      </c>
      <c r="U119" s="1478">
        <v>242.52407154485465</v>
      </c>
      <c r="V119" s="1478">
        <v>262.45637177248437</v>
      </c>
      <c r="W119" s="1478">
        <v>19.32</v>
      </c>
      <c r="X119" s="1478">
        <v>5</v>
      </c>
      <c r="Y119" s="1478">
        <v>2.6666666666666665</v>
      </c>
      <c r="Z119" s="1478">
        <v>716.66666666666663</v>
      </c>
      <c r="AA119" s="2">
        <v>83.33</v>
      </c>
      <c r="AE119" s="2">
        <f>+Help_FC!$G119*Help_FC!Y119</f>
        <v>272.63333333333333</v>
      </c>
      <c r="AF119" s="2">
        <f>+Help_FC!$G119*Help_FC!Z119</f>
        <v>76.233333333333334</v>
      </c>
      <c r="AG119" s="2">
        <f>+Help_FC!$G119*Help_FC!AA119</f>
        <v>0.7</v>
      </c>
      <c r="AH119" s="2">
        <f>+Help_FC!$G119*Help_FC!AB119</f>
        <v>204.86666666666667</v>
      </c>
      <c r="AI119" s="2">
        <f>+Help_FC!$G119*Help_FC!AC119</f>
        <v>48.4</v>
      </c>
      <c r="AJ119" s="2">
        <f>+Help_FC!$G119*Help_FC!AD119</f>
        <v>36</v>
      </c>
      <c r="AK119" s="2">
        <f>+Help_FC!$G119*Help_FC!AE119</f>
        <v>37.733333333333334</v>
      </c>
      <c r="AL119" s="2">
        <f>+Help_FC!$G119*Help_FC!AF119</f>
        <v>5.7333333333333334</v>
      </c>
      <c r="AM119" s="2">
        <f>+Help_FC!$G119*Help_FC!AG119</f>
        <v>17.866666666666667</v>
      </c>
      <c r="AN119" s="2">
        <f>+Help_FC!$G119*Help_FC!AH119</f>
        <v>108.6</v>
      </c>
      <c r="AO119" s="2">
        <f>+Help_FC!$G119*Help_FC!AI119</f>
        <v>115.16666666666667</v>
      </c>
      <c r="AP119" s="2">
        <f>+Help_FC!$G119*Help_FC!AJ119</f>
        <v>11.467688271517234</v>
      </c>
      <c r="AQ119" s="2">
        <f>+Help_FC!$G119*Help_FC!AK119</f>
        <v>215.94</v>
      </c>
      <c r="AR119" s="1478">
        <f>+Help_FC!$G119*Help_FC!AL119</f>
        <v>19.75</v>
      </c>
      <c r="AS119" s="1478">
        <f>+Help_FC!$G119*Help_FC!AM119</f>
        <v>0.81533333333333335</v>
      </c>
      <c r="AV119" s="5">
        <v>1</v>
      </c>
    </row>
    <row r="120" spans="1:48" x14ac:dyDescent="0.2">
      <c r="A120" s="1">
        <v>45044</v>
      </c>
      <c r="B120" s="2">
        <v>602.63329999999996</v>
      </c>
      <c r="C120" s="2">
        <v>363</v>
      </c>
      <c r="D120" s="2">
        <v>113.63330000000001</v>
      </c>
      <c r="E120" s="2">
        <v>83.332999999999998</v>
      </c>
      <c r="F120" s="2">
        <v>266.67079999999999</v>
      </c>
      <c r="G120" s="2">
        <v>310.23469999999998</v>
      </c>
      <c r="H120" s="1478">
        <v>265.41000000000003</v>
      </c>
      <c r="I120" s="1478">
        <v>293.83199999999999</v>
      </c>
      <c r="J120" s="1478">
        <v>16.166699999999999</v>
      </c>
      <c r="K120" s="1478">
        <v>5</v>
      </c>
      <c r="L120" s="1478">
        <v>3.1775000000000002</v>
      </c>
      <c r="M120" s="1478">
        <v>550</v>
      </c>
      <c r="N120" s="2">
        <f>100*Help_FC!H205</f>
        <v>100</v>
      </c>
      <c r="O120" s="2">
        <v>535.5</v>
      </c>
      <c r="P120" s="2">
        <v>339.36669999999998</v>
      </c>
      <c r="Q120" s="2">
        <v>100</v>
      </c>
      <c r="R120" s="2">
        <v>55.133333333333333</v>
      </c>
      <c r="S120" s="2">
        <v>242.52407154485465</v>
      </c>
      <c r="T120" s="2">
        <v>286.54615639389669</v>
      </c>
      <c r="U120" s="1478">
        <v>242.52407154485465</v>
      </c>
      <c r="V120" s="1478">
        <v>262.45637177248437</v>
      </c>
      <c r="W120" s="1478">
        <v>19.32</v>
      </c>
      <c r="X120" s="1478">
        <v>5</v>
      </c>
      <c r="Y120" s="1478">
        <v>2.6666666666666665</v>
      </c>
      <c r="Z120" s="1478">
        <v>716.66666666666663</v>
      </c>
      <c r="AA120" s="2">
        <v>83.33</v>
      </c>
      <c r="AE120" s="2">
        <f>+Help_FC!$G120*Help_FC!Y120</f>
        <v>272.63333333333333</v>
      </c>
      <c r="AF120" s="2">
        <f>+Help_FC!$G120*Help_FC!Z120</f>
        <v>76.233333333333334</v>
      </c>
      <c r="AG120" s="2">
        <f>+Help_FC!$G120*Help_FC!AA120</f>
        <v>0.7</v>
      </c>
      <c r="AH120" s="2">
        <f>+Help_FC!$G120*Help_FC!AB120</f>
        <v>204.86666666666667</v>
      </c>
      <c r="AI120" s="2">
        <f>+Help_FC!$G120*Help_FC!AC120</f>
        <v>48.4</v>
      </c>
      <c r="AJ120" s="2">
        <f>+Help_FC!$G120*Help_FC!AD120</f>
        <v>36</v>
      </c>
      <c r="AK120" s="2">
        <f>+Help_FC!$G120*Help_FC!AE120</f>
        <v>37.733333333333334</v>
      </c>
      <c r="AL120" s="2">
        <f>+Help_FC!$G120*Help_FC!AF120</f>
        <v>5.7333333333333334</v>
      </c>
      <c r="AM120" s="2">
        <f>+Help_FC!$G120*Help_FC!AG120</f>
        <v>17.866666666666667</v>
      </c>
      <c r="AN120" s="2">
        <f>+Help_FC!$G120*Help_FC!AH120</f>
        <v>108.6</v>
      </c>
      <c r="AO120" s="2">
        <f>+Help_FC!$G120*Help_FC!AI120</f>
        <v>115.16666666666667</v>
      </c>
      <c r="AP120" s="2">
        <f>+Help_FC!$G120*Help_FC!AJ120</f>
        <v>11.467688271517234</v>
      </c>
      <c r="AQ120" s="2">
        <f>+Help_FC!$G120*Help_FC!AK120</f>
        <v>215.94</v>
      </c>
      <c r="AR120" s="1478">
        <f>+Help_FC!$G120*Help_FC!AL120</f>
        <v>19.75</v>
      </c>
      <c r="AS120" s="1478">
        <f>+Help_FC!$G120*Help_FC!AM120</f>
        <v>0.81533333333333335</v>
      </c>
      <c r="AV120" s="5">
        <v>1</v>
      </c>
    </row>
    <row r="121" spans="1:48" x14ac:dyDescent="0.2">
      <c r="A121" s="1">
        <v>45045</v>
      </c>
      <c r="B121" s="2">
        <v>602.63329999999996</v>
      </c>
      <c r="C121" s="2">
        <v>363</v>
      </c>
      <c r="D121" s="2">
        <v>113.63330000000001</v>
      </c>
      <c r="E121" s="2">
        <v>83.332999999999998</v>
      </c>
      <c r="F121" s="2">
        <v>266.67079999999999</v>
      </c>
      <c r="G121" s="2">
        <v>310.23469999999998</v>
      </c>
      <c r="H121" s="1478">
        <v>265.41000000000003</v>
      </c>
      <c r="I121" s="1478">
        <v>293.83199999999999</v>
      </c>
      <c r="J121" s="1478">
        <v>16.166699999999999</v>
      </c>
      <c r="K121" s="1478">
        <v>5</v>
      </c>
      <c r="L121" s="1478">
        <v>3.1775000000000002</v>
      </c>
      <c r="M121" s="1478">
        <v>550</v>
      </c>
      <c r="N121" s="2">
        <f>100*Help_FC!H206</f>
        <v>100</v>
      </c>
      <c r="O121" s="2">
        <v>535.5</v>
      </c>
      <c r="P121" s="2">
        <v>339.36669999999998</v>
      </c>
      <c r="Q121" s="2">
        <v>100</v>
      </c>
      <c r="R121" s="2">
        <v>55.133333333333333</v>
      </c>
      <c r="S121" s="2">
        <v>242.52407154485465</v>
      </c>
      <c r="T121" s="2">
        <v>286.54615639389669</v>
      </c>
      <c r="U121" s="1478">
        <v>242.52407154485465</v>
      </c>
      <c r="V121" s="1478">
        <v>262.45637177248437</v>
      </c>
      <c r="W121" s="1478">
        <v>19.32</v>
      </c>
      <c r="X121" s="1478">
        <v>5</v>
      </c>
      <c r="Y121" s="1478">
        <v>2.6666666666666665</v>
      </c>
      <c r="Z121" s="1478">
        <v>716.66666666666663</v>
      </c>
      <c r="AA121" s="2">
        <v>83.33</v>
      </c>
      <c r="AE121" s="2">
        <f>+Help_FC!$G121*Help_FC!Y121</f>
        <v>272.63333333333333</v>
      </c>
      <c r="AF121" s="2">
        <f>+Help_FC!$G121*Help_FC!Z121</f>
        <v>76.233333333333334</v>
      </c>
      <c r="AG121" s="2">
        <f>+Help_FC!$G121*Help_FC!AA121</f>
        <v>0.7</v>
      </c>
      <c r="AH121" s="2">
        <f>+Help_FC!$G121*Help_FC!AB121</f>
        <v>204.86666666666667</v>
      </c>
      <c r="AI121" s="2">
        <f>+Help_FC!$G121*Help_FC!AC121</f>
        <v>48.4</v>
      </c>
      <c r="AJ121" s="2">
        <f>+Help_FC!$G121*Help_FC!AD121</f>
        <v>36</v>
      </c>
      <c r="AK121" s="2">
        <f>+Help_FC!$G121*Help_FC!AE121</f>
        <v>37.733333333333334</v>
      </c>
      <c r="AL121" s="2">
        <f>+Help_FC!$G121*Help_FC!AF121</f>
        <v>5.7333333333333334</v>
      </c>
      <c r="AM121" s="2">
        <f>+Help_FC!$G121*Help_FC!AG121</f>
        <v>17.866666666666667</v>
      </c>
      <c r="AN121" s="2">
        <f>+Help_FC!$G121*Help_FC!AH121</f>
        <v>108.6</v>
      </c>
      <c r="AO121" s="2">
        <f>+Help_FC!$G121*Help_FC!AI121</f>
        <v>115.16666666666667</v>
      </c>
      <c r="AP121" s="2">
        <f>+Help_FC!$G121*Help_FC!AJ121</f>
        <v>11.467688271517234</v>
      </c>
      <c r="AQ121" s="2">
        <f>+Help_FC!$G121*Help_FC!AK121</f>
        <v>215.94</v>
      </c>
      <c r="AR121" s="1478">
        <f>+Help_FC!$G121*Help_FC!AL121</f>
        <v>19.75</v>
      </c>
      <c r="AS121" s="1478">
        <f>+Help_FC!$G121*Help_FC!AM121</f>
        <v>0.81533333333333335</v>
      </c>
      <c r="AV121" s="5">
        <v>1</v>
      </c>
    </row>
    <row r="122" spans="1:48" x14ac:dyDescent="0.2">
      <c r="A122" s="1">
        <v>45046</v>
      </c>
      <c r="B122" s="2">
        <v>602.63329999999996</v>
      </c>
      <c r="C122" s="2">
        <v>363</v>
      </c>
      <c r="D122" s="2">
        <v>113.63330000000001</v>
      </c>
      <c r="E122" s="2">
        <v>83.332999999999998</v>
      </c>
      <c r="F122" s="2">
        <v>266.67079999999999</v>
      </c>
      <c r="G122" s="2">
        <v>310.23469999999998</v>
      </c>
      <c r="H122" s="1478">
        <v>265.41000000000003</v>
      </c>
      <c r="I122" s="1478">
        <v>293.83199999999999</v>
      </c>
      <c r="J122" s="1478">
        <v>16.166699999999999</v>
      </c>
      <c r="K122" s="1478">
        <v>5</v>
      </c>
      <c r="L122" s="1478">
        <v>3.1775000000000002</v>
      </c>
      <c r="M122" s="1478">
        <v>550</v>
      </c>
      <c r="N122" s="2">
        <f>100*Help_FC!H207</f>
        <v>100</v>
      </c>
      <c r="O122" s="2">
        <v>535.5</v>
      </c>
      <c r="P122" s="2">
        <v>339.36669999999998</v>
      </c>
      <c r="Q122" s="2">
        <v>100</v>
      </c>
      <c r="R122" s="2">
        <v>55.133333333333333</v>
      </c>
      <c r="S122" s="2">
        <v>242.52407154485465</v>
      </c>
      <c r="T122" s="2">
        <v>286.54615639389669</v>
      </c>
      <c r="U122" s="1478">
        <v>242.52407154485465</v>
      </c>
      <c r="V122" s="1478">
        <v>262.45637177248437</v>
      </c>
      <c r="W122" s="1478">
        <v>19.32</v>
      </c>
      <c r="X122" s="1478">
        <v>5</v>
      </c>
      <c r="Y122" s="1478">
        <v>2.6666666666666665</v>
      </c>
      <c r="Z122" s="1478">
        <v>716.66666666666663</v>
      </c>
      <c r="AA122" s="2">
        <v>83.33</v>
      </c>
      <c r="AE122" s="2">
        <f>+Help_FC!$G122*Help_FC!Y122</f>
        <v>272.63333333333333</v>
      </c>
      <c r="AF122" s="2">
        <f>+Help_FC!$G122*Help_FC!Z122</f>
        <v>76.233333333333334</v>
      </c>
      <c r="AG122" s="2">
        <f>+Help_FC!$G122*Help_FC!AA122</f>
        <v>0.7</v>
      </c>
      <c r="AH122" s="2">
        <f>+Help_FC!$G122*Help_FC!AB122</f>
        <v>204.86666666666667</v>
      </c>
      <c r="AI122" s="2">
        <f>+Help_FC!$G122*Help_FC!AC122</f>
        <v>48.4</v>
      </c>
      <c r="AJ122" s="2">
        <f>+Help_FC!$G122*Help_FC!AD122</f>
        <v>36</v>
      </c>
      <c r="AK122" s="2">
        <f>+Help_FC!$G122*Help_FC!AE122</f>
        <v>37.733333333333334</v>
      </c>
      <c r="AL122" s="2">
        <f>+Help_FC!$G122*Help_FC!AF122</f>
        <v>5.7333333333333334</v>
      </c>
      <c r="AM122" s="2">
        <f>+Help_FC!$G122*Help_FC!AG122</f>
        <v>17.866666666666667</v>
      </c>
      <c r="AN122" s="2">
        <f>+Help_FC!$G122*Help_FC!AH122</f>
        <v>108.6</v>
      </c>
      <c r="AO122" s="2">
        <f>+Help_FC!$G122*Help_FC!AI122</f>
        <v>115.16666666666667</v>
      </c>
      <c r="AP122" s="2">
        <f>+Help_FC!$G122*Help_FC!AJ122</f>
        <v>11.467688271517234</v>
      </c>
      <c r="AQ122" s="2">
        <f>+Help_FC!$G122*Help_FC!AK122</f>
        <v>215.94</v>
      </c>
      <c r="AR122" s="1478">
        <f>+Help_FC!$G122*Help_FC!AL122</f>
        <v>19.75</v>
      </c>
      <c r="AS122" s="1478">
        <f>+Help_FC!$G122*Help_FC!AM122</f>
        <v>0.81533333333333335</v>
      </c>
      <c r="AV122" s="5">
        <v>1</v>
      </c>
    </row>
    <row r="123" spans="1:48" x14ac:dyDescent="0.2">
      <c r="A123" s="1">
        <v>45047</v>
      </c>
      <c r="B123" s="2">
        <v>602.74193548387098</v>
      </c>
      <c r="C123" s="2">
        <v>384.19349999999997</v>
      </c>
      <c r="D123" s="2">
        <v>112.90322580645162</v>
      </c>
      <c r="E123" s="2">
        <v>94.193548387096769</v>
      </c>
      <c r="F123" s="2">
        <v>272.94902523521023</v>
      </c>
      <c r="G123" s="2">
        <v>302.8185785816969</v>
      </c>
      <c r="H123" s="1478">
        <v>272.94902523521023</v>
      </c>
      <c r="I123" s="1478">
        <v>268.57974199629939</v>
      </c>
      <c r="J123" s="1478">
        <v>19.41935483870968</v>
      </c>
      <c r="K123" s="1478">
        <v>4.838709677419355</v>
      </c>
      <c r="L123" s="1478">
        <v>2.3225806451612905</v>
      </c>
      <c r="M123" s="1478">
        <v>693.54838709677415</v>
      </c>
      <c r="N123" s="2">
        <f>100*Help_FC!H208</f>
        <v>100</v>
      </c>
      <c r="O123" s="2">
        <v>528.54838709677415</v>
      </c>
      <c r="P123" s="2">
        <v>343.38709999999998</v>
      </c>
      <c r="Q123" s="2">
        <v>112.90322580645162</v>
      </c>
      <c r="R123" s="2">
        <v>49.193548387096776</v>
      </c>
      <c r="S123" s="2">
        <v>240.76245331972694</v>
      </c>
      <c r="T123" s="2">
        <v>282.66937651929652</v>
      </c>
      <c r="U123" s="1478">
        <v>240.76245331972694</v>
      </c>
      <c r="V123" s="1478">
        <v>239.28996155320959</v>
      </c>
      <c r="W123" s="1478">
        <v>19.41935483870968</v>
      </c>
      <c r="X123" s="1478">
        <v>4.838709677419355</v>
      </c>
      <c r="Y123" s="1478">
        <v>2.5806451612903225</v>
      </c>
      <c r="Z123" s="1478">
        <v>870.9677419354839</v>
      </c>
      <c r="AA123" s="2">
        <v>83.23</v>
      </c>
      <c r="AE123" s="2">
        <f>+Help_FC!$G123*Help_FC!Y123</f>
        <v>282.54838709677421</v>
      </c>
      <c r="AF123" s="2">
        <f>+Help_FC!$G123*Help_FC!Z123</f>
        <v>82.838709677419359</v>
      </c>
      <c r="AG123" s="2">
        <f>+Help_FC!$G123*Help_FC!AA123</f>
        <v>0</v>
      </c>
      <c r="AH123" s="2">
        <f>+Help_FC!$G123*Help_FC!AB123</f>
        <v>238.19354838709677</v>
      </c>
      <c r="AI123" s="2">
        <f>+Help_FC!$G123*Help_FC!AC123</f>
        <v>11</v>
      </c>
      <c r="AJ123" s="2">
        <f>+Help_FC!$G123*Help_FC!AD123</f>
        <v>29.225806451612904</v>
      </c>
      <c r="AK123" s="2">
        <f>+Help_FC!$G123*Help_FC!AE123</f>
        <v>42.516129032258064</v>
      </c>
      <c r="AL123" s="2">
        <f>+Help_FC!$G123*Help_FC!AF123</f>
        <v>4.67741935483871</v>
      </c>
      <c r="AM123" s="2">
        <f>+Help_FC!$G123*Help_FC!AG123</f>
        <v>18</v>
      </c>
      <c r="AN123" s="2">
        <f>+Help_FC!$G123*Help_FC!AH123</f>
        <v>132.51612903225805</v>
      </c>
      <c r="AO123" s="2">
        <f>+Help_FC!$G123*Help_FC!AI123</f>
        <v>116.38709677419355</v>
      </c>
      <c r="AP123" s="2">
        <f>+Help_FC!$G123*Help_FC!AJ123</f>
        <v>11.883549047560523</v>
      </c>
      <c r="AQ123" s="2">
        <f>+Help_FC!$G123*Help_FC!AK123</f>
        <v>236.03225806451613</v>
      </c>
      <c r="AR123" s="1478">
        <f>+Help_FC!$G123*Help_FC!AL123</f>
        <v>24.5</v>
      </c>
      <c r="AS123" s="1478">
        <f>+Help_FC!$G123*Help_FC!AM123</f>
        <v>0</v>
      </c>
      <c r="AV123" s="5">
        <v>1</v>
      </c>
    </row>
    <row r="124" spans="1:48" x14ac:dyDescent="0.2">
      <c r="A124" s="1">
        <v>45048</v>
      </c>
      <c r="B124" s="2">
        <v>602.74193548387098</v>
      </c>
      <c r="C124" s="2">
        <v>384.19349999999997</v>
      </c>
      <c r="D124" s="2">
        <v>112.90322580645162</v>
      </c>
      <c r="E124" s="2">
        <v>94.193548387096769</v>
      </c>
      <c r="F124" s="2">
        <v>272.94902523521023</v>
      </c>
      <c r="G124" s="2">
        <v>302.8185785816969</v>
      </c>
      <c r="H124" s="1478">
        <v>272.94902523521023</v>
      </c>
      <c r="I124" s="1478">
        <v>268.57974199629939</v>
      </c>
      <c r="J124" s="1478">
        <v>19.41935483870968</v>
      </c>
      <c r="K124" s="1478">
        <v>4.838709677419355</v>
      </c>
      <c r="L124" s="1478">
        <v>2.3225806451612905</v>
      </c>
      <c r="M124" s="1478">
        <v>693.54838709677415</v>
      </c>
      <c r="N124" s="2">
        <f>100*Help_FC!H209</f>
        <v>100</v>
      </c>
      <c r="O124" s="2">
        <v>528.54838709677415</v>
      </c>
      <c r="P124" s="2">
        <v>343.38709999999998</v>
      </c>
      <c r="Q124" s="2">
        <v>112.90322580645162</v>
      </c>
      <c r="R124" s="2">
        <v>49.193548387096776</v>
      </c>
      <c r="S124" s="2">
        <v>240.76245331972694</v>
      </c>
      <c r="T124" s="2">
        <v>282.66937651929652</v>
      </c>
      <c r="U124" s="1478">
        <v>240.76245331972694</v>
      </c>
      <c r="V124" s="1478">
        <v>239.28996155320959</v>
      </c>
      <c r="W124" s="1478">
        <v>19.41935483870968</v>
      </c>
      <c r="X124" s="1478">
        <v>4.838709677419355</v>
      </c>
      <c r="Y124" s="1478">
        <v>2.5806451612903225</v>
      </c>
      <c r="Z124" s="1478">
        <v>870.9677419354839</v>
      </c>
      <c r="AA124" s="2">
        <v>83.23</v>
      </c>
      <c r="AE124" s="2">
        <f>+Help_FC!$G124*Help_FC!Y124</f>
        <v>282.54838709677421</v>
      </c>
      <c r="AF124" s="2">
        <f>+Help_FC!$G124*Help_FC!Z124</f>
        <v>82.838709677419359</v>
      </c>
      <c r="AG124" s="2">
        <f>+Help_FC!$G124*Help_FC!AA124</f>
        <v>0</v>
      </c>
      <c r="AH124" s="2">
        <f>+Help_FC!$G124*Help_FC!AB124</f>
        <v>238.19354838709677</v>
      </c>
      <c r="AI124" s="2">
        <f>+Help_FC!$G124*Help_FC!AC124</f>
        <v>11</v>
      </c>
      <c r="AJ124" s="2">
        <f>+Help_FC!$G124*Help_FC!AD124</f>
        <v>29.225806451612904</v>
      </c>
      <c r="AK124" s="2">
        <f>+Help_FC!$G124*Help_FC!AE124</f>
        <v>42.516129032258064</v>
      </c>
      <c r="AL124" s="2">
        <f>+Help_FC!$G124*Help_FC!AF124</f>
        <v>4.67741935483871</v>
      </c>
      <c r="AM124" s="2">
        <f>+Help_FC!$G124*Help_FC!AG124</f>
        <v>18</v>
      </c>
      <c r="AN124" s="2">
        <f>+Help_FC!$G124*Help_FC!AH124</f>
        <v>132.51612903225805</v>
      </c>
      <c r="AO124" s="2">
        <f>+Help_FC!$G124*Help_FC!AI124</f>
        <v>116.38709677419355</v>
      </c>
      <c r="AP124" s="2">
        <f>+Help_FC!$G124*Help_FC!AJ124</f>
        <v>11.883549047560523</v>
      </c>
      <c r="AQ124" s="2">
        <f>+Help_FC!$G124*Help_FC!AK124</f>
        <v>236.03225806451613</v>
      </c>
      <c r="AR124" s="1478">
        <f>+Help_FC!$G124*Help_FC!AL124</f>
        <v>24.5</v>
      </c>
      <c r="AS124" s="1478">
        <f>+Help_FC!$G124*Help_FC!AM124</f>
        <v>0</v>
      </c>
      <c r="AV124" s="5">
        <v>1</v>
      </c>
    </row>
    <row r="125" spans="1:48" x14ac:dyDescent="0.2">
      <c r="A125" s="1">
        <v>45049</v>
      </c>
      <c r="B125" s="2">
        <v>602.74193548387098</v>
      </c>
      <c r="C125" s="2">
        <v>384.19349999999997</v>
      </c>
      <c r="D125" s="2">
        <v>112.90322580645162</v>
      </c>
      <c r="E125" s="2">
        <v>94.193548387096769</v>
      </c>
      <c r="F125" s="2">
        <v>272.94902523521023</v>
      </c>
      <c r="G125" s="2">
        <v>302.8185785816969</v>
      </c>
      <c r="H125" s="1478">
        <v>272.94902523521023</v>
      </c>
      <c r="I125" s="1478">
        <v>268.57974199629939</v>
      </c>
      <c r="J125" s="1478">
        <v>19.41935483870968</v>
      </c>
      <c r="K125" s="1478">
        <v>4.838709677419355</v>
      </c>
      <c r="L125" s="1478">
        <v>2.3225806451612905</v>
      </c>
      <c r="M125" s="1478">
        <v>693.54838709677415</v>
      </c>
      <c r="N125" s="2">
        <f>100*Help_FC!H210</f>
        <v>100</v>
      </c>
      <c r="O125" s="2">
        <v>528.54838709677415</v>
      </c>
      <c r="P125" s="2">
        <v>343.38709999999998</v>
      </c>
      <c r="Q125" s="2">
        <v>112.90322580645162</v>
      </c>
      <c r="R125" s="2">
        <v>49.193548387096776</v>
      </c>
      <c r="S125" s="2">
        <v>240.76245331972694</v>
      </c>
      <c r="T125" s="2">
        <v>282.66937651929652</v>
      </c>
      <c r="U125" s="1478">
        <v>240.76245331972694</v>
      </c>
      <c r="V125" s="1478">
        <v>239.28996155320959</v>
      </c>
      <c r="W125" s="1478">
        <v>19.41935483870968</v>
      </c>
      <c r="X125" s="1478">
        <v>4.838709677419355</v>
      </c>
      <c r="Y125" s="1478">
        <v>2.5806451612903225</v>
      </c>
      <c r="Z125" s="1478">
        <v>870.9677419354839</v>
      </c>
      <c r="AA125" s="2">
        <v>83.23</v>
      </c>
      <c r="AE125" s="2">
        <f>+Help_FC!$G125*Help_FC!Y125</f>
        <v>282.54838709677421</v>
      </c>
      <c r="AF125" s="2">
        <f>+Help_FC!$G125*Help_FC!Z125</f>
        <v>82.838709677419359</v>
      </c>
      <c r="AG125" s="2">
        <f>+Help_FC!$G125*Help_FC!AA125</f>
        <v>0</v>
      </c>
      <c r="AH125" s="2">
        <f>+Help_FC!$G125*Help_FC!AB125</f>
        <v>238.19354838709677</v>
      </c>
      <c r="AI125" s="2">
        <f>+Help_FC!$G125*Help_FC!AC125</f>
        <v>11</v>
      </c>
      <c r="AJ125" s="2">
        <f>+Help_FC!$G125*Help_FC!AD125</f>
        <v>29.225806451612904</v>
      </c>
      <c r="AK125" s="2">
        <f>+Help_FC!$G125*Help_FC!AE125</f>
        <v>42.516129032258064</v>
      </c>
      <c r="AL125" s="2">
        <f>+Help_FC!$G125*Help_FC!AF125</f>
        <v>4.67741935483871</v>
      </c>
      <c r="AM125" s="2">
        <f>+Help_FC!$G125*Help_FC!AG125</f>
        <v>18</v>
      </c>
      <c r="AN125" s="2">
        <f>+Help_FC!$G125*Help_FC!AH125</f>
        <v>132.51612903225805</v>
      </c>
      <c r="AO125" s="2">
        <f>+Help_FC!$G125*Help_FC!AI125</f>
        <v>116.38709677419355</v>
      </c>
      <c r="AP125" s="2">
        <f>+Help_FC!$G125*Help_FC!AJ125</f>
        <v>11.883549047560523</v>
      </c>
      <c r="AQ125" s="2">
        <f>+Help_FC!$G125*Help_FC!AK125</f>
        <v>236.03225806451613</v>
      </c>
      <c r="AR125" s="1478">
        <f>+Help_FC!$G125*Help_FC!AL125</f>
        <v>24.5</v>
      </c>
      <c r="AS125" s="1478">
        <f>+Help_FC!$G125*Help_FC!AM125</f>
        <v>0</v>
      </c>
      <c r="AV125" s="5">
        <v>1</v>
      </c>
    </row>
    <row r="126" spans="1:48" x14ac:dyDescent="0.2">
      <c r="A126" s="1">
        <v>45050</v>
      </c>
      <c r="B126" s="2">
        <v>602.74193548387098</v>
      </c>
      <c r="C126" s="2">
        <v>384.19349999999997</v>
      </c>
      <c r="D126" s="2">
        <v>112.90322580645162</v>
      </c>
      <c r="E126" s="2">
        <v>94.193548387096769</v>
      </c>
      <c r="F126" s="2">
        <v>272.94902523521023</v>
      </c>
      <c r="G126" s="2">
        <v>302.8185785816969</v>
      </c>
      <c r="H126" s="1478">
        <v>272.94902523521023</v>
      </c>
      <c r="I126" s="1478">
        <v>268.57974199629939</v>
      </c>
      <c r="J126" s="1478">
        <v>19.41935483870968</v>
      </c>
      <c r="K126" s="1478">
        <v>4.838709677419355</v>
      </c>
      <c r="L126" s="1478">
        <v>2.3225806451612905</v>
      </c>
      <c r="M126" s="1478">
        <v>693.54838709677415</v>
      </c>
      <c r="N126" s="2">
        <f>100*Help_FC!H211</f>
        <v>100</v>
      </c>
      <c r="O126" s="2">
        <v>528.54838709677415</v>
      </c>
      <c r="P126" s="2">
        <v>343.38709999999998</v>
      </c>
      <c r="Q126" s="2">
        <v>112.90322580645162</v>
      </c>
      <c r="R126" s="2">
        <v>49.193548387096776</v>
      </c>
      <c r="S126" s="2">
        <v>240.76245331972694</v>
      </c>
      <c r="T126" s="2">
        <v>282.66937651929652</v>
      </c>
      <c r="U126" s="1478">
        <v>240.76245331972694</v>
      </c>
      <c r="V126" s="1478">
        <v>239.28996155320959</v>
      </c>
      <c r="W126" s="1478">
        <v>19.41935483870968</v>
      </c>
      <c r="X126" s="1478">
        <v>4.838709677419355</v>
      </c>
      <c r="Y126" s="1478">
        <v>2.5806451612903225</v>
      </c>
      <c r="Z126" s="1478">
        <v>870.9677419354839</v>
      </c>
      <c r="AA126" s="2">
        <v>83.23</v>
      </c>
      <c r="AE126" s="2">
        <f>+Help_FC!$G126*Help_FC!Y126</f>
        <v>282.54838709677421</v>
      </c>
      <c r="AF126" s="2">
        <f>+Help_FC!$G126*Help_FC!Z126</f>
        <v>82.838709677419359</v>
      </c>
      <c r="AG126" s="2">
        <f>+Help_FC!$G126*Help_FC!AA126</f>
        <v>0</v>
      </c>
      <c r="AH126" s="2">
        <f>+Help_FC!$G126*Help_FC!AB126</f>
        <v>238.19354838709677</v>
      </c>
      <c r="AI126" s="2">
        <f>+Help_FC!$G126*Help_FC!AC126</f>
        <v>11</v>
      </c>
      <c r="AJ126" s="2">
        <f>+Help_FC!$G126*Help_FC!AD126</f>
        <v>29.225806451612904</v>
      </c>
      <c r="AK126" s="2">
        <f>+Help_FC!$G126*Help_FC!AE126</f>
        <v>42.516129032258064</v>
      </c>
      <c r="AL126" s="2">
        <f>+Help_FC!$G126*Help_FC!AF126</f>
        <v>4.67741935483871</v>
      </c>
      <c r="AM126" s="2">
        <f>+Help_FC!$G126*Help_FC!AG126</f>
        <v>18</v>
      </c>
      <c r="AN126" s="2">
        <f>+Help_FC!$G126*Help_FC!AH126</f>
        <v>132.51612903225805</v>
      </c>
      <c r="AO126" s="2">
        <f>+Help_FC!$G126*Help_FC!AI126</f>
        <v>116.38709677419355</v>
      </c>
      <c r="AP126" s="2">
        <f>+Help_FC!$G126*Help_FC!AJ126</f>
        <v>11.883549047560523</v>
      </c>
      <c r="AQ126" s="2">
        <f>+Help_FC!$G126*Help_FC!AK126</f>
        <v>236.03225806451613</v>
      </c>
      <c r="AR126" s="1478">
        <f>+Help_FC!$G126*Help_FC!AL126</f>
        <v>24.5</v>
      </c>
      <c r="AS126" s="1478">
        <f>+Help_FC!$G126*Help_FC!AM126</f>
        <v>0</v>
      </c>
      <c r="AV126" s="5">
        <v>1</v>
      </c>
    </row>
    <row r="127" spans="1:48" x14ac:dyDescent="0.2">
      <c r="A127" s="1">
        <v>45051</v>
      </c>
      <c r="B127" s="2">
        <v>602.74193548387098</v>
      </c>
      <c r="C127" s="2">
        <v>384.19349999999997</v>
      </c>
      <c r="D127" s="2">
        <v>112.90322580645162</v>
      </c>
      <c r="E127" s="2">
        <v>94.193548387096769</v>
      </c>
      <c r="F127" s="2">
        <v>272.94902523521023</v>
      </c>
      <c r="G127" s="2">
        <v>302.8185785816969</v>
      </c>
      <c r="H127" s="1478">
        <v>272.94902523521023</v>
      </c>
      <c r="I127" s="1478">
        <v>268.57974199629939</v>
      </c>
      <c r="J127" s="1478">
        <v>19.41935483870968</v>
      </c>
      <c r="K127" s="1478">
        <v>4.838709677419355</v>
      </c>
      <c r="L127" s="1478">
        <v>2.3225806451612905</v>
      </c>
      <c r="M127" s="1478">
        <v>693.54838709677415</v>
      </c>
      <c r="N127" s="2">
        <f>100*Help_FC!H212</f>
        <v>100</v>
      </c>
      <c r="O127" s="2">
        <v>528.54838709677415</v>
      </c>
      <c r="P127" s="2">
        <v>343.38709999999998</v>
      </c>
      <c r="Q127" s="2">
        <v>112.90322580645162</v>
      </c>
      <c r="R127" s="2">
        <v>49.193548387096776</v>
      </c>
      <c r="S127" s="2">
        <v>240.76245331972694</v>
      </c>
      <c r="T127" s="2">
        <v>282.66937651929652</v>
      </c>
      <c r="U127" s="1478">
        <v>240.76245331972694</v>
      </c>
      <c r="V127" s="1478">
        <v>239.28996155320959</v>
      </c>
      <c r="W127" s="1478">
        <v>19.41935483870968</v>
      </c>
      <c r="X127" s="1478">
        <v>4.838709677419355</v>
      </c>
      <c r="Y127" s="1478">
        <v>2.5806451612903225</v>
      </c>
      <c r="Z127" s="1478">
        <v>870.9677419354839</v>
      </c>
      <c r="AA127" s="2">
        <v>83.23</v>
      </c>
      <c r="AE127" s="2">
        <f>+Help_FC!$G127*Help_FC!Y127</f>
        <v>282.54838709677421</v>
      </c>
      <c r="AF127" s="2">
        <f>+Help_FC!$G127*Help_FC!Z127</f>
        <v>82.838709677419359</v>
      </c>
      <c r="AG127" s="2">
        <f>+Help_FC!$G127*Help_FC!AA127</f>
        <v>0</v>
      </c>
      <c r="AH127" s="2">
        <f>+Help_FC!$G127*Help_FC!AB127</f>
        <v>238.19354838709677</v>
      </c>
      <c r="AI127" s="2">
        <f>+Help_FC!$G127*Help_FC!AC127</f>
        <v>11</v>
      </c>
      <c r="AJ127" s="2">
        <f>+Help_FC!$G127*Help_FC!AD127</f>
        <v>29.225806451612904</v>
      </c>
      <c r="AK127" s="2">
        <f>+Help_FC!$G127*Help_FC!AE127</f>
        <v>42.516129032258064</v>
      </c>
      <c r="AL127" s="2">
        <f>+Help_FC!$G127*Help_FC!AF127</f>
        <v>4.67741935483871</v>
      </c>
      <c r="AM127" s="2">
        <f>+Help_FC!$G127*Help_FC!AG127</f>
        <v>18</v>
      </c>
      <c r="AN127" s="2">
        <f>+Help_FC!$G127*Help_FC!AH127</f>
        <v>132.51612903225805</v>
      </c>
      <c r="AO127" s="2">
        <f>+Help_FC!$G127*Help_FC!AI127</f>
        <v>116.38709677419355</v>
      </c>
      <c r="AP127" s="2">
        <f>+Help_FC!$G127*Help_FC!AJ127</f>
        <v>11.883549047560523</v>
      </c>
      <c r="AQ127" s="2">
        <f>+Help_FC!$G127*Help_FC!AK127</f>
        <v>236.03225806451613</v>
      </c>
      <c r="AR127" s="1478">
        <f>+Help_FC!$G127*Help_FC!AL127</f>
        <v>24.5</v>
      </c>
      <c r="AS127" s="1478">
        <f>+Help_FC!$G127*Help_FC!AM127</f>
        <v>0</v>
      </c>
      <c r="AV127" s="5">
        <v>1</v>
      </c>
    </row>
    <row r="128" spans="1:48" x14ac:dyDescent="0.2">
      <c r="A128" s="1">
        <v>45052</v>
      </c>
      <c r="B128" s="2">
        <v>602.74193548387098</v>
      </c>
      <c r="C128" s="2">
        <v>384.19349999999997</v>
      </c>
      <c r="D128" s="2">
        <v>112.90322580645162</v>
      </c>
      <c r="E128" s="2">
        <v>94.193548387096769</v>
      </c>
      <c r="F128" s="2">
        <v>272.94902523521023</v>
      </c>
      <c r="G128" s="2">
        <v>302.8185785816969</v>
      </c>
      <c r="H128" s="1478">
        <v>272.94902523521023</v>
      </c>
      <c r="I128" s="1478">
        <v>268.57974199629939</v>
      </c>
      <c r="J128" s="1478">
        <v>19.41935483870968</v>
      </c>
      <c r="K128" s="1478">
        <v>4.838709677419355</v>
      </c>
      <c r="L128" s="1478">
        <v>2.3225806451612905</v>
      </c>
      <c r="M128" s="1478">
        <v>693.54838709677415</v>
      </c>
      <c r="N128" s="2">
        <f>100*Help_FC!H213</f>
        <v>100</v>
      </c>
      <c r="O128" s="2">
        <v>528.54838709677415</v>
      </c>
      <c r="P128" s="2">
        <v>343.38709999999998</v>
      </c>
      <c r="Q128" s="2">
        <v>112.90322580645162</v>
      </c>
      <c r="R128" s="2">
        <v>49.193548387096776</v>
      </c>
      <c r="S128" s="2">
        <v>240.76245331972694</v>
      </c>
      <c r="T128" s="2">
        <v>282.66937651929652</v>
      </c>
      <c r="U128" s="1478">
        <v>240.76245331972694</v>
      </c>
      <c r="V128" s="1478">
        <v>239.28996155320959</v>
      </c>
      <c r="W128" s="1478">
        <v>19.41935483870968</v>
      </c>
      <c r="X128" s="1478">
        <v>4.838709677419355</v>
      </c>
      <c r="Y128" s="1478">
        <v>2.5806451612903225</v>
      </c>
      <c r="Z128" s="1478">
        <v>870.9677419354839</v>
      </c>
      <c r="AA128" s="2">
        <v>83.23</v>
      </c>
      <c r="AE128" s="2">
        <f>+Help_FC!$G128*Help_FC!Y128</f>
        <v>282.54838709677421</v>
      </c>
      <c r="AF128" s="2">
        <f>+Help_FC!$G128*Help_FC!Z128</f>
        <v>82.838709677419359</v>
      </c>
      <c r="AG128" s="2">
        <f>+Help_FC!$G128*Help_FC!AA128</f>
        <v>0</v>
      </c>
      <c r="AH128" s="2">
        <f>+Help_FC!$G128*Help_FC!AB128</f>
        <v>238.19354838709677</v>
      </c>
      <c r="AI128" s="2">
        <f>+Help_FC!$G128*Help_FC!AC128</f>
        <v>11</v>
      </c>
      <c r="AJ128" s="2">
        <f>+Help_FC!$G128*Help_FC!AD128</f>
        <v>29.225806451612904</v>
      </c>
      <c r="AK128" s="2">
        <f>+Help_FC!$G128*Help_FC!AE128</f>
        <v>42.516129032258064</v>
      </c>
      <c r="AL128" s="2">
        <f>+Help_FC!$G128*Help_FC!AF128</f>
        <v>4.67741935483871</v>
      </c>
      <c r="AM128" s="2">
        <f>+Help_FC!$G128*Help_FC!AG128</f>
        <v>18</v>
      </c>
      <c r="AN128" s="2">
        <f>+Help_FC!$G128*Help_FC!AH128</f>
        <v>132.51612903225805</v>
      </c>
      <c r="AO128" s="2">
        <f>+Help_FC!$G128*Help_FC!AI128</f>
        <v>116.38709677419355</v>
      </c>
      <c r="AP128" s="2">
        <f>+Help_FC!$G128*Help_FC!AJ128</f>
        <v>11.883549047560523</v>
      </c>
      <c r="AQ128" s="2">
        <f>+Help_FC!$G128*Help_FC!AK128</f>
        <v>236.03225806451613</v>
      </c>
      <c r="AR128" s="1478">
        <f>+Help_FC!$G128*Help_FC!AL128</f>
        <v>24.5</v>
      </c>
      <c r="AS128" s="1478">
        <f>+Help_FC!$G128*Help_FC!AM128</f>
        <v>0</v>
      </c>
      <c r="AV128" s="5">
        <v>1</v>
      </c>
    </row>
    <row r="129" spans="1:48" x14ac:dyDescent="0.2">
      <c r="A129" s="1">
        <v>45053</v>
      </c>
      <c r="B129" s="2">
        <v>602.74193548387098</v>
      </c>
      <c r="C129" s="2">
        <v>384.19349999999997</v>
      </c>
      <c r="D129" s="2">
        <v>112.90322580645162</v>
      </c>
      <c r="E129" s="2">
        <v>94.193548387096769</v>
      </c>
      <c r="F129" s="2">
        <v>272.94902523521023</v>
      </c>
      <c r="G129" s="2">
        <v>302.8185785816969</v>
      </c>
      <c r="H129" s="1478">
        <v>272.94902523521023</v>
      </c>
      <c r="I129" s="1478">
        <v>268.57974199629939</v>
      </c>
      <c r="J129" s="1478">
        <v>19.41935483870968</v>
      </c>
      <c r="K129" s="1478">
        <v>4.838709677419355</v>
      </c>
      <c r="L129" s="1478">
        <v>2.3225806451612905</v>
      </c>
      <c r="M129" s="1478">
        <v>693.54838709677415</v>
      </c>
      <c r="N129" s="2">
        <f>100*Help_FC!H214</f>
        <v>91.666666666666657</v>
      </c>
      <c r="O129" s="2">
        <v>528.54838709677415</v>
      </c>
      <c r="P129" s="2">
        <v>343.38709999999998</v>
      </c>
      <c r="Q129" s="2">
        <v>112.90322580645162</v>
      </c>
      <c r="R129" s="2">
        <v>49.193548387096776</v>
      </c>
      <c r="S129" s="2">
        <v>240.76245331972694</v>
      </c>
      <c r="T129" s="2">
        <v>282.66937651929652</v>
      </c>
      <c r="U129" s="1478">
        <v>240.76245331972694</v>
      </c>
      <c r="V129" s="1478">
        <v>239.28996155320959</v>
      </c>
      <c r="W129" s="1478">
        <v>19.41935483870968</v>
      </c>
      <c r="X129" s="1478">
        <v>4.838709677419355</v>
      </c>
      <c r="Y129" s="1478">
        <v>2.5806451612903225</v>
      </c>
      <c r="Z129" s="1478">
        <v>870.9677419354839</v>
      </c>
      <c r="AA129" s="2">
        <v>83.23</v>
      </c>
      <c r="AE129" s="2">
        <f>+Help_FC!$G129*Help_FC!Y129</f>
        <v>282.54838709677421</v>
      </c>
      <c r="AF129" s="2">
        <f>+Help_FC!$G129*Help_FC!Z129</f>
        <v>82.838709677419359</v>
      </c>
      <c r="AG129" s="2">
        <f>+Help_FC!$G129*Help_FC!AA129</f>
        <v>0</v>
      </c>
      <c r="AH129" s="2">
        <f>+Help_FC!$G129*Help_FC!AB129</f>
        <v>238.19354838709677</v>
      </c>
      <c r="AI129" s="2">
        <f>+Help_FC!$G129*Help_FC!AC129</f>
        <v>11</v>
      </c>
      <c r="AJ129" s="2">
        <f>+Help_FC!$G129*Help_FC!AD129</f>
        <v>29.225806451612904</v>
      </c>
      <c r="AK129" s="2">
        <f>+Help_FC!$G129*Help_FC!AE129</f>
        <v>42.516129032258064</v>
      </c>
      <c r="AL129" s="2">
        <f>+Help_FC!$G129*Help_FC!AF129</f>
        <v>4.67741935483871</v>
      </c>
      <c r="AM129" s="2">
        <f>+Help_FC!$G129*Help_FC!AG129</f>
        <v>18</v>
      </c>
      <c r="AN129" s="2">
        <f>+Help_FC!$G129*Help_FC!AH129</f>
        <v>132.51612903225805</v>
      </c>
      <c r="AO129" s="2">
        <f>+Help_FC!$G129*Help_FC!AI129</f>
        <v>116.38709677419355</v>
      </c>
      <c r="AP129" s="2">
        <f>+Help_FC!$G129*Help_FC!AJ129</f>
        <v>11.883549047560523</v>
      </c>
      <c r="AQ129" s="2">
        <f>+Help_FC!$G129*Help_FC!AK129</f>
        <v>236.03225806451613</v>
      </c>
      <c r="AR129" s="1478">
        <f>+Help_FC!$G129*Help_FC!AL129</f>
        <v>24.5</v>
      </c>
      <c r="AS129" s="1478">
        <f>+Help_FC!$G129*Help_FC!AM129</f>
        <v>0</v>
      </c>
      <c r="AV129" s="5">
        <v>1</v>
      </c>
    </row>
    <row r="130" spans="1:48" x14ac:dyDescent="0.2">
      <c r="A130" s="1">
        <v>45054</v>
      </c>
      <c r="B130" s="2">
        <v>602.74193548387098</v>
      </c>
      <c r="C130" s="2">
        <v>384.19349999999997</v>
      </c>
      <c r="D130" s="2">
        <v>112.90322580645162</v>
      </c>
      <c r="E130" s="2">
        <v>94.193548387096769</v>
      </c>
      <c r="F130" s="2">
        <v>272.94902523521023</v>
      </c>
      <c r="G130" s="2">
        <v>302.8185785816969</v>
      </c>
      <c r="H130" s="1478">
        <v>272.94902523521023</v>
      </c>
      <c r="I130" s="1478">
        <v>268.57974199629939</v>
      </c>
      <c r="J130" s="1478">
        <v>19.41935483870968</v>
      </c>
      <c r="K130" s="1478">
        <v>4.838709677419355</v>
      </c>
      <c r="L130" s="1478">
        <v>2.3225806451612905</v>
      </c>
      <c r="M130" s="1478">
        <v>693.54838709677415</v>
      </c>
      <c r="N130" s="2">
        <f>100*Help_FC!H215</f>
        <v>0</v>
      </c>
      <c r="O130" s="2">
        <v>528.54838709677415</v>
      </c>
      <c r="P130" s="2">
        <v>343.38709999999998</v>
      </c>
      <c r="Q130" s="2">
        <v>112.90322580645162</v>
      </c>
      <c r="R130" s="2">
        <v>49.193548387096776</v>
      </c>
      <c r="S130" s="2">
        <v>240.76245331972694</v>
      </c>
      <c r="T130" s="2">
        <v>282.66937651929652</v>
      </c>
      <c r="U130" s="1478">
        <v>240.76245331972694</v>
      </c>
      <c r="V130" s="1478">
        <v>239.28996155320959</v>
      </c>
      <c r="W130" s="1478">
        <v>19.41935483870968</v>
      </c>
      <c r="X130" s="1478">
        <v>4.838709677419355</v>
      </c>
      <c r="Y130" s="1478">
        <v>2.5806451612903225</v>
      </c>
      <c r="Z130" s="1478">
        <v>870.9677419354839</v>
      </c>
      <c r="AA130" s="2">
        <v>83.23</v>
      </c>
      <c r="AE130" s="2">
        <f>+Help_FC!$G130*Help_FC!Y130</f>
        <v>282.54838709677421</v>
      </c>
      <c r="AF130" s="2">
        <f>+Help_FC!$G130*Help_FC!Z130</f>
        <v>82.838709677419359</v>
      </c>
      <c r="AG130" s="2">
        <f>+Help_FC!$G130*Help_FC!AA130</f>
        <v>0</v>
      </c>
      <c r="AH130" s="2">
        <f>+Help_FC!$G130*Help_FC!AB130</f>
        <v>238.19354838709677</v>
      </c>
      <c r="AI130" s="2">
        <f>+Help_FC!$G130*Help_FC!AC130</f>
        <v>11</v>
      </c>
      <c r="AJ130" s="2">
        <f>+Help_FC!$G130*Help_FC!AD130</f>
        <v>29.225806451612904</v>
      </c>
      <c r="AK130" s="2">
        <f>+Help_FC!$G130*Help_FC!AE130</f>
        <v>42.516129032258064</v>
      </c>
      <c r="AL130" s="2">
        <f>+Help_FC!$G130*Help_FC!AF130</f>
        <v>4.67741935483871</v>
      </c>
      <c r="AM130" s="2">
        <f>+Help_FC!$G130*Help_FC!AG130</f>
        <v>18</v>
      </c>
      <c r="AN130" s="2">
        <f>+Help_FC!$G130*Help_FC!AH130</f>
        <v>132.51612903225805</v>
      </c>
      <c r="AO130" s="2">
        <f>+Help_FC!$G130*Help_FC!AI130</f>
        <v>116.38709677419355</v>
      </c>
      <c r="AP130" s="2">
        <f>+Help_FC!$G130*Help_FC!AJ130</f>
        <v>11.883549047560523</v>
      </c>
      <c r="AQ130" s="2">
        <f>+Help_FC!$G130*Help_FC!AK130</f>
        <v>236.03225806451613</v>
      </c>
      <c r="AR130" s="1478">
        <f>+Help_FC!$G130*Help_FC!AL130</f>
        <v>24.5</v>
      </c>
      <c r="AS130" s="1478">
        <f>+Help_FC!$G130*Help_FC!AM130</f>
        <v>0</v>
      </c>
      <c r="AV130" s="5">
        <v>1</v>
      </c>
    </row>
    <row r="131" spans="1:48" x14ac:dyDescent="0.2">
      <c r="A131" s="1">
        <v>45055</v>
      </c>
      <c r="B131" s="2">
        <v>602.74193548387098</v>
      </c>
      <c r="C131" s="2">
        <v>384.19349999999997</v>
      </c>
      <c r="D131" s="2">
        <v>112.90322580645162</v>
      </c>
      <c r="E131" s="2">
        <v>94.193548387096769</v>
      </c>
      <c r="F131" s="2">
        <v>272.94902523521023</v>
      </c>
      <c r="G131" s="2">
        <v>302.8185785816969</v>
      </c>
      <c r="H131" s="1478">
        <v>272.94902523521023</v>
      </c>
      <c r="I131" s="1478">
        <v>268.57974199629939</v>
      </c>
      <c r="J131" s="1478">
        <v>19.41935483870968</v>
      </c>
      <c r="K131" s="1478">
        <v>4.838709677419355</v>
      </c>
      <c r="L131" s="1478">
        <v>2.3225806451612905</v>
      </c>
      <c r="M131" s="1478">
        <v>693.54838709677415</v>
      </c>
      <c r="N131" s="2">
        <f>100*Help_FC!H216</f>
        <v>33.000000000000007</v>
      </c>
      <c r="O131" s="2">
        <v>528.54838709677415</v>
      </c>
      <c r="P131" s="2">
        <v>343.38709999999998</v>
      </c>
      <c r="Q131" s="2">
        <v>112.90322580645162</v>
      </c>
      <c r="R131" s="2">
        <v>49.193548387096776</v>
      </c>
      <c r="S131" s="2">
        <v>240.76245331972694</v>
      </c>
      <c r="T131" s="2">
        <v>282.66937651929652</v>
      </c>
      <c r="U131" s="1478">
        <v>240.76245331972694</v>
      </c>
      <c r="V131" s="1478">
        <v>239.28996155320959</v>
      </c>
      <c r="W131" s="1478">
        <v>19.41935483870968</v>
      </c>
      <c r="X131" s="1478">
        <v>4.838709677419355</v>
      </c>
      <c r="Y131" s="1478">
        <v>2.5806451612903225</v>
      </c>
      <c r="Z131" s="1478">
        <v>870.9677419354839</v>
      </c>
      <c r="AA131" s="2">
        <v>83.23</v>
      </c>
      <c r="AE131" s="2">
        <f>+Help_FC!$G131*Help_FC!Y131</f>
        <v>282.54838709677421</v>
      </c>
      <c r="AF131" s="2">
        <f>+Help_FC!$G131*Help_FC!Z131</f>
        <v>82.838709677419359</v>
      </c>
      <c r="AG131" s="2">
        <f>+Help_FC!$G131*Help_FC!AA131</f>
        <v>0</v>
      </c>
      <c r="AH131" s="2">
        <f>+Help_FC!$G131*Help_FC!AB131</f>
        <v>238.19354838709677</v>
      </c>
      <c r="AI131" s="2">
        <f>+Help_FC!$G131*Help_FC!AC131</f>
        <v>11</v>
      </c>
      <c r="AJ131" s="2">
        <f>+Help_FC!$G131*Help_FC!AD131</f>
        <v>29.225806451612904</v>
      </c>
      <c r="AK131" s="2">
        <f>+Help_FC!$G131*Help_FC!AE131</f>
        <v>42.516129032258064</v>
      </c>
      <c r="AL131" s="2">
        <f>+Help_FC!$G131*Help_FC!AF131</f>
        <v>4.67741935483871</v>
      </c>
      <c r="AM131" s="2">
        <f>+Help_FC!$G131*Help_FC!AG131</f>
        <v>18</v>
      </c>
      <c r="AN131" s="2">
        <f>+Help_FC!$G131*Help_FC!AH131</f>
        <v>132.51612903225805</v>
      </c>
      <c r="AO131" s="2">
        <f>+Help_FC!$G131*Help_FC!AI131</f>
        <v>116.38709677419355</v>
      </c>
      <c r="AP131" s="2">
        <f>+Help_FC!$G131*Help_FC!AJ131</f>
        <v>11.883549047560523</v>
      </c>
      <c r="AQ131" s="2">
        <f>+Help_FC!$G131*Help_FC!AK131</f>
        <v>236.03225806451613</v>
      </c>
      <c r="AR131" s="1478">
        <f>+Help_FC!$G131*Help_FC!AL131</f>
        <v>24.5</v>
      </c>
      <c r="AS131" s="1478">
        <f>+Help_FC!$G131*Help_FC!AM131</f>
        <v>0</v>
      </c>
      <c r="AV131" s="5">
        <v>1</v>
      </c>
    </row>
    <row r="132" spans="1:48" x14ac:dyDescent="0.2">
      <c r="A132" s="1">
        <v>45056</v>
      </c>
      <c r="B132" s="2">
        <v>602.74193548387098</v>
      </c>
      <c r="C132" s="2">
        <v>384.19349999999997</v>
      </c>
      <c r="D132" s="2">
        <v>112.90322580645162</v>
      </c>
      <c r="E132" s="2">
        <v>94.193548387096769</v>
      </c>
      <c r="F132" s="2">
        <v>272.94902523521023</v>
      </c>
      <c r="G132" s="2">
        <v>302.8185785816969</v>
      </c>
      <c r="H132" s="1478">
        <v>272.94902523521023</v>
      </c>
      <c r="I132" s="1478">
        <v>268.57974199629939</v>
      </c>
      <c r="J132" s="1478">
        <v>19.41935483870968</v>
      </c>
      <c r="K132" s="1478">
        <v>4.838709677419355</v>
      </c>
      <c r="L132" s="1478">
        <v>2.3225806451612905</v>
      </c>
      <c r="M132" s="1478">
        <v>693.54838709677415</v>
      </c>
      <c r="N132" s="2">
        <f>100*Help_FC!H217</f>
        <v>100</v>
      </c>
      <c r="O132" s="2">
        <v>528.54838709677415</v>
      </c>
      <c r="P132" s="2">
        <v>343.38709999999998</v>
      </c>
      <c r="Q132" s="2">
        <v>112.90322580645162</v>
      </c>
      <c r="R132" s="2">
        <v>49.193548387096776</v>
      </c>
      <c r="S132" s="2">
        <v>240.76245331972694</v>
      </c>
      <c r="T132" s="2">
        <v>282.66937651929652</v>
      </c>
      <c r="U132" s="1478">
        <v>240.76245331972694</v>
      </c>
      <c r="V132" s="1478">
        <v>239.28996155320959</v>
      </c>
      <c r="W132" s="1478">
        <v>19.41935483870968</v>
      </c>
      <c r="X132" s="1478">
        <v>4.838709677419355</v>
      </c>
      <c r="Y132" s="1478">
        <v>2.5806451612903225</v>
      </c>
      <c r="Z132" s="1478">
        <v>870.9677419354839</v>
      </c>
      <c r="AA132" s="2">
        <v>83.23</v>
      </c>
      <c r="AE132" s="2">
        <f>+Help_FC!$G132*Help_FC!Y132</f>
        <v>282.54838709677421</v>
      </c>
      <c r="AF132" s="2">
        <f>+Help_FC!$G132*Help_FC!Z132</f>
        <v>82.838709677419359</v>
      </c>
      <c r="AG132" s="2">
        <f>+Help_FC!$G132*Help_FC!AA132</f>
        <v>0</v>
      </c>
      <c r="AH132" s="2">
        <f>+Help_FC!$G132*Help_FC!AB132</f>
        <v>238.19354838709677</v>
      </c>
      <c r="AI132" s="2">
        <f>+Help_FC!$G132*Help_FC!AC132</f>
        <v>11</v>
      </c>
      <c r="AJ132" s="2">
        <f>+Help_FC!$G132*Help_FC!AD132</f>
        <v>29.225806451612904</v>
      </c>
      <c r="AK132" s="2">
        <f>+Help_FC!$G132*Help_FC!AE132</f>
        <v>42.516129032258064</v>
      </c>
      <c r="AL132" s="2">
        <f>+Help_FC!$G132*Help_FC!AF132</f>
        <v>4.67741935483871</v>
      </c>
      <c r="AM132" s="2">
        <f>+Help_FC!$G132*Help_FC!AG132</f>
        <v>18</v>
      </c>
      <c r="AN132" s="2">
        <f>+Help_FC!$G132*Help_FC!AH132</f>
        <v>132.51612903225805</v>
      </c>
      <c r="AO132" s="2">
        <f>+Help_FC!$G132*Help_FC!AI132</f>
        <v>116.38709677419355</v>
      </c>
      <c r="AP132" s="2">
        <f>+Help_FC!$G132*Help_FC!AJ132</f>
        <v>11.883549047560523</v>
      </c>
      <c r="AQ132" s="2">
        <f>+Help_FC!$G132*Help_FC!AK132</f>
        <v>236.03225806451613</v>
      </c>
      <c r="AR132" s="1478">
        <f>+Help_FC!$G132*Help_FC!AL132</f>
        <v>24.5</v>
      </c>
      <c r="AS132" s="1478">
        <f>+Help_FC!$G132*Help_FC!AM132</f>
        <v>0</v>
      </c>
      <c r="AV132" s="5">
        <v>1</v>
      </c>
    </row>
    <row r="133" spans="1:48" x14ac:dyDescent="0.2">
      <c r="A133" s="1">
        <v>45057</v>
      </c>
      <c r="B133" s="2">
        <v>602.74193548387098</v>
      </c>
      <c r="C133" s="2">
        <v>384.19349999999997</v>
      </c>
      <c r="D133" s="2">
        <v>112.90322580645162</v>
      </c>
      <c r="E133" s="2">
        <v>94.193548387096769</v>
      </c>
      <c r="F133" s="2">
        <v>272.94902523521023</v>
      </c>
      <c r="G133" s="2">
        <v>302.8185785816969</v>
      </c>
      <c r="H133" s="1478">
        <v>272.94902523521023</v>
      </c>
      <c r="I133" s="1478">
        <v>268.57974199629939</v>
      </c>
      <c r="J133" s="1478">
        <v>19.41935483870968</v>
      </c>
      <c r="K133" s="1478">
        <v>4.838709677419355</v>
      </c>
      <c r="L133" s="1478">
        <v>2.3225806451612905</v>
      </c>
      <c r="M133" s="1478">
        <v>693.54838709677415</v>
      </c>
      <c r="N133" s="2">
        <f>100*Help_FC!H218</f>
        <v>100</v>
      </c>
      <c r="O133" s="2">
        <v>528.54838709677415</v>
      </c>
      <c r="P133" s="2">
        <v>343.38709999999998</v>
      </c>
      <c r="Q133" s="2">
        <v>112.90322580645162</v>
      </c>
      <c r="R133" s="2">
        <v>49.193548387096776</v>
      </c>
      <c r="S133" s="2">
        <v>240.76245331972694</v>
      </c>
      <c r="T133" s="2">
        <v>282.66937651929652</v>
      </c>
      <c r="U133" s="1478">
        <v>240.76245331972694</v>
      </c>
      <c r="V133" s="1478">
        <v>239.28996155320959</v>
      </c>
      <c r="W133" s="1478">
        <v>19.41935483870968</v>
      </c>
      <c r="X133" s="1478">
        <v>4.838709677419355</v>
      </c>
      <c r="Y133" s="1478">
        <v>2.5806451612903225</v>
      </c>
      <c r="Z133" s="1478">
        <v>870.9677419354839</v>
      </c>
      <c r="AA133" s="2">
        <v>83.23</v>
      </c>
      <c r="AE133" s="2">
        <f>+Help_FC!$G133*Help_FC!Y133</f>
        <v>282.54838709677421</v>
      </c>
      <c r="AF133" s="2">
        <f>+Help_FC!$G133*Help_FC!Z133</f>
        <v>82.838709677419359</v>
      </c>
      <c r="AG133" s="2">
        <f>+Help_FC!$G133*Help_FC!AA133</f>
        <v>0</v>
      </c>
      <c r="AH133" s="2">
        <f>+Help_FC!$G133*Help_FC!AB133</f>
        <v>238.19354838709677</v>
      </c>
      <c r="AI133" s="2">
        <f>+Help_FC!$G133*Help_FC!AC133</f>
        <v>11</v>
      </c>
      <c r="AJ133" s="2">
        <f>+Help_FC!$G133*Help_FC!AD133</f>
        <v>29.225806451612904</v>
      </c>
      <c r="AK133" s="2">
        <f>+Help_FC!$G133*Help_FC!AE133</f>
        <v>42.516129032258064</v>
      </c>
      <c r="AL133" s="2">
        <f>+Help_FC!$G133*Help_FC!AF133</f>
        <v>4.67741935483871</v>
      </c>
      <c r="AM133" s="2">
        <f>+Help_FC!$G133*Help_FC!AG133</f>
        <v>18</v>
      </c>
      <c r="AN133" s="2">
        <f>+Help_FC!$G133*Help_FC!AH133</f>
        <v>132.51612903225805</v>
      </c>
      <c r="AO133" s="2">
        <f>+Help_FC!$G133*Help_FC!AI133</f>
        <v>116.38709677419355</v>
      </c>
      <c r="AP133" s="2">
        <f>+Help_FC!$G133*Help_FC!AJ133</f>
        <v>11.883549047560523</v>
      </c>
      <c r="AQ133" s="2">
        <f>+Help_FC!$G133*Help_FC!AK133</f>
        <v>236.03225806451613</v>
      </c>
      <c r="AR133" s="1478">
        <f>+Help_FC!$G133*Help_FC!AL133</f>
        <v>24.5</v>
      </c>
      <c r="AS133" s="1478">
        <f>+Help_FC!$G133*Help_FC!AM133</f>
        <v>0</v>
      </c>
      <c r="AV133" s="5">
        <v>1</v>
      </c>
    </row>
    <row r="134" spans="1:48" x14ac:dyDescent="0.2">
      <c r="A134" s="1">
        <v>45058</v>
      </c>
      <c r="B134" s="2">
        <v>602.74193548387098</v>
      </c>
      <c r="C134" s="2">
        <v>384.19349999999997</v>
      </c>
      <c r="D134" s="2">
        <v>112.90322580645162</v>
      </c>
      <c r="E134" s="2">
        <v>94.193548387096769</v>
      </c>
      <c r="F134" s="2">
        <v>272.94902523521023</v>
      </c>
      <c r="G134" s="2">
        <v>302.8185785816969</v>
      </c>
      <c r="H134" s="1478">
        <v>272.94902523521023</v>
      </c>
      <c r="I134" s="1478">
        <v>268.57974199629939</v>
      </c>
      <c r="J134" s="1478">
        <v>19.41935483870968</v>
      </c>
      <c r="K134" s="1478">
        <v>4.838709677419355</v>
      </c>
      <c r="L134" s="1478">
        <v>2.3225806451612905</v>
      </c>
      <c r="M134" s="1478">
        <v>693.54838709677415</v>
      </c>
      <c r="N134" s="2">
        <f>100*Help_FC!H219</f>
        <v>100</v>
      </c>
      <c r="O134" s="2">
        <v>528.54838709677415</v>
      </c>
      <c r="P134" s="2">
        <v>343.38709999999998</v>
      </c>
      <c r="Q134" s="2">
        <v>112.90322580645162</v>
      </c>
      <c r="R134" s="2">
        <v>49.193548387096776</v>
      </c>
      <c r="S134" s="2">
        <v>240.76245331972694</v>
      </c>
      <c r="T134" s="2">
        <v>282.66937651929652</v>
      </c>
      <c r="U134" s="1478">
        <v>240.76245331972694</v>
      </c>
      <c r="V134" s="1478">
        <v>239.28996155320959</v>
      </c>
      <c r="W134" s="1478">
        <v>19.41935483870968</v>
      </c>
      <c r="X134" s="1478">
        <v>4.838709677419355</v>
      </c>
      <c r="Y134" s="1478">
        <v>2.5806451612903225</v>
      </c>
      <c r="Z134" s="1478">
        <v>870.9677419354839</v>
      </c>
      <c r="AA134" s="2">
        <v>83.23</v>
      </c>
      <c r="AE134" s="2">
        <f>+Help_FC!$G134*Help_FC!Y134</f>
        <v>282.54838709677421</v>
      </c>
      <c r="AF134" s="2">
        <f>+Help_FC!$G134*Help_FC!Z134</f>
        <v>82.838709677419359</v>
      </c>
      <c r="AG134" s="2">
        <f>+Help_FC!$G134*Help_FC!AA134</f>
        <v>0</v>
      </c>
      <c r="AH134" s="2">
        <f>+Help_FC!$G134*Help_FC!AB134</f>
        <v>238.19354838709677</v>
      </c>
      <c r="AI134" s="2">
        <f>+Help_FC!$G134*Help_FC!AC134</f>
        <v>11</v>
      </c>
      <c r="AJ134" s="2">
        <f>+Help_FC!$G134*Help_FC!AD134</f>
        <v>29.225806451612904</v>
      </c>
      <c r="AK134" s="2">
        <f>+Help_FC!$G134*Help_FC!AE134</f>
        <v>42.516129032258064</v>
      </c>
      <c r="AL134" s="2">
        <f>+Help_FC!$G134*Help_FC!AF134</f>
        <v>4.67741935483871</v>
      </c>
      <c r="AM134" s="2">
        <f>+Help_FC!$G134*Help_FC!AG134</f>
        <v>18</v>
      </c>
      <c r="AN134" s="2">
        <f>+Help_FC!$G134*Help_FC!AH134</f>
        <v>132.51612903225805</v>
      </c>
      <c r="AO134" s="2">
        <f>+Help_FC!$G134*Help_FC!AI134</f>
        <v>116.38709677419355</v>
      </c>
      <c r="AP134" s="2">
        <f>+Help_FC!$G134*Help_FC!AJ134</f>
        <v>11.883549047560523</v>
      </c>
      <c r="AQ134" s="2">
        <f>+Help_FC!$G134*Help_FC!AK134</f>
        <v>236.03225806451613</v>
      </c>
      <c r="AR134" s="1478">
        <f>+Help_FC!$G134*Help_FC!AL134</f>
        <v>24.5</v>
      </c>
      <c r="AS134" s="1478">
        <f>+Help_FC!$G134*Help_FC!AM134</f>
        <v>0</v>
      </c>
      <c r="AV134" s="5">
        <v>1</v>
      </c>
    </row>
    <row r="135" spans="1:48" x14ac:dyDescent="0.2">
      <c r="A135" s="1">
        <v>45059</v>
      </c>
      <c r="B135" s="2">
        <v>602.74193548387098</v>
      </c>
      <c r="C135" s="2">
        <v>384.19349999999997</v>
      </c>
      <c r="D135" s="2">
        <v>112.90322580645162</v>
      </c>
      <c r="E135" s="2">
        <v>94.193548387096769</v>
      </c>
      <c r="F135" s="2">
        <v>272.94902523521023</v>
      </c>
      <c r="G135" s="2">
        <v>302.8185785816969</v>
      </c>
      <c r="H135" s="1478">
        <v>272.94902523521023</v>
      </c>
      <c r="I135" s="1478">
        <v>268.57974199629939</v>
      </c>
      <c r="J135" s="1478">
        <v>19.41935483870968</v>
      </c>
      <c r="K135" s="1478">
        <v>4.838709677419355</v>
      </c>
      <c r="L135" s="1478">
        <v>2.3225806451612905</v>
      </c>
      <c r="M135" s="1478">
        <v>693.54838709677415</v>
      </c>
      <c r="N135" s="2">
        <f>100*Help_FC!H220</f>
        <v>100</v>
      </c>
      <c r="O135" s="2">
        <v>528.54838709677415</v>
      </c>
      <c r="P135" s="2">
        <v>343.38709999999998</v>
      </c>
      <c r="Q135" s="2">
        <v>112.90322580645162</v>
      </c>
      <c r="R135" s="2">
        <v>49.193548387096776</v>
      </c>
      <c r="S135" s="2">
        <v>240.76245331972694</v>
      </c>
      <c r="T135" s="2">
        <v>282.66937651929652</v>
      </c>
      <c r="U135" s="1478">
        <v>240.76245331972694</v>
      </c>
      <c r="V135" s="1478">
        <v>239.28996155320959</v>
      </c>
      <c r="W135" s="1478">
        <v>19.41935483870968</v>
      </c>
      <c r="X135" s="1478">
        <v>4.838709677419355</v>
      </c>
      <c r="Y135" s="1478">
        <v>2.5806451612903225</v>
      </c>
      <c r="Z135" s="1478">
        <v>870.9677419354839</v>
      </c>
      <c r="AA135" s="2">
        <v>83.23</v>
      </c>
      <c r="AE135" s="2">
        <f>+Help_FC!$G135*Help_FC!Y135</f>
        <v>282.54838709677421</v>
      </c>
      <c r="AF135" s="2">
        <f>+Help_FC!$G135*Help_FC!Z135</f>
        <v>82.838709677419359</v>
      </c>
      <c r="AG135" s="2">
        <f>+Help_FC!$G135*Help_FC!AA135</f>
        <v>0</v>
      </c>
      <c r="AH135" s="2">
        <f>+Help_FC!$G135*Help_FC!AB135</f>
        <v>238.19354838709677</v>
      </c>
      <c r="AI135" s="2">
        <f>+Help_FC!$G135*Help_FC!AC135</f>
        <v>11</v>
      </c>
      <c r="AJ135" s="2">
        <f>+Help_FC!$G135*Help_FC!AD135</f>
        <v>29.225806451612904</v>
      </c>
      <c r="AK135" s="2">
        <f>+Help_FC!$G135*Help_FC!AE135</f>
        <v>42.516129032258064</v>
      </c>
      <c r="AL135" s="2">
        <f>+Help_FC!$G135*Help_FC!AF135</f>
        <v>4.67741935483871</v>
      </c>
      <c r="AM135" s="2">
        <f>+Help_FC!$G135*Help_FC!AG135</f>
        <v>18</v>
      </c>
      <c r="AN135" s="2">
        <f>+Help_FC!$G135*Help_FC!AH135</f>
        <v>132.51612903225805</v>
      </c>
      <c r="AO135" s="2">
        <f>+Help_FC!$G135*Help_FC!AI135</f>
        <v>116.38709677419355</v>
      </c>
      <c r="AP135" s="2">
        <f>+Help_FC!$G135*Help_FC!AJ135</f>
        <v>11.883549047560523</v>
      </c>
      <c r="AQ135" s="2">
        <f>+Help_FC!$G135*Help_FC!AK135</f>
        <v>236.03225806451613</v>
      </c>
      <c r="AR135" s="1478">
        <f>+Help_FC!$G135*Help_FC!AL135</f>
        <v>24.5</v>
      </c>
      <c r="AS135" s="1478">
        <f>+Help_FC!$G135*Help_FC!AM135</f>
        <v>0</v>
      </c>
      <c r="AV135" s="5">
        <v>1</v>
      </c>
    </row>
    <row r="136" spans="1:48" x14ac:dyDescent="0.2">
      <c r="A136" s="1">
        <v>45060</v>
      </c>
      <c r="B136" s="2">
        <v>602.74193548387098</v>
      </c>
      <c r="C136" s="2">
        <v>384.19349999999997</v>
      </c>
      <c r="D136" s="2">
        <v>112.90322580645162</v>
      </c>
      <c r="E136" s="2">
        <v>94.193548387096769</v>
      </c>
      <c r="F136" s="2">
        <v>272.94902523521023</v>
      </c>
      <c r="G136" s="2">
        <v>302.8185785816969</v>
      </c>
      <c r="H136" s="1478">
        <v>272.94902523521023</v>
      </c>
      <c r="I136" s="1478">
        <v>268.57974199629939</v>
      </c>
      <c r="J136" s="1478">
        <v>19.41935483870968</v>
      </c>
      <c r="K136" s="1478">
        <v>4.838709677419355</v>
      </c>
      <c r="L136" s="1478">
        <v>2.3225806451612905</v>
      </c>
      <c r="M136" s="1478">
        <v>693.54838709677415</v>
      </c>
      <c r="N136" s="2">
        <f>100*Help_FC!H221</f>
        <v>100</v>
      </c>
      <c r="O136" s="2">
        <v>528.54838709677415</v>
      </c>
      <c r="P136" s="2">
        <v>343.38709999999998</v>
      </c>
      <c r="Q136" s="2">
        <v>112.90322580645162</v>
      </c>
      <c r="R136" s="2">
        <v>49.193548387096776</v>
      </c>
      <c r="S136" s="2">
        <v>240.76245331972694</v>
      </c>
      <c r="T136" s="2">
        <v>282.66937651929652</v>
      </c>
      <c r="U136" s="1478">
        <v>240.76245331972694</v>
      </c>
      <c r="V136" s="1478">
        <v>239.28996155320959</v>
      </c>
      <c r="W136" s="1478">
        <v>19.41935483870968</v>
      </c>
      <c r="X136" s="1478">
        <v>4.838709677419355</v>
      </c>
      <c r="Y136" s="1478">
        <v>2.5806451612903225</v>
      </c>
      <c r="Z136" s="1478">
        <v>870.9677419354839</v>
      </c>
      <c r="AA136" s="2">
        <v>83.23</v>
      </c>
      <c r="AE136" s="2">
        <f>+Help_FC!$G136*Help_FC!Y136</f>
        <v>282.54838709677421</v>
      </c>
      <c r="AF136" s="2">
        <f>+Help_FC!$G136*Help_FC!Z136</f>
        <v>82.838709677419359</v>
      </c>
      <c r="AG136" s="2">
        <f>+Help_FC!$G136*Help_FC!AA136</f>
        <v>0</v>
      </c>
      <c r="AH136" s="2">
        <f>+Help_FC!$G136*Help_FC!AB136</f>
        <v>238.19354838709677</v>
      </c>
      <c r="AI136" s="2">
        <f>+Help_FC!$G136*Help_FC!AC136</f>
        <v>11</v>
      </c>
      <c r="AJ136" s="2">
        <f>+Help_FC!$G136*Help_FC!AD136</f>
        <v>29.225806451612904</v>
      </c>
      <c r="AK136" s="2">
        <f>+Help_FC!$G136*Help_FC!AE136</f>
        <v>42.516129032258064</v>
      </c>
      <c r="AL136" s="2">
        <f>+Help_FC!$G136*Help_FC!AF136</f>
        <v>4.67741935483871</v>
      </c>
      <c r="AM136" s="2">
        <f>+Help_FC!$G136*Help_FC!AG136</f>
        <v>18</v>
      </c>
      <c r="AN136" s="2">
        <f>+Help_FC!$G136*Help_FC!AH136</f>
        <v>132.51612903225805</v>
      </c>
      <c r="AO136" s="2">
        <f>+Help_FC!$G136*Help_FC!AI136</f>
        <v>116.38709677419355</v>
      </c>
      <c r="AP136" s="2">
        <f>+Help_FC!$G136*Help_FC!AJ136</f>
        <v>11.883549047560523</v>
      </c>
      <c r="AQ136" s="2">
        <f>+Help_FC!$G136*Help_FC!AK136</f>
        <v>236.03225806451613</v>
      </c>
      <c r="AR136" s="1478">
        <f>+Help_FC!$G136*Help_FC!AL136</f>
        <v>24.5</v>
      </c>
      <c r="AS136" s="1478">
        <f>+Help_FC!$G136*Help_FC!AM136</f>
        <v>0</v>
      </c>
      <c r="AV136" s="5">
        <v>1</v>
      </c>
    </row>
    <row r="137" spans="1:48" x14ac:dyDescent="0.2">
      <c r="A137" s="1">
        <v>45061</v>
      </c>
      <c r="B137" s="2">
        <v>602.74193548387098</v>
      </c>
      <c r="C137" s="2">
        <v>384.19349999999997</v>
      </c>
      <c r="D137" s="2">
        <v>112.90322580645162</v>
      </c>
      <c r="E137" s="2">
        <v>94.193548387096769</v>
      </c>
      <c r="F137" s="2">
        <v>272.94902523521023</v>
      </c>
      <c r="G137" s="2">
        <v>302.8185785816969</v>
      </c>
      <c r="H137" s="1478">
        <v>272.94902523521023</v>
      </c>
      <c r="I137" s="1478">
        <v>268.57974199629939</v>
      </c>
      <c r="J137" s="1478">
        <v>19.41935483870968</v>
      </c>
      <c r="K137" s="1478">
        <v>4.838709677419355</v>
      </c>
      <c r="L137" s="1478">
        <v>2.3225806451612905</v>
      </c>
      <c r="M137" s="1478">
        <v>693.54838709677415</v>
      </c>
      <c r="N137" s="2">
        <f>100*Help_FC!H222</f>
        <v>100</v>
      </c>
      <c r="O137" s="2">
        <v>528.54838709677415</v>
      </c>
      <c r="P137" s="2">
        <v>343.38709999999998</v>
      </c>
      <c r="Q137" s="2">
        <v>112.90322580645162</v>
      </c>
      <c r="R137" s="2">
        <v>49.193548387096776</v>
      </c>
      <c r="S137" s="2">
        <v>240.76245331972694</v>
      </c>
      <c r="T137" s="2">
        <v>282.66937651929652</v>
      </c>
      <c r="U137" s="1478">
        <v>240.76245331972694</v>
      </c>
      <c r="V137" s="1478">
        <v>239.28996155320959</v>
      </c>
      <c r="W137" s="1478">
        <v>19.41935483870968</v>
      </c>
      <c r="X137" s="1478">
        <v>4.838709677419355</v>
      </c>
      <c r="Y137" s="1478">
        <v>2.5806451612903225</v>
      </c>
      <c r="Z137" s="1478">
        <v>870.9677419354839</v>
      </c>
      <c r="AA137" s="2">
        <v>83.23</v>
      </c>
      <c r="AE137" s="2">
        <f>+Help_FC!$G137*Help_FC!Y137</f>
        <v>282.54838709677421</v>
      </c>
      <c r="AF137" s="2">
        <f>+Help_FC!$G137*Help_FC!Z137</f>
        <v>82.838709677419359</v>
      </c>
      <c r="AG137" s="2">
        <f>+Help_FC!$G137*Help_FC!AA137</f>
        <v>0</v>
      </c>
      <c r="AH137" s="2">
        <f>+Help_FC!$G137*Help_FC!AB137</f>
        <v>238.19354838709677</v>
      </c>
      <c r="AI137" s="2">
        <f>+Help_FC!$G137*Help_FC!AC137</f>
        <v>11</v>
      </c>
      <c r="AJ137" s="2">
        <f>+Help_FC!$G137*Help_FC!AD137</f>
        <v>29.225806451612904</v>
      </c>
      <c r="AK137" s="2">
        <f>+Help_FC!$G137*Help_FC!AE137</f>
        <v>42.516129032258064</v>
      </c>
      <c r="AL137" s="2">
        <f>+Help_FC!$G137*Help_FC!AF137</f>
        <v>4.67741935483871</v>
      </c>
      <c r="AM137" s="2">
        <f>+Help_FC!$G137*Help_FC!AG137</f>
        <v>18</v>
      </c>
      <c r="AN137" s="2">
        <f>+Help_FC!$G137*Help_FC!AH137</f>
        <v>132.51612903225805</v>
      </c>
      <c r="AO137" s="2">
        <f>+Help_FC!$G137*Help_FC!AI137</f>
        <v>116.38709677419355</v>
      </c>
      <c r="AP137" s="2">
        <f>+Help_FC!$G137*Help_FC!AJ137</f>
        <v>11.883549047560523</v>
      </c>
      <c r="AQ137" s="2">
        <f>+Help_FC!$G137*Help_FC!AK137</f>
        <v>236.03225806451613</v>
      </c>
      <c r="AR137" s="1478">
        <f>+Help_FC!$G137*Help_FC!AL137</f>
        <v>24.5</v>
      </c>
      <c r="AS137" s="1478">
        <f>+Help_FC!$G137*Help_FC!AM137</f>
        <v>0</v>
      </c>
      <c r="AV137" s="5">
        <v>1</v>
      </c>
    </row>
    <row r="138" spans="1:48" x14ac:dyDescent="0.2">
      <c r="A138" s="1">
        <v>45062</v>
      </c>
      <c r="B138" s="2">
        <v>602.74193548387098</v>
      </c>
      <c r="C138" s="2">
        <v>384.19349999999997</v>
      </c>
      <c r="D138" s="2">
        <v>112.90322580645162</v>
      </c>
      <c r="E138" s="2">
        <v>94.193548387096769</v>
      </c>
      <c r="F138" s="2">
        <v>272.94902523521023</v>
      </c>
      <c r="G138" s="2">
        <v>302.8185785816969</v>
      </c>
      <c r="H138" s="1478">
        <v>272.94902523521023</v>
      </c>
      <c r="I138" s="1478">
        <v>268.57974199629939</v>
      </c>
      <c r="J138" s="1478">
        <v>19.41935483870968</v>
      </c>
      <c r="K138" s="1478">
        <v>4.838709677419355</v>
      </c>
      <c r="L138" s="1478">
        <v>2.3225806451612905</v>
      </c>
      <c r="M138" s="1478">
        <v>693.54838709677415</v>
      </c>
      <c r="N138" s="2">
        <f>100*Help_FC!H223</f>
        <v>100</v>
      </c>
      <c r="O138" s="2">
        <v>528.54838709677415</v>
      </c>
      <c r="P138" s="2">
        <v>343.38709999999998</v>
      </c>
      <c r="Q138" s="2">
        <v>112.90322580645162</v>
      </c>
      <c r="R138" s="2">
        <v>49.193548387096776</v>
      </c>
      <c r="S138" s="2">
        <v>240.76245331972694</v>
      </c>
      <c r="T138" s="2">
        <v>282.66937651929652</v>
      </c>
      <c r="U138" s="1478">
        <v>240.76245331972694</v>
      </c>
      <c r="V138" s="1478">
        <v>239.28996155320959</v>
      </c>
      <c r="W138" s="1478">
        <v>19.41935483870968</v>
      </c>
      <c r="X138" s="1478">
        <v>4.838709677419355</v>
      </c>
      <c r="Y138" s="1478">
        <v>2.5806451612903225</v>
      </c>
      <c r="Z138" s="1478">
        <v>870.9677419354839</v>
      </c>
      <c r="AA138" s="2">
        <v>83.23</v>
      </c>
      <c r="AE138" s="2">
        <f>+Help_FC!$G138*Help_FC!Y138</f>
        <v>282.54838709677421</v>
      </c>
      <c r="AF138" s="2">
        <f>+Help_FC!$G138*Help_FC!Z138</f>
        <v>82.838709677419359</v>
      </c>
      <c r="AG138" s="2">
        <f>+Help_FC!$G138*Help_FC!AA138</f>
        <v>0</v>
      </c>
      <c r="AH138" s="2">
        <f>+Help_FC!$G138*Help_FC!AB138</f>
        <v>238.19354838709677</v>
      </c>
      <c r="AI138" s="2">
        <f>+Help_FC!$G138*Help_FC!AC138</f>
        <v>11</v>
      </c>
      <c r="AJ138" s="2">
        <f>+Help_FC!$G138*Help_FC!AD138</f>
        <v>29.225806451612904</v>
      </c>
      <c r="AK138" s="2">
        <f>+Help_FC!$G138*Help_FC!AE138</f>
        <v>42.516129032258064</v>
      </c>
      <c r="AL138" s="2">
        <f>+Help_FC!$G138*Help_FC!AF138</f>
        <v>4.67741935483871</v>
      </c>
      <c r="AM138" s="2">
        <f>+Help_FC!$G138*Help_FC!AG138</f>
        <v>18</v>
      </c>
      <c r="AN138" s="2">
        <f>+Help_FC!$G138*Help_FC!AH138</f>
        <v>132.51612903225805</v>
      </c>
      <c r="AO138" s="2">
        <f>+Help_FC!$G138*Help_FC!AI138</f>
        <v>116.38709677419355</v>
      </c>
      <c r="AP138" s="2">
        <f>+Help_FC!$G138*Help_FC!AJ138</f>
        <v>11.883549047560523</v>
      </c>
      <c r="AQ138" s="2">
        <f>+Help_FC!$G138*Help_FC!AK138</f>
        <v>236.03225806451613</v>
      </c>
      <c r="AR138" s="1478">
        <f>+Help_FC!$G138*Help_FC!AL138</f>
        <v>24.5</v>
      </c>
      <c r="AS138" s="1478">
        <f>+Help_FC!$G138*Help_FC!AM138</f>
        <v>0</v>
      </c>
      <c r="AV138" s="5">
        <v>1</v>
      </c>
    </row>
    <row r="139" spans="1:48" x14ac:dyDescent="0.2">
      <c r="A139" s="1">
        <v>45063</v>
      </c>
      <c r="B139" s="2">
        <v>602.74193548387098</v>
      </c>
      <c r="C139" s="2">
        <v>384.19349999999997</v>
      </c>
      <c r="D139" s="2">
        <v>112.90322580645162</v>
      </c>
      <c r="E139" s="2">
        <v>94.193548387096769</v>
      </c>
      <c r="F139" s="2">
        <v>272.94902523521023</v>
      </c>
      <c r="G139" s="2">
        <v>302.8185785816969</v>
      </c>
      <c r="H139" s="1478">
        <v>272.94902523521023</v>
      </c>
      <c r="I139" s="1478">
        <v>268.57974199629939</v>
      </c>
      <c r="J139" s="1478">
        <v>19.41935483870968</v>
      </c>
      <c r="K139" s="1478">
        <v>4.838709677419355</v>
      </c>
      <c r="L139" s="1478">
        <v>2.3225806451612905</v>
      </c>
      <c r="M139" s="1478">
        <v>693.54838709677415</v>
      </c>
      <c r="N139" s="2">
        <f>100*Help_FC!H224</f>
        <v>100</v>
      </c>
      <c r="O139" s="2">
        <v>528.54838709677415</v>
      </c>
      <c r="P139" s="2">
        <v>343.38709999999998</v>
      </c>
      <c r="Q139" s="2">
        <v>112.90322580645162</v>
      </c>
      <c r="R139" s="2">
        <v>49.193548387096776</v>
      </c>
      <c r="S139" s="2">
        <v>240.76245331972694</v>
      </c>
      <c r="T139" s="2">
        <v>282.66937651929652</v>
      </c>
      <c r="U139" s="1478">
        <v>240.76245331972694</v>
      </c>
      <c r="V139" s="1478">
        <v>239.28996155320959</v>
      </c>
      <c r="W139" s="1478">
        <v>19.41935483870968</v>
      </c>
      <c r="X139" s="1478">
        <v>4.838709677419355</v>
      </c>
      <c r="Y139" s="1478">
        <v>2.5806451612903225</v>
      </c>
      <c r="Z139" s="1478">
        <v>870.9677419354839</v>
      </c>
      <c r="AA139" s="2">
        <v>83.23</v>
      </c>
      <c r="AE139" s="2">
        <f>+Help_FC!$G139*Help_FC!Y139</f>
        <v>282.54838709677421</v>
      </c>
      <c r="AF139" s="2">
        <f>+Help_FC!$G139*Help_FC!Z139</f>
        <v>82.838709677419359</v>
      </c>
      <c r="AG139" s="2">
        <f>+Help_FC!$G139*Help_FC!AA139</f>
        <v>0</v>
      </c>
      <c r="AH139" s="2">
        <f>+Help_FC!$G139*Help_FC!AB139</f>
        <v>238.19354838709677</v>
      </c>
      <c r="AI139" s="2">
        <f>+Help_FC!$G139*Help_FC!AC139</f>
        <v>11</v>
      </c>
      <c r="AJ139" s="2">
        <f>+Help_FC!$G139*Help_FC!AD139</f>
        <v>29.225806451612904</v>
      </c>
      <c r="AK139" s="2">
        <f>+Help_FC!$G139*Help_FC!AE139</f>
        <v>42.516129032258064</v>
      </c>
      <c r="AL139" s="2">
        <f>+Help_FC!$G139*Help_FC!AF139</f>
        <v>4.67741935483871</v>
      </c>
      <c r="AM139" s="2">
        <f>+Help_FC!$G139*Help_FC!AG139</f>
        <v>18</v>
      </c>
      <c r="AN139" s="2">
        <f>+Help_FC!$G139*Help_FC!AH139</f>
        <v>132.51612903225805</v>
      </c>
      <c r="AO139" s="2">
        <f>+Help_FC!$G139*Help_FC!AI139</f>
        <v>116.38709677419355</v>
      </c>
      <c r="AP139" s="2">
        <f>+Help_FC!$G139*Help_FC!AJ139</f>
        <v>11.883549047560523</v>
      </c>
      <c r="AQ139" s="2">
        <f>+Help_FC!$G139*Help_FC!AK139</f>
        <v>236.03225806451613</v>
      </c>
      <c r="AR139" s="1478">
        <f>+Help_FC!$G139*Help_FC!AL139</f>
        <v>24.5</v>
      </c>
      <c r="AS139" s="1478">
        <f>+Help_FC!$G139*Help_FC!AM139</f>
        <v>0</v>
      </c>
      <c r="AV139" s="5">
        <v>1</v>
      </c>
    </row>
    <row r="140" spans="1:48" x14ac:dyDescent="0.2">
      <c r="A140" s="1">
        <v>45064</v>
      </c>
      <c r="B140" s="2">
        <v>602.74193548387098</v>
      </c>
      <c r="C140" s="2">
        <v>384.19349999999997</v>
      </c>
      <c r="D140" s="2">
        <v>112.90322580645162</v>
      </c>
      <c r="E140" s="2">
        <v>94.193548387096769</v>
      </c>
      <c r="F140" s="2">
        <v>272.94902523521023</v>
      </c>
      <c r="G140" s="2">
        <v>302.8185785816969</v>
      </c>
      <c r="H140" s="1478">
        <v>272.94902523521023</v>
      </c>
      <c r="I140" s="1478">
        <v>268.57974199629939</v>
      </c>
      <c r="J140" s="1478">
        <v>19.41935483870968</v>
      </c>
      <c r="K140" s="1478">
        <v>4.838709677419355</v>
      </c>
      <c r="L140" s="1478">
        <v>2.3225806451612905</v>
      </c>
      <c r="M140" s="1478">
        <v>693.54838709677415</v>
      </c>
      <c r="N140" s="2">
        <f>100*Help_FC!H225</f>
        <v>100</v>
      </c>
      <c r="O140" s="2">
        <v>528.54838709677415</v>
      </c>
      <c r="P140" s="2">
        <v>343.38709999999998</v>
      </c>
      <c r="Q140" s="2">
        <v>112.90322580645162</v>
      </c>
      <c r="R140" s="2">
        <v>49.193548387096776</v>
      </c>
      <c r="S140" s="2">
        <v>240.76245331972694</v>
      </c>
      <c r="T140" s="2">
        <v>282.66937651929652</v>
      </c>
      <c r="U140" s="1478">
        <v>240.76245331972694</v>
      </c>
      <c r="V140" s="1478">
        <v>239.28996155320959</v>
      </c>
      <c r="W140" s="1478">
        <v>19.41935483870968</v>
      </c>
      <c r="X140" s="1478">
        <v>4.838709677419355</v>
      </c>
      <c r="Y140" s="1478">
        <v>2.5806451612903225</v>
      </c>
      <c r="Z140" s="1478">
        <v>870.9677419354839</v>
      </c>
      <c r="AA140" s="2">
        <v>83.23</v>
      </c>
      <c r="AE140" s="2">
        <f>+Help_FC!$G140*Help_FC!Y140</f>
        <v>282.54838709677421</v>
      </c>
      <c r="AF140" s="2">
        <f>+Help_FC!$G140*Help_FC!Z140</f>
        <v>82.838709677419359</v>
      </c>
      <c r="AG140" s="2">
        <f>+Help_FC!$G140*Help_FC!AA140</f>
        <v>0</v>
      </c>
      <c r="AH140" s="2">
        <f>+Help_FC!$G140*Help_FC!AB140</f>
        <v>238.19354838709677</v>
      </c>
      <c r="AI140" s="2">
        <f>+Help_FC!$G140*Help_FC!AC140</f>
        <v>11</v>
      </c>
      <c r="AJ140" s="2">
        <f>+Help_FC!$G140*Help_FC!AD140</f>
        <v>29.225806451612904</v>
      </c>
      <c r="AK140" s="2">
        <f>+Help_FC!$G140*Help_FC!AE140</f>
        <v>42.516129032258064</v>
      </c>
      <c r="AL140" s="2">
        <f>+Help_FC!$G140*Help_FC!AF140</f>
        <v>4.67741935483871</v>
      </c>
      <c r="AM140" s="2">
        <f>+Help_FC!$G140*Help_FC!AG140</f>
        <v>18</v>
      </c>
      <c r="AN140" s="2">
        <f>+Help_FC!$G140*Help_FC!AH140</f>
        <v>132.51612903225805</v>
      </c>
      <c r="AO140" s="2">
        <f>+Help_FC!$G140*Help_FC!AI140</f>
        <v>116.38709677419355</v>
      </c>
      <c r="AP140" s="2">
        <f>+Help_FC!$G140*Help_FC!AJ140</f>
        <v>11.883549047560523</v>
      </c>
      <c r="AQ140" s="2">
        <f>+Help_FC!$G140*Help_FC!AK140</f>
        <v>236.03225806451613</v>
      </c>
      <c r="AR140" s="1478">
        <f>+Help_FC!$G140*Help_FC!AL140</f>
        <v>24.5</v>
      </c>
      <c r="AS140" s="1478">
        <f>+Help_FC!$G140*Help_FC!AM140</f>
        <v>0</v>
      </c>
      <c r="AV140" s="5">
        <v>1</v>
      </c>
    </row>
    <row r="141" spans="1:48" x14ac:dyDescent="0.2">
      <c r="A141" s="1">
        <v>45065</v>
      </c>
      <c r="B141" s="2">
        <v>602.74193548387098</v>
      </c>
      <c r="C141" s="2">
        <v>384.19349999999997</v>
      </c>
      <c r="D141" s="2">
        <v>112.90322580645162</v>
      </c>
      <c r="E141" s="2">
        <v>94.193548387096769</v>
      </c>
      <c r="F141" s="2">
        <v>272.94902523521023</v>
      </c>
      <c r="G141" s="2">
        <v>302.8185785816969</v>
      </c>
      <c r="H141" s="1478">
        <v>272.94902523521023</v>
      </c>
      <c r="I141" s="1478">
        <v>268.57974199629939</v>
      </c>
      <c r="J141" s="1478">
        <v>19.41935483870968</v>
      </c>
      <c r="K141" s="1478">
        <v>4.838709677419355</v>
      </c>
      <c r="L141" s="1478">
        <v>2.3225806451612905</v>
      </c>
      <c r="M141" s="1478">
        <v>693.54838709677415</v>
      </c>
      <c r="N141" s="2">
        <f>100*Help_FC!H226</f>
        <v>100</v>
      </c>
      <c r="O141" s="2">
        <v>528.54838709677415</v>
      </c>
      <c r="P141" s="2">
        <v>343.38709999999998</v>
      </c>
      <c r="Q141" s="2">
        <v>112.90322580645162</v>
      </c>
      <c r="R141" s="2">
        <v>49.193548387096776</v>
      </c>
      <c r="S141" s="2">
        <v>240.76245331972694</v>
      </c>
      <c r="T141" s="2">
        <v>282.66937651929652</v>
      </c>
      <c r="U141" s="1478">
        <v>240.76245331972694</v>
      </c>
      <c r="V141" s="1478">
        <v>239.28996155320959</v>
      </c>
      <c r="W141" s="1478">
        <v>19.41935483870968</v>
      </c>
      <c r="X141" s="1478">
        <v>4.838709677419355</v>
      </c>
      <c r="Y141" s="1478">
        <v>2.5806451612903225</v>
      </c>
      <c r="Z141" s="1478">
        <v>870.9677419354839</v>
      </c>
      <c r="AA141" s="2">
        <v>83.23</v>
      </c>
      <c r="AE141" s="2">
        <f>+Help_FC!$G141*Help_FC!Y141</f>
        <v>282.54838709677421</v>
      </c>
      <c r="AF141" s="2">
        <f>+Help_FC!$G141*Help_FC!Z141</f>
        <v>82.838709677419359</v>
      </c>
      <c r="AG141" s="2">
        <f>+Help_FC!$G141*Help_FC!AA141</f>
        <v>0</v>
      </c>
      <c r="AH141" s="2">
        <f>+Help_FC!$G141*Help_FC!AB141</f>
        <v>238.19354838709677</v>
      </c>
      <c r="AI141" s="2">
        <f>+Help_FC!$G141*Help_FC!AC141</f>
        <v>11</v>
      </c>
      <c r="AJ141" s="2">
        <f>+Help_FC!$G141*Help_FC!AD141</f>
        <v>29.225806451612904</v>
      </c>
      <c r="AK141" s="2">
        <f>+Help_FC!$G141*Help_FC!AE141</f>
        <v>42.516129032258064</v>
      </c>
      <c r="AL141" s="2">
        <f>+Help_FC!$G141*Help_FC!AF141</f>
        <v>4.67741935483871</v>
      </c>
      <c r="AM141" s="2">
        <f>+Help_FC!$G141*Help_FC!AG141</f>
        <v>18</v>
      </c>
      <c r="AN141" s="2">
        <f>+Help_FC!$G141*Help_FC!AH141</f>
        <v>132.51612903225805</v>
      </c>
      <c r="AO141" s="2">
        <f>+Help_FC!$G141*Help_FC!AI141</f>
        <v>116.38709677419355</v>
      </c>
      <c r="AP141" s="2">
        <f>+Help_FC!$G141*Help_FC!AJ141</f>
        <v>11.883549047560523</v>
      </c>
      <c r="AQ141" s="2">
        <f>+Help_FC!$G141*Help_FC!AK141</f>
        <v>236.03225806451613</v>
      </c>
      <c r="AR141" s="1478">
        <f>+Help_FC!$G141*Help_FC!AL141</f>
        <v>24.5</v>
      </c>
      <c r="AS141" s="1478">
        <f>+Help_FC!$G141*Help_FC!AM141</f>
        <v>0</v>
      </c>
      <c r="AV141" s="5">
        <v>1</v>
      </c>
    </row>
    <row r="142" spans="1:48" x14ac:dyDescent="0.2">
      <c r="A142" s="1">
        <v>45066</v>
      </c>
      <c r="B142" s="2">
        <v>602.74193548387098</v>
      </c>
      <c r="C142" s="2">
        <v>384.19349999999997</v>
      </c>
      <c r="D142" s="2">
        <v>112.90322580645162</v>
      </c>
      <c r="E142" s="2">
        <v>94.193548387096769</v>
      </c>
      <c r="F142" s="2">
        <v>272.94902523521023</v>
      </c>
      <c r="G142" s="2">
        <v>302.8185785816969</v>
      </c>
      <c r="H142" s="1478">
        <v>272.94902523521023</v>
      </c>
      <c r="I142" s="1478">
        <v>268.57974199629939</v>
      </c>
      <c r="J142" s="1478">
        <v>19.41935483870968</v>
      </c>
      <c r="K142" s="1478">
        <v>4.838709677419355</v>
      </c>
      <c r="L142" s="1478">
        <v>2.3225806451612905</v>
      </c>
      <c r="M142" s="1478">
        <v>693.54838709677415</v>
      </c>
      <c r="N142" s="2">
        <f>100*Help_FC!H227</f>
        <v>100</v>
      </c>
      <c r="O142" s="2">
        <v>528.54838709677415</v>
      </c>
      <c r="P142" s="2">
        <v>343.38709999999998</v>
      </c>
      <c r="Q142" s="2">
        <v>112.90322580645162</v>
      </c>
      <c r="R142" s="2">
        <v>49.193548387096776</v>
      </c>
      <c r="S142" s="2">
        <v>240.76245331972694</v>
      </c>
      <c r="T142" s="2">
        <v>282.66937651929652</v>
      </c>
      <c r="U142" s="1478">
        <v>240.76245331972694</v>
      </c>
      <c r="V142" s="1478">
        <v>239.28996155320959</v>
      </c>
      <c r="W142" s="1478">
        <v>19.41935483870968</v>
      </c>
      <c r="X142" s="1478">
        <v>4.838709677419355</v>
      </c>
      <c r="Y142" s="1478">
        <v>2.5806451612903225</v>
      </c>
      <c r="Z142" s="1478">
        <v>870.9677419354839</v>
      </c>
      <c r="AA142" s="2">
        <v>83.23</v>
      </c>
      <c r="AE142" s="2">
        <f>+Help_FC!$G142*Help_FC!Y142</f>
        <v>282.54838709677421</v>
      </c>
      <c r="AF142" s="2">
        <f>+Help_FC!$G142*Help_FC!Z142</f>
        <v>82.838709677419359</v>
      </c>
      <c r="AG142" s="2">
        <f>+Help_FC!$G142*Help_FC!AA142</f>
        <v>0</v>
      </c>
      <c r="AH142" s="2">
        <f>+Help_FC!$G142*Help_FC!AB142</f>
        <v>238.19354838709677</v>
      </c>
      <c r="AI142" s="2">
        <f>+Help_FC!$G142*Help_FC!AC142</f>
        <v>11</v>
      </c>
      <c r="AJ142" s="2">
        <f>+Help_FC!$G142*Help_FC!AD142</f>
        <v>29.225806451612904</v>
      </c>
      <c r="AK142" s="2">
        <f>+Help_FC!$G142*Help_FC!AE142</f>
        <v>42.516129032258064</v>
      </c>
      <c r="AL142" s="2">
        <f>+Help_FC!$G142*Help_FC!AF142</f>
        <v>4.67741935483871</v>
      </c>
      <c r="AM142" s="2">
        <f>+Help_FC!$G142*Help_FC!AG142</f>
        <v>18</v>
      </c>
      <c r="AN142" s="2">
        <f>+Help_FC!$G142*Help_FC!AH142</f>
        <v>132.51612903225805</v>
      </c>
      <c r="AO142" s="2">
        <f>+Help_FC!$G142*Help_FC!AI142</f>
        <v>116.38709677419355</v>
      </c>
      <c r="AP142" s="2">
        <f>+Help_FC!$G142*Help_FC!AJ142</f>
        <v>11.883549047560523</v>
      </c>
      <c r="AQ142" s="2">
        <f>+Help_FC!$G142*Help_FC!AK142</f>
        <v>236.03225806451613</v>
      </c>
      <c r="AR142" s="1478">
        <f>+Help_FC!$G142*Help_FC!AL142</f>
        <v>24.5</v>
      </c>
      <c r="AS142" s="1478">
        <f>+Help_FC!$G142*Help_FC!AM142</f>
        <v>0</v>
      </c>
      <c r="AV142" s="5">
        <v>1</v>
      </c>
    </row>
    <row r="143" spans="1:48" x14ac:dyDescent="0.2">
      <c r="A143" s="1">
        <v>45067</v>
      </c>
      <c r="B143" s="2">
        <v>602.74193548387098</v>
      </c>
      <c r="C143" s="2">
        <v>384.19349999999997</v>
      </c>
      <c r="D143" s="2">
        <v>112.90322580645162</v>
      </c>
      <c r="E143" s="2">
        <v>94.193548387096769</v>
      </c>
      <c r="F143" s="2">
        <v>272.94902523521023</v>
      </c>
      <c r="G143" s="2">
        <v>302.8185785816969</v>
      </c>
      <c r="H143" s="1478">
        <v>272.94902523521023</v>
      </c>
      <c r="I143" s="1478">
        <v>268.57974199629939</v>
      </c>
      <c r="J143" s="1478">
        <v>19.41935483870968</v>
      </c>
      <c r="K143" s="1478">
        <v>4.838709677419355</v>
      </c>
      <c r="L143" s="1478">
        <v>2.3225806451612905</v>
      </c>
      <c r="M143" s="1478">
        <v>693.54838709677415</v>
      </c>
      <c r="N143" s="2">
        <f>100*Help_FC!H228</f>
        <v>100</v>
      </c>
      <c r="O143" s="2">
        <v>528.54838709677415</v>
      </c>
      <c r="P143" s="2">
        <v>343.38709999999998</v>
      </c>
      <c r="Q143" s="2">
        <v>112.90322580645162</v>
      </c>
      <c r="R143" s="2">
        <v>49.193548387096776</v>
      </c>
      <c r="S143" s="2">
        <v>240.76245331972694</v>
      </c>
      <c r="T143" s="2">
        <v>282.66937651929652</v>
      </c>
      <c r="U143" s="1478">
        <v>240.76245331972694</v>
      </c>
      <c r="V143" s="1478">
        <v>239.28996155320959</v>
      </c>
      <c r="W143" s="1478">
        <v>19.41935483870968</v>
      </c>
      <c r="X143" s="1478">
        <v>4.838709677419355</v>
      </c>
      <c r="Y143" s="1478">
        <v>2.5806451612903225</v>
      </c>
      <c r="Z143" s="1478">
        <v>870.9677419354839</v>
      </c>
      <c r="AA143" s="2">
        <v>83.23</v>
      </c>
      <c r="AE143" s="2">
        <f>+Help_FC!$G143*Help_FC!Y143</f>
        <v>282.54838709677421</v>
      </c>
      <c r="AF143" s="2">
        <f>+Help_FC!$G143*Help_FC!Z143</f>
        <v>82.838709677419359</v>
      </c>
      <c r="AG143" s="2">
        <f>+Help_FC!$G143*Help_FC!AA143</f>
        <v>0</v>
      </c>
      <c r="AH143" s="2">
        <f>+Help_FC!$G143*Help_FC!AB143</f>
        <v>238.19354838709677</v>
      </c>
      <c r="AI143" s="2">
        <f>+Help_FC!$G143*Help_FC!AC143</f>
        <v>11</v>
      </c>
      <c r="AJ143" s="2">
        <f>+Help_FC!$G143*Help_FC!AD143</f>
        <v>29.225806451612904</v>
      </c>
      <c r="AK143" s="2">
        <f>+Help_FC!$G143*Help_FC!AE143</f>
        <v>42.516129032258064</v>
      </c>
      <c r="AL143" s="2">
        <f>+Help_FC!$G143*Help_FC!AF143</f>
        <v>4.67741935483871</v>
      </c>
      <c r="AM143" s="2">
        <f>+Help_FC!$G143*Help_FC!AG143</f>
        <v>18</v>
      </c>
      <c r="AN143" s="2">
        <f>+Help_FC!$G143*Help_FC!AH143</f>
        <v>132.51612903225805</v>
      </c>
      <c r="AO143" s="2">
        <f>+Help_FC!$G143*Help_FC!AI143</f>
        <v>116.38709677419355</v>
      </c>
      <c r="AP143" s="2">
        <f>+Help_FC!$G143*Help_FC!AJ143</f>
        <v>11.883549047560523</v>
      </c>
      <c r="AQ143" s="2">
        <f>+Help_FC!$G143*Help_FC!AK143</f>
        <v>236.03225806451613</v>
      </c>
      <c r="AR143" s="1478">
        <f>+Help_FC!$G143*Help_FC!AL143</f>
        <v>24.5</v>
      </c>
      <c r="AS143" s="1478">
        <f>+Help_FC!$G143*Help_FC!AM143</f>
        <v>0</v>
      </c>
      <c r="AV143" s="5">
        <v>1</v>
      </c>
    </row>
    <row r="144" spans="1:48" x14ac:dyDescent="0.2">
      <c r="A144" s="1">
        <v>45068</v>
      </c>
      <c r="B144" s="2">
        <v>602.74193548387098</v>
      </c>
      <c r="C144" s="2">
        <v>384.19349999999997</v>
      </c>
      <c r="D144" s="2">
        <v>112.90322580645162</v>
      </c>
      <c r="E144" s="2">
        <v>94.193548387096769</v>
      </c>
      <c r="F144" s="2">
        <v>272.94902523521023</v>
      </c>
      <c r="G144" s="2">
        <v>302.8185785816969</v>
      </c>
      <c r="H144" s="1478">
        <v>272.94902523521023</v>
      </c>
      <c r="I144" s="1478">
        <v>268.57974199629939</v>
      </c>
      <c r="J144" s="1478">
        <v>19.41935483870968</v>
      </c>
      <c r="K144" s="1478">
        <v>4.838709677419355</v>
      </c>
      <c r="L144" s="1478">
        <v>2.3225806451612905</v>
      </c>
      <c r="M144" s="1478">
        <v>693.54838709677415</v>
      </c>
      <c r="N144" s="2">
        <f>100*Help_FC!H229</f>
        <v>100</v>
      </c>
      <c r="O144" s="2">
        <v>528.54838709677415</v>
      </c>
      <c r="P144" s="2">
        <v>343.38709999999998</v>
      </c>
      <c r="Q144" s="2">
        <v>112.90322580645162</v>
      </c>
      <c r="R144" s="2">
        <v>49.193548387096776</v>
      </c>
      <c r="S144" s="2">
        <v>240.76245331972694</v>
      </c>
      <c r="T144" s="2">
        <v>282.66937651929652</v>
      </c>
      <c r="U144" s="1478">
        <v>240.76245331972694</v>
      </c>
      <c r="V144" s="1478">
        <v>239.28996155320959</v>
      </c>
      <c r="W144" s="1478">
        <v>19.41935483870968</v>
      </c>
      <c r="X144" s="1478">
        <v>4.838709677419355</v>
      </c>
      <c r="Y144" s="1478">
        <v>2.5806451612903225</v>
      </c>
      <c r="Z144" s="1478">
        <v>870.9677419354839</v>
      </c>
      <c r="AA144" s="2">
        <v>83.23</v>
      </c>
      <c r="AE144" s="2">
        <f>+Help_FC!$G144*Help_FC!Y144</f>
        <v>282.54838709677421</v>
      </c>
      <c r="AF144" s="2">
        <f>+Help_FC!$G144*Help_FC!Z144</f>
        <v>82.838709677419359</v>
      </c>
      <c r="AG144" s="2">
        <f>+Help_FC!$G144*Help_FC!AA144</f>
        <v>0</v>
      </c>
      <c r="AH144" s="2">
        <f>+Help_FC!$G144*Help_FC!AB144</f>
        <v>238.19354838709677</v>
      </c>
      <c r="AI144" s="2">
        <f>+Help_FC!$G144*Help_FC!AC144</f>
        <v>11</v>
      </c>
      <c r="AJ144" s="2">
        <f>+Help_FC!$G144*Help_FC!AD144</f>
        <v>29.225806451612904</v>
      </c>
      <c r="AK144" s="2">
        <f>+Help_FC!$G144*Help_FC!AE144</f>
        <v>42.516129032258064</v>
      </c>
      <c r="AL144" s="2">
        <f>+Help_FC!$G144*Help_FC!AF144</f>
        <v>4.67741935483871</v>
      </c>
      <c r="AM144" s="2">
        <f>+Help_FC!$G144*Help_FC!AG144</f>
        <v>18</v>
      </c>
      <c r="AN144" s="2">
        <f>+Help_FC!$G144*Help_FC!AH144</f>
        <v>132.51612903225805</v>
      </c>
      <c r="AO144" s="2">
        <f>+Help_FC!$G144*Help_FC!AI144</f>
        <v>116.38709677419355</v>
      </c>
      <c r="AP144" s="2">
        <f>+Help_FC!$G144*Help_FC!AJ144</f>
        <v>11.883549047560523</v>
      </c>
      <c r="AQ144" s="2">
        <f>+Help_FC!$G144*Help_FC!AK144</f>
        <v>236.03225806451613</v>
      </c>
      <c r="AR144" s="1478">
        <f>+Help_FC!$G144*Help_FC!AL144</f>
        <v>24.5</v>
      </c>
      <c r="AS144" s="1478">
        <f>+Help_FC!$G144*Help_FC!AM144</f>
        <v>0</v>
      </c>
      <c r="AV144" s="5">
        <v>1</v>
      </c>
    </row>
    <row r="145" spans="1:48" x14ac:dyDescent="0.2">
      <c r="A145" s="1">
        <v>45069</v>
      </c>
      <c r="B145" s="2">
        <v>602.74193548387098</v>
      </c>
      <c r="C145" s="2">
        <v>384.19349999999997</v>
      </c>
      <c r="D145" s="2">
        <v>112.90322580645162</v>
      </c>
      <c r="E145" s="2">
        <v>94.193548387096769</v>
      </c>
      <c r="F145" s="2">
        <v>272.94902523521023</v>
      </c>
      <c r="G145" s="2">
        <v>302.8185785816969</v>
      </c>
      <c r="H145" s="1478">
        <v>272.94902523521023</v>
      </c>
      <c r="I145" s="1478">
        <v>268.57974199629939</v>
      </c>
      <c r="J145" s="1478">
        <v>19.41935483870968</v>
      </c>
      <c r="K145" s="1478">
        <v>4.838709677419355</v>
      </c>
      <c r="L145" s="1478">
        <v>2.3225806451612905</v>
      </c>
      <c r="M145" s="1478">
        <v>693.54838709677415</v>
      </c>
      <c r="N145" s="2">
        <f>100*Help_FC!H230</f>
        <v>100</v>
      </c>
      <c r="O145" s="2">
        <v>528.54838709677415</v>
      </c>
      <c r="P145" s="2">
        <v>343.38709999999998</v>
      </c>
      <c r="Q145" s="2">
        <v>112.90322580645162</v>
      </c>
      <c r="R145" s="2">
        <v>49.193548387096776</v>
      </c>
      <c r="S145" s="2">
        <v>240.76245331972694</v>
      </c>
      <c r="T145" s="2">
        <v>282.66937651929652</v>
      </c>
      <c r="U145" s="1478">
        <v>240.76245331972694</v>
      </c>
      <c r="V145" s="1478">
        <v>239.28996155320959</v>
      </c>
      <c r="W145" s="1478">
        <v>19.41935483870968</v>
      </c>
      <c r="X145" s="1478">
        <v>4.838709677419355</v>
      </c>
      <c r="Y145" s="1478">
        <v>2.5806451612903225</v>
      </c>
      <c r="Z145" s="1478">
        <v>870.9677419354839</v>
      </c>
      <c r="AA145" s="2">
        <v>83.23</v>
      </c>
      <c r="AE145" s="2">
        <f>+Help_FC!$G145*Help_FC!Y145</f>
        <v>282.54838709677421</v>
      </c>
      <c r="AF145" s="2">
        <f>+Help_FC!$G145*Help_FC!Z145</f>
        <v>82.838709677419359</v>
      </c>
      <c r="AG145" s="2">
        <f>+Help_FC!$G145*Help_FC!AA145</f>
        <v>0</v>
      </c>
      <c r="AH145" s="2">
        <f>+Help_FC!$G145*Help_FC!AB145</f>
        <v>238.19354838709677</v>
      </c>
      <c r="AI145" s="2">
        <f>+Help_FC!$G145*Help_FC!AC145</f>
        <v>11</v>
      </c>
      <c r="AJ145" s="2">
        <f>+Help_FC!$G145*Help_FC!AD145</f>
        <v>29.225806451612904</v>
      </c>
      <c r="AK145" s="2">
        <f>+Help_FC!$G145*Help_FC!AE145</f>
        <v>42.516129032258064</v>
      </c>
      <c r="AL145" s="2">
        <f>+Help_FC!$G145*Help_FC!AF145</f>
        <v>4.67741935483871</v>
      </c>
      <c r="AM145" s="2">
        <f>+Help_FC!$G145*Help_FC!AG145</f>
        <v>18</v>
      </c>
      <c r="AN145" s="2">
        <f>+Help_FC!$G145*Help_FC!AH145</f>
        <v>132.51612903225805</v>
      </c>
      <c r="AO145" s="2">
        <f>+Help_FC!$G145*Help_FC!AI145</f>
        <v>116.38709677419355</v>
      </c>
      <c r="AP145" s="2">
        <f>+Help_FC!$G145*Help_FC!AJ145</f>
        <v>11.883549047560523</v>
      </c>
      <c r="AQ145" s="2">
        <f>+Help_FC!$G145*Help_FC!AK145</f>
        <v>236.03225806451613</v>
      </c>
      <c r="AR145" s="1478">
        <f>+Help_FC!$G145*Help_FC!AL145</f>
        <v>24.5</v>
      </c>
      <c r="AS145" s="1478">
        <f>+Help_FC!$G145*Help_FC!AM145</f>
        <v>0</v>
      </c>
      <c r="AV145" s="5">
        <v>1</v>
      </c>
    </row>
    <row r="146" spans="1:48" x14ac:dyDescent="0.2">
      <c r="A146" s="1">
        <v>45070</v>
      </c>
      <c r="B146" s="2">
        <v>602.74193548387098</v>
      </c>
      <c r="C146" s="2">
        <v>384.19349999999997</v>
      </c>
      <c r="D146" s="2">
        <v>112.90322580645162</v>
      </c>
      <c r="E146" s="2">
        <v>94.193548387096769</v>
      </c>
      <c r="F146" s="2">
        <v>272.94902523521023</v>
      </c>
      <c r="G146" s="2">
        <v>302.8185785816969</v>
      </c>
      <c r="H146" s="1478">
        <v>272.94902523521023</v>
      </c>
      <c r="I146" s="1478">
        <v>268.57974199629939</v>
      </c>
      <c r="J146" s="1478">
        <v>19.41935483870968</v>
      </c>
      <c r="K146" s="1478">
        <v>4.838709677419355</v>
      </c>
      <c r="L146" s="1478">
        <v>2.3225806451612905</v>
      </c>
      <c r="M146" s="1478">
        <v>693.54838709677415</v>
      </c>
      <c r="N146" s="2">
        <f>100*Help_FC!H231</f>
        <v>100</v>
      </c>
      <c r="O146" s="2">
        <v>528.54838709677415</v>
      </c>
      <c r="P146" s="2">
        <v>343.38709999999998</v>
      </c>
      <c r="Q146" s="2">
        <v>112.90322580645162</v>
      </c>
      <c r="R146" s="2">
        <v>49.193548387096776</v>
      </c>
      <c r="S146" s="2">
        <v>240.76245331972694</v>
      </c>
      <c r="T146" s="2">
        <v>282.66937651929652</v>
      </c>
      <c r="U146" s="1478">
        <v>240.76245331972694</v>
      </c>
      <c r="V146" s="1478">
        <v>239.28996155320959</v>
      </c>
      <c r="W146" s="1478">
        <v>19.41935483870968</v>
      </c>
      <c r="X146" s="1478">
        <v>4.838709677419355</v>
      </c>
      <c r="Y146" s="1478">
        <v>2.5806451612903225</v>
      </c>
      <c r="Z146" s="1478">
        <v>870.9677419354839</v>
      </c>
      <c r="AA146" s="2">
        <v>83.23</v>
      </c>
      <c r="AE146" s="2">
        <f>+Help_FC!$G146*Help_FC!Y146</f>
        <v>282.54838709677421</v>
      </c>
      <c r="AF146" s="2">
        <f>+Help_FC!$G146*Help_FC!Z146</f>
        <v>82.838709677419359</v>
      </c>
      <c r="AG146" s="2">
        <f>+Help_FC!$G146*Help_FC!AA146</f>
        <v>0</v>
      </c>
      <c r="AH146" s="2">
        <f>+Help_FC!$G146*Help_FC!AB146</f>
        <v>238.19354838709677</v>
      </c>
      <c r="AI146" s="2">
        <f>+Help_FC!$G146*Help_FC!AC146</f>
        <v>11</v>
      </c>
      <c r="AJ146" s="2">
        <f>+Help_FC!$G146*Help_FC!AD146</f>
        <v>29.225806451612904</v>
      </c>
      <c r="AK146" s="2">
        <f>+Help_FC!$G146*Help_FC!AE146</f>
        <v>42.516129032258064</v>
      </c>
      <c r="AL146" s="2">
        <f>+Help_FC!$G146*Help_FC!AF146</f>
        <v>4.67741935483871</v>
      </c>
      <c r="AM146" s="2">
        <f>+Help_FC!$G146*Help_FC!AG146</f>
        <v>18</v>
      </c>
      <c r="AN146" s="2">
        <f>+Help_FC!$G146*Help_FC!AH146</f>
        <v>132.51612903225805</v>
      </c>
      <c r="AO146" s="2">
        <f>+Help_FC!$G146*Help_FC!AI146</f>
        <v>116.38709677419355</v>
      </c>
      <c r="AP146" s="2">
        <f>+Help_FC!$G146*Help_FC!AJ146</f>
        <v>11.883549047560523</v>
      </c>
      <c r="AQ146" s="2">
        <f>+Help_FC!$G146*Help_FC!AK146</f>
        <v>236.03225806451613</v>
      </c>
      <c r="AR146" s="1478">
        <f>+Help_FC!$G146*Help_FC!AL146</f>
        <v>24.5</v>
      </c>
      <c r="AS146" s="1478">
        <f>+Help_FC!$G146*Help_FC!AM146</f>
        <v>0</v>
      </c>
      <c r="AV146" s="5">
        <v>1</v>
      </c>
    </row>
    <row r="147" spans="1:48" x14ac:dyDescent="0.2">
      <c r="A147" s="1">
        <v>45071</v>
      </c>
      <c r="B147" s="2">
        <v>602.74193548387098</v>
      </c>
      <c r="C147" s="2">
        <v>384.19349999999997</v>
      </c>
      <c r="D147" s="2">
        <v>112.90322580645162</v>
      </c>
      <c r="E147" s="2">
        <v>94.193548387096769</v>
      </c>
      <c r="F147" s="2">
        <v>272.94902523521023</v>
      </c>
      <c r="G147" s="2">
        <v>302.8185785816969</v>
      </c>
      <c r="H147" s="1478">
        <v>272.94902523521023</v>
      </c>
      <c r="I147" s="1478">
        <v>268.57974199629939</v>
      </c>
      <c r="J147" s="1478">
        <v>19.41935483870968</v>
      </c>
      <c r="K147" s="1478">
        <v>4.838709677419355</v>
      </c>
      <c r="L147" s="1478">
        <v>2.3225806451612905</v>
      </c>
      <c r="M147" s="1478">
        <v>693.54838709677415</v>
      </c>
      <c r="N147" s="2">
        <f>100*Help_FC!H232</f>
        <v>100</v>
      </c>
      <c r="O147" s="2">
        <v>528.54838709677415</v>
      </c>
      <c r="P147" s="2">
        <v>343.38709999999998</v>
      </c>
      <c r="Q147" s="2">
        <v>112.90322580645162</v>
      </c>
      <c r="R147" s="2">
        <v>49.193548387096776</v>
      </c>
      <c r="S147" s="2">
        <v>240.76245331972694</v>
      </c>
      <c r="T147" s="2">
        <v>282.66937651929652</v>
      </c>
      <c r="U147" s="1478">
        <v>240.76245331972694</v>
      </c>
      <c r="V147" s="1478">
        <v>239.28996155320959</v>
      </c>
      <c r="W147" s="1478">
        <v>19.41935483870968</v>
      </c>
      <c r="X147" s="1478">
        <v>4.838709677419355</v>
      </c>
      <c r="Y147" s="1478">
        <v>2.5806451612903225</v>
      </c>
      <c r="Z147" s="1478">
        <v>870.9677419354839</v>
      </c>
      <c r="AA147" s="2">
        <v>83.23</v>
      </c>
      <c r="AE147" s="2">
        <f>+Help_FC!$G147*Help_FC!Y147</f>
        <v>282.54838709677421</v>
      </c>
      <c r="AF147" s="2">
        <f>+Help_FC!$G147*Help_FC!Z147</f>
        <v>82.838709677419359</v>
      </c>
      <c r="AG147" s="2">
        <f>+Help_FC!$G147*Help_FC!AA147</f>
        <v>0</v>
      </c>
      <c r="AH147" s="2">
        <f>+Help_FC!$G147*Help_FC!AB147</f>
        <v>238.19354838709677</v>
      </c>
      <c r="AI147" s="2">
        <f>+Help_FC!$G147*Help_FC!AC147</f>
        <v>11</v>
      </c>
      <c r="AJ147" s="2">
        <f>+Help_FC!$G147*Help_FC!AD147</f>
        <v>29.225806451612904</v>
      </c>
      <c r="AK147" s="2">
        <f>+Help_FC!$G147*Help_FC!AE147</f>
        <v>42.516129032258064</v>
      </c>
      <c r="AL147" s="2">
        <f>+Help_FC!$G147*Help_FC!AF147</f>
        <v>4.67741935483871</v>
      </c>
      <c r="AM147" s="2">
        <f>+Help_FC!$G147*Help_FC!AG147</f>
        <v>18</v>
      </c>
      <c r="AN147" s="2">
        <f>+Help_FC!$G147*Help_FC!AH147</f>
        <v>132.51612903225805</v>
      </c>
      <c r="AO147" s="2">
        <f>+Help_FC!$G147*Help_FC!AI147</f>
        <v>116.38709677419355</v>
      </c>
      <c r="AP147" s="2">
        <f>+Help_FC!$G147*Help_FC!AJ147</f>
        <v>11.883549047560523</v>
      </c>
      <c r="AQ147" s="2">
        <f>+Help_FC!$G147*Help_FC!AK147</f>
        <v>236.03225806451613</v>
      </c>
      <c r="AR147" s="1478">
        <f>+Help_FC!$G147*Help_FC!AL147</f>
        <v>24.5</v>
      </c>
      <c r="AS147" s="1478">
        <f>+Help_FC!$G147*Help_FC!AM147</f>
        <v>0</v>
      </c>
      <c r="AV147" s="5">
        <v>1</v>
      </c>
    </row>
    <row r="148" spans="1:48" x14ac:dyDescent="0.2">
      <c r="A148" s="1">
        <v>45072</v>
      </c>
      <c r="B148" s="2">
        <v>602.74193548387098</v>
      </c>
      <c r="C148" s="2">
        <v>384.19349999999997</v>
      </c>
      <c r="D148" s="2">
        <v>112.90322580645162</v>
      </c>
      <c r="E148" s="2">
        <v>94.193548387096769</v>
      </c>
      <c r="F148" s="2">
        <v>272.94902523521023</v>
      </c>
      <c r="G148" s="2">
        <v>302.8185785816969</v>
      </c>
      <c r="H148" s="1478">
        <v>272.94902523521023</v>
      </c>
      <c r="I148" s="1478">
        <v>268.57974199629939</v>
      </c>
      <c r="J148" s="1478">
        <v>19.41935483870968</v>
      </c>
      <c r="K148" s="1478">
        <v>4.838709677419355</v>
      </c>
      <c r="L148" s="1478">
        <v>2.3225806451612905</v>
      </c>
      <c r="M148" s="1478">
        <v>693.54838709677415</v>
      </c>
      <c r="N148" s="2">
        <f>100*Help_FC!H233</f>
        <v>100</v>
      </c>
      <c r="O148" s="2">
        <v>528.54838709677415</v>
      </c>
      <c r="P148" s="2">
        <v>343.38709999999998</v>
      </c>
      <c r="Q148" s="2">
        <v>112.90322580645162</v>
      </c>
      <c r="R148" s="2">
        <v>49.193548387096776</v>
      </c>
      <c r="S148" s="2">
        <v>240.76245331972694</v>
      </c>
      <c r="T148" s="2">
        <v>282.66937651929652</v>
      </c>
      <c r="U148" s="1478">
        <v>240.76245331972694</v>
      </c>
      <c r="V148" s="1478">
        <v>239.28996155320959</v>
      </c>
      <c r="W148" s="1478">
        <v>19.41935483870968</v>
      </c>
      <c r="X148" s="1478">
        <v>4.838709677419355</v>
      </c>
      <c r="Y148" s="1478">
        <v>2.5806451612903225</v>
      </c>
      <c r="Z148" s="1478">
        <v>870.9677419354839</v>
      </c>
      <c r="AA148" s="2">
        <v>83.23</v>
      </c>
      <c r="AE148" s="2">
        <f>+Help_FC!$G148*Help_FC!Y148</f>
        <v>282.54838709677421</v>
      </c>
      <c r="AF148" s="2">
        <f>+Help_FC!$G148*Help_FC!Z148</f>
        <v>82.838709677419359</v>
      </c>
      <c r="AG148" s="2">
        <f>+Help_FC!$G148*Help_FC!AA148</f>
        <v>0</v>
      </c>
      <c r="AH148" s="2">
        <f>+Help_FC!$G148*Help_FC!AB148</f>
        <v>238.19354838709677</v>
      </c>
      <c r="AI148" s="2">
        <f>+Help_FC!$G148*Help_FC!AC148</f>
        <v>11</v>
      </c>
      <c r="AJ148" s="2">
        <f>+Help_FC!$G148*Help_FC!AD148</f>
        <v>29.225806451612904</v>
      </c>
      <c r="AK148" s="2">
        <f>+Help_FC!$G148*Help_FC!AE148</f>
        <v>42.516129032258064</v>
      </c>
      <c r="AL148" s="2">
        <f>+Help_FC!$G148*Help_FC!AF148</f>
        <v>4.67741935483871</v>
      </c>
      <c r="AM148" s="2">
        <f>+Help_FC!$G148*Help_FC!AG148</f>
        <v>18</v>
      </c>
      <c r="AN148" s="2">
        <f>+Help_FC!$G148*Help_FC!AH148</f>
        <v>132.51612903225805</v>
      </c>
      <c r="AO148" s="2">
        <f>+Help_FC!$G148*Help_FC!AI148</f>
        <v>116.38709677419355</v>
      </c>
      <c r="AP148" s="2">
        <f>+Help_FC!$G148*Help_FC!AJ148</f>
        <v>11.883549047560523</v>
      </c>
      <c r="AQ148" s="2">
        <f>+Help_FC!$G148*Help_FC!AK148</f>
        <v>236.03225806451613</v>
      </c>
      <c r="AR148" s="1478">
        <f>+Help_FC!$G148*Help_FC!AL148</f>
        <v>24.5</v>
      </c>
      <c r="AS148" s="1478">
        <f>+Help_FC!$G148*Help_FC!AM148</f>
        <v>0</v>
      </c>
      <c r="AV148" s="5">
        <v>1</v>
      </c>
    </row>
    <row r="149" spans="1:48" x14ac:dyDescent="0.2">
      <c r="A149" s="1">
        <v>45073</v>
      </c>
      <c r="B149" s="2">
        <v>602.74193548387098</v>
      </c>
      <c r="C149" s="2">
        <v>384.19349999999997</v>
      </c>
      <c r="D149" s="2">
        <v>112.90322580645162</v>
      </c>
      <c r="E149" s="2">
        <v>94.193548387096769</v>
      </c>
      <c r="F149" s="2">
        <v>272.94902523521023</v>
      </c>
      <c r="G149" s="2">
        <v>302.8185785816969</v>
      </c>
      <c r="H149" s="1478">
        <v>272.94902523521023</v>
      </c>
      <c r="I149" s="1478">
        <v>268.57974199629939</v>
      </c>
      <c r="J149" s="1478">
        <v>19.41935483870968</v>
      </c>
      <c r="K149" s="1478">
        <v>4.838709677419355</v>
      </c>
      <c r="L149" s="1478">
        <v>2.3225806451612905</v>
      </c>
      <c r="M149" s="1478">
        <v>693.54838709677415</v>
      </c>
      <c r="N149" s="2">
        <f>100*Help_FC!H234</f>
        <v>100</v>
      </c>
      <c r="O149" s="2">
        <v>528.54838709677415</v>
      </c>
      <c r="P149" s="2">
        <v>343.38709999999998</v>
      </c>
      <c r="Q149" s="2">
        <v>112.90322580645162</v>
      </c>
      <c r="R149" s="2">
        <v>49.193548387096776</v>
      </c>
      <c r="S149" s="2">
        <v>240.76245331972694</v>
      </c>
      <c r="T149" s="2">
        <v>282.66937651929652</v>
      </c>
      <c r="U149" s="1478">
        <v>240.76245331972694</v>
      </c>
      <c r="V149" s="1478">
        <v>239.28996155320959</v>
      </c>
      <c r="W149" s="1478">
        <v>19.41935483870968</v>
      </c>
      <c r="X149" s="1478">
        <v>4.838709677419355</v>
      </c>
      <c r="Y149" s="1478">
        <v>2.5806451612903225</v>
      </c>
      <c r="Z149" s="1478">
        <v>870.9677419354839</v>
      </c>
      <c r="AA149" s="2">
        <v>83.23</v>
      </c>
      <c r="AE149" s="2">
        <f>+Help_FC!$G149*Help_FC!Y149</f>
        <v>282.54838709677421</v>
      </c>
      <c r="AF149" s="2">
        <f>+Help_FC!$G149*Help_FC!Z149</f>
        <v>82.838709677419359</v>
      </c>
      <c r="AG149" s="2">
        <f>+Help_FC!$G149*Help_FC!AA149</f>
        <v>0</v>
      </c>
      <c r="AH149" s="2">
        <f>+Help_FC!$G149*Help_FC!AB149</f>
        <v>238.19354838709677</v>
      </c>
      <c r="AI149" s="2">
        <f>+Help_FC!$G149*Help_FC!AC149</f>
        <v>11</v>
      </c>
      <c r="AJ149" s="2">
        <f>+Help_FC!$G149*Help_FC!AD149</f>
        <v>29.225806451612904</v>
      </c>
      <c r="AK149" s="2">
        <f>+Help_FC!$G149*Help_FC!AE149</f>
        <v>42.516129032258064</v>
      </c>
      <c r="AL149" s="2">
        <f>+Help_FC!$G149*Help_FC!AF149</f>
        <v>4.67741935483871</v>
      </c>
      <c r="AM149" s="2">
        <f>+Help_FC!$G149*Help_FC!AG149</f>
        <v>18</v>
      </c>
      <c r="AN149" s="2">
        <f>+Help_FC!$G149*Help_FC!AH149</f>
        <v>132.51612903225805</v>
      </c>
      <c r="AO149" s="2">
        <f>+Help_FC!$G149*Help_FC!AI149</f>
        <v>116.38709677419355</v>
      </c>
      <c r="AP149" s="2">
        <f>+Help_FC!$G149*Help_FC!AJ149</f>
        <v>11.883549047560523</v>
      </c>
      <c r="AQ149" s="2">
        <f>+Help_FC!$G149*Help_FC!AK149</f>
        <v>236.03225806451613</v>
      </c>
      <c r="AR149" s="1478">
        <f>+Help_FC!$G149*Help_FC!AL149</f>
        <v>24.5</v>
      </c>
      <c r="AS149" s="1478">
        <f>+Help_FC!$G149*Help_FC!AM149</f>
        <v>0</v>
      </c>
      <c r="AV149" s="5">
        <v>1</v>
      </c>
    </row>
    <row r="150" spans="1:48" x14ac:dyDescent="0.2">
      <c r="A150" s="1">
        <v>45074</v>
      </c>
      <c r="B150" s="2">
        <v>602.74193548387098</v>
      </c>
      <c r="C150" s="2">
        <v>384.19349999999997</v>
      </c>
      <c r="D150" s="2">
        <v>112.90322580645162</v>
      </c>
      <c r="E150" s="2">
        <v>94.193548387096769</v>
      </c>
      <c r="F150" s="2">
        <v>272.94902523521023</v>
      </c>
      <c r="G150" s="2">
        <v>302.8185785816969</v>
      </c>
      <c r="H150" s="1478">
        <v>272.94902523521023</v>
      </c>
      <c r="I150" s="1478">
        <v>268.57974199629939</v>
      </c>
      <c r="J150" s="1478">
        <v>19.41935483870968</v>
      </c>
      <c r="K150" s="1478">
        <v>4.838709677419355</v>
      </c>
      <c r="L150" s="1478">
        <v>2.3225806451612905</v>
      </c>
      <c r="M150" s="1478">
        <v>693.54838709677415</v>
      </c>
      <c r="N150" s="2">
        <f>100*Help_FC!H235</f>
        <v>100</v>
      </c>
      <c r="O150" s="2">
        <v>528.54838709677415</v>
      </c>
      <c r="P150" s="2">
        <v>343.38709999999998</v>
      </c>
      <c r="Q150" s="2">
        <v>112.90322580645162</v>
      </c>
      <c r="R150" s="2">
        <v>49.193548387096776</v>
      </c>
      <c r="S150" s="2">
        <v>240.76245331972694</v>
      </c>
      <c r="T150" s="2">
        <v>282.66937651929652</v>
      </c>
      <c r="U150" s="1478">
        <v>240.76245331972694</v>
      </c>
      <c r="V150" s="1478">
        <v>239.28996155320959</v>
      </c>
      <c r="W150" s="1478">
        <v>19.41935483870968</v>
      </c>
      <c r="X150" s="1478">
        <v>4.838709677419355</v>
      </c>
      <c r="Y150" s="1478">
        <v>2.5806451612903225</v>
      </c>
      <c r="Z150" s="1478">
        <v>870.9677419354839</v>
      </c>
      <c r="AA150" s="2">
        <v>83.23</v>
      </c>
      <c r="AE150" s="2">
        <f>+Help_FC!$G150*Help_FC!Y150</f>
        <v>282.54838709677421</v>
      </c>
      <c r="AF150" s="2">
        <f>+Help_FC!$G150*Help_FC!Z150</f>
        <v>82.838709677419359</v>
      </c>
      <c r="AG150" s="2">
        <f>+Help_FC!$G150*Help_FC!AA150</f>
        <v>0</v>
      </c>
      <c r="AH150" s="2">
        <f>+Help_FC!$G150*Help_FC!AB150</f>
        <v>238.19354838709677</v>
      </c>
      <c r="AI150" s="2">
        <f>+Help_FC!$G150*Help_FC!AC150</f>
        <v>11</v>
      </c>
      <c r="AJ150" s="2">
        <f>+Help_FC!$G150*Help_FC!AD150</f>
        <v>29.225806451612904</v>
      </c>
      <c r="AK150" s="2">
        <f>+Help_FC!$G150*Help_FC!AE150</f>
        <v>42.516129032258064</v>
      </c>
      <c r="AL150" s="2">
        <f>+Help_FC!$G150*Help_FC!AF150</f>
        <v>4.67741935483871</v>
      </c>
      <c r="AM150" s="2">
        <f>+Help_FC!$G150*Help_FC!AG150</f>
        <v>18</v>
      </c>
      <c r="AN150" s="2">
        <f>+Help_FC!$G150*Help_FC!AH150</f>
        <v>132.51612903225805</v>
      </c>
      <c r="AO150" s="2">
        <f>+Help_FC!$G150*Help_FC!AI150</f>
        <v>116.38709677419355</v>
      </c>
      <c r="AP150" s="2">
        <f>+Help_FC!$G150*Help_FC!AJ150</f>
        <v>11.883549047560523</v>
      </c>
      <c r="AQ150" s="2">
        <f>+Help_FC!$G150*Help_FC!AK150</f>
        <v>236.03225806451613</v>
      </c>
      <c r="AR150" s="1478">
        <f>+Help_FC!$G150*Help_FC!AL150</f>
        <v>24.5</v>
      </c>
      <c r="AS150" s="1478">
        <f>+Help_FC!$G150*Help_FC!AM150</f>
        <v>0</v>
      </c>
      <c r="AV150" s="5">
        <v>1</v>
      </c>
    </row>
    <row r="151" spans="1:48" x14ac:dyDescent="0.2">
      <c r="A151" s="1">
        <v>45075</v>
      </c>
      <c r="B151" s="2">
        <v>602.74193548387098</v>
      </c>
      <c r="C151" s="2">
        <v>384.19349999999997</v>
      </c>
      <c r="D151" s="2">
        <v>112.90322580645162</v>
      </c>
      <c r="E151" s="2">
        <v>94.193548387096769</v>
      </c>
      <c r="F151" s="2">
        <v>272.94902523521023</v>
      </c>
      <c r="G151" s="2">
        <v>302.8185785816969</v>
      </c>
      <c r="H151" s="1478">
        <v>272.94902523521023</v>
      </c>
      <c r="I151" s="1478">
        <v>268.57974199629939</v>
      </c>
      <c r="J151" s="1478">
        <v>19.41935483870968</v>
      </c>
      <c r="K151" s="1478">
        <v>4.838709677419355</v>
      </c>
      <c r="L151" s="1478">
        <v>2.3225806451612905</v>
      </c>
      <c r="M151" s="1478">
        <v>693.54838709677415</v>
      </c>
      <c r="N151" s="2">
        <f>100*Help_FC!H236</f>
        <v>50</v>
      </c>
      <c r="O151" s="2">
        <v>528.54838709677415</v>
      </c>
      <c r="P151" s="2">
        <v>343.38709999999998</v>
      </c>
      <c r="Q151" s="2">
        <v>112.90322580645162</v>
      </c>
      <c r="R151" s="2">
        <v>49.193548387096776</v>
      </c>
      <c r="S151" s="2">
        <v>240.76245331972694</v>
      </c>
      <c r="T151" s="2">
        <v>282.66937651929652</v>
      </c>
      <c r="U151" s="1478">
        <v>240.76245331972694</v>
      </c>
      <c r="V151" s="1478">
        <v>239.28996155320959</v>
      </c>
      <c r="W151" s="1478">
        <v>19.41935483870968</v>
      </c>
      <c r="X151" s="1478">
        <v>4.838709677419355</v>
      </c>
      <c r="Y151" s="1478">
        <v>2.5806451612903225</v>
      </c>
      <c r="Z151" s="1478">
        <v>870.9677419354839</v>
      </c>
      <c r="AA151" s="2">
        <v>83.23</v>
      </c>
      <c r="AE151" s="2">
        <f>+Help_FC!$G151*Help_FC!Y151</f>
        <v>282.54838709677421</v>
      </c>
      <c r="AF151" s="2">
        <f>+Help_FC!$G151*Help_FC!Z151</f>
        <v>82.838709677419359</v>
      </c>
      <c r="AG151" s="2">
        <f>+Help_FC!$G151*Help_FC!AA151</f>
        <v>0</v>
      </c>
      <c r="AH151" s="2">
        <f>+Help_FC!$G151*Help_FC!AB151</f>
        <v>238.19354838709677</v>
      </c>
      <c r="AI151" s="2">
        <f>+Help_FC!$G151*Help_FC!AC151</f>
        <v>11</v>
      </c>
      <c r="AJ151" s="2">
        <f>+Help_FC!$G151*Help_FC!AD151</f>
        <v>29.225806451612904</v>
      </c>
      <c r="AK151" s="2">
        <f>+Help_FC!$G151*Help_FC!AE151</f>
        <v>42.516129032258064</v>
      </c>
      <c r="AL151" s="2">
        <f>+Help_FC!$G151*Help_FC!AF151</f>
        <v>4.67741935483871</v>
      </c>
      <c r="AM151" s="2">
        <f>+Help_FC!$G151*Help_FC!AG151</f>
        <v>18</v>
      </c>
      <c r="AN151" s="2">
        <f>+Help_FC!$G151*Help_FC!AH151</f>
        <v>132.51612903225805</v>
      </c>
      <c r="AO151" s="2">
        <f>+Help_FC!$G151*Help_FC!AI151</f>
        <v>116.38709677419355</v>
      </c>
      <c r="AP151" s="2">
        <f>+Help_FC!$G151*Help_FC!AJ151</f>
        <v>11.883549047560523</v>
      </c>
      <c r="AQ151" s="2">
        <f>+Help_FC!$G151*Help_FC!AK151</f>
        <v>236.03225806451613</v>
      </c>
      <c r="AR151" s="1478">
        <f>+Help_FC!$G151*Help_FC!AL151</f>
        <v>24.5</v>
      </c>
      <c r="AS151" s="1478">
        <f>+Help_FC!$G151*Help_FC!AM151</f>
        <v>0</v>
      </c>
      <c r="AV151" s="5">
        <v>1</v>
      </c>
    </row>
    <row r="152" spans="1:48" x14ac:dyDescent="0.2">
      <c r="A152" s="1">
        <v>45076</v>
      </c>
      <c r="B152" s="2">
        <v>602.74193548387098</v>
      </c>
      <c r="C152" s="2">
        <v>384.19349999999997</v>
      </c>
      <c r="D152" s="2">
        <v>112.90322580645162</v>
      </c>
      <c r="E152" s="2">
        <v>94.193548387096769</v>
      </c>
      <c r="F152" s="2">
        <v>272.94902523521023</v>
      </c>
      <c r="G152" s="2">
        <v>302.8185785816969</v>
      </c>
      <c r="H152" s="1478">
        <v>272.94902523521023</v>
      </c>
      <c r="I152" s="1478">
        <v>268.57974199629939</v>
      </c>
      <c r="J152" s="1478">
        <v>19.41935483870968</v>
      </c>
      <c r="K152" s="1478">
        <v>4.838709677419355</v>
      </c>
      <c r="L152" s="1478">
        <v>2.3225806451612905</v>
      </c>
      <c r="M152" s="1478">
        <v>693.54838709677415</v>
      </c>
      <c r="N152" s="2">
        <f>100*Help_FC!H237</f>
        <v>100</v>
      </c>
      <c r="O152" s="2">
        <v>528.54838709677415</v>
      </c>
      <c r="P152" s="2">
        <v>343.38709999999998</v>
      </c>
      <c r="Q152" s="2">
        <v>112.90322580645162</v>
      </c>
      <c r="R152" s="2">
        <v>49.193548387096776</v>
      </c>
      <c r="S152" s="2">
        <v>240.76245331972694</v>
      </c>
      <c r="T152" s="2">
        <v>282.66937651929652</v>
      </c>
      <c r="U152" s="1478">
        <v>240.76245331972694</v>
      </c>
      <c r="V152" s="1478">
        <v>239.28996155320959</v>
      </c>
      <c r="W152" s="1478">
        <v>19.41935483870968</v>
      </c>
      <c r="X152" s="1478">
        <v>4.838709677419355</v>
      </c>
      <c r="Y152" s="1478">
        <v>2.5806451612903225</v>
      </c>
      <c r="Z152" s="1478">
        <v>870.9677419354839</v>
      </c>
      <c r="AA152" s="2">
        <v>83.23</v>
      </c>
      <c r="AE152" s="2">
        <f>+Help_FC!$G152*Help_FC!Y152</f>
        <v>282.54838709677421</v>
      </c>
      <c r="AF152" s="2">
        <f>+Help_FC!$G152*Help_FC!Z152</f>
        <v>82.838709677419359</v>
      </c>
      <c r="AG152" s="2">
        <f>+Help_FC!$G152*Help_FC!AA152</f>
        <v>0</v>
      </c>
      <c r="AH152" s="2">
        <f>+Help_FC!$G152*Help_FC!AB152</f>
        <v>238.19354838709677</v>
      </c>
      <c r="AI152" s="2">
        <f>+Help_FC!$G152*Help_FC!AC152</f>
        <v>11</v>
      </c>
      <c r="AJ152" s="2">
        <f>+Help_FC!$G152*Help_FC!AD152</f>
        <v>29.225806451612904</v>
      </c>
      <c r="AK152" s="2">
        <f>+Help_FC!$G152*Help_FC!AE152</f>
        <v>42.516129032258064</v>
      </c>
      <c r="AL152" s="2">
        <f>+Help_FC!$G152*Help_FC!AF152</f>
        <v>4.67741935483871</v>
      </c>
      <c r="AM152" s="2">
        <f>+Help_FC!$G152*Help_FC!AG152</f>
        <v>18</v>
      </c>
      <c r="AN152" s="2">
        <f>+Help_FC!$G152*Help_FC!AH152</f>
        <v>132.51612903225805</v>
      </c>
      <c r="AO152" s="2">
        <f>+Help_FC!$G152*Help_FC!AI152</f>
        <v>116.38709677419355</v>
      </c>
      <c r="AP152" s="2">
        <f>+Help_FC!$G152*Help_FC!AJ152</f>
        <v>11.883549047560523</v>
      </c>
      <c r="AQ152" s="2">
        <f>+Help_FC!$G152*Help_FC!AK152</f>
        <v>236.03225806451613</v>
      </c>
      <c r="AR152" s="1478">
        <f>+Help_FC!$G152*Help_FC!AL152</f>
        <v>24.5</v>
      </c>
      <c r="AS152" s="1478">
        <f>+Help_FC!$G152*Help_FC!AM152</f>
        <v>0</v>
      </c>
      <c r="AV152" s="5">
        <v>1</v>
      </c>
    </row>
    <row r="153" spans="1:48" x14ac:dyDescent="0.2">
      <c r="A153" s="1">
        <v>45077</v>
      </c>
      <c r="B153" s="2">
        <v>602.74193548387098</v>
      </c>
      <c r="C153" s="2">
        <v>384.19349999999997</v>
      </c>
      <c r="D153" s="2">
        <v>112.90322580645162</v>
      </c>
      <c r="E153" s="2">
        <v>94.193548387096769</v>
      </c>
      <c r="F153" s="2">
        <v>272.94902523521023</v>
      </c>
      <c r="G153" s="2">
        <v>302.8185785816969</v>
      </c>
      <c r="H153" s="1478">
        <v>272.94902523521023</v>
      </c>
      <c r="I153" s="1478">
        <v>268.57974199629939</v>
      </c>
      <c r="J153" s="1478">
        <v>19.41935483870968</v>
      </c>
      <c r="K153" s="1478">
        <v>4.838709677419355</v>
      </c>
      <c r="L153" s="1478">
        <v>2.3225806451612905</v>
      </c>
      <c r="M153" s="1478">
        <v>693.54838709677415</v>
      </c>
      <c r="N153" s="2">
        <f>100*Help_FC!H238</f>
        <v>100</v>
      </c>
      <c r="O153" s="2">
        <v>528.54838709677415</v>
      </c>
      <c r="P153" s="2">
        <v>343.38709999999998</v>
      </c>
      <c r="Q153" s="2">
        <v>112.90322580645162</v>
      </c>
      <c r="R153" s="2">
        <v>49.193548387096776</v>
      </c>
      <c r="S153" s="2">
        <v>240.76245331972694</v>
      </c>
      <c r="T153" s="2">
        <v>282.66937651929652</v>
      </c>
      <c r="U153" s="1478">
        <v>240.76245331972694</v>
      </c>
      <c r="V153" s="1478">
        <v>239.28996155320959</v>
      </c>
      <c r="W153" s="1478">
        <v>19.41935483870968</v>
      </c>
      <c r="X153" s="1478">
        <v>4.838709677419355</v>
      </c>
      <c r="Y153" s="1478">
        <v>2.5806451612903225</v>
      </c>
      <c r="Z153" s="1478">
        <v>870.9677419354839</v>
      </c>
      <c r="AA153" s="2">
        <v>83.23</v>
      </c>
      <c r="AE153" s="2">
        <f>+Help_FC!$G153*Help_FC!Y153</f>
        <v>282.54838709677421</v>
      </c>
      <c r="AF153" s="2">
        <f>+Help_FC!$G153*Help_FC!Z153</f>
        <v>82.838709677419359</v>
      </c>
      <c r="AG153" s="2">
        <f>+Help_FC!$G153*Help_FC!AA153</f>
        <v>0</v>
      </c>
      <c r="AH153" s="2">
        <f>+Help_FC!$G153*Help_FC!AB153</f>
        <v>238.19354838709677</v>
      </c>
      <c r="AI153" s="2">
        <f>+Help_FC!$G153*Help_FC!AC153</f>
        <v>11</v>
      </c>
      <c r="AJ153" s="2">
        <f>+Help_FC!$G153*Help_FC!AD153</f>
        <v>29.225806451612904</v>
      </c>
      <c r="AK153" s="2">
        <f>+Help_FC!$G153*Help_FC!AE153</f>
        <v>42.516129032258064</v>
      </c>
      <c r="AL153" s="2">
        <f>+Help_FC!$G153*Help_FC!AF153</f>
        <v>4.67741935483871</v>
      </c>
      <c r="AM153" s="2">
        <f>+Help_FC!$G153*Help_FC!AG153</f>
        <v>18</v>
      </c>
      <c r="AN153" s="2">
        <f>+Help_FC!$G153*Help_FC!AH153</f>
        <v>132.51612903225805</v>
      </c>
      <c r="AO153" s="2">
        <f>+Help_FC!$G153*Help_FC!AI153</f>
        <v>116.38709677419355</v>
      </c>
      <c r="AP153" s="2">
        <f>+Help_FC!$G153*Help_FC!AJ153</f>
        <v>11.883549047560523</v>
      </c>
      <c r="AQ153" s="2">
        <f>+Help_FC!$G153*Help_FC!AK153</f>
        <v>236.03225806451613</v>
      </c>
      <c r="AR153" s="1478">
        <f>+Help_FC!$G153*Help_FC!AL153</f>
        <v>24.5</v>
      </c>
      <c r="AS153" s="1478">
        <f>+Help_FC!$G153*Help_FC!AM153</f>
        <v>0</v>
      </c>
      <c r="AV153" s="5">
        <v>1</v>
      </c>
    </row>
    <row r="154" spans="1:48" x14ac:dyDescent="0.2">
      <c r="A154" s="1">
        <v>45078</v>
      </c>
      <c r="B154" s="2">
        <v>602.73333333333335</v>
      </c>
      <c r="C154" s="2">
        <v>391.76670000000001</v>
      </c>
      <c r="D154" s="2">
        <v>115.93333333333334</v>
      </c>
      <c r="E154" s="2">
        <v>94.033333333333331</v>
      </c>
      <c r="F154" s="2">
        <v>279.78233629485271</v>
      </c>
      <c r="G154" s="2">
        <v>298.88157328379378</v>
      </c>
      <c r="H154" s="1478">
        <v>279.78233629485271</v>
      </c>
      <c r="I154" s="1478">
        <v>274.69472602831593</v>
      </c>
      <c r="J154" s="1478">
        <v>19.32</v>
      </c>
      <c r="K154" s="1478">
        <v>5</v>
      </c>
      <c r="L154" s="1478">
        <v>0</v>
      </c>
      <c r="M154" s="1478">
        <v>666.66666666666663</v>
      </c>
      <c r="N154" s="2">
        <f>100*Help_FC!H239</f>
        <v>100</v>
      </c>
      <c r="O154" s="2">
        <f>+Help!$G154*Help!I154</f>
        <v>575.19713261648747</v>
      </c>
      <c r="P154" s="2">
        <f>+Help!$G154*Help!J154</f>
        <v>328.02867383512546</v>
      </c>
      <c r="Q154" s="2">
        <f>+Help!$G154*Help!K154</f>
        <v>121.54121863799283</v>
      </c>
      <c r="R154" s="2">
        <f>+Help!$G154*Help!L154</f>
        <v>120.32258064516128</v>
      </c>
      <c r="S154" s="2">
        <f>+Help!$G154*Help!M154</f>
        <v>221.50537634408602</v>
      </c>
      <c r="T154" s="2">
        <f>+Help!$G154*Help!N154</f>
        <v>278.92473118279571</v>
      </c>
      <c r="U154" s="1478">
        <v>274.72663477383776</v>
      </c>
      <c r="V154" s="1478">
        <v>270.09403764419238</v>
      </c>
      <c r="W154" s="1478">
        <v>19.32</v>
      </c>
      <c r="X154" s="1478">
        <v>5</v>
      </c>
      <c r="Y154" s="1478">
        <v>0</v>
      </c>
      <c r="Z154" s="1478">
        <v>716.66666666666663</v>
      </c>
      <c r="AA154" s="2">
        <v>93</v>
      </c>
      <c r="AE154" s="2">
        <f>+Help_FC!$G154*Help_FC!Y154</f>
        <v>227.13261648745518</v>
      </c>
      <c r="AF154" s="2">
        <f>+Help_FC!$G154*Help_FC!Z154</f>
        <v>100.89605734767025</v>
      </c>
      <c r="AG154" s="2">
        <f>+Help_FC!$G154*Help_FC!AA154</f>
        <v>0</v>
      </c>
      <c r="AH154" s="2">
        <f>+Help_FC!$G154*Help_FC!AB154</f>
        <v>241.86379928315412</v>
      </c>
      <c r="AI154" s="2">
        <f>+Help_FC!$G154*Help_FC!AC154</f>
        <v>5.3046594982078847</v>
      </c>
      <c r="AJ154" s="2">
        <f>+Help_FC!$G154*Help_FC!AD154</f>
        <v>23.584229390681003</v>
      </c>
      <c r="AK154" s="2">
        <f>+Help_FC!$G154*Help_FC!AE154</f>
        <v>25.376344086021504</v>
      </c>
      <c r="AL154" s="2">
        <f>+Help_FC!$G154*Help_FC!AF154</f>
        <v>11.935483870967742</v>
      </c>
      <c r="AM154" s="2">
        <f>+Help_FC!$G154*Help_FC!AG154</f>
        <v>9.9498207885304666</v>
      </c>
      <c r="AN154" s="2">
        <f>+Help_FC!$G154*Help_FC!AH154</f>
        <v>120.75268817204301</v>
      </c>
      <c r="AO154" s="2">
        <f>+Help_FC!$G154*Help_FC!AI154</f>
        <v>113.36917562724014</v>
      </c>
      <c r="AP154" s="2">
        <f>+Help_FC!$G154*Help_FC!AJ154</f>
        <v>43.750264566143422</v>
      </c>
      <c r="AQ154" s="2">
        <f>+Help_FC!$G154*Help_FC!AK154</f>
        <v>282.07885304659499</v>
      </c>
      <c r="AR154" s="1478">
        <f>+Help_FC!$G154*Help_FC!AL154</f>
        <v>12.164874551971325</v>
      </c>
      <c r="AS154" s="1478">
        <f>+Help_FC!$G154*Help_FC!AM154</f>
        <v>0</v>
      </c>
      <c r="AV154" s="5">
        <v>1</v>
      </c>
    </row>
    <row r="155" spans="1:48" x14ac:dyDescent="0.2">
      <c r="A155" s="1">
        <v>45079</v>
      </c>
      <c r="B155" s="2">
        <v>602.73333333333335</v>
      </c>
      <c r="C155" s="2">
        <v>391.76670000000001</v>
      </c>
      <c r="D155" s="2">
        <v>115.93333333333334</v>
      </c>
      <c r="E155" s="2">
        <v>94.033333333333331</v>
      </c>
      <c r="F155" s="2">
        <v>279.78233629485271</v>
      </c>
      <c r="G155" s="2">
        <v>298.88157328379378</v>
      </c>
      <c r="H155" s="1478">
        <v>279.78233629485271</v>
      </c>
      <c r="I155" s="1478">
        <v>274.69472602831593</v>
      </c>
      <c r="J155" s="1478">
        <v>19.32</v>
      </c>
      <c r="K155" s="1478">
        <v>5</v>
      </c>
      <c r="L155" s="1478">
        <v>0</v>
      </c>
      <c r="M155" s="1478">
        <v>666.66666666666663</v>
      </c>
      <c r="N155" s="2">
        <f>100*Help_FC!H240</f>
        <v>100</v>
      </c>
      <c r="O155" s="2">
        <f>+Help!$G155*Help!I155</f>
        <v>575.19713261648747</v>
      </c>
      <c r="P155" s="2">
        <f>+Help!$G155*Help!J155</f>
        <v>328.02867383512546</v>
      </c>
      <c r="Q155" s="2">
        <f>+Help!$G155*Help!K155</f>
        <v>121.54121863799283</v>
      </c>
      <c r="R155" s="2">
        <f>+Help!$G155*Help!L155</f>
        <v>120.32258064516128</v>
      </c>
      <c r="S155" s="2">
        <f>+Help!$G155*Help!M155</f>
        <v>221.50537634408602</v>
      </c>
      <c r="T155" s="2">
        <f>+Help!$G155*Help!N155</f>
        <v>278.92473118279571</v>
      </c>
      <c r="U155" s="1478">
        <v>274.72663477383776</v>
      </c>
      <c r="V155" s="1478">
        <v>270.09403764419238</v>
      </c>
      <c r="W155" s="1478">
        <v>19.32</v>
      </c>
      <c r="X155" s="1478">
        <v>5</v>
      </c>
      <c r="Y155" s="1478">
        <v>0</v>
      </c>
      <c r="Z155" s="1478">
        <v>716.66666666666663</v>
      </c>
      <c r="AA155" s="2">
        <v>93</v>
      </c>
      <c r="AE155" s="2">
        <f>+Help_FC!$G155*Help_FC!Y155</f>
        <v>227.13261648745518</v>
      </c>
      <c r="AF155" s="2">
        <f>+Help_FC!$G155*Help_FC!Z155</f>
        <v>100.89605734767025</v>
      </c>
      <c r="AG155" s="2">
        <f>+Help_FC!$G155*Help_FC!AA155</f>
        <v>0</v>
      </c>
      <c r="AH155" s="2">
        <f>+Help_FC!$G155*Help_FC!AB155</f>
        <v>241.86379928315412</v>
      </c>
      <c r="AI155" s="2">
        <f>+Help_FC!$G155*Help_FC!AC155</f>
        <v>5.3046594982078847</v>
      </c>
      <c r="AJ155" s="2">
        <f>+Help_FC!$G155*Help_FC!AD155</f>
        <v>23.584229390681003</v>
      </c>
      <c r="AK155" s="2">
        <f>+Help_FC!$G155*Help_FC!AE155</f>
        <v>25.376344086021504</v>
      </c>
      <c r="AL155" s="2">
        <f>+Help_FC!$G155*Help_FC!AF155</f>
        <v>11.935483870967742</v>
      </c>
      <c r="AM155" s="2">
        <f>+Help_FC!$G155*Help_FC!AG155</f>
        <v>9.9498207885304666</v>
      </c>
      <c r="AN155" s="2">
        <f>+Help_FC!$G155*Help_FC!AH155</f>
        <v>120.75268817204301</v>
      </c>
      <c r="AO155" s="2">
        <f>+Help_FC!$G155*Help_FC!AI155</f>
        <v>113.36917562724014</v>
      </c>
      <c r="AP155" s="2">
        <f>+Help_FC!$G155*Help_FC!AJ155</f>
        <v>43.750264566143422</v>
      </c>
      <c r="AQ155" s="2">
        <f>+Help_FC!$G155*Help_FC!AK155</f>
        <v>282.07885304659499</v>
      </c>
      <c r="AR155" s="1478">
        <f>+Help_FC!$G155*Help_FC!AL155</f>
        <v>12.164874551971325</v>
      </c>
      <c r="AS155" s="1478">
        <f>+Help_FC!$G155*Help_FC!AM155</f>
        <v>0</v>
      </c>
      <c r="AV155" s="5">
        <v>1</v>
      </c>
    </row>
    <row r="156" spans="1:48" x14ac:dyDescent="0.2">
      <c r="A156" s="1">
        <v>45080</v>
      </c>
      <c r="B156" s="2">
        <v>602.73333333333335</v>
      </c>
      <c r="C156" s="2">
        <v>391.76670000000001</v>
      </c>
      <c r="D156" s="2">
        <v>115.93333333333334</v>
      </c>
      <c r="E156" s="2">
        <v>94.033333333333331</v>
      </c>
      <c r="F156" s="2">
        <v>279.78233629485271</v>
      </c>
      <c r="G156" s="2">
        <v>298.88157328379378</v>
      </c>
      <c r="H156" s="1478">
        <v>279.78233629485271</v>
      </c>
      <c r="I156" s="1478">
        <v>274.69472602831593</v>
      </c>
      <c r="J156" s="1478">
        <v>19.32</v>
      </c>
      <c r="K156" s="1478">
        <v>5</v>
      </c>
      <c r="L156" s="1478">
        <v>0</v>
      </c>
      <c r="M156" s="1478">
        <v>666.66666666666663</v>
      </c>
      <c r="N156" s="2">
        <f>100*Help_FC!H241</f>
        <v>100</v>
      </c>
      <c r="O156" s="2">
        <f>+Help!$G156*Help!I156</f>
        <v>575.19713261648747</v>
      </c>
      <c r="P156" s="2">
        <f>+Help!$G156*Help!J156</f>
        <v>328.02867383512546</v>
      </c>
      <c r="Q156" s="2">
        <f>+Help!$G156*Help!K156</f>
        <v>121.54121863799283</v>
      </c>
      <c r="R156" s="2">
        <f>+Help!$G156*Help!L156</f>
        <v>120.32258064516128</v>
      </c>
      <c r="S156" s="2">
        <f>+Help!$G156*Help!M156</f>
        <v>221.50537634408602</v>
      </c>
      <c r="T156" s="2">
        <f>+Help!$G156*Help!N156</f>
        <v>278.92473118279571</v>
      </c>
      <c r="U156" s="1478">
        <v>274.72663477383776</v>
      </c>
      <c r="V156" s="1478">
        <v>270.09403764419238</v>
      </c>
      <c r="W156" s="1478">
        <v>19.32</v>
      </c>
      <c r="X156" s="1478">
        <v>5</v>
      </c>
      <c r="Y156" s="1478">
        <v>0</v>
      </c>
      <c r="Z156" s="1478">
        <v>716.66666666666663</v>
      </c>
      <c r="AA156" s="2">
        <v>93</v>
      </c>
      <c r="AE156" s="2">
        <f>+Help_FC!$G156*Help_FC!Y156</f>
        <v>227.13261648745518</v>
      </c>
      <c r="AF156" s="2">
        <f>+Help_FC!$G156*Help_FC!Z156</f>
        <v>100.89605734767025</v>
      </c>
      <c r="AG156" s="2">
        <f>+Help_FC!$G156*Help_FC!AA156</f>
        <v>0</v>
      </c>
      <c r="AH156" s="2">
        <f>+Help_FC!$G156*Help_FC!AB156</f>
        <v>241.86379928315412</v>
      </c>
      <c r="AI156" s="2">
        <f>+Help_FC!$G156*Help_FC!AC156</f>
        <v>5.3046594982078847</v>
      </c>
      <c r="AJ156" s="2">
        <f>+Help_FC!$G156*Help_FC!AD156</f>
        <v>23.584229390681003</v>
      </c>
      <c r="AK156" s="2">
        <f>+Help_FC!$G156*Help_FC!AE156</f>
        <v>25.376344086021504</v>
      </c>
      <c r="AL156" s="2">
        <f>+Help_FC!$G156*Help_FC!AF156</f>
        <v>11.935483870967742</v>
      </c>
      <c r="AM156" s="2">
        <f>+Help_FC!$G156*Help_FC!AG156</f>
        <v>9.9498207885304666</v>
      </c>
      <c r="AN156" s="2">
        <f>+Help_FC!$G156*Help_FC!AH156</f>
        <v>120.75268817204301</v>
      </c>
      <c r="AO156" s="2">
        <f>+Help_FC!$G156*Help_FC!AI156</f>
        <v>113.36917562724014</v>
      </c>
      <c r="AP156" s="2">
        <f>+Help_FC!$G156*Help_FC!AJ156</f>
        <v>43.750264566143422</v>
      </c>
      <c r="AQ156" s="2">
        <f>+Help_FC!$G156*Help_FC!AK156</f>
        <v>282.07885304659499</v>
      </c>
      <c r="AR156" s="1478">
        <f>+Help_FC!$G156*Help_FC!AL156</f>
        <v>12.164874551971325</v>
      </c>
      <c r="AS156" s="1478">
        <f>+Help_FC!$G156*Help_FC!AM156</f>
        <v>0</v>
      </c>
      <c r="AV156" s="5">
        <v>1</v>
      </c>
    </row>
    <row r="157" spans="1:48" x14ac:dyDescent="0.2">
      <c r="A157" s="1">
        <v>45081</v>
      </c>
      <c r="B157" s="2">
        <v>602.73333333333335</v>
      </c>
      <c r="C157" s="2">
        <v>391.76670000000001</v>
      </c>
      <c r="D157" s="2">
        <v>115.93333333333334</v>
      </c>
      <c r="E157" s="2">
        <v>94.033333333333331</v>
      </c>
      <c r="F157" s="2">
        <v>279.78233629485271</v>
      </c>
      <c r="G157" s="2">
        <v>298.88157328379378</v>
      </c>
      <c r="H157" s="1478">
        <v>279.78233629485271</v>
      </c>
      <c r="I157" s="1478">
        <v>274.69472602831593</v>
      </c>
      <c r="J157" s="1478">
        <v>19.32</v>
      </c>
      <c r="K157" s="1478">
        <v>5</v>
      </c>
      <c r="L157" s="1478">
        <v>0</v>
      </c>
      <c r="M157" s="1478">
        <v>666.66666666666663</v>
      </c>
      <c r="N157" s="2">
        <f>100*Help_FC!H242</f>
        <v>100</v>
      </c>
      <c r="O157" s="2">
        <f>+Help!$G157*Help!I157</f>
        <v>575.19713261648747</v>
      </c>
      <c r="P157" s="2">
        <f>+Help!$G157*Help!J157</f>
        <v>328.02867383512546</v>
      </c>
      <c r="Q157" s="2">
        <f>+Help!$G157*Help!K157</f>
        <v>121.54121863799283</v>
      </c>
      <c r="R157" s="2">
        <f>+Help!$G157*Help!L157</f>
        <v>120.32258064516128</v>
      </c>
      <c r="S157" s="2">
        <f>+Help!$G157*Help!M157</f>
        <v>221.50537634408602</v>
      </c>
      <c r="T157" s="2">
        <f>+Help!$G157*Help!N157</f>
        <v>278.92473118279571</v>
      </c>
      <c r="U157" s="1478">
        <v>274.72663477383776</v>
      </c>
      <c r="V157" s="1478">
        <v>270.09403764419238</v>
      </c>
      <c r="W157" s="1478">
        <v>19.32</v>
      </c>
      <c r="X157" s="1478">
        <v>5</v>
      </c>
      <c r="Y157" s="1478">
        <v>0</v>
      </c>
      <c r="Z157" s="1478">
        <v>716.66666666666663</v>
      </c>
      <c r="AA157" s="2">
        <v>93</v>
      </c>
      <c r="AE157" s="2">
        <f>+Help_FC!$G157*Help_FC!Y157</f>
        <v>227.13261648745518</v>
      </c>
      <c r="AF157" s="2">
        <f>+Help_FC!$G157*Help_FC!Z157</f>
        <v>100.89605734767025</v>
      </c>
      <c r="AG157" s="2">
        <f>+Help_FC!$G157*Help_FC!AA157</f>
        <v>0</v>
      </c>
      <c r="AH157" s="2">
        <f>+Help_FC!$G157*Help_FC!AB157</f>
        <v>241.86379928315412</v>
      </c>
      <c r="AI157" s="2">
        <f>+Help_FC!$G157*Help_FC!AC157</f>
        <v>5.3046594982078847</v>
      </c>
      <c r="AJ157" s="2">
        <f>+Help_FC!$G157*Help_FC!AD157</f>
        <v>23.584229390681003</v>
      </c>
      <c r="AK157" s="2">
        <f>+Help_FC!$G157*Help_FC!AE157</f>
        <v>25.376344086021504</v>
      </c>
      <c r="AL157" s="2">
        <f>+Help_FC!$G157*Help_FC!AF157</f>
        <v>11.935483870967742</v>
      </c>
      <c r="AM157" s="2">
        <f>+Help_FC!$G157*Help_FC!AG157</f>
        <v>9.9498207885304666</v>
      </c>
      <c r="AN157" s="2">
        <f>+Help_FC!$G157*Help_FC!AH157</f>
        <v>120.75268817204301</v>
      </c>
      <c r="AO157" s="2">
        <f>+Help_FC!$G157*Help_FC!AI157</f>
        <v>113.36917562724014</v>
      </c>
      <c r="AP157" s="2">
        <f>+Help_FC!$G157*Help_FC!AJ157</f>
        <v>43.750264566143422</v>
      </c>
      <c r="AQ157" s="2">
        <f>+Help_FC!$G157*Help_FC!AK157</f>
        <v>282.07885304659499</v>
      </c>
      <c r="AR157" s="1478">
        <f>+Help_FC!$G157*Help_FC!AL157</f>
        <v>12.164874551971325</v>
      </c>
      <c r="AS157" s="1478">
        <f>+Help_FC!$G157*Help_FC!AM157</f>
        <v>0</v>
      </c>
      <c r="AV157" s="5">
        <v>1</v>
      </c>
    </row>
    <row r="158" spans="1:48" x14ac:dyDescent="0.2">
      <c r="A158" s="1">
        <v>45082</v>
      </c>
      <c r="B158" s="2">
        <v>602.73333333333335</v>
      </c>
      <c r="C158" s="2">
        <v>391.76670000000001</v>
      </c>
      <c r="D158" s="2">
        <v>115.93333333333334</v>
      </c>
      <c r="E158" s="2">
        <v>94.033333333333331</v>
      </c>
      <c r="F158" s="2">
        <v>279.78233629485271</v>
      </c>
      <c r="G158" s="2">
        <v>298.88157328379378</v>
      </c>
      <c r="H158" s="1478">
        <v>279.78233629485271</v>
      </c>
      <c r="I158" s="1478">
        <v>274.69472602831593</v>
      </c>
      <c r="J158" s="1478">
        <v>19.32</v>
      </c>
      <c r="K158" s="1478">
        <v>5</v>
      </c>
      <c r="L158" s="1478">
        <v>0</v>
      </c>
      <c r="M158" s="1478">
        <v>666.66666666666663</v>
      </c>
      <c r="N158" s="2">
        <f>100*Help_FC!H243</f>
        <v>100</v>
      </c>
      <c r="O158" s="2">
        <f>+Help!$G158*Help!I158</f>
        <v>575.19713261648747</v>
      </c>
      <c r="P158" s="2">
        <f>+Help!$G158*Help!J158</f>
        <v>328.02867383512546</v>
      </c>
      <c r="Q158" s="2">
        <f>+Help!$G158*Help!K158</f>
        <v>121.54121863799283</v>
      </c>
      <c r="R158" s="2">
        <f>+Help!$G158*Help!L158</f>
        <v>120.32258064516128</v>
      </c>
      <c r="S158" s="2">
        <f>+Help!$G158*Help!M158</f>
        <v>221.50537634408602</v>
      </c>
      <c r="T158" s="2">
        <f>+Help!$G158*Help!N158</f>
        <v>278.92473118279571</v>
      </c>
      <c r="U158" s="1478">
        <v>274.72663477383776</v>
      </c>
      <c r="V158" s="1478">
        <v>270.09403764419238</v>
      </c>
      <c r="W158" s="1478">
        <v>19.32</v>
      </c>
      <c r="X158" s="1478">
        <v>5</v>
      </c>
      <c r="Y158" s="1478">
        <v>0</v>
      </c>
      <c r="Z158" s="1478">
        <v>716.66666666666663</v>
      </c>
      <c r="AA158" s="2">
        <v>93</v>
      </c>
      <c r="AE158" s="2">
        <f>+Help_FC!$G158*Help_FC!Y158</f>
        <v>227.13261648745518</v>
      </c>
      <c r="AF158" s="2">
        <f>+Help_FC!$G158*Help_FC!Z158</f>
        <v>100.89605734767025</v>
      </c>
      <c r="AG158" s="2">
        <f>+Help_FC!$G158*Help_FC!AA158</f>
        <v>0</v>
      </c>
      <c r="AH158" s="2">
        <f>+Help_FC!$G158*Help_FC!AB158</f>
        <v>241.86379928315412</v>
      </c>
      <c r="AI158" s="2">
        <f>+Help_FC!$G158*Help_FC!AC158</f>
        <v>5.3046594982078847</v>
      </c>
      <c r="AJ158" s="2">
        <f>+Help_FC!$G158*Help_FC!AD158</f>
        <v>23.584229390681003</v>
      </c>
      <c r="AK158" s="2">
        <f>+Help_FC!$G158*Help_FC!AE158</f>
        <v>25.376344086021504</v>
      </c>
      <c r="AL158" s="2">
        <f>+Help_FC!$G158*Help_FC!AF158</f>
        <v>11.935483870967742</v>
      </c>
      <c r="AM158" s="2">
        <f>+Help_FC!$G158*Help_FC!AG158</f>
        <v>9.9498207885304666</v>
      </c>
      <c r="AN158" s="2">
        <f>+Help_FC!$G158*Help_FC!AH158</f>
        <v>120.75268817204301</v>
      </c>
      <c r="AO158" s="2">
        <f>+Help_FC!$G158*Help_FC!AI158</f>
        <v>113.36917562724014</v>
      </c>
      <c r="AP158" s="2">
        <f>+Help_FC!$G158*Help_FC!AJ158</f>
        <v>43.750264566143422</v>
      </c>
      <c r="AQ158" s="2">
        <f>+Help_FC!$G158*Help_FC!AK158</f>
        <v>282.07885304659499</v>
      </c>
      <c r="AR158" s="1478">
        <f>+Help_FC!$G158*Help_FC!AL158</f>
        <v>12.164874551971325</v>
      </c>
      <c r="AS158" s="1478">
        <f>+Help_FC!$G158*Help_FC!AM158</f>
        <v>0</v>
      </c>
      <c r="AV158" s="5">
        <v>1</v>
      </c>
    </row>
    <row r="159" spans="1:48" x14ac:dyDescent="0.2">
      <c r="A159" s="1">
        <v>45083</v>
      </c>
      <c r="B159" s="2">
        <v>602.73333333333335</v>
      </c>
      <c r="C159" s="2">
        <v>391.76670000000001</v>
      </c>
      <c r="D159" s="2">
        <v>115.93333333333334</v>
      </c>
      <c r="E159" s="2">
        <v>94.033333333333331</v>
      </c>
      <c r="F159" s="2">
        <v>279.78233629485271</v>
      </c>
      <c r="G159" s="2">
        <v>298.88157328379378</v>
      </c>
      <c r="H159" s="1478">
        <v>279.78233629485271</v>
      </c>
      <c r="I159" s="1478">
        <v>274.69472602831593</v>
      </c>
      <c r="J159" s="1478">
        <v>19.32</v>
      </c>
      <c r="K159" s="1478">
        <v>5</v>
      </c>
      <c r="L159" s="1478">
        <v>0</v>
      </c>
      <c r="M159" s="1478">
        <v>666.66666666666663</v>
      </c>
      <c r="N159" s="2">
        <f>100*Help_FC!H244</f>
        <v>100</v>
      </c>
      <c r="O159" s="2">
        <f>+Help!$G159*Help!I159</f>
        <v>575.19713261648747</v>
      </c>
      <c r="P159" s="2">
        <f>+Help!$G159*Help!J159</f>
        <v>328.02867383512546</v>
      </c>
      <c r="Q159" s="2">
        <f>+Help!$G159*Help!K159</f>
        <v>121.54121863799283</v>
      </c>
      <c r="R159" s="2">
        <f>+Help!$G159*Help!L159</f>
        <v>120.32258064516128</v>
      </c>
      <c r="S159" s="2">
        <f>+Help!$G159*Help!M159</f>
        <v>221.50537634408602</v>
      </c>
      <c r="T159" s="2">
        <f>+Help!$G159*Help!N159</f>
        <v>278.92473118279571</v>
      </c>
      <c r="U159" s="1478">
        <v>274.72663477383776</v>
      </c>
      <c r="V159" s="1478">
        <v>270.09403764419238</v>
      </c>
      <c r="W159" s="1478">
        <v>19.32</v>
      </c>
      <c r="X159" s="1478">
        <v>5</v>
      </c>
      <c r="Y159" s="1478">
        <v>0</v>
      </c>
      <c r="Z159" s="1478">
        <v>716.66666666666663</v>
      </c>
      <c r="AA159" s="2">
        <v>93</v>
      </c>
      <c r="AE159" s="2">
        <f>+Help_FC!$G159*Help_FC!Y159</f>
        <v>227.13261648745518</v>
      </c>
      <c r="AF159" s="2">
        <f>+Help_FC!$G159*Help_FC!Z159</f>
        <v>100.89605734767025</v>
      </c>
      <c r="AG159" s="2">
        <f>+Help_FC!$G159*Help_FC!AA159</f>
        <v>0</v>
      </c>
      <c r="AH159" s="2">
        <f>+Help_FC!$G159*Help_FC!AB159</f>
        <v>241.86379928315412</v>
      </c>
      <c r="AI159" s="2">
        <f>+Help_FC!$G159*Help_FC!AC159</f>
        <v>5.3046594982078847</v>
      </c>
      <c r="AJ159" s="2">
        <f>+Help_FC!$G159*Help_FC!AD159</f>
        <v>23.584229390681003</v>
      </c>
      <c r="AK159" s="2">
        <f>+Help_FC!$G159*Help_FC!AE159</f>
        <v>25.376344086021504</v>
      </c>
      <c r="AL159" s="2">
        <f>+Help_FC!$G159*Help_FC!AF159</f>
        <v>11.935483870967742</v>
      </c>
      <c r="AM159" s="2">
        <f>+Help_FC!$G159*Help_FC!AG159</f>
        <v>9.9498207885304666</v>
      </c>
      <c r="AN159" s="2">
        <f>+Help_FC!$G159*Help_FC!AH159</f>
        <v>120.75268817204301</v>
      </c>
      <c r="AO159" s="2">
        <f>+Help_FC!$G159*Help_FC!AI159</f>
        <v>113.36917562724014</v>
      </c>
      <c r="AP159" s="2">
        <f>+Help_FC!$G159*Help_FC!AJ159</f>
        <v>43.750264566143422</v>
      </c>
      <c r="AQ159" s="2">
        <f>+Help_FC!$G159*Help_FC!AK159</f>
        <v>282.07885304659499</v>
      </c>
      <c r="AR159" s="1478">
        <f>+Help_FC!$G159*Help_FC!AL159</f>
        <v>12.164874551971325</v>
      </c>
      <c r="AS159" s="1478">
        <f>+Help_FC!$G159*Help_FC!AM159</f>
        <v>0</v>
      </c>
      <c r="AV159" s="5">
        <v>1</v>
      </c>
    </row>
    <row r="160" spans="1:48" x14ac:dyDescent="0.2">
      <c r="A160" s="1">
        <v>45084</v>
      </c>
      <c r="B160" s="2">
        <v>602.73333333333335</v>
      </c>
      <c r="C160" s="2">
        <v>391.76670000000001</v>
      </c>
      <c r="D160" s="2">
        <v>115.93333333333334</v>
      </c>
      <c r="E160" s="2">
        <v>94.033333333333331</v>
      </c>
      <c r="F160" s="2">
        <v>279.78233629485271</v>
      </c>
      <c r="G160" s="2">
        <v>298.88157328379378</v>
      </c>
      <c r="H160" s="1478">
        <v>279.78233629485271</v>
      </c>
      <c r="I160" s="1478">
        <v>274.69472602831593</v>
      </c>
      <c r="J160" s="1478">
        <v>19.32</v>
      </c>
      <c r="K160" s="1478">
        <v>5</v>
      </c>
      <c r="L160" s="1478">
        <v>0</v>
      </c>
      <c r="M160" s="1478">
        <v>666.66666666666663</v>
      </c>
      <c r="N160" s="2">
        <f>100*Help_FC!H245</f>
        <v>100</v>
      </c>
      <c r="O160" s="2">
        <f>+Help!$G160*Help!I160</f>
        <v>575.19713261648747</v>
      </c>
      <c r="P160" s="2">
        <f>+Help!$G160*Help!J160</f>
        <v>328.02867383512546</v>
      </c>
      <c r="Q160" s="2">
        <f>+Help!$G160*Help!K160</f>
        <v>121.54121863799283</v>
      </c>
      <c r="R160" s="2">
        <f>+Help!$G160*Help!L160</f>
        <v>120.32258064516128</v>
      </c>
      <c r="S160" s="2">
        <f>+Help!$G160*Help!M160</f>
        <v>221.50537634408602</v>
      </c>
      <c r="T160" s="2">
        <f>+Help!$G160*Help!N160</f>
        <v>278.92473118279571</v>
      </c>
      <c r="U160" s="1478">
        <v>274.72663477383776</v>
      </c>
      <c r="V160" s="1478">
        <v>270.09403764419238</v>
      </c>
      <c r="W160" s="1478">
        <v>19.32</v>
      </c>
      <c r="X160" s="1478">
        <v>5</v>
      </c>
      <c r="Y160" s="1478">
        <v>0</v>
      </c>
      <c r="Z160" s="1478">
        <v>716.66666666666663</v>
      </c>
      <c r="AA160" s="2">
        <v>93</v>
      </c>
      <c r="AE160" s="2">
        <f>+Help_FC!$G160*Help_FC!Y160</f>
        <v>227.13261648745518</v>
      </c>
      <c r="AF160" s="2">
        <f>+Help_FC!$G160*Help_FC!Z160</f>
        <v>100.89605734767025</v>
      </c>
      <c r="AG160" s="2">
        <f>+Help_FC!$G160*Help_FC!AA160</f>
        <v>0</v>
      </c>
      <c r="AH160" s="2">
        <f>+Help_FC!$G160*Help_FC!AB160</f>
        <v>241.86379928315412</v>
      </c>
      <c r="AI160" s="2">
        <f>+Help_FC!$G160*Help_FC!AC160</f>
        <v>5.3046594982078847</v>
      </c>
      <c r="AJ160" s="2">
        <f>+Help_FC!$G160*Help_FC!AD160</f>
        <v>23.584229390681003</v>
      </c>
      <c r="AK160" s="2">
        <f>+Help_FC!$G160*Help_FC!AE160</f>
        <v>25.376344086021504</v>
      </c>
      <c r="AL160" s="2">
        <f>+Help_FC!$G160*Help_FC!AF160</f>
        <v>11.935483870967742</v>
      </c>
      <c r="AM160" s="2">
        <f>+Help_FC!$G160*Help_FC!AG160</f>
        <v>9.9498207885304666</v>
      </c>
      <c r="AN160" s="2">
        <f>+Help_FC!$G160*Help_FC!AH160</f>
        <v>120.75268817204301</v>
      </c>
      <c r="AO160" s="2">
        <f>+Help_FC!$G160*Help_FC!AI160</f>
        <v>113.36917562724014</v>
      </c>
      <c r="AP160" s="2">
        <f>+Help_FC!$G160*Help_FC!AJ160</f>
        <v>43.750264566143422</v>
      </c>
      <c r="AQ160" s="2">
        <f>+Help_FC!$G160*Help_FC!AK160</f>
        <v>282.07885304659499</v>
      </c>
      <c r="AR160" s="1478">
        <f>+Help_FC!$G160*Help_FC!AL160</f>
        <v>12.164874551971325</v>
      </c>
      <c r="AS160" s="1478">
        <f>+Help_FC!$G160*Help_FC!AM160</f>
        <v>0</v>
      </c>
      <c r="AV160" s="5">
        <v>1</v>
      </c>
    </row>
    <row r="161" spans="1:48" x14ac:dyDescent="0.2">
      <c r="A161" s="1">
        <v>45085</v>
      </c>
      <c r="B161" s="2">
        <v>602.73333333333335</v>
      </c>
      <c r="C161" s="2">
        <v>391.76670000000001</v>
      </c>
      <c r="D161" s="2">
        <v>115.93333333333334</v>
      </c>
      <c r="E161" s="2">
        <v>94.033333333333331</v>
      </c>
      <c r="F161" s="2">
        <v>279.78233629485271</v>
      </c>
      <c r="G161" s="2">
        <v>298.88157328379378</v>
      </c>
      <c r="H161" s="1478">
        <v>279.78233629485271</v>
      </c>
      <c r="I161" s="1478">
        <v>274.69472602831593</v>
      </c>
      <c r="J161" s="1478">
        <v>19.32</v>
      </c>
      <c r="K161" s="1478">
        <v>5</v>
      </c>
      <c r="L161" s="1478">
        <v>0</v>
      </c>
      <c r="M161" s="1478">
        <v>666.66666666666663</v>
      </c>
      <c r="N161" s="2">
        <f>100*Help_FC!H246</f>
        <v>100</v>
      </c>
      <c r="O161" s="2">
        <f>+Help!$G161*Help!I161</f>
        <v>575.19713261648747</v>
      </c>
      <c r="P161" s="2">
        <f>+Help!$G161*Help!J161</f>
        <v>328.02867383512546</v>
      </c>
      <c r="Q161" s="2">
        <f>+Help!$G161*Help!K161</f>
        <v>121.54121863799283</v>
      </c>
      <c r="R161" s="2">
        <f>+Help!$G161*Help!L161</f>
        <v>120.32258064516128</v>
      </c>
      <c r="S161" s="2">
        <f>+Help!$G161*Help!M161</f>
        <v>221.50537634408602</v>
      </c>
      <c r="T161" s="2">
        <f>+Help!$G161*Help!N161</f>
        <v>278.92473118279571</v>
      </c>
      <c r="U161" s="1478">
        <v>274.72663477383776</v>
      </c>
      <c r="V161" s="1478">
        <v>270.09403764419238</v>
      </c>
      <c r="W161" s="1478">
        <v>19.32</v>
      </c>
      <c r="X161" s="1478">
        <v>5</v>
      </c>
      <c r="Y161" s="1478">
        <v>0</v>
      </c>
      <c r="Z161" s="1478">
        <v>716.66666666666663</v>
      </c>
      <c r="AA161" s="2">
        <v>93</v>
      </c>
      <c r="AE161" s="2">
        <f>+Help_FC!$G161*Help_FC!Y161</f>
        <v>227.13261648745518</v>
      </c>
      <c r="AF161" s="2">
        <f>+Help_FC!$G161*Help_FC!Z161</f>
        <v>100.89605734767025</v>
      </c>
      <c r="AG161" s="2">
        <f>+Help_FC!$G161*Help_FC!AA161</f>
        <v>0</v>
      </c>
      <c r="AH161" s="2">
        <f>+Help_FC!$G161*Help_FC!AB161</f>
        <v>241.86379928315412</v>
      </c>
      <c r="AI161" s="2">
        <f>+Help_FC!$G161*Help_FC!AC161</f>
        <v>5.3046594982078847</v>
      </c>
      <c r="AJ161" s="2">
        <f>+Help_FC!$G161*Help_FC!AD161</f>
        <v>23.584229390681003</v>
      </c>
      <c r="AK161" s="2">
        <f>+Help_FC!$G161*Help_FC!AE161</f>
        <v>25.376344086021504</v>
      </c>
      <c r="AL161" s="2">
        <f>+Help_FC!$G161*Help_FC!AF161</f>
        <v>11.935483870967742</v>
      </c>
      <c r="AM161" s="2">
        <f>+Help_FC!$G161*Help_FC!AG161</f>
        <v>9.9498207885304666</v>
      </c>
      <c r="AN161" s="2">
        <f>+Help_FC!$G161*Help_FC!AH161</f>
        <v>120.75268817204301</v>
      </c>
      <c r="AO161" s="2">
        <f>+Help_FC!$G161*Help_FC!AI161</f>
        <v>113.36917562724014</v>
      </c>
      <c r="AP161" s="2">
        <f>+Help_FC!$G161*Help_FC!AJ161</f>
        <v>43.750264566143422</v>
      </c>
      <c r="AQ161" s="2">
        <f>+Help_FC!$G161*Help_FC!AK161</f>
        <v>282.07885304659499</v>
      </c>
      <c r="AR161" s="1478">
        <f>+Help_FC!$G161*Help_FC!AL161</f>
        <v>12.164874551971325</v>
      </c>
      <c r="AS161" s="1478">
        <f>+Help_FC!$G161*Help_FC!AM161</f>
        <v>0</v>
      </c>
      <c r="AV161" s="5">
        <v>1</v>
      </c>
    </row>
    <row r="162" spans="1:48" x14ac:dyDescent="0.2">
      <c r="A162" s="1">
        <v>45086</v>
      </c>
      <c r="B162" s="2">
        <v>602.73333333333335</v>
      </c>
      <c r="C162" s="2">
        <v>391.76670000000001</v>
      </c>
      <c r="D162" s="2">
        <v>115.93333333333334</v>
      </c>
      <c r="E162" s="2">
        <v>94.033333333333331</v>
      </c>
      <c r="F162" s="2">
        <v>279.78233629485271</v>
      </c>
      <c r="G162" s="2">
        <v>298.88157328379378</v>
      </c>
      <c r="H162" s="1478">
        <v>279.78233629485271</v>
      </c>
      <c r="I162" s="1478">
        <v>274.69472602831593</v>
      </c>
      <c r="J162" s="1478">
        <v>19.32</v>
      </c>
      <c r="K162" s="1478">
        <v>5</v>
      </c>
      <c r="L162" s="1478">
        <v>0</v>
      </c>
      <c r="M162" s="1478">
        <v>666.66666666666663</v>
      </c>
      <c r="N162" s="2">
        <f>100*Help_FC!H247</f>
        <v>100</v>
      </c>
      <c r="O162" s="2">
        <f>+Help!$G162*Help!I162</f>
        <v>575.19713261648747</v>
      </c>
      <c r="P162" s="2">
        <f>+Help!$G162*Help!J162</f>
        <v>328.02867383512546</v>
      </c>
      <c r="Q162" s="2">
        <f>+Help!$G162*Help!K162</f>
        <v>121.54121863799283</v>
      </c>
      <c r="R162" s="2">
        <f>+Help!$G162*Help!L162</f>
        <v>120.32258064516128</v>
      </c>
      <c r="S162" s="2">
        <f>+Help!$G162*Help!M162</f>
        <v>221.50537634408602</v>
      </c>
      <c r="T162" s="2">
        <f>+Help!$G162*Help!N162</f>
        <v>278.92473118279571</v>
      </c>
      <c r="U162" s="1478">
        <v>274.72663477383776</v>
      </c>
      <c r="V162" s="1478">
        <v>270.09403764419238</v>
      </c>
      <c r="W162" s="1478">
        <v>19.32</v>
      </c>
      <c r="X162" s="1478">
        <v>5</v>
      </c>
      <c r="Y162" s="1478">
        <v>0</v>
      </c>
      <c r="Z162" s="1478">
        <v>716.66666666666663</v>
      </c>
      <c r="AA162" s="2">
        <v>93</v>
      </c>
      <c r="AE162" s="2">
        <f>+Help_FC!$G162*Help_FC!Y162</f>
        <v>227.13261648745518</v>
      </c>
      <c r="AF162" s="2">
        <f>+Help_FC!$G162*Help_FC!Z162</f>
        <v>100.89605734767025</v>
      </c>
      <c r="AG162" s="2">
        <f>+Help_FC!$G162*Help_FC!AA162</f>
        <v>0</v>
      </c>
      <c r="AH162" s="2">
        <f>+Help_FC!$G162*Help_FC!AB162</f>
        <v>241.86379928315412</v>
      </c>
      <c r="AI162" s="2">
        <f>+Help_FC!$G162*Help_FC!AC162</f>
        <v>5.3046594982078847</v>
      </c>
      <c r="AJ162" s="2">
        <f>+Help_FC!$G162*Help_FC!AD162</f>
        <v>23.584229390681003</v>
      </c>
      <c r="AK162" s="2">
        <f>+Help_FC!$G162*Help_FC!AE162</f>
        <v>25.376344086021504</v>
      </c>
      <c r="AL162" s="2">
        <f>+Help_FC!$G162*Help_FC!AF162</f>
        <v>11.935483870967742</v>
      </c>
      <c r="AM162" s="2">
        <f>+Help_FC!$G162*Help_FC!AG162</f>
        <v>9.9498207885304666</v>
      </c>
      <c r="AN162" s="2">
        <f>+Help_FC!$G162*Help_FC!AH162</f>
        <v>120.75268817204301</v>
      </c>
      <c r="AO162" s="2">
        <f>+Help_FC!$G162*Help_FC!AI162</f>
        <v>113.36917562724014</v>
      </c>
      <c r="AP162" s="2">
        <f>+Help_FC!$G162*Help_FC!AJ162</f>
        <v>43.750264566143422</v>
      </c>
      <c r="AQ162" s="2">
        <f>+Help_FC!$G162*Help_FC!AK162</f>
        <v>282.07885304659499</v>
      </c>
      <c r="AR162" s="1478">
        <f>+Help_FC!$G162*Help_FC!AL162</f>
        <v>12.164874551971325</v>
      </c>
      <c r="AS162" s="1478">
        <f>+Help_FC!$G162*Help_FC!AM162</f>
        <v>0</v>
      </c>
      <c r="AV162" s="5">
        <v>1</v>
      </c>
    </row>
    <row r="163" spans="1:48" x14ac:dyDescent="0.2">
      <c r="A163" s="1">
        <v>45087</v>
      </c>
      <c r="B163" s="2">
        <v>602.73333333333335</v>
      </c>
      <c r="C163" s="2">
        <v>391.76670000000001</v>
      </c>
      <c r="D163" s="2">
        <v>115.93333333333334</v>
      </c>
      <c r="E163" s="2">
        <v>94.033333333333331</v>
      </c>
      <c r="F163" s="2">
        <v>279.78233629485271</v>
      </c>
      <c r="G163" s="2">
        <v>298.88157328379378</v>
      </c>
      <c r="H163" s="1478">
        <v>279.78233629485271</v>
      </c>
      <c r="I163" s="1478">
        <v>274.69472602831593</v>
      </c>
      <c r="J163" s="1478">
        <v>19.32</v>
      </c>
      <c r="K163" s="1478">
        <v>5</v>
      </c>
      <c r="L163" s="1478">
        <v>0</v>
      </c>
      <c r="M163" s="1478">
        <v>666.66666666666663</v>
      </c>
      <c r="N163" s="2">
        <f>100*Help_FC!H248</f>
        <v>100</v>
      </c>
      <c r="O163" s="2">
        <f>+Help!$G163*Help!I163</f>
        <v>575.19713261648747</v>
      </c>
      <c r="P163" s="2">
        <f>+Help!$G163*Help!J163</f>
        <v>328.02867383512546</v>
      </c>
      <c r="Q163" s="2">
        <f>+Help!$G163*Help!K163</f>
        <v>121.54121863799283</v>
      </c>
      <c r="R163" s="2">
        <f>+Help!$G163*Help!L163</f>
        <v>120.32258064516128</v>
      </c>
      <c r="S163" s="2">
        <f>+Help!$G163*Help!M163</f>
        <v>221.50537634408602</v>
      </c>
      <c r="T163" s="2">
        <f>+Help!$G163*Help!N163</f>
        <v>278.92473118279571</v>
      </c>
      <c r="U163" s="1478">
        <v>274.72663477383776</v>
      </c>
      <c r="V163" s="1478">
        <v>270.09403764419238</v>
      </c>
      <c r="W163" s="1478">
        <v>19.32</v>
      </c>
      <c r="X163" s="1478">
        <v>5</v>
      </c>
      <c r="Y163" s="1478">
        <v>0</v>
      </c>
      <c r="Z163" s="1478">
        <v>716.66666666666663</v>
      </c>
      <c r="AA163" s="2">
        <v>93</v>
      </c>
      <c r="AE163" s="2">
        <f>+Help_FC!$G163*Help_FC!Y163</f>
        <v>227.13261648745518</v>
      </c>
      <c r="AF163" s="2">
        <f>+Help_FC!$G163*Help_FC!Z163</f>
        <v>100.89605734767025</v>
      </c>
      <c r="AG163" s="2">
        <f>+Help_FC!$G163*Help_FC!AA163</f>
        <v>0</v>
      </c>
      <c r="AH163" s="2">
        <f>+Help_FC!$G163*Help_FC!AB163</f>
        <v>241.86379928315412</v>
      </c>
      <c r="AI163" s="2">
        <f>+Help_FC!$G163*Help_FC!AC163</f>
        <v>5.3046594982078847</v>
      </c>
      <c r="AJ163" s="2">
        <f>+Help_FC!$G163*Help_FC!AD163</f>
        <v>23.584229390681003</v>
      </c>
      <c r="AK163" s="2">
        <f>+Help_FC!$G163*Help_FC!AE163</f>
        <v>25.376344086021504</v>
      </c>
      <c r="AL163" s="2">
        <f>+Help_FC!$G163*Help_FC!AF163</f>
        <v>11.935483870967742</v>
      </c>
      <c r="AM163" s="2">
        <f>+Help_FC!$G163*Help_FC!AG163</f>
        <v>9.9498207885304666</v>
      </c>
      <c r="AN163" s="2">
        <f>+Help_FC!$G163*Help_FC!AH163</f>
        <v>120.75268817204301</v>
      </c>
      <c r="AO163" s="2">
        <f>+Help_FC!$G163*Help_FC!AI163</f>
        <v>113.36917562724014</v>
      </c>
      <c r="AP163" s="2">
        <f>+Help_FC!$G163*Help_FC!AJ163</f>
        <v>43.750264566143422</v>
      </c>
      <c r="AQ163" s="2">
        <f>+Help_FC!$G163*Help_FC!AK163</f>
        <v>282.07885304659499</v>
      </c>
      <c r="AR163" s="1478">
        <f>+Help_FC!$G163*Help_FC!AL163</f>
        <v>12.164874551971325</v>
      </c>
      <c r="AS163" s="1478">
        <f>+Help_FC!$G163*Help_FC!AM163</f>
        <v>0</v>
      </c>
      <c r="AV163" s="5">
        <v>1</v>
      </c>
    </row>
    <row r="164" spans="1:48" x14ac:dyDescent="0.2">
      <c r="A164" s="1">
        <v>45088</v>
      </c>
      <c r="B164" s="2">
        <v>602.73333333333335</v>
      </c>
      <c r="C164" s="2">
        <v>391.76670000000001</v>
      </c>
      <c r="D164" s="2">
        <v>115.93333333333334</v>
      </c>
      <c r="E164" s="2">
        <v>94.033333333333331</v>
      </c>
      <c r="F164" s="2">
        <v>279.78233629485271</v>
      </c>
      <c r="G164" s="2">
        <v>298.88157328379378</v>
      </c>
      <c r="H164" s="1478">
        <v>279.78233629485271</v>
      </c>
      <c r="I164" s="1478">
        <v>274.69472602831593</v>
      </c>
      <c r="J164" s="1478">
        <v>19.32</v>
      </c>
      <c r="K164" s="1478">
        <v>5</v>
      </c>
      <c r="L164" s="1478">
        <v>0</v>
      </c>
      <c r="M164" s="1478">
        <v>666.66666666666663</v>
      </c>
      <c r="N164" s="2">
        <f>100*Help_FC!H249</f>
        <v>91.666666666666657</v>
      </c>
      <c r="O164" s="2">
        <f>+Help!$G164*Help!I164</f>
        <v>575.19713261648747</v>
      </c>
      <c r="P164" s="2">
        <f>+Help!$G164*Help!J164</f>
        <v>328.02867383512546</v>
      </c>
      <c r="Q164" s="2">
        <f>+Help!$G164*Help!K164</f>
        <v>121.54121863799283</v>
      </c>
      <c r="R164" s="2">
        <f>+Help!$G164*Help!L164</f>
        <v>120.32258064516128</v>
      </c>
      <c r="S164" s="2">
        <f>+Help!$G164*Help!M164</f>
        <v>221.50537634408602</v>
      </c>
      <c r="T164" s="2">
        <f>+Help!$G164*Help!N164</f>
        <v>278.92473118279571</v>
      </c>
      <c r="U164" s="1478">
        <v>274.72663477383776</v>
      </c>
      <c r="V164" s="1478">
        <v>270.09403764419238</v>
      </c>
      <c r="W164" s="1478">
        <v>19.32</v>
      </c>
      <c r="X164" s="1478">
        <v>5</v>
      </c>
      <c r="Y164" s="1478">
        <v>0</v>
      </c>
      <c r="Z164" s="1478">
        <v>716.66666666666663</v>
      </c>
      <c r="AA164" s="2">
        <v>93</v>
      </c>
      <c r="AE164" s="2">
        <f>+Help_FC!$G164*Help_FC!Y164</f>
        <v>227.13261648745518</v>
      </c>
      <c r="AF164" s="2">
        <f>+Help_FC!$G164*Help_FC!Z164</f>
        <v>100.89605734767025</v>
      </c>
      <c r="AG164" s="2">
        <f>+Help_FC!$G164*Help_FC!AA164</f>
        <v>0</v>
      </c>
      <c r="AH164" s="2">
        <f>+Help_FC!$G164*Help_FC!AB164</f>
        <v>241.86379928315412</v>
      </c>
      <c r="AI164" s="2">
        <f>+Help_FC!$G164*Help_FC!AC164</f>
        <v>5.3046594982078847</v>
      </c>
      <c r="AJ164" s="2">
        <f>+Help_FC!$G164*Help_FC!AD164</f>
        <v>23.584229390681003</v>
      </c>
      <c r="AK164" s="2">
        <f>+Help_FC!$G164*Help_FC!AE164</f>
        <v>25.376344086021504</v>
      </c>
      <c r="AL164" s="2">
        <f>+Help_FC!$G164*Help_FC!AF164</f>
        <v>11.935483870967742</v>
      </c>
      <c r="AM164" s="2">
        <f>+Help_FC!$G164*Help_FC!AG164</f>
        <v>9.9498207885304666</v>
      </c>
      <c r="AN164" s="2">
        <f>+Help_FC!$G164*Help_FC!AH164</f>
        <v>120.75268817204301</v>
      </c>
      <c r="AO164" s="2">
        <f>+Help_FC!$G164*Help_FC!AI164</f>
        <v>113.36917562724014</v>
      </c>
      <c r="AP164" s="2">
        <f>+Help_FC!$G164*Help_FC!AJ164</f>
        <v>43.750264566143422</v>
      </c>
      <c r="AQ164" s="2">
        <f>+Help_FC!$G164*Help_FC!AK164</f>
        <v>282.07885304659499</v>
      </c>
      <c r="AR164" s="1478">
        <f>+Help_FC!$G164*Help_FC!AL164</f>
        <v>12.164874551971325</v>
      </c>
      <c r="AS164" s="1478">
        <f>+Help_FC!$G164*Help_FC!AM164</f>
        <v>0</v>
      </c>
      <c r="AV164" s="5">
        <v>1</v>
      </c>
    </row>
    <row r="165" spans="1:48" x14ac:dyDescent="0.2">
      <c r="A165" s="1">
        <v>45089</v>
      </c>
      <c r="B165" s="2">
        <v>602.73333333333335</v>
      </c>
      <c r="C165" s="2">
        <v>391.76670000000001</v>
      </c>
      <c r="D165" s="2">
        <v>115.93333333333334</v>
      </c>
      <c r="E165" s="2">
        <v>94.033333333333331</v>
      </c>
      <c r="F165" s="2">
        <v>279.78233629485271</v>
      </c>
      <c r="G165" s="2">
        <v>298.88157328379378</v>
      </c>
      <c r="H165" s="1478">
        <v>279.78233629485271</v>
      </c>
      <c r="I165" s="1478">
        <v>274.69472602831593</v>
      </c>
      <c r="J165" s="1478">
        <v>19.32</v>
      </c>
      <c r="K165" s="1478">
        <v>5</v>
      </c>
      <c r="L165" s="1478">
        <v>0</v>
      </c>
      <c r="M165" s="1478">
        <v>666.66666666666663</v>
      </c>
      <c r="N165" s="2">
        <f>100*Help_FC!H250</f>
        <v>0</v>
      </c>
      <c r="O165" s="2">
        <f>+Help!$G165*Help!I165</f>
        <v>575.19713261648747</v>
      </c>
      <c r="P165" s="2">
        <f>+Help!$G165*Help!J165</f>
        <v>328.02867383512546</v>
      </c>
      <c r="Q165" s="2">
        <f>+Help!$G165*Help!K165</f>
        <v>121.54121863799283</v>
      </c>
      <c r="R165" s="2">
        <f>+Help!$G165*Help!L165</f>
        <v>120.32258064516128</v>
      </c>
      <c r="S165" s="2">
        <f>+Help!$G165*Help!M165</f>
        <v>221.50537634408602</v>
      </c>
      <c r="T165" s="2">
        <f>+Help!$G165*Help!N165</f>
        <v>278.92473118279571</v>
      </c>
      <c r="U165" s="1478">
        <v>274.72663477383776</v>
      </c>
      <c r="V165" s="1478">
        <v>270.09403764419238</v>
      </c>
      <c r="W165" s="1478">
        <v>19.32</v>
      </c>
      <c r="X165" s="1478">
        <v>5</v>
      </c>
      <c r="Y165" s="1478">
        <v>0</v>
      </c>
      <c r="Z165" s="1478">
        <v>716.66666666666663</v>
      </c>
      <c r="AA165" s="2">
        <v>93</v>
      </c>
      <c r="AE165" s="2">
        <f>+Help_FC!$G165*Help_FC!Y165</f>
        <v>227.13261648745518</v>
      </c>
      <c r="AF165" s="2">
        <f>+Help_FC!$G165*Help_FC!Z165</f>
        <v>100.89605734767025</v>
      </c>
      <c r="AG165" s="2">
        <f>+Help_FC!$G165*Help_FC!AA165</f>
        <v>0</v>
      </c>
      <c r="AH165" s="2">
        <f>+Help_FC!$G165*Help_FC!AB165</f>
        <v>241.86379928315412</v>
      </c>
      <c r="AI165" s="2">
        <f>+Help_FC!$G165*Help_FC!AC165</f>
        <v>5.3046594982078847</v>
      </c>
      <c r="AJ165" s="2">
        <f>+Help_FC!$G165*Help_FC!AD165</f>
        <v>23.584229390681003</v>
      </c>
      <c r="AK165" s="2">
        <f>+Help_FC!$G165*Help_FC!AE165</f>
        <v>25.376344086021504</v>
      </c>
      <c r="AL165" s="2">
        <f>+Help_FC!$G165*Help_FC!AF165</f>
        <v>11.935483870967742</v>
      </c>
      <c r="AM165" s="2">
        <f>+Help_FC!$G165*Help_FC!AG165</f>
        <v>9.9498207885304666</v>
      </c>
      <c r="AN165" s="2">
        <f>+Help_FC!$G165*Help_FC!AH165</f>
        <v>120.75268817204301</v>
      </c>
      <c r="AO165" s="2">
        <f>+Help_FC!$G165*Help_FC!AI165</f>
        <v>113.36917562724014</v>
      </c>
      <c r="AP165" s="2">
        <f>+Help_FC!$G165*Help_FC!AJ165</f>
        <v>43.750264566143422</v>
      </c>
      <c r="AQ165" s="2">
        <f>+Help_FC!$G165*Help_FC!AK165</f>
        <v>282.07885304659499</v>
      </c>
      <c r="AR165" s="1478">
        <f>+Help_FC!$G165*Help_FC!AL165</f>
        <v>12.164874551971325</v>
      </c>
      <c r="AS165" s="1478">
        <f>+Help_FC!$G165*Help_FC!AM165</f>
        <v>0</v>
      </c>
      <c r="AV165" s="5">
        <v>1</v>
      </c>
    </row>
    <row r="166" spans="1:48" x14ac:dyDescent="0.2">
      <c r="A166" s="1">
        <v>45090</v>
      </c>
      <c r="B166" s="2">
        <v>602.73333333333335</v>
      </c>
      <c r="C166" s="2">
        <v>391.76670000000001</v>
      </c>
      <c r="D166" s="2">
        <v>115.93333333333334</v>
      </c>
      <c r="E166" s="2">
        <v>94.033333333333331</v>
      </c>
      <c r="F166" s="2">
        <v>279.78233629485271</v>
      </c>
      <c r="G166" s="2">
        <v>298.88157328379378</v>
      </c>
      <c r="H166" s="1478">
        <v>279.78233629485271</v>
      </c>
      <c r="I166" s="1478">
        <v>274.69472602831593</v>
      </c>
      <c r="J166" s="1478">
        <v>19.32</v>
      </c>
      <c r="K166" s="1478">
        <v>5</v>
      </c>
      <c r="L166" s="1478">
        <v>0</v>
      </c>
      <c r="M166" s="1478">
        <v>666.66666666666663</v>
      </c>
      <c r="N166" s="2">
        <f>100*Help_FC!H251</f>
        <v>48.333333333333336</v>
      </c>
      <c r="O166" s="2">
        <f>+Help!$G166*Help!I166</f>
        <v>479.33094384707289</v>
      </c>
      <c r="P166" s="2">
        <f>+Help!$G166*Help!J166</f>
        <v>273.35722819593786</v>
      </c>
      <c r="Q166" s="2">
        <f>+Help!$G166*Help!K166</f>
        <v>101.28434886499403</v>
      </c>
      <c r="R166" s="2">
        <f>+Help!$G166*Help!L166</f>
        <v>100.26881720430107</v>
      </c>
      <c r="S166" s="2">
        <f>+Help!$G166*Help!M166</f>
        <v>184.58781362007167</v>
      </c>
      <c r="T166" s="2">
        <f>+Help!$G166*Help!N166</f>
        <v>232.43727598566309</v>
      </c>
      <c r="U166" s="1478">
        <v>274.72663477383776</v>
      </c>
      <c r="V166" s="1478">
        <v>270.09403764419238</v>
      </c>
      <c r="W166" s="1478">
        <v>19.32</v>
      </c>
      <c r="X166" s="1478">
        <v>5</v>
      </c>
      <c r="Y166" s="1478">
        <v>0</v>
      </c>
      <c r="Z166" s="1478">
        <v>716.66666666666663</v>
      </c>
      <c r="AA166" s="2">
        <v>93</v>
      </c>
      <c r="AE166" s="2">
        <f>+Help_FC!$G166*Help_FC!Y166</f>
        <v>189.27718040621266</v>
      </c>
      <c r="AF166" s="2">
        <f>+Help_FC!$G166*Help_FC!Z166</f>
        <v>84.080047789725214</v>
      </c>
      <c r="AG166" s="2">
        <f>+Help_FC!$G166*Help_FC!AA166</f>
        <v>0</v>
      </c>
      <c r="AH166" s="2">
        <f>+Help_FC!$G166*Help_FC!AB166</f>
        <v>201.55316606929509</v>
      </c>
      <c r="AI166" s="2">
        <f>+Help_FC!$G166*Help_FC!AC166</f>
        <v>4.4205495818399045</v>
      </c>
      <c r="AJ166" s="2">
        <f>+Help_FC!$G166*Help_FC!AD166</f>
        <v>19.653524492234169</v>
      </c>
      <c r="AK166" s="2">
        <f>+Help_FC!$G166*Help_FC!AE166</f>
        <v>21.146953405017921</v>
      </c>
      <c r="AL166" s="2">
        <f>+Help_FC!$G166*Help_FC!AF166</f>
        <v>9.9462365591397841</v>
      </c>
      <c r="AM166" s="2">
        <f>+Help_FC!$G166*Help_FC!AG166</f>
        <v>8.2915173237753894</v>
      </c>
      <c r="AN166" s="2">
        <f>+Help_FC!$G166*Help_FC!AH166</f>
        <v>100.62724014336918</v>
      </c>
      <c r="AO166" s="2">
        <f>+Help_FC!$G166*Help_FC!AI166</f>
        <v>94.474313022700116</v>
      </c>
      <c r="AP166" s="2">
        <f>+Help_FC!$G166*Help_FC!AJ166</f>
        <v>36.458553805119521</v>
      </c>
      <c r="AQ166" s="2">
        <f>+Help_FC!$G166*Help_FC!AK166</f>
        <v>235.06571087216247</v>
      </c>
      <c r="AR166" s="1478">
        <f>+Help_FC!$G166*Help_FC!AL166</f>
        <v>10.137395459976105</v>
      </c>
      <c r="AS166" s="1478">
        <f>+Help_FC!$G166*Help_FC!AM166</f>
        <v>0</v>
      </c>
      <c r="AV166" s="5">
        <v>1</v>
      </c>
    </row>
    <row r="167" spans="1:48" x14ac:dyDescent="0.2">
      <c r="A167" s="1">
        <v>45091</v>
      </c>
      <c r="B167" s="2">
        <v>602.73333333333335</v>
      </c>
      <c r="C167" s="2">
        <v>391.76670000000001</v>
      </c>
      <c r="D167" s="2">
        <v>115.93333333333334</v>
      </c>
      <c r="E167" s="2">
        <v>94.033333333333331</v>
      </c>
      <c r="F167" s="2">
        <v>279.78233629485271</v>
      </c>
      <c r="G167" s="2">
        <v>298.88157328379378</v>
      </c>
      <c r="H167" s="1478">
        <v>279.78233629485271</v>
      </c>
      <c r="I167" s="1478">
        <v>274.69472602831593</v>
      </c>
      <c r="J167" s="1478">
        <v>19.32</v>
      </c>
      <c r="K167" s="1478">
        <v>5</v>
      </c>
      <c r="L167" s="1478">
        <v>0</v>
      </c>
      <c r="M167" s="1478">
        <v>666.66666666666663</v>
      </c>
      <c r="N167" s="2">
        <f>100*Help_FC!H252</f>
        <v>100</v>
      </c>
      <c r="O167" s="2">
        <f>+Help!$G167*Help!I167</f>
        <v>575.19713261648747</v>
      </c>
      <c r="P167" s="2">
        <f>+Help!$G167*Help!J167</f>
        <v>328.02867383512546</v>
      </c>
      <c r="Q167" s="2">
        <f>+Help!$G167*Help!K167</f>
        <v>121.54121863799283</v>
      </c>
      <c r="R167" s="2">
        <f>+Help!$G167*Help!L167</f>
        <v>120.32258064516128</v>
      </c>
      <c r="S167" s="2">
        <f>+Help!$G167*Help!M167</f>
        <v>221.50537634408602</v>
      </c>
      <c r="T167" s="2">
        <f>+Help!$G167*Help!N167</f>
        <v>278.92473118279571</v>
      </c>
      <c r="U167" s="1478">
        <v>274.72663477383776</v>
      </c>
      <c r="V167" s="1478">
        <v>270.09403764419238</v>
      </c>
      <c r="W167" s="1478">
        <v>19.32</v>
      </c>
      <c r="X167" s="1478">
        <v>5</v>
      </c>
      <c r="Y167" s="1478">
        <v>0</v>
      </c>
      <c r="Z167" s="1478">
        <v>716.66666666666663</v>
      </c>
      <c r="AA167" s="2">
        <v>93</v>
      </c>
      <c r="AE167" s="2">
        <f>+Help_FC!$G167*Help_FC!Y167</f>
        <v>227.13261648745518</v>
      </c>
      <c r="AF167" s="2">
        <f>+Help_FC!$G167*Help_FC!Z167</f>
        <v>100.89605734767025</v>
      </c>
      <c r="AG167" s="2">
        <f>+Help_FC!$G167*Help_FC!AA167</f>
        <v>0</v>
      </c>
      <c r="AH167" s="2">
        <f>+Help_FC!$G167*Help_FC!AB167</f>
        <v>241.86379928315412</v>
      </c>
      <c r="AI167" s="2">
        <f>+Help_FC!$G167*Help_FC!AC167</f>
        <v>5.3046594982078847</v>
      </c>
      <c r="AJ167" s="2">
        <f>+Help_FC!$G167*Help_FC!AD167</f>
        <v>23.584229390681003</v>
      </c>
      <c r="AK167" s="2">
        <f>+Help_FC!$G167*Help_FC!AE167</f>
        <v>25.376344086021504</v>
      </c>
      <c r="AL167" s="2">
        <f>+Help_FC!$G167*Help_FC!AF167</f>
        <v>11.935483870967742</v>
      </c>
      <c r="AM167" s="2">
        <f>+Help_FC!$G167*Help_FC!AG167</f>
        <v>9.9498207885304666</v>
      </c>
      <c r="AN167" s="2">
        <f>+Help_FC!$G167*Help_FC!AH167</f>
        <v>120.75268817204301</v>
      </c>
      <c r="AO167" s="2">
        <f>+Help_FC!$G167*Help_FC!AI167</f>
        <v>113.36917562724014</v>
      </c>
      <c r="AP167" s="2">
        <f>+Help_FC!$G167*Help_FC!AJ167</f>
        <v>43.750264566143422</v>
      </c>
      <c r="AQ167" s="2">
        <f>+Help_FC!$G167*Help_FC!AK167</f>
        <v>282.07885304659499</v>
      </c>
      <c r="AR167" s="1478">
        <f>+Help_FC!$G167*Help_FC!AL167</f>
        <v>12.164874551971325</v>
      </c>
      <c r="AS167" s="1478">
        <f>+Help_FC!$G167*Help_FC!AM167</f>
        <v>0</v>
      </c>
      <c r="AV167" s="5">
        <v>1</v>
      </c>
    </row>
    <row r="168" spans="1:48" x14ac:dyDescent="0.2">
      <c r="A168" s="1">
        <v>45092</v>
      </c>
      <c r="B168" s="2">
        <v>602.73333333333335</v>
      </c>
      <c r="C168" s="2">
        <v>391.76670000000001</v>
      </c>
      <c r="D168" s="2">
        <v>115.93333333333334</v>
      </c>
      <c r="E168" s="2">
        <v>94.033333333333331</v>
      </c>
      <c r="F168" s="2">
        <v>279.78233629485271</v>
      </c>
      <c r="G168" s="2">
        <v>298.88157328379378</v>
      </c>
      <c r="H168" s="1478">
        <v>279.78233629485271</v>
      </c>
      <c r="I168" s="1478">
        <v>274.69472602831593</v>
      </c>
      <c r="J168" s="1478">
        <v>19.32</v>
      </c>
      <c r="K168" s="1478">
        <v>5</v>
      </c>
      <c r="L168" s="1478">
        <v>0</v>
      </c>
      <c r="M168" s="1478">
        <v>666.66666666666663</v>
      </c>
      <c r="N168" s="2">
        <f>100*Help_FC!H253</f>
        <v>100</v>
      </c>
      <c r="O168" s="2">
        <f>+Help!$G168*Help!I168</f>
        <v>575.19713261648747</v>
      </c>
      <c r="P168" s="2">
        <f>+Help!$G168*Help!J168</f>
        <v>328.02867383512546</v>
      </c>
      <c r="Q168" s="2">
        <f>+Help!$G168*Help!K168</f>
        <v>121.54121863799283</v>
      </c>
      <c r="R168" s="2">
        <f>+Help!$G168*Help!L168</f>
        <v>120.32258064516128</v>
      </c>
      <c r="S168" s="2">
        <f>+Help!$G168*Help!M168</f>
        <v>221.50537634408602</v>
      </c>
      <c r="T168" s="2">
        <f>+Help!$G168*Help!N168</f>
        <v>278.92473118279571</v>
      </c>
      <c r="U168" s="1478">
        <v>274.72663477383776</v>
      </c>
      <c r="V168" s="1478">
        <v>270.09403764419238</v>
      </c>
      <c r="W168" s="1478">
        <v>19.32</v>
      </c>
      <c r="X168" s="1478">
        <v>5</v>
      </c>
      <c r="Y168" s="1478">
        <v>0</v>
      </c>
      <c r="Z168" s="1478">
        <v>716.66666666666663</v>
      </c>
      <c r="AA168" s="2">
        <v>93</v>
      </c>
      <c r="AE168" s="2">
        <f>+Help_FC!$G168*Help_FC!Y168</f>
        <v>227.13261648745518</v>
      </c>
      <c r="AF168" s="2">
        <f>+Help_FC!$G168*Help_FC!Z168</f>
        <v>100.89605734767025</v>
      </c>
      <c r="AG168" s="2">
        <f>+Help_FC!$G168*Help_FC!AA168</f>
        <v>0</v>
      </c>
      <c r="AH168" s="2">
        <f>+Help_FC!$G168*Help_FC!AB168</f>
        <v>241.86379928315412</v>
      </c>
      <c r="AI168" s="2">
        <f>+Help_FC!$G168*Help_FC!AC168</f>
        <v>5.3046594982078847</v>
      </c>
      <c r="AJ168" s="2">
        <f>+Help_FC!$G168*Help_FC!AD168</f>
        <v>23.584229390681003</v>
      </c>
      <c r="AK168" s="2">
        <f>+Help_FC!$G168*Help_FC!AE168</f>
        <v>25.376344086021504</v>
      </c>
      <c r="AL168" s="2">
        <f>+Help_FC!$G168*Help_FC!AF168</f>
        <v>11.935483870967742</v>
      </c>
      <c r="AM168" s="2">
        <f>+Help_FC!$G168*Help_FC!AG168</f>
        <v>9.9498207885304666</v>
      </c>
      <c r="AN168" s="2">
        <f>+Help_FC!$G168*Help_FC!AH168</f>
        <v>120.75268817204301</v>
      </c>
      <c r="AO168" s="2">
        <f>+Help_FC!$G168*Help_FC!AI168</f>
        <v>113.36917562724014</v>
      </c>
      <c r="AP168" s="2">
        <f>+Help_FC!$G168*Help_FC!AJ168</f>
        <v>43.750264566143422</v>
      </c>
      <c r="AQ168" s="2">
        <f>+Help_FC!$G168*Help_FC!AK168</f>
        <v>282.07885304659499</v>
      </c>
      <c r="AR168" s="1478">
        <f>+Help_FC!$G168*Help_FC!AL168</f>
        <v>12.164874551971325</v>
      </c>
      <c r="AS168" s="1478">
        <f>+Help_FC!$G168*Help_FC!AM168</f>
        <v>0</v>
      </c>
      <c r="AV168" s="5">
        <v>1</v>
      </c>
    </row>
    <row r="169" spans="1:48" x14ac:dyDescent="0.2">
      <c r="A169" s="1">
        <v>45093</v>
      </c>
      <c r="B169" s="2">
        <v>602.73333333333335</v>
      </c>
      <c r="C169" s="2">
        <v>391.76670000000001</v>
      </c>
      <c r="D169" s="2">
        <v>115.93333333333334</v>
      </c>
      <c r="E169" s="2">
        <v>94.033333333333331</v>
      </c>
      <c r="F169" s="2">
        <v>279.78233629485271</v>
      </c>
      <c r="G169" s="2">
        <v>298.88157328379378</v>
      </c>
      <c r="H169" s="1478">
        <v>279.78233629485271</v>
      </c>
      <c r="I169" s="1478">
        <v>274.69472602831593</v>
      </c>
      <c r="J169" s="1478">
        <v>19.32</v>
      </c>
      <c r="K169" s="1478">
        <v>5</v>
      </c>
      <c r="L169" s="1478">
        <v>0</v>
      </c>
      <c r="M169" s="1478">
        <v>666.66666666666663</v>
      </c>
      <c r="N169" s="2">
        <f>100*Help_FC!H254</f>
        <v>100</v>
      </c>
      <c r="O169" s="2">
        <f>+Help!$G169*Help!I169</f>
        <v>575.19713261648747</v>
      </c>
      <c r="P169" s="2">
        <f>+Help!$G169*Help!J169</f>
        <v>328.02867383512546</v>
      </c>
      <c r="Q169" s="2">
        <f>+Help!$G169*Help!K169</f>
        <v>121.54121863799283</v>
      </c>
      <c r="R169" s="2">
        <f>+Help!$G169*Help!L169</f>
        <v>120.32258064516128</v>
      </c>
      <c r="S169" s="2">
        <f>+Help!$G169*Help!M169</f>
        <v>221.50537634408602</v>
      </c>
      <c r="T169" s="2">
        <f>+Help!$G169*Help!N169</f>
        <v>278.92473118279571</v>
      </c>
      <c r="U169" s="1478">
        <v>274.72663477383776</v>
      </c>
      <c r="V169" s="1478">
        <v>270.09403764419238</v>
      </c>
      <c r="W169" s="1478">
        <v>19.32</v>
      </c>
      <c r="X169" s="1478">
        <v>5</v>
      </c>
      <c r="Y169" s="1478">
        <v>0</v>
      </c>
      <c r="Z169" s="1478">
        <v>716.66666666666663</v>
      </c>
      <c r="AA169" s="2">
        <v>93</v>
      </c>
      <c r="AE169" s="2">
        <f>+Help_FC!$G169*Help_FC!Y169</f>
        <v>227.13261648745518</v>
      </c>
      <c r="AF169" s="2">
        <f>+Help_FC!$G169*Help_FC!Z169</f>
        <v>100.89605734767025</v>
      </c>
      <c r="AG169" s="2">
        <f>+Help_FC!$G169*Help_FC!AA169</f>
        <v>0</v>
      </c>
      <c r="AH169" s="2">
        <f>+Help_FC!$G169*Help_FC!AB169</f>
        <v>241.86379928315412</v>
      </c>
      <c r="AI169" s="2">
        <f>+Help_FC!$G169*Help_FC!AC169</f>
        <v>5.3046594982078847</v>
      </c>
      <c r="AJ169" s="2">
        <f>+Help_FC!$G169*Help_FC!AD169</f>
        <v>23.584229390681003</v>
      </c>
      <c r="AK169" s="2">
        <f>+Help_FC!$G169*Help_FC!AE169</f>
        <v>25.376344086021504</v>
      </c>
      <c r="AL169" s="2">
        <f>+Help_FC!$G169*Help_FC!AF169</f>
        <v>11.935483870967742</v>
      </c>
      <c r="AM169" s="2">
        <f>+Help_FC!$G169*Help_FC!AG169</f>
        <v>9.9498207885304666</v>
      </c>
      <c r="AN169" s="2">
        <f>+Help_FC!$G169*Help_FC!AH169</f>
        <v>120.75268817204301</v>
      </c>
      <c r="AO169" s="2">
        <f>+Help_FC!$G169*Help_FC!AI169</f>
        <v>113.36917562724014</v>
      </c>
      <c r="AP169" s="2">
        <f>+Help_FC!$G169*Help_FC!AJ169</f>
        <v>43.750264566143422</v>
      </c>
      <c r="AQ169" s="2">
        <f>+Help_FC!$G169*Help_FC!AK169</f>
        <v>282.07885304659499</v>
      </c>
      <c r="AR169" s="1478">
        <f>+Help_FC!$G169*Help_FC!AL169</f>
        <v>12.164874551971325</v>
      </c>
      <c r="AS169" s="1478">
        <f>+Help_FC!$G169*Help_FC!AM169</f>
        <v>0</v>
      </c>
      <c r="AV169" s="5">
        <v>1</v>
      </c>
    </row>
    <row r="170" spans="1:48" x14ac:dyDescent="0.2">
      <c r="A170" s="1">
        <v>45094</v>
      </c>
      <c r="B170" s="2">
        <v>602.73333333333335</v>
      </c>
      <c r="C170" s="2">
        <v>391.76670000000001</v>
      </c>
      <c r="D170" s="2">
        <v>115.93333333333334</v>
      </c>
      <c r="E170" s="2">
        <v>94.033333333333331</v>
      </c>
      <c r="F170" s="2">
        <v>279.78233629485271</v>
      </c>
      <c r="G170" s="2">
        <v>298.88157328379378</v>
      </c>
      <c r="H170" s="1478">
        <v>279.78233629485271</v>
      </c>
      <c r="I170" s="1478">
        <v>274.69472602831593</v>
      </c>
      <c r="J170" s="1478">
        <v>19.32</v>
      </c>
      <c r="K170" s="1478">
        <v>5</v>
      </c>
      <c r="L170" s="1478">
        <v>0</v>
      </c>
      <c r="M170" s="1478">
        <v>666.66666666666663</v>
      </c>
      <c r="N170" s="2">
        <f>100*Help_FC!H255</f>
        <v>100</v>
      </c>
      <c r="O170" s="2">
        <f>+Help!$G170*Help!I170</f>
        <v>575.19713261648747</v>
      </c>
      <c r="P170" s="2">
        <f>+Help!$G170*Help!J170</f>
        <v>328.02867383512546</v>
      </c>
      <c r="Q170" s="2">
        <f>+Help!$G170*Help!K170</f>
        <v>121.54121863799283</v>
      </c>
      <c r="R170" s="2">
        <f>+Help!$G170*Help!L170</f>
        <v>120.32258064516128</v>
      </c>
      <c r="S170" s="2">
        <f>+Help!$G170*Help!M170</f>
        <v>221.50537634408602</v>
      </c>
      <c r="T170" s="2">
        <f>+Help!$G170*Help!N170</f>
        <v>278.92473118279571</v>
      </c>
      <c r="U170" s="1478">
        <v>274.72663477383776</v>
      </c>
      <c r="V170" s="1478">
        <v>270.09403764419238</v>
      </c>
      <c r="W170" s="1478">
        <v>19.32</v>
      </c>
      <c r="X170" s="1478">
        <v>5</v>
      </c>
      <c r="Y170" s="1478">
        <v>0</v>
      </c>
      <c r="Z170" s="1478">
        <v>716.66666666666663</v>
      </c>
      <c r="AA170" s="2">
        <v>93</v>
      </c>
      <c r="AE170" s="2">
        <f>+Help_FC!$G170*Help_FC!Y170</f>
        <v>227.13261648745518</v>
      </c>
      <c r="AF170" s="2">
        <f>+Help_FC!$G170*Help_FC!Z170</f>
        <v>100.89605734767025</v>
      </c>
      <c r="AG170" s="2">
        <f>+Help_FC!$G170*Help_FC!AA170</f>
        <v>0</v>
      </c>
      <c r="AH170" s="2">
        <f>+Help_FC!$G170*Help_FC!AB170</f>
        <v>241.86379928315412</v>
      </c>
      <c r="AI170" s="2">
        <f>+Help_FC!$G170*Help_FC!AC170</f>
        <v>5.3046594982078847</v>
      </c>
      <c r="AJ170" s="2">
        <f>+Help_FC!$G170*Help_FC!AD170</f>
        <v>23.584229390681003</v>
      </c>
      <c r="AK170" s="2">
        <f>+Help_FC!$G170*Help_FC!AE170</f>
        <v>25.376344086021504</v>
      </c>
      <c r="AL170" s="2">
        <f>+Help_FC!$G170*Help_FC!AF170</f>
        <v>11.935483870967742</v>
      </c>
      <c r="AM170" s="2">
        <f>+Help_FC!$G170*Help_FC!AG170</f>
        <v>9.9498207885304666</v>
      </c>
      <c r="AN170" s="2">
        <f>+Help_FC!$G170*Help_FC!AH170</f>
        <v>120.75268817204301</v>
      </c>
      <c r="AO170" s="2">
        <f>+Help_FC!$G170*Help_FC!AI170</f>
        <v>113.36917562724014</v>
      </c>
      <c r="AP170" s="2">
        <f>+Help_FC!$G170*Help_FC!AJ170</f>
        <v>43.750264566143422</v>
      </c>
      <c r="AQ170" s="2">
        <f>+Help_FC!$G170*Help_FC!AK170</f>
        <v>282.07885304659499</v>
      </c>
      <c r="AR170" s="1478">
        <f>+Help_FC!$G170*Help_FC!AL170</f>
        <v>12.164874551971325</v>
      </c>
      <c r="AS170" s="1478">
        <f>+Help_FC!$G170*Help_FC!AM170</f>
        <v>0</v>
      </c>
      <c r="AV170" s="5">
        <v>1</v>
      </c>
    </row>
    <row r="171" spans="1:48" x14ac:dyDescent="0.2">
      <c r="A171" s="1">
        <v>45095</v>
      </c>
      <c r="B171" s="2">
        <v>602.73333333333335</v>
      </c>
      <c r="C171" s="2">
        <v>391.76670000000001</v>
      </c>
      <c r="D171" s="2">
        <v>115.93333333333334</v>
      </c>
      <c r="E171" s="2">
        <v>94.033333333333331</v>
      </c>
      <c r="F171" s="2">
        <v>279.78233629485271</v>
      </c>
      <c r="G171" s="2">
        <v>298.88157328379378</v>
      </c>
      <c r="H171" s="1478">
        <v>279.78233629485271</v>
      </c>
      <c r="I171" s="1478">
        <v>274.69472602831593</v>
      </c>
      <c r="J171" s="1478">
        <v>19.32</v>
      </c>
      <c r="K171" s="1478">
        <v>5</v>
      </c>
      <c r="L171" s="1478">
        <v>0</v>
      </c>
      <c r="M171" s="1478">
        <v>666.66666666666663</v>
      </c>
      <c r="N171" s="2">
        <f>100*Help_FC!H256</f>
        <v>100</v>
      </c>
      <c r="O171" s="2">
        <f>+Help!$G171*Help!I171</f>
        <v>575.19713261648747</v>
      </c>
      <c r="P171" s="2">
        <f>+Help!$G171*Help!J171</f>
        <v>328.02867383512546</v>
      </c>
      <c r="Q171" s="2">
        <f>+Help!$G171*Help!K171</f>
        <v>121.54121863799283</v>
      </c>
      <c r="R171" s="2">
        <f>+Help!$G171*Help!L171</f>
        <v>120.32258064516128</v>
      </c>
      <c r="S171" s="2">
        <f>+Help!$G171*Help!M171</f>
        <v>221.50537634408602</v>
      </c>
      <c r="T171" s="2">
        <f>+Help!$G171*Help!N171</f>
        <v>278.92473118279571</v>
      </c>
      <c r="U171" s="1478">
        <v>274.72663477383776</v>
      </c>
      <c r="V171" s="1478">
        <v>270.09403764419238</v>
      </c>
      <c r="W171" s="1478">
        <v>19.32</v>
      </c>
      <c r="X171" s="1478">
        <v>5</v>
      </c>
      <c r="Y171" s="1478">
        <v>0</v>
      </c>
      <c r="Z171" s="1478">
        <v>716.66666666666663</v>
      </c>
      <c r="AA171" s="2">
        <v>93</v>
      </c>
      <c r="AE171" s="2">
        <f>+Help_FC!$G171*Help_FC!Y171</f>
        <v>227.13261648745518</v>
      </c>
      <c r="AF171" s="2">
        <f>+Help_FC!$G171*Help_FC!Z171</f>
        <v>100.89605734767025</v>
      </c>
      <c r="AG171" s="2">
        <f>+Help_FC!$G171*Help_FC!AA171</f>
        <v>0</v>
      </c>
      <c r="AH171" s="2">
        <f>+Help_FC!$G171*Help_FC!AB171</f>
        <v>241.86379928315412</v>
      </c>
      <c r="AI171" s="2">
        <f>+Help_FC!$G171*Help_FC!AC171</f>
        <v>5.3046594982078847</v>
      </c>
      <c r="AJ171" s="2">
        <f>+Help_FC!$G171*Help_FC!AD171</f>
        <v>23.584229390681003</v>
      </c>
      <c r="AK171" s="2">
        <f>+Help_FC!$G171*Help_FC!AE171</f>
        <v>25.376344086021504</v>
      </c>
      <c r="AL171" s="2">
        <f>+Help_FC!$G171*Help_FC!AF171</f>
        <v>11.935483870967742</v>
      </c>
      <c r="AM171" s="2">
        <f>+Help_FC!$G171*Help_FC!AG171</f>
        <v>9.9498207885304666</v>
      </c>
      <c r="AN171" s="2">
        <f>+Help_FC!$G171*Help_FC!AH171</f>
        <v>120.75268817204301</v>
      </c>
      <c r="AO171" s="2">
        <f>+Help_FC!$G171*Help_FC!AI171</f>
        <v>113.36917562724014</v>
      </c>
      <c r="AP171" s="2">
        <f>+Help_FC!$G171*Help_FC!AJ171</f>
        <v>43.750264566143422</v>
      </c>
      <c r="AQ171" s="2">
        <f>+Help_FC!$G171*Help_FC!AK171</f>
        <v>282.07885304659499</v>
      </c>
      <c r="AR171" s="1478">
        <f>+Help_FC!$G171*Help_FC!AL171</f>
        <v>12.164874551971325</v>
      </c>
      <c r="AS171" s="1478">
        <f>+Help_FC!$G171*Help_FC!AM171</f>
        <v>0</v>
      </c>
      <c r="AV171" s="5">
        <v>1</v>
      </c>
    </row>
    <row r="172" spans="1:48" x14ac:dyDescent="0.2">
      <c r="A172" s="1">
        <v>45096</v>
      </c>
      <c r="B172" s="2">
        <v>602.73333333333335</v>
      </c>
      <c r="C172" s="2">
        <v>391.76670000000001</v>
      </c>
      <c r="D172" s="2">
        <v>115.93333333333334</v>
      </c>
      <c r="E172" s="2">
        <v>94.033333333333331</v>
      </c>
      <c r="F172" s="2">
        <v>279.78233629485271</v>
      </c>
      <c r="G172" s="2">
        <v>298.88157328379378</v>
      </c>
      <c r="H172" s="1478">
        <v>279.78233629485271</v>
      </c>
      <c r="I172" s="1478">
        <v>274.69472602831593</v>
      </c>
      <c r="J172" s="1478">
        <v>19.32</v>
      </c>
      <c r="K172" s="1478">
        <v>5</v>
      </c>
      <c r="L172" s="1478">
        <v>0</v>
      </c>
      <c r="M172" s="1478">
        <v>666.66666666666663</v>
      </c>
      <c r="N172" s="2">
        <f>100*Help_FC!H257</f>
        <v>100</v>
      </c>
      <c r="O172" s="2">
        <f>+Help!$G172*Help!I172</f>
        <v>575.19713261648747</v>
      </c>
      <c r="P172" s="2">
        <f>+Help!$G172*Help!J172</f>
        <v>328.02867383512546</v>
      </c>
      <c r="Q172" s="2">
        <f>+Help!$G172*Help!K172</f>
        <v>121.54121863799283</v>
      </c>
      <c r="R172" s="2">
        <f>+Help!$G172*Help!L172</f>
        <v>120.32258064516128</v>
      </c>
      <c r="S172" s="2">
        <f>+Help!$G172*Help!M172</f>
        <v>221.50537634408602</v>
      </c>
      <c r="T172" s="2">
        <f>+Help!$G172*Help!N172</f>
        <v>278.92473118279571</v>
      </c>
      <c r="U172" s="1478">
        <v>274.72663477383776</v>
      </c>
      <c r="V172" s="1478">
        <v>270.09403764419238</v>
      </c>
      <c r="W172" s="1478">
        <v>19.32</v>
      </c>
      <c r="X172" s="1478">
        <v>5</v>
      </c>
      <c r="Y172" s="1478">
        <v>0</v>
      </c>
      <c r="Z172" s="1478">
        <v>716.66666666666663</v>
      </c>
      <c r="AA172" s="2">
        <v>93</v>
      </c>
      <c r="AE172" s="2">
        <f>+Help_FC!$G172*Help_FC!Y172</f>
        <v>227.13261648745518</v>
      </c>
      <c r="AF172" s="2">
        <f>+Help_FC!$G172*Help_FC!Z172</f>
        <v>100.89605734767025</v>
      </c>
      <c r="AG172" s="2">
        <f>+Help_FC!$G172*Help_FC!AA172</f>
        <v>0</v>
      </c>
      <c r="AH172" s="2">
        <f>+Help_FC!$G172*Help_FC!AB172</f>
        <v>241.86379928315412</v>
      </c>
      <c r="AI172" s="2">
        <f>+Help_FC!$G172*Help_FC!AC172</f>
        <v>5.3046594982078847</v>
      </c>
      <c r="AJ172" s="2">
        <f>+Help_FC!$G172*Help_FC!AD172</f>
        <v>23.584229390681003</v>
      </c>
      <c r="AK172" s="2">
        <f>+Help_FC!$G172*Help_FC!AE172</f>
        <v>25.376344086021504</v>
      </c>
      <c r="AL172" s="2">
        <f>+Help_FC!$G172*Help_FC!AF172</f>
        <v>11.935483870967742</v>
      </c>
      <c r="AM172" s="2">
        <f>+Help_FC!$G172*Help_FC!AG172</f>
        <v>9.9498207885304666</v>
      </c>
      <c r="AN172" s="2">
        <f>+Help_FC!$G172*Help_FC!AH172</f>
        <v>120.75268817204301</v>
      </c>
      <c r="AO172" s="2">
        <f>+Help_FC!$G172*Help_FC!AI172</f>
        <v>113.36917562724014</v>
      </c>
      <c r="AP172" s="2">
        <f>+Help_FC!$G172*Help_FC!AJ172</f>
        <v>43.750264566143422</v>
      </c>
      <c r="AQ172" s="2">
        <f>+Help_FC!$G172*Help_FC!AK172</f>
        <v>282.07885304659499</v>
      </c>
      <c r="AR172" s="1478">
        <f>+Help_FC!$G172*Help_FC!AL172</f>
        <v>12.164874551971325</v>
      </c>
      <c r="AS172" s="1478">
        <f>+Help_FC!$G172*Help_FC!AM172</f>
        <v>0</v>
      </c>
      <c r="AV172" s="5">
        <v>1</v>
      </c>
    </row>
    <row r="173" spans="1:48" x14ac:dyDescent="0.2">
      <c r="A173" s="1">
        <v>45097</v>
      </c>
      <c r="B173" s="2">
        <v>602.73333333333335</v>
      </c>
      <c r="C173" s="2">
        <v>391.76670000000001</v>
      </c>
      <c r="D173" s="2">
        <v>115.93333333333334</v>
      </c>
      <c r="E173" s="2">
        <v>94.033333333333331</v>
      </c>
      <c r="F173" s="2">
        <v>279.78233629485271</v>
      </c>
      <c r="G173" s="2">
        <v>298.88157328379378</v>
      </c>
      <c r="H173" s="1478">
        <v>279.78233629485271</v>
      </c>
      <c r="I173" s="1478">
        <v>274.69472602831593</v>
      </c>
      <c r="J173" s="1478">
        <v>19.32</v>
      </c>
      <c r="K173" s="1478">
        <v>5</v>
      </c>
      <c r="L173" s="1478">
        <v>0</v>
      </c>
      <c r="M173" s="1478">
        <v>666.66666666666663</v>
      </c>
      <c r="N173" s="2">
        <f>100*Help_FC!H258</f>
        <v>100</v>
      </c>
      <c r="O173" s="2">
        <f>+Help!$G173*Help!I173</f>
        <v>575.19713261648747</v>
      </c>
      <c r="P173" s="2">
        <f>+Help!$G173*Help!J173</f>
        <v>328.02867383512546</v>
      </c>
      <c r="Q173" s="2">
        <f>+Help!$G173*Help!K173</f>
        <v>121.54121863799283</v>
      </c>
      <c r="R173" s="2">
        <f>+Help!$G173*Help!L173</f>
        <v>120.32258064516128</v>
      </c>
      <c r="S173" s="2">
        <f>+Help!$G173*Help!M173</f>
        <v>221.50537634408602</v>
      </c>
      <c r="T173" s="2">
        <f>+Help!$G173*Help!N173</f>
        <v>278.92473118279571</v>
      </c>
      <c r="U173" s="1478">
        <v>274.72663477383776</v>
      </c>
      <c r="V173" s="1478">
        <v>270.09403764419238</v>
      </c>
      <c r="W173" s="1478">
        <v>19.32</v>
      </c>
      <c r="X173" s="1478">
        <v>5</v>
      </c>
      <c r="Y173" s="1478">
        <v>0</v>
      </c>
      <c r="Z173" s="1478">
        <v>716.66666666666663</v>
      </c>
      <c r="AA173" s="2">
        <v>93</v>
      </c>
      <c r="AE173" s="2">
        <f>+Help_FC!$G173*Help_FC!Y173</f>
        <v>227.13261648745518</v>
      </c>
      <c r="AF173" s="2">
        <f>+Help_FC!$G173*Help_FC!Z173</f>
        <v>100.89605734767025</v>
      </c>
      <c r="AG173" s="2">
        <f>+Help_FC!$G173*Help_FC!AA173</f>
        <v>0</v>
      </c>
      <c r="AH173" s="2">
        <f>+Help_FC!$G173*Help_FC!AB173</f>
        <v>241.86379928315412</v>
      </c>
      <c r="AI173" s="2">
        <f>+Help_FC!$G173*Help_FC!AC173</f>
        <v>5.3046594982078847</v>
      </c>
      <c r="AJ173" s="2">
        <f>+Help_FC!$G173*Help_FC!AD173</f>
        <v>23.584229390681003</v>
      </c>
      <c r="AK173" s="2">
        <f>+Help_FC!$G173*Help_FC!AE173</f>
        <v>25.376344086021504</v>
      </c>
      <c r="AL173" s="2">
        <f>+Help_FC!$G173*Help_FC!AF173</f>
        <v>11.935483870967742</v>
      </c>
      <c r="AM173" s="2">
        <f>+Help_FC!$G173*Help_FC!AG173</f>
        <v>9.9498207885304666</v>
      </c>
      <c r="AN173" s="2">
        <f>+Help_FC!$G173*Help_FC!AH173</f>
        <v>120.75268817204301</v>
      </c>
      <c r="AO173" s="2">
        <f>+Help_FC!$G173*Help_FC!AI173</f>
        <v>113.36917562724014</v>
      </c>
      <c r="AP173" s="2">
        <f>+Help_FC!$G173*Help_FC!AJ173</f>
        <v>43.750264566143422</v>
      </c>
      <c r="AQ173" s="2">
        <f>+Help_FC!$G173*Help_FC!AK173</f>
        <v>282.07885304659499</v>
      </c>
      <c r="AR173" s="1478">
        <f>+Help_FC!$G173*Help_FC!AL173</f>
        <v>12.164874551971325</v>
      </c>
      <c r="AS173" s="1478">
        <f>+Help_FC!$G173*Help_FC!AM173</f>
        <v>0</v>
      </c>
      <c r="AV173" s="5">
        <v>1</v>
      </c>
    </row>
    <row r="174" spans="1:48" x14ac:dyDescent="0.2">
      <c r="A174" s="1">
        <v>45098</v>
      </c>
      <c r="B174" s="2">
        <v>602.73333333333335</v>
      </c>
      <c r="C174" s="2">
        <v>391.76670000000001</v>
      </c>
      <c r="D174" s="2">
        <v>115.93333333333334</v>
      </c>
      <c r="E174" s="2">
        <v>94.033333333333331</v>
      </c>
      <c r="F174" s="2">
        <v>279.78233629485271</v>
      </c>
      <c r="G174" s="2">
        <v>298.88157328379378</v>
      </c>
      <c r="H174" s="1478">
        <v>279.78233629485271</v>
      </c>
      <c r="I174" s="1478">
        <v>274.69472602831593</v>
      </c>
      <c r="J174" s="1478">
        <v>19.32</v>
      </c>
      <c r="K174" s="1478">
        <v>5</v>
      </c>
      <c r="L174" s="1478">
        <v>0</v>
      </c>
      <c r="M174" s="1478">
        <v>666.66666666666663</v>
      </c>
      <c r="N174" s="2">
        <f>100*Help_FC!H259</f>
        <v>100</v>
      </c>
      <c r="O174" s="2">
        <f>+Help!$G174*Help!I174</f>
        <v>575.19713261648747</v>
      </c>
      <c r="P174" s="2">
        <f>+Help!$G174*Help!J174</f>
        <v>328.02867383512546</v>
      </c>
      <c r="Q174" s="2">
        <f>+Help!$G174*Help!K174</f>
        <v>121.54121863799283</v>
      </c>
      <c r="R174" s="2">
        <f>+Help!$G174*Help!L174</f>
        <v>120.32258064516128</v>
      </c>
      <c r="S174" s="2">
        <f>+Help!$G174*Help!M174</f>
        <v>221.50537634408602</v>
      </c>
      <c r="T174" s="2">
        <f>+Help!$G174*Help!N174</f>
        <v>278.92473118279571</v>
      </c>
      <c r="U174" s="1478">
        <v>274.72663477383776</v>
      </c>
      <c r="V174" s="1478">
        <v>270.09403764419238</v>
      </c>
      <c r="W174" s="1478">
        <v>19.32</v>
      </c>
      <c r="X174" s="1478">
        <v>5</v>
      </c>
      <c r="Y174" s="1478">
        <v>0</v>
      </c>
      <c r="Z174" s="1478">
        <v>716.66666666666663</v>
      </c>
      <c r="AA174" s="2">
        <v>93</v>
      </c>
      <c r="AE174" s="2">
        <f>+Help_FC!$G174*Help_FC!Y174</f>
        <v>227.13261648745518</v>
      </c>
      <c r="AF174" s="2">
        <f>+Help_FC!$G174*Help_FC!Z174</f>
        <v>100.89605734767025</v>
      </c>
      <c r="AG174" s="2">
        <f>+Help_FC!$G174*Help_FC!AA174</f>
        <v>0</v>
      </c>
      <c r="AH174" s="2">
        <f>+Help_FC!$G174*Help_FC!AB174</f>
        <v>241.86379928315412</v>
      </c>
      <c r="AI174" s="2">
        <f>+Help_FC!$G174*Help_FC!AC174</f>
        <v>5.3046594982078847</v>
      </c>
      <c r="AJ174" s="2">
        <f>+Help_FC!$G174*Help_FC!AD174</f>
        <v>23.584229390681003</v>
      </c>
      <c r="AK174" s="2">
        <f>+Help_FC!$G174*Help_FC!AE174</f>
        <v>25.376344086021504</v>
      </c>
      <c r="AL174" s="2">
        <f>+Help_FC!$G174*Help_FC!AF174</f>
        <v>11.935483870967742</v>
      </c>
      <c r="AM174" s="2">
        <f>+Help_FC!$G174*Help_FC!AG174</f>
        <v>9.9498207885304666</v>
      </c>
      <c r="AN174" s="2">
        <f>+Help_FC!$G174*Help_FC!AH174</f>
        <v>120.75268817204301</v>
      </c>
      <c r="AO174" s="2">
        <f>+Help_FC!$G174*Help_FC!AI174</f>
        <v>113.36917562724014</v>
      </c>
      <c r="AP174" s="2">
        <f>+Help_FC!$G174*Help_FC!AJ174</f>
        <v>43.750264566143422</v>
      </c>
      <c r="AQ174" s="2">
        <f>+Help_FC!$G174*Help_FC!AK174</f>
        <v>282.07885304659499</v>
      </c>
      <c r="AR174" s="1478">
        <f>+Help_FC!$G174*Help_FC!AL174</f>
        <v>12.164874551971325</v>
      </c>
      <c r="AS174" s="1478">
        <f>+Help_FC!$G174*Help_FC!AM174</f>
        <v>0</v>
      </c>
      <c r="AV174" s="5">
        <v>1</v>
      </c>
    </row>
    <row r="175" spans="1:48" x14ac:dyDescent="0.2">
      <c r="A175" s="1">
        <v>45099</v>
      </c>
      <c r="B175" s="2">
        <v>602.73333333333335</v>
      </c>
      <c r="C175" s="2">
        <v>391.76670000000001</v>
      </c>
      <c r="D175" s="2">
        <v>115.93333333333334</v>
      </c>
      <c r="E175" s="2">
        <v>94.033333333333331</v>
      </c>
      <c r="F175" s="2">
        <v>279.78233629485271</v>
      </c>
      <c r="G175" s="2">
        <v>298.88157328379378</v>
      </c>
      <c r="H175" s="1478">
        <v>279.78233629485271</v>
      </c>
      <c r="I175" s="1478">
        <v>274.69472602831593</v>
      </c>
      <c r="J175" s="1478">
        <v>19.32</v>
      </c>
      <c r="K175" s="1478">
        <v>5</v>
      </c>
      <c r="L175" s="1478">
        <v>0</v>
      </c>
      <c r="M175" s="1478">
        <v>666.66666666666663</v>
      </c>
      <c r="N175" s="2">
        <f>100*Help_FC!H260</f>
        <v>100</v>
      </c>
      <c r="O175" s="2">
        <f>+Help!$G175*Help!I175</f>
        <v>575.19713261648747</v>
      </c>
      <c r="P175" s="2">
        <f>+Help!$G175*Help!J175</f>
        <v>328.02867383512546</v>
      </c>
      <c r="Q175" s="2">
        <f>+Help!$G175*Help!K175</f>
        <v>121.54121863799283</v>
      </c>
      <c r="R175" s="2">
        <f>+Help!$G175*Help!L175</f>
        <v>120.32258064516128</v>
      </c>
      <c r="S175" s="2">
        <f>+Help!$G175*Help!M175</f>
        <v>221.50537634408602</v>
      </c>
      <c r="T175" s="2">
        <f>+Help!$G175*Help!N175</f>
        <v>278.92473118279571</v>
      </c>
      <c r="U175" s="1478">
        <v>274.72663477383776</v>
      </c>
      <c r="V175" s="1478">
        <v>270.09403764419238</v>
      </c>
      <c r="W175" s="1478">
        <v>19.32</v>
      </c>
      <c r="X175" s="1478">
        <v>5</v>
      </c>
      <c r="Y175" s="1478">
        <v>0</v>
      </c>
      <c r="Z175" s="1478">
        <v>716.66666666666663</v>
      </c>
      <c r="AA175" s="2">
        <v>93</v>
      </c>
      <c r="AE175" s="2">
        <f>+Help_FC!$G175*Help_FC!Y175</f>
        <v>227.13261648745518</v>
      </c>
      <c r="AF175" s="2">
        <f>+Help_FC!$G175*Help_FC!Z175</f>
        <v>100.89605734767025</v>
      </c>
      <c r="AG175" s="2">
        <f>+Help_FC!$G175*Help_FC!AA175</f>
        <v>0</v>
      </c>
      <c r="AH175" s="2">
        <f>+Help_FC!$G175*Help_FC!AB175</f>
        <v>241.86379928315412</v>
      </c>
      <c r="AI175" s="2">
        <f>+Help_FC!$G175*Help_FC!AC175</f>
        <v>5.3046594982078847</v>
      </c>
      <c r="AJ175" s="2">
        <f>+Help_FC!$G175*Help_FC!AD175</f>
        <v>23.584229390681003</v>
      </c>
      <c r="AK175" s="2">
        <f>+Help_FC!$G175*Help_FC!AE175</f>
        <v>25.376344086021504</v>
      </c>
      <c r="AL175" s="2">
        <f>+Help_FC!$G175*Help_FC!AF175</f>
        <v>11.935483870967742</v>
      </c>
      <c r="AM175" s="2">
        <f>+Help_FC!$G175*Help_FC!AG175</f>
        <v>9.9498207885304666</v>
      </c>
      <c r="AN175" s="2">
        <f>+Help_FC!$G175*Help_FC!AH175</f>
        <v>120.75268817204301</v>
      </c>
      <c r="AO175" s="2">
        <f>+Help_FC!$G175*Help_FC!AI175</f>
        <v>113.36917562724014</v>
      </c>
      <c r="AP175" s="2">
        <f>+Help_FC!$G175*Help_FC!AJ175</f>
        <v>43.750264566143422</v>
      </c>
      <c r="AQ175" s="2">
        <f>+Help_FC!$G175*Help_FC!AK175</f>
        <v>282.07885304659499</v>
      </c>
      <c r="AR175" s="1478">
        <f>+Help_FC!$G175*Help_FC!AL175</f>
        <v>12.164874551971325</v>
      </c>
      <c r="AS175" s="1478">
        <f>+Help_FC!$G175*Help_FC!AM175</f>
        <v>0</v>
      </c>
      <c r="AV175" s="5">
        <v>1</v>
      </c>
    </row>
    <row r="176" spans="1:48" x14ac:dyDescent="0.2">
      <c r="A176" s="1">
        <v>45100</v>
      </c>
      <c r="B176" s="2">
        <v>602.73333333333335</v>
      </c>
      <c r="C176" s="2">
        <v>391.76670000000001</v>
      </c>
      <c r="D176" s="2">
        <v>115.93333333333334</v>
      </c>
      <c r="E176" s="2">
        <v>94.033333333333331</v>
      </c>
      <c r="F176" s="2">
        <v>279.78233629485271</v>
      </c>
      <c r="G176" s="2">
        <v>298.88157328379378</v>
      </c>
      <c r="H176" s="1478">
        <v>279.78233629485271</v>
      </c>
      <c r="I176" s="1478">
        <v>274.69472602831593</v>
      </c>
      <c r="J176" s="1478">
        <v>19.32</v>
      </c>
      <c r="K176" s="1478">
        <v>5</v>
      </c>
      <c r="L176" s="1478">
        <v>0</v>
      </c>
      <c r="M176" s="1478">
        <v>666.66666666666663</v>
      </c>
      <c r="N176" s="2">
        <f>100*Help_FC!H261</f>
        <v>100</v>
      </c>
      <c r="O176" s="2">
        <f>+Help!$G176*Help!I176</f>
        <v>575.19713261648747</v>
      </c>
      <c r="P176" s="2">
        <f>+Help!$G176*Help!J176</f>
        <v>328.02867383512546</v>
      </c>
      <c r="Q176" s="2">
        <f>+Help!$G176*Help!K176</f>
        <v>121.54121863799283</v>
      </c>
      <c r="R176" s="2">
        <f>+Help!$G176*Help!L176</f>
        <v>120.32258064516128</v>
      </c>
      <c r="S176" s="2">
        <f>+Help!$G176*Help!M176</f>
        <v>221.50537634408602</v>
      </c>
      <c r="T176" s="2">
        <f>+Help!$G176*Help!N176</f>
        <v>278.92473118279571</v>
      </c>
      <c r="U176" s="1478">
        <v>274.72663477383776</v>
      </c>
      <c r="V176" s="1478">
        <v>270.09403764419238</v>
      </c>
      <c r="W176" s="1478">
        <v>19.32</v>
      </c>
      <c r="X176" s="1478">
        <v>5</v>
      </c>
      <c r="Y176" s="1478">
        <v>0</v>
      </c>
      <c r="Z176" s="1478">
        <v>716.66666666666663</v>
      </c>
      <c r="AA176" s="2">
        <v>93</v>
      </c>
      <c r="AE176" s="2">
        <f>+Help_FC!$G176*Help_FC!Y176</f>
        <v>227.13261648745518</v>
      </c>
      <c r="AF176" s="2">
        <f>+Help_FC!$G176*Help_FC!Z176</f>
        <v>100.89605734767025</v>
      </c>
      <c r="AG176" s="2">
        <f>+Help_FC!$G176*Help_FC!AA176</f>
        <v>0</v>
      </c>
      <c r="AH176" s="2">
        <f>+Help_FC!$G176*Help_FC!AB176</f>
        <v>241.86379928315412</v>
      </c>
      <c r="AI176" s="2">
        <f>+Help_FC!$G176*Help_FC!AC176</f>
        <v>5.3046594982078847</v>
      </c>
      <c r="AJ176" s="2">
        <f>+Help_FC!$G176*Help_FC!AD176</f>
        <v>23.584229390681003</v>
      </c>
      <c r="AK176" s="2">
        <f>+Help_FC!$G176*Help_FC!AE176</f>
        <v>25.376344086021504</v>
      </c>
      <c r="AL176" s="2">
        <f>+Help_FC!$G176*Help_FC!AF176</f>
        <v>11.935483870967742</v>
      </c>
      <c r="AM176" s="2">
        <f>+Help_FC!$G176*Help_FC!AG176</f>
        <v>9.9498207885304666</v>
      </c>
      <c r="AN176" s="2">
        <f>+Help_FC!$G176*Help_FC!AH176</f>
        <v>120.75268817204301</v>
      </c>
      <c r="AO176" s="2">
        <f>+Help_FC!$G176*Help_FC!AI176</f>
        <v>113.36917562724014</v>
      </c>
      <c r="AP176" s="2">
        <f>+Help_FC!$G176*Help_FC!AJ176</f>
        <v>43.750264566143422</v>
      </c>
      <c r="AQ176" s="2">
        <f>+Help_FC!$G176*Help_FC!AK176</f>
        <v>282.07885304659499</v>
      </c>
      <c r="AR176" s="1478">
        <f>+Help_FC!$G176*Help_FC!AL176</f>
        <v>12.164874551971325</v>
      </c>
      <c r="AS176" s="1478">
        <f>+Help_FC!$G176*Help_FC!AM176</f>
        <v>0</v>
      </c>
      <c r="AV176" s="5">
        <v>1</v>
      </c>
    </row>
    <row r="177" spans="1:48" x14ac:dyDescent="0.2">
      <c r="A177" s="1">
        <v>45101</v>
      </c>
      <c r="B177" s="2">
        <v>602.73333333333335</v>
      </c>
      <c r="C177" s="2">
        <v>391.76670000000001</v>
      </c>
      <c r="D177" s="2">
        <v>115.93333333333334</v>
      </c>
      <c r="E177" s="2">
        <v>94.033333333333331</v>
      </c>
      <c r="F177" s="2">
        <v>279.78233629485271</v>
      </c>
      <c r="G177" s="2">
        <v>298.88157328379378</v>
      </c>
      <c r="H177" s="1478">
        <v>279.78233629485271</v>
      </c>
      <c r="I177" s="1478">
        <v>274.69472602831593</v>
      </c>
      <c r="J177" s="1478">
        <v>19.32</v>
      </c>
      <c r="K177" s="1478">
        <v>5</v>
      </c>
      <c r="L177" s="1478">
        <v>0</v>
      </c>
      <c r="M177" s="1478">
        <v>666.66666666666663</v>
      </c>
      <c r="N177" s="2">
        <f>100*Help_FC!H262</f>
        <v>100</v>
      </c>
      <c r="O177" s="2">
        <f>+Help!$G177*Help!I177</f>
        <v>575.19713261648747</v>
      </c>
      <c r="P177" s="2">
        <f>+Help!$G177*Help!J177</f>
        <v>328.02867383512546</v>
      </c>
      <c r="Q177" s="2">
        <f>+Help!$G177*Help!K177</f>
        <v>121.54121863799283</v>
      </c>
      <c r="R177" s="2">
        <f>+Help!$G177*Help!L177</f>
        <v>120.32258064516128</v>
      </c>
      <c r="S177" s="2">
        <f>+Help!$G177*Help!M177</f>
        <v>221.50537634408602</v>
      </c>
      <c r="T177" s="2">
        <f>+Help!$G177*Help!N177</f>
        <v>278.92473118279571</v>
      </c>
      <c r="U177" s="1478">
        <v>274.72663477383776</v>
      </c>
      <c r="V177" s="1478">
        <v>270.09403764419238</v>
      </c>
      <c r="W177" s="1478">
        <v>19.32</v>
      </c>
      <c r="X177" s="1478">
        <v>5</v>
      </c>
      <c r="Y177" s="1478">
        <v>0</v>
      </c>
      <c r="Z177" s="1478">
        <v>716.66666666666663</v>
      </c>
      <c r="AA177" s="2">
        <v>93</v>
      </c>
      <c r="AE177" s="2">
        <f>+Help_FC!$G177*Help_FC!Y177</f>
        <v>227.13261648745518</v>
      </c>
      <c r="AF177" s="2">
        <f>+Help_FC!$G177*Help_FC!Z177</f>
        <v>100.89605734767025</v>
      </c>
      <c r="AG177" s="2">
        <f>+Help_FC!$G177*Help_FC!AA177</f>
        <v>0</v>
      </c>
      <c r="AH177" s="2">
        <f>+Help_FC!$G177*Help_FC!AB177</f>
        <v>241.86379928315412</v>
      </c>
      <c r="AI177" s="2">
        <f>+Help_FC!$G177*Help_FC!AC177</f>
        <v>5.3046594982078847</v>
      </c>
      <c r="AJ177" s="2">
        <f>+Help_FC!$G177*Help_FC!AD177</f>
        <v>23.584229390681003</v>
      </c>
      <c r="AK177" s="2">
        <f>+Help_FC!$G177*Help_FC!AE177</f>
        <v>25.376344086021504</v>
      </c>
      <c r="AL177" s="2">
        <f>+Help_FC!$G177*Help_FC!AF177</f>
        <v>11.935483870967742</v>
      </c>
      <c r="AM177" s="2">
        <f>+Help_FC!$G177*Help_FC!AG177</f>
        <v>9.9498207885304666</v>
      </c>
      <c r="AN177" s="2">
        <f>+Help_FC!$G177*Help_FC!AH177</f>
        <v>120.75268817204301</v>
      </c>
      <c r="AO177" s="2">
        <f>+Help_FC!$G177*Help_FC!AI177</f>
        <v>113.36917562724014</v>
      </c>
      <c r="AP177" s="2">
        <f>+Help_FC!$G177*Help_FC!AJ177</f>
        <v>43.750264566143422</v>
      </c>
      <c r="AQ177" s="2">
        <f>+Help_FC!$G177*Help_FC!AK177</f>
        <v>282.07885304659499</v>
      </c>
      <c r="AR177" s="1478">
        <f>+Help_FC!$G177*Help_FC!AL177</f>
        <v>12.164874551971325</v>
      </c>
      <c r="AS177" s="1478">
        <f>+Help_FC!$G177*Help_FC!AM177</f>
        <v>0</v>
      </c>
      <c r="AV177" s="5">
        <v>1</v>
      </c>
    </row>
    <row r="178" spans="1:48" x14ac:dyDescent="0.2">
      <c r="A178" s="1">
        <v>45102</v>
      </c>
      <c r="B178" s="2">
        <v>602.73333333333335</v>
      </c>
      <c r="C178" s="2">
        <v>391.76670000000001</v>
      </c>
      <c r="D178" s="2">
        <v>115.93333333333334</v>
      </c>
      <c r="E178" s="2">
        <v>94.033333333333331</v>
      </c>
      <c r="F178" s="2">
        <v>279.78233629485271</v>
      </c>
      <c r="G178" s="2">
        <v>298.88157328379378</v>
      </c>
      <c r="H178" s="1478">
        <v>279.78233629485271</v>
      </c>
      <c r="I178" s="1478">
        <v>274.69472602831593</v>
      </c>
      <c r="J178" s="1478">
        <v>19.32</v>
      </c>
      <c r="K178" s="1478">
        <v>5</v>
      </c>
      <c r="L178" s="1478">
        <v>0</v>
      </c>
      <c r="M178" s="1478">
        <v>666.66666666666663</v>
      </c>
      <c r="N178" s="2">
        <f>100*Help_FC!H263</f>
        <v>100</v>
      </c>
      <c r="O178" s="2">
        <f>+Help!$G178*Help!I178</f>
        <v>575.19713261648747</v>
      </c>
      <c r="P178" s="2">
        <f>+Help!$G178*Help!J178</f>
        <v>328.02867383512546</v>
      </c>
      <c r="Q178" s="2">
        <f>+Help!$G178*Help!K178</f>
        <v>121.54121863799283</v>
      </c>
      <c r="R178" s="2">
        <f>+Help!$G178*Help!L178</f>
        <v>120.32258064516128</v>
      </c>
      <c r="S178" s="2">
        <f>+Help!$G178*Help!M178</f>
        <v>221.50537634408602</v>
      </c>
      <c r="T178" s="2">
        <f>+Help!$G178*Help!N178</f>
        <v>278.92473118279571</v>
      </c>
      <c r="U178" s="1478">
        <v>274.72663477383776</v>
      </c>
      <c r="V178" s="1478">
        <v>270.09403764419238</v>
      </c>
      <c r="W178" s="1478">
        <v>19.32</v>
      </c>
      <c r="X178" s="1478">
        <v>5</v>
      </c>
      <c r="Y178" s="1478">
        <v>0</v>
      </c>
      <c r="Z178" s="1478">
        <v>716.66666666666663</v>
      </c>
      <c r="AA178" s="2">
        <v>93</v>
      </c>
      <c r="AE178" s="2">
        <f>+Help_FC!$G178*Help_FC!Y178</f>
        <v>227.13261648745518</v>
      </c>
      <c r="AF178" s="2">
        <f>+Help_FC!$G178*Help_FC!Z178</f>
        <v>100.89605734767025</v>
      </c>
      <c r="AG178" s="2">
        <f>+Help_FC!$G178*Help_FC!AA178</f>
        <v>0</v>
      </c>
      <c r="AH178" s="2">
        <f>+Help_FC!$G178*Help_FC!AB178</f>
        <v>241.86379928315412</v>
      </c>
      <c r="AI178" s="2">
        <f>+Help_FC!$G178*Help_FC!AC178</f>
        <v>5.3046594982078847</v>
      </c>
      <c r="AJ178" s="2">
        <f>+Help_FC!$G178*Help_FC!AD178</f>
        <v>23.584229390681003</v>
      </c>
      <c r="AK178" s="2">
        <f>+Help_FC!$G178*Help_FC!AE178</f>
        <v>25.376344086021504</v>
      </c>
      <c r="AL178" s="2">
        <f>+Help_FC!$G178*Help_FC!AF178</f>
        <v>11.935483870967742</v>
      </c>
      <c r="AM178" s="2">
        <f>+Help_FC!$G178*Help_FC!AG178</f>
        <v>9.9498207885304666</v>
      </c>
      <c r="AN178" s="2">
        <f>+Help_FC!$G178*Help_FC!AH178</f>
        <v>120.75268817204301</v>
      </c>
      <c r="AO178" s="2">
        <f>+Help_FC!$G178*Help_FC!AI178</f>
        <v>113.36917562724014</v>
      </c>
      <c r="AP178" s="2">
        <f>+Help_FC!$G178*Help_FC!AJ178</f>
        <v>43.750264566143422</v>
      </c>
      <c r="AQ178" s="2">
        <f>+Help_FC!$G178*Help_FC!AK178</f>
        <v>282.07885304659499</v>
      </c>
      <c r="AR178" s="1478">
        <f>+Help_FC!$G178*Help_FC!AL178</f>
        <v>12.164874551971325</v>
      </c>
      <c r="AS178" s="1478">
        <f>+Help_FC!$G178*Help_FC!AM178</f>
        <v>0</v>
      </c>
      <c r="AV178" s="5">
        <v>1</v>
      </c>
    </row>
    <row r="179" spans="1:48" x14ac:dyDescent="0.2">
      <c r="A179" s="1">
        <v>45103</v>
      </c>
      <c r="B179" s="2">
        <v>602.73333333333335</v>
      </c>
      <c r="C179" s="2">
        <v>391.76670000000001</v>
      </c>
      <c r="D179" s="2">
        <v>115.93333333333334</v>
      </c>
      <c r="E179" s="2">
        <v>94.033333333333331</v>
      </c>
      <c r="F179" s="2">
        <v>279.78233629485271</v>
      </c>
      <c r="G179" s="2">
        <v>298.88157328379378</v>
      </c>
      <c r="H179" s="1478">
        <v>279.78233629485271</v>
      </c>
      <c r="I179" s="1478">
        <v>274.69472602831593</v>
      </c>
      <c r="J179" s="1478">
        <v>19.32</v>
      </c>
      <c r="K179" s="1478">
        <v>5</v>
      </c>
      <c r="L179" s="1478">
        <v>0</v>
      </c>
      <c r="M179" s="1478">
        <v>666.66666666666663</v>
      </c>
      <c r="N179" s="2">
        <f>100*Help_FC!H264</f>
        <v>100</v>
      </c>
      <c r="O179" s="2">
        <f>+Help!$G179*Help!I179</f>
        <v>575.19713261648747</v>
      </c>
      <c r="P179" s="2">
        <f>+Help!$G179*Help!J179</f>
        <v>328.02867383512546</v>
      </c>
      <c r="Q179" s="2">
        <f>+Help!$G179*Help!K179</f>
        <v>121.54121863799283</v>
      </c>
      <c r="R179" s="2">
        <f>+Help!$G179*Help!L179</f>
        <v>120.32258064516128</v>
      </c>
      <c r="S179" s="2">
        <f>+Help!$G179*Help!M179</f>
        <v>221.50537634408602</v>
      </c>
      <c r="T179" s="2">
        <f>+Help!$G179*Help!N179</f>
        <v>278.92473118279571</v>
      </c>
      <c r="U179" s="1478">
        <v>274.72663477383776</v>
      </c>
      <c r="V179" s="1478">
        <v>270.09403764419238</v>
      </c>
      <c r="W179" s="1478">
        <v>19.32</v>
      </c>
      <c r="X179" s="1478">
        <v>5</v>
      </c>
      <c r="Y179" s="1478">
        <v>0</v>
      </c>
      <c r="Z179" s="1478">
        <v>716.66666666666663</v>
      </c>
      <c r="AA179" s="2">
        <v>93</v>
      </c>
      <c r="AE179" s="2">
        <f>+Help_FC!$G179*Help_FC!Y179</f>
        <v>227.13261648745518</v>
      </c>
      <c r="AF179" s="2">
        <f>+Help_FC!$G179*Help_FC!Z179</f>
        <v>100.89605734767025</v>
      </c>
      <c r="AG179" s="2">
        <f>+Help_FC!$G179*Help_FC!AA179</f>
        <v>0</v>
      </c>
      <c r="AH179" s="2">
        <f>+Help_FC!$G179*Help_FC!AB179</f>
        <v>241.86379928315412</v>
      </c>
      <c r="AI179" s="2">
        <f>+Help_FC!$G179*Help_FC!AC179</f>
        <v>5.3046594982078847</v>
      </c>
      <c r="AJ179" s="2">
        <f>+Help_FC!$G179*Help_FC!AD179</f>
        <v>23.584229390681003</v>
      </c>
      <c r="AK179" s="2">
        <f>+Help_FC!$G179*Help_FC!AE179</f>
        <v>25.376344086021504</v>
      </c>
      <c r="AL179" s="2">
        <f>+Help_FC!$G179*Help_FC!AF179</f>
        <v>11.935483870967742</v>
      </c>
      <c r="AM179" s="2">
        <f>+Help_FC!$G179*Help_FC!AG179</f>
        <v>9.9498207885304666</v>
      </c>
      <c r="AN179" s="2">
        <f>+Help_FC!$G179*Help_FC!AH179</f>
        <v>120.75268817204301</v>
      </c>
      <c r="AO179" s="2">
        <f>+Help_FC!$G179*Help_FC!AI179</f>
        <v>113.36917562724014</v>
      </c>
      <c r="AP179" s="2">
        <f>+Help_FC!$G179*Help_FC!AJ179</f>
        <v>43.750264566143422</v>
      </c>
      <c r="AQ179" s="2">
        <f>+Help_FC!$G179*Help_FC!AK179</f>
        <v>282.07885304659499</v>
      </c>
      <c r="AR179" s="1478">
        <f>+Help_FC!$G179*Help_FC!AL179</f>
        <v>12.164874551971325</v>
      </c>
      <c r="AS179" s="1478">
        <f>+Help_FC!$G179*Help_FC!AM179</f>
        <v>0</v>
      </c>
      <c r="AV179" s="5">
        <v>1</v>
      </c>
    </row>
    <row r="180" spans="1:48" x14ac:dyDescent="0.2">
      <c r="A180" s="1">
        <v>45104</v>
      </c>
      <c r="B180" s="2">
        <v>602.73333333333335</v>
      </c>
      <c r="C180" s="2">
        <v>391.76670000000001</v>
      </c>
      <c r="D180" s="2">
        <v>115.93333333333334</v>
      </c>
      <c r="E180" s="2">
        <v>94.033333333333331</v>
      </c>
      <c r="F180" s="2">
        <v>279.78233629485271</v>
      </c>
      <c r="G180" s="2">
        <v>298.88157328379378</v>
      </c>
      <c r="H180" s="1478">
        <v>279.78233629485271</v>
      </c>
      <c r="I180" s="1478">
        <v>274.69472602831593</v>
      </c>
      <c r="J180" s="1478">
        <v>19.32</v>
      </c>
      <c r="K180" s="1478">
        <v>5</v>
      </c>
      <c r="L180" s="1478">
        <v>0</v>
      </c>
      <c r="M180" s="1478">
        <v>666.66666666666663</v>
      </c>
      <c r="N180" s="2">
        <f>100*Help_FC!H265</f>
        <v>100</v>
      </c>
      <c r="O180" s="2">
        <f>+Help!$G180*Help!I180</f>
        <v>0</v>
      </c>
      <c r="P180" s="2">
        <f>+Help!$G180*Help!J180</f>
        <v>0</v>
      </c>
      <c r="Q180" s="2">
        <f>+Help!$G180*Help!K180</f>
        <v>0</v>
      </c>
      <c r="R180" s="2">
        <f>+Help!$G180*Help!L180</f>
        <v>0</v>
      </c>
      <c r="S180" s="2">
        <f>+Help!$G180*Help!M180</f>
        <v>0</v>
      </c>
      <c r="T180" s="2">
        <f>+Help!$G180*Help!N180</f>
        <v>0</v>
      </c>
      <c r="U180" s="1478">
        <v>274.72663477383776</v>
      </c>
      <c r="V180" s="1478">
        <v>270.09403764419238</v>
      </c>
      <c r="W180" s="1478">
        <v>19.32</v>
      </c>
      <c r="X180" s="1478">
        <v>5</v>
      </c>
      <c r="Y180" s="1478">
        <v>0</v>
      </c>
      <c r="Z180" s="1478">
        <v>716.66666666666663</v>
      </c>
      <c r="AA180" s="2">
        <v>93</v>
      </c>
      <c r="AE180" s="2">
        <f>+Help_FC!$G180*Help_FC!Y180</f>
        <v>0</v>
      </c>
      <c r="AF180" s="2">
        <f>+Help_FC!$G180*Help_FC!Z180</f>
        <v>0</v>
      </c>
      <c r="AG180" s="2">
        <f>+Help_FC!$G180*Help_FC!AA180</f>
        <v>0</v>
      </c>
      <c r="AH180" s="2">
        <f>+Help_FC!$G180*Help_FC!AB180</f>
        <v>0</v>
      </c>
      <c r="AI180" s="2">
        <f>+Help_FC!$G180*Help_FC!AC180</f>
        <v>0</v>
      </c>
      <c r="AJ180" s="2">
        <f>+Help_FC!$G180*Help_FC!AD180</f>
        <v>0</v>
      </c>
      <c r="AK180" s="2">
        <f>+Help_FC!$G180*Help_FC!AE180</f>
        <v>0</v>
      </c>
      <c r="AL180" s="2">
        <f>+Help_FC!$G180*Help_FC!AF180</f>
        <v>0</v>
      </c>
      <c r="AM180" s="2">
        <f>+Help_FC!$G180*Help_FC!AG180</f>
        <v>0</v>
      </c>
      <c r="AN180" s="2">
        <f>+Help_FC!$G180*Help_FC!AH180</f>
        <v>0</v>
      </c>
      <c r="AO180" s="2">
        <f>+Help_FC!$G180*Help_FC!AI180</f>
        <v>0</v>
      </c>
      <c r="AP180" s="2">
        <f>+Help_FC!$G180*Help_FC!AJ180</f>
        <v>0</v>
      </c>
      <c r="AQ180" s="2">
        <f>+Help_FC!$G180*Help_FC!AK180</f>
        <v>0</v>
      </c>
      <c r="AR180" s="1478">
        <f>+Help_FC!$G180*Help_FC!AL180</f>
        <v>0</v>
      </c>
      <c r="AS180" s="1478">
        <f>+Help_FC!$G180*Help_FC!AM180</f>
        <v>0</v>
      </c>
      <c r="AV180" s="5">
        <v>1</v>
      </c>
    </row>
    <row r="181" spans="1:48" x14ac:dyDescent="0.2">
      <c r="A181" s="1">
        <v>45105</v>
      </c>
      <c r="B181" s="2">
        <v>602.73333333333335</v>
      </c>
      <c r="C181" s="2">
        <v>391.76670000000001</v>
      </c>
      <c r="D181" s="2">
        <v>115.93333333333334</v>
      </c>
      <c r="E181" s="2">
        <v>94.033333333333331</v>
      </c>
      <c r="F181" s="2">
        <v>279.78233629485271</v>
      </c>
      <c r="G181" s="2">
        <v>298.88157328379378</v>
      </c>
      <c r="H181" s="1478">
        <v>279.78233629485271</v>
      </c>
      <c r="I181" s="1478">
        <v>274.69472602831593</v>
      </c>
      <c r="J181" s="1478">
        <v>19.32</v>
      </c>
      <c r="K181" s="1478">
        <v>5</v>
      </c>
      <c r="L181" s="1478">
        <v>0</v>
      </c>
      <c r="M181" s="1478">
        <v>666.66666666666663</v>
      </c>
      <c r="N181" s="2">
        <f>100*Help_FC!H266</f>
        <v>100</v>
      </c>
      <c r="O181" s="2">
        <f>+Help!$G181*Help!I181</f>
        <v>38.346475507765859</v>
      </c>
      <c r="P181" s="2">
        <f>+Help!$G181*Help!J181</f>
        <v>21.868578255675047</v>
      </c>
      <c r="Q181" s="2">
        <f>+Help!$G181*Help!K181</f>
        <v>8.1027479091995289</v>
      </c>
      <c r="R181" s="2">
        <f>+Help!$G181*Help!L181</f>
        <v>8.0215053763440931</v>
      </c>
      <c r="S181" s="2">
        <f>+Help!$G181*Help!M181</f>
        <v>14.767025089605747</v>
      </c>
      <c r="T181" s="2">
        <f>+Help!$G181*Help!N181</f>
        <v>18.594982078853061</v>
      </c>
      <c r="U181" s="1478">
        <v>274.72663477383776</v>
      </c>
      <c r="V181" s="1478">
        <v>270.09403764419238</v>
      </c>
      <c r="W181" s="1478">
        <v>19.32</v>
      </c>
      <c r="X181" s="1478">
        <v>5</v>
      </c>
      <c r="Y181" s="1478">
        <v>0</v>
      </c>
      <c r="Z181" s="1478">
        <v>716.66666666666663</v>
      </c>
      <c r="AA181" s="2">
        <v>93</v>
      </c>
      <c r="AE181" s="2">
        <f>+Help_FC!$G181*Help_FC!Y181</f>
        <v>15.142174432497026</v>
      </c>
      <c r="AF181" s="2">
        <f>+Help_FC!$G181*Help_FC!Z181</f>
        <v>6.7264038231780221</v>
      </c>
      <c r="AG181" s="2">
        <f>+Help_FC!$G181*Help_FC!AA181</f>
        <v>0</v>
      </c>
      <c r="AH181" s="2">
        <f>+Help_FC!$G181*Help_FC!AB181</f>
        <v>16.12425328554362</v>
      </c>
      <c r="AI181" s="2">
        <f>+Help_FC!$G181*Help_FC!AC181</f>
        <v>0.35364396654719266</v>
      </c>
      <c r="AJ181" s="2">
        <f>+Help_FC!$G181*Help_FC!AD181</f>
        <v>1.5722819593787349</v>
      </c>
      <c r="AK181" s="2">
        <f>+Help_FC!$G181*Help_FC!AE181</f>
        <v>1.6917562724014352</v>
      </c>
      <c r="AL181" s="2">
        <f>+Help_FC!$G181*Help_FC!AF181</f>
        <v>0.79569892473118342</v>
      </c>
      <c r="AM181" s="2">
        <f>+Help_FC!$G181*Help_FC!AG181</f>
        <v>0.66332138590203171</v>
      </c>
      <c r="AN181" s="2">
        <f>+Help_FC!$G181*Help_FC!AH181</f>
        <v>8.0501792114695405</v>
      </c>
      <c r="AO181" s="2">
        <f>+Help_FC!$G181*Help_FC!AI181</f>
        <v>7.5579450418160157</v>
      </c>
      <c r="AP181" s="2">
        <f>+Help_FC!$G181*Help_FC!AJ181</f>
        <v>2.9166843044095643</v>
      </c>
      <c r="AQ181" s="2">
        <f>+Help_FC!$G181*Help_FC!AK181</f>
        <v>18.805256869773014</v>
      </c>
      <c r="AR181" s="1478">
        <f>+Help_FC!$G181*Help_FC!AL181</f>
        <v>0.81099163679808906</v>
      </c>
      <c r="AS181" s="1478">
        <f>+Help_FC!$G181*Help_FC!AM181</f>
        <v>0</v>
      </c>
      <c r="AV181" s="5">
        <v>1</v>
      </c>
    </row>
    <row r="182" spans="1:48" x14ac:dyDescent="0.2">
      <c r="A182" s="1">
        <v>45106</v>
      </c>
      <c r="B182" s="2">
        <v>602.73333333333335</v>
      </c>
      <c r="C182" s="2">
        <v>391.76670000000001</v>
      </c>
      <c r="D182" s="2">
        <v>115.93333333333334</v>
      </c>
      <c r="E182" s="2">
        <v>94.033333333333331</v>
      </c>
      <c r="F182" s="2">
        <v>279.78233629485271</v>
      </c>
      <c r="G182" s="2">
        <v>298.88157328379378</v>
      </c>
      <c r="H182" s="1478">
        <v>279.78233629485271</v>
      </c>
      <c r="I182" s="1478">
        <v>274.69472602831593</v>
      </c>
      <c r="J182" s="1478">
        <v>19.32</v>
      </c>
      <c r="K182" s="1478">
        <v>5</v>
      </c>
      <c r="L182" s="1478">
        <v>0</v>
      </c>
      <c r="M182" s="1478">
        <v>666.66666666666663</v>
      </c>
      <c r="N182" s="2">
        <f>100*Help_FC!H267</f>
        <v>100</v>
      </c>
      <c r="O182" s="2">
        <f>+Help!$G182*Help!I182</f>
        <v>575.19713261648747</v>
      </c>
      <c r="P182" s="2">
        <f>+Help!$G182*Help!J182</f>
        <v>328.02867383512546</v>
      </c>
      <c r="Q182" s="2">
        <f>+Help!$G182*Help!K182</f>
        <v>121.54121863799283</v>
      </c>
      <c r="R182" s="2">
        <f>+Help!$G182*Help!L182</f>
        <v>120.32258064516128</v>
      </c>
      <c r="S182" s="2">
        <f>+Help!$G182*Help!M182</f>
        <v>221.50537634408602</v>
      </c>
      <c r="T182" s="2">
        <f>+Help!$G182*Help!N182</f>
        <v>278.92473118279571</v>
      </c>
      <c r="U182" s="1478">
        <v>274.72663477383776</v>
      </c>
      <c r="V182" s="1478">
        <v>270.09403764419238</v>
      </c>
      <c r="W182" s="1478">
        <v>19.32</v>
      </c>
      <c r="X182" s="1478">
        <v>5</v>
      </c>
      <c r="Y182" s="1478">
        <v>0</v>
      </c>
      <c r="Z182" s="1478">
        <v>716.66666666666663</v>
      </c>
      <c r="AA182" s="2">
        <v>93</v>
      </c>
      <c r="AE182" s="2">
        <f>+Help_FC!$G182*Help_FC!Y182</f>
        <v>227.13261648745518</v>
      </c>
      <c r="AF182" s="2">
        <f>+Help_FC!$G182*Help_FC!Z182</f>
        <v>100.89605734767025</v>
      </c>
      <c r="AG182" s="2">
        <f>+Help_FC!$G182*Help_FC!AA182</f>
        <v>0</v>
      </c>
      <c r="AH182" s="2">
        <f>+Help_FC!$G182*Help_FC!AB182</f>
        <v>241.86379928315412</v>
      </c>
      <c r="AI182" s="2">
        <f>+Help_FC!$G182*Help_FC!AC182</f>
        <v>5.3046594982078847</v>
      </c>
      <c r="AJ182" s="2">
        <f>+Help_FC!$G182*Help_FC!AD182</f>
        <v>23.584229390681003</v>
      </c>
      <c r="AK182" s="2">
        <f>+Help_FC!$G182*Help_FC!AE182</f>
        <v>25.376344086021504</v>
      </c>
      <c r="AL182" s="2">
        <f>+Help_FC!$G182*Help_FC!AF182</f>
        <v>11.935483870967742</v>
      </c>
      <c r="AM182" s="2">
        <f>+Help_FC!$G182*Help_FC!AG182</f>
        <v>9.9498207885304666</v>
      </c>
      <c r="AN182" s="2">
        <f>+Help_FC!$G182*Help_FC!AH182</f>
        <v>120.75268817204301</v>
      </c>
      <c r="AO182" s="2">
        <f>+Help_FC!$G182*Help_FC!AI182</f>
        <v>113.36917562724014</v>
      </c>
      <c r="AP182" s="2">
        <f>+Help_FC!$G182*Help_FC!AJ182</f>
        <v>43.750264566143422</v>
      </c>
      <c r="AQ182" s="2">
        <f>+Help_FC!$G182*Help_FC!AK182</f>
        <v>282.07885304659499</v>
      </c>
      <c r="AR182" s="1478">
        <f>+Help_FC!$G182*Help_FC!AL182</f>
        <v>12.164874551971325</v>
      </c>
      <c r="AS182" s="1478">
        <f>+Help_FC!$G182*Help_FC!AM182</f>
        <v>0</v>
      </c>
      <c r="AV182" s="5">
        <v>1</v>
      </c>
    </row>
    <row r="183" spans="1:48" x14ac:dyDescent="0.2">
      <c r="A183" s="1">
        <v>45107</v>
      </c>
      <c r="B183" s="2">
        <v>602.73333333333335</v>
      </c>
      <c r="C183" s="2">
        <v>391.76670000000001</v>
      </c>
      <c r="D183" s="2">
        <v>115.93333333333334</v>
      </c>
      <c r="E183" s="2">
        <v>94.033333333333331</v>
      </c>
      <c r="F183" s="2">
        <v>279.78233629485271</v>
      </c>
      <c r="G183" s="2">
        <v>298.88157328379378</v>
      </c>
      <c r="H183" s="1478">
        <v>279.78233629485271</v>
      </c>
      <c r="I183" s="1478">
        <v>274.69472602831593</v>
      </c>
      <c r="J183" s="1478">
        <v>19.32</v>
      </c>
      <c r="K183" s="1478">
        <v>5</v>
      </c>
      <c r="L183" s="1478">
        <v>0</v>
      </c>
      <c r="M183" s="1478">
        <v>666.66666666666663</v>
      </c>
      <c r="N183" s="2">
        <f>100*Help_FC!H268</f>
        <v>100</v>
      </c>
      <c r="O183" s="2">
        <f>+Help!$G183*Help!I183</f>
        <v>575.19713261648747</v>
      </c>
      <c r="P183" s="2">
        <f>+Help!$G183*Help!J183</f>
        <v>328.02867383512546</v>
      </c>
      <c r="Q183" s="2">
        <f>+Help!$G183*Help!K183</f>
        <v>121.54121863799283</v>
      </c>
      <c r="R183" s="2">
        <f>+Help!$G183*Help!L183</f>
        <v>120.32258064516128</v>
      </c>
      <c r="S183" s="2">
        <f>+Help!$G183*Help!M183</f>
        <v>221.50537634408602</v>
      </c>
      <c r="T183" s="2">
        <f>+Help!$G183*Help!N183</f>
        <v>278.92473118279571</v>
      </c>
      <c r="U183" s="1478">
        <v>274.72663477383776</v>
      </c>
      <c r="V183" s="1478">
        <v>270.09403764419238</v>
      </c>
      <c r="W183" s="1478">
        <v>19.32</v>
      </c>
      <c r="X183" s="1478">
        <v>5</v>
      </c>
      <c r="Y183" s="1478">
        <v>0</v>
      </c>
      <c r="Z183" s="1478">
        <v>716.66666666666663</v>
      </c>
      <c r="AA183" s="2">
        <v>93</v>
      </c>
      <c r="AE183" s="2">
        <f>+Help_FC!$G183*Help_FC!Y183</f>
        <v>227.13261648745518</v>
      </c>
      <c r="AF183" s="2">
        <f>+Help_FC!$G183*Help_FC!Z183</f>
        <v>100.89605734767025</v>
      </c>
      <c r="AG183" s="2">
        <f>+Help_FC!$G183*Help_FC!AA183</f>
        <v>0</v>
      </c>
      <c r="AH183" s="2">
        <f>+Help_FC!$G183*Help_FC!AB183</f>
        <v>241.86379928315412</v>
      </c>
      <c r="AI183" s="2">
        <f>+Help_FC!$G183*Help_FC!AC183</f>
        <v>5.3046594982078847</v>
      </c>
      <c r="AJ183" s="2">
        <f>+Help_FC!$G183*Help_FC!AD183</f>
        <v>23.584229390681003</v>
      </c>
      <c r="AK183" s="2">
        <f>+Help_FC!$G183*Help_FC!AE183</f>
        <v>25.376344086021504</v>
      </c>
      <c r="AL183" s="2">
        <f>+Help_FC!$G183*Help_FC!AF183</f>
        <v>11.935483870967742</v>
      </c>
      <c r="AM183" s="2">
        <f>+Help_FC!$G183*Help_FC!AG183</f>
        <v>9.9498207885304666</v>
      </c>
      <c r="AN183" s="2">
        <f>+Help_FC!$G183*Help_FC!AH183</f>
        <v>120.75268817204301</v>
      </c>
      <c r="AO183" s="2">
        <f>+Help_FC!$G183*Help_FC!AI183</f>
        <v>113.36917562724014</v>
      </c>
      <c r="AP183" s="2">
        <f>+Help_FC!$G183*Help_FC!AJ183</f>
        <v>43.750264566143422</v>
      </c>
      <c r="AQ183" s="2">
        <f>+Help_FC!$G183*Help_FC!AK183</f>
        <v>282.07885304659499</v>
      </c>
      <c r="AR183" s="1478">
        <f>+Help_FC!$G183*Help_FC!AL183</f>
        <v>12.164874551971325</v>
      </c>
      <c r="AS183" s="1478">
        <f>+Help_FC!$G183*Help_FC!AM183</f>
        <v>0</v>
      </c>
      <c r="AV183" s="5">
        <v>1</v>
      </c>
    </row>
    <row r="184" spans="1:48" x14ac:dyDescent="0.2">
      <c r="A184" s="1">
        <v>45108</v>
      </c>
      <c r="B184" s="2">
        <v>594.35483870967744</v>
      </c>
      <c r="C184" s="2">
        <v>383.38709999999998</v>
      </c>
      <c r="D184" s="2">
        <v>112.90322580645162</v>
      </c>
      <c r="E184" s="2">
        <v>97.096774193548384</v>
      </c>
      <c r="F184" s="2">
        <v>265.60589455355546</v>
      </c>
      <c r="G184" s="2">
        <v>305.84226406254373</v>
      </c>
      <c r="H184" s="1478">
        <v>265.60589455355546</v>
      </c>
      <c r="I184" s="1478">
        <v>261.89749307599357</v>
      </c>
      <c r="J184" s="1478">
        <v>19.41935483870968</v>
      </c>
      <c r="K184" s="1478">
        <v>4.838709677419355</v>
      </c>
      <c r="L184" s="1478">
        <v>2.5806451612903225</v>
      </c>
      <c r="M184" s="1478">
        <v>645.16129032258061</v>
      </c>
      <c r="N184" s="2">
        <f>100*Help_FC!H269</f>
        <v>100</v>
      </c>
      <c r="O184" s="2">
        <f>+Help!$G184*Help!I184</f>
        <v>638.23561643835615</v>
      </c>
      <c r="P184" s="2">
        <f>+Help!$G184*Help!J184</f>
        <v>392.38356164383561</v>
      </c>
      <c r="Q184" s="2">
        <f>+Help!$G184*Help!K184</f>
        <v>102.0821917808219</v>
      </c>
      <c r="R184" s="2">
        <f>+Help!$G184*Help!L184</f>
        <v>110.16986301369862</v>
      </c>
      <c r="S184" s="2">
        <f>+Help!$G184*Help!M184</f>
        <v>276.10644898223416</v>
      </c>
      <c r="T184" s="2">
        <f>+Help!$G184*Help!N184</f>
        <v>335.8403351570297</v>
      </c>
      <c r="U184" s="1478">
        <v>273.57952936631784</v>
      </c>
      <c r="V184" s="1478">
        <v>298.03937421203557</v>
      </c>
      <c r="W184" s="1478">
        <v>19.41935483870968</v>
      </c>
      <c r="X184" s="1478">
        <v>4.838709677419355</v>
      </c>
      <c r="Y184" s="1478">
        <v>2.5806451612903225</v>
      </c>
      <c r="Z184" s="1478">
        <v>693.54838709677415</v>
      </c>
      <c r="AA184" s="2">
        <v>93</v>
      </c>
      <c r="AE184" s="2">
        <f>+Help_FC!$G184*Help_FC!Y184</f>
        <v>260.41643835616435</v>
      </c>
      <c r="AF184" s="2">
        <f>+Help_FC!$G184*Help_FC!Z184</f>
        <v>131.96712328767123</v>
      </c>
      <c r="AG184" s="2">
        <f>+Help_FC!$G184*Help_FC!AA184</f>
        <v>0</v>
      </c>
      <c r="AH184" s="2">
        <f>+Help_FC!$G184*Help_FC!AB184</f>
        <v>221.81917808219177</v>
      </c>
      <c r="AI184" s="2">
        <f>+Help_FC!$G184*Help_FC!AC184</f>
        <v>24.032876712328765</v>
      </c>
      <c r="AJ184" s="2">
        <f>+Help_FC!$G184*Help_FC!AD184</f>
        <v>30.679875808887406</v>
      </c>
      <c r="AK184" s="2">
        <f>+Help_FC!$G184*Help_FC!AE184</f>
        <v>42.641095890410952</v>
      </c>
      <c r="AL184" s="2">
        <f>+Help_FC!$G184*Help_FC!AF184</f>
        <v>25.052054794520547</v>
      </c>
      <c r="AM184" s="2">
        <f>+Help_FC!$G184*Help_FC!AG184</f>
        <v>13.660273972602738</v>
      </c>
      <c r="AN184" s="2">
        <f>+Help_FC!$G184*Help_FC!AH184</f>
        <v>28.435068493150684</v>
      </c>
      <c r="AO184" s="2">
        <f>+Help_FC!$G184*Help_FC!AI184</f>
        <v>117.53161643835614</v>
      </c>
      <c r="AP184" s="2">
        <f>+Help_FC!$G184*Help_FC!AJ184</f>
        <v>11.084342557342572</v>
      </c>
      <c r="AQ184" s="2">
        <f>+Help_FC!$G184*Help_FC!AK184</f>
        <v>291.98669613421828</v>
      </c>
      <c r="AR184" s="1478">
        <f>+Help_FC!$G184*Help_FC!AL184</f>
        <v>15.041095890410958</v>
      </c>
      <c r="AS184" s="1478">
        <f>+Help_FC!$G184*Help_FC!AM184</f>
        <v>3.9747945205479449</v>
      </c>
      <c r="AV184" s="5">
        <v>1</v>
      </c>
    </row>
    <row r="185" spans="1:48" x14ac:dyDescent="0.2">
      <c r="A185" s="1">
        <v>45109</v>
      </c>
      <c r="B185" s="2">
        <v>594.35483870967744</v>
      </c>
      <c r="C185" s="2">
        <v>383.38709999999998</v>
      </c>
      <c r="D185" s="2">
        <v>112.90322580645162</v>
      </c>
      <c r="E185" s="2">
        <v>97.096774193548384</v>
      </c>
      <c r="F185" s="2">
        <v>265.60589455355546</v>
      </c>
      <c r="G185" s="2">
        <v>305.84226406254373</v>
      </c>
      <c r="H185" s="1478">
        <v>265.60589455355546</v>
      </c>
      <c r="I185" s="1478">
        <v>261.89749307599357</v>
      </c>
      <c r="J185" s="1478">
        <v>19.41935483870968</v>
      </c>
      <c r="K185" s="1478">
        <v>4.838709677419355</v>
      </c>
      <c r="L185" s="1478">
        <v>2.5806451612903225</v>
      </c>
      <c r="M185" s="1478">
        <v>645.16129032258061</v>
      </c>
      <c r="N185" s="2">
        <f>100*Help_FC!H270</f>
        <v>100</v>
      </c>
      <c r="O185" s="2">
        <f>+Help!$G185*Help!I185</f>
        <v>638.23561643835615</v>
      </c>
      <c r="P185" s="2">
        <f>+Help!$G185*Help!J185</f>
        <v>392.38356164383561</v>
      </c>
      <c r="Q185" s="2">
        <f>+Help!$G185*Help!K185</f>
        <v>102.0821917808219</v>
      </c>
      <c r="R185" s="2">
        <f>+Help!$G185*Help!L185</f>
        <v>110.16986301369862</v>
      </c>
      <c r="S185" s="2">
        <f>+Help!$G185*Help!M185</f>
        <v>276.10644898223416</v>
      </c>
      <c r="T185" s="2">
        <f>+Help!$G185*Help!N185</f>
        <v>335.8403351570297</v>
      </c>
      <c r="U185" s="1478">
        <v>273.57952936631784</v>
      </c>
      <c r="V185" s="1478">
        <v>298.03937421203557</v>
      </c>
      <c r="W185" s="1478">
        <v>19.41935483870968</v>
      </c>
      <c r="X185" s="1478">
        <v>4.838709677419355</v>
      </c>
      <c r="Y185" s="1478">
        <v>2.5806451612903225</v>
      </c>
      <c r="Z185" s="1478">
        <v>693.54838709677415</v>
      </c>
      <c r="AA185" s="2">
        <v>93</v>
      </c>
      <c r="AE185" s="2">
        <f>+Help_FC!$G185*Help_FC!Y185</f>
        <v>260.41643835616435</v>
      </c>
      <c r="AF185" s="2">
        <f>+Help_FC!$G185*Help_FC!Z185</f>
        <v>131.96712328767123</v>
      </c>
      <c r="AG185" s="2">
        <f>+Help_FC!$G185*Help_FC!AA185</f>
        <v>0</v>
      </c>
      <c r="AH185" s="2">
        <f>+Help_FC!$G185*Help_FC!AB185</f>
        <v>221.81917808219177</v>
      </c>
      <c r="AI185" s="2">
        <f>+Help_FC!$G185*Help_FC!AC185</f>
        <v>24.032876712328765</v>
      </c>
      <c r="AJ185" s="2">
        <f>+Help_FC!$G185*Help_FC!AD185</f>
        <v>30.679875808887406</v>
      </c>
      <c r="AK185" s="2">
        <f>+Help_FC!$G185*Help_FC!AE185</f>
        <v>42.641095890410952</v>
      </c>
      <c r="AL185" s="2">
        <f>+Help_FC!$G185*Help_FC!AF185</f>
        <v>25.052054794520547</v>
      </c>
      <c r="AM185" s="2">
        <f>+Help_FC!$G185*Help_FC!AG185</f>
        <v>13.660273972602738</v>
      </c>
      <c r="AN185" s="2">
        <f>+Help_FC!$G185*Help_FC!AH185</f>
        <v>28.435068493150684</v>
      </c>
      <c r="AO185" s="2">
        <f>+Help_FC!$G185*Help_FC!AI185</f>
        <v>117.53161643835614</v>
      </c>
      <c r="AP185" s="2">
        <f>+Help_FC!$G185*Help_FC!AJ185</f>
        <v>11.084342557342572</v>
      </c>
      <c r="AQ185" s="2">
        <f>+Help_FC!$G185*Help_FC!AK185</f>
        <v>291.98669613421828</v>
      </c>
      <c r="AR185" s="1478">
        <f>+Help_FC!$G185*Help_FC!AL185</f>
        <v>15.041095890410958</v>
      </c>
      <c r="AS185" s="1478">
        <f>+Help_FC!$G185*Help_FC!AM185</f>
        <v>3.9747945205479449</v>
      </c>
      <c r="AV185" s="5">
        <v>1</v>
      </c>
    </row>
    <row r="186" spans="1:48" x14ac:dyDescent="0.2">
      <c r="A186" s="1">
        <v>45110</v>
      </c>
      <c r="B186" s="2">
        <v>594.35483870967744</v>
      </c>
      <c r="C186" s="2">
        <v>383.38709999999998</v>
      </c>
      <c r="D186" s="2">
        <v>112.90322580645162</v>
      </c>
      <c r="E186" s="2">
        <v>97.096774193548384</v>
      </c>
      <c r="F186" s="2">
        <v>265.60589455355546</v>
      </c>
      <c r="G186" s="2">
        <v>305.84226406254373</v>
      </c>
      <c r="H186" s="1478">
        <v>265.60589455355546</v>
      </c>
      <c r="I186" s="1478">
        <v>261.89749307599357</v>
      </c>
      <c r="J186" s="1478">
        <v>19.41935483870968</v>
      </c>
      <c r="K186" s="1478">
        <v>4.838709677419355</v>
      </c>
      <c r="L186" s="1478">
        <v>2.5806451612903225</v>
      </c>
      <c r="M186" s="1478">
        <v>645.16129032258061</v>
      </c>
      <c r="N186" s="2">
        <f>100*Help_FC!H271</f>
        <v>50</v>
      </c>
      <c r="O186" s="2">
        <f>+Help!$G186*Help!I186</f>
        <v>638.23561643835615</v>
      </c>
      <c r="P186" s="2">
        <f>+Help!$G186*Help!J186</f>
        <v>392.38356164383561</v>
      </c>
      <c r="Q186" s="2">
        <f>+Help!$G186*Help!K186</f>
        <v>102.0821917808219</v>
      </c>
      <c r="R186" s="2">
        <f>+Help!$G186*Help!L186</f>
        <v>110.16986301369862</v>
      </c>
      <c r="S186" s="2">
        <f>+Help!$G186*Help!M186</f>
        <v>276.10644898223416</v>
      </c>
      <c r="T186" s="2">
        <f>+Help!$G186*Help!N186</f>
        <v>335.8403351570297</v>
      </c>
      <c r="U186" s="1478">
        <v>273.57952936631784</v>
      </c>
      <c r="V186" s="1478">
        <v>298.03937421203557</v>
      </c>
      <c r="W186" s="1478">
        <v>19.41935483870968</v>
      </c>
      <c r="X186" s="1478">
        <v>4.838709677419355</v>
      </c>
      <c r="Y186" s="1478">
        <v>2.5806451612903225</v>
      </c>
      <c r="Z186" s="1478">
        <v>693.54838709677415</v>
      </c>
      <c r="AA186" s="2">
        <v>93</v>
      </c>
      <c r="AE186" s="2">
        <f>+Help_FC!$G186*Help_FC!Y186</f>
        <v>260.41643835616435</v>
      </c>
      <c r="AF186" s="2">
        <f>+Help_FC!$G186*Help_FC!Z186</f>
        <v>131.96712328767123</v>
      </c>
      <c r="AG186" s="2">
        <f>+Help_FC!$G186*Help_FC!AA186</f>
        <v>0</v>
      </c>
      <c r="AH186" s="2">
        <f>+Help_FC!$G186*Help_FC!AB186</f>
        <v>221.81917808219177</v>
      </c>
      <c r="AI186" s="2">
        <f>+Help_FC!$G186*Help_FC!AC186</f>
        <v>24.032876712328765</v>
      </c>
      <c r="AJ186" s="2">
        <f>+Help_FC!$G186*Help_FC!AD186</f>
        <v>30.679875808887406</v>
      </c>
      <c r="AK186" s="2">
        <f>+Help_FC!$G186*Help_FC!AE186</f>
        <v>42.641095890410952</v>
      </c>
      <c r="AL186" s="2">
        <f>+Help_FC!$G186*Help_FC!AF186</f>
        <v>25.052054794520547</v>
      </c>
      <c r="AM186" s="2">
        <f>+Help_FC!$G186*Help_FC!AG186</f>
        <v>13.660273972602738</v>
      </c>
      <c r="AN186" s="2">
        <f>+Help_FC!$G186*Help_FC!AH186</f>
        <v>28.435068493150684</v>
      </c>
      <c r="AO186" s="2">
        <f>+Help_FC!$G186*Help_FC!AI186</f>
        <v>117.53161643835614</v>
      </c>
      <c r="AP186" s="2">
        <f>+Help_FC!$G186*Help_FC!AJ186</f>
        <v>11.084342557342572</v>
      </c>
      <c r="AQ186" s="2">
        <f>+Help_FC!$G186*Help_FC!AK186</f>
        <v>291.98669613421828</v>
      </c>
      <c r="AR186" s="1478">
        <f>+Help_FC!$G186*Help_FC!AL186</f>
        <v>15.041095890410958</v>
      </c>
      <c r="AS186" s="1478">
        <f>+Help_FC!$G186*Help_FC!AM186</f>
        <v>3.9747945205479449</v>
      </c>
      <c r="AV186" s="5">
        <v>1</v>
      </c>
    </row>
    <row r="187" spans="1:48" x14ac:dyDescent="0.2">
      <c r="A187" s="1">
        <v>45111</v>
      </c>
      <c r="B187" s="2">
        <v>594.35483870967744</v>
      </c>
      <c r="C187" s="2">
        <v>383.38709999999998</v>
      </c>
      <c r="D187" s="2">
        <v>112.90322580645162</v>
      </c>
      <c r="E187" s="2">
        <v>97.096774193548384</v>
      </c>
      <c r="F187" s="2">
        <v>265.60589455355546</v>
      </c>
      <c r="G187" s="2">
        <v>305.84226406254373</v>
      </c>
      <c r="H187" s="1478">
        <v>265.60589455355546</v>
      </c>
      <c r="I187" s="1478">
        <v>261.89749307599357</v>
      </c>
      <c r="J187" s="1478">
        <v>19.41935483870968</v>
      </c>
      <c r="K187" s="1478">
        <v>4.838709677419355</v>
      </c>
      <c r="L187" s="1478">
        <v>2.5806451612903225</v>
      </c>
      <c r="M187" s="1478">
        <v>645.16129032258061</v>
      </c>
      <c r="N187" s="2">
        <f>100*Help_FC!H272</f>
        <v>100</v>
      </c>
      <c r="O187" s="2">
        <f>+Help!$G187*Help!I187</f>
        <v>638.23561643835615</v>
      </c>
      <c r="P187" s="2">
        <f>+Help!$G187*Help!J187</f>
        <v>392.38356164383561</v>
      </c>
      <c r="Q187" s="2">
        <f>+Help!$G187*Help!K187</f>
        <v>102.0821917808219</v>
      </c>
      <c r="R187" s="2">
        <f>+Help!$G187*Help!L187</f>
        <v>110.16986301369862</v>
      </c>
      <c r="S187" s="2">
        <f>+Help!$G187*Help!M187</f>
        <v>276.10644898223416</v>
      </c>
      <c r="T187" s="2">
        <f>+Help!$G187*Help!N187</f>
        <v>335.8403351570297</v>
      </c>
      <c r="U187" s="1478">
        <v>273.57952936631784</v>
      </c>
      <c r="V187" s="1478">
        <v>298.03937421203557</v>
      </c>
      <c r="W187" s="1478">
        <v>19.41935483870968</v>
      </c>
      <c r="X187" s="1478">
        <v>4.838709677419355</v>
      </c>
      <c r="Y187" s="1478">
        <v>2.5806451612903225</v>
      </c>
      <c r="Z187" s="1478">
        <v>693.54838709677415</v>
      </c>
      <c r="AA187" s="2">
        <v>93</v>
      </c>
      <c r="AE187" s="2">
        <f>+Help_FC!$G187*Help_FC!Y187</f>
        <v>260.41643835616435</v>
      </c>
      <c r="AF187" s="2">
        <f>+Help_FC!$G187*Help_FC!Z187</f>
        <v>131.96712328767123</v>
      </c>
      <c r="AG187" s="2">
        <f>+Help_FC!$G187*Help_FC!AA187</f>
        <v>0</v>
      </c>
      <c r="AH187" s="2">
        <f>+Help_FC!$G187*Help_FC!AB187</f>
        <v>221.81917808219177</v>
      </c>
      <c r="AI187" s="2">
        <f>+Help_FC!$G187*Help_FC!AC187</f>
        <v>24.032876712328765</v>
      </c>
      <c r="AJ187" s="2">
        <f>+Help_FC!$G187*Help_FC!AD187</f>
        <v>30.679875808887406</v>
      </c>
      <c r="AK187" s="2">
        <f>+Help_FC!$G187*Help_FC!AE187</f>
        <v>42.641095890410952</v>
      </c>
      <c r="AL187" s="2">
        <f>+Help_FC!$G187*Help_FC!AF187</f>
        <v>25.052054794520547</v>
      </c>
      <c r="AM187" s="2">
        <f>+Help_FC!$G187*Help_FC!AG187</f>
        <v>13.660273972602738</v>
      </c>
      <c r="AN187" s="2">
        <f>+Help_FC!$G187*Help_FC!AH187</f>
        <v>28.435068493150684</v>
      </c>
      <c r="AO187" s="2">
        <f>+Help_FC!$G187*Help_FC!AI187</f>
        <v>117.53161643835614</v>
      </c>
      <c r="AP187" s="2">
        <f>+Help_FC!$G187*Help_FC!AJ187</f>
        <v>11.084342557342572</v>
      </c>
      <c r="AQ187" s="2">
        <f>+Help_FC!$G187*Help_FC!AK187</f>
        <v>291.98669613421828</v>
      </c>
      <c r="AR187" s="1478">
        <f>+Help_FC!$G187*Help_FC!AL187</f>
        <v>15.041095890410958</v>
      </c>
      <c r="AS187" s="1478">
        <f>+Help_FC!$G187*Help_FC!AM187</f>
        <v>3.9747945205479449</v>
      </c>
      <c r="AV187" s="5">
        <v>1</v>
      </c>
    </row>
    <row r="188" spans="1:48" x14ac:dyDescent="0.2">
      <c r="A188" s="1">
        <v>45112</v>
      </c>
      <c r="B188" s="2">
        <v>594.35483870967744</v>
      </c>
      <c r="C188" s="2">
        <v>383.38709999999998</v>
      </c>
      <c r="D188" s="2">
        <v>112.90322580645162</v>
      </c>
      <c r="E188" s="2">
        <v>97.096774193548384</v>
      </c>
      <c r="F188" s="2">
        <v>265.60589455355546</v>
      </c>
      <c r="G188" s="2">
        <v>305.84226406254373</v>
      </c>
      <c r="H188" s="1478">
        <v>265.60589455355546</v>
      </c>
      <c r="I188" s="1478">
        <v>261.89749307599357</v>
      </c>
      <c r="J188" s="1478">
        <v>19.41935483870968</v>
      </c>
      <c r="K188" s="1478">
        <v>4.838709677419355</v>
      </c>
      <c r="L188" s="1478">
        <v>2.5806451612903225</v>
      </c>
      <c r="M188" s="1478">
        <v>645.16129032258061</v>
      </c>
      <c r="N188" s="2">
        <f>100*Help_FC!H273</f>
        <v>100</v>
      </c>
      <c r="O188" s="2">
        <f>+Help!$G188*Help!I188</f>
        <v>638.23561643835615</v>
      </c>
      <c r="P188" s="2">
        <f>+Help!$G188*Help!J188</f>
        <v>392.38356164383561</v>
      </c>
      <c r="Q188" s="2">
        <f>+Help!$G188*Help!K188</f>
        <v>102.0821917808219</v>
      </c>
      <c r="R188" s="2">
        <f>+Help!$G188*Help!L188</f>
        <v>110.16986301369862</v>
      </c>
      <c r="S188" s="2">
        <f>+Help!$G188*Help!M188</f>
        <v>276.10644898223416</v>
      </c>
      <c r="T188" s="2">
        <f>+Help!$G188*Help!N188</f>
        <v>335.8403351570297</v>
      </c>
      <c r="U188" s="1478">
        <v>273.57952936631784</v>
      </c>
      <c r="V188" s="1478">
        <v>298.03937421203557</v>
      </c>
      <c r="W188" s="1478">
        <v>19.41935483870968</v>
      </c>
      <c r="X188" s="1478">
        <v>4.838709677419355</v>
      </c>
      <c r="Y188" s="1478">
        <v>2.5806451612903225</v>
      </c>
      <c r="Z188" s="1478">
        <v>693.54838709677415</v>
      </c>
      <c r="AA188" s="2">
        <v>93</v>
      </c>
      <c r="AE188" s="2">
        <f>+Help_FC!$G188*Help_FC!Y188</f>
        <v>260.41643835616435</v>
      </c>
      <c r="AF188" s="2">
        <f>+Help_FC!$G188*Help_FC!Z188</f>
        <v>131.96712328767123</v>
      </c>
      <c r="AG188" s="2">
        <f>+Help_FC!$G188*Help_FC!AA188</f>
        <v>0</v>
      </c>
      <c r="AH188" s="2">
        <f>+Help_FC!$G188*Help_FC!AB188</f>
        <v>221.81917808219177</v>
      </c>
      <c r="AI188" s="2">
        <f>+Help_FC!$G188*Help_FC!AC188</f>
        <v>24.032876712328765</v>
      </c>
      <c r="AJ188" s="2">
        <f>+Help_FC!$G188*Help_FC!AD188</f>
        <v>30.679875808887406</v>
      </c>
      <c r="AK188" s="2">
        <f>+Help_FC!$G188*Help_FC!AE188</f>
        <v>42.641095890410952</v>
      </c>
      <c r="AL188" s="2">
        <f>+Help_FC!$G188*Help_FC!AF188</f>
        <v>25.052054794520547</v>
      </c>
      <c r="AM188" s="2">
        <f>+Help_FC!$G188*Help_FC!AG188</f>
        <v>13.660273972602738</v>
      </c>
      <c r="AN188" s="2">
        <f>+Help_FC!$G188*Help_FC!AH188</f>
        <v>28.435068493150684</v>
      </c>
      <c r="AO188" s="2">
        <f>+Help_FC!$G188*Help_FC!AI188</f>
        <v>117.53161643835614</v>
      </c>
      <c r="AP188" s="2">
        <f>+Help_FC!$G188*Help_FC!AJ188</f>
        <v>11.084342557342572</v>
      </c>
      <c r="AQ188" s="2">
        <f>+Help_FC!$G188*Help_FC!AK188</f>
        <v>291.98669613421828</v>
      </c>
      <c r="AR188" s="1478">
        <f>+Help_FC!$G188*Help_FC!AL188</f>
        <v>15.041095890410958</v>
      </c>
      <c r="AS188" s="1478">
        <f>+Help_FC!$G188*Help_FC!AM188</f>
        <v>3.9747945205479449</v>
      </c>
      <c r="AV188" s="5">
        <v>1</v>
      </c>
    </row>
    <row r="189" spans="1:48" x14ac:dyDescent="0.2">
      <c r="A189" s="1">
        <v>45113</v>
      </c>
      <c r="B189" s="2">
        <v>594.35483870967744</v>
      </c>
      <c r="C189" s="2">
        <v>383.38709999999998</v>
      </c>
      <c r="D189" s="2">
        <v>112.90322580645162</v>
      </c>
      <c r="E189" s="2">
        <v>97.096774193548384</v>
      </c>
      <c r="F189" s="2">
        <v>265.60589455355546</v>
      </c>
      <c r="G189" s="2">
        <v>305.84226406254373</v>
      </c>
      <c r="H189" s="1478">
        <v>265.60589455355546</v>
      </c>
      <c r="I189" s="1478">
        <v>261.89749307599357</v>
      </c>
      <c r="J189" s="1478">
        <v>19.41935483870968</v>
      </c>
      <c r="K189" s="1478">
        <v>4.838709677419355</v>
      </c>
      <c r="L189" s="1478">
        <v>2.5806451612903225</v>
      </c>
      <c r="M189" s="1478">
        <v>645.16129032258061</v>
      </c>
      <c r="N189" s="2">
        <f>100*Help_FC!H274</f>
        <v>100</v>
      </c>
      <c r="O189" s="2">
        <f>+Help!$G189*Help!I189</f>
        <v>638.23561643835615</v>
      </c>
      <c r="P189" s="2">
        <f>+Help!$G189*Help!J189</f>
        <v>392.38356164383561</v>
      </c>
      <c r="Q189" s="2">
        <f>+Help!$G189*Help!K189</f>
        <v>102.0821917808219</v>
      </c>
      <c r="R189" s="2">
        <f>+Help!$G189*Help!L189</f>
        <v>110.16986301369862</v>
      </c>
      <c r="S189" s="2">
        <f>+Help!$G189*Help!M189</f>
        <v>276.10644898223416</v>
      </c>
      <c r="T189" s="2">
        <f>+Help!$G189*Help!N189</f>
        <v>335.8403351570297</v>
      </c>
      <c r="U189" s="1478">
        <v>273.57952936631784</v>
      </c>
      <c r="V189" s="1478">
        <v>298.03937421203557</v>
      </c>
      <c r="W189" s="1478">
        <v>19.41935483870968</v>
      </c>
      <c r="X189" s="1478">
        <v>4.838709677419355</v>
      </c>
      <c r="Y189" s="1478">
        <v>2.5806451612903225</v>
      </c>
      <c r="Z189" s="1478">
        <v>693.54838709677415</v>
      </c>
      <c r="AA189" s="2">
        <v>93</v>
      </c>
      <c r="AE189" s="2">
        <f>+Help_FC!$G189*Help_FC!Y189</f>
        <v>260.41643835616435</v>
      </c>
      <c r="AF189" s="2">
        <f>+Help_FC!$G189*Help_FC!Z189</f>
        <v>131.96712328767123</v>
      </c>
      <c r="AG189" s="2">
        <f>+Help_FC!$G189*Help_FC!AA189</f>
        <v>0</v>
      </c>
      <c r="AH189" s="2">
        <f>+Help_FC!$G189*Help_FC!AB189</f>
        <v>221.81917808219177</v>
      </c>
      <c r="AI189" s="2">
        <f>+Help_FC!$G189*Help_FC!AC189</f>
        <v>24.032876712328765</v>
      </c>
      <c r="AJ189" s="2">
        <f>+Help_FC!$G189*Help_FC!AD189</f>
        <v>30.679875808887406</v>
      </c>
      <c r="AK189" s="2">
        <f>+Help_FC!$G189*Help_FC!AE189</f>
        <v>42.641095890410952</v>
      </c>
      <c r="AL189" s="2">
        <f>+Help_FC!$G189*Help_FC!AF189</f>
        <v>25.052054794520547</v>
      </c>
      <c r="AM189" s="2">
        <f>+Help_FC!$G189*Help_FC!AG189</f>
        <v>13.660273972602738</v>
      </c>
      <c r="AN189" s="2">
        <f>+Help_FC!$G189*Help_FC!AH189</f>
        <v>28.435068493150684</v>
      </c>
      <c r="AO189" s="2">
        <f>+Help_FC!$G189*Help_FC!AI189</f>
        <v>117.53161643835614</v>
      </c>
      <c r="AP189" s="2">
        <f>+Help_FC!$G189*Help_FC!AJ189</f>
        <v>11.084342557342572</v>
      </c>
      <c r="AQ189" s="2">
        <f>+Help_FC!$G189*Help_FC!AK189</f>
        <v>291.98669613421828</v>
      </c>
      <c r="AR189" s="1478">
        <f>+Help_FC!$G189*Help_FC!AL189</f>
        <v>15.041095890410958</v>
      </c>
      <c r="AS189" s="1478">
        <f>+Help_FC!$G189*Help_FC!AM189</f>
        <v>3.9747945205479449</v>
      </c>
      <c r="AV189" s="5">
        <v>1</v>
      </c>
    </row>
    <row r="190" spans="1:48" x14ac:dyDescent="0.2">
      <c r="A190" s="1">
        <v>45114</v>
      </c>
      <c r="B190" s="2">
        <v>594.35483870967744</v>
      </c>
      <c r="C190" s="2">
        <v>383.38709999999998</v>
      </c>
      <c r="D190" s="2">
        <v>112.90322580645162</v>
      </c>
      <c r="E190" s="2">
        <v>97.096774193548384</v>
      </c>
      <c r="F190" s="2">
        <v>265.60589455355546</v>
      </c>
      <c r="G190" s="2">
        <v>305.84226406254373</v>
      </c>
      <c r="H190" s="1478">
        <v>265.60589455355546</v>
      </c>
      <c r="I190" s="1478">
        <v>261.89749307599357</v>
      </c>
      <c r="J190" s="1478">
        <v>19.41935483870968</v>
      </c>
      <c r="K190" s="1478">
        <v>4.838709677419355</v>
      </c>
      <c r="L190" s="1478">
        <v>2.5806451612903225</v>
      </c>
      <c r="M190" s="1478">
        <v>645.16129032258061</v>
      </c>
      <c r="N190" s="2">
        <f>100*Help_FC!H275</f>
        <v>100</v>
      </c>
      <c r="O190" s="2">
        <f>+Help!$G190*Help!I190</f>
        <v>638.23561643835615</v>
      </c>
      <c r="P190" s="2">
        <f>+Help!$G190*Help!J190</f>
        <v>392.38356164383561</v>
      </c>
      <c r="Q190" s="2">
        <f>+Help!$G190*Help!K190</f>
        <v>102.0821917808219</v>
      </c>
      <c r="R190" s="2">
        <f>+Help!$G190*Help!L190</f>
        <v>110.16986301369862</v>
      </c>
      <c r="S190" s="2">
        <f>+Help!$G190*Help!M190</f>
        <v>276.10644898223416</v>
      </c>
      <c r="T190" s="2">
        <f>+Help!$G190*Help!N190</f>
        <v>335.8403351570297</v>
      </c>
      <c r="U190" s="1478">
        <v>273.57952936631784</v>
      </c>
      <c r="V190" s="1478">
        <v>298.03937421203557</v>
      </c>
      <c r="W190" s="1478">
        <v>19.41935483870968</v>
      </c>
      <c r="X190" s="1478">
        <v>4.838709677419355</v>
      </c>
      <c r="Y190" s="1478">
        <v>2.5806451612903225</v>
      </c>
      <c r="Z190" s="1478">
        <v>693.54838709677415</v>
      </c>
      <c r="AA190" s="2">
        <v>93</v>
      </c>
      <c r="AE190" s="2">
        <f>+Help_FC!$G190*Help_FC!Y190</f>
        <v>260.41643835616435</v>
      </c>
      <c r="AF190" s="2">
        <f>+Help_FC!$G190*Help_FC!Z190</f>
        <v>131.96712328767123</v>
      </c>
      <c r="AG190" s="2">
        <f>+Help_FC!$G190*Help_FC!AA190</f>
        <v>0</v>
      </c>
      <c r="AH190" s="2">
        <f>+Help_FC!$G190*Help_FC!AB190</f>
        <v>221.81917808219177</v>
      </c>
      <c r="AI190" s="2">
        <f>+Help_FC!$G190*Help_FC!AC190</f>
        <v>24.032876712328765</v>
      </c>
      <c r="AJ190" s="2">
        <f>+Help_FC!$G190*Help_FC!AD190</f>
        <v>30.679875808887406</v>
      </c>
      <c r="AK190" s="2">
        <f>+Help_FC!$G190*Help_FC!AE190</f>
        <v>42.641095890410952</v>
      </c>
      <c r="AL190" s="2">
        <f>+Help_FC!$G190*Help_FC!AF190</f>
        <v>25.052054794520547</v>
      </c>
      <c r="AM190" s="2">
        <f>+Help_FC!$G190*Help_FC!AG190</f>
        <v>13.660273972602738</v>
      </c>
      <c r="AN190" s="2">
        <f>+Help_FC!$G190*Help_FC!AH190</f>
        <v>28.435068493150684</v>
      </c>
      <c r="AO190" s="2">
        <f>+Help_FC!$G190*Help_FC!AI190</f>
        <v>117.53161643835614</v>
      </c>
      <c r="AP190" s="2">
        <f>+Help_FC!$G190*Help_FC!AJ190</f>
        <v>11.084342557342572</v>
      </c>
      <c r="AQ190" s="2">
        <f>+Help_FC!$G190*Help_FC!AK190</f>
        <v>291.98669613421828</v>
      </c>
      <c r="AR190" s="1478">
        <f>+Help_FC!$G190*Help_FC!AL190</f>
        <v>15.041095890410958</v>
      </c>
      <c r="AS190" s="1478">
        <f>+Help_FC!$G190*Help_FC!AM190</f>
        <v>3.9747945205479449</v>
      </c>
      <c r="AV190" s="5">
        <v>1</v>
      </c>
    </row>
    <row r="191" spans="1:48" x14ac:dyDescent="0.2">
      <c r="A191" s="1">
        <v>45115</v>
      </c>
      <c r="B191" s="2">
        <v>594.35483870967744</v>
      </c>
      <c r="C191" s="2">
        <v>383.38709999999998</v>
      </c>
      <c r="D191" s="2">
        <v>112.90322580645162</v>
      </c>
      <c r="E191" s="2">
        <v>97.096774193548384</v>
      </c>
      <c r="F191" s="2">
        <v>265.60589455355546</v>
      </c>
      <c r="G191" s="2">
        <v>305.84226406254373</v>
      </c>
      <c r="H191" s="1478">
        <v>265.60589455355546</v>
      </c>
      <c r="I191" s="1478">
        <v>261.89749307599357</v>
      </c>
      <c r="J191" s="1478">
        <v>19.41935483870968</v>
      </c>
      <c r="K191" s="1478">
        <v>4.838709677419355</v>
      </c>
      <c r="L191" s="1478">
        <v>2.5806451612903225</v>
      </c>
      <c r="M191" s="1478">
        <v>645.16129032258061</v>
      </c>
      <c r="N191" s="2">
        <f>100*Help_FC!H276</f>
        <v>100</v>
      </c>
      <c r="O191" s="2">
        <f>+Help!$G191*Help!I191</f>
        <v>638.23561643835615</v>
      </c>
      <c r="P191" s="2">
        <f>+Help!$G191*Help!J191</f>
        <v>392.38356164383561</v>
      </c>
      <c r="Q191" s="2">
        <f>+Help!$G191*Help!K191</f>
        <v>102.0821917808219</v>
      </c>
      <c r="R191" s="2">
        <f>+Help!$G191*Help!L191</f>
        <v>110.16986301369862</v>
      </c>
      <c r="S191" s="2">
        <f>+Help!$G191*Help!M191</f>
        <v>276.10644898223416</v>
      </c>
      <c r="T191" s="2">
        <f>+Help!$G191*Help!N191</f>
        <v>335.8403351570297</v>
      </c>
      <c r="U191" s="1478">
        <v>273.57952936631784</v>
      </c>
      <c r="V191" s="1478">
        <v>298.03937421203557</v>
      </c>
      <c r="W191" s="1478">
        <v>19.41935483870968</v>
      </c>
      <c r="X191" s="1478">
        <v>4.838709677419355</v>
      </c>
      <c r="Y191" s="1478">
        <v>2.5806451612903225</v>
      </c>
      <c r="Z191" s="1478">
        <v>693.54838709677415</v>
      </c>
      <c r="AA191" s="2">
        <v>93</v>
      </c>
      <c r="AE191" s="2">
        <f>+Help_FC!$G191*Help_FC!Y191</f>
        <v>260.41643835616435</v>
      </c>
      <c r="AF191" s="2">
        <f>+Help_FC!$G191*Help_FC!Z191</f>
        <v>131.96712328767123</v>
      </c>
      <c r="AG191" s="2">
        <f>+Help_FC!$G191*Help_FC!AA191</f>
        <v>0</v>
      </c>
      <c r="AH191" s="2">
        <f>+Help_FC!$G191*Help_FC!AB191</f>
        <v>221.81917808219177</v>
      </c>
      <c r="AI191" s="2">
        <f>+Help_FC!$G191*Help_FC!AC191</f>
        <v>24.032876712328765</v>
      </c>
      <c r="AJ191" s="2">
        <f>+Help_FC!$G191*Help_FC!AD191</f>
        <v>30.679875808887406</v>
      </c>
      <c r="AK191" s="2">
        <f>+Help_FC!$G191*Help_FC!AE191</f>
        <v>42.641095890410952</v>
      </c>
      <c r="AL191" s="2">
        <f>+Help_FC!$G191*Help_FC!AF191</f>
        <v>25.052054794520547</v>
      </c>
      <c r="AM191" s="2">
        <f>+Help_FC!$G191*Help_FC!AG191</f>
        <v>13.660273972602738</v>
      </c>
      <c r="AN191" s="2">
        <f>+Help_FC!$G191*Help_FC!AH191</f>
        <v>28.435068493150684</v>
      </c>
      <c r="AO191" s="2">
        <f>+Help_FC!$G191*Help_FC!AI191</f>
        <v>117.53161643835614</v>
      </c>
      <c r="AP191" s="2">
        <f>+Help_FC!$G191*Help_FC!AJ191</f>
        <v>11.084342557342572</v>
      </c>
      <c r="AQ191" s="2">
        <f>+Help_FC!$G191*Help_FC!AK191</f>
        <v>291.98669613421828</v>
      </c>
      <c r="AR191" s="1478">
        <f>+Help_FC!$G191*Help_FC!AL191</f>
        <v>15.041095890410958</v>
      </c>
      <c r="AS191" s="1478">
        <f>+Help_FC!$G191*Help_FC!AM191</f>
        <v>3.9747945205479449</v>
      </c>
      <c r="AV191" s="5">
        <v>1</v>
      </c>
    </row>
    <row r="192" spans="1:48" x14ac:dyDescent="0.2">
      <c r="A192" s="1">
        <v>45116</v>
      </c>
      <c r="B192" s="2">
        <v>594.35483870967744</v>
      </c>
      <c r="C192" s="2">
        <v>383.38709999999998</v>
      </c>
      <c r="D192" s="2">
        <v>112.90322580645162</v>
      </c>
      <c r="E192" s="2">
        <v>97.096774193548384</v>
      </c>
      <c r="F192" s="2">
        <v>265.60589455355546</v>
      </c>
      <c r="G192" s="2">
        <v>305.84226406254373</v>
      </c>
      <c r="H192" s="1478">
        <v>265.60589455355546</v>
      </c>
      <c r="I192" s="1478">
        <v>261.89749307599357</v>
      </c>
      <c r="J192" s="1478">
        <v>19.41935483870968</v>
      </c>
      <c r="K192" s="1478">
        <v>4.838709677419355</v>
      </c>
      <c r="L192" s="1478">
        <v>2.5806451612903225</v>
      </c>
      <c r="M192" s="1478">
        <v>645.16129032258061</v>
      </c>
      <c r="N192" s="2">
        <f>100*Help_FC!H277</f>
        <v>100</v>
      </c>
      <c r="O192" s="2">
        <f>+Help!$G192*Help!I192</f>
        <v>638.23561643835615</v>
      </c>
      <c r="P192" s="2">
        <f>+Help!$G192*Help!J192</f>
        <v>392.38356164383561</v>
      </c>
      <c r="Q192" s="2">
        <f>+Help!$G192*Help!K192</f>
        <v>102.0821917808219</v>
      </c>
      <c r="R192" s="2">
        <f>+Help!$G192*Help!L192</f>
        <v>110.16986301369862</v>
      </c>
      <c r="S192" s="2">
        <f>+Help!$G192*Help!M192</f>
        <v>276.10644898223416</v>
      </c>
      <c r="T192" s="2">
        <f>+Help!$G192*Help!N192</f>
        <v>335.8403351570297</v>
      </c>
      <c r="U192" s="1478">
        <v>273.57952936631784</v>
      </c>
      <c r="V192" s="1478">
        <v>298.03937421203557</v>
      </c>
      <c r="W192" s="1478">
        <v>19.41935483870968</v>
      </c>
      <c r="X192" s="1478">
        <v>4.838709677419355</v>
      </c>
      <c r="Y192" s="1478">
        <v>2.5806451612903225</v>
      </c>
      <c r="Z192" s="1478">
        <v>693.54838709677415</v>
      </c>
      <c r="AA192" s="2">
        <v>93</v>
      </c>
      <c r="AE192" s="2">
        <f>+Help_FC!$G192*Help_FC!Y192</f>
        <v>260.41643835616435</v>
      </c>
      <c r="AF192" s="2">
        <f>+Help_FC!$G192*Help_FC!Z192</f>
        <v>131.96712328767123</v>
      </c>
      <c r="AG192" s="2">
        <f>+Help_FC!$G192*Help_FC!AA192</f>
        <v>0</v>
      </c>
      <c r="AH192" s="2">
        <f>+Help_FC!$G192*Help_FC!AB192</f>
        <v>221.81917808219177</v>
      </c>
      <c r="AI192" s="2">
        <f>+Help_FC!$G192*Help_FC!AC192</f>
        <v>24.032876712328765</v>
      </c>
      <c r="AJ192" s="2">
        <f>+Help_FC!$G192*Help_FC!AD192</f>
        <v>30.679875808887406</v>
      </c>
      <c r="AK192" s="2">
        <f>+Help_FC!$G192*Help_FC!AE192</f>
        <v>42.641095890410952</v>
      </c>
      <c r="AL192" s="2">
        <f>+Help_FC!$G192*Help_FC!AF192</f>
        <v>25.052054794520547</v>
      </c>
      <c r="AM192" s="2">
        <f>+Help_FC!$G192*Help_FC!AG192</f>
        <v>13.660273972602738</v>
      </c>
      <c r="AN192" s="2">
        <f>+Help_FC!$G192*Help_FC!AH192</f>
        <v>28.435068493150684</v>
      </c>
      <c r="AO192" s="2">
        <f>+Help_FC!$G192*Help_FC!AI192</f>
        <v>117.53161643835614</v>
      </c>
      <c r="AP192" s="2">
        <f>+Help_FC!$G192*Help_FC!AJ192</f>
        <v>11.084342557342572</v>
      </c>
      <c r="AQ192" s="2">
        <f>+Help_FC!$G192*Help_FC!AK192</f>
        <v>291.98669613421828</v>
      </c>
      <c r="AR192" s="1478">
        <f>+Help_FC!$G192*Help_FC!AL192</f>
        <v>15.041095890410958</v>
      </c>
      <c r="AS192" s="1478">
        <f>+Help_FC!$G192*Help_FC!AM192</f>
        <v>3.9747945205479449</v>
      </c>
      <c r="AV192" s="5">
        <v>1</v>
      </c>
    </row>
    <row r="193" spans="1:48" x14ac:dyDescent="0.2">
      <c r="A193" s="1">
        <v>45117</v>
      </c>
      <c r="B193" s="2">
        <v>594.35483870967744</v>
      </c>
      <c r="C193" s="2">
        <v>383.38709999999998</v>
      </c>
      <c r="D193" s="2">
        <v>112.90322580645162</v>
      </c>
      <c r="E193" s="2">
        <v>97.096774193548384</v>
      </c>
      <c r="F193" s="2">
        <v>265.60589455355546</v>
      </c>
      <c r="G193" s="2">
        <v>305.84226406254373</v>
      </c>
      <c r="H193" s="1478">
        <v>265.60589455355546</v>
      </c>
      <c r="I193" s="1478">
        <v>261.89749307599357</v>
      </c>
      <c r="J193" s="1478">
        <v>19.41935483870968</v>
      </c>
      <c r="K193" s="1478">
        <v>4.838709677419355</v>
      </c>
      <c r="L193" s="1478">
        <v>2.5806451612903225</v>
      </c>
      <c r="M193" s="1478">
        <v>645.16129032258061</v>
      </c>
      <c r="N193" s="2">
        <f>100*Help_FC!H278</f>
        <v>100</v>
      </c>
      <c r="O193" s="2">
        <f>+Help!$G193*Help!I193</f>
        <v>638.23561643835615</v>
      </c>
      <c r="P193" s="2">
        <f>+Help!$G193*Help!J193</f>
        <v>392.38356164383561</v>
      </c>
      <c r="Q193" s="2">
        <f>+Help!$G193*Help!K193</f>
        <v>102.0821917808219</v>
      </c>
      <c r="R193" s="2">
        <f>+Help!$G193*Help!L193</f>
        <v>110.16986301369862</v>
      </c>
      <c r="S193" s="2">
        <f>+Help!$G193*Help!M193</f>
        <v>276.10644898223416</v>
      </c>
      <c r="T193" s="2">
        <f>+Help!$G193*Help!N193</f>
        <v>335.8403351570297</v>
      </c>
      <c r="U193" s="1478">
        <v>273.57952936631784</v>
      </c>
      <c r="V193" s="1478">
        <v>298.03937421203557</v>
      </c>
      <c r="W193" s="1478">
        <v>19.41935483870968</v>
      </c>
      <c r="X193" s="1478">
        <v>4.838709677419355</v>
      </c>
      <c r="Y193" s="1478">
        <v>2.5806451612903225</v>
      </c>
      <c r="Z193" s="1478">
        <v>693.54838709677415</v>
      </c>
      <c r="AA193" s="2">
        <v>93</v>
      </c>
      <c r="AE193" s="2">
        <f>+Help_FC!$G193*Help_FC!Y193</f>
        <v>260.41643835616435</v>
      </c>
      <c r="AF193" s="2">
        <f>+Help_FC!$G193*Help_FC!Z193</f>
        <v>131.96712328767123</v>
      </c>
      <c r="AG193" s="2">
        <f>+Help_FC!$G193*Help_FC!AA193</f>
        <v>0</v>
      </c>
      <c r="AH193" s="2">
        <f>+Help_FC!$G193*Help_FC!AB193</f>
        <v>221.81917808219177</v>
      </c>
      <c r="AI193" s="2">
        <f>+Help_FC!$G193*Help_FC!AC193</f>
        <v>24.032876712328765</v>
      </c>
      <c r="AJ193" s="2">
        <f>+Help_FC!$G193*Help_FC!AD193</f>
        <v>30.679875808887406</v>
      </c>
      <c r="AK193" s="2">
        <f>+Help_FC!$G193*Help_FC!AE193</f>
        <v>42.641095890410952</v>
      </c>
      <c r="AL193" s="2">
        <f>+Help_FC!$G193*Help_FC!AF193</f>
        <v>25.052054794520547</v>
      </c>
      <c r="AM193" s="2">
        <f>+Help_FC!$G193*Help_FC!AG193</f>
        <v>13.660273972602738</v>
      </c>
      <c r="AN193" s="2">
        <f>+Help_FC!$G193*Help_FC!AH193</f>
        <v>28.435068493150684</v>
      </c>
      <c r="AO193" s="2">
        <f>+Help_FC!$G193*Help_FC!AI193</f>
        <v>117.53161643835614</v>
      </c>
      <c r="AP193" s="2">
        <f>+Help_FC!$G193*Help_FC!AJ193</f>
        <v>11.084342557342572</v>
      </c>
      <c r="AQ193" s="2">
        <f>+Help_FC!$G193*Help_FC!AK193</f>
        <v>291.98669613421828</v>
      </c>
      <c r="AR193" s="1478">
        <f>+Help_FC!$G193*Help_FC!AL193</f>
        <v>15.041095890410958</v>
      </c>
      <c r="AS193" s="1478">
        <f>+Help_FC!$G193*Help_FC!AM193</f>
        <v>3.9747945205479449</v>
      </c>
      <c r="AV193" s="5">
        <v>1</v>
      </c>
    </row>
    <row r="194" spans="1:48" x14ac:dyDescent="0.2">
      <c r="A194" s="1">
        <v>45118</v>
      </c>
      <c r="B194" s="2">
        <v>594.35483870967744</v>
      </c>
      <c r="C194" s="2">
        <v>383.38709999999998</v>
      </c>
      <c r="D194" s="2">
        <v>112.90322580645162</v>
      </c>
      <c r="E194" s="2">
        <v>97.096774193548384</v>
      </c>
      <c r="F194" s="2">
        <v>265.60589455355546</v>
      </c>
      <c r="G194" s="2">
        <v>305.84226406254373</v>
      </c>
      <c r="H194" s="1478">
        <v>265.60589455355546</v>
      </c>
      <c r="I194" s="1478">
        <v>261.89749307599357</v>
      </c>
      <c r="J194" s="1478">
        <v>19.41935483870968</v>
      </c>
      <c r="K194" s="1478">
        <v>4.838709677419355</v>
      </c>
      <c r="L194" s="1478">
        <v>2.5806451612903225</v>
      </c>
      <c r="M194" s="1478">
        <v>645.16129032258061</v>
      </c>
      <c r="N194" s="2">
        <f>100*Help_FC!H279</f>
        <v>100</v>
      </c>
      <c r="O194" s="2">
        <f>+Help!$G194*Help!I194</f>
        <v>638.23561643835615</v>
      </c>
      <c r="P194" s="2">
        <f>+Help!$G194*Help!J194</f>
        <v>392.38356164383561</v>
      </c>
      <c r="Q194" s="2">
        <f>+Help!$G194*Help!K194</f>
        <v>102.0821917808219</v>
      </c>
      <c r="R194" s="2">
        <f>+Help!$G194*Help!L194</f>
        <v>110.16986301369862</v>
      </c>
      <c r="S194" s="2">
        <f>+Help!$G194*Help!M194</f>
        <v>276.10644898223416</v>
      </c>
      <c r="T194" s="2">
        <f>+Help!$G194*Help!N194</f>
        <v>335.8403351570297</v>
      </c>
      <c r="U194" s="1478">
        <v>273.57952936631784</v>
      </c>
      <c r="V194" s="1478">
        <v>298.03937421203557</v>
      </c>
      <c r="W194" s="1478">
        <v>19.41935483870968</v>
      </c>
      <c r="X194" s="1478">
        <v>4.838709677419355</v>
      </c>
      <c r="Y194" s="1478">
        <v>2.5806451612903225</v>
      </c>
      <c r="Z194" s="1478">
        <v>693.54838709677415</v>
      </c>
      <c r="AA194" s="2">
        <v>93</v>
      </c>
      <c r="AE194" s="2">
        <f>+Help_FC!$G194*Help_FC!Y194</f>
        <v>260.41643835616435</v>
      </c>
      <c r="AF194" s="2">
        <f>+Help_FC!$G194*Help_FC!Z194</f>
        <v>131.96712328767123</v>
      </c>
      <c r="AG194" s="2">
        <f>+Help_FC!$G194*Help_FC!AA194</f>
        <v>0</v>
      </c>
      <c r="AH194" s="2">
        <f>+Help_FC!$G194*Help_FC!AB194</f>
        <v>221.81917808219177</v>
      </c>
      <c r="AI194" s="2">
        <f>+Help_FC!$G194*Help_FC!AC194</f>
        <v>24.032876712328765</v>
      </c>
      <c r="AJ194" s="2">
        <f>+Help_FC!$G194*Help_FC!AD194</f>
        <v>30.679875808887406</v>
      </c>
      <c r="AK194" s="2">
        <f>+Help_FC!$G194*Help_FC!AE194</f>
        <v>42.641095890410952</v>
      </c>
      <c r="AL194" s="2">
        <f>+Help_FC!$G194*Help_FC!AF194</f>
        <v>25.052054794520547</v>
      </c>
      <c r="AM194" s="2">
        <f>+Help_FC!$G194*Help_FC!AG194</f>
        <v>13.660273972602738</v>
      </c>
      <c r="AN194" s="2">
        <f>+Help_FC!$G194*Help_FC!AH194</f>
        <v>28.435068493150684</v>
      </c>
      <c r="AO194" s="2">
        <f>+Help_FC!$G194*Help_FC!AI194</f>
        <v>117.53161643835614</v>
      </c>
      <c r="AP194" s="2">
        <f>+Help_FC!$G194*Help_FC!AJ194</f>
        <v>11.084342557342572</v>
      </c>
      <c r="AQ194" s="2">
        <f>+Help_FC!$G194*Help_FC!AK194</f>
        <v>291.98669613421828</v>
      </c>
      <c r="AR194" s="1478">
        <f>+Help_FC!$G194*Help_FC!AL194</f>
        <v>15.041095890410958</v>
      </c>
      <c r="AS194" s="1478">
        <f>+Help_FC!$G194*Help_FC!AM194</f>
        <v>3.9747945205479449</v>
      </c>
      <c r="AV194" s="5">
        <v>1</v>
      </c>
    </row>
    <row r="195" spans="1:48" x14ac:dyDescent="0.2">
      <c r="A195" s="1">
        <v>45119</v>
      </c>
      <c r="B195" s="2">
        <v>594.35483870967744</v>
      </c>
      <c r="C195" s="2">
        <v>383.38709999999998</v>
      </c>
      <c r="D195" s="2">
        <v>112.90322580645162</v>
      </c>
      <c r="E195" s="2">
        <v>97.096774193548384</v>
      </c>
      <c r="F195" s="2">
        <v>265.60589455355546</v>
      </c>
      <c r="G195" s="2">
        <v>305.84226406254373</v>
      </c>
      <c r="H195" s="1478">
        <v>265.60589455355546</v>
      </c>
      <c r="I195" s="1478">
        <v>261.89749307599357</v>
      </c>
      <c r="J195" s="1478">
        <v>19.41935483870968</v>
      </c>
      <c r="K195" s="1478">
        <v>4.838709677419355</v>
      </c>
      <c r="L195" s="1478">
        <v>2.5806451612903225</v>
      </c>
      <c r="M195" s="1478">
        <v>645.16129032258061</v>
      </c>
      <c r="N195" s="2">
        <f>100*Help_FC!H280</f>
        <v>100</v>
      </c>
      <c r="O195" s="2">
        <f>+Help!$G195*Help!I195</f>
        <v>638.23561643835615</v>
      </c>
      <c r="P195" s="2">
        <f>+Help!$G195*Help!J195</f>
        <v>392.38356164383561</v>
      </c>
      <c r="Q195" s="2">
        <f>+Help!$G195*Help!K195</f>
        <v>102.0821917808219</v>
      </c>
      <c r="R195" s="2">
        <f>+Help!$G195*Help!L195</f>
        <v>110.16986301369862</v>
      </c>
      <c r="S195" s="2">
        <f>+Help!$G195*Help!M195</f>
        <v>276.10644898223416</v>
      </c>
      <c r="T195" s="2">
        <f>+Help!$G195*Help!N195</f>
        <v>335.8403351570297</v>
      </c>
      <c r="U195" s="1478">
        <v>273.57952936631784</v>
      </c>
      <c r="V195" s="1478">
        <v>298.03937421203557</v>
      </c>
      <c r="W195" s="1478">
        <v>19.41935483870968</v>
      </c>
      <c r="X195" s="1478">
        <v>4.838709677419355</v>
      </c>
      <c r="Y195" s="1478">
        <v>2.5806451612903225</v>
      </c>
      <c r="Z195" s="1478">
        <v>693.54838709677415</v>
      </c>
      <c r="AA195" s="2">
        <v>93</v>
      </c>
      <c r="AE195" s="2">
        <f>+Help_FC!$G195*Help_FC!Y195</f>
        <v>260.41643835616435</v>
      </c>
      <c r="AF195" s="2">
        <f>+Help_FC!$G195*Help_FC!Z195</f>
        <v>131.96712328767123</v>
      </c>
      <c r="AG195" s="2">
        <f>+Help_FC!$G195*Help_FC!AA195</f>
        <v>0</v>
      </c>
      <c r="AH195" s="2">
        <f>+Help_FC!$G195*Help_FC!AB195</f>
        <v>221.81917808219177</v>
      </c>
      <c r="AI195" s="2">
        <f>+Help_FC!$G195*Help_FC!AC195</f>
        <v>24.032876712328765</v>
      </c>
      <c r="AJ195" s="2">
        <f>+Help_FC!$G195*Help_FC!AD195</f>
        <v>30.679875808887406</v>
      </c>
      <c r="AK195" s="2">
        <f>+Help_FC!$G195*Help_FC!AE195</f>
        <v>42.641095890410952</v>
      </c>
      <c r="AL195" s="2">
        <f>+Help_FC!$G195*Help_FC!AF195</f>
        <v>25.052054794520547</v>
      </c>
      <c r="AM195" s="2">
        <f>+Help_FC!$G195*Help_FC!AG195</f>
        <v>13.660273972602738</v>
      </c>
      <c r="AN195" s="2">
        <f>+Help_FC!$G195*Help_FC!AH195</f>
        <v>28.435068493150684</v>
      </c>
      <c r="AO195" s="2">
        <f>+Help_FC!$G195*Help_FC!AI195</f>
        <v>117.53161643835614</v>
      </c>
      <c r="AP195" s="2">
        <f>+Help_FC!$G195*Help_FC!AJ195</f>
        <v>11.084342557342572</v>
      </c>
      <c r="AQ195" s="2">
        <f>+Help_FC!$G195*Help_FC!AK195</f>
        <v>291.98669613421828</v>
      </c>
      <c r="AR195" s="1478">
        <f>+Help_FC!$G195*Help_FC!AL195</f>
        <v>15.041095890410958</v>
      </c>
      <c r="AS195" s="1478">
        <f>+Help_FC!$G195*Help_FC!AM195</f>
        <v>3.9747945205479449</v>
      </c>
      <c r="AV195" s="5">
        <v>1</v>
      </c>
    </row>
    <row r="196" spans="1:48" x14ac:dyDescent="0.2">
      <c r="A196" s="1">
        <v>45120</v>
      </c>
      <c r="B196" s="2">
        <v>594.35483870967744</v>
      </c>
      <c r="C196" s="2">
        <v>383.38709999999998</v>
      </c>
      <c r="D196" s="2">
        <v>112.90322580645162</v>
      </c>
      <c r="E196" s="2">
        <v>97.096774193548384</v>
      </c>
      <c r="F196" s="2">
        <v>265.60589455355546</v>
      </c>
      <c r="G196" s="2">
        <v>305.84226406254373</v>
      </c>
      <c r="H196" s="1478">
        <v>265.60589455355546</v>
      </c>
      <c r="I196" s="1478">
        <v>261.89749307599357</v>
      </c>
      <c r="J196" s="1478">
        <v>19.41935483870968</v>
      </c>
      <c r="K196" s="1478">
        <v>4.838709677419355</v>
      </c>
      <c r="L196" s="1478">
        <v>2.5806451612903225</v>
      </c>
      <c r="M196" s="1478">
        <v>645.16129032258061</v>
      </c>
      <c r="N196" s="2">
        <f>100*Help_FC!H281</f>
        <v>100</v>
      </c>
      <c r="O196" s="2">
        <f>+Help!$G196*Help!I196</f>
        <v>638.23561643835615</v>
      </c>
      <c r="P196" s="2">
        <f>+Help!$G196*Help!J196</f>
        <v>392.38356164383561</v>
      </c>
      <c r="Q196" s="2">
        <f>+Help!$G196*Help!K196</f>
        <v>102.0821917808219</v>
      </c>
      <c r="R196" s="2">
        <f>+Help!$G196*Help!L196</f>
        <v>110.16986301369862</v>
      </c>
      <c r="S196" s="2">
        <f>+Help!$G196*Help!M196</f>
        <v>276.10644898223416</v>
      </c>
      <c r="T196" s="2">
        <f>+Help!$G196*Help!N196</f>
        <v>335.8403351570297</v>
      </c>
      <c r="U196" s="1478">
        <v>273.57952936631784</v>
      </c>
      <c r="V196" s="1478">
        <v>298.03937421203557</v>
      </c>
      <c r="W196" s="1478">
        <v>19.41935483870968</v>
      </c>
      <c r="X196" s="1478">
        <v>4.838709677419355</v>
      </c>
      <c r="Y196" s="1478">
        <v>2.5806451612903225</v>
      </c>
      <c r="Z196" s="1478">
        <v>693.54838709677415</v>
      </c>
      <c r="AA196" s="2">
        <v>93</v>
      </c>
      <c r="AE196" s="2">
        <f>+Help_FC!$G196*Help_FC!Y196</f>
        <v>260.41643835616435</v>
      </c>
      <c r="AF196" s="2">
        <f>+Help_FC!$G196*Help_FC!Z196</f>
        <v>131.96712328767123</v>
      </c>
      <c r="AG196" s="2">
        <f>+Help_FC!$G196*Help_FC!AA196</f>
        <v>0</v>
      </c>
      <c r="AH196" s="2">
        <f>+Help_FC!$G196*Help_FC!AB196</f>
        <v>221.81917808219177</v>
      </c>
      <c r="AI196" s="2">
        <f>+Help_FC!$G196*Help_FC!AC196</f>
        <v>24.032876712328765</v>
      </c>
      <c r="AJ196" s="2">
        <f>+Help_FC!$G196*Help_FC!AD196</f>
        <v>30.679875808887406</v>
      </c>
      <c r="AK196" s="2">
        <f>+Help_FC!$G196*Help_FC!AE196</f>
        <v>42.641095890410952</v>
      </c>
      <c r="AL196" s="2">
        <f>+Help_FC!$G196*Help_FC!AF196</f>
        <v>25.052054794520547</v>
      </c>
      <c r="AM196" s="2">
        <f>+Help_FC!$G196*Help_FC!AG196</f>
        <v>13.660273972602738</v>
      </c>
      <c r="AN196" s="2">
        <f>+Help_FC!$G196*Help_FC!AH196</f>
        <v>28.435068493150684</v>
      </c>
      <c r="AO196" s="2">
        <f>+Help_FC!$G196*Help_FC!AI196</f>
        <v>117.53161643835614</v>
      </c>
      <c r="AP196" s="2">
        <f>+Help_FC!$G196*Help_FC!AJ196</f>
        <v>11.084342557342572</v>
      </c>
      <c r="AQ196" s="2">
        <f>+Help_FC!$G196*Help_FC!AK196</f>
        <v>291.98669613421828</v>
      </c>
      <c r="AR196" s="1478">
        <f>+Help_FC!$G196*Help_FC!AL196</f>
        <v>15.041095890410958</v>
      </c>
      <c r="AS196" s="1478">
        <f>+Help_FC!$G196*Help_FC!AM196</f>
        <v>3.9747945205479449</v>
      </c>
      <c r="AV196" s="5">
        <v>1</v>
      </c>
    </row>
    <row r="197" spans="1:48" x14ac:dyDescent="0.2">
      <c r="A197" s="1">
        <v>45121</v>
      </c>
      <c r="B197" s="2">
        <v>594.35483870967744</v>
      </c>
      <c r="C197" s="2">
        <v>383.38709999999998</v>
      </c>
      <c r="D197" s="2">
        <v>112.90322580645162</v>
      </c>
      <c r="E197" s="2">
        <v>97.096774193548384</v>
      </c>
      <c r="F197" s="2">
        <v>265.60589455355546</v>
      </c>
      <c r="G197" s="2">
        <v>305.84226406254373</v>
      </c>
      <c r="H197" s="1478">
        <v>265.60589455355546</v>
      </c>
      <c r="I197" s="1478">
        <v>261.89749307599357</v>
      </c>
      <c r="J197" s="1478">
        <v>19.41935483870968</v>
      </c>
      <c r="K197" s="1478">
        <v>4.838709677419355</v>
      </c>
      <c r="L197" s="1478">
        <v>2.5806451612903225</v>
      </c>
      <c r="M197" s="1478">
        <v>645.16129032258061</v>
      </c>
      <c r="N197" s="2">
        <f>100*Help_FC!H282</f>
        <v>100</v>
      </c>
      <c r="O197" s="2">
        <f>+Help!$G197*Help!I197</f>
        <v>638.23561643835615</v>
      </c>
      <c r="P197" s="2">
        <f>+Help!$G197*Help!J197</f>
        <v>392.38356164383561</v>
      </c>
      <c r="Q197" s="2">
        <f>+Help!$G197*Help!K197</f>
        <v>102.0821917808219</v>
      </c>
      <c r="R197" s="2">
        <f>+Help!$G197*Help!L197</f>
        <v>110.16986301369862</v>
      </c>
      <c r="S197" s="2">
        <f>+Help!$G197*Help!M197</f>
        <v>276.10644898223416</v>
      </c>
      <c r="T197" s="2">
        <f>+Help!$G197*Help!N197</f>
        <v>335.8403351570297</v>
      </c>
      <c r="U197" s="1478">
        <v>273.57952936631784</v>
      </c>
      <c r="V197" s="1478">
        <v>298.03937421203557</v>
      </c>
      <c r="W197" s="1478">
        <v>19.41935483870968</v>
      </c>
      <c r="X197" s="1478">
        <v>4.838709677419355</v>
      </c>
      <c r="Y197" s="1478">
        <v>2.5806451612903225</v>
      </c>
      <c r="Z197" s="1478">
        <v>693.54838709677415</v>
      </c>
      <c r="AA197" s="2">
        <v>93</v>
      </c>
      <c r="AE197" s="2">
        <f>+Help_FC!$G197*Help_FC!Y197</f>
        <v>260.41643835616435</v>
      </c>
      <c r="AF197" s="2">
        <f>+Help_FC!$G197*Help_FC!Z197</f>
        <v>131.96712328767123</v>
      </c>
      <c r="AG197" s="2">
        <f>+Help_FC!$G197*Help_FC!AA197</f>
        <v>0</v>
      </c>
      <c r="AH197" s="2">
        <f>+Help_FC!$G197*Help_FC!AB197</f>
        <v>221.81917808219177</v>
      </c>
      <c r="AI197" s="2">
        <f>+Help_FC!$G197*Help_FC!AC197</f>
        <v>24.032876712328765</v>
      </c>
      <c r="AJ197" s="2">
        <f>+Help_FC!$G197*Help_FC!AD197</f>
        <v>30.679875808887406</v>
      </c>
      <c r="AK197" s="2">
        <f>+Help_FC!$G197*Help_FC!AE197</f>
        <v>42.641095890410952</v>
      </c>
      <c r="AL197" s="2">
        <f>+Help_FC!$G197*Help_FC!AF197</f>
        <v>25.052054794520547</v>
      </c>
      <c r="AM197" s="2">
        <f>+Help_FC!$G197*Help_FC!AG197</f>
        <v>13.660273972602738</v>
      </c>
      <c r="AN197" s="2">
        <f>+Help_FC!$G197*Help_FC!AH197</f>
        <v>28.435068493150684</v>
      </c>
      <c r="AO197" s="2">
        <f>+Help_FC!$G197*Help_FC!AI197</f>
        <v>117.53161643835614</v>
      </c>
      <c r="AP197" s="2">
        <f>+Help_FC!$G197*Help_FC!AJ197</f>
        <v>11.084342557342572</v>
      </c>
      <c r="AQ197" s="2">
        <f>+Help_FC!$G197*Help_FC!AK197</f>
        <v>291.98669613421828</v>
      </c>
      <c r="AR197" s="1478">
        <f>+Help_FC!$G197*Help_FC!AL197</f>
        <v>15.041095890410958</v>
      </c>
      <c r="AS197" s="1478">
        <f>+Help_FC!$G197*Help_FC!AM197</f>
        <v>3.9747945205479449</v>
      </c>
      <c r="AV197" s="5">
        <v>1</v>
      </c>
    </row>
    <row r="198" spans="1:48" x14ac:dyDescent="0.2">
      <c r="A198" s="1">
        <v>45122</v>
      </c>
      <c r="B198" s="2">
        <v>594.35483870967744</v>
      </c>
      <c r="C198" s="2">
        <v>383.38709999999998</v>
      </c>
      <c r="D198" s="2">
        <v>112.90322580645162</v>
      </c>
      <c r="E198" s="2">
        <v>97.096774193548384</v>
      </c>
      <c r="F198" s="2">
        <v>265.60589455355546</v>
      </c>
      <c r="G198" s="2">
        <v>305.84226406254373</v>
      </c>
      <c r="H198" s="1478">
        <v>265.60589455355546</v>
      </c>
      <c r="I198" s="1478">
        <v>261.89749307599357</v>
      </c>
      <c r="J198" s="1478">
        <v>19.41935483870968</v>
      </c>
      <c r="K198" s="1478">
        <v>4.838709677419355</v>
      </c>
      <c r="L198" s="1478">
        <v>2.5806451612903225</v>
      </c>
      <c r="M198" s="1478">
        <v>645.16129032258061</v>
      </c>
      <c r="N198" s="2">
        <f>100*Help_FC!H283</f>
        <v>100</v>
      </c>
      <c r="O198" s="2">
        <f>+Help!$G198*Help!I198</f>
        <v>638.23561643835615</v>
      </c>
      <c r="P198" s="2">
        <f>+Help!$G198*Help!J198</f>
        <v>392.38356164383561</v>
      </c>
      <c r="Q198" s="2">
        <f>+Help!$G198*Help!K198</f>
        <v>102.0821917808219</v>
      </c>
      <c r="R198" s="2">
        <f>+Help!$G198*Help!L198</f>
        <v>110.16986301369862</v>
      </c>
      <c r="S198" s="2">
        <f>+Help!$G198*Help!M198</f>
        <v>276.10644898223416</v>
      </c>
      <c r="T198" s="2">
        <f>+Help!$G198*Help!N198</f>
        <v>335.8403351570297</v>
      </c>
      <c r="U198" s="1478">
        <v>273.57952936631784</v>
      </c>
      <c r="V198" s="1478">
        <v>298.03937421203557</v>
      </c>
      <c r="W198" s="1478">
        <v>19.41935483870968</v>
      </c>
      <c r="X198" s="1478">
        <v>4.838709677419355</v>
      </c>
      <c r="Y198" s="1478">
        <v>2.5806451612903225</v>
      </c>
      <c r="Z198" s="1478">
        <v>693.54838709677415</v>
      </c>
      <c r="AA198" s="2">
        <v>93</v>
      </c>
      <c r="AE198" s="2">
        <f>+Help_FC!$G198*Help_FC!Y198</f>
        <v>260.41643835616435</v>
      </c>
      <c r="AF198" s="2">
        <f>+Help_FC!$G198*Help_FC!Z198</f>
        <v>131.96712328767123</v>
      </c>
      <c r="AG198" s="2">
        <f>+Help_FC!$G198*Help_FC!AA198</f>
        <v>0</v>
      </c>
      <c r="AH198" s="2">
        <f>+Help_FC!$G198*Help_FC!AB198</f>
        <v>221.81917808219177</v>
      </c>
      <c r="AI198" s="2">
        <f>+Help_FC!$G198*Help_FC!AC198</f>
        <v>24.032876712328765</v>
      </c>
      <c r="AJ198" s="2">
        <f>+Help_FC!$G198*Help_FC!AD198</f>
        <v>30.679875808887406</v>
      </c>
      <c r="AK198" s="2">
        <f>+Help_FC!$G198*Help_FC!AE198</f>
        <v>42.641095890410952</v>
      </c>
      <c r="AL198" s="2">
        <f>+Help_FC!$G198*Help_FC!AF198</f>
        <v>25.052054794520547</v>
      </c>
      <c r="AM198" s="2">
        <f>+Help_FC!$G198*Help_FC!AG198</f>
        <v>13.660273972602738</v>
      </c>
      <c r="AN198" s="2">
        <f>+Help_FC!$G198*Help_FC!AH198</f>
        <v>28.435068493150684</v>
      </c>
      <c r="AO198" s="2">
        <f>+Help_FC!$G198*Help_FC!AI198</f>
        <v>117.53161643835614</v>
      </c>
      <c r="AP198" s="2">
        <f>+Help_FC!$G198*Help_FC!AJ198</f>
        <v>11.084342557342572</v>
      </c>
      <c r="AQ198" s="2">
        <f>+Help_FC!$G198*Help_FC!AK198</f>
        <v>291.98669613421828</v>
      </c>
      <c r="AR198" s="1478">
        <f>+Help_FC!$G198*Help_FC!AL198</f>
        <v>15.041095890410958</v>
      </c>
      <c r="AS198" s="1478">
        <f>+Help_FC!$G198*Help_FC!AM198</f>
        <v>3.9747945205479449</v>
      </c>
      <c r="AV198" s="5">
        <v>1</v>
      </c>
    </row>
    <row r="199" spans="1:48" x14ac:dyDescent="0.2">
      <c r="A199" s="1">
        <v>45123</v>
      </c>
      <c r="B199" s="2">
        <v>594.35483870967744</v>
      </c>
      <c r="C199" s="2">
        <v>383.38709999999998</v>
      </c>
      <c r="D199" s="2">
        <v>112.90322580645162</v>
      </c>
      <c r="E199" s="2">
        <v>97.096774193548384</v>
      </c>
      <c r="F199" s="2">
        <v>265.60589455355546</v>
      </c>
      <c r="G199" s="2">
        <v>305.84226406254373</v>
      </c>
      <c r="H199" s="1478">
        <v>265.60589455355546</v>
      </c>
      <c r="I199" s="1478">
        <v>261.89749307599357</v>
      </c>
      <c r="J199" s="1478">
        <v>19.41935483870968</v>
      </c>
      <c r="K199" s="1478">
        <v>4.838709677419355</v>
      </c>
      <c r="L199" s="1478">
        <v>2.5806451612903225</v>
      </c>
      <c r="M199" s="1478">
        <v>645.16129032258061</v>
      </c>
      <c r="N199" s="2">
        <f>100*Help_FC!H284</f>
        <v>100</v>
      </c>
      <c r="O199" s="2">
        <f>+Help!$G199*Help!I199</f>
        <v>638.23561643835615</v>
      </c>
      <c r="P199" s="2">
        <f>+Help!$G199*Help!J199</f>
        <v>392.38356164383561</v>
      </c>
      <c r="Q199" s="2">
        <f>+Help!$G199*Help!K199</f>
        <v>102.0821917808219</v>
      </c>
      <c r="R199" s="2">
        <f>+Help!$G199*Help!L199</f>
        <v>110.16986301369862</v>
      </c>
      <c r="S199" s="2">
        <f>+Help!$G199*Help!M199</f>
        <v>276.10644898223416</v>
      </c>
      <c r="T199" s="2">
        <f>+Help!$G199*Help!N199</f>
        <v>335.8403351570297</v>
      </c>
      <c r="U199" s="1478">
        <v>273.57952936631784</v>
      </c>
      <c r="V199" s="1478">
        <v>298.03937421203557</v>
      </c>
      <c r="W199" s="1478">
        <v>19.41935483870968</v>
      </c>
      <c r="X199" s="1478">
        <v>4.838709677419355</v>
      </c>
      <c r="Y199" s="1478">
        <v>2.5806451612903225</v>
      </c>
      <c r="Z199" s="1478">
        <v>693.54838709677415</v>
      </c>
      <c r="AA199" s="2">
        <v>93</v>
      </c>
      <c r="AE199" s="2">
        <f>+Help_FC!$G199*Help_FC!Y199</f>
        <v>260.41643835616435</v>
      </c>
      <c r="AF199" s="2">
        <f>+Help_FC!$G199*Help_FC!Z199</f>
        <v>131.96712328767123</v>
      </c>
      <c r="AG199" s="2">
        <f>+Help_FC!$G199*Help_FC!AA199</f>
        <v>0</v>
      </c>
      <c r="AH199" s="2">
        <f>+Help_FC!$G199*Help_FC!AB199</f>
        <v>221.81917808219177</v>
      </c>
      <c r="AI199" s="2">
        <f>+Help_FC!$G199*Help_FC!AC199</f>
        <v>24.032876712328765</v>
      </c>
      <c r="AJ199" s="2">
        <f>+Help_FC!$G199*Help_FC!AD199</f>
        <v>30.679875808887406</v>
      </c>
      <c r="AK199" s="2">
        <f>+Help_FC!$G199*Help_FC!AE199</f>
        <v>42.641095890410952</v>
      </c>
      <c r="AL199" s="2">
        <f>+Help_FC!$G199*Help_FC!AF199</f>
        <v>25.052054794520547</v>
      </c>
      <c r="AM199" s="2">
        <f>+Help_FC!$G199*Help_FC!AG199</f>
        <v>13.660273972602738</v>
      </c>
      <c r="AN199" s="2">
        <f>+Help_FC!$G199*Help_FC!AH199</f>
        <v>28.435068493150684</v>
      </c>
      <c r="AO199" s="2">
        <f>+Help_FC!$G199*Help_FC!AI199</f>
        <v>117.53161643835614</v>
      </c>
      <c r="AP199" s="2">
        <f>+Help_FC!$G199*Help_FC!AJ199</f>
        <v>11.084342557342572</v>
      </c>
      <c r="AQ199" s="2">
        <f>+Help_FC!$G199*Help_FC!AK199</f>
        <v>291.98669613421828</v>
      </c>
      <c r="AR199" s="1478">
        <f>+Help_FC!$G199*Help_FC!AL199</f>
        <v>15.041095890410958</v>
      </c>
      <c r="AS199" s="1478">
        <f>+Help_FC!$G199*Help_FC!AM199</f>
        <v>3.9747945205479449</v>
      </c>
      <c r="AV199" s="5">
        <v>1</v>
      </c>
    </row>
    <row r="200" spans="1:48" x14ac:dyDescent="0.2">
      <c r="A200" s="1">
        <v>45124</v>
      </c>
      <c r="B200" s="2">
        <v>594.35483870967744</v>
      </c>
      <c r="C200" s="2">
        <v>383.38709999999998</v>
      </c>
      <c r="D200" s="2">
        <v>112.90322580645162</v>
      </c>
      <c r="E200" s="2">
        <v>97.096774193548384</v>
      </c>
      <c r="F200" s="2">
        <v>265.60589455355546</v>
      </c>
      <c r="G200" s="2">
        <v>305.84226406254373</v>
      </c>
      <c r="H200" s="1478">
        <v>265.60589455355546</v>
      </c>
      <c r="I200" s="1478">
        <v>261.89749307599357</v>
      </c>
      <c r="J200" s="1478">
        <v>19.41935483870968</v>
      </c>
      <c r="K200" s="1478">
        <v>4.838709677419355</v>
      </c>
      <c r="L200" s="1478">
        <v>2.5806451612903225</v>
      </c>
      <c r="M200" s="1478">
        <v>645.16129032258061</v>
      </c>
      <c r="N200" s="2">
        <f>100*Help_FC!H285</f>
        <v>100</v>
      </c>
      <c r="O200" s="2">
        <f>+Help!$G200*Help!I200</f>
        <v>638.23561643835615</v>
      </c>
      <c r="P200" s="2">
        <f>+Help!$G200*Help!J200</f>
        <v>392.38356164383561</v>
      </c>
      <c r="Q200" s="2">
        <f>+Help!$G200*Help!K200</f>
        <v>102.0821917808219</v>
      </c>
      <c r="R200" s="2">
        <f>+Help!$G200*Help!L200</f>
        <v>110.16986301369862</v>
      </c>
      <c r="S200" s="2">
        <f>+Help!$G200*Help!M200</f>
        <v>276.10644898223416</v>
      </c>
      <c r="T200" s="2">
        <f>+Help!$G200*Help!N200</f>
        <v>335.8403351570297</v>
      </c>
      <c r="U200" s="1478">
        <v>273.57952936631784</v>
      </c>
      <c r="V200" s="1478">
        <v>298.03937421203557</v>
      </c>
      <c r="W200" s="1478">
        <v>19.41935483870968</v>
      </c>
      <c r="X200" s="1478">
        <v>4.838709677419355</v>
      </c>
      <c r="Y200" s="1478">
        <v>2.5806451612903225</v>
      </c>
      <c r="Z200" s="1478">
        <v>693.54838709677415</v>
      </c>
      <c r="AA200" s="2">
        <v>93</v>
      </c>
      <c r="AE200" s="2">
        <f>+Help_FC!$G200*Help_FC!Y200</f>
        <v>260.41643835616435</v>
      </c>
      <c r="AF200" s="2">
        <f>+Help_FC!$G200*Help_FC!Z200</f>
        <v>131.96712328767123</v>
      </c>
      <c r="AG200" s="2">
        <f>+Help_FC!$G200*Help_FC!AA200</f>
        <v>0</v>
      </c>
      <c r="AH200" s="2">
        <f>+Help_FC!$G200*Help_FC!AB200</f>
        <v>221.81917808219177</v>
      </c>
      <c r="AI200" s="2">
        <f>+Help_FC!$G200*Help_FC!AC200</f>
        <v>24.032876712328765</v>
      </c>
      <c r="AJ200" s="2">
        <f>+Help_FC!$G200*Help_FC!AD200</f>
        <v>30.679875808887406</v>
      </c>
      <c r="AK200" s="2">
        <f>+Help_FC!$G200*Help_FC!AE200</f>
        <v>42.641095890410952</v>
      </c>
      <c r="AL200" s="2">
        <f>+Help_FC!$G200*Help_FC!AF200</f>
        <v>25.052054794520547</v>
      </c>
      <c r="AM200" s="2">
        <f>+Help_FC!$G200*Help_FC!AG200</f>
        <v>13.660273972602738</v>
      </c>
      <c r="AN200" s="2">
        <f>+Help_FC!$G200*Help_FC!AH200</f>
        <v>28.435068493150684</v>
      </c>
      <c r="AO200" s="2">
        <f>+Help_FC!$G200*Help_FC!AI200</f>
        <v>117.53161643835614</v>
      </c>
      <c r="AP200" s="2">
        <f>+Help_FC!$G200*Help_FC!AJ200</f>
        <v>11.084342557342572</v>
      </c>
      <c r="AQ200" s="2">
        <f>+Help_FC!$G200*Help_FC!AK200</f>
        <v>291.98669613421828</v>
      </c>
      <c r="AR200" s="1478">
        <f>+Help_FC!$G200*Help_FC!AL200</f>
        <v>15.041095890410958</v>
      </c>
      <c r="AS200" s="1478">
        <f>+Help_FC!$G200*Help_FC!AM200</f>
        <v>3.9747945205479449</v>
      </c>
      <c r="AV200" s="5">
        <v>1</v>
      </c>
    </row>
    <row r="201" spans="1:48" x14ac:dyDescent="0.2">
      <c r="A201" s="1">
        <v>45125</v>
      </c>
      <c r="B201" s="2">
        <v>594.35483870967744</v>
      </c>
      <c r="C201" s="2">
        <v>383.38709999999998</v>
      </c>
      <c r="D201" s="2">
        <v>112.90322580645162</v>
      </c>
      <c r="E201" s="2">
        <v>97.096774193548384</v>
      </c>
      <c r="F201" s="2">
        <v>265.60589455355546</v>
      </c>
      <c r="G201" s="2">
        <v>305.84226406254373</v>
      </c>
      <c r="H201" s="1478">
        <v>265.60589455355546</v>
      </c>
      <c r="I201" s="1478">
        <v>261.89749307599357</v>
      </c>
      <c r="J201" s="1478">
        <v>19.41935483870968</v>
      </c>
      <c r="K201" s="1478">
        <v>4.838709677419355</v>
      </c>
      <c r="L201" s="1478">
        <v>2.5806451612903225</v>
      </c>
      <c r="M201" s="1478">
        <v>645.16129032258061</v>
      </c>
      <c r="N201" s="2">
        <f>100*Help_FC!H286</f>
        <v>100</v>
      </c>
      <c r="O201" s="2">
        <f>+Help!$G201*Help!I201</f>
        <v>319.11780821917807</v>
      </c>
      <c r="P201" s="2">
        <f>+Help!$G201*Help!J201</f>
        <v>196.1917808219178</v>
      </c>
      <c r="Q201" s="2">
        <f>+Help!$G201*Help!K201</f>
        <v>51.041095890410951</v>
      </c>
      <c r="R201" s="2">
        <f>+Help!$G201*Help!L201</f>
        <v>55.084931506849308</v>
      </c>
      <c r="S201" s="2">
        <f>+Help!$G201*Help!M201</f>
        <v>138.05322449111708</v>
      </c>
      <c r="T201" s="2">
        <f>+Help!$G201*Help!N201</f>
        <v>167.92016757851485</v>
      </c>
      <c r="U201" s="1478">
        <v>273.57952936631784</v>
      </c>
      <c r="V201" s="1478">
        <v>298.03937421203557</v>
      </c>
      <c r="W201" s="1478">
        <v>19.41935483870968</v>
      </c>
      <c r="X201" s="1478">
        <v>4.838709677419355</v>
      </c>
      <c r="Y201" s="1478">
        <v>2.5806451612903225</v>
      </c>
      <c r="Z201" s="1478">
        <v>693.54838709677415</v>
      </c>
      <c r="AA201" s="2">
        <v>93</v>
      </c>
      <c r="AE201" s="2">
        <f>+Help_FC!$G201*Help_FC!Y201</f>
        <v>130.20821917808217</v>
      </c>
      <c r="AF201" s="2">
        <f>+Help_FC!$G201*Help_FC!Z201</f>
        <v>65.983561643835614</v>
      </c>
      <c r="AG201" s="2">
        <f>+Help_FC!$G201*Help_FC!AA201</f>
        <v>0</v>
      </c>
      <c r="AH201" s="2">
        <f>+Help_FC!$G201*Help_FC!AB201</f>
        <v>110.90958904109588</v>
      </c>
      <c r="AI201" s="2">
        <f>+Help_FC!$G201*Help_FC!AC201</f>
        <v>12.016438356164382</v>
      </c>
      <c r="AJ201" s="2">
        <f>+Help_FC!$G201*Help_FC!AD201</f>
        <v>15.339937904443703</v>
      </c>
      <c r="AK201" s="2">
        <f>+Help_FC!$G201*Help_FC!AE201</f>
        <v>21.320547945205476</v>
      </c>
      <c r="AL201" s="2">
        <f>+Help_FC!$G201*Help_FC!AF201</f>
        <v>12.526027397260274</v>
      </c>
      <c r="AM201" s="2">
        <f>+Help_FC!$G201*Help_FC!AG201</f>
        <v>6.830136986301369</v>
      </c>
      <c r="AN201" s="2">
        <f>+Help_FC!$G201*Help_FC!AH201</f>
        <v>14.217534246575342</v>
      </c>
      <c r="AO201" s="2">
        <f>+Help_FC!$G201*Help_FC!AI201</f>
        <v>58.765808219178069</v>
      </c>
      <c r="AP201" s="2">
        <f>+Help_FC!$G201*Help_FC!AJ201</f>
        <v>5.5421712786712858</v>
      </c>
      <c r="AQ201" s="2">
        <f>+Help_FC!$G201*Help_FC!AK201</f>
        <v>145.99334806710914</v>
      </c>
      <c r="AR201" s="1478">
        <f>+Help_FC!$G201*Help_FC!AL201</f>
        <v>7.5205479452054789</v>
      </c>
      <c r="AS201" s="1478">
        <f>+Help_FC!$G201*Help_FC!AM201</f>
        <v>1.9873972602739725</v>
      </c>
      <c r="AV201" s="5">
        <v>1</v>
      </c>
    </row>
    <row r="202" spans="1:48" x14ac:dyDescent="0.2">
      <c r="A202" s="1">
        <v>45126</v>
      </c>
      <c r="B202" s="2">
        <v>594.35483870967744</v>
      </c>
      <c r="C202" s="2">
        <v>383.38709999999998</v>
      </c>
      <c r="D202" s="2">
        <v>112.90322580645162</v>
      </c>
      <c r="E202" s="2">
        <v>97.096774193548384</v>
      </c>
      <c r="F202" s="2">
        <v>265.60589455355546</v>
      </c>
      <c r="G202" s="2">
        <v>305.84226406254373</v>
      </c>
      <c r="H202" s="1478">
        <v>265.60589455355546</v>
      </c>
      <c r="I202" s="1478">
        <v>261.89749307599357</v>
      </c>
      <c r="J202" s="1478">
        <v>19.41935483870968</v>
      </c>
      <c r="K202" s="1478">
        <v>4.838709677419355</v>
      </c>
      <c r="L202" s="1478">
        <v>2.5806451612903225</v>
      </c>
      <c r="M202" s="1478">
        <v>645.16129032258061</v>
      </c>
      <c r="N202" s="2">
        <f>100*Help_FC!H287</f>
        <v>100</v>
      </c>
      <c r="O202" s="2">
        <f>+Help!$G202*Help!I202</f>
        <v>638.23561643835615</v>
      </c>
      <c r="P202" s="2">
        <f>+Help!$G202*Help!J202</f>
        <v>392.38356164383561</v>
      </c>
      <c r="Q202" s="2">
        <f>+Help!$G202*Help!K202</f>
        <v>102.0821917808219</v>
      </c>
      <c r="R202" s="2">
        <f>+Help!$G202*Help!L202</f>
        <v>110.16986301369862</v>
      </c>
      <c r="S202" s="2">
        <f>+Help!$G202*Help!M202</f>
        <v>276.10644898223416</v>
      </c>
      <c r="T202" s="2">
        <f>+Help!$G202*Help!N202</f>
        <v>335.8403351570297</v>
      </c>
      <c r="U202" s="1478">
        <v>273.57952936631784</v>
      </c>
      <c r="V202" s="1478">
        <v>298.03937421203557</v>
      </c>
      <c r="W202" s="1478">
        <v>19.41935483870968</v>
      </c>
      <c r="X202" s="1478">
        <v>4.838709677419355</v>
      </c>
      <c r="Y202" s="1478">
        <v>2.5806451612903225</v>
      </c>
      <c r="Z202" s="1478">
        <v>693.54838709677415</v>
      </c>
      <c r="AA202" s="2">
        <v>93</v>
      </c>
      <c r="AE202" s="2">
        <f>+Help_FC!$G202*Help_FC!Y202</f>
        <v>260.41643835616435</v>
      </c>
      <c r="AF202" s="2">
        <f>+Help_FC!$G202*Help_FC!Z202</f>
        <v>131.96712328767123</v>
      </c>
      <c r="AG202" s="2">
        <f>+Help_FC!$G202*Help_FC!AA202</f>
        <v>0</v>
      </c>
      <c r="AH202" s="2">
        <f>+Help_FC!$G202*Help_FC!AB202</f>
        <v>221.81917808219177</v>
      </c>
      <c r="AI202" s="2">
        <f>+Help_FC!$G202*Help_FC!AC202</f>
        <v>24.032876712328765</v>
      </c>
      <c r="AJ202" s="2">
        <f>+Help_FC!$G202*Help_FC!AD202</f>
        <v>30.679875808887406</v>
      </c>
      <c r="AK202" s="2">
        <f>+Help_FC!$G202*Help_FC!AE202</f>
        <v>42.641095890410952</v>
      </c>
      <c r="AL202" s="2">
        <f>+Help_FC!$G202*Help_FC!AF202</f>
        <v>25.052054794520547</v>
      </c>
      <c r="AM202" s="2">
        <f>+Help_FC!$G202*Help_FC!AG202</f>
        <v>13.660273972602738</v>
      </c>
      <c r="AN202" s="2">
        <f>+Help_FC!$G202*Help_FC!AH202</f>
        <v>28.435068493150684</v>
      </c>
      <c r="AO202" s="2">
        <f>+Help_FC!$G202*Help_FC!AI202</f>
        <v>117.53161643835614</v>
      </c>
      <c r="AP202" s="2">
        <f>+Help_FC!$G202*Help_FC!AJ202</f>
        <v>11.084342557342572</v>
      </c>
      <c r="AQ202" s="2">
        <f>+Help_FC!$G202*Help_FC!AK202</f>
        <v>291.98669613421828</v>
      </c>
      <c r="AR202" s="1478">
        <f>+Help_FC!$G202*Help_FC!AL202</f>
        <v>15.041095890410958</v>
      </c>
      <c r="AS202" s="1478">
        <f>+Help_FC!$G202*Help_FC!AM202</f>
        <v>3.9747945205479449</v>
      </c>
      <c r="AV202" s="5">
        <v>1</v>
      </c>
    </row>
    <row r="203" spans="1:48" x14ac:dyDescent="0.2">
      <c r="A203" s="1">
        <v>45127</v>
      </c>
      <c r="B203" s="2">
        <v>594.35483870967744</v>
      </c>
      <c r="C203" s="2">
        <v>383.38709999999998</v>
      </c>
      <c r="D203" s="2">
        <v>112.90322580645162</v>
      </c>
      <c r="E203" s="2">
        <v>97.096774193548384</v>
      </c>
      <c r="F203" s="2">
        <v>265.60589455355546</v>
      </c>
      <c r="G203" s="2">
        <v>305.84226406254373</v>
      </c>
      <c r="H203" s="1478">
        <v>265.60589455355546</v>
      </c>
      <c r="I203" s="1478">
        <v>261.89749307599357</v>
      </c>
      <c r="J203" s="1478">
        <v>19.41935483870968</v>
      </c>
      <c r="K203" s="1478">
        <v>4.838709677419355</v>
      </c>
      <c r="L203" s="1478">
        <v>2.5806451612903225</v>
      </c>
      <c r="M203" s="1478">
        <v>645.16129032258061</v>
      </c>
      <c r="N203" s="2">
        <f>100*Help_FC!H288</f>
        <v>100</v>
      </c>
      <c r="O203" s="2">
        <f>+Help!$G203*Help!I203</f>
        <v>638.23561643835615</v>
      </c>
      <c r="P203" s="2">
        <f>+Help!$G203*Help!J203</f>
        <v>392.38356164383561</v>
      </c>
      <c r="Q203" s="2">
        <f>+Help!$G203*Help!K203</f>
        <v>102.0821917808219</v>
      </c>
      <c r="R203" s="2">
        <f>+Help!$G203*Help!L203</f>
        <v>110.16986301369862</v>
      </c>
      <c r="S203" s="2">
        <f>+Help!$G203*Help!M203</f>
        <v>276.10644898223416</v>
      </c>
      <c r="T203" s="2">
        <f>+Help!$G203*Help!N203</f>
        <v>335.8403351570297</v>
      </c>
      <c r="U203" s="1478">
        <v>273.57952936631784</v>
      </c>
      <c r="V203" s="1478">
        <v>298.03937421203557</v>
      </c>
      <c r="W203" s="1478">
        <v>19.41935483870968</v>
      </c>
      <c r="X203" s="1478">
        <v>4.838709677419355</v>
      </c>
      <c r="Y203" s="1478">
        <v>2.5806451612903225</v>
      </c>
      <c r="Z203" s="1478">
        <v>693.54838709677415</v>
      </c>
      <c r="AA203" s="2">
        <v>93</v>
      </c>
      <c r="AE203" s="2">
        <f>+Help_FC!$G203*Help_FC!Y203</f>
        <v>260.41643835616435</v>
      </c>
      <c r="AF203" s="2">
        <f>+Help_FC!$G203*Help_FC!Z203</f>
        <v>131.96712328767123</v>
      </c>
      <c r="AG203" s="2">
        <f>+Help_FC!$G203*Help_FC!AA203</f>
        <v>0</v>
      </c>
      <c r="AH203" s="2">
        <f>+Help_FC!$G203*Help_FC!AB203</f>
        <v>221.81917808219177</v>
      </c>
      <c r="AI203" s="2">
        <f>+Help_FC!$G203*Help_FC!AC203</f>
        <v>24.032876712328765</v>
      </c>
      <c r="AJ203" s="2">
        <f>+Help_FC!$G203*Help_FC!AD203</f>
        <v>30.679875808887406</v>
      </c>
      <c r="AK203" s="2">
        <f>+Help_FC!$G203*Help_FC!AE203</f>
        <v>42.641095890410952</v>
      </c>
      <c r="AL203" s="2">
        <f>+Help_FC!$G203*Help_FC!AF203</f>
        <v>25.052054794520547</v>
      </c>
      <c r="AM203" s="2">
        <f>+Help_FC!$G203*Help_FC!AG203</f>
        <v>13.660273972602738</v>
      </c>
      <c r="AN203" s="2">
        <f>+Help_FC!$G203*Help_FC!AH203</f>
        <v>28.435068493150684</v>
      </c>
      <c r="AO203" s="2">
        <f>+Help_FC!$G203*Help_FC!AI203</f>
        <v>117.53161643835614</v>
      </c>
      <c r="AP203" s="2">
        <f>+Help_FC!$G203*Help_FC!AJ203</f>
        <v>11.084342557342572</v>
      </c>
      <c r="AQ203" s="2">
        <f>+Help_FC!$G203*Help_FC!AK203</f>
        <v>291.98669613421828</v>
      </c>
      <c r="AR203" s="1478">
        <f>+Help_FC!$G203*Help_FC!AL203</f>
        <v>15.041095890410958</v>
      </c>
      <c r="AS203" s="1478">
        <f>+Help_FC!$G203*Help_FC!AM203</f>
        <v>3.9747945205479449</v>
      </c>
      <c r="AV203" s="5">
        <v>1</v>
      </c>
    </row>
    <row r="204" spans="1:48" x14ac:dyDescent="0.2">
      <c r="A204" s="1">
        <v>45128</v>
      </c>
      <c r="B204" s="2">
        <v>594.35483870967744</v>
      </c>
      <c r="C204" s="2">
        <v>383.38709999999998</v>
      </c>
      <c r="D204" s="2">
        <v>112.90322580645162</v>
      </c>
      <c r="E204" s="2">
        <v>97.096774193548384</v>
      </c>
      <c r="F204" s="2">
        <v>265.60589455355546</v>
      </c>
      <c r="G204" s="2">
        <v>305.84226406254373</v>
      </c>
      <c r="H204" s="1478">
        <v>265.60589455355546</v>
      </c>
      <c r="I204" s="1478">
        <v>261.89749307599357</v>
      </c>
      <c r="J204" s="1478">
        <v>19.41935483870968</v>
      </c>
      <c r="K204" s="1478">
        <v>4.838709677419355</v>
      </c>
      <c r="L204" s="1478">
        <v>2.5806451612903225</v>
      </c>
      <c r="M204" s="1478">
        <v>645.16129032258061</v>
      </c>
      <c r="N204" s="2">
        <f>100*Help_FC!H289</f>
        <v>100</v>
      </c>
      <c r="O204" s="2">
        <f>+Help!$G204*Help!I204</f>
        <v>638.23561643835615</v>
      </c>
      <c r="P204" s="2">
        <f>+Help!$G204*Help!J204</f>
        <v>392.38356164383561</v>
      </c>
      <c r="Q204" s="2">
        <f>+Help!$G204*Help!K204</f>
        <v>102.0821917808219</v>
      </c>
      <c r="R204" s="2">
        <f>+Help!$G204*Help!L204</f>
        <v>110.16986301369862</v>
      </c>
      <c r="S204" s="2">
        <f>+Help!$G204*Help!M204</f>
        <v>276.10644898223416</v>
      </c>
      <c r="T204" s="2">
        <f>+Help!$G204*Help!N204</f>
        <v>335.8403351570297</v>
      </c>
      <c r="U204" s="1478">
        <v>273.57952936631784</v>
      </c>
      <c r="V204" s="1478">
        <v>298.03937421203557</v>
      </c>
      <c r="W204" s="1478">
        <v>19.41935483870968</v>
      </c>
      <c r="X204" s="1478">
        <v>4.838709677419355</v>
      </c>
      <c r="Y204" s="1478">
        <v>2.5806451612903225</v>
      </c>
      <c r="Z204" s="1478">
        <v>693.54838709677415</v>
      </c>
      <c r="AA204" s="2">
        <v>93</v>
      </c>
      <c r="AE204" s="2">
        <f>+Help_FC!$G204*Help_FC!Y204</f>
        <v>260.41643835616435</v>
      </c>
      <c r="AF204" s="2">
        <f>+Help_FC!$G204*Help_FC!Z204</f>
        <v>131.96712328767123</v>
      </c>
      <c r="AG204" s="2">
        <f>+Help_FC!$G204*Help_FC!AA204</f>
        <v>0</v>
      </c>
      <c r="AH204" s="2">
        <f>+Help_FC!$G204*Help_FC!AB204</f>
        <v>221.81917808219177</v>
      </c>
      <c r="AI204" s="2">
        <f>+Help_FC!$G204*Help_FC!AC204</f>
        <v>24.032876712328765</v>
      </c>
      <c r="AJ204" s="2">
        <f>+Help_FC!$G204*Help_FC!AD204</f>
        <v>30.679875808887406</v>
      </c>
      <c r="AK204" s="2">
        <f>+Help_FC!$G204*Help_FC!AE204</f>
        <v>42.641095890410952</v>
      </c>
      <c r="AL204" s="2">
        <f>+Help_FC!$G204*Help_FC!AF204</f>
        <v>25.052054794520547</v>
      </c>
      <c r="AM204" s="2">
        <f>+Help_FC!$G204*Help_FC!AG204</f>
        <v>13.660273972602738</v>
      </c>
      <c r="AN204" s="2">
        <f>+Help_FC!$G204*Help_FC!AH204</f>
        <v>28.435068493150684</v>
      </c>
      <c r="AO204" s="2">
        <f>+Help_FC!$G204*Help_FC!AI204</f>
        <v>117.53161643835614</v>
      </c>
      <c r="AP204" s="2">
        <f>+Help_FC!$G204*Help_FC!AJ204</f>
        <v>11.084342557342572</v>
      </c>
      <c r="AQ204" s="2">
        <f>+Help_FC!$G204*Help_FC!AK204</f>
        <v>291.98669613421828</v>
      </c>
      <c r="AR204" s="1478">
        <f>+Help_FC!$G204*Help_FC!AL204</f>
        <v>15.041095890410958</v>
      </c>
      <c r="AS204" s="1478">
        <f>+Help_FC!$G204*Help_FC!AM204</f>
        <v>3.9747945205479449</v>
      </c>
      <c r="AV204" s="5">
        <v>1</v>
      </c>
    </row>
    <row r="205" spans="1:48" x14ac:dyDescent="0.2">
      <c r="A205" s="1">
        <v>45129</v>
      </c>
      <c r="B205" s="2">
        <v>594.35483870967744</v>
      </c>
      <c r="C205" s="2">
        <v>383.38709999999998</v>
      </c>
      <c r="D205" s="2">
        <v>112.90322580645162</v>
      </c>
      <c r="E205" s="2">
        <v>97.096774193548384</v>
      </c>
      <c r="F205" s="2">
        <v>265.60589455355546</v>
      </c>
      <c r="G205" s="2">
        <v>305.84226406254373</v>
      </c>
      <c r="H205" s="1478">
        <v>265.60589455355546</v>
      </c>
      <c r="I205" s="1478">
        <v>261.89749307599357</v>
      </c>
      <c r="J205" s="1478">
        <v>19.41935483870968</v>
      </c>
      <c r="K205" s="1478">
        <v>4.838709677419355</v>
      </c>
      <c r="L205" s="1478">
        <v>2.5806451612903225</v>
      </c>
      <c r="M205" s="1478">
        <v>645.16129032258061</v>
      </c>
      <c r="N205" s="2">
        <f>100*Help_FC!H290</f>
        <v>100</v>
      </c>
      <c r="O205" s="2">
        <f>+Help!$G205*Help!I205</f>
        <v>638.23561643835615</v>
      </c>
      <c r="P205" s="2">
        <f>+Help!$G205*Help!J205</f>
        <v>392.38356164383561</v>
      </c>
      <c r="Q205" s="2">
        <f>+Help!$G205*Help!K205</f>
        <v>102.0821917808219</v>
      </c>
      <c r="R205" s="2">
        <f>+Help!$G205*Help!L205</f>
        <v>110.16986301369862</v>
      </c>
      <c r="S205" s="2">
        <f>+Help!$G205*Help!M205</f>
        <v>276.10644898223416</v>
      </c>
      <c r="T205" s="2">
        <f>+Help!$G205*Help!N205</f>
        <v>335.8403351570297</v>
      </c>
      <c r="U205" s="1478">
        <v>273.57952936631784</v>
      </c>
      <c r="V205" s="1478">
        <v>298.03937421203557</v>
      </c>
      <c r="W205" s="1478">
        <v>19.41935483870968</v>
      </c>
      <c r="X205" s="1478">
        <v>4.838709677419355</v>
      </c>
      <c r="Y205" s="1478">
        <v>2.5806451612903225</v>
      </c>
      <c r="Z205" s="1478">
        <v>693.54838709677415</v>
      </c>
      <c r="AA205" s="2">
        <v>93</v>
      </c>
      <c r="AE205" s="2">
        <f>+Help_FC!$G205*Help_FC!Y205</f>
        <v>260.41643835616435</v>
      </c>
      <c r="AF205" s="2">
        <f>+Help_FC!$G205*Help_FC!Z205</f>
        <v>131.96712328767123</v>
      </c>
      <c r="AG205" s="2">
        <f>+Help_FC!$G205*Help_FC!AA205</f>
        <v>0</v>
      </c>
      <c r="AH205" s="2">
        <f>+Help_FC!$G205*Help_FC!AB205</f>
        <v>221.81917808219177</v>
      </c>
      <c r="AI205" s="2">
        <f>+Help_FC!$G205*Help_FC!AC205</f>
        <v>24.032876712328765</v>
      </c>
      <c r="AJ205" s="2">
        <f>+Help_FC!$G205*Help_FC!AD205</f>
        <v>30.679875808887406</v>
      </c>
      <c r="AK205" s="2">
        <f>+Help_FC!$G205*Help_FC!AE205</f>
        <v>42.641095890410952</v>
      </c>
      <c r="AL205" s="2">
        <f>+Help_FC!$G205*Help_FC!AF205</f>
        <v>25.052054794520547</v>
      </c>
      <c r="AM205" s="2">
        <f>+Help_FC!$G205*Help_FC!AG205</f>
        <v>13.660273972602738</v>
      </c>
      <c r="AN205" s="2">
        <f>+Help_FC!$G205*Help_FC!AH205</f>
        <v>28.435068493150684</v>
      </c>
      <c r="AO205" s="2">
        <f>+Help_FC!$G205*Help_FC!AI205</f>
        <v>117.53161643835614</v>
      </c>
      <c r="AP205" s="2">
        <f>+Help_FC!$G205*Help_FC!AJ205</f>
        <v>11.084342557342572</v>
      </c>
      <c r="AQ205" s="2">
        <f>+Help_FC!$G205*Help_FC!AK205</f>
        <v>291.98669613421828</v>
      </c>
      <c r="AR205" s="1478">
        <f>+Help_FC!$G205*Help_FC!AL205</f>
        <v>15.041095890410958</v>
      </c>
      <c r="AS205" s="1478">
        <f>+Help_FC!$G205*Help_FC!AM205</f>
        <v>3.9747945205479449</v>
      </c>
      <c r="AV205" s="5">
        <v>1</v>
      </c>
    </row>
    <row r="206" spans="1:48" x14ac:dyDescent="0.2">
      <c r="A206" s="1">
        <v>45130</v>
      </c>
      <c r="B206" s="2">
        <v>594.35483870967744</v>
      </c>
      <c r="C206" s="2">
        <v>383.38709999999998</v>
      </c>
      <c r="D206" s="2">
        <v>112.90322580645162</v>
      </c>
      <c r="E206" s="2">
        <v>97.096774193548384</v>
      </c>
      <c r="F206" s="2">
        <v>265.60589455355546</v>
      </c>
      <c r="G206" s="2">
        <v>305.84226406254373</v>
      </c>
      <c r="H206" s="1478">
        <v>265.60589455355546</v>
      </c>
      <c r="I206" s="1478">
        <v>261.89749307599357</v>
      </c>
      <c r="J206" s="1478">
        <v>19.41935483870968</v>
      </c>
      <c r="K206" s="1478">
        <v>4.838709677419355</v>
      </c>
      <c r="L206" s="1478">
        <v>2.5806451612903225</v>
      </c>
      <c r="M206" s="1478">
        <v>645.16129032258061</v>
      </c>
      <c r="N206" s="2">
        <f>100*Help_FC!H291</f>
        <v>100</v>
      </c>
      <c r="O206" s="2">
        <f>+Help!$G206*Help!I206</f>
        <v>638.23561643835615</v>
      </c>
      <c r="P206" s="2">
        <f>+Help!$G206*Help!J206</f>
        <v>392.38356164383561</v>
      </c>
      <c r="Q206" s="2">
        <f>+Help!$G206*Help!K206</f>
        <v>102.0821917808219</v>
      </c>
      <c r="R206" s="2">
        <f>+Help!$G206*Help!L206</f>
        <v>110.16986301369862</v>
      </c>
      <c r="S206" s="2">
        <f>+Help!$G206*Help!M206</f>
        <v>276.10644898223416</v>
      </c>
      <c r="T206" s="2">
        <f>+Help!$G206*Help!N206</f>
        <v>335.8403351570297</v>
      </c>
      <c r="U206" s="1478">
        <v>273.57952936631784</v>
      </c>
      <c r="V206" s="1478">
        <v>298.03937421203557</v>
      </c>
      <c r="W206" s="1478">
        <v>19.41935483870968</v>
      </c>
      <c r="X206" s="1478">
        <v>4.838709677419355</v>
      </c>
      <c r="Y206" s="1478">
        <v>2.5806451612903225</v>
      </c>
      <c r="Z206" s="1478">
        <v>693.54838709677415</v>
      </c>
      <c r="AA206" s="2">
        <v>93</v>
      </c>
      <c r="AE206" s="2">
        <f>+Help_FC!$G206*Help_FC!Y206</f>
        <v>260.41643835616435</v>
      </c>
      <c r="AF206" s="2">
        <f>+Help_FC!$G206*Help_FC!Z206</f>
        <v>131.96712328767123</v>
      </c>
      <c r="AG206" s="2">
        <f>+Help_FC!$G206*Help_FC!AA206</f>
        <v>0</v>
      </c>
      <c r="AH206" s="2">
        <f>+Help_FC!$G206*Help_FC!AB206</f>
        <v>221.81917808219177</v>
      </c>
      <c r="AI206" s="2">
        <f>+Help_FC!$G206*Help_FC!AC206</f>
        <v>24.032876712328765</v>
      </c>
      <c r="AJ206" s="2">
        <f>+Help_FC!$G206*Help_FC!AD206</f>
        <v>30.679875808887406</v>
      </c>
      <c r="AK206" s="2">
        <f>+Help_FC!$G206*Help_FC!AE206</f>
        <v>42.641095890410952</v>
      </c>
      <c r="AL206" s="2">
        <f>+Help_FC!$G206*Help_FC!AF206</f>
        <v>25.052054794520547</v>
      </c>
      <c r="AM206" s="2">
        <f>+Help_FC!$G206*Help_FC!AG206</f>
        <v>13.660273972602738</v>
      </c>
      <c r="AN206" s="2">
        <f>+Help_FC!$G206*Help_FC!AH206</f>
        <v>28.435068493150684</v>
      </c>
      <c r="AO206" s="2">
        <f>+Help_FC!$G206*Help_FC!AI206</f>
        <v>117.53161643835614</v>
      </c>
      <c r="AP206" s="2">
        <f>+Help_FC!$G206*Help_FC!AJ206</f>
        <v>11.084342557342572</v>
      </c>
      <c r="AQ206" s="2">
        <f>+Help_FC!$G206*Help_FC!AK206</f>
        <v>291.98669613421828</v>
      </c>
      <c r="AR206" s="1478">
        <f>+Help_FC!$G206*Help_FC!AL206</f>
        <v>15.041095890410958</v>
      </c>
      <c r="AS206" s="1478">
        <f>+Help_FC!$G206*Help_FC!AM206</f>
        <v>3.9747945205479449</v>
      </c>
      <c r="AV206" s="5">
        <v>1</v>
      </c>
    </row>
    <row r="207" spans="1:48" x14ac:dyDescent="0.2">
      <c r="A207" s="1">
        <v>45131</v>
      </c>
      <c r="B207" s="2">
        <v>594.35483870967744</v>
      </c>
      <c r="C207" s="2">
        <v>383.38709999999998</v>
      </c>
      <c r="D207" s="2">
        <v>112.90322580645162</v>
      </c>
      <c r="E207" s="2">
        <v>97.096774193548384</v>
      </c>
      <c r="F207" s="2">
        <v>265.60589455355546</v>
      </c>
      <c r="G207" s="2">
        <v>305.84226406254373</v>
      </c>
      <c r="H207" s="1478">
        <v>265.60589455355546</v>
      </c>
      <c r="I207" s="1478">
        <v>261.89749307599357</v>
      </c>
      <c r="J207" s="1478">
        <v>19.41935483870968</v>
      </c>
      <c r="K207" s="1478">
        <v>4.838709677419355</v>
      </c>
      <c r="L207" s="1478">
        <v>2.5806451612903225</v>
      </c>
      <c r="M207" s="1478">
        <v>645.16129032258061</v>
      </c>
      <c r="N207" s="2">
        <f>100*Help_FC!H292</f>
        <v>50</v>
      </c>
      <c r="O207" s="2">
        <f>+Help!$G207*Help!I207</f>
        <v>638.23561643835615</v>
      </c>
      <c r="P207" s="2">
        <f>+Help!$G207*Help!J207</f>
        <v>392.38356164383561</v>
      </c>
      <c r="Q207" s="2">
        <f>+Help!$G207*Help!K207</f>
        <v>102.0821917808219</v>
      </c>
      <c r="R207" s="2">
        <f>+Help!$G207*Help!L207</f>
        <v>110.16986301369862</v>
      </c>
      <c r="S207" s="2">
        <f>+Help!$G207*Help!M207</f>
        <v>276.10644898223416</v>
      </c>
      <c r="T207" s="2">
        <f>+Help!$G207*Help!N207</f>
        <v>335.8403351570297</v>
      </c>
      <c r="U207" s="1478">
        <v>273.57952936631784</v>
      </c>
      <c r="V207" s="1478">
        <v>298.03937421203557</v>
      </c>
      <c r="W207" s="1478">
        <v>19.41935483870968</v>
      </c>
      <c r="X207" s="1478">
        <v>4.838709677419355</v>
      </c>
      <c r="Y207" s="1478">
        <v>2.5806451612903225</v>
      </c>
      <c r="Z207" s="1478">
        <v>693.54838709677415</v>
      </c>
      <c r="AA207" s="2">
        <v>93</v>
      </c>
      <c r="AE207" s="2">
        <f>+Help_FC!$G207*Help_FC!Y207</f>
        <v>260.41643835616435</v>
      </c>
      <c r="AF207" s="2">
        <f>+Help_FC!$G207*Help_FC!Z207</f>
        <v>131.96712328767123</v>
      </c>
      <c r="AG207" s="2">
        <f>+Help_FC!$G207*Help_FC!AA207</f>
        <v>0</v>
      </c>
      <c r="AH207" s="2">
        <f>+Help_FC!$G207*Help_FC!AB207</f>
        <v>221.81917808219177</v>
      </c>
      <c r="AI207" s="2">
        <f>+Help_FC!$G207*Help_FC!AC207</f>
        <v>24.032876712328765</v>
      </c>
      <c r="AJ207" s="2">
        <f>+Help_FC!$G207*Help_FC!AD207</f>
        <v>30.679875808887406</v>
      </c>
      <c r="AK207" s="2">
        <f>+Help_FC!$G207*Help_FC!AE207</f>
        <v>42.641095890410952</v>
      </c>
      <c r="AL207" s="2">
        <f>+Help_FC!$G207*Help_FC!AF207</f>
        <v>25.052054794520547</v>
      </c>
      <c r="AM207" s="2">
        <f>+Help_FC!$G207*Help_FC!AG207</f>
        <v>13.660273972602738</v>
      </c>
      <c r="AN207" s="2">
        <f>+Help_FC!$G207*Help_FC!AH207</f>
        <v>28.435068493150684</v>
      </c>
      <c r="AO207" s="2">
        <f>+Help_FC!$G207*Help_FC!AI207</f>
        <v>117.53161643835614</v>
      </c>
      <c r="AP207" s="2">
        <f>+Help_FC!$G207*Help_FC!AJ207</f>
        <v>11.084342557342572</v>
      </c>
      <c r="AQ207" s="2">
        <f>+Help_FC!$G207*Help_FC!AK207</f>
        <v>291.98669613421828</v>
      </c>
      <c r="AR207" s="1478">
        <f>+Help_FC!$G207*Help_FC!AL207</f>
        <v>15.041095890410958</v>
      </c>
      <c r="AS207" s="1478">
        <f>+Help_FC!$G207*Help_FC!AM207</f>
        <v>3.9747945205479449</v>
      </c>
      <c r="AV207" s="5">
        <v>1</v>
      </c>
    </row>
    <row r="208" spans="1:48" x14ac:dyDescent="0.2">
      <c r="A208" s="1">
        <v>45132</v>
      </c>
      <c r="B208" s="2">
        <v>594.35483870967744</v>
      </c>
      <c r="C208" s="2">
        <v>383.38709999999998</v>
      </c>
      <c r="D208" s="2">
        <v>112.90322580645162</v>
      </c>
      <c r="E208" s="2">
        <v>97.096774193548384</v>
      </c>
      <c r="F208" s="2">
        <v>265.60589455355546</v>
      </c>
      <c r="G208" s="2">
        <v>305.84226406254373</v>
      </c>
      <c r="H208" s="1478">
        <v>265.60589455355546</v>
      </c>
      <c r="I208" s="1478">
        <v>261.89749307599357</v>
      </c>
      <c r="J208" s="1478">
        <v>19.41935483870968</v>
      </c>
      <c r="K208" s="1478">
        <v>4.838709677419355</v>
      </c>
      <c r="L208" s="1478">
        <v>2.5806451612903225</v>
      </c>
      <c r="M208" s="1478">
        <v>645.16129032258061</v>
      </c>
      <c r="N208" s="2">
        <f>100*Help_FC!H293</f>
        <v>100</v>
      </c>
      <c r="O208" s="2">
        <f>+Help!$G208*Help!I208</f>
        <v>638.23561643835615</v>
      </c>
      <c r="P208" s="2">
        <f>+Help!$G208*Help!J208</f>
        <v>392.38356164383561</v>
      </c>
      <c r="Q208" s="2">
        <f>+Help!$G208*Help!K208</f>
        <v>102.0821917808219</v>
      </c>
      <c r="R208" s="2">
        <f>+Help!$G208*Help!L208</f>
        <v>110.16986301369862</v>
      </c>
      <c r="S208" s="2">
        <f>+Help!$G208*Help!M208</f>
        <v>276.10644898223416</v>
      </c>
      <c r="T208" s="2">
        <f>+Help!$G208*Help!N208</f>
        <v>335.8403351570297</v>
      </c>
      <c r="U208" s="1478">
        <v>273.57952936631784</v>
      </c>
      <c r="V208" s="1478">
        <v>298.03937421203557</v>
      </c>
      <c r="W208" s="1478">
        <v>19.41935483870968</v>
      </c>
      <c r="X208" s="1478">
        <v>4.838709677419355</v>
      </c>
      <c r="Y208" s="1478">
        <v>2.5806451612903225</v>
      </c>
      <c r="Z208" s="1478">
        <v>693.54838709677415</v>
      </c>
      <c r="AA208" s="2">
        <v>93</v>
      </c>
      <c r="AE208" s="2">
        <f>+Help_FC!$G208*Help_FC!Y208</f>
        <v>260.41643835616435</v>
      </c>
      <c r="AF208" s="2">
        <f>+Help_FC!$G208*Help_FC!Z208</f>
        <v>131.96712328767123</v>
      </c>
      <c r="AG208" s="2">
        <f>+Help_FC!$G208*Help_FC!AA208</f>
        <v>0</v>
      </c>
      <c r="AH208" s="2">
        <f>+Help_FC!$G208*Help_FC!AB208</f>
        <v>221.81917808219177</v>
      </c>
      <c r="AI208" s="2">
        <f>+Help_FC!$G208*Help_FC!AC208</f>
        <v>24.032876712328765</v>
      </c>
      <c r="AJ208" s="2">
        <f>+Help_FC!$G208*Help_FC!AD208</f>
        <v>30.679875808887406</v>
      </c>
      <c r="AK208" s="2">
        <f>+Help_FC!$G208*Help_FC!AE208</f>
        <v>42.641095890410952</v>
      </c>
      <c r="AL208" s="2">
        <f>+Help_FC!$G208*Help_FC!AF208</f>
        <v>25.052054794520547</v>
      </c>
      <c r="AM208" s="2">
        <f>+Help_FC!$G208*Help_FC!AG208</f>
        <v>13.660273972602738</v>
      </c>
      <c r="AN208" s="2">
        <f>+Help_FC!$G208*Help_FC!AH208</f>
        <v>28.435068493150684</v>
      </c>
      <c r="AO208" s="2">
        <f>+Help_FC!$G208*Help_FC!AI208</f>
        <v>117.53161643835614</v>
      </c>
      <c r="AP208" s="2">
        <f>+Help_FC!$G208*Help_FC!AJ208</f>
        <v>11.084342557342572</v>
      </c>
      <c r="AQ208" s="2">
        <f>+Help_FC!$G208*Help_FC!AK208</f>
        <v>291.98669613421828</v>
      </c>
      <c r="AR208" s="1478">
        <f>+Help_FC!$G208*Help_FC!AL208</f>
        <v>15.041095890410958</v>
      </c>
      <c r="AS208" s="1478">
        <f>+Help_FC!$G208*Help_FC!AM208</f>
        <v>3.9747945205479449</v>
      </c>
      <c r="AV208" s="5">
        <v>1</v>
      </c>
    </row>
    <row r="209" spans="1:48" x14ac:dyDescent="0.2">
      <c r="A209" s="1">
        <v>45133</v>
      </c>
      <c r="B209" s="2">
        <v>594.35483870967744</v>
      </c>
      <c r="C209" s="2">
        <v>383.38709999999998</v>
      </c>
      <c r="D209" s="2">
        <v>112.90322580645162</v>
      </c>
      <c r="E209" s="2">
        <v>97.096774193548384</v>
      </c>
      <c r="F209" s="2">
        <v>265.60589455355546</v>
      </c>
      <c r="G209" s="2">
        <v>305.84226406254373</v>
      </c>
      <c r="H209" s="1478">
        <v>265.60589455355546</v>
      </c>
      <c r="I209" s="1478">
        <v>261.89749307599357</v>
      </c>
      <c r="J209" s="1478">
        <v>19.41935483870968</v>
      </c>
      <c r="K209" s="1478">
        <v>4.838709677419355</v>
      </c>
      <c r="L209" s="1478">
        <v>2.5806451612903225</v>
      </c>
      <c r="M209" s="1478">
        <v>645.16129032258061</v>
      </c>
      <c r="N209" s="2">
        <f>100*Help_FC!H294</f>
        <v>100</v>
      </c>
      <c r="O209" s="2">
        <f>+Help!$G209*Help!I209</f>
        <v>638.23561643835615</v>
      </c>
      <c r="P209" s="2">
        <f>+Help!$G209*Help!J209</f>
        <v>392.38356164383561</v>
      </c>
      <c r="Q209" s="2">
        <f>+Help!$G209*Help!K209</f>
        <v>102.0821917808219</v>
      </c>
      <c r="R209" s="2">
        <f>+Help!$G209*Help!L209</f>
        <v>110.16986301369862</v>
      </c>
      <c r="S209" s="2">
        <f>+Help!$G209*Help!M209</f>
        <v>276.10644898223416</v>
      </c>
      <c r="T209" s="2">
        <f>+Help!$G209*Help!N209</f>
        <v>335.8403351570297</v>
      </c>
      <c r="U209" s="1478">
        <v>273.57952936631784</v>
      </c>
      <c r="V209" s="1478">
        <v>298.03937421203557</v>
      </c>
      <c r="W209" s="1478">
        <v>19.41935483870968</v>
      </c>
      <c r="X209" s="1478">
        <v>4.838709677419355</v>
      </c>
      <c r="Y209" s="1478">
        <v>2.5806451612903225</v>
      </c>
      <c r="Z209" s="1478">
        <v>693.54838709677415</v>
      </c>
      <c r="AA209" s="2">
        <v>93</v>
      </c>
      <c r="AE209" s="2">
        <f>+Help_FC!$G209*Help_FC!Y209</f>
        <v>260.41643835616435</v>
      </c>
      <c r="AF209" s="2">
        <f>+Help_FC!$G209*Help_FC!Z209</f>
        <v>131.96712328767123</v>
      </c>
      <c r="AG209" s="2">
        <f>+Help_FC!$G209*Help_FC!AA209</f>
        <v>0</v>
      </c>
      <c r="AH209" s="2">
        <f>+Help_FC!$G209*Help_FC!AB209</f>
        <v>221.81917808219177</v>
      </c>
      <c r="AI209" s="2">
        <f>+Help_FC!$G209*Help_FC!AC209</f>
        <v>24.032876712328765</v>
      </c>
      <c r="AJ209" s="2">
        <f>+Help_FC!$G209*Help_FC!AD209</f>
        <v>30.679875808887406</v>
      </c>
      <c r="AK209" s="2">
        <f>+Help_FC!$G209*Help_FC!AE209</f>
        <v>42.641095890410952</v>
      </c>
      <c r="AL209" s="2">
        <f>+Help_FC!$G209*Help_FC!AF209</f>
        <v>25.052054794520547</v>
      </c>
      <c r="AM209" s="2">
        <f>+Help_FC!$G209*Help_FC!AG209</f>
        <v>13.660273972602738</v>
      </c>
      <c r="AN209" s="2">
        <f>+Help_FC!$G209*Help_FC!AH209</f>
        <v>28.435068493150684</v>
      </c>
      <c r="AO209" s="2">
        <f>+Help_FC!$G209*Help_FC!AI209</f>
        <v>117.53161643835614</v>
      </c>
      <c r="AP209" s="2">
        <f>+Help_FC!$G209*Help_FC!AJ209</f>
        <v>11.084342557342572</v>
      </c>
      <c r="AQ209" s="2">
        <f>+Help_FC!$G209*Help_FC!AK209</f>
        <v>291.98669613421828</v>
      </c>
      <c r="AR209" s="1478">
        <f>+Help_FC!$G209*Help_FC!AL209</f>
        <v>15.041095890410958</v>
      </c>
      <c r="AS209" s="1478">
        <f>+Help_FC!$G209*Help_FC!AM209</f>
        <v>3.9747945205479449</v>
      </c>
      <c r="AV209" s="5">
        <v>1</v>
      </c>
    </row>
    <row r="210" spans="1:48" x14ac:dyDescent="0.2">
      <c r="A210" s="1">
        <v>45134</v>
      </c>
      <c r="B210" s="2">
        <v>594.35483870967744</v>
      </c>
      <c r="C210" s="2">
        <v>383.38709999999998</v>
      </c>
      <c r="D210" s="2">
        <v>112.90322580645162</v>
      </c>
      <c r="E210" s="2">
        <v>97.096774193548384</v>
      </c>
      <c r="F210" s="2">
        <v>265.60589455355546</v>
      </c>
      <c r="G210" s="2">
        <v>305.84226406254373</v>
      </c>
      <c r="H210" s="1478">
        <v>265.60589455355546</v>
      </c>
      <c r="I210" s="1478">
        <v>261.89749307599357</v>
      </c>
      <c r="J210" s="1478">
        <v>19.41935483870968</v>
      </c>
      <c r="K210" s="1478">
        <v>4.838709677419355</v>
      </c>
      <c r="L210" s="1478">
        <v>2.5806451612903225</v>
      </c>
      <c r="M210" s="1478">
        <v>645.16129032258061</v>
      </c>
      <c r="N210" s="2">
        <f>100*Help_FC!H295</f>
        <v>100</v>
      </c>
      <c r="O210" s="2">
        <f>+Help!$G210*Help!I210</f>
        <v>638.23561643835615</v>
      </c>
      <c r="P210" s="2">
        <f>+Help!$G210*Help!J210</f>
        <v>392.38356164383561</v>
      </c>
      <c r="Q210" s="2">
        <f>+Help!$G210*Help!K210</f>
        <v>102.0821917808219</v>
      </c>
      <c r="R210" s="2">
        <f>+Help!$G210*Help!L210</f>
        <v>110.16986301369862</v>
      </c>
      <c r="S210" s="2">
        <f>+Help!$G210*Help!M210</f>
        <v>276.10644898223416</v>
      </c>
      <c r="T210" s="2">
        <f>+Help!$G210*Help!N210</f>
        <v>335.8403351570297</v>
      </c>
      <c r="U210" s="1478">
        <v>273.57952936631784</v>
      </c>
      <c r="V210" s="1478">
        <v>298.03937421203557</v>
      </c>
      <c r="W210" s="1478">
        <v>19.41935483870968</v>
      </c>
      <c r="X210" s="1478">
        <v>4.838709677419355</v>
      </c>
      <c r="Y210" s="1478">
        <v>2.5806451612903225</v>
      </c>
      <c r="Z210" s="1478">
        <v>693.54838709677415</v>
      </c>
      <c r="AA210" s="2">
        <v>93</v>
      </c>
      <c r="AE210" s="2">
        <f>+Help_FC!$G210*Help_FC!Y210</f>
        <v>260.41643835616435</v>
      </c>
      <c r="AF210" s="2">
        <f>+Help_FC!$G210*Help_FC!Z210</f>
        <v>131.96712328767123</v>
      </c>
      <c r="AG210" s="2">
        <f>+Help_FC!$G210*Help_FC!AA210</f>
        <v>0</v>
      </c>
      <c r="AH210" s="2">
        <f>+Help_FC!$G210*Help_FC!AB210</f>
        <v>221.81917808219177</v>
      </c>
      <c r="AI210" s="2">
        <f>+Help_FC!$G210*Help_FC!AC210</f>
        <v>24.032876712328765</v>
      </c>
      <c r="AJ210" s="2">
        <f>+Help_FC!$G210*Help_FC!AD210</f>
        <v>30.679875808887406</v>
      </c>
      <c r="AK210" s="2">
        <f>+Help_FC!$G210*Help_FC!AE210</f>
        <v>42.641095890410952</v>
      </c>
      <c r="AL210" s="2">
        <f>+Help_FC!$G210*Help_FC!AF210</f>
        <v>25.052054794520547</v>
      </c>
      <c r="AM210" s="2">
        <f>+Help_FC!$G210*Help_FC!AG210</f>
        <v>13.660273972602738</v>
      </c>
      <c r="AN210" s="2">
        <f>+Help_FC!$G210*Help_FC!AH210</f>
        <v>28.435068493150684</v>
      </c>
      <c r="AO210" s="2">
        <f>+Help_FC!$G210*Help_FC!AI210</f>
        <v>117.53161643835614</v>
      </c>
      <c r="AP210" s="2">
        <f>+Help_FC!$G210*Help_FC!AJ210</f>
        <v>11.084342557342572</v>
      </c>
      <c r="AQ210" s="2">
        <f>+Help_FC!$G210*Help_FC!AK210</f>
        <v>291.98669613421828</v>
      </c>
      <c r="AR210" s="1478">
        <f>+Help_FC!$G210*Help_FC!AL210</f>
        <v>15.041095890410958</v>
      </c>
      <c r="AS210" s="1478">
        <f>+Help_FC!$G210*Help_FC!AM210</f>
        <v>3.9747945205479449</v>
      </c>
      <c r="AV210" s="5">
        <v>1</v>
      </c>
    </row>
    <row r="211" spans="1:48" x14ac:dyDescent="0.2">
      <c r="A211" s="1">
        <v>45135</v>
      </c>
      <c r="B211" s="2">
        <v>594.35483870967744</v>
      </c>
      <c r="C211" s="2">
        <v>383.38709999999998</v>
      </c>
      <c r="D211" s="2">
        <v>112.90322580645162</v>
      </c>
      <c r="E211" s="2">
        <v>97.096774193548384</v>
      </c>
      <c r="F211" s="2">
        <v>265.60589455355546</v>
      </c>
      <c r="G211" s="2">
        <v>305.84226406254373</v>
      </c>
      <c r="H211" s="1478">
        <v>265.60589455355546</v>
      </c>
      <c r="I211" s="1478">
        <v>261.89749307599357</v>
      </c>
      <c r="J211" s="1478">
        <v>19.41935483870968</v>
      </c>
      <c r="K211" s="1478">
        <v>4.838709677419355</v>
      </c>
      <c r="L211" s="1478">
        <v>2.5806451612903225</v>
      </c>
      <c r="M211" s="1478">
        <v>645.16129032258061</v>
      </c>
      <c r="N211" s="2">
        <f>100*Help_FC!H296</f>
        <v>100</v>
      </c>
      <c r="O211" s="2">
        <f>+Help!$G211*Help!I211</f>
        <v>638.23561643835615</v>
      </c>
      <c r="P211" s="2">
        <f>+Help!$G211*Help!J211</f>
        <v>392.38356164383561</v>
      </c>
      <c r="Q211" s="2">
        <f>+Help!$G211*Help!K211</f>
        <v>102.0821917808219</v>
      </c>
      <c r="R211" s="2">
        <f>+Help!$G211*Help!L211</f>
        <v>110.16986301369862</v>
      </c>
      <c r="S211" s="2">
        <f>+Help!$G211*Help!M211</f>
        <v>276.10644898223416</v>
      </c>
      <c r="T211" s="2">
        <f>+Help!$G211*Help!N211</f>
        <v>335.8403351570297</v>
      </c>
      <c r="U211" s="1478">
        <v>273.57952936631784</v>
      </c>
      <c r="V211" s="1478">
        <v>298.03937421203557</v>
      </c>
      <c r="W211" s="1478">
        <v>19.41935483870968</v>
      </c>
      <c r="X211" s="1478">
        <v>4.838709677419355</v>
      </c>
      <c r="Y211" s="1478">
        <v>2.5806451612903225</v>
      </c>
      <c r="Z211" s="1478">
        <v>693.54838709677415</v>
      </c>
      <c r="AA211" s="2">
        <v>93</v>
      </c>
      <c r="AE211" s="2">
        <f>+Help_FC!$G211*Help_FC!Y211</f>
        <v>260.41643835616435</v>
      </c>
      <c r="AF211" s="2">
        <f>+Help_FC!$G211*Help_FC!Z211</f>
        <v>131.96712328767123</v>
      </c>
      <c r="AG211" s="2">
        <f>+Help_FC!$G211*Help_FC!AA211</f>
        <v>0</v>
      </c>
      <c r="AH211" s="2">
        <f>+Help_FC!$G211*Help_FC!AB211</f>
        <v>221.81917808219177</v>
      </c>
      <c r="AI211" s="2">
        <f>+Help_FC!$G211*Help_FC!AC211</f>
        <v>24.032876712328765</v>
      </c>
      <c r="AJ211" s="2">
        <f>+Help_FC!$G211*Help_FC!AD211</f>
        <v>30.679875808887406</v>
      </c>
      <c r="AK211" s="2">
        <f>+Help_FC!$G211*Help_FC!AE211</f>
        <v>42.641095890410952</v>
      </c>
      <c r="AL211" s="2">
        <f>+Help_FC!$G211*Help_FC!AF211</f>
        <v>25.052054794520547</v>
      </c>
      <c r="AM211" s="2">
        <f>+Help_FC!$G211*Help_FC!AG211</f>
        <v>13.660273972602738</v>
      </c>
      <c r="AN211" s="2">
        <f>+Help_FC!$G211*Help_FC!AH211</f>
        <v>28.435068493150684</v>
      </c>
      <c r="AO211" s="2">
        <f>+Help_FC!$G211*Help_FC!AI211</f>
        <v>117.53161643835614</v>
      </c>
      <c r="AP211" s="2">
        <f>+Help_FC!$G211*Help_FC!AJ211</f>
        <v>11.084342557342572</v>
      </c>
      <c r="AQ211" s="2">
        <f>+Help_FC!$G211*Help_FC!AK211</f>
        <v>291.98669613421828</v>
      </c>
      <c r="AR211" s="1478">
        <f>+Help_FC!$G211*Help_FC!AL211</f>
        <v>15.041095890410958</v>
      </c>
      <c r="AS211" s="1478">
        <f>+Help_FC!$G211*Help_FC!AM211</f>
        <v>3.9747945205479449</v>
      </c>
      <c r="AV211" s="5">
        <v>1</v>
      </c>
    </row>
    <row r="212" spans="1:48" x14ac:dyDescent="0.2">
      <c r="A212" s="1">
        <v>45136</v>
      </c>
      <c r="B212" s="2">
        <v>594.35483870967744</v>
      </c>
      <c r="C212" s="2">
        <v>383.38709999999998</v>
      </c>
      <c r="D212" s="2">
        <v>112.90322580645162</v>
      </c>
      <c r="E212" s="2">
        <v>97.096774193548384</v>
      </c>
      <c r="F212" s="2">
        <v>265.60589455355546</v>
      </c>
      <c r="G212" s="2">
        <v>305.84226406254373</v>
      </c>
      <c r="H212" s="1478">
        <v>265.60589455355546</v>
      </c>
      <c r="I212" s="1478">
        <v>261.89749307599357</v>
      </c>
      <c r="J212" s="1478">
        <v>19.41935483870968</v>
      </c>
      <c r="K212" s="1478">
        <v>4.838709677419355</v>
      </c>
      <c r="L212" s="1478">
        <v>2.5806451612903225</v>
      </c>
      <c r="M212" s="1478">
        <v>645.16129032258061</v>
      </c>
      <c r="N212" s="2">
        <f>100*Help_FC!H297</f>
        <v>100</v>
      </c>
      <c r="O212" s="2">
        <f>+Help!$G212*Help!I212</f>
        <v>638.23561643835615</v>
      </c>
      <c r="P212" s="2">
        <f>+Help!$G212*Help!J212</f>
        <v>392.38356164383561</v>
      </c>
      <c r="Q212" s="2">
        <f>+Help!$G212*Help!K212</f>
        <v>102.0821917808219</v>
      </c>
      <c r="R212" s="2">
        <f>+Help!$G212*Help!L212</f>
        <v>110.16986301369862</v>
      </c>
      <c r="S212" s="2">
        <f>+Help!$G212*Help!M212</f>
        <v>276.10644898223416</v>
      </c>
      <c r="T212" s="2">
        <f>+Help!$G212*Help!N212</f>
        <v>335.8403351570297</v>
      </c>
      <c r="U212" s="1478">
        <v>273.57952936631784</v>
      </c>
      <c r="V212" s="1478">
        <v>298.03937421203557</v>
      </c>
      <c r="W212" s="1478">
        <v>19.41935483870968</v>
      </c>
      <c r="X212" s="1478">
        <v>4.838709677419355</v>
      </c>
      <c r="Y212" s="1478">
        <v>2.5806451612903225</v>
      </c>
      <c r="Z212" s="1478">
        <v>693.54838709677415</v>
      </c>
      <c r="AA212" s="2">
        <v>93</v>
      </c>
      <c r="AE212" s="2">
        <f>+Help_FC!$G212*Help_FC!Y212</f>
        <v>260.41643835616435</v>
      </c>
      <c r="AF212" s="2">
        <f>+Help_FC!$G212*Help_FC!Z212</f>
        <v>131.96712328767123</v>
      </c>
      <c r="AG212" s="2">
        <f>+Help_FC!$G212*Help_FC!AA212</f>
        <v>0</v>
      </c>
      <c r="AH212" s="2">
        <f>+Help_FC!$G212*Help_FC!AB212</f>
        <v>221.81917808219177</v>
      </c>
      <c r="AI212" s="2">
        <f>+Help_FC!$G212*Help_FC!AC212</f>
        <v>24.032876712328765</v>
      </c>
      <c r="AJ212" s="2">
        <f>+Help_FC!$G212*Help_FC!AD212</f>
        <v>30.679875808887406</v>
      </c>
      <c r="AK212" s="2">
        <f>+Help_FC!$G212*Help_FC!AE212</f>
        <v>42.641095890410952</v>
      </c>
      <c r="AL212" s="2">
        <f>+Help_FC!$G212*Help_FC!AF212</f>
        <v>25.052054794520547</v>
      </c>
      <c r="AM212" s="2">
        <f>+Help_FC!$G212*Help_FC!AG212</f>
        <v>13.660273972602738</v>
      </c>
      <c r="AN212" s="2">
        <f>+Help_FC!$G212*Help_FC!AH212</f>
        <v>28.435068493150684</v>
      </c>
      <c r="AO212" s="2">
        <f>+Help_FC!$G212*Help_FC!AI212</f>
        <v>117.53161643835614</v>
      </c>
      <c r="AP212" s="2">
        <f>+Help_FC!$G212*Help_FC!AJ212</f>
        <v>11.084342557342572</v>
      </c>
      <c r="AQ212" s="2">
        <f>+Help_FC!$G212*Help_FC!AK212</f>
        <v>291.98669613421828</v>
      </c>
      <c r="AR212" s="1478">
        <f>+Help_FC!$G212*Help_FC!AL212</f>
        <v>15.041095890410958</v>
      </c>
      <c r="AS212" s="1478">
        <f>+Help_FC!$G212*Help_FC!AM212</f>
        <v>3.9747945205479449</v>
      </c>
      <c r="AV212" s="5">
        <v>1</v>
      </c>
    </row>
    <row r="213" spans="1:48" x14ac:dyDescent="0.2">
      <c r="A213" s="1">
        <v>45137</v>
      </c>
      <c r="B213" s="2">
        <v>594.35483870967744</v>
      </c>
      <c r="C213" s="2">
        <v>383.38709999999998</v>
      </c>
      <c r="D213" s="2">
        <v>112.90322580645162</v>
      </c>
      <c r="E213" s="2">
        <v>97.096774193548384</v>
      </c>
      <c r="F213" s="2">
        <v>265.60589455355546</v>
      </c>
      <c r="G213" s="2">
        <v>305.84226406254373</v>
      </c>
      <c r="H213" s="1478">
        <v>265.60589455355546</v>
      </c>
      <c r="I213" s="1478">
        <v>261.89749307599357</v>
      </c>
      <c r="J213" s="1478">
        <v>19.41935483870968</v>
      </c>
      <c r="K213" s="1478">
        <v>4.838709677419355</v>
      </c>
      <c r="L213" s="1478">
        <v>2.5806451612903225</v>
      </c>
      <c r="M213" s="1478">
        <v>645.16129032258061</v>
      </c>
      <c r="N213" s="2">
        <f>100*Help_FC!H298</f>
        <v>100</v>
      </c>
      <c r="O213" s="2">
        <f>+Help!$G213*Help!I213</f>
        <v>638.23561643835615</v>
      </c>
      <c r="P213" s="2">
        <f>+Help!$G213*Help!J213</f>
        <v>392.38356164383561</v>
      </c>
      <c r="Q213" s="2">
        <f>+Help!$G213*Help!K213</f>
        <v>102.0821917808219</v>
      </c>
      <c r="R213" s="2">
        <f>+Help!$G213*Help!L213</f>
        <v>110.16986301369862</v>
      </c>
      <c r="S213" s="2">
        <f>+Help!$G213*Help!M213</f>
        <v>276.10644898223416</v>
      </c>
      <c r="T213" s="2">
        <f>+Help!$G213*Help!N213</f>
        <v>335.8403351570297</v>
      </c>
      <c r="U213" s="1478">
        <v>273.57952936631784</v>
      </c>
      <c r="V213" s="1478">
        <v>298.03937421203557</v>
      </c>
      <c r="W213" s="1478">
        <v>19.41935483870968</v>
      </c>
      <c r="X213" s="1478">
        <v>4.838709677419355</v>
      </c>
      <c r="Y213" s="1478">
        <v>2.5806451612903225</v>
      </c>
      <c r="Z213" s="1478">
        <v>693.54838709677415</v>
      </c>
      <c r="AA213" s="2">
        <v>93</v>
      </c>
      <c r="AE213" s="2">
        <f>+Help_FC!$G213*Help_FC!Y213</f>
        <v>260.41643835616435</v>
      </c>
      <c r="AF213" s="2">
        <f>+Help_FC!$G213*Help_FC!Z213</f>
        <v>131.96712328767123</v>
      </c>
      <c r="AG213" s="2">
        <f>+Help_FC!$G213*Help_FC!AA213</f>
        <v>0</v>
      </c>
      <c r="AH213" s="2">
        <f>+Help_FC!$G213*Help_FC!AB213</f>
        <v>221.81917808219177</v>
      </c>
      <c r="AI213" s="2">
        <f>+Help_FC!$G213*Help_FC!AC213</f>
        <v>24.032876712328765</v>
      </c>
      <c r="AJ213" s="2">
        <f>+Help_FC!$G213*Help_FC!AD213</f>
        <v>30.679875808887406</v>
      </c>
      <c r="AK213" s="2">
        <f>+Help_FC!$G213*Help_FC!AE213</f>
        <v>42.641095890410952</v>
      </c>
      <c r="AL213" s="2">
        <f>+Help_FC!$G213*Help_FC!AF213</f>
        <v>25.052054794520547</v>
      </c>
      <c r="AM213" s="2">
        <f>+Help_FC!$G213*Help_FC!AG213</f>
        <v>13.660273972602738</v>
      </c>
      <c r="AN213" s="2">
        <f>+Help_FC!$G213*Help_FC!AH213</f>
        <v>28.435068493150684</v>
      </c>
      <c r="AO213" s="2">
        <f>+Help_FC!$G213*Help_FC!AI213</f>
        <v>117.53161643835614</v>
      </c>
      <c r="AP213" s="2">
        <f>+Help_FC!$G213*Help_FC!AJ213</f>
        <v>11.084342557342572</v>
      </c>
      <c r="AQ213" s="2">
        <f>+Help_FC!$G213*Help_FC!AK213</f>
        <v>291.98669613421828</v>
      </c>
      <c r="AR213" s="1478">
        <f>+Help_FC!$G213*Help_FC!AL213</f>
        <v>15.041095890410958</v>
      </c>
      <c r="AS213" s="1478">
        <f>+Help_FC!$G213*Help_FC!AM213</f>
        <v>3.9747945205479449</v>
      </c>
      <c r="AV213" s="5">
        <v>1</v>
      </c>
    </row>
    <row r="214" spans="1:48" x14ac:dyDescent="0.2">
      <c r="A214" s="1">
        <v>45138</v>
      </c>
      <c r="B214" s="2">
        <v>594.35483870967744</v>
      </c>
      <c r="C214" s="2">
        <v>383.38709999999998</v>
      </c>
      <c r="D214" s="2">
        <v>112.90322580645162</v>
      </c>
      <c r="E214" s="2">
        <v>97.096774193548384</v>
      </c>
      <c r="F214" s="2">
        <v>265.60589455355546</v>
      </c>
      <c r="G214" s="2">
        <v>305.84226406254373</v>
      </c>
      <c r="H214" s="1478">
        <v>265.60589455355546</v>
      </c>
      <c r="I214" s="1478">
        <v>261.89749307599357</v>
      </c>
      <c r="J214" s="1478">
        <v>19.41935483870968</v>
      </c>
      <c r="K214" s="1478">
        <v>4.838709677419355</v>
      </c>
      <c r="L214" s="1478">
        <v>2.5806451612903225</v>
      </c>
      <c r="M214" s="1478">
        <v>645.16129032258061</v>
      </c>
      <c r="N214" s="2">
        <f>100*Help_FC!H299</f>
        <v>100</v>
      </c>
      <c r="O214" s="2">
        <f>+Help!$G214*Help!I214</f>
        <v>585.04931506849323</v>
      </c>
      <c r="P214" s="2">
        <f>+Help!$G214*Help!J214</f>
        <v>359.68493150684935</v>
      </c>
      <c r="Q214" s="2">
        <f>+Help!$G214*Help!K214</f>
        <v>93.575342465753423</v>
      </c>
      <c r="R214" s="2">
        <f>+Help!$G214*Help!L214</f>
        <v>100.98904109589041</v>
      </c>
      <c r="S214" s="2">
        <f>+Help!$G214*Help!M214</f>
        <v>253.0975782337147</v>
      </c>
      <c r="T214" s="2">
        <f>+Help!$G214*Help!N214</f>
        <v>307.85364056061059</v>
      </c>
      <c r="U214" s="1478">
        <v>273.57952936631784</v>
      </c>
      <c r="V214" s="1478">
        <v>298.03937421203557</v>
      </c>
      <c r="W214" s="1478">
        <v>19.41935483870968</v>
      </c>
      <c r="X214" s="1478">
        <v>4.838709677419355</v>
      </c>
      <c r="Y214" s="1478">
        <v>2.5806451612903225</v>
      </c>
      <c r="Z214" s="1478">
        <v>693.54838709677415</v>
      </c>
      <c r="AA214" s="2">
        <v>93</v>
      </c>
      <c r="AE214" s="2">
        <f>+Help_FC!$G214*Help_FC!Y214</f>
        <v>238.71506849315068</v>
      </c>
      <c r="AF214" s="2">
        <f>+Help_FC!$G214*Help_FC!Z214</f>
        <v>120.96986301369863</v>
      </c>
      <c r="AG214" s="2">
        <f>+Help_FC!$G214*Help_FC!AA214</f>
        <v>0</v>
      </c>
      <c r="AH214" s="2">
        <f>+Help_FC!$G214*Help_FC!AB214</f>
        <v>203.33424657534246</v>
      </c>
      <c r="AI214" s="2">
        <f>+Help_FC!$G214*Help_FC!AC214</f>
        <v>22.030136986301372</v>
      </c>
      <c r="AJ214" s="2">
        <f>+Help_FC!$G214*Help_FC!AD214</f>
        <v>28.123219491480128</v>
      </c>
      <c r="AK214" s="2">
        <f>+Help_FC!$G214*Help_FC!AE214</f>
        <v>39.087671232876716</v>
      </c>
      <c r="AL214" s="2">
        <f>+Help_FC!$G214*Help_FC!AF214</f>
        <v>22.964383561643835</v>
      </c>
      <c r="AM214" s="2">
        <f>+Help_FC!$G214*Help_FC!AG214</f>
        <v>12.521917808219179</v>
      </c>
      <c r="AN214" s="2">
        <f>+Help_FC!$G214*Help_FC!AH214</f>
        <v>26.065479452054799</v>
      </c>
      <c r="AO214" s="2">
        <f>+Help_FC!$G214*Help_FC!AI214</f>
        <v>107.73731506849315</v>
      </c>
      <c r="AP214" s="2">
        <f>+Help_FC!$G214*Help_FC!AJ214</f>
        <v>10.160647344230691</v>
      </c>
      <c r="AQ214" s="2">
        <f>+Help_FC!$G214*Help_FC!AK214</f>
        <v>267.65447145636682</v>
      </c>
      <c r="AR214" s="1478">
        <f>+Help_FC!$G214*Help_FC!AL214</f>
        <v>13.787671232876713</v>
      </c>
      <c r="AS214" s="1478">
        <f>+Help_FC!$G214*Help_FC!AM214</f>
        <v>3.6435616438356169</v>
      </c>
      <c r="AV214" s="5">
        <v>1</v>
      </c>
    </row>
    <row r="215" spans="1:48" x14ac:dyDescent="0.2">
      <c r="A215" s="1">
        <v>45139</v>
      </c>
      <c r="B215" s="2">
        <f>+Help_FC!$G215*Help_FC!I215</f>
        <v>0</v>
      </c>
      <c r="C215" s="2">
        <f>+Help_FC!$G215*Help_FC!J215</f>
        <v>0</v>
      </c>
      <c r="D215" s="2">
        <f>+Help_FC!$G215*Help_FC!K215</f>
        <v>0</v>
      </c>
      <c r="E215" s="2">
        <f>+Help_FC!$G215*Help_FC!L215</f>
        <v>0</v>
      </c>
      <c r="F215" s="2">
        <f>+Help_FC!$G215*Help_FC!M215</f>
        <v>0</v>
      </c>
      <c r="G215" s="2">
        <f>+Help_FC!$G215*Help_FC!N215</f>
        <v>0</v>
      </c>
      <c r="H215" s="1478">
        <f>24*Help_FC!R215/Help_FC!$P215</f>
        <v>273.75981357716228</v>
      </c>
      <c r="I215" s="1478">
        <f>24*Help_FC!S215/Help_FC!$P215</f>
        <v>320.9590704127645</v>
      </c>
      <c r="J215" s="1478">
        <f>24*Help_FC!T215/Help_FC!$P215</f>
        <v>20.45091918140826</v>
      </c>
      <c r="K215" s="1478">
        <f>24*Help_FC!U215/Help_FC!$P215</f>
        <v>12.131113423517171</v>
      </c>
      <c r="L215" s="1478">
        <f>24*Help_FC!V215/Help_FC!$P215</f>
        <v>2.4001040582726327</v>
      </c>
      <c r="M215" s="1478">
        <f>24*Help_FC!W215/Help_FC!$P215</f>
        <v>748.01477627471388</v>
      </c>
      <c r="N215" s="2">
        <f>100*Help_FC!H214</f>
        <v>91.666666666666657</v>
      </c>
      <c r="O215" s="2">
        <f>+B215*$AC215</f>
        <v>0</v>
      </c>
      <c r="P215" s="2">
        <f t="shared" ref="P215:W230" si="0">+C215*$AC215</f>
        <v>0</v>
      </c>
      <c r="Q215" s="2">
        <f t="shared" si="0"/>
        <v>0</v>
      </c>
      <c r="R215" s="2">
        <f t="shared" si="0"/>
        <v>0</v>
      </c>
      <c r="S215" s="2">
        <f t="shared" si="0"/>
        <v>0</v>
      </c>
      <c r="T215" s="2">
        <f t="shared" si="0"/>
        <v>0</v>
      </c>
      <c r="U215" s="1478">
        <f t="shared" si="0"/>
        <v>273.75981357716228</v>
      </c>
      <c r="V215" s="1478">
        <f t="shared" si="0"/>
        <v>320.9590704127645</v>
      </c>
      <c r="W215" s="1478">
        <f>+J215*$AC215</f>
        <v>20.45091918140826</v>
      </c>
      <c r="X215" s="1478">
        <f t="shared" ref="X215:Z230" si="1">+K215*$AC215</f>
        <v>12.131113423517171</v>
      </c>
      <c r="Y215" s="1478">
        <f t="shared" si="1"/>
        <v>2.4001040582726327</v>
      </c>
      <c r="Z215" s="1478">
        <f t="shared" si="1"/>
        <v>748.01477627471388</v>
      </c>
      <c r="AA215" s="2">
        <v>93</v>
      </c>
      <c r="AC215" s="878">
        <v>1</v>
      </c>
      <c r="AE215" s="2">
        <f>+Help_FC!$G215*Help_FC!Y215</f>
        <v>0</v>
      </c>
      <c r="AF215" s="2">
        <f>+Help_FC!$G215*Help_FC!Z215</f>
        <v>0</v>
      </c>
      <c r="AG215" s="2">
        <f>+Help_FC!$G215*Help_FC!AA215</f>
        <v>0</v>
      </c>
      <c r="AH215" s="2">
        <f>+Help_FC!$G215*Help_FC!AB215</f>
        <v>0</v>
      </c>
      <c r="AI215" s="2">
        <f>+Help_FC!$G215*Help_FC!AC215</f>
        <v>0</v>
      </c>
      <c r="AJ215" s="2">
        <f>+Help_FC!$G215*Help_FC!AD215</f>
        <v>0</v>
      </c>
      <c r="AK215" s="2">
        <f>+Help_FC!$G215*Help_FC!AE215</f>
        <v>0</v>
      </c>
      <c r="AL215" s="2">
        <f>+Help_FC!$G215*Help_FC!AF215</f>
        <v>0</v>
      </c>
      <c r="AM215" s="2">
        <f>+Help_FC!$G215*Help_FC!AG215</f>
        <v>0</v>
      </c>
      <c r="AN215" s="2">
        <f>+Help_FC!$G215*Help_FC!AH215</f>
        <v>0</v>
      </c>
      <c r="AO215" s="2">
        <f>+Help_FC!$G215*Help_FC!AI215</f>
        <v>0</v>
      </c>
      <c r="AP215" s="2">
        <f>+Help_FC!$G215*Help_FC!AJ215</f>
        <v>0</v>
      </c>
      <c r="AQ215" s="2">
        <f>+Help_FC!$G215*Help_FC!AK215</f>
        <v>0</v>
      </c>
      <c r="AR215" s="1478">
        <f>+Help_FC!$G215*Help_FC!AL215</f>
        <v>0</v>
      </c>
      <c r="AS215" s="1478">
        <f>+Help_FC!$G215*Help_FC!AM215</f>
        <v>0</v>
      </c>
      <c r="AV215" s="5">
        <v>1</v>
      </c>
    </row>
    <row r="216" spans="1:48" x14ac:dyDescent="0.2">
      <c r="A216" s="1">
        <v>45140</v>
      </c>
      <c r="B216" s="2">
        <f>+Help_FC!$G216*Help_FC!I216</f>
        <v>213.87617065556702</v>
      </c>
      <c r="C216" s="2">
        <f>+Help_FC!$G216*Help_FC!J216</f>
        <v>132.8355879292404</v>
      </c>
      <c r="D216" s="2">
        <f>+Help_FC!$G216*Help_FC!K216</f>
        <v>40.062434963579484</v>
      </c>
      <c r="E216" s="2">
        <f>+Help_FC!$G216*Help_FC!L216</f>
        <v>33.412070759625394</v>
      </c>
      <c r="F216" s="2">
        <f>+Help_FC!$G216*Help_FC!M216</f>
        <v>90.340738480463571</v>
      </c>
      <c r="G216" s="2">
        <f>+Help_FC!$G216*Help_FC!N216</f>
        <v>107.45376357202457</v>
      </c>
      <c r="H216" s="1478">
        <f>24*Help_FC!R216/Help_FC!$P216</f>
        <v>273.75981357716228</v>
      </c>
      <c r="I216" s="1478">
        <f>24*Help_FC!S216/Help_FC!$P216</f>
        <v>320.9590704127645</v>
      </c>
      <c r="J216" s="1478">
        <f>24*Help_FC!T216/Help_FC!$P216</f>
        <v>20.45091918140826</v>
      </c>
      <c r="K216" s="1478">
        <f>24*Help_FC!U216/Help_FC!$P216</f>
        <v>12.131113423517171</v>
      </c>
      <c r="L216" s="1478">
        <f>24*Help_FC!V216/Help_FC!$P216</f>
        <v>2.4001040582726327</v>
      </c>
      <c r="M216" s="1478">
        <f>24*Help_FC!W216/Help_FC!$P216</f>
        <v>748.01477627471388</v>
      </c>
      <c r="N216" s="2">
        <f>100*Help_FC!H215</f>
        <v>0</v>
      </c>
      <c r="O216" s="2">
        <f t="shared" ref="O216:Z250" si="2">+B216*$AC216</f>
        <v>213.87617065556702</v>
      </c>
      <c r="P216" s="2">
        <f t="shared" si="0"/>
        <v>132.8355879292404</v>
      </c>
      <c r="Q216" s="2">
        <f t="shared" si="0"/>
        <v>40.062434963579484</v>
      </c>
      <c r="R216" s="2">
        <f t="shared" si="0"/>
        <v>33.412070759625394</v>
      </c>
      <c r="S216" s="2">
        <f t="shared" si="0"/>
        <v>90.340738480463571</v>
      </c>
      <c r="T216" s="2">
        <f t="shared" si="0"/>
        <v>107.45376357202457</v>
      </c>
      <c r="U216" s="1478">
        <f t="shared" si="0"/>
        <v>273.75981357716228</v>
      </c>
      <c r="V216" s="1478">
        <f t="shared" si="0"/>
        <v>320.9590704127645</v>
      </c>
      <c r="W216" s="1478">
        <f t="shared" si="0"/>
        <v>20.45091918140826</v>
      </c>
      <c r="X216" s="1478">
        <f t="shared" si="1"/>
        <v>12.131113423517171</v>
      </c>
      <c r="Y216" s="1478">
        <f t="shared" si="1"/>
        <v>2.4001040582726327</v>
      </c>
      <c r="Z216" s="1478">
        <f t="shared" si="1"/>
        <v>748.01477627471388</v>
      </c>
      <c r="AA216" s="2">
        <v>93</v>
      </c>
      <c r="AC216" s="878">
        <v>1</v>
      </c>
      <c r="AE216" s="2">
        <f>+Help_FC!$G216*Help_FC!Y216</f>
        <v>88.595213319458921</v>
      </c>
      <c r="AF216" s="2">
        <f>+Help_FC!$G216*Help_FC!Z216</f>
        <v>44.24037460978149</v>
      </c>
      <c r="AG216" s="2">
        <f>+Help_FC!$G216*Help_FC!AA216</f>
        <v>0</v>
      </c>
      <c r="AH216" s="2">
        <f>+Help_FC!$G216*Help_FC!AB216</f>
        <v>73.474505723204885</v>
      </c>
      <c r="AI216" s="2">
        <f>+Help_FC!$G216*Help_FC!AC216</f>
        <v>7.5660770031217499</v>
      </c>
      <c r="AJ216" s="2">
        <f>+Help_FC!$G216*Help_FC!AD216</f>
        <v>12.708976060219513</v>
      </c>
      <c r="AK216" s="2">
        <f>+Help_FC!$G216*Help_FC!AE216</f>
        <v>7.6690946930280974</v>
      </c>
      <c r="AL216" s="2">
        <f>+Help_FC!$G216*Help_FC!AF216</f>
        <v>5.6659729448491163</v>
      </c>
      <c r="AM216" s="2">
        <f>+Help_FC!$G216*Help_FC!AG216</f>
        <v>5.9521331945889706</v>
      </c>
      <c r="AN216" s="2">
        <f>+Help_FC!$G216*Help_FC!AH216</f>
        <v>9.9000000000000039</v>
      </c>
      <c r="AO216" s="2">
        <f>+Help_FC!$G216*Help_FC!AI216</f>
        <v>40.92</v>
      </c>
      <c r="AP216" s="2">
        <f>+Help_FC!$G216*Help_FC!AJ216</f>
        <v>3.9770973169082668</v>
      </c>
      <c r="AQ216" s="2">
        <f>+Help_FC!$G216*Help_FC!AK216</f>
        <v>81.173016455578292</v>
      </c>
      <c r="AR216" s="1478">
        <f>+Help_FC!$G216*Help_FC!AL216</f>
        <v>11.573436524453696</v>
      </c>
      <c r="AS216" s="1478">
        <f>+Help_FC!$G216*Help_FC!AM216</f>
        <v>4.2924037460978157</v>
      </c>
      <c r="AV216" s="5">
        <v>1</v>
      </c>
    </row>
    <row r="217" spans="1:48" x14ac:dyDescent="0.2">
      <c r="A217" s="1">
        <v>45141</v>
      </c>
      <c r="B217" s="2">
        <f>+Help_FC!$G217*Help_FC!I217</f>
        <v>648.10960804717274</v>
      </c>
      <c r="C217" s="2">
        <f>+Help_FC!$G217*Help_FC!J217</f>
        <v>402.53208463406173</v>
      </c>
      <c r="D217" s="2">
        <f>+Help_FC!$G217*Help_FC!K217</f>
        <v>121.40131807145295</v>
      </c>
      <c r="E217" s="2">
        <f>+Help_FC!$G217*Help_FC!L217</f>
        <v>101.24869927159209</v>
      </c>
      <c r="F217" s="2">
        <f>+Help_FC!$G217*Help_FC!M217</f>
        <v>273.75981357716228</v>
      </c>
      <c r="G217" s="2">
        <f>+Help_FC!$G217*Help_FC!N217</f>
        <v>325.61746536977137</v>
      </c>
      <c r="H217" s="1478">
        <f>24*Help_FC!R217/Help_FC!$P217</f>
        <v>273.75981357716228</v>
      </c>
      <c r="I217" s="1478">
        <f>24*Help_FC!S217/Help_FC!$P217</f>
        <v>320.9590704127645</v>
      </c>
      <c r="J217" s="1478">
        <f>24*Help_FC!T217/Help_FC!$P217</f>
        <v>20.45091918140826</v>
      </c>
      <c r="K217" s="1478">
        <f>24*Help_FC!U217/Help_FC!$P217</f>
        <v>12.131113423517171</v>
      </c>
      <c r="L217" s="1478">
        <f>24*Help_FC!V217/Help_FC!$P217</f>
        <v>2.4001040582726327</v>
      </c>
      <c r="M217" s="1478">
        <f>24*Help_FC!W217/Help_FC!$P217</f>
        <v>748.01477627471388</v>
      </c>
      <c r="N217" s="2">
        <f>100*Help_FC!H216</f>
        <v>33.000000000000007</v>
      </c>
      <c r="O217" s="2">
        <f t="shared" si="2"/>
        <v>648.10960804717274</v>
      </c>
      <c r="P217" s="2">
        <f t="shared" si="0"/>
        <v>402.53208463406173</v>
      </c>
      <c r="Q217" s="2">
        <f t="shared" si="0"/>
        <v>121.40131807145295</v>
      </c>
      <c r="R217" s="2">
        <f t="shared" si="0"/>
        <v>101.24869927159209</v>
      </c>
      <c r="S217" s="2">
        <f t="shared" si="0"/>
        <v>273.75981357716228</v>
      </c>
      <c r="T217" s="2">
        <f t="shared" si="0"/>
        <v>325.61746536977137</v>
      </c>
      <c r="U217" s="1478">
        <f t="shared" si="0"/>
        <v>273.75981357716228</v>
      </c>
      <c r="V217" s="1478">
        <f t="shared" si="0"/>
        <v>320.9590704127645</v>
      </c>
      <c r="W217" s="1478">
        <f t="shared" si="0"/>
        <v>20.45091918140826</v>
      </c>
      <c r="X217" s="1478">
        <f t="shared" si="1"/>
        <v>12.131113423517171</v>
      </c>
      <c r="Y217" s="1478">
        <f t="shared" si="1"/>
        <v>2.4001040582726327</v>
      </c>
      <c r="Z217" s="1478">
        <f t="shared" si="1"/>
        <v>748.01477627471388</v>
      </c>
      <c r="AA217" s="2">
        <v>93</v>
      </c>
      <c r="AC217" s="878">
        <v>1</v>
      </c>
      <c r="AE217" s="2">
        <f>+Help_FC!$G217*Help_FC!Y217</f>
        <v>268.4703433922997</v>
      </c>
      <c r="AF217" s="2">
        <f>+Help_FC!$G217*Help_FC!Z217</f>
        <v>134.06174124176206</v>
      </c>
      <c r="AG217" s="2">
        <f>+Help_FC!$G217*Help_FC!AA217</f>
        <v>0</v>
      </c>
      <c r="AH217" s="2">
        <f>+Help_FC!$G217*Help_FC!AB217</f>
        <v>222.65001734304505</v>
      </c>
      <c r="AI217" s="2">
        <f>+Help_FC!$G217*Help_FC!AC217</f>
        <v>22.927506070065903</v>
      </c>
      <c r="AJ217" s="2">
        <f>+Help_FC!$G217*Help_FC!AD217</f>
        <v>38.512048667331847</v>
      </c>
      <c r="AK217" s="2">
        <f>+Help_FC!$G217*Help_FC!AE217</f>
        <v>23.239680887963925</v>
      </c>
      <c r="AL217" s="2">
        <f>+Help_FC!$G217*Help_FC!AF217</f>
        <v>17.169614984391259</v>
      </c>
      <c r="AM217" s="2">
        <f>+Help_FC!$G217*Help_FC!AG217</f>
        <v>18.036767256330211</v>
      </c>
      <c r="AN217" s="2">
        <f>+Help_FC!$G217*Help_FC!AH217</f>
        <v>30.000000000000004</v>
      </c>
      <c r="AO217" s="2">
        <f>+Help_FC!$G217*Help_FC!AI217</f>
        <v>123.99999999999999</v>
      </c>
      <c r="AP217" s="2">
        <f>+Help_FC!$G217*Help_FC!AJ217</f>
        <v>12.051810051237169</v>
      </c>
      <c r="AQ217" s="2">
        <f>+Help_FC!$G217*Help_FC!AK217</f>
        <v>245.97883774417659</v>
      </c>
      <c r="AR217" s="1478">
        <f>+Help_FC!$G217*Help_FC!AL217</f>
        <v>35.071019771071796</v>
      </c>
      <c r="AS217" s="1478">
        <f>+Help_FC!$G217*Help_FC!AM217</f>
        <v>13.007284079084286</v>
      </c>
      <c r="AV217" s="5">
        <v>1</v>
      </c>
    </row>
    <row r="218" spans="1:48" x14ac:dyDescent="0.2">
      <c r="A218" s="1">
        <v>45142</v>
      </c>
      <c r="B218" s="2">
        <f>+Help_FC!$G218*Help_FC!I218</f>
        <v>648.10960804717274</v>
      </c>
      <c r="C218" s="2">
        <f>+Help_FC!$G218*Help_FC!J218</f>
        <v>402.53208463406173</v>
      </c>
      <c r="D218" s="2">
        <f>+Help_FC!$G218*Help_FC!K218</f>
        <v>121.40131807145295</v>
      </c>
      <c r="E218" s="2">
        <f>+Help_FC!$G218*Help_FC!L218</f>
        <v>101.24869927159209</v>
      </c>
      <c r="F218" s="2">
        <f>+Help_FC!$G218*Help_FC!M218</f>
        <v>273.75981357716228</v>
      </c>
      <c r="G218" s="2">
        <f>+Help_FC!$G218*Help_FC!N218</f>
        <v>325.61746536977137</v>
      </c>
      <c r="H218" s="1478">
        <f>24*Help_FC!R218/Help_FC!$P218</f>
        <v>273.75981357716228</v>
      </c>
      <c r="I218" s="1478">
        <f>24*Help_FC!S218/Help_FC!$P218</f>
        <v>320.9590704127645</v>
      </c>
      <c r="J218" s="1478">
        <f>24*Help_FC!T218/Help_FC!$P218</f>
        <v>20.45091918140826</v>
      </c>
      <c r="K218" s="1478">
        <f>24*Help_FC!U218/Help_FC!$P218</f>
        <v>12.131113423517171</v>
      </c>
      <c r="L218" s="1478">
        <f>24*Help_FC!V218/Help_FC!$P218</f>
        <v>2.4001040582726327</v>
      </c>
      <c r="M218" s="1478">
        <f>24*Help_FC!W218/Help_FC!$P218</f>
        <v>748.01477627471388</v>
      </c>
      <c r="N218" s="2">
        <f>100*Help_FC!H217</f>
        <v>100</v>
      </c>
      <c r="O218" s="2">
        <f t="shared" si="2"/>
        <v>648.10960804717274</v>
      </c>
      <c r="P218" s="2">
        <f t="shared" si="0"/>
        <v>402.53208463406173</v>
      </c>
      <c r="Q218" s="2">
        <f t="shared" si="0"/>
        <v>121.40131807145295</v>
      </c>
      <c r="R218" s="2">
        <f t="shared" si="0"/>
        <v>101.24869927159209</v>
      </c>
      <c r="S218" s="2">
        <f t="shared" si="0"/>
        <v>273.75981357716228</v>
      </c>
      <c r="T218" s="2">
        <f t="shared" si="0"/>
        <v>325.61746536977137</v>
      </c>
      <c r="U218" s="1478">
        <f t="shared" si="0"/>
        <v>273.75981357716228</v>
      </c>
      <c r="V218" s="1478">
        <f t="shared" si="0"/>
        <v>320.9590704127645</v>
      </c>
      <c r="W218" s="1478">
        <f t="shared" si="0"/>
        <v>20.45091918140826</v>
      </c>
      <c r="X218" s="1478">
        <f t="shared" si="1"/>
        <v>12.131113423517171</v>
      </c>
      <c r="Y218" s="1478">
        <f t="shared" si="1"/>
        <v>2.4001040582726327</v>
      </c>
      <c r="Z218" s="1478">
        <f t="shared" si="1"/>
        <v>748.01477627471388</v>
      </c>
      <c r="AA218" s="2">
        <v>93</v>
      </c>
      <c r="AC218" s="878">
        <v>1</v>
      </c>
      <c r="AE218" s="2">
        <f>+Help_FC!$G218*Help_FC!Y218</f>
        <v>268.4703433922997</v>
      </c>
      <c r="AF218" s="2">
        <f>+Help_FC!$G218*Help_FC!Z218</f>
        <v>134.06174124176206</v>
      </c>
      <c r="AG218" s="2">
        <f>+Help_FC!$G218*Help_FC!AA218</f>
        <v>0</v>
      </c>
      <c r="AH218" s="2">
        <f>+Help_FC!$G218*Help_FC!AB218</f>
        <v>222.65001734304505</v>
      </c>
      <c r="AI218" s="2">
        <f>+Help_FC!$G218*Help_FC!AC218</f>
        <v>22.927506070065903</v>
      </c>
      <c r="AJ218" s="2">
        <f>+Help_FC!$G218*Help_FC!AD218</f>
        <v>38.512048667331847</v>
      </c>
      <c r="AK218" s="2">
        <f>+Help_FC!$G218*Help_FC!AE218</f>
        <v>23.239680887963925</v>
      </c>
      <c r="AL218" s="2">
        <f>+Help_FC!$G218*Help_FC!AF218</f>
        <v>17.169614984391259</v>
      </c>
      <c r="AM218" s="2">
        <f>+Help_FC!$G218*Help_FC!AG218</f>
        <v>18.036767256330211</v>
      </c>
      <c r="AN218" s="2">
        <f>+Help_FC!$G218*Help_FC!AH218</f>
        <v>30.000000000000004</v>
      </c>
      <c r="AO218" s="2">
        <f>+Help_FC!$G218*Help_FC!AI218</f>
        <v>123.99999999999999</v>
      </c>
      <c r="AP218" s="2">
        <f>+Help_FC!$G218*Help_FC!AJ218</f>
        <v>12.051810051237169</v>
      </c>
      <c r="AQ218" s="2">
        <f>+Help_FC!$G218*Help_FC!AK218</f>
        <v>245.97883774417659</v>
      </c>
      <c r="AR218" s="1478">
        <f>+Help_FC!$G218*Help_FC!AL218</f>
        <v>35.071019771071796</v>
      </c>
      <c r="AS218" s="1478">
        <f>+Help_FC!$G218*Help_FC!AM218</f>
        <v>13.007284079084286</v>
      </c>
      <c r="AV218" s="5">
        <v>1</v>
      </c>
    </row>
    <row r="219" spans="1:48" x14ac:dyDescent="0.2">
      <c r="A219" s="1">
        <v>45143</v>
      </c>
      <c r="B219" s="2">
        <f>+Help_FC!$G219*Help_FC!I219</f>
        <v>648.10960804717274</v>
      </c>
      <c r="C219" s="2">
        <f>+Help_FC!$G219*Help_FC!J219</f>
        <v>402.53208463406173</v>
      </c>
      <c r="D219" s="2">
        <f>+Help_FC!$G219*Help_FC!K219</f>
        <v>121.40131807145295</v>
      </c>
      <c r="E219" s="2">
        <f>+Help_FC!$G219*Help_FC!L219</f>
        <v>101.24869927159209</v>
      </c>
      <c r="F219" s="2">
        <f>+Help_FC!$G219*Help_FC!M219</f>
        <v>273.75981357716228</v>
      </c>
      <c r="G219" s="2">
        <f>+Help_FC!$G219*Help_FC!N219</f>
        <v>325.61746536977137</v>
      </c>
      <c r="H219" s="1478">
        <f>24*Help_FC!R219/Help_FC!$P219</f>
        <v>273.75981357716228</v>
      </c>
      <c r="I219" s="1478">
        <f>24*Help_FC!S219/Help_FC!$P219</f>
        <v>320.9590704127645</v>
      </c>
      <c r="J219" s="1478">
        <f>24*Help_FC!T219/Help_FC!$P219</f>
        <v>20.45091918140826</v>
      </c>
      <c r="K219" s="1478">
        <f>24*Help_FC!U219/Help_FC!$P219</f>
        <v>12.131113423517171</v>
      </c>
      <c r="L219" s="1478">
        <f>24*Help_FC!V219/Help_FC!$P219</f>
        <v>2.4001040582726327</v>
      </c>
      <c r="M219" s="1478">
        <f>24*Help_FC!W219/Help_FC!$P219</f>
        <v>748.01477627471388</v>
      </c>
      <c r="N219" s="2">
        <f>100*Help_FC!H218</f>
        <v>100</v>
      </c>
      <c r="O219" s="2">
        <f t="shared" si="2"/>
        <v>648.10960804717274</v>
      </c>
      <c r="P219" s="2">
        <f t="shared" si="0"/>
        <v>402.53208463406173</v>
      </c>
      <c r="Q219" s="2">
        <f t="shared" si="0"/>
        <v>121.40131807145295</v>
      </c>
      <c r="R219" s="2">
        <f t="shared" si="0"/>
        <v>101.24869927159209</v>
      </c>
      <c r="S219" s="2">
        <f t="shared" si="0"/>
        <v>273.75981357716228</v>
      </c>
      <c r="T219" s="2">
        <f t="shared" si="0"/>
        <v>325.61746536977137</v>
      </c>
      <c r="U219" s="1478">
        <f t="shared" si="0"/>
        <v>273.75981357716228</v>
      </c>
      <c r="V219" s="1478">
        <f t="shared" si="0"/>
        <v>320.9590704127645</v>
      </c>
      <c r="W219" s="1478">
        <f t="shared" si="0"/>
        <v>20.45091918140826</v>
      </c>
      <c r="X219" s="1478">
        <f t="shared" si="1"/>
        <v>12.131113423517171</v>
      </c>
      <c r="Y219" s="1478">
        <f t="shared" si="1"/>
        <v>2.4001040582726327</v>
      </c>
      <c r="Z219" s="1478">
        <f t="shared" si="1"/>
        <v>748.01477627471388</v>
      </c>
      <c r="AA219" s="2">
        <v>93</v>
      </c>
      <c r="AC219" s="878">
        <v>1</v>
      </c>
      <c r="AE219" s="2">
        <f>+Help_FC!$G219*Help_FC!Y219</f>
        <v>268.4703433922997</v>
      </c>
      <c r="AF219" s="2">
        <f>+Help_FC!$G219*Help_FC!Z219</f>
        <v>134.06174124176206</v>
      </c>
      <c r="AG219" s="2">
        <f>+Help_FC!$G219*Help_FC!AA219</f>
        <v>0</v>
      </c>
      <c r="AH219" s="2">
        <f>+Help_FC!$G219*Help_FC!AB219</f>
        <v>222.65001734304505</v>
      </c>
      <c r="AI219" s="2">
        <f>+Help_FC!$G219*Help_FC!AC219</f>
        <v>22.927506070065903</v>
      </c>
      <c r="AJ219" s="2">
        <f>+Help_FC!$G219*Help_FC!AD219</f>
        <v>38.512048667331847</v>
      </c>
      <c r="AK219" s="2">
        <f>+Help_FC!$G219*Help_FC!AE219</f>
        <v>23.239680887963925</v>
      </c>
      <c r="AL219" s="2">
        <f>+Help_FC!$G219*Help_FC!AF219</f>
        <v>17.169614984391259</v>
      </c>
      <c r="AM219" s="2">
        <f>+Help_FC!$G219*Help_FC!AG219</f>
        <v>18.036767256330211</v>
      </c>
      <c r="AN219" s="2">
        <f>+Help_FC!$G219*Help_FC!AH219</f>
        <v>30.000000000000004</v>
      </c>
      <c r="AO219" s="2">
        <f>+Help_FC!$G219*Help_FC!AI219</f>
        <v>123.99999999999999</v>
      </c>
      <c r="AP219" s="2">
        <f>+Help_FC!$G219*Help_FC!AJ219</f>
        <v>12.051810051237169</v>
      </c>
      <c r="AQ219" s="2">
        <f>+Help_FC!$G219*Help_FC!AK219</f>
        <v>245.97883774417659</v>
      </c>
      <c r="AR219" s="1478">
        <f>+Help_FC!$G219*Help_FC!AL219</f>
        <v>35.071019771071796</v>
      </c>
      <c r="AS219" s="1478">
        <f>+Help_FC!$G219*Help_FC!AM219</f>
        <v>13.007284079084286</v>
      </c>
      <c r="AV219" s="5">
        <v>1</v>
      </c>
    </row>
    <row r="220" spans="1:48" x14ac:dyDescent="0.2">
      <c r="A220" s="1">
        <v>45144</v>
      </c>
      <c r="B220" s="2">
        <f>+Help_FC!$G220*Help_FC!I220</f>
        <v>648.10960804717274</v>
      </c>
      <c r="C220" s="2">
        <f>+Help_FC!$G220*Help_FC!J220</f>
        <v>402.53208463406173</v>
      </c>
      <c r="D220" s="2">
        <f>+Help_FC!$G220*Help_FC!K220</f>
        <v>121.40131807145295</v>
      </c>
      <c r="E220" s="2">
        <f>+Help_FC!$G220*Help_FC!L220</f>
        <v>101.24869927159209</v>
      </c>
      <c r="F220" s="2">
        <f>+Help_FC!$G220*Help_FC!M220</f>
        <v>273.75981357716228</v>
      </c>
      <c r="G220" s="2">
        <f>+Help_FC!$G220*Help_FC!N220</f>
        <v>325.61746536977137</v>
      </c>
      <c r="H220" s="1478">
        <f>24*Help_FC!R220/Help_FC!$P220</f>
        <v>273.75981357716228</v>
      </c>
      <c r="I220" s="1478">
        <f>24*Help_FC!S220/Help_FC!$P220</f>
        <v>320.9590704127645</v>
      </c>
      <c r="J220" s="1478">
        <f>24*Help_FC!T220/Help_FC!$P220</f>
        <v>20.45091918140826</v>
      </c>
      <c r="K220" s="1478">
        <f>24*Help_FC!U220/Help_FC!$P220</f>
        <v>12.131113423517171</v>
      </c>
      <c r="L220" s="1478">
        <f>24*Help_FC!V220/Help_FC!$P220</f>
        <v>2.4001040582726327</v>
      </c>
      <c r="M220" s="1478">
        <f>24*Help_FC!W220/Help_FC!$P220</f>
        <v>748.01477627471388</v>
      </c>
      <c r="N220" s="2">
        <f>100*Help_FC!H219</f>
        <v>100</v>
      </c>
      <c r="O220" s="2">
        <f t="shared" si="2"/>
        <v>648.10960804717274</v>
      </c>
      <c r="P220" s="2">
        <f t="shared" si="0"/>
        <v>402.53208463406173</v>
      </c>
      <c r="Q220" s="2">
        <f t="shared" si="0"/>
        <v>121.40131807145295</v>
      </c>
      <c r="R220" s="2">
        <f t="shared" si="0"/>
        <v>101.24869927159209</v>
      </c>
      <c r="S220" s="2">
        <f t="shared" si="0"/>
        <v>273.75981357716228</v>
      </c>
      <c r="T220" s="2">
        <f t="shared" si="0"/>
        <v>325.61746536977137</v>
      </c>
      <c r="U220" s="1478">
        <f t="shared" si="0"/>
        <v>273.75981357716228</v>
      </c>
      <c r="V220" s="1478">
        <f t="shared" si="0"/>
        <v>320.9590704127645</v>
      </c>
      <c r="W220" s="1478">
        <f t="shared" si="0"/>
        <v>20.45091918140826</v>
      </c>
      <c r="X220" s="1478">
        <f t="shared" si="1"/>
        <v>12.131113423517171</v>
      </c>
      <c r="Y220" s="1478">
        <f t="shared" si="1"/>
        <v>2.4001040582726327</v>
      </c>
      <c r="Z220" s="1478">
        <f t="shared" si="1"/>
        <v>748.01477627471388</v>
      </c>
      <c r="AA220" s="2">
        <v>93</v>
      </c>
      <c r="AC220" s="878">
        <v>1</v>
      </c>
      <c r="AE220" s="2">
        <f>+Help_FC!$G220*Help_FC!Y220</f>
        <v>268.4703433922997</v>
      </c>
      <c r="AF220" s="2">
        <f>+Help_FC!$G220*Help_FC!Z220</f>
        <v>134.06174124176206</v>
      </c>
      <c r="AG220" s="2">
        <f>+Help_FC!$G220*Help_FC!AA220</f>
        <v>0</v>
      </c>
      <c r="AH220" s="2">
        <f>+Help_FC!$G220*Help_FC!AB220</f>
        <v>222.65001734304505</v>
      </c>
      <c r="AI220" s="2">
        <f>+Help_FC!$G220*Help_FC!AC220</f>
        <v>22.927506070065903</v>
      </c>
      <c r="AJ220" s="2">
        <f>+Help_FC!$G220*Help_FC!AD220</f>
        <v>38.512048667331847</v>
      </c>
      <c r="AK220" s="2">
        <f>+Help_FC!$G220*Help_FC!AE220</f>
        <v>23.239680887963925</v>
      </c>
      <c r="AL220" s="2">
        <f>+Help_FC!$G220*Help_FC!AF220</f>
        <v>17.169614984391259</v>
      </c>
      <c r="AM220" s="2">
        <f>+Help_FC!$G220*Help_FC!AG220</f>
        <v>18.036767256330211</v>
      </c>
      <c r="AN220" s="2">
        <f>+Help_FC!$G220*Help_FC!AH220</f>
        <v>30.000000000000004</v>
      </c>
      <c r="AO220" s="2">
        <f>+Help_FC!$G220*Help_FC!AI220</f>
        <v>123.99999999999999</v>
      </c>
      <c r="AP220" s="2">
        <f>+Help_FC!$G220*Help_FC!AJ220</f>
        <v>12.051810051237169</v>
      </c>
      <c r="AQ220" s="2">
        <f>+Help_FC!$G220*Help_FC!AK220</f>
        <v>245.97883774417659</v>
      </c>
      <c r="AR220" s="1478">
        <f>+Help_FC!$G220*Help_FC!AL220</f>
        <v>35.071019771071796</v>
      </c>
      <c r="AS220" s="1478">
        <f>+Help_FC!$G220*Help_FC!AM220</f>
        <v>13.007284079084286</v>
      </c>
      <c r="AV220" s="5">
        <v>1</v>
      </c>
    </row>
    <row r="221" spans="1:48" x14ac:dyDescent="0.2">
      <c r="A221" s="1">
        <v>45145</v>
      </c>
      <c r="B221" s="2">
        <f>+Help_FC!$G221*Help_FC!I221</f>
        <v>648.10960804717274</v>
      </c>
      <c r="C221" s="2">
        <f>+Help_FC!$G221*Help_FC!J221</f>
        <v>402.53208463406173</v>
      </c>
      <c r="D221" s="2">
        <f>+Help_FC!$G221*Help_FC!K221</f>
        <v>121.40131807145295</v>
      </c>
      <c r="E221" s="2">
        <f>+Help_FC!$G221*Help_FC!L221</f>
        <v>101.24869927159209</v>
      </c>
      <c r="F221" s="2">
        <f>+Help_FC!$G221*Help_FC!M221</f>
        <v>273.75981357716228</v>
      </c>
      <c r="G221" s="2">
        <f>+Help_FC!$G221*Help_FC!N221</f>
        <v>325.61746536977137</v>
      </c>
      <c r="H221" s="1478">
        <f>24*Help_FC!R221/Help_FC!$P221</f>
        <v>273.75981357716228</v>
      </c>
      <c r="I221" s="1478">
        <f>24*Help_FC!S221/Help_FC!$P221</f>
        <v>320.9590704127645</v>
      </c>
      <c r="J221" s="1478">
        <f>24*Help_FC!T221/Help_FC!$P221</f>
        <v>20.45091918140826</v>
      </c>
      <c r="K221" s="1478">
        <f>24*Help_FC!U221/Help_FC!$P221</f>
        <v>12.131113423517171</v>
      </c>
      <c r="L221" s="1478">
        <f>24*Help_FC!V221/Help_FC!$P221</f>
        <v>2.4001040582726327</v>
      </c>
      <c r="M221" s="1478">
        <f>24*Help_FC!W221/Help_FC!$P221</f>
        <v>748.01477627471388</v>
      </c>
      <c r="N221" s="2">
        <f>100*Help_FC!H220</f>
        <v>100</v>
      </c>
      <c r="O221" s="2">
        <f t="shared" si="2"/>
        <v>648.10960804717274</v>
      </c>
      <c r="P221" s="2">
        <f t="shared" si="0"/>
        <v>402.53208463406173</v>
      </c>
      <c r="Q221" s="2">
        <f t="shared" si="0"/>
        <v>121.40131807145295</v>
      </c>
      <c r="R221" s="2">
        <f t="shared" si="0"/>
        <v>101.24869927159209</v>
      </c>
      <c r="S221" s="2">
        <f t="shared" si="0"/>
        <v>273.75981357716228</v>
      </c>
      <c r="T221" s="2">
        <f t="shared" si="0"/>
        <v>325.61746536977137</v>
      </c>
      <c r="U221" s="1478">
        <f t="shared" si="0"/>
        <v>273.75981357716228</v>
      </c>
      <c r="V221" s="1478">
        <f t="shared" si="0"/>
        <v>320.9590704127645</v>
      </c>
      <c r="W221" s="1478">
        <f t="shared" si="0"/>
        <v>20.45091918140826</v>
      </c>
      <c r="X221" s="1478">
        <f t="shared" si="1"/>
        <v>12.131113423517171</v>
      </c>
      <c r="Y221" s="1478">
        <f t="shared" si="1"/>
        <v>2.4001040582726327</v>
      </c>
      <c r="Z221" s="1478">
        <f t="shared" si="1"/>
        <v>748.01477627471388</v>
      </c>
      <c r="AA221" s="2">
        <v>93</v>
      </c>
      <c r="AC221" s="878">
        <v>1</v>
      </c>
      <c r="AE221" s="2">
        <f>+Help_FC!$G221*Help_FC!Y221</f>
        <v>268.4703433922997</v>
      </c>
      <c r="AF221" s="2">
        <f>+Help_FC!$G221*Help_FC!Z221</f>
        <v>134.06174124176206</v>
      </c>
      <c r="AG221" s="2">
        <f>+Help_FC!$G221*Help_FC!AA221</f>
        <v>0</v>
      </c>
      <c r="AH221" s="2">
        <f>+Help_FC!$G221*Help_FC!AB221</f>
        <v>222.65001734304505</v>
      </c>
      <c r="AI221" s="2">
        <f>+Help_FC!$G221*Help_FC!AC221</f>
        <v>22.927506070065903</v>
      </c>
      <c r="AJ221" s="2">
        <f>+Help_FC!$G221*Help_FC!AD221</f>
        <v>38.512048667331847</v>
      </c>
      <c r="AK221" s="2">
        <f>+Help_FC!$G221*Help_FC!AE221</f>
        <v>23.239680887963925</v>
      </c>
      <c r="AL221" s="2">
        <f>+Help_FC!$G221*Help_FC!AF221</f>
        <v>17.169614984391259</v>
      </c>
      <c r="AM221" s="2">
        <f>+Help_FC!$G221*Help_FC!AG221</f>
        <v>18.036767256330211</v>
      </c>
      <c r="AN221" s="2">
        <f>+Help_FC!$G221*Help_FC!AH221</f>
        <v>30.000000000000004</v>
      </c>
      <c r="AO221" s="2">
        <f>+Help_FC!$G221*Help_FC!AI221</f>
        <v>123.99999999999999</v>
      </c>
      <c r="AP221" s="2">
        <f>+Help_FC!$G221*Help_FC!AJ221</f>
        <v>12.051810051237169</v>
      </c>
      <c r="AQ221" s="2">
        <f>+Help_FC!$G221*Help_FC!AK221</f>
        <v>245.97883774417659</v>
      </c>
      <c r="AR221" s="1478">
        <f>+Help_FC!$G221*Help_FC!AL221</f>
        <v>35.071019771071796</v>
      </c>
      <c r="AS221" s="1478">
        <f>+Help_FC!$G221*Help_FC!AM221</f>
        <v>13.007284079084286</v>
      </c>
      <c r="AV221" s="5">
        <v>1</v>
      </c>
    </row>
    <row r="222" spans="1:48" x14ac:dyDescent="0.2">
      <c r="A222" s="1">
        <v>45146</v>
      </c>
      <c r="B222" s="2">
        <f>+Help_FC!$G222*Help_FC!I222</f>
        <v>648.10960804717274</v>
      </c>
      <c r="C222" s="2">
        <f>+Help_FC!$G222*Help_FC!J222</f>
        <v>402.53208463406173</v>
      </c>
      <c r="D222" s="2">
        <f>+Help_FC!$G222*Help_FC!K222</f>
        <v>121.40131807145295</v>
      </c>
      <c r="E222" s="2">
        <f>+Help_FC!$G222*Help_FC!L222</f>
        <v>101.24869927159209</v>
      </c>
      <c r="F222" s="2">
        <f>+Help_FC!$G222*Help_FC!M222</f>
        <v>273.75981357716228</v>
      </c>
      <c r="G222" s="2">
        <f>+Help_FC!$G222*Help_FC!N222</f>
        <v>325.61746536977137</v>
      </c>
      <c r="H222" s="1478">
        <f>24*Help_FC!R222/Help_FC!$P222</f>
        <v>273.75981357716228</v>
      </c>
      <c r="I222" s="1478">
        <f>24*Help_FC!S222/Help_FC!$P222</f>
        <v>320.9590704127645</v>
      </c>
      <c r="J222" s="1478">
        <f>24*Help_FC!T222/Help_FC!$P222</f>
        <v>20.45091918140826</v>
      </c>
      <c r="K222" s="1478">
        <f>24*Help_FC!U222/Help_FC!$P222</f>
        <v>12.131113423517171</v>
      </c>
      <c r="L222" s="1478">
        <f>24*Help_FC!V222/Help_FC!$P222</f>
        <v>2.4001040582726327</v>
      </c>
      <c r="M222" s="1478">
        <f>24*Help_FC!W222/Help_FC!$P222</f>
        <v>748.01477627471388</v>
      </c>
      <c r="N222" s="2">
        <f>100*Help_FC!H221</f>
        <v>100</v>
      </c>
      <c r="O222" s="2">
        <f t="shared" si="2"/>
        <v>648.10960804717274</v>
      </c>
      <c r="P222" s="2">
        <f t="shared" si="0"/>
        <v>402.53208463406173</v>
      </c>
      <c r="Q222" s="2">
        <f t="shared" si="0"/>
        <v>121.40131807145295</v>
      </c>
      <c r="R222" s="2">
        <f t="shared" si="0"/>
        <v>101.24869927159209</v>
      </c>
      <c r="S222" s="2">
        <f t="shared" si="0"/>
        <v>273.75981357716228</v>
      </c>
      <c r="T222" s="2">
        <f t="shared" si="0"/>
        <v>325.61746536977137</v>
      </c>
      <c r="U222" s="1478">
        <f t="shared" si="0"/>
        <v>273.75981357716228</v>
      </c>
      <c r="V222" s="1478">
        <f t="shared" si="0"/>
        <v>320.9590704127645</v>
      </c>
      <c r="W222" s="1478">
        <f t="shared" si="0"/>
        <v>20.45091918140826</v>
      </c>
      <c r="X222" s="1478">
        <f t="shared" si="1"/>
        <v>12.131113423517171</v>
      </c>
      <c r="Y222" s="1478">
        <f t="shared" si="1"/>
        <v>2.4001040582726327</v>
      </c>
      <c r="Z222" s="1478">
        <f t="shared" si="1"/>
        <v>748.01477627471388</v>
      </c>
      <c r="AA222" s="2">
        <v>93</v>
      </c>
      <c r="AC222" s="878">
        <v>1</v>
      </c>
      <c r="AE222" s="2">
        <f>+Help_FC!$G222*Help_FC!Y222</f>
        <v>268.4703433922997</v>
      </c>
      <c r="AF222" s="2">
        <f>+Help_FC!$G222*Help_FC!Z222</f>
        <v>134.06174124176206</v>
      </c>
      <c r="AG222" s="2">
        <f>+Help_FC!$G222*Help_FC!AA222</f>
        <v>0</v>
      </c>
      <c r="AH222" s="2">
        <f>+Help_FC!$G222*Help_FC!AB222</f>
        <v>222.65001734304505</v>
      </c>
      <c r="AI222" s="2">
        <f>+Help_FC!$G222*Help_FC!AC222</f>
        <v>22.927506070065903</v>
      </c>
      <c r="AJ222" s="2">
        <f>+Help_FC!$G222*Help_FC!AD222</f>
        <v>38.512048667331847</v>
      </c>
      <c r="AK222" s="2">
        <f>+Help_FC!$G222*Help_FC!AE222</f>
        <v>23.239680887963925</v>
      </c>
      <c r="AL222" s="2">
        <f>+Help_FC!$G222*Help_FC!AF222</f>
        <v>17.169614984391259</v>
      </c>
      <c r="AM222" s="2">
        <f>+Help_FC!$G222*Help_FC!AG222</f>
        <v>18.036767256330211</v>
      </c>
      <c r="AN222" s="2">
        <f>+Help_FC!$G222*Help_FC!AH222</f>
        <v>30.000000000000004</v>
      </c>
      <c r="AO222" s="2">
        <f>+Help_FC!$G222*Help_FC!AI222</f>
        <v>123.99999999999999</v>
      </c>
      <c r="AP222" s="2">
        <f>+Help_FC!$G222*Help_FC!AJ222</f>
        <v>12.051810051237169</v>
      </c>
      <c r="AQ222" s="2">
        <f>+Help_FC!$G222*Help_FC!AK222</f>
        <v>245.97883774417659</v>
      </c>
      <c r="AR222" s="1478">
        <f>+Help_FC!$G222*Help_FC!AL222</f>
        <v>35.071019771071796</v>
      </c>
      <c r="AS222" s="1478">
        <f>+Help_FC!$G222*Help_FC!AM222</f>
        <v>13.007284079084286</v>
      </c>
      <c r="AV222" s="5">
        <v>1</v>
      </c>
    </row>
    <row r="223" spans="1:48" x14ac:dyDescent="0.2">
      <c r="A223" s="1">
        <v>45147</v>
      </c>
      <c r="B223" s="2">
        <f>+Help_FC!$G223*Help_FC!I223</f>
        <v>648.10960804717274</v>
      </c>
      <c r="C223" s="2">
        <f>+Help_FC!$G223*Help_FC!J223</f>
        <v>402.53208463406173</v>
      </c>
      <c r="D223" s="2">
        <f>+Help_FC!$G223*Help_FC!K223</f>
        <v>121.40131807145295</v>
      </c>
      <c r="E223" s="2">
        <f>+Help_FC!$G223*Help_FC!L223</f>
        <v>101.24869927159209</v>
      </c>
      <c r="F223" s="2">
        <f>+Help_FC!$G223*Help_FC!M223</f>
        <v>273.75981357716228</v>
      </c>
      <c r="G223" s="2">
        <f>+Help_FC!$G223*Help_FC!N223</f>
        <v>325.61746536977137</v>
      </c>
      <c r="H223" s="1478">
        <f>24*Help_FC!R223/Help_FC!$P223</f>
        <v>273.75981357716228</v>
      </c>
      <c r="I223" s="1478">
        <f>24*Help_FC!S223/Help_FC!$P223</f>
        <v>320.9590704127645</v>
      </c>
      <c r="J223" s="1478">
        <f>24*Help_FC!T223/Help_FC!$P223</f>
        <v>20.45091918140826</v>
      </c>
      <c r="K223" s="1478">
        <f>24*Help_FC!U223/Help_FC!$P223</f>
        <v>12.131113423517171</v>
      </c>
      <c r="L223" s="1478">
        <f>24*Help_FC!V223/Help_FC!$P223</f>
        <v>2.4001040582726327</v>
      </c>
      <c r="M223" s="1478">
        <f>24*Help_FC!W223/Help_FC!$P223</f>
        <v>748.01477627471388</v>
      </c>
      <c r="N223" s="2">
        <f>100*Help_FC!H222</f>
        <v>100</v>
      </c>
      <c r="O223" s="2">
        <f t="shared" si="2"/>
        <v>648.10960804717274</v>
      </c>
      <c r="P223" s="2">
        <f t="shared" si="0"/>
        <v>402.53208463406173</v>
      </c>
      <c r="Q223" s="2">
        <f t="shared" si="0"/>
        <v>121.40131807145295</v>
      </c>
      <c r="R223" s="2">
        <f t="shared" si="0"/>
        <v>101.24869927159209</v>
      </c>
      <c r="S223" s="2">
        <f t="shared" si="0"/>
        <v>273.75981357716228</v>
      </c>
      <c r="T223" s="2">
        <f t="shared" si="0"/>
        <v>325.61746536977137</v>
      </c>
      <c r="U223" s="1478">
        <f t="shared" si="0"/>
        <v>273.75981357716228</v>
      </c>
      <c r="V223" s="1478">
        <f t="shared" si="0"/>
        <v>320.9590704127645</v>
      </c>
      <c r="W223" s="1478">
        <f t="shared" si="0"/>
        <v>20.45091918140826</v>
      </c>
      <c r="X223" s="1478">
        <f t="shared" si="1"/>
        <v>12.131113423517171</v>
      </c>
      <c r="Y223" s="1478">
        <f t="shared" si="1"/>
        <v>2.4001040582726327</v>
      </c>
      <c r="Z223" s="1478">
        <f t="shared" si="1"/>
        <v>748.01477627471388</v>
      </c>
      <c r="AA223" s="2">
        <v>93</v>
      </c>
      <c r="AC223" s="878">
        <v>1</v>
      </c>
      <c r="AE223" s="2">
        <f>+Help_FC!$G223*Help_FC!Y223</f>
        <v>268.4703433922997</v>
      </c>
      <c r="AF223" s="2">
        <f>+Help_FC!$G223*Help_FC!Z223</f>
        <v>134.06174124176206</v>
      </c>
      <c r="AG223" s="2">
        <f>+Help_FC!$G223*Help_FC!AA223</f>
        <v>0</v>
      </c>
      <c r="AH223" s="2">
        <f>+Help_FC!$G223*Help_FC!AB223</f>
        <v>222.65001734304505</v>
      </c>
      <c r="AI223" s="2">
        <f>+Help_FC!$G223*Help_FC!AC223</f>
        <v>22.927506070065903</v>
      </c>
      <c r="AJ223" s="2">
        <f>+Help_FC!$G223*Help_FC!AD223</f>
        <v>38.512048667331847</v>
      </c>
      <c r="AK223" s="2">
        <f>+Help_FC!$G223*Help_FC!AE223</f>
        <v>23.239680887963925</v>
      </c>
      <c r="AL223" s="2">
        <f>+Help_FC!$G223*Help_FC!AF223</f>
        <v>17.169614984391259</v>
      </c>
      <c r="AM223" s="2">
        <f>+Help_FC!$G223*Help_FC!AG223</f>
        <v>18.036767256330211</v>
      </c>
      <c r="AN223" s="2">
        <f>+Help_FC!$G223*Help_FC!AH223</f>
        <v>30.000000000000004</v>
      </c>
      <c r="AO223" s="2">
        <f>+Help_FC!$G223*Help_FC!AI223</f>
        <v>123.99999999999999</v>
      </c>
      <c r="AP223" s="2">
        <f>+Help_FC!$G223*Help_FC!AJ223</f>
        <v>12.051810051237169</v>
      </c>
      <c r="AQ223" s="2">
        <f>+Help_FC!$G223*Help_FC!AK223</f>
        <v>245.97883774417659</v>
      </c>
      <c r="AR223" s="1478">
        <f>+Help_FC!$G223*Help_FC!AL223</f>
        <v>35.071019771071796</v>
      </c>
      <c r="AS223" s="1478">
        <f>+Help_FC!$G223*Help_FC!AM223</f>
        <v>13.007284079084286</v>
      </c>
      <c r="AV223" s="5">
        <v>1</v>
      </c>
    </row>
    <row r="224" spans="1:48" x14ac:dyDescent="0.2">
      <c r="A224" s="1">
        <v>45148</v>
      </c>
      <c r="B224" s="2">
        <f>+Help_FC!$G224*Help_FC!I224</f>
        <v>648.10960804717274</v>
      </c>
      <c r="C224" s="2">
        <f>+Help_FC!$G224*Help_FC!J224</f>
        <v>402.53208463406173</v>
      </c>
      <c r="D224" s="2">
        <f>+Help_FC!$G224*Help_FC!K224</f>
        <v>121.40131807145295</v>
      </c>
      <c r="E224" s="2">
        <f>+Help_FC!$G224*Help_FC!L224</f>
        <v>101.24869927159209</v>
      </c>
      <c r="F224" s="2">
        <f>+Help_FC!$G224*Help_FC!M224</f>
        <v>273.75981357716228</v>
      </c>
      <c r="G224" s="2">
        <f>+Help_FC!$G224*Help_FC!N224</f>
        <v>325.61746536977137</v>
      </c>
      <c r="H224" s="1478">
        <f>24*Help_FC!R224/Help_FC!$P224</f>
        <v>273.75981357716228</v>
      </c>
      <c r="I224" s="1478">
        <f>24*Help_FC!S224/Help_FC!$P224</f>
        <v>320.9590704127645</v>
      </c>
      <c r="J224" s="1478">
        <f>24*Help_FC!T224/Help_FC!$P224</f>
        <v>20.45091918140826</v>
      </c>
      <c r="K224" s="1478">
        <f>24*Help_FC!U224/Help_FC!$P224</f>
        <v>12.131113423517171</v>
      </c>
      <c r="L224" s="1478">
        <f>24*Help_FC!V224/Help_FC!$P224</f>
        <v>2.4001040582726327</v>
      </c>
      <c r="M224" s="1478">
        <f>24*Help_FC!W224/Help_FC!$P224</f>
        <v>748.01477627471388</v>
      </c>
      <c r="N224" s="2">
        <f>100*Help_FC!H223</f>
        <v>100</v>
      </c>
      <c r="O224" s="2">
        <f t="shared" si="2"/>
        <v>648.10960804717274</v>
      </c>
      <c r="P224" s="2">
        <f t="shared" si="0"/>
        <v>402.53208463406173</v>
      </c>
      <c r="Q224" s="2">
        <f t="shared" si="0"/>
        <v>121.40131807145295</v>
      </c>
      <c r="R224" s="2">
        <f t="shared" si="0"/>
        <v>101.24869927159209</v>
      </c>
      <c r="S224" s="2">
        <f t="shared" si="0"/>
        <v>273.75981357716228</v>
      </c>
      <c r="T224" s="2">
        <f t="shared" si="0"/>
        <v>325.61746536977137</v>
      </c>
      <c r="U224" s="1478">
        <f t="shared" si="0"/>
        <v>273.75981357716228</v>
      </c>
      <c r="V224" s="1478">
        <f t="shared" si="0"/>
        <v>320.9590704127645</v>
      </c>
      <c r="W224" s="1478">
        <f t="shared" si="0"/>
        <v>20.45091918140826</v>
      </c>
      <c r="X224" s="1478">
        <f t="shared" si="1"/>
        <v>12.131113423517171</v>
      </c>
      <c r="Y224" s="1478">
        <f t="shared" si="1"/>
        <v>2.4001040582726327</v>
      </c>
      <c r="Z224" s="1478">
        <f t="shared" si="1"/>
        <v>748.01477627471388</v>
      </c>
      <c r="AA224" s="2">
        <v>93</v>
      </c>
      <c r="AC224" s="878">
        <v>1</v>
      </c>
      <c r="AE224" s="2">
        <f>+Help_FC!$G224*Help_FC!Y224</f>
        <v>268.4703433922997</v>
      </c>
      <c r="AF224" s="2">
        <f>+Help_FC!$G224*Help_FC!Z224</f>
        <v>134.06174124176206</v>
      </c>
      <c r="AG224" s="2">
        <f>+Help_FC!$G224*Help_FC!AA224</f>
        <v>0</v>
      </c>
      <c r="AH224" s="2">
        <f>+Help_FC!$G224*Help_FC!AB224</f>
        <v>222.65001734304505</v>
      </c>
      <c r="AI224" s="2">
        <f>+Help_FC!$G224*Help_FC!AC224</f>
        <v>22.927506070065903</v>
      </c>
      <c r="AJ224" s="2">
        <f>+Help_FC!$G224*Help_FC!AD224</f>
        <v>38.512048667331847</v>
      </c>
      <c r="AK224" s="2">
        <f>+Help_FC!$G224*Help_FC!AE224</f>
        <v>23.239680887963925</v>
      </c>
      <c r="AL224" s="2">
        <f>+Help_FC!$G224*Help_FC!AF224</f>
        <v>17.169614984391259</v>
      </c>
      <c r="AM224" s="2">
        <f>+Help_FC!$G224*Help_FC!AG224</f>
        <v>18.036767256330211</v>
      </c>
      <c r="AN224" s="2">
        <f>+Help_FC!$G224*Help_FC!AH224</f>
        <v>30.000000000000004</v>
      </c>
      <c r="AO224" s="2">
        <f>+Help_FC!$G224*Help_FC!AI224</f>
        <v>123.99999999999999</v>
      </c>
      <c r="AP224" s="2">
        <f>+Help_FC!$G224*Help_FC!AJ224</f>
        <v>12.051810051237169</v>
      </c>
      <c r="AQ224" s="2">
        <f>+Help_FC!$G224*Help_FC!AK224</f>
        <v>245.97883774417659</v>
      </c>
      <c r="AR224" s="1478">
        <f>+Help_FC!$G224*Help_FC!AL224</f>
        <v>35.071019771071796</v>
      </c>
      <c r="AS224" s="1478">
        <f>+Help_FC!$G224*Help_FC!AM224</f>
        <v>13.007284079084286</v>
      </c>
      <c r="AV224" s="5">
        <v>1</v>
      </c>
    </row>
    <row r="225" spans="1:48" x14ac:dyDescent="0.2">
      <c r="A225" s="1">
        <v>45149</v>
      </c>
      <c r="B225" s="2">
        <f>+Help_FC!$G225*Help_FC!I225</f>
        <v>648.10960804717274</v>
      </c>
      <c r="C225" s="2">
        <f>+Help_FC!$G225*Help_FC!J225</f>
        <v>402.53208463406173</v>
      </c>
      <c r="D225" s="2">
        <f>+Help_FC!$G225*Help_FC!K225</f>
        <v>121.40131807145295</v>
      </c>
      <c r="E225" s="2">
        <f>+Help_FC!$G225*Help_FC!L225</f>
        <v>101.24869927159209</v>
      </c>
      <c r="F225" s="2">
        <f>+Help_FC!$G225*Help_FC!M225</f>
        <v>273.75981357716228</v>
      </c>
      <c r="G225" s="2">
        <f>+Help_FC!$G225*Help_FC!N225</f>
        <v>325.61746536977137</v>
      </c>
      <c r="H225" s="1478">
        <f>24*Help_FC!R225/Help_FC!$P225</f>
        <v>273.75981357716228</v>
      </c>
      <c r="I225" s="1478">
        <f>24*Help_FC!S225/Help_FC!$P225</f>
        <v>320.9590704127645</v>
      </c>
      <c r="J225" s="1478">
        <f>24*Help_FC!T225/Help_FC!$P225</f>
        <v>20.45091918140826</v>
      </c>
      <c r="K225" s="1478">
        <f>24*Help_FC!U225/Help_FC!$P225</f>
        <v>12.131113423517171</v>
      </c>
      <c r="L225" s="1478">
        <f>24*Help_FC!V225/Help_FC!$P225</f>
        <v>2.4001040582726327</v>
      </c>
      <c r="M225" s="1478">
        <f>24*Help_FC!W225/Help_FC!$P225</f>
        <v>748.01477627471388</v>
      </c>
      <c r="N225" s="2">
        <f>100*Help_FC!H224</f>
        <v>100</v>
      </c>
      <c r="O225" s="2">
        <f t="shared" si="2"/>
        <v>648.10960804717274</v>
      </c>
      <c r="P225" s="2">
        <f t="shared" si="0"/>
        <v>402.53208463406173</v>
      </c>
      <c r="Q225" s="2">
        <f t="shared" si="0"/>
        <v>121.40131807145295</v>
      </c>
      <c r="R225" s="2">
        <f t="shared" si="0"/>
        <v>101.24869927159209</v>
      </c>
      <c r="S225" s="2">
        <f t="shared" si="0"/>
        <v>273.75981357716228</v>
      </c>
      <c r="T225" s="2">
        <f t="shared" si="0"/>
        <v>325.61746536977137</v>
      </c>
      <c r="U225" s="1478">
        <f t="shared" si="0"/>
        <v>273.75981357716228</v>
      </c>
      <c r="V225" s="1478">
        <f t="shared" si="0"/>
        <v>320.9590704127645</v>
      </c>
      <c r="W225" s="1478">
        <f t="shared" si="0"/>
        <v>20.45091918140826</v>
      </c>
      <c r="X225" s="1478">
        <f t="shared" si="1"/>
        <v>12.131113423517171</v>
      </c>
      <c r="Y225" s="1478">
        <f t="shared" si="1"/>
        <v>2.4001040582726327</v>
      </c>
      <c r="Z225" s="1478">
        <f t="shared" si="1"/>
        <v>748.01477627471388</v>
      </c>
      <c r="AA225" s="2">
        <v>93</v>
      </c>
      <c r="AC225" s="878">
        <v>1</v>
      </c>
      <c r="AE225" s="2">
        <f>+Help_FC!$G225*Help_FC!Y225</f>
        <v>268.4703433922997</v>
      </c>
      <c r="AF225" s="2">
        <f>+Help_FC!$G225*Help_FC!Z225</f>
        <v>134.06174124176206</v>
      </c>
      <c r="AG225" s="2">
        <f>+Help_FC!$G225*Help_FC!AA225</f>
        <v>0</v>
      </c>
      <c r="AH225" s="2">
        <f>+Help_FC!$G225*Help_FC!AB225</f>
        <v>222.65001734304505</v>
      </c>
      <c r="AI225" s="2">
        <f>+Help_FC!$G225*Help_FC!AC225</f>
        <v>22.927506070065903</v>
      </c>
      <c r="AJ225" s="2">
        <f>+Help_FC!$G225*Help_FC!AD225</f>
        <v>38.512048667331847</v>
      </c>
      <c r="AK225" s="2">
        <f>+Help_FC!$G225*Help_FC!AE225</f>
        <v>23.239680887963925</v>
      </c>
      <c r="AL225" s="2">
        <f>+Help_FC!$G225*Help_FC!AF225</f>
        <v>17.169614984391259</v>
      </c>
      <c r="AM225" s="2">
        <f>+Help_FC!$G225*Help_FC!AG225</f>
        <v>18.036767256330211</v>
      </c>
      <c r="AN225" s="2">
        <f>+Help_FC!$G225*Help_FC!AH225</f>
        <v>30.000000000000004</v>
      </c>
      <c r="AO225" s="2">
        <f>+Help_FC!$G225*Help_FC!AI225</f>
        <v>123.99999999999999</v>
      </c>
      <c r="AP225" s="2">
        <f>+Help_FC!$G225*Help_FC!AJ225</f>
        <v>12.051810051237169</v>
      </c>
      <c r="AQ225" s="2">
        <f>+Help_FC!$G225*Help_FC!AK225</f>
        <v>245.97883774417659</v>
      </c>
      <c r="AR225" s="1478">
        <f>+Help_FC!$G225*Help_FC!AL225</f>
        <v>35.071019771071796</v>
      </c>
      <c r="AS225" s="1478">
        <f>+Help_FC!$G225*Help_FC!AM225</f>
        <v>13.007284079084286</v>
      </c>
      <c r="AV225" s="5">
        <v>1</v>
      </c>
    </row>
    <row r="226" spans="1:48" x14ac:dyDescent="0.2">
      <c r="A226" s="1">
        <v>45150</v>
      </c>
      <c r="B226" s="2">
        <f>+Help_FC!$G226*Help_FC!I226</f>
        <v>648.10960804717274</v>
      </c>
      <c r="C226" s="2">
        <f>+Help_FC!$G226*Help_FC!J226</f>
        <v>402.53208463406173</v>
      </c>
      <c r="D226" s="2">
        <f>+Help_FC!$G226*Help_FC!K226</f>
        <v>121.40131807145295</v>
      </c>
      <c r="E226" s="2">
        <f>+Help_FC!$G226*Help_FC!L226</f>
        <v>101.24869927159209</v>
      </c>
      <c r="F226" s="2">
        <f>+Help_FC!$G226*Help_FC!M226</f>
        <v>273.75981357716228</v>
      </c>
      <c r="G226" s="2">
        <f>+Help_FC!$G226*Help_FC!N226</f>
        <v>325.61746536977137</v>
      </c>
      <c r="H226" s="1478">
        <f>24*Help_FC!R226/Help_FC!$P226</f>
        <v>273.75981357716228</v>
      </c>
      <c r="I226" s="1478">
        <f>24*Help_FC!S226/Help_FC!$P226</f>
        <v>320.9590704127645</v>
      </c>
      <c r="J226" s="1478">
        <f>24*Help_FC!T226/Help_FC!$P226</f>
        <v>20.45091918140826</v>
      </c>
      <c r="K226" s="1478">
        <f>24*Help_FC!U226/Help_FC!$P226</f>
        <v>12.131113423517171</v>
      </c>
      <c r="L226" s="1478">
        <f>24*Help_FC!V226/Help_FC!$P226</f>
        <v>2.4001040582726327</v>
      </c>
      <c r="M226" s="1478">
        <f>24*Help_FC!W226/Help_FC!$P226</f>
        <v>748.01477627471388</v>
      </c>
      <c r="N226" s="2">
        <f>100*Help_FC!H225</f>
        <v>100</v>
      </c>
      <c r="O226" s="2">
        <f t="shared" si="2"/>
        <v>648.10960804717274</v>
      </c>
      <c r="P226" s="2">
        <f t="shared" si="0"/>
        <v>402.53208463406173</v>
      </c>
      <c r="Q226" s="2">
        <f t="shared" si="0"/>
        <v>121.40131807145295</v>
      </c>
      <c r="R226" s="2">
        <f t="shared" si="0"/>
        <v>101.24869927159209</v>
      </c>
      <c r="S226" s="2">
        <f t="shared" si="0"/>
        <v>273.75981357716228</v>
      </c>
      <c r="T226" s="2">
        <f t="shared" si="0"/>
        <v>325.61746536977137</v>
      </c>
      <c r="U226" s="1478">
        <f t="shared" si="0"/>
        <v>273.75981357716228</v>
      </c>
      <c r="V226" s="1478">
        <f t="shared" si="0"/>
        <v>320.9590704127645</v>
      </c>
      <c r="W226" s="1478">
        <f t="shared" si="0"/>
        <v>20.45091918140826</v>
      </c>
      <c r="X226" s="1478">
        <f t="shared" si="1"/>
        <v>12.131113423517171</v>
      </c>
      <c r="Y226" s="1478">
        <f t="shared" si="1"/>
        <v>2.4001040582726327</v>
      </c>
      <c r="Z226" s="1478">
        <f t="shared" si="1"/>
        <v>748.01477627471388</v>
      </c>
      <c r="AA226" s="2">
        <v>93</v>
      </c>
      <c r="AC226" s="878">
        <v>1</v>
      </c>
      <c r="AE226" s="2">
        <f>+Help_FC!$G226*Help_FC!Y226</f>
        <v>268.4703433922997</v>
      </c>
      <c r="AF226" s="2">
        <f>+Help_FC!$G226*Help_FC!Z226</f>
        <v>134.06174124176206</v>
      </c>
      <c r="AG226" s="2">
        <f>+Help_FC!$G226*Help_FC!AA226</f>
        <v>0</v>
      </c>
      <c r="AH226" s="2">
        <f>+Help_FC!$G226*Help_FC!AB226</f>
        <v>222.65001734304505</v>
      </c>
      <c r="AI226" s="2">
        <f>+Help_FC!$G226*Help_FC!AC226</f>
        <v>22.927506070065903</v>
      </c>
      <c r="AJ226" s="2">
        <f>+Help_FC!$G226*Help_FC!AD226</f>
        <v>38.512048667331847</v>
      </c>
      <c r="AK226" s="2">
        <f>+Help_FC!$G226*Help_FC!AE226</f>
        <v>23.239680887963925</v>
      </c>
      <c r="AL226" s="2">
        <f>+Help_FC!$G226*Help_FC!AF226</f>
        <v>17.169614984391259</v>
      </c>
      <c r="AM226" s="2">
        <f>+Help_FC!$G226*Help_FC!AG226</f>
        <v>18.036767256330211</v>
      </c>
      <c r="AN226" s="2">
        <f>+Help_FC!$G226*Help_FC!AH226</f>
        <v>30.000000000000004</v>
      </c>
      <c r="AO226" s="2">
        <f>+Help_FC!$G226*Help_FC!AI226</f>
        <v>123.99999999999999</v>
      </c>
      <c r="AP226" s="2">
        <f>+Help_FC!$G226*Help_FC!AJ226</f>
        <v>12.051810051237169</v>
      </c>
      <c r="AQ226" s="2">
        <f>+Help_FC!$G226*Help_FC!AK226</f>
        <v>245.97883774417659</v>
      </c>
      <c r="AR226" s="1478">
        <f>+Help_FC!$G226*Help_FC!AL226</f>
        <v>35.071019771071796</v>
      </c>
      <c r="AS226" s="1478">
        <f>+Help_FC!$G226*Help_FC!AM226</f>
        <v>13.007284079084286</v>
      </c>
      <c r="AV226" s="5">
        <v>1</v>
      </c>
    </row>
    <row r="227" spans="1:48" x14ac:dyDescent="0.2">
      <c r="A227" s="1">
        <v>45151</v>
      </c>
      <c r="B227" s="2">
        <f>+Help_FC!$G227*Help_FC!I227</f>
        <v>648.10960804717274</v>
      </c>
      <c r="C227" s="2">
        <f>+Help_FC!$G227*Help_FC!J227</f>
        <v>402.53208463406173</v>
      </c>
      <c r="D227" s="2">
        <f>+Help_FC!$G227*Help_FC!K227</f>
        <v>121.40131807145295</v>
      </c>
      <c r="E227" s="2">
        <f>+Help_FC!$G227*Help_FC!L227</f>
        <v>101.24869927159209</v>
      </c>
      <c r="F227" s="2">
        <f>+Help_FC!$G227*Help_FC!M227</f>
        <v>273.75981357716228</v>
      </c>
      <c r="G227" s="2">
        <f>+Help_FC!$G227*Help_FC!N227</f>
        <v>325.61746536977137</v>
      </c>
      <c r="H227" s="1478">
        <f>24*Help_FC!R227/Help_FC!$P227</f>
        <v>273.75981357716228</v>
      </c>
      <c r="I227" s="1478">
        <f>24*Help_FC!S227/Help_FC!$P227</f>
        <v>320.9590704127645</v>
      </c>
      <c r="J227" s="1478">
        <f>24*Help_FC!T227/Help_FC!$P227</f>
        <v>20.45091918140826</v>
      </c>
      <c r="K227" s="1478">
        <f>24*Help_FC!U227/Help_FC!$P227</f>
        <v>12.131113423517171</v>
      </c>
      <c r="L227" s="1478">
        <f>24*Help_FC!V227/Help_FC!$P227</f>
        <v>2.4001040582726327</v>
      </c>
      <c r="M227" s="1478">
        <f>24*Help_FC!W227/Help_FC!$P227</f>
        <v>748.01477627471388</v>
      </c>
      <c r="N227" s="2">
        <f>100*Help_FC!H226</f>
        <v>100</v>
      </c>
      <c r="O227" s="2">
        <f t="shared" si="2"/>
        <v>648.10960804717274</v>
      </c>
      <c r="P227" s="2">
        <f t="shared" si="0"/>
        <v>402.53208463406173</v>
      </c>
      <c r="Q227" s="2">
        <f t="shared" si="0"/>
        <v>121.40131807145295</v>
      </c>
      <c r="R227" s="2">
        <f t="shared" si="0"/>
        <v>101.24869927159209</v>
      </c>
      <c r="S227" s="2">
        <f t="shared" si="0"/>
        <v>273.75981357716228</v>
      </c>
      <c r="T227" s="2">
        <f t="shared" si="0"/>
        <v>325.61746536977137</v>
      </c>
      <c r="U227" s="1478">
        <f t="shared" si="0"/>
        <v>273.75981357716228</v>
      </c>
      <c r="V227" s="1478">
        <f t="shared" si="0"/>
        <v>320.9590704127645</v>
      </c>
      <c r="W227" s="1478">
        <f t="shared" si="0"/>
        <v>20.45091918140826</v>
      </c>
      <c r="X227" s="1478">
        <f t="shared" si="1"/>
        <v>12.131113423517171</v>
      </c>
      <c r="Y227" s="1478">
        <f t="shared" si="1"/>
        <v>2.4001040582726327</v>
      </c>
      <c r="Z227" s="1478">
        <f t="shared" si="1"/>
        <v>748.01477627471388</v>
      </c>
      <c r="AA227" s="2">
        <v>93</v>
      </c>
      <c r="AC227" s="878">
        <v>1</v>
      </c>
      <c r="AE227" s="2">
        <f>+Help_FC!$G227*Help_FC!Y227</f>
        <v>268.4703433922997</v>
      </c>
      <c r="AF227" s="2">
        <f>+Help_FC!$G227*Help_FC!Z227</f>
        <v>134.06174124176206</v>
      </c>
      <c r="AG227" s="2">
        <f>+Help_FC!$G227*Help_FC!AA227</f>
        <v>0</v>
      </c>
      <c r="AH227" s="2">
        <f>+Help_FC!$G227*Help_FC!AB227</f>
        <v>222.65001734304505</v>
      </c>
      <c r="AI227" s="2">
        <f>+Help_FC!$G227*Help_FC!AC227</f>
        <v>22.927506070065903</v>
      </c>
      <c r="AJ227" s="2">
        <f>+Help_FC!$G227*Help_FC!AD227</f>
        <v>38.512048667331847</v>
      </c>
      <c r="AK227" s="2">
        <f>+Help_FC!$G227*Help_FC!AE227</f>
        <v>23.239680887963925</v>
      </c>
      <c r="AL227" s="2">
        <f>+Help_FC!$G227*Help_FC!AF227</f>
        <v>17.169614984391259</v>
      </c>
      <c r="AM227" s="2">
        <f>+Help_FC!$G227*Help_FC!AG227</f>
        <v>18.036767256330211</v>
      </c>
      <c r="AN227" s="2">
        <f>+Help_FC!$G227*Help_FC!AH227</f>
        <v>30.000000000000004</v>
      </c>
      <c r="AO227" s="2">
        <f>+Help_FC!$G227*Help_FC!AI227</f>
        <v>123.99999999999999</v>
      </c>
      <c r="AP227" s="2">
        <f>+Help_FC!$G227*Help_FC!AJ227</f>
        <v>12.051810051237169</v>
      </c>
      <c r="AQ227" s="2">
        <f>+Help_FC!$G227*Help_FC!AK227</f>
        <v>245.97883774417659</v>
      </c>
      <c r="AR227" s="1478">
        <f>+Help_FC!$G227*Help_FC!AL227</f>
        <v>35.071019771071796</v>
      </c>
      <c r="AS227" s="1478">
        <f>+Help_FC!$G227*Help_FC!AM227</f>
        <v>13.007284079084286</v>
      </c>
      <c r="AV227" s="5">
        <v>1</v>
      </c>
    </row>
    <row r="228" spans="1:48" x14ac:dyDescent="0.2">
      <c r="A228" s="1">
        <v>45152</v>
      </c>
      <c r="B228" s="2">
        <f>+Help_FC!$G228*Help_FC!I228</f>
        <v>648.10960804717274</v>
      </c>
      <c r="C228" s="2">
        <f>+Help_FC!$G228*Help_FC!J228</f>
        <v>402.53208463406173</v>
      </c>
      <c r="D228" s="2">
        <f>+Help_FC!$G228*Help_FC!K228</f>
        <v>121.40131807145295</v>
      </c>
      <c r="E228" s="2">
        <f>+Help_FC!$G228*Help_FC!L228</f>
        <v>101.24869927159209</v>
      </c>
      <c r="F228" s="2">
        <f>+Help_FC!$G228*Help_FC!M228</f>
        <v>273.75981357716228</v>
      </c>
      <c r="G228" s="2">
        <f>+Help_FC!$G228*Help_FC!N228</f>
        <v>325.61746536977137</v>
      </c>
      <c r="H228" s="1478">
        <f>24*Help_FC!R228/Help_FC!$P228</f>
        <v>273.75981357716228</v>
      </c>
      <c r="I228" s="1478">
        <f>24*Help_FC!S228/Help_FC!$P228</f>
        <v>320.9590704127645</v>
      </c>
      <c r="J228" s="1478">
        <f>24*Help_FC!T228/Help_FC!$P228</f>
        <v>20.45091918140826</v>
      </c>
      <c r="K228" s="1478">
        <f>24*Help_FC!U228/Help_FC!$P228</f>
        <v>12.131113423517171</v>
      </c>
      <c r="L228" s="1478">
        <f>24*Help_FC!V228/Help_FC!$P228</f>
        <v>2.4001040582726327</v>
      </c>
      <c r="M228" s="1478">
        <f>24*Help_FC!W228/Help_FC!$P228</f>
        <v>748.01477627471388</v>
      </c>
      <c r="N228" s="2">
        <f>100*Help_FC!H227</f>
        <v>100</v>
      </c>
      <c r="O228" s="2">
        <f t="shared" si="2"/>
        <v>648.10960804717274</v>
      </c>
      <c r="P228" s="2">
        <f t="shared" si="0"/>
        <v>402.53208463406173</v>
      </c>
      <c r="Q228" s="2">
        <f t="shared" si="0"/>
        <v>121.40131807145295</v>
      </c>
      <c r="R228" s="2">
        <f t="shared" si="0"/>
        <v>101.24869927159209</v>
      </c>
      <c r="S228" s="2">
        <f t="shared" si="0"/>
        <v>273.75981357716228</v>
      </c>
      <c r="T228" s="2">
        <f t="shared" si="0"/>
        <v>325.61746536977137</v>
      </c>
      <c r="U228" s="1478">
        <f t="shared" si="0"/>
        <v>273.75981357716228</v>
      </c>
      <c r="V228" s="1478">
        <f t="shared" si="0"/>
        <v>320.9590704127645</v>
      </c>
      <c r="W228" s="1478">
        <f t="shared" si="0"/>
        <v>20.45091918140826</v>
      </c>
      <c r="X228" s="1478">
        <f t="shared" si="1"/>
        <v>12.131113423517171</v>
      </c>
      <c r="Y228" s="1478">
        <f t="shared" si="1"/>
        <v>2.4001040582726327</v>
      </c>
      <c r="Z228" s="1478">
        <f t="shared" si="1"/>
        <v>748.01477627471388</v>
      </c>
      <c r="AA228" s="2">
        <v>93</v>
      </c>
      <c r="AC228" s="878">
        <v>1</v>
      </c>
      <c r="AE228" s="2">
        <f>+Help_FC!$G228*Help_FC!Y228</f>
        <v>268.4703433922997</v>
      </c>
      <c r="AF228" s="2">
        <f>+Help_FC!$G228*Help_FC!Z228</f>
        <v>134.06174124176206</v>
      </c>
      <c r="AG228" s="2">
        <f>+Help_FC!$G228*Help_FC!AA228</f>
        <v>0</v>
      </c>
      <c r="AH228" s="2">
        <f>+Help_FC!$G228*Help_FC!AB228</f>
        <v>222.65001734304505</v>
      </c>
      <c r="AI228" s="2">
        <f>+Help_FC!$G228*Help_FC!AC228</f>
        <v>22.927506070065903</v>
      </c>
      <c r="AJ228" s="2">
        <f>+Help_FC!$G228*Help_FC!AD228</f>
        <v>38.512048667331847</v>
      </c>
      <c r="AK228" s="2">
        <f>+Help_FC!$G228*Help_FC!AE228</f>
        <v>23.239680887963925</v>
      </c>
      <c r="AL228" s="2">
        <f>+Help_FC!$G228*Help_FC!AF228</f>
        <v>17.169614984391259</v>
      </c>
      <c r="AM228" s="2">
        <f>+Help_FC!$G228*Help_FC!AG228</f>
        <v>18.036767256330211</v>
      </c>
      <c r="AN228" s="2">
        <f>+Help_FC!$G228*Help_FC!AH228</f>
        <v>30.000000000000004</v>
      </c>
      <c r="AO228" s="2">
        <f>+Help_FC!$G228*Help_FC!AI228</f>
        <v>123.99999999999999</v>
      </c>
      <c r="AP228" s="2">
        <f>+Help_FC!$G228*Help_FC!AJ228</f>
        <v>12.051810051237169</v>
      </c>
      <c r="AQ228" s="2">
        <f>+Help_FC!$G228*Help_FC!AK228</f>
        <v>245.97883774417659</v>
      </c>
      <c r="AR228" s="1478">
        <f>+Help_FC!$G228*Help_FC!AL228</f>
        <v>35.071019771071796</v>
      </c>
      <c r="AS228" s="1478">
        <f>+Help_FC!$G228*Help_FC!AM228</f>
        <v>13.007284079084286</v>
      </c>
      <c r="AV228" s="5">
        <v>1</v>
      </c>
    </row>
    <row r="229" spans="1:48" x14ac:dyDescent="0.2">
      <c r="A229" s="1">
        <v>45153</v>
      </c>
      <c r="B229" s="2">
        <f>+Help_FC!$G229*Help_FC!I229</f>
        <v>648.10960804717274</v>
      </c>
      <c r="C229" s="2">
        <f>+Help_FC!$G229*Help_FC!J229</f>
        <v>402.53208463406173</v>
      </c>
      <c r="D229" s="2">
        <f>+Help_FC!$G229*Help_FC!K229</f>
        <v>121.40131807145295</v>
      </c>
      <c r="E229" s="2">
        <f>+Help_FC!$G229*Help_FC!L229</f>
        <v>101.24869927159209</v>
      </c>
      <c r="F229" s="2">
        <f>+Help_FC!$G229*Help_FC!M229</f>
        <v>273.75981357716228</v>
      </c>
      <c r="G229" s="2">
        <f>+Help_FC!$G229*Help_FC!N229</f>
        <v>325.61746536977137</v>
      </c>
      <c r="H229" s="1478">
        <f>24*Help_FC!R229/Help_FC!$P229</f>
        <v>273.75981357716228</v>
      </c>
      <c r="I229" s="1478">
        <f>24*Help_FC!S229/Help_FC!$P229</f>
        <v>320.9590704127645</v>
      </c>
      <c r="J229" s="1478">
        <f>24*Help_FC!T229/Help_FC!$P229</f>
        <v>20.45091918140826</v>
      </c>
      <c r="K229" s="1478">
        <f>24*Help_FC!U229/Help_FC!$P229</f>
        <v>12.131113423517171</v>
      </c>
      <c r="L229" s="1478">
        <f>24*Help_FC!V229/Help_FC!$P229</f>
        <v>2.4001040582726327</v>
      </c>
      <c r="M229" s="1478">
        <f>24*Help_FC!W229/Help_FC!$P229</f>
        <v>748.01477627471388</v>
      </c>
      <c r="N229" s="2">
        <f>100*Help_FC!H228</f>
        <v>100</v>
      </c>
      <c r="O229" s="2">
        <f t="shared" si="2"/>
        <v>648.10960804717274</v>
      </c>
      <c r="P229" s="2">
        <f t="shared" si="0"/>
        <v>402.53208463406173</v>
      </c>
      <c r="Q229" s="2">
        <f t="shared" si="0"/>
        <v>121.40131807145295</v>
      </c>
      <c r="R229" s="2">
        <f t="shared" si="0"/>
        <v>101.24869927159209</v>
      </c>
      <c r="S229" s="2">
        <f t="shared" si="0"/>
        <v>273.75981357716228</v>
      </c>
      <c r="T229" s="2">
        <f t="shared" si="0"/>
        <v>325.61746536977137</v>
      </c>
      <c r="U229" s="1478">
        <f t="shared" si="0"/>
        <v>273.75981357716228</v>
      </c>
      <c r="V229" s="1478">
        <f t="shared" si="0"/>
        <v>320.9590704127645</v>
      </c>
      <c r="W229" s="1478">
        <f t="shared" si="0"/>
        <v>20.45091918140826</v>
      </c>
      <c r="X229" s="1478">
        <f t="shared" si="1"/>
        <v>12.131113423517171</v>
      </c>
      <c r="Y229" s="1478">
        <f t="shared" si="1"/>
        <v>2.4001040582726327</v>
      </c>
      <c r="Z229" s="1478">
        <f t="shared" si="1"/>
        <v>748.01477627471388</v>
      </c>
      <c r="AA229" s="2">
        <v>93</v>
      </c>
      <c r="AC229" s="878">
        <v>1</v>
      </c>
      <c r="AE229" s="2">
        <f>+Help_FC!$G229*Help_FC!Y229</f>
        <v>268.4703433922997</v>
      </c>
      <c r="AF229" s="2">
        <f>+Help_FC!$G229*Help_FC!Z229</f>
        <v>134.06174124176206</v>
      </c>
      <c r="AG229" s="2">
        <f>+Help_FC!$G229*Help_FC!AA229</f>
        <v>0</v>
      </c>
      <c r="AH229" s="2">
        <f>+Help_FC!$G229*Help_FC!AB229</f>
        <v>222.65001734304505</v>
      </c>
      <c r="AI229" s="2">
        <f>+Help_FC!$G229*Help_FC!AC229</f>
        <v>22.927506070065903</v>
      </c>
      <c r="AJ229" s="2">
        <f>+Help_FC!$G229*Help_FC!AD229</f>
        <v>38.512048667331847</v>
      </c>
      <c r="AK229" s="2">
        <f>+Help_FC!$G229*Help_FC!AE229</f>
        <v>23.239680887963925</v>
      </c>
      <c r="AL229" s="2">
        <f>+Help_FC!$G229*Help_FC!AF229</f>
        <v>17.169614984391259</v>
      </c>
      <c r="AM229" s="2">
        <f>+Help_FC!$G229*Help_FC!AG229</f>
        <v>18.036767256330211</v>
      </c>
      <c r="AN229" s="2">
        <f>+Help_FC!$G229*Help_FC!AH229</f>
        <v>30.000000000000004</v>
      </c>
      <c r="AO229" s="2">
        <f>+Help_FC!$G229*Help_FC!AI229</f>
        <v>123.99999999999999</v>
      </c>
      <c r="AP229" s="2">
        <f>+Help_FC!$G229*Help_FC!AJ229</f>
        <v>12.051810051237169</v>
      </c>
      <c r="AQ229" s="2">
        <f>+Help_FC!$G229*Help_FC!AK229</f>
        <v>245.97883774417659</v>
      </c>
      <c r="AR229" s="1478">
        <f>+Help_FC!$G229*Help_FC!AL229</f>
        <v>35.071019771071796</v>
      </c>
      <c r="AS229" s="1478">
        <f>+Help_FC!$G229*Help_FC!AM229</f>
        <v>13.007284079084286</v>
      </c>
      <c r="AV229" s="5">
        <v>1</v>
      </c>
    </row>
    <row r="230" spans="1:48" x14ac:dyDescent="0.2">
      <c r="A230" s="1">
        <v>45154</v>
      </c>
      <c r="B230" s="2">
        <f>+Help_FC!$G230*Help_FC!I230</f>
        <v>648.10960804717274</v>
      </c>
      <c r="C230" s="2">
        <f>+Help_FC!$G230*Help_FC!J230</f>
        <v>402.53208463406173</v>
      </c>
      <c r="D230" s="2">
        <f>+Help_FC!$G230*Help_FC!K230</f>
        <v>121.40131807145295</v>
      </c>
      <c r="E230" s="2">
        <f>+Help_FC!$G230*Help_FC!L230</f>
        <v>101.24869927159209</v>
      </c>
      <c r="F230" s="2">
        <f>+Help_FC!$G230*Help_FC!M230</f>
        <v>273.75981357716228</v>
      </c>
      <c r="G230" s="2">
        <f>+Help_FC!$G230*Help_FC!N230</f>
        <v>325.61746536977137</v>
      </c>
      <c r="H230" s="1478">
        <f>24*Help_FC!R230/Help_FC!$P230</f>
        <v>273.75981357716228</v>
      </c>
      <c r="I230" s="1478">
        <f>24*Help_FC!S230/Help_FC!$P230</f>
        <v>320.9590704127645</v>
      </c>
      <c r="J230" s="1478">
        <f>24*Help_FC!T230/Help_FC!$P230</f>
        <v>20.45091918140826</v>
      </c>
      <c r="K230" s="1478">
        <f>24*Help_FC!U230/Help_FC!$P230</f>
        <v>12.131113423517171</v>
      </c>
      <c r="L230" s="1478">
        <f>24*Help_FC!V230/Help_FC!$P230</f>
        <v>2.4001040582726327</v>
      </c>
      <c r="M230" s="1478">
        <f>24*Help_FC!W230/Help_FC!$P230</f>
        <v>748.01477627471388</v>
      </c>
      <c r="N230" s="2">
        <f>100*Help_FC!H229</f>
        <v>100</v>
      </c>
      <c r="O230" s="2">
        <f t="shared" si="2"/>
        <v>648.10960804717274</v>
      </c>
      <c r="P230" s="2">
        <f t="shared" si="0"/>
        <v>402.53208463406173</v>
      </c>
      <c r="Q230" s="2">
        <f t="shared" si="0"/>
        <v>121.40131807145295</v>
      </c>
      <c r="R230" s="2">
        <f t="shared" si="0"/>
        <v>101.24869927159209</v>
      </c>
      <c r="S230" s="2">
        <f t="shared" si="0"/>
        <v>273.75981357716228</v>
      </c>
      <c r="T230" s="2">
        <f t="shared" si="0"/>
        <v>325.61746536977137</v>
      </c>
      <c r="U230" s="1478">
        <f t="shared" si="0"/>
        <v>273.75981357716228</v>
      </c>
      <c r="V230" s="1478">
        <f t="shared" si="0"/>
        <v>320.9590704127645</v>
      </c>
      <c r="W230" s="1478">
        <f t="shared" si="0"/>
        <v>20.45091918140826</v>
      </c>
      <c r="X230" s="1478">
        <f t="shared" si="1"/>
        <v>12.131113423517171</v>
      </c>
      <c r="Y230" s="1478">
        <f t="shared" si="1"/>
        <v>2.4001040582726327</v>
      </c>
      <c r="Z230" s="1478">
        <f t="shared" si="1"/>
        <v>748.01477627471388</v>
      </c>
      <c r="AA230" s="2">
        <v>93</v>
      </c>
      <c r="AC230" s="878">
        <v>1</v>
      </c>
      <c r="AE230" s="2">
        <f>+Help_FC!$G230*Help_FC!Y230</f>
        <v>268.4703433922997</v>
      </c>
      <c r="AF230" s="2">
        <f>+Help_FC!$G230*Help_FC!Z230</f>
        <v>134.06174124176206</v>
      </c>
      <c r="AG230" s="2">
        <f>+Help_FC!$G230*Help_FC!AA230</f>
        <v>0</v>
      </c>
      <c r="AH230" s="2">
        <f>+Help_FC!$G230*Help_FC!AB230</f>
        <v>222.65001734304505</v>
      </c>
      <c r="AI230" s="2">
        <f>+Help_FC!$G230*Help_FC!AC230</f>
        <v>22.927506070065903</v>
      </c>
      <c r="AJ230" s="2">
        <f>+Help_FC!$G230*Help_FC!AD230</f>
        <v>38.512048667331847</v>
      </c>
      <c r="AK230" s="2">
        <f>+Help_FC!$G230*Help_FC!AE230</f>
        <v>23.239680887963925</v>
      </c>
      <c r="AL230" s="2">
        <f>+Help_FC!$G230*Help_FC!AF230</f>
        <v>17.169614984391259</v>
      </c>
      <c r="AM230" s="2">
        <f>+Help_FC!$G230*Help_FC!AG230</f>
        <v>18.036767256330211</v>
      </c>
      <c r="AN230" s="2">
        <f>+Help_FC!$G230*Help_FC!AH230</f>
        <v>30.000000000000004</v>
      </c>
      <c r="AO230" s="2">
        <f>+Help_FC!$G230*Help_FC!AI230</f>
        <v>123.99999999999999</v>
      </c>
      <c r="AP230" s="2">
        <f>+Help_FC!$G230*Help_FC!AJ230</f>
        <v>12.051810051237169</v>
      </c>
      <c r="AQ230" s="2">
        <f>+Help_FC!$G230*Help_FC!AK230</f>
        <v>245.97883774417659</v>
      </c>
      <c r="AR230" s="1478">
        <f>+Help_FC!$G230*Help_FC!AL230</f>
        <v>35.071019771071796</v>
      </c>
      <c r="AS230" s="1478">
        <f>+Help_FC!$G230*Help_FC!AM230</f>
        <v>13.007284079084286</v>
      </c>
      <c r="AV230" s="5">
        <v>1</v>
      </c>
    </row>
    <row r="231" spans="1:48" x14ac:dyDescent="0.2">
      <c r="A231" s="1">
        <v>45155</v>
      </c>
      <c r="B231" s="2">
        <f>+Help_FC!$G231*Help_FC!I231</f>
        <v>648.10960804717274</v>
      </c>
      <c r="C231" s="2">
        <f>+Help_FC!$G231*Help_FC!J231</f>
        <v>402.53208463406173</v>
      </c>
      <c r="D231" s="2">
        <f>+Help_FC!$G231*Help_FC!K231</f>
        <v>121.40131807145295</v>
      </c>
      <c r="E231" s="2">
        <f>+Help_FC!$G231*Help_FC!L231</f>
        <v>101.24869927159209</v>
      </c>
      <c r="F231" s="2">
        <f>+Help_FC!$G231*Help_FC!M231</f>
        <v>273.75981357716228</v>
      </c>
      <c r="G231" s="2">
        <f>+Help_FC!$G231*Help_FC!N231</f>
        <v>325.61746536977137</v>
      </c>
      <c r="H231" s="1478">
        <f>24*Help_FC!R231/Help_FC!$P231</f>
        <v>273.75981357716228</v>
      </c>
      <c r="I231" s="1478">
        <f>24*Help_FC!S231/Help_FC!$P231</f>
        <v>320.9590704127645</v>
      </c>
      <c r="J231" s="1478">
        <f>24*Help_FC!T231/Help_FC!$P231</f>
        <v>20.45091918140826</v>
      </c>
      <c r="K231" s="1478">
        <f>24*Help_FC!U231/Help_FC!$P231</f>
        <v>12.131113423517171</v>
      </c>
      <c r="L231" s="1478">
        <f>24*Help_FC!V231/Help_FC!$P231</f>
        <v>2.4001040582726327</v>
      </c>
      <c r="M231" s="1478">
        <f>24*Help_FC!W231/Help_FC!$P231</f>
        <v>748.01477627471388</v>
      </c>
      <c r="N231" s="2">
        <f>100*Help_FC!H230</f>
        <v>100</v>
      </c>
      <c r="O231" s="2">
        <f t="shared" si="2"/>
        <v>648.10960804717274</v>
      </c>
      <c r="P231" s="2">
        <f t="shared" si="2"/>
        <v>402.53208463406173</v>
      </c>
      <c r="Q231" s="2">
        <f t="shared" si="2"/>
        <v>121.40131807145295</v>
      </c>
      <c r="R231" s="2">
        <f t="shared" si="2"/>
        <v>101.24869927159209</v>
      </c>
      <c r="S231" s="2">
        <f t="shared" si="2"/>
        <v>273.75981357716228</v>
      </c>
      <c r="T231" s="2">
        <f t="shared" si="2"/>
        <v>325.61746536977137</v>
      </c>
      <c r="U231" s="1478">
        <f t="shared" si="2"/>
        <v>273.75981357716228</v>
      </c>
      <c r="V231" s="1478">
        <f t="shared" si="2"/>
        <v>320.9590704127645</v>
      </c>
      <c r="W231" s="1478">
        <f t="shared" si="2"/>
        <v>20.45091918140826</v>
      </c>
      <c r="X231" s="1478">
        <f t="shared" si="2"/>
        <v>12.131113423517171</v>
      </c>
      <c r="Y231" s="1478">
        <f t="shared" si="2"/>
        <v>2.4001040582726327</v>
      </c>
      <c r="Z231" s="1478">
        <f t="shared" si="2"/>
        <v>748.01477627471388</v>
      </c>
      <c r="AA231" s="2">
        <v>93</v>
      </c>
      <c r="AC231" s="878">
        <v>1</v>
      </c>
      <c r="AE231" s="2">
        <f>+Help_FC!$G231*Help_FC!Y231</f>
        <v>268.4703433922997</v>
      </c>
      <c r="AF231" s="2">
        <f>+Help_FC!$G231*Help_FC!Z231</f>
        <v>134.06174124176206</v>
      </c>
      <c r="AG231" s="2">
        <f>+Help_FC!$G231*Help_FC!AA231</f>
        <v>0</v>
      </c>
      <c r="AH231" s="2">
        <f>+Help_FC!$G231*Help_FC!AB231</f>
        <v>222.65001734304505</v>
      </c>
      <c r="AI231" s="2">
        <f>+Help_FC!$G231*Help_FC!AC231</f>
        <v>22.927506070065903</v>
      </c>
      <c r="AJ231" s="2">
        <f>+Help_FC!$G231*Help_FC!AD231</f>
        <v>38.512048667331847</v>
      </c>
      <c r="AK231" s="2">
        <f>+Help_FC!$G231*Help_FC!AE231</f>
        <v>23.239680887963925</v>
      </c>
      <c r="AL231" s="2">
        <f>+Help_FC!$G231*Help_FC!AF231</f>
        <v>17.169614984391259</v>
      </c>
      <c r="AM231" s="2">
        <f>+Help_FC!$G231*Help_FC!AG231</f>
        <v>18.036767256330211</v>
      </c>
      <c r="AN231" s="2">
        <f>+Help_FC!$G231*Help_FC!AH231</f>
        <v>30.000000000000004</v>
      </c>
      <c r="AO231" s="2">
        <f>+Help_FC!$G231*Help_FC!AI231</f>
        <v>123.99999999999999</v>
      </c>
      <c r="AP231" s="2">
        <f>+Help_FC!$G231*Help_FC!AJ231</f>
        <v>12.051810051237169</v>
      </c>
      <c r="AQ231" s="2">
        <f>+Help_FC!$G231*Help_FC!AK231</f>
        <v>245.97883774417659</v>
      </c>
      <c r="AR231" s="1478">
        <f>+Help_FC!$G231*Help_FC!AL231</f>
        <v>35.071019771071796</v>
      </c>
      <c r="AS231" s="1478">
        <f>+Help_FC!$G231*Help_FC!AM231</f>
        <v>13.007284079084286</v>
      </c>
      <c r="AV231" s="5">
        <v>1</v>
      </c>
    </row>
    <row r="232" spans="1:48" x14ac:dyDescent="0.2">
      <c r="A232" s="1">
        <v>45156</v>
      </c>
      <c r="B232" s="2">
        <f>+Help_FC!$G232*Help_FC!I232</f>
        <v>648.10960804717274</v>
      </c>
      <c r="C232" s="2">
        <f>+Help_FC!$G232*Help_FC!J232</f>
        <v>402.53208463406173</v>
      </c>
      <c r="D232" s="2">
        <f>+Help_FC!$G232*Help_FC!K232</f>
        <v>121.40131807145295</v>
      </c>
      <c r="E232" s="2">
        <f>+Help_FC!$G232*Help_FC!L232</f>
        <v>101.24869927159209</v>
      </c>
      <c r="F232" s="2">
        <f>+Help_FC!$G232*Help_FC!M232</f>
        <v>273.75981357716228</v>
      </c>
      <c r="G232" s="2">
        <f>+Help_FC!$G232*Help_FC!N232</f>
        <v>325.61746536977137</v>
      </c>
      <c r="H232" s="1478">
        <f>24*Help_FC!R232/Help_FC!$P232</f>
        <v>273.75981357716228</v>
      </c>
      <c r="I232" s="1478">
        <f>24*Help_FC!S232/Help_FC!$P232</f>
        <v>320.9590704127645</v>
      </c>
      <c r="J232" s="1478">
        <f>24*Help_FC!T232/Help_FC!$P232</f>
        <v>20.45091918140826</v>
      </c>
      <c r="K232" s="1478">
        <f>24*Help_FC!U232/Help_FC!$P232</f>
        <v>12.131113423517171</v>
      </c>
      <c r="L232" s="1478">
        <f>24*Help_FC!V232/Help_FC!$P232</f>
        <v>2.4001040582726327</v>
      </c>
      <c r="M232" s="1478">
        <f>24*Help_FC!W232/Help_FC!$P232</f>
        <v>748.01477627471388</v>
      </c>
      <c r="N232" s="2">
        <f>100*Help_FC!H231</f>
        <v>100</v>
      </c>
      <c r="O232" s="2">
        <f t="shared" si="2"/>
        <v>648.10960804717274</v>
      </c>
      <c r="P232" s="2">
        <f t="shared" si="2"/>
        <v>402.53208463406173</v>
      </c>
      <c r="Q232" s="2">
        <f t="shared" si="2"/>
        <v>121.40131807145295</v>
      </c>
      <c r="R232" s="2">
        <f t="shared" si="2"/>
        <v>101.24869927159209</v>
      </c>
      <c r="S232" s="2">
        <f t="shared" si="2"/>
        <v>273.75981357716228</v>
      </c>
      <c r="T232" s="2">
        <f t="shared" si="2"/>
        <v>325.61746536977137</v>
      </c>
      <c r="U232" s="1478">
        <f t="shared" si="2"/>
        <v>273.75981357716228</v>
      </c>
      <c r="V232" s="1478">
        <f t="shared" si="2"/>
        <v>320.9590704127645</v>
      </c>
      <c r="W232" s="1478">
        <f t="shared" si="2"/>
        <v>20.45091918140826</v>
      </c>
      <c r="X232" s="1478">
        <f t="shared" si="2"/>
        <v>12.131113423517171</v>
      </c>
      <c r="Y232" s="1478">
        <f t="shared" si="2"/>
        <v>2.4001040582726327</v>
      </c>
      <c r="Z232" s="1478">
        <f t="shared" si="2"/>
        <v>748.01477627471388</v>
      </c>
      <c r="AA232" s="2">
        <v>93</v>
      </c>
      <c r="AC232" s="878">
        <v>1</v>
      </c>
      <c r="AE232" s="2">
        <f>+Help_FC!$G232*Help_FC!Y232</f>
        <v>268.4703433922997</v>
      </c>
      <c r="AF232" s="2">
        <f>+Help_FC!$G232*Help_FC!Z232</f>
        <v>134.06174124176206</v>
      </c>
      <c r="AG232" s="2">
        <f>+Help_FC!$G232*Help_FC!AA232</f>
        <v>0</v>
      </c>
      <c r="AH232" s="2">
        <f>+Help_FC!$G232*Help_FC!AB232</f>
        <v>222.65001734304505</v>
      </c>
      <c r="AI232" s="2">
        <f>+Help_FC!$G232*Help_FC!AC232</f>
        <v>22.927506070065903</v>
      </c>
      <c r="AJ232" s="2">
        <f>+Help_FC!$G232*Help_FC!AD232</f>
        <v>38.512048667331847</v>
      </c>
      <c r="AK232" s="2">
        <f>+Help_FC!$G232*Help_FC!AE232</f>
        <v>23.239680887963925</v>
      </c>
      <c r="AL232" s="2">
        <f>+Help_FC!$G232*Help_FC!AF232</f>
        <v>17.169614984391259</v>
      </c>
      <c r="AM232" s="2">
        <f>+Help_FC!$G232*Help_FC!AG232</f>
        <v>18.036767256330211</v>
      </c>
      <c r="AN232" s="2">
        <f>+Help_FC!$G232*Help_FC!AH232</f>
        <v>30.000000000000004</v>
      </c>
      <c r="AO232" s="2">
        <f>+Help_FC!$G232*Help_FC!AI232</f>
        <v>123.99999999999999</v>
      </c>
      <c r="AP232" s="2">
        <f>+Help_FC!$G232*Help_FC!AJ232</f>
        <v>12.051810051237169</v>
      </c>
      <c r="AQ232" s="2">
        <f>+Help_FC!$G232*Help_FC!AK232</f>
        <v>245.97883774417659</v>
      </c>
      <c r="AR232" s="1478">
        <f>+Help_FC!$G232*Help_FC!AL232</f>
        <v>35.071019771071796</v>
      </c>
      <c r="AS232" s="1478">
        <f>+Help_FC!$G232*Help_FC!AM232</f>
        <v>13.007284079084286</v>
      </c>
      <c r="AV232" s="5">
        <v>1</v>
      </c>
    </row>
    <row r="233" spans="1:48" x14ac:dyDescent="0.2">
      <c r="A233" s="1">
        <v>45157</v>
      </c>
      <c r="B233" s="2">
        <f>+Help_FC!$G233*Help_FC!I233</f>
        <v>648.10960804717274</v>
      </c>
      <c r="C233" s="2">
        <f>+Help_FC!$G233*Help_FC!J233</f>
        <v>402.53208463406173</v>
      </c>
      <c r="D233" s="2">
        <f>+Help_FC!$G233*Help_FC!K233</f>
        <v>121.40131807145295</v>
      </c>
      <c r="E233" s="2">
        <f>+Help_FC!$G233*Help_FC!L233</f>
        <v>101.24869927159209</v>
      </c>
      <c r="F233" s="2">
        <f>+Help_FC!$G233*Help_FC!M233</f>
        <v>273.75981357716228</v>
      </c>
      <c r="G233" s="2">
        <f>+Help_FC!$G233*Help_FC!N233</f>
        <v>325.61746536977137</v>
      </c>
      <c r="H233" s="1478">
        <f>24*Help_FC!R233/Help_FC!$P233</f>
        <v>273.75981357716228</v>
      </c>
      <c r="I233" s="1478">
        <f>24*Help_FC!S233/Help_FC!$P233</f>
        <v>320.9590704127645</v>
      </c>
      <c r="J233" s="1478">
        <f>24*Help_FC!T233/Help_FC!$P233</f>
        <v>20.45091918140826</v>
      </c>
      <c r="K233" s="1478">
        <f>24*Help_FC!U233/Help_FC!$P233</f>
        <v>12.131113423517171</v>
      </c>
      <c r="L233" s="1478">
        <f>24*Help_FC!V233/Help_FC!$P233</f>
        <v>2.4001040582726327</v>
      </c>
      <c r="M233" s="1478">
        <f>24*Help_FC!W233/Help_FC!$P233</f>
        <v>748.01477627471388</v>
      </c>
      <c r="N233" s="2">
        <f>100*Help_FC!H232</f>
        <v>100</v>
      </c>
      <c r="O233" s="2">
        <f t="shared" si="2"/>
        <v>648.10960804717274</v>
      </c>
      <c r="P233" s="2">
        <f t="shared" si="2"/>
        <v>402.53208463406173</v>
      </c>
      <c r="Q233" s="2">
        <f t="shared" si="2"/>
        <v>121.40131807145295</v>
      </c>
      <c r="R233" s="2">
        <f t="shared" si="2"/>
        <v>101.24869927159209</v>
      </c>
      <c r="S233" s="2">
        <f t="shared" si="2"/>
        <v>273.75981357716228</v>
      </c>
      <c r="T233" s="2">
        <f t="shared" si="2"/>
        <v>325.61746536977137</v>
      </c>
      <c r="U233" s="1478">
        <f t="shared" si="2"/>
        <v>273.75981357716228</v>
      </c>
      <c r="V233" s="1478">
        <f t="shared" si="2"/>
        <v>320.9590704127645</v>
      </c>
      <c r="W233" s="1478">
        <f t="shared" si="2"/>
        <v>20.45091918140826</v>
      </c>
      <c r="X233" s="1478">
        <f t="shared" si="2"/>
        <v>12.131113423517171</v>
      </c>
      <c r="Y233" s="1478">
        <f t="shared" si="2"/>
        <v>2.4001040582726327</v>
      </c>
      <c r="Z233" s="1478">
        <f t="shared" si="2"/>
        <v>748.01477627471388</v>
      </c>
      <c r="AA233" s="2">
        <v>93</v>
      </c>
      <c r="AC233" s="878">
        <v>1</v>
      </c>
      <c r="AE233" s="2">
        <f>+Help_FC!$G233*Help_FC!Y233</f>
        <v>268.4703433922997</v>
      </c>
      <c r="AF233" s="2">
        <f>+Help_FC!$G233*Help_FC!Z233</f>
        <v>134.06174124176206</v>
      </c>
      <c r="AG233" s="2">
        <f>+Help_FC!$G233*Help_FC!AA233</f>
        <v>0</v>
      </c>
      <c r="AH233" s="2">
        <f>+Help_FC!$G233*Help_FC!AB233</f>
        <v>222.65001734304505</v>
      </c>
      <c r="AI233" s="2">
        <f>+Help_FC!$G233*Help_FC!AC233</f>
        <v>22.927506070065903</v>
      </c>
      <c r="AJ233" s="2">
        <f>+Help_FC!$G233*Help_FC!AD233</f>
        <v>38.512048667331847</v>
      </c>
      <c r="AK233" s="2">
        <f>+Help_FC!$G233*Help_FC!AE233</f>
        <v>23.239680887963925</v>
      </c>
      <c r="AL233" s="2">
        <f>+Help_FC!$G233*Help_FC!AF233</f>
        <v>17.169614984391259</v>
      </c>
      <c r="AM233" s="2">
        <f>+Help_FC!$G233*Help_FC!AG233</f>
        <v>18.036767256330211</v>
      </c>
      <c r="AN233" s="2">
        <f>+Help_FC!$G233*Help_FC!AH233</f>
        <v>30.000000000000004</v>
      </c>
      <c r="AO233" s="2">
        <f>+Help_FC!$G233*Help_FC!AI233</f>
        <v>123.99999999999999</v>
      </c>
      <c r="AP233" s="2">
        <f>+Help_FC!$G233*Help_FC!AJ233</f>
        <v>12.051810051237169</v>
      </c>
      <c r="AQ233" s="2">
        <f>+Help_FC!$G233*Help_FC!AK233</f>
        <v>245.97883774417659</v>
      </c>
      <c r="AR233" s="1478">
        <f>+Help_FC!$G233*Help_FC!AL233</f>
        <v>35.071019771071796</v>
      </c>
      <c r="AS233" s="1478">
        <f>+Help_FC!$G233*Help_FC!AM233</f>
        <v>13.007284079084286</v>
      </c>
      <c r="AV233" s="5">
        <v>1</v>
      </c>
    </row>
    <row r="234" spans="1:48" x14ac:dyDescent="0.2">
      <c r="A234" s="1">
        <v>45158</v>
      </c>
      <c r="B234" s="2">
        <f>+Help_FC!$G234*Help_FC!I234</f>
        <v>648.10960804717274</v>
      </c>
      <c r="C234" s="2">
        <f>+Help_FC!$G234*Help_FC!J234</f>
        <v>402.53208463406173</v>
      </c>
      <c r="D234" s="2">
        <f>+Help_FC!$G234*Help_FC!K234</f>
        <v>121.40131807145295</v>
      </c>
      <c r="E234" s="2">
        <f>+Help_FC!$G234*Help_FC!L234</f>
        <v>101.24869927159209</v>
      </c>
      <c r="F234" s="2">
        <f>+Help_FC!$G234*Help_FC!M234</f>
        <v>273.75981357716228</v>
      </c>
      <c r="G234" s="2">
        <f>+Help_FC!$G234*Help_FC!N234</f>
        <v>325.61746536977137</v>
      </c>
      <c r="H234" s="1478">
        <f>24*Help_FC!R234/Help_FC!$P234</f>
        <v>273.75981357716228</v>
      </c>
      <c r="I234" s="1478">
        <f>24*Help_FC!S234/Help_FC!$P234</f>
        <v>320.9590704127645</v>
      </c>
      <c r="J234" s="1478">
        <f>24*Help_FC!T234/Help_FC!$P234</f>
        <v>20.45091918140826</v>
      </c>
      <c r="K234" s="1478">
        <f>24*Help_FC!U234/Help_FC!$P234</f>
        <v>12.131113423517171</v>
      </c>
      <c r="L234" s="1478">
        <f>24*Help_FC!V234/Help_FC!$P234</f>
        <v>2.4001040582726327</v>
      </c>
      <c r="M234" s="1478">
        <f>24*Help_FC!W234/Help_FC!$P234</f>
        <v>748.01477627471388</v>
      </c>
      <c r="N234" s="2">
        <f>100*Help_FC!H233</f>
        <v>100</v>
      </c>
      <c r="O234" s="2">
        <f t="shared" si="2"/>
        <v>648.10960804717274</v>
      </c>
      <c r="P234" s="2">
        <f t="shared" si="2"/>
        <v>402.53208463406173</v>
      </c>
      <c r="Q234" s="2">
        <f t="shared" si="2"/>
        <v>121.40131807145295</v>
      </c>
      <c r="R234" s="2">
        <f t="shared" si="2"/>
        <v>101.24869927159209</v>
      </c>
      <c r="S234" s="2">
        <f t="shared" si="2"/>
        <v>273.75981357716228</v>
      </c>
      <c r="T234" s="2">
        <f t="shared" si="2"/>
        <v>325.61746536977137</v>
      </c>
      <c r="U234" s="1478">
        <f t="shared" si="2"/>
        <v>273.75981357716228</v>
      </c>
      <c r="V234" s="1478">
        <f t="shared" si="2"/>
        <v>320.9590704127645</v>
      </c>
      <c r="W234" s="1478">
        <f t="shared" si="2"/>
        <v>20.45091918140826</v>
      </c>
      <c r="X234" s="1478">
        <f t="shared" si="2"/>
        <v>12.131113423517171</v>
      </c>
      <c r="Y234" s="1478">
        <f t="shared" si="2"/>
        <v>2.4001040582726327</v>
      </c>
      <c r="Z234" s="1478">
        <f t="shared" si="2"/>
        <v>748.01477627471388</v>
      </c>
      <c r="AA234" s="2">
        <v>93</v>
      </c>
      <c r="AC234" s="878">
        <v>1</v>
      </c>
      <c r="AE234" s="2">
        <f>+Help_FC!$G234*Help_FC!Y234</f>
        <v>268.4703433922997</v>
      </c>
      <c r="AF234" s="2">
        <f>+Help_FC!$G234*Help_FC!Z234</f>
        <v>134.06174124176206</v>
      </c>
      <c r="AG234" s="2">
        <f>+Help_FC!$G234*Help_FC!AA234</f>
        <v>0</v>
      </c>
      <c r="AH234" s="2">
        <f>+Help_FC!$G234*Help_FC!AB234</f>
        <v>222.65001734304505</v>
      </c>
      <c r="AI234" s="2">
        <f>+Help_FC!$G234*Help_FC!AC234</f>
        <v>22.927506070065903</v>
      </c>
      <c r="AJ234" s="2">
        <f>+Help_FC!$G234*Help_FC!AD234</f>
        <v>38.512048667331847</v>
      </c>
      <c r="AK234" s="2">
        <f>+Help_FC!$G234*Help_FC!AE234</f>
        <v>23.239680887963925</v>
      </c>
      <c r="AL234" s="2">
        <f>+Help_FC!$G234*Help_FC!AF234</f>
        <v>17.169614984391259</v>
      </c>
      <c r="AM234" s="2">
        <f>+Help_FC!$G234*Help_FC!AG234</f>
        <v>18.036767256330211</v>
      </c>
      <c r="AN234" s="2">
        <f>+Help_FC!$G234*Help_FC!AH234</f>
        <v>30.000000000000004</v>
      </c>
      <c r="AO234" s="2">
        <f>+Help_FC!$G234*Help_FC!AI234</f>
        <v>123.99999999999999</v>
      </c>
      <c r="AP234" s="2">
        <f>+Help_FC!$G234*Help_FC!AJ234</f>
        <v>12.051810051237169</v>
      </c>
      <c r="AQ234" s="2">
        <f>+Help_FC!$G234*Help_FC!AK234</f>
        <v>245.97883774417659</v>
      </c>
      <c r="AR234" s="1478">
        <f>+Help_FC!$G234*Help_FC!AL234</f>
        <v>35.071019771071796</v>
      </c>
      <c r="AS234" s="1478">
        <f>+Help_FC!$G234*Help_FC!AM234</f>
        <v>13.007284079084286</v>
      </c>
      <c r="AV234" s="5">
        <v>1</v>
      </c>
    </row>
    <row r="235" spans="1:48" x14ac:dyDescent="0.2">
      <c r="A235" s="1">
        <v>45159</v>
      </c>
      <c r="B235" s="2">
        <f>+Help_FC!$G235*Help_FC!I235</f>
        <v>648.10960804717274</v>
      </c>
      <c r="C235" s="2">
        <f>+Help_FC!$G235*Help_FC!J235</f>
        <v>402.53208463406173</v>
      </c>
      <c r="D235" s="2">
        <f>+Help_FC!$G235*Help_FC!K235</f>
        <v>121.40131807145295</v>
      </c>
      <c r="E235" s="2">
        <f>+Help_FC!$G235*Help_FC!L235</f>
        <v>101.24869927159209</v>
      </c>
      <c r="F235" s="2">
        <f>+Help_FC!$G235*Help_FC!M235</f>
        <v>273.75981357716228</v>
      </c>
      <c r="G235" s="2">
        <f>+Help_FC!$G235*Help_FC!N235</f>
        <v>325.61746536977137</v>
      </c>
      <c r="H235" s="1478">
        <f>24*Help_FC!R235/Help_FC!$P235</f>
        <v>273.75981357716228</v>
      </c>
      <c r="I235" s="1478">
        <f>24*Help_FC!S235/Help_FC!$P235</f>
        <v>320.9590704127645</v>
      </c>
      <c r="J235" s="1478">
        <f>24*Help_FC!T235/Help_FC!$P235</f>
        <v>20.45091918140826</v>
      </c>
      <c r="K235" s="1478">
        <f>24*Help_FC!U235/Help_FC!$P235</f>
        <v>12.131113423517171</v>
      </c>
      <c r="L235" s="1478">
        <f>24*Help_FC!V235/Help_FC!$P235</f>
        <v>2.4001040582726327</v>
      </c>
      <c r="M235" s="1478">
        <f>24*Help_FC!W235/Help_FC!$P235</f>
        <v>748.01477627471388</v>
      </c>
      <c r="N235" s="2">
        <f>100*Help_FC!H234</f>
        <v>100</v>
      </c>
      <c r="O235" s="2">
        <f t="shared" si="2"/>
        <v>648.10960804717274</v>
      </c>
      <c r="P235" s="2">
        <f t="shared" si="2"/>
        <v>402.53208463406173</v>
      </c>
      <c r="Q235" s="2">
        <f t="shared" si="2"/>
        <v>121.40131807145295</v>
      </c>
      <c r="R235" s="2">
        <f t="shared" si="2"/>
        <v>101.24869927159209</v>
      </c>
      <c r="S235" s="2">
        <f t="shared" si="2"/>
        <v>273.75981357716228</v>
      </c>
      <c r="T235" s="2">
        <f t="shared" si="2"/>
        <v>325.61746536977137</v>
      </c>
      <c r="U235" s="1478">
        <f t="shared" si="2"/>
        <v>273.75981357716228</v>
      </c>
      <c r="V235" s="1478">
        <f t="shared" si="2"/>
        <v>320.9590704127645</v>
      </c>
      <c r="W235" s="1478">
        <f t="shared" si="2"/>
        <v>20.45091918140826</v>
      </c>
      <c r="X235" s="1478">
        <f t="shared" si="2"/>
        <v>12.131113423517171</v>
      </c>
      <c r="Y235" s="1478">
        <f t="shared" si="2"/>
        <v>2.4001040582726327</v>
      </c>
      <c r="Z235" s="1478">
        <f t="shared" si="2"/>
        <v>748.01477627471388</v>
      </c>
      <c r="AA235" s="2">
        <v>93</v>
      </c>
      <c r="AC235" s="878">
        <v>1</v>
      </c>
      <c r="AE235" s="2">
        <f>+Help_FC!$G235*Help_FC!Y235</f>
        <v>268.4703433922997</v>
      </c>
      <c r="AF235" s="2">
        <f>+Help_FC!$G235*Help_FC!Z235</f>
        <v>134.06174124176206</v>
      </c>
      <c r="AG235" s="2">
        <f>+Help_FC!$G235*Help_FC!AA235</f>
        <v>0</v>
      </c>
      <c r="AH235" s="2">
        <f>+Help_FC!$G235*Help_FC!AB235</f>
        <v>222.65001734304505</v>
      </c>
      <c r="AI235" s="2">
        <f>+Help_FC!$G235*Help_FC!AC235</f>
        <v>22.927506070065903</v>
      </c>
      <c r="AJ235" s="2">
        <f>+Help_FC!$G235*Help_FC!AD235</f>
        <v>38.512048667331847</v>
      </c>
      <c r="AK235" s="2">
        <f>+Help_FC!$G235*Help_FC!AE235</f>
        <v>23.239680887963925</v>
      </c>
      <c r="AL235" s="2">
        <f>+Help_FC!$G235*Help_FC!AF235</f>
        <v>17.169614984391259</v>
      </c>
      <c r="AM235" s="2">
        <f>+Help_FC!$G235*Help_FC!AG235</f>
        <v>18.036767256330211</v>
      </c>
      <c r="AN235" s="2">
        <f>+Help_FC!$G235*Help_FC!AH235</f>
        <v>30.000000000000004</v>
      </c>
      <c r="AO235" s="2">
        <f>+Help_FC!$G235*Help_FC!AI235</f>
        <v>123.99999999999999</v>
      </c>
      <c r="AP235" s="2">
        <f>+Help_FC!$G235*Help_FC!AJ235</f>
        <v>12.051810051237169</v>
      </c>
      <c r="AQ235" s="2">
        <f>+Help_FC!$G235*Help_FC!AK235</f>
        <v>245.97883774417659</v>
      </c>
      <c r="AR235" s="1478">
        <f>+Help_FC!$G235*Help_FC!AL235</f>
        <v>35.071019771071796</v>
      </c>
      <c r="AS235" s="1478">
        <f>+Help_FC!$G235*Help_FC!AM235</f>
        <v>13.007284079084286</v>
      </c>
      <c r="AV235" s="5">
        <v>1</v>
      </c>
    </row>
    <row r="236" spans="1:48" x14ac:dyDescent="0.2">
      <c r="A236" s="1">
        <v>45160</v>
      </c>
      <c r="B236" s="2">
        <f>+Help_FC!$G236*Help_FC!I236</f>
        <v>324.05480402358637</v>
      </c>
      <c r="C236" s="2">
        <f>+Help_FC!$G236*Help_FC!J236</f>
        <v>201.26604231703087</v>
      </c>
      <c r="D236" s="2">
        <f>+Help_FC!$G236*Help_FC!K236</f>
        <v>60.700659035726474</v>
      </c>
      <c r="E236" s="2">
        <f>+Help_FC!$G236*Help_FC!L236</f>
        <v>50.624349635796044</v>
      </c>
      <c r="F236" s="2">
        <f>+Help_FC!$G236*Help_FC!M236</f>
        <v>136.87990678858114</v>
      </c>
      <c r="G236" s="2">
        <f>+Help_FC!$G236*Help_FC!N236</f>
        <v>162.80873268488568</v>
      </c>
      <c r="H236" s="1478">
        <f>24*Help_FC!R236/Help_FC!$P236</f>
        <v>273.75981357716228</v>
      </c>
      <c r="I236" s="1478">
        <f>24*Help_FC!S236/Help_FC!$P236</f>
        <v>320.9590704127645</v>
      </c>
      <c r="J236" s="1478">
        <f>24*Help_FC!T236/Help_FC!$P236</f>
        <v>20.45091918140826</v>
      </c>
      <c r="K236" s="1478">
        <f>24*Help_FC!U236/Help_FC!$P236</f>
        <v>12.131113423517171</v>
      </c>
      <c r="L236" s="1478">
        <f>24*Help_FC!V236/Help_FC!$P236</f>
        <v>2.4001040582726327</v>
      </c>
      <c r="M236" s="1478">
        <f>24*Help_FC!W236/Help_FC!$P236</f>
        <v>748.01477627471388</v>
      </c>
      <c r="N236" s="2">
        <f>100*Help_FC!H235</f>
        <v>100</v>
      </c>
      <c r="O236" s="2">
        <f t="shared" si="2"/>
        <v>324.05480402358637</v>
      </c>
      <c r="P236" s="2">
        <f t="shared" si="2"/>
        <v>201.26604231703087</v>
      </c>
      <c r="Q236" s="2">
        <f t="shared" si="2"/>
        <v>60.700659035726474</v>
      </c>
      <c r="R236" s="2">
        <f t="shared" si="2"/>
        <v>50.624349635796044</v>
      </c>
      <c r="S236" s="2">
        <f t="shared" si="2"/>
        <v>136.87990678858114</v>
      </c>
      <c r="T236" s="2">
        <f t="shared" si="2"/>
        <v>162.80873268488568</v>
      </c>
      <c r="U236" s="1478">
        <f t="shared" si="2"/>
        <v>273.75981357716228</v>
      </c>
      <c r="V236" s="1478">
        <f t="shared" si="2"/>
        <v>320.9590704127645</v>
      </c>
      <c r="W236" s="1478">
        <f t="shared" si="2"/>
        <v>20.45091918140826</v>
      </c>
      <c r="X236" s="1478">
        <f t="shared" si="2"/>
        <v>12.131113423517171</v>
      </c>
      <c r="Y236" s="1478">
        <f t="shared" si="2"/>
        <v>2.4001040582726327</v>
      </c>
      <c r="Z236" s="1478">
        <f t="shared" si="2"/>
        <v>748.01477627471388</v>
      </c>
      <c r="AA236" s="2">
        <v>93</v>
      </c>
      <c r="AC236" s="878">
        <v>1</v>
      </c>
      <c r="AE236" s="2">
        <f>+Help_FC!$G236*Help_FC!Y236</f>
        <v>134.23517169614985</v>
      </c>
      <c r="AF236" s="2">
        <f>+Help_FC!$G236*Help_FC!Z236</f>
        <v>67.030870620881032</v>
      </c>
      <c r="AG236" s="2">
        <f>+Help_FC!$G236*Help_FC!AA236</f>
        <v>0</v>
      </c>
      <c r="AH236" s="2">
        <f>+Help_FC!$G236*Help_FC!AB236</f>
        <v>111.32500867152253</v>
      </c>
      <c r="AI236" s="2">
        <f>+Help_FC!$G236*Help_FC!AC236</f>
        <v>11.463753035032951</v>
      </c>
      <c r="AJ236" s="2">
        <f>+Help_FC!$G236*Help_FC!AD236</f>
        <v>19.256024333665923</v>
      </c>
      <c r="AK236" s="2">
        <f>+Help_FC!$G236*Help_FC!AE236</f>
        <v>11.619840443981962</v>
      </c>
      <c r="AL236" s="2">
        <f>+Help_FC!$G236*Help_FC!AF236</f>
        <v>8.5848074921956297</v>
      </c>
      <c r="AM236" s="2">
        <f>+Help_FC!$G236*Help_FC!AG236</f>
        <v>9.0183836281651057</v>
      </c>
      <c r="AN236" s="2">
        <f>+Help_FC!$G236*Help_FC!AH236</f>
        <v>15.000000000000002</v>
      </c>
      <c r="AO236" s="2">
        <f>+Help_FC!$G236*Help_FC!AI236</f>
        <v>61.999999999999993</v>
      </c>
      <c r="AP236" s="2">
        <f>+Help_FC!$G236*Help_FC!AJ236</f>
        <v>6.0259050256185844</v>
      </c>
      <c r="AQ236" s="2">
        <f>+Help_FC!$G236*Help_FC!AK236</f>
        <v>122.98941887208829</v>
      </c>
      <c r="AR236" s="1478">
        <f>+Help_FC!$G236*Help_FC!AL236</f>
        <v>17.535509885535898</v>
      </c>
      <c r="AS236" s="1478">
        <f>+Help_FC!$G236*Help_FC!AM236</f>
        <v>6.503642039542143</v>
      </c>
      <c r="AV236" s="5">
        <v>1</v>
      </c>
    </row>
    <row r="237" spans="1:48" x14ac:dyDescent="0.2">
      <c r="A237" s="1">
        <v>45161</v>
      </c>
      <c r="B237" s="2">
        <f>+Help_FC!$G237*Help_FC!I237</f>
        <v>648.10960804717274</v>
      </c>
      <c r="C237" s="2">
        <f>+Help_FC!$G237*Help_FC!J237</f>
        <v>402.53208463406173</v>
      </c>
      <c r="D237" s="2">
        <f>+Help_FC!$G237*Help_FC!K237</f>
        <v>121.40131807145295</v>
      </c>
      <c r="E237" s="2">
        <f>+Help_FC!$G237*Help_FC!L237</f>
        <v>101.24869927159209</v>
      </c>
      <c r="F237" s="2">
        <f>+Help_FC!$G237*Help_FC!M237</f>
        <v>273.75981357716228</v>
      </c>
      <c r="G237" s="2">
        <f>+Help_FC!$G237*Help_FC!N237</f>
        <v>325.61746536977137</v>
      </c>
      <c r="H237" s="1478">
        <f>24*Help_FC!R237/Help_FC!$P237</f>
        <v>273.75981357716228</v>
      </c>
      <c r="I237" s="1478">
        <f>24*Help_FC!S237/Help_FC!$P237</f>
        <v>320.9590704127645</v>
      </c>
      <c r="J237" s="1478">
        <f>24*Help_FC!T237/Help_FC!$P237</f>
        <v>20.45091918140826</v>
      </c>
      <c r="K237" s="1478">
        <f>24*Help_FC!U237/Help_FC!$P237</f>
        <v>12.131113423517171</v>
      </c>
      <c r="L237" s="1478">
        <f>24*Help_FC!V237/Help_FC!$P237</f>
        <v>2.4001040582726327</v>
      </c>
      <c r="M237" s="1478">
        <f>24*Help_FC!W237/Help_FC!$P237</f>
        <v>748.01477627471388</v>
      </c>
      <c r="N237" s="2">
        <f>100*Help_FC!H236</f>
        <v>50</v>
      </c>
      <c r="O237" s="2">
        <f t="shared" si="2"/>
        <v>648.10960804717274</v>
      </c>
      <c r="P237" s="2">
        <f t="shared" si="2"/>
        <v>402.53208463406173</v>
      </c>
      <c r="Q237" s="2">
        <f t="shared" si="2"/>
        <v>121.40131807145295</v>
      </c>
      <c r="R237" s="2">
        <f t="shared" si="2"/>
        <v>101.24869927159209</v>
      </c>
      <c r="S237" s="2">
        <f t="shared" si="2"/>
        <v>273.75981357716228</v>
      </c>
      <c r="T237" s="2">
        <f t="shared" si="2"/>
        <v>325.61746536977137</v>
      </c>
      <c r="U237" s="1478">
        <f t="shared" si="2"/>
        <v>273.75981357716228</v>
      </c>
      <c r="V237" s="1478">
        <f t="shared" si="2"/>
        <v>320.9590704127645</v>
      </c>
      <c r="W237" s="1478">
        <f t="shared" si="2"/>
        <v>20.45091918140826</v>
      </c>
      <c r="X237" s="1478">
        <f t="shared" si="2"/>
        <v>12.131113423517171</v>
      </c>
      <c r="Y237" s="1478">
        <f t="shared" si="2"/>
        <v>2.4001040582726327</v>
      </c>
      <c r="Z237" s="1478">
        <f t="shared" si="2"/>
        <v>748.01477627471388</v>
      </c>
      <c r="AA237" s="2">
        <v>93</v>
      </c>
      <c r="AC237" s="878">
        <v>1</v>
      </c>
      <c r="AE237" s="2">
        <f>+Help_FC!$G237*Help_FC!Y237</f>
        <v>268.4703433922997</v>
      </c>
      <c r="AF237" s="2">
        <f>+Help_FC!$G237*Help_FC!Z237</f>
        <v>134.06174124176206</v>
      </c>
      <c r="AG237" s="2">
        <f>+Help_FC!$G237*Help_FC!AA237</f>
        <v>0</v>
      </c>
      <c r="AH237" s="2">
        <f>+Help_FC!$G237*Help_FC!AB237</f>
        <v>222.65001734304505</v>
      </c>
      <c r="AI237" s="2">
        <f>+Help_FC!$G237*Help_FC!AC237</f>
        <v>22.927506070065903</v>
      </c>
      <c r="AJ237" s="2">
        <f>+Help_FC!$G237*Help_FC!AD237</f>
        <v>38.512048667331847</v>
      </c>
      <c r="AK237" s="2">
        <f>+Help_FC!$G237*Help_FC!AE237</f>
        <v>23.239680887963925</v>
      </c>
      <c r="AL237" s="2">
        <f>+Help_FC!$G237*Help_FC!AF237</f>
        <v>17.169614984391259</v>
      </c>
      <c r="AM237" s="2">
        <f>+Help_FC!$G237*Help_FC!AG237</f>
        <v>18.036767256330211</v>
      </c>
      <c r="AN237" s="2">
        <f>+Help_FC!$G237*Help_FC!AH237</f>
        <v>30.000000000000004</v>
      </c>
      <c r="AO237" s="2">
        <f>+Help_FC!$G237*Help_FC!AI237</f>
        <v>123.99999999999999</v>
      </c>
      <c r="AP237" s="2">
        <f>+Help_FC!$G237*Help_FC!AJ237</f>
        <v>12.051810051237169</v>
      </c>
      <c r="AQ237" s="2">
        <f>+Help_FC!$G237*Help_FC!AK237</f>
        <v>245.97883774417659</v>
      </c>
      <c r="AR237" s="1478">
        <f>+Help_FC!$G237*Help_FC!AL237</f>
        <v>35.071019771071796</v>
      </c>
      <c r="AS237" s="1478">
        <f>+Help_FC!$G237*Help_FC!AM237</f>
        <v>13.007284079084286</v>
      </c>
      <c r="AV237" s="5">
        <v>1</v>
      </c>
    </row>
    <row r="238" spans="1:48" x14ac:dyDescent="0.2">
      <c r="A238" s="1">
        <v>45162</v>
      </c>
      <c r="B238" s="2">
        <f>+Help_FC!$G238*Help_FC!I238</f>
        <v>648.10960804717274</v>
      </c>
      <c r="C238" s="2">
        <f>+Help_FC!$G238*Help_FC!J238</f>
        <v>402.53208463406173</v>
      </c>
      <c r="D238" s="2">
        <f>+Help_FC!$G238*Help_FC!K238</f>
        <v>121.40131807145295</v>
      </c>
      <c r="E238" s="2">
        <f>+Help_FC!$G238*Help_FC!L238</f>
        <v>101.24869927159209</v>
      </c>
      <c r="F238" s="2">
        <f>+Help_FC!$G238*Help_FC!M238</f>
        <v>273.75981357716228</v>
      </c>
      <c r="G238" s="2">
        <f>+Help_FC!$G238*Help_FC!N238</f>
        <v>325.61746536977137</v>
      </c>
      <c r="H238" s="1478">
        <f>24*Help_FC!R238/Help_FC!$P238</f>
        <v>273.75981357716228</v>
      </c>
      <c r="I238" s="1478">
        <f>24*Help_FC!S238/Help_FC!$P238</f>
        <v>320.9590704127645</v>
      </c>
      <c r="J238" s="1478">
        <f>24*Help_FC!T238/Help_FC!$P238</f>
        <v>20.45091918140826</v>
      </c>
      <c r="K238" s="1478">
        <f>24*Help_FC!U238/Help_FC!$P238</f>
        <v>12.131113423517171</v>
      </c>
      <c r="L238" s="1478">
        <f>24*Help_FC!V238/Help_FC!$P238</f>
        <v>2.4001040582726327</v>
      </c>
      <c r="M238" s="1478">
        <f>24*Help_FC!W238/Help_FC!$P238</f>
        <v>748.01477627471388</v>
      </c>
      <c r="N238" s="2">
        <f>100*Help_FC!H237</f>
        <v>100</v>
      </c>
      <c r="O238" s="2">
        <f t="shared" si="2"/>
        <v>648.10960804717274</v>
      </c>
      <c r="P238" s="2">
        <f t="shared" si="2"/>
        <v>402.53208463406173</v>
      </c>
      <c r="Q238" s="2">
        <f t="shared" si="2"/>
        <v>121.40131807145295</v>
      </c>
      <c r="R238" s="2">
        <f t="shared" si="2"/>
        <v>101.24869927159209</v>
      </c>
      <c r="S238" s="2">
        <f t="shared" si="2"/>
        <v>273.75981357716228</v>
      </c>
      <c r="T238" s="2">
        <f t="shared" si="2"/>
        <v>325.61746536977137</v>
      </c>
      <c r="U238" s="1478">
        <f t="shared" si="2"/>
        <v>273.75981357716228</v>
      </c>
      <c r="V238" s="1478">
        <f t="shared" si="2"/>
        <v>320.9590704127645</v>
      </c>
      <c r="W238" s="1478">
        <f t="shared" si="2"/>
        <v>20.45091918140826</v>
      </c>
      <c r="X238" s="1478">
        <f t="shared" si="2"/>
        <v>12.131113423517171</v>
      </c>
      <c r="Y238" s="1478">
        <f t="shared" si="2"/>
        <v>2.4001040582726327</v>
      </c>
      <c r="Z238" s="1478">
        <f t="shared" si="2"/>
        <v>748.01477627471388</v>
      </c>
      <c r="AA238" s="2">
        <v>93</v>
      </c>
      <c r="AC238" s="878">
        <v>1</v>
      </c>
      <c r="AE238" s="2">
        <f>+Help_FC!$G238*Help_FC!Y238</f>
        <v>268.4703433922997</v>
      </c>
      <c r="AF238" s="2">
        <f>+Help_FC!$G238*Help_FC!Z238</f>
        <v>134.06174124176206</v>
      </c>
      <c r="AG238" s="2">
        <f>+Help_FC!$G238*Help_FC!AA238</f>
        <v>0</v>
      </c>
      <c r="AH238" s="2">
        <f>+Help_FC!$G238*Help_FC!AB238</f>
        <v>222.65001734304505</v>
      </c>
      <c r="AI238" s="2">
        <f>+Help_FC!$G238*Help_FC!AC238</f>
        <v>22.927506070065903</v>
      </c>
      <c r="AJ238" s="2">
        <f>+Help_FC!$G238*Help_FC!AD238</f>
        <v>38.512048667331847</v>
      </c>
      <c r="AK238" s="2">
        <f>+Help_FC!$G238*Help_FC!AE238</f>
        <v>23.239680887963925</v>
      </c>
      <c r="AL238" s="2">
        <f>+Help_FC!$G238*Help_FC!AF238</f>
        <v>17.169614984391259</v>
      </c>
      <c r="AM238" s="2">
        <f>+Help_FC!$G238*Help_FC!AG238</f>
        <v>18.036767256330211</v>
      </c>
      <c r="AN238" s="2">
        <f>+Help_FC!$G238*Help_FC!AH238</f>
        <v>30.000000000000004</v>
      </c>
      <c r="AO238" s="2">
        <f>+Help_FC!$G238*Help_FC!AI238</f>
        <v>123.99999999999999</v>
      </c>
      <c r="AP238" s="2">
        <f>+Help_FC!$G238*Help_FC!AJ238</f>
        <v>12.051810051237169</v>
      </c>
      <c r="AQ238" s="2">
        <f>+Help_FC!$G238*Help_FC!AK238</f>
        <v>245.97883774417659</v>
      </c>
      <c r="AR238" s="1478">
        <f>+Help_FC!$G238*Help_FC!AL238</f>
        <v>35.071019771071796</v>
      </c>
      <c r="AS238" s="1478">
        <f>+Help_FC!$G238*Help_FC!AM238</f>
        <v>13.007284079084286</v>
      </c>
      <c r="AV238" s="5">
        <v>1</v>
      </c>
    </row>
    <row r="239" spans="1:48" x14ac:dyDescent="0.2">
      <c r="A239" s="1">
        <v>45163</v>
      </c>
      <c r="B239" s="2">
        <f>+Help_FC!$G239*Help_FC!I239</f>
        <v>648.10960804717274</v>
      </c>
      <c r="C239" s="2">
        <f>+Help_FC!$G239*Help_FC!J239</f>
        <v>402.53208463406173</v>
      </c>
      <c r="D239" s="2">
        <f>+Help_FC!$G239*Help_FC!K239</f>
        <v>121.40131807145295</v>
      </c>
      <c r="E239" s="2">
        <f>+Help_FC!$G239*Help_FC!L239</f>
        <v>101.24869927159209</v>
      </c>
      <c r="F239" s="2">
        <f>+Help_FC!$G239*Help_FC!M239</f>
        <v>273.75981357716228</v>
      </c>
      <c r="G239" s="2">
        <f>+Help_FC!$G239*Help_FC!N239</f>
        <v>325.61746536977137</v>
      </c>
      <c r="H239" s="1478">
        <f>24*Help_FC!R239/Help_FC!$P239</f>
        <v>273.75981357716228</v>
      </c>
      <c r="I239" s="1478">
        <f>24*Help_FC!S239/Help_FC!$P239</f>
        <v>320.9590704127645</v>
      </c>
      <c r="J239" s="1478">
        <f>24*Help_FC!T239/Help_FC!$P239</f>
        <v>20.45091918140826</v>
      </c>
      <c r="K239" s="1478">
        <f>24*Help_FC!U239/Help_FC!$P239</f>
        <v>12.131113423517171</v>
      </c>
      <c r="L239" s="1478">
        <f>24*Help_FC!V239/Help_FC!$P239</f>
        <v>2.4001040582726327</v>
      </c>
      <c r="M239" s="1478">
        <f>24*Help_FC!W239/Help_FC!$P239</f>
        <v>748.01477627471388</v>
      </c>
      <c r="N239" s="2">
        <f>100*Help_FC!H238</f>
        <v>100</v>
      </c>
      <c r="O239" s="2">
        <f t="shared" si="2"/>
        <v>648.10960804717274</v>
      </c>
      <c r="P239" s="2">
        <f t="shared" si="2"/>
        <v>402.53208463406173</v>
      </c>
      <c r="Q239" s="2">
        <f t="shared" si="2"/>
        <v>121.40131807145295</v>
      </c>
      <c r="R239" s="2">
        <f t="shared" si="2"/>
        <v>101.24869927159209</v>
      </c>
      <c r="S239" s="2">
        <f t="shared" si="2"/>
        <v>273.75981357716228</v>
      </c>
      <c r="T239" s="2">
        <f t="shared" si="2"/>
        <v>325.61746536977137</v>
      </c>
      <c r="U239" s="1478">
        <f t="shared" si="2"/>
        <v>273.75981357716228</v>
      </c>
      <c r="V239" s="1478">
        <f t="shared" si="2"/>
        <v>320.9590704127645</v>
      </c>
      <c r="W239" s="1478">
        <f t="shared" si="2"/>
        <v>20.45091918140826</v>
      </c>
      <c r="X239" s="1478">
        <f t="shared" si="2"/>
        <v>12.131113423517171</v>
      </c>
      <c r="Y239" s="1478">
        <f t="shared" si="2"/>
        <v>2.4001040582726327</v>
      </c>
      <c r="Z239" s="1478">
        <f t="shared" si="2"/>
        <v>748.01477627471388</v>
      </c>
      <c r="AA239" s="2">
        <v>93</v>
      </c>
      <c r="AC239" s="878">
        <v>1</v>
      </c>
      <c r="AE239" s="2">
        <f>+Help_FC!$G239*Help_FC!Y239</f>
        <v>268.4703433922997</v>
      </c>
      <c r="AF239" s="2">
        <f>+Help_FC!$G239*Help_FC!Z239</f>
        <v>134.06174124176206</v>
      </c>
      <c r="AG239" s="2">
        <f>+Help_FC!$G239*Help_FC!AA239</f>
        <v>0</v>
      </c>
      <c r="AH239" s="2">
        <f>+Help_FC!$G239*Help_FC!AB239</f>
        <v>222.65001734304505</v>
      </c>
      <c r="AI239" s="2">
        <f>+Help_FC!$G239*Help_FC!AC239</f>
        <v>22.927506070065903</v>
      </c>
      <c r="AJ239" s="2">
        <f>+Help_FC!$G239*Help_FC!AD239</f>
        <v>38.512048667331847</v>
      </c>
      <c r="AK239" s="2">
        <f>+Help_FC!$G239*Help_FC!AE239</f>
        <v>23.239680887963925</v>
      </c>
      <c r="AL239" s="2">
        <f>+Help_FC!$G239*Help_FC!AF239</f>
        <v>17.169614984391259</v>
      </c>
      <c r="AM239" s="2">
        <f>+Help_FC!$G239*Help_FC!AG239</f>
        <v>18.036767256330211</v>
      </c>
      <c r="AN239" s="2">
        <f>+Help_FC!$G239*Help_FC!AH239</f>
        <v>30.000000000000004</v>
      </c>
      <c r="AO239" s="2">
        <f>+Help_FC!$G239*Help_FC!AI239</f>
        <v>123.99999999999999</v>
      </c>
      <c r="AP239" s="2">
        <f>+Help_FC!$G239*Help_FC!AJ239</f>
        <v>12.051810051237169</v>
      </c>
      <c r="AQ239" s="2">
        <f>+Help_FC!$G239*Help_FC!AK239</f>
        <v>245.97883774417659</v>
      </c>
      <c r="AR239" s="1478">
        <f>+Help_FC!$G239*Help_FC!AL239</f>
        <v>35.071019771071796</v>
      </c>
      <c r="AS239" s="1478">
        <f>+Help_FC!$G239*Help_FC!AM239</f>
        <v>13.007284079084286</v>
      </c>
      <c r="AV239" s="5">
        <v>1</v>
      </c>
    </row>
    <row r="240" spans="1:48" x14ac:dyDescent="0.2">
      <c r="A240" s="1">
        <v>45164</v>
      </c>
      <c r="B240" s="2">
        <f>+Help_FC!$G240*Help_FC!I240</f>
        <v>648.10960804717274</v>
      </c>
      <c r="C240" s="2">
        <f>+Help_FC!$G240*Help_FC!J240</f>
        <v>402.53208463406173</v>
      </c>
      <c r="D240" s="2">
        <f>+Help_FC!$G240*Help_FC!K240</f>
        <v>121.40131807145295</v>
      </c>
      <c r="E240" s="2">
        <f>+Help_FC!$G240*Help_FC!L240</f>
        <v>101.24869927159209</v>
      </c>
      <c r="F240" s="2">
        <f>+Help_FC!$G240*Help_FC!M240</f>
        <v>273.75981357716228</v>
      </c>
      <c r="G240" s="2">
        <f>+Help_FC!$G240*Help_FC!N240</f>
        <v>325.61746536977137</v>
      </c>
      <c r="H240" s="1478">
        <f>24*Help_FC!R240/Help_FC!$P240</f>
        <v>273.75981357716228</v>
      </c>
      <c r="I240" s="1478">
        <f>24*Help_FC!S240/Help_FC!$P240</f>
        <v>320.9590704127645</v>
      </c>
      <c r="J240" s="1478">
        <f>24*Help_FC!T240/Help_FC!$P240</f>
        <v>20.45091918140826</v>
      </c>
      <c r="K240" s="1478">
        <f>24*Help_FC!U240/Help_FC!$P240</f>
        <v>12.131113423517171</v>
      </c>
      <c r="L240" s="1478">
        <f>24*Help_FC!V240/Help_FC!$P240</f>
        <v>2.4001040582726327</v>
      </c>
      <c r="M240" s="1478">
        <f>24*Help_FC!W240/Help_FC!$P240</f>
        <v>748.01477627471388</v>
      </c>
      <c r="N240" s="2">
        <f>100*Help_FC!H239</f>
        <v>100</v>
      </c>
      <c r="O240" s="2">
        <f t="shared" si="2"/>
        <v>648.10960804717274</v>
      </c>
      <c r="P240" s="2">
        <f t="shared" si="2"/>
        <v>402.53208463406173</v>
      </c>
      <c r="Q240" s="2">
        <f t="shared" si="2"/>
        <v>121.40131807145295</v>
      </c>
      <c r="R240" s="2">
        <f t="shared" si="2"/>
        <v>101.24869927159209</v>
      </c>
      <c r="S240" s="2">
        <f t="shared" si="2"/>
        <v>273.75981357716228</v>
      </c>
      <c r="T240" s="2">
        <f t="shared" si="2"/>
        <v>325.61746536977137</v>
      </c>
      <c r="U240" s="1478">
        <f t="shared" si="2"/>
        <v>273.75981357716228</v>
      </c>
      <c r="V240" s="1478">
        <f t="shared" si="2"/>
        <v>320.9590704127645</v>
      </c>
      <c r="W240" s="1478">
        <f t="shared" si="2"/>
        <v>20.45091918140826</v>
      </c>
      <c r="X240" s="1478">
        <f t="shared" si="2"/>
        <v>12.131113423517171</v>
      </c>
      <c r="Y240" s="1478">
        <f t="shared" si="2"/>
        <v>2.4001040582726327</v>
      </c>
      <c r="Z240" s="1478">
        <f t="shared" si="2"/>
        <v>748.01477627471388</v>
      </c>
      <c r="AA240" s="2">
        <v>93</v>
      </c>
      <c r="AC240" s="878">
        <v>1</v>
      </c>
      <c r="AE240" s="2">
        <f>+Help_FC!$G240*Help_FC!Y240</f>
        <v>268.4703433922997</v>
      </c>
      <c r="AF240" s="2">
        <f>+Help_FC!$G240*Help_FC!Z240</f>
        <v>134.06174124176206</v>
      </c>
      <c r="AG240" s="2">
        <f>+Help_FC!$G240*Help_FC!AA240</f>
        <v>0</v>
      </c>
      <c r="AH240" s="2">
        <f>+Help_FC!$G240*Help_FC!AB240</f>
        <v>222.65001734304505</v>
      </c>
      <c r="AI240" s="2">
        <f>+Help_FC!$G240*Help_FC!AC240</f>
        <v>22.927506070065903</v>
      </c>
      <c r="AJ240" s="2">
        <f>+Help_FC!$G240*Help_FC!AD240</f>
        <v>38.512048667331847</v>
      </c>
      <c r="AK240" s="2">
        <f>+Help_FC!$G240*Help_FC!AE240</f>
        <v>23.239680887963925</v>
      </c>
      <c r="AL240" s="2">
        <f>+Help_FC!$G240*Help_FC!AF240</f>
        <v>17.169614984391259</v>
      </c>
      <c r="AM240" s="2">
        <f>+Help_FC!$G240*Help_FC!AG240</f>
        <v>18.036767256330211</v>
      </c>
      <c r="AN240" s="2">
        <f>+Help_FC!$G240*Help_FC!AH240</f>
        <v>30.000000000000004</v>
      </c>
      <c r="AO240" s="2">
        <f>+Help_FC!$G240*Help_FC!AI240</f>
        <v>123.99999999999999</v>
      </c>
      <c r="AP240" s="2">
        <f>+Help_FC!$G240*Help_FC!AJ240</f>
        <v>12.051810051237169</v>
      </c>
      <c r="AQ240" s="2">
        <f>+Help_FC!$G240*Help_FC!AK240</f>
        <v>245.97883774417659</v>
      </c>
      <c r="AR240" s="1478">
        <f>+Help_FC!$G240*Help_FC!AL240</f>
        <v>35.071019771071796</v>
      </c>
      <c r="AS240" s="1478">
        <f>+Help_FC!$G240*Help_FC!AM240</f>
        <v>13.007284079084286</v>
      </c>
      <c r="AV240" s="5">
        <v>1</v>
      </c>
    </row>
    <row r="241" spans="1:48" x14ac:dyDescent="0.2">
      <c r="A241" s="1">
        <v>45165</v>
      </c>
      <c r="B241" s="2">
        <f>+Help_FC!$G241*Help_FC!I241</f>
        <v>648.10960804717274</v>
      </c>
      <c r="C241" s="2">
        <f>+Help_FC!$G241*Help_FC!J241</f>
        <v>402.53208463406173</v>
      </c>
      <c r="D241" s="2">
        <f>+Help_FC!$G241*Help_FC!K241</f>
        <v>121.40131807145295</v>
      </c>
      <c r="E241" s="2">
        <f>+Help_FC!$G241*Help_FC!L241</f>
        <v>101.24869927159209</v>
      </c>
      <c r="F241" s="2">
        <f>+Help_FC!$G241*Help_FC!M241</f>
        <v>273.75981357716228</v>
      </c>
      <c r="G241" s="2">
        <f>+Help_FC!$G241*Help_FC!N241</f>
        <v>325.61746536977137</v>
      </c>
      <c r="H241" s="1478">
        <f>24*Help_FC!R241/Help_FC!$P241</f>
        <v>273.75981357716228</v>
      </c>
      <c r="I241" s="1478">
        <f>24*Help_FC!S241/Help_FC!$P241</f>
        <v>320.9590704127645</v>
      </c>
      <c r="J241" s="1478">
        <f>24*Help_FC!T241/Help_FC!$P241</f>
        <v>20.45091918140826</v>
      </c>
      <c r="K241" s="1478">
        <f>24*Help_FC!U241/Help_FC!$P241</f>
        <v>12.131113423517171</v>
      </c>
      <c r="L241" s="1478">
        <f>24*Help_FC!V241/Help_FC!$P241</f>
        <v>2.4001040582726327</v>
      </c>
      <c r="M241" s="1478">
        <f>24*Help_FC!W241/Help_FC!$P241</f>
        <v>748.01477627471388</v>
      </c>
      <c r="N241" s="2">
        <f>100*Help_FC!H240</f>
        <v>100</v>
      </c>
      <c r="O241" s="2">
        <f t="shared" si="2"/>
        <v>648.10960804717274</v>
      </c>
      <c r="P241" s="2">
        <f t="shared" si="2"/>
        <v>402.53208463406173</v>
      </c>
      <c r="Q241" s="2">
        <f t="shared" si="2"/>
        <v>121.40131807145295</v>
      </c>
      <c r="R241" s="2">
        <f t="shared" si="2"/>
        <v>101.24869927159209</v>
      </c>
      <c r="S241" s="2">
        <f t="shared" si="2"/>
        <v>273.75981357716228</v>
      </c>
      <c r="T241" s="2">
        <f t="shared" si="2"/>
        <v>325.61746536977137</v>
      </c>
      <c r="U241" s="1478">
        <f t="shared" si="2"/>
        <v>273.75981357716228</v>
      </c>
      <c r="V241" s="1478">
        <f t="shared" si="2"/>
        <v>320.9590704127645</v>
      </c>
      <c r="W241" s="1478">
        <f t="shared" si="2"/>
        <v>20.45091918140826</v>
      </c>
      <c r="X241" s="1478">
        <f t="shared" si="2"/>
        <v>12.131113423517171</v>
      </c>
      <c r="Y241" s="1478">
        <f t="shared" si="2"/>
        <v>2.4001040582726327</v>
      </c>
      <c r="Z241" s="1478">
        <f t="shared" si="2"/>
        <v>748.01477627471388</v>
      </c>
      <c r="AA241" s="2">
        <v>93</v>
      </c>
      <c r="AC241" s="878">
        <v>1</v>
      </c>
      <c r="AE241" s="2">
        <f>+Help_FC!$G241*Help_FC!Y241</f>
        <v>268.4703433922997</v>
      </c>
      <c r="AF241" s="2">
        <f>+Help_FC!$G241*Help_FC!Z241</f>
        <v>134.06174124176206</v>
      </c>
      <c r="AG241" s="2">
        <f>+Help_FC!$G241*Help_FC!AA241</f>
        <v>0</v>
      </c>
      <c r="AH241" s="2">
        <f>+Help_FC!$G241*Help_FC!AB241</f>
        <v>222.65001734304505</v>
      </c>
      <c r="AI241" s="2">
        <f>+Help_FC!$G241*Help_FC!AC241</f>
        <v>22.927506070065903</v>
      </c>
      <c r="AJ241" s="2">
        <f>+Help_FC!$G241*Help_FC!AD241</f>
        <v>38.512048667331847</v>
      </c>
      <c r="AK241" s="2">
        <f>+Help_FC!$G241*Help_FC!AE241</f>
        <v>23.239680887963925</v>
      </c>
      <c r="AL241" s="2">
        <f>+Help_FC!$G241*Help_FC!AF241</f>
        <v>17.169614984391259</v>
      </c>
      <c r="AM241" s="2">
        <f>+Help_FC!$G241*Help_FC!AG241</f>
        <v>18.036767256330211</v>
      </c>
      <c r="AN241" s="2">
        <f>+Help_FC!$G241*Help_FC!AH241</f>
        <v>30.000000000000004</v>
      </c>
      <c r="AO241" s="2">
        <f>+Help_FC!$G241*Help_FC!AI241</f>
        <v>123.99999999999999</v>
      </c>
      <c r="AP241" s="2">
        <f>+Help_FC!$G241*Help_FC!AJ241</f>
        <v>12.051810051237169</v>
      </c>
      <c r="AQ241" s="2">
        <f>+Help_FC!$G241*Help_FC!AK241</f>
        <v>245.97883774417659</v>
      </c>
      <c r="AR241" s="1478">
        <f>+Help_FC!$G241*Help_FC!AL241</f>
        <v>35.071019771071796</v>
      </c>
      <c r="AS241" s="1478">
        <f>+Help_FC!$G241*Help_FC!AM241</f>
        <v>13.007284079084286</v>
      </c>
      <c r="AV241" s="5">
        <v>1</v>
      </c>
    </row>
    <row r="242" spans="1:48" x14ac:dyDescent="0.2">
      <c r="A242" s="1">
        <v>45166</v>
      </c>
      <c r="B242" s="2">
        <f>+Help_FC!$G242*Help_FC!I242</f>
        <v>648.10960804717274</v>
      </c>
      <c r="C242" s="2">
        <f>+Help_FC!$G242*Help_FC!J242</f>
        <v>402.53208463406173</v>
      </c>
      <c r="D242" s="2">
        <f>+Help_FC!$G242*Help_FC!K242</f>
        <v>121.40131807145295</v>
      </c>
      <c r="E242" s="2">
        <f>+Help_FC!$G242*Help_FC!L242</f>
        <v>101.24869927159209</v>
      </c>
      <c r="F242" s="2">
        <f>+Help_FC!$G242*Help_FC!M242</f>
        <v>273.75981357716228</v>
      </c>
      <c r="G242" s="2">
        <f>+Help_FC!$G242*Help_FC!N242</f>
        <v>325.61746536977137</v>
      </c>
      <c r="H242" s="1478">
        <f>24*Help_FC!R242/Help_FC!$P242</f>
        <v>273.75981357716228</v>
      </c>
      <c r="I242" s="1478">
        <f>24*Help_FC!S242/Help_FC!$P242</f>
        <v>320.9590704127645</v>
      </c>
      <c r="J242" s="1478">
        <f>24*Help_FC!T242/Help_FC!$P242</f>
        <v>20.45091918140826</v>
      </c>
      <c r="K242" s="1478">
        <f>24*Help_FC!U242/Help_FC!$P242</f>
        <v>12.131113423517171</v>
      </c>
      <c r="L242" s="1478">
        <f>24*Help_FC!V242/Help_FC!$P242</f>
        <v>2.4001040582726327</v>
      </c>
      <c r="M242" s="1478">
        <f>24*Help_FC!W242/Help_FC!$P242</f>
        <v>748.01477627471388</v>
      </c>
      <c r="N242" s="2">
        <f>100*Help_FC!H241</f>
        <v>100</v>
      </c>
      <c r="O242" s="2">
        <f t="shared" si="2"/>
        <v>648.10960804717274</v>
      </c>
      <c r="P242" s="2">
        <f t="shared" si="2"/>
        <v>402.53208463406173</v>
      </c>
      <c r="Q242" s="2">
        <f t="shared" si="2"/>
        <v>121.40131807145295</v>
      </c>
      <c r="R242" s="2">
        <f t="shared" si="2"/>
        <v>101.24869927159209</v>
      </c>
      <c r="S242" s="2">
        <f t="shared" si="2"/>
        <v>273.75981357716228</v>
      </c>
      <c r="T242" s="2">
        <f t="shared" si="2"/>
        <v>325.61746536977137</v>
      </c>
      <c r="U242" s="1478">
        <f t="shared" si="2"/>
        <v>273.75981357716228</v>
      </c>
      <c r="V242" s="1478">
        <f t="shared" si="2"/>
        <v>320.9590704127645</v>
      </c>
      <c r="W242" s="1478">
        <f t="shared" si="2"/>
        <v>20.45091918140826</v>
      </c>
      <c r="X242" s="1478">
        <f t="shared" si="2"/>
        <v>12.131113423517171</v>
      </c>
      <c r="Y242" s="1478">
        <f t="shared" si="2"/>
        <v>2.4001040582726327</v>
      </c>
      <c r="Z242" s="1478">
        <f t="shared" si="2"/>
        <v>748.01477627471388</v>
      </c>
      <c r="AA242" s="2">
        <v>93</v>
      </c>
      <c r="AC242" s="878">
        <v>1</v>
      </c>
      <c r="AE242" s="2">
        <f>+Help_FC!$G242*Help_FC!Y242</f>
        <v>268.4703433922997</v>
      </c>
      <c r="AF242" s="2">
        <f>+Help_FC!$G242*Help_FC!Z242</f>
        <v>134.06174124176206</v>
      </c>
      <c r="AG242" s="2">
        <f>+Help_FC!$G242*Help_FC!AA242</f>
        <v>0</v>
      </c>
      <c r="AH242" s="2">
        <f>+Help_FC!$G242*Help_FC!AB242</f>
        <v>222.65001734304505</v>
      </c>
      <c r="AI242" s="2">
        <f>+Help_FC!$G242*Help_FC!AC242</f>
        <v>22.927506070065903</v>
      </c>
      <c r="AJ242" s="2">
        <f>+Help_FC!$G242*Help_FC!AD242</f>
        <v>38.512048667331847</v>
      </c>
      <c r="AK242" s="2">
        <f>+Help_FC!$G242*Help_FC!AE242</f>
        <v>23.239680887963925</v>
      </c>
      <c r="AL242" s="2">
        <f>+Help_FC!$G242*Help_FC!AF242</f>
        <v>17.169614984391259</v>
      </c>
      <c r="AM242" s="2">
        <f>+Help_FC!$G242*Help_FC!AG242</f>
        <v>18.036767256330211</v>
      </c>
      <c r="AN242" s="2">
        <f>+Help_FC!$G242*Help_FC!AH242</f>
        <v>30.000000000000004</v>
      </c>
      <c r="AO242" s="2">
        <f>+Help_FC!$G242*Help_FC!AI242</f>
        <v>123.99999999999999</v>
      </c>
      <c r="AP242" s="2">
        <f>+Help_FC!$G242*Help_FC!AJ242</f>
        <v>12.051810051237169</v>
      </c>
      <c r="AQ242" s="2">
        <f>+Help_FC!$G242*Help_FC!AK242</f>
        <v>245.97883774417659</v>
      </c>
      <c r="AR242" s="1478">
        <f>+Help_FC!$G242*Help_FC!AL242</f>
        <v>35.071019771071796</v>
      </c>
      <c r="AS242" s="1478">
        <f>+Help_FC!$G242*Help_FC!AM242</f>
        <v>13.007284079084286</v>
      </c>
      <c r="AV242" s="5">
        <v>1</v>
      </c>
    </row>
    <row r="243" spans="1:48" x14ac:dyDescent="0.2">
      <c r="A243" s="1">
        <v>45167</v>
      </c>
      <c r="B243" s="2">
        <f>+Help_FC!$G243*Help_FC!I243</f>
        <v>648.10960804717274</v>
      </c>
      <c r="C243" s="2">
        <f>+Help_FC!$G243*Help_FC!J243</f>
        <v>402.53208463406173</v>
      </c>
      <c r="D243" s="2">
        <f>+Help_FC!$G243*Help_FC!K243</f>
        <v>121.40131807145295</v>
      </c>
      <c r="E243" s="2">
        <f>+Help_FC!$G243*Help_FC!L243</f>
        <v>101.24869927159209</v>
      </c>
      <c r="F243" s="2">
        <f>+Help_FC!$G243*Help_FC!M243</f>
        <v>273.75981357716228</v>
      </c>
      <c r="G243" s="2">
        <f>+Help_FC!$G243*Help_FC!N243</f>
        <v>325.61746536977137</v>
      </c>
      <c r="H243" s="1478">
        <f>24*Help_FC!R243/Help_FC!$P243</f>
        <v>273.75981357716228</v>
      </c>
      <c r="I243" s="1478">
        <f>24*Help_FC!S243/Help_FC!$P243</f>
        <v>320.9590704127645</v>
      </c>
      <c r="J243" s="1478">
        <f>24*Help_FC!T243/Help_FC!$P243</f>
        <v>20.45091918140826</v>
      </c>
      <c r="K243" s="1478">
        <f>24*Help_FC!U243/Help_FC!$P243</f>
        <v>12.131113423517171</v>
      </c>
      <c r="L243" s="1478">
        <f>24*Help_FC!V243/Help_FC!$P243</f>
        <v>2.4001040582726327</v>
      </c>
      <c r="M243" s="1478">
        <f>24*Help_FC!W243/Help_FC!$P243</f>
        <v>748.01477627471388</v>
      </c>
      <c r="N243" s="2">
        <f>100*Help_FC!H242</f>
        <v>100</v>
      </c>
      <c r="O243" s="2">
        <f t="shared" si="2"/>
        <v>648.10960804717274</v>
      </c>
      <c r="P243" s="2">
        <f t="shared" si="2"/>
        <v>402.53208463406173</v>
      </c>
      <c r="Q243" s="2">
        <f t="shared" si="2"/>
        <v>121.40131807145295</v>
      </c>
      <c r="R243" s="2">
        <f t="shared" si="2"/>
        <v>101.24869927159209</v>
      </c>
      <c r="S243" s="2">
        <f t="shared" si="2"/>
        <v>273.75981357716228</v>
      </c>
      <c r="T243" s="2">
        <f t="shared" si="2"/>
        <v>325.61746536977137</v>
      </c>
      <c r="U243" s="1478">
        <f t="shared" si="2"/>
        <v>273.75981357716228</v>
      </c>
      <c r="V243" s="1478">
        <f t="shared" si="2"/>
        <v>320.9590704127645</v>
      </c>
      <c r="W243" s="1478">
        <f t="shared" si="2"/>
        <v>20.45091918140826</v>
      </c>
      <c r="X243" s="1478">
        <f t="shared" si="2"/>
        <v>12.131113423517171</v>
      </c>
      <c r="Y243" s="1478">
        <f t="shared" si="2"/>
        <v>2.4001040582726327</v>
      </c>
      <c r="Z243" s="1478">
        <f t="shared" si="2"/>
        <v>748.01477627471388</v>
      </c>
      <c r="AA243" s="2">
        <v>93</v>
      </c>
      <c r="AC243" s="878">
        <v>1</v>
      </c>
      <c r="AE243" s="2">
        <f>+Help_FC!$G243*Help_FC!Y243</f>
        <v>268.4703433922997</v>
      </c>
      <c r="AF243" s="2">
        <f>+Help_FC!$G243*Help_FC!Z243</f>
        <v>134.06174124176206</v>
      </c>
      <c r="AG243" s="2">
        <f>+Help_FC!$G243*Help_FC!AA243</f>
        <v>0</v>
      </c>
      <c r="AH243" s="2">
        <f>+Help_FC!$G243*Help_FC!AB243</f>
        <v>222.65001734304505</v>
      </c>
      <c r="AI243" s="2">
        <f>+Help_FC!$G243*Help_FC!AC243</f>
        <v>22.927506070065903</v>
      </c>
      <c r="AJ243" s="2">
        <f>+Help_FC!$G243*Help_FC!AD243</f>
        <v>38.512048667331847</v>
      </c>
      <c r="AK243" s="2">
        <f>+Help_FC!$G243*Help_FC!AE243</f>
        <v>23.239680887963925</v>
      </c>
      <c r="AL243" s="2">
        <f>+Help_FC!$G243*Help_FC!AF243</f>
        <v>17.169614984391259</v>
      </c>
      <c r="AM243" s="2">
        <f>+Help_FC!$G243*Help_FC!AG243</f>
        <v>18.036767256330211</v>
      </c>
      <c r="AN243" s="2">
        <f>+Help_FC!$G243*Help_FC!AH243</f>
        <v>30.000000000000004</v>
      </c>
      <c r="AO243" s="2">
        <f>+Help_FC!$G243*Help_FC!AI243</f>
        <v>123.99999999999999</v>
      </c>
      <c r="AP243" s="2">
        <f>+Help_FC!$G243*Help_FC!AJ243</f>
        <v>12.051810051237169</v>
      </c>
      <c r="AQ243" s="2">
        <f>+Help_FC!$G243*Help_FC!AK243</f>
        <v>245.97883774417659</v>
      </c>
      <c r="AR243" s="1478">
        <f>+Help_FC!$G243*Help_FC!AL243</f>
        <v>35.071019771071796</v>
      </c>
      <c r="AS243" s="1478">
        <f>+Help_FC!$G243*Help_FC!AM243</f>
        <v>13.007284079084286</v>
      </c>
      <c r="AV243" s="5">
        <v>1</v>
      </c>
    </row>
    <row r="244" spans="1:48" x14ac:dyDescent="0.2">
      <c r="A244" s="1">
        <v>45168</v>
      </c>
      <c r="B244" s="2">
        <f>+Help_FC!$G244*Help_FC!I244</f>
        <v>648.10960804717274</v>
      </c>
      <c r="C244" s="2">
        <f>+Help_FC!$G244*Help_FC!J244</f>
        <v>402.53208463406173</v>
      </c>
      <c r="D244" s="2">
        <f>+Help_FC!$G244*Help_FC!K244</f>
        <v>121.40131807145295</v>
      </c>
      <c r="E244" s="2">
        <f>+Help_FC!$G244*Help_FC!L244</f>
        <v>101.24869927159209</v>
      </c>
      <c r="F244" s="2">
        <f>+Help_FC!$G244*Help_FC!M244</f>
        <v>273.75981357716228</v>
      </c>
      <c r="G244" s="2">
        <f>+Help_FC!$G244*Help_FC!N244</f>
        <v>325.61746536977137</v>
      </c>
      <c r="H244" s="1478">
        <f>24*Help_FC!R244/Help_FC!$P244</f>
        <v>273.75981357716228</v>
      </c>
      <c r="I244" s="1478">
        <f>24*Help_FC!S244/Help_FC!$P244</f>
        <v>320.9590704127645</v>
      </c>
      <c r="J244" s="1478">
        <f>24*Help_FC!T244/Help_FC!$P244</f>
        <v>20.45091918140826</v>
      </c>
      <c r="K244" s="1478">
        <f>24*Help_FC!U244/Help_FC!$P244</f>
        <v>12.131113423517171</v>
      </c>
      <c r="L244" s="1478">
        <f>24*Help_FC!V244/Help_FC!$P244</f>
        <v>2.4001040582726327</v>
      </c>
      <c r="M244" s="1478">
        <f>24*Help_FC!W244/Help_FC!$P244</f>
        <v>748.01477627471388</v>
      </c>
      <c r="N244" s="2">
        <f>100*Help_FC!H243</f>
        <v>100</v>
      </c>
      <c r="O244" s="2">
        <f t="shared" si="2"/>
        <v>648.10960804717274</v>
      </c>
      <c r="P244" s="2">
        <f t="shared" si="2"/>
        <v>402.53208463406173</v>
      </c>
      <c r="Q244" s="2">
        <f t="shared" si="2"/>
        <v>121.40131807145295</v>
      </c>
      <c r="R244" s="2">
        <f t="shared" si="2"/>
        <v>101.24869927159209</v>
      </c>
      <c r="S244" s="2">
        <f t="shared" si="2"/>
        <v>273.75981357716228</v>
      </c>
      <c r="T244" s="2">
        <f t="shared" si="2"/>
        <v>325.61746536977137</v>
      </c>
      <c r="U244" s="1478">
        <f t="shared" si="2"/>
        <v>273.75981357716228</v>
      </c>
      <c r="V244" s="1478">
        <f t="shared" si="2"/>
        <v>320.9590704127645</v>
      </c>
      <c r="W244" s="1478">
        <f t="shared" si="2"/>
        <v>20.45091918140826</v>
      </c>
      <c r="X244" s="1478">
        <f t="shared" si="2"/>
        <v>12.131113423517171</v>
      </c>
      <c r="Y244" s="1478">
        <f t="shared" si="2"/>
        <v>2.4001040582726327</v>
      </c>
      <c r="Z244" s="1478">
        <f t="shared" si="2"/>
        <v>748.01477627471388</v>
      </c>
      <c r="AA244" s="2">
        <v>93</v>
      </c>
      <c r="AC244" s="878">
        <v>1</v>
      </c>
      <c r="AE244" s="2">
        <f>+Help_FC!$G244*Help_FC!Y244</f>
        <v>268.4703433922997</v>
      </c>
      <c r="AF244" s="2">
        <f>+Help_FC!$G244*Help_FC!Z244</f>
        <v>134.06174124176206</v>
      </c>
      <c r="AG244" s="2">
        <f>+Help_FC!$G244*Help_FC!AA244</f>
        <v>0</v>
      </c>
      <c r="AH244" s="2">
        <f>+Help_FC!$G244*Help_FC!AB244</f>
        <v>222.65001734304505</v>
      </c>
      <c r="AI244" s="2">
        <f>+Help_FC!$G244*Help_FC!AC244</f>
        <v>22.927506070065903</v>
      </c>
      <c r="AJ244" s="2">
        <f>+Help_FC!$G244*Help_FC!AD244</f>
        <v>38.512048667331847</v>
      </c>
      <c r="AK244" s="2">
        <f>+Help_FC!$G244*Help_FC!AE244</f>
        <v>23.239680887963925</v>
      </c>
      <c r="AL244" s="2">
        <f>+Help_FC!$G244*Help_FC!AF244</f>
        <v>17.169614984391259</v>
      </c>
      <c r="AM244" s="2">
        <f>+Help_FC!$G244*Help_FC!AG244</f>
        <v>18.036767256330211</v>
      </c>
      <c r="AN244" s="2">
        <f>+Help_FC!$G244*Help_FC!AH244</f>
        <v>30.000000000000004</v>
      </c>
      <c r="AO244" s="2">
        <f>+Help_FC!$G244*Help_FC!AI244</f>
        <v>123.99999999999999</v>
      </c>
      <c r="AP244" s="2">
        <f>+Help_FC!$G244*Help_FC!AJ244</f>
        <v>12.051810051237169</v>
      </c>
      <c r="AQ244" s="2">
        <f>+Help_FC!$G244*Help_FC!AK244</f>
        <v>245.97883774417659</v>
      </c>
      <c r="AR244" s="1478">
        <f>+Help_FC!$G244*Help_FC!AL244</f>
        <v>35.071019771071796</v>
      </c>
      <c r="AS244" s="1478">
        <f>+Help_FC!$G244*Help_FC!AM244</f>
        <v>13.007284079084286</v>
      </c>
      <c r="AV244" s="5">
        <v>1</v>
      </c>
    </row>
    <row r="245" spans="1:48" x14ac:dyDescent="0.2">
      <c r="A245" s="1">
        <v>45169</v>
      </c>
      <c r="B245" s="2">
        <f>+Help_FC!$G245*Help_FC!I245</f>
        <v>648.10960804717274</v>
      </c>
      <c r="C245" s="2">
        <f>+Help_FC!$G245*Help_FC!J245</f>
        <v>402.53208463406173</v>
      </c>
      <c r="D245" s="2">
        <f>+Help_FC!$G245*Help_FC!K245</f>
        <v>121.40131807145295</v>
      </c>
      <c r="E245" s="2">
        <f>+Help_FC!$G245*Help_FC!L245</f>
        <v>101.24869927159209</v>
      </c>
      <c r="F245" s="2">
        <f>+Help_FC!$G245*Help_FC!M245</f>
        <v>273.75981357716228</v>
      </c>
      <c r="G245" s="2">
        <f>+Help_FC!$G245*Help_FC!N245</f>
        <v>325.61746536977137</v>
      </c>
      <c r="H245" s="1478">
        <f>24*Help_FC!R245/Help_FC!$P245</f>
        <v>273.75981357716228</v>
      </c>
      <c r="I245" s="1478">
        <f>24*Help_FC!S245/Help_FC!$P245</f>
        <v>320.9590704127645</v>
      </c>
      <c r="J245" s="1478">
        <f>24*Help_FC!T245/Help_FC!$P245</f>
        <v>20.45091918140826</v>
      </c>
      <c r="K245" s="1478">
        <f>24*Help_FC!U245/Help_FC!$P245</f>
        <v>12.131113423517171</v>
      </c>
      <c r="L245" s="1478">
        <f>24*Help_FC!V245/Help_FC!$P245</f>
        <v>2.4001040582726327</v>
      </c>
      <c r="M245" s="1478">
        <f>24*Help_FC!W245/Help_FC!$P245</f>
        <v>748.01477627471388</v>
      </c>
      <c r="N245" s="2">
        <f>100*Help_FC!H244</f>
        <v>100</v>
      </c>
      <c r="O245" s="2">
        <f t="shared" si="2"/>
        <v>648.10960804717274</v>
      </c>
      <c r="P245" s="2">
        <f t="shared" si="2"/>
        <v>402.53208463406173</v>
      </c>
      <c r="Q245" s="2">
        <f t="shared" si="2"/>
        <v>121.40131807145295</v>
      </c>
      <c r="R245" s="2">
        <f t="shared" si="2"/>
        <v>101.24869927159209</v>
      </c>
      <c r="S245" s="2">
        <f t="shared" si="2"/>
        <v>273.75981357716228</v>
      </c>
      <c r="T245" s="2">
        <f t="shared" si="2"/>
        <v>325.61746536977137</v>
      </c>
      <c r="U245" s="1478">
        <f t="shared" si="2"/>
        <v>273.75981357716228</v>
      </c>
      <c r="V245" s="1478">
        <f t="shared" si="2"/>
        <v>320.9590704127645</v>
      </c>
      <c r="W245" s="1478">
        <f t="shared" si="2"/>
        <v>20.45091918140826</v>
      </c>
      <c r="X245" s="1478">
        <f t="shared" si="2"/>
        <v>12.131113423517171</v>
      </c>
      <c r="Y245" s="1478">
        <f t="shared" si="2"/>
        <v>2.4001040582726327</v>
      </c>
      <c r="Z245" s="1478">
        <f t="shared" si="2"/>
        <v>748.01477627471388</v>
      </c>
      <c r="AA245" s="2">
        <v>93</v>
      </c>
      <c r="AC245" s="878">
        <v>1</v>
      </c>
      <c r="AE245" s="2">
        <f>+Help_FC!$G245*Help_FC!Y245</f>
        <v>268.4703433922997</v>
      </c>
      <c r="AF245" s="2">
        <f>+Help_FC!$G245*Help_FC!Z245</f>
        <v>134.06174124176206</v>
      </c>
      <c r="AG245" s="2">
        <f>+Help_FC!$G245*Help_FC!AA245</f>
        <v>0</v>
      </c>
      <c r="AH245" s="2">
        <f>+Help_FC!$G245*Help_FC!AB245</f>
        <v>222.65001734304505</v>
      </c>
      <c r="AI245" s="2">
        <f>+Help_FC!$G245*Help_FC!AC245</f>
        <v>22.927506070065903</v>
      </c>
      <c r="AJ245" s="2">
        <f>+Help_FC!$G245*Help_FC!AD245</f>
        <v>38.512048667331847</v>
      </c>
      <c r="AK245" s="2">
        <f>+Help_FC!$G245*Help_FC!AE245</f>
        <v>23.239680887963925</v>
      </c>
      <c r="AL245" s="2">
        <f>+Help_FC!$G245*Help_FC!AF245</f>
        <v>17.169614984391259</v>
      </c>
      <c r="AM245" s="2">
        <f>+Help_FC!$G245*Help_FC!AG245</f>
        <v>18.036767256330211</v>
      </c>
      <c r="AN245" s="2">
        <f>+Help_FC!$G245*Help_FC!AH245</f>
        <v>30.000000000000004</v>
      </c>
      <c r="AO245" s="2">
        <f>+Help_FC!$G245*Help_FC!AI245</f>
        <v>123.99999999999999</v>
      </c>
      <c r="AP245" s="2">
        <f>+Help_FC!$G245*Help_FC!AJ245</f>
        <v>12.051810051237169</v>
      </c>
      <c r="AQ245" s="2">
        <f>+Help_FC!$G245*Help_FC!AK245</f>
        <v>245.97883774417659</v>
      </c>
      <c r="AR245" s="1478">
        <f>+Help_FC!$G245*Help_FC!AL245</f>
        <v>35.071019771071796</v>
      </c>
      <c r="AS245" s="1478">
        <f>+Help_FC!$G245*Help_FC!AM245</f>
        <v>13.007284079084286</v>
      </c>
      <c r="AV245" s="5">
        <v>1</v>
      </c>
    </row>
    <row r="246" spans="1:48" x14ac:dyDescent="0.2">
      <c r="A246" s="1">
        <v>45170</v>
      </c>
      <c r="B246" s="2">
        <f>+Help_FC!$G246*Help_FC!I246</f>
        <v>648.10035842293905</v>
      </c>
      <c r="C246" s="2">
        <f>+Help_FC!$G246*Help_FC!J246</f>
        <v>403.33333333333331</v>
      </c>
      <c r="D246" s="2">
        <f>+Help_FC!$G246*Help_FC!K246</f>
        <v>123.94265232974909</v>
      </c>
      <c r="E246" s="2">
        <f>+Help_FC!$G246*Help_FC!L246</f>
        <v>94.26523297491039</v>
      </c>
      <c r="F246" s="2">
        <f>+Help_FC!$G246*Help_FC!M246</f>
        <v>262.22745457086847</v>
      </c>
      <c r="G246" s="2">
        <f>+Help_FC!$G246*Help_FC!N246</f>
        <v>335.55951206649138</v>
      </c>
      <c r="H246" s="1478">
        <f>24*Help_FC!R246/Help_FC!$P246</f>
        <v>262.22745457086847</v>
      </c>
      <c r="I246" s="1478">
        <f>24*Help_FC!S246/Help_FC!$P246</f>
        <v>296.43376344086022</v>
      </c>
      <c r="J246" s="1478">
        <f>24*Help_FC!T246/Help_FC!$P246</f>
        <v>29.153405017921138</v>
      </c>
      <c r="K246" s="1478">
        <f>24*Help_FC!U246/Help_FC!$P246</f>
        <v>16.597132616487453</v>
      </c>
      <c r="L246" s="1478">
        <f>24*Help_FC!V246/Help_FC!$P246</f>
        <v>3.4846594982078853</v>
      </c>
      <c r="M246" s="1478">
        <f>24*Help_FC!W246/Help_FC!$P246</f>
        <v>730.1472759856631</v>
      </c>
      <c r="N246" s="2">
        <f>100*Help_FC!H246</f>
        <v>100</v>
      </c>
      <c r="O246" s="2">
        <f t="shared" si="2"/>
        <v>648.10035842293905</v>
      </c>
      <c r="P246" s="2">
        <f t="shared" si="2"/>
        <v>403.33333333333331</v>
      </c>
      <c r="Q246" s="2">
        <f t="shared" si="2"/>
        <v>123.94265232974909</v>
      </c>
      <c r="R246" s="2">
        <f t="shared" si="2"/>
        <v>94.26523297491039</v>
      </c>
      <c r="S246" s="2">
        <f t="shared" si="2"/>
        <v>262.22745457086847</v>
      </c>
      <c r="T246" s="2">
        <f t="shared" si="2"/>
        <v>335.55951206649138</v>
      </c>
      <c r="U246" s="1478">
        <f t="shared" si="2"/>
        <v>262.22745457086847</v>
      </c>
      <c r="V246" s="1478">
        <f t="shared" si="2"/>
        <v>296.43376344086022</v>
      </c>
      <c r="W246" s="1478">
        <f t="shared" si="2"/>
        <v>29.153405017921138</v>
      </c>
      <c r="X246" s="1478">
        <f t="shared" si="2"/>
        <v>16.597132616487453</v>
      </c>
      <c r="Y246" s="1478">
        <f t="shared" si="2"/>
        <v>3.4846594982078853</v>
      </c>
      <c r="Z246" s="1478">
        <f t="shared" si="2"/>
        <v>730.1472759856631</v>
      </c>
      <c r="AA246" s="2">
        <v>93</v>
      </c>
      <c r="AC246" s="878">
        <v>1</v>
      </c>
      <c r="AE246" s="2">
        <f>+Help_FC!$G246*Help_FC!Y246</f>
        <v>280.0358422939068</v>
      </c>
      <c r="AF246" s="2">
        <f>+Help_FC!$G246*Help_FC!Z246</f>
        <v>123.29749103942652</v>
      </c>
      <c r="AG246" s="2">
        <f>+Help_FC!$G246*Help_FC!AA246</f>
        <v>0</v>
      </c>
      <c r="AH246" s="2">
        <f>+Help_FC!$G246*Help_FC!AB246</f>
        <v>218.2078853046595</v>
      </c>
      <c r="AI246" s="2">
        <f>+Help_FC!$G246*Help_FC!AC246</f>
        <v>26.559139784946236</v>
      </c>
      <c r="AJ246" s="2">
        <f>+Help_FC!$G246*Help_FC!AD246</f>
        <v>43.701320950526863</v>
      </c>
      <c r="AK246" s="2">
        <f>+Help_FC!$G246*Help_FC!AE246</f>
        <v>40.143369175627235</v>
      </c>
      <c r="AL246" s="2">
        <f>+Help_FC!$G246*Help_FC!AF246</f>
        <v>27.240143369175627</v>
      </c>
      <c r="AM246" s="2">
        <f>+Help_FC!$G246*Help_FC!AG246</f>
        <v>29.032258064516128</v>
      </c>
      <c r="AN246" s="2">
        <f>+Help_FC!$G246*Help_FC!AH246</f>
        <v>30.000000000000007</v>
      </c>
      <c r="AO246" s="2">
        <f>+Help_FC!$G246*Help_FC!AI246</f>
        <v>123.99999999999999</v>
      </c>
      <c r="AP246" s="2">
        <f>+Help_FC!$G246*Help_FC!AJ246</f>
        <v>11.809582529634614</v>
      </c>
      <c r="AQ246" s="2">
        <f>+Help_FC!$G246*Help_FC!AK246</f>
        <v>311.75640126168315</v>
      </c>
      <c r="AR246" s="1478">
        <f>+Help_FC!$G246*Help_FC!AL246</f>
        <v>16.462455286738365</v>
      </c>
      <c r="AS246" s="1478">
        <f>+Help_FC!$G246*Help_FC!AM246</f>
        <v>0</v>
      </c>
      <c r="AV246" s="5">
        <v>1</v>
      </c>
    </row>
    <row r="247" spans="1:48" x14ac:dyDescent="0.2">
      <c r="A247" s="1">
        <v>45171</v>
      </c>
      <c r="B247" s="2">
        <f>+Help_FC!$G247*Help_FC!I247</f>
        <v>648.10035842293905</v>
      </c>
      <c r="C247" s="2">
        <f>+Help_FC!$G247*Help_FC!J247</f>
        <v>403.33333333333331</v>
      </c>
      <c r="D247" s="2">
        <f>+Help_FC!$G247*Help_FC!K247</f>
        <v>123.94265232974909</v>
      </c>
      <c r="E247" s="2">
        <f>+Help_FC!$G247*Help_FC!L247</f>
        <v>94.26523297491039</v>
      </c>
      <c r="F247" s="2">
        <f>+Help_FC!$G247*Help_FC!M247</f>
        <v>262.22745457086847</v>
      </c>
      <c r="G247" s="2">
        <f>+Help_FC!$G247*Help_FC!N247</f>
        <v>335.55951206649138</v>
      </c>
      <c r="H247" s="1478">
        <f>24*Help_FC!R247/Help_FC!$P247</f>
        <v>262.22745457086847</v>
      </c>
      <c r="I247" s="1478">
        <f>24*Help_FC!S247/Help_FC!$P247</f>
        <v>296.43376344086022</v>
      </c>
      <c r="J247" s="1478">
        <f>24*Help_FC!T247/Help_FC!$P247</f>
        <v>29.153405017921138</v>
      </c>
      <c r="K247" s="1478">
        <f>24*Help_FC!U247/Help_FC!$P247</f>
        <v>16.597132616487453</v>
      </c>
      <c r="L247" s="1478">
        <f>24*Help_FC!V247/Help_FC!$P247</f>
        <v>3.4846594982078853</v>
      </c>
      <c r="M247" s="1478">
        <f>24*Help_FC!W247/Help_FC!$P247</f>
        <v>730.1472759856631</v>
      </c>
      <c r="N247" s="2">
        <f>100*Help_FC!H247</f>
        <v>100</v>
      </c>
      <c r="O247" s="2">
        <f t="shared" si="2"/>
        <v>648.10035842293905</v>
      </c>
      <c r="P247" s="2">
        <f t="shared" si="2"/>
        <v>403.33333333333331</v>
      </c>
      <c r="Q247" s="2">
        <f t="shared" si="2"/>
        <v>123.94265232974909</v>
      </c>
      <c r="R247" s="2">
        <f t="shared" si="2"/>
        <v>94.26523297491039</v>
      </c>
      <c r="S247" s="2">
        <f t="shared" si="2"/>
        <v>262.22745457086847</v>
      </c>
      <c r="T247" s="2">
        <f t="shared" si="2"/>
        <v>335.55951206649138</v>
      </c>
      <c r="U247" s="1478">
        <f t="shared" si="2"/>
        <v>262.22745457086847</v>
      </c>
      <c r="V247" s="1478">
        <f t="shared" si="2"/>
        <v>296.43376344086022</v>
      </c>
      <c r="W247" s="1478">
        <f t="shared" si="2"/>
        <v>29.153405017921138</v>
      </c>
      <c r="X247" s="1478">
        <f t="shared" si="2"/>
        <v>16.597132616487453</v>
      </c>
      <c r="Y247" s="1478">
        <f t="shared" si="2"/>
        <v>3.4846594982078853</v>
      </c>
      <c r="Z247" s="1478">
        <f t="shared" si="2"/>
        <v>730.1472759856631</v>
      </c>
      <c r="AA247" s="2">
        <v>93</v>
      </c>
      <c r="AC247" s="878">
        <v>1</v>
      </c>
      <c r="AE247" s="2">
        <f>+Help_FC!$G247*Help_FC!Y247</f>
        <v>280.0358422939068</v>
      </c>
      <c r="AF247" s="2">
        <f>+Help_FC!$G247*Help_FC!Z247</f>
        <v>123.29749103942652</v>
      </c>
      <c r="AG247" s="2">
        <f>+Help_FC!$G247*Help_FC!AA247</f>
        <v>0</v>
      </c>
      <c r="AH247" s="2">
        <f>+Help_FC!$G247*Help_FC!AB247</f>
        <v>218.2078853046595</v>
      </c>
      <c r="AI247" s="2">
        <f>+Help_FC!$G247*Help_FC!AC247</f>
        <v>26.559139784946236</v>
      </c>
      <c r="AJ247" s="2">
        <f>+Help_FC!$G247*Help_FC!AD247</f>
        <v>43.701320950526863</v>
      </c>
      <c r="AK247" s="2">
        <f>+Help_FC!$G247*Help_FC!AE247</f>
        <v>40.143369175627235</v>
      </c>
      <c r="AL247" s="2">
        <f>+Help_FC!$G247*Help_FC!AF247</f>
        <v>27.240143369175627</v>
      </c>
      <c r="AM247" s="2">
        <f>+Help_FC!$G247*Help_FC!AG247</f>
        <v>29.032258064516128</v>
      </c>
      <c r="AN247" s="2">
        <f>+Help_FC!$G247*Help_FC!AH247</f>
        <v>30.000000000000007</v>
      </c>
      <c r="AO247" s="2">
        <f>+Help_FC!$G247*Help_FC!AI247</f>
        <v>123.99999999999999</v>
      </c>
      <c r="AP247" s="2">
        <f>+Help_FC!$G247*Help_FC!AJ247</f>
        <v>11.809582529634614</v>
      </c>
      <c r="AQ247" s="2">
        <f>+Help_FC!$G247*Help_FC!AK247</f>
        <v>311.75640126168315</v>
      </c>
      <c r="AR247" s="1478">
        <f>+Help_FC!$G247*Help_FC!AL247</f>
        <v>16.462455286738365</v>
      </c>
      <c r="AS247" s="1478">
        <f>+Help_FC!$G247*Help_FC!AM247</f>
        <v>0</v>
      </c>
      <c r="AV247" s="5">
        <v>1</v>
      </c>
    </row>
    <row r="248" spans="1:48" x14ac:dyDescent="0.2">
      <c r="A248" s="1">
        <v>45172</v>
      </c>
      <c r="B248" s="2">
        <f>+Help_FC!$G248*Help_FC!I248</f>
        <v>648.10035842293905</v>
      </c>
      <c r="C248" s="2">
        <f>+Help_FC!$G248*Help_FC!J248</f>
        <v>403.33333333333331</v>
      </c>
      <c r="D248" s="2">
        <f>+Help_FC!$G248*Help_FC!K248</f>
        <v>123.94265232974909</v>
      </c>
      <c r="E248" s="2">
        <f>+Help_FC!$G248*Help_FC!L248</f>
        <v>94.26523297491039</v>
      </c>
      <c r="F248" s="2">
        <f>+Help_FC!$G248*Help_FC!M248</f>
        <v>262.22745457086847</v>
      </c>
      <c r="G248" s="2">
        <f>+Help_FC!$G248*Help_FC!N248</f>
        <v>335.55951206649138</v>
      </c>
      <c r="H248" s="1478">
        <f>24*Help_FC!R248/Help_FC!$P248</f>
        <v>262.22745457086847</v>
      </c>
      <c r="I248" s="1478">
        <f>24*Help_FC!S248/Help_FC!$P248</f>
        <v>296.43376344086022</v>
      </c>
      <c r="J248" s="1478">
        <f>24*Help_FC!T248/Help_FC!$P248</f>
        <v>29.153405017921138</v>
      </c>
      <c r="K248" s="1478">
        <f>24*Help_FC!U248/Help_FC!$P248</f>
        <v>16.597132616487453</v>
      </c>
      <c r="L248" s="1478">
        <f>24*Help_FC!V248/Help_FC!$P248</f>
        <v>3.4846594982078853</v>
      </c>
      <c r="M248" s="1478">
        <f>24*Help_FC!W248/Help_FC!$P248</f>
        <v>730.1472759856631</v>
      </c>
      <c r="N248" s="2">
        <f>100*Help_FC!H248</f>
        <v>100</v>
      </c>
      <c r="O248" s="2">
        <f t="shared" si="2"/>
        <v>648.10035842293905</v>
      </c>
      <c r="P248" s="2">
        <f t="shared" si="2"/>
        <v>403.33333333333331</v>
      </c>
      <c r="Q248" s="2">
        <f t="shared" si="2"/>
        <v>123.94265232974909</v>
      </c>
      <c r="R248" s="2">
        <f t="shared" si="2"/>
        <v>94.26523297491039</v>
      </c>
      <c r="S248" s="2">
        <f t="shared" si="2"/>
        <v>262.22745457086847</v>
      </c>
      <c r="T248" s="2">
        <f t="shared" si="2"/>
        <v>335.55951206649138</v>
      </c>
      <c r="U248" s="1478">
        <f t="shared" si="2"/>
        <v>262.22745457086847</v>
      </c>
      <c r="V248" s="1478">
        <f t="shared" si="2"/>
        <v>296.43376344086022</v>
      </c>
      <c r="W248" s="1478">
        <f t="shared" si="2"/>
        <v>29.153405017921138</v>
      </c>
      <c r="X248" s="1478">
        <f t="shared" si="2"/>
        <v>16.597132616487453</v>
      </c>
      <c r="Y248" s="1478">
        <f t="shared" si="2"/>
        <v>3.4846594982078853</v>
      </c>
      <c r="Z248" s="1478">
        <f t="shared" si="2"/>
        <v>730.1472759856631</v>
      </c>
      <c r="AA248" s="2">
        <v>93</v>
      </c>
      <c r="AC248" s="878">
        <v>1</v>
      </c>
      <c r="AE248" s="2">
        <f>+Help_FC!$G248*Help_FC!Y248</f>
        <v>280.0358422939068</v>
      </c>
      <c r="AF248" s="2">
        <f>+Help_FC!$G248*Help_FC!Z248</f>
        <v>123.29749103942652</v>
      </c>
      <c r="AG248" s="2">
        <f>+Help_FC!$G248*Help_FC!AA248</f>
        <v>0</v>
      </c>
      <c r="AH248" s="2">
        <f>+Help_FC!$G248*Help_FC!AB248</f>
        <v>218.2078853046595</v>
      </c>
      <c r="AI248" s="2">
        <f>+Help_FC!$G248*Help_FC!AC248</f>
        <v>26.559139784946236</v>
      </c>
      <c r="AJ248" s="2">
        <f>+Help_FC!$G248*Help_FC!AD248</f>
        <v>43.701320950526863</v>
      </c>
      <c r="AK248" s="2">
        <f>+Help_FC!$G248*Help_FC!AE248</f>
        <v>40.143369175627235</v>
      </c>
      <c r="AL248" s="2">
        <f>+Help_FC!$G248*Help_FC!AF248</f>
        <v>27.240143369175627</v>
      </c>
      <c r="AM248" s="2">
        <f>+Help_FC!$G248*Help_FC!AG248</f>
        <v>29.032258064516128</v>
      </c>
      <c r="AN248" s="2">
        <f>+Help_FC!$G248*Help_FC!AH248</f>
        <v>30.000000000000007</v>
      </c>
      <c r="AO248" s="2">
        <f>+Help_FC!$G248*Help_FC!AI248</f>
        <v>123.99999999999999</v>
      </c>
      <c r="AP248" s="2">
        <f>+Help_FC!$G248*Help_FC!AJ248</f>
        <v>11.809582529634614</v>
      </c>
      <c r="AQ248" s="2">
        <f>+Help_FC!$G248*Help_FC!AK248</f>
        <v>311.75640126168315</v>
      </c>
      <c r="AR248" s="1478">
        <f>+Help_FC!$G248*Help_FC!AL248</f>
        <v>16.462455286738365</v>
      </c>
      <c r="AS248" s="1478">
        <f>+Help_FC!$G248*Help_FC!AM248</f>
        <v>0</v>
      </c>
      <c r="AV248" s="5">
        <v>1</v>
      </c>
    </row>
    <row r="249" spans="1:48" x14ac:dyDescent="0.2">
      <c r="A249" s="1">
        <v>45173</v>
      </c>
      <c r="B249" s="2">
        <f>+Help_FC!$G249*Help_FC!I249</f>
        <v>594.09199522102745</v>
      </c>
      <c r="C249" s="2">
        <f>+Help_FC!$G249*Help_FC!J249</f>
        <v>369.72222222222217</v>
      </c>
      <c r="D249" s="2">
        <f>+Help_FC!$G249*Help_FC!K249</f>
        <v>113.61409796893666</v>
      </c>
      <c r="E249" s="2">
        <f>+Help_FC!$G249*Help_FC!L249</f>
        <v>86.409796893667846</v>
      </c>
      <c r="F249" s="2">
        <f>+Help_FC!$G249*Help_FC!M249</f>
        <v>240.37516668996275</v>
      </c>
      <c r="G249" s="2">
        <f>+Help_FC!$G249*Help_FC!N249</f>
        <v>307.59621939428371</v>
      </c>
      <c r="H249" s="1478">
        <f>24*Help_FC!R249/Help_FC!$P249</f>
        <v>262.22745457086847</v>
      </c>
      <c r="I249" s="1478">
        <f>24*Help_FC!S249/Help_FC!$P249</f>
        <v>296.43376344086022</v>
      </c>
      <c r="J249" s="1478">
        <f>24*Help_FC!T249/Help_FC!$P249</f>
        <v>29.153405017921138</v>
      </c>
      <c r="K249" s="1478">
        <f>24*Help_FC!U249/Help_FC!$P249</f>
        <v>16.597132616487453</v>
      </c>
      <c r="L249" s="1478">
        <f>24*Help_FC!V249/Help_FC!$P249</f>
        <v>3.4846594982078853</v>
      </c>
      <c r="M249" s="1478">
        <f>24*Help_FC!W249/Help_FC!$P249</f>
        <v>730.1472759856631</v>
      </c>
      <c r="N249" s="2">
        <f>100*Help_FC!H249</f>
        <v>91.666666666666657</v>
      </c>
      <c r="O249" s="2">
        <f t="shared" si="2"/>
        <v>594.09199522102745</v>
      </c>
      <c r="P249" s="2">
        <f t="shared" si="2"/>
        <v>369.72222222222217</v>
      </c>
      <c r="Q249" s="2">
        <f t="shared" si="2"/>
        <v>113.61409796893666</v>
      </c>
      <c r="R249" s="2">
        <f t="shared" si="2"/>
        <v>86.409796893667846</v>
      </c>
      <c r="S249" s="2">
        <f t="shared" si="2"/>
        <v>240.37516668996275</v>
      </c>
      <c r="T249" s="2">
        <f t="shared" si="2"/>
        <v>307.59621939428371</v>
      </c>
      <c r="U249" s="1478">
        <f t="shared" si="2"/>
        <v>262.22745457086847</v>
      </c>
      <c r="V249" s="1478">
        <f t="shared" si="2"/>
        <v>296.43376344086022</v>
      </c>
      <c r="W249" s="1478">
        <f t="shared" si="2"/>
        <v>29.153405017921138</v>
      </c>
      <c r="X249" s="1478">
        <f t="shared" si="2"/>
        <v>16.597132616487453</v>
      </c>
      <c r="Y249" s="1478">
        <f t="shared" si="2"/>
        <v>3.4846594982078853</v>
      </c>
      <c r="Z249" s="1478">
        <f t="shared" si="2"/>
        <v>730.1472759856631</v>
      </c>
      <c r="AA249" s="2">
        <v>93</v>
      </c>
      <c r="AC249" s="878">
        <v>1</v>
      </c>
      <c r="AE249" s="2">
        <f>+Help_FC!$G249*Help_FC!Y249</f>
        <v>256.69952210274789</v>
      </c>
      <c r="AF249" s="2">
        <f>+Help_FC!$G249*Help_FC!Z249</f>
        <v>113.02270011947429</v>
      </c>
      <c r="AG249" s="2">
        <f>+Help_FC!$G249*Help_FC!AA249</f>
        <v>0</v>
      </c>
      <c r="AH249" s="2">
        <f>+Help_FC!$G249*Help_FC!AB249</f>
        <v>200.02389486260452</v>
      </c>
      <c r="AI249" s="2">
        <f>+Help_FC!$G249*Help_FC!AC249</f>
        <v>24.345878136200714</v>
      </c>
      <c r="AJ249" s="2">
        <f>+Help_FC!$G249*Help_FC!AD249</f>
        <v>40.059544204649619</v>
      </c>
      <c r="AK249" s="2">
        <f>+Help_FC!$G249*Help_FC!AE249</f>
        <v>36.798088410991632</v>
      </c>
      <c r="AL249" s="2">
        <f>+Help_FC!$G249*Help_FC!AF249</f>
        <v>24.97013142174432</v>
      </c>
      <c r="AM249" s="2">
        <f>+Help_FC!$G249*Help_FC!AG249</f>
        <v>26.612903225806448</v>
      </c>
      <c r="AN249" s="2">
        <f>+Help_FC!$G249*Help_FC!AH249</f>
        <v>27.500000000000004</v>
      </c>
      <c r="AO249" s="2">
        <f>+Help_FC!$G249*Help_FC!AI249</f>
        <v>113.66666666666664</v>
      </c>
      <c r="AP249" s="2">
        <f>+Help_FC!$G249*Help_FC!AJ249</f>
        <v>10.825450652165062</v>
      </c>
      <c r="AQ249" s="2">
        <f>+Help_FC!$G249*Help_FC!AK249</f>
        <v>285.77670115654286</v>
      </c>
      <c r="AR249" s="1478">
        <f>+Help_FC!$G249*Help_FC!AL249</f>
        <v>15.0905840128435</v>
      </c>
      <c r="AS249" s="1478">
        <f>+Help_FC!$G249*Help_FC!AM249</f>
        <v>0</v>
      </c>
      <c r="AV249" s="5">
        <v>1</v>
      </c>
    </row>
    <row r="250" spans="1:48" x14ac:dyDescent="0.2">
      <c r="A250" s="1">
        <v>45174</v>
      </c>
      <c r="B250" s="2">
        <f>+Help_FC!$G250*Help_FC!I250</f>
        <v>0</v>
      </c>
      <c r="C250" s="2">
        <f>+Help_FC!$G250*Help_FC!J250</f>
        <v>0</v>
      </c>
      <c r="D250" s="2">
        <f>+Help_FC!$G250*Help_FC!K250</f>
        <v>0</v>
      </c>
      <c r="E250" s="2">
        <f>+Help_FC!$G250*Help_FC!L250</f>
        <v>0</v>
      </c>
      <c r="F250" s="2">
        <f>+Help_FC!$G250*Help_FC!M250</f>
        <v>0</v>
      </c>
      <c r="G250" s="2">
        <f>+Help_FC!$G250*Help_FC!N250</f>
        <v>0</v>
      </c>
      <c r="H250" s="1478">
        <f>24*Help_FC!R250/Help_FC!$P250</f>
        <v>262.22745457086847</v>
      </c>
      <c r="I250" s="1478">
        <f>24*Help_FC!S250/Help_FC!$P250</f>
        <v>296.43376344086022</v>
      </c>
      <c r="J250" s="1478">
        <f>24*Help_FC!T250/Help_FC!$P250</f>
        <v>29.153405017921138</v>
      </c>
      <c r="K250" s="1478">
        <f>24*Help_FC!U250/Help_FC!$P250</f>
        <v>16.597132616487453</v>
      </c>
      <c r="L250" s="1478">
        <f>24*Help_FC!V250/Help_FC!$P250</f>
        <v>3.4846594982078853</v>
      </c>
      <c r="M250" s="1478">
        <f>24*Help_FC!W250/Help_FC!$P250</f>
        <v>730.1472759856631</v>
      </c>
      <c r="N250" s="2">
        <f>100*Help_FC!H250</f>
        <v>0</v>
      </c>
      <c r="O250" s="2">
        <f t="shared" si="2"/>
        <v>0</v>
      </c>
      <c r="P250" s="2">
        <f t="shared" si="2"/>
        <v>0</v>
      </c>
      <c r="Q250" s="2">
        <f t="shared" si="2"/>
        <v>0</v>
      </c>
      <c r="R250" s="2">
        <f t="shared" si="2"/>
        <v>0</v>
      </c>
      <c r="S250" s="2">
        <f t="shared" si="2"/>
        <v>0</v>
      </c>
      <c r="T250" s="2">
        <f t="shared" si="2"/>
        <v>0</v>
      </c>
      <c r="U250" s="1478">
        <f t="shared" si="2"/>
        <v>262.22745457086847</v>
      </c>
      <c r="V250" s="1478">
        <f t="shared" si="2"/>
        <v>296.43376344086022</v>
      </c>
      <c r="W250" s="1478">
        <f t="shared" si="2"/>
        <v>29.153405017921138</v>
      </c>
      <c r="X250" s="1478">
        <f t="shared" si="2"/>
        <v>16.597132616487453</v>
      </c>
      <c r="Y250" s="1478">
        <f t="shared" si="2"/>
        <v>3.4846594982078853</v>
      </c>
      <c r="Z250" s="1478">
        <f t="shared" si="2"/>
        <v>730.1472759856631</v>
      </c>
      <c r="AA250" s="2">
        <v>93</v>
      </c>
      <c r="AC250" s="878">
        <v>1</v>
      </c>
      <c r="AE250" s="2">
        <f>+Help_FC!$G250*Help_FC!Y250</f>
        <v>0</v>
      </c>
      <c r="AF250" s="2">
        <f>+Help_FC!$G250*Help_FC!Z250</f>
        <v>0</v>
      </c>
      <c r="AG250" s="2">
        <f>+Help_FC!$G250*Help_FC!AA250</f>
        <v>0</v>
      </c>
      <c r="AH250" s="2">
        <f>+Help_FC!$G250*Help_FC!AB250</f>
        <v>0</v>
      </c>
      <c r="AI250" s="2">
        <f>+Help_FC!$G250*Help_FC!AC250</f>
        <v>0</v>
      </c>
      <c r="AJ250" s="2">
        <f>+Help_FC!$G250*Help_FC!AD250</f>
        <v>0</v>
      </c>
      <c r="AK250" s="2">
        <f>+Help_FC!$G250*Help_FC!AE250</f>
        <v>0</v>
      </c>
      <c r="AL250" s="2">
        <f>+Help_FC!$G250*Help_FC!AF250</f>
        <v>0</v>
      </c>
      <c r="AM250" s="2">
        <f>+Help_FC!$G250*Help_FC!AG250</f>
        <v>0</v>
      </c>
      <c r="AN250" s="2">
        <f>+Help_FC!$G250*Help_FC!AH250</f>
        <v>0</v>
      </c>
      <c r="AO250" s="2">
        <f>+Help_FC!$G250*Help_FC!AI250</f>
        <v>0</v>
      </c>
      <c r="AP250" s="2">
        <f>+Help_FC!$G250*Help_FC!AJ250</f>
        <v>0</v>
      </c>
      <c r="AQ250" s="2">
        <f>+Help_FC!$G250*Help_FC!AK250</f>
        <v>0</v>
      </c>
      <c r="AR250" s="1478">
        <f>+Help_FC!$G250*Help_FC!AL250</f>
        <v>0</v>
      </c>
      <c r="AS250" s="1478">
        <f>+Help_FC!$G250*Help_FC!AM250</f>
        <v>0</v>
      </c>
      <c r="AV250" s="5">
        <v>1</v>
      </c>
    </row>
    <row r="251" spans="1:48" x14ac:dyDescent="0.2">
      <c r="A251" s="1">
        <v>45175</v>
      </c>
      <c r="B251" s="2">
        <f>+Help_FC!$G251*Help_FC!I251</f>
        <v>313.2485065710872</v>
      </c>
      <c r="C251" s="2">
        <f>+Help_FC!$G251*Help_FC!J251</f>
        <v>194.94444444444443</v>
      </c>
      <c r="D251" s="2">
        <f>+Help_FC!$G251*Help_FC!K251</f>
        <v>59.905615292712064</v>
      </c>
      <c r="E251" s="2">
        <f>+Help_FC!$G251*Help_FC!L251</f>
        <v>45.561529271206687</v>
      </c>
      <c r="F251" s="2">
        <f>+Help_FC!$G251*Help_FC!M251</f>
        <v>126.74326970925311</v>
      </c>
      <c r="G251" s="2">
        <f>+Help_FC!$G251*Help_FC!N251</f>
        <v>162.18709749880415</v>
      </c>
      <c r="H251" s="1478">
        <f>24*Help_FC!R251/Help_FC!$P251</f>
        <v>262.22745457086847</v>
      </c>
      <c r="I251" s="1478">
        <f>24*Help_FC!S251/Help_FC!$P251</f>
        <v>296.43376344086022</v>
      </c>
      <c r="J251" s="1478">
        <f>24*Help_FC!T251/Help_FC!$P251</f>
        <v>29.153405017921138</v>
      </c>
      <c r="K251" s="1478">
        <f>24*Help_FC!U251/Help_FC!$P251</f>
        <v>16.597132616487453</v>
      </c>
      <c r="L251" s="1478">
        <f>24*Help_FC!V251/Help_FC!$P251</f>
        <v>3.4846594982078853</v>
      </c>
      <c r="M251" s="1478">
        <f>24*Help_FC!W251/Help_FC!$P251</f>
        <v>730.1472759856631</v>
      </c>
      <c r="N251" s="2">
        <f>100*Help_FC!H251</f>
        <v>48.333333333333336</v>
      </c>
      <c r="O251" s="2">
        <f t="shared" ref="O251:Z272" si="3">+B251*$AC251</f>
        <v>313.2485065710872</v>
      </c>
      <c r="P251" s="2">
        <f t="shared" si="3"/>
        <v>194.94444444444443</v>
      </c>
      <c r="Q251" s="2">
        <f t="shared" si="3"/>
        <v>59.905615292712064</v>
      </c>
      <c r="R251" s="2">
        <f t="shared" si="3"/>
        <v>45.561529271206687</v>
      </c>
      <c r="S251" s="2">
        <f t="shared" si="3"/>
        <v>126.74326970925311</v>
      </c>
      <c r="T251" s="2">
        <f t="shared" si="3"/>
        <v>162.18709749880415</v>
      </c>
      <c r="U251" s="1478">
        <f t="shared" si="3"/>
        <v>262.22745457086847</v>
      </c>
      <c r="V251" s="1478">
        <f t="shared" si="3"/>
        <v>296.43376344086022</v>
      </c>
      <c r="W251" s="1478">
        <f t="shared" si="3"/>
        <v>29.153405017921138</v>
      </c>
      <c r="X251" s="1478">
        <f t="shared" si="3"/>
        <v>16.597132616487453</v>
      </c>
      <c r="Y251" s="1478">
        <f t="shared" si="3"/>
        <v>3.4846594982078853</v>
      </c>
      <c r="Z251" s="1478">
        <f t="shared" si="3"/>
        <v>730.1472759856631</v>
      </c>
      <c r="AA251" s="2">
        <v>93</v>
      </c>
      <c r="AC251" s="878">
        <v>1</v>
      </c>
      <c r="AE251" s="2">
        <f>+Help_FC!$G251*Help_FC!Y251</f>
        <v>135.35065710872161</v>
      </c>
      <c r="AF251" s="2">
        <f>+Help_FC!$G251*Help_FC!Z251</f>
        <v>59.593787335722816</v>
      </c>
      <c r="AG251" s="2">
        <f>+Help_FC!$G251*Help_FC!AA251</f>
        <v>0</v>
      </c>
      <c r="AH251" s="2">
        <f>+Help_FC!$G251*Help_FC!AB251</f>
        <v>105.46714456391875</v>
      </c>
      <c r="AI251" s="2">
        <f>+Help_FC!$G251*Help_FC!AC251</f>
        <v>12.836917562724015</v>
      </c>
      <c r="AJ251" s="2">
        <f>+Help_FC!$G251*Help_FC!AD251</f>
        <v>21.122305126087983</v>
      </c>
      <c r="AK251" s="2">
        <f>+Help_FC!$G251*Help_FC!AE251</f>
        <v>19.402628434886498</v>
      </c>
      <c r="AL251" s="2">
        <f>+Help_FC!$G251*Help_FC!AF251</f>
        <v>13.166069295101552</v>
      </c>
      <c r="AM251" s="2">
        <f>+Help_FC!$G251*Help_FC!AG251</f>
        <v>14.032258064516128</v>
      </c>
      <c r="AN251" s="2">
        <f>+Help_FC!$G251*Help_FC!AH251</f>
        <v>14.500000000000004</v>
      </c>
      <c r="AO251" s="2">
        <f>+Help_FC!$G251*Help_FC!AI251</f>
        <v>59.93333333333333</v>
      </c>
      <c r="AP251" s="2">
        <f>+Help_FC!$G251*Help_FC!AJ251</f>
        <v>5.7079648893233967</v>
      </c>
      <c r="AQ251" s="2">
        <f>+Help_FC!$G251*Help_FC!AK251</f>
        <v>150.68226060981351</v>
      </c>
      <c r="AR251" s="1478">
        <f>+Help_FC!$G251*Help_FC!AL251</f>
        <v>7.9568533885902095</v>
      </c>
      <c r="AS251" s="1478">
        <f>+Help_FC!$G251*Help_FC!AM251</f>
        <v>0</v>
      </c>
      <c r="AV251" s="5">
        <v>1</v>
      </c>
    </row>
    <row r="252" spans="1:48" x14ac:dyDescent="0.2">
      <c r="A252" s="1">
        <v>45176</v>
      </c>
      <c r="B252" s="2">
        <f>+Help_FC!$G252*Help_FC!I252</f>
        <v>648.10035842293905</v>
      </c>
      <c r="C252" s="2">
        <f>+Help_FC!$G252*Help_FC!J252</f>
        <v>403.33333333333331</v>
      </c>
      <c r="D252" s="2">
        <f>+Help_FC!$G252*Help_FC!K252</f>
        <v>123.94265232974909</v>
      </c>
      <c r="E252" s="2">
        <f>+Help_FC!$G252*Help_FC!L252</f>
        <v>94.26523297491039</v>
      </c>
      <c r="F252" s="2">
        <f>+Help_FC!$G252*Help_FC!M252</f>
        <v>262.22745457086847</v>
      </c>
      <c r="G252" s="2">
        <f>+Help_FC!$G252*Help_FC!N252</f>
        <v>335.55951206649138</v>
      </c>
      <c r="H252" s="1478">
        <f>24*Help_FC!R252/Help_FC!$P252</f>
        <v>262.22745457086847</v>
      </c>
      <c r="I252" s="1478">
        <f>24*Help_FC!S252/Help_FC!$P252</f>
        <v>296.43376344086022</v>
      </c>
      <c r="J252" s="1478">
        <f>24*Help_FC!T252/Help_FC!$P252</f>
        <v>29.153405017921138</v>
      </c>
      <c r="K252" s="1478">
        <f>24*Help_FC!U252/Help_FC!$P252</f>
        <v>16.597132616487453</v>
      </c>
      <c r="L252" s="1478">
        <f>24*Help_FC!V252/Help_FC!$P252</f>
        <v>3.4846594982078853</v>
      </c>
      <c r="M252" s="1478">
        <f>24*Help_FC!W252/Help_FC!$P252</f>
        <v>730.1472759856631</v>
      </c>
      <c r="N252" s="2">
        <f>100*Help_FC!H252</f>
        <v>100</v>
      </c>
      <c r="O252" s="2">
        <f t="shared" si="3"/>
        <v>648.10035842293905</v>
      </c>
      <c r="P252" s="2">
        <f t="shared" si="3"/>
        <v>403.33333333333331</v>
      </c>
      <c r="Q252" s="2">
        <f t="shared" si="3"/>
        <v>123.94265232974909</v>
      </c>
      <c r="R252" s="2">
        <f t="shared" si="3"/>
        <v>94.26523297491039</v>
      </c>
      <c r="S252" s="2">
        <f t="shared" si="3"/>
        <v>262.22745457086847</v>
      </c>
      <c r="T252" s="2">
        <f t="shared" si="3"/>
        <v>335.55951206649138</v>
      </c>
      <c r="U252" s="1478">
        <f t="shared" si="3"/>
        <v>262.22745457086847</v>
      </c>
      <c r="V252" s="1478">
        <f t="shared" si="3"/>
        <v>296.43376344086022</v>
      </c>
      <c r="W252" s="1478">
        <f t="shared" si="3"/>
        <v>29.153405017921138</v>
      </c>
      <c r="X252" s="1478">
        <f t="shared" si="3"/>
        <v>16.597132616487453</v>
      </c>
      <c r="Y252" s="1478">
        <f t="shared" si="3"/>
        <v>3.4846594982078853</v>
      </c>
      <c r="Z252" s="1478">
        <f t="shared" si="3"/>
        <v>730.1472759856631</v>
      </c>
      <c r="AA252" s="2">
        <v>93</v>
      </c>
      <c r="AC252" s="878">
        <v>1</v>
      </c>
      <c r="AE252" s="2">
        <f>+Help_FC!$G252*Help_FC!Y252</f>
        <v>280.0358422939068</v>
      </c>
      <c r="AF252" s="2">
        <f>+Help_FC!$G252*Help_FC!Z252</f>
        <v>123.29749103942652</v>
      </c>
      <c r="AG252" s="2">
        <f>+Help_FC!$G252*Help_FC!AA252</f>
        <v>0</v>
      </c>
      <c r="AH252" s="2">
        <f>+Help_FC!$G252*Help_FC!AB252</f>
        <v>218.2078853046595</v>
      </c>
      <c r="AI252" s="2">
        <f>+Help_FC!$G252*Help_FC!AC252</f>
        <v>26.559139784946236</v>
      </c>
      <c r="AJ252" s="2">
        <f>+Help_FC!$G252*Help_FC!AD252</f>
        <v>43.701320950526863</v>
      </c>
      <c r="AK252" s="2">
        <f>+Help_FC!$G252*Help_FC!AE252</f>
        <v>40.143369175627235</v>
      </c>
      <c r="AL252" s="2">
        <f>+Help_FC!$G252*Help_FC!AF252</f>
        <v>27.240143369175627</v>
      </c>
      <c r="AM252" s="2">
        <f>+Help_FC!$G252*Help_FC!AG252</f>
        <v>29.032258064516128</v>
      </c>
      <c r="AN252" s="2">
        <f>+Help_FC!$G252*Help_FC!AH252</f>
        <v>30.000000000000007</v>
      </c>
      <c r="AO252" s="2">
        <f>+Help_FC!$G252*Help_FC!AI252</f>
        <v>123.99999999999999</v>
      </c>
      <c r="AP252" s="2">
        <f>+Help_FC!$G252*Help_FC!AJ252</f>
        <v>11.809582529634614</v>
      </c>
      <c r="AQ252" s="2">
        <f>+Help_FC!$G252*Help_FC!AK252</f>
        <v>311.75640126168315</v>
      </c>
      <c r="AR252" s="1478">
        <f>+Help_FC!$G252*Help_FC!AL252</f>
        <v>16.462455286738365</v>
      </c>
      <c r="AS252" s="1478">
        <f>+Help_FC!$G252*Help_FC!AM252</f>
        <v>0</v>
      </c>
      <c r="AV252" s="5">
        <v>1</v>
      </c>
    </row>
    <row r="253" spans="1:48" x14ac:dyDescent="0.2">
      <c r="A253" s="1">
        <v>45177</v>
      </c>
      <c r="B253" s="2">
        <f>+Help_FC!$G253*Help_FC!I253</f>
        <v>648.10035842293905</v>
      </c>
      <c r="C253" s="2">
        <f>+Help_FC!$G253*Help_FC!J253</f>
        <v>403.33333333333331</v>
      </c>
      <c r="D253" s="2">
        <f>+Help_FC!$G253*Help_FC!K253</f>
        <v>123.94265232974909</v>
      </c>
      <c r="E253" s="2">
        <f>+Help_FC!$G253*Help_FC!L253</f>
        <v>94.26523297491039</v>
      </c>
      <c r="F253" s="2">
        <f>+Help_FC!$G253*Help_FC!M253</f>
        <v>262.22745457086847</v>
      </c>
      <c r="G253" s="2">
        <f>+Help_FC!$G253*Help_FC!N253</f>
        <v>335.55951206649138</v>
      </c>
      <c r="H253" s="1478">
        <f>24*Help_FC!R253/Help_FC!$P253</f>
        <v>262.22745457086847</v>
      </c>
      <c r="I253" s="1478">
        <f>24*Help_FC!S253/Help_FC!$P253</f>
        <v>296.43376344086022</v>
      </c>
      <c r="J253" s="1478">
        <f>24*Help_FC!T253/Help_FC!$P253</f>
        <v>29.153405017921138</v>
      </c>
      <c r="K253" s="1478">
        <f>24*Help_FC!U253/Help_FC!$P253</f>
        <v>16.597132616487453</v>
      </c>
      <c r="L253" s="1478">
        <f>24*Help_FC!V253/Help_FC!$P253</f>
        <v>3.4846594982078853</v>
      </c>
      <c r="M253" s="1478">
        <f>24*Help_FC!W253/Help_FC!$P253</f>
        <v>730.1472759856631</v>
      </c>
      <c r="N253" s="2">
        <f>100*Help_FC!H253</f>
        <v>100</v>
      </c>
      <c r="O253" s="2">
        <f t="shared" si="3"/>
        <v>648.10035842293905</v>
      </c>
      <c r="P253" s="2">
        <f t="shared" si="3"/>
        <v>403.33333333333331</v>
      </c>
      <c r="Q253" s="2">
        <f t="shared" si="3"/>
        <v>123.94265232974909</v>
      </c>
      <c r="R253" s="2">
        <f t="shared" si="3"/>
        <v>94.26523297491039</v>
      </c>
      <c r="S253" s="2">
        <f t="shared" si="3"/>
        <v>262.22745457086847</v>
      </c>
      <c r="T253" s="2">
        <f t="shared" si="3"/>
        <v>335.55951206649138</v>
      </c>
      <c r="U253" s="1478">
        <f t="shared" si="3"/>
        <v>262.22745457086847</v>
      </c>
      <c r="V253" s="1478">
        <f t="shared" si="3"/>
        <v>296.43376344086022</v>
      </c>
      <c r="W253" s="1478">
        <f t="shared" si="3"/>
        <v>29.153405017921138</v>
      </c>
      <c r="X253" s="1478">
        <f t="shared" si="3"/>
        <v>16.597132616487453</v>
      </c>
      <c r="Y253" s="1478">
        <f t="shared" si="3"/>
        <v>3.4846594982078853</v>
      </c>
      <c r="Z253" s="1478">
        <f t="shared" si="3"/>
        <v>730.1472759856631</v>
      </c>
      <c r="AA253" s="2">
        <v>93</v>
      </c>
      <c r="AC253" s="878">
        <v>1</v>
      </c>
      <c r="AE253" s="2">
        <f>+Help_FC!$G253*Help_FC!Y253</f>
        <v>280.0358422939068</v>
      </c>
      <c r="AF253" s="2">
        <f>+Help_FC!$G253*Help_FC!Z253</f>
        <v>123.29749103942652</v>
      </c>
      <c r="AG253" s="2">
        <f>+Help_FC!$G253*Help_FC!AA253</f>
        <v>0</v>
      </c>
      <c r="AH253" s="2">
        <f>+Help_FC!$G253*Help_FC!AB253</f>
        <v>218.2078853046595</v>
      </c>
      <c r="AI253" s="2">
        <f>+Help_FC!$G253*Help_FC!AC253</f>
        <v>26.559139784946236</v>
      </c>
      <c r="AJ253" s="2">
        <f>+Help_FC!$G253*Help_FC!AD253</f>
        <v>43.701320950526863</v>
      </c>
      <c r="AK253" s="2">
        <f>+Help_FC!$G253*Help_FC!AE253</f>
        <v>40.143369175627235</v>
      </c>
      <c r="AL253" s="2">
        <f>+Help_FC!$G253*Help_FC!AF253</f>
        <v>27.240143369175627</v>
      </c>
      <c r="AM253" s="2">
        <f>+Help_FC!$G253*Help_FC!AG253</f>
        <v>29.032258064516128</v>
      </c>
      <c r="AN253" s="2">
        <f>+Help_FC!$G253*Help_FC!AH253</f>
        <v>30.000000000000007</v>
      </c>
      <c r="AO253" s="2">
        <f>+Help_FC!$G253*Help_FC!AI253</f>
        <v>123.99999999999999</v>
      </c>
      <c r="AP253" s="2">
        <f>+Help_FC!$G253*Help_FC!AJ253</f>
        <v>11.809582529634614</v>
      </c>
      <c r="AQ253" s="2">
        <f>+Help_FC!$G253*Help_FC!AK253</f>
        <v>311.75640126168315</v>
      </c>
      <c r="AR253" s="1478">
        <f>+Help_FC!$G253*Help_FC!AL253</f>
        <v>16.462455286738365</v>
      </c>
      <c r="AS253" s="1478">
        <f>+Help_FC!$G253*Help_FC!AM253</f>
        <v>0</v>
      </c>
      <c r="AV253" s="5">
        <v>1</v>
      </c>
    </row>
    <row r="254" spans="1:48" x14ac:dyDescent="0.2">
      <c r="A254" s="1">
        <v>45178</v>
      </c>
      <c r="B254" s="2">
        <f>+Help_FC!$G254*Help_FC!I254</f>
        <v>648.10035842293905</v>
      </c>
      <c r="C254" s="2">
        <f>+Help_FC!$G254*Help_FC!J254</f>
        <v>403.33333333333331</v>
      </c>
      <c r="D254" s="2">
        <f>+Help_FC!$G254*Help_FC!K254</f>
        <v>123.94265232974909</v>
      </c>
      <c r="E254" s="2">
        <f>+Help_FC!$G254*Help_FC!L254</f>
        <v>94.26523297491039</v>
      </c>
      <c r="F254" s="2">
        <f>+Help_FC!$G254*Help_FC!M254</f>
        <v>262.22745457086847</v>
      </c>
      <c r="G254" s="2">
        <f>+Help_FC!$G254*Help_FC!N254</f>
        <v>335.55951206649138</v>
      </c>
      <c r="H254" s="1478">
        <f>24*Help_FC!R254/Help_FC!$P254</f>
        <v>262.22745457086847</v>
      </c>
      <c r="I254" s="1478">
        <f>24*Help_FC!S254/Help_FC!$P254</f>
        <v>296.43376344086022</v>
      </c>
      <c r="J254" s="1478">
        <f>24*Help_FC!T254/Help_FC!$P254</f>
        <v>29.153405017921138</v>
      </c>
      <c r="K254" s="1478">
        <f>24*Help_FC!U254/Help_FC!$P254</f>
        <v>16.597132616487453</v>
      </c>
      <c r="L254" s="1478">
        <f>24*Help_FC!V254/Help_FC!$P254</f>
        <v>3.4846594982078853</v>
      </c>
      <c r="M254" s="1478">
        <f>24*Help_FC!W254/Help_FC!$P254</f>
        <v>730.1472759856631</v>
      </c>
      <c r="N254" s="2">
        <f>100*Help_FC!H254</f>
        <v>100</v>
      </c>
      <c r="O254" s="2">
        <f t="shared" si="3"/>
        <v>648.10035842293905</v>
      </c>
      <c r="P254" s="2">
        <f t="shared" si="3"/>
        <v>403.33333333333331</v>
      </c>
      <c r="Q254" s="2">
        <f t="shared" si="3"/>
        <v>123.94265232974909</v>
      </c>
      <c r="R254" s="2">
        <f t="shared" si="3"/>
        <v>94.26523297491039</v>
      </c>
      <c r="S254" s="2">
        <f t="shared" si="3"/>
        <v>262.22745457086847</v>
      </c>
      <c r="T254" s="2">
        <f t="shared" si="3"/>
        <v>335.55951206649138</v>
      </c>
      <c r="U254" s="1478">
        <f t="shared" si="3"/>
        <v>262.22745457086847</v>
      </c>
      <c r="V254" s="1478">
        <f t="shared" si="3"/>
        <v>296.43376344086022</v>
      </c>
      <c r="W254" s="1478">
        <f t="shared" si="3"/>
        <v>29.153405017921138</v>
      </c>
      <c r="X254" s="1478">
        <f t="shared" si="3"/>
        <v>16.597132616487453</v>
      </c>
      <c r="Y254" s="1478">
        <f t="shared" si="3"/>
        <v>3.4846594982078853</v>
      </c>
      <c r="Z254" s="1478">
        <f t="shared" si="3"/>
        <v>730.1472759856631</v>
      </c>
      <c r="AA254" s="2">
        <v>93</v>
      </c>
      <c r="AC254" s="878">
        <v>1</v>
      </c>
      <c r="AE254" s="2">
        <f>+Help_FC!$G254*Help_FC!Y254</f>
        <v>280.0358422939068</v>
      </c>
      <c r="AF254" s="2">
        <f>+Help_FC!$G254*Help_FC!Z254</f>
        <v>123.29749103942652</v>
      </c>
      <c r="AG254" s="2">
        <f>+Help_FC!$G254*Help_FC!AA254</f>
        <v>0</v>
      </c>
      <c r="AH254" s="2">
        <f>+Help_FC!$G254*Help_FC!AB254</f>
        <v>218.2078853046595</v>
      </c>
      <c r="AI254" s="2">
        <f>+Help_FC!$G254*Help_FC!AC254</f>
        <v>26.559139784946236</v>
      </c>
      <c r="AJ254" s="2">
        <f>+Help_FC!$G254*Help_FC!AD254</f>
        <v>43.701320950526863</v>
      </c>
      <c r="AK254" s="2">
        <f>+Help_FC!$G254*Help_FC!AE254</f>
        <v>40.143369175627235</v>
      </c>
      <c r="AL254" s="2">
        <f>+Help_FC!$G254*Help_FC!AF254</f>
        <v>27.240143369175627</v>
      </c>
      <c r="AM254" s="2">
        <f>+Help_FC!$G254*Help_FC!AG254</f>
        <v>29.032258064516128</v>
      </c>
      <c r="AN254" s="2">
        <f>+Help_FC!$G254*Help_FC!AH254</f>
        <v>30.000000000000007</v>
      </c>
      <c r="AO254" s="2">
        <f>+Help_FC!$G254*Help_FC!AI254</f>
        <v>123.99999999999999</v>
      </c>
      <c r="AP254" s="2">
        <f>+Help_FC!$G254*Help_FC!AJ254</f>
        <v>11.809582529634614</v>
      </c>
      <c r="AQ254" s="2">
        <f>+Help_FC!$G254*Help_FC!AK254</f>
        <v>311.75640126168315</v>
      </c>
      <c r="AR254" s="1478">
        <f>+Help_FC!$G254*Help_FC!AL254</f>
        <v>16.462455286738365</v>
      </c>
      <c r="AS254" s="1478">
        <f>+Help_FC!$G254*Help_FC!AM254</f>
        <v>0</v>
      </c>
      <c r="AV254" s="5">
        <v>1</v>
      </c>
    </row>
    <row r="255" spans="1:48" x14ac:dyDescent="0.2">
      <c r="A255" s="1">
        <v>45179</v>
      </c>
      <c r="B255" s="2">
        <f>+Help_FC!$G255*Help_FC!I255</f>
        <v>648.10035842293905</v>
      </c>
      <c r="C255" s="2">
        <f>+Help_FC!$G255*Help_FC!J255</f>
        <v>403.33333333333331</v>
      </c>
      <c r="D255" s="2">
        <f>+Help_FC!$G255*Help_FC!K255</f>
        <v>123.94265232974909</v>
      </c>
      <c r="E255" s="2">
        <f>+Help_FC!$G255*Help_FC!L255</f>
        <v>94.26523297491039</v>
      </c>
      <c r="F255" s="2">
        <f>+Help_FC!$G255*Help_FC!M255</f>
        <v>262.22745457086847</v>
      </c>
      <c r="G255" s="2">
        <f>+Help_FC!$G255*Help_FC!N255</f>
        <v>335.55951206649138</v>
      </c>
      <c r="H255" s="1478">
        <f>24*Help_FC!R255/Help_FC!$P255</f>
        <v>262.22745457086847</v>
      </c>
      <c r="I255" s="1478">
        <f>24*Help_FC!S255/Help_FC!$P255</f>
        <v>296.43376344086022</v>
      </c>
      <c r="J255" s="1478">
        <f>24*Help_FC!T255/Help_FC!$P255</f>
        <v>29.153405017921138</v>
      </c>
      <c r="K255" s="1478">
        <f>24*Help_FC!U255/Help_FC!$P255</f>
        <v>16.597132616487453</v>
      </c>
      <c r="L255" s="1478">
        <f>24*Help_FC!V255/Help_FC!$P255</f>
        <v>3.4846594982078853</v>
      </c>
      <c r="M255" s="1478">
        <f>24*Help_FC!W255/Help_FC!$P255</f>
        <v>730.1472759856631</v>
      </c>
      <c r="N255" s="2">
        <f>100*Help_FC!H255</f>
        <v>100</v>
      </c>
      <c r="O255" s="2">
        <f t="shared" si="3"/>
        <v>648.10035842293905</v>
      </c>
      <c r="P255" s="2">
        <f t="shared" si="3"/>
        <v>403.33333333333331</v>
      </c>
      <c r="Q255" s="2">
        <f t="shared" si="3"/>
        <v>123.94265232974909</v>
      </c>
      <c r="R255" s="2">
        <f t="shared" si="3"/>
        <v>94.26523297491039</v>
      </c>
      <c r="S255" s="2">
        <f t="shared" si="3"/>
        <v>262.22745457086847</v>
      </c>
      <c r="T255" s="2">
        <f t="shared" si="3"/>
        <v>335.55951206649138</v>
      </c>
      <c r="U255" s="1478">
        <f t="shared" si="3"/>
        <v>262.22745457086847</v>
      </c>
      <c r="V255" s="1478">
        <f t="shared" si="3"/>
        <v>296.43376344086022</v>
      </c>
      <c r="W255" s="1478">
        <f t="shared" si="3"/>
        <v>29.153405017921138</v>
      </c>
      <c r="X255" s="1478">
        <f t="shared" si="3"/>
        <v>16.597132616487453</v>
      </c>
      <c r="Y255" s="1478">
        <f t="shared" si="3"/>
        <v>3.4846594982078853</v>
      </c>
      <c r="Z255" s="1478">
        <f t="shared" si="3"/>
        <v>730.1472759856631</v>
      </c>
      <c r="AA255" s="2">
        <v>93</v>
      </c>
      <c r="AC255" s="878">
        <v>1</v>
      </c>
      <c r="AE255" s="2">
        <f>+Help_FC!$G255*Help_FC!Y255</f>
        <v>280.0358422939068</v>
      </c>
      <c r="AF255" s="2">
        <f>+Help_FC!$G255*Help_FC!Z255</f>
        <v>123.29749103942652</v>
      </c>
      <c r="AG255" s="2">
        <f>+Help_FC!$G255*Help_FC!AA255</f>
        <v>0</v>
      </c>
      <c r="AH255" s="2">
        <f>+Help_FC!$G255*Help_FC!AB255</f>
        <v>218.2078853046595</v>
      </c>
      <c r="AI255" s="2">
        <f>+Help_FC!$G255*Help_FC!AC255</f>
        <v>26.559139784946236</v>
      </c>
      <c r="AJ255" s="2">
        <f>+Help_FC!$G255*Help_FC!AD255</f>
        <v>43.701320950526863</v>
      </c>
      <c r="AK255" s="2">
        <f>+Help_FC!$G255*Help_FC!AE255</f>
        <v>40.143369175627235</v>
      </c>
      <c r="AL255" s="2">
        <f>+Help_FC!$G255*Help_FC!AF255</f>
        <v>27.240143369175627</v>
      </c>
      <c r="AM255" s="2">
        <f>+Help_FC!$G255*Help_FC!AG255</f>
        <v>29.032258064516128</v>
      </c>
      <c r="AN255" s="2">
        <f>+Help_FC!$G255*Help_FC!AH255</f>
        <v>30.000000000000007</v>
      </c>
      <c r="AO255" s="2">
        <f>+Help_FC!$G255*Help_FC!AI255</f>
        <v>123.99999999999999</v>
      </c>
      <c r="AP255" s="2">
        <f>+Help_FC!$G255*Help_FC!AJ255</f>
        <v>11.809582529634614</v>
      </c>
      <c r="AQ255" s="2">
        <f>+Help_FC!$G255*Help_FC!AK255</f>
        <v>311.75640126168315</v>
      </c>
      <c r="AR255" s="1478">
        <f>+Help_FC!$G255*Help_FC!AL255</f>
        <v>16.462455286738365</v>
      </c>
      <c r="AS255" s="1478">
        <f>+Help_FC!$G255*Help_FC!AM255</f>
        <v>0</v>
      </c>
      <c r="AV255" s="5">
        <v>1</v>
      </c>
    </row>
    <row r="256" spans="1:48" x14ac:dyDescent="0.2">
      <c r="A256" s="1">
        <v>45180</v>
      </c>
      <c r="B256" s="2">
        <f>+Help_FC!$G256*Help_FC!I256</f>
        <v>648.10035842293905</v>
      </c>
      <c r="C256" s="2">
        <f>+Help_FC!$G256*Help_FC!J256</f>
        <v>403.33333333333331</v>
      </c>
      <c r="D256" s="2">
        <f>+Help_FC!$G256*Help_FC!K256</f>
        <v>123.94265232974909</v>
      </c>
      <c r="E256" s="2">
        <f>+Help_FC!$G256*Help_FC!L256</f>
        <v>94.26523297491039</v>
      </c>
      <c r="F256" s="2">
        <f>+Help_FC!$G256*Help_FC!M256</f>
        <v>262.22745457086847</v>
      </c>
      <c r="G256" s="2">
        <f>+Help_FC!$G256*Help_FC!N256</f>
        <v>335.55951206649138</v>
      </c>
      <c r="H256" s="1478">
        <f>24*Help_FC!R256/Help_FC!$P256</f>
        <v>262.22745457086847</v>
      </c>
      <c r="I256" s="1478">
        <f>24*Help_FC!S256/Help_FC!$P256</f>
        <v>296.43376344086022</v>
      </c>
      <c r="J256" s="1478">
        <f>24*Help_FC!T256/Help_FC!$P256</f>
        <v>29.153405017921138</v>
      </c>
      <c r="K256" s="1478">
        <f>24*Help_FC!U256/Help_FC!$P256</f>
        <v>16.597132616487453</v>
      </c>
      <c r="L256" s="1478">
        <f>24*Help_FC!V256/Help_FC!$P256</f>
        <v>3.4846594982078853</v>
      </c>
      <c r="M256" s="1478">
        <f>24*Help_FC!W256/Help_FC!$P256</f>
        <v>730.1472759856631</v>
      </c>
      <c r="N256" s="2">
        <f>100*Help_FC!H256</f>
        <v>100</v>
      </c>
      <c r="O256" s="2">
        <f t="shared" si="3"/>
        <v>648.10035842293905</v>
      </c>
      <c r="P256" s="2">
        <f t="shared" si="3"/>
        <v>403.33333333333331</v>
      </c>
      <c r="Q256" s="2">
        <f t="shared" si="3"/>
        <v>123.94265232974909</v>
      </c>
      <c r="R256" s="2">
        <f t="shared" si="3"/>
        <v>94.26523297491039</v>
      </c>
      <c r="S256" s="2">
        <f t="shared" si="3"/>
        <v>262.22745457086847</v>
      </c>
      <c r="T256" s="2">
        <f t="shared" si="3"/>
        <v>335.55951206649138</v>
      </c>
      <c r="U256" s="1478">
        <f t="shared" si="3"/>
        <v>262.22745457086847</v>
      </c>
      <c r="V256" s="1478">
        <f t="shared" si="3"/>
        <v>296.43376344086022</v>
      </c>
      <c r="W256" s="1478">
        <f t="shared" si="3"/>
        <v>29.153405017921138</v>
      </c>
      <c r="X256" s="1478">
        <f t="shared" si="3"/>
        <v>16.597132616487453</v>
      </c>
      <c r="Y256" s="1478">
        <f t="shared" si="3"/>
        <v>3.4846594982078853</v>
      </c>
      <c r="Z256" s="1478">
        <f t="shared" si="3"/>
        <v>730.1472759856631</v>
      </c>
      <c r="AA256" s="2">
        <v>93</v>
      </c>
      <c r="AC256" s="878">
        <v>1</v>
      </c>
      <c r="AE256" s="2">
        <f>+Help_FC!$G256*Help_FC!Y256</f>
        <v>280.0358422939068</v>
      </c>
      <c r="AF256" s="2">
        <f>+Help_FC!$G256*Help_FC!Z256</f>
        <v>123.29749103942652</v>
      </c>
      <c r="AG256" s="2">
        <f>+Help_FC!$G256*Help_FC!AA256</f>
        <v>0</v>
      </c>
      <c r="AH256" s="2">
        <f>+Help_FC!$G256*Help_FC!AB256</f>
        <v>218.2078853046595</v>
      </c>
      <c r="AI256" s="2">
        <f>+Help_FC!$G256*Help_FC!AC256</f>
        <v>26.559139784946236</v>
      </c>
      <c r="AJ256" s="2">
        <f>+Help_FC!$G256*Help_FC!AD256</f>
        <v>43.701320950526863</v>
      </c>
      <c r="AK256" s="2">
        <f>+Help_FC!$G256*Help_FC!AE256</f>
        <v>40.143369175627235</v>
      </c>
      <c r="AL256" s="2">
        <f>+Help_FC!$G256*Help_FC!AF256</f>
        <v>27.240143369175627</v>
      </c>
      <c r="AM256" s="2">
        <f>+Help_FC!$G256*Help_FC!AG256</f>
        <v>29.032258064516128</v>
      </c>
      <c r="AN256" s="2">
        <f>+Help_FC!$G256*Help_FC!AH256</f>
        <v>30.000000000000007</v>
      </c>
      <c r="AO256" s="2">
        <f>+Help_FC!$G256*Help_FC!AI256</f>
        <v>123.99999999999999</v>
      </c>
      <c r="AP256" s="2">
        <f>+Help_FC!$G256*Help_FC!AJ256</f>
        <v>11.809582529634614</v>
      </c>
      <c r="AQ256" s="2">
        <f>+Help_FC!$G256*Help_FC!AK256</f>
        <v>311.75640126168315</v>
      </c>
      <c r="AR256" s="1478">
        <f>+Help_FC!$G256*Help_FC!AL256</f>
        <v>16.462455286738365</v>
      </c>
      <c r="AS256" s="1478">
        <f>+Help_FC!$G256*Help_FC!AM256</f>
        <v>0</v>
      </c>
      <c r="AV256" s="5">
        <v>1</v>
      </c>
    </row>
    <row r="257" spans="1:48" x14ac:dyDescent="0.2">
      <c r="A257" s="1">
        <v>45181</v>
      </c>
      <c r="B257" s="2">
        <f>+Help_FC!$G257*Help_FC!I257</f>
        <v>648.10035842293905</v>
      </c>
      <c r="C257" s="2">
        <f>+Help_FC!$G257*Help_FC!J257</f>
        <v>403.33333333333331</v>
      </c>
      <c r="D257" s="2">
        <f>+Help_FC!$G257*Help_FC!K257</f>
        <v>123.94265232974909</v>
      </c>
      <c r="E257" s="2">
        <f>+Help_FC!$G257*Help_FC!L257</f>
        <v>94.26523297491039</v>
      </c>
      <c r="F257" s="2">
        <f>+Help_FC!$G257*Help_FC!M257</f>
        <v>262.22745457086847</v>
      </c>
      <c r="G257" s="2">
        <f>+Help_FC!$G257*Help_FC!N257</f>
        <v>335.55951206649138</v>
      </c>
      <c r="H257" s="1478">
        <f>24*Help_FC!R257/Help_FC!$P257</f>
        <v>262.22745457086847</v>
      </c>
      <c r="I257" s="1478">
        <f>24*Help_FC!S257/Help_FC!$P257</f>
        <v>296.43376344086022</v>
      </c>
      <c r="J257" s="1478">
        <f>24*Help_FC!T257/Help_FC!$P257</f>
        <v>29.153405017921138</v>
      </c>
      <c r="K257" s="1478">
        <f>24*Help_FC!U257/Help_FC!$P257</f>
        <v>16.597132616487453</v>
      </c>
      <c r="L257" s="1478">
        <f>24*Help_FC!V257/Help_FC!$P257</f>
        <v>3.4846594982078853</v>
      </c>
      <c r="M257" s="1478">
        <f>24*Help_FC!W257/Help_FC!$P257</f>
        <v>730.1472759856631</v>
      </c>
      <c r="N257" s="2">
        <f>100*Help_FC!H257</f>
        <v>100</v>
      </c>
      <c r="O257" s="2">
        <f t="shared" si="3"/>
        <v>648.10035842293905</v>
      </c>
      <c r="P257" s="2">
        <f t="shared" si="3"/>
        <v>403.33333333333331</v>
      </c>
      <c r="Q257" s="2">
        <f t="shared" si="3"/>
        <v>123.94265232974909</v>
      </c>
      <c r="R257" s="2">
        <f t="shared" si="3"/>
        <v>94.26523297491039</v>
      </c>
      <c r="S257" s="2">
        <f t="shared" si="3"/>
        <v>262.22745457086847</v>
      </c>
      <c r="T257" s="2">
        <f t="shared" si="3"/>
        <v>335.55951206649138</v>
      </c>
      <c r="U257" s="1478">
        <f t="shared" si="3"/>
        <v>262.22745457086847</v>
      </c>
      <c r="V257" s="1478">
        <f t="shared" si="3"/>
        <v>296.43376344086022</v>
      </c>
      <c r="W257" s="1478">
        <f t="shared" si="3"/>
        <v>29.153405017921138</v>
      </c>
      <c r="X257" s="1478">
        <f t="shared" si="3"/>
        <v>16.597132616487453</v>
      </c>
      <c r="Y257" s="1478">
        <f t="shared" si="3"/>
        <v>3.4846594982078853</v>
      </c>
      <c r="Z257" s="1478">
        <f t="shared" si="3"/>
        <v>730.1472759856631</v>
      </c>
      <c r="AA257" s="2">
        <v>93</v>
      </c>
      <c r="AC257" s="878">
        <v>1</v>
      </c>
      <c r="AE257" s="2">
        <f>+Help_FC!$G257*Help_FC!Y257</f>
        <v>280.0358422939068</v>
      </c>
      <c r="AF257" s="2">
        <f>+Help_FC!$G257*Help_FC!Z257</f>
        <v>123.29749103942652</v>
      </c>
      <c r="AG257" s="2">
        <f>+Help_FC!$G257*Help_FC!AA257</f>
        <v>0</v>
      </c>
      <c r="AH257" s="2">
        <f>+Help_FC!$G257*Help_FC!AB257</f>
        <v>218.2078853046595</v>
      </c>
      <c r="AI257" s="2">
        <f>+Help_FC!$G257*Help_FC!AC257</f>
        <v>26.559139784946236</v>
      </c>
      <c r="AJ257" s="2">
        <f>+Help_FC!$G257*Help_FC!AD257</f>
        <v>43.701320950526863</v>
      </c>
      <c r="AK257" s="2">
        <f>+Help_FC!$G257*Help_FC!AE257</f>
        <v>40.143369175627235</v>
      </c>
      <c r="AL257" s="2">
        <f>+Help_FC!$G257*Help_FC!AF257</f>
        <v>27.240143369175627</v>
      </c>
      <c r="AM257" s="2">
        <f>+Help_FC!$G257*Help_FC!AG257</f>
        <v>29.032258064516128</v>
      </c>
      <c r="AN257" s="2">
        <f>+Help_FC!$G257*Help_FC!AH257</f>
        <v>30.000000000000007</v>
      </c>
      <c r="AO257" s="2">
        <f>+Help_FC!$G257*Help_FC!AI257</f>
        <v>123.99999999999999</v>
      </c>
      <c r="AP257" s="2">
        <f>+Help_FC!$G257*Help_FC!AJ257</f>
        <v>11.809582529634614</v>
      </c>
      <c r="AQ257" s="2">
        <f>+Help_FC!$G257*Help_FC!AK257</f>
        <v>311.75640126168315</v>
      </c>
      <c r="AR257" s="1478">
        <f>+Help_FC!$G257*Help_FC!AL257</f>
        <v>16.462455286738365</v>
      </c>
      <c r="AS257" s="1478">
        <f>+Help_FC!$G257*Help_FC!AM257</f>
        <v>0</v>
      </c>
      <c r="AV257" s="5">
        <v>1</v>
      </c>
    </row>
    <row r="258" spans="1:48" x14ac:dyDescent="0.2">
      <c r="A258" s="1">
        <v>45182</v>
      </c>
      <c r="B258" s="2">
        <f>+Help_FC!$G258*Help_FC!I258</f>
        <v>648.10035842293905</v>
      </c>
      <c r="C258" s="2">
        <f>+Help_FC!$G258*Help_FC!J258</f>
        <v>403.33333333333331</v>
      </c>
      <c r="D258" s="2">
        <f>+Help_FC!$G258*Help_FC!K258</f>
        <v>123.94265232974909</v>
      </c>
      <c r="E258" s="2">
        <f>+Help_FC!$G258*Help_FC!L258</f>
        <v>94.26523297491039</v>
      </c>
      <c r="F258" s="2">
        <f>+Help_FC!$G258*Help_FC!M258</f>
        <v>262.22745457086847</v>
      </c>
      <c r="G258" s="2">
        <f>+Help_FC!$G258*Help_FC!N258</f>
        <v>335.55951206649138</v>
      </c>
      <c r="H258" s="1478">
        <f>24*Help_FC!R258/Help_FC!$P258</f>
        <v>262.22745457086847</v>
      </c>
      <c r="I258" s="1478">
        <f>24*Help_FC!S258/Help_FC!$P258</f>
        <v>296.43376344086022</v>
      </c>
      <c r="J258" s="1478">
        <f>24*Help_FC!T258/Help_FC!$P258</f>
        <v>29.153405017921138</v>
      </c>
      <c r="K258" s="1478">
        <f>24*Help_FC!U258/Help_FC!$P258</f>
        <v>16.597132616487453</v>
      </c>
      <c r="L258" s="1478">
        <f>24*Help_FC!V258/Help_FC!$P258</f>
        <v>3.4846594982078853</v>
      </c>
      <c r="M258" s="1478">
        <f>24*Help_FC!W258/Help_FC!$P258</f>
        <v>730.1472759856631</v>
      </c>
      <c r="N258" s="2">
        <f>100*Help_FC!H258</f>
        <v>100</v>
      </c>
      <c r="O258" s="2">
        <f t="shared" si="3"/>
        <v>648.10035842293905</v>
      </c>
      <c r="P258" s="2">
        <f t="shared" si="3"/>
        <v>403.33333333333331</v>
      </c>
      <c r="Q258" s="2">
        <f t="shared" si="3"/>
        <v>123.94265232974909</v>
      </c>
      <c r="R258" s="2">
        <f t="shared" si="3"/>
        <v>94.26523297491039</v>
      </c>
      <c r="S258" s="2">
        <f t="shared" si="3"/>
        <v>262.22745457086847</v>
      </c>
      <c r="T258" s="2">
        <f t="shared" si="3"/>
        <v>335.55951206649138</v>
      </c>
      <c r="U258" s="1478">
        <f t="shared" si="3"/>
        <v>262.22745457086847</v>
      </c>
      <c r="V258" s="1478">
        <f t="shared" si="3"/>
        <v>296.43376344086022</v>
      </c>
      <c r="W258" s="1478">
        <f t="shared" si="3"/>
        <v>29.153405017921138</v>
      </c>
      <c r="X258" s="1478">
        <f t="shared" si="3"/>
        <v>16.597132616487453</v>
      </c>
      <c r="Y258" s="1478">
        <f t="shared" si="3"/>
        <v>3.4846594982078853</v>
      </c>
      <c r="Z258" s="1478">
        <f t="shared" si="3"/>
        <v>730.1472759856631</v>
      </c>
      <c r="AA258" s="2">
        <v>93</v>
      </c>
      <c r="AC258" s="878">
        <v>1</v>
      </c>
      <c r="AE258" s="2">
        <f>+Help_FC!$G258*Help_FC!Y258</f>
        <v>280.0358422939068</v>
      </c>
      <c r="AF258" s="2">
        <f>+Help_FC!$G258*Help_FC!Z258</f>
        <v>123.29749103942652</v>
      </c>
      <c r="AG258" s="2">
        <f>+Help_FC!$G258*Help_FC!AA258</f>
        <v>0</v>
      </c>
      <c r="AH258" s="2">
        <f>+Help_FC!$G258*Help_FC!AB258</f>
        <v>218.2078853046595</v>
      </c>
      <c r="AI258" s="2">
        <f>+Help_FC!$G258*Help_FC!AC258</f>
        <v>26.559139784946236</v>
      </c>
      <c r="AJ258" s="2">
        <f>+Help_FC!$G258*Help_FC!AD258</f>
        <v>43.701320950526863</v>
      </c>
      <c r="AK258" s="2">
        <f>+Help_FC!$G258*Help_FC!AE258</f>
        <v>40.143369175627235</v>
      </c>
      <c r="AL258" s="2">
        <f>+Help_FC!$G258*Help_FC!AF258</f>
        <v>27.240143369175627</v>
      </c>
      <c r="AM258" s="2">
        <f>+Help_FC!$G258*Help_FC!AG258</f>
        <v>29.032258064516128</v>
      </c>
      <c r="AN258" s="2">
        <f>+Help_FC!$G258*Help_FC!AH258</f>
        <v>30.000000000000007</v>
      </c>
      <c r="AO258" s="2">
        <f>+Help_FC!$G258*Help_FC!AI258</f>
        <v>123.99999999999999</v>
      </c>
      <c r="AP258" s="2">
        <f>+Help_FC!$G258*Help_FC!AJ258</f>
        <v>11.809582529634614</v>
      </c>
      <c r="AQ258" s="2">
        <f>+Help_FC!$G258*Help_FC!AK258</f>
        <v>311.75640126168315</v>
      </c>
      <c r="AR258" s="1478">
        <f>+Help_FC!$G258*Help_FC!AL258</f>
        <v>16.462455286738365</v>
      </c>
      <c r="AS258" s="1478">
        <f>+Help_FC!$G258*Help_FC!AM258</f>
        <v>0</v>
      </c>
      <c r="AV258" s="5">
        <v>1</v>
      </c>
    </row>
    <row r="259" spans="1:48" x14ac:dyDescent="0.2">
      <c r="A259" s="1">
        <v>45183</v>
      </c>
      <c r="B259" s="2">
        <f>+Help_FC!$G259*Help_FC!I259</f>
        <v>648.10035842293905</v>
      </c>
      <c r="C259" s="2">
        <f>+Help_FC!$G259*Help_FC!J259</f>
        <v>403.33333333333331</v>
      </c>
      <c r="D259" s="2">
        <f>+Help_FC!$G259*Help_FC!K259</f>
        <v>123.94265232974909</v>
      </c>
      <c r="E259" s="2">
        <f>+Help_FC!$G259*Help_FC!L259</f>
        <v>94.26523297491039</v>
      </c>
      <c r="F259" s="2">
        <f>+Help_FC!$G259*Help_FC!M259</f>
        <v>262.22745457086847</v>
      </c>
      <c r="G259" s="2">
        <f>+Help_FC!$G259*Help_FC!N259</f>
        <v>335.55951206649138</v>
      </c>
      <c r="H259" s="1478">
        <f>24*Help_FC!R259/Help_FC!$P259</f>
        <v>262.22745457086847</v>
      </c>
      <c r="I259" s="1478">
        <f>24*Help_FC!S259/Help_FC!$P259</f>
        <v>296.43376344086022</v>
      </c>
      <c r="J259" s="1478">
        <f>24*Help_FC!T259/Help_FC!$P259</f>
        <v>29.153405017921138</v>
      </c>
      <c r="K259" s="1478">
        <f>24*Help_FC!U259/Help_FC!$P259</f>
        <v>16.597132616487453</v>
      </c>
      <c r="L259" s="1478">
        <f>24*Help_FC!V259/Help_FC!$P259</f>
        <v>3.4846594982078853</v>
      </c>
      <c r="M259" s="1478">
        <f>24*Help_FC!W259/Help_FC!$P259</f>
        <v>730.1472759856631</v>
      </c>
      <c r="N259" s="2">
        <f>100*Help_FC!H259</f>
        <v>100</v>
      </c>
      <c r="O259" s="2">
        <f t="shared" si="3"/>
        <v>648.10035842293905</v>
      </c>
      <c r="P259" s="2">
        <f t="shared" si="3"/>
        <v>403.33333333333331</v>
      </c>
      <c r="Q259" s="2">
        <f t="shared" si="3"/>
        <v>123.94265232974909</v>
      </c>
      <c r="R259" s="2">
        <f t="shared" si="3"/>
        <v>94.26523297491039</v>
      </c>
      <c r="S259" s="2">
        <f t="shared" si="3"/>
        <v>262.22745457086847</v>
      </c>
      <c r="T259" s="2">
        <f t="shared" si="3"/>
        <v>335.55951206649138</v>
      </c>
      <c r="U259" s="1478">
        <f t="shared" si="3"/>
        <v>262.22745457086847</v>
      </c>
      <c r="V259" s="1478">
        <f t="shared" si="3"/>
        <v>296.43376344086022</v>
      </c>
      <c r="W259" s="1478">
        <f t="shared" si="3"/>
        <v>29.153405017921138</v>
      </c>
      <c r="X259" s="1478">
        <f t="shared" si="3"/>
        <v>16.597132616487453</v>
      </c>
      <c r="Y259" s="1478">
        <f t="shared" si="3"/>
        <v>3.4846594982078853</v>
      </c>
      <c r="Z259" s="1478">
        <f t="shared" si="3"/>
        <v>730.1472759856631</v>
      </c>
      <c r="AA259" s="2">
        <v>93</v>
      </c>
      <c r="AC259" s="878">
        <v>1</v>
      </c>
      <c r="AE259" s="2">
        <f>+Help_FC!$G259*Help_FC!Y259</f>
        <v>280.0358422939068</v>
      </c>
      <c r="AF259" s="2">
        <f>+Help_FC!$G259*Help_FC!Z259</f>
        <v>123.29749103942652</v>
      </c>
      <c r="AG259" s="2">
        <f>+Help_FC!$G259*Help_FC!AA259</f>
        <v>0</v>
      </c>
      <c r="AH259" s="2">
        <f>+Help_FC!$G259*Help_FC!AB259</f>
        <v>218.2078853046595</v>
      </c>
      <c r="AI259" s="2">
        <f>+Help_FC!$G259*Help_FC!AC259</f>
        <v>26.559139784946236</v>
      </c>
      <c r="AJ259" s="2">
        <f>+Help_FC!$G259*Help_FC!AD259</f>
        <v>43.701320950526863</v>
      </c>
      <c r="AK259" s="2">
        <f>+Help_FC!$G259*Help_FC!AE259</f>
        <v>40.143369175627235</v>
      </c>
      <c r="AL259" s="2">
        <f>+Help_FC!$G259*Help_FC!AF259</f>
        <v>27.240143369175627</v>
      </c>
      <c r="AM259" s="2">
        <f>+Help_FC!$G259*Help_FC!AG259</f>
        <v>29.032258064516128</v>
      </c>
      <c r="AN259" s="2">
        <f>+Help_FC!$G259*Help_FC!AH259</f>
        <v>30.000000000000007</v>
      </c>
      <c r="AO259" s="2">
        <f>+Help_FC!$G259*Help_FC!AI259</f>
        <v>123.99999999999999</v>
      </c>
      <c r="AP259" s="2">
        <f>+Help_FC!$G259*Help_FC!AJ259</f>
        <v>11.809582529634614</v>
      </c>
      <c r="AQ259" s="2">
        <f>+Help_FC!$G259*Help_FC!AK259</f>
        <v>311.75640126168315</v>
      </c>
      <c r="AR259" s="1478">
        <f>+Help_FC!$G259*Help_FC!AL259</f>
        <v>16.462455286738365</v>
      </c>
      <c r="AS259" s="1478">
        <f>+Help_FC!$G259*Help_FC!AM259</f>
        <v>0</v>
      </c>
      <c r="AV259" s="5">
        <v>1</v>
      </c>
    </row>
    <row r="260" spans="1:48" x14ac:dyDescent="0.2">
      <c r="A260" s="1">
        <v>45184</v>
      </c>
      <c r="B260" s="2">
        <f>+Help_FC!$G260*Help_FC!I260</f>
        <v>648.10035842293905</v>
      </c>
      <c r="C260" s="2">
        <f>+Help_FC!$G260*Help_FC!J260</f>
        <v>403.33333333333331</v>
      </c>
      <c r="D260" s="2">
        <f>+Help_FC!$G260*Help_FC!K260</f>
        <v>123.94265232974909</v>
      </c>
      <c r="E260" s="2">
        <f>+Help_FC!$G260*Help_FC!L260</f>
        <v>94.26523297491039</v>
      </c>
      <c r="F260" s="2">
        <f>+Help_FC!$G260*Help_FC!M260</f>
        <v>262.22745457086847</v>
      </c>
      <c r="G260" s="2">
        <f>+Help_FC!$G260*Help_FC!N260</f>
        <v>335.55951206649138</v>
      </c>
      <c r="H260" s="1478">
        <f>24*Help_FC!R260/Help_FC!$P260</f>
        <v>262.22745457086847</v>
      </c>
      <c r="I260" s="1478">
        <f>24*Help_FC!S260/Help_FC!$P260</f>
        <v>296.43376344086022</v>
      </c>
      <c r="J260" s="1478">
        <f>24*Help_FC!T260/Help_FC!$P260</f>
        <v>29.153405017921138</v>
      </c>
      <c r="K260" s="1478">
        <f>24*Help_FC!U260/Help_FC!$P260</f>
        <v>16.597132616487453</v>
      </c>
      <c r="L260" s="1478">
        <f>24*Help_FC!V260/Help_FC!$P260</f>
        <v>3.4846594982078853</v>
      </c>
      <c r="M260" s="1478">
        <f>24*Help_FC!W260/Help_FC!$P260</f>
        <v>730.1472759856631</v>
      </c>
      <c r="N260" s="2">
        <f>100*Help_FC!H260</f>
        <v>100</v>
      </c>
      <c r="O260" s="2">
        <f t="shared" si="3"/>
        <v>648.10035842293905</v>
      </c>
      <c r="P260" s="2">
        <f t="shared" si="3"/>
        <v>403.33333333333331</v>
      </c>
      <c r="Q260" s="2">
        <f t="shared" si="3"/>
        <v>123.94265232974909</v>
      </c>
      <c r="R260" s="2">
        <f t="shared" si="3"/>
        <v>94.26523297491039</v>
      </c>
      <c r="S260" s="2">
        <f t="shared" si="3"/>
        <v>262.22745457086847</v>
      </c>
      <c r="T260" s="2">
        <f t="shared" si="3"/>
        <v>335.55951206649138</v>
      </c>
      <c r="U260" s="1478">
        <f t="shared" si="3"/>
        <v>262.22745457086847</v>
      </c>
      <c r="V260" s="1478">
        <f t="shared" si="3"/>
        <v>296.43376344086022</v>
      </c>
      <c r="W260" s="1478">
        <f t="shared" si="3"/>
        <v>29.153405017921138</v>
      </c>
      <c r="X260" s="1478">
        <f t="shared" si="3"/>
        <v>16.597132616487453</v>
      </c>
      <c r="Y260" s="1478">
        <f t="shared" si="3"/>
        <v>3.4846594982078853</v>
      </c>
      <c r="Z260" s="1478">
        <f t="shared" si="3"/>
        <v>730.1472759856631</v>
      </c>
      <c r="AA260" s="2">
        <v>93</v>
      </c>
      <c r="AC260" s="878">
        <v>1</v>
      </c>
      <c r="AE260" s="2">
        <f>+Help_FC!$G260*Help_FC!Y260</f>
        <v>280.0358422939068</v>
      </c>
      <c r="AF260" s="2">
        <f>+Help_FC!$G260*Help_FC!Z260</f>
        <v>123.29749103942652</v>
      </c>
      <c r="AG260" s="2">
        <f>+Help_FC!$G260*Help_FC!AA260</f>
        <v>0</v>
      </c>
      <c r="AH260" s="2">
        <f>+Help_FC!$G260*Help_FC!AB260</f>
        <v>218.2078853046595</v>
      </c>
      <c r="AI260" s="2">
        <f>+Help_FC!$G260*Help_FC!AC260</f>
        <v>26.559139784946236</v>
      </c>
      <c r="AJ260" s="2">
        <f>+Help_FC!$G260*Help_FC!AD260</f>
        <v>43.701320950526863</v>
      </c>
      <c r="AK260" s="2">
        <f>+Help_FC!$G260*Help_FC!AE260</f>
        <v>40.143369175627235</v>
      </c>
      <c r="AL260" s="2">
        <f>+Help_FC!$G260*Help_FC!AF260</f>
        <v>27.240143369175627</v>
      </c>
      <c r="AM260" s="2">
        <f>+Help_FC!$G260*Help_FC!AG260</f>
        <v>29.032258064516128</v>
      </c>
      <c r="AN260" s="2">
        <f>+Help_FC!$G260*Help_FC!AH260</f>
        <v>30.000000000000007</v>
      </c>
      <c r="AO260" s="2">
        <f>+Help_FC!$G260*Help_FC!AI260</f>
        <v>123.99999999999999</v>
      </c>
      <c r="AP260" s="2">
        <f>+Help_FC!$G260*Help_FC!AJ260</f>
        <v>11.809582529634614</v>
      </c>
      <c r="AQ260" s="2">
        <f>+Help_FC!$G260*Help_FC!AK260</f>
        <v>311.75640126168315</v>
      </c>
      <c r="AR260" s="1478">
        <f>+Help_FC!$G260*Help_FC!AL260</f>
        <v>16.462455286738365</v>
      </c>
      <c r="AS260" s="1478">
        <f>+Help_FC!$G260*Help_FC!AM260</f>
        <v>0</v>
      </c>
      <c r="AV260" s="5">
        <v>1</v>
      </c>
    </row>
    <row r="261" spans="1:48" x14ac:dyDescent="0.2">
      <c r="A261" s="1">
        <v>45185</v>
      </c>
      <c r="B261" s="2">
        <f>+Help_FC!$G261*Help_FC!I261</f>
        <v>648.10035842293905</v>
      </c>
      <c r="C261" s="2">
        <f>+Help_FC!$G261*Help_FC!J261</f>
        <v>403.33333333333331</v>
      </c>
      <c r="D261" s="2">
        <f>+Help_FC!$G261*Help_FC!K261</f>
        <v>123.94265232974909</v>
      </c>
      <c r="E261" s="2">
        <f>+Help_FC!$G261*Help_FC!L261</f>
        <v>94.26523297491039</v>
      </c>
      <c r="F261" s="2">
        <f>+Help_FC!$G261*Help_FC!M261</f>
        <v>262.22745457086847</v>
      </c>
      <c r="G261" s="2">
        <f>+Help_FC!$G261*Help_FC!N261</f>
        <v>335.55951206649138</v>
      </c>
      <c r="H261" s="1478">
        <f>24*Help_FC!R261/Help_FC!$P261</f>
        <v>262.22745457086847</v>
      </c>
      <c r="I261" s="1478">
        <f>24*Help_FC!S261/Help_FC!$P261</f>
        <v>296.43376344086022</v>
      </c>
      <c r="J261" s="1478">
        <f>24*Help_FC!T261/Help_FC!$P261</f>
        <v>29.153405017921138</v>
      </c>
      <c r="K261" s="1478">
        <f>24*Help_FC!U261/Help_FC!$P261</f>
        <v>16.597132616487453</v>
      </c>
      <c r="L261" s="1478">
        <f>24*Help_FC!V261/Help_FC!$P261</f>
        <v>3.4846594982078853</v>
      </c>
      <c r="M261" s="1478">
        <f>24*Help_FC!W261/Help_FC!$P261</f>
        <v>730.1472759856631</v>
      </c>
      <c r="N261" s="2">
        <f>100*Help_FC!H261</f>
        <v>100</v>
      </c>
      <c r="O261" s="2">
        <f t="shared" si="3"/>
        <v>648.10035842293905</v>
      </c>
      <c r="P261" s="2">
        <f t="shared" si="3"/>
        <v>403.33333333333331</v>
      </c>
      <c r="Q261" s="2">
        <f t="shared" si="3"/>
        <v>123.94265232974909</v>
      </c>
      <c r="R261" s="2">
        <f t="shared" si="3"/>
        <v>94.26523297491039</v>
      </c>
      <c r="S261" s="2">
        <f t="shared" si="3"/>
        <v>262.22745457086847</v>
      </c>
      <c r="T261" s="2">
        <f t="shared" si="3"/>
        <v>335.55951206649138</v>
      </c>
      <c r="U261" s="1478">
        <f t="shared" si="3"/>
        <v>262.22745457086847</v>
      </c>
      <c r="V261" s="1478">
        <f t="shared" si="3"/>
        <v>296.43376344086022</v>
      </c>
      <c r="W261" s="1478">
        <f t="shared" si="3"/>
        <v>29.153405017921138</v>
      </c>
      <c r="X261" s="1478">
        <f t="shared" si="3"/>
        <v>16.597132616487453</v>
      </c>
      <c r="Y261" s="1478">
        <f t="shared" si="3"/>
        <v>3.4846594982078853</v>
      </c>
      <c r="Z261" s="1478">
        <f t="shared" si="3"/>
        <v>730.1472759856631</v>
      </c>
      <c r="AA261" s="2">
        <v>93</v>
      </c>
      <c r="AC261" s="878">
        <v>1</v>
      </c>
      <c r="AE261" s="2">
        <f>+Help_FC!$G261*Help_FC!Y261</f>
        <v>280.0358422939068</v>
      </c>
      <c r="AF261" s="2">
        <f>+Help_FC!$G261*Help_FC!Z261</f>
        <v>123.29749103942652</v>
      </c>
      <c r="AG261" s="2">
        <f>+Help_FC!$G261*Help_FC!AA261</f>
        <v>0</v>
      </c>
      <c r="AH261" s="2">
        <f>+Help_FC!$G261*Help_FC!AB261</f>
        <v>218.2078853046595</v>
      </c>
      <c r="AI261" s="2">
        <f>+Help_FC!$G261*Help_FC!AC261</f>
        <v>26.559139784946236</v>
      </c>
      <c r="AJ261" s="2">
        <f>+Help_FC!$G261*Help_FC!AD261</f>
        <v>43.701320950526863</v>
      </c>
      <c r="AK261" s="2">
        <f>+Help_FC!$G261*Help_FC!AE261</f>
        <v>40.143369175627235</v>
      </c>
      <c r="AL261" s="2">
        <f>+Help_FC!$G261*Help_FC!AF261</f>
        <v>27.240143369175627</v>
      </c>
      <c r="AM261" s="2">
        <f>+Help_FC!$G261*Help_FC!AG261</f>
        <v>29.032258064516128</v>
      </c>
      <c r="AN261" s="2">
        <f>+Help_FC!$G261*Help_FC!AH261</f>
        <v>30.000000000000007</v>
      </c>
      <c r="AO261" s="2">
        <f>+Help_FC!$G261*Help_FC!AI261</f>
        <v>123.99999999999999</v>
      </c>
      <c r="AP261" s="2">
        <f>+Help_FC!$G261*Help_FC!AJ261</f>
        <v>11.809582529634614</v>
      </c>
      <c r="AQ261" s="2">
        <f>+Help_FC!$G261*Help_FC!AK261</f>
        <v>311.75640126168315</v>
      </c>
      <c r="AR261" s="1478">
        <f>+Help_FC!$G261*Help_FC!AL261</f>
        <v>16.462455286738365</v>
      </c>
      <c r="AS261" s="1478">
        <f>+Help_FC!$G261*Help_FC!AM261</f>
        <v>0</v>
      </c>
      <c r="AV261" s="5">
        <v>1</v>
      </c>
    </row>
    <row r="262" spans="1:48" x14ac:dyDescent="0.2">
      <c r="A262" s="1">
        <v>45186</v>
      </c>
      <c r="B262" s="2">
        <f>+Help_FC!$G262*Help_FC!I262</f>
        <v>648.10035842293905</v>
      </c>
      <c r="C262" s="2">
        <f>+Help_FC!$G262*Help_FC!J262</f>
        <v>403.33333333333331</v>
      </c>
      <c r="D262" s="2">
        <f>+Help_FC!$G262*Help_FC!K262</f>
        <v>123.94265232974909</v>
      </c>
      <c r="E262" s="2">
        <f>+Help_FC!$G262*Help_FC!L262</f>
        <v>94.26523297491039</v>
      </c>
      <c r="F262" s="2">
        <f>+Help_FC!$G262*Help_FC!M262</f>
        <v>262.22745457086847</v>
      </c>
      <c r="G262" s="2">
        <f>+Help_FC!$G262*Help_FC!N262</f>
        <v>335.55951206649138</v>
      </c>
      <c r="H262" s="1478">
        <f>24*Help_FC!R262/Help_FC!$P262</f>
        <v>262.22745457086847</v>
      </c>
      <c r="I262" s="1478">
        <f>24*Help_FC!S262/Help_FC!$P262</f>
        <v>296.43376344086022</v>
      </c>
      <c r="J262" s="1478">
        <f>24*Help_FC!T262/Help_FC!$P262</f>
        <v>29.153405017921138</v>
      </c>
      <c r="K262" s="1478">
        <f>24*Help_FC!U262/Help_FC!$P262</f>
        <v>16.597132616487453</v>
      </c>
      <c r="L262" s="1478">
        <f>24*Help_FC!V262/Help_FC!$P262</f>
        <v>3.4846594982078853</v>
      </c>
      <c r="M262" s="1478">
        <f>24*Help_FC!W262/Help_FC!$P262</f>
        <v>730.1472759856631</v>
      </c>
      <c r="N262" s="2">
        <f>100*Help_FC!H262</f>
        <v>100</v>
      </c>
      <c r="O262" s="2">
        <f t="shared" si="3"/>
        <v>648.10035842293905</v>
      </c>
      <c r="P262" s="2">
        <f t="shared" si="3"/>
        <v>403.33333333333331</v>
      </c>
      <c r="Q262" s="2">
        <f t="shared" si="3"/>
        <v>123.94265232974909</v>
      </c>
      <c r="R262" s="2">
        <f t="shared" si="3"/>
        <v>94.26523297491039</v>
      </c>
      <c r="S262" s="2">
        <f t="shared" si="3"/>
        <v>262.22745457086847</v>
      </c>
      <c r="T262" s="2">
        <f t="shared" si="3"/>
        <v>335.55951206649138</v>
      </c>
      <c r="U262" s="1478">
        <f t="shared" si="3"/>
        <v>262.22745457086847</v>
      </c>
      <c r="V262" s="1478">
        <f t="shared" si="3"/>
        <v>296.43376344086022</v>
      </c>
      <c r="W262" s="1478">
        <f t="shared" si="3"/>
        <v>29.153405017921138</v>
      </c>
      <c r="X262" s="1478">
        <f t="shared" si="3"/>
        <v>16.597132616487453</v>
      </c>
      <c r="Y262" s="1478">
        <f t="shared" si="3"/>
        <v>3.4846594982078853</v>
      </c>
      <c r="Z262" s="1478">
        <f t="shared" si="3"/>
        <v>730.1472759856631</v>
      </c>
      <c r="AA262" s="2">
        <v>93</v>
      </c>
      <c r="AC262" s="878">
        <v>1</v>
      </c>
      <c r="AE262" s="2">
        <f>+Help_FC!$G262*Help_FC!Y262</f>
        <v>280.0358422939068</v>
      </c>
      <c r="AF262" s="2">
        <f>+Help_FC!$G262*Help_FC!Z262</f>
        <v>123.29749103942652</v>
      </c>
      <c r="AG262" s="2">
        <f>+Help_FC!$G262*Help_FC!AA262</f>
        <v>0</v>
      </c>
      <c r="AH262" s="2">
        <f>+Help_FC!$G262*Help_FC!AB262</f>
        <v>218.2078853046595</v>
      </c>
      <c r="AI262" s="2">
        <f>+Help_FC!$G262*Help_FC!AC262</f>
        <v>26.559139784946236</v>
      </c>
      <c r="AJ262" s="2">
        <f>+Help_FC!$G262*Help_FC!AD262</f>
        <v>43.701320950526863</v>
      </c>
      <c r="AK262" s="2">
        <f>+Help_FC!$G262*Help_FC!AE262</f>
        <v>40.143369175627235</v>
      </c>
      <c r="AL262" s="2">
        <f>+Help_FC!$G262*Help_FC!AF262</f>
        <v>27.240143369175627</v>
      </c>
      <c r="AM262" s="2">
        <f>+Help_FC!$G262*Help_FC!AG262</f>
        <v>29.032258064516128</v>
      </c>
      <c r="AN262" s="2">
        <f>+Help_FC!$G262*Help_FC!AH262</f>
        <v>30.000000000000007</v>
      </c>
      <c r="AO262" s="2">
        <f>+Help_FC!$G262*Help_FC!AI262</f>
        <v>123.99999999999999</v>
      </c>
      <c r="AP262" s="2">
        <f>+Help_FC!$G262*Help_FC!AJ262</f>
        <v>11.809582529634614</v>
      </c>
      <c r="AQ262" s="2">
        <f>+Help_FC!$G262*Help_FC!AK262</f>
        <v>311.75640126168315</v>
      </c>
      <c r="AR262" s="1478">
        <f>+Help_FC!$G262*Help_FC!AL262</f>
        <v>16.462455286738365</v>
      </c>
      <c r="AS262" s="1478">
        <f>+Help_FC!$G262*Help_FC!AM262</f>
        <v>0</v>
      </c>
      <c r="AV262" s="5">
        <v>1</v>
      </c>
    </row>
    <row r="263" spans="1:48" x14ac:dyDescent="0.2">
      <c r="A263" s="1">
        <v>45187</v>
      </c>
      <c r="B263" s="2">
        <f>+Help_FC!$G263*Help_FC!I263</f>
        <v>648.10035842293905</v>
      </c>
      <c r="C263" s="2">
        <f>+Help_FC!$G263*Help_FC!J263</f>
        <v>403.33333333333331</v>
      </c>
      <c r="D263" s="2">
        <f>+Help_FC!$G263*Help_FC!K263</f>
        <v>123.94265232974909</v>
      </c>
      <c r="E263" s="2">
        <f>+Help_FC!$G263*Help_FC!L263</f>
        <v>94.26523297491039</v>
      </c>
      <c r="F263" s="2">
        <f>+Help_FC!$G263*Help_FC!M263</f>
        <v>262.22745457086847</v>
      </c>
      <c r="G263" s="2">
        <f>+Help_FC!$G263*Help_FC!N263</f>
        <v>335.55951206649138</v>
      </c>
      <c r="H263" s="1478">
        <f>24*Help_FC!R263/Help_FC!$P263</f>
        <v>262.22745457086847</v>
      </c>
      <c r="I263" s="1478">
        <f>24*Help_FC!S263/Help_FC!$P263</f>
        <v>296.43376344086022</v>
      </c>
      <c r="J263" s="1478">
        <f>24*Help_FC!T263/Help_FC!$P263</f>
        <v>29.153405017921138</v>
      </c>
      <c r="K263" s="1478">
        <f>24*Help_FC!U263/Help_FC!$P263</f>
        <v>16.597132616487453</v>
      </c>
      <c r="L263" s="1478">
        <f>24*Help_FC!V263/Help_FC!$P263</f>
        <v>3.4846594982078853</v>
      </c>
      <c r="M263" s="1478">
        <f>24*Help_FC!W263/Help_FC!$P263</f>
        <v>730.1472759856631</v>
      </c>
      <c r="N263" s="2">
        <f>100*Help_FC!H263</f>
        <v>100</v>
      </c>
      <c r="O263" s="2">
        <f t="shared" si="3"/>
        <v>648.10035842293905</v>
      </c>
      <c r="P263" s="2">
        <f t="shared" si="3"/>
        <v>403.33333333333331</v>
      </c>
      <c r="Q263" s="2">
        <f t="shared" si="3"/>
        <v>123.94265232974909</v>
      </c>
      <c r="R263" s="2">
        <f t="shared" si="3"/>
        <v>94.26523297491039</v>
      </c>
      <c r="S263" s="2">
        <f t="shared" si="3"/>
        <v>262.22745457086847</v>
      </c>
      <c r="T263" s="2">
        <f t="shared" si="3"/>
        <v>335.55951206649138</v>
      </c>
      <c r="U263" s="1478">
        <f t="shared" si="3"/>
        <v>262.22745457086847</v>
      </c>
      <c r="V263" s="1478">
        <f t="shared" si="3"/>
        <v>296.43376344086022</v>
      </c>
      <c r="W263" s="1478">
        <f t="shared" si="3"/>
        <v>29.153405017921138</v>
      </c>
      <c r="X263" s="1478">
        <f t="shared" si="3"/>
        <v>16.597132616487453</v>
      </c>
      <c r="Y263" s="1478">
        <f t="shared" si="3"/>
        <v>3.4846594982078853</v>
      </c>
      <c r="Z263" s="1478">
        <f t="shared" si="3"/>
        <v>730.1472759856631</v>
      </c>
      <c r="AA263" s="2">
        <v>93</v>
      </c>
      <c r="AC263" s="878">
        <v>1</v>
      </c>
      <c r="AE263" s="2">
        <f>+Help_FC!$G263*Help_FC!Y263</f>
        <v>280.0358422939068</v>
      </c>
      <c r="AF263" s="2">
        <f>+Help_FC!$G263*Help_FC!Z263</f>
        <v>123.29749103942652</v>
      </c>
      <c r="AG263" s="2">
        <f>+Help_FC!$G263*Help_FC!AA263</f>
        <v>0</v>
      </c>
      <c r="AH263" s="2">
        <f>+Help_FC!$G263*Help_FC!AB263</f>
        <v>218.2078853046595</v>
      </c>
      <c r="AI263" s="2">
        <f>+Help_FC!$G263*Help_FC!AC263</f>
        <v>26.559139784946236</v>
      </c>
      <c r="AJ263" s="2">
        <f>+Help_FC!$G263*Help_FC!AD263</f>
        <v>43.701320950526863</v>
      </c>
      <c r="AK263" s="2">
        <f>+Help_FC!$G263*Help_FC!AE263</f>
        <v>40.143369175627235</v>
      </c>
      <c r="AL263" s="2">
        <f>+Help_FC!$G263*Help_FC!AF263</f>
        <v>27.240143369175627</v>
      </c>
      <c r="AM263" s="2">
        <f>+Help_FC!$G263*Help_FC!AG263</f>
        <v>29.032258064516128</v>
      </c>
      <c r="AN263" s="2">
        <f>+Help_FC!$G263*Help_FC!AH263</f>
        <v>30.000000000000007</v>
      </c>
      <c r="AO263" s="2">
        <f>+Help_FC!$G263*Help_FC!AI263</f>
        <v>123.99999999999999</v>
      </c>
      <c r="AP263" s="2">
        <f>+Help_FC!$G263*Help_FC!AJ263</f>
        <v>11.809582529634614</v>
      </c>
      <c r="AQ263" s="2">
        <f>+Help_FC!$G263*Help_FC!AK263</f>
        <v>311.75640126168315</v>
      </c>
      <c r="AR263" s="1478">
        <f>+Help_FC!$G263*Help_FC!AL263</f>
        <v>16.462455286738365</v>
      </c>
      <c r="AS263" s="1478">
        <f>+Help_FC!$G263*Help_FC!AM263</f>
        <v>0</v>
      </c>
      <c r="AV263" s="5">
        <v>1</v>
      </c>
    </row>
    <row r="264" spans="1:48" x14ac:dyDescent="0.2">
      <c r="A264" s="1">
        <v>45188</v>
      </c>
      <c r="B264" s="2">
        <f>+Help_FC!$G264*Help_FC!I264</f>
        <v>648.10035842293905</v>
      </c>
      <c r="C264" s="2">
        <f>+Help_FC!$G264*Help_FC!J264</f>
        <v>403.33333333333331</v>
      </c>
      <c r="D264" s="2">
        <f>+Help_FC!$G264*Help_FC!K264</f>
        <v>123.94265232974909</v>
      </c>
      <c r="E264" s="2">
        <f>+Help_FC!$G264*Help_FC!L264</f>
        <v>94.26523297491039</v>
      </c>
      <c r="F264" s="2">
        <f>+Help_FC!$G264*Help_FC!M264</f>
        <v>262.22745457086847</v>
      </c>
      <c r="G264" s="2">
        <f>+Help_FC!$G264*Help_FC!N264</f>
        <v>335.55951206649138</v>
      </c>
      <c r="H264" s="1478">
        <f>24*Help_FC!R264/Help_FC!$P264</f>
        <v>262.22745457086847</v>
      </c>
      <c r="I264" s="1478">
        <f>24*Help_FC!S264/Help_FC!$P264</f>
        <v>296.43376344086022</v>
      </c>
      <c r="J264" s="1478">
        <f>24*Help_FC!T264/Help_FC!$P264</f>
        <v>29.153405017921138</v>
      </c>
      <c r="K264" s="1478">
        <f>24*Help_FC!U264/Help_FC!$P264</f>
        <v>16.597132616487453</v>
      </c>
      <c r="L264" s="1478">
        <f>24*Help_FC!V264/Help_FC!$P264</f>
        <v>3.4846594982078853</v>
      </c>
      <c r="M264" s="1478">
        <f>24*Help_FC!W264/Help_FC!$P264</f>
        <v>730.1472759856631</v>
      </c>
      <c r="N264" s="2">
        <f>100*Help_FC!H264</f>
        <v>100</v>
      </c>
      <c r="O264" s="2">
        <f t="shared" si="3"/>
        <v>648.10035842293905</v>
      </c>
      <c r="P264" s="2">
        <f t="shared" si="3"/>
        <v>403.33333333333331</v>
      </c>
      <c r="Q264" s="2">
        <f t="shared" si="3"/>
        <v>123.94265232974909</v>
      </c>
      <c r="R264" s="2">
        <f t="shared" si="3"/>
        <v>94.26523297491039</v>
      </c>
      <c r="S264" s="2">
        <f t="shared" si="3"/>
        <v>262.22745457086847</v>
      </c>
      <c r="T264" s="2">
        <f t="shared" si="3"/>
        <v>335.55951206649138</v>
      </c>
      <c r="U264" s="1478">
        <f t="shared" si="3"/>
        <v>262.22745457086847</v>
      </c>
      <c r="V264" s="1478">
        <f t="shared" si="3"/>
        <v>296.43376344086022</v>
      </c>
      <c r="W264" s="1478">
        <f t="shared" si="3"/>
        <v>29.153405017921138</v>
      </c>
      <c r="X264" s="1478">
        <f t="shared" si="3"/>
        <v>16.597132616487453</v>
      </c>
      <c r="Y264" s="1478">
        <f t="shared" si="3"/>
        <v>3.4846594982078853</v>
      </c>
      <c r="Z264" s="1478">
        <f t="shared" si="3"/>
        <v>730.1472759856631</v>
      </c>
      <c r="AA264" s="2">
        <v>93</v>
      </c>
      <c r="AC264" s="878">
        <v>1</v>
      </c>
      <c r="AE264" s="2">
        <f>+Help_FC!$G264*Help_FC!Y264</f>
        <v>280.0358422939068</v>
      </c>
      <c r="AF264" s="2">
        <f>+Help_FC!$G264*Help_FC!Z264</f>
        <v>123.29749103942652</v>
      </c>
      <c r="AG264" s="2">
        <f>+Help_FC!$G264*Help_FC!AA264</f>
        <v>0</v>
      </c>
      <c r="AH264" s="2">
        <f>+Help_FC!$G264*Help_FC!AB264</f>
        <v>218.2078853046595</v>
      </c>
      <c r="AI264" s="2">
        <f>+Help_FC!$G264*Help_FC!AC264</f>
        <v>26.559139784946236</v>
      </c>
      <c r="AJ264" s="2">
        <f>+Help_FC!$G264*Help_FC!AD264</f>
        <v>43.701320950526863</v>
      </c>
      <c r="AK264" s="2">
        <f>+Help_FC!$G264*Help_FC!AE264</f>
        <v>40.143369175627235</v>
      </c>
      <c r="AL264" s="2">
        <f>+Help_FC!$G264*Help_FC!AF264</f>
        <v>27.240143369175627</v>
      </c>
      <c r="AM264" s="2">
        <f>+Help_FC!$G264*Help_FC!AG264</f>
        <v>29.032258064516128</v>
      </c>
      <c r="AN264" s="2">
        <f>+Help_FC!$G264*Help_FC!AH264</f>
        <v>30.000000000000007</v>
      </c>
      <c r="AO264" s="2">
        <f>+Help_FC!$G264*Help_FC!AI264</f>
        <v>123.99999999999999</v>
      </c>
      <c r="AP264" s="2">
        <f>+Help_FC!$G264*Help_FC!AJ264</f>
        <v>11.809582529634614</v>
      </c>
      <c r="AQ264" s="2">
        <f>+Help_FC!$G264*Help_FC!AK264</f>
        <v>311.75640126168315</v>
      </c>
      <c r="AR264" s="1478">
        <f>+Help_FC!$G264*Help_FC!AL264</f>
        <v>16.462455286738365</v>
      </c>
      <c r="AS264" s="1478">
        <f>+Help_FC!$G264*Help_FC!AM264</f>
        <v>0</v>
      </c>
      <c r="AV264" s="5">
        <v>1</v>
      </c>
    </row>
    <row r="265" spans="1:48" x14ac:dyDescent="0.2">
      <c r="A265" s="1">
        <v>45189</v>
      </c>
      <c r="B265" s="2">
        <f>+Help_FC!$G265*Help_FC!I265</f>
        <v>648.10035842293905</v>
      </c>
      <c r="C265" s="2">
        <f>+Help_FC!$G265*Help_FC!J265</f>
        <v>403.33333333333331</v>
      </c>
      <c r="D265" s="2">
        <f>+Help_FC!$G265*Help_FC!K265</f>
        <v>123.94265232974909</v>
      </c>
      <c r="E265" s="2">
        <f>+Help_FC!$G265*Help_FC!L265</f>
        <v>94.26523297491039</v>
      </c>
      <c r="F265" s="2">
        <f>+Help_FC!$G265*Help_FC!M265</f>
        <v>262.22745457086847</v>
      </c>
      <c r="G265" s="2">
        <f>+Help_FC!$G265*Help_FC!N265</f>
        <v>335.55951206649138</v>
      </c>
      <c r="H265" s="1478">
        <f>24*Help_FC!R265/Help_FC!$P265</f>
        <v>262.22745457086847</v>
      </c>
      <c r="I265" s="1478">
        <f>24*Help_FC!S265/Help_FC!$P265</f>
        <v>296.43376344086022</v>
      </c>
      <c r="J265" s="1478">
        <f>24*Help_FC!T265/Help_FC!$P265</f>
        <v>29.153405017921138</v>
      </c>
      <c r="K265" s="1478">
        <f>24*Help_FC!U265/Help_FC!$P265</f>
        <v>16.597132616487453</v>
      </c>
      <c r="L265" s="1478">
        <f>24*Help_FC!V265/Help_FC!$P265</f>
        <v>3.4846594982078853</v>
      </c>
      <c r="M265" s="1478">
        <f>24*Help_FC!W265/Help_FC!$P265</f>
        <v>730.1472759856631</v>
      </c>
      <c r="N265" s="2">
        <f>100*Help_FC!H265</f>
        <v>100</v>
      </c>
      <c r="O265" s="2">
        <f t="shared" si="3"/>
        <v>648.10035842293905</v>
      </c>
      <c r="P265" s="2">
        <f t="shared" si="3"/>
        <v>403.33333333333331</v>
      </c>
      <c r="Q265" s="2">
        <f t="shared" si="3"/>
        <v>123.94265232974909</v>
      </c>
      <c r="R265" s="2">
        <f t="shared" si="3"/>
        <v>94.26523297491039</v>
      </c>
      <c r="S265" s="2">
        <f t="shared" si="3"/>
        <v>262.22745457086847</v>
      </c>
      <c r="T265" s="2">
        <f t="shared" si="3"/>
        <v>335.55951206649138</v>
      </c>
      <c r="U265" s="1478">
        <f t="shared" si="3"/>
        <v>262.22745457086847</v>
      </c>
      <c r="V265" s="1478">
        <f t="shared" si="3"/>
        <v>296.43376344086022</v>
      </c>
      <c r="W265" s="1478">
        <f t="shared" si="3"/>
        <v>29.153405017921138</v>
      </c>
      <c r="X265" s="1478">
        <f t="shared" si="3"/>
        <v>16.597132616487453</v>
      </c>
      <c r="Y265" s="1478">
        <f t="shared" si="3"/>
        <v>3.4846594982078853</v>
      </c>
      <c r="Z265" s="1478">
        <f t="shared" si="3"/>
        <v>730.1472759856631</v>
      </c>
      <c r="AA265" s="2">
        <v>93</v>
      </c>
      <c r="AC265" s="878">
        <v>1</v>
      </c>
      <c r="AE265" s="2">
        <f>+Help_FC!$G265*Help_FC!Y265</f>
        <v>280.0358422939068</v>
      </c>
      <c r="AF265" s="2">
        <f>+Help_FC!$G265*Help_FC!Z265</f>
        <v>123.29749103942652</v>
      </c>
      <c r="AG265" s="2">
        <f>+Help_FC!$G265*Help_FC!AA265</f>
        <v>0</v>
      </c>
      <c r="AH265" s="2">
        <f>+Help_FC!$G265*Help_FC!AB265</f>
        <v>218.2078853046595</v>
      </c>
      <c r="AI265" s="2">
        <f>+Help_FC!$G265*Help_FC!AC265</f>
        <v>26.559139784946236</v>
      </c>
      <c r="AJ265" s="2">
        <f>+Help_FC!$G265*Help_FC!AD265</f>
        <v>43.701320950526863</v>
      </c>
      <c r="AK265" s="2">
        <f>+Help_FC!$G265*Help_FC!AE265</f>
        <v>40.143369175627235</v>
      </c>
      <c r="AL265" s="2">
        <f>+Help_FC!$G265*Help_FC!AF265</f>
        <v>27.240143369175627</v>
      </c>
      <c r="AM265" s="2">
        <f>+Help_FC!$G265*Help_FC!AG265</f>
        <v>29.032258064516128</v>
      </c>
      <c r="AN265" s="2">
        <f>+Help_FC!$G265*Help_FC!AH265</f>
        <v>30.000000000000007</v>
      </c>
      <c r="AO265" s="2">
        <f>+Help_FC!$G265*Help_FC!AI265</f>
        <v>123.99999999999999</v>
      </c>
      <c r="AP265" s="2">
        <f>+Help_FC!$G265*Help_FC!AJ265</f>
        <v>11.809582529634614</v>
      </c>
      <c r="AQ265" s="2">
        <f>+Help_FC!$G265*Help_FC!AK265</f>
        <v>311.75640126168315</v>
      </c>
      <c r="AR265" s="1478">
        <f>+Help_FC!$G265*Help_FC!AL265</f>
        <v>16.462455286738365</v>
      </c>
      <c r="AS265" s="1478">
        <f>+Help_FC!$G265*Help_FC!AM265</f>
        <v>0</v>
      </c>
      <c r="AV265" s="5">
        <v>1</v>
      </c>
    </row>
    <row r="266" spans="1:48" x14ac:dyDescent="0.2">
      <c r="A266" s="1">
        <v>45190</v>
      </c>
      <c r="B266" s="2">
        <f>+Help_FC!$G266*Help_FC!I266</f>
        <v>648.10035842293905</v>
      </c>
      <c r="C266" s="2">
        <f>+Help_FC!$G266*Help_FC!J266</f>
        <v>403.33333333333331</v>
      </c>
      <c r="D266" s="2">
        <f>+Help_FC!$G266*Help_FC!K266</f>
        <v>123.94265232974909</v>
      </c>
      <c r="E266" s="2">
        <f>+Help_FC!$G266*Help_FC!L266</f>
        <v>94.26523297491039</v>
      </c>
      <c r="F266" s="2">
        <f>+Help_FC!$G266*Help_FC!M266</f>
        <v>262.22745457086847</v>
      </c>
      <c r="G266" s="2">
        <f>+Help_FC!$G266*Help_FC!N266</f>
        <v>335.55951206649138</v>
      </c>
      <c r="H266" s="1478">
        <f>24*Help_FC!R266/Help_FC!$P266</f>
        <v>262.22745457086847</v>
      </c>
      <c r="I266" s="1478">
        <f>24*Help_FC!S266/Help_FC!$P266</f>
        <v>296.43376344086022</v>
      </c>
      <c r="J266" s="1478">
        <f>24*Help_FC!T266/Help_FC!$P266</f>
        <v>29.153405017921138</v>
      </c>
      <c r="K266" s="1478">
        <f>24*Help_FC!U266/Help_FC!$P266</f>
        <v>16.597132616487453</v>
      </c>
      <c r="L266" s="1478">
        <f>24*Help_FC!V266/Help_FC!$P266</f>
        <v>3.4846594982078853</v>
      </c>
      <c r="M266" s="1478">
        <f>24*Help_FC!W266/Help_FC!$P266</f>
        <v>730.1472759856631</v>
      </c>
      <c r="N266" s="2">
        <f>100*Help_FC!H266</f>
        <v>100</v>
      </c>
      <c r="O266" s="2">
        <f t="shared" si="3"/>
        <v>648.10035842293905</v>
      </c>
      <c r="P266" s="2">
        <f t="shared" si="3"/>
        <v>403.33333333333331</v>
      </c>
      <c r="Q266" s="2">
        <f t="shared" si="3"/>
        <v>123.94265232974909</v>
      </c>
      <c r="R266" s="2">
        <f t="shared" si="3"/>
        <v>94.26523297491039</v>
      </c>
      <c r="S266" s="2">
        <f t="shared" si="3"/>
        <v>262.22745457086847</v>
      </c>
      <c r="T266" s="2">
        <f t="shared" si="3"/>
        <v>335.55951206649138</v>
      </c>
      <c r="U266" s="1478">
        <f t="shared" si="3"/>
        <v>262.22745457086847</v>
      </c>
      <c r="V266" s="1478">
        <f t="shared" si="3"/>
        <v>296.43376344086022</v>
      </c>
      <c r="W266" s="1478">
        <f t="shared" si="3"/>
        <v>29.153405017921138</v>
      </c>
      <c r="X266" s="1478">
        <f t="shared" si="3"/>
        <v>16.597132616487453</v>
      </c>
      <c r="Y266" s="1478">
        <f t="shared" si="3"/>
        <v>3.4846594982078853</v>
      </c>
      <c r="Z266" s="1478">
        <f t="shared" si="3"/>
        <v>730.1472759856631</v>
      </c>
      <c r="AA266" s="2">
        <v>93</v>
      </c>
      <c r="AC266" s="878">
        <v>1</v>
      </c>
      <c r="AE266" s="2">
        <f>+Help_FC!$G266*Help_FC!Y266</f>
        <v>280.0358422939068</v>
      </c>
      <c r="AF266" s="2">
        <f>+Help_FC!$G266*Help_FC!Z266</f>
        <v>123.29749103942652</v>
      </c>
      <c r="AG266" s="2">
        <f>+Help_FC!$G266*Help_FC!AA266</f>
        <v>0</v>
      </c>
      <c r="AH266" s="2">
        <f>+Help_FC!$G266*Help_FC!AB266</f>
        <v>218.2078853046595</v>
      </c>
      <c r="AI266" s="2">
        <f>+Help_FC!$G266*Help_FC!AC266</f>
        <v>26.559139784946236</v>
      </c>
      <c r="AJ266" s="2">
        <f>+Help_FC!$G266*Help_FC!AD266</f>
        <v>43.701320950526863</v>
      </c>
      <c r="AK266" s="2">
        <f>+Help_FC!$G266*Help_FC!AE266</f>
        <v>40.143369175627235</v>
      </c>
      <c r="AL266" s="2">
        <f>+Help_FC!$G266*Help_FC!AF266</f>
        <v>27.240143369175627</v>
      </c>
      <c r="AM266" s="2">
        <f>+Help_FC!$G266*Help_FC!AG266</f>
        <v>29.032258064516128</v>
      </c>
      <c r="AN266" s="2">
        <f>+Help_FC!$G266*Help_FC!AH266</f>
        <v>30.000000000000007</v>
      </c>
      <c r="AO266" s="2">
        <f>+Help_FC!$G266*Help_FC!AI266</f>
        <v>123.99999999999999</v>
      </c>
      <c r="AP266" s="2">
        <f>+Help_FC!$G266*Help_FC!AJ266</f>
        <v>11.809582529634614</v>
      </c>
      <c r="AQ266" s="2">
        <f>+Help_FC!$G266*Help_FC!AK266</f>
        <v>311.75640126168315</v>
      </c>
      <c r="AR266" s="1478">
        <f>+Help_FC!$G266*Help_FC!AL266</f>
        <v>16.462455286738365</v>
      </c>
      <c r="AS266" s="1478">
        <f>+Help_FC!$G266*Help_FC!AM266</f>
        <v>0</v>
      </c>
      <c r="AV266" s="5">
        <v>1</v>
      </c>
    </row>
    <row r="267" spans="1:48" x14ac:dyDescent="0.2">
      <c r="A267" s="1">
        <v>45191</v>
      </c>
      <c r="B267" s="2">
        <f>+Help_FC!$G267*Help_FC!I267</f>
        <v>648.10035842293905</v>
      </c>
      <c r="C267" s="2">
        <f>+Help_FC!$G267*Help_FC!J267</f>
        <v>403.33333333333331</v>
      </c>
      <c r="D267" s="2">
        <f>+Help_FC!$G267*Help_FC!K267</f>
        <v>123.94265232974909</v>
      </c>
      <c r="E267" s="2">
        <f>+Help_FC!$G267*Help_FC!L267</f>
        <v>94.26523297491039</v>
      </c>
      <c r="F267" s="2">
        <f>+Help_FC!$G267*Help_FC!M267</f>
        <v>262.22745457086847</v>
      </c>
      <c r="G267" s="2">
        <f>+Help_FC!$G267*Help_FC!N267</f>
        <v>335.55951206649138</v>
      </c>
      <c r="H267" s="1478">
        <f>24*Help_FC!R267/Help_FC!$P267</f>
        <v>262.22745457086847</v>
      </c>
      <c r="I267" s="1478">
        <f>24*Help_FC!S267/Help_FC!$P267</f>
        <v>296.43376344086022</v>
      </c>
      <c r="J267" s="1478">
        <f>24*Help_FC!T267/Help_FC!$P267</f>
        <v>29.153405017921138</v>
      </c>
      <c r="K267" s="1478">
        <f>24*Help_FC!U267/Help_FC!$P267</f>
        <v>16.597132616487453</v>
      </c>
      <c r="L267" s="1478">
        <f>24*Help_FC!V267/Help_FC!$P267</f>
        <v>3.4846594982078853</v>
      </c>
      <c r="M267" s="1478">
        <f>24*Help_FC!W267/Help_FC!$P267</f>
        <v>730.1472759856631</v>
      </c>
      <c r="N267" s="2">
        <f>100*Help_FC!H267</f>
        <v>100</v>
      </c>
      <c r="O267" s="2">
        <f t="shared" si="3"/>
        <v>648.10035842293905</v>
      </c>
      <c r="P267" s="2">
        <f t="shared" si="3"/>
        <v>403.33333333333331</v>
      </c>
      <c r="Q267" s="2">
        <f t="shared" si="3"/>
        <v>123.94265232974909</v>
      </c>
      <c r="R267" s="2">
        <f t="shared" si="3"/>
        <v>94.26523297491039</v>
      </c>
      <c r="S267" s="2">
        <f t="shared" si="3"/>
        <v>262.22745457086847</v>
      </c>
      <c r="T267" s="2">
        <f t="shared" si="3"/>
        <v>335.55951206649138</v>
      </c>
      <c r="U267" s="1478">
        <f t="shared" si="3"/>
        <v>262.22745457086847</v>
      </c>
      <c r="V267" s="1478">
        <f t="shared" si="3"/>
        <v>296.43376344086022</v>
      </c>
      <c r="W267" s="1478">
        <f t="shared" si="3"/>
        <v>29.153405017921138</v>
      </c>
      <c r="X267" s="1478">
        <f t="shared" si="3"/>
        <v>16.597132616487453</v>
      </c>
      <c r="Y267" s="1478">
        <f t="shared" si="3"/>
        <v>3.4846594982078853</v>
      </c>
      <c r="Z267" s="1478">
        <f t="shared" si="3"/>
        <v>730.1472759856631</v>
      </c>
      <c r="AA267" s="2">
        <v>93</v>
      </c>
      <c r="AC267" s="878">
        <v>1</v>
      </c>
      <c r="AE267" s="2">
        <f>+Help_FC!$G267*Help_FC!Y267</f>
        <v>280.0358422939068</v>
      </c>
      <c r="AF267" s="2">
        <f>+Help_FC!$G267*Help_FC!Z267</f>
        <v>123.29749103942652</v>
      </c>
      <c r="AG267" s="2">
        <f>+Help_FC!$G267*Help_FC!AA267</f>
        <v>0</v>
      </c>
      <c r="AH267" s="2">
        <f>+Help_FC!$G267*Help_FC!AB267</f>
        <v>218.2078853046595</v>
      </c>
      <c r="AI267" s="2">
        <f>+Help_FC!$G267*Help_FC!AC267</f>
        <v>26.559139784946236</v>
      </c>
      <c r="AJ267" s="2">
        <f>+Help_FC!$G267*Help_FC!AD267</f>
        <v>43.701320950526863</v>
      </c>
      <c r="AK267" s="2">
        <f>+Help_FC!$G267*Help_FC!AE267</f>
        <v>40.143369175627235</v>
      </c>
      <c r="AL267" s="2">
        <f>+Help_FC!$G267*Help_FC!AF267</f>
        <v>27.240143369175627</v>
      </c>
      <c r="AM267" s="2">
        <f>+Help_FC!$G267*Help_FC!AG267</f>
        <v>29.032258064516128</v>
      </c>
      <c r="AN267" s="2">
        <f>+Help_FC!$G267*Help_FC!AH267</f>
        <v>30.000000000000007</v>
      </c>
      <c r="AO267" s="2">
        <f>+Help_FC!$G267*Help_FC!AI267</f>
        <v>123.99999999999999</v>
      </c>
      <c r="AP267" s="2">
        <f>+Help_FC!$G267*Help_FC!AJ267</f>
        <v>11.809582529634614</v>
      </c>
      <c r="AQ267" s="2">
        <f>+Help_FC!$G267*Help_FC!AK267</f>
        <v>311.75640126168315</v>
      </c>
      <c r="AR267" s="1478">
        <f>+Help_FC!$G267*Help_FC!AL267</f>
        <v>16.462455286738365</v>
      </c>
      <c r="AS267" s="1478">
        <f>+Help_FC!$G267*Help_FC!AM267</f>
        <v>0</v>
      </c>
      <c r="AV267" s="5">
        <v>1</v>
      </c>
    </row>
    <row r="268" spans="1:48" x14ac:dyDescent="0.2">
      <c r="A268" s="1">
        <v>45192</v>
      </c>
      <c r="B268" s="2">
        <f>+Help_FC!$G268*Help_FC!I268</f>
        <v>648.10035842293905</v>
      </c>
      <c r="C268" s="2">
        <f>+Help_FC!$G268*Help_FC!J268</f>
        <v>403.33333333333331</v>
      </c>
      <c r="D268" s="2">
        <f>+Help_FC!$G268*Help_FC!K268</f>
        <v>123.94265232974909</v>
      </c>
      <c r="E268" s="2">
        <f>+Help_FC!$G268*Help_FC!L268</f>
        <v>94.26523297491039</v>
      </c>
      <c r="F268" s="2">
        <f>+Help_FC!$G268*Help_FC!M268</f>
        <v>262.22745457086847</v>
      </c>
      <c r="G268" s="2">
        <f>+Help_FC!$G268*Help_FC!N268</f>
        <v>335.55951206649138</v>
      </c>
      <c r="H268" s="1478">
        <f>24*Help_FC!R268/Help_FC!$P268</f>
        <v>262.22745457086847</v>
      </c>
      <c r="I268" s="1478">
        <f>24*Help_FC!S268/Help_FC!$P268</f>
        <v>296.43376344086022</v>
      </c>
      <c r="J268" s="1478">
        <f>24*Help_FC!T268/Help_FC!$P268</f>
        <v>29.153405017921138</v>
      </c>
      <c r="K268" s="1478">
        <f>24*Help_FC!U268/Help_FC!$P268</f>
        <v>16.597132616487453</v>
      </c>
      <c r="L268" s="1478">
        <f>24*Help_FC!V268/Help_FC!$P268</f>
        <v>3.4846594982078853</v>
      </c>
      <c r="M268" s="1478">
        <f>24*Help_FC!W268/Help_FC!$P268</f>
        <v>730.1472759856631</v>
      </c>
      <c r="N268" s="2">
        <f>100*Help_FC!H268</f>
        <v>100</v>
      </c>
      <c r="O268" s="2">
        <f t="shared" si="3"/>
        <v>648.10035842293905</v>
      </c>
      <c r="P268" s="2">
        <f t="shared" si="3"/>
        <v>403.33333333333331</v>
      </c>
      <c r="Q268" s="2">
        <f t="shared" si="3"/>
        <v>123.94265232974909</v>
      </c>
      <c r="R268" s="2">
        <f t="shared" si="3"/>
        <v>94.26523297491039</v>
      </c>
      <c r="S268" s="2">
        <f t="shared" si="3"/>
        <v>262.22745457086847</v>
      </c>
      <c r="T268" s="2">
        <f t="shared" si="3"/>
        <v>335.55951206649138</v>
      </c>
      <c r="U268" s="1478">
        <f t="shared" si="3"/>
        <v>262.22745457086847</v>
      </c>
      <c r="V268" s="1478">
        <f t="shared" si="3"/>
        <v>296.43376344086022</v>
      </c>
      <c r="W268" s="1478">
        <f t="shared" si="3"/>
        <v>29.153405017921138</v>
      </c>
      <c r="X268" s="1478">
        <f t="shared" si="3"/>
        <v>16.597132616487453</v>
      </c>
      <c r="Y268" s="1478">
        <f t="shared" si="3"/>
        <v>3.4846594982078853</v>
      </c>
      <c r="Z268" s="1478">
        <f t="shared" si="3"/>
        <v>730.1472759856631</v>
      </c>
      <c r="AA268" s="2">
        <v>93</v>
      </c>
      <c r="AC268" s="878">
        <v>1</v>
      </c>
      <c r="AE268" s="2">
        <f>+Help_FC!$G268*Help_FC!Y268</f>
        <v>280.0358422939068</v>
      </c>
      <c r="AF268" s="2">
        <f>+Help_FC!$G268*Help_FC!Z268</f>
        <v>123.29749103942652</v>
      </c>
      <c r="AG268" s="2">
        <f>+Help_FC!$G268*Help_FC!AA268</f>
        <v>0</v>
      </c>
      <c r="AH268" s="2">
        <f>+Help_FC!$G268*Help_FC!AB268</f>
        <v>218.2078853046595</v>
      </c>
      <c r="AI268" s="2">
        <f>+Help_FC!$G268*Help_FC!AC268</f>
        <v>26.559139784946236</v>
      </c>
      <c r="AJ268" s="2">
        <f>+Help_FC!$G268*Help_FC!AD268</f>
        <v>43.701320950526863</v>
      </c>
      <c r="AK268" s="2">
        <f>+Help_FC!$G268*Help_FC!AE268</f>
        <v>40.143369175627235</v>
      </c>
      <c r="AL268" s="2">
        <f>+Help_FC!$G268*Help_FC!AF268</f>
        <v>27.240143369175627</v>
      </c>
      <c r="AM268" s="2">
        <f>+Help_FC!$G268*Help_FC!AG268</f>
        <v>29.032258064516128</v>
      </c>
      <c r="AN268" s="2">
        <f>+Help_FC!$G268*Help_FC!AH268</f>
        <v>30.000000000000007</v>
      </c>
      <c r="AO268" s="2">
        <f>+Help_FC!$G268*Help_FC!AI268</f>
        <v>123.99999999999999</v>
      </c>
      <c r="AP268" s="2">
        <f>+Help_FC!$G268*Help_FC!AJ268</f>
        <v>11.809582529634614</v>
      </c>
      <c r="AQ268" s="2">
        <f>+Help_FC!$G268*Help_FC!AK268</f>
        <v>311.75640126168315</v>
      </c>
      <c r="AR268" s="1478">
        <f>+Help_FC!$G268*Help_FC!AL268</f>
        <v>16.462455286738365</v>
      </c>
      <c r="AS268" s="1478">
        <f>+Help_FC!$G268*Help_FC!AM268</f>
        <v>0</v>
      </c>
      <c r="AV268" s="5">
        <v>1</v>
      </c>
    </row>
    <row r="269" spans="1:48" x14ac:dyDescent="0.2">
      <c r="A269" s="1">
        <v>45193</v>
      </c>
      <c r="B269" s="2">
        <f>+Help_FC!$G269*Help_FC!I269</f>
        <v>648.10035842293905</v>
      </c>
      <c r="C269" s="2">
        <f>+Help_FC!$G269*Help_FC!J269</f>
        <v>403.33333333333331</v>
      </c>
      <c r="D269" s="2">
        <f>+Help_FC!$G269*Help_FC!K269</f>
        <v>123.94265232974909</v>
      </c>
      <c r="E269" s="2">
        <f>+Help_FC!$G269*Help_FC!L269</f>
        <v>94.26523297491039</v>
      </c>
      <c r="F269" s="2">
        <f>+Help_FC!$G269*Help_FC!M269</f>
        <v>262.22745457086847</v>
      </c>
      <c r="G269" s="2">
        <f>+Help_FC!$G269*Help_FC!N269</f>
        <v>335.55951206649138</v>
      </c>
      <c r="H269" s="1478">
        <f>24*Help_FC!R269/Help_FC!$P269</f>
        <v>262.22745457086847</v>
      </c>
      <c r="I269" s="1478">
        <f>24*Help_FC!S269/Help_FC!$P269</f>
        <v>296.43376344086022</v>
      </c>
      <c r="J269" s="1478">
        <f>24*Help_FC!T269/Help_FC!$P269</f>
        <v>29.153405017921138</v>
      </c>
      <c r="K269" s="1478">
        <f>24*Help_FC!U269/Help_FC!$P269</f>
        <v>16.597132616487453</v>
      </c>
      <c r="L269" s="1478">
        <f>24*Help_FC!V269/Help_FC!$P269</f>
        <v>3.4846594982078853</v>
      </c>
      <c r="M269" s="1478">
        <f>24*Help_FC!W269/Help_FC!$P269</f>
        <v>730.1472759856631</v>
      </c>
      <c r="N269" s="2">
        <f>100*Help_FC!H269</f>
        <v>100</v>
      </c>
      <c r="O269" s="2">
        <f t="shared" si="3"/>
        <v>648.10035842293905</v>
      </c>
      <c r="P269" s="2">
        <f t="shared" si="3"/>
        <v>403.33333333333331</v>
      </c>
      <c r="Q269" s="2">
        <f t="shared" si="3"/>
        <v>123.94265232974909</v>
      </c>
      <c r="R269" s="2">
        <f t="shared" si="3"/>
        <v>94.26523297491039</v>
      </c>
      <c r="S269" s="2">
        <f t="shared" si="3"/>
        <v>262.22745457086847</v>
      </c>
      <c r="T269" s="2">
        <f t="shared" si="3"/>
        <v>335.55951206649138</v>
      </c>
      <c r="U269" s="1478">
        <f t="shared" si="3"/>
        <v>262.22745457086847</v>
      </c>
      <c r="V269" s="1478">
        <f t="shared" si="3"/>
        <v>296.43376344086022</v>
      </c>
      <c r="W269" s="1478">
        <f t="shared" si="3"/>
        <v>29.153405017921138</v>
      </c>
      <c r="X269" s="1478">
        <f t="shared" si="3"/>
        <v>16.597132616487453</v>
      </c>
      <c r="Y269" s="1478">
        <f t="shared" si="3"/>
        <v>3.4846594982078853</v>
      </c>
      <c r="Z269" s="1478">
        <f t="shared" si="3"/>
        <v>730.1472759856631</v>
      </c>
      <c r="AA269" s="2">
        <v>93</v>
      </c>
      <c r="AC269" s="878">
        <v>1</v>
      </c>
      <c r="AE269" s="2">
        <f>+Help_FC!$G269*Help_FC!Y269</f>
        <v>280.0358422939068</v>
      </c>
      <c r="AF269" s="2">
        <f>+Help_FC!$G269*Help_FC!Z269</f>
        <v>123.29749103942652</v>
      </c>
      <c r="AG269" s="2">
        <f>+Help_FC!$G269*Help_FC!AA269</f>
        <v>0</v>
      </c>
      <c r="AH269" s="2">
        <f>+Help_FC!$G269*Help_FC!AB269</f>
        <v>218.2078853046595</v>
      </c>
      <c r="AI269" s="2">
        <f>+Help_FC!$G269*Help_FC!AC269</f>
        <v>26.559139784946236</v>
      </c>
      <c r="AJ269" s="2">
        <f>+Help_FC!$G269*Help_FC!AD269</f>
        <v>43.701320950526863</v>
      </c>
      <c r="AK269" s="2">
        <f>+Help_FC!$G269*Help_FC!AE269</f>
        <v>40.143369175627235</v>
      </c>
      <c r="AL269" s="2">
        <f>+Help_FC!$G269*Help_FC!AF269</f>
        <v>27.240143369175627</v>
      </c>
      <c r="AM269" s="2">
        <f>+Help_FC!$G269*Help_FC!AG269</f>
        <v>29.032258064516128</v>
      </c>
      <c r="AN269" s="2">
        <f>+Help_FC!$G269*Help_FC!AH269</f>
        <v>30.000000000000007</v>
      </c>
      <c r="AO269" s="2">
        <f>+Help_FC!$G269*Help_FC!AI269</f>
        <v>123.99999999999999</v>
      </c>
      <c r="AP269" s="2">
        <f>+Help_FC!$G269*Help_FC!AJ269</f>
        <v>11.809582529634614</v>
      </c>
      <c r="AQ269" s="2">
        <f>+Help_FC!$G269*Help_FC!AK269</f>
        <v>311.75640126168315</v>
      </c>
      <c r="AR269" s="1478">
        <f>+Help_FC!$G269*Help_FC!AL269</f>
        <v>16.462455286738365</v>
      </c>
      <c r="AS269" s="1478">
        <f>+Help_FC!$G269*Help_FC!AM269</f>
        <v>0</v>
      </c>
      <c r="AV269" s="5">
        <v>1</v>
      </c>
    </row>
    <row r="270" spans="1:48" x14ac:dyDescent="0.2">
      <c r="A270" s="1">
        <v>45194</v>
      </c>
      <c r="B270" s="2">
        <f>+Help_FC!$G270*Help_FC!I270</f>
        <v>648.10035842293905</v>
      </c>
      <c r="C270" s="2">
        <f>+Help_FC!$G270*Help_FC!J270</f>
        <v>403.33333333333331</v>
      </c>
      <c r="D270" s="2">
        <f>+Help_FC!$G270*Help_FC!K270</f>
        <v>123.94265232974909</v>
      </c>
      <c r="E270" s="2">
        <f>+Help_FC!$G270*Help_FC!L270</f>
        <v>94.26523297491039</v>
      </c>
      <c r="F270" s="2">
        <f>+Help_FC!$G270*Help_FC!M270</f>
        <v>262.22745457086847</v>
      </c>
      <c r="G270" s="2">
        <f>+Help_FC!$G270*Help_FC!N270</f>
        <v>335.55951206649138</v>
      </c>
      <c r="H270" s="1478">
        <f>24*Help_FC!R270/Help_FC!$P270</f>
        <v>262.22745457086847</v>
      </c>
      <c r="I270" s="1478">
        <f>24*Help_FC!S270/Help_FC!$P270</f>
        <v>296.43376344086022</v>
      </c>
      <c r="J270" s="1478">
        <f>24*Help_FC!T270/Help_FC!$P270</f>
        <v>29.153405017921138</v>
      </c>
      <c r="K270" s="1478">
        <f>24*Help_FC!U270/Help_FC!$P270</f>
        <v>16.597132616487453</v>
      </c>
      <c r="L270" s="1478">
        <f>24*Help_FC!V270/Help_FC!$P270</f>
        <v>3.4846594982078853</v>
      </c>
      <c r="M270" s="1478">
        <f>24*Help_FC!W270/Help_FC!$P270</f>
        <v>730.1472759856631</v>
      </c>
      <c r="N270" s="2">
        <f>100*Help_FC!H270</f>
        <v>100</v>
      </c>
      <c r="O270" s="2">
        <f t="shared" si="3"/>
        <v>648.10035842293905</v>
      </c>
      <c r="P270" s="2">
        <f t="shared" si="3"/>
        <v>403.33333333333331</v>
      </c>
      <c r="Q270" s="2">
        <f t="shared" si="3"/>
        <v>123.94265232974909</v>
      </c>
      <c r="R270" s="2">
        <f t="shared" si="3"/>
        <v>94.26523297491039</v>
      </c>
      <c r="S270" s="2">
        <f t="shared" si="3"/>
        <v>262.22745457086847</v>
      </c>
      <c r="T270" s="2">
        <f t="shared" si="3"/>
        <v>335.55951206649138</v>
      </c>
      <c r="U270" s="1478">
        <f t="shared" si="3"/>
        <v>262.22745457086847</v>
      </c>
      <c r="V270" s="1478">
        <f t="shared" si="3"/>
        <v>296.43376344086022</v>
      </c>
      <c r="W270" s="1478">
        <f t="shared" si="3"/>
        <v>29.153405017921138</v>
      </c>
      <c r="X270" s="1478">
        <f t="shared" si="3"/>
        <v>16.597132616487453</v>
      </c>
      <c r="Y270" s="1478">
        <f t="shared" si="3"/>
        <v>3.4846594982078853</v>
      </c>
      <c r="Z270" s="1478">
        <f t="shared" si="3"/>
        <v>730.1472759856631</v>
      </c>
      <c r="AA270" s="2">
        <v>93</v>
      </c>
      <c r="AC270" s="878">
        <v>1</v>
      </c>
      <c r="AE270" s="2">
        <f>+Help_FC!$G270*Help_FC!Y270</f>
        <v>280.0358422939068</v>
      </c>
      <c r="AF270" s="2">
        <f>+Help_FC!$G270*Help_FC!Z270</f>
        <v>123.29749103942652</v>
      </c>
      <c r="AG270" s="2">
        <f>+Help_FC!$G270*Help_FC!AA270</f>
        <v>0</v>
      </c>
      <c r="AH270" s="2">
        <f>+Help_FC!$G270*Help_FC!AB270</f>
        <v>218.2078853046595</v>
      </c>
      <c r="AI270" s="2">
        <f>+Help_FC!$G270*Help_FC!AC270</f>
        <v>26.559139784946236</v>
      </c>
      <c r="AJ270" s="2">
        <f>+Help_FC!$G270*Help_FC!AD270</f>
        <v>43.701320950526863</v>
      </c>
      <c r="AK270" s="2">
        <f>+Help_FC!$G270*Help_FC!AE270</f>
        <v>40.143369175627235</v>
      </c>
      <c r="AL270" s="2">
        <f>+Help_FC!$G270*Help_FC!AF270</f>
        <v>27.240143369175627</v>
      </c>
      <c r="AM270" s="2">
        <f>+Help_FC!$G270*Help_FC!AG270</f>
        <v>29.032258064516128</v>
      </c>
      <c r="AN270" s="2">
        <f>+Help_FC!$G270*Help_FC!AH270</f>
        <v>30.000000000000007</v>
      </c>
      <c r="AO270" s="2">
        <f>+Help_FC!$G270*Help_FC!AI270</f>
        <v>123.99999999999999</v>
      </c>
      <c r="AP270" s="2">
        <f>+Help_FC!$G270*Help_FC!AJ270</f>
        <v>11.809582529634614</v>
      </c>
      <c r="AQ270" s="2">
        <f>+Help_FC!$G270*Help_FC!AK270</f>
        <v>311.75640126168315</v>
      </c>
      <c r="AR270" s="1478">
        <f>+Help_FC!$G270*Help_FC!AL270</f>
        <v>16.462455286738365</v>
      </c>
      <c r="AS270" s="1478">
        <f>+Help_FC!$G270*Help_FC!AM270</f>
        <v>0</v>
      </c>
      <c r="AV270" s="5">
        <v>1</v>
      </c>
    </row>
    <row r="271" spans="1:48" x14ac:dyDescent="0.2">
      <c r="A271" s="1">
        <v>45195</v>
      </c>
      <c r="B271" s="2">
        <f>+Help_FC!$G271*Help_FC!I271</f>
        <v>324.05017921146953</v>
      </c>
      <c r="C271" s="2">
        <f>+Help_FC!$G271*Help_FC!J271</f>
        <v>201.66666666666666</v>
      </c>
      <c r="D271" s="2">
        <f>+Help_FC!$G271*Help_FC!K271</f>
        <v>61.971326164874547</v>
      </c>
      <c r="E271" s="2">
        <f>+Help_FC!$G271*Help_FC!L271</f>
        <v>47.132616487455195</v>
      </c>
      <c r="F271" s="2">
        <f>+Help_FC!$G271*Help_FC!M271</f>
        <v>131.11372728543424</v>
      </c>
      <c r="G271" s="2">
        <f>+Help_FC!$G271*Help_FC!N271</f>
        <v>167.77975603324569</v>
      </c>
      <c r="H271" s="1478">
        <f>24*Help_FC!R271/Help_FC!$P271</f>
        <v>262.22745457086847</v>
      </c>
      <c r="I271" s="1478">
        <f>24*Help_FC!S271/Help_FC!$P271</f>
        <v>296.43376344086022</v>
      </c>
      <c r="J271" s="1478">
        <f>24*Help_FC!T271/Help_FC!$P271</f>
        <v>29.153405017921138</v>
      </c>
      <c r="K271" s="1478">
        <f>24*Help_FC!U271/Help_FC!$P271</f>
        <v>16.597132616487453</v>
      </c>
      <c r="L271" s="1478">
        <f>24*Help_FC!V271/Help_FC!$P271</f>
        <v>3.4846594982078853</v>
      </c>
      <c r="M271" s="1478">
        <f>24*Help_FC!W271/Help_FC!$P271</f>
        <v>730.1472759856631</v>
      </c>
      <c r="N271" s="2">
        <f>100*Help_FC!H271</f>
        <v>50</v>
      </c>
      <c r="O271" s="2">
        <f t="shared" si="3"/>
        <v>324.05017921146953</v>
      </c>
      <c r="P271" s="2">
        <f t="shared" si="3"/>
        <v>201.66666666666666</v>
      </c>
      <c r="Q271" s="2">
        <f t="shared" si="3"/>
        <v>61.971326164874547</v>
      </c>
      <c r="R271" s="2">
        <f t="shared" si="3"/>
        <v>47.132616487455195</v>
      </c>
      <c r="S271" s="2">
        <f t="shared" si="3"/>
        <v>131.11372728543424</v>
      </c>
      <c r="T271" s="2">
        <f t="shared" si="3"/>
        <v>167.77975603324569</v>
      </c>
      <c r="U271" s="1478">
        <f t="shared" si="3"/>
        <v>262.22745457086847</v>
      </c>
      <c r="V271" s="1478">
        <f t="shared" si="3"/>
        <v>296.43376344086022</v>
      </c>
      <c r="W271" s="1478">
        <f t="shared" si="3"/>
        <v>29.153405017921138</v>
      </c>
      <c r="X271" s="1478">
        <f t="shared" si="3"/>
        <v>16.597132616487453</v>
      </c>
      <c r="Y271" s="1478">
        <f t="shared" si="3"/>
        <v>3.4846594982078853</v>
      </c>
      <c r="Z271" s="1478">
        <f t="shared" si="3"/>
        <v>730.1472759856631</v>
      </c>
      <c r="AA271" s="2">
        <v>93</v>
      </c>
      <c r="AC271" s="878">
        <v>1</v>
      </c>
      <c r="AE271" s="2">
        <f>+Help_FC!$G271*Help_FC!Y271</f>
        <v>140.0179211469534</v>
      </c>
      <c r="AF271" s="2">
        <f>+Help_FC!$G271*Help_FC!Z271</f>
        <v>61.648745519713259</v>
      </c>
      <c r="AG271" s="2">
        <f>+Help_FC!$G271*Help_FC!AA271</f>
        <v>0</v>
      </c>
      <c r="AH271" s="2">
        <f>+Help_FC!$G271*Help_FC!AB271</f>
        <v>109.10394265232975</v>
      </c>
      <c r="AI271" s="2">
        <f>+Help_FC!$G271*Help_FC!AC271</f>
        <v>13.279569892473118</v>
      </c>
      <c r="AJ271" s="2">
        <f>+Help_FC!$G271*Help_FC!AD271</f>
        <v>21.850660475263432</v>
      </c>
      <c r="AK271" s="2">
        <f>+Help_FC!$G271*Help_FC!AE271</f>
        <v>20.071684587813618</v>
      </c>
      <c r="AL271" s="2">
        <f>+Help_FC!$G271*Help_FC!AF271</f>
        <v>13.620071684587813</v>
      </c>
      <c r="AM271" s="2">
        <f>+Help_FC!$G271*Help_FC!AG271</f>
        <v>14.516129032258064</v>
      </c>
      <c r="AN271" s="2">
        <f>+Help_FC!$G271*Help_FC!AH271</f>
        <v>15.000000000000004</v>
      </c>
      <c r="AO271" s="2">
        <f>+Help_FC!$G271*Help_FC!AI271</f>
        <v>61.999999999999993</v>
      </c>
      <c r="AP271" s="2">
        <f>+Help_FC!$G271*Help_FC!AJ271</f>
        <v>5.9047912648173071</v>
      </c>
      <c r="AQ271" s="2">
        <f>+Help_FC!$G271*Help_FC!AK271</f>
        <v>155.87820063084158</v>
      </c>
      <c r="AR271" s="1478">
        <f>+Help_FC!$G271*Help_FC!AL271</f>
        <v>8.2312276433691824</v>
      </c>
      <c r="AS271" s="1478">
        <f>+Help_FC!$G271*Help_FC!AM271</f>
        <v>0</v>
      </c>
      <c r="AV271" s="5">
        <v>1</v>
      </c>
    </row>
    <row r="272" spans="1:48" x14ac:dyDescent="0.2">
      <c r="A272" s="1">
        <v>45196</v>
      </c>
      <c r="B272" s="2">
        <f>+Help_FC!$G272*Help_FC!I272</f>
        <v>648.10035842293905</v>
      </c>
      <c r="C272" s="2">
        <f>+Help_FC!$G272*Help_FC!J272</f>
        <v>403.33333333333331</v>
      </c>
      <c r="D272" s="2">
        <f>+Help_FC!$G272*Help_FC!K272</f>
        <v>123.94265232974909</v>
      </c>
      <c r="E272" s="2">
        <f>+Help_FC!$G272*Help_FC!L272</f>
        <v>94.26523297491039</v>
      </c>
      <c r="F272" s="2">
        <f>+Help_FC!$G272*Help_FC!M272</f>
        <v>262.22745457086847</v>
      </c>
      <c r="G272" s="2">
        <f>+Help_FC!$G272*Help_FC!N272</f>
        <v>335.55951206649138</v>
      </c>
      <c r="H272" s="1478">
        <f>24*Help_FC!R272/Help_FC!$P272</f>
        <v>262.22745457086847</v>
      </c>
      <c r="I272" s="1478">
        <f>24*Help_FC!S272/Help_FC!$P272</f>
        <v>296.43376344086022</v>
      </c>
      <c r="J272" s="1478">
        <f>24*Help_FC!T272/Help_FC!$P272</f>
        <v>29.153405017921138</v>
      </c>
      <c r="K272" s="1478">
        <f>24*Help_FC!U272/Help_FC!$P272</f>
        <v>16.597132616487453</v>
      </c>
      <c r="L272" s="1478">
        <f>24*Help_FC!V272/Help_FC!$P272</f>
        <v>3.4846594982078853</v>
      </c>
      <c r="M272" s="1478">
        <f>24*Help_FC!W272/Help_FC!$P272</f>
        <v>730.1472759856631</v>
      </c>
      <c r="N272" s="2">
        <f>100*Help_FC!H272</f>
        <v>100</v>
      </c>
      <c r="O272" s="2">
        <f t="shared" si="3"/>
        <v>648.10035842293905</v>
      </c>
      <c r="P272" s="2">
        <f t="shared" si="3"/>
        <v>403.33333333333331</v>
      </c>
      <c r="Q272" s="2">
        <f t="shared" si="3"/>
        <v>123.94265232974909</v>
      </c>
      <c r="R272" s="2">
        <f t="shared" ref="R272:Z300" si="4">+E272*$AC272</f>
        <v>94.26523297491039</v>
      </c>
      <c r="S272" s="2">
        <f t="shared" si="4"/>
        <v>262.22745457086847</v>
      </c>
      <c r="T272" s="2">
        <f t="shared" si="4"/>
        <v>335.55951206649138</v>
      </c>
      <c r="U272" s="1478">
        <f t="shared" si="4"/>
        <v>262.22745457086847</v>
      </c>
      <c r="V272" s="1478">
        <f t="shared" si="4"/>
        <v>296.43376344086022</v>
      </c>
      <c r="W272" s="1478">
        <f t="shared" si="4"/>
        <v>29.153405017921138</v>
      </c>
      <c r="X272" s="1478">
        <f t="shared" si="4"/>
        <v>16.597132616487453</v>
      </c>
      <c r="Y272" s="1478">
        <f t="shared" si="4"/>
        <v>3.4846594982078853</v>
      </c>
      <c r="Z272" s="1478">
        <f t="shared" si="4"/>
        <v>730.1472759856631</v>
      </c>
      <c r="AA272" s="2">
        <v>93</v>
      </c>
      <c r="AC272" s="878">
        <v>1</v>
      </c>
      <c r="AE272" s="2">
        <f>+Help_FC!$G272*Help_FC!Y272</f>
        <v>280.0358422939068</v>
      </c>
      <c r="AF272" s="2">
        <f>+Help_FC!$G272*Help_FC!Z272</f>
        <v>123.29749103942652</v>
      </c>
      <c r="AG272" s="2">
        <f>+Help_FC!$G272*Help_FC!AA272</f>
        <v>0</v>
      </c>
      <c r="AH272" s="2">
        <f>+Help_FC!$G272*Help_FC!AB272</f>
        <v>218.2078853046595</v>
      </c>
      <c r="AI272" s="2">
        <f>+Help_FC!$G272*Help_FC!AC272</f>
        <v>26.559139784946236</v>
      </c>
      <c r="AJ272" s="2">
        <f>+Help_FC!$G272*Help_FC!AD272</f>
        <v>43.701320950526863</v>
      </c>
      <c r="AK272" s="2">
        <f>+Help_FC!$G272*Help_FC!AE272</f>
        <v>40.143369175627235</v>
      </c>
      <c r="AL272" s="2">
        <f>+Help_FC!$G272*Help_FC!AF272</f>
        <v>27.240143369175627</v>
      </c>
      <c r="AM272" s="2">
        <f>+Help_FC!$G272*Help_FC!AG272</f>
        <v>29.032258064516128</v>
      </c>
      <c r="AN272" s="2">
        <f>+Help_FC!$G272*Help_FC!AH272</f>
        <v>30.000000000000007</v>
      </c>
      <c r="AO272" s="2">
        <f>+Help_FC!$G272*Help_FC!AI272</f>
        <v>123.99999999999999</v>
      </c>
      <c r="AP272" s="2">
        <f>+Help_FC!$G272*Help_FC!AJ272</f>
        <v>11.809582529634614</v>
      </c>
      <c r="AQ272" s="2">
        <f>+Help_FC!$G272*Help_FC!AK272</f>
        <v>311.75640126168315</v>
      </c>
      <c r="AR272" s="1478">
        <f>+Help_FC!$G272*Help_FC!AL272</f>
        <v>16.462455286738365</v>
      </c>
      <c r="AS272" s="1478">
        <f>+Help_FC!$G272*Help_FC!AM272</f>
        <v>0</v>
      </c>
      <c r="AV272" s="5">
        <v>1</v>
      </c>
    </row>
    <row r="273" spans="1:48" x14ac:dyDescent="0.2">
      <c r="A273" s="1">
        <v>45197</v>
      </c>
      <c r="B273" s="2">
        <f>+Help_FC!$G273*Help_FC!I273</f>
        <v>648.10035842293905</v>
      </c>
      <c r="C273" s="2">
        <f>+Help_FC!$G273*Help_FC!J273</f>
        <v>403.33333333333331</v>
      </c>
      <c r="D273" s="2">
        <f>+Help_FC!$G273*Help_FC!K273</f>
        <v>123.94265232974909</v>
      </c>
      <c r="E273" s="2">
        <f>+Help_FC!$G273*Help_FC!L273</f>
        <v>94.26523297491039</v>
      </c>
      <c r="F273" s="2">
        <f>+Help_FC!$G273*Help_FC!M273</f>
        <v>262.22745457086847</v>
      </c>
      <c r="G273" s="2">
        <f>+Help_FC!$G273*Help_FC!N273</f>
        <v>335.55951206649138</v>
      </c>
      <c r="H273" s="1478">
        <f>24*Help_FC!R273/Help_FC!$P273</f>
        <v>262.22745457086847</v>
      </c>
      <c r="I273" s="1478">
        <f>24*Help_FC!S273/Help_FC!$P273</f>
        <v>296.43376344086022</v>
      </c>
      <c r="J273" s="1478">
        <f>24*Help_FC!T273/Help_FC!$P273</f>
        <v>29.153405017921138</v>
      </c>
      <c r="K273" s="1478">
        <f>24*Help_FC!U273/Help_FC!$P273</f>
        <v>16.597132616487453</v>
      </c>
      <c r="L273" s="1478">
        <f>24*Help_FC!V273/Help_FC!$P273</f>
        <v>3.4846594982078853</v>
      </c>
      <c r="M273" s="1478">
        <f>24*Help_FC!W273/Help_FC!$P273</f>
        <v>730.1472759856631</v>
      </c>
      <c r="N273" s="2">
        <f>100*Help_FC!H273</f>
        <v>100</v>
      </c>
      <c r="O273" s="2">
        <f t="shared" ref="O273:T329" si="5">+B273*$AC273</f>
        <v>648.10035842293905</v>
      </c>
      <c r="P273" s="2">
        <f t="shared" si="5"/>
        <v>403.33333333333331</v>
      </c>
      <c r="Q273" s="2">
        <f t="shared" si="5"/>
        <v>123.94265232974909</v>
      </c>
      <c r="R273" s="2">
        <f t="shared" si="4"/>
        <v>94.26523297491039</v>
      </c>
      <c r="S273" s="2">
        <f t="shared" si="4"/>
        <v>262.22745457086847</v>
      </c>
      <c r="T273" s="2">
        <f t="shared" si="4"/>
        <v>335.55951206649138</v>
      </c>
      <c r="U273" s="1478">
        <f t="shared" si="4"/>
        <v>262.22745457086847</v>
      </c>
      <c r="V273" s="1478">
        <f t="shared" si="4"/>
        <v>296.43376344086022</v>
      </c>
      <c r="W273" s="1478">
        <f t="shared" si="4"/>
        <v>29.153405017921138</v>
      </c>
      <c r="X273" s="1478">
        <f t="shared" si="4"/>
        <v>16.597132616487453</v>
      </c>
      <c r="Y273" s="1478">
        <f t="shared" si="4"/>
        <v>3.4846594982078853</v>
      </c>
      <c r="Z273" s="1478">
        <f t="shared" si="4"/>
        <v>730.1472759856631</v>
      </c>
      <c r="AA273" s="2">
        <v>93</v>
      </c>
      <c r="AC273" s="878">
        <v>1</v>
      </c>
      <c r="AE273" s="2">
        <f>+Help_FC!$G273*Help_FC!Y273</f>
        <v>280.0358422939068</v>
      </c>
      <c r="AF273" s="2">
        <f>+Help_FC!$G273*Help_FC!Z273</f>
        <v>123.29749103942652</v>
      </c>
      <c r="AG273" s="2">
        <f>+Help_FC!$G273*Help_FC!AA273</f>
        <v>0</v>
      </c>
      <c r="AH273" s="2">
        <f>+Help_FC!$G273*Help_FC!AB273</f>
        <v>218.2078853046595</v>
      </c>
      <c r="AI273" s="2">
        <f>+Help_FC!$G273*Help_FC!AC273</f>
        <v>26.559139784946236</v>
      </c>
      <c r="AJ273" s="2">
        <f>+Help_FC!$G273*Help_FC!AD273</f>
        <v>43.701320950526863</v>
      </c>
      <c r="AK273" s="2">
        <f>+Help_FC!$G273*Help_FC!AE273</f>
        <v>40.143369175627235</v>
      </c>
      <c r="AL273" s="2">
        <f>+Help_FC!$G273*Help_FC!AF273</f>
        <v>27.240143369175627</v>
      </c>
      <c r="AM273" s="2">
        <f>+Help_FC!$G273*Help_FC!AG273</f>
        <v>29.032258064516128</v>
      </c>
      <c r="AN273" s="2">
        <f>+Help_FC!$G273*Help_FC!AH273</f>
        <v>30.000000000000007</v>
      </c>
      <c r="AO273" s="2">
        <f>+Help_FC!$G273*Help_FC!AI273</f>
        <v>123.99999999999999</v>
      </c>
      <c r="AP273" s="2">
        <f>+Help_FC!$G273*Help_FC!AJ273</f>
        <v>11.809582529634614</v>
      </c>
      <c r="AQ273" s="2">
        <f>+Help_FC!$G273*Help_FC!AK273</f>
        <v>311.75640126168315</v>
      </c>
      <c r="AR273" s="1478">
        <f>+Help_FC!$G273*Help_FC!AL273</f>
        <v>16.462455286738365</v>
      </c>
      <c r="AS273" s="1478">
        <f>+Help_FC!$G273*Help_FC!AM273</f>
        <v>0</v>
      </c>
      <c r="AV273" s="5">
        <v>1</v>
      </c>
    </row>
    <row r="274" spans="1:48" x14ac:dyDescent="0.2">
      <c r="A274" s="1">
        <v>45198</v>
      </c>
      <c r="B274" s="2">
        <f>+Help_FC!$G274*Help_FC!I274</f>
        <v>648.10035842293905</v>
      </c>
      <c r="C274" s="2">
        <f>+Help_FC!$G274*Help_FC!J274</f>
        <v>403.33333333333331</v>
      </c>
      <c r="D274" s="2">
        <f>+Help_FC!$G274*Help_FC!K274</f>
        <v>123.94265232974909</v>
      </c>
      <c r="E274" s="2">
        <f>+Help_FC!$G274*Help_FC!L274</f>
        <v>94.26523297491039</v>
      </c>
      <c r="F274" s="2">
        <f>+Help_FC!$G274*Help_FC!M274</f>
        <v>262.22745457086847</v>
      </c>
      <c r="G274" s="2">
        <f>+Help_FC!$G274*Help_FC!N274</f>
        <v>335.55951206649138</v>
      </c>
      <c r="H274" s="1478">
        <f>24*Help_FC!R274/Help_FC!$P274</f>
        <v>262.22745457086847</v>
      </c>
      <c r="I274" s="1478">
        <f>24*Help_FC!S274/Help_FC!$P274</f>
        <v>296.43376344086022</v>
      </c>
      <c r="J274" s="1478">
        <f>24*Help_FC!T274/Help_FC!$P274</f>
        <v>29.153405017921138</v>
      </c>
      <c r="K274" s="1478">
        <f>24*Help_FC!U274/Help_FC!$P274</f>
        <v>16.597132616487453</v>
      </c>
      <c r="L274" s="1478">
        <f>24*Help_FC!V274/Help_FC!$P274</f>
        <v>3.4846594982078853</v>
      </c>
      <c r="M274" s="1478">
        <f>24*Help_FC!W274/Help_FC!$P274</f>
        <v>730.1472759856631</v>
      </c>
      <c r="N274" s="2">
        <f>100*Help_FC!H274</f>
        <v>100</v>
      </c>
      <c r="O274" s="2">
        <f t="shared" si="5"/>
        <v>648.10035842293905</v>
      </c>
      <c r="P274" s="2">
        <f t="shared" si="5"/>
        <v>403.33333333333331</v>
      </c>
      <c r="Q274" s="2">
        <f t="shared" si="5"/>
        <v>123.94265232974909</v>
      </c>
      <c r="R274" s="2">
        <f t="shared" si="4"/>
        <v>94.26523297491039</v>
      </c>
      <c r="S274" s="2">
        <f t="shared" si="4"/>
        <v>262.22745457086847</v>
      </c>
      <c r="T274" s="2">
        <f t="shared" si="4"/>
        <v>335.55951206649138</v>
      </c>
      <c r="U274" s="1478">
        <f t="shared" si="4"/>
        <v>262.22745457086847</v>
      </c>
      <c r="V274" s="1478">
        <f t="shared" si="4"/>
        <v>296.43376344086022</v>
      </c>
      <c r="W274" s="1478">
        <f t="shared" si="4"/>
        <v>29.153405017921138</v>
      </c>
      <c r="X274" s="1478">
        <f t="shared" si="4"/>
        <v>16.597132616487453</v>
      </c>
      <c r="Y274" s="1478">
        <f t="shared" si="4"/>
        <v>3.4846594982078853</v>
      </c>
      <c r="Z274" s="1478">
        <f t="shared" si="4"/>
        <v>730.1472759856631</v>
      </c>
      <c r="AA274" s="2">
        <v>93</v>
      </c>
      <c r="AC274" s="878">
        <v>1</v>
      </c>
      <c r="AE274" s="2">
        <f>+Help_FC!$G274*Help_FC!Y274</f>
        <v>280.0358422939068</v>
      </c>
      <c r="AF274" s="2">
        <f>+Help_FC!$G274*Help_FC!Z274</f>
        <v>123.29749103942652</v>
      </c>
      <c r="AG274" s="2">
        <f>+Help_FC!$G274*Help_FC!AA274</f>
        <v>0</v>
      </c>
      <c r="AH274" s="2">
        <f>+Help_FC!$G274*Help_FC!AB274</f>
        <v>218.2078853046595</v>
      </c>
      <c r="AI274" s="2">
        <f>+Help_FC!$G274*Help_FC!AC274</f>
        <v>26.559139784946236</v>
      </c>
      <c r="AJ274" s="2">
        <f>+Help_FC!$G274*Help_FC!AD274</f>
        <v>43.701320950526863</v>
      </c>
      <c r="AK274" s="2">
        <f>+Help_FC!$G274*Help_FC!AE274</f>
        <v>40.143369175627235</v>
      </c>
      <c r="AL274" s="2">
        <f>+Help_FC!$G274*Help_FC!AF274</f>
        <v>27.240143369175627</v>
      </c>
      <c r="AM274" s="2">
        <f>+Help_FC!$G274*Help_FC!AG274</f>
        <v>29.032258064516128</v>
      </c>
      <c r="AN274" s="2">
        <f>+Help_FC!$G274*Help_FC!AH274</f>
        <v>30.000000000000007</v>
      </c>
      <c r="AO274" s="2">
        <f>+Help_FC!$G274*Help_FC!AI274</f>
        <v>123.99999999999999</v>
      </c>
      <c r="AP274" s="2">
        <f>+Help_FC!$G274*Help_FC!AJ274</f>
        <v>11.809582529634614</v>
      </c>
      <c r="AQ274" s="2">
        <f>+Help_FC!$G274*Help_FC!AK274</f>
        <v>311.75640126168315</v>
      </c>
      <c r="AR274" s="1478">
        <f>+Help_FC!$G274*Help_FC!AL274</f>
        <v>16.462455286738365</v>
      </c>
      <c r="AS274" s="1478">
        <f>+Help_FC!$G274*Help_FC!AM274</f>
        <v>0</v>
      </c>
      <c r="AV274" s="5">
        <v>1</v>
      </c>
    </row>
    <row r="275" spans="1:48" s="874" customFormat="1" x14ac:dyDescent="0.2">
      <c r="A275" s="873">
        <v>45199</v>
      </c>
      <c r="B275" s="1450">
        <f>+Help_FC!$G275*Help_FC!I275</f>
        <v>648.10035842293905</v>
      </c>
      <c r="C275" s="1450">
        <f>+Help_FC!$G275*Help_FC!J275</f>
        <v>403.33333333333331</v>
      </c>
      <c r="D275" s="1450">
        <f>+Help_FC!$G275*Help_FC!K275</f>
        <v>123.94265232974909</v>
      </c>
      <c r="E275" s="1450">
        <f>+Help_FC!$G275*Help_FC!L275</f>
        <v>94.26523297491039</v>
      </c>
      <c r="F275" s="1450">
        <f>+Help_FC!$G275*Help_FC!M275</f>
        <v>262.22745457086847</v>
      </c>
      <c r="G275" s="1450">
        <f>+Help_FC!$G275*Help_FC!N275</f>
        <v>335.55951206649138</v>
      </c>
      <c r="H275" s="1479">
        <f>24*Help_FC!R275/Help_FC!$P275</f>
        <v>262.22745457086847</v>
      </c>
      <c r="I275" s="1479">
        <f>24*Help_FC!S275/Help_FC!$P275</f>
        <v>296.43376344086022</v>
      </c>
      <c r="J275" s="1479">
        <f>24*Help_FC!T275/Help_FC!$P275</f>
        <v>29.153405017921138</v>
      </c>
      <c r="K275" s="1479">
        <f>24*Help_FC!U275/Help_FC!$P275</f>
        <v>16.597132616487453</v>
      </c>
      <c r="L275" s="1479">
        <f>24*Help_FC!V275/Help_FC!$P275</f>
        <v>3.4846594982078853</v>
      </c>
      <c r="M275" s="1479">
        <f>24*Help_FC!W275/Help_FC!$P275</f>
        <v>730.1472759856631</v>
      </c>
      <c r="N275" s="1450">
        <f>100*Help_FC!H275</f>
        <v>100</v>
      </c>
      <c r="O275" s="1450">
        <f t="shared" si="5"/>
        <v>648.10035842293905</v>
      </c>
      <c r="P275" s="1450">
        <f t="shared" si="5"/>
        <v>403.33333333333331</v>
      </c>
      <c r="Q275" s="1450">
        <f t="shared" si="5"/>
        <v>123.94265232974909</v>
      </c>
      <c r="R275" s="1450">
        <f t="shared" si="4"/>
        <v>94.26523297491039</v>
      </c>
      <c r="S275" s="1450">
        <f t="shared" si="4"/>
        <v>262.22745457086847</v>
      </c>
      <c r="T275" s="1450">
        <f t="shared" si="4"/>
        <v>335.55951206649138</v>
      </c>
      <c r="U275" s="1479">
        <f t="shared" si="4"/>
        <v>262.22745457086847</v>
      </c>
      <c r="V275" s="1479">
        <f t="shared" si="4"/>
        <v>296.43376344086022</v>
      </c>
      <c r="W275" s="1479">
        <f t="shared" si="4"/>
        <v>29.153405017921138</v>
      </c>
      <c r="X275" s="1479">
        <f t="shared" si="4"/>
        <v>16.597132616487453</v>
      </c>
      <c r="Y275" s="1479">
        <f t="shared" si="4"/>
        <v>3.4846594982078853</v>
      </c>
      <c r="Z275" s="1479">
        <f t="shared" si="4"/>
        <v>730.1472759856631</v>
      </c>
      <c r="AA275" s="1450">
        <v>93</v>
      </c>
      <c r="AB275" s="877"/>
      <c r="AC275" s="880">
        <v>1</v>
      </c>
      <c r="AE275" s="1450">
        <f>+Help_FC!$G275*Help_FC!Y275</f>
        <v>280.0358422939068</v>
      </c>
      <c r="AF275" s="1450">
        <f>+Help_FC!$G275*Help_FC!Z275</f>
        <v>123.29749103942652</v>
      </c>
      <c r="AG275" s="1450">
        <f>+Help_FC!$G275*Help_FC!AA275</f>
        <v>0</v>
      </c>
      <c r="AH275" s="1450">
        <f>+Help_FC!$G275*Help_FC!AB275</f>
        <v>218.2078853046595</v>
      </c>
      <c r="AI275" s="1450">
        <f>+Help_FC!$G275*Help_FC!AC275</f>
        <v>26.559139784946236</v>
      </c>
      <c r="AJ275" s="1450">
        <f>+Help_FC!$G275*Help_FC!AD275</f>
        <v>43.701320950526863</v>
      </c>
      <c r="AK275" s="1450">
        <f>+Help_FC!$G275*Help_FC!AE275</f>
        <v>40.143369175627235</v>
      </c>
      <c r="AL275" s="1450">
        <f>+Help_FC!$G275*Help_FC!AF275</f>
        <v>27.240143369175627</v>
      </c>
      <c r="AM275" s="1450">
        <f>+Help_FC!$G275*Help_FC!AG275</f>
        <v>29.032258064516128</v>
      </c>
      <c r="AN275" s="1450">
        <f>+Help_FC!$G275*Help_FC!AH275</f>
        <v>30.000000000000007</v>
      </c>
      <c r="AO275" s="1450">
        <f>+Help_FC!$G275*Help_FC!AI275</f>
        <v>123.99999999999999</v>
      </c>
      <c r="AP275" s="1450">
        <f>+Help_FC!$G275*Help_FC!AJ275</f>
        <v>11.809582529634614</v>
      </c>
      <c r="AQ275" s="1450">
        <f>+Help_FC!$G275*Help_FC!AK275</f>
        <v>311.75640126168315</v>
      </c>
      <c r="AR275" s="1479">
        <f>+Help_FC!$G275*Help_FC!AL275</f>
        <v>16.462455286738365</v>
      </c>
      <c r="AS275" s="1479">
        <f>+Help_FC!$G275*Help_FC!AM275</f>
        <v>0</v>
      </c>
      <c r="AT275" s="1450"/>
      <c r="AV275" s="5">
        <v>1</v>
      </c>
    </row>
    <row r="276" spans="1:48" x14ac:dyDescent="0.2">
      <c r="A276" s="1">
        <v>45200</v>
      </c>
      <c r="B276" s="2">
        <f>+Help_FC!$G276*Help_FC!I276</f>
        <v>641.88101983002844</v>
      </c>
      <c r="C276" s="2">
        <f>+Help_FC!$G276*Help_FC!J276</f>
        <v>411.36543909348444</v>
      </c>
      <c r="D276" s="2">
        <f>+Help_FC!$G276*Help_FC!K276</f>
        <v>105.38243626062324</v>
      </c>
      <c r="E276" s="2">
        <f>+Help_FC!$G276*Help_FC!L276</f>
        <v>84.509915014164321</v>
      </c>
      <c r="F276" s="2">
        <f>+Help_FC!$G276*Help_FC!M276</f>
        <v>295.71671388101987</v>
      </c>
      <c r="G276" s="2">
        <f>+Help_FC!$G276*Help_FC!N276</f>
        <v>302.09405099150138</v>
      </c>
      <c r="H276" s="1478">
        <f>24*Help_FC!R276/Help_FC!$Q276</f>
        <v>250.47292844545134</v>
      </c>
      <c r="I276" s="1478">
        <f>24*Help_FC!S276/Help_FC!$Q276</f>
        <v>259.11964516129035</v>
      </c>
      <c r="J276" s="1478">
        <f>24*Help_FC!T276/Help_FC!$Q276</f>
        <v>32.394193548387094</v>
      </c>
      <c r="K276" s="1478">
        <f>24*Help_FC!U276/Help_FC!$Q276</f>
        <v>9.7380645161290325</v>
      </c>
      <c r="L276" s="1478">
        <f>24*Help_FC!V276/Help_FC!$Q276</f>
        <v>3.4798709677419359</v>
      </c>
      <c r="M276" s="1478">
        <f>24*Help_FC!W276/Help_FC!$Q276</f>
        <v>561.92870967741931</v>
      </c>
      <c r="N276" s="2">
        <f>100*Help_FC!H276</f>
        <v>100</v>
      </c>
      <c r="O276" s="2">
        <f t="shared" si="5"/>
        <v>641.88101983002844</v>
      </c>
      <c r="P276" s="2">
        <f t="shared" si="5"/>
        <v>411.36543909348444</v>
      </c>
      <c r="Q276" s="2">
        <f t="shared" si="5"/>
        <v>105.38243626062324</v>
      </c>
      <c r="R276" s="2">
        <f t="shared" si="4"/>
        <v>84.509915014164321</v>
      </c>
      <c r="S276" s="2">
        <f t="shared" si="4"/>
        <v>295.71671388101987</v>
      </c>
      <c r="T276" s="2">
        <f t="shared" si="4"/>
        <v>302.09405099150138</v>
      </c>
      <c r="U276" s="1478">
        <f t="shared" si="4"/>
        <v>250.47292844545134</v>
      </c>
      <c r="V276" s="1478">
        <f t="shared" si="4"/>
        <v>259.11964516129035</v>
      </c>
      <c r="W276" s="1478">
        <f t="shared" si="4"/>
        <v>32.394193548387094</v>
      </c>
      <c r="X276" s="1478">
        <f t="shared" si="4"/>
        <v>9.7380645161290325</v>
      </c>
      <c r="Y276" s="1478">
        <f t="shared" si="4"/>
        <v>3.4798709677419359</v>
      </c>
      <c r="Z276" s="1478">
        <f t="shared" si="4"/>
        <v>561.92870967741931</v>
      </c>
      <c r="AA276" s="2">
        <f>+N276</f>
        <v>100</v>
      </c>
      <c r="AC276" s="878">
        <v>1</v>
      </c>
      <c r="AE276" s="2">
        <f>+Help_FC!$G276*Help_FC!Y276</f>
        <v>296.9065155807366</v>
      </c>
      <c r="AF276" s="2">
        <f>+Help_FC!$G276*Help_FC!Z276</f>
        <v>114.45892351274789</v>
      </c>
      <c r="AG276" s="2">
        <f>+Help_FC!$G276*Help_FC!AA276</f>
        <v>0</v>
      </c>
      <c r="AH276" s="2">
        <f>+Help_FC!$G276*Help_FC!AB276</f>
        <v>189.89235127478756</v>
      </c>
      <c r="AI276" s="2">
        <f>+Help_FC!$G276*Help_FC!AC276</f>
        <v>40.623229461756381</v>
      </c>
      <c r="AJ276" s="2">
        <f>+Help_FC!$G276*Help_FC!AD276</f>
        <v>24.183569405099153</v>
      </c>
      <c r="AK276" s="2">
        <f>+Help_FC!$G276*Help_FC!AE276</f>
        <v>35.932011331444762</v>
      </c>
      <c r="AL276" s="2">
        <f>+Help_FC!$G276*Help_FC!AF276</f>
        <v>20.566572237960344</v>
      </c>
      <c r="AM276" s="2">
        <f>+Help_FC!$G276*Help_FC!AG276</f>
        <v>13.019830028328613</v>
      </c>
      <c r="AN276" s="2">
        <f>+Help_FC!$G276*Help_FC!AH276</f>
        <v>66.458923512747887</v>
      </c>
      <c r="AO276" s="2">
        <f>+Help_FC!$G276*Help_FC!AI276</f>
        <v>107.11070821529745</v>
      </c>
      <c r="AP276" s="2">
        <f>+Help_FC!$G276*Help_FC!AJ276</f>
        <v>12.016365551184869</v>
      </c>
      <c r="AQ276" s="2">
        <f>+Help_FC!$G276*Help_FC!AK276</f>
        <v>244.35127478753543</v>
      </c>
      <c r="AR276" s="1478">
        <f>+Help_FC!$G276*Help_FC!AL276</f>
        <v>30.849858356940512</v>
      </c>
      <c r="AS276" s="1478">
        <f>+Help_FC!$G276*Help_FC!AM276</f>
        <v>0</v>
      </c>
      <c r="AT276" s="2">
        <f>+Help_FC!$G276*Help_FC!AN276</f>
        <v>0</v>
      </c>
      <c r="AV276" s="5">
        <v>1</v>
      </c>
    </row>
    <row r="277" spans="1:48" x14ac:dyDescent="0.2">
      <c r="A277" s="1">
        <v>45201</v>
      </c>
      <c r="B277" s="2">
        <f>+Help_FC!$G277*Help_FC!I277</f>
        <v>641.88101983002844</v>
      </c>
      <c r="C277" s="2">
        <f>+Help_FC!$G277*Help_FC!J277</f>
        <v>411.36543909348444</v>
      </c>
      <c r="D277" s="2">
        <f>+Help_FC!$G277*Help_FC!K277</f>
        <v>105.38243626062324</v>
      </c>
      <c r="E277" s="2">
        <f>+Help_FC!$G277*Help_FC!L277</f>
        <v>84.509915014164321</v>
      </c>
      <c r="F277" s="2">
        <f>+Help_FC!$G277*Help_FC!M277</f>
        <v>295.71671388101987</v>
      </c>
      <c r="G277" s="2">
        <f>+Help_FC!$G277*Help_FC!N277</f>
        <v>302.09405099150138</v>
      </c>
      <c r="H277" s="1478">
        <f>24*Help_FC!R277/Help_FC!$Q277</f>
        <v>250.47292844545134</v>
      </c>
      <c r="I277" s="1478">
        <f>24*Help_FC!S277/Help_FC!$Q277</f>
        <v>259.11964516129035</v>
      </c>
      <c r="J277" s="1478">
        <f>24*Help_FC!T277/Help_FC!$Q277</f>
        <v>32.394193548387094</v>
      </c>
      <c r="K277" s="1478">
        <f>24*Help_FC!U277/Help_FC!$Q277</f>
        <v>9.7380645161290325</v>
      </c>
      <c r="L277" s="1478">
        <f>24*Help_FC!V277/Help_FC!$Q277</f>
        <v>3.4798709677419359</v>
      </c>
      <c r="M277" s="1478">
        <f>24*Help_FC!W277/Help_FC!$Q277</f>
        <v>561.92870967741931</v>
      </c>
      <c r="N277" s="2">
        <f>100*Help_FC!H277</f>
        <v>100</v>
      </c>
      <c r="O277" s="2">
        <f t="shared" si="5"/>
        <v>641.88101983002844</v>
      </c>
      <c r="P277" s="2">
        <f t="shared" si="5"/>
        <v>411.36543909348444</v>
      </c>
      <c r="Q277" s="2">
        <f t="shared" si="5"/>
        <v>105.38243626062324</v>
      </c>
      <c r="R277" s="2">
        <f t="shared" si="4"/>
        <v>84.509915014164321</v>
      </c>
      <c r="S277" s="2">
        <f t="shared" si="4"/>
        <v>295.71671388101987</v>
      </c>
      <c r="T277" s="2">
        <f t="shared" si="4"/>
        <v>302.09405099150138</v>
      </c>
      <c r="U277" s="1478">
        <f t="shared" si="4"/>
        <v>250.47292844545134</v>
      </c>
      <c r="V277" s="1478">
        <f t="shared" si="4"/>
        <v>259.11964516129035</v>
      </c>
      <c r="W277" s="1478">
        <f t="shared" si="4"/>
        <v>32.394193548387094</v>
      </c>
      <c r="X277" s="1478">
        <f t="shared" si="4"/>
        <v>9.7380645161290325</v>
      </c>
      <c r="Y277" s="1478">
        <f t="shared" si="4"/>
        <v>3.4798709677419359</v>
      </c>
      <c r="Z277" s="1478">
        <f t="shared" si="4"/>
        <v>561.92870967741931</v>
      </c>
      <c r="AA277" s="2">
        <f t="shared" ref="AA277:AA340" si="6">+N277</f>
        <v>100</v>
      </c>
      <c r="AC277" s="878">
        <v>1</v>
      </c>
      <c r="AE277" s="2">
        <f>+Help_FC!$G277*Help_FC!Y277</f>
        <v>296.9065155807366</v>
      </c>
      <c r="AF277" s="2">
        <f>+Help_FC!$G277*Help_FC!Z277</f>
        <v>114.45892351274789</v>
      </c>
      <c r="AG277" s="2">
        <f>+Help_FC!$G277*Help_FC!AA277</f>
        <v>0</v>
      </c>
      <c r="AH277" s="2">
        <f>+Help_FC!$G277*Help_FC!AB277</f>
        <v>189.89235127478756</v>
      </c>
      <c r="AI277" s="2">
        <f>+Help_FC!$G277*Help_FC!AC277</f>
        <v>40.623229461756381</v>
      </c>
      <c r="AJ277" s="2">
        <f>+Help_FC!$G277*Help_FC!AD277</f>
        <v>24.183569405099153</v>
      </c>
      <c r="AK277" s="2">
        <f>+Help_FC!$G277*Help_FC!AE277</f>
        <v>35.932011331444762</v>
      </c>
      <c r="AL277" s="2">
        <f>+Help_FC!$G277*Help_FC!AF277</f>
        <v>20.566572237960344</v>
      </c>
      <c r="AM277" s="2">
        <f>+Help_FC!$G277*Help_FC!AG277</f>
        <v>13.019830028328613</v>
      </c>
      <c r="AN277" s="2">
        <f>+Help_FC!$G277*Help_FC!AH277</f>
        <v>66.458923512747887</v>
      </c>
      <c r="AO277" s="2">
        <f>+Help_FC!$G277*Help_FC!AI277</f>
        <v>107.11070821529745</v>
      </c>
      <c r="AP277" s="2">
        <f>+Help_FC!$G277*Help_FC!AJ277</f>
        <v>12.016365551184869</v>
      </c>
      <c r="AQ277" s="2">
        <f>+Help_FC!$G277*Help_FC!AK277</f>
        <v>244.35127478753543</v>
      </c>
      <c r="AR277" s="1478">
        <f>+Help_FC!$G277*Help_FC!AL277</f>
        <v>30.849858356940512</v>
      </c>
      <c r="AS277" s="1478">
        <f>+Help_FC!$G277*Help_FC!AM277</f>
        <v>0</v>
      </c>
      <c r="AT277" s="2">
        <f>+Help_FC!$G277*Help_FC!AN277</f>
        <v>0</v>
      </c>
      <c r="AV277" s="5">
        <v>1</v>
      </c>
    </row>
    <row r="278" spans="1:48" x14ac:dyDescent="0.2">
      <c r="A278" s="1">
        <v>45202</v>
      </c>
      <c r="B278" s="2">
        <f>+Help_FC!$G278*Help_FC!I278</f>
        <v>641.88101983002844</v>
      </c>
      <c r="C278" s="2">
        <f>+Help_FC!$G278*Help_FC!J278</f>
        <v>411.36543909348444</v>
      </c>
      <c r="D278" s="2">
        <f>+Help_FC!$G278*Help_FC!K278</f>
        <v>105.38243626062324</v>
      </c>
      <c r="E278" s="2">
        <f>+Help_FC!$G278*Help_FC!L278</f>
        <v>84.509915014164321</v>
      </c>
      <c r="F278" s="2">
        <f>+Help_FC!$G278*Help_FC!M278</f>
        <v>295.71671388101987</v>
      </c>
      <c r="G278" s="2">
        <f>+Help_FC!$G278*Help_FC!N278</f>
        <v>302.09405099150138</v>
      </c>
      <c r="H278" s="1478">
        <f>24*Help_FC!R278/Help_FC!$Q278</f>
        <v>250.47292844545134</v>
      </c>
      <c r="I278" s="1478">
        <f>24*Help_FC!S278/Help_FC!$Q278</f>
        <v>259.11964516129035</v>
      </c>
      <c r="J278" s="1478">
        <f>24*Help_FC!T278/Help_FC!$Q278</f>
        <v>32.394193548387094</v>
      </c>
      <c r="K278" s="1478">
        <f>24*Help_FC!U278/Help_FC!$Q278</f>
        <v>9.7380645161290325</v>
      </c>
      <c r="L278" s="1478">
        <f>24*Help_FC!V278/Help_FC!$Q278</f>
        <v>3.4798709677419359</v>
      </c>
      <c r="M278" s="1478">
        <f>24*Help_FC!W278/Help_FC!$Q278</f>
        <v>561.92870967741931</v>
      </c>
      <c r="N278" s="2">
        <f>100*Help_FC!H278</f>
        <v>100</v>
      </c>
      <c r="O278" s="2">
        <f t="shared" si="5"/>
        <v>641.88101983002844</v>
      </c>
      <c r="P278" s="2">
        <f t="shared" si="5"/>
        <v>411.36543909348444</v>
      </c>
      <c r="Q278" s="2">
        <f t="shared" si="5"/>
        <v>105.38243626062324</v>
      </c>
      <c r="R278" s="2">
        <f t="shared" si="4"/>
        <v>84.509915014164321</v>
      </c>
      <c r="S278" s="2">
        <f t="shared" si="4"/>
        <v>295.71671388101987</v>
      </c>
      <c r="T278" s="2">
        <f t="shared" si="4"/>
        <v>302.09405099150138</v>
      </c>
      <c r="U278" s="1478">
        <f t="shared" si="4"/>
        <v>250.47292844545134</v>
      </c>
      <c r="V278" s="1478">
        <f t="shared" si="4"/>
        <v>259.11964516129035</v>
      </c>
      <c r="W278" s="1478">
        <f t="shared" si="4"/>
        <v>32.394193548387094</v>
      </c>
      <c r="X278" s="1478">
        <f t="shared" si="4"/>
        <v>9.7380645161290325</v>
      </c>
      <c r="Y278" s="1478">
        <f t="shared" si="4"/>
        <v>3.4798709677419359</v>
      </c>
      <c r="Z278" s="1478">
        <f t="shared" si="4"/>
        <v>561.92870967741931</v>
      </c>
      <c r="AA278" s="2">
        <f t="shared" si="6"/>
        <v>100</v>
      </c>
      <c r="AC278" s="878">
        <v>1</v>
      </c>
      <c r="AE278" s="2">
        <f>+Help_FC!$G278*Help_FC!Y278</f>
        <v>296.9065155807366</v>
      </c>
      <c r="AF278" s="2">
        <f>+Help_FC!$G278*Help_FC!Z278</f>
        <v>114.45892351274789</v>
      </c>
      <c r="AG278" s="2">
        <f>+Help_FC!$G278*Help_FC!AA278</f>
        <v>0</v>
      </c>
      <c r="AH278" s="2">
        <f>+Help_FC!$G278*Help_FC!AB278</f>
        <v>189.89235127478756</v>
      </c>
      <c r="AI278" s="2">
        <f>+Help_FC!$G278*Help_FC!AC278</f>
        <v>40.623229461756381</v>
      </c>
      <c r="AJ278" s="2">
        <f>+Help_FC!$G278*Help_FC!AD278</f>
        <v>24.183569405099153</v>
      </c>
      <c r="AK278" s="2">
        <f>+Help_FC!$G278*Help_FC!AE278</f>
        <v>35.932011331444762</v>
      </c>
      <c r="AL278" s="2">
        <f>+Help_FC!$G278*Help_FC!AF278</f>
        <v>20.566572237960344</v>
      </c>
      <c r="AM278" s="2">
        <f>+Help_FC!$G278*Help_FC!AG278</f>
        <v>13.019830028328613</v>
      </c>
      <c r="AN278" s="2">
        <f>+Help_FC!$G278*Help_FC!AH278</f>
        <v>66.458923512747887</v>
      </c>
      <c r="AO278" s="2">
        <f>+Help_FC!$G278*Help_FC!AI278</f>
        <v>107.11070821529745</v>
      </c>
      <c r="AP278" s="2">
        <f>+Help_FC!$G278*Help_FC!AJ278</f>
        <v>12.016365551184869</v>
      </c>
      <c r="AQ278" s="2">
        <f>+Help_FC!$G278*Help_FC!AK278</f>
        <v>244.35127478753543</v>
      </c>
      <c r="AR278" s="1478">
        <f>+Help_FC!$G278*Help_FC!AL278</f>
        <v>30.849858356940512</v>
      </c>
      <c r="AS278" s="1478">
        <f>+Help_FC!$G278*Help_FC!AM278</f>
        <v>0</v>
      </c>
      <c r="AT278" s="2">
        <f>+Help_FC!$G278*Help_FC!AN278</f>
        <v>0</v>
      </c>
      <c r="AV278" s="5">
        <v>1</v>
      </c>
    </row>
    <row r="279" spans="1:48" x14ac:dyDescent="0.2">
      <c r="A279" s="1">
        <v>45203</v>
      </c>
      <c r="B279" s="2">
        <f>+Help_FC!$G279*Help_FC!I279</f>
        <v>641.88101983002844</v>
      </c>
      <c r="C279" s="2">
        <f>+Help_FC!$G279*Help_FC!J279</f>
        <v>411.36543909348444</v>
      </c>
      <c r="D279" s="2">
        <f>+Help_FC!$G279*Help_FC!K279</f>
        <v>105.38243626062324</v>
      </c>
      <c r="E279" s="2">
        <f>+Help_FC!$G279*Help_FC!L279</f>
        <v>84.509915014164321</v>
      </c>
      <c r="F279" s="2">
        <f>+Help_FC!$G279*Help_FC!M279</f>
        <v>295.71671388101987</v>
      </c>
      <c r="G279" s="2">
        <f>+Help_FC!$G279*Help_FC!N279</f>
        <v>302.09405099150138</v>
      </c>
      <c r="H279" s="1478">
        <f>24*Help_FC!R279/Help_FC!$Q279</f>
        <v>250.47292844545134</v>
      </c>
      <c r="I279" s="1478">
        <f>24*Help_FC!S279/Help_FC!$Q279</f>
        <v>259.11964516129035</v>
      </c>
      <c r="J279" s="1478">
        <f>24*Help_FC!T279/Help_FC!$Q279</f>
        <v>32.394193548387094</v>
      </c>
      <c r="K279" s="1478">
        <f>24*Help_FC!U279/Help_FC!$Q279</f>
        <v>9.7380645161290325</v>
      </c>
      <c r="L279" s="1478">
        <f>24*Help_FC!V279/Help_FC!$Q279</f>
        <v>3.4798709677419359</v>
      </c>
      <c r="M279" s="1478">
        <f>24*Help_FC!W279/Help_FC!$Q279</f>
        <v>561.92870967741931</v>
      </c>
      <c r="N279" s="2">
        <f>100*Help_FC!H279</f>
        <v>100</v>
      </c>
      <c r="O279" s="2">
        <f t="shared" si="5"/>
        <v>641.88101983002844</v>
      </c>
      <c r="P279" s="2">
        <f t="shared" si="5"/>
        <v>411.36543909348444</v>
      </c>
      <c r="Q279" s="2">
        <f t="shared" si="5"/>
        <v>105.38243626062324</v>
      </c>
      <c r="R279" s="2">
        <f t="shared" si="4"/>
        <v>84.509915014164321</v>
      </c>
      <c r="S279" s="2">
        <f t="shared" si="4"/>
        <v>295.71671388101987</v>
      </c>
      <c r="T279" s="2">
        <f t="shared" si="4"/>
        <v>302.09405099150138</v>
      </c>
      <c r="U279" s="1478">
        <f t="shared" si="4"/>
        <v>250.47292844545134</v>
      </c>
      <c r="V279" s="1478">
        <f t="shared" si="4"/>
        <v>259.11964516129035</v>
      </c>
      <c r="W279" s="1478">
        <f t="shared" si="4"/>
        <v>32.394193548387094</v>
      </c>
      <c r="X279" s="1478">
        <f t="shared" si="4"/>
        <v>9.7380645161290325</v>
      </c>
      <c r="Y279" s="1478">
        <f t="shared" si="4"/>
        <v>3.4798709677419359</v>
      </c>
      <c r="Z279" s="1478">
        <f t="shared" si="4"/>
        <v>561.92870967741931</v>
      </c>
      <c r="AA279" s="2">
        <f t="shared" si="6"/>
        <v>100</v>
      </c>
      <c r="AC279" s="878">
        <v>1</v>
      </c>
      <c r="AE279" s="2">
        <f>+Help_FC!$G279*Help_FC!Y279</f>
        <v>296.9065155807366</v>
      </c>
      <c r="AF279" s="2">
        <f>+Help_FC!$G279*Help_FC!Z279</f>
        <v>114.45892351274789</v>
      </c>
      <c r="AG279" s="2">
        <f>+Help_FC!$G279*Help_FC!AA279</f>
        <v>0</v>
      </c>
      <c r="AH279" s="2">
        <f>+Help_FC!$G279*Help_FC!AB279</f>
        <v>189.89235127478756</v>
      </c>
      <c r="AI279" s="2">
        <f>+Help_FC!$G279*Help_FC!AC279</f>
        <v>40.623229461756381</v>
      </c>
      <c r="AJ279" s="2">
        <f>+Help_FC!$G279*Help_FC!AD279</f>
        <v>24.183569405099153</v>
      </c>
      <c r="AK279" s="2">
        <f>+Help_FC!$G279*Help_FC!AE279</f>
        <v>35.932011331444762</v>
      </c>
      <c r="AL279" s="2">
        <f>+Help_FC!$G279*Help_FC!AF279</f>
        <v>20.566572237960344</v>
      </c>
      <c r="AM279" s="2">
        <f>+Help_FC!$G279*Help_FC!AG279</f>
        <v>13.019830028328613</v>
      </c>
      <c r="AN279" s="2">
        <f>+Help_FC!$G279*Help_FC!AH279</f>
        <v>66.458923512747887</v>
      </c>
      <c r="AO279" s="2">
        <f>+Help_FC!$G279*Help_FC!AI279</f>
        <v>107.11070821529745</v>
      </c>
      <c r="AP279" s="2">
        <f>+Help_FC!$G279*Help_FC!AJ279</f>
        <v>12.016365551184869</v>
      </c>
      <c r="AQ279" s="2">
        <f>+Help_FC!$G279*Help_FC!AK279</f>
        <v>244.35127478753543</v>
      </c>
      <c r="AR279" s="1478">
        <f>+Help_FC!$G279*Help_FC!AL279</f>
        <v>30.849858356940512</v>
      </c>
      <c r="AS279" s="1478">
        <f>+Help_FC!$G279*Help_FC!AM279</f>
        <v>0</v>
      </c>
      <c r="AT279" s="2">
        <f>+Help_FC!$G279*Help_FC!AN279</f>
        <v>0</v>
      </c>
      <c r="AV279" s="5">
        <v>1</v>
      </c>
    </row>
    <row r="280" spans="1:48" x14ac:dyDescent="0.2">
      <c r="A280" s="1">
        <v>45204</v>
      </c>
      <c r="B280" s="2">
        <f>+Help_FC!$G280*Help_FC!I280</f>
        <v>641.88101983002844</v>
      </c>
      <c r="C280" s="2">
        <f>+Help_FC!$G280*Help_FC!J280</f>
        <v>411.36543909348444</v>
      </c>
      <c r="D280" s="2">
        <f>+Help_FC!$G280*Help_FC!K280</f>
        <v>105.38243626062324</v>
      </c>
      <c r="E280" s="2">
        <f>+Help_FC!$G280*Help_FC!L280</f>
        <v>84.509915014164321</v>
      </c>
      <c r="F280" s="2">
        <f>+Help_FC!$G280*Help_FC!M280</f>
        <v>295.71671388101987</v>
      </c>
      <c r="G280" s="2">
        <f>+Help_FC!$G280*Help_FC!N280</f>
        <v>302.09405099150138</v>
      </c>
      <c r="H280" s="1478">
        <f>24*Help_FC!R280/Help_FC!$Q280</f>
        <v>250.47292844545134</v>
      </c>
      <c r="I280" s="1478">
        <f>24*Help_FC!S280/Help_FC!$Q280</f>
        <v>259.11964516129035</v>
      </c>
      <c r="J280" s="1478">
        <f>24*Help_FC!T280/Help_FC!$Q280</f>
        <v>32.394193548387094</v>
      </c>
      <c r="K280" s="1478">
        <f>24*Help_FC!U280/Help_FC!$Q280</f>
        <v>9.7380645161290325</v>
      </c>
      <c r="L280" s="1478">
        <f>24*Help_FC!V280/Help_FC!$Q280</f>
        <v>3.4798709677419359</v>
      </c>
      <c r="M280" s="1478">
        <f>24*Help_FC!W280/Help_FC!$Q280</f>
        <v>561.92870967741931</v>
      </c>
      <c r="N280" s="2">
        <f>100*Help_FC!H280</f>
        <v>100</v>
      </c>
      <c r="O280" s="2">
        <f t="shared" si="5"/>
        <v>641.88101983002844</v>
      </c>
      <c r="P280" s="2">
        <f t="shared" si="5"/>
        <v>411.36543909348444</v>
      </c>
      <c r="Q280" s="2">
        <f t="shared" si="5"/>
        <v>105.38243626062324</v>
      </c>
      <c r="R280" s="2">
        <f t="shared" si="4"/>
        <v>84.509915014164321</v>
      </c>
      <c r="S280" s="2">
        <f t="shared" si="4"/>
        <v>295.71671388101987</v>
      </c>
      <c r="T280" s="2">
        <f t="shared" si="4"/>
        <v>302.09405099150138</v>
      </c>
      <c r="U280" s="1478">
        <f t="shared" si="4"/>
        <v>250.47292844545134</v>
      </c>
      <c r="V280" s="1478">
        <f t="shared" si="4"/>
        <v>259.11964516129035</v>
      </c>
      <c r="W280" s="1478">
        <f t="shared" si="4"/>
        <v>32.394193548387094</v>
      </c>
      <c r="X280" s="1478">
        <f t="shared" si="4"/>
        <v>9.7380645161290325</v>
      </c>
      <c r="Y280" s="1478">
        <f t="shared" si="4"/>
        <v>3.4798709677419359</v>
      </c>
      <c r="Z280" s="1478">
        <f t="shared" si="4"/>
        <v>561.92870967741931</v>
      </c>
      <c r="AA280" s="2">
        <f t="shared" si="6"/>
        <v>100</v>
      </c>
      <c r="AC280" s="878">
        <v>1</v>
      </c>
      <c r="AE280" s="2">
        <f>+Help_FC!$G280*Help_FC!Y280</f>
        <v>296.9065155807366</v>
      </c>
      <c r="AF280" s="2">
        <f>+Help_FC!$G280*Help_FC!Z280</f>
        <v>114.45892351274789</v>
      </c>
      <c r="AG280" s="2">
        <f>+Help_FC!$G280*Help_FC!AA280</f>
        <v>0</v>
      </c>
      <c r="AH280" s="2">
        <f>+Help_FC!$G280*Help_FC!AB280</f>
        <v>189.89235127478756</v>
      </c>
      <c r="AI280" s="2">
        <f>+Help_FC!$G280*Help_FC!AC280</f>
        <v>40.623229461756381</v>
      </c>
      <c r="AJ280" s="2">
        <f>+Help_FC!$G280*Help_FC!AD280</f>
        <v>24.183569405099153</v>
      </c>
      <c r="AK280" s="2">
        <f>+Help_FC!$G280*Help_FC!AE280</f>
        <v>35.932011331444762</v>
      </c>
      <c r="AL280" s="2">
        <f>+Help_FC!$G280*Help_FC!AF280</f>
        <v>20.566572237960344</v>
      </c>
      <c r="AM280" s="2">
        <f>+Help_FC!$G280*Help_FC!AG280</f>
        <v>13.019830028328613</v>
      </c>
      <c r="AN280" s="2">
        <f>+Help_FC!$G280*Help_FC!AH280</f>
        <v>66.458923512747887</v>
      </c>
      <c r="AO280" s="2">
        <f>+Help_FC!$G280*Help_FC!AI280</f>
        <v>107.11070821529745</v>
      </c>
      <c r="AP280" s="2">
        <f>+Help_FC!$G280*Help_FC!AJ280</f>
        <v>12.016365551184869</v>
      </c>
      <c r="AQ280" s="2">
        <f>+Help_FC!$G280*Help_FC!AK280</f>
        <v>244.35127478753543</v>
      </c>
      <c r="AR280" s="1478">
        <f>+Help_FC!$G280*Help_FC!AL280</f>
        <v>30.849858356940512</v>
      </c>
      <c r="AS280" s="1478">
        <f>+Help_FC!$G280*Help_FC!AM280</f>
        <v>0</v>
      </c>
      <c r="AT280" s="2">
        <f>+Help_FC!$G280*Help_FC!AN280</f>
        <v>0</v>
      </c>
      <c r="AV280" s="5">
        <v>1</v>
      </c>
    </row>
    <row r="281" spans="1:48" x14ac:dyDescent="0.2">
      <c r="A281" s="1">
        <v>45205</v>
      </c>
      <c r="B281" s="2">
        <f>+Help_FC!$G281*Help_FC!I281</f>
        <v>641.88101983002844</v>
      </c>
      <c r="C281" s="2">
        <f>+Help_FC!$G281*Help_FC!J281</f>
        <v>411.36543909348444</v>
      </c>
      <c r="D281" s="2">
        <f>+Help_FC!$G281*Help_FC!K281</f>
        <v>105.38243626062324</v>
      </c>
      <c r="E281" s="2">
        <f>+Help_FC!$G281*Help_FC!L281</f>
        <v>84.509915014164321</v>
      </c>
      <c r="F281" s="2">
        <f>+Help_FC!$G281*Help_FC!M281</f>
        <v>295.71671388101987</v>
      </c>
      <c r="G281" s="2">
        <f>+Help_FC!$G281*Help_FC!N281</f>
        <v>302.09405099150138</v>
      </c>
      <c r="H281" s="1478">
        <f>24*Help_FC!R281/Help_FC!$Q281</f>
        <v>250.47292844545134</v>
      </c>
      <c r="I281" s="1478">
        <f>24*Help_FC!S281/Help_FC!$Q281</f>
        <v>259.11964516129035</v>
      </c>
      <c r="J281" s="1478">
        <f>24*Help_FC!T281/Help_FC!$Q281</f>
        <v>32.394193548387094</v>
      </c>
      <c r="K281" s="1478">
        <f>24*Help_FC!U281/Help_FC!$Q281</f>
        <v>9.7380645161290325</v>
      </c>
      <c r="L281" s="1478">
        <f>24*Help_FC!V281/Help_FC!$Q281</f>
        <v>3.4798709677419359</v>
      </c>
      <c r="M281" s="1478">
        <f>24*Help_FC!W281/Help_FC!$Q281</f>
        <v>561.92870967741931</v>
      </c>
      <c r="N281" s="2">
        <f>100*Help_FC!H281</f>
        <v>100</v>
      </c>
      <c r="O281" s="2">
        <f t="shared" si="5"/>
        <v>641.88101983002844</v>
      </c>
      <c r="P281" s="2">
        <f t="shared" si="5"/>
        <v>411.36543909348444</v>
      </c>
      <c r="Q281" s="2">
        <f t="shared" si="5"/>
        <v>105.38243626062324</v>
      </c>
      <c r="R281" s="2">
        <f t="shared" si="4"/>
        <v>84.509915014164321</v>
      </c>
      <c r="S281" s="2">
        <f t="shared" si="4"/>
        <v>295.71671388101987</v>
      </c>
      <c r="T281" s="2">
        <f t="shared" si="4"/>
        <v>302.09405099150138</v>
      </c>
      <c r="U281" s="1478">
        <f t="shared" si="4"/>
        <v>250.47292844545134</v>
      </c>
      <c r="V281" s="1478">
        <f t="shared" si="4"/>
        <v>259.11964516129035</v>
      </c>
      <c r="W281" s="1478">
        <f t="shared" si="4"/>
        <v>32.394193548387094</v>
      </c>
      <c r="X281" s="1478">
        <f t="shared" si="4"/>
        <v>9.7380645161290325</v>
      </c>
      <c r="Y281" s="1478">
        <f t="shared" si="4"/>
        <v>3.4798709677419359</v>
      </c>
      <c r="Z281" s="1478">
        <f t="shared" si="4"/>
        <v>561.92870967741931</v>
      </c>
      <c r="AA281" s="2">
        <f t="shared" si="6"/>
        <v>100</v>
      </c>
      <c r="AC281" s="878">
        <v>1</v>
      </c>
      <c r="AE281" s="2">
        <f>+Help_FC!$G281*Help_FC!Y281</f>
        <v>296.9065155807366</v>
      </c>
      <c r="AF281" s="2">
        <f>+Help_FC!$G281*Help_FC!Z281</f>
        <v>114.45892351274789</v>
      </c>
      <c r="AG281" s="2">
        <f>+Help_FC!$G281*Help_FC!AA281</f>
        <v>0</v>
      </c>
      <c r="AH281" s="2">
        <f>+Help_FC!$G281*Help_FC!AB281</f>
        <v>189.89235127478756</v>
      </c>
      <c r="AI281" s="2">
        <f>+Help_FC!$G281*Help_FC!AC281</f>
        <v>40.623229461756381</v>
      </c>
      <c r="AJ281" s="2">
        <f>+Help_FC!$G281*Help_FC!AD281</f>
        <v>24.183569405099153</v>
      </c>
      <c r="AK281" s="2">
        <f>+Help_FC!$G281*Help_FC!AE281</f>
        <v>35.932011331444762</v>
      </c>
      <c r="AL281" s="2">
        <f>+Help_FC!$G281*Help_FC!AF281</f>
        <v>20.566572237960344</v>
      </c>
      <c r="AM281" s="2">
        <f>+Help_FC!$G281*Help_FC!AG281</f>
        <v>13.019830028328613</v>
      </c>
      <c r="AN281" s="2">
        <f>+Help_FC!$G281*Help_FC!AH281</f>
        <v>66.458923512747887</v>
      </c>
      <c r="AO281" s="2">
        <f>+Help_FC!$G281*Help_FC!AI281</f>
        <v>107.11070821529745</v>
      </c>
      <c r="AP281" s="2">
        <f>+Help_FC!$G281*Help_FC!AJ281</f>
        <v>12.016365551184869</v>
      </c>
      <c r="AQ281" s="2">
        <f>+Help_FC!$G281*Help_FC!AK281</f>
        <v>244.35127478753543</v>
      </c>
      <c r="AR281" s="1478">
        <f>+Help_FC!$G281*Help_FC!AL281</f>
        <v>30.849858356940512</v>
      </c>
      <c r="AS281" s="1478">
        <f>+Help_FC!$G281*Help_FC!AM281</f>
        <v>0</v>
      </c>
      <c r="AT281" s="2">
        <f>+Help_FC!$G281*Help_FC!AN281</f>
        <v>0</v>
      </c>
      <c r="AV281" s="5">
        <v>1</v>
      </c>
    </row>
    <row r="282" spans="1:48" x14ac:dyDescent="0.2">
      <c r="A282" s="1">
        <v>45206</v>
      </c>
      <c r="B282" s="2">
        <f>+Help_FC!$G282*Help_FC!I282</f>
        <v>641.88101983002844</v>
      </c>
      <c r="C282" s="2">
        <f>+Help_FC!$G282*Help_FC!J282</f>
        <v>411.36543909348444</v>
      </c>
      <c r="D282" s="2">
        <f>+Help_FC!$G282*Help_FC!K282</f>
        <v>105.38243626062324</v>
      </c>
      <c r="E282" s="2">
        <f>+Help_FC!$G282*Help_FC!L282</f>
        <v>84.509915014164321</v>
      </c>
      <c r="F282" s="2">
        <f>+Help_FC!$G282*Help_FC!M282</f>
        <v>295.71671388101987</v>
      </c>
      <c r="G282" s="2">
        <f>+Help_FC!$G282*Help_FC!N282</f>
        <v>302.09405099150138</v>
      </c>
      <c r="H282" s="1478">
        <f>24*Help_FC!R282/Help_FC!$Q282</f>
        <v>250.47292844545134</v>
      </c>
      <c r="I282" s="1478">
        <f>24*Help_FC!S282/Help_FC!$Q282</f>
        <v>259.11964516129035</v>
      </c>
      <c r="J282" s="1478">
        <f>24*Help_FC!T282/Help_FC!$Q282</f>
        <v>32.394193548387094</v>
      </c>
      <c r="K282" s="1478">
        <f>24*Help_FC!U282/Help_FC!$Q282</f>
        <v>9.7380645161290325</v>
      </c>
      <c r="L282" s="1478">
        <f>24*Help_FC!V282/Help_FC!$Q282</f>
        <v>3.4798709677419359</v>
      </c>
      <c r="M282" s="1478">
        <f>24*Help_FC!W282/Help_FC!$Q282</f>
        <v>561.92870967741931</v>
      </c>
      <c r="N282" s="2">
        <f>100*Help_FC!H282</f>
        <v>100</v>
      </c>
      <c r="O282" s="2">
        <f t="shared" si="5"/>
        <v>641.88101983002844</v>
      </c>
      <c r="P282" s="2">
        <f t="shared" si="5"/>
        <v>411.36543909348444</v>
      </c>
      <c r="Q282" s="2">
        <f t="shared" si="5"/>
        <v>105.38243626062324</v>
      </c>
      <c r="R282" s="2">
        <f t="shared" si="4"/>
        <v>84.509915014164321</v>
      </c>
      <c r="S282" s="2">
        <f t="shared" si="4"/>
        <v>295.71671388101987</v>
      </c>
      <c r="T282" s="2">
        <f t="shared" si="4"/>
        <v>302.09405099150138</v>
      </c>
      <c r="U282" s="1478">
        <f t="shared" si="4"/>
        <v>250.47292844545134</v>
      </c>
      <c r="V282" s="1478">
        <f t="shared" si="4"/>
        <v>259.11964516129035</v>
      </c>
      <c r="W282" s="1478">
        <f t="shared" si="4"/>
        <v>32.394193548387094</v>
      </c>
      <c r="X282" s="1478">
        <f t="shared" si="4"/>
        <v>9.7380645161290325</v>
      </c>
      <c r="Y282" s="1478">
        <f t="shared" si="4"/>
        <v>3.4798709677419359</v>
      </c>
      <c r="Z282" s="1478">
        <f t="shared" si="4"/>
        <v>561.92870967741931</v>
      </c>
      <c r="AA282" s="2">
        <f t="shared" si="6"/>
        <v>100</v>
      </c>
      <c r="AC282" s="878">
        <v>1</v>
      </c>
      <c r="AE282" s="2">
        <f>+Help_FC!$G282*Help_FC!Y282</f>
        <v>296.9065155807366</v>
      </c>
      <c r="AF282" s="2">
        <f>+Help_FC!$G282*Help_FC!Z282</f>
        <v>114.45892351274789</v>
      </c>
      <c r="AG282" s="2">
        <f>+Help_FC!$G282*Help_FC!AA282</f>
        <v>0</v>
      </c>
      <c r="AH282" s="2">
        <f>+Help_FC!$G282*Help_FC!AB282</f>
        <v>189.89235127478756</v>
      </c>
      <c r="AI282" s="2">
        <f>+Help_FC!$G282*Help_FC!AC282</f>
        <v>40.623229461756381</v>
      </c>
      <c r="AJ282" s="2">
        <f>+Help_FC!$G282*Help_FC!AD282</f>
        <v>24.183569405099153</v>
      </c>
      <c r="AK282" s="2">
        <f>+Help_FC!$G282*Help_FC!AE282</f>
        <v>35.932011331444762</v>
      </c>
      <c r="AL282" s="2">
        <f>+Help_FC!$G282*Help_FC!AF282</f>
        <v>20.566572237960344</v>
      </c>
      <c r="AM282" s="2">
        <f>+Help_FC!$G282*Help_FC!AG282</f>
        <v>13.019830028328613</v>
      </c>
      <c r="AN282" s="2">
        <f>+Help_FC!$G282*Help_FC!AH282</f>
        <v>66.458923512747887</v>
      </c>
      <c r="AO282" s="2">
        <f>+Help_FC!$G282*Help_FC!AI282</f>
        <v>107.11070821529745</v>
      </c>
      <c r="AP282" s="2">
        <f>+Help_FC!$G282*Help_FC!AJ282</f>
        <v>12.016365551184869</v>
      </c>
      <c r="AQ282" s="2">
        <f>+Help_FC!$G282*Help_FC!AK282</f>
        <v>244.35127478753543</v>
      </c>
      <c r="AR282" s="1478">
        <f>+Help_FC!$G282*Help_FC!AL282</f>
        <v>30.849858356940512</v>
      </c>
      <c r="AS282" s="1478">
        <f>+Help_FC!$G282*Help_FC!AM282</f>
        <v>0</v>
      </c>
      <c r="AT282" s="2">
        <f>+Help_FC!$G282*Help_FC!AN282</f>
        <v>0</v>
      </c>
      <c r="AV282" s="5">
        <v>1</v>
      </c>
    </row>
    <row r="283" spans="1:48" x14ac:dyDescent="0.2">
      <c r="A283" s="1">
        <v>45207</v>
      </c>
      <c r="B283" s="2">
        <f>+Help_FC!$G283*Help_FC!I283</f>
        <v>641.88101983002844</v>
      </c>
      <c r="C283" s="2">
        <f>+Help_FC!$G283*Help_FC!J283</f>
        <v>411.36543909348444</v>
      </c>
      <c r="D283" s="2">
        <f>+Help_FC!$G283*Help_FC!K283</f>
        <v>105.38243626062324</v>
      </c>
      <c r="E283" s="2">
        <f>+Help_FC!$G283*Help_FC!L283</f>
        <v>84.509915014164321</v>
      </c>
      <c r="F283" s="2">
        <f>+Help_FC!$G283*Help_FC!M283</f>
        <v>295.71671388101987</v>
      </c>
      <c r="G283" s="2">
        <f>+Help_FC!$G283*Help_FC!N283</f>
        <v>302.09405099150138</v>
      </c>
      <c r="H283" s="1478">
        <f>24*Help_FC!R283/Help_FC!$Q283</f>
        <v>250.47292844545134</v>
      </c>
      <c r="I283" s="1478">
        <f>24*Help_FC!S283/Help_FC!$Q283</f>
        <v>259.11964516129035</v>
      </c>
      <c r="J283" s="1478">
        <f>24*Help_FC!T283/Help_FC!$Q283</f>
        <v>32.394193548387094</v>
      </c>
      <c r="K283" s="1478">
        <f>24*Help_FC!U283/Help_FC!$Q283</f>
        <v>9.7380645161290325</v>
      </c>
      <c r="L283" s="1478">
        <f>24*Help_FC!V283/Help_FC!$Q283</f>
        <v>3.4798709677419359</v>
      </c>
      <c r="M283" s="1478">
        <f>24*Help_FC!W283/Help_FC!$Q283</f>
        <v>561.92870967741931</v>
      </c>
      <c r="N283" s="2">
        <f>100*Help_FC!H283</f>
        <v>100</v>
      </c>
      <c r="O283" s="2">
        <f t="shared" si="5"/>
        <v>641.88101983002844</v>
      </c>
      <c r="P283" s="2">
        <f t="shared" si="5"/>
        <v>411.36543909348444</v>
      </c>
      <c r="Q283" s="2">
        <f t="shared" si="5"/>
        <v>105.38243626062324</v>
      </c>
      <c r="R283" s="2">
        <f t="shared" si="4"/>
        <v>84.509915014164321</v>
      </c>
      <c r="S283" s="2">
        <f t="shared" si="4"/>
        <v>295.71671388101987</v>
      </c>
      <c r="T283" s="2">
        <f t="shared" si="4"/>
        <v>302.09405099150138</v>
      </c>
      <c r="U283" s="1478">
        <f t="shared" si="4"/>
        <v>250.47292844545134</v>
      </c>
      <c r="V283" s="1478">
        <f t="shared" si="4"/>
        <v>259.11964516129035</v>
      </c>
      <c r="W283" s="1478">
        <f t="shared" si="4"/>
        <v>32.394193548387094</v>
      </c>
      <c r="X283" s="1478">
        <f t="shared" si="4"/>
        <v>9.7380645161290325</v>
      </c>
      <c r="Y283" s="1478">
        <f t="shared" si="4"/>
        <v>3.4798709677419359</v>
      </c>
      <c r="Z283" s="1478">
        <f t="shared" si="4"/>
        <v>561.92870967741931</v>
      </c>
      <c r="AA283" s="2">
        <f t="shared" si="6"/>
        <v>100</v>
      </c>
      <c r="AC283" s="878">
        <v>1</v>
      </c>
      <c r="AE283" s="2">
        <f>+Help_FC!$G283*Help_FC!Y283</f>
        <v>296.9065155807366</v>
      </c>
      <c r="AF283" s="2">
        <f>+Help_FC!$G283*Help_FC!Z283</f>
        <v>114.45892351274789</v>
      </c>
      <c r="AG283" s="2">
        <f>+Help_FC!$G283*Help_FC!AA283</f>
        <v>0</v>
      </c>
      <c r="AH283" s="2">
        <f>+Help_FC!$G283*Help_FC!AB283</f>
        <v>189.89235127478756</v>
      </c>
      <c r="AI283" s="2">
        <f>+Help_FC!$G283*Help_FC!AC283</f>
        <v>40.623229461756381</v>
      </c>
      <c r="AJ283" s="2">
        <f>+Help_FC!$G283*Help_FC!AD283</f>
        <v>24.183569405099153</v>
      </c>
      <c r="AK283" s="2">
        <f>+Help_FC!$G283*Help_FC!AE283</f>
        <v>35.932011331444762</v>
      </c>
      <c r="AL283" s="2">
        <f>+Help_FC!$G283*Help_FC!AF283</f>
        <v>20.566572237960344</v>
      </c>
      <c r="AM283" s="2">
        <f>+Help_FC!$G283*Help_FC!AG283</f>
        <v>13.019830028328613</v>
      </c>
      <c r="AN283" s="2">
        <f>+Help_FC!$G283*Help_FC!AH283</f>
        <v>66.458923512747887</v>
      </c>
      <c r="AO283" s="2">
        <f>+Help_FC!$G283*Help_FC!AI283</f>
        <v>107.11070821529745</v>
      </c>
      <c r="AP283" s="2">
        <f>+Help_FC!$G283*Help_FC!AJ283</f>
        <v>12.016365551184869</v>
      </c>
      <c r="AQ283" s="2">
        <f>+Help_FC!$G283*Help_FC!AK283</f>
        <v>244.35127478753543</v>
      </c>
      <c r="AR283" s="1478">
        <f>+Help_FC!$G283*Help_FC!AL283</f>
        <v>30.849858356940512</v>
      </c>
      <c r="AS283" s="1478">
        <f>+Help_FC!$G283*Help_FC!AM283</f>
        <v>0</v>
      </c>
      <c r="AT283" s="2">
        <f>+Help_FC!$G283*Help_FC!AN283</f>
        <v>0</v>
      </c>
      <c r="AV283" s="5">
        <v>1</v>
      </c>
    </row>
    <row r="284" spans="1:48" x14ac:dyDescent="0.2">
      <c r="A284" s="1">
        <v>45208</v>
      </c>
      <c r="B284" s="2">
        <f>+Help_FC!$G284*Help_FC!I284</f>
        <v>641.88101983002844</v>
      </c>
      <c r="C284" s="2">
        <f>+Help_FC!$G284*Help_FC!J284</f>
        <v>411.36543909348444</v>
      </c>
      <c r="D284" s="2">
        <f>+Help_FC!$G284*Help_FC!K284</f>
        <v>105.38243626062324</v>
      </c>
      <c r="E284" s="2">
        <f>+Help_FC!$G284*Help_FC!L284</f>
        <v>84.509915014164321</v>
      </c>
      <c r="F284" s="2">
        <f>+Help_FC!$G284*Help_FC!M284</f>
        <v>295.71671388101987</v>
      </c>
      <c r="G284" s="2">
        <f>+Help_FC!$G284*Help_FC!N284</f>
        <v>302.09405099150138</v>
      </c>
      <c r="H284" s="1478">
        <f>24*Help_FC!R284/Help_FC!$Q284</f>
        <v>250.47292844545134</v>
      </c>
      <c r="I284" s="1478">
        <f>24*Help_FC!S284/Help_FC!$Q284</f>
        <v>259.11964516129035</v>
      </c>
      <c r="J284" s="1478">
        <f>24*Help_FC!T284/Help_FC!$Q284</f>
        <v>32.394193548387094</v>
      </c>
      <c r="K284" s="1478">
        <f>24*Help_FC!U284/Help_FC!$Q284</f>
        <v>9.7380645161290325</v>
      </c>
      <c r="L284" s="1478">
        <f>24*Help_FC!V284/Help_FC!$Q284</f>
        <v>3.4798709677419359</v>
      </c>
      <c r="M284" s="1478">
        <f>24*Help_FC!W284/Help_FC!$Q284</f>
        <v>561.92870967741931</v>
      </c>
      <c r="N284" s="2">
        <f>100*Help_FC!H284</f>
        <v>100</v>
      </c>
      <c r="O284" s="2">
        <f t="shared" si="5"/>
        <v>641.88101983002844</v>
      </c>
      <c r="P284" s="2">
        <f t="shared" si="5"/>
        <v>411.36543909348444</v>
      </c>
      <c r="Q284" s="2">
        <f t="shared" si="5"/>
        <v>105.38243626062324</v>
      </c>
      <c r="R284" s="2">
        <f t="shared" si="4"/>
        <v>84.509915014164321</v>
      </c>
      <c r="S284" s="2">
        <f t="shared" si="4"/>
        <v>295.71671388101987</v>
      </c>
      <c r="T284" s="2">
        <f t="shared" si="4"/>
        <v>302.09405099150138</v>
      </c>
      <c r="U284" s="1478">
        <f t="shared" si="4"/>
        <v>250.47292844545134</v>
      </c>
      <c r="V284" s="1478">
        <f t="shared" si="4"/>
        <v>259.11964516129035</v>
      </c>
      <c r="W284" s="1478">
        <f t="shared" si="4"/>
        <v>32.394193548387094</v>
      </c>
      <c r="X284" s="1478">
        <f t="shared" si="4"/>
        <v>9.7380645161290325</v>
      </c>
      <c r="Y284" s="1478">
        <f t="shared" si="4"/>
        <v>3.4798709677419359</v>
      </c>
      <c r="Z284" s="1478">
        <f t="shared" si="4"/>
        <v>561.92870967741931</v>
      </c>
      <c r="AA284" s="2">
        <f t="shared" si="6"/>
        <v>100</v>
      </c>
      <c r="AC284" s="878">
        <v>1</v>
      </c>
      <c r="AE284" s="2">
        <f>+Help_FC!$G284*Help_FC!Y284</f>
        <v>296.9065155807366</v>
      </c>
      <c r="AF284" s="2">
        <f>+Help_FC!$G284*Help_FC!Z284</f>
        <v>114.45892351274789</v>
      </c>
      <c r="AG284" s="2">
        <f>+Help_FC!$G284*Help_FC!AA284</f>
        <v>0</v>
      </c>
      <c r="AH284" s="2">
        <f>+Help_FC!$G284*Help_FC!AB284</f>
        <v>189.89235127478756</v>
      </c>
      <c r="AI284" s="2">
        <f>+Help_FC!$G284*Help_FC!AC284</f>
        <v>40.623229461756381</v>
      </c>
      <c r="AJ284" s="2">
        <f>+Help_FC!$G284*Help_FC!AD284</f>
        <v>24.183569405099153</v>
      </c>
      <c r="AK284" s="2">
        <f>+Help_FC!$G284*Help_FC!AE284</f>
        <v>35.932011331444762</v>
      </c>
      <c r="AL284" s="2">
        <f>+Help_FC!$G284*Help_FC!AF284</f>
        <v>20.566572237960344</v>
      </c>
      <c r="AM284" s="2">
        <f>+Help_FC!$G284*Help_FC!AG284</f>
        <v>13.019830028328613</v>
      </c>
      <c r="AN284" s="2">
        <f>+Help_FC!$G284*Help_FC!AH284</f>
        <v>66.458923512747887</v>
      </c>
      <c r="AO284" s="2">
        <f>+Help_FC!$G284*Help_FC!AI284</f>
        <v>107.11070821529745</v>
      </c>
      <c r="AP284" s="2">
        <f>+Help_FC!$G284*Help_FC!AJ284</f>
        <v>12.016365551184869</v>
      </c>
      <c r="AQ284" s="2">
        <f>+Help_FC!$G284*Help_FC!AK284</f>
        <v>244.35127478753543</v>
      </c>
      <c r="AR284" s="1478">
        <f>+Help_FC!$G284*Help_FC!AL284</f>
        <v>30.849858356940512</v>
      </c>
      <c r="AS284" s="1478">
        <f>+Help_FC!$G284*Help_FC!AM284</f>
        <v>0</v>
      </c>
      <c r="AT284" s="2">
        <f>+Help_FC!$G284*Help_FC!AN284</f>
        <v>0</v>
      </c>
      <c r="AV284" s="5">
        <v>1</v>
      </c>
    </row>
    <row r="285" spans="1:48" x14ac:dyDescent="0.2">
      <c r="A285" s="1">
        <v>45209</v>
      </c>
      <c r="B285" s="2">
        <f>+Help_FC!$G285*Help_FC!I285</f>
        <v>641.88101983002844</v>
      </c>
      <c r="C285" s="2">
        <f>+Help_FC!$G285*Help_FC!J285</f>
        <v>411.36543909348444</v>
      </c>
      <c r="D285" s="2">
        <f>+Help_FC!$G285*Help_FC!K285</f>
        <v>105.38243626062324</v>
      </c>
      <c r="E285" s="2">
        <f>+Help_FC!$G285*Help_FC!L285</f>
        <v>84.509915014164321</v>
      </c>
      <c r="F285" s="2">
        <f>+Help_FC!$G285*Help_FC!M285</f>
        <v>295.71671388101987</v>
      </c>
      <c r="G285" s="2">
        <f>+Help_FC!$G285*Help_FC!N285</f>
        <v>302.09405099150138</v>
      </c>
      <c r="H285" s="1478">
        <f>24*Help_FC!R285/Help_FC!$Q285</f>
        <v>250.47292844545134</v>
      </c>
      <c r="I285" s="1478">
        <f>24*Help_FC!S285/Help_FC!$Q285</f>
        <v>259.11964516129035</v>
      </c>
      <c r="J285" s="1478">
        <f>24*Help_FC!T285/Help_FC!$Q285</f>
        <v>32.394193548387094</v>
      </c>
      <c r="K285" s="1478">
        <f>24*Help_FC!U285/Help_FC!$Q285</f>
        <v>9.7380645161290325</v>
      </c>
      <c r="L285" s="1478">
        <f>24*Help_FC!V285/Help_FC!$Q285</f>
        <v>3.4798709677419359</v>
      </c>
      <c r="M285" s="1478">
        <f>24*Help_FC!W285/Help_FC!$Q285</f>
        <v>561.92870967741931</v>
      </c>
      <c r="N285" s="2">
        <f>100*Help_FC!H285</f>
        <v>100</v>
      </c>
      <c r="O285" s="2">
        <f t="shared" si="5"/>
        <v>641.88101983002844</v>
      </c>
      <c r="P285" s="2">
        <f t="shared" si="5"/>
        <v>411.36543909348444</v>
      </c>
      <c r="Q285" s="2">
        <f t="shared" si="5"/>
        <v>105.38243626062324</v>
      </c>
      <c r="R285" s="2">
        <f t="shared" si="4"/>
        <v>84.509915014164321</v>
      </c>
      <c r="S285" s="2">
        <f t="shared" si="4"/>
        <v>295.71671388101987</v>
      </c>
      <c r="T285" s="2">
        <f t="shared" si="4"/>
        <v>302.09405099150138</v>
      </c>
      <c r="U285" s="1478">
        <f t="shared" si="4"/>
        <v>250.47292844545134</v>
      </c>
      <c r="V285" s="1478">
        <f t="shared" si="4"/>
        <v>259.11964516129035</v>
      </c>
      <c r="W285" s="1478">
        <f t="shared" si="4"/>
        <v>32.394193548387094</v>
      </c>
      <c r="X285" s="1478">
        <f t="shared" si="4"/>
        <v>9.7380645161290325</v>
      </c>
      <c r="Y285" s="1478">
        <f t="shared" si="4"/>
        <v>3.4798709677419359</v>
      </c>
      <c r="Z285" s="1478">
        <f t="shared" si="4"/>
        <v>561.92870967741931</v>
      </c>
      <c r="AA285" s="2">
        <f t="shared" si="6"/>
        <v>100</v>
      </c>
      <c r="AC285" s="878">
        <v>1</v>
      </c>
      <c r="AE285" s="2">
        <f>+Help_FC!$G285*Help_FC!Y285</f>
        <v>296.9065155807366</v>
      </c>
      <c r="AF285" s="2">
        <f>+Help_FC!$G285*Help_FC!Z285</f>
        <v>114.45892351274789</v>
      </c>
      <c r="AG285" s="2">
        <f>+Help_FC!$G285*Help_FC!AA285</f>
        <v>0</v>
      </c>
      <c r="AH285" s="2">
        <f>+Help_FC!$G285*Help_FC!AB285</f>
        <v>189.89235127478756</v>
      </c>
      <c r="AI285" s="2">
        <f>+Help_FC!$G285*Help_FC!AC285</f>
        <v>40.623229461756381</v>
      </c>
      <c r="AJ285" s="2">
        <f>+Help_FC!$G285*Help_FC!AD285</f>
        <v>24.183569405099153</v>
      </c>
      <c r="AK285" s="2">
        <f>+Help_FC!$G285*Help_FC!AE285</f>
        <v>35.932011331444762</v>
      </c>
      <c r="AL285" s="2">
        <f>+Help_FC!$G285*Help_FC!AF285</f>
        <v>20.566572237960344</v>
      </c>
      <c r="AM285" s="2">
        <f>+Help_FC!$G285*Help_FC!AG285</f>
        <v>13.019830028328613</v>
      </c>
      <c r="AN285" s="2">
        <f>+Help_FC!$G285*Help_FC!AH285</f>
        <v>66.458923512747887</v>
      </c>
      <c r="AO285" s="2">
        <f>+Help_FC!$G285*Help_FC!AI285</f>
        <v>107.11070821529745</v>
      </c>
      <c r="AP285" s="2">
        <f>+Help_FC!$G285*Help_FC!AJ285</f>
        <v>12.016365551184869</v>
      </c>
      <c r="AQ285" s="2">
        <f>+Help_FC!$G285*Help_FC!AK285</f>
        <v>244.35127478753543</v>
      </c>
      <c r="AR285" s="1478">
        <f>+Help_FC!$G285*Help_FC!AL285</f>
        <v>30.849858356940512</v>
      </c>
      <c r="AS285" s="1478">
        <f>+Help_FC!$G285*Help_FC!AM285</f>
        <v>0</v>
      </c>
      <c r="AT285" s="2">
        <f>+Help_FC!$G285*Help_FC!AN285</f>
        <v>0</v>
      </c>
      <c r="AV285" s="5">
        <v>1</v>
      </c>
    </row>
    <row r="286" spans="1:48" x14ac:dyDescent="0.2">
      <c r="A286" s="1">
        <v>45210</v>
      </c>
      <c r="B286" s="2">
        <f>+Help_FC!$G286*Help_FC!I286</f>
        <v>641.88101983002844</v>
      </c>
      <c r="C286" s="2">
        <f>+Help_FC!$G286*Help_FC!J286</f>
        <v>411.36543909348444</v>
      </c>
      <c r="D286" s="2">
        <f>+Help_FC!$G286*Help_FC!K286</f>
        <v>105.38243626062324</v>
      </c>
      <c r="E286" s="2">
        <f>+Help_FC!$G286*Help_FC!L286</f>
        <v>84.509915014164321</v>
      </c>
      <c r="F286" s="2">
        <f>+Help_FC!$G286*Help_FC!M286</f>
        <v>295.71671388101987</v>
      </c>
      <c r="G286" s="2">
        <f>+Help_FC!$G286*Help_FC!N286</f>
        <v>302.09405099150138</v>
      </c>
      <c r="H286" s="1478">
        <f>24*Help_FC!R286/Help_FC!$Q286</f>
        <v>250.47292844545134</v>
      </c>
      <c r="I286" s="1478">
        <f>24*Help_FC!S286/Help_FC!$Q286</f>
        <v>259.11964516129035</v>
      </c>
      <c r="J286" s="1478">
        <f>24*Help_FC!T286/Help_FC!$Q286</f>
        <v>32.394193548387094</v>
      </c>
      <c r="K286" s="1478">
        <f>24*Help_FC!U286/Help_FC!$Q286</f>
        <v>9.7380645161290325</v>
      </c>
      <c r="L286" s="1478">
        <f>24*Help_FC!V286/Help_FC!$Q286</f>
        <v>3.4798709677419359</v>
      </c>
      <c r="M286" s="1478">
        <f>24*Help_FC!W286/Help_FC!$Q286</f>
        <v>561.92870967741931</v>
      </c>
      <c r="N286" s="2">
        <f>100*Help_FC!H286</f>
        <v>100</v>
      </c>
      <c r="O286" s="2">
        <f t="shared" si="5"/>
        <v>641.88101983002844</v>
      </c>
      <c r="P286" s="2">
        <f t="shared" si="5"/>
        <v>411.36543909348444</v>
      </c>
      <c r="Q286" s="2">
        <f t="shared" si="5"/>
        <v>105.38243626062324</v>
      </c>
      <c r="R286" s="2">
        <f t="shared" si="4"/>
        <v>84.509915014164321</v>
      </c>
      <c r="S286" s="2">
        <f t="shared" si="4"/>
        <v>295.71671388101987</v>
      </c>
      <c r="T286" s="2">
        <f t="shared" si="4"/>
        <v>302.09405099150138</v>
      </c>
      <c r="U286" s="1478">
        <f t="shared" si="4"/>
        <v>250.47292844545134</v>
      </c>
      <c r="V286" s="1478">
        <f t="shared" si="4"/>
        <v>259.11964516129035</v>
      </c>
      <c r="W286" s="1478">
        <f t="shared" si="4"/>
        <v>32.394193548387094</v>
      </c>
      <c r="X286" s="1478">
        <f t="shared" si="4"/>
        <v>9.7380645161290325</v>
      </c>
      <c r="Y286" s="1478">
        <f t="shared" si="4"/>
        <v>3.4798709677419359</v>
      </c>
      <c r="Z286" s="1478">
        <f t="shared" si="4"/>
        <v>561.92870967741931</v>
      </c>
      <c r="AA286" s="2">
        <f t="shared" si="6"/>
        <v>100</v>
      </c>
      <c r="AC286" s="878">
        <v>1</v>
      </c>
      <c r="AE286" s="2">
        <f>+Help_FC!$G286*Help_FC!Y286</f>
        <v>296.9065155807366</v>
      </c>
      <c r="AF286" s="2">
        <f>+Help_FC!$G286*Help_FC!Z286</f>
        <v>114.45892351274789</v>
      </c>
      <c r="AG286" s="2">
        <f>+Help_FC!$G286*Help_FC!AA286</f>
        <v>0</v>
      </c>
      <c r="AH286" s="2">
        <f>+Help_FC!$G286*Help_FC!AB286</f>
        <v>189.89235127478756</v>
      </c>
      <c r="AI286" s="2">
        <f>+Help_FC!$G286*Help_FC!AC286</f>
        <v>40.623229461756381</v>
      </c>
      <c r="AJ286" s="2">
        <f>+Help_FC!$G286*Help_FC!AD286</f>
        <v>24.183569405099153</v>
      </c>
      <c r="AK286" s="2">
        <f>+Help_FC!$G286*Help_FC!AE286</f>
        <v>35.932011331444762</v>
      </c>
      <c r="AL286" s="2">
        <f>+Help_FC!$G286*Help_FC!AF286</f>
        <v>20.566572237960344</v>
      </c>
      <c r="AM286" s="2">
        <f>+Help_FC!$G286*Help_FC!AG286</f>
        <v>13.019830028328613</v>
      </c>
      <c r="AN286" s="2">
        <f>+Help_FC!$G286*Help_FC!AH286</f>
        <v>66.458923512747887</v>
      </c>
      <c r="AO286" s="2">
        <f>+Help_FC!$G286*Help_FC!AI286</f>
        <v>107.11070821529745</v>
      </c>
      <c r="AP286" s="2">
        <f>+Help_FC!$G286*Help_FC!AJ286</f>
        <v>12.016365551184869</v>
      </c>
      <c r="AQ286" s="2">
        <f>+Help_FC!$G286*Help_FC!AK286</f>
        <v>244.35127478753543</v>
      </c>
      <c r="AR286" s="1478">
        <f>+Help_FC!$G286*Help_FC!AL286</f>
        <v>30.849858356940512</v>
      </c>
      <c r="AS286" s="1478">
        <f>+Help_FC!$G286*Help_FC!AM286</f>
        <v>0</v>
      </c>
      <c r="AT286" s="2">
        <f>+Help_FC!$G286*Help_FC!AN286</f>
        <v>0</v>
      </c>
      <c r="AV286" s="5">
        <v>1</v>
      </c>
    </row>
    <row r="287" spans="1:48" x14ac:dyDescent="0.2">
      <c r="A287" s="1">
        <v>45211</v>
      </c>
      <c r="B287" s="2">
        <f>+Help_FC!$G287*Help_FC!I287</f>
        <v>641.88101983002844</v>
      </c>
      <c r="C287" s="2">
        <f>+Help_FC!$G287*Help_FC!J287</f>
        <v>411.36543909348444</v>
      </c>
      <c r="D287" s="2">
        <f>+Help_FC!$G287*Help_FC!K287</f>
        <v>105.38243626062324</v>
      </c>
      <c r="E287" s="2">
        <f>+Help_FC!$G287*Help_FC!L287</f>
        <v>84.509915014164321</v>
      </c>
      <c r="F287" s="2">
        <f>+Help_FC!$G287*Help_FC!M287</f>
        <v>295.71671388101987</v>
      </c>
      <c r="G287" s="2">
        <f>+Help_FC!$G287*Help_FC!N287</f>
        <v>302.09405099150138</v>
      </c>
      <c r="H287" s="1478">
        <f>24*Help_FC!R287/Help_FC!$Q287</f>
        <v>250.47292844545134</v>
      </c>
      <c r="I287" s="1478">
        <f>24*Help_FC!S287/Help_FC!$Q287</f>
        <v>259.11964516129035</v>
      </c>
      <c r="J287" s="1478">
        <f>24*Help_FC!T287/Help_FC!$Q287</f>
        <v>32.394193548387094</v>
      </c>
      <c r="K287" s="1478">
        <f>24*Help_FC!U287/Help_FC!$Q287</f>
        <v>9.7380645161290325</v>
      </c>
      <c r="L287" s="1478">
        <f>24*Help_FC!V287/Help_FC!$Q287</f>
        <v>3.4798709677419359</v>
      </c>
      <c r="M287" s="1478">
        <f>24*Help_FC!W287/Help_FC!$Q287</f>
        <v>561.92870967741931</v>
      </c>
      <c r="N287" s="2">
        <f>100*Help_FC!H287</f>
        <v>100</v>
      </c>
      <c r="O287" s="2">
        <f t="shared" si="5"/>
        <v>641.88101983002844</v>
      </c>
      <c r="P287" s="2">
        <f t="shared" si="5"/>
        <v>411.36543909348444</v>
      </c>
      <c r="Q287" s="2">
        <f t="shared" si="5"/>
        <v>105.38243626062324</v>
      </c>
      <c r="R287" s="2">
        <f t="shared" si="4"/>
        <v>84.509915014164321</v>
      </c>
      <c r="S287" s="2">
        <f t="shared" si="4"/>
        <v>295.71671388101987</v>
      </c>
      <c r="T287" s="2">
        <f t="shared" si="4"/>
        <v>302.09405099150138</v>
      </c>
      <c r="U287" s="1478">
        <f t="shared" si="4"/>
        <v>250.47292844545134</v>
      </c>
      <c r="V287" s="1478">
        <f t="shared" si="4"/>
        <v>259.11964516129035</v>
      </c>
      <c r="W287" s="1478">
        <f t="shared" si="4"/>
        <v>32.394193548387094</v>
      </c>
      <c r="X287" s="1478">
        <f t="shared" si="4"/>
        <v>9.7380645161290325</v>
      </c>
      <c r="Y287" s="1478">
        <f t="shared" si="4"/>
        <v>3.4798709677419359</v>
      </c>
      <c r="Z287" s="1478">
        <f t="shared" si="4"/>
        <v>561.92870967741931</v>
      </c>
      <c r="AA287" s="2">
        <f t="shared" si="6"/>
        <v>100</v>
      </c>
      <c r="AC287" s="878">
        <v>1</v>
      </c>
      <c r="AE287" s="2">
        <f>+Help_FC!$G287*Help_FC!Y287</f>
        <v>296.9065155807366</v>
      </c>
      <c r="AF287" s="2">
        <f>+Help_FC!$G287*Help_FC!Z287</f>
        <v>114.45892351274789</v>
      </c>
      <c r="AG287" s="2">
        <f>+Help_FC!$G287*Help_FC!AA287</f>
        <v>0</v>
      </c>
      <c r="AH287" s="2">
        <f>+Help_FC!$G287*Help_FC!AB287</f>
        <v>189.89235127478756</v>
      </c>
      <c r="AI287" s="2">
        <f>+Help_FC!$G287*Help_FC!AC287</f>
        <v>40.623229461756381</v>
      </c>
      <c r="AJ287" s="2">
        <f>+Help_FC!$G287*Help_FC!AD287</f>
        <v>24.183569405099153</v>
      </c>
      <c r="AK287" s="2">
        <f>+Help_FC!$G287*Help_FC!AE287</f>
        <v>35.932011331444762</v>
      </c>
      <c r="AL287" s="2">
        <f>+Help_FC!$G287*Help_FC!AF287</f>
        <v>20.566572237960344</v>
      </c>
      <c r="AM287" s="2">
        <f>+Help_FC!$G287*Help_FC!AG287</f>
        <v>13.019830028328613</v>
      </c>
      <c r="AN287" s="2">
        <f>+Help_FC!$G287*Help_FC!AH287</f>
        <v>66.458923512747887</v>
      </c>
      <c r="AO287" s="2">
        <f>+Help_FC!$G287*Help_FC!AI287</f>
        <v>107.11070821529745</v>
      </c>
      <c r="AP287" s="2">
        <f>+Help_FC!$G287*Help_FC!AJ287</f>
        <v>12.016365551184869</v>
      </c>
      <c r="AQ287" s="2">
        <f>+Help_FC!$G287*Help_FC!AK287</f>
        <v>244.35127478753543</v>
      </c>
      <c r="AR287" s="1478">
        <f>+Help_FC!$G287*Help_FC!AL287</f>
        <v>30.849858356940512</v>
      </c>
      <c r="AS287" s="1478">
        <f>+Help_FC!$G287*Help_FC!AM287</f>
        <v>0</v>
      </c>
      <c r="AT287" s="2">
        <f>+Help_FC!$G287*Help_FC!AN287</f>
        <v>0</v>
      </c>
      <c r="AV287" s="5">
        <v>1</v>
      </c>
    </row>
    <row r="288" spans="1:48" x14ac:dyDescent="0.2">
      <c r="A288" s="1">
        <v>45212</v>
      </c>
      <c r="B288" s="2">
        <f>+Help_FC!$G288*Help_FC!I288</f>
        <v>641.88101983002844</v>
      </c>
      <c r="C288" s="2">
        <f>+Help_FC!$G288*Help_FC!J288</f>
        <v>411.36543909348444</v>
      </c>
      <c r="D288" s="2">
        <f>+Help_FC!$G288*Help_FC!K288</f>
        <v>105.38243626062324</v>
      </c>
      <c r="E288" s="2">
        <f>+Help_FC!$G288*Help_FC!L288</f>
        <v>84.509915014164321</v>
      </c>
      <c r="F288" s="2">
        <f>+Help_FC!$G288*Help_FC!M288</f>
        <v>295.71671388101987</v>
      </c>
      <c r="G288" s="2">
        <f>+Help_FC!$G288*Help_FC!N288</f>
        <v>302.09405099150138</v>
      </c>
      <c r="H288" s="1478">
        <f>24*Help_FC!R288/Help_FC!$Q288</f>
        <v>250.47292844545134</v>
      </c>
      <c r="I288" s="1478">
        <f>24*Help_FC!S288/Help_FC!$Q288</f>
        <v>259.11964516129035</v>
      </c>
      <c r="J288" s="1478">
        <f>24*Help_FC!T288/Help_FC!$Q288</f>
        <v>32.394193548387094</v>
      </c>
      <c r="K288" s="1478">
        <f>24*Help_FC!U288/Help_FC!$Q288</f>
        <v>9.7380645161290325</v>
      </c>
      <c r="L288" s="1478">
        <f>24*Help_FC!V288/Help_FC!$Q288</f>
        <v>3.4798709677419359</v>
      </c>
      <c r="M288" s="1478">
        <f>24*Help_FC!W288/Help_FC!$Q288</f>
        <v>561.92870967741931</v>
      </c>
      <c r="N288" s="2">
        <f>100*Help_FC!H288</f>
        <v>100</v>
      </c>
      <c r="O288" s="2">
        <f t="shared" si="5"/>
        <v>641.88101983002844</v>
      </c>
      <c r="P288" s="2">
        <f t="shared" si="5"/>
        <v>411.36543909348444</v>
      </c>
      <c r="Q288" s="2">
        <f t="shared" si="5"/>
        <v>105.38243626062324</v>
      </c>
      <c r="R288" s="2">
        <f t="shared" si="4"/>
        <v>84.509915014164321</v>
      </c>
      <c r="S288" s="2">
        <f t="shared" si="4"/>
        <v>295.71671388101987</v>
      </c>
      <c r="T288" s="2">
        <f t="shared" si="4"/>
        <v>302.09405099150138</v>
      </c>
      <c r="U288" s="1478">
        <f t="shared" si="4"/>
        <v>250.47292844545134</v>
      </c>
      <c r="V288" s="1478">
        <f t="shared" si="4"/>
        <v>259.11964516129035</v>
      </c>
      <c r="W288" s="1478">
        <f t="shared" si="4"/>
        <v>32.394193548387094</v>
      </c>
      <c r="X288" s="1478">
        <f t="shared" si="4"/>
        <v>9.7380645161290325</v>
      </c>
      <c r="Y288" s="1478">
        <f t="shared" si="4"/>
        <v>3.4798709677419359</v>
      </c>
      <c r="Z288" s="1478">
        <f t="shared" si="4"/>
        <v>561.92870967741931</v>
      </c>
      <c r="AA288" s="2">
        <f t="shared" si="6"/>
        <v>100</v>
      </c>
      <c r="AC288" s="878">
        <v>1</v>
      </c>
      <c r="AE288" s="2">
        <f>+Help_FC!$G288*Help_FC!Y288</f>
        <v>296.9065155807366</v>
      </c>
      <c r="AF288" s="2">
        <f>+Help_FC!$G288*Help_FC!Z288</f>
        <v>114.45892351274789</v>
      </c>
      <c r="AG288" s="2">
        <f>+Help_FC!$G288*Help_FC!AA288</f>
        <v>0</v>
      </c>
      <c r="AH288" s="2">
        <f>+Help_FC!$G288*Help_FC!AB288</f>
        <v>189.89235127478756</v>
      </c>
      <c r="AI288" s="2">
        <f>+Help_FC!$G288*Help_FC!AC288</f>
        <v>40.623229461756381</v>
      </c>
      <c r="AJ288" s="2">
        <f>+Help_FC!$G288*Help_FC!AD288</f>
        <v>24.183569405099153</v>
      </c>
      <c r="AK288" s="2">
        <f>+Help_FC!$G288*Help_FC!AE288</f>
        <v>35.932011331444762</v>
      </c>
      <c r="AL288" s="2">
        <f>+Help_FC!$G288*Help_FC!AF288</f>
        <v>20.566572237960344</v>
      </c>
      <c r="AM288" s="2">
        <f>+Help_FC!$G288*Help_FC!AG288</f>
        <v>13.019830028328613</v>
      </c>
      <c r="AN288" s="2">
        <f>+Help_FC!$G288*Help_FC!AH288</f>
        <v>66.458923512747887</v>
      </c>
      <c r="AO288" s="2">
        <f>+Help_FC!$G288*Help_FC!AI288</f>
        <v>107.11070821529745</v>
      </c>
      <c r="AP288" s="2">
        <f>+Help_FC!$G288*Help_FC!AJ288</f>
        <v>12.016365551184869</v>
      </c>
      <c r="AQ288" s="2">
        <f>+Help_FC!$G288*Help_FC!AK288</f>
        <v>244.35127478753543</v>
      </c>
      <c r="AR288" s="1478">
        <f>+Help_FC!$G288*Help_FC!AL288</f>
        <v>30.849858356940512</v>
      </c>
      <c r="AS288" s="1478">
        <f>+Help_FC!$G288*Help_FC!AM288</f>
        <v>0</v>
      </c>
      <c r="AT288" s="2">
        <f>+Help_FC!$G288*Help_FC!AN288</f>
        <v>0</v>
      </c>
      <c r="AV288" s="5">
        <v>1</v>
      </c>
    </row>
    <row r="289" spans="1:48" x14ac:dyDescent="0.2">
      <c r="A289" s="1">
        <v>45213</v>
      </c>
      <c r="B289" s="2">
        <f>+Help_FC!$G289*Help_FC!I289</f>
        <v>641.88101983002844</v>
      </c>
      <c r="C289" s="2">
        <f>+Help_FC!$G289*Help_FC!J289</f>
        <v>411.36543909348444</v>
      </c>
      <c r="D289" s="2">
        <f>+Help_FC!$G289*Help_FC!K289</f>
        <v>105.38243626062324</v>
      </c>
      <c r="E289" s="2">
        <f>+Help_FC!$G289*Help_FC!L289</f>
        <v>84.509915014164321</v>
      </c>
      <c r="F289" s="2">
        <f>+Help_FC!$G289*Help_FC!M289</f>
        <v>295.71671388101987</v>
      </c>
      <c r="G289" s="2">
        <f>+Help_FC!$G289*Help_FC!N289</f>
        <v>302.09405099150138</v>
      </c>
      <c r="H289" s="1478">
        <f>24*Help_FC!R289/Help_FC!$Q289</f>
        <v>250.47292844545134</v>
      </c>
      <c r="I289" s="1478">
        <f>24*Help_FC!S289/Help_FC!$Q289</f>
        <v>259.11964516129035</v>
      </c>
      <c r="J289" s="1478">
        <f>24*Help_FC!T289/Help_FC!$Q289</f>
        <v>32.394193548387094</v>
      </c>
      <c r="K289" s="1478">
        <f>24*Help_FC!U289/Help_FC!$Q289</f>
        <v>9.7380645161290325</v>
      </c>
      <c r="L289" s="1478">
        <f>24*Help_FC!V289/Help_FC!$Q289</f>
        <v>3.4798709677419359</v>
      </c>
      <c r="M289" s="1478">
        <f>24*Help_FC!W289/Help_FC!$Q289</f>
        <v>561.92870967741931</v>
      </c>
      <c r="N289" s="2">
        <f>100*Help_FC!H289</f>
        <v>100</v>
      </c>
      <c r="O289" s="2">
        <f t="shared" si="5"/>
        <v>641.88101983002844</v>
      </c>
      <c r="P289" s="2">
        <f t="shared" si="5"/>
        <v>411.36543909348444</v>
      </c>
      <c r="Q289" s="2">
        <f t="shared" si="5"/>
        <v>105.38243626062324</v>
      </c>
      <c r="R289" s="2">
        <f t="shared" si="4"/>
        <v>84.509915014164321</v>
      </c>
      <c r="S289" s="2">
        <f t="shared" si="4"/>
        <v>295.71671388101987</v>
      </c>
      <c r="T289" s="2">
        <f t="shared" si="4"/>
        <v>302.09405099150138</v>
      </c>
      <c r="U289" s="1478">
        <f t="shared" si="4"/>
        <v>250.47292844545134</v>
      </c>
      <c r="V289" s="1478">
        <f t="shared" si="4"/>
        <v>259.11964516129035</v>
      </c>
      <c r="W289" s="1478">
        <f t="shared" si="4"/>
        <v>32.394193548387094</v>
      </c>
      <c r="X289" s="1478">
        <f t="shared" si="4"/>
        <v>9.7380645161290325</v>
      </c>
      <c r="Y289" s="1478">
        <f t="shared" si="4"/>
        <v>3.4798709677419359</v>
      </c>
      <c r="Z289" s="1478">
        <f t="shared" si="4"/>
        <v>561.92870967741931</v>
      </c>
      <c r="AA289" s="2">
        <f t="shared" si="6"/>
        <v>100</v>
      </c>
      <c r="AC289" s="878">
        <v>1</v>
      </c>
      <c r="AE289" s="2">
        <f>+Help_FC!$G289*Help_FC!Y289</f>
        <v>296.9065155807366</v>
      </c>
      <c r="AF289" s="2">
        <f>+Help_FC!$G289*Help_FC!Z289</f>
        <v>114.45892351274789</v>
      </c>
      <c r="AG289" s="2">
        <f>+Help_FC!$G289*Help_FC!AA289</f>
        <v>0</v>
      </c>
      <c r="AH289" s="2">
        <f>+Help_FC!$G289*Help_FC!AB289</f>
        <v>189.89235127478756</v>
      </c>
      <c r="AI289" s="2">
        <f>+Help_FC!$G289*Help_FC!AC289</f>
        <v>40.623229461756381</v>
      </c>
      <c r="AJ289" s="2">
        <f>+Help_FC!$G289*Help_FC!AD289</f>
        <v>24.183569405099153</v>
      </c>
      <c r="AK289" s="2">
        <f>+Help_FC!$G289*Help_FC!AE289</f>
        <v>35.932011331444762</v>
      </c>
      <c r="AL289" s="2">
        <f>+Help_FC!$G289*Help_FC!AF289</f>
        <v>20.566572237960344</v>
      </c>
      <c r="AM289" s="2">
        <f>+Help_FC!$G289*Help_FC!AG289</f>
        <v>13.019830028328613</v>
      </c>
      <c r="AN289" s="2">
        <f>+Help_FC!$G289*Help_FC!AH289</f>
        <v>66.458923512747887</v>
      </c>
      <c r="AO289" s="2">
        <f>+Help_FC!$G289*Help_FC!AI289</f>
        <v>107.11070821529745</v>
      </c>
      <c r="AP289" s="2">
        <f>+Help_FC!$G289*Help_FC!AJ289</f>
        <v>12.016365551184869</v>
      </c>
      <c r="AQ289" s="2">
        <f>+Help_FC!$G289*Help_FC!AK289</f>
        <v>244.35127478753543</v>
      </c>
      <c r="AR289" s="1478">
        <f>+Help_FC!$G289*Help_FC!AL289</f>
        <v>30.849858356940512</v>
      </c>
      <c r="AS289" s="1478">
        <f>+Help_FC!$G289*Help_FC!AM289</f>
        <v>0</v>
      </c>
      <c r="AT289" s="2">
        <f>+Help_FC!$G289*Help_FC!AN289</f>
        <v>0</v>
      </c>
      <c r="AV289" s="5">
        <v>1</v>
      </c>
    </row>
    <row r="290" spans="1:48" x14ac:dyDescent="0.2">
      <c r="A290" s="1">
        <v>45214</v>
      </c>
      <c r="B290" s="2">
        <f>+Help_FC!$G290*Help_FC!I290</f>
        <v>641.88101983002844</v>
      </c>
      <c r="C290" s="2">
        <f>+Help_FC!$G290*Help_FC!J290</f>
        <v>411.36543909348444</v>
      </c>
      <c r="D290" s="2">
        <f>+Help_FC!$G290*Help_FC!K290</f>
        <v>105.38243626062324</v>
      </c>
      <c r="E290" s="2">
        <f>+Help_FC!$G290*Help_FC!L290</f>
        <v>84.509915014164321</v>
      </c>
      <c r="F290" s="2">
        <f>+Help_FC!$G290*Help_FC!M290</f>
        <v>295.71671388101987</v>
      </c>
      <c r="G290" s="2">
        <f>+Help_FC!$G290*Help_FC!N290</f>
        <v>302.09405099150138</v>
      </c>
      <c r="H290" s="1478">
        <f>24*Help_FC!R290/Help_FC!$Q290</f>
        <v>250.47292844545134</v>
      </c>
      <c r="I290" s="1478">
        <f>24*Help_FC!S290/Help_FC!$Q290</f>
        <v>259.11964516129035</v>
      </c>
      <c r="J290" s="1478">
        <f>24*Help_FC!T290/Help_FC!$Q290</f>
        <v>32.394193548387094</v>
      </c>
      <c r="K290" s="1478">
        <f>24*Help_FC!U290/Help_FC!$Q290</f>
        <v>9.7380645161290325</v>
      </c>
      <c r="L290" s="1478">
        <f>24*Help_FC!V290/Help_FC!$Q290</f>
        <v>3.4798709677419359</v>
      </c>
      <c r="M290" s="1478">
        <f>24*Help_FC!W290/Help_FC!$Q290</f>
        <v>561.92870967741931</v>
      </c>
      <c r="N290" s="2">
        <f>100*Help_FC!H290</f>
        <v>100</v>
      </c>
      <c r="O290" s="2">
        <f t="shared" si="5"/>
        <v>641.88101983002844</v>
      </c>
      <c r="P290" s="2">
        <f t="shared" si="5"/>
        <v>411.36543909348444</v>
      </c>
      <c r="Q290" s="2">
        <f t="shared" si="5"/>
        <v>105.38243626062324</v>
      </c>
      <c r="R290" s="2">
        <f t="shared" si="4"/>
        <v>84.509915014164321</v>
      </c>
      <c r="S290" s="2">
        <f t="shared" si="4"/>
        <v>295.71671388101987</v>
      </c>
      <c r="T290" s="2">
        <f t="shared" si="4"/>
        <v>302.09405099150138</v>
      </c>
      <c r="U290" s="1478">
        <f t="shared" si="4"/>
        <v>250.47292844545134</v>
      </c>
      <c r="V290" s="1478">
        <f t="shared" si="4"/>
        <v>259.11964516129035</v>
      </c>
      <c r="W290" s="1478">
        <f t="shared" si="4"/>
        <v>32.394193548387094</v>
      </c>
      <c r="X290" s="1478">
        <f t="shared" si="4"/>
        <v>9.7380645161290325</v>
      </c>
      <c r="Y290" s="1478">
        <f t="shared" si="4"/>
        <v>3.4798709677419359</v>
      </c>
      <c r="Z290" s="1478">
        <f t="shared" si="4"/>
        <v>561.92870967741931</v>
      </c>
      <c r="AA290" s="2">
        <f t="shared" si="6"/>
        <v>100</v>
      </c>
      <c r="AC290" s="878">
        <v>1</v>
      </c>
      <c r="AE290" s="2">
        <f>+Help_FC!$G290*Help_FC!Y290</f>
        <v>296.9065155807366</v>
      </c>
      <c r="AF290" s="2">
        <f>+Help_FC!$G290*Help_FC!Z290</f>
        <v>114.45892351274789</v>
      </c>
      <c r="AG290" s="2">
        <f>+Help_FC!$G290*Help_FC!AA290</f>
        <v>0</v>
      </c>
      <c r="AH290" s="2">
        <f>+Help_FC!$G290*Help_FC!AB290</f>
        <v>189.89235127478756</v>
      </c>
      <c r="AI290" s="2">
        <f>+Help_FC!$G290*Help_FC!AC290</f>
        <v>40.623229461756381</v>
      </c>
      <c r="AJ290" s="2">
        <f>+Help_FC!$G290*Help_FC!AD290</f>
        <v>24.183569405099153</v>
      </c>
      <c r="AK290" s="2">
        <f>+Help_FC!$G290*Help_FC!AE290</f>
        <v>35.932011331444762</v>
      </c>
      <c r="AL290" s="2">
        <f>+Help_FC!$G290*Help_FC!AF290</f>
        <v>20.566572237960344</v>
      </c>
      <c r="AM290" s="2">
        <f>+Help_FC!$G290*Help_FC!AG290</f>
        <v>13.019830028328613</v>
      </c>
      <c r="AN290" s="2">
        <f>+Help_FC!$G290*Help_FC!AH290</f>
        <v>66.458923512747887</v>
      </c>
      <c r="AO290" s="2">
        <f>+Help_FC!$G290*Help_FC!AI290</f>
        <v>107.11070821529745</v>
      </c>
      <c r="AP290" s="2">
        <f>+Help_FC!$G290*Help_FC!AJ290</f>
        <v>12.016365551184869</v>
      </c>
      <c r="AQ290" s="2">
        <f>+Help_FC!$G290*Help_FC!AK290</f>
        <v>244.35127478753543</v>
      </c>
      <c r="AR290" s="1478">
        <f>+Help_FC!$G290*Help_FC!AL290</f>
        <v>30.849858356940512</v>
      </c>
      <c r="AS290" s="1478">
        <f>+Help_FC!$G290*Help_FC!AM290</f>
        <v>0</v>
      </c>
      <c r="AT290" s="2">
        <f>+Help_FC!$G290*Help_FC!AN290</f>
        <v>0</v>
      </c>
      <c r="AV290" s="5">
        <v>1</v>
      </c>
    </row>
    <row r="291" spans="1:48" x14ac:dyDescent="0.2">
      <c r="A291" s="1">
        <v>45215</v>
      </c>
      <c r="B291" s="2">
        <f>+Help_FC!$G291*Help_FC!I291</f>
        <v>641.88101983002844</v>
      </c>
      <c r="C291" s="2">
        <f>+Help_FC!$G291*Help_FC!J291</f>
        <v>411.36543909348444</v>
      </c>
      <c r="D291" s="2">
        <f>+Help_FC!$G291*Help_FC!K291</f>
        <v>105.38243626062324</v>
      </c>
      <c r="E291" s="2">
        <f>+Help_FC!$G291*Help_FC!L291</f>
        <v>84.509915014164321</v>
      </c>
      <c r="F291" s="2">
        <f>+Help_FC!$G291*Help_FC!M291</f>
        <v>295.71671388101987</v>
      </c>
      <c r="G291" s="2">
        <f>+Help_FC!$G291*Help_FC!N291</f>
        <v>302.09405099150138</v>
      </c>
      <c r="H291" s="1478">
        <f>24*Help_FC!R291/Help_FC!$Q291</f>
        <v>250.47292844545134</v>
      </c>
      <c r="I291" s="1478">
        <f>24*Help_FC!S291/Help_FC!$Q291</f>
        <v>259.11964516129035</v>
      </c>
      <c r="J291" s="1478">
        <f>24*Help_FC!T291/Help_FC!$Q291</f>
        <v>32.394193548387094</v>
      </c>
      <c r="K291" s="1478">
        <f>24*Help_FC!U291/Help_FC!$Q291</f>
        <v>9.7380645161290325</v>
      </c>
      <c r="L291" s="1478">
        <f>24*Help_FC!V291/Help_FC!$Q291</f>
        <v>3.4798709677419359</v>
      </c>
      <c r="M291" s="1478">
        <f>24*Help_FC!W291/Help_FC!$Q291</f>
        <v>561.92870967741931</v>
      </c>
      <c r="N291" s="2">
        <f>100*Help_FC!H291</f>
        <v>100</v>
      </c>
      <c r="O291" s="2">
        <f t="shared" si="5"/>
        <v>641.88101983002844</v>
      </c>
      <c r="P291" s="2">
        <f t="shared" si="5"/>
        <v>411.36543909348444</v>
      </c>
      <c r="Q291" s="2">
        <f t="shared" si="5"/>
        <v>105.38243626062324</v>
      </c>
      <c r="R291" s="2">
        <f t="shared" si="4"/>
        <v>84.509915014164321</v>
      </c>
      <c r="S291" s="2">
        <f t="shared" si="4"/>
        <v>295.71671388101987</v>
      </c>
      <c r="T291" s="2">
        <f t="shared" si="4"/>
        <v>302.09405099150138</v>
      </c>
      <c r="U291" s="1478">
        <f t="shared" si="4"/>
        <v>250.47292844545134</v>
      </c>
      <c r="V291" s="1478">
        <f t="shared" si="4"/>
        <v>259.11964516129035</v>
      </c>
      <c r="W291" s="1478">
        <f t="shared" si="4"/>
        <v>32.394193548387094</v>
      </c>
      <c r="X291" s="1478">
        <f t="shared" si="4"/>
        <v>9.7380645161290325</v>
      </c>
      <c r="Y291" s="1478">
        <f t="shared" si="4"/>
        <v>3.4798709677419359</v>
      </c>
      <c r="Z291" s="1478">
        <f t="shared" si="4"/>
        <v>561.92870967741931</v>
      </c>
      <c r="AA291" s="2">
        <f t="shared" si="6"/>
        <v>100</v>
      </c>
      <c r="AC291" s="878">
        <v>1</v>
      </c>
      <c r="AE291" s="2">
        <f>+Help_FC!$G291*Help_FC!Y291</f>
        <v>296.9065155807366</v>
      </c>
      <c r="AF291" s="2">
        <f>+Help_FC!$G291*Help_FC!Z291</f>
        <v>114.45892351274789</v>
      </c>
      <c r="AG291" s="2">
        <f>+Help_FC!$G291*Help_FC!AA291</f>
        <v>0</v>
      </c>
      <c r="AH291" s="2">
        <f>+Help_FC!$G291*Help_FC!AB291</f>
        <v>189.89235127478756</v>
      </c>
      <c r="AI291" s="2">
        <f>+Help_FC!$G291*Help_FC!AC291</f>
        <v>40.623229461756381</v>
      </c>
      <c r="AJ291" s="2">
        <f>+Help_FC!$G291*Help_FC!AD291</f>
        <v>24.183569405099153</v>
      </c>
      <c r="AK291" s="2">
        <f>+Help_FC!$G291*Help_FC!AE291</f>
        <v>35.932011331444762</v>
      </c>
      <c r="AL291" s="2">
        <f>+Help_FC!$G291*Help_FC!AF291</f>
        <v>20.566572237960344</v>
      </c>
      <c r="AM291" s="2">
        <f>+Help_FC!$G291*Help_FC!AG291</f>
        <v>13.019830028328613</v>
      </c>
      <c r="AN291" s="2">
        <f>+Help_FC!$G291*Help_FC!AH291</f>
        <v>66.458923512747887</v>
      </c>
      <c r="AO291" s="2">
        <f>+Help_FC!$G291*Help_FC!AI291</f>
        <v>107.11070821529745</v>
      </c>
      <c r="AP291" s="2">
        <f>+Help_FC!$G291*Help_FC!AJ291</f>
        <v>12.016365551184869</v>
      </c>
      <c r="AQ291" s="2">
        <f>+Help_FC!$G291*Help_FC!AK291</f>
        <v>244.35127478753543</v>
      </c>
      <c r="AR291" s="1478">
        <f>+Help_FC!$G291*Help_FC!AL291</f>
        <v>30.849858356940512</v>
      </c>
      <c r="AS291" s="1478">
        <f>+Help_FC!$G291*Help_FC!AM291</f>
        <v>0</v>
      </c>
      <c r="AT291" s="2">
        <f>+Help_FC!$G291*Help_FC!AN291</f>
        <v>0</v>
      </c>
      <c r="AV291" s="5">
        <v>1</v>
      </c>
    </row>
    <row r="292" spans="1:48" x14ac:dyDescent="0.2">
      <c r="A292" s="1">
        <v>45216</v>
      </c>
      <c r="B292" s="2">
        <f>+Help_FC!$G292*Help_FC!I292</f>
        <v>320.94050991501422</v>
      </c>
      <c r="C292" s="2">
        <f>+Help_FC!$G292*Help_FC!J292</f>
        <v>205.68271954674222</v>
      </c>
      <c r="D292" s="2">
        <f>+Help_FC!$G292*Help_FC!K292</f>
        <v>52.691218130311618</v>
      </c>
      <c r="E292" s="2">
        <f>+Help_FC!$G292*Help_FC!L292</f>
        <v>42.25495750708216</v>
      </c>
      <c r="F292" s="2">
        <f>+Help_FC!$G292*Help_FC!M292</f>
        <v>147.85835694050994</v>
      </c>
      <c r="G292" s="2">
        <f>+Help_FC!$G292*Help_FC!N292</f>
        <v>151.04702549575069</v>
      </c>
      <c r="H292" s="1478">
        <f>24*Help_FC!R292/Help_FC!$Q292</f>
        <v>250.47292844545134</v>
      </c>
      <c r="I292" s="1478">
        <f>24*Help_FC!S292/Help_FC!$Q292</f>
        <v>259.11964516129035</v>
      </c>
      <c r="J292" s="1478">
        <f>24*Help_FC!T292/Help_FC!$Q292</f>
        <v>32.394193548387094</v>
      </c>
      <c r="K292" s="1478">
        <f>24*Help_FC!U292/Help_FC!$Q292</f>
        <v>9.7380645161290325</v>
      </c>
      <c r="L292" s="1478">
        <f>24*Help_FC!V292/Help_FC!$Q292</f>
        <v>3.4798709677419359</v>
      </c>
      <c r="M292" s="1478">
        <f>24*Help_FC!W292/Help_FC!$Q292</f>
        <v>561.92870967741931</v>
      </c>
      <c r="N292" s="2">
        <f>100*Help_FC!H292</f>
        <v>50</v>
      </c>
      <c r="O292" s="2">
        <f t="shared" si="5"/>
        <v>320.94050991501422</v>
      </c>
      <c r="P292" s="2">
        <f t="shared" si="5"/>
        <v>205.68271954674222</v>
      </c>
      <c r="Q292" s="2">
        <f t="shared" si="5"/>
        <v>52.691218130311618</v>
      </c>
      <c r="R292" s="2">
        <f t="shared" si="4"/>
        <v>42.25495750708216</v>
      </c>
      <c r="S292" s="2">
        <f t="shared" si="4"/>
        <v>147.85835694050994</v>
      </c>
      <c r="T292" s="2">
        <f t="shared" si="4"/>
        <v>151.04702549575069</v>
      </c>
      <c r="U292" s="1478">
        <f t="shared" si="4"/>
        <v>250.47292844545134</v>
      </c>
      <c r="V292" s="1478">
        <f t="shared" si="4"/>
        <v>259.11964516129035</v>
      </c>
      <c r="W292" s="1478">
        <f t="shared" si="4"/>
        <v>32.394193548387094</v>
      </c>
      <c r="X292" s="1478">
        <f t="shared" si="4"/>
        <v>9.7380645161290325</v>
      </c>
      <c r="Y292" s="1478">
        <f t="shared" si="4"/>
        <v>3.4798709677419359</v>
      </c>
      <c r="Z292" s="1478">
        <f t="shared" si="4"/>
        <v>561.92870967741931</v>
      </c>
      <c r="AA292" s="2">
        <f t="shared" si="6"/>
        <v>50</v>
      </c>
      <c r="AC292" s="878">
        <v>1</v>
      </c>
      <c r="AE292" s="2">
        <f>+Help_FC!$G292*Help_FC!Y292</f>
        <v>148.4532577903683</v>
      </c>
      <c r="AF292" s="2">
        <f>+Help_FC!$G292*Help_FC!Z292</f>
        <v>57.229461756373944</v>
      </c>
      <c r="AG292" s="2">
        <f>+Help_FC!$G292*Help_FC!AA292</f>
        <v>0</v>
      </c>
      <c r="AH292" s="2">
        <f>+Help_FC!$G292*Help_FC!AB292</f>
        <v>94.946175637393779</v>
      </c>
      <c r="AI292" s="2">
        <f>+Help_FC!$G292*Help_FC!AC292</f>
        <v>20.31161473087819</v>
      </c>
      <c r="AJ292" s="2">
        <f>+Help_FC!$G292*Help_FC!AD292</f>
        <v>12.091784702549576</v>
      </c>
      <c r="AK292" s="2">
        <f>+Help_FC!$G292*Help_FC!AE292</f>
        <v>17.966005665722381</v>
      </c>
      <c r="AL292" s="2">
        <f>+Help_FC!$G292*Help_FC!AF292</f>
        <v>10.283286118980172</v>
      </c>
      <c r="AM292" s="2">
        <f>+Help_FC!$G292*Help_FC!AG292</f>
        <v>6.5099150141643065</v>
      </c>
      <c r="AN292" s="2">
        <f>+Help_FC!$G292*Help_FC!AH292</f>
        <v>33.229461756373944</v>
      </c>
      <c r="AO292" s="2">
        <f>+Help_FC!$G292*Help_FC!AI292</f>
        <v>53.555354107648725</v>
      </c>
      <c r="AP292" s="2">
        <f>+Help_FC!$G292*Help_FC!AJ292</f>
        <v>6.0081827755924344</v>
      </c>
      <c r="AQ292" s="2">
        <f>+Help_FC!$G292*Help_FC!AK292</f>
        <v>122.17563739376772</v>
      </c>
      <c r="AR292" s="1478">
        <f>+Help_FC!$G292*Help_FC!AL292</f>
        <v>15.424929178470256</v>
      </c>
      <c r="AS292" s="1478">
        <f>+Help_FC!$G292*Help_FC!AM292</f>
        <v>0</v>
      </c>
      <c r="AT292" s="2">
        <f>+Help_FC!$G292*Help_FC!AN292</f>
        <v>0</v>
      </c>
      <c r="AV292" s="5">
        <v>1</v>
      </c>
    </row>
    <row r="293" spans="1:48" x14ac:dyDescent="0.2">
      <c r="A293" s="1">
        <v>45217</v>
      </c>
      <c r="B293" s="2">
        <f>+Help_FC!$G293*Help_FC!I293</f>
        <v>641.88101983002844</v>
      </c>
      <c r="C293" s="2">
        <f>+Help_FC!$G293*Help_FC!J293</f>
        <v>411.36543909348444</v>
      </c>
      <c r="D293" s="2">
        <f>+Help_FC!$G293*Help_FC!K293</f>
        <v>105.38243626062324</v>
      </c>
      <c r="E293" s="2">
        <f>+Help_FC!$G293*Help_FC!L293</f>
        <v>84.509915014164321</v>
      </c>
      <c r="F293" s="2">
        <f>+Help_FC!$G293*Help_FC!M293</f>
        <v>295.71671388101987</v>
      </c>
      <c r="G293" s="2">
        <f>+Help_FC!$G293*Help_FC!N293</f>
        <v>302.09405099150138</v>
      </c>
      <c r="H293" s="1478">
        <f>24*Help_FC!R293/Help_FC!$Q293</f>
        <v>250.47292844545134</v>
      </c>
      <c r="I293" s="1478">
        <f>24*Help_FC!S293/Help_FC!$Q293</f>
        <v>259.11964516129035</v>
      </c>
      <c r="J293" s="1478">
        <f>24*Help_FC!T293/Help_FC!$Q293</f>
        <v>32.394193548387094</v>
      </c>
      <c r="K293" s="1478">
        <f>24*Help_FC!U293/Help_FC!$Q293</f>
        <v>9.7380645161290325</v>
      </c>
      <c r="L293" s="1478">
        <f>24*Help_FC!V293/Help_FC!$Q293</f>
        <v>3.4798709677419359</v>
      </c>
      <c r="M293" s="1478">
        <f>24*Help_FC!W293/Help_FC!$Q293</f>
        <v>561.92870967741931</v>
      </c>
      <c r="N293" s="2">
        <f>100*Help_FC!H293</f>
        <v>100</v>
      </c>
      <c r="O293" s="2">
        <f t="shared" si="5"/>
        <v>641.88101983002844</v>
      </c>
      <c r="P293" s="2">
        <f t="shared" si="5"/>
        <v>411.36543909348444</v>
      </c>
      <c r="Q293" s="2">
        <f t="shared" si="5"/>
        <v>105.38243626062324</v>
      </c>
      <c r="R293" s="2">
        <f t="shared" si="4"/>
        <v>84.509915014164321</v>
      </c>
      <c r="S293" s="2">
        <f t="shared" si="4"/>
        <v>295.71671388101987</v>
      </c>
      <c r="T293" s="2">
        <f t="shared" si="4"/>
        <v>302.09405099150138</v>
      </c>
      <c r="U293" s="1478">
        <f t="shared" si="4"/>
        <v>250.47292844545134</v>
      </c>
      <c r="V293" s="1478">
        <f t="shared" si="4"/>
        <v>259.11964516129035</v>
      </c>
      <c r="W293" s="1478">
        <f t="shared" si="4"/>
        <v>32.394193548387094</v>
      </c>
      <c r="X293" s="1478">
        <f t="shared" si="4"/>
        <v>9.7380645161290325</v>
      </c>
      <c r="Y293" s="1478">
        <f t="shared" si="4"/>
        <v>3.4798709677419359</v>
      </c>
      <c r="Z293" s="1478">
        <f t="shared" si="4"/>
        <v>561.92870967741931</v>
      </c>
      <c r="AA293" s="2">
        <f t="shared" si="6"/>
        <v>100</v>
      </c>
      <c r="AC293" s="878">
        <v>1</v>
      </c>
      <c r="AE293" s="2">
        <f>+Help_FC!$G293*Help_FC!Y293</f>
        <v>296.9065155807366</v>
      </c>
      <c r="AF293" s="2">
        <f>+Help_FC!$G293*Help_FC!Z293</f>
        <v>114.45892351274789</v>
      </c>
      <c r="AG293" s="2">
        <f>+Help_FC!$G293*Help_FC!AA293</f>
        <v>0</v>
      </c>
      <c r="AH293" s="2">
        <f>+Help_FC!$G293*Help_FC!AB293</f>
        <v>189.89235127478756</v>
      </c>
      <c r="AI293" s="2">
        <f>+Help_FC!$G293*Help_FC!AC293</f>
        <v>40.623229461756381</v>
      </c>
      <c r="AJ293" s="2">
        <f>+Help_FC!$G293*Help_FC!AD293</f>
        <v>24.183569405099153</v>
      </c>
      <c r="AK293" s="2">
        <f>+Help_FC!$G293*Help_FC!AE293</f>
        <v>35.932011331444762</v>
      </c>
      <c r="AL293" s="2">
        <f>+Help_FC!$G293*Help_FC!AF293</f>
        <v>20.566572237960344</v>
      </c>
      <c r="AM293" s="2">
        <f>+Help_FC!$G293*Help_FC!AG293</f>
        <v>13.019830028328613</v>
      </c>
      <c r="AN293" s="2">
        <f>+Help_FC!$G293*Help_FC!AH293</f>
        <v>66.458923512747887</v>
      </c>
      <c r="AO293" s="2">
        <f>+Help_FC!$G293*Help_FC!AI293</f>
        <v>107.11070821529745</v>
      </c>
      <c r="AP293" s="2">
        <f>+Help_FC!$G293*Help_FC!AJ293</f>
        <v>12.016365551184869</v>
      </c>
      <c r="AQ293" s="2">
        <f>+Help_FC!$G293*Help_FC!AK293</f>
        <v>244.35127478753543</v>
      </c>
      <c r="AR293" s="1478">
        <f>+Help_FC!$G293*Help_FC!AL293</f>
        <v>30.849858356940512</v>
      </c>
      <c r="AS293" s="1478">
        <f>+Help_FC!$G293*Help_FC!AM293</f>
        <v>0</v>
      </c>
      <c r="AT293" s="2">
        <f>+Help_FC!$G293*Help_FC!AN293</f>
        <v>0</v>
      </c>
      <c r="AV293" s="5">
        <v>1</v>
      </c>
    </row>
    <row r="294" spans="1:48" x14ac:dyDescent="0.2">
      <c r="A294" s="1">
        <v>45218</v>
      </c>
      <c r="B294" s="2">
        <f>+Help_FC!$G294*Help_FC!I294</f>
        <v>641.88101983002844</v>
      </c>
      <c r="C294" s="2">
        <f>+Help_FC!$G294*Help_FC!J294</f>
        <v>411.36543909348444</v>
      </c>
      <c r="D294" s="2">
        <f>+Help_FC!$G294*Help_FC!K294</f>
        <v>105.38243626062324</v>
      </c>
      <c r="E294" s="2">
        <f>+Help_FC!$G294*Help_FC!L294</f>
        <v>84.509915014164321</v>
      </c>
      <c r="F294" s="2">
        <f>+Help_FC!$G294*Help_FC!M294</f>
        <v>295.71671388101987</v>
      </c>
      <c r="G294" s="2">
        <f>+Help_FC!$G294*Help_FC!N294</f>
        <v>302.09405099150138</v>
      </c>
      <c r="H294" s="1478">
        <f>24*Help_FC!R294/Help_FC!$Q294</f>
        <v>250.47292844545134</v>
      </c>
      <c r="I294" s="1478">
        <f>24*Help_FC!S294/Help_FC!$Q294</f>
        <v>259.11964516129035</v>
      </c>
      <c r="J294" s="1478">
        <f>24*Help_FC!T294/Help_FC!$Q294</f>
        <v>32.394193548387094</v>
      </c>
      <c r="K294" s="1478">
        <f>24*Help_FC!U294/Help_FC!$Q294</f>
        <v>9.7380645161290325</v>
      </c>
      <c r="L294" s="1478">
        <f>24*Help_FC!V294/Help_FC!$Q294</f>
        <v>3.4798709677419359</v>
      </c>
      <c r="M294" s="1478">
        <f>24*Help_FC!W294/Help_FC!$Q294</f>
        <v>561.92870967741931</v>
      </c>
      <c r="N294" s="2">
        <f>100*Help_FC!H294</f>
        <v>100</v>
      </c>
      <c r="O294" s="2">
        <f t="shared" si="5"/>
        <v>641.88101983002844</v>
      </c>
      <c r="P294" s="2">
        <f t="shared" si="5"/>
        <v>411.36543909348444</v>
      </c>
      <c r="Q294" s="2">
        <f t="shared" si="5"/>
        <v>105.38243626062324</v>
      </c>
      <c r="R294" s="2">
        <f t="shared" si="4"/>
        <v>84.509915014164321</v>
      </c>
      <c r="S294" s="2">
        <f t="shared" si="4"/>
        <v>295.71671388101987</v>
      </c>
      <c r="T294" s="2">
        <f t="shared" si="4"/>
        <v>302.09405099150138</v>
      </c>
      <c r="U294" s="1478">
        <f t="shared" si="4"/>
        <v>250.47292844545134</v>
      </c>
      <c r="V294" s="1478">
        <f t="shared" si="4"/>
        <v>259.11964516129035</v>
      </c>
      <c r="W294" s="1478">
        <f t="shared" si="4"/>
        <v>32.394193548387094</v>
      </c>
      <c r="X294" s="1478">
        <f t="shared" si="4"/>
        <v>9.7380645161290325</v>
      </c>
      <c r="Y294" s="1478">
        <f t="shared" si="4"/>
        <v>3.4798709677419359</v>
      </c>
      <c r="Z294" s="1478">
        <f t="shared" si="4"/>
        <v>561.92870967741931</v>
      </c>
      <c r="AA294" s="2">
        <f t="shared" si="6"/>
        <v>100</v>
      </c>
      <c r="AC294" s="878">
        <v>1</v>
      </c>
      <c r="AE294" s="2">
        <f>+Help_FC!$G294*Help_FC!Y294</f>
        <v>296.9065155807366</v>
      </c>
      <c r="AF294" s="2">
        <f>+Help_FC!$G294*Help_FC!Z294</f>
        <v>114.45892351274789</v>
      </c>
      <c r="AG294" s="2">
        <f>+Help_FC!$G294*Help_FC!AA294</f>
        <v>0</v>
      </c>
      <c r="AH294" s="2">
        <f>+Help_FC!$G294*Help_FC!AB294</f>
        <v>189.89235127478756</v>
      </c>
      <c r="AI294" s="2">
        <f>+Help_FC!$G294*Help_FC!AC294</f>
        <v>40.623229461756381</v>
      </c>
      <c r="AJ294" s="2">
        <f>+Help_FC!$G294*Help_FC!AD294</f>
        <v>24.183569405099153</v>
      </c>
      <c r="AK294" s="2">
        <f>+Help_FC!$G294*Help_FC!AE294</f>
        <v>35.932011331444762</v>
      </c>
      <c r="AL294" s="2">
        <f>+Help_FC!$G294*Help_FC!AF294</f>
        <v>20.566572237960344</v>
      </c>
      <c r="AM294" s="2">
        <f>+Help_FC!$G294*Help_FC!AG294</f>
        <v>13.019830028328613</v>
      </c>
      <c r="AN294" s="2">
        <f>+Help_FC!$G294*Help_FC!AH294</f>
        <v>66.458923512747887</v>
      </c>
      <c r="AO294" s="2">
        <f>+Help_FC!$G294*Help_FC!AI294</f>
        <v>107.11070821529745</v>
      </c>
      <c r="AP294" s="2">
        <f>+Help_FC!$G294*Help_FC!AJ294</f>
        <v>12.016365551184869</v>
      </c>
      <c r="AQ294" s="2">
        <f>+Help_FC!$G294*Help_FC!AK294</f>
        <v>244.35127478753543</v>
      </c>
      <c r="AR294" s="1478">
        <f>+Help_FC!$G294*Help_FC!AL294</f>
        <v>30.849858356940512</v>
      </c>
      <c r="AS294" s="1478">
        <f>+Help_FC!$G294*Help_FC!AM294</f>
        <v>0</v>
      </c>
      <c r="AT294" s="2">
        <f>+Help_FC!$G294*Help_FC!AN294</f>
        <v>0</v>
      </c>
      <c r="AV294" s="5">
        <v>1</v>
      </c>
    </row>
    <row r="295" spans="1:48" x14ac:dyDescent="0.2">
      <c r="A295" s="1">
        <v>45219</v>
      </c>
      <c r="B295" s="2">
        <f>+Help_FC!$G295*Help_FC!I295</f>
        <v>641.88101983002844</v>
      </c>
      <c r="C295" s="2">
        <f>+Help_FC!$G295*Help_FC!J295</f>
        <v>411.36543909348444</v>
      </c>
      <c r="D295" s="2">
        <f>+Help_FC!$G295*Help_FC!K295</f>
        <v>105.38243626062324</v>
      </c>
      <c r="E295" s="2">
        <f>+Help_FC!$G295*Help_FC!L295</f>
        <v>84.509915014164321</v>
      </c>
      <c r="F295" s="2">
        <f>+Help_FC!$G295*Help_FC!M295</f>
        <v>295.71671388101987</v>
      </c>
      <c r="G295" s="2">
        <f>+Help_FC!$G295*Help_FC!N295</f>
        <v>302.09405099150138</v>
      </c>
      <c r="H295" s="1478">
        <f>24*Help_FC!R295/Help_FC!$Q295</f>
        <v>250.47292844545134</v>
      </c>
      <c r="I295" s="1478">
        <f>24*Help_FC!S295/Help_FC!$Q295</f>
        <v>259.11964516129035</v>
      </c>
      <c r="J295" s="1478">
        <f>24*Help_FC!T295/Help_FC!$Q295</f>
        <v>32.394193548387094</v>
      </c>
      <c r="K295" s="1478">
        <f>24*Help_FC!U295/Help_FC!$Q295</f>
        <v>9.7380645161290325</v>
      </c>
      <c r="L295" s="1478">
        <f>24*Help_FC!V295/Help_FC!$Q295</f>
        <v>3.4798709677419359</v>
      </c>
      <c r="M295" s="1478">
        <f>24*Help_FC!W295/Help_FC!$Q295</f>
        <v>561.92870967741931</v>
      </c>
      <c r="N295" s="2">
        <f>100*Help_FC!H295</f>
        <v>100</v>
      </c>
      <c r="O295" s="2">
        <f t="shared" si="5"/>
        <v>641.88101983002844</v>
      </c>
      <c r="P295" s="2">
        <f t="shared" si="5"/>
        <v>411.36543909348444</v>
      </c>
      <c r="Q295" s="2">
        <f t="shared" si="5"/>
        <v>105.38243626062324</v>
      </c>
      <c r="R295" s="2">
        <f t="shared" si="4"/>
        <v>84.509915014164321</v>
      </c>
      <c r="S295" s="2">
        <f t="shared" si="4"/>
        <v>295.71671388101987</v>
      </c>
      <c r="T295" s="2">
        <f t="shared" si="4"/>
        <v>302.09405099150138</v>
      </c>
      <c r="U295" s="1478">
        <f t="shared" si="4"/>
        <v>250.47292844545134</v>
      </c>
      <c r="V295" s="1478">
        <f t="shared" si="4"/>
        <v>259.11964516129035</v>
      </c>
      <c r="W295" s="1478">
        <f t="shared" si="4"/>
        <v>32.394193548387094</v>
      </c>
      <c r="X295" s="1478">
        <f t="shared" si="4"/>
        <v>9.7380645161290325</v>
      </c>
      <c r="Y295" s="1478">
        <f t="shared" si="4"/>
        <v>3.4798709677419359</v>
      </c>
      <c r="Z295" s="1478">
        <f t="shared" si="4"/>
        <v>561.92870967741931</v>
      </c>
      <c r="AA295" s="2">
        <f t="shared" si="6"/>
        <v>100</v>
      </c>
      <c r="AC295" s="878">
        <v>1</v>
      </c>
      <c r="AE295" s="2">
        <f>+Help_FC!$G295*Help_FC!Y295</f>
        <v>296.9065155807366</v>
      </c>
      <c r="AF295" s="2">
        <f>+Help_FC!$G295*Help_FC!Z295</f>
        <v>114.45892351274789</v>
      </c>
      <c r="AG295" s="2">
        <f>+Help_FC!$G295*Help_FC!AA295</f>
        <v>0</v>
      </c>
      <c r="AH295" s="2">
        <f>+Help_FC!$G295*Help_FC!AB295</f>
        <v>189.89235127478756</v>
      </c>
      <c r="AI295" s="2">
        <f>+Help_FC!$G295*Help_FC!AC295</f>
        <v>40.623229461756381</v>
      </c>
      <c r="AJ295" s="2">
        <f>+Help_FC!$G295*Help_FC!AD295</f>
        <v>24.183569405099153</v>
      </c>
      <c r="AK295" s="2">
        <f>+Help_FC!$G295*Help_FC!AE295</f>
        <v>35.932011331444762</v>
      </c>
      <c r="AL295" s="2">
        <f>+Help_FC!$G295*Help_FC!AF295</f>
        <v>20.566572237960344</v>
      </c>
      <c r="AM295" s="2">
        <f>+Help_FC!$G295*Help_FC!AG295</f>
        <v>13.019830028328613</v>
      </c>
      <c r="AN295" s="2">
        <f>+Help_FC!$G295*Help_FC!AH295</f>
        <v>66.458923512747887</v>
      </c>
      <c r="AO295" s="2">
        <f>+Help_FC!$G295*Help_FC!AI295</f>
        <v>107.11070821529745</v>
      </c>
      <c r="AP295" s="2">
        <f>+Help_FC!$G295*Help_FC!AJ295</f>
        <v>12.016365551184869</v>
      </c>
      <c r="AQ295" s="2">
        <f>+Help_FC!$G295*Help_FC!AK295</f>
        <v>244.35127478753543</v>
      </c>
      <c r="AR295" s="1478">
        <f>+Help_FC!$G295*Help_FC!AL295</f>
        <v>30.849858356940512</v>
      </c>
      <c r="AS295" s="1478">
        <f>+Help_FC!$G295*Help_FC!AM295</f>
        <v>0</v>
      </c>
      <c r="AT295" s="2">
        <f>+Help_FC!$G295*Help_FC!AN295</f>
        <v>0</v>
      </c>
      <c r="AV295" s="5">
        <v>1</v>
      </c>
    </row>
    <row r="296" spans="1:48" x14ac:dyDescent="0.2">
      <c r="A296" s="1">
        <v>45220</v>
      </c>
      <c r="B296" s="2">
        <f>+Help_FC!$G296*Help_FC!I296</f>
        <v>641.88101983002844</v>
      </c>
      <c r="C296" s="2">
        <f>+Help_FC!$G296*Help_FC!J296</f>
        <v>411.36543909348444</v>
      </c>
      <c r="D296" s="2">
        <f>+Help_FC!$G296*Help_FC!K296</f>
        <v>105.38243626062324</v>
      </c>
      <c r="E296" s="2">
        <f>+Help_FC!$G296*Help_FC!L296</f>
        <v>84.509915014164321</v>
      </c>
      <c r="F296" s="2">
        <f>+Help_FC!$G296*Help_FC!M296</f>
        <v>295.71671388101987</v>
      </c>
      <c r="G296" s="2">
        <f>+Help_FC!$G296*Help_FC!N296</f>
        <v>302.09405099150138</v>
      </c>
      <c r="H296" s="1478">
        <f>24*Help_FC!R296/Help_FC!$Q296</f>
        <v>250.47292844545134</v>
      </c>
      <c r="I296" s="1478">
        <f>24*Help_FC!S296/Help_FC!$Q296</f>
        <v>259.11964516129035</v>
      </c>
      <c r="J296" s="1478">
        <f>24*Help_FC!T296/Help_FC!$Q296</f>
        <v>32.394193548387094</v>
      </c>
      <c r="K296" s="1478">
        <f>24*Help_FC!U296/Help_FC!$Q296</f>
        <v>9.7380645161290325</v>
      </c>
      <c r="L296" s="1478">
        <f>24*Help_FC!V296/Help_FC!$Q296</f>
        <v>3.4798709677419359</v>
      </c>
      <c r="M296" s="1478">
        <f>24*Help_FC!W296/Help_FC!$Q296</f>
        <v>561.92870967741931</v>
      </c>
      <c r="N296" s="2">
        <f>100*Help_FC!H296</f>
        <v>100</v>
      </c>
      <c r="O296" s="2">
        <f t="shared" si="5"/>
        <v>641.88101983002844</v>
      </c>
      <c r="P296" s="2">
        <f t="shared" si="5"/>
        <v>411.36543909348444</v>
      </c>
      <c r="Q296" s="2">
        <f t="shared" si="5"/>
        <v>105.38243626062324</v>
      </c>
      <c r="R296" s="2">
        <f t="shared" si="4"/>
        <v>84.509915014164321</v>
      </c>
      <c r="S296" s="2">
        <f t="shared" si="4"/>
        <v>295.71671388101987</v>
      </c>
      <c r="T296" s="2">
        <f t="shared" si="4"/>
        <v>302.09405099150138</v>
      </c>
      <c r="U296" s="1478">
        <f t="shared" si="4"/>
        <v>250.47292844545134</v>
      </c>
      <c r="V296" s="1478">
        <f t="shared" si="4"/>
        <v>259.11964516129035</v>
      </c>
      <c r="W296" s="1478">
        <f t="shared" si="4"/>
        <v>32.394193548387094</v>
      </c>
      <c r="X296" s="1478">
        <f t="shared" si="4"/>
        <v>9.7380645161290325</v>
      </c>
      <c r="Y296" s="1478">
        <f t="shared" si="4"/>
        <v>3.4798709677419359</v>
      </c>
      <c r="Z296" s="1478">
        <f t="shared" si="4"/>
        <v>561.92870967741931</v>
      </c>
      <c r="AA296" s="2">
        <f t="shared" si="6"/>
        <v>100</v>
      </c>
      <c r="AC296" s="878">
        <v>1</v>
      </c>
      <c r="AE296" s="2">
        <f>+Help_FC!$G296*Help_FC!Y296</f>
        <v>296.9065155807366</v>
      </c>
      <c r="AF296" s="2">
        <f>+Help_FC!$G296*Help_FC!Z296</f>
        <v>114.45892351274789</v>
      </c>
      <c r="AG296" s="2">
        <f>+Help_FC!$G296*Help_FC!AA296</f>
        <v>0</v>
      </c>
      <c r="AH296" s="2">
        <f>+Help_FC!$G296*Help_FC!AB296</f>
        <v>189.89235127478756</v>
      </c>
      <c r="AI296" s="2">
        <f>+Help_FC!$G296*Help_FC!AC296</f>
        <v>40.623229461756381</v>
      </c>
      <c r="AJ296" s="2">
        <f>+Help_FC!$G296*Help_FC!AD296</f>
        <v>24.183569405099153</v>
      </c>
      <c r="AK296" s="2">
        <f>+Help_FC!$G296*Help_FC!AE296</f>
        <v>35.932011331444762</v>
      </c>
      <c r="AL296" s="2">
        <f>+Help_FC!$G296*Help_FC!AF296</f>
        <v>20.566572237960344</v>
      </c>
      <c r="AM296" s="2">
        <f>+Help_FC!$G296*Help_FC!AG296</f>
        <v>13.019830028328613</v>
      </c>
      <c r="AN296" s="2">
        <f>+Help_FC!$G296*Help_FC!AH296</f>
        <v>66.458923512747887</v>
      </c>
      <c r="AO296" s="2">
        <f>+Help_FC!$G296*Help_FC!AI296</f>
        <v>107.11070821529745</v>
      </c>
      <c r="AP296" s="2">
        <f>+Help_FC!$G296*Help_FC!AJ296</f>
        <v>12.016365551184869</v>
      </c>
      <c r="AQ296" s="2">
        <f>+Help_FC!$G296*Help_FC!AK296</f>
        <v>244.35127478753543</v>
      </c>
      <c r="AR296" s="1478">
        <f>+Help_FC!$G296*Help_FC!AL296</f>
        <v>30.849858356940512</v>
      </c>
      <c r="AS296" s="1478">
        <f>+Help_FC!$G296*Help_FC!AM296</f>
        <v>0</v>
      </c>
      <c r="AT296" s="2">
        <f>+Help_FC!$G296*Help_FC!AN296</f>
        <v>0</v>
      </c>
      <c r="AV296" s="5">
        <v>1</v>
      </c>
    </row>
    <row r="297" spans="1:48" x14ac:dyDescent="0.2">
      <c r="A297" s="1">
        <v>45221</v>
      </c>
      <c r="B297" s="2">
        <f>+Help_FC!$G297*Help_FC!I297</f>
        <v>641.88101983002844</v>
      </c>
      <c r="C297" s="2">
        <f>+Help_FC!$G297*Help_FC!J297</f>
        <v>411.36543909348444</v>
      </c>
      <c r="D297" s="2">
        <f>+Help_FC!$G297*Help_FC!K297</f>
        <v>105.38243626062324</v>
      </c>
      <c r="E297" s="2">
        <f>+Help_FC!$G297*Help_FC!L297</f>
        <v>84.509915014164321</v>
      </c>
      <c r="F297" s="2">
        <f>+Help_FC!$G297*Help_FC!M297</f>
        <v>295.71671388101987</v>
      </c>
      <c r="G297" s="2">
        <f>+Help_FC!$G297*Help_FC!N297</f>
        <v>302.09405099150138</v>
      </c>
      <c r="H297" s="1478">
        <f>24*Help_FC!R297/Help_FC!$Q297</f>
        <v>250.47292844545134</v>
      </c>
      <c r="I297" s="1478">
        <f>24*Help_FC!S297/Help_FC!$Q297</f>
        <v>259.11964516129035</v>
      </c>
      <c r="J297" s="1478">
        <f>24*Help_FC!T297/Help_FC!$Q297</f>
        <v>32.394193548387094</v>
      </c>
      <c r="K297" s="1478">
        <f>24*Help_FC!U297/Help_FC!$Q297</f>
        <v>9.7380645161290325</v>
      </c>
      <c r="L297" s="1478">
        <f>24*Help_FC!V297/Help_FC!$Q297</f>
        <v>3.4798709677419359</v>
      </c>
      <c r="M297" s="1478">
        <f>24*Help_FC!W297/Help_FC!$Q297</f>
        <v>561.92870967741931</v>
      </c>
      <c r="N297" s="2">
        <f>100*Help_FC!H297</f>
        <v>100</v>
      </c>
      <c r="O297" s="2">
        <f t="shared" si="5"/>
        <v>641.88101983002844</v>
      </c>
      <c r="P297" s="2">
        <f t="shared" si="5"/>
        <v>411.36543909348444</v>
      </c>
      <c r="Q297" s="2">
        <f t="shared" si="5"/>
        <v>105.38243626062324</v>
      </c>
      <c r="R297" s="2">
        <f t="shared" si="4"/>
        <v>84.509915014164321</v>
      </c>
      <c r="S297" s="2">
        <f t="shared" si="4"/>
        <v>295.71671388101987</v>
      </c>
      <c r="T297" s="2">
        <f t="shared" si="4"/>
        <v>302.09405099150138</v>
      </c>
      <c r="U297" s="1478">
        <f t="shared" si="4"/>
        <v>250.47292844545134</v>
      </c>
      <c r="V297" s="1478">
        <f t="shared" si="4"/>
        <v>259.11964516129035</v>
      </c>
      <c r="W297" s="1478">
        <f t="shared" si="4"/>
        <v>32.394193548387094</v>
      </c>
      <c r="X297" s="1478">
        <f t="shared" si="4"/>
        <v>9.7380645161290325</v>
      </c>
      <c r="Y297" s="1478">
        <f t="shared" si="4"/>
        <v>3.4798709677419359</v>
      </c>
      <c r="Z297" s="1478">
        <f t="shared" si="4"/>
        <v>561.92870967741931</v>
      </c>
      <c r="AA297" s="2">
        <f t="shared" si="6"/>
        <v>100</v>
      </c>
      <c r="AC297" s="878">
        <v>1</v>
      </c>
      <c r="AE297" s="2">
        <f>+Help_FC!$G297*Help_FC!Y297</f>
        <v>296.9065155807366</v>
      </c>
      <c r="AF297" s="2">
        <f>+Help_FC!$G297*Help_FC!Z297</f>
        <v>114.45892351274789</v>
      </c>
      <c r="AG297" s="2">
        <f>+Help_FC!$G297*Help_FC!AA297</f>
        <v>0</v>
      </c>
      <c r="AH297" s="2">
        <f>+Help_FC!$G297*Help_FC!AB297</f>
        <v>189.89235127478756</v>
      </c>
      <c r="AI297" s="2">
        <f>+Help_FC!$G297*Help_FC!AC297</f>
        <v>40.623229461756381</v>
      </c>
      <c r="AJ297" s="2">
        <f>+Help_FC!$G297*Help_FC!AD297</f>
        <v>24.183569405099153</v>
      </c>
      <c r="AK297" s="2">
        <f>+Help_FC!$G297*Help_FC!AE297</f>
        <v>35.932011331444762</v>
      </c>
      <c r="AL297" s="2">
        <f>+Help_FC!$G297*Help_FC!AF297</f>
        <v>20.566572237960344</v>
      </c>
      <c r="AM297" s="2">
        <f>+Help_FC!$G297*Help_FC!AG297</f>
        <v>13.019830028328613</v>
      </c>
      <c r="AN297" s="2">
        <f>+Help_FC!$G297*Help_FC!AH297</f>
        <v>66.458923512747887</v>
      </c>
      <c r="AO297" s="2">
        <f>+Help_FC!$G297*Help_FC!AI297</f>
        <v>107.11070821529745</v>
      </c>
      <c r="AP297" s="2">
        <f>+Help_FC!$G297*Help_FC!AJ297</f>
        <v>12.016365551184869</v>
      </c>
      <c r="AQ297" s="2">
        <f>+Help_FC!$G297*Help_FC!AK297</f>
        <v>244.35127478753543</v>
      </c>
      <c r="AR297" s="1478">
        <f>+Help_FC!$G297*Help_FC!AL297</f>
        <v>30.849858356940512</v>
      </c>
      <c r="AS297" s="1478">
        <f>+Help_FC!$G297*Help_FC!AM297</f>
        <v>0</v>
      </c>
      <c r="AT297" s="2">
        <f>+Help_FC!$G297*Help_FC!AN297</f>
        <v>0</v>
      </c>
      <c r="AV297" s="5">
        <v>1</v>
      </c>
    </row>
    <row r="298" spans="1:48" x14ac:dyDescent="0.2">
      <c r="A298" s="1">
        <v>45222</v>
      </c>
      <c r="B298" s="2">
        <f>+Help_FC!$G298*Help_FC!I298</f>
        <v>641.88101983002844</v>
      </c>
      <c r="C298" s="2">
        <f>+Help_FC!$G298*Help_FC!J298</f>
        <v>411.36543909348444</v>
      </c>
      <c r="D298" s="2">
        <f>+Help_FC!$G298*Help_FC!K298</f>
        <v>105.38243626062324</v>
      </c>
      <c r="E298" s="2">
        <f>+Help_FC!$G298*Help_FC!L298</f>
        <v>84.509915014164321</v>
      </c>
      <c r="F298" s="2">
        <f>+Help_FC!$G298*Help_FC!M298</f>
        <v>295.71671388101987</v>
      </c>
      <c r="G298" s="2">
        <f>+Help_FC!$G298*Help_FC!N298</f>
        <v>302.09405099150138</v>
      </c>
      <c r="H298" s="1478">
        <f>24*Help_FC!R298/Help_FC!$Q298</f>
        <v>250.47292844545134</v>
      </c>
      <c r="I298" s="1478">
        <f>24*Help_FC!S298/Help_FC!$Q298</f>
        <v>259.11964516129035</v>
      </c>
      <c r="J298" s="1478">
        <f>24*Help_FC!T298/Help_FC!$Q298</f>
        <v>32.394193548387094</v>
      </c>
      <c r="K298" s="1478">
        <f>24*Help_FC!U298/Help_FC!$Q298</f>
        <v>9.7380645161290325</v>
      </c>
      <c r="L298" s="1478">
        <f>24*Help_FC!V298/Help_FC!$Q298</f>
        <v>3.4798709677419359</v>
      </c>
      <c r="M298" s="1478">
        <f>24*Help_FC!W298/Help_FC!$Q298</f>
        <v>561.92870967741931</v>
      </c>
      <c r="N298" s="2">
        <f>100*Help_FC!H298</f>
        <v>100</v>
      </c>
      <c r="O298" s="2">
        <f t="shared" si="5"/>
        <v>641.88101983002844</v>
      </c>
      <c r="P298" s="2">
        <f t="shared" si="5"/>
        <v>411.36543909348444</v>
      </c>
      <c r="Q298" s="2">
        <f t="shared" si="5"/>
        <v>105.38243626062324</v>
      </c>
      <c r="R298" s="2">
        <f t="shared" si="4"/>
        <v>84.509915014164321</v>
      </c>
      <c r="S298" s="2">
        <f t="shared" si="4"/>
        <v>295.71671388101987</v>
      </c>
      <c r="T298" s="2">
        <f t="shared" si="4"/>
        <v>302.09405099150138</v>
      </c>
      <c r="U298" s="1478">
        <f t="shared" si="4"/>
        <v>250.47292844545134</v>
      </c>
      <c r="V298" s="1478">
        <f t="shared" si="4"/>
        <v>259.11964516129035</v>
      </c>
      <c r="W298" s="1478">
        <f t="shared" si="4"/>
        <v>32.394193548387094</v>
      </c>
      <c r="X298" s="1478">
        <f t="shared" si="4"/>
        <v>9.7380645161290325</v>
      </c>
      <c r="Y298" s="1478">
        <f t="shared" si="4"/>
        <v>3.4798709677419359</v>
      </c>
      <c r="Z298" s="1478">
        <f t="shared" si="4"/>
        <v>561.92870967741931</v>
      </c>
      <c r="AA298" s="2">
        <f t="shared" si="6"/>
        <v>100</v>
      </c>
      <c r="AC298" s="878">
        <v>1</v>
      </c>
      <c r="AE298" s="2">
        <f>+Help_FC!$G298*Help_FC!Y298</f>
        <v>296.9065155807366</v>
      </c>
      <c r="AF298" s="2">
        <f>+Help_FC!$G298*Help_FC!Z298</f>
        <v>114.45892351274789</v>
      </c>
      <c r="AG298" s="2">
        <f>+Help_FC!$G298*Help_FC!AA298</f>
        <v>0</v>
      </c>
      <c r="AH298" s="2">
        <f>+Help_FC!$G298*Help_FC!AB298</f>
        <v>189.89235127478756</v>
      </c>
      <c r="AI298" s="2">
        <f>+Help_FC!$G298*Help_FC!AC298</f>
        <v>40.623229461756381</v>
      </c>
      <c r="AJ298" s="2">
        <f>+Help_FC!$G298*Help_FC!AD298</f>
        <v>24.183569405099153</v>
      </c>
      <c r="AK298" s="2">
        <f>+Help_FC!$G298*Help_FC!AE298</f>
        <v>35.932011331444762</v>
      </c>
      <c r="AL298" s="2">
        <f>+Help_FC!$G298*Help_FC!AF298</f>
        <v>20.566572237960344</v>
      </c>
      <c r="AM298" s="2">
        <f>+Help_FC!$G298*Help_FC!AG298</f>
        <v>13.019830028328613</v>
      </c>
      <c r="AN298" s="2">
        <f>+Help_FC!$G298*Help_FC!AH298</f>
        <v>66.458923512747887</v>
      </c>
      <c r="AO298" s="2">
        <f>+Help_FC!$G298*Help_FC!AI298</f>
        <v>107.11070821529745</v>
      </c>
      <c r="AP298" s="2">
        <f>+Help_FC!$G298*Help_FC!AJ298</f>
        <v>12.016365551184869</v>
      </c>
      <c r="AQ298" s="2">
        <f>+Help_FC!$G298*Help_FC!AK298</f>
        <v>244.35127478753543</v>
      </c>
      <c r="AR298" s="1478">
        <f>+Help_FC!$G298*Help_FC!AL298</f>
        <v>30.849858356940512</v>
      </c>
      <c r="AS298" s="1478">
        <f>+Help_FC!$G298*Help_FC!AM298</f>
        <v>0</v>
      </c>
      <c r="AT298" s="2">
        <f>+Help_FC!$G298*Help_FC!AN298</f>
        <v>0</v>
      </c>
      <c r="AV298" s="5">
        <v>1</v>
      </c>
    </row>
    <row r="299" spans="1:48" x14ac:dyDescent="0.2">
      <c r="A299" s="1">
        <v>45223</v>
      </c>
      <c r="B299" s="2">
        <f>+Help_FC!$G299*Help_FC!I299</f>
        <v>641.88101983002844</v>
      </c>
      <c r="C299" s="2">
        <f>+Help_FC!$G299*Help_FC!J299</f>
        <v>411.36543909348444</v>
      </c>
      <c r="D299" s="2">
        <f>+Help_FC!$G299*Help_FC!K299</f>
        <v>105.38243626062324</v>
      </c>
      <c r="E299" s="2">
        <f>+Help_FC!$G299*Help_FC!L299</f>
        <v>84.509915014164321</v>
      </c>
      <c r="F299" s="2">
        <f>+Help_FC!$G299*Help_FC!M299</f>
        <v>295.71671388101987</v>
      </c>
      <c r="G299" s="2">
        <f>+Help_FC!$G299*Help_FC!N299</f>
        <v>302.09405099150138</v>
      </c>
      <c r="H299" s="1478">
        <f>24*Help_FC!R299/Help_FC!$Q299</f>
        <v>250.47292844545134</v>
      </c>
      <c r="I299" s="1478">
        <f>24*Help_FC!S299/Help_FC!$Q299</f>
        <v>259.11964516129035</v>
      </c>
      <c r="J299" s="1478">
        <f>24*Help_FC!T299/Help_FC!$Q299</f>
        <v>32.394193548387094</v>
      </c>
      <c r="K299" s="1478">
        <f>24*Help_FC!U299/Help_FC!$Q299</f>
        <v>9.7380645161290325</v>
      </c>
      <c r="L299" s="1478">
        <f>24*Help_FC!V299/Help_FC!$Q299</f>
        <v>3.4798709677419359</v>
      </c>
      <c r="M299" s="1478">
        <f>24*Help_FC!W299/Help_FC!$Q299</f>
        <v>561.92870967741931</v>
      </c>
      <c r="N299" s="2">
        <f>100*Help_FC!H299</f>
        <v>100</v>
      </c>
      <c r="O299" s="2">
        <f t="shared" si="5"/>
        <v>641.88101983002844</v>
      </c>
      <c r="P299" s="2">
        <f t="shared" si="5"/>
        <v>411.36543909348444</v>
      </c>
      <c r="Q299" s="2">
        <f t="shared" si="5"/>
        <v>105.38243626062324</v>
      </c>
      <c r="R299" s="2">
        <f t="shared" si="4"/>
        <v>84.509915014164321</v>
      </c>
      <c r="S299" s="2">
        <f t="shared" si="4"/>
        <v>295.71671388101987</v>
      </c>
      <c r="T299" s="2">
        <f t="shared" si="4"/>
        <v>302.09405099150138</v>
      </c>
      <c r="U299" s="1478">
        <f t="shared" si="4"/>
        <v>250.47292844545134</v>
      </c>
      <c r="V299" s="1478">
        <f t="shared" si="4"/>
        <v>259.11964516129035</v>
      </c>
      <c r="W299" s="1478">
        <f t="shared" si="4"/>
        <v>32.394193548387094</v>
      </c>
      <c r="X299" s="1478">
        <f t="shared" si="4"/>
        <v>9.7380645161290325</v>
      </c>
      <c r="Y299" s="1478">
        <f t="shared" si="4"/>
        <v>3.4798709677419359</v>
      </c>
      <c r="Z299" s="1478">
        <f t="shared" si="4"/>
        <v>561.92870967741931</v>
      </c>
      <c r="AA299" s="2">
        <f t="shared" si="6"/>
        <v>100</v>
      </c>
      <c r="AC299" s="878">
        <v>1</v>
      </c>
      <c r="AE299" s="2">
        <f>+Help_FC!$G299*Help_FC!Y299</f>
        <v>296.9065155807366</v>
      </c>
      <c r="AF299" s="2">
        <f>+Help_FC!$G299*Help_FC!Z299</f>
        <v>114.45892351274789</v>
      </c>
      <c r="AG299" s="2">
        <f>+Help_FC!$G299*Help_FC!AA299</f>
        <v>0</v>
      </c>
      <c r="AH299" s="2">
        <f>+Help_FC!$G299*Help_FC!AB299</f>
        <v>189.89235127478756</v>
      </c>
      <c r="AI299" s="2">
        <f>+Help_FC!$G299*Help_FC!AC299</f>
        <v>40.623229461756381</v>
      </c>
      <c r="AJ299" s="2">
        <f>+Help_FC!$G299*Help_FC!AD299</f>
        <v>24.183569405099153</v>
      </c>
      <c r="AK299" s="2">
        <f>+Help_FC!$G299*Help_FC!AE299</f>
        <v>35.932011331444762</v>
      </c>
      <c r="AL299" s="2">
        <f>+Help_FC!$G299*Help_FC!AF299</f>
        <v>20.566572237960344</v>
      </c>
      <c r="AM299" s="2">
        <f>+Help_FC!$G299*Help_FC!AG299</f>
        <v>13.019830028328613</v>
      </c>
      <c r="AN299" s="2">
        <f>+Help_FC!$G299*Help_FC!AH299</f>
        <v>66.458923512747887</v>
      </c>
      <c r="AO299" s="2">
        <f>+Help_FC!$G299*Help_FC!AI299</f>
        <v>107.11070821529745</v>
      </c>
      <c r="AP299" s="2">
        <f>+Help_FC!$G299*Help_FC!AJ299</f>
        <v>12.016365551184869</v>
      </c>
      <c r="AQ299" s="2">
        <f>+Help_FC!$G299*Help_FC!AK299</f>
        <v>244.35127478753543</v>
      </c>
      <c r="AR299" s="1478">
        <f>+Help_FC!$G299*Help_FC!AL299</f>
        <v>30.849858356940512</v>
      </c>
      <c r="AS299" s="1478">
        <f>+Help_FC!$G299*Help_FC!AM299</f>
        <v>0</v>
      </c>
      <c r="AT299" s="2">
        <f>+Help_FC!$G299*Help_FC!AN299</f>
        <v>0</v>
      </c>
      <c r="AV299" s="5">
        <v>1</v>
      </c>
    </row>
    <row r="300" spans="1:48" x14ac:dyDescent="0.2">
      <c r="A300" s="1">
        <v>45224</v>
      </c>
      <c r="B300" s="2">
        <f>+Help_FC!$G300*Help_FC!I300</f>
        <v>641.88101983002844</v>
      </c>
      <c r="C300" s="2">
        <f>+Help_FC!$G300*Help_FC!J300</f>
        <v>411.36543909348444</v>
      </c>
      <c r="D300" s="2">
        <f>+Help_FC!$G300*Help_FC!K300</f>
        <v>105.38243626062324</v>
      </c>
      <c r="E300" s="2">
        <f>+Help_FC!$G300*Help_FC!L300</f>
        <v>84.509915014164321</v>
      </c>
      <c r="F300" s="2">
        <f>+Help_FC!$G300*Help_FC!M300</f>
        <v>295.71671388101987</v>
      </c>
      <c r="G300" s="2">
        <f>+Help_FC!$G300*Help_FC!N300</f>
        <v>302.09405099150138</v>
      </c>
      <c r="H300" s="1478">
        <f>24*Help_FC!R300/Help_FC!$Q300</f>
        <v>250.47292844545134</v>
      </c>
      <c r="I300" s="1478">
        <f>24*Help_FC!S300/Help_FC!$Q300</f>
        <v>259.11964516129035</v>
      </c>
      <c r="J300" s="1478">
        <f>24*Help_FC!T300/Help_FC!$Q300</f>
        <v>32.394193548387094</v>
      </c>
      <c r="K300" s="1478">
        <f>24*Help_FC!U300/Help_FC!$Q300</f>
        <v>9.7380645161290325</v>
      </c>
      <c r="L300" s="1478">
        <f>24*Help_FC!V300/Help_FC!$Q300</f>
        <v>3.4798709677419359</v>
      </c>
      <c r="M300" s="1478">
        <f>24*Help_FC!W300/Help_FC!$Q300</f>
        <v>561.92870967741931</v>
      </c>
      <c r="N300" s="2">
        <f>100*Help_FC!H300</f>
        <v>100</v>
      </c>
      <c r="O300" s="2">
        <f t="shared" si="5"/>
        <v>641.88101983002844</v>
      </c>
      <c r="P300" s="2">
        <f t="shared" si="5"/>
        <v>411.36543909348444</v>
      </c>
      <c r="Q300" s="2">
        <f t="shared" si="5"/>
        <v>105.38243626062324</v>
      </c>
      <c r="R300" s="2">
        <f t="shared" si="4"/>
        <v>84.509915014164321</v>
      </c>
      <c r="S300" s="2">
        <f t="shared" si="4"/>
        <v>295.71671388101987</v>
      </c>
      <c r="T300" s="2">
        <f t="shared" si="4"/>
        <v>302.09405099150138</v>
      </c>
      <c r="U300" s="1478">
        <f t="shared" ref="U300:Z342" si="7">+H300*$AC300</f>
        <v>250.47292844545134</v>
      </c>
      <c r="V300" s="1478">
        <f t="shared" si="7"/>
        <v>259.11964516129035</v>
      </c>
      <c r="W300" s="1478">
        <f t="shared" si="7"/>
        <v>32.394193548387094</v>
      </c>
      <c r="X300" s="1478">
        <f t="shared" si="7"/>
        <v>9.7380645161290325</v>
      </c>
      <c r="Y300" s="1478">
        <f t="shared" si="7"/>
        <v>3.4798709677419359</v>
      </c>
      <c r="Z300" s="1478">
        <f t="shared" si="7"/>
        <v>561.92870967741931</v>
      </c>
      <c r="AA300" s="2">
        <f t="shared" si="6"/>
        <v>100</v>
      </c>
      <c r="AC300" s="878">
        <v>1</v>
      </c>
      <c r="AE300" s="2">
        <f>+Help_FC!$G300*Help_FC!Y300</f>
        <v>296.9065155807366</v>
      </c>
      <c r="AF300" s="2">
        <f>+Help_FC!$G300*Help_FC!Z300</f>
        <v>114.45892351274789</v>
      </c>
      <c r="AG300" s="2">
        <f>+Help_FC!$G300*Help_FC!AA300</f>
        <v>0</v>
      </c>
      <c r="AH300" s="2">
        <f>+Help_FC!$G300*Help_FC!AB300</f>
        <v>189.89235127478756</v>
      </c>
      <c r="AI300" s="2">
        <f>+Help_FC!$G300*Help_FC!AC300</f>
        <v>40.623229461756381</v>
      </c>
      <c r="AJ300" s="2">
        <f>+Help_FC!$G300*Help_FC!AD300</f>
        <v>24.183569405099153</v>
      </c>
      <c r="AK300" s="2">
        <f>+Help_FC!$G300*Help_FC!AE300</f>
        <v>35.932011331444762</v>
      </c>
      <c r="AL300" s="2">
        <f>+Help_FC!$G300*Help_FC!AF300</f>
        <v>20.566572237960344</v>
      </c>
      <c r="AM300" s="2">
        <f>+Help_FC!$G300*Help_FC!AG300</f>
        <v>13.019830028328613</v>
      </c>
      <c r="AN300" s="2">
        <f>+Help_FC!$G300*Help_FC!AH300</f>
        <v>66.458923512747887</v>
      </c>
      <c r="AO300" s="2">
        <f>+Help_FC!$G300*Help_FC!AI300</f>
        <v>107.11070821529745</v>
      </c>
      <c r="AP300" s="2">
        <f>+Help_FC!$G300*Help_FC!AJ300</f>
        <v>12.016365551184869</v>
      </c>
      <c r="AQ300" s="2">
        <f>+Help_FC!$G300*Help_FC!AK300</f>
        <v>244.35127478753543</v>
      </c>
      <c r="AR300" s="1478">
        <f>+Help_FC!$G300*Help_FC!AL300</f>
        <v>30.849858356940512</v>
      </c>
      <c r="AS300" s="1478">
        <f>+Help_FC!$G300*Help_FC!AM300</f>
        <v>0</v>
      </c>
      <c r="AT300" s="2">
        <f>+Help_FC!$G300*Help_FC!AN300</f>
        <v>0</v>
      </c>
      <c r="AV300" s="5">
        <v>1</v>
      </c>
    </row>
    <row r="301" spans="1:48" x14ac:dyDescent="0.2">
      <c r="A301" s="1">
        <v>45225</v>
      </c>
      <c r="B301" s="2">
        <f>+Help_FC!$G301*Help_FC!I301</f>
        <v>641.88101983002844</v>
      </c>
      <c r="C301" s="2">
        <f>+Help_FC!$G301*Help_FC!J301</f>
        <v>411.36543909348444</v>
      </c>
      <c r="D301" s="2">
        <f>+Help_FC!$G301*Help_FC!K301</f>
        <v>105.38243626062324</v>
      </c>
      <c r="E301" s="2">
        <f>+Help_FC!$G301*Help_FC!L301</f>
        <v>84.509915014164321</v>
      </c>
      <c r="F301" s="2">
        <f>+Help_FC!$G301*Help_FC!M301</f>
        <v>295.71671388101987</v>
      </c>
      <c r="G301" s="2">
        <f>+Help_FC!$G301*Help_FC!N301</f>
        <v>302.09405099150138</v>
      </c>
      <c r="H301" s="1478">
        <f>24*Help_FC!R301/Help_FC!$Q301</f>
        <v>250.47292844545134</v>
      </c>
      <c r="I301" s="1478">
        <f>24*Help_FC!S301/Help_FC!$Q301</f>
        <v>259.11964516129035</v>
      </c>
      <c r="J301" s="1478">
        <f>24*Help_FC!T301/Help_FC!$Q301</f>
        <v>32.394193548387094</v>
      </c>
      <c r="K301" s="1478">
        <f>24*Help_FC!U301/Help_FC!$Q301</f>
        <v>9.7380645161290325</v>
      </c>
      <c r="L301" s="1478">
        <f>24*Help_FC!V301/Help_FC!$Q301</f>
        <v>3.4798709677419359</v>
      </c>
      <c r="M301" s="1478">
        <f>24*Help_FC!W301/Help_FC!$Q301</f>
        <v>561.92870967741931</v>
      </c>
      <c r="N301" s="2">
        <f>100*Help_FC!H301</f>
        <v>100</v>
      </c>
      <c r="O301" s="2">
        <f t="shared" si="5"/>
        <v>641.88101983002844</v>
      </c>
      <c r="P301" s="2">
        <f t="shared" si="5"/>
        <v>411.36543909348444</v>
      </c>
      <c r="Q301" s="2">
        <f t="shared" si="5"/>
        <v>105.38243626062324</v>
      </c>
      <c r="R301" s="2">
        <f t="shared" si="5"/>
        <v>84.509915014164321</v>
      </c>
      <c r="S301" s="2">
        <f t="shared" si="5"/>
        <v>295.71671388101987</v>
      </c>
      <c r="T301" s="2">
        <f t="shared" si="5"/>
        <v>302.09405099150138</v>
      </c>
      <c r="U301" s="1478">
        <f t="shared" si="7"/>
        <v>250.47292844545134</v>
      </c>
      <c r="V301" s="1478">
        <f t="shared" si="7"/>
        <v>259.11964516129035</v>
      </c>
      <c r="W301" s="1478">
        <f t="shared" si="7"/>
        <v>32.394193548387094</v>
      </c>
      <c r="X301" s="1478">
        <f t="shared" si="7"/>
        <v>9.7380645161290325</v>
      </c>
      <c r="Y301" s="1478">
        <f t="shared" si="7"/>
        <v>3.4798709677419359</v>
      </c>
      <c r="Z301" s="1478">
        <f t="shared" si="7"/>
        <v>561.92870967741931</v>
      </c>
      <c r="AA301" s="2">
        <f t="shared" si="6"/>
        <v>100</v>
      </c>
      <c r="AC301" s="878">
        <v>1</v>
      </c>
      <c r="AE301" s="2">
        <f>+Help_FC!$G301*Help_FC!Y301</f>
        <v>296.9065155807366</v>
      </c>
      <c r="AF301" s="2">
        <f>+Help_FC!$G301*Help_FC!Z301</f>
        <v>114.45892351274789</v>
      </c>
      <c r="AG301" s="2">
        <f>+Help_FC!$G301*Help_FC!AA301</f>
        <v>0</v>
      </c>
      <c r="AH301" s="2">
        <f>+Help_FC!$G301*Help_FC!AB301</f>
        <v>189.89235127478756</v>
      </c>
      <c r="AI301" s="2">
        <f>+Help_FC!$G301*Help_FC!AC301</f>
        <v>40.623229461756381</v>
      </c>
      <c r="AJ301" s="2">
        <f>+Help_FC!$G301*Help_FC!AD301</f>
        <v>24.183569405099153</v>
      </c>
      <c r="AK301" s="2">
        <f>+Help_FC!$G301*Help_FC!AE301</f>
        <v>35.932011331444762</v>
      </c>
      <c r="AL301" s="2">
        <f>+Help_FC!$G301*Help_FC!AF301</f>
        <v>20.566572237960344</v>
      </c>
      <c r="AM301" s="2">
        <f>+Help_FC!$G301*Help_FC!AG301</f>
        <v>13.019830028328613</v>
      </c>
      <c r="AN301" s="2">
        <f>+Help_FC!$G301*Help_FC!AH301</f>
        <v>66.458923512747887</v>
      </c>
      <c r="AO301" s="2">
        <f>+Help_FC!$G301*Help_FC!AI301</f>
        <v>107.11070821529745</v>
      </c>
      <c r="AP301" s="2">
        <f>+Help_FC!$G301*Help_FC!AJ301</f>
        <v>12.016365551184869</v>
      </c>
      <c r="AQ301" s="2">
        <f>+Help_FC!$G301*Help_FC!AK301</f>
        <v>244.35127478753543</v>
      </c>
      <c r="AR301" s="1478">
        <f>+Help_FC!$G301*Help_FC!AL301</f>
        <v>30.849858356940512</v>
      </c>
      <c r="AS301" s="1478">
        <f>+Help_FC!$G301*Help_FC!AM301</f>
        <v>0</v>
      </c>
      <c r="AT301" s="2">
        <f>+Help_FC!$G301*Help_FC!AN301</f>
        <v>0</v>
      </c>
      <c r="AV301" s="5">
        <v>1</v>
      </c>
    </row>
    <row r="302" spans="1:48" x14ac:dyDescent="0.2">
      <c r="A302" s="1">
        <v>45226</v>
      </c>
      <c r="B302" s="2">
        <f>+Help_FC!$G302*Help_FC!I302</f>
        <v>641.88101983002844</v>
      </c>
      <c r="C302" s="2">
        <f>+Help_FC!$G302*Help_FC!J302</f>
        <v>411.36543909348444</v>
      </c>
      <c r="D302" s="2">
        <f>+Help_FC!$G302*Help_FC!K302</f>
        <v>105.38243626062324</v>
      </c>
      <c r="E302" s="2">
        <f>+Help_FC!$G302*Help_FC!L302</f>
        <v>84.509915014164321</v>
      </c>
      <c r="F302" s="2">
        <f>+Help_FC!$G302*Help_FC!M302</f>
        <v>295.71671388101987</v>
      </c>
      <c r="G302" s="2">
        <f>+Help_FC!$G302*Help_FC!N302</f>
        <v>302.09405099150138</v>
      </c>
      <c r="H302" s="1478">
        <f>24*Help_FC!R302/Help_FC!$Q302</f>
        <v>250.47292844545134</v>
      </c>
      <c r="I302" s="1478">
        <f>24*Help_FC!S302/Help_FC!$Q302</f>
        <v>259.11964516129035</v>
      </c>
      <c r="J302" s="1478">
        <f>24*Help_FC!T302/Help_FC!$Q302</f>
        <v>32.394193548387094</v>
      </c>
      <c r="K302" s="1478">
        <f>24*Help_FC!U302/Help_FC!$Q302</f>
        <v>9.7380645161290325</v>
      </c>
      <c r="L302" s="1478">
        <f>24*Help_FC!V302/Help_FC!$Q302</f>
        <v>3.4798709677419359</v>
      </c>
      <c r="M302" s="1478">
        <f>24*Help_FC!W302/Help_FC!$Q302</f>
        <v>561.92870967741931</v>
      </c>
      <c r="N302" s="2">
        <f>100*Help_FC!H302</f>
        <v>100</v>
      </c>
      <c r="O302" s="2">
        <f t="shared" si="5"/>
        <v>641.88101983002844</v>
      </c>
      <c r="P302" s="2">
        <f t="shared" si="5"/>
        <v>411.36543909348444</v>
      </c>
      <c r="Q302" s="2">
        <f t="shared" si="5"/>
        <v>105.38243626062324</v>
      </c>
      <c r="R302" s="2">
        <f t="shared" si="5"/>
        <v>84.509915014164321</v>
      </c>
      <c r="S302" s="2">
        <f t="shared" si="5"/>
        <v>295.71671388101987</v>
      </c>
      <c r="T302" s="2">
        <f t="shared" si="5"/>
        <v>302.09405099150138</v>
      </c>
      <c r="U302" s="1478">
        <f t="shared" si="7"/>
        <v>250.47292844545134</v>
      </c>
      <c r="V302" s="1478">
        <f t="shared" si="7"/>
        <v>259.11964516129035</v>
      </c>
      <c r="W302" s="1478">
        <f t="shared" si="7"/>
        <v>32.394193548387094</v>
      </c>
      <c r="X302" s="1478">
        <f t="shared" si="7"/>
        <v>9.7380645161290325</v>
      </c>
      <c r="Y302" s="1478">
        <f t="shared" si="7"/>
        <v>3.4798709677419359</v>
      </c>
      <c r="Z302" s="1478">
        <f t="shared" si="7"/>
        <v>561.92870967741931</v>
      </c>
      <c r="AA302" s="2">
        <f t="shared" si="6"/>
        <v>100</v>
      </c>
      <c r="AC302" s="878">
        <v>1</v>
      </c>
      <c r="AE302" s="2">
        <f>+Help_FC!$G302*Help_FC!Y302</f>
        <v>296.9065155807366</v>
      </c>
      <c r="AF302" s="2">
        <f>+Help_FC!$G302*Help_FC!Z302</f>
        <v>114.45892351274789</v>
      </c>
      <c r="AG302" s="2">
        <f>+Help_FC!$G302*Help_FC!AA302</f>
        <v>0</v>
      </c>
      <c r="AH302" s="2">
        <f>+Help_FC!$G302*Help_FC!AB302</f>
        <v>189.89235127478756</v>
      </c>
      <c r="AI302" s="2">
        <f>+Help_FC!$G302*Help_FC!AC302</f>
        <v>40.623229461756381</v>
      </c>
      <c r="AJ302" s="2">
        <f>+Help_FC!$G302*Help_FC!AD302</f>
        <v>24.183569405099153</v>
      </c>
      <c r="AK302" s="2">
        <f>+Help_FC!$G302*Help_FC!AE302</f>
        <v>35.932011331444762</v>
      </c>
      <c r="AL302" s="2">
        <f>+Help_FC!$G302*Help_FC!AF302</f>
        <v>20.566572237960344</v>
      </c>
      <c r="AM302" s="2">
        <f>+Help_FC!$G302*Help_FC!AG302</f>
        <v>13.019830028328613</v>
      </c>
      <c r="AN302" s="2">
        <f>+Help_FC!$G302*Help_FC!AH302</f>
        <v>66.458923512747887</v>
      </c>
      <c r="AO302" s="2">
        <f>+Help_FC!$G302*Help_FC!AI302</f>
        <v>107.11070821529745</v>
      </c>
      <c r="AP302" s="2">
        <f>+Help_FC!$G302*Help_FC!AJ302</f>
        <v>12.016365551184869</v>
      </c>
      <c r="AQ302" s="2">
        <f>+Help_FC!$G302*Help_FC!AK302</f>
        <v>244.35127478753543</v>
      </c>
      <c r="AR302" s="1478">
        <f>+Help_FC!$G302*Help_FC!AL302</f>
        <v>30.849858356940512</v>
      </c>
      <c r="AS302" s="1478">
        <f>+Help_FC!$G302*Help_FC!AM302</f>
        <v>0</v>
      </c>
      <c r="AT302" s="2">
        <f>+Help_FC!$G302*Help_FC!AN302</f>
        <v>0</v>
      </c>
      <c r="AV302" s="5">
        <v>1</v>
      </c>
    </row>
    <row r="303" spans="1:48" x14ac:dyDescent="0.2">
      <c r="A303" s="1">
        <v>45227</v>
      </c>
      <c r="B303" s="2">
        <f>+Help_FC!$G303*Help_FC!I303</f>
        <v>641.88101983002844</v>
      </c>
      <c r="C303" s="2">
        <f>+Help_FC!$G303*Help_FC!J303</f>
        <v>411.36543909348444</v>
      </c>
      <c r="D303" s="2">
        <f>+Help_FC!$G303*Help_FC!K303</f>
        <v>105.38243626062324</v>
      </c>
      <c r="E303" s="2">
        <f>+Help_FC!$G303*Help_FC!L303</f>
        <v>84.509915014164321</v>
      </c>
      <c r="F303" s="2">
        <f>+Help_FC!$G303*Help_FC!M303</f>
        <v>295.71671388101987</v>
      </c>
      <c r="G303" s="2">
        <f>+Help_FC!$G303*Help_FC!N303</f>
        <v>302.09405099150138</v>
      </c>
      <c r="H303" s="1478">
        <f>24*Help_FC!R303/Help_FC!$Q303</f>
        <v>250.47292844545134</v>
      </c>
      <c r="I303" s="1478">
        <f>24*Help_FC!S303/Help_FC!$Q303</f>
        <v>259.11964516129035</v>
      </c>
      <c r="J303" s="1478">
        <f>24*Help_FC!T303/Help_FC!$Q303</f>
        <v>32.394193548387094</v>
      </c>
      <c r="K303" s="1478">
        <f>24*Help_FC!U303/Help_FC!$Q303</f>
        <v>9.7380645161290325</v>
      </c>
      <c r="L303" s="1478">
        <f>24*Help_FC!V303/Help_FC!$Q303</f>
        <v>3.4798709677419359</v>
      </c>
      <c r="M303" s="1478">
        <f>24*Help_FC!W303/Help_FC!$Q303</f>
        <v>561.92870967741931</v>
      </c>
      <c r="N303" s="2">
        <f>100*Help_FC!H303</f>
        <v>100</v>
      </c>
      <c r="O303" s="2">
        <f t="shared" si="5"/>
        <v>641.88101983002844</v>
      </c>
      <c r="P303" s="2">
        <f t="shared" si="5"/>
        <v>411.36543909348444</v>
      </c>
      <c r="Q303" s="2">
        <f t="shared" si="5"/>
        <v>105.38243626062324</v>
      </c>
      <c r="R303" s="2">
        <f t="shared" si="5"/>
        <v>84.509915014164321</v>
      </c>
      <c r="S303" s="2">
        <f t="shared" si="5"/>
        <v>295.71671388101987</v>
      </c>
      <c r="T303" s="2">
        <f t="shared" si="5"/>
        <v>302.09405099150138</v>
      </c>
      <c r="U303" s="1478">
        <f t="shared" si="7"/>
        <v>250.47292844545134</v>
      </c>
      <c r="V303" s="1478">
        <f t="shared" si="7"/>
        <v>259.11964516129035</v>
      </c>
      <c r="W303" s="1478">
        <f t="shared" si="7"/>
        <v>32.394193548387094</v>
      </c>
      <c r="X303" s="1478">
        <f t="shared" si="7"/>
        <v>9.7380645161290325</v>
      </c>
      <c r="Y303" s="1478">
        <f t="shared" si="7"/>
        <v>3.4798709677419359</v>
      </c>
      <c r="Z303" s="1478">
        <f t="shared" si="7"/>
        <v>561.92870967741931</v>
      </c>
      <c r="AA303" s="2">
        <f t="shared" si="6"/>
        <v>100</v>
      </c>
      <c r="AC303" s="878">
        <v>1</v>
      </c>
      <c r="AE303" s="2">
        <f>+Help_FC!$G303*Help_FC!Y303</f>
        <v>296.9065155807366</v>
      </c>
      <c r="AF303" s="2">
        <f>+Help_FC!$G303*Help_FC!Z303</f>
        <v>114.45892351274789</v>
      </c>
      <c r="AG303" s="2">
        <f>+Help_FC!$G303*Help_FC!AA303</f>
        <v>0</v>
      </c>
      <c r="AH303" s="2">
        <f>+Help_FC!$G303*Help_FC!AB303</f>
        <v>189.89235127478756</v>
      </c>
      <c r="AI303" s="2">
        <f>+Help_FC!$G303*Help_FC!AC303</f>
        <v>40.623229461756381</v>
      </c>
      <c r="AJ303" s="2">
        <f>+Help_FC!$G303*Help_FC!AD303</f>
        <v>24.183569405099153</v>
      </c>
      <c r="AK303" s="2">
        <f>+Help_FC!$G303*Help_FC!AE303</f>
        <v>35.932011331444762</v>
      </c>
      <c r="AL303" s="2">
        <f>+Help_FC!$G303*Help_FC!AF303</f>
        <v>20.566572237960344</v>
      </c>
      <c r="AM303" s="2">
        <f>+Help_FC!$G303*Help_FC!AG303</f>
        <v>13.019830028328613</v>
      </c>
      <c r="AN303" s="2">
        <f>+Help_FC!$G303*Help_FC!AH303</f>
        <v>66.458923512747887</v>
      </c>
      <c r="AO303" s="2">
        <f>+Help_FC!$G303*Help_FC!AI303</f>
        <v>107.11070821529745</v>
      </c>
      <c r="AP303" s="2">
        <f>+Help_FC!$G303*Help_FC!AJ303</f>
        <v>12.016365551184869</v>
      </c>
      <c r="AQ303" s="2">
        <f>+Help_FC!$G303*Help_FC!AK303</f>
        <v>244.35127478753543</v>
      </c>
      <c r="AR303" s="1478">
        <f>+Help_FC!$G303*Help_FC!AL303</f>
        <v>30.849858356940512</v>
      </c>
      <c r="AS303" s="1478">
        <f>+Help_FC!$G303*Help_FC!AM303</f>
        <v>0</v>
      </c>
      <c r="AT303" s="2">
        <f>+Help_FC!$G303*Help_FC!AN303</f>
        <v>0</v>
      </c>
      <c r="AV303" s="5">
        <v>1</v>
      </c>
    </row>
    <row r="304" spans="1:48" x14ac:dyDescent="0.2">
      <c r="A304" s="1">
        <v>45228</v>
      </c>
      <c r="B304" s="2">
        <f>+Help_FC!$G304*Help_FC!I304</f>
        <v>641.88101983002844</v>
      </c>
      <c r="C304" s="2">
        <f>+Help_FC!$G304*Help_FC!J304</f>
        <v>411.36543909348444</v>
      </c>
      <c r="D304" s="2">
        <f>+Help_FC!$G304*Help_FC!K304</f>
        <v>105.38243626062324</v>
      </c>
      <c r="E304" s="2">
        <f>+Help_FC!$G304*Help_FC!L304</f>
        <v>84.509915014164321</v>
      </c>
      <c r="F304" s="2">
        <f>+Help_FC!$G304*Help_FC!M304</f>
        <v>295.71671388101987</v>
      </c>
      <c r="G304" s="2">
        <f>+Help_FC!$G304*Help_FC!N304</f>
        <v>302.09405099150138</v>
      </c>
      <c r="H304" s="1478">
        <f>24*Help_FC!R304/Help_FC!$Q304</f>
        <v>250.47292844545134</v>
      </c>
      <c r="I304" s="1478">
        <f>24*Help_FC!S304/Help_FC!$Q304</f>
        <v>259.11964516129035</v>
      </c>
      <c r="J304" s="1478">
        <f>24*Help_FC!T304/Help_FC!$Q304</f>
        <v>32.394193548387094</v>
      </c>
      <c r="K304" s="1478">
        <f>24*Help_FC!U304/Help_FC!$Q304</f>
        <v>9.7380645161290325</v>
      </c>
      <c r="L304" s="1478">
        <f>24*Help_FC!V304/Help_FC!$Q304</f>
        <v>3.4798709677419359</v>
      </c>
      <c r="M304" s="1478">
        <f>24*Help_FC!W304/Help_FC!$Q304</f>
        <v>561.92870967741931</v>
      </c>
      <c r="N304" s="2">
        <f>100*Help_FC!H304</f>
        <v>100</v>
      </c>
      <c r="O304" s="2">
        <f t="shared" si="5"/>
        <v>641.88101983002844</v>
      </c>
      <c r="P304" s="2">
        <f t="shared" si="5"/>
        <v>411.36543909348444</v>
      </c>
      <c r="Q304" s="2">
        <f t="shared" si="5"/>
        <v>105.38243626062324</v>
      </c>
      <c r="R304" s="2">
        <f t="shared" si="5"/>
        <v>84.509915014164321</v>
      </c>
      <c r="S304" s="2">
        <f t="shared" si="5"/>
        <v>295.71671388101987</v>
      </c>
      <c r="T304" s="2">
        <f t="shared" si="5"/>
        <v>302.09405099150138</v>
      </c>
      <c r="U304" s="1478">
        <f t="shared" si="7"/>
        <v>250.47292844545134</v>
      </c>
      <c r="V304" s="1478">
        <f t="shared" si="7"/>
        <v>259.11964516129035</v>
      </c>
      <c r="W304" s="1478">
        <f t="shared" si="7"/>
        <v>32.394193548387094</v>
      </c>
      <c r="X304" s="1478">
        <f t="shared" si="7"/>
        <v>9.7380645161290325</v>
      </c>
      <c r="Y304" s="1478">
        <f t="shared" si="7"/>
        <v>3.4798709677419359</v>
      </c>
      <c r="Z304" s="1478">
        <f t="shared" si="7"/>
        <v>561.92870967741931</v>
      </c>
      <c r="AA304" s="2">
        <f t="shared" si="6"/>
        <v>100</v>
      </c>
      <c r="AC304" s="878">
        <v>1</v>
      </c>
      <c r="AE304" s="2">
        <f>+Help_FC!$G304*Help_FC!Y304</f>
        <v>296.9065155807366</v>
      </c>
      <c r="AF304" s="2">
        <f>+Help_FC!$G304*Help_FC!Z304</f>
        <v>114.45892351274789</v>
      </c>
      <c r="AG304" s="2">
        <f>+Help_FC!$G304*Help_FC!AA304</f>
        <v>0</v>
      </c>
      <c r="AH304" s="2">
        <f>+Help_FC!$G304*Help_FC!AB304</f>
        <v>189.89235127478756</v>
      </c>
      <c r="AI304" s="2">
        <f>+Help_FC!$G304*Help_FC!AC304</f>
        <v>40.623229461756381</v>
      </c>
      <c r="AJ304" s="2">
        <f>+Help_FC!$G304*Help_FC!AD304</f>
        <v>24.183569405099153</v>
      </c>
      <c r="AK304" s="2">
        <f>+Help_FC!$G304*Help_FC!AE304</f>
        <v>35.932011331444762</v>
      </c>
      <c r="AL304" s="2">
        <f>+Help_FC!$G304*Help_FC!AF304</f>
        <v>20.566572237960344</v>
      </c>
      <c r="AM304" s="2">
        <f>+Help_FC!$G304*Help_FC!AG304</f>
        <v>13.019830028328613</v>
      </c>
      <c r="AN304" s="2">
        <f>+Help_FC!$G304*Help_FC!AH304</f>
        <v>66.458923512747887</v>
      </c>
      <c r="AO304" s="2">
        <f>+Help_FC!$G304*Help_FC!AI304</f>
        <v>107.11070821529745</v>
      </c>
      <c r="AP304" s="2">
        <f>+Help_FC!$G304*Help_FC!AJ304</f>
        <v>12.016365551184869</v>
      </c>
      <c r="AQ304" s="2">
        <f>+Help_FC!$G304*Help_FC!AK304</f>
        <v>244.35127478753543</v>
      </c>
      <c r="AR304" s="1478">
        <f>+Help_FC!$G304*Help_FC!AL304</f>
        <v>30.849858356940512</v>
      </c>
      <c r="AS304" s="1478">
        <f>+Help_FC!$G304*Help_FC!AM304</f>
        <v>0</v>
      </c>
      <c r="AT304" s="2">
        <f>+Help_FC!$G304*Help_FC!AN304</f>
        <v>0</v>
      </c>
      <c r="AV304" s="5">
        <v>1</v>
      </c>
    </row>
    <row r="305" spans="1:48" x14ac:dyDescent="0.2">
      <c r="A305" s="1">
        <v>45229</v>
      </c>
      <c r="B305" s="2">
        <f>+Help_FC!$G305*Help_FC!I305</f>
        <v>588.39093484419266</v>
      </c>
      <c r="C305" s="2">
        <f>+Help_FC!$G305*Help_FC!J305</f>
        <v>377.08498583569406</v>
      </c>
      <c r="D305" s="2">
        <f>+Help_FC!$G305*Help_FC!K305</f>
        <v>96.600566572237952</v>
      </c>
      <c r="E305" s="2">
        <f>+Help_FC!$G305*Help_FC!L305</f>
        <v>77.467422096317279</v>
      </c>
      <c r="F305" s="2">
        <f>+Help_FC!$G305*Help_FC!M305</f>
        <v>271.07365439093485</v>
      </c>
      <c r="G305" s="2">
        <f>+Help_FC!$G305*Help_FC!N305</f>
        <v>276.91954674220955</v>
      </c>
      <c r="H305" s="1478">
        <f>24*Help_FC!R305/Help_FC!$Q305</f>
        <v>250.47292844545134</v>
      </c>
      <c r="I305" s="1478">
        <f>24*Help_FC!S305/Help_FC!$Q305</f>
        <v>259.11964516129035</v>
      </c>
      <c r="J305" s="1478">
        <f>24*Help_FC!T305/Help_FC!$Q305</f>
        <v>32.394193548387094</v>
      </c>
      <c r="K305" s="1478">
        <f>24*Help_FC!U305/Help_FC!$Q305</f>
        <v>9.7380645161290325</v>
      </c>
      <c r="L305" s="1478">
        <f>24*Help_FC!V305/Help_FC!$Q305</f>
        <v>3.4798709677419359</v>
      </c>
      <c r="M305" s="1478">
        <f>24*Help_FC!W305/Help_FC!$Q305</f>
        <v>561.92870967741931</v>
      </c>
      <c r="N305" s="2">
        <f>100*Help_FC!H305</f>
        <v>91.666666666666657</v>
      </c>
      <c r="O305" s="2">
        <f t="shared" si="5"/>
        <v>588.39093484419266</v>
      </c>
      <c r="P305" s="2">
        <f t="shared" si="5"/>
        <v>377.08498583569406</v>
      </c>
      <c r="Q305" s="2">
        <f t="shared" si="5"/>
        <v>96.600566572237952</v>
      </c>
      <c r="R305" s="2">
        <f t="shared" si="5"/>
        <v>77.467422096317279</v>
      </c>
      <c r="S305" s="2">
        <f t="shared" si="5"/>
        <v>271.07365439093485</v>
      </c>
      <c r="T305" s="2">
        <f t="shared" si="5"/>
        <v>276.91954674220955</v>
      </c>
      <c r="U305" s="1478">
        <f t="shared" si="7"/>
        <v>250.47292844545134</v>
      </c>
      <c r="V305" s="1478">
        <f t="shared" si="7"/>
        <v>259.11964516129035</v>
      </c>
      <c r="W305" s="1478">
        <f t="shared" si="7"/>
        <v>32.394193548387094</v>
      </c>
      <c r="X305" s="1478">
        <f t="shared" si="7"/>
        <v>9.7380645161290325</v>
      </c>
      <c r="Y305" s="1478">
        <f t="shared" si="7"/>
        <v>3.4798709677419359</v>
      </c>
      <c r="Z305" s="1478">
        <f t="shared" si="7"/>
        <v>561.92870967741931</v>
      </c>
      <c r="AA305" s="2">
        <f t="shared" si="6"/>
        <v>91.666666666666657</v>
      </c>
      <c r="AC305" s="878">
        <v>1</v>
      </c>
      <c r="AE305" s="2">
        <f>+Help_FC!$G305*Help_FC!Y305</f>
        <v>272.16430594900851</v>
      </c>
      <c r="AF305" s="2">
        <f>+Help_FC!$G305*Help_FC!Z305</f>
        <v>104.92067988668555</v>
      </c>
      <c r="AG305" s="2">
        <f>+Help_FC!$G305*Help_FC!AA305</f>
        <v>0</v>
      </c>
      <c r="AH305" s="2">
        <f>+Help_FC!$G305*Help_FC!AB305</f>
        <v>174.06798866855524</v>
      </c>
      <c r="AI305" s="2">
        <f>+Help_FC!$G305*Help_FC!AC305</f>
        <v>37.237960339943342</v>
      </c>
      <c r="AJ305" s="2">
        <f>+Help_FC!$G305*Help_FC!AD305</f>
        <v>22.168271954674218</v>
      </c>
      <c r="AK305" s="2">
        <f>+Help_FC!$G305*Help_FC!AE305</f>
        <v>32.937677053824359</v>
      </c>
      <c r="AL305" s="2">
        <f>+Help_FC!$G305*Help_FC!AF305</f>
        <v>18.85269121813031</v>
      </c>
      <c r="AM305" s="2">
        <f>+Help_FC!$G305*Help_FC!AG305</f>
        <v>11.934844192634561</v>
      </c>
      <c r="AN305" s="2">
        <f>+Help_FC!$G305*Help_FC!AH305</f>
        <v>60.920679886685548</v>
      </c>
      <c r="AO305" s="2">
        <f>+Help_FC!$G305*Help_FC!AI305</f>
        <v>98.184815864022653</v>
      </c>
      <c r="AP305" s="2">
        <f>+Help_FC!$G305*Help_FC!AJ305</f>
        <v>11.015001755252795</v>
      </c>
      <c r="AQ305" s="2">
        <f>+Help_FC!$G305*Help_FC!AK305</f>
        <v>223.98866855524079</v>
      </c>
      <c r="AR305" s="1478">
        <f>+Help_FC!$G305*Help_FC!AL305</f>
        <v>28.279036827195466</v>
      </c>
      <c r="AS305" s="1478">
        <f>+Help_FC!$G305*Help_FC!AM305</f>
        <v>0</v>
      </c>
      <c r="AT305" s="2">
        <f>+Help_FC!$G305*Help_FC!AN305</f>
        <v>0</v>
      </c>
      <c r="AV305" s="5">
        <v>1</v>
      </c>
    </row>
    <row r="306" spans="1:48" x14ac:dyDescent="0.2">
      <c r="A306" s="1">
        <v>45230</v>
      </c>
      <c r="B306" s="2">
        <f>+Help_FC!$G306*Help_FC!I306</f>
        <v>0</v>
      </c>
      <c r="C306" s="2">
        <f>+Help_FC!$G306*Help_FC!J306</f>
        <v>0</v>
      </c>
      <c r="D306" s="2">
        <f>+Help_FC!$G306*Help_FC!K306</f>
        <v>0</v>
      </c>
      <c r="E306" s="2">
        <f>+Help_FC!$G306*Help_FC!L306</f>
        <v>0</v>
      </c>
      <c r="F306" s="2">
        <f>+Help_FC!$G306*Help_FC!M306</f>
        <v>0</v>
      </c>
      <c r="G306" s="2">
        <f>+Help_FC!$G306*Help_FC!N306</f>
        <v>0</v>
      </c>
      <c r="H306" s="1478">
        <f>24*Help_FC!R306/Help_FC!$Q306</f>
        <v>250.47292844545134</v>
      </c>
      <c r="I306" s="1478">
        <f>24*Help_FC!S306/Help_FC!$Q306</f>
        <v>259.11964516129035</v>
      </c>
      <c r="J306" s="1478">
        <f>24*Help_FC!T306/Help_FC!$Q306</f>
        <v>32.394193548387094</v>
      </c>
      <c r="K306" s="1478">
        <f>24*Help_FC!U306/Help_FC!$Q306</f>
        <v>9.7380645161290325</v>
      </c>
      <c r="L306" s="1478">
        <f>24*Help_FC!V306/Help_FC!$Q306</f>
        <v>3.4798709677419359</v>
      </c>
      <c r="M306" s="1478">
        <f>24*Help_FC!W306/Help_FC!$Q306</f>
        <v>561.92870967741931</v>
      </c>
      <c r="N306" s="2">
        <f>100*Help_FC!H306</f>
        <v>0</v>
      </c>
      <c r="O306" s="2">
        <f t="shared" si="5"/>
        <v>0</v>
      </c>
      <c r="P306" s="2">
        <f t="shared" si="5"/>
        <v>0</v>
      </c>
      <c r="Q306" s="2">
        <f t="shared" si="5"/>
        <v>0</v>
      </c>
      <c r="R306" s="2">
        <f t="shared" si="5"/>
        <v>0</v>
      </c>
      <c r="S306" s="2">
        <f t="shared" si="5"/>
        <v>0</v>
      </c>
      <c r="T306" s="2">
        <f t="shared" si="5"/>
        <v>0</v>
      </c>
      <c r="U306" s="1478">
        <f t="shared" si="7"/>
        <v>250.47292844545134</v>
      </c>
      <c r="V306" s="1478">
        <f t="shared" si="7"/>
        <v>259.11964516129035</v>
      </c>
      <c r="W306" s="1478">
        <f t="shared" si="7"/>
        <v>32.394193548387094</v>
      </c>
      <c r="X306" s="1478">
        <f t="shared" si="7"/>
        <v>9.7380645161290325</v>
      </c>
      <c r="Y306" s="1478">
        <f t="shared" si="7"/>
        <v>3.4798709677419359</v>
      </c>
      <c r="Z306" s="1478">
        <f t="shared" si="7"/>
        <v>561.92870967741931</v>
      </c>
      <c r="AA306" s="2">
        <f t="shared" si="6"/>
        <v>0</v>
      </c>
      <c r="AC306" s="878">
        <v>1</v>
      </c>
      <c r="AE306" s="2">
        <f>+Help_FC!$G306*Help_FC!Y306</f>
        <v>0</v>
      </c>
      <c r="AF306" s="2">
        <f>+Help_FC!$G306*Help_FC!Z306</f>
        <v>0</v>
      </c>
      <c r="AG306" s="2">
        <f>+Help_FC!$G306*Help_FC!AA306</f>
        <v>0</v>
      </c>
      <c r="AH306" s="2">
        <f>+Help_FC!$G306*Help_FC!AB306</f>
        <v>0</v>
      </c>
      <c r="AI306" s="2">
        <f>+Help_FC!$G306*Help_FC!AC306</f>
        <v>0</v>
      </c>
      <c r="AJ306" s="2">
        <f>+Help_FC!$G306*Help_FC!AD306</f>
        <v>0</v>
      </c>
      <c r="AK306" s="2">
        <f>+Help_FC!$G306*Help_FC!AE306</f>
        <v>0</v>
      </c>
      <c r="AL306" s="2">
        <f>+Help_FC!$G306*Help_FC!AF306</f>
        <v>0</v>
      </c>
      <c r="AM306" s="2">
        <f>+Help_FC!$G306*Help_FC!AG306</f>
        <v>0</v>
      </c>
      <c r="AN306" s="2">
        <f>+Help_FC!$G306*Help_FC!AH306</f>
        <v>0</v>
      </c>
      <c r="AO306" s="2">
        <f>+Help_FC!$G306*Help_FC!AI306</f>
        <v>0</v>
      </c>
      <c r="AP306" s="2">
        <f>+Help_FC!$G306*Help_FC!AJ306</f>
        <v>0</v>
      </c>
      <c r="AQ306" s="2">
        <f>+Help_FC!$G306*Help_FC!AK306</f>
        <v>0</v>
      </c>
      <c r="AR306" s="1478">
        <f>+Help_FC!$G306*Help_FC!AL306</f>
        <v>0</v>
      </c>
      <c r="AS306" s="1478">
        <f>+Help_FC!$G306*Help_FC!AM306</f>
        <v>0</v>
      </c>
      <c r="AT306" s="2">
        <f>+Help_FC!$G306*Help_FC!AN306</f>
        <v>0</v>
      </c>
      <c r="AV306" s="5">
        <v>1</v>
      </c>
    </row>
    <row r="307" spans="1:48" x14ac:dyDescent="0.2">
      <c r="A307" s="1">
        <v>45231</v>
      </c>
      <c r="B307" s="2">
        <f>+Help_FC!$G307*Help_FC!I307</f>
        <v>313.23001725129382</v>
      </c>
      <c r="C307" s="2">
        <f>+Help_FC!$G307*Help_FC!J307</f>
        <v>194.81196089706725</v>
      </c>
      <c r="D307" s="2">
        <f>+Help_FC!$G307*Help_FC!K307</f>
        <v>49.261644623346747</v>
      </c>
      <c r="E307" s="2">
        <f>+Help_FC!$G307*Help_FC!L307</f>
        <v>33.369177688326623</v>
      </c>
      <c r="F307" s="2">
        <f>+Help_FC!$G307*Help_FC!M307</f>
        <v>156.82346175963195</v>
      </c>
      <c r="G307" s="2">
        <f>+Help_FC!$G307*Help_FC!N307</f>
        <v>144.86658999424955</v>
      </c>
      <c r="H307" s="1478">
        <f>24*Help_FC!R307/Help_FC!$Q307</f>
        <v>266.62506703855075</v>
      </c>
      <c r="I307" s="1478">
        <f>24*Help_FC!S307/Help_FC!$Q307</f>
        <v>354.86313333333334</v>
      </c>
      <c r="J307" s="1478">
        <f>24*Help_FC!T307/Help_FC!$Q307</f>
        <v>17.105333333333334</v>
      </c>
      <c r="K307" s="1478">
        <f>24*Help_FC!U307/Help_FC!$Q307</f>
        <v>5.0999999999999996</v>
      </c>
      <c r="L307" s="1478">
        <f>24*Help_FC!V307/Help_FC!$Q307</f>
        <v>3.0486999999999997</v>
      </c>
      <c r="M307" s="1478">
        <f>24*Help_FC!W307/Help_FC!$Q307</f>
        <v>545.60333333333324</v>
      </c>
      <c r="N307" s="2">
        <f>100*Help_FC!H307</f>
        <v>48.333333333333336</v>
      </c>
      <c r="O307" s="2">
        <f t="shared" si="5"/>
        <v>313.23001725129382</v>
      </c>
      <c r="P307" s="2">
        <f t="shared" si="5"/>
        <v>194.81196089706725</v>
      </c>
      <c r="Q307" s="2">
        <f t="shared" si="5"/>
        <v>49.261644623346747</v>
      </c>
      <c r="R307" s="2">
        <f t="shared" si="5"/>
        <v>33.369177688326623</v>
      </c>
      <c r="S307" s="2">
        <f t="shared" si="5"/>
        <v>156.82346175963195</v>
      </c>
      <c r="T307" s="2">
        <f t="shared" si="5"/>
        <v>144.86658999424955</v>
      </c>
      <c r="U307" s="1478">
        <f t="shared" si="7"/>
        <v>266.62506703855075</v>
      </c>
      <c r="V307" s="1478">
        <f t="shared" si="7"/>
        <v>354.86313333333334</v>
      </c>
      <c r="W307" s="1478">
        <f t="shared" si="7"/>
        <v>17.105333333333334</v>
      </c>
      <c r="X307" s="1478">
        <f t="shared" si="7"/>
        <v>5.0999999999999996</v>
      </c>
      <c r="Y307" s="1478">
        <f t="shared" si="7"/>
        <v>3.0486999999999997</v>
      </c>
      <c r="Z307" s="1478">
        <f t="shared" si="7"/>
        <v>545.60333333333324</v>
      </c>
      <c r="AA307" s="2">
        <f t="shared" si="6"/>
        <v>48.333333333333336</v>
      </c>
      <c r="AC307" s="878">
        <v>1</v>
      </c>
      <c r="AE307" s="2">
        <f>+Help_FC!$G307*Help_FC!Y307</f>
        <v>126.80621046578493</v>
      </c>
      <c r="AF307" s="2">
        <f>+Help_FC!$G307*Help_FC!Z307</f>
        <v>68.005750431282337</v>
      </c>
      <c r="AG307" s="2">
        <f>+Help_FC!$G307*Help_FC!AA307</f>
        <v>0</v>
      </c>
      <c r="AH307" s="2">
        <f>+Help_FC!$G307*Help_FC!AB307</f>
        <v>82.63082231167337</v>
      </c>
      <c r="AI307" s="2">
        <f>+Help_FC!$G307*Help_FC!AC307</f>
        <v>35.787234042553187</v>
      </c>
      <c r="AJ307" s="2">
        <f>+Help_FC!$G307*Help_FC!AD307</f>
        <v>13.514433582518688</v>
      </c>
      <c r="AK307" s="2">
        <f>+Help_FC!$G307*Help_FC!AE307</f>
        <v>20.34502587694077</v>
      </c>
      <c r="AL307" s="2">
        <f>+Help_FC!$G307*Help_FC!AF307</f>
        <v>7.2374928119608963</v>
      </c>
      <c r="AM307" s="2">
        <f>+Help_FC!$G307*Help_FC!AG307</f>
        <v>3.9522714203565266</v>
      </c>
      <c r="AN307" s="2">
        <f>+Help_FC!$G307*Help_FC!AH307</f>
        <v>41.605577918343876</v>
      </c>
      <c r="AO307" s="2">
        <f>+Help_FC!$G307*Help_FC!AI307</f>
        <v>55.813076480736051</v>
      </c>
      <c r="AP307" s="2">
        <f>+Help_FC!$G307*Help_FC!AJ307</f>
        <v>5.6930653506629687</v>
      </c>
      <c r="AQ307" s="2">
        <f>+Help_FC!$G307*Help_FC!AK307</f>
        <v>104.59344450833811</v>
      </c>
      <c r="AR307" s="1478">
        <f>+Help_FC!$G307*Help_FC!AL307</f>
        <v>10.581081081081081</v>
      </c>
      <c r="AS307" s="1478">
        <f>+Help_FC!$G307*Help_FC!AM307</f>
        <v>12.022909718228867</v>
      </c>
      <c r="AT307" s="2">
        <f>+Help_FC!$G307*Help_FC!AN307</f>
        <v>0</v>
      </c>
      <c r="AV307" s="5">
        <v>1</v>
      </c>
    </row>
    <row r="308" spans="1:48" x14ac:dyDescent="0.2">
      <c r="A308" s="1">
        <v>45232</v>
      </c>
      <c r="B308" s="2">
        <f>+Help_FC!$G308*Help_FC!I308</f>
        <v>648.06210465784932</v>
      </c>
      <c r="C308" s="2">
        <f>+Help_FC!$G308*Help_FC!J308</f>
        <v>403.05922944220816</v>
      </c>
      <c r="D308" s="2">
        <f>+Help_FC!$G308*Help_FC!K308</f>
        <v>101.92064404830361</v>
      </c>
      <c r="E308" s="2">
        <f>+Help_FC!$G308*Help_FC!L308</f>
        <v>69.039677975848178</v>
      </c>
      <c r="F308" s="2">
        <f>+Help_FC!$G308*Help_FC!M308</f>
        <v>324.46233467510064</v>
      </c>
      <c r="G308" s="2">
        <f>+Help_FC!$G308*Help_FC!N308</f>
        <v>299.72397929844738</v>
      </c>
      <c r="H308" s="1478">
        <f>24*Help_FC!R308/Help_FC!$Q308</f>
        <v>266.62506703855075</v>
      </c>
      <c r="I308" s="1478">
        <f>24*Help_FC!S308/Help_FC!$Q308</f>
        <v>354.86313333333334</v>
      </c>
      <c r="J308" s="1478">
        <f>24*Help_FC!T308/Help_FC!$Q308</f>
        <v>17.105333333333334</v>
      </c>
      <c r="K308" s="1478">
        <f>24*Help_FC!U308/Help_FC!$Q308</f>
        <v>5.0999999999999996</v>
      </c>
      <c r="L308" s="1478">
        <f>24*Help_FC!V308/Help_FC!$Q308</f>
        <v>3.0486999999999997</v>
      </c>
      <c r="M308" s="1478">
        <f>24*Help_FC!W308/Help_FC!$Q308</f>
        <v>545.60333333333324</v>
      </c>
      <c r="N308" s="2">
        <f>100*Help_FC!H308</f>
        <v>100</v>
      </c>
      <c r="O308" s="2">
        <f t="shared" si="5"/>
        <v>648.06210465784932</v>
      </c>
      <c r="P308" s="2">
        <f t="shared" si="5"/>
        <v>403.05922944220816</v>
      </c>
      <c r="Q308" s="2">
        <f t="shared" si="5"/>
        <v>101.92064404830361</v>
      </c>
      <c r="R308" s="2">
        <f t="shared" si="5"/>
        <v>69.039677975848178</v>
      </c>
      <c r="S308" s="2">
        <f t="shared" si="5"/>
        <v>324.46233467510064</v>
      </c>
      <c r="T308" s="2">
        <f t="shared" si="5"/>
        <v>299.72397929844738</v>
      </c>
      <c r="U308" s="1478">
        <f t="shared" si="7"/>
        <v>266.62506703855075</v>
      </c>
      <c r="V308" s="1478">
        <f t="shared" si="7"/>
        <v>354.86313333333334</v>
      </c>
      <c r="W308" s="1478">
        <f t="shared" si="7"/>
        <v>17.105333333333334</v>
      </c>
      <c r="X308" s="1478">
        <f t="shared" si="7"/>
        <v>5.0999999999999996</v>
      </c>
      <c r="Y308" s="1478">
        <f t="shared" si="7"/>
        <v>3.0486999999999997</v>
      </c>
      <c r="Z308" s="1478">
        <f t="shared" si="7"/>
        <v>545.60333333333324</v>
      </c>
      <c r="AA308" s="2">
        <f t="shared" si="6"/>
        <v>100</v>
      </c>
      <c r="AC308" s="878">
        <v>1</v>
      </c>
      <c r="AE308" s="2">
        <f>+Help_FC!$G308*Help_FC!Y308</f>
        <v>262.35767682576193</v>
      </c>
      <c r="AF308" s="2">
        <f>+Help_FC!$G308*Help_FC!Z308</f>
        <v>140.70155261644624</v>
      </c>
      <c r="AG308" s="2">
        <f>+Help_FC!$G308*Help_FC!AA308</f>
        <v>0</v>
      </c>
      <c r="AH308" s="2">
        <f>+Help_FC!$G308*Help_FC!AB308</f>
        <v>170.96032202415179</v>
      </c>
      <c r="AI308" s="2">
        <f>+Help_FC!$G308*Help_FC!AC308</f>
        <v>74.042553191489361</v>
      </c>
      <c r="AJ308" s="2">
        <f>+Help_FC!$G308*Help_FC!AD308</f>
        <v>27.960897067280044</v>
      </c>
      <c r="AK308" s="2">
        <f>+Help_FC!$G308*Help_FC!AE308</f>
        <v>42.093156986774005</v>
      </c>
      <c r="AL308" s="2">
        <f>+Help_FC!$G308*Help_FC!AF308</f>
        <v>14.974123059229441</v>
      </c>
      <c r="AM308" s="2">
        <f>+Help_FC!$G308*Help_FC!AG308</f>
        <v>8.1771132834962614</v>
      </c>
      <c r="AN308" s="2">
        <f>+Help_FC!$G308*Help_FC!AH308</f>
        <v>86.080506037952844</v>
      </c>
      <c r="AO308" s="2">
        <f>+Help_FC!$G308*Help_FC!AI308</f>
        <v>115.47533064979874</v>
      </c>
      <c r="AP308" s="2">
        <f>+Help_FC!$G308*Help_FC!AJ308</f>
        <v>11.778755897923384</v>
      </c>
      <c r="AQ308" s="2">
        <f>+Help_FC!$G308*Help_FC!AK308</f>
        <v>216.40023001725129</v>
      </c>
      <c r="AR308" s="1478">
        <f>+Help_FC!$G308*Help_FC!AL308</f>
        <v>21.891891891891891</v>
      </c>
      <c r="AS308" s="1478">
        <f>+Help_FC!$G308*Help_FC!AM308</f>
        <v>24.874985623921795</v>
      </c>
      <c r="AT308" s="2">
        <f>+Help_FC!$G308*Help_FC!AN308</f>
        <v>0</v>
      </c>
      <c r="AV308" s="5">
        <v>1</v>
      </c>
    </row>
    <row r="309" spans="1:48" x14ac:dyDescent="0.2">
      <c r="A309" s="1">
        <v>45233</v>
      </c>
      <c r="B309" s="2">
        <f>+Help_FC!$G309*Help_FC!I309</f>
        <v>648.06210465784932</v>
      </c>
      <c r="C309" s="2">
        <f>+Help_FC!$G309*Help_FC!J309</f>
        <v>403.05922944220816</v>
      </c>
      <c r="D309" s="2">
        <f>+Help_FC!$G309*Help_FC!K309</f>
        <v>101.92064404830361</v>
      </c>
      <c r="E309" s="2">
        <f>+Help_FC!$G309*Help_FC!L309</f>
        <v>69.039677975848178</v>
      </c>
      <c r="F309" s="2">
        <f>+Help_FC!$G309*Help_FC!M309</f>
        <v>324.46233467510064</v>
      </c>
      <c r="G309" s="2">
        <f>+Help_FC!$G309*Help_FC!N309</f>
        <v>299.72397929844738</v>
      </c>
      <c r="H309" s="1478">
        <f>24*Help_FC!R309/Help_FC!$Q309</f>
        <v>266.62506703855075</v>
      </c>
      <c r="I309" s="1478">
        <f>24*Help_FC!S309/Help_FC!$Q309</f>
        <v>354.86313333333334</v>
      </c>
      <c r="J309" s="1478">
        <f>24*Help_FC!T309/Help_FC!$Q309</f>
        <v>17.105333333333334</v>
      </c>
      <c r="K309" s="1478">
        <f>24*Help_FC!U309/Help_FC!$Q309</f>
        <v>5.0999999999999996</v>
      </c>
      <c r="L309" s="1478">
        <f>24*Help_FC!V309/Help_FC!$Q309</f>
        <v>3.0486999999999997</v>
      </c>
      <c r="M309" s="1478">
        <f>24*Help_FC!W309/Help_FC!$Q309</f>
        <v>545.60333333333324</v>
      </c>
      <c r="N309" s="2">
        <f>100*Help_FC!H309</f>
        <v>100</v>
      </c>
      <c r="O309" s="2">
        <f t="shared" si="5"/>
        <v>648.06210465784932</v>
      </c>
      <c r="P309" s="2">
        <f t="shared" si="5"/>
        <v>403.05922944220816</v>
      </c>
      <c r="Q309" s="2">
        <f t="shared" si="5"/>
        <v>101.92064404830361</v>
      </c>
      <c r="R309" s="2">
        <f t="shared" si="5"/>
        <v>69.039677975848178</v>
      </c>
      <c r="S309" s="2">
        <f t="shared" si="5"/>
        <v>324.46233467510064</v>
      </c>
      <c r="T309" s="2">
        <f t="shared" si="5"/>
        <v>299.72397929844738</v>
      </c>
      <c r="U309" s="1478">
        <f t="shared" si="7"/>
        <v>266.62506703855075</v>
      </c>
      <c r="V309" s="1478">
        <f t="shared" si="7"/>
        <v>354.86313333333334</v>
      </c>
      <c r="W309" s="1478">
        <f t="shared" si="7"/>
        <v>17.105333333333334</v>
      </c>
      <c r="X309" s="1478">
        <f t="shared" si="7"/>
        <v>5.0999999999999996</v>
      </c>
      <c r="Y309" s="1478">
        <f t="shared" si="7"/>
        <v>3.0486999999999997</v>
      </c>
      <c r="Z309" s="1478">
        <f t="shared" si="7"/>
        <v>545.60333333333324</v>
      </c>
      <c r="AA309" s="2">
        <f t="shared" si="6"/>
        <v>100</v>
      </c>
      <c r="AC309" s="878">
        <v>1</v>
      </c>
      <c r="AE309" s="2">
        <f>+Help_FC!$G309*Help_FC!Y309</f>
        <v>262.35767682576193</v>
      </c>
      <c r="AF309" s="2">
        <f>+Help_FC!$G309*Help_FC!Z309</f>
        <v>140.70155261644624</v>
      </c>
      <c r="AG309" s="2">
        <f>+Help_FC!$G309*Help_FC!AA309</f>
        <v>0</v>
      </c>
      <c r="AH309" s="2">
        <f>+Help_FC!$G309*Help_FC!AB309</f>
        <v>170.96032202415179</v>
      </c>
      <c r="AI309" s="2">
        <f>+Help_FC!$G309*Help_FC!AC309</f>
        <v>74.042553191489361</v>
      </c>
      <c r="AJ309" s="2">
        <f>+Help_FC!$G309*Help_FC!AD309</f>
        <v>27.960897067280044</v>
      </c>
      <c r="AK309" s="2">
        <f>+Help_FC!$G309*Help_FC!AE309</f>
        <v>42.093156986774005</v>
      </c>
      <c r="AL309" s="2">
        <f>+Help_FC!$G309*Help_FC!AF309</f>
        <v>14.974123059229441</v>
      </c>
      <c r="AM309" s="2">
        <f>+Help_FC!$G309*Help_FC!AG309</f>
        <v>8.1771132834962614</v>
      </c>
      <c r="AN309" s="2">
        <f>+Help_FC!$G309*Help_FC!AH309</f>
        <v>86.080506037952844</v>
      </c>
      <c r="AO309" s="2">
        <f>+Help_FC!$G309*Help_FC!AI309</f>
        <v>115.47533064979874</v>
      </c>
      <c r="AP309" s="2">
        <f>+Help_FC!$G309*Help_FC!AJ309</f>
        <v>11.778755897923384</v>
      </c>
      <c r="AQ309" s="2">
        <f>+Help_FC!$G309*Help_FC!AK309</f>
        <v>216.40023001725129</v>
      </c>
      <c r="AR309" s="1478">
        <f>+Help_FC!$G309*Help_FC!AL309</f>
        <v>21.891891891891891</v>
      </c>
      <c r="AS309" s="1478">
        <f>+Help_FC!$G309*Help_FC!AM309</f>
        <v>24.874985623921795</v>
      </c>
      <c r="AT309" s="2">
        <f>+Help_FC!$G309*Help_FC!AN309</f>
        <v>0</v>
      </c>
      <c r="AV309" s="5">
        <v>1</v>
      </c>
    </row>
    <row r="310" spans="1:48" x14ac:dyDescent="0.2">
      <c r="A310" s="1">
        <v>45234</v>
      </c>
      <c r="B310" s="2">
        <f>+Help_FC!$G310*Help_FC!I310</f>
        <v>648.06210465784932</v>
      </c>
      <c r="C310" s="2">
        <f>+Help_FC!$G310*Help_FC!J310</f>
        <v>403.05922944220816</v>
      </c>
      <c r="D310" s="2">
        <f>+Help_FC!$G310*Help_FC!K310</f>
        <v>101.92064404830361</v>
      </c>
      <c r="E310" s="2">
        <f>+Help_FC!$G310*Help_FC!L310</f>
        <v>69.039677975848178</v>
      </c>
      <c r="F310" s="2">
        <f>+Help_FC!$G310*Help_FC!M310</f>
        <v>324.46233467510064</v>
      </c>
      <c r="G310" s="2">
        <f>+Help_FC!$G310*Help_FC!N310</f>
        <v>299.72397929844738</v>
      </c>
      <c r="H310" s="1478">
        <f>24*Help_FC!R310/Help_FC!$Q310</f>
        <v>266.62506703855075</v>
      </c>
      <c r="I310" s="1478">
        <f>24*Help_FC!S310/Help_FC!$Q310</f>
        <v>354.86313333333334</v>
      </c>
      <c r="J310" s="1478">
        <f>24*Help_FC!T310/Help_FC!$Q310</f>
        <v>17.105333333333334</v>
      </c>
      <c r="K310" s="1478">
        <f>24*Help_FC!U310/Help_FC!$Q310</f>
        <v>5.0999999999999996</v>
      </c>
      <c r="L310" s="1478">
        <f>24*Help_FC!V310/Help_FC!$Q310</f>
        <v>3.0486999999999997</v>
      </c>
      <c r="M310" s="1478">
        <f>24*Help_FC!W310/Help_FC!$Q310</f>
        <v>545.60333333333324</v>
      </c>
      <c r="N310" s="2">
        <f>100*Help_FC!H310</f>
        <v>100</v>
      </c>
      <c r="O310" s="2">
        <f t="shared" si="5"/>
        <v>648.06210465784932</v>
      </c>
      <c r="P310" s="2">
        <f t="shared" si="5"/>
        <v>403.05922944220816</v>
      </c>
      <c r="Q310" s="2">
        <f t="shared" si="5"/>
        <v>101.92064404830361</v>
      </c>
      <c r="R310" s="2">
        <f t="shared" si="5"/>
        <v>69.039677975848178</v>
      </c>
      <c r="S310" s="2">
        <f t="shared" si="5"/>
        <v>324.46233467510064</v>
      </c>
      <c r="T310" s="2">
        <f t="shared" si="5"/>
        <v>299.72397929844738</v>
      </c>
      <c r="U310" s="1478">
        <f t="shared" si="7"/>
        <v>266.62506703855075</v>
      </c>
      <c r="V310" s="1478">
        <f t="shared" si="7"/>
        <v>354.86313333333334</v>
      </c>
      <c r="W310" s="1478">
        <f t="shared" si="7"/>
        <v>17.105333333333334</v>
      </c>
      <c r="X310" s="1478">
        <f t="shared" si="7"/>
        <v>5.0999999999999996</v>
      </c>
      <c r="Y310" s="1478">
        <f t="shared" si="7"/>
        <v>3.0486999999999997</v>
      </c>
      <c r="Z310" s="1478">
        <f t="shared" si="7"/>
        <v>545.60333333333324</v>
      </c>
      <c r="AA310" s="2">
        <f t="shared" si="6"/>
        <v>100</v>
      </c>
      <c r="AC310" s="878">
        <v>1</v>
      </c>
      <c r="AE310" s="2">
        <f>+Help_FC!$G310*Help_FC!Y310</f>
        <v>262.35767682576193</v>
      </c>
      <c r="AF310" s="2">
        <f>+Help_FC!$G310*Help_FC!Z310</f>
        <v>140.70155261644624</v>
      </c>
      <c r="AG310" s="2">
        <f>+Help_FC!$G310*Help_FC!AA310</f>
        <v>0</v>
      </c>
      <c r="AH310" s="2">
        <f>+Help_FC!$G310*Help_FC!AB310</f>
        <v>170.96032202415179</v>
      </c>
      <c r="AI310" s="2">
        <f>+Help_FC!$G310*Help_FC!AC310</f>
        <v>74.042553191489361</v>
      </c>
      <c r="AJ310" s="2">
        <f>+Help_FC!$G310*Help_FC!AD310</f>
        <v>27.960897067280044</v>
      </c>
      <c r="AK310" s="2">
        <f>+Help_FC!$G310*Help_FC!AE310</f>
        <v>42.093156986774005</v>
      </c>
      <c r="AL310" s="2">
        <f>+Help_FC!$G310*Help_FC!AF310</f>
        <v>14.974123059229441</v>
      </c>
      <c r="AM310" s="2">
        <f>+Help_FC!$G310*Help_FC!AG310</f>
        <v>8.1771132834962614</v>
      </c>
      <c r="AN310" s="2">
        <f>+Help_FC!$G310*Help_FC!AH310</f>
        <v>86.080506037952844</v>
      </c>
      <c r="AO310" s="2">
        <f>+Help_FC!$G310*Help_FC!AI310</f>
        <v>115.47533064979874</v>
      </c>
      <c r="AP310" s="2">
        <f>+Help_FC!$G310*Help_FC!AJ310</f>
        <v>11.778755897923384</v>
      </c>
      <c r="AQ310" s="2">
        <f>+Help_FC!$G310*Help_FC!AK310</f>
        <v>216.40023001725129</v>
      </c>
      <c r="AR310" s="1478">
        <f>+Help_FC!$G310*Help_FC!AL310</f>
        <v>21.891891891891891</v>
      </c>
      <c r="AS310" s="1478">
        <f>+Help_FC!$G310*Help_FC!AM310</f>
        <v>24.874985623921795</v>
      </c>
      <c r="AT310" s="2">
        <f>+Help_FC!$G310*Help_FC!AN310</f>
        <v>0</v>
      </c>
      <c r="AV310" s="5">
        <v>1</v>
      </c>
    </row>
    <row r="311" spans="1:48" x14ac:dyDescent="0.2">
      <c r="A311" s="1">
        <v>45235</v>
      </c>
      <c r="B311" s="2">
        <f>+Help_FC!$G311*Help_FC!I311</f>
        <v>648.06210465784932</v>
      </c>
      <c r="C311" s="2">
        <f>+Help_FC!$G311*Help_FC!J311</f>
        <v>403.05922944220816</v>
      </c>
      <c r="D311" s="2">
        <f>+Help_FC!$G311*Help_FC!K311</f>
        <v>101.92064404830361</v>
      </c>
      <c r="E311" s="2">
        <f>+Help_FC!$G311*Help_FC!L311</f>
        <v>69.039677975848178</v>
      </c>
      <c r="F311" s="2">
        <f>+Help_FC!$G311*Help_FC!M311</f>
        <v>324.46233467510064</v>
      </c>
      <c r="G311" s="2">
        <f>+Help_FC!$G311*Help_FC!N311</f>
        <v>299.72397929844738</v>
      </c>
      <c r="H311" s="1478">
        <f>24*Help_FC!R311/Help_FC!$Q311</f>
        <v>266.62506703855075</v>
      </c>
      <c r="I311" s="1478">
        <f>24*Help_FC!S311/Help_FC!$Q311</f>
        <v>354.86313333333334</v>
      </c>
      <c r="J311" s="1478">
        <f>24*Help_FC!T311/Help_FC!$Q311</f>
        <v>17.105333333333334</v>
      </c>
      <c r="K311" s="1478">
        <f>24*Help_FC!U311/Help_FC!$Q311</f>
        <v>5.0999999999999996</v>
      </c>
      <c r="L311" s="1478">
        <f>24*Help_FC!V311/Help_FC!$Q311</f>
        <v>3.0486999999999997</v>
      </c>
      <c r="M311" s="1478">
        <f>24*Help_FC!W311/Help_FC!$Q311</f>
        <v>545.60333333333324</v>
      </c>
      <c r="N311" s="2">
        <f>100*Help_FC!H311</f>
        <v>100</v>
      </c>
      <c r="O311" s="2">
        <f t="shared" si="5"/>
        <v>648.06210465784932</v>
      </c>
      <c r="P311" s="2">
        <f t="shared" si="5"/>
        <v>403.05922944220816</v>
      </c>
      <c r="Q311" s="2">
        <f t="shared" si="5"/>
        <v>101.92064404830361</v>
      </c>
      <c r="R311" s="2">
        <f t="shared" si="5"/>
        <v>69.039677975848178</v>
      </c>
      <c r="S311" s="2">
        <f t="shared" si="5"/>
        <v>324.46233467510064</v>
      </c>
      <c r="T311" s="2">
        <f t="shared" si="5"/>
        <v>299.72397929844738</v>
      </c>
      <c r="U311" s="1478">
        <f t="shared" si="7"/>
        <v>266.62506703855075</v>
      </c>
      <c r="V311" s="1478">
        <f t="shared" si="7"/>
        <v>354.86313333333334</v>
      </c>
      <c r="W311" s="1478">
        <f t="shared" si="7"/>
        <v>17.105333333333334</v>
      </c>
      <c r="X311" s="1478">
        <f t="shared" si="7"/>
        <v>5.0999999999999996</v>
      </c>
      <c r="Y311" s="1478">
        <f t="shared" si="7"/>
        <v>3.0486999999999997</v>
      </c>
      <c r="Z311" s="1478">
        <f t="shared" si="7"/>
        <v>545.60333333333324</v>
      </c>
      <c r="AA311" s="2">
        <f t="shared" si="6"/>
        <v>100</v>
      </c>
      <c r="AC311" s="878">
        <v>1</v>
      </c>
      <c r="AE311" s="2">
        <f>+Help_FC!$G311*Help_FC!Y311</f>
        <v>262.35767682576193</v>
      </c>
      <c r="AF311" s="2">
        <f>+Help_FC!$G311*Help_FC!Z311</f>
        <v>140.70155261644624</v>
      </c>
      <c r="AG311" s="2">
        <f>+Help_FC!$G311*Help_FC!AA311</f>
        <v>0</v>
      </c>
      <c r="AH311" s="2">
        <f>+Help_FC!$G311*Help_FC!AB311</f>
        <v>170.96032202415179</v>
      </c>
      <c r="AI311" s="2">
        <f>+Help_FC!$G311*Help_FC!AC311</f>
        <v>74.042553191489361</v>
      </c>
      <c r="AJ311" s="2">
        <f>+Help_FC!$G311*Help_FC!AD311</f>
        <v>27.960897067280044</v>
      </c>
      <c r="AK311" s="2">
        <f>+Help_FC!$G311*Help_FC!AE311</f>
        <v>42.093156986774005</v>
      </c>
      <c r="AL311" s="2">
        <f>+Help_FC!$G311*Help_FC!AF311</f>
        <v>14.974123059229441</v>
      </c>
      <c r="AM311" s="2">
        <f>+Help_FC!$G311*Help_FC!AG311</f>
        <v>8.1771132834962614</v>
      </c>
      <c r="AN311" s="2">
        <f>+Help_FC!$G311*Help_FC!AH311</f>
        <v>86.080506037952844</v>
      </c>
      <c r="AO311" s="2">
        <f>+Help_FC!$G311*Help_FC!AI311</f>
        <v>115.47533064979874</v>
      </c>
      <c r="AP311" s="2">
        <f>+Help_FC!$G311*Help_FC!AJ311</f>
        <v>11.778755897923384</v>
      </c>
      <c r="AQ311" s="2">
        <f>+Help_FC!$G311*Help_FC!AK311</f>
        <v>216.40023001725129</v>
      </c>
      <c r="AR311" s="1478">
        <f>+Help_FC!$G311*Help_FC!AL311</f>
        <v>21.891891891891891</v>
      </c>
      <c r="AS311" s="1478">
        <f>+Help_FC!$G311*Help_FC!AM311</f>
        <v>24.874985623921795</v>
      </c>
      <c r="AT311" s="2">
        <f>+Help_FC!$G311*Help_FC!AN311</f>
        <v>0</v>
      </c>
      <c r="AV311" s="5">
        <v>1</v>
      </c>
    </row>
    <row r="312" spans="1:48" x14ac:dyDescent="0.2">
      <c r="A312" s="1">
        <v>45236</v>
      </c>
      <c r="B312" s="2">
        <f>+Help_FC!$G312*Help_FC!I312</f>
        <v>648.06210465784932</v>
      </c>
      <c r="C312" s="2">
        <f>+Help_FC!$G312*Help_FC!J312</f>
        <v>403.05922944220816</v>
      </c>
      <c r="D312" s="2">
        <f>+Help_FC!$G312*Help_FC!K312</f>
        <v>101.92064404830361</v>
      </c>
      <c r="E312" s="2">
        <f>+Help_FC!$G312*Help_FC!L312</f>
        <v>69.039677975848178</v>
      </c>
      <c r="F312" s="2">
        <f>+Help_FC!$G312*Help_FC!M312</f>
        <v>324.46233467510064</v>
      </c>
      <c r="G312" s="2">
        <f>+Help_FC!$G312*Help_FC!N312</f>
        <v>299.72397929844738</v>
      </c>
      <c r="H312" s="1478">
        <f>24*Help_FC!R312/Help_FC!$Q312</f>
        <v>266.62506703855075</v>
      </c>
      <c r="I312" s="1478">
        <f>24*Help_FC!S312/Help_FC!$Q312</f>
        <v>354.86313333333334</v>
      </c>
      <c r="J312" s="1478">
        <f>24*Help_FC!T312/Help_FC!$Q312</f>
        <v>17.105333333333334</v>
      </c>
      <c r="K312" s="1478">
        <f>24*Help_FC!U312/Help_FC!$Q312</f>
        <v>5.0999999999999996</v>
      </c>
      <c r="L312" s="1478">
        <f>24*Help_FC!V312/Help_FC!$Q312</f>
        <v>3.0486999999999997</v>
      </c>
      <c r="M312" s="1478">
        <f>24*Help_FC!W312/Help_FC!$Q312</f>
        <v>545.60333333333324</v>
      </c>
      <c r="N312" s="2">
        <f>100*Help_FC!H312</f>
        <v>100</v>
      </c>
      <c r="O312" s="2">
        <f t="shared" si="5"/>
        <v>648.06210465784932</v>
      </c>
      <c r="P312" s="2">
        <f t="shared" si="5"/>
        <v>403.05922944220816</v>
      </c>
      <c r="Q312" s="2">
        <f t="shared" si="5"/>
        <v>101.92064404830361</v>
      </c>
      <c r="R312" s="2">
        <f t="shared" si="5"/>
        <v>69.039677975848178</v>
      </c>
      <c r="S312" s="2">
        <f t="shared" si="5"/>
        <v>324.46233467510064</v>
      </c>
      <c r="T312" s="2">
        <f t="shared" si="5"/>
        <v>299.72397929844738</v>
      </c>
      <c r="U312" s="1478">
        <f t="shared" si="7"/>
        <v>266.62506703855075</v>
      </c>
      <c r="V312" s="1478">
        <f t="shared" si="7"/>
        <v>354.86313333333334</v>
      </c>
      <c r="W312" s="1478">
        <f t="shared" si="7"/>
        <v>17.105333333333334</v>
      </c>
      <c r="X312" s="1478">
        <f t="shared" si="7"/>
        <v>5.0999999999999996</v>
      </c>
      <c r="Y312" s="1478">
        <f t="shared" si="7"/>
        <v>3.0486999999999997</v>
      </c>
      <c r="Z312" s="1478">
        <f t="shared" si="7"/>
        <v>545.60333333333324</v>
      </c>
      <c r="AA312" s="2">
        <f t="shared" si="6"/>
        <v>100</v>
      </c>
      <c r="AC312" s="878">
        <v>1</v>
      </c>
      <c r="AE312" s="2">
        <f>+Help_FC!$G312*Help_FC!Y312</f>
        <v>262.35767682576193</v>
      </c>
      <c r="AF312" s="2">
        <f>+Help_FC!$G312*Help_FC!Z312</f>
        <v>140.70155261644624</v>
      </c>
      <c r="AG312" s="2">
        <f>+Help_FC!$G312*Help_FC!AA312</f>
        <v>0</v>
      </c>
      <c r="AH312" s="2">
        <f>+Help_FC!$G312*Help_FC!AB312</f>
        <v>170.96032202415179</v>
      </c>
      <c r="AI312" s="2">
        <f>+Help_FC!$G312*Help_FC!AC312</f>
        <v>74.042553191489361</v>
      </c>
      <c r="AJ312" s="2">
        <f>+Help_FC!$G312*Help_FC!AD312</f>
        <v>27.960897067280044</v>
      </c>
      <c r="AK312" s="2">
        <f>+Help_FC!$G312*Help_FC!AE312</f>
        <v>42.093156986774005</v>
      </c>
      <c r="AL312" s="2">
        <f>+Help_FC!$G312*Help_FC!AF312</f>
        <v>14.974123059229441</v>
      </c>
      <c r="AM312" s="2">
        <f>+Help_FC!$G312*Help_FC!AG312</f>
        <v>8.1771132834962614</v>
      </c>
      <c r="AN312" s="2">
        <f>+Help_FC!$G312*Help_FC!AH312</f>
        <v>86.080506037952844</v>
      </c>
      <c r="AO312" s="2">
        <f>+Help_FC!$G312*Help_FC!AI312</f>
        <v>115.47533064979874</v>
      </c>
      <c r="AP312" s="2">
        <f>+Help_FC!$G312*Help_FC!AJ312</f>
        <v>11.778755897923384</v>
      </c>
      <c r="AQ312" s="2">
        <f>+Help_FC!$G312*Help_FC!AK312</f>
        <v>216.40023001725129</v>
      </c>
      <c r="AR312" s="1478">
        <f>+Help_FC!$G312*Help_FC!AL312</f>
        <v>21.891891891891891</v>
      </c>
      <c r="AS312" s="1478">
        <f>+Help_FC!$G312*Help_FC!AM312</f>
        <v>24.874985623921795</v>
      </c>
      <c r="AT312" s="2">
        <f>+Help_FC!$G312*Help_FC!AN312</f>
        <v>0</v>
      </c>
      <c r="AV312" s="5">
        <v>1</v>
      </c>
    </row>
    <row r="313" spans="1:48" x14ac:dyDescent="0.2">
      <c r="A313" s="1">
        <v>45237</v>
      </c>
      <c r="B313" s="2">
        <f>+Help_FC!$G313*Help_FC!I313</f>
        <v>648.06210465784932</v>
      </c>
      <c r="C313" s="2">
        <f>+Help_FC!$G313*Help_FC!J313</f>
        <v>403.05922944220816</v>
      </c>
      <c r="D313" s="2">
        <f>+Help_FC!$G313*Help_FC!K313</f>
        <v>101.92064404830361</v>
      </c>
      <c r="E313" s="2">
        <f>+Help_FC!$G313*Help_FC!L313</f>
        <v>69.039677975848178</v>
      </c>
      <c r="F313" s="2">
        <f>+Help_FC!$G313*Help_FC!M313</f>
        <v>324.46233467510064</v>
      </c>
      <c r="G313" s="2">
        <f>+Help_FC!$G313*Help_FC!N313</f>
        <v>299.72397929844738</v>
      </c>
      <c r="H313" s="1478">
        <f>24*Help_FC!R313/Help_FC!$Q313</f>
        <v>266.62506703855075</v>
      </c>
      <c r="I313" s="1478">
        <f>24*Help_FC!S313/Help_FC!$Q313</f>
        <v>354.86313333333334</v>
      </c>
      <c r="J313" s="1478">
        <f>24*Help_FC!T313/Help_FC!$Q313</f>
        <v>17.105333333333334</v>
      </c>
      <c r="K313" s="1478">
        <f>24*Help_FC!U313/Help_FC!$Q313</f>
        <v>5.0999999999999996</v>
      </c>
      <c r="L313" s="1478">
        <f>24*Help_FC!V313/Help_FC!$Q313</f>
        <v>3.0486999999999997</v>
      </c>
      <c r="M313" s="1478">
        <f>24*Help_FC!W313/Help_FC!$Q313</f>
        <v>545.60333333333324</v>
      </c>
      <c r="N313" s="2">
        <f>100*Help_FC!H313</f>
        <v>100</v>
      </c>
      <c r="O313" s="2">
        <f t="shared" si="5"/>
        <v>648.06210465784932</v>
      </c>
      <c r="P313" s="2">
        <f t="shared" si="5"/>
        <v>403.05922944220816</v>
      </c>
      <c r="Q313" s="2">
        <f t="shared" si="5"/>
        <v>101.92064404830361</v>
      </c>
      <c r="R313" s="2">
        <f t="shared" si="5"/>
        <v>69.039677975848178</v>
      </c>
      <c r="S313" s="2">
        <f t="shared" si="5"/>
        <v>324.46233467510064</v>
      </c>
      <c r="T313" s="2">
        <f t="shared" si="5"/>
        <v>299.72397929844738</v>
      </c>
      <c r="U313" s="1478">
        <f t="shared" si="7"/>
        <v>266.62506703855075</v>
      </c>
      <c r="V313" s="1478">
        <f t="shared" si="7"/>
        <v>354.86313333333334</v>
      </c>
      <c r="W313" s="1478">
        <f t="shared" si="7"/>
        <v>17.105333333333334</v>
      </c>
      <c r="X313" s="1478">
        <f t="shared" si="7"/>
        <v>5.0999999999999996</v>
      </c>
      <c r="Y313" s="1478">
        <f t="shared" si="7"/>
        <v>3.0486999999999997</v>
      </c>
      <c r="Z313" s="1478">
        <f t="shared" si="7"/>
        <v>545.60333333333324</v>
      </c>
      <c r="AA313" s="2">
        <f t="shared" si="6"/>
        <v>100</v>
      </c>
      <c r="AC313" s="878">
        <v>1</v>
      </c>
      <c r="AE313" s="2">
        <f>+Help_FC!$G313*Help_FC!Y313</f>
        <v>262.35767682576193</v>
      </c>
      <c r="AF313" s="2">
        <f>+Help_FC!$G313*Help_FC!Z313</f>
        <v>140.70155261644624</v>
      </c>
      <c r="AG313" s="2">
        <f>+Help_FC!$G313*Help_FC!AA313</f>
        <v>0</v>
      </c>
      <c r="AH313" s="2">
        <f>+Help_FC!$G313*Help_FC!AB313</f>
        <v>170.96032202415179</v>
      </c>
      <c r="AI313" s="2">
        <f>+Help_FC!$G313*Help_FC!AC313</f>
        <v>74.042553191489361</v>
      </c>
      <c r="AJ313" s="2">
        <f>+Help_FC!$G313*Help_FC!AD313</f>
        <v>27.960897067280044</v>
      </c>
      <c r="AK313" s="2">
        <f>+Help_FC!$G313*Help_FC!AE313</f>
        <v>42.093156986774005</v>
      </c>
      <c r="AL313" s="2">
        <f>+Help_FC!$G313*Help_FC!AF313</f>
        <v>14.974123059229441</v>
      </c>
      <c r="AM313" s="2">
        <f>+Help_FC!$G313*Help_FC!AG313</f>
        <v>8.1771132834962614</v>
      </c>
      <c r="AN313" s="2">
        <f>+Help_FC!$G313*Help_FC!AH313</f>
        <v>86.080506037952844</v>
      </c>
      <c r="AO313" s="2">
        <f>+Help_FC!$G313*Help_FC!AI313</f>
        <v>115.47533064979874</v>
      </c>
      <c r="AP313" s="2">
        <f>+Help_FC!$G313*Help_FC!AJ313</f>
        <v>11.778755897923384</v>
      </c>
      <c r="AQ313" s="2">
        <f>+Help_FC!$G313*Help_FC!AK313</f>
        <v>216.40023001725129</v>
      </c>
      <c r="AR313" s="1478">
        <f>+Help_FC!$G313*Help_FC!AL313</f>
        <v>21.891891891891891</v>
      </c>
      <c r="AS313" s="1478">
        <f>+Help_FC!$G313*Help_FC!AM313</f>
        <v>24.874985623921795</v>
      </c>
      <c r="AT313" s="2">
        <f>+Help_FC!$G313*Help_FC!AN313</f>
        <v>0</v>
      </c>
      <c r="AV313" s="5">
        <v>1</v>
      </c>
    </row>
    <row r="314" spans="1:48" x14ac:dyDescent="0.2">
      <c r="A314" s="1">
        <v>45238</v>
      </c>
      <c r="B314" s="2">
        <f>+Help_FC!$G314*Help_FC!I314</f>
        <v>648.06210465784932</v>
      </c>
      <c r="C314" s="2">
        <f>+Help_FC!$G314*Help_FC!J314</f>
        <v>403.05922944220816</v>
      </c>
      <c r="D314" s="2">
        <f>+Help_FC!$G314*Help_FC!K314</f>
        <v>101.92064404830361</v>
      </c>
      <c r="E314" s="2">
        <f>+Help_FC!$G314*Help_FC!L314</f>
        <v>69.039677975848178</v>
      </c>
      <c r="F314" s="2">
        <f>+Help_FC!$G314*Help_FC!M314</f>
        <v>324.46233467510064</v>
      </c>
      <c r="G314" s="2">
        <f>+Help_FC!$G314*Help_FC!N314</f>
        <v>299.72397929844738</v>
      </c>
      <c r="H314" s="1478">
        <f>24*Help_FC!R314/Help_FC!$Q314</f>
        <v>266.62506703855075</v>
      </c>
      <c r="I314" s="1478">
        <f>24*Help_FC!S314/Help_FC!$Q314</f>
        <v>354.86313333333334</v>
      </c>
      <c r="J314" s="1478">
        <f>24*Help_FC!T314/Help_FC!$Q314</f>
        <v>17.105333333333334</v>
      </c>
      <c r="K314" s="1478">
        <f>24*Help_FC!U314/Help_FC!$Q314</f>
        <v>5.0999999999999996</v>
      </c>
      <c r="L314" s="1478">
        <f>24*Help_FC!V314/Help_FC!$Q314</f>
        <v>3.0486999999999997</v>
      </c>
      <c r="M314" s="1478">
        <f>24*Help_FC!W314/Help_FC!$Q314</f>
        <v>545.60333333333324</v>
      </c>
      <c r="N314" s="2">
        <f>100*Help_FC!H314</f>
        <v>100</v>
      </c>
      <c r="O314" s="2">
        <f t="shared" si="5"/>
        <v>648.06210465784932</v>
      </c>
      <c r="P314" s="2">
        <f t="shared" si="5"/>
        <v>403.05922944220816</v>
      </c>
      <c r="Q314" s="2">
        <f t="shared" si="5"/>
        <v>101.92064404830361</v>
      </c>
      <c r="R314" s="2">
        <f t="shared" si="5"/>
        <v>69.039677975848178</v>
      </c>
      <c r="S314" s="2">
        <f t="shared" si="5"/>
        <v>324.46233467510064</v>
      </c>
      <c r="T314" s="2">
        <f t="shared" si="5"/>
        <v>299.72397929844738</v>
      </c>
      <c r="U314" s="1478">
        <f t="shared" si="7"/>
        <v>266.62506703855075</v>
      </c>
      <c r="V314" s="1478">
        <f t="shared" si="7"/>
        <v>354.86313333333334</v>
      </c>
      <c r="W314" s="1478">
        <f t="shared" si="7"/>
        <v>17.105333333333334</v>
      </c>
      <c r="X314" s="1478">
        <f t="shared" si="7"/>
        <v>5.0999999999999996</v>
      </c>
      <c r="Y314" s="1478">
        <f t="shared" si="7"/>
        <v>3.0486999999999997</v>
      </c>
      <c r="Z314" s="1478">
        <f t="shared" si="7"/>
        <v>545.60333333333324</v>
      </c>
      <c r="AA314" s="2">
        <f t="shared" si="6"/>
        <v>100</v>
      </c>
      <c r="AC314" s="878">
        <v>1</v>
      </c>
      <c r="AE314" s="2">
        <f>+Help_FC!$G314*Help_FC!Y314</f>
        <v>262.35767682576193</v>
      </c>
      <c r="AF314" s="2">
        <f>+Help_FC!$G314*Help_FC!Z314</f>
        <v>140.70155261644624</v>
      </c>
      <c r="AG314" s="2">
        <f>+Help_FC!$G314*Help_FC!AA314</f>
        <v>0</v>
      </c>
      <c r="AH314" s="2">
        <f>+Help_FC!$G314*Help_FC!AB314</f>
        <v>170.96032202415179</v>
      </c>
      <c r="AI314" s="2">
        <f>+Help_FC!$G314*Help_FC!AC314</f>
        <v>74.042553191489361</v>
      </c>
      <c r="AJ314" s="2">
        <f>+Help_FC!$G314*Help_FC!AD314</f>
        <v>27.960897067280044</v>
      </c>
      <c r="AK314" s="2">
        <f>+Help_FC!$G314*Help_FC!AE314</f>
        <v>42.093156986774005</v>
      </c>
      <c r="AL314" s="2">
        <f>+Help_FC!$G314*Help_FC!AF314</f>
        <v>14.974123059229441</v>
      </c>
      <c r="AM314" s="2">
        <f>+Help_FC!$G314*Help_FC!AG314</f>
        <v>8.1771132834962614</v>
      </c>
      <c r="AN314" s="2">
        <f>+Help_FC!$G314*Help_FC!AH314</f>
        <v>86.080506037952844</v>
      </c>
      <c r="AO314" s="2">
        <f>+Help_FC!$G314*Help_FC!AI314</f>
        <v>115.47533064979874</v>
      </c>
      <c r="AP314" s="2">
        <f>+Help_FC!$G314*Help_FC!AJ314</f>
        <v>11.778755897923384</v>
      </c>
      <c r="AQ314" s="2">
        <f>+Help_FC!$G314*Help_FC!AK314</f>
        <v>216.40023001725129</v>
      </c>
      <c r="AR314" s="1478">
        <f>+Help_FC!$G314*Help_FC!AL314</f>
        <v>21.891891891891891</v>
      </c>
      <c r="AS314" s="1478">
        <f>+Help_FC!$G314*Help_FC!AM314</f>
        <v>24.874985623921795</v>
      </c>
      <c r="AT314" s="2">
        <f>+Help_FC!$G314*Help_FC!AN314</f>
        <v>0</v>
      </c>
      <c r="AV314" s="5">
        <v>1</v>
      </c>
    </row>
    <row r="315" spans="1:48" x14ac:dyDescent="0.2">
      <c r="A315" s="1">
        <v>45239</v>
      </c>
      <c r="B315" s="2">
        <f>+Help_FC!$G315*Help_FC!I315</f>
        <v>648.06210465784932</v>
      </c>
      <c r="C315" s="2">
        <f>+Help_FC!$G315*Help_FC!J315</f>
        <v>403.05922944220816</v>
      </c>
      <c r="D315" s="2">
        <f>+Help_FC!$G315*Help_FC!K315</f>
        <v>101.92064404830361</v>
      </c>
      <c r="E315" s="2">
        <f>+Help_FC!$G315*Help_FC!L315</f>
        <v>69.039677975848178</v>
      </c>
      <c r="F315" s="2">
        <f>+Help_FC!$G315*Help_FC!M315</f>
        <v>324.46233467510064</v>
      </c>
      <c r="G315" s="2">
        <f>+Help_FC!$G315*Help_FC!N315</f>
        <v>299.72397929844738</v>
      </c>
      <c r="H315" s="1478">
        <f>24*Help_FC!R315/Help_FC!$Q315</f>
        <v>266.62506703855075</v>
      </c>
      <c r="I315" s="1478">
        <f>24*Help_FC!S315/Help_FC!$Q315</f>
        <v>354.86313333333334</v>
      </c>
      <c r="J315" s="1478">
        <f>24*Help_FC!T315/Help_FC!$Q315</f>
        <v>17.105333333333334</v>
      </c>
      <c r="K315" s="1478">
        <f>24*Help_FC!U315/Help_FC!$Q315</f>
        <v>5.0999999999999996</v>
      </c>
      <c r="L315" s="1478">
        <f>24*Help_FC!V315/Help_FC!$Q315</f>
        <v>3.0486999999999997</v>
      </c>
      <c r="M315" s="1478">
        <f>24*Help_FC!W315/Help_FC!$Q315</f>
        <v>545.60333333333324</v>
      </c>
      <c r="N315" s="2">
        <f>100*Help_FC!H315</f>
        <v>100</v>
      </c>
      <c r="O315" s="2">
        <f t="shared" si="5"/>
        <v>648.06210465784932</v>
      </c>
      <c r="P315" s="2">
        <f t="shared" si="5"/>
        <v>403.05922944220816</v>
      </c>
      <c r="Q315" s="2">
        <f t="shared" si="5"/>
        <v>101.92064404830361</v>
      </c>
      <c r="R315" s="2">
        <f t="shared" si="5"/>
        <v>69.039677975848178</v>
      </c>
      <c r="S315" s="2">
        <f t="shared" si="5"/>
        <v>324.46233467510064</v>
      </c>
      <c r="T315" s="2">
        <f t="shared" si="5"/>
        <v>299.72397929844738</v>
      </c>
      <c r="U315" s="1478">
        <f t="shared" si="7"/>
        <v>266.62506703855075</v>
      </c>
      <c r="V315" s="1478">
        <f t="shared" si="7"/>
        <v>354.86313333333334</v>
      </c>
      <c r="W315" s="1478">
        <f t="shared" si="7"/>
        <v>17.105333333333334</v>
      </c>
      <c r="X315" s="1478">
        <f t="shared" si="7"/>
        <v>5.0999999999999996</v>
      </c>
      <c r="Y315" s="1478">
        <f t="shared" si="7"/>
        <v>3.0486999999999997</v>
      </c>
      <c r="Z315" s="1478">
        <f t="shared" si="7"/>
        <v>545.60333333333324</v>
      </c>
      <c r="AA315" s="2">
        <f t="shared" si="6"/>
        <v>100</v>
      </c>
      <c r="AC315" s="878">
        <v>1</v>
      </c>
      <c r="AE315" s="2">
        <f>+Help_FC!$G315*Help_FC!Y315</f>
        <v>262.35767682576193</v>
      </c>
      <c r="AF315" s="2">
        <f>+Help_FC!$G315*Help_FC!Z315</f>
        <v>140.70155261644624</v>
      </c>
      <c r="AG315" s="2">
        <f>+Help_FC!$G315*Help_FC!AA315</f>
        <v>0</v>
      </c>
      <c r="AH315" s="2">
        <f>+Help_FC!$G315*Help_FC!AB315</f>
        <v>170.96032202415179</v>
      </c>
      <c r="AI315" s="2">
        <f>+Help_FC!$G315*Help_FC!AC315</f>
        <v>74.042553191489361</v>
      </c>
      <c r="AJ315" s="2">
        <f>+Help_FC!$G315*Help_FC!AD315</f>
        <v>27.960897067280044</v>
      </c>
      <c r="AK315" s="2">
        <f>+Help_FC!$G315*Help_FC!AE315</f>
        <v>42.093156986774005</v>
      </c>
      <c r="AL315" s="2">
        <f>+Help_FC!$G315*Help_FC!AF315</f>
        <v>14.974123059229441</v>
      </c>
      <c r="AM315" s="2">
        <f>+Help_FC!$G315*Help_FC!AG315</f>
        <v>8.1771132834962614</v>
      </c>
      <c r="AN315" s="2">
        <f>+Help_FC!$G315*Help_FC!AH315</f>
        <v>86.080506037952844</v>
      </c>
      <c r="AO315" s="2">
        <f>+Help_FC!$G315*Help_FC!AI315</f>
        <v>115.47533064979874</v>
      </c>
      <c r="AP315" s="2">
        <f>+Help_FC!$G315*Help_FC!AJ315</f>
        <v>11.778755897923384</v>
      </c>
      <c r="AQ315" s="2">
        <f>+Help_FC!$G315*Help_FC!AK315</f>
        <v>216.40023001725129</v>
      </c>
      <c r="AR315" s="1478">
        <f>+Help_FC!$G315*Help_FC!AL315</f>
        <v>21.891891891891891</v>
      </c>
      <c r="AS315" s="1478">
        <f>+Help_FC!$G315*Help_FC!AM315</f>
        <v>24.874985623921795</v>
      </c>
      <c r="AT315" s="2">
        <f>+Help_FC!$G315*Help_FC!AN315</f>
        <v>0</v>
      </c>
      <c r="AV315" s="5">
        <v>1</v>
      </c>
    </row>
    <row r="316" spans="1:48" x14ac:dyDescent="0.2">
      <c r="A316" s="1">
        <v>45240</v>
      </c>
      <c r="B316" s="2">
        <f>+Help_FC!$G316*Help_FC!I316</f>
        <v>648.06210465784932</v>
      </c>
      <c r="C316" s="2">
        <f>+Help_FC!$G316*Help_FC!J316</f>
        <v>403.05922944220816</v>
      </c>
      <c r="D316" s="2">
        <f>+Help_FC!$G316*Help_FC!K316</f>
        <v>101.92064404830361</v>
      </c>
      <c r="E316" s="2">
        <f>+Help_FC!$G316*Help_FC!L316</f>
        <v>69.039677975848178</v>
      </c>
      <c r="F316" s="2">
        <f>+Help_FC!$G316*Help_FC!M316</f>
        <v>324.46233467510064</v>
      </c>
      <c r="G316" s="2">
        <f>+Help_FC!$G316*Help_FC!N316</f>
        <v>299.72397929844738</v>
      </c>
      <c r="H316" s="1478">
        <f>24*Help_FC!R316/Help_FC!$Q316</f>
        <v>266.62506703855075</v>
      </c>
      <c r="I316" s="1478">
        <f>24*Help_FC!S316/Help_FC!$Q316</f>
        <v>354.86313333333334</v>
      </c>
      <c r="J316" s="1478">
        <f>24*Help_FC!T316/Help_FC!$Q316</f>
        <v>17.105333333333334</v>
      </c>
      <c r="K316" s="1478">
        <f>24*Help_FC!U316/Help_FC!$Q316</f>
        <v>5.0999999999999996</v>
      </c>
      <c r="L316" s="1478">
        <f>24*Help_FC!V316/Help_FC!$Q316</f>
        <v>3.0486999999999997</v>
      </c>
      <c r="M316" s="1478">
        <f>24*Help_FC!W316/Help_FC!$Q316</f>
        <v>545.60333333333324</v>
      </c>
      <c r="N316" s="2">
        <f>100*Help_FC!H316</f>
        <v>100</v>
      </c>
      <c r="O316" s="2">
        <f t="shared" si="5"/>
        <v>648.06210465784932</v>
      </c>
      <c r="P316" s="2">
        <f t="shared" si="5"/>
        <v>403.05922944220816</v>
      </c>
      <c r="Q316" s="2">
        <f t="shared" si="5"/>
        <v>101.92064404830361</v>
      </c>
      <c r="R316" s="2">
        <f t="shared" si="5"/>
        <v>69.039677975848178</v>
      </c>
      <c r="S316" s="2">
        <f t="shared" si="5"/>
        <v>324.46233467510064</v>
      </c>
      <c r="T316" s="2">
        <f t="shared" si="5"/>
        <v>299.72397929844738</v>
      </c>
      <c r="U316" s="1478">
        <f t="shared" si="7"/>
        <v>266.62506703855075</v>
      </c>
      <c r="V316" s="1478">
        <f t="shared" si="7"/>
        <v>354.86313333333334</v>
      </c>
      <c r="W316" s="1478">
        <f t="shared" si="7"/>
        <v>17.105333333333334</v>
      </c>
      <c r="X316" s="1478">
        <f t="shared" si="7"/>
        <v>5.0999999999999996</v>
      </c>
      <c r="Y316" s="1478">
        <f t="shared" si="7"/>
        <v>3.0486999999999997</v>
      </c>
      <c r="Z316" s="1478">
        <f t="shared" si="7"/>
        <v>545.60333333333324</v>
      </c>
      <c r="AA316" s="2">
        <f t="shared" si="6"/>
        <v>100</v>
      </c>
      <c r="AC316" s="878">
        <v>1</v>
      </c>
      <c r="AE316" s="2">
        <f>+Help_FC!$G316*Help_FC!Y316</f>
        <v>262.35767682576193</v>
      </c>
      <c r="AF316" s="2">
        <f>+Help_FC!$G316*Help_FC!Z316</f>
        <v>140.70155261644624</v>
      </c>
      <c r="AG316" s="2">
        <f>+Help_FC!$G316*Help_FC!AA316</f>
        <v>0</v>
      </c>
      <c r="AH316" s="2">
        <f>+Help_FC!$G316*Help_FC!AB316</f>
        <v>170.96032202415179</v>
      </c>
      <c r="AI316" s="2">
        <f>+Help_FC!$G316*Help_FC!AC316</f>
        <v>74.042553191489361</v>
      </c>
      <c r="AJ316" s="2">
        <f>+Help_FC!$G316*Help_FC!AD316</f>
        <v>27.960897067280044</v>
      </c>
      <c r="AK316" s="2">
        <f>+Help_FC!$G316*Help_FC!AE316</f>
        <v>42.093156986774005</v>
      </c>
      <c r="AL316" s="2">
        <f>+Help_FC!$G316*Help_FC!AF316</f>
        <v>14.974123059229441</v>
      </c>
      <c r="AM316" s="2">
        <f>+Help_FC!$G316*Help_FC!AG316</f>
        <v>8.1771132834962614</v>
      </c>
      <c r="AN316" s="2">
        <f>+Help_FC!$G316*Help_FC!AH316</f>
        <v>86.080506037952844</v>
      </c>
      <c r="AO316" s="2">
        <f>+Help_FC!$G316*Help_FC!AI316</f>
        <v>115.47533064979874</v>
      </c>
      <c r="AP316" s="2">
        <f>+Help_FC!$G316*Help_FC!AJ316</f>
        <v>11.778755897923384</v>
      </c>
      <c r="AQ316" s="2">
        <f>+Help_FC!$G316*Help_FC!AK316</f>
        <v>216.40023001725129</v>
      </c>
      <c r="AR316" s="1478">
        <f>+Help_FC!$G316*Help_FC!AL316</f>
        <v>21.891891891891891</v>
      </c>
      <c r="AS316" s="1478">
        <f>+Help_FC!$G316*Help_FC!AM316</f>
        <v>24.874985623921795</v>
      </c>
      <c r="AT316" s="2">
        <f>+Help_FC!$G316*Help_FC!AN316</f>
        <v>0</v>
      </c>
      <c r="AV316" s="5">
        <v>1</v>
      </c>
    </row>
    <row r="317" spans="1:48" x14ac:dyDescent="0.2">
      <c r="A317" s="1">
        <v>45241</v>
      </c>
      <c r="B317" s="2">
        <f>+Help_FC!$G317*Help_FC!I317</f>
        <v>648.06210465784932</v>
      </c>
      <c r="C317" s="2">
        <f>+Help_FC!$G317*Help_FC!J317</f>
        <v>403.05922944220816</v>
      </c>
      <c r="D317" s="2">
        <f>+Help_FC!$G317*Help_FC!K317</f>
        <v>101.92064404830361</v>
      </c>
      <c r="E317" s="2">
        <f>+Help_FC!$G317*Help_FC!L317</f>
        <v>69.039677975848178</v>
      </c>
      <c r="F317" s="2">
        <f>+Help_FC!$G317*Help_FC!M317</f>
        <v>324.46233467510064</v>
      </c>
      <c r="G317" s="2">
        <f>+Help_FC!$G317*Help_FC!N317</f>
        <v>299.72397929844738</v>
      </c>
      <c r="H317" s="1478">
        <f>24*Help_FC!R317/Help_FC!$Q317</f>
        <v>266.62506703855075</v>
      </c>
      <c r="I317" s="1478">
        <f>24*Help_FC!S317/Help_FC!$Q317</f>
        <v>354.86313333333334</v>
      </c>
      <c r="J317" s="1478">
        <f>24*Help_FC!T317/Help_FC!$Q317</f>
        <v>17.105333333333334</v>
      </c>
      <c r="K317" s="1478">
        <f>24*Help_FC!U317/Help_FC!$Q317</f>
        <v>5.0999999999999996</v>
      </c>
      <c r="L317" s="1478">
        <f>24*Help_FC!V317/Help_FC!$Q317</f>
        <v>3.0486999999999997</v>
      </c>
      <c r="M317" s="1478">
        <f>24*Help_FC!W317/Help_FC!$Q317</f>
        <v>545.60333333333324</v>
      </c>
      <c r="N317" s="2">
        <f>100*Help_FC!H317</f>
        <v>100</v>
      </c>
      <c r="O317" s="2">
        <f t="shared" si="5"/>
        <v>648.06210465784932</v>
      </c>
      <c r="P317" s="2">
        <f t="shared" si="5"/>
        <v>403.05922944220816</v>
      </c>
      <c r="Q317" s="2">
        <f t="shared" si="5"/>
        <v>101.92064404830361</v>
      </c>
      <c r="R317" s="2">
        <f t="shared" si="5"/>
        <v>69.039677975848178</v>
      </c>
      <c r="S317" s="2">
        <f t="shared" si="5"/>
        <v>324.46233467510064</v>
      </c>
      <c r="T317" s="2">
        <f t="shared" si="5"/>
        <v>299.72397929844738</v>
      </c>
      <c r="U317" s="1478">
        <f t="shared" si="7"/>
        <v>266.62506703855075</v>
      </c>
      <c r="V317" s="1478">
        <f t="shared" si="7"/>
        <v>354.86313333333334</v>
      </c>
      <c r="W317" s="1478">
        <f t="shared" si="7"/>
        <v>17.105333333333334</v>
      </c>
      <c r="X317" s="1478">
        <f t="shared" si="7"/>
        <v>5.0999999999999996</v>
      </c>
      <c r="Y317" s="1478">
        <f t="shared" si="7"/>
        <v>3.0486999999999997</v>
      </c>
      <c r="Z317" s="1478">
        <f t="shared" si="7"/>
        <v>545.60333333333324</v>
      </c>
      <c r="AA317" s="2">
        <f t="shared" si="6"/>
        <v>100</v>
      </c>
      <c r="AC317" s="878">
        <v>1</v>
      </c>
      <c r="AE317" s="2">
        <f>+Help_FC!$G317*Help_FC!Y317</f>
        <v>262.35767682576193</v>
      </c>
      <c r="AF317" s="2">
        <f>+Help_FC!$G317*Help_FC!Z317</f>
        <v>140.70155261644624</v>
      </c>
      <c r="AG317" s="2">
        <f>+Help_FC!$G317*Help_FC!AA317</f>
        <v>0</v>
      </c>
      <c r="AH317" s="2">
        <f>+Help_FC!$G317*Help_FC!AB317</f>
        <v>170.96032202415179</v>
      </c>
      <c r="AI317" s="2">
        <f>+Help_FC!$G317*Help_FC!AC317</f>
        <v>74.042553191489361</v>
      </c>
      <c r="AJ317" s="2">
        <f>+Help_FC!$G317*Help_FC!AD317</f>
        <v>27.960897067280044</v>
      </c>
      <c r="AK317" s="2">
        <f>+Help_FC!$G317*Help_FC!AE317</f>
        <v>42.093156986774005</v>
      </c>
      <c r="AL317" s="2">
        <f>+Help_FC!$G317*Help_FC!AF317</f>
        <v>14.974123059229441</v>
      </c>
      <c r="AM317" s="2">
        <f>+Help_FC!$G317*Help_FC!AG317</f>
        <v>8.1771132834962614</v>
      </c>
      <c r="AN317" s="2">
        <f>+Help_FC!$G317*Help_FC!AH317</f>
        <v>86.080506037952844</v>
      </c>
      <c r="AO317" s="2">
        <f>+Help_FC!$G317*Help_FC!AI317</f>
        <v>115.47533064979874</v>
      </c>
      <c r="AP317" s="2">
        <f>+Help_FC!$G317*Help_FC!AJ317</f>
        <v>11.778755897923384</v>
      </c>
      <c r="AQ317" s="2">
        <f>+Help_FC!$G317*Help_FC!AK317</f>
        <v>216.40023001725129</v>
      </c>
      <c r="AR317" s="1478">
        <f>+Help_FC!$G317*Help_FC!AL317</f>
        <v>21.891891891891891</v>
      </c>
      <c r="AS317" s="1478">
        <f>+Help_FC!$G317*Help_FC!AM317</f>
        <v>24.874985623921795</v>
      </c>
      <c r="AT317" s="2">
        <f>+Help_FC!$G317*Help_FC!AN317</f>
        <v>0</v>
      </c>
      <c r="AV317" s="5">
        <v>1</v>
      </c>
    </row>
    <row r="318" spans="1:48" x14ac:dyDescent="0.2">
      <c r="A318" s="1">
        <v>45242</v>
      </c>
      <c r="B318" s="2">
        <f>+Help_FC!$G318*Help_FC!I318</f>
        <v>648.06210465784932</v>
      </c>
      <c r="C318" s="2">
        <f>+Help_FC!$G318*Help_FC!J318</f>
        <v>403.05922944220816</v>
      </c>
      <c r="D318" s="2">
        <f>+Help_FC!$G318*Help_FC!K318</f>
        <v>101.92064404830361</v>
      </c>
      <c r="E318" s="2">
        <f>+Help_FC!$G318*Help_FC!L318</f>
        <v>69.039677975848178</v>
      </c>
      <c r="F318" s="2">
        <f>+Help_FC!$G318*Help_FC!M318</f>
        <v>324.46233467510064</v>
      </c>
      <c r="G318" s="2">
        <f>+Help_FC!$G318*Help_FC!N318</f>
        <v>299.72397929844738</v>
      </c>
      <c r="H318" s="1478">
        <f>24*Help_FC!R318/Help_FC!$Q318</f>
        <v>266.62506703855075</v>
      </c>
      <c r="I318" s="1478">
        <f>24*Help_FC!S318/Help_FC!$Q318</f>
        <v>354.86313333333334</v>
      </c>
      <c r="J318" s="1478">
        <f>24*Help_FC!T318/Help_FC!$Q318</f>
        <v>17.105333333333334</v>
      </c>
      <c r="K318" s="1478">
        <f>24*Help_FC!U318/Help_FC!$Q318</f>
        <v>5.0999999999999996</v>
      </c>
      <c r="L318" s="1478">
        <f>24*Help_FC!V318/Help_FC!$Q318</f>
        <v>3.0486999999999997</v>
      </c>
      <c r="M318" s="1478">
        <f>24*Help_FC!W318/Help_FC!$Q318</f>
        <v>545.60333333333324</v>
      </c>
      <c r="N318" s="2">
        <f>100*Help_FC!H318</f>
        <v>100</v>
      </c>
      <c r="O318" s="2">
        <f t="shared" si="5"/>
        <v>648.06210465784932</v>
      </c>
      <c r="P318" s="2">
        <f t="shared" si="5"/>
        <v>403.05922944220816</v>
      </c>
      <c r="Q318" s="2">
        <f t="shared" si="5"/>
        <v>101.92064404830361</v>
      </c>
      <c r="R318" s="2">
        <f t="shared" si="5"/>
        <v>69.039677975848178</v>
      </c>
      <c r="S318" s="2">
        <f t="shared" si="5"/>
        <v>324.46233467510064</v>
      </c>
      <c r="T318" s="2">
        <f t="shared" si="5"/>
        <v>299.72397929844738</v>
      </c>
      <c r="U318" s="1478">
        <f t="shared" si="7"/>
        <v>266.62506703855075</v>
      </c>
      <c r="V318" s="1478">
        <f t="shared" si="7"/>
        <v>354.86313333333334</v>
      </c>
      <c r="W318" s="1478">
        <f t="shared" si="7"/>
        <v>17.105333333333334</v>
      </c>
      <c r="X318" s="1478">
        <f t="shared" si="7"/>
        <v>5.0999999999999996</v>
      </c>
      <c r="Y318" s="1478">
        <f t="shared" si="7"/>
        <v>3.0486999999999997</v>
      </c>
      <c r="Z318" s="1478">
        <f t="shared" si="7"/>
        <v>545.60333333333324</v>
      </c>
      <c r="AA318" s="2">
        <f t="shared" si="6"/>
        <v>100</v>
      </c>
      <c r="AC318" s="878">
        <v>1</v>
      </c>
      <c r="AE318" s="2">
        <f>+Help_FC!$G318*Help_FC!Y318</f>
        <v>262.35767682576193</v>
      </c>
      <c r="AF318" s="2">
        <f>+Help_FC!$G318*Help_FC!Z318</f>
        <v>140.70155261644624</v>
      </c>
      <c r="AG318" s="2">
        <f>+Help_FC!$G318*Help_FC!AA318</f>
        <v>0</v>
      </c>
      <c r="AH318" s="2">
        <f>+Help_FC!$G318*Help_FC!AB318</f>
        <v>170.96032202415179</v>
      </c>
      <c r="AI318" s="2">
        <f>+Help_FC!$G318*Help_FC!AC318</f>
        <v>74.042553191489361</v>
      </c>
      <c r="AJ318" s="2">
        <f>+Help_FC!$G318*Help_FC!AD318</f>
        <v>27.960897067280044</v>
      </c>
      <c r="AK318" s="2">
        <f>+Help_FC!$G318*Help_FC!AE318</f>
        <v>42.093156986774005</v>
      </c>
      <c r="AL318" s="2">
        <f>+Help_FC!$G318*Help_FC!AF318</f>
        <v>14.974123059229441</v>
      </c>
      <c r="AM318" s="2">
        <f>+Help_FC!$G318*Help_FC!AG318</f>
        <v>8.1771132834962614</v>
      </c>
      <c r="AN318" s="2">
        <f>+Help_FC!$G318*Help_FC!AH318</f>
        <v>86.080506037952844</v>
      </c>
      <c r="AO318" s="2">
        <f>+Help_FC!$G318*Help_FC!AI318</f>
        <v>115.47533064979874</v>
      </c>
      <c r="AP318" s="2">
        <f>+Help_FC!$G318*Help_FC!AJ318</f>
        <v>11.778755897923384</v>
      </c>
      <c r="AQ318" s="2">
        <f>+Help_FC!$G318*Help_FC!AK318</f>
        <v>216.40023001725129</v>
      </c>
      <c r="AR318" s="1478">
        <f>+Help_FC!$G318*Help_FC!AL318</f>
        <v>21.891891891891891</v>
      </c>
      <c r="AS318" s="1478">
        <f>+Help_FC!$G318*Help_FC!AM318</f>
        <v>24.874985623921795</v>
      </c>
      <c r="AT318" s="2">
        <f>+Help_FC!$G318*Help_FC!AN318</f>
        <v>0</v>
      </c>
      <c r="AV318" s="5">
        <v>1</v>
      </c>
    </row>
    <row r="319" spans="1:48" x14ac:dyDescent="0.2">
      <c r="A319" s="1">
        <v>45243</v>
      </c>
      <c r="B319" s="2">
        <f>+Help_FC!$G319*Help_FC!I319</f>
        <v>648.06210465784932</v>
      </c>
      <c r="C319" s="2">
        <f>+Help_FC!$G319*Help_FC!J319</f>
        <v>403.05922944220816</v>
      </c>
      <c r="D319" s="2">
        <f>+Help_FC!$G319*Help_FC!K319</f>
        <v>101.92064404830361</v>
      </c>
      <c r="E319" s="2">
        <f>+Help_FC!$G319*Help_FC!L319</f>
        <v>69.039677975848178</v>
      </c>
      <c r="F319" s="2">
        <f>+Help_FC!$G319*Help_FC!M319</f>
        <v>324.46233467510064</v>
      </c>
      <c r="G319" s="2">
        <f>+Help_FC!$G319*Help_FC!N319</f>
        <v>299.72397929844738</v>
      </c>
      <c r="H319" s="1478">
        <f>24*Help_FC!R319/Help_FC!$Q319</f>
        <v>266.62506703855075</v>
      </c>
      <c r="I319" s="1478">
        <f>24*Help_FC!S319/Help_FC!$Q319</f>
        <v>354.86313333333334</v>
      </c>
      <c r="J319" s="1478">
        <f>24*Help_FC!T319/Help_FC!$Q319</f>
        <v>17.105333333333334</v>
      </c>
      <c r="K319" s="1478">
        <f>24*Help_FC!U319/Help_FC!$Q319</f>
        <v>5.0999999999999996</v>
      </c>
      <c r="L319" s="1478">
        <f>24*Help_FC!V319/Help_FC!$Q319</f>
        <v>3.0486999999999997</v>
      </c>
      <c r="M319" s="1478">
        <f>24*Help_FC!W319/Help_FC!$Q319</f>
        <v>545.60333333333324</v>
      </c>
      <c r="N319" s="2">
        <f>100*Help_FC!H319</f>
        <v>100</v>
      </c>
      <c r="O319" s="2">
        <f t="shared" si="5"/>
        <v>648.06210465784932</v>
      </c>
      <c r="P319" s="2">
        <f t="shared" si="5"/>
        <v>403.05922944220816</v>
      </c>
      <c r="Q319" s="2">
        <f t="shared" si="5"/>
        <v>101.92064404830361</v>
      </c>
      <c r="R319" s="2">
        <f t="shared" si="5"/>
        <v>69.039677975848178</v>
      </c>
      <c r="S319" s="2">
        <f t="shared" si="5"/>
        <v>324.46233467510064</v>
      </c>
      <c r="T319" s="2">
        <f t="shared" si="5"/>
        <v>299.72397929844738</v>
      </c>
      <c r="U319" s="1478">
        <f t="shared" si="7"/>
        <v>266.62506703855075</v>
      </c>
      <c r="V319" s="1478">
        <f t="shared" si="7"/>
        <v>354.86313333333334</v>
      </c>
      <c r="W319" s="1478">
        <f t="shared" si="7"/>
        <v>17.105333333333334</v>
      </c>
      <c r="X319" s="1478">
        <f t="shared" si="7"/>
        <v>5.0999999999999996</v>
      </c>
      <c r="Y319" s="1478">
        <f t="shared" si="7"/>
        <v>3.0486999999999997</v>
      </c>
      <c r="Z319" s="1478">
        <f t="shared" si="7"/>
        <v>545.60333333333324</v>
      </c>
      <c r="AA319" s="2">
        <f t="shared" si="6"/>
        <v>100</v>
      </c>
      <c r="AC319" s="878">
        <v>1</v>
      </c>
      <c r="AE319" s="2">
        <f>+Help_FC!$G319*Help_FC!Y319</f>
        <v>262.35767682576193</v>
      </c>
      <c r="AF319" s="2">
        <f>+Help_FC!$G319*Help_FC!Z319</f>
        <v>140.70155261644624</v>
      </c>
      <c r="AG319" s="2">
        <f>+Help_FC!$G319*Help_FC!AA319</f>
        <v>0</v>
      </c>
      <c r="AH319" s="2">
        <f>+Help_FC!$G319*Help_FC!AB319</f>
        <v>170.96032202415179</v>
      </c>
      <c r="AI319" s="2">
        <f>+Help_FC!$G319*Help_FC!AC319</f>
        <v>74.042553191489361</v>
      </c>
      <c r="AJ319" s="2">
        <f>+Help_FC!$G319*Help_FC!AD319</f>
        <v>27.960897067280044</v>
      </c>
      <c r="AK319" s="2">
        <f>+Help_FC!$G319*Help_FC!AE319</f>
        <v>42.093156986774005</v>
      </c>
      <c r="AL319" s="2">
        <f>+Help_FC!$G319*Help_FC!AF319</f>
        <v>14.974123059229441</v>
      </c>
      <c r="AM319" s="2">
        <f>+Help_FC!$G319*Help_FC!AG319</f>
        <v>8.1771132834962614</v>
      </c>
      <c r="AN319" s="2">
        <f>+Help_FC!$G319*Help_FC!AH319</f>
        <v>86.080506037952844</v>
      </c>
      <c r="AO319" s="2">
        <f>+Help_FC!$G319*Help_FC!AI319</f>
        <v>115.47533064979874</v>
      </c>
      <c r="AP319" s="2">
        <f>+Help_FC!$G319*Help_FC!AJ319</f>
        <v>11.778755897923384</v>
      </c>
      <c r="AQ319" s="2">
        <f>+Help_FC!$G319*Help_FC!AK319</f>
        <v>216.40023001725129</v>
      </c>
      <c r="AR319" s="1478">
        <f>+Help_FC!$G319*Help_FC!AL319</f>
        <v>21.891891891891891</v>
      </c>
      <c r="AS319" s="1478">
        <f>+Help_FC!$G319*Help_FC!AM319</f>
        <v>24.874985623921795</v>
      </c>
      <c r="AT319" s="2">
        <f>+Help_FC!$G319*Help_FC!AN319</f>
        <v>0</v>
      </c>
      <c r="AV319" s="5">
        <v>1</v>
      </c>
    </row>
    <row r="320" spans="1:48" x14ac:dyDescent="0.2">
      <c r="A320" s="1">
        <v>45244</v>
      </c>
      <c r="B320" s="2">
        <f>+Help_FC!$G320*Help_FC!I320</f>
        <v>648.06210465784932</v>
      </c>
      <c r="C320" s="2">
        <f>+Help_FC!$G320*Help_FC!J320</f>
        <v>403.05922944220816</v>
      </c>
      <c r="D320" s="2">
        <f>+Help_FC!$G320*Help_FC!K320</f>
        <v>101.92064404830361</v>
      </c>
      <c r="E320" s="2">
        <f>+Help_FC!$G320*Help_FC!L320</f>
        <v>69.039677975848178</v>
      </c>
      <c r="F320" s="2">
        <f>+Help_FC!$G320*Help_FC!M320</f>
        <v>324.46233467510064</v>
      </c>
      <c r="G320" s="2">
        <f>+Help_FC!$G320*Help_FC!N320</f>
        <v>299.72397929844738</v>
      </c>
      <c r="H320" s="1478">
        <f>24*Help_FC!R320/Help_FC!$Q320</f>
        <v>266.62506703855075</v>
      </c>
      <c r="I320" s="1478">
        <f>24*Help_FC!S320/Help_FC!$Q320</f>
        <v>354.86313333333334</v>
      </c>
      <c r="J320" s="1478">
        <f>24*Help_FC!T320/Help_FC!$Q320</f>
        <v>17.105333333333334</v>
      </c>
      <c r="K320" s="1478">
        <f>24*Help_FC!U320/Help_FC!$Q320</f>
        <v>5.0999999999999996</v>
      </c>
      <c r="L320" s="1478">
        <f>24*Help_FC!V320/Help_FC!$Q320</f>
        <v>3.0486999999999997</v>
      </c>
      <c r="M320" s="1478">
        <f>24*Help_FC!W320/Help_FC!$Q320</f>
        <v>545.60333333333324</v>
      </c>
      <c r="N320" s="2">
        <f>100*Help_FC!H320</f>
        <v>100</v>
      </c>
      <c r="O320" s="2">
        <f t="shared" si="5"/>
        <v>648.06210465784932</v>
      </c>
      <c r="P320" s="2">
        <f t="shared" si="5"/>
        <v>403.05922944220816</v>
      </c>
      <c r="Q320" s="2">
        <f t="shared" si="5"/>
        <v>101.92064404830361</v>
      </c>
      <c r="R320" s="2">
        <f t="shared" si="5"/>
        <v>69.039677975848178</v>
      </c>
      <c r="S320" s="2">
        <f t="shared" si="5"/>
        <v>324.46233467510064</v>
      </c>
      <c r="T320" s="2">
        <f t="shared" si="5"/>
        <v>299.72397929844738</v>
      </c>
      <c r="U320" s="1478">
        <f t="shared" si="7"/>
        <v>266.62506703855075</v>
      </c>
      <c r="V320" s="1478">
        <f t="shared" si="7"/>
        <v>354.86313333333334</v>
      </c>
      <c r="W320" s="1478">
        <f t="shared" si="7"/>
        <v>17.105333333333334</v>
      </c>
      <c r="X320" s="1478">
        <f t="shared" si="7"/>
        <v>5.0999999999999996</v>
      </c>
      <c r="Y320" s="1478">
        <f t="shared" si="7"/>
        <v>3.0486999999999997</v>
      </c>
      <c r="Z320" s="1478">
        <f t="shared" si="7"/>
        <v>545.60333333333324</v>
      </c>
      <c r="AA320" s="2">
        <f t="shared" si="6"/>
        <v>100</v>
      </c>
      <c r="AC320" s="878">
        <v>1</v>
      </c>
      <c r="AE320" s="2">
        <f>+Help_FC!$G320*Help_FC!Y320</f>
        <v>262.35767682576193</v>
      </c>
      <c r="AF320" s="2">
        <f>+Help_FC!$G320*Help_FC!Z320</f>
        <v>140.70155261644624</v>
      </c>
      <c r="AG320" s="2">
        <f>+Help_FC!$G320*Help_FC!AA320</f>
        <v>0</v>
      </c>
      <c r="AH320" s="2">
        <f>+Help_FC!$G320*Help_FC!AB320</f>
        <v>170.96032202415179</v>
      </c>
      <c r="AI320" s="2">
        <f>+Help_FC!$G320*Help_FC!AC320</f>
        <v>74.042553191489361</v>
      </c>
      <c r="AJ320" s="2">
        <f>+Help_FC!$G320*Help_FC!AD320</f>
        <v>27.960897067280044</v>
      </c>
      <c r="AK320" s="2">
        <f>+Help_FC!$G320*Help_FC!AE320</f>
        <v>42.093156986774005</v>
      </c>
      <c r="AL320" s="2">
        <f>+Help_FC!$G320*Help_FC!AF320</f>
        <v>14.974123059229441</v>
      </c>
      <c r="AM320" s="2">
        <f>+Help_FC!$G320*Help_FC!AG320</f>
        <v>8.1771132834962614</v>
      </c>
      <c r="AN320" s="2">
        <f>+Help_FC!$G320*Help_FC!AH320</f>
        <v>86.080506037952844</v>
      </c>
      <c r="AO320" s="2">
        <f>+Help_FC!$G320*Help_FC!AI320</f>
        <v>115.47533064979874</v>
      </c>
      <c r="AP320" s="2">
        <f>+Help_FC!$G320*Help_FC!AJ320</f>
        <v>11.778755897923384</v>
      </c>
      <c r="AQ320" s="2">
        <f>+Help_FC!$G320*Help_FC!AK320</f>
        <v>216.40023001725129</v>
      </c>
      <c r="AR320" s="1478">
        <f>+Help_FC!$G320*Help_FC!AL320</f>
        <v>21.891891891891891</v>
      </c>
      <c r="AS320" s="1478">
        <f>+Help_FC!$G320*Help_FC!AM320</f>
        <v>24.874985623921795</v>
      </c>
      <c r="AT320" s="2">
        <f>+Help_FC!$G320*Help_FC!AN320</f>
        <v>0</v>
      </c>
      <c r="AV320" s="5">
        <v>1</v>
      </c>
    </row>
    <row r="321" spans="1:48" x14ac:dyDescent="0.2">
      <c r="A321" s="1">
        <v>45245</v>
      </c>
      <c r="B321" s="2">
        <f>+Help_FC!$G321*Help_FC!I321</f>
        <v>648.06210465784932</v>
      </c>
      <c r="C321" s="2">
        <f>+Help_FC!$G321*Help_FC!J321</f>
        <v>403.05922944220816</v>
      </c>
      <c r="D321" s="2">
        <f>+Help_FC!$G321*Help_FC!K321</f>
        <v>101.92064404830361</v>
      </c>
      <c r="E321" s="2">
        <f>+Help_FC!$G321*Help_FC!L321</f>
        <v>69.039677975848178</v>
      </c>
      <c r="F321" s="2">
        <f>+Help_FC!$G321*Help_FC!M321</f>
        <v>324.46233467510064</v>
      </c>
      <c r="G321" s="2">
        <f>+Help_FC!$G321*Help_FC!N321</f>
        <v>299.72397929844738</v>
      </c>
      <c r="H321" s="1478">
        <f>24*Help_FC!R321/Help_FC!$Q321</f>
        <v>266.62506703855075</v>
      </c>
      <c r="I321" s="1478">
        <f>24*Help_FC!S321/Help_FC!$Q321</f>
        <v>354.86313333333334</v>
      </c>
      <c r="J321" s="1478">
        <f>24*Help_FC!T321/Help_FC!$Q321</f>
        <v>17.105333333333334</v>
      </c>
      <c r="K321" s="1478">
        <f>24*Help_FC!U321/Help_FC!$Q321</f>
        <v>5.0999999999999996</v>
      </c>
      <c r="L321" s="1478">
        <f>24*Help_FC!V321/Help_FC!$Q321</f>
        <v>3.0486999999999997</v>
      </c>
      <c r="M321" s="1478">
        <f>24*Help_FC!W321/Help_FC!$Q321</f>
        <v>545.60333333333324</v>
      </c>
      <c r="N321" s="2">
        <f>100*Help_FC!H321</f>
        <v>100</v>
      </c>
      <c r="O321" s="2">
        <f t="shared" si="5"/>
        <v>648.06210465784932</v>
      </c>
      <c r="P321" s="2">
        <f t="shared" si="5"/>
        <v>403.05922944220816</v>
      </c>
      <c r="Q321" s="2">
        <f t="shared" si="5"/>
        <v>101.92064404830361</v>
      </c>
      <c r="R321" s="2">
        <f t="shared" si="5"/>
        <v>69.039677975848178</v>
      </c>
      <c r="S321" s="2">
        <f t="shared" si="5"/>
        <v>324.46233467510064</v>
      </c>
      <c r="T321" s="2">
        <f t="shared" si="5"/>
        <v>299.72397929844738</v>
      </c>
      <c r="U321" s="1478">
        <f t="shared" si="7"/>
        <v>266.62506703855075</v>
      </c>
      <c r="V321" s="1478">
        <f t="shared" si="7"/>
        <v>354.86313333333334</v>
      </c>
      <c r="W321" s="1478">
        <f t="shared" si="7"/>
        <v>17.105333333333334</v>
      </c>
      <c r="X321" s="1478">
        <f t="shared" si="7"/>
        <v>5.0999999999999996</v>
      </c>
      <c r="Y321" s="1478">
        <f t="shared" si="7"/>
        <v>3.0486999999999997</v>
      </c>
      <c r="Z321" s="1478">
        <f t="shared" si="7"/>
        <v>545.60333333333324</v>
      </c>
      <c r="AA321" s="2">
        <f t="shared" si="6"/>
        <v>100</v>
      </c>
      <c r="AC321" s="878">
        <v>1</v>
      </c>
      <c r="AE321" s="2">
        <f>+Help_FC!$G321*Help_FC!Y321</f>
        <v>262.35767682576193</v>
      </c>
      <c r="AF321" s="2">
        <f>+Help_FC!$G321*Help_FC!Z321</f>
        <v>140.70155261644624</v>
      </c>
      <c r="AG321" s="2">
        <f>+Help_FC!$G321*Help_FC!AA321</f>
        <v>0</v>
      </c>
      <c r="AH321" s="2">
        <f>+Help_FC!$G321*Help_FC!AB321</f>
        <v>170.96032202415179</v>
      </c>
      <c r="AI321" s="2">
        <f>+Help_FC!$G321*Help_FC!AC321</f>
        <v>74.042553191489361</v>
      </c>
      <c r="AJ321" s="2">
        <f>+Help_FC!$G321*Help_FC!AD321</f>
        <v>27.960897067280044</v>
      </c>
      <c r="AK321" s="2">
        <f>+Help_FC!$G321*Help_FC!AE321</f>
        <v>42.093156986774005</v>
      </c>
      <c r="AL321" s="2">
        <f>+Help_FC!$G321*Help_FC!AF321</f>
        <v>14.974123059229441</v>
      </c>
      <c r="AM321" s="2">
        <f>+Help_FC!$G321*Help_FC!AG321</f>
        <v>8.1771132834962614</v>
      </c>
      <c r="AN321" s="2">
        <f>+Help_FC!$G321*Help_FC!AH321</f>
        <v>86.080506037952844</v>
      </c>
      <c r="AO321" s="2">
        <f>+Help_FC!$G321*Help_FC!AI321</f>
        <v>115.47533064979874</v>
      </c>
      <c r="AP321" s="2">
        <f>+Help_FC!$G321*Help_FC!AJ321</f>
        <v>11.778755897923384</v>
      </c>
      <c r="AQ321" s="2">
        <f>+Help_FC!$G321*Help_FC!AK321</f>
        <v>216.40023001725129</v>
      </c>
      <c r="AR321" s="1478">
        <f>+Help_FC!$G321*Help_FC!AL321</f>
        <v>21.891891891891891</v>
      </c>
      <c r="AS321" s="1478">
        <f>+Help_FC!$G321*Help_FC!AM321</f>
        <v>24.874985623921795</v>
      </c>
      <c r="AT321" s="2">
        <f>+Help_FC!$G321*Help_FC!AN321</f>
        <v>0</v>
      </c>
      <c r="AV321" s="5">
        <v>1</v>
      </c>
    </row>
    <row r="322" spans="1:48" x14ac:dyDescent="0.2">
      <c r="A322" s="1">
        <v>45246</v>
      </c>
      <c r="B322" s="2">
        <f>+Help_FC!$G322*Help_FC!I322</f>
        <v>648.06210465784932</v>
      </c>
      <c r="C322" s="2">
        <f>+Help_FC!$G322*Help_FC!J322</f>
        <v>403.05922944220816</v>
      </c>
      <c r="D322" s="2">
        <f>+Help_FC!$G322*Help_FC!K322</f>
        <v>101.92064404830361</v>
      </c>
      <c r="E322" s="2">
        <f>+Help_FC!$G322*Help_FC!L322</f>
        <v>69.039677975848178</v>
      </c>
      <c r="F322" s="2">
        <f>+Help_FC!$G322*Help_FC!M322</f>
        <v>324.46233467510064</v>
      </c>
      <c r="G322" s="2">
        <f>+Help_FC!$G322*Help_FC!N322</f>
        <v>299.72397929844738</v>
      </c>
      <c r="H322" s="1478">
        <f>24*Help_FC!R322/Help_FC!$Q322</f>
        <v>266.62506703855075</v>
      </c>
      <c r="I322" s="1478">
        <f>24*Help_FC!S322/Help_FC!$Q322</f>
        <v>354.86313333333334</v>
      </c>
      <c r="J322" s="1478">
        <f>24*Help_FC!T322/Help_FC!$Q322</f>
        <v>17.105333333333334</v>
      </c>
      <c r="K322" s="1478">
        <f>24*Help_FC!U322/Help_FC!$Q322</f>
        <v>5.0999999999999996</v>
      </c>
      <c r="L322" s="1478">
        <f>24*Help_FC!V322/Help_FC!$Q322</f>
        <v>3.0486999999999997</v>
      </c>
      <c r="M322" s="1478">
        <f>24*Help_FC!W322/Help_FC!$Q322</f>
        <v>545.60333333333324</v>
      </c>
      <c r="N322" s="2">
        <f>100*Help_FC!H322</f>
        <v>100</v>
      </c>
      <c r="O322" s="2">
        <f t="shared" si="5"/>
        <v>648.06210465784932</v>
      </c>
      <c r="P322" s="2">
        <f t="shared" si="5"/>
        <v>403.05922944220816</v>
      </c>
      <c r="Q322" s="2">
        <f t="shared" si="5"/>
        <v>101.92064404830361</v>
      </c>
      <c r="R322" s="2">
        <f t="shared" si="5"/>
        <v>69.039677975848178</v>
      </c>
      <c r="S322" s="2">
        <f t="shared" si="5"/>
        <v>324.46233467510064</v>
      </c>
      <c r="T322" s="2">
        <f t="shared" si="5"/>
        <v>299.72397929844738</v>
      </c>
      <c r="U322" s="1478">
        <f t="shared" si="7"/>
        <v>266.62506703855075</v>
      </c>
      <c r="V322" s="1478">
        <f t="shared" si="7"/>
        <v>354.86313333333334</v>
      </c>
      <c r="W322" s="1478">
        <f t="shared" si="7"/>
        <v>17.105333333333334</v>
      </c>
      <c r="X322" s="1478">
        <f t="shared" si="7"/>
        <v>5.0999999999999996</v>
      </c>
      <c r="Y322" s="1478">
        <f t="shared" si="7"/>
        <v>3.0486999999999997</v>
      </c>
      <c r="Z322" s="1478">
        <f t="shared" si="7"/>
        <v>545.60333333333324</v>
      </c>
      <c r="AA322" s="2">
        <f t="shared" si="6"/>
        <v>100</v>
      </c>
      <c r="AC322" s="878">
        <v>1</v>
      </c>
      <c r="AE322" s="2">
        <f>+Help_FC!$G322*Help_FC!Y322</f>
        <v>262.35767682576193</v>
      </c>
      <c r="AF322" s="2">
        <f>+Help_FC!$G322*Help_FC!Z322</f>
        <v>140.70155261644624</v>
      </c>
      <c r="AG322" s="2">
        <f>+Help_FC!$G322*Help_FC!AA322</f>
        <v>0</v>
      </c>
      <c r="AH322" s="2">
        <f>+Help_FC!$G322*Help_FC!AB322</f>
        <v>170.96032202415179</v>
      </c>
      <c r="AI322" s="2">
        <f>+Help_FC!$G322*Help_FC!AC322</f>
        <v>74.042553191489361</v>
      </c>
      <c r="AJ322" s="2">
        <f>+Help_FC!$G322*Help_FC!AD322</f>
        <v>27.960897067280044</v>
      </c>
      <c r="AK322" s="2">
        <f>+Help_FC!$G322*Help_FC!AE322</f>
        <v>42.093156986774005</v>
      </c>
      <c r="AL322" s="2">
        <f>+Help_FC!$G322*Help_FC!AF322</f>
        <v>14.974123059229441</v>
      </c>
      <c r="AM322" s="2">
        <f>+Help_FC!$G322*Help_FC!AG322</f>
        <v>8.1771132834962614</v>
      </c>
      <c r="AN322" s="2">
        <f>+Help_FC!$G322*Help_FC!AH322</f>
        <v>86.080506037952844</v>
      </c>
      <c r="AO322" s="2">
        <f>+Help_FC!$G322*Help_FC!AI322</f>
        <v>115.47533064979874</v>
      </c>
      <c r="AP322" s="2">
        <f>+Help_FC!$G322*Help_FC!AJ322</f>
        <v>11.778755897923384</v>
      </c>
      <c r="AQ322" s="2">
        <f>+Help_FC!$G322*Help_FC!AK322</f>
        <v>216.40023001725129</v>
      </c>
      <c r="AR322" s="1478">
        <f>+Help_FC!$G322*Help_FC!AL322</f>
        <v>21.891891891891891</v>
      </c>
      <c r="AS322" s="1478">
        <f>+Help_FC!$G322*Help_FC!AM322</f>
        <v>24.874985623921795</v>
      </c>
      <c r="AT322" s="2">
        <f>+Help_FC!$G322*Help_FC!AN322</f>
        <v>0</v>
      </c>
      <c r="AV322" s="5">
        <v>1</v>
      </c>
    </row>
    <row r="323" spans="1:48" x14ac:dyDescent="0.2">
      <c r="A323" s="1">
        <v>45247</v>
      </c>
      <c r="B323" s="2">
        <f>+Help_FC!$G323*Help_FC!I323</f>
        <v>648.06210465784932</v>
      </c>
      <c r="C323" s="2">
        <f>+Help_FC!$G323*Help_FC!J323</f>
        <v>403.05922944220816</v>
      </c>
      <c r="D323" s="2">
        <f>+Help_FC!$G323*Help_FC!K323</f>
        <v>101.92064404830361</v>
      </c>
      <c r="E323" s="2">
        <f>+Help_FC!$G323*Help_FC!L323</f>
        <v>69.039677975848178</v>
      </c>
      <c r="F323" s="2">
        <f>+Help_FC!$G323*Help_FC!M323</f>
        <v>324.46233467510064</v>
      </c>
      <c r="G323" s="2">
        <f>+Help_FC!$G323*Help_FC!N323</f>
        <v>299.72397929844738</v>
      </c>
      <c r="H323" s="1478">
        <f>24*Help_FC!R323/Help_FC!$Q323</f>
        <v>266.62506703855075</v>
      </c>
      <c r="I323" s="1478">
        <f>24*Help_FC!S323/Help_FC!$Q323</f>
        <v>354.86313333333334</v>
      </c>
      <c r="J323" s="1478">
        <f>24*Help_FC!T323/Help_FC!$Q323</f>
        <v>17.105333333333334</v>
      </c>
      <c r="K323" s="1478">
        <f>24*Help_FC!U323/Help_FC!$Q323</f>
        <v>5.0999999999999996</v>
      </c>
      <c r="L323" s="1478">
        <f>24*Help_FC!V323/Help_FC!$Q323</f>
        <v>3.0486999999999997</v>
      </c>
      <c r="M323" s="1478">
        <f>24*Help_FC!W323/Help_FC!$Q323</f>
        <v>545.60333333333324</v>
      </c>
      <c r="N323" s="2">
        <f>100*Help_FC!H323</f>
        <v>100</v>
      </c>
      <c r="O323" s="2">
        <f t="shared" si="5"/>
        <v>648.06210465784932</v>
      </c>
      <c r="P323" s="2">
        <f t="shared" si="5"/>
        <v>403.05922944220816</v>
      </c>
      <c r="Q323" s="2">
        <f t="shared" si="5"/>
        <v>101.92064404830361</v>
      </c>
      <c r="R323" s="2">
        <f t="shared" si="5"/>
        <v>69.039677975848178</v>
      </c>
      <c r="S323" s="2">
        <f t="shared" si="5"/>
        <v>324.46233467510064</v>
      </c>
      <c r="T323" s="2">
        <f t="shared" si="5"/>
        <v>299.72397929844738</v>
      </c>
      <c r="U323" s="1478">
        <f t="shared" si="7"/>
        <v>266.62506703855075</v>
      </c>
      <c r="V323" s="1478">
        <f t="shared" si="7"/>
        <v>354.86313333333334</v>
      </c>
      <c r="W323" s="1478">
        <f t="shared" si="7"/>
        <v>17.105333333333334</v>
      </c>
      <c r="X323" s="1478">
        <f t="shared" si="7"/>
        <v>5.0999999999999996</v>
      </c>
      <c r="Y323" s="1478">
        <f t="shared" si="7"/>
        <v>3.0486999999999997</v>
      </c>
      <c r="Z323" s="1478">
        <f t="shared" si="7"/>
        <v>545.60333333333324</v>
      </c>
      <c r="AA323" s="2">
        <f t="shared" si="6"/>
        <v>100</v>
      </c>
      <c r="AC323" s="878">
        <v>1</v>
      </c>
      <c r="AE323" s="2">
        <f>+Help_FC!$G323*Help_FC!Y323</f>
        <v>262.35767682576193</v>
      </c>
      <c r="AF323" s="2">
        <f>+Help_FC!$G323*Help_FC!Z323</f>
        <v>140.70155261644624</v>
      </c>
      <c r="AG323" s="2">
        <f>+Help_FC!$G323*Help_FC!AA323</f>
        <v>0</v>
      </c>
      <c r="AH323" s="2">
        <f>+Help_FC!$G323*Help_FC!AB323</f>
        <v>170.96032202415179</v>
      </c>
      <c r="AI323" s="2">
        <f>+Help_FC!$G323*Help_FC!AC323</f>
        <v>74.042553191489361</v>
      </c>
      <c r="AJ323" s="2">
        <f>+Help_FC!$G323*Help_FC!AD323</f>
        <v>27.960897067280044</v>
      </c>
      <c r="AK323" s="2">
        <f>+Help_FC!$G323*Help_FC!AE323</f>
        <v>42.093156986774005</v>
      </c>
      <c r="AL323" s="2">
        <f>+Help_FC!$G323*Help_FC!AF323</f>
        <v>14.974123059229441</v>
      </c>
      <c r="AM323" s="2">
        <f>+Help_FC!$G323*Help_FC!AG323</f>
        <v>8.1771132834962614</v>
      </c>
      <c r="AN323" s="2">
        <f>+Help_FC!$G323*Help_FC!AH323</f>
        <v>86.080506037952844</v>
      </c>
      <c r="AO323" s="2">
        <f>+Help_FC!$G323*Help_FC!AI323</f>
        <v>115.47533064979874</v>
      </c>
      <c r="AP323" s="2">
        <f>+Help_FC!$G323*Help_FC!AJ323</f>
        <v>11.778755897923384</v>
      </c>
      <c r="AQ323" s="2">
        <f>+Help_FC!$G323*Help_FC!AK323</f>
        <v>216.40023001725129</v>
      </c>
      <c r="AR323" s="1478">
        <f>+Help_FC!$G323*Help_FC!AL323</f>
        <v>21.891891891891891</v>
      </c>
      <c r="AS323" s="1478">
        <f>+Help_FC!$G323*Help_FC!AM323</f>
        <v>24.874985623921795</v>
      </c>
      <c r="AT323" s="2">
        <f>+Help_FC!$G323*Help_FC!AN323</f>
        <v>0</v>
      </c>
      <c r="AV323" s="5">
        <v>1</v>
      </c>
    </row>
    <row r="324" spans="1:48" x14ac:dyDescent="0.2">
      <c r="A324" s="1">
        <v>45248</v>
      </c>
      <c r="B324" s="2">
        <f>+Help_FC!$G324*Help_FC!I324</f>
        <v>648.06210465784932</v>
      </c>
      <c r="C324" s="2">
        <f>+Help_FC!$G324*Help_FC!J324</f>
        <v>403.05922944220816</v>
      </c>
      <c r="D324" s="2">
        <f>+Help_FC!$G324*Help_FC!K324</f>
        <v>101.92064404830361</v>
      </c>
      <c r="E324" s="2">
        <f>+Help_FC!$G324*Help_FC!L324</f>
        <v>69.039677975848178</v>
      </c>
      <c r="F324" s="2">
        <f>+Help_FC!$G324*Help_FC!M324</f>
        <v>324.46233467510064</v>
      </c>
      <c r="G324" s="2">
        <f>+Help_FC!$G324*Help_FC!N324</f>
        <v>299.72397929844738</v>
      </c>
      <c r="H324" s="1478">
        <f>24*Help_FC!R324/Help_FC!$Q324</f>
        <v>266.62506703855075</v>
      </c>
      <c r="I324" s="1478">
        <f>24*Help_FC!S324/Help_FC!$Q324</f>
        <v>354.86313333333334</v>
      </c>
      <c r="J324" s="1478">
        <f>24*Help_FC!T324/Help_FC!$Q324</f>
        <v>17.105333333333334</v>
      </c>
      <c r="K324" s="1478">
        <f>24*Help_FC!U324/Help_FC!$Q324</f>
        <v>5.0999999999999996</v>
      </c>
      <c r="L324" s="1478">
        <f>24*Help_FC!V324/Help_FC!$Q324</f>
        <v>3.0486999999999997</v>
      </c>
      <c r="M324" s="1478">
        <f>24*Help_FC!W324/Help_FC!$Q324</f>
        <v>545.60333333333324</v>
      </c>
      <c r="N324" s="2">
        <f>100*Help_FC!H324</f>
        <v>100</v>
      </c>
      <c r="O324" s="2">
        <f t="shared" si="5"/>
        <v>648.06210465784932</v>
      </c>
      <c r="P324" s="2">
        <f t="shared" si="5"/>
        <v>403.05922944220816</v>
      </c>
      <c r="Q324" s="2">
        <f t="shared" si="5"/>
        <v>101.92064404830361</v>
      </c>
      <c r="R324" s="2">
        <f t="shared" si="5"/>
        <v>69.039677975848178</v>
      </c>
      <c r="S324" s="2">
        <f t="shared" si="5"/>
        <v>324.46233467510064</v>
      </c>
      <c r="T324" s="2">
        <f t="shared" si="5"/>
        <v>299.72397929844738</v>
      </c>
      <c r="U324" s="1478">
        <f t="shared" si="7"/>
        <v>266.62506703855075</v>
      </c>
      <c r="V324" s="1478">
        <f t="shared" si="7"/>
        <v>354.86313333333334</v>
      </c>
      <c r="W324" s="1478">
        <f t="shared" si="7"/>
        <v>17.105333333333334</v>
      </c>
      <c r="X324" s="1478">
        <f t="shared" si="7"/>
        <v>5.0999999999999996</v>
      </c>
      <c r="Y324" s="1478">
        <f t="shared" si="7"/>
        <v>3.0486999999999997</v>
      </c>
      <c r="Z324" s="1478">
        <f t="shared" si="7"/>
        <v>545.60333333333324</v>
      </c>
      <c r="AA324" s="2">
        <f t="shared" si="6"/>
        <v>100</v>
      </c>
      <c r="AC324" s="878">
        <v>1</v>
      </c>
      <c r="AE324" s="2">
        <f>+Help_FC!$G324*Help_FC!Y324</f>
        <v>262.35767682576193</v>
      </c>
      <c r="AF324" s="2">
        <f>+Help_FC!$G324*Help_FC!Z324</f>
        <v>140.70155261644624</v>
      </c>
      <c r="AG324" s="2">
        <f>+Help_FC!$G324*Help_FC!AA324</f>
        <v>0</v>
      </c>
      <c r="AH324" s="2">
        <f>+Help_FC!$G324*Help_FC!AB324</f>
        <v>170.96032202415179</v>
      </c>
      <c r="AI324" s="2">
        <f>+Help_FC!$G324*Help_FC!AC324</f>
        <v>74.042553191489361</v>
      </c>
      <c r="AJ324" s="2">
        <f>+Help_FC!$G324*Help_FC!AD324</f>
        <v>27.960897067280044</v>
      </c>
      <c r="AK324" s="2">
        <f>+Help_FC!$G324*Help_FC!AE324</f>
        <v>42.093156986774005</v>
      </c>
      <c r="AL324" s="2">
        <f>+Help_FC!$G324*Help_FC!AF324</f>
        <v>14.974123059229441</v>
      </c>
      <c r="AM324" s="2">
        <f>+Help_FC!$G324*Help_FC!AG324</f>
        <v>8.1771132834962614</v>
      </c>
      <c r="AN324" s="2">
        <f>+Help_FC!$G324*Help_FC!AH324</f>
        <v>86.080506037952844</v>
      </c>
      <c r="AO324" s="2">
        <f>+Help_FC!$G324*Help_FC!AI324</f>
        <v>115.47533064979874</v>
      </c>
      <c r="AP324" s="2">
        <f>+Help_FC!$G324*Help_FC!AJ324</f>
        <v>11.778755897923384</v>
      </c>
      <c r="AQ324" s="2">
        <f>+Help_FC!$G324*Help_FC!AK324</f>
        <v>216.40023001725129</v>
      </c>
      <c r="AR324" s="1478">
        <f>+Help_FC!$G324*Help_FC!AL324</f>
        <v>21.891891891891891</v>
      </c>
      <c r="AS324" s="1478">
        <f>+Help_FC!$G324*Help_FC!AM324</f>
        <v>24.874985623921795</v>
      </c>
      <c r="AT324" s="2">
        <f>+Help_FC!$G324*Help_FC!AN324</f>
        <v>0</v>
      </c>
      <c r="AV324" s="5">
        <v>1</v>
      </c>
    </row>
    <row r="325" spans="1:48" x14ac:dyDescent="0.2">
      <c r="A325" s="1">
        <v>45249</v>
      </c>
      <c r="B325" s="2">
        <f>+Help_FC!$G325*Help_FC!I325</f>
        <v>648.06210465784932</v>
      </c>
      <c r="C325" s="2">
        <f>+Help_FC!$G325*Help_FC!J325</f>
        <v>403.05922944220816</v>
      </c>
      <c r="D325" s="2">
        <f>+Help_FC!$G325*Help_FC!K325</f>
        <v>101.92064404830361</v>
      </c>
      <c r="E325" s="2">
        <f>+Help_FC!$G325*Help_FC!L325</f>
        <v>69.039677975848178</v>
      </c>
      <c r="F325" s="2">
        <f>+Help_FC!$G325*Help_FC!M325</f>
        <v>324.46233467510064</v>
      </c>
      <c r="G325" s="2">
        <f>+Help_FC!$G325*Help_FC!N325</f>
        <v>299.72397929844738</v>
      </c>
      <c r="H325" s="1478">
        <f>24*Help_FC!R325/Help_FC!$Q325</f>
        <v>266.62506703855075</v>
      </c>
      <c r="I325" s="1478">
        <f>24*Help_FC!S325/Help_FC!$Q325</f>
        <v>354.86313333333334</v>
      </c>
      <c r="J325" s="1478">
        <f>24*Help_FC!T325/Help_FC!$Q325</f>
        <v>17.105333333333334</v>
      </c>
      <c r="K325" s="1478">
        <f>24*Help_FC!U325/Help_FC!$Q325</f>
        <v>5.0999999999999996</v>
      </c>
      <c r="L325" s="1478">
        <f>24*Help_FC!V325/Help_FC!$Q325</f>
        <v>3.0486999999999997</v>
      </c>
      <c r="M325" s="1478">
        <f>24*Help_FC!W325/Help_FC!$Q325</f>
        <v>545.60333333333324</v>
      </c>
      <c r="N325" s="2">
        <f>100*Help_FC!H325</f>
        <v>100</v>
      </c>
      <c r="O325" s="2">
        <f t="shared" si="5"/>
        <v>648.06210465784932</v>
      </c>
      <c r="P325" s="2">
        <f t="shared" si="5"/>
        <v>403.05922944220816</v>
      </c>
      <c r="Q325" s="2">
        <f t="shared" si="5"/>
        <v>101.92064404830361</v>
      </c>
      <c r="R325" s="2">
        <f t="shared" si="5"/>
        <v>69.039677975848178</v>
      </c>
      <c r="S325" s="2">
        <f t="shared" si="5"/>
        <v>324.46233467510064</v>
      </c>
      <c r="T325" s="2">
        <f t="shared" si="5"/>
        <v>299.72397929844738</v>
      </c>
      <c r="U325" s="1478">
        <f t="shared" si="7"/>
        <v>266.62506703855075</v>
      </c>
      <c r="V325" s="1478">
        <f t="shared" si="7"/>
        <v>354.86313333333334</v>
      </c>
      <c r="W325" s="1478">
        <f t="shared" si="7"/>
        <v>17.105333333333334</v>
      </c>
      <c r="X325" s="1478">
        <f t="shared" si="7"/>
        <v>5.0999999999999996</v>
      </c>
      <c r="Y325" s="1478">
        <f t="shared" si="7"/>
        <v>3.0486999999999997</v>
      </c>
      <c r="Z325" s="1478">
        <f t="shared" si="7"/>
        <v>545.60333333333324</v>
      </c>
      <c r="AA325" s="2">
        <f t="shared" si="6"/>
        <v>100</v>
      </c>
      <c r="AC325" s="878">
        <v>1</v>
      </c>
      <c r="AE325" s="2">
        <f>+Help_FC!$G325*Help_FC!Y325</f>
        <v>262.35767682576193</v>
      </c>
      <c r="AF325" s="2">
        <f>+Help_FC!$G325*Help_FC!Z325</f>
        <v>140.70155261644624</v>
      </c>
      <c r="AG325" s="2">
        <f>+Help_FC!$G325*Help_FC!AA325</f>
        <v>0</v>
      </c>
      <c r="AH325" s="2">
        <f>+Help_FC!$G325*Help_FC!AB325</f>
        <v>170.96032202415179</v>
      </c>
      <c r="AI325" s="2">
        <f>+Help_FC!$G325*Help_FC!AC325</f>
        <v>74.042553191489361</v>
      </c>
      <c r="AJ325" s="2">
        <f>+Help_FC!$G325*Help_FC!AD325</f>
        <v>27.960897067280044</v>
      </c>
      <c r="AK325" s="2">
        <f>+Help_FC!$G325*Help_FC!AE325</f>
        <v>42.093156986774005</v>
      </c>
      <c r="AL325" s="2">
        <f>+Help_FC!$G325*Help_FC!AF325</f>
        <v>14.974123059229441</v>
      </c>
      <c r="AM325" s="2">
        <f>+Help_FC!$G325*Help_FC!AG325</f>
        <v>8.1771132834962614</v>
      </c>
      <c r="AN325" s="2">
        <f>+Help_FC!$G325*Help_FC!AH325</f>
        <v>86.080506037952844</v>
      </c>
      <c r="AO325" s="2">
        <f>+Help_FC!$G325*Help_FC!AI325</f>
        <v>115.47533064979874</v>
      </c>
      <c r="AP325" s="2">
        <f>+Help_FC!$G325*Help_FC!AJ325</f>
        <v>11.778755897923384</v>
      </c>
      <c r="AQ325" s="2">
        <f>+Help_FC!$G325*Help_FC!AK325</f>
        <v>216.40023001725129</v>
      </c>
      <c r="AR325" s="1478">
        <f>+Help_FC!$G325*Help_FC!AL325</f>
        <v>21.891891891891891</v>
      </c>
      <c r="AS325" s="1478">
        <f>+Help_FC!$G325*Help_FC!AM325</f>
        <v>24.874985623921795</v>
      </c>
      <c r="AT325" s="2">
        <f>+Help_FC!$G325*Help_FC!AN325</f>
        <v>0</v>
      </c>
      <c r="AV325" s="5">
        <v>1</v>
      </c>
    </row>
    <row r="326" spans="1:48" x14ac:dyDescent="0.2">
      <c r="A326" s="1">
        <v>45250</v>
      </c>
      <c r="B326" s="2">
        <f>+Help_FC!$G326*Help_FC!I326</f>
        <v>648.06210465784932</v>
      </c>
      <c r="C326" s="2">
        <f>+Help_FC!$G326*Help_FC!J326</f>
        <v>403.05922944220816</v>
      </c>
      <c r="D326" s="2">
        <f>+Help_FC!$G326*Help_FC!K326</f>
        <v>101.92064404830361</v>
      </c>
      <c r="E326" s="2">
        <f>+Help_FC!$G326*Help_FC!L326</f>
        <v>69.039677975848178</v>
      </c>
      <c r="F326" s="2">
        <f>+Help_FC!$G326*Help_FC!M326</f>
        <v>324.46233467510064</v>
      </c>
      <c r="G326" s="2">
        <f>+Help_FC!$G326*Help_FC!N326</f>
        <v>299.72397929844738</v>
      </c>
      <c r="H326" s="1478">
        <f>24*Help_FC!R326/Help_FC!$Q326</f>
        <v>266.62506703855075</v>
      </c>
      <c r="I326" s="1478">
        <f>24*Help_FC!S326/Help_FC!$Q326</f>
        <v>354.86313333333334</v>
      </c>
      <c r="J326" s="1478">
        <f>24*Help_FC!T326/Help_FC!$Q326</f>
        <v>17.105333333333334</v>
      </c>
      <c r="K326" s="1478">
        <f>24*Help_FC!U326/Help_FC!$Q326</f>
        <v>5.0999999999999996</v>
      </c>
      <c r="L326" s="1478">
        <f>24*Help_FC!V326/Help_FC!$Q326</f>
        <v>3.0486999999999997</v>
      </c>
      <c r="M326" s="1478">
        <f>24*Help_FC!W326/Help_FC!$Q326</f>
        <v>545.60333333333324</v>
      </c>
      <c r="N326" s="2">
        <f>100*Help_FC!H326</f>
        <v>100</v>
      </c>
      <c r="O326" s="2">
        <f t="shared" si="5"/>
        <v>648.06210465784932</v>
      </c>
      <c r="P326" s="2">
        <f t="shared" si="5"/>
        <v>403.05922944220816</v>
      </c>
      <c r="Q326" s="2">
        <f t="shared" si="5"/>
        <v>101.92064404830361</v>
      </c>
      <c r="R326" s="2">
        <f t="shared" si="5"/>
        <v>69.039677975848178</v>
      </c>
      <c r="S326" s="2">
        <f t="shared" si="5"/>
        <v>324.46233467510064</v>
      </c>
      <c r="T326" s="2">
        <f t="shared" si="5"/>
        <v>299.72397929844738</v>
      </c>
      <c r="U326" s="1478">
        <f t="shared" si="7"/>
        <v>266.62506703855075</v>
      </c>
      <c r="V326" s="1478">
        <f t="shared" si="7"/>
        <v>354.86313333333334</v>
      </c>
      <c r="W326" s="1478">
        <f t="shared" si="7"/>
        <v>17.105333333333334</v>
      </c>
      <c r="X326" s="1478">
        <f t="shared" si="7"/>
        <v>5.0999999999999996</v>
      </c>
      <c r="Y326" s="1478">
        <f t="shared" si="7"/>
        <v>3.0486999999999997</v>
      </c>
      <c r="Z326" s="1478">
        <f t="shared" si="7"/>
        <v>545.60333333333324</v>
      </c>
      <c r="AA326" s="2">
        <f t="shared" si="6"/>
        <v>100</v>
      </c>
      <c r="AC326" s="878">
        <v>1</v>
      </c>
      <c r="AE326" s="2">
        <f>+Help_FC!$G326*Help_FC!Y326</f>
        <v>262.35767682576193</v>
      </c>
      <c r="AF326" s="2">
        <f>+Help_FC!$G326*Help_FC!Z326</f>
        <v>140.70155261644624</v>
      </c>
      <c r="AG326" s="2">
        <f>+Help_FC!$G326*Help_FC!AA326</f>
        <v>0</v>
      </c>
      <c r="AH326" s="2">
        <f>+Help_FC!$G326*Help_FC!AB326</f>
        <v>170.96032202415179</v>
      </c>
      <c r="AI326" s="2">
        <f>+Help_FC!$G326*Help_FC!AC326</f>
        <v>74.042553191489361</v>
      </c>
      <c r="AJ326" s="2">
        <f>+Help_FC!$G326*Help_FC!AD326</f>
        <v>27.960897067280044</v>
      </c>
      <c r="AK326" s="2">
        <f>+Help_FC!$G326*Help_FC!AE326</f>
        <v>42.093156986774005</v>
      </c>
      <c r="AL326" s="2">
        <f>+Help_FC!$G326*Help_FC!AF326</f>
        <v>14.974123059229441</v>
      </c>
      <c r="AM326" s="2">
        <f>+Help_FC!$G326*Help_FC!AG326</f>
        <v>8.1771132834962614</v>
      </c>
      <c r="AN326" s="2">
        <f>+Help_FC!$G326*Help_FC!AH326</f>
        <v>86.080506037952844</v>
      </c>
      <c r="AO326" s="2">
        <f>+Help_FC!$G326*Help_FC!AI326</f>
        <v>115.47533064979874</v>
      </c>
      <c r="AP326" s="2">
        <f>+Help_FC!$G326*Help_FC!AJ326</f>
        <v>11.778755897923384</v>
      </c>
      <c r="AQ326" s="2">
        <f>+Help_FC!$G326*Help_FC!AK326</f>
        <v>216.40023001725129</v>
      </c>
      <c r="AR326" s="1478">
        <f>+Help_FC!$G326*Help_FC!AL326</f>
        <v>21.891891891891891</v>
      </c>
      <c r="AS326" s="1478">
        <f>+Help_FC!$G326*Help_FC!AM326</f>
        <v>24.874985623921795</v>
      </c>
      <c r="AT326" s="2">
        <f>+Help_FC!$G326*Help_FC!AN326</f>
        <v>0</v>
      </c>
      <c r="AV326" s="5">
        <v>1</v>
      </c>
    </row>
    <row r="327" spans="1:48" x14ac:dyDescent="0.2">
      <c r="A327" s="1">
        <v>45251</v>
      </c>
      <c r="B327" s="2">
        <f>+Help_FC!$G327*Help_FC!I327</f>
        <v>324.03105232892466</v>
      </c>
      <c r="C327" s="2">
        <f>+Help_FC!$G327*Help_FC!J327</f>
        <v>201.52961472110408</v>
      </c>
      <c r="D327" s="2">
        <f>+Help_FC!$G327*Help_FC!K327</f>
        <v>50.960322024151807</v>
      </c>
      <c r="E327" s="2">
        <f>+Help_FC!$G327*Help_FC!L327</f>
        <v>34.519838987924089</v>
      </c>
      <c r="F327" s="2">
        <f>+Help_FC!$G327*Help_FC!M327</f>
        <v>162.23116733755032</v>
      </c>
      <c r="G327" s="2">
        <f>+Help_FC!$G327*Help_FC!N327</f>
        <v>149.86198964922369</v>
      </c>
      <c r="H327" s="1478">
        <f>24*Help_FC!R327/Help_FC!$Q327</f>
        <v>266.62506703855075</v>
      </c>
      <c r="I327" s="1478">
        <f>24*Help_FC!S327/Help_FC!$Q327</f>
        <v>354.86313333333334</v>
      </c>
      <c r="J327" s="1478">
        <f>24*Help_FC!T327/Help_FC!$Q327</f>
        <v>17.105333333333334</v>
      </c>
      <c r="K327" s="1478">
        <f>24*Help_FC!U327/Help_FC!$Q327</f>
        <v>5.0999999999999996</v>
      </c>
      <c r="L327" s="1478">
        <f>24*Help_FC!V327/Help_FC!$Q327</f>
        <v>3.0486999999999997</v>
      </c>
      <c r="M327" s="1478">
        <f>24*Help_FC!W327/Help_FC!$Q327</f>
        <v>545.60333333333324</v>
      </c>
      <c r="N327" s="2">
        <f>100*Help_FC!H327</f>
        <v>50</v>
      </c>
      <c r="O327" s="2">
        <f t="shared" si="5"/>
        <v>324.03105232892466</v>
      </c>
      <c r="P327" s="2">
        <f t="shared" si="5"/>
        <v>201.52961472110408</v>
      </c>
      <c r="Q327" s="2">
        <f t="shared" si="5"/>
        <v>50.960322024151807</v>
      </c>
      <c r="R327" s="2">
        <f t="shared" si="5"/>
        <v>34.519838987924089</v>
      </c>
      <c r="S327" s="2">
        <f t="shared" si="5"/>
        <v>162.23116733755032</v>
      </c>
      <c r="T327" s="2">
        <f t="shared" si="5"/>
        <v>149.86198964922369</v>
      </c>
      <c r="U327" s="1478">
        <f t="shared" si="7"/>
        <v>266.62506703855075</v>
      </c>
      <c r="V327" s="1478">
        <f t="shared" si="7"/>
        <v>354.86313333333334</v>
      </c>
      <c r="W327" s="1478">
        <f t="shared" si="7"/>
        <v>17.105333333333334</v>
      </c>
      <c r="X327" s="1478">
        <f t="shared" si="7"/>
        <v>5.0999999999999996</v>
      </c>
      <c r="Y327" s="1478">
        <f t="shared" si="7"/>
        <v>3.0486999999999997</v>
      </c>
      <c r="Z327" s="1478">
        <f t="shared" si="7"/>
        <v>545.60333333333324</v>
      </c>
      <c r="AA327" s="2">
        <f t="shared" si="6"/>
        <v>50</v>
      </c>
      <c r="AC327" s="878">
        <v>1</v>
      </c>
      <c r="AE327" s="2">
        <f>+Help_FC!$G327*Help_FC!Y327</f>
        <v>131.17883841288096</v>
      </c>
      <c r="AF327" s="2">
        <f>+Help_FC!$G327*Help_FC!Z327</f>
        <v>70.350776308223118</v>
      </c>
      <c r="AG327" s="2">
        <f>+Help_FC!$G327*Help_FC!AA327</f>
        <v>0</v>
      </c>
      <c r="AH327" s="2">
        <f>+Help_FC!$G327*Help_FC!AB327</f>
        <v>85.480161012075897</v>
      </c>
      <c r="AI327" s="2">
        <f>+Help_FC!$G327*Help_FC!AC327</f>
        <v>37.021276595744681</v>
      </c>
      <c r="AJ327" s="2">
        <f>+Help_FC!$G327*Help_FC!AD327</f>
        <v>13.980448533640022</v>
      </c>
      <c r="AK327" s="2">
        <f>+Help_FC!$G327*Help_FC!AE327</f>
        <v>21.046578493387003</v>
      </c>
      <c r="AL327" s="2">
        <f>+Help_FC!$G327*Help_FC!AF327</f>
        <v>7.4870615296147207</v>
      </c>
      <c r="AM327" s="2">
        <f>+Help_FC!$G327*Help_FC!AG327</f>
        <v>4.0885566417481307</v>
      </c>
      <c r="AN327" s="2">
        <f>+Help_FC!$G327*Help_FC!AH327</f>
        <v>43.040253018976422</v>
      </c>
      <c r="AO327" s="2">
        <f>+Help_FC!$G327*Help_FC!AI327</f>
        <v>57.737665324899368</v>
      </c>
      <c r="AP327" s="2">
        <f>+Help_FC!$G327*Help_FC!AJ327</f>
        <v>5.889377948961692</v>
      </c>
      <c r="AQ327" s="2">
        <f>+Help_FC!$G327*Help_FC!AK327</f>
        <v>108.20011500862564</v>
      </c>
      <c r="AR327" s="1478">
        <f>+Help_FC!$G327*Help_FC!AL327</f>
        <v>10.945945945945946</v>
      </c>
      <c r="AS327" s="1478">
        <f>+Help_FC!$G327*Help_FC!AM327</f>
        <v>12.437492811960897</v>
      </c>
      <c r="AT327" s="2">
        <f>+Help_FC!$G327*Help_FC!AN327</f>
        <v>0</v>
      </c>
      <c r="AV327" s="5">
        <v>1</v>
      </c>
    </row>
    <row r="328" spans="1:48" x14ac:dyDescent="0.2">
      <c r="A328" s="1">
        <v>45252</v>
      </c>
      <c r="B328" s="2">
        <f>+Help_FC!$G328*Help_FC!I328</f>
        <v>648.06210465784932</v>
      </c>
      <c r="C328" s="2">
        <f>+Help_FC!$G328*Help_FC!J328</f>
        <v>403.05922944220816</v>
      </c>
      <c r="D328" s="2">
        <f>+Help_FC!$G328*Help_FC!K328</f>
        <v>101.92064404830361</v>
      </c>
      <c r="E328" s="2">
        <f>+Help_FC!$G328*Help_FC!L328</f>
        <v>69.039677975848178</v>
      </c>
      <c r="F328" s="2">
        <f>+Help_FC!$G328*Help_FC!M328</f>
        <v>324.46233467510064</v>
      </c>
      <c r="G328" s="2">
        <f>+Help_FC!$G328*Help_FC!N328</f>
        <v>299.72397929844738</v>
      </c>
      <c r="H328" s="1478">
        <f>24*Help_FC!R328/Help_FC!$Q328</f>
        <v>266.62506703855075</v>
      </c>
      <c r="I328" s="1478">
        <f>24*Help_FC!S328/Help_FC!$Q328</f>
        <v>354.86313333333334</v>
      </c>
      <c r="J328" s="1478">
        <f>24*Help_FC!T328/Help_FC!$Q328</f>
        <v>17.105333333333334</v>
      </c>
      <c r="K328" s="1478">
        <f>24*Help_FC!U328/Help_FC!$Q328</f>
        <v>5.0999999999999996</v>
      </c>
      <c r="L328" s="1478">
        <f>24*Help_FC!V328/Help_FC!$Q328</f>
        <v>3.0486999999999997</v>
      </c>
      <c r="M328" s="1478">
        <f>24*Help_FC!W328/Help_FC!$Q328</f>
        <v>545.60333333333324</v>
      </c>
      <c r="N328" s="2">
        <f>100*Help_FC!H328</f>
        <v>100</v>
      </c>
      <c r="O328" s="2">
        <f t="shared" si="5"/>
        <v>648.06210465784932</v>
      </c>
      <c r="P328" s="2">
        <f t="shared" si="5"/>
        <v>403.05922944220816</v>
      </c>
      <c r="Q328" s="2">
        <f t="shared" si="5"/>
        <v>101.92064404830361</v>
      </c>
      <c r="R328" s="2">
        <f t="shared" si="5"/>
        <v>69.039677975848178</v>
      </c>
      <c r="S328" s="2">
        <f t="shared" si="5"/>
        <v>324.46233467510064</v>
      </c>
      <c r="T328" s="2">
        <f t="shared" si="5"/>
        <v>299.72397929844738</v>
      </c>
      <c r="U328" s="1478">
        <f t="shared" si="7"/>
        <v>266.62506703855075</v>
      </c>
      <c r="V328" s="1478">
        <f t="shared" si="7"/>
        <v>354.86313333333334</v>
      </c>
      <c r="W328" s="1478">
        <f t="shared" si="7"/>
        <v>17.105333333333334</v>
      </c>
      <c r="X328" s="1478">
        <f t="shared" si="7"/>
        <v>5.0999999999999996</v>
      </c>
      <c r="Y328" s="1478">
        <f t="shared" si="7"/>
        <v>3.0486999999999997</v>
      </c>
      <c r="Z328" s="1478">
        <f t="shared" si="7"/>
        <v>545.60333333333324</v>
      </c>
      <c r="AA328" s="2">
        <f t="shared" si="6"/>
        <v>100</v>
      </c>
      <c r="AC328" s="878">
        <v>1</v>
      </c>
      <c r="AE328" s="2">
        <f>+Help_FC!$G328*Help_FC!Y328</f>
        <v>262.35767682576193</v>
      </c>
      <c r="AF328" s="2">
        <f>+Help_FC!$G328*Help_FC!Z328</f>
        <v>140.70155261644624</v>
      </c>
      <c r="AG328" s="2">
        <f>+Help_FC!$G328*Help_FC!AA328</f>
        <v>0</v>
      </c>
      <c r="AH328" s="2">
        <f>+Help_FC!$G328*Help_FC!AB328</f>
        <v>170.96032202415179</v>
      </c>
      <c r="AI328" s="2">
        <f>+Help_FC!$G328*Help_FC!AC328</f>
        <v>74.042553191489361</v>
      </c>
      <c r="AJ328" s="2">
        <f>+Help_FC!$G328*Help_FC!AD328</f>
        <v>27.960897067280044</v>
      </c>
      <c r="AK328" s="2">
        <f>+Help_FC!$G328*Help_FC!AE328</f>
        <v>42.093156986774005</v>
      </c>
      <c r="AL328" s="2">
        <f>+Help_FC!$G328*Help_FC!AF328</f>
        <v>14.974123059229441</v>
      </c>
      <c r="AM328" s="2">
        <f>+Help_FC!$G328*Help_FC!AG328</f>
        <v>8.1771132834962614</v>
      </c>
      <c r="AN328" s="2">
        <f>+Help_FC!$G328*Help_FC!AH328</f>
        <v>86.080506037952844</v>
      </c>
      <c r="AO328" s="2">
        <f>+Help_FC!$G328*Help_FC!AI328</f>
        <v>115.47533064979874</v>
      </c>
      <c r="AP328" s="2">
        <f>+Help_FC!$G328*Help_FC!AJ328</f>
        <v>11.778755897923384</v>
      </c>
      <c r="AQ328" s="2">
        <f>+Help_FC!$G328*Help_FC!AK328</f>
        <v>216.40023001725129</v>
      </c>
      <c r="AR328" s="1478">
        <f>+Help_FC!$G328*Help_FC!AL328</f>
        <v>21.891891891891891</v>
      </c>
      <c r="AS328" s="1478">
        <f>+Help_FC!$G328*Help_FC!AM328</f>
        <v>24.874985623921795</v>
      </c>
      <c r="AT328" s="2">
        <f>+Help_FC!$G328*Help_FC!AN328</f>
        <v>0</v>
      </c>
      <c r="AV328" s="5">
        <v>1</v>
      </c>
    </row>
    <row r="329" spans="1:48" x14ac:dyDescent="0.2">
      <c r="A329" s="1">
        <v>45253</v>
      </c>
      <c r="B329" s="2">
        <f>+Help_FC!$G329*Help_FC!I329</f>
        <v>648.06210465784932</v>
      </c>
      <c r="C329" s="2">
        <f>+Help_FC!$G329*Help_FC!J329</f>
        <v>403.05922944220816</v>
      </c>
      <c r="D329" s="2">
        <f>+Help_FC!$G329*Help_FC!K329</f>
        <v>101.92064404830361</v>
      </c>
      <c r="E329" s="2">
        <f>+Help_FC!$G329*Help_FC!L329</f>
        <v>69.039677975848178</v>
      </c>
      <c r="F329" s="2">
        <f>+Help_FC!$G329*Help_FC!M329</f>
        <v>324.46233467510064</v>
      </c>
      <c r="G329" s="2">
        <f>+Help_FC!$G329*Help_FC!N329</f>
        <v>299.72397929844738</v>
      </c>
      <c r="H329" s="1478">
        <f>24*Help_FC!R329/Help_FC!$Q329</f>
        <v>266.62506703855075</v>
      </c>
      <c r="I329" s="1478">
        <f>24*Help_FC!S329/Help_FC!$Q329</f>
        <v>354.86313333333334</v>
      </c>
      <c r="J329" s="1478">
        <f>24*Help_FC!T329/Help_FC!$Q329</f>
        <v>17.105333333333334</v>
      </c>
      <c r="K329" s="1478">
        <f>24*Help_FC!U329/Help_FC!$Q329</f>
        <v>5.0999999999999996</v>
      </c>
      <c r="L329" s="1478">
        <f>24*Help_FC!V329/Help_FC!$Q329</f>
        <v>3.0486999999999997</v>
      </c>
      <c r="M329" s="1478">
        <f>24*Help_FC!W329/Help_FC!$Q329</f>
        <v>545.60333333333324</v>
      </c>
      <c r="N329" s="2">
        <f>100*Help_FC!H329</f>
        <v>100</v>
      </c>
      <c r="O329" s="2">
        <f t="shared" si="5"/>
        <v>648.06210465784932</v>
      </c>
      <c r="P329" s="2">
        <f t="shared" si="5"/>
        <v>403.05922944220816</v>
      </c>
      <c r="Q329" s="2">
        <f t="shared" si="5"/>
        <v>101.92064404830361</v>
      </c>
      <c r="R329" s="2">
        <f t="shared" ref="R329:W378" si="8">+E329*$AC329</f>
        <v>69.039677975848178</v>
      </c>
      <c r="S329" s="2">
        <f t="shared" si="8"/>
        <v>324.46233467510064</v>
      </c>
      <c r="T329" s="2">
        <f t="shared" si="8"/>
        <v>299.72397929844738</v>
      </c>
      <c r="U329" s="1478">
        <f t="shared" si="7"/>
        <v>266.62506703855075</v>
      </c>
      <c r="V329" s="1478">
        <f t="shared" si="7"/>
        <v>354.86313333333334</v>
      </c>
      <c r="W329" s="1478">
        <f t="shared" si="7"/>
        <v>17.105333333333334</v>
      </c>
      <c r="X329" s="1478">
        <f t="shared" si="7"/>
        <v>5.0999999999999996</v>
      </c>
      <c r="Y329" s="1478">
        <f t="shared" si="7"/>
        <v>3.0486999999999997</v>
      </c>
      <c r="Z329" s="1478">
        <f t="shared" si="7"/>
        <v>545.60333333333324</v>
      </c>
      <c r="AA329" s="2">
        <f t="shared" si="6"/>
        <v>100</v>
      </c>
      <c r="AC329" s="878">
        <v>1</v>
      </c>
      <c r="AE329" s="2">
        <f>+Help_FC!$G329*Help_FC!Y329</f>
        <v>262.35767682576193</v>
      </c>
      <c r="AF329" s="2">
        <f>+Help_FC!$G329*Help_FC!Z329</f>
        <v>140.70155261644624</v>
      </c>
      <c r="AG329" s="2">
        <f>+Help_FC!$G329*Help_FC!AA329</f>
        <v>0</v>
      </c>
      <c r="AH329" s="2">
        <f>+Help_FC!$G329*Help_FC!AB329</f>
        <v>170.96032202415179</v>
      </c>
      <c r="AI329" s="2">
        <f>+Help_FC!$G329*Help_FC!AC329</f>
        <v>74.042553191489361</v>
      </c>
      <c r="AJ329" s="2">
        <f>+Help_FC!$G329*Help_FC!AD329</f>
        <v>27.960897067280044</v>
      </c>
      <c r="AK329" s="2">
        <f>+Help_FC!$G329*Help_FC!AE329</f>
        <v>42.093156986774005</v>
      </c>
      <c r="AL329" s="2">
        <f>+Help_FC!$G329*Help_FC!AF329</f>
        <v>14.974123059229441</v>
      </c>
      <c r="AM329" s="2">
        <f>+Help_FC!$G329*Help_FC!AG329</f>
        <v>8.1771132834962614</v>
      </c>
      <c r="AN329" s="2">
        <f>+Help_FC!$G329*Help_FC!AH329</f>
        <v>86.080506037952844</v>
      </c>
      <c r="AO329" s="2">
        <f>+Help_FC!$G329*Help_FC!AI329</f>
        <v>115.47533064979874</v>
      </c>
      <c r="AP329" s="2">
        <f>+Help_FC!$G329*Help_FC!AJ329</f>
        <v>11.778755897923384</v>
      </c>
      <c r="AQ329" s="2">
        <f>+Help_FC!$G329*Help_FC!AK329</f>
        <v>216.40023001725129</v>
      </c>
      <c r="AR329" s="1478">
        <f>+Help_FC!$G329*Help_FC!AL329</f>
        <v>21.891891891891891</v>
      </c>
      <c r="AS329" s="1478">
        <f>+Help_FC!$G329*Help_FC!AM329</f>
        <v>24.874985623921795</v>
      </c>
      <c r="AT329" s="2">
        <f>+Help_FC!$G329*Help_FC!AN329</f>
        <v>0</v>
      </c>
      <c r="AV329" s="5">
        <v>1</v>
      </c>
    </row>
    <row r="330" spans="1:48" x14ac:dyDescent="0.2">
      <c r="A330" s="1">
        <v>45254</v>
      </c>
      <c r="B330" s="2">
        <f>+Help_FC!$G330*Help_FC!I330</f>
        <v>648.06210465784932</v>
      </c>
      <c r="C330" s="2">
        <f>+Help_FC!$G330*Help_FC!J330</f>
        <v>403.05922944220816</v>
      </c>
      <c r="D330" s="2">
        <f>+Help_FC!$G330*Help_FC!K330</f>
        <v>101.92064404830361</v>
      </c>
      <c r="E330" s="2">
        <f>+Help_FC!$G330*Help_FC!L330</f>
        <v>69.039677975848178</v>
      </c>
      <c r="F330" s="2">
        <f>+Help_FC!$G330*Help_FC!M330</f>
        <v>324.46233467510064</v>
      </c>
      <c r="G330" s="2">
        <f>+Help_FC!$G330*Help_FC!N330</f>
        <v>299.72397929844738</v>
      </c>
      <c r="H330" s="1478">
        <f>24*Help_FC!R330/Help_FC!$Q330</f>
        <v>266.62506703855075</v>
      </c>
      <c r="I330" s="1478">
        <f>24*Help_FC!S330/Help_FC!$Q330</f>
        <v>354.86313333333334</v>
      </c>
      <c r="J330" s="1478">
        <f>24*Help_FC!T330/Help_FC!$Q330</f>
        <v>17.105333333333334</v>
      </c>
      <c r="K330" s="1478">
        <f>24*Help_FC!U330/Help_FC!$Q330</f>
        <v>5.0999999999999996</v>
      </c>
      <c r="L330" s="1478">
        <f>24*Help_FC!V330/Help_FC!$Q330</f>
        <v>3.0486999999999997</v>
      </c>
      <c r="M330" s="1478">
        <f>24*Help_FC!W330/Help_FC!$Q330</f>
        <v>545.60333333333324</v>
      </c>
      <c r="N330" s="2">
        <f>100*Help_FC!H330</f>
        <v>100</v>
      </c>
      <c r="O330" s="2">
        <f t="shared" ref="O330:T393" si="9">+B330*$AC330</f>
        <v>648.06210465784932</v>
      </c>
      <c r="P330" s="2">
        <f t="shared" si="9"/>
        <v>403.05922944220816</v>
      </c>
      <c r="Q330" s="2">
        <f t="shared" si="9"/>
        <v>101.92064404830361</v>
      </c>
      <c r="R330" s="2">
        <f t="shared" si="8"/>
        <v>69.039677975848178</v>
      </c>
      <c r="S330" s="2">
        <f t="shared" si="8"/>
        <v>324.46233467510064</v>
      </c>
      <c r="T330" s="2">
        <f t="shared" si="8"/>
        <v>299.72397929844738</v>
      </c>
      <c r="U330" s="1478">
        <f t="shared" si="7"/>
        <v>266.62506703855075</v>
      </c>
      <c r="V330" s="1478">
        <f t="shared" si="7"/>
        <v>354.86313333333334</v>
      </c>
      <c r="W330" s="1478">
        <f t="shared" si="7"/>
        <v>17.105333333333334</v>
      </c>
      <c r="X330" s="1478">
        <f t="shared" si="7"/>
        <v>5.0999999999999996</v>
      </c>
      <c r="Y330" s="1478">
        <f t="shared" si="7"/>
        <v>3.0486999999999997</v>
      </c>
      <c r="Z330" s="1478">
        <f t="shared" si="7"/>
        <v>545.60333333333324</v>
      </c>
      <c r="AA330" s="2">
        <f t="shared" si="6"/>
        <v>100</v>
      </c>
      <c r="AC330" s="878">
        <v>1</v>
      </c>
      <c r="AE330" s="2">
        <f>+Help_FC!$G330*Help_FC!Y330</f>
        <v>262.35767682576193</v>
      </c>
      <c r="AF330" s="2">
        <f>+Help_FC!$G330*Help_FC!Z330</f>
        <v>140.70155261644624</v>
      </c>
      <c r="AG330" s="2">
        <f>+Help_FC!$G330*Help_FC!AA330</f>
        <v>0</v>
      </c>
      <c r="AH330" s="2">
        <f>+Help_FC!$G330*Help_FC!AB330</f>
        <v>170.96032202415179</v>
      </c>
      <c r="AI330" s="2">
        <f>+Help_FC!$G330*Help_FC!AC330</f>
        <v>74.042553191489361</v>
      </c>
      <c r="AJ330" s="2">
        <f>+Help_FC!$G330*Help_FC!AD330</f>
        <v>27.960897067280044</v>
      </c>
      <c r="AK330" s="2">
        <f>+Help_FC!$G330*Help_FC!AE330</f>
        <v>42.093156986774005</v>
      </c>
      <c r="AL330" s="2">
        <f>+Help_FC!$G330*Help_FC!AF330</f>
        <v>14.974123059229441</v>
      </c>
      <c r="AM330" s="2">
        <f>+Help_FC!$G330*Help_FC!AG330</f>
        <v>8.1771132834962614</v>
      </c>
      <c r="AN330" s="2">
        <f>+Help_FC!$G330*Help_FC!AH330</f>
        <v>86.080506037952844</v>
      </c>
      <c r="AO330" s="2">
        <f>+Help_FC!$G330*Help_FC!AI330</f>
        <v>115.47533064979874</v>
      </c>
      <c r="AP330" s="2">
        <f>+Help_FC!$G330*Help_FC!AJ330</f>
        <v>11.778755897923384</v>
      </c>
      <c r="AQ330" s="2">
        <f>+Help_FC!$G330*Help_FC!AK330</f>
        <v>216.40023001725129</v>
      </c>
      <c r="AR330" s="1478">
        <f>+Help_FC!$G330*Help_FC!AL330</f>
        <v>21.891891891891891</v>
      </c>
      <c r="AS330" s="1478">
        <f>+Help_FC!$G330*Help_FC!AM330</f>
        <v>24.874985623921795</v>
      </c>
      <c r="AT330" s="2">
        <f>+Help_FC!$G330*Help_FC!AN330</f>
        <v>0</v>
      </c>
      <c r="AV330" s="5">
        <v>1</v>
      </c>
    </row>
    <row r="331" spans="1:48" x14ac:dyDescent="0.2">
      <c r="A331" s="1">
        <v>45255</v>
      </c>
      <c r="B331" s="2">
        <f>+Help_FC!$G331*Help_FC!I331</f>
        <v>648.06210465784932</v>
      </c>
      <c r="C331" s="2">
        <f>+Help_FC!$G331*Help_FC!J331</f>
        <v>403.05922944220816</v>
      </c>
      <c r="D331" s="2">
        <f>+Help_FC!$G331*Help_FC!K331</f>
        <v>101.92064404830361</v>
      </c>
      <c r="E331" s="2">
        <f>+Help_FC!$G331*Help_FC!L331</f>
        <v>69.039677975848178</v>
      </c>
      <c r="F331" s="2">
        <f>+Help_FC!$G331*Help_FC!M331</f>
        <v>324.46233467510064</v>
      </c>
      <c r="G331" s="2">
        <f>+Help_FC!$G331*Help_FC!N331</f>
        <v>299.72397929844738</v>
      </c>
      <c r="H331" s="1478">
        <f>24*Help_FC!R331/Help_FC!$Q331</f>
        <v>266.62506703855075</v>
      </c>
      <c r="I331" s="1478">
        <f>24*Help_FC!S331/Help_FC!$Q331</f>
        <v>354.86313333333334</v>
      </c>
      <c r="J331" s="1478">
        <f>24*Help_FC!T331/Help_FC!$Q331</f>
        <v>17.105333333333334</v>
      </c>
      <c r="K331" s="1478">
        <f>24*Help_FC!U331/Help_FC!$Q331</f>
        <v>5.0999999999999996</v>
      </c>
      <c r="L331" s="1478">
        <f>24*Help_FC!V331/Help_FC!$Q331</f>
        <v>3.0486999999999997</v>
      </c>
      <c r="M331" s="1478">
        <f>24*Help_FC!W331/Help_FC!$Q331</f>
        <v>545.60333333333324</v>
      </c>
      <c r="N331" s="2">
        <f>100*Help_FC!H331</f>
        <v>100</v>
      </c>
      <c r="O331" s="2">
        <f t="shared" si="9"/>
        <v>648.06210465784932</v>
      </c>
      <c r="P331" s="2">
        <f t="shared" si="9"/>
        <v>403.05922944220816</v>
      </c>
      <c r="Q331" s="2">
        <f t="shared" si="9"/>
        <v>101.92064404830361</v>
      </c>
      <c r="R331" s="2">
        <f t="shared" si="8"/>
        <v>69.039677975848178</v>
      </c>
      <c r="S331" s="2">
        <f t="shared" si="8"/>
        <v>324.46233467510064</v>
      </c>
      <c r="T331" s="2">
        <f t="shared" si="8"/>
        <v>299.72397929844738</v>
      </c>
      <c r="U331" s="1478">
        <f t="shared" si="7"/>
        <v>266.62506703855075</v>
      </c>
      <c r="V331" s="1478">
        <f t="shared" si="7"/>
        <v>354.86313333333334</v>
      </c>
      <c r="W331" s="1478">
        <f t="shared" si="7"/>
        <v>17.105333333333334</v>
      </c>
      <c r="X331" s="1478">
        <f t="shared" si="7"/>
        <v>5.0999999999999996</v>
      </c>
      <c r="Y331" s="1478">
        <f t="shared" si="7"/>
        <v>3.0486999999999997</v>
      </c>
      <c r="Z331" s="1478">
        <f t="shared" si="7"/>
        <v>545.60333333333324</v>
      </c>
      <c r="AA331" s="2">
        <f t="shared" si="6"/>
        <v>100</v>
      </c>
      <c r="AC331" s="878">
        <v>1</v>
      </c>
      <c r="AE331" s="2">
        <f>+Help_FC!$G331*Help_FC!Y331</f>
        <v>262.35767682576193</v>
      </c>
      <c r="AF331" s="2">
        <f>+Help_FC!$G331*Help_FC!Z331</f>
        <v>140.70155261644624</v>
      </c>
      <c r="AG331" s="2">
        <f>+Help_FC!$G331*Help_FC!AA331</f>
        <v>0</v>
      </c>
      <c r="AH331" s="2">
        <f>+Help_FC!$G331*Help_FC!AB331</f>
        <v>170.96032202415179</v>
      </c>
      <c r="AI331" s="2">
        <f>+Help_FC!$G331*Help_FC!AC331</f>
        <v>74.042553191489361</v>
      </c>
      <c r="AJ331" s="2">
        <f>+Help_FC!$G331*Help_FC!AD331</f>
        <v>27.960897067280044</v>
      </c>
      <c r="AK331" s="2">
        <f>+Help_FC!$G331*Help_FC!AE331</f>
        <v>42.093156986774005</v>
      </c>
      <c r="AL331" s="2">
        <f>+Help_FC!$G331*Help_FC!AF331</f>
        <v>14.974123059229441</v>
      </c>
      <c r="AM331" s="2">
        <f>+Help_FC!$G331*Help_FC!AG331</f>
        <v>8.1771132834962614</v>
      </c>
      <c r="AN331" s="2">
        <f>+Help_FC!$G331*Help_FC!AH331</f>
        <v>86.080506037952844</v>
      </c>
      <c r="AO331" s="2">
        <f>+Help_FC!$G331*Help_FC!AI331</f>
        <v>115.47533064979874</v>
      </c>
      <c r="AP331" s="2">
        <f>+Help_FC!$G331*Help_FC!AJ331</f>
        <v>11.778755897923384</v>
      </c>
      <c r="AQ331" s="2">
        <f>+Help_FC!$G331*Help_FC!AK331</f>
        <v>216.40023001725129</v>
      </c>
      <c r="AR331" s="1478">
        <f>+Help_FC!$G331*Help_FC!AL331</f>
        <v>21.891891891891891</v>
      </c>
      <c r="AS331" s="1478">
        <f>+Help_FC!$G331*Help_FC!AM331</f>
        <v>24.874985623921795</v>
      </c>
      <c r="AT331" s="2">
        <f>+Help_FC!$G331*Help_FC!AN331</f>
        <v>0</v>
      </c>
      <c r="AV331" s="5">
        <v>1</v>
      </c>
    </row>
    <row r="332" spans="1:48" x14ac:dyDescent="0.2">
      <c r="A332" s="1">
        <v>45256</v>
      </c>
      <c r="B332" s="2">
        <f>+Help_FC!$G332*Help_FC!I332</f>
        <v>648.06210465784932</v>
      </c>
      <c r="C332" s="2">
        <f>+Help_FC!$G332*Help_FC!J332</f>
        <v>403.05922944220816</v>
      </c>
      <c r="D332" s="2">
        <f>+Help_FC!$G332*Help_FC!K332</f>
        <v>101.92064404830361</v>
      </c>
      <c r="E332" s="2">
        <f>+Help_FC!$G332*Help_FC!L332</f>
        <v>69.039677975848178</v>
      </c>
      <c r="F332" s="2">
        <f>+Help_FC!$G332*Help_FC!M332</f>
        <v>324.46233467510064</v>
      </c>
      <c r="G332" s="2">
        <f>+Help_FC!$G332*Help_FC!N332</f>
        <v>299.72397929844738</v>
      </c>
      <c r="H332" s="1478">
        <f>24*Help_FC!R332/Help_FC!$Q332</f>
        <v>266.62506703855075</v>
      </c>
      <c r="I332" s="1478">
        <f>24*Help_FC!S332/Help_FC!$Q332</f>
        <v>354.86313333333334</v>
      </c>
      <c r="J332" s="1478">
        <f>24*Help_FC!T332/Help_FC!$Q332</f>
        <v>17.105333333333334</v>
      </c>
      <c r="K332" s="1478">
        <f>24*Help_FC!U332/Help_FC!$Q332</f>
        <v>5.0999999999999996</v>
      </c>
      <c r="L332" s="1478">
        <f>24*Help_FC!V332/Help_FC!$Q332</f>
        <v>3.0486999999999997</v>
      </c>
      <c r="M332" s="1478">
        <f>24*Help_FC!W332/Help_FC!$Q332</f>
        <v>545.60333333333324</v>
      </c>
      <c r="N332" s="2">
        <f>100*Help_FC!H332</f>
        <v>100</v>
      </c>
      <c r="O332" s="2">
        <f t="shared" si="9"/>
        <v>648.06210465784932</v>
      </c>
      <c r="P332" s="2">
        <f t="shared" si="9"/>
        <v>403.05922944220816</v>
      </c>
      <c r="Q332" s="2">
        <f t="shared" si="9"/>
        <v>101.92064404830361</v>
      </c>
      <c r="R332" s="2">
        <f t="shared" si="8"/>
        <v>69.039677975848178</v>
      </c>
      <c r="S332" s="2">
        <f t="shared" si="8"/>
        <v>324.46233467510064</v>
      </c>
      <c r="T332" s="2">
        <f t="shared" si="8"/>
        <v>299.72397929844738</v>
      </c>
      <c r="U332" s="1478">
        <f t="shared" si="7"/>
        <v>266.62506703855075</v>
      </c>
      <c r="V332" s="1478">
        <f t="shared" si="7"/>
        <v>354.86313333333334</v>
      </c>
      <c r="W332" s="1478">
        <f t="shared" si="7"/>
        <v>17.105333333333334</v>
      </c>
      <c r="X332" s="1478">
        <f t="shared" si="7"/>
        <v>5.0999999999999996</v>
      </c>
      <c r="Y332" s="1478">
        <f t="shared" si="7"/>
        <v>3.0486999999999997</v>
      </c>
      <c r="Z332" s="1478">
        <f t="shared" si="7"/>
        <v>545.60333333333324</v>
      </c>
      <c r="AA332" s="2">
        <f t="shared" si="6"/>
        <v>100</v>
      </c>
      <c r="AC332" s="878">
        <v>1</v>
      </c>
      <c r="AE332" s="2">
        <f>+Help_FC!$G332*Help_FC!Y332</f>
        <v>262.35767682576193</v>
      </c>
      <c r="AF332" s="2">
        <f>+Help_FC!$G332*Help_FC!Z332</f>
        <v>140.70155261644624</v>
      </c>
      <c r="AG332" s="2">
        <f>+Help_FC!$G332*Help_FC!AA332</f>
        <v>0</v>
      </c>
      <c r="AH332" s="2">
        <f>+Help_FC!$G332*Help_FC!AB332</f>
        <v>170.96032202415179</v>
      </c>
      <c r="AI332" s="2">
        <f>+Help_FC!$G332*Help_FC!AC332</f>
        <v>74.042553191489361</v>
      </c>
      <c r="AJ332" s="2">
        <f>+Help_FC!$G332*Help_FC!AD332</f>
        <v>27.960897067280044</v>
      </c>
      <c r="AK332" s="2">
        <f>+Help_FC!$G332*Help_FC!AE332</f>
        <v>42.093156986774005</v>
      </c>
      <c r="AL332" s="2">
        <f>+Help_FC!$G332*Help_FC!AF332</f>
        <v>14.974123059229441</v>
      </c>
      <c r="AM332" s="2">
        <f>+Help_FC!$G332*Help_FC!AG332</f>
        <v>8.1771132834962614</v>
      </c>
      <c r="AN332" s="2">
        <f>+Help_FC!$G332*Help_FC!AH332</f>
        <v>86.080506037952844</v>
      </c>
      <c r="AO332" s="2">
        <f>+Help_FC!$G332*Help_FC!AI332</f>
        <v>115.47533064979874</v>
      </c>
      <c r="AP332" s="2">
        <f>+Help_FC!$G332*Help_FC!AJ332</f>
        <v>11.778755897923384</v>
      </c>
      <c r="AQ332" s="2">
        <f>+Help_FC!$G332*Help_FC!AK332</f>
        <v>216.40023001725129</v>
      </c>
      <c r="AR332" s="1478">
        <f>+Help_FC!$G332*Help_FC!AL332</f>
        <v>21.891891891891891</v>
      </c>
      <c r="AS332" s="1478">
        <f>+Help_FC!$G332*Help_FC!AM332</f>
        <v>24.874985623921795</v>
      </c>
      <c r="AT332" s="2">
        <f>+Help_FC!$G332*Help_FC!AN332</f>
        <v>0</v>
      </c>
      <c r="AV332" s="5">
        <v>1</v>
      </c>
    </row>
    <row r="333" spans="1:48" x14ac:dyDescent="0.2">
      <c r="A333" s="1">
        <v>45257</v>
      </c>
      <c r="B333" s="2">
        <f>+Help_FC!$G333*Help_FC!I333</f>
        <v>648.06210465784932</v>
      </c>
      <c r="C333" s="2">
        <f>+Help_FC!$G333*Help_FC!J333</f>
        <v>403.05922944220816</v>
      </c>
      <c r="D333" s="2">
        <f>+Help_FC!$G333*Help_FC!K333</f>
        <v>101.92064404830361</v>
      </c>
      <c r="E333" s="2">
        <f>+Help_FC!$G333*Help_FC!L333</f>
        <v>69.039677975848178</v>
      </c>
      <c r="F333" s="2">
        <f>+Help_FC!$G333*Help_FC!M333</f>
        <v>324.46233467510064</v>
      </c>
      <c r="G333" s="2">
        <f>+Help_FC!$G333*Help_FC!N333</f>
        <v>299.72397929844738</v>
      </c>
      <c r="H333" s="1478">
        <f>24*Help_FC!R333/Help_FC!$Q333</f>
        <v>266.62506703855075</v>
      </c>
      <c r="I333" s="1478">
        <f>24*Help_FC!S333/Help_FC!$Q333</f>
        <v>354.86313333333334</v>
      </c>
      <c r="J333" s="1478">
        <f>24*Help_FC!T333/Help_FC!$Q333</f>
        <v>17.105333333333334</v>
      </c>
      <c r="K333" s="1478">
        <f>24*Help_FC!U333/Help_FC!$Q333</f>
        <v>5.0999999999999996</v>
      </c>
      <c r="L333" s="1478">
        <f>24*Help_FC!V333/Help_FC!$Q333</f>
        <v>3.0486999999999997</v>
      </c>
      <c r="M333" s="1478">
        <f>24*Help_FC!W333/Help_FC!$Q333</f>
        <v>545.60333333333324</v>
      </c>
      <c r="N333" s="2">
        <f>100*Help_FC!H333</f>
        <v>100</v>
      </c>
      <c r="O333" s="2">
        <f t="shared" si="9"/>
        <v>648.06210465784932</v>
      </c>
      <c r="P333" s="2">
        <f t="shared" si="9"/>
        <v>403.05922944220816</v>
      </c>
      <c r="Q333" s="2">
        <f t="shared" si="9"/>
        <v>101.92064404830361</v>
      </c>
      <c r="R333" s="2">
        <f t="shared" si="8"/>
        <v>69.039677975848178</v>
      </c>
      <c r="S333" s="2">
        <f t="shared" si="8"/>
        <v>324.46233467510064</v>
      </c>
      <c r="T333" s="2">
        <f t="shared" si="8"/>
        <v>299.72397929844738</v>
      </c>
      <c r="U333" s="1478">
        <f t="shared" si="7"/>
        <v>266.62506703855075</v>
      </c>
      <c r="V333" s="1478">
        <f t="shared" si="7"/>
        <v>354.86313333333334</v>
      </c>
      <c r="W333" s="1478">
        <f t="shared" si="7"/>
        <v>17.105333333333334</v>
      </c>
      <c r="X333" s="1478">
        <f t="shared" si="7"/>
        <v>5.0999999999999996</v>
      </c>
      <c r="Y333" s="1478">
        <f t="shared" si="7"/>
        <v>3.0486999999999997</v>
      </c>
      <c r="Z333" s="1478">
        <f t="shared" si="7"/>
        <v>545.60333333333324</v>
      </c>
      <c r="AA333" s="2">
        <f t="shared" si="6"/>
        <v>100</v>
      </c>
      <c r="AC333" s="878">
        <v>1</v>
      </c>
      <c r="AE333" s="2">
        <f>+Help_FC!$G333*Help_FC!Y333</f>
        <v>262.35767682576193</v>
      </c>
      <c r="AF333" s="2">
        <f>+Help_FC!$G333*Help_FC!Z333</f>
        <v>140.70155261644624</v>
      </c>
      <c r="AG333" s="2">
        <f>+Help_FC!$G333*Help_FC!AA333</f>
        <v>0</v>
      </c>
      <c r="AH333" s="2">
        <f>+Help_FC!$G333*Help_FC!AB333</f>
        <v>170.96032202415179</v>
      </c>
      <c r="AI333" s="2">
        <f>+Help_FC!$G333*Help_FC!AC333</f>
        <v>74.042553191489361</v>
      </c>
      <c r="AJ333" s="2">
        <f>+Help_FC!$G333*Help_FC!AD333</f>
        <v>27.960897067280044</v>
      </c>
      <c r="AK333" s="2">
        <f>+Help_FC!$G333*Help_FC!AE333</f>
        <v>42.093156986774005</v>
      </c>
      <c r="AL333" s="2">
        <f>+Help_FC!$G333*Help_FC!AF333</f>
        <v>14.974123059229441</v>
      </c>
      <c r="AM333" s="2">
        <f>+Help_FC!$G333*Help_FC!AG333</f>
        <v>8.1771132834962614</v>
      </c>
      <c r="AN333" s="2">
        <f>+Help_FC!$G333*Help_FC!AH333</f>
        <v>86.080506037952844</v>
      </c>
      <c r="AO333" s="2">
        <f>+Help_FC!$G333*Help_FC!AI333</f>
        <v>115.47533064979874</v>
      </c>
      <c r="AP333" s="2">
        <f>+Help_FC!$G333*Help_FC!AJ333</f>
        <v>11.778755897923384</v>
      </c>
      <c r="AQ333" s="2">
        <f>+Help_FC!$G333*Help_FC!AK333</f>
        <v>216.40023001725129</v>
      </c>
      <c r="AR333" s="1478">
        <f>+Help_FC!$G333*Help_FC!AL333</f>
        <v>21.891891891891891</v>
      </c>
      <c r="AS333" s="1478">
        <f>+Help_FC!$G333*Help_FC!AM333</f>
        <v>24.874985623921795</v>
      </c>
      <c r="AT333" s="2">
        <f>+Help_FC!$G333*Help_FC!AN333</f>
        <v>0</v>
      </c>
      <c r="AV333" s="5">
        <v>1</v>
      </c>
    </row>
    <row r="334" spans="1:48" x14ac:dyDescent="0.2">
      <c r="A334" s="1">
        <v>45258</v>
      </c>
      <c r="B334" s="2">
        <f>+Help_FC!$G334*Help_FC!I334</f>
        <v>648.06210465784932</v>
      </c>
      <c r="C334" s="2">
        <f>+Help_FC!$G334*Help_FC!J334</f>
        <v>403.05922944220816</v>
      </c>
      <c r="D334" s="2">
        <f>+Help_FC!$G334*Help_FC!K334</f>
        <v>101.92064404830361</v>
      </c>
      <c r="E334" s="2">
        <f>+Help_FC!$G334*Help_FC!L334</f>
        <v>69.039677975848178</v>
      </c>
      <c r="F334" s="2">
        <f>+Help_FC!$G334*Help_FC!M334</f>
        <v>324.46233467510064</v>
      </c>
      <c r="G334" s="2">
        <f>+Help_FC!$G334*Help_FC!N334</f>
        <v>299.72397929844738</v>
      </c>
      <c r="H334" s="1478">
        <f>24*Help_FC!R334/Help_FC!$Q334</f>
        <v>266.62506703855075</v>
      </c>
      <c r="I334" s="1478">
        <f>24*Help_FC!S334/Help_FC!$Q334</f>
        <v>354.86313333333334</v>
      </c>
      <c r="J334" s="1478">
        <f>24*Help_FC!T334/Help_FC!$Q334</f>
        <v>17.105333333333334</v>
      </c>
      <c r="K334" s="1478">
        <f>24*Help_FC!U334/Help_FC!$Q334</f>
        <v>5.0999999999999996</v>
      </c>
      <c r="L334" s="1478">
        <f>24*Help_FC!V334/Help_FC!$Q334</f>
        <v>3.0486999999999997</v>
      </c>
      <c r="M334" s="1478">
        <f>24*Help_FC!W334/Help_FC!$Q334</f>
        <v>545.60333333333324</v>
      </c>
      <c r="N334" s="2">
        <f>100*Help_FC!H334</f>
        <v>100</v>
      </c>
      <c r="O334" s="2">
        <f t="shared" si="9"/>
        <v>648.06210465784932</v>
      </c>
      <c r="P334" s="2">
        <f t="shared" si="9"/>
        <v>403.05922944220816</v>
      </c>
      <c r="Q334" s="2">
        <f t="shared" si="9"/>
        <v>101.92064404830361</v>
      </c>
      <c r="R334" s="2">
        <f t="shared" si="8"/>
        <v>69.039677975848178</v>
      </c>
      <c r="S334" s="2">
        <f t="shared" si="8"/>
        <v>324.46233467510064</v>
      </c>
      <c r="T334" s="2">
        <f t="shared" si="8"/>
        <v>299.72397929844738</v>
      </c>
      <c r="U334" s="1478">
        <f t="shared" si="7"/>
        <v>266.62506703855075</v>
      </c>
      <c r="V334" s="1478">
        <f t="shared" si="7"/>
        <v>354.86313333333334</v>
      </c>
      <c r="W334" s="1478">
        <f t="shared" si="7"/>
        <v>17.105333333333334</v>
      </c>
      <c r="X334" s="1478">
        <f t="shared" si="7"/>
        <v>5.0999999999999996</v>
      </c>
      <c r="Y334" s="1478">
        <f t="shared" si="7"/>
        <v>3.0486999999999997</v>
      </c>
      <c r="Z334" s="1478">
        <f t="shared" si="7"/>
        <v>545.60333333333324</v>
      </c>
      <c r="AA334" s="2">
        <f t="shared" si="6"/>
        <v>100</v>
      </c>
      <c r="AC334" s="878">
        <v>1</v>
      </c>
      <c r="AE334" s="2">
        <f>+Help_FC!$G334*Help_FC!Y334</f>
        <v>262.35767682576193</v>
      </c>
      <c r="AF334" s="2">
        <f>+Help_FC!$G334*Help_FC!Z334</f>
        <v>140.70155261644624</v>
      </c>
      <c r="AG334" s="2">
        <f>+Help_FC!$G334*Help_FC!AA334</f>
        <v>0</v>
      </c>
      <c r="AH334" s="2">
        <f>+Help_FC!$G334*Help_FC!AB334</f>
        <v>170.96032202415179</v>
      </c>
      <c r="AI334" s="2">
        <f>+Help_FC!$G334*Help_FC!AC334</f>
        <v>74.042553191489361</v>
      </c>
      <c r="AJ334" s="2">
        <f>+Help_FC!$G334*Help_FC!AD334</f>
        <v>27.960897067280044</v>
      </c>
      <c r="AK334" s="2">
        <f>+Help_FC!$G334*Help_FC!AE334</f>
        <v>42.093156986774005</v>
      </c>
      <c r="AL334" s="2">
        <f>+Help_FC!$G334*Help_FC!AF334</f>
        <v>14.974123059229441</v>
      </c>
      <c r="AM334" s="2">
        <f>+Help_FC!$G334*Help_FC!AG334</f>
        <v>8.1771132834962614</v>
      </c>
      <c r="AN334" s="2">
        <f>+Help_FC!$G334*Help_FC!AH334</f>
        <v>86.080506037952844</v>
      </c>
      <c r="AO334" s="2">
        <f>+Help_FC!$G334*Help_FC!AI334</f>
        <v>115.47533064979874</v>
      </c>
      <c r="AP334" s="2">
        <f>+Help_FC!$G334*Help_FC!AJ334</f>
        <v>11.778755897923384</v>
      </c>
      <c r="AQ334" s="2">
        <f>+Help_FC!$G334*Help_FC!AK334</f>
        <v>216.40023001725129</v>
      </c>
      <c r="AR334" s="1478">
        <f>+Help_FC!$G334*Help_FC!AL334</f>
        <v>21.891891891891891</v>
      </c>
      <c r="AS334" s="1478">
        <f>+Help_FC!$G334*Help_FC!AM334</f>
        <v>24.874985623921795</v>
      </c>
      <c r="AT334" s="2">
        <f>+Help_FC!$G334*Help_FC!AN334</f>
        <v>0</v>
      </c>
      <c r="AV334" s="5">
        <v>1</v>
      </c>
    </row>
    <row r="335" spans="1:48" x14ac:dyDescent="0.2">
      <c r="A335" s="1">
        <v>45259</v>
      </c>
      <c r="B335" s="2">
        <f>+Help_FC!$G335*Help_FC!I335</f>
        <v>648.06210465784932</v>
      </c>
      <c r="C335" s="2">
        <f>+Help_FC!$G335*Help_FC!J335</f>
        <v>403.05922944220816</v>
      </c>
      <c r="D335" s="2">
        <f>+Help_FC!$G335*Help_FC!K335</f>
        <v>101.92064404830361</v>
      </c>
      <c r="E335" s="2">
        <f>+Help_FC!$G335*Help_FC!L335</f>
        <v>69.039677975848178</v>
      </c>
      <c r="F335" s="2">
        <f>+Help_FC!$G335*Help_FC!M335</f>
        <v>324.46233467510064</v>
      </c>
      <c r="G335" s="2">
        <f>+Help_FC!$G335*Help_FC!N335</f>
        <v>299.72397929844738</v>
      </c>
      <c r="H335" s="1478">
        <f>24*Help_FC!R335/Help_FC!$Q335</f>
        <v>266.62506703855075</v>
      </c>
      <c r="I335" s="1478">
        <f>24*Help_FC!S335/Help_FC!$Q335</f>
        <v>354.86313333333334</v>
      </c>
      <c r="J335" s="1478">
        <f>24*Help_FC!T335/Help_FC!$Q335</f>
        <v>17.105333333333334</v>
      </c>
      <c r="K335" s="1478">
        <f>24*Help_FC!U335/Help_FC!$Q335</f>
        <v>5.0999999999999996</v>
      </c>
      <c r="L335" s="1478">
        <f>24*Help_FC!V335/Help_FC!$Q335</f>
        <v>3.0486999999999997</v>
      </c>
      <c r="M335" s="1478">
        <f>24*Help_FC!W335/Help_FC!$Q335</f>
        <v>545.60333333333324</v>
      </c>
      <c r="N335" s="2">
        <f>100*Help_FC!H335</f>
        <v>100</v>
      </c>
      <c r="O335" s="2">
        <f t="shared" si="9"/>
        <v>648.06210465784932</v>
      </c>
      <c r="P335" s="2">
        <f t="shared" si="9"/>
        <v>403.05922944220816</v>
      </c>
      <c r="Q335" s="2">
        <f t="shared" si="9"/>
        <v>101.92064404830361</v>
      </c>
      <c r="R335" s="2">
        <f t="shared" si="8"/>
        <v>69.039677975848178</v>
      </c>
      <c r="S335" s="2">
        <f t="shared" si="8"/>
        <v>324.46233467510064</v>
      </c>
      <c r="T335" s="2">
        <f t="shared" si="8"/>
        <v>299.72397929844738</v>
      </c>
      <c r="U335" s="1478">
        <f t="shared" si="7"/>
        <v>266.62506703855075</v>
      </c>
      <c r="V335" s="1478">
        <f t="shared" si="7"/>
        <v>354.86313333333334</v>
      </c>
      <c r="W335" s="1478">
        <f t="shared" si="7"/>
        <v>17.105333333333334</v>
      </c>
      <c r="X335" s="1478">
        <f t="shared" si="7"/>
        <v>5.0999999999999996</v>
      </c>
      <c r="Y335" s="1478">
        <f t="shared" si="7"/>
        <v>3.0486999999999997</v>
      </c>
      <c r="Z335" s="1478">
        <f t="shared" si="7"/>
        <v>545.60333333333324</v>
      </c>
      <c r="AA335" s="2">
        <f t="shared" si="6"/>
        <v>100</v>
      </c>
      <c r="AC335" s="878">
        <v>1</v>
      </c>
      <c r="AE335" s="2">
        <f>+Help_FC!$G335*Help_FC!Y335</f>
        <v>262.35767682576193</v>
      </c>
      <c r="AF335" s="2">
        <f>+Help_FC!$G335*Help_FC!Z335</f>
        <v>140.70155261644624</v>
      </c>
      <c r="AG335" s="2">
        <f>+Help_FC!$G335*Help_FC!AA335</f>
        <v>0</v>
      </c>
      <c r="AH335" s="2">
        <f>+Help_FC!$G335*Help_FC!AB335</f>
        <v>170.96032202415179</v>
      </c>
      <c r="AI335" s="2">
        <f>+Help_FC!$G335*Help_FC!AC335</f>
        <v>74.042553191489361</v>
      </c>
      <c r="AJ335" s="2">
        <f>+Help_FC!$G335*Help_FC!AD335</f>
        <v>27.960897067280044</v>
      </c>
      <c r="AK335" s="2">
        <f>+Help_FC!$G335*Help_FC!AE335</f>
        <v>42.093156986774005</v>
      </c>
      <c r="AL335" s="2">
        <f>+Help_FC!$G335*Help_FC!AF335</f>
        <v>14.974123059229441</v>
      </c>
      <c r="AM335" s="2">
        <f>+Help_FC!$G335*Help_FC!AG335</f>
        <v>8.1771132834962614</v>
      </c>
      <c r="AN335" s="2">
        <f>+Help_FC!$G335*Help_FC!AH335</f>
        <v>86.080506037952844</v>
      </c>
      <c r="AO335" s="2">
        <f>+Help_FC!$G335*Help_FC!AI335</f>
        <v>115.47533064979874</v>
      </c>
      <c r="AP335" s="2">
        <f>+Help_FC!$G335*Help_FC!AJ335</f>
        <v>11.778755897923384</v>
      </c>
      <c r="AQ335" s="2">
        <f>+Help_FC!$G335*Help_FC!AK335</f>
        <v>216.40023001725129</v>
      </c>
      <c r="AR335" s="1478">
        <f>+Help_FC!$G335*Help_FC!AL335</f>
        <v>21.891891891891891</v>
      </c>
      <c r="AS335" s="1478">
        <f>+Help_FC!$G335*Help_FC!AM335</f>
        <v>24.874985623921795</v>
      </c>
      <c r="AT335" s="2">
        <f>+Help_FC!$G335*Help_FC!AN335</f>
        <v>0</v>
      </c>
      <c r="AV335" s="5">
        <v>1</v>
      </c>
    </row>
    <row r="336" spans="1:48" x14ac:dyDescent="0.2">
      <c r="A336" s="1">
        <v>45260</v>
      </c>
      <c r="B336" s="2">
        <f>+Help_FC!$G336*Help_FC!I336</f>
        <v>648.06210465784932</v>
      </c>
      <c r="C336" s="2">
        <f>+Help_FC!$G336*Help_FC!J336</f>
        <v>403.05922944220816</v>
      </c>
      <c r="D336" s="2">
        <f>+Help_FC!$G336*Help_FC!K336</f>
        <v>101.92064404830361</v>
      </c>
      <c r="E336" s="2">
        <f>+Help_FC!$G336*Help_FC!L336</f>
        <v>69.039677975848178</v>
      </c>
      <c r="F336" s="2">
        <f>+Help_FC!$G336*Help_FC!M336</f>
        <v>324.46233467510064</v>
      </c>
      <c r="G336" s="2">
        <f>+Help_FC!$G336*Help_FC!N336</f>
        <v>299.72397929844738</v>
      </c>
      <c r="H336" s="1478">
        <f>24*Help_FC!R336/Help_FC!$Q336</f>
        <v>266.62506703855075</v>
      </c>
      <c r="I336" s="1478">
        <f>24*Help_FC!S336/Help_FC!$Q336</f>
        <v>354.86313333333334</v>
      </c>
      <c r="J336" s="1478">
        <f>24*Help_FC!T336/Help_FC!$Q336</f>
        <v>17.105333333333334</v>
      </c>
      <c r="K336" s="1478">
        <f>24*Help_FC!U336/Help_FC!$Q336</f>
        <v>5.0999999999999996</v>
      </c>
      <c r="L336" s="1478">
        <f>24*Help_FC!V336/Help_FC!$Q336</f>
        <v>3.0486999999999997</v>
      </c>
      <c r="M336" s="1478">
        <f>24*Help_FC!W336/Help_FC!$Q336</f>
        <v>545.60333333333324</v>
      </c>
      <c r="N336" s="2">
        <f>100*Help_FC!H336</f>
        <v>100</v>
      </c>
      <c r="O336" s="2">
        <f t="shared" si="9"/>
        <v>648.06210465784932</v>
      </c>
      <c r="P336" s="2">
        <f t="shared" si="9"/>
        <v>403.05922944220816</v>
      </c>
      <c r="Q336" s="2">
        <f t="shared" si="9"/>
        <v>101.92064404830361</v>
      </c>
      <c r="R336" s="2">
        <f t="shared" si="8"/>
        <v>69.039677975848178</v>
      </c>
      <c r="S336" s="2">
        <f t="shared" si="8"/>
        <v>324.46233467510064</v>
      </c>
      <c r="T336" s="2">
        <f t="shared" si="8"/>
        <v>299.72397929844738</v>
      </c>
      <c r="U336" s="1478">
        <f t="shared" si="7"/>
        <v>266.62506703855075</v>
      </c>
      <c r="V336" s="1478">
        <f t="shared" si="7"/>
        <v>354.86313333333334</v>
      </c>
      <c r="W336" s="1478">
        <f t="shared" si="7"/>
        <v>17.105333333333334</v>
      </c>
      <c r="X336" s="1478">
        <f t="shared" si="7"/>
        <v>5.0999999999999996</v>
      </c>
      <c r="Y336" s="1478">
        <f t="shared" si="7"/>
        <v>3.0486999999999997</v>
      </c>
      <c r="Z336" s="1478">
        <f t="shared" si="7"/>
        <v>545.60333333333324</v>
      </c>
      <c r="AA336" s="2">
        <f t="shared" si="6"/>
        <v>100</v>
      </c>
      <c r="AC336" s="878">
        <v>1</v>
      </c>
      <c r="AE336" s="2">
        <f>+Help_FC!$G336*Help_FC!Y336</f>
        <v>262.35767682576193</v>
      </c>
      <c r="AF336" s="2">
        <f>+Help_FC!$G336*Help_FC!Z336</f>
        <v>140.70155261644624</v>
      </c>
      <c r="AG336" s="2">
        <f>+Help_FC!$G336*Help_FC!AA336</f>
        <v>0</v>
      </c>
      <c r="AH336" s="2">
        <f>+Help_FC!$G336*Help_FC!AB336</f>
        <v>170.96032202415179</v>
      </c>
      <c r="AI336" s="2">
        <f>+Help_FC!$G336*Help_FC!AC336</f>
        <v>74.042553191489361</v>
      </c>
      <c r="AJ336" s="2">
        <f>+Help_FC!$G336*Help_FC!AD336</f>
        <v>27.960897067280044</v>
      </c>
      <c r="AK336" s="2">
        <f>+Help_FC!$G336*Help_FC!AE336</f>
        <v>42.093156986774005</v>
      </c>
      <c r="AL336" s="2">
        <f>+Help_FC!$G336*Help_FC!AF336</f>
        <v>14.974123059229441</v>
      </c>
      <c r="AM336" s="2">
        <f>+Help_FC!$G336*Help_FC!AG336</f>
        <v>8.1771132834962614</v>
      </c>
      <c r="AN336" s="2">
        <f>+Help_FC!$G336*Help_FC!AH336</f>
        <v>86.080506037952844</v>
      </c>
      <c r="AO336" s="2">
        <f>+Help_FC!$G336*Help_FC!AI336</f>
        <v>115.47533064979874</v>
      </c>
      <c r="AP336" s="2">
        <f>+Help_FC!$G336*Help_FC!AJ336</f>
        <v>11.778755897923384</v>
      </c>
      <c r="AQ336" s="2">
        <f>+Help_FC!$G336*Help_FC!AK336</f>
        <v>216.40023001725129</v>
      </c>
      <c r="AR336" s="1478">
        <f>+Help_FC!$G336*Help_FC!AL336</f>
        <v>21.891891891891891</v>
      </c>
      <c r="AS336" s="1478">
        <f>+Help_FC!$G336*Help_FC!AM336</f>
        <v>24.874985623921795</v>
      </c>
      <c r="AT336" s="2">
        <f>+Help_FC!$G336*Help_FC!AN336</f>
        <v>0</v>
      </c>
      <c r="AV336" s="5">
        <v>1</v>
      </c>
    </row>
    <row r="337" spans="1:48" x14ac:dyDescent="0.2">
      <c r="A337" s="1">
        <v>45261</v>
      </c>
      <c r="B337" s="2">
        <f>+Help_FC!$G337*Help_FC!I337</f>
        <v>690.51903114186848</v>
      </c>
      <c r="C337" s="2">
        <f>+Help_FC!$G337*Help_FC!J337</f>
        <v>443.73702422145323</v>
      </c>
      <c r="D337" s="2">
        <f>+Help_FC!$G337*Help_FC!K337</f>
        <v>63.079584775086495</v>
      </c>
      <c r="E337" s="2">
        <f>+Help_FC!$G337*Help_FC!L337</f>
        <v>99.723183391003445</v>
      </c>
      <c r="F337" s="2">
        <f>+Help_FC!$G337*Help_FC!M337</f>
        <v>320.34602076124565</v>
      </c>
      <c r="G337" s="2">
        <f>+Help_FC!$G337*Help_FC!N337</f>
        <v>319.72318339100343</v>
      </c>
      <c r="H337" s="1478">
        <f>24*Help_FC!R337/Help_FC!$Q337</f>
        <v>251.90322580645162</v>
      </c>
      <c r="I337" s="1478">
        <f>24*Help_FC!S337/Help_FC!$Q337</f>
        <v>328.82790322580655</v>
      </c>
      <c r="J337" s="1478">
        <f>24*Help_FC!T337/Help_FC!$Q337</f>
        <v>16.372903225806454</v>
      </c>
      <c r="K337" s="1478">
        <f>24*Help_FC!U337/Help_FC!$Q337</f>
        <v>11.507741935483871</v>
      </c>
      <c r="L337" s="1478">
        <f>24*Help_FC!V337/Help_FC!$Q337</f>
        <v>3.6949032258064514</v>
      </c>
      <c r="M337" s="1478">
        <f>24*Help_FC!W337/Help_FC!$Q337</f>
        <v>277.52054838709677</v>
      </c>
      <c r="N337" s="2">
        <f>100*Help_FC!H337</f>
        <v>100</v>
      </c>
      <c r="O337" s="2">
        <f t="shared" si="9"/>
        <v>690.51903114186848</v>
      </c>
      <c r="P337" s="2">
        <f t="shared" si="9"/>
        <v>443.73702422145323</v>
      </c>
      <c r="Q337" s="2">
        <f t="shared" si="9"/>
        <v>63.079584775086495</v>
      </c>
      <c r="R337" s="2">
        <f t="shared" si="8"/>
        <v>99.723183391003445</v>
      </c>
      <c r="S337" s="2">
        <f t="shared" si="8"/>
        <v>320.34602076124565</v>
      </c>
      <c r="T337" s="2">
        <f t="shared" si="8"/>
        <v>319.72318339100343</v>
      </c>
      <c r="U337" s="1478">
        <f t="shared" si="7"/>
        <v>251.90322580645162</v>
      </c>
      <c r="V337" s="1478">
        <f t="shared" si="7"/>
        <v>328.82790322580655</v>
      </c>
      <c r="W337" s="1478">
        <f t="shared" si="7"/>
        <v>16.372903225806454</v>
      </c>
      <c r="X337" s="1478">
        <f t="shared" si="7"/>
        <v>11.507741935483871</v>
      </c>
      <c r="Y337" s="1478">
        <f t="shared" si="7"/>
        <v>3.6949032258064514</v>
      </c>
      <c r="Z337" s="1478">
        <f t="shared" si="7"/>
        <v>277.52054838709677</v>
      </c>
      <c r="AA337" s="2">
        <f t="shared" si="6"/>
        <v>100</v>
      </c>
      <c r="AC337" s="878">
        <v>1</v>
      </c>
      <c r="AE337" s="2">
        <f>+Help_FC!$G337*Help_FC!Y337</f>
        <v>345.88235294117641</v>
      </c>
      <c r="AF337" s="2">
        <f>+Help_FC!$G337*Help_FC!Z337</f>
        <v>97.854671280276804</v>
      </c>
      <c r="AG337" s="2">
        <f>+Help_FC!$G337*Help_FC!AA337</f>
        <v>0</v>
      </c>
      <c r="AH337" s="2">
        <f>+Help_FC!$G337*Help_FC!AB337</f>
        <v>162.80276816608995</v>
      </c>
      <c r="AI337" s="2">
        <f>+Help_FC!$G337*Help_FC!AC337</f>
        <v>83.979238754325252</v>
      </c>
      <c r="AJ337" s="2">
        <f>+Help_FC!$G337*Help_FC!AD337</f>
        <v>43.861662519031128</v>
      </c>
      <c r="AK337" s="2">
        <f>+Help_FC!$G337*Help_FC!AE337</f>
        <v>48.615916955017298</v>
      </c>
      <c r="AL337" s="2">
        <f>+Help_FC!$G337*Help_FC!AF337</f>
        <v>20.138408304498267</v>
      </c>
      <c r="AM337" s="2">
        <f>+Help_FC!$G337*Help_FC!AG337</f>
        <v>14.463667820069203</v>
      </c>
      <c r="AN337" s="2">
        <f>+Help_FC!$G337*Help_FC!AH337</f>
        <v>29.927335640138409</v>
      </c>
      <c r="AO337" s="2">
        <f>+Help_FC!$G337*Help_FC!AI337</f>
        <v>123.69965397923873</v>
      </c>
      <c r="AP337" s="2">
        <f>+Help_FC!$G337*Help_FC!AJ337</f>
        <v>13.462048169318861</v>
      </c>
      <c r="AQ337" s="2">
        <f>+Help_FC!$G337*Help_FC!AK337</f>
        <v>262.69276838750159</v>
      </c>
      <c r="AR337" s="1478">
        <f>+Help_FC!$G337*Help_FC!AL337</f>
        <v>37.050173010380618</v>
      </c>
      <c r="AS337" s="1478">
        <f>+Help_FC!$G337*Help_FC!AM337</f>
        <v>9.7577854671280271</v>
      </c>
      <c r="AT337" s="2">
        <f>+Help_FC!$G337*Help_FC!AN337</f>
        <v>45.813148788927329</v>
      </c>
      <c r="AV337" s="5">
        <v>1</v>
      </c>
    </row>
    <row r="338" spans="1:48" x14ac:dyDescent="0.2">
      <c r="A338" s="1">
        <v>45262</v>
      </c>
      <c r="B338" s="2">
        <f>+Help_FC!$G338*Help_FC!I338</f>
        <v>690.51903114186848</v>
      </c>
      <c r="C338" s="2">
        <f>+Help_FC!$G338*Help_FC!J338</f>
        <v>443.73702422145323</v>
      </c>
      <c r="D338" s="2">
        <f>+Help_FC!$G338*Help_FC!K338</f>
        <v>63.079584775086495</v>
      </c>
      <c r="E338" s="2">
        <f>+Help_FC!$G338*Help_FC!L338</f>
        <v>99.723183391003445</v>
      </c>
      <c r="F338" s="2">
        <f>+Help_FC!$G338*Help_FC!M338</f>
        <v>320.34602076124565</v>
      </c>
      <c r="G338" s="2">
        <f>+Help_FC!$G338*Help_FC!N338</f>
        <v>319.72318339100343</v>
      </c>
      <c r="H338" s="1478">
        <f>24*Help_FC!R338/Help_FC!$Q338</f>
        <v>251.90322580645162</v>
      </c>
      <c r="I338" s="1478">
        <f>24*Help_FC!S338/Help_FC!$Q338</f>
        <v>328.82790322580655</v>
      </c>
      <c r="J338" s="1478">
        <f>24*Help_FC!T338/Help_FC!$Q338</f>
        <v>16.372903225806454</v>
      </c>
      <c r="K338" s="1478">
        <f>24*Help_FC!U338/Help_FC!$Q338</f>
        <v>11.507741935483871</v>
      </c>
      <c r="L338" s="1478">
        <f>24*Help_FC!V338/Help_FC!$Q338</f>
        <v>3.6949032258064514</v>
      </c>
      <c r="M338" s="1478">
        <f>24*Help_FC!W338/Help_FC!$Q338</f>
        <v>277.52054838709677</v>
      </c>
      <c r="N338" s="2">
        <f>100*Help_FC!H338</f>
        <v>100</v>
      </c>
      <c r="O338" s="2">
        <f t="shared" si="9"/>
        <v>690.51903114186848</v>
      </c>
      <c r="P338" s="2">
        <f t="shared" si="9"/>
        <v>443.73702422145323</v>
      </c>
      <c r="Q338" s="2">
        <f t="shared" si="9"/>
        <v>63.079584775086495</v>
      </c>
      <c r="R338" s="2">
        <f t="shared" si="8"/>
        <v>99.723183391003445</v>
      </c>
      <c r="S338" s="2">
        <f t="shared" si="8"/>
        <v>320.34602076124565</v>
      </c>
      <c r="T338" s="2">
        <f t="shared" si="8"/>
        <v>319.72318339100343</v>
      </c>
      <c r="U338" s="1478">
        <f t="shared" si="7"/>
        <v>251.90322580645162</v>
      </c>
      <c r="V338" s="1478">
        <f t="shared" si="7"/>
        <v>328.82790322580655</v>
      </c>
      <c r="W338" s="1478">
        <f t="shared" si="7"/>
        <v>16.372903225806454</v>
      </c>
      <c r="X338" s="1478">
        <f t="shared" si="7"/>
        <v>11.507741935483871</v>
      </c>
      <c r="Y338" s="1478">
        <f t="shared" si="7"/>
        <v>3.6949032258064514</v>
      </c>
      <c r="Z338" s="1478">
        <f t="shared" si="7"/>
        <v>277.52054838709677</v>
      </c>
      <c r="AA338" s="2">
        <f t="shared" si="6"/>
        <v>100</v>
      </c>
      <c r="AC338" s="878">
        <v>1</v>
      </c>
      <c r="AE338" s="2">
        <f>+Help_FC!$G338*Help_FC!Y338</f>
        <v>345.88235294117641</v>
      </c>
      <c r="AF338" s="2">
        <f>+Help_FC!$G338*Help_FC!Z338</f>
        <v>97.854671280276804</v>
      </c>
      <c r="AG338" s="2">
        <f>+Help_FC!$G338*Help_FC!AA338</f>
        <v>0</v>
      </c>
      <c r="AH338" s="2">
        <f>+Help_FC!$G338*Help_FC!AB338</f>
        <v>162.80276816608995</v>
      </c>
      <c r="AI338" s="2">
        <f>+Help_FC!$G338*Help_FC!AC338</f>
        <v>83.979238754325252</v>
      </c>
      <c r="AJ338" s="2">
        <f>+Help_FC!$G338*Help_FC!AD338</f>
        <v>43.861662519031128</v>
      </c>
      <c r="AK338" s="2">
        <f>+Help_FC!$G338*Help_FC!AE338</f>
        <v>48.615916955017298</v>
      </c>
      <c r="AL338" s="2">
        <f>+Help_FC!$G338*Help_FC!AF338</f>
        <v>20.138408304498267</v>
      </c>
      <c r="AM338" s="2">
        <f>+Help_FC!$G338*Help_FC!AG338</f>
        <v>14.463667820069203</v>
      </c>
      <c r="AN338" s="2">
        <f>+Help_FC!$G338*Help_FC!AH338</f>
        <v>29.927335640138409</v>
      </c>
      <c r="AO338" s="2">
        <f>+Help_FC!$G338*Help_FC!AI338</f>
        <v>123.69965397923873</v>
      </c>
      <c r="AP338" s="2">
        <f>+Help_FC!$G338*Help_FC!AJ338</f>
        <v>13.462048169318861</v>
      </c>
      <c r="AQ338" s="2">
        <f>+Help_FC!$G338*Help_FC!AK338</f>
        <v>262.69276838750159</v>
      </c>
      <c r="AR338" s="1478">
        <f>+Help_FC!$G338*Help_FC!AL338</f>
        <v>37.050173010380618</v>
      </c>
      <c r="AS338" s="1478">
        <f>+Help_FC!$G338*Help_FC!AM338</f>
        <v>9.7577854671280271</v>
      </c>
      <c r="AT338" s="2">
        <f>+Help_FC!$G338*Help_FC!AN338</f>
        <v>45.813148788927329</v>
      </c>
      <c r="AV338" s="5">
        <v>1</v>
      </c>
    </row>
    <row r="339" spans="1:48" x14ac:dyDescent="0.2">
      <c r="A339" s="1">
        <v>45263</v>
      </c>
      <c r="B339" s="2">
        <f>+Help_FC!$G339*Help_FC!I339</f>
        <v>690.51903114186848</v>
      </c>
      <c r="C339" s="2">
        <f>+Help_FC!$G339*Help_FC!J339</f>
        <v>443.73702422145323</v>
      </c>
      <c r="D339" s="2">
        <f>+Help_FC!$G339*Help_FC!K339</f>
        <v>63.079584775086495</v>
      </c>
      <c r="E339" s="2">
        <f>+Help_FC!$G339*Help_FC!L339</f>
        <v>99.723183391003445</v>
      </c>
      <c r="F339" s="2">
        <f>+Help_FC!$G339*Help_FC!M339</f>
        <v>320.34602076124565</v>
      </c>
      <c r="G339" s="2">
        <f>+Help_FC!$G339*Help_FC!N339</f>
        <v>319.72318339100343</v>
      </c>
      <c r="H339" s="1478">
        <f>24*Help_FC!R339/Help_FC!$Q339</f>
        <v>251.90322580645162</v>
      </c>
      <c r="I339" s="1478">
        <f>24*Help_FC!S339/Help_FC!$Q339</f>
        <v>328.82790322580655</v>
      </c>
      <c r="J339" s="1478">
        <f>24*Help_FC!T339/Help_FC!$Q339</f>
        <v>16.372903225806454</v>
      </c>
      <c r="K339" s="1478">
        <f>24*Help_FC!U339/Help_FC!$Q339</f>
        <v>11.507741935483871</v>
      </c>
      <c r="L339" s="1478">
        <f>24*Help_FC!V339/Help_FC!$Q339</f>
        <v>3.6949032258064514</v>
      </c>
      <c r="M339" s="1478">
        <f>24*Help_FC!W339/Help_FC!$Q339</f>
        <v>277.52054838709677</v>
      </c>
      <c r="N339" s="2">
        <f>100*Help_FC!H339</f>
        <v>100</v>
      </c>
      <c r="O339" s="2">
        <f t="shared" si="9"/>
        <v>690.51903114186848</v>
      </c>
      <c r="P339" s="2">
        <f t="shared" si="9"/>
        <v>443.73702422145323</v>
      </c>
      <c r="Q339" s="2">
        <f t="shared" si="9"/>
        <v>63.079584775086495</v>
      </c>
      <c r="R339" s="2">
        <f t="shared" si="8"/>
        <v>99.723183391003445</v>
      </c>
      <c r="S339" s="2">
        <f t="shared" si="8"/>
        <v>320.34602076124565</v>
      </c>
      <c r="T339" s="2">
        <f t="shared" si="8"/>
        <v>319.72318339100343</v>
      </c>
      <c r="U339" s="1478">
        <f t="shared" si="7"/>
        <v>251.90322580645162</v>
      </c>
      <c r="V339" s="1478">
        <f t="shared" si="7"/>
        <v>328.82790322580655</v>
      </c>
      <c r="W339" s="1478">
        <f t="shared" si="7"/>
        <v>16.372903225806454</v>
      </c>
      <c r="X339" s="1478">
        <f t="shared" si="7"/>
        <v>11.507741935483871</v>
      </c>
      <c r="Y339" s="1478">
        <f t="shared" si="7"/>
        <v>3.6949032258064514</v>
      </c>
      <c r="Z339" s="1478">
        <f t="shared" si="7"/>
        <v>277.52054838709677</v>
      </c>
      <c r="AA339" s="2">
        <f t="shared" si="6"/>
        <v>100</v>
      </c>
      <c r="AC339" s="878">
        <v>1</v>
      </c>
      <c r="AE339" s="2">
        <f>+Help_FC!$G339*Help_FC!Y339</f>
        <v>345.88235294117641</v>
      </c>
      <c r="AF339" s="2">
        <f>+Help_FC!$G339*Help_FC!Z339</f>
        <v>97.854671280276804</v>
      </c>
      <c r="AG339" s="2">
        <f>+Help_FC!$G339*Help_FC!AA339</f>
        <v>0</v>
      </c>
      <c r="AH339" s="2">
        <f>+Help_FC!$G339*Help_FC!AB339</f>
        <v>162.80276816608995</v>
      </c>
      <c r="AI339" s="2">
        <f>+Help_FC!$G339*Help_FC!AC339</f>
        <v>83.979238754325252</v>
      </c>
      <c r="AJ339" s="2">
        <f>+Help_FC!$G339*Help_FC!AD339</f>
        <v>43.861662519031128</v>
      </c>
      <c r="AK339" s="2">
        <f>+Help_FC!$G339*Help_FC!AE339</f>
        <v>48.615916955017298</v>
      </c>
      <c r="AL339" s="2">
        <f>+Help_FC!$G339*Help_FC!AF339</f>
        <v>20.138408304498267</v>
      </c>
      <c r="AM339" s="2">
        <f>+Help_FC!$G339*Help_FC!AG339</f>
        <v>14.463667820069203</v>
      </c>
      <c r="AN339" s="2">
        <f>+Help_FC!$G339*Help_FC!AH339</f>
        <v>29.927335640138409</v>
      </c>
      <c r="AO339" s="2">
        <f>+Help_FC!$G339*Help_FC!AI339</f>
        <v>123.69965397923873</v>
      </c>
      <c r="AP339" s="2">
        <f>+Help_FC!$G339*Help_FC!AJ339</f>
        <v>13.462048169318861</v>
      </c>
      <c r="AQ339" s="2">
        <f>+Help_FC!$G339*Help_FC!AK339</f>
        <v>262.69276838750159</v>
      </c>
      <c r="AR339" s="1478">
        <f>+Help_FC!$G339*Help_FC!AL339</f>
        <v>37.050173010380618</v>
      </c>
      <c r="AS339" s="1478">
        <f>+Help_FC!$G339*Help_FC!AM339</f>
        <v>9.7577854671280271</v>
      </c>
      <c r="AT339" s="2">
        <f>+Help_FC!$G339*Help_FC!AN339</f>
        <v>45.813148788927329</v>
      </c>
      <c r="AV339" s="5">
        <v>1</v>
      </c>
    </row>
    <row r="340" spans="1:48" x14ac:dyDescent="0.2">
      <c r="A340" s="1">
        <v>45264</v>
      </c>
      <c r="B340" s="2">
        <f>+Help_FC!$G340*Help_FC!I340</f>
        <v>632.97577854671272</v>
      </c>
      <c r="C340" s="2">
        <f>+Help_FC!$G340*Help_FC!J340</f>
        <v>406.75893886966549</v>
      </c>
      <c r="D340" s="2">
        <f>+Help_FC!$G340*Help_FC!K340</f>
        <v>57.822952710495962</v>
      </c>
      <c r="E340" s="2">
        <f>+Help_FC!$G340*Help_FC!L340</f>
        <v>91.412918108419831</v>
      </c>
      <c r="F340" s="2">
        <f>+Help_FC!$G340*Help_FC!M340</f>
        <v>293.65051903114187</v>
      </c>
      <c r="G340" s="2">
        <f>+Help_FC!$G340*Help_FC!N340</f>
        <v>293.07958477508646</v>
      </c>
      <c r="H340" s="1478">
        <f>24*Help_FC!R340/Help_FC!$Q340</f>
        <v>251.90322580645162</v>
      </c>
      <c r="I340" s="1478">
        <f>24*Help_FC!S340/Help_FC!$Q340</f>
        <v>328.82790322580655</v>
      </c>
      <c r="J340" s="1478">
        <f>24*Help_FC!T340/Help_FC!$Q340</f>
        <v>16.372903225806454</v>
      </c>
      <c r="K340" s="1478">
        <f>24*Help_FC!U340/Help_FC!$Q340</f>
        <v>11.507741935483871</v>
      </c>
      <c r="L340" s="1478">
        <f>24*Help_FC!V340/Help_FC!$Q340</f>
        <v>3.6949032258064514</v>
      </c>
      <c r="M340" s="1478">
        <f>24*Help_FC!W340/Help_FC!$Q340</f>
        <v>277.52054838709677</v>
      </c>
      <c r="N340" s="2">
        <f>100*Help_FC!H340</f>
        <v>91.666666666666657</v>
      </c>
      <c r="O340" s="2">
        <f t="shared" si="9"/>
        <v>632.97577854671272</v>
      </c>
      <c r="P340" s="2">
        <f t="shared" si="9"/>
        <v>406.75893886966549</v>
      </c>
      <c r="Q340" s="2">
        <f t="shared" si="9"/>
        <v>57.822952710495962</v>
      </c>
      <c r="R340" s="2">
        <f t="shared" si="8"/>
        <v>91.412918108419831</v>
      </c>
      <c r="S340" s="2">
        <f t="shared" si="8"/>
        <v>293.65051903114187</v>
      </c>
      <c r="T340" s="2">
        <f t="shared" si="8"/>
        <v>293.07958477508646</v>
      </c>
      <c r="U340" s="1478">
        <f t="shared" si="7"/>
        <v>251.90322580645162</v>
      </c>
      <c r="V340" s="1478">
        <f t="shared" si="7"/>
        <v>328.82790322580655</v>
      </c>
      <c r="W340" s="1478">
        <f t="shared" si="7"/>
        <v>16.372903225806454</v>
      </c>
      <c r="X340" s="1478">
        <f t="shared" si="7"/>
        <v>11.507741935483871</v>
      </c>
      <c r="Y340" s="1478">
        <f t="shared" si="7"/>
        <v>3.6949032258064514</v>
      </c>
      <c r="Z340" s="1478">
        <f t="shared" si="7"/>
        <v>277.52054838709677</v>
      </c>
      <c r="AA340" s="2">
        <f t="shared" si="6"/>
        <v>91.666666666666657</v>
      </c>
      <c r="AC340" s="878">
        <v>1</v>
      </c>
      <c r="AE340" s="2">
        <f>+Help_FC!$G340*Help_FC!Y340</f>
        <v>317.05882352941177</v>
      </c>
      <c r="AF340" s="2">
        <f>+Help_FC!$G340*Help_FC!Z340</f>
        <v>89.700115340253745</v>
      </c>
      <c r="AG340" s="2">
        <f>+Help_FC!$G340*Help_FC!AA340</f>
        <v>0</v>
      </c>
      <c r="AH340" s="2">
        <f>+Help_FC!$G340*Help_FC!AB340</f>
        <v>149.2358708189158</v>
      </c>
      <c r="AI340" s="2">
        <f>+Help_FC!$G340*Help_FC!AC340</f>
        <v>76.980968858131476</v>
      </c>
      <c r="AJ340" s="2">
        <f>+Help_FC!$G340*Help_FC!AD340</f>
        <v>40.206523975778538</v>
      </c>
      <c r="AK340" s="2">
        <f>+Help_FC!$G340*Help_FC!AE340</f>
        <v>44.564590542099189</v>
      </c>
      <c r="AL340" s="2">
        <f>+Help_FC!$G340*Help_FC!AF340</f>
        <v>18.460207612456745</v>
      </c>
      <c r="AM340" s="2">
        <f>+Help_FC!$G340*Help_FC!AG340</f>
        <v>13.25836216839677</v>
      </c>
      <c r="AN340" s="2">
        <f>+Help_FC!$G340*Help_FC!AH340</f>
        <v>27.433391003460208</v>
      </c>
      <c r="AO340" s="2">
        <f>+Help_FC!$G340*Help_FC!AI340</f>
        <v>113.39134948096884</v>
      </c>
      <c r="AP340" s="2">
        <f>+Help_FC!$G340*Help_FC!AJ340</f>
        <v>12.340210821875623</v>
      </c>
      <c r="AQ340" s="2">
        <f>+Help_FC!$G340*Help_FC!AK340</f>
        <v>240.80170435520981</v>
      </c>
      <c r="AR340" s="1478">
        <f>+Help_FC!$G340*Help_FC!AL340</f>
        <v>33.962658592848904</v>
      </c>
      <c r="AS340" s="1478">
        <f>+Help_FC!$G340*Help_FC!AM340</f>
        <v>8.9446366782006912</v>
      </c>
      <c r="AT340" s="2">
        <f>+Help_FC!$G340*Help_FC!AN340</f>
        <v>41.995386389850054</v>
      </c>
      <c r="AV340" s="5">
        <v>1</v>
      </c>
    </row>
    <row r="341" spans="1:48" x14ac:dyDescent="0.2">
      <c r="A341" s="1">
        <v>45265</v>
      </c>
      <c r="B341" s="2">
        <f>+Help_FC!$G341*Help_FC!I341</f>
        <v>0</v>
      </c>
      <c r="C341" s="2">
        <f>+Help_FC!$G341*Help_FC!J341</f>
        <v>0</v>
      </c>
      <c r="D341" s="2">
        <f>+Help_FC!$G341*Help_FC!K341</f>
        <v>0</v>
      </c>
      <c r="E341" s="2">
        <f>+Help_FC!$G341*Help_FC!L341</f>
        <v>0</v>
      </c>
      <c r="F341" s="2">
        <f>+Help_FC!$G341*Help_FC!M341</f>
        <v>0</v>
      </c>
      <c r="G341" s="2">
        <f>+Help_FC!$G341*Help_FC!N341</f>
        <v>0</v>
      </c>
      <c r="H341" s="1478">
        <f>24*Help_FC!R341/Help_FC!$Q341</f>
        <v>251.90322580645162</v>
      </c>
      <c r="I341" s="1478">
        <f>24*Help_FC!S341/Help_FC!$Q341</f>
        <v>328.82790322580655</v>
      </c>
      <c r="J341" s="1478">
        <f>24*Help_FC!T341/Help_FC!$Q341</f>
        <v>16.372903225806454</v>
      </c>
      <c r="K341" s="1478">
        <f>24*Help_FC!U341/Help_FC!$Q341</f>
        <v>11.507741935483871</v>
      </c>
      <c r="L341" s="1478">
        <f>24*Help_FC!V341/Help_FC!$Q341</f>
        <v>3.6949032258064514</v>
      </c>
      <c r="M341" s="1478">
        <f>24*Help_FC!W341/Help_FC!$Q341</f>
        <v>277.52054838709677</v>
      </c>
      <c r="N341" s="2">
        <f>100*Help_FC!H341</f>
        <v>0</v>
      </c>
      <c r="O341" s="2">
        <f t="shared" si="9"/>
        <v>0</v>
      </c>
      <c r="P341" s="2">
        <f t="shared" si="9"/>
        <v>0</v>
      </c>
      <c r="Q341" s="2">
        <f t="shared" si="9"/>
        <v>0</v>
      </c>
      <c r="R341" s="2">
        <f t="shared" si="8"/>
        <v>0</v>
      </c>
      <c r="S341" s="2">
        <f t="shared" si="8"/>
        <v>0</v>
      </c>
      <c r="T341" s="2">
        <f t="shared" si="8"/>
        <v>0</v>
      </c>
      <c r="U341" s="1478">
        <f t="shared" si="7"/>
        <v>251.90322580645162</v>
      </c>
      <c r="V341" s="1478">
        <f t="shared" si="7"/>
        <v>328.82790322580655</v>
      </c>
      <c r="W341" s="1478">
        <f t="shared" si="7"/>
        <v>16.372903225806454</v>
      </c>
      <c r="X341" s="1478">
        <f t="shared" si="7"/>
        <v>11.507741935483871</v>
      </c>
      <c r="Y341" s="1478">
        <f t="shared" si="7"/>
        <v>3.6949032258064514</v>
      </c>
      <c r="Z341" s="1478">
        <f t="shared" si="7"/>
        <v>277.52054838709677</v>
      </c>
      <c r="AA341" s="2">
        <f t="shared" ref="AA341:AA404" si="10">+N341</f>
        <v>0</v>
      </c>
      <c r="AC341" s="878">
        <v>1</v>
      </c>
      <c r="AE341" s="2">
        <f>+Help_FC!$G341*Help_FC!Y341</f>
        <v>0</v>
      </c>
      <c r="AF341" s="2">
        <f>+Help_FC!$G341*Help_FC!Z341</f>
        <v>0</v>
      </c>
      <c r="AG341" s="2">
        <f>+Help_FC!$G341*Help_FC!AA341</f>
        <v>0</v>
      </c>
      <c r="AH341" s="2">
        <f>+Help_FC!$G341*Help_FC!AB341</f>
        <v>0</v>
      </c>
      <c r="AI341" s="2">
        <f>+Help_FC!$G341*Help_FC!AC341</f>
        <v>0</v>
      </c>
      <c r="AJ341" s="2">
        <f>+Help_FC!$G341*Help_FC!AD341</f>
        <v>0</v>
      </c>
      <c r="AK341" s="2">
        <f>+Help_FC!$G341*Help_FC!AE341</f>
        <v>0</v>
      </c>
      <c r="AL341" s="2">
        <f>+Help_FC!$G341*Help_FC!AF341</f>
        <v>0</v>
      </c>
      <c r="AM341" s="2">
        <f>+Help_FC!$G341*Help_FC!AG341</f>
        <v>0</v>
      </c>
      <c r="AN341" s="2">
        <f>+Help_FC!$G341*Help_FC!AH341</f>
        <v>0</v>
      </c>
      <c r="AO341" s="2">
        <f>+Help_FC!$G341*Help_FC!AI341</f>
        <v>0</v>
      </c>
      <c r="AP341" s="2">
        <f>+Help_FC!$G341*Help_FC!AJ341</f>
        <v>0</v>
      </c>
      <c r="AQ341" s="2">
        <f>+Help_FC!$G341*Help_FC!AK341</f>
        <v>0</v>
      </c>
      <c r="AR341" s="1478">
        <f>+Help_FC!$G341*Help_FC!AL341</f>
        <v>0</v>
      </c>
      <c r="AS341" s="1478">
        <f>+Help_FC!$G341*Help_FC!AM341</f>
        <v>0</v>
      </c>
      <c r="AT341" s="2">
        <f>+Help_FC!$G341*Help_FC!AN341</f>
        <v>0</v>
      </c>
      <c r="AV341" s="5">
        <v>1</v>
      </c>
    </row>
    <row r="342" spans="1:48" x14ac:dyDescent="0.2">
      <c r="A342" s="1">
        <v>45266</v>
      </c>
      <c r="B342" s="2">
        <f>+Help_FC!$G342*Help_FC!I342</f>
        <v>333.75086505190308</v>
      </c>
      <c r="C342" s="2">
        <f>+Help_FC!$G342*Help_FC!J342</f>
        <v>214.47289504036908</v>
      </c>
      <c r="D342" s="2">
        <f>+Help_FC!$G342*Help_FC!K342</f>
        <v>30.488465974625139</v>
      </c>
      <c r="E342" s="2">
        <f>+Help_FC!$G342*Help_FC!L342</f>
        <v>48.199538638985004</v>
      </c>
      <c r="F342" s="2">
        <f>+Help_FC!$G342*Help_FC!M342</f>
        <v>154.83391003460207</v>
      </c>
      <c r="G342" s="2">
        <f>+Help_FC!$G342*Help_FC!N342</f>
        <v>154.53287197231833</v>
      </c>
      <c r="H342" s="1478">
        <f>24*Help_FC!R342/Help_FC!$Q342</f>
        <v>251.90322580645162</v>
      </c>
      <c r="I342" s="1478">
        <f>24*Help_FC!S342/Help_FC!$Q342</f>
        <v>328.82790322580655</v>
      </c>
      <c r="J342" s="1478">
        <f>24*Help_FC!T342/Help_FC!$Q342</f>
        <v>16.372903225806454</v>
      </c>
      <c r="K342" s="1478">
        <f>24*Help_FC!U342/Help_FC!$Q342</f>
        <v>11.507741935483871</v>
      </c>
      <c r="L342" s="1478">
        <f>24*Help_FC!V342/Help_FC!$Q342</f>
        <v>3.6949032258064514</v>
      </c>
      <c r="M342" s="1478">
        <f>24*Help_FC!W342/Help_FC!$Q342</f>
        <v>277.52054838709677</v>
      </c>
      <c r="N342" s="2">
        <f>100*Help_FC!H342</f>
        <v>48.333333333333336</v>
      </c>
      <c r="O342" s="2">
        <f t="shared" si="9"/>
        <v>333.75086505190308</v>
      </c>
      <c r="P342" s="2">
        <f t="shared" si="9"/>
        <v>214.47289504036908</v>
      </c>
      <c r="Q342" s="2">
        <f t="shared" si="9"/>
        <v>30.488465974625139</v>
      </c>
      <c r="R342" s="2">
        <f t="shared" si="8"/>
        <v>48.199538638985004</v>
      </c>
      <c r="S342" s="2">
        <f t="shared" si="8"/>
        <v>154.83391003460207</v>
      </c>
      <c r="T342" s="2">
        <f t="shared" si="8"/>
        <v>154.53287197231833</v>
      </c>
      <c r="U342" s="1478">
        <f t="shared" si="7"/>
        <v>251.90322580645162</v>
      </c>
      <c r="V342" s="1478">
        <f t="shared" si="7"/>
        <v>328.82790322580655</v>
      </c>
      <c r="W342" s="1478">
        <f t="shared" si="7"/>
        <v>16.372903225806454</v>
      </c>
      <c r="X342" s="1478">
        <f t="shared" ref="X342:Z405" si="11">+K342*$AC342</f>
        <v>11.507741935483871</v>
      </c>
      <c r="Y342" s="1478">
        <f t="shared" si="11"/>
        <v>3.6949032258064514</v>
      </c>
      <c r="Z342" s="1478">
        <f t="shared" si="11"/>
        <v>277.52054838709677</v>
      </c>
      <c r="AA342" s="2">
        <f t="shared" si="10"/>
        <v>48.333333333333336</v>
      </c>
      <c r="AC342" s="878">
        <v>1</v>
      </c>
      <c r="AE342" s="2">
        <f>+Help_FC!$G342*Help_FC!Y342</f>
        <v>167.17647058823528</v>
      </c>
      <c r="AF342" s="2">
        <f>+Help_FC!$G342*Help_FC!Z342</f>
        <v>47.296424452133792</v>
      </c>
      <c r="AG342" s="2">
        <f>+Help_FC!$G342*Help_FC!AA342</f>
        <v>0</v>
      </c>
      <c r="AH342" s="2">
        <f>+Help_FC!$G342*Help_FC!AB342</f>
        <v>78.688004613610147</v>
      </c>
      <c r="AI342" s="2">
        <f>+Help_FC!$G342*Help_FC!AC342</f>
        <v>40.589965397923869</v>
      </c>
      <c r="AJ342" s="2">
        <f>+Help_FC!$G342*Help_FC!AD342</f>
        <v>21.199803550865045</v>
      </c>
      <c r="AK342" s="2">
        <f>+Help_FC!$G342*Help_FC!AE342</f>
        <v>23.497693194925027</v>
      </c>
      <c r="AL342" s="2">
        <f>+Help_FC!$G342*Help_FC!AF342</f>
        <v>9.7335640138408301</v>
      </c>
      <c r="AM342" s="2">
        <f>+Help_FC!$G342*Help_FC!AG342</f>
        <v>6.9907727797001149</v>
      </c>
      <c r="AN342" s="2">
        <f>+Help_FC!$G342*Help_FC!AH342</f>
        <v>14.464878892733564</v>
      </c>
      <c r="AO342" s="2">
        <f>+Help_FC!$G342*Help_FC!AI342</f>
        <v>59.788166089965387</v>
      </c>
      <c r="AP342" s="2">
        <f>+Help_FC!$G342*Help_FC!AJ342</f>
        <v>6.5066566151707823</v>
      </c>
      <c r="AQ342" s="2">
        <f>+Help_FC!$G342*Help_FC!AK342</f>
        <v>126.96817138729244</v>
      </c>
      <c r="AR342" s="1478">
        <f>+Help_FC!$G342*Help_FC!AL342</f>
        <v>17.907583621683965</v>
      </c>
      <c r="AS342" s="1478">
        <f>+Help_FC!$G342*Help_FC!AM342</f>
        <v>4.7162629757785464</v>
      </c>
      <c r="AT342" s="2">
        <f>+Help_FC!$G342*Help_FC!AN342</f>
        <v>22.143021914648209</v>
      </c>
      <c r="AV342" s="5">
        <v>1</v>
      </c>
    </row>
    <row r="343" spans="1:48" x14ac:dyDescent="0.2">
      <c r="A343" s="1">
        <v>45267</v>
      </c>
      <c r="B343" s="2">
        <f>+Help_FC!$G343*Help_FC!I343</f>
        <v>690.51903114186848</v>
      </c>
      <c r="C343" s="2">
        <f>+Help_FC!$G343*Help_FC!J343</f>
        <v>443.73702422145323</v>
      </c>
      <c r="D343" s="2">
        <f>+Help_FC!$G343*Help_FC!K343</f>
        <v>63.079584775086495</v>
      </c>
      <c r="E343" s="2">
        <f>+Help_FC!$G343*Help_FC!L343</f>
        <v>99.723183391003445</v>
      </c>
      <c r="F343" s="2">
        <f>+Help_FC!$G343*Help_FC!M343</f>
        <v>320.34602076124565</v>
      </c>
      <c r="G343" s="2">
        <f>+Help_FC!$G343*Help_FC!N343</f>
        <v>319.72318339100343</v>
      </c>
      <c r="H343" s="1478">
        <f>24*Help_FC!R343/Help_FC!$Q343</f>
        <v>251.90322580645162</v>
      </c>
      <c r="I343" s="1478">
        <f>24*Help_FC!S343/Help_FC!$Q343</f>
        <v>328.82790322580655</v>
      </c>
      <c r="J343" s="1478">
        <f>24*Help_FC!T343/Help_FC!$Q343</f>
        <v>16.372903225806454</v>
      </c>
      <c r="K343" s="1478">
        <f>24*Help_FC!U343/Help_FC!$Q343</f>
        <v>11.507741935483871</v>
      </c>
      <c r="L343" s="1478">
        <f>24*Help_FC!V343/Help_FC!$Q343</f>
        <v>3.6949032258064514</v>
      </c>
      <c r="M343" s="1478">
        <f>24*Help_FC!W343/Help_FC!$Q343</f>
        <v>277.52054838709677</v>
      </c>
      <c r="N343" s="2">
        <f>100*Help_FC!H343</f>
        <v>100</v>
      </c>
      <c r="O343" s="2">
        <f t="shared" si="9"/>
        <v>690.51903114186848</v>
      </c>
      <c r="P343" s="2">
        <f t="shared" si="9"/>
        <v>443.73702422145323</v>
      </c>
      <c r="Q343" s="2">
        <f t="shared" si="9"/>
        <v>63.079584775086495</v>
      </c>
      <c r="R343" s="2">
        <f t="shared" si="8"/>
        <v>99.723183391003445</v>
      </c>
      <c r="S343" s="2">
        <f t="shared" si="8"/>
        <v>320.34602076124565</v>
      </c>
      <c r="T343" s="2">
        <f t="shared" si="8"/>
        <v>319.72318339100343</v>
      </c>
      <c r="U343" s="1478">
        <f t="shared" si="8"/>
        <v>251.90322580645162</v>
      </c>
      <c r="V343" s="1478">
        <f t="shared" si="8"/>
        <v>328.82790322580655</v>
      </c>
      <c r="W343" s="1478">
        <f t="shared" si="8"/>
        <v>16.372903225806454</v>
      </c>
      <c r="X343" s="1478">
        <f t="shared" si="11"/>
        <v>11.507741935483871</v>
      </c>
      <c r="Y343" s="1478">
        <f t="shared" si="11"/>
        <v>3.6949032258064514</v>
      </c>
      <c r="Z343" s="1478">
        <f t="shared" si="11"/>
        <v>277.52054838709677</v>
      </c>
      <c r="AA343" s="2">
        <f t="shared" si="10"/>
        <v>100</v>
      </c>
      <c r="AC343" s="878">
        <v>1</v>
      </c>
      <c r="AE343" s="2">
        <f>+Help_FC!$G343*Help_FC!Y343</f>
        <v>345.88235294117641</v>
      </c>
      <c r="AF343" s="2">
        <f>+Help_FC!$G343*Help_FC!Z343</f>
        <v>97.854671280276804</v>
      </c>
      <c r="AG343" s="2">
        <f>+Help_FC!$G343*Help_FC!AA343</f>
        <v>0</v>
      </c>
      <c r="AH343" s="2">
        <f>+Help_FC!$G343*Help_FC!AB343</f>
        <v>162.80276816608995</v>
      </c>
      <c r="AI343" s="2">
        <f>+Help_FC!$G343*Help_FC!AC343</f>
        <v>83.979238754325252</v>
      </c>
      <c r="AJ343" s="2">
        <f>+Help_FC!$G343*Help_FC!AD343</f>
        <v>43.861662519031128</v>
      </c>
      <c r="AK343" s="2">
        <f>+Help_FC!$G343*Help_FC!AE343</f>
        <v>48.615916955017298</v>
      </c>
      <c r="AL343" s="2">
        <f>+Help_FC!$G343*Help_FC!AF343</f>
        <v>20.138408304498267</v>
      </c>
      <c r="AM343" s="2">
        <f>+Help_FC!$G343*Help_FC!AG343</f>
        <v>14.463667820069203</v>
      </c>
      <c r="AN343" s="2">
        <f>+Help_FC!$G343*Help_FC!AH343</f>
        <v>29.927335640138409</v>
      </c>
      <c r="AO343" s="2">
        <f>+Help_FC!$G343*Help_FC!AI343</f>
        <v>123.69965397923873</v>
      </c>
      <c r="AP343" s="2">
        <f>+Help_FC!$G343*Help_FC!AJ343</f>
        <v>13.462048169318861</v>
      </c>
      <c r="AQ343" s="2">
        <f>+Help_FC!$G343*Help_FC!AK343</f>
        <v>262.69276838750159</v>
      </c>
      <c r="AR343" s="1478">
        <f>+Help_FC!$G343*Help_FC!AL343</f>
        <v>37.050173010380618</v>
      </c>
      <c r="AS343" s="1478">
        <f>+Help_FC!$G343*Help_FC!AM343</f>
        <v>9.7577854671280271</v>
      </c>
      <c r="AT343" s="2">
        <f>+Help_FC!$G343*Help_FC!AN343</f>
        <v>45.813148788927329</v>
      </c>
      <c r="AV343" s="5">
        <v>1</v>
      </c>
    </row>
    <row r="344" spans="1:48" x14ac:dyDescent="0.2">
      <c r="A344" s="1">
        <v>45268</v>
      </c>
      <c r="B344" s="2">
        <f>+Help_FC!$G344*Help_FC!I344</f>
        <v>690.51903114186848</v>
      </c>
      <c r="C344" s="2">
        <f>+Help_FC!$G344*Help_FC!J344</f>
        <v>443.73702422145323</v>
      </c>
      <c r="D344" s="2">
        <f>+Help_FC!$G344*Help_FC!K344</f>
        <v>63.079584775086495</v>
      </c>
      <c r="E344" s="2">
        <f>+Help_FC!$G344*Help_FC!L344</f>
        <v>99.723183391003445</v>
      </c>
      <c r="F344" s="2">
        <f>+Help_FC!$G344*Help_FC!M344</f>
        <v>320.34602076124565</v>
      </c>
      <c r="G344" s="2">
        <f>+Help_FC!$G344*Help_FC!N344</f>
        <v>319.72318339100343</v>
      </c>
      <c r="H344" s="1478">
        <f>24*Help_FC!R344/Help_FC!$Q344</f>
        <v>251.90322580645162</v>
      </c>
      <c r="I344" s="1478">
        <f>24*Help_FC!S344/Help_FC!$Q344</f>
        <v>328.82790322580655</v>
      </c>
      <c r="J344" s="1478">
        <f>24*Help_FC!T344/Help_FC!$Q344</f>
        <v>16.372903225806454</v>
      </c>
      <c r="K344" s="1478">
        <f>24*Help_FC!U344/Help_FC!$Q344</f>
        <v>11.507741935483871</v>
      </c>
      <c r="L344" s="1478">
        <f>24*Help_FC!V344/Help_FC!$Q344</f>
        <v>3.6949032258064514</v>
      </c>
      <c r="M344" s="1478">
        <f>24*Help_FC!W344/Help_FC!$Q344</f>
        <v>277.52054838709677</v>
      </c>
      <c r="N344" s="2">
        <f>100*Help_FC!H344</f>
        <v>100</v>
      </c>
      <c r="O344" s="2">
        <f t="shared" si="9"/>
        <v>690.51903114186848</v>
      </c>
      <c r="P344" s="2">
        <f t="shared" si="9"/>
        <v>443.73702422145323</v>
      </c>
      <c r="Q344" s="2">
        <f t="shared" si="9"/>
        <v>63.079584775086495</v>
      </c>
      <c r="R344" s="2">
        <f t="shared" si="8"/>
        <v>99.723183391003445</v>
      </c>
      <c r="S344" s="2">
        <f t="shared" si="8"/>
        <v>320.34602076124565</v>
      </c>
      <c r="T344" s="2">
        <f t="shared" si="8"/>
        <v>319.72318339100343</v>
      </c>
      <c r="U344" s="1478">
        <f t="shared" si="8"/>
        <v>251.90322580645162</v>
      </c>
      <c r="V344" s="1478">
        <f t="shared" si="8"/>
        <v>328.82790322580655</v>
      </c>
      <c r="W344" s="1478">
        <f t="shared" si="8"/>
        <v>16.372903225806454</v>
      </c>
      <c r="X344" s="1478">
        <f t="shared" si="11"/>
        <v>11.507741935483871</v>
      </c>
      <c r="Y344" s="1478">
        <f t="shared" si="11"/>
        <v>3.6949032258064514</v>
      </c>
      <c r="Z344" s="1478">
        <f t="shared" si="11"/>
        <v>277.52054838709677</v>
      </c>
      <c r="AA344" s="2">
        <f t="shared" si="10"/>
        <v>100</v>
      </c>
      <c r="AC344" s="878">
        <v>1</v>
      </c>
      <c r="AE344" s="2">
        <f>+Help_FC!$G344*Help_FC!Y344</f>
        <v>345.88235294117641</v>
      </c>
      <c r="AF344" s="2">
        <f>+Help_FC!$G344*Help_FC!Z344</f>
        <v>97.854671280276804</v>
      </c>
      <c r="AG344" s="2">
        <f>+Help_FC!$G344*Help_FC!AA344</f>
        <v>0</v>
      </c>
      <c r="AH344" s="2">
        <f>+Help_FC!$G344*Help_FC!AB344</f>
        <v>162.80276816608995</v>
      </c>
      <c r="AI344" s="2">
        <f>+Help_FC!$G344*Help_FC!AC344</f>
        <v>83.979238754325252</v>
      </c>
      <c r="AJ344" s="2">
        <f>+Help_FC!$G344*Help_FC!AD344</f>
        <v>43.861662519031128</v>
      </c>
      <c r="AK344" s="2">
        <f>+Help_FC!$G344*Help_FC!AE344</f>
        <v>48.615916955017298</v>
      </c>
      <c r="AL344" s="2">
        <f>+Help_FC!$G344*Help_FC!AF344</f>
        <v>20.138408304498267</v>
      </c>
      <c r="AM344" s="2">
        <f>+Help_FC!$G344*Help_FC!AG344</f>
        <v>14.463667820069203</v>
      </c>
      <c r="AN344" s="2">
        <f>+Help_FC!$G344*Help_FC!AH344</f>
        <v>29.927335640138409</v>
      </c>
      <c r="AO344" s="2">
        <f>+Help_FC!$G344*Help_FC!AI344</f>
        <v>123.69965397923873</v>
      </c>
      <c r="AP344" s="2">
        <f>+Help_FC!$G344*Help_FC!AJ344</f>
        <v>13.462048169318861</v>
      </c>
      <c r="AQ344" s="2">
        <f>+Help_FC!$G344*Help_FC!AK344</f>
        <v>262.69276838750159</v>
      </c>
      <c r="AR344" s="1478">
        <f>+Help_FC!$G344*Help_FC!AL344</f>
        <v>37.050173010380618</v>
      </c>
      <c r="AS344" s="1478">
        <f>+Help_FC!$G344*Help_FC!AM344</f>
        <v>9.7577854671280271</v>
      </c>
      <c r="AT344" s="2">
        <f>+Help_FC!$G344*Help_FC!AN344</f>
        <v>45.813148788927329</v>
      </c>
      <c r="AV344" s="5">
        <v>1</v>
      </c>
    </row>
    <row r="345" spans="1:48" x14ac:dyDescent="0.2">
      <c r="A345" s="1">
        <v>45269</v>
      </c>
      <c r="B345" s="2">
        <f>+Help_FC!$G345*Help_FC!I345</f>
        <v>690.51903114186848</v>
      </c>
      <c r="C345" s="2">
        <f>+Help_FC!$G345*Help_FC!J345</f>
        <v>443.73702422145323</v>
      </c>
      <c r="D345" s="2">
        <f>+Help_FC!$G345*Help_FC!K345</f>
        <v>63.079584775086495</v>
      </c>
      <c r="E345" s="2">
        <f>+Help_FC!$G345*Help_FC!L345</f>
        <v>99.723183391003445</v>
      </c>
      <c r="F345" s="2">
        <f>+Help_FC!$G345*Help_FC!M345</f>
        <v>320.34602076124565</v>
      </c>
      <c r="G345" s="2">
        <f>+Help_FC!$G345*Help_FC!N345</f>
        <v>319.72318339100343</v>
      </c>
      <c r="H345" s="1478">
        <f>24*Help_FC!R345/Help_FC!$Q345</f>
        <v>251.90322580645162</v>
      </c>
      <c r="I345" s="1478">
        <f>24*Help_FC!S345/Help_FC!$Q345</f>
        <v>328.82790322580655</v>
      </c>
      <c r="J345" s="1478">
        <f>24*Help_FC!T345/Help_FC!$Q345</f>
        <v>16.372903225806454</v>
      </c>
      <c r="K345" s="1478">
        <f>24*Help_FC!U345/Help_FC!$Q345</f>
        <v>11.507741935483871</v>
      </c>
      <c r="L345" s="1478">
        <f>24*Help_FC!V345/Help_FC!$Q345</f>
        <v>3.6949032258064514</v>
      </c>
      <c r="M345" s="1478">
        <f>24*Help_FC!W345/Help_FC!$Q345</f>
        <v>277.52054838709677</v>
      </c>
      <c r="N345" s="2">
        <f>100*Help_FC!H345</f>
        <v>100</v>
      </c>
      <c r="O345" s="2">
        <f t="shared" si="9"/>
        <v>690.51903114186848</v>
      </c>
      <c r="P345" s="2">
        <f t="shared" si="9"/>
        <v>443.73702422145323</v>
      </c>
      <c r="Q345" s="2">
        <f t="shared" si="9"/>
        <v>63.079584775086495</v>
      </c>
      <c r="R345" s="2">
        <f t="shared" si="8"/>
        <v>99.723183391003445</v>
      </c>
      <c r="S345" s="2">
        <f t="shared" si="8"/>
        <v>320.34602076124565</v>
      </c>
      <c r="T345" s="2">
        <f t="shared" si="8"/>
        <v>319.72318339100343</v>
      </c>
      <c r="U345" s="1478">
        <f t="shared" si="8"/>
        <v>251.90322580645162</v>
      </c>
      <c r="V345" s="1478">
        <f t="shared" si="8"/>
        <v>328.82790322580655</v>
      </c>
      <c r="W345" s="1478">
        <f t="shared" si="8"/>
        <v>16.372903225806454</v>
      </c>
      <c r="X345" s="1478">
        <f t="shared" si="11"/>
        <v>11.507741935483871</v>
      </c>
      <c r="Y345" s="1478">
        <f t="shared" si="11"/>
        <v>3.6949032258064514</v>
      </c>
      <c r="Z345" s="1478">
        <f t="shared" si="11"/>
        <v>277.52054838709677</v>
      </c>
      <c r="AA345" s="2">
        <f t="shared" si="10"/>
        <v>100</v>
      </c>
      <c r="AC345" s="878">
        <v>1</v>
      </c>
      <c r="AE345" s="2">
        <f>+Help_FC!$G345*Help_FC!Y345</f>
        <v>345.88235294117641</v>
      </c>
      <c r="AF345" s="2">
        <f>+Help_FC!$G345*Help_FC!Z345</f>
        <v>97.854671280276804</v>
      </c>
      <c r="AG345" s="2">
        <f>+Help_FC!$G345*Help_FC!AA345</f>
        <v>0</v>
      </c>
      <c r="AH345" s="2">
        <f>+Help_FC!$G345*Help_FC!AB345</f>
        <v>162.80276816608995</v>
      </c>
      <c r="AI345" s="2">
        <f>+Help_FC!$G345*Help_FC!AC345</f>
        <v>83.979238754325252</v>
      </c>
      <c r="AJ345" s="2">
        <f>+Help_FC!$G345*Help_FC!AD345</f>
        <v>43.861662519031128</v>
      </c>
      <c r="AK345" s="2">
        <f>+Help_FC!$G345*Help_FC!AE345</f>
        <v>48.615916955017298</v>
      </c>
      <c r="AL345" s="2">
        <f>+Help_FC!$G345*Help_FC!AF345</f>
        <v>20.138408304498267</v>
      </c>
      <c r="AM345" s="2">
        <f>+Help_FC!$G345*Help_FC!AG345</f>
        <v>14.463667820069203</v>
      </c>
      <c r="AN345" s="2">
        <f>+Help_FC!$G345*Help_FC!AH345</f>
        <v>29.927335640138409</v>
      </c>
      <c r="AO345" s="2">
        <f>+Help_FC!$G345*Help_FC!AI345</f>
        <v>123.69965397923873</v>
      </c>
      <c r="AP345" s="2">
        <f>+Help_FC!$G345*Help_FC!AJ345</f>
        <v>13.462048169318861</v>
      </c>
      <c r="AQ345" s="2">
        <f>+Help_FC!$G345*Help_FC!AK345</f>
        <v>262.69276838750159</v>
      </c>
      <c r="AR345" s="1478">
        <f>+Help_FC!$G345*Help_FC!AL345</f>
        <v>37.050173010380618</v>
      </c>
      <c r="AS345" s="1478">
        <f>+Help_FC!$G345*Help_FC!AM345</f>
        <v>9.7577854671280271</v>
      </c>
      <c r="AT345" s="2">
        <f>+Help_FC!$G345*Help_FC!AN345</f>
        <v>45.813148788927329</v>
      </c>
      <c r="AV345" s="5">
        <v>1</v>
      </c>
    </row>
    <row r="346" spans="1:48" x14ac:dyDescent="0.2">
      <c r="A346" s="1">
        <v>45270</v>
      </c>
      <c r="B346" s="2">
        <f>+Help_FC!$G346*Help_FC!I346</f>
        <v>690.51903114186848</v>
      </c>
      <c r="C346" s="2">
        <f>+Help_FC!$G346*Help_FC!J346</f>
        <v>443.73702422145323</v>
      </c>
      <c r="D346" s="2">
        <f>+Help_FC!$G346*Help_FC!K346</f>
        <v>63.079584775086495</v>
      </c>
      <c r="E346" s="2">
        <f>+Help_FC!$G346*Help_FC!L346</f>
        <v>99.723183391003445</v>
      </c>
      <c r="F346" s="2">
        <f>+Help_FC!$G346*Help_FC!M346</f>
        <v>320.34602076124565</v>
      </c>
      <c r="G346" s="2">
        <f>+Help_FC!$G346*Help_FC!N346</f>
        <v>319.72318339100343</v>
      </c>
      <c r="H346" s="1478">
        <f>24*Help_FC!R346/Help_FC!$Q346</f>
        <v>251.90322580645162</v>
      </c>
      <c r="I346" s="1478">
        <f>24*Help_FC!S346/Help_FC!$Q346</f>
        <v>328.82790322580655</v>
      </c>
      <c r="J346" s="1478">
        <f>24*Help_FC!T346/Help_FC!$Q346</f>
        <v>16.372903225806454</v>
      </c>
      <c r="K346" s="1478">
        <f>24*Help_FC!U346/Help_FC!$Q346</f>
        <v>11.507741935483871</v>
      </c>
      <c r="L346" s="1478">
        <f>24*Help_FC!V346/Help_FC!$Q346</f>
        <v>3.6949032258064514</v>
      </c>
      <c r="M346" s="1478">
        <f>24*Help_FC!W346/Help_FC!$Q346</f>
        <v>277.52054838709677</v>
      </c>
      <c r="N346" s="2">
        <f>100*Help_FC!H346</f>
        <v>100</v>
      </c>
      <c r="O346" s="2">
        <f t="shared" si="9"/>
        <v>690.51903114186848</v>
      </c>
      <c r="P346" s="2">
        <f t="shared" si="9"/>
        <v>443.73702422145323</v>
      </c>
      <c r="Q346" s="2">
        <f t="shared" si="9"/>
        <v>63.079584775086495</v>
      </c>
      <c r="R346" s="2">
        <f t="shared" si="8"/>
        <v>99.723183391003445</v>
      </c>
      <c r="S346" s="2">
        <f t="shared" si="8"/>
        <v>320.34602076124565</v>
      </c>
      <c r="T346" s="2">
        <f t="shared" si="8"/>
        <v>319.72318339100343</v>
      </c>
      <c r="U346" s="1478">
        <f t="shared" si="8"/>
        <v>251.90322580645162</v>
      </c>
      <c r="V346" s="1478">
        <f t="shared" si="8"/>
        <v>328.82790322580655</v>
      </c>
      <c r="W346" s="1478">
        <f t="shared" si="8"/>
        <v>16.372903225806454</v>
      </c>
      <c r="X346" s="1478">
        <f t="shared" si="11"/>
        <v>11.507741935483871</v>
      </c>
      <c r="Y346" s="1478">
        <f t="shared" si="11"/>
        <v>3.6949032258064514</v>
      </c>
      <c r="Z346" s="1478">
        <f t="shared" si="11"/>
        <v>277.52054838709677</v>
      </c>
      <c r="AA346" s="2">
        <f t="shared" si="10"/>
        <v>100</v>
      </c>
      <c r="AC346" s="878">
        <v>1</v>
      </c>
      <c r="AE346" s="2">
        <f>+Help_FC!$G346*Help_FC!Y346</f>
        <v>345.88235294117641</v>
      </c>
      <c r="AF346" s="2">
        <f>+Help_FC!$G346*Help_FC!Z346</f>
        <v>97.854671280276804</v>
      </c>
      <c r="AG346" s="2">
        <f>+Help_FC!$G346*Help_FC!AA346</f>
        <v>0</v>
      </c>
      <c r="AH346" s="2">
        <f>+Help_FC!$G346*Help_FC!AB346</f>
        <v>162.80276816608995</v>
      </c>
      <c r="AI346" s="2">
        <f>+Help_FC!$G346*Help_FC!AC346</f>
        <v>83.979238754325252</v>
      </c>
      <c r="AJ346" s="2">
        <f>+Help_FC!$G346*Help_FC!AD346</f>
        <v>43.861662519031128</v>
      </c>
      <c r="AK346" s="2">
        <f>+Help_FC!$G346*Help_FC!AE346</f>
        <v>48.615916955017298</v>
      </c>
      <c r="AL346" s="2">
        <f>+Help_FC!$G346*Help_FC!AF346</f>
        <v>20.138408304498267</v>
      </c>
      <c r="AM346" s="2">
        <f>+Help_FC!$G346*Help_FC!AG346</f>
        <v>14.463667820069203</v>
      </c>
      <c r="AN346" s="2">
        <f>+Help_FC!$G346*Help_FC!AH346</f>
        <v>29.927335640138409</v>
      </c>
      <c r="AO346" s="2">
        <f>+Help_FC!$G346*Help_FC!AI346</f>
        <v>123.69965397923873</v>
      </c>
      <c r="AP346" s="2">
        <f>+Help_FC!$G346*Help_FC!AJ346</f>
        <v>13.462048169318861</v>
      </c>
      <c r="AQ346" s="2">
        <f>+Help_FC!$G346*Help_FC!AK346</f>
        <v>262.69276838750159</v>
      </c>
      <c r="AR346" s="1478">
        <f>+Help_FC!$G346*Help_FC!AL346</f>
        <v>37.050173010380618</v>
      </c>
      <c r="AS346" s="1478">
        <f>+Help_FC!$G346*Help_FC!AM346</f>
        <v>9.7577854671280271</v>
      </c>
      <c r="AT346" s="2">
        <f>+Help_FC!$G346*Help_FC!AN346</f>
        <v>45.813148788927329</v>
      </c>
      <c r="AV346" s="5">
        <v>1</v>
      </c>
    </row>
    <row r="347" spans="1:48" x14ac:dyDescent="0.2">
      <c r="A347" s="1">
        <v>45271</v>
      </c>
      <c r="B347" s="2">
        <f>+Help_FC!$G347*Help_FC!I347</f>
        <v>690.51903114186848</v>
      </c>
      <c r="C347" s="2">
        <f>+Help_FC!$G347*Help_FC!J347</f>
        <v>443.73702422145323</v>
      </c>
      <c r="D347" s="2">
        <f>+Help_FC!$G347*Help_FC!K347</f>
        <v>63.079584775086495</v>
      </c>
      <c r="E347" s="2">
        <f>+Help_FC!$G347*Help_FC!L347</f>
        <v>99.723183391003445</v>
      </c>
      <c r="F347" s="2">
        <f>+Help_FC!$G347*Help_FC!M347</f>
        <v>320.34602076124565</v>
      </c>
      <c r="G347" s="2">
        <f>+Help_FC!$G347*Help_FC!N347</f>
        <v>319.72318339100343</v>
      </c>
      <c r="H347" s="1478">
        <f>24*Help_FC!R347/Help_FC!$Q347</f>
        <v>251.90322580645162</v>
      </c>
      <c r="I347" s="1478">
        <f>24*Help_FC!S347/Help_FC!$Q347</f>
        <v>328.82790322580655</v>
      </c>
      <c r="J347" s="1478">
        <f>24*Help_FC!T347/Help_FC!$Q347</f>
        <v>16.372903225806454</v>
      </c>
      <c r="K347" s="1478">
        <f>24*Help_FC!U347/Help_FC!$Q347</f>
        <v>11.507741935483871</v>
      </c>
      <c r="L347" s="1478">
        <f>24*Help_FC!V347/Help_FC!$Q347</f>
        <v>3.6949032258064514</v>
      </c>
      <c r="M347" s="1478">
        <f>24*Help_FC!W347/Help_FC!$Q347</f>
        <v>277.52054838709677</v>
      </c>
      <c r="N347" s="2">
        <f>100*Help_FC!H347</f>
        <v>100</v>
      </c>
      <c r="O347" s="2">
        <f t="shared" si="9"/>
        <v>690.51903114186848</v>
      </c>
      <c r="P347" s="2">
        <f t="shared" si="9"/>
        <v>443.73702422145323</v>
      </c>
      <c r="Q347" s="2">
        <f t="shared" si="9"/>
        <v>63.079584775086495</v>
      </c>
      <c r="R347" s="2">
        <f t="shared" si="8"/>
        <v>99.723183391003445</v>
      </c>
      <c r="S347" s="2">
        <f t="shared" si="8"/>
        <v>320.34602076124565</v>
      </c>
      <c r="T347" s="2">
        <f t="shared" si="8"/>
        <v>319.72318339100343</v>
      </c>
      <c r="U347" s="1478">
        <f t="shared" si="8"/>
        <v>251.90322580645162</v>
      </c>
      <c r="V347" s="1478">
        <f t="shared" si="8"/>
        <v>328.82790322580655</v>
      </c>
      <c r="W347" s="1478">
        <f t="shared" si="8"/>
        <v>16.372903225806454</v>
      </c>
      <c r="X347" s="1478">
        <f t="shared" si="11"/>
        <v>11.507741935483871</v>
      </c>
      <c r="Y347" s="1478">
        <f t="shared" si="11"/>
        <v>3.6949032258064514</v>
      </c>
      <c r="Z347" s="1478">
        <f t="shared" si="11"/>
        <v>277.52054838709677</v>
      </c>
      <c r="AA347" s="2">
        <f t="shared" si="10"/>
        <v>100</v>
      </c>
      <c r="AC347" s="878">
        <v>1</v>
      </c>
      <c r="AE347" s="2">
        <f>+Help_FC!$G347*Help_FC!Y347</f>
        <v>345.88235294117641</v>
      </c>
      <c r="AF347" s="2">
        <f>+Help_FC!$G347*Help_FC!Z347</f>
        <v>97.854671280276804</v>
      </c>
      <c r="AG347" s="2">
        <f>+Help_FC!$G347*Help_FC!AA347</f>
        <v>0</v>
      </c>
      <c r="AH347" s="2">
        <f>+Help_FC!$G347*Help_FC!AB347</f>
        <v>162.80276816608995</v>
      </c>
      <c r="AI347" s="2">
        <f>+Help_FC!$G347*Help_FC!AC347</f>
        <v>83.979238754325252</v>
      </c>
      <c r="AJ347" s="2">
        <f>+Help_FC!$G347*Help_FC!AD347</f>
        <v>43.861662519031128</v>
      </c>
      <c r="AK347" s="2">
        <f>+Help_FC!$G347*Help_FC!AE347</f>
        <v>48.615916955017298</v>
      </c>
      <c r="AL347" s="2">
        <f>+Help_FC!$G347*Help_FC!AF347</f>
        <v>20.138408304498267</v>
      </c>
      <c r="AM347" s="2">
        <f>+Help_FC!$G347*Help_FC!AG347</f>
        <v>14.463667820069203</v>
      </c>
      <c r="AN347" s="2">
        <f>+Help_FC!$G347*Help_FC!AH347</f>
        <v>29.927335640138409</v>
      </c>
      <c r="AO347" s="2">
        <f>+Help_FC!$G347*Help_FC!AI347</f>
        <v>123.69965397923873</v>
      </c>
      <c r="AP347" s="2">
        <f>+Help_FC!$G347*Help_FC!AJ347</f>
        <v>13.462048169318861</v>
      </c>
      <c r="AQ347" s="2">
        <f>+Help_FC!$G347*Help_FC!AK347</f>
        <v>262.69276838750159</v>
      </c>
      <c r="AR347" s="1478">
        <f>+Help_FC!$G347*Help_FC!AL347</f>
        <v>37.050173010380618</v>
      </c>
      <c r="AS347" s="1478">
        <f>+Help_FC!$G347*Help_FC!AM347</f>
        <v>9.7577854671280271</v>
      </c>
      <c r="AT347" s="2">
        <f>+Help_FC!$G347*Help_FC!AN347</f>
        <v>45.813148788927329</v>
      </c>
      <c r="AV347" s="5">
        <v>1</v>
      </c>
    </row>
    <row r="348" spans="1:48" x14ac:dyDescent="0.2">
      <c r="A348" s="1">
        <v>45272</v>
      </c>
      <c r="B348" s="2">
        <f>+Help_FC!$G348*Help_FC!I348</f>
        <v>690.51903114186848</v>
      </c>
      <c r="C348" s="2">
        <f>+Help_FC!$G348*Help_FC!J348</f>
        <v>443.73702422145323</v>
      </c>
      <c r="D348" s="2">
        <f>+Help_FC!$G348*Help_FC!K348</f>
        <v>63.079584775086495</v>
      </c>
      <c r="E348" s="2">
        <f>+Help_FC!$G348*Help_FC!L348</f>
        <v>99.723183391003445</v>
      </c>
      <c r="F348" s="2">
        <f>+Help_FC!$G348*Help_FC!M348</f>
        <v>320.34602076124565</v>
      </c>
      <c r="G348" s="2">
        <f>+Help_FC!$G348*Help_FC!N348</f>
        <v>319.72318339100343</v>
      </c>
      <c r="H348" s="1478">
        <f>24*Help_FC!R348/Help_FC!$Q348</f>
        <v>251.90322580645162</v>
      </c>
      <c r="I348" s="1478">
        <f>24*Help_FC!S348/Help_FC!$Q348</f>
        <v>328.82790322580655</v>
      </c>
      <c r="J348" s="1478">
        <f>24*Help_FC!T348/Help_FC!$Q348</f>
        <v>16.372903225806454</v>
      </c>
      <c r="K348" s="1478">
        <f>24*Help_FC!U348/Help_FC!$Q348</f>
        <v>11.507741935483871</v>
      </c>
      <c r="L348" s="1478">
        <f>24*Help_FC!V348/Help_FC!$Q348</f>
        <v>3.6949032258064514</v>
      </c>
      <c r="M348" s="1478">
        <f>24*Help_FC!W348/Help_FC!$Q348</f>
        <v>277.52054838709677</v>
      </c>
      <c r="N348" s="2">
        <f>100*Help_FC!H348</f>
        <v>100</v>
      </c>
      <c r="O348" s="2">
        <f t="shared" si="9"/>
        <v>690.51903114186848</v>
      </c>
      <c r="P348" s="2">
        <f t="shared" si="9"/>
        <v>443.73702422145323</v>
      </c>
      <c r="Q348" s="2">
        <f t="shared" si="9"/>
        <v>63.079584775086495</v>
      </c>
      <c r="R348" s="2">
        <f t="shared" si="8"/>
        <v>99.723183391003445</v>
      </c>
      <c r="S348" s="2">
        <f t="shared" si="8"/>
        <v>320.34602076124565</v>
      </c>
      <c r="T348" s="2">
        <f t="shared" si="8"/>
        <v>319.72318339100343</v>
      </c>
      <c r="U348" s="1478">
        <f t="shared" si="8"/>
        <v>251.90322580645162</v>
      </c>
      <c r="V348" s="1478">
        <f t="shared" si="8"/>
        <v>328.82790322580655</v>
      </c>
      <c r="W348" s="1478">
        <f t="shared" si="8"/>
        <v>16.372903225806454</v>
      </c>
      <c r="X348" s="1478">
        <f t="shared" si="11"/>
        <v>11.507741935483871</v>
      </c>
      <c r="Y348" s="1478">
        <f t="shared" si="11"/>
        <v>3.6949032258064514</v>
      </c>
      <c r="Z348" s="1478">
        <f t="shared" si="11"/>
        <v>277.52054838709677</v>
      </c>
      <c r="AA348" s="2">
        <f t="shared" si="10"/>
        <v>100</v>
      </c>
      <c r="AC348" s="878">
        <v>1</v>
      </c>
      <c r="AE348" s="2">
        <f>+Help_FC!$G348*Help_FC!Y348</f>
        <v>345.88235294117641</v>
      </c>
      <c r="AF348" s="2">
        <f>+Help_FC!$G348*Help_FC!Z348</f>
        <v>97.854671280276804</v>
      </c>
      <c r="AG348" s="2">
        <f>+Help_FC!$G348*Help_FC!AA348</f>
        <v>0</v>
      </c>
      <c r="AH348" s="2">
        <f>+Help_FC!$G348*Help_FC!AB348</f>
        <v>162.80276816608995</v>
      </c>
      <c r="AI348" s="2">
        <f>+Help_FC!$G348*Help_FC!AC348</f>
        <v>83.979238754325252</v>
      </c>
      <c r="AJ348" s="2">
        <f>+Help_FC!$G348*Help_FC!AD348</f>
        <v>43.861662519031128</v>
      </c>
      <c r="AK348" s="2">
        <f>+Help_FC!$G348*Help_FC!AE348</f>
        <v>48.615916955017298</v>
      </c>
      <c r="AL348" s="2">
        <f>+Help_FC!$G348*Help_FC!AF348</f>
        <v>20.138408304498267</v>
      </c>
      <c r="AM348" s="2">
        <f>+Help_FC!$G348*Help_FC!AG348</f>
        <v>14.463667820069203</v>
      </c>
      <c r="AN348" s="2">
        <f>+Help_FC!$G348*Help_FC!AH348</f>
        <v>29.927335640138409</v>
      </c>
      <c r="AO348" s="2">
        <f>+Help_FC!$G348*Help_FC!AI348</f>
        <v>123.69965397923873</v>
      </c>
      <c r="AP348" s="2">
        <f>+Help_FC!$G348*Help_FC!AJ348</f>
        <v>13.462048169318861</v>
      </c>
      <c r="AQ348" s="2">
        <f>+Help_FC!$G348*Help_FC!AK348</f>
        <v>262.69276838750159</v>
      </c>
      <c r="AR348" s="1478">
        <f>+Help_FC!$G348*Help_FC!AL348</f>
        <v>37.050173010380618</v>
      </c>
      <c r="AS348" s="1478">
        <f>+Help_FC!$G348*Help_FC!AM348</f>
        <v>9.7577854671280271</v>
      </c>
      <c r="AT348" s="2">
        <f>+Help_FC!$G348*Help_FC!AN348</f>
        <v>45.813148788927329</v>
      </c>
      <c r="AV348" s="5">
        <v>1</v>
      </c>
    </row>
    <row r="349" spans="1:48" x14ac:dyDescent="0.2">
      <c r="A349" s="1">
        <v>45273</v>
      </c>
      <c r="B349" s="2">
        <f>+Help_FC!$G349*Help_FC!I349</f>
        <v>690.51903114186848</v>
      </c>
      <c r="C349" s="2">
        <f>+Help_FC!$G349*Help_FC!J349</f>
        <v>443.73702422145323</v>
      </c>
      <c r="D349" s="2">
        <f>+Help_FC!$G349*Help_FC!K349</f>
        <v>63.079584775086495</v>
      </c>
      <c r="E349" s="2">
        <f>+Help_FC!$G349*Help_FC!L349</f>
        <v>99.723183391003445</v>
      </c>
      <c r="F349" s="2">
        <f>+Help_FC!$G349*Help_FC!M349</f>
        <v>320.34602076124565</v>
      </c>
      <c r="G349" s="2">
        <f>+Help_FC!$G349*Help_FC!N349</f>
        <v>319.72318339100343</v>
      </c>
      <c r="H349" s="1478">
        <f>24*Help_FC!R349/Help_FC!$Q349</f>
        <v>251.90322580645162</v>
      </c>
      <c r="I349" s="1478">
        <f>24*Help_FC!S349/Help_FC!$Q349</f>
        <v>328.82790322580655</v>
      </c>
      <c r="J349" s="1478">
        <f>24*Help_FC!T349/Help_FC!$Q349</f>
        <v>16.372903225806454</v>
      </c>
      <c r="K349" s="1478">
        <f>24*Help_FC!U349/Help_FC!$Q349</f>
        <v>11.507741935483871</v>
      </c>
      <c r="L349" s="1478">
        <f>24*Help_FC!V349/Help_FC!$Q349</f>
        <v>3.6949032258064514</v>
      </c>
      <c r="M349" s="1478">
        <f>24*Help_FC!W349/Help_FC!$Q349</f>
        <v>277.52054838709677</v>
      </c>
      <c r="N349" s="2">
        <f>100*Help_FC!H349</f>
        <v>100</v>
      </c>
      <c r="O349" s="2">
        <f t="shared" si="9"/>
        <v>690.51903114186848</v>
      </c>
      <c r="P349" s="2">
        <f t="shared" si="9"/>
        <v>443.73702422145323</v>
      </c>
      <c r="Q349" s="2">
        <f t="shared" si="9"/>
        <v>63.079584775086495</v>
      </c>
      <c r="R349" s="2">
        <f t="shared" si="8"/>
        <v>99.723183391003445</v>
      </c>
      <c r="S349" s="2">
        <f t="shared" si="8"/>
        <v>320.34602076124565</v>
      </c>
      <c r="T349" s="2">
        <f t="shared" si="8"/>
        <v>319.72318339100343</v>
      </c>
      <c r="U349" s="1478">
        <f t="shared" si="8"/>
        <v>251.90322580645162</v>
      </c>
      <c r="V349" s="1478">
        <f t="shared" si="8"/>
        <v>328.82790322580655</v>
      </c>
      <c r="W349" s="1478">
        <f t="shared" si="8"/>
        <v>16.372903225806454</v>
      </c>
      <c r="X349" s="1478">
        <f t="shared" si="11"/>
        <v>11.507741935483871</v>
      </c>
      <c r="Y349" s="1478">
        <f t="shared" si="11"/>
        <v>3.6949032258064514</v>
      </c>
      <c r="Z349" s="1478">
        <f t="shared" si="11"/>
        <v>277.52054838709677</v>
      </c>
      <c r="AA349" s="2">
        <f t="shared" si="10"/>
        <v>100</v>
      </c>
      <c r="AC349" s="878">
        <v>1</v>
      </c>
      <c r="AE349" s="2">
        <f>+Help_FC!$G349*Help_FC!Y349</f>
        <v>345.88235294117641</v>
      </c>
      <c r="AF349" s="2">
        <f>+Help_FC!$G349*Help_FC!Z349</f>
        <v>97.854671280276804</v>
      </c>
      <c r="AG349" s="2">
        <f>+Help_FC!$G349*Help_FC!AA349</f>
        <v>0</v>
      </c>
      <c r="AH349" s="2">
        <f>+Help_FC!$G349*Help_FC!AB349</f>
        <v>162.80276816608995</v>
      </c>
      <c r="AI349" s="2">
        <f>+Help_FC!$G349*Help_FC!AC349</f>
        <v>83.979238754325252</v>
      </c>
      <c r="AJ349" s="2">
        <f>+Help_FC!$G349*Help_FC!AD349</f>
        <v>43.861662519031128</v>
      </c>
      <c r="AK349" s="2">
        <f>+Help_FC!$G349*Help_FC!AE349</f>
        <v>48.615916955017298</v>
      </c>
      <c r="AL349" s="2">
        <f>+Help_FC!$G349*Help_FC!AF349</f>
        <v>20.138408304498267</v>
      </c>
      <c r="AM349" s="2">
        <f>+Help_FC!$G349*Help_FC!AG349</f>
        <v>14.463667820069203</v>
      </c>
      <c r="AN349" s="2">
        <f>+Help_FC!$G349*Help_FC!AH349</f>
        <v>29.927335640138409</v>
      </c>
      <c r="AO349" s="2">
        <f>+Help_FC!$G349*Help_FC!AI349</f>
        <v>123.69965397923873</v>
      </c>
      <c r="AP349" s="2">
        <f>+Help_FC!$G349*Help_FC!AJ349</f>
        <v>13.462048169318861</v>
      </c>
      <c r="AQ349" s="2">
        <f>+Help_FC!$G349*Help_FC!AK349</f>
        <v>262.69276838750159</v>
      </c>
      <c r="AR349" s="1478">
        <f>+Help_FC!$G349*Help_FC!AL349</f>
        <v>37.050173010380618</v>
      </c>
      <c r="AS349" s="1478">
        <f>+Help_FC!$G349*Help_FC!AM349</f>
        <v>9.7577854671280271</v>
      </c>
      <c r="AT349" s="2">
        <f>+Help_FC!$G349*Help_FC!AN349</f>
        <v>45.813148788927329</v>
      </c>
      <c r="AV349" s="5">
        <v>1</v>
      </c>
    </row>
    <row r="350" spans="1:48" x14ac:dyDescent="0.2">
      <c r="A350" s="1">
        <v>45274</v>
      </c>
      <c r="B350" s="2">
        <f>+Help_FC!$G350*Help_FC!I350</f>
        <v>690.51903114186848</v>
      </c>
      <c r="C350" s="2">
        <f>+Help_FC!$G350*Help_FC!J350</f>
        <v>443.73702422145323</v>
      </c>
      <c r="D350" s="2">
        <f>+Help_FC!$G350*Help_FC!K350</f>
        <v>63.079584775086495</v>
      </c>
      <c r="E350" s="2">
        <f>+Help_FC!$G350*Help_FC!L350</f>
        <v>99.723183391003445</v>
      </c>
      <c r="F350" s="2">
        <f>+Help_FC!$G350*Help_FC!M350</f>
        <v>320.34602076124565</v>
      </c>
      <c r="G350" s="2">
        <f>+Help_FC!$G350*Help_FC!N350</f>
        <v>319.72318339100343</v>
      </c>
      <c r="H350" s="1478">
        <f>24*Help_FC!R350/Help_FC!$Q350</f>
        <v>251.90322580645162</v>
      </c>
      <c r="I350" s="1478">
        <f>24*Help_FC!S350/Help_FC!$Q350</f>
        <v>328.82790322580655</v>
      </c>
      <c r="J350" s="1478">
        <f>24*Help_FC!T350/Help_FC!$Q350</f>
        <v>16.372903225806454</v>
      </c>
      <c r="K350" s="1478">
        <f>24*Help_FC!U350/Help_FC!$Q350</f>
        <v>11.507741935483871</v>
      </c>
      <c r="L350" s="1478">
        <f>24*Help_FC!V350/Help_FC!$Q350</f>
        <v>3.6949032258064514</v>
      </c>
      <c r="M350" s="1478">
        <f>24*Help_FC!W350/Help_FC!$Q350</f>
        <v>277.52054838709677</v>
      </c>
      <c r="N350" s="2">
        <f>100*Help_FC!H350</f>
        <v>100</v>
      </c>
      <c r="O350" s="2">
        <f t="shared" si="9"/>
        <v>690.51903114186848</v>
      </c>
      <c r="P350" s="2">
        <f t="shared" si="9"/>
        <v>443.73702422145323</v>
      </c>
      <c r="Q350" s="2">
        <f t="shared" si="9"/>
        <v>63.079584775086495</v>
      </c>
      <c r="R350" s="2">
        <f t="shared" si="8"/>
        <v>99.723183391003445</v>
      </c>
      <c r="S350" s="2">
        <f t="shared" si="8"/>
        <v>320.34602076124565</v>
      </c>
      <c r="T350" s="2">
        <f t="shared" si="8"/>
        <v>319.72318339100343</v>
      </c>
      <c r="U350" s="1478">
        <f t="shared" si="8"/>
        <v>251.90322580645162</v>
      </c>
      <c r="V350" s="1478">
        <f t="shared" si="8"/>
        <v>328.82790322580655</v>
      </c>
      <c r="W350" s="1478">
        <f t="shared" si="8"/>
        <v>16.372903225806454</v>
      </c>
      <c r="X350" s="1478">
        <f t="shared" si="11"/>
        <v>11.507741935483871</v>
      </c>
      <c r="Y350" s="1478">
        <f t="shared" si="11"/>
        <v>3.6949032258064514</v>
      </c>
      <c r="Z350" s="1478">
        <f t="shared" si="11"/>
        <v>277.52054838709677</v>
      </c>
      <c r="AA350" s="2">
        <f t="shared" si="10"/>
        <v>100</v>
      </c>
      <c r="AC350" s="878">
        <v>1</v>
      </c>
      <c r="AE350" s="2">
        <f>+Help_FC!$G350*Help_FC!Y350</f>
        <v>345.88235294117641</v>
      </c>
      <c r="AF350" s="2">
        <f>+Help_FC!$G350*Help_FC!Z350</f>
        <v>97.854671280276804</v>
      </c>
      <c r="AG350" s="2">
        <f>+Help_FC!$G350*Help_FC!AA350</f>
        <v>0</v>
      </c>
      <c r="AH350" s="2">
        <f>+Help_FC!$G350*Help_FC!AB350</f>
        <v>162.80276816608995</v>
      </c>
      <c r="AI350" s="2">
        <f>+Help_FC!$G350*Help_FC!AC350</f>
        <v>83.979238754325252</v>
      </c>
      <c r="AJ350" s="2">
        <f>+Help_FC!$G350*Help_FC!AD350</f>
        <v>43.861662519031128</v>
      </c>
      <c r="AK350" s="2">
        <f>+Help_FC!$G350*Help_FC!AE350</f>
        <v>48.615916955017298</v>
      </c>
      <c r="AL350" s="2">
        <f>+Help_FC!$G350*Help_FC!AF350</f>
        <v>20.138408304498267</v>
      </c>
      <c r="AM350" s="2">
        <f>+Help_FC!$G350*Help_FC!AG350</f>
        <v>14.463667820069203</v>
      </c>
      <c r="AN350" s="2">
        <f>+Help_FC!$G350*Help_FC!AH350</f>
        <v>29.927335640138409</v>
      </c>
      <c r="AO350" s="2">
        <f>+Help_FC!$G350*Help_FC!AI350</f>
        <v>123.69965397923873</v>
      </c>
      <c r="AP350" s="2">
        <f>+Help_FC!$G350*Help_FC!AJ350</f>
        <v>13.462048169318861</v>
      </c>
      <c r="AQ350" s="2">
        <f>+Help_FC!$G350*Help_FC!AK350</f>
        <v>262.69276838750159</v>
      </c>
      <c r="AR350" s="1478">
        <f>+Help_FC!$G350*Help_FC!AL350</f>
        <v>37.050173010380618</v>
      </c>
      <c r="AS350" s="1478">
        <f>+Help_FC!$G350*Help_FC!AM350</f>
        <v>9.7577854671280271</v>
      </c>
      <c r="AT350" s="2">
        <f>+Help_FC!$G350*Help_FC!AN350</f>
        <v>45.813148788927329</v>
      </c>
      <c r="AV350" s="5">
        <v>1</v>
      </c>
    </row>
    <row r="351" spans="1:48" x14ac:dyDescent="0.2">
      <c r="A351" s="1">
        <v>45275</v>
      </c>
      <c r="B351" s="2">
        <f>+Help_FC!$G351*Help_FC!I351</f>
        <v>690.51903114186848</v>
      </c>
      <c r="C351" s="2">
        <f>+Help_FC!$G351*Help_FC!J351</f>
        <v>443.73702422145323</v>
      </c>
      <c r="D351" s="2">
        <f>+Help_FC!$G351*Help_FC!K351</f>
        <v>63.079584775086495</v>
      </c>
      <c r="E351" s="2">
        <f>+Help_FC!$G351*Help_FC!L351</f>
        <v>99.723183391003445</v>
      </c>
      <c r="F351" s="2">
        <f>+Help_FC!$G351*Help_FC!M351</f>
        <v>320.34602076124565</v>
      </c>
      <c r="G351" s="2">
        <f>+Help_FC!$G351*Help_FC!N351</f>
        <v>319.72318339100343</v>
      </c>
      <c r="H351" s="1478">
        <f>24*Help_FC!R351/Help_FC!$Q351</f>
        <v>251.90322580645162</v>
      </c>
      <c r="I351" s="1478">
        <f>24*Help_FC!S351/Help_FC!$Q351</f>
        <v>328.82790322580655</v>
      </c>
      <c r="J351" s="1478">
        <f>24*Help_FC!T351/Help_FC!$Q351</f>
        <v>16.372903225806454</v>
      </c>
      <c r="K351" s="1478">
        <f>24*Help_FC!U351/Help_FC!$Q351</f>
        <v>11.507741935483871</v>
      </c>
      <c r="L351" s="1478">
        <f>24*Help_FC!V351/Help_FC!$Q351</f>
        <v>3.6949032258064514</v>
      </c>
      <c r="M351" s="1478">
        <f>24*Help_FC!W351/Help_FC!$Q351</f>
        <v>277.52054838709677</v>
      </c>
      <c r="N351" s="2">
        <f>100*Help_FC!H351</f>
        <v>100</v>
      </c>
      <c r="O351" s="2">
        <f t="shared" si="9"/>
        <v>690.51903114186848</v>
      </c>
      <c r="P351" s="2">
        <f t="shared" si="9"/>
        <v>443.73702422145323</v>
      </c>
      <c r="Q351" s="2">
        <f t="shared" si="9"/>
        <v>63.079584775086495</v>
      </c>
      <c r="R351" s="2">
        <f t="shared" si="8"/>
        <v>99.723183391003445</v>
      </c>
      <c r="S351" s="2">
        <f t="shared" si="8"/>
        <v>320.34602076124565</v>
      </c>
      <c r="T351" s="2">
        <f t="shared" si="8"/>
        <v>319.72318339100343</v>
      </c>
      <c r="U351" s="1478">
        <f t="shared" si="8"/>
        <v>251.90322580645162</v>
      </c>
      <c r="V351" s="1478">
        <f t="shared" si="8"/>
        <v>328.82790322580655</v>
      </c>
      <c r="W351" s="1478">
        <f t="shared" si="8"/>
        <v>16.372903225806454</v>
      </c>
      <c r="X351" s="1478">
        <f t="shared" si="11"/>
        <v>11.507741935483871</v>
      </c>
      <c r="Y351" s="1478">
        <f t="shared" si="11"/>
        <v>3.6949032258064514</v>
      </c>
      <c r="Z351" s="1478">
        <f t="shared" si="11"/>
        <v>277.52054838709677</v>
      </c>
      <c r="AA351" s="2">
        <f t="shared" si="10"/>
        <v>100</v>
      </c>
      <c r="AC351" s="878">
        <v>1</v>
      </c>
      <c r="AE351" s="2">
        <f>+Help_FC!$G351*Help_FC!Y351</f>
        <v>345.88235294117641</v>
      </c>
      <c r="AF351" s="2">
        <f>+Help_FC!$G351*Help_FC!Z351</f>
        <v>97.854671280276804</v>
      </c>
      <c r="AG351" s="2">
        <f>+Help_FC!$G351*Help_FC!AA351</f>
        <v>0</v>
      </c>
      <c r="AH351" s="2">
        <f>+Help_FC!$G351*Help_FC!AB351</f>
        <v>162.80276816608995</v>
      </c>
      <c r="AI351" s="2">
        <f>+Help_FC!$G351*Help_FC!AC351</f>
        <v>83.979238754325252</v>
      </c>
      <c r="AJ351" s="2">
        <f>+Help_FC!$G351*Help_FC!AD351</f>
        <v>43.861662519031128</v>
      </c>
      <c r="AK351" s="2">
        <f>+Help_FC!$G351*Help_FC!AE351</f>
        <v>48.615916955017298</v>
      </c>
      <c r="AL351" s="2">
        <f>+Help_FC!$G351*Help_FC!AF351</f>
        <v>20.138408304498267</v>
      </c>
      <c r="AM351" s="2">
        <f>+Help_FC!$G351*Help_FC!AG351</f>
        <v>14.463667820069203</v>
      </c>
      <c r="AN351" s="2">
        <f>+Help_FC!$G351*Help_FC!AH351</f>
        <v>29.927335640138409</v>
      </c>
      <c r="AO351" s="2">
        <f>+Help_FC!$G351*Help_FC!AI351</f>
        <v>123.69965397923873</v>
      </c>
      <c r="AP351" s="2">
        <f>+Help_FC!$G351*Help_FC!AJ351</f>
        <v>13.462048169318861</v>
      </c>
      <c r="AQ351" s="2">
        <f>+Help_FC!$G351*Help_FC!AK351</f>
        <v>262.69276838750159</v>
      </c>
      <c r="AR351" s="1478">
        <f>+Help_FC!$G351*Help_FC!AL351</f>
        <v>37.050173010380618</v>
      </c>
      <c r="AS351" s="1478">
        <f>+Help_FC!$G351*Help_FC!AM351</f>
        <v>9.7577854671280271</v>
      </c>
      <c r="AT351" s="2">
        <f>+Help_FC!$G351*Help_FC!AN351</f>
        <v>45.813148788927329</v>
      </c>
      <c r="AV351" s="5">
        <v>1</v>
      </c>
    </row>
    <row r="352" spans="1:48" x14ac:dyDescent="0.2">
      <c r="A352" s="1">
        <v>45276</v>
      </c>
      <c r="B352" s="2">
        <f>+Help_FC!$G352*Help_FC!I352</f>
        <v>690.51903114186848</v>
      </c>
      <c r="C352" s="2">
        <f>+Help_FC!$G352*Help_FC!J352</f>
        <v>443.73702422145323</v>
      </c>
      <c r="D352" s="2">
        <f>+Help_FC!$G352*Help_FC!K352</f>
        <v>63.079584775086495</v>
      </c>
      <c r="E352" s="2">
        <f>+Help_FC!$G352*Help_FC!L352</f>
        <v>99.723183391003445</v>
      </c>
      <c r="F352" s="2">
        <f>+Help_FC!$G352*Help_FC!M352</f>
        <v>320.34602076124565</v>
      </c>
      <c r="G352" s="2">
        <f>+Help_FC!$G352*Help_FC!N352</f>
        <v>319.72318339100343</v>
      </c>
      <c r="H352" s="1478">
        <f>24*Help_FC!R352/Help_FC!$Q352</f>
        <v>251.90322580645162</v>
      </c>
      <c r="I352" s="1478">
        <f>24*Help_FC!S352/Help_FC!$Q352</f>
        <v>328.82790322580655</v>
      </c>
      <c r="J352" s="1478">
        <f>24*Help_FC!T352/Help_FC!$Q352</f>
        <v>16.372903225806454</v>
      </c>
      <c r="K352" s="1478">
        <f>24*Help_FC!U352/Help_FC!$Q352</f>
        <v>11.507741935483871</v>
      </c>
      <c r="L352" s="1478">
        <f>24*Help_FC!V352/Help_FC!$Q352</f>
        <v>3.6949032258064514</v>
      </c>
      <c r="M352" s="1478">
        <f>24*Help_FC!W352/Help_FC!$Q352</f>
        <v>277.52054838709677</v>
      </c>
      <c r="N352" s="2">
        <f>100*Help_FC!H352</f>
        <v>100</v>
      </c>
      <c r="O352" s="2">
        <f t="shared" si="9"/>
        <v>690.51903114186848</v>
      </c>
      <c r="P352" s="2">
        <f t="shared" si="9"/>
        <v>443.73702422145323</v>
      </c>
      <c r="Q352" s="2">
        <f t="shared" si="9"/>
        <v>63.079584775086495</v>
      </c>
      <c r="R352" s="2">
        <f t="shared" si="8"/>
        <v>99.723183391003445</v>
      </c>
      <c r="S352" s="2">
        <f t="shared" si="8"/>
        <v>320.34602076124565</v>
      </c>
      <c r="T352" s="2">
        <f t="shared" si="8"/>
        <v>319.72318339100343</v>
      </c>
      <c r="U352" s="1478">
        <f t="shared" si="8"/>
        <v>251.90322580645162</v>
      </c>
      <c r="V352" s="1478">
        <f t="shared" si="8"/>
        <v>328.82790322580655</v>
      </c>
      <c r="W352" s="1478">
        <f t="shared" si="8"/>
        <v>16.372903225806454</v>
      </c>
      <c r="X352" s="1478">
        <f t="shared" si="11"/>
        <v>11.507741935483871</v>
      </c>
      <c r="Y352" s="1478">
        <f t="shared" si="11"/>
        <v>3.6949032258064514</v>
      </c>
      <c r="Z352" s="1478">
        <f t="shared" si="11"/>
        <v>277.52054838709677</v>
      </c>
      <c r="AA352" s="2">
        <f t="shared" si="10"/>
        <v>100</v>
      </c>
      <c r="AC352" s="878">
        <v>1</v>
      </c>
      <c r="AE352" s="2">
        <f>+Help_FC!$G352*Help_FC!Y352</f>
        <v>345.88235294117641</v>
      </c>
      <c r="AF352" s="2">
        <f>+Help_FC!$G352*Help_FC!Z352</f>
        <v>97.854671280276804</v>
      </c>
      <c r="AG352" s="2">
        <f>+Help_FC!$G352*Help_FC!AA352</f>
        <v>0</v>
      </c>
      <c r="AH352" s="2">
        <f>+Help_FC!$G352*Help_FC!AB352</f>
        <v>162.80276816608995</v>
      </c>
      <c r="AI352" s="2">
        <f>+Help_FC!$G352*Help_FC!AC352</f>
        <v>83.979238754325252</v>
      </c>
      <c r="AJ352" s="2">
        <f>+Help_FC!$G352*Help_FC!AD352</f>
        <v>43.861662519031128</v>
      </c>
      <c r="AK352" s="2">
        <f>+Help_FC!$G352*Help_FC!AE352</f>
        <v>48.615916955017298</v>
      </c>
      <c r="AL352" s="2">
        <f>+Help_FC!$G352*Help_FC!AF352</f>
        <v>20.138408304498267</v>
      </c>
      <c r="AM352" s="2">
        <f>+Help_FC!$G352*Help_FC!AG352</f>
        <v>14.463667820069203</v>
      </c>
      <c r="AN352" s="2">
        <f>+Help_FC!$G352*Help_FC!AH352</f>
        <v>29.927335640138409</v>
      </c>
      <c r="AO352" s="2">
        <f>+Help_FC!$G352*Help_FC!AI352</f>
        <v>123.69965397923873</v>
      </c>
      <c r="AP352" s="2">
        <f>+Help_FC!$G352*Help_FC!AJ352</f>
        <v>13.462048169318861</v>
      </c>
      <c r="AQ352" s="2">
        <f>+Help_FC!$G352*Help_FC!AK352</f>
        <v>262.69276838750159</v>
      </c>
      <c r="AR352" s="1478">
        <f>+Help_FC!$G352*Help_FC!AL352</f>
        <v>37.050173010380618</v>
      </c>
      <c r="AS352" s="1478">
        <f>+Help_FC!$G352*Help_FC!AM352</f>
        <v>9.7577854671280271</v>
      </c>
      <c r="AT352" s="2">
        <f>+Help_FC!$G352*Help_FC!AN352</f>
        <v>45.813148788927329</v>
      </c>
      <c r="AV352" s="5">
        <v>1</v>
      </c>
    </row>
    <row r="353" spans="1:48" x14ac:dyDescent="0.2">
      <c r="A353" s="1">
        <v>45277</v>
      </c>
      <c r="B353" s="2">
        <f>+Help_FC!$G353*Help_FC!I353</f>
        <v>690.51903114186848</v>
      </c>
      <c r="C353" s="2">
        <f>+Help_FC!$G353*Help_FC!J353</f>
        <v>443.73702422145323</v>
      </c>
      <c r="D353" s="2">
        <f>+Help_FC!$G353*Help_FC!K353</f>
        <v>63.079584775086495</v>
      </c>
      <c r="E353" s="2">
        <f>+Help_FC!$G353*Help_FC!L353</f>
        <v>99.723183391003445</v>
      </c>
      <c r="F353" s="2">
        <f>+Help_FC!$G353*Help_FC!M353</f>
        <v>320.34602076124565</v>
      </c>
      <c r="G353" s="2">
        <f>+Help_FC!$G353*Help_FC!N353</f>
        <v>319.72318339100343</v>
      </c>
      <c r="H353" s="1478">
        <f>24*Help_FC!R353/Help_FC!$Q353</f>
        <v>251.90322580645162</v>
      </c>
      <c r="I353" s="1478">
        <f>24*Help_FC!S353/Help_FC!$Q353</f>
        <v>328.82790322580655</v>
      </c>
      <c r="J353" s="1478">
        <f>24*Help_FC!T353/Help_FC!$Q353</f>
        <v>16.372903225806454</v>
      </c>
      <c r="K353" s="1478">
        <f>24*Help_FC!U353/Help_FC!$Q353</f>
        <v>11.507741935483871</v>
      </c>
      <c r="L353" s="1478">
        <f>24*Help_FC!V353/Help_FC!$Q353</f>
        <v>3.6949032258064514</v>
      </c>
      <c r="M353" s="1478">
        <f>24*Help_FC!W353/Help_FC!$Q353</f>
        <v>277.52054838709677</v>
      </c>
      <c r="N353" s="2">
        <f>100*Help_FC!H353</f>
        <v>100</v>
      </c>
      <c r="O353" s="2">
        <f t="shared" si="9"/>
        <v>690.51903114186848</v>
      </c>
      <c r="P353" s="2">
        <f t="shared" si="9"/>
        <v>443.73702422145323</v>
      </c>
      <c r="Q353" s="2">
        <f t="shared" si="9"/>
        <v>63.079584775086495</v>
      </c>
      <c r="R353" s="2">
        <f t="shared" si="8"/>
        <v>99.723183391003445</v>
      </c>
      <c r="S353" s="2">
        <f t="shared" si="8"/>
        <v>320.34602076124565</v>
      </c>
      <c r="T353" s="2">
        <f t="shared" si="8"/>
        <v>319.72318339100343</v>
      </c>
      <c r="U353" s="1478">
        <f t="shared" si="8"/>
        <v>251.90322580645162</v>
      </c>
      <c r="V353" s="1478">
        <f t="shared" si="8"/>
        <v>328.82790322580655</v>
      </c>
      <c r="W353" s="1478">
        <f t="shared" si="8"/>
        <v>16.372903225806454</v>
      </c>
      <c r="X353" s="1478">
        <f t="shared" si="11"/>
        <v>11.507741935483871</v>
      </c>
      <c r="Y353" s="1478">
        <f t="shared" si="11"/>
        <v>3.6949032258064514</v>
      </c>
      <c r="Z353" s="1478">
        <f t="shared" si="11"/>
        <v>277.52054838709677</v>
      </c>
      <c r="AA353" s="2">
        <f t="shared" si="10"/>
        <v>100</v>
      </c>
      <c r="AC353" s="878">
        <v>1</v>
      </c>
      <c r="AE353" s="2">
        <f>+Help_FC!$G353*Help_FC!Y353</f>
        <v>345.88235294117641</v>
      </c>
      <c r="AF353" s="2">
        <f>+Help_FC!$G353*Help_FC!Z353</f>
        <v>97.854671280276804</v>
      </c>
      <c r="AG353" s="2">
        <f>+Help_FC!$G353*Help_FC!AA353</f>
        <v>0</v>
      </c>
      <c r="AH353" s="2">
        <f>+Help_FC!$G353*Help_FC!AB353</f>
        <v>162.80276816608995</v>
      </c>
      <c r="AI353" s="2">
        <f>+Help_FC!$G353*Help_FC!AC353</f>
        <v>83.979238754325252</v>
      </c>
      <c r="AJ353" s="2">
        <f>+Help_FC!$G353*Help_FC!AD353</f>
        <v>43.861662519031128</v>
      </c>
      <c r="AK353" s="2">
        <f>+Help_FC!$G353*Help_FC!AE353</f>
        <v>48.615916955017298</v>
      </c>
      <c r="AL353" s="2">
        <f>+Help_FC!$G353*Help_FC!AF353</f>
        <v>20.138408304498267</v>
      </c>
      <c r="AM353" s="2">
        <f>+Help_FC!$G353*Help_FC!AG353</f>
        <v>14.463667820069203</v>
      </c>
      <c r="AN353" s="2">
        <f>+Help_FC!$G353*Help_FC!AH353</f>
        <v>29.927335640138409</v>
      </c>
      <c r="AO353" s="2">
        <f>+Help_FC!$G353*Help_FC!AI353</f>
        <v>123.69965397923873</v>
      </c>
      <c r="AP353" s="2">
        <f>+Help_FC!$G353*Help_FC!AJ353</f>
        <v>13.462048169318861</v>
      </c>
      <c r="AQ353" s="2">
        <f>+Help_FC!$G353*Help_FC!AK353</f>
        <v>262.69276838750159</v>
      </c>
      <c r="AR353" s="1478">
        <f>+Help_FC!$G353*Help_FC!AL353</f>
        <v>37.050173010380618</v>
      </c>
      <c r="AS353" s="1478">
        <f>+Help_FC!$G353*Help_FC!AM353</f>
        <v>9.7577854671280271</v>
      </c>
      <c r="AT353" s="2">
        <f>+Help_FC!$G353*Help_FC!AN353</f>
        <v>45.813148788927329</v>
      </c>
      <c r="AV353" s="5">
        <v>1</v>
      </c>
    </row>
    <row r="354" spans="1:48" x14ac:dyDescent="0.2">
      <c r="A354" s="1">
        <v>45278</v>
      </c>
      <c r="B354" s="2">
        <f>+Help_FC!$G354*Help_FC!I354</f>
        <v>632.97577854671272</v>
      </c>
      <c r="C354" s="2">
        <f>+Help_FC!$G354*Help_FC!J354</f>
        <v>406.75893886966549</v>
      </c>
      <c r="D354" s="2">
        <f>+Help_FC!$G354*Help_FC!K354</f>
        <v>57.822952710495962</v>
      </c>
      <c r="E354" s="2">
        <f>+Help_FC!$G354*Help_FC!L354</f>
        <v>91.412918108419831</v>
      </c>
      <c r="F354" s="2">
        <f>+Help_FC!$G354*Help_FC!M354</f>
        <v>293.65051903114187</v>
      </c>
      <c r="G354" s="2">
        <f>+Help_FC!$G354*Help_FC!N354</f>
        <v>293.07958477508646</v>
      </c>
      <c r="H354" s="1478">
        <f>24*Help_FC!R354/Help_FC!$Q354</f>
        <v>251.90322580645162</v>
      </c>
      <c r="I354" s="1478">
        <f>24*Help_FC!S354/Help_FC!$Q354</f>
        <v>328.82790322580655</v>
      </c>
      <c r="J354" s="1478">
        <f>24*Help_FC!T354/Help_FC!$Q354</f>
        <v>16.372903225806454</v>
      </c>
      <c r="K354" s="1478">
        <f>24*Help_FC!U354/Help_FC!$Q354</f>
        <v>11.507741935483871</v>
      </c>
      <c r="L354" s="1478">
        <f>24*Help_FC!V354/Help_FC!$Q354</f>
        <v>3.6949032258064514</v>
      </c>
      <c r="M354" s="1478">
        <f>24*Help_FC!W354/Help_FC!$Q354</f>
        <v>277.52054838709677</v>
      </c>
      <c r="N354" s="2">
        <f>100*Help_FC!H354</f>
        <v>91.666666666666657</v>
      </c>
      <c r="O354" s="2">
        <f t="shared" si="9"/>
        <v>632.97577854671272</v>
      </c>
      <c r="P354" s="2">
        <f t="shared" si="9"/>
        <v>406.75893886966549</v>
      </c>
      <c r="Q354" s="2">
        <f t="shared" si="9"/>
        <v>57.822952710495962</v>
      </c>
      <c r="R354" s="2">
        <f t="shared" si="8"/>
        <v>91.412918108419831</v>
      </c>
      <c r="S354" s="2">
        <f t="shared" si="8"/>
        <v>293.65051903114187</v>
      </c>
      <c r="T354" s="2">
        <f t="shared" si="8"/>
        <v>293.07958477508646</v>
      </c>
      <c r="U354" s="1478">
        <f t="shared" si="8"/>
        <v>251.90322580645162</v>
      </c>
      <c r="V354" s="1478">
        <f t="shared" si="8"/>
        <v>328.82790322580655</v>
      </c>
      <c r="W354" s="1478">
        <f t="shared" si="8"/>
        <v>16.372903225806454</v>
      </c>
      <c r="X354" s="1478">
        <f t="shared" si="11"/>
        <v>11.507741935483871</v>
      </c>
      <c r="Y354" s="1478">
        <f t="shared" si="11"/>
        <v>3.6949032258064514</v>
      </c>
      <c r="Z354" s="1478">
        <f t="shared" si="11"/>
        <v>277.52054838709677</v>
      </c>
      <c r="AA354" s="2">
        <f t="shared" si="10"/>
        <v>91.666666666666657</v>
      </c>
      <c r="AC354" s="878">
        <v>1</v>
      </c>
      <c r="AE354" s="2">
        <f>+Help_FC!$G354*Help_FC!Y354</f>
        <v>317.05882352941177</v>
      </c>
      <c r="AF354" s="2">
        <f>+Help_FC!$G354*Help_FC!Z354</f>
        <v>89.700115340253745</v>
      </c>
      <c r="AG354" s="2">
        <f>+Help_FC!$G354*Help_FC!AA354</f>
        <v>0</v>
      </c>
      <c r="AH354" s="2">
        <f>+Help_FC!$G354*Help_FC!AB354</f>
        <v>149.2358708189158</v>
      </c>
      <c r="AI354" s="2">
        <f>+Help_FC!$G354*Help_FC!AC354</f>
        <v>76.980968858131476</v>
      </c>
      <c r="AJ354" s="2">
        <f>+Help_FC!$G354*Help_FC!AD354</f>
        <v>40.206523975778538</v>
      </c>
      <c r="AK354" s="2">
        <f>+Help_FC!$G354*Help_FC!AE354</f>
        <v>44.564590542099189</v>
      </c>
      <c r="AL354" s="2">
        <f>+Help_FC!$G354*Help_FC!AF354</f>
        <v>18.460207612456745</v>
      </c>
      <c r="AM354" s="2">
        <f>+Help_FC!$G354*Help_FC!AG354</f>
        <v>13.25836216839677</v>
      </c>
      <c r="AN354" s="2">
        <f>+Help_FC!$G354*Help_FC!AH354</f>
        <v>27.433391003460208</v>
      </c>
      <c r="AO354" s="2">
        <f>+Help_FC!$G354*Help_FC!AI354</f>
        <v>113.39134948096884</v>
      </c>
      <c r="AP354" s="2">
        <f>+Help_FC!$G354*Help_FC!AJ354</f>
        <v>12.340210821875623</v>
      </c>
      <c r="AQ354" s="2">
        <f>+Help_FC!$G354*Help_FC!AK354</f>
        <v>240.80170435520981</v>
      </c>
      <c r="AR354" s="1478">
        <f>+Help_FC!$G354*Help_FC!AL354</f>
        <v>33.962658592848904</v>
      </c>
      <c r="AS354" s="1478">
        <f>+Help_FC!$G354*Help_FC!AM354</f>
        <v>8.9446366782006912</v>
      </c>
      <c r="AT354" s="2">
        <f>+Help_FC!$G354*Help_FC!AN354</f>
        <v>41.995386389850054</v>
      </c>
      <c r="AV354" s="5">
        <v>1</v>
      </c>
    </row>
    <row r="355" spans="1:48" x14ac:dyDescent="0.2">
      <c r="A355" s="1">
        <v>45279</v>
      </c>
      <c r="B355" s="2">
        <f>+Help_FC!$G355*Help_FC!I355</f>
        <v>0</v>
      </c>
      <c r="C355" s="2">
        <f>+Help_FC!$G355*Help_FC!J355</f>
        <v>0</v>
      </c>
      <c r="D355" s="2">
        <f>+Help_FC!$G355*Help_FC!K355</f>
        <v>0</v>
      </c>
      <c r="E355" s="2">
        <f>+Help_FC!$G355*Help_FC!L355</f>
        <v>0</v>
      </c>
      <c r="F355" s="2">
        <f>+Help_FC!$G355*Help_FC!M355</f>
        <v>0</v>
      </c>
      <c r="G355" s="2">
        <f>+Help_FC!$G355*Help_FC!N355</f>
        <v>0</v>
      </c>
      <c r="H355" s="1478">
        <f>24*Help_FC!R355/Help_FC!$Q355</f>
        <v>251.90322580645162</v>
      </c>
      <c r="I355" s="1478">
        <f>24*Help_FC!S355/Help_FC!$Q355</f>
        <v>328.82790322580655</v>
      </c>
      <c r="J355" s="1478">
        <f>24*Help_FC!T355/Help_FC!$Q355</f>
        <v>16.372903225806454</v>
      </c>
      <c r="K355" s="1478">
        <f>24*Help_FC!U355/Help_FC!$Q355</f>
        <v>11.507741935483871</v>
      </c>
      <c r="L355" s="1478">
        <f>24*Help_FC!V355/Help_FC!$Q355</f>
        <v>3.6949032258064514</v>
      </c>
      <c r="M355" s="1478">
        <f>24*Help_FC!W355/Help_FC!$Q355</f>
        <v>277.52054838709677</v>
      </c>
      <c r="N355" s="2">
        <f>100*Help_FC!H355</f>
        <v>0</v>
      </c>
      <c r="O355" s="2">
        <f t="shared" si="9"/>
        <v>0</v>
      </c>
      <c r="P355" s="2">
        <f t="shared" si="9"/>
        <v>0</v>
      </c>
      <c r="Q355" s="2">
        <f t="shared" si="9"/>
        <v>0</v>
      </c>
      <c r="R355" s="2">
        <f t="shared" si="8"/>
        <v>0</v>
      </c>
      <c r="S355" s="2">
        <f t="shared" si="8"/>
        <v>0</v>
      </c>
      <c r="T355" s="2">
        <f t="shared" si="8"/>
        <v>0</v>
      </c>
      <c r="U355" s="1478">
        <f t="shared" si="8"/>
        <v>251.90322580645162</v>
      </c>
      <c r="V355" s="1478">
        <f t="shared" si="8"/>
        <v>328.82790322580655</v>
      </c>
      <c r="W355" s="1478">
        <f t="shared" si="8"/>
        <v>16.372903225806454</v>
      </c>
      <c r="X355" s="1478">
        <f t="shared" si="11"/>
        <v>11.507741935483871</v>
      </c>
      <c r="Y355" s="1478">
        <f t="shared" si="11"/>
        <v>3.6949032258064514</v>
      </c>
      <c r="Z355" s="1478">
        <f t="shared" si="11"/>
        <v>277.52054838709677</v>
      </c>
      <c r="AA355" s="2">
        <f t="shared" si="10"/>
        <v>0</v>
      </c>
      <c r="AC355" s="878">
        <v>1</v>
      </c>
      <c r="AE355" s="2">
        <f>+Help_FC!$G355*Help_FC!Y355</f>
        <v>0</v>
      </c>
      <c r="AF355" s="2">
        <f>+Help_FC!$G355*Help_FC!Z355</f>
        <v>0</v>
      </c>
      <c r="AG355" s="2">
        <f>+Help_FC!$G355*Help_FC!AA355</f>
        <v>0</v>
      </c>
      <c r="AH355" s="2">
        <f>+Help_FC!$G355*Help_FC!AB355</f>
        <v>0</v>
      </c>
      <c r="AI355" s="2">
        <f>+Help_FC!$G355*Help_FC!AC355</f>
        <v>0</v>
      </c>
      <c r="AJ355" s="2">
        <f>+Help_FC!$G355*Help_FC!AD355</f>
        <v>0</v>
      </c>
      <c r="AK355" s="2">
        <f>+Help_FC!$G355*Help_FC!AE355</f>
        <v>0</v>
      </c>
      <c r="AL355" s="2">
        <f>+Help_FC!$G355*Help_FC!AF355</f>
        <v>0</v>
      </c>
      <c r="AM355" s="2">
        <f>+Help_FC!$G355*Help_FC!AG355</f>
        <v>0</v>
      </c>
      <c r="AN355" s="2">
        <f>+Help_FC!$G355*Help_FC!AH355</f>
        <v>0</v>
      </c>
      <c r="AO355" s="2">
        <f>+Help_FC!$G355*Help_FC!AI355</f>
        <v>0</v>
      </c>
      <c r="AP355" s="2">
        <f>+Help_FC!$G355*Help_FC!AJ355</f>
        <v>0</v>
      </c>
      <c r="AQ355" s="2">
        <f>+Help_FC!$G355*Help_FC!AK355</f>
        <v>0</v>
      </c>
      <c r="AR355" s="1478">
        <f>+Help_FC!$G355*Help_FC!AL355</f>
        <v>0</v>
      </c>
      <c r="AS355" s="1478">
        <f>+Help_FC!$G355*Help_FC!AM355</f>
        <v>0</v>
      </c>
      <c r="AT355" s="2">
        <f>+Help_FC!$G355*Help_FC!AN355</f>
        <v>0</v>
      </c>
      <c r="AV355" s="5">
        <v>1</v>
      </c>
    </row>
    <row r="356" spans="1:48" x14ac:dyDescent="0.2">
      <c r="A356" s="1">
        <v>45280</v>
      </c>
      <c r="B356" s="2">
        <f>+Help_FC!$G356*Help_FC!I356</f>
        <v>333.75086505190308</v>
      </c>
      <c r="C356" s="2">
        <f>+Help_FC!$G356*Help_FC!J356</f>
        <v>214.47289504036908</v>
      </c>
      <c r="D356" s="2">
        <f>+Help_FC!$G356*Help_FC!K356</f>
        <v>30.488465974625139</v>
      </c>
      <c r="E356" s="2">
        <f>+Help_FC!$G356*Help_FC!L356</f>
        <v>48.199538638985004</v>
      </c>
      <c r="F356" s="2">
        <f>+Help_FC!$G356*Help_FC!M356</f>
        <v>154.83391003460207</v>
      </c>
      <c r="G356" s="2">
        <f>+Help_FC!$G356*Help_FC!N356</f>
        <v>154.53287197231833</v>
      </c>
      <c r="H356" s="1478">
        <f>24*Help_FC!R356/Help_FC!$Q356</f>
        <v>251.90322580645162</v>
      </c>
      <c r="I356" s="1478">
        <f>24*Help_FC!S356/Help_FC!$Q356</f>
        <v>328.82790322580655</v>
      </c>
      <c r="J356" s="1478">
        <f>24*Help_FC!T356/Help_FC!$Q356</f>
        <v>16.372903225806454</v>
      </c>
      <c r="K356" s="1478">
        <f>24*Help_FC!U356/Help_FC!$Q356</f>
        <v>11.507741935483871</v>
      </c>
      <c r="L356" s="1478">
        <f>24*Help_FC!V356/Help_FC!$Q356</f>
        <v>3.6949032258064514</v>
      </c>
      <c r="M356" s="1478">
        <f>24*Help_FC!W356/Help_FC!$Q356</f>
        <v>277.52054838709677</v>
      </c>
      <c r="N356" s="2">
        <f>100*Help_FC!H356</f>
        <v>48.333333333333336</v>
      </c>
      <c r="O356" s="2">
        <f t="shared" si="9"/>
        <v>333.75086505190308</v>
      </c>
      <c r="P356" s="2">
        <f t="shared" si="9"/>
        <v>214.47289504036908</v>
      </c>
      <c r="Q356" s="2">
        <f t="shared" si="9"/>
        <v>30.488465974625139</v>
      </c>
      <c r="R356" s="2">
        <f t="shared" si="8"/>
        <v>48.199538638985004</v>
      </c>
      <c r="S356" s="2">
        <f t="shared" si="8"/>
        <v>154.83391003460207</v>
      </c>
      <c r="T356" s="2">
        <f t="shared" si="8"/>
        <v>154.53287197231833</v>
      </c>
      <c r="U356" s="1478">
        <f t="shared" si="8"/>
        <v>251.90322580645162</v>
      </c>
      <c r="V356" s="1478">
        <f t="shared" si="8"/>
        <v>328.82790322580655</v>
      </c>
      <c r="W356" s="1478">
        <f t="shared" si="8"/>
        <v>16.372903225806454</v>
      </c>
      <c r="X356" s="1478">
        <f t="shared" si="11"/>
        <v>11.507741935483871</v>
      </c>
      <c r="Y356" s="1478">
        <f t="shared" si="11"/>
        <v>3.6949032258064514</v>
      </c>
      <c r="Z356" s="1478">
        <f t="shared" si="11"/>
        <v>277.52054838709677</v>
      </c>
      <c r="AA356" s="2">
        <f t="shared" si="10"/>
        <v>48.333333333333336</v>
      </c>
      <c r="AC356" s="878">
        <v>1</v>
      </c>
      <c r="AE356" s="2">
        <f>+Help_FC!$G356*Help_FC!Y356</f>
        <v>167.17647058823528</v>
      </c>
      <c r="AF356" s="2">
        <f>+Help_FC!$G356*Help_FC!Z356</f>
        <v>47.296424452133792</v>
      </c>
      <c r="AG356" s="2">
        <f>+Help_FC!$G356*Help_FC!AA356</f>
        <v>0</v>
      </c>
      <c r="AH356" s="2">
        <f>+Help_FC!$G356*Help_FC!AB356</f>
        <v>78.688004613610147</v>
      </c>
      <c r="AI356" s="2">
        <f>+Help_FC!$G356*Help_FC!AC356</f>
        <v>40.589965397923869</v>
      </c>
      <c r="AJ356" s="2">
        <f>+Help_FC!$G356*Help_FC!AD356</f>
        <v>21.199803550865045</v>
      </c>
      <c r="AK356" s="2">
        <f>+Help_FC!$G356*Help_FC!AE356</f>
        <v>23.497693194925027</v>
      </c>
      <c r="AL356" s="2">
        <f>+Help_FC!$G356*Help_FC!AF356</f>
        <v>9.7335640138408301</v>
      </c>
      <c r="AM356" s="2">
        <f>+Help_FC!$G356*Help_FC!AG356</f>
        <v>6.9907727797001149</v>
      </c>
      <c r="AN356" s="2">
        <f>+Help_FC!$G356*Help_FC!AH356</f>
        <v>14.464878892733564</v>
      </c>
      <c r="AO356" s="2">
        <f>+Help_FC!$G356*Help_FC!AI356</f>
        <v>59.788166089965387</v>
      </c>
      <c r="AP356" s="2">
        <f>+Help_FC!$G356*Help_FC!AJ356</f>
        <v>6.5066566151707823</v>
      </c>
      <c r="AQ356" s="2">
        <f>+Help_FC!$G356*Help_FC!AK356</f>
        <v>126.96817138729244</v>
      </c>
      <c r="AR356" s="1478">
        <f>+Help_FC!$G356*Help_FC!AL356</f>
        <v>17.907583621683965</v>
      </c>
      <c r="AS356" s="1478">
        <f>+Help_FC!$G356*Help_FC!AM356</f>
        <v>4.7162629757785464</v>
      </c>
      <c r="AT356" s="2">
        <f>+Help_FC!$G356*Help_FC!AN356</f>
        <v>22.143021914648209</v>
      </c>
      <c r="AV356" s="5">
        <v>1</v>
      </c>
    </row>
    <row r="357" spans="1:48" x14ac:dyDescent="0.2">
      <c r="A357" s="1">
        <v>45281</v>
      </c>
      <c r="B357" s="2">
        <f>+Help_FC!$G357*Help_FC!I357</f>
        <v>690.51903114186848</v>
      </c>
      <c r="C357" s="2">
        <f>+Help_FC!$G357*Help_FC!J357</f>
        <v>443.73702422145323</v>
      </c>
      <c r="D357" s="2">
        <f>+Help_FC!$G357*Help_FC!K357</f>
        <v>63.079584775086495</v>
      </c>
      <c r="E357" s="2">
        <f>+Help_FC!$G357*Help_FC!L357</f>
        <v>99.723183391003445</v>
      </c>
      <c r="F357" s="2">
        <f>+Help_FC!$G357*Help_FC!M357</f>
        <v>320.34602076124565</v>
      </c>
      <c r="G357" s="2">
        <f>+Help_FC!$G357*Help_FC!N357</f>
        <v>319.72318339100343</v>
      </c>
      <c r="H357" s="1478">
        <f>24*Help_FC!R357/Help_FC!$Q357</f>
        <v>251.90322580645162</v>
      </c>
      <c r="I357" s="1478">
        <f>24*Help_FC!S357/Help_FC!$Q357</f>
        <v>328.82790322580655</v>
      </c>
      <c r="J357" s="1478">
        <f>24*Help_FC!T357/Help_FC!$Q357</f>
        <v>16.372903225806454</v>
      </c>
      <c r="K357" s="1478">
        <f>24*Help_FC!U357/Help_FC!$Q357</f>
        <v>11.507741935483871</v>
      </c>
      <c r="L357" s="1478">
        <f>24*Help_FC!V357/Help_FC!$Q357</f>
        <v>3.6949032258064514</v>
      </c>
      <c r="M357" s="1478">
        <f>24*Help_FC!W357/Help_FC!$Q357</f>
        <v>277.52054838709677</v>
      </c>
      <c r="N357" s="2">
        <f>100*Help_FC!H357</f>
        <v>100</v>
      </c>
      <c r="O357" s="2">
        <f t="shared" si="9"/>
        <v>690.51903114186848</v>
      </c>
      <c r="P357" s="2">
        <f t="shared" si="9"/>
        <v>443.73702422145323</v>
      </c>
      <c r="Q357" s="2">
        <f t="shared" si="9"/>
        <v>63.079584775086495</v>
      </c>
      <c r="R357" s="2">
        <f t="shared" si="8"/>
        <v>99.723183391003445</v>
      </c>
      <c r="S357" s="2">
        <f t="shared" si="8"/>
        <v>320.34602076124565</v>
      </c>
      <c r="T357" s="2">
        <f t="shared" si="8"/>
        <v>319.72318339100343</v>
      </c>
      <c r="U357" s="1478">
        <f t="shared" si="8"/>
        <v>251.90322580645162</v>
      </c>
      <c r="V357" s="1478">
        <f t="shared" si="8"/>
        <v>328.82790322580655</v>
      </c>
      <c r="W357" s="1478">
        <f t="shared" si="8"/>
        <v>16.372903225806454</v>
      </c>
      <c r="X357" s="1478">
        <f t="shared" si="11"/>
        <v>11.507741935483871</v>
      </c>
      <c r="Y357" s="1478">
        <f t="shared" si="11"/>
        <v>3.6949032258064514</v>
      </c>
      <c r="Z357" s="1478">
        <f t="shared" si="11"/>
        <v>277.52054838709677</v>
      </c>
      <c r="AA357" s="2">
        <f t="shared" si="10"/>
        <v>100</v>
      </c>
      <c r="AC357" s="878">
        <v>1</v>
      </c>
      <c r="AE357" s="2">
        <f>+Help_FC!$G357*Help_FC!Y357</f>
        <v>345.88235294117641</v>
      </c>
      <c r="AF357" s="2">
        <f>+Help_FC!$G357*Help_FC!Z357</f>
        <v>97.854671280276804</v>
      </c>
      <c r="AG357" s="2">
        <f>+Help_FC!$G357*Help_FC!AA357</f>
        <v>0</v>
      </c>
      <c r="AH357" s="2">
        <f>+Help_FC!$G357*Help_FC!AB357</f>
        <v>162.80276816608995</v>
      </c>
      <c r="AI357" s="2">
        <f>+Help_FC!$G357*Help_FC!AC357</f>
        <v>83.979238754325252</v>
      </c>
      <c r="AJ357" s="2">
        <f>+Help_FC!$G357*Help_FC!AD357</f>
        <v>43.861662519031128</v>
      </c>
      <c r="AK357" s="2">
        <f>+Help_FC!$G357*Help_FC!AE357</f>
        <v>48.615916955017298</v>
      </c>
      <c r="AL357" s="2">
        <f>+Help_FC!$G357*Help_FC!AF357</f>
        <v>20.138408304498267</v>
      </c>
      <c r="AM357" s="2">
        <f>+Help_FC!$G357*Help_FC!AG357</f>
        <v>14.463667820069203</v>
      </c>
      <c r="AN357" s="2">
        <f>+Help_FC!$G357*Help_FC!AH357</f>
        <v>29.927335640138409</v>
      </c>
      <c r="AO357" s="2">
        <f>+Help_FC!$G357*Help_FC!AI357</f>
        <v>123.69965397923873</v>
      </c>
      <c r="AP357" s="2">
        <f>+Help_FC!$G357*Help_FC!AJ357</f>
        <v>13.462048169318861</v>
      </c>
      <c r="AQ357" s="2">
        <f>+Help_FC!$G357*Help_FC!AK357</f>
        <v>262.69276838750159</v>
      </c>
      <c r="AR357" s="1478">
        <f>+Help_FC!$G357*Help_FC!AL357</f>
        <v>37.050173010380618</v>
      </c>
      <c r="AS357" s="1478">
        <f>+Help_FC!$G357*Help_FC!AM357</f>
        <v>9.7577854671280271</v>
      </c>
      <c r="AT357" s="2">
        <f>+Help_FC!$G357*Help_FC!AN357</f>
        <v>45.813148788927329</v>
      </c>
      <c r="AV357" s="5">
        <v>1</v>
      </c>
    </row>
    <row r="358" spans="1:48" x14ac:dyDescent="0.2">
      <c r="A358" s="1">
        <v>45282</v>
      </c>
      <c r="B358" s="2">
        <f>+Help_FC!$G358*Help_FC!I358</f>
        <v>690.51903114186848</v>
      </c>
      <c r="C358" s="2">
        <f>+Help_FC!$G358*Help_FC!J358</f>
        <v>443.73702422145323</v>
      </c>
      <c r="D358" s="2">
        <f>+Help_FC!$G358*Help_FC!K358</f>
        <v>63.079584775086495</v>
      </c>
      <c r="E358" s="2">
        <f>+Help_FC!$G358*Help_FC!L358</f>
        <v>99.723183391003445</v>
      </c>
      <c r="F358" s="2">
        <f>+Help_FC!$G358*Help_FC!M358</f>
        <v>320.34602076124565</v>
      </c>
      <c r="G358" s="2">
        <f>+Help_FC!$G358*Help_FC!N358</f>
        <v>319.72318339100343</v>
      </c>
      <c r="H358" s="1478">
        <f>24*Help_FC!R358/Help_FC!$Q358</f>
        <v>251.90322580645162</v>
      </c>
      <c r="I358" s="1478">
        <f>24*Help_FC!S358/Help_FC!$Q358</f>
        <v>328.82790322580655</v>
      </c>
      <c r="J358" s="1478">
        <f>24*Help_FC!T358/Help_FC!$Q358</f>
        <v>16.372903225806454</v>
      </c>
      <c r="K358" s="1478">
        <f>24*Help_FC!U358/Help_FC!$Q358</f>
        <v>11.507741935483871</v>
      </c>
      <c r="L358" s="1478">
        <f>24*Help_FC!V358/Help_FC!$Q358</f>
        <v>3.6949032258064514</v>
      </c>
      <c r="M358" s="1478">
        <f>24*Help_FC!W358/Help_FC!$Q358</f>
        <v>277.52054838709677</v>
      </c>
      <c r="N358" s="2">
        <f>100*Help_FC!H358</f>
        <v>100</v>
      </c>
      <c r="O358" s="2">
        <f t="shared" si="9"/>
        <v>690.51903114186848</v>
      </c>
      <c r="P358" s="2">
        <f t="shared" si="9"/>
        <v>443.73702422145323</v>
      </c>
      <c r="Q358" s="2">
        <f t="shared" si="9"/>
        <v>63.079584775086495</v>
      </c>
      <c r="R358" s="2">
        <f t="shared" si="8"/>
        <v>99.723183391003445</v>
      </c>
      <c r="S358" s="2">
        <f t="shared" si="8"/>
        <v>320.34602076124565</v>
      </c>
      <c r="T358" s="2">
        <f t="shared" si="8"/>
        <v>319.72318339100343</v>
      </c>
      <c r="U358" s="1478">
        <f t="shared" si="8"/>
        <v>251.90322580645162</v>
      </c>
      <c r="V358" s="1478">
        <f t="shared" si="8"/>
        <v>328.82790322580655</v>
      </c>
      <c r="W358" s="1478">
        <f t="shared" si="8"/>
        <v>16.372903225806454</v>
      </c>
      <c r="X358" s="1478">
        <f t="shared" si="11"/>
        <v>11.507741935483871</v>
      </c>
      <c r="Y358" s="1478">
        <f t="shared" si="11"/>
        <v>3.6949032258064514</v>
      </c>
      <c r="Z358" s="1478">
        <f t="shared" si="11"/>
        <v>277.52054838709677</v>
      </c>
      <c r="AA358" s="2">
        <f t="shared" si="10"/>
        <v>100</v>
      </c>
      <c r="AC358" s="878">
        <v>1</v>
      </c>
      <c r="AE358" s="2">
        <f>+Help_FC!$G358*Help_FC!Y358</f>
        <v>345.88235294117641</v>
      </c>
      <c r="AF358" s="2">
        <f>+Help_FC!$G358*Help_FC!Z358</f>
        <v>97.854671280276804</v>
      </c>
      <c r="AG358" s="2">
        <f>+Help_FC!$G358*Help_FC!AA358</f>
        <v>0</v>
      </c>
      <c r="AH358" s="2">
        <f>+Help_FC!$G358*Help_FC!AB358</f>
        <v>162.80276816608995</v>
      </c>
      <c r="AI358" s="2">
        <f>+Help_FC!$G358*Help_FC!AC358</f>
        <v>83.979238754325252</v>
      </c>
      <c r="AJ358" s="2">
        <f>+Help_FC!$G358*Help_FC!AD358</f>
        <v>43.861662519031128</v>
      </c>
      <c r="AK358" s="2">
        <f>+Help_FC!$G358*Help_FC!AE358</f>
        <v>48.615916955017298</v>
      </c>
      <c r="AL358" s="2">
        <f>+Help_FC!$G358*Help_FC!AF358</f>
        <v>20.138408304498267</v>
      </c>
      <c r="AM358" s="2">
        <f>+Help_FC!$G358*Help_FC!AG358</f>
        <v>14.463667820069203</v>
      </c>
      <c r="AN358" s="2">
        <f>+Help_FC!$G358*Help_FC!AH358</f>
        <v>29.927335640138409</v>
      </c>
      <c r="AO358" s="2">
        <f>+Help_FC!$G358*Help_FC!AI358</f>
        <v>123.69965397923873</v>
      </c>
      <c r="AP358" s="2">
        <f>+Help_FC!$G358*Help_FC!AJ358</f>
        <v>13.462048169318861</v>
      </c>
      <c r="AQ358" s="2">
        <f>+Help_FC!$G358*Help_FC!AK358</f>
        <v>262.69276838750159</v>
      </c>
      <c r="AR358" s="1478">
        <f>+Help_FC!$G358*Help_FC!AL358</f>
        <v>37.050173010380618</v>
      </c>
      <c r="AS358" s="1478">
        <f>+Help_FC!$G358*Help_FC!AM358</f>
        <v>9.7577854671280271</v>
      </c>
      <c r="AT358" s="2">
        <f>+Help_FC!$G358*Help_FC!AN358</f>
        <v>45.813148788927329</v>
      </c>
      <c r="AV358" s="5">
        <v>1</v>
      </c>
    </row>
    <row r="359" spans="1:48" x14ac:dyDescent="0.2">
      <c r="A359" s="1">
        <v>45283</v>
      </c>
      <c r="B359" s="2">
        <f>+Help_FC!$G359*Help_FC!I359</f>
        <v>690.51903114186848</v>
      </c>
      <c r="C359" s="2">
        <f>+Help_FC!$G359*Help_FC!J359</f>
        <v>443.73702422145323</v>
      </c>
      <c r="D359" s="2">
        <f>+Help_FC!$G359*Help_FC!K359</f>
        <v>63.079584775086495</v>
      </c>
      <c r="E359" s="2">
        <f>+Help_FC!$G359*Help_FC!L359</f>
        <v>99.723183391003445</v>
      </c>
      <c r="F359" s="2">
        <f>+Help_FC!$G359*Help_FC!M359</f>
        <v>320.34602076124565</v>
      </c>
      <c r="G359" s="2">
        <f>+Help_FC!$G359*Help_FC!N359</f>
        <v>319.72318339100343</v>
      </c>
      <c r="H359" s="1478">
        <f>24*Help_FC!R359/Help_FC!$Q359</f>
        <v>251.90322580645162</v>
      </c>
      <c r="I359" s="1478">
        <f>24*Help_FC!S359/Help_FC!$Q359</f>
        <v>328.82790322580655</v>
      </c>
      <c r="J359" s="1478">
        <f>24*Help_FC!T359/Help_FC!$Q359</f>
        <v>16.372903225806454</v>
      </c>
      <c r="K359" s="1478">
        <f>24*Help_FC!U359/Help_FC!$Q359</f>
        <v>11.507741935483871</v>
      </c>
      <c r="L359" s="1478">
        <f>24*Help_FC!V359/Help_FC!$Q359</f>
        <v>3.6949032258064514</v>
      </c>
      <c r="M359" s="1478">
        <f>24*Help_FC!W359/Help_FC!$Q359</f>
        <v>277.52054838709677</v>
      </c>
      <c r="N359" s="2">
        <f>100*Help_FC!H359</f>
        <v>100</v>
      </c>
      <c r="O359" s="2">
        <f t="shared" si="9"/>
        <v>690.51903114186848</v>
      </c>
      <c r="P359" s="2">
        <f t="shared" si="9"/>
        <v>443.73702422145323</v>
      </c>
      <c r="Q359" s="2">
        <f t="shared" si="9"/>
        <v>63.079584775086495</v>
      </c>
      <c r="R359" s="2">
        <f t="shared" si="8"/>
        <v>99.723183391003445</v>
      </c>
      <c r="S359" s="2">
        <f t="shared" si="8"/>
        <v>320.34602076124565</v>
      </c>
      <c r="T359" s="2">
        <f t="shared" si="8"/>
        <v>319.72318339100343</v>
      </c>
      <c r="U359" s="1478">
        <f t="shared" si="8"/>
        <v>251.90322580645162</v>
      </c>
      <c r="V359" s="1478">
        <f t="shared" si="8"/>
        <v>328.82790322580655</v>
      </c>
      <c r="W359" s="1478">
        <f t="shared" si="8"/>
        <v>16.372903225806454</v>
      </c>
      <c r="X359" s="1478">
        <f t="shared" si="11"/>
        <v>11.507741935483871</v>
      </c>
      <c r="Y359" s="1478">
        <f t="shared" si="11"/>
        <v>3.6949032258064514</v>
      </c>
      <c r="Z359" s="1478">
        <f t="shared" si="11"/>
        <v>277.52054838709677</v>
      </c>
      <c r="AA359" s="2">
        <f t="shared" si="10"/>
        <v>100</v>
      </c>
      <c r="AC359" s="878">
        <v>1</v>
      </c>
      <c r="AE359" s="2">
        <f>+Help_FC!$G359*Help_FC!Y359</f>
        <v>345.88235294117641</v>
      </c>
      <c r="AF359" s="2">
        <f>+Help_FC!$G359*Help_FC!Z359</f>
        <v>97.854671280276804</v>
      </c>
      <c r="AG359" s="2">
        <f>+Help_FC!$G359*Help_FC!AA359</f>
        <v>0</v>
      </c>
      <c r="AH359" s="2">
        <f>+Help_FC!$G359*Help_FC!AB359</f>
        <v>162.80276816608995</v>
      </c>
      <c r="AI359" s="2">
        <f>+Help_FC!$G359*Help_FC!AC359</f>
        <v>83.979238754325252</v>
      </c>
      <c r="AJ359" s="2">
        <f>+Help_FC!$G359*Help_FC!AD359</f>
        <v>43.861662519031128</v>
      </c>
      <c r="AK359" s="2">
        <f>+Help_FC!$G359*Help_FC!AE359</f>
        <v>48.615916955017298</v>
      </c>
      <c r="AL359" s="2">
        <f>+Help_FC!$G359*Help_FC!AF359</f>
        <v>20.138408304498267</v>
      </c>
      <c r="AM359" s="2">
        <f>+Help_FC!$G359*Help_FC!AG359</f>
        <v>14.463667820069203</v>
      </c>
      <c r="AN359" s="2">
        <f>+Help_FC!$G359*Help_FC!AH359</f>
        <v>29.927335640138409</v>
      </c>
      <c r="AO359" s="2">
        <f>+Help_FC!$G359*Help_FC!AI359</f>
        <v>123.69965397923873</v>
      </c>
      <c r="AP359" s="2">
        <f>+Help_FC!$G359*Help_FC!AJ359</f>
        <v>13.462048169318861</v>
      </c>
      <c r="AQ359" s="2">
        <f>+Help_FC!$G359*Help_FC!AK359</f>
        <v>262.69276838750159</v>
      </c>
      <c r="AR359" s="1478">
        <f>+Help_FC!$G359*Help_FC!AL359</f>
        <v>37.050173010380618</v>
      </c>
      <c r="AS359" s="1478">
        <f>+Help_FC!$G359*Help_FC!AM359</f>
        <v>9.7577854671280271</v>
      </c>
      <c r="AT359" s="2">
        <f>+Help_FC!$G359*Help_FC!AN359</f>
        <v>45.813148788927329</v>
      </c>
      <c r="AV359" s="5">
        <v>1</v>
      </c>
    </row>
    <row r="360" spans="1:48" x14ac:dyDescent="0.2">
      <c r="A360" s="1">
        <v>45284</v>
      </c>
      <c r="B360" s="2">
        <f>+Help_FC!$G360*Help_FC!I360</f>
        <v>690.51903114186848</v>
      </c>
      <c r="C360" s="2">
        <f>+Help_FC!$G360*Help_FC!J360</f>
        <v>443.73702422145323</v>
      </c>
      <c r="D360" s="2">
        <f>+Help_FC!$G360*Help_FC!K360</f>
        <v>63.079584775086495</v>
      </c>
      <c r="E360" s="2">
        <f>+Help_FC!$G360*Help_FC!L360</f>
        <v>99.723183391003445</v>
      </c>
      <c r="F360" s="2">
        <f>+Help_FC!$G360*Help_FC!M360</f>
        <v>320.34602076124565</v>
      </c>
      <c r="G360" s="2">
        <f>+Help_FC!$G360*Help_FC!N360</f>
        <v>319.72318339100343</v>
      </c>
      <c r="H360" s="1478">
        <f>24*Help_FC!R360/Help_FC!$Q360</f>
        <v>251.90322580645162</v>
      </c>
      <c r="I360" s="1478">
        <f>24*Help_FC!S360/Help_FC!$Q360</f>
        <v>328.82790322580655</v>
      </c>
      <c r="J360" s="1478">
        <f>24*Help_FC!T360/Help_FC!$Q360</f>
        <v>16.372903225806454</v>
      </c>
      <c r="K360" s="1478">
        <f>24*Help_FC!U360/Help_FC!$Q360</f>
        <v>11.507741935483871</v>
      </c>
      <c r="L360" s="1478">
        <f>24*Help_FC!V360/Help_FC!$Q360</f>
        <v>3.6949032258064514</v>
      </c>
      <c r="M360" s="1478">
        <f>24*Help_FC!W360/Help_FC!$Q360</f>
        <v>277.52054838709677</v>
      </c>
      <c r="N360" s="2">
        <f>100*Help_FC!H360</f>
        <v>100</v>
      </c>
      <c r="O360" s="2">
        <f t="shared" si="9"/>
        <v>690.51903114186848</v>
      </c>
      <c r="P360" s="2">
        <f t="shared" si="9"/>
        <v>443.73702422145323</v>
      </c>
      <c r="Q360" s="2">
        <f t="shared" si="9"/>
        <v>63.079584775086495</v>
      </c>
      <c r="R360" s="2">
        <f t="shared" si="8"/>
        <v>99.723183391003445</v>
      </c>
      <c r="S360" s="2">
        <f t="shared" si="8"/>
        <v>320.34602076124565</v>
      </c>
      <c r="T360" s="2">
        <f t="shared" si="8"/>
        <v>319.72318339100343</v>
      </c>
      <c r="U360" s="1478">
        <f t="shared" si="8"/>
        <v>251.90322580645162</v>
      </c>
      <c r="V360" s="1478">
        <f t="shared" si="8"/>
        <v>328.82790322580655</v>
      </c>
      <c r="W360" s="1478">
        <f t="shared" si="8"/>
        <v>16.372903225806454</v>
      </c>
      <c r="X360" s="1478">
        <f t="shared" si="11"/>
        <v>11.507741935483871</v>
      </c>
      <c r="Y360" s="1478">
        <f t="shared" si="11"/>
        <v>3.6949032258064514</v>
      </c>
      <c r="Z360" s="1478">
        <f t="shared" si="11"/>
        <v>277.52054838709677</v>
      </c>
      <c r="AA360" s="2">
        <f t="shared" si="10"/>
        <v>100</v>
      </c>
      <c r="AC360" s="878">
        <v>1</v>
      </c>
      <c r="AE360" s="2">
        <f>+Help_FC!$G360*Help_FC!Y360</f>
        <v>345.88235294117641</v>
      </c>
      <c r="AF360" s="2">
        <f>+Help_FC!$G360*Help_FC!Z360</f>
        <v>97.854671280276804</v>
      </c>
      <c r="AG360" s="2">
        <f>+Help_FC!$G360*Help_FC!AA360</f>
        <v>0</v>
      </c>
      <c r="AH360" s="2">
        <f>+Help_FC!$G360*Help_FC!AB360</f>
        <v>162.80276816608995</v>
      </c>
      <c r="AI360" s="2">
        <f>+Help_FC!$G360*Help_FC!AC360</f>
        <v>83.979238754325252</v>
      </c>
      <c r="AJ360" s="2">
        <f>+Help_FC!$G360*Help_FC!AD360</f>
        <v>43.861662519031128</v>
      </c>
      <c r="AK360" s="2">
        <f>+Help_FC!$G360*Help_FC!AE360</f>
        <v>48.615916955017298</v>
      </c>
      <c r="AL360" s="2">
        <f>+Help_FC!$G360*Help_FC!AF360</f>
        <v>20.138408304498267</v>
      </c>
      <c r="AM360" s="2">
        <f>+Help_FC!$G360*Help_FC!AG360</f>
        <v>14.463667820069203</v>
      </c>
      <c r="AN360" s="2">
        <f>+Help_FC!$G360*Help_FC!AH360</f>
        <v>29.927335640138409</v>
      </c>
      <c r="AO360" s="2">
        <f>+Help_FC!$G360*Help_FC!AI360</f>
        <v>123.69965397923873</v>
      </c>
      <c r="AP360" s="2">
        <f>+Help_FC!$G360*Help_FC!AJ360</f>
        <v>13.462048169318861</v>
      </c>
      <c r="AQ360" s="2">
        <f>+Help_FC!$G360*Help_FC!AK360</f>
        <v>262.69276838750159</v>
      </c>
      <c r="AR360" s="1478">
        <f>+Help_FC!$G360*Help_FC!AL360</f>
        <v>37.050173010380618</v>
      </c>
      <c r="AS360" s="1478">
        <f>+Help_FC!$G360*Help_FC!AM360</f>
        <v>9.7577854671280271</v>
      </c>
      <c r="AT360" s="2">
        <f>+Help_FC!$G360*Help_FC!AN360</f>
        <v>45.813148788927329</v>
      </c>
      <c r="AV360" s="5">
        <v>1</v>
      </c>
    </row>
    <row r="361" spans="1:48" x14ac:dyDescent="0.2">
      <c r="A361" s="1">
        <v>45285</v>
      </c>
      <c r="B361" s="2">
        <f>+Help_FC!$G361*Help_FC!I361</f>
        <v>690.51903114186848</v>
      </c>
      <c r="C361" s="2">
        <f>+Help_FC!$G361*Help_FC!J361</f>
        <v>443.73702422145323</v>
      </c>
      <c r="D361" s="2">
        <f>+Help_FC!$G361*Help_FC!K361</f>
        <v>63.079584775086495</v>
      </c>
      <c r="E361" s="2">
        <f>+Help_FC!$G361*Help_FC!L361</f>
        <v>99.723183391003445</v>
      </c>
      <c r="F361" s="2">
        <f>+Help_FC!$G361*Help_FC!M361</f>
        <v>320.34602076124565</v>
      </c>
      <c r="G361" s="2">
        <f>+Help_FC!$G361*Help_FC!N361</f>
        <v>319.72318339100343</v>
      </c>
      <c r="H361" s="1478">
        <f>24*Help_FC!R361/Help_FC!$Q361</f>
        <v>251.90322580645162</v>
      </c>
      <c r="I361" s="1478">
        <f>24*Help_FC!S361/Help_FC!$Q361</f>
        <v>328.82790322580655</v>
      </c>
      <c r="J361" s="1478">
        <f>24*Help_FC!T361/Help_FC!$Q361</f>
        <v>16.372903225806454</v>
      </c>
      <c r="K361" s="1478">
        <f>24*Help_FC!U361/Help_FC!$Q361</f>
        <v>11.507741935483871</v>
      </c>
      <c r="L361" s="1478">
        <f>24*Help_FC!V361/Help_FC!$Q361</f>
        <v>3.6949032258064514</v>
      </c>
      <c r="M361" s="1478">
        <f>24*Help_FC!W361/Help_FC!$Q361</f>
        <v>277.52054838709677</v>
      </c>
      <c r="N361" s="2">
        <f>100*Help_FC!H361</f>
        <v>100</v>
      </c>
      <c r="O361" s="2">
        <f t="shared" si="9"/>
        <v>690.51903114186848</v>
      </c>
      <c r="P361" s="2">
        <f t="shared" si="9"/>
        <v>443.73702422145323</v>
      </c>
      <c r="Q361" s="2">
        <f t="shared" si="9"/>
        <v>63.079584775086495</v>
      </c>
      <c r="R361" s="2">
        <f t="shared" si="8"/>
        <v>99.723183391003445</v>
      </c>
      <c r="S361" s="2">
        <f t="shared" si="8"/>
        <v>320.34602076124565</v>
      </c>
      <c r="T361" s="2">
        <f t="shared" si="8"/>
        <v>319.72318339100343</v>
      </c>
      <c r="U361" s="1478">
        <f t="shared" si="8"/>
        <v>251.90322580645162</v>
      </c>
      <c r="V361" s="1478">
        <f t="shared" si="8"/>
        <v>328.82790322580655</v>
      </c>
      <c r="W361" s="1478">
        <f t="shared" si="8"/>
        <v>16.372903225806454</v>
      </c>
      <c r="X361" s="1478">
        <f t="shared" si="11"/>
        <v>11.507741935483871</v>
      </c>
      <c r="Y361" s="1478">
        <f t="shared" si="11"/>
        <v>3.6949032258064514</v>
      </c>
      <c r="Z361" s="1478">
        <f t="shared" si="11"/>
        <v>277.52054838709677</v>
      </c>
      <c r="AA361" s="2">
        <f t="shared" si="10"/>
        <v>100</v>
      </c>
      <c r="AC361" s="878">
        <v>1</v>
      </c>
      <c r="AE361" s="2">
        <f>+Help_FC!$G361*Help_FC!Y361</f>
        <v>345.88235294117641</v>
      </c>
      <c r="AF361" s="2">
        <f>+Help_FC!$G361*Help_FC!Z361</f>
        <v>97.854671280276804</v>
      </c>
      <c r="AG361" s="2">
        <f>+Help_FC!$G361*Help_FC!AA361</f>
        <v>0</v>
      </c>
      <c r="AH361" s="2">
        <f>+Help_FC!$G361*Help_FC!AB361</f>
        <v>162.80276816608995</v>
      </c>
      <c r="AI361" s="2">
        <f>+Help_FC!$G361*Help_FC!AC361</f>
        <v>83.979238754325252</v>
      </c>
      <c r="AJ361" s="2">
        <f>+Help_FC!$G361*Help_FC!AD361</f>
        <v>43.861662519031128</v>
      </c>
      <c r="AK361" s="2">
        <f>+Help_FC!$G361*Help_FC!AE361</f>
        <v>48.615916955017298</v>
      </c>
      <c r="AL361" s="2">
        <f>+Help_FC!$G361*Help_FC!AF361</f>
        <v>20.138408304498267</v>
      </c>
      <c r="AM361" s="2">
        <f>+Help_FC!$G361*Help_FC!AG361</f>
        <v>14.463667820069203</v>
      </c>
      <c r="AN361" s="2">
        <f>+Help_FC!$G361*Help_FC!AH361</f>
        <v>29.927335640138409</v>
      </c>
      <c r="AO361" s="2">
        <f>+Help_FC!$G361*Help_FC!AI361</f>
        <v>123.69965397923873</v>
      </c>
      <c r="AP361" s="2">
        <f>+Help_FC!$G361*Help_FC!AJ361</f>
        <v>13.462048169318861</v>
      </c>
      <c r="AQ361" s="2">
        <f>+Help_FC!$G361*Help_FC!AK361</f>
        <v>262.69276838750159</v>
      </c>
      <c r="AR361" s="1478">
        <f>+Help_FC!$G361*Help_FC!AL361</f>
        <v>37.050173010380618</v>
      </c>
      <c r="AS361" s="1478">
        <f>+Help_FC!$G361*Help_FC!AM361</f>
        <v>9.7577854671280271</v>
      </c>
      <c r="AT361" s="2">
        <f>+Help_FC!$G361*Help_FC!AN361</f>
        <v>45.813148788927329</v>
      </c>
      <c r="AV361" s="5">
        <v>1</v>
      </c>
    </row>
    <row r="362" spans="1:48" x14ac:dyDescent="0.2">
      <c r="A362" s="1">
        <v>45286</v>
      </c>
      <c r="B362" s="2">
        <f>+Help_FC!$G362*Help_FC!I362</f>
        <v>690.51903114186848</v>
      </c>
      <c r="C362" s="2">
        <f>+Help_FC!$G362*Help_FC!J362</f>
        <v>443.73702422145323</v>
      </c>
      <c r="D362" s="2">
        <f>+Help_FC!$G362*Help_FC!K362</f>
        <v>63.079584775086495</v>
      </c>
      <c r="E362" s="2">
        <f>+Help_FC!$G362*Help_FC!L362</f>
        <v>99.723183391003445</v>
      </c>
      <c r="F362" s="2">
        <f>+Help_FC!$G362*Help_FC!M362</f>
        <v>320.34602076124565</v>
      </c>
      <c r="G362" s="2">
        <f>+Help_FC!$G362*Help_FC!N362</f>
        <v>319.72318339100343</v>
      </c>
      <c r="H362" s="1478">
        <f>24*Help_FC!R362/Help_FC!$Q362</f>
        <v>251.90322580645162</v>
      </c>
      <c r="I362" s="1478">
        <f>24*Help_FC!S362/Help_FC!$Q362</f>
        <v>328.82790322580655</v>
      </c>
      <c r="J362" s="1478">
        <f>24*Help_FC!T362/Help_FC!$Q362</f>
        <v>16.372903225806454</v>
      </c>
      <c r="K362" s="1478">
        <f>24*Help_FC!U362/Help_FC!$Q362</f>
        <v>11.507741935483871</v>
      </c>
      <c r="L362" s="1478">
        <f>24*Help_FC!V362/Help_FC!$Q362</f>
        <v>3.6949032258064514</v>
      </c>
      <c r="M362" s="1478">
        <f>24*Help_FC!W362/Help_FC!$Q362</f>
        <v>277.52054838709677</v>
      </c>
      <c r="N362" s="2">
        <f>100*Help_FC!H362</f>
        <v>100</v>
      </c>
      <c r="O362" s="2">
        <f t="shared" si="9"/>
        <v>690.51903114186848</v>
      </c>
      <c r="P362" s="2">
        <f t="shared" si="9"/>
        <v>443.73702422145323</v>
      </c>
      <c r="Q362" s="2">
        <f t="shared" si="9"/>
        <v>63.079584775086495</v>
      </c>
      <c r="R362" s="2">
        <f t="shared" si="8"/>
        <v>99.723183391003445</v>
      </c>
      <c r="S362" s="2">
        <f t="shared" si="8"/>
        <v>320.34602076124565</v>
      </c>
      <c r="T362" s="2">
        <f t="shared" si="8"/>
        <v>319.72318339100343</v>
      </c>
      <c r="U362" s="1478">
        <f t="shared" si="8"/>
        <v>251.90322580645162</v>
      </c>
      <c r="V362" s="1478">
        <f t="shared" si="8"/>
        <v>328.82790322580655</v>
      </c>
      <c r="W362" s="1478">
        <f t="shared" si="8"/>
        <v>16.372903225806454</v>
      </c>
      <c r="X362" s="1478">
        <f t="shared" si="11"/>
        <v>11.507741935483871</v>
      </c>
      <c r="Y362" s="1478">
        <f t="shared" si="11"/>
        <v>3.6949032258064514</v>
      </c>
      <c r="Z362" s="1478">
        <f t="shared" si="11"/>
        <v>277.52054838709677</v>
      </c>
      <c r="AA362" s="2">
        <f t="shared" si="10"/>
        <v>100</v>
      </c>
      <c r="AC362" s="878">
        <v>1</v>
      </c>
      <c r="AE362" s="2">
        <f>+Help_FC!$G362*Help_FC!Y362</f>
        <v>345.88235294117641</v>
      </c>
      <c r="AF362" s="2">
        <f>+Help_FC!$G362*Help_FC!Z362</f>
        <v>97.854671280276804</v>
      </c>
      <c r="AG362" s="2">
        <f>+Help_FC!$G362*Help_FC!AA362</f>
        <v>0</v>
      </c>
      <c r="AH362" s="2">
        <f>+Help_FC!$G362*Help_FC!AB362</f>
        <v>162.80276816608995</v>
      </c>
      <c r="AI362" s="2">
        <f>+Help_FC!$G362*Help_FC!AC362</f>
        <v>83.979238754325252</v>
      </c>
      <c r="AJ362" s="2">
        <f>+Help_FC!$G362*Help_FC!AD362</f>
        <v>43.861662519031128</v>
      </c>
      <c r="AK362" s="2">
        <f>+Help_FC!$G362*Help_FC!AE362</f>
        <v>48.615916955017298</v>
      </c>
      <c r="AL362" s="2">
        <f>+Help_FC!$G362*Help_FC!AF362</f>
        <v>20.138408304498267</v>
      </c>
      <c r="AM362" s="2">
        <f>+Help_FC!$G362*Help_FC!AG362</f>
        <v>14.463667820069203</v>
      </c>
      <c r="AN362" s="2">
        <f>+Help_FC!$G362*Help_FC!AH362</f>
        <v>29.927335640138409</v>
      </c>
      <c r="AO362" s="2">
        <f>+Help_FC!$G362*Help_FC!AI362</f>
        <v>123.69965397923873</v>
      </c>
      <c r="AP362" s="2">
        <f>+Help_FC!$G362*Help_FC!AJ362</f>
        <v>13.462048169318861</v>
      </c>
      <c r="AQ362" s="2">
        <f>+Help_FC!$G362*Help_FC!AK362</f>
        <v>262.69276838750159</v>
      </c>
      <c r="AR362" s="1478">
        <f>+Help_FC!$G362*Help_FC!AL362</f>
        <v>37.050173010380618</v>
      </c>
      <c r="AS362" s="1478">
        <f>+Help_FC!$G362*Help_FC!AM362</f>
        <v>9.7577854671280271</v>
      </c>
      <c r="AT362" s="2">
        <f>+Help_FC!$G362*Help_FC!AN362</f>
        <v>45.813148788927329</v>
      </c>
      <c r="AV362" s="5">
        <v>1</v>
      </c>
    </row>
    <row r="363" spans="1:48" x14ac:dyDescent="0.2">
      <c r="A363" s="1">
        <v>45287</v>
      </c>
      <c r="B363" s="2">
        <f>+Help_FC!$G363*Help_FC!I363</f>
        <v>690.51903114186848</v>
      </c>
      <c r="C363" s="2">
        <f>+Help_FC!$G363*Help_FC!J363</f>
        <v>443.73702422145323</v>
      </c>
      <c r="D363" s="2">
        <f>+Help_FC!$G363*Help_FC!K363</f>
        <v>63.079584775086495</v>
      </c>
      <c r="E363" s="2">
        <f>+Help_FC!$G363*Help_FC!L363</f>
        <v>99.723183391003445</v>
      </c>
      <c r="F363" s="2">
        <f>+Help_FC!$G363*Help_FC!M363</f>
        <v>320.34602076124565</v>
      </c>
      <c r="G363" s="2">
        <f>+Help_FC!$G363*Help_FC!N363</f>
        <v>319.72318339100343</v>
      </c>
      <c r="H363" s="1478">
        <f>24*Help_FC!R363/Help_FC!$Q363</f>
        <v>251.90322580645162</v>
      </c>
      <c r="I363" s="1478">
        <f>24*Help_FC!S363/Help_FC!$Q363</f>
        <v>328.82790322580655</v>
      </c>
      <c r="J363" s="1478">
        <f>24*Help_FC!T363/Help_FC!$Q363</f>
        <v>16.372903225806454</v>
      </c>
      <c r="K363" s="1478">
        <f>24*Help_FC!U363/Help_FC!$Q363</f>
        <v>11.507741935483871</v>
      </c>
      <c r="L363" s="1478">
        <f>24*Help_FC!V363/Help_FC!$Q363</f>
        <v>3.6949032258064514</v>
      </c>
      <c r="M363" s="1478">
        <f>24*Help_FC!W363/Help_FC!$Q363</f>
        <v>277.52054838709677</v>
      </c>
      <c r="N363" s="2">
        <f>100*Help_FC!H363</f>
        <v>100</v>
      </c>
      <c r="O363" s="2">
        <f t="shared" si="9"/>
        <v>690.51903114186848</v>
      </c>
      <c r="P363" s="2">
        <f t="shared" si="9"/>
        <v>443.73702422145323</v>
      </c>
      <c r="Q363" s="2">
        <f t="shared" si="9"/>
        <v>63.079584775086495</v>
      </c>
      <c r="R363" s="2">
        <f t="shared" si="8"/>
        <v>99.723183391003445</v>
      </c>
      <c r="S363" s="2">
        <f t="shared" si="8"/>
        <v>320.34602076124565</v>
      </c>
      <c r="T363" s="2">
        <f t="shared" si="8"/>
        <v>319.72318339100343</v>
      </c>
      <c r="U363" s="1478">
        <f t="shared" si="8"/>
        <v>251.90322580645162</v>
      </c>
      <c r="V363" s="1478">
        <f t="shared" si="8"/>
        <v>328.82790322580655</v>
      </c>
      <c r="W363" s="1478">
        <f t="shared" si="8"/>
        <v>16.372903225806454</v>
      </c>
      <c r="X363" s="1478">
        <f t="shared" si="11"/>
        <v>11.507741935483871</v>
      </c>
      <c r="Y363" s="1478">
        <f t="shared" si="11"/>
        <v>3.6949032258064514</v>
      </c>
      <c r="Z363" s="1478">
        <f t="shared" si="11"/>
        <v>277.52054838709677</v>
      </c>
      <c r="AA363" s="2">
        <f t="shared" si="10"/>
        <v>100</v>
      </c>
      <c r="AC363" s="878">
        <v>1</v>
      </c>
      <c r="AE363" s="2">
        <f>+Help_FC!$G363*Help_FC!Y363</f>
        <v>345.88235294117641</v>
      </c>
      <c r="AF363" s="2">
        <f>+Help_FC!$G363*Help_FC!Z363</f>
        <v>97.854671280276804</v>
      </c>
      <c r="AG363" s="2">
        <f>+Help_FC!$G363*Help_FC!AA363</f>
        <v>0</v>
      </c>
      <c r="AH363" s="2">
        <f>+Help_FC!$G363*Help_FC!AB363</f>
        <v>162.80276816608995</v>
      </c>
      <c r="AI363" s="2">
        <f>+Help_FC!$G363*Help_FC!AC363</f>
        <v>83.979238754325252</v>
      </c>
      <c r="AJ363" s="2">
        <f>+Help_FC!$G363*Help_FC!AD363</f>
        <v>43.861662519031128</v>
      </c>
      <c r="AK363" s="2">
        <f>+Help_FC!$G363*Help_FC!AE363</f>
        <v>48.615916955017298</v>
      </c>
      <c r="AL363" s="2">
        <f>+Help_FC!$G363*Help_FC!AF363</f>
        <v>20.138408304498267</v>
      </c>
      <c r="AM363" s="2">
        <f>+Help_FC!$G363*Help_FC!AG363</f>
        <v>14.463667820069203</v>
      </c>
      <c r="AN363" s="2">
        <f>+Help_FC!$G363*Help_FC!AH363</f>
        <v>29.927335640138409</v>
      </c>
      <c r="AO363" s="2">
        <f>+Help_FC!$G363*Help_FC!AI363</f>
        <v>123.69965397923873</v>
      </c>
      <c r="AP363" s="2">
        <f>+Help_FC!$G363*Help_FC!AJ363</f>
        <v>13.462048169318861</v>
      </c>
      <c r="AQ363" s="2">
        <f>+Help_FC!$G363*Help_FC!AK363</f>
        <v>262.69276838750159</v>
      </c>
      <c r="AR363" s="1478">
        <f>+Help_FC!$G363*Help_FC!AL363</f>
        <v>37.050173010380618</v>
      </c>
      <c r="AS363" s="1478">
        <f>+Help_FC!$G363*Help_FC!AM363</f>
        <v>9.7577854671280271</v>
      </c>
      <c r="AT363" s="2">
        <f>+Help_FC!$G363*Help_FC!AN363</f>
        <v>45.813148788927329</v>
      </c>
      <c r="AV363" s="5">
        <v>1</v>
      </c>
    </row>
    <row r="364" spans="1:48" x14ac:dyDescent="0.2">
      <c r="A364" s="1">
        <v>45288</v>
      </c>
      <c r="B364" s="2">
        <f>+Help_FC!$G364*Help_FC!I364</f>
        <v>690.51903114186848</v>
      </c>
      <c r="C364" s="2">
        <f>+Help_FC!$G364*Help_FC!J364</f>
        <v>443.73702422145323</v>
      </c>
      <c r="D364" s="2">
        <f>+Help_FC!$G364*Help_FC!K364</f>
        <v>63.079584775086495</v>
      </c>
      <c r="E364" s="2">
        <f>+Help_FC!$G364*Help_FC!L364</f>
        <v>99.723183391003445</v>
      </c>
      <c r="F364" s="2">
        <f>+Help_FC!$G364*Help_FC!M364</f>
        <v>320.34602076124565</v>
      </c>
      <c r="G364" s="2">
        <f>+Help_FC!$G364*Help_FC!N364</f>
        <v>319.72318339100343</v>
      </c>
      <c r="H364" s="1478">
        <f>24*Help_FC!R364/Help_FC!$Q364</f>
        <v>251.90322580645162</v>
      </c>
      <c r="I364" s="1478">
        <f>24*Help_FC!S364/Help_FC!$Q364</f>
        <v>328.82790322580655</v>
      </c>
      <c r="J364" s="1478">
        <f>24*Help_FC!T364/Help_FC!$Q364</f>
        <v>16.372903225806454</v>
      </c>
      <c r="K364" s="1478">
        <f>24*Help_FC!U364/Help_FC!$Q364</f>
        <v>11.507741935483871</v>
      </c>
      <c r="L364" s="1478">
        <f>24*Help_FC!V364/Help_FC!$Q364</f>
        <v>3.6949032258064514</v>
      </c>
      <c r="M364" s="1478">
        <f>24*Help_FC!W364/Help_FC!$Q364</f>
        <v>277.52054838709677</v>
      </c>
      <c r="N364" s="2">
        <f>100*Help_FC!H364</f>
        <v>100</v>
      </c>
      <c r="O364" s="2">
        <f t="shared" si="9"/>
        <v>690.51903114186848</v>
      </c>
      <c r="P364" s="2">
        <f t="shared" si="9"/>
        <v>443.73702422145323</v>
      </c>
      <c r="Q364" s="2">
        <f t="shared" si="9"/>
        <v>63.079584775086495</v>
      </c>
      <c r="R364" s="2">
        <f t="shared" si="8"/>
        <v>99.723183391003445</v>
      </c>
      <c r="S364" s="2">
        <f t="shared" si="8"/>
        <v>320.34602076124565</v>
      </c>
      <c r="T364" s="2">
        <f t="shared" si="8"/>
        <v>319.72318339100343</v>
      </c>
      <c r="U364" s="1478">
        <f t="shared" si="8"/>
        <v>251.90322580645162</v>
      </c>
      <c r="V364" s="1478">
        <f t="shared" si="8"/>
        <v>328.82790322580655</v>
      </c>
      <c r="W364" s="1478">
        <f t="shared" si="8"/>
        <v>16.372903225806454</v>
      </c>
      <c r="X364" s="1478">
        <f t="shared" si="11"/>
        <v>11.507741935483871</v>
      </c>
      <c r="Y364" s="1478">
        <f t="shared" si="11"/>
        <v>3.6949032258064514</v>
      </c>
      <c r="Z364" s="1478">
        <f t="shared" si="11"/>
        <v>277.52054838709677</v>
      </c>
      <c r="AA364" s="2">
        <f t="shared" si="10"/>
        <v>100</v>
      </c>
      <c r="AC364" s="878">
        <v>1</v>
      </c>
      <c r="AE364" s="2">
        <f>+Help_FC!$G364*Help_FC!Y364</f>
        <v>345.88235294117641</v>
      </c>
      <c r="AF364" s="2">
        <f>+Help_FC!$G364*Help_FC!Z364</f>
        <v>97.854671280276804</v>
      </c>
      <c r="AG364" s="2">
        <f>+Help_FC!$G364*Help_FC!AA364</f>
        <v>0</v>
      </c>
      <c r="AH364" s="2">
        <f>+Help_FC!$G364*Help_FC!AB364</f>
        <v>162.80276816608995</v>
      </c>
      <c r="AI364" s="2">
        <f>+Help_FC!$G364*Help_FC!AC364</f>
        <v>83.979238754325252</v>
      </c>
      <c r="AJ364" s="2">
        <f>+Help_FC!$G364*Help_FC!AD364</f>
        <v>43.861662519031128</v>
      </c>
      <c r="AK364" s="2">
        <f>+Help_FC!$G364*Help_FC!AE364</f>
        <v>48.615916955017298</v>
      </c>
      <c r="AL364" s="2">
        <f>+Help_FC!$G364*Help_FC!AF364</f>
        <v>20.138408304498267</v>
      </c>
      <c r="AM364" s="2">
        <f>+Help_FC!$G364*Help_FC!AG364</f>
        <v>14.463667820069203</v>
      </c>
      <c r="AN364" s="2">
        <f>+Help_FC!$G364*Help_FC!AH364</f>
        <v>29.927335640138409</v>
      </c>
      <c r="AO364" s="2">
        <f>+Help_FC!$G364*Help_FC!AI364</f>
        <v>123.69965397923873</v>
      </c>
      <c r="AP364" s="2">
        <f>+Help_FC!$G364*Help_FC!AJ364</f>
        <v>13.462048169318861</v>
      </c>
      <c r="AQ364" s="2">
        <f>+Help_FC!$G364*Help_FC!AK364</f>
        <v>262.69276838750159</v>
      </c>
      <c r="AR364" s="1478">
        <f>+Help_FC!$G364*Help_FC!AL364</f>
        <v>37.050173010380618</v>
      </c>
      <c r="AS364" s="1478">
        <f>+Help_FC!$G364*Help_FC!AM364</f>
        <v>9.7577854671280271</v>
      </c>
      <c r="AT364" s="2">
        <f>+Help_FC!$G364*Help_FC!AN364</f>
        <v>45.813148788927329</v>
      </c>
      <c r="AV364" s="5">
        <v>1</v>
      </c>
    </row>
    <row r="365" spans="1:48" x14ac:dyDescent="0.2">
      <c r="A365" s="1">
        <v>45289</v>
      </c>
      <c r="B365" s="2">
        <f>+Help_FC!$G365*Help_FC!I365</f>
        <v>690.51903114186848</v>
      </c>
      <c r="C365" s="2">
        <f>+Help_FC!$G365*Help_FC!J365</f>
        <v>443.73702422145323</v>
      </c>
      <c r="D365" s="2">
        <f>+Help_FC!$G365*Help_FC!K365</f>
        <v>63.079584775086495</v>
      </c>
      <c r="E365" s="2">
        <f>+Help_FC!$G365*Help_FC!L365</f>
        <v>99.723183391003445</v>
      </c>
      <c r="F365" s="2">
        <f>+Help_FC!$G365*Help_FC!M365</f>
        <v>320.34602076124565</v>
      </c>
      <c r="G365" s="2">
        <f>+Help_FC!$G365*Help_FC!N365</f>
        <v>319.72318339100343</v>
      </c>
      <c r="H365" s="1478">
        <f>24*Help_FC!R365/Help_FC!$Q365</f>
        <v>251.90322580645162</v>
      </c>
      <c r="I365" s="1478">
        <f>24*Help_FC!S365/Help_FC!$Q365</f>
        <v>328.82790322580655</v>
      </c>
      <c r="J365" s="1478">
        <f>24*Help_FC!T365/Help_FC!$Q365</f>
        <v>16.372903225806454</v>
      </c>
      <c r="K365" s="1478">
        <f>24*Help_FC!U365/Help_FC!$Q365</f>
        <v>11.507741935483871</v>
      </c>
      <c r="L365" s="1478">
        <f>24*Help_FC!V365/Help_FC!$Q365</f>
        <v>3.6949032258064514</v>
      </c>
      <c r="M365" s="1478">
        <f>24*Help_FC!W365/Help_FC!$Q365</f>
        <v>277.52054838709677</v>
      </c>
      <c r="N365" s="2">
        <f>100*Help_FC!H365</f>
        <v>100</v>
      </c>
      <c r="O365" s="2">
        <f t="shared" si="9"/>
        <v>690.51903114186848</v>
      </c>
      <c r="P365" s="2">
        <f t="shared" si="9"/>
        <v>443.73702422145323</v>
      </c>
      <c r="Q365" s="2">
        <f t="shared" si="9"/>
        <v>63.079584775086495</v>
      </c>
      <c r="R365" s="2">
        <f t="shared" si="8"/>
        <v>99.723183391003445</v>
      </c>
      <c r="S365" s="2">
        <f t="shared" si="8"/>
        <v>320.34602076124565</v>
      </c>
      <c r="T365" s="2">
        <f t="shared" si="8"/>
        <v>319.72318339100343</v>
      </c>
      <c r="U365" s="1478">
        <f t="shared" si="8"/>
        <v>251.90322580645162</v>
      </c>
      <c r="V365" s="1478">
        <f t="shared" si="8"/>
        <v>328.82790322580655</v>
      </c>
      <c r="W365" s="1478">
        <f t="shared" si="8"/>
        <v>16.372903225806454</v>
      </c>
      <c r="X365" s="1478">
        <f t="shared" si="11"/>
        <v>11.507741935483871</v>
      </c>
      <c r="Y365" s="1478">
        <f t="shared" si="11"/>
        <v>3.6949032258064514</v>
      </c>
      <c r="Z365" s="1478">
        <f t="shared" si="11"/>
        <v>277.52054838709677</v>
      </c>
      <c r="AA365" s="2">
        <f t="shared" si="10"/>
        <v>100</v>
      </c>
      <c r="AC365" s="878">
        <v>1</v>
      </c>
      <c r="AE365" s="2">
        <f>+Help_FC!$G365*Help_FC!Y365</f>
        <v>345.88235294117641</v>
      </c>
      <c r="AF365" s="2">
        <f>+Help_FC!$G365*Help_FC!Z365</f>
        <v>97.854671280276804</v>
      </c>
      <c r="AG365" s="2">
        <f>+Help_FC!$G365*Help_FC!AA365</f>
        <v>0</v>
      </c>
      <c r="AH365" s="2">
        <f>+Help_FC!$G365*Help_FC!AB365</f>
        <v>162.80276816608995</v>
      </c>
      <c r="AI365" s="2">
        <f>+Help_FC!$G365*Help_FC!AC365</f>
        <v>83.979238754325252</v>
      </c>
      <c r="AJ365" s="2">
        <f>+Help_FC!$G365*Help_FC!AD365</f>
        <v>43.861662519031128</v>
      </c>
      <c r="AK365" s="2">
        <f>+Help_FC!$G365*Help_FC!AE365</f>
        <v>48.615916955017298</v>
      </c>
      <c r="AL365" s="2">
        <f>+Help_FC!$G365*Help_FC!AF365</f>
        <v>20.138408304498267</v>
      </c>
      <c r="AM365" s="2">
        <f>+Help_FC!$G365*Help_FC!AG365</f>
        <v>14.463667820069203</v>
      </c>
      <c r="AN365" s="2">
        <f>+Help_FC!$G365*Help_FC!AH365</f>
        <v>29.927335640138409</v>
      </c>
      <c r="AO365" s="2">
        <f>+Help_FC!$G365*Help_FC!AI365</f>
        <v>123.69965397923873</v>
      </c>
      <c r="AP365" s="2">
        <f>+Help_FC!$G365*Help_FC!AJ365</f>
        <v>13.462048169318861</v>
      </c>
      <c r="AQ365" s="2">
        <f>+Help_FC!$G365*Help_FC!AK365</f>
        <v>262.69276838750159</v>
      </c>
      <c r="AR365" s="1478">
        <f>+Help_FC!$G365*Help_FC!AL365</f>
        <v>37.050173010380618</v>
      </c>
      <c r="AS365" s="1478">
        <f>+Help_FC!$G365*Help_FC!AM365</f>
        <v>9.7577854671280271</v>
      </c>
      <c r="AT365" s="2">
        <f>+Help_FC!$G365*Help_FC!AN365</f>
        <v>45.813148788927329</v>
      </c>
      <c r="AV365" s="5">
        <v>1</v>
      </c>
    </row>
    <row r="366" spans="1:48" x14ac:dyDescent="0.2">
      <c r="A366" s="1">
        <v>45290</v>
      </c>
      <c r="B366" s="2">
        <f>+Help_FC!$G366*Help_FC!I366</f>
        <v>690.51903114186848</v>
      </c>
      <c r="C366" s="2">
        <f>+Help_FC!$G366*Help_FC!J366</f>
        <v>443.73702422145323</v>
      </c>
      <c r="D366" s="2">
        <f>+Help_FC!$G366*Help_FC!K366</f>
        <v>63.079584775086495</v>
      </c>
      <c r="E366" s="2">
        <f>+Help_FC!$G366*Help_FC!L366</f>
        <v>99.723183391003445</v>
      </c>
      <c r="F366" s="2">
        <f>+Help_FC!$G366*Help_FC!M366</f>
        <v>320.34602076124565</v>
      </c>
      <c r="G366" s="2">
        <f>+Help_FC!$G366*Help_FC!N366</f>
        <v>319.72318339100343</v>
      </c>
      <c r="H366" s="1478">
        <f>24*Help_FC!R366/Help_FC!$Q366</f>
        <v>251.90322580645162</v>
      </c>
      <c r="I366" s="1478">
        <f>24*Help_FC!S366/Help_FC!$Q366</f>
        <v>328.82790322580655</v>
      </c>
      <c r="J366" s="1478">
        <f>24*Help_FC!T366/Help_FC!$Q366</f>
        <v>16.372903225806454</v>
      </c>
      <c r="K366" s="1478">
        <f>24*Help_FC!U366/Help_FC!$Q366</f>
        <v>11.507741935483871</v>
      </c>
      <c r="L366" s="1478">
        <f>24*Help_FC!V366/Help_FC!$Q366</f>
        <v>3.6949032258064514</v>
      </c>
      <c r="M366" s="1478">
        <f>24*Help_FC!W366/Help_FC!$Q366</f>
        <v>277.52054838709677</v>
      </c>
      <c r="N366" s="2">
        <f>100*Help_FC!H366</f>
        <v>100</v>
      </c>
      <c r="O366" s="2">
        <f t="shared" si="9"/>
        <v>690.51903114186848</v>
      </c>
      <c r="P366" s="2">
        <f t="shared" si="9"/>
        <v>443.73702422145323</v>
      </c>
      <c r="Q366" s="2">
        <f t="shared" si="9"/>
        <v>63.079584775086495</v>
      </c>
      <c r="R366" s="2">
        <f t="shared" si="8"/>
        <v>99.723183391003445</v>
      </c>
      <c r="S366" s="2">
        <f t="shared" si="8"/>
        <v>320.34602076124565</v>
      </c>
      <c r="T366" s="2">
        <f t="shared" si="8"/>
        <v>319.72318339100343</v>
      </c>
      <c r="U366" s="1478">
        <f t="shared" si="8"/>
        <v>251.90322580645162</v>
      </c>
      <c r="V366" s="1478">
        <f t="shared" si="8"/>
        <v>328.82790322580655</v>
      </c>
      <c r="W366" s="1478">
        <f t="shared" si="8"/>
        <v>16.372903225806454</v>
      </c>
      <c r="X366" s="1478">
        <f t="shared" si="11"/>
        <v>11.507741935483871</v>
      </c>
      <c r="Y366" s="1478">
        <f t="shared" si="11"/>
        <v>3.6949032258064514</v>
      </c>
      <c r="Z366" s="1478">
        <f t="shared" si="11"/>
        <v>277.52054838709677</v>
      </c>
      <c r="AA366" s="2">
        <f t="shared" si="10"/>
        <v>100</v>
      </c>
      <c r="AC366" s="878">
        <v>1</v>
      </c>
      <c r="AE366" s="2">
        <f>+Help_FC!$G366*Help_FC!Y366</f>
        <v>345.88235294117641</v>
      </c>
      <c r="AF366" s="2">
        <f>+Help_FC!$G366*Help_FC!Z366</f>
        <v>97.854671280276804</v>
      </c>
      <c r="AG366" s="2">
        <f>+Help_FC!$G366*Help_FC!AA366</f>
        <v>0</v>
      </c>
      <c r="AH366" s="2">
        <f>+Help_FC!$G366*Help_FC!AB366</f>
        <v>162.80276816608995</v>
      </c>
      <c r="AI366" s="2">
        <f>+Help_FC!$G366*Help_FC!AC366</f>
        <v>83.979238754325252</v>
      </c>
      <c r="AJ366" s="2">
        <f>+Help_FC!$G366*Help_FC!AD366</f>
        <v>43.861662519031128</v>
      </c>
      <c r="AK366" s="2">
        <f>+Help_FC!$G366*Help_FC!AE366</f>
        <v>48.615916955017298</v>
      </c>
      <c r="AL366" s="2">
        <f>+Help_FC!$G366*Help_FC!AF366</f>
        <v>20.138408304498267</v>
      </c>
      <c r="AM366" s="2">
        <f>+Help_FC!$G366*Help_FC!AG366</f>
        <v>14.463667820069203</v>
      </c>
      <c r="AN366" s="2">
        <f>+Help_FC!$G366*Help_FC!AH366</f>
        <v>29.927335640138409</v>
      </c>
      <c r="AO366" s="2">
        <f>+Help_FC!$G366*Help_FC!AI366</f>
        <v>123.69965397923873</v>
      </c>
      <c r="AP366" s="2">
        <f>+Help_FC!$G366*Help_FC!AJ366</f>
        <v>13.462048169318861</v>
      </c>
      <c r="AQ366" s="2">
        <f>+Help_FC!$G366*Help_FC!AK366</f>
        <v>262.69276838750159</v>
      </c>
      <c r="AR366" s="1478">
        <f>+Help_FC!$G366*Help_FC!AL366</f>
        <v>37.050173010380618</v>
      </c>
      <c r="AS366" s="1478">
        <f>+Help_FC!$G366*Help_FC!AM366</f>
        <v>9.7577854671280271</v>
      </c>
      <c r="AT366" s="2">
        <f>+Help_FC!$G366*Help_FC!AN366</f>
        <v>45.813148788927329</v>
      </c>
      <c r="AV366" s="5">
        <v>1</v>
      </c>
    </row>
    <row r="367" spans="1:48" x14ac:dyDescent="0.2">
      <c r="A367" s="1">
        <v>45291</v>
      </c>
      <c r="B367" s="2">
        <f>+Help_FC!$G367*Help_FC!I367</f>
        <v>690.51903114186848</v>
      </c>
      <c r="C367" s="2">
        <f>+Help_FC!$G367*Help_FC!J367</f>
        <v>443.73702422145323</v>
      </c>
      <c r="D367" s="2">
        <f>+Help_FC!$G367*Help_FC!K367</f>
        <v>63.079584775086495</v>
      </c>
      <c r="E367" s="2">
        <f>+Help_FC!$G367*Help_FC!L367</f>
        <v>99.723183391003445</v>
      </c>
      <c r="F367" s="2">
        <f>+Help_FC!$G367*Help_FC!M367</f>
        <v>320.34602076124565</v>
      </c>
      <c r="G367" s="2">
        <f>+Help_FC!$G367*Help_FC!N367</f>
        <v>319.72318339100343</v>
      </c>
      <c r="H367" s="1478">
        <f>24*Help_FC!R367/Help_FC!$Q367</f>
        <v>251.90322580645162</v>
      </c>
      <c r="I367" s="1478">
        <f>24*Help_FC!S367/Help_FC!$Q367</f>
        <v>328.82790322580655</v>
      </c>
      <c r="J367" s="1478">
        <f>24*Help_FC!T367/Help_FC!$Q367</f>
        <v>16.372903225806454</v>
      </c>
      <c r="K367" s="1478">
        <f>24*Help_FC!U367/Help_FC!$Q367</f>
        <v>11.507741935483871</v>
      </c>
      <c r="L367" s="1478">
        <f>24*Help_FC!V367/Help_FC!$Q367</f>
        <v>3.6949032258064514</v>
      </c>
      <c r="M367" s="1478">
        <f>24*Help_FC!W367/Help_FC!$Q367</f>
        <v>277.52054838709677</v>
      </c>
      <c r="N367" s="2">
        <f>100*Help_FC!H367</f>
        <v>100</v>
      </c>
      <c r="O367" s="2">
        <f t="shared" si="9"/>
        <v>690.51903114186848</v>
      </c>
      <c r="P367" s="2">
        <f t="shared" si="9"/>
        <v>443.73702422145323</v>
      </c>
      <c r="Q367" s="2">
        <f t="shared" si="9"/>
        <v>63.079584775086495</v>
      </c>
      <c r="R367" s="2">
        <f t="shared" si="8"/>
        <v>99.723183391003445</v>
      </c>
      <c r="S367" s="2">
        <f t="shared" si="8"/>
        <v>320.34602076124565</v>
      </c>
      <c r="T367" s="2">
        <f t="shared" si="8"/>
        <v>319.72318339100343</v>
      </c>
      <c r="U367" s="1478">
        <f t="shared" si="8"/>
        <v>251.90322580645162</v>
      </c>
      <c r="V367" s="1478">
        <f t="shared" si="8"/>
        <v>328.82790322580655</v>
      </c>
      <c r="W367" s="1478">
        <f t="shared" si="8"/>
        <v>16.372903225806454</v>
      </c>
      <c r="X367" s="1478">
        <f t="shared" si="11"/>
        <v>11.507741935483871</v>
      </c>
      <c r="Y367" s="1478">
        <f t="shared" si="11"/>
        <v>3.6949032258064514</v>
      </c>
      <c r="Z367" s="1478">
        <f t="shared" si="11"/>
        <v>277.52054838709677</v>
      </c>
      <c r="AA367" s="2">
        <f t="shared" si="10"/>
        <v>100</v>
      </c>
      <c r="AC367" s="878">
        <v>1</v>
      </c>
      <c r="AE367" s="2">
        <f>+Help_FC!$G367*Help_FC!Y367</f>
        <v>345.88235294117641</v>
      </c>
      <c r="AF367" s="2">
        <f>+Help_FC!$G367*Help_FC!Z367</f>
        <v>97.854671280276804</v>
      </c>
      <c r="AG367" s="2">
        <f>+Help_FC!$G367*Help_FC!AA367</f>
        <v>0</v>
      </c>
      <c r="AH367" s="2">
        <f>+Help_FC!$G367*Help_FC!AB367</f>
        <v>162.80276816608995</v>
      </c>
      <c r="AI367" s="2">
        <f>+Help_FC!$G367*Help_FC!AC367</f>
        <v>83.979238754325252</v>
      </c>
      <c r="AJ367" s="2">
        <f>+Help_FC!$G367*Help_FC!AD367</f>
        <v>43.861662519031128</v>
      </c>
      <c r="AK367" s="2">
        <f>+Help_FC!$G367*Help_FC!AE367</f>
        <v>48.615916955017298</v>
      </c>
      <c r="AL367" s="2">
        <f>+Help_FC!$G367*Help_FC!AF367</f>
        <v>20.138408304498267</v>
      </c>
      <c r="AM367" s="2">
        <f>+Help_FC!$G367*Help_FC!AG367</f>
        <v>14.463667820069203</v>
      </c>
      <c r="AN367" s="2">
        <f>+Help_FC!$G367*Help_FC!AH367</f>
        <v>29.927335640138409</v>
      </c>
      <c r="AO367" s="2">
        <f>+Help_FC!$G367*Help_FC!AI367</f>
        <v>123.69965397923873</v>
      </c>
      <c r="AP367" s="2">
        <f>+Help_FC!$G367*Help_FC!AJ367</f>
        <v>13.462048169318861</v>
      </c>
      <c r="AQ367" s="2">
        <f>+Help_FC!$G367*Help_FC!AK367</f>
        <v>262.69276838750159</v>
      </c>
      <c r="AR367" s="1478">
        <f>+Help_FC!$G367*Help_FC!AL367</f>
        <v>37.050173010380618</v>
      </c>
      <c r="AS367" s="1478">
        <f>+Help_FC!$G367*Help_FC!AM367</f>
        <v>9.7577854671280271</v>
      </c>
      <c r="AT367" s="2">
        <f>+Help_FC!$G367*Help_FC!AN367</f>
        <v>45.813148788927329</v>
      </c>
      <c r="AV367" s="5">
        <v>1</v>
      </c>
    </row>
    <row r="368" spans="1:48" x14ac:dyDescent="0.2">
      <c r="A368" s="1">
        <v>45292</v>
      </c>
      <c r="B368" s="2">
        <f>+Help_FC!$G368*Help_FC!I368</f>
        <v>708.23529411764696</v>
      </c>
      <c r="C368" s="2">
        <f>+Help_FC!$G368*Help_FC!J368</f>
        <v>436.08996539792383</v>
      </c>
      <c r="D368" s="2">
        <f>+Help_FC!$G368*Help_FC!K368</f>
        <v>93.80622837370241</v>
      </c>
      <c r="E368" s="2">
        <f>+Help_FC!$G368*Help_FC!L368</f>
        <v>107.33564013840829</v>
      </c>
      <c r="F368" s="2">
        <f>+Help_FC!$G368*Help_FC!M368</f>
        <v>294.76903307573014</v>
      </c>
      <c r="G368" s="2">
        <f>+Help_FC!$G368*Help_FC!N368</f>
        <v>299.61314878892728</v>
      </c>
      <c r="H368" s="1478">
        <f>24*Help_FC!R368/Help_FC!$Q368</f>
        <v>274.80080825447101</v>
      </c>
      <c r="I368" s="1478">
        <f>24*Help_FC!S368/Help_FC!$Q368</f>
        <v>283.7231590001598</v>
      </c>
      <c r="J368" s="1478">
        <f>24*Help_FC!T368/Help_FC!$Q368</f>
        <v>0</v>
      </c>
      <c r="K368" s="1478">
        <f>24*Help_FC!U368/Help_FC!$Q368</f>
        <v>0</v>
      </c>
      <c r="L368" s="1478">
        <f>24*Help_FC!V368/Help_FC!$Q368</f>
        <v>2.2580645161290325</v>
      </c>
      <c r="M368" s="1478">
        <f>24*Help_FC!W368/Help_FC!$Q368</f>
        <v>878.57223032258071</v>
      </c>
      <c r="N368" s="2">
        <f>100*Help_FC!H368</f>
        <v>100</v>
      </c>
      <c r="O368" s="2">
        <f t="shared" si="9"/>
        <v>708.23529411764696</v>
      </c>
      <c r="P368" s="2">
        <f t="shared" si="9"/>
        <v>436.08996539792383</v>
      </c>
      <c r="Q368" s="2">
        <f t="shared" si="9"/>
        <v>93.80622837370241</v>
      </c>
      <c r="R368" s="2">
        <f t="shared" si="8"/>
        <v>107.33564013840829</v>
      </c>
      <c r="S368" s="2">
        <f t="shared" si="8"/>
        <v>294.76903307573014</v>
      </c>
      <c r="T368" s="2">
        <f t="shared" si="8"/>
        <v>299.61314878892728</v>
      </c>
      <c r="U368" s="1478">
        <f t="shared" si="8"/>
        <v>274.80080825447101</v>
      </c>
      <c r="V368" s="1478">
        <f t="shared" si="8"/>
        <v>283.7231590001598</v>
      </c>
      <c r="W368" s="1478">
        <f t="shared" si="8"/>
        <v>0</v>
      </c>
      <c r="X368" s="1478">
        <f t="shared" si="11"/>
        <v>0</v>
      </c>
      <c r="Y368" s="1478">
        <f t="shared" si="11"/>
        <v>2.2580645161290325</v>
      </c>
      <c r="Z368" s="1478">
        <f t="shared" si="11"/>
        <v>878.57223032258071</v>
      </c>
      <c r="AA368" s="2">
        <f t="shared" si="10"/>
        <v>100</v>
      </c>
      <c r="AC368" s="878">
        <v>1</v>
      </c>
      <c r="AE368" s="2">
        <f>+Help_FC!$G368*Help_FC!Y368</f>
        <v>289.72318339100343</v>
      </c>
      <c r="AF368" s="2">
        <f>+Help_FC!$G368*Help_FC!Z368</f>
        <v>146.3667820069204</v>
      </c>
      <c r="AG368" s="2">
        <f>+Help_FC!$G368*Help_FC!AA368</f>
        <v>0</v>
      </c>
      <c r="AH368" s="2">
        <f>+Help_FC!$G368*Help_FC!AB368</f>
        <v>201.1418685121107</v>
      </c>
      <c r="AI368" s="2">
        <f>+Help_FC!$G368*Help_FC!AC368</f>
        <v>71.003460207612449</v>
      </c>
      <c r="AJ368" s="2">
        <f>+Help_FC!$G368*Help_FC!AD368</f>
        <v>43.42130404152249</v>
      </c>
      <c r="AK368" s="2">
        <f>+Help_FC!$G368*Help_FC!AE368</f>
        <v>23.183391003460205</v>
      </c>
      <c r="AL368" s="2">
        <f>+Help_FC!$G368*Help_FC!AF368</f>
        <v>22.318339100346019</v>
      </c>
      <c r="AM368" s="2">
        <f>+Help_FC!$G368*Help_FC!AG368</f>
        <v>12.802768166089963</v>
      </c>
      <c r="AN368" s="2">
        <f>+Help_FC!$G368*Help_FC!AH368</f>
        <v>29.927335640138409</v>
      </c>
      <c r="AO368" s="2">
        <f>+Help_FC!$G368*Help_FC!AI368</f>
        <v>123.69965397923873</v>
      </c>
      <c r="AP368" s="2">
        <f>+Help_FC!$G368*Help_FC!AJ368</f>
        <v>13.99726209322772</v>
      </c>
      <c r="AQ368" s="2">
        <f>+Help_FC!$G368*Help_FC!AK368</f>
        <v>305.16462801289384</v>
      </c>
      <c r="AR368" s="1478">
        <f>+Help_FC!$G368*Help_FC!AL368</f>
        <v>29.896193771626294</v>
      </c>
      <c r="AS368" s="1478">
        <f>+Help_FC!$G368*Help_FC!AM368</f>
        <v>0</v>
      </c>
      <c r="AT368" s="2">
        <f>+Help_FC!$G368*Help_FC!AN368</f>
        <v>31.626297577854668</v>
      </c>
      <c r="AV368" s="5">
        <v>1</v>
      </c>
    </row>
    <row r="369" spans="1:48" x14ac:dyDescent="0.2">
      <c r="A369" s="1">
        <v>45293</v>
      </c>
      <c r="B369" s="2">
        <f>+Help_FC!$G369*Help_FC!I369</f>
        <v>708.23529411764696</v>
      </c>
      <c r="C369" s="2">
        <f>+Help_FC!$G369*Help_FC!J369</f>
        <v>436.08996539792383</v>
      </c>
      <c r="D369" s="2">
        <f>+Help_FC!$G369*Help_FC!K369</f>
        <v>93.80622837370241</v>
      </c>
      <c r="E369" s="2">
        <f>+Help_FC!$G369*Help_FC!L369</f>
        <v>107.33564013840829</v>
      </c>
      <c r="F369" s="2">
        <f>+Help_FC!$G369*Help_FC!M369</f>
        <v>294.76903307573014</v>
      </c>
      <c r="G369" s="2">
        <f>+Help_FC!$G369*Help_FC!N369</f>
        <v>299.61314878892728</v>
      </c>
      <c r="H369" s="1478">
        <f>24*Help_FC!R369/Help_FC!$Q369</f>
        <v>274.80080825447101</v>
      </c>
      <c r="I369" s="1478">
        <f>24*Help_FC!S369/Help_FC!$Q369</f>
        <v>283.7231590001598</v>
      </c>
      <c r="J369" s="1478">
        <f>24*Help_FC!T369/Help_FC!$Q369</f>
        <v>0</v>
      </c>
      <c r="K369" s="1478">
        <f>24*Help_FC!U369/Help_FC!$Q369</f>
        <v>0</v>
      </c>
      <c r="L369" s="1478">
        <f>24*Help_FC!V369/Help_FC!$Q369</f>
        <v>2.2580645161290325</v>
      </c>
      <c r="M369" s="1478">
        <f>24*Help_FC!W369/Help_FC!$Q369</f>
        <v>878.57223032258071</v>
      </c>
      <c r="N369" s="2">
        <f>100*Help_FC!H369</f>
        <v>100</v>
      </c>
      <c r="O369" s="2">
        <f t="shared" si="9"/>
        <v>687.18929547794266</v>
      </c>
      <c r="P369" s="2">
        <f t="shared" si="9"/>
        <v>423.13106756441823</v>
      </c>
      <c r="Q369" s="2">
        <f t="shared" si="9"/>
        <v>91.018672075469155</v>
      </c>
      <c r="R369" s="2">
        <f t="shared" si="8"/>
        <v>104.14604233792156</v>
      </c>
      <c r="S369" s="2">
        <f t="shared" si="8"/>
        <v>286.00964375883984</v>
      </c>
      <c r="T369" s="2">
        <f t="shared" si="8"/>
        <v>290.70981119163179</v>
      </c>
      <c r="U369" s="1478">
        <f t="shared" si="8"/>
        <v>266.63479692356361</v>
      </c>
      <c r="V369" s="1478">
        <f t="shared" si="8"/>
        <v>275.29201010379023</v>
      </c>
      <c r="W369" s="1478">
        <f t="shared" si="8"/>
        <v>0</v>
      </c>
      <c r="X369" s="1478">
        <f t="shared" si="11"/>
        <v>0</v>
      </c>
      <c r="Y369" s="1478">
        <f t="shared" si="11"/>
        <v>2.190963620241003</v>
      </c>
      <c r="Z369" s="1478">
        <f t="shared" si="11"/>
        <v>852.46448037305697</v>
      </c>
      <c r="AA369" s="2">
        <f t="shared" si="10"/>
        <v>100</v>
      </c>
      <c r="AC369" s="878">
        <f t="shared" ref="AC369:AC432" si="12">215665/222270</f>
        <v>0.97028388896387274</v>
      </c>
      <c r="AE369" s="2">
        <f>+Help_FC!$G369*Help_FC!Y369</f>
        <v>289.72318339100343</v>
      </c>
      <c r="AF369" s="2">
        <f>+Help_FC!$G369*Help_FC!Z369</f>
        <v>146.3667820069204</v>
      </c>
      <c r="AG369" s="2">
        <f>+Help_FC!$G369*Help_FC!AA369</f>
        <v>0</v>
      </c>
      <c r="AH369" s="2">
        <f>+Help_FC!$G369*Help_FC!AB369</f>
        <v>201.1418685121107</v>
      </c>
      <c r="AI369" s="2">
        <f>+Help_FC!$G369*Help_FC!AC369</f>
        <v>71.003460207612449</v>
      </c>
      <c r="AJ369" s="2">
        <f>+Help_FC!$G369*Help_FC!AD369</f>
        <v>43.42130404152249</v>
      </c>
      <c r="AK369" s="2">
        <f>+Help_FC!$G369*Help_FC!AE369</f>
        <v>23.183391003460205</v>
      </c>
      <c r="AL369" s="2">
        <f>+Help_FC!$G369*Help_FC!AF369</f>
        <v>22.318339100346019</v>
      </c>
      <c r="AM369" s="2">
        <f>+Help_FC!$G369*Help_FC!AG369</f>
        <v>12.802768166089963</v>
      </c>
      <c r="AN369" s="2">
        <f>+Help_FC!$G369*Help_FC!AH369</f>
        <v>29.927335640138409</v>
      </c>
      <c r="AO369" s="2">
        <f>+Help_FC!$G369*Help_FC!AI369</f>
        <v>123.69965397923873</v>
      </c>
      <c r="AP369" s="2">
        <f>+Help_FC!$G369*Help_FC!AJ369</f>
        <v>13.99726209322772</v>
      </c>
      <c r="AQ369" s="2">
        <f>+Help_FC!$G369*Help_FC!AK369</f>
        <v>305.16462801289384</v>
      </c>
      <c r="AR369" s="1478">
        <f>+Help_FC!$G369*Help_FC!AL369</f>
        <v>29.896193771626294</v>
      </c>
      <c r="AS369" s="1478">
        <f>+Help_FC!$G369*Help_FC!AM369</f>
        <v>0</v>
      </c>
      <c r="AT369" s="2">
        <f>+Help_FC!$G369*Help_FC!AN369</f>
        <v>31.626297577854668</v>
      </c>
      <c r="AV369" s="5">
        <v>1</v>
      </c>
    </row>
    <row r="370" spans="1:48" x14ac:dyDescent="0.2">
      <c r="A370" s="1">
        <v>45294</v>
      </c>
      <c r="B370" s="2">
        <f>+Help_FC!$G370*Help_FC!I370</f>
        <v>708.23529411764696</v>
      </c>
      <c r="C370" s="2">
        <f>+Help_FC!$G370*Help_FC!J370</f>
        <v>436.08996539792383</v>
      </c>
      <c r="D370" s="2">
        <f>+Help_FC!$G370*Help_FC!K370</f>
        <v>93.80622837370241</v>
      </c>
      <c r="E370" s="2">
        <f>+Help_FC!$G370*Help_FC!L370</f>
        <v>107.33564013840829</v>
      </c>
      <c r="F370" s="2">
        <f>+Help_FC!$G370*Help_FC!M370</f>
        <v>294.76903307573014</v>
      </c>
      <c r="G370" s="2">
        <f>+Help_FC!$G370*Help_FC!N370</f>
        <v>299.61314878892728</v>
      </c>
      <c r="H370" s="1478">
        <f>24*Help_FC!R370/Help_FC!$Q370</f>
        <v>274.80080825447101</v>
      </c>
      <c r="I370" s="1478">
        <f>24*Help_FC!S370/Help_FC!$Q370</f>
        <v>283.7231590001598</v>
      </c>
      <c r="J370" s="1478">
        <f>24*Help_FC!T370/Help_FC!$Q370</f>
        <v>0</v>
      </c>
      <c r="K370" s="1478">
        <f>24*Help_FC!U370/Help_FC!$Q370</f>
        <v>0</v>
      </c>
      <c r="L370" s="1478">
        <f>24*Help_FC!V370/Help_FC!$Q370</f>
        <v>2.2580645161290325</v>
      </c>
      <c r="M370" s="1478">
        <f>24*Help_FC!W370/Help_FC!$Q370</f>
        <v>878.57223032258071</v>
      </c>
      <c r="N370" s="2">
        <f>100*Help_FC!H370</f>
        <v>100</v>
      </c>
      <c r="O370" s="2">
        <f t="shared" si="9"/>
        <v>687.18929547794266</v>
      </c>
      <c r="P370" s="2">
        <f t="shared" si="9"/>
        <v>423.13106756441823</v>
      </c>
      <c r="Q370" s="2">
        <f t="shared" si="9"/>
        <v>91.018672075469155</v>
      </c>
      <c r="R370" s="2">
        <f t="shared" si="8"/>
        <v>104.14604233792156</v>
      </c>
      <c r="S370" s="2">
        <f t="shared" si="8"/>
        <v>286.00964375883984</v>
      </c>
      <c r="T370" s="2">
        <f t="shared" si="8"/>
        <v>290.70981119163179</v>
      </c>
      <c r="U370" s="1478">
        <f t="shared" si="8"/>
        <v>266.63479692356361</v>
      </c>
      <c r="V370" s="1478">
        <f t="shared" si="8"/>
        <v>275.29201010379023</v>
      </c>
      <c r="W370" s="1478">
        <f t="shared" si="8"/>
        <v>0</v>
      </c>
      <c r="X370" s="1478">
        <f t="shared" si="11"/>
        <v>0</v>
      </c>
      <c r="Y370" s="1478">
        <f t="shared" si="11"/>
        <v>2.190963620241003</v>
      </c>
      <c r="Z370" s="1478">
        <f t="shared" si="11"/>
        <v>852.46448037305697</v>
      </c>
      <c r="AA370" s="2">
        <f t="shared" si="10"/>
        <v>100</v>
      </c>
      <c r="AC370" s="878">
        <f t="shared" si="12"/>
        <v>0.97028388896387274</v>
      </c>
      <c r="AE370" s="2">
        <f>+Help_FC!$G370*Help_FC!Y370</f>
        <v>289.72318339100343</v>
      </c>
      <c r="AF370" s="2">
        <f>+Help_FC!$G370*Help_FC!Z370</f>
        <v>146.3667820069204</v>
      </c>
      <c r="AG370" s="2">
        <f>+Help_FC!$G370*Help_FC!AA370</f>
        <v>0</v>
      </c>
      <c r="AH370" s="2">
        <f>+Help_FC!$G370*Help_FC!AB370</f>
        <v>201.1418685121107</v>
      </c>
      <c r="AI370" s="2">
        <f>+Help_FC!$G370*Help_FC!AC370</f>
        <v>71.003460207612449</v>
      </c>
      <c r="AJ370" s="2">
        <f>+Help_FC!$G370*Help_FC!AD370</f>
        <v>43.42130404152249</v>
      </c>
      <c r="AK370" s="2">
        <f>+Help_FC!$G370*Help_FC!AE370</f>
        <v>23.183391003460205</v>
      </c>
      <c r="AL370" s="2">
        <f>+Help_FC!$G370*Help_FC!AF370</f>
        <v>22.318339100346019</v>
      </c>
      <c r="AM370" s="2">
        <f>+Help_FC!$G370*Help_FC!AG370</f>
        <v>12.802768166089963</v>
      </c>
      <c r="AN370" s="2">
        <f>+Help_FC!$G370*Help_FC!AH370</f>
        <v>29.927335640138409</v>
      </c>
      <c r="AO370" s="2">
        <f>+Help_FC!$G370*Help_FC!AI370</f>
        <v>123.69965397923873</v>
      </c>
      <c r="AP370" s="2">
        <f>+Help_FC!$G370*Help_FC!AJ370</f>
        <v>13.99726209322772</v>
      </c>
      <c r="AQ370" s="2">
        <f>+Help_FC!$G370*Help_FC!AK370</f>
        <v>305.16462801289384</v>
      </c>
      <c r="AR370" s="1478">
        <f>+Help_FC!$G370*Help_FC!AL370</f>
        <v>29.896193771626294</v>
      </c>
      <c r="AS370" s="1478">
        <f>+Help_FC!$G370*Help_FC!AM370</f>
        <v>0</v>
      </c>
      <c r="AT370" s="2">
        <f>+Help_FC!$G370*Help_FC!AN370</f>
        <v>31.626297577854668</v>
      </c>
      <c r="AV370" s="5">
        <v>1</v>
      </c>
    </row>
    <row r="371" spans="1:48" x14ac:dyDescent="0.2">
      <c r="A371" s="1">
        <v>45295</v>
      </c>
      <c r="B371" s="2">
        <f>+Help_FC!$G371*Help_FC!I371</f>
        <v>708.23529411764696</v>
      </c>
      <c r="C371" s="2">
        <f>+Help_FC!$G371*Help_FC!J371</f>
        <v>436.08996539792383</v>
      </c>
      <c r="D371" s="2">
        <f>+Help_FC!$G371*Help_FC!K371</f>
        <v>93.80622837370241</v>
      </c>
      <c r="E371" s="2">
        <f>+Help_FC!$G371*Help_FC!L371</f>
        <v>107.33564013840829</v>
      </c>
      <c r="F371" s="2">
        <f>+Help_FC!$G371*Help_FC!M371</f>
        <v>294.76903307573014</v>
      </c>
      <c r="G371" s="2">
        <f>+Help_FC!$G371*Help_FC!N371</f>
        <v>299.61314878892728</v>
      </c>
      <c r="H371" s="1478">
        <f>24*Help_FC!R371/Help_FC!$Q371</f>
        <v>274.80080825447101</v>
      </c>
      <c r="I371" s="1478">
        <f>24*Help_FC!S371/Help_FC!$Q371</f>
        <v>283.7231590001598</v>
      </c>
      <c r="J371" s="1478">
        <f>24*Help_FC!T371/Help_FC!$Q371</f>
        <v>0</v>
      </c>
      <c r="K371" s="1478">
        <f>24*Help_FC!U371/Help_FC!$Q371</f>
        <v>0</v>
      </c>
      <c r="L371" s="1478">
        <f>24*Help_FC!V371/Help_FC!$Q371</f>
        <v>2.2580645161290325</v>
      </c>
      <c r="M371" s="1478">
        <f>24*Help_FC!W371/Help_FC!$Q371</f>
        <v>878.57223032258071</v>
      </c>
      <c r="N371" s="2">
        <f>100*Help_FC!H371</f>
        <v>100</v>
      </c>
      <c r="O371" s="2">
        <f t="shared" si="9"/>
        <v>687.18929547794266</v>
      </c>
      <c r="P371" s="2">
        <f t="shared" si="9"/>
        <v>423.13106756441823</v>
      </c>
      <c r="Q371" s="2">
        <f t="shared" si="9"/>
        <v>91.018672075469155</v>
      </c>
      <c r="R371" s="2">
        <f t="shared" si="8"/>
        <v>104.14604233792156</v>
      </c>
      <c r="S371" s="2">
        <f t="shared" si="8"/>
        <v>286.00964375883984</v>
      </c>
      <c r="T371" s="2">
        <f t="shared" si="8"/>
        <v>290.70981119163179</v>
      </c>
      <c r="U371" s="1478">
        <f t="shared" si="8"/>
        <v>266.63479692356361</v>
      </c>
      <c r="V371" s="1478">
        <f t="shared" si="8"/>
        <v>275.29201010379023</v>
      </c>
      <c r="W371" s="1478">
        <f t="shared" si="8"/>
        <v>0</v>
      </c>
      <c r="X371" s="1478">
        <f t="shared" si="11"/>
        <v>0</v>
      </c>
      <c r="Y371" s="1478">
        <f t="shared" si="11"/>
        <v>2.190963620241003</v>
      </c>
      <c r="Z371" s="1478">
        <f t="shared" si="11"/>
        <v>852.46448037305697</v>
      </c>
      <c r="AA371" s="2">
        <f t="shared" si="10"/>
        <v>100</v>
      </c>
      <c r="AC371" s="878">
        <f t="shared" si="12"/>
        <v>0.97028388896387274</v>
      </c>
      <c r="AE371" s="2">
        <f>+Help_FC!$G371*Help_FC!Y371</f>
        <v>289.72318339100343</v>
      </c>
      <c r="AF371" s="2">
        <f>+Help_FC!$G371*Help_FC!Z371</f>
        <v>146.3667820069204</v>
      </c>
      <c r="AG371" s="2">
        <f>+Help_FC!$G371*Help_FC!AA371</f>
        <v>0</v>
      </c>
      <c r="AH371" s="2">
        <f>+Help_FC!$G371*Help_FC!AB371</f>
        <v>201.1418685121107</v>
      </c>
      <c r="AI371" s="2">
        <f>+Help_FC!$G371*Help_FC!AC371</f>
        <v>71.003460207612449</v>
      </c>
      <c r="AJ371" s="2">
        <f>+Help_FC!$G371*Help_FC!AD371</f>
        <v>43.42130404152249</v>
      </c>
      <c r="AK371" s="2">
        <f>+Help_FC!$G371*Help_FC!AE371</f>
        <v>23.183391003460205</v>
      </c>
      <c r="AL371" s="2">
        <f>+Help_FC!$G371*Help_FC!AF371</f>
        <v>22.318339100346019</v>
      </c>
      <c r="AM371" s="2">
        <f>+Help_FC!$G371*Help_FC!AG371</f>
        <v>12.802768166089963</v>
      </c>
      <c r="AN371" s="2">
        <f>+Help_FC!$G371*Help_FC!AH371</f>
        <v>29.927335640138409</v>
      </c>
      <c r="AO371" s="2">
        <f>+Help_FC!$G371*Help_FC!AI371</f>
        <v>123.69965397923873</v>
      </c>
      <c r="AP371" s="2">
        <f>+Help_FC!$G371*Help_FC!AJ371</f>
        <v>13.99726209322772</v>
      </c>
      <c r="AQ371" s="2">
        <f>+Help_FC!$G371*Help_FC!AK371</f>
        <v>305.16462801289384</v>
      </c>
      <c r="AR371" s="1478">
        <f>+Help_FC!$G371*Help_FC!AL371</f>
        <v>29.896193771626294</v>
      </c>
      <c r="AS371" s="1478">
        <f>+Help_FC!$G371*Help_FC!AM371</f>
        <v>0</v>
      </c>
      <c r="AT371" s="2">
        <f>+Help_FC!$G371*Help_FC!AN371</f>
        <v>31.626297577854668</v>
      </c>
      <c r="AV371" s="5">
        <v>1</v>
      </c>
    </row>
    <row r="372" spans="1:48" x14ac:dyDescent="0.2">
      <c r="A372" s="1">
        <v>45296</v>
      </c>
      <c r="B372" s="2">
        <f>+Help_FC!$G372*Help_FC!I372</f>
        <v>708.23529411764696</v>
      </c>
      <c r="C372" s="2">
        <f>+Help_FC!$G372*Help_FC!J372</f>
        <v>436.08996539792383</v>
      </c>
      <c r="D372" s="2">
        <f>+Help_FC!$G372*Help_FC!K372</f>
        <v>93.80622837370241</v>
      </c>
      <c r="E372" s="2">
        <f>+Help_FC!$G372*Help_FC!L372</f>
        <v>107.33564013840829</v>
      </c>
      <c r="F372" s="2">
        <f>+Help_FC!$G372*Help_FC!M372</f>
        <v>294.76903307573014</v>
      </c>
      <c r="G372" s="2">
        <f>+Help_FC!$G372*Help_FC!N372</f>
        <v>299.61314878892728</v>
      </c>
      <c r="H372" s="1478">
        <f>24*Help_FC!R372/Help_FC!$Q372</f>
        <v>274.80080825447101</v>
      </c>
      <c r="I372" s="1478">
        <f>24*Help_FC!S372/Help_FC!$Q372</f>
        <v>283.7231590001598</v>
      </c>
      <c r="J372" s="1478">
        <f>24*Help_FC!T372/Help_FC!$Q372</f>
        <v>0</v>
      </c>
      <c r="K372" s="1478">
        <f>24*Help_FC!U372/Help_FC!$Q372</f>
        <v>0</v>
      </c>
      <c r="L372" s="1478">
        <f>24*Help_FC!V372/Help_FC!$Q372</f>
        <v>2.2580645161290325</v>
      </c>
      <c r="M372" s="1478">
        <f>24*Help_FC!W372/Help_FC!$Q372</f>
        <v>878.57223032258071</v>
      </c>
      <c r="N372" s="2">
        <f>100*Help_FC!H372</f>
        <v>100</v>
      </c>
      <c r="O372" s="2">
        <f t="shared" si="9"/>
        <v>687.18929547794266</v>
      </c>
      <c r="P372" s="2">
        <f t="shared" si="9"/>
        <v>423.13106756441823</v>
      </c>
      <c r="Q372" s="2">
        <f t="shared" si="9"/>
        <v>91.018672075469155</v>
      </c>
      <c r="R372" s="2">
        <f t="shared" si="8"/>
        <v>104.14604233792156</v>
      </c>
      <c r="S372" s="2">
        <f t="shared" si="8"/>
        <v>286.00964375883984</v>
      </c>
      <c r="T372" s="2">
        <f t="shared" si="8"/>
        <v>290.70981119163179</v>
      </c>
      <c r="U372" s="1478">
        <f t="shared" si="8"/>
        <v>266.63479692356361</v>
      </c>
      <c r="V372" s="1478">
        <f t="shared" si="8"/>
        <v>275.29201010379023</v>
      </c>
      <c r="W372" s="1478">
        <f t="shared" si="8"/>
        <v>0</v>
      </c>
      <c r="X372" s="1478">
        <f t="shared" si="11"/>
        <v>0</v>
      </c>
      <c r="Y372" s="1478">
        <f t="shared" si="11"/>
        <v>2.190963620241003</v>
      </c>
      <c r="Z372" s="1478">
        <f t="shared" si="11"/>
        <v>852.46448037305697</v>
      </c>
      <c r="AA372" s="2">
        <f t="shared" si="10"/>
        <v>100</v>
      </c>
      <c r="AC372" s="878">
        <f t="shared" si="12"/>
        <v>0.97028388896387274</v>
      </c>
      <c r="AE372" s="2">
        <f>+Help_FC!$G372*Help_FC!Y372</f>
        <v>289.72318339100343</v>
      </c>
      <c r="AF372" s="2">
        <f>+Help_FC!$G372*Help_FC!Z372</f>
        <v>146.3667820069204</v>
      </c>
      <c r="AG372" s="2">
        <f>+Help_FC!$G372*Help_FC!AA372</f>
        <v>0</v>
      </c>
      <c r="AH372" s="2">
        <f>+Help_FC!$G372*Help_FC!AB372</f>
        <v>201.1418685121107</v>
      </c>
      <c r="AI372" s="2">
        <f>+Help_FC!$G372*Help_FC!AC372</f>
        <v>71.003460207612449</v>
      </c>
      <c r="AJ372" s="2">
        <f>+Help_FC!$G372*Help_FC!AD372</f>
        <v>43.42130404152249</v>
      </c>
      <c r="AK372" s="2">
        <f>+Help_FC!$G372*Help_FC!AE372</f>
        <v>23.183391003460205</v>
      </c>
      <c r="AL372" s="2">
        <f>+Help_FC!$G372*Help_FC!AF372</f>
        <v>22.318339100346019</v>
      </c>
      <c r="AM372" s="2">
        <f>+Help_FC!$G372*Help_FC!AG372</f>
        <v>12.802768166089963</v>
      </c>
      <c r="AN372" s="2">
        <f>+Help_FC!$G372*Help_FC!AH372</f>
        <v>29.927335640138409</v>
      </c>
      <c r="AO372" s="2">
        <f>+Help_FC!$G372*Help_FC!AI372</f>
        <v>123.69965397923873</v>
      </c>
      <c r="AP372" s="2">
        <f>+Help_FC!$G372*Help_FC!AJ372</f>
        <v>13.99726209322772</v>
      </c>
      <c r="AQ372" s="2">
        <f>+Help_FC!$G372*Help_FC!AK372</f>
        <v>305.16462801289384</v>
      </c>
      <c r="AR372" s="1478">
        <f>+Help_FC!$G372*Help_FC!AL372</f>
        <v>29.896193771626294</v>
      </c>
      <c r="AS372" s="1478">
        <f>+Help_FC!$G372*Help_FC!AM372</f>
        <v>0</v>
      </c>
      <c r="AT372" s="2">
        <f>+Help_FC!$G372*Help_FC!AN372</f>
        <v>31.626297577854668</v>
      </c>
      <c r="AV372" s="5">
        <v>1</v>
      </c>
    </row>
    <row r="373" spans="1:48" x14ac:dyDescent="0.2">
      <c r="A373" s="1">
        <v>45297</v>
      </c>
      <c r="B373" s="2">
        <f>+Help_FC!$G373*Help_FC!I373</f>
        <v>708.23529411764696</v>
      </c>
      <c r="C373" s="2">
        <f>+Help_FC!$G373*Help_FC!J373</f>
        <v>436.08996539792383</v>
      </c>
      <c r="D373" s="2">
        <f>+Help_FC!$G373*Help_FC!K373</f>
        <v>93.80622837370241</v>
      </c>
      <c r="E373" s="2">
        <f>+Help_FC!$G373*Help_FC!L373</f>
        <v>107.33564013840829</v>
      </c>
      <c r="F373" s="2">
        <f>+Help_FC!$G373*Help_FC!M373</f>
        <v>294.76903307573014</v>
      </c>
      <c r="G373" s="2">
        <f>+Help_FC!$G373*Help_FC!N373</f>
        <v>299.61314878892728</v>
      </c>
      <c r="H373" s="1478">
        <f>24*Help_FC!R373/Help_FC!$Q373</f>
        <v>274.80080825447101</v>
      </c>
      <c r="I373" s="1478">
        <f>24*Help_FC!S373/Help_FC!$Q373</f>
        <v>283.7231590001598</v>
      </c>
      <c r="J373" s="1478">
        <f>24*Help_FC!T373/Help_FC!$Q373</f>
        <v>0</v>
      </c>
      <c r="K373" s="1478">
        <f>24*Help_FC!U373/Help_FC!$Q373</f>
        <v>0</v>
      </c>
      <c r="L373" s="1478">
        <f>24*Help_FC!V373/Help_FC!$Q373</f>
        <v>2.2580645161290325</v>
      </c>
      <c r="M373" s="1478">
        <f>24*Help_FC!W373/Help_FC!$Q373</f>
        <v>878.57223032258071</v>
      </c>
      <c r="N373" s="2">
        <f>100*Help_FC!H373</f>
        <v>100</v>
      </c>
      <c r="O373" s="2">
        <f t="shared" si="9"/>
        <v>687.18929547794266</v>
      </c>
      <c r="P373" s="2">
        <f t="shared" si="9"/>
        <v>423.13106756441823</v>
      </c>
      <c r="Q373" s="2">
        <f t="shared" si="9"/>
        <v>91.018672075469155</v>
      </c>
      <c r="R373" s="2">
        <f t="shared" si="8"/>
        <v>104.14604233792156</v>
      </c>
      <c r="S373" s="2">
        <f t="shared" si="8"/>
        <v>286.00964375883984</v>
      </c>
      <c r="T373" s="2">
        <f t="shared" si="8"/>
        <v>290.70981119163179</v>
      </c>
      <c r="U373" s="1478">
        <f t="shared" si="8"/>
        <v>266.63479692356361</v>
      </c>
      <c r="V373" s="1478">
        <f t="shared" si="8"/>
        <v>275.29201010379023</v>
      </c>
      <c r="W373" s="1478">
        <f t="shared" si="8"/>
        <v>0</v>
      </c>
      <c r="X373" s="1478">
        <f t="shared" si="11"/>
        <v>0</v>
      </c>
      <c r="Y373" s="1478">
        <f t="shared" si="11"/>
        <v>2.190963620241003</v>
      </c>
      <c r="Z373" s="1478">
        <f t="shared" si="11"/>
        <v>852.46448037305697</v>
      </c>
      <c r="AA373" s="2">
        <f t="shared" si="10"/>
        <v>100</v>
      </c>
      <c r="AC373" s="878">
        <f t="shared" si="12"/>
        <v>0.97028388896387274</v>
      </c>
      <c r="AE373" s="2">
        <f>+Help_FC!$G373*Help_FC!Y373</f>
        <v>289.72318339100343</v>
      </c>
      <c r="AF373" s="2">
        <f>+Help_FC!$G373*Help_FC!Z373</f>
        <v>146.3667820069204</v>
      </c>
      <c r="AG373" s="2">
        <f>+Help_FC!$G373*Help_FC!AA373</f>
        <v>0</v>
      </c>
      <c r="AH373" s="2">
        <f>+Help_FC!$G373*Help_FC!AB373</f>
        <v>201.1418685121107</v>
      </c>
      <c r="AI373" s="2">
        <f>+Help_FC!$G373*Help_FC!AC373</f>
        <v>71.003460207612449</v>
      </c>
      <c r="AJ373" s="2">
        <f>+Help_FC!$G373*Help_FC!AD373</f>
        <v>43.42130404152249</v>
      </c>
      <c r="AK373" s="2">
        <f>+Help_FC!$G373*Help_FC!AE373</f>
        <v>23.183391003460205</v>
      </c>
      <c r="AL373" s="2">
        <f>+Help_FC!$G373*Help_FC!AF373</f>
        <v>22.318339100346019</v>
      </c>
      <c r="AM373" s="2">
        <f>+Help_FC!$G373*Help_FC!AG373</f>
        <v>12.802768166089963</v>
      </c>
      <c r="AN373" s="2">
        <f>+Help_FC!$G373*Help_FC!AH373</f>
        <v>29.927335640138409</v>
      </c>
      <c r="AO373" s="2">
        <f>+Help_FC!$G373*Help_FC!AI373</f>
        <v>123.69965397923873</v>
      </c>
      <c r="AP373" s="2">
        <f>+Help_FC!$G373*Help_FC!AJ373</f>
        <v>13.99726209322772</v>
      </c>
      <c r="AQ373" s="2">
        <f>+Help_FC!$G373*Help_FC!AK373</f>
        <v>305.16462801289384</v>
      </c>
      <c r="AR373" s="1478">
        <f>+Help_FC!$G373*Help_FC!AL373</f>
        <v>29.896193771626294</v>
      </c>
      <c r="AS373" s="1478">
        <f>+Help_FC!$G373*Help_FC!AM373</f>
        <v>0</v>
      </c>
      <c r="AT373" s="2">
        <f>+Help_FC!$G373*Help_FC!AN373</f>
        <v>31.626297577854668</v>
      </c>
      <c r="AV373" s="5">
        <v>1</v>
      </c>
    </row>
    <row r="374" spans="1:48" x14ac:dyDescent="0.2">
      <c r="A374" s="1">
        <v>45298</v>
      </c>
      <c r="B374" s="2">
        <f>+Help_FC!$G374*Help_FC!I374</f>
        <v>708.23529411764696</v>
      </c>
      <c r="C374" s="2">
        <f>+Help_FC!$G374*Help_FC!J374</f>
        <v>436.08996539792383</v>
      </c>
      <c r="D374" s="2">
        <f>+Help_FC!$G374*Help_FC!K374</f>
        <v>93.80622837370241</v>
      </c>
      <c r="E374" s="2">
        <f>+Help_FC!$G374*Help_FC!L374</f>
        <v>107.33564013840829</v>
      </c>
      <c r="F374" s="2">
        <f>+Help_FC!$G374*Help_FC!M374</f>
        <v>294.76903307573014</v>
      </c>
      <c r="G374" s="2">
        <f>+Help_FC!$G374*Help_FC!N374</f>
        <v>299.61314878892728</v>
      </c>
      <c r="H374" s="1478">
        <f>24*Help_FC!R374/Help_FC!$Q374</f>
        <v>274.80080825447101</v>
      </c>
      <c r="I374" s="1478">
        <f>24*Help_FC!S374/Help_FC!$Q374</f>
        <v>283.7231590001598</v>
      </c>
      <c r="J374" s="1478">
        <f>24*Help_FC!T374/Help_FC!$Q374</f>
        <v>0</v>
      </c>
      <c r="K374" s="1478">
        <f>24*Help_FC!U374/Help_FC!$Q374</f>
        <v>0</v>
      </c>
      <c r="L374" s="1478">
        <f>24*Help_FC!V374/Help_FC!$Q374</f>
        <v>2.2580645161290325</v>
      </c>
      <c r="M374" s="1478">
        <f>24*Help_FC!W374/Help_FC!$Q374</f>
        <v>878.57223032258071</v>
      </c>
      <c r="N374" s="2">
        <f>100*Help_FC!H374</f>
        <v>100</v>
      </c>
      <c r="O374" s="2">
        <f t="shared" si="9"/>
        <v>687.18929547794266</v>
      </c>
      <c r="P374" s="2">
        <f t="shared" si="9"/>
        <v>423.13106756441823</v>
      </c>
      <c r="Q374" s="2">
        <f t="shared" si="9"/>
        <v>91.018672075469155</v>
      </c>
      <c r="R374" s="2">
        <f t="shared" si="8"/>
        <v>104.14604233792156</v>
      </c>
      <c r="S374" s="2">
        <f t="shared" si="8"/>
        <v>286.00964375883984</v>
      </c>
      <c r="T374" s="2">
        <f t="shared" si="8"/>
        <v>290.70981119163179</v>
      </c>
      <c r="U374" s="1478">
        <f t="shared" si="8"/>
        <v>266.63479692356361</v>
      </c>
      <c r="V374" s="1478">
        <f t="shared" si="8"/>
        <v>275.29201010379023</v>
      </c>
      <c r="W374" s="1478">
        <f t="shared" si="8"/>
        <v>0</v>
      </c>
      <c r="X374" s="1478">
        <f t="shared" si="11"/>
        <v>0</v>
      </c>
      <c r="Y374" s="1478">
        <f t="shared" si="11"/>
        <v>2.190963620241003</v>
      </c>
      <c r="Z374" s="1478">
        <f t="shared" si="11"/>
        <v>852.46448037305697</v>
      </c>
      <c r="AA374" s="2">
        <f t="shared" si="10"/>
        <v>100</v>
      </c>
      <c r="AC374" s="878">
        <f t="shared" si="12"/>
        <v>0.97028388896387274</v>
      </c>
      <c r="AE374" s="2">
        <f>+Help_FC!$G374*Help_FC!Y374</f>
        <v>289.72318339100343</v>
      </c>
      <c r="AF374" s="2">
        <f>+Help_FC!$G374*Help_FC!Z374</f>
        <v>146.3667820069204</v>
      </c>
      <c r="AG374" s="2">
        <f>+Help_FC!$G374*Help_FC!AA374</f>
        <v>0</v>
      </c>
      <c r="AH374" s="2">
        <f>+Help_FC!$G374*Help_FC!AB374</f>
        <v>201.1418685121107</v>
      </c>
      <c r="AI374" s="2">
        <f>+Help_FC!$G374*Help_FC!AC374</f>
        <v>71.003460207612449</v>
      </c>
      <c r="AJ374" s="2">
        <f>+Help_FC!$G374*Help_FC!AD374</f>
        <v>43.42130404152249</v>
      </c>
      <c r="AK374" s="2">
        <f>+Help_FC!$G374*Help_FC!AE374</f>
        <v>23.183391003460205</v>
      </c>
      <c r="AL374" s="2">
        <f>+Help_FC!$G374*Help_FC!AF374</f>
        <v>22.318339100346019</v>
      </c>
      <c r="AM374" s="2">
        <f>+Help_FC!$G374*Help_FC!AG374</f>
        <v>12.802768166089963</v>
      </c>
      <c r="AN374" s="2">
        <f>+Help_FC!$G374*Help_FC!AH374</f>
        <v>29.927335640138409</v>
      </c>
      <c r="AO374" s="2">
        <f>+Help_FC!$G374*Help_FC!AI374</f>
        <v>123.69965397923873</v>
      </c>
      <c r="AP374" s="2">
        <f>+Help_FC!$G374*Help_FC!AJ374</f>
        <v>13.99726209322772</v>
      </c>
      <c r="AQ374" s="2">
        <f>+Help_FC!$G374*Help_FC!AK374</f>
        <v>305.16462801289384</v>
      </c>
      <c r="AR374" s="1478">
        <f>+Help_FC!$G374*Help_FC!AL374</f>
        <v>29.896193771626294</v>
      </c>
      <c r="AS374" s="1478">
        <f>+Help_FC!$G374*Help_FC!AM374</f>
        <v>0</v>
      </c>
      <c r="AT374" s="2">
        <f>+Help_FC!$G374*Help_FC!AN374</f>
        <v>31.626297577854668</v>
      </c>
      <c r="AV374" s="5">
        <v>1</v>
      </c>
    </row>
    <row r="375" spans="1:48" x14ac:dyDescent="0.2">
      <c r="A375" s="1">
        <v>45299</v>
      </c>
      <c r="B375" s="2">
        <f>+Help_FC!$G375*Help_FC!I375</f>
        <v>708.23529411764696</v>
      </c>
      <c r="C375" s="2">
        <f>+Help_FC!$G375*Help_FC!J375</f>
        <v>436.08996539792383</v>
      </c>
      <c r="D375" s="2">
        <f>+Help_FC!$G375*Help_FC!K375</f>
        <v>93.80622837370241</v>
      </c>
      <c r="E375" s="2">
        <f>+Help_FC!$G375*Help_FC!L375</f>
        <v>107.33564013840829</v>
      </c>
      <c r="F375" s="2">
        <f>+Help_FC!$G375*Help_FC!M375</f>
        <v>294.76903307573014</v>
      </c>
      <c r="G375" s="2">
        <f>+Help_FC!$G375*Help_FC!N375</f>
        <v>299.61314878892728</v>
      </c>
      <c r="H375" s="1478">
        <f>24*Help_FC!R375/Help_FC!$Q375</f>
        <v>274.80080825447101</v>
      </c>
      <c r="I375" s="1478">
        <f>24*Help_FC!S375/Help_FC!$Q375</f>
        <v>283.7231590001598</v>
      </c>
      <c r="J375" s="1478">
        <f>24*Help_FC!T375/Help_FC!$Q375</f>
        <v>0</v>
      </c>
      <c r="K375" s="1478">
        <f>24*Help_FC!U375/Help_FC!$Q375</f>
        <v>0</v>
      </c>
      <c r="L375" s="1478">
        <f>24*Help_FC!V375/Help_FC!$Q375</f>
        <v>2.2580645161290325</v>
      </c>
      <c r="M375" s="1478">
        <f>24*Help_FC!W375/Help_FC!$Q375</f>
        <v>878.57223032258071</v>
      </c>
      <c r="N375" s="2">
        <f>100*Help_FC!H375</f>
        <v>100</v>
      </c>
      <c r="O375" s="2">
        <f t="shared" si="9"/>
        <v>687.18929547794266</v>
      </c>
      <c r="P375" s="2">
        <f t="shared" si="9"/>
        <v>423.13106756441823</v>
      </c>
      <c r="Q375" s="2">
        <f t="shared" si="9"/>
        <v>91.018672075469155</v>
      </c>
      <c r="R375" s="2">
        <f t="shared" si="8"/>
        <v>104.14604233792156</v>
      </c>
      <c r="S375" s="2">
        <f t="shared" si="8"/>
        <v>286.00964375883984</v>
      </c>
      <c r="T375" s="2">
        <f t="shared" si="8"/>
        <v>290.70981119163179</v>
      </c>
      <c r="U375" s="1478">
        <f t="shared" si="8"/>
        <v>266.63479692356361</v>
      </c>
      <c r="V375" s="1478">
        <f t="shared" si="8"/>
        <v>275.29201010379023</v>
      </c>
      <c r="W375" s="1478">
        <f t="shared" si="8"/>
        <v>0</v>
      </c>
      <c r="X375" s="1478">
        <f t="shared" si="11"/>
        <v>0</v>
      </c>
      <c r="Y375" s="1478">
        <f t="shared" si="11"/>
        <v>2.190963620241003</v>
      </c>
      <c r="Z375" s="1478">
        <f t="shared" si="11"/>
        <v>852.46448037305697</v>
      </c>
      <c r="AA375" s="2">
        <f t="shared" si="10"/>
        <v>100</v>
      </c>
      <c r="AC375" s="878">
        <f t="shared" si="12"/>
        <v>0.97028388896387274</v>
      </c>
      <c r="AE375" s="2">
        <f>+Help_FC!$G375*Help_FC!Y375</f>
        <v>289.72318339100343</v>
      </c>
      <c r="AF375" s="2">
        <f>+Help_FC!$G375*Help_FC!Z375</f>
        <v>146.3667820069204</v>
      </c>
      <c r="AG375" s="2">
        <f>+Help_FC!$G375*Help_FC!AA375</f>
        <v>0</v>
      </c>
      <c r="AH375" s="2">
        <f>+Help_FC!$G375*Help_FC!AB375</f>
        <v>201.1418685121107</v>
      </c>
      <c r="AI375" s="2">
        <f>+Help_FC!$G375*Help_FC!AC375</f>
        <v>71.003460207612449</v>
      </c>
      <c r="AJ375" s="2">
        <f>+Help_FC!$G375*Help_FC!AD375</f>
        <v>43.42130404152249</v>
      </c>
      <c r="AK375" s="2">
        <f>+Help_FC!$G375*Help_FC!AE375</f>
        <v>23.183391003460205</v>
      </c>
      <c r="AL375" s="2">
        <f>+Help_FC!$G375*Help_FC!AF375</f>
        <v>22.318339100346019</v>
      </c>
      <c r="AM375" s="2">
        <f>+Help_FC!$G375*Help_FC!AG375</f>
        <v>12.802768166089963</v>
      </c>
      <c r="AN375" s="2">
        <f>+Help_FC!$G375*Help_FC!AH375</f>
        <v>29.927335640138409</v>
      </c>
      <c r="AO375" s="2">
        <f>+Help_FC!$G375*Help_FC!AI375</f>
        <v>123.69965397923873</v>
      </c>
      <c r="AP375" s="2">
        <f>+Help_FC!$G375*Help_FC!AJ375</f>
        <v>13.99726209322772</v>
      </c>
      <c r="AQ375" s="2">
        <f>+Help_FC!$G375*Help_FC!AK375</f>
        <v>305.16462801289384</v>
      </c>
      <c r="AR375" s="1478">
        <f>+Help_FC!$G375*Help_FC!AL375</f>
        <v>29.896193771626294</v>
      </c>
      <c r="AS375" s="1478">
        <f>+Help_FC!$G375*Help_FC!AM375</f>
        <v>0</v>
      </c>
      <c r="AT375" s="2">
        <f>+Help_FC!$G375*Help_FC!AN375</f>
        <v>31.626297577854668</v>
      </c>
      <c r="AV375" s="5">
        <v>1</v>
      </c>
    </row>
    <row r="376" spans="1:48" x14ac:dyDescent="0.2">
      <c r="A376" s="1">
        <v>45300</v>
      </c>
      <c r="B376" s="2">
        <f>+Help_FC!$G376*Help_FC!I376</f>
        <v>354.11764705882348</v>
      </c>
      <c r="C376" s="2">
        <f>+Help_FC!$G376*Help_FC!J376</f>
        <v>218.04498269896192</v>
      </c>
      <c r="D376" s="2">
        <f>+Help_FC!$G376*Help_FC!K376</f>
        <v>46.903114186851205</v>
      </c>
      <c r="E376" s="2">
        <f>+Help_FC!$G376*Help_FC!L376</f>
        <v>53.667820069204147</v>
      </c>
      <c r="F376" s="2">
        <f>+Help_FC!$G376*Help_FC!M376</f>
        <v>147.38451653786507</v>
      </c>
      <c r="G376" s="2">
        <f>+Help_FC!$G376*Help_FC!N376</f>
        <v>149.80657439446364</v>
      </c>
      <c r="H376" s="1478">
        <f>24*Help_FC!R376/Help_FC!$Q376</f>
        <v>274.80080825447101</v>
      </c>
      <c r="I376" s="1478">
        <f>24*Help_FC!S376/Help_FC!$Q376</f>
        <v>283.7231590001598</v>
      </c>
      <c r="J376" s="1478">
        <f>24*Help_FC!T376/Help_FC!$Q376</f>
        <v>0</v>
      </c>
      <c r="K376" s="1478">
        <f>24*Help_FC!U376/Help_FC!$Q376</f>
        <v>0</v>
      </c>
      <c r="L376" s="1478">
        <f>24*Help_FC!V376/Help_FC!$Q376</f>
        <v>2.2580645161290325</v>
      </c>
      <c r="M376" s="1478">
        <f>24*Help_FC!W376/Help_FC!$Q376</f>
        <v>878.57223032258071</v>
      </c>
      <c r="N376" s="2">
        <f>100*Help_FC!H376</f>
        <v>50</v>
      </c>
      <c r="O376" s="2">
        <f t="shared" si="9"/>
        <v>343.59464773897133</v>
      </c>
      <c r="P376" s="2">
        <f t="shared" si="9"/>
        <v>211.56553378220912</v>
      </c>
      <c r="Q376" s="2">
        <f t="shared" si="9"/>
        <v>45.509336037734577</v>
      </c>
      <c r="R376" s="2">
        <f t="shared" si="8"/>
        <v>52.073021168960778</v>
      </c>
      <c r="S376" s="2">
        <f t="shared" si="8"/>
        <v>143.00482187941992</v>
      </c>
      <c r="T376" s="2">
        <f t="shared" si="8"/>
        <v>145.35490559581589</v>
      </c>
      <c r="U376" s="1478">
        <f t="shared" si="8"/>
        <v>266.63479692356361</v>
      </c>
      <c r="V376" s="1478">
        <f t="shared" si="8"/>
        <v>275.29201010379023</v>
      </c>
      <c r="W376" s="1478">
        <f t="shared" si="8"/>
        <v>0</v>
      </c>
      <c r="X376" s="1478">
        <f t="shared" si="11"/>
        <v>0</v>
      </c>
      <c r="Y376" s="1478">
        <f t="shared" si="11"/>
        <v>2.190963620241003</v>
      </c>
      <c r="Z376" s="1478">
        <f t="shared" si="11"/>
        <v>852.46448037305697</v>
      </c>
      <c r="AA376" s="2">
        <f t="shared" si="10"/>
        <v>50</v>
      </c>
      <c r="AC376" s="878">
        <f t="shared" si="12"/>
        <v>0.97028388896387274</v>
      </c>
      <c r="AE376" s="2">
        <f>+Help_FC!$G376*Help_FC!Y376</f>
        <v>144.86159169550172</v>
      </c>
      <c r="AF376" s="2">
        <f>+Help_FC!$G376*Help_FC!Z376</f>
        <v>73.183391003460201</v>
      </c>
      <c r="AG376" s="2">
        <f>+Help_FC!$G376*Help_FC!AA376</f>
        <v>0</v>
      </c>
      <c r="AH376" s="2">
        <f>+Help_FC!$G376*Help_FC!AB376</f>
        <v>100.57093425605535</v>
      </c>
      <c r="AI376" s="2">
        <f>+Help_FC!$G376*Help_FC!AC376</f>
        <v>35.501730103806224</v>
      </c>
      <c r="AJ376" s="2">
        <f>+Help_FC!$G376*Help_FC!AD376</f>
        <v>21.710652020761245</v>
      </c>
      <c r="AK376" s="2">
        <f>+Help_FC!$G376*Help_FC!AE376</f>
        <v>11.591695501730102</v>
      </c>
      <c r="AL376" s="2">
        <f>+Help_FC!$G376*Help_FC!AF376</f>
        <v>11.15916955017301</v>
      </c>
      <c r="AM376" s="2">
        <f>+Help_FC!$G376*Help_FC!AG376</f>
        <v>6.4013840830449817</v>
      </c>
      <c r="AN376" s="2">
        <f>+Help_FC!$G376*Help_FC!AH376</f>
        <v>14.963667820069205</v>
      </c>
      <c r="AO376" s="2">
        <f>+Help_FC!$G376*Help_FC!AI376</f>
        <v>61.849826989619366</v>
      </c>
      <c r="AP376" s="2">
        <f>+Help_FC!$G376*Help_FC!AJ376</f>
        <v>6.9986310466138599</v>
      </c>
      <c r="AQ376" s="2">
        <f>+Help_FC!$G376*Help_FC!AK376</f>
        <v>152.58231400644692</v>
      </c>
      <c r="AR376" s="1478">
        <f>+Help_FC!$G376*Help_FC!AL376</f>
        <v>14.948096885813147</v>
      </c>
      <c r="AS376" s="1478">
        <f>+Help_FC!$G376*Help_FC!AM376</f>
        <v>0</v>
      </c>
      <c r="AT376" s="2">
        <f>+Help_FC!$G376*Help_FC!AN376</f>
        <v>15.813148788927334</v>
      </c>
      <c r="AV376" s="5">
        <v>1</v>
      </c>
    </row>
    <row r="377" spans="1:48" x14ac:dyDescent="0.2">
      <c r="A377" s="1">
        <v>45301</v>
      </c>
      <c r="B377" s="2">
        <f>+Help_FC!$G377*Help_FC!I377</f>
        <v>708.23529411764696</v>
      </c>
      <c r="C377" s="2">
        <f>+Help_FC!$G377*Help_FC!J377</f>
        <v>436.08996539792383</v>
      </c>
      <c r="D377" s="2">
        <f>+Help_FC!$G377*Help_FC!K377</f>
        <v>93.80622837370241</v>
      </c>
      <c r="E377" s="2">
        <f>+Help_FC!$G377*Help_FC!L377</f>
        <v>107.33564013840829</v>
      </c>
      <c r="F377" s="2">
        <f>+Help_FC!$G377*Help_FC!M377</f>
        <v>294.76903307573014</v>
      </c>
      <c r="G377" s="2">
        <f>+Help_FC!$G377*Help_FC!N377</f>
        <v>299.61314878892728</v>
      </c>
      <c r="H377" s="1478">
        <f>24*Help_FC!R377/Help_FC!$Q377</f>
        <v>274.80080825447101</v>
      </c>
      <c r="I377" s="1478">
        <f>24*Help_FC!S377/Help_FC!$Q377</f>
        <v>283.7231590001598</v>
      </c>
      <c r="J377" s="1478">
        <f>24*Help_FC!T377/Help_FC!$Q377</f>
        <v>0</v>
      </c>
      <c r="K377" s="1478">
        <f>24*Help_FC!U377/Help_FC!$Q377</f>
        <v>0</v>
      </c>
      <c r="L377" s="1478">
        <f>24*Help_FC!V377/Help_FC!$Q377</f>
        <v>2.2580645161290325</v>
      </c>
      <c r="M377" s="1478">
        <f>24*Help_FC!W377/Help_FC!$Q377</f>
        <v>878.57223032258071</v>
      </c>
      <c r="N377" s="2">
        <f>100*Help_FC!H377</f>
        <v>100</v>
      </c>
      <c r="O377" s="2">
        <f t="shared" si="9"/>
        <v>687.18929547794266</v>
      </c>
      <c r="P377" s="2">
        <f t="shared" si="9"/>
        <v>423.13106756441823</v>
      </c>
      <c r="Q377" s="2">
        <f t="shared" si="9"/>
        <v>91.018672075469155</v>
      </c>
      <c r="R377" s="2">
        <f t="shared" si="8"/>
        <v>104.14604233792156</v>
      </c>
      <c r="S377" s="2">
        <f t="shared" si="8"/>
        <v>286.00964375883984</v>
      </c>
      <c r="T377" s="2">
        <f t="shared" si="8"/>
        <v>290.70981119163179</v>
      </c>
      <c r="U377" s="1478">
        <f t="shared" si="8"/>
        <v>266.63479692356361</v>
      </c>
      <c r="V377" s="1478">
        <f t="shared" si="8"/>
        <v>275.29201010379023</v>
      </c>
      <c r="W377" s="1478">
        <f t="shared" si="8"/>
        <v>0</v>
      </c>
      <c r="X377" s="1478">
        <f t="shared" si="11"/>
        <v>0</v>
      </c>
      <c r="Y377" s="1478">
        <f t="shared" si="11"/>
        <v>2.190963620241003</v>
      </c>
      <c r="Z377" s="1478">
        <f t="shared" si="11"/>
        <v>852.46448037305697</v>
      </c>
      <c r="AA377" s="2">
        <f t="shared" si="10"/>
        <v>100</v>
      </c>
      <c r="AC377" s="878">
        <f t="shared" si="12"/>
        <v>0.97028388896387274</v>
      </c>
      <c r="AE377" s="2">
        <f>+Help_FC!$G377*Help_FC!Y377</f>
        <v>289.72318339100343</v>
      </c>
      <c r="AF377" s="2">
        <f>+Help_FC!$G377*Help_FC!Z377</f>
        <v>146.3667820069204</v>
      </c>
      <c r="AG377" s="2">
        <f>+Help_FC!$G377*Help_FC!AA377</f>
        <v>0</v>
      </c>
      <c r="AH377" s="2">
        <f>+Help_FC!$G377*Help_FC!AB377</f>
        <v>201.1418685121107</v>
      </c>
      <c r="AI377" s="2">
        <f>+Help_FC!$G377*Help_FC!AC377</f>
        <v>71.003460207612449</v>
      </c>
      <c r="AJ377" s="2">
        <f>+Help_FC!$G377*Help_FC!AD377</f>
        <v>43.42130404152249</v>
      </c>
      <c r="AK377" s="2">
        <f>+Help_FC!$G377*Help_FC!AE377</f>
        <v>23.183391003460205</v>
      </c>
      <c r="AL377" s="2">
        <f>+Help_FC!$G377*Help_FC!AF377</f>
        <v>22.318339100346019</v>
      </c>
      <c r="AM377" s="2">
        <f>+Help_FC!$G377*Help_FC!AG377</f>
        <v>12.802768166089963</v>
      </c>
      <c r="AN377" s="2">
        <f>+Help_FC!$G377*Help_FC!AH377</f>
        <v>29.927335640138409</v>
      </c>
      <c r="AO377" s="2">
        <f>+Help_FC!$G377*Help_FC!AI377</f>
        <v>123.69965397923873</v>
      </c>
      <c r="AP377" s="2">
        <f>+Help_FC!$G377*Help_FC!AJ377</f>
        <v>13.99726209322772</v>
      </c>
      <c r="AQ377" s="2">
        <f>+Help_FC!$G377*Help_FC!AK377</f>
        <v>305.16462801289384</v>
      </c>
      <c r="AR377" s="1478">
        <f>+Help_FC!$G377*Help_FC!AL377</f>
        <v>29.896193771626294</v>
      </c>
      <c r="AS377" s="1478">
        <f>+Help_FC!$G377*Help_FC!AM377</f>
        <v>0</v>
      </c>
      <c r="AT377" s="2">
        <f>+Help_FC!$G377*Help_FC!AN377</f>
        <v>31.626297577854668</v>
      </c>
      <c r="AV377" s="5">
        <v>1</v>
      </c>
    </row>
    <row r="378" spans="1:48" x14ac:dyDescent="0.2">
      <c r="A378" s="1">
        <v>45302</v>
      </c>
      <c r="B378" s="2">
        <f>+Help_FC!$G378*Help_FC!I378</f>
        <v>708.23529411764696</v>
      </c>
      <c r="C378" s="2">
        <f>+Help_FC!$G378*Help_FC!J378</f>
        <v>436.08996539792383</v>
      </c>
      <c r="D378" s="2">
        <f>+Help_FC!$G378*Help_FC!K378</f>
        <v>93.80622837370241</v>
      </c>
      <c r="E378" s="2">
        <f>+Help_FC!$G378*Help_FC!L378</f>
        <v>107.33564013840829</v>
      </c>
      <c r="F378" s="2">
        <f>+Help_FC!$G378*Help_FC!M378</f>
        <v>294.76903307573014</v>
      </c>
      <c r="G378" s="2">
        <f>+Help_FC!$G378*Help_FC!N378</f>
        <v>299.61314878892728</v>
      </c>
      <c r="H378" s="1478">
        <f>24*Help_FC!R378/Help_FC!$Q378</f>
        <v>274.80080825447101</v>
      </c>
      <c r="I378" s="1478">
        <f>24*Help_FC!S378/Help_FC!$Q378</f>
        <v>283.7231590001598</v>
      </c>
      <c r="J378" s="1478">
        <f>24*Help_FC!T378/Help_FC!$Q378</f>
        <v>0</v>
      </c>
      <c r="K378" s="1478">
        <f>24*Help_FC!U378/Help_FC!$Q378</f>
        <v>0</v>
      </c>
      <c r="L378" s="1478">
        <f>24*Help_FC!V378/Help_FC!$Q378</f>
        <v>2.2580645161290325</v>
      </c>
      <c r="M378" s="1478">
        <f>24*Help_FC!W378/Help_FC!$Q378</f>
        <v>878.57223032258071</v>
      </c>
      <c r="N378" s="2">
        <f>100*Help_FC!H378</f>
        <v>100</v>
      </c>
      <c r="O378" s="2">
        <f t="shared" si="9"/>
        <v>687.18929547794266</v>
      </c>
      <c r="P378" s="2">
        <f t="shared" si="9"/>
        <v>423.13106756441823</v>
      </c>
      <c r="Q378" s="2">
        <f t="shared" si="9"/>
        <v>91.018672075469155</v>
      </c>
      <c r="R378" s="2">
        <f t="shared" si="8"/>
        <v>104.14604233792156</v>
      </c>
      <c r="S378" s="2">
        <f t="shared" si="8"/>
        <v>286.00964375883984</v>
      </c>
      <c r="T378" s="2">
        <f t="shared" si="8"/>
        <v>290.70981119163179</v>
      </c>
      <c r="U378" s="1478">
        <f t="shared" ref="U378:Z434" si="13">+H378*$AC378</f>
        <v>266.63479692356361</v>
      </c>
      <c r="V378" s="1478">
        <f t="shared" si="13"/>
        <v>275.29201010379023</v>
      </c>
      <c r="W378" s="1478">
        <f t="shared" si="13"/>
        <v>0</v>
      </c>
      <c r="X378" s="1478">
        <f t="shared" si="11"/>
        <v>0</v>
      </c>
      <c r="Y378" s="1478">
        <f t="shared" si="11"/>
        <v>2.190963620241003</v>
      </c>
      <c r="Z378" s="1478">
        <f t="shared" si="11"/>
        <v>852.46448037305697</v>
      </c>
      <c r="AA378" s="2">
        <f t="shared" si="10"/>
        <v>100</v>
      </c>
      <c r="AC378" s="878">
        <f t="shared" si="12"/>
        <v>0.97028388896387274</v>
      </c>
      <c r="AE378" s="2">
        <f>+Help_FC!$G378*Help_FC!Y378</f>
        <v>289.72318339100343</v>
      </c>
      <c r="AF378" s="2">
        <f>+Help_FC!$G378*Help_FC!Z378</f>
        <v>146.3667820069204</v>
      </c>
      <c r="AG378" s="2">
        <f>+Help_FC!$G378*Help_FC!AA378</f>
        <v>0</v>
      </c>
      <c r="AH378" s="2">
        <f>+Help_FC!$G378*Help_FC!AB378</f>
        <v>201.1418685121107</v>
      </c>
      <c r="AI378" s="2">
        <f>+Help_FC!$G378*Help_FC!AC378</f>
        <v>71.003460207612449</v>
      </c>
      <c r="AJ378" s="2">
        <f>+Help_FC!$G378*Help_FC!AD378</f>
        <v>43.42130404152249</v>
      </c>
      <c r="AK378" s="2">
        <f>+Help_FC!$G378*Help_FC!AE378</f>
        <v>23.183391003460205</v>
      </c>
      <c r="AL378" s="2">
        <f>+Help_FC!$G378*Help_FC!AF378</f>
        <v>22.318339100346019</v>
      </c>
      <c r="AM378" s="2">
        <f>+Help_FC!$G378*Help_FC!AG378</f>
        <v>12.802768166089963</v>
      </c>
      <c r="AN378" s="2">
        <f>+Help_FC!$G378*Help_FC!AH378</f>
        <v>29.927335640138409</v>
      </c>
      <c r="AO378" s="2">
        <f>+Help_FC!$G378*Help_FC!AI378</f>
        <v>123.69965397923873</v>
      </c>
      <c r="AP378" s="2">
        <f>+Help_FC!$G378*Help_FC!AJ378</f>
        <v>13.99726209322772</v>
      </c>
      <c r="AQ378" s="2">
        <f>+Help_FC!$G378*Help_FC!AK378</f>
        <v>305.16462801289384</v>
      </c>
      <c r="AR378" s="1478">
        <f>+Help_FC!$G378*Help_FC!AL378</f>
        <v>29.896193771626294</v>
      </c>
      <c r="AS378" s="1478">
        <f>+Help_FC!$G378*Help_FC!AM378</f>
        <v>0</v>
      </c>
      <c r="AT378" s="2">
        <f>+Help_FC!$G378*Help_FC!AN378</f>
        <v>31.626297577854668</v>
      </c>
      <c r="AV378" s="5">
        <v>1</v>
      </c>
    </row>
    <row r="379" spans="1:48" x14ac:dyDescent="0.2">
      <c r="A379" s="1">
        <v>45303</v>
      </c>
      <c r="B379" s="2">
        <f>+Help_FC!$G379*Help_FC!I379</f>
        <v>708.23529411764696</v>
      </c>
      <c r="C379" s="2">
        <f>+Help_FC!$G379*Help_FC!J379</f>
        <v>436.08996539792383</v>
      </c>
      <c r="D379" s="2">
        <f>+Help_FC!$G379*Help_FC!K379</f>
        <v>93.80622837370241</v>
      </c>
      <c r="E379" s="2">
        <f>+Help_FC!$G379*Help_FC!L379</f>
        <v>107.33564013840829</v>
      </c>
      <c r="F379" s="2">
        <f>+Help_FC!$G379*Help_FC!M379</f>
        <v>294.76903307573014</v>
      </c>
      <c r="G379" s="2">
        <f>+Help_FC!$G379*Help_FC!N379</f>
        <v>299.61314878892728</v>
      </c>
      <c r="H379" s="1478">
        <f>24*Help_FC!R379/Help_FC!$Q379</f>
        <v>274.80080825447101</v>
      </c>
      <c r="I379" s="1478">
        <f>24*Help_FC!S379/Help_FC!$Q379</f>
        <v>283.7231590001598</v>
      </c>
      <c r="J379" s="1478">
        <f>24*Help_FC!T379/Help_FC!$Q379</f>
        <v>0</v>
      </c>
      <c r="K379" s="1478">
        <f>24*Help_FC!U379/Help_FC!$Q379</f>
        <v>0</v>
      </c>
      <c r="L379" s="1478">
        <f>24*Help_FC!V379/Help_FC!$Q379</f>
        <v>2.2580645161290325</v>
      </c>
      <c r="M379" s="1478">
        <f>24*Help_FC!W379/Help_FC!$Q379</f>
        <v>878.57223032258071</v>
      </c>
      <c r="N379" s="2">
        <f>100*Help_FC!H379</f>
        <v>100</v>
      </c>
      <c r="O379" s="2">
        <f t="shared" si="9"/>
        <v>687.18929547794266</v>
      </c>
      <c r="P379" s="2">
        <f t="shared" si="9"/>
        <v>423.13106756441823</v>
      </c>
      <c r="Q379" s="2">
        <f t="shared" si="9"/>
        <v>91.018672075469155</v>
      </c>
      <c r="R379" s="2">
        <f t="shared" si="9"/>
        <v>104.14604233792156</v>
      </c>
      <c r="S379" s="2">
        <f t="shared" si="9"/>
        <v>286.00964375883984</v>
      </c>
      <c r="T379" s="2">
        <f t="shared" si="9"/>
        <v>290.70981119163179</v>
      </c>
      <c r="U379" s="1478">
        <f t="shared" si="13"/>
        <v>266.63479692356361</v>
      </c>
      <c r="V379" s="1478">
        <f t="shared" si="13"/>
        <v>275.29201010379023</v>
      </c>
      <c r="W379" s="1478">
        <f t="shared" si="13"/>
        <v>0</v>
      </c>
      <c r="X379" s="1478">
        <f t="shared" si="11"/>
        <v>0</v>
      </c>
      <c r="Y379" s="1478">
        <f t="shared" si="11"/>
        <v>2.190963620241003</v>
      </c>
      <c r="Z379" s="1478">
        <f t="shared" si="11"/>
        <v>852.46448037305697</v>
      </c>
      <c r="AA379" s="2">
        <f t="shared" si="10"/>
        <v>100</v>
      </c>
      <c r="AC379" s="878">
        <f t="shared" si="12"/>
        <v>0.97028388896387274</v>
      </c>
      <c r="AE379" s="2">
        <f>+Help_FC!$G379*Help_FC!Y379</f>
        <v>289.72318339100343</v>
      </c>
      <c r="AF379" s="2">
        <f>+Help_FC!$G379*Help_FC!Z379</f>
        <v>146.3667820069204</v>
      </c>
      <c r="AG379" s="2">
        <f>+Help_FC!$G379*Help_FC!AA379</f>
        <v>0</v>
      </c>
      <c r="AH379" s="2">
        <f>+Help_FC!$G379*Help_FC!AB379</f>
        <v>201.1418685121107</v>
      </c>
      <c r="AI379" s="2">
        <f>+Help_FC!$G379*Help_FC!AC379</f>
        <v>71.003460207612449</v>
      </c>
      <c r="AJ379" s="2">
        <f>+Help_FC!$G379*Help_FC!AD379</f>
        <v>43.42130404152249</v>
      </c>
      <c r="AK379" s="2">
        <f>+Help_FC!$G379*Help_FC!AE379</f>
        <v>23.183391003460205</v>
      </c>
      <c r="AL379" s="2">
        <f>+Help_FC!$G379*Help_FC!AF379</f>
        <v>22.318339100346019</v>
      </c>
      <c r="AM379" s="2">
        <f>+Help_FC!$G379*Help_FC!AG379</f>
        <v>12.802768166089963</v>
      </c>
      <c r="AN379" s="2">
        <f>+Help_FC!$G379*Help_FC!AH379</f>
        <v>29.927335640138409</v>
      </c>
      <c r="AO379" s="2">
        <f>+Help_FC!$G379*Help_FC!AI379</f>
        <v>123.69965397923873</v>
      </c>
      <c r="AP379" s="2">
        <f>+Help_FC!$G379*Help_FC!AJ379</f>
        <v>13.99726209322772</v>
      </c>
      <c r="AQ379" s="2">
        <f>+Help_FC!$G379*Help_FC!AK379</f>
        <v>305.16462801289384</v>
      </c>
      <c r="AR379" s="1478">
        <f>+Help_FC!$G379*Help_FC!AL379</f>
        <v>29.896193771626294</v>
      </c>
      <c r="AS379" s="1478">
        <f>+Help_FC!$G379*Help_FC!AM379</f>
        <v>0</v>
      </c>
      <c r="AT379" s="2">
        <f>+Help_FC!$G379*Help_FC!AN379</f>
        <v>31.626297577854668</v>
      </c>
      <c r="AV379" s="5">
        <v>1</v>
      </c>
    </row>
    <row r="380" spans="1:48" x14ac:dyDescent="0.2">
      <c r="A380" s="1">
        <v>45304</v>
      </c>
      <c r="B380" s="2">
        <f>+Help_FC!$G380*Help_FC!I380</f>
        <v>708.23529411764696</v>
      </c>
      <c r="C380" s="2">
        <f>+Help_FC!$G380*Help_FC!J380</f>
        <v>436.08996539792383</v>
      </c>
      <c r="D380" s="2">
        <f>+Help_FC!$G380*Help_FC!K380</f>
        <v>93.80622837370241</v>
      </c>
      <c r="E380" s="2">
        <f>+Help_FC!$G380*Help_FC!L380</f>
        <v>107.33564013840829</v>
      </c>
      <c r="F380" s="2">
        <f>+Help_FC!$G380*Help_FC!M380</f>
        <v>294.76903307573014</v>
      </c>
      <c r="G380" s="2">
        <f>+Help_FC!$G380*Help_FC!N380</f>
        <v>299.61314878892728</v>
      </c>
      <c r="H380" s="1478">
        <f>24*Help_FC!R380/Help_FC!$Q380</f>
        <v>274.80080825447101</v>
      </c>
      <c r="I380" s="1478">
        <f>24*Help_FC!S380/Help_FC!$Q380</f>
        <v>283.7231590001598</v>
      </c>
      <c r="J380" s="1478">
        <f>24*Help_FC!T380/Help_FC!$Q380</f>
        <v>0</v>
      </c>
      <c r="K380" s="1478">
        <f>24*Help_FC!U380/Help_FC!$Q380</f>
        <v>0</v>
      </c>
      <c r="L380" s="1478">
        <f>24*Help_FC!V380/Help_FC!$Q380</f>
        <v>2.2580645161290325</v>
      </c>
      <c r="M380" s="1478">
        <f>24*Help_FC!W380/Help_FC!$Q380</f>
        <v>878.57223032258071</v>
      </c>
      <c r="N380" s="2">
        <f>100*Help_FC!H380</f>
        <v>100</v>
      </c>
      <c r="O380" s="2">
        <f t="shared" si="9"/>
        <v>687.18929547794266</v>
      </c>
      <c r="P380" s="2">
        <f t="shared" si="9"/>
        <v>423.13106756441823</v>
      </c>
      <c r="Q380" s="2">
        <f t="shared" si="9"/>
        <v>91.018672075469155</v>
      </c>
      <c r="R380" s="2">
        <f t="shared" si="9"/>
        <v>104.14604233792156</v>
      </c>
      <c r="S380" s="2">
        <f t="shared" si="9"/>
        <v>286.00964375883984</v>
      </c>
      <c r="T380" s="2">
        <f t="shared" si="9"/>
        <v>290.70981119163179</v>
      </c>
      <c r="U380" s="1478">
        <f t="shared" si="13"/>
        <v>266.63479692356361</v>
      </c>
      <c r="V380" s="1478">
        <f t="shared" si="13"/>
        <v>275.29201010379023</v>
      </c>
      <c r="W380" s="1478">
        <f t="shared" si="13"/>
        <v>0</v>
      </c>
      <c r="X380" s="1478">
        <f t="shared" si="11"/>
        <v>0</v>
      </c>
      <c r="Y380" s="1478">
        <f t="shared" si="11"/>
        <v>2.190963620241003</v>
      </c>
      <c r="Z380" s="1478">
        <f t="shared" si="11"/>
        <v>852.46448037305697</v>
      </c>
      <c r="AA380" s="2">
        <f t="shared" si="10"/>
        <v>100</v>
      </c>
      <c r="AC380" s="878">
        <f t="shared" si="12"/>
        <v>0.97028388896387274</v>
      </c>
      <c r="AE380" s="2">
        <f>+Help_FC!$G380*Help_FC!Y380</f>
        <v>289.72318339100343</v>
      </c>
      <c r="AF380" s="2">
        <f>+Help_FC!$G380*Help_FC!Z380</f>
        <v>146.3667820069204</v>
      </c>
      <c r="AG380" s="2">
        <f>+Help_FC!$G380*Help_FC!AA380</f>
        <v>0</v>
      </c>
      <c r="AH380" s="2">
        <f>+Help_FC!$G380*Help_FC!AB380</f>
        <v>201.1418685121107</v>
      </c>
      <c r="AI380" s="2">
        <f>+Help_FC!$G380*Help_FC!AC380</f>
        <v>71.003460207612449</v>
      </c>
      <c r="AJ380" s="2">
        <f>+Help_FC!$G380*Help_FC!AD380</f>
        <v>43.42130404152249</v>
      </c>
      <c r="AK380" s="2">
        <f>+Help_FC!$G380*Help_FC!AE380</f>
        <v>23.183391003460205</v>
      </c>
      <c r="AL380" s="2">
        <f>+Help_FC!$G380*Help_FC!AF380</f>
        <v>22.318339100346019</v>
      </c>
      <c r="AM380" s="2">
        <f>+Help_FC!$G380*Help_FC!AG380</f>
        <v>12.802768166089963</v>
      </c>
      <c r="AN380" s="2">
        <f>+Help_FC!$G380*Help_FC!AH380</f>
        <v>29.927335640138409</v>
      </c>
      <c r="AO380" s="2">
        <f>+Help_FC!$G380*Help_FC!AI380</f>
        <v>123.69965397923873</v>
      </c>
      <c r="AP380" s="2">
        <f>+Help_FC!$G380*Help_FC!AJ380</f>
        <v>13.99726209322772</v>
      </c>
      <c r="AQ380" s="2">
        <f>+Help_FC!$G380*Help_FC!AK380</f>
        <v>305.16462801289384</v>
      </c>
      <c r="AR380" s="1478">
        <f>+Help_FC!$G380*Help_FC!AL380</f>
        <v>29.896193771626294</v>
      </c>
      <c r="AS380" s="1478">
        <f>+Help_FC!$G380*Help_FC!AM380</f>
        <v>0</v>
      </c>
      <c r="AT380" s="2">
        <f>+Help_FC!$G380*Help_FC!AN380</f>
        <v>31.626297577854668</v>
      </c>
      <c r="AV380" s="5">
        <v>1</v>
      </c>
    </row>
    <row r="381" spans="1:48" x14ac:dyDescent="0.2">
      <c r="A381" s="1">
        <v>45305</v>
      </c>
      <c r="B381" s="2">
        <f>+Help_FC!$G381*Help_FC!I381</f>
        <v>708.23529411764696</v>
      </c>
      <c r="C381" s="2">
        <f>+Help_FC!$G381*Help_FC!J381</f>
        <v>436.08996539792383</v>
      </c>
      <c r="D381" s="2">
        <f>+Help_FC!$G381*Help_FC!K381</f>
        <v>93.80622837370241</v>
      </c>
      <c r="E381" s="2">
        <f>+Help_FC!$G381*Help_FC!L381</f>
        <v>107.33564013840829</v>
      </c>
      <c r="F381" s="2">
        <f>+Help_FC!$G381*Help_FC!M381</f>
        <v>294.76903307573014</v>
      </c>
      <c r="G381" s="2">
        <f>+Help_FC!$G381*Help_FC!N381</f>
        <v>299.61314878892728</v>
      </c>
      <c r="H381" s="1478">
        <f>24*Help_FC!R381/Help_FC!$Q381</f>
        <v>274.80080825447101</v>
      </c>
      <c r="I381" s="1478">
        <f>24*Help_FC!S381/Help_FC!$Q381</f>
        <v>283.7231590001598</v>
      </c>
      <c r="J381" s="1478">
        <f>24*Help_FC!T381/Help_FC!$Q381</f>
        <v>0</v>
      </c>
      <c r="K381" s="1478">
        <f>24*Help_FC!U381/Help_FC!$Q381</f>
        <v>0</v>
      </c>
      <c r="L381" s="1478">
        <f>24*Help_FC!V381/Help_FC!$Q381</f>
        <v>2.2580645161290325</v>
      </c>
      <c r="M381" s="1478">
        <f>24*Help_FC!W381/Help_FC!$Q381</f>
        <v>878.57223032258071</v>
      </c>
      <c r="N381" s="2">
        <f>100*Help_FC!H381</f>
        <v>100</v>
      </c>
      <c r="O381" s="2">
        <f t="shared" si="9"/>
        <v>687.18929547794266</v>
      </c>
      <c r="P381" s="2">
        <f t="shared" si="9"/>
        <v>423.13106756441823</v>
      </c>
      <c r="Q381" s="2">
        <f t="shared" si="9"/>
        <v>91.018672075469155</v>
      </c>
      <c r="R381" s="2">
        <f t="shared" si="9"/>
        <v>104.14604233792156</v>
      </c>
      <c r="S381" s="2">
        <f t="shared" si="9"/>
        <v>286.00964375883984</v>
      </c>
      <c r="T381" s="2">
        <f t="shared" si="9"/>
        <v>290.70981119163179</v>
      </c>
      <c r="U381" s="1478">
        <f t="shared" si="13"/>
        <v>266.63479692356361</v>
      </c>
      <c r="V381" s="1478">
        <f t="shared" si="13"/>
        <v>275.29201010379023</v>
      </c>
      <c r="W381" s="1478">
        <f t="shared" si="13"/>
        <v>0</v>
      </c>
      <c r="X381" s="1478">
        <f t="shared" si="11"/>
        <v>0</v>
      </c>
      <c r="Y381" s="1478">
        <f t="shared" si="11"/>
        <v>2.190963620241003</v>
      </c>
      <c r="Z381" s="1478">
        <f t="shared" si="11"/>
        <v>852.46448037305697</v>
      </c>
      <c r="AA381" s="2">
        <f t="shared" si="10"/>
        <v>100</v>
      </c>
      <c r="AC381" s="878">
        <f t="shared" si="12"/>
        <v>0.97028388896387274</v>
      </c>
      <c r="AE381" s="2">
        <f>+Help_FC!$G381*Help_FC!Y381</f>
        <v>289.72318339100343</v>
      </c>
      <c r="AF381" s="2">
        <f>+Help_FC!$G381*Help_FC!Z381</f>
        <v>146.3667820069204</v>
      </c>
      <c r="AG381" s="2">
        <f>+Help_FC!$G381*Help_FC!AA381</f>
        <v>0</v>
      </c>
      <c r="AH381" s="2">
        <f>+Help_FC!$G381*Help_FC!AB381</f>
        <v>201.1418685121107</v>
      </c>
      <c r="AI381" s="2">
        <f>+Help_FC!$G381*Help_FC!AC381</f>
        <v>71.003460207612449</v>
      </c>
      <c r="AJ381" s="2">
        <f>+Help_FC!$G381*Help_FC!AD381</f>
        <v>43.42130404152249</v>
      </c>
      <c r="AK381" s="2">
        <f>+Help_FC!$G381*Help_FC!AE381</f>
        <v>23.183391003460205</v>
      </c>
      <c r="AL381" s="2">
        <f>+Help_FC!$G381*Help_FC!AF381</f>
        <v>22.318339100346019</v>
      </c>
      <c r="AM381" s="2">
        <f>+Help_FC!$G381*Help_FC!AG381</f>
        <v>12.802768166089963</v>
      </c>
      <c r="AN381" s="2">
        <f>+Help_FC!$G381*Help_FC!AH381</f>
        <v>29.927335640138409</v>
      </c>
      <c r="AO381" s="2">
        <f>+Help_FC!$G381*Help_FC!AI381</f>
        <v>123.69965397923873</v>
      </c>
      <c r="AP381" s="2">
        <f>+Help_FC!$G381*Help_FC!AJ381</f>
        <v>13.99726209322772</v>
      </c>
      <c r="AQ381" s="2">
        <f>+Help_FC!$G381*Help_FC!AK381</f>
        <v>305.16462801289384</v>
      </c>
      <c r="AR381" s="1478">
        <f>+Help_FC!$G381*Help_FC!AL381</f>
        <v>29.896193771626294</v>
      </c>
      <c r="AS381" s="1478">
        <f>+Help_FC!$G381*Help_FC!AM381</f>
        <v>0</v>
      </c>
      <c r="AT381" s="2">
        <f>+Help_FC!$G381*Help_FC!AN381</f>
        <v>31.626297577854668</v>
      </c>
      <c r="AV381" s="5">
        <v>1</v>
      </c>
    </row>
    <row r="382" spans="1:48" x14ac:dyDescent="0.2">
      <c r="A382" s="1">
        <v>45306</v>
      </c>
      <c r="B382" s="2">
        <f>+Help_FC!$G382*Help_FC!I382</f>
        <v>708.23529411764696</v>
      </c>
      <c r="C382" s="2">
        <f>+Help_FC!$G382*Help_FC!J382</f>
        <v>436.08996539792383</v>
      </c>
      <c r="D382" s="2">
        <f>+Help_FC!$G382*Help_FC!K382</f>
        <v>93.80622837370241</v>
      </c>
      <c r="E382" s="2">
        <f>+Help_FC!$G382*Help_FC!L382</f>
        <v>107.33564013840829</v>
      </c>
      <c r="F382" s="2">
        <f>+Help_FC!$G382*Help_FC!M382</f>
        <v>294.76903307573014</v>
      </c>
      <c r="G382" s="2">
        <f>+Help_FC!$G382*Help_FC!N382</f>
        <v>299.61314878892728</v>
      </c>
      <c r="H382" s="1478">
        <f>24*Help_FC!R382/Help_FC!$Q382</f>
        <v>274.80080825447101</v>
      </c>
      <c r="I382" s="1478">
        <f>24*Help_FC!S382/Help_FC!$Q382</f>
        <v>283.7231590001598</v>
      </c>
      <c r="J382" s="1478">
        <f>24*Help_FC!T382/Help_FC!$Q382</f>
        <v>0</v>
      </c>
      <c r="K382" s="1478">
        <f>24*Help_FC!U382/Help_FC!$Q382</f>
        <v>0</v>
      </c>
      <c r="L382" s="1478">
        <f>24*Help_FC!V382/Help_FC!$Q382</f>
        <v>2.2580645161290325</v>
      </c>
      <c r="M382" s="1478">
        <f>24*Help_FC!W382/Help_FC!$Q382</f>
        <v>878.57223032258071</v>
      </c>
      <c r="N382" s="2">
        <f>100*Help_FC!H382</f>
        <v>100</v>
      </c>
      <c r="O382" s="2">
        <f t="shared" si="9"/>
        <v>687.18929547794266</v>
      </c>
      <c r="P382" s="2">
        <f t="shared" si="9"/>
        <v>423.13106756441823</v>
      </c>
      <c r="Q382" s="2">
        <f t="shared" si="9"/>
        <v>91.018672075469155</v>
      </c>
      <c r="R382" s="2">
        <f t="shared" si="9"/>
        <v>104.14604233792156</v>
      </c>
      <c r="S382" s="2">
        <f t="shared" si="9"/>
        <v>286.00964375883984</v>
      </c>
      <c r="T382" s="2">
        <f t="shared" si="9"/>
        <v>290.70981119163179</v>
      </c>
      <c r="U382" s="1478">
        <f t="shared" si="13"/>
        <v>266.63479692356361</v>
      </c>
      <c r="V382" s="1478">
        <f t="shared" si="13"/>
        <v>275.29201010379023</v>
      </c>
      <c r="W382" s="1478">
        <f t="shared" si="13"/>
        <v>0</v>
      </c>
      <c r="X382" s="1478">
        <f t="shared" si="11"/>
        <v>0</v>
      </c>
      <c r="Y382" s="1478">
        <f t="shared" si="11"/>
        <v>2.190963620241003</v>
      </c>
      <c r="Z382" s="1478">
        <f t="shared" si="11"/>
        <v>852.46448037305697</v>
      </c>
      <c r="AA382" s="2">
        <f t="shared" si="10"/>
        <v>100</v>
      </c>
      <c r="AC382" s="878">
        <f t="shared" si="12"/>
        <v>0.97028388896387274</v>
      </c>
      <c r="AE382" s="2">
        <f>+Help_FC!$G382*Help_FC!Y382</f>
        <v>289.72318339100343</v>
      </c>
      <c r="AF382" s="2">
        <f>+Help_FC!$G382*Help_FC!Z382</f>
        <v>146.3667820069204</v>
      </c>
      <c r="AG382" s="2">
        <f>+Help_FC!$G382*Help_FC!AA382</f>
        <v>0</v>
      </c>
      <c r="AH382" s="2">
        <f>+Help_FC!$G382*Help_FC!AB382</f>
        <v>201.1418685121107</v>
      </c>
      <c r="AI382" s="2">
        <f>+Help_FC!$G382*Help_FC!AC382</f>
        <v>71.003460207612449</v>
      </c>
      <c r="AJ382" s="2">
        <f>+Help_FC!$G382*Help_FC!AD382</f>
        <v>43.42130404152249</v>
      </c>
      <c r="AK382" s="2">
        <f>+Help_FC!$G382*Help_FC!AE382</f>
        <v>23.183391003460205</v>
      </c>
      <c r="AL382" s="2">
        <f>+Help_FC!$G382*Help_FC!AF382</f>
        <v>22.318339100346019</v>
      </c>
      <c r="AM382" s="2">
        <f>+Help_FC!$G382*Help_FC!AG382</f>
        <v>12.802768166089963</v>
      </c>
      <c r="AN382" s="2">
        <f>+Help_FC!$G382*Help_FC!AH382</f>
        <v>29.927335640138409</v>
      </c>
      <c r="AO382" s="2">
        <f>+Help_FC!$G382*Help_FC!AI382</f>
        <v>123.69965397923873</v>
      </c>
      <c r="AP382" s="2">
        <f>+Help_FC!$G382*Help_FC!AJ382</f>
        <v>13.99726209322772</v>
      </c>
      <c r="AQ382" s="2">
        <f>+Help_FC!$G382*Help_FC!AK382</f>
        <v>305.16462801289384</v>
      </c>
      <c r="AR382" s="1478">
        <f>+Help_FC!$G382*Help_FC!AL382</f>
        <v>29.896193771626294</v>
      </c>
      <c r="AS382" s="1478">
        <f>+Help_FC!$G382*Help_FC!AM382</f>
        <v>0</v>
      </c>
      <c r="AT382" s="2">
        <f>+Help_FC!$G382*Help_FC!AN382</f>
        <v>31.626297577854668</v>
      </c>
      <c r="AV382" s="5">
        <v>1</v>
      </c>
    </row>
    <row r="383" spans="1:48" x14ac:dyDescent="0.2">
      <c r="A383" s="1">
        <v>45307</v>
      </c>
      <c r="B383" s="2">
        <f>+Help_FC!$G383*Help_FC!I383</f>
        <v>708.23529411764696</v>
      </c>
      <c r="C383" s="2">
        <f>+Help_FC!$G383*Help_FC!J383</f>
        <v>436.08996539792383</v>
      </c>
      <c r="D383" s="2">
        <f>+Help_FC!$G383*Help_FC!K383</f>
        <v>93.80622837370241</v>
      </c>
      <c r="E383" s="2">
        <f>+Help_FC!$G383*Help_FC!L383</f>
        <v>107.33564013840829</v>
      </c>
      <c r="F383" s="2">
        <f>+Help_FC!$G383*Help_FC!M383</f>
        <v>294.76903307573014</v>
      </c>
      <c r="G383" s="2">
        <f>+Help_FC!$G383*Help_FC!N383</f>
        <v>299.61314878892728</v>
      </c>
      <c r="H383" s="1478">
        <f>24*Help_FC!R383/Help_FC!$Q383</f>
        <v>274.80080825447101</v>
      </c>
      <c r="I383" s="1478">
        <f>24*Help_FC!S383/Help_FC!$Q383</f>
        <v>283.7231590001598</v>
      </c>
      <c r="J383" s="1478">
        <f>24*Help_FC!T383/Help_FC!$Q383</f>
        <v>0</v>
      </c>
      <c r="K383" s="1478">
        <f>24*Help_FC!U383/Help_FC!$Q383</f>
        <v>0</v>
      </c>
      <c r="L383" s="1478">
        <f>24*Help_FC!V383/Help_FC!$Q383</f>
        <v>2.2580645161290325</v>
      </c>
      <c r="M383" s="1478">
        <f>24*Help_FC!W383/Help_FC!$Q383</f>
        <v>878.57223032258071</v>
      </c>
      <c r="N383" s="2">
        <f>100*Help_FC!H383</f>
        <v>100</v>
      </c>
      <c r="O383" s="2">
        <f t="shared" si="9"/>
        <v>687.18929547794266</v>
      </c>
      <c r="P383" s="2">
        <f t="shared" si="9"/>
        <v>423.13106756441823</v>
      </c>
      <c r="Q383" s="2">
        <f t="shared" si="9"/>
        <v>91.018672075469155</v>
      </c>
      <c r="R383" s="2">
        <f t="shared" si="9"/>
        <v>104.14604233792156</v>
      </c>
      <c r="S383" s="2">
        <f t="shared" si="9"/>
        <v>286.00964375883984</v>
      </c>
      <c r="T383" s="2">
        <f t="shared" si="9"/>
        <v>290.70981119163179</v>
      </c>
      <c r="U383" s="1478">
        <f t="shared" si="13"/>
        <v>266.63479692356361</v>
      </c>
      <c r="V383" s="1478">
        <f t="shared" si="13"/>
        <v>275.29201010379023</v>
      </c>
      <c r="W383" s="1478">
        <f t="shared" si="13"/>
        <v>0</v>
      </c>
      <c r="X383" s="1478">
        <f t="shared" si="11"/>
        <v>0</v>
      </c>
      <c r="Y383" s="1478">
        <f t="shared" si="11"/>
        <v>2.190963620241003</v>
      </c>
      <c r="Z383" s="1478">
        <f t="shared" si="11"/>
        <v>852.46448037305697</v>
      </c>
      <c r="AA383" s="2">
        <f t="shared" si="10"/>
        <v>100</v>
      </c>
      <c r="AC383" s="878">
        <f t="shared" si="12"/>
        <v>0.97028388896387274</v>
      </c>
      <c r="AE383" s="2">
        <f>+Help_FC!$G383*Help_FC!Y383</f>
        <v>289.72318339100343</v>
      </c>
      <c r="AF383" s="2">
        <f>+Help_FC!$G383*Help_FC!Z383</f>
        <v>146.3667820069204</v>
      </c>
      <c r="AG383" s="2">
        <f>+Help_FC!$G383*Help_FC!AA383</f>
        <v>0</v>
      </c>
      <c r="AH383" s="2">
        <f>+Help_FC!$G383*Help_FC!AB383</f>
        <v>201.1418685121107</v>
      </c>
      <c r="AI383" s="2">
        <f>+Help_FC!$G383*Help_FC!AC383</f>
        <v>71.003460207612449</v>
      </c>
      <c r="AJ383" s="2">
        <f>+Help_FC!$G383*Help_FC!AD383</f>
        <v>43.42130404152249</v>
      </c>
      <c r="AK383" s="2">
        <f>+Help_FC!$G383*Help_FC!AE383</f>
        <v>23.183391003460205</v>
      </c>
      <c r="AL383" s="2">
        <f>+Help_FC!$G383*Help_FC!AF383</f>
        <v>22.318339100346019</v>
      </c>
      <c r="AM383" s="2">
        <f>+Help_FC!$G383*Help_FC!AG383</f>
        <v>12.802768166089963</v>
      </c>
      <c r="AN383" s="2">
        <f>+Help_FC!$G383*Help_FC!AH383</f>
        <v>29.927335640138409</v>
      </c>
      <c r="AO383" s="2">
        <f>+Help_FC!$G383*Help_FC!AI383</f>
        <v>123.69965397923873</v>
      </c>
      <c r="AP383" s="2">
        <f>+Help_FC!$G383*Help_FC!AJ383</f>
        <v>13.99726209322772</v>
      </c>
      <c r="AQ383" s="2">
        <f>+Help_FC!$G383*Help_FC!AK383</f>
        <v>305.16462801289384</v>
      </c>
      <c r="AR383" s="1478">
        <f>+Help_FC!$G383*Help_FC!AL383</f>
        <v>29.896193771626294</v>
      </c>
      <c r="AS383" s="1478">
        <f>+Help_FC!$G383*Help_FC!AM383</f>
        <v>0</v>
      </c>
      <c r="AT383" s="2">
        <f>+Help_FC!$G383*Help_FC!AN383</f>
        <v>31.626297577854668</v>
      </c>
      <c r="AV383" s="5">
        <v>1</v>
      </c>
    </row>
    <row r="384" spans="1:48" x14ac:dyDescent="0.2">
      <c r="A384" s="1">
        <v>45308</v>
      </c>
      <c r="B384" s="2">
        <f>+Help_FC!$G384*Help_FC!I384</f>
        <v>708.23529411764696</v>
      </c>
      <c r="C384" s="2">
        <f>+Help_FC!$G384*Help_FC!J384</f>
        <v>436.08996539792383</v>
      </c>
      <c r="D384" s="2">
        <f>+Help_FC!$G384*Help_FC!K384</f>
        <v>93.80622837370241</v>
      </c>
      <c r="E384" s="2">
        <f>+Help_FC!$G384*Help_FC!L384</f>
        <v>107.33564013840829</v>
      </c>
      <c r="F384" s="2">
        <f>+Help_FC!$G384*Help_FC!M384</f>
        <v>294.76903307573014</v>
      </c>
      <c r="G384" s="2">
        <f>+Help_FC!$G384*Help_FC!N384</f>
        <v>299.61314878892728</v>
      </c>
      <c r="H384" s="1478">
        <f>24*Help_FC!R384/Help_FC!$Q384</f>
        <v>274.80080825447101</v>
      </c>
      <c r="I384" s="1478">
        <f>24*Help_FC!S384/Help_FC!$Q384</f>
        <v>283.7231590001598</v>
      </c>
      <c r="J384" s="1478">
        <f>24*Help_FC!T384/Help_FC!$Q384</f>
        <v>0</v>
      </c>
      <c r="K384" s="1478">
        <f>24*Help_FC!U384/Help_FC!$Q384</f>
        <v>0</v>
      </c>
      <c r="L384" s="1478">
        <f>24*Help_FC!V384/Help_FC!$Q384</f>
        <v>2.2580645161290325</v>
      </c>
      <c r="M384" s="1478">
        <f>24*Help_FC!W384/Help_FC!$Q384</f>
        <v>878.57223032258071</v>
      </c>
      <c r="N384" s="2">
        <f>100*Help_FC!H384</f>
        <v>100</v>
      </c>
      <c r="O384" s="2">
        <f t="shared" si="9"/>
        <v>687.18929547794266</v>
      </c>
      <c r="P384" s="2">
        <f t="shared" si="9"/>
        <v>423.13106756441823</v>
      </c>
      <c r="Q384" s="2">
        <f t="shared" si="9"/>
        <v>91.018672075469155</v>
      </c>
      <c r="R384" s="2">
        <f t="shared" si="9"/>
        <v>104.14604233792156</v>
      </c>
      <c r="S384" s="2">
        <f t="shared" si="9"/>
        <v>286.00964375883984</v>
      </c>
      <c r="T384" s="2">
        <f t="shared" si="9"/>
        <v>290.70981119163179</v>
      </c>
      <c r="U384" s="1478">
        <f t="shared" si="13"/>
        <v>266.63479692356361</v>
      </c>
      <c r="V384" s="1478">
        <f t="shared" si="13"/>
        <v>275.29201010379023</v>
      </c>
      <c r="W384" s="1478">
        <f t="shared" si="13"/>
        <v>0</v>
      </c>
      <c r="X384" s="1478">
        <f t="shared" si="11"/>
        <v>0</v>
      </c>
      <c r="Y384" s="1478">
        <f t="shared" si="11"/>
        <v>2.190963620241003</v>
      </c>
      <c r="Z384" s="1478">
        <f t="shared" si="11"/>
        <v>852.46448037305697</v>
      </c>
      <c r="AA384" s="2">
        <f t="shared" si="10"/>
        <v>100</v>
      </c>
      <c r="AC384" s="878">
        <f t="shared" si="12"/>
        <v>0.97028388896387274</v>
      </c>
      <c r="AE384" s="2">
        <f>+Help_FC!$G384*Help_FC!Y384</f>
        <v>289.72318339100343</v>
      </c>
      <c r="AF384" s="2">
        <f>+Help_FC!$G384*Help_FC!Z384</f>
        <v>146.3667820069204</v>
      </c>
      <c r="AG384" s="2">
        <f>+Help_FC!$G384*Help_FC!AA384</f>
        <v>0</v>
      </c>
      <c r="AH384" s="2">
        <f>+Help_FC!$G384*Help_FC!AB384</f>
        <v>201.1418685121107</v>
      </c>
      <c r="AI384" s="2">
        <f>+Help_FC!$G384*Help_FC!AC384</f>
        <v>71.003460207612449</v>
      </c>
      <c r="AJ384" s="2">
        <f>+Help_FC!$G384*Help_FC!AD384</f>
        <v>43.42130404152249</v>
      </c>
      <c r="AK384" s="2">
        <f>+Help_FC!$G384*Help_FC!AE384</f>
        <v>23.183391003460205</v>
      </c>
      <c r="AL384" s="2">
        <f>+Help_FC!$G384*Help_FC!AF384</f>
        <v>22.318339100346019</v>
      </c>
      <c r="AM384" s="2">
        <f>+Help_FC!$G384*Help_FC!AG384</f>
        <v>12.802768166089963</v>
      </c>
      <c r="AN384" s="2">
        <f>+Help_FC!$G384*Help_FC!AH384</f>
        <v>29.927335640138409</v>
      </c>
      <c r="AO384" s="2">
        <f>+Help_FC!$G384*Help_FC!AI384</f>
        <v>123.69965397923873</v>
      </c>
      <c r="AP384" s="2">
        <f>+Help_FC!$G384*Help_FC!AJ384</f>
        <v>13.99726209322772</v>
      </c>
      <c r="AQ384" s="2">
        <f>+Help_FC!$G384*Help_FC!AK384</f>
        <v>305.16462801289384</v>
      </c>
      <c r="AR384" s="1478">
        <f>+Help_FC!$G384*Help_FC!AL384</f>
        <v>29.896193771626294</v>
      </c>
      <c r="AS384" s="1478">
        <f>+Help_FC!$G384*Help_FC!AM384</f>
        <v>0</v>
      </c>
      <c r="AT384" s="2">
        <f>+Help_FC!$G384*Help_FC!AN384</f>
        <v>31.626297577854668</v>
      </c>
      <c r="AV384" s="5">
        <v>1</v>
      </c>
    </row>
    <row r="385" spans="1:48" x14ac:dyDescent="0.2">
      <c r="A385" s="1">
        <v>45309</v>
      </c>
      <c r="B385" s="2">
        <f>+Help_FC!$G385*Help_FC!I385</f>
        <v>708.23529411764696</v>
      </c>
      <c r="C385" s="2">
        <f>+Help_FC!$G385*Help_FC!J385</f>
        <v>436.08996539792383</v>
      </c>
      <c r="D385" s="2">
        <f>+Help_FC!$G385*Help_FC!K385</f>
        <v>93.80622837370241</v>
      </c>
      <c r="E385" s="2">
        <f>+Help_FC!$G385*Help_FC!L385</f>
        <v>107.33564013840829</v>
      </c>
      <c r="F385" s="2">
        <f>+Help_FC!$G385*Help_FC!M385</f>
        <v>294.76903307573014</v>
      </c>
      <c r="G385" s="2">
        <f>+Help_FC!$G385*Help_FC!N385</f>
        <v>299.61314878892728</v>
      </c>
      <c r="H385" s="1478">
        <f>24*Help_FC!R385/Help_FC!$Q385</f>
        <v>274.80080825447101</v>
      </c>
      <c r="I385" s="1478">
        <f>24*Help_FC!S385/Help_FC!$Q385</f>
        <v>283.7231590001598</v>
      </c>
      <c r="J385" s="1478">
        <f>24*Help_FC!T385/Help_FC!$Q385</f>
        <v>0</v>
      </c>
      <c r="K385" s="1478">
        <f>24*Help_FC!U385/Help_FC!$Q385</f>
        <v>0</v>
      </c>
      <c r="L385" s="1478">
        <f>24*Help_FC!V385/Help_FC!$Q385</f>
        <v>2.2580645161290325</v>
      </c>
      <c r="M385" s="1478">
        <f>24*Help_FC!W385/Help_FC!$Q385</f>
        <v>878.57223032258071</v>
      </c>
      <c r="N385" s="2">
        <f>100*Help_FC!H385</f>
        <v>100</v>
      </c>
      <c r="O385" s="2">
        <f t="shared" si="9"/>
        <v>687.18929547794266</v>
      </c>
      <c r="P385" s="2">
        <f t="shared" si="9"/>
        <v>423.13106756441823</v>
      </c>
      <c r="Q385" s="2">
        <f t="shared" si="9"/>
        <v>91.018672075469155</v>
      </c>
      <c r="R385" s="2">
        <f t="shared" si="9"/>
        <v>104.14604233792156</v>
      </c>
      <c r="S385" s="2">
        <f t="shared" si="9"/>
        <v>286.00964375883984</v>
      </c>
      <c r="T385" s="2">
        <f t="shared" si="9"/>
        <v>290.70981119163179</v>
      </c>
      <c r="U385" s="1478">
        <f t="shared" si="13"/>
        <v>266.63479692356361</v>
      </c>
      <c r="V385" s="1478">
        <f t="shared" si="13"/>
        <v>275.29201010379023</v>
      </c>
      <c r="W385" s="1478">
        <f t="shared" si="13"/>
        <v>0</v>
      </c>
      <c r="X385" s="1478">
        <f t="shared" si="11"/>
        <v>0</v>
      </c>
      <c r="Y385" s="1478">
        <f t="shared" si="11"/>
        <v>2.190963620241003</v>
      </c>
      <c r="Z385" s="1478">
        <f t="shared" si="11"/>
        <v>852.46448037305697</v>
      </c>
      <c r="AA385" s="2">
        <f t="shared" si="10"/>
        <v>100</v>
      </c>
      <c r="AC385" s="878">
        <f t="shared" si="12"/>
        <v>0.97028388896387274</v>
      </c>
      <c r="AE385" s="2">
        <f>+Help_FC!$G385*Help_FC!Y385</f>
        <v>289.72318339100343</v>
      </c>
      <c r="AF385" s="2">
        <f>+Help_FC!$G385*Help_FC!Z385</f>
        <v>146.3667820069204</v>
      </c>
      <c r="AG385" s="2">
        <f>+Help_FC!$G385*Help_FC!AA385</f>
        <v>0</v>
      </c>
      <c r="AH385" s="2">
        <f>+Help_FC!$G385*Help_FC!AB385</f>
        <v>201.1418685121107</v>
      </c>
      <c r="AI385" s="2">
        <f>+Help_FC!$G385*Help_FC!AC385</f>
        <v>71.003460207612449</v>
      </c>
      <c r="AJ385" s="2">
        <f>+Help_FC!$G385*Help_FC!AD385</f>
        <v>43.42130404152249</v>
      </c>
      <c r="AK385" s="2">
        <f>+Help_FC!$G385*Help_FC!AE385</f>
        <v>23.183391003460205</v>
      </c>
      <c r="AL385" s="2">
        <f>+Help_FC!$G385*Help_FC!AF385</f>
        <v>22.318339100346019</v>
      </c>
      <c r="AM385" s="2">
        <f>+Help_FC!$G385*Help_FC!AG385</f>
        <v>12.802768166089963</v>
      </c>
      <c r="AN385" s="2">
        <f>+Help_FC!$G385*Help_FC!AH385</f>
        <v>29.927335640138409</v>
      </c>
      <c r="AO385" s="2">
        <f>+Help_FC!$G385*Help_FC!AI385</f>
        <v>123.69965397923873</v>
      </c>
      <c r="AP385" s="2">
        <f>+Help_FC!$G385*Help_FC!AJ385</f>
        <v>13.99726209322772</v>
      </c>
      <c r="AQ385" s="2">
        <f>+Help_FC!$G385*Help_FC!AK385</f>
        <v>305.16462801289384</v>
      </c>
      <c r="AR385" s="1478">
        <f>+Help_FC!$G385*Help_FC!AL385</f>
        <v>29.896193771626294</v>
      </c>
      <c r="AS385" s="1478">
        <f>+Help_FC!$G385*Help_FC!AM385</f>
        <v>0</v>
      </c>
      <c r="AT385" s="2">
        <f>+Help_FC!$G385*Help_FC!AN385</f>
        <v>31.626297577854668</v>
      </c>
      <c r="AV385" s="5">
        <v>1</v>
      </c>
    </row>
    <row r="386" spans="1:48" x14ac:dyDescent="0.2">
      <c r="A386" s="1">
        <v>45310</v>
      </c>
      <c r="B386" s="2">
        <f>+Help_FC!$G386*Help_FC!I386</f>
        <v>708.23529411764696</v>
      </c>
      <c r="C386" s="2">
        <f>+Help_FC!$G386*Help_FC!J386</f>
        <v>436.08996539792383</v>
      </c>
      <c r="D386" s="2">
        <f>+Help_FC!$G386*Help_FC!K386</f>
        <v>93.80622837370241</v>
      </c>
      <c r="E386" s="2">
        <f>+Help_FC!$G386*Help_FC!L386</f>
        <v>107.33564013840829</v>
      </c>
      <c r="F386" s="2">
        <f>+Help_FC!$G386*Help_FC!M386</f>
        <v>294.76903307573014</v>
      </c>
      <c r="G386" s="2">
        <f>+Help_FC!$G386*Help_FC!N386</f>
        <v>299.61314878892728</v>
      </c>
      <c r="H386" s="1478">
        <f>24*Help_FC!R386/Help_FC!$Q386</f>
        <v>274.80080825447101</v>
      </c>
      <c r="I386" s="1478">
        <f>24*Help_FC!S386/Help_FC!$Q386</f>
        <v>283.7231590001598</v>
      </c>
      <c r="J386" s="1478">
        <f>24*Help_FC!T386/Help_FC!$Q386</f>
        <v>0</v>
      </c>
      <c r="K386" s="1478">
        <f>24*Help_FC!U386/Help_FC!$Q386</f>
        <v>0</v>
      </c>
      <c r="L386" s="1478">
        <f>24*Help_FC!V386/Help_FC!$Q386</f>
        <v>2.2580645161290325</v>
      </c>
      <c r="M386" s="1478">
        <f>24*Help_FC!W386/Help_FC!$Q386</f>
        <v>878.57223032258071</v>
      </c>
      <c r="N386" s="2">
        <f>100*Help_FC!H386</f>
        <v>100</v>
      </c>
      <c r="O386" s="2">
        <f t="shared" si="9"/>
        <v>687.18929547794266</v>
      </c>
      <c r="P386" s="2">
        <f t="shared" si="9"/>
        <v>423.13106756441823</v>
      </c>
      <c r="Q386" s="2">
        <f t="shared" si="9"/>
        <v>91.018672075469155</v>
      </c>
      <c r="R386" s="2">
        <f t="shared" si="9"/>
        <v>104.14604233792156</v>
      </c>
      <c r="S386" s="2">
        <f t="shared" si="9"/>
        <v>286.00964375883984</v>
      </c>
      <c r="T386" s="2">
        <f t="shared" si="9"/>
        <v>290.70981119163179</v>
      </c>
      <c r="U386" s="1478">
        <f t="shared" si="13"/>
        <v>266.63479692356361</v>
      </c>
      <c r="V386" s="1478">
        <f t="shared" si="13"/>
        <v>275.29201010379023</v>
      </c>
      <c r="W386" s="1478">
        <f t="shared" si="13"/>
        <v>0</v>
      </c>
      <c r="X386" s="1478">
        <f t="shared" si="11"/>
        <v>0</v>
      </c>
      <c r="Y386" s="1478">
        <f t="shared" si="11"/>
        <v>2.190963620241003</v>
      </c>
      <c r="Z386" s="1478">
        <f t="shared" si="11"/>
        <v>852.46448037305697</v>
      </c>
      <c r="AA386" s="2">
        <f t="shared" si="10"/>
        <v>100</v>
      </c>
      <c r="AC386" s="878">
        <f t="shared" si="12"/>
        <v>0.97028388896387274</v>
      </c>
      <c r="AE386" s="2">
        <f>+Help_FC!$G386*Help_FC!Y386</f>
        <v>289.72318339100343</v>
      </c>
      <c r="AF386" s="2">
        <f>+Help_FC!$G386*Help_FC!Z386</f>
        <v>146.3667820069204</v>
      </c>
      <c r="AG386" s="2">
        <f>+Help_FC!$G386*Help_FC!AA386</f>
        <v>0</v>
      </c>
      <c r="AH386" s="2">
        <f>+Help_FC!$G386*Help_FC!AB386</f>
        <v>201.1418685121107</v>
      </c>
      <c r="AI386" s="2">
        <f>+Help_FC!$G386*Help_FC!AC386</f>
        <v>71.003460207612449</v>
      </c>
      <c r="AJ386" s="2">
        <f>+Help_FC!$G386*Help_FC!AD386</f>
        <v>43.42130404152249</v>
      </c>
      <c r="AK386" s="2">
        <f>+Help_FC!$G386*Help_FC!AE386</f>
        <v>23.183391003460205</v>
      </c>
      <c r="AL386" s="2">
        <f>+Help_FC!$G386*Help_FC!AF386</f>
        <v>22.318339100346019</v>
      </c>
      <c r="AM386" s="2">
        <f>+Help_FC!$G386*Help_FC!AG386</f>
        <v>12.802768166089963</v>
      </c>
      <c r="AN386" s="2">
        <f>+Help_FC!$G386*Help_FC!AH386</f>
        <v>29.927335640138409</v>
      </c>
      <c r="AO386" s="2">
        <f>+Help_FC!$G386*Help_FC!AI386</f>
        <v>123.69965397923873</v>
      </c>
      <c r="AP386" s="2">
        <f>+Help_FC!$G386*Help_FC!AJ386</f>
        <v>13.99726209322772</v>
      </c>
      <c r="AQ386" s="2">
        <f>+Help_FC!$G386*Help_FC!AK386</f>
        <v>305.16462801289384</v>
      </c>
      <c r="AR386" s="1478">
        <f>+Help_FC!$G386*Help_FC!AL386</f>
        <v>29.896193771626294</v>
      </c>
      <c r="AS386" s="1478">
        <f>+Help_FC!$G386*Help_FC!AM386</f>
        <v>0</v>
      </c>
      <c r="AT386" s="2">
        <f>+Help_FC!$G386*Help_FC!AN386</f>
        <v>31.626297577854668</v>
      </c>
      <c r="AV386" s="5">
        <v>1</v>
      </c>
    </row>
    <row r="387" spans="1:48" x14ac:dyDescent="0.2">
      <c r="A387" s="1">
        <v>45311</v>
      </c>
      <c r="B387" s="2">
        <f>+Help_FC!$G387*Help_FC!I387</f>
        <v>708.23529411764696</v>
      </c>
      <c r="C387" s="2">
        <f>+Help_FC!$G387*Help_FC!J387</f>
        <v>436.08996539792383</v>
      </c>
      <c r="D387" s="2">
        <f>+Help_FC!$G387*Help_FC!K387</f>
        <v>93.80622837370241</v>
      </c>
      <c r="E387" s="2">
        <f>+Help_FC!$G387*Help_FC!L387</f>
        <v>107.33564013840829</v>
      </c>
      <c r="F387" s="2">
        <f>+Help_FC!$G387*Help_FC!M387</f>
        <v>294.76903307573014</v>
      </c>
      <c r="G387" s="2">
        <f>+Help_FC!$G387*Help_FC!N387</f>
        <v>299.61314878892728</v>
      </c>
      <c r="H387" s="1478">
        <f>24*Help_FC!R387/Help_FC!$Q387</f>
        <v>274.80080825447101</v>
      </c>
      <c r="I387" s="1478">
        <f>24*Help_FC!S387/Help_FC!$Q387</f>
        <v>283.7231590001598</v>
      </c>
      <c r="J387" s="1478">
        <f>24*Help_FC!T387/Help_FC!$Q387</f>
        <v>0</v>
      </c>
      <c r="K387" s="1478">
        <f>24*Help_FC!U387/Help_FC!$Q387</f>
        <v>0</v>
      </c>
      <c r="L387" s="1478">
        <f>24*Help_FC!V387/Help_FC!$Q387</f>
        <v>2.2580645161290325</v>
      </c>
      <c r="M387" s="1478">
        <f>24*Help_FC!W387/Help_FC!$Q387</f>
        <v>878.57223032258071</v>
      </c>
      <c r="N387" s="2">
        <f>100*Help_FC!H387</f>
        <v>100</v>
      </c>
      <c r="O387" s="2">
        <f t="shared" si="9"/>
        <v>687.18929547794266</v>
      </c>
      <c r="P387" s="2">
        <f t="shared" si="9"/>
        <v>423.13106756441823</v>
      </c>
      <c r="Q387" s="2">
        <f t="shared" si="9"/>
        <v>91.018672075469155</v>
      </c>
      <c r="R387" s="2">
        <f t="shared" si="9"/>
        <v>104.14604233792156</v>
      </c>
      <c r="S387" s="2">
        <f t="shared" si="9"/>
        <v>286.00964375883984</v>
      </c>
      <c r="T387" s="2">
        <f t="shared" si="9"/>
        <v>290.70981119163179</v>
      </c>
      <c r="U387" s="1478">
        <f t="shared" si="13"/>
        <v>266.63479692356361</v>
      </c>
      <c r="V387" s="1478">
        <f t="shared" si="13"/>
        <v>275.29201010379023</v>
      </c>
      <c r="W387" s="1478">
        <f t="shared" si="13"/>
        <v>0</v>
      </c>
      <c r="X387" s="1478">
        <f t="shared" si="11"/>
        <v>0</v>
      </c>
      <c r="Y387" s="1478">
        <f t="shared" si="11"/>
        <v>2.190963620241003</v>
      </c>
      <c r="Z387" s="1478">
        <f t="shared" si="11"/>
        <v>852.46448037305697</v>
      </c>
      <c r="AA387" s="2">
        <f t="shared" si="10"/>
        <v>100</v>
      </c>
      <c r="AC387" s="878">
        <f t="shared" si="12"/>
        <v>0.97028388896387274</v>
      </c>
      <c r="AE387" s="2">
        <f>+Help_FC!$G387*Help_FC!Y387</f>
        <v>289.72318339100343</v>
      </c>
      <c r="AF387" s="2">
        <f>+Help_FC!$G387*Help_FC!Z387</f>
        <v>146.3667820069204</v>
      </c>
      <c r="AG387" s="2">
        <f>+Help_FC!$G387*Help_FC!AA387</f>
        <v>0</v>
      </c>
      <c r="AH387" s="2">
        <f>+Help_FC!$G387*Help_FC!AB387</f>
        <v>201.1418685121107</v>
      </c>
      <c r="AI387" s="2">
        <f>+Help_FC!$G387*Help_FC!AC387</f>
        <v>71.003460207612449</v>
      </c>
      <c r="AJ387" s="2">
        <f>+Help_FC!$G387*Help_FC!AD387</f>
        <v>43.42130404152249</v>
      </c>
      <c r="AK387" s="2">
        <f>+Help_FC!$G387*Help_FC!AE387</f>
        <v>23.183391003460205</v>
      </c>
      <c r="AL387" s="2">
        <f>+Help_FC!$G387*Help_FC!AF387</f>
        <v>22.318339100346019</v>
      </c>
      <c r="AM387" s="2">
        <f>+Help_FC!$G387*Help_FC!AG387</f>
        <v>12.802768166089963</v>
      </c>
      <c r="AN387" s="2">
        <f>+Help_FC!$G387*Help_FC!AH387</f>
        <v>29.927335640138409</v>
      </c>
      <c r="AO387" s="2">
        <f>+Help_FC!$G387*Help_FC!AI387</f>
        <v>123.69965397923873</v>
      </c>
      <c r="AP387" s="2">
        <f>+Help_FC!$G387*Help_FC!AJ387</f>
        <v>13.99726209322772</v>
      </c>
      <c r="AQ387" s="2">
        <f>+Help_FC!$G387*Help_FC!AK387</f>
        <v>305.16462801289384</v>
      </c>
      <c r="AR387" s="1478">
        <f>+Help_FC!$G387*Help_FC!AL387</f>
        <v>29.896193771626294</v>
      </c>
      <c r="AS387" s="1478">
        <f>+Help_FC!$G387*Help_FC!AM387</f>
        <v>0</v>
      </c>
      <c r="AT387" s="2">
        <f>+Help_FC!$G387*Help_FC!AN387</f>
        <v>31.626297577854668</v>
      </c>
      <c r="AV387" s="5">
        <v>1</v>
      </c>
    </row>
    <row r="388" spans="1:48" x14ac:dyDescent="0.2">
      <c r="A388" s="1">
        <v>45312</v>
      </c>
      <c r="B388" s="2">
        <f>+Help_FC!$G388*Help_FC!I388</f>
        <v>708.23529411764696</v>
      </c>
      <c r="C388" s="2">
        <f>+Help_FC!$G388*Help_FC!J388</f>
        <v>436.08996539792383</v>
      </c>
      <c r="D388" s="2">
        <f>+Help_FC!$G388*Help_FC!K388</f>
        <v>93.80622837370241</v>
      </c>
      <c r="E388" s="2">
        <f>+Help_FC!$G388*Help_FC!L388</f>
        <v>107.33564013840829</v>
      </c>
      <c r="F388" s="2">
        <f>+Help_FC!$G388*Help_FC!M388</f>
        <v>294.76903307573014</v>
      </c>
      <c r="G388" s="2">
        <f>+Help_FC!$G388*Help_FC!N388</f>
        <v>299.61314878892728</v>
      </c>
      <c r="H388" s="1478">
        <f>24*Help_FC!R388/Help_FC!$Q388</f>
        <v>274.80080825447101</v>
      </c>
      <c r="I388" s="1478">
        <f>24*Help_FC!S388/Help_FC!$Q388</f>
        <v>283.7231590001598</v>
      </c>
      <c r="J388" s="1478">
        <f>24*Help_FC!T388/Help_FC!$Q388</f>
        <v>0</v>
      </c>
      <c r="K388" s="1478">
        <f>24*Help_FC!U388/Help_FC!$Q388</f>
        <v>0</v>
      </c>
      <c r="L388" s="1478">
        <f>24*Help_FC!V388/Help_FC!$Q388</f>
        <v>2.2580645161290325</v>
      </c>
      <c r="M388" s="1478">
        <f>24*Help_FC!W388/Help_FC!$Q388</f>
        <v>878.57223032258071</v>
      </c>
      <c r="N388" s="2">
        <f>100*Help_FC!H388</f>
        <v>100</v>
      </c>
      <c r="O388" s="2">
        <f t="shared" si="9"/>
        <v>687.18929547794266</v>
      </c>
      <c r="P388" s="2">
        <f t="shared" si="9"/>
        <v>423.13106756441823</v>
      </c>
      <c r="Q388" s="2">
        <f t="shared" si="9"/>
        <v>91.018672075469155</v>
      </c>
      <c r="R388" s="2">
        <f t="shared" si="9"/>
        <v>104.14604233792156</v>
      </c>
      <c r="S388" s="2">
        <f t="shared" si="9"/>
        <v>286.00964375883984</v>
      </c>
      <c r="T388" s="2">
        <f t="shared" si="9"/>
        <v>290.70981119163179</v>
      </c>
      <c r="U388" s="1478">
        <f t="shared" si="13"/>
        <v>266.63479692356361</v>
      </c>
      <c r="V388" s="1478">
        <f t="shared" si="13"/>
        <v>275.29201010379023</v>
      </c>
      <c r="W388" s="1478">
        <f t="shared" si="13"/>
        <v>0</v>
      </c>
      <c r="X388" s="1478">
        <f t="shared" si="11"/>
        <v>0</v>
      </c>
      <c r="Y388" s="1478">
        <f t="shared" si="11"/>
        <v>2.190963620241003</v>
      </c>
      <c r="Z388" s="1478">
        <f t="shared" si="11"/>
        <v>852.46448037305697</v>
      </c>
      <c r="AA388" s="2">
        <f t="shared" si="10"/>
        <v>100</v>
      </c>
      <c r="AC388" s="878">
        <f t="shared" si="12"/>
        <v>0.97028388896387274</v>
      </c>
      <c r="AE388" s="2">
        <f>+Help_FC!$G388*Help_FC!Y388</f>
        <v>289.72318339100343</v>
      </c>
      <c r="AF388" s="2">
        <f>+Help_FC!$G388*Help_FC!Z388</f>
        <v>146.3667820069204</v>
      </c>
      <c r="AG388" s="2">
        <f>+Help_FC!$G388*Help_FC!AA388</f>
        <v>0</v>
      </c>
      <c r="AH388" s="2">
        <f>+Help_FC!$G388*Help_FC!AB388</f>
        <v>201.1418685121107</v>
      </c>
      <c r="AI388" s="2">
        <f>+Help_FC!$G388*Help_FC!AC388</f>
        <v>71.003460207612449</v>
      </c>
      <c r="AJ388" s="2">
        <f>+Help_FC!$G388*Help_FC!AD388</f>
        <v>43.42130404152249</v>
      </c>
      <c r="AK388" s="2">
        <f>+Help_FC!$G388*Help_FC!AE388</f>
        <v>23.183391003460205</v>
      </c>
      <c r="AL388" s="2">
        <f>+Help_FC!$G388*Help_FC!AF388</f>
        <v>22.318339100346019</v>
      </c>
      <c r="AM388" s="2">
        <f>+Help_FC!$G388*Help_FC!AG388</f>
        <v>12.802768166089963</v>
      </c>
      <c r="AN388" s="2">
        <f>+Help_FC!$G388*Help_FC!AH388</f>
        <v>29.927335640138409</v>
      </c>
      <c r="AO388" s="2">
        <f>+Help_FC!$G388*Help_FC!AI388</f>
        <v>123.69965397923873</v>
      </c>
      <c r="AP388" s="2">
        <f>+Help_FC!$G388*Help_FC!AJ388</f>
        <v>13.99726209322772</v>
      </c>
      <c r="AQ388" s="2">
        <f>+Help_FC!$G388*Help_FC!AK388</f>
        <v>305.16462801289384</v>
      </c>
      <c r="AR388" s="1478">
        <f>+Help_FC!$G388*Help_FC!AL388</f>
        <v>29.896193771626294</v>
      </c>
      <c r="AS388" s="1478">
        <f>+Help_FC!$G388*Help_FC!AM388</f>
        <v>0</v>
      </c>
      <c r="AT388" s="2">
        <f>+Help_FC!$G388*Help_FC!AN388</f>
        <v>31.626297577854668</v>
      </c>
      <c r="AV388" s="5">
        <v>1</v>
      </c>
    </row>
    <row r="389" spans="1:48" x14ac:dyDescent="0.2">
      <c r="A389" s="1">
        <v>45313</v>
      </c>
      <c r="B389" s="2">
        <f>+Help_FC!$G389*Help_FC!I389</f>
        <v>649.21568627450972</v>
      </c>
      <c r="C389" s="2">
        <f>+Help_FC!$G389*Help_FC!J389</f>
        <v>399.74913494809687</v>
      </c>
      <c r="D389" s="2">
        <f>+Help_FC!$G389*Help_FC!K389</f>
        <v>85.989042675893884</v>
      </c>
      <c r="E389" s="2">
        <f>+Help_FC!$G389*Help_FC!L389</f>
        <v>98.3910034602076</v>
      </c>
      <c r="F389" s="2">
        <f>+Help_FC!$G389*Help_FC!M389</f>
        <v>270.20494698608593</v>
      </c>
      <c r="G389" s="2">
        <f>+Help_FC!$G389*Help_FC!N389</f>
        <v>274.64538638985005</v>
      </c>
      <c r="H389" s="1478">
        <f>24*Help_FC!R389/Help_FC!$Q389</f>
        <v>274.80080825447101</v>
      </c>
      <c r="I389" s="1478">
        <f>24*Help_FC!S389/Help_FC!$Q389</f>
        <v>283.7231590001598</v>
      </c>
      <c r="J389" s="1478">
        <f>24*Help_FC!T389/Help_FC!$Q389</f>
        <v>0</v>
      </c>
      <c r="K389" s="1478">
        <f>24*Help_FC!U389/Help_FC!$Q389</f>
        <v>0</v>
      </c>
      <c r="L389" s="1478">
        <f>24*Help_FC!V389/Help_FC!$Q389</f>
        <v>2.2580645161290325</v>
      </c>
      <c r="M389" s="1478">
        <f>24*Help_FC!W389/Help_FC!$Q389</f>
        <v>878.57223032258071</v>
      </c>
      <c r="N389" s="2">
        <f>100*Help_FC!H389</f>
        <v>91.666666666666657</v>
      </c>
      <c r="O389" s="2">
        <f t="shared" si="9"/>
        <v>629.9235208547808</v>
      </c>
      <c r="P389" s="2">
        <f t="shared" si="9"/>
        <v>387.87014526738341</v>
      </c>
      <c r="Q389" s="2">
        <f t="shared" si="9"/>
        <v>83.433782735846734</v>
      </c>
      <c r="R389" s="2">
        <f t="shared" si="9"/>
        <v>95.467205476428092</v>
      </c>
      <c r="S389" s="2">
        <f t="shared" si="9"/>
        <v>262.17550677893649</v>
      </c>
      <c r="T389" s="2">
        <f t="shared" si="9"/>
        <v>266.48399359232917</v>
      </c>
      <c r="U389" s="1478">
        <f t="shared" si="13"/>
        <v>266.63479692356361</v>
      </c>
      <c r="V389" s="1478">
        <f t="shared" si="13"/>
        <v>275.29201010379023</v>
      </c>
      <c r="W389" s="1478">
        <f t="shared" si="13"/>
        <v>0</v>
      </c>
      <c r="X389" s="1478">
        <f t="shared" si="11"/>
        <v>0</v>
      </c>
      <c r="Y389" s="1478">
        <f t="shared" si="11"/>
        <v>2.190963620241003</v>
      </c>
      <c r="Z389" s="1478">
        <f t="shared" si="11"/>
        <v>852.46448037305697</v>
      </c>
      <c r="AA389" s="2">
        <f t="shared" si="10"/>
        <v>91.666666666666657</v>
      </c>
      <c r="AC389" s="878">
        <f t="shared" si="12"/>
        <v>0.97028388896387274</v>
      </c>
      <c r="AE389" s="2">
        <f>+Help_FC!$G389*Help_FC!Y389</f>
        <v>265.57958477508646</v>
      </c>
      <c r="AF389" s="2">
        <f>+Help_FC!$G389*Help_FC!Z389</f>
        <v>134.16955017301038</v>
      </c>
      <c r="AG389" s="2">
        <f>+Help_FC!$G389*Help_FC!AA389</f>
        <v>0</v>
      </c>
      <c r="AH389" s="2">
        <f>+Help_FC!$G389*Help_FC!AB389</f>
        <v>184.3800461361015</v>
      </c>
      <c r="AI389" s="2">
        <f>+Help_FC!$G389*Help_FC!AC389</f>
        <v>65.086505190311414</v>
      </c>
      <c r="AJ389" s="2">
        <f>+Help_FC!$G389*Help_FC!AD389</f>
        <v>39.80286203806228</v>
      </c>
      <c r="AK389" s="2">
        <f>+Help_FC!$G389*Help_FC!AE389</f>
        <v>21.251441753171857</v>
      </c>
      <c r="AL389" s="2">
        <f>+Help_FC!$G389*Help_FC!AF389</f>
        <v>20.458477508650518</v>
      </c>
      <c r="AM389" s="2">
        <f>+Help_FC!$G389*Help_FC!AG389</f>
        <v>11.735870818915801</v>
      </c>
      <c r="AN389" s="2">
        <f>+Help_FC!$G389*Help_FC!AH389</f>
        <v>27.433391003460208</v>
      </c>
      <c r="AO389" s="2">
        <f>+Help_FC!$G389*Help_FC!AI389</f>
        <v>113.39134948096884</v>
      </c>
      <c r="AP389" s="2">
        <f>+Help_FC!$G389*Help_FC!AJ389</f>
        <v>12.830823585458743</v>
      </c>
      <c r="AQ389" s="2">
        <f>+Help_FC!$G389*Help_FC!AK389</f>
        <v>279.73424234515267</v>
      </c>
      <c r="AR389" s="1478">
        <f>+Help_FC!$G389*Help_FC!AL389</f>
        <v>27.404844290657437</v>
      </c>
      <c r="AS389" s="1478">
        <f>+Help_FC!$G389*Help_FC!AM389</f>
        <v>0</v>
      </c>
      <c r="AT389" s="2">
        <f>+Help_FC!$G389*Help_FC!AN389</f>
        <v>28.990772779700112</v>
      </c>
      <c r="AV389" s="5">
        <v>1</v>
      </c>
    </row>
    <row r="390" spans="1:48" x14ac:dyDescent="0.2">
      <c r="A390" s="1">
        <v>45314</v>
      </c>
      <c r="B390" s="2">
        <f>+Help_FC!$G390*Help_FC!I390</f>
        <v>0</v>
      </c>
      <c r="C390" s="2">
        <f>+Help_FC!$G390*Help_FC!J390</f>
        <v>0</v>
      </c>
      <c r="D390" s="2">
        <f>+Help_FC!$G390*Help_FC!K390</f>
        <v>0</v>
      </c>
      <c r="E390" s="2">
        <f>+Help_FC!$G390*Help_FC!L390</f>
        <v>0</v>
      </c>
      <c r="F390" s="2">
        <f>+Help_FC!$G390*Help_FC!M390</f>
        <v>0</v>
      </c>
      <c r="G390" s="2">
        <f>+Help_FC!$G390*Help_FC!N390</f>
        <v>0</v>
      </c>
      <c r="H390" s="1478">
        <f>24*Help_FC!R390/Help_FC!$Q390</f>
        <v>274.80080825447101</v>
      </c>
      <c r="I390" s="1478">
        <f>24*Help_FC!S390/Help_FC!$Q390</f>
        <v>283.7231590001598</v>
      </c>
      <c r="J390" s="1478">
        <f>24*Help_FC!T390/Help_FC!$Q390</f>
        <v>0</v>
      </c>
      <c r="K390" s="1478">
        <f>24*Help_FC!U390/Help_FC!$Q390</f>
        <v>0</v>
      </c>
      <c r="L390" s="1478">
        <f>24*Help_FC!V390/Help_FC!$Q390</f>
        <v>2.2580645161290325</v>
      </c>
      <c r="M390" s="1478">
        <f>24*Help_FC!W390/Help_FC!$Q390</f>
        <v>878.57223032258071</v>
      </c>
      <c r="N390" s="2">
        <f>100*Help_FC!H390</f>
        <v>0</v>
      </c>
      <c r="O390" s="2">
        <f t="shared" si="9"/>
        <v>0</v>
      </c>
      <c r="P390" s="2">
        <f t="shared" si="9"/>
        <v>0</v>
      </c>
      <c r="Q390" s="2">
        <f t="shared" si="9"/>
        <v>0</v>
      </c>
      <c r="R390" s="2">
        <f t="shared" si="9"/>
        <v>0</v>
      </c>
      <c r="S390" s="2">
        <f t="shared" si="9"/>
        <v>0</v>
      </c>
      <c r="T390" s="2">
        <f t="shared" si="9"/>
        <v>0</v>
      </c>
      <c r="U390" s="1478">
        <f t="shared" si="13"/>
        <v>266.63479692356361</v>
      </c>
      <c r="V390" s="1478">
        <f t="shared" si="13"/>
        <v>275.29201010379023</v>
      </c>
      <c r="W390" s="1478">
        <f t="shared" si="13"/>
        <v>0</v>
      </c>
      <c r="X390" s="1478">
        <f t="shared" si="11"/>
        <v>0</v>
      </c>
      <c r="Y390" s="1478">
        <f t="shared" si="11"/>
        <v>2.190963620241003</v>
      </c>
      <c r="Z390" s="1478">
        <f t="shared" si="11"/>
        <v>852.46448037305697</v>
      </c>
      <c r="AA390" s="2">
        <f t="shared" si="10"/>
        <v>0</v>
      </c>
      <c r="AC390" s="878">
        <f t="shared" si="12"/>
        <v>0.97028388896387274</v>
      </c>
      <c r="AE390" s="2">
        <f>+Help_FC!$G390*Help_FC!Y390</f>
        <v>0</v>
      </c>
      <c r="AF390" s="2">
        <f>+Help_FC!$G390*Help_FC!Z390</f>
        <v>0</v>
      </c>
      <c r="AG390" s="2">
        <f>+Help_FC!$G390*Help_FC!AA390</f>
        <v>0</v>
      </c>
      <c r="AH390" s="2">
        <f>+Help_FC!$G390*Help_FC!AB390</f>
        <v>0</v>
      </c>
      <c r="AI390" s="2">
        <f>+Help_FC!$G390*Help_FC!AC390</f>
        <v>0</v>
      </c>
      <c r="AJ390" s="2">
        <f>+Help_FC!$G390*Help_FC!AD390</f>
        <v>0</v>
      </c>
      <c r="AK390" s="2">
        <f>+Help_FC!$G390*Help_FC!AE390</f>
        <v>0</v>
      </c>
      <c r="AL390" s="2">
        <f>+Help_FC!$G390*Help_FC!AF390</f>
        <v>0</v>
      </c>
      <c r="AM390" s="2">
        <f>+Help_FC!$G390*Help_FC!AG390</f>
        <v>0</v>
      </c>
      <c r="AN390" s="2">
        <f>+Help_FC!$G390*Help_FC!AH390</f>
        <v>0</v>
      </c>
      <c r="AO390" s="2">
        <f>+Help_FC!$G390*Help_FC!AI390</f>
        <v>0</v>
      </c>
      <c r="AP390" s="2">
        <f>+Help_FC!$G390*Help_FC!AJ390</f>
        <v>0</v>
      </c>
      <c r="AQ390" s="2">
        <f>+Help_FC!$G390*Help_FC!AK390</f>
        <v>0</v>
      </c>
      <c r="AR390" s="1478">
        <f>+Help_FC!$G390*Help_FC!AL390</f>
        <v>0</v>
      </c>
      <c r="AS390" s="1478">
        <f>+Help_FC!$G390*Help_FC!AM390</f>
        <v>0</v>
      </c>
      <c r="AT390" s="2">
        <f>+Help_FC!$G390*Help_FC!AN390</f>
        <v>0</v>
      </c>
      <c r="AV390" s="5">
        <v>1</v>
      </c>
    </row>
    <row r="391" spans="1:48" x14ac:dyDescent="0.2">
      <c r="A391" s="1">
        <v>45315</v>
      </c>
      <c r="B391" s="2">
        <f>+Help_FC!$G391*Help_FC!I391</f>
        <v>342.31372549019602</v>
      </c>
      <c r="C391" s="2">
        <f>+Help_FC!$G391*Help_FC!J391</f>
        <v>210.77681660899651</v>
      </c>
      <c r="D391" s="2">
        <f>+Help_FC!$G391*Help_FC!K391</f>
        <v>45.339677047289499</v>
      </c>
      <c r="E391" s="2">
        <f>+Help_FC!$G391*Help_FC!L391</f>
        <v>51.878892733564008</v>
      </c>
      <c r="F391" s="2">
        <f>+Help_FC!$G391*Help_FC!M391</f>
        <v>142.47169931993622</v>
      </c>
      <c r="G391" s="2">
        <f>+Help_FC!$G391*Help_FC!N391</f>
        <v>144.8130219146482</v>
      </c>
      <c r="H391" s="1478">
        <f>24*Help_FC!R391/Help_FC!$Q391</f>
        <v>274.80080825447101</v>
      </c>
      <c r="I391" s="1478">
        <f>24*Help_FC!S391/Help_FC!$Q391</f>
        <v>283.7231590001598</v>
      </c>
      <c r="J391" s="1478">
        <f>24*Help_FC!T391/Help_FC!$Q391</f>
        <v>0</v>
      </c>
      <c r="K391" s="1478">
        <f>24*Help_FC!U391/Help_FC!$Q391</f>
        <v>0</v>
      </c>
      <c r="L391" s="1478">
        <f>24*Help_FC!V391/Help_FC!$Q391</f>
        <v>2.2580645161290325</v>
      </c>
      <c r="M391" s="1478">
        <f>24*Help_FC!W391/Help_FC!$Q391</f>
        <v>878.57223032258071</v>
      </c>
      <c r="N391" s="2">
        <f>100*Help_FC!H391</f>
        <v>48.333333333333336</v>
      </c>
      <c r="O391" s="2">
        <f t="shared" si="9"/>
        <v>332.14149281433896</v>
      </c>
      <c r="P391" s="2">
        <f t="shared" si="9"/>
        <v>204.51334932280213</v>
      </c>
      <c r="Q391" s="2">
        <f t="shared" si="9"/>
        <v>43.992358169810096</v>
      </c>
      <c r="R391" s="2">
        <f t="shared" si="9"/>
        <v>50.337253796662083</v>
      </c>
      <c r="S391" s="2">
        <f t="shared" si="9"/>
        <v>138.23799448343925</v>
      </c>
      <c r="T391" s="2">
        <f t="shared" si="9"/>
        <v>140.50974207595539</v>
      </c>
      <c r="U391" s="1478">
        <f t="shared" si="13"/>
        <v>266.63479692356361</v>
      </c>
      <c r="V391" s="1478">
        <f t="shared" si="13"/>
        <v>275.29201010379023</v>
      </c>
      <c r="W391" s="1478">
        <f t="shared" si="13"/>
        <v>0</v>
      </c>
      <c r="X391" s="1478">
        <f t="shared" si="11"/>
        <v>0</v>
      </c>
      <c r="Y391" s="1478">
        <f t="shared" si="11"/>
        <v>2.190963620241003</v>
      </c>
      <c r="Z391" s="1478">
        <f t="shared" si="11"/>
        <v>852.46448037305697</v>
      </c>
      <c r="AA391" s="2">
        <f t="shared" si="10"/>
        <v>48.333333333333336</v>
      </c>
      <c r="AC391" s="878">
        <f t="shared" si="12"/>
        <v>0.97028388896387274</v>
      </c>
      <c r="AE391" s="2">
        <f>+Help_FC!$G391*Help_FC!Y391</f>
        <v>140.03287197231833</v>
      </c>
      <c r="AF391" s="2">
        <f>+Help_FC!$G391*Help_FC!Z391</f>
        <v>70.743944636678194</v>
      </c>
      <c r="AG391" s="2">
        <f>+Help_FC!$G391*Help_FC!AA391</f>
        <v>0</v>
      </c>
      <c r="AH391" s="2">
        <f>+Help_FC!$G391*Help_FC!AB391</f>
        <v>97.218569780853514</v>
      </c>
      <c r="AI391" s="2">
        <f>+Help_FC!$G391*Help_FC!AC391</f>
        <v>34.318339100346016</v>
      </c>
      <c r="AJ391" s="2">
        <f>+Help_FC!$G391*Help_FC!AD391</f>
        <v>20.986963620069204</v>
      </c>
      <c r="AK391" s="2">
        <f>+Help_FC!$G391*Help_FC!AE391</f>
        <v>11.205305651672433</v>
      </c>
      <c r="AL391" s="2">
        <f>+Help_FC!$G391*Help_FC!AF391</f>
        <v>10.787197231833909</v>
      </c>
      <c r="AM391" s="2">
        <f>+Help_FC!$G391*Help_FC!AG391</f>
        <v>6.1880046136101496</v>
      </c>
      <c r="AN391" s="2">
        <f>+Help_FC!$G391*Help_FC!AH391</f>
        <v>14.464878892733564</v>
      </c>
      <c r="AO391" s="2">
        <f>+Help_FC!$G391*Help_FC!AI391</f>
        <v>59.788166089965387</v>
      </c>
      <c r="AP391" s="2">
        <f>+Help_FC!$G391*Help_FC!AJ391</f>
        <v>6.7653433450600646</v>
      </c>
      <c r="AQ391" s="2">
        <f>+Help_FC!$G391*Help_FC!AK391</f>
        <v>147.49623687289869</v>
      </c>
      <c r="AR391" s="1478">
        <f>+Help_FC!$G391*Help_FC!AL391</f>
        <v>14.449826989619377</v>
      </c>
      <c r="AS391" s="1478">
        <f>+Help_FC!$G391*Help_FC!AM391</f>
        <v>0</v>
      </c>
      <c r="AT391" s="2">
        <f>+Help_FC!$G391*Help_FC!AN391</f>
        <v>15.286043829296423</v>
      </c>
      <c r="AV391" s="5">
        <v>1</v>
      </c>
    </row>
    <row r="392" spans="1:48" x14ac:dyDescent="0.2">
      <c r="A392" s="1">
        <v>45316</v>
      </c>
      <c r="B392" s="2">
        <f>+Help_FC!$G392*Help_FC!I392</f>
        <v>708.23529411764696</v>
      </c>
      <c r="C392" s="2">
        <f>+Help_FC!$G392*Help_FC!J392</f>
        <v>436.08996539792383</v>
      </c>
      <c r="D392" s="2">
        <f>+Help_FC!$G392*Help_FC!K392</f>
        <v>93.80622837370241</v>
      </c>
      <c r="E392" s="2">
        <f>+Help_FC!$G392*Help_FC!L392</f>
        <v>107.33564013840829</v>
      </c>
      <c r="F392" s="2">
        <f>+Help_FC!$G392*Help_FC!M392</f>
        <v>294.76903307573014</v>
      </c>
      <c r="G392" s="2">
        <f>+Help_FC!$G392*Help_FC!N392</f>
        <v>299.61314878892728</v>
      </c>
      <c r="H392" s="1478">
        <f>24*Help_FC!R392/Help_FC!$Q392</f>
        <v>274.80080825447101</v>
      </c>
      <c r="I392" s="1478">
        <f>24*Help_FC!S392/Help_FC!$Q392</f>
        <v>283.7231590001598</v>
      </c>
      <c r="J392" s="1478">
        <f>24*Help_FC!T392/Help_FC!$Q392</f>
        <v>0</v>
      </c>
      <c r="K392" s="1478">
        <f>24*Help_FC!U392/Help_FC!$Q392</f>
        <v>0</v>
      </c>
      <c r="L392" s="1478">
        <f>24*Help_FC!V392/Help_FC!$Q392</f>
        <v>2.2580645161290325</v>
      </c>
      <c r="M392" s="1478">
        <f>24*Help_FC!W392/Help_FC!$Q392</f>
        <v>878.57223032258071</v>
      </c>
      <c r="N392" s="2">
        <f>100*Help_FC!H392</f>
        <v>100</v>
      </c>
      <c r="O392" s="2">
        <f t="shared" si="9"/>
        <v>687.18929547794266</v>
      </c>
      <c r="P392" s="2">
        <f t="shared" si="9"/>
        <v>423.13106756441823</v>
      </c>
      <c r="Q392" s="2">
        <f t="shared" si="9"/>
        <v>91.018672075469155</v>
      </c>
      <c r="R392" s="2">
        <f t="shared" si="9"/>
        <v>104.14604233792156</v>
      </c>
      <c r="S392" s="2">
        <f t="shared" si="9"/>
        <v>286.00964375883984</v>
      </c>
      <c r="T392" s="2">
        <f t="shared" si="9"/>
        <v>290.70981119163179</v>
      </c>
      <c r="U392" s="1478">
        <f t="shared" si="13"/>
        <v>266.63479692356361</v>
      </c>
      <c r="V392" s="1478">
        <f t="shared" si="13"/>
        <v>275.29201010379023</v>
      </c>
      <c r="W392" s="1478">
        <f t="shared" si="13"/>
        <v>0</v>
      </c>
      <c r="X392" s="1478">
        <f t="shared" si="11"/>
        <v>0</v>
      </c>
      <c r="Y392" s="1478">
        <f t="shared" si="11"/>
        <v>2.190963620241003</v>
      </c>
      <c r="Z392" s="1478">
        <f t="shared" si="11"/>
        <v>852.46448037305697</v>
      </c>
      <c r="AA392" s="2">
        <f t="shared" si="10"/>
        <v>100</v>
      </c>
      <c r="AC392" s="878">
        <f t="shared" si="12"/>
        <v>0.97028388896387274</v>
      </c>
      <c r="AE392" s="2">
        <f>+Help_FC!$G392*Help_FC!Y392</f>
        <v>289.72318339100343</v>
      </c>
      <c r="AF392" s="2">
        <f>+Help_FC!$G392*Help_FC!Z392</f>
        <v>146.3667820069204</v>
      </c>
      <c r="AG392" s="2">
        <f>+Help_FC!$G392*Help_FC!AA392</f>
        <v>0</v>
      </c>
      <c r="AH392" s="2">
        <f>+Help_FC!$G392*Help_FC!AB392</f>
        <v>201.1418685121107</v>
      </c>
      <c r="AI392" s="2">
        <f>+Help_FC!$G392*Help_FC!AC392</f>
        <v>71.003460207612449</v>
      </c>
      <c r="AJ392" s="2">
        <f>+Help_FC!$G392*Help_FC!AD392</f>
        <v>43.42130404152249</v>
      </c>
      <c r="AK392" s="2">
        <f>+Help_FC!$G392*Help_FC!AE392</f>
        <v>23.183391003460205</v>
      </c>
      <c r="AL392" s="2">
        <f>+Help_FC!$G392*Help_FC!AF392</f>
        <v>22.318339100346019</v>
      </c>
      <c r="AM392" s="2">
        <f>+Help_FC!$G392*Help_FC!AG392</f>
        <v>12.802768166089963</v>
      </c>
      <c r="AN392" s="2">
        <f>+Help_FC!$G392*Help_FC!AH392</f>
        <v>29.927335640138409</v>
      </c>
      <c r="AO392" s="2">
        <f>+Help_FC!$G392*Help_FC!AI392</f>
        <v>123.69965397923873</v>
      </c>
      <c r="AP392" s="2">
        <f>+Help_FC!$G392*Help_FC!AJ392</f>
        <v>13.99726209322772</v>
      </c>
      <c r="AQ392" s="2">
        <f>+Help_FC!$G392*Help_FC!AK392</f>
        <v>305.16462801289384</v>
      </c>
      <c r="AR392" s="1478">
        <f>+Help_FC!$G392*Help_FC!AL392</f>
        <v>29.896193771626294</v>
      </c>
      <c r="AS392" s="1478">
        <f>+Help_FC!$G392*Help_FC!AM392</f>
        <v>0</v>
      </c>
      <c r="AT392" s="2">
        <f>+Help_FC!$G392*Help_FC!AN392</f>
        <v>31.626297577854668</v>
      </c>
      <c r="AV392" s="5">
        <v>1</v>
      </c>
    </row>
    <row r="393" spans="1:48" x14ac:dyDescent="0.2">
      <c r="A393" s="1">
        <v>45317</v>
      </c>
      <c r="B393" s="2">
        <f>+Help_FC!$G393*Help_FC!I393</f>
        <v>708.23529411764696</v>
      </c>
      <c r="C393" s="2">
        <f>+Help_FC!$G393*Help_FC!J393</f>
        <v>436.08996539792383</v>
      </c>
      <c r="D393" s="2">
        <f>+Help_FC!$G393*Help_FC!K393</f>
        <v>93.80622837370241</v>
      </c>
      <c r="E393" s="2">
        <f>+Help_FC!$G393*Help_FC!L393</f>
        <v>107.33564013840829</v>
      </c>
      <c r="F393" s="2">
        <f>+Help_FC!$G393*Help_FC!M393</f>
        <v>294.76903307573014</v>
      </c>
      <c r="G393" s="2">
        <f>+Help_FC!$G393*Help_FC!N393</f>
        <v>299.61314878892728</v>
      </c>
      <c r="H393" s="1478">
        <f>24*Help_FC!R393/Help_FC!$Q393</f>
        <v>274.80080825447101</v>
      </c>
      <c r="I393" s="1478">
        <f>24*Help_FC!S393/Help_FC!$Q393</f>
        <v>283.7231590001598</v>
      </c>
      <c r="J393" s="1478">
        <f>24*Help_FC!T393/Help_FC!$Q393</f>
        <v>0</v>
      </c>
      <c r="K393" s="1478">
        <f>24*Help_FC!U393/Help_FC!$Q393</f>
        <v>0</v>
      </c>
      <c r="L393" s="1478">
        <f>24*Help_FC!V393/Help_FC!$Q393</f>
        <v>2.2580645161290325</v>
      </c>
      <c r="M393" s="1478">
        <f>24*Help_FC!W393/Help_FC!$Q393</f>
        <v>878.57223032258071</v>
      </c>
      <c r="N393" s="2">
        <f>100*Help_FC!H393</f>
        <v>100</v>
      </c>
      <c r="O393" s="2">
        <f t="shared" si="9"/>
        <v>687.18929547794266</v>
      </c>
      <c r="P393" s="2">
        <f t="shared" si="9"/>
        <v>423.13106756441823</v>
      </c>
      <c r="Q393" s="2">
        <f t="shared" si="9"/>
        <v>91.018672075469155</v>
      </c>
      <c r="R393" s="2">
        <f t="shared" si="9"/>
        <v>104.14604233792156</v>
      </c>
      <c r="S393" s="2">
        <f t="shared" si="9"/>
        <v>286.00964375883984</v>
      </c>
      <c r="T393" s="2">
        <f t="shared" si="9"/>
        <v>290.70981119163179</v>
      </c>
      <c r="U393" s="1478">
        <f t="shared" si="13"/>
        <v>266.63479692356361</v>
      </c>
      <c r="V393" s="1478">
        <f t="shared" si="13"/>
        <v>275.29201010379023</v>
      </c>
      <c r="W393" s="1478">
        <f t="shared" si="13"/>
        <v>0</v>
      </c>
      <c r="X393" s="1478">
        <f t="shared" si="11"/>
        <v>0</v>
      </c>
      <c r="Y393" s="1478">
        <f t="shared" si="11"/>
        <v>2.190963620241003</v>
      </c>
      <c r="Z393" s="1478">
        <f t="shared" si="11"/>
        <v>852.46448037305697</v>
      </c>
      <c r="AA393" s="2">
        <f t="shared" si="10"/>
        <v>100</v>
      </c>
      <c r="AC393" s="878">
        <f t="shared" si="12"/>
        <v>0.97028388896387274</v>
      </c>
      <c r="AE393" s="2">
        <f>+Help_FC!$G393*Help_FC!Y393</f>
        <v>289.72318339100343</v>
      </c>
      <c r="AF393" s="2">
        <f>+Help_FC!$G393*Help_FC!Z393</f>
        <v>146.3667820069204</v>
      </c>
      <c r="AG393" s="2">
        <f>+Help_FC!$G393*Help_FC!AA393</f>
        <v>0</v>
      </c>
      <c r="AH393" s="2">
        <f>+Help_FC!$G393*Help_FC!AB393</f>
        <v>201.1418685121107</v>
      </c>
      <c r="AI393" s="2">
        <f>+Help_FC!$G393*Help_FC!AC393</f>
        <v>71.003460207612449</v>
      </c>
      <c r="AJ393" s="2">
        <f>+Help_FC!$G393*Help_FC!AD393</f>
        <v>43.42130404152249</v>
      </c>
      <c r="AK393" s="2">
        <f>+Help_FC!$G393*Help_FC!AE393</f>
        <v>23.183391003460205</v>
      </c>
      <c r="AL393" s="2">
        <f>+Help_FC!$G393*Help_FC!AF393</f>
        <v>22.318339100346019</v>
      </c>
      <c r="AM393" s="2">
        <f>+Help_FC!$G393*Help_FC!AG393</f>
        <v>12.802768166089963</v>
      </c>
      <c r="AN393" s="2">
        <f>+Help_FC!$G393*Help_FC!AH393</f>
        <v>29.927335640138409</v>
      </c>
      <c r="AO393" s="2">
        <f>+Help_FC!$G393*Help_FC!AI393</f>
        <v>123.69965397923873</v>
      </c>
      <c r="AP393" s="2">
        <f>+Help_FC!$G393*Help_FC!AJ393</f>
        <v>13.99726209322772</v>
      </c>
      <c r="AQ393" s="2">
        <f>+Help_FC!$G393*Help_FC!AK393</f>
        <v>305.16462801289384</v>
      </c>
      <c r="AR393" s="1478">
        <f>+Help_FC!$G393*Help_FC!AL393</f>
        <v>29.896193771626294</v>
      </c>
      <c r="AS393" s="1478">
        <f>+Help_FC!$G393*Help_FC!AM393</f>
        <v>0</v>
      </c>
      <c r="AT393" s="2">
        <f>+Help_FC!$G393*Help_FC!AN393</f>
        <v>31.626297577854668</v>
      </c>
      <c r="AV393" s="5">
        <v>1</v>
      </c>
    </row>
    <row r="394" spans="1:48" x14ac:dyDescent="0.2">
      <c r="A394" s="1">
        <v>45318</v>
      </c>
      <c r="B394" s="2">
        <f>+Help_FC!$G394*Help_FC!I394</f>
        <v>708.23529411764696</v>
      </c>
      <c r="C394" s="2">
        <f>+Help_FC!$G394*Help_FC!J394</f>
        <v>436.08996539792383</v>
      </c>
      <c r="D394" s="2">
        <f>+Help_FC!$G394*Help_FC!K394</f>
        <v>93.80622837370241</v>
      </c>
      <c r="E394" s="2">
        <f>+Help_FC!$G394*Help_FC!L394</f>
        <v>107.33564013840829</v>
      </c>
      <c r="F394" s="2">
        <f>+Help_FC!$G394*Help_FC!M394</f>
        <v>294.76903307573014</v>
      </c>
      <c r="G394" s="2">
        <f>+Help_FC!$G394*Help_FC!N394</f>
        <v>299.61314878892728</v>
      </c>
      <c r="H394" s="1478">
        <f>24*Help_FC!R394/Help_FC!$Q394</f>
        <v>274.80080825447101</v>
      </c>
      <c r="I394" s="1478">
        <f>24*Help_FC!S394/Help_FC!$Q394</f>
        <v>283.7231590001598</v>
      </c>
      <c r="J394" s="1478">
        <f>24*Help_FC!T394/Help_FC!$Q394</f>
        <v>0</v>
      </c>
      <c r="K394" s="1478">
        <f>24*Help_FC!U394/Help_FC!$Q394</f>
        <v>0</v>
      </c>
      <c r="L394" s="1478">
        <f>24*Help_FC!V394/Help_FC!$Q394</f>
        <v>2.2580645161290325</v>
      </c>
      <c r="M394" s="1478">
        <f>24*Help_FC!W394/Help_FC!$Q394</f>
        <v>878.57223032258071</v>
      </c>
      <c r="N394" s="2">
        <f>100*Help_FC!H394</f>
        <v>100</v>
      </c>
      <c r="O394" s="2">
        <f t="shared" ref="O394:W435" si="14">+B394*$AC394</f>
        <v>687.18929547794266</v>
      </c>
      <c r="P394" s="2">
        <f t="shared" si="14"/>
        <v>423.13106756441823</v>
      </c>
      <c r="Q394" s="2">
        <f t="shared" si="14"/>
        <v>91.018672075469155</v>
      </c>
      <c r="R394" s="2">
        <f t="shared" si="14"/>
        <v>104.14604233792156</v>
      </c>
      <c r="S394" s="2">
        <f t="shared" si="14"/>
        <v>286.00964375883984</v>
      </c>
      <c r="T394" s="2">
        <f t="shared" si="14"/>
        <v>290.70981119163179</v>
      </c>
      <c r="U394" s="1478">
        <f t="shared" si="13"/>
        <v>266.63479692356361</v>
      </c>
      <c r="V394" s="1478">
        <f t="shared" si="13"/>
        <v>275.29201010379023</v>
      </c>
      <c r="W394" s="1478">
        <f t="shared" si="13"/>
        <v>0</v>
      </c>
      <c r="X394" s="1478">
        <f t="shared" si="11"/>
        <v>0</v>
      </c>
      <c r="Y394" s="1478">
        <f t="shared" si="11"/>
        <v>2.190963620241003</v>
      </c>
      <c r="Z394" s="1478">
        <f t="shared" si="11"/>
        <v>852.46448037305697</v>
      </c>
      <c r="AA394" s="2">
        <f t="shared" si="10"/>
        <v>100</v>
      </c>
      <c r="AC394" s="878">
        <f t="shared" si="12"/>
        <v>0.97028388896387274</v>
      </c>
      <c r="AE394" s="2">
        <f>+Help_FC!$G394*Help_FC!Y394</f>
        <v>289.72318339100343</v>
      </c>
      <c r="AF394" s="2">
        <f>+Help_FC!$G394*Help_FC!Z394</f>
        <v>146.3667820069204</v>
      </c>
      <c r="AG394" s="2">
        <f>+Help_FC!$G394*Help_FC!AA394</f>
        <v>0</v>
      </c>
      <c r="AH394" s="2">
        <f>+Help_FC!$G394*Help_FC!AB394</f>
        <v>201.1418685121107</v>
      </c>
      <c r="AI394" s="2">
        <f>+Help_FC!$G394*Help_FC!AC394</f>
        <v>71.003460207612449</v>
      </c>
      <c r="AJ394" s="2">
        <f>+Help_FC!$G394*Help_FC!AD394</f>
        <v>43.42130404152249</v>
      </c>
      <c r="AK394" s="2">
        <f>+Help_FC!$G394*Help_FC!AE394</f>
        <v>23.183391003460205</v>
      </c>
      <c r="AL394" s="2">
        <f>+Help_FC!$G394*Help_FC!AF394</f>
        <v>22.318339100346019</v>
      </c>
      <c r="AM394" s="2">
        <f>+Help_FC!$G394*Help_FC!AG394</f>
        <v>12.802768166089963</v>
      </c>
      <c r="AN394" s="2">
        <f>+Help_FC!$G394*Help_FC!AH394</f>
        <v>29.927335640138409</v>
      </c>
      <c r="AO394" s="2">
        <f>+Help_FC!$G394*Help_FC!AI394</f>
        <v>123.69965397923873</v>
      </c>
      <c r="AP394" s="2">
        <f>+Help_FC!$G394*Help_FC!AJ394</f>
        <v>13.99726209322772</v>
      </c>
      <c r="AQ394" s="2">
        <f>+Help_FC!$G394*Help_FC!AK394</f>
        <v>305.16462801289384</v>
      </c>
      <c r="AR394" s="1478">
        <f>+Help_FC!$G394*Help_FC!AL394</f>
        <v>29.896193771626294</v>
      </c>
      <c r="AS394" s="1478">
        <f>+Help_FC!$G394*Help_FC!AM394</f>
        <v>0</v>
      </c>
      <c r="AT394" s="2">
        <f>+Help_FC!$G394*Help_FC!AN394</f>
        <v>31.626297577854668</v>
      </c>
      <c r="AV394" s="5">
        <v>1</v>
      </c>
    </row>
    <row r="395" spans="1:48" x14ac:dyDescent="0.2">
      <c r="A395" s="1">
        <v>45319</v>
      </c>
      <c r="B395" s="2">
        <f>+Help_FC!$G395*Help_FC!I395</f>
        <v>708.23529411764696</v>
      </c>
      <c r="C395" s="2">
        <f>+Help_FC!$G395*Help_FC!J395</f>
        <v>436.08996539792383</v>
      </c>
      <c r="D395" s="2">
        <f>+Help_FC!$G395*Help_FC!K395</f>
        <v>93.80622837370241</v>
      </c>
      <c r="E395" s="2">
        <f>+Help_FC!$G395*Help_FC!L395</f>
        <v>107.33564013840829</v>
      </c>
      <c r="F395" s="2">
        <f>+Help_FC!$G395*Help_FC!M395</f>
        <v>294.76903307573014</v>
      </c>
      <c r="G395" s="2">
        <f>+Help_FC!$G395*Help_FC!N395</f>
        <v>299.61314878892728</v>
      </c>
      <c r="H395" s="1478">
        <f>24*Help_FC!R395/Help_FC!$Q395</f>
        <v>274.80080825447101</v>
      </c>
      <c r="I395" s="1478">
        <f>24*Help_FC!S395/Help_FC!$Q395</f>
        <v>283.7231590001598</v>
      </c>
      <c r="J395" s="1478">
        <f>24*Help_FC!T395/Help_FC!$Q395</f>
        <v>0</v>
      </c>
      <c r="K395" s="1478">
        <f>24*Help_FC!U395/Help_FC!$Q395</f>
        <v>0</v>
      </c>
      <c r="L395" s="1478">
        <f>24*Help_FC!V395/Help_FC!$Q395</f>
        <v>2.2580645161290325</v>
      </c>
      <c r="M395" s="1478">
        <f>24*Help_FC!W395/Help_FC!$Q395</f>
        <v>878.57223032258071</v>
      </c>
      <c r="N395" s="2">
        <f>100*Help_FC!H395</f>
        <v>100</v>
      </c>
      <c r="O395" s="2">
        <f t="shared" si="14"/>
        <v>687.18929547794266</v>
      </c>
      <c r="P395" s="2">
        <f t="shared" si="14"/>
        <v>423.13106756441823</v>
      </c>
      <c r="Q395" s="2">
        <f t="shared" si="14"/>
        <v>91.018672075469155</v>
      </c>
      <c r="R395" s="2">
        <f t="shared" si="14"/>
        <v>104.14604233792156</v>
      </c>
      <c r="S395" s="2">
        <f t="shared" si="14"/>
        <v>286.00964375883984</v>
      </c>
      <c r="T395" s="2">
        <f t="shared" si="14"/>
        <v>290.70981119163179</v>
      </c>
      <c r="U395" s="1478">
        <f t="shared" si="13"/>
        <v>266.63479692356361</v>
      </c>
      <c r="V395" s="1478">
        <f t="shared" si="13"/>
        <v>275.29201010379023</v>
      </c>
      <c r="W395" s="1478">
        <f t="shared" si="13"/>
        <v>0</v>
      </c>
      <c r="X395" s="1478">
        <f t="shared" si="11"/>
        <v>0</v>
      </c>
      <c r="Y395" s="1478">
        <f t="shared" si="11"/>
        <v>2.190963620241003</v>
      </c>
      <c r="Z395" s="1478">
        <f t="shared" si="11"/>
        <v>852.46448037305697</v>
      </c>
      <c r="AA395" s="2">
        <f t="shared" si="10"/>
        <v>100</v>
      </c>
      <c r="AC395" s="878">
        <f t="shared" si="12"/>
        <v>0.97028388896387274</v>
      </c>
      <c r="AE395" s="2">
        <f>+Help_FC!$G395*Help_FC!Y395</f>
        <v>289.72318339100343</v>
      </c>
      <c r="AF395" s="2">
        <f>+Help_FC!$G395*Help_FC!Z395</f>
        <v>146.3667820069204</v>
      </c>
      <c r="AG395" s="2">
        <f>+Help_FC!$G395*Help_FC!AA395</f>
        <v>0</v>
      </c>
      <c r="AH395" s="2">
        <f>+Help_FC!$G395*Help_FC!AB395</f>
        <v>201.1418685121107</v>
      </c>
      <c r="AI395" s="2">
        <f>+Help_FC!$G395*Help_FC!AC395</f>
        <v>71.003460207612449</v>
      </c>
      <c r="AJ395" s="2">
        <f>+Help_FC!$G395*Help_FC!AD395</f>
        <v>43.42130404152249</v>
      </c>
      <c r="AK395" s="2">
        <f>+Help_FC!$G395*Help_FC!AE395</f>
        <v>23.183391003460205</v>
      </c>
      <c r="AL395" s="2">
        <f>+Help_FC!$G395*Help_FC!AF395</f>
        <v>22.318339100346019</v>
      </c>
      <c r="AM395" s="2">
        <f>+Help_FC!$G395*Help_FC!AG395</f>
        <v>12.802768166089963</v>
      </c>
      <c r="AN395" s="2">
        <f>+Help_FC!$G395*Help_FC!AH395</f>
        <v>29.927335640138409</v>
      </c>
      <c r="AO395" s="2">
        <f>+Help_FC!$G395*Help_FC!AI395</f>
        <v>123.69965397923873</v>
      </c>
      <c r="AP395" s="2">
        <f>+Help_FC!$G395*Help_FC!AJ395</f>
        <v>13.99726209322772</v>
      </c>
      <c r="AQ395" s="2">
        <f>+Help_FC!$G395*Help_FC!AK395</f>
        <v>305.16462801289384</v>
      </c>
      <c r="AR395" s="1478">
        <f>+Help_FC!$G395*Help_FC!AL395</f>
        <v>29.896193771626294</v>
      </c>
      <c r="AS395" s="1478">
        <f>+Help_FC!$G395*Help_FC!AM395</f>
        <v>0</v>
      </c>
      <c r="AT395" s="2">
        <f>+Help_FC!$G395*Help_FC!AN395</f>
        <v>31.626297577854668</v>
      </c>
      <c r="AV395" s="5">
        <v>1</v>
      </c>
    </row>
    <row r="396" spans="1:48" x14ac:dyDescent="0.2">
      <c r="A396" s="1">
        <v>45320</v>
      </c>
      <c r="B396" s="2">
        <f>+Help_FC!$G396*Help_FC!I396</f>
        <v>708.23529411764696</v>
      </c>
      <c r="C396" s="2">
        <f>+Help_FC!$G396*Help_FC!J396</f>
        <v>436.08996539792383</v>
      </c>
      <c r="D396" s="2">
        <f>+Help_FC!$G396*Help_FC!K396</f>
        <v>93.80622837370241</v>
      </c>
      <c r="E396" s="2">
        <f>+Help_FC!$G396*Help_FC!L396</f>
        <v>107.33564013840829</v>
      </c>
      <c r="F396" s="2">
        <f>+Help_FC!$G396*Help_FC!M396</f>
        <v>294.76903307573014</v>
      </c>
      <c r="G396" s="2">
        <f>+Help_FC!$G396*Help_FC!N396</f>
        <v>299.61314878892728</v>
      </c>
      <c r="H396" s="1478">
        <f>24*Help_FC!R396/Help_FC!$Q396</f>
        <v>274.80080825447101</v>
      </c>
      <c r="I396" s="1478">
        <f>24*Help_FC!S396/Help_FC!$Q396</f>
        <v>283.7231590001598</v>
      </c>
      <c r="J396" s="1478">
        <f>24*Help_FC!T396/Help_FC!$Q396</f>
        <v>0</v>
      </c>
      <c r="K396" s="1478">
        <f>24*Help_FC!U396/Help_FC!$Q396</f>
        <v>0</v>
      </c>
      <c r="L396" s="1478">
        <f>24*Help_FC!V396/Help_FC!$Q396</f>
        <v>2.2580645161290325</v>
      </c>
      <c r="M396" s="1478">
        <f>24*Help_FC!W396/Help_FC!$Q396</f>
        <v>878.57223032258071</v>
      </c>
      <c r="N396" s="2">
        <f>100*Help_FC!H396</f>
        <v>100</v>
      </c>
      <c r="O396" s="2">
        <f t="shared" si="14"/>
        <v>687.18929547794266</v>
      </c>
      <c r="P396" s="2">
        <f t="shared" si="14"/>
        <v>423.13106756441823</v>
      </c>
      <c r="Q396" s="2">
        <f t="shared" si="14"/>
        <v>91.018672075469155</v>
      </c>
      <c r="R396" s="2">
        <f t="shared" si="14"/>
        <v>104.14604233792156</v>
      </c>
      <c r="S396" s="2">
        <f t="shared" si="14"/>
        <v>286.00964375883984</v>
      </c>
      <c r="T396" s="2">
        <f t="shared" si="14"/>
        <v>290.70981119163179</v>
      </c>
      <c r="U396" s="1478">
        <f t="shared" si="13"/>
        <v>266.63479692356361</v>
      </c>
      <c r="V396" s="1478">
        <f t="shared" si="13"/>
        <v>275.29201010379023</v>
      </c>
      <c r="W396" s="1478">
        <f t="shared" si="13"/>
        <v>0</v>
      </c>
      <c r="X396" s="1478">
        <f t="shared" si="11"/>
        <v>0</v>
      </c>
      <c r="Y396" s="1478">
        <f t="shared" si="11"/>
        <v>2.190963620241003</v>
      </c>
      <c r="Z396" s="1478">
        <f t="shared" si="11"/>
        <v>852.46448037305697</v>
      </c>
      <c r="AA396" s="2">
        <f t="shared" si="10"/>
        <v>100</v>
      </c>
      <c r="AC396" s="878">
        <f t="shared" si="12"/>
        <v>0.97028388896387274</v>
      </c>
      <c r="AE396" s="2">
        <f>+Help_FC!$G396*Help_FC!Y396</f>
        <v>289.72318339100343</v>
      </c>
      <c r="AF396" s="2">
        <f>+Help_FC!$G396*Help_FC!Z396</f>
        <v>146.3667820069204</v>
      </c>
      <c r="AG396" s="2">
        <f>+Help_FC!$G396*Help_FC!AA396</f>
        <v>0</v>
      </c>
      <c r="AH396" s="2">
        <f>+Help_FC!$G396*Help_FC!AB396</f>
        <v>201.1418685121107</v>
      </c>
      <c r="AI396" s="2">
        <f>+Help_FC!$G396*Help_FC!AC396</f>
        <v>71.003460207612449</v>
      </c>
      <c r="AJ396" s="2">
        <f>+Help_FC!$G396*Help_FC!AD396</f>
        <v>43.42130404152249</v>
      </c>
      <c r="AK396" s="2">
        <f>+Help_FC!$G396*Help_FC!AE396</f>
        <v>23.183391003460205</v>
      </c>
      <c r="AL396" s="2">
        <f>+Help_FC!$G396*Help_FC!AF396</f>
        <v>22.318339100346019</v>
      </c>
      <c r="AM396" s="2">
        <f>+Help_FC!$G396*Help_FC!AG396</f>
        <v>12.802768166089963</v>
      </c>
      <c r="AN396" s="2">
        <f>+Help_FC!$G396*Help_FC!AH396</f>
        <v>29.927335640138409</v>
      </c>
      <c r="AO396" s="2">
        <f>+Help_FC!$G396*Help_FC!AI396</f>
        <v>123.69965397923873</v>
      </c>
      <c r="AP396" s="2">
        <f>+Help_FC!$G396*Help_FC!AJ396</f>
        <v>13.99726209322772</v>
      </c>
      <c r="AQ396" s="2">
        <f>+Help_FC!$G396*Help_FC!AK396</f>
        <v>305.16462801289384</v>
      </c>
      <c r="AR396" s="1478">
        <f>+Help_FC!$G396*Help_FC!AL396</f>
        <v>29.896193771626294</v>
      </c>
      <c r="AS396" s="1478">
        <f>+Help_FC!$G396*Help_FC!AM396</f>
        <v>0</v>
      </c>
      <c r="AT396" s="2">
        <f>+Help_FC!$G396*Help_FC!AN396</f>
        <v>31.626297577854668</v>
      </c>
      <c r="AV396" s="5">
        <v>1</v>
      </c>
    </row>
    <row r="397" spans="1:48" x14ac:dyDescent="0.2">
      <c r="A397" s="1">
        <v>45321</v>
      </c>
      <c r="B397" s="2">
        <f>+Help_FC!$G397*Help_FC!I397</f>
        <v>708.23529411764696</v>
      </c>
      <c r="C397" s="2">
        <f>+Help_FC!$G397*Help_FC!J397</f>
        <v>436.08996539792383</v>
      </c>
      <c r="D397" s="2">
        <f>+Help_FC!$G397*Help_FC!K397</f>
        <v>93.80622837370241</v>
      </c>
      <c r="E397" s="2">
        <f>+Help_FC!$G397*Help_FC!L397</f>
        <v>107.33564013840829</v>
      </c>
      <c r="F397" s="2">
        <f>+Help_FC!$G397*Help_FC!M397</f>
        <v>294.76903307573014</v>
      </c>
      <c r="G397" s="2">
        <f>+Help_FC!$G397*Help_FC!N397</f>
        <v>299.61314878892728</v>
      </c>
      <c r="H397" s="1478">
        <f>24*Help_FC!R397/Help_FC!$Q397</f>
        <v>274.80080825447101</v>
      </c>
      <c r="I397" s="1478">
        <f>24*Help_FC!S397/Help_FC!$Q397</f>
        <v>283.7231590001598</v>
      </c>
      <c r="J397" s="1478">
        <f>24*Help_FC!T397/Help_FC!$Q397</f>
        <v>0</v>
      </c>
      <c r="K397" s="1478">
        <f>24*Help_FC!U397/Help_FC!$Q397</f>
        <v>0</v>
      </c>
      <c r="L397" s="1478">
        <f>24*Help_FC!V397/Help_FC!$Q397</f>
        <v>2.2580645161290325</v>
      </c>
      <c r="M397" s="1478">
        <f>24*Help_FC!W397/Help_FC!$Q397</f>
        <v>878.57223032258071</v>
      </c>
      <c r="N397" s="2">
        <f>100*Help_FC!H397</f>
        <v>100</v>
      </c>
      <c r="O397" s="2">
        <f t="shared" si="14"/>
        <v>687.18929547794266</v>
      </c>
      <c r="P397" s="2">
        <f t="shared" si="14"/>
        <v>423.13106756441823</v>
      </c>
      <c r="Q397" s="2">
        <f t="shared" si="14"/>
        <v>91.018672075469155</v>
      </c>
      <c r="R397" s="2">
        <f t="shared" si="14"/>
        <v>104.14604233792156</v>
      </c>
      <c r="S397" s="2">
        <f t="shared" si="14"/>
        <v>286.00964375883984</v>
      </c>
      <c r="T397" s="2">
        <f t="shared" si="14"/>
        <v>290.70981119163179</v>
      </c>
      <c r="U397" s="1478">
        <f t="shared" si="13"/>
        <v>266.63479692356361</v>
      </c>
      <c r="V397" s="1478">
        <f t="shared" si="13"/>
        <v>275.29201010379023</v>
      </c>
      <c r="W397" s="1478">
        <f t="shared" si="13"/>
        <v>0</v>
      </c>
      <c r="X397" s="1478">
        <f t="shared" si="11"/>
        <v>0</v>
      </c>
      <c r="Y397" s="1478">
        <f t="shared" si="11"/>
        <v>2.190963620241003</v>
      </c>
      <c r="Z397" s="1478">
        <f t="shared" si="11"/>
        <v>852.46448037305697</v>
      </c>
      <c r="AA397" s="2">
        <f t="shared" si="10"/>
        <v>100</v>
      </c>
      <c r="AC397" s="878">
        <f t="shared" si="12"/>
        <v>0.97028388896387274</v>
      </c>
      <c r="AE397" s="2">
        <f>+Help_FC!$G397*Help_FC!Y397</f>
        <v>289.72318339100343</v>
      </c>
      <c r="AF397" s="2">
        <f>+Help_FC!$G397*Help_FC!Z397</f>
        <v>146.3667820069204</v>
      </c>
      <c r="AG397" s="2">
        <f>+Help_FC!$G397*Help_FC!AA397</f>
        <v>0</v>
      </c>
      <c r="AH397" s="2">
        <f>+Help_FC!$G397*Help_FC!AB397</f>
        <v>201.1418685121107</v>
      </c>
      <c r="AI397" s="2">
        <f>+Help_FC!$G397*Help_FC!AC397</f>
        <v>71.003460207612449</v>
      </c>
      <c r="AJ397" s="2">
        <f>+Help_FC!$G397*Help_FC!AD397</f>
        <v>43.42130404152249</v>
      </c>
      <c r="AK397" s="2">
        <f>+Help_FC!$G397*Help_FC!AE397</f>
        <v>23.183391003460205</v>
      </c>
      <c r="AL397" s="2">
        <f>+Help_FC!$G397*Help_FC!AF397</f>
        <v>22.318339100346019</v>
      </c>
      <c r="AM397" s="2">
        <f>+Help_FC!$G397*Help_FC!AG397</f>
        <v>12.802768166089963</v>
      </c>
      <c r="AN397" s="2">
        <f>+Help_FC!$G397*Help_FC!AH397</f>
        <v>29.927335640138409</v>
      </c>
      <c r="AO397" s="2">
        <f>+Help_FC!$G397*Help_FC!AI397</f>
        <v>123.69965397923873</v>
      </c>
      <c r="AP397" s="2">
        <f>+Help_FC!$G397*Help_FC!AJ397</f>
        <v>13.99726209322772</v>
      </c>
      <c r="AQ397" s="2">
        <f>+Help_FC!$G397*Help_FC!AK397</f>
        <v>305.16462801289384</v>
      </c>
      <c r="AR397" s="1478">
        <f>+Help_FC!$G397*Help_FC!AL397</f>
        <v>29.896193771626294</v>
      </c>
      <c r="AS397" s="1478">
        <f>+Help_FC!$G397*Help_FC!AM397</f>
        <v>0</v>
      </c>
      <c r="AT397" s="2">
        <f>+Help_FC!$G397*Help_FC!AN397</f>
        <v>31.626297577854668</v>
      </c>
      <c r="AV397" s="5">
        <v>1</v>
      </c>
    </row>
    <row r="398" spans="1:48" x14ac:dyDescent="0.2">
      <c r="A398" s="1">
        <v>45322</v>
      </c>
      <c r="B398" s="2">
        <f>+Help_FC!$G398*Help_FC!I398</f>
        <v>708.23529411764696</v>
      </c>
      <c r="C398" s="2">
        <f>+Help_FC!$G398*Help_FC!J398</f>
        <v>436.08996539792383</v>
      </c>
      <c r="D398" s="2">
        <f>+Help_FC!$G398*Help_FC!K398</f>
        <v>93.80622837370241</v>
      </c>
      <c r="E398" s="2">
        <f>+Help_FC!$G398*Help_FC!L398</f>
        <v>107.33564013840829</v>
      </c>
      <c r="F398" s="2">
        <f>+Help_FC!$G398*Help_FC!M398</f>
        <v>294.76903307573014</v>
      </c>
      <c r="G398" s="2">
        <f>+Help_FC!$G398*Help_FC!N398</f>
        <v>299.61314878892728</v>
      </c>
      <c r="H398" s="1478">
        <f>24*Help_FC!R398/Help_FC!$Q398</f>
        <v>274.80080825447101</v>
      </c>
      <c r="I398" s="1478">
        <f>24*Help_FC!S398/Help_FC!$Q398</f>
        <v>283.7231590001598</v>
      </c>
      <c r="J398" s="1478">
        <f>24*Help_FC!T398/Help_FC!$Q398</f>
        <v>0</v>
      </c>
      <c r="K398" s="1478">
        <f>24*Help_FC!U398/Help_FC!$Q398</f>
        <v>0</v>
      </c>
      <c r="L398" s="1478">
        <f>24*Help_FC!V398/Help_FC!$Q398</f>
        <v>2.2580645161290325</v>
      </c>
      <c r="M398" s="1478">
        <f>24*Help_FC!W398/Help_FC!$Q398</f>
        <v>878.57223032258071</v>
      </c>
      <c r="N398" s="2">
        <f>100*Help_FC!H398</f>
        <v>100</v>
      </c>
      <c r="O398" s="2">
        <f t="shared" si="14"/>
        <v>687.18929547794266</v>
      </c>
      <c r="P398" s="2">
        <f t="shared" si="14"/>
        <v>423.13106756441823</v>
      </c>
      <c r="Q398" s="2">
        <f t="shared" si="14"/>
        <v>91.018672075469155</v>
      </c>
      <c r="R398" s="2">
        <f t="shared" si="14"/>
        <v>104.14604233792156</v>
      </c>
      <c r="S398" s="2">
        <f t="shared" si="14"/>
        <v>286.00964375883984</v>
      </c>
      <c r="T398" s="2">
        <f t="shared" si="14"/>
        <v>290.70981119163179</v>
      </c>
      <c r="U398" s="1478">
        <f t="shared" si="13"/>
        <v>266.63479692356361</v>
      </c>
      <c r="V398" s="1478">
        <f t="shared" si="13"/>
        <v>275.29201010379023</v>
      </c>
      <c r="W398" s="1478">
        <f t="shared" si="13"/>
        <v>0</v>
      </c>
      <c r="X398" s="1478">
        <f t="shared" si="11"/>
        <v>0</v>
      </c>
      <c r="Y398" s="1478">
        <f t="shared" si="11"/>
        <v>2.190963620241003</v>
      </c>
      <c r="Z398" s="1478">
        <f t="shared" si="11"/>
        <v>852.46448037305697</v>
      </c>
      <c r="AA398" s="2">
        <f t="shared" si="10"/>
        <v>100</v>
      </c>
      <c r="AC398" s="878">
        <f t="shared" si="12"/>
        <v>0.97028388896387274</v>
      </c>
      <c r="AE398" s="2">
        <f>+Help_FC!$G398*Help_FC!Y398</f>
        <v>289.72318339100343</v>
      </c>
      <c r="AF398" s="2">
        <f>+Help_FC!$G398*Help_FC!Z398</f>
        <v>146.3667820069204</v>
      </c>
      <c r="AG398" s="2">
        <f>+Help_FC!$G398*Help_FC!AA398</f>
        <v>0</v>
      </c>
      <c r="AH398" s="2">
        <f>+Help_FC!$G398*Help_FC!AB398</f>
        <v>201.1418685121107</v>
      </c>
      <c r="AI398" s="2">
        <f>+Help_FC!$G398*Help_FC!AC398</f>
        <v>71.003460207612449</v>
      </c>
      <c r="AJ398" s="2">
        <f>+Help_FC!$G398*Help_FC!AD398</f>
        <v>43.42130404152249</v>
      </c>
      <c r="AK398" s="2">
        <f>+Help_FC!$G398*Help_FC!AE398</f>
        <v>23.183391003460205</v>
      </c>
      <c r="AL398" s="2">
        <f>+Help_FC!$G398*Help_FC!AF398</f>
        <v>22.318339100346019</v>
      </c>
      <c r="AM398" s="2">
        <f>+Help_FC!$G398*Help_FC!AG398</f>
        <v>12.802768166089963</v>
      </c>
      <c r="AN398" s="2">
        <f>+Help_FC!$G398*Help_FC!AH398</f>
        <v>29.927335640138409</v>
      </c>
      <c r="AO398" s="2">
        <f>+Help_FC!$G398*Help_FC!AI398</f>
        <v>123.69965397923873</v>
      </c>
      <c r="AP398" s="2">
        <f>+Help_FC!$G398*Help_FC!AJ398</f>
        <v>13.99726209322772</v>
      </c>
      <c r="AQ398" s="2">
        <f>+Help_FC!$G398*Help_FC!AK398</f>
        <v>305.16462801289384</v>
      </c>
      <c r="AR398" s="1478">
        <f>+Help_FC!$G398*Help_FC!AL398</f>
        <v>29.896193771626294</v>
      </c>
      <c r="AS398" s="1478">
        <f>+Help_FC!$G398*Help_FC!AM398</f>
        <v>0</v>
      </c>
      <c r="AT398" s="2">
        <f>+Help_FC!$G398*Help_FC!AN398</f>
        <v>31.626297577854668</v>
      </c>
      <c r="AV398" s="5">
        <v>1</v>
      </c>
    </row>
    <row r="399" spans="1:48" x14ac:dyDescent="0.2">
      <c r="A399" s="1">
        <v>45323</v>
      </c>
      <c r="B399" s="2">
        <f>+Help_FC!$G399*Help_FC!I399</f>
        <v>753.27137546468407</v>
      </c>
      <c r="C399" s="2">
        <f>+Help_FC!$G399*Help_FC!J399</f>
        <v>494.72118959107809</v>
      </c>
      <c r="D399" s="2">
        <f>+Help_FC!$G399*Help_FC!K399</f>
        <v>63.3457249070632</v>
      </c>
      <c r="E399" s="2">
        <f>+Help_FC!$G399*Help_FC!L399</f>
        <v>83.828996282527882</v>
      </c>
      <c r="F399" s="2">
        <f>+Help_FC!$G399*Help_FC!M399</f>
        <v>328.51301115241637</v>
      </c>
      <c r="G399" s="2">
        <f>+Help_FC!$G399*Help_FC!N399</f>
        <v>348.51301115241637</v>
      </c>
      <c r="H399" s="1478">
        <f>24*Help_FC!R399/Help_FC!$Q399</f>
        <v>304.72413793103448</v>
      </c>
      <c r="I399" s="1478">
        <f>24*Help_FC!S399/Help_FC!$Q399</f>
        <v>255.2061179901709</v>
      </c>
      <c r="J399" s="1478">
        <f>24*Help_FC!T399/Help_FC!$Q399</f>
        <v>14.068965517241379</v>
      </c>
      <c r="K399" s="1478">
        <f>24*Help_FC!U399/Help_FC!$Q399</f>
        <v>0</v>
      </c>
      <c r="L399" s="1478">
        <f>24*Help_FC!V399/Help_FC!$Q399</f>
        <v>3.103448275862069</v>
      </c>
      <c r="M399" s="1478">
        <f>24*Help_FC!W399/Help_FC!$Q399</f>
        <v>558.2539712931034</v>
      </c>
      <c r="N399" s="2">
        <f>100*Help_FC!H399</f>
        <v>100</v>
      </c>
      <c r="O399" s="2">
        <f t="shared" si="14"/>
        <v>730.88707963103923</v>
      </c>
      <c r="P399" s="2">
        <f t="shared" si="14"/>
        <v>480.01999978926466</v>
      </c>
      <c r="Q399" s="2">
        <f t="shared" si="14"/>
        <v>61.463336312060939</v>
      </c>
      <c r="R399" s="2">
        <f t="shared" si="14"/>
        <v>81.337924520949187</v>
      </c>
      <c r="S399" s="2">
        <f t="shared" si="14"/>
        <v>318.75088203619867</v>
      </c>
      <c r="T399" s="2">
        <f t="shared" si="14"/>
        <v>338.1565598154761</v>
      </c>
      <c r="U399" s="1478">
        <f t="shared" si="13"/>
        <v>295.66892161288769</v>
      </c>
      <c r="V399" s="1478">
        <f t="shared" si="13"/>
        <v>247.62238465087597</v>
      </c>
      <c r="W399" s="1478">
        <f t="shared" si="13"/>
        <v>13.650890575767589</v>
      </c>
      <c r="X399" s="1478">
        <f t="shared" si="11"/>
        <v>0</v>
      </c>
      <c r="Y399" s="1478">
        <f t="shared" si="11"/>
        <v>3.0112258623016741</v>
      </c>
      <c r="Z399" s="1478">
        <f t="shared" si="11"/>
        <v>541.66483429579853</v>
      </c>
      <c r="AA399" s="2">
        <f t="shared" si="10"/>
        <v>100</v>
      </c>
      <c r="AC399" s="878">
        <f t="shared" si="12"/>
        <v>0.97028388896387274</v>
      </c>
      <c r="AE399" s="2">
        <f>+Help_FC!$G399*Help_FC!Y399</f>
        <v>341.78438661710038</v>
      </c>
      <c r="AF399" s="2">
        <f>+Help_FC!$G399*Help_FC!Z399</f>
        <v>152.93680297397771</v>
      </c>
      <c r="AG399" s="2">
        <f>+Help_FC!$G399*Help_FC!AA399</f>
        <v>0</v>
      </c>
      <c r="AH399" s="2">
        <f>+Help_FC!$G399*Help_FC!AB399</f>
        <v>147.17472118959108</v>
      </c>
      <c r="AI399" s="2">
        <f>+Help_FC!$G399*Help_FC!AC399</f>
        <v>111.37546468401487</v>
      </c>
      <c r="AJ399" s="2">
        <f>+Help_FC!$G399*Help_FC!AD399</f>
        <v>34.20074349442379</v>
      </c>
      <c r="AK399" s="2">
        <f>+Help_FC!$G399*Help_FC!AE399</f>
        <v>24.646840148698885</v>
      </c>
      <c r="AL399" s="2">
        <f>+Help_FC!$G399*Help_FC!AF399</f>
        <v>22.118959107806692</v>
      </c>
      <c r="AM399" s="2">
        <f>+Help_FC!$G399*Help_FC!AG399</f>
        <v>6.914498141263941</v>
      </c>
      <c r="AN399" s="2">
        <f>+Help_FC!$G399*Help_FC!AH399</f>
        <v>81.263940520446099</v>
      </c>
      <c r="AO399" s="2">
        <f>+Help_FC!$G399*Help_FC!AI399</f>
        <v>116.61710037174721</v>
      </c>
      <c r="AP399" s="2">
        <f>+Help_FC!$G399*Help_FC!AJ399</f>
        <v>14.002266709321457</v>
      </c>
      <c r="AQ399" s="2">
        <f>+Help_FC!$G399*Help_FC!AK399</f>
        <v>274.53531598513013</v>
      </c>
      <c r="AR399" s="1478">
        <f>+Help_FC!$G399*Help_FC!AL399</f>
        <v>26.765799256505577</v>
      </c>
      <c r="AS399" s="1478">
        <f>+Help_FC!$G399*Help_FC!AM399</f>
        <v>16.728624535315987</v>
      </c>
      <c r="AT399" s="2">
        <f>+Help_FC!$G399*Help_FC!AN399</f>
        <v>87.434944237918216</v>
      </c>
      <c r="AV399" s="5">
        <v>1</v>
      </c>
    </row>
    <row r="400" spans="1:48" x14ac:dyDescent="0.2">
      <c r="A400" s="1">
        <v>45324</v>
      </c>
      <c r="B400" s="2">
        <f>+Help_FC!$G400*Help_FC!I400</f>
        <v>753.27137546468407</v>
      </c>
      <c r="C400" s="2">
        <f>+Help_FC!$G400*Help_FC!J400</f>
        <v>494.72118959107809</v>
      </c>
      <c r="D400" s="2">
        <f>+Help_FC!$G400*Help_FC!K400</f>
        <v>63.3457249070632</v>
      </c>
      <c r="E400" s="2">
        <f>+Help_FC!$G400*Help_FC!L400</f>
        <v>83.828996282527882</v>
      </c>
      <c r="F400" s="2">
        <f>+Help_FC!$G400*Help_FC!M400</f>
        <v>328.51301115241637</v>
      </c>
      <c r="G400" s="2">
        <f>+Help_FC!$G400*Help_FC!N400</f>
        <v>348.51301115241637</v>
      </c>
      <c r="H400" s="1478">
        <f>24*Help_FC!R400/Help_FC!$Q400</f>
        <v>304.72413793103448</v>
      </c>
      <c r="I400" s="1478">
        <f>24*Help_FC!S400/Help_FC!$Q400</f>
        <v>255.2061179901709</v>
      </c>
      <c r="J400" s="1478">
        <f>24*Help_FC!T400/Help_FC!$Q400</f>
        <v>14.068965517241379</v>
      </c>
      <c r="K400" s="1478">
        <f>24*Help_FC!U400/Help_FC!$Q400</f>
        <v>0</v>
      </c>
      <c r="L400" s="1478">
        <f>24*Help_FC!V400/Help_FC!$Q400</f>
        <v>3.103448275862069</v>
      </c>
      <c r="M400" s="1478">
        <f>24*Help_FC!W400/Help_FC!$Q400</f>
        <v>558.2539712931034</v>
      </c>
      <c r="N400" s="2">
        <f>100*Help_FC!H400</f>
        <v>100</v>
      </c>
      <c r="O400" s="2">
        <f t="shared" si="14"/>
        <v>730.88707963103923</v>
      </c>
      <c r="P400" s="2">
        <f t="shared" si="14"/>
        <v>480.01999978926466</v>
      </c>
      <c r="Q400" s="2">
        <f t="shared" si="14"/>
        <v>61.463336312060939</v>
      </c>
      <c r="R400" s="2">
        <f t="shared" si="14"/>
        <v>81.337924520949187</v>
      </c>
      <c r="S400" s="2">
        <f t="shared" si="14"/>
        <v>318.75088203619867</v>
      </c>
      <c r="T400" s="2">
        <f t="shared" si="14"/>
        <v>338.1565598154761</v>
      </c>
      <c r="U400" s="1478">
        <f t="shared" si="13"/>
        <v>295.66892161288769</v>
      </c>
      <c r="V400" s="1478">
        <f t="shared" si="13"/>
        <v>247.62238465087597</v>
      </c>
      <c r="W400" s="1478">
        <f t="shared" si="13"/>
        <v>13.650890575767589</v>
      </c>
      <c r="X400" s="1478">
        <f t="shared" si="11"/>
        <v>0</v>
      </c>
      <c r="Y400" s="1478">
        <f t="shared" si="11"/>
        <v>3.0112258623016741</v>
      </c>
      <c r="Z400" s="1478">
        <f t="shared" si="11"/>
        <v>541.66483429579853</v>
      </c>
      <c r="AA400" s="2">
        <f t="shared" si="10"/>
        <v>100</v>
      </c>
      <c r="AC400" s="878">
        <f t="shared" si="12"/>
        <v>0.97028388896387274</v>
      </c>
      <c r="AE400" s="2">
        <f>+Help_FC!$G400*Help_FC!Y400</f>
        <v>341.78438661710038</v>
      </c>
      <c r="AF400" s="2">
        <f>+Help_FC!$G400*Help_FC!Z400</f>
        <v>152.93680297397771</v>
      </c>
      <c r="AG400" s="2">
        <f>+Help_FC!$G400*Help_FC!AA400</f>
        <v>0</v>
      </c>
      <c r="AH400" s="2">
        <f>+Help_FC!$G400*Help_FC!AB400</f>
        <v>147.17472118959108</v>
      </c>
      <c r="AI400" s="2">
        <f>+Help_FC!$G400*Help_FC!AC400</f>
        <v>111.37546468401487</v>
      </c>
      <c r="AJ400" s="2">
        <f>+Help_FC!$G400*Help_FC!AD400</f>
        <v>34.20074349442379</v>
      </c>
      <c r="AK400" s="2">
        <f>+Help_FC!$G400*Help_FC!AE400</f>
        <v>24.646840148698885</v>
      </c>
      <c r="AL400" s="2">
        <f>+Help_FC!$G400*Help_FC!AF400</f>
        <v>22.118959107806692</v>
      </c>
      <c r="AM400" s="2">
        <f>+Help_FC!$G400*Help_FC!AG400</f>
        <v>6.914498141263941</v>
      </c>
      <c r="AN400" s="2">
        <f>+Help_FC!$G400*Help_FC!AH400</f>
        <v>81.263940520446099</v>
      </c>
      <c r="AO400" s="2">
        <f>+Help_FC!$G400*Help_FC!AI400</f>
        <v>116.61710037174721</v>
      </c>
      <c r="AP400" s="2">
        <f>+Help_FC!$G400*Help_FC!AJ400</f>
        <v>14.002266709321457</v>
      </c>
      <c r="AQ400" s="2">
        <f>+Help_FC!$G400*Help_FC!AK400</f>
        <v>274.53531598513013</v>
      </c>
      <c r="AR400" s="1478">
        <f>+Help_FC!$G400*Help_FC!AL400</f>
        <v>26.765799256505577</v>
      </c>
      <c r="AS400" s="1478">
        <f>+Help_FC!$G400*Help_FC!AM400</f>
        <v>16.728624535315987</v>
      </c>
      <c r="AT400" s="2">
        <f>+Help_FC!$G400*Help_FC!AN400</f>
        <v>87.434944237918216</v>
      </c>
      <c r="AV400" s="5">
        <v>1</v>
      </c>
    </row>
    <row r="401" spans="1:48" x14ac:dyDescent="0.2">
      <c r="A401" s="1">
        <v>45325</v>
      </c>
      <c r="B401" s="2">
        <f>+Help_FC!$G401*Help_FC!I401</f>
        <v>753.27137546468407</v>
      </c>
      <c r="C401" s="2">
        <f>+Help_FC!$G401*Help_FC!J401</f>
        <v>494.72118959107809</v>
      </c>
      <c r="D401" s="2">
        <f>+Help_FC!$G401*Help_FC!K401</f>
        <v>63.3457249070632</v>
      </c>
      <c r="E401" s="2">
        <f>+Help_FC!$G401*Help_FC!L401</f>
        <v>83.828996282527882</v>
      </c>
      <c r="F401" s="2">
        <f>+Help_FC!$G401*Help_FC!M401</f>
        <v>328.51301115241637</v>
      </c>
      <c r="G401" s="2">
        <f>+Help_FC!$G401*Help_FC!N401</f>
        <v>348.51301115241637</v>
      </c>
      <c r="H401" s="1478">
        <f>24*Help_FC!R401/Help_FC!$Q401</f>
        <v>304.72413793103448</v>
      </c>
      <c r="I401" s="1478">
        <f>24*Help_FC!S401/Help_FC!$Q401</f>
        <v>255.2061179901709</v>
      </c>
      <c r="J401" s="1478">
        <f>24*Help_FC!T401/Help_FC!$Q401</f>
        <v>14.068965517241379</v>
      </c>
      <c r="K401" s="1478">
        <f>24*Help_FC!U401/Help_FC!$Q401</f>
        <v>0</v>
      </c>
      <c r="L401" s="1478">
        <f>24*Help_FC!V401/Help_FC!$Q401</f>
        <v>3.103448275862069</v>
      </c>
      <c r="M401" s="1478">
        <f>24*Help_FC!W401/Help_FC!$Q401</f>
        <v>558.2539712931034</v>
      </c>
      <c r="N401" s="2">
        <f>100*Help_FC!H401</f>
        <v>100</v>
      </c>
      <c r="O401" s="2">
        <f t="shared" si="14"/>
        <v>730.88707963103923</v>
      </c>
      <c r="P401" s="2">
        <f t="shared" si="14"/>
        <v>480.01999978926466</v>
      </c>
      <c r="Q401" s="2">
        <f t="shared" si="14"/>
        <v>61.463336312060939</v>
      </c>
      <c r="R401" s="2">
        <f t="shared" si="14"/>
        <v>81.337924520949187</v>
      </c>
      <c r="S401" s="2">
        <f t="shared" si="14"/>
        <v>318.75088203619867</v>
      </c>
      <c r="T401" s="2">
        <f t="shared" si="14"/>
        <v>338.1565598154761</v>
      </c>
      <c r="U401" s="1478">
        <f t="shared" si="13"/>
        <v>295.66892161288769</v>
      </c>
      <c r="V401" s="1478">
        <f t="shared" si="13"/>
        <v>247.62238465087597</v>
      </c>
      <c r="W401" s="1478">
        <f t="shared" si="13"/>
        <v>13.650890575767589</v>
      </c>
      <c r="X401" s="1478">
        <f t="shared" si="11"/>
        <v>0</v>
      </c>
      <c r="Y401" s="1478">
        <f t="shared" si="11"/>
        <v>3.0112258623016741</v>
      </c>
      <c r="Z401" s="1478">
        <f t="shared" si="11"/>
        <v>541.66483429579853</v>
      </c>
      <c r="AA401" s="2">
        <f t="shared" si="10"/>
        <v>100</v>
      </c>
      <c r="AC401" s="878">
        <f t="shared" si="12"/>
        <v>0.97028388896387274</v>
      </c>
      <c r="AE401" s="2">
        <f>+Help_FC!$G401*Help_FC!Y401</f>
        <v>341.78438661710038</v>
      </c>
      <c r="AF401" s="2">
        <f>+Help_FC!$G401*Help_FC!Z401</f>
        <v>152.93680297397771</v>
      </c>
      <c r="AG401" s="2">
        <f>+Help_FC!$G401*Help_FC!AA401</f>
        <v>0</v>
      </c>
      <c r="AH401" s="2">
        <f>+Help_FC!$G401*Help_FC!AB401</f>
        <v>147.17472118959108</v>
      </c>
      <c r="AI401" s="2">
        <f>+Help_FC!$G401*Help_FC!AC401</f>
        <v>111.37546468401487</v>
      </c>
      <c r="AJ401" s="2">
        <f>+Help_FC!$G401*Help_FC!AD401</f>
        <v>34.20074349442379</v>
      </c>
      <c r="AK401" s="2">
        <f>+Help_FC!$G401*Help_FC!AE401</f>
        <v>24.646840148698885</v>
      </c>
      <c r="AL401" s="2">
        <f>+Help_FC!$G401*Help_FC!AF401</f>
        <v>22.118959107806692</v>
      </c>
      <c r="AM401" s="2">
        <f>+Help_FC!$G401*Help_FC!AG401</f>
        <v>6.914498141263941</v>
      </c>
      <c r="AN401" s="2">
        <f>+Help_FC!$G401*Help_FC!AH401</f>
        <v>81.263940520446099</v>
      </c>
      <c r="AO401" s="2">
        <f>+Help_FC!$G401*Help_FC!AI401</f>
        <v>116.61710037174721</v>
      </c>
      <c r="AP401" s="2">
        <f>+Help_FC!$G401*Help_FC!AJ401</f>
        <v>14.002266709321457</v>
      </c>
      <c r="AQ401" s="2">
        <f>+Help_FC!$G401*Help_FC!AK401</f>
        <v>274.53531598513013</v>
      </c>
      <c r="AR401" s="1478">
        <f>+Help_FC!$G401*Help_FC!AL401</f>
        <v>26.765799256505577</v>
      </c>
      <c r="AS401" s="1478">
        <f>+Help_FC!$G401*Help_FC!AM401</f>
        <v>16.728624535315987</v>
      </c>
      <c r="AT401" s="2">
        <f>+Help_FC!$G401*Help_FC!AN401</f>
        <v>87.434944237918216</v>
      </c>
      <c r="AV401" s="5">
        <v>1</v>
      </c>
    </row>
    <row r="402" spans="1:48" x14ac:dyDescent="0.2">
      <c r="A402" s="1">
        <v>45326</v>
      </c>
      <c r="B402" s="2">
        <f>+Help_FC!$G402*Help_FC!I402</f>
        <v>753.27137546468407</v>
      </c>
      <c r="C402" s="2">
        <f>+Help_FC!$G402*Help_FC!J402</f>
        <v>494.72118959107809</v>
      </c>
      <c r="D402" s="2">
        <f>+Help_FC!$G402*Help_FC!K402</f>
        <v>63.3457249070632</v>
      </c>
      <c r="E402" s="2">
        <f>+Help_FC!$G402*Help_FC!L402</f>
        <v>83.828996282527882</v>
      </c>
      <c r="F402" s="2">
        <f>+Help_FC!$G402*Help_FC!M402</f>
        <v>328.51301115241637</v>
      </c>
      <c r="G402" s="2">
        <f>+Help_FC!$G402*Help_FC!N402</f>
        <v>348.51301115241637</v>
      </c>
      <c r="H402" s="1478">
        <f>24*Help_FC!R402/Help_FC!$Q402</f>
        <v>304.72413793103448</v>
      </c>
      <c r="I402" s="1478">
        <f>24*Help_FC!S402/Help_FC!$Q402</f>
        <v>255.2061179901709</v>
      </c>
      <c r="J402" s="1478">
        <f>24*Help_FC!T402/Help_FC!$Q402</f>
        <v>14.068965517241379</v>
      </c>
      <c r="K402" s="1478">
        <f>24*Help_FC!U402/Help_FC!$Q402</f>
        <v>0</v>
      </c>
      <c r="L402" s="1478">
        <f>24*Help_FC!V402/Help_FC!$Q402</f>
        <v>3.103448275862069</v>
      </c>
      <c r="M402" s="1478">
        <f>24*Help_FC!W402/Help_FC!$Q402</f>
        <v>558.2539712931034</v>
      </c>
      <c r="N402" s="2">
        <f>100*Help_FC!H402</f>
        <v>100</v>
      </c>
      <c r="O402" s="2">
        <f t="shared" si="14"/>
        <v>730.88707963103923</v>
      </c>
      <c r="P402" s="2">
        <f t="shared" si="14"/>
        <v>480.01999978926466</v>
      </c>
      <c r="Q402" s="2">
        <f t="shared" si="14"/>
        <v>61.463336312060939</v>
      </c>
      <c r="R402" s="2">
        <f t="shared" si="14"/>
        <v>81.337924520949187</v>
      </c>
      <c r="S402" s="2">
        <f t="shared" si="14"/>
        <v>318.75088203619867</v>
      </c>
      <c r="T402" s="2">
        <f t="shared" si="14"/>
        <v>338.1565598154761</v>
      </c>
      <c r="U402" s="1478">
        <f t="shared" si="13"/>
        <v>295.66892161288769</v>
      </c>
      <c r="V402" s="1478">
        <f t="shared" si="13"/>
        <v>247.62238465087597</v>
      </c>
      <c r="W402" s="1478">
        <f t="shared" si="13"/>
        <v>13.650890575767589</v>
      </c>
      <c r="X402" s="1478">
        <f t="shared" si="11"/>
        <v>0</v>
      </c>
      <c r="Y402" s="1478">
        <f t="shared" si="11"/>
        <v>3.0112258623016741</v>
      </c>
      <c r="Z402" s="1478">
        <f t="shared" si="11"/>
        <v>541.66483429579853</v>
      </c>
      <c r="AA402" s="2">
        <f t="shared" si="10"/>
        <v>100</v>
      </c>
      <c r="AC402" s="878">
        <f t="shared" si="12"/>
        <v>0.97028388896387274</v>
      </c>
      <c r="AE402" s="2">
        <f>+Help_FC!$G402*Help_FC!Y402</f>
        <v>341.78438661710038</v>
      </c>
      <c r="AF402" s="2">
        <f>+Help_FC!$G402*Help_FC!Z402</f>
        <v>152.93680297397771</v>
      </c>
      <c r="AG402" s="2">
        <f>+Help_FC!$G402*Help_FC!AA402</f>
        <v>0</v>
      </c>
      <c r="AH402" s="2">
        <f>+Help_FC!$G402*Help_FC!AB402</f>
        <v>147.17472118959108</v>
      </c>
      <c r="AI402" s="2">
        <f>+Help_FC!$G402*Help_FC!AC402</f>
        <v>111.37546468401487</v>
      </c>
      <c r="AJ402" s="2">
        <f>+Help_FC!$G402*Help_FC!AD402</f>
        <v>34.20074349442379</v>
      </c>
      <c r="AK402" s="2">
        <f>+Help_FC!$G402*Help_FC!AE402</f>
        <v>24.646840148698885</v>
      </c>
      <c r="AL402" s="2">
        <f>+Help_FC!$G402*Help_FC!AF402</f>
        <v>22.118959107806692</v>
      </c>
      <c r="AM402" s="2">
        <f>+Help_FC!$G402*Help_FC!AG402</f>
        <v>6.914498141263941</v>
      </c>
      <c r="AN402" s="2">
        <f>+Help_FC!$G402*Help_FC!AH402</f>
        <v>81.263940520446099</v>
      </c>
      <c r="AO402" s="2">
        <f>+Help_FC!$G402*Help_FC!AI402</f>
        <v>116.61710037174721</v>
      </c>
      <c r="AP402" s="2">
        <f>+Help_FC!$G402*Help_FC!AJ402</f>
        <v>14.002266709321457</v>
      </c>
      <c r="AQ402" s="2">
        <f>+Help_FC!$G402*Help_FC!AK402</f>
        <v>274.53531598513013</v>
      </c>
      <c r="AR402" s="1478">
        <f>+Help_FC!$G402*Help_FC!AL402</f>
        <v>26.765799256505577</v>
      </c>
      <c r="AS402" s="1478">
        <f>+Help_FC!$G402*Help_FC!AM402</f>
        <v>16.728624535315987</v>
      </c>
      <c r="AT402" s="2">
        <f>+Help_FC!$G402*Help_FC!AN402</f>
        <v>87.434944237918216</v>
      </c>
      <c r="AV402" s="5">
        <v>1</v>
      </c>
    </row>
    <row r="403" spans="1:48" x14ac:dyDescent="0.2">
      <c r="A403" s="1">
        <v>45327</v>
      </c>
      <c r="B403" s="2">
        <f>+Help_FC!$G403*Help_FC!I403</f>
        <v>753.27137546468407</v>
      </c>
      <c r="C403" s="2">
        <f>+Help_FC!$G403*Help_FC!J403</f>
        <v>494.72118959107809</v>
      </c>
      <c r="D403" s="2">
        <f>+Help_FC!$G403*Help_FC!K403</f>
        <v>63.3457249070632</v>
      </c>
      <c r="E403" s="2">
        <f>+Help_FC!$G403*Help_FC!L403</f>
        <v>83.828996282527882</v>
      </c>
      <c r="F403" s="2">
        <f>+Help_FC!$G403*Help_FC!M403</f>
        <v>328.51301115241637</v>
      </c>
      <c r="G403" s="2">
        <f>+Help_FC!$G403*Help_FC!N403</f>
        <v>348.51301115241637</v>
      </c>
      <c r="H403" s="1478">
        <f>24*Help_FC!R403/Help_FC!$Q403</f>
        <v>304.72413793103448</v>
      </c>
      <c r="I403" s="1478">
        <f>24*Help_FC!S403/Help_FC!$Q403</f>
        <v>255.2061179901709</v>
      </c>
      <c r="J403" s="1478">
        <f>24*Help_FC!T403/Help_FC!$Q403</f>
        <v>14.068965517241379</v>
      </c>
      <c r="K403" s="1478">
        <f>24*Help_FC!U403/Help_FC!$Q403</f>
        <v>0</v>
      </c>
      <c r="L403" s="1478">
        <f>24*Help_FC!V403/Help_FC!$Q403</f>
        <v>3.103448275862069</v>
      </c>
      <c r="M403" s="1478">
        <f>24*Help_FC!W403/Help_FC!$Q403</f>
        <v>558.2539712931034</v>
      </c>
      <c r="N403" s="2">
        <f>100*Help_FC!H403</f>
        <v>100</v>
      </c>
      <c r="O403" s="2">
        <f t="shared" si="14"/>
        <v>730.88707963103923</v>
      </c>
      <c r="P403" s="2">
        <f t="shared" si="14"/>
        <v>480.01999978926466</v>
      </c>
      <c r="Q403" s="2">
        <f t="shared" si="14"/>
        <v>61.463336312060939</v>
      </c>
      <c r="R403" s="2">
        <f t="shared" si="14"/>
        <v>81.337924520949187</v>
      </c>
      <c r="S403" s="2">
        <f t="shared" si="14"/>
        <v>318.75088203619867</v>
      </c>
      <c r="T403" s="2">
        <f t="shared" si="14"/>
        <v>338.1565598154761</v>
      </c>
      <c r="U403" s="1478">
        <f t="shared" si="13"/>
        <v>295.66892161288769</v>
      </c>
      <c r="V403" s="1478">
        <f t="shared" si="13"/>
        <v>247.62238465087597</v>
      </c>
      <c r="W403" s="1478">
        <f t="shared" si="13"/>
        <v>13.650890575767589</v>
      </c>
      <c r="X403" s="1478">
        <f t="shared" si="11"/>
        <v>0</v>
      </c>
      <c r="Y403" s="1478">
        <f t="shared" si="11"/>
        <v>3.0112258623016741</v>
      </c>
      <c r="Z403" s="1478">
        <f t="shared" si="11"/>
        <v>541.66483429579853</v>
      </c>
      <c r="AA403" s="2">
        <f t="shared" si="10"/>
        <v>100</v>
      </c>
      <c r="AC403" s="878">
        <f t="shared" si="12"/>
        <v>0.97028388896387274</v>
      </c>
      <c r="AE403" s="2">
        <f>+Help_FC!$G403*Help_FC!Y403</f>
        <v>341.78438661710038</v>
      </c>
      <c r="AF403" s="2">
        <f>+Help_FC!$G403*Help_FC!Z403</f>
        <v>152.93680297397771</v>
      </c>
      <c r="AG403" s="2">
        <f>+Help_FC!$G403*Help_FC!AA403</f>
        <v>0</v>
      </c>
      <c r="AH403" s="2">
        <f>+Help_FC!$G403*Help_FC!AB403</f>
        <v>147.17472118959108</v>
      </c>
      <c r="AI403" s="2">
        <f>+Help_FC!$G403*Help_FC!AC403</f>
        <v>111.37546468401487</v>
      </c>
      <c r="AJ403" s="2">
        <f>+Help_FC!$G403*Help_FC!AD403</f>
        <v>34.20074349442379</v>
      </c>
      <c r="AK403" s="2">
        <f>+Help_FC!$G403*Help_FC!AE403</f>
        <v>24.646840148698885</v>
      </c>
      <c r="AL403" s="2">
        <f>+Help_FC!$G403*Help_FC!AF403</f>
        <v>22.118959107806692</v>
      </c>
      <c r="AM403" s="2">
        <f>+Help_FC!$G403*Help_FC!AG403</f>
        <v>6.914498141263941</v>
      </c>
      <c r="AN403" s="2">
        <f>+Help_FC!$G403*Help_FC!AH403</f>
        <v>81.263940520446099</v>
      </c>
      <c r="AO403" s="2">
        <f>+Help_FC!$G403*Help_FC!AI403</f>
        <v>116.61710037174721</v>
      </c>
      <c r="AP403" s="2">
        <f>+Help_FC!$G403*Help_FC!AJ403</f>
        <v>14.002266709321457</v>
      </c>
      <c r="AQ403" s="2">
        <f>+Help_FC!$G403*Help_FC!AK403</f>
        <v>274.53531598513013</v>
      </c>
      <c r="AR403" s="1478">
        <f>+Help_FC!$G403*Help_FC!AL403</f>
        <v>26.765799256505577</v>
      </c>
      <c r="AS403" s="1478">
        <f>+Help_FC!$G403*Help_FC!AM403</f>
        <v>16.728624535315987</v>
      </c>
      <c r="AT403" s="2">
        <f>+Help_FC!$G403*Help_FC!AN403</f>
        <v>87.434944237918216</v>
      </c>
      <c r="AV403" s="5">
        <v>1</v>
      </c>
    </row>
    <row r="404" spans="1:48" x14ac:dyDescent="0.2">
      <c r="A404" s="1">
        <v>45328</v>
      </c>
      <c r="B404" s="2">
        <f>+Help_FC!$G404*Help_FC!I404</f>
        <v>753.27137546468407</v>
      </c>
      <c r="C404" s="2">
        <f>+Help_FC!$G404*Help_FC!J404</f>
        <v>494.72118959107809</v>
      </c>
      <c r="D404" s="2">
        <f>+Help_FC!$G404*Help_FC!K404</f>
        <v>63.3457249070632</v>
      </c>
      <c r="E404" s="2">
        <f>+Help_FC!$G404*Help_FC!L404</f>
        <v>83.828996282527882</v>
      </c>
      <c r="F404" s="2">
        <f>+Help_FC!$G404*Help_FC!M404</f>
        <v>328.51301115241637</v>
      </c>
      <c r="G404" s="2">
        <f>+Help_FC!$G404*Help_FC!N404</f>
        <v>348.51301115241637</v>
      </c>
      <c r="H404" s="1478">
        <f>24*Help_FC!R404/Help_FC!$Q404</f>
        <v>304.72413793103448</v>
      </c>
      <c r="I404" s="1478">
        <f>24*Help_FC!S404/Help_FC!$Q404</f>
        <v>255.2061179901709</v>
      </c>
      <c r="J404" s="1478">
        <f>24*Help_FC!T404/Help_FC!$Q404</f>
        <v>14.068965517241379</v>
      </c>
      <c r="K404" s="1478">
        <f>24*Help_FC!U404/Help_FC!$Q404</f>
        <v>0</v>
      </c>
      <c r="L404" s="1478">
        <f>24*Help_FC!V404/Help_FC!$Q404</f>
        <v>3.103448275862069</v>
      </c>
      <c r="M404" s="1478">
        <f>24*Help_FC!W404/Help_FC!$Q404</f>
        <v>558.2539712931034</v>
      </c>
      <c r="N404" s="2">
        <f>100*Help_FC!H404</f>
        <v>100</v>
      </c>
      <c r="O404" s="2">
        <f t="shared" si="14"/>
        <v>730.88707963103923</v>
      </c>
      <c r="P404" s="2">
        <f t="shared" si="14"/>
        <v>480.01999978926466</v>
      </c>
      <c r="Q404" s="2">
        <f t="shared" si="14"/>
        <v>61.463336312060939</v>
      </c>
      <c r="R404" s="2">
        <f t="shared" si="14"/>
        <v>81.337924520949187</v>
      </c>
      <c r="S404" s="2">
        <f t="shared" si="14"/>
        <v>318.75088203619867</v>
      </c>
      <c r="T404" s="2">
        <f t="shared" si="14"/>
        <v>338.1565598154761</v>
      </c>
      <c r="U404" s="1478">
        <f t="shared" si="13"/>
        <v>295.66892161288769</v>
      </c>
      <c r="V404" s="1478">
        <f t="shared" si="13"/>
        <v>247.62238465087597</v>
      </c>
      <c r="W404" s="1478">
        <f t="shared" si="13"/>
        <v>13.650890575767589</v>
      </c>
      <c r="X404" s="1478">
        <f t="shared" si="11"/>
        <v>0</v>
      </c>
      <c r="Y404" s="1478">
        <f t="shared" si="11"/>
        <v>3.0112258623016741</v>
      </c>
      <c r="Z404" s="1478">
        <f t="shared" si="11"/>
        <v>541.66483429579853</v>
      </c>
      <c r="AA404" s="2">
        <f t="shared" si="10"/>
        <v>100</v>
      </c>
      <c r="AC404" s="878">
        <f t="shared" si="12"/>
        <v>0.97028388896387274</v>
      </c>
      <c r="AE404" s="2">
        <f>+Help_FC!$G404*Help_FC!Y404</f>
        <v>341.78438661710038</v>
      </c>
      <c r="AF404" s="2">
        <f>+Help_FC!$G404*Help_FC!Z404</f>
        <v>152.93680297397771</v>
      </c>
      <c r="AG404" s="2">
        <f>+Help_FC!$G404*Help_FC!AA404</f>
        <v>0</v>
      </c>
      <c r="AH404" s="2">
        <f>+Help_FC!$G404*Help_FC!AB404</f>
        <v>147.17472118959108</v>
      </c>
      <c r="AI404" s="2">
        <f>+Help_FC!$G404*Help_FC!AC404</f>
        <v>111.37546468401487</v>
      </c>
      <c r="AJ404" s="2">
        <f>+Help_FC!$G404*Help_FC!AD404</f>
        <v>34.20074349442379</v>
      </c>
      <c r="AK404" s="2">
        <f>+Help_FC!$G404*Help_FC!AE404</f>
        <v>24.646840148698885</v>
      </c>
      <c r="AL404" s="2">
        <f>+Help_FC!$G404*Help_FC!AF404</f>
        <v>22.118959107806692</v>
      </c>
      <c r="AM404" s="2">
        <f>+Help_FC!$G404*Help_FC!AG404</f>
        <v>6.914498141263941</v>
      </c>
      <c r="AN404" s="2">
        <f>+Help_FC!$G404*Help_FC!AH404</f>
        <v>81.263940520446099</v>
      </c>
      <c r="AO404" s="2">
        <f>+Help_FC!$G404*Help_FC!AI404</f>
        <v>116.61710037174721</v>
      </c>
      <c r="AP404" s="2">
        <f>+Help_FC!$G404*Help_FC!AJ404</f>
        <v>14.002266709321457</v>
      </c>
      <c r="AQ404" s="2">
        <f>+Help_FC!$G404*Help_FC!AK404</f>
        <v>274.53531598513013</v>
      </c>
      <c r="AR404" s="1478">
        <f>+Help_FC!$G404*Help_FC!AL404</f>
        <v>26.765799256505577</v>
      </c>
      <c r="AS404" s="1478">
        <f>+Help_FC!$G404*Help_FC!AM404</f>
        <v>16.728624535315987</v>
      </c>
      <c r="AT404" s="2">
        <f>+Help_FC!$G404*Help_FC!AN404</f>
        <v>87.434944237918216</v>
      </c>
      <c r="AV404" s="5">
        <v>1</v>
      </c>
    </row>
    <row r="405" spans="1:48" x14ac:dyDescent="0.2">
      <c r="A405" s="1">
        <v>45329</v>
      </c>
      <c r="B405" s="2">
        <f>+Help_FC!$G405*Help_FC!I405</f>
        <v>753.27137546468407</v>
      </c>
      <c r="C405" s="2">
        <f>+Help_FC!$G405*Help_FC!J405</f>
        <v>494.72118959107809</v>
      </c>
      <c r="D405" s="2">
        <f>+Help_FC!$G405*Help_FC!K405</f>
        <v>63.3457249070632</v>
      </c>
      <c r="E405" s="2">
        <f>+Help_FC!$G405*Help_FC!L405</f>
        <v>83.828996282527882</v>
      </c>
      <c r="F405" s="2">
        <f>+Help_FC!$G405*Help_FC!M405</f>
        <v>328.51301115241637</v>
      </c>
      <c r="G405" s="2">
        <f>+Help_FC!$G405*Help_FC!N405</f>
        <v>348.51301115241637</v>
      </c>
      <c r="H405" s="1478">
        <f>24*Help_FC!R405/Help_FC!$Q405</f>
        <v>304.72413793103448</v>
      </c>
      <c r="I405" s="1478">
        <f>24*Help_FC!S405/Help_FC!$Q405</f>
        <v>255.2061179901709</v>
      </c>
      <c r="J405" s="1478">
        <f>24*Help_FC!T405/Help_FC!$Q405</f>
        <v>14.068965517241379</v>
      </c>
      <c r="K405" s="1478">
        <f>24*Help_FC!U405/Help_FC!$Q405</f>
        <v>0</v>
      </c>
      <c r="L405" s="1478">
        <f>24*Help_FC!V405/Help_FC!$Q405</f>
        <v>3.103448275862069</v>
      </c>
      <c r="M405" s="1478">
        <f>24*Help_FC!W405/Help_FC!$Q405</f>
        <v>558.2539712931034</v>
      </c>
      <c r="N405" s="2">
        <f>100*Help_FC!H405</f>
        <v>100</v>
      </c>
      <c r="O405" s="2">
        <f t="shared" si="14"/>
        <v>730.88707963103923</v>
      </c>
      <c r="P405" s="2">
        <f t="shared" si="14"/>
        <v>480.01999978926466</v>
      </c>
      <c r="Q405" s="2">
        <f t="shared" si="14"/>
        <v>61.463336312060939</v>
      </c>
      <c r="R405" s="2">
        <f t="shared" si="14"/>
        <v>81.337924520949187</v>
      </c>
      <c r="S405" s="2">
        <f t="shared" si="14"/>
        <v>318.75088203619867</v>
      </c>
      <c r="T405" s="2">
        <f t="shared" si="14"/>
        <v>338.1565598154761</v>
      </c>
      <c r="U405" s="1478">
        <f t="shared" si="13"/>
        <v>295.66892161288769</v>
      </c>
      <c r="V405" s="1478">
        <f t="shared" si="13"/>
        <v>247.62238465087597</v>
      </c>
      <c r="W405" s="1478">
        <f t="shared" si="13"/>
        <v>13.650890575767589</v>
      </c>
      <c r="X405" s="1478">
        <f t="shared" si="11"/>
        <v>0</v>
      </c>
      <c r="Y405" s="1478">
        <f t="shared" si="11"/>
        <v>3.0112258623016741</v>
      </c>
      <c r="Z405" s="1478">
        <f t="shared" si="11"/>
        <v>541.66483429579853</v>
      </c>
      <c r="AA405" s="2">
        <f t="shared" ref="AA405:AA468" si="15">+N405</f>
        <v>100</v>
      </c>
      <c r="AC405" s="878">
        <f t="shared" si="12"/>
        <v>0.97028388896387274</v>
      </c>
      <c r="AE405" s="2">
        <f>+Help_FC!$G405*Help_FC!Y405</f>
        <v>341.78438661710038</v>
      </c>
      <c r="AF405" s="2">
        <f>+Help_FC!$G405*Help_FC!Z405</f>
        <v>152.93680297397771</v>
      </c>
      <c r="AG405" s="2">
        <f>+Help_FC!$G405*Help_FC!AA405</f>
        <v>0</v>
      </c>
      <c r="AH405" s="2">
        <f>+Help_FC!$G405*Help_FC!AB405</f>
        <v>147.17472118959108</v>
      </c>
      <c r="AI405" s="2">
        <f>+Help_FC!$G405*Help_FC!AC405</f>
        <v>111.37546468401487</v>
      </c>
      <c r="AJ405" s="2">
        <f>+Help_FC!$G405*Help_FC!AD405</f>
        <v>34.20074349442379</v>
      </c>
      <c r="AK405" s="2">
        <f>+Help_FC!$G405*Help_FC!AE405</f>
        <v>24.646840148698885</v>
      </c>
      <c r="AL405" s="2">
        <f>+Help_FC!$G405*Help_FC!AF405</f>
        <v>22.118959107806692</v>
      </c>
      <c r="AM405" s="2">
        <f>+Help_FC!$G405*Help_FC!AG405</f>
        <v>6.914498141263941</v>
      </c>
      <c r="AN405" s="2">
        <f>+Help_FC!$G405*Help_FC!AH405</f>
        <v>81.263940520446099</v>
      </c>
      <c r="AO405" s="2">
        <f>+Help_FC!$G405*Help_FC!AI405</f>
        <v>116.61710037174721</v>
      </c>
      <c r="AP405" s="2">
        <f>+Help_FC!$G405*Help_FC!AJ405</f>
        <v>14.002266709321457</v>
      </c>
      <c r="AQ405" s="2">
        <f>+Help_FC!$G405*Help_FC!AK405</f>
        <v>274.53531598513013</v>
      </c>
      <c r="AR405" s="1478">
        <f>+Help_FC!$G405*Help_FC!AL405</f>
        <v>26.765799256505577</v>
      </c>
      <c r="AS405" s="1478">
        <f>+Help_FC!$G405*Help_FC!AM405</f>
        <v>16.728624535315987</v>
      </c>
      <c r="AT405" s="2">
        <f>+Help_FC!$G405*Help_FC!AN405</f>
        <v>87.434944237918216</v>
      </c>
      <c r="AV405" s="5">
        <v>1</v>
      </c>
    </row>
    <row r="406" spans="1:48" x14ac:dyDescent="0.2">
      <c r="A406" s="1">
        <v>45330</v>
      </c>
      <c r="B406" s="2">
        <f>+Help_FC!$G406*Help_FC!I406</f>
        <v>753.27137546468407</v>
      </c>
      <c r="C406" s="2">
        <f>+Help_FC!$G406*Help_FC!J406</f>
        <v>494.72118959107809</v>
      </c>
      <c r="D406" s="2">
        <f>+Help_FC!$G406*Help_FC!K406</f>
        <v>63.3457249070632</v>
      </c>
      <c r="E406" s="2">
        <f>+Help_FC!$G406*Help_FC!L406</f>
        <v>83.828996282527882</v>
      </c>
      <c r="F406" s="2">
        <f>+Help_FC!$G406*Help_FC!M406</f>
        <v>328.51301115241637</v>
      </c>
      <c r="G406" s="2">
        <f>+Help_FC!$G406*Help_FC!N406</f>
        <v>348.51301115241637</v>
      </c>
      <c r="H406" s="1478">
        <f>24*Help_FC!R406/Help_FC!$Q406</f>
        <v>304.72413793103448</v>
      </c>
      <c r="I406" s="1478">
        <f>24*Help_FC!S406/Help_FC!$Q406</f>
        <v>255.2061179901709</v>
      </c>
      <c r="J406" s="1478">
        <f>24*Help_FC!T406/Help_FC!$Q406</f>
        <v>14.068965517241379</v>
      </c>
      <c r="K406" s="1478">
        <f>24*Help_FC!U406/Help_FC!$Q406</f>
        <v>0</v>
      </c>
      <c r="L406" s="1478">
        <f>24*Help_FC!V406/Help_FC!$Q406</f>
        <v>3.103448275862069</v>
      </c>
      <c r="M406" s="1478">
        <f>24*Help_FC!W406/Help_FC!$Q406</f>
        <v>558.2539712931034</v>
      </c>
      <c r="N406" s="2">
        <f>100*Help_FC!H406</f>
        <v>100</v>
      </c>
      <c r="O406" s="2">
        <f t="shared" si="14"/>
        <v>730.88707963103923</v>
      </c>
      <c r="P406" s="2">
        <f t="shared" si="14"/>
        <v>480.01999978926466</v>
      </c>
      <c r="Q406" s="2">
        <f t="shared" si="14"/>
        <v>61.463336312060939</v>
      </c>
      <c r="R406" s="2">
        <f t="shared" si="14"/>
        <v>81.337924520949187</v>
      </c>
      <c r="S406" s="2">
        <f t="shared" si="14"/>
        <v>318.75088203619867</v>
      </c>
      <c r="T406" s="2">
        <f t="shared" si="14"/>
        <v>338.1565598154761</v>
      </c>
      <c r="U406" s="1478">
        <f t="shared" si="13"/>
        <v>295.66892161288769</v>
      </c>
      <c r="V406" s="1478">
        <f t="shared" si="13"/>
        <v>247.62238465087597</v>
      </c>
      <c r="W406" s="1478">
        <f t="shared" si="13"/>
        <v>13.650890575767589</v>
      </c>
      <c r="X406" s="1478">
        <f t="shared" si="13"/>
        <v>0</v>
      </c>
      <c r="Y406" s="1478">
        <f t="shared" si="13"/>
        <v>3.0112258623016741</v>
      </c>
      <c r="Z406" s="1478">
        <f t="shared" si="13"/>
        <v>541.66483429579853</v>
      </c>
      <c r="AA406" s="2">
        <f t="shared" si="15"/>
        <v>100</v>
      </c>
      <c r="AC406" s="878">
        <f t="shared" si="12"/>
        <v>0.97028388896387274</v>
      </c>
      <c r="AE406" s="2">
        <f>+Help_FC!$G406*Help_FC!Y406</f>
        <v>341.78438661710038</v>
      </c>
      <c r="AF406" s="2">
        <f>+Help_FC!$G406*Help_FC!Z406</f>
        <v>152.93680297397771</v>
      </c>
      <c r="AG406" s="2">
        <f>+Help_FC!$G406*Help_FC!AA406</f>
        <v>0</v>
      </c>
      <c r="AH406" s="2">
        <f>+Help_FC!$G406*Help_FC!AB406</f>
        <v>147.17472118959108</v>
      </c>
      <c r="AI406" s="2">
        <f>+Help_FC!$G406*Help_FC!AC406</f>
        <v>111.37546468401487</v>
      </c>
      <c r="AJ406" s="2">
        <f>+Help_FC!$G406*Help_FC!AD406</f>
        <v>34.20074349442379</v>
      </c>
      <c r="AK406" s="2">
        <f>+Help_FC!$G406*Help_FC!AE406</f>
        <v>24.646840148698885</v>
      </c>
      <c r="AL406" s="2">
        <f>+Help_FC!$G406*Help_FC!AF406</f>
        <v>22.118959107806692</v>
      </c>
      <c r="AM406" s="2">
        <f>+Help_FC!$G406*Help_FC!AG406</f>
        <v>6.914498141263941</v>
      </c>
      <c r="AN406" s="2">
        <f>+Help_FC!$G406*Help_FC!AH406</f>
        <v>81.263940520446099</v>
      </c>
      <c r="AO406" s="2">
        <f>+Help_FC!$G406*Help_FC!AI406</f>
        <v>116.61710037174721</v>
      </c>
      <c r="AP406" s="2">
        <f>+Help_FC!$G406*Help_FC!AJ406</f>
        <v>14.002266709321457</v>
      </c>
      <c r="AQ406" s="2">
        <f>+Help_FC!$G406*Help_FC!AK406</f>
        <v>274.53531598513013</v>
      </c>
      <c r="AR406" s="1478">
        <f>+Help_FC!$G406*Help_FC!AL406</f>
        <v>26.765799256505577</v>
      </c>
      <c r="AS406" s="1478">
        <f>+Help_FC!$G406*Help_FC!AM406</f>
        <v>16.728624535315987</v>
      </c>
      <c r="AT406" s="2">
        <f>+Help_FC!$G406*Help_FC!AN406</f>
        <v>87.434944237918216</v>
      </c>
      <c r="AV406" s="5">
        <v>1</v>
      </c>
    </row>
    <row r="407" spans="1:48" x14ac:dyDescent="0.2">
      <c r="A407" s="1">
        <v>45331</v>
      </c>
      <c r="B407" s="2">
        <f>+Help_FC!$G407*Help_FC!I407</f>
        <v>753.27137546468407</v>
      </c>
      <c r="C407" s="2">
        <f>+Help_FC!$G407*Help_FC!J407</f>
        <v>494.72118959107809</v>
      </c>
      <c r="D407" s="2">
        <f>+Help_FC!$G407*Help_FC!K407</f>
        <v>63.3457249070632</v>
      </c>
      <c r="E407" s="2">
        <f>+Help_FC!$G407*Help_FC!L407</f>
        <v>83.828996282527882</v>
      </c>
      <c r="F407" s="2">
        <f>+Help_FC!$G407*Help_FC!M407</f>
        <v>328.51301115241637</v>
      </c>
      <c r="G407" s="2">
        <f>+Help_FC!$G407*Help_FC!N407</f>
        <v>348.51301115241637</v>
      </c>
      <c r="H407" s="1478">
        <f>24*Help_FC!R407/Help_FC!$Q407</f>
        <v>304.72413793103448</v>
      </c>
      <c r="I407" s="1478">
        <f>24*Help_FC!S407/Help_FC!$Q407</f>
        <v>255.2061179901709</v>
      </c>
      <c r="J407" s="1478">
        <f>24*Help_FC!T407/Help_FC!$Q407</f>
        <v>14.068965517241379</v>
      </c>
      <c r="K407" s="1478">
        <f>24*Help_FC!U407/Help_FC!$Q407</f>
        <v>0</v>
      </c>
      <c r="L407" s="1478">
        <f>24*Help_FC!V407/Help_FC!$Q407</f>
        <v>3.103448275862069</v>
      </c>
      <c r="M407" s="1478">
        <f>24*Help_FC!W407/Help_FC!$Q407</f>
        <v>558.2539712931034</v>
      </c>
      <c r="N407" s="2">
        <f>100*Help_FC!H407</f>
        <v>100</v>
      </c>
      <c r="O407" s="2">
        <f t="shared" si="14"/>
        <v>730.88707963103923</v>
      </c>
      <c r="P407" s="2">
        <f t="shared" si="14"/>
        <v>480.01999978926466</v>
      </c>
      <c r="Q407" s="2">
        <f t="shared" si="14"/>
        <v>61.463336312060939</v>
      </c>
      <c r="R407" s="2">
        <f t="shared" si="14"/>
        <v>81.337924520949187</v>
      </c>
      <c r="S407" s="2">
        <f t="shared" si="14"/>
        <v>318.75088203619867</v>
      </c>
      <c r="T407" s="2">
        <f t="shared" si="14"/>
        <v>338.1565598154761</v>
      </c>
      <c r="U407" s="1478">
        <f t="shared" si="13"/>
        <v>295.66892161288769</v>
      </c>
      <c r="V407" s="1478">
        <f t="shared" si="13"/>
        <v>247.62238465087597</v>
      </c>
      <c r="W407" s="1478">
        <f t="shared" si="13"/>
        <v>13.650890575767589</v>
      </c>
      <c r="X407" s="1478">
        <f t="shared" si="13"/>
        <v>0</v>
      </c>
      <c r="Y407" s="1478">
        <f t="shared" si="13"/>
        <v>3.0112258623016741</v>
      </c>
      <c r="Z407" s="1478">
        <f t="shared" si="13"/>
        <v>541.66483429579853</v>
      </c>
      <c r="AA407" s="2">
        <f t="shared" si="15"/>
        <v>100</v>
      </c>
      <c r="AC407" s="878">
        <f t="shared" si="12"/>
        <v>0.97028388896387274</v>
      </c>
      <c r="AE407" s="2">
        <f>+Help_FC!$G407*Help_FC!Y407</f>
        <v>341.78438661710038</v>
      </c>
      <c r="AF407" s="2">
        <f>+Help_FC!$G407*Help_FC!Z407</f>
        <v>152.93680297397771</v>
      </c>
      <c r="AG407" s="2">
        <f>+Help_FC!$G407*Help_FC!AA407</f>
        <v>0</v>
      </c>
      <c r="AH407" s="2">
        <f>+Help_FC!$G407*Help_FC!AB407</f>
        <v>147.17472118959108</v>
      </c>
      <c r="AI407" s="2">
        <f>+Help_FC!$G407*Help_FC!AC407</f>
        <v>111.37546468401487</v>
      </c>
      <c r="AJ407" s="2">
        <f>+Help_FC!$G407*Help_FC!AD407</f>
        <v>34.20074349442379</v>
      </c>
      <c r="AK407" s="2">
        <f>+Help_FC!$G407*Help_FC!AE407</f>
        <v>24.646840148698885</v>
      </c>
      <c r="AL407" s="2">
        <f>+Help_FC!$G407*Help_FC!AF407</f>
        <v>22.118959107806692</v>
      </c>
      <c r="AM407" s="2">
        <f>+Help_FC!$G407*Help_FC!AG407</f>
        <v>6.914498141263941</v>
      </c>
      <c r="AN407" s="2">
        <f>+Help_FC!$G407*Help_FC!AH407</f>
        <v>81.263940520446099</v>
      </c>
      <c r="AO407" s="2">
        <f>+Help_FC!$G407*Help_FC!AI407</f>
        <v>116.61710037174721</v>
      </c>
      <c r="AP407" s="2">
        <f>+Help_FC!$G407*Help_FC!AJ407</f>
        <v>14.002266709321457</v>
      </c>
      <c r="AQ407" s="2">
        <f>+Help_FC!$G407*Help_FC!AK407</f>
        <v>274.53531598513013</v>
      </c>
      <c r="AR407" s="1478">
        <f>+Help_FC!$G407*Help_FC!AL407</f>
        <v>26.765799256505577</v>
      </c>
      <c r="AS407" s="1478">
        <f>+Help_FC!$G407*Help_FC!AM407</f>
        <v>16.728624535315987</v>
      </c>
      <c r="AT407" s="2">
        <f>+Help_FC!$G407*Help_FC!AN407</f>
        <v>87.434944237918216</v>
      </c>
      <c r="AV407" s="5">
        <v>1</v>
      </c>
    </row>
    <row r="408" spans="1:48" x14ac:dyDescent="0.2">
      <c r="A408" s="1">
        <v>45332</v>
      </c>
      <c r="B408" s="2">
        <f>+Help_FC!$G408*Help_FC!I408</f>
        <v>753.27137546468407</v>
      </c>
      <c r="C408" s="2">
        <f>+Help_FC!$G408*Help_FC!J408</f>
        <v>494.72118959107809</v>
      </c>
      <c r="D408" s="2">
        <f>+Help_FC!$G408*Help_FC!K408</f>
        <v>63.3457249070632</v>
      </c>
      <c r="E408" s="2">
        <f>+Help_FC!$G408*Help_FC!L408</f>
        <v>83.828996282527882</v>
      </c>
      <c r="F408" s="2">
        <f>+Help_FC!$G408*Help_FC!M408</f>
        <v>328.51301115241637</v>
      </c>
      <c r="G408" s="2">
        <f>+Help_FC!$G408*Help_FC!N408</f>
        <v>348.51301115241637</v>
      </c>
      <c r="H408" s="1478">
        <f>24*Help_FC!R408/Help_FC!$Q408</f>
        <v>304.72413793103448</v>
      </c>
      <c r="I408" s="1478">
        <f>24*Help_FC!S408/Help_FC!$Q408</f>
        <v>255.2061179901709</v>
      </c>
      <c r="J408" s="1478">
        <f>24*Help_FC!T408/Help_FC!$Q408</f>
        <v>14.068965517241379</v>
      </c>
      <c r="K408" s="1478">
        <f>24*Help_FC!U408/Help_FC!$Q408</f>
        <v>0</v>
      </c>
      <c r="L408" s="1478">
        <f>24*Help_FC!V408/Help_FC!$Q408</f>
        <v>3.103448275862069</v>
      </c>
      <c r="M408" s="1478">
        <f>24*Help_FC!W408/Help_FC!$Q408</f>
        <v>558.2539712931034</v>
      </c>
      <c r="N408" s="2">
        <f>100*Help_FC!H408</f>
        <v>100</v>
      </c>
      <c r="O408" s="2">
        <f t="shared" si="14"/>
        <v>730.88707963103923</v>
      </c>
      <c r="P408" s="2">
        <f t="shared" si="14"/>
        <v>480.01999978926466</v>
      </c>
      <c r="Q408" s="2">
        <f t="shared" si="14"/>
        <v>61.463336312060939</v>
      </c>
      <c r="R408" s="2">
        <f t="shared" si="14"/>
        <v>81.337924520949187</v>
      </c>
      <c r="S408" s="2">
        <f t="shared" si="14"/>
        <v>318.75088203619867</v>
      </c>
      <c r="T408" s="2">
        <f t="shared" si="14"/>
        <v>338.1565598154761</v>
      </c>
      <c r="U408" s="1478">
        <f t="shared" si="13"/>
        <v>295.66892161288769</v>
      </c>
      <c r="V408" s="1478">
        <f t="shared" si="13"/>
        <v>247.62238465087597</v>
      </c>
      <c r="W408" s="1478">
        <f t="shared" si="13"/>
        <v>13.650890575767589</v>
      </c>
      <c r="X408" s="1478">
        <f t="shared" si="13"/>
        <v>0</v>
      </c>
      <c r="Y408" s="1478">
        <f t="shared" si="13"/>
        <v>3.0112258623016741</v>
      </c>
      <c r="Z408" s="1478">
        <f t="shared" si="13"/>
        <v>541.66483429579853</v>
      </c>
      <c r="AA408" s="2">
        <f t="shared" si="15"/>
        <v>100</v>
      </c>
      <c r="AC408" s="878">
        <f t="shared" si="12"/>
        <v>0.97028388896387274</v>
      </c>
      <c r="AE408" s="2">
        <f>+Help_FC!$G408*Help_FC!Y408</f>
        <v>341.78438661710038</v>
      </c>
      <c r="AF408" s="2">
        <f>+Help_FC!$G408*Help_FC!Z408</f>
        <v>152.93680297397771</v>
      </c>
      <c r="AG408" s="2">
        <f>+Help_FC!$G408*Help_FC!AA408</f>
        <v>0</v>
      </c>
      <c r="AH408" s="2">
        <f>+Help_FC!$G408*Help_FC!AB408</f>
        <v>147.17472118959108</v>
      </c>
      <c r="AI408" s="2">
        <f>+Help_FC!$G408*Help_FC!AC408</f>
        <v>111.37546468401487</v>
      </c>
      <c r="AJ408" s="2">
        <f>+Help_FC!$G408*Help_FC!AD408</f>
        <v>34.20074349442379</v>
      </c>
      <c r="AK408" s="2">
        <f>+Help_FC!$G408*Help_FC!AE408</f>
        <v>24.646840148698885</v>
      </c>
      <c r="AL408" s="2">
        <f>+Help_FC!$G408*Help_FC!AF408</f>
        <v>22.118959107806692</v>
      </c>
      <c r="AM408" s="2">
        <f>+Help_FC!$G408*Help_FC!AG408</f>
        <v>6.914498141263941</v>
      </c>
      <c r="AN408" s="2">
        <f>+Help_FC!$G408*Help_FC!AH408</f>
        <v>81.263940520446099</v>
      </c>
      <c r="AO408" s="2">
        <f>+Help_FC!$G408*Help_FC!AI408</f>
        <v>116.61710037174721</v>
      </c>
      <c r="AP408" s="2">
        <f>+Help_FC!$G408*Help_FC!AJ408</f>
        <v>14.002266709321457</v>
      </c>
      <c r="AQ408" s="2">
        <f>+Help_FC!$G408*Help_FC!AK408</f>
        <v>274.53531598513013</v>
      </c>
      <c r="AR408" s="1478">
        <f>+Help_FC!$G408*Help_FC!AL408</f>
        <v>26.765799256505577</v>
      </c>
      <c r="AS408" s="1478">
        <f>+Help_FC!$G408*Help_FC!AM408</f>
        <v>16.728624535315987</v>
      </c>
      <c r="AT408" s="2">
        <f>+Help_FC!$G408*Help_FC!AN408</f>
        <v>87.434944237918216</v>
      </c>
      <c r="AV408" s="5">
        <v>1</v>
      </c>
    </row>
    <row r="409" spans="1:48" x14ac:dyDescent="0.2">
      <c r="A409" s="1">
        <v>45333</v>
      </c>
      <c r="B409" s="2">
        <f>+Help_FC!$G409*Help_FC!I409</f>
        <v>753.27137546468407</v>
      </c>
      <c r="C409" s="2">
        <f>+Help_FC!$G409*Help_FC!J409</f>
        <v>494.72118959107809</v>
      </c>
      <c r="D409" s="2">
        <f>+Help_FC!$G409*Help_FC!K409</f>
        <v>63.3457249070632</v>
      </c>
      <c r="E409" s="2">
        <f>+Help_FC!$G409*Help_FC!L409</f>
        <v>83.828996282527882</v>
      </c>
      <c r="F409" s="2">
        <f>+Help_FC!$G409*Help_FC!M409</f>
        <v>328.51301115241637</v>
      </c>
      <c r="G409" s="2">
        <f>+Help_FC!$G409*Help_FC!N409</f>
        <v>348.51301115241637</v>
      </c>
      <c r="H409" s="1478">
        <f>24*Help_FC!R409/Help_FC!$Q409</f>
        <v>304.72413793103448</v>
      </c>
      <c r="I409" s="1478">
        <f>24*Help_FC!S409/Help_FC!$Q409</f>
        <v>255.2061179901709</v>
      </c>
      <c r="J409" s="1478">
        <f>24*Help_FC!T409/Help_FC!$Q409</f>
        <v>14.068965517241379</v>
      </c>
      <c r="K409" s="1478">
        <f>24*Help_FC!U409/Help_FC!$Q409</f>
        <v>0</v>
      </c>
      <c r="L409" s="1478">
        <f>24*Help_FC!V409/Help_FC!$Q409</f>
        <v>3.103448275862069</v>
      </c>
      <c r="M409" s="1478">
        <f>24*Help_FC!W409/Help_FC!$Q409</f>
        <v>558.2539712931034</v>
      </c>
      <c r="N409" s="2">
        <f>100*Help_FC!H409</f>
        <v>100</v>
      </c>
      <c r="O409" s="2">
        <f t="shared" si="14"/>
        <v>730.88707963103923</v>
      </c>
      <c r="P409" s="2">
        <f t="shared" si="14"/>
        <v>480.01999978926466</v>
      </c>
      <c r="Q409" s="2">
        <f t="shared" si="14"/>
        <v>61.463336312060939</v>
      </c>
      <c r="R409" s="2">
        <f t="shared" si="14"/>
        <v>81.337924520949187</v>
      </c>
      <c r="S409" s="2">
        <f t="shared" si="14"/>
        <v>318.75088203619867</v>
      </c>
      <c r="T409" s="2">
        <f t="shared" si="14"/>
        <v>338.1565598154761</v>
      </c>
      <c r="U409" s="1478">
        <f t="shared" si="13"/>
        <v>295.66892161288769</v>
      </c>
      <c r="V409" s="1478">
        <f t="shared" si="13"/>
        <v>247.62238465087597</v>
      </c>
      <c r="W409" s="1478">
        <f t="shared" si="13"/>
        <v>13.650890575767589</v>
      </c>
      <c r="X409" s="1478">
        <f t="shared" si="13"/>
        <v>0</v>
      </c>
      <c r="Y409" s="1478">
        <f t="shared" si="13"/>
        <v>3.0112258623016741</v>
      </c>
      <c r="Z409" s="1478">
        <f t="shared" si="13"/>
        <v>541.66483429579853</v>
      </c>
      <c r="AA409" s="2">
        <f t="shared" si="15"/>
        <v>100</v>
      </c>
      <c r="AC409" s="878">
        <f t="shared" si="12"/>
        <v>0.97028388896387274</v>
      </c>
      <c r="AE409" s="2">
        <f>+Help_FC!$G409*Help_FC!Y409</f>
        <v>341.78438661710038</v>
      </c>
      <c r="AF409" s="2">
        <f>+Help_FC!$G409*Help_FC!Z409</f>
        <v>152.93680297397771</v>
      </c>
      <c r="AG409" s="2">
        <f>+Help_FC!$G409*Help_FC!AA409</f>
        <v>0</v>
      </c>
      <c r="AH409" s="2">
        <f>+Help_FC!$G409*Help_FC!AB409</f>
        <v>147.17472118959108</v>
      </c>
      <c r="AI409" s="2">
        <f>+Help_FC!$G409*Help_FC!AC409</f>
        <v>111.37546468401487</v>
      </c>
      <c r="AJ409" s="2">
        <f>+Help_FC!$G409*Help_FC!AD409</f>
        <v>34.20074349442379</v>
      </c>
      <c r="AK409" s="2">
        <f>+Help_FC!$G409*Help_FC!AE409</f>
        <v>24.646840148698885</v>
      </c>
      <c r="AL409" s="2">
        <f>+Help_FC!$G409*Help_FC!AF409</f>
        <v>22.118959107806692</v>
      </c>
      <c r="AM409" s="2">
        <f>+Help_FC!$G409*Help_FC!AG409</f>
        <v>6.914498141263941</v>
      </c>
      <c r="AN409" s="2">
        <f>+Help_FC!$G409*Help_FC!AH409</f>
        <v>81.263940520446099</v>
      </c>
      <c r="AO409" s="2">
        <f>+Help_FC!$G409*Help_FC!AI409</f>
        <v>116.61710037174721</v>
      </c>
      <c r="AP409" s="2">
        <f>+Help_FC!$G409*Help_FC!AJ409</f>
        <v>14.002266709321457</v>
      </c>
      <c r="AQ409" s="2">
        <f>+Help_FC!$G409*Help_FC!AK409</f>
        <v>274.53531598513013</v>
      </c>
      <c r="AR409" s="1478">
        <f>+Help_FC!$G409*Help_FC!AL409</f>
        <v>26.765799256505577</v>
      </c>
      <c r="AS409" s="1478">
        <f>+Help_FC!$G409*Help_FC!AM409</f>
        <v>16.728624535315987</v>
      </c>
      <c r="AT409" s="2">
        <f>+Help_FC!$G409*Help_FC!AN409</f>
        <v>87.434944237918216</v>
      </c>
      <c r="AV409" s="5">
        <v>1</v>
      </c>
    </row>
    <row r="410" spans="1:48" x14ac:dyDescent="0.2">
      <c r="A410" s="1">
        <v>45334</v>
      </c>
      <c r="B410" s="2">
        <f>+Help_FC!$G410*Help_FC!I410</f>
        <v>753.27137546468407</v>
      </c>
      <c r="C410" s="2">
        <f>+Help_FC!$G410*Help_FC!J410</f>
        <v>494.72118959107809</v>
      </c>
      <c r="D410" s="2">
        <f>+Help_FC!$G410*Help_FC!K410</f>
        <v>63.3457249070632</v>
      </c>
      <c r="E410" s="2">
        <f>+Help_FC!$G410*Help_FC!L410</f>
        <v>83.828996282527882</v>
      </c>
      <c r="F410" s="2">
        <f>+Help_FC!$G410*Help_FC!M410</f>
        <v>328.51301115241637</v>
      </c>
      <c r="G410" s="2">
        <f>+Help_FC!$G410*Help_FC!N410</f>
        <v>348.51301115241637</v>
      </c>
      <c r="H410" s="1478">
        <f>24*Help_FC!R410/Help_FC!$Q410</f>
        <v>304.72413793103448</v>
      </c>
      <c r="I410" s="1478">
        <f>24*Help_FC!S410/Help_FC!$Q410</f>
        <v>255.2061179901709</v>
      </c>
      <c r="J410" s="1478">
        <f>24*Help_FC!T410/Help_FC!$Q410</f>
        <v>14.068965517241379</v>
      </c>
      <c r="K410" s="1478">
        <f>24*Help_FC!U410/Help_FC!$Q410</f>
        <v>0</v>
      </c>
      <c r="L410" s="1478">
        <f>24*Help_FC!V410/Help_FC!$Q410</f>
        <v>3.103448275862069</v>
      </c>
      <c r="M410" s="1478">
        <f>24*Help_FC!W410/Help_FC!$Q410</f>
        <v>558.2539712931034</v>
      </c>
      <c r="N410" s="2">
        <f>100*Help_FC!H410</f>
        <v>100</v>
      </c>
      <c r="O410" s="2">
        <f t="shared" si="14"/>
        <v>730.88707963103923</v>
      </c>
      <c r="P410" s="2">
        <f t="shared" si="14"/>
        <v>480.01999978926466</v>
      </c>
      <c r="Q410" s="2">
        <f t="shared" si="14"/>
        <v>61.463336312060939</v>
      </c>
      <c r="R410" s="2">
        <f t="shared" si="14"/>
        <v>81.337924520949187</v>
      </c>
      <c r="S410" s="2">
        <f t="shared" si="14"/>
        <v>318.75088203619867</v>
      </c>
      <c r="T410" s="2">
        <f t="shared" si="14"/>
        <v>338.1565598154761</v>
      </c>
      <c r="U410" s="1478">
        <f t="shared" si="13"/>
        <v>295.66892161288769</v>
      </c>
      <c r="V410" s="1478">
        <f t="shared" si="13"/>
        <v>247.62238465087597</v>
      </c>
      <c r="W410" s="1478">
        <f t="shared" si="13"/>
        <v>13.650890575767589</v>
      </c>
      <c r="X410" s="1478">
        <f t="shared" si="13"/>
        <v>0</v>
      </c>
      <c r="Y410" s="1478">
        <f t="shared" si="13"/>
        <v>3.0112258623016741</v>
      </c>
      <c r="Z410" s="1478">
        <f t="shared" si="13"/>
        <v>541.66483429579853</v>
      </c>
      <c r="AA410" s="2">
        <f t="shared" si="15"/>
        <v>100</v>
      </c>
      <c r="AC410" s="878">
        <f t="shared" si="12"/>
        <v>0.97028388896387274</v>
      </c>
      <c r="AE410" s="2">
        <f>+Help_FC!$G410*Help_FC!Y410</f>
        <v>341.78438661710038</v>
      </c>
      <c r="AF410" s="2">
        <f>+Help_FC!$G410*Help_FC!Z410</f>
        <v>152.93680297397771</v>
      </c>
      <c r="AG410" s="2">
        <f>+Help_FC!$G410*Help_FC!AA410</f>
        <v>0</v>
      </c>
      <c r="AH410" s="2">
        <f>+Help_FC!$G410*Help_FC!AB410</f>
        <v>147.17472118959108</v>
      </c>
      <c r="AI410" s="2">
        <f>+Help_FC!$G410*Help_FC!AC410</f>
        <v>111.37546468401487</v>
      </c>
      <c r="AJ410" s="2">
        <f>+Help_FC!$G410*Help_FC!AD410</f>
        <v>34.20074349442379</v>
      </c>
      <c r="AK410" s="2">
        <f>+Help_FC!$G410*Help_FC!AE410</f>
        <v>24.646840148698885</v>
      </c>
      <c r="AL410" s="2">
        <f>+Help_FC!$G410*Help_FC!AF410</f>
        <v>22.118959107806692</v>
      </c>
      <c r="AM410" s="2">
        <f>+Help_FC!$G410*Help_FC!AG410</f>
        <v>6.914498141263941</v>
      </c>
      <c r="AN410" s="2">
        <f>+Help_FC!$G410*Help_FC!AH410</f>
        <v>81.263940520446099</v>
      </c>
      <c r="AO410" s="2">
        <f>+Help_FC!$G410*Help_FC!AI410</f>
        <v>116.61710037174721</v>
      </c>
      <c r="AP410" s="2">
        <f>+Help_FC!$G410*Help_FC!AJ410</f>
        <v>14.002266709321457</v>
      </c>
      <c r="AQ410" s="2">
        <f>+Help_FC!$G410*Help_FC!AK410</f>
        <v>274.53531598513013</v>
      </c>
      <c r="AR410" s="1478">
        <f>+Help_FC!$G410*Help_FC!AL410</f>
        <v>26.765799256505577</v>
      </c>
      <c r="AS410" s="1478">
        <f>+Help_FC!$G410*Help_FC!AM410</f>
        <v>16.728624535315987</v>
      </c>
      <c r="AT410" s="2">
        <f>+Help_FC!$G410*Help_FC!AN410</f>
        <v>87.434944237918216</v>
      </c>
      <c r="AV410" s="5">
        <v>1</v>
      </c>
    </row>
    <row r="411" spans="1:48" x14ac:dyDescent="0.2">
      <c r="A411" s="1">
        <v>45335</v>
      </c>
      <c r="B411" s="2">
        <f>+Help_FC!$G411*Help_FC!I411</f>
        <v>376.63568773234203</v>
      </c>
      <c r="C411" s="2">
        <f>+Help_FC!$G411*Help_FC!J411</f>
        <v>247.36059479553904</v>
      </c>
      <c r="D411" s="2">
        <f>+Help_FC!$G411*Help_FC!K411</f>
        <v>31.6728624535316</v>
      </c>
      <c r="E411" s="2">
        <f>+Help_FC!$G411*Help_FC!L411</f>
        <v>41.914498141263941</v>
      </c>
      <c r="F411" s="2">
        <f>+Help_FC!$G411*Help_FC!M411</f>
        <v>164.25650557620818</v>
      </c>
      <c r="G411" s="2">
        <f>+Help_FC!$G411*Help_FC!N411</f>
        <v>174.25650557620818</v>
      </c>
      <c r="H411" s="1478">
        <f>24*Help_FC!R411/Help_FC!$Q411</f>
        <v>304.72413793103448</v>
      </c>
      <c r="I411" s="1478">
        <f>24*Help_FC!S411/Help_FC!$Q411</f>
        <v>255.2061179901709</v>
      </c>
      <c r="J411" s="1478">
        <f>24*Help_FC!T411/Help_FC!$Q411</f>
        <v>14.068965517241379</v>
      </c>
      <c r="K411" s="1478">
        <f>24*Help_FC!U411/Help_FC!$Q411</f>
        <v>0</v>
      </c>
      <c r="L411" s="1478">
        <f>24*Help_FC!V411/Help_FC!$Q411</f>
        <v>3.103448275862069</v>
      </c>
      <c r="M411" s="1478">
        <f>24*Help_FC!W411/Help_FC!$Q411</f>
        <v>558.2539712931034</v>
      </c>
      <c r="N411" s="2">
        <f>100*Help_FC!H411</f>
        <v>50</v>
      </c>
      <c r="O411" s="2">
        <f t="shared" si="14"/>
        <v>365.44353981551961</v>
      </c>
      <c r="P411" s="2">
        <f t="shared" si="14"/>
        <v>240.00999989463233</v>
      </c>
      <c r="Q411" s="2">
        <f t="shared" si="14"/>
        <v>30.731668156030469</v>
      </c>
      <c r="R411" s="2">
        <f t="shared" si="14"/>
        <v>40.668962260474594</v>
      </c>
      <c r="S411" s="2">
        <f t="shared" si="14"/>
        <v>159.37544101809934</v>
      </c>
      <c r="T411" s="2">
        <f t="shared" si="14"/>
        <v>169.07827990773805</v>
      </c>
      <c r="U411" s="1478">
        <f t="shared" si="13"/>
        <v>295.66892161288769</v>
      </c>
      <c r="V411" s="1478">
        <f t="shared" si="13"/>
        <v>247.62238465087597</v>
      </c>
      <c r="W411" s="1478">
        <f t="shared" si="13"/>
        <v>13.650890575767589</v>
      </c>
      <c r="X411" s="1478">
        <f t="shared" si="13"/>
        <v>0</v>
      </c>
      <c r="Y411" s="1478">
        <f t="shared" si="13"/>
        <v>3.0112258623016741</v>
      </c>
      <c r="Z411" s="1478">
        <f t="shared" si="13"/>
        <v>541.66483429579853</v>
      </c>
      <c r="AA411" s="2">
        <f t="shared" si="15"/>
        <v>50</v>
      </c>
      <c r="AC411" s="878">
        <f t="shared" si="12"/>
        <v>0.97028388896387274</v>
      </c>
      <c r="AE411" s="2">
        <f>+Help_FC!$G411*Help_FC!Y411</f>
        <v>170.89219330855019</v>
      </c>
      <c r="AF411" s="2">
        <f>+Help_FC!$G411*Help_FC!Z411</f>
        <v>76.468401486988853</v>
      </c>
      <c r="AG411" s="2">
        <f>+Help_FC!$G411*Help_FC!AA411</f>
        <v>0</v>
      </c>
      <c r="AH411" s="2">
        <f>+Help_FC!$G411*Help_FC!AB411</f>
        <v>73.587360594795541</v>
      </c>
      <c r="AI411" s="2">
        <f>+Help_FC!$G411*Help_FC!AC411</f>
        <v>55.687732342007436</v>
      </c>
      <c r="AJ411" s="2">
        <f>+Help_FC!$G411*Help_FC!AD411</f>
        <v>17.100371747211895</v>
      </c>
      <c r="AK411" s="2">
        <f>+Help_FC!$G411*Help_FC!AE411</f>
        <v>12.323420074349443</v>
      </c>
      <c r="AL411" s="2">
        <f>+Help_FC!$G411*Help_FC!AF411</f>
        <v>11.059479553903346</v>
      </c>
      <c r="AM411" s="2">
        <f>+Help_FC!$G411*Help_FC!AG411</f>
        <v>3.4572490706319705</v>
      </c>
      <c r="AN411" s="2">
        <f>+Help_FC!$G411*Help_FC!AH411</f>
        <v>40.631970260223049</v>
      </c>
      <c r="AO411" s="2">
        <f>+Help_FC!$G411*Help_FC!AI411</f>
        <v>58.308550185873607</v>
      </c>
      <c r="AP411" s="2">
        <f>+Help_FC!$G411*Help_FC!AJ411</f>
        <v>7.0011333546607286</v>
      </c>
      <c r="AQ411" s="2">
        <f>+Help_FC!$G411*Help_FC!AK411</f>
        <v>137.26765799256506</v>
      </c>
      <c r="AR411" s="1478">
        <f>+Help_FC!$G411*Help_FC!AL411</f>
        <v>13.382899628252789</v>
      </c>
      <c r="AS411" s="1478">
        <f>+Help_FC!$G411*Help_FC!AM411</f>
        <v>8.3643122676579935</v>
      </c>
      <c r="AT411" s="2">
        <f>+Help_FC!$G411*Help_FC!AN411</f>
        <v>43.717472118959108</v>
      </c>
      <c r="AV411" s="5">
        <v>1</v>
      </c>
    </row>
    <row r="412" spans="1:48" x14ac:dyDescent="0.2">
      <c r="A412" s="1">
        <v>45336</v>
      </c>
      <c r="B412" s="2">
        <f>+Help_FC!$G412*Help_FC!I412</f>
        <v>753.27137546468407</v>
      </c>
      <c r="C412" s="2">
        <f>+Help_FC!$G412*Help_FC!J412</f>
        <v>494.72118959107809</v>
      </c>
      <c r="D412" s="2">
        <f>+Help_FC!$G412*Help_FC!K412</f>
        <v>63.3457249070632</v>
      </c>
      <c r="E412" s="2">
        <f>+Help_FC!$G412*Help_FC!L412</f>
        <v>83.828996282527882</v>
      </c>
      <c r="F412" s="2">
        <f>+Help_FC!$G412*Help_FC!M412</f>
        <v>328.51301115241637</v>
      </c>
      <c r="G412" s="2">
        <f>+Help_FC!$G412*Help_FC!N412</f>
        <v>348.51301115241637</v>
      </c>
      <c r="H412" s="1478">
        <f>24*Help_FC!R412/Help_FC!$Q412</f>
        <v>304.72413793103448</v>
      </c>
      <c r="I412" s="1478">
        <f>24*Help_FC!S412/Help_FC!$Q412</f>
        <v>255.2061179901709</v>
      </c>
      <c r="J412" s="1478">
        <f>24*Help_FC!T412/Help_FC!$Q412</f>
        <v>14.068965517241379</v>
      </c>
      <c r="K412" s="1478">
        <f>24*Help_FC!U412/Help_FC!$Q412</f>
        <v>0</v>
      </c>
      <c r="L412" s="1478">
        <f>24*Help_FC!V412/Help_FC!$Q412</f>
        <v>3.103448275862069</v>
      </c>
      <c r="M412" s="1478">
        <f>24*Help_FC!W412/Help_FC!$Q412</f>
        <v>558.2539712931034</v>
      </c>
      <c r="N412" s="2">
        <f>100*Help_FC!H412</f>
        <v>100</v>
      </c>
      <c r="O412" s="2">
        <f t="shared" si="14"/>
        <v>730.88707963103923</v>
      </c>
      <c r="P412" s="2">
        <f t="shared" si="14"/>
        <v>480.01999978926466</v>
      </c>
      <c r="Q412" s="2">
        <f t="shared" si="14"/>
        <v>61.463336312060939</v>
      </c>
      <c r="R412" s="2">
        <f t="shared" si="14"/>
        <v>81.337924520949187</v>
      </c>
      <c r="S412" s="2">
        <f t="shared" si="14"/>
        <v>318.75088203619867</v>
      </c>
      <c r="T412" s="2">
        <f t="shared" si="14"/>
        <v>338.1565598154761</v>
      </c>
      <c r="U412" s="1478">
        <f t="shared" si="13"/>
        <v>295.66892161288769</v>
      </c>
      <c r="V412" s="1478">
        <f t="shared" si="13"/>
        <v>247.62238465087597</v>
      </c>
      <c r="W412" s="1478">
        <f t="shared" si="13"/>
        <v>13.650890575767589</v>
      </c>
      <c r="X412" s="1478">
        <f t="shared" si="13"/>
        <v>0</v>
      </c>
      <c r="Y412" s="1478">
        <f t="shared" si="13"/>
        <v>3.0112258623016741</v>
      </c>
      <c r="Z412" s="1478">
        <f t="shared" si="13"/>
        <v>541.66483429579853</v>
      </c>
      <c r="AA412" s="2">
        <f t="shared" si="15"/>
        <v>100</v>
      </c>
      <c r="AC412" s="878">
        <f t="shared" si="12"/>
        <v>0.97028388896387274</v>
      </c>
      <c r="AE412" s="2">
        <f>+Help_FC!$G412*Help_FC!Y412</f>
        <v>341.78438661710038</v>
      </c>
      <c r="AF412" s="2">
        <f>+Help_FC!$G412*Help_FC!Z412</f>
        <v>152.93680297397771</v>
      </c>
      <c r="AG412" s="2">
        <f>+Help_FC!$G412*Help_FC!AA412</f>
        <v>0</v>
      </c>
      <c r="AH412" s="2">
        <f>+Help_FC!$G412*Help_FC!AB412</f>
        <v>147.17472118959108</v>
      </c>
      <c r="AI412" s="2">
        <f>+Help_FC!$G412*Help_FC!AC412</f>
        <v>111.37546468401487</v>
      </c>
      <c r="AJ412" s="2">
        <f>+Help_FC!$G412*Help_FC!AD412</f>
        <v>34.20074349442379</v>
      </c>
      <c r="AK412" s="2">
        <f>+Help_FC!$G412*Help_FC!AE412</f>
        <v>24.646840148698885</v>
      </c>
      <c r="AL412" s="2">
        <f>+Help_FC!$G412*Help_FC!AF412</f>
        <v>22.118959107806692</v>
      </c>
      <c r="AM412" s="2">
        <f>+Help_FC!$G412*Help_FC!AG412</f>
        <v>6.914498141263941</v>
      </c>
      <c r="AN412" s="2">
        <f>+Help_FC!$G412*Help_FC!AH412</f>
        <v>81.263940520446099</v>
      </c>
      <c r="AO412" s="2">
        <f>+Help_FC!$G412*Help_FC!AI412</f>
        <v>116.61710037174721</v>
      </c>
      <c r="AP412" s="2">
        <f>+Help_FC!$G412*Help_FC!AJ412</f>
        <v>14.002266709321457</v>
      </c>
      <c r="AQ412" s="2">
        <f>+Help_FC!$G412*Help_FC!AK412</f>
        <v>274.53531598513013</v>
      </c>
      <c r="AR412" s="1478">
        <f>+Help_FC!$G412*Help_FC!AL412</f>
        <v>26.765799256505577</v>
      </c>
      <c r="AS412" s="1478">
        <f>+Help_FC!$G412*Help_FC!AM412</f>
        <v>16.728624535315987</v>
      </c>
      <c r="AT412" s="2">
        <f>+Help_FC!$G412*Help_FC!AN412</f>
        <v>87.434944237918216</v>
      </c>
      <c r="AV412" s="5">
        <v>1</v>
      </c>
    </row>
    <row r="413" spans="1:48" x14ac:dyDescent="0.2">
      <c r="A413" s="1">
        <v>45337</v>
      </c>
      <c r="B413" s="2">
        <f>+Help_FC!$G413*Help_FC!I413</f>
        <v>753.27137546468407</v>
      </c>
      <c r="C413" s="2">
        <f>+Help_FC!$G413*Help_FC!J413</f>
        <v>494.72118959107809</v>
      </c>
      <c r="D413" s="2">
        <f>+Help_FC!$G413*Help_FC!K413</f>
        <v>63.3457249070632</v>
      </c>
      <c r="E413" s="2">
        <f>+Help_FC!$G413*Help_FC!L413</f>
        <v>83.828996282527882</v>
      </c>
      <c r="F413" s="2">
        <f>+Help_FC!$G413*Help_FC!M413</f>
        <v>328.51301115241637</v>
      </c>
      <c r="G413" s="2">
        <f>+Help_FC!$G413*Help_FC!N413</f>
        <v>348.51301115241637</v>
      </c>
      <c r="H413" s="1478">
        <f>24*Help_FC!R413/Help_FC!$Q413</f>
        <v>304.72413793103448</v>
      </c>
      <c r="I413" s="1478">
        <f>24*Help_FC!S413/Help_FC!$Q413</f>
        <v>255.2061179901709</v>
      </c>
      <c r="J413" s="1478">
        <f>24*Help_FC!T413/Help_FC!$Q413</f>
        <v>14.068965517241379</v>
      </c>
      <c r="K413" s="1478">
        <f>24*Help_FC!U413/Help_FC!$Q413</f>
        <v>0</v>
      </c>
      <c r="L413" s="1478">
        <f>24*Help_FC!V413/Help_FC!$Q413</f>
        <v>3.103448275862069</v>
      </c>
      <c r="M413" s="1478">
        <f>24*Help_FC!W413/Help_FC!$Q413</f>
        <v>558.2539712931034</v>
      </c>
      <c r="N413" s="2">
        <f>100*Help_FC!H413</f>
        <v>100</v>
      </c>
      <c r="O413" s="2">
        <f t="shared" si="14"/>
        <v>730.88707963103923</v>
      </c>
      <c r="P413" s="2">
        <f t="shared" si="14"/>
        <v>480.01999978926466</v>
      </c>
      <c r="Q413" s="2">
        <f t="shared" si="14"/>
        <v>61.463336312060939</v>
      </c>
      <c r="R413" s="2">
        <f t="shared" si="14"/>
        <v>81.337924520949187</v>
      </c>
      <c r="S413" s="2">
        <f t="shared" si="14"/>
        <v>318.75088203619867</v>
      </c>
      <c r="T413" s="2">
        <f t="shared" si="14"/>
        <v>338.1565598154761</v>
      </c>
      <c r="U413" s="1478">
        <f t="shared" si="13"/>
        <v>295.66892161288769</v>
      </c>
      <c r="V413" s="1478">
        <f t="shared" si="13"/>
        <v>247.62238465087597</v>
      </c>
      <c r="W413" s="1478">
        <f t="shared" si="13"/>
        <v>13.650890575767589</v>
      </c>
      <c r="X413" s="1478">
        <f t="shared" si="13"/>
        <v>0</v>
      </c>
      <c r="Y413" s="1478">
        <f t="shared" si="13"/>
        <v>3.0112258623016741</v>
      </c>
      <c r="Z413" s="1478">
        <f t="shared" si="13"/>
        <v>541.66483429579853</v>
      </c>
      <c r="AA413" s="2">
        <f t="shared" si="15"/>
        <v>100</v>
      </c>
      <c r="AC413" s="878">
        <f t="shared" si="12"/>
        <v>0.97028388896387274</v>
      </c>
      <c r="AE413" s="2">
        <f>+Help_FC!$G413*Help_FC!Y413</f>
        <v>341.78438661710038</v>
      </c>
      <c r="AF413" s="2">
        <f>+Help_FC!$G413*Help_FC!Z413</f>
        <v>152.93680297397771</v>
      </c>
      <c r="AG413" s="2">
        <f>+Help_FC!$G413*Help_FC!AA413</f>
        <v>0</v>
      </c>
      <c r="AH413" s="2">
        <f>+Help_FC!$G413*Help_FC!AB413</f>
        <v>147.17472118959108</v>
      </c>
      <c r="AI413" s="2">
        <f>+Help_FC!$G413*Help_FC!AC413</f>
        <v>111.37546468401487</v>
      </c>
      <c r="AJ413" s="2">
        <f>+Help_FC!$G413*Help_FC!AD413</f>
        <v>34.20074349442379</v>
      </c>
      <c r="AK413" s="2">
        <f>+Help_FC!$G413*Help_FC!AE413</f>
        <v>24.646840148698885</v>
      </c>
      <c r="AL413" s="2">
        <f>+Help_FC!$G413*Help_FC!AF413</f>
        <v>22.118959107806692</v>
      </c>
      <c r="AM413" s="2">
        <f>+Help_FC!$G413*Help_FC!AG413</f>
        <v>6.914498141263941</v>
      </c>
      <c r="AN413" s="2">
        <f>+Help_FC!$G413*Help_FC!AH413</f>
        <v>81.263940520446099</v>
      </c>
      <c r="AO413" s="2">
        <f>+Help_FC!$G413*Help_FC!AI413</f>
        <v>116.61710037174721</v>
      </c>
      <c r="AP413" s="2">
        <f>+Help_FC!$G413*Help_FC!AJ413</f>
        <v>14.002266709321457</v>
      </c>
      <c r="AQ413" s="2">
        <f>+Help_FC!$G413*Help_FC!AK413</f>
        <v>274.53531598513013</v>
      </c>
      <c r="AR413" s="1478">
        <f>+Help_FC!$G413*Help_FC!AL413</f>
        <v>26.765799256505577</v>
      </c>
      <c r="AS413" s="1478">
        <f>+Help_FC!$G413*Help_FC!AM413</f>
        <v>16.728624535315987</v>
      </c>
      <c r="AT413" s="2">
        <f>+Help_FC!$G413*Help_FC!AN413</f>
        <v>87.434944237918216</v>
      </c>
      <c r="AV413" s="5">
        <v>1</v>
      </c>
    </row>
    <row r="414" spans="1:48" x14ac:dyDescent="0.2">
      <c r="A414" s="1">
        <v>45338</v>
      </c>
      <c r="B414" s="2">
        <f>+Help_FC!$G414*Help_FC!I414</f>
        <v>753.27137546468407</v>
      </c>
      <c r="C414" s="2">
        <f>+Help_FC!$G414*Help_FC!J414</f>
        <v>494.72118959107809</v>
      </c>
      <c r="D414" s="2">
        <f>+Help_FC!$G414*Help_FC!K414</f>
        <v>63.3457249070632</v>
      </c>
      <c r="E414" s="2">
        <f>+Help_FC!$G414*Help_FC!L414</f>
        <v>83.828996282527882</v>
      </c>
      <c r="F414" s="2">
        <f>+Help_FC!$G414*Help_FC!M414</f>
        <v>328.51301115241637</v>
      </c>
      <c r="G414" s="2">
        <f>+Help_FC!$G414*Help_FC!N414</f>
        <v>348.51301115241637</v>
      </c>
      <c r="H414" s="1478">
        <f>24*Help_FC!R414/Help_FC!$Q414</f>
        <v>304.72413793103448</v>
      </c>
      <c r="I414" s="1478">
        <f>24*Help_FC!S414/Help_FC!$Q414</f>
        <v>255.2061179901709</v>
      </c>
      <c r="J414" s="1478">
        <f>24*Help_FC!T414/Help_FC!$Q414</f>
        <v>14.068965517241379</v>
      </c>
      <c r="K414" s="1478">
        <f>24*Help_FC!U414/Help_FC!$Q414</f>
        <v>0</v>
      </c>
      <c r="L414" s="1478">
        <f>24*Help_FC!V414/Help_FC!$Q414</f>
        <v>3.103448275862069</v>
      </c>
      <c r="M414" s="1478">
        <f>24*Help_FC!W414/Help_FC!$Q414</f>
        <v>558.2539712931034</v>
      </c>
      <c r="N414" s="2">
        <f>100*Help_FC!H414</f>
        <v>100</v>
      </c>
      <c r="O414" s="2">
        <f t="shared" si="14"/>
        <v>730.88707963103923</v>
      </c>
      <c r="P414" s="2">
        <f t="shared" si="14"/>
        <v>480.01999978926466</v>
      </c>
      <c r="Q414" s="2">
        <f t="shared" si="14"/>
        <v>61.463336312060939</v>
      </c>
      <c r="R414" s="2">
        <f t="shared" si="14"/>
        <v>81.337924520949187</v>
      </c>
      <c r="S414" s="2">
        <f t="shared" si="14"/>
        <v>318.75088203619867</v>
      </c>
      <c r="T414" s="2">
        <f t="shared" si="14"/>
        <v>338.1565598154761</v>
      </c>
      <c r="U414" s="1478">
        <f t="shared" si="13"/>
        <v>295.66892161288769</v>
      </c>
      <c r="V414" s="1478">
        <f t="shared" si="13"/>
        <v>247.62238465087597</v>
      </c>
      <c r="W414" s="1478">
        <f t="shared" si="13"/>
        <v>13.650890575767589</v>
      </c>
      <c r="X414" s="1478">
        <f t="shared" si="13"/>
        <v>0</v>
      </c>
      <c r="Y414" s="1478">
        <f t="shared" si="13"/>
        <v>3.0112258623016741</v>
      </c>
      <c r="Z414" s="1478">
        <f t="shared" si="13"/>
        <v>541.66483429579853</v>
      </c>
      <c r="AA414" s="2">
        <f t="shared" si="15"/>
        <v>100</v>
      </c>
      <c r="AC414" s="878">
        <f t="shared" si="12"/>
        <v>0.97028388896387274</v>
      </c>
      <c r="AE414" s="2">
        <f>+Help_FC!$G414*Help_FC!Y414</f>
        <v>341.78438661710038</v>
      </c>
      <c r="AF414" s="2">
        <f>+Help_FC!$G414*Help_FC!Z414</f>
        <v>152.93680297397771</v>
      </c>
      <c r="AG414" s="2">
        <f>+Help_FC!$G414*Help_FC!AA414</f>
        <v>0</v>
      </c>
      <c r="AH414" s="2">
        <f>+Help_FC!$G414*Help_FC!AB414</f>
        <v>147.17472118959108</v>
      </c>
      <c r="AI414" s="2">
        <f>+Help_FC!$G414*Help_FC!AC414</f>
        <v>111.37546468401487</v>
      </c>
      <c r="AJ414" s="2">
        <f>+Help_FC!$G414*Help_FC!AD414</f>
        <v>34.20074349442379</v>
      </c>
      <c r="AK414" s="2">
        <f>+Help_FC!$G414*Help_FC!AE414</f>
        <v>24.646840148698885</v>
      </c>
      <c r="AL414" s="2">
        <f>+Help_FC!$G414*Help_FC!AF414</f>
        <v>22.118959107806692</v>
      </c>
      <c r="AM414" s="2">
        <f>+Help_FC!$G414*Help_FC!AG414</f>
        <v>6.914498141263941</v>
      </c>
      <c r="AN414" s="2">
        <f>+Help_FC!$G414*Help_FC!AH414</f>
        <v>81.263940520446099</v>
      </c>
      <c r="AO414" s="2">
        <f>+Help_FC!$G414*Help_FC!AI414</f>
        <v>116.61710037174721</v>
      </c>
      <c r="AP414" s="2">
        <f>+Help_FC!$G414*Help_FC!AJ414</f>
        <v>14.002266709321457</v>
      </c>
      <c r="AQ414" s="2">
        <f>+Help_FC!$G414*Help_FC!AK414</f>
        <v>274.53531598513013</v>
      </c>
      <c r="AR414" s="1478">
        <f>+Help_FC!$G414*Help_FC!AL414</f>
        <v>26.765799256505577</v>
      </c>
      <c r="AS414" s="1478">
        <f>+Help_FC!$G414*Help_FC!AM414</f>
        <v>16.728624535315987</v>
      </c>
      <c r="AT414" s="2">
        <f>+Help_FC!$G414*Help_FC!AN414</f>
        <v>87.434944237918216</v>
      </c>
      <c r="AV414" s="5">
        <v>1</v>
      </c>
    </row>
    <row r="415" spans="1:48" x14ac:dyDescent="0.2">
      <c r="A415" s="1">
        <v>45339</v>
      </c>
      <c r="B415" s="2">
        <f>+Help_FC!$G415*Help_FC!I415</f>
        <v>753.27137546468407</v>
      </c>
      <c r="C415" s="2">
        <f>+Help_FC!$G415*Help_FC!J415</f>
        <v>494.72118959107809</v>
      </c>
      <c r="D415" s="2">
        <f>+Help_FC!$G415*Help_FC!K415</f>
        <v>63.3457249070632</v>
      </c>
      <c r="E415" s="2">
        <f>+Help_FC!$G415*Help_FC!L415</f>
        <v>83.828996282527882</v>
      </c>
      <c r="F415" s="2">
        <f>+Help_FC!$G415*Help_FC!M415</f>
        <v>328.51301115241637</v>
      </c>
      <c r="G415" s="2">
        <f>+Help_FC!$G415*Help_FC!N415</f>
        <v>348.51301115241637</v>
      </c>
      <c r="H415" s="1478">
        <f>24*Help_FC!R415/Help_FC!$Q415</f>
        <v>304.72413793103448</v>
      </c>
      <c r="I415" s="1478">
        <f>24*Help_FC!S415/Help_FC!$Q415</f>
        <v>255.2061179901709</v>
      </c>
      <c r="J415" s="1478">
        <f>24*Help_FC!T415/Help_FC!$Q415</f>
        <v>14.068965517241379</v>
      </c>
      <c r="K415" s="1478">
        <f>24*Help_FC!U415/Help_FC!$Q415</f>
        <v>0</v>
      </c>
      <c r="L415" s="1478">
        <f>24*Help_FC!V415/Help_FC!$Q415</f>
        <v>3.103448275862069</v>
      </c>
      <c r="M415" s="1478">
        <f>24*Help_FC!W415/Help_FC!$Q415</f>
        <v>558.2539712931034</v>
      </c>
      <c r="N415" s="2">
        <f>100*Help_FC!H415</f>
        <v>100</v>
      </c>
      <c r="O415" s="2">
        <f t="shared" si="14"/>
        <v>730.88707963103923</v>
      </c>
      <c r="P415" s="2">
        <f t="shared" si="14"/>
        <v>480.01999978926466</v>
      </c>
      <c r="Q415" s="2">
        <f t="shared" si="14"/>
        <v>61.463336312060939</v>
      </c>
      <c r="R415" s="2">
        <f t="shared" si="14"/>
        <v>81.337924520949187</v>
      </c>
      <c r="S415" s="2">
        <f t="shared" si="14"/>
        <v>318.75088203619867</v>
      </c>
      <c r="T415" s="2">
        <f t="shared" si="14"/>
        <v>338.1565598154761</v>
      </c>
      <c r="U415" s="1478">
        <f t="shared" si="13"/>
        <v>295.66892161288769</v>
      </c>
      <c r="V415" s="1478">
        <f t="shared" si="13"/>
        <v>247.62238465087597</v>
      </c>
      <c r="W415" s="1478">
        <f t="shared" si="13"/>
        <v>13.650890575767589</v>
      </c>
      <c r="X415" s="1478">
        <f t="shared" si="13"/>
        <v>0</v>
      </c>
      <c r="Y415" s="1478">
        <f t="shared" si="13"/>
        <v>3.0112258623016741</v>
      </c>
      <c r="Z415" s="1478">
        <f t="shared" si="13"/>
        <v>541.66483429579853</v>
      </c>
      <c r="AA415" s="2">
        <f t="shared" si="15"/>
        <v>100</v>
      </c>
      <c r="AC415" s="878">
        <f t="shared" si="12"/>
        <v>0.97028388896387274</v>
      </c>
      <c r="AE415" s="2">
        <f>+Help_FC!$G415*Help_FC!Y415</f>
        <v>341.78438661710038</v>
      </c>
      <c r="AF415" s="2">
        <f>+Help_FC!$G415*Help_FC!Z415</f>
        <v>152.93680297397771</v>
      </c>
      <c r="AG415" s="2">
        <f>+Help_FC!$G415*Help_FC!AA415</f>
        <v>0</v>
      </c>
      <c r="AH415" s="2">
        <f>+Help_FC!$G415*Help_FC!AB415</f>
        <v>147.17472118959108</v>
      </c>
      <c r="AI415" s="2">
        <f>+Help_FC!$G415*Help_FC!AC415</f>
        <v>111.37546468401487</v>
      </c>
      <c r="AJ415" s="2">
        <f>+Help_FC!$G415*Help_FC!AD415</f>
        <v>34.20074349442379</v>
      </c>
      <c r="AK415" s="2">
        <f>+Help_FC!$G415*Help_FC!AE415</f>
        <v>24.646840148698885</v>
      </c>
      <c r="AL415" s="2">
        <f>+Help_FC!$G415*Help_FC!AF415</f>
        <v>22.118959107806692</v>
      </c>
      <c r="AM415" s="2">
        <f>+Help_FC!$G415*Help_FC!AG415</f>
        <v>6.914498141263941</v>
      </c>
      <c r="AN415" s="2">
        <f>+Help_FC!$G415*Help_FC!AH415</f>
        <v>81.263940520446099</v>
      </c>
      <c r="AO415" s="2">
        <f>+Help_FC!$G415*Help_FC!AI415</f>
        <v>116.61710037174721</v>
      </c>
      <c r="AP415" s="2">
        <f>+Help_FC!$G415*Help_FC!AJ415</f>
        <v>14.002266709321457</v>
      </c>
      <c r="AQ415" s="2">
        <f>+Help_FC!$G415*Help_FC!AK415</f>
        <v>274.53531598513013</v>
      </c>
      <c r="AR415" s="1478">
        <f>+Help_FC!$G415*Help_FC!AL415</f>
        <v>26.765799256505577</v>
      </c>
      <c r="AS415" s="1478">
        <f>+Help_FC!$G415*Help_FC!AM415</f>
        <v>16.728624535315987</v>
      </c>
      <c r="AT415" s="2">
        <f>+Help_FC!$G415*Help_FC!AN415</f>
        <v>87.434944237918216</v>
      </c>
      <c r="AV415" s="5">
        <v>1</v>
      </c>
    </row>
    <row r="416" spans="1:48" x14ac:dyDescent="0.2">
      <c r="A416" s="1">
        <v>45340</v>
      </c>
      <c r="B416" s="2">
        <f>+Help_FC!$G416*Help_FC!I416</f>
        <v>753.27137546468407</v>
      </c>
      <c r="C416" s="2">
        <f>+Help_FC!$G416*Help_FC!J416</f>
        <v>494.72118959107809</v>
      </c>
      <c r="D416" s="2">
        <f>+Help_FC!$G416*Help_FC!K416</f>
        <v>63.3457249070632</v>
      </c>
      <c r="E416" s="2">
        <f>+Help_FC!$G416*Help_FC!L416</f>
        <v>83.828996282527882</v>
      </c>
      <c r="F416" s="2">
        <f>+Help_FC!$G416*Help_FC!M416</f>
        <v>328.51301115241637</v>
      </c>
      <c r="G416" s="2">
        <f>+Help_FC!$G416*Help_FC!N416</f>
        <v>348.51301115241637</v>
      </c>
      <c r="H416" s="1478">
        <f>24*Help_FC!R416/Help_FC!$Q416</f>
        <v>304.72413793103448</v>
      </c>
      <c r="I416" s="1478">
        <f>24*Help_FC!S416/Help_FC!$Q416</f>
        <v>255.2061179901709</v>
      </c>
      <c r="J416" s="1478">
        <f>24*Help_FC!T416/Help_FC!$Q416</f>
        <v>14.068965517241379</v>
      </c>
      <c r="K416" s="1478">
        <f>24*Help_FC!U416/Help_FC!$Q416</f>
        <v>0</v>
      </c>
      <c r="L416" s="1478">
        <f>24*Help_FC!V416/Help_FC!$Q416</f>
        <v>3.103448275862069</v>
      </c>
      <c r="M416" s="1478">
        <f>24*Help_FC!W416/Help_FC!$Q416</f>
        <v>558.2539712931034</v>
      </c>
      <c r="N416" s="2">
        <f>100*Help_FC!H416</f>
        <v>100</v>
      </c>
      <c r="O416" s="2">
        <f t="shared" si="14"/>
        <v>730.88707963103923</v>
      </c>
      <c r="P416" s="2">
        <f t="shared" si="14"/>
        <v>480.01999978926466</v>
      </c>
      <c r="Q416" s="2">
        <f t="shared" si="14"/>
        <v>61.463336312060939</v>
      </c>
      <c r="R416" s="2">
        <f t="shared" si="14"/>
        <v>81.337924520949187</v>
      </c>
      <c r="S416" s="2">
        <f t="shared" si="14"/>
        <v>318.75088203619867</v>
      </c>
      <c r="T416" s="2">
        <f t="shared" si="14"/>
        <v>338.1565598154761</v>
      </c>
      <c r="U416" s="1478">
        <f t="shared" si="13"/>
        <v>295.66892161288769</v>
      </c>
      <c r="V416" s="1478">
        <f t="shared" si="13"/>
        <v>247.62238465087597</v>
      </c>
      <c r="W416" s="1478">
        <f t="shared" si="13"/>
        <v>13.650890575767589</v>
      </c>
      <c r="X416" s="1478">
        <f t="shared" si="13"/>
        <v>0</v>
      </c>
      <c r="Y416" s="1478">
        <f t="shared" si="13"/>
        <v>3.0112258623016741</v>
      </c>
      <c r="Z416" s="1478">
        <f t="shared" si="13"/>
        <v>541.66483429579853</v>
      </c>
      <c r="AA416" s="2">
        <f t="shared" si="15"/>
        <v>100</v>
      </c>
      <c r="AC416" s="878">
        <f t="shared" si="12"/>
        <v>0.97028388896387274</v>
      </c>
      <c r="AE416" s="2">
        <f>+Help_FC!$G416*Help_FC!Y416</f>
        <v>341.78438661710038</v>
      </c>
      <c r="AF416" s="2">
        <f>+Help_FC!$G416*Help_FC!Z416</f>
        <v>152.93680297397771</v>
      </c>
      <c r="AG416" s="2">
        <f>+Help_FC!$G416*Help_FC!AA416</f>
        <v>0</v>
      </c>
      <c r="AH416" s="2">
        <f>+Help_FC!$G416*Help_FC!AB416</f>
        <v>147.17472118959108</v>
      </c>
      <c r="AI416" s="2">
        <f>+Help_FC!$G416*Help_FC!AC416</f>
        <v>111.37546468401487</v>
      </c>
      <c r="AJ416" s="2">
        <f>+Help_FC!$G416*Help_FC!AD416</f>
        <v>34.20074349442379</v>
      </c>
      <c r="AK416" s="2">
        <f>+Help_FC!$G416*Help_FC!AE416</f>
        <v>24.646840148698885</v>
      </c>
      <c r="AL416" s="2">
        <f>+Help_FC!$G416*Help_FC!AF416</f>
        <v>22.118959107806692</v>
      </c>
      <c r="AM416" s="2">
        <f>+Help_FC!$G416*Help_FC!AG416</f>
        <v>6.914498141263941</v>
      </c>
      <c r="AN416" s="2">
        <f>+Help_FC!$G416*Help_FC!AH416</f>
        <v>81.263940520446099</v>
      </c>
      <c r="AO416" s="2">
        <f>+Help_FC!$G416*Help_FC!AI416</f>
        <v>116.61710037174721</v>
      </c>
      <c r="AP416" s="2">
        <f>+Help_FC!$G416*Help_FC!AJ416</f>
        <v>14.002266709321457</v>
      </c>
      <c r="AQ416" s="2">
        <f>+Help_FC!$G416*Help_FC!AK416</f>
        <v>274.53531598513013</v>
      </c>
      <c r="AR416" s="1478">
        <f>+Help_FC!$G416*Help_FC!AL416</f>
        <v>26.765799256505577</v>
      </c>
      <c r="AS416" s="1478">
        <f>+Help_FC!$G416*Help_FC!AM416</f>
        <v>16.728624535315987</v>
      </c>
      <c r="AT416" s="2">
        <f>+Help_FC!$G416*Help_FC!AN416</f>
        <v>87.434944237918216</v>
      </c>
      <c r="AV416" s="5">
        <v>1</v>
      </c>
    </row>
    <row r="417" spans="1:48" x14ac:dyDescent="0.2">
      <c r="A417" s="1">
        <v>45341</v>
      </c>
      <c r="B417" s="2">
        <f>+Help_FC!$G417*Help_FC!I417</f>
        <v>753.27137546468407</v>
      </c>
      <c r="C417" s="2">
        <f>+Help_FC!$G417*Help_FC!J417</f>
        <v>494.72118959107809</v>
      </c>
      <c r="D417" s="2">
        <f>+Help_FC!$G417*Help_FC!K417</f>
        <v>63.3457249070632</v>
      </c>
      <c r="E417" s="2">
        <f>+Help_FC!$G417*Help_FC!L417</f>
        <v>83.828996282527882</v>
      </c>
      <c r="F417" s="2">
        <f>+Help_FC!$G417*Help_FC!M417</f>
        <v>328.51301115241637</v>
      </c>
      <c r="G417" s="2">
        <f>+Help_FC!$G417*Help_FC!N417</f>
        <v>348.51301115241637</v>
      </c>
      <c r="H417" s="1478">
        <f>24*Help_FC!R417/Help_FC!$Q417</f>
        <v>304.72413793103448</v>
      </c>
      <c r="I417" s="1478">
        <f>24*Help_FC!S417/Help_FC!$Q417</f>
        <v>255.2061179901709</v>
      </c>
      <c r="J417" s="1478">
        <f>24*Help_FC!T417/Help_FC!$Q417</f>
        <v>14.068965517241379</v>
      </c>
      <c r="K417" s="1478">
        <f>24*Help_FC!U417/Help_FC!$Q417</f>
        <v>0</v>
      </c>
      <c r="L417" s="1478">
        <f>24*Help_FC!V417/Help_FC!$Q417</f>
        <v>3.103448275862069</v>
      </c>
      <c r="M417" s="1478">
        <f>24*Help_FC!W417/Help_FC!$Q417</f>
        <v>558.2539712931034</v>
      </c>
      <c r="N417" s="2">
        <f>100*Help_FC!H417</f>
        <v>100</v>
      </c>
      <c r="O417" s="2">
        <f t="shared" si="14"/>
        <v>730.88707963103923</v>
      </c>
      <c r="P417" s="2">
        <f t="shared" si="14"/>
        <v>480.01999978926466</v>
      </c>
      <c r="Q417" s="2">
        <f t="shared" si="14"/>
        <v>61.463336312060939</v>
      </c>
      <c r="R417" s="2">
        <f t="shared" si="14"/>
        <v>81.337924520949187</v>
      </c>
      <c r="S417" s="2">
        <f t="shared" si="14"/>
        <v>318.75088203619867</v>
      </c>
      <c r="T417" s="2">
        <f t="shared" si="14"/>
        <v>338.1565598154761</v>
      </c>
      <c r="U417" s="1478">
        <f t="shared" si="13"/>
        <v>295.66892161288769</v>
      </c>
      <c r="V417" s="1478">
        <f t="shared" si="13"/>
        <v>247.62238465087597</v>
      </c>
      <c r="W417" s="1478">
        <f t="shared" si="13"/>
        <v>13.650890575767589</v>
      </c>
      <c r="X417" s="1478">
        <f t="shared" si="13"/>
        <v>0</v>
      </c>
      <c r="Y417" s="1478">
        <f t="shared" si="13"/>
        <v>3.0112258623016741</v>
      </c>
      <c r="Z417" s="1478">
        <f t="shared" si="13"/>
        <v>541.66483429579853</v>
      </c>
      <c r="AA417" s="2">
        <f t="shared" si="15"/>
        <v>100</v>
      </c>
      <c r="AC417" s="878">
        <f t="shared" si="12"/>
        <v>0.97028388896387274</v>
      </c>
      <c r="AE417" s="2">
        <f>+Help_FC!$G417*Help_FC!Y417</f>
        <v>341.78438661710038</v>
      </c>
      <c r="AF417" s="2">
        <f>+Help_FC!$G417*Help_FC!Z417</f>
        <v>152.93680297397771</v>
      </c>
      <c r="AG417" s="2">
        <f>+Help_FC!$G417*Help_FC!AA417</f>
        <v>0</v>
      </c>
      <c r="AH417" s="2">
        <f>+Help_FC!$G417*Help_FC!AB417</f>
        <v>147.17472118959108</v>
      </c>
      <c r="AI417" s="2">
        <f>+Help_FC!$G417*Help_FC!AC417</f>
        <v>111.37546468401487</v>
      </c>
      <c r="AJ417" s="2">
        <f>+Help_FC!$G417*Help_FC!AD417</f>
        <v>34.20074349442379</v>
      </c>
      <c r="AK417" s="2">
        <f>+Help_FC!$G417*Help_FC!AE417</f>
        <v>24.646840148698885</v>
      </c>
      <c r="AL417" s="2">
        <f>+Help_FC!$G417*Help_FC!AF417</f>
        <v>22.118959107806692</v>
      </c>
      <c r="AM417" s="2">
        <f>+Help_FC!$G417*Help_FC!AG417</f>
        <v>6.914498141263941</v>
      </c>
      <c r="AN417" s="2">
        <f>+Help_FC!$G417*Help_FC!AH417</f>
        <v>81.263940520446099</v>
      </c>
      <c r="AO417" s="2">
        <f>+Help_FC!$G417*Help_FC!AI417</f>
        <v>116.61710037174721</v>
      </c>
      <c r="AP417" s="2">
        <f>+Help_FC!$G417*Help_FC!AJ417</f>
        <v>14.002266709321457</v>
      </c>
      <c r="AQ417" s="2">
        <f>+Help_FC!$G417*Help_FC!AK417</f>
        <v>274.53531598513013</v>
      </c>
      <c r="AR417" s="1478">
        <f>+Help_FC!$G417*Help_FC!AL417</f>
        <v>26.765799256505577</v>
      </c>
      <c r="AS417" s="1478">
        <f>+Help_FC!$G417*Help_FC!AM417</f>
        <v>16.728624535315987</v>
      </c>
      <c r="AT417" s="2">
        <f>+Help_FC!$G417*Help_FC!AN417</f>
        <v>87.434944237918216</v>
      </c>
      <c r="AV417" s="5">
        <v>1</v>
      </c>
    </row>
    <row r="418" spans="1:48" x14ac:dyDescent="0.2">
      <c r="A418" s="1">
        <v>45342</v>
      </c>
      <c r="B418" s="2">
        <f>+Help_FC!$G418*Help_FC!I418</f>
        <v>753.27137546468407</v>
      </c>
      <c r="C418" s="2">
        <f>+Help_FC!$G418*Help_FC!J418</f>
        <v>494.72118959107809</v>
      </c>
      <c r="D418" s="2">
        <f>+Help_FC!$G418*Help_FC!K418</f>
        <v>63.3457249070632</v>
      </c>
      <c r="E418" s="2">
        <f>+Help_FC!$G418*Help_FC!L418</f>
        <v>83.828996282527882</v>
      </c>
      <c r="F418" s="2">
        <f>+Help_FC!$G418*Help_FC!M418</f>
        <v>328.51301115241637</v>
      </c>
      <c r="G418" s="2">
        <f>+Help_FC!$G418*Help_FC!N418</f>
        <v>348.51301115241637</v>
      </c>
      <c r="H418" s="1478">
        <f>24*Help_FC!R418/Help_FC!$Q418</f>
        <v>304.72413793103448</v>
      </c>
      <c r="I418" s="1478">
        <f>24*Help_FC!S418/Help_FC!$Q418</f>
        <v>255.2061179901709</v>
      </c>
      <c r="J418" s="1478">
        <f>24*Help_FC!T418/Help_FC!$Q418</f>
        <v>14.068965517241379</v>
      </c>
      <c r="K418" s="1478">
        <f>24*Help_FC!U418/Help_FC!$Q418</f>
        <v>0</v>
      </c>
      <c r="L418" s="1478">
        <f>24*Help_FC!V418/Help_FC!$Q418</f>
        <v>3.103448275862069</v>
      </c>
      <c r="M418" s="1478">
        <f>24*Help_FC!W418/Help_FC!$Q418</f>
        <v>558.2539712931034</v>
      </c>
      <c r="N418" s="2">
        <f>100*Help_FC!H418</f>
        <v>100</v>
      </c>
      <c r="O418" s="2">
        <f t="shared" si="14"/>
        <v>730.88707963103923</v>
      </c>
      <c r="P418" s="2">
        <f t="shared" si="14"/>
        <v>480.01999978926466</v>
      </c>
      <c r="Q418" s="2">
        <f t="shared" si="14"/>
        <v>61.463336312060939</v>
      </c>
      <c r="R418" s="2">
        <f t="shared" si="14"/>
        <v>81.337924520949187</v>
      </c>
      <c r="S418" s="2">
        <f t="shared" si="14"/>
        <v>318.75088203619867</v>
      </c>
      <c r="T418" s="2">
        <f t="shared" si="14"/>
        <v>338.1565598154761</v>
      </c>
      <c r="U418" s="1478">
        <f t="shared" si="13"/>
        <v>295.66892161288769</v>
      </c>
      <c r="V418" s="1478">
        <f t="shared" si="13"/>
        <v>247.62238465087597</v>
      </c>
      <c r="W418" s="1478">
        <f t="shared" si="13"/>
        <v>13.650890575767589</v>
      </c>
      <c r="X418" s="1478">
        <f t="shared" si="13"/>
        <v>0</v>
      </c>
      <c r="Y418" s="1478">
        <f t="shared" si="13"/>
        <v>3.0112258623016741</v>
      </c>
      <c r="Z418" s="1478">
        <f t="shared" si="13"/>
        <v>541.66483429579853</v>
      </c>
      <c r="AA418" s="2">
        <f t="shared" si="15"/>
        <v>100</v>
      </c>
      <c r="AC418" s="878">
        <f t="shared" si="12"/>
        <v>0.97028388896387274</v>
      </c>
      <c r="AE418" s="2">
        <f>+Help_FC!$G418*Help_FC!Y418</f>
        <v>341.78438661710038</v>
      </c>
      <c r="AF418" s="2">
        <f>+Help_FC!$G418*Help_FC!Z418</f>
        <v>152.93680297397771</v>
      </c>
      <c r="AG418" s="2">
        <f>+Help_FC!$G418*Help_FC!AA418</f>
        <v>0</v>
      </c>
      <c r="AH418" s="2">
        <f>+Help_FC!$G418*Help_FC!AB418</f>
        <v>147.17472118959108</v>
      </c>
      <c r="AI418" s="2">
        <f>+Help_FC!$G418*Help_FC!AC418</f>
        <v>111.37546468401487</v>
      </c>
      <c r="AJ418" s="2">
        <f>+Help_FC!$G418*Help_FC!AD418</f>
        <v>34.20074349442379</v>
      </c>
      <c r="AK418" s="2">
        <f>+Help_FC!$G418*Help_FC!AE418</f>
        <v>24.646840148698885</v>
      </c>
      <c r="AL418" s="2">
        <f>+Help_FC!$G418*Help_FC!AF418</f>
        <v>22.118959107806692</v>
      </c>
      <c r="AM418" s="2">
        <f>+Help_FC!$G418*Help_FC!AG418</f>
        <v>6.914498141263941</v>
      </c>
      <c r="AN418" s="2">
        <f>+Help_FC!$G418*Help_FC!AH418</f>
        <v>81.263940520446099</v>
      </c>
      <c r="AO418" s="2">
        <f>+Help_FC!$G418*Help_FC!AI418</f>
        <v>116.61710037174721</v>
      </c>
      <c r="AP418" s="2">
        <f>+Help_FC!$G418*Help_FC!AJ418</f>
        <v>14.002266709321457</v>
      </c>
      <c r="AQ418" s="2">
        <f>+Help_FC!$G418*Help_FC!AK418</f>
        <v>274.53531598513013</v>
      </c>
      <c r="AR418" s="1478">
        <f>+Help_FC!$G418*Help_FC!AL418</f>
        <v>26.765799256505577</v>
      </c>
      <c r="AS418" s="1478">
        <f>+Help_FC!$G418*Help_FC!AM418</f>
        <v>16.728624535315987</v>
      </c>
      <c r="AT418" s="2">
        <f>+Help_FC!$G418*Help_FC!AN418</f>
        <v>87.434944237918216</v>
      </c>
      <c r="AV418" s="5">
        <v>1</v>
      </c>
    </row>
    <row r="419" spans="1:48" x14ac:dyDescent="0.2">
      <c r="A419" s="1">
        <v>45343</v>
      </c>
      <c r="B419" s="2">
        <f>+Help_FC!$G419*Help_FC!I419</f>
        <v>753.27137546468407</v>
      </c>
      <c r="C419" s="2">
        <f>+Help_FC!$G419*Help_FC!J419</f>
        <v>494.72118959107809</v>
      </c>
      <c r="D419" s="2">
        <f>+Help_FC!$G419*Help_FC!K419</f>
        <v>63.3457249070632</v>
      </c>
      <c r="E419" s="2">
        <f>+Help_FC!$G419*Help_FC!L419</f>
        <v>83.828996282527882</v>
      </c>
      <c r="F419" s="2">
        <f>+Help_FC!$G419*Help_FC!M419</f>
        <v>328.51301115241637</v>
      </c>
      <c r="G419" s="2">
        <f>+Help_FC!$G419*Help_FC!N419</f>
        <v>348.51301115241637</v>
      </c>
      <c r="H419" s="1478">
        <f>24*Help_FC!R419/Help_FC!$Q419</f>
        <v>304.72413793103448</v>
      </c>
      <c r="I419" s="1478">
        <f>24*Help_FC!S419/Help_FC!$Q419</f>
        <v>255.2061179901709</v>
      </c>
      <c r="J419" s="1478">
        <f>24*Help_FC!T419/Help_FC!$Q419</f>
        <v>14.068965517241379</v>
      </c>
      <c r="K419" s="1478">
        <f>24*Help_FC!U419/Help_FC!$Q419</f>
        <v>0</v>
      </c>
      <c r="L419" s="1478">
        <f>24*Help_FC!V419/Help_FC!$Q419</f>
        <v>3.103448275862069</v>
      </c>
      <c r="M419" s="1478">
        <f>24*Help_FC!W419/Help_FC!$Q419</f>
        <v>558.2539712931034</v>
      </c>
      <c r="N419" s="2">
        <f>100*Help_FC!H419</f>
        <v>100</v>
      </c>
      <c r="O419" s="2">
        <f t="shared" si="14"/>
        <v>730.88707963103923</v>
      </c>
      <c r="P419" s="2">
        <f t="shared" si="14"/>
        <v>480.01999978926466</v>
      </c>
      <c r="Q419" s="2">
        <f t="shared" si="14"/>
        <v>61.463336312060939</v>
      </c>
      <c r="R419" s="2">
        <f t="shared" si="14"/>
        <v>81.337924520949187</v>
      </c>
      <c r="S419" s="2">
        <f t="shared" si="14"/>
        <v>318.75088203619867</v>
      </c>
      <c r="T419" s="2">
        <f t="shared" si="14"/>
        <v>338.1565598154761</v>
      </c>
      <c r="U419" s="1478">
        <f t="shared" si="13"/>
        <v>295.66892161288769</v>
      </c>
      <c r="V419" s="1478">
        <f t="shared" si="13"/>
        <v>247.62238465087597</v>
      </c>
      <c r="W419" s="1478">
        <f t="shared" si="13"/>
        <v>13.650890575767589</v>
      </c>
      <c r="X419" s="1478">
        <f t="shared" si="13"/>
        <v>0</v>
      </c>
      <c r="Y419" s="1478">
        <f t="shared" si="13"/>
        <v>3.0112258623016741</v>
      </c>
      <c r="Z419" s="1478">
        <f t="shared" si="13"/>
        <v>541.66483429579853</v>
      </c>
      <c r="AA419" s="2">
        <f t="shared" si="15"/>
        <v>100</v>
      </c>
      <c r="AC419" s="878">
        <f t="shared" si="12"/>
        <v>0.97028388896387274</v>
      </c>
      <c r="AE419" s="2">
        <f>+Help_FC!$G419*Help_FC!Y419</f>
        <v>341.78438661710038</v>
      </c>
      <c r="AF419" s="2">
        <f>+Help_FC!$G419*Help_FC!Z419</f>
        <v>152.93680297397771</v>
      </c>
      <c r="AG419" s="2">
        <f>+Help_FC!$G419*Help_FC!AA419</f>
        <v>0</v>
      </c>
      <c r="AH419" s="2">
        <f>+Help_FC!$G419*Help_FC!AB419</f>
        <v>147.17472118959108</v>
      </c>
      <c r="AI419" s="2">
        <f>+Help_FC!$G419*Help_FC!AC419</f>
        <v>111.37546468401487</v>
      </c>
      <c r="AJ419" s="2">
        <f>+Help_FC!$G419*Help_FC!AD419</f>
        <v>34.20074349442379</v>
      </c>
      <c r="AK419" s="2">
        <f>+Help_FC!$G419*Help_FC!AE419</f>
        <v>24.646840148698885</v>
      </c>
      <c r="AL419" s="2">
        <f>+Help_FC!$G419*Help_FC!AF419</f>
        <v>22.118959107806692</v>
      </c>
      <c r="AM419" s="2">
        <f>+Help_FC!$G419*Help_FC!AG419</f>
        <v>6.914498141263941</v>
      </c>
      <c r="AN419" s="2">
        <f>+Help_FC!$G419*Help_FC!AH419</f>
        <v>81.263940520446099</v>
      </c>
      <c r="AO419" s="2">
        <f>+Help_FC!$G419*Help_FC!AI419</f>
        <v>116.61710037174721</v>
      </c>
      <c r="AP419" s="2">
        <f>+Help_FC!$G419*Help_FC!AJ419</f>
        <v>14.002266709321457</v>
      </c>
      <c r="AQ419" s="2">
        <f>+Help_FC!$G419*Help_FC!AK419</f>
        <v>274.53531598513013</v>
      </c>
      <c r="AR419" s="1478">
        <f>+Help_FC!$G419*Help_FC!AL419</f>
        <v>26.765799256505577</v>
      </c>
      <c r="AS419" s="1478">
        <f>+Help_FC!$G419*Help_FC!AM419</f>
        <v>16.728624535315987</v>
      </c>
      <c r="AT419" s="2">
        <f>+Help_FC!$G419*Help_FC!AN419</f>
        <v>87.434944237918216</v>
      </c>
      <c r="AV419" s="5">
        <v>1</v>
      </c>
    </row>
    <row r="420" spans="1:48" x14ac:dyDescent="0.2">
      <c r="A420" s="1">
        <v>45344</v>
      </c>
      <c r="B420" s="2">
        <f>+Help_FC!$G420*Help_FC!I420</f>
        <v>753.27137546468407</v>
      </c>
      <c r="C420" s="2">
        <f>+Help_FC!$G420*Help_FC!J420</f>
        <v>494.72118959107809</v>
      </c>
      <c r="D420" s="2">
        <f>+Help_FC!$G420*Help_FC!K420</f>
        <v>63.3457249070632</v>
      </c>
      <c r="E420" s="2">
        <f>+Help_FC!$G420*Help_FC!L420</f>
        <v>83.828996282527882</v>
      </c>
      <c r="F420" s="2">
        <f>+Help_FC!$G420*Help_FC!M420</f>
        <v>328.51301115241637</v>
      </c>
      <c r="G420" s="2">
        <f>+Help_FC!$G420*Help_FC!N420</f>
        <v>348.51301115241637</v>
      </c>
      <c r="H420" s="1478">
        <f>24*Help_FC!R420/Help_FC!$Q420</f>
        <v>304.72413793103448</v>
      </c>
      <c r="I420" s="1478">
        <f>24*Help_FC!S420/Help_FC!$Q420</f>
        <v>255.2061179901709</v>
      </c>
      <c r="J420" s="1478">
        <f>24*Help_FC!T420/Help_FC!$Q420</f>
        <v>14.068965517241379</v>
      </c>
      <c r="K420" s="1478">
        <f>24*Help_FC!U420/Help_FC!$Q420</f>
        <v>0</v>
      </c>
      <c r="L420" s="1478">
        <f>24*Help_FC!V420/Help_FC!$Q420</f>
        <v>3.103448275862069</v>
      </c>
      <c r="M420" s="1478">
        <f>24*Help_FC!W420/Help_FC!$Q420</f>
        <v>558.2539712931034</v>
      </c>
      <c r="N420" s="2">
        <f>100*Help_FC!H420</f>
        <v>100</v>
      </c>
      <c r="O420" s="2">
        <f t="shared" si="14"/>
        <v>730.88707963103923</v>
      </c>
      <c r="P420" s="2">
        <f t="shared" si="14"/>
        <v>480.01999978926466</v>
      </c>
      <c r="Q420" s="2">
        <f t="shared" si="14"/>
        <v>61.463336312060939</v>
      </c>
      <c r="R420" s="2">
        <f t="shared" si="14"/>
        <v>81.337924520949187</v>
      </c>
      <c r="S420" s="2">
        <f t="shared" si="14"/>
        <v>318.75088203619867</v>
      </c>
      <c r="T420" s="2">
        <f t="shared" si="14"/>
        <v>338.1565598154761</v>
      </c>
      <c r="U420" s="1478">
        <f t="shared" si="13"/>
        <v>295.66892161288769</v>
      </c>
      <c r="V420" s="1478">
        <f t="shared" si="13"/>
        <v>247.62238465087597</v>
      </c>
      <c r="W420" s="1478">
        <f t="shared" si="13"/>
        <v>13.650890575767589</v>
      </c>
      <c r="X420" s="1478">
        <f t="shared" si="13"/>
        <v>0</v>
      </c>
      <c r="Y420" s="1478">
        <f t="shared" si="13"/>
        <v>3.0112258623016741</v>
      </c>
      <c r="Z420" s="1478">
        <f t="shared" si="13"/>
        <v>541.66483429579853</v>
      </c>
      <c r="AA420" s="2">
        <f t="shared" si="15"/>
        <v>100</v>
      </c>
      <c r="AC420" s="878">
        <f t="shared" si="12"/>
        <v>0.97028388896387274</v>
      </c>
      <c r="AE420" s="2">
        <f>+Help_FC!$G420*Help_FC!Y420</f>
        <v>341.78438661710038</v>
      </c>
      <c r="AF420" s="2">
        <f>+Help_FC!$G420*Help_FC!Z420</f>
        <v>152.93680297397771</v>
      </c>
      <c r="AG420" s="2">
        <f>+Help_FC!$G420*Help_FC!AA420</f>
        <v>0</v>
      </c>
      <c r="AH420" s="2">
        <f>+Help_FC!$G420*Help_FC!AB420</f>
        <v>147.17472118959108</v>
      </c>
      <c r="AI420" s="2">
        <f>+Help_FC!$G420*Help_FC!AC420</f>
        <v>111.37546468401487</v>
      </c>
      <c r="AJ420" s="2">
        <f>+Help_FC!$G420*Help_FC!AD420</f>
        <v>34.20074349442379</v>
      </c>
      <c r="AK420" s="2">
        <f>+Help_FC!$G420*Help_FC!AE420</f>
        <v>24.646840148698885</v>
      </c>
      <c r="AL420" s="2">
        <f>+Help_FC!$G420*Help_FC!AF420</f>
        <v>22.118959107806692</v>
      </c>
      <c r="AM420" s="2">
        <f>+Help_FC!$G420*Help_FC!AG420</f>
        <v>6.914498141263941</v>
      </c>
      <c r="AN420" s="2">
        <f>+Help_FC!$G420*Help_FC!AH420</f>
        <v>81.263940520446099</v>
      </c>
      <c r="AO420" s="2">
        <f>+Help_FC!$G420*Help_FC!AI420</f>
        <v>116.61710037174721</v>
      </c>
      <c r="AP420" s="2">
        <f>+Help_FC!$G420*Help_FC!AJ420</f>
        <v>14.002266709321457</v>
      </c>
      <c r="AQ420" s="2">
        <f>+Help_FC!$G420*Help_FC!AK420</f>
        <v>274.53531598513013</v>
      </c>
      <c r="AR420" s="1478">
        <f>+Help_FC!$G420*Help_FC!AL420</f>
        <v>26.765799256505577</v>
      </c>
      <c r="AS420" s="1478">
        <f>+Help_FC!$G420*Help_FC!AM420</f>
        <v>16.728624535315987</v>
      </c>
      <c r="AT420" s="2">
        <f>+Help_FC!$G420*Help_FC!AN420</f>
        <v>87.434944237918216</v>
      </c>
      <c r="AV420" s="5">
        <v>1</v>
      </c>
    </row>
    <row r="421" spans="1:48" x14ac:dyDescent="0.2">
      <c r="A421" s="1">
        <v>45345</v>
      </c>
      <c r="B421" s="2">
        <f>+Help_FC!$G421*Help_FC!I421</f>
        <v>753.27137546468407</v>
      </c>
      <c r="C421" s="2">
        <f>+Help_FC!$G421*Help_FC!J421</f>
        <v>494.72118959107809</v>
      </c>
      <c r="D421" s="2">
        <f>+Help_FC!$G421*Help_FC!K421</f>
        <v>63.3457249070632</v>
      </c>
      <c r="E421" s="2">
        <f>+Help_FC!$G421*Help_FC!L421</f>
        <v>83.828996282527882</v>
      </c>
      <c r="F421" s="2">
        <f>+Help_FC!$G421*Help_FC!M421</f>
        <v>328.51301115241637</v>
      </c>
      <c r="G421" s="2">
        <f>+Help_FC!$G421*Help_FC!N421</f>
        <v>348.51301115241637</v>
      </c>
      <c r="H421" s="1478">
        <f>24*Help_FC!R421/Help_FC!$Q421</f>
        <v>304.72413793103448</v>
      </c>
      <c r="I421" s="1478">
        <f>24*Help_FC!S421/Help_FC!$Q421</f>
        <v>255.2061179901709</v>
      </c>
      <c r="J421" s="1478">
        <f>24*Help_FC!T421/Help_FC!$Q421</f>
        <v>14.068965517241379</v>
      </c>
      <c r="K421" s="1478">
        <f>24*Help_FC!U421/Help_FC!$Q421</f>
        <v>0</v>
      </c>
      <c r="L421" s="1478">
        <f>24*Help_FC!V421/Help_FC!$Q421</f>
        <v>3.103448275862069</v>
      </c>
      <c r="M421" s="1478">
        <f>24*Help_FC!W421/Help_FC!$Q421</f>
        <v>558.2539712931034</v>
      </c>
      <c r="N421" s="2">
        <f>100*Help_FC!H421</f>
        <v>100</v>
      </c>
      <c r="O421" s="2">
        <f t="shared" si="14"/>
        <v>730.88707963103923</v>
      </c>
      <c r="P421" s="2">
        <f t="shared" si="14"/>
        <v>480.01999978926466</v>
      </c>
      <c r="Q421" s="2">
        <f t="shared" si="14"/>
        <v>61.463336312060939</v>
      </c>
      <c r="R421" s="2">
        <f t="shared" si="14"/>
        <v>81.337924520949187</v>
      </c>
      <c r="S421" s="2">
        <f t="shared" si="14"/>
        <v>318.75088203619867</v>
      </c>
      <c r="T421" s="2">
        <f t="shared" si="14"/>
        <v>338.1565598154761</v>
      </c>
      <c r="U421" s="1478">
        <f t="shared" si="13"/>
        <v>295.66892161288769</v>
      </c>
      <c r="V421" s="1478">
        <f t="shared" si="13"/>
        <v>247.62238465087597</v>
      </c>
      <c r="W421" s="1478">
        <f t="shared" si="13"/>
        <v>13.650890575767589</v>
      </c>
      <c r="X421" s="1478">
        <f t="shared" si="13"/>
        <v>0</v>
      </c>
      <c r="Y421" s="1478">
        <f t="shared" si="13"/>
        <v>3.0112258623016741</v>
      </c>
      <c r="Z421" s="1478">
        <f t="shared" si="13"/>
        <v>541.66483429579853</v>
      </c>
      <c r="AA421" s="2">
        <f t="shared" si="15"/>
        <v>100</v>
      </c>
      <c r="AC421" s="878">
        <f t="shared" si="12"/>
        <v>0.97028388896387274</v>
      </c>
      <c r="AE421" s="2">
        <f>+Help_FC!$G421*Help_FC!Y421</f>
        <v>341.78438661710038</v>
      </c>
      <c r="AF421" s="2">
        <f>+Help_FC!$G421*Help_FC!Z421</f>
        <v>152.93680297397771</v>
      </c>
      <c r="AG421" s="2">
        <f>+Help_FC!$G421*Help_FC!AA421</f>
        <v>0</v>
      </c>
      <c r="AH421" s="2">
        <f>+Help_FC!$G421*Help_FC!AB421</f>
        <v>147.17472118959108</v>
      </c>
      <c r="AI421" s="2">
        <f>+Help_FC!$G421*Help_FC!AC421</f>
        <v>111.37546468401487</v>
      </c>
      <c r="AJ421" s="2">
        <f>+Help_FC!$G421*Help_FC!AD421</f>
        <v>34.20074349442379</v>
      </c>
      <c r="AK421" s="2">
        <f>+Help_FC!$G421*Help_FC!AE421</f>
        <v>24.646840148698885</v>
      </c>
      <c r="AL421" s="2">
        <f>+Help_FC!$G421*Help_FC!AF421</f>
        <v>22.118959107806692</v>
      </c>
      <c r="AM421" s="2">
        <f>+Help_FC!$G421*Help_FC!AG421</f>
        <v>6.914498141263941</v>
      </c>
      <c r="AN421" s="2">
        <f>+Help_FC!$G421*Help_FC!AH421</f>
        <v>81.263940520446099</v>
      </c>
      <c r="AO421" s="2">
        <f>+Help_FC!$G421*Help_FC!AI421</f>
        <v>116.61710037174721</v>
      </c>
      <c r="AP421" s="2">
        <f>+Help_FC!$G421*Help_FC!AJ421</f>
        <v>14.002266709321457</v>
      </c>
      <c r="AQ421" s="2">
        <f>+Help_FC!$G421*Help_FC!AK421</f>
        <v>274.53531598513013</v>
      </c>
      <c r="AR421" s="1478">
        <f>+Help_FC!$G421*Help_FC!AL421</f>
        <v>26.765799256505577</v>
      </c>
      <c r="AS421" s="1478">
        <f>+Help_FC!$G421*Help_FC!AM421</f>
        <v>16.728624535315987</v>
      </c>
      <c r="AT421" s="2">
        <f>+Help_FC!$G421*Help_FC!AN421</f>
        <v>87.434944237918216</v>
      </c>
      <c r="AV421" s="5">
        <v>1</v>
      </c>
    </row>
    <row r="422" spans="1:48" x14ac:dyDescent="0.2">
      <c r="A422" s="1">
        <v>45346</v>
      </c>
      <c r="B422" s="2">
        <f>+Help_FC!$G422*Help_FC!I422</f>
        <v>753.27137546468407</v>
      </c>
      <c r="C422" s="2">
        <f>+Help_FC!$G422*Help_FC!J422</f>
        <v>494.72118959107809</v>
      </c>
      <c r="D422" s="2">
        <f>+Help_FC!$G422*Help_FC!K422</f>
        <v>63.3457249070632</v>
      </c>
      <c r="E422" s="2">
        <f>+Help_FC!$G422*Help_FC!L422</f>
        <v>83.828996282527882</v>
      </c>
      <c r="F422" s="2">
        <f>+Help_FC!$G422*Help_FC!M422</f>
        <v>328.51301115241637</v>
      </c>
      <c r="G422" s="2">
        <f>+Help_FC!$G422*Help_FC!N422</f>
        <v>348.51301115241637</v>
      </c>
      <c r="H422" s="1478">
        <f>24*Help_FC!R422/Help_FC!$Q422</f>
        <v>304.72413793103448</v>
      </c>
      <c r="I422" s="1478">
        <f>24*Help_FC!S422/Help_FC!$Q422</f>
        <v>255.2061179901709</v>
      </c>
      <c r="J422" s="1478">
        <f>24*Help_FC!T422/Help_FC!$Q422</f>
        <v>14.068965517241379</v>
      </c>
      <c r="K422" s="1478">
        <f>24*Help_FC!U422/Help_FC!$Q422</f>
        <v>0</v>
      </c>
      <c r="L422" s="1478">
        <f>24*Help_FC!V422/Help_FC!$Q422</f>
        <v>3.103448275862069</v>
      </c>
      <c r="M422" s="1478">
        <f>24*Help_FC!W422/Help_FC!$Q422</f>
        <v>558.2539712931034</v>
      </c>
      <c r="N422" s="2">
        <f>100*Help_FC!H422</f>
        <v>100</v>
      </c>
      <c r="O422" s="2">
        <f t="shared" si="14"/>
        <v>730.88707963103923</v>
      </c>
      <c r="P422" s="2">
        <f t="shared" si="14"/>
        <v>480.01999978926466</v>
      </c>
      <c r="Q422" s="2">
        <f t="shared" si="14"/>
        <v>61.463336312060939</v>
      </c>
      <c r="R422" s="2">
        <f t="shared" si="14"/>
        <v>81.337924520949187</v>
      </c>
      <c r="S422" s="2">
        <f t="shared" si="14"/>
        <v>318.75088203619867</v>
      </c>
      <c r="T422" s="2">
        <f t="shared" si="14"/>
        <v>338.1565598154761</v>
      </c>
      <c r="U422" s="1478">
        <f t="shared" si="13"/>
        <v>295.66892161288769</v>
      </c>
      <c r="V422" s="1478">
        <f t="shared" si="13"/>
        <v>247.62238465087597</v>
      </c>
      <c r="W422" s="1478">
        <f t="shared" si="13"/>
        <v>13.650890575767589</v>
      </c>
      <c r="X422" s="1478">
        <f t="shared" si="13"/>
        <v>0</v>
      </c>
      <c r="Y422" s="1478">
        <f t="shared" si="13"/>
        <v>3.0112258623016741</v>
      </c>
      <c r="Z422" s="1478">
        <f t="shared" si="13"/>
        <v>541.66483429579853</v>
      </c>
      <c r="AA422" s="2">
        <f t="shared" si="15"/>
        <v>100</v>
      </c>
      <c r="AC422" s="878">
        <f t="shared" si="12"/>
        <v>0.97028388896387274</v>
      </c>
      <c r="AE422" s="2">
        <f>+Help_FC!$G422*Help_FC!Y422</f>
        <v>341.78438661710038</v>
      </c>
      <c r="AF422" s="2">
        <f>+Help_FC!$G422*Help_FC!Z422</f>
        <v>152.93680297397771</v>
      </c>
      <c r="AG422" s="2">
        <f>+Help_FC!$G422*Help_FC!AA422</f>
        <v>0</v>
      </c>
      <c r="AH422" s="2">
        <f>+Help_FC!$G422*Help_FC!AB422</f>
        <v>147.17472118959108</v>
      </c>
      <c r="AI422" s="2">
        <f>+Help_FC!$G422*Help_FC!AC422</f>
        <v>111.37546468401487</v>
      </c>
      <c r="AJ422" s="2">
        <f>+Help_FC!$G422*Help_FC!AD422</f>
        <v>34.20074349442379</v>
      </c>
      <c r="AK422" s="2">
        <f>+Help_FC!$G422*Help_FC!AE422</f>
        <v>24.646840148698885</v>
      </c>
      <c r="AL422" s="2">
        <f>+Help_FC!$G422*Help_FC!AF422</f>
        <v>22.118959107806692</v>
      </c>
      <c r="AM422" s="2">
        <f>+Help_FC!$G422*Help_FC!AG422</f>
        <v>6.914498141263941</v>
      </c>
      <c r="AN422" s="2">
        <f>+Help_FC!$G422*Help_FC!AH422</f>
        <v>81.263940520446099</v>
      </c>
      <c r="AO422" s="2">
        <f>+Help_FC!$G422*Help_FC!AI422</f>
        <v>116.61710037174721</v>
      </c>
      <c r="AP422" s="2">
        <f>+Help_FC!$G422*Help_FC!AJ422</f>
        <v>14.002266709321457</v>
      </c>
      <c r="AQ422" s="2">
        <f>+Help_FC!$G422*Help_FC!AK422</f>
        <v>274.53531598513013</v>
      </c>
      <c r="AR422" s="1478">
        <f>+Help_FC!$G422*Help_FC!AL422</f>
        <v>26.765799256505577</v>
      </c>
      <c r="AS422" s="1478">
        <f>+Help_FC!$G422*Help_FC!AM422</f>
        <v>16.728624535315987</v>
      </c>
      <c r="AT422" s="2">
        <f>+Help_FC!$G422*Help_FC!AN422</f>
        <v>87.434944237918216</v>
      </c>
      <c r="AV422" s="5">
        <v>1</v>
      </c>
    </row>
    <row r="423" spans="1:48" x14ac:dyDescent="0.2">
      <c r="A423" s="1">
        <v>45347</v>
      </c>
      <c r="B423" s="2">
        <f>+Help_FC!$G423*Help_FC!I423</f>
        <v>753.27137546468407</v>
      </c>
      <c r="C423" s="2">
        <f>+Help_FC!$G423*Help_FC!J423</f>
        <v>494.72118959107809</v>
      </c>
      <c r="D423" s="2">
        <f>+Help_FC!$G423*Help_FC!K423</f>
        <v>63.3457249070632</v>
      </c>
      <c r="E423" s="2">
        <f>+Help_FC!$G423*Help_FC!L423</f>
        <v>83.828996282527882</v>
      </c>
      <c r="F423" s="2">
        <f>+Help_FC!$G423*Help_FC!M423</f>
        <v>328.51301115241637</v>
      </c>
      <c r="G423" s="2">
        <f>+Help_FC!$G423*Help_FC!N423</f>
        <v>348.51301115241637</v>
      </c>
      <c r="H423" s="1478">
        <f>24*Help_FC!R423/Help_FC!$Q423</f>
        <v>304.72413793103448</v>
      </c>
      <c r="I423" s="1478">
        <f>24*Help_FC!S423/Help_FC!$Q423</f>
        <v>255.2061179901709</v>
      </c>
      <c r="J423" s="1478">
        <f>24*Help_FC!T423/Help_FC!$Q423</f>
        <v>14.068965517241379</v>
      </c>
      <c r="K423" s="1478">
        <f>24*Help_FC!U423/Help_FC!$Q423</f>
        <v>0</v>
      </c>
      <c r="L423" s="1478">
        <f>24*Help_FC!V423/Help_FC!$Q423</f>
        <v>3.103448275862069</v>
      </c>
      <c r="M423" s="1478">
        <f>24*Help_FC!W423/Help_FC!$Q423</f>
        <v>558.2539712931034</v>
      </c>
      <c r="N423" s="2">
        <f>100*Help_FC!H423</f>
        <v>100</v>
      </c>
      <c r="O423" s="2">
        <f t="shared" si="14"/>
        <v>730.88707963103923</v>
      </c>
      <c r="P423" s="2">
        <f t="shared" si="14"/>
        <v>480.01999978926466</v>
      </c>
      <c r="Q423" s="2">
        <f t="shared" si="14"/>
        <v>61.463336312060939</v>
      </c>
      <c r="R423" s="2">
        <f t="shared" si="14"/>
        <v>81.337924520949187</v>
      </c>
      <c r="S423" s="2">
        <f t="shared" si="14"/>
        <v>318.75088203619867</v>
      </c>
      <c r="T423" s="2">
        <f t="shared" si="14"/>
        <v>338.1565598154761</v>
      </c>
      <c r="U423" s="1478">
        <f t="shared" si="13"/>
        <v>295.66892161288769</v>
      </c>
      <c r="V423" s="1478">
        <f t="shared" si="13"/>
        <v>247.62238465087597</v>
      </c>
      <c r="W423" s="1478">
        <f t="shared" si="13"/>
        <v>13.650890575767589</v>
      </c>
      <c r="X423" s="1478">
        <f t="shared" si="13"/>
        <v>0</v>
      </c>
      <c r="Y423" s="1478">
        <f t="shared" si="13"/>
        <v>3.0112258623016741</v>
      </c>
      <c r="Z423" s="1478">
        <f t="shared" si="13"/>
        <v>541.66483429579853</v>
      </c>
      <c r="AA423" s="2">
        <f t="shared" si="15"/>
        <v>100</v>
      </c>
      <c r="AC423" s="878">
        <f t="shared" si="12"/>
        <v>0.97028388896387274</v>
      </c>
      <c r="AE423" s="2">
        <f>+Help_FC!$G423*Help_FC!Y423</f>
        <v>341.78438661710038</v>
      </c>
      <c r="AF423" s="2">
        <f>+Help_FC!$G423*Help_FC!Z423</f>
        <v>152.93680297397771</v>
      </c>
      <c r="AG423" s="2">
        <f>+Help_FC!$G423*Help_FC!AA423</f>
        <v>0</v>
      </c>
      <c r="AH423" s="2">
        <f>+Help_FC!$G423*Help_FC!AB423</f>
        <v>147.17472118959108</v>
      </c>
      <c r="AI423" s="2">
        <f>+Help_FC!$G423*Help_FC!AC423</f>
        <v>111.37546468401487</v>
      </c>
      <c r="AJ423" s="2">
        <f>+Help_FC!$G423*Help_FC!AD423</f>
        <v>34.20074349442379</v>
      </c>
      <c r="AK423" s="2">
        <f>+Help_FC!$G423*Help_FC!AE423</f>
        <v>24.646840148698885</v>
      </c>
      <c r="AL423" s="2">
        <f>+Help_FC!$G423*Help_FC!AF423</f>
        <v>22.118959107806692</v>
      </c>
      <c r="AM423" s="2">
        <f>+Help_FC!$G423*Help_FC!AG423</f>
        <v>6.914498141263941</v>
      </c>
      <c r="AN423" s="2">
        <f>+Help_FC!$G423*Help_FC!AH423</f>
        <v>81.263940520446099</v>
      </c>
      <c r="AO423" s="2">
        <f>+Help_FC!$G423*Help_FC!AI423</f>
        <v>116.61710037174721</v>
      </c>
      <c r="AP423" s="2">
        <f>+Help_FC!$G423*Help_FC!AJ423</f>
        <v>14.002266709321457</v>
      </c>
      <c r="AQ423" s="2">
        <f>+Help_FC!$G423*Help_FC!AK423</f>
        <v>274.53531598513013</v>
      </c>
      <c r="AR423" s="1478">
        <f>+Help_FC!$G423*Help_FC!AL423</f>
        <v>26.765799256505577</v>
      </c>
      <c r="AS423" s="1478">
        <f>+Help_FC!$G423*Help_FC!AM423</f>
        <v>16.728624535315987</v>
      </c>
      <c r="AT423" s="2">
        <f>+Help_FC!$G423*Help_FC!AN423</f>
        <v>87.434944237918216</v>
      </c>
      <c r="AV423" s="5">
        <v>1</v>
      </c>
    </row>
    <row r="424" spans="1:48" x14ac:dyDescent="0.2">
      <c r="A424" s="1">
        <v>45348</v>
      </c>
      <c r="B424" s="2">
        <f>+Help_FC!$G424*Help_FC!I424</f>
        <v>690.49876084262689</v>
      </c>
      <c r="C424" s="2">
        <f>+Help_FC!$G424*Help_FC!J424</f>
        <v>453.49442379182153</v>
      </c>
      <c r="D424" s="2">
        <f>+Help_FC!$G424*Help_FC!K424</f>
        <v>58.066914498141259</v>
      </c>
      <c r="E424" s="2">
        <f>+Help_FC!$G424*Help_FC!L424</f>
        <v>76.843246592317215</v>
      </c>
      <c r="F424" s="2">
        <f>+Help_FC!$G424*Help_FC!M424</f>
        <v>301.13692688971497</v>
      </c>
      <c r="G424" s="2">
        <f>+Help_FC!$G424*Help_FC!N424</f>
        <v>319.47026022304829</v>
      </c>
      <c r="H424" s="1478">
        <f>24*Help_FC!R424/Help_FC!$Q424</f>
        <v>304.72413793103448</v>
      </c>
      <c r="I424" s="1478">
        <f>24*Help_FC!S424/Help_FC!$Q424</f>
        <v>255.2061179901709</v>
      </c>
      <c r="J424" s="1478">
        <f>24*Help_FC!T424/Help_FC!$Q424</f>
        <v>14.068965517241379</v>
      </c>
      <c r="K424" s="1478">
        <f>24*Help_FC!U424/Help_FC!$Q424</f>
        <v>0</v>
      </c>
      <c r="L424" s="1478">
        <f>24*Help_FC!V424/Help_FC!$Q424</f>
        <v>3.103448275862069</v>
      </c>
      <c r="M424" s="1478">
        <f>24*Help_FC!W424/Help_FC!$Q424</f>
        <v>558.2539712931034</v>
      </c>
      <c r="N424" s="2">
        <f>100*Help_FC!H424</f>
        <v>91.666666666666657</v>
      </c>
      <c r="O424" s="2">
        <f t="shared" si="14"/>
        <v>669.97982299511909</v>
      </c>
      <c r="P424" s="2">
        <f t="shared" si="14"/>
        <v>440.0183331401592</v>
      </c>
      <c r="Q424" s="2">
        <f t="shared" si="14"/>
        <v>56.341391619389185</v>
      </c>
      <c r="R424" s="2">
        <f t="shared" si="14"/>
        <v>74.559764144203413</v>
      </c>
      <c r="S424" s="2">
        <f t="shared" si="14"/>
        <v>292.18830853318207</v>
      </c>
      <c r="T424" s="2">
        <f t="shared" si="14"/>
        <v>309.97684649751972</v>
      </c>
      <c r="U424" s="1478">
        <f t="shared" si="13"/>
        <v>295.66892161288769</v>
      </c>
      <c r="V424" s="1478">
        <f t="shared" si="13"/>
        <v>247.62238465087597</v>
      </c>
      <c r="W424" s="1478">
        <f t="shared" si="13"/>
        <v>13.650890575767589</v>
      </c>
      <c r="X424" s="1478">
        <f t="shared" si="13"/>
        <v>0</v>
      </c>
      <c r="Y424" s="1478">
        <f t="shared" si="13"/>
        <v>3.0112258623016741</v>
      </c>
      <c r="Z424" s="1478">
        <f t="shared" si="13"/>
        <v>541.66483429579853</v>
      </c>
      <c r="AA424" s="2">
        <f t="shared" si="15"/>
        <v>91.666666666666657</v>
      </c>
      <c r="AC424" s="878">
        <f t="shared" si="12"/>
        <v>0.97028388896387274</v>
      </c>
      <c r="AE424" s="2">
        <f>+Help_FC!$G424*Help_FC!Y424</f>
        <v>313.30235439900866</v>
      </c>
      <c r="AF424" s="2">
        <f>+Help_FC!$G424*Help_FC!Z424</f>
        <v>140.19206939281287</v>
      </c>
      <c r="AG424" s="2">
        <f>+Help_FC!$G424*Help_FC!AA424</f>
        <v>0</v>
      </c>
      <c r="AH424" s="2">
        <f>+Help_FC!$G424*Help_FC!AB424</f>
        <v>134.91016109045847</v>
      </c>
      <c r="AI424" s="2">
        <f>+Help_FC!$G424*Help_FC!AC424</f>
        <v>102.09417596034696</v>
      </c>
      <c r="AJ424" s="2">
        <f>+Help_FC!$G424*Help_FC!AD424</f>
        <v>31.35068153655514</v>
      </c>
      <c r="AK424" s="2">
        <f>+Help_FC!$G424*Help_FC!AE424</f>
        <v>22.592936802973977</v>
      </c>
      <c r="AL424" s="2">
        <f>+Help_FC!$G424*Help_FC!AF424</f>
        <v>20.275712515489467</v>
      </c>
      <c r="AM424" s="2">
        <f>+Help_FC!$G424*Help_FC!AG424</f>
        <v>6.3382899628252778</v>
      </c>
      <c r="AN424" s="2">
        <f>+Help_FC!$G424*Help_FC!AH424</f>
        <v>74.491945477075575</v>
      </c>
      <c r="AO424" s="2">
        <f>+Help_FC!$G424*Help_FC!AI424</f>
        <v>106.89900867410159</v>
      </c>
      <c r="AP424" s="2">
        <f>+Help_FC!$G424*Help_FC!AJ424</f>
        <v>12.835411150211334</v>
      </c>
      <c r="AQ424" s="2">
        <f>+Help_FC!$G424*Help_FC!AK424</f>
        <v>251.65737298636924</v>
      </c>
      <c r="AR424" s="1478">
        <f>+Help_FC!$G424*Help_FC!AL424</f>
        <v>24.535315985130108</v>
      </c>
      <c r="AS424" s="1478">
        <f>+Help_FC!$G424*Help_FC!AM424</f>
        <v>15.334572490706318</v>
      </c>
      <c r="AT424" s="2">
        <f>+Help_FC!$G424*Help_FC!AN424</f>
        <v>80.14869888475836</v>
      </c>
      <c r="AV424" s="5">
        <v>1</v>
      </c>
    </row>
    <row r="425" spans="1:48" x14ac:dyDescent="0.2">
      <c r="A425" s="1">
        <v>45349</v>
      </c>
      <c r="B425" s="2">
        <f>+Help_FC!$G425*Help_FC!I425</f>
        <v>0</v>
      </c>
      <c r="C425" s="2">
        <f>+Help_FC!$G425*Help_FC!J425</f>
        <v>0</v>
      </c>
      <c r="D425" s="2">
        <f>+Help_FC!$G425*Help_FC!K425</f>
        <v>0</v>
      </c>
      <c r="E425" s="2">
        <f>+Help_FC!$G425*Help_FC!L425</f>
        <v>0</v>
      </c>
      <c r="F425" s="2">
        <f>+Help_FC!$G425*Help_FC!M425</f>
        <v>0</v>
      </c>
      <c r="G425" s="2">
        <f>+Help_FC!$G425*Help_FC!N425</f>
        <v>0</v>
      </c>
      <c r="H425" s="1478">
        <f>24*Help_FC!R425/Help_FC!$Q425</f>
        <v>304.72413793103448</v>
      </c>
      <c r="I425" s="1478">
        <f>24*Help_FC!S425/Help_FC!$Q425</f>
        <v>255.2061179901709</v>
      </c>
      <c r="J425" s="1478">
        <f>24*Help_FC!T425/Help_FC!$Q425</f>
        <v>14.068965517241379</v>
      </c>
      <c r="K425" s="1478">
        <f>24*Help_FC!U425/Help_FC!$Q425</f>
        <v>0</v>
      </c>
      <c r="L425" s="1478">
        <f>24*Help_FC!V425/Help_FC!$Q425</f>
        <v>3.103448275862069</v>
      </c>
      <c r="M425" s="1478">
        <f>24*Help_FC!W425/Help_FC!$Q425</f>
        <v>558.2539712931034</v>
      </c>
      <c r="N425" s="2">
        <f>100*Help_FC!H425</f>
        <v>0</v>
      </c>
      <c r="O425" s="2">
        <f t="shared" si="14"/>
        <v>0</v>
      </c>
      <c r="P425" s="2">
        <f t="shared" si="14"/>
        <v>0</v>
      </c>
      <c r="Q425" s="2">
        <f t="shared" si="14"/>
        <v>0</v>
      </c>
      <c r="R425" s="2">
        <f t="shared" si="14"/>
        <v>0</v>
      </c>
      <c r="S425" s="2">
        <f t="shared" si="14"/>
        <v>0</v>
      </c>
      <c r="T425" s="2">
        <f t="shared" si="14"/>
        <v>0</v>
      </c>
      <c r="U425" s="1478">
        <f t="shared" si="13"/>
        <v>295.66892161288769</v>
      </c>
      <c r="V425" s="1478">
        <f t="shared" si="13"/>
        <v>247.62238465087597</v>
      </c>
      <c r="W425" s="1478">
        <f t="shared" si="13"/>
        <v>13.650890575767589</v>
      </c>
      <c r="X425" s="1478">
        <f t="shared" si="13"/>
        <v>0</v>
      </c>
      <c r="Y425" s="1478">
        <f t="shared" si="13"/>
        <v>3.0112258623016741</v>
      </c>
      <c r="Z425" s="1478">
        <f t="shared" si="13"/>
        <v>541.66483429579853</v>
      </c>
      <c r="AA425" s="2">
        <f t="shared" si="15"/>
        <v>0</v>
      </c>
      <c r="AC425" s="878">
        <f t="shared" si="12"/>
        <v>0.97028388896387274</v>
      </c>
      <c r="AE425" s="2">
        <f>+Help_FC!$G425*Help_FC!Y425</f>
        <v>0</v>
      </c>
      <c r="AF425" s="2">
        <f>+Help_FC!$G425*Help_FC!Z425</f>
        <v>0</v>
      </c>
      <c r="AG425" s="2">
        <f>+Help_FC!$G425*Help_FC!AA425</f>
        <v>0</v>
      </c>
      <c r="AH425" s="2">
        <f>+Help_FC!$G425*Help_FC!AB425</f>
        <v>0</v>
      </c>
      <c r="AI425" s="2">
        <f>+Help_FC!$G425*Help_FC!AC425</f>
        <v>0</v>
      </c>
      <c r="AJ425" s="2">
        <f>+Help_FC!$G425*Help_FC!AD425</f>
        <v>0</v>
      </c>
      <c r="AK425" s="2">
        <f>+Help_FC!$G425*Help_FC!AE425</f>
        <v>0</v>
      </c>
      <c r="AL425" s="2">
        <f>+Help_FC!$G425*Help_FC!AF425</f>
        <v>0</v>
      </c>
      <c r="AM425" s="2">
        <f>+Help_FC!$G425*Help_FC!AG425</f>
        <v>0</v>
      </c>
      <c r="AN425" s="2">
        <f>+Help_FC!$G425*Help_FC!AH425</f>
        <v>0</v>
      </c>
      <c r="AO425" s="2">
        <f>+Help_FC!$G425*Help_FC!AI425</f>
        <v>0</v>
      </c>
      <c r="AP425" s="2">
        <f>+Help_FC!$G425*Help_FC!AJ425</f>
        <v>0</v>
      </c>
      <c r="AQ425" s="2">
        <f>+Help_FC!$G425*Help_FC!AK425</f>
        <v>0</v>
      </c>
      <c r="AR425" s="1478">
        <f>+Help_FC!$G425*Help_FC!AL425</f>
        <v>0</v>
      </c>
      <c r="AS425" s="1478">
        <f>+Help_FC!$G425*Help_FC!AM425</f>
        <v>0</v>
      </c>
      <c r="AT425" s="2">
        <f>+Help_FC!$G425*Help_FC!AN425</f>
        <v>0</v>
      </c>
      <c r="AV425" s="5">
        <v>1</v>
      </c>
    </row>
    <row r="426" spans="1:48" x14ac:dyDescent="0.2">
      <c r="A426" s="1">
        <v>45350</v>
      </c>
      <c r="B426" s="2">
        <f>+Help_FC!$G426*Help_FC!I426</f>
        <v>364.08116480793058</v>
      </c>
      <c r="C426" s="2">
        <f>+Help_FC!$G426*Help_FC!J426</f>
        <v>239.11524163568771</v>
      </c>
      <c r="D426" s="2">
        <f>+Help_FC!$G426*Help_FC!K426</f>
        <v>30.61710037174721</v>
      </c>
      <c r="E426" s="2">
        <f>+Help_FC!$G426*Help_FC!L426</f>
        <v>40.517348203221808</v>
      </c>
      <c r="F426" s="2">
        <f>+Help_FC!$G426*Help_FC!M426</f>
        <v>158.7812887236679</v>
      </c>
      <c r="G426" s="2">
        <f>+Help_FC!$G426*Help_FC!N426</f>
        <v>168.44795539033456</v>
      </c>
      <c r="H426" s="1478">
        <f>24*Help_FC!R426/Help_FC!$Q426</f>
        <v>304.72413793103448</v>
      </c>
      <c r="I426" s="1478">
        <f>24*Help_FC!S426/Help_FC!$Q426</f>
        <v>255.2061179901709</v>
      </c>
      <c r="J426" s="1478">
        <f>24*Help_FC!T426/Help_FC!$Q426</f>
        <v>14.068965517241379</v>
      </c>
      <c r="K426" s="1478">
        <f>24*Help_FC!U426/Help_FC!$Q426</f>
        <v>0</v>
      </c>
      <c r="L426" s="1478">
        <f>24*Help_FC!V426/Help_FC!$Q426</f>
        <v>3.103448275862069</v>
      </c>
      <c r="M426" s="1478">
        <f>24*Help_FC!W426/Help_FC!$Q426</f>
        <v>558.2539712931034</v>
      </c>
      <c r="N426" s="2">
        <f>100*Help_FC!H426</f>
        <v>48.333333333333336</v>
      </c>
      <c r="O426" s="2">
        <f t="shared" si="14"/>
        <v>353.26208848833556</v>
      </c>
      <c r="P426" s="2">
        <f t="shared" si="14"/>
        <v>232.00966656481123</v>
      </c>
      <c r="Q426" s="2">
        <f t="shared" si="14"/>
        <v>29.707279217496115</v>
      </c>
      <c r="R426" s="2">
        <f t="shared" si="14"/>
        <v>39.313330185125437</v>
      </c>
      <c r="S426" s="2">
        <f t="shared" si="14"/>
        <v>154.06292631749599</v>
      </c>
      <c r="T426" s="2">
        <f t="shared" si="14"/>
        <v>163.44233724414676</v>
      </c>
      <c r="U426" s="1478">
        <f t="shared" si="13"/>
        <v>295.66892161288769</v>
      </c>
      <c r="V426" s="1478">
        <f t="shared" si="13"/>
        <v>247.62238465087597</v>
      </c>
      <c r="W426" s="1478">
        <f t="shared" si="13"/>
        <v>13.650890575767589</v>
      </c>
      <c r="X426" s="1478">
        <f t="shared" si="13"/>
        <v>0</v>
      </c>
      <c r="Y426" s="1478">
        <f t="shared" si="13"/>
        <v>3.0112258623016741</v>
      </c>
      <c r="Z426" s="1478">
        <f t="shared" si="13"/>
        <v>541.66483429579853</v>
      </c>
      <c r="AA426" s="2">
        <f t="shared" si="15"/>
        <v>48.333333333333336</v>
      </c>
      <c r="AC426" s="878">
        <f t="shared" si="12"/>
        <v>0.97028388896387274</v>
      </c>
      <c r="AE426" s="2">
        <f>+Help_FC!$G426*Help_FC!Y426</f>
        <v>165.19578686493182</v>
      </c>
      <c r="AF426" s="2">
        <f>+Help_FC!$G426*Help_FC!Z426</f>
        <v>73.919454770755877</v>
      </c>
      <c r="AG426" s="2">
        <f>+Help_FC!$G426*Help_FC!AA426</f>
        <v>0</v>
      </c>
      <c r="AH426" s="2">
        <f>+Help_FC!$G426*Help_FC!AB426</f>
        <v>71.134448574969014</v>
      </c>
      <c r="AI426" s="2">
        <f>+Help_FC!$G426*Help_FC!AC426</f>
        <v>53.831474597273846</v>
      </c>
      <c r="AJ426" s="2">
        <f>+Help_FC!$G426*Help_FC!AD426</f>
        <v>16.530359355638165</v>
      </c>
      <c r="AK426" s="2">
        <f>+Help_FC!$G426*Help_FC!AE426</f>
        <v>11.912639405204459</v>
      </c>
      <c r="AL426" s="2">
        <f>+Help_FC!$G426*Help_FC!AF426</f>
        <v>10.690830235439899</v>
      </c>
      <c r="AM426" s="2">
        <f>+Help_FC!$G426*Help_FC!AG426</f>
        <v>3.3420074349442377</v>
      </c>
      <c r="AN426" s="2">
        <f>+Help_FC!$G426*Help_FC!AH426</f>
        <v>39.277571251548942</v>
      </c>
      <c r="AO426" s="2">
        <f>+Help_FC!$G426*Help_FC!AI426</f>
        <v>56.364931846344476</v>
      </c>
      <c r="AP426" s="2">
        <f>+Help_FC!$G426*Help_FC!AJ426</f>
        <v>6.7677622428387032</v>
      </c>
      <c r="AQ426" s="2">
        <f>+Help_FC!$G426*Help_FC!AK426</f>
        <v>132.69206939281287</v>
      </c>
      <c r="AR426" s="1478">
        <f>+Help_FC!$G426*Help_FC!AL426</f>
        <v>12.936802973977693</v>
      </c>
      <c r="AS426" s="1478">
        <f>+Help_FC!$G426*Help_FC!AM426</f>
        <v>8.085501858736059</v>
      </c>
      <c r="AT426" s="2">
        <f>+Help_FC!$G426*Help_FC!AN426</f>
        <v>42.260223048327134</v>
      </c>
      <c r="AV426" s="5">
        <v>1</v>
      </c>
    </row>
    <row r="427" spans="1:48" x14ac:dyDescent="0.2">
      <c r="A427" s="1">
        <v>45351</v>
      </c>
      <c r="B427" s="2">
        <f>+Help_FC!$G427*Help_FC!I427</f>
        <v>753.27137546468407</v>
      </c>
      <c r="C427" s="2">
        <f>+Help_FC!$G427*Help_FC!J427</f>
        <v>494.72118959107809</v>
      </c>
      <c r="D427" s="2">
        <f>+Help_FC!$G427*Help_FC!K427</f>
        <v>63.3457249070632</v>
      </c>
      <c r="E427" s="2">
        <f>+Help_FC!$G427*Help_FC!L427</f>
        <v>83.828996282527882</v>
      </c>
      <c r="F427" s="2">
        <f>+Help_FC!$G427*Help_FC!M427</f>
        <v>328.51301115241637</v>
      </c>
      <c r="G427" s="2">
        <f>+Help_FC!$G427*Help_FC!N427</f>
        <v>348.51301115241637</v>
      </c>
      <c r="H427" s="1478">
        <f>24*Help_FC!R427/Help_FC!$Q427</f>
        <v>304.72413793103448</v>
      </c>
      <c r="I427" s="1478">
        <f>24*Help_FC!S427/Help_FC!$Q427</f>
        <v>255.2061179901709</v>
      </c>
      <c r="J427" s="1478">
        <f>24*Help_FC!T427/Help_FC!$Q427</f>
        <v>14.068965517241379</v>
      </c>
      <c r="K427" s="1478">
        <f>24*Help_FC!U427/Help_FC!$Q427</f>
        <v>0</v>
      </c>
      <c r="L427" s="1478">
        <f>24*Help_FC!V427/Help_FC!$Q427</f>
        <v>3.103448275862069</v>
      </c>
      <c r="M427" s="1478">
        <f>24*Help_FC!W427/Help_FC!$Q427</f>
        <v>558.2539712931034</v>
      </c>
      <c r="N427" s="2">
        <f>100*Help_FC!H427</f>
        <v>100</v>
      </c>
      <c r="O427" s="2">
        <f t="shared" si="14"/>
        <v>730.88707963103923</v>
      </c>
      <c r="P427" s="2">
        <f t="shared" si="14"/>
        <v>480.01999978926466</v>
      </c>
      <c r="Q427" s="2">
        <f t="shared" si="14"/>
        <v>61.463336312060939</v>
      </c>
      <c r="R427" s="2">
        <f t="shared" si="14"/>
        <v>81.337924520949187</v>
      </c>
      <c r="S427" s="2">
        <f t="shared" si="14"/>
        <v>318.75088203619867</v>
      </c>
      <c r="T427" s="2">
        <f t="shared" si="14"/>
        <v>338.1565598154761</v>
      </c>
      <c r="U427" s="1478">
        <f t="shared" si="13"/>
        <v>295.66892161288769</v>
      </c>
      <c r="V427" s="1478">
        <f t="shared" si="13"/>
        <v>247.62238465087597</v>
      </c>
      <c r="W427" s="1478">
        <f t="shared" si="13"/>
        <v>13.650890575767589</v>
      </c>
      <c r="X427" s="1478">
        <f t="shared" si="13"/>
        <v>0</v>
      </c>
      <c r="Y427" s="1478">
        <f t="shared" si="13"/>
        <v>3.0112258623016741</v>
      </c>
      <c r="Z427" s="1478">
        <f t="shared" si="13"/>
        <v>541.66483429579853</v>
      </c>
      <c r="AA427" s="2">
        <f t="shared" si="15"/>
        <v>100</v>
      </c>
      <c r="AC427" s="878">
        <f t="shared" si="12"/>
        <v>0.97028388896387274</v>
      </c>
      <c r="AE427" s="2">
        <f>+Help_FC!$G427*Help_FC!Y427</f>
        <v>341.78438661710038</v>
      </c>
      <c r="AF427" s="2">
        <f>+Help_FC!$G427*Help_FC!Z427</f>
        <v>152.93680297397771</v>
      </c>
      <c r="AG427" s="2">
        <f>+Help_FC!$G427*Help_FC!AA427</f>
        <v>0</v>
      </c>
      <c r="AH427" s="2">
        <f>+Help_FC!$G427*Help_FC!AB427</f>
        <v>147.17472118959108</v>
      </c>
      <c r="AI427" s="2">
        <f>+Help_FC!$G427*Help_FC!AC427</f>
        <v>111.37546468401487</v>
      </c>
      <c r="AJ427" s="2">
        <f>+Help_FC!$G427*Help_FC!AD427</f>
        <v>34.20074349442379</v>
      </c>
      <c r="AK427" s="2">
        <f>+Help_FC!$G427*Help_FC!AE427</f>
        <v>24.646840148698885</v>
      </c>
      <c r="AL427" s="2">
        <f>+Help_FC!$G427*Help_FC!AF427</f>
        <v>22.118959107806692</v>
      </c>
      <c r="AM427" s="2">
        <f>+Help_FC!$G427*Help_FC!AG427</f>
        <v>6.914498141263941</v>
      </c>
      <c r="AN427" s="2">
        <f>+Help_FC!$G427*Help_FC!AH427</f>
        <v>81.263940520446099</v>
      </c>
      <c r="AO427" s="2">
        <f>+Help_FC!$G427*Help_FC!AI427</f>
        <v>116.61710037174721</v>
      </c>
      <c r="AP427" s="2">
        <f>+Help_FC!$G427*Help_FC!AJ427</f>
        <v>14.002266709321457</v>
      </c>
      <c r="AQ427" s="2">
        <f>+Help_FC!$G427*Help_FC!AK427</f>
        <v>274.53531598513013</v>
      </c>
      <c r="AR427" s="1478">
        <f>+Help_FC!$G427*Help_FC!AL427</f>
        <v>26.765799256505577</v>
      </c>
      <c r="AS427" s="1478">
        <f>+Help_FC!$G427*Help_FC!AM427</f>
        <v>16.728624535315987</v>
      </c>
      <c r="AT427" s="2">
        <f>+Help_FC!$G427*Help_FC!AN427</f>
        <v>87.434944237918216</v>
      </c>
      <c r="AV427" s="5">
        <v>1</v>
      </c>
    </row>
    <row r="428" spans="1:48" x14ac:dyDescent="0.2">
      <c r="A428" s="1">
        <v>45352</v>
      </c>
      <c r="B428" s="2">
        <f>+Help_FC!$G428*Help_FC!I428</f>
        <v>616.13114754098365</v>
      </c>
      <c r="C428" s="2">
        <f>+Help_FC!$G428*Help_FC!J428</f>
        <v>405.60655737704923</v>
      </c>
      <c r="D428" s="2">
        <f>+Help_FC!$G428*Help_FC!K428</f>
        <v>76.557377049180332</v>
      </c>
      <c r="E428" s="2">
        <f>+Help_FC!$G428*Help_FC!L428</f>
        <v>81.770491803278688</v>
      </c>
      <c r="F428" s="2">
        <f>+Help_FC!$G428*Help_FC!M428</f>
        <v>275.42657964094002</v>
      </c>
      <c r="G428" s="2">
        <f>+Help_FC!$G428*Help_FC!N428</f>
        <v>301.59213114754101</v>
      </c>
      <c r="H428" s="1478">
        <f>24*Help_FC!R428/Help_FC!$Q428</f>
        <v>270.98421545318291</v>
      </c>
      <c r="I428" s="1478">
        <f>24*Help_FC!S428/Help_FC!$Q428</f>
        <v>269.76544919347896</v>
      </c>
      <c r="J428" s="1478">
        <f>24*Help_FC!T428/Help_FC!$Q428</f>
        <v>19.64516129032258</v>
      </c>
      <c r="K428" s="1478">
        <f>24*Help_FC!U428/Help_FC!$Q428</f>
        <v>16.35483870967742</v>
      </c>
      <c r="L428" s="1478">
        <f>24*Help_FC!V428/Help_FC!$Q428</f>
        <v>3.225806451612903</v>
      </c>
      <c r="M428" s="1478">
        <f>24*Help_FC!W428/Help_FC!$Q428</f>
        <v>649.70629680000002</v>
      </c>
      <c r="N428" s="2">
        <f>100*Help_FC!H428</f>
        <v>100</v>
      </c>
      <c r="O428" s="2">
        <f t="shared" si="14"/>
        <v>597.82212594783925</v>
      </c>
      <c r="P428" s="2">
        <f t="shared" si="14"/>
        <v>393.55350788105153</v>
      </c>
      <c r="Q428" s="2">
        <f t="shared" si="14"/>
        <v>74.282389532152223</v>
      </c>
      <c r="R428" s="2">
        <f t="shared" si="14"/>
        <v>79.340590789373721</v>
      </c>
      <c r="S428" s="2">
        <f t="shared" si="14"/>
        <v>267.24197281802913</v>
      </c>
      <c r="T428" s="2">
        <f t="shared" si="14"/>
        <v>292.62998589073845</v>
      </c>
      <c r="U428" s="1478">
        <f t="shared" si="13"/>
        <v>262.93161841773832</v>
      </c>
      <c r="V428" s="1478">
        <f t="shared" si="13"/>
        <v>261.7490691515348</v>
      </c>
      <c r="W428" s="1478">
        <f t="shared" si="13"/>
        <v>19.061383496096724</v>
      </c>
      <c r="X428" s="1478">
        <f t="shared" si="13"/>
        <v>15.868836506602694</v>
      </c>
      <c r="Y428" s="1478">
        <f t="shared" si="13"/>
        <v>3.1299480289157184</v>
      </c>
      <c r="Z428" s="1478">
        <f t="shared" si="13"/>
        <v>630.39955234342017</v>
      </c>
      <c r="AA428" s="2">
        <f t="shared" si="15"/>
        <v>100</v>
      </c>
      <c r="AC428" s="878">
        <f t="shared" si="12"/>
        <v>0.97028388896387274</v>
      </c>
      <c r="AE428" s="2">
        <f>+Help_FC!$G428*Help_FC!Y428</f>
        <v>333.40983606557381</v>
      </c>
      <c r="AF428" s="2">
        <f>+Help_FC!$G428*Help_FC!Z428</f>
        <v>72.196721311475414</v>
      </c>
      <c r="AG428" s="2">
        <f>+Help_FC!$G428*Help_FC!AA428</f>
        <v>0</v>
      </c>
      <c r="AH428" s="2">
        <f>+Help_FC!$G428*Help_FC!AB428</f>
        <v>158.32786885245903</v>
      </c>
      <c r="AI428" s="2">
        <f>+Help_FC!$G428*Help_FC!AC428</f>
        <v>52.196721311475414</v>
      </c>
      <c r="AJ428" s="2">
        <f>+Help_FC!$G428*Help_FC!AD428</f>
        <v>34.015067763934425</v>
      </c>
      <c r="AK428" s="2">
        <f>+Help_FC!$G428*Help_FC!AE428</f>
        <v>29.114754098360656</v>
      </c>
      <c r="AL428" s="2">
        <f>+Help_FC!$G428*Help_FC!AF428</f>
        <v>18.131147540983608</v>
      </c>
      <c r="AM428" s="2">
        <f>+Help_FC!$G428*Help_FC!AG428</f>
        <v>16.16393442622951</v>
      </c>
      <c r="AN428" s="2">
        <f>+Help_FC!$G428*Help_FC!AH428</f>
        <v>28.357377049180332</v>
      </c>
      <c r="AO428" s="2">
        <f>+Help_FC!$G428*Help_FC!AI428</f>
        <v>117.21049180327869</v>
      </c>
      <c r="AP428" s="2">
        <f>+Help_FC!$G428*Help_FC!AJ428</f>
        <v>11.075063814340725</v>
      </c>
      <c r="AQ428" s="2">
        <f>+Help_FC!$G428*Help_FC!AK428</f>
        <v>277.35036901336588</v>
      </c>
      <c r="AR428" s="1478">
        <f>+Help_FC!$G428*Help_FC!AL428</f>
        <v>28.327868852459019</v>
      </c>
      <c r="AS428" s="1478">
        <f>+Help_FC!$G428*Help_FC!AM428</f>
        <v>9.8360655737704921</v>
      </c>
      <c r="AT428" s="2">
        <f>+Help_FC!$G428*Help_FC!AN428</f>
        <v>44.557377049180332</v>
      </c>
      <c r="AV428" s="5">
        <v>1</v>
      </c>
    </row>
    <row r="429" spans="1:48" x14ac:dyDescent="0.2">
      <c r="A429" s="1">
        <v>45353</v>
      </c>
      <c r="B429" s="2">
        <f>+Help_FC!$G429*Help_FC!I429</f>
        <v>616.13114754098365</v>
      </c>
      <c r="C429" s="2">
        <f>+Help_FC!$G429*Help_FC!J429</f>
        <v>405.60655737704923</v>
      </c>
      <c r="D429" s="2">
        <f>+Help_FC!$G429*Help_FC!K429</f>
        <v>76.557377049180332</v>
      </c>
      <c r="E429" s="2">
        <f>+Help_FC!$G429*Help_FC!L429</f>
        <v>81.770491803278688</v>
      </c>
      <c r="F429" s="2">
        <f>+Help_FC!$G429*Help_FC!M429</f>
        <v>275.42657964094002</v>
      </c>
      <c r="G429" s="2">
        <f>+Help_FC!$G429*Help_FC!N429</f>
        <v>301.59213114754101</v>
      </c>
      <c r="H429" s="1478">
        <f>24*Help_FC!R429/Help_FC!$Q429</f>
        <v>270.98421545318291</v>
      </c>
      <c r="I429" s="1478">
        <f>24*Help_FC!S429/Help_FC!$Q429</f>
        <v>269.76544919347896</v>
      </c>
      <c r="J429" s="1478">
        <f>24*Help_FC!T429/Help_FC!$Q429</f>
        <v>19.64516129032258</v>
      </c>
      <c r="K429" s="1478">
        <f>24*Help_FC!U429/Help_FC!$Q429</f>
        <v>16.35483870967742</v>
      </c>
      <c r="L429" s="1478">
        <f>24*Help_FC!V429/Help_FC!$Q429</f>
        <v>3.225806451612903</v>
      </c>
      <c r="M429" s="1478">
        <f>24*Help_FC!W429/Help_FC!$Q429</f>
        <v>649.70629680000002</v>
      </c>
      <c r="N429" s="2">
        <f>100*Help_FC!H429</f>
        <v>100</v>
      </c>
      <c r="O429" s="2">
        <f t="shared" si="14"/>
        <v>597.82212594783925</v>
      </c>
      <c r="P429" s="2">
        <f t="shared" si="14"/>
        <v>393.55350788105153</v>
      </c>
      <c r="Q429" s="2">
        <f t="shared" si="14"/>
        <v>74.282389532152223</v>
      </c>
      <c r="R429" s="2">
        <f t="shared" si="14"/>
        <v>79.340590789373721</v>
      </c>
      <c r="S429" s="2">
        <f t="shared" si="14"/>
        <v>267.24197281802913</v>
      </c>
      <c r="T429" s="2">
        <f t="shared" si="14"/>
        <v>292.62998589073845</v>
      </c>
      <c r="U429" s="1478">
        <f t="shared" si="13"/>
        <v>262.93161841773832</v>
      </c>
      <c r="V429" s="1478">
        <f t="shared" si="13"/>
        <v>261.7490691515348</v>
      </c>
      <c r="W429" s="1478">
        <f t="shared" si="13"/>
        <v>19.061383496096724</v>
      </c>
      <c r="X429" s="1478">
        <f t="shared" si="13"/>
        <v>15.868836506602694</v>
      </c>
      <c r="Y429" s="1478">
        <f t="shared" si="13"/>
        <v>3.1299480289157184</v>
      </c>
      <c r="Z429" s="1478">
        <f t="shared" si="13"/>
        <v>630.39955234342017</v>
      </c>
      <c r="AA429" s="2">
        <f t="shared" si="15"/>
        <v>100</v>
      </c>
      <c r="AC429" s="878">
        <f t="shared" si="12"/>
        <v>0.97028388896387274</v>
      </c>
      <c r="AE429" s="2">
        <f>+Help_FC!$G429*Help_FC!Y429</f>
        <v>333.40983606557381</v>
      </c>
      <c r="AF429" s="2">
        <f>+Help_FC!$G429*Help_FC!Z429</f>
        <v>72.196721311475414</v>
      </c>
      <c r="AG429" s="2">
        <f>+Help_FC!$G429*Help_FC!AA429</f>
        <v>0</v>
      </c>
      <c r="AH429" s="2">
        <f>+Help_FC!$G429*Help_FC!AB429</f>
        <v>158.32786885245903</v>
      </c>
      <c r="AI429" s="2">
        <f>+Help_FC!$G429*Help_FC!AC429</f>
        <v>52.196721311475414</v>
      </c>
      <c r="AJ429" s="2">
        <f>+Help_FC!$G429*Help_FC!AD429</f>
        <v>34.015067763934425</v>
      </c>
      <c r="AK429" s="2">
        <f>+Help_FC!$G429*Help_FC!AE429</f>
        <v>29.114754098360656</v>
      </c>
      <c r="AL429" s="2">
        <f>+Help_FC!$G429*Help_FC!AF429</f>
        <v>18.131147540983608</v>
      </c>
      <c r="AM429" s="2">
        <f>+Help_FC!$G429*Help_FC!AG429</f>
        <v>16.16393442622951</v>
      </c>
      <c r="AN429" s="2">
        <f>+Help_FC!$G429*Help_FC!AH429</f>
        <v>28.357377049180332</v>
      </c>
      <c r="AO429" s="2">
        <f>+Help_FC!$G429*Help_FC!AI429</f>
        <v>117.21049180327869</v>
      </c>
      <c r="AP429" s="2">
        <f>+Help_FC!$G429*Help_FC!AJ429</f>
        <v>11.075063814340725</v>
      </c>
      <c r="AQ429" s="2">
        <f>+Help_FC!$G429*Help_FC!AK429</f>
        <v>277.35036901336588</v>
      </c>
      <c r="AR429" s="1478">
        <f>+Help_FC!$G429*Help_FC!AL429</f>
        <v>28.327868852459019</v>
      </c>
      <c r="AS429" s="1478">
        <f>+Help_FC!$G429*Help_FC!AM429</f>
        <v>9.8360655737704921</v>
      </c>
      <c r="AT429" s="2">
        <f>+Help_FC!$G429*Help_FC!AN429</f>
        <v>44.557377049180332</v>
      </c>
      <c r="AV429" s="5">
        <v>1</v>
      </c>
    </row>
    <row r="430" spans="1:48" x14ac:dyDescent="0.2">
      <c r="A430" s="1">
        <v>45354</v>
      </c>
      <c r="B430" s="2">
        <f>+Help_FC!$G430*Help_FC!I430</f>
        <v>616.13114754098365</v>
      </c>
      <c r="C430" s="2">
        <f>+Help_FC!$G430*Help_FC!J430</f>
        <v>405.60655737704923</v>
      </c>
      <c r="D430" s="2">
        <f>+Help_FC!$G430*Help_FC!K430</f>
        <v>76.557377049180332</v>
      </c>
      <c r="E430" s="2">
        <f>+Help_FC!$G430*Help_FC!L430</f>
        <v>81.770491803278688</v>
      </c>
      <c r="F430" s="2">
        <f>+Help_FC!$G430*Help_FC!M430</f>
        <v>275.42657964094002</v>
      </c>
      <c r="G430" s="2">
        <f>+Help_FC!$G430*Help_FC!N430</f>
        <v>301.59213114754101</v>
      </c>
      <c r="H430" s="1478">
        <f>24*Help_FC!R430/Help_FC!$Q430</f>
        <v>270.98421545318291</v>
      </c>
      <c r="I430" s="1478">
        <f>24*Help_FC!S430/Help_FC!$Q430</f>
        <v>269.76544919347896</v>
      </c>
      <c r="J430" s="1478">
        <f>24*Help_FC!T430/Help_FC!$Q430</f>
        <v>19.64516129032258</v>
      </c>
      <c r="K430" s="1478">
        <f>24*Help_FC!U430/Help_FC!$Q430</f>
        <v>16.35483870967742</v>
      </c>
      <c r="L430" s="1478">
        <f>24*Help_FC!V430/Help_FC!$Q430</f>
        <v>3.225806451612903</v>
      </c>
      <c r="M430" s="1478">
        <f>24*Help_FC!W430/Help_FC!$Q430</f>
        <v>649.70629680000002</v>
      </c>
      <c r="N430" s="2">
        <f>100*Help_FC!H430</f>
        <v>100</v>
      </c>
      <c r="O430" s="2">
        <f t="shared" si="14"/>
        <v>597.82212594783925</v>
      </c>
      <c r="P430" s="2">
        <f t="shared" si="14"/>
        <v>393.55350788105153</v>
      </c>
      <c r="Q430" s="2">
        <f t="shared" si="14"/>
        <v>74.282389532152223</v>
      </c>
      <c r="R430" s="2">
        <f t="shared" si="14"/>
        <v>79.340590789373721</v>
      </c>
      <c r="S430" s="2">
        <f t="shared" si="14"/>
        <v>267.24197281802913</v>
      </c>
      <c r="T430" s="2">
        <f t="shared" si="14"/>
        <v>292.62998589073845</v>
      </c>
      <c r="U430" s="1478">
        <f t="shared" si="13"/>
        <v>262.93161841773832</v>
      </c>
      <c r="V430" s="1478">
        <f t="shared" si="13"/>
        <v>261.7490691515348</v>
      </c>
      <c r="W430" s="1478">
        <f t="shared" si="13"/>
        <v>19.061383496096724</v>
      </c>
      <c r="X430" s="1478">
        <f t="shared" si="13"/>
        <v>15.868836506602694</v>
      </c>
      <c r="Y430" s="1478">
        <f t="shared" si="13"/>
        <v>3.1299480289157184</v>
      </c>
      <c r="Z430" s="1478">
        <f t="shared" si="13"/>
        <v>630.39955234342017</v>
      </c>
      <c r="AA430" s="2">
        <f t="shared" si="15"/>
        <v>100</v>
      </c>
      <c r="AC430" s="878">
        <f t="shared" si="12"/>
        <v>0.97028388896387274</v>
      </c>
      <c r="AE430" s="2">
        <f>+Help_FC!$G430*Help_FC!Y430</f>
        <v>333.40983606557381</v>
      </c>
      <c r="AF430" s="2">
        <f>+Help_FC!$G430*Help_FC!Z430</f>
        <v>72.196721311475414</v>
      </c>
      <c r="AG430" s="2">
        <f>+Help_FC!$G430*Help_FC!AA430</f>
        <v>0</v>
      </c>
      <c r="AH430" s="2">
        <f>+Help_FC!$G430*Help_FC!AB430</f>
        <v>158.32786885245903</v>
      </c>
      <c r="AI430" s="2">
        <f>+Help_FC!$G430*Help_FC!AC430</f>
        <v>52.196721311475414</v>
      </c>
      <c r="AJ430" s="2">
        <f>+Help_FC!$G430*Help_FC!AD430</f>
        <v>34.015067763934425</v>
      </c>
      <c r="AK430" s="2">
        <f>+Help_FC!$G430*Help_FC!AE430</f>
        <v>29.114754098360656</v>
      </c>
      <c r="AL430" s="2">
        <f>+Help_FC!$G430*Help_FC!AF430</f>
        <v>18.131147540983608</v>
      </c>
      <c r="AM430" s="2">
        <f>+Help_FC!$G430*Help_FC!AG430</f>
        <v>16.16393442622951</v>
      </c>
      <c r="AN430" s="2">
        <f>+Help_FC!$G430*Help_FC!AH430</f>
        <v>28.357377049180332</v>
      </c>
      <c r="AO430" s="2">
        <f>+Help_FC!$G430*Help_FC!AI430</f>
        <v>117.21049180327869</v>
      </c>
      <c r="AP430" s="2">
        <f>+Help_FC!$G430*Help_FC!AJ430</f>
        <v>11.075063814340725</v>
      </c>
      <c r="AQ430" s="2">
        <f>+Help_FC!$G430*Help_FC!AK430</f>
        <v>277.35036901336588</v>
      </c>
      <c r="AR430" s="1478">
        <f>+Help_FC!$G430*Help_FC!AL430</f>
        <v>28.327868852459019</v>
      </c>
      <c r="AS430" s="1478">
        <f>+Help_FC!$G430*Help_FC!AM430</f>
        <v>9.8360655737704921</v>
      </c>
      <c r="AT430" s="2">
        <f>+Help_FC!$G430*Help_FC!AN430</f>
        <v>44.557377049180332</v>
      </c>
      <c r="AV430" s="5">
        <v>1</v>
      </c>
    </row>
    <row r="431" spans="1:48" x14ac:dyDescent="0.2">
      <c r="A431" s="1">
        <v>45355</v>
      </c>
      <c r="B431" s="2">
        <f>+Help_FC!$G431*Help_FC!I431</f>
        <v>616.13114754098365</v>
      </c>
      <c r="C431" s="2">
        <f>+Help_FC!$G431*Help_FC!J431</f>
        <v>405.60655737704923</v>
      </c>
      <c r="D431" s="2">
        <f>+Help_FC!$G431*Help_FC!K431</f>
        <v>76.557377049180332</v>
      </c>
      <c r="E431" s="2">
        <f>+Help_FC!$G431*Help_FC!L431</f>
        <v>81.770491803278688</v>
      </c>
      <c r="F431" s="2">
        <f>+Help_FC!$G431*Help_FC!M431</f>
        <v>275.42657964094002</v>
      </c>
      <c r="G431" s="2">
        <f>+Help_FC!$G431*Help_FC!N431</f>
        <v>301.59213114754101</v>
      </c>
      <c r="H431" s="1478">
        <f>24*Help_FC!R431/Help_FC!$Q431</f>
        <v>270.98421545318291</v>
      </c>
      <c r="I431" s="1478">
        <f>24*Help_FC!S431/Help_FC!$Q431</f>
        <v>269.76544919347896</v>
      </c>
      <c r="J431" s="1478">
        <f>24*Help_FC!T431/Help_FC!$Q431</f>
        <v>19.64516129032258</v>
      </c>
      <c r="K431" s="1478">
        <f>24*Help_FC!U431/Help_FC!$Q431</f>
        <v>16.35483870967742</v>
      </c>
      <c r="L431" s="1478">
        <f>24*Help_FC!V431/Help_FC!$Q431</f>
        <v>3.225806451612903</v>
      </c>
      <c r="M431" s="1478">
        <f>24*Help_FC!W431/Help_FC!$Q431</f>
        <v>649.70629680000002</v>
      </c>
      <c r="N431" s="2">
        <f>100*Help_FC!H431</f>
        <v>100</v>
      </c>
      <c r="O431" s="2">
        <f t="shared" si="14"/>
        <v>597.82212594783925</v>
      </c>
      <c r="P431" s="2">
        <f t="shared" si="14"/>
        <v>393.55350788105153</v>
      </c>
      <c r="Q431" s="2">
        <f t="shared" si="14"/>
        <v>74.282389532152223</v>
      </c>
      <c r="R431" s="2">
        <f t="shared" si="14"/>
        <v>79.340590789373721</v>
      </c>
      <c r="S431" s="2">
        <f t="shared" si="14"/>
        <v>267.24197281802913</v>
      </c>
      <c r="T431" s="2">
        <f t="shared" si="14"/>
        <v>292.62998589073845</v>
      </c>
      <c r="U431" s="1478">
        <f t="shared" si="13"/>
        <v>262.93161841773832</v>
      </c>
      <c r="V431" s="1478">
        <f t="shared" si="13"/>
        <v>261.7490691515348</v>
      </c>
      <c r="W431" s="1478">
        <f t="shared" si="13"/>
        <v>19.061383496096724</v>
      </c>
      <c r="X431" s="1478">
        <f t="shared" si="13"/>
        <v>15.868836506602694</v>
      </c>
      <c r="Y431" s="1478">
        <f t="shared" si="13"/>
        <v>3.1299480289157184</v>
      </c>
      <c r="Z431" s="1478">
        <f t="shared" si="13"/>
        <v>630.39955234342017</v>
      </c>
      <c r="AA431" s="2">
        <f t="shared" si="15"/>
        <v>100</v>
      </c>
      <c r="AC431" s="878">
        <f t="shared" si="12"/>
        <v>0.97028388896387274</v>
      </c>
      <c r="AE431" s="2">
        <f>+Help_FC!$G431*Help_FC!Y431</f>
        <v>333.40983606557381</v>
      </c>
      <c r="AF431" s="2">
        <f>+Help_FC!$G431*Help_FC!Z431</f>
        <v>72.196721311475414</v>
      </c>
      <c r="AG431" s="2">
        <f>+Help_FC!$G431*Help_FC!AA431</f>
        <v>0</v>
      </c>
      <c r="AH431" s="2">
        <f>+Help_FC!$G431*Help_FC!AB431</f>
        <v>158.32786885245903</v>
      </c>
      <c r="AI431" s="2">
        <f>+Help_FC!$G431*Help_FC!AC431</f>
        <v>52.196721311475414</v>
      </c>
      <c r="AJ431" s="2">
        <f>+Help_FC!$G431*Help_FC!AD431</f>
        <v>34.015067763934425</v>
      </c>
      <c r="AK431" s="2">
        <f>+Help_FC!$G431*Help_FC!AE431</f>
        <v>29.114754098360656</v>
      </c>
      <c r="AL431" s="2">
        <f>+Help_FC!$G431*Help_FC!AF431</f>
        <v>18.131147540983608</v>
      </c>
      <c r="AM431" s="2">
        <f>+Help_FC!$G431*Help_FC!AG431</f>
        <v>16.16393442622951</v>
      </c>
      <c r="AN431" s="2">
        <f>+Help_FC!$G431*Help_FC!AH431</f>
        <v>28.357377049180332</v>
      </c>
      <c r="AO431" s="2">
        <f>+Help_FC!$G431*Help_FC!AI431</f>
        <v>117.21049180327869</v>
      </c>
      <c r="AP431" s="2">
        <f>+Help_FC!$G431*Help_FC!AJ431</f>
        <v>11.075063814340725</v>
      </c>
      <c r="AQ431" s="2">
        <f>+Help_FC!$G431*Help_FC!AK431</f>
        <v>277.35036901336588</v>
      </c>
      <c r="AR431" s="1478">
        <f>+Help_FC!$G431*Help_FC!AL431</f>
        <v>28.327868852459019</v>
      </c>
      <c r="AS431" s="1478">
        <f>+Help_FC!$G431*Help_FC!AM431</f>
        <v>9.8360655737704921</v>
      </c>
      <c r="AT431" s="2">
        <f>+Help_FC!$G431*Help_FC!AN431</f>
        <v>44.557377049180332</v>
      </c>
      <c r="AV431" s="5">
        <v>1</v>
      </c>
    </row>
    <row r="432" spans="1:48" x14ac:dyDescent="0.2">
      <c r="A432" s="1">
        <v>45356</v>
      </c>
      <c r="B432" s="2">
        <f>+Help_FC!$G432*Help_FC!I432</f>
        <v>616.13114754098365</v>
      </c>
      <c r="C432" s="2">
        <f>+Help_FC!$G432*Help_FC!J432</f>
        <v>405.60655737704923</v>
      </c>
      <c r="D432" s="2">
        <f>+Help_FC!$G432*Help_FC!K432</f>
        <v>76.557377049180332</v>
      </c>
      <c r="E432" s="2">
        <f>+Help_FC!$G432*Help_FC!L432</f>
        <v>81.770491803278688</v>
      </c>
      <c r="F432" s="2">
        <f>+Help_FC!$G432*Help_FC!M432</f>
        <v>275.42657964094002</v>
      </c>
      <c r="G432" s="2">
        <f>+Help_FC!$G432*Help_FC!N432</f>
        <v>301.59213114754101</v>
      </c>
      <c r="H432" s="1478">
        <f>24*Help_FC!R432/Help_FC!$Q432</f>
        <v>270.98421545318291</v>
      </c>
      <c r="I432" s="1478">
        <f>24*Help_FC!S432/Help_FC!$Q432</f>
        <v>269.76544919347896</v>
      </c>
      <c r="J432" s="1478">
        <f>24*Help_FC!T432/Help_FC!$Q432</f>
        <v>19.64516129032258</v>
      </c>
      <c r="K432" s="1478">
        <f>24*Help_FC!U432/Help_FC!$Q432</f>
        <v>16.35483870967742</v>
      </c>
      <c r="L432" s="1478">
        <f>24*Help_FC!V432/Help_FC!$Q432</f>
        <v>3.225806451612903</v>
      </c>
      <c r="M432" s="1478">
        <f>24*Help_FC!W432/Help_FC!$Q432</f>
        <v>649.70629680000002</v>
      </c>
      <c r="N432" s="2">
        <f>100*Help_FC!H432</f>
        <v>100</v>
      </c>
      <c r="O432" s="2">
        <f t="shared" si="14"/>
        <v>597.82212594783925</v>
      </c>
      <c r="P432" s="2">
        <f t="shared" si="14"/>
        <v>393.55350788105153</v>
      </c>
      <c r="Q432" s="2">
        <f t="shared" si="14"/>
        <v>74.282389532152223</v>
      </c>
      <c r="R432" s="2">
        <f t="shared" si="14"/>
        <v>79.340590789373721</v>
      </c>
      <c r="S432" s="2">
        <f t="shared" si="14"/>
        <v>267.24197281802913</v>
      </c>
      <c r="T432" s="2">
        <f t="shared" si="14"/>
        <v>292.62998589073845</v>
      </c>
      <c r="U432" s="1478">
        <f t="shared" si="13"/>
        <v>262.93161841773832</v>
      </c>
      <c r="V432" s="1478">
        <f t="shared" si="13"/>
        <v>261.7490691515348</v>
      </c>
      <c r="W432" s="1478">
        <f t="shared" si="13"/>
        <v>19.061383496096724</v>
      </c>
      <c r="X432" s="1478">
        <f t="shared" si="13"/>
        <v>15.868836506602694</v>
      </c>
      <c r="Y432" s="1478">
        <f t="shared" si="13"/>
        <v>3.1299480289157184</v>
      </c>
      <c r="Z432" s="1478">
        <f t="shared" si="13"/>
        <v>630.39955234342017</v>
      </c>
      <c r="AA432" s="2">
        <f t="shared" si="15"/>
        <v>100</v>
      </c>
      <c r="AC432" s="878">
        <f t="shared" si="12"/>
        <v>0.97028388896387274</v>
      </c>
      <c r="AE432" s="2">
        <f>+Help_FC!$G432*Help_FC!Y432</f>
        <v>333.40983606557381</v>
      </c>
      <c r="AF432" s="2">
        <f>+Help_FC!$G432*Help_FC!Z432</f>
        <v>72.196721311475414</v>
      </c>
      <c r="AG432" s="2">
        <f>+Help_FC!$G432*Help_FC!AA432</f>
        <v>0</v>
      </c>
      <c r="AH432" s="2">
        <f>+Help_FC!$G432*Help_FC!AB432</f>
        <v>158.32786885245903</v>
      </c>
      <c r="AI432" s="2">
        <f>+Help_FC!$G432*Help_FC!AC432</f>
        <v>52.196721311475414</v>
      </c>
      <c r="AJ432" s="2">
        <f>+Help_FC!$G432*Help_FC!AD432</f>
        <v>34.015067763934425</v>
      </c>
      <c r="AK432" s="2">
        <f>+Help_FC!$G432*Help_FC!AE432</f>
        <v>29.114754098360656</v>
      </c>
      <c r="AL432" s="2">
        <f>+Help_FC!$G432*Help_FC!AF432</f>
        <v>18.131147540983608</v>
      </c>
      <c r="AM432" s="2">
        <f>+Help_FC!$G432*Help_FC!AG432</f>
        <v>16.16393442622951</v>
      </c>
      <c r="AN432" s="2">
        <f>+Help_FC!$G432*Help_FC!AH432</f>
        <v>28.357377049180332</v>
      </c>
      <c r="AO432" s="2">
        <f>+Help_FC!$G432*Help_FC!AI432</f>
        <v>117.21049180327869</v>
      </c>
      <c r="AP432" s="2">
        <f>+Help_FC!$G432*Help_FC!AJ432</f>
        <v>11.075063814340725</v>
      </c>
      <c r="AQ432" s="2">
        <f>+Help_FC!$G432*Help_FC!AK432</f>
        <v>277.35036901336588</v>
      </c>
      <c r="AR432" s="1478">
        <f>+Help_FC!$G432*Help_FC!AL432</f>
        <v>28.327868852459019</v>
      </c>
      <c r="AS432" s="1478">
        <f>+Help_FC!$G432*Help_FC!AM432</f>
        <v>9.8360655737704921</v>
      </c>
      <c r="AT432" s="2">
        <f>+Help_FC!$G432*Help_FC!AN432</f>
        <v>44.557377049180332</v>
      </c>
      <c r="AV432" s="5">
        <v>1</v>
      </c>
    </row>
    <row r="433" spans="1:48" x14ac:dyDescent="0.2">
      <c r="A433" s="1">
        <v>45357</v>
      </c>
      <c r="B433" s="2">
        <f>+Help_FC!$G433*Help_FC!I433</f>
        <v>616.13114754098365</v>
      </c>
      <c r="C433" s="2">
        <f>+Help_FC!$G433*Help_FC!J433</f>
        <v>405.60655737704923</v>
      </c>
      <c r="D433" s="2">
        <f>+Help_FC!$G433*Help_FC!K433</f>
        <v>76.557377049180332</v>
      </c>
      <c r="E433" s="2">
        <f>+Help_FC!$G433*Help_FC!L433</f>
        <v>81.770491803278688</v>
      </c>
      <c r="F433" s="2">
        <f>+Help_FC!$G433*Help_FC!M433</f>
        <v>275.42657964094002</v>
      </c>
      <c r="G433" s="2">
        <f>+Help_FC!$G433*Help_FC!N433</f>
        <v>301.59213114754101</v>
      </c>
      <c r="H433" s="1478">
        <f>24*Help_FC!R433/Help_FC!$Q433</f>
        <v>270.98421545318291</v>
      </c>
      <c r="I433" s="1478">
        <f>24*Help_FC!S433/Help_FC!$Q433</f>
        <v>269.76544919347896</v>
      </c>
      <c r="J433" s="1478">
        <f>24*Help_FC!T433/Help_FC!$Q433</f>
        <v>19.64516129032258</v>
      </c>
      <c r="K433" s="1478">
        <f>24*Help_FC!U433/Help_FC!$Q433</f>
        <v>16.35483870967742</v>
      </c>
      <c r="L433" s="1478">
        <f>24*Help_FC!V433/Help_FC!$Q433</f>
        <v>3.225806451612903</v>
      </c>
      <c r="M433" s="1478">
        <f>24*Help_FC!W433/Help_FC!$Q433</f>
        <v>649.70629680000002</v>
      </c>
      <c r="N433" s="2">
        <f>100*Help_FC!H433</f>
        <v>100</v>
      </c>
      <c r="O433" s="2">
        <f t="shared" si="14"/>
        <v>597.82212594783925</v>
      </c>
      <c r="P433" s="2">
        <f t="shared" si="14"/>
        <v>393.55350788105153</v>
      </c>
      <c r="Q433" s="2">
        <f t="shared" si="14"/>
        <v>74.282389532152223</v>
      </c>
      <c r="R433" s="2">
        <f t="shared" si="14"/>
        <v>79.340590789373721</v>
      </c>
      <c r="S433" s="2">
        <f t="shared" si="14"/>
        <v>267.24197281802913</v>
      </c>
      <c r="T433" s="2">
        <f t="shared" si="14"/>
        <v>292.62998589073845</v>
      </c>
      <c r="U433" s="1478">
        <f t="shared" si="13"/>
        <v>262.93161841773832</v>
      </c>
      <c r="V433" s="1478">
        <f t="shared" si="13"/>
        <v>261.7490691515348</v>
      </c>
      <c r="W433" s="1478">
        <f t="shared" si="13"/>
        <v>19.061383496096724</v>
      </c>
      <c r="X433" s="1478">
        <f t="shared" si="13"/>
        <v>15.868836506602694</v>
      </c>
      <c r="Y433" s="1478">
        <f t="shared" si="13"/>
        <v>3.1299480289157184</v>
      </c>
      <c r="Z433" s="1478">
        <f t="shared" si="13"/>
        <v>630.39955234342017</v>
      </c>
      <c r="AA433" s="2">
        <f t="shared" si="15"/>
        <v>100</v>
      </c>
      <c r="AC433" s="878">
        <f t="shared" ref="AC433:AC496" si="16">215665/222270</f>
        <v>0.97028388896387274</v>
      </c>
      <c r="AE433" s="2">
        <f>+Help_FC!$G433*Help_FC!Y433</f>
        <v>333.40983606557381</v>
      </c>
      <c r="AF433" s="2">
        <f>+Help_FC!$G433*Help_FC!Z433</f>
        <v>72.196721311475414</v>
      </c>
      <c r="AG433" s="2">
        <f>+Help_FC!$G433*Help_FC!AA433</f>
        <v>0</v>
      </c>
      <c r="AH433" s="2">
        <f>+Help_FC!$G433*Help_FC!AB433</f>
        <v>158.32786885245903</v>
      </c>
      <c r="AI433" s="2">
        <f>+Help_FC!$G433*Help_FC!AC433</f>
        <v>52.196721311475414</v>
      </c>
      <c r="AJ433" s="2">
        <f>+Help_FC!$G433*Help_FC!AD433</f>
        <v>34.015067763934425</v>
      </c>
      <c r="AK433" s="2">
        <f>+Help_FC!$G433*Help_FC!AE433</f>
        <v>29.114754098360656</v>
      </c>
      <c r="AL433" s="2">
        <f>+Help_FC!$G433*Help_FC!AF433</f>
        <v>18.131147540983608</v>
      </c>
      <c r="AM433" s="2">
        <f>+Help_FC!$G433*Help_FC!AG433</f>
        <v>16.16393442622951</v>
      </c>
      <c r="AN433" s="2">
        <f>+Help_FC!$G433*Help_FC!AH433</f>
        <v>28.357377049180332</v>
      </c>
      <c r="AO433" s="2">
        <f>+Help_FC!$G433*Help_FC!AI433</f>
        <v>117.21049180327869</v>
      </c>
      <c r="AP433" s="2">
        <f>+Help_FC!$G433*Help_FC!AJ433</f>
        <v>11.075063814340725</v>
      </c>
      <c r="AQ433" s="2">
        <f>+Help_FC!$G433*Help_FC!AK433</f>
        <v>277.35036901336588</v>
      </c>
      <c r="AR433" s="1478">
        <f>+Help_FC!$G433*Help_FC!AL433</f>
        <v>28.327868852459019</v>
      </c>
      <c r="AS433" s="1478">
        <f>+Help_FC!$G433*Help_FC!AM433</f>
        <v>9.8360655737704921</v>
      </c>
      <c r="AT433" s="2">
        <f>+Help_FC!$G433*Help_FC!AN433</f>
        <v>44.557377049180332</v>
      </c>
      <c r="AV433" s="5">
        <v>1</v>
      </c>
    </row>
    <row r="434" spans="1:48" x14ac:dyDescent="0.2">
      <c r="A434" s="1">
        <v>45358</v>
      </c>
      <c r="B434" s="2">
        <f>+Help_FC!$G434*Help_FC!I434</f>
        <v>616.13114754098365</v>
      </c>
      <c r="C434" s="2">
        <f>+Help_FC!$G434*Help_FC!J434</f>
        <v>405.60655737704923</v>
      </c>
      <c r="D434" s="2">
        <f>+Help_FC!$G434*Help_FC!K434</f>
        <v>76.557377049180332</v>
      </c>
      <c r="E434" s="2">
        <f>+Help_FC!$G434*Help_FC!L434</f>
        <v>81.770491803278688</v>
      </c>
      <c r="F434" s="2">
        <f>+Help_FC!$G434*Help_FC!M434</f>
        <v>275.42657964094002</v>
      </c>
      <c r="G434" s="2">
        <f>+Help_FC!$G434*Help_FC!N434</f>
        <v>301.59213114754101</v>
      </c>
      <c r="H434" s="1478">
        <f>24*Help_FC!R434/Help_FC!$Q434</f>
        <v>270.98421545318291</v>
      </c>
      <c r="I434" s="1478">
        <f>24*Help_FC!S434/Help_FC!$Q434</f>
        <v>269.76544919347896</v>
      </c>
      <c r="J434" s="1478">
        <f>24*Help_FC!T434/Help_FC!$Q434</f>
        <v>19.64516129032258</v>
      </c>
      <c r="K434" s="1478">
        <f>24*Help_FC!U434/Help_FC!$Q434</f>
        <v>16.35483870967742</v>
      </c>
      <c r="L434" s="1478">
        <f>24*Help_FC!V434/Help_FC!$Q434</f>
        <v>3.225806451612903</v>
      </c>
      <c r="M434" s="1478">
        <f>24*Help_FC!W434/Help_FC!$Q434</f>
        <v>649.70629680000002</v>
      </c>
      <c r="N434" s="2">
        <f>100*Help_FC!H434</f>
        <v>100</v>
      </c>
      <c r="O434" s="2">
        <f t="shared" si="14"/>
        <v>597.82212594783925</v>
      </c>
      <c r="P434" s="2">
        <f t="shared" si="14"/>
        <v>393.55350788105153</v>
      </c>
      <c r="Q434" s="2">
        <f t="shared" si="14"/>
        <v>74.282389532152223</v>
      </c>
      <c r="R434" s="2">
        <f t="shared" si="14"/>
        <v>79.340590789373721</v>
      </c>
      <c r="S434" s="2">
        <f t="shared" si="14"/>
        <v>267.24197281802913</v>
      </c>
      <c r="T434" s="2">
        <f t="shared" si="14"/>
        <v>292.62998589073845</v>
      </c>
      <c r="U434" s="1478">
        <f t="shared" si="13"/>
        <v>262.93161841773832</v>
      </c>
      <c r="V434" s="1478">
        <f t="shared" si="13"/>
        <v>261.7490691515348</v>
      </c>
      <c r="W434" s="1478">
        <f t="shared" si="13"/>
        <v>19.061383496096724</v>
      </c>
      <c r="X434" s="1478">
        <f t="shared" ref="X434:Z497" si="17">+K434*$AC434</f>
        <v>15.868836506602694</v>
      </c>
      <c r="Y434" s="1478">
        <f t="shared" si="17"/>
        <v>3.1299480289157184</v>
      </c>
      <c r="Z434" s="1478">
        <f t="shared" si="17"/>
        <v>630.39955234342017</v>
      </c>
      <c r="AA434" s="2">
        <f t="shared" si="15"/>
        <v>100</v>
      </c>
      <c r="AC434" s="878">
        <f t="shared" si="16"/>
        <v>0.97028388896387274</v>
      </c>
      <c r="AE434" s="2">
        <f>+Help_FC!$G434*Help_FC!Y434</f>
        <v>333.40983606557381</v>
      </c>
      <c r="AF434" s="2">
        <f>+Help_FC!$G434*Help_FC!Z434</f>
        <v>72.196721311475414</v>
      </c>
      <c r="AG434" s="2">
        <f>+Help_FC!$G434*Help_FC!AA434</f>
        <v>0</v>
      </c>
      <c r="AH434" s="2">
        <f>+Help_FC!$G434*Help_FC!AB434</f>
        <v>158.32786885245903</v>
      </c>
      <c r="AI434" s="2">
        <f>+Help_FC!$G434*Help_FC!AC434</f>
        <v>52.196721311475414</v>
      </c>
      <c r="AJ434" s="2">
        <f>+Help_FC!$G434*Help_FC!AD434</f>
        <v>34.015067763934425</v>
      </c>
      <c r="AK434" s="2">
        <f>+Help_FC!$G434*Help_FC!AE434</f>
        <v>29.114754098360656</v>
      </c>
      <c r="AL434" s="2">
        <f>+Help_FC!$G434*Help_FC!AF434</f>
        <v>18.131147540983608</v>
      </c>
      <c r="AM434" s="2">
        <f>+Help_FC!$G434*Help_FC!AG434</f>
        <v>16.16393442622951</v>
      </c>
      <c r="AN434" s="2">
        <f>+Help_FC!$G434*Help_FC!AH434</f>
        <v>28.357377049180332</v>
      </c>
      <c r="AO434" s="2">
        <f>+Help_FC!$G434*Help_FC!AI434</f>
        <v>117.21049180327869</v>
      </c>
      <c r="AP434" s="2">
        <f>+Help_FC!$G434*Help_FC!AJ434</f>
        <v>11.075063814340725</v>
      </c>
      <c r="AQ434" s="2">
        <f>+Help_FC!$G434*Help_FC!AK434</f>
        <v>277.35036901336588</v>
      </c>
      <c r="AR434" s="1478">
        <f>+Help_FC!$G434*Help_FC!AL434</f>
        <v>28.327868852459019</v>
      </c>
      <c r="AS434" s="1478">
        <f>+Help_FC!$G434*Help_FC!AM434</f>
        <v>9.8360655737704921</v>
      </c>
      <c r="AT434" s="2">
        <f>+Help_FC!$G434*Help_FC!AN434</f>
        <v>44.557377049180332</v>
      </c>
      <c r="AV434" s="5">
        <v>1</v>
      </c>
    </row>
    <row r="435" spans="1:48" x14ac:dyDescent="0.2">
      <c r="A435" s="1">
        <v>45359</v>
      </c>
      <c r="B435" s="2">
        <f>+Help_FC!$G435*Help_FC!I435</f>
        <v>616.13114754098365</v>
      </c>
      <c r="C435" s="2">
        <f>+Help_FC!$G435*Help_FC!J435</f>
        <v>405.60655737704923</v>
      </c>
      <c r="D435" s="2">
        <f>+Help_FC!$G435*Help_FC!K435</f>
        <v>76.557377049180332</v>
      </c>
      <c r="E435" s="2">
        <f>+Help_FC!$G435*Help_FC!L435</f>
        <v>81.770491803278688</v>
      </c>
      <c r="F435" s="2">
        <f>+Help_FC!$G435*Help_FC!M435</f>
        <v>275.42657964094002</v>
      </c>
      <c r="G435" s="2">
        <f>+Help_FC!$G435*Help_FC!N435</f>
        <v>301.59213114754101</v>
      </c>
      <c r="H435" s="1478">
        <f>24*Help_FC!R435/Help_FC!$Q435</f>
        <v>270.98421545318291</v>
      </c>
      <c r="I435" s="1478">
        <f>24*Help_FC!S435/Help_FC!$Q435</f>
        <v>269.76544919347896</v>
      </c>
      <c r="J435" s="1478">
        <f>24*Help_FC!T435/Help_FC!$Q435</f>
        <v>19.64516129032258</v>
      </c>
      <c r="K435" s="1478">
        <f>24*Help_FC!U435/Help_FC!$Q435</f>
        <v>16.35483870967742</v>
      </c>
      <c r="L435" s="1478">
        <f>24*Help_FC!V435/Help_FC!$Q435</f>
        <v>3.225806451612903</v>
      </c>
      <c r="M435" s="1478">
        <f>24*Help_FC!W435/Help_FC!$Q435</f>
        <v>649.70629680000002</v>
      </c>
      <c r="N435" s="2">
        <f>100*Help_FC!H435</f>
        <v>100</v>
      </c>
      <c r="O435" s="2">
        <f t="shared" si="14"/>
        <v>597.82212594783925</v>
      </c>
      <c r="P435" s="2">
        <f t="shared" si="14"/>
        <v>393.55350788105153</v>
      </c>
      <c r="Q435" s="2">
        <f t="shared" si="14"/>
        <v>74.282389532152223</v>
      </c>
      <c r="R435" s="2">
        <f t="shared" si="14"/>
        <v>79.340590789373721</v>
      </c>
      <c r="S435" s="2">
        <f t="shared" si="14"/>
        <v>267.24197281802913</v>
      </c>
      <c r="T435" s="2">
        <f t="shared" si="14"/>
        <v>292.62998589073845</v>
      </c>
      <c r="U435" s="1478">
        <f t="shared" si="14"/>
        <v>262.93161841773832</v>
      </c>
      <c r="V435" s="1478">
        <f t="shared" si="14"/>
        <v>261.7490691515348</v>
      </c>
      <c r="W435" s="1478">
        <f t="shared" si="14"/>
        <v>19.061383496096724</v>
      </c>
      <c r="X435" s="1478">
        <f t="shared" si="17"/>
        <v>15.868836506602694</v>
      </c>
      <c r="Y435" s="1478">
        <f t="shared" si="17"/>
        <v>3.1299480289157184</v>
      </c>
      <c r="Z435" s="1478">
        <f t="shared" si="17"/>
        <v>630.39955234342017</v>
      </c>
      <c r="AA435" s="2">
        <f t="shared" si="15"/>
        <v>100</v>
      </c>
      <c r="AC435" s="878">
        <f t="shared" si="16"/>
        <v>0.97028388896387274</v>
      </c>
      <c r="AE435" s="2">
        <f>+Help_FC!$G435*Help_FC!Y435</f>
        <v>333.40983606557381</v>
      </c>
      <c r="AF435" s="2">
        <f>+Help_FC!$G435*Help_FC!Z435</f>
        <v>72.196721311475414</v>
      </c>
      <c r="AG435" s="2">
        <f>+Help_FC!$G435*Help_FC!AA435</f>
        <v>0</v>
      </c>
      <c r="AH435" s="2">
        <f>+Help_FC!$G435*Help_FC!AB435</f>
        <v>158.32786885245903</v>
      </c>
      <c r="AI435" s="2">
        <f>+Help_FC!$G435*Help_FC!AC435</f>
        <v>52.196721311475414</v>
      </c>
      <c r="AJ435" s="2">
        <f>+Help_FC!$G435*Help_FC!AD435</f>
        <v>34.015067763934425</v>
      </c>
      <c r="AK435" s="2">
        <f>+Help_FC!$G435*Help_FC!AE435</f>
        <v>29.114754098360656</v>
      </c>
      <c r="AL435" s="2">
        <f>+Help_FC!$G435*Help_FC!AF435</f>
        <v>18.131147540983608</v>
      </c>
      <c r="AM435" s="2">
        <f>+Help_FC!$G435*Help_FC!AG435</f>
        <v>16.16393442622951</v>
      </c>
      <c r="AN435" s="2">
        <f>+Help_FC!$G435*Help_FC!AH435</f>
        <v>28.357377049180332</v>
      </c>
      <c r="AO435" s="2">
        <f>+Help_FC!$G435*Help_FC!AI435</f>
        <v>117.21049180327869</v>
      </c>
      <c r="AP435" s="2">
        <f>+Help_FC!$G435*Help_FC!AJ435</f>
        <v>11.075063814340725</v>
      </c>
      <c r="AQ435" s="2">
        <f>+Help_FC!$G435*Help_FC!AK435</f>
        <v>277.35036901336588</v>
      </c>
      <c r="AR435" s="1478">
        <f>+Help_FC!$G435*Help_FC!AL435</f>
        <v>28.327868852459019</v>
      </c>
      <c r="AS435" s="1478">
        <f>+Help_FC!$G435*Help_FC!AM435</f>
        <v>9.8360655737704921</v>
      </c>
      <c r="AT435" s="2">
        <f>+Help_FC!$G435*Help_FC!AN435</f>
        <v>44.557377049180332</v>
      </c>
      <c r="AV435" s="5">
        <v>1</v>
      </c>
    </row>
    <row r="436" spans="1:48" x14ac:dyDescent="0.2">
      <c r="A436" s="1">
        <v>45360</v>
      </c>
      <c r="B436" s="2">
        <f>+Help_FC!$G436*Help_FC!I436</f>
        <v>616.13114754098365</v>
      </c>
      <c r="C436" s="2">
        <f>+Help_FC!$G436*Help_FC!J436</f>
        <v>405.60655737704923</v>
      </c>
      <c r="D436" s="2">
        <f>+Help_FC!$G436*Help_FC!K436</f>
        <v>76.557377049180332</v>
      </c>
      <c r="E436" s="2">
        <f>+Help_FC!$G436*Help_FC!L436</f>
        <v>81.770491803278688</v>
      </c>
      <c r="F436" s="2">
        <f>+Help_FC!$G436*Help_FC!M436</f>
        <v>275.42657964094002</v>
      </c>
      <c r="G436" s="2">
        <f>+Help_FC!$G436*Help_FC!N436</f>
        <v>301.59213114754101</v>
      </c>
      <c r="H436" s="1478">
        <f>24*Help_FC!R436/Help_FC!$Q436</f>
        <v>270.98421545318291</v>
      </c>
      <c r="I436" s="1478">
        <f>24*Help_FC!S436/Help_FC!$Q436</f>
        <v>269.76544919347896</v>
      </c>
      <c r="J436" s="1478">
        <f>24*Help_FC!T436/Help_FC!$Q436</f>
        <v>19.64516129032258</v>
      </c>
      <c r="K436" s="1478">
        <f>24*Help_FC!U436/Help_FC!$Q436</f>
        <v>16.35483870967742</v>
      </c>
      <c r="L436" s="1478">
        <f>24*Help_FC!V436/Help_FC!$Q436</f>
        <v>3.225806451612903</v>
      </c>
      <c r="M436" s="1478">
        <f>24*Help_FC!W436/Help_FC!$Q436</f>
        <v>649.70629680000002</v>
      </c>
      <c r="N436" s="2">
        <f>100*Help_FC!H436</f>
        <v>100</v>
      </c>
      <c r="O436" s="2">
        <f t="shared" ref="O436:W464" si="18">+B436*$AC436</f>
        <v>597.82212594783925</v>
      </c>
      <c r="P436" s="2">
        <f t="shared" si="18"/>
        <v>393.55350788105153</v>
      </c>
      <c r="Q436" s="2">
        <f t="shared" si="18"/>
        <v>74.282389532152223</v>
      </c>
      <c r="R436" s="2">
        <f t="shared" si="18"/>
        <v>79.340590789373721</v>
      </c>
      <c r="S436" s="2">
        <f t="shared" si="18"/>
        <v>267.24197281802913</v>
      </c>
      <c r="T436" s="2">
        <f t="shared" si="18"/>
        <v>292.62998589073845</v>
      </c>
      <c r="U436" s="1478">
        <f t="shared" si="18"/>
        <v>262.93161841773832</v>
      </c>
      <c r="V436" s="1478">
        <f t="shared" si="18"/>
        <v>261.7490691515348</v>
      </c>
      <c r="W436" s="1478">
        <f t="shared" si="18"/>
        <v>19.061383496096724</v>
      </c>
      <c r="X436" s="1478">
        <f t="shared" si="17"/>
        <v>15.868836506602694</v>
      </c>
      <c r="Y436" s="1478">
        <f t="shared" si="17"/>
        <v>3.1299480289157184</v>
      </c>
      <c r="Z436" s="1478">
        <f t="shared" si="17"/>
        <v>630.39955234342017</v>
      </c>
      <c r="AA436" s="2">
        <f t="shared" si="15"/>
        <v>100</v>
      </c>
      <c r="AC436" s="878">
        <f t="shared" si="16"/>
        <v>0.97028388896387274</v>
      </c>
      <c r="AE436" s="2">
        <f>+Help_FC!$G436*Help_FC!Y436</f>
        <v>333.40983606557381</v>
      </c>
      <c r="AF436" s="2">
        <f>+Help_FC!$G436*Help_FC!Z436</f>
        <v>72.196721311475414</v>
      </c>
      <c r="AG436" s="2">
        <f>+Help_FC!$G436*Help_FC!AA436</f>
        <v>0</v>
      </c>
      <c r="AH436" s="2">
        <f>+Help_FC!$G436*Help_FC!AB436</f>
        <v>158.32786885245903</v>
      </c>
      <c r="AI436" s="2">
        <f>+Help_FC!$G436*Help_FC!AC436</f>
        <v>52.196721311475414</v>
      </c>
      <c r="AJ436" s="2">
        <f>+Help_FC!$G436*Help_FC!AD436</f>
        <v>34.015067763934425</v>
      </c>
      <c r="AK436" s="2">
        <f>+Help_FC!$G436*Help_FC!AE436</f>
        <v>29.114754098360656</v>
      </c>
      <c r="AL436" s="2">
        <f>+Help_FC!$G436*Help_FC!AF436</f>
        <v>18.131147540983608</v>
      </c>
      <c r="AM436" s="2">
        <f>+Help_FC!$G436*Help_FC!AG436</f>
        <v>16.16393442622951</v>
      </c>
      <c r="AN436" s="2">
        <f>+Help_FC!$G436*Help_FC!AH436</f>
        <v>28.357377049180332</v>
      </c>
      <c r="AO436" s="2">
        <f>+Help_FC!$G436*Help_FC!AI436</f>
        <v>117.21049180327869</v>
      </c>
      <c r="AP436" s="2">
        <f>+Help_FC!$G436*Help_FC!AJ436</f>
        <v>11.075063814340725</v>
      </c>
      <c r="AQ436" s="2">
        <f>+Help_FC!$G436*Help_FC!AK436</f>
        <v>277.35036901336588</v>
      </c>
      <c r="AR436" s="1478">
        <f>+Help_FC!$G436*Help_FC!AL436</f>
        <v>28.327868852459019</v>
      </c>
      <c r="AS436" s="1478">
        <f>+Help_FC!$G436*Help_FC!AM436</f>
        <v>9.8360655737704921</v>
      </c>
      <c r="AT436" s="2">
        <f>+Help_FC!$G436*Help_FC!AN436</f>
        <v>44.557377049180332</v>
      </c>
      <c r="AV436" s="5">
        <v>1</v>
      </c>
    </row>
    <row r="437" spans="1:48" x14ac:dyDescent="0.2">
      <c r="A437" s="1">
        <v>45361</v>
      </c>
      <c r="B437" s="2">
        <f>+Help_FC!$G437*Help_FC!I437</f>
        <v>616.13114754098365</v>
      </c>
      <c r="C437" s="2">
        <f>+Help_FC!$G437*Help_FC!J437</f>
        <v>405.60655737704923</v>
      </c>
      <c r="D437" s="2">
        <f>+Help_FC!$G437*Help_FC!K437</f>
        <v>76.557377049180332</v>
      </c>
      <c r="E437" s="2">
        <f>+Help_FC!$G437*Help_FC!L437</f>
        <v>81.770491803278688</v>
      </c>
      <c r="F437" s="2">
        <f>+Help_FC!$G437*Help_FC!M437</f>
        <v>275.42657964094002</v>
      </c>
      <c r="G437" s="2">
        <f>+Help_FC!$G437*Help_FC!N437</f>
        <v>301.59213114754101</v>
      </c>
      <c r="H437" s="1478">
        <f>24*Help_FC!R437/Help_FC!$Q437</f>
        <v>270.98421545318291</v>
      </c>
      <c r="I437" s="1478">
        <f>24*Help_FC!S437/Help_FC!$Q437</f>
        <v>269.76544919347896</v>
      </c>
      <c r="J437" s="1478">
        <f>24*Help_FC!T437/Help_FC!$Q437</f>
        <v>19.64516129032258</v>
      </c>
      <c r="K437" s="1478">
        <f>24*Help_FC!U437/Help_FC!$Q437</f>
        <v>16.35483870967742</v>
      </c>
      <c r="L437" s="1478">
        <f>24*Help_FC!V437/Help_FC!$Q437</f>
        <v>3.225806451612903</v>
      </c>
      <c r="M437" s="1478">
        <f>24*Help_FC!W437/Help_FC!$Q437</f>
        <v>649.70629680000002</v>
      </c>
      <c r="N437" s="2">
        <f>100*Help_FC!H437</f>
        <v>100</v>
      </c>
      <c r="O437" s="2">
        <f t="shared" si="18"/>
        <v>597.82212594783925</v>
      </c>
      <c r="P437" s="2">
        <f t="shared" si="18"/>
        <v>393.55350788105153</v>
      </c>
      <c r="Q437" s="2">
        <f t="shared" si="18"/>
        <v>74.282389532152223</v>
      </c>
      <c r="R437" s="2">
        <f t="shared" si="18"/>
        <v>79.340590789373721</v>
      </c>
      <c r="S437" s="2">
        <f t="shared" si="18"/>
        <v>267.24197281802913</v>
      </c>
      <c r="T437" s="2">
        <f t="shared" si="18"/>
        <v>292.62998589073845</v>
      </c>
      <c r="U437" s="1478">
        <f t="shared" si="18"/>
        <v>262.93161841773832</v>
      </c>
      <c r="V437" s="1478">
        <f t="shared" si="18"/>
        <v>261.7490691515348</v>
      </c>
      <c r="W437" s="1478">
        <f t="shared" si="18"/>
        <v>19.061383496096724</v>
      </c>
      <c r="X437" s="1478">
        <f t="shared" si="17"/>
        <v>15.868836506602694</v>
      </c>
      <c r="Y437" s="1478">
        <f t="shared" si="17"/>
        <v>3.1299480289157184</v>
      </c>
      <c r="Z437" s="1478">
        <f t="shared" si="17"/>
        <v>630.39955234342017</v>
      </c>
      <c r="AA437" s="2">
        <f t="shared" si="15"/>
        <v>100</v>
      </c>
      <c r="AC437" s="878">
        <f t="shared" si="16"/>
        <v>0.97028388896387274</v>
      </c>
      <c r="AE437" s="2">
        <f>+Help_FC!$G437*Help_FC!Y437</f>
        <v>333.40983606557381</v>
      </c>
      <c r="AF437" s="2">
        <f>+Help_FC!$G437*Help_FC!Z437</f>
        <v>72.196721311475414</v>
      </c>
      <c r="AG437" s="2">
        <f>+Help_FC!$G437*Help_FC!AA437</f>
        <v>0</v>
      </c>
      <c r="AH437" s="2">
        <f>+Help_FC!$G437*Help_FC!AB437</f>
        <v>158.32786885245903</v>
      </c>
      <c r="AI437" s="2">
        <f>+Help_FC!$G437*Help_FC!AC437</f>
        <v>52.196721311475414</v>
      </c>
      <c r="AJ437" s="2">
        <f>+Help_FC!$G437*Help_FC!AD437</f>
        <v>34.015067763934425</v>
      </c>
      <c r="AK437" s="2">
        <f>+Help_FC!$G437*Help_FC!AE437</f>
        <v>29.114754098360656</v>
      </c>
      <c r="AL437" s="2">
        <f>+Help_FC!$G437*Help_FC!AF437</f>
        <v>18.131147540983608</v>
      </c>
      <c r="AM437" s="2">
        <f>+Help_FC!$G437*Help_FC!AG437</f>
        <v>16.16393442622951</v>
      </c>
      <c r="AN437" s="2">
        <f>+Help_FC!$G437*Help_FC!AH437</f>
        <v>28.357377049180332</v>
      </c>
      <c r="AO437" s="2">
        <f>+Help_FC!$G437*Help_FC!AI437</f>
        <v>117.21049180327869</v>
      </c>
      <c r="AP437" s="2">
        <f>+Help_FC!$G437*Help_FC!AJ437</f>
        <v>11.075063814340725</v>
      </c>
      <c r="AQ437" s="2">
        <f>+Help_FC!$G437*Help_FC!AK437</f>
        <v>277.35036901336588</v>
      </c>
      <c r="AR437" s="1478">
        <f>+Help_FC!$G437*Help_FC!AL437</f>
        <v>28.327868852459019</v>
      </c>
      <c r="AS437" s="1478">
        <f>+Help_FC!$G437*Help_FC!AM437</f>
        <v>9.8360655737704921</v>
      </c>
      <c r="AT437" s="2">
        <f>+Help_FC!$G437*Help_FC!AN437</f>
        <v>44.557377049180332</v>
      </c>
      <c r="AV437" s="5">
        <v>1</v>
      </c>
    </row>
    <row r="438" spans="1:48" x14ac:dyDescent="0.2">
      <c r="A438" s="1">
        <v>45362</v>
      </c>
      <c r="B438" s="2">
        <f>+Help_FC!$G438*Help_FC!I438</f>
        <v>616.13114754098365</v>
      </c>
      <c r="C438" s="2">
        <f>+Help_FC!$G438*Help_FC!J438</f>
        <v>405.60655737704923</v>
      </c>
      <c r="D438" s="2">
        <f>+Help_FC!$G438*Help_FC!K438</f>
        <v>76.557377049180332</v>
      </c>
      <c r="E438" s="2">
        <f>+Help_FC!$G438*Help_FC!L438</f>
        <v>81.770491803278688</v>
      </c>
      <c r="F438" s="2">
        <f>+Help_FC!$G438*Help_FC!M438</f>
        <v>275.42657964094002</v>
      </c>
      <c r="G438" s="2">
        <f>+Help_FC!$G438*Help_FC!N438</f>
        <v>301.59213114754101</v>
      </c>
      <c r="H438" s="1478">
        <f>24*Help_FC!R438/Help_FC!$Q438</f>
        <v>270.98421545318291</v>
      </c>
      <c r="I438" s="1478">
        <f>24*Help_FC!S438/Help_FC!$Q438</f>
        <v>269.76544919347896</v>
      </c>
      <c r="J438" s="1478">
        <f>24*Help_FC!T438/Help_FC!$Q438</f>
        <v>19.64516129032258</v>
      </c>
      <c r="K438" s="1478">
        <f>24*Help_FC!U438/Help_FC!$Q438</f>
        <v>16.35483870967742</v>
      </c>
      <c r="L438" s="1478">
        <f>24*Help_FC!V438/Help_FC!$Q438</f>
        <v>3.225806451612903</v>
      </c>
      <c r="M438" s="1478">
        <f>24*Help_FC!W438/Help_FC!$Q438</f>
        <v>649.70629680000002</v>
      </c>
      <c r="N438" s="2">
        <f>100*Help_FC!H438</f>
        <v>100</v>
      </c>
      <c r="O438" s="2">
        <f t="shared" si="18"/>
        <v>597.82212594783925</v>
      </c>
      <c r="P438" s="2">
        <f t="shared" si="18"/>
        <v>393.55350788105153</v>
      </c>
      <c r="Q438" s="2">
        <f t="shared" si="18"/>
        <v>74.282389532152223</v>
      </c>
      <c r="R438" s="2">
        <f t="shared" si="18"/>
        <v>79.340590789373721</v>
      </c>
      <c r="S438" s="2">
        <f t="shared" si="18"/>
        <v>267.24197281802913</v>
      </c>
      <c r="T438" s="2">
        <f t="shared" si="18"/>
        <v>292.62998589073845</v>
      </c>
      <c r="U438" s="1478">
        <f t="shared" si="18"/>
        <v>262.93161841773832</v>
      </c>
      <c r="V438" s="1478">
        <f t="shared" si="18"/>
        <v>261.7490691515348</v>
      </c>
      <c r="W438" s="1478">
        <f t="shared" si="18"/>
        <v>19.061383496096724</v>
      </c>
      <c r="X438" s="1478">
        <f t="shared" si="17"/>
        <v>15.868836506602694</v>
      </c>
      <c r="Y438" s="1478">
        <f t="shared" si="17"/>
        <v>3.1299480289157184</v>
      </c>
      <c r="Z438" s="1478">
        <f t="shared" si="17"/>
        <v>630.39955234342017</v>
      </c>
      <c r="AA438" s="2">
        <f t="shared" si="15"/>
        <v>100</v>
      </c>
      <c r="AC438" s="878">
        <f t="shared" si="16"/>
        <v>0.97028388896387274</v>
      </c>
      <c r="AE438" s="2">
        <f>+Help_FC!$G438*Help_FC!Y438</f>
        <v>333.40983606557381</v>
      </c>
      <c r="AF438" s="2">
        <f>+Help_FC!$G438*Help_FC!Z438</f>
        <v>72.196721311475414</v>
      </c>
      <c r="AG438" s="2">
        <f>+Help_FC!$G438*Help_FC!AA438</f>
        <v>0</v>
      </c>
      <c r="AH438" s="2">
        <f>+Help_FC!$G438*Help_FC!AB438</f>
        <v>158.32786885245903</v>
      </c>
      <c r="AI438" s="2">
        <f>+Help_FC!$G438*Help_FC!AC438</f>
        <v>52.196721311475414</v>
      </c>
      <c r="AJ438" s="2">
        <f>+Help_FC!$G438*Help_FC!AD438</f>
        <v>34.015067763934425</v>
      </c>
      <c r="AK438" s="2">
        <f>+Help_FC!$G438*Help_FC!AE438</f>
        <v>29.114754098360656</v>
      </c>
      <c r="AL438" s="2">
        <f>+Help_FC!$G438*Help_FC!AF438</f>
        <v>18.131147540983608</v>
      </c>
      <c r="AM438" s="2">
        <f>+Help_FC!$G438*Help_FC!AG438</f>
        <v>16.16393442622951</v>
      </c>
      <c r="AN438" s="2">
        <f>+Help_FC!$G438*Help_FC!AH438</f>
        <v>28.357377049180332</v>
      </c>
      <c r="AO438" s="2">
        <f>+Help_FC!$G438*Help_FC!AI438</f>
        <v>117.21049180327869</v>
      </c>
      <c r="AP438" s="2">
        <f>+Help_FC!$G438*Help_FC!AJ438</f>
        <v>11.075063814340725</v>
      </c>
      <c r="AQ438" s="2">
        <f>+Help_FC!$G438*Help_FC!AK438</f>
        <v>277.35036901336588</v>
      </c>
      <c r="AR438" s="1478">
        <f>+Help_FC!$G438*Help_FC!AL438</f>
        <v>28.327868852459019</v>
      </c>
      <c r="AS438" s="1478">
        <f>+Help_FC!$G438*Help_FC!AM438</f>
        <v>9.8360655737704921</v>
      </c>
      <c r="AT438" s="2">
        <f>+Help_FC!$G438*Help_FC!AN438</f>
        <v>44.557377049180332</v>
      </c>
      <c r="AV438" s="5">
        <v>1</v>
      </c>
    </row>
    <row r="439" spans="1:48" x14ac:dyDescent="0.2">
      <c r="A439" s="1">
        <v>45363</v>
      </c>
      <c r="B439" s="2">
        <f>+Help_FC!$G439*Help_FC!I439</f>
        <v>616.13114754098365</v>
      </c>
      <c r="C439" s="2">
        <f>+Help_FC!$G439*Help_FC!J439</f>
        <v>405.60655737704923</v>
      </c>
      <c r="D439" s="2">
        <f>+Help_FC!$G439*Help_FC!K439</f>
        <v>76.557377049180332</v>
      </c>
      <c r="E439" s="2">
        <f>+Help_FC!$G439*Help_FC!L439</f>
        <v>81.770491803278688</v>
      </c>
      <c r="F439" s="2">
        <f>+Help_FC!$G439*Help_FC!M439</f>
        <v>275.42657964094002</v>
      </c>
      <c r="G439" s="2">
        <f>+Help_FC!$G439*Help_FC!N439</f>
        <v>301.59213114754101</v>
      </c>
      <c r="H439" s="1478">
        <f>24*Help_FC!R439/Help_FC!$Q439</f>
        <v>270.98421545318291</v>
      </c>
      <c r="I439" s="1478">
        <f>24*Help_FC!S439/Help_FC!$Q439</f>
        <v>269.76544919347896</v>
      </c>
      <c r="J439" s="1478">
        <f>24*Help_FC!T439/Help_FC!$Q439</f>
        <v>19.64516129032258</v>
      </c>
      <c r="K439" s="1478">
        <f>24*Help_FC!U439/Help_FC!$Q439</f>
        <v>16.35483870967742</v>
      </c>
      <c r="L439" s="1478">
        <f>24*Help_FC!V439/Help_FC!$Q439</f>
        <v>3.225806451612903</v>
      </c>
      <c r="M439" s="1478">
        <f>24*Help_FC!W439/Help_FC!$Q439</f>
        <v>649.70629680000002</v>
      </c>
      <c r="N439" s="2">
        <f>100*Help_FC!H439</f>
        <v>100</v>
      </c>
      <c r="O439" s="2">
        <f t="shared" si="18"/>
        <v>597.82212594783925</v>
      </c>
      <c r="P439" s="2">
        <f t="shared" si="18"/>
        <v>393.55350788105153</v>
      </c>
      <c r="Q439" s="2">
        <f t="shared" si="18"/>
        <v>74.282389532152223</v>
      </c>
      <c r="R439" s="2">
        <f t="shared" si="18"/>
        <v>79.340590789373721</v>
      </c>
      <c r="S439" s="2">
        <f t="shared" si="18"/>
        <v>267.24197281802913</v>
      </c>
      <c r="T439" s="2">
        <f t="shared" si="18"/>
        <v>292.62998589073845</v>
      </c>
      <c r="U439" s="1478">
        <f t="shared" si="18"/>
        <v>262.93161841773832</v>
      </c>
      <c r="V439" s="1478">
        <f t="shared" si="18"/>
        <v>261.7490691515348</v>
      </c>
      <c r="W439" s="1478">
        <f t="shared" si="18"/>
        <v>19.061383496096724</v>
      </c>
      <c r="X439" s="1478">
        <f t="shared" si="17"/>
        <v>15.868836506602694</v>
      </c>
      <c r="Y439" s="1478">
        <f t="shared" si="17"/>
        <v>3.1299480289157184</v>
      </c>
      <c r="Z439" s="1478">
        <f t="shared" si="17"/>
        <v>630.39955234342017</v>
      </c>
      <c r="AA439" s="2">
        <f t="shared" si="15"/>
        <v>100</v>
      </c>
      <c r="AC439" s="878">
        <f t="shared" si="16"/>
        <v>0.97028388896387274</v>
      </c>
      <c r="AE439" s="2">
        <f>+Help_FC!$G439*Help_FC!Y439</f>
        <v>333.40983606557381</v>
      </c>
      <c r="AF439" s="2">
        <f>+Help_FC!$G439*Help_FC!Z439</f>
        <v>72.196721311475414</v>
      </c>
      <c r="AG439" s="2">
        <f>+Help_FC!$G439*Help_FC!AA439</f>
        <v>0</v>
      </c>
      <c r="AH439" s="2">
        <f>+Help_FC!$G439*Help_FC!AB439</f>
        <v>158.32786885245903</v>
      </c>
      <c r="AI439" s="2">
        <f>+Help_FC!$G439*Help_FC!AC439</f>
        <v>52.196721311475414</v>
      </c>
      <c r="AJ439" s="2">
        <f>+Help_FC!$G439*Help_FC!AD439</f>
        <v>34.015067763934425</v>
      </c>
      <c r="AK439" s="2">
        <f>+Help_FC!$G439*Help_FC!AE439</f>
        <v>29.114754098360656</v>
      </c>
      <c r="AL439" s="2">
        <f>+Help_FC!$G439*Help_FC!AF439</f>
        <v>18.131147540983608</v>
      </c>
      <c r="AM439" s="2">
        <f>+Help_FC!$G439*Help_FC!AG439</f>
        <v>16.16393442622951</v>
      </c>
      <c r="AN439" s="2">
        <f>+Help_FC!$G439*Help_FC!AH439</f>
        <v>28.357377049180332</v>
      </c>
      <c r="AO439" s="2">
        <f>+Help_FC!$G439*Help_FC!AI439</f>
        <v>117.21049180327869</v>
      </c>
      <c r="AP439" s="2">
        <f>+Help_FC!$G439*Help_FC!AJ439</f>
        <v>11.075063814340725</v>
      </c>
      <c r="AQ439" s="2">
        <f>+Help_FC!$G439*Help_FC!AK439</f>
        <v>277.35036901336588</v>
      </c>
      <c r="AR439" s="1478">
        <f>+Help_FC!$G439*Help_FC!AL439</f>
        <v>28.327868852459019</v>
      </c>
      <c r="AS439" s="1478">
        <f>+Help_FC!$G439*Help_FC!AM439</f>
        <v>9.8360655737704921</v>
      </c>
      <c r="AT439" s="2">
        <f>+Help_FC!$G439*Help_FC!AN439</f>
        <v>44.557377049180332</v>
      </c>
      <c r="AV439" s="5">
        <v>1</v>
      </c>
    </row>
    <row r="440" spans="1:48" x14ac:dyDescent="0.2">
      <c r="A440" s="1">
        <v>45364</v>
      </c>
      <c r="B440" s="2">
        <f>+Help_FC!$G440*Help_FC!I440</f>
        <v>616.13114754098365</v>
      </c>
      <c r="C440" s="2">
        <f>+Help_FC!$G440*Help_FC!J440</f>
        <v>405.60655737704923</v>
      </c>
      <c r="D440" s="2">
        <f>+Help_FC!$G440*Help_FC!K440</f>
        <v>76.557377049180332</v>
      </c>
      <c r="E440" s="2">
        <f>+Help_FC!$G440*Help_FC!L440</f>
        <v>81.770491803278688</v>
      </c>
      <c r="F440" s="2">
        <f>+Help_FC!$G440*Help_FC!M440</f>
        <v>275.42657964094002</v>
      </c>
      <c r="G440" s="2">
        <f>+Help_FC!$G440*Help_FC!N440</f>
        <v>301.59213114754101</v>
      </c>
      <c r="H440" s="1478">
        <f>24*Help_FC!R440/Help_FC!$Q440</f>
        <v>270.98421545318291</v>
      </c>
      <c r="I440" s="1478">
        <f>24*Help_FC!S440/Help_FC!$Q440</f>
        <v>269.76544919347896</v>
      </c>
      <c r="J440" s="1478">
        <f>24*Help_FC!T440/Help_FC!$Q440</f>
        <v>19.64516129032258</v>
      </c>
      <c r="K440" s="1478">
        <f>24*Help_FC!U440/Help_FC!$Q440</f>
        <v>16.35483870967742</v>
      </c>
      <c r="L440" s="1478">
        <f>24*Help_FC!V440/Help_FC!$Q440</f>
        <v>3.225806451612903</v>
      </c>
      <c r="M440" s="1478">
        <f>24*Help_FC!W440/Help_FC!$Q440</f>
        <v>649.70629680000002</v>
      </c>
      <c r="N440" s="2">
        <f>100*Help_FC!H440</f>
        <v>100</v>
      </c>
      <c r="O440" s="2">
        <f t="shared" si="18"/>
        <v>597.82212594783925</v>
      </c>
      <c r="P440" s="2">
        <f t="shared" si="18"/>
        <v>393.55350788105153</v>
      </c>
      <c r="Q440" s="2">
        <f t="shared" si="18"/>
        <v>74.282389532152223</v>
      </c>
      <c r="R440" s="2">
        <f t="shared" si="18"/>
        <v>79.340590789373721</v>
      </c>
      <c r="S440" s="2">
        <f t="shared" si="18"/>
        <v>267.24197281802913</v>
      </c>
      <c r="T440" s="2">
        <f t="shared" si="18"/>
        <v>292.62998589073845</v>
      </c>
      <c r="U440" s="1478">
        <f t="shared" si="18"/>
        <v>262.93161841773832</v>
      </c>
      <c r="V440" s="1478">
        <f t="shared" si="18"/>
        <v>261.7490691515348</v>
      </c>
      <c r="W440" s="1478">
        <f t="shared" si="18"/>
        <v>19.061383496096724</v>
      </c>
      <c r="X440" s="1478">
        <f t="shared" si="17"/>
        <v>15.868836506602694</v>
      </c>
      <c r="Y440" s="1478">
        <f t="shared" si="17"/>
        <v>3.1299480289157184</v>
      </c>
      <c r="Z440" s="1478">
        <f t="shared" si="17"/>
        <v>630.39955234342017</v>
      </c>
      <c r="AA440" s="2">
        <f t="shared" si="15"/>
        <v>100</v>
      </c>
      <c r="AC440" s="878">
        <f t="shared" si="16"/>
        <v>0.97028388896387274</v>
      </c>
      <c r="AE440" s="2">
        <f>+Help_FC!$G440*Help_FC!Y440</f>
        <v>333.40983606557381</v>
      </c>
      <c r="AF440" s="2">
        <f>+Help_FC!$G440*Help_FC!Z440</f>
        <v>72.196721311475414</v>
      </c>
      <c r="AG440" s="2">
        <f>+Help_FC!$G440*Help_FC!AA440</f>
        <v>0</v>
      </c>
      <c r="AH440" s="2">
        <f>+Help_FC!$G440*Help_FC!AB440</f>
        <v>158.32786885245903</v>
      </c>
      <c r="AI440" s="2">
        <f>+Help_FC!$G440*Help_FC!AC440</f>
        <v>52.196721311475414</v>
      </c>
      <c r="AJ440" s="2">
        <f>+Help_FC!$G440*Help_FC!AD440</f>
        <v>34.015067763934425</v>
      </c>
      <c r="AK440" s="2">
        <f>+Help_FC!$G440*Help_FC!AE440</f>
        <v>29.114754098360656</v>
      </c>
      <c r="AL440" s="2">
        <f>+Help_FC!$G440*Help_FC!AF440</f>
        <v>18.131147540983608</v>
      </c>
      <c r="AM440" s="2">
        <f>+Help_FC!$G440*Help_FC!AG440</f>
        <v>16.16393442622951</v>
      </c>
      <c r="AN440" s="2">
        <f>+Help_FC!$G440*Help_FC!AH440</f>
        <v>28.357377049180332</v>
      </c>
      <c r="AO440" s="2">
        <f>+Help_FC!$G440*Help_FC!AI440</f>
        <v>117.21049180327869</v>
      </c>
      <c r="AP440" s="2">
        <f>+Help_FC!$G440*Help_FC!AJ440</f>
        <v>11.075063814340725</v>
      </c>
      <c r="AQ440" s="2">
        <f>+Help_FC!$G440*Help_FC!AK440</f>
        <v>277.35036901336588</v>
      </c>
      <c r="AR440" s="1478">
        <f>+Help_FC!$G440*Help_FC!AL440</f>
        <v>28.327868852459019</v>
      </c>
      <c r="AS440" s="1478">
        <f>+Help_FC!$G440*Help_FC!AM440</f>
        <v>9.8360655737704921</v>
      </c>
      <c r="AT440" s="2">
        <f>+Help_FC!$G440*Help_FC!AN440</f>
        <v>44.557377049180332</v>
      </c>
      <c r="AV440" s="5">
        <v>1</v>
      </c>
    </row>
    <row r="441" spans="1:48" x14ac:dyDescent="0.2">
      <c r="A441" s="1">
        <v>45365</v>
      </c>
      <c r="B441" s="2">
        <f>+Help_FC!$G441*Help_FC!I441</f>
        <v>616.13114754098365</v>
      </c>
      <c r="C441" s="2">
        <f>+Help_FC!$G441*Help_FC!J441</f>
        <v>405.60655737704923</v>
      </c>
      <c r="D441" s="2">
        <f>+Help_FC!$G441*Help_FC!K441</f>
        <v>76.557377049180332</v>
      </c>
      <c r="E441" s="2">
        <f>+Help_FC!$G441*Help_FC!L441</f>
        <v>81.770491803278688</v>
      </c>
      <c r="F441" s="2">
        <f>+Help_FC!$G441*Help_FC!M441</f>
        <v>275.42657964094002</v>
      </c>
      <c r="G441" s="2">
        <f>+Help_FC!$G441*Help_FC!N441</f>
        <v>301.59213114754101</v>
      </c>
      <c r="H441" s="1478">
        <f>24*Help_FC!R441/Help_FC!$Q441</f>
        <v>270.98421545318291</v>
      </c>
      <c r="I441" s="1478">
        <f>24*Help_FC!S441/Help_FC!$Q441</f>
        <v>269.76544919347896</v>
      </c>
      <c r="J441" s="1478">
        <f>24*Help_FC!T441/Help_FC!$Q441</f>
        <v>19.64516129032258</v>
      </c>
      <c r="K441" s="1478">
        <f>24*Help_FC!U441/Help_FC!$Q441</f>
        <v>16.35483870967742</v>
      </c>
      <c r="L441" s="1478">
        <f>24*Help_FC!V441/Help_FC!$Q441</f>
        <v>3.225806451612903</v>
      </c>
      <c r="M441" s="1478">
        <f>24*Help_FC!W441/Help_FC!$Q441</f>
        <v>649.70629680000002</v>
      </c>
      <c r="N441" s="2">
        <f>100*Help_FC!H441</f>
        <v>100</v>
      </c>
      <c r="O441" s="2">
        <f t="shared" si="18"/>
        <v>597.82212594783925</v>
      </c>
      <c r="P441" s="2">
        <f t="shared" si="18"/>
        <v>393.55350788105153</v>
      </c>
      <c r="Q441" s="2">
        <f t="shared" si="18"/>
        <v>74.282389532152223</v>
      </c>
      <c r="R441" s="2">
        <f t="shared" si="18"/>
        <v>79.340590789373721</v>
      </c>
      <c r="S441" s="2">
        <f t="shared" si="18"/>
        <v>267.24197281802913</v>
      </c>
      <c r="T441" s="2">
        <f t="shared" si="18"/>
        <v>292.62998589073845</v>
      </c>
      <c r="U441" s="1478">
        <f t="shared" si="18"/>
        <v>262.93161841773832</v>
      </c>
      <c r="V441" s="1478">
        <f t="shared" si="18"/>
        <v>261.7490691515348</v>
      </c>
      <c r="W441" s="1478">
        <f t="shared" si="18"/>
        <v>19.061383496096724</v>
      </c>
      <c r="X441" s="1478">
        <f t="shared" si="17"/>
        <v>15.868836506602694</v>
      </c>
      <c r="Y441" s="1478">
        <f t="shared" si="17"/>
        <v>3.1299480289157184</v>
      </c>
      <c r="Z441" s="1478">
        <f t="shared" si="17"/>
        <v>630.39955234342017</v>
      </c>
      <c r="AA441" s="2">
        <f t="shared" si="15"/>
        <v>100</v>
      </c>
      <c r="AC441" s="878">
        <f t="shared" si="16"/>
        <v>0.97028388896387274</v>
      </c>
      <c r="AE441" s="2">
        <f>+Help_FC!$G441*Help_FC!Y441</f>
        <v>333.40983606557381</v>
      </c>
      <c r="AF441" s="2">
        <f>+Help_FC!$G441*Help_FC!Z441</f>
        <v>72.196721311475414</v>
      </c>
      <c r="AG441" s="2">
        <f>+Help_FC!$G441*Help_FC!AA441</f>
        <v>0</v>
      </c>
      <c r="AH441" s="2">
        <f>+Help_FC!$G441*Help_FC!AB441</f>
        <v>158.32786885245903</v>
      </c>
      <c r="AI441" s="2">
        <f>+Help_FC!$G441*Help_FC!AC441</f>
        <v>52.196721311475414</v>
      </c>
      <c r="AJ441" s="2">
        <f>+Help_FC!$G441*Help_FC!AD441</f>
        <v>34.015067763934425</v>
      </c>
      <c r="AK441" s="2">
        <f>+Help_FC!$G441*Help_FC!AE441</f>
        <v>29.114754098360656</v>
      </c>
      <c r="AL441" s="2">
        <f>+Help_FC!$G441*Help_FC!AF441</f>
        <v>18.131147540983608</v>
      </c>
      <c r="AM441" s="2">
        <f>+Help_FC!$G441*Help_FC!AG441</f>
        <v>16.16393442622951</v>
      </c>
      <c r="AN441" s="2">
        <f>+Help_FC!$G441*Help_FC!AH441</f>
        <v>28.357377049180332</v>
      </c>
      <c r="AO441" s="2">
        <f>+Help_FC!$G441*Help_FC!AI441</f>
        <v>117.21049180327869</v>
      </c>
      <c r="AP441" s="2">
        <f>+Help_FC!$G441*Help_FC!AJ441</f>
        <v>11.075063814340725</v>
      </c>
      <c r="AQ441" s="2">
        <f>+Help_FC!$G441*Help_FC!AK441</f>
        <v>277.35036901336588</v>
      </c>
      <c r="AR441" s="1478">
        <f>+Help_FC!$G441*Help_FC!AL441</f>
        <v>28.327868852459019</v>
      </c>
      <c r="AS441" s="1478">
        <f>+Help_FC!$G441*Help_FC!AM441</f>
        <v>9.8360655737704921</v>
      </c>
      <c r="AT441" s="2">
        <f>+Help_FC!$G441*Help_FC!AN441</f>
        <v>44.557377049180332</v>
      </c>
      <c r="AV441" s="5">
        <v>1</v>
      </c>
    </row>
    <row r="442" spans="1:48" x14ac:dyDescent="0.2">
      <c r="A442" s="1">
        <v>45366</v>
      </c>
      <c r="B442" s="2">
        <f>+Help_FC!$G442*Help_FC!I442</f>
        <v>616.13114754098365</v>
      </c>
      <c r="C442" s="2">
        <f>+Help_FC!$G442*Help_FC!J442</f>
        <v>405.60655737704923</v>
      </c>
      <c r="D442" s="2">
        <f>+Help_FC!$G442*Help_FC!K442</f>
        <v>76.557377049180332</v>
      </c>
      <c r="E442" s="2">
        <f>+Help_FC!$G442*Help_FC!L442</f>
        <v>81.770491803278688</v>
      </c>
      <c r="F442" s="2">
        <f>+Help_FC!$G442*Help_FC!M442</f>
        <v>275.42657964094002</v>
      </c>
      <c r="G442" s="2">
        <f>+Help_FC!$G442*Help_FC!N442</f>
        <v>301.59213114754101</v>
      </c>
      <c r="H442" s="1478">
        <f>24*Help_FC!R442/Help_FC!$Q442</f>
        <v>270.98421545318291</v>
      </c>
      <c r="I442" s="1478">
        <f>24*Help_FC!S442/Help_FC!$Q442</f>
        <v>269.76544919347896</v>
      </c>
      <c r="J442" s="1478">
        <f>24*Help_FC!T442/Help_FC!$Q442</f>
        <v>19.64516129032258</v>
      </c>
      <c r="K442" s="1478">
        <f>24*Help_FC!U442/Help_FC!$Q442</f>
        <v>16.35483870967742</v>
      </c>
      <c r="L442" s="1478">
        <f>24*Help_FC!V442/Help_FC!$Q442</f>
        <v>3.225806451612903</v>
      </c>
      <c r="M442" s="1478">
        <f>24*Help_FC!W442/Help_FC!$Q442</f>
        <v>649.70629680000002</v>
      </c>
      <c r="N442" s="2">
        <f>100*Help_FC!H442</f>
        <v>100</v>
      </c>
      <c r="O442" s="2">
        <f t="shared" si="18"/>
        <v>597.82212594783925</v>
      </c>
      <c r="P442" s="2">
        <f t="shared" si="18"/>
        <v>393.55350788105153</v>
      </c>
      <c r="Q442" s="2">
        <f t="shared" si="18"/>
        <v>74.282389532152223</v>
      </c>
      <c r="R442" s="2">
        <f t="shared" si="18"/>
        <v>79.340590789373721</v>
      </c>
      <c r="S442" s="2">
        <f t="shared" si="18"/>
        <v>267.24197281802913</v>
      </c>
      <c r="T442" s="2">
        <f t="shared" si="18"/>
        <v>292.62998589073845</v>
      </c>
      <c r="U442" s="1478">
        <f t="shared" si="18"/>
        <v>262.93161841773832</v>
      </c>
      <c r="V442" s="1478">
        <f t="shared" si="18"/>
        <v>261.7490691515348</v>
      </c>
      <c r="W442" s="1478">
        <f t="shared" si="18"/>
        <v>19.061383496096724</v>
      </c>
      <c r="X442" s="1478">
        <f t="shared" si="17"/>
        <v>15.868836506602694</v>
      </c>
      <c r="Y442" s="1478">
        <f t="shared" si="17"/>
        <v>3.1299480289157184</v>
      </c>
      <c r="Z442" s="1478">
        <f t="shared" si="17"/>
        <v>630.39955234342017</v>
      </c>
      <c r="AA442" s="2">
        <f t="shared" si="15"/>
        <v>100</v>
      </c>
      <c r="AC442" s="878">
        <f t="shared" si="16"/>
        <v>0.97028388896387274</v>
      </c>
      <c r="AE442" s="2">
        <f>+Help_FC!$G442*Help_FC!Y442</f>
        <v>333.40983606557381</v>
      </c>
      <c r="AF442" s="2">
        <f>+Help_FC!$G442*Help_FC!Z442</f>
        <v>72.196721311475414</v>
      </c>
      <c r="AG442" s="2">
        <f>+Help_FC!$G442*Help_FC!AA442</f>
        <v>0</v>
      </c>
      <c r="AH442" s="2">
        <f>+Help_FC!$G442*Help_FC!AB442</f>
        <v>158.32786885245903</v>
      </c>
      <c r="AI442" s="2">
        <f>+Help_FC!$G442*Help_FC!AC442</f>
        <v>52.196721311475414</v>
      </c>
      <c r="AJ442" s="2">
        <f>+Help_FC!$G442*Help_FC!AD442</f>
        <v>34.015067763934425</v>
      </c>
      <c r="AK442" s="2">
        <f>+Help_FC!$G442*Help_FC!AE442</f>
        <v>29.114754098360656</v>
      </c>
      <c r="AL442" s="2">
        <f>+Help_FC!$G442*Help_FC!AF442</f>
        <v>18.131147540983608</v>
      </c>
      <c r="AM442" s="2">
        <f>+Help_FC!$G442*Help_FC!AG442</f>
        <v>16.16393442622951</v>
      </c>
      <c r="AN442" s="2">
        <f>+Help_FC!$G442*Help_FC!AH442</f>
        <v>28.357377049180332</v>
      </c>
      <c r="AO442" s="2">
        <f>+Help_FC!$G442*Help_FC!AI442</f>
        <v>117.21049180327869</v>
      </c>
      <c r="AP442" s="2">
        <f>+Help_FC!$G442*Help_FC!AJ442</f>
        <v>11.075063814340725</v>
      </c>
      <c r="AQ442" s="2">
        <f>+Help_FC!$G442*Help_FC!AK442</f>
        <v>277.35036901336588</v>
      </c>
      <c r="AR442" s="1478">
        <f>+Help_FC!$G442*Help_FC!AL442</f>
        <v>28.327868852459019</v>
      </c>
      <c r="AS442" s="1478">
        <f>+Help_FC!$G442*Help_FC!AM442</f>
        <v>9.8360655737704921</v>
      </c>
      <c r="AT442" s="2">
        <f>+Help_FC!$G442*Help_FC!AN442</f>
        <v>44.557377049180332</v>
      </c>
      <c r="AV442" s="5">
        <v>1</v>
      </c>
    </row>
    <row r="443" spans="1:48" x14ac:dyDescent="0.2">
      <c r="A443" s="1">
        <v>45367</v>
      </c>
      <c r="B443" s="2">
        <f>+Help_FC!$G443*Help_FC!I443</f>
        <v>616.13114754098365</v>
      </c>
      <c r="C443" s="2">
        <f>+Help_FC!$G443*Help_FC!J443</f>
        <v>405.60655737704923</v>
      </c>
      <c r="D443" s="2">
        <f>+Help_FC!$G443*Help_FC!K443</f>
        <v>76.557377049180332</v>
      </c>
      <c r="E443" s="2">
        <f>+Help_FC!$G443*Help_FC!L443</f>
        <v>81.770491803278688</v>
      </c>
      <c r="F443" s="2">
        <f>+Help_FC!$G443*Help_FC!M443</f>
        <v>275.42657964094002</v>
      </c>
      <c r="G443" s="2">
        <f>+Help_FC!$G443*Help_FC!N443</f>
        <v>301.59213114754101</v>
      </c>
      <c r="H443" s="1478">
        <f>24*Help_FC!R443/Help_FC!$Q443</f>
        <v>270.98421545318291</v>
      </c>
      <c r="I443" s="1478">
        <f>24*Help_FC!S443/Help_FC!$Q443</f>
        <v>269.76544919347896</v>
      </c>
      <c r="J443" s="1478">
        <f>24*Help_FC!T443/Help_FC!$Q443</f>
        <v>19.64516129032258</v>
      </c>
      <c r="K443" s="1478">
        <f>24*Help_FC!U443/Help_FC!$Q443</f>
        <v>16.35483870967742</v>
      </c>
      <c r="L443" s="1478">
        <f>24*Help_FC!V443/Help_FC!$Q443</f>
        <v>3.225806451612903</v>
      </c>
      <c r="M443" s="1478">
        <f>24*Help_FC!W443/Help_FC!$Q443</f>
        <v>649.70629680000002</v>
      </c>
      <c r="N443" s="2">
        <f>100*Help_FC!H443</f>
        <v>100</v>
      </c>
      <c r="O443" s="2">
        <f t="shared" si="18"/>
        <v>597.82212594783925</v>
      </c>
      <c r="P443" s="2">
        <f t="shared" si="18"/>
        <v>393.55350788105153</v>
      </c>
      <c r="Q443" s="2">
        <f t="shared" si="18"/>
        <v>74.282389532152223</v>
      </c>
      <c r="R443" s="2">
        <f t="shared" si="18"/>
        <v>79.340590789373721</v>
      </c>
      <c r="S443" s="2">
        <f t="shared" si="18"/>
        <v>267.24197281802913</v>
      </c>
      <c r="T443" s="2">
        <f t="shared" si="18"/>
        <v>292.62998589073845</v>
      </c>
      <c r="U443" s="1478">
        <f t="shared" si="18"/>
        <v>262.93161841773832</v>
      </c>
      <c r="V443" s="1478">
        <f t="shared" si="18"/>
        <v>261.7490691515348</v>
      </c>
      <c r="W443" s="1478">
        <f t="shared" si="18"/>
        <v>19.061383496096724</v>
      </c>
      <c r="X443" s="1478">
        <f t="shared" si="17"/>
        <v>15.868836506602694</v>
      </c>
      <c r="Y443" s="1478">
        <f t="shared" si="17"/>
        <v>3.1299480289157184</v>
      </c>
      <c r="Z443" s="1478">
        <f t="shared" si="17"/>
        <v>630.39955234342017</v>
      </c>
      <c r="AA443" s="2">
        <f t="shared" si="15"/>
        <v>100</v>
      </c>
      <c r="AC443" s="878">
        <f t="shared" si="16"/>
        <v>0.97028388896387274</v>
      </c>
      <c r="AE443" s="2">
        <f>+Help_FC!$G443*Help_FC!Y443</f>
        <v>333.40983606557381</v>
      </c>
      <c r="AF443" s="2">
        <f>+Help_FC!$G443*Help_FC!Z443</f>
        <v>72.196721311475414</v>
      </c>
      <c r="AG443" s="2">
        <f>+Help_FC!$G443*Help_FC!AA443</f>
        <v>0</v>
      </c>
      <c r="AH443" s="2">
        <f>+Help_FC!$G443*Help_FC!AB443</f>
        <v>158.32786885245903</v>
      </c>
      <c r="AI443" s="2">
        <f>+Help_FC!$G443*Help_FC!AC443</f>
        <v>52.196721311475414</v>
      </c>
      <c r="AJ443" s="2">
        <f>+Help_FC!$G443*Help_FC!AD443</f>
        <v>34.015067763934425</v>
      </c>
      <c r="AK443" s="2">
        <f>+Help_FC!$G443*Help_FC!AE443</f>
        <v>29.114754098360656</v>
      </c>
      <c r="AL443" s="2">
        <f>+Help_FC!$G443*Help_FC!AF443</f>
        <v>18.131147540983608</v>
      </c>
      <c r="AM443" s="2">
        <f>+Help_FC!$G443*Help_FC!AG443</f>
        <v>16.16393442622951</v>
      </c>
      <c r="AN443" s="2">
        <f>+Help_FC!$G443*Help_FC!AH443</f>
        <v>28.357377049180332</v>
      </c>
      <c r="AO443" s="2">
        <f>+Help_FC!$G443*Help_FC!AI443</f>
        <v>117.21049180327869</v>
      </c>
      <c r="AP443" s="2">
        <f>+Help_FC!$G443*Help_FC!AJ443</f>
        <v>11.075063814340725</v>
      </c>
      <c r="AQ443" s="2">
        <f>+Help_FC!$G443*Help_FC!AK443</f>
        <v>277.35036901336588</v>
      </c>
      <c r="AR443" s="1478">
        <f>+Help_FC!$G443*Help_FC!AL443</f>
        <v>28.327868852459019</v>
      </c>
      <c r="AS443" s="1478">
        <f>+Help_FC!$G443*Help_FC!AM443</f>
        <v>9.8360655737704921</v>
      </c>
      <c r="AT443" s="2">
        <f>+Help_FC!$G443*Help_FC!AN443</f>
        <v>44.557377049180332</v>
      </c>
      <c r="AV443" s="5">
        <v>1</v>
      </c>
    </row>
    <row r="444" spans="1:48" x14ac:dyDescent="0.2">
      <c r="A444" s="1">
        <v>45368</v>
      </c>
      <c r="B444" s="2">
        <f>+Help_FC!$G444*Help_FC!I444</f>
        <v>616.13114754098365</v>
      </c>
      <c r="C444" s="2">
        <f>+Help_FC!$G444*Help_FC!J444</f>
        <v>405.60655737704923</v>
      </c>
      <c r="D444" s="2">
        <f>+Help_FC!$G444*Help_FC!K444</f>
        <v>76.557377049180332</v>
      </c>
      <c r="E444" s="2">
        <f>+Help_FC!$G444*Help_FC!L444</f>
        <v>81.770491803278688</v>
      </c>
      <c r="F444" s="2">
        <f>+Help_FC!$G444*Help_FC!M444</f>
        <v>275.42657964094002</v>
      </c>
      <c r="G444" s="2">
        <f>+Help_FC!$G444*Help_FC!N444</f>
        <v>301.59213114754101</v>
      </c>
      <c r="H444" s="1478">
        <f>24*Help_FC!R444/Help_FC!$Q444</f>
        <v>270.98421545318291</v>
      </c>
      <c r="I444" s="1478">
        <f>24*Help_FC!S444/Help_FC!$Q444</f>
        <v>269.76544919347896</v>
      </c>
      <c r="J444" s="1478">
        <f>24*Help_FC!T444/Help_FC!$Q444</f>
        <v>19.64516129032258</v>
      </c>
      <c r="K444" s="1478">
        <f>24*Help_FC!U444/Help_FC!$Q444</f>
        <v>16.35483870967742</v>
      </c>
      <c r="L444" s="1478">
        <f>24*Help_FC!V444/Help_FC!$Q444</f>
        <v>3.225806451612903</v>
      </c>
      <c r="M444" s="1478">
        <f>24*Help_FC!W444/Help_FC!$Q444</f>
        <v>649.70629680000002</v>
      </c>
      <c r="N444" s="2">
        <f>100*Help_FC!H444</f>
        <v>100</v>
      </c>
      <c r="O444" s="2">
        <f t="shared" si="18"/>
        <v>597.82212594783925</v>
      </c>
      <c r="P444" s="2">
        <f t="shared" si="18"/>
        <v>393.55350788105153</v>
      </c>
      <c r="Q444" s="2">
        <f t="shared" si="18"/>
        <v>74.282389532152223</v>
      </c>
      <c r="R444" s="2">
        <f t="shared" si="18"/>
        <v>79.340590789373721</v>
      </c>
      <c r="S444" s="2">
        <f t="shared" si="18"/>
        <v>267.24197281802913</v>
      </c>
      <c r="T444" s="2">
        <f t="shared" si="18"/>
        <v>292.62998589073845</v>
      </c>
      <c r="U444" s="1478">
        <f t="shared" si="18"/>
        <v>262.93161841773832</v>
      </c>
      <c r="V444" s="1478">
        <f t="shared" si="18"/>
        <v>261.7490691515348</v>
      </c>
      <c r="W444" s="1478">
        <f t="shared" si="18"/>
        <v>19.061383496096724</v>
      </c>
      <c r="X444" s="1478">
        <f t="shared" si="17"/>
        <v>15.868836506602694</v>
      </c>
      <c r="Y444" s="1478">
        <f t="shared" si="17"/>
        <v>3.1299480289157184</v>
      </c>
      <c r="Z444" s="1478">
        <f t="shared" si="17"/>
        <v>630.39955234342017</v>
      </c>
      <c r="AA444" s="2">
        <f t="shared" si="15"/>
        <v>100</v>
      </c>
      <c r="AC444" s="878">
        <f t="shared" si="16"/>
        <v>0.97028388896387274</v>
      </c>
      <c r="AE444" s="2">
        <f>+Help_FC!$G444*Help_FC!Y444</f>
        <v>333.40983606557381</v>
      </c>
      <c r="AF444" s="2">
        <f>+Help_FC!$G444*Help_FC!Z444</f>
        <v>72.196721311475414</v>
      </c>
      <c r="AG444" s="2">
        <f>+Help_FC!$G444*Help_FC!AA444</f>
        <v>0</v>
      </c>
      <c r="AH444" s="2">
        <f>+Help_FC!$G444*Help_FC!AB444</f>
        <v>158.32786885245903</v>
      </c>
      <c r="AI444" s="2">
        <f>+Help_FC!$G444*Help_FC!AC444</f>
        <v>52.196721311475414</v>
      </c>
      <c r="AJ444" s="2">
        <f>+Help_FC!$G444*Help_FC!AD444</f>
        <v>34.015067763934425</v>
      </c>
      <c r="AK444" s="2">
        <f>+Help_FC!$G444*Help_FC!AE444</f>
        <v>29.114754098360656</v>
      </c>
      <c r="AL444" s="2">
        <f>+Help_FC!$G444*Help_FC!AF444</f>
        <v>18.131147540983608</v>
      </c>
      <c r="AM444" s="2">
        <f>+Help_FC!$G444*Help_FC!AG444</f>
        <v>16.16393442622951</v>
      </c>
      <c r="AN444" s="2">
        <f>+Help_FC!$G444*Help_FC!AH444</f>
        <v>28.357377049180332</v>
      </c>
      <c r="AO444" s="2">
        <f>+Help_FC!$G444*Help_FC!AI444</f>
        <v>117.21049180327869</v>
      </c>
      <c r="AP444" s="2">
        <f>+Help_FC!$G444*Help_FC!AJ444</f>
        <v>11.075063814340725</v>
      </c>
      <c r="AQ444" s="2">
        <f>+Help_FC!$G444*Help_FC!AK444</f>
        <v>277.35036901336588</v>
      </c>
      <c r="AR444" s="1478">
        <f>+Help_FC!$G444*Help_FC!AL444</f>
        <v>28.327868852459019</v>
      </c>
      <c r="AS444" s="1478">
        <f>+Help_FC!$G444*Help_FC!AM444</f>
        <v>9.8360655737704921</v>
      </c>
      <c r="AT444" s="2">
        <f>+Help_FC!$G444*Help_FC!AN444</f>
        <v>44.557377049180332</v>
      </c>
      <c r="AV444" s="5">
        <v>1</v>
      </c>
    </row>
    <row r="445" spans="1:48" x14ac:dyDescent="0.2">
      <c r="A445" s="1">
        <v>45369</v>
      </c>
      <c r="B445" s="2">
        <f>+Help_FC!$G445*Help_FC!I445</f>
        <v>616.13114754098365</v>
      </c>
      <c r="C445" s="2">
        <f>+Help_FC!$G445*Help_FC!J445</f>
        <v>405.60655737704923</v>
      </c>
      <c r="D445" s="2">
        <f>+Help_FC!$G445*Help_FC!K445</f>
        <v>76.557377049180332</v>
      </c>
      <c r="E445" s="2">
        <f>+Help_FC!$G445*Help_FC!L445</f>
        <v>81.770491803278688</v>
      </c>
      <c r="F445" s="2">
        <f>+Help_FC!$G445*Help_FC!M445</f>
        <v>275.42657964094002</v>
      </c>
      <c r="G445" s="2">
        <f>+Help_FC!$G445*Help_FC!N445</f>
        <v>301.59213114754101</v>
      </c>
      <c r="H445" s="1478">
        <f>24*Help_FC!R445/Help_FC!$Q445</f>
        <v>270.98421545318291</v>
      </c>
      <c r="I445" s="1478">
        <f>24*Help_FC!S445/Help_FC!$Q445</f>
        <v>269.76544919347896</v>
      </c>
      <c r="J445" s="1478">
        <f>24*Help_FC!T445/Help_FC!$Q445</f>
        <v>19.64516129032258</v>
      </c>
      <c r="K445" s="1478">
        <f>24*Help_FC!U445/Help_FC!$Q445</f>
        <v>16.35483870967742</v>
      </c>
      <c r="L445" s="1478">
        <f>24*Help_FC!V445/Help_FC!$Q445</f>
        <v>3.225806451612903</v>
      </c>
      <c r="M445" s="1478">
        <f>24*Help_FC!W445/Help_FC!$Q445</f>
        <v>649.70629680000002</v>
      </c>
      <c r="N445" s="2">
        <f>100*Help_FC!H445</f>
        <v>100</v>
      </c>
      <c r="O445" s="2">
        <f t="shared" si="18"/>
        <v>597.82212594783925</v>
      </c>
      <c r="P445" s="2">
        <f t="shared" si="18"/>
        <v>393.55350788105153</v>
      </c>
      <c r="Q445" s="2">
        <f t="shared" si="18"/>
        <v>74.282389532152223</v>
      </c>
      <c r="R445" s="2">
        <f t="shared" si="18"/>
        <v>79.340590789373721</v>
      </c>
      <c r="S445" s="2">
        <f t="shared" si="18"/>
        <v>267.24197281802913</v>
      </c>
      <c r="T445" s="2">
        <f t="shared" si="18"/>
        <v>292.62998589073845</v>
      </c>
      <c r="U445" s="1478">
        <f t="shared" si="18"/>
        <v>262.93161841773832</v>
      </c>
      <c r="V445" s="1478">
        <f t="shared" si="18"/>
        <v>261.7490691515348</v>
      </c>
      <c r="W445" s="1478">
        <f t="shared" si="18"/>
        <v>19.061383496096724</v>
      </c>
      <c r="X445" s="1478">
        <f t="shared" si="17"/>
        <v>15.868836506602694</v>
      </c>
      <c r="Y445" s="1478">
        <f t="shared" si="17"/>
        <v>3.1299480289157184</v>
      </c>
      <c r="Z445" s="1478">
        <f t="shared" si="17"/>
        <v>630.39955234342017</v>
      </c>
      <c r="AA445" s="2">
        <f t="shared" si="15"/>
        <v>100</v>
      </c>
      <c r="AC445" s="878">
        <f t="shared" si="16"/>
        <v>0.97028388896387274</v>
      </c>
      <c r="AE445" s="2">
        <f>+Help_FC!$G445*Help_FC!Y445</f>
        <v>333.40983606557381</v>
      </c>
      <c r="AF445" s="2">
        <f>+Help_FC!$G445*Help_FC!Z445</f>
        <v>72.196721311475414</v>
      </c>
      <c r="AG445" s="2">
        <f>+Help_FC!$G445*Help_FC!AA445</f>
        <v>0</v>
      </c>
      <c r="AH445" s="2">
        <f>+Help_FC!$G445*Help_FC!AB445</f>
        <v>158.32786885245903</v>
      </c>
      <c r="AI445" s="2">
        <f>+Help_FC!$G445*Help_FC!AC445</f>
        <v>52.196721311475414</v>
      </c>
      <c r="AJ445" s="2">
        <f>+Help_FC!$G445*Help_FC!AD445</f>
        <v>34.015067763934425</v>
      </c>
      <c r="AK445" s="2">
        <f>+Help_FC!$G445*Help_FC!AE445</f>
        <v>29.114754098360656</v>
      </c>
      <c r="AL445" s="2">
        <f>+Help_FC!$G445*Help_FC!AF445</f>
        <v>18.131147540983608</v>
      </c>
      <c r="AM445" s="2">
        <f>+Help_FC!$G445*Help_FC!AG445</f>
        <v>16.16393442622951</v>
      </c>
      <c r="AN445" s="2">
        <f>+Help_FC!$G445*Help_FC!AH445</f>
        <v>28.357377049180332</v>
      </c>
      <c r="AO445" s="2">
        <f>+Help_FC!$G445*Help_FC!AI445</f>
        <v>117.21049180327869</v>
      </c>
      <c r="AP445" s="2">
        <f>+Help_FC!$G445*Help_FC!AJ445</f>
        <v>11.075063814340725</v>
      </c>
      <c r="AQ445" s="2">
        <f>+Help_FC!$G445*Help_FC!AK445</f>
        <v>277.35036901336588</v>
      </c>
      <c r="AR445" s="1478">
        <f>+Help_FC!$G445*Help_FC!AL445</f>
        <v>28.327868852459019</v>
      </c>
      <c r="AS445" s="1478">
        <f>+Help_FC!$G445*Help_FC!AM445</f>
        <v>9.8360655737704921</v>
      </c>
      <c r="AT445" s="2">
        <f>+Help_FC!$G445*Help_FC!AN445</f>
        <v>44.557377049180332</v>
      </c>
      <c r="AV445" s="5">
        <v>1</v>
      </c>
    </row>
    <row r="446" spans="1:48" x14ac:dyDescent="0.2">
      <c r="A446" s="1">
        <v>45370</v>
      </c>
      <c r="B446" s="2">
        <f>+Help_FC!$G446*Help_FC!I446</f>
        <v>308.06557377049182</v>
      </c>
      <c r="C446" s="2">
        <f>+Help_FC!$G446*Help_FC!J446</f>
        <v>202.80327868852461</v>
      </c>
      <c r="D446" s="2">
        <f>+Help_FC!$G446*Help_FC!K446</f>
        <v>38.278688524590166</v>
      </c>
      <c r="E446" s="2">
        <f>+Help_FC!$G446*Help_FC!L446</f>
        <v>40.885245901639344</v>
      </c>
      <c r="F446" s="2">
        <f>+Help_FC!$G446*Help_FC!M446</f>
        <v>137.71328982047001</v>
      </c>
      <c r="G446" s="2">
        <f>+Help_FC!$G446*Help_FC!N446</f>
        <v>150.79606557377051</v>
      </c>
      <c r="H446" s="1478">
        <f>24*Help_FC!R446/Help_FC!$Q446</f>
        <v>270.98421545318291</v>
      </c>
      <c r="I446" s="1478">
        <f>24*Help_FC!S446/Help_FC!$Q446</f>
        <v>269.76544919347896</v>
      </c>
      <c r="J446" s="1478">
        <f>24*Help_FC!T446/Help_FC!$Q446</f>
        <v>19.64516129032258</v>
      </c>
      <c r="K446" s="1478">
        <f>24*Help_FC!U446/Help_FC!$Q446</f>
        <v>16.35483870967742</v>
      </c>
      <c r="L446" s="1478">
        <f>24*Help_FC!V446/Help_FC!$Q446</f>
        <v>3.225806451612903</v>
      </c>
      <c r="M446" s="1478">
        <f>24*Help_FC!W446/Help_FC!$Q446</f>
        <v>649.70629680000002</v>
      </c>
      <c r="N446" s="2">
        <f>100*Help_FC!H446</f>
        <v>50</v>
      </c>
      <c r="O446" s="2">
        <f t="shared" si="18"/>
        <v>298.91106297391963</v>
      </c>
      <c r="P446" s="2">
        <f t="shared" si="18"/>
        <v>196.77675394052577</v>
      </c>
      <c r="Q446" s="2">
        <f t="shared" si="18"/>
        <v>37.141194766076111</v>
      </c>
      <c r="R446" s="2">
        <f t="shared" si="18"/>
        <v>39.67029539468686</v>
      </c>
      <c r="S446" s="2">
        <f t="shared" si="18"/>
        <v>133.62098640901456</v>
      </c>
      <c r="T446" s="2">
        <f t="shared" si="18"/>
        <v>146.31499294536923</v>
      </c>
      <c r="U446" s="1478">
        <f t="shared" si="18"/>
        <v>262.93161841773832</v>
      </c>
      <c r="V446" s="1478">
        <f t="shared" si="18"/>
        <v>261.7490691515348</v>
      </c>
      <c r="W446" s="1478">
        <f t="shared" si="18"/>
        <v>19.061383496096724</v>
      </c>
      <c r="X446" s="1478">
        <f t="shared" si="17"/>
        <v>15.868836506602694</v>
      </c>
      <c r="Y446" s="1478">
        <f t="shared" si="17"/>
        <v>3.1299480289157184</v>
      </c>
      <c r="Z446" s="1478">
        <f t="shared" si="17"/>
        <v>630.39955234342017</v>
      </c>
      <c r="AA446" s="2">
        <f t="shared" si="15"/>
        <v>50</v>
      </c>
      <c r="AC446" s="878">
        <f t="shared" si="16"/>
        <v>0.97028388896387274</v>
      </c>
      <c r="AE446" s="2">
        <f>+Help_FC!$G446*Help_FC!Y446</f>
        <v>166.70491803278691</v>
      </c>
      <c r="AF446" s="2">
        <f>+Help_FC!$G446*Help_FC!Z446</f>
        <v>36.098360655737707</v>
      </c>
      <c r="AG446" s="2">
        <f>+Help_FC!$G446*Help_FC!AA446</f>
        <v>0</v>
      </c>
      <c r="AH446" s="2">
        <f>+Help_FC!$G446*Help_FC!AB446</f>
        <v>79.163934426229517</v>
      </c>
      <c r="AI446" s="2">
        <f>+Help_FC!$G446*Help_FC!AC446</f>
        <v>26.098360655737707</v>
      </c>
      <c r="AJ446" s="2">
        <f>+Help_FC!$G446*Help_FC!AD446</f>
        <v>17.007533881967213</v>
      </c>
      <c r="AK446" s="2">
        <f>+Help_FC!$G446*Help_FC!AE446</f>
        <v>14.557377049180328</v>
      </c>
      <c r="AL446" s="2">
        <f>+Help_FC!$G446*Help_FC!AF446</f>
        <v>9.0655737704918042</v>
      </c>
      <c r="AM446" s="2">
        <f>+Help_FC!$G446*Help_FC!AG446</f>
        <v>8.0819672131147549</v>
      </c>
      <c r="AN446" s="2">
        <f>+Help_FC!$G446*Help_FC!AH446</f>
        <v>14.178688524590166</v>
      </c>
      <c r="AO446" s="2">
        <f>+Help_FC!$G446*Help_FC!AI446</f>
        <v>58.605245901639343</v>
      </c>
      <c r="AP446" s="2">
        <f>+Help_FC!$G446*Help_FC!AJ446</f>
        <v>5.5375319071703624</v>
      </c>
      <c r="AQ446" s="2">
        <f>+Help_FC!$G446*Help_FC!AK446</f>
        <v>138.67518450668294</v>
      </c>
      <c r="AR446" s="1478">
        <f>+Help_FC!$G446*Help_FC!AL446</f>
        <v>14.16393442622951</v>
      </c>
      <c r="AS446" s="1478">
        <f>+Help_FC!$G446*Help_FC!AM446</f>
        <v>4.918032786885246</v>
      </c>
      <c r="AT446" s="2">
        <f>+Help_FC!$G446*Help_FC!AN446</f>
        <v>22.278688524590166</v>
      </c>
      <c r="AV446" s="5">
        <v>1</v>
      </c>
    </row>
    <row r="447" spans="1:48" x14ac:dyDescent="0.2">
      <c r="A447" s="1">
        <v>45371</v>
      </c>
      <c r="B447" s="2">
        <f>+Help_FC!$G447*Help_FC!I447</f>
        <v>616.13114754098365</v>
      </c>
      <c r="C447" s="2">
        <f>+Help_FC!$G447*Help_FC!J447</f>
        <v>405.60655737704923</v>
      </c>
      <c r="D447" s="2">
        <f>+Help_FC!$G447*Help_FC!K447</f>
        <v>76.557377049180332</v>
      </c>
      <c r="E447" s="2">
        <f>+Help_FC!$G447*Help_FC!L447</f>
        <v>81.770491803278688</v>
      </c>
      <c r="F447" s="2">
        <f>+Help_FC!$G447*Help_FC!M447</f>
        <v>275.42657964094002</v>
      </c>
      <c r="G447" s="2">
        <f>+Help_FC!$G447*Help_FC!N447</f>
        <v>301.59213114754101</v>
      </c>
      <c r="H447" s="1478">
        <f>24*Help_FC!R447/Help_FC!$Q447</f>
        <v>270.98421545318291</v>
      </c>
      <c r="I447" s="1478">
        <f>24*Help_FC!S447/Help_FC!$Q447</f>
        <v>269.76544919347896</v>
      </c>
      <c r="J447" s="1478">
        <f>24*Help_FC!T447/Help_FC!$Q447</f>
        <v>19.64516129032258</v>
      </c>
      <c r="K447" s="1478">
        <f>24*Help_FC!U447/Help_FC!$Q447</f>
        <v>16.35483870967742</v>
      </c>
      <c r="L447" s="1478">
        <f>24*Help_FC!V447/Help_FC!$Q447</f>
        <v>3.225806451612903</v>
      </c>
      <c r="M447" s="1478">
        <f>24*Help_FC!W447/Help_FC!$Q447</f>
        <v>649.70629680000002</v>
      </c>
      <c r="N447" s="2">
        <f>100*Help_FC!H447</f>
        <v>100</v>
      </c>
      <c r="O447" s="2">
        <f t="shared" si="18"/>
        <v>597.82212594783925</v>
      </c>
      <c r="P447" s="2">
        <f t="shared" si="18"/>
        <v>393.55350788105153</v>
      </c>
      <c r="Q447" s="2">
        <f t="shared" si="18"/>
        <v>74.282389532152223</v>
      </c>
      <c r="R447" s="2">
        <f t="shared" si="18"/>
        <v>79.340590789373721</v>
      </c>
      <c r="S447" s="2">
        <f t="shared" si="18"/>
        <v>267.24197281802913</v>
      </c>
      <c r="T447" s="2">
        <f t="shared" si="18"/>
        <v>292.62998589073845</v>
      </c>
      <c r="U447" s="1478">
        <f t="shared" si="18"/>
        <v>262.93161841773832</v>
      </c>
      <c r="V447" s="1478">
        <f t="shared" si="18"/>
        <v>261.7490691515348</v>
      </c>
      <c r="W447" s="1478">
        <f t="shared" si="18"/>
        <v>19.061383496096724</v>
      </c>
      <c r="X447" s="1478">
        <f t="shared" si="17"/>
        <v>15.868836506602694</v>
      </c>
      <c r="Y447" s="1478">
        <f t="shared" si="17"/>
        <v>3.1299480289157184</v>
      </c>
      <c r="Z447" s="1478">
        <f t="shared" si="17"/>
        <v>630.39955234342017</v>
      </c>
      <c r="AA447" s="2">
        <f t="shared" si="15"/>
        <v>100</v>
      </c>
      <c r="AC447" s="878">
        <f t="shared" si="16"/>
        <v>0.97028388896387274</v>
      </c>
      <c r="AE447" s="2">
        <f>+Help_FC!$G447*Help_FC!Y447</f>
        <v>333.40983606557381</v>
      </c>
      <c r="AF447" s="2">
        <f>+Help_FC!$G447*Help_FC!Z447</f>
        <v>72.196721311475414</v>
      </c>
      <c r="AG447" s="2">
        <f>+Help_FC!$G447*Help_FC!AA447</f>
        <v>0</v>
      </c>
      <c r="AH447" s="2">
        <f>+Help_FC!$G447*Help_FC!AB447</f>
        <v>158.32786885245903</v>
      </c>
      <c r="AI447" s="2">
        <f>+Help_FC!$G447*Help_FC!AC447</f>
        <v>52.196721311475414</v>
      </c>
      <c r="AJ447" s="2">
        <f>+Help_FC!$G447*Help_FC!AD447</f>
        <v>34.015067763934425</v>
      </c>
      <c r="AK447" s="2">
        <f>+Help_FC!$G447*Help_FC!AE447</f>
        <v>29.114754098360656</v>
      </c>
      <c r="AL447" s="2">
        <f>+Help_FC!$G447*Help_FC!AF447</f>
        <v>18.131147540983608</v>
      </c>
      <c r="AM447" s="2">
        <f>+Help_FC!$G447*Help_FC!AG447</f>
        <v>16.16393442622951</v>
      </c>
      <c r="AN447" s="2">
        <f>+Help_FC!$G447*Help_FC!AH447</f>
        <v>28.357377049180332</v>
      </c>
      <c r="AO447" s="2">
        <f>+Help_FC!$G447*Help_FC!AI447</f>
        <v>117.21049180327869</v>
      </c>
      <c r="AP447" s="2">
        <f>+Help_FC!$G447*Help_FC!AJ447</f>
        <v>11.075063814340725</v>
      </c>
      <c r="AQ447" s="2">
        <f>+Help_FC!$G447*Help_FC!AK447</f>
        <v>277.35036901336588</v>
      </c>
      <c r="AR447" s="1478">
        <f>+Help_FC!$G447*Help_FC!AL447</f>
        <v>28.327868852459019</v>
      </c>
      <c r="AS447" s="1478">
        <f>+Help_FC!$G447*Help_FC!AM447</f>
        <v>9.8360655737704921</v>
      </c>
      <c r="AT447" s="2">
        <f>+Help_FC!$G447*Help_FC!AN447</f>
        <v>44.557377049180332</v>
      </c>
      <c r="AV447" s="5">
        <v>1</v>
      </c>
    </row>
    <row r="448" spans="1:48" x14ac:dyDescent="0.2">
      <c r="A448" s="1">
        <v>45372</v>
      </c>
      <c r="B448" s="2">
        <f>+Help_FC!$G448*Help_FC!I448</f>
        <v>616.13114754098365</v>
      </c>
      <c r="C448" s="2">
        <f>+Help_FC!$G448*Help_FC!J448</f>
        <v>405.60655737704923</v>
      </c>
      <c r="D448" s="2">
        <f>+Help_FC!$G448*Help_FC!K448</f>
        <v>76.557377049180332</v>
      </c>
      <c r="E448" s="2">
        <f>+Help_FC!$G448*Help_FC!L448</f>
        <v>81.770491803278688</v>
      </c>
      <c r="F448" s="2">
        <f>+Help_FC!$G448*Help_FC!M448</f>
        <v>275.42657964094002</v>
      </c>
      <c r="G448" s="2">
        <f>+Help_FC!$G448*Help_FC!N448</f>
        <v>301.59213114754101</v>
      </c>
      <c r="H448" s="1478">
        <f>24*Help_FC!R448/Help_FC!$Q448</f>
        <v>270.98421545318291</v>
      </c>
      <c r="I448" s="1478">
        <f>24*Help_FC!S448/Help_FC!$Q448</f>
        <v>269.76544919347896</v>
      </c>
      <c r="J448" s="1478">
        <f>24*Help_FC!T448/Help_FC!$Q448</f>
        <v>19.64516129032258</v>
      </c>
      <c r="K448" s="1478">
        <f>24*Help_FC!U448/Help_FC!$Q448</f>
        <v>16.35483870967742</v>
      </c>
      <c r="L448" s="1478">
        <f>24*Help_FC!V448/Help_FC!$Q448</f>
        <v>3.225806451612903</v>
      </c>
      <c r="M448" s="1478">
        <f>24*Help_FC!W448/Help_FC!$Q448</f>
        <v>649.70629680000002</v>
      </c>
      <c r="N448" s="2">
        <f>100*Help_FC!H448</f>
        <v>100</v>
      </c>
      <c r="O448" s="2">
        <f t="shared" si="18"/>
        <v>597.82212594783925</v>
      </c>
      <c r="P448" s="2">
        <f t="shared" si="18"/>
        <v>393.55350788105153</v>
      </c>
      <c r="Q448" s="2">
        <f t="shared" si="18"/>
        <v>74.282389532152223</v>
      </c>
      <c r="R448" s="2">
        <f t="shared" si="18"/>
        <v>79.340590789373721</v>
      </c>
      <c r="S448" s="2">
        <f t="shared" si="18"/>
        <v>267.24197281802913</v>
      </c>
      <c r="T448" s="2">
        <f t="shared" si="18"/>
        <v>292.62998589073845</v>
      </c>
      <c r="U448" s="1478">
        <f t="shared" si="18"/>
        <v>262.93161841773832</v>
      </c>
      <c r="V448" s="1478">
        <f t="shared" si="18"/>
        <v>261.7490691515348</v>
      </c>
      <c r="W448" s="1478">
        <f t="shared" si="18"/>
        <v>19.061383496096724</v>
      </c>
      <c r="X448" s="1478">
        <f t="shared" si="17"/>
        <v>15.868836506602694</v>
      </c>
      <c r="Y448" s="1478">
        <f t="shared" si="17"/>
        <v>3.1299480289157184</v>
      </c>
      <c r="Z448" s="1478">
        <f t="shared" si="17"/>
        <v>630.39955234342017</v>
      </c>
      <c r="AA448" s="2">
        <f t="shared" si="15"/>
        <v>100</v>
      </c>
      <c r="AC448" s="878">
        <f t="shared" si="16"/>
        <v>0.97028388896387274</v>
      </c>
      <c r="AE448" s="2">
        <f>+Help_FC!$G448*Help_FC!Y448</f>
        <v>333.40983606557381</v>
      </c>
      <c r="AF448" s="2">
        <f>+Help_FC!$G448*Help_FC!Z448</f>
        <v>72.196721311475414</v>
      </c>
      <c r="AG448" s="2">
        <f>+Help_FC!$G448*Help_FC!AA448</f>
        <v>0</v>
      </c>
      <c r="AH448" s="2">
        <f>+Help_FC!$G448*Help_FC!AB448</f>
        <v>158.32786885245903</v>
      </c>
      <c r="AI448" s="2">
        <f>+Help_FC!$G448*Help_FC!AC448</f>
        <v>52.196721311475414</v>
      </c>
      <c r="AJ448" s="2">
        <f>+Help_FC!$G448*Help_FC!AD448</f>
        <v>34.015067763934425</v>
      </c>
      <c r="AK448" s="2">
        <f>+Help_FC!$G448*Help_FC!AE448</f>
        <v>29.114754098360656</v>
      </c>
      <c r="AL448" s="2">
        <f>+Help_FC!$G448*Help_FC!AF448</f>
        <v>18.131147540983608</v>
      </c>
      <c r="AM448" s="2">
        <f>+Help_FC!$G448*Help_FC!AG448</f>
        <v>16.16393442622951</v>
      </c>
      <c r="AN448" s="2">
        <f>+Help_FC!$G448*Help_FC!AH448</f>
        <v>28.357377049180332</v>
      </c>
      <c r="AO448" s="2">
        <f>+Help_FC!$G448*Help_FC!AI448</f>
        <v>117.21049180327869</v>
      </c>
      <c r="AP448" s="2">
        <f>+Help_FC!$G448*Help_FC!AJ448</f>
        <v>11.075063814340725</v>
      </c>
      <c r="AQ448" s="2">
        <f>+Help_FC!$G448*Help_FC!AK448</f>
        <v>277.35036901336588</v>
      </c>
      <c r="AR448" s="1478">
        <f>+Help_FC!$G448*Help_FC!AL448</f>
        <v>28.327868852459019</v>
      </c>
      <c r="AS448" s="1478">
        <f>+Help_FC!$G448*Help_FC!AM448</f>
        <v>9.8360655737704921</v>
      </c>
      <c r="AT448" s="2">
        <f>+Help_FC!$G448*Help_FC!AN448</f>
        <v>44.557377049180332</v>
      </c>
      <c r="AV448" s="5">
        <v>1</v>
      </c>
    </row>
    <row r="449" spans="1:48" x14ac:dyDescent="0.2">
      <c r="A449" s="1">
        <v>45373</v>
      </c>
      <c r="B449" s="2">
        <f>+Help_FC!$G449*Help_FC!I449</f>
        <v>616.13114754098365</v>
      </c>
      <c r="C449" s="2">
        <f>+Help_FC!$G449*Help_FC!J449</f>
        <v>405.60655737704923</v>
      </c>
      <c r="D449" s="2">
        <f>+Help_FC!$G449*Help_FC!K449</f>
        <v>76.557377049180332</v>
      </c>
      <c r="E449" s="2">
        <f>+Help_FC!$G449*Help_FC!L449</f>
        <v>81.770491803278688</v>
      </c>
      <c r="F449" s="2">
        <f>+Help_FC!$G449*Help_FC!M449</f>
        <v>275.42657964094002</v>
      </c>
      <c r="G449" s="2">
        <f>+Help_FC!$G449*Help_FC!N449</f>
        <v>301.59213114754101</v>
      </c>
      <c r="H449" s="1478">
        <f>24*Help_FC!R449/Help_FC!$Q449</f>
        <v>270.98421545318291</v>
      </c>
      <c r="I449" s="1478">
        <f>24*Help_FC!S449/Help_FC!$Q449</f>
        <v>269.76544919347896</v>
      </c>
      <c r="J449" s="1478">
        <f>24*Help_FC!T449/Help_FC!$Q449</f>
        <v>19.64516129032258</v>
      </c>
      <c r="K449" s="1478">
        <f>24*Help_FC!U449/Help_FC!$Q449</f>
        <v>16.35483870967742</v>
      </c>
      <c r="L449" s="1478">
        <f>24*Help_FC!V449/Help_FC!$Q449</f>
        <v>3.225806451612903</v>
      </c>
      <c r="M449" s="1478">
        <f>24*Help_FC!W449/Help_FC!$Q449</f>
        <v>649.70629680000002</v>
      </c>
      <c r="N449" s="2">
        <f>100*Help_FC!H449</f>
        <v>100</v>
      </c>
      <c r="O449" s="2">
        <f t="shared" si="18"/>
        <v>597.82212594783925</v>
      </c>
      <c r="P449" s="2">
        <f t="shared" si="18"/>
        <v>393.55350788105153</v>
      </c>
      <c r="Q449" s="2">
        <f t="shared" si="18"/>
        <v>74.282389532152223</v>
      </c>
      <c r="R449" s="2">
        <f t="shared" si="18"/>
        <v>79.340590789373721</v>
      </c>
      <c r="S449" s="2">
        <f t="shared" si="18"/>
        <v>267.24197281802913</v>
      </c>
      <c r="T449" s="2">
        <f t="shared" si="18"/>
        <v>292.62998589073845</v>
      </c>
      <c r="U449" s="1478">
        <f t="shared" si="18"/>
        <v>262.93161841773832</v>
      </c>
      <c r="V449" s="1478">
        <f t="shared" si="18"/>
        <v>261.7490691515348</v>
      </c>
      <c r="W449" s="1478">
        <f t="shared" si="18"/>
        <v>19.061383496096724</v>
      </c>
      <c r="X449" s="1478">
        <f t="shared" si="17"/>
        <v>15.868836506602694</v>
      </c>
      <c r="Y449" s="1478">
        <f t="shared" si="17"/>
        <v>3.1299480289157184</v>
      </c>
      <c r="Z449" s="1478">
        <f t="shared" si="17"/>
        <v>630.39955234342017</v>
      </c>
      <c r="AA449" s="2">
        <f t="shared" si="15"/>
        <v>100</v>
      </c>
      <c r="AC449" s="878">
        <f t="shared" si="16"/>
        <v>0.97028388896387274</v>
      </c>
      <c r="AE449" s="2">
        <f>+Help_FC!$G449*Help_FC!Y449</f>
        <v>333.40983606557381</v>
      </c>
      <c r="AF449" s="2">
        <f>+Help_FC!$G449*Help_FC!Z449</f>
        <v>72.196721311475414</v>
      </c>
      <c r="AG449" s="2">
        <f>+Help_FC!$G449*Help_FC!AA449</f>
        <v>0</v>
      </c>
      <c r="AH449" s="2">
        <f>+Help_FC!$G449*Help_FC!AB449</f>
        <v>158.32786885245903</v>
      </c>
      <c r="AI449" s="2">
        <f>+Help_FC!$G449*Help_FC!AC449</f>
        <v>52.196721311475414</v>
      </c>
      <c r="AJ449" s="2">
        <f>+Help_FC!$G449*Help_FC!AD449</f>
        <v>34.015067763934425</v>
      </c>
      <c r="AK449" s="2">
        <f>+Help_FC!$G449*Help_FC!AE449</f>
        <v>29.114754098360656</v>
      </c>
      <c r="AL449" s="2">
        <f>+Help_FC!$G449*Help_FC!AF449</f>
        <v>18.131147540983608</v>
      </c>
      <c r="AM449" s="2">
        <f>+Help_FC!$G449*Help_FC!AG449</f>
        <v>16.16393442622951</v>
      </c>
      <c r="AN449" s="2">
        <f>+Help_FC!$G449*Help_FC!AH449</f>
        <v>28.357377049180332</v>
      </c>
      <c r="AO449" s="2">
        <f>+Help_FC!$G449*Help_FC!AI449</f>
        <v>117.21049180327869</v>
      </c>
      <c r="AP449" s="2">
        <f>+Help_FC!$G449*Help_FC!AJ449</f>
        <v>11.075063814340725</v>
      </c>
      <c r="AQ449" s="2">
        <f>+Help_FC!$G449*Help_FC!AK449</f>
        <v>277.35036901336588</v>
      </c>
      <c r="AR449" s="1478">
        <f>+Help_FC!$G449*Help_FC!AL449</f>
        <v>28.327868852459019</v>
      </c>
      <c r="AS449" s="1478">
        <f>+Help_FC!$G449*Help_FC!AM449</f>
        <v>9.8360655737704921</v>
      </c>
      <c r="AT449" s="2">
        <f>+Help_FC!$G449*Help_FC!AN449</f>
        <v>44.557377049180332</v>
      </c>
      <c r="AV449" s="5">
        <v>1</v>
      </c>
    </row>
    <row r="450" spans="1:48" x14ac:dyDescent="0.2">
      <c r="A450" s="1">
        <v>45374</v>
      </c>
      <c r="B450" s="2">
        <f>+Help_FC!$G450*Help_FC!I450</f>
        <v>616.13114754098365</v>
      </c>
      <c r="C450" s="2">
        <f>+Help_FC!$G450*Help_FC!J450</f>
        <v>405.60655737704923</v>
      </c>
      <c r="D450" s="2">
        <f>+Help_FC!$G450*Help_FC!K450</f>
        <v>76.557377049180332</v>
      </c>
      <c r="E450" s="2">
        <f>+Help_FC!$G450*Help_FC!L450</f>
        <v>81.770491803278688</v>
      </c>
      <c r="F450" s="2">
        <f>+Help_FC!$G450*Help_FC!M450</f>
        <v>275.42657964094002</v>
      </c>
      <c r="G450" s="2">
        <f>+Help_FC!$G450*Help_FC!N450</f>
        <v>301.59213114754101</v>
      </c>
      <c r="H450" s="1478">
        <f>24*Help_FC!R450/Help_FC!$Q450</f>
        <v>270.98421545318291</v>
      </c>
      <c r="I450" s="1478">
        <f>24*Help_FC!S450/Help_FC!$Q450</f>
        <v>269.76544919347896</v>
      </c>
      <c r="J450" s="1478">
        <f>24*Help_FC!T450/Help_FC!$Q450</f>
        <v>19.64516129032258</v>
      </c>
      <c r="K450" s="1478">
        <f>24*Help_FC!U450/Help_FC!$Q450</f>
        <v>16.35483870967742</v>
      </c>
      <c r="L450" s="1478">
        <f>24*Help_FC!V450/Help_FC!$Q450</f>
        <v>3.225806451612903</v>
      </c>
      <c r="M450" s="1478">
        <f>24*Help_FC!W450/Help_FC!$Q450</f>
        <v>649.70629680000002</v>
      </c>
      <c r="N450" s="2">
        <f>100*Help_FC!H450</f>
        <v>100</v>
      </c>
      <c r="O450" s="2">
        <f t="shared" si="18"/>
        <v>597.82212594783925</v>
      </c>
      <c r="P450" s="2">
        <f t="shared" si="18"/>
        <v>393.55350788105153</v>
      </c>
      <c r="Q450" s="2">
        <f t="shared" si="18"/>
        <v>74.282389532152223</v>
      </c>
      <c r="R450" s="2">
        <f t="shared" si="18"/>
        <v>79.340590789373721</v>
      </c>
      <c r="S450" s="2">
        <f t="shared" si="18"/>
        <v>267.24197281802913</v>
      </c>
      <c r="T450" s="2">
        <f t="shared" si="18"/>
        <v>292.62998589073845</v>
      </c>
      <c r="U450" s="1478">
        <f t="shared" si="18"/>
        <v>262.93161841773832</v>
      </c>
      <c r="V450" s="1478">
        <f t="shared" si="18"/>
        <v>261.7490691515348</v>
      </c>
      <c r="W450" s="1478">
        <f t="shared" si="18"/>
        <v>19.061383496096724</v>
      </c>
      <c r="X450" s="1478">
        <f t="shared" si="17"/>
        <v>15.868836506602694</v>
      </c>
      <c r="Y450" s="1478">
        <f t="shared" si="17"/>
        <v>3.1299480289157184</v>
      </c>
      <c r="Z450" s="1478">
        <f t="shared" si="17"/>
        <v>630.39955234342017</v>
      </c>
      <c r="AA450" s="2">
        <f t="shared" si="15"/>
        <v>100</v>
      </c>
      <c r="AC450" s="878">
        <f t="shared" si="16"/>
        <v>0.97028388896387274</v>
      </c>
      <c r="AE450" s="2">
        <f>+Help_FC!$G450*Help_FC!Y450</f>
        <v>333.40983606557381</v>
      </c>
      <c r="AF450" s="2">
        <f>+Help_FC!$G450*Help_FC!Z450</f>
        <v>72.196721311475414</v>
      </c>
      <c r="AG450" s="2">
        <f>+Help_FC!$G450*Help_FC!AA450</f>
        <v>0</v>
      </c>
      <c r="AH450" s="2">
        <f>+Help_FC!$G450*Help_FC!AB450</f>
        <v>158.32786885245903</v>
      </c>
      <c r="AI450" s="2">
        <f>+Help_FC!$G450*Help_FC!AC450</f>
        <v>52.196721311475414</v>
      </c>
      <c r="AJ450" s="2">
        <f>+Help_FC!$G450*Help_FC!AD450</f>
        <v>34.015067763934425</v>
      </c>
      <c r="AK450" s="2">
        <f>+Help_FC!$G450*Help_FC!AE450</f>
        <v>29.114754098360656</v>
      </c>
      <c r="AL450" s="2">
        <f>+Help_FC!$G450*Help_FC!AF450</f>
        <v>18.131147540983608</v>
      </c>
      <c r="AM450" s="2">
        <f>+Help_FC!$G450*Help_FC!AG450</f>
        <v>16.16393442622951</v>
      </c>
      <c r="AN450" s="2">
        <f>+Help_FC!$G450*Help_FC!AH450</f>
        <v>28.357377049180332</v>
      </c>
      <c r="AO450" s="2">
        <f>+Help_FC!$G450*Help_FC!AI450</f>
        <v>117.21049180327869</v>
      </c>
      <c r="AP450" s="2">
        <f>+Help_FC!$G450*Help_FC!AJ450</f>
        <v>11.075063814340725</v>
      </c>
      <c r="AQ450" s="2">
        <f>+Help_FC!$G450*Help_FC!AK450</f>
        <v>277.35036901336588</v>
      </c>
      <c r="AR450" s="1478">
        <f>+Help_FC!$G450*Help_FC!AL450</f>
        <v>28.327868852459019</v>
      </c>
      <c r="AS450" s="1478">
        <f>+Help_FC!$G450*Help_FC!AM450</f>
        <v>9.8360655737704921</v>
      </c>
      <c r="AT450" s="2">
        <f>+Help_FC!$G450*Help_FC!AN450</f>
        <v>44.557377049180332</v>
      </c>
      <c r="AV450" s="5">
        <v>1</v>
      </c>
    </row>
    <row r="451" spans="1:48" x14ac:dyDescent="0.2">
      <c r="A451" s="1">
        <v>45375</v>
      </c>
      <c r="B451" s="2">
        <f>+Help_FC!$G451*Help_FC!I451</f>
        <v>616.13114754098365</v>
      </c>
      <c r="C451" s="2">
        <f>+Help_FC!$G451*Help_FC!J451</f>
        <v>405.60655737704923</v>
      </c>
      <c r="D451" s="2">
        <f>+Help_FC!$G451*Help_FC!K451</f>
        <v>76.557377049180332</v>
      </c>
      <c r="E451" s="2">
        <f>+Help_FC!$G451*Help_FC!L451</f>
        <v>81.770491803278688</v>
      </c>
      <c r="F451" s="2">
        <f>+Help_FC!$G451*Help_FC!M451</f>
        <v>275.42657964094002</v>
      </c>
      <c r="G451" s="2">
        <f>+Help_FC!$G451*Help_FC!N451</f>
        <v>301.59213114754101</v>
      </c>
      <c r="H451" s="1478">
        <f>24*Help_FC!R451/Help_FC!$Q451</f>
        <v>270.98421545318291</v>
      </c>
      <c r="I451" s="1478">
        <f>24*Help_FC!S451/Help_FC!$Q451</f>
        <v>269.76544919347896</v>
      </c>
      <c r="J451" s="1478">
        <f>24*Help_FC!T451/Help_FC!$Q451</f>
        <v>19.64516129032258</v>
      </c>
      <c r="K451" s="1478">
        <f>24*Help_FC!U451/Help_FC!$Q451</f>
        <v>16.35483870967742</v>
      </c>
      <c r="L451" s="1478">
        <f>24*Help_FC!V451/Help_FC!$Q451</f>
        <v>3.225806451612903</v>
      </c>
      <c r="M451" s="1478">
        <f>24*Help_FC!W451/Help_FC!$Q451</f>
        <v>649.70629680000002</v>
      </c>
      <c r="N451" s="2">
        <f>100*Help_FC!H451</f>
        <v>100</v>
      </c>
      <c r="O451" s="2">
        <f t="shared" si="18"/>
        <v>597.82212594783925</v>
      </c>
      <c r="P451" s="2">
        <f t="shared" si="18"/>
        <v>393.55350788105153</v>
      </c>
      <c r="Q451" s="2">
        <f t="shared" si="18"/>
        <v>74.282389532152223</v>
      </c>
      <c r="R451" s="2">
        <f t="shared" si="18"/>
        <v>79.340590789373721</v>
      </c>
      <c r="S451" s="2">
        <f t="shared" si="18"/>
        <v>267.24197281802913</v>
      </c>
      <c r="T451" s="2">
        <f t="shared" si="18"/>
        <v>292.62998589073845</v>
      </c>
      <c r="U451" s="1478">
        <f t="shared" si="18"/>
        <v>262.93161841773832</v>
      </c>
      <c r="V451" s="1478">
        <f t="shared" si="18"/>
        <v>261.7490691515348</v>
      </c>
      <c r="W451" s="1478">
        <f t="shared" si="18"/>
        <v>19.061383496096724</v>
      </c>
      <c r="X451" s="1478">
        <f t="shared" si="17"/>
        <v>15.868836506602694</v>
      </c>
      <c r="Y451" s="1478">
        <f t="shared" si="17"/>
        <v>3.1299480289157184</v>
      </c>
      <c r="Z451" s="1478">
        <f t="shared" si="17"/>
        <v>630.39955234342017</v>
      </c>
      <c r="AA451" s="2">
        <f t="shared" si="15"/>
        <v>100</v>
      </c>
      <c r="AC451" s="878">
        <f t="shared" si="16"/>
        <v>0.97028388896387274</v>
      </c>
      <c r="AE451" s="2">
        <f>+Help_FC!$G451*Help_FC!Y451</f>
        <v>333.40983606557381</v>
      </c>
      <c r="AF451" s="2">
        <f>+Help_FC!$G451*Help_FC!Z451</f>
        <v>72.196721311475414</v>
      </c>
      <c r="AG451" s="2">
        <f>+Help_FC!$G451*Help_FC!AA451</f>
        <v>0</v>
      </c>
      <c r="AH451" s="2">
        <f>+Help_FC!$G451*Help_FC!AB451</f>
        <v>158.32786885245903</v>
      </c>
      <c r="AI451" s="2">
        <f>+Help_FC!$G451*Help_FC!AC451</f>
        <v>52.196721311475414</v>
      </c>
      <c r="AJ451" s="2">
        <f>+Help_FC!$G451*Help_FC!AD451</f>
        <v>34.015067763934425</v>
      </c>
      <c r="AK451" s="2">
        <f>+Help_FC!$G451*Help_FC!AE451</f>
        <v>29.114754098360656</v>
      </c>
      <c r="AL451" s="2">
        <f>+Help_FC!$G451*Help_FC!AF451</f>
        <v>18.131147540983608</v>
      </c>
      <c r="AM451" s="2">
        <f>+Help_FC!$G451*Help_FC!AG451</f>
        <v>16.16393442622951</v>
      </c>
      <c r="AN451" s="2">
        <f>+Help_FC!$G451*Help_FC!AH451</f>
        <v>28.357377049180332</v>
      </c>
      <c r="AO451" s="2">
        <f>+Help_FC!$G451*Help_FC!AI451</f>
        <v>117.21049180327869</v>
      </c>
      <c r="AP451" s="2">
        <f>+Help_FC!$G451*Help_FC!AJ451</f>
        <v>11.075063814340725</v>
      </c>
      <c r="AQ451" s="2">
        <f>+Help_FC!$G451*Help_FC!AK451</f>
        <v>277.35036901336588</v>
      </c>
      <c r="AR451" s="1478">
        <f>+Help_FC!$G451*Help_FC!AL451</f>
        <v>28.327868852459019</v>
      </c>
      <c r="AS451" s="1478">
        <f>+Help_FC!$G451*Help_FC!AM451</f>
        <v>9.8360655737704921</v>
      </c>
      <c r="AT451" s="2">
        <f>+Help_FC!$G451*Help_FC!AN451</f>
        <v>44.557377049180332</v>
      </c>
      <c r="AV451" s="5">
        <v>1</v>
      </c>
    </row>
    <row r="452" spans="1:48" x14ac:dyDescent="0.2">
      <c r="A452" s="1">
        <v>45376</v>
      </c>
      <c r="B452" s="2">
        <f>+Help_FC!$G452*Help_FC!I452</f>
        <v>616.13114754098365</v>
      </c>
      <c r="C452" s="2">
        <f>+Help_FC!$G452*Help_FC!J452</f>
        <v>405.60655737704923</v>
      </c>
      <c r="D452" s="2">
        <f>+Help_FC!$G452*Help_FC!K452</f>
        <v>76.557377049180332</v>
      </c>
      <c r="E452" s="2">
        <f>+Help_FC!$G452*Help_FC!L452</f>
        <v>81.770491803278688</v>
      </c>
      <c r="F452" s="2">
        <f>+Help_FC!$G452*Help_FC!M452</f>
        <v>275.42657964094002</v>
      </c>
      <c r="G452" s="2">
        <f>+Help_FC!$G452*Help_FC!N452</f>
        <v>301.59213114754101</v>
      </c>
      <c r="H452" s="1478">
        <f>24*Help_FC!R452/Help_FC!$Q452</f>
        <v>270.98421545318291</v>
      </c>
      <c r="I452" s="1478">
        <f>24*Help_FC!S452/Help_FC!$Q452</f>
        <v>269.76544919347896</v>
      </c>
      <c r="J452" s="1478">
        <f>24*Help_FC!T452/Help_FC!$Q452</f>
        <v>19.64516129032258</v>
      </c>
      <c r="K452" s="1478">
        <f>24*Help_FC!U452/Help_FC!$Q452</f>
        <v>16.35483870967742</v>
      </c>
      <c r="L452" s="1478">
        <f>24*Help_FC!V452/Help_FC!$Q452</f>
        <v>3.225806451612903</v>
      </c>
      <c r="M452" s="1478">
        <f>24*Help_FC!W452/Help_FC!$Q452</f>
        <v>649.70629680000002</v>
      </c>
      <c r="N452" s="2">
        <f>100*Help_FC!H452</f>
        <v>100</v>
      </c>
      <c r="O452" s="2">
        <f t="shared" si="18"/>
        <v>597.82212594783925</v>
      </c>
      <c r="P452" s="2">
        <f t="shared" si="18"/>
        <v>393.55350788105153</v>
      </c>
      <c r="Q452" s="2">
        <f t="shared" si="18"/>
        <v>74.282389532152223</v>
      </c>
      <c r="R452" s="2">
        <f t="shared" si="18"/>
        <v>79.340590789373721</v>
      </c>
      <c r="S452" s="2">
        <f t="shared" si="18"/>
        <v>267.24197281802913</v>
      </c>
      <c r="T452" s="2">
        <f t="shared" si="18"/>
        <v>292.62998589073845</v>
      </c>
      <c r="U452" s="1478">
        <f t="shared" si="18"/>
        <v>262.93161841773832</v>
      </c>
      <c r="V452" s="1478">
        <f t="shared" si="18"/>
        <v>261.7490691515348</v>
      </c>
      <c r="W452" s="1478">
        <f t="shared" si="18"/>
        <v>19.061383496096724</v>
      </c>
      <c r="X452" s="1478">
        <f t="shared" si="17"/>
        <v>15.868836506602694</v>
      </c>
      <c r="Y452" s="1478">
        <f t="shared" si="17"/>
        <v>3.1299480289157184</v>
      </c>
      <c r="Z452" s="1478">
        <f t="shared" si="17"/>
        <v>630.39955234342017</v>
      </c>
      <c r="AA452" s="2">
        <f t="shared" si="15"/>
        <v>100</v>
      </c>
      <c r="AC452" s="878">
        <f t="shared" si="16"/>
        <v>0.97028388896387274</v>
      </c>
      <c r="AE452" s="2">
        <f>+Help_FC!$G452*Help_FC!Y452</f>
        <v>333.40983606557381</v>
      </c>
      <c r="AF452" s="2">
        <f>+Help_FC!$G452*Help_FC!Z452</f>
        <v>72.196721311475414</v>
      </c>
      <c r="AG452" s="2">
        <f>+Help_FC!$G452*Help_FC!AA452</f>
        <v>0</v>
      </c>
      <c r="AH452" s="2">
        <f>+Help_FC!$G452*Help_FC!AB452</f>
        <v>158.32786885245903</v>
      </c>
      <c r="AI452" s="2">
        <f>+Help_FC!$G452*Help_FC!AC452</f>
        <v>52.196721311475414</v>
      </c>
      <c r="AJ452" s="2">
        <f>+Help_FC!$G452*Help_FC!AD452</f>
        <v>34.015067763934425</v>
      </c>
      <c r="AK452" s="2">
        <f>+Help_FC!$G452*Help_FC!AE452</f>
        <v>29.114754098360656</v>
      </c>
      <c r="AL452" s="2">
        <f>+Help_FC!$G452*Help_FC!AF452</f>
        <v>18.131147540983608</v>
      </c>
      <c r="AM452" s="2">
        <f>+Help_FC!$G452*Help_FC!AG452</f>
        <v>16.16393442622951</v>
      </c>
      <c r="AN452" s="2">
        <f>+Help_FC!$G452*Help_FC!AH452</f>
        <v>28.357377049180332</v>
      </c>
      <c r="AO452" s="2">
        <f>+Help_FC!$G452*Help_FC!AI452</f>
        <v>117.21049180327869</v>
      </c>
      <c r="AP452" s="2">
        <f>+Help_FC!$G452*Help_FC!AJ452</f>
        <v>11.075063814340725</v>
      </c>
      <c r="AQ452" s="2">
        <f>+Help_FC!$G452*Help_FC!AK452</f>
        <v>277.35036901336588</v>
      </c>
      <c r="AR452" s="1478">
        <f>+Help_FC!$G452*Help_FC!AL452</f>
        <v>28.327868852459019</v>
      </c>
      <c r="AS452" s="1478">
        <f>+Help_FC!$G452*Help_FC!AM452</f>
        <v>9.8360655737704921</v>
      </c>
      <c r="AT452" s="2">
        <f>+Help_FC!$G452*Help_FC!AN452</f>
        <v>44.557377049180332</v>
      </c>
      <c r="AV452" s="5">
        <v>1</v>
      </c>
    </row>
    <row r="453" spans="1:48" x14ac:dyDescent="0.2">
      <c r="A453" s="1">
        <v>45377</v>
      </c>
      <c r="B453" s="2">
        <f>+Help_FC!$G453*Help_FC!I453</f>
        <v>616.13114754098365</v>
      </c>
      <c r="C453" s="2">
        <f>+Help_FC!$G453*Help_FC!J453</f>
        <v>405.60655737704923</v>
      </c>
      <c r="D453" s="2">
        <f>+Help_FC!$G453*Help_FC!K453</f>
        <v>76.557377049180332</v>
      </c>
      <c r="E453" s="2">
        <f>+Help_FC!$G453*Help_FC!L453</f>
        <v>81.770491803278688</v>
      </c>
      <c r="F453" s="2">
        <f>+Help_FC!$G453*Help_FC!M453</f>
        <v>275.42657964094002</v>
      </c>
      <c r="G453" s="2">
        <f>+Help_FC!$G453*Help_FC!N453</f>
        <v>301.59213114754101</v>
      </c>
      <c r="H453" s="1478">
        <f>24*Help_FC!R453/Help_FC!$Q453</f>
        <v>270.98421545318291</v>
      </c>
      <c r="I453" s="1478">
        <f>24*Help_FC!S453/Help_FC!$Q453</f>
        <v>269.76544919347896</v>
      </c>
      <c r="J453" s="1478">
        <f>24*Help_FC!T453/Help_FC!$Q453</f>
        <v>19.64516129032258</v>
      </c>
      <c r="K453" s="1478">
        <f>24*Help_FC!U453/Help_FC!$Q453</f>
        <v>16.35483870967742</v>
      </c>
      <c r="L453" s="1478">
        <f>24*Help_FC!V453/Help_FC!$Q453</f>
        <v>3.225806451612903</v>
      </c>
      <c r="M453" s="1478">
        <f>24*Help_FC!W453/Help_FC!$Q453</f>
        <v>649.70629680000002</v>
      </c>
      <c r="N453" s="2">
        <f>100*Help_FC!H453</f>
        <v>100</v>
      </c>
      <c r="O453" s="2">
        <f t="shared" si="18"/>
        <v>597.82212594783925</v>
      </c>
      <c r="P453" s="2">
        <f t="shared" si="18"/>
        <v>393.55350788105153</v>
      </c>
      <c r="Q453" s="2">
        <f t="shared" si="18"/>
        <v>74.282389532152223</v>
      </c>
      <c r="R453" s="2">
        <f t="shared" si="18"/>
        <v>79.340590789373721</v>
      </c>
      <c r="S453" s="2">
        <f t="shared" si="18"/>
        <v>267.24197281802913</v>
      </c>
      <c r="T453" s="2">
        <f t="shared" si="18"/>
        <v>292.62998589073845</v>
      </c>
      <c r="U453" s="1478">
        <f t="shared" si="18"/>
        <v>262.93161841773832</v>
      </c>
      <c r="V453" s="1478">
        <f t="shared" si="18"/>
        <v>261.7490691515348</v>
      </c>
      <c r="W453" s="1478">
        <f t="shared" si="18"/>
        <v>19.061383496096724</v>
      </c>
      <c r="X453" s="1478">
        <f t="shared" si="17"/>
        <v>15.868836506602694</v>
      </c>
      <c r="Y453" s="1478">
        <f t="shared" si="17"/>
        <v>3.1299480289157184</v>
      </c>
      <c r="Z453" s="1478">
        <f t="shared" si="17"/>
        <v>630.39955234342017</v>
      </c>
      <c r="AA453" s="2">
        <f t="shared" si="15"/>
        <v>100</v>
      </c>
      <c r="AC453" s="878">
        <f t="shared" si="16"/>
        <v>0.97028388896387274</v>
      </c>
      <c r="AE453" s="2">
        <f>+Help_FC!$G453*Help_FC!Y453</f>
        <v>333.40983606557381</v>
      </c>
      <c r="AF453" s="2">
        <f>+Help_FC!$G453*Help_FC!Z453</f>
        <v>72.196721311475414</v>
      </c>
      <c r="AG453" s="2">
        <f>+Help_FC!$G453*Help_FC!AA453</f>
        <v>0</v>
      </c>
      <c r="AH453" s="2">
        <f>+Help_FC!$G453*Help_FC!AB453</f>
        <v>158.32786885245903</v>
      </c>
      <c r="AI453" s="2">
        <f>+Help_FC!$G453*Help_FC!AC453</f>
        <v>52.196721311475414</v>
      </c>
      <c r="AJ453" s="2">
        <f>+Help_FC!$G453*Help_FC!AD453</f>
        <v>34.015067763934425</v>
      </c>
      <c r="AK453" s="2">
        <f>+Help_FC!$G453*Help_FC!AE453</f>
        <v>29.114754098360656</v>
      </c>
      <c r="AL453" s="2">
        <f>+Help_FC!$G453*Help_FC!AF453</f>
        <v>18.131147540983608</v>
      </c>
      <c r="AM453" s="2">
        <f>+Help_FC!$G453*Help_FC!AG453</f>
        <v>16.16393442622951</v>
      </c>
      <c r="AN453" s="2">
        <f>+Help_FC!$G453*Help_FC!AH453</f>
        <v>28.357377049180332</v>
      </c>
      <c r="AO453" s="2">
        <f>+Help_FC!$G453*Help_FC!AI453</f>
        <v>117.21049180327869</v>
      </c>
      <c r="AP453" s="2">
        <f>+Help_FC!$G453*Help_FC!AJ453</f>
        <v>11.075063814340725</v>
      </c>
      <c r="AQ453" s="2">
        <f>+Help_FC!$G453*Help_FC!AK453</f>
        <v>277.35036901336588</v>
      </c>
      <c r="AR453" s="1478">
        <f>+Help_FC!$G453*Help_FC!AL453</f>
        <v>28.327868852459019</v>
      </c>
      <c r="AS453" s="1478">
        <f>+Help_FC!$G453*Help_FC!AM453</f>
        <v>9.8360655737704921</v>
      </c>
      <c r="AT453" s="2">
        <f>+Help_FC!$G453*Help_FC!AN453</f>
        <v>44.557377049180332</v>
      </c>
      <c r="AV453" s="5">
        <v>1</v>
      </c>
    </row>
    <row r="454" spans="1:48" x14ac:dyDescent="0.2">
      <c r="A454" s="1">
        <v>45378</v>
      </c>
      <c r="B454" s="2">
        <f>+Help_FC!$G454*Help_FC!I454</f>
        <v>616.13114754098365</v>
      </c>
      <c r="C454" s="2">
        <f>+Help_FC!$G454*Help_FC!J454</f>
        <v>405.60655737704923</v>
      </c>
      <c r="D454" s="2">
        <f>+Help_FC!$G454*Help_FC!K454</f>
        <v>76.557377049180332</v>
      </c>
      <c r="E454" s="2">
        <f>+Help_FC!$G454*Help_FC!L454</f>
        <v>81.770491803278688</v>
      </c>
      <c r="F454" s="2">
        <f>+Help_FC!$G454*Help_FC!M454</f>
        <v>275.42657964094002</v>
      </c>
      <c r="G454" s="2">
        <f>+Help_FC!$G454*Help_FC!N454</f>
        <v>301.59213114754101</v>
      </c>
      <c r="H454" s="1478">
        <f>24*Help_FC!R454/Help_FC!$Q454</f>
        <v>270.98421545318291</v>
      </c>
      <c r="I454" s="1478">
        <f>24*Help_FC!S454/Help_FC!$Q454</f>
        <v>269.76544919347896</v>
      </c>
      <c r="J454" s="1478">
        <f>24*Help_FC!T454/Help_FC!$Q454</f>
        <v>19.64516129032258</v>
      </c>
      <c r="K454" s="1478">
        <f>24*Help_FC!U454/Help_FC!$Q454</f>
        <v>16.35483870967742</v>
      </c>
      <c r="L454" s="1478">
        <f>24*Help_FC!V454/Help_FC!$Q454</f>
        <v>3.225806451612903</v>
      </c>
      <c r="M454" s="1478">
        <f>24*Help_FC!W454/Help_FC!$Q454</f>
        <v>649.70629680000002</v>
      </c>
      <c r="N454" s="2">
        <f>100*Help_FC!H454</f>
        <v>100</v>
      </c>
      <c r="O454" s="2">
        <f t="shared" si="18"/>
        <v>597.82212594783925</v>
      </c>
      <c r="P454" s="2">
        <f t="shared" si="18"/>
        <v>393.55350788105153</v>
      </c>
      <c r="Q454" s="2">
        <f t="shared" si="18"/>
        <v>74.282389532152223</v>
      </c>
      <c r="R454" s="2">
        <f t="shared" si="18"/>
        <v>79.340590789373721</v>
      </c>
      <c r="S454" s="2">
        <f t="shared" si="18"/>
        <v>267.24197281802913</v>
      </c>
      <c r="T454" s="2">
        <f t="shared" si="18"/>
        <v>292.62998589073845</v>
      </c>
      <c r="U454" s="1478">
        <f t="shared" si="18"/>
        <v>262.93161841773832</v>
      </c>
      <c r="V454" s="1478">
        <f t="shared" si="18"/>
        <v>261.7490691515348</v>
      </c>
      <c r="W454" s="1478">
        <f t="shared" si="18"/>
        <v>19.061383496096724</v>
      </c>
      <c r="X454" s="1478">
        <f t="shared" si="17"/>
        <v>15.868836506602694</v>
      </c>
      <c r="Y454" s="1478">
        <f t="shared" si="17"/>
        <v>3.1299480289157184</v>
      </c>
      <c r="Z454" s="1478">
        <f t="shared" si="17"/>
        <v>630.39955234342017</v>
      </c>
      <c r="AA454" s="2">
        <f t="shared" si="15"/>
        <v>100</v>
      </c>
      <c r="AC454" s="878">
        <f t="shared" si="16"/>
        <v>0.97028388896387274</v>
      </c>
      <c r="AE454" s="2">
        <f>+Help_FC!$G454*Help_FC!Y454</f>
        <v>333.40983606557381</v>
      </c>
      <c r="AF454" s="2">
        <f>+Help_FC!$G454*Help_FC!Z454</f>
        <v>72.196721311475414</v>
      </c>
      <c r="AG454" s="2">
        <f>+Help_FC!$G454*Help_FC!AA454</f>
        <v>0</v>
      </c>
      <c r="AH454" s="2">
        <f>+Help_FC!$G454*Help_FC!AB454</f>
        <v>158.32786885245903</v>
      </c>
      <c r="AI454" s="2">
        <f>+Help_FC!$G454*Help_FC!AC454</f>
        <v>52.196721311475414</v>
      </c>
      <c r="AJ454" s="2">
        <f>+Help_FC!$G454*Help_FC!AD454</f>
        <v>34.015067763934425</v>
      </c>
      <c r="AK454" s="2">
        <f>+Help_FC!$G454*Help_FC!AE454</f>
        <v>29.114754098360656</v>
      </c>
      <c r="AL454" s="2">
        <f>+Help_FC!$G454*Help_FC!AF454</f>
        <v>18.131147540983608</v>
      </c>
      <c r="AM454" s="2">
        <f>+Help_FC!$G454*Help_FC!AG454</f>
        <v>16.16393442622951</v>
      </c>
      <c r="AN454" s="2">
        <f>+Help_FC!$G454*Help_FC!AH454</f>
        <v>28.357377049180332</v>
      </c>
      <c r="AO454" s="2">
        <f>+Help_FC!$G454*Help_FC!AI454</f>
        <v>117.21049180327869</v>
      </c>
      <c r="AP454" s="2">
        <f>+Help_FC!$G454*Help_FC!AJ454</f>
        <v>11.075063814340725</v>
      </c>
      <c r="AQ454" s="2">
        <f>+Help_FC!$G454*Help_FC!AK454</f>
        <v>277.35036901336588</v>
      </c>
      <c r="AR454" s="1478">
        <f>+Help_FC!$G454*Help_FC!AL454</f>
        <v>28.327868852459019</v>
      </c>
      <c r="AS454" s="1478">
        <f>+Help_FC!$G454*Help_FC!AM454</f>
        <v>9.8360655737704921</v>
      </c>
      <c r="AT454" s="2">
        <f>+Help_FC!$G454*Help_FC!AN454</f>
        <v>44.557377049180332</v>
      </c>
      <c r="AV454" s="5">
        <v>1</v>
      </c>
    </row>
    <row r="455" spans="1:48" x14ac:dyDescent="0.2">
      <c r="A455" s="1">
        <v>45379</v>
      </c>
      <c r="B455" s="2">
        <f>+Help_FC!$G455*Help_FC!I455</f>
        <v>616.13114754098365</v>
      </c>
      <c r="C455" s="2">
        <f>+Help_FC!$G455*Help_FC!J455</f>
        <v>405.60655737704923</v>
      </c>
      <c r="D455" s="2">
        <f>+Help_FC!$G455*Help_FC!K455</f>
        <v>76.557377049180332</v>
      </c>
      <c r="E455" s="2">
        <f>+Help_FC!$G455*Help_FC!L455</f>
        <v>81.770491803278688</v>
      </c>
      <c r="F455" s="2">
        <f>+Help_FC!$G455*Help_FC!M455</f>
        <v>275.42657964094002</v>
      </c>
      <c r="G455" s="2">
        <f>+Help_FC!$G455*Help_FC!N455</f>
        <v>301.59213114754101</v>
      </c>
      <c r="H455" s="1478">
        <f>24*Help_FC!R455/Help_FC!$Q455</f>
        <v>270.98421545318291</v>
      </c>
      <c r="I455" s="1478">
        <f>24*Help_FC!S455/Help_FC!$Q455</f>
        <v>269.76544919347896</v>
      </c>
      <c r="J455" s="1478">
        <f>24*Help_FC!T455/Help_FC!$Q455</f>
        <v>19.64516129032258</v>
      </c>
      <c r="K455" s="1478">
        <f>24*Help_FC!U455/Help_FC!$Q455</f>
        <v>16.35483870967742</v>
      </c>
      <c r="L455" s="1478">
        <f>24*Help_FC!V455/Help_FC!$Q455</f>
        <v>3.225806451612903</v>
      </c>
      <c r="M455" s="1478">
        <f>24*Help_FC!W455/Help_FC!$Q455</f>
        <v>649.70629680000002</v>
      </c>
      <c r="N455" s="2">
        <f>100*Help_FC!H455</f>
        <v>100</v>
      </c>
      <c r="O455" s="2">
        <f t="shared" si="18"/>
        <v>597.82212594783925</v>
      </c>
      <c r="P455" s="2">
        <f t="shared" si="18"/>
        <v>393.55350788105153</v>
      </c>
      <c r="Q455" s="2">
        <f t="shared" si="18"/>
        <v>74.282389532152223</v>
      </c>
      <c r="R455" s="2">
        <f t="shared" si="18"/>
        <v>79.340590789373721</v>
      </c>
      <c r="S455" s="2">
        <f t="shared" si="18"/>
        <v>267.24197281802913</v>
      </c>
      <c r="T455" s="2">
        <f t="shared" si="18"/>
        <v>292.62998589073845</v>
      </c>
      <c r="U455" s="1478">
        <f t="shared" si="18"/>
        <v>262.93161841773832</v>
      </c>
      <c r="V455" s="1478">
        <f t="shared" si="18"/>
        <v>261.7490691515348</v>
      </c>
      <c r="W455" s="1478">
        <f t="shared" si="18"/>
        <v>19.061383496096724</v>
      </c>
      <c r="X455" s="1478">
        <f t="shared" si="17"/>
        <v>15.868836506602694</v>
      </c>
      <c r="Y455" s="1478">
        <f t="shared" si="17"/>
        <v>3.1299480289157184</v>
      </c>
      <c r="Z455" s="1478">
        <f t="shared" si="17"/>
        <v>630.39955234342017</v>
      </c>
      <c r="AA455" s="2">
        <f t="shared" si="15"/>
        <v>100</v>
      </c>
      <c r="AC455" s="878">
        <f t="shared" si="16"/>
        <v>0.97028388896387274</v>
      </c>
      <c r="AE455" s="2">
        <f>+Help_FC!$G455*Help_FC!Y455</f>
        <v>333.40983606557381</v>
      </c>
      <c r="AF455" s="2">
        <f>+Help_FC!$G455*Help_FC!Z455</f>
        <v>72.196721311475414</v>
      </c>
      <c r="AG455" s="2">
        <f>+Help_FC!$G455*Help_FC!AA455</f>
        <v>0</v>
      </c>
      <c r="AH455" s="2">
        <f>+Help_FC!$G455*Help_FC!AB455</f>
        <v>158.32786885245903</v>
      </c>
      <c r="AI455" s="2">
        <f>+Help_FC!$G455*Help_FC!AC455</f>
        <v>52.196721311475414</v>
      </c>
      <c r="AJ455" s="2">
        <f>+Help_FC!$G455*Help_FC!AD455</f>
        <v>34.015067763934425</v>
      </c>
      <c r="AK455" s="2">
        <f>+Help_FC!$G455*Help_FC!AE455</f>
        <v>29.114754098360656</v>
      </c>
      <c r="AL455" s="2">
        <f>+Help_FC!$G455*Help_FC!AF455</f>
        <v>18.131147540983608</v>
      </c>
      <c r="AM455" s="2">
        <f>+Help_FC!$G455*Help_FC!AG455</f>
        <v>16.16393442622951</v>
      </c>
      <c r="AN455" s="2">
        <f>+Help_FC!$G455*Help_FC!AH455</f>
        <v>28.357377049180332</v>
      </c>
      <c r="AO455" s="2">
        <f>+Help_FC!$G455*Help_FC!AI455</f>
        <v>117.21049180327869</v>
      </c>
      <c r="AP455" s="2">
        <f>+Help_FC!$G455*Help_FC!AJ455</f>
        <v>11.075063814340725</v>
      </c>
      <c r="AQ455" s="2">
        <f>+Help_FC!$G455*Help_FC!AK455</f>
        <v>277.35036901336588</v>
      </c>
      <c r="AR455" s="1478">
        <f>+Help_FC!$G455*Help_FC!AL455</f>
        <v>28.327868852459019</v>
      </c>
      <c r="AS455" s="1478">
        <f>+Help_FC!$G455*Help_FC!AM455</f>
        <v>9.8360655737704921</v>
      </c>
      <c r="AT455" s="2">
        <f>+Help_FC!$G455*Help_FC!AN455</f>
        <v>44.557377049180332</v>
      </c>
      <c r="AV455" s="5">
        <v>1</v>
      </c>
    </row>
    <row r="456" spans="1:48" x14ac:dyDescent="0.2">
      <c r="A456" s="1">
        <v>45380</v>
      </c>
      <c r="B456" s="2">
        <f>+Help_FC!$G456*Help_FC!I456</f>
        <v>616.13114754098365</v>
      </c>
      <c r="C456" s="2">
        <f>+Help_FC!$G456*Help_FC!J456</f>
        <v>405.60655737704923</v>
      </c>
      <c r="D456" s="2">
        <f>+Help_FC!$G456*Help_FC!K456</f>
        <v>76.557377049180332</v>
      </c>
      <c r="E456" s="2">
        <f>+Help_FC!$G456*Help_FC!L456</f>
        <v>81.770491803278688</v>
      </c>
      <c r="F456" s="2">
        <f>+Help_FC!$G456*Help_FC!M456</f>
        <v>275.42657964094002</v>
      </c>
      <c r="G456" s="2">
        <f>+Help_FC!$G456*Help_FC!N456</f>
        <v>301.59213114754101</v>
      </c>
      <c r="H456" s="1478">
        <f>24*Help_FC!R456/Help_FC!$Q456</f>
        <v>270.98421545318291</v>
      </c>
      <c r="I456" s="1478">
        <f>24*Help_FC!S456/Help_FC!$Q456</f>
        <v>269.76544919347896</v>
      </c>
      <c r="J456" s="1478">
        <f>24*Help_FC!T456/Help_FC!$Q456</f>
        <v>19.64516129032258</v>
      </c>
      <c r="K456" s="1478">
        <f>24*Help_FC!U456/Help_FC!$Q456</f>
        <v>16.35483870967742</v>
      </c>
      <c r="L456" s="1478">
        <f>24*Help_FC!V456/Help_FC!$Q456</f>
        <v>3.225806451612903</v>
      </c>
      <c r="M456" s="1478">
        <f>24*Help_FC!W456/Help_FC!$Q456</f>
        <v>649.70629680000002</v>
      </c>
      <c r="N456" s="2">
        <f>100*Help_FC!H456</f>
        <v>100</v>
      </c>
      <c r="O456" s="2">
        <f t="shared" si="18"/>
        <v>597.82212594783925</v>
      </c>
      <c r="P456" s="2">
        <f t="shared" si="18"/>
        <v>393.55350788105153</v>
      </c>
      <c r="Q456" s="2">
        <f t="shared" si="18"/>
        <v>74.282389532152223</v>
      </c>
      <c r="R456" s="2">
        <f t="shared" si="18"/>
        <v>79.340590789373721</v>
      </c>
      <c r="S456" s="2">
        <f t="shared" si="18"/>
        <v>267.24197281802913</v>
      </c>
      <c r="T456" s="2">
        <f t="shared" si="18"/>
        <v>292.62998589073845</v>
      </c>
      <c r="U456" s="1478">
        <f t="shared" si="18"/>
        <v>262.93161841773832</v>
      </c>
      <c r="V456" s="1478">
        <f t="shared" si="18"/>
        <v>261.7490691515348</v>
      </c>
      <c r="W456" s="1478">
        <f t="shared" si="18"/>
        <v>19.061383496096724</v>
      </c>
      <c r="X456" s="1478">
        <f t="shared" si="17"/>
        <v>15.868836506602694</v>
      </c>
      <c r="Y456" s="1478">
        <f t="shared" si="17"/>
        <v>3.1299480289157184</v>
      </c>
      <c r="Z456" s="1478">
        <f t="shared" si="17"/>
        <v>630.39955234342017</v>
      </c>
      <c r="AA456" s="2">
        <f t="shared" si="15"/>
        <v>100</v>
      </c>
      <c r="AC456" s="878">
        <f t="shared" si="16"/>
        <v>0.97028388896387274</v>
      </c>
      <c r="AE456" s="2">
        <f>+Help_FC!$G456*Help_FC!Y456</f>
        <v>333.40983606557381</v>
      </c>
      <c r="AF456" s="2">
        <f>+Help_FC!$G456*Help_FC!Z456</f>
        <v>72.196721311475414</v>
      </c>
      <c r="AG456" s="2">
        <f>+Help_FC!$G456*Help_FC!AA456</f>
        <v>0</v>
      </c>
      <c r="AH456" s="2">
        <f>+Help_FC!$G456*Help_FC!AB456</f>
        <v>158.32786885245903</v>
      </c>
      <c r="AI456" s="2">
        <f>+Help_FC!$G456*Help_FC!AC456</f>
        <v>52.196721311475414</v>
      </c>
      <c r="AJ456" s="2">
        <f>+Help_FC!$G456*Help_FC!AD456</f>
        <v>34.015067763934425</v>
      </c>
      <c r="AK456" s="2">
        <f>+Help_FC!$G456*Help_FC!AE456</f>
        <v>29.114754098360656</v>
      </c>
      <c r="AL456" s="2">
        <f>+Help_FC!$G456*Help_FC!AF456</f>
        <v>18.131147540983608</v>
      </c>
      <c r="AM456" s="2">
        <f>+Help_FC!$G456*Help_FC!AG456</f>
        <v>16.16393442622951</v>
      </c>
      <c r="AN456" s="2">
        <f>+Help_FC!$G456*Help_FC!AH456</f>
        <v>28.357377049180332</v>
      </c>
      <c r="AO456" s="2">
        <f>+Help_FC!$G456*Help_FC!AI456</f>
        <v>117.21049180327869</v>
      </c>
      <c r="AP456" s="2">
        <f>+Help_FC!$G456*Help_FC!AJ456</f>
        <v>11.075063814340725</v>
      </c>
      <c r="AQ456" s="2">
        <f>+Help_FC!$G456*Help_FC!AK456</f>
        <v>277.35036901336588</v>
      </c>
      <c r="AR456" s="1478">
        <f>+Help_FC!$G456*Help_FC!AL456</f>
        <v>28.327868852459019</v>
      </c>
      <c r="AS456" s="1478">
        <f>+Help_FC!$G456*Help_FC!AM456</f>
        <v>9.8360655737704921</v>
      </c>
      <c r="AT456" s="2">
        <f>+Help_FC!$G456*Help_FC!AN456</f>
        <v>44.557377049180332</v>
      </c>
      <c r="AV456" s="5">
        <v>1</v>
      </c>
    </row>
    <row r="457" spans="1:48" x14ac:dyDescent="0.2">
      <c r="A457" s="1">
        <v>45381</v>
      </c>
      <c r="B457" s="2">
        <f>+Help_FC!$G457*Help_FC!I457</f>
        <v>616.13114754098365</v>
      </c>
      <c r="C457" s="2">
        <f>+Help_FC!$G457*Help_FC!J457</f>
        <v>405.60655737704923</v>
      </c>
      <c r="D457" s="2">
        <f>+Help_FC!$G457*Help_FC!K457</f>
        <v>76.557377049180332</v>
      </c>
      <c r="E457" s="2">
        <f>+Help_FC!$G457*Help_FC!L457</f>
        <v>81.770491803278688</v>
      </c>
      <c r="F457" s="2">
        <f>+Help_FC!$G457*Help_FC!M457</f>
        <v>275.42657964094002</v>
      </c>
      <c r="G457" s="2">
        <f>+Help_FC!$G457*Help_FC!N457</f>
        <v>301.59213114754101</v>
      </c>
      <c r="H457" s="1478">
        <f>24*Help_FC!R457/Help_FC!$Q457</f>
        <v>270.98421545318291</v>
      </c>
      <c r="I457" s="1478">
        <f>24*Help_FC!S457/Help_FC!$Q457</f>
        <v>269.76544919347896</v>
      </c>
      <c r="J457" s="1478">
        <f>24*Help_FC!T457/Help_FC!$Q457</f>
        <v>19.64516129032258</v>
      </c>
      <c r="K457" s="1478">
        <f>24*Help_FC!U457/Help_FC!$Q457</f>
        <v>16.35483870967742</v>
      </c>
      <c r="L457" s="1478">
        <f>24*Help_FC!V457/Help_FC!$Q457</f>
        <v>3.225806451612903</v>
      </c>
      <c r="M457" s="1478">
        <f>24*Help_FC!W457/Help_FC!$Q457</f>
        <v>649.70629680000002</v>
      </c>
      <c r="N457" s="2">
        <f>100*Help_FC!H457</f>
        <v>100</v>
      </c>
      <c r="O457" s="2">
        <f t="shared" si="18"/>
        <v>597.82212594783925</v>
      </c>
      <c r="P457" s="2">
        <f t="shared" si="18"/>
        <v>393.55350788105153</v>
      </c>
      <c r="Q457" s="2">
        <f t="shared" si="18"/>
        <v>74.282389532152223</v>
      </c>
      <c r="R457" s="2">
        <f t="shared" si="18"/>
        <v>79.340590789373721</v>
      </c>
      <c r="S457" s="2">
        <f t="shared" si="18"/>
        <v>267.24197281802913</v>
      </c>
      <c r="T457" s="2">
        <f t="shared" si="18"/>
        <v>292.62998589073845</v>
      </c>
      <c r="U457" s="1478">
        <f t="shared" si="18"/>
        <v>262.93161841773832</v>
      </c>
      <c r="V457" s="1478">
        <f t="shared" si="18"/>
        <v>261.7490691515348</v>
      </c>
      <c r="W457" s="1478">
        <f t="shared" si="18"/>
        <v>19.061383496096724</v>
      </c>
      <c r="X457" s="1478">
        <f t="shared" si="17"/>
        <v>15.868836506602694</v>
      </c>
      <c r="Y457" s="1478">
        <f t="shared" si="17"/>
        <v>3.1299480289157184</v>
      </c>
      <c r="Z457" s="1478">
        <f t="shared" si="17"/>
        <v>630.39955234342017</v>
      </c>
      <c r="AA457" s="2">
        <f t="shared" si="15"/>
        <v>100</v>
      </c>
      <c r="AC457" s="878">
        <f t="shared" si="16"/>
        <v>0.97028388896387274</v>
      </c>
      <c r="AE457" s="2">
        <f>+Help_FC!$G457*Help_FC!Y457</f>
        <v>333.40983606557381</v>
      </c>
      <c r="AF457" s="2">
        <f>+Help_FC!$G457*Help_FC!Z457</f>
        <v>72.196721311475414</v>
      </c>
      <c r="AG457" s="2">
        <f>+Help_FC!$G457*Help_FC!AA457</f>
        <v>0</v>
      </c>
      <c r="AH457" s="2">
        <f>+Help_FC!$G457*Help_FC!AB457</f>
        <v>158.32786885245903</v>
      </c>
      <c r="AI457" s="2">
        <f>+Help_FC!$G457*Help_FC!AC457</f>
        <v>52.196721311475414</v>
      </c>
      <c r="AJ457" s="2">
        <f>+Help_FC!$G457*Help_FC!AD457</f>
        <v>34.015067763934425</v>
      </c>
      <c r="AK457" s="2">
        <f>+Help_FC!$G457*Help_FC!AE457</f>
        <v>29.114754098360656</v>
      </c>
      <c r="AL457" s="2">
        <f>+Help_FC!$G457*Help_FC!AF457</f>
        <v>18.131147540983608</v>
      </c>
      <c r="AM457" s="2">
        <f>+Help_FC!$G457*Help_FC!AG457</f>
        <v>16.16393442622951</v>
      </c>
      <c r="AN457" s="2">
        <f>+Help_FC!$G457*Help_FC!AH457</f>
        <v>28.357377049180332</v>
      </c>
      <c r="AO457" s="2">
        <f>+Help_FC!$G457*Help_FC!AI457</f>
        <v>117.21049180327869</v>
      </c>
      <c r="AP457" s="2">
        <f>+Help_FC!$G457*Help_FC!AJ457</f>
        <v>11.075063814340725</v>
      </c>
      <c r="AQ457" s="2">
        <f>+Help_FC!$G457*Help_FC!AK457</f>
        <v>277.35036901336588</v>
      </c>
      <c r="AR457" s="1478">
        <f>+Help_FC!$G457*Help_FC!AL457</f>
        <v>28.327868852459019</v>
      </c>
      <c r="AS457" s="1478">
        <f>+Help_FC!$G457*Help_FC!AM457</f>
        <v>9.8360655737704921</v>
      </c>
      <c r="AT457" s="2">
        <f>+Help_FC!$G457*Help_FC!AN457</f>
        <v>44.557377049180332</v>
      </c>
      <c r="AV457" s="5">
        <v>1</v>
      </c>
    </row>
    <row r="458" spans="1:48" x14ac:dyDescent="0.2">
      <c r="A458" s="1">
        <v>45382</v>
      </c>
      <c r="B458" s="2">
        <f>+Help_FC!$G458*Help_FC!I458</f>
        <v>616.13114754098365</v>
      </c>
      <c r="C458" s="2">
        <f>+Help_FC!$G458*Help_FC!J458</f>
        <v>405.60655737704923</v>
      </c>
      <c r="D458" s="2">
        <f>+Help_FC!$G458*Help_FC!K458</f>
        <v>76.557377049180332</v>
      </c>
      <c r="E458" s="2">
        <f>+Help_FC!$G458*Help_FC!L458</f>
        <v>81.770491803278688</v>
      </c>
      <c r="F458" s="2">
        <f>+Help_FC!$G458*Help_FC!M458</f>
        <v>275.42657964094002</v>
      </c>
      <c r="G458" s="2">
        <f>+Help_FC!$G458*Help_FC!N458</f>
        <v>301.59213114754101</v>
      </c>
      <c r="H458" s="1478">
        <f>24*Help_FC!R458/Help_FC!$Q458</f>
        <v>270.98421545318291</v>
      </c>
      <c r="I458" s="1478">
        <f>24*Help_FC!S458/Help_FC!$Q458</f>
        <v>269.76544919347896</v>
      </c>
      <c r="J458" s="1478">
        <f>24*Help_FC!T458/Help_FC!$Q458</f>
        <v>19.64516129032258</v>
      </c>
      <c r="K458" s="1478">
        <f>24*Help_FC!U458/Help_FC!$Q458</f>
        <v>16.35483870967742</v>
      </c>
      <c r="L458" s="1478">
        <f>24*Help_FC!V458/Help_FC!$Q458</f>
        <v>3.225806451612903</v>
      </c>
      <c r="M458" s="1478">
        <f>24*Help_FC!W458/Help_FC!$Q458</f>
        <v>649.70629680000002</v>
      </c>
      <c r="N458" s="2">
        <f>100*Help_FC!H458</f>
        <v>100</v>
      </c>
      <c r="O458" s="2">
        <f t="shared" si="18"/>
        <v>597.82212594783925</v>
      </c>
      <c r="P458" s="2">
        <f t="shared" si="18"/>
        <v>393.55350788105153</v>
      </c>
      <c r="Q458" s="2">
        <f t="shared" si="18"/>
        <v>74.282389532152223</v>
      </c>
      <c r="R458" s="2">
        <f t="shared" si="18"/>
        <v>79.340590789373721</v>
      </c>
      <c r="S458" s="2">
        <f t="shared" si="18"/>
        <v>267.24197281802913</v>
      </c>
      <c r="T458" s="2">
        <f t="shared" si="18"/>
        <v>292.62998589073845</v>
      </c>
      <c r="U458" s="1478">
        <f t="shared" si="18"/>
        <v>262.93161841773832</v>
      </c>
      <c r="V458" s="1478">
        <f t="shared" si="18"/>
        <v>261.7490691515348</v>
      </c>
      <c r="W458" s="1478">
        <f t="shared" si="18"/>
        <v>19.061383496096724</v>
      </c>
      <c r="X458" s="1478">
        <f t="shared" si="17"/>
        <v>15.868836506602694</v>
      </c>
      <c r="Y458" s="1478">
        <f t="shared" si="17"/>
        <v>3.1299480289157184</v>
      </c>
      <c r="Z458" s="1478">
        <f t="shared" si="17"/>
        <v>630.39955234342017</v>
      </c>
      <c r="AA458" s="2">
        <f t="shared" si="15"/>
        <v>100</v>
      </c>
      <c r="AC458" s="878">
        <f t="shared" si="16"/>
        <v>0.97028388896387274</v>
      </c>
      <c r="AE458" s="2">
        <f>+Help_FC!$G458*Help_FC!Y458</f>
        <v>333.40983606557381</v>
      </c>
      <c r="AF458" s="2">
        <f>+Help_FC!$G458*Help_FC!Z458</f>
        <v>72.196721311475414</v>
      </c>
      <c r="AG458" s="2">
        <f>+Help_FC!$G458*Help_FC!AA458</f>
        <v>0</v>
      </c>
      <c r="AH458" s="2">
        <f>+Help_FC!$G458*Help_FC!AB458</f>
        <v>158.32786885245903</v>
      </c>
      <c r="AI458" s="2">
        <f>+Help_FC!$G458*Help_FC!AC458</f>
        <v>52.196721311475414</v>
      </c>
      <c r="AJ458" s="2">
        <f>+Help_FC!$G458*Help_FC!AD458</f>
        <v>34.015067763934425</v>
      </c>
      <c r="AK458" s="2">
        <f>+Help_FC!$G458*Help_FC!AE458</f>
        <v>29.114754098360656</v>
      </c>
      <c r="AL458" s="2">
        <f>+Help_FC!$G458*Help_FC!AF458</f>
        <v>18.131147540983608</v>
      </c>
      <c r="AM458" s="2">
        <f>+Help_FC!$G458*Help_FC!AG458</f>
        <v>16.16393442622951</v>
      </c>
      <c r="AN458" s="2">
        <f>+Help_FC!$G458*Help_FC!AH458</f>
        <v>28.357377049180332</v>
      </c>
      <c r="AO458" s="2">
        <f>+Help_FC!$G458*Help_FC!AI458</f>
        <v>117.21049180327869</v>
      </c>
      <c r="AP458" s="2">
        <f>+Help_FC!$G458*Help_FC!AJ458</f>
        <v>11.075063814340725</v>
      </c>
      <c r="AQ458" s="2">
        <f>+Help_FC!$G458*Help_FC!AK458</f>
        <v>277.35036901336588</v>
      </c>
      <c r="AR458" s="1478">
        <f>+Help_FC!$G458*Help_FC!AL458</f>
        <v>28.327868852459019</v>
      </c>
      <c r="AS458" s="1478">
        <f>+Help_FC!$G458*Help_FC!AM458</f>
        <v>9.8360655737704921</v>
      </c>
      <c r="AT458" s="2">
        <f>+Help_FC!$G458*Help_FC!AN458</f>
        <v>44.557377049180332</v>
      </c>
      <c r="AV458" s="5">
        <v>1</v>
      </c>
    </row>
    <row r="459" spans="1:48" x14ac:dyDescent="0.2">
      <c r="A459" s="1">
        <v>45383</v>
      </c>
      <c r="B459" s="2">
        <f>+Help_FC!$G459*Help_FC!I459</f>
        <v>560.80943847072876</v>
      </c>
      <c r="C459" s="2">
        <f>+Help_FC!$G459*Help_FC!J459</f>
        <v>338.7724014336917</v>
      </c>
      <c r="D459" s="2">
        <f>+Help_FC!$G459*Help_FC!K459</f>
        <v>94.656511350059731</v>
      </c>
      <c r="E459" s="2">
        <f>+Help_FC!$G459*Help_FC!L459</f>
        <v>70.014934289127822</v>
      </c>
      <c r="F459" s="2">
        <f>+Help_FC!$G459*Help_FC!M459</f>
        <v>244.41884418915413</v>
      </c>
      <c r="G459" s="2">
        <f>+Help_FC!$G459*Help_FC!N459</f>
        <v>307.92114695340496</v>
      </c>
      <c r="H459" s="1478">
        <f>24*Help_FC!R459/Help_FC!$Q459</f>
        <v>247.97402737736007</v>
      </c>
      <c r="I459" s="1478">
        <f>24*Help_FC!S459/Help_FC!$Q459</f>
        <v>248.06666666666666</v>
      </c>
      <c r="J459" s="1478">
        <f>24*Help_FC!T459/Help_FC!$Q459</f>
        <v>26.666666666666668</v>
      </c>
      <c r="K459" s="1478">
        <f>24*Help_FC!U459/Help_FC!$Q459</f>
        <v>6.666666666666667</v>
      </c>
      <c r="L459" s="1478">
        <f>24*Help_FC!V459/Help_FC!$Q459</f>
        <v>4</v>
      </c>
      <c r="M459" s="1478">
        <f>24*Help_FC!W459/Help_FC!$Q459</f>
        <v>642.79999999999995</v>
      </c>
      <c r="N459" s="2">
        <f>100*Help_FC!H459</f>
        <v>91.666666666666657</v>
      </c>
      <c r="O459" s="2">
        <f t="shared" si="18"/>
        <v>544.14436292702442</v>
      </c>
      <c r="P459" s="2">
        <f t="shared" si="18"/>
        <v>328.70540313671262</v>
      </c>
      <c r="Q459" s="2">
        <f t="shared" si="18"/>
        <v>91.84368794848892</v>
      </c>
      <c r="R459" s="2">
        <f t="shared" si="18"/>
        <v>67.934362727604949</v>
      </c>
      <c r="S459" s="2">
        <f t="shared" si="18"/>
        <v>237.15566667590733</v>
      </c>
      <c r="T459" s="2">
        <f t="shared" si="18"/>
        <v>298.77092796016592</v>
      </c>
      <c r="U459" s="1478">
        <f t="shared" si="18"/>
        <v>240.60520364573878</v>
      </c>
      <c r="V459" s="1478">
        <f t="shared" si="18"/>
        <v>240.69509005563802</v>
      </c>
      <c r="W459" s="1478">
        <f t="shared" si="18"/>
        <v>25.874237039036608</v>
      </c>
      <c r="X459" s="1478">
        <f t="shared" si="17"/>
        <v>6.4685592597591519</v>
      </c>
      <c r="Y459" s="1478">
        <f t="shared" si="17"/>
        <v>3.881135555855491</v>
      </c>
      <c r="Z459" s="1478">
        <f t="shared" si="17"/>
        <v>623.69848382597741</v>
      </c>
      <c r="AA459" s="2">
        <f t="shared" si="15"/>
        <v>91.666666666666657</v>
      </c>
      <c r="AC459" s="878">
        <f t="shared" si="16"/>
        <v>0.97028388896387274</v>
      </c>
      <c r="AE459" s="2">
        <f>+Help_FC!$G459*Help_FC!Y459</f>
        <v>231.95937873357224</v>
      </c>
      <c r="AF459" s="2">
        <f>+Help_FC!$G459*Help_FC!Z459</f>
        <v>106.81302270011946</v>
      </c>
      <c r="AG459" s="2">
        <f>+Help_FC!$G459*Help_FC!AA459</f>
        <v>0</v>
      </c>
      <c r="AH459" s="2">
        <f>+Help_FC!$G459*Help_FC!AB459</f>
        <v>164.67144563918754</v>
      </c>
      <c r="AI459" s="2">
        <f>+Help_FC!$G459*Help_FC!AC459</f>
        <v>57.365591397849457</v>
      </c>
      <c r="AJ459" s="2">
        <f>+Help_FC!$G459*Help_FC!AD459</f>
        <v>25.255474444444445</v>
      </c>
      <c r="AK459" s="2">
        <f>+Help_FC!$G459*Help_FC!AE459</f>
        <v>11.82795698924731</v>
      </c>
      <c r="AL459" s="2">
        <f>+Help_FC!$G459*Help_FC!AF459</f>
        <v>3.9426523297491034</v>
      </c>
      <c r="AM459" s="2">
        <f>+Help_FC!$G459*Help_FC!AG459</f>
        <v>2.1356033452807646</v>
      </c>
      <c r="AN459" s="2">
        <f>+Help_FC!$G459*Help_FC!AH459</f>
        <v>27.500000000000004</v>
      </c>
      <c r="AO459" s="2">
        <f>+Help_FC!$G459*Help_FC!AI459</f>
        <v>113.66666666666664</v>
      </c>
      <c r="AP459" s="2">
        <f>+Help_FC!$G459*Help_FC!AJ459</f>
        <v>12.563139100398237</v>
      </c>
      <c r="AQ459" s="2">
        <f>+Help_FC!$G459*Help_FC!AK459</f>
        <v>244.77299880525683</v>
      </c>
      <c r="AR459" s="1478">
        <f>+Help_FC!$G459*Help_FC!AL459</f>
        <v>26.021505376344081</v>
      </c>
      <c r="AS459" s="1478">
        <f>+Help_FC!$G459*Help_FC!AM459</f>
        <v>0</v>
      </c>
      <c r="AT459" s="2">
        <f>+Help_FC!$G459*Help_FC!AN459</f>
        <v>34.991039426523294</v>
      </c>
      <c r="AV459" s="5">
        <v>1</v>
      </c>
    </row>
    <row r="460" spans="1:48" x14ac:dyDescent="0.2">
      <c r="A460" s="1">
        <v>45384</v>
      </c>
      <c r="B460" s="2">
        <f>+Help_FC!$G460*Help_FC!I460</f>
        <v>0</v>
      </c>
      <c r="C460" s="2">
        <f>+Help_FC!$G460*Help_FC!J460</f>
        <v>0</v>
      </c>
      <c r="D460" s="2">
        <f>+Help_FC!$G460*Help_FC!K460</f>
        <v>0</v>
      </c>
      <c r="E460" s="2">
        <f>+Help_FC!$G460*Help_FC!L460</f>
        <v>0</v>
      </c>
      <c r="F460" s="2">
        <f>+Help_FC!$G460*Help_FC!M460</f>
        <v>0</v>
      </c>
      <c r="G460" s="2">
        <f>+Help_FC!$G460*Help_FC!N460</f>
        <v>0</v>
      </c>
      <c r="H460" s="1478">
        <f>24*Help_FC!R460/Help_FC!$Q460</f>
        <v>247.97402737736007</v>
      </c>
      <c r="I460" s="1478">
        <f>24*Help_FC!S460/Help_FC!$Q460</f>
        <v>248.06666666666666</v>
      </c>
      <c r="J460" s="1478">
        <f>24*Help_FC!T460/Help_FC!$Q460</f>
        <v>26.666666666666668</v>
      </c>
      <c r="K460" s="1478">
        <f>24*Help_FC!U460/Help_FC!$Q460</f>
        <v>6.666666666666667</v>
      </c>
      <c r="L460" s="1478">
        <f>24*Help_FC!V460/Help_FC!$Q460</f>
        <v>4</v>
      </c>
      <c r="M460" s="1478">
        <f>24*Help_FC!W460/Help_FC!$Q460</f>
        <v>642.79999999999995</v>
      </c>
      <c r="N460" s="2">
        <f>100*Help_FC!H460</f>
        <v>0</v>
      </c>
      <c r="O460" s="2">
        <f t="shared" si="18"/>
        <v>0</v>
      </c>
      <c r="P460" s="2">
        <f t="shared" si="18"/>
        <v>0</v>
      </c>
      <c r="Q460" s="2">
        <f t="shared" si="18"/>
        <v>0</v>
      </c>
      <c r="R460" s="2">
        <f t="shared" si="18"/>
        <v>0</v>
      </c>
      <c r="S460" s="2">
        <f t="shared" si="18"/>
        <v>0</v>
      </c>
      <c r="T460" s="2">
        <f t="shared" si="18"/>
        <v>0</v>
      </c>
      <c r="U460" s="1478">
        <f t="shared" si="18"/>
        <v>240.60520364573878</v>
      </c>
      <c r="V460" s="1478">
        <f t="shared" si="18"/>
        <v>240.69509005563802</v>
      </c>
      <c r="W460" s="1478">
        <f t="shared" si="18"/>
        <v>25.874237039036608</v>
      </c>
      <c r="X460" s="1478">
        <f t="shared" si="17"/>
        <v>6.4685592597591519</v>
      </c>
      <c r="Y460" s="1478">
        <f t="shared" si="17"/>
        <v>3.881135555855491</v>
      </c>
      <c r="Z460" s="1478">
        <f t="shared" si="17"/>
        <v>623.69848382597741</v>
      </c>
      <c r="AA460" s="2">
        <f t="shared" si="15"/>
        <v>0</v>
      </c>
      <c r="AC460" s="878">
        <f t="shared" si="16"/>
        <v>0.97028388896387274</v>
      </c>
      <c r="AE460" s="2">
        <f>+Help_FC!$G460*Help_FC!Y460</f>
        <v>0</v>
      </c>
      <c r="AF460" s="2">
        <f>+Help_FC!$G460*Help_FC!Z460</f>
        <v>0</v>
      </c>
      <c r="AG460" s="2">
        <f>+Help_FC!$G460*Help_FC!AA460</f>
        <v>0</v>
      </c>
      <c r="AH460" s="2">
        <f>+Help_FC!$G460*Help_FC!AB460</f>
        <v>0</v>
      </c>
      <c r="AI460" s="2">
        <f>+Help_FC!$G460*Help_FC!AC460</f>
        <v>0</v>
      </c>
      <c r="AJ460" s="2">
        <f>+Help_FC!$G460*Help_FC!AD460</f>
        <v>0</v>
      </c>
      <c r="AK460" s="2">
        <f>+Help_FC!$G460*Help_FC!AE460</f>
        <v>0</v>
      </c>
      <c r="AL460" s="2">
        <f>+Help_FC!$G460*Help_FC!AF460</f>
        <v>0</v>
      </c>
      <c r="AM460" s="2">
        <f>+Help_FC!$G460*Help_FC!AG460</f>
        <v>0</v>
      </c>
      <c r="AN460" s="2">
        <f>+Help_FC!$G460*Help_FC!AH460</f>
        <v>0</v>
      </c>
      <c r="AO460" s="2">
        <f>+Help_FC!$G460*Help_FC!AI460</f>
        <v>0</v>
      </c>
      <c r="AP460" s="2">
        <f>+Help_FC!$G460*Help_FC!AJ460</f>
        <v>0</v>
      </c>
      <c r="AQ460" s="2">
        <f>+Help_FC!$G460*Help_FC!AK460</f>
        <v>0</v>
      </c>
      <c r="AR460" s="1478">
        <f>+Help_FC!$G460*Help_FC!AL460</f>
        <v>0</v>
      </c>
      <c r="AS460" s="1478">
        <f>+Help_FC!$G460*Help_FC!AM460</f>
        <v>0</v>
      </c>
      <c r="AT460" s="2">
        <f>+Help_FC!$G460*Help_FC!AN460</f>
        <v>0</v>
      </c>
      <c r="AV460" s="5">
        <v>1</v>
      </c>
    </row>
    <row r="461" spans="1:48" x14ac:dyDescent="0.2">
      <c r="A461" s="1">
        <v>45385</v>
      </c>
      <c r="B461" s="2">
        <f>+Help_FC!$G461*Help_FC!I461</f>
        <v>295.69952210274789</v>
      </c>
      <c r="C461" s="2">
        <f>+Help_FC!$G461*Help_FC!J461</f>
        <v>178.62544802867382</v>
      </c>
      <c r="D461" s="2">
        <f>+Help_FC!$G461*Help_FC!K461</f>
        <v>49.90979689366786</v>
      </c>
      <c r="E461" s="2">
        <f>+Help_FC!$G461*Help_FC!L461</f>
        <v>36.916965352449225</v>
      </c>
      <c r="F461" s="2">
        <f>+Help_FC!$G461*Help_FC!M461</f>
        <v>128.87539057246309</v>
      </c>
      <c r="G461" s="2">
        <f>+Help_FC!$G461*Help_FC!N461</f>
        <v>162.35842293906811</v>
      </c>
      <c r="H461" s="1478">
        <f>24*Help_FC!R461/Help_FC!$Q461</f>
        <v>247.97402737736007</v>
      </c>
      <c r="I461" s="1478">
        <f>24*Help_FC!S461/Help_FC!$Q461</f>
        <v>248.06666666666666</v>
      </c>
      <c r="J461" s="1478">
        <f>24*Help_FC!T461/Help_FC!$Q461</f>
        <v>26.666666666666668</v>
      </c>
      <c r="K461" s="1478">
        <f>24*Help_FC!U461/Help_FC!$Q461</f>
        <v>6.666666666666667</v>
      </c>
      <c r="L461" s="1478">
        <f>24*Help_FC!V461/Help_FC!$Q461</f>
        <v>4</v>
      </c>
      <c r="M461" s="1478">
        <f>24*Help_FC!W461/Help_FC!$Q461</f>
        <v>642.79999999999995</v>
      </c>
      <c r="N461" s="2">
        <f>100*Help_FC!H461</f>
        <v>48.333333333333336</v>
      </c>
      <c r="O461" s="2">
        <f t="shared" si="18"/>
        <v>286.91248227061288</v>
      </c>
      <c r="P461" s="2">
        <f t="shared" si="18"/>
        <v>173.31739438117577</v>
      </c>
      <c r="Q461" s="2">
        <f t="shared" si="18"/>
        <v>48.426671827385064</v>
      </c>
      <c r="R461" s="2">
        <f t="shared" si="18"/>
        <v>35.819936710918981</v>
      </c>
      <c r="S461" s="2">
        <f t="shared" si="18"/>
        <v>125.0457151563875</v>
      </c>
      <c r="T461" s="2">
        <f t="shared" si="18"/>
        <v>157.53376201536025</v>
      </c>
      <c r="U461" s="1478">
        <f t="shared" si="18"/>
        <v>240.60520364573878</v>
      </c>
      <c r="V461" s="1478">
        <f t="shared" si="18"/>
        <v>240.69509005563802</v>
      </c>
      <c r="W461" s="1478">
        <f t="shared" si="18"/>
        <v>25.874237039036608</v>
      </c>
      <c r="X461" s="1478">
        <f t="shared" si="17"/>
        <v>6.4685592597591519</v>
      </c>
      <c r="Y461" s="1478">
        <f t="shared" si="17"/>
        <v>3.881135555855491</v>
      </c>
      <c r="Z461" s="1478">
        <f t="shared" si="17"/>
        <v>623.69848382597741</v>
      </c>
      <c r="AA461" s="2">
        <f t="shared" si="15"/>
        <v>48.333333333333336</v>
      </c>
      <c r="AC461" s="878">
        <f t="shared" si="16"/>
        <v>0.97028388896387274</v>
      </c>
      <c r="AE461" s="2">
        <f>+Help_FC!$G461*Help_FC!Y461</f>
        <v>122.30585424133811</v>
      </c>
      <c r="AF461" s="2">
        <f>+Help_FC!$G461*Help_FC!Z461</f>
        <v>56.31959378733572</v>
      </c>
      <c r="AG461" s="2">
        <f>+Help_FC!$G461*Help_FC!AA461</f>
        <v>0</v>
      </c>
      <c r="AH461" s="2">
        <f>+Help_FC!$G461*Help_FC!AB461</f>
        <v>86.826762246117084</v>
      </c>
      <c r="AI461" s="2">
        <f>+Help_FC!$G461*Help_FC!AC461</f>
        <v>30.247311827956988</v>
      </c>
      <c r="AJ461" s="2">
        <f>+Help_FC!$G461*Help_FC!AD461</f>
        <v>13.31652288888889</v>
      </c>
      <c r="AK461" s="2">
        <f>+Help_FC!$G461*Help_FC!AE461</f>
        <v>6.236559139784946</v>
      </c>
      <c r="AL461" s="2">
        <f>+Help_FC!$G461*Help_FC!AF461</f>
        <v>2.0788530465949822</v>
      </c>
      <c r="AM461" s="2">
        <f>+Help_FC!$G461*Help_FC!AG461</f>
        <v>1.1260454002389486</v>
      </c>
      <c r="AN461" s="2">
        <f>+Help_FC!$G461*Help_FC!AH461</f>
        <v>14.500000000000004</v>
      </c>
      <c r="AO461" s="2">
        <f>+Help_FC!$G461*Help_FC!AI461</f>
        <v>59.93333333333333</v>
      </c>
      <c r="AP461" s="2">
        <f>+Help_FC!$G461*Help_FC!AJ461</f>
        <v>6.6242006165736163</v>
      </c>
      <c r="AQ461" s="2">
        <f>+Help_FC!$G461*Help_FC!AK461</f>
        <v>129.0621266427718</v>
      </c>
      <c r="AR461" s="1478">
        <f>+Help_FC!$G461*Help_FC!AL461</f>
        <v>13.720430107526882</v>
      </c>
      <c r="AS461" s="1478">
        <f>+Help_FC!$G461*Help_FC!AM461</f>
        <v>0</v>
      </c>
      <c r="AT461" s="2">
        <f>+Help_FC!$G461*Help_FC!AN461</f>
        <v>18.449820788530467</v>
      </c>
      <c r="AV461" s="5">
        <v>1</v>
      </c>
    </row>
    <row r="462" spans="1:48" x14ac:dyDescent="0.2">
      <c r="A462" s="1">
        <v>45386</v>
      </c>
      <c r="B462" s="2">
        <f>+Help_FC!$G462*Help_FC!I462</f>
        <v>611.7921146953405</v>
      </c>
      <c r="C462" s="2">
        <f>+Help_FC!$G462*Help_FC!J462</f>
        <v>369.56989247311827</v>
      </c>
      <c r="D462" s="2">
        <f>+Help_FC!$G462*Help_FC!K462</f>
        <v>103.26164874551971</v>
      </c>
      <c r="E462" s="2">
        <f>+Help_FC!$G462*Help_FC!L462</f>
        <v>76.379928315412187</v>
      </c>
      <c r="F462" s="2">
        <f>+Help_FC!$G462*Help_FC!M462</f>
        <v>266.6387391154409</v>
      </c>
      <c r="G462" s="2">
        <f>+Help_FC!$G462*Help_FC!N462</f>
        <v>335.91397849462362</v>
      </c>
      <c r="H462" s="1478">
        <f>24*Help_FC!R462/Help_FC!$Q462</f>
        <v>247.97402737736007</v>
      </c>
      <c r="I462" s="1478">
        <f>24*Help_FC!S462/Help_FC!$Q462</f>
        <v>248.06666666666666</v>
      </c>
      <c r="J462" s="1478">
        <f>24*Help_FC!T462/Help_FC!$Q462</f>
        <v>26.666666666666668</v>
      </c>
      <c r="K462" s="1478">
        <f>24*Help_FC!U462/Help_FC!$Q462</f>
        <v>6.666666666666667</v>
      </c>
      <c r="L462" s="1478">
        <f>24*Help_FC!V462/Help_FC!$Q462</f>
        <v>4</v>
      </c>
      <c r="M462" s="1478">
        <f>24*Help_FC!W462/Help_FC!$Q462</f>
        <v>642.79999999999995</v>
      </c>
      <c r="N462" s="2">
        <f>100*Help_FC!H462</f>
        <v>100</v>
      </c>
      <c r="O462" s="2">
        <f t="shared" si="18"/>
        <v>593.61203228402667</v>
      </c>
      <c r="P462" s="2">
        <f t="shared" si="18"/>
        <v>358.5877125127775</v>
      </c>
      <c r="Q462" s="2">
        <f t="shared" si="18"/>
        <v>100.19311412562428</v>
      </c>
      <c r="R462" s="2">
        <f t="shared" si="18"/>
        <v>74.110213884659956</v>
      </c>
      <c r="S462" s="2">
        <f t="shared" si="18"/>
        <v>258.71527273735347</v>
      </c>
      <c r="T462" s="2">
        <f t="shared" si="18"/>
        <v>325.93192141109012</v>
      </c>
      <c r="U462" s="1478">
        <f t="shared" si="18"/>
        <v>240.60520364573878</v>
      </c>
      <c r="V462" s="1478">
        <f t="shared" si="18"/>
        <v>240.69509005563802</v>
      </c>
      <c r="W462" s="1478">
        <f t="shared" si="18"/>
        <v>25.874237039036608</v>
      </c>
      <c r="X462" s="1478">
        <f t="shared" si="17"/>
        <v>6.4685592597591519</v>
      </c>
      <c r="Y462" s="1478">
        <f t="shared" si="17"/>
        <v>3.881135555855491</v>
      </c>
      <c r="Z462" s="1478">
        <f t="shared" si="17"/>
        <v>623.69848382597741</v>
      </c>
      <c r="AA462" s="2">
        <f t="shared" si="15"/>
        <v>100</v>
      </c>
      <c r="AC462" s="878">
        <f t="shared" si="16"/>
        <v>0.97028388896387274</v>
      </c>
      <c r="AE462" s="2">
        <f>+Help_FC!$G462*Help_FC!Y462</f>
        <v>253.04659498207883</v>
      </c>
      <c r="AF462" s="2">
        <f>+Help_FC!$G462*Help_FC!Z462</f>
        <v>116.52329749103941</v>
      </c>
      <c r="AG462" s="2">
        <f>+Help_FC!$G462*Help_FC!AA462</f>
        <v>0</v>
      </c>
      <c r="AH462" s="2">
        <f>+Help_FC!$G462*Help_FC!AB462</f>
        <v>179.64157706093189</v>
      </c>
      <c r="AI462" s="2">
        <f>+Help_FC!$G462*Help_FC!AC462</f>
        <v>62.58064516129032</v>
      </c>
      <c r="AJ462" s="2">
        <f>+Help_FC!$G462*Help_FC!AD462</f>
        <v>27.551426666666668</v>
      </c>
      <c r="AK462" s="2">
        <f>+Help_FC!$G462*Help_FC!AE462</f>
        <v>12.903225806451612</v>
      </c>
      <c r="AL462" s="2">
        <f>+Help_FC!$G462*Help_FC!AF462</f>
        <v>4.301075268817204</v>
      </c>
      <c r="AM462" s="2">
        <f>+Help_FC!$G462*Help_FC!AG462</f>
        <v>2.3297491039426523</v>
      </c>
      <c r="AN462" s="2">
        <f>+Help_FC!$G462*Help_FC!AH462</f>
        <v>30.000000000000007</v>
      </c>
      <c r="AO462" s="2">
        <f>+Help_FC!$G462*Help_FC!AI462</f>
        <v>123.99999999999999</v>
      </c>
      <c r="AP462" s="2">
        <f>+Help_FC!$G462*Help_FC!AJ462</f>
        <v>13.705242654979896</v>
      </c>
      <c r="AQ462" s="2">
        <f>+Help_FC!$G462*Help_FC!AK462</f>
        <v>267.02508960573476</v>
      </c>
      <c r="AR462" s="1478">
        <f>+Help_FC!$G462*Help_FC!AL462</f>
        <v>28.387096774193548</v>
      </c>
      <c r="AS462" s="1478">
        <f>+Help_FC!$G462*Help_FC!AM462</f>
        <v>0</v>
      </c>
      <c r="AT462" s="2">
        <f>+Help_FC!$G462*Help_FC!AN462</f>
        <v>38.172043010752688</v>
      </c>
      <c r="AV462" s="5">
        <v>1</v>
      </c>
    </row>
    <row r="463" spans="1:48" x14ac:dyDescent="0.2">
      <c r="A463" s="1">
        <v>45387</v>
      </c>
      <c r="B463" s="2">
        <f>+Help_FC!$G463*Help_FC!I463</f>
        <v>611.7921146953405</v>
      </c>
      <c r="C463" s="2">
        <f>+Help_FC!$G463*Help_FC!J463</f>
        <v>369.56989247311827</v>
      </c>
      <c r="D463" s="2">
        <f>+Help_FC!$G463*Help_FC!K463</f>
        <v>103.26164874551971</v>
      </c>
      <c r="E463" s="2">
        <f>+Help_FC!$G463*Help_FC!L463</f>
        <v>76.379928315412187</v>
      </c>
      <c r="F463" s="2">
        <f>+Help_FC!$G463*Help_FC!M463</f>
        <v>266.6387391154409</v>
      </c>
      <c r="G463" s="2">
        <f>+Help_FC!$G463*Help_FC!N463</f>
        <v>335.91397849462362</v>
      </c>
      <c r="H463" s="1478">
        <f>24*Help_FC!R463/Help_FC!$Q463</f>
        <v>247.97402737736007</v>
      </c>
      <c r="I463" s="1478">
        <f>24*Help_FC!S463/Help_FC!$Q463</f>
        <v>248.06666666666666</v>
      </c>
      <c r="J463" s="1478">
        <f>24*Help_FC!T463/Help_FC!$Q463</f>
        <v>26.666666666666668</v>
      </c>
      <c r="K463" s="1478">
        <f>24*Help_FC!U463/Help_FC!$Q463</f>
        <v>6.666666666666667</v>
      </c>
      <c r="L463" s="1478">
        <f>24*Help_FC!V463/Help_FC!$Q463</f>
        <v>4</v>
      </c>
      <c r="M463" s="1478">
        <f>24*Help_FC!W463/Help_FC!$Q463</f>
        <v>642.79999999999995</v>
      </c>
      <c r="N463" s="2">
        <f>100*Help_FC!H463</f>
        <v>100</v>
      </c>
      <c r="O463" s="2">
        <f t="shared" si="18"/>
        <v>593.61203228402667</v>
      </c>
      <c r="P463" s="2">
        <f t="shared" si="18"/>
        <v>358.5877125127775</v>
      </c>
      <c r="Q463" s="2">
        <f t="shared" si="18"/>
        <v>100.19311412562428</v>
      </c>
      <c r="R463" s="2">
        <f t="shared" si="18"/>
        <v>74.110213884659956</v>
      </c>
      <c r="S463" s="2">
        <f t="shared" si="18"/>
        <v>258.71527273735347</v>
      </c>
      <c r="T463" s="2">
        <f t="shared" si="18"/>
        <v>325.93192141109012</v>
      </c>
      <c r="U463" s="1478">
        <f t="shared" si="18"/>
        <v>240.60520364573878</v>
      </c>
      <c r="V463" s="1478">
        <f t="shared" si="18"/>
        <v>240.69509005563802</v>
      </c>
      <c r="W463" s="1478">
        <f t="shared" si="18"/>
        <v>25.874237039036608</v>
      </c>
      <c r="X463" s="1478">
        <f t="shared" si="17"/>
        <v>6.4685592597591519</v>
      </c>
      <c r="Y463" s="1478">
        <f t="shared" si="17"/>
        <v>3.881135555855491</v>
      </c>
      <c r="Z463" s="1478">
        <f t="shared" si="17"/>
        <v>623.69848382597741</v>
      </c>
      <c r="AA463" s="2">
        <f t="shared" si="15"/>
        <v>100</v>
      </c>
      <c r="AC463" s="878">
        <f t="shared" si="16"/>
        <v>0.97028388896387274</v>
      </c>
      <c r="AE463" s="2">
        <f>+Help_FC!$G463*Help_FC!Y463</f>
        <v>253.04659498207883</v>
      </c>
      <c r="AF463" s="2">
        <f>+Help_FC!$G463*Help_FC!Z463</f>
        <v>116.52329749103941</v>
      </c>
      <c r="AG463" s="2">
        <f>+Help_FC!$G463*Help_FC!AA463</f>
        <v>0</v>
      </c>
      <c r="AH463" s="2">
        <f>+Help_FC!$G463*Help_FC!AB463</f>
        <v>179.64157706093189</v>
      </c>
      <c r="AI463" s="2">
        <f>+Help_FC!$G463*Help_FC!AC463</f>
        <v>62.58064516129032</v>
      </c>
      <c r="AJ463" s="2">
        <f>+Help_FC!$G463*Help_FC!AD463</f>
        <v>27.551426666666668</v>
      </c>
      <c r="AK463" s="2">
        <f>+Help_FC!$G463*Help_FC!AE463</f>
        <v>12.903225806451612</v>
      </c>
      <c r="AL463" s="2">
        <f>+Help_FC!$G463*Help_FC!AF463</f>
        <v>4.301075268817204</v>
      </c>
      <c r="AM463" s="2">
        <f>+Help_FC!$G463*Help_FC!AG463</f>
        <v>2.3297491039426523</v>
      </c>
      <c r="AN463" s="2">
        <f>+Help_FC!$G463*Help_FC!AH463</f>
        <v>30.000000000000007</v>
      </c>
      <c r="AO463" s="2">
        <f>+Help_FC!$G463*Help_FC!AI463</f>
        <v>123.99999999999999</v>
      </c>
      <c r="AP463" s="2">
        <f>+Help_FC!$G463*Help_FC!AJ463</f>
        <v>13.705242654979896</v>
      </c>
      <c r="AQ463" s="2">
        <f>+Help_FC!$G463*Help_FC!AK463</f>
        <v>267.02508960573476</v>
      </c>
      <c r="AR463" s="1478">
        <f>+Help_FC!$G463*Help_FC!AL463</f>
        <v>28.387096774193548</v>
      </c>
      <c r="AS463" s="1478">
        <f>+Help_FC!$G463*Help_FC!AM463</f>
        <v>0</v>
      </c>
      <c r="AT463" s="2">
        <f>+Help_FC!$G463*Help_FC!AN463</f>
        <v>38.172043010752688</v>
      </c>
      <c r="AV463" s="5">
        <v>1</v>
      </c>
    </row>
    <row r="464" spans="1:48" x14ac:dyDescent="0.2">
      <c r="A464" s="1">
        <v>45388</v>
      </c>
      <c r="B464" s="2">
        <f>+Help_FC!$G464*Help_FC!I464</f>
        <v>611.7921146953405</v>
      </c>
      <c r="C464" s="2">
        <f>+Help_FC!$G464*Help_FC!J464</f>
        <v>369.56989247311827</v>
      </c>
      <c r="D464" s="2">
        <f>+Help_FC!$G464*Help_FC!K464</f>
        <v>103.26164874551971</v>
      </c>
      <c r="E464" s="2">
        <f>+Help_FC!$G464*Help_FC!L464</f>
        <v>76.379928315412187</v>
      </c>
      <c r="F464" s="2">
        <f>+Help_FC!$G464*Help_FC!M464</f>
        <v>266.6387391154409</v>
      </c>
      <c r="G464" s="2">
        <f>+Help_FC!$G464*Help_FC!N464</f>
        <v>335.91397849462362</v>
      </c>
      <c r="H464" s="1478">
        <f>24*Help_FC!R464/Help_FC!$Q464</f>
        <v>247.97402737736007</v>
      </c>
      <c r="I464" s="1478">
        <f>24*Help_FC!S464/Help_FC!$Q464</f>
        <v>248.06666666666666</v>
      </c>
      <c r="J464" s="1478">
        <f>24*Help_FC!T464/Help_FC!$Q464</f>
        <v>26.666666666666668</v>
      </c>
      <c r="K464" s="1478">
        <f>24*Help_FC!U464/Help_FC!$Q464</f>
        <v>6.666666666666667</v>
      </c>
      <c r="L464" s="1478">
        <f>24*Help_FC!V464/Help_FC!$Q464</f>
        <v>4</v>
      </c>
      <c r="M464" s="1478">
        <f>24*Help_FC!W464/Help_FC!$Q464</f>
        <v>642.79999999999995</v>
      </c>
      <c r="N464" s="2">
        <f>100*Help_FC!H464</f>
        <v>100</v>
      </c>
      <c r="O464" s="2">
        <f t="shared" si="18"/>
        <v>593.61203228402667</v>
      </c>
      <c r="P464" s="2">
        <f t="shared" si="18"/>
        <v>358.5877125127775</v>
      </c>
      <c r="Q464" s="2">
        <f t="shared" si="18"/>
        <v>100.19311412562428</v>
      </c>
      <c r="R464" s="2">
        <f t="shared" ref="R464:Z503" si="19">+E464*$AC464</f>
        <v>74.110213884659956</v>
      </c>
      <c r="S464" s="2">
        <f t="shared" si="19"/>
        <v>258.71527273735347</v>
      </c>
      <c r="T464" s="2">
        <f t="shared" si="19"/>
        <v>325.93192141109012</v>
      </c>
      <c r="U464" s="1478">
        <f t="shared" si="19"/>
        <v>240.60520364573878</v>
      </c>
      <c r="V464" s="1478">
        <f t="shared" si="19"/>
        <v>240.69509005563802</v>
      </c>
      <c r="W464" s="1478">
        <f t="shared" si="19"/>
        <v>25.874237039036608</v>
      </c>
      <c r="X464" s="1478">
        <f t="shared" si="17"/>
        <v>6.4685592597591519</v>
      </c>
      <c r="Y464" s="1478">
        <f t="shared" si="17"/>
        <v>3.881135555855491</v>
      </c>
      <c r="Z464" s="1478">
        <f t="shared" si="17"/>
        <v>623.69848382597741</v>
      </c>
      <c r="AA464" s="2">
        <f t="shared" si="15"/>
        <v>100</v>
      </c>
      <c r="AC464" s="878">
        <f t="shared" si="16"/>
        <v>0.97028388896387274</v>
      </c>
      <c r="AE464" s="2">
        <f>+Help_FC!$G464*Help_FC!Y464</f>
        <v>253.04659498207883</v>
      </c>
      <c r="AF464" s="2">
        <f>+Help_FC!$G464*Help_FC!Z464</f>
        <v>116.52329749103941</v>
      </c>
      <c r="AG464" s="2">
        <f>+Help_FC!$G464*Help_FC!AA464</f>
        <v>0</v>
      </c>
      <c r="AH464" s="2">
        <f>+Help_FC!$G464*Help_FC!AB464</f>
        <v>179.64157706093189</v>
      </c>
      <c r="AI464" s="2">
        <f>+Help_FC!$G464*Help_FC!AC464</f>
        <v>62.58064516129032</v>
      </c>
      <c r="AJ464" s="2">
        <f>+Help_FC!$G464*Help_FC!AD464</f>
        <v>27.551426666666668</v>
      </c>
      <c r="AK464" s="2">
        <f>+Help_FC!$G464*Help_FC!AE464</f>
        <v>12.903225806451612</v>
      </c>
      <c r="AL464" s="2">
        <f>+Help_FC!$G464*Help_FC!AF464</f>
        <v>4.301075268817204</v>
      </c>
      <c r="AM464" s="2">
        <f>+Help_FC!$G464*Help_FC!AG464</f>
        <v>2.3297491039426523</v>
      </c>
      <c r="AN464" s="2">
        <f>+Help_FC!$G464*Help_FC!AH464</f>
        <v>30.000000000000007</v>
      </c>
      <c r="AO464" s="2">
        <f>+Help_FC!$G464*Help_FC!AI464</f>
        <v>123.99999999999999</v>
      </c>
      <c r="AP464" s="2">
        <f>+Help_FC!$G464*Help_FC!AJ464</f>
        <v>13.705242654979896</v>
      </c>
      <c r="AQ464" s="2">
        <f>+Help_FC!$G464*Help_FC!AK464</f>
        <v>267.02508960573476</v>
      </c>
      <c r="AR464" s="1478">
        <f>+Help_FC!$G464*Help_FC!AL464</f>
        <v>28.387096774193548</v>
      </c>
      <c r="AS464" s="1478">
        <f>+Help_FC!$G464*Help_FC!AM464</f>
        <v>0</v>
      </c>
      <c r="AT464" s="2">
        <f>+Help_FC!$G464*Help_FC!AN464</f>
        <v>38.172043010752688</v>
      </c>
      <c r="AV464" s="5">
        <v>1</v>
      </c>
    </row>
    <row r="465" spans="1:48" x14ac:dyDescent="0.2">
      <c r="A465" s="1">
        <v>45389</v>
      </c>
      <c r="B465" s="2">
        <f>+Help_FC!$G465*Help_FC!I465</f>
        <v>611.7921146953405</v>
      </c>
      <c r="C465" s="2">
        <f>+Help_FC!$G465*Help_FC!J465</f>
        <v>369.56989247311827</v>
      </c>
      <c r="D465" s="2">
        <f>+Help_FC!$G465*Help_FC!K465</f>
        <v>103.26164874551971</v>
      </c>
      <c r="E465" s="2">
        <f>+Help_FC!$G465*Help_FC!L465</f>
        <v>76.379928315412187</v>
      </c>
      <c r="F465" s="2">
        <f>+Help_FC!$G465*Help_FC!M465</f>
        <v>266.6387391154409</v>
      </c>
      <c r="G465" s="2">
        <f>+Help_FC!$G465*Help_FC!N465</f>
        <v>335.91397849462362</v>
      </c>
      <c r="H465" s="1478">
        <f>24*Help_FC!R465/Help_FC!$Q465</f>
        <v>247.97402737736007</v>
      </c>
      <c r="I465" s="1478">
        <f>24*Help_FC!S465/Help_FC!$Q465</f>
        <v>248.06666666666666</v>
      </c>
      <c r="J465" s="1478">
        <f>24*Help_FC!T465/Help_FC!$Q465</f>
        <v>26.666666666666668</v>
      </c>
      <c r="K465" s="1478">
        <f>24*Help_FC!U465/Help_FC!$Q465</f>
        <v>6.666666666666667</v>
      </c>
      <c r="L465" s="1478">
        <f>24*Help_FC!V465/Help_FC!$Q465</f>
        <v>4</v>
      </c>
      <c r="M465" s="1478">
        <f>24*Help_FC!W465/Help_FC!$Q465</f>
        <v>642.79999999999995</v>
      </c>
      <c r="N465" s="2">
        <f>100*Help_FC!H465</f>
        <v>100</v>
      </c>
      <c r="O465" s="2">
        <f t="shared" ref="O465:W519" si="20">+B465*$AC465</f>
        <v>593.61203228402667</v>
      </c>
      <c r="P465" s="2">
        <f t="shared" si="20"/>
        <v>358.5877125127775</v>
      </c>
      <c r="Q465" s="2">
        <f t="shared" si="20"/>
        <v>100.19311412562428</v>
      </c>
      <c r="R465" s="2">
        <f t="shared" si="19"/>
        <v>74.110213884659956</v>
      </c>
      <c r="S465" s="2">
        <f t="shared" si="19"/>
        <v>258.71527273735347</v>
      </c>
      <c r="T465" s="2">
        <f t="shared" si="19"/>
        <v>325.93192141109012</v>
      </c>
      <c r="U465" s="1478">
        <f t="shared" si="19"/>
        <v>240.60520364573878</v>
      </c>
      <c r="V465" s="1478">
        <f t="shared" si="19"/>
        <v>240.69509005563802</v>
      </c>
      <c r="W465" s="1478">
        <f t="shared" si="19"/>
        <v>25.874237039036608</v>
      </c>
      <c r="X465" s="1478">
        <f t="shared" si="17"/>
        <v>6.4685592597591519</v>
      </c>
      <c r="Y465" s="1478">
        <f t="shared" si="17"/>
        <v>3.881135555855491</v>
      </c>
      <c r="Z465" s="1478">
        <f t="shared" si="17"/>
        <v>623.69848382597741</v>
      </c>
      <c r="AA465" s="2">
        <f t="shared" si="15"/>
        <v>100</v>
      </c>
      <c r="AC465" s="878">
        <f t="shared" si="16"/>
        <v>0.97028388896387274</v>
      </c>
      <c r="AE465" s="2">
        <f>+Help_FC!$G465*Help_FC!Y465</f>
        <v>253.04659498207883</v>
      </c>
      <c r="AF465" s="2">
        <f>+Help_FC!$G465*Help_FC!Z465</f>
        <v>116.52329749103941</v>
      </c>
      <c r="AG465" s="2">
        <f>+Help_FC!$G465*Help_FC!AA465</f>
        <v>0</v>
      </c>
      <c r="AH465" s="2">
        <f>+Help_FC!$G465*Help_FC!AB465</f>
        <v>179.64157706093189</v>
      </c>
      <c r="AI465" s="2">
        <f>+Help_FC!$G465*Help_FC!AC465</f>
        <v>62.58064516129032</v>
      </c>
      <c r="AJ465" s="2">
        <f>+Help_FC!$G465*Help_FC!AD465</f>
        <v>27.551426666666668</v>
      </c>
      <c r="AK465" s="2">
        <f>+Help_FC!$G465*Help_FC!AE465</f>
        <v>12.903225806451612</v>
      </c>
      <c r="AL465" s="2">
        <f>+Help_FC!$G465*Help_FC!AF465</f>
        <v>4.301075268817204</v>
      </c>
      <c r="AM465" s="2">
        <f>+Help_FC!$G465*Help_FC!AG465</f>
        <v>2.3297491039426523</v>
      </c>
      <c r="AN465" s="2">
        <f>+Help_FC!$G465*Help_FC!AH465</f>
        <v>30.000000000000007</v>
      </c>
      <c r="AO465" s="2">
        <f>+Help_FC!$G465*Help_FC!AI465</f>
        <v>123.99999999999999</v>
      </c>
      <c r="AP465" s="2">
        <f>+Help_FC!$G465*Help_FC!AJ465</f>
        <v>13.705242654979896</v>
      </c>
      <c r="AQ465" s="2">
        <f>+Help_FC!$G465*Help_FC!AK465</f>
        <v>267.02508960573476</v>
      </c>
      <c r="AR465" s="1478">
        <f>+Help_FC!$G465*Help_FC!AL465</f>
        <v>28.387096774193548</v>
      </c>
      <c r="AS465" s="1478">
        <f>+Help_FC!$G465*Help_FC!AM465</f>
        <v>0</v>
      </c>
      <c r="AT465" s="2">
        <f>+Help_FC!$G465*Help_FC!AN465</f>
        <v>38.172043010752688</v>
      </c>
      <c r="AV465" s="5">
        <v>1</v>
      </c>
    </row>
    <row r="466" spans="1:48" x14ac:dyDescent="0.2">
      <c r="A466" s="1">
        <v>45390</v>
      </c>
      <c r="B466" s="2">
        <f>+Help_FC!$G466*Help_FC!I466</f>
        <v>611.7921146953405</v>
      </c>
      <c r="C466" s="2">
        <f>+Help_FC!$G466*Help_FC!J466</f>
        <v>369.56989247311827</v>
      </c>
      <c r="D466" s="2">
        <f>+Help_FC!$G466*Help_FC!K466</f>
        <v>103.26164874551971</v>
      </c>
      <c r="E466" s="2">
        <f>+Help_FC!$G466*Help_FC!L466</f>
        <v>76.379928315412187</v>
      </c>
      <c r="F466" s="2">
        <f>+Help_FC!$G466*Help_FC!M466</f>
        <v>266.6387391154409</v>
      </c>
      <c r="G466" s="2">
        <f>+Help_FC!$G466*Help_FC!N466</f>
        <v>335.91397849462362</v>
      </c>
      <c r="H466" s="1478">
        <f>24*Help_FC!R466/Help_FC!$Q466</f>
        <v>247.97402737736007</v>
      </c>
      <c r="I466" s="1478">
        <f>24*Help_FC!S466/Help_FC!$Q466</f>
        <v>248.06666666666666</v>
      </c>
      <c r="J466" s="1478">
        <f>24*Help_FC!T466/Help_FC!$Q466</f>
        <v>26.666666666666668</v>
      </c>
      <c r="K466" s="1478">
        <f>24*Help_FC!U466/Help_FC!$Q466</f>
        <v>6.666666666666667</v>
      </c>
      <c r="L466" s="1478">
        <f>24*Help_FC!V466/Help_FC!$Q466</f>
        <v>4</v>
      </c>
      <c r="M466" s="1478">
        <f>24*Help_FC!W466/Help_FC!$Q466</f>
        <v>642.79999999999995</v>
      </c>
      <c r="N466" s="2">
        <f>100*Help_FC!H466</f>
        <v>100</v>
      </c>
      <c r="O466" s="2">
        <f t="shared" si="20"/>
        <v>593.61203228402667</v>
      </c>
      <c r="P466" s="2">
        <f t="shared" si="20"/>
        <v>358.5877125127775</v>
      </c>
      <c r="Q466" s="2">
        <f t="shared" si="20"/>
        <v>100.19311412562428</v>
      </c>
      <c r="R466" s="2">
        <f t="shared" si="19"/>
        <v>74.110213884659956</v>
      </c>
      <c r="S466" s="2">
        <f t="shared" si="19"/>
        <v>258.71527273735347</v>
      </c>
      <c r="T466" s="2">
        <f t="shared" si="19"/>
        <v>325.93192141109012</v>
      </c>
      <c r="U466" s="1478">
        <f t="shared" si="19"/>
        <v>240.60520364573878</v>
      </c>
      <c r="V466" s="1478">
        <f t="shared" si="19"/>
        <v>240.69509005563802</v>
      </c>
      <c r="W466" s="1478">
        <f t="shared" si="19"/>
        <v>25.874237039036608</v>
      </c>
      <c r="X466" s="1478">
        <f t="shared" si="17"/>
        <v>6.4685592597591519</v>
      </c>
      <c r="Y466" s="1478">
        <f t="shared" si="17"/>
        <v>3.881135555855491</v>
      </c>
      <c r="Z466" s="1478">
        <f t="shared" si="17"/>
        <v>623.69848382597741</v>
      </c>
      <c r="AA466" s="2">
        <f t="shared" si="15"/>
        <v>100</v>
      </c>
      <c r="AC466" s="878">
        <f t="shared" si="16"/>
        <v>0.97028388896387274</v>
      </c>
      <c r="AE466" s="2">
        <f>+Help_FC!$G466*Help_FC!Y466</f>
        <v>253.04659498207883</v>
      </c>
      <c r="AF466" s="2">
        <f>+Help_FC!$G466*Help_FC!Z466</f>
        <v>116.52329749103941</v>
      </c>
      <c r="AG466" s="2">
        <f>+Help_FC!$G466*Help_FC!AA466</f>
        <v>0</v>
      </c>
      <c r="AH466" s="2">
        <f>+Help_FC!$G466*Help_FC!AB466</f>
        <v>179.64157706093189</v>
      </c>
      <c r="AI466" s="2">
        <f>+Help_FC!$G466*Help_FC!AC466</f>
        <v>62.58064516129032</v>
      </c>
      <c r="AJ466" s="2">
        <f>+Help_FC!$G466*Help_FC!AD466</f>
        <v>27.551426666666668</v>
      </c>
      <c r="AK466" s="2">
        <f>+Help_FC!$G466*Help_FC!AE466</f>
        <v>12.903225806451612</v>
      </c>
      <c r="AL466" s="2">
        <f>+Help_FC!$G466*Help_FC!AF466</f>
        <v>4.301075268817204</v>
      </c>
      <c r="AM466" s="2">
        <f>+Help_FC!$G466*Help_FC!AG466</f>
        <v>2.3297491039426523</v>
      </c>
      <c r="AN466" s="2">
        <f>+Help_FC!$G466*Help_FC!AH466</f>
        <v>30.000000000000007</v>
      </c>
      <c r="AO466" s="2">
        <f>+Help_FC!$G466*Help_FC!AI466</f>
        <v>123.99999999999999</v>
      </c>
      <c r="AP466" s="2">
        <f>+Help_FC!$G466*Help_FC!AJ466</f>
        <v>13.705242654979896</v>
      </c>
      <c r="AQ466" s="2">
        <f>+Help_FC!$G466*Help_FC!AK466</f>
        <v>267.02508960573476</v>
      </c>
      <c r="AR466" s="1478">
        <f>+Help_FC!$G466*Help_FC!AL466</f>
        <v>28.387096774193548</v>
      </c>
      <c r="AS466" s="1478">
        <f>+Help_FC!$G466*Help_FC!AM466</f>
        <v>0</v>
      </c>
      <c r="AT466" s="2">
        <f>+Help_FC!$G466*Help_FC!AN466</f>
        <v>38.172043010752688</v>
      </c>
      <c r="AV466" s="5">
        <v>1</v>
      </c>
    </row>
    <row r="467" spans="1:48" x14ac:dyDescent="0.2">
      <c r="A467" s="1">
        <v>45391</v>
      </c>
      <c r="B467" s="2">
        <f>+Help_FC!$G467*Help_FC!I467</f>
        <v>611.7921146953405</v>
      </c>
      <c r="C467" s="2">
        <f>+Help_FC!$G467*Help_FC!J467</f>
        <v>369.56989247311827</v>
      </c>
      <c r="D467" s="2">
        <f>+Help_FC!$G467*Help_FC!K467</f>
        <v>103.26164874551971</v>
      </c>
      <c r="E467" s="2">
        <f>+Help_FC!$G467*Help_FC!L467</f>
        <v>76.379928315412187</v>
      </c>
      <c r="F467" s="2">
        <f>+Help_FC!$G467*Help_FC!M467</f>
        <v>266.6387391154409</v>
      </c>
      <c r="G467" s="2">
        <f>+Help_FC!$G467*Help_FC!N467</f>
        <v>335.91397849462362</v>
      </c>
      <c r="H467" s="1478">
        <f>24*Help_FC!R467/Help_FC!$Q467</f>
        <v>247.97402737736007</v>
      </c>
      <c r="I467" s="1478">
        <f>24*Help_FC!S467/Help_FC!$Q467</f>
        <v>248.06666666666666</v>
      </c>
      <c r="J467" s="1478">
        <f>24*Help_FC!T467/Help_FC!$Q467</f>
        <v>26.666666666666668</v>
      </c>
      <c r="K467" s="1478">
        <f>24*Help_FC!U467/Help_FC!$Q467</f>
        <v>6.666666666666667</v>
      </c>
      <c r="L467" s="1478">
        <f>24*Help_FC!V467/Help_FC!$Q467</f>
        <v>4</v>
      </c>
      <c r="M467" s="1478">
        <f>24*Help_FC!W467/Help_FC!$Q467</f>
        <v>642.79999999999995</v>
      </c>
      <c r="N467" s="2">
        <f>100*Help_FC!H467</f>
        <v>100</v>
      </c>
      <c r="O467" s="2">
        <f t="shared" si="20"/>
        <v>593.61203228402667</v>
      </c>
      <c r="P467" s="2">
        <f t="shared" si="20"/>
        <v>358.5877125127775</v>
      </c>
      <c r="Q467" s="2">
        <f t="shared" si="20"/>
        <v>100.19311412562428</v>
      </c>
      <c r="R467" s="2">
        <f t="shared" si="19"/>
        <v>74.110213884659956</v>
      </c>
      <c r="S467" s="2">
        <f t="shared" si="19"/>
        <v>258.71527273735347</v>
      </c>
      <c r="T467" s="2">
        <f t="shared" si="19"/>
        <v>325.93192141109012</v>
      </c>
      <c r="U467" s="1478">
        <f t="shared" si="19"/>
        <v>240.60520364573878</v>
      </c>
      <c r="V467" s="1478">
        <f t="shared" si="19"/>
        <v>240.69509005563802</v>
      </c>
      <c r="W467" s="1478">
        <f t="shared" si="19"/>
        <v>25.874237039036608</v>
      </c>
      <c r="X467" s="1478">
        <f t="shared" si="17"/>
        <v>6.4685592597591519</v>
      </c>
      <c r="Y467" s="1478">
        <f t="shared" si="17"/>
        <v>3.881135555855491</v>
      </c>
      <c r="Z467" s="1478">
        <f t="shared" si="17"/>
        <v>623.69848382597741</v>
      </c>
      <c r="AA467" s="2">
        <f t="shared" si="15"/>
        <v>100</v>
      </c>
      <c r="AC467" s="878">
        <f t="shared" si="16"/>
        <v>0.97028388896387274</v>
      </c>
      <c r="AE467" s="2">
        <f>+Help_FC!$G467*Help_FC!Y467</f>
        <v>253.04659498207883</v>
      </c>
      <c r="AF467" s="2">
        <f>+Help_FC!$G467*Help_FC!Z467</f>
        <v>116.52329749103941</v>
      </c>
      <c r="AG467" s="2">
        <f>+Help_FC!$G467*Help_FC!AA467</f>
        <v>0</v>
      </c>
      <c r="AH467" s="2">
        <f>+Help_FC!$G467*Help_FC!AB467</f>
        <v>179.64157706093189</v>
      </c>
      <c r="AI467" s="2">
        <f>+Help_FC!$G467*Help_FC!AC467</f>
        <v>62.58064516129032</v>
      </c>
      <c r="AJ467" s="2">
        <f>+Help_FC!$G467*Help_FC!AD467</f>
        <v>27.551426666666668</v>
      </c>
      <c r="AK467" s="2">
        <f>+Help_FC!$G467*Help_FC!AE467</f>
        <v>12.903225806451612</v>
      </c>
      <c r="AL467" s="2">
        <f>+Help_FC!$G467*Help_FC!AF467</f>
        <v>4.301075268817204</v>
      </c>
      <c r="AM467" s="2">
        <f>+Help_FC!$G467*Help_FC!AG467</f>
        <v>2.3297491039426523</v>
      </c>
      <c r="AN467" s="2">
        <f>+Help_FC!$G467*Help_FC!AH467</f>
        <v>30.000000000000007</v>
      </c>
      <c r="AO467" s="2">
        <f>+Help_FC!$G467*Help_FC!AI467</f>
        <v>123.99999999999999</v>
      </c>
      <c r="AP467" s="2">
        <f>+Help_FC!$G467*Help_FC!AJ467</f>
        <v>13.705242654979896</v>
      </c>
      <c r="AQ467" s="2">
        <f>+Help_FC!$G467*Help_FC!AK467</f>
        <v>267.02508960573476</v>
      </c>
      <c r="AR467" s="1478">
        <f>+Help_FC!$G467*Help_FC!AL467</f>
        <v>28.387096774193548</v>
      </c>
      <c r="AS467" s="1478">
        <f>+Help_FC!$G467*Help_FC!AM467</f>
        <v>0</v>
      </c>
      <c r="AT467" s="2">
        <f>+Help_FC!$G467*Help_FC!AN467</f>
        <v>38.172043010752688</v>
      </c>
      <c r="AV467" s="5">
        <v>1</v>
      </c>
    </row>
    <row r="468" spans="1:48" x14ac:dyDescent="0.2">
      <c r="A468" s="1">
        <v>45392</v>
      </c>
      <c r="B468" s="2">
        <f>+Help_FC!$G468*Help_FC!I468</f>
        <v>611.7921146953405</v>
      </c>
      <c r="C468" s="2">
        <f>+Help_FC!$G468*Help_FC!J468</f>
        <v>369.56989247311827</v>
      </c>
      <c r="D468" s="2">
        <f>+Help_FC!$G468*Help_FC!K468</f>
        <v>103.26164874551971</v>
      </c>
      <c r="E468" s="2">
        <f>+Help_FC!$G468*Help_FC!L468</f>
        <v>76.379928315412187</v>
      </c>
      <c r="F468" s="2">
        <f>+Help_FC!$G468*Help_FC!M468</f>
        <v>266.6387391154409</v>
      </c>
      <c r="G468" s="2">
        <f>+Help_FC!$G468*Help_FC!N468</f>
        <v>335.91397849462362</v>
      </c>
      <c r="H468" s="1478">
        <f>24*Help_FC!R468/Help_FC!$Q468</f>
        <v>247.97402737736007</v>
      </c>
      <c r="I468" s="1478">
        <f>24*Help_FC!S468/Help_FC!$Q468</f>
        <v>248.06666666666666</v>
      </c>
      <c r="J468" s="1478">
        <f>24*Help_FC!T468/Help_FC!$Q468</f>
        <v>26.666666666666668</v>
      </c>
      <c r="K468" s="1478">
        <f>24*Help_FC!U468/Help_FC!$Q468</f>
        <v>6.666666666666667</v>
      </c>
      <c r="L468" s="1478">
        <f>24*Help_FC!V468/Help_FC!$Q468</f>
        <v>4</v>
      </c>
      <c r="M468" s="1478">
        <f>24*Help_FC!W468/Help_FC!$Q468</f>
        <v>642.79999999999995</v>
      </c>
      <c r="N468" s="2">
        <f>100*Help_FC!H468</f>
        <v>100</v>
      </c>
      <c r="O468" s="2">
        <f t="shared" si="20"/>
        <v>593.61203228402667</v>
      </c>
      <c r="P468" s="2">
        <f t="shared" si="20"/>
        <v>358.5877125127775</v>
      </c>
      <c r="Q468" s="2">
        <f t="shared" si="20"/>
        <v>100.19311412562428</v>
      </c>
      <c r="R468" s="2">
        <f t="shared" si="19"/>
        <v>74.110213884659956</v>
      </c>
      <c r="S468" s="2">
        <f t="shared" si="19"/>
        <v>258.71527273735347</v>
      </c>
      <c r="T468" s="2">
        <f t="shared" si="19"/>
        <v>325.93192141109012</v>
      </c>
      <c r="U468" s="1478">
        <f t="shared" si="19"/>
        <v>240.60520364573878</v>
      </c>
      <c r="V468" s="1478">
        <f t="shared" si="19"/>
        <v>240.69509005563802</v>
      </c>
      <c r="W468" s="1478">
        <f t="shared" si="19"/>
        <v>25.874237039036608</v>
      </c>
      <c r="X468" s="1478">
        <f t="shared" si="17"/>
        <v>6.4685592597591519</v>
      </c>
      <c r="Y468" s="1478">
        <f t="shared" si="17"/>
        <v>3.881135555855491</v>
      </c>
      <c r="Z468" s="1478">
        <f t="shared" si="17"/>
        <v>623.69848382597741</v>
      </c>
      <c r="AA468" s="2">
        <f t="shared" si="15"/>
        <v>100</v>
      </c>
      <c r="AC468" s="878">
        <f t="shared" si="16"/>
        <v>0.97028388896387274</v>
      </c>
      <c r="AE468" s="2">
        <f>+Help_FC!$G468*Help_FC!Y468</f>
        <v>253.04659498207883</v>
      </c>
      <c r="AF468" s="2">
        <f>+Help_FC!$G468*Help_FC!Z468</f>
        <v>116.52329749103941</v>
      </c>
      <c r="AG468" s="2">
        <f>+Help_FC!$G468*Help_FC!AA468</f>
        <v>0</v>
      </c>
      <c r="AH468" s="2">
        <f>+Help_FC!$G468*Help_FC!AB468</f>
        <v>179.64157706093189</v>
      </c>
      <c r="AI468" s="2">
        <f>+Help_FC!$G468*Help_FC!AC468</f>
        <v>62.58064516129032</v>
      </c>
      <c r="AJ468" s="2">
        <f>+Help_FC!$G468*Help_FC!AD468</f>
        <v>27.551426666666668</v>
      </c>
      <c r="AK468" s="2">
        <f>+Help_FC!$G468*Help_FC!AE468</f>
        <v>12.903225806451612</v>
      </c>
      <c r="AL468" s="2">
        <f>+Help_FC!$G468*Help_FC!AF468</f>
        <v>4.301075268817204</v>
      </c>
      <c r="AM468" s="2">
        <f>+Help_FC!$G468*Help_FC!AG468</f>
        <v>2.3297491039426523</v>
      </c>
      <c r="AN468" s="2">
        <f>+Help_FC!$G468*Help_FC!AH468</f>
        <v>30.000000000000007</v>
      </c>
      <c r="AO468" s="2">
        <f>+Help_FC!$G468*Help_FC!AI468</f>
        <v>123.99999999999999</v>
      </c>
      <c r="AP468" s="2">
        <f>+Help_FC!$G468*Help_FC!AJ468</f>
        <v>13.705242654979896</v>
      </c>
      <c r="AQ468" s="2">
        <f>+Help_FC!$G468*Help_FC!AK468</f>
        <v>267.02508960573476</v>
      </c>
      <c r="AR468" s="1478">
        <f>+Help_FC!$G468*Help_FC!AL468</f>
        <v>28.387096774193548</v>
      </c>
      <c r="AS468" s="1478">
        <f>+Help_FC!$G468*Help_FC!AM468</f>
        <v>0</v>
      </c>
      <c r="AT468" s="2">
        <f>+Help_FC!$G468*Help_FC!AN468</f>
        <v>38.172043010752688</v>
      </c>
      <c r="AV468" s="5">
        <v>1</v>
      </c>
    </row>
    <row r="469" spans="1:48" x14ac:dyDescent="0.2">
      <c r="A469" s="1">
        <v>45393</v>
      </c>
      <c r="B469" s="2">
        <f>+Help_FC!$G469*Help_FC!I469</f>
        <v>611.7921146953405</v>
      </c>
      <c r="C469" s="2">
        <f>+Help_FC!$G469*Help_FC!J469</f>
        <v>369.56989247311827</v>
      </c>
      <c r="D469" s="2">
        <f>+Help_FC!$G469*Help_FC!K469</f>
        <v>103.26164874551971</v>
      </c>
      <c r="E469" s="2">
        <f>+Help_FC!$G469*Help_FC!L469</f>
        <v>76.379928315412187</v>
      </c>
      <c r="F469" s="2">
        <f>+Help_FC!$G469*Help_FC!M469</f>
        <v>266.6387391154409</v>
      </c>
      <c r="G469" s="2">
        <f>+Help_FC!$G469*Help_FC!N469</f>
        <v>335.91397849462362</v>
      </c>
      <c r="H469" s="1478">
        <f>24*Help_FC!R469/Help_FC!$Q469</f>
        <v>247.97402737736007</v>
      </c>
      <c r="I469" s="1478">
        <f>24*Help_FC!S469/Help_FC!$Q469</f>
        <v>248.06666666666666</v>
      </c>
      <c r="J469" s="1478">
        <f>24*Help_FC!T469/Help_FC!$Q469</f>
        <v>26.666666666666668</v>
      </c>
      <c r="K469" s="1478">
        <f>24*Help_FC!U469/Help_FC!$Q469</f>
        <v>6.666666666666667</v>
      </c>
      <c r="L469" s="1478">
        <f>24*Help_FC!V469/Help_FC!$Q469</f>
        <v>4</v>
      </c>
      <c r="M469" s="1478">
        <f>24*Help_FC!W469/Help_FC!$Q469</f>
        <v>642.79999999999995</v>
      </c>
      <c r="N469" s="2">
        <f>100*Help_FC!H469</f>
        <v>100</v>
      </c>
      <c r="O469" s="2">
        <f t="shared" si="20"/>
        <v>593.61203228402667</v>
      </c>
      <c r="P469" s="2">
        <f t="shared" si="20"/>
        <v>358.5877125127775</v>
      </c>
      <c r="Q469" s="2">
        <f t="shared" si="20"/>
        <v>100.19311412562428</v>
      </c>
      <c r="R469" s="2">
        <f t="shared" si="19"/>
        <v>74.110213884659956</v>
      </c>
      <c r="S469" s="2">
        <f t="shared" si="19"/>
        <v>258.71527273735347</v>
      </c>
      <c r="T469" s="2">
        <f t="shared" si="19"/>
        <v>325.93192141109012</v>
      </c>
      <c r="U469" s="1478">
        <f t="shared" si="19"/>
        <v>240.60520364573878</v>
      </c>
      <c r="V469" s="1478">
        <f t="shared" si="19"/>
        <v>240.69509005563802</v>
      </c>
      <c r="W469" s="1478">
        <f t="shared" si="19"/>
        <v>25.874237039036608</v>
      </c>
      <c r="X469" s="1478">
        <f t="shared" si="17"/>
        <v>6.4685592597591519</v>
      </c>
      <c r="Y469" s="1478">
        <f t="shared" si="17"/>
        <v>3.881135555855491</v>
      </c>
      <c r="Z469" s="1478">
        <f t="shared" si="17"/>
        <v>623.69848382597741</v>
      </c>
      <c r="AA469" s="2">
        <f t="shared" ref="AA469:AA532" si="21">+N469</f>
        <v>100</v>
      </c>
      <c r="AC469" s="878">
        <f t="shared" si="16"/>
        <v>0.97028388896387274</v>
      </c>
      <c r="AE469" s="2">
        <f>+Help_FC!$G469*Help_FC!Y469</f>
        <v>253.04659498207883</v>
      </c>
      <c r="AF469" s="2">
        <f>+Help_FC!$G469*Help_FC!Z469</f>
        <v>116.52329749103941</v>
      </c>
      <c r="AG469" s="2">
        <f>+Help_FC!$G469*Help_FC!AA469</f>
        <v>0</v>
      </c>
      <c r="AH469" s="2">
        <f>+Help_FC!$G469*Help_FC!AB469</f>
        <v>179.64157706093189</v>
      </c>
      <c r="AI469" s="2">
        <f>+Help_FC!$G469*Help_FC!AC469</f>
        <v>62.58064516129032</v>
      </c>
      <c r="AJ469" s="2">
        <f>+Help_FC!$G469*Help_FC!AD469</f>
        <v>27.551426666666668</v>
      </c>
      <c r="AK469" s="2">
        <f>+Help_FC!$G469*Help_FC!AE469</f>
        <v>12.903225806451612</v>
      </c>
      <c r="AL469" s="2">
        <f>+Help_FC!$G469*Help_FC!AF469</f>
        <v>4.301075268817204</v>
      </c>
      <c r="AM469" s="2">
        <f>+Help_FC!$G469*Help_FC!AG469</f>
        <v>2.3297491039426523</v>
      </c>
      <c r="AN469" s="2">
        <f>+Help_FC!$G469*Help_FC!AH469</f>
        <v>30.000000000000007</v>
      </c>
      <c r="AO469" s="2">
        <f>+Help_FC!$G469*Help_FC!AI469</f>
        <v>123.99999999999999</v>
      </c>
      <c r="AP469" s="2">
        <f>+Help_FC!$G469*Help_FC!AJ469</f>
        <v>13.705242654979896</v>
      </c>
      <c r="AQ469" s="2">
        <f>+Help_FC!$G469*Help_FC!AK469</f>
        <v>267.02508960573476</v>
      </c>
      <c r="AR469" s="1478">
        <f>+Help_FC!$G469*Help_FC!AL469</f>
        <v>28.387096774193548</v>
      </c>
      <c r="AS469" s="1478">
        <f>+Help_FC!$G469*Help_FC!AM469</f>
        <v>0</v>
      </c>
      <c r="AT469" s="2">
        <f>+Help_FC!$G469*Help_FC!AN469</f>
        <v>38.172043010752688</v>
      </c>
      <c r="AV469" s="5">
        <v>1</v>
      </c>
    </row>
    <row r="470" spans="1:48" x14ac:dyDescent="0.2">
      <c r="A470" s="1">
        <v>45394</v>
      </c>
      <c r="B470" s="2">
        <f>+Help_FC!$G470*Help_FC!I470</f>
        <v>611.7921146953405</v>
      </c>
      <c r="C470" s="2">
        <f>+Help_FC!$G470*Help_FC!J470</f>
        <v>369.56989247311827</v>
      </c>
      <c r="D470" s="2">
        <f>+Help_FC!$G470*Help_FC!K470</f>
        <v>103.26164874551971</v>
      </c>
      <c r="E470" s="2">
        <f>+Help_FC!$G470*Help_FC!L470</f>
        <v>76.379928315412187</v>
      </c>
      <c r="F470" s="2">
        <f>+Help_FC!$G470*Help_FC!M470</f>
        <v>266.6387391154409</v>
      </c>
      <c r="G470" s="2">
        <f>+Help_FC!$G470*Help_FC!N470</f>
        <v>335.91397849462362</v>
      </c>
      <c r="H470" s="1478">
        <f>24*Help_FC!R470/Help_FC!$Q470</f>
        <v>247.97402737736007</v>
      </c>
      <c r="I470" s="1478">
        <f>24*Help_FC!S470/Help_FC!$Q470</f>
        <v>248.06666666666666</v>
      </c>
      <c r="J470" s="1478">
        <f>24*Help_FC!T470/Help_FC!$Q470</f>
        <v>26.666666666666668</v>
      </c>
      <c r="K470" s="1478">
        <f>24*Help_FC!U470/Help_FC!$Q470</f>
        <v>6.666666666666667</v>
      </c>
      <c r="L470" s="1478">
        <f>24*Help_FC!V470/Help_FC!$Q470</f>
        <v>4</v>
      </c>
      <c r="M470" s="1478">
        <f>24*Help_FC!W470/Help_FC!$Q470</f>
        <v>642.79999999999995</v>
      </c>
      <c r="N470" s="2">
        <f>100*Help_FC!H470</f>
        <v>100</v>
      </c>
      <c r="O470" s="2">
        <f t="shared" si="20"/>
        <v>593.61203228402667</v>
      </c>
      <c r="P470" s="2">
        <f t="shared" si="20"/>
        <v>358.5877125127775</v>
      </c>
      <c r="Q470" s="2">
        <f t="shared" si="20"/>
        <v>100.19311412562428</v>
      </c>
      <c r="R470" s="2">
        <f t="shared" si="19"/>
        <v>74.110213884659956</v>
      </c>
      <c r="S470" s="2">
        <f t="shared" si="19"/>
        <v>258.71527273735347</v>
      </c>
      <c r="T470" s="2">
        <f t="shared" si="19"/>
        <v>325.93192141109012</v>
      </c>
      <c r="U470" s="1478">
        <f t="shared" si="19"/>
        <v>240.60520364573878</v>
      </c>
      <c r="V470" s="1478">
        <f t="shared" si="19"/>
        <v>240.69509005563802</v>
      </c>
      <c r="W470" s="1478">
        <f t="shared" si="19"/>
        <v>25.874237039036608</v>
      </c>
      <c r="X470" s="1478">
        <f t="shared" si="17"/>
        <v>6.4685592597591519</v>
      </c>
      <c r="Y470" s="1478">
        <f t="shared" si="17"/>
        <v>3.881135555855491</v>
      </c>
      <c r="Z470" s="1478">
        <f t="shared" si="17"/>
        <v>623.69848382597741</v>
      </c>
      <c r="AA470" s="2">
        <f t="shared" si="21"/>
        <v>100</v>
      </c>
      <c r="AC470" s="878">
        <f t="shared" si="16"/>
        <v>0.97028388896387274</v>
      </c>
      <c r="AE470" s="2">
        <f>+Help_FC!$G470*Help_FC!Y470</f>
        <v>253.04659498207883</v>
      </c>
      <c r="AF470" s="2">
        <f>+Help_FC!$G470*Help_FC!Z470</f>
        <v>116.52329749103941</v>
      </c>
      <c r="AG470" s="2">
        <f>+Help_FC!$G470*Help_FC!AA470</f>
        <v>0</v>
      </c>
      <c r="AH470" s="2">
        <f>+Help_FC!$G470*Help_FC!AB470</f>
        <v>179.64157706093189</v>
      </c>
      <c r="AI470" s="2">
        <f>+Help_FC!$G470*Help_FC!AC470</f>
        <v>62.58064516129032</v>
      </c>
      <c r="AJ470" s="2">
        <f>+Help_FC!$G470*Help_FC!AD470</f>
        <v>27.551426666666668</v>
      </c>
      <c r="AK470" s="2">
        <f>+Help_FC!$G470*Help_FC!AE470</f>
        <v>12.903225806451612</v>
      </c>
      <c r="AL470" s="2">
        <f>+Help_FC!$G470*Help_FC!AF470</f>
        <v>4.301075268817204</v>
      </c>
      <c r="AM470" s="2">
        <f>+Help_FC!$G470*Help_FC!AG470</f>
        <v>2.3297491039426523</v>
      </c>
      <c r="AN470" s="2">
        <f>+Help_FC!$G470*Help_FC!AH470</f>
        <v>30.000000000000007</v>
      </c>
      <c r="AO470" s="2">
        <f>+Help_FC!$G470*Help_FC!AI470</f>
        <v>123.99999999999999</v>
      </c>
      <c r="AP470" s="2">
        <f>+Help_FC!$G470*Help_FC!AJ470</f>
        <v>13.705242654979896</v>
      </c>
      <c r="AQ470" s="2">
        <f>+Help_FC!$G470*Help_FC!AK470</f>
        <v>267.02508960573476</v>
      </c>
      <c r="AR470" s="1478">
        <f>+Help_FC!$G470*Help_FC!AL470</f>
        <v>28.387096774193548</v>
      </c>
      <c r="AS470" s="1478">
        <f>+Help_FC!$G470*Help_FC!AM470</f>
        <v>0</v>
      </c>
      <c r="AT470" s="2">
        <f>+Help_FC!$G470*Help_FC!AN470</f>
        <v>38.172043010752688</v>
      </c>
      <c r="AV470" s="5">
        <v>1</v>
      </c>
    </row>
    <row r="471" spans="1:48" x14ac:dyDescent="0.2">
      <c r="A471" s="1">
        <v>45395</v>
      </c>
      <c r="B471" s="2">
        <f>+Help_FC!$G471*Help_FC!I471</f>
        <v>611.7921146953405</v>
      </c>
      <c r="C471" s="2">
        <f>+Help_FC!$G471*Help_FC!J471</f>
        <v>369.56989247311827</v>
      </c>
      <c r="D471" s="2">
        <f>+Help_FC!$G471*Help_FC!K471</f>
        <v>103.26164874551971</v>
      </c>
      <c r="E471" s="2">
        <f>+Help_FC!$G471*Help_FC!L471</f>
        <v>76.379928315412187</v>
      </c>
      <c r="F471" s="2">
        <f>+Help_FC!$G471*Help_FC!M471</f>
        <v>266.6387391154409</v>
      </c>
      <c r="G471" s="2">
        <f>+Help_FC!$G471*Help_FC!N471</f>
        <v>335.91397849462362</v>
      </c>
      <c r="H471" s="1478">
        <f>24*Help_FC!R471/Help_FC!$Q471</f>
        <v>247.97402737736007</v>
      </c>
      <c r="I471" s="1478">
        <f>24*Help_FC!S471/Help_FC!$Q471</f>
        <v>248.06666666666666</v>
      </c>
      <c r="J471" s="1478">
        <f>24*Help_FC!T471/Help_FC!$Q471</f>
        <v>26.666666666666668</v>
      </c>
      <c r="K471" s="1478">
        <f>24*Help_FC!U471/Help_FC!$Q471</f>
        <v>6.666666666666667</v>
      </c>
      <c r="L471" s="1478">
        <f>24*Help_FC!V471/Help_FC!$Q471</f>
        <v>4</v>
      </c>
      <c r="M471" s="1478">
        <f>24*Help_FC!W471/Help_FC!$Q471</f>
        <v>642.79999999999995</v>
      </c>
      <c r="N471" s="2">
        <f>100*Help_FC!H471</f>
        <v>100</v>
      </c>
      <c r="O471" s="2">
        <f t="shared" si="20"/>
        <v>593.61203228402667</v>
      </c>
      <c r="P471" s="2">
        <f t="shared" si="20"/>
        <v>358.5877125127775</v>
      </c>
      <c r="Q471" s="2">
        <f t="shared" si="20"/>
        <v>100.19311412562428</v>
      </c>
      <c r="R471" s="2">
        <f t="shared" si="19"/>
        <v>74.110213884659956</v>
      </c>
      <c r="S471" s="2">
        <f t="shared" si="19"/>
        <v>258.71527273735347</v>
      </c>
      <c r="T471" s="2">
        <f t="shared" si="19"/>
        <v>325.93192141109012</v>
      </c>
      <c r="U471" s="1478">
        <f t="shared" si="19"/>
        <v>240.60520364573878</v>
      </c>
      <c r="V471" s="1478">
        <f t="shared" si="19"/>
        <v>240.69509005563802</v>
      </c>
      <c r="W471" s="1478">
        <f t="shared" si="19"/>
        <v>25.874237039036608</v>
      </c>
      <c r="X471" s="1478">
        <f t="shared" si="17"/>
        <v>6.4685592597591519</v>
      </c>
      <c r="Y471" s="1478">
        <f t="shared" si="17"/>
        <v>3.881135555855491</v>
      </c>
      <c r="Z471" s="1478">
        <f t="shared" si="17"/>
        <v>623.69848382597741</v>
      </c>
      <c r="AA471" s="2">
        <f t="shared" si="21"/>
        <v>100</v>
      </c>
      <c r="AC471" s="878">
        <f t="shared" si="16"/>
        <v>0.97028388896387274</v>
      </c>
      <c r="AE471" s="2">
        <f>+Help_FC!$G471*Help_FC!Y471</f>
        <v>253.04659498207883</v>
      </c>
      <c r="AF471" s="2">
        <f>+Help_FC!$G471*Help_FC!Z471</f>
        <v>116.52329749103941</v>
      </c>
      <c r="AG471" s="2">
        <f>+Help_FC!$G471*Help_FC!AA471</f>
        <v>0</v>
      </c>
      <c r="AH471" s="2">
        <f>+Help_FC!$G471*Help_FC!AB471</f>
        <v>179.64157706093189</v>
      </c>
      <c r="AI471" s="2">
        <f>+Help_FC!$G471*Help_FC!AC471</f>
        <v>62.58064516129032</v>
      </c>
      <c r="AJ471" s="2">
        <f>+Help_FC!$G471*Help_FC!AD471</f>
        <v>27.551426666666668</v>
      </c>
      <c r="AK471" s="2">
        <f>+Help_FC!$G471*Help_FC!AE471</f>
        <v>12.903225806451612</v>
      </c>
      <c r="AL471" s="2">
        <f>+Help_FC!$G471*Help_FC!AF471</f>
        <v>4.301075268817204</v>
      </c>
      <c r="AM471" s="2">
        <f>+Help_FC!$G471*Help_FC!AG471</f>
        <v>2.3297491039426523</v>
      </c>
      <c r="AN471" s="2">
        <f>+Help_FC!$G471*Help_FC!AH471</f>
        <v>30.000000000000007</v>
      </c>
      <c r="AO471" s="2">
        <f>+Help_FC!$G471*Help_FC!AI471</f>
        <v>123.99999999999999</v>
      </c>
      <c r="AP471" s="2">
        <f>+Help_FC!$G471*Help_FC!AJ471</f>
        <v>13.705242654979896</v>
      </c>
      <c r="AQ471" s="2">
        <f>+Help_FC!$G471*Help_FC!AK471</f>
        <v>267.02508960573476</v>
      </c>
      <c r="AR471" s="1478">
        <f>+Help_FC!$G471*Help_FC!AL471</f>
        <v>28.387096774193548</v>
      </c>
      <c r="AS471" s="1478">
        <f>+Help_FC!$G471*Help_FC!AM471</f>
        <v>0</v>
      </c>
      <c r="AT471" s="2">
        <f>+Help_FC!$G471*Help_FC!AN471</f>
        <v>38.172043010752688</v>
      </c>
      <c r="AV471" s="5">
        <v>1</v>
      </c>
    </row>
    <row r="472" spans="1:48" x14ac:dyDescent="0.2">
      <c r="A472" s="1">
        <v>45396</v>
      </c>
      <c r="B472" s="2">
        <f>+Help_FC!$G472*Help_FC!I472</f>
        <v>611.7921146953405</v>
      </c>
      <c r="C472" s="2">
        <f>+Help_FC!$G472*Help_FC!J472</f>
        <v>369.56989247311827</v>
      </c>
      <c r="D472" s="2">
        <f>+Help_FC!$G472*Help_FC!K472</f>
        <v>103.26164874551971</v>
      </c>
      <c r="E472" s="2">
        <f>+Help_FC!$G472*Help_FC!L472</f>
        <v>76.379928315412187</v>
      </c>
      <c r="F472" s="2">
        <f>+Help_FC!$G472*Help_FC!M472</f>
        <v>266.6387391154409</v>
      </c>
      <c r="G472" s="2">
        <f>+Help_FC!$G472*Help_FC!N472</f>
        <v>335.91397849462362</v>
      </c>
      <c r="H472" s="1478">
        <f>24*Help_FC!R472/Help_FC!$Q472</f>
        <v>247.97402737736007</v>
      </c>
      <c r="I472" s="1478">
        <f>24*Help_FC!S472/Help_FC!$Q472</f>
        <v>248.06666666666666</v>
      </c>
      <c r="J472" s="1478">
        <f>24*Help_FC!T472/Help_FC!$Q472</f>
        <v>26.666666666666668</v>
      </c>
      <c r="K472" s="1478">
        <f>24*Help_FC!U472/Help_FC!$Q472</f>
        <v>6.666666666666667</v>
      </c>
      <c r="L472" s="1478">
        <f>24*Help_FC!V472/Help_FC!$Q472</f>
        <v>4</v>
      </c>
      <c r="M472" s="1478">
        <f>24*Help_FC!W472/Help_FC!$Q472</f>
        <v>642.79999999999995</v>
      </c>
      <c r="N472" s="2">
        <f>100*Help_FC!H472</f>
        <v>100</v>
      </c>
      <c r="O472" s="2">
        <f t="shared" si="20"/>
        <v>593.61203228402667</v>
      </c>
      <c r="P472" s="2">
        <f t="shared" si="20"/>
        <v>358.5877125127775</v>
      </c>
      <c r="Q472" s="2">
        <f t="shared" si="20"/>
        <v>100.19311412562428</v>
      </c>
      <c r="R472" s="2">
        <f t="shared" si="19"/>
        <v>74.110213884659956</v>
      </c>
      <c r="S472" s="2">
        <f t="shared" si="19"/>
        <v>258.71527273735347</v>
      </c>
      <c r="T472" s="2">
        <f t="shared" si="19"/>
        <v>325.93192141109012</v>
      </c>
      <c r="U472" s="1478">
        <f t="shared" si="19"/>
        <v>240.60520364573878</v>
      </c>
      <c r="V472" s="1478">
        <f t="shared" si="19"/>
        <v>240.69509005563802</v>
      </c>
      <c r="W472" s="1478">
        <f t="shared" si="19"/>
        <v>25.874237039036608</v>
      </c>
      <c r="X472" s="1478">
        <f t="shared" si="17"/>
        <v>6.4685592597591519</v>
      </c>
      <c r="Y472" s="1478">
        <f t="shared" si="17"/>
        <v>3.881135555855491</v>
      </c>
      <c r="Z472" s="1478">
        <f t="shared" si="17"/>
        <v>623.69848382597741</v>
      </c>
      <c r="AA472" s="2">
        <f t="shared" si="21"/>
        <v>100</v>
      </c>
      <c r="AC472" s="878">
        <f t="shared" si="16"/>
        <v>0.97028388896387274</v>
      </c>
      <c r="AE472" s="2">
        <f>+Help_FC!$G472*Help_FC!Y472</f>
        <v>253.04659498207883</v>
      </c>
      <c r="AF472" s="2">
        <f>+Help_FC!$G472*Help_FC!Z472</f>
        <v>116.52329749103941</v>
      </c>
      <c r="AG472" s="2">
        <f>+Help_FC!$G472*Help_FC!AA472</f>
        <v>0</v>
      </c>
      <c r="AH472" s="2">
        <f>+Help_FC!$G472*Help_FC!AB472</f>
        <v>179.64157706093189</v>
      </c>
      <c r="AI472" s="2">
        <f>+Help_FC!$G472*Help_FC!AC472</f>
        <v>62.58064516129032</v>
      </c>
      <c r="AJ472" s="2">
        <f>+Help_FC!$G472*Help_FC!AD472</f>
        <v>27.551426666666668</v>
      </c>
      <c r="AK472" s="2">
        <f>+Help_FC!$G472*Help_FC!AE472</f>
        <v>12.903225806451612</v>
      </c>
      <c r="AL472" s="2">
        <f>+Help_FC!$G472*Help_FC!AF472</f>
        <v>4.301075268817204</v>
      </c>
      <c r="AM472" s="2">
        <f>+Help_FC!$G472*Help_FC!AG472</f>
        <v>2.3297491039426523</v>
      </c>
      <c r="AN472" s="2">
        <f>+Help_FC!$G472*Help_FC!AH472</f>
        <v>30.000000000000007</v>
      </c>
      <c r="AO472" s="2">
        <f>+Help_FC!$G472*Help_FC!AI472</f>
        <v>123.99999999999999</v>
      </c>
      <c r="AP472" s="2">
        <f>+Help_FC!$G472*Help_FC!AJ472</f>
        <v>13.705242654979896</v>
      </c>
      <c r="AQ472" s="2">
        <f>+Help_FC!$G472*Help_FC!AK472</f>
        <v>267.02508960573476</v>
      </c>
      <c r="AR472" s="1478">
        <f>+Help_FC!$G472*Help_FC!AL472</f>
        <v>28.387096774193548</v>
      </c>
      <c r="AS472" s="1478">
        <f>+Help_FC!$G472*Help_FC!AM472</f>
        <v>0</v>
      </c>
      <c r="AT472" s="2">
        <f>+Help_FC!$G472*Help_FC!AN472</f>
        <v>38.172043010752688</v>
      </c>
      <c r="AV472" s="5">
        <v>1</v>
      </c>
    </row>
    <row r="473" spans="1:48" x14ac:dyDescent="0.2">
      <c r="A473" s="1">
        <v>45397</v>
      </c>
      <c r="B473" s="2">
        <f>+Help_FC!$G473*Help_FC!I473</f>
        <v>611.7921146953405</v>
      </c>
      <c r="C473" s="2">
        <f>+Help_FC!$G473*Help_FC!J473</f>
        <v>369.56989247311827</v>
      </c>
      <c r="D473" s="2">
        <f>+Help_FC!$G473*Help_FC!K473</f>
        <v>103.26164874551971</v>
      </c>
      <c r="E473" s="2">
        <f>+Help_FC!$G473*Help_FC!L473</f>
        <v>76.379928315412187</v>
      </c>
      <c r="F473" s="2">
        <f>+Help_FC!$G473*Help_FC!M473</f>
        <v>266.6387391154409</v>
      </c>
      <c r="G473" s="2">
        <f>+Help_FC!$G473*Help_FC!N473</f>
        <v>335.91397849462362</v>
      </c>
      <c r="H473" s="1478">
        <f>24*Help_FC!R473/Help_FC!$Q473</f>
        <v>247.97402737736007</v>
      </c>
      <c r="I473" s="1478">
        <f>24*Help_FC!S473/Help_FC!$Q473</f>
        <v>248.06666666666666</v>
      </c>
      <c r="J473" s="1478">
        <f>24*Help_FC!T473/Help_FC!$Q473</f>
        <v>26.666666666666668</v>
      </c>
      <c r="K473" s="1478">
        <f>24*Help_FC!U473/Help_FC!$Q473</f>
        <v>6.666666666666667</v>
      </c>
      <c r="L473" s="1478">
        <f>24*Help_FC!V473/Help_FC!$Q473</f>
        <v>4</v>
      </c>
      <c r="M473" s="1478">
        <f>24*Help_FC!W473/Help_FC!$Q473</f>
        <v>642.79999999999995</v>
      </c>
      <c r="N473" s="2">
        <f>100*Help_FC!H473</f>
        <v>100</v>
      </c>
      <c r="O473" s="2">
        <f t="shared" si="20"/>
        <v>593.61203228402667</v>
      </c>
      <c r="P473" s="2">
        <f t="shared" si="20"/>
        <v>358.5877125127775</v>
      </c>
      <c r="Q473" s="2">
        <f t="shared" si="20"/>
        <v>100.19311412562428</v>
      </c>
      <c r="R473" s="2">
        <f t="shared" si="19"/>
        <v>74.110213884659956</v>
      </c>
      <c r="S473" s="2">
        <f t="shared" si="19"/>
        <v>258.71527273735347</v>
      </c>
      <c r="T473" s="2">
        <f t="shared" si="19"/>
        <v>325.93192141109012</v>
      </c>
      <c r="U473" s="1478">
        <f t="shared" si="19"/>
        <v>240.60520364573878</v>
      </c>
      <c r="V473" s="1478">
        <f t="shared" si="19"/>
        <v>240.69509005563802</v>
      </c>
      <c r="W473" s="1478">
        <f t="shared" si="19"/>
        <v>25.874237039036608</v>
      </c>
      <c r="X473" s="1478">
        <f t="shared" si="17"/>
        <v>6.4685592597591519</v>
      </c>
      <c r="Y473" s="1478">
        <f t="shared" si="17"/>
        <v>3.881135555855491</v>
      </c>
      <c r="Z473" s="1478">
        <f t="shared" si="17"/>
        <v>623.69848382597741</v>
      </c>
      <c r="AA473" s="2">
        <f t="shared" si="21"/>
        <v>100</v>
      </c>
      <c r="AC473" s="878">
        <f t="shared" si="16"/>
        <v>0.97028388896387274</v>
      </c>
      <c r="AE473" s="2">
        <f>+Help_FC!$G473*Help_FC!Y473</f>
        <v>253.04659498207883</v>
      </c>
      <c r="AF473" s="2">
        <f>+Help_FC!$G473*Help_FC!Z473</f>
        <v>116.52329749103941</v>
      </c>
      <c r="AG473" s="2">
        <f>+Help_FC!$G473*Help_FC!AA473</f>
        <v>0</v>
      </c>
      <c r="AH473" s="2">
        <f>+Help_FC!$G473*Help_FC!AB473</f>
        <v>179.64157706093189</v>
      </c>
      <c r="AI473" s="2">
        <f>+Help_FC!$G473*Help_FC!AC473</f>
        <v>62.58064516129032</v>
      </c>
      <c r="AJ473" s="2">
        <f>+Help_FC!$G473*Help_FC!AD473</f>
        <v>27.551426666666668</v>
      </c>
      <c r="AK473" s="2">
        <f>+Help_FC!$G473*Help_FC!AE473</f>
        <v>12.903225806451612</v>
      </c>
      <c r="AL473" s="2">
        <f>+Help_FC!$G473*Help_FC!AF473</f>
        <v>4.301075268817204</v>
      </c>
      <c r="AM473" s="2">
        <f>+Help_FC!$G473*Help_FC!AG473</f>
        <v>2.3297491039426523</v>
      </c>
      <c r="AN473" s="2">
        <f>+Help_FC!$G473*Help_FC!AH473</f>
        <v>30.000000000000007</v>
      </c>
      <c r="AO473" s="2">
        <f>+Help_FC!$G473*Help_FC!AI473</f>
        <v>123.99999999999999</v>
      </c>
      <c r="AP473" s="2">
        <f>+Help_FC!$G473*Help_FC!AJ473</f>
        <v>13.705242654979896</v>
      </c>
      <c r="AQ473" s="2">
        <f>+Help_FC!$G473*Help_FC!AK473</f>
        <v>267.02508960573476</v>
      </c>
      <c r="AR473" s="1478">
        <f>+Help_FC!$G473*Help_FC!AL473</f>
        <v>28.387096774193548</v>
      </c>
      <c r="AS473" s="1478">
        <f>+Help_FC!$G473*Help_FC!AM473</f>
        <v>0</v>
      </c>
      <c r="AT473" s="2">
        <f>+Help_FC!$G473*Help_FC!AN473</f>
        <v>38.172043010752688</v>
      </c>
      <c r="AV473" s="5">
        <v>1</v>
      </c>
    </row>
    <row r="474" spans="1:48" x14ac:dyDescent="0.2">
      <c r="A474" s="1">
        <v>45398</v>
      </c>
      <c r="B474" s="2">
        <f>+Help_FC!$G474*Help_FC!I474</f>
        <v>611.7921146953405</v>
      </c>
      <c r="C474" s="2">
        <f>+Help_FC!$G474*Help_FC!J474</f>
        <v>369.56989247311827</v>
      </c>
      <c r="D474" s="2">
        <f>+Help_FC!$G474*Help_FC!K474</f>
        <v>103.26164874551971</v>
      </c>
      <c r="E474" s="2">
        <f>+Help_FC!$G474*Help_FC!L474</f>
        <v>76.379928315412187</v>
      </c>
      <c r="F474" s="2">
        <f>+Help_FC!$G474*Help_FC!M474</f>
        <v>266.6387391154409</v>
      </c>
      <c r="G474" s="2">
        <f>+Help_FC!$G474*Help_FC!N474</f>
        <v>335.91397849462362</v>
      </c>
      <c r="H474" s="1478">
        <f>24*Help_FC!R474/Help_FC!$Q474</f>
        <v>247.97402737736007</v>
      </c>
      <c r="I474" s="1478">
        <f>24*Help_FC!S474/Help_FC!$Q474</f>
        <v>248.06666666666666</v>
      </c>
      <c r="J474" s="1478">
        <f>24*Help_FC!T474/Help_FC!$Q474</f>
        <v>26.666666666666668</v>
      </c>
      <c r="K474" s="1478">
        <f>24*Help_FC!U474/Help_FC!$Q474</f>
        <v>6.666666666666667</v>
      </c>
      <c r="L474" s="1478">
        <f>24*Help_FC!V474/Help_FC!$Q474</f>
        <v>4</v>
      </c>
      <c r="M474" s="1478">
        <f>24*Help_FC!W474/Help_FC!$Q474</f>
        <v>642.79999999999995</v>
      </c>
      <c r="N474" s="2">
        <f>100*Help_FC!H474</f>
        <v>100</v>
      </c>
      <c r="O474" s="2">
        <f t="shared" si="20"/>
        <v>593.61203228402667</v>
      </c>
      <c r="P474" s="2">
        <f t="shared" si="20"/>
        <v>358.5877125127775</v>
      </c>
      <c r="Q474" s="2">
        <f t="shared" si="20"/>
        <v>100.19311412562428</v>
      </c>
      <c r="R474" s="2">
        <f t="shared" si="19"/>
        <v>74.110213884659956</v>
      </c>
      <c r="S474" s="2">
        <f t="shared" si="19"/>
        <v>258.71527273735347</v>
      </c>
      <c r="T474" s="2">
        <f t="shared" si="19"/>
        <v>325.93192141109012</v>
      </c>
      <c r="U474" s="1478">
        <f t="shared" si="19"/>
        <v>240.60520364573878</v>
      </c>
      <c r="V474" s="1478">
        <f t="shared" si="19"/>
        <v>240.69509005563802</v>
      </c>
      <c r="W474" s="1478">
        <f t="shared" si="19"/>
        <v>25.874237039036608</v>
      </c>
      <c r="X474" s="1478">
        <f t="shared" si="17"/>
        <v>6.4685592597591519</v>
      </c>
      <c r="Y474" s="1478">
        <f t="shared" si="17"/>
        <v>3.881135555855491</v>
      </c>
      <c r="Z474" s="1478">
        <f t="shared" si="17"/>
        <v>623.69848382597741</v>
      </c>
      <c r="AA474" s="2">
        <f t="shared" si="21"/>
        <v>100</v>
      </c>
      <c r="AC474" s="878">
        <f t="shared" si="16"/>
        <v>0.97028388896387274</v>
      </c>
      <c r="AE474" s="2">
        <f>+Help_FC!$G474*Help_FC!Y474</f>
        <v>253.04659498207883</v>
      </c>
      <c r="AF474" s="2">
        <f>+Help_FC!$G474*Help_FC!Z474</f>
        <v>116.52329749103941</v>
      </c>
      <c r="AG474" s="2">
        <f>+Help_FC!$G474*Help_FC!AA474</f>
        <v>0</v>
      </c>
      <c r="AH474" s="2">
        <f>+Help_FC!$G474*Help_FC!AB474</f>
        <v>179.64157706093189</v>
      </c>
      <c r="AI474" s="2">
        <f>+Help_FC!$G474*Help_FC!AC474</f>
        <v>62.58064516129032</v>
      </c>
      <c r="AJ474" s="2">
        <f>+Help_FC!$G474*Help_FC!AD474</f>
        <v>27.551426666666668</v>
      </c>
      <c r="AK474" s="2">
        <f>+Help_FC!$G474*Help_FC!AE474</f>
        <v>12.903225806451612</v>
      </c>
      <c r="AL474" s="2">
        <f>+Help_FC!$G474*Help_FC!AF474</f>
        <v>4.301075268817204</v>
      </c>
      <c r="AM474" s="2">
        <f>+Help_FC!$G474*Help_FC!AG474</f>
        <v>2.3297491039426523</v>
      </c>
      <c r="AN474" s="2">
        <f>+Help_FC!$G474*Help_FC!AH474</f>
        <v>30.000000000000007</v>
      </c>
      <c r="AO474" s="2">
        <f>+Help_FC!$G474*Help_FC!AI474</f>
        <v>123.99999999999999</v>
      </c>
      <c r="AP474" s="2">
        <f>+Help_FC!$G474*Help_FC!AJ474</f>
        <v>13.705242654979896</v>
      </c>
      <c r="AQ474" s="2">
        <f>+Help_FC!$G474*Help_FC!AK474</f>
        <v>267.02508960573476</v>
      </c>
      <c r="AR474" s="1478">
        <f>+Help_FC!$G474*Help_FC!AL474</f>
        <v>28.387096774193548</v>
      </c>
      <c r="AS474" s="1478">
        <f>+Help_FC!$G474*Help_FC!AM474</f>
        <v>0</v>
      </c>
      <c r="AT474" s="2">
        <f>+Help_FC!$G474*Help_FC!AN474</f>
        <v>38.172043010752688</v>
      </c>
      <c r="AV474" s="5">
        <v>1</v>
      </c>
    </row>
    <row r="475" spans="1:48" x14ac:dyDescent="0.2">
      <c r="A475" s="1">
        <v>45399</v>
      </c>
      <c r="B475" s="2">
        <f>+Help_FC!$G475*Help_FC!I475</f>
        <v>611.7921146953405</v>
      </c>
      <c r="C475" s="2">
        <f>+Help_FC!$G475*Help_FC!J475</f>
        <v>369.56989247311827</v>
      </c>
      <c r="D475" s="2">
        <f>+Help_FC!$G475*Help_FC!K475</f>
        <v>103.26164874551971</v>
      </c>
      <c r="E475" s="2">
        <f>+Help_FC!$G475*Help_FC!L475</f>
        <v>76.379928315412187</v>
      </c>
      <c r="F475" s="2">
        <f>+Help_FC!$G475*Help_FC!M475</f>
        <v>266.6387391154409</v>
      </c>
      <c r="G475" s="2">
        <f>+Help_FC!$G475*Help_FC!N475</f>
        <v>335.91397849462362</v>
      </c>
      <c r="H475" s="1478">
        <f>24*Help_FC!R475/Help_FC!$Q475</f>
        <v>247.97402737736007</v>
      </c>
      <c r="I475" s="1478">
        <f>24*Help_FC!S475/Help_FC!$Q475</f>
        <v>248.06666666666666</v>
      </c>
      <c r="J475" s="1478">
        <f>24*Help_FC!T475/Help_FC!$Q475</f>
        <v>26.666666666666668</v>
      </c>
      <c r="K475" s="1478">
        <f>24*Help_FC!U475/Help_FC!$Q475</f>
        <v>6.666666666666667</v>
      </c>
      <c r="L475" s="1478">
        <f>24*Help_FC!V475/Help_FC!$Q475</f>
        <v>4</v>
      </c>
      <c r="M475" s="1478">
        <f>24*Help_FC!W475/Help_FC!$Q475</f>
        <v>642.79999999999995</v>
      </c>
      <c r="N475" s="2">
        <f>100*Help_FC!H475</f>
        <v>100</v>
      </c>
      <c r="O475" s="2">
        <f t="shared" si="20"/>
        <v>593.61203228402667</v>
      </c>
      <c r="P475" s="2">
        <f t="shared" si="20"/>
        <v>358.5877125127775</v>
      </c>
      <c r="Q475" s="2">
        <f t="shared" si="20"/>
        <v>100.19311412562428</v>
      </c>
      <c r="R475" s="2">
        <f t="shared" si="19"/>
        <v>74.110213884659956</v>
      </c>
      <c r="S475" s="2">
        <f t="shared" si="19"/>
        <v>258.71527273735347</v>
      </c>
      <c r="T475" s="2">
        <f t="shared" si="19"/>
        <v>325.93192141109012</v>
      </c>
      <c r="U475" s="1478">
        <f t="shared" si="19"/>
        <v>240.60520364573878</v>
      </c>
      <c r="V475" s="1478">
        <f t="shared" si="19"/>
        <v>240.69509005563802</v>
      </c>
      <c r="W475" s="1478">
        <f t="shared" si="19"/>
        <v>25.874237039036608</v>
      </c>
      <c r="X475" s="1478">
        <f t="shared" si="17"/>
        <v>6.4685592597591519</v>
      </c>
      <c r="Y475" s="1478">
        <f t="shared" si="17"/>
        <v>3.881135555855491</v>
      </c>
      <c r="Z475" s="1478">
        <f t="shared" si="17"/>
        <v>623.69848382597741</v>
      </c>
      <c r="AA475" s="2">
        <f t="shared" si="21"/>
        <v>100</v>
      </c>
      <c r="AC475" s="878">
        <f t="shared" si="16"/>
        <v>0.97028388896387274</v>
      </c>
      <c r="AE475" s="2">
        <f>+Help_FC!$G475*Help_FC!Y475</f>
        <v>253.04659498207883</v>
      </c>
      <c r="AF475" s="2">
        <f>+Help_FC!$G475*Help_FC!Z475</f>
        <v>116.52329749103941</v>
      </c>
      <c r="AG475" s="2">
        <f>+Help_FC!$G475*Help_FC!AA475</f>
        <v>0</v>
      </c>
      <c r="AH475" s="2">
        <f>+Help_FC!$G475*Help_FC!AB475</f>
        <v>179.64157706093189</v>
      </c>
      <c r="AI475" s="2">
        <f>+Help_FC!$G475*Help_FC!AC475</f>
        <v>62.58064516129032</v>
      </c>
      <c r="AJ475" s="2">
        <f>+Help_FC!$G475*Help_FC!AD475</f>
        <v>27.551426666666668</v>
      </c>
      <c r="AK475" s="2">
        <f>+Help_FC!$G475*Help_FC!AE475</f>
        <v>12.903225806451612</v>
      </c>
      <c r="AL475" s="2">
        <f>+Help_FC!$G475*Help_FC!AF475</f>
        <v>4.301075268817204</v>
      </c>
      <c r="AM475" s="2">
        <f>+Help_FC!$G475*Help_FC!AG475</f>
        <v>2.3297491039426523</v>
      </c>
      <c r="AN475" s="2">
        <f>+Help_FC!$G475*Help_FC!AH475</f>
        <v>30.000000000000007</v>
      </c>
      <c r="AO475" s="2">
        <f>+Help_FC!$G475*Help_FC!AI475</f>
        <v>123.99999999999999</v>
      </c>
      <c r="AP475" s="2">
        <f>+Help_FC!$G475*Help_FC!AJ475</f>
        <v>13.705242654979896</v>
      </c>
      <c r="AQ475" s="2">
        <f>+Help_FC!$G475*Help_FC!AK475</f>
        <v>267.02508960573476</v>
      </c>
      <c r="AR475" s="1478">
        <f>+Help_FC!$G475*Help_FC!AL475</f>
        <v>28.387096774193548</v>
      </c>
      <c r="AS475" s="1478">
        <f>+Help_FC!$G475*Help_FC!AM475</f>
        <v>0</v>
      </c>
      <c r="AT475" s="2">
        <f>+Help_FC!$G475*Help_FC!AN475</f>
        <v>38.172043010752688</v>
      </c>
      <c r="AV475" s="5">
        <v>1</v>
      </c>
    </row>
    <row r="476" spans="1:48" x14ac:dyDescent="0.2">
      <c r="A476" s="1">
        <v>45400</v>
      </c>
      <c r="B476" s="2">
        <f>+Help_FC!$G476*Help_FC!I476</f>
        <v>611.7921146953405</v>
      </c>
      <c r="C476" s="2">
        <f>+Help_FC!$G476*Help_FC!J476</f>
        <v>369.56989247311827</v>
      </c>
      <c r="D476" s="2">
        <f>+Help_FC!$G476*Help_FC!K476</f>
        <v>103.26164874551971</v>
      </c>
      <c r="E476" s="2">
        <f>+Help_FC!$G476*Help_FC!L476</f>
        <v>76.379928315412187</v>
      </c>
      <c r="F476" s="2">
        <f>+Help_FC!$G476*Help_FC!M476</f>
        <v>266.6387391154409</v>
      </c>
      <c r="G476" s="2">
        <f>+Help_FC!$G476*Help_FC!N476</f>
        <v>335.91397849462362</v>
      </c>
      <c r="H476" s="1478">
        <f>24*Help_FC!R476/Help_FC!$Q476</f>
        <v>247.97402737736007</v>
      </c>
      <c r="I476" s="1478">
        <f>24*Help_FC!S476/Help_FC!$Q476</f>
        <v>248.06666666666666</v>
      </c>
      <c r="J476" s="1478">
        <f>24*Help_FC!T476/Help_FC!$Q476</f>
        <v>26.666666666666668</v>
      </c>
      <c r="K476" s="1478">
        <f>24*Help_FC!U476/Help_FC!$Q476</f>
        <v>6.666666666666667</v>
      </c>
      <c r="L476" s="1478">
        <f>24*Help_FC!V476/Help_FC!$Q476</f>
        <v>4</v>
      </c>
      <c r="M476" s="1478">
        <f>24*Help_FC!W476/Help_FC!$Q476</f>
        <v>642.79999999999995</v>
      </c>
      <c r="N476" s="2">
        <f>100*Help_FC!H476</f>
        <v>100</v>
      </c>
      <c r="O476" s="2">
        <f t="shared" si="20"/>
        <v>593.61203228402667</v>
      </c>
      <c r="P476" s="2">
        <f t="shared" si="20"/>
        <v>358.5877125127775</v>
      </c>
      <c r="Q476" s="2">
        <f t="shared" si="20"/>
        <v>100.19311412562428</v>
      </c>
      <c r="R476" s="2">
        <f t="shared" si="19"/>
        <v>74.110213884659956</v>
      </c>
      <c r="S476" s="2">
        <f t="shared" si="19"/>
        <v>258.71527273735347</v>
      </c>
      <c r="T476" s="2">
        <f t="shared" si="19"/>
        <v>325.93192141109012</v>
      </c>
      <c r="U476" s="1478">
        <f t="shared" si="19"/>
        <v>240.60520364573878</v>
      </c>
      <c r="V476" s="1478">
        <f t="shared" si="19"/>
        <v>240.69509005563802</v>
      </c>
      <c r="W476" s="1478">
        <f t="shared" si="19"/>
        <v>25.874237039036608</v>
      </c>
      <c r="X476" s="1478">
        <f t="shared" si="17"/>
        <v>6.4685592597591519</v>
      </c>
      <c r="Y476" s="1478">
        <f t="shared" si="17"/>
        <v>3.881135555855491</v>
      </c>
      <c r="Z476" s="1478">
        <f t="shared" si="17"/>
        <v>623.69848382597741</v>
      </c>
      <c r="AA476" s="2">
        <f t="shared" si="21"/>
        <v>100</v>
      </c>
      <c r="AC476" s="878">
        <f t="shared" si="16"/>
        <v>0.97028388896387274</v>
      </c>
      <c r="AE476" s="2">
        <f>+Help_FC!$G476*Help_FC!Y476</f>
        <v>253.04659498207883</v>
      </c>
      <c r="AF476" s="2">
        <f>+Help_FC!$G476*Help_FC!Z476</f>
        <v>116.52329749103941</v>
      </c>
      <c r="AG476" s="2">
        <f>+Help_FC!$G476*Help_FC!AA476</f>
        <v>0</v>
      </c>
      <c r="AH476" s="2">
        <f>+Help_FC!$G476*Help_FC!AB476</f>
        <v>179.64157706093189</v>
      </c>
      <c r="AI476" s="2">
        <f>+Help_FC!$G476*Help_FC!AC476</f>
        <v>62.58064516129032</v>
      </c>
      <c r="AJ476" s="2">
        <f>+Help_FC!$G476*Help_FC!AD476</f>
        <v>27.551426666666668</v>
      </c>
      <c r="AK476" s="2">
        <f>+Help_FC!$G476*Help_FC!AE476</f>
        <v>12.903225806451612</v>
      </c>
      <c r="AL476" s="2">
        <f>+Help_FC!$G476*Help_FC!AF476</f>
        <v>4.301075268817204</v>
      </c>
      <c r="AM476" s="2">
        <f>+Help_FC!$G476*Help_FC!AG476</f>
        <v>2.3297491039426523</v>
      </c>
      <c r="AN476" s="2">
        <f>+Help_FC!$G476*Help_FC!AH476</f>
        <v>30.000000000000007</v>
      </c>
      <c r="AO476" s="2">
        <f>+Help_FC!$G476*Help_FC!AI476</f>
        <v>123.99999999999999</v>
      </c>
      <c r="AP476" s="2">
        <f>+Help_FC!$G476*Help_FC!AJ476</f>
        <v>13.705242654979896</v>
      </c>
      <c r="AQ476" s="2">
        <f>+Help_FC!$G476*Help_FC!AK476</f>
        <v>267.02508960573476</v>
      </c>
      <c r="AR476" s="1478">
        <f>+Help_FC!$G476*Help_FC!AL476</f>
        <v>28.387096774193548</v>
      </c>
      <c r="AS476" s="1478">
        <f>+Help_FC!$G476*Help_FC!AM476</f>
        <v>0</v>
      </c>
      <c r="AT476" s="2">
        <f>+Help_FC!$G476*Help_FC!AN476</f>
        <v>38.172043010752688</v>
      </c>
      <c r="AV476" s="5">
        <v>1</v>
      </c>
    </row>
    <row r="477" spans="1:48" x14ac:dyDescent="0.2">
      <c r="A477" s="1">
        <v>45401</v>
      </c>
      <c r="B477" s="2">
        <f>+Help_FC!$G477*Help_FC!I477</f>
        <v>611.7921146953405</v>
      </c>
      <c r="C477" s="2">
        <f>+Help_FC!$G477*Help_FC!J477</f>
        <v>369.56989247311827</v>
      </c>
      <c r="D477" s="2">
        <f>+Help_FC!$G477*Help_FC!K477</f>
        <v>103.26164874551971</v>
      </c>
      <c r="E477" s="2">
        <f>+Help_FC!$G477*Help_FC!L477</f>
        <v>76.379928315412187</v>
      </c>
      <c r="F477" s="2">
        <f>+Help_FC!$G477*Help_FC!M477</f>
        <v>266.6387391154409</v>
      </c>
      <c r="G477" s="2">
        <f>+Help_FC!$G477*Help_FC!N477</f>
        <v>335.91397849462362</v>
      </c>
      <c r="H477" s="1478">
        <f>24*Help_FC!R477/Help_FC!$Q477</f>
        <v>247.97402737736007</v>
      </c>
      <c r="I477" s="1478">
        <f>24*Help_FC!S477/Help_FC!$Q477</f>
        <v>248.06666666666666</v>
      </c>
      <c r="J477" s="1478">
        <f>24*Help_FC!T477/Help_FC!$Q477</f>
        <v>26.666666666666668</v>
      </c>
      <c r="K477" s="1478">
        <f>24*Help_FC!U477/Help_FC!$Q477</f>
        <v>6.666666666666667</v>
      </c>
      <c r="L477" s="1478">
        <f>24*Help_FC!V477/Help_FC!$Q477</f>
        <v>4</v>
      </c>
      <c r="M477" s="1478">
        <f>24*Help_FC!W477/Help_FC!$Q477</f>
        <v>642.79999999999995</v>
      </c>
      <c r="N477" s="2">
        <f>100*Help_FC!H477</f>
        <v>100</v>
      </c>
      <c r="O477" s="2">
        <f t="shared" si="20"/>
        <v>593.61203228402667</v>
      </c>
      <c r="P477" s="2">
        <f t="shared" si="20"/>
        <v>358.5877125127775</v>
      </c>
      <c r="Q477" s="2">
        <f t="shared" si="20"/>
        <v>100.19311412562428</v>
      </c>
      <c r="R477" s="2">
        <f t="shared" si="19"/>
        <v>74.110213884659956</v>
      </c>
      <c r="S477" s="2">
        <f t="shared" si="19"/>
        <v>258.71527273735347</v>
      </c>
      <c r="T477" s="2">
        <f t="shared" si="19"/>
        <v>325.93192141109012</v>
      </c>
      <c r="U477" s="1478">
        <f t="shared" si="19"/>
        <v>240.60520364573878</v>
      </c>
      <c r="V477" s="1478">
        <f t="shared" si="19"/>
        <v>240.69509005563802</v>
      </c>
      <c r="W477" s="1478">
        <f t="shared" si="19"/>
        <v>25.874237039036608</v>
      </c>
      <c r="X477" s="1478">
        <f t="shared" si="17"/>
        <v>6.4685592597591519</v>
      </c>
      <c r="Y477" s="1478">
        <f t="shared" si="17"/>
        <v>3.881135555855491</v>
      </c>
      <c r="Z477" s="1478">
        <f t="shared" si="17"/>
        <v>623.69848382597741</v>
      </c>
      <c r="AA477" s="2">
        <f t="shared" si="21"/>
        <v>100</v>
      </c>
      <c r="AC477" s="878">
        <f t="shared" si="16"/>
        <v>0.97028388896387274</v>
      </c>
      <c r="AE477" s="2">
        <f>+Help_FC!$G477*Help_FC!Y477</f>
        <v>253.04659498207883</v>
      </c>
      <c r="AF477" s="2">
        <f>+Help_FC!$G477*Help_FC!Z477</f>
        <v>116.52329749103941</v>
      </c>
      <c r="AG477" s="2">
        <f>+Help_FC!$G477*Help_FC!AA477</f>
        <v>0</v>
      </c>
      <c r="AH477" s="2">
        <f>+Help_FC!$G477*Help_FC!AB477</f>
        <v>179.64157706093189</v>
      </c>
      <c r="AI477" s="2">
        <f>+Help_FC!$G477*Help_FC!AC477</f>
        <v>62.58064516129032</v>
      </c>
      <c r="AJ477" s="2">
        <f>+Help_FC!$G477*Help_FC!AD477</f>
        <v>27.551426666666668</v>
      </c>
      <c r="AK477" s="2">
        <f>+Help_FC!$G477*Help_FC!AE477</f>
        <v>12.903225806451612</v>
      </c>
      <c r="AL477" s="2">
        <f>+Help_FC!$G477*Help_FC!AF477</f>
        <v>4.301075268817204</v>
      </c>
      <c r="AM477" s="2">
        <f>+Help_FC!$G477*Help_FC!AG477</f>
        <v>2.3297491039426523</v>
      </c>
      <c r="AN477" s="2">
        <f>+Help_FC!$G477*Help_FC!AH477</f>
        <v>30.000000000000007</v>
      </c>
      <c r="AO477" s="2">
        <f>+Help_FC!$G477*Help_FC!AI477</f>
        <v>123.99999999999999</v>
      </c>
      <c r="AP477" s="2">
        <f>+Help_FC!$G477*Help_FC!AJ477</f>
        <v>13.705242654979896</v>
      </c>
      <c r="AQ477" s="2">
        <f>+Help_FC!$G477*Help_FC!AK477</f>
        <v>267.02508960573476</v>
      </c>
      <c r="AR477" s="1478">
        <f>+Help_FC!$G477*Help_FC!AL477</f>
        <v>28.387096774193548</v>
      </c>
      <c r="AS477" s="1478">
        <f>+Help_FC!$G477*Help_FC!AM477</f>
        <v>0</v>
      </c>
      <c r="AT477" s="2">
        <f>+Help_FC!$G477*Help_FC!AN477</f>
        <v>38.172043010752688</v>
      </c>
      <c r="AV477" s="5">
        <v>1</v>
      </c>
    </row>
    <row r="478" spans="1:48" x14ac:dyDescent="0.2">
      <c r="A478" s="1">
        <v>45402</v>
      </c>
      <c r="B478" s="2">
        <f>+Help_FC!$G478*Help_FC!I478</f>
        <v>611.7921146953405</v>
      </c>
      <c r="C478" s="2">
        <f>+Help_FC!$G478*Help_FC!J478</f>
        <v>369.56989247311827</v>
      </c>
      <c r="D478" s="2">
        <f>+Help_FC!$G478*Help_FC!K478</f>
        <v>103.26164874551971</v>
      </c>
      <c r="E478" s="2">
        <f>+Help_FC!$G478*Help_FC!L478</f>
        <v>76.379928315412187</v>
      </c>
      <c r="F478" s="2">
        <f>+Help_FC!$G478*Help_FC!M478</f>
        <v>266.6387391154409</v>
      </c>
      <c r="G478" s="2">
        <f>+Help_FC!$G478*Help_FC!N478</f>
        <v>335.91397849462362</v>
      </c>
      <c r="H478" s="1478">
        <f>24*Help_FC!R478/Help_FC!$Q478</f>
        <v>247.97402737736007</v>
      </c>
      <c r="I478" s="1478">
        <f>24*Help_FC!S478/Help_FC!$Q478</f>
        <v>248.06666666666666</v>
      </c>
      <c r="J478" s="1478">
        <f>24*Help_FC!T478/Help_FC!$Q478</f>
        <v>26.666666666666668</v>
      </c>
      <c r="K478" s="1478">
        <f>24*Help_FC!U478/Help_FC!$Q478</f>
        <v>6.666666666666667</v>
      </c>
      <c r="L478" s="1478">
        <f>24*Help_FC!V478/Help_FC!$Q478</f>
        <v>4</v>
      </c>
      <c r="M478" s="1478">
        <f>24*Help_FC!W478/Help_FC!$Q478</f>
        <v>642.79999999999995</v>
      </c>
      <c r="N478" s="2">
        <f>100*Help_FC!H478</f>
        <v>100</v>
      </c>
      <c r="O478" s="2">
        <f t="shared" si="20"/>
        <v>593.61203228402667</v>
      </c>
      <c r="P478" s="2">
        <f t="shared" si="20"/>
        <v>358.5877125127775</v>
      </c>
      <c r="Q478" s="2">
        <f t="shared" si="20"/>
        <v>100.19311412562428</v>
      </c>
      <c r="R478" s="2">
        <f t="shared" si="19"/>
        <v>74.110213884659956</v>
      </c>
      <c r="S478" s="2">
        <f t="shared" si="19"/>
        <v>258.71527273735347</v>
      </c>
      <c r="T478" s="2">
        <f t="shared" si="19"/>
        <v>325.93192141109012</v>
      </c>
      <c r="U478" s="1478">
        <f t="shared" si="19"/>
        <v>240.60520364573878</v>
      </c>
      <c r="V478" s="1478">
        <f t="shared" si="19"/>
        <v>240.69509005563802</v>
      </c>
      <c r="W478" s="1478">
        <f t="shared" si="19"/>
        <v>25.874237039036608</v>
      </c>
      <c r="X478" s="1478">
        <f t="shared" si="17"/>
        <v>6.4685592597591519</v>
      </c>
      <c r="Y478" s="1478">
        <f t="shared" si="17"/>
        <v>3.881135555855491</v>
      </c>
      <c r="Z478" s="1478">
        <f t="shared" si="17"/>
        <v>623.69848382597741</v>
      </c>
      <c r="AA478" s="2">
        <f t="shared" si="21"/>
        <v>100</v>
      </c>
      <c r="AC478" s="878">
        <f t="shared" si="16"/>
        <v>0.97028388896387274</v>
      </c>
      <c r="AE478" s="2">
        <f>+Help_FC!$G478*Help_FC!Y478</f>
        <v>253.04659498207883</v>
      </c>
      <c r="AF478" s="2">
        <f>+Help_FC!$G478*Help_FC!Z478</f>
        <v>116.52329749103941</v>
      </c>
      <c r="AG478" s="2">
        <f>+Help_FC!$G478*Help_FC!AA478</f>
        <v>0</v>
      </c>
      <c r="AH478" s="2">
        <f>+Help_FC!$G478*Help_FC!AB478</f>
        <v>179.64157706093189</v>
      </c>
      <c r="AI478" s="2">
        <f>+Help_FC!$G478*Help_FC!AC478</f>
        <v>62.58064516129032</v>
      </c>
      <c r="AJ478" s="2">
        <f>+Help_FC!$G478*Help_FC!AD478</f>
        <v>27.551426666666668</v>
      </c>
      <c r="AK478" s="2">
        <f>+Help_FC!$G478*Help_FC!AE478</f>
        <v>12.903225806451612</v>
      </c>
      <c r="AL478" s="2">
        <f>+Help_FC!$G478*Help_FC!AF478</f>
        <v>4.301075268817204</v>
      </c>
      <c r="AM478" s="2">
        <f>+Help_FC!$G478*Help_FC!AG478</f>
        <v>2.3297491039426523</v>
      </c>
      <c r="AN478" s="2">
        <f>+Help_FC!$G478*Help_FC!AH478</f>
        <v>30.000000000000007</v>
      </c>
      <c r="AO478" s="2">
        <f>+Help_FC!$G478*Help_FC!AI478</f>
        <v>123.99999999999999</v>
      </c>
      <c r="AP478" s="2">
        <f>+Help_FC!$G478*Help_FC!AJ478</f>
        <v>13.705242654979896</v>
      </c>
      <c r="AQ478" s="2">
        <f>+Help_FC!$G478*Help_FC!AK478</f>
        <v>267.02508960573476</v>
      </c>
      <c r="AR478" s="1478">
        <f>+Help_FC!$G478*Help_FC!AL478</f>
        <v>28.387096774193548</v>
      </c>
      <c r="AS478" s="1478">
        <f>+Help_FC!$G478*Help_FC!AM478</f>
        <v>0</v>
      </c>
      <c r="AT478" s="2">
        <f>+Help_FC!$G478*Help_FC!AN478</f>
        <v>38.172043010752688</v>
      </c>
      <c r="AV478" s="5">
        <v>1</v>
      </c>
    </row>
    <row r="479" spans="1:48" x14ac:dyDescent="0.2">
      <c r="A479" s="1">
        <v>45403</v>
      </c>
      <c r="B479" s="2">
        <f>+Help_FC!$G479*Help_FC!I479</f>
        <v>611.7921146953405</v>
      </c>
      <c r="C479" s="2">
        <f>+Help_FC!$G479*Help_FC!J479</f>
        <v>369.56989247311827</v>
      </c>
      <c r="D479" s="2">
        <f>+Help_FC!$G479*Help_FC!K479</f>
        <v>103.26164874551971</v>
      </c>
      <c r="E479" s="2">
        <f>+Help_FC!$G479*Help_FC!L479</f>
        <v>76.379928315412187</v>
      </c>
      <c r="F479" s="2">
        <f>+Help_FC!$G479*Help_FC!M479</f>
        <v>266.6387391154409</v>
      </c>
      <c r="G479" s="2">
        <f>+Help_FC!$G479*Help_FC!N479</f>
        <v>335.91397849462362</v>
      </c>
      <c r="H479" s="1478">
        <f>24*Help_FC!R479/Help_FC!$Q479</f>
        <v>247.97402737736007</v>
      </c>
      <c r="I479" s="1478">
        <f>24*Help_FC!S479/Help_FC!$Q479</f>
        <v>248.06666666666666</v>
      </c>
      <c r="J479" s="1478">
        <f>24*Help_FC!T479/Help_FC!$Q479</f>
        <v>26.666666666666668</v>
      </c>
      <c r="K479" s="1478">
        <f>24*Help_FC!U479/Help_FC!$Q479</f>
        <v>6.666666666666667</v>
      </c>
      <c r="L479" s="1478">
        <f>24*Help_FC!V479/Help_FC!$Q479</f>
        <v>4</v>
      </c>
      <c r="M479" s="1478">
        <f>24*Help_FC!W479/Help_FC!$Q479</f>
        <v>642.79999999999995</v>
      </c>
      <c r="N479" s="2">
        <f>100*Help_FC!H479</f>
        <v>100</v>
      </c>
      <c r="O479" s="2">
        <f t="shared" si="20"/>
        <v>593.61203228402667</v>
      </c>
      <c r="P479" s="2">
        <f t="shared" si="20"/>
        <v>358.5877125127775</v>
      </c>
      <c r="Q479" s="2">
        <f t="shared" si="20"/>
        <v>100.19311412562428</v>
      </c>
      <c r="R479" s="2">
        <f t="shared" si="19"/>
        <v>74.110213884659956</v>
      </c>
      <c r="S479" s="2">
        <f t="shared" si="19"/>
        <v>258.71527273735347</v>
      </c>
      <c r="T479" s="2">
        <f t="shared" si="19"/>
        <v>325.93192141109012</v>
      </c>
      <c r="U479" s="1478">
        <f t="shared" si="19"/>
        <v>240.60520364573878</v>
      </c>
      <c r="V479" s="1478">
        <f t="shared" si="19"/>
        <v>240.69509005563802</v>
      </c>
      <c r="W479" s="1478">
        <f t="shared" si="19"/>
        <v>25.874237039036608</v>
      </c>
      <c r="X479" s="1478">
        <f t="shared" si="17"/>
        <v>6.4685592597591519</v>
      </c>
      <c r="Y479" s="1478">
        <f t="shared" si="17"/>
        <v>3.881135555855491</v>
      </c>
      <c r="Z479" s="1478">
        <f t="shared" si="17"/>
        <v>623.69848382597741</v>
      </c>
      <c r="AA479" s="2">
        <f t="shared" si="21"/>
        <v>100</v>
      </c>
      <c r="AC479" s="878">
        <f t="shared" si="16"/>
        <v>0.97028388896387274</v>
      </c>
      <c r="AE479" s="2">
        <f>+Help_FC!$G479*Help_FC!Y479</f>
        <v>253.04659498207883</v>
      </c>
      <c r="AF479" s="2">
        <f>+Help_FC!$G479*Help_FC!Z479</f>
        <v>116.52329749103941</v>
      </c>
      <c r="AG479" s="2">
        <f>+Help_FC!$G479*Help_FC!AA479</f>
        <v>0</v>
      </c>
      <c r="AH479" s="2">
        <f>+Help_FC!$G479*Help_FC!AB479</f>
        <v>179.64157706093189</v>
      </c>
      <c r="AI479" s="2">
        <f>+Help_FC!$G479*Help_FC!AC479</f>
        <v>62.58064516129032</v>
      </c>
      <c r="AJ479" s="2">
        <f>+Help_FC!$G479*Help_FC!AD479</f>
        <v>27.551426666666668</v>
      </c>
      <c r="AK479" s="2">
        <f>+Help_FC!$G479*Help_FC!AE479</f>
        <v>12.903225806451612</v>
      </c>
      <c r="AL479" s="2">
        <f>+Help_FC!$G479*Help_FC!AF479</f>
        <v>4.301075268817204</v>
      </c>
      <c r="AM479" s="2">
        <f>+Help_FC!$G479*Help_FC!AG479</f>
        <v>2.3297491039426523</v>
      </c>
      <c r="AN479" s="2">
        <f>+Help_FC!$G479*Help_FC!AH479</f>
        <v>30.000000000000007</v>
      </c>
      <c r="AO479" s="2">
        <f>+Help_FC!$G479*Help_FC!AI479</f>
        <v>123.99999999999999</v>
      </c>
      <c r="AP479" s="2">
        <f>+Help_FC!$G479*Help_FC!AJ479</f>
        <v>13.705242654979896</v>
      </c>
      <c r="AQ479" s="2">
        <f>+Help_FC!$G479*Help_FC!AK479</f>
        <v>267.02508960573476</v>
      </c>
      <c r="AR479" s="1478">
        <f>+Help_FC!$G479*Help_FC!AL479</f>
        <v>28.387096774193548</v>
      </c>
      <c r="AS479" s="1478">
        <f>+Help_FC!$G479*Help_FC!AM479</f>
        <v>0</v>
      </c>
      <c r="AT479" s="2">
        <f>+Help_FC!$G479*Help_FC!AN479</f>
        <v>38.172043010752688</v>
      </c>
      <c r="AV479" s="5">
        <v>1</v>
      </c>
    </row>
    <row r="480" spans="1:48" x14ac:dyDescent="0.2">
      <c r="A480" s="1">
        <v>45404</v>
      </c>
      <c r="B480" s="2">
        <f>+Help_FC!$G480*Help_FC!I480</f>
        <v>611.7921146953405</v>
      </c>
      <c r="C480" s="2">
        <f>+Help_FC!$G480*Help_FC!J480</f>
        <v>369.56989247311827</v>
      </c>
      <c r="D480" s="2">
        <f>+Help_FC!$G480*Help_FC!K480</f>
        <v>103.26164874551971</v>
      </c>
      <c r="E480" s="2">
        <f>+Help_FC!$G480*Help_FC!L480</f>
        <v>76.379928315412187</v>
      </c>
      <c r="F480" s="2">
        <f>+Help_FC!$G480*Help_FC!M480</f>
        <v>266.6387391154409</v>
      </c>
      <c r="G480" s="2">
        <f>+Help_FC!$G480*Help_FC!N480</f>
        <v>335.91397849462362</v>
      </c>
      <c r="H480" s="1478">
        <f>24*Help_FC!R480/Help_FC!$Q480</f>
        <v>247.97402737736007</v>
      </c>
      <c r="I480" s="1478">
        <f>24*Help_FC!S480/Help_FC!$Q480</f>
        <v>248.06666666666666</v>
      </c>
      <c r="J480" s="1478">
        <f>24*Help_FC!T480/Help_FC!$Q480</f>
        <v>26.666666666666668</v>
      </c>
      <c r="K480" s="1478">
        <f>24*Help_FC!U480/Help_FC!$Q480</f>
        <v>6.666666666666667</v>
      </c>
      <c r="L480" s="1478">
        <f>24*Help_FC!V480/Help_FC!$Q480</f>
        <v>4</v>
      </c>
      <c r="M480" s="1478">
        <f>24*Help_FC!W480/Help_FC!$Q480</f>
        <v>642.79999999999995</v>
      </c>
      <c r="N480" s="2">
        <f>100*Help_FC!H480</f>
        <v>100</v>
      </c>
      <c r="O480" s="2">
        <f t="shared" si="20"/>
        <v>593.61203228402667</v>
      </c>
      <c r="P480" s="2">
        <f t="shared" si="20"/>
        <v>358.5877125127775</v>
      </c>
      <c r="Q480" s="2">
        <f t="shared" si="20"/>
        <v>100.19311412562428</v>
      </c>
      <c r="R480" s="2">
        <f t="shared" si="19"/>
        <v>74.110213884659956</v>
      </c>
      <c r="S480" s="2">
        <f t="shared" si="19"/>
        <v>258.71527273735347</v>
      </c>
      <c r="T480" s="2">
        <f t="shared" si="19"/>
        <v>325.93192141109012</v>
      </c>
      <c r="U480" s="1478">
        <f t="shared" si="19"/>
        <v>240.60520364573878</v>
      </c>
      <c r="V480" s="1478">
        <f t="shared" si="19"/>
        <v>240.69509005563802</v>
      </c>
      <c r="W480" s="1478">
        <f t="shared" si="19"/>
        <v>25.874237039036608</v>
      </c>
      <c r="X480" s="1478">
        <f t="shared" si="17"/>
        <v>6.4685592597591519</v>
      </c>
      <c r="Y480" s="1478">
        <f t="shared" si="17"/>
        <v>3.881135555855491</v>
      </c>
      <c r="Z480" s="1478">
        <f t="shared" si="17"/>
        <v>623.69848382597741</v>
      </c>
      <c r="AA480" s="2">
        <f t="shared" si="21"/>
        <v>100</v>
      </c>
      <c r="AC480" s="878">
        <f t="shared" si="16"/>
        <v>0.97028388896387274</v>
      </c>
      <c r="AE480" s="2">
        <f>+Help_FC!$G480*Help_FC!Y480</f>
        <v>253.04659498207883</v>
      </c>
      <c r="AF480" s="2">
        <f>+Help_FC!$G480*Help_FC!Z480</f>
        <v>116.52329749103941</v>
      </c>
      <c r="AG480" s="2">
        <f>+Help_FC!$G480*Help_FC!AA480</f>
        <v>0</v>
      </c>
      <c r="AH480" s="2">
        <f>+Help_FC!$G480*Help_FC!AB480</f>
        <v>179.64157706093189</v>
      </c>
      <c r="AI480" s="2">
        <f>+Help_FC!$G480*Help_FC!AC480</f>
        <v>62.58064516129032</v>
      </c>
      <c r="AJ480" s="2">
        <f>+Help_FC!$G480*Help_FC!AD480</f>
        <v>27.551426666666668</v>
      </c>
      <c r="AK480" s="2">
        <f>+Help_FC!$G480*Help_FC!AE480</f>
        <v>12.903225806451612</v>
      </c>
      <c r="AL480" s="2">
        <f>+Help_FC!$G480*Help_FC!AF480</f>
        <v>4.301075268817204</v>
      </c>
      <c r="AM480" s="2">
        <f>+Help_FC!$G480*Help_FC!AG480</f>
        <v>2.3297491039426523</v>
      </c>
      <c r="AN480" s="2">
        <f>+Help_FC!$G480*Help_FC!AH480</f>
        <v>30.000000000000007</v>
      </c>
      <c r="AO480" s="2">
        <f>+Help_FC!$G480*Help_FC!AI480</f>
        <v>123.99999999999999</v>
      </c>
      <c r="AP480" s="2">
        <f>+Help_FC!$G480*Help_FC!AJ480</f>
        <v>13.705242654979896</v>
      </c>
      <c r="AQ480" s="2">
        <f>+Help_FC!$G480*Help_FC!AK480</f>
        <v>267.02508960573476</v>
      </c>
      <c r="AR480" s="1478">
        <f>+Help_FC!$G480*Help_FC!AL480</f>
        <v>28.387096774193548</v>
      </c>
      <c r="AS480" s="1478">
        <f>+Help_FC!$G480*Help_FC!AM480</f>
        <v>0</v>
      </c>
      <c r="AT480" s="2">
        <f>+Help_FC!$G480*Help_FC!AN480</f>
        <v>38.172043010752688</v>
      </c>
      <c r="AV480" s="5">
        <v>1</v>
      </c>
    </row>
    <row r="481" spans="1:48" x14ac:dyDescent="0.2">
      <c r="A481" s="1">
        <v>45405</v>
      </c>
      <c r="B481" s="2">
        <f>+Help_FC!$G481*Help_FC!I481</f>
        <v>305.89605734767025</v>
      </c>
      <c r="C481" s="2">
        <f>+Help_FC!$G481*Help_FC!J481</f>
        <v>184.78494623655914</v>
      </c>
      <c r="D481" s="2">
        <f>+Help_FC!$G481*Help_FC!K481</f>
        <v>51.630824372759854</v>
      </c>
      <c r="E481" s="2">
        <f>+Help_FC!$G481*Help_FC!L481</f>
        <v>38.189964157706093</v>
      </c>
      <c r="F481" s="2">
        <f>+Help_FC!$G481*Help_FC!M481</f>
        <v>133.31936955772045</v>
      </c>
      <c r="G481" s="2">
        <f>+Help_FC!$G481*Help_FC!N481</f>
        <v>167.95698924731181</v>
      </c>
      <c r="H481" s="1478">
        <f>24*Help_FC!R481/Help_FC!$Q481</f>
        <v>247.97402737736007</v>
      </c>
      <c r="I481" s="1478">
        <f>24*Help_FC!S481/Help_FC!$Q481</f>
        <v>248.06666666666666</v>
      </c>
      <c r="J481" s="1478">
        <f>24*Help_FC!T481/Help_FC!$Q481</f>
        <v>26.666666666666668</v>
      </c>
      <c r="K481" s="1478">
        <f>24*Help_FC!U481/Help_FC!$Q481</f>
        <v>6.666666666666667</v>
      </c>
      <c r="L481" s="1478">
        <f>24*Help_FC!V481/Help_FC!$Q481</f>
        <v>4</v>
      </c>
      <c r="M481" s="1478">
        <f>24*Help_FC!W481/Help_FC!$Q481</f>
        <v>642.79999999999995</v>
      </c>
      <c r="N481" s="2">
        <f>100*Help_FC!H481</f>
        <v>50</v>
      </c>
      <c r="O481" s="2">
        <f t="shared" si="20"/>
        <v>296.80601614201333</v>
      </c>
      <c r="P481" s="2">
        <f t="shared" si="20"/>
        <v>179.29385625638875</v>
      </c>
      <c r="Q481" s="2">
        <f t="shared" si="20"/>
        <v>50.096557062812138</v>
      </c>
      <c r="R481" s="2">
        <f t="shared" si="19"/>
        <v>37.055106942329978</v>
      </c>
      <c r="S481" s="2">
        <f t="shared" si="19"/>
        <v>129.35763636867674</v>
      </c>
      <c r="T481" s="2">
        <f t="shared" si="19"/>
        <v>162.96596070554506</v>
      </c>
      <c r="U481" s="1478">
        <f t="shared" si="19"/>
        <v>240.60520364573878</v>
      </c>
      <c r="V481" s="1478">
        <f t="shared" si="19"/>
        <v>240.69509005563802</v>
      </c>
      <c r="W481" s="1478">
        <f t="shared" si="19"/>
        <v>25.874237039036608</v>
      </c>
      <c r="X481" s="1478">
        <f t="shared" si="17"/>
        <v>6.4685592597591519</v>
      </c>
      <c r="Y481" s="1478">
        <f t="shared" si="17"/>
        <v>3.881135555855491</v>
      </c>
      <c r="Z481" s="1478">
        <f t="shared" si="17"/>
        <v>623.69848382597741</v>
      </c>
      <c r="AA481" s="2">
        <f t="shared" si="21"/>
        <v>50</v>
      </c>
      <c r="AC481" s="878">
        <f t="shared" si="16"/>
        <v>0.97028388896387274</v>
      </c>
      <c r="AE481" s="2">
        <f>+Help_FC!$G481*Help_FC!Y481</f>
        <v>126.52329749103941</v>
      </c>
      <c r="AF481" s="2">
        <f>+Help_FC!$G481*Help_FC!Z481</f>
        <v>58.261648745519707</v>
      </c>
      <c r="AG481" s="2">
        <f>+Help_FC!$G481*Help_FC!AA481</f>
        <v>0</v>
      </c>
      <c r="AH481" s="2">
        <f>+Help_FC!$G481*Help_FC!AB481</f>
        <v>89.820788530465947</v>
      </c>
      <c r="AI481" s="2">
        <f>+Help_FC!$G481*Help_FC!AC481</f>
        <v>31.29032258064516</v>
      </c>
      <c r="AJ481" s="2">
        <f>+Help_FC!$G481*Help_FC!AD481</f>
        <v>13.775713333333334</v>
      </c>
      <c r="AK481" s="2">
        <f>+Help_FC!$G481*Help_FC!AE481</f>
        <v>6.4516129032258061</v>
      </c>
      <c r="AL481" s="2">
        <f>+Help_FC!$G481*Help_FC!AF481</f>
        <v>2.150537634408602</v>
      </c>
      <c r="AM481" s="2">
        <f>+Help_FC!$G481*Help_FC!AG481</f>
        <v>1.1648745519713262</v>
      </c>
      <c r="AN481" s="2">
        <f>+Help_FC!$G481*Help_FC!AH481</f>
        <v>15.000000000000004</v>
      </c>
      <c r="AO481" s="2">
        <f>+Help_FC!$G481*Help_FC!AI481</f>
        <v>61.999999999999993</v>
      </c>
      <c r="AP481" s="2">
        <f>+Help_FC!$G481*Help_FC!AJ481</f>
        <v>6.8526213274899481</v>
      </c>
      <c r="AQ481" s="2">
        <f>+Help_FC!$G481*Help_FC!AK481</f>
        <v>133.51254480286738</v>
      </c>
      <c r="AR481" s="1478">
        <f>+Help_FC!$G481*Help_FC!AL481</f>
        <v>14.193548387096774</v>
      </c>
      <c r="AS481" s="1478">
        <f>+Help_FC!$G481*Help_FC!AM481</f>
        <v>0</v>
      </c>
      <c r="AT481" s="2">
        <f>+Help_FC!$G481*Help_FC!AN481</f>
        <v>19.086021505376344</v>
      </c>
      <c r="AV481" s="5">
        <v>1</v>
      </c>
    </row>
    <row r="482" spans="1:48" x14ac:dyDescent="0.2">
      <c r="A482" s="1">
        <v>45406</v>
      </c>
      <c r="B482" s="2">
        <f>+Help_FC!$G482*Help_FC!I482</f>
        <v>611.7921146953405</v>
      </c>
      <c r="C482" s="2">
        <f>+Help_FC!$G482*Help_FC!J482</f>
        <v>369.56989247311827</v>
      </c>
      <c r="D482" s="2">
        <f>+Help_FC!$G482*Help_FC!K482</f>
        <v>103.26164874551971</v>
      </c>
      <c r="E482" s="2">
        <f>+Help_FC!$G482*Help_FC!L482</f>
        <v>76.379928315412187</v>
      </c>
      <c r="F482" s="2">
        <f>+Help_FC!$G482*Help_FC!M482</f>
        <v>266.6387391154409</v>
      </c>
      <c r="G482" s="2">
        <f>+Help_FC!$G482*Help_FC!N482</f>
        <v>335.91397849462362</v>
      </c>
      <c r="H482" s="1478">
        <f>24*Help_FC!R482/Help_FC!$Q482</f>
        <v>247.97402737736007</v>
      </c>
      <c r="I482" s="1478">
        <f>24*Help_FC!S482/Help_FC!$Q482</f>
        <v>248.06666666666666</v>
      </c>
      <c r="J482" s="1478">
        <f>24*Help_FC!T482/Help_FC!$Q482</f>
        <v>26.666666666666668</v>
      </c>
      <c r="K482" s="1478">
        <f>24*Help_FC!U482/Help_FC!$Q482</f>
        <v>6.666666666666667</v>
      </c>
      <c r="L482" s="1478">
        <f>24*Help_FC!V482/Help_FC!$Q482</f>
        <v>4</v>
      </c>
      <c r="M482" s="1478">
        <f>24*Help_FC!W482/Help_FC!$Q482</f>
        <v>642.79999999999995</v>
      </c>
      <c r="N482" s="2">
        <f>100*Help_FC!H482</f>
        <v>100</v>
      </c>
      <c r="O482" s="2">
        <f t="shared" si="20"/>
        <v>593.61203228402667</v>
      </c>
      <c r="P482" s="2">
        <f t="shared" si="20"/>
        <v>358.5877125127775</v>
      </c>
      <c r="Q482" s="2">
        <f t="shared" si="20"/>
        <v>100.19311412562428</v>
      </c>
      <c r="R482" s="2">
        <f t="shared" si="19"/>
        <v>74.110213884659956</v>
      </c>
      <c r="S482" s="2">
        <f t="shared" si="19"/>
        <v>258.71527273735347</v>
      </c>
      <c r="T482" s="2">
        <f t="shared" si="19"/>
        <v>325.93192141109012</v>
      </c>
      <c r="U482" s="1478">
        <f t="shared" si="19"/>
        <v>240.60520364573878</v>
      </c>
      <c r="V482" s="1478">
        <f t="shared" si="19"/>
        <v>240.69509005563802</v>
      </c>
      <c r="W482" s="1478">
        <f t="shared" si="19"/>
        <v>25.874237039036608</v>
      </c>
      <c r="X482" s="1478">
        <f t="shared" si="17"/>
        <v>6.4685592597591519</v>
      </c>
      <c r="Y482" s="1478">
        <f t="shared" si="17"/>
        <v>3.881135555855491</v>
      </c>
      <c r="Z482" s="1478">
        <f t="shared" si="17"/>
        <v>623.69848382597741</v>
      </c>
      <c r="AA482" s="2">
        <f t="shared" si="21"/>
        <v>100</v>
      </c>
      <c r="AC482" s="878">
        <f t="shared" si="16"/>
        <v>0.97028388896387274</v>
      </c>
      <c r="AE482" s="2">
        <f>+Help_FC!$G482*Help_FC!Y482</f>
        <v>253.04659498207883</v>
      </c>
      <c r="AF482" s="2">
        <f>+Help_FC!$G482*Help_FC!Z482</f>
        <v>116.52329749103941</v>
      </c>
      <c r="AG482" s="2">
        <f>+Help_FC!$G482*Help_FC!AA482</f>
        <v>0</v>
      </c>
      <c r="AH482" s="2">
        <f>+Help_FC!$G482*Help_FC!AB482</f>
        <v>179.64157706093189</v>
      </c>
      <c r="AI482" s="2">
        <f>+Help_FC!$G482*Help_FC!AC482</f>
        <v>62.58064516129032</v>
      </c>
      <c r="AJ482" s="2">
        <f>+Help_FC!$G482*Help_FC!AD482</f>
        <v>27.551426666666668</v>
      </c>
      <c r="AK482" s="2">
        <f>+Help_FC!$G482*Help_FC!AE482</f>
        <v>12.903225806451612</v>
      </c>
      <c r="AL482" s="2">
        <f>+Help_FC!$G482*Help_FC!AF482</f>
        <v>4.301075268817204</v>
      </c>
      <c r="AM482" s="2">
        <f>+Help_FC!$G482*Help_FC!AG482</f>
        <v>2.3297491039426523</v>
      </c>
      <c r="AN482" s="2">
        <f>+Help_FC!$G482*Help_FC!AH482</f>
        <v>30.000000000000007</v>
      </c>
      <c r="AO482" s="2">
        <f>+Help_FC!$G482*Help_FC!AI482</f>
        <v>123.99999999999999</v>
      </c>
      <c r="AP482" s="2">
        <f>+Help_FC!$G482*Help_FC!AJ482</f>
        <v>13.705242654979896</v>
      </c>
      <c r="AQ482" s="2">
        <f>+Help_FC!$G482*Help_FC!AK482</f>
        <v>267.02508960573476</v>
      </c>
      <c r="AR482" s="1478">
        <f>+Help_FC!$G482*Help_FC!AL482</f>
        <v>28.387096774193548</v>
      </c>
      <c r="AS482" s="1478">
        <f>+Help_FC!$G482*Help_FC!AM482</f>
        <v>0</v>
      </c>
      <c r="AT482" s="2">
        <f>+Help_FC!$G482*Help_FC!AN482</f>
        <v>38.172043010752688</v>
      </c>
      <c r="AV482" s="5">
        <v>1</v>
      </c>
    </row>
    <row r="483" spans="1:48" x14ac:dyDescent="0.2">
      <c r="A483" s="1">
        <v>45407</v>
      </c>
      <c r="B483" s="2">
        <f>+Help_FC!$G483*Help_FC!I483</f>
        <v>611.7921146953405</v>
      </c>
      <c r="C483" s="2">
        <f>+Help_FC!$G483*Help_FC!J483</f>
        <v>369.56989247311827</v>
      </c>
      <c r="D483" s="2">
        <f>+Help_FC!$G483*Help_FC!K483</f>
        <v>103.26164874551971</v>
      </c>
      <c r="E483" s="2">
        <f>+Help_FC!$G483*Help_FC!L483</f>
        <v>76.379928315412187</v>
      </c>
      <c r="F483" s="2">
        <f>+Help_FC!$G483*Help_FC!M483</f>
        <v>266.6387391154409</v>
      </c>
      <c r="G483" s="2">
        <f>+Help_FC!$G483*Help_FC!N483</f>
        <v>335.91397849462362</v>
      </c>
      <c r="H483" s="1478">
        <f>24*Help_FC!R483/Help_FC!$Q483</f>
        <v>247.97402737736007</v>
      </c>
      <c r="I483" s="1478">
        <f>24*Help_FC!S483/Help_FC!$Q483</f>
        <v>248.06666666666666</v>
      </c>
      <c r="J483" s="1478">
        <f>24*Help_FC!T483/Help_FC!$Q483</f>
        <v>26.666666666666668</v>
      </c>
      <c r="K483" s="1478">
        <f>24*Help_FC!U483/Help_FC!$Q483</f>
        <v>6.666666666666667</v>
      </c>
      <c r="L483" s="1478">
        <f>24*Help_FC!V483/Help_FC!$Q483</f>
        <v>4</v>
      </c>
      <c r="M483" s="1478">
        <f>24*Help_FC!W483/Help_FC!$Q483</f>
        <v>642.79999999999995</v>
      </c>
      <c r="N483" s="2">
        <f>100*Help_FC!H483</f>
        <v>100</v>
      </c>
      <c r="O483" s="2">
        <f t="shared" si="20"/>
        <v>593.61203228402667</v>
      </c>
      <c r="P483" s="2">
        <f t="shared" si="20"/>
        <v>358.5877125127775</v>
      </c>
      <c r="Q483" s="2">
        <f t="shared" si="20"/>
        <v>100.19311412562428</v>
      </c>
      <c r="R483" s="2">
        <f t="shared" si="19"/>
        <v>74.110213884659956</v>
      </c>
      <c r="S483" s="2">
        <f t="shared" si="19"/>
        <v>258.71527273735347</v>
      </c>
      <c r="T483" s="2">
        <f t="shared" si="19"/>
        <v>325.93192141109012</v>
      </c>
      <c r="U483" s="1478">
        <f t="shared" si="19"/>
        <v>240.60520364573878</v>
      </c>
      <c r="V483" s="1478">
        <f t="shared" si="19"/>
        <v>240.69509005563802</v>
      </c>
      <c r="W483" s="1478">
        <f t="shared" si="19"/>
        <v>25.874237039036608</v>
      </c>
      <c r="X483" s="1478">
        <f t="shared" si="17"/>
        <v>6.4685592597591519</v>
      </c>
      <c r="Y483" s="1478">
        <f t="shared" si="17"/>
        <v>3.881135555855491</v>
      </c>
      <c r="Z483" s="1478">
        <f t="shared" si="17"/>
        <v>623.69848382597741</v>
      </c>
      <c r="AA483" s="2">
        <f t="shared" si="21"/>
        <v>100</v>
      </c>
      <c r="AC483" s="878">
        <f t="shared" si="16"/>
        <v>0.97028388896387274</v>
      </c>
      <c r="AE483" s="2">
        <f>+Help_FC!$G483*Help_FC!Y483</f>
        <v>253.04659498207883</v>
      </c>
      <c r="AF483" s="2">
        <f>+Help_FC!$G483*Help_FC!Z483</f>
        <v>116.52329749103941</v>
      </c>
      <c r="AG483" s="2">
        <f>+Help_FC!$G483*Help_FC!AA483</f>
        <v>0</v>
      </c>
      <c r="AH483" s="2">
        <f>+Help_FC!$G483*Help_FC!AB483</f>
        <v>179.64157706093189</v>
      </c>
      <c r="AI483" s="2">
        <f>+Help_FC!$G483*Help_FC!AC483</f>
        <v>62.58064516129032</v>
      </c>
      <c r="AJ483" s="2">
        <f>+Help_FC!$G483*Help_FC!AD483</f>
        <v>27.551426666666668</v>
      </c>
      <c r="AK483" s="2">
        <f>+Help_FC!$G483*Help_FC!AE483</f>
        <v>12.903225806451612</v>
      </c>
      <c r="AL483" s="2">
        <f>+Help_FC!$G483*Help_FC!AF483</f>
        <v>4.301075268817204</v>
      </c>
      <c r="AM483" s="2">
        <f>+Help_FC!$G483*Help_FC!AG483</f>
        <v>2.3297491039426523</v>
      </c>
      <c r="AN483" s="2">
        <f>+Help_FC!$G483*Help_FC!AH483</f>
        <v>30.000000000000007</v>
      </c>
      <c r="AO483" s="2">
        <f>+Help_FC!$G483*Help_FC!AI483</f>
        <v>123.99999999999999</v>
      </c>
      <c r="AP483" s="2">
        <f>+Help_FC!$G483*Help_FC!AJ483</f>
        <v>13.705242654979896</v>
      </c>
      <c r="AQ483" s="2">
        <f>+Help_FC!$G483*Help_FC!AK483</f>
        <v>267.02508960573476</v>
      </c>
      <c r="AR483" s="1478">
        <f>+Help_FC!$G483*Help_FC!AL483</f>
        <v>28.387096774193548</v>
      </c>
      <c r="AS483" s="1478">
        <f>+Help_FC!$G483*Help_FC!AM483</f>
        <v>0</v>
      </c>
      <c r="AT483" s="2">
        <f>+Help_FC!$G483*Help_FC!AN483</f>
        <v>38.172043010752688</v>
      </c>
      <c r="AV483" s="5">
        <v>1</v>
      </c>
    </row>
    <row r="484" spans="1:48" x14ac:dyDescent="0.2">
      <c r="A484" s="1">
        <v>45408</v>
      </c>
      <c r="B484" s="2">
        <f>+Help_FC!$G484*Help_FC!I484</f>
        <v>611.7921146953405</v>
      </c>
      <c r="C484" s="2">
        <f>+Help_FC!$G484*Help_FC!J484</f>
        <v>369.56989247311827</v>
      </c>
      <c r="D484" s="2">
        <f>+Help_FC!$G484*Help_FC!K484</f>
        <v>103.26164874551971</v>
      </c>
      <c r="E484" s="2">
        <f>+Help_FC!$G484*Help_FC!L484</f>
        <v>76.379928315412187</v>
      </c>
      <c r="F484" s="2">
        <f>+Help_FC!$G484*Help_FC!M484</f>
        <v>266.6387391154409</v>
      </c>
      <c r="G484" s="2">
        <f>+Help_FC!$G484*Help_FC!N484</f>
        <v>335.91397849462362</v>
      </c>
      <c r="H484" s="1478">
        <f>24*Help_FC!R484/Help_FC!$Q484</f>
        <v>247.97402737736007</v>
      </c>
      <c r="I484" s="1478">
        <f>24*Help_FC!S484/Help_FC!$Q484</f>
        <v>248.06666666666666</v>
      </c>
      <c r="J484" s="1478">
        <f>24*Help_FC!T484/Help_FC!$Q484</f>
        <v>26.666666666666668</v>
      </c>
      <c r="K484" s="1478">
        <f>24*Help_FC!U484/Help_FC!$Q484</f>
        <v>6.666666666666667</v>
      </c>
      <c r="L484" s="1478">
        <f>24*Help_FC!V484/Help_FC!$Q484</f>
        <v>4</v>
      </c>
      <c r="M484" s="1478">
        <f>24*Help_FC!W484/Help_FC!$Q484</f>
        <v>642.79999999999995</v>
      </c>
      <c r="N484" s="2">
        <f>100*Help_FC!H484</f>
        <v>100</v>
      </c>
      <c r="O484" s="2">
        <f t="shared" si="20"/>
        <v>593.61203228402667</v>
      </c>
      <c r="P484" s="2">
        <f t="shared" si="20"/>
        <v>358.5877125127775</v>
      </c>
      <c r="Q484" s="2">
        <f t="shared" si="20"/>
        <v>100.19311412562428</v>
      </c>
      <c r="R484" s="2">
        <f t="shared" si="19"/>
        <v>74.110213884659956</v>
      </c>
      <c r="S484" s="2">
        <f t="shared" si="19"/>
        <v>258.71527273735347</v>
      </c>
      <c r="T484" s="2">
        <f t="shared" si="19"/>
        <v>325.93192141109012</v>
      </c>
      <c r="U484" s="1478">
        <f t="shared" si="19"/>
        <v>240.60520364573878</v>
      </c>
      <c r="V484" s="1478">
        <f t="shared" si="19"/>
        <v>240.69509005563802</v>
      </c>
      <c r="W484" s="1478">
        <f t="shared" si="19"/>
        <v>25.874237039036608</v>
      </c>
      <c r="X484" s="1478">
        <f t="shared" si="17"/>
        <v>6.4685592597591519</v>
      </c>
      <c r="Y484" s="1478">
        <f t="shared" si="17"/>
        <v>3.881135555855491</v>
      </c>
      <c r="Z484" s="1478">
        <f t="shared" si="17"/>
        <v>623.69848382597741</v>
      </c>
      <c r="AA484" s="2">
        <f t="shared" si="21"/>
        <v>100</v>
      </c>
      <c r="AC484" s="878">
        <f t="shared" si="16"/>
        <v>0.97028388896387274</v>
      </c>
      <c r="AE484" s="2">
        <f>+Help_FC!$G484*Help_FC!Y484</f>
        <v>253.04659498207883</v>
      </c>
      <c r="AF484" s="2">
        <f>+Help_FC!$G484*Help_FC!Z484</f>
        <v>116.52329749103941</v>
      </c>
      <c r="AG484" s="2">
        <f>+Help_FC!$G484*Help_FC!AA484</f>
        <v>0</v>
      </c>
      <c r="AH484" s="2">
        <f>+Help_FC!$G484*Help_FC!AB484</f>
        <v>179.64157706093189</v>
      </c>
      <c r="AI484" s="2">
        <f>+Help_FC!$G484*Help_FC!AC484</f>
        <v>62.58064516129032</v>
      </c>
      <c r="AJ484" s="2">
        <f>+Help_FC!$G484*Help_FC!AD484</f>
        <v>27.551426666666668</v>
      </c>
      <c r="AK484" s="2">
        <f>+Help_FC!$G484*Help_FC!AE484</f>
        <v>12.903225806451612</v>
      </c>
      <c r="AL484" s="2">
        <f>+Help_FC!$G484*Help_FC!AF484</f>
        <v>4.301075268817204</v>
      </c>
      <c r="AM484" s="2">
        <f>+Help_FC!$G484*Help_FC!AG484</f>
        <v>2.3297491039426523</v>
      </c>
      <c r="AN484" s="2">
        <f>+Help_FC!$G484*Help_FC!AH484</f>
        <v>30.000000000000007</v>
      </c>
      <c r="AO484" s="2">
        <f>+Help_FC!$G484*Help_FC!AI484</f>
        <v>123.99999999999999</v>
      </c>
      <c r="AP484" s="2">
        <f>+Help_FC!$G484*Help_FC!AJ484</f>
        <v>13.705242654979896</v>
      </c>
      <c r="AQ484" s="2">
        <f>+Help_FC!$G484*Help_FC!AK484</f>
        <v>267.02508960573476</v>
      </c>
      <c r="AR484" s="1478">
        <f>+Help_FC!$G484*Help_FC!AL484</f>
        <v>28.387096774193548</v>
      </c>
      <c r="AS484" s="1478">
        <f>+Help_FC!$G484*Help_FC!AM484</f>
        <v>0</v>
      </c>
      <c r="AT484" s="2">
        <f>+Help_FC!$G484*Help_FC!AN484</f>
        <v>38.172043010752688</v>
      </c>
      <c r="AV484" s="5">
        <v>1</v>
      </c>
    </row>
    <row r="485" spans="1:48" x14ac:dyDescent="0.2">
      <c r="A485" s="1">
        <v>45409</v>
      </c>
      <c r="B485" s="2">
        <f>+Help_FC!$G485*Help_FC!I485</f>
        <v>611.7921146953405</v>
      </c>
      <c r="C485" s="2">
        <f>+Help_FC!$G485*Help_FC!J485</f>
        <v>369.56989247311827</v>
      </c>
      <c r="D485" s="2">
        <f>+Help_FC!$G485*Help_FC!K485</f>
        <v>103.26164874551971</v>
      </c>
      <c r="E485" s="2">
        <f>+Help_FC!$G485*Help_FC!L485</f>
        <v>76.379928315412187</v>
      </c>
      <c r="F485" s="2">
        <f>+Help_FC!$G485*Help_FC!M485</f>
        <v>266.6387391154409</v>
      </c>
      <c r="G485" s="2">
        <f>+Help_FC!$G485*Help_FC!N485</f>
        <v>335.91397849462362</v>
      </c>
      <c r="H485" s="1478">
        <f>24*Help_FC!R485/Help_FC!$Q485</f>
        <v>247.97402737736007</v>
      </c>
      <c r="I485" s="1478">
        <f>24*Help_FC!S485/Help_FC!$Q485</f>
        <v>248.06666666666666</v>
      </c>
      <c r="J485" s="1478">
        <f>24*Help_FC!T485/Help_FC!$Q485</f>
        <v>26.666666666666668</v>
      </c>
      <c r="K485" s="1478">
        <f>24*Help_FC!U485/Help_FC!$Q485</f>
        <v>6.666666666666667</v>
      </c>
      <c r="L485" s="1478">
        <f>24*Help_FC!V485/Help_FC!$Q485</f>
        <v>4</v>
      </c>
      <c r="M485" s="1478">
        <f>24*Help_FC!W485/Help_FC!$Q485</f>
        <v>642.79999999999995</v>
      </c>
      <c r="N485" s="2">
        <f>100*Help_FC!H485</f>
        <v>100</v>
      </c>
      <c r="O485" s="2">
        <f t="shared" si="20"/>
        <v>593.61203228402667</v>
      </c>
      <c r="P485" s="2">
        <f t="shared" si="20"/>
        <v>358.5877125127775</v>
      </c>
      <c r="Q485" s="2">
        <f t="shared" si="20"/>
        <v>100.19311412562428</v>
      </c>
      <c r="R485" s="2">
        <f t="shared" si="19"/>
        <v>74.110213884659956</v>
      </c>
      <c r="S485" s="2">
        <f t="shared" si="19"/>
        <v>258.71527273735347</v>
      </c>
      <c r="T485" s="2">
        <f t="shared" si="19"/>
        <v>325.93192141109012</v>
      </c>
      <c r="U485" s="1478">
        <f t="shared" si="19"/>
        <v>240.60520364573878</v>
      </c>
      <c r="V485" s="1478">
        <f t="shared" si="19"/>
        <v>240.69509005563802</v>
      </c>
      <c r="W485" s="1478">
        <f t="shared" si="19"/>
        <v>25.874237039036608</v>
      </c>
      <c r="X485" s="1478">
        <f t="shared" si="17"/>
        <v>6.4685592597591519</v>
      </c>
      <c r="Y485" s="1478">
        <f t="shared" si="17"/>
        <v>3.881135555855491</v>
      </c>
      <c r="Z485" s="1478">
        <f t="shared" si="17"/>
        <v>623.69848382597741</v>
      </c>
      <c r="AA485" s="2">
        <f t="shared" si="21"/>
        <v>100</v>
      </c>
      <c r="AC485" s="878">
        <f t="shared" si="16"/>
        <v>0.97028388896387274</v>
      </c>
      <c r="AE485" s="2">
        <f>+Help_FC!$G485*Help_FC!Y485</f>
        <v>253.04659498207883</v>
      </c>
      <c r="AF485" s="2">
        <f>+Help_FC!$G485*Help_FC!Z485</f>
        <v>116.52329749103941</v>
      </c>
      <c r="AG485" s="2">
        <f>+Help_FC!$G485*Help_FC!AA485</f>
        <v>0</v>
      </c>
      <c r="AH485" s="2">
        <f>+Help_FC!$G485*Help_FC!AB485</f>
        <v>179.64157706093189</v>
      </c>
      <c r="AI485" s="2">
        <f>+Help_FC!$G485*Help_FC!AC485</f>
        <v>62.58064516129032</v>
      </c>
      <c r="AJ485" s="2">
        <f>+Help_FC!$G485*Help_FC!AD485</f>
        <v>27.551426666666668</v>
      </c>
      <c r="AK485" s="2">
        <f>+Help_FC!$G485*Help_FC!AE485</f>
        <v>12.903225806451612</v>
      </c>
      <c r="AL485" s="2">
        <f>+Help_FC!$G485*Help_FC!AF485</f>
        <v>4.301075268817204</v>
      </c>
      <c r="AM485" s="2">
        <f>+Help_FC!$G485*Help_FC!AG485</f>
        <v>2.3297491039426523</v>
      </c>
      <c r="AN485" s="2">
        <f>+Help_FC!$G485*Help_FC!AH485</f>
        <v>30.000000000000007</v>
      </c>
      <c r="AO485" s="2">
        <f>+Help_FC!$G485*Help_FC!AI485</f>
        <v>123.99999999999999</v>
      </c>
      <c r="AP485" s="2">
        <f>+Help_FC!$G485*Help_FC!AJ485</f>
        <v>13.705242654979896</v>
      </c>
      <c r="AQ485" s="2">
        <f>+Help_FC!$G485*Help_FC!AK485</f>
        <v>267.02508960573476</v>
      </c>
      <c r="AR485" s="1478">
        <f>+Help_FC!$G485*Help_FC!AL485</f>
        <v>28.387096774193548</v>
      </c>
      <c r="AS485" s="1478">
        <f>+Help_FC!$G485*Help_FC!AM485</f>
        <v>0</v>
      </c>
      <c r="AT485" s="2">
        <f>+Help_FC!$G485*Help_FC!AN485</f>
        <v>38.172043010752688</v>
      </c>
      <c r="AV485" s="5">
        <v>1</v>
      </c>
    </row>
    <row r="486" spans="1:48" x14ac:dyDescent="0.2">
      <c r="A486" s="1">
        <v>45410</v>
      </c>
      <c r="B486" s="2">
        <f>+Help_FC!$G486*Help_FC!I486</f>
        <v>611.7921146953405</v>
      </c>
      <c r="C486" s="2">
        <f>+Help_FC!$G486*Help_FC!J486</f>
        <v>369.56989247311827</v>
      </c>
      <c r="D486" s="2">
        <f>+Help_FC!$G486*Help_FC!K486</f>
        <v>103.26164874551971</v>
      </c>
      <c r="E486" s="2">
        <f>+Help_FC!$G486*Help_FC!L486</f>
        <v>76.379928315412187</v>
      </c>
      <c r="F486" s="2">
        <f>+Help_FC!$G486*Help_FC!M486</f>
        <v>266.6387391154409</v>
      </c>
      <c r="G486" s="2">
        <f>+Help_FC!$G486*Help_FC!N486</f>
        <v>335.91397849462362</v>
      </c>
      <c r="H486" s="1478">
        <f>24*Help_FC!R486/Help_FC!$Q486</f>
        <v>247.97402737736007</v>
      </c>
      <c r="I486" s="1478">
        <f>24*Help_FC!S486/Help_FC!$Q486</f>
        <v>248.06666666666666</v>
      </c>
      <c r="J486" s="1478">
        <f>24*Help_FC!T486/Help_FC!$Q486</f>
        <v>26.666666666666668</v>
      </c>
      <c r="K486" s="1478">
        <f>24*Help_FC!U486/Help_FC!$Q486</f>
        <v>6.666666666666667</v>
      </c>
      <c r="L486" s="1478">
        <f>24*Help_FC!V486/Help_FC!$Q486</f>
        <v>4</v>
      </c>
      <c r="M486" s="1478">
        <f>24*Help_FC!W486/Help_FC!$Q486</f>
        <v>642.79999999999995</v>
      </c>
      <c r="N486" s="2">
        <f>100*Help_FC!H486</f>
        <v>100</v>
      </c>
      <c r="O486" s="2">
        <f t="shared" si="20"/>
        <v>593.61203228402667</v>
      </c>
      <c r="P486" s="2">
        <f t="shared" si="20"/>
        <v>358.5877125127775</v>
      </c>
      <c r="Q486" s="2">
        <f t="shared" si="20"/>
        <v>100.19311412562428</v>
      </c>
      <c r="R486" s="2">
        <f t="shared" si="19"/>
        <v>74.110213884659956</v>
      </c>
      <c r="S486" s="2">
        <f t="shared" si="19"/>
        <v>258.71527273735347</v>
      </c>
      <c r="T486" s="2">
        <f t="shared" si="19"/>
        <v>325.93192141109012</v>
      </c>
      <c r="U486" s="1478">
        <f t="shared" si="19"/>
        <v>240.60520364573878</v>
      </c>
      <c r="V486" s="1478">
        <f t="shared" si="19"/>
        <v>240.69509005563802</v>
      </c>
      <c r="W486" s="1478">
        <f t="shared" si="19"/>
        <v>25.874237039036608</v>
      </c>
      <c r="X486" s="1478">
        <f t="shared" si="17"/>
        <v>6.4685592597591519</v>
      </c>
      <c r="Y486" s="1478">
        <f t="shared" si="17"/>
        <v>3.881135555855491</v>
      </c>
      <c r="Z486" s="1478">
        <f t="shared" si="17"/>
        <v>623.69848382597741</v>
      </c>
      <c r="AA486" s="2">
        <f t="shared" si="21"/>
        <v>100</v>
      </c>
      <c r="AC486" s="878">
        <f t="shared" si="16"/>
        <v>0.97028388896387274</v>
      </c>
      <c r="AE486" s="2">
        <f>+Help_FC!$G486*Help_FC!Y486</f>
        <v>253.04659498207883</v>
      </c>
      <c r="AF486" s="2">
        <f>+Help_FC!$G486*Help_FC!Z486</f>
        <v>116.52329749103941</v>
      </c>
      <c r="AG486" s="2">
        <f>+Help_FC!$G486*Help_FC!AA486</f>
        <v>0</v>
      </c>
      <c r="AH486" s="2">
        <f>+Help_FC!$G486*Help_FC!AB486</f>
        <v>179.64157706093189</v>
      </c>
      <c r="AI486" s="2">
        <f>+Help_FC!$G486*Help_FC!AC486</f>
        <v>62.58064516129032</v>
      </c>
      <c r="AJ486" s="2">
        <f>+Help_FC!$G486*Help_FC!AD486</f>
        <v>27.551426666666668</v>
      </c>
      <c r="AK486" s="2">
        <f>+Help_FC!$G486*Help_FC!AE486</f>
        <v>12.903225806451612</v>
      </c>
      <c r="AL486" s="2">
        <f>+Help_FC!$G486*Help_FC!AF486</f>
        <v>4.301075268817204</v>
      </c>
      <c r="AM486" s="2">
        <f>+Help_FC!$G486*Help_FC!AG486</f>
        <v>2.3297491039426523</v>
      </c>
      <c r="AN486" s="2">
        <f>+Help_FC!$G486*Help_FC!AH486</f>
        <v>30.000000000000007</v>
      </c>
      <c r="AO486" s="2">
        <f>+Help_FC!$G486*Help_FC!AI486</f>
        <v>123.99999999999999</v>
      </c>
      <c r="AP486" s="2">
        <f>+Help_FC!$G486*Help_FC!AJ486</f>
        <v>13.705242654979896</v>
      </c>
      <c r="AQ486" s="2">
        <f>+Help_FC!$G486*Help_FC!AK486</f>
        <v>267.02508960573476</v>
      </c>
      <c r="AR486" s="1478">
        <f>+Help_FC!$G486*Help_FC!AL486</f>
        <v>28.387096774193548</v>
      </c>
      <c r="AS486" s="1478">
        <f>+Help_FC!$G486*Help_FC!AM486</f>
        <v>0</v>
      </c>
      <c r="AT486" s="2">
        <f>+Help_FC!$G486*Help_FC!AN486</f>
        <v>38.172043010752688</v>
      </c>
      <c r="AV486" s="5">
        <v>1</v>
      </c>
    </row>
    <row r="487" spans="1:48" x14ac:dyDescent="0.2">
      <c r="A487" s="1">
        <v>45411</v>
      </c>
      <c r="B487" s="2">
        <f>+Help_FC!$G487*Help_FC!I487</f>
        <v>611.7921146953405</v>
      </c>
      <c r="C487" s="2">
        <f>+Help_FC!$G487*Help_FC!J487</f>
        <v>369.56989247311827</v>
      </c>
      <c r="D487" s="2">
        <f>+Help_FC!$G487*Help_FC!K487</f>
        <v>103.26164874551971</v>
      </c>
      <c r="E487" s="2">
        <f>+Help_FC!$G487*Help_FC!L487</f>
        <v>76.379928315412187</v>
      </c>
      <c r="F487" s="2">
        <f>+Help_FC!$G487*Help_FC!M487</f>
        <v>266.6387391154409</v>
      </c>
      <c r="G487" s="2">
        <f>+Help_FC!$G487*Help_FC!N487</f>
        <v>335.91397849462362</v>
      </c>
      <c r="H487" s="1478">
        <f>24*Help_FC!R487/Help_FC!$Q487</f>
        <v>247.97402737736007</v>
      </c>
      <c r="I487" s="1478">
        <f>24*Help_FC!S487/Help_FC!$Q487</f>
        <v>248.06666666666666</v>
      </c>
      <c r="J487" s="1478">
        <f>24*Help_FC!T487/Help_FC!$Q487</f>
        <v>26.666666666666668</v>
      </c>
      <c r="K487" s="1478">
        <f>24*Help_FC!U487/Help_FC!$Q487</f>
        <v>6.666666666666667</v>
      </c>
      <c r="L487" s="1478">
        <f>24*Help_FC!V487/Help_FC!$Q487</f>
        <v>4</v>
      </c>
      <c r="M487" s="1478">
        <f>24*Help_FC!W487/Help_FC!$Q487</f>
        <v>642.79999999999995</v>
      </c>
      <c r="N487" s="2">
        <f>100*Help_FC!H487</f>
        <v>100</v>
      </c>
      <c r="O487" s="2">
        <f t="shared" si="20"/>
        <v>593.61203228402667</v>
      </c>
      <c r="P487" s="2">
        <f t="shared" si="20"/>
        <v>358.5877125127775</v>
      </c>
      <c r="Q487" s="2">
        <f t="shared" si="20"/>
        <v>100.19311412562428</v>
      </c>
      <c r="R487" s="2">
        <f t="shared" si="19"/>
        <v>74.110213884659956</v>
      </c>
      <c r="S487" s="2">
        <f t="shared" si="19"/>
        <v>258.71527273735347</v>
      </c>
      <c r="T487" s="2">
        <f t="shared" si="19"/>
        <v>325.93192141109012</v>
      </c>
      <c r="U487" s="1478">
        <f t="shared" si="19"/>
        <v>240.60520364573878</v>
      </c>
      <c r="V487" s="1478">
        <f t="shared" si="19"/>
        <v>240.69509005563802</v>
      </c>
      <c r="W487" s="1478">
        <f t="shared" si="19"/>
        <v>25.874237039036608</v>
      </c>
      <c r="X487" s="1478">
        <f t="shared" si="17"/>
        <v>6.4685592597591519</v>
      </c>
      <c r="Y487" s="1478">
        <f t="shared" si="17"/>
        <v>3.881135555855491</v>
      </c>
      <c r="Z487" s="1478">
        <f t="shared" si="17"/>
        <v>623.69848382597741</v>
      </c>
      <c r="AA487" s="2">
        <f t="shared" si="21"/>
        <v>100</v>
      </c>
      <c r="AC487" s="878">
        <f t="shared" si="16"/>
        <v>0.97028388896387274</v>
      </c>
      <c r="AE487" s="2">
        <f>+Help_FC!$G487*Help_FC!Y487</f>
        <v>253.04659498207883</v>
      </c>
      <c r="AF487" s="2">
        <f>+Help_FC!$G487*Help_FC!Z487</f>
        <v>116.52329749103941</v>
      </c>
      <c r="AG487" s="2">
        <f>+Help_FC!$G487*Help_FC!AA487</f>
        <v>0</v>
      </c>
      <c r="AH487" s="2">
        <f>+Help_FC!$G487*Help_FC!AB487</f>
        <v>179.64157706093189</v>
      </c>
      <c r="AI487" s="2">
        <f>+Help_FC!$G487*Help_FC!AC487</f>
        <v>62.58064516129032</v>
      </c>
      <c r="AJ487" s="2">
        <f>+Help_FC!$G487*Help_FC!AD487</f>
        <v>27.551426666666668</v>
      </c>
      <c r="AK487" s="2">
        <f>+Help_FC!$G487*Help_FC!AE487</f>
        <v>12.903225806451612</v>
      </c>
      <c r="AL487" s="2">
        <f>+Help_FC!$G487*Help_FC!AF487</f>
        <v>4.301075268817204</v>
      </c>
      <c r="AM487" s="2">
        <f>+Help_FC!$G487*Help_FC!AG487</f>
        <v>2.3297491039426523</v>
      </c>
      <c r="AN487" s="2">
        <f>+Help_FC!$G487*Help_FC!AH487</f>
        <v>30.000000000000007</v>
      </c>
      <c r="AO487" s="2">
        <f>+Help_FC!$G487*Help_FC!AI487</f>
        <v>123.99999999999999</v>
      </c>
      <c r="AP487" s="2">
        <f>+Help_FC!$G487*Help_FC!AJ487</f>
        <v>13.705242654979896</v>
      </c>
      <c r="AQ487" s="2">
        <f>+Help_FC!$G487*Help_FC!AK487</f>
        <v>267.02508960573476</v>
      </c>
      <c r="AR487" s="1478">
        <f>+Help_FC!$G487*Help_FC!AL487</f>
        <v>28.387096774193548</v>
      </c>
      <c r="AS487" s="1478">
        <f>+Help_FC!$G487*Help_FC!AM487</f>
        <v>0</v>
      </c>
      <c r="AT487" s="2">
        <f>+Help_FC!$G487*Help_FC!AN487</f>
        <v>38.172043010752688</v>
      </c>
      <c r="AV487" s="5">
        <v>1</v>
      </c>
    </row>
    <row r="488" spans="1:48" x14ac:dyDescent="0.2">
      <c r="A488" s="1">
        <v>45412</v>
      </c>
      <c r="B488" s="2">
        <f>+Help_FC!$G488*Help_FC!I488</f>
        <v>611.7921146953405</v>
      </c>
      <c r="C488" s="2">
        <f>+Help_FC!$G488*Help_FC!J488</f>
        <v>369.56989247311827</v>
      </c>
      <c r="D488" s="2">
        <f>+Help_FC!$G488*Help_FC!K488</f>
        <v>103.26164874551971</v>
      </c>
      <c r="E488" s="2">
        <f>+Help_FC!$G488*Help_FC!L488</f>
        <v>76.379928315412187</v>
      </c>
      <c r="F488" s="2">
        <f>+Help_FC!$G488*Help_FC!M488</f>
        <v>266.6387391154409</v>
      </c>
      <c r="G488" s="2">
        <f>+Help_FC!$G488*Help_FC!N488</f>
        <v>335.91397849462362</v>
      </c>
      <c r="H488" s="1478">
        <f>24*Help_FC!R488/Help_FC!$Q488</f>
        <v>247.97402737736007</v>
      </c>
      <c r="I488" s="1478">
        <f>24*Help_FC!S488/Help_FC!$Q488</f>
        <v>248.06666666666666</v>
      </c>
      <c r="J488" s="1478">
        <f>24*Help_FC!T488/Help_FC!$Q488</f>
        <v>26.666666666666668</v>
      </c>
      <c r="K488" s="1478">
        <f>24*Help_FC!U488/Help_FC!$Q488</f>
        <v>6.666666666666667</v>
      </c>
      <c r="L488" s="1478">
        <f>24*Help_FC!V488/Help_FC!$Q488</f>
        <v>4</v>
      </c>
      <c r="M488" s="1478">
        <f>24*Help_FC!W488/Help_FC!$Q488</f>
        <v>642.79999999999995</v>
      </c>
      <c r="N488" s="2">
        <f>100*Help_FC!H488</f>
        <v>100</v>
      </c>
      <c r="O488" s="2">
        <f t="shared" si="20"/>
        <v>593.61203228402667</v>
      </c>
      <c r="P488" s="2">
        <f t="shared" si="20"/>
        <v>358.5877125127775</v>
      </c>
      <c r="Q488" s="2">
        <f t="shared" si="20"/>
        <v>100.19311412562428</v>
      </c>
      <c r="R488" s="2">
        <f t="shared" si="19"/>
        <v>74.110213884659956</v>
      </c>
      <c r="S488" s="2">
        <f t="shared" si="19"/>
        <v>258.71527273735347</v>
      </c>
      <c r="T488" s="2">
        <f t="shared" si="19"/>
        <v>325.93192141109012</v>
      </c>
      <c r="U488" s="1478">
        <f t="shared" si="19"/>
        <v>240.60520364573878</v>
      </c>
      <c r="V488" s="1478">
        <f t="shared" si="19"/>
        <v>240.69509005563802</v>
      </c>
      <c r="W488" s="1478">
        <f t="shared" si="19"/>
        <v>25.874237039036608</v>
      </c>
      <c r="X488" s="1478">
        <f t="shared" si="17"/>
        <v>6.4685592597591519</v>
      </c>
      <c r="Y488" s="1478">
        <f t="shared" si="17"/>
        <v>3.881135555855491</v>
      </c>
      <c r="Z488" s="1478">
        <f t="shared" si="17"/>
        <v>623.69848382597741</v>
      </c>
      <c r="AA488" s="2">
        <f t="shared" si="21"/>
        <v>100</v>
      </c>
      <c r="AC488" s="878">
        <f t="shared" si="16"/>
        <v>0.97028388896387274</v>
      </c>
      <c r="AE488" s="2">
        <f>+Help_FC!$G488*Help_FC!Y488</f>
        <v>253.04659498207883</v>
      </c>
      <c r="AF488" s="2">
        <f>+Help_FC!$G488*Help_FC!Z488</f>
        <v>116.52329749103941</v>
      </c>
      <c r="AG488" s="2">
        <f>+Help_FC!$G488*Help_FC!AA488</f>
        <v>0</v>
      </c>
      <c r="AH488" s="2">
        <f>+Help_FC!$G488*Help_FC!AB488</f>
        <v>179.64157706093189</v>
      </c>
      <c r="AI488" s="2">
        <f>+Help_FC!$G488*Help_FC!AC488</f>
        <v>62.58064516129032</v>
      </c>
      <c r="AJ488" s="2">
        <f>+Help_FC!$G488*Help_FC!AD488</f>
        <v>27.551426666666668</v>
      </c>
      <c r="AK488" s="2">
        <f>+Help_FC!$G488*Help_FC!AE488</f>
        <v>12.903225806451612</v>
      </c>
      <c r="AL488" s="2">
        <f>+Help_FC!$G488*Help_FC!AF488</f>
        <v>4.301075268817204</v>
      </c>
      <c r="AM488" s="2">
        <f>+Help_FC!$G488*Help_FC!AG488</f>
        <v>2.3297491039426523</v>
      </c>
      <c r="AN488" s="2">
        <f>+Help_FC!$G488*Help_FC!AH488</f>
        <v>30.000000000000007</v>
      </c>
      <c r="AO488" s="2">
        <f>+Help_FC!$G488*Help_FC!AI488</f>
        <v>123.99999999999999</v>
      </c>
      <c r="AP488" s="2">
        <f>+Help_FC!$G488*Help_FC!AJ488</f>
        <v>13.705242654979896</v>
      </c>
      <c r="AQ488" s="2">
        <f>+Help_FC!$G488*Help_FC!AK488</f>
        <v>267.02508960573476</v>
      </c>
      <c r="AR488" s="1478">
        <f>+Help_FC!$G488*Help_FC!AL488</f>
        <v>28.387096774193548</v>
      </c>
      <c r="AS488" s="1478">
        <f>+Help_FC!$G488*Help_FC!AM488</f>
        <v>0</v>
      </c>
      <c r="AT488" s="2">
        <f>+Help_FC!$G488*Help_FC!AN488</f>
        <v>38.172043010752688</v>
      </c>
      <c r="AV488" s="5">
        <v>1</v>
      </c>
    </row>
    <row r="489" spans="1:48" x14ac:dyDescent="0.2">
      <c r="A489" s="1">
        <v>45413</v>
      </c>
      <c r="B489" s="2">
        <f>+Help_FC!$G489*Help_FC!I489</f>
        <v>611.62629757785464</v>
      </c>
      <c r="C489" s="2">
        <f>+Help_FC!$G489*Help_FC!J489</f>
        <v>369.86159169550166</v>
      </c>
      <c r="D489" s="2">
        <f>+Help_FC!$G489*Help_FC!K489</f>
        <v>103.01038062283736</v>
      </c>
      <c r="E489" s="2">
        <f>+Help_FC!$G489*Help_FC!L489</f>
        <v>77.162629757785453</v>
      </c>
      <c r="F489" s="2">
        <f>+Help_FC!$G489*Help_FC!M489</f>
        <v>257.68105165267883</v>
      </c>
      <c r="G489" s="2">
        <f>+Help_FC!$G489*Help_FC!N489</f>
        <v>341.59169550173004</v>
      </c>
      <c r="H489" s="1478">
        <f>24*Help_FC!R489/Help_FC!$Q489</f>
        <v>240.22523847620707</v>
      </c>
      <c r="I489" s="1478">
        <f>24*Help_FC!S489/Help_FC!$Q489</f>
        <v>238.7741935483871</v>
      </c>
      <c r="J489" s="1478">
        <f>24*Help_FC!T489/Help_FC!$Q489</f>
        <v>25.806451612903224</v>
      </c>
      <c r="K489" s="1478">
        <f>24*Help_FC!U489/Help_FC!$Q489</f>
        <v>6.4516129032258061</v>
      </c>
      <c r="L489" s="1478">
        <f>24*Help_FC!V489/Help_FC!$Q489</f>
        <v>3.225806451612903</v>
      </c>
      <c r="M489" s="1478">
        <f>24*Help_FC!W489/Help_FC!$Q489</f>
        <v>684.38709677419354</v>
      </c>
      <c r="N489" s="2">
        <f>100*Help_FC!H489</f>
        <v>100</v>
      </c>
      <c r="O489" s="2">
        <f t="shared" si="20"/>
        <v>593.45114260641571</v>
      </c>
      <c r="P489" s="2">
        <f t="shared" si="20"/>
        <v>358.87074356867936</v>
      </c>
      <c r="Q489" s="2">
        <f t="shared" si="20"/>
        <v>99.949312714375395</v>
      </c>
      <c r="R489" s="2">
        <f t="shared" si="19"/>
        <v>74.869656484063526</v>
      </c>
      <c r="S489" s="2">
        <f t="shared" si="19"/>
        <v>250.02377290986178</v>
      </c>
      <c r="T489" s="2">
        <f t="shared" si="19"/>
        <v>331.44091874918166</v>
      </c>
      <c r="U489" s="1478">
        <f t="shared" si="19"/>
        <v>233.08667861596794</v>
      </c>
      <c r="V489" s="1478">
        <f t="shared" si="19"/>
        <v>231.67875310034148</v>
      </c>
      <c r="W489" s="1478">
        <f t="shared" si="19"/>
        <v>25.039584231325748</v>
      </c>
      <c r="X489" s="1478">
        <f t="shared" si="17"/>
        <v>6.2598960578314369</v>
      </c>
      <c r="Y489" s="1478">
        <f t="shared" si="17"/>
        <v>3.1299480289157184</v>
      </c>
      <c r="Z489" s="1478">
        <f t="shared" si="17"/>
        <v>664.04977381475885</v>
      </c>
      <c r="AA489" s="2">
        <f t="shared" si="21"/>
        <v>100</v>
      </c>
      <c r="AC489" s="878">
        <f t="shared" si="16"/>
        <v>0.97028388896387274</v>
      </c>
      <c r="AE489" s="2">
        <f>+Help_FC!$G489*Help_FC!Y489</f>
        <v>261.17647058823525</v>
      </c>
      <c r="AF489" s="2">
        <f>+Help_FC!$G489*Help_FC!Z489</f>
        <v>108.68512110726643</v>
      </c>
      <c r="AG489" s="2">
        <f>+Help_FC!$G489*Help_FC!AA489</f>
        <v>0</v>
      </c>
      <c r="AH489" s="2">
        <f>+Help_FC!$G489*Help_FC!AB489</f>
        <v>180.17301038062283</v>
      </c>
      <c r="AI489" s="2">
        <f>+Help_FC!$G489*Help_FC!AC489</f>
        <v>61.591695501730094</v>
      </c>
      <c r="AJ489" s="2">
        <f>+Help_FC!$G489*Help_FC!AD489</f>
        <v>37.34890542560553</v>
      </c>
      <c r="AK489" s="2">
        <f>+Help_FC!$G489*Help_FC!AE489</f>
        <v>15.916955017301037</v>
      </c>
      <c r="AL489" s="2">
        <f>+Help_FC!$G489*Help_FC!AF489</f>
        <v>7.6124567474048437</v>
      </c>
      <c r="AM489" s="2">
        <f>+Help_FC!$G489*Help_FC!AG489</f>
        <v>8.4775086505190309</v>
      </c>
      <c r="AN489" s="2">
        <f>+Help_FC!$G489*Help_FC!AH489</f>
        <v>29.927335640138409</v>
      </c>
      <c r="AO489" s="2">
        <f>+Help_FC!$G489*Help_FC!AI489</f>
        <v>123.69965397923873</v>
      </c>
      <c r="AP489" s="2">
        <f>+Help_FC!$G489*Help_FC!AJ489</f>
        <v>13.371913540881975</v>
      </c>
      <c r="AQ489" s="2">
        <f>+Help_FC!$G489*Help_FC!AK489</f>
        <v>303.5640138408304</v>
      </c>
      <c r="AR489" s="1478">
        <f>+Help_FC!$G489*Help_FC!AL489</f>
        <v>29.896193771626294</v>
      </c>
      <c r="AS489" s="1478">
        <f>+Help_FC!$G489*Help_FC!AM489</f>
        <v>0</v>
      </c>
      <c r="AT489" s="2">
        <f>+Help_FC!$G489*Help_FC!AN489</f>
        <v>37.958477508650518</v>
      </c>
      <c r="AV489" s="5">
        <v>1</v>
      </c>
    </row>
    <row r="490" spans="1:48" x14ac:dyDescent="0.2">
      <c r="A490" s="1">
        <v>45414</v>
      </c>
      <c r="B490" s="2">
        <f>+Help_FC!$G490*Help_FC!I490</f>
        <v>611.62629757785464</v>
      </c>
      <c r="C490" s="2">
        <f>+Help_FC!$G490*Help_FC!J490</f>
        <v>369.86159169550166</v>
      </c>
      <c r="D490" s="2">
        <f>+Help_FC!$G490*Help_FC!K490</f>
        <v>103.01038062283736</v>
      </c>
      <c r="E490" s="2">
        <f>+Help_FC!$G490*Help_FC!L490</f>
        <v>77.162629757785453</v>
      </c>
      <c r="F490" s="2">
        <f>+Help_FC!$G490*Help_FC!M490</f>
        <v>257.68105165267883</v>
      </c>
      <c r="G490" s="2">
        <f>+Help_FC!$G490*Help_FC!N490</f>
        <v>341.59169550173004</v>
      </c>
      <c r="H490" s="1478">
        <f>24*Help_FC!R490/Help_FC!$Q490</f>
        <v>240.22523847620707</v>
      </c>
      <c r="I490" s="1478">
        <f>24*Help_FC!S490/Help_FC!$Q490</f>
        <v>238.7741935483871</v>
      </c>
      <c r="J490" s="1478">
        <f>24*Help_FC!T490/Help_FC!$Q490</f>
        <v>25.806451612903224</v>
      </c>
      <c r="K490" s="1478">
        <f>24*Help_FC!U490/Help_FC!$Q490</f>
        <v>6.4516129032258061</v>
      </c>
      <c r="L490" s="1478">
        <f>24*Help_FC!V490/Help_FC!$Q490</f>
        <v>3.225806451612903</v>
      </c>
      <c r="M490" s="1478">
        <f>24*Help_FC!W490/Help_FC!$Q490</f>
        <v>684.38709677419354</v>
      </c>
      <c r="N490" s="2">
        <f>100*Help_FC!H490</f>
        <v>100</v>
      </c>
      <c r="O490" s="2">
        <f t="shared" si="20"/>
        <v>593.45114260641571</v>
      </c>
      <c r="P490" s="2">
        <f t="shared" si="20"/>
        <v>358.87074356867936</v>
      </c>
      <c r="Q490" s="2">
        <f t="shared" si="20"/>
        <v>99.949312714375395</v>
      </c>
      <c r="R490" s="2">
        <f t="shared" si="19"/>
        <v>74.869656484063526</v>
      </c>
      <c r="S490" s="2">
        <f t="shared" si="19"/>
        <v>250.02377290986178</v>
      </c>
      <c r="T490" s="2">
        <f t="shared" si="19"/>
        <v>331.44091874918166</v>
      </c>
      <c r="U490" s="1478">
        <f t="shared" si="19"/>
        <v>233.08667861596794</v>
      </c>
      <c r="V490" s="1478">
        <f t="shared" si="19"/>
        <v>231.67875310034148</v>
      </c>
      <c r="W490" s="1478">
        <f t="shared" si="19"/>
        <v>25.039584231325748</v>
      </c>
      <c r="X490" s="1478">
        <f t="shared" si="17"/>
        <v>6.2598960578314369</v>
      </c>
      <c r="Y490" s="1478">
        <f t="shared" si="17"/>
        <v>3.1299480289157184</v>
      </c>
      <c r="Z490" s="1478">
        <f t="shared" si="17"/>
        <v>664.04977381475885</v>
      </c>
      <c r="AA490" s="2">
        <f t="shared" si="21"/>
        <v>100</v>
      </c>
      <c r="AC490" s="878">
        <f t="shared" si="16"/>
        <v>0.97028388896387274</v>
      </c>
      <c r="AE490" s="2">
        <f>+Help_FC!$G490*Help_FC!Y490</f>
        <v>261.17647058823525</v>
      </c>
      <c r="AF490" s="2">
        <f>+Help_FC!$G490*Help_FC!Z490</f>
        <v>108.68512110726643</v>
      </c>
      <c r="AG490" s="2">
        <f>+Help_FC!$G490*Help_FC!AA490</f>
        <v>0</v>
      </c>
      <c r="AH490" s="2">
        <f>+Help_FC!$G490*Help_FC!AB490</f>
        <v>180.17301038062283</v>
      </c>
      <c r="AI490" s="2">
        <f>+Help_FC!$G490*Help_FC!AC490</f>
        <v>61.591695501730094</v>
      </c>
      <c r="AJ490" s="2">
        <f>+Help_FC!$G490*Help_FC!AD490</f>
        <v>37.34890542560553</v>
      </c>
      <c r="AK490" s="2">
        <f>+Help_FC!$G490*Help_FC!AE490</f>
        <v>15.916955017301037</v>
      </c>
      <c r="AL490" s="2">
        <f>+Help_FC!$G490*Help_FC!AF490</f>
        <v>7.6124567474048437</v>
      </c>
      <c r="AM490" s="2">
        <f>+Help_FC!$G490*Help_FC!AG490</f>
        <v>8.4775086505190309</v>
      </c>
      <c r="AN490" s="2">
        <f>+Help_FC!$G490*Help_FC!AH490</f>
        <v>29.927335640138409</v>
      </c>
      <c r="AO490" s="2">
        <f>+Help_FC!$G490*Help_FC!AI490</f>
        <v>123.69965397923873</v>
      </c>
      <c r="AP490" s="2">
        <f>+Help_FC!$G490*Help_FC!AJ490</f>
        <v>13.371913540881975</v>
      </c>
      <c r="AQ490" s="2">
        <f>+Help_FC!$G490*Help_FC!AK490</f>
        <v>303.5640138408304</v>
      </c>
      <c r="AR490" s="1478">
        <f>+Help_FC!$G490*Help_FC!AL490</f>
        <v>29.896193771626294</v>
      </c>
      <c r="AS490" s="1478">
        <f>+Help_FC!$G490*Help_FC!AM490</f>
        <v>0</v>
      </c>
      <c r="AT490" s="2">
        <f>+Help_FC!$G490*Help_FC!AN490</f>
        <v>37.958477508650518</v>
      </c>
      <c r="AV490" s="5">
        <v>1</v>
      </c>
    </row>
    <row r="491" spans="1:48" x14ac:dyDescent="0.2">
      <c r="A491" s="1">
        <v>45415</v>
      </c>
      <c r="B491" s="2">
        <f>+Help_FC!$G491*Help_FC!I491</f>
        <v>611.62629757785464</v>
      </c>
      <c r="C491" s="2">
        <f>+Help_FC!$G491*Help_FC!J491</f>
        <v>369.86159169550166</v>
      </c>
      <c r="D491" s="2">
        <f>+Help_FC!$G491*Help_FC!K491</f>
        <v>103.01038062283736</v>
      </c>
      <c r="E491" s="2">
        <f>+Help_FC!$G491*Help_FC!L491</f>
        <v>77.162629757785453</v>
      </c>
      <c r="F491" s="2">
        <f>+Help_FC!$G491*Help_FC!M491</f>
        <v>257.68105165267883</v>
      </c>
      <c r="G491" s="2">
        <f>+Help_FC!$G491*Help_FC!N491</f>
        <v>341.59169550173004</v>
      </c>
      <c r="H491" s="1478">
        <f>24*Help_FC!R491/Help_FC!$Q491</f>
        <v>240.22523847620707</v>
      </c>
      <c r="I491" s="1478">
        <f>24*Help_FC!S491/Help_FC!$Q491</f>
        <v>238.7741935483871</v>
      </c>
      <c r="J491" s="1478">
        <f>24*Help_FC!T491/Help_FC!$Q491</f>
        <v>25.806451612903224</v>
      </c>
      <c r="K491" s="1478">
        <f>24*Help_FC!U491/Help_FC!$Q491</f>
        <v>6.4516129032258061</v>
      </c>
      <c r="L491" s="1478">
        <f>24*Help_FC!V491/Help_FC!$Q491</f>
        <v>3.225806451612903</v>
      </c>
      <c r="M491" s="1478">
        <f>24*Help_FC!W491/Help_FC!$Q491</f>
        <v>684.38709677419354</v>
      </c>
      <c r="N491" s="2">
        <f>100*Help_FC!H491</f>
        <v>100</v>
      </c>
      <c r="O491" s="2">
        <f t="shared" si="20"/>
        <v>593.45114260641571</v>
      </c>
      <c r="P491" s="2">
        <f t="shared" si="20"/>
        <v>358.87074356867936</v>
      </c>
      <c r="Q491" s="2">
        <f t="shared" si="20"/>
        <v>99.949312714375395</v>
      </c>
      <c r="R491" s="2">
        <f t="shared" si="19"/>
        <v>74.869656484063526</v>
      </c>
      <c r="S491" s="2">
        <f t="shared" si="19"/>
        <v>250.02377290986178</v>
      </c>
      <c r="T491" s="2">
        <f t="shared" si="19"/>
        <v>331.44091874918166</v>
      </c>
      <c r="U491" s="1478">
        <f t="shared" si="19"/>
        <v>233.08667861596794</v>
      </c>
      <c r="V491" s="1478">
        <f t="shared" si="19"/>
        <v>231.67875310034148</v>
      </c>
      <c r="W491" s="1478">
        <f t="shared" si="19"/>
        <v>25.039584231325748</v>
      </c>
      <c r="X491" s="1478">
        <f t="shared" si="17"/>
        <v>6.2598960578314369</v>
      </c>
      <c r="Y491" s="1478">
        <f t="shared" si="17"/>
        <v>3.1299480289157184</v>
      </c>
      <c r="Z491" s="1478">
        <f t="shared" si="17"/>
        <v>664.04977381475885</v>
      </c>
      <c r="AA491" s="2">
        <f t="shared" si="21"/>
        <v>100</v>
      </c>
      <c r="AC491" s="878">
        <f t="shared" si="16"/>
        <v>0.97028388896387274</v>
      </c>
      <c r="AE491" s="2">
        <f>+Help_FC!$G491*Help_FC!Y491</f>
        <v>261.17647058823525</v>
      </c>
      <c r="AF491" s="2">
        <f>+Help_FC!$G491*Help_FC!Z491</f>
        <v>108.68512110726643</v>
      </c>
      <c r="AG491" s="2">
        <f>+Help_FC!$G491*Help_FC!AA491</f>
        <v>0</v>
      </c>
      <c r="AH491" s="2">
        <f>+Help_FC!$G491*Help_FC!AB491</f>
        <v>180.17301038062283</v>
      </c>
      <c r="AI491" s="2">
        <f>+Help_FC!$G491*Help_FC!AC491</f>
        <v>61.591695501730094</v>
      </c>
      <c r="AJ491" s="2">
        <f>+Help_FC!$G491*Help_FC!AD491</f>
        <v>37.34890542560553</v>
      </c>
      <c r="AK491" s="2">
        <f>+Help_FC!$G491*Help_FC!AE491</f>
        <v>15.916955017301037</v>
      </c>
      <c r="AL491" s="2">
        <f>+Help_FC!$G491*Help_FC!AF491</f>
        <v>7.6124567474048437</v>
      </c>
      <c r="AM491" s="2">
        <f>+Help_FC!$G491*Help_FC!AG491</f>
        <v>8.4775086505190309</v>
      </c>
      <c r="AN491" s="2">
        <f>+Help_FC!$G491*Help_FC!AH491</f>
        <v>29.927335640138409</v>
      </c>
      <c r="AO491" s="2">
        <f>+Help_FC!$G491*Help_FC!AI491</f>
        <v>123.69965397923873</v>
      </c>
      <c r="AP491" s="2">
        <f>+Help_FC!$G491*Help_FC!AJ491</f>
        <v>13.371913540881975</v>
      </c>
      <c r="AQ491" s="2">
        <f>+Help_FC!$G491*Help_FC!AK491</f>
        <v>303.5640138408304</v>
      </c>
      <c r="AR491" s="1478">
        <f>+Help_FC!$G491*Help_FC!AL491</f>
        <v>29.896193771626294</v>
      </c>
      <c r="AS491" s="1478">
        <f>+Help_FC!$G491*Help_FC!AM491</f>
        <v>0</v>
      </c>
      <c r="AT491" s="2">
        <f>+Help_FC!$G491*Help_FC!AN491</f>
        <v>37.958477508650518</v>
      </c>
      <c r="AV491" s="5">
        <v>1</v>
      </c>
    </row>
    <row r="492" spans="1:48" x14ac:dyDescent="0.2">
      <c r="A492" s="1">
        <v>45416</v>
      </c>
      <c r="B492" s="2">
        <f>+Help_FC!$G492*Help_FC!I492</f>
        <v>611.62629757785464</v>
      </c>
      <c r="C492" s="2">
        <f>+Help_FC!$G492*Help_FC!J492</f>
        <v>369.86159169550166</v>
      </c>
      <c r="D492" s="2">
        <f>+Help_FC!$G492*Help_FC!K492</f>
        <v>103.01038062283736</v>
      </c>
      <c r="E492" s="2">
        <f>+Help_FC!$G492*Help_FC!L492</f>
        <v>77.162629757785453</v>
      </c>
      <c r="F492" s="2">
        <f>+Help_FC!$G492*Help_FC!M492</f>
        <v>257.68105165267883</v>
      </c>
      <c r="G492" s="2">
        <f>+Help_FC!$G492*Help_FC!N492</f>
        <v>341.59169550173004</v>
      </c>
      <c r="H492" s="1478">
        <f>24*Help_FC!R492/Help_FC!$Q492</f>
        <v>240.22523847620707</v>
      </c>
      <c r="I492" s="1478">
        <f>24*Help_FC!S492/Help_FC!$Q492</f>
        <v>238.7741935483871</v>
      </c>
      <c r="J492" s="1478">
        <f>24*Help_FC!T492/Help_FC!$Q492</f>
        <v>25.806451612903224</v>
      </c>
      <c r="K492" s="1478">
        <f>24*Help_FC!U492/Help_FC!$Q492</f>
        <v>6.4516129032258061</v>
      </c>
      <c r="L492" s="1478">
        <f>24*Help_FC!V492/Help_FC!$Q492</f>
        <v>3.225806451612903</v>
      </c>
      <c r="M492" s="1478">
        <f>24*Help_FC!W492/Help_FC!$Q492</f>
        <v>684.38709677419354</v>
      </c>
      <c r="N492" s="2">
        <f>100*Help_FC!H492</f>
        <v>100</v>
      </c>
      <c r="O492" s="2">
        <f t="shared" si="20"/>
        <v>593.45114260641571</v>
      </c>
      <c r="P492" s="2">
        <f t="shared" si="20"/>
        <v>358.87074356867936</v>
      </c>
      <c r="Q492" s="2">
        <f t="shared" si="20"/>
        <v>99.949312714375395</v>
      </c>
      <c r="R492" s="2">
        <f t="shared" si="19"/>
        <v>74.869656484063526</v>
      </c>
      <c r="S492" s="2">
        <f t="shared" si="19"/>
        <v>250.02377290986178</v>
      </c>
      <c r="T492" s="2">
        <f t="shared" si="19"/>
        <v>331.44091874918166</v>
      </c>
      <c r="U492" s="1478">
        <f t="shared" si="19"/>
        <v>233.08667861596794</v>
      </c>
      <c r="V492" s="1478">
        <f t="shared" si="19"/>
        <v>231.67875310034148</v>
      </c>
      <c r="W492" s="1478">
        <f t="shared" si="19"/>
        <v>25.039584231325748</v>
      </c>
      <c r="X492" s="1478">
        <f t="shared" si="17"/>
        <v>6.2598960578314369</v>
      </c>
      <c r="Y492" s="1478">
        <f t="shared" si="17"/>
        <v>3.1299480289157184</v>
      </c>
      <c r="Z492" s="1478">
        <f t="shared" si="17"/>
        <v>664.04977381475885</v>
      </c>
      <c r="AA492" s="2">
        <f t="shared" si="21"/>
        <v>100</v>
      </c>
      <c r="AC492" s="878">
        <f t="shared" si="16"/>
        <v>0.97028388896387274</v>
      </c>
      <c r="AE492" s="2">
        <f>+Help_FC!$G492*Help_FC!Y492</f>
        <v>261.17647058823525</v>
      </c>
      <c r="AF492" s="2">
        <f>+Help_FC!$G492*Help_FC!Z492</f>
        <v>108.68512110726643</v>
      </c>
      <c r="AG492" s="2">
        <f>+Help_FC!$G492*Help_FC!AA492</f>
        <v>0</v>
      </c>
      <c r="AH492" s="2">
        <f>+Help_FC!$G492*Help_FC!AB492</f>
        <v>180.17301038062283</v>
      </c>
      <c r="AI492" s="2">
        <f>+Help_FC!$G492*Help_FC!AC492</f>
        <v>61.591695501730094</v>
      </c>
      <c r="AJ492" s="2">
        <f>+Help_FC!$G492*Help_FC!AD492</f>
        <v>37.34890542560553</v>
      </c>
      <c r="AK492" s="2">
        <f>+Help_FC!$G492*Help_FC!AE492</f>
        <v>15.916955017301037</v>
      </c>
      <c r="AL492" s="2">
        <f>+Help_FC!$G492*Help_FC!AF492</f>
        <v>7.6124567474048437</v>
      </c>
      <c r="AM492" s="2">
        <f>+Help_FC!$G492*Help_FC!AG492</f>
        <v>8.4775086505190309</v>
      </c>
      <c r="AN492" s="2">
        <f>+Help_FC!$G492*Help_FC!AH492</f>
        <v>29.927335640138409</v>
      </c>
      <c r="AO492" s="2">
        <f>+Help_FC!$G492*Help_FC!AI492</f>
        <v>123.69965397923873</v>
      </c>
      <c r="AP492" s="2">
        <f>+Help_FC!$G492*Help_FC!AJ492</f>
        <v>13.371913540881975</v>
      </c>
      <c r="AQ492" s="2">
        <f>+Help_FC!$G492*Help_FC!AK492</f>
        <v>303.5640138408304</v>
      </c>
      <c r="AR492" s="1478">
        <f>+Help_FC!$G492*Help_FC!AL492</f>
        <v>29.896193771626294</v>
      </c>
      <c r="AS492" s="1478">
        <f>+Help_FC!$G492*Help_FC!AM492</f>
        <v>0</v>
      </c>
      <c r="AT492" s="2">
        <f>+Help_FC!$G492*Help_FC!AN492</f>
        <v>37.958477508650518</v>
      </c>
      <c r="AV492" s="5">
        <v>1</v>
      </c>
    </row>
    <row r="493" spans="1:48" x14ac:dyDescent="0.2">
      <c r="A493" s="1">
        <v>45417</v>
      </c>
      <c r="B493" s="2">
        <f>+Help_FC!$G493*Help_FC!I493</f>
        <v>611.62629757785464</v>
      </c>
      <c r="C493" s="2">
        <f>+Help_FC!$G493*Help_FC!J493</f>
        <v>369.86159169550166</v>
      </c>
      <c r="D493" s="2">
        <f>+Help_FC!$G493*Help_FC!K493</f>
        <v>103.01038062283736</v>
      </c>
      <c r="E493" s="2">
        <f>+Help_FC!$G493*Help_FC!L493</f>
        <v>77.162629757785453</v>
      </c>
      <c r="F493" s="2">
        <f>+Help_FC!$G493*Help_FC!M493</f>
        <v>257.68105165267883</v>
      </c>
      <c r="G493" s="2">
        <f>+Help_FC!$G493*Help_FC!N493</f>
        <v>341.59169550173004</v>
      </c>
      <c r="H493" s="1478">
        <f>24*Help_FC!R493/Help_FC!$Q493</f>
        <v>240.22523847620707</v>
      </c>
      <c r="I493" s="1478">
        <f>24*Help_FC!S493/Help_FC!$Q493</f>
        <v>238.7741935483871</v>
      </c>
      <c r="J493" s="1478">
        <f>24*Help_FC!T493/Help_FC!$Q493</f>
        <v>25.806451612903224</v>
      </c>
      <c r="K493" s="1478">
        <f>24*Help_FC!U493/Help_FC!$Q493</f>
        <v>6.4516129032258061</v>
      </c>
      <c r="L493" s="1478">
        <f>24*Help_FC!V493/Help_FC!$Q493</f>
        <v>3.225806451612903</v>
      </c>
      <c r="M493" s="1478">
        <f>24*Help_FC!W493/Help_FC!$Q493</f>
        <v>684.38709677419354</v>
      </c>
      <c r="N493" s="2">
        <f>100*Help_FC!H493</f>
        <v>100</v>
      </c>
      <c r="O493" s="2">
        <f t="shared" si="20"/>
        <v>593.45114260641571</v>
      </c>
      <c r="P493" s="2">
        <f t="shared" si="20"/>
        <v>358.87074356867936</v>
      </c>
      <c r="Q493" s="2">
        <f t="shared" si="20"/>
        <v>99.949312714375395</v>
      </c>
      <c r="R493" s="2">
        <f t="shared" si="19"/>
        <v>74.869656484063526</v>
      </c>
      <c r="S493" s="2">
        <f t="shared" si="19"/>
        <v>250.02377290986178</v>
      </c>
      <c r="T493" s="2">
        <f t="shared" si="19"/>
        <v>331.44091874918166</v>
      </c>
      <c r="U493" s="1478">
        <f t="shared" si="19"/>
        <v>233.08667861596794</v>
      </c>
      <c r="V493" s="1478">
        <f t="shared" si="19"/>
        <v>231.67875310034148</v>
      </c>
      <c r="W493" s="1478">
        <f t="shared" si="19"/>
        <v>25.039584231325748</v>
      </c>
      <c r="X493" s="1478">
        <f t="shared" si="17"/>
        <v>6.2598960578314369</v>
      </c>
      <c r="Y493" s="1478">
        <f t="shared" si="17"/>
        <v>3.1299480289157184</v>
      </c>
      <c r="Z493" s="1478">
        <f t="shared" si="17"/>
        <v>664.04977381475885</v>
      </c>
      <c r="AA493" s="2">
        <f t="shared" si="21"/>
        <v>100</v>
      </c>
      <c r="AC493" s="878">
        <f t="shared" si="16"/>
        <v>0.97028388896387274</v>
      </c>
      <c r="AE493" s="2">
        <f>+Help_FC!$G493*Help_FC!Y493</f>
        <v>261.17647058823525</v>
      </c>
      <c r="AF493" s="2">
        <f>+Help_FC!$G493*Help_FC!Z493</f>
        <v>108.68512110726643</v>
      </c>
      <c r="AG493" s="2">
        <f>+Help_FC!$G493*Help_FC!AA493</f>
        <v>0</v>
      </c>
      <c r="AH493" s="2">
        <f>+Help_FC!$G493*Help_FC!AB493</f>
        <v>180.17301038062283</v>
      </c>
      <c r="AI493" s="2">
        <f>+Help_FC!$G493*Help_FC!AC493</f>
        <v>61.591695501730094</v>
      </c>
      <c r="AJ493" s="2">
        <f>+Help_FC!$G493*Help_FC!AD493</f>
        <v>37.34890542560553</v>
      </c>
      <c r="AK493" s="2">
        <f>+Help_FC!$G493*Help_FC!AE493</f>
        <v>15.916955017301037</v>
      </c>
      <c r="AL493" s="2">
        <f>+Help_FC!$G493*Help_FC!AF493</f>
        <v>7.6124567474048437</v>
      </c>
      <c r="AM493" s="2">
        <f>+Help_FC!$G493*Help_FC!AG493</f>
        <v>8.4775086505190309</v>
      </c>
      <c r="AN493" s="2">
        <f>+Help_FC!$G493*Help_FC!AH493</f>
        <v>29.927335640138409</v>
      </c>
      <c r="AO493" s="2">
        <f>+Help_FC!$G493*Help_FC!AI493</f>
        <v>123.69965397923873</v>
      </c>
      <c r="AP493" s="2">
        <f>+Help_FC!$G493*Help_FC!AJ493</f>
        <v>13.371913540881975</v>
      </c>
      <c r="AQ493" s="2">
        <f>+Help_FC!$G493*Help_FC!AK493</f>
        <v>303.5640138408304</v>
      </c>
      <c r="AR493" s="1478">
        <f>+Help_FC!$G493*Help_FC!AL493</f>
        <v>29.896193771626294</v>
      </c>
      <c r="AS493" s="1478">
        <f>+Help_FC!$G493*Help_FC!AM493</f>
        <v>0</v>
      </c>
      <c r="AT493" s="2">
        <f>+Help_FC!$G493*Help_FC!AN493</f>
        <v>37.958477508650518</v>
      </c>
      <c r="AV493" s="5">
        <v>1</v>
      </c>
    </row>
    <row r="494" spans="1:48" x14ac:dyDescent="0.2">
      <c r="A494" s="1">
        <v>45418</v>
      </c>
      <c r="B494" s="2">
        <f>+Help_FC!$G494*Help_FC!I494</f>
        <v>560.65743944636677</v>
      </c>
      <c r="C494" s="2">
        <f>+Help_FC!$G494*Help_FC!J494</f>
        <v>339.03979238754323</v>
      </c>
      <c r="D494" s="2">
        <f>+Help_FC!$G494*Help_FC!K494</f>
        <v>94.426182237600912</v>
      </c>
      <c r="E494" s="2">
        <f>+Help_FC!$G494*Help_FC!L494</f>
        <v>70.732410611303337</v>
      </c>
      <c r="F494" s="2">
        <f>+Help_FC!$G494*Help_FC!M494</f>
        <v>236.20763068162228</v>
      </c>
      <c r="G494" s="2">
        <f>+Help_FC!$G494*Help_FC!N494</f>
        <v>313.12572087658589</v>
      </c>
      <c r="H494" s="1478">
        <f>24*Help_FC!R494/Help_FC!$Q494</f>
        <v>240.22523847620707</v>
      </c>
      <c r="I494" s="1478">
        <f>24*Help_FC!S494/Help_FC!$Q494</f>
        <v>238.7741935483871</v>
      </c>
      <c r="J494" s="1478">
        <f>24*Help_FC!T494/Help_FC!$Q494</f>
        <v>25.806451612903224</v>
      </c>
      <c r="K494" s="1478">
        <f>24*Help_FC!U494/Help_FC!$Q494</f>
        <v>6.4516129032258061</v>
      </c>
      <c r="L494" s="1478">
        <f>24*Help_FC!V494/Help_FC!$Q494</f>
        <v>3.225806451612903</v>
      </c>
      <c r="M494" s="1478">
        <f>24*Help_FC!W494/Help_FC!$Q494</f>
        <v>684.38709677419354</v>
      </c>
      <c r="N494" s="2">
        <f>100*Help_FC!H494</f>
        <v>91.666666666666657</v>
      </c>
      <c r="O494" s="2">
        <f t="shared" si="20"/>
        <v>543.99688072254776</v>
      </c>
      <c r="P494" s="2">
        <f t="shared" si="20"/>
        <v>328.96484827128944</v>
      </c>
      <c r="Q494" s="2">
        <f t="shared" si="20"/>
        <v>91.620203321510772</v>
      </c>
      <c r="R494" s="2">
        <f t="shared" si="19"/>
        <v>68.630518443724895</v>
      </c>
      <c r="S494" s="2">
        <f t="shared" si="19"/>
        <v>229.18845850070664</v>
      </c>
      <c r="T494" s="2">
        <f t="shared" si="19"/>
        <v>303.82084218674987</v>
      </c>
      <c r="U494" s="1478">
        <f t="shared" si="19"/>
        <v>233.08667861596794</v>
      </c>
      <c r="V494" s="1478">
        <f t="shared" si="19"/>
        <v>231.67875310034148</v>
      </c>
      <c r="W494" s="1478">
        <f t="shared" si="19"/>
        <v>25.039584231325748</v>
      </c>
      <c r="X494" s="1478">
        <f t="shared" si="17"/>
        <v>6.2598960578314369</v>
      </c>
      <c r="Y494" s="1478">
        <f t="shared" si="17"/>
        <v>3.1299480289157184</v>
      </c>
      <c r="Z494" s="1478">
        <f t="shared" si="17"/>
        <v>664.04977381475885</v>
      </c>
      <c r="AA494" s="2">
        <f t="shared" si="21"/>
        <v>91.666666666666657</v>
      </c>
      <c r="AC494" s="878">
        <f t="shared" si="16"/>
        <v>0.97028388896387274</v>
      </c>
      <c r="AE494" s="2">
        <f>+Help_FC!$G494*Help_FC!Y494</f>
        <v>239.41176470588235</v>
      </c>
      <c r="AF494" s="2">
        <f>+Help_FC!$G494*Help_FC!Z494</f>
        <v>99.628027681660896</v>
      </c>
      <c r="AG494" s="2">
        <f>+Help_FC!$G494*Help_FC!AA494</f>
        <v>0</v>
      </c>
      <c r="AH494" s="2">
        <f>+Help_FC!$G494*Help_FC!AB494</f>
        <v>165.15859284890425</v>
      </c>
      <c r="AI494" s="2">
        <f>+Help_FC!$G494*Help_FC!AC494</f>
        <v>56.459054209919259</v>
      </c>
      <c r="AJ494" s="2">
        <f>+Help_FC!$G494*Help_FC!AD494</f>
        <v>34.236496640138405</v>
      </c>
      <c r="AK494" s="2">
        <f>+Help_FC!$G494*Help_FC!AE494</f>
        <v>14.590542099192618</v>
      </c>
      <c r="AL494" s="2">
        <f>+Help_FC!$G494*Help_FC!AF494</f>
        <v>6.9780853517877732</v>
      </c>
      <c r="AM494" s="2">
        <f>+Help_FC!$G494*Help_FC!AG494</f>
        <v>7.7710495963091111</v>
      </c>
      <c r="AN494" s="2">
        <f>+Help_FC!$G494*Help_FC!AH494</f>
        <v>27.433391003460208</v>
      </c>
      <c r="AO494" s="2">
        <f>+Help_FC!$G494*Help_FC!AI494</f>
        <v>113.39134948096884</v>
      </c>
      <c r="AP494" s="2">
        <f>+Help_FC!$G494*Help_FC!AJ494</f>
        <v>12.257587412475145</v>
      </c>
      <c r="AQ494" s="2">
        <f>+Help_FC!$G494*Help_FC!AK494</f>
        <v>278.26701268742789</v>
      </c>
      <c r="AR494" s="1478">
        <f>+Help_FC!$G494*Help_FC!AL494</f>
        <v>27.404844290657437</v>
      </c>
      <c r="AS494" s="1478">
        <f>+Help_FC!$G494*Help_FC!AM494</f>
        <v>0</v>
      </c>
      <c r="AT494" s="2">
        <f>+Help_FC!$G494*Help_FC!AN494</f>
        <v>34.795271049596309</v>
      </c>
      <c r="AV494" s="5">
        <v>1</v>
      </c>
    </row>
    <row r="495" spans="1:48" x14ac:dyDescent="0.2">
      <c r="A495" s="1">
        <v>45419</v>
      </c>
      <c r="B495" s="2">
        <f>+Help_FC!$G495*Help_FC!I495</f>
        <v>0</v>
      </c>
      <c r="C495" s="2">
        <f>+Help_FC!$G495*Help_FC!J495</f>
        <v>0</v>
      </c>
      <c r="D495" s="2">
        <f>+Help_FC!$G495*Help_FC!K495</f>
        <v>0</v>
      </c>
      <c r="E495" s="2">
        <f>+Help_FC!$G495*Help_FC!L495</f>
        <v>0</v>
      </c>
      <c r="F495" s="2">
        <f>+Help_FC!$G495*Help_FC!M495</f>
        <v>0</v>
      </c>
      <c r="G495" s="2">
        <f>+Help_FC!$G495*Help_FC!N495</f>
        <v>0</v>
      </c>
      <c r="H495" s="1478">
        <f>24*Help_FC!R495/Help_FC!$Q495</f>
        <v>240.22523847620707</v>
      </c>
      <c r="I495" s="1478">
        <f>24*Help_FC!S495/Help_FC!$Q495</f>
        <v>238.7741935483871</v>
      </c>
      <c r="J495" s="1478">
        <f>24*Help_FC!T495/Help_FC!$Q495</f>
        <v>25.806451612903224</v>
      </c>
      <c r="K495" s="1478">
        <f>24*Help_FC!U495/Help_FC!$Q495</f>
        <v>6.4516129032258061</v>
      </c>
      <c r="L495" s="1478">
        <f>24*Help_FC!V495/Help_FC!$Q495</f>
        <v>3.225806451612903</v>
      </c>
      <c r="M495" s="1478">
        <f>24*Help_FC!W495/Help_FC!$Q495</f>
        <v>684.38709677419354</v>
      </c>
      <c r="N495" s="2">
        <f>100*Help_FC!H495</f>
        <v>0</v>
      </c>
      <c r="O495" s="2">
        <f t="shared" si="20"/>
        <v>0</v>
      </c>
      <c r="P495" s="2">
        <f t="shared" si="20"/>
        <v>0</v>
      </c>
      <c r="Q495" s="2">
        <f t="shared" si="20"/>
        <v>0</v>
      </c>
      <c r="R495" s="2">
        <f t="shared" si="19"/>
        <v>0</v>
      </c>
      <c r="S495" s="2">
        <f t="shared" si="19"/>
        <v>0</v>
      </c>
      <c r="T495" s="2">
        <f t="shared" si="19"/>
        <v>0</v>
      </c>
      <c r="U495" s="1478">
        <f t="shared" si="19"/>
        <v>233.08667861596794</v>
      </c>
      <c r="V495" s="1478">
        <f t="shared" si="19"/>
        <v>231.67875310034148</v>
      </c>
      <c r="W495" s="1478">
        <f t="shared" si="19"/>
        <v>25.039584231325748</v>
      </c>
      <c r="X495" s="1478">
        <f t="shared" si="17"/>
        <v>6.2598960578314369</v>
      </c>
      <c r="Y495" s="1478">
        <f t="shared" si="17"/>
        <v>3.1299480289157184</v>
      </c>
      <c r="Z495" s="1478">
        <f t="shared" si="17"/>
        <v>664.04977381475885</v>
      </c>
      <c r="AA495" s="2">
        <f t="shared" si="21"/>
        <v>0</v>
      </c>
      <c r="AC495" s="878">
        <f t="shared" si="16"/>
        <v>0.97028388896387274</v>
      </c>
      <c r="AE495" s="2">
        <f>+Help_FC!$G495*Help_FC!Y495</f>
        <v>0</v>
      </c>
      <c r="AF495" s="2">
        <f>+Help_FC!$G495*Help_FC!Z495</f>
        <v>0</v>
      </c>
      <c r="AG495" s="2">
        <f>+Help_FC!$G495*Help_FC!AA495</f>
        <v>0</v>
      </c>
      <c r="AH495" s="2">
        <f>+Help_FC!$G495*Help_FC!AB495</f>
        <v>0</v>
      </c>
      <c r="AI495" s="2">
        <f>+Help_FC!$G495*Help_FC!AC495</f>
        <v>0</v>
      </c>
      <c r="AJ495" s="2">
        <f>+Help_FC!$G495*Help_FC!AD495</f>
        <v>0</v>
      </c>
      <c r="AK495" s="2">
        <f>+Help_FC!$G495*Help_FC!AE495</f>
        <v>0</v>
      </c>
      <c r="AL495" s="2">
        <f>+Help_FC!$G495*Help_FC!AF495</f>
        <v>0</v>
      </c>
      <c r="AM495" s="2">
        <f>+Help_FC!$G495*Help_FC!AG495</f>
        <v>0</v>
      </c>
      <c r="AN495" s="2">
        <f>+Help_FC!$G495*Help_FC!AH495</f>
        <v>0</v>
      </c>
      <c r="AO495" s="2">
        <f>+Help_FC!$G495*Help_FC!AI495</f>
        <v>0</v>
      </c>
      <c r="AP495" s="2">
        <f>+Help_FC!$G495*Help_FC!AJ495</f>
        <v>0</v>
      </c>
      <c r="AQ495" s="2">
        <f>+Help_FC!$G495*Help_FC!AK495</f>
        <v>0</v>
      </c>
      <c r="AR495" s="1478">
        <f>+Help_FC!$G495*Help_FC!AL495</f>
        <v>0</v>
      </c>
      <c r="AS495" s="1478">
        <f>+Help_FC!$G495*Help_FC!AM495</f>
        <v>0</v>
      </c>
      <c r="AT495" s="2">
        <f>+Help_FC!$G495*Help_FC!AN495</f>
        <v>0</v>
      </c>
      <c r="AV495" s="5">
        <v>1</v>
      </c>
    </row>
    <row r="496" spans="1:48" x14ac:dyDescent="0.2">
      <c r="A496" s="1">
        <v>45420</v>
      </c>
      <c r="B496" s="2">
        <f>+Help_FC!$G496*Help_FC!I496</f>
        <v>295.61937716262975</v>
      </c>
      <c r="C496" s="2">
        <f>+Help_FC!$G496*Help_FC!J496</f>
        <v>178.76643598615914</v>
      </c>
      <c r="D496" s="2">
        <f>+Help_FC!$G496*Help_FC!K496</f>
        <v>49.78835063437139</v>
      </c>
      <c r="E496" s="2">
        <f>+Help_FC!$G496*Help_FC!L496</f>
        <v>37.295271049596309</v>
      </c>
      <c r="F496" s="2">
        <f>+Help_FC!$G496*Help_FC!M496</f>
        <v>124.5458416321281</v>
      </c>
      <c r="G496" s="2">
        <f>+Help_FC!$G496*Help_FC!N496</f>
        <v>165.1026528258362</v>
      </c>
      <c r="H496" s="1478">
        <f>24*Help_FC!R496/Help_FC!$Q496</f>
        <v>240.22523847620707</v>
      </c>
      <c r="I496" s="1478">
        <f>24*Help_FC!S496/Help_FC!$Q496</f>
        <v>238.7741935483871</v>
      </c>
      <c r="J496" s="1478">
        <f>24*Help_FC!T496/Help_FC!$Q496</f>
        <v>25.806451612903224</v>
      </c>
      <c r="K496" s="1478">
        <f>24*Help_FC!U496/Help_FC!$Q496</f>
        <v>6.4516129032258061</v>
      </c>
      <c r="L496" s="1478">
        <f>24*Help_FC!V496/Help_FC!$Q496</f>
        <v>3.225806451612903</v>
      </c>
      <c r="M496" s="1478">
        <f>24*Help_FC!W496/Help_FC!$Q496</f>
        <v>684.38709677419354</v>
      </c>
      <c r="N496" s="2">
        <f>100*Help_FC!H496</f>
        <v>48.333333333333336</v>
      </c>
      <c r="O496" s="2">
        <f t="shared" si="20"/>
        <v>286.83471892643428</v>
      </c>
      <c r="P496" s="2">
        <f t="shared" si="20"/>
        <v>173.45419272486168</v>
      </c>
      <c r="Q496" s="2">
        <f t="shared" si="20"/>
        <v>48.30883447861477</v>
      </c>
      <c r="R496" s="2">
        <f t="shared" si="19"/>
        <v>36.18700063396404</v>
      </c>
      <c r="S496" s="2">
        <f t="shared" si="19"/>
        <v>120.84482357309986</v>
      </c>
      <c r="T496" s="2">
        <f t="shared" si="19"/>
        <v>160.19644406210449</v>
      </c>
      <c r="U496" s="1478">
        <f t="shared" si="19"/>
        <v>233.08667861596794</v>
      </c>
      <c r="V496" s="1478">
        <f t="shared" si="19"/>
        <v>231.67875310034148</v>
      </c>
      <c r="W496" s="1478">
        <f t="shared" si="19"/>
        <v>25.039584231325748</v>
      </c>
      <c r="X496" s="1478">
        <f t="shared" si="17"/>
        <v>6.2598960578314369</v>
      </c>
      <c r="Y496" s="1478">
        <f t="shared" si="17"/>
        <v>3.1299480289157184</v>
      </c>
      <c r="Z496" s="1478">
        <f t="shared" si="17"/>
        <v>664.04977381475885</v>
      </c>
      <c r="AA496" s="2">
        <f t="shared" si="21"/>
        <v>48.333333333333336</v>
      </c>
      <c r="AC496" s="878">
        <f t="shared" si="16"/>
        <v>0.97028388896387274</v>
      </c>
      <c r="AE496" s="2">
        <f>+Help_FC!$G496*Help_FC!Y496</f>
        <v>126.23529411764704</v>
      </c>
      <c r="AF496" s="2">
        <f>+Help_FC!$G496*Help_FC!Z496</f>
        <v>52.531141868512108</v>
      </c>
      <c r="AG496" s="2">
        <f>+Help_FC!$G496*Help_FC!AA496</f>
        <v>0</v>
      </c>
      <c r="AH496" s="2">
        <f>+Help_FC!$G496*Help_FC!AB496</f>
        <v>87.083621683967692</v>
      </c>
      <c r="AI496" s="2">
        <f>+Help_FC!$G496*Help_FC!AC496</f>
        <v>29.769319492502881</v>
      </c>
      <c r="AJ496" s="2">
        <f>+Help_FC!$G496*Help_FC!AD496</f>
        <v>18.05197095570934</v>
      </c>
      <c r="AK496" s="2">
        <f>+Help_FC!$G496*Help_FC!AE496</f>
        <v>7.6931949250288341</v>
      </c>
      <c r="AL496" s="2">
        <f>+Help_FC!$G496*Help_FC!AF496</f>
        <v>3.6793540945790078</v>
      </c>
      <c r="AM496" s="2">
        <f>+Help_FC!$G496*Help_FC!AG496</f>
        <v>4.097462514417531</v>
      </c>
      <c r="AN496" s="2">
        <f>+Help_FC!$G496*Help_FC!AH496</f>
        <v>14.464878892733564</v>
      </c>
      <c r="AO496" s="2">
        <f>+Help_FC!$G496*Help_FC!AI496</f>
        <v>59.788166089965387</v>
      </c>
      <c r="AP496" s="2">
        <f>+Help_FC!$G496*Help_FC!AJ496</f>
        <v>6.4630915447596209</v>
      </c>
      <c r="AQ496" s="2">
        <f>+Help_FC!$G496*Help_FC!AK496</f>
        <v>146.7226066897347</v>
      </c>
      <c r="AR496" s="1478">
        <f>+Help_FC!$G496*Help_FC!AL496</f>
        <v>14.449826989619377</v>
      </c>
      <c r="AS496" s="1478">
        <f>+Help_FC!$G496*Help_FC!AM496</f>
        <v>0</v>
      </c>
      <c r="AT496" s="2">
        <f>+Help_FC!$G496*Help_FC!AN496</f>
        <v>18.346597462514417</v>
      </c>
      <c r="AV496" s="5">
        <v>1</v>
      </c>
    </row>
    <row r="497" spans="1:48" x14ac:dyDescent="0.2">
      <c r="A497" s="1">
        <v>45421</v>
      </c>
      <c r="B497" s="2">
        <f>+Help_FC!$G497*Help_FC!I497</f>
        <v>611.62629757785464</v>
      </c>
      <c r="C497" s="2">
        <f>+Help_FC!$G497*Help_FC!J497</f>
        <v>369.86159169550166</v>
      </c>
      <c r="D497" s="2">
        <f>+Help_FC!$G497*Help_FC!K497</f>
        <v>103.01038062283736</v>
      </c>
      <c r="E497" s="2">
        <f>+Help_FC!$G497*Help_FC!L497</f>
        <v>77.162629757785453</v>
      </c>
      <c r="F497" s="2">
        <f>+Help_FC!$G497*Help_FC!M497</f>
        <v>257.68105165267883</v>
      </c>
      <c r="G497" s="2">
        <f>+Help_FC!$G497*Help_FC!N497</f>
        <v>341.59169550173004</v>
      </c>
      <c r="H497" s="1478">
        <f>24*Help_FC!R497/Help_FC!$Q497</f>
        <v>240.22523847620707</v>
      </c>
      <c r="I497" s="1478">
        <f>24*Help_FC!S497/Help_FC!$Q497</f>
        <v>238.7741935483871</v>
      </c>
      <c r="J497" s="1478">
        <f>24*Help_FC!T497/Help_FC!$Q497</f>
        <v>25.806451612903224</v>
      </c>
      <c r="K497" s="1478">
        <f>24*Help_FC!U497/Help_FC!$Q497</f>
        <v>6.4516129032258061</v>
      </c>
      <c r="L497" s="1478">
        <f>24*Help_FC!V497/Help_FC!$Q497</f>
        <v>3.225806451612903</v>
      </c>
      <c r="M497" s="1478">
        <f>24*Help_FC!W497/Help_FC!$Q497</f>
        <v>684.38709677419354</v>
      </c>
      <c r="N497" s="2">
        <f>100*Help_FC!H497</f>
        <v>100</v>
      </c>
      <c r="O497" s="2">
        <f t="shared" si="20"/>
        <v>593.45114260641571</v>
      </c>
      <c r="P497" s="2">
        <f t="shared" si="20"/>
        <v>358.87074356867936</v>
      </c>
      <c r="Q497" s="2">
        <f t="shared" si="20"/>
        <v>99.949312714375395</v>
      </c>
      <c r="R497" s="2">
        <f t="shared" si="19"/>
        <v>74.869656484063526</v>
      </c>
      <c r="S497" s="2">
        <f t="shared" si="19"/>
        <v>250.02377290986178</v>
      </c>
      <c r="T497" s="2">
        <f t="shared" si="19"/>
        <v>331.44091874918166</v>
      </c>
      <c r="U497" s="1478">
        <f t="shared" si="19"/>
        <v>233.08667861596794</v>
      </c>
      <c r="V497" s="1478">
        <f t="shared" si="19"/>
        <v>231.67875310034148</v>
      </c>
      <c r="W497" s="1478">
        <f t="shared" si="19"/>
        <v>25.039584231325748</v>
      </c>
      <c r="X497" s="1478">
        <f t="shared" si="17"/>
        <v>6.2598960578314369</v>
      </c>
      <c r="Y497" s="1478">
        <f t="shared" si="17"/>
        <v>3.1299480289157184</v>
      </c>
      <c r="Z497" s="1478">
        <f t="shared" si="17"/>
        <v>664.04977381475885</v>
      </c>
      <c r="AA497" s="2">
        <f t="shared" si="21"/>
        <v>100</v>
      </c>
      <c r="AC497" s="878">
        <f t="shared" ref="AC497:AC560" si="22">215665/222270</f>
        <v>0.97028388896387274</v>
      </c>
      <c r="AE497" s="2">
        <f>+Help_FC!$G497*Help_FC!Y497</f>
        <v>261.17647058823525</v>
      </c>
      <c r="AF497" s="2">
        <f>+Help_FC!$G497*Help_FC!Z497</f>
        <v>108.68512110726643</v>
      </c>
      <c r="AG497" s="2">
        <f>+Help_FC!$G497*Help_FC!AA497</f>
        <v>0</v>
      </c>
      <c r="AH497" s="2">
        <f>+Help_FC!$G497*Help_FC!AB497</f>
        <v>180.17301038062283</v>
      </c>
      <c r="AI497" s="2">
        <f>+Help_FC!$G497*Help_FC!AC497</f>
        <v>61.591695501730094</v>
      </c>
      <c r="AJ497" s="2">
        <f>+Help_FC!$G497*Help_FC!AD497</f>
        <v>37.34890542560553</v>
      </c>
      <c r="AK497" s="2">
        <f>+Help_FC!$G497*Help_FC!AE497</f>
        <v>15.916955017301037</v>
      </c>
      <c r="AL497" s="2">
        <f>+Help_FC!$G497*Help_FC!AF497</f>
        <v>7.6124567474048437</v>
      </c>
      <c r="AM497" s="2">
        <f>+Help_FC!$G497*Help_FC!AG497</f>
        <v>8.4775086505190309</v>
      </c>
      <c r="AN497" s="2">
        <f>+Help_FC!$G497*Help_FC!AH497</f>
        <v>29.927335640138409</v>
      </c>
      <c r="AO497" s="2">
        <f>+Help_FC!$G497*Help_FC!AI497</f>
        <v>123.69965397923873</v>
      </c>
      <c r="AP497" s="2">
        <f>+Help_FC!$G497*Help_FC!AJ497</f>
        <v>13.371913540881975</v>
      </c>
      <c r="AQ497" s="2">
        <f>+Help_FC!$G497*Help_FC!AK497</f>
        <v>303.5640138408304</v>
      </c>
      <c r="AR497" s="1478">
        <f>+Help_FC!$G497*Help_FC!AL497</f>
        <v>29.896193771626294</v>
      </c>
      <c r="AS497" s="1478">
        <f>+Help_FC!$G497*Help_FC!AM497</f>
        <v>0</v>
      </c>
      <c r="AT497" s="2">
        <f>+Help_FC!$G497*Help_FC!AN497</f>
        <v>37.958477508650518</v>
      </c>
      <c r="AV497" s="5">
        <v>1</v>
      </c>
    </row>
    <row r="498" spans="1:48" x14ac:dyDescent="0.2">
      <c r="A498" s="1">
        <v>45422</v>
      </c>
      <c r="B498" s="2">
        <f>+Help_FC!$G498*Help_FC!I498</f>
        <v>611.62629757785464</v>
      </c>
      <c r="C498" s="2">
        <f>+Help_FC!$G498*Help_FC!J498</f>
        <v>369.86159169550166</v>
      </c>
      <c r="D498" s="2">
        <f>+Help_FC!$G498*Help_FC!K498</f>
        <v>103.01038062283736</v>
      </c>
      <c r="E498" s="2">
        <f>+Help_FC!$G498*Help_FC!L498</f>
        <v>77.162629757785453</v>
      </c>
      <c r="F498" s="2">
        <f>+Help_FC!$G498*Help_FC!M498</f>
        <v>257.68105165267883</v>
      </c>
      <c r="G498" s="2">
        <f>+Help_FC!$G498*Help_FC!N498</f>
        <v>341.59169550173004</v>
      </c>
      <c r="H498" s="1478">
        <f>24*Help_FC!R498/Help_FC!$Q498</f>
        <v>240.22523847620707</v>
      </c>
      <c r="I498" s="1478">
        <f>24*Help_FC!S498/Help_FC!$Q498</f>
        <v>238.7741935483871</v>
      </c>
      <c r="J498" s="1478">
        <f>24*Help_FC!T498/Help_FC!$Q498</f>
        <v>25.806451612903224</v>
      </c>
      <c r="K498" s="1478">
        <f>24*Help_FC!U498/Help_FC!$Q498</f>
        <v>6.4516129032258061</v>
      </c>
      <c r="L498" s="1478">
        <f>24*Help_FC!V498/Help_FC!$Q498</f>
        <v>3.225806451612903</v>
      </c>
      <c r="M498" s="1478">
        <f>24*Help_FC!W498/Help_FC!$Q498</f>
        <v>684.38709677419354</v>
      </c>
      <c r="N498" s="2">
        <f>100*Help_FC!H498</f>
        <v>100</v>
      </c>
      <c r="O498" s="2">
        <f t="shared" si="20"/>
        <v>593.45114260641571</v>
      </c>
      <c r="P498" s="2">
        <f t="shared" si="20"/>
        <v>358.87074356867936</v>
      </c>
      <c r="Q498" s="2">
        <f t="shared" si="20"/>
        <v>99.949312714375395</v>
      </c>
      <c r="R498" s="2">
        <f t="shared" si="19"/>
        <v>74.869656484063526</v>
      </c>
      <c r="S498" s="2">
        <f t="shared" si="19"/>
        <v>250.02377290986178</v>
      </c>
      <c r="T498" s="2">
        <f t="shared" si="19"/>
        <v>331.44091874918166</v>
      </c>
      <c r="U498" s="1478">
        <f t="shared" si="19"/>
        <v>233.08667861596794</v>
      </c>
      <c r="V498" s="1478">
        <f t="shared" si="19"/>
        <v>231.67875310034148</v>
      </c>
      <c r="W498" s="1478">
        <f t="shared" si="19"/>
        <v>25.039584231325748</v>
      </c>
      <c r="X498" s="1478">
        <f t="shared" si="19"/>
        <v>6.2598960578314369</v>
      </c>
      <c r="Y498" s="1478">
        <f t="shared" si="19"/>
        <v>3.1299480289157184</v>
      </c>
      <c r="Z498" s="1478">
        <f t="shared" si="19"/>
        <v>664.04977381475885</v>
      </c>
      <c r="AA498" s="2">
        <f t="shared" si="21"/>
        <v>100</v>
      </c>
      <c r="AC498" s="878">
        <f t="shared" si="22"/>
        <v>0.97028388896387274</v>
      </c>
      <c r="AE498" s="2">
        <f>+Help_FC!$G498*Help_FC!Y498</f>
        <v>261.17647058823525</v>
      </c>
      <c r="AF498" s="2">
        <f>+Help_FC!$G498*Help_FC!Z498</f>
        <v>108.68512110726643</v>
      </c>
      <c r="AG498" s="2">
        <f>+Help_FC!$G498*Help_FC!AA498</f>
        <v>0</v>
      </c>
      <c r="AH498" s="2">
        <f>+Help_FC!$G498*Help_FC!AB498</f>
        <v>180.17301038062283</v>
      </c>
      <c r="AI498" s="2">
        <f>+Help_FC!$G498*Help_FC!AC498</f>
        <v>61.591695501730094</v>
      </c>
      <c r="AJ498" s="2">
        <f>+Help_FC!$G498*Help_FC!AD498</f>
        <v>37.34890542560553</v>
      </c>
      <c r="AK498" s="2">
        <f>+Help_FC!$G498*Help_FC!AE498</f>
        <v>15.916955017301037</v>
      </c>
      <c r="AL498" s="2">
        <f>+Help_FC!$G498*Help_FC!AF498</f>
        <v>7.6124567474048437</v>
      </c>
      <c r="AM498" s="2">
        <f>+Help_FC!$G498*Help_FC!AG498</f>
        <v>8.4775086505190309</v>
      </c>
      <c r="AN498" s="2">
        <f>+Help_FC!$G498*Help_FC!AH498</f>
        <v>29.927335640138409</v>
      </c>
      <c r="AO498" s="2">
        <f>+Help_FC!$G498*Help_FC!AI498</f>
        <v>123.69965397923873</v>
      </c>
      <c r="AP498" s="2">
        <f>+Help_FC!$G498*Help_FC!AJ498</f>
        <v>13.371913540881975</v>
      </c>
      <c r="AQ498" s="2">
        <f>+Help_FC!$G498*Help_FC!AK498</f>
        <v>303.5640138408304</v>
      </c>
      <c r="AR498" s="1478">
        <f>+Help_FC!$G498*Help_FC!AL498</f>
        <v>29.896193771626294</v>
      </c>
      <c r="AS498" s="1478">
        <f>+Help_FC!$G498*Help_FC!AM498</f>
        <v>0</v>
      </c>
      <c r="AT498" s="2">
        <f>+Help_FC!$G498*Help_FC!AN498</f>
        <v>37.958477508650518</v>
      </c>
      <c r="AV498" s="5">
        <v>1</v>
      </c>
    </row>
    <row r="499" spans="1:48" x14ac:dyDescent="0.2">
      <c r="A499" s="1">
        <v>45423</v>
      </c>
      <c r="B499" s="2">
        <f>+Help_FC!$G499*Help_FC!I499</f>
        <v>611.62629757785464</v>
      </c>
      <c r="C499" s="2">
        <f>+Help_FC!$G499*Help_FC!J499</f>
        <v>369.86159169550166</v>
      </c>
      <c r="D499" s="2">
        <f>+Help_FC!$G499*Help_FC!K499</f>
        <v>103.01038062283736</v>
      </c>
      <c r="E499" s="2">
        <f>+Help_FC!$G499*Help_FC!L499</f>
        <v>77.162629757785453</v>
      </c>
      <c r="F499" s="2">
        <f>+Help_FC!$G499*Help_FC!M499</f>
        <v>257.68105165267883</v>
      </c>
      <c r="G499" s="2">
        <f>+Help_FC!$G499*Help_FC!N499</f>
        <v>341.59169550173004</v>
      </c>
      <c r="H499" s="1478">
        <f>24*Help_FC!R499/Help_FC!$Q499</f>
        <v>240.22523847620707</v>
      </c>
      <c r="I499" s="1478">
        <f>24*Help_FC!S499/Help_FC!$Q499</f>
        <v>238.7741935483871</v>
      </c>
      <c r="J499" s="1478">
        <f>24*Help_FC!T499/Help_FC!$Q499</f>
        <v>25.806451612903224</v>
      </c>
      <c r="K499" s="1478">
        <f>24*Help_FC!U499/Help_FC!$Q499</f>
        <v>6.4516129032258061</v>
      </c>
      <c r="L499" s="1478">
        <f>24*Help_FC!V499/Help_FC!$Q499</f>
        <v>3.225806451612903</v>
      </c>
      <c r="M499" s="1478">
        <f>24*Help_FC!W499/Help_FC!$Q499</f>
        <v>684.38709677419354</v>
      </c>
      <c r="N499" s="2">
        <f>100*Help_FC!H499</f>
        <v>100</v>
      </c>
      <c r="O499" s="2">
        <f t="shared" si="20"/>
        <v>593.45114260641571</v>
      </c>
      <c r="P499" s="2">
        <f t="shared" si="20"/>
        <v>358.87074356867936</v>
      </c>
      <c r="Q499" s="2">
        <f t="shared" si="20"/>
        <v>99.949312714375395</v>
      </c>
      <c r="R499" s="2">
        <f t="shared" si="19"/>
        <v>74.869656484063526</v>
      </c>
      <c r="S499" s="2">
        <f t="shared" si="19"/>
        <v>250.02377290986178</v>
      </c>
      <c r="T499" s="2">
        <f t="shared" si="19"/>
        <v>331.44091874918166</v>
      </c>
      <c r="U499" s="1478">
        <f t="shared" si="19"/>
        <v>233.08667861596794</v>
      </c>
      <c r="V499" s="1478">
        <f t="shared" si="19"/>
        <v>231.67875310034148</v>
      </c>
      <c r="W499" s="1478">
        <f t="shared" si="19"/>
        <v>25.039584231325748</v>
      </c>
      <c r="X499" s="1478">
        <f t="shared" si="19"/>
        <v>6.2598960578314369</v>
      </c>
      <c r="Y499" s="1478">
        <f t="shared" si="19"/>
        <v>3.1299480289157184</v>
      </c>
      <c r="Z499" s="1478">
        <f t="shared" si="19"/>
        <v>664.04977381475885</v>
      </c>
      <c r="AA499" s="2">
        <f t="shared" si="21"/>
        <v>100</v>
      </c>
      <c r="AC499" s="878">
        <f t="shared" si="22"/>
        <v>0.97028388896387274</v>
      </c>
      <c r="AE499" s="2">
        <f>+Help_FC!$G499*Help_FC!Y499</f>
        <v>261.17647058823525</v>
      </c>
      <c r="AF499" s="2">
        <f>+Help_FC!$G499*Help_FC!Z499</f>
        <v>108.68512110726643</v>
      </c>
      <c r="AG499" s="2">
        <f>+Help_FC!$G499*Help_FC!AA499</f>
        <v>0</v>
      </c>
      <c r="AH499" s="2">
        <f>+Help_FC!$G499*Help_FC!AB499</f>
        <v>180.17301038062283</v>
      </c>
      <c r="AI499" s="2">
        <f>+Help_FC!$G499*Help_FC!AC499</f>
        <v>61.591695501730094</v>
      </c>
      <c r="AJ499" s="2">
        <f>+Help_FC!$G499*Help_FC!AD499</f>
        <v>37.34890542560553</v>
      </c>
      <c r="AK499" s="2">
        <f>+Help_FC!$G499*Help_FC!AE499</f>
        <v>15.916955017301037</v>
      </c>
      <c r="AL499" s="2">
        <f>+Help_FC!$G499*Help_FC!AF499</f>
        <v>7.6124567474048437</v>
      </c>
      <c r="AM499" s="2">
        <f>+Help_FC!$G499*Help_FC!AG499</f>
        <v>8.4775086505190309</v>
      </c>
      <c r="AN499" s="2">
        <f>+Help_FC!$G499*Help_FC!AH499</f>
        <v>29.927335640138409</v>
      </c>
      <c r="AO499" s="2">
        <f>+Help_FC!$G499*Help_FC!AI499</f>
        <v>123.69965397923873</v>
      </c>
      <c r="AP499" s="2">
        <f>+Help_FC!$G499*Help_FC!AJ499</f>
        <v>13.371913540881975</v>
      </c>
      <c r="AQ499" s="2">
        <f>+Help_FC!$G499*Help_FC!AK499</f>
        <v>303.5640138408304</v>
      </c>
      <c r="AR499" s="1478">
        <f>+Help_FC!$G499*Help_FC!AL499</f>
        <v>29.896193771626294</v>
      </c>
      <c r="AS499" s="1478">
        <f>+Help_FC!$G499*Help_FC!AM499</f>
        <v>0</v>
      </c>
      <c r="AT499" s="2">
        <f>+Help_FC!$G499*Help_FC!AN499</f>
        <v>37.958477508650518</v>
      </c>
      <c r="AV499" s="5">
        <v>1</v>
      </c>
    </row>
    <row r="500" spans="1:48" x14ac:dyDescent="0.2">
      <c r="A500" s="1">
        <v>45424</v>
      </c>
      <c r="B500" s="2">
        <f>+Help_FC!$G500*Help_FC!I500</f>
        <v>611.62629757785464</v>
      </c>
      <c r="C500" s="2">
        <f>+Help_FC!$G500*Help_FC!J500</f>
        <v>369.86159169550166</v>
      </c>
      <c r="D500" s="2">
        <f>+Help_FC!$G500*Help_FC!K500</f>
        <v>103.01038062283736</v>
      </c>
      <c r="E500" s="2">
        <f>+Help_FC!$G500*Help_FC!L500</f>
        <v>77.162629757785453</v>
      </c>
      <c r="F500" s="2">
        <f>+Help_FC!$G500*Help_FC!M500</f>
        <v>257.68105165267883</v>
      </c>
      <c r="G500" s="2">
        <f>+Help_FC!$G500*Help_FC!N500</f>
        <v>341.59169550173004</v>
      </c>
      <c r="H500" s="1478">
        <f>24*Help_FC!R500/Help_FC!$Q500</f>
        <v>240.22523847620707</v>
      </c>
      <c r="I500" s="1478">
        <f>24*Help_FC!S500/Help_FC!$Q500</f>
        <v>238.7741935483871</v>
      </c>
      <c r="J500" s="1478">
        <f>24*Help_FC!T500/Help_FC!$Q500</f>
        <v>25.806451612903224</v>
      </c>
      <c r="K500" s="1478">
        <f>24*Help_FC!U500/Help_FC!$Q500</f>
        <v>6.4516129032258061</v>
      </c>
      <c r="L500" s="1478">
        <f>24*Help_FC!V500/Help_FC!$Q500</f>
        <v>3.225806451612903</v>
      </c>
      <c r="M500" s="1478">
        <f>24*Help_FC!W500/Help_FC!$Q500</f>
        <v>684.38709677419354</v>
      </c>
      <c r="N500" s="2">
        <f>100*Help_FC!H500</f>
        <v>100</v>
      </c>
      <c r="O500" s="2">
        <f t="shared" si="20"/>
        <v>593.45114260641571</v>
      </c>
      <c r="P500" s="2">
        <f t="shared" si="20"/>
        <v>358.87074356867936</v>
      </c>
      <c r="Q500" s="2">
        <f t="shared" si="20"/>
        <v>99.949312714375395</v>
      </c>
      <c r="R500" s="2">
        <f t="shared" si="19"/>
        <v>74.869656484063526</v>
      </c>
      <c r="S500" s="2">
        <f t="shared" si="19"/>
        <v>250.02377290986178</v>
      </c>
      <c r="T500" s="2">
        <f t="shared" si="19"/>
        <v>331.44091874918166</v>
      </c>
      <c r="U500" s="1478">
        <f t="shared" si="19"/>
        <v>233.08667861596794</v>
      </c>
      <c r="V500" s="1478">
        <f t="shared" si="19"/>
        <v>231.67875310034148</v>
      </c>
      <c r="W500" s="1478">
        <f t="shared" si="19"/>
        <v>25.039584231325748</v>
      </c>
      <c r="X500" s="1478">
        <f t="shared" si="19"/>
        <v>6.2598960578314369</v>
      </c>
      <c r="Y500" s="1478">
        <f t="shared" si="19"/>
        <v>3.1299480289157184</v>
      </c>
      <c r="Z500" s="1478">
        <f t="shared" si="19"/>
        <v>664.04977381475885</v>
      </c>
      <c r="AA500" s="2">
        <f t="shared" si="21"/>
        <v>100</v>
      </c>
      <c r="AC500" s="878">
        <f t="shared" si="22"/>
        <v>0.97028388896387274</v>
      </c>
      <c r="AE500" s="2">
        <f>+Help_FC!$G500*Help_FC!Y500</f>
        <v>261.17647058823525</v>
      </c>
      <c r="AF500" s="2">
        <f>+Help_FC!$G500*Help_FC!Z500</f>
        <v>108.68512110726643</v>
      </c>
      <c r="AG500" s="2">
        <f>+Help_FC!$G500*Help_FC!AA500</f>
        <v>0</v>
      </c>
      <c r="AH500" s="2">
        <f>+Help_FC!$G500*Help_FC!AB500</f>
        <v>180.17301038062283</v>
      </c>
      <c r="AI500" s="2">
        <f>+Help_FC!$G500*Help_FC!AC500</f>
        <v>61.591695501730094</v>
      </c>
      <c r="AJ500" s="2">
        <f>+Help_FC!$G500*Help_FC!AD500</f>
        <v>37.34890542560553</v>
      </c>
      <c r="AK500" s="2">
        <f>+Help_FC!$G500*Help_FC!AE500</f>
        <v>15.916955017301037</v>
      </c>
      <c r="AL500" s="2">
        <f>+Help_FC!$G500*Help_FC!AF500</f>
        <v>7.6124567474048437</v>
      </c>
      <c r="AM500" s="2">
        <f>+Help_FC!$G500*Help_FC!AG500</f>
        <v>8.4775086505190309</v>
      </c>
      <c r="AN500" s="2">
        <f>+Help_FC!$G500*Help_FC!AH500</f>
        <v>29.927335640138409</v>
      </c>
      <c r="AO500" s="2">
        <f>+Help_FC!$G500*Help_FC!AI500</f>
        <v>123.69965397923873</v>
      </c>
      <c r="AP500" s="2">
        <f>+Help_FC!$G500*Help_FC!AJ500</f>
        <v>13.371913540881975</v>
      </c>
      <c r="AQ500" s="2">
        <f>+Help_FC!$G500*Help_FC!AK500</f>
        <v>303.5640138408304</v>
      </c>
      <c r="AR500" s="1478">
        <f>+Help_FC!$G500*Help_FC!AL500</f>
        <v>29.896193771626294</v>
      </c>
      <c r="AS500" s="1478">
        <f>+Help_FC!$G500*Help_FC!AM500</f>
        <v>0</v>
      </c>
      <c r="AT500" s="2">
        <f>+Help_FC!$G500*Help_FC!AN500</f>
        <v>37.958477508650518</v>
      </c>
      <c r="AV500" s="5">
        <v>1</v>
      </c>
    </row>
    <row r="501" spans="1:48" x14ac:dyDescent="0.2">
      <c r="A501" s="1">
        <v>45425</v>
      </c>
      <c r="B501" s="2">
        <f>+Help_FC!$G501*Help_FC!I501</f>
        <v>611.62629757785464</v>
      </c>
      <c r="C501" s="2">
        <f>+Help_FC!$G501*Help_FC!J501</f>
        <v>369.86159169550166</v>
      </c>
      <c r="D501" s="2">
        <f>+Help_FC!$G501*Help_FC!K501</f>
        <v>103.01038062283736</v>
      </c>
      <c r="E501" s="2">
        <f>+Help_FC!$G501*Help_FC!L501</f>
        <v>77.162629757785453</v>
      </c>
      <c r="F501" s="2">
        <f>+Help_FC!$G501*Help_FC!M501</f>
        <v>257.68105165267883</v>
      </c>
      <c r="G501" s="2">
        <f>+Help_FC!$G501*Help_FC!N501</f>
        <v>341.59169550173004</v>
      </c>
      <c r="H501" s="1478">
        <f>24*Help_FC!R501/Help_FC!$Q501</f>
        <v>240.22523847620707</v>
      </c>
      <c r="I501" s="1478">
        <f>24*Help_FC!S501/Help_FC!$Q501</f>
        <v>238.7741935483871</v>
      </c>
      <c r="J501" s="1478">
        <f>24*Help_FC!T501/Help_FC!$Q501</f>
        <v>25.806451612903224</v>
      </c>
      <c r="K501" s="1478">
        <f>24*Help_FC!U501/Help_FC!$Q501</f>
        <v>6.4516129032258061</v>
      </c>
      <c r="L501" s="1478">
        <f>24*Help_FC!V501/Help_FC!$Q501</f>
        <v>3.225806451612903</v>
      </c>
      <c r="M501" s="1478">
        <f>24*Help_FC!W501/Help_FC!$Q501</f>
        <v>684.38709677419354</v>
      </c>
      <c r="N501" s="2">
        <f>100*Help_FC!H501</f>
        <v>100</v>
      </c>
      <c r="O501" s="2">
        <f t="shared" si="20"/>
        <v>593.45114260641571</v>
      </c>
      <c r="P501" s="2">
        <f t="shared" si="20"/>
        <v>358.87074356867936</v>
      </c>
      <c r="Q501" s="2">
        <f t="shared" si="20"/>
        <v>99.949312714375395</v>
      </c>
      <c r="R501" s="2">
        <f t="shared" si="19"/>
        <v>74.869656484063526</v>
      </c>
      <c r="S501" s="2">
        <f t="shared" si="19"/>
        <v>250.02377290986178</v>
      </c>
      <c r="T501" s="2">
        <f t="shared" si="19"/>
        <v>331.44091874918166</v>
      </c>
      <c r="U501" s="1478">
        <f t="shared" si="19"/>
        <v>233.08667861596794</v>
      </c>
      <c r="V501" s="1478">
        <f t="shared" si="19"/>
        <v>231.67875310034148</v>
      </c>
      <c r="W501" s="1478">
        <f t="shared" si="19"/>
        <v>25.039584231325748</v>
      </c>
      <c r="X501" s="1478">
        <f t="shared" si="19"/>
        <v>6.2598960578314369</v>
      </c>
      <c r="Y501" s="1478">
        <f t="shared" si="19"/>
        <v>3.1299480289157184</v>
      </c>
      <c r="Z501" s="1478">
        <f t="shared" si="19"/>
        <v>664.04977381475885</v>
      </c>
      <c r="AA501" s="2">
        <f t="shared" si="21"/>
        <v>100</v>
      </c>
      <c r="AC501" s="878">
        <f t="shared" si="22"/>
        <v>0.97028388896387274</v>
      </c>
      <c r="AE501" s="2">
        <f>+Help_FC!$G501*Help_FC!Y501</f>
        <v>261.17647058823525</v>
      </c>
      <c r="AF501" s="2">
        <f>+Help_FC!$G501*Help_FC!Z501</f>
        <v>108.68512110726643</v>
      </c>
      <c r="AG501" s="2">
        <f>+Help_FC!$G501*Help_FC!AA501</f>
        <v>0</v>
      </c>
      <c r="AH501" s="2">
        <f>+Help_FC!$G501*Help_FC!AB501</f>
        <v>180.17301038062283</v>
      </c>
      <c r="AI501" s="2">
        <f>+Help_FC!$G501*Help_FC!AC501</f>
        <v>61.591695501730094</v>
      </c>
      <c r="AJ501" s="2">
        <f>+Help_FC!$G501*Help_FC!AD501</f>
        <v>37.34890542560553</v>
      </c>
      <c r="AK501" s="2">
        <f>+Help_FC!$G501*Help_FC!AE501</f>
        <v>15.916955017301037</v>
      </c>
      <c r="AL501" s="2">
        <f>+Help_FC!$G501*Help_FC!AF501</f>
        <v>7.6124567474048437</v>
      </c>
      <c r="AM501" s="2">
        <f>+Help_FC!$G501*Help_FC!AG501</f>
        <v>8.4775086505190309</v>
      </c>
      <c r="AN501" s="2">
        <f>+Help_FC!$G501*Help_FC!AH501</f>
        <v>29.927335640138409</v>
      </c>
      <c r="AO501" s="2">
        <f>+Help_FC!$G501*Help_FC!AI501</f>
        <v>123.69965397923873</v>
      </c>
      <c r="AP501" s="2">
        <f>+Help_FC!$G501*Help_FC!AJ501</f>
        <v>13.371913540881975</v>
      </c>
      <c r="AQ501" s="2">
        <f>+Help_FC!$G501*Help_FC!AK501</f>
        <v>303.5640138408304</v>
      </c>
      <c r="AR501" s="1478">
        <f>+Help_FC!$G501*Help_FC!AL501</f>
        <v>29.896193771626294</v>
      </c>
      <c r="AS501" s="1478">
        <f>+Help_FC!$G501*Help_FC!AM501</f>
        <v>0</v>
      </c>
      <c r="AT501" s="2">
        <f>+Help_FC!$G501*Help_FC!AN501</f>
        <v>37.958477508650518</v>
      </c>
      <c r="AV501" s="5">
        <v>1</v>
      </c>
    </row>
    <row r="502" spans="1:48" x14ac:dyDescent="0.2">
      <c r="A502" s="1">
        <v>45426</v>
      </c>
      <c r="B502" s="2">
        <f>+Help_FC!$G502*Help_FC!I502</f>
        <v>611.62629757785464</v>
      </c>
      <c r="C502" s="2">
        <f>+Help_FC!$G502*Help_FC!J502</f>
        <v>369.86159169550166</v>
      </c>
      <c r="D502" s="2">
        <f>+Help_FC!$G502*Help_FC!K502</f>
        <v>103.01038062283736</v>
      </c>
      <c r="E502" s="2">
        <f>+Help_FC!$G502*Help_FC!L502</f>
        <v>77.162629757785453</v>
      </c>
      <c r="F502" s="2">
        <f>+Help_FC!$G502*Help_FC!M502</f>
        <v>257.68105165267883</v>
      </c>
      <c r="G502" s="2">
        <f>+Help_FC!$G502*Help_FC!N502</f>
        <v>341.59169550173004</v>
      </c>
      <c r="H502" s="1478">
        <f>24*Help_FC!R502/Help_FC!$Q502</f>
        <v>240.22523847620707</v>
      </c>
      <c r="I502" s="1478">
        <f>24*Help_FC!S502/Help_FC!$Q502</f>
        <v>238.7741935483871</v>
      </c>
      <c r="J502" s="1478">
        <f>24*Help_FC!T502/Help_FC!$Q502</f>
        <v>25.806451612903224</v>
      </c>
      <c r="K502" s="1478">
        <f>24*Help_FC!U502/Help_FC!$Q502</f>
        <v>6.4516129032258061</v>
      </c>
      <c r="L502" s="1478">
        <f>24*Help_FC!V502/Help_FC!$Q502</f>
        <v>3.225806451612903</v>
      </c>
      <c r="M502" s="1478">
        <f>24*Help_FC!W502/Help_FC!$Q502</f>
        <v>684.38709677419354</v>
      </c>
      <c r="N502" s="2">
        <f>100*Help_FC!H502</f>
        <v>100</v>
      </c>
      <c r="O502" s="2">
        <f t="shared" si="20"/>
        <v>593.45114260641571</v>
      </c>
      <c r="P502" s="2">
        <f t="shared" si="20"/>
        <v>358.87074356867936</v>
      </c>
      <c r="Q502" s="2">
        <f t="shared" si="20"/>
        <v>99.949312714375395</v>
      </c>
      <c r="R502" s="2">
        <f t="shared" si="19"/>
        <v>74.869656484063526</v>
      </c>
      <c r="S502" s="2">
        <f t="shared" si="19"/>
        <v>250.02377290986178</v>
      </c>
      <c r="T502" s="2">
        <f t="shared" si="19"/>
        <v>331.44091874918166</v>
      </c>
      <c r="U502" s="1478">
        <f t="shared" si="19"/>
        <v>233.08667861596794</v>
      </c>
      <c r="V502" s="1478">
        <f t="shared" si="19"/>
        <v>231.67875310034148</v>
      </c>
      <c r="W502" s="1478">
        <f t="shared" si="19"/>
        <v>25.039584231325748</v>
      </c>
      <c r="X502" s="1478">
        <f t="shared" si="19"/>
        <v>6.2598960578314369</v>
      </c>
      <c r="Y502" s="1478">
        <f t="shared" si="19"/>
        <v>3.1299480289157184</v>
      </c>
      <c r="Z502" s="1478">
        <f t="shared" si="19"/>
        <v>664.04977381475885</v>
      </c>
      <c r="AA502" s="2">
        <f t="shared" si="21"/>
        <v>100</v>
      </c>
      <c r="AC502" s="878">
        <f t="shared" si="22"/>
        <v>0.97028388896387274</v>
      </c>
      <c r="AE502" s="2">
        <f>+Help_FC!$G502*Help_FC!Y502</f>
        <v>261.17647058823525</v>
      </c>
      <c r="AF502" s="2">
        <f>+Help_FC!$G502*Help_FC!Z502</f>
        <v>108.68512110726643</v>
      </c>
      <c r="AG502" s="2">
        <f>+Help_FC!$G502*Help_FC!AA502</f>
        <v>0</v>
      </c>
      <c r="AH502" s="2">
        <f>+Help_FC!$G502*Help_FC!AB502</f>
        <v>180.17301038062283</v>
      </c>
      <c r="AI502" s="2">
        <f>+Help_FC!$G502*Help_FC!AC502</f>
        <v>61.591695501730094</v>
      </c>
      <c r="AJ502" s="2">
        <f>+Help_FC!$G502*Help_FC!AD502</f>
        <v>37.34890542560553</v>
      </c>
      <c r="AK502" s="2">
        <f>+Help_FC!$G502*Help_FC!AE502</f>
        <v>15.916955017301037</v>
      </c>
      <c r="AL502" s="2">
        <f>+Help_FC!$G502*Help_FC!AF502</f>
        <v>7.6124567474048437</v>
      </c>
      <c r="AM502" s="2">
        <f>+Help_FC!$G502*Help_FC!AG502</f>
        <v>8.4775086505190309</v>
      </c>
      <c r="AN502" s="2">
        <f>+Help_FC!$G502*Help_FC!AH502</f>
        <v>29.927335640138409</v>
      </c>
      <c r="AO502" s="2">
        <f>+Help_FC!$G502*Help_FC!AI502</f>
        <v>123.69965397923873</v>
      </c>
      <c r="AP502" s="2">
        <f>+Help_FC!$G502*Help_FC!AJ502</f>
        <v>13.371913540881975</v>
      </c>
      <c r="AQ502" s="2">
        <f>+Help_FC!$G502*Help_FC!AK502</f>
        <v>303.5640138408304</v>
      </c>
      <c r="AR502" s="1478">
        <f>+Help_FC!$G502*Help_FC!AL502</f>
        <v>29.896193771626294</v>
      </c>
      <c r="AS502" s="1478">
        <f>+Help_FC!$G502*Help_FC!AM502</f>
        <v>0</v>
      </c>
      <c r="AT502" s="2">
        <f>+Help_FC!$G502*Help_FC!AN502</f>
        <v>37.958477508650518</v>
      </c>
      <c r="AV502" s="5">
        <v>1</v>
      </c>
    </row>
    <row r="503" spans="1:48" x14ac:dyDescent="0.2">
      <c r="A503" s="1">
        <v>45427</v>
      </c>
      <c r="B503" s="2">
        <f>+Help_FC!$G503*Help_FC!I503</f>
        <v>611.62629757785464</v>
      </c>
      <c r="C503" s="2">
        <f>+Help_FC!$G503*Help_FC!J503</f>
        <v>369.86159169550166</v>
      </c>
      <c r="D503" s="2">
        <f>+Help_FC!$G503*Help_FC!K503</f>
        <v>103.01038062283736</v>
      </c>
      <c r="E503" s="2">
        <f>+Help_FC!$G503*Help_FC!L503</f>
        <v>77.162629757785453</v>
      </c>
      <c r="F503" s="2">
        <f>+Help_FC!$G503*Help_FC!M503</f>
        <v>257.68105165267883</v>
      </c>
      <c r="G503" s="2">
        <f>+Help_FC!$G503*Help_FC!N503</f>
        <v>341.59169550173004</v>
      </c>
      <c r="H503" s="1478">
        <f>24*Help_FC!R503/Help_FC!$Q503</f>
        <v>240.22523847620707</v>
      </c>
      <c r="I503" s="1478">
        <f>24*Help_FC!S503/Help_FC!$Q503</f>
        <v>238.7741935483871</v>
      </c>
      <c r="J503" s="1478">
        <f>24*Help_FC!T503/Help_FC!$Q503</f>
        <v>25.806451612903224</v>
      </c>
      <c r="K503" s="1478">
        <f>24*Help_FC!U503/Help_FC!$Q503</f>
        <v>6.4516129032258061</v>
      </c>
      <c r="L503" s="1478">
        <f>24*Help_FC!V503/Help_FC!$Q503</f>
        <v>3.225806451612903</v>
      </c>
      <c r="M503" s="1478">
        <f>24*Help_FC!W503/Help_FC!$Q503</f>
        <v>684.38709677419354</v>
      </c>
      <c r="N503" s="2">
        <f>100*Help_FC!H503</f>
        <v>100</v>
      </c>
      <c r="O503" s="2">
        <f t="shared" si="20"/>
        <v>593.45114260641571</v>
      </c>
      <c r="P503" s="2">
        <f t="shared" si="20"/>
        <v>358.87074356867936</v>
      </c>
      <c r="Q503" s="2">
        <f t="shared" si="20"/>
        <v>99.949312714375395</v>
      </c>
      <c r="R503" s="2">
        <f t="shared" si="19"/>
        <v>74.869656484063526</v>
      </c>
      <c r="S503" s="2">
        <f t="shared" si="19"/>
        <v>250.02377290986178</v>
      </c>
      <c r="T503" s="2">
        <f t="shared" si="19"/>
        <v>331.44091874918166</v>
      </c>
      <c r="U503" s="1478">
        <f t="shared" si="19"/>
        <v>233.08667861596794</v>
      </c>
      <c r="V503" s="1478">
        <f t="shared" si="19"/>
        <v>231.67875310034148</v>
      </c>
      <c r="W503" s="1478">
        <f t="shared" si="19"/>
        <v>25.039584231325748</v>
      </c>
      <c r="X503" s="1478">
        <f t="shared" ref="X503:Z566" si="23">+K503*$AC503</f>
        <v>6.2598960578314369</v>
      </c>
      <c r="Y503" s="1478">
        <f t="shared" si="23"/>
        <v>3.1299480289157184</v>
      </c>
      <c r="Z503" s="1478">
        <f t="shared" si="23"/>
        <v>664.04977381475885</v>
      </c>
      <c r="AA503" s="2">
        <f t="shared" si="21"/>
        <v>100</v>
      </c>
      <c r="AC503" s="878">
        <f t="shared" si="22"/>
        <v>0.97028388896387274</v>
      </c>
      <c r="AE503" s="2">
        <f>+Help_FC!$G503*Help_FC!Y503</f>
        <v>261.17647058823525</v>
      </c>
      <c r="AF503" s="2">
        <f>+Help_FC!$G503*Help_FC!Z503</f>
        <v>108.68512110726643</v>
      </c>
      <c r="AG503" s="2">
        <f>+Help_FC!$G503*Help_FC!AA503</f>
        <v>0</v>
      </c>
      <c r="AH503" s="2">
        <f>+Help_FC!$G503*Help_FC!AB503</f>
        <v>180.17301038062283</v>
      </c>
      <c r="AI503" s="2">
        <f>+Help_FC!$G503*Help_FC!AC503</f>
        <v>61.591695501730094</v>
      </c>
      <c r="AJ503" s="2">
        <f>+Help_FC!$G503*Help_FC!AD503</f>
        <v>37.34890542560553</v>
      </c>
      <c r="AK503" s="2">
        <f>+Help_FC!$G503*Help_FC!AE503</f>
        <v>15.916955017301037</v>
      </c>
      <c r="AL503" s="2">
        <f>+Help_FC!$G503*Help_FC!AF503</f>
        <v>7.6124567474048437</v>
      </c>
      <c r="AM503" s="2">
        <f>+Help_FC!$G503*Help_FC!AG503</f>
        <v>8.4775086505190309</v>
      </c>
      <c r="AN503" s="2">
        <f>+Help_FC!$G503*Help_FC!AH503</f>
        <v>29.927335640138409</v>
      </c>
      <c r="AO503" s="2">
        <f>+Help_FC!$G503*Help_FC!AI503</f>
        <v>123.69965397923873</v>
      </c>
      <c r="AP503" s="2">
        <f>+Help_FC!$G503*Help_FC!AJ503</f>
        <v>13.371913540881975</v>
      </c>
      <c r="AQ503" s="2">
        <f>+Help_FC!$G503*Help_FC!AK503</f>
        <v>303.5640138408304</v>
      </c>
      <c r="AR503" s="1478">
        <f>+Help_FC!$G503*Help_FC!AL503</f>
        <v>29.896193771626294</v>
      </c>
      <c r="AS503" s="1478">
        <f>+Help_FC!$G503*Help_FC!AM503</f>
        <v>0</v>
      </c>
      <c r="AT503" s="2">
        <f>+Help_FC!$G503*Help_FC!AN503</f>
        <v>37.958477508650518</v>
      </c>
      <c r="AV503" s="5">
        <v>1</v>
      </c>
    </row>
    <row r="504" spans="1:48" x14ac:dyDescent="0.2">
      <c r="A504" s="1">
        <v>45428</v>
      </c>
      <c r="B504" s="2">
        <f>+Help_FC!$G504*Help_FC!I504</f>
        <v>611.62629757785464</v>
      </c>
      <c r="C504" s="2">
        <f>+Help_FC!$G504*Help_FC!J504</f>
        <v>369.86159169550166</v>
      </c>
      <c r="D504" s="2">
        <f>+Help_FC!$G504*Help_FC!K504</f>
        <v>103.01038062283736</v>
      </c>
      <c r="E504" s="2">
        <f>+Help_FC!$G504*Help_FC!L504</f>
        <v>77.162629757785453</v>
      </c>
      <c r="F504" s="2">
        <f>+Help_FC!$G504*Help_FC!M504</f>
        <v>257.68105165267883</v>
      </c>
      <c r="G504" s="2">
        <f>+Help_FC!$G504*Help_FC!N504</f>
        <v>341.59169550173004</v>
      </c>
      <c r="H504" s="1478">
        <f>24*Help_FC!R504/Help_FC!$Q504</f>
        <v>240.22523847620707</v>
      </c>
      <c r="I504" s="1478">
        <f>24*Help_FC!S504/Help_FC!$Q504</f>
        <v>238.7741935483871</v>
      </c>
      <c r="J504" s="1478">
        <f>24*Help_FC!T504/Help_FC!$Q504</f>
        <v>25.806451612903224</v>
      </c>
      <c r="K504" s="1478">
        <f>24*Help_FC!U504/Help_FC!$Q504</f>
        <v>6.4516129032258061</v>
      </c>
      <c r="L504" s="1478">
        <f>24*Help_FC!V504/Help_FC!$Q504</f>
        <v>3.225806451612903</v>
      </c>
      <c r="M504" s="1478">
        <f>24*Help_FC!W504/Help_FC!$Q504</f>
        <v>684.38709677419354</v>
      </c>
      <c r="N504" s="2">
        <f>100*Help_FC!H504</f>
        <v>100</v>
      </c>
      <c r="O504" s="2">
        <f t="shared" si="20"/>
        <v>593.45114260641571</v>
      </c>
      <c r="P504" s="2">
        <f t="shared" si="20"/>
        <v>358.87074356867936</v>
      </c>
      <c r="Q504" s="2">
        <f t="shared" si="20"/>
        <v>99.949312714375395</v>
      </c>
      <c r="R504" s="2">
        <f t="shared" si="20"/>
        <v>74.869656484063526</v>
      </c>
      <c r="S504" s="2">
        <f t="shared" si="20"/>
        <v>250.02377290986178</v>
      </c>
      <c r="T504" s="2">
        <f t="shared" si="20"/>
        <v>331.44091874918166</v>
      </c>
      <c r="U504" s="1478">
        <f t="shared" si="20"/>
        <v>233.08667861596794</v>
      </c>
      <c r="V504" s="1478">
        <f t="shared" si="20"/>
        <v>231.67875310034148</v>
      </c>
      <c r="W504" s="1478">
        <f t="shared" si="20"/>
        <v>25.039584231325748</v>
      </c>
      <c r="X504" s="1478">
        <f t="shared" si="23"/>
        <v>6.2598960578314369</v>
      </c>
      <c r="Y504" s="1478">
        <f t="shared" si="23"/>
        <v>3.1299480289157184</v>
      </c>
      <c r="Z504" s="1478">
        <f t="shared" si="23"/>
        <v>664.04977381475885</v>
      </c>
      <c r="AA504" s="2">
        <f t="shared" si="21"/>
        <v>100</v>
      </c>
      <c r="AC504" s="878">
        <f t="shared" si="22"/>
        <v>0.97028388896387274</v>
      </c>
      <c r="AE504" s="2">
        <f>+Help_FC!$G504*Help_FC!Y504</f>
        <v>261.17647058823525</v>
      </c>
      <c r="AF504" s="2">
        <f>+Help_FC!$G504*Help_FC!Z504</f>
        <v>108.68512110726643</v>
      </c>
      <c r="AG504" s="2">
        <f>+Help_FC!$G504*Help_FC!AA504</f>
        <v>0</v>
      </c>
      <c r="AH504" s="2">
        <f>+Help_FC!$G504*Help_FC!AB504</f>
        <v>180.17301038062283</v>
      </c>
      <c r="AI504" s="2">
        <f>+Help_FC!$G504*Help_FC!AC504</f>
        <v>61.591695501730094</v>
      </c>
      <c r="AJ504" s="2">
        <f>+Help_FC!$G504*Help_FC!AD504</f>
        <v>37.34890542560553</v>
      </c>
      <c r="AK504" s="2">
        <f>+Help_FC!$G504*Help_FC!AE504</f>
        <v>15.916955017301037</v>
      </c>
      <c r="AL504" s="2">
        <f>+Help_FC!$G504*Help_FC!AF504</f>
        <v>7.6124567474048437</v>
      </c>
      <c r="AM504" s="2">
        <f>+Help_FC!$G504*Help_FC!AG504</f>
        <v>8.4775086505190309</v>
      </c>
      <c r="AN504" s="2">
        <f>+Help_FC!$G504*Help_FC!AH504</f>
        <v>29.927335640138409</v>
      </c>
      <c r="AO504" s="2">
        <f>+Help_FC!$G504*Help_FC!AI504</f>
        <v>123.69965397923873</v>
      </c>
      <c r="AP504" s="2">
        <f>+Help_FC!$G504*Help_FC!AJ504</f>
        <v>13.371913540881975</v>
      </c>
      <c r="AQ504" s="2">
        <f>+Help_FC!$G504*Help_FC!AK504</f>
        <v>303.5640138408304</v>
      </c>
      <c r="AR504" s="1478">
        <f>+Help_FC!$G504*Help_FC!AL504</f>
        <v>29.896193771626294</v>
      </c>
      <c r="AS504" s="1478">
        <f>+Help_FC!$G504*Help_FC!AM504</f>
        <v>0</v>
      </c>
      <c r="AT504" s="2">
        <f>+Help_FC!$G504*Help_FC!AN504</f>
        <v>37.958477508650518</v>
      </c>
      <c r="AV504" s="5">
        <v>1</v>
      </c>
    </row>
    <row r="505" spans="1:48" x14ac:dyDescent="0.2">
      <c r="A505" s="1">
        <v>45429</v>
      </c>
      <c r="B505" s="2">
        <f>+Help_FC!$G505*Help_FC!I505</f>
        <v>611.62629757785464</v>
      </c>
      <c r="C505" s="2">
        <f>+Help_FC!$G505*Help_FC!J505</f>
        <v>369.86159169550166</v>
      </c>
      <c r="D505" s="2">
        <f>+Help_FC!$G505*Help_FC!K505</f>
        <v>103.01038062283736</v>
      </c>
      <c r="E505" s="2">
        <f>+Help_FC!$G505*Help_FC!L505</f>
        <v>77.162629757785453</v>
      </c>
      <c r="F505" s="2">
        <f>+Help_FC!$G505*Help_FC!M505</f>
        <v>257.68105165267883</v>
      </c>
      <c r="G505" s="2">
        <f>+Help_FC!$G505*Help_FC!N505</f>
        <v>341.59169550173004</v>
      </c>
      <c r="H505" s="1478">
        <f>24*Help_FC!R505/Help_FC!$Q505</f>
        <v>240.22523847620707</v>
      </c>
      <c r="I505" s="1478">
        <f>24*Help_FC!S505/Help_FC!$Q505</f>
        <v>238.7741935483871</v>
      </c>
      <c r="J505" s="1478">
        <f>24*Help_FC!T505/Help_FC!$Q505</f>
        <v>25.806451612903224</v>
      </c>
      <c r="K505" s="1478">
        <f>24*Help_FC!U505/Help_FC!$Q505</f>
        <v>6.4516129032258061</v>
      </c>
      <c r="L505" s="1478">
        <f>24*Help_FC!V505/Help_FC!$Q505</f>
        <v>3.225806451612903</v>
      </c>
      <c r="M505" s="1478">
        <f>24*Help_FC!W505/Help_FC!$Q505</f>
        <v>684.38709677419354</v>
      </c>
      <c r="N505" s="2">
        <f>100*Help_FC!H505</f>
        <v>100</v>
      </c>
      <c r="O505" s="2">
        <f t="shared" si="20"/>
        <v>593.45114260641571</v>
      </c>
      <c r="P505" s="2">
        <f t="shared" si="20"/>
        <v>358.87074356867936</v>
      </c>
      <c r="Q505" s="2">
        <f t="shared" si="20"/>
        <v>99.949312714375395</v>
      </c>
      <c r="R505" s="2">
        <f t="shared" si="20"/>
        <v>74.869656484063526</v>
      </c>
      <c r="S505" s="2">
        <f t="shared" si="20"/>
        <v>250.02377290986178</v>
      </c>
      <c r="T505" s="2">
        <f t="shared" si="20"/>
        <v>331.44091874918166</v>
      </c>
      <c r="U505" s="1478">
        <f t="shared" si="20"/>
        <v>233.08667861596794</v>
      </c>
      <c r="V505" s="1478">
        <f t="shared" si="20"/>
        <v>231.67875310034148</v>
      </c>
      <c r="W505" s="1478">
        <f t="shared" si="20"/>
        <v>25.039584231325748</v>
      </c>
      <c r="X505" s="1478">
        <f t="shared" si="23"/>
        <v>6.2598960578314369</v>
      </c>
      <c r="Y505" s="1478">
        <f t="shared" si="23"/>
        <v>3.1299480289157184</v>
      </c>
      <c r="Z505" s="1478">
        <f t="shared" si="23"/>
        <v>664.04977381475885</v>
      </c>
      <c r="AA505" s="2">
        <f t="shared" si="21"/>
        <v>100</v>
      </c>
      <c r="AC505" s="878">
        <f t="shared" si="22"/>
        <v>0.97028388896387274</v>
      </c>
      <c r="AE505" s="2">
        <f>+Help_FC!$G505*Help_FC!Y505</f>
        <v>261.17647058823525</v>
      </c>
      <c r="AF505" s="2">
        <f>+Help_FC!$G505*Help_FC!Z505</f>
        <v>108.68512110726643</v>
      </c>
      <c r="AG505" s="2">
        <f>+Help_FC!$G505*Help_FC!AA505</f>
        <v>0</v>
      </c>
      <c r="AH505" s="2">
        <f>+Help_FC!$G505*Help_FC!AB505</f>
        <v>180.17301038062283</v>
      </c>
      <c r="AI505" s="2">
        <f>+Help_FC!$G505*Help_FC!AC505</f>
        <v>61.591695501730094</v>
      </c>
      <c r="AJ505" s="2">
        <f>+Help_FC!$G505*Help_FC!AD505</f>
        <v>37.34890542560553</v>
      </c>
      <c r="AK505" s="2">
        <f>+Help_FC!$G505*Help_FC!AE505</f>
        <v>15.916955017301037</v>
      </c>
      <c r="AL505" s="2">
        <f>+Help_FC!$G505*Help_FC!AF505</f>
        <v>7.6124567474048437</v>
      </c>
      <c r="AM505" s="2">
        <f>+Help_FC!$G505*Help_FC!AG505</f>
        <v>8.4775086505190309</v>
      </c>
      <c r="AN505" s="2">
        <f>+Help_FC!$G505*Help_FC!AH505</f>
        <v>29.927335640138409</v>
      </c>
      <c r="AO505" s="2">
        <f>+Help_FC!$G505*Help_FC!AI505</f>
        <v>123.69965397923873</v>
      </c>
      <c r="AP505" s="2">
        <f>+Help_FC!$G505*Help_FC!AJ505</f>
        <v>13.371913540881975</v>
      </c>
      <c r="AQ505" s="2">
        <f>+Help_FC!$G505*Help_FC!AK505</f>
        <v>303.5640138408304</v>
      </c>
      <c r="AR505" s="1478">
        <f>+Help_FC!$G505*Help_FC!AL505</f>
        <v>29.896193771626294</v>
      </c>
      <c r="AS505" s="1478">
        <f>+Help_FC!$G505*Help_FC!AM505</f>
        <v>0</v>
      </c>
      <c r="AT505" s="2">
        <f>+Help_FC!$G505*Help_FC!AN505</f>
        <v>37.958477508650518</v>
      </c>
      <c r="AV505" s="5">
        <v>1</v>
      </c>
    </row>
    <row r="506" spans="1:48" x14ac:dyDescent="0.2">
      <c r="A506" s="1">
        <v>45430</v>
      </c>
      <c r="B506" s="2">
        <f>+Help_FC!$G506*Help_FC!I506</f>
        <v>611.62629757785464</v>
      </c>
      <c r="C506" s="2">
        <f>+Help_FC!$G506*Help_FC!J506</f>
        <v>369.86159169550166</v>
      </c>
      <c r="D506" s="2">
        <f>+Help_FC!$G506*Help_FC!K506</f>
        <v>103.01038062283736</v>
      </c>
      <c r="E506" s="2">
        <f>+Help_FC!$G506*Help_FC!L506</f>
        <v>77.162629757785453</v>
      </c>
      <c r="F506" s="2">
        <f>+Help_FC!$G506*Help_FC!M506</f>
        <v>257.68105165267883</v>
      </c>
      <c r="G506" s="2">
        <f>+Help_FC!$G506*Help_FC!N506</f>
        <v>341.59169550173004</v>
      </c>
      <c r="H506" s="1478">
        <f>24*Help_FC!R506/Help_FC!$Q506</f>
        <v>240.22523847620707</v>
      </c>
      <c r="I506" s="1478">
        <f>24*Help_FC!S506/Help_FC!$Q506</f>
        <v>238.7741935483871</v>
      </c>
      <c r="J506" s="1478">
        <f>24*Help_FC!T506/Help_FC!$Q506</f>
        <v>25.806451612903224</v>
      </c>
      <c r="K506" s="1478">
        <f>24*Help_FC!U506/Help_FC!$Q506</f>
        <v>6.4516129032258061</v>
      </c>
      <c r="L506" s="1478">
        <f>24*Help_FC!V506/Help_FC!$Q506</f>
        <v>3.225806451612903</v>
      </c>
      <c r="M506" s="1478">
        <f>24*Help_FC!W506/Help_FC!$Q506</f>
        <v>684.38709677419354</v>
      </c>
      <c r="N506" s="2">
        <f>100*Help_FC!H506</f>
        <v>100</v>
      </c>
      <c r="O506" s="2">
        <f t="shared" si="20"/>
        <v>593.45114260641571</v>
      </c>
      <c r="P506" s="2">
        <f t="shared" si="20"/>
        <v>358.87074356867936</v>
      </c>
      <c r="Q506" s="2">
        <f t="shared" si="20"/>
        <v>99.949312714375395</v>
      </c>
      <c r="R506" s="2">
        <f t="shared" si="20"/>
        <v>74.869656484063526</v>
      </c>
      <c r="S506" s="2">
        <f t="shared" si="20"/>
        <v>250.02377290986178</v>
      </c>
      <c r="T506" s="2">
        <f t="shared" si="20"/>
        <v>331.44091874918166</v>
      </c>
      <c r="U506" s="1478">
        <f t="shared" si="20"/>
        <v>233.08667861596794</v>
      </c>
      <c r="V506" s="1478">
        <f t="shared" si="20"/>
        <v>231.67875310034148</v>
      </c>
      <c r="W506" s="1478">
        <f t="shared" si="20"/>
        <v>25.039584231325748</v>
      </c>
      <c r="X506" s="1478">
        <f t="shared" si="23"/>
        <v>6.2598960578314369</v>
      </c>
      <c r="Y506" s="1478">
        <f t="shared" si="23"/>
        <v>3.1299480289157184</v>
      </c>
      <c r="Z506" s="1478">
        <f t="shared" si="23"/>
        <v>664.04977381475885</v>
      </c>
      <c r="AA506" s="2">
        <f t="shared" si="21"/>
        <v>100</v>
      </c>
      <c r="AC506" s="878">
        <f t="shared" si="22"/>
        <v>0.97028388896387274</v>
      </c>
      <c r="AE506" s="2">
        <f>+Help_FC!$G506*Help_FC!Y506</f>
        <v>261.17647058823525</v>
      </c>
      <c r="AF506" s="2">
        <f>+Help_FC!$G506*Help_FC!Z506</f>
        <v>108.68512110726643</v>
      </c>
      <c r="AG506" s="2">
        <f>+Help_FC!$G506*Help_FC!AA506</f>
        <v>0</v>
      </c>
      <c r="AH506" s="2">
        <f>+Help_FC!$G506*Help_FC!AB506</f>
        <v>180.17301038062283</v>
      </c>
      <c r="AI506" s="2">
        <f>+Help_FC!$G506*Help_FC!AC506</f>
        <v>61.591695501730094</v>
      </c>
      <c r="AJ506" s="2">
        <f>+Help_FC!$G506*Help_FC!AD506</f>
        <v>37.34890542560553</v>
      </c>
      <c r="AK506" s="2">
        <f>+Help_FC!$G506*Help_FC!AE506</f>
        <v>15.916955017301037</v>
      </c>
      <c r="AL506" s="2">
        <f>+Help_FC!$G506*Help_FC!AF506</f>
        <v>7.6124567474048437</v>
      </c>
      <c r="AM506" s="2">
        <f>+Help_FC!$G506*Help_FC!AG506</f>
        <v>8.4775086505190309</v>
      </c>
      <c r="AN506" s="2">
        <f>+Help_FC!$G506*Help_FC!AH506</f>
        <v>29.927335640138409</v>
      </c>
      <c r="AO506" s="2">
        <f>+Help_FC!$G506*Help_FC!AI506</f>
        <v>123.69965397923873</v>
      </c>
      <c r="AP506" s="2">
        <f>+Help_FC!$G506*Help_FC!AJ506</f>
        <v>13.371913540881975</v>
      </c>
      <c r="AQ506" s="2">
        <f>+Help_FC!$G506*Help_FC!AK506</f>
        <v>303.5640138408304</v>
      </c>
      <c r="AR506" s="1478">
        <f>+Help_FC!$G506*Help_FC!AL506</f>
        <v>29.896193771626294</v>
      </c>
      <c r="AS506" s="1478">
        <f>+Help_FC!$G506*Help_FC!AM506</f>
        <v>0</v>
      </c>
      <c r="AT506" s="2">
        <f>+Help_FC!$G506*Help_FC!AN506</f>
        <v>37.958477508650518</v>
      </c>
      <c r="AV506" s="5">
        <v>1</v>
      </c>
    </row>
    <row r="507" spans="1:48" x14ac:dyDescent="0.2">
      <c r="A507" s="1">
        <v>45431</v>
      </c>
      <c r="B507" s="2">
        <f>+Help_FC!$G507*Help_FC!I507</f>
        <v>611.62629757785464</v>
      </c>
      <c r="C507" s="2">
        <f>+Help_FC!$G507*Help_FC!J507</f>
        <v>369.86159169550166</v>
      </c>
      <c r="D507" s="2">
        <f>+Help_FC!$G507*Help_FC!K507</f>
        <v>103.01038062283736</v>
      </c>
      <c r="E507" s="2">
        <f>+Help_FC!$G507*Help_FC!L507</f>
        <v>77.162629757785453</v>
      </c>
      <c r="F507" s="2">
        <f>+Help_FC!$G507*Help_FC!M507</f>
        <v>257.68105165267883</v>
      </c>
      <c r="G507" s="2">
        <f>+Help_FC!$G507*Help_FC!N507</f>
        <v>341.59169550173004</v>
      </c>
      <c r="H507" s="1478">
        <f>24*Help_FC!R507/Help_FC!$Q507</f>
        <v>240.22523847620707</v>
      </c>
      <c r="I507" s="1478">
        <f>24*Help_FC!S507/Help_FC!$Q507</f>
        <v>238.7741935483871</v>
      </c>
      <c r="J507" s="1478">
        <f>24*Help_FC!T507/Help_FC!$Q507</f>
        <v>25.806451612903224</v>
      </c>
      <c r="K507" s="1478">
        <f>24*Help_FC!U507/Help_FC!$Q507</f>
        <v>6.4516129032258061</v>
      </c>
      <c r="L507" s="1478">
        <f>24*Help_FC!V507/Help_FC!$Q507</f>
        <v>3.225806451612903</v>
      </c>
      <c r="M507" s="1478">
        <f>24*Help_FC!W507/Help_FC!$Q507</f>
        <v>684.38709677419354</v>
      </c>
      <c r="N507" s="2">
        <f>100*Help_FC!H507</f>
        <v>100</v>
      </c>
      <c r="O507" s="2">
        <f t="shared" si="20"/>
        <v>593.45114260641571</v>
      </c>
      <c r="P507" s="2">
        <f t="shared" si="20"/>
        <v>358.87074356867936</v>
      </c>
      <c r="Q507" s="2">
        <f t="shared" si="20"/>
        <v>99.949312714375395</v>
      </c>
      <c r="R507" s="2">
        <f t="shared" si="20"/>
        <v>74.869656484063526</v>
      </c>
      <c r="S507" s="2">
        <f t="shared" si="20"/>
        <v>250.02377290986178</v>
      </c>
      <c r="T507" s="2">
        <f t="shared" si="20"/>
        <v>331.44091874918166</v>
      </c>
      <c r="U507" s="1478">
        <f t="shared" si="20"/>
        <v>233.08667861596794</v>
      </c>
      <c r="V507" s="1478">
        <f t="shared" si="20"/>
        <v>231.67875310034148</v>
      </c>
      <c r="W507" s="1478">
        <f t="shared" si="20"/>
        <v>25.039584231325748</v>
      </c>
      <c r="X507" s="1478">
        <f t="shared" si="23"/>
        <v>6.2598960578314369</v>
      </c>
      <c r="Y507" s="1478">
        <f t="shared" si="23"/>
        <v>3.1299480289157184</v>
      </c>
      <c r="Z507" s="1478">
        <f t="shared" si="23"/>
        <v>664.04977381475885</v>
      </c>
      <c r="AA507" s="2">
        <f t="shared" si="21"/>
        <v>100</v>
      </c>
      <c r="AC507" s="878">
        <f t="shared" si="22"/>
        <v>0.97028388896387274</v>
      </c>
      <c r="AE507" s="2">
        <f>+Help_FC!$G507*Help_FC!Y507</f>
        <v>261.17647058823525</v>
      </c>
      <c r="AF507" s="2">
        <f>+Help_FC!$G507*Help_FC!Z507</f>
        <v>108.68512110726643</v>
      </c>
      <c r="AG507" s="2">
        <f>+Help_FC!$G507*Help_FC!AA507</f>
        <v>0</v>
      </c>
      <c r="AH507" s="2">
        <f>+Help_FC!$G507*Help_FC!AB507</f>
        <v>180.17301038062283</v>
      </c>
      <c r="AI507" s="2">
        <f>+Help_FC!$G507*Help_FC!AC507</f>
        <v>61.591695501730094</v>
      </c>
      <c r="AJ507" s="2">
        <f>+Help_FC!$G507*Help_FC!AD507</f>
        <v>37.34890542560553</v>
      </c>
      <c r="AK507" s="2">
        <f>+Help_FC!$G507*Help_FC!AE507</f>
        <v>15.916955017301037</v>
      </c>
      <c r="AL507" s="2">
        <f>+Help_FC!$G507*Help_FC!AF507</f>
        <v>7.6124567474048437</v>
      </c>
      <c r="AM507" s="2">
        <f>+Help_FC!$G507*Help_FC!AG507</f>
        <v>8.4775086505190309</v>
      </c>
      <c r="AN507" s="2">
        <f>+Help_FC!$G507*Help_FC!AH507</f>
        <v>29.927335640138409</v>
      </c>
      <c r="AO507" s="2">
        <f>+Help_FC!$G507*Help_FC!AI507</f>
        <v>123.69965397923873</v>
      </c>
      <c r="AP507" s="2">
        <f>+Help_FC!$G507*Help_FC!AJ507</f>
        <v>13.371913540881975</v>
      </c>
      <c r="AQ507" s="2">
        <f>+Help_FC!$G507*Help_FC!AK507</f>
        <v>303.5640138408304</v>
      </c>
      <c r="AR507" s="1478">
        <f>+Help_FC!$G507*Help_FC!AL507</f>
        <v>29.896193771626294</v>
      </c>
      <c r="AS507" s="1478">
        <f>+Help_FC!$G507*Help_FC!AM507</f>
        <v>0</v>
      </c>
      <c r="AT507" s="2">
        <f>+Help_FC!$G507*Help_FC!AN507</f>
        <v>37.958477508650518</v>
      </c>
      <c r="AV507" s="5">
        <v>1</v>
      </c>
    </row>
    <row r="508" spans="1:48" x14ac:dyDescent="0.2">
      <c r="A508" s="1">
        <v>45432</v>
      </c>
      <c r="B508" s="2">
        <f>+Help_FC!$G508*Help_FC!I508</f>
        <v>611.62629757785464</v>
      </c>
      <c r="C508" s="2">
        <f>+Help_FC!$G508*Help_FC!J508</f>
        <v>369.86159169550166</v>
      </c>
      <c r="D508" s="2">
        <f>+Help_FC!$G508*Help_FC!K508</f>
        <v>103.01038062283736</v>
      </c>
      <c r="E508" s="2">
        <f>+Help_FC!$G508*Help_FC!L508</f>
        <v>77.162629757785453</v>
      </c>
      <c r="F508" s="2">
        <f>+Help_FC!$G508*Help_FC!M508</f>
        <v>257.68105165267883</v>
      </c>
      <c r="G508" s="2">
        <f>+Help_FC!$G508*Help_FC!N508</f>
        <v>341.59169550173004</v>
      </c>
      <c r="H508" s="1478">
        <f>24*Help_FC!R508/Help_FC!$Q508</f>
        <v>240.22523847620707</v>
      </c>
      <c r="I508" s="1478">
        <f>24*Help_FC!S508/Help_FC!$Q508</f>
        <v>238.7741935483871</v>
      </c>
      <c r="J508" s="1478">
        <f>24*Help_FC!T508/Help_FC!$Q508</f>
        <v>25.806451612903224</v>
      </c>
      <c r="K508" s="1478">
        <f>24*Help_FC!U508/Help_FC!$Q508</f>
        <v>6.4516129032258061</v>
      </c>
      <c r="L508" s="1478">
        <f>24*Help_FC!V508/Help_FC!$Q508</f>
        <v>3.225806451612903</v>
      </c>
      <c r="M508" s="1478">
        <f>24*Help_FC!W508/Help_FC!$Q508</f>
        <v>684.38709677419354</v>
      </c>
      <c r="N508" s="2">
        <f>100*Help_FC!H508</f>
        <v>100</v>
      </c>
      <c r="O508" s="2">
        <f t="shared" si="20"/>
        <v>593.45114260641571</v>
      </c>
      <c r="P508" s="2">
        <f t="shared" si="20"/>
        <v>358.87074356867936</v>
      </c>
      <c r="Q508" s="2">
        <f t="shared" si="20"/>
        <v>99.949312714375395</v>
      </c>
      <c r="R508" s="2">
        <f t="shared" si="20"/>
        <v>74.869656484063526</v>
      </c>
      <c r="S508" s="2">
        <f t="shared" si="20"/>
        <v>250.02377290986178</v>
      </c>
      <c r="T508" s="2">
        <f t="shared" si="20"/>
        <v>331.44091874918166</v>
      </c>
      <c r="U508" s="1478">
        <f t="shared" si="20"/>
        <v>233.08667861596794</v>
      </c>
      <c r="V508" s="1478">
        <f t="shared" si="20"/>
        <v>231.67875310034148</v>
      </c>
      <c r="W508" s="1478">
        <f t="shared" si="20"/>
        <v>25.039584231325748</v>
      </c>
      <c r="X508" s="1478">
        <f t="shared" si="23"/>
        <v>6.2598960578314369</v>
      </c>
      <c r="Y508" s="1478">
        <f t="shared" si="23"/>
        <v>3.1299480289157184</v>
      </c>
      <c r="Z508" s="1478">
        <f t="shared" si="23"/>
        <v>664.04977381475885</v>
      </c>
      <c r="AA508" s="2">
        <f t="shared" si="21"/>
        <v>100</v>
      </c>
      <c r="AC508" s="878">
        <f t="shared" si="22"/>
        <v>0.97028388896387274</v>
      </c>
      <c r="AE508" s="2">
        <f>+Help_FC!$G508*Help_FC!Y508</f>
        <v>261.17647058823525</v>
      </c>
      <c r="AF508" s="2">
        <f>+Help_FC!$G508*Help_FC!Z508</f>
        <v>108.68512110726643</v>
      </c>
      <c r="AG508" s="2">
        <f>+Help_FC!$G508*Help_FC!AA508</f>
        <v>0</v>
      </c>
      <c r="AH508" s="2">
        <f>+Help_FC!$G508*Help_FC!AB508</f>
        <v>180.17301038062283</v>
      </c>
      <c r="AI508" s="2">
        <f>+Help_FC!$G508*Help_FC!AC508</f>
        <v>61.591695501730094</v>
      </c>
      <c r="AJ508" s="2">
        <f>+Help_FC!$G508*Help_FC!AD508</f>
        <v>37.34890542560553</v>
      </c>
      <c r="AK508" s="2">
        <f>+Help_FC!$G508*Help_FC!AE508</f>
        <v>15.916955017301037</v>
      </c>
      <c r="AL508" s="2">
        <f>+Help_FC!$G508*Help_FC!AF508</f>
        <v>7.6124567474048437</v>
      </c>
      <c r="AM508" s="2">
        <f>+Help_FC!$G508*Help_FC!AG508</f>
        <v>8.4775086505190309</v>
      </c>
      <c r="AN508" s="2">
        <f>+Help_FC!$G508*Help_FC!AH508</f>
        <v>29.927335640138409</v>
      </c>
      <c r="AO508" s="2">
        <f>+Help_FC!$G508*Help_FC!AI508</f>
        <v>123.69965397923873</v>
      </c>
      <c r="AP508" s="2">
        <f>+Help_FC!$G508*Help_FC!AJ508</f>
        <v>13.371913540881975</v>
      </c>
      <c r="AQ508" s="2">
        <f>+Help_FC!$G508*Help_FC!AK508</f>
        <v>303.5640138408304</v>
      </c>
      <c r="AR508" s="1478">
        <f>+Help_FC!$G508*Help_FC!AL508</f>
        <v>29.896193771626294</v>
      </c>
      <c r="AS508" s="1478">
        <f>+Help_FC!$G508*Help_FC!AM508</f>
        <v>0</v>
      </c>
      <c r="AT508" s="2">
        <f>+Help_FC!$G508*Help_FC!AN508</f>
        <v>37.958477508650518</v>
      </c>
      <c r="AV508" s="5">
        <v>1</v>
      </c>
    </row>
    <row r="509" spans="1:48" x14ac:dyDescent="0.2">
      <c r="A509" s="1">
        <v>45433</v>
      </c>
      <c r="B509" s="2">
        <f>+Help_FC!$G509*Help_FC!I509</f>
        <v>611.62629757785464</v>
      </c>
      <c r="C509" s="2">
        <f>+Help_FC!$G509*Help_FC!J509</f>
        <v>369.86159169550166</v>
      </c>
      <c r="D509" s="2">
        <f>+Help_FC!$G509*Help_FC!K509</f>
        <v>103.01038062283736</v>
      </c>
      <c r="E509" s="2">
        <f>+Help_FC!$G509*Help_FC!L509</f>
        <v>77.162629757785453</v>
      </c>
      <c r="F509" s="2">
        <f>+Help_FC!$G509*Help_FC!M509</f>
        <v>257.68105165267883</v>
      </c>
      <c r="G509" s="2">
        <f>+Help_FC!$G509*Help_FC!N509</f>
        <v>341.59169550173004</v>
      </c>
      <c r="H509" s="1478">
        <f>24*Help_FC!R509/Help_FC!$Q509</f>
        <v>240.22523847620707</v>
      </c>
      <c r="I509" s="1478">
        <f>24*Help_FC!S509/Help_FC!$Q509</f>
        <v>238.7741935483871</v>
      </c>
      <c r="J509" s="1478">
        <f>24*Help_FC!T509/Help_FC!$Q509</f>
        <v>25.806451612903224</v>
      </c>
      <c r="K509" s="1478">
        <f>24*Help_FC!U509/Help_FC!$Q509</f>
        <v>6.4516129032258061</v>
      </c>
      <c r="L509" s="1478">
        <f>24*Help_FC!V509/Help_FC!$Q509</f>
        <v>3.225806451612903</v>
      </c>
      <c r="M509" s="1478">
        <f>24*Help_FC!W509/Help_FC!$Q509</f>
        <v>684.38709677419354</v>
      </c>
      <c r="N509" s="2">
        <f>100*Help_FC!H509</f>
        <v>100</v>
      </c>
      <c r="O509" s="2">
        <f t="shared" si="20"/>
        <v>593.45114260641571</v>
      </c>
      <c r="P509" s="2">
        <f t="shared" si="20"/>
        <v>358.87074356867936</v>
      </c>
      <c r="Q509" s="2">
        <f t="shared" si="20"/>
        <v>99.949312714375395</v>
      </c>
      <c r="R509" s="2">
        <f t="shared" si="20"/>
        <v>74.869656484063526</v>
      </c>
      <c r="S509" s="2">
        <f t="shared" si="20"/>
        <v>250.02377290986178</v>
      </c>
      <c r="T509" s="2">
        <f t="shared" si="20"/>
        <v>331.44091874918166</v>
      </c>
      <c r="U509" s="1478">
        <f t="shared" si="20"/>
        <v>233.08667861596794</v>
      </c>
      <c r="V509" s="1478">
        <f t="shared" si="20"/>
        <v>231.67875310034148</v>
      </c>
      <c r="W509" s="1478">
        <f t="shared" si="20"/>
        <v>25.039584231325748</v>
      </c>
      <c r="X509" s="1478">
        <f t="shared" si="23"/>
        <v>6.2598960578314369</v>
      </c>
      <c r="Y509" s="1478">
        <f t="shared" si="23"/>
        <v>3.1299480289157184</v>
      </c>
      <c r="Z509" s="1478">
        <f t="shared" si="23"/>
        <v>664.04977381475885</v>
      </c>
      <c r="AA509" s="2">
        <f t="shared" si="21"/>
        <v>100</v>
      </c>
      <c r="AC509" s="878">
        <f t="shared" si="22"/>
        <v>0.97028388896387274</v>
      </c>
      <c r="AE509" s="2">
        <f>+Help_FC!$G509*Help_FC!Y509</f>
        <v>261.17647058823525</v>
      </c>
      <c r="AF509" s="2">
        <f>+Help_FC!$G509*Help_FC!Z509</f>
        <v>108.68512110726643</v>
      </c>
      <c r="AG509" s="2">
        <f>+Help_FC!$G509*Help_FC!AA509</f>
        <v>0</v>
      </c>
      <c r="AH509" s="2">
        <f>+Help_FC!$G509*Help_FC!AB509</f>
        <v>180.17301038062283</v>
      </c>
      <c r="AI509" s="2">
        <f>+Help_FC!$G509*Help_FC!AC509</f>
        <v>61.591695501730094</v>
      </c>
      <c r="AJ509" s="2">
        <f>+Help_FC!$G509*Help_FC!AD509</f>
        <v>37.34890542560553</v>
      </c>
      <c r="AK509" s="2">
        <f>+Help_FC!$G509*Help_FC!AE509</f>
        <v>15.916955017301037</v>
      </c>
      <c r="AL509" s="2">
        <f>+Help_FC!$G509*Help_FC!AF509</f>
        <v>7.6124567474048437</v>
      </c>
      <c r="AM509" s="2">
        <f>+Help_FC!$G509*Help_FC!AG509</f>
        <v>8.4775086505190309</v>
      </c>
      <c r="AN509" s="2">
        <f>+Help_FC!$G509*Help_FC!AH509</f>
        <v>29.927335640138409</v>
      </c>
      <c r="AO509" s="2">
        <f>+Help_FC!$G509*Help_FC!AI509</f>
        <v>123.69965397923873</v>
      </c>
      <c r="AP509" s="2">
        <f>+Help_FC!$G509*Help_FC!AJ509</f>
        <v>13.371913540881975</v>
      </c>
      <c r="AQ509" s="2">
        <f>+Help_FC!$G509*Help_FC!AK509</f>
        <v>303.5640138408304</v>
      </c>
      <c r="AR509" s="1478">
        <f>+Help_FC!$G509*Help_FC!AL509</f>
        <v>29.896193771626294</v>
      </c>
      <c r="AS509" s="1478">
        <f>+Help_FC!$G509*Help_FC!AM509</f>
        <v>0</v>
      </c>
      <c r="AT509" s="2">
        <f>+Help_FC!$G509*Help_FC!AN509</f>
        <v>37.958477508650518</v>
      </c>
      <c r="AV509" s="5">
        <v>1</v>
      </c>
    </row>
    <row r="510" spans="1:48" x14ac:dyDescent="0.2">
      <c r="A510" s="1">
        <v>45434</v>
      </c>
      <c r="B510" s="2">
        <f>+Help_FC!$G510*Help_FC!I510</f>
        <v>611.62629757785464</v>
      </c>
      <c r="C510" s="2">
        <f>+Help_FC!$G510*Help_FC!J510</f>
        <v>369.86159169550166</v>
      </c>
      <c r="D510" s="2">
        <f>+Help_FC!$G510*Help_FC!K510</f>
        <v>103.01038062283736</v>
      </c>
      <c r="E510" s="2">
        <f>+Help_FC!$G510*Help_FC!L510</f>
        <v>77.162629757785453</v>
      </c>
      <c r="F510" s="2">
        <f>+Help_FC!$G510*Help_FC!M510</f>
        <v>257.68105165267883</v>
      </c>
      <c r="G510" s="2">
        <f>+Help_FC!$G510*Help_FC!N510</f>
        <v>341.59169550173004</v>
      </c>
      <c r="H510" s="1478">
        <f>24*Help_FC!R510/Help_FC!$Q510</f>
        <v>240.22523847620707</v>
      </c>
      <c r="I510" s="1478">
        <f>24*Help_FC!S510/Help_FC!$Q510</f>
        <v>238.7741935483871</v>
      </c>
      <c r="J510" s="1478">
        <f>24*Help_FC!T510/Help_FC!$Q510</f>
        <v>25.806451612903224</v>
      </c>
      <c r="K510" s="1478">
        <f>24*Help_FC!U510/Help_FC!$Q510</f>
        <v>6.4516129032258061</v>
      </c>
      <c r="L510" s="1478">
        <f>24*Help_FC!V510/Help_FC!$Q510</f>
        <v>3.225806451612903</v>
      </c>
      <c r="M510" s="1478">
        <f>24*Help_FC!W510/Help_FC!$Q510</f>
        <v>684.38709677419354</v>
      </c>
      <c r="N510" s="2">
        <f>100*Help_FC!H510</f>
        <v>100</v>
      </c>
      <c r="O510" s="2">
        <f t="shared" si="20"/>
        <v>593.45114260641571</v>
      </c>
      <c r="P510" s="2">
        <f t="shared" si="20"/>
        <v>358.87074356867936</v>
      </c>
      <c r="Q510" s="2">
        <f t="shared" si="20"/>
        <v>99.949312714375395</v>
      </c>
      <c r="R510" s="2">
        <f t="shared" si="20"/>
        <v>74.869656484063526</v>
      </c>
      <c r="S510" s="2">
        <f t="shared" si="20"/>
        <v>250.02377290986178</v>
      </c>
      <c r="T510" s="2">
        <f t="shared" si="20"/>
        <v>331.44091874918166</v>
      </c>
      <c r="U510" s="1478">
        <f t="shared" si="20"/>
        <v>233.08667861596794</v>
      </c>
      <c r="V510" s="1478">
        <f t="shared" si="20"/>
        <v>231.67875310034148</v>
      </c>
      <c r="W510" s="1478">
        <f t="shared" si="20"/>
        <v>25.039584231325748</v>
      </c>
      <c r="X510" s="1478">
        <f t="shared" si="23"/>
        <v>6.2598960578314369</v>
      </c>
      <c r="Y510" s="1478">
        <f t="shared" si="23"/>
        <v>3.1299480289157184</v>
      </c>
      <c r="Z510" s="1478">
        <f t="shared" si="23"/>
        <v>664.04977381475885</v>
      </c>
      <c r="AA510" s="2">
        <f t="shared" si="21"/>
        <v>100</v>
      </c>
      <c r="AC510" s="878">
        <f t="shared" si="22"/>
        <v>0.97028388896387274</v>
      </c>
      <c r="AE510" s="2">
        <f>+Help_FC!$G510*Help_FC!Y510</f>
        <v>261.17647058823525</v>
      </c>
      <c r="AF510" s="2">
        <f>+Help_FC!$G510*Help_FC!Z510</f>
        <v>108.68512110726643</v>
      </c>
      <c r="AG510" s="2">
        <f>+Help_FC!$G510*Help_FC!AA510</f>
        <v>0</v>
      </c>
      <c r="AH510" s="2">
        <f>+Help_FC!$G510*Help_FC!AB510</f>
        <v>180.17301038062283</v>
      </c>
      <c r="AI510" s="2">
        <f>+Help_FC!$G510*Help_FC!AC510</f>
        <v>61.591695501730094</v>
      </c>
      <c r="AJ510" s="2">
        <f>+Help_FC!$G510*Help_FC!AD510</f>
        <v>37.34890542560553</v>
      </c>
      <c r="AK510" s="2">
        <f>+Help_FC!$G510*Help_FC!AE510</f>
        <v>15.916955017301037</v>
      </c>
      <c r="AL510" s="2">
        <f>+Help_FC!$G510*Help_FC!AF510</f>
        <v>7.6124567474048437</v>
      </c>
      <c r="AM510" s="2">
        <f>+Help_FC!$G510*Help_FC!AG510</f>
        <v>8.4775086505190309</v>
      </c>
      <c r="AN510" s="2">
        <f>+Help_FC!$G510*Help_FC!AH510</f>
        <v>29.927335640138409</v>
      </c>
      <c r="AO510" s="2">
        <f>+Help_FC!$G510*Help_FC!AI510</f>
        <v>123.69965397923873</v>
      </c>
      <c r="AP510" s="2">
        <f>+Help_FC!$G510*Help_FC!AJ510</f>
        <v>13.371913540881975</v>
      </c>
      <c r="AQ510" s="2">
        <f>+Help_FC!$G510*Help_FC!AK510</f>
        <v>303.5640138408304</v>
      </c>
      <c r="AR510" s="1478">
        <f>+Help_FC!$G510*Help_FC!AL510</f>
        <v>29.896193771626294</v>
      </c>
      <c r="AS510" s="1478">
        <f>+Help_FC!$G510*Help_FC!AM510</f>
        <v>0</v>
      </c>
      <c r="AT510" s="2">
        <f>+Help_FC!$G510*Help_FC!AN510</f>
        <v>37.958477508650518</v>
      </c>
      <c r="AV510" s="5">
        <v>1</v>
      </c>
    </row>
    <row r="511" spans="1:48" x14ac:dyDescent="0.2">
      <c r="A511" s="1">
        <v>45435</v>
      </c>
      <c r="B511" s="2">
        <f>+Help_FC!$G511*Help_FC!I511</f>
        <v>611.62629757785464</v>
      </c>
      <c r="C511" s="2">
        <f>+Help_FC!$G511*Help_FC!J511</f>
        <v>369.86159169550166</v>
      </c>
      <c r="D511" s="2">
        <f>+Help_FC!$G511*Help_FC!K511</f>
        <v>103.01038062283736</v>
      </c>
      <c r="E511" s="2">
        <f>+Help_FC!$G511*Help_FC!L511</f>
        <v>77.162629757785453</v>
      </c>
      <c r="F511" s="2">
        <f>+Help_FC!$G511*Help_FC!M511</f>
        <v>257.68105165267883</v>
      </c>
      <c r="G511" s="2">
        <f>+Help_FC!$G511*Help_FC!N511</f>
        <v>341.59169550173004</v>
      </c>
      <c r="H511" s="1478">
        <f>24*Help_FC!R511/Help_FC!$Q511</f>
        <v>240.22523847620707</v>
      </c>
      <c r="I511" s="1478">
        <f>24*Help_FC!S511/Help_FC!$Q511</f>
        <v>238.7741935483871</v>
      </c>
      <c r="J511" s="1478">
        <f>24*Help_FC!T511/Help_FC!$Q511</f>
        <v>25.806451612903224</v>
      </c>
      <c r="K511" s="1478">
        <f>24*Help_FC!U511/Help_FC!$Q511</f>
        <v>6.4516129032258061</v>
      </c>
      <c r="L511" s="1478">
        <f>24*Help_FC!V511/Help_FC!$Q511</f>
        <v>3.225806451612903</v>
      </c>
      <c r="M511" s="1478">
        <f>24*Help_FC!W511/Help_FC!$Q511</f>
        <v>684.38709677419354</v>
      </c>
      <c r="N511" s="2">
        <f>100*Help_FC!H511</f>
        <v>100</v>
      </c>
      <c r="O511" s="2">
        <f t="shared" si="20"/>
        <v>593.45114260641571</v>
      </c>
      <c r="P511" s="2">
        <f t="shared" si="20"/>
        <v>358.87074356867936</v>
      </c>
      <c r="Q511" s="2">
        <f t="shared" si="20"/>
        <v>99.949312714375395</v>
      </c>
      <c r="R511" s="2">
        <f t="shared" si="20"/>
        <v>74.869656484063526</v>
      </c>
      <c r="S511" s="2">
        <f t="shared" si="20"/>
        <v>250.02377290986178</v>
      </c>
      <c r="T511" s="2">
        <f t="shared" si="20"/>
        <v>331.44091874918166</v>
      </c>
      <c r="U511" s="1478">
        <f t="shared" si="20"/>
        <v>233.08667861596794</v>
      </c>
      <c r="V511" s="1478">
        <f t="shared" si="20"/>
        <v>231.67875310034148</v>
      </c>
      <c r="W511" s="1478">
        <f t="shared" si="20"/>
        <v>25.039584231325748</v>
      </c>
      <c r="X511" s="1478">
        <f t="shared" si="23"/>
        <v>6.2598960578314369</v>
      </c>
      <c r="Y511" s="1478">
        <f t="shared" si="23"/>
        <v>3.1299480289157184</v>
      </c>
      <c r="Z511" s="1478">
        <f t="shared" si="23"/>
        <v>664.04977381475885</v>
      </c>
      <c r="AA511" s="2">
        <f t="shared" si="21"/>
        <v>100</v>
      </c>
      <c r="AC511" s="878">
        <f t="shared" si="22"/>
        <v>0.97028388896387274</v>
      </c>
      <c r="AE511" s="2">
        <f>+Help_FC!$G511*Help_FC!Y511</f>
        <v>261.17647058823525</v>
      </c>
      <c r="AF511" s="2">
        <f>+Help_FC!$G511*Help_FC!Z511</f>
        <v>108.68512110726643</v>
      </c>
      <c r="AG511" s="2">
        <f>+Help_FC!$G511*Help_FC!AA511</f>
        <v>0</v>
      </c>
      <c r="AH511" s="2">
        <f>+Help_FC!$G511*Help_FC!AB511</f>
        <v>180.17301038062283</v>
      </c>
      <c r="AI511" s="2">
        <f>+Help_FC!$G511*Help_FC!AC511</f>
        <v>61.591695501730094</v>
      </c>
      <c r="AJ511" s="2">
        <f>+Help_FC!$G511*Help_FC!AD511</f>
        <v>37.34890542560553</v>
      </c>
      <c r="AK511" s="2">
        <f>+Help_FC!$G511*Help_FC!AE511</f>
        <v>15.916955017301037</v>
      </c>
      <c r="AL511" s="2">
        <f>+Help_FC!$G511*Help_FC!AF511</f>
        <v>7.6124567474048437</v>
      </c>
      <c r="AM511" s="2">
        <f>+Help_FC!$G511*Help_FC!AG511</f>
        <v>8.4775086505190309</v>
      </c>
      <c r="AN511" s="2">
        <f>+Help_FC!$G511*Help_FC!AH511</f>
        <v>29.927335640138409</v>
      </c>
      <c r="AO511" s="2">
        <f>+Help_FC!$G511*Help_FC!AI511</f>
        <v>123.69965397923873</v>
      </c>
      <c r="AP511" s="2">
        <f>+Help_FC!$G511*Help_FC!AJ511</f>
        <v>13.371913540881975</v>
      </c>
      <c r="AQ511" s="2">
        <f>+Help_FC!$G511*Help_FC!AK511</f>
        <v>303.5640138408304</v>
      </c>
      <c r="AR511" s="1478">
        <f>+Help_FC!$G511*Help_FC!AL511</f>
        <v>29.896193771626294</v>
      </c>
      <c r="AS511" s="1478">
        <f>+Help_FC!$G511*Help_FC!AM511</f>
        <v>0</v>
      </c>
      <c r="AT511" s="2">
        <f>+Help_FC!$G511*Help_FC!AN511</f>
        <v>37.958477508650518</v>
      </c>
      <c r="AV511" s="5">
        <v>1</v>
      </c>
    </row>
    <row r="512" spans="1:48" x14ac:dyDescent="0.2">
      <c r="A512" s="1">
        <v>45436</v>
      </c>
      <c r="B512" s="2">
        <f>+Help_FC!$G512*Help_FC!I512</f>
        <v>611.62629757785464</v>
      </c>
      <c r="C512" s="2">
        <f>+Help_FC!$G512*Help_FC!J512</f>
        <v>369.86159169550166</v>
      </c>
      <c r="D512" s="2">
        <f>+Help_FC!$G512*Help_FC!K512</f>
        <v>103.01038062283736</v>
      </c>
      <c r="E512" s="2">
        <f>+Help_FC!$G512*Help_FC!L512</f>
        <v>77.162629757785453</v>
      </c>
      <c r="F512" s="2">
        <f>+Help_FC!$G512*Help_FC!M512</f>
        <v>257.68105165267883</v>
      </c>
      <c r="G512" s="2">
        <f>+Help_FC!$G512*Help_FC!N512</f>
        <v>341.59169550173004</v>
      </c>
      <c r="H512" s="1478">
        <f>24*Help_FC!R512/Help_FC!$Q512</f>
        <v>240.22523847620707</v>
      </c>
      <c r="I512" s="1478">
        <f>24*Help_FC!S512/Help_FC!$Q512</f>
        <v>238.7741935483871</v>
      </c>
      <c r="J512" s="1478">
        <f>24*Help_FC!T512/Help_FC!$Q512</f>
        <v>25.806451612903224</v>
      </c>
      <c r="K512" s="1478">
        <f>24*Help_FC!U512/Help_FC!$Q512</f>
        <v>6.4516129032258061</v>
      </c>
      <c r="L512" s="1478">
        <f>24*Help_FC!V512/Help_FC!$Q512</f>
        <v>3.225806451612903</v>
      </c>
      <c r="M512" s="1478">
        <f>24*Help_FC!W512/Help_FC!$Q512</f>
        <v>684.38709677419354</v>
      </c>
      <c r="N512" s="2">
        <f>100*Help_FC!H512</f>
        <v>100</v>
      </c>
      <c r="O512" s="2">
        <f t="shared" si="20"/>
        <v>593.45114260641571</v>
      </c>
      <c r="P512" s="2">
        <f t="shared" si="20"/>
        <v>358.87074356867936</v>
      </c>
      <c r="Q512" s="2">
        <f t="shared" si="20"/>
        <v>99.949312714375395</v>
      </c>
      <c r="R512" s="2">
        <f t="shared" si="20"/>
        <v>74.869656484063526</v>
      </c>
      <c r="S512" s="2">
        <f t="shared" si="20"/>
        <v>250.02377290986178</v>
      </c>
      <c r="T512" s="2">
        <f t="shared" si="20"/>
        <v>331.44091874918166</v>
      </c>
      <c r="U512" s="1478">
        <f t="shared" si="20"/>
        <v>233.08667861596794</v>
      </c>
      <c r="V512" s="1478">
        <f t="shared" si="20"/>
        <v>231.67875310034148</v>
      </c>
      <c r="W512" s="1478">
        <f t="shared" si="20"/>
        <v>25.039584231325748</v>
      </c>
      <c r="X512" s="1478">
        <f t="shared" si="23"/>
        <v>6.2598960578314369</v>
      </c>
      <c r="Y512" s="1478">
        <f t="shared" si="23"/>
        <v>3.1299480289157184</v>
      </c>
      <c r="Z512" s="1478">
        <f t="shared" si="23"/>
        <v>664.04977381475885</v>
      </c>
      <c r="AA512" s="2">
        <f t="shared" si="21"/>
        <v>100</v>
      </c>
      <c r="AC512" s="878">
        <f t="shared" si="22"/>
        <v>0.97028388896387274</v>
      </c>
      <c r="AE512" s="2">
        <f>+Help_FC!$G512*Help_FC!Y512</f>
        <v>261.17647058823525</v>
      </c>
      <c r="AF512" s="2">
        <f>+Help_FC!$G512*Help_FC!Z512</f>
        <v>108.68512110726643</v>
      </c>
      <c r="AG512" s="2">
        <f>+Help_FC!$G512*Help_FC!AA512</f>
        <v>0</v>
      </c>
      <c r="AH512" s="2">
        <f>+Help_FC!$G512*Help_FC!AB512</f>
        <v>180.17301038062283</v>
      </c>
      <c r="AI512" s="2">
        <f>+Help_FC!$G512*Help_FC!AC512</f>
        <v>61.591695501730094</v>
      </c>
      <c r="AJ512" s="2">
        <f>+Help_FC!$G512*Help_FC!AD512</f>
        <v>37.34890542560553</v>
      </c>
      <c r="AK512" s="2">
        <f>+Help_FC!$G512*Help_FC!AE512</f>
        <v>15.916955017301037</v>
      </c>
      <c r="AL512" s="2">
        <f>+Help_FC!$G512*Help_FC!AF512</f>
        <v>7.6124567474048437</v>
      </c>
      <c r="AM512" s="2">
        <f>+Help_FC!$G512*Help_FC!AG512</f>
        <v>8.4775086505190309</v>
      </c>
      <c r="AN512" s="2">
        <f>+Help_FC!$G512*Help_FC!AH512</f>
        <v>29.927335640138409</v>
      </c>
      <c r="AO512" s="2">
        <f>+Help_FC!$G512*Help_FC!AI512</f>
        <v>123.69965397923873</v>
      </c>
      <c r="AP512" s="2">
        <f>+Help_FC!$G512*Help_FC!AJ512</f>
        <v>13.371913540881975</v>
      </c>
      <c r="AQ512" s="2">
        <f>+Help_FC!$G512*Help_FC!AK512</f>
        <v>303.5640138408304</v>
      </c>
      <c r="AR512" s="1478">
        <f>+Help_FC!$G512*Help_FC!AL512</f>
        <v>29.896193771626294</v>
      </c>
      <c r="AS512" s="1478">
        <f>+Help_FC!$G512*Help_FC!AM512</f>
        <v>0</v>
      </c>
      <c r="AT512" s="2">
        <f>+Help_FC!$G512*Help_FC!AN512</f>
        <v>37.958477508650518</v>
      </c>
      <c r="AV512" s="5">
        <v>1</v>
      </c>
    </row>
    <row r="513" spans="1:48" x14ac:dyDescent="0.2">
      <c r="A513" s="1">
        <v>45437</v>
      </c>
      <c r="B513" s="2">
        <f>+Help_FC!$G513*Help_FC!I513</f>
        <v>611.62629757785464</v>
      </c>
      <c r="C513" s="2">
        <f>+Help_FC!$G513*Help_FC!J513</f>
        <v>369.86159169550166</v>
      </c>
      <c r="D513" s="2">
        <f>+Help_FC!$G513*Help_FC!K513</f>
        <v>103.01038062283736</v>
      </c>
      <c r="E513" s="2">
        <f>+Help_FC!$G513*Help_FC!L513</f>
        <v>77.162629757785453</v>
      </c>
      <c r="F513" s="2">
        <f>+Help_FC!$G513*Help_FC!M513</f>
        <v>257.68105165267883</v>
      </c>
      <c r="G513" s="2">
        <f>+Help_FC!$G513*Help_FC!N513</f>
        <v>341.59169550173004</v>
      </c>
      <c r="H513" s="1478">
        <f>24*Help_FC!R513/Help_FC!$Q513</f>
        <v>240.22523847620707</v>
      </c>
      <c r="I513" s="1478">
        <f>24*Help_FC!S513/Help_FC!$Q513</f>
        <v>238.7741935483871</v>
      </c>
      <c r="J513" s="1478">
        <f>24*Help_FC!T513/Help_FC!$Q513</f>
        <v>25.806451612903224</v>
      </c>
      <c r="K513" s="1478">
        <f>24*Help_FC!U513/Help_FC!$Q513</f>
        <v>6.4516129032258061</v>
      </c>
      <c r="L513" s="1478">
        <f>24*Help_FC!V513/Help_FC!$Q513</f>
        <v>3.225806451612903</v>
      </c>
      <c r="M513" s="1478">
        <f>24*Help_FC!W513/Help_FC!$Q513</f>
        <v>684.38709677419354</v>
      </c>
      <c r="N513" s="2">
        <f>100*Help_FC!H513</f>
        <v>100</v>
      </c>
      <c r="O513" s="2">
        <f t="shared" si="20"/>
        <v>593.45114260641571</v>
      </c>
      <c r="P513" s="2">
        <f t="shared" si="20"/>
        <v>358.87074356867936</v>
      </c>
      <c r="Q513" s="2">
        <f t="shared" si="20"/>
        <v>99.949312714375395</v>
      </c>
      <c r="R513" s="2">
        <f t="shared" si="20"/>
        <v>74.869656484063526</v>
      </c>
      <c r="S513" s="2">
        <f t="shared" si="20"/>
        <v>250.02377290986178</v>
      </c>
      <c r="T513" s="2">
        <f t="shared" si="20"/>
        <v>331.44091874918166</v>
      </c>
      <c r="U513" s="1478">
        <f t="shared" si="20"/>
        <v>233.08667861596794</v>
      </c>
      <c r="V513" s="1478">
        <f t="shared" si="20"/>
        <v>231.67875310034148</v>
      </c>
      <c r="W513" s="1478">
        <f t="shared" si="20"/>
        <v>25.039584231325748</v>
      </c>
      <c r="X513" s="1478">
        <f t="shared" si="23"/>
        <v>6.2598960578314369</v>
      </c>
      <c r="Y513" s="1478">
        <f t="shared" si="23"/>
        <v>3.1299480289157184</v>
      </c>
      <c r="Z513" s="1478">
        <f t="shared" si="23"/>
        <v>664.04977381475885</v>
      </c>
      <c r="AA513" s="2">
        <f t="shared" si="21"/>
        <v>100</v>
      </c>
      <c r="AC513" s="878">
        <f t="shared" si="22"/>
        <v>0.97028388896387274</v>
      </c>
      <c r="AE513" s="2">
        <f>+Help_FC!$G513*Help_FC!Y513</f>
        <v>261.17647058823525</v>
      </c>
      <c r="AF513" s="2">
        <f>+Help_FC!$G513*Help_FC!Z513</f>
        <v>108.68512110726643</v>
      </c>
      <c r="AG513" s="2">
        <f>+Help_FC!$G513*Help_FC!AA513</f>
        <v>0</v>
      </c>
      <c r="AH513" s="2">
        <f>+Help_FC!$G513*Help_FC!AB513</f>
        <v>180.17301038062283</v>
      </c>
      <c r="AI513" s="2">
        <f>+Help_FC!$G513*Help_FC!AC513</f>
        <v>61.591695501730094</v>
      </c>
      <c r="AJ513" s="2">
        <f>+Help_FC!$G513*Help_FC!AD513</f>
        <v>37.34890542560553</v>
      </c>
      <c r="AK513" s="2">
        <f>+Help_FC!$G513*Help_FC!AE513</f>
        <v>15.916955017301037</v>
      </c>
      <c r="AL513" s="2">
        <f>+Help_FC!$G513*Help_FC!AF513</f>
        <v>7.6124567474048437</v>
      </c>
      <c r="AM513" s="2">
        <f>+Help_FC!$G513*Help_FC!AG513</f>
        <v>8.4775086505190309</v>
      </c>
      <c r="AN513" s="2">
        <f>+Help_FC!$G513*Help_FC!AH513</f>
        <v>29.927335640138409</v>
      </c>
      <c r="AO513" s="2">
        <f>+Help_FC!$G513*Help_FC!AI513</f>
        <v>123.69965397923873</v>
      </c>
      <c r="AP513" s="2">
        <f>+Help_FC!$G513*Help_FC!AJ513</f>
        <v>13.371913540881975</v>
      </c>
      <c r="AQ513" s="2">
        <f>+Help_FC!$G513*Help_FC!AK513</f>
        <v>303.5640138408304</v>
      </c>
      <c r="AR513" s="1478">
        <f>+Help_FC!$G513*Help_FC!AL513</f>
        <v>29.896193771626294</v>
      </c>
      <c r="AS513" s="1478">
        <f>+Help_FC!$G513*Help_FC!AM513</f>
        <v>0</v>
      </c>
      <c r="AT513" s="2">
        <f>+Help_FC!$G513*Help_FC!AN513</f>
        <v>37.958477508650518</v>
      </c>
      <c r="AV513" s="5">
        <v>1</v>
      </c>
    </row>
    <row r="514" spans="1:48" x14ac:dyDescent="0.2">
      <c r="A514" s="1">
        <v>45438</v>
      </c>
      <c r="B514" s="2">
        <f>+Help_FC!$G514*Help_FC!I514</f>
        <v>611.62629757785464</v>
      </c>
      <c r="C514" s="2">
        <f>+Help_FC!$G514*Help_FC!J514</f>
        <v>369.86159169550166</v>
      </c>
      <c r="D514" s="2">
        <f>+Help_FC!$G514*Help_FC!K514</f>
        <v>103.01038062283736</v>
      </c>
      <c r="E514" s="2">
        <f>+Help_FC!$G514*Help_FC!L514</f>
        <v>77.162629757785453</v>
      </c>
      <c r="F514" s="2">
        <f>+Help_FC!$G514*Help_FC!M514</f>
        <v>257.68105165267883</v>
      </c>
      <c r="G514" s="2">
        <f>+Help_FC!$G514*Help_FC!N514</f>
        <v>341.59169550173004</v>
      </c>
      <c r="H514" s="1478">
        <f>24*Help_FC!R514/Help_FC!$Q514</f>
        <v>240.22523847620707</v>
      </c>
      <c r="I514" s="1478">
        <f>24*Help_FC!S514/Help_FC!$Q514</f>
        <v>238.7741935483871</v>
      </c>
      <c r="J514" s="1478">
        <f>24*Help_FC!T514/Help_FC!$Q514</f>
        <v>25.806451612903224</v>
      </c>
      <c r="K514" s="1478">
        <f>24*Help_FC!U514/Help_FC!$Q514</f>
        <v>6.4516129032258061</v>
      </c>
      <c r="L514" s="1478">
        <f>24*Help_FC!V514/Help_FC!$Q514</f>
        <v>3.225806451612903</v>
      </c>
      <c r="M514" s="1478">
        <f>24*Help_FC!W514/Help_FC!$Q514</f>
        <v>684.38709677419354</v>
      </c>
      <c r="N514" s="2">
        <f>100*Help_FC!H514</f>
        <v>100</v>
      </c>
      <c r="O514" s="2">
        <f t="shared" si="20"/>
        <v>593.45114260641571</v>
      </c>
      <c r="P514" s="2">
        <f t="shared" si="20"/>
        <v>358.87074356867936</v>
      </c>
      <c r="Q514" s="2">
        <f t="shared" si="20"/>
        <v>99.949312714375395</v>
      </c>
      <c r="R514" s="2">
        <f t="shared" si="20"/>
        <v>74.869656484063526</v>
      </c>
      <c r="S514" s="2">
        <f t="shared" si="20"/>
        <v>250.02377290986178</v>
      </c>
      <c r="T514" s="2">
        <f t="shared" si="20"/>
        <v>331.44091874918166</v>
      </c>
      <c r="U514" s="1478">
        <f t="shared" si="20"/>
        <v>233.08667861596794</v>
      </c>
      <c r="V514" s="1478">
        <f t="shared" si="20"/>
        <v>231.67875310034148</v>
      </c>
      <c r="W514" s="1478">
        <f t="shared" si="20"/>
        <v>25.039584231325748</v>
      </c>
      <c r="X514" s="1478">
        <f t="shared" si="23"/>
        <v>6.2598960578314369</v>
      </c>
      <c r="Y514" s="1478">
        <f t="shared" si="23"/>
        <v>3.1299480289157184</v>
      </c>
      <c r="Z514" s="1478">
        <f t="shared" si="23"/>
        <v>664.04977381475885</v>
      </c>
      <c r="AA514" s="2">
        <f t="shared" si="21"/>
        <v>100</v>
      </c>
      <c r="AC514" s="878">
        <f t="shared" si="22"/>
        <v>0.97028388896387274</v>
      </c>
      <c r="AE514" s="2">
        <f>+Help_FC!$G514*Help_FC!Y514</f>
        <v>261.17647058823525</v>
      </c>
      <c r="AF514" s="2">
        <f>+Help_FC!$G514*Help_FC!Z514</f>
        <v>108.68512110726643</v>
      </c>
      <c r="AG514" s="2">
        <f>+Help_FC!$G514*Help_FC!AA514</f>
        <v>0</v>
      </c>
      <c r="AH514" s="2">
        <f>+Help_FC!$G514*Help_FC!AB514</f>
        <v>180.17301038062283</v>
      </c>
      <c r="AI514" s="2">
        <f>+Help_FC!$G514*Help_FC!AC514</f>
        <v>61.591695501730094</v>
      </c>
      <c r="AJ514" s="2">
        <f>+Help_FC!$G514*Help_FC!AD514</f>
        <v>37.34890542560553</v>
      </c>
      <c r="AK514" s="2">
        <f>+Help_FC!$G514*Help_FC!AE514</f>
        <v>15.916955017301037</v>
      </c>
      <c r="AL514" s="2">
        <f>+Help_FC!$G514*Help_FC!AF514</f>
        <v>7.6124567474048437</v>
      </c>
      <c r="AM514" s="2">
        <f>+Help_FC!$G514*Help_FC!AG514</f>
        <v>8.4775086505190309</v>
      </c>
      <c r="AN514" s="2">
        <f>+Help_FC!$G514*Help_FC!AH514</f>
        <v>29.927335640138409</v>
      </c>
      <c r="AO514" s="2">
        <f>+Help_FC!$G514*Help_FC!AI514</f>
        <v>123.69965397923873</v>
      </c>
      <c r="AP514" s="2">
        <f>+Help_FC!$G514*Help_FC!AJ514</f>
        <v>13.371913540881975</v>
      </c>
      <c r="AQ514" s="2">
        <f>+Help_FC!$G514*Help_FC!AK514</f>
        <v>303.5640138408304</v>
      </c>
      <c r="AR514" s="1478">
        <f>+Help_FC!$G514*Help_FC!AL514</f>
        <v>29.896193771626294</v>
      </c>
      <c r="AS514" s="1478">
        <f>+Help_FC!$G514*Help_FC!AM514</f>
        <v>0</v>
      </c>
      <c r="AT514" s="2">
        <f>+Help_FC!$G514*Help_FC!AN514</f>
        <v>37.958477508650518</v>
      </c>
      <c r="AV514" s="5">
        <v>1</v>
      </c>
    </row>
    <row r="515" spans="1:48" x14ac:dyDescent="0.2">
      <c r="A515" s="1">
        <v>45439</v>
      </c>
      <c r="B515" s="2">
        <f>+Help_FC!$G515*Help_FC!I515</f>
        <v>611.62629757785464</v>
      </c>
      <c r="C515" s="2">
        <f>+Help_FC!$G515*Help_FC!J515</f>
        <v>369.86159169550166</v>
      </c>
      <c r="D515" s="2">
        <f>+Help_FC!$G515*Help_FC!K515</f>
        <v>103.01038062283736</v>
      </c>
      <c r="E515" s="2">
        <f>+Help_FC!$G515*Help_FC!L515</f>
        <v>77.162629757785453</v>
      </c>
      <c r="F515" s="2">
        <f>+Help_FC!$G515*Help_FC!M515</f>
        <v>257.68105165267883</v>
      </c>
      <c r="G515" s="2">
        <f>+Help_FC!$G515*Help_FC!N515</f>
        <v>341.59169550173004</v>
      </c>
      <c r="H515" s="1478">
        <f>24*Help_FC!R515/Help_FC!$Q515</f>
        <v>240.22523847620707</v>
      </c>
      <c r="I515" s="1478">
        <f>24*Help_FC!S515/Help_FC!$Q515</f>
        <v>238.7741935483871</v>
      </c>
      <c r="J515" s="1478">
        <f>24*Help_FC!T515/Help_FC!$Q515</f>
        <v>25.806451612903224</v>
      </c>
      <c r="K515" s="1478">
        <f>24*Help_FC!U515/Help_FC!$Q515</f>
        <v>6.4516129032258061</v>
      </c>
      <c r="L515" s="1478">
        <f>24*Help_FC!V515/Help_FC!$Q515</f>
        <v>3.225806451612903</v>
      </c>
      <c r="M515" s="1478">
        <f>24*Help_FC!W515/Help_FC!$Q515</f>
        <v>684.38709677419354</v>
      </c>
      <c r="N515" s="2">
        <f>100*Help_FC!H515</f>
        <v>100</v>
      </c>
      <c r="O515" s="2">
        <f t="shared" si="20"/>
        <v>593.45114260641571</v>
      </c>
      <c r="P515" s="2">
        <f t="shared" si="20"/>
        <v>358.87074356867936</v>
      </c>
      <c r="Q515" s="2">
        <f t="shared" si="20"/>
        <v>99.949312714375395</v>
      </c>
      <c r="R515" s="2">
        <f t="shared" si="20"/>
        <v>74.869656484063526</v>
      </c>
      <c r="S515" s="2">
        <f t="shared" si="20"/>
        <v>250.02377290986178</v>
      </c>
      <c r="T515" s="2">
        <f t="shared" si="20"/>
        <v>331.44091874918166</v>
      </c>
      <c r="U515" s="1478">
        <f t="shared" si="20"/>
        <v>233.08667861596794</v>
      </c>
      <c r="V515" s="1478">
        <f t="shared" si="20"/>
        <v>231.67875310034148</v>
      </c>
      <c r="W515" s="1478">
        <f t="shared" si="20"/>
        <v>25.039584231325748</v>
      </c>
      <c r="X515" s="1478">
        <f t="shared" si="23"/>
        <v>6.2598960578314369</v>
      </c>
      <c r="Y515" s="1478">
        <f t="shared" si="23"/>
        <v>3.1299480289157184</v>
      </c>
      <c r="Z515" s="1478">
        <f t="shared" si="23"/>
        <v>664.04977381475885</v>
      </c>
      <c r="AA515" s="2">
        <f t="shared" si="21"/>
        <v>100</v>
      </c>
      <c r="AC515" s="878">
        <f t="shared" si="22"/>
        <v>0.97028388896387274</v>
      </c>
      <c r="AE515" s="2">
        <f>+Help_FC!$G515*Help_FC!Y515</f>
        <v>261.17647058823525</v>
      </c>
      <c r="AF515" s="2">
        <f>+Help_FC!$G515*Help_FC!Z515</f>
        <v>108.68512110726643</v>
      </c>
      <c r="AG515" s="2">
        <f>+Help_FC!$G515*Help_FC!AA515</f>
        <v>0</v>
      </c>
      <c r="AH515" s="2">
        <f>+Help_FC!$G515*Help_FC!AB515</f>
        <v>180.17301038062283</v>
      </c>
      <c r="AI515" s="2">
        <f>+Help_FC!$G515*Help_FC!AC515</f>
        <v>61.591695501730094</v>
      </c>
      <c r="AJ515" s="2">
        <f>+Help_FC!$G515*Help_FC!AD515</f>
        <v>37.34890542560553</v>
      </c>
      <c r="AK515" s="2">
        <f>+Help_FC!$G515*Help_FC!AE515</f>
        <v>15.916955017301037</v>
      </c>
      <c r="AL515" s="2">
        <f>+Help_FC!$G515*Help_FC!AF515</f>
        <v>7.6124567474048437</v>
      </c>
      <c r="AM515" s="2">
        <f>+Help_FC!$G515*Help_FC!AG515</f>
        <v>8.4775086505190309</v>
      </c>
      <c r="AN515" s="2">
        <f>+Help_FC!$G515*Help_FC!AH515</f>
        <v>29.927335640138409</v>
      </c>
      <c r="AO515" s="2">
        <f>+Help_FC!$G515*Help_FC!AI515</f>
        <v>123.69965397923873</v>
      </c>
      <c r="AP515" s="2">
        <f>+Help_FC!$G515*Help_FC!AJ515</f>
        <v>13.371913540881975</v>
      </c>
      <c r="AQ515" s="2">
        <f>+Help_FC!$G515*Help_FC!AK515</f>
        <v>303.5640138408304</v>
      </c>
      <c r="AR515" s="1478">
        <f>+Help_FC!$G515*Help_FC!AL515</f>
        <v>29.896193771626294</v>
      </c>
      <c r="AS515" s="1478">
        <f>+Help_FC!$G515*Help_FC!AM515</f>
        <v>0</v>
      </c>
      <c r="AT515" s="2">
        <f>+Help_FC!$G515*Help_FC!AN515</f>
        <v>37.958477508650518</v>
      </c>
      <c r="AV515" s="5">
        <v>1</v>
      </c>
    </row>
    <row r="516" spans="1:48" x14ac:dyDescent="0.2">
      <c r="A516" s="1">
        <v>45440</v>
      </c>
      <c r="B516" s="2">
        <f>+Help_FC!$G516*Help_FC!I516</f>
        <v>305.81314878892732</v>
      </c>
      <c r="C516" s="2">
        <f>+Help_FC!$G516*Help_FC!J516</f>
        <v>184.93079584775083</v>
      </c>
      <c r="D516" s="2">
        <f>+Help_FC!$G516*Help_FC!K516</f>
        <v>51.50519031141868</v>
      </c>
      <c r="E516" s="2">
        <f>+Help_FC!$G516*Help_FC!L516</f>
        <v>38.581314878892726</v>
      </c>
      <c r="F516" s="2">
        <f>+Help_FC!$G516*Help_FC!M516</f>
        <v>128.84052582633942</v>
      </c>
      <c r="G516" s="2">
        <f>+Help_FC!$G516*Help_FC!N516</f>
        <v>170.79584775086502</v>
      </c>
      <c r="H516" s="1478">
        <f>24*Help_FC!R516/Help_FC!$Q516</f>
        <v>240.22523847620707</v>
      </c>
      <c r="I516" s="1478">
        <f>24*Help_FC!S516/Help_FC!$Q516</f>
        <v>238.7741935483871</v>
      </c>
      <c r="J516" s="1478">
        <f>24*Help_FC!T516/Help_FC!$Q516</f>
        <v>25.806451612903224</v>
      </c>
      <c r="K516" s="1478">
        <f>24*Help_FC!U516/Help_FC!$Q516</f>
        <v>6.4516129032258061</v>
      </c>
      <c r="L516" s="1478">
        <f>24*Help_FC!V516/Help_FC!$Q516</f>
        <v>3.225806451612903</v>
      </c>
      <c r="M516" s="1478">
        <f>24*Help_FC!W516/Help_FC!$Q516</f>
        <v>684.38709677419354</v>
      </c>
      <c r="N516" s="2">
        <f>100*Help_FC!H516</f>
        <v>50</v>
      </c>
      <c r="O516" s="2">
        <f t="shared" si="20"/>
        <v>296.72557130320786</v>
      </c>
      <c r="P516" s="2">
        <f t="shared" si="20"/>
        <v>179.43537178433968</v>
      </c>
      <c r="Q516" s="2">
        <f t="shared" si="20"/>
        <v>49.974656357187698</v>
      </c>
      <c r="R516" s="2">
        <f t="shared" si="20"/>
        <v>37.434828242031763</v>
      </c>
      <c r="S516" s="2">
        <f t="shared" si="20"/>
        <v>125.01188645493089</v>
      </c>
      <c r="T516" s="2">
        <f t="shared" si="20"/>
        <v>165.72045937459083</v>
      </c>
      <c r="U516" s="1478">
        <f t="shared" si="20"/>
        <v>233.08667861596794</v>
      </c>
      <c r="V516" s="1478">
        <f t="shared" si="20"/>
        <v>231.67875310034148</v>
      </c>
      <c r="W516" s="1478">
        <f t="shared" si="20"/>
        <v>25.039584231325748</v>
      </c>
      <c r="X516" s="1478">
        <f t="shared" si="23"/>
        <v>6.2598960578314369</v>
      </c>
      <c r="Y516" s="1478">
        <f t="shared" si="23"/>
        <v>3.1299480289157184</v>
      </c>
      <c r="Z516" s="1478">
        <f t="shared" si="23"/>
        <v>664.04977381475885</v>
      </c>
      <c r="AA516" s="2">
        <f t="shared" si="21"/>
        <v>50</v>
      </c>
      <c r="AC516" s="878">
        <f t="shared" si="22"/>
        <v>0.97028388896387274</v>
      </c>
      <c r="AE516" s="2">
        <f>+Help_FC!$G516*Help_FC!Y516</f>
        <v>130.58823529411762</v>
      </c>
      <c r="AF516" s="2">
        <f>+Help_FC!$G516*Help_FC!Z516</f>
        <v>54.342560553633213</v>
      </c>
      <c r="AG516" s="2">
        <f>+Help_FC!$G516*Help_FC!AA516</f>
        <v>0</v>
      </c>
      <c r="AH516" s="2">
        <f>+Help_FC!$G516*Help_FC!AB516</f>
        <v>90.086505190311414</v>
      </c>
      <c r="AI516" s="2">
        <f>+Help_FC!$G516*Help_FC!AC516</f>
        <v>30.795847750865047</v>
      </c>
      <c r="AJ516" s="2">
        <f>+Help_FC!$G516*Help_FC!AD516</f>
        <v>18.674452712802765</v>
      </c>
      <c r="AK516" s="2">
        <f>+Help_FC!$G516*Help_FC!AE516</f>
        <v>7.9584775086505184</v>
      </c>
      <c r="AL516" s="2">
        <f>+Help_FC!$G516*Help_FC!AF516</f>
        <v>3.8062283737024218</v>
      </c>
      <c r="AM516" s="2">
        <f>+Help_FC!$G516*Help_FC!AG516</f>
        <v>4.2387543252595155</v>
      </c>
      <c r="AN516" s="2">
        <f>+Help_FC!$G516*Help_FC!AH516</f>
        <v>14.963667820069205</v>
      </c>
      <c r="AO516" s="2">
        <f>+Help_FC!$G516*Help_FC!AI516</f>
        <v>61.849826989619366</v>
      </c>
      <c r="AP516" s="2">
        <f>+Help_FC!$G516*Help_FC!AJ516</f>
        <v>6.6859567704409875</v>
      </c>
      <c r="AQ516" s="2">
        <f>+Help_FC!$G516*Help_FC!AK516</f>
        <v>151.7820069204152</v>
      </c>
      <c r="AR516" s="1478">
        <f>+Help_FC!$G516*Help_FC!AL516</f>
        <v>14.948096885813147</v>
      </c>
      <c r="AS516" s="1478">
        <f>+Help_FC!$G516*Help_FC!AM516</f>
        <v>0</v>
      </c>
      <c r="AT516" s="2">
        <f>+Help_FC!$G516*Help_FC!AN516</f>
        <v>18.979238754325259</v>
      </c>
      <c r="AV516" s="5">
        <v>1</v>
      </c>
    </row>
    <row r="517" spans="1:48" x14ac:dyDescent="0.2">
      <c r="A517" s="1">
        <v>45441</v>
      </c>
      <c r="B517" s="2">
        <f>+Help_FC!$G517*Help_FC!I517</f>
        <v>611.62629757785464</v>
      </c>
      <c r="C517" s="2">
        <f>+Help_FC!$G517*Help_FC!J517</f>
        <v>369.86159169550166</v>
      </c>
      <c r="D517" s="2">
        <f>+Help_FC!$G517*Help_FC!K517</f>
        <v>103.01038062283736</v>
      </c>
      <c r="E517" s="2">
        <f>+Help_FC!$G517*Help_FC!L517</f>
        <v>77.162629757785453</v>
      </c>
      <c r="F517" s="2">
        <f>+Help_FC!$G517*Help_FC!M517</f>
        <v>257.68105165267883</v>
      </c>
      <c r="G517" s="2">
        <f>+Help_FC!$G517*Help_FC!N517</f>
        <v>341.59169550173004</v>
      </c>
      <c r="H517" s="1478">
        <f>24*Help_FC!R517/Help_FC!$Q517</f>
        <v>240.22523847620707</v>
      </c>
      <c r="I517" s="1478">
        <f>24*Help_FC!S517/Help_FC!$Q517</f>
        <v>238.7741935483871</v>
      </c>
      <c r="J517" s="1478">
        <f>24*Help_FC!T517/Help_FC!$Q517</f>
        <v>25.806451612903224</v>
      </c>
      <c r="K517" s="1478">
        <f>24*Help_FC!U517/Help_FC!$Q517</f>
        <v>6.4516129032258061</v>
      </c>
      <c r="L517" s="1478">
        <f>24*Help_FC!V517/Help_FC!$Q517</f>
        <v>3.225806451612903</v>
      </c>
      <c r="M517" s="1478">
        <f>24*Help_FC!W517/Help_FC!$Q517</f>
        <v>684.38709677419354</v>
      </c>
      <c r="N517" s="2">
        <f>100*Help_FC!H517</f>
        <v>100</v>
      </c>
      <c r="O517" s="2">
        <f t="shared" si="20"/>
        <v>593.45114260641571</v>
      </c>
      <c r="P517" s="2">
        <f t="shared" si="20"/>
        <v>358.87074356867936</v>
      </c>
      <c r="Q517" s="2">
        <f t="shared" si="20"/>
        <v>99.949312714375395</v>
      </c>
      <c r="R517" s="2">
        <f t="shared" si="20"/>
        <v>74.869656484063526</v>
      </c>
      <c r="S517" s="2">
        <f t="shared" si="20"/>
        <v>250.02377290986178</v>
      </c>
      <c r="T517" s="2">
        <f t="shared" si="20"/>
        <v>331.44091874918166</v>
      </c>
      <c r="U517" s="1478">
        <f t="shared" si="20"/>
        <v>233.08667861596794</v>
      </c>
      <c r="V517" s="1478">
        <f t="shared" si="20"/>
        <v>231.67875310034148</v>
      </c>
      <c r="W517" s="1478">
        <f t="shared" si="20"/>
        <v>25.039584231325748</v>
      </c>
      <c r="X517" s="1478">
        <f t="shared" si="23"/>
        <v>6.2598960578314369</v>
      </c>
      <c r="Y517" s="1478">
        <f t="shared" si="23"/>
        <v>3.1299480289157184</v>
      </c>
      <c r="Z517" s="1478">
        <f t="shared" si="23"/>
        <v>664.04977381475885</v>
      </c>
      <c r="AA517" s="2">
        <f t="shared" si="21"/>
        <v>100</v>
      </c>
      <c r="AC517" s="878">
        <f t="shared" si="22"/>
        <v>0.97028388896387274</v>
      </c>
      <c r="AE517" s="2">
        <f>+Help_FC!$G517*Help_FC!Y517</f>
        <v>261.17647058823525</v>
      </c>
      <c r="AF517" s="2">
        <f>+Help_FC!$G517*Help_FC!Z517</f>
        <v>108.68512110726643</v>
      </c>
      <c r="AG517" s="2">
        <f>+Help_FC!$G517*Help_FC!AA517</f>
        <v>0</v>
      </c>
      <c r="AH517" s="2">
        <f>+Help_FC!$G517*Help_FC!AB517</f>
        <v>180.17301038062283</v>
      </c>
      <c r="AI517" s="2">
        <f>+Help_FC!$G517*Help_FC!AC517</f>
        <v>61.591695501730094</v>
      </c>
      <c r="AJ517" s="2">
        <f>+Help_FC!$G517*Help_FC!AD517</f>
        <v>37.34890542560553</v>
      </c>
      <c r="AK517" s="2">
        <f>+Help_FC!$G517*Help_FC!AE517</f>
        <v>15.916955017301037</v>
      </c>
      <c r="AL517" s="2">
        <f>+Help_FC!$G517*Help_FC!AF517</f>
        <v>7.6124567474048437</v>
      </c>
      <c r="AM517" s="2">
        <f>+Help_FC!$G517*Help_FC!AG517</f>
        <v>8.4775086505190309</v>
      </c>
      <c r="AN517" s="2">
        <f>+Help_FC!$G517*Help_FC!AH517</f>
        <v>29.927335640138409</v>
      </c>
      <c r="AO517" s="2">
        <f>+Help_FC!$G517*Help_FC!AI517</f>
        <v>123.69965397923873</v>
      </c>
      <c r="AP517" s="2">
        <f>+Help_FC!$G517*Help_FC!AJ517</f>
        <v>13.371913540881975</v>
      </c>
      <c r="AQ517" s="2">
        <f>+Help_FC!$G517*Help_FC!AK517</f>
        <v>303.5640138408304</v>
      </c>
      <c r="AR517" s="1478">
        <f>+Help_FC!$G517*Help_FC!AL517</f>
        <v>29.896193771626294</v>
      </c>
      <c r="AS517" s="1478">
        <f>+Help_FC!$G517*Help_FC!AM517</f>
        <v>0</v>
      </c>
      <c r="AT517" s="2">
        <f>+Help_FC!$G517*Help_FC!AN517</f>
        <v>37.958477508650518</v>
      </c>
      <c r="AV517" s="5">
        <v>1</v>
      </c>
    </row>
    <row r="518" spans="1:48" x14ac:dyDescent="0.2">
      <c r="A518" s="1">
        <v>45442</v>
      </c>
      <c r="B518" s="2">
        <f>+Help_FC!$G518*Help_FC!I518</f>
        <v>611.62629757785464</v>
      </c>
      <c r="C518" s="2">
        <f>+Help_FC!$G518*Help_FC!J518</f>
        <v>369.86159169550166</v>
      </c>
      <c r="D518" s="2">
        <f>+Help_FC!$G518*Help_FC!K518</f>
        <v>103.01038062283736</v>
      </c>
      <c r="E518" s="2">
        <f>+Help_FC!$G518*Help_FC!L518</f>
        <v>77.162629757785453</v>
      </c>
      <c r="F518" s="2">
        <f>+Help_FC!$G518*Help_FC!M518</f>
        <v>257.68105165267883</v>
      </c>
      <c r="G518" s="2">
        <f>+Help_FC!$G518*Help_FC!N518</f>
        <v>341.59169550173004</v>
      </c>
      <c r="H518" s="1478">
        <f>24*Help_FC!R518/Help_FC!$Q518</f>
        <v>240.22523847620707</v>
      </c>
      <c r="I518" s="1478">
        <f>24*Help_FC!S518/Help_FC!$Q518</f>
        <v>238.7741935483871</v>
      </c>
      <c r="J518" s="1478">
        <f>24*Help_FC!T518/Help_FC!$Q518</f>
        <v>25.806451612903224</v>
      </c>
      <c r="K518" s="1478">
        <f>24*Help_FC!U518/Help_FC!$Q518</f>
        <v>6.4516129032258061</v>
      </c>
      <c r="L518" s="1478">
        <f>24*Help_FC!V518/Help_FC!$Q518</f>
        <v>3.225806451612903</v>
      </c>
      <c r="M518" s="1478">
        <f>24*Help_FC!W518/Help_FC!$Q518</f>
        <v>684.38709677419354</v>
      </c>
      <c r="N518" s="2">
        <f>100*Help_FC!H518</f>
        <v>100</v>
      </c>
      <c r="O518" s="2">
        <f t="shared" si="20"/>
        <v>593.45114260641571</v>
      </c>
      <c r="P518" s="2">
        <f t="shared" si="20"/>
        <v>358.87074356867936</v>
      </c>
      <c r="Q518" s="2">
        <f t="shared" si="20"/>
        <v>99.949312714375395</v>
      </c>
      <c r="R518" s="2">
        <f t="shared" si="20"/>
        <v>74.869656484063526</v>
      </c>
      <c r="S518" s="2">
        <f t="shared" si="20"/>
        <v>250.02377290986178</v>
      </c>
      <c r="T518" s="2">
        <f t="shared" si="20"/>
        <v>331.44091874918166</v>
      </c>
      <c r="U518" s="1478">
        <f t="shared" si="20"/>
        <v>233.08667861596794</v>
      </c>
      <c r="V518" s="1478">
        <f t="shared" si="20"/>
        <v>231.67875310034148</v>
      </c>
      <c r="W518" s="1478">
        <f t="shared" si="20"/>
        <v>25.039584231325748</v>
      </c>
      <c r="X518" s="1478">
        <f t="shared" si="23"/>
        <v>6.2598960578314369</v>
      </c>
      <c r="Y518" s="1478">
        <f t="shared" si="23"/>
        <v>3.1299480289157184</v>
      </c>
      <c r="Z518" s="1478">
        <f t="shared" si="23"/>
        <v>664.04977381475885</v>
      </c>
      <c r="AA518" s="2">
        <f t="shared" si="21"/>
        <v>100</v>
      </c>
      <c r="AC518" s="878">
        <f t="shared" si="22"/>
        <v>0.97028388896387274</v>
      </c>
      <c r="AE518" s="2">
        <f>+Help_FC!$G518*Help_FC!Y518</f>
        <v>261.17647058823525</v>
      </c>
      <c r="AF518" s="2">
        <f>+Help_FC!$G518*Help_FC!Z518</f>
        <v>108.68512110726643</v>
      </c>
      <c r="AG518" s="2">
        <f>+Help_FC!$G518*Help_FC!AA518</f>
        <v>0</v>
      </c>
      <c r="AH518" s="2">
        <f>+Help_FC!$G518*Help_FC!AB518</f>
        <v>180.17301038062283</v>
      </c>
      <c r="AI518" s="2">
        <f>+Help_FC!$G518*Help_FC!AC518</f>
        <v>61.591695501730094</v>
      </c>
      <c r="AJ518" s="2">
        <f>+Help_FC!$G518*Help_FC!AD518</f>
        <v>37.34890542560553</v>
      </c>
      <c r="AK518" s="2">
        <f>+Help_FC!$G518*Help_FC!AE518</f>
        <v>15.916955017301037</v>
      </c>
      <c r="AL518" s="2">
        <f>+Help_FC!$G518*Help_FC!AF518</f>
        <v>7.6124567474048437</v>
      </c>
      <c r="AM518" s="2">
        <f>+Help_FC!$G518*Help_FC!AG518</f>
        <v>8.4775086505190309</v>
      </c>
      <c r="AN518" s="2">
        <f>+Help_FC!$G518*Help_FC!AH518</f>
        <v>29.927335640138409</v>
      </c>
      <c r="AO518" s="2">
        <f>+Help_FC!$G518*Help_FC!AI518</f>
        <v>123.69965397923873</v>
      </c>
      <c r="AP518" s="2">
        <f>+Help_FC!$G518*Help_FC!AJ518</f>
        <v>13.371913540881975</v>
      </c>
      <c r="AQ518" s="2">
        <f>+Help_FC!$G518*Help_FC!AK518</f>
        <v>303.5640138408304</v>
      </c>
      <c r="AR518" s="1478">
        <f>+Help_FC!$G518*Help_FC!AL518</f>
        <v>29.896193771626294</v>
      </c>
      <c r="AS518" s="1478">
        <f>+Help_FC!$G518*Help_FC!AM518</f>
        <v>0</v>
      </c>
      <c r="AT518" s="2">
        <f>+Help_FC!$G518*Help_FC!AN518</f>
        <v>37.958477508650518</v>
      </c>
      <c r="AV518" s="5">
        <v>1</v>
      </c>
    </row>
    <row r="519" spans="1:48" x14ac:dyDescent="0.2">
      <c r="A519" s="1">
        <v>45443</v>
      </c>
      <c r="B519" s="2">
        <f>+Help_FC!$G519*Help_FC!I519</f>
        <v>611.62629757785464</v>
      </c>
      <c r="C519" s="2">
        <f>+Help_FC!$G519*Help_FC!J519</f>
        <v>369.86159169550166</v>
      </c>
      <c r="D519" s="2">
        <f>+Help_FC!$G519*Help_FC!K519</f>
        <v>103.01038062283736</v>
      </c>
      <c r="E519" s="2">
        <f>+Help_FC!$G519*Help_FC!L519</f>
        <v>77.162629757785453</v>
      </c>
      <c r="F519" s="2">
        <f>+Help_FC!$G519*Help_FC!M519</f>
        <v>257.68105165267883</v>
      </c>
      <c r="G519" s="2">
        <f>+Help_FC!$G519*Help_FC!N519</f>
        <v>341.59169550173004</v>
      </c>
      <c r="H519" s="1478">
        <f>24*Help_FC!R519/Help_FC!$Q519</f>
        <v>240.22523847620707</v>
      </c>
      <c r="I519" s="1478">
        <f>24*Help_FC!S519/Help_FC!$Q519</f>
        <v>238.7741935483871</v>
      </c>
      <c r="J519" s="1478">
        <f>24*Help_FC!T519/Help_FC!$Q519</f>
        <v>25.806451612903224</v>
      </c>
      <c r="K519" s="1478">
        <f>24*Help_FC!U519/Help_FC!$Q519</f>
        <v>6.4516129032258061</v>
      </c>
      <c r="L519" s="1478">
        <f>24*Help_FC!V519/Help_FC!$Q519</f>
        <v>3.225806451612903</v>
      </c>
      <c r="M519" s="1478">
        <f>24*Help_FC!W519/Help_FC!$Q519</f>
        <v>684.38709677419354</v>
      </c>
      <c r="N519" s="2">
        <f>100*Help_FC!H519</f>
        <v>100</v>
      </c>
      <c r="O519" s="2">
        <f t="shared" si="20"/>
        <v>593.45114260641571</v>
      </c>
      <c r="P519" s="2">
        <f t="shared" si="20"/>
        <v>358.87074356867936</v>
      </c>
      <c r="Q519" s="2">
        <f t="shared" si="20"/>
        <v>99.949312714375395</v>
      </c>
      <c r="R519" s="2">
        <f t="shared" ref="R519:W561" si="24">+E519*$AC519</f>
        <v>74.869656484063526</v>
      </c>
      <c r="S519" s="2">
        <f t="shared" si="24"/>
        <v>250.02377290986178</v>
      </c>
      <c r="T519" s="2">
        <f t="shared" si="24"/>
        <v>331.44091874918166</v>
      </c>
      <c r="U519" s="1478">
        <f t="shared" si="24"/>
        <v>233.08667861596794</v>
      </c>
      <c r="V519" s="1478">
        <f t="shared" si="24"/>
        <v>231.67875310034148</v>
      </c>
      <c r="W519" s="1478">
        <f t="shared" si="24"/>
        <v>25.039584231325748</v>
      </c>
      <c r="X519" s="1478">
        <f t="shared" si="23"/>
        <v>6.2598960578314369</v>
      </c>
      <c r="Y519" s="1478">
        <f t="shared" si="23"/>
        <v>3.1299480289157184</v>
      </c>
      <c r="Z519" s="1478">
        <f t="shared" si="23"/>
        <v>664.04977381475885</v>
      </c>
      <c r="AA519" s="2">
        <f t="shared" si="21"/>
        <v>100</v>
      </c>
      <c r="AC519" s="878">
        <f t="shared" si="22"/>
        <v>0.97028388896387274</v>
      </c>
      <c r="AE519" s="2">
        <f>+Help_FC!$G519*Help_FC!Y519</f>
        <v>261.17647058823525</v>
      </c>
      <c r="AF519" s="2">
        <f>+Help_FC!$G519*Help_FC!Z519</f>
        <v>108.68512110726643</v>
      </c>
      <c r="AG519" s="2">
        <f>+Help_FC!$G519*Help_FC!AA519</f>
        <v>0</v>
      </c>
      <c r="AH519" s="2">
        <f>+Help_FC!$G519*Help_FC!AB519</f>
        <v>180.17301038062283</v>
      </c>
      <c r="AI519" s="2">
        <f>+Help_FC!$G519*Help_FC!AC519</f>
        <v>61.591695501730094</v>
      </c>
      <c r="AJ519" s="2">
        <f>+Help_FC!$G519*Help_FC!AD519</f>
        <v>37.34890542560553</v>
      </c>
      <c r="AK519" s="2">
        <f>+Help_FC!$G519*Help_FC!AE519</f>
        <v>15.916955017301037</v>
      </c>
      <c r="AL519" s="2">
        <f>+Help_FC!$G519*Help_FC!AF519</f>
        <v>7.6124567474048437</v>
      </c>
      <c r="AM519" s="2">
        <f>+Help_FC!$G519*Help_FC!AG519</f>
        <v>8.4775086505190309</v>
      </c>
      <c r="AN519" s="2">
        <f>+Help_FC!$G519*Help_FC!AH519</f>
        <v>29.927335640138409</v>
      </c>
      <c r="AO519" s="2">
        <f>+Help_FC!$G519*Help_FC!AI519</f>
        <v>123.69965397923873</v>
      </c>
      <c r="AP519" s="2">
        <f>+Help_FC!$G519*Help_FC!AJ519</f>
        <v>13.371913540881975</v>
      </c>
      <c r="AQ519" s="2">
        <f>+Help_FC!$G519*Help_FC!AK519</f>
        <v>303.5640138408304</v>
      </c>
      <c r="AR519" s="1478">
        <f>+Help_FC!$G519*Help_FC!AL519</f>
        <v>29.896193771626294</v>
      </c>
      <c r="AS519" s="1478">
        <f>+Help_FC!$G519*Help_FC!AM519</f>
        <v>0</v>
      </c>
      <c r="AT519" s="2">
        <f>+Help_FC!$G519*Help_FC!AN519</f>
        <v>37.958477508650518</v>
      </c>
      <c r="AV519" s="5">
        <v>1</v>
      </c>
    </row>
    <row r="520" spans="1:48" x14ac:dyDescent="0.2">
      <c r="A520" s="1">
        <v>45444</v>
      </c>
      <c r="B520" s="2">
        <f>+Help_FC!$G520*Help_FC!I520</f>
        <v>601.02112676056345</v>
      </c>
      <c r="C520" s="2">
        <f>+Help_FC!$G520*Help_FC!J520</f>
        <v>363.06338028169017</v>
      </c>
      <c r="D520" s="2">
        <f>+Help_FC!$G520*Help_FC!K520</f>
        <v>101.44366197183099</v>
      </c>
      <c r="E520" s="2">
        <f>+Help_FC!$G520*Help_FC!L520</f>
        <v>93.732394366197184</v>
      </c>
      <c r="F520" s="2">
        <f>+Help_FC!$G520*Help_FC!M520</f>
        <v>241.55931960840397</v>
      </c>
      <c r="G520" s="2">
        <f>+Help_FC!$G520*Help_FC!N520</f>
        <v>319.29577464788736</v>
      </c>
      <c r="H520" s="1478">
        <f>24*Help_FC!R520/Help_FC!$Q520</f>
        <v>228.67615589595573</v>
      </c>
      <c r="I520" s="1478">
        <f>24*Help_FC!S520/Help_FC!$Q520</f>
        <v>235.33333333333334</v>
      </c>
      <c r="J520" s="1478">
        <f>24*Help_FC!T520/Help_FC!$Q520</f>
        <v>26.666666666666668</v>
      </c>
      <c r="K520" s="1478">
        <f>24*Help_FC!U520/Help_FC!$Q520</f>
        <v>6.666666666666667</v>
      </c>
      <c r="L520" s="1478">
        <f>24*Help_FC!V520/Help_FC!$Q520</f>
        <v>2.3333333333333335</v>
      </c>
      <c r="M520" s="1478">
        <f>24*Help_FC!W520/Help_FC!$Q520</f>
        <v>671.66666666666663</v>
      </c>
      <c r="N520" s="2">
        <f>100*Help_FC!H520</f>
        <v>100</v>
      </c>
      <c r="O520" s="2">
        <f t="shared" ref="O520:T583" si="25">+B520*$AC520</f>
        <v>583.16111622268818</v>
      </c>
      <c r="P520" s="2">
        <f t="shared" si="25"/>
        <v>352.27454856008779</v>
      </c>
      <c r="Q520" s="2">
        <f t="shared" si="25"/>
        <v>98.429150848764706</v>
      </c>
      <c r="R520" s="2">
        <f t="shared" si="24"/>
        <v>90.947032127529198</v>
      </c>
      <c r="S520" s="2">
        <f t="shared" si="24"/>
        <v>234.38111604510928</v>
      </c>
      <c r="T520" s="2">
        <f t="shared" si="24"/>
        <v>309.80754595508449</v>
      </c>
      <c r="U520" s="1478">
        <f t="shared" si="24"/>
        <v>221.88078985603676</v>
      </c>
      <c r="V520" s="1478">
        <f t="shared" si="24"/>
        <v>228.34014186949807</v>
      </c>
      <c r="W520" s="1478">
        <f t="shared" si="24"/>
        <v>25.874237039036608</v>
      </c>
      <c r="X520" s="1478">
        <f t="shared" si="23"/>
        <v>6.4685592597591519</v>
      </c>
      <c r="Y520" s="1478">
        <f t="shared" si="23"/>
        <v>2.263995740915703</v>
      </c>
      <c r="Z520" s="1478">
        <f t="shared" si="23"/>
        <v>651.70734542073444</v>
      </c>
      <c r="AA520" s="2">
        <f t="shared" si="21"/>
        <v>100</v>
      </c>
      <c r="AC520" s="878">
        <f t="shared" si="22"/>
        <v>0.97028388896387274</v>
      </c>
      <c r="AE520" s="2">
        <f>+Help_FC!$G520*Help_FC!Y520</f>
        <v>239.61267605633805</v>
      </c>
      <c r="AF520" s="2">
        <f>+Help_FC!$G520*Help_FC!Z520</f>
        <v>123.45070422535211</v>
      </c>
      <c r="AG520" s="2">
        <f>+Help_FC!$G520*Help_FC!AA520</f>
        <v>0</v>
      </c>
      <c r="AH520" s="2">
        <f>+Help_FC!$G520*Help_FC!AB520</f>
        <v>195.17605633802819</v>
      </c>
      <c r="AI520" s="2">
        <f>+Help_FC!$G520*Help_FC!AC520</f>
        <v>42.781690140845072</v>
      </c>
      <c r="AJ520" s="2">
        <f>+Help_FC!$G520*Help_FC!AD520</f>
        <v>34.983640985915493</v>
      </c>
      <c r="AK520" s="2">
        <f>+Help_FC!$G520*Help_FC!AE520</f>
        <v>2.8169014084507045</v>
      </c>
      <c r="AL520" s="2">
        <f>+Help_FC!$G520*Help_FC!AF520</f>
        <v>0.70422535211267612</v>
      </c>
      <c r="AM520" s="2">
        <f>+Help_FC!$G520*Help_FC!AG520</f>
        <v>6.5140845070422539</v>
      </c>
      <c r="AN520" s="2">
        <f>+Help_FC!$G520*Help_FC!AH520</f>
        <v>29.471830985915503</v>
      </c>
      <c r="AO520" s="2">
        <f>+Help_FC!$G520*Help_FC!AI520</f>
        <v>121.8169014084507</v>
      </c>
      <c r="AP520" s="2">
        <f>+Help_FC!$G520*Help_FC!AJ520</f>
        <v>13.426263621967411</v>
      </c>
      <c r="AQ520" s="2">
        <f>+Help_FC!$G520*Help_FC!AK520</f>
        <v>271.02112676056339</v>
      </c>
      <c r="AR520" s="1478">
        <f>+Help_FC!$G520*Help_FC!AL520</f>
        <v>26.619718309859156</v>
      </c>
      <c r="AS520" s="1478">
        <f>+Help_FC!$G520*Help_FC!AM520</f>
        <v>0</v>
      </c>
      <c r="AT520" s="2">
        <f>+Help_FC!$G520*Help_FC!AN520</f>
        <v>19.471830985915492</v>
      </c>
      <c r="AV520" s="5">
        <v>1</v>
      </c>
    </row>
    <row r="521" spans="1:48" x14ac:dyDescent="0.2">
      <c r="A521" s="1">
        <v>45445</v>
      </c>
      <c r="B521" s="2">
        <f>+Help_FC!$G521*Help_FC!I521</f>
        <v>601.02112676056345</v>
      </c>
      <c r="C521" s="2">
        <f>+Help_FC!$G521*Help_FC!J521</f>
        <v>363.06338028169017</v>
      </c>
      <c r="D521" s="2">
        <f>+Help_FC!$G521*Help_FC!K521</f>
        <v>101.44366197183099</v>
      </c>
      <c r="E521" s="2">
        <f>+Help_FC!$G521*Help_FC!L521</f>
        <v>93.732394366197184</v>
      </c>
      <c r="F521" s="2">
        <f>+Help_FC!$G521*Help_FC!M521</f>
        <v>241.55931960840397</v>
      </c>
      <c r="G521" s="2">
        <f>+Help_FC!$G521*Help_FC!N521</f>
        <v>319.29577464788736</v>
      </c>
      <c r="H521" s="1478">
        <f>24*Help_FC!R521/Help_FC!$Q521</f>
        <v>228.67615589595573</v>
      </c>
      <c r="I521" s="1478">
        <f>24*Help_FC!S521/Help_FC!$Q521</f>
        <v>235.33333333333334</v>
      </c>
      <c r="J521" s="1478">
        <f>24*Help_FC!T521/Help_FC!$Q521</f>
        <v>26.666666666666668</v>
      </c>
      <c r="K521" s="1478">
        <f>24*Help_FC!U521/Help_FC!$Q521</f>
        <v>6.666666666666667</v>
      </c>
      <c r="L521" s="1478">
        <f>24*Help_FC!V521/Help_FC!$Q521</f>
        <v>2.3333333333333335</v>
      </c>
      <c r="M521" s="1478">
        <f>24*Help_FC!W521/Help_FC!$Q521</f>
        <v>671.66666666666663</v>
      </c>
      <c r="N521" s="2">
        <f>100*Help_FC!H521</f>
        <v>100</v>
      </c>
      <c r="O521" s="2">
        <f t="shared" si="25"/>
        <v>583.16111622268818</v>
      </c>
      <c r="P521" s="2">
        <f t="shared" si="25"/>
        <v>352.27454856008779</v>
      </c>
      <c r="Q521" s="2">
        <f t="shared" si="25"/>
        <v>98.429150848764706</v>
      </c>
      <c r="R521" s="2">
        <f t="shared" si="24"/>
        <v>90.947032127529198</v>
      </c>
      <c r="S521" s="2">
        <f t="shared" si="24"/>
        <v>234.38111604510928</v>
      </c>
      <c r="T521" s="2">
        <f t="shared" si="24"/>
        <v>309.80754595508449</v>
      </c>
      <c r="U521" s="1478">
        <f t="shared" si="24"/>
        <v>221.88078985603676</v>
      </c>
      <c r="V521" s="1478">
        <f t="shared" si="24"/>
        <v>228.34014186949807</v>
      </c>
      <c r="W521" s="1478">
        <f t="shared" si="24"/>
        <v>25.874237039036608</v>
      </c>
      <c r="X521" s="1478">
        <f t="shared" si="23"/>
        <v>6.4685592597591519</v>
      </c>
      <c r="Y521" s="1478">
        <f t="shared" si="23"/>
        <v>2.263995740915703</v>
      </c>
      <c r="Z521" s="1478">
        <f t="shared" si="23"/>
        <v>651.70734542073444</v>
      </c>
      <c r="AA521" s="2">
        <f t="shared" si="21"/>
        <v>100</v>
      </c>
      <c r="AC521" s="878">
        <f t="shared" si="22"/>
        <v>0.97028388896387274</v>
      </c>
      <c r="AE521" s="2">
        <f>+Help_FC!$G521*Help_FC!Y521</f>
        <v>239.61267605633805</v>
      </c>
      <c r="AF521" s="2">
        <f>+Help_FC!$G521*Help_FC!Z521</f>
        <v>123.45070422535211</v>
      </c>
      <c r="AG521" s="2">
        <f>+Help_FC!$G521*Help_FC!AA521</f>
        <v>0</v>
      </c>
      <c r="AH521" s="2">
        <f>+Help_FC!$G521*Help_FC!AB521</f>
        <v>195.17605633802819</v>
      </c>
      <c r="AI521" s="2">
        <f>+Help_FC!$G521*Help_FC!AC521</f>
        <v>42.781690140845072</v>
      </c>
      <c r="AJ521" s="2">
        <f>+Help_FC!$G521*Help_FC!AD521</f>
        <v>34.983640985915493</v>
      </c>
      <c r="AK521" s="2">
        <f>+Help_FC!$G521*Help_FC!AE521</f>
        <v>2.8169014084507045</v>
      </c>
      <c r="AL521" s="2">
        <f>+Help_FC!$G521*Help_FC!AF521</f>
        <v>0.70422535211267612</v>
      </c>
      <c r="AM521" s="2">
        <f>+Help_FC!$G521*Help_FC!AG521</f>
        <v>6.5140845070422539</v>
      </c>
      <c r="AN521" s="2">
        <f>+Help_FC!$G521*Help_FC!AH521</f>
        <v>29.471830985915503</v>
      </c>
      <c r="AO521" s="2">
        <f>+Help_FC!$G521*Help_FC!AI521</f>
        <v>121.8169014084507</v>
      </c>
      <c r="AP521" s="2">
        <f>+Help_FC!$G521*Help_FC!AJ521</f>
        <v>13.426263621967411</v>
      </c>
      <c r="AQ521" s="2">
        <f>+Help_FC!$G521*Help_FC!AK521</f>
        <v>271.02112676056339</v>
      </c>
      <c r="AR521" s="1478">
        <f>+Help_FC!$G521*Help_FC!AL521</f>
        <v>26.619718309859156</v>
      </c>
      <c r="AS521" s="1478">
        <f>+Help_FC!$G521*Help_FC!AM521</f>
        <v>0</v>
      </c>
      <c r="AT521" s="2">
        <f>+Help_FC!$G521*Help_FC!AN521</f>
        <v>19.471830985915492</v>
      </c>
      <c r="AV521" s="5">
        <v>1</v>
      </c>
    </row>
    <row r="522" spans="1:48" x14ac:dyDescent="0.2">
      <c r="A522" s="1">
        <v>45446</v>
      </c>
      <c r="B522" s="2">
        <f>+Help_FC!$G522*Help_FC!I522</f>
        <v>601.02112676056345</v>
      </c>
      <c r="C522" s="2">
        <f>+Help_FC!$G522*Help_FC!J522</f>
        <v>363.06338028169017</v>
      </c>
      <c r="D522" s="2">
        <f>+Help_FC!$G522*Help_FC!K522</f>
        <v>101.44366197183099</v>
      </c>
      <c r="E522" s="2">
        <f>+Help_FC!$G522*Help_FC!L522</f>
        <v>93.732394366197184</v>
      </c>
      <c r="F522" s="2">
        <f>+Help_FC!$G522*Help_FC!M522</f>
        <v>241.55931960840397</v>
      </c>
      <c r="G522" s="2">
        <f>+Help_FC!$G522*Help_FC!N522</f>
        <v>319.29577464788736</v>
      </c>
      <c r="H522" s="1478">
        <f>24*Help_FC!R522/Help_FC!$Q522</f>
        <v>228.67615589595573</v>
      </c>
      <c r="I522" s="1478">
        <f>24*Help_FC!S522/Help_FC!$Q522</f>
        <v>235.33333333333334</v>
      </c>
      <c r="J522" s="1478">
        <f>24*Help_FC!T522/Help_FC!$Q522</f>
        <v>26.666666666666668</v>
      </c>
      <c r="K522" s="1478">
        <f>24*Help_FC!U522/Help_FC!$Q522</f>
        <v>6.666666666666667</v>
      </c>
      <c r="L522" s="1478">
        <f>24*Help_FC!V522/Help_FC!$Q522</f>
        <v>2.3333333333333335</v>
      </c>
      <c r="M522" s="1478">
        <f>24*Help_FC!W522/Help_FC!$Q522</f>
        <v>671.66666666666663</v>
      </c>
      <c r="N522" s="2">
        <f>100*Help_FC!H522</f>
        <v>100</v>
      </c>
      <c r="O522" s="2">
        <f t="shared" si="25"/>
        <v>583.16111622268818</v>
      </c>
      <c r="P522" s="2">
        <f t="shared" si="25"/>
        <v>352.27454856008779</v>
      </c>
      <c r="Q522" s="2">
        <f t="shared" si="25"/>
        <v>98.429150848764706</v>
      </c>
      <c r="R522" s="2">
        <f t="shared" si="24"/>
        <v>90.947032127529198</v>
      </c>
      <c r="S522" s="2">
        <f t="shared" si="24"/>
        <v>234.38111604510928</v>
      </c>
      <c r="T522" s="2">
        <f t="shared" si="24"/>
        <v>309.80754595508449</v>
      </c>
      <c r="U522" s="1478">
        <f t="shared" si="24"/>
        <v>221.88078985603676</v>
      </c>
      <c r="V522" s="1478">
        <f t="shared" si="24"/>
        <v>228.34014186949807</v>
      </c>
      <c r="W522" s="1478">
        <f t="shared" si="24"/>
        <v>25.874237039036608</v>
      </c>
      <c r="X522" s="1478">
        <f t="shared" si="23"/>
        <v>6.4685592597591519</v>
      </c>
      <c r="Y522" s="1478">
        <f t="shared" si="23"/>
        <v>2.263995740915703</v>
      </c>
      <c r="Z522" s="1478">
        <f t="shared" si="23"/>
        <v>651.70734542073444</v>
      </c>
      <c r="AA522" s="2">
        <f t="shared" si="21"/>
        <v>100</v>
      </c>
      <c r="AC522" s="878">
        <f t="shared" si="22"/>
        <v>0.97028388896387274</v>
      </c>
      <c r="AE522" s="2">
        <f>+Help_FC!$G522*Help_FC!Y522</f>
        <v>239.61267605633805</v>
      </c>
      <c r="AF522" s="2">
        <f>+Help_FC!$G522*Help_FC!Z522</f>
        <v>123.45070422535211</v>
      </c>
      <c r="AG522" s="2">
        <f>+Help_FC!$G522*Help_FC!AA522</f>
        <v>0</v>
      </c>
      <c r="AH522" s="2">
        <f>+Help_FC!$G522*Help_FC!AB522</f>
        <v>195.17605633802819</v>
      </c>
      <c r="AI522" s="2">
        <f>+Help_FC!$G522*Help_FC!AC522</f>
        <v>42.781690140845072</v>
      </c>
      <c r="AJ522" s="2">
        <f>+Help_FC!$G522*Help_FC!AD522</f>
        <v>34.983640985915493</v>
      </c>
      <c r="AK522" s="2">
        <f>+Help_FC!$G522*Help_FC!AE522</f>
        <v>2.8169014084507045</v>
      </c>
      <c r="AL522" s="2">
        <f>+Help_FC!$G522*Help_FC!AF522</f>
        <v>0.70422535211267612</v>
      </c>
      <c r="AM522" s="2">
        <f>+Help_FC!$G522*Help_FC!AG522</f>
        <v>6.5140845070422539</v>
      </c>
      <c r="AN522" s="2">
        <f>+Help_FC!$G522*Help_FC!AH522</f>
        <v>29.471830985915503</v>
      </c>
      <c r="AO522" s="2">
        <f>+Help_FC!$G522*Help_FC!AI522</f>
        <v>121.8169014084507</v>
      </c>
      <c r="AP522" s="2">
        <f>+Help_FC!$G522*Help_FC!AJ522</f>
        <v>13.426263621967411</v>
      </c>
      <c r="AQ522" s="2">
        <f>+Help_FC!$G522*Help_FC!AK522</f>
        <v>271.02112676056339</v>
      </c>
      <c r="AR522" s="1478">
        <f>+Help_FC!$G522*Help_FC!AL522</f>
        <v>26.619718309859156</v>
      </c>
      <c r="AS522" s="1478">
        <f>+Help_FC!$G522*Help_FC!AM522</f>
        <v>0</v>
      </c>
      <c r="AT522" s="2">
        <f>+Help_FC!$G522*Help_FC!AN522</f>
        <v>19.471830985915492</v>
      </c>
      <c r="AV522" s="5">
        <v>1</v>
      </c>
    </row>
    <row r="523" spans="1:48" x14ac:dyDescent="0.2">
      <c r="A523" s="1">
        <v>45447</v>
      </c>
      <c r="B523" s="2">
        <f>+Help_FC!$G523*Help_FC!I523</f>
        <v>601.02112676056345</v>
      </c>
      <c r="C523" s="2">
        <f>+Help_FC!$G523*Help_FC!J523</f>
        <v>363.06338028169017</v>
      </c>
      <c r="D523" s="2">
        <f>+Help_FC!$G523*Help_FC!K523</f>
        <v>101.44366197183099</v>
      </c>
      <c r="E523" s="2">
        <f>+Help_FC!$G523*Help_FC!L523</f>
        <v>93.732394366197184</v>
      </c>
      <c r="F523" s="2">
        <f>+Help_FC!$G523*Help_FC!M523</f>
        <v>241.55931960840397</v>
      </c>
      <c r="G523" s="2">
        <f>+Help_FC!$G523*Help_FC!N523</f>
        <v>319.29577464788736</v>
      </c>
      <c r="H523" s="1478">
        <f>24*Help_FC!R523/Help_FC!$Q523</f>
        <v>228.67615589595573</v>
      </c>
      <c r="I523" s="1478">
        <f>24*Help_FC!S523/Help_FC!$Q523</f>
        <v>235.33333333333334</v>
      </c>
      <c r="J523" s="1478">
        <f>24*Help_FC!T523/Help_FC!$Q523</f>
        <v>26.666666666666668</v>
      </c>
      <c r="K523" s="1478">
        <f>24*Help_FC!U523/Help_FC!$Q523</f>
        <v>6.666666666666667</v>
      </c>
      <c r="L523" s="1478">
        <f>24*Help_FC!V523/Help_FC!$Q523</f>
        <v>2.3333333333333335</v>
      </c>
      <c r="M523" s="1478">
        <f>24*Help_FC!W523/Help_FC!$Q523</f>
        <v>671.66666666666663</v>
      </c>
      <c r="N523" s="2">
        <f>100*Help_FC!H523</f>
        <v>100</v>
      </c>
      <c r="O523" s="2">
        <f t="shared" si="25"/>
        <v>583.16111622268818</v>
      </c>
      <c r="P523" s="2">
        <f t="shared" si="25"/>
        <v>352.27454856008779</v>
      </c>
      <c r="Q523" s="2">
        <f t="shared" si="25"/>
        <v>98.429150848764706</v>
      </c>
      <c r="R523" s="2">
        <f t="shared" si="24"/>
        <v>90.947032127529198</v>
      </c>
      <c r="S523" s="2">
        <f t="shared" si="24"/>
        <v>234.38111604510928</v>
      </c>
      <c r="T523" s="2">
        <f t="shared" si="24"/>
        <v>309.80754595508449</v>
      </c>
      <c r="U523" s="1478">
        <f t="shared" si="24"/>
        <v>221.88078985603676</v>
      </c>
      <c r="V523" s="1478">
        <f t="shared" si="24"/>
        <v>228.34014186949807</v>
      </c>
      <c r="W523" s="1478">
        <f t="shared" si="24"/>
        <v>25.874237039036608</v>
      </c>
      <c r="X523" s="1478">
        <f t="shared" si="23"/>
        <v>6.4685592597591519</v>
      </c>
      <c r="Y523" s="1478">
        <f t="shared" si="23"/>
        <v>2.263995740915703</v>
      </c>
      <c r="Z523" s="1478">
        <f t="shared" si="23"/>
        <v>651.70734542073444</v>
      </c>
      <c r="AA523" s="2">
        <f t="shared" si="21"/>
        <v>100</v>
      </c>
      <c r="AC523" s="878">
        <f t="shared" si="22"/>
        <v>0.97028388896387274</v>
      </c>
      <c r="AE523" s="2">
        <f>+Help_FC!$G523*Help_FC!Y523</f>
        <v>239.61267605633805</v>
      </c>
      <c r="AF523" s="2">
        <f>+Help_FC!$G523*Help_FC!Z523</f>
        <v>123.45070422535211</v>
      </c>
      <c r="AG523" s="2">
        <f>+Help_FC!$G523*Help_FC!AA523</f>
        <v>0</v>
      </c>
      <c r="AH523" s="2">
        <f>+Help_FC!$G523*Help_FC!AB523</f>
        <v>195.17605633802819</v>
      </c>
      <c r="AI523" s="2">
        <f>+Help_FC!$G523*Help_FC!AC523</f>
        <v>42.781690140845072</v>
      </c>
      <c r="AJ523" s="2">
        <f>+Help_FC!$G523*Help_FC!AD523</f>
        <v>34.983640985915493</v>
      </c>
      <c r="AK523" s="2">
        <f>+Help_FC!$G523*Help_FC!AE523</f>
        <v>2.8169014084507045</v>
      </c>
      <c r="AL523" s="2">
        <f>+Help_FC!$G523*Help_FC!AF523</f>
        <v>0.70422535211267612</v>
      </c>
      <c r="AM523" s="2">
        <f>+Help_FC!$G523*Help_FC!AG523</f>
        <v>6.5140845070422539</v>
      </c>
      <c r="AN523" s="2">
        <f>+Help_FC!$G523*Help_FC!AH523</f>
        <v>29.471830985915503</v>
      </c>
      <c r="AO523" s="2">
        <f>+Help_FC!$G523*Help_FC!AI523</f>
        <v>121.8169014084507</v>
      </c>
      <c r="AP523" s="2">
        <f>+Help_FC!$G523*Help_FC!AJ523</f>
        <v>13.426263621967411</v>
      </c>
      <c r="AQ523" s="2">
        <f>+Help_FC!$G523*Help_FC!AK523</f>
        <v>271.02112676056339</v>
      </c>
      <c r="AR523" s="1478">
        <f>+Help_FC!$G523*Help_FC!AL523</f>
        <v>26.619718309859156</v>
      </c>
      <c r="AS523" s="1478">
        <f>+Help_FC!$G523*Help_FC!AM523</f>
        <v>0</v>
      </c>
      <c r="AT523" s="2">
        <f>+Help_FC!$G523*Help_FC!AN523</f>
        <v>19.471830985915492</v>
      </c>
      <c r="AV523" s="5">
        <v>1</v>
      </c>
    </row>
    <row r="524" spans="1:48" x14ac:dyDescent="0.2">
      <c r="A524" s="1">
        <v>45448</v>
      </c>
      <c r="B524" s="2">
        <f>+Help_FC!$G524*Help_FC!I524</f>
        <v>601.02112676056345</v>
      </c>
      <c r="C524" s="2">
        <f>+Help_FC!$G524*Help_FC!J524</f>
        <v>363.06338028169017</v>
      </c>
      <c r="D524" s="2">
        <f>+Help_FC!$G524*Help_FC!K524</f>
        <v>101.44366197183099</v>
      </c>
      <c r="E524" s="2">
        <f>+Help_FC!$G524*Help_FC!L524</f>
        <v>93.732394366197184</v>
      </c>
      <c r="F524" s="2">
        <f>+Help_FC!$G524*Help_FC!M524</f>
        <v>241.55931960840397</v>
      </c>
      <c r="G524" s="2">
        <f>+Help_FC!$G524*Help_FC!N524</f>
        <v>319.29577464788736</v>
      </c>
      <c r="H524" s="1478">
        <f>24*Help_FC!R524/Help_FC!$Q524</f>
        <v>228.67615589595573</v>
      </c>
      <c r="I524" s="1478">
        <f>24*Help_FC!S524/Help_FC!$Q524</f>
        <v>235.33333333333334</v>
      </c>
      <c r="J524" s="1478">
        <f>24*Help_FC!T524/Help_FC!$Q524</f>
        <v>26.666666666666668</v>
      </c>
      <c r="K524" s="1478">
        <f>24*Help_FC!U524/Help_FC!$Q524</f>
        <v>6.666666666666667</v>
      </c>
      <c r="L524" s="1478">
        <f>24*Help_FC!V524/Help_FC!$Q524</f>
        <v>2.3333333333333335</v>
      </c>
      <c r="M524" s="1478">
        <f>24*Help_FC!W524/Help_FC!$Q524</f>
        <v>671.66666666666663</v>
      </c>
      <c r="N524" s="2">
        <f>100*Help_FC!H524</f>
        <v>100</v>
      </c>
      <c r="O524" s="2">
        <f t="shared" si="25"/>
        <v>583.16111622268818</v>
      </c>
      <c r="P524" s="2">
        <f t="shared" si="25"/>
        <v>352.27454856008779</v>
      </c>
      <c r="Q524" s="2">
        <f t="shared" si="25"/>
        <v>98.429150848764706</v>
      </c>
      <c r="R524" s="2">
        <f t="shared" si="24"/>
        <v>90.947032127529198</v>
      </c>
      <c r="S524" s="2">
        <f t="shared" si="24"/>
        <v>234.38111604510928</v>
      </c>
      <c r="T524" s="2">
        <f t="shared" si="24"/>
        <v>309.80754595508449</v>
      </c>
      <c r="U524" s="1478">
        <f t="shared" si="24"/>
        <v>221.88078985603676</v>
      </c>
      <c r="V524" s="1478">
        <f t="shared" si="24"/>
        <v>228.34014186949807</v>
      </c>
      <c r="W524" s="1478">
        <f t="shared" si="24"/>
        <v>25.874237039036608</v>
      </c>
      <c r="X524" s="1478">
        <f t="shared" si="23"/>
        <v>6.4685592597591519</v>
      </c>
      <c r="Y524" s="1478">
        <f t="shared" si="23"/>
        <v>2.263995740915703</v>
      </c>
      <c r="Z524" s="1478">
        <f t="shared" si="23"/>
        <v>651.70734542073444</v>
      </c>
      <c r="AA524" s="2">
        <f t="shared" si="21"/>
        <v>100</v>
      </c>
      <c r="AC524" s="878">
        <f t="shared" si="22"/>
        <v>0.97028388896387274</v>
      </c>
      <c r="AE524" s="2">
        <f>+Help_FC!$G524*Help_FC!Y524</f>
        <v>239.61267605633805</v>
      </c>
      <c r="AF524" s="2">
        <f>+Help_FC!$G524*Help_FC!Z524</f>
        <v>123.45070422535211</v>
      </c>
      <c r="AG524" s="2">
        <f>+Help_FC!$G524*Help_FC!AA524</f>
        <v>0</v>
      </c>
      <c r="AH524" s="2">
        <f>+Help_FC!$G524*Help_FC!AB524</f>
        <v>195.17605633802819</v>
      </c>
      <c r="AI524" s="2">
        <f>+Help_FC!$G524*Help_FC!AC524</f>
        <v>42.781690140845072</v>
      </c>
      <c r="AJ524" s="2">
        <f>+Help_FC!$G524*Help_FC!AD524</f>
        <v>34.983640985915493</v>
      </c>
      <c r="AK524" s="2">
        <f>+Help_FC!$G524*Help_FC!AE524</f>
        <v>2.8169014084507045</v>
      </c>
      <c r="AL524" s="2">
        <f>+Help_FC!$G524*Help_FC!AF524</f>
        <v>0.70422535211267612</v>
      </c>
      <c r="AM524" s="2">
        <f>+Help_FC!$G524*Help_FC!AG524</f>
        <v>6.5140845070422539</v>
      </c>
      <c r="AN524" s="2">
        <f>+Help_FC!$G524*Help_FC!AH524</f>
        <v>29.471830985915503</v>
      </c>
      <c r="AO524" s="2">
        <f>+Help_FC!$G524*Help_FC!AI524</f>
        <v>121.8169014084507</v>
      </c>
      <c r="AP524" s="2">
        <f>+Help_FC!$G524*Help_FC!AJ524</f>
        <v>13.426263621967411</v>
      </c>
      <c r="AQ524" s="2">
        <f>+Help_FC!$G524*Help_FC!AK524</f>
        <v>271.02112676056339</v>
      </c>
      <c r="AR524" s="1478">
        <f>+Help_FC!$G524*Help_FC!AL524</f>
        <v>26.619718309859156</v>
      </c>
      <c r="AS524" s="1478">
        <f>+Help_FC!$G524*Help_FC!AM524</f>
        <v>0</v>
      </c>
      <c r="AT524" s="2">
        <f>+Help_FC!$G524*Help_FC!AN524</f>
        <v>19.471830985915492</v>
      </c>
      <c r="AV524" s="5">
        <v>1</v>
      </c>
    </row>
    <row r="525" spans="1:48" x14ac:dyDescent="0.2">
      <c r="A525" s="1">
        <v>45449</v>
      </c>
      <c r="B525" s="2">
        <f>+Help_FC!$G525*Help_FC!I525</f>
        <v>601.02112676056345</v>
      </c>
      <c r="C525" s="2">
        <f>+Help_FC!$G525*Help_FC!J525</f>
        <v>363.06338028169017</v>
      </c>
      <c r="D525" s="2">
        <f>+Help_FC!$G525*Help_FC!K525</f>
        <v>101.44366197183099</v>
      </c>
      <c r="E525" s="2">
        <f>+Help_FC!$G525*Help_FC!L525</f>
        <v>93.732394366197184</v>
      </c>
      <c r="F525" s="2">
        <f>+Help_FC!$G525*Help_FC!M525</f>
        <v>241.55931960840397</v>
      </c>
      <c r="G525" s="2">
        <f>+Help_FC!$G525*Help_FC!N525</f>
        <v>319.29577464788736</v>
      </c>
      <c r="H525" s="1478">
        <f>24*Help_FC!R525/Help_FC!$Q525</f>
        <v>228.67615589595573</v>
      </c>
      <c r="I525" s="1478">
        <f>24*Help_FC!S525/Help_FC!$Q525</f>
        <v>235.33333333333334</v>
      </c>
      <c r="J525" s="1478">
        <f>24*Help_FC!T525/Help_FC!$Q525</f>
        <v>26.666666666666668</v>
      </c>
      <c r="K525" s="1478">
        <f>24*Help_FC!U525/Help_FC!$Q525</f>
        <v>6.666666666666667</v>
      </c>
      <c r="L525" s="1478">
        <f>24*Help_FC!V525/Help_FC!$Q525</f>
        <v>2.3333333333333335</v>
      </c>
      <c r="M525" s="1478">
        <f>24*Help_FC!W525/Help_FC!$Q525</f>
        <v>671.66666666666663</v>
      </c>
      <c r="N525" s="2">
        <f>100*Help_FC!H525</f>
        <v>100</v>
      </c>
      <c r="O525" s="2">
        <f t="shared" si="25"/>
        <v>583.16111622268818</v>
      </c>
      <c r="P525" s="2">
        <f t="shared" si="25"/>
        <v>352.27454856008779</v>
      </c>
      <c r="Q525" s="2">
        <f t="shared" si="25"/>
        <v>98.429150848764706</v>
      </c>
      <c r="R525" s="2">
        <f t="shared" si="24"/>
        <v>90.947032127529198</v>
      </c>
      <c r="S525" s="2">
        <f t="shared" si="24"/>
        <v>234.38111604510928</v>
      </c>
      <c r="T525" s="2">
        <f t="shared" si="24"/>
        <v>309.80754595508449</v>
      </c>
      <c r="U525" s="1478">
        <f t="shared" si="24"/>
        <v>221.88078985603676</v>
      </c>
      <c r="V525" s="1478">
        <f t="shared" si="24"/>
        <v>228.34014186949807</v>
      </c>
      <c r="W525" s="1478">
        <f t="shared" si="24"/>
        <v>25.874237039036608</v>
      </c>
      <c r="X525" s="1478">
        <f t="shared" si="23"/>
        <v>6.4685592597591519</v>
      </c>
      <c r="Y525" s="1478">
        <f t="shared" si="23"/>
        <v>2.263995740915703</v>
      </c>
      <c r="Z525" s="1478">
        <f t="shared" si="23"/>
        <v>651.70734542073444</v>
      </c>
      <c r="AA525" s="2">
        <f t="shared" si="21"/>
        <v>100</v>
      </c>
      <c r="AC525" s="878">
        <f t="shared" si="22"/>
        <v>0.97028388896387274</v>
      </c>
      <c r="AE525" s="2">
        <f>+Help_FC!$G525*Help_FC!Y525</f>
        <v>239.61267605633805</v>
      </c>
      <c r="AF525" s="2">
        <f>+Help_FC!$G525*Help_FC!Z525</f>
        <v>123.45070422535211</v>
      </c>
      <c r="AG525" s="2">
        <f>+Help_FC!$G525*Help_FC!AA525</f>
        <v>0</v>
      </c>
      <c r="AH525" s="2">
        <f>+Help_FC!$G525*Help_FC!AB525</f>
        <v>195.17605633802819</v>
      </c>
      <c r="AI525" s="2">
        <f>+Help_FC!$G525*Help_FC!AC525</f>
        <v>42.781690140845072</v>
      </c>
      <c r="AJ525" s="2">
        <f>+Help_FC!$G525*Help_FC!AD525</f>
        <v>34.983640985915493</v>
      </c>
      <c r="AK525" s="2">
        <f>+Help_FC!$G525*Help_FC!AE525</f>
        <v>2.8169014084507045</v>
      </c>
      <c r="AL525" s="2">
        <f>+Help_FC!$G525*Help_FC!AF525</f>
        <v>0.70422535211267612</v>
      </c>
      <c r="AM525" s="2">
        <f>+Help_FC!$G525*Help_FC!AG525</f>
        <v>6.5140845070422539</v>
      </c>
      <c r="AN525" s="2">
        <f>+Help_FC!$G525*Help_FC!AH525</f>
        <v>29.471830985915503</v>
      </c>
      <c r="AO525" s="2">
        <f>+Help_FC!$G525*Help_FC!AI525</f>
        <v>121.8169014084507</v>
      </c>
      <c r="AP525" s="2">
        <f>+Help_FC!$G525*Help_FC!AJ525</f>
        <v>13.426263621967411</v>
      </c>
      <c r="AQ525" s="2">
        <f>+Help_FC!$G525*Help_FC!AK525</f>
        <v>271.02112676056339</v>
      </c>
      <c r="AR525" s="1478">
        <f>+Help_FC!$G525*Help_FC!AL525</f>
        <v>26.619718309859156</v>
      </c>
      <c r="AS525" s="1478">
        <f>+Help_FC!$G525*Help_FC!AM525</f>
        <v>0</v>
      </c>
      <c r="AT525" s="2">
        <f>+Help_FC!$G525*Help_FC!AN525</f>
        <v>19.471830985915492</v>
      </c>
      <c r="AV525" s="5">
        <v>1</v>
      </c>
    </row>
    <row r="526" spans="1:48" x14ac:dyDescent="0.2">
      <c r="A526" s="1">
        <v>45450</v>
      </c>
      <c r="B526" s="2">
        <f>+Help_FC!$G526*Help_FC!I526</f>
        <v>601.02112676056345</v>
      </c>
      <c r="C526" s="2">
        <f>+Help_FC!$G526*Help_FC!J526</f>
        <v>363.06338028169017</v>
      </c>
      <c r="D526" s="2">
        <f>+Help_FC!$G526*Help_FC!K526</f>
        <v>101.44366197183099</v>
      </c>
      <c r="E526" s="2">
        <f>+Help_FC!$G526*Help_FC!L526</f>
        <v>93.732394366197184</v>
      </c>
      <c r="F526" s="2">
        <f>+Help_FC!$G526*Help_FC!M526</f>
        <v>241.55931960840397</v>
      </c>
      <c r="G526" s="2">
        <f>+Help_FC!$G526*Help_FC!N526</f>
        <v>319.29577464788736</v>
      </c>
      <c r="H526" s="1478">
        <f>24*Help_FC!R526/Help_FC!$Q526</f>
        <v>228.67615589595573</v>
      </c>
      <c r="I526" s="1478">
        <f>24*Help_FC!S526/Help_FC!$Q526</f>
        <v>235.33333333333334</v>
      </c>
      <c r="J526" s="1478">
        <f>24*Help_FC!T526/Help_FC!$Q526</f>
        <v>26.666666666666668</v>
      </c>
      <c r="K526" s="1478">
        <f>24*Help_FC!U526/Help_FC!$Q526</f>
        <v>6.666666666666667</v>
      </c>
      <c r="L526" s="1478">
        <f>24*Help_FC!V526/Help_FC!$Q526</f>
        <v>2.3333333333333335</v>
      </c>
      <c r="M526" s="1478">
        <f>24*Help_FC!W526/Help_FC!$Q526</f>
        <v>671.66666666666663</v>
      </c>
      <c r="N526" s="2">
        <f>100*Help_FC!H526</f>
        <v>100</v>
      </c>
      <c r="O526" s="2">
        <f t="shared" si="25"/>
        <v>583.16111622268818</v>
      </c>
      <c r="P526" s="2">
        <f t="shared" si="25"/>
        <v>352.27454856008779</v>
      </c>
      <c r="Q526" s="2">
        <f t="shared" si="25"/>
        <v>98.429150848764706</v>
      </c>
      <c r="R526" s="2">
        <f t="shared" si="24"/>
        <v>90.947032127529198</v>
      </c>
      <c r="S526" s="2">
        <f t="shared" si="24"/>
        <v>234.38111604510928</v>
      </c>
      <c r="T526" s="2">
        <f t="shared" si="24"/>
        <v>309.80754595508449</v>
      </c>
      <c r="U526" s="1478">
        <f t="shared" si="24"/>
        <v>221.88078985603676</v>
      </c>
      <c r="V526" s="1478">
        <f t="shared" si="24"/>
        <v>228.34014186949807</v>
      </c>
      <c r="W526" s="1478">
        <f t="shared" si="24"/>
        <v>25.874237039036608</v>
      </c>
      <c r="X526" s="1478">
        <f t="shared" si="23"/>
        <v>6.4685592597591519</v>
      </c>
      <c r="Y526" s="1478">
        <f t="shared" si="23"/>
        <v>2.263995740915703</v>
      </c>
      <c r="Z526" s="1478">
        <f t="shared" si="23"/>
        <v>651.70734542073444</v>
      </c>
      <c r="AA526" s="2">
        <f t="shared" si="21"/>
        <v>100</v>
      </c>
      <c r="AC526" s="878">
        <f t="shared" si="22"/>
        <v>0.97028388896387274</v>
      </c>
      <c r="AE526" s="2">
        <f>+Help_FC!$G526*Help_FC!Y526</f>
        <v>239.61267605633805</v>
      </c>
      <c r="AF526" s="2">
        <f>+Help_FC!$G526*Help_FC!Z526</f>
        <v>123.45070422535211</v>
      </c>
      <c r="AG526" s="2">
        <f>+Help_FC!$G526*Help_FC!AA526</f>
        <v>0</v>
      </c>
      <c r="AH526" s="2">
        <f>+Help_FC!$G526*Help_FC!AB526</f>
        <v>195.17605633802819</v>
      </c>
      <c r="AI526" s="2">
        <f>+Help_FC!$G526*Help_FC!AC526</f>
        <v>42.781690140845072</v>
      </c>
      <c r="AJ526" s="2">
        <f>+Help_FC!$G526*Help_FC!AD526</f>
        <v>34.983640985915493</v>
      </c>
      <c r="AK526" s="2">
        <f>+Help_FC!$G526*Help_FC!AE526</f>
        <v>2.8169014084507045</v>
      </c>
      <c r="AL526" s="2">
        <f>+Help_FC!$G526*Help_FC!AF526</f>
        <v>0.70422535211267612</v>
      </c>
      <c r="AM526" s="2">
        <f>+Help_FC!$G526*Help_FC!AG526</f>
        <v>6.5140845070422539</v>
      </c>
      <c r="AN526" s="2">
        <f>+Help_FC!$G526*Help_FC!AH526</f>
        <v>29.471830985915503</v>
      </c>
      <c r="AO526" s="2">
        <f>+Help_FC!$G526*Help_FC!AI526</f>
        <v>121.8169014084507</v>
      </c>
      <c r="AP526" s="2">
        <f>+Help_FC!$G526*Help_FC!AJ526</f>
        <v>13.426263621967411</v>
      </c>
      <c r="AQ526" s="2">
        <f>+Help_FC!$G526*Help_FC!AK526</f>
        <v>271.02112676056339</v>
      </c>
      <c r="AR526" s="1478">
        <f>+Help_FC!$G526*Help_FC!AL526</f>
        <v>26.619718309859156</v>
      </c>
      <c r="AS526" s="1478">
        <f>+Help_FC!$G526*Help_FC!AM526</f>
        <v>0</v>
      </c>
      <c r="AT526" s="2">
        <f>+Help_FC!$G526*Help_FC!AN526</f>
        <v>19.471830985915492</v>
      </c>
      <c r="AV526" s="5">
        <v>1</v>
      </c>
    </row>
    <row r="527" spans="1:48" x14ac:dyDescent="0.2">
      <c r="A527" s="1">
        <v>45451</v>
      </c>
      <c r="B527" s="2">
        <f>+Help_FC!$G527*Help_FC!I527</f>
        <v>601.02112676056345</v>
      </c>
      <c r="C527" s="2">
        <f>+Help_FC!$G527*Help_FC!J527</f>
        <v>363.06338028169017</v>
      </c>
      <c r="D527" s="2">
        <f>+Help_FC!$G527*Help_FC!K527</f>
        <v>101.44366197183099</v>
      </c>
      <c r="E527" s="2">
        <f>+Help_FC!$G527*Help_FC!L527</f>
        <v>93.732394366197184</v>
      </c>
      <c r="F527" s="2">
        <f>+Help_FC!$G527*Help_FC!M527</f>
        <v>241.55931960840397</v>
      </c>
      <c r="G527" s="2">
        <f>+Help_FC!$G527*Help_FC!N527</f>
        <v>319.29577464788736</v>
      </c>
      <c r="H527" s="1478">
        <f>24*Help_FC!R527/Help_FC!$Q527</f>
        <v>228.67615589595573</v>
      </c>
      <c r="I527" s="1478">
        <f>24*Help_FC!S527/Help_FC!$Q527</f>
        <v>235.33333333333334</v>
      </c>
      <c r="J527" s="1478">
        <f>24*Help_FC!T527/Help_FC!$Q527</f>
        <v>26.666666666666668</v>
      </c>
      <c r="K527" s="1478">
        <f>24*Help_FC!U527/Help_FC!$Q527</f>
        <v>6.666666666666667</v>
      </c>
      <c r="L527" s="1478">
        <f>24*Help_FC!V527/Help_FC!$Q527</f>
        <v>2.3333333333333335</v>
      </c>
      <c r="M527" s="1478">
        <f>24*Help_FC!W527/Help_FC!$Q527</f>
        <v>671.66666666666663</v>
      </c>
      <c r="N527" s="2">
        <f>100*Help_FC!H527</f>
        <v>100</v>
      </c>
      <c r="O527" s="2">
        <f t="shared" si="25"/>
        <v>583.16111622268818</v>
      </c>
      <c r="P527" s="2">
        <f t="shared" si="25"/>
        <v>352.27454856008779</v>
      </c>
      <c r="Q527" s="2">
        <f t="shared" si="25"/>
        <v>98.429150848764706</v>
      </c>
      <c r="R527" s="2">
        <f t="shared" si="24"/>
        <v>90.947032127529198</v>
      </c>
      <c r="S527" s="2">
        <f t="shared" si="24"/>
        <v>234.38111604510928</v>
      </c>
      <c r="T527" s="2">
        <f t="shared" si="24"/>
        <v>309.80754595508449</v>
      </c>
      <c r="U527" s="1478">
        <f t="shared" si="24"/>
        <v>221.88078985603676</v>
      </c>
      <c r="V527" s="1478">
        <f t="shared" si="24"/>
        <v>228.34014186949807</v>
      </c>
      <c r="W527" s="1478">
        <f t="shared" si="24"/>
        <v>25.874237039036608</v>
      </c>
      <c r="X527" s="1478">
        <f t="shared" si="23"/>
        <v>6.4685592597591519</v>
      </c>
      <c r="Y527" s="1478">
        <f t="shared" si="23"/>
        <v>2.263995740915703</v>
      </c>
      <c r="Z527" s="1478">
        <f t="shared" si="23"/>
        <v>651.70734542073444</v>
      </c>
      <c r="AA527" s="2">
        <f t="shared" si="21"/>
        <v>100</v>
      </c>
      <c r="AC527" s="878">
        <f t="shared" si="22"/>
        <v>0.97028388896387274</v>
      </c>
      <c r="AE527" s="2">
        <f>+Help_FC!$G527*Help_FC!Y527</f>
        <v>239.61267605633805</v>
      </c>
      <c r="AF527" s="2">
        <f>+Help_FC!$G527*Help_FC!Z527</f>
        <v>123.45070422535211</v>
      </c>
      <c r="AG527" s="2">
        <f>+Help_FC!$G527*Help_FC!AA527</f>
        <v>0</v>
      </c>
      <c r="AH527" s="2">
        <f>+Help_FC!$G527*Help_FC!AB527</f>
        <v>195.17605633802819</v>
      </c>
      <c r="AI527" s="2">
        <f>+Help_FC!$G527*Help_FC!AC527</f>
        <v>42.781690140845072</v>
      </c>
      <c r="AJ527" s="2">
        <f>+Help_FC!$G527*Help_FC!AD527</f>
        <v>34.983640985915493</v>
      </c>
      <c r="AK527" s="2">
        <f>+Help_FC!$G527*Help_FC!AE527</f>
        <v>2.8169014084507045</v>
      </c>
      <c r="AL527" s="2">
        <f>+Help_FC!$G527*Help_FC!AF527</f>
        <v>0.70422535211267612</v>
      </c>
      <c r="AM527" s="2">
        <f>+Help_FC!$G527*Help_FC!AG527</f>
        <v>6.5140845070422539</v>
      </c>
      <c r="AN527" s="2">
        <f>+Help_FC!$G527*Help_FC!AH527</f>
        <v>29.471830985915503</v>
      </c>
      <c r="AO527" s="2">
        <f>+Help_FC!$G527*Help_FC!AI527</f>
        <v>121.8169014084507</v>
      </c>
      <c r="AP527" s="2">
        <f>+Help_FC!$G527*Help_FC!AJ527</f>
        <v>13.426263621967411</v>
      </c>
      <c r="AQ527" s="2">
        <f>+Help_FC!$G527*Help_FC!AK527</f>
        <v>271.02112676056339</v>
      </c>
      <c r="AR527" s="1478">
        <f>+Help_FC!$G527*Help_FC!AL527</f>
        <v>26.619718309859156</v>
      </c>
      <c r="AS527" s="1478">
        <f>+Help_FC!$G527*Help_FC!AM527</f>
        <v>0</v>
      </c>
      <c r="AT527" s="2">
        <f>+Help_FC!$G527*Help_FC!AN527</f>
        <v>19.471830985915492</v>
      </c>
      <c r="AV527" s="5">
        <v>1</v>
      </c>
    </row>
    <row r="528" spans="1:48" x14ac:dyDescent="0.2">
      <c r="A528" s="1">
        <v>45452</v>
      </c>
      <c r="B528" s="2">
        <f>+Help_FC!$G528*Help_FC!I528</f>
        <v>601.02112676056345</v>
      </c>
      <c r="C528" s="2">
        <f>+Help_FC!$G528*Help_FC!J528</f>
        <v>363.06338028169017</v>
      </c>
      <c r="D528" s="2">
        <f>+Help_FC!$G528*Help_FC!K528</f>
        <v>101.44366197183099</v>
      </c>
      <c r="E528" s="2">
        <f>+Help_FC!$G528*Help_FC!L528</f>
        <v>93.732394366197184</v>
      </c>
      <c r="F528" s="2">
        <f>+Help_FC!$G528*Help_FC!M528</f>
        <v>241.55931960840397</v>
      </c>
      <c r="G528" s="2">
        <f>+Help_FC!$G528*Help_FC!N528</f>
        <v>319.29577464788736</v>
      </c>
      <c r="H528" s="1478">
        <f>24*Help_FC!R528/Help_FC!$Q528</f>
        <v>228.67615589595573</v>
      </c>
      <c r="I528" s="1478">
        <f>24*Help_FC!S528/Help_FC!$Q528</f>
        <v>235.33333333333334</v>
      </c>
      <c r="J528" s="1478">
        <f>24*Help_FC!T528/Help_FC!$Q528</f>
        <v>26.666666666666668</v>
      </c>
      <c r="K528" s="1478">
        <f>24*Help_FC!U528/Help_FC!$Q528</f>
        <v>6.666666666666667</v>
      </c>
      <c r="L528" s="1478">
        <f>24*Help_FC!V528/Help_FC!$Q528</f>
        <v>2.3333333333333335</v>
      </c>
      <c r="M528" s="1478">
        <f>24*Help_FC!W528/Help_FC!$Q528</f>
        <v>671.66666666666663</v>
      </c>
      <c r="N528" s="2">
        <f>100*Help_FC!H528</f>
        <v>100</v>
      </c>
      <c r="O528" s="2">
        <f t="shared" si="25"/>
        <v>583.16111622268818</v>
      </c>
      <c r="P528" s="2">
        <f t="shared" si="25"/>
        <v>352.27454856008779</v>
      </c>
      <c r="Q528" s="2">
        <f t="shared" si="25"/>
        <v>98.429150848764706</v>
      </c>
      <c r="R528" s="2">
        <f t="shared" si="24"/>
        <v>90.947032127529198</v>
      </c>
      <c r="S528" s="2">
        <f t="shared" si="24"/>
        <v>234.38111604510928</v>
      </c>
      <c r="T528" s="2">
        <f t="shared" si="24"/>
        <v>309.80754595508449</v>
      </c>
      <c r="U528" s="1478">
        <f t="shared" si="24"/>
        <v>221.88078985603676</v>
      </c>
      <c r="V528" s="1478">
        <f t="shared" si="24"/>
        <v>228.34014186949807</v>
      </c>
      <c r="W528" s="1478">
        <f t="shared" si="24"/>
        <v>25.874237039036608</v>
      </c>
      <c r="X528" s="1478">
        <f t="shared" si="23"/>
        <v>6.4685592597591519</v>
      </c>
      <c r="Y528" s="1478">
        <f t="shared" si="23"/>
        <v>2.263995740915703</v>
      </c>
      <c r="Z528" s="1478">
        <f t="shared" si="23"/>
        <v>651.70734542073444</v>
      </c>
      <c r="AA528" s="2">
        <f t="shared" si="21"/>
        <v>100</v>
      </c>
      <c r="AC528" s="878">
        <f t="shared" si="22"/>
        <v>0.97028388896387274</v>
      </c>
      <c r="AE528" s="2">
        <f>+Help_FC!$G528*Help_FC!Y528</f>
        <v>239.61267605633805</v>
      </c>
      <c r="AF528" s="2">
        <f>+Help_FC!$G528*Help_FC!Z528</f>
        <v>123.45070422535211</v>
      </c>
      <c r="AG528" s="2">
        <f>+Help_FC!$G528*Help_FC!AA528</f>
        <v>0</v>
      </c>
      <c r="AH528" s="2">
        <f>+Help_FC!$G528*Help_FC!AB528</f>
        <v>195.17605633802819</v>
      </c>
      <c r="AI528" s="2">
        <f>+Help_FC!$G528*Help_FC!AC528</f>
        <v>42.781690140845072</v>
      </c>
      <c r="AJ528" s="2">
        <f>+Help_FC!$G528*Help_FC!AD528</f>
        <v>34.983640985915493</v>
      </c>
      <c r="AK528" s="2">
        <f>+Help_FC!$G528*Help_FC!AE528</f>
        <v>2.8169014084507045</v>
      </c>
      <c r="AL528" s="2">
        <f>+Help_FC!$G528*Help_FC!AF528</f>
        <v>0.70422535211267612</v>
      </c>
      <c r="AM528" s="2">
        <f>+Help_FC!$G528*Help_FC!AG528</f>
        <v>6.5140845070422539</v>
      </c>
      <c r="AN528" s="2">
        <f>+Help_FC!$G528*Help_FC!AH528</f>
        <v>29.471830985915503</v>
      </c>
      <c r="AO528" s="2">
        <f>+Help_FC!$G528*Help_FC!AI528</f>
        <v>121.8169014084507</v>
      </c>
      <c r="AP528" s="2">
        <f>+Help_FC!$G528*Help_FC!AJ528</f>
        <v>13.426263621967411</v>
      </c>
      <c r="AQ528" s="2">
        <f>+Help_FC!$G528*Help_FC!AK528</f>
        <v>271.02112676056339</v>
      </c>
      <c r="AR528" s="1478">
        <f>+Help_FC!$G528*Help_FC!AL528</f>
        <v>26.619718309859156</v>
      </c>
      <c r="AS528" s="1478">
        <f>+Help_FC!$G528*Help_FC!AM528</f>
        <v>0</v>
      </c>
      <c r="AT528" s="2">
        <f>+Help_FC!$G528*Help_FC!AN528</f>
        <v>19.471830985915492</v>
      </c>
      <c r="AV528" s="5">
        <v>1</v>
      </c>
    </row>
    <row r="529" spans="1:48" x14ac:dyDescent="0.2">
      <c r="A529" s="1">
        <v>45453</v>
      </c>
      <c r="B529" s="2">
        <f>+Help_FC!$G529*Help_FC!I529</f>
        <v>550.93603286384973</v>
      </c>
      <c r="C529" s="2">
        <f>+Help_FC!$G529*Help_FC!J529</f>
        <v>332.80809859154931</v>
      </c>
      <c r="D529" s="2">
        <f>+Help_FC!$G529*Help_FC!K529</f>
        <v>92.9900234741784</v>
      </c>
      <c r="E529" s="2">
        <f>+Help_FC!$G529*Help_FC!L529</f>
        <v>85.921361502347423</v>
      </c>
      <c r="F529" s="2">
        <f>+Help_FC!$G529*Help_FC!M529</f>
        <v>221.42937630770362</v>
      </c>
      <c r="G529" s="2">
        <f>+Help_FC!$G529*Help_FC!N529</f>
        <v>292.68779342723008</v>
      </c>
      <c r="H529" s="1478">
        <f>24*Help_FC!R529/Help_FC!$Q529</f>
        <v>228.67615589595573</v>
      </c>
      <c r="I529" s="1478">
        <f>24*Help_FC!S529/Help_FC!$Q529</f>
        <v>235.33333333333334</v>
      </c>
      <c r="J529" s="1478">
        <f>24*Help_FC!T529/Help_FC!$Q529</f>
        <v>26.666666666666668</v>
      </c>
      <c r="K529" s="1478">
        <f>24*Help_FC!U529/Help_FC!$Q529</f>
        <v>6.666666666666667</v>
      </c>
      <c r="L529" s="1478">
        <f>24*Help_FC!V529/Help_FC!$Q529</f>
        <v>2.3333333333333335</v>
      </c>
      <c r="M529" s="1478">
        <f>24*Help_FC!W529/Help_FC!$Q529</f>
        <v>671.66666666666663</v>
      </c>
      <c r="N529" s="2">
        <f>100*Help_FC!H529</f>
        <v>91.666666666666657</v>
      </c>
      <c r="O529" s="2">
        <f t="shared" si="25"/>
        <v>534.56435653746416</v>
      </c>
      <c r="P529" s="2">
        <f t="shared" si="25"/>
        <v>322.91833618008042</v>
      </c>
      <c r="Q529" s="2">
        <f t="shared" si="25"/>
        <v>90.226721611367637</v>
      </c>
      <c r="R529" s="2">
        <f t="shared" si="24"/>
        <v>83.368112783568435</v>
      </c>
      <c r="S529" s="2">
        <f t="shared" si="24"/>
        <v>214.84935637468348</v>
      </c>
      <c r="T529" s="2">
        <f t="shared" si="24"/>
        <v>283.9902504588274</v>
      </c>
      <c r="U529" s="1478">
        <f t="shared" si="24"/>
        <v>221.88078985603676</v>
      </c>
      <c r="V529" s="1478">
        <f t="shared" si="24"/>
        <v>228.34014186949807</v>
      </c>
      <c r="W529" s="1478">
        <f t="shared" si="24"/>
        <v>25.874237039036608</v>
      </c>
      <c r="X529" s="1478">
        <f t="shared" si="23"/>
        <v>6.4685592597591519</v>
      </c>
      <c r="Y529" s="1478">
        <f t="shared" si="23"/>
        <v>2.263995740915703</v>
      </c>
      <c r="Z529" s="1478">
        <f t="shared" si="23"/>
        <v>651.70734542073444</v>
      </c>
      <c r="AA529" s="2">
        <f t="shared" si="21"/>
        <v>91.666666666666657</v>
      </c>
      <c r="AC529" s="878">
        <f t="shared" si="22"/>
        <v>0.97028388896387274</v>
      </c>
      <c r="AE529" s="2">
        <f>+Help_FC!$G529*Help_FC!Y529</f>
        <v>219.6449530516432</v>
      </c>
      <c r="AF529" s="2">
        <f>+Help_FC!$G529*Help_FC!Z529</f>
        <v>113.16314553990611</v>
      </c>
      <c r="AG529" s="2">
        <f>+Help_FC!$G529*Help_FC!AA529</f>
        <v>0</v>
      </c>
      <c r="AH529" s="2">
        <f>+Help_FC!$G529*Help_FC!AB529</f>
        <v>178.91138497652582</v>
      </c>
      <c r="AI529" s="2">
        <f>+Help_FC!$G529*Help_FC!AC529</f>
        <v>39.216549295774648</v>
      </c>
      <c r="AJ529" s="2">
        <f>+Help_FC!$G529*Help_FC!AD529</f>
        <v>32.068337570422528</v>
      </c>
      <c r="AK529" s="2">
        <f>+Help_FC!$G529*Help_FC!AE529</f>
        <v>2.5821596244131455</v>
      </c>
      <c r="AL529" s="2">
        <f>+Help_FC!$G529*Help_FC!AF529</f>
        <v>0.64553990610328638</v>
      </c>
      <c r="AM529" s="2">
        <f>+Help_FC!$G529*Help_FC!AG529</f>
        <v>5.971244131455399</v>
      </c>
      <c r="AN529" s="2">
        <f>+Help_FC!$G529*Help_FC!AH529</f>
        <v>27.015845070422543</v>
      </c>
      <c r="AO529" s="2">
        <f>+Help_FC!$G529*Help_FC!AI529</f>
        <v>111.66549295774648</v>
      </c>
      <c r="AP529" s="2">
        <f>+Help_FC!$G529*Help_FC!AJ529</f>
        <v>12.307408320136794</v>
      </c>
      <c r="AQ529" s="2">
        <f>+Help_FC!$G529*Help_FC!AK529</f>
        <v>248.43603286384976</v>
      </c>
      <c r="AR529" s="1478">
        <f>+Help_FC!$G529*Help_FC!AL529</f>
        <v>24.401408450704228</v>
      </c>
      <c r="AS529" s="1478">
        <f>+Help_FC!$G529*Help_FC!AM529</f>
        <v>0</v>
      </c>
      <c r="AT529" s="2">
        <f>+Help_FC!$G529*Help_FC!AN529</f>
        <v>17.849178403755868</v>
      </c>
      <c r="AV529" s="5">
        <v>1</v>
      </c>
    </row>
    <row r="530" spans="1:48" x14ac:dyDescent="0.2">
      <c r="A530" s="1">
        <v>45454</v>
      </c>
      <c r="B530" s="2">
        <f>+Help_FC!$G530*Help_FC!I530</f>
        <v>0</v>
      </c>
      <c r="C530" s="2">
        <f>+Help_FC!$G530*Help_FC!J530</f>
        <v>0</v>
      </c>
      <c r="D530" s="2">
        <f>+Help_FC!$G530*Help_FC!K530</f>
        <v>0</v>
      </c>
      <c r="E530" s="2">
        <f>+Help_FC!$G530*Help_FC!L530</f>
        <v>0</v>
      </c>
      <c r="F530" s="2">
        <f>+Help_FC!$G530*Help_FC!M530</f>
        <v>0</v>
      </c>
      <c r="G530" s="2">
        <f>+Help_FC!$G530*Help_FC!N530</f>
        <v>0</v>
      </c>
      <c r="H530" s="1478">
        <f>24*Help_FC!R530/Help_FC!$Q530</f>
        <v>228.67615589595573</v>
      </c>
      <c r="I530" s="1478">
        <f>24*Help_FC!S530/Help_FC!$Q530</f>
        <v>235.33333333333334</v>
      </c>
      <c r="J530" s="1478">
        <f>24*Help_FC!T530/Help_FC!$Q530</f>
        <v>26.666666666666668</v>
      </c>
      <c r="K530" s="1478">
        <f>24*Help_FC!U530/Help_FC!$Q530</f>
        <v>6.666666666666667</v>
      </c>
      <c r="L530" s="1478">
        <f>24*Help_FC!V530/Help_FC!$Q530</f>
        <v>2.3333333333333335</v>
      </c>
      <c r="M530" s="1478">
        <f>24*Help_FC!W530/Help_FC!$Q530</f>
        <v>671.66666666666663</v>
      </c>
      <c r="N530" s="2">
        <f>100*Help_FC!H530</f>
        <v>0</v>
      </c>
      <c r="O530" s="2">
        <f t="shared" si="25"/>
        <v>0</v>
      </c>
      <c r="P530" s="2">
        <f t="shared" si="25"/>
        <v>0</v>
      </c>
      <c r="Q530" s="2">
        <f t="shared" si="25"/>
        <v>0</v>
      </c>
      <c r="R530" s="2">
        <f t="shared" si="24"/>
        <v>0</v>
      </c>
      <c r="S530" s="2">
        <f t="shared" si="24"/>
        <v>0</v>
      </c>
      <c r="T530" s="2">
        <f t="shared" si="24"/>
        <v>0</v>
      </c>
      <c r="U530" s="1478">
        <f t="shared" si="24"/>
        <v>221.88078985603676</v>
      </c>
      <c r="V530" s="1478">
        <f t="shared" si="24"/>
        <v>228.34014186949807</v>
      </c>
      <c r="W530" s="1478">
        <f t="shared" si="24"/>
        <v>25.874237039036608</v>
      </c>
      <c r="X530" s="1478">
        <f t="shared" si="23"/>
        <v>6.4685592597591519</v>
      </c>
      <c r="Y530" s="1478">
        <f t="shared" si="23"/>
        <v>2.263995740915703</v>
      </c>
      <c r="Z530" s="1478">
        <f t="shared" si="23"/>
        <v>651.70734542073444</v>
      </c>
      <c r="AA530" s="2">
        <f t="shared" si="21"/>
        <v>0</v>
      </c>
      <c r="AC530" s="878">
        <f t="shared" si="22"/>
        <v>0.97028388896387274</v>
      </c>
      <c r="AE530" s="2">
        <f>+Help_FC!$G530*Help_FC!Y530</f>
        <v>0</v>
      </c>
      <c r="AF530" s="2">
        <f>+Help_FC!$G530*Help_FC!Z530</f>
        <v>0</v>
      </c>
      <c r="AG530" s="2">
        <f>+Help_FC!$G530*Help_FC!AA530</f>
        <v>0</v>
      </c>
      <c r="AH530" s="2">
        <f>+Help_FC!$G530*Help_FC!AB530</f>
        <v>0</v>
      </c>
      <c r="AI530" s="2">
        <f>+Help_FC!$G530*Help_FC!AC530</f>
        <v>0</v>
      </c>
      <c r="AJ530" s="2">
        <f>+Help_FC!$G530*Help_FC!AD530</f>
        <v>0</v>
      </c>
      <c r="AK530" s="2">
        <f>+Help_FC!$G530*Help_FC!AE530</f>
        <v>0</v>
      </c>
      <c r="AL530" s="2">
        <f>+Help_FC!$G530*Help_FC!AF530</f>
        <v>0</v>
      </c>
      <c r="AM530" s="2">
        <f>+Help_FC!$G530*Help_FC!AG530</f>
        <v>0</v>
      </c>
      <c r="AN530" s="2">
        <f>+Help_FC!$G530*Help_FC!AH530</f>
        <v>0</v>
      </c>
      <c r="AO530" s="2">
        <f>+Help_FC!$G530*Help_FC!AI530</f>
        <v>0</v>
      </c>
      <c r="AP530" s="2">
        <f>+Help_FC!$G530*Help_FC!AJ530</f>
        <v>0</v>
      </c>
      <c r="AQ530" s="2">
        <f>+Help_FC!$G530*Help_FC!AK530</f>
        <v>0</v>
      </c>
      <c r="AR530" s="1478">
        <f>+Help_FC!$G530*Help_FC!AL530</f>
        <v>0</v>
      </c>
      <c r="AS530" s="1478">
        <f>+Help_FC!$G530*Help_FC!AM530</f>
        <v>0</v>
      </c>
      <c r="AT530" s="2">
        <f>+Help_FC!$G530*Help_FC!AN530</f>
        <v>0</v>
      </c>
      <c r="AV530" s="5">
        <v>1</v>
      </c>
    </row>
    <row r="531" spans="1:48" x14ac:dyDescent="0.2">
      <c r="A531" s="1">
        <v>45455</v>
      </c>
      <c r="B531" s="2">
        <f>+Help_FC!$G531*Help_FC!I531</f>
        <v>290.49354460093895</v>
      </c>
      <c r="C531" s="2">
        <f>+Help_FC!$G531*Help_FC!J531</f>
        <v>175.4806338028169</v>
      </c>
      <c r="D531" s="2">
        <f>+Help_FC!$G531*Help_FC!K531</f>
        <v>49.031103286384976</v>
      </c>
      <c r="E531" s="2">
        <f>+Help_FC!$G531*Help_FC!L531</f>
        <v>45.30399061032864</v>
      </c>
      <c r="F531" s="2">
        <f>+Help_FC!$G531*Help_FC!M531</f>
        <v>116.7536711440619</v>
      </c>
      <c r="G531" s="2">
        <f>+Help_FC!$G531*Help_FC!N531</f>
        <v>154.32629107981219</v>
      </c>
      <c r="H531" s="1478">
        <f>24*Help_FC!R531/Help_FC!$Q531</f>
        <v>228.67615589595573</v>
      </c>
      <c r="I531" s="1478">
        <f>24*Help_FC!S531/Help_FC!$Q531</f>
        <v>235.33333333333334</v>
      </c>
      <c r="J531" s="1478">
        <f>24*Help_FC!T531/Help_FC!$Q531</f>
        <v>26.666666666666668</v>
      </c>
      <c r="K531" s="1478">
        <f>24*Help_FC!U531/Help_FC!$Q531</f>
        <v>6.666666666666667</v>
      </c>
      <c r="L531" s="1478">
        <f>24*Help_FC!V531/Help_FC!$Q531</f>
        <v>2.3333333333333335</v>
      </c>
      <c r="M531" s="1478">
        <f>24*Help_FC!W531/Help_FC!$Q531</f>
        <v>671.66666666666663</v>
      </c>
      <c r="N531" s="2">
        <f>100*Help_FC!H531</f>
        <v>48.333333333333336</v>
      </c>
      <c r="O531" s="2">
        <f t="shared" si="25"/>
        <v>281.86120617429924</v>
      </c>
      <c r="P531" s="2">
        <f t="shared" si="25"/>
        <v>170.2660318040424</v>
      </c>
      <c r="Q531" s="2">
        <f t="shared" si="25"/>
        <v>47.574089576902935</v>
      </c>
      <c r="R531" s="2">
        <f t="shared" si="24"/>
        <v>43.957732194972451</v>
      </c>
      <c r="S531" s="2">
        <f t="shared" si="24"/>
        <v>113.28420608846946</v>
      </c>
      <c r="T531" s="2">
        <f t="shared" si="24"/>
        <v>149.74031387829081</v>
      </c>
      <c r="U531" s="1478">
        <f t="shared" si="24"/>
        <v>221.88078985603676</v>
      </c>
      <c r="V531" s="1478">
        <f t="shared" si="24"/>
        <v>228.34014186949807</v>
      </c>
      <c r="W531" s="1478">
        <f t="shared" si="24"/>
        <v>25.874237039036608</v>
      </c>
      <c r="X531" s="1478">
        <f t="shared" si="23"/>
        <v>6.4685592597591519</v>
      </c>
      <c r="Y531" s="1478">
        <f t="shared" si="23"/>
        <v>2.263995740915703</v>
      </c>
      <c r="Z531" s="1478">
        <f t="shared" si="23"/>
        <v>651.70734542073444</v>
      </c>
      <c r="AA531" s="2">
        <f t="shared" si="21"/>
        <v>48.333333333333336</v>
      </c>
      <c r="AC531" s="878">
        <f t="shared" si="22"/>
        <v>0.97028388896387274</v>
      </c>
      <c r="AE531" s="2">
        <f>+Help_FC!$G531*Help_FC!Y531</f>
        <v>115.81279342723005</v>
      </c>
      <c r="AF531" s="2">
        <f>+Help_FC!$G531*Help_FC!Z531</f>
        <v>59.667840375586849</v>
      </c>
      <c r="AG531" s="2">
        <f>+Help_FC!$G531*Help_FC!AA531</f>
        <v>0</v>
      </c>
      <c r="AH531" s="2">
        <f>+Help_FC!$G531*Help_FC!AB531</f>
        <v>94.335093896713616</v>
      </c>
      <c r="AI531" s="2">
        <f>+Help_FC!$G531*Help_FC!AC531</f>
        <v>20.677816901408448</v>
      </c>
      <c r="AJ531" s="2">
        <f>+Help_FC!$G531*Help_FC!AD531</f>
        <v>16.908759809859152</v>
      </c>
      <c r="AK531" s="2">
        <f>+Help_FC!$G531*Help_FC!AE531</f>
        <v>1.3615023474178403</v>
      </c>
      <c r="AL531" s="2">
        <f>+Help_FC!$G531*Help_FC!AF531</f>
        <v>0.34037558685446007</v>
      </c>
      <c r="AM531" s="2">
        <f>+Help_FC!$G531*Help_FC!AG531</f>
        <v>3.1484741784037555</v>
      </c>
      <c r="AN531" s="2">
        <f>+Help_FC!$G531*Help_FC!AH531</f>
        <v>14.244718309859158</v>
      </c>
      <c r="AO531" s="2">
        <f>+Help_FC!$G531*Help_FC!AI531</f>
        <v>58.878169014084506</v>
      </c>
      <c r="AP531" s="2">
        <f>+Help_FC!$G531*Help_FC!AJ531</f>
        <v>6.4893607506175819</v>
      </c>
      <c r="AQ531" s="2">
        <f>+Help_FC!$G531*Help_FC!AK531</f>
        <v>130.99354460093898</v>
      </c>
      <c r="AR531" s="1478">
        <f>+Help_FC!$G531*Help_FC!AL531</f>
        <v>12.86619718309859</v>
      </c>
      <c r="AS531" s="1478">
        <f>+Help_FC!$G531*Help_FC!AM531</f>
        <v>0</v>
      </c>
      <c r="AT531" s="2">
        <f>+Help_FC!$G531*Help_FC!AN531</f>
        <v>9.411384976525822</v>
      </c>
      <c r="AV531" s="5">
        <v>1</v>
      </c>
    </row>
    <row r="532" spans="1:48" x14ac:dyDescent="0.2">
      <c r="A532" s="1">
        <v>45456</v>
      </c>
      <c r="B532" s="2">
        <f>+Help_FC!$G532*Help_FC!I532</f>
        <v>601.02112676056345</v>
      </c>
      <c r="C532" s="2">
        <f>+Help_FC!$G532*Help_FC!J532</f>
        <v>363.06338028169017</v>
      </c>
      <c r="D532" s="2">
        <f>+Help_FC!$G532*Help_FC!K532</f>
        <v>101.44366197183099</v>
      </c>
      <c r="E532" s="2">
        <f>+Help_FC!$G532*Help_FC!L532</f>
        <v>93.732394366197184</v>
      </c>
      <c r="F532" s="2">
        <f>+Help_FC!$G532*Help_FC!M532</f>
        <v>241.55931960840397</v>
      </c>
      <c r="G532" s="2">
        <f>+Help_FC!$G532*Help_FC!N532</f>
        <v>319.29577464788736</v>
      </c>
      <c r="H532" s="1478">
        <f>24*Help_FC!R532/Help_FC!$Q532</f>
        <v>228.67615589595573</v>
      </c>
      <c r="I532" s="1478">
        <f>24*Help_FC!S532/Help_FC!$Q532</f>
        <v>235.33333333333334</v>
      </c>
      <c r="J532" s="1478">
        <f>24*Help_FC!T532/Help_FC!$Q532</f>
        <v>26.666666666666668</v>
      </c>
      <c r="K532" s="1478">
        <f>24*Help_FC!U532/Help_FC!$Q532</f>
        <v>6.666666666666667</v>
      </c>
      <c r="L532" s="1478">
        <f>24*Help_FC!V532/Help_FC!$Q532</f>
        <v>2.3333333333333335</v>
      </c>
      <c r="M532" s="1478">
        <f>24*Help_FC!W532/Help_FC!$Q532</f>
        <v>671.66666666666663</v>
      </c>
      <c r="N532" s="2">
        <f>100*Help_FC!H532</f>
        <v>100</v>
      </c>
      <c r="O532" s="2">
        <f t="shared" si="25"/>
        <v>583.16111622268818</v>
      </c>
      <c r="P532" s="2">
        <f t="shared" si="25"/>
        <v>352.27454856008779</v>
      </c>
      <c r="Q532" s="2">
        <f t="shared" si="25"/>
        <v>98.429150848764706</v>
      </c>
      <c r="R532" s="2">
        <f t="shared" si="24"/>
        <v>90.947032127529198</v>
      </c>
      <c r="S532" s="2">
        <f t="shared" si="24"/>
        <v>234.38111604510928</v>
      </c>
      <c r="T532" s="2">
        <f t="shared" si="24"/>
        <v>309.80754595508449</v>
      </c>
      <c r="U532" s="1478">
        <f t="shared" si="24"/>
        <v>221.88078985603676</v>
      </c>
      <c r="V532" s="1478">
        <f t="shared" si="24"/>
        <v>228.34014186949807</v>
      </c>
      <c r="W532" s="1478">
        <f t="shared" si="24"/>
        <v>25.874237039036608</v>
      </c>
      <c r="X532" s="1478">
        <f t="shared" si="23"/>
        <v>6.4685592597591519</v>
      </c>
      <c r="Y532" s="1478">
        <f t="shared" si="23"/>
        <v>2.263995740915703</v>
      </c>
      <c r="Z532" s="1478">
        <f t="shared" si="23"/>
        <v>651.70734542073444</v>
      </c>
      <c r="AA532" s="2">
        <f t="shared" si="21"/>
        <v>100</v>
      </c>
      <c r="AC532" s="878">
        <f t="shared" si="22"/>
        <v>0.97028388896387274</v>
      </c>
      <c r="AE532" s="2">
        <f>+Help_FC!$G532*Help_FC!Y532</f>
        <v>239.61267605633805</v>
      </c>
      <c r="AF532" s="2">
        <f>+Help_FC!$G532*Help_FC!Z532</f>
        <v>123.45070422535211</v>
      </c>
      <c r="AG532" s="2">
        <f>+Help_FC!$G532*Help_FC!AA532</f>
        <v>0</v>
      </c>
      <c r="AH532" s="2">
        <f>+Help_FC!$G532*Help_FC!AB532</f>
        <v>195.17605633802819</v>
      </c>
      <c r="AI532" s="2">
        <f>+Help_FC!$G532*Help_FC!AC532</f>
        <v>42.781690140845072</v>
      </c>
      <c r="AJ532" s="2">
        <f>+Help_FC!$G532*Help_FC!AD532</f>
        <v>34.983640985915493</v>
      </c>
      <c r="AK532" s="2">
        <f>+Help_FC!$G532*Help_FC!AE532</f>
        <v>2.8169014084507045</v>
      </c>
      <c r="AL532" s="2">
        <f>+Help_FC!$G532*Help_FC!AF532</f>
        <v>0.70422535211267612</v>
      </c>
      <c r="AM532" s="2">
        <f>+Help_FC!$G532*Help_FC!AG532</f>
        <v>6.5140845070422539</v>
      </c>
      <c r="AN532" s="2">
        <f>+Help_FC!$G532*Help_FC!AH532</f>
        <v>29.471830985915503</v>
      </c>
      <c r="AO532" s="2">
        <f>+Help_FC!$G532*Help_FC!AI532</f>
        <v>121.8169014084507</v>
      </c>
      <c r="AP532" s="2">
        <f>+Help_FC!$G532*Help_FC!AJ532</f>
        <v>13.426263621967411</v>
      </c>
      <c r="AQ532" s="2">
        <f>+Help_FC!$G532*Help_FC!AK532</f>
        <v>271.02112676056339</v>
      </c>
      <c r="AR532" s="1478">
        <f>+Help_FC!$G532*Help_FC!AL532</f>
        <v>26.619718309859156</v>
      </c>
      <c r="AS532" s="1478">
        <f>+Help_FC!$G532*Help_FC!AM532</f>
        <v>0</v>
      </c>
      <c r="AT532" s="2">
        <f>+Help_FC!$G532*Help_FC!AN532</f>
        <v>19.471830985915492</v>
      </c>
      <c r="AV532" s="5">
        <v>1</v>
      </c>
    </row>
    <row r="533" spans="1:48" x14ac:dyDescent="0.2">
      <c r="A533" s="1">
        <v>45457</v>
      </c>
      <c r="B533" s="2">
        <f>+Help_FC!$G533*Help_FC!I533</f>
        <v>601.02112676056345</v>
      </c>
      <c r="C533" s="2">
        <f>+Help_FC!$G533*Help_FC!J533</f>
        <v>363.06338028169017</v>
      </c>
      <c r="D533" s="2">
        <f>+Help_FC!$G533*Help_FC!K533</f>
        <v>101.44366197183099</v>
      </c>
      <c r="E533" s="2">
        <f>+Help_FC!$G533*Help_FC!L533</f>
        <v>93.732394366197184</v>
      </c>
      <c r="F533" s="2">
        <f>+Help_FC!$G533*Help_FC!M533</f>
        <v>241.55931960840397</v>
      </c>
      <c r="G533" s="2">
        <f>+Help_FC!$G533*Help_FC!N533</f>
        <v>319.29577464788736</v>
      </c>
      <c r="H533" s="1478">
        <f>24*Help_FC!R533/Help_FC!$Q533</f>
        <v>228.67615589595573</v>
      </c>
      <c r="I533" s="1478">
        <f>24*Help_FC!S533/Help_FC!$Q533</f>
        <v>235.33333333333334</v>
      </c>
      <c r="J533" s="1478">
        <f>24*Help_FC!T533/Help_FC!$Q533</f>
        <v>26.666666666666668</v>
      </c>
      <c r="K533" s="1478">
        <f>24*Help_FC!U533/Help_FC!$Q533</f>
        <v>6.666666666666667</v>
      </c>
      <c r="L533" s="1478">
        <f>24*Help_FC!V533/Help_FC!$Q533</f>
        <v>2.3333333333333335</v>
      </c>
      <c r="M533" s="1478">
        <f>24*Help_FC!W533/Help_FC!$Q533</f>
        <v>671.66666666666663</v>
      </c>
      <c r="N533" s="2">
        <f>100*Help_FC!H533</f>
        <v>100</v>
      </c>
      <c r="O533" s="2">
        <f t="shared" si="25"/>
        <v>583.16111622268818</v>
      </c>
      <c r="P533" s="2">
        <f t="shared" si="25"/>
        <v>352.27454856008779</v>
      </c>
      <c r="Q533" s="2">
        <f t="shared" si="25"/>
        <v>98.429150848764706</v>
      </c>
      <c r="R533" s="2">
        <f t="shared" si="24"/>
        <v>90.947032127529198</v>
      </c>
      <c r="S533" s="2">
        <f t="shared" si="24"/>
        <v>234.38111604510928</v>
      </c>
      <c r="T533" s="2">
        <f t="shared" si="24"/>
        <v>309.80754595508449</v>
      </c>
      <c r="U533" s="1478">
        <f t="shared" si="24"/>
        <v>221.88078985603676</v>
      </c>
      <c r="V533" s="1478">
        <f t="shared" si="24"/>
        <v>228.34014186949807</v>
      </c>
      <c r="W533" s="1478">
        <f t="shared" si="24"/>
        <v>25.874237039036608</v>
      </c>
      <c r="X533" s="1478">
        <f t="shared" si="23"/>
        <v>6.4685592597591519</v>
      </c>
      <c r="Y533" s="1478">
        <f t="shared" si="23"/>
        <v>2.263995740915703</v>
      </c>
      <c r="Z533" s="1478">
        <f t="shared" si="23"/>
        <v>651.70734542073444</v>
      </c>
      <c r="AA533" s="2">
        <f t="shared" ref="AA533:AA596" si="26">+N533</f>
        <v>100</v>
      </c>
      <c r="AC533" s="878">
        <f t="shared" si="22"/>
        <v>0.97028388896387274</v>
      </c>
      <c r="AE533" s="2">
        <f>+Help_FC!$G533*Help_FC!Y533</f>
        <v>239.61267605633805</v>
      </c>
      <c r="AF533" s="2">
        <f>+Help_FC!$G533*Help_FC!Z533</f>
        <v>123.45070422535211</v>
      </c>
      <c r="AG533" s="2">
        <f>+Help_FC!$G533*Help_FC!AA533</f>
        <v>0</v>
      </c>
      <c r="AH533" s="2">
        <f>+Help_FC!$G533*Help_FC!AB533</f>
        <v>195.17605633802819</v>
      </c>
      <c r="AI533" s="2">
        <f>+Help_FC!$G533*Help_FC!AC533</f>
        <v>42.781690140845072</v>
      </c>
      <c r="AJ533" s="2">
        <f>+Help_FC!$G533*Help_FC!AD533</f>
        <v>34.983640985915493</v>
      </c>
      <c r="AK533" s="2">
        <f>+Help_FC!$G533*Help_FC!AE533</f>
        <v>2.8169014084507045</v>
      </c>
      <c r="AL533" s="2">
        <f>+Help_FC!$G533*Help_FC!AF533</f>
        <v>0.70422535211267612</v>
      </c>
      <c r="AM533" s="2">
        <f>+Help_FC!$G533*Help_FC!AG533</f>
        <v>6.5140845070422539</v>
      </c>
      <c r="AN533" s="2">
        <f>+Help_FC!$G533*Help_FC!AH533</f>
        <v>29.471830985915503</v>
      </c>
      <c r="AO533" s="2">
        <f>+Help_FC!$G533*Help_FC!AI533</f>
        <v>121.8169014084507</v>
      </c>
      <c r="AP533" s="2">
        <f>+Help_FC!$G533*Help_FC!AJ533</f>
        <v>13.426263621967411</v>
      </c>
      <c r="AQ533" s="2">
        <f>+Help_FC!$G533*Help_FC!AK533</f>
        <v>271.02112676056339</v>
      </c>
      <c r="AR533" s="1478">
        <f>+Help_FC!$G533*Help_FC!AL533</f>
        <v>26.619718309859156</v>
      </c>
      <c r="AS533" s="1478">
        <f>+Help_FC!$G533*Help_FC!AM533</f>
        <v>0</v>
      </c>
      <c r="AT533" s="2">
        <f>+Help_FC!$G533*Help_FC!AN533</f>
        <v>19.471830985915492</v>
      </c>
      <c r="AV533" s="5">
        <v>1</v>
      </c>
    </row>
    <row r="534" spans="1:48" x14ac:dyDescent="0.2">
      <c r="A534" s="1">
        <v>45458</v>
      </c>
      <c r="B534" s="2">
        <f>+Help_FC!$G534*Help_FC!I534</f>
        <v>601.02112676056345</v>
      </c>
      <c r="C534" s="2">
        <f>+Help_FC!$G534*Help_FC!J534</f>
        <v>363.06338028169017</v>
      </c>
      <c r="D534" s="2">
        <f>+Help_FC!$G534*Help_FC!K534</f>
        <v>101.44366197183099</v>
      </c>
      <c r="E534" s="2">
        <f>+Help_FC!$G534*Help_FC!L534</f>
        <v>93.732394366197184</v>
      </c>
      <c r="F534" s="2">
        <f>+Help_FC!$G534*Help_FC!M534</f>
        <v>241.55931960840397</v>
      </c>
      <c r="G534" s="2">
        <f>+Help_FC!$G534*Help_FC!N534</f>
        <v>319.29577464788736</v>
      </c>
      <c r="H534" s="1478">
        <f>24*Help_FC!R534/Help_FC!$Q534</f>
        <v>228.67615589595573</v>
      </c>
      <c r="I534" s="1478">
        <f>24*Help_FC!S534/Help_FC!$Q534</f>
        <v>235.33333333333334</v>
      </c>
      <c r="J534" s="1478">
        <f>24*Help_FC!T534/Help_FC!$Q534</f>
        <v>26.666666666666668</v>
      </c>
      <c r="K534" s="1478">
        <f>24*Help_FC!U534/Help_FC!$Q534</f>
        <v>6.666666666666667</v>
      </c>
      <c r="L534" s="1478">
        <f>24*Help_FC!V534/Help_FC!$Q534</f>
        <v>2.3333333333333335</v>
      </c>
      <c r="M534" s="1478">
        <f>24*Help_FC!W534/Help_FC!$Q534</f>
        <v>671.66666666666663</v>
      </c>
      <c r="N534" s="2">
        <f>100*Help_FC!H534</f>
        <v>100</v>
      </c>
      <c r="O534" s="2">
        <f t="shared" si="25"/>
        <v>583.16111622268818</v>
      </c>
      <c r="P534" s="2">
        <f t="shared" si="25"/>
        <v>352.27454856008779</v>
      </c>
      <c r="Q534" s="2">
        <f t="shared" si="25"/>
        <v>98.429150848764706</v>
      </c>
      <c r="R534" s="2">
        <f t="shared" si="24"/>
        <v>90.947032127529198</v>
      </c>
      <c r="S534" s="2">
        <f t="shared" si="24"/>
        <v>234.38111604510928</v>
      </c>
      <c r="T534" s="2">
        <f t="shared" si="24"/>
        <v>309.80754595508449</v>
      </c>
      <c r="U534" s="1478">
        <f t="shared" si="24"/>
        <v>221.88078985603676</v>
      </c>
      <c r="V534" s="1478">
        <f t="shared" si="24"/>
        <v>228.34014186949807</v>
      </c>
      <c r="W534" s="1478">
        <f t="shared" si="24"/>
        <v>25.874237039036608</v>
      </c>
      <c r="X534" s="1478">
        <f t="shared" si="23"/>
        <v>6.4685592597591519</v>
      </c>
      <c r="Y534" s="1478">
        <f t="shared" si="23"/>
        <v>2.263995740915703</v>
      </c>
      <c r="Z534" s="1478">
        <f t="shared" si="23"/>
        <v>651.70734542073444</v>
      </c>
      <c r="AA534" s="2">
        <f t="shared" si="26"/>
        <v>100</v>
      </c>
      <c r="AC534" s="878">
        <f t="shared" si="22"/>
        <v>0.97028388896387274</v>
      </c>
      <c r="AE534" s="2">
        <f>+Help_FC!$G534*Help_FC!Y534</f>
        <v>239.61267605633805</v>
      </c>
      <c r="AF534" s="2">
        <f>+Help_FC!$G534*Help_FC!Z534</f>
        <v>123.45070422535211</v>
      </c>
      <c r="AG534" s="2">
        <f>+Help_FC!$G534*Help_FC!AA534</f>
        <v>0</v>
      </c>
      <c r="AH534" s="2">
        <f>+Help_FC!$G534*Help_FC!AB534</f>
        <v>195.17605633802819</v>
      </c>
      <c r="AI534" s="2">
        <f>+Help_FC!$G534*Help_FC!AC534</f>
        <v>42.781690140845072</v>
      </c>
      <c r="AJ534" s="2">
        <f>+Help_FC!$G534*Help_FC!AD534</f>
        <v>34.983640985915493</v>
      </c>
      <c r="AK534" s="2">
        <f>+Help_FC!$G534*Help_FC!AE534</f>
        <v>2.8169014084507045</v>
      </c>
      <c r="AL534" s="2">
        <f>+Help_FC!$G534*Help_FC!AF534</f>
        <v>0.70422535211267612</v>
      </c>
      <c r="AM534" s="2">
        <f>+Help_FC!$G534*Help_FC!AG534</f>
        <v>6.5140845070422539</v>
      </c>
      <c r="AN534" s="2">
        <f>+Help_FC!$G534*Help_FC!AH534</f>
        <v>29.471830985915503</v>
      </c>
      <c r="AO534" s="2">
        <f>+Help_FC!$G534*Help_FC!AI534</f>
        <v>121.8169014084507</v>
      </c>
      <c r="AP534" s="2">
        <f>+Help_FC!$G534*Help_FC!AJ534</f>
        <v>13.426263621967411</v>
      </c>
      <c r="AQ534" s="2">
        <f>+Help_FC!$G534*Help_FC!AK534</f>
        <v>271.02112676056339</v>
      </c>
      <c r="AR534" s="1478">
        <f>+Help_FC!$G534*Help_FC!AL534</f>
        <v>26.619718309859156</v>
      </c>
      <c r="AS534" s="1478">
        <f>+Help_FC!$G534*Help_FC!AM534</f>
        <v>0</v>
      </c>
      <c r="AT534" s="2">
        <f>+Help_FC!$G534*Help_FC!AN534</f>
        <v>19.471830985915492</v>
      </c>
      <c r="AV534" s="5">
        <v>1</v>
      </c>
    </row>
    <row r="535" spans="1:48" x14ac:dyDescent="0.2">
      <c r="A535" s="1">
        <v>45459</v>
      </c>
      <c r="B535" s="2">
        <f>+Help_FC!$G535*Help_FC!I535</f>
        <v>601.02112676056345</v>
      </c>
      <c r="C535" s="2">
        <f>+Help_FC!$G535*Help_FC!J535</f>
        <v>363.06338028169017</v>
      </c>
      <c r="D535" s="2">
        <f>+Help_FC!$G535*Help_FC!K535</f>
        <v>101.44366197183099</v>
      </c>
      <c r="E535" s="2">
        <f>+Help_FC!$G535*Help_FC!L535</f>
        <v>93.732394366197184</v>
      </c>
      <c r="F535" s="2">
        <f>+Help_FC!$G535*Help_FC!M535</f>
        <v>241.55931960840397</v>
      </c>
      <c r="G535" s="2">
        <f>+Help_FC!$G535*Help_FC!N535</f>
        <v>319.29577464788736</v>
      </c>
      <c r="H535" s="1478">
        <f>24*Help_FC!R535/Help_FC!$Q535</f>
        <v>228.67615589595573</v>
      </c>
      <c r="I535" s="1478">
        <f>24*Help_FC!S535/Help_FC!$Q535</f>
        <v>235.33333333333334</v>
      </c>
      <c r="J535" s="1478">
        <f>24*Help_FC!T535/Help_FC!$Q535</f>
        <v>26.666666666666668</v>
      </c>
      <c r="K535" s="1478">
        <f>24*Help_FC!U535/Help_FC!$Q535</f>
        <v>6.666666666666667</v>
      </c>
      <c r="L535" s="1478">
        <f>24*Help_FC!V535/Help_FC!$Q535</f>
        <v>2.3333333333333335</v>
      </c>
      <c r="M535" s="1478">
        <f>24*Help_FC!W535/Help_FC!$Q535</f>
        <v>671.66666666666663</v>
      </c>
      <c r="N535" s="2">
        <f>100*Help_FC!H535</f>
        <v>100</v>
      </c>
      <c r="O535" s="2">
        <f t="shared" si="25"/>
        <v>583.16111622268818</v>
      </c>
      <c r="P535" s="2">
        <f t="shared" si="25"/>
        <v>352.27454856008779</v>
      </c>
      <c r="Q535" s="2">
        <f t="shared" si="25"/>
        <v>98.429150848764706</v>
      </c>
      <c r="R535" s="2">
        <f t="shared" si="24"/>
        <v>90.947032127529198</v>
      </c>
      <c r="S535" s="2">
        <f t="shared" si="24"/>
        <v>234.38111604510928</v>
      </c>
      <c r="T535" s="2">
        <f t="shared" si="24"/>
        <v>309.80754595508449</v>
      </c>
      <c r="U535" s="1478">
        <f t="shared" si="24"/>
        <v>221.88078985603676</v>
      </c>
      <c r="V535" s="1478">
        <f t="shared" si="24"/>
        <v>228.34014186949807</v>
      </c>
      <c r="W535" s="1478">
        <f t="shared" si="24"/>
        <v>25.874237039036608</v>
      </c>
      <c r="X535" s="1478">
        <f t="shared" si="23"/>
        <v>6.4685592597591519</v>
      </c>
      <c r="Y535" s="1478">
        <f t="shared" si="23"/>
        <v>2.263995740915703</v>
      </c>
      <c r="Z535" s="1478">
        <f t="shared" si="23"/>
        <v>651.70734542073444</v>
      </c>
      <c r="AA535" s="2">
        <f t="shared" si="26"/>
        <v>100</v>
      </c>
      <c r="AC535" s="878">
        <f t="shared" si="22"/>
        <v>0.97028388896387274</v>
      </c>
      <c r="AE535" s="2">
        <f>+Help_FC!$G535*Help_FC!Y535</f>
        <v>239.61267605633805</v>
      </c>
      <c r="AF535" s="2">
        <f>+Help_FC!$G535*Help_FC!Z535</f>
        <v>123.45070422535211</v>
      </c>
      <c r="AG535" s="2">
        <f>+Help_FC!$G535*Help_FC!AA535</f>
        <v>0</v>
      </c>
      <c r="AH535" s="2">
        <f>+Help_FC!$G535*Help_FC!AB535</f>
        <v>195.17605633802819</v>
      </c>
      <c r="AI535" s="2">
        <f>+Help_FC!$G535*Help_FC!AC535</f>
        <v>42.781690140845072</v>
      </c>
      <c r="AJ535" s="2">
        <f>+Help_FC!$G535*Help_FC!AD535</f>
        <v>34.983640985915493</v>
      </c>
      <c r="AK535" s="2">
        <f>+Help_FC!$G535*Help_FC!AE535</f>
        <v>2.8169014084507045</v>
      </c>
      <c r="AL535" s="2">
        <f>+Help_FC!$G535*Help_FC!AF535</f>
        <v>0.70422535211267612</v>
      </c>
      <c r="AM535" s="2">
        <f>+Help_FC!$G535*Help_FC!AG535</f>
        <v>6.5140845070422539</v>
      </c>
      <c r="AN535" s="2">
        <f>+Help_FC!$G535*Help_FC!AH535</f>
        <v>29.471830985915503</v>
      </c>
      <c r="AO535" s="2">
        <f>+Help_FC!$G535*Help_FC!AI535</f>
        <v>121.8169014084507</v>
      </c>
      <c r="AP535" s="2">
        <f>+Help_FC!$G535*Help_FC!AJ535</f>
        <v>13.426263621967411</v>
      </c>
      <c r="AQ535" s="2">
        <f>+Help_FC!$G535*Help_FC!AK535</f>
        <v>271.02112676056339</v>
      </c>
      <c r="AR535" s="1478">
        <f>+Help_FC!$G535*Help_FC!AL535</f>
        <v>26.619718309859156</v>
      </c>
      <c r="AS535" s="1478">
        <f>+Help_FC!$G535*Help_FC!AM535</f>
        <v>0</v>
      </c>
      <c r="AT535" s="2">
        <f>+Help_FC!$G535*Help_FC!AN535</f>
        <v>19.471830985915492</v>
      </c>
      <c r="AV535" s="5">
        <v>1</v>
      </c>
    </row>
    <row r="536" spans="1:48" x14ac:dyDescent="0.2">
      <c r="A536" s="1">
        <v>45460</v>
      </c>
      <c r="B536" s="2">
        <f>+Help_FC!$G536*Help_FC!I536</f>
        <v>601.02112676056345</v>
      </c>
      <c r="C536" s="2">
        <f>+Help_FC!$G536*Help_FC!J536</f>
        <v>363.06338028169017</v>
      </c>
      <c r="D536" s="2">
        <f>+Help_FC!$G536*Help_FC!K536</f>
        <v>101.44366197183099</v>
      </c>
      <c r="E536" s="2">
        <f>+Help_FC!$G536*Help_FC!L536</f>
        <v>93.732394366197184</v>
      </c>
      <c r="F536" s="2">
        <f>+Help_FC!$G536*Help_FC!M536</f>
        <v>241.55931960840397</v>
      </c>
      <c r="G536" s="2">
        <f>+Help_FC!$G536*Help_FC!N536</f>
        <v>319.29577464788736</v>
      </c>
      <c r="H536" s="1478">
        <f>24*Help_FC!R536/Help_FC!$Q536</f>
        <v>228.67615589595573</v>
      </c>
      <c r="I536" s="1478">
        <f>24*Help_FC!S536/Help_FC!$Q536</f>
        <v>235.33333333333334</v>
      </c>
      <c r="J536" s="1478">
        <f>24*Help_FC!T536/Help_FC!$Q536</f>
        <v>26.666666666666668</v>
      </c>
      <c r="K536" s="1478">
        <f>24*Help_FC!U536/Help_FC!$Q536</f>
        <v>6.666666666666667</v>
      </c>
      <c r="L536" s="1478">
        <f>24*Help_FC!V536/Help_FC!$Q536</f>
        <v>2.3333333333333335</v>
      </c>
      <c r="M536" s="1478">
        <f>24*Help_FC!W536/Help_FC!$Q536</f>
        <v>671.66666666666663</v>
      </c>
      <c r="N536" s="2">
        <f>100*Help_FC!H536</f>
        <v>100</v>
      </c>
      <c r="O536" s="2">
        <f t="shared" si="25"/>
        <v>583.16111622268818</v>
      </c>
      <c r="P536" s="2">
        <f t="shared" si="25"/>
        <v>352.27454856008779</v>
      </c>
      <c r="Q536" s="2">
        <f t="shared" si="25"/>
        <v>98.429150848764706</v>
      </c>
      <c r="R536" s="2">
        <f t="shared" si="24"/>
        <v>90.947032127529198</v>
      </c>
      <c r="S536" s="2">
        <f t="shared" si="24"/>
        <v>234.38111604510928</v>
      </c>
      <c r="T536" s="2">
        <f t="shared" si="24"/>
        <v>309.80754595508449</v>
      </c>
      <c r="U536" s="1478">
        <f t="shared" si="24"/>
        <v>221.88078985603676</v>
      </c>
      <c r="V536" s="1478">
        <f t="shared" si="24"/>
        <v>228.34014186949807</v>
      </c>
      <c r="W536" s="1478">
        <f t="shared" si="24"/>
        <v>25.874237039036608</v>
      </c>
      <c r="X536" s="1478">
        <f t="shared" si="23"/>
        <v>6.4685592597591519</v>
      </c>
      <c r="Y536" s="1478">
        <f t="shared" si="23"/>
        <v>2.263995740915703</v>
      </c>
      <c r="Z536" s="1478">
        <f t="shared" si="23"/>
        <v>651.70734542073444</v>
      </c>
      <c r="AA536" s="2">
        <f t="shared" si="26"/>
        <v>100</v>
      </c>
      <c r="AC536" s="878">
        <f t="shared" si="22"/>
        <v>0.97028388896387274</v>
      </c>
      <c r="AE536" s="2">
        <f>+Help_FC!$G536*Help_FC!Y536</f>
        <v>239.61267605633805</v>
      </c>
      <c r="AF536" s="2">
        <f>+Help_FC!$G536*Help_FC!Z536</f>
        <v>123.45070422535211</v>
      </c>
      <c r="AG536" s="2">
        <f>+Help_FC!$G536*Help_FC!AA536</f>
        <v>0</v>
      </c>
      <c r="AH536" s="2">
        <f>+Help_FC!$G536*Help_FC!AB536</f>
        <v>195.17605633802819</v>
      </c>
      <c r="AI536" s="2">
        <f>+Help_FC!$G536*Help_FC!AC536</f>
        <v>42.781690140845072</v>
      </c>
      <c r="AJ536" s="2">
        <f>+Help_FC!$G536*Help_FC!AD536</f>
        <v>34.983640985915493</v>
      </c>
      <c r="AK536" s="2">
        <f>+Help_FC!$G536*Help_FC!AE536</f>
        <v>2.8169014084507045</v>
      </c>
      <c r="AL536" s="2">
        <f>+Help_FC!$G536*Help_FC!AF536</f>
        <v>0.70422535211267612</v>
      </c>
      <c r="AM536" s="2">
        <f>+Help_FC!$G536*Help_FC!AG536</f>
        <v>6.5140845070422539</v>
      </c>
      <c r="AN536" s="2">
        <f>+Help_FC!$G536*Help_FC!AH536</f>
        <v>29.471830985915503</v>
      </c>
      <c r="AO536" s="2">
        <f>+Help_FC!$G536*Help_FC!AI536</f>
        <v>121.8169014084507</v>
      </c>
      <c r="AP536" s="2">
        <f>+Help_FC!$G536*Help_FC!AJ536</f>
        <v>13.426263621967411</v>
      </c>
      <c r="AQ536" s="2">
        <f>+Help_FC!$G536*Help_FC!AK536</f>
        <v>271.02112676056339</v>
      </c>
      <c r="AR536" s="1478">
        <f>+Help_FC!$G536*Help_FC!AL536</f>
        <v>26.619718309859156</v>
      </c>
      <c r="AS536" s="1478">
        <f>+Help_FC!$G536*Help_FC!AM536</f>
        <v>0</v>
      </c>
      <c r="AT536" s="2">
        <f>+Help_FC!$G536*Help_FC!AN536</f>
        <v>19.471830985915492</v>
      </c>
      <c r="AV536" s="5">
        <v>1</v>
      </c>
    </row>
    <row r="537" spans="1:48" x14ac:dyDescent="0.2">
      <c r="A537" s="1">
        <v>45461</v>
      </c>
      <c r="B537" s="2">
        <f>+Help_FC!$G537*Help_FC!I537</f>
        <v>601.02112676056345</v>
      </c>
      <c r="C537" s="2">
        <f>+Help_FC!$G537*Help_FC!J537</f>
        <v>363.06338028169017</v>
      </c>
      <c r="D537" s="2">
        <f>+Help_FC!$G537*Help_FC!K537</f>
        <v>101.44366197183099</v>
      </c>
      <c r="E537" s="2">
        <f>+Help_FC!$G537*Help_FC!L537</f>
        <v>93.732394366197184</v>
      </c>
      <c r="F537" s="2">
        <f>+Help_FC!$G537*Help_FC!M537</f>
        <v>241.55931960840397</v>
      </c>
      <c r="G537" s="2">
        <f>+Help_FC!$G537*Help_FC!N537</f>
        <v>319.29577464788736</v>
      </c>
      <c r="H537" s="1478">
        <f>24*Help_FC!R537/Help_FC!$Q537</f>
        <v>228.67615589595573</v>
      </c>
      <c r="I537" s="1478">
        <f>24*Help_FC!S537/Help_FC!$Q537</f>
        <v>235.33333333333334</v>
      </c>
      <c r="J537" s="1478">
        <f>24*Help_FC!T537/Help_FC!$Q537</f>
        <v>26.666666666666668</v>
      </c>
      <c r="K537" s="1478">
        <f>24*Help_FC!U537/Help_FC!$Q537</f>
        <v>6.666666666666667</v>
      </c>
      <c r="L537" s="1478">
        <f>24*Help_FC!V537/Help_FC!$Q537</f>
        <v>2.3333333333333335</v>
      </c>
      <c r="M537" s="1478">
        <f>24*Help_FC!W537/Help_FC!$Q537</f>
        <v>671.66666666666663</v>
      </c>
      <c r="N537" s="2">
        <f>100*Help_FC!H537</f>
        <v>100</v>
      </c>
      <c r="O537" s="2">
        <f t="shared" si="25"/>
        <v>583.16111622268818</v>
      </c>
      <c r="P537" s="2">
        <f t="shared" si="25"/>
        <v>352.27454856008779</v>
      </c>
      <c r="Q537" s="2">
        <f t="shared" si="25"/>
        <v>98.429150848764706</v>
      </c>
      <c r="R537" s="2">
        <f t="shared" si="24"/>
        <v>90.947032127529198</v>
      </c>
      <c r="S537" s="2">
        <f t="shared" si="24"/>
        <v>234.38111604510928</v>
      </c>
      <c r="T537" s="2">
        <f t="shared" si="24"/>
        <v>309.80754595508449</v>
      </c>
      <c r="U537" s="1478">
        <f t="shared" si="24"/>
        <v>221.88078985603676</v>
      </c>
      <c r="V537" s="1478">
        <f t="shared" si="24"/>
        <v>228.34014186949807</v>
      </c>
      <c r="W537" s="1478">
        <f t="shared" si="24"/>
        <v>25.874237039036608</v>
      </c>
      <c r="X537" s="1478">
        <f t="shared" si="23"/>
        <v>6.4685592597591519</v>
      </c>
      <c r="Y537" s="1478">
        <f t="shared" si="23"/>
        <v>2.263995740915703</v>
      </c>
      <c r="Z537" s="1478">
        <f t="shared" si="23"/>
        <v>651.70734542073444</v>
      </c>
      <c r="AA537" s="2">
        <f t="shared" si="26"/>
        <v>100</v>
      </c>
      <c r="AC537" s="878">
        <f t="shared" si="22"/>
        <v>0.97028388896387274</v>
      </c>
      <c r="AE537" s="2">
        <f>+Help_FC!$G537*Help_FC!Y537</f>
        <v>239.61267605633805</v>
      </c>
      <c r="AF537" s="2">
        <f>+Help_FC!$G537*Help_FC!Z537</f>
        <v>123.45070422535211</v>
      </c>
      <c r="AG537" s="2">
        <f>+Help_FC!$G537*Help_FC!AA537</f>
        <v>0</v>
      </c>
      <c r="AH537" s="2">
        <f>+Help_FC!$G537*Help_FC!AB537</f>
        <v>195.17605633802819</v>
      </c>
      <c r="AI537" s="2">
        <f>+Help_FC!$G537*Help_FC!AC537</f>
        <v>42.781690140845072</v>
      </c>
      <c r="AJ537" s="2">
        <f>+Help_FC!$G537*Help_FC!AD537</f>
        <v>34.983640985915493</v>
      </c>
      <c r="AK537" s="2">
        <f>+Help_FC!$G537*Help_FC!AE537</f>
        <v>2.8169014084507045</v>
      </c>
      <c r="AL537" s="2">
        <f>+Help_FC!$G537*Help_FC!AF537</f>
        <v>0.70422535211267612</v>
      </c>
      <c r="AM537" s="2">
        <f>+Help_FC!$G537*Help_FC!AG537</f>
        <v>6.5140845070422539</v>
      </c>
      <c r="AN537" s="2">
        <f>+Help_FC!$G537*Help_FC!AH537</f>
        <v>29.471830985915503</v>
      </c>
      <c r="AO537" s="2">
        <f>+Help_FC!$G537*Help_FC!AI537</f>
        <v>121.8169014084507</v>
      </c>
      <c r="AP537" s="2">
        <f>+Help_FC!$G537*Help_FC!AJ537</f>
        <v>13.426263621967411</v>
      </c>
      <c r="AQ537" s="2">
        <f>+Help_FC!$G537*Help_FC!AK537</f>
        <v>271.02112676056339</v>
      </c>
      <c r="AR537" s="1478">
        <f>+Help_FC!$G537*Help_FC!AL537</f>
        <v>26.619718309859156</v>
      </c>
      <c r="AS537" s="1478">
        <f>+Help_FC!$G537*Help_FC!AM537</f>
        <v>0</v>
      </c>
      <c r="AT537" s="2">
        <f>+Help_FC!$G537*Help_FC!AN537</f>
        <v>19.471830985915492</v>
      </c>
      <c r="AV537" s="5">
        <v>1</v>
      </c>
    </row>
    <row r="538" spans="1:48" x14ac:dyDescent="0.2">
      <c r="A538" s="1">
        <v>45462</v>
      </c>
      <c r="B538" s="2">
        <f>+Help_FC!$G538*Help_FC!I538</f>
        <v>601.02112676056345</v>
      </c>
      <c r="C538" s="2">
        <f>+Help_FC!$G538*Help_FC!J538</f>
        <v>363.06338028169017</v>
      </c>
      <c r="D538" s="2">
        <f>+Help_FC!$G538*Help_FC!K538</f>
        <v>101.44366197183099</v>
      </c>
      <c r="E538" s="2">
        <f>+Help_FC!$G538*Help_FC!L538</f>
        <v>93.732394366197184</v>
      </c>
      <c r="F538" s="2">
        <f>+Help_FC!$G538*Help_FC!M538</f>
        <v>241.55931960840397</v>
      </c>
      <c r="G538" s="2">
        <f>+Help_FC!$G538*Help_FC!N538</f>
        <v>319.29577464788736</v>
      </c>
      <c r="H538" s="1478">
        <f>24*Help_FC!R538/Help_FC!$Q538</f>
        <v>228.67615589595573</v>
      </c>
      <c r="I538" s="1478">
        <f>24*Help_FC!S538/Help_FC!$Q538</f>
        <v>235.33333333333334</v>
      </c>
      <c r="J538" s="1478">
        <f>24*Help_FC!T538/Help_FC!$Q538</f>
        <v>26.666666666666668</v>
      </c>
      <c r="K538" s="1478">
        <f>24*Help_FC!U538/Help_FC!$Q538</f>
        <v>6.666666666666667</v>
      </c>
      <c r="L538" s="1478">
        <f>24*Help_FC!V538/Help_FC!$Q538</f>
        <v>2.3333333333333335</v>
      </c>
      <c r="M538" s="1478">
        <f>24*Help_FC!W538/Help_FC!$Q538</f>
        <v>671.66666666666663</v>
      </c>
      <c r="N538" s="2">
        <f>100*Help_FC!H538</f>
        <v>100</v>
      </c>
      <c r="O538" s="2">
        <f t="shared" si="25"/>
        <v>583.16111622268818</v>
      </c>
      <c r="P538" s="2">
        <f t="shared" si="25"/>
        <v>352.27454856008779</v>
      </c>
      <c r="Q538" s="2">
        <f t="shared" si="25"/>
        <v>98.429150848764706</v>
      </c>
      <c r="R538" s="2">
        <f t="shared" si="24"/>
        <v>90.947032127529198</v>
      </c>
      <c r="S538" s="2">
        <f t="shared" si="24"/>
        <v>234.38111604510928</v>
      </c>
      <c r="T538" s="2">
        <f t="shared" si="24"/>
        <v>309.80754595508449</v>
      </c>
      <c r="U538" s="1478">
        <f t="shared" si="24"/>
        <v>221.88078985603676</v>
      </c>
      <c r="V538" s="1478">
        <f t="shared" si="24"/>
        <v>228.34014186949807</v>
      </c>
      <c r="W538" s="1478">
        <f t="shared" si="24"/>
        <v>25.874237039036608</v>
      </c>
      <c r="X538" s="1478">
        <f t="shared" si="23"/>
        <v>6.4685592597591519</v>
      </c>
      <c r="Y538" s="1478">
        <f t="shared" si="23"/>
        <v>2.263995740915703</v>
      </c>
      <c r="Z538" s="1478">
        <f t="shared" si="23"/>
        <v>651.70734542073444</v>
      </c>
      <c r="AA538" s="2">
        <f t="shared" si="26"/>
        <v>100</v>
      </c>
      <c r="AC538" s="878">
        <f t="shared" si="22"/>
        <v>0.97028388896387274</v>
      </c>
      <c r="AE538" s="2">
        <f>+Help_FC!$G538*Help_FC!Y538</f>
        <v>239.61267605633805</v>
      </c>
      <c r="AF538" s="2">
        <f>+Help_FC!$G538*Help_FC!Z538</f>
        <v>123.45070422535211</v>
      </c>
      <c r="AG538" s="2">
        <f>+Help_FC!$G538*Help_FC!AA538</f>
        <v>0</v>
      </c>
      <c r="AH538" s="2">
        <f>+Help_FC!$G538*Help_FC!AB538</f>
        <v>195.17605633802819</v>
      </c>
      <c r="AI538" s="2">
        <f>+Help_FC!$G538*Help_FC!AC538</f>
        <v>42.781690140845072</v>
      </c>
      <c r="AJ538" s="2">
        <f>+Help_FC!$G538*Help_FC!AD538</f>
        <v>34.983640985915493</v>
      </c>
      <c r="AK538" s="2">
        <f>+Help_FC!$G538*Help_FC!AE538</f>
        <v>2.8169014084507045</v>
      </c>
      <c r="AL538" s="2">
        <f>+Help_FC!$G538*Help_FC!AF538</f>
        <v>0.70422535211267612</v>
      </c>
      <c r="AM538" s="2">
        <f>+Help_FC!$G538*Help_FC!AG538</f>
        <v>6.5140845070422539</v>
      </c>
      <c r="AN538" s="2">
        <f>+Help_FC!$G538*Help_FC!AH538</f>
        <v>29.471830985915503</v>
      </c>
      <c r="AO538" s="2">
        <f>+Help_FC!$G538*Help_FC!AI538</f>
        <v>121.8169014084507</v>
      </c>
      <c r="AP538" s="2">
        <f>+Help_FC!$G538*Help_FC!AJ538</f>
        <v>13.426263621967411</v>
      </c>
      <c r="AQ538" s="2">
        <f>+Help_FC!$G538*Help_FC!AK538</f>
        <v>271.02112676056339</v>
      </c>
      <c r="AR538" s="1478">
        <f>+Help_FC!$G538*Help_FC!AL538</f>
        <v>26.619718309859156</v>
      </c>
      <c r="AS538" s="1478">
        <f>+Help_FC!$G538*Help_FC!AM538</f>
        <v>0</v>
      </c>
      <c r="AT538" s="2">
        <f>+Help_FC!$G538*Help_FC!AN538</f>
        <v>19.471830985915492</v>
      </c>
      <c r="AV538" s="5">
        <v>1</v>
      </c>
    </row>
    <row r="539" spans="1:48" x14ac:dyDescent="0.2">
      <c r="A539" s="1">
        <v>45463</v>
      </c>
      <c r="B539" s="2">
        <f>+Help_FC!$G539*Help_FC!I539</f>
        <v>601.02112676056345</v>
      </c>
      <c r="C539" s="2">
        <f>+Help_FC!$G539*Help_FC!J539</f>
        <v>363.06338028169017</v>
      </c>
      <c r="D539" s="2">
        <f>+Help_FC!$G539*Help_FC!K539</f>
        <v>101.44366197183099</v>
      </c>
      <c r="E539" s="2">
        <f>+Help_FC!$G539*Help_FC!L539</f>
        <v>93.732394366197184</v>
      </c>
      <c r="F539" s="2">
        <f>+Help_FC!$G539*Help_FC!M539</f>
        <v>241.55931960840397</v>
      </c>
      <c r="G539" s="2">
        <f>+Help_FC!$G539*Help_FC!N539</f>
        <v>319.29577464788736</v>
      </c>
      <c r="H539" s="1478">
        <f>24*Help_FC!R539/Help_FC!$Q539</f>
        <v>228.67615589595573</v>
      </c>
      <c r="I539" s="1478">
        <f>24*Help_FC!S539/Help_FC!$Q539</f>
        <v>235.33333333333334</v>
      </c>
      <c r="J539" s="1478">
        <f>24*Help_FC!T539/Help_FC!$Q539</f>
        <v>26.666666666666668</v>
      </c>
      <c r="K539" s="1478">
        <f>24*Help_FC!U539/Help_FC!$Q539</f>
        <v>6.666666666666667</v>
      </c>
      <c r="L539" s="1478">
        <f>24*Help_FC!V539/Help_FC!$Q539</f>
        <v>2.3333333333333335</v>
      </c>
      <c r="M539" s="1478">
        <f>24*Help_FC!W539/Help_FC!$Q539</f>
        <v>671.66666666666663</v>
      </c>
      <c r="N539" s="2">
        <f>100*Help_FC!H539</f>
        <v>100</v>
      </c>
      <c r="O539" s="2">
        <f t="shared" si="25"/>
        <v>583.16111622268818</v>
      </c>
      <c r="P539" s="2">
        <f t="shared" si="25"/>
        <v>352.27454856008779</v>
      </c>
      <c r="Q539" s="2">
        <f t="shared" si="25"/>
        <v>98.429150848764706</v>
      </c>
      <c r="R539" s="2">
        <f t="shared" si="24"/>
        <v>90.947032127529198</v>
      </c>
      <c r="S539" s="2">
        <f t="shared" si="24"/>
        <v>234.38111604510928</v>
      </c>
      <c r="T539" s="2">
        <f t="shared" si="24"/>
        <v>309.80754595508449</v>
      </c>
      <c r="U539" s="1478">
        <f t="shared" si="24"/>
        <v>221.88078985603676</v>
      </c>
      <c r="V539" s="1478">
        <f t="shared" si="24"/>
        <v>228.34014186949807</v>
      </c>
      <c r="W539" s="1478">
        <f t="shared" si="24"/>
        <v>25.874237039036608</v>
      </c>
      <c r="X539" s="1478">
        <f t="shared" si="23"/>
        <v>6.4685592597591519</v>
      </c>
      <c r="Y539" s="1478">
        <f t="shared" si="23"/>
        <v>2.263995740915703</v>
      </c>
      <c r="Z539" s="1478">
        <f t="shared" si="23"/>
        <v>651.70734542073444</v>
      </c>
      <c r="AA539" s="2">
        <f t="shared" si="26"/>
        <v>100</v>
      </c>
      <c r="AC539" s="878">
        <f t="shared" si="22"/>
        <v>0.97028388896387274</v>
      </c>
      <c r="AE539" s="2">
        <f>+Help_FC!$G539*Help_FC!Y539</f>
        <v>239.61267605633805</v>
      </c>
      <c r="AF539" s="2">
        <f>+Help_FC!$G539*Help_FC!Z539</f>
        <v>123.45070422535211</v>
      </c>
      <c r="AG539" s="2">
        <f>+Help_FC!$G539*Help_FC!AA539</f>
        <v>0</v>
      </c>
      <c r="AH539" s="2">
        <f>+Help_FC!$G539*Help_FC!AB539</f>
        <v>195.17605633802819</v>
      </c>
      <c r="AI539" s="2">
        <f>+Help_FC!$G539*Help_FC!AC539</f>
        <v>42.781690140845072</v>
      </c>
      <c r="AJ539" s="2">
        <f>+Help_FC!$G539*Help_FC!AD539</f>
        <v>34.983640985915493</v>
      </c>
      <c r="AK539" s="2">
        <f>+Help_FC!$G539*Help_FC!AE539</f>
        <v>2.8169014084507045</v>
      </c>
      <c r="AL539" s="2">
        <f>+Help_FC!$G539*Help_FC!AF539</f>
        <v>0.70422535211267612</v>
      </c>
      <c r="AM539" s="2">
        <f>+Help_FC!$G539*Help_FC!AG539</f>
        <v>6.5140845070422539</v>
      </c>
      <c r="AN539" s="2">
        <f>+Help_FC!$G539*Help_FC!AH539</f>
        <v>29.471830985915503</v>
      </c>
      <c r="AO539" s="2">
        <f>+Help_FC!$G539*Help_FC!AI539</f>
        <v>121.8169014084507</v>
      </c>
      <c r="AP539" s="2">
        <f>+Help_FC!$G539*Help_FC!AJ539</f>
        <v>13.426263621967411</v>
      </c>
      <c r="AQ539" s="2">
        <f>+Help_FC!$G539*Help_FC!AK539</f>
        <v>271.02112676056339</v>
      </c>
      <c r="AR539" s="1478">
        <f>+Help_FC!$G539*Help_FC!AL539</f>
        <v>26.619718309859156</v>
      </c>
      <c r="AS539" s="1478">
        <f>+Help_FC!$G539*Help_FC!AM539</f>
        <v>0</v>
      </c>
      <c r="AT539" s="2">
        <f>+Help_FC!$G539*Help_FC!AN539</f>
        <v>19.471830985915492</v>
      </c>
      <c r="AV539" s="5">
        <v>1</v>
      </c>
    </row>
    <row r="540" spans="1:48" x14ac:dyDescent="0.2">
      <c r="A540" s="1">
        <v>45464</v>
      </c>
      <c r="B540" s="2">
        <f>+Help_FC!$G540*Help_FC!I540</f>
        <v>601.02112676056345</v>
      </c>
      <c r="C540" s="2">
        <f>+Help_FC!$G540*Help_FC!J540</f>
        <v>363.06338028169017</v>
      </c>
      <c r="D540" s="2">
        <f>+Help_FC!$G540*Help_FC!K540</f>
        <v>101.44366197183099</v>
      </c>
      <c r="E540" s="2">
        <f>+Help_FC!$G540*Help_FC!L540</f>
        <v>93.732394366197184</v>
      </c>
      <c r="F540" s="2">
        <f>+Help_FC!$G540*Help_FC!M540</f>
        <v>241.55931960840397</v>
      </c>
      <c r="G540" s="2">
        <f>+Help_FC!$G540*Help_FC!N540</f>
        <v>319.29577464788736</v>
      </c>
      <c r="H540" s="1478">
        <f>24*Help_FC!R540/Help_FC!$Q540</f>
        <v>228.67615589595573</v>
      </c>
      <c r="I540" s="1478">
        <f>24*Help_FC!S540/Help_FC!$Q540</f>
        <v>235.33333333333334</v>
      </c>
      <c r="J540" s="1478">
        <f>24*Help_FC!T540/Help_FC!$Q540</f>
        <v>26.666666666666668</v>
      </c>
      <c r="K540" s="1478">
        <f>24*Help_FC!U540/Help_FC!$Q540</f>
        <v>6.666666666666667</v>
      </c>
      <c r="L540" s="1478">
        <f>24*Help_FC!V540/Help_FC!$Q540</f>
        <v>2.3333333333333335</v>
      </c>
      <c r="M540" s="1478">
        <f>24*Help_FC!W540/Help_FC!$Q540</f>
        <v>671.66666666666663</v>
      </c>
      <c r="N540" s="2">
        <f>100*Help_FC!H540</f>
        <v>100</v>
      </c>
      <c r="O540" s="2">
        <f t="shared" si="25"/>
        <v>583.16111622268818</v>
      </c>
      <c r="P540" s="2">
        <f t="shared" si="25"/>
        <v>352.27454856008779</v>
      </c>
      <c r="Q540" s="2">
        <f t="shared" si="25"/>
        <v>98.429150848764706</v>
      </c>
      <c r="R540" s="2">
        <f t="shared" si="24"/>
        <v>90.947032127529198</v>
      </c>
      <c r="S540" s="2">
        <f t="shared" si="24"/>
        <v>234.38111604510928</v>
      </c>
      <c r="T540" s="2">
        <f t="shared" si="24"/>
        <v>309.80754595508449</v>
      </c>
      <c r="U540" s="1478">
        <f t="shared" si="24"/>
        <v>221.88078985603676</v>
      </c>
      <c r="V540" s="1478">
        <f t="shared" si="24"/>
        <v>228.34014186949807</v>
      </c>
      <c r="W540" s="1478">
        <f t="shared" si="24"/>
        <v>25.874237039036608</v>
      </c>
      <c r="X540" s="1478">
        <f t="shared" si="23"/>
        <v>6.4685592597591519</v>
      </c>
      <c r="Y540" s="1478">
        <f t="shared" si="23"/>
        <v>2.263995740915703</v>
      </c>
      <c r="Z540" s="1478">
        <f t="shared" si="23"/>
        <v>651.70734542073444</v>
      </c>
      <c r="AA540" s="2">
        <f t="shared" si="26"/>
        <v>100</v>
      </c>
      <c r="AC540" s="878">
        <f t="shared" si="22"/>
        <v>0.97028388896387274</v>
      </c>
      <c r="AE540" s="2">
        <f>+Help_FC!$G540*Help_FC!Y540</f>
        <v>239.61267605633805</v>
      </c>
      <c r="AF540" s="2">
        <f>+Help_FC!$G540*Help_FC!Z540</f>
        <v>123.45070422535211</v>
      </c>
      <c r="AG540" s="2">
        <f>+Help_FC!$G540*Help_FC!AA540</f>
        <v>0</v>
      </c>
      <c r="AH540" s="2">
        <f>+Help_FC!$G540*Help_FC!AB540</f>
        <v>195.17605633802819</v>
      </c>
      <c r="AI540" s="2">
        <f>+Help_FC!$G540*Help_FC!AC540</f>
        <v>42.781690140845072</v>
      </c>
      <c r="AJ540" s="2">
        <f>+Help_FC!$G540*Help_FC!AD540</f>
        <v>34.983640985915493</v>
      </c>
      <c r="AK540" s="2">
        <f>+Help_FC!$G540*Help_FC!AE540</f>
        <v>2.8169014084507045</v>
      </c>
      <c r="AL540" s="2">
        <f>+Help_FC!$G540*Help_FC!AF540</f>
        <v>0.70422535211267612</v>
      </c>
      <c r="AM540" s="2">
        <f>+Help_FC!$G540*Help_FC!AG540</f>
        <v>6.5140845070422539</v>
      </c>
      <c r="AN540" s="2">
        <f>+Help_FC!$G540*Help_FC!AH540</f>
        <v>29.471830985915503</v>
      </c>
      <c r="AO540" s="2">
        <f>+Help_FC!$G540*Help_FC!AI540</f>
        <v>121.8169014084507</v>
      </c>
      <c r="AP540" s="2">
        <f>+Help_FC!$G540*Help_FC!AJ540</f>
        <v>13.426263621967411</v>
      </c>
      <c r="AQ540" s="2">
        <f>+Help_FC!$G540*Help_FC!AK540</f>
        <v>271.02112676056339</v>
      </c>
      <c r="AR540" s="1478">
        <f>+Help_FC!$G540*Help_FC!AL540</f>
        <v>26.619718309859156</v>
      </c>
      <c r="AS540" s="1478">
        <f>+Help_FC!$G540*Help_FC!AM540</f>
        <v>0</v>
      </c>
      <c r="AT540" s="2">
        <f>+Help_FC!$G540*Help_FC!AN540</f>
        <v>19.471830985915492</v>
      </c>
      <c r="AV540" s="5">
        <v>1</v>
      </c>
    </row>
    <row r="541" spans="1:48" x14ac:dyDescent="0.2">
      <c r="A541" s="1">
        <v>45465</v>
      </c>
      <c r="B541" s="2">
        <f>+Help_FC!$G541*Help_FC!I541</f>
        <v>601.02112676056345</v>
      </c>
      <c r="C541" s="2">
        <f>+Help_FC!$G541*Help_FC!J541</f>
        <v>363.06338028169017</v>
      </c>
      <c r="D541" s="2">
        <f>+Help_FC!$G541*Help_FC!K541</f>
        <v>101.44366197183099</v>
      </c>
      <c r="E541" s="2">
        <f>+Help_FC!$G541*Help_FC!L541</f>
        <v>93.732394366197184</v>
      </c>
      <c r="F541" s="2">
        <f>+Help_FC!$G541*Help_FC!M541</f>
        <v>241.55931960840397</v>
      </c>
      <c r="G541" s="2">
        <f>+Help_FC!$G541*Help_FC!N541</f>
        <v>319.29577464788736</v>
      </c>
      <c r="H541" s="1478">
        <f>24*Help_FC!R541/Help_FC!$Q541</f>
        <v>228.67615589595573</v>
      </c>
      <c r="I541" s="1478">
        <f>24*Help_FC!S541/Help_FC!$Q541</f>
        <v>235.33333333333334</v>
      </c>
      <c r="J541" s="1478">
        <f>24*Help_FC!T541/Help_FC!$Q541</f>
        <v>26.666666666666668</v>
      </c>
      <c r="K541" s="1478">
        <f>24*Help_FC!U541/Help_FC!$Q541</f>
        <v>6.666666666666667</v>
      </c>
      <c r="L541" s="1478">
        <f>24*Help_FC!V541/Help_FC!$Q541</f>
        <v>2.3333333333333335</v>
      </c>
      <c r="M541" s="1478">
        <f>24*Help_FC!W541/Help_FC!$Q541</f>
        <v>671.66666666666663</v>
      </c>
      <c r="N541" s="2">
        <f>100*Help_FC!H541</f>
        <v>100</v>
      </c>
      <c r="O541" s="2">
        <f t="shared" si="25"/>
        <v>583.16111622268818</v>
      </c>
      <c r="P541" s="2">
        <f t="shared" si="25"/>
        <v>352.27454856008779</v>
      </c>
      <c r="Q541" s="2">
        <f t="shared" si="25"/>
        <v>98.429150848764706</v>
      </c>
      <c r="R541" s="2">
        <f t="shared" si="24"/>
        <v>90.947032127529198</v>
      </c>
      <c r="S541" s="2">
        <f t="shared" si="24"/>
        <v>234.38111604510928</v>
      </c>
      <c r="T541" s="2">
        <f t="shared" si="24"/>
        <v>309.80754595508449</v>
      </c>
      <c r="U541" s="1478">
        <f t="shared" si="24"/>
        <v>221.88078985603676</v>
      </c>
      <c r="V541" s="1478">
        <f t="shared" si="24"/>
        <v>228.34014186949807</v>
      </c>
      <c r="W541" s="1478">
        <f t="shared" si="24"/>
        <v>25.874237039036608</v>
      </c>
      <c r="X541" s="1478">
        <f t="shared" si="23"/>
        <v>6.4685592597591519</v>
      </c>
      <c r="Y541" s="1478">
        <f t="shared" si="23"/>
        <v>2.263995740915703</v>
      </c>
      <c r="Z541" s="1478">
        <f t="shared" si="23"/>
        <v>651.70734542073444</v>
      </c>
      <c r="AA541" s="2">
        <f t="shared" si="26"/>
        <v>100</v>
      </c>
      <c r="AC541" s="878">
        <f t="shared" si="22"/>
        <v>0.97028388896387274</v>
      </c>
      <c r="AE541" s="2">
        <f>+Help_FC!$G541*Help_FC!Y541</f>
        <v>239.61267605633805</v>
      </c>
      <c r="AF541" s="2">
        <f>+Help_FC!$G541*Help_FC!Z541</f>
        <v>123.45070422535211</v>
      </c>
      <c r="AG541" s="2">
        <f>+Help_FC!$G541*Help_FC!AA541</f>
        <v>0</v>
      </c>
      <c r="AH541" s="2">
        <f>+Help_FC!$G541*Help_FC!AB541</f>
        <v>195.17605633802819</v>
      </c>
      <c r="AI541" s="2">
        <f>+Help_FC!$G541*Help_FC!AC541</f>
        <v>42.781690140845072</v>
      </c>
      <c r="AJ541" s="2">
        <f>+Help_FC!$G541*Help_FC!AD541</f>
        <v>34.983640985915493</v>
      </c>
      <c r="AK541" s="2">
        <f>+Help_FC!$G541*Help_FC!AE541</f>
        <v>2.8169014084507045</v>
      </c>
      <c r="AL541" s="2">
        <f>+Help_FC!$G541*Help_FC!AF541</f>
        <v>0.70422535211267612</v>
      </c>
      <c r="AM541" s="2">
        <f>+Help_FC!$G541*Help_FC!AG541</f>
        <v>6.5140845070422539</v>
      </c>
      <c r="AN541" s="2">
        <f>+Help_FC!$G541*Help_FC!AH541</f>
        <v>29.471830985915503</v>
      </c>
      <c r="AO541" s="2">
        <f>+Help_FC!$G541*Help_FC!AI541</f>
        <v>121.8169014084507</v>
      </c>
      <c r="AP541" s="2">
        <f>+Help_FC!$G541*Help_FC!AJ541</f>
        <v>13.426263621967411</v>
      </c>
      <c r="AQ541" s="2">
        <f>+Help_FC!$G541*Help_FC!AK541</f>
        <v>271.02112676056339</v>
      </c>
      <c r="AR541" s="1478">
        <f>+Help_FC!$G541*Help_FC!AL541</f>
        <v>26.619718309859156</v>
      </c>
      <c r="AS541" s="1478">
        <f>+Help_FC!$G541*Help_FC!AM541</f>
        <v>0</v>
      </c>
      <c r="AT541" s="2">
        <f>+Help_FC!$G541*Help_FC!AN541</f>
        <v>19.471830985915492</v>
      </c>
      <c r="AV541" s="5">
        <v>1</v>
      </c>
    </row>
    <row r="542" spans="1:48" x14ac:dyDescent="0.2">
      <c r="A542" s="1">
        <v>45466</v>
      </c>
      <c r="B542" s="2">
        <f>+Help_FC!$G542*Help_FC!I542</f>
        <v>601.02112676056345</v>
      </c>
      <c r="C542" s="2">
        <f>+Help_FC!$G542*Help_FC!J542</f>
        <v>363.06338028169017</v>
      </c>
      <c r="D542" s="2">
        <f>+Help_FC!$G542*Help_FC!K542</f>
        <v>101.44366197183099</v>
      </c>
      <c r="E542" s="2">
        <f>+Help_FC!$G542*Help_FC!L542</f>
        <v>93.732394366197184</v>
      </c>
      <c r="F542" s="2">
        <f>+Help_FC!$G542*Help_FC!M542</f>
        <v>241.55931960840397</v>
      </c>
      <c r="G542" s="2">
        <f>+Help_FC!$G542*Help_FC!N542</f>
        <v>319.29577464788736</v>
      </c>
      <c r="H542" s="1478">
        <f>24*Help_FC!R542/Help_FC!$Q542</f>
        <v>228.67615589595573</v>
      </c>
      <c r="I542" s="1478">
        <f>24*Help_FC!S542/Help_FC!$Q542</f>
        <v>235.33333333333334</v>
      </c>
      <c r="J542" s="1478">
        <f>24*Help_FC!T542/Help_FC!$Q542</f>
        <v>26.666666666666668</v>
      </c>
      <c r="K542" s="1478">
        <f>24*Help_FC!U542/Help_FC!$Q542</f>
        <v>6.666666666666667</v>
      </c>
      <c r="L542" s="1478">
        <f>24*Help_FC!V542/Help_FC!$Q542</f>
        <v>2.3333333333333335</v>
      </c>
      <c r="M542" s="1478">
        <f>24*Help_FC!W542/Help_FC!$Q542</f>
        <v>671.66666666666663</v>
      </c>
      <c r="N542" s="2">
        <f>100*Help_FC!H542</f>
        <v>100</v>
      </c>
      <c r="O542" s="2">
        <f t="shared" si="25"/>
        <v>583.16111622268818</v>
      </c>
      <c r="P542" s="2">
        <f t="shared" si="25"/>
        <v>352.27454856008779</v>
      </c>
      <c r="Q542" s="2">
        <f t="shared" si="25"/>
        <v>98.429150848764706</v>
      </c>
      <c r="R542" s="2">
        <f t="shared" si="24"/>
        <v>90.947032127529198</v>
      </c>
      <c r="S542" s="2">
        <f t="shared" si="24"/>
        <v>234.38111604510928</v>
      </c>
      <c r="T542" s="2">
        <f t="shared" si="24"/>
        <v>309.80754595508449</v>
      </c>
      <c r="U542" s="1478">
        <f t="shared" si="24"/>
        <v>221.88078985603676</v>
      </c>
      <c r="V542" s="1478">
        <f t="shared" si="24"/>
        <v>228.34014186949807</v>
      </c>
      <c r="W542" s="1478">
        <f t="shared" si="24"/>
        <v>25.874237039036608</v>
      </c>
      <c r="X542" s="1478">
        <f t="shared" si="23"/>
        <v>6.4685592597591519</v>
      </c>
      <c r="Y542" s="1478">
        <f t="shared" si="23"/>
        <v>2.263995740915703</v>
      </c>
      <c r="Z542" s="1478">
        <f t="shared" si="23"/>
        <v>651.70734542073444</v>
      </c>
      <c r="AA542" s="2">
        <f t="shared" si="26"/>
        <v>100</v>
      </c>
      <c r="AC542" s="878">
        <f t="shared" si="22"/>
        <v>0.97028388896387274</v>
      </c>
      <c r="AE542" s="2">
        <f>+Help_FC!$G542*Help_FC!Y542</f>
        <v>239.61267605633805</v>
      </c>
      <c r="AF542" s="2">
        <f>+Help_FC!$G542*Help_FC!Z542</f>
        <v>123.45070422535211</v>
      </c>
      <c r="AG542" s="2">
        <f>+Help_FC!$G542*Help_FC!AA542</f>
        <v>0</v>
      </c>
      <c r="AH542" s="2">
        <f>+Help_FC!$G542*Help_FC!AB542</f>
        <v>195.17605633802819</v>
      </c>
      <c r="AI542" s="2">
        <f>+Help_FC!$G542*Help_FC!AC542</f>
        <v>42.781690140845072</v>
      </c>
      <c r="AJ542" s="2">
        <f>+Help_FC!$G542*Help_FC!AD542</f>
        <v>34.983640985915493</v>
      </c>
      <c r="AK542" s="2">
        <f>+Help_FC!$G542*Help_FC!AE542</f>
        <v>2.8169014084507045</v>
      </c>
      <c r="AL542" s="2">
        <f>+Help_FC!$G542*Help_FC!AF542</f>
        <v>0.70422535211267612</v>
      </c>
      <c r="AM542" s="2">
        <f>+Help_FC!$G542*Help_FC!AG542</f>
        <v>6.5140845070422539</v>
      </c>
      <c r="AN542" s="2">
        <f>+Help_FC!$G542*Help_FC!AH542</f>
        <v>29.471830985915503</v>
      </c>
      <c r="AO542" s="2">
        <f>+Help_FC!$G542*Help_FC!AI542</f>
        <v>121.8169014084507</v>
      </c>
      <c r="AP542" s="2">
        <f>+Help_FC!$G542*Help_FC!AJ542</f>
        <v>13.426263621967411</v>
      </c>
      <c r="AQ542" s="2">
        <f>+Help_FC!$G542*Help_FC!AK542</f>
        <v>271.02112676056339</v>
      </c>
      <c r="AR542" s="1478">
        <f>+Help_FC!$G542*Help_FC!AL542</f>
        <v>26.619718309859156</v>
      </c>
      <c r="AS542" s="1478">
        <f>+Help_FC!$G542*Help_FC!AM542</f>
        <v>0</v>
      </c>
      <c r="AT542" s="2">
        <f>+Help_FC!$G542*Help_FC!AN542</f>
        <v>19.471830985915492</v>
      </c>
      <c r="AV542" s="5">
        <v>1</v>
      </c>
    </row>
    <row r="543" spans="1:48" x14ac:dyDescent="0.2">
      <c r="A543" s="1">
        <v>45467</v>
      </c>
      <c r="B543" s="2">
        <f>+Help_FC!$G543*Help_FC!I543</f>
        <v>601.02112676056345</v>
      </c>
      <c r="C543" s="2">
        <f>+Help_FC!$G543*Help_FC!J543</f>
        <v>363.06338028169017</v>
      </c>
      <c r="D543" s="2">
        <f>+Help_FC!$G543*Help_FC!K543</f>
        <v>101.44366197183099</v>
      </c>
      <c r="E543" s="2">
        <f>+Help_FC!$G543*Help_FC!L543</f>
        <v>93.732394366197184</v>
      </c>
      <c r="F543" s="2">
        <f>+Help_FC!$G543*Help_FC!M543</f>
        <v>241.55931960840397</v>
      </c>
      <c r="G543" s="2">
        <f>+Help_FC!$G543*Help_FC!N543</f>
        <v>319.29577464788736</v>
      </c>
      <c r="H543" s="1478">
        <f>24*Help_FC!R543/Help_FC!$Q543</f>
        <v>228.67615589595573</v>
      </c>
      <c r="I543" s="1478">
        <f>24*Help_FC!S543/Help_FC!$Q543</f>
        <v>235.33333333333334</v>
      </c>
      <c r="J543" s="1478">
        <f>24*Help_FC!T543/Help_FC!$Q543</f>
        <v>26.666666666666668</v>
      </c>
      <c r="K543" s="1478">
        <f>24*Help_FC!U543/Help_FC!$Q543</f>
        <v>6.666666666666667</v>
      </c>
      <c r="L543" s="1478">
        <f>24*Help_FC!V543/Help_FC!$Q543</f>
        <v>2.3333333333333335</v>
      </c>
      <c r="M543" s="1478">
        <f>24*Help_FC!W543/Help_FC!$Q543</f>
        <v>671.66666666666663</v>
      </c>
      <c r="N543" s="2">
        <f>100*Help_FC!H543</f>
        <v>100</v>
      </c>
      <c r="O543" s="2">
        <f t="shared" si="25"/>
        <v>583.16111622268818</v>
      </c>
      <c r="P543" s="2">
        <f t="shared" si="25"/>
        <v>352.27454856008779</v>
      </c>
      <c r="Q543" s="2">
        <f t="shared" si="25"/>
        <v>98.429150848764706</v>
      </c>
      <c r="R543" s="2">
        <f t="shared" si="24"/>
        <v>90.947032127529198</v>
      </c>
      <c r="S543" s="2">
        <f t="shared" si="24"/>
        <v>234.38111604510928</v>
      </c>
      <c r="T543" s="2">
        <f t="shared" si="24"/>
        <v>309.80754595508449</v>
      </c>
      <c r="U543" s="1478">
        <f t="shared" si="24"/>
        <v>221.88078985603676</v>
      </c>
      <c r="V543" s="1478">
        <f t="shared" si="24"/>
        <v>228.34014186949807</v>
      </c>
      <c r="W543" s="1478">
        <f t="shared" si="24"/>
        <v>25.874237039036608</v>
      </c>
      <c r="X543" s="1478">
        <f t="shared" si="23"/>
        <v>6.4685592597591519</v>
      </c>
      <c r="Y543" s="1478">
        <f t="shared" si="23"/>
        <v>2.263995740915703</v>
      </c>
      <c r="Z543" s="1478">
        <f t="shared" si="23"/>
        <v>651.70734542073444</v>
      </c>
      <c r="AA543" s="2">
        <f t="shared" si="26"/>
        <v>100</v>
      </c>
      <c r="AC543" s="878">
        <f t="shared" si="22"/>
        <v>0.97028388896387274</v>
      </c>
      <c r="AE543" s="2">
        <f>+Help_FC!$G543*Help_FC!Y543</f>
        <v>239.61267605633805</v>
      </c>
      <c r="AF543" s="2">
        <f>+Help_FC!$G543*Help_FC!Z543</f>
        <v>123.45070422535211</v>
      </c>
      <c r="AG543" s="2">
        <f>+Help_FC!$G543*Help_FC!AA543</f>
        <v>0</v>
      </c>
      <c r="AH543" s="2">
        <f>+Help_FC!$G543*Help_FC!AB543</f>
        <v>195.17605633802819</v>
      </c>
      <c r="AI543" s="2">
        <f>+Help_FC!$G543*Help_FC!AC543</f>
        <v>42.781690140845072</v>
      </c>
      <c r="AJ543" s="2">
        <f>+Help_FC!$G543*Help_FC!AD543</f>
        <v>34.983640985915493</v>
      </c>
      <c r="AK543" s="2">
        <f>+Help_FC!$G543*Help_FC!AE543</f>
        <v>2.8169014084507045</v>
      </c>
      <c r="AL543" s="2">
        <f>+Help_FC!$G543*Help_FC!AF543</f>
        <v>0.70422535211267612</v>
      </c>
      <c r="AM543" s="2">
        <f>+Help_FC!$G543*Help_FC!AG543</f>
        <v>6.5140845070422539</v>
      </c>
      <c r="AN543" s="2">
        <f>+Help_FC!$G543*Help_FC!AH543</f>
        <v>29.471830985915503</v>
      </c>
      <c r="AO543" s="2">
        <f>+Help_FC!$G543*Help_FC!AI543</f>
        <v>121.8169014084507</v>
      </c>
      <c r="AP543" s="2">
        <f>+Help_FC!$G543*Help_FC!AJ543</f>
        <v>13.426263621967411</v>
      </c>
      <c r="AQ543" s="2">
        <f>+Help_FC!$G543*Help_FC!AK543</f>
        <v>271.02112676056339</v>
      </c>
      <c r="AR543" s="1478">
        <f>+Help_FC!$G543*Help_FC!AL543</f>
        <v>26.619718309859156</v>
      </c>
      <c r="AS543" s="1478">
        <f>+Help_FC!$G543*Help_FC!AM543</f>
        <v>0</v>
      </c>
      <c r="AT543" s="2">
        <f>+Help_FC!$G543*Help_FC!AN543</f>
        <v>19.471830985915492</v>
      </c>
      <c r="AV543" s="5">
        <v>1</v>
      </c>
    </row>
    <row r="544" spans="1:48" x14ac:dyDescent="0.2">
      <c r="A544" s="1">
        <v>45468</v>
      </c>
      <c r="B544" s="2">
        <f>+Help_FC!$G544*Help_FC!I544</f>
        <v>601.02112676056345</v>
      </c>
      <c r="C544" s="2">
        <f>+Help_FC!$G544*Help_FC!J544</f>
        <v>363.06338028169017</v>
      </c>
      <c r="D544" s="2">
        <f>+Help_FC!$G544*Help_FC!K544</f>
        <v>101.44366197183099</v>
      </c>
      <c r="E544" s="2">
        <f>+Help_FC!$G544*Help_FC!L544</f>
        <v>93.732394366197184</v>
      </c>
      <c r="F544" s="2">
        <f>+Help_FC!$G544*Help_FC!M544</f>
        <v>241.55931960840397</v>
      </c>
      <c r="G544" s="2">
        <f>+Help_FC!$G544*Help_FC!N544</f>
        <v>319.29577464788736</v>
      </c>
      <c r="H544" s="1478">
        <f>24*Help_FC!R544/Help_FC!$Q544</f>
        <v>228.67615589595573</v>
      </c>
      <c r="I544" s="1478">
        <f>24*Help_FC!S544/Help_FC!$Q544</f>
        <v>235.33333333333334</v>
      </c>
      <c r="J544" s="1478">
        <f>24*Help_FC!T544/Help_FC!$Q544</f>
        <v>26.666666666666668</v>
      </c>
      <c r="K544" s="1478">
        <f>24*Help_FC!U544/Help_FC!$Q544</f>
        <v>6.666666666666667</v>
      </c>
      <c r="L544" s="1478">
        <f>24*Help_FC!V544/Help_FC!$Q544</f>
        <v>2.3333333333333335</v>
      </c>
      <c r="M544" s="1478">
        <f>24*Help_FC!W544/Help_FC!$Q544</f>
        <v>671.66666666666663</v>
      </c>
      <c r="N544" s="2">
        <f>100*Help_FC!H544</f>
        <v>100</v>
      </c>
      <c r="O544" s="2">
        <f t="shared" si="25"/>
        <v>583.16111622268818</v>
      </c>
      <c r="P544" s="2">
        <f t="shared" si="25"/>
        <v>352.27454856008779</v>
      </c>
      <c r="Q544" s="2">
        <f t="shared" si="25"/>
        <v>98.429150848764706</v>
      </c>
      <c r="R544" s="2">
        <f t="shared" si="24"/>
        <v>90.947032127529198</v>
      </c>
      <c r="S544" s="2">
        <f t="shared" si="24"/>
        <v>234.38111604510928</v>
      </c>
      <c r="T544" s="2">
        <f t="shared" si="24"/>
        <v>309.80754595508449</v>
      </c>
      <c r="U544" s="1478">
        <f t="shared" si="24"/>
        <v>221.88078985603676</v>
      </c>
      <c r="V544" s="1478">
        <f t="shared" si="24"/>
        <v>228.34014186949807</v>
      </c>
      <c r="W544" s="1478">
        <f t="shared" si="24"/>
        <v>25.874237039036608</v>
      </c>
      <c r="X544" s="1478">
        <f t="shared" si="23"/>
        <v>6.4685592597591519</v>
      </c>
      <c r="Y544" s="1478">
        <f t="shared" si="23"/>
        <v>2.263995740915703</v>
      </c>
      <c r="Z544" s="1478">
        <f t="shared" si="23"/>
        <v>651.70734542073444</v>
      </c>
      <c r="AA544" s="2">
        <f t="shared" si="26"/>
        <v>100</v>
      </c>
      <c r="AC544" s="878">
        <f t="shared" si="22"/>
        <v>0.97028388896387274</v>
      </c>
      <c r="AE544" s="2">
        <f>+Help_FC!$G544*Help_FC!Y544</f>
        <v>239.61267605633805</v>
      </c>
      <c r="AF544" s="2">
        <f>+Help_FC!$G544*Help_FC!Z544</f>
        <v>123.45070422535211</v>
      </c>
      <c r="AG544" s="2">
        <f>+Help_FC!$G544*Help_FC!AA544</f>
        <v>0</v>
      </c>
      <c r="AH544" s="2">
        <f>+Help_FC!$G544*Help_FC!AB544</f>
        <v>195.17605633802819</v>
      </c>
      <c r="AI544" s="2">
        <f>+Help_FC!$G544*Help_FC!AC544</f>
        <v>42.781690140845072</v>
      </c>
      <c r="AJ544" s="2">
        <f>+Help_FC!$G544*Help_FC!AD544</f>
        <v>34.983640985915493</v>
      </c>
      <c r="AK544" s="2">
        <f>+Help_FC!$G544*Help_FC!AE544</f>
        <v>2.8169014084507045</v>
      </c>
      <c r="AL544" s="2">
        <f>+Help_FC!$G544*Help_FC!AF544</f>
        <v>0.70422535211267612</v>
      </c>
      <c r="AM544" s="2">
        <f>+Help_FC!$G544*Help_FC!AG544</f>
        <v>6.5140845070422539</v>
      </c>
      <c r="AN544" s="2">
        <f>+Help_FC!$G544*Help_FC!AH544</f>
        <v>29.471830985915503</v>
      </c>
      <c r="AO544" s="2">
        <f>+Help_FC!$G544*Help_FC!AI544</f>
        <v>121.8169014084507</v>
      </c>
      <c r="AP544" s="2">
        <f>+Help_FC!$G544*Help_FC!AJ544</f>
        <v>13.426263621967411</v>
      </c>
      <c r="AQ544" s="2">
        <f>+Help_FC!$G544*Help_FC!AK544</f>
        <v>271.02112676056339</v>
      </c>
      <c r="AR544" s="1478">
        <f>+Help_FC!$G544*Help_FC!AL544</f>
        <v>26.619718309859156</v>
      </c>
      <c r="AS544" s="1478">
        <f>+Help_FC!$G544*Help_FC!AM544</f>
        <v>0</v>
      </c>
      <c r="AT544" s="2">
        <f>+Help_FC!$G544*Help_FC!AN544</f>
        <v>19.471830985915492</v>
      </c>
      <c r="AV544" s="5">
        <v>1</v>
      </c>
    </row>
    <row r="545" spans="1:48" x14ac:dyDescent="0.2">
      <c r="A545" s="1">
        <v>45469</v>
      </c>
      <c r="B545" s="2">
        <f>+Help_FC!$G545*Help_FC!I545</f>
        <v>601.02112676056345</v>
      </c>
      <c r="C545" s="2">
        <f>+Help_FC!$G545*Help_FC!J545</f>
        <v>363.06338028169017</v>
      </c>
      <c r="D545" s="2">
        <f>+Help_FC!$G545*Help_FC!K545</f>
        <v>101.44366197183099</v>
      </c>
      <c r="E545" s="2">
        <f>+Help_FC!$G545*Help_FC!L545</f>
        <v>93.732394366197184</v>
      </c>
      <c r="F545" s="2">
        <f>+Help_FC!$G545*Help_FC!M545</f>
        <v>241.55931960840397</v>
      </c>
      <c r="G545" s="2">
        <f>+Help_FC!$G545*Help_FC!N545</f>
        <v>319.29577464788736</v>
      </c>
      <c r="H545" s="1478">
        <f>24*Help_FC!R545/Help_FC!$Q545</f>
        <v>228.67615589595573</v>
      </c>
      <c r="I545" s="1478">
        <f>24*Help_FC!S545/Help_FC!$Q545</f>
        <v>235.33333333333334</v>
      </c>
      <c r="J545" s="1478">
        <f>24*Help_FC!T545/Help_FC!$Q545</f>
        <v>26.666666666666668</v>
      </c>
      <c r="K545" s="1478">
        <f>24*Help_FC!U545/Help_FC!$Q545</f>
        <v>6.666666666666667</v>
      </c>
      <c r="L545" s="1478">
        <f>24*Help_FC!V545/Help_FC!$Q545</f>
        <v>2.3333333333333335</v>
      </c>
      <c r="M545" s="1478">
        <f>24*Help_FC!W545/Help_FC!$Q545</f>
        <v>671.66666666666663</v>
      </c>
      <c r="N545" s="2">
        <f>100*Help_FC!H545</f>
        <v>100</v>
      </c>
      <c r="O545" s="2">
        <f t="shared" si="25"/>
        <v>583.16111622268818</v>
      </c>
      <c r="P545" s="2">
        <f t="shared" si="25"/>
        <v>352.27454856008779</v>
      </c>
      <c r="Q545" s="2">
        <f t="shared" si="25"/>
        <v>98.429150848764706</v>
      </c>
      <c r="R545" s="2">
        <f t="shared" si="24"/>
        <v>90.947032127529198</v>
      </c>
      <c r="S545" s="2">
        <f t="shared" si="24"/>
        <v>234.38111604510928</v>
      </c>
      <c r="T545" s="2">
        <f t="shared" si="24"/>
        <v>309.80754595508449</v>
      </c>
      <c r="U545" s="1478">
        <f t="shared" si="24"/>
        <v>221.88078985603676</v>
      </c>
      <c r="V545" s="1478">
        <f t="shared" si="24"/>
        <v>228.34014186949807</v>
      </c>
      <c r="W545" s="1478">
        <f t="shared" si="24"/>
        <v>25.874237039036608</v>
      </c>
      <c r="X545" s="1478">
        <f t="shared" si="23"/>
        <v>6.4685592597591519</v>
      </c>
      <c r="Y545" s="1478">
        <f t="shared" si="23"/>
        <v>2.263995740915703</v>
      </c>
      <c r="Z545" s="1478">
        <f t="shared" si="23"/>
        <v>651.70734542073444</v>
      </c>
      <c r="AA545" s="2">
        <f t="shared" si="26"/>
        <v>100</v>
      </c>
      <c r="AC545" s="878">
        <f t="shared" si="22"/>
        <v>0.97028388896387274</v>
      </c>
      <c r="AE545" s="2">
        <f>+Help_FC!$G545*Help_FC!Y545</f>
        <v>239.61267605633805</v>
      </c>
      <c r="AF545" s="2">
        <f>+Help_FC!$G545*Help_FC!Z545</f>
        <v>123.45070422535211</v>
      </c>
      <c r="AG545" s="2">
        <f>+Help_FC!$G545*Help_FC!AA545</f>
        <v>0</v>
      </c>
      <c r="AH545" s="2">
        <f>+Help_FC!$G545*Help_FC!AB545</f>
        <v>195.17605633802819</v>
      </c>
      <c r="AI545" s="2">
        <f>+Help_FC!$G545*Help_FC!AC545</f>
        <v>42.781690140845072</v>
      </c>
      <c r="AJ545" s="2">
        <f>+Help_FC!$G545*Help_FC!AD545</f>
        <v>34.983640985915493</v>
      </c>
      <c r="AK545" s="2">
        <f>+Help_FC!$G545*Help_FC!AE545</f>
        <v>2.8169014084507045</v>
      </c>
      <c r="AL545" s="2">
        <f>+Help_FC!$G545*Help_FC!AF545</f>
        <v>0.70422535211267612</v>
      </c>
      <c r="AM545" s="2">
        <f>+Help_FC!$G545*Help_FC!AG545</f>
        <v>6.5140845070422539</v>
      </c>
      <c r="AN545" s="2">
        <f>+Help_FC!$G545*Help_FC!AH545</f>
        <v>29.471830985915503</v>
      </c>
      <c r="AO545" s="2">
        <f>+Help_FC!$G545*Help_FC!AI545</f>
        <v>121.8169014084507</v>
      </c>
      <c r="AP545" s="2">
        <f>+Help_FC!$G545*Help_FC!AJ545</f>
        <v>13.426263621967411</v>
      </c>
      <c r="AQ545" s="2">
        <f>+Help_FC!$G545*Help_FC!AK545</f>
        <v>271.02112676056339</v>
      </c>
      <c r="AR545" s="1478">
        <f>+Help_FC!$G545*Help_FC!AL545</f>
        <v>26.619718309859156</v>
      </c>
      <c r="AS545" s="1478">
        <f>+Help_FC!$G545*Help_FC!AM545</f>
        <v>0</v>
      </c>
      <c r="AT545" s="2">
        <f>+Help_FC!$G545*Help_FC!AN545</f>
        <v>19.471830985915492</v>
      </c>
      <c r="AV545" s="5">
        <v>1</v>
      </c>
    </row>
    <row r="546" spans="1:48" x14ac:dyDescent="0.2">
      <c r="A546" s="1">
        <v>45470</v>
      </c>
      <c r="B546" s="2">
        <f>+Help_FC!$G546*Help_FC!I546</f>
        <v>601.02112676056345</v>
      </c>
      <c r="C546" s="2">
        <f>+Help_FC!$G546*Help_FC!J546</f>
        <v>363.06338028169017</v>
      </c>
      <c r="D546" s="2">
        <f>+Help_FC!$G546*Help_FC!K546</f>
        <v>101.44366197183099</v>
      </c>
      <c r="E546" s="2">
        <f>+Help_FC!$G546*Help_FC!L546</f>
        <v>93.732394366197184</v>
      </c>
      <c r="F546" s="2">
        <f>+Help_FC!$G546*Help_FC!M546</f>
        <v>241.55931960840397</v>
      </c>
      <c r="G546" s="2">
        <f>+Help_FC!$G546*Help_FC!N546</f>
        <v>319.29577464788736</v>
      </c>
      <c r="H546" s="1478">
        <f>24*Help_FC!R546/Help_FC!$Q546</f>
        <v>228.67615589595573</v>
      </c>
      <c r="I546" s="1478">
        <f>24*Help_FC!S546/Help_FC!$Q546</f>
        <v>235.33333333333334</v>
      </c>
      <c r="J546" s="1478">
        <f>24*Help_FC!T546/Help_FC!$Q546</f>
        <v>26.666666666666668</v>
      </c>
      <c r="K546" s="1478">
        <f>24*Help_FC!U546/Help_FC!$Q546</f>
        <v>6.666666666666667</v>
      </c>
      <c r="L546" s="1478">
        <f>24*Help_FC!V546/Help_FC!$Q546</f>
        <v>2.3333333333333335</v>
      </c>
      <c r="M546" s="1478">
        <f>24*Help_FC!W546/Help_FC!$Q546</f>
        <v>671.66666666666663</v>
      </c>
      <c r="N546" s="2">
        <f>100*Help_FC!H546</f>
        <v>100</v>
      </c>
      <c r="O546" s="2">
        <f t="shared" si="25"/>
        <v>583.16111622268818</v>
      </c>
      <c r="P546" s="2">
        <f t="shared" si="25"/>
        <v>352.27454856008779</v>
      </c>
      <c r="Q546" s="2">
        <f t="shared" si="25"/>
        <v>98.429150848764706</v>
      </c>
      <c r="R546" s="2">
        <f t="shared" si="24"/>
        <v>90.947032127529198</v>
      </c>
      <c r="S546" s="2">
        <f t="shared" si="24"/>
        <v>234.38111604510928</v>
      </c>
      <c r="T546" s="2">
        <f t="shared" si="24"/>
        <v>309.80754595508449</v>
      </c>
      <c r="U546" s="1478">
        <f t="shared" si="24"/>
        <v>221.88078985603676</v>
      </c>
      <c r="V546" s="1478">
        <f t="shared" si="24"/>
        <v>228.34014186949807</v>
      </c>
      <c r="W546" s="1478">
        <f t="shared" si="24"/>
        <v>25.874237039036608</v>
      </c>
      <c r="X546" s="1478">
        <f t="shared" si="23"/>
        <v>6.4685592597591519</v>
      </c>
      <c r="Y546" s="1478">
        <f t="shared" si="23"/>
        <v>2.263995740915703</v>
      </c>
      <c r="Z546" s="1478">
        <f t="shared" si="23"/>
        <v>651.70734542073444</v>
      </c>
      <c r="AA546" s="2">
        <f t="shared" si="26"/>
        <v>100</v>
      </c>
      <c r="AC546" s="878">
        <f t="shared" si="22"/>
        <v>0.97028388896387274</v>
      </c>
      <c r="AE546" s="2">
        <f>+Help_FC!$G546*Help_FC!Y546</f>
        <v>239.61267605633805</v>
      </c>
      <c r="AF546" s="2">
        <f>+Help_FC!$G546*Help_FC!Z546</f>
        <v>123.45070422535211</v>
      </c>
      <c r="AG546" s="2">
        <f>+Help_FC!$G546*Help_FC!AA546</f>
        <v>0</v>
      </c>
      <c r="AH546" s="2">
        <f>+Help_FC!$G546*Help_FC!AB546</f>
        <v>195.17605633802819</v>
      </c>
      <c r="AI546" s="2">
        <f>+Help_FC!$G546*Help_FC!AC546</f>
        <v>42.781690140845072</v>
      </c>
      <c r="AJ546" s="2">
        <f>+Help_FC!$G546*Help_FC!AD546</f>
        <v>34.983640985915493</v>
      </c>
      <c r="AK546" s="2">
        <f>+Help_FC!$G546*Help_FC!AE546</f>
        <v>2.8169014084507045</v>
      </c>
      <c r="AL546" s="2">
        <f>+Help_FC!$G546*Help_FC!AF546</f>
        <v>0.70422535211267612</v>
      </c>
      <c r="AM546" s="2">
        <f>+Help_FC!$G546*Help_FC!AG546</f>
        <v>6.5140845070422539</v>
      </c>
      <c r="AN546" s="2">
        <f>+Help_FC!$G546*Help_FC!AH546</f>
        <v>29.471830985915503</v>
      </c>
      <c r="AO546" s="2">
        <f>+Help_FC!$G546*Help_FC!AI546</f>
        <v>121.8169014084507</v>
      </c>
      <c r="AP546" s="2">
        <f>+Help_FC!$G546*Help_FC!AJ546</f>
        <v>13.426263621967411</v>
      </c>
      <c r="AQ546" s="2">
        <f>+Help_FC!$G546*Help_FC!AK546</f>
        <v>271.02112676056339</v>
      </c>
      <c r="AR546" s="1478">
        <f>+Help_FC!$G546*Help_FC!AL546</f>
        <v>26.619718309859156</v>
      </c>
      <c r="AS546" s="1478">
        <f>+Help_FC!$G546*Help_FC!AM546</f>
        <v>0</v>
      </c>
      <c r="AT546" s="2">
        <f>+Help_FC!$G546*Help_FC!AN546</f>
        <v>19.471830985915492</v>
      </c>
      <c r="AV546" s="5">
        <v>1</v>
      </c>
    </row>
    <row r="547" spans="1:48" x14ac:dyDescent="0.2">
      <c r="A547" s="1">
        <v>45471</v>
      </c>
      <c r="B547" s="2">
        <f>+Help_FC!$G547*Help_FC!I547</f>
        <v>601.02112676056345</v>
      </c>
      <c r="C547" s="2">
        <f>+Help_FC!$G547*Help_FC!J547</f>
        <v>363.06338028169017</v>
      </c>
      <c r="D547" s="2">
        <f>+Help_FC!$G547*Help_FC!K547</f>
        <v>101.44366197183099</v>
      </c>
      <c r="E547" s="2">
        <f>+Help_FC!$G547*Help_FC!L547</f>
        <v>93.732394366197184</v>
      </c>
      <c r="F547" s="2">
        <f>+Help_FC!$G547*Help_FC!M547</f>
        <v>241.55931960840397</v>
      </c>
      <c r="G547" s="2">
        <f>+Help_FC!$G547*Help_FC!N547</f>
        <v>319.29577464788736</v>
      </c>
      <c r="H547" s="1478">
        <f>24*Help_FC!R547/Help_FC!$Q547</f>
        <v>228.67615589595573</v>
      </c>
      <c r="I547" s="1478">
        <f>24*Help_FC!S547/Help_FC!$Q547</f>
        <v>235.33333333333334</v>
      </c>
      <c r="J547" s="1478">
        <f>24*Help_FC!T547/Help_FC!$Q547</f>
        <v>26.666666666666668</v>
      </c>
      <c r="K547" s="1478">
        <f>24*Help_FC!U547/Help_FC!$Q547</f>
        <v>6.666666666666667</v>
      </c>
      <c r="L547" s="1478">
        <f>24*Help_FC!V547/Help_FC!$Q547</f>
        <v>2.3333333333333335</v>
      </c>
      <c r="M547" s="1478">
        <f>24*Help_FC!W547/Help_FC!$Q547</f>
        <v>671.66666666666663</v>
      </c>
      <c r="N547" s="2">
        <f>100*Help_FC!H547</f>
        <v>100</v>
      </c>
      <c r="O547" s="2">
        <f t="shared" si="25"/>
        <v>583.16111622268818</v>
      </c>
      <c r="P547" s="2">
        <f t="shared" si="25"/>
        <v>352.27454856008779</v>
      </c>
      <c r="Q547" s="2">
        <f t="shared" si="25"/>
        <v>98.429150848764706</v>
      </c>
      <c r="R547" s="2">
        <f t="shared" si="24"/>
        <v>90.947032127529198</v>
      </c>
      <c r="S547" s="2">
        <f t="shared" si="24"/>
        <v>234.38111604510928</v>
      </c>
      <c r="T547" s="2">
        <f t="shared" si="24"/>
        <v>309.80754595508449</v>
      </c>
      <c r="U547" s="1478">
        <f t="shared" si="24"/>
        <v>221.88078985603676</v>
      </c>
      <c r="V547" s="1478">
        <f t="shared" si="24"/>
        <v>228.34014186949807</v>
      </c>
      <c r="W547" s="1478">
        <f t="shared" si="24"/>
        <v>25.874237039036608</v>
      </c>
      <c r="X547" s="1478">
        <f t="shared" si="23"/>
        <v>6.4685592597591519</v>
      </c>
      <c r="Y547" s="1478">
        <f t="shared" si="23"/>
        <v>2.263995740915703</v>
      </c>
      <c r="Z547" s="1478">
        <f t="shared" si="23"/>
        <v>651.70734542073444</v>
      </c>
      <c r="AA547" s="2">
        <f t="shared" si="26"/>
        <v>100</v>
      </c>
      <c r="AC547" s="878">
        <f t="shared" si="22"/>
        <v>0.97028388896387274</v>
      </c>
      <c r="AE547" s="2">
        <f>+Help_FC!$G547*Help_FC!Y547</f>
        <v>239.61267605633805</v>
      </c>
      <c r="AF547" s="2">
        <f>+Help_FC!$G547*Help_FC!Z547</f>
        <v>123.45070422535211</v>
      </c>
      <c r="AG547" s="2">
        <f>+Help_FC!$G547*Help_FC!AA547</f>
        <v>0</v>
      </c>
      <c r="AH547" s="2">
        <f>+Help_FC!$G547*Help_FC!AB547</f>
        <v>195.17605633802819</v>
      </c>
      <c r="AI547" s="2">
        <f>+Help_FC!$G547*Help_FC!AC547</f>
        <v>42.781690140845072</v>
      </c>
      <c r="AJ547" s="2">
        <f>+Help_FC!$G547*Help_FC!AD547</f>
        <v>34.983640985915493</v>
      </c>
      <c r="AK547" s="2">
        <f>+Help_FC!$G547*Help_FC!AE547</f>
        <v>2.8169014084507045</v>
      </c>
      <c r="AL547" s="2">
        <f>+Help_FC!$G547*Help_FC!AF547</f>
        <v>0.70422535211267612</v>
      </c>
      <c r="AM547" s="2">
        <f>+Help_FC!$G547*Help_FC!AG547</f>
        <v>6.5140845070422539</v>
      </c>
      <c r="AN547" s="2">
        <f>+Help_FC!$G547*Help_FC!AH547</f>
        <v>29.471830985915503</v>
      </c>
      <c r="AO547" s="2">
        <f>+Help_FC!$G547*Help_FC!AI547</f>
        <v>121.8169014084507</v>
      </c>
      <c r="AP547" s="2">
        <f>+Help_FC!$G547*Help_FC!AJ547</f>
        <v>13.426263621967411</v>
      </c>
      <c r="AQ547" s="2">
        <f>+Help_FC!$G547*Help_FC!AK547</f>
        <v>271.02112676056339</v>
      </c>
      <c r="AR547" s="1478">
        <f>+Help_FC!$G547*Help_FC!AL547</f>
        <v>26.619718309859156</v>
      </c>
      <c r="AS547" s="1478">
        <f>+Help_FC!$G547*Help_FC!AM547</f>
        <v>0</v>
      </c>
      <c r="AT547" s="2">
        <f>+Help_FC!$G547*Help_FC!AN547</f>
        <v>19.471830985915492</v>
      </c>
      <c r="AV547" s="5">
        <v>1</v>
      </c>
    </row>
    <row r="548" spans="1:48" x14ac:dyDescent="0.2">
      <c r="A548" s="1">
        <v>45472</v>
      </c>
      <c r="B548" s="2">
        <f>+Help_FC!$G548*Help_FC!I548</f>
        <v>601.02112676056345</v>
      </c>
      <c r="C548" s="2">
        <f>+Help_FC!$G548*Help_FC!J548</f>
        <v>363.06338028169017</v>
      </c>
      <c r="D548" s="2">
        <f>+Help_FC!$G548*Help_FC!K548</f>
        <v>101.44366197183099</v>
      </c>
      <c r="E548" s="2">
        <f>+Help_FC!$G548*Help_FC!L548</f>
        <v>93.732394366197184</v>
      </c>
      <c r="F548" s="2">
        <f>+Help_FC!$G548*Help_FC!M548</f>
        <v>241.55931960840397</v>
      </c>
      <c r="G548" s="2">
        <f>+Help_FC!$G548*Help_FC!N548</f>
        <v>319.29577464788736</v>
      </c>
      <c r="H548" s="1478">
        <f>24*Help_FC!R548/Help_FC!$Q548</f>
        <v>228.67615589595573</v>
      </c>
      <c r="I548" s="1478">
        <f>24*Help_FC!S548/Help_FC!$Q548</f>
        <v>235.33333333333334</v>
      </c>
      <c r="J548" s="1478">
        <f>24*Help_FC!T548/Help_FC!$Q548</f>
        <v>26.666666666666668</v>
      </c>
      <c r="K548" s="1478">
        <f>24*Help_FC!U548/Help_FC!$Q548</f>
        <v>6.666666666666667</v>
      </c>
      <c r="L548" s="1478">
        <f>24*Help_FC!V548/Help_FC!$Q548</f>
        <v>2.3333333333333335</v>
      </c>
      <c r="M548" s="1478">
        <f>24*Help_FC!W548/Help_FC!$Q548</f>
        <v>671.66666666666663</v>
      </c>
      <c r="N548" s="2">
        <f>100*Help_FC!H548</f>
        <v>100</v>
      </c>
      <c r="O548" s="2">
        <f t="shared" si="25"/>
        <v>583.16111622268818</v>
      </c>
      <c r="P548" s="2">
        <f t="shared" si="25"/>
        <v>352.27454856008779</v>
      </c>
      <c r="Q548" s="2">
        <f t="shared" si="25"/>
        <v>98.429150848764706</v>
      </c>
      <c r="R548" s="2">
        <f t="shared" si="24"/>
        <v>90.947032127529198</v>
      </c>
      <c r="S548" s="2">
        <f t="shared" si="24"/>
        <v>234.38111604510928</v>
      </c>
      <c r="T548" s="2">
        <f t="shared" si="24"/>
        <v>309.80754595508449</v>
      </c>
      <c r="U548" s="1478">
        <f t="shared" si="24"/>
        <v>221.88078985603676</v>
      </c>
      <c r="V548" s="1478">
        <f t="shared" si="24"/>
        <v>228.34014186949807</v>
      </c>
      <c r="W548" s="1478">
        <f t="shared" si="24"/>
        <v>25.874237039036608</v>
      </c>
      <c r="X548" s="1478">
        <f t="shared" si="23"/>
        <v>6.4685592597591519</v>
      </c>
      <c r="Y548" s="1478">
        <f t="shared" si="23"/>
        <v>2.263995740915703</v>
      </c>
      <c r="Z548" s="1478">
        <f t="shared" si="23"/>
        <v>651.70734542073444</v>
      </c>
      <c r="AA548" s="2">
        <f t="shared" si="26"/>
        <v>100</v>
      </c>
      <c r="AC548" s="878">
        <f t="shared" si="22"/>
        <v>0.97028388896387274</v>
      </c>
      <c r="AE548" s="2">
        <f>+Help_FC!$G548*Help_FC!Y548</f>
        <v>239.61267605633805</v>
      </c>
      <c r="AF548" s="2">
        <f>+Help_FC!$G548*Help_FC!Z548</f>
        <v>123.45070422535211</v>
      </c>
      <c r="AG548" s="2">
        <f>+Help_FC!$G548*Help_FC!AA548</f>
        <v>0</v>
      </c>
      <c r="AH548" s="2">
        <f>+Help_FC!$G548*Help_FC!AB548</f>
        <v>195.17605633802819</v>
      </c>
      <c r="AI548" s="2">
        <f>+Help_FC!$G548*Help_FC!AC548</f>
        <v>42.781690140845072</v>
      </c>
      <c r="AJ548" s="2">
        <f>+Help_FC!$G548*Help_FC!AD548</f>
        <v>34.983640985915493</v>
      </c>
      <c r="AK548" s="2">
        <f>+Help_FC!$G548*Help_FC!AE548</f>
        <v>2.8169014084507045</v>
      </c>
      <c r="AL548" s="2">
        <f>+Help_FC!$G548*Help_FC!AF548</f>
        <v>0.70422535211267612</v>
      </c>
      <c r="AM548" s="2">
        <f>+Help_FC!$G548*Help_FC!AG548</f>
        <v>6.5140845070422539</v>
      </c>
      <c r="AN548" s="2">
        <f>+Help_FC!$G548*Help_FC!AH548</f>
        <v>29.471830985915503</v>
      </c>
      <c r="AO548" s="2">
        <f>+Help_FC!$G548*Help_FC!AI548</f>
        <v>121.8169014084507</v>
      </c>
      <c r="AP548" s="2">
        <f>+Help_FC!$G548*Help_FC!AJ548</f>
        <v>13.426263621967411</v>
      </c>
      <c r="AQ548" s="2">
        <f>+Help_FC!$G548*Help_FC!AK548</f>
        <v>271.02112676056339</v>
      </c>
      <c r="AR548" s="1478">
        <f>+Help_FC!$G548*Help_FC!AL548</f>
        <v>26.619718309859156</v>
      </c>
      <c r="AS548" s="1478">
        <f>+Help_FC!$G548*Help_FC!AM548</f>
        <v>0</v>
      </c>
      <c r="AT548" s="2">
        <f>+Help_FC!$G548*Help_FC!AN548</f>
        <v>19.471830985915492</v>
      </c>
      <c r="AV548" s="5">
        <v>1</v>
      </c>
    </row>
    <row r="549" spans="1:48" x14ac:dyDescent="0.2">
      <c r="A549" s="1">
        <v>45473</v>
      </c>
      <c r="B549" s="2">
        <f>+Help_FC!$G549*Help_FC!I549</f>
        <v>601.02112676056345</v>
      </c>
      <c r="C549" s="2">
        <f>+Help_FC!$G549*Help_FC!J549</f>
        <v>363.06338028169017</v>
      </c>
      <c r="D549" s="2">
        <f>+Help_FC!$G549*Help_FC!K549</f>
        <v>101.44366197183099</v>
      </c>
      <c r="E549" s="2">
        <f>+Help_FC!$G549*Help_FC!L549</f>
        <v>93.732394366197184</v>
      </c>
      <c r="F549" s="2">
        <f>+Help_FC!$G549*Help_FC!M549</f>
        <v>241.55931960840397</v>
      </c>
      <c r="G549" s="2">
        <f>+Help_FC!$G549*Help_FC!N549</f>
        <v>319.29577464788736</v>
      </c>
      <c r="H549" s="1478">
        <f>24*Help_FC!R549/Help_FC!$Q549</f>
        <v>228.67615589595573</v>
      </c>
      <c r="I549" s="1478">
        <f>24*Help_FC!S549/Help_FC!$Q549</f>
        <v>235.33333333333334</v>
      </c>
      <c r="J549" s="1478">
        <f>24*Help_FC!T549/Help_FC!$Q549</f>
        <v>26.666666666666668</v>
      </c>
      <c r="K549" s="1478">
        <f>24*Help_FC!U549/Help_FC!$Q549</f>
        <v>6.666666666666667</v>
      </c>
      <c r="L549" s="1478">
        <f>24*Help_FC!V549/Help_FC!$Q549</f>
        <v>2.3333333333333335</v>
      </c>
      <c r="M549" s="1478">
        <f>24*Help_FC!W549/Help_FC!$Q549</f>
        <v>671.66666666666663</v>
      </c>
      <c r="N549" s="2">
        <f>100*Help_FC!H549</f>
        <v>100</v>
      </c>
      <c r="O549" s="2">
        <f t="shared" si="25"/>
        <v>583.16111622268818</v>
      </c>
      <c r="P549" s="2">
        <f t="shared" si="25"/>
        <v>352.27454856008779</v>
      </c>
      <c r="Q549" s="2">
        <f t="shared" si="25"/>
        <v>98.429150848764706</v>
      </c>
      <c r="R549" s="2">
        <f t="shared" si="24"/>
        <v>90.947032127529198</v>
      </c>
      <c r="S549" s="2">
        <f t="shared" si="24"/>
        <v>234.38111604510928</v>
      </c>
      <c r="T549" s="2">
        <f t="shared" si="24"/>
        <v>309.80754595508449</v>
      </c>
      <c r="U549" s="1478">
        <f t="shared" si="24"/>
        <v>221.88078985603676</v>
      </c>
      <c r="V549" s="1478">
        <f t="shared" si="24"/>
        <v>228.34014186949807</v>
      </c>
      <c r="W549" s="1478">
        <f t="shared" si="24"/>
        <v>25.874237039036608</v>
      </c>
      <c r="X549" s="1478">
        <f t="shared" si="23"/>
        <v>6.4685592597591519</v>
      </c>
      <c r="Y549" s="1478">
        <f t="shared" si="23"/>
        <v>2.263995740915703</v>
      </c>
      <c r="Z549" s="1478">
        <f t="shared" si="23"/>
        <v>651.70734542073444</v>
      </c>
      <c r="AA549" s="2">
        <f t="shared" si="26"/>
        <v>100</v>
      </c>
      <c r="AC549" s="878">
        <f t="shared" si="22"/>
        <v>0.97028388896387274</v>
      </c>
      <c r="AE549" s="2">
        <f>+Help_FC!$G549*Help_FC!Y549</f>
        <v>239.61267605633805</v>
      </c>
      <c r="AF549" s="2">
        <f>+Help_FC!$G549*Help_FC!Z549</f>
        <v>123.45070422535211</v>
      </c>
      <c r="AG549" s="2">
        <f>+Help_FC!$G549*Help_FC!AA549</f>
        <v>0</v>
      </c>
      <c r="AH549" s="2">
        <f>+Help_FC!$G549*Help_FC!AB549</f>
        <v>195.17605633802819</v>
      </c>
      <c r="AI549" s="2">
        <f>+Help_FC!$G549*Help_FC!AC549</f>
        <v>42.781690140845072</v>
      </c>
      <c r="AJ549" s="2">
        <f>+Help_FC!$G549*Help_FC!AD549</f>
        <v>34.983640985915493</v>
      </c>
      <c r="AK549" s="2">
        <f>+Help_FC!$G549*Help_FC!AE549</f>
        <v>2.8169014084507045</v>
      </c>
      <c r="AL549" s="2">
        <f>+Help_FC!$G549*Help_FC!AF549</f>
        <v>0.70422535211267612</v>
      </c>
      <c r="AM549" s="2">
        <f>+Help_FC!$G549*Help_FC!AG549</f>
        <v>6.5140845070422539</v>
      </c>
      <c r="AN549" s="2">
        <f>+Help_FC!$G549*Help_FC!AH549</f>
        <v>29.471830985915503</v>
      </c>
      <c r="AO549" s="2">
        <f>+Help_FC!$G549*Help_FC!AI549</f>
        <v>121.8169014084507</v>
      </c>
      <c r="AP549" s="2">
        <f>+Help_FC!$G549*Help_FC!AJ549</f>
        <v>13.426263621967411</v>
      </c>
      <c r="AQ549" s="2">
        <f>+Help_FC!$G549*Help_FC!AK549</f>
        <v>271.02112676056339</v>
      </c>
      <c r="AR549" s="1478">
        <f>+Help_FC!$G549*Help_FC!AL549</f>
        <v>26.619718309859156</v>
      </c>
      <c r="AS549" s="1478">
        <f>+Help_FC!$G549*Help_FC!AM549</f>
        <v>0</v>
      </c>
      <c r="AT549" s="2">
        <f>+Help_FC!$G549*Help_FC!AN549</f>
        <v>19.471830985915492</v>
      </c>
      <c r="AV549" s="5">
        <v>1</v>
      </c>
    </row>
    <row r="550" spans="1:48" x14ac:dyDescent="0.2">
      <c r="A550" s="1">
        <v>45474</v>
      </c>
      <c r="B550" s="2">
        <f>+Help_FC!$G550*Help_FC!I550</f>
        <v>651.41868512110716</v>
      </c>
      <c r="C550" s="2">
        <f>+Help_FC!$G550*Help_FC!J550</f>
        <v>387.1626297577854</v>
      </c>
      <c r="D550" s="2">
        <f>+Help_FC!$G550*Help_FC!K550</f>
        <v>101.9031141868512</v>
      </c>
      <c r="E550" s="2">
        <f>+Help_FC!$G550*Help_FC!L550</f>
        <v>117.9584775086505</v>
      </c>
      <c r="F550" s="2">
        <f>+Help_FC!$G550*Help_FC!M550</f>
        <v>281.30496946592842</v>
      </c>
      <c r="G550" s="2">
        <f>+Help_FC!$G550*Help_FC!N550</f>
        <v>344.18120360147418</v>
      </c>
      <c r="H550" s="1478">
        <f>$AV550*24*Help_FC!R550/Help_FC!$Q550</f>
        <v>353.46580945936228</v>
      </c>
      <c r="I550" s="1478">
        <f>$AV550*24*Help_FC!S550/Help_FC!$Q550</f>
        <v>349.34494192764168</v>
      </c>
      <c r="J550" s="1478">
        <f>$AV550*24*Help_FC!T550/Help_FC!$Q550</f>
        <v>26.086956521739129</v>
      </c>
      <c r="K550" s="1478">
        <f>$AV550*24*Help_FC!U550/Help_FC!$Q550</f>
        <v>6.5217391304347823</v>
      </c>
      <c r="L550" s="1478">
        <f>$AV550*24*Help_FC!V550/Help_FC!$Q550</f>
        <v>3.0434782608695654</v>
      </c>
      <c r="M550" s="1478">
        <f>$AV550*24*Help_FC!W550/Help_FC!$Q550</f>
        <v>1195.6521739130435</v>
      </c>
      <c r="N550" s="2">
        <f>100*Help_FC!H550</f>
        <v>100</v>
      </c>
      <c r="O550" s="2">
        <f t="shared" si="25"/>
        <v>632.06105514304033</v>
      </c>
      <c r="P550" s="2">
        <f t="shared" si="25"/>
        <v>375.65766206286401</v>
      </c>
      <c r="Q550" s="2">
        <f t="shared" si="25"/>
        <v>98.874949930747576</v>
      </c>
      <c r="R550" s="2">
        <f t="shared" si="24"/>
        <v>114.45321029335092</v>
      </c>
      <c r="S550" s="2">
        <f t="shared" si="24"/>
        <v>272.94567975826453</v>
      </c>
      <c r="T550" s="2">
        <f t="shared" si="24"/>
        <v>333.95347673870486</v>
      </c>
      <c r="U550" s="1478">
        <f t="shared" si="24"/>
        <v>342.96218021799325</v>
      </c>
      <c r="V550" s="1478">
        <f t="shared" si="24"/>
        <v>338.96376884341043</v>
      </c>
      <c r="W550" s="1478">
        <f t="shared" si="24"/>
        <v>25.311753625144505</v>
      </c>
      <c r="X550" s="1478">
        <f t="shared" si="23"/>
        <v>6.3279384062861261</v>
      </c>
      <c r="Y550" s="1478">
        <f t="shared" si="23"/>
        <v>2.9530379229335257</v>
      </c>
      <c r="Z550" s="1478">
        <f t="shared" si="23"/>
        <v>1160.1220411524566</v>
      </c>
      <c r="AA550" s="2">
        <f t="shared" si="26"/>
        <v>100</v>
      </c>
      <c r="AC550" s="878">
        <f t="shared" si="22"/>
        <v>0.97028388896387274</v>
      </c>
      <c r="AE550" s="2">
        <f>+Help_FC!$G550*Help_FC!Y550</f>
        <v>271.62629757785464</v>
      </c>
      <c r="AF550" s="2">
        <f>+Help_FC!$G550*Help_FC!Z550</f>
        <v>115.53633217993078</v>
      </c>
      <c r="AG550" s="2">
        <f>+Help_FC!$G550*Help_FC!AA550</f>
        <v>0</v>
      </c>
      <c r="AH550" s="2">
        <f>+Help_FC!$G550*Help_FC!AB550</f>
        <v>219.86159169550172</v>
      </c>
      <c r="AI550" s="2">
        <f>+Help_FC!$G550*Help_FC!AC550</f>
        <v>44.394463667820062</v>
      </c>
      <c r="AJ550" s="2">
        <f>+Help_FC!$G550*Help_FC!AD550</f>
        <v>45.648566325259509</v>
      </c>
      <c r="AK550" s="2">
        <f>+Help_FC!$G550*Help_FC!AE550</f>
        <v>0</v>
      </c>
      <c r="AL550" s="2">
        <f>+Help_FC!$G550*Help_FC!AF550</f>
        <v>10.207612456747404</v>
      </c>
      <c r="AM550" s="2">
        <f>+Help_FC!$G550*Help_FC!AG550</f>
        <v>2.422145328719723</v>
      </c>
      <c r="AN550" s="2">
        <f>+Help_FC!$G550*Help_FC!AH550</f>
        <v>29.927335640138409</v>
      </c>
      <c r="AO550" s="2">
        <f>+Help_FC!$G550*Help_FC!AI550</f>
        <v>123.69965397923873</v>
      </c>
      <c r="AP550" s="2">
        <f>+Help_FC!$G550*Help_FC!AJ550</f>
        <v>12.784802370135333</v>
      </c>
      <c r="AQ550" s="2">
        <f>+Help_FC!$G550*Help_FC!AK550</f>
        <v>226.93602432760153</v>
      </c>
      <c r="AR550" s="1478">
        <f>$AV550*24*Help_FC!AL550/Help_FC!$Q550</f>
        <v>22.173913043478265</v>
      </c>
      <c r="AS550" s="1478">
        <f>$AV550*24*Help_FC!AM550/Help_FC!$Q550</f>
        <v>0</v>
      </c>
      <c r="AT550" s="2">
        <f>+Help_FC!$G550*Help_FC!AN550</f>
        <v>0</v>
      </c>
      <c r="AV550" s="5">
        <v>1</v>
      </c>
    </row>
    <row r="551" spans="1:48" x14ac:dyDescent="0.2">
      <c r="A551" s="1">
        <v>45475</v>
      </c>
      <c r="B551" s="2">
        <f>+Help_FC!$G551*Help_FC!I551</f>
        <v>651.41868512110716</v>
      </c>
      <c r="C551" s="2">
        <f>+Help_FC!$G551*Help_FC!J551</f>
        <v>387.1626297577854</v>
      </c>
      <c r="D551" s="2">
        <f>+Help_FC!$G551*Help_FC!K551</f>
        <v>101.9031141868512</v>
      </c>
      <c r="E551" s="2">
        <f>+Help_FC!$G551*Help_FC!L551</f>
        <v>117.9584775086505</v>
      </c>
      <c r="F551" s="2">
        <f>+Help_FC!$G551*Help_FC!M551</f>
        <v>281.30496946592842</v>
      </c>
      <c r="G551" s="2">
        <f>+Help_FC!$G551*Help_FC!N551</f>
        <v>344.18120360147418</v>
      </c>
      <c r="H551" s="1478">
        <f>$AV551*24*Help_FC!R551/Help_FC!$Q551</f>
        <v>353.46580945936228</v>
      </c>
      <c r="I551" s="1478">
        <f>$AV551*24*Help_FC!S551/Help_FC!$Q551</f>
        <v>349.34494192764168</v>
      </c>
      <c r="J551" s="1478">
        <f>$AV551*24*Help_FC!T551/Help_FC!$Q551</f>
        <v>26.086956521739129</v>
      </c>
      <c r="K551" s="1478">
        <f>$AV551*24*Help_FC!U551/Help_FC!$Q551</f>
        <v>6.5217391304347823</v>
      </c>
      <c r="L551" s="1478">
        <f>$AV551*24*Help_FC!V551/Help_FC!$Q551</f>
        <v>3.0434782608695654</v>
      </c>
      <c r="M551" s="1478">
        <f>$AV551*24*Help_FC!W551/Help_FC!$Q551</f>
        <v>1195.6521739130435</v>
      </c>
      <c r="N551" s="2">
        <f>100*Help_FC!H551</f>
        <v>100</v>
      </c>
      <c r="O551" s="2">
        <f t="shared" si="25"/>
        <v>632.06105514304033</v>
      </c>
      <c r="P551" s="2">
        <f t="shared" si="25"/>
        <v>375.65766206286401</v>
      </c>
      <c r="Q551" s="2">
        <f t="shared" si="25"/>
        <v>98.874949930747576</v>
      </c>
      <c r="R551" s="2">
        <f t="shared" si="24"/>
        <v>114.45321029335092</v>
      </c>
      <c r="S551" s="2">
        <f t="shared" si="24"/>
        <v>272.94567975826453</v>
      </c>
      <c r="T551" s="2">
        <f t="shared" si="24"/>
        <v>333.95347673870486</v>
      </c>
      <c r="U551" s="1478">
        <f t="shared" si="24"/>
        <v>342.96218021799325</v>
      </c>
      <c r="V551" s="1478">
        <f t="shared" si="24"/>
        <v>338.96376884341043</v>
      </c>
      <c r="W551" s="1478">
        <f t="shared" si="24"/>
        <v>25.311753625144505</v>
      </c>
      <c r="X551" s="1478">
        <f t="shared" si="23"/>
        <v>6.3279384062861261</v>
      </c>
      <c r="Y551" s="1478">
        <f t="shared" si="23"/>
        <v>2.9530379229335257</v>
      </c>
      <c r="Z551" s="1478">
        <f t="shared" si="23"/>
        <v>1160.1220411524566</v>
      </c>
      <c r="AA551" s="2">
        <f t="shared" si="26"/>
        <v>100</v>
      </c>
      <c r="AC551" s="878">
        <f t="shared" si="22"/>
        <v>0.97028388896387274</v>
      </c>
      <c r="AE551" s="2">
        <f>+Help_FC!$G551*Help_FC!Y551</f>
        <v>271.62629757785464</v>
      </c>
      <c r="AF551" s="2">
        <f>+Help_FC!$G551*Help_FC!Z551</f>
        <v>115.53633217993078</v>
      </c>
      <c r="AG551" s="2">
        <f>+Help_FC!$G551*Help_FC!AA551</f>
        <v>0</v>
      </c>
      <c r="AH551" s="2">
        <f>+Help_FC!$G551*Help_FC!AB551</f>
        <v>219.86159169550172</v>
      </c>
      <c r="AI551" s="2">
        <f>+Help_FC!$G551*Help_FC!AC551</f>
        <v>44.394463667820062</v>
      </c>
      <c r="AJ551" s="2">
        <f>+Help_FC!$G551*Help_FC!AD551</f>
        <v>45.648566325259509</v>
      </c>
      <c r="AK551" s="2">
        <f>+Help_FC!$G551*Help_FC!AE551</f>
        <v>0</v>
      </c>
      <c r="AL551" s="2">
        <f>+Help_FC!$G551*Help_FC!AF551</f>
        <v>10.207612456747404</v>
      </c>
      <c r="AM551" s="2">
        <f>+Help_FC!$G551*Help_FC!AG551</f>
        <v>2.422145328719723</v>
      </c>
      <c r="AN551" s="2">
        <f>+Help_FC!$G551*Help_FC!AH551</f>
        <v>29.927335640138409</v>
      </c>
      <c r="AO551" s="2">
        <f>+Help_FC!$G551*Help_FC!AI551</f>
        <v>123.69965397923873</v>
      </c>
      <c r="AP551" s="2">
        <f>+Help_FC!$G551*Help_FC!AJ551</f>
        <v>12.784802370135333</v>
      </c>
      <c r="AQ551" s="2">
        <f>+Help_FC!$G551*Help_FC!AK551</f>
        <v>226.93602432760153</v>
      </c>
      <c r="AR551" s="1478">
        <f>$AV551*24*Help_FC!AL551/Help_FC!$Q551</f>
        <v>22.173913043478265</v>
      </c>
      <c r="AS551" s="1478">
        <f>$AV551*24*Help_FC!AM551/Help_FC!$Q551</f>
        <v>0</v>
      </c>
      <c r="AT551" s="2">
        <f>+Help_FC!$G551*Help_FC!AN551</f>
        <v>0</v>
      </c>
      <c r="AV551" s="5">
        <v>1</v>
      </c>
    </row>
    <row r="552" spans="1:48" x14ac:dyDescent="0.2">
      <c r="A552" s="1">
        <v>45476</v>
      </c>
      <c r="B552" s="2">
        <f>+Help_FC!$G552*Help_FC!I552</f>
        <v>651.41868512110716</v>
      </c>
      <c r="C552" s="2">
        <f>+Help_FC!$G552*Help_FC!J552</f>
        <v>387.1626297577854</v>
      </c>
      <c r="D552" s="2">
        <f>+Help_FC!$G552*Help_FC!K552</f>
        <v>101.9031141868512</v>
      </c>
      <c r="E552" s="2">
        <f>+Help_FC!$G552*Help_FC!L552</f>
        <v>117.9584775086505</v>
      </c>
      <c r="F552" s="2">
        <f>+Help_FC!$G552*Help_FC!M552</f>
        <v>281.30496946592842</v>
      </c>
      <c r="G552" s="2">
        <f>+Help_FC!$G552*Help_FC!N552</f>
        <v>344.18120360147418</v>
      </c>
      <c r="H552" s="1478">
        <f>$AV552*24*Help_FC!R552/Help_FC!$Q552</f>
        <v>353.46580945936228</v>
      </c>
      <c r="I552" s="1478">
        <f>$AV552*24*Help_FC!S552/Help_FC!$Q552</f>
        <v>349.34494192764168</v>
      </c>
      <c r="J552" s="1478">
        <f>$AV552*24*Help_FC!T552/Help_FC!$Q552</f>
        <v>26.086956521739129</v>
      </c>
      <c r="K552" s="1478">
        <f>$AV552*24*Help_FC!U552/Help_FC!$Q552</f>
        <v>6.5217391304347823</v>
      </c>
      <c r="L552" s="1478">
        <f>$AV552*24*Help_FC!V552/Help_FC!$Q552</f>
        <v>3.0434782608695654</v>
      </c>
      <c r="M552" s="1478">
        <f>$AV552*24*Help_FC!W552/Help_FC!$Q552</f>
        <v>1195.6521739130435</v>
      </c>
      <c r="N552" s="2">
        <f>100*Help_FC!H552</f>
        <v>100</v>
      </c>
      <c r="O552" s="2">
        <f t="shared" si="25"/>
        <v>632.06105514304033</v>
      </c>
      <c r="P552" s="2">
        <f t="shared" si="25"/>
        <v>375.65766206286401</v>
      </c>
      <c r="Q552" s="2">
        <f t="shared" si="25"/>
        <v>98.874949930747576</v>
      </c>
      <c r="R552" s="2">
        <f t="shared" si="24"/>
        <v>114.45321029335092</v>
      </c>
      <c r="S552" s="2">
        <f t="shared" si="24"/>
        <v>272.94567975826453</v>
      </c>
      <c r="T552" s="2">
        <f t="shared" si="24"/>
        <v>333.95347673870486</v>
      </c>
      <c r="U552" s="1478">
        <f t="shared" si="24"/>
        <v>342.96218021799325</v>
      </c>
      <c r="V552" s="1478">
        <f t="shared" si="24"/>
        <v>338.96376884341043</v>
      </c>
      <c r="W552" s="1478">
        <f t="shared" si="24"/>
        <v>25.311753625144505</v>
      </c>
      <c r="X552" s="1478">
        <f t="shared" si="23"/>
        <v>6.3279384062861261</v>
      </c>
      <c r="Y552" s="1478">
        <f t="shared" si="23"/>
        <v>2.9530379229335257</v>
      </c>
      <c r="Z552" s="1478">
        <f t="shared" si="23"/>
        <v>1160.1220411524566</v>
      </c>
      <c r="AA552" s="2">
        <f t="shared" si="26"/>
        <v>100</v>
      </c>
      <c r="AC552" s="878">
        <f t="shared" si="22"/>
        <v>0.97028388896387274</v>
      </c>
      <c r="AE552" s="2">
        <f>+Help_FC!$G552*Help_FC!Y552</f>
        <v>271.62629757785464</v>
      </c>
      <c r="AF552" s="2">
        <f>+Help_FC!$G552*Help_FC!Z552</f>
        <v>115.53633217993078</v>
      </c>
      <c r="AG552" s="2">
        <f>+Help_FC!$G552*Help_FC!AA552</f>
        <v>0</v>
      </c>
      <c r="AH552" s="2">
        <f>+Help_FC!$G552*Help_FC!AB552</f>
        <v>219.86159169550172</v>
      </c>
      <c r="AI552" s="2">
        <f>+Help_FC!$G552*Help_FC!AC552</f>
        <v>44.394463667820062</v>
      </c>
      <c r="AJ552" s="2">
        <f>+Help_FC!$G552*Help_FC!AD552</f>
        <v>45.648566325259509</v>
      </c>
      <c r="AK552" s="2">
        <f>+Help_FC!$G552*Help_FC!AE552</f>
        <v>0</v>
      </c>
      <c r="AL552" s="2">
        <f>+Help_FC!$G552*Help_FC!AF552</f>
        <v>10.207612456747404</v>
      </c>
      <c r="AM552" s="2">
        <f>+Help_FC!$G552*Help_FC!AG552</f>
        <v>2.422145328719723</v>
      </c>
      <c r="AN552" s="2">
        <f>+Help_FC!$G552*Help_FC!AH552</f>
        <v>29.927335640138409</v>
      </c>
      <c r="AO552" s="2">
        <f>+Help_FC!$G552*Help_FC!AI552</f>
        <v>123.69965397923873</v>
      </c>
      <c r="AP552" s="2">
        <f>+Help_FC!$G552*Help_FC!AJ552</f>
        <v>12.784802370135333</v>
      </c>
      <c r="AQ552" s="2">
        <f>+Help_FC!$G552*Help_FC!AK552</f>
        <v>226.93602432760153</v>
      </c>
      <c r="AR552" s="1478">
        <f>$AV552*24*Help_FC!AL552/Help_FC!$Q552</f>
        <v>22.173913043478265</v>
      </c>
      <c r="AS552" s="1478">
        <f>$AV552*24*Help_FC!AM552/Help_FC!$Q552</f>
        <v>0</v>
      </c>
      <c r="AT552" s="2">
        <f>+Help_FC!$G552*Help_FC!AN552</f>
        <v>0</v>
      </c>
      <c r="AV552" s="5">
        <v>1</v>
      </c>
    </row>
    <row r="553" spans="1:48" x14ac:dyDescent="0.2">
      <c r="A553" s="1">
        <v>45477</v>
      </c>
      <c r="B553" s="2">
        <f>+Help_FC!$G553*Help_FC!I553</f>
        <v>651.41868512110716</v>
      </c>
      <c r="C553" s="2">
        <f>+Help_FC!$G553*Help_FC!J553</f>
        <v>387.1626297577854</v>
      </c>
      <c r="D553" s="2">
        <f>+Help_FC!$G553*Help_FC!K553</f>
        <v>101.9031141868512</v>
      </c>
      <c r="E553" s="2">
        <f>+Help_FC!$G553*Help_FC!L553</f>
        <v>117.9584775086505</v>
      </c>
      <c r="F553" s="2">
        <f>+Help_FC!$G553*Help_FC!M553</f>
        <v>281.30496946592842</v>
      </c>
      <c r="G553" s="2">
        <f>+Help_FC!$G553*Help_FC!N553</f>
        <v>344.18120360147418</v>
      </c>
      <c r="H553" s="1478">
        <f>$AV553*24*Help_FC!R553/Help_FC!$Q553</f>
        <v>353.46580945936228</v>
      </c>
      <c r="I553" s="1478">
        <f>$AV553*24*Help_FC!S553/Help_FC!$Q553</f>
        <v>349.34494192764168</v>
      </c>
      <c r="J553" s="1478">
        <f>$AV553*24*Help_FC!T553/Help_FC!$Q553</f>
        <v>26.086956521739129</v>
      </c>
      <c r="K553" s="1478">
        <f>$AV553*24*Help_FC!U553/Help_FC!$Q553</f>
        <v>6.5217391304347823</v>
      </c>
      <c r="L553" s="1478">
        <f>$AV553*24*Help_FC!V553/Help_FC!$Q553</f>
        <v>3.0434782608695654</v>
      </c>
      <c r="M553" s="1478">
        <f>$AV553*24*Help_FC!W553/Help_FC!$Q553</f>
        <v>1195.6521739130435</v>
      </c>
      <c r="N553" s="2">
        <f>100*Help_FC!H553</f>
        <v>100</v>
      </c>
      <c r="O553" s="2">
        <f t="shared" si="25"/>
        <v>632.06105514304033</v>
      </c>
      <c r="P553" s="2">
        <f t="shared" si="25"/>
        <v>375.65766206286401</v>
      </c>
      <c r="Q553" s="2">
        <f t="shared" si="25"/>
        <v>98.874949930747576</v>
      </c>
      <c r="R553" s="2">
        <f t="shared" si="24"/>
        <v>114.45321029335092</v>
      </c>
      <c r="S553" s="2">
        <f t="shared" si="24"/>
        <v>272.94567975826453</v>
      </c>
      <c r="T553" s="2">
        <f t="shared" si="24"/>
        <v>333.95347673870486</v>
      </c>
      <c r="U553" s="1478">
        <f t="shared" si="24"/>
        <v>342.96218021799325</v>
      </c>
      <c r="V553" s="1478">
        <f t="shared" si="24"/>
        <v>338.96376884341043</v>
      </c>
      <c r="W553" s="1478">
        <f t="shared" si="24"/>
        <v>25.311753625144505</v>
      </c>
      <c r="X553" s="1478">
        <f t="shared" si="23"/>
        <v>6.3279384062861261</v>
      </c>
      <c r="Y553" s="1478">
        <f t="shared" si="23"/>
        <v>2.9530379229335257</v>
      </c>
      <c r="Z553" s="1478">
        <f t="shared" si="23"/>
        <v>1160.1220411524566</v>
      </c>
      <c r="AA553" s="2">
        <f t="shared" si="26"/>
        <v>100</v>
      </c>
      <c r="AC553" s="878">
        <f t="shared" si="22"/>
        <v>0.97028388896387274</v>
      </c>
      <c r="AE553" s="2">
        <f>+Help_FC!$G553*Help_FC!Y553</f>
        <v>271.62629757785464</v>
      </c>
      <c r="AF553" s="2">
        <f>+Help_FC!$G553*Help_FC!Z553</f>
        <v>115.53633217993078</v>
      </c>
      <c r="AG553" s="2">
        <f>+Help_FC!$G553*Help_FC!AA553</f>
        <v>0</v>
      </c>
      <c r="AH553" s="2">
        <f>+Help_FC!$G553*Help_FC!AB553</f>
        <v>219.86159169550172</v>
      </c>
      <c r="AI553" s="2">
        <f>+Help_FC!$G553*Help_FC!AC553</f>
        <v>44.394463667820062</v>
      </c>
      <c r="AJ553" s="2">
        <f>+Help_FC!$G553*Help_FC!AD553</f>
        <v>45.648566325259509</v>
      </c>
      <c r="AK553" s="2">
        <f>+Help_FC!$G553*Help_FC!AE553</f>
        <v>0</v>
      </c>
      <c r="AL553" s="2">
        <f>+Help_FC!$G553*Help_FC!AF553</f>
        <v>10.207612456747404</v>
      </c>
      <c r="AM553" s="2">
        <f>+Help_FC!$G553*Help_FC!AG553</f>
        <v>2.422145328719723</v>
      </c>
      <c r="AN553" s="2">
        <f>+Help_FC!$G553*Help_FC!AH553</f>
        <v>29.927335640138409</v>
      </c>
      <c r="AO553" s="2">
        <f>+Help_FC!$G553*Help_FC!AI553</f>
        <v>123.69965397923873</v>
      </c>
      <c r="AP553" s="2">
        <f>+Help_FC!$G553*Help_FC!AJ553</f>
        <v>12.784802370135333</v>
      </c>
      <c r="AQ553" s="2">
        <f>+Help_FC!$G553*Help_FC!AK553</f>
        <v>226.93602432760153</v>
      </c>
      <c r="AR553" s="1478">
        <f>$AV553*24*Help_FC!AL553/Help_FC!$Q553</f>
        <v>22.173913043478265</v>
      </c>
      <c r="AS553" s="1478">
        <f>$AV553*24*Help_FC!AM553/Help_FC!$Q553</f>
        <v>0</v>
      </c>
      <c r="AT553" s="2">
        <f>+Help_FC!$G553*Help_FC!AN553</f>
        <v>0</v>
      </c>
      <c r="AV553" s="5">
        <v>1</v>
      </c>
    </row>
    <row r="554" spans="1:48" x14ac:dyDescent="0.2">
      <c r="A554" s="1">
        <v>45478</v>
      </c>
      <c r="B554" s="2">
        <f>+Help_FC!$G554*Help_FC!I554</f>
        <v>651.41868512110716</v>
      </c>
      <c r="C554" s="2">
        <f>+Help_FC!$G554*Help_FC!J554</f>
        <v>387.1626297577854</v>
      </c>
      <c r="D554" s="2">
        <f>+Help_FC!$G554*Help_FC!K554</f>
        <v>101.9031141868512</v>
      </c>
      <c r="E554" s="2">
        <f>+Help_FC!$G554*Help_FC!L554</f>
        <v>117.9584775086505</v>
      </c>
      <c r="F554" s="2">
        <f>+Help_FC!$G554*Help_FC!M554</f>
        <v>281.30496946592842</v>
      </c>
      <c r="G554" s="2">
        <f>+Help_FC!$G554*Help_FC!N554</f>
        <v>344.18120360147418</v>
      </c>
      <c r="H554" s="1478">
        <f>$AV554*24*Help_FC!R554/Help_FC!$Q554</f>
        <v>353.46580945936228</v>
      </c>
      <c r="I554" s="1478">
        <f>$AV554*24*Help_FC!S554/Help_FC!$Q554</f>
        <v>349.34494192764168</v>
      </c>
      <c r="J554" s="1478">
        <f>$AV554*24*Help_FC!T554/Help_FC!$Q554</f>
        <v>26.086956521739129</v>
      </c>
      <c r="K554" s="1478">
        <f>$AV554*24*Help_FC!U554/Help_FC!$Q554</f>
        <v>6.5217391304347823</v>
      </c>
      <c r="L554" s="1478">
        <f>$AV554*24*Help_FC!V554/Help_FC!$Q554</f>
        <v>3.0434782608695654</v>
      </c>
      <c r="M554" s="1478">
        <f>$AV554*24*Help_FC!W554/Help_FC!$Q554</f>
        <v>1195.6521739130435</v>
      </c>
      <c r="N554" s="2">
        <f>100*Help_FC!H554</f>
        <v>100</v>
      </c>
      <c r="O554" s="2">
        <f t="shared" si="25"/>
        <v>632.06105514304033</v>
      </c>
      <c r="P554" s="2">
        <f t="shared" si="25"/>
        <v>375.65766206286401</v>
      </c>
      <c r="Q554" s="2">
        <f t="shared" si="25"/>
        <v>98.874949930747576</v>
      </c>
      <c r="R554" s="2">
        <f t="shared" si="24"/>
        <v>114.45321029335092</v>
      </c>
      <c r="S554" s="2">
        <f t="shared" si="24"/>
        <v>272.94567975826453</v>
      </c>
      <c r="T554" s="2">
        <f t="shared" si="24"/>
        <v>333.95347673870486</v>
      </c>
      <c r="U554" s="1478">
        <f t="shared" si="24"/>
        <v>342.96218021799325</v>
      </c>
      <c r="V554" s="1478">
        <f t="shared" si="24"/>
        <v>338.96376884341043</v>
      </c>
      <c r="W554" s="1478">
        <f t="shared" si="24"/>
        <v>25.311753625144505</v>
      </c>
      <c r="X554" s="1478">
        <f t="shared" si="23"/>
        <v>6.3279384062861261</v>
      </c>
      <c r="Y554" s="1478">
        <f t="shared" si="23"/>
        <v>2.9530379229335257</v>
      </c>
      <c r="Z554" s="1478">
        <f t="shared" si="23"/>
        <v>1160.1220411524566</v>
      </c>
      <c r="AA554" s="2">
        <f t="shared" si="26"/>
        <v>100</v>
      </c>
      <c r="AC554" s="878">
        <f t="shared" si="22"/>
        <v>0.97028388896387274</v>
      </c>
      <c r="AE554" s="2">
        <f>+Help_FC!$G554*Help_FC!Y554</f>
        <v>271.62629757785464</v>
      </c>
      <c r="AF554" s="2">
        <f>+Help_FC!$G554*Help_FC!Z554</f>
        <v>115.53633217993078</v>
      </c>
      <c r="AG554" s="2">
        <f>+Help_FC!$G554*Help_FC!AA554</f>
        <v>0</v>
      </c>
      <c r="AH554" s="2">
        <f>+Help_FC!$G554*Help_FC!AB554</f>
        <v>219.86159169550172</v>
      </c>
      <c r="AI554" s="2">
        <f>+Help_FC!$G554*Help_FC!AC554</f>
        <v>44.394463667820062</v>
      </c>
      <c r="AJ554" s="2">
        <f>+Help_FC!$G554*Help_FC!AD554</f>
        <v>45.648566325259509</v>
      </c>
      <c r="AK554" s="2">
        <f>+Help_FC!$G554*Help_FC!AE554</f>
        <v>0</v>
      </c>
      <c r="AL554" s="2">
        <f>+Help_FC!$G554*Help_FC!AF554</f>
        <v>10.207612456747404</v>
      </c>
      <c r="AM554" s="2">
        <f>+Help_FC!$G554*Help_FC!AG554</f>
        <v>2.422145328719723</v>
      </c>
      <c r="AN554" s="2">
        <f>+Help_FC!$G554*Help_FC!AH554</f>
        <v>29.927335640138409</v>
      </c>
      <c r="AO554" s="2">
        <f>+Help_FC!$G554*Help_FC!AI554</f>
        <v>123.69965397923873</v>
      </c>
      <c r="AP554" s="2">
        <f>+Help_FC!$G554*Help_FC!AJ554</f>
        <v>12.784802370135333</v>
      </c>
      <c r="AQ554" s="2">
        <f>+Help_FC!$G554*Help_FC!AK554</f>
        <v>226.93602432760153</v>
      </c>
      <c r="AR554" s="1478">
        <f>$AV554*24*Help_FC!AL554/Help_FC!$Q554</f>
        <v>22.173913043478265</v>
      </c>
      <c r="AS554" s="1478">
        <f>$AV554*24*Help_FC!AM554/Help_FC!$Q554</f>
        <v>0</v>
      </c>
      <c r="AT554" s="2">
        <f>+Help_FC!$G554*Help_FC!AN554</f>
        <v>0</v>
      </c>
      <c r="AV554" s="5">
        <v>1</v>
      </c>
    </row>
    <row r="555" spans="1:48" x14ac:dyDescent="0.2">
      <c r="A555" s="1">
        <v>45479</v>
      </c>
      <c r="B555" s="2">
        <f>+Help_FC!$G555*Help_FC!I555</f>
        <v>651.41868512110716</v>
      </c>
      <c r="C555" s="2">
        <f>+Help_FC!$G555*Help_FC!J555</f>
        <v>387.1626297577854</v>
      </c>
      <c r="D555" s="2">
        <f>+Help_FC!$G555*Help_FC!K555</f>
        <v>101.9031141868512</v>
      </c>
      <c r="E555" s="2">
        <f>+Help_FC!$G555*Help_FC!L555</f>
        <v>117.9584775086505</v>
      </c>
      <c r="F555" s="2">
        <f>+Help_FC!$G555*Help_FC!M555</f>
        <v>281.30496946592842</v>
      </c>
      <c r="G555" s="2">
        <f>+Help_FC!$G555*Help_FC!N555</f>
        <v>344.18120360147418</v>
      </c>
      <c r="H555" s="1478">
        <f>$AV555*24*Help_FC!R555/Help_FC!$Q555</f>
        <v>353.46580945936228</v>
      </c>
      <c r="I555" s="1478">
        <f>$AV555*24*Help_FC!S555/Help_FC!$Q555</f>
        <v>349.34494192764168</v>
      </c>
      <c r="J555" s="1478">
        <f>$AV555*24*Help_FC!T555/Help_FC!$Q555</f>
        <v>26.086956521739129</v>
      </c>
      <c r="K555" s="1478">
        <f>$AV555*24*Help_FC!U555/Help_FC!$Q555</f>
        <v>6.5217391304347823</v>
      </c>
      <c r="L555" s="1478">
        <f>$AV555*24*Help_FC!V555/Help_FC!$Q555</f>
        <v>3.0434782608695654</v>
      </c>
      <c r="M555" s="1478">
        <f>$AV555*24*Help_FC!W555/Help_FC!$Q555</f>
        <v>1195.6521739130435</v>
      </c>
      <c r="N555" s="2">
        <f>100*Help_FC!H555</f>
        <v>100</v>
      </c>
      <c r="O555" s="2">
        <f t="shared" si="25"/>
        <v>632.06105514304033</v>
      </c>
      <c r="P555" s="2">
        <f t="shared" si="25"/>
        <v>375.65766206286401</v>
      </c>
      <c r="Q555" s="2">
        <f t="shared" si="25"/>
        <v>98.874949930747576</v>
      </c>
      <c r="R555" s="2">
        <f t="shared" si="24"/>
        <v>114.45321029335092</v>
      </c>
      <c r="S555" s="2">
        <f t="shared" si="24"/>
        <v>272.94567975826453</v>
      </c>
      <c r="T555" s="2">
        <f t="shared" si="24"/>
        <v>333.95347673870486</v>
      </c>
      <c r="U555" s="1478">
        <f t="shared" si="24"/>
        <v>342.96218021799325</v>
      </c>
      <c r="V555" s="1478">
        <f t="shared" si="24"/>
        <v>338.96376884341043</v>
      </c>
      <c r="W555" s="1478">
        <f t="shared" si="24"/>
        <v>25.311753625144505</v>
      </c>
      <c r="X555" s="1478">
        <f t="shared" si="23"/>
        <v>6.3279384062861261</v>
      </c>
      <c r="Y555" s="1478">
        <f t="shared" si="23"/>
        <v>2.9530379229335257</v>
      </c>
      <c r="Z555" s="1478">
        <f t="shared" si="23"/>
        <v>1160.1220411524566</v>
      </c>
      <c r="AA555" s="2">
        <f t="shared" si="26"/>
        <v>100</v>
      </c>
      <c r="AC555" s="878">
        <f t="shared" si="22"/>
        <v>0.97028388896387274</v>
      </c>
      <c r="AE555" s="2">
        <f>+Help_FC!$G555*Help_FC!Y555</f>
        <v>271.62629757785464</v>
      </c>
      <c r="AF555" s="2">
        <f>+Help_FC!$G555*Help_FC!Z555</f>
        <v>115.53633217993078</v>
      </c>
      <c r="AG555" s="2">
        <f>+Help_FC!$G555*Help_FC!AA555</f>
        <v>0</v>
      </c>
      <c r="AH555" s="2">
        <f>+Help_FC!$G555*Help_FC!AB555</f>
        <v>219.86159169550172</v>
      </c>
      <c r="AI555" s="2">
        <f>+Help_FC!$G555*Help_FC!AC555</f>
        <v>44.394463667820062</v>
      </c>
      <c r="AJ555" s="2">
        <f>+Help_FC!$G555*Help_FC!AD555</f>
        <v>45.648566325259509</v>
      </c>
      <c r="AK555" s="2">
        <f>+Help_FC!$G555*Help_FC!AE555</f>
        <v>0</v>
      </c>
      <c r="AL555" s="2">
        <f>+Help_FC!$G555*Help_FC!AF555</f>
        <v>10.207612456747404</v>
      </c>
      <c r="AM555" s="2">
        <f>+Help_FC!$G555*Help_FC!AG555</f>
        <v>2.422145328719723</v>
      </c>
      <c r="AN555" s="2">
        <f>+Help_FC!$G555*Help_FC!AH555</f>
        <v>29.927335640138409</v>
      </c>
      <c r="AO555" s="2">
        <f>+Help_FC!$G555*Help_FC!AI555</f>
        <v>123.69965397923873</v>
      </c>
      <c r="AP555" s="2">
        <f>+Help_FC!$G555*Help_FC!AJ555</f>
        <v>12.784802370135333</v>
      </c>
      <c r="AQ555" s="2">
        <f>+Help_FC!$G555*Help_FC!AK555</f>
        <v>226.93602432760153</v>
      </c>
      <c r="AR555" s="1478">
        <f>$AV555*24*Help_FC!AL555/Help_FC!$Q555</f>
        <v>22.173913043478265</v>
      </c>
      <c r="AS555" s="1478">
        <f>$AV555*24*Help_FC!AM555/Help_FC!$Q555</f>
        <v>0</v>
      </c>
      <c r="AT555" s="2">
        <f>+Help_FC!$G555*Help_FC!AN555</f>
        <v>0</v>
      </c>
      <c r="AV555" s="5">
        <v>1</v>
      </c>
    </row>
    <row r="556" spans="1:48" x14ac:dyDescent="0.2">
      <c r="A556" s="1">
        <v>45480</v>
      </c>
      <c r="B556" s="2">
        <f>+Help_FC!$G556*Help_FC!I556</f>
        <v>651.41868512110716</v>
      </c>
      <c r="C556" s="2">
        <f>+Help_FC!$G556*Help_FC!J556</f>
        <v>387.1626297577854</v>
      </c>
      <c r="D556" s="2">
        <f>+Help_FC!$G556*Help_FC!K556</f>
        <v>101.9031141868512</v>
      </c>
      <c r="E556" s="2">
        <f>+Help_FC!$G556*Help_FC!L556</f>
        <v>117.9584775086505</v>
      </c>
      <c r="F556" s="2">
        <f>+Help_FC!$G556*Help_FC!M556</f>
        <v>281.30496946592842</v>
      </c>
      <c r="G556" s="2">
        <f>+Help_FC!$G556*Help_FC!N556</f>
        <v>344.18120360147418</v>
      </c>
      <c r="H556" s="1478">
        <f>$AV556*24*Help_FC!R556/Help_FC!$Q556</f>
        <v>353.46580945936228</v>
      </c>
      <c r="I556" s="1478">
        <f>$AV556*24*Help_FC!S556/Help_FC!$Q556</f>
        <v>349.34494192764168</v>
      </c>
      <c r="J556" s="1478">
        <f>$AV556*24*Help_FC!T556/Help_FC!$Q556</f>
        <v>26.086956521739129</v>
      </c>
      <c r="K556" s="1478">
        <f>$AV556*24*Help_FC!U556/Help_FC!$Q556</f>
        <v>6.5217391304347823</v>
      </c>
      <c r="L556" s="1478">
        <f>$AV556*24*Help_FC!V556/Help_FC!$Q556</f>
        <v>3.0434782608695654</v>
      </c>
      <c r="M556" s="1478">
        <f>$AV556*24*Help_FC!W556/Help_FC!$Q556</f>
        <v>1195.6521739130435</v>
      </c>
      <c r="N556" s="2">
        <f>100*Help_FC!H556</f>
        <v>100</v>
      </c>
      <c r="O556" s="2">
        <f t="shared" si="25"/>
        <v>632.06105514304033</v>
      </c>
      <c r="P556" s="2">
        <f t="shared" si="25"/>
        <v>375.65766206286401</v>
      </c>
      <c r="Q556" s="2">
        <f t="shared" si="25"/>
        <v>98.874949930747576</v>
      </c>
      <c r="R556" s="2">
        <f t="shared" si="24"/>
        <v>114.45321029335092</v>
      </c>
      <c r="S556" s="2">
        <f t="shared" si="24"/>
        <v>272.94567975826453</v>
      </c>
      <c r="T556" s="2">
        <f t="shared" si="24"/>
        <v>333.95347673870486</v>
      </c>
      <c r="U556" s="1478">
        <f t="shared" si="24"/>
        <v>342.96218021799325</v>
      </c>
      <c r="V556" s="1478">
        <f t="shared" si="24"/>
        <v>338.96376884341043</v>
      </c>
      <c r="W556" s="1478">
        <f t="shared" si="24"/>
        <v>25.311753625144505</v>
      </c>
      <c r="X556" s="1478">
        <f t="shared" si="23"/>
        <v>6.3279384062861261</v>
      </c>
      <c r="Y556" s="1478">
        <f t="shared" si="23"/>
        <v>2.9530379229335257</v>
      </c>
      <c r="Z556" s="1478">
        <f t="shared" si="23"/>
        <v>1160.1220411524566</v>
      </c>
      <c r="AA556" s="2">
        <f t="shared" si="26"/>
        <v>100</v>
      </c>
      <c r="AC556" s="878">
        <f t="shared" si="22"/>
        <v>0.97028388896387274</v>
      </c>
      <c r="AE556" s="2">
        <f>+Help_FC!$G556*Help_FC!Y556</f>
        <v>271.62629757785464</v>
      </c>
      <c r="AF556" s="2">
        <f>+Help_FC!$G556*Help_FC!Z556</f>
        <v>115.53633217993078</v>
      </c>
      <c r="AG556" s="2">
        <f>+Help_FC!$G556*Help_FC!AA556</f>
        <v>0</v>
      </c>
      <c r="AH556" s="2">
        <f>+Help_FC!$G556*Help_FC!AB556</f>
        <v>219.86159169550172</v>
      </c>
      <c r="AI556" s="2">
        <f>+Help_FC!$G556*Help_FC!AC556</f>
        <v>44.394463667820062</v>
      </c>
      <c r="AJ556" s="2">
        <f>+Help_FC!$G556*Help_FC!AD556</f>
        <v>45.648566325259509</v>
      </c>
      <c r="AK556" s="2">
        <f>+Help_FC!$G556*Help_FC!AE556</f>
        <v>0</v>
      </c>
      <c r="AL556" s="2">
        <f>+Help_FC!$G556*Help_FC!AF556</f>
        <v>10.207612456747404</v>
      </c>
      <c r="AM556" s="2">
        <f>+Help_FC!$G556*Help_FC!AG556</f>
        <v>2.422145328719723</v>
      </c>
      <c r="AN556" s="2">
        <f>+Help_FC!$G556*Help_FC!AH556</f>
        <v>29.927335640138409</v>
      </c>
      <c r="AO556" s="2">
        <f>+Help_FC!$G556*Help_FC!AI556</f>
        <v>123.69965397923873</v>
      </c>
      <c r="AP556" s="2">
        <f>+Help_FC!$G556*Help_FC!AJ556</f>
        <v>12.784802370135333</v>
      </c>
      <c r="AQ556" s="2">
        <f>+Help_FC!$G556*Help_FC!AK556</f>
        <v>226.93602432760153</v>
      </c>
      <c r="AR556" s="1478">
        <f>$AV556*24*Help_FC!AL556/Help_FC!$Q556</f>
        <v>22.173913043478265</v>
      </c>
      <c r="AS556" s="1478">
        <f>$AV556*24*Help_FC!AM556/Help_FC!$Q556</f>
        <v>0</v>
      </c>
      <c r="AT556" s="2">
        <f>+Help_FC!$G556*Help_FC!AN556</f>
        <v>0</v>
      </c>
      <c r="AV556" s="5">
        <v>1</v>
      </c>
    </row>
    <row r="557" spans="1:48" x14ac:dyDescent="0.2">
      <c r="A557" s="1">
        <v>45481</v>
      </c>
      <c r="B557" s="2">
        <f>+Help_FC!$G557*Help_FC!I557</f>
        <v>651.41868512110716</v>
      </c>
      <c r="C557" s="2">
        <f>+Help_FC!$G557*Help_FC!J557</f>
        <v>387.1626297577854</v>
      </c>
      <c r="D557" s="2">
        <f>+Help_FC!$G557*Help_FC!K557</f>
        <v>101.9031141868512</v>
      </c>
      <c r="E557" s="2">
        <f>+Help_FC!$G557*Help_FC!L557</f>
        <v>117.9584775086505</v>
      </c>
      <c r="F557" s="2">
        <f>+Help_FC!$G557*Help_FC!M557</f>
        <v>281.30496946592842</v>
      </c>
      <c r="G557" s="2">
        <f>+Help_FC!$G557*Help_FC!N557</f>
        <v>344.18120360147418</v>
      </c>
      <c r="H557" s="1478">
        <f>$AV557*24*Help_FC!R557/Help_FC!$Q557</f>
        <v>353.46580945936228</v>
      </c>
      <c r="I557" s="1478">
        <f>$AV557*24*Help_FC!S557/Help_FC!$Q557</f>
        <v>349.34494192764168</v>
      </c>
      <c r="J557" s="1478">
        <f>$AV557*24*Help_FC!T557/Help_FC!$Q557</f>
        <v>26.086956521739129</v>
      </c>
      <c r="K557" s="1478">
        <f>$AV557*24*Help_FC!U557/Help_FC!$Q557</f>
        <v>6.5217391304347823</v>
      </c>
      <c r="L557" s="1478">
        <f>$AV557*24*Help_FC!V557/Help_FC!$Q557</f>
        <v>3.0434782608695654</v>
      </c>
      <c r="M557" s="1478">
        <f>$AV557*24*Help_FC!W557/Help_FC!$Q557</f>
        <v>1195.6521739130435</v>
      </c>
      <c r="N557" s="2">
        <f>100*Help_FC!H557</f>
        <v>100</v>
      </c>
      <c r="O557" s="2">
        <f t="shared" si="25"/>
        <v>632.06105514304033</v>
      </c>
      <c r="P557" s="2">
        <f t="shared" si="25"/>
        <v>375.65766206286401</v>
      </c>
      <c r="Q557" s="2">
        <f t="shared" si="25"/>
        <v>98.874949930747576</v>
      </c>
      <c r="R557" s="2">
        <f t="shared" si="24"/>
        <v>114.45321029335092</v>
      </c>
      <c r="S557" s="2">
        <f t="shared" si="24"/>
        <v>272.94567975826453</v>
      </c>
      <c r="T557" s="2">
        <f t="shared" si="24"/>
        <v>333.95347673870486</v>
      </c>
      <c r="U557" s="1478">
        <f t="shared" si="24"/>
        <v>342.96218021799325</v>
      </c>
      <c r="V557" s="1478">
        <f t="shared" si="24"/>
        <v>338.96376884341043</v>
      </c>
      <c r="W557" s="1478">
        <f t="shared" si="24"/>
        <v>25.311753625144505</v>
      </c>
      <c r="X557" s="1478">
        <f t="shared" si="23"/>
        <v>6.3279384062861261</v>
      </c>
      <c r="Y557" s="1478">
        <f t="shared" si="23"/>
        <v>2.9530379229335257</v>
      </c>
      <c r="Z557" s="1478">
        <f t="shared" si="23"/>
        <v>1160.1220411524566</v>
      </c>
      <c r="AA557" s="2">
        <f t="shared" si="26"/>
        <v>100</v>
      </c>
      <c r="AC557" s="878">
        <f t="shared" si="22"/>
        <v>0.97028388896387274</v>
      </c>
      <c r="AE557" s="2">
        <f>+Help_FC!$G557*Help_FC!Y557</f>
        <v>271.62629757785464</v>
      </c>
      <c r="AF557" s="2">
        <f>+Help_FC!$G557*Help_FC!Z557</f>
        <v>115.53633217993078</v>
      </c>
      <c r="AG557" s="2">
        <f>+Help_FC!$G557*Help_FC!AA557</f>
        <v>0</v>
      </c>
      <c r="AH557" s="2">
        <f>+Help_FC!$G557*Help_FC!AB557</f>
        <v>219.86159169550172</v>
      </c>
      <c r="AI557" s="2">
        <f>+Help_FC!$G557*Help_FC!AC557</f>
        <v>44.394463667820062</v>
      </c>
      <c r="AJ557" s="2">
        <f>+Help_FC!$G557*Help_FC!AD557</f>
        <v>45.648566325259509</v>
      </c>
      <c r="AK557" s="2">
        <f>+Help_FC!$G557*Help_FC!AE557</f>
        <v>0</v>
      </c>
      <c r="AL557" s="2">
        <f>+Help_FC!$G557*Help_FC!AF557</f>
        <v>10.207612456747404</v>
      </c>
      <c r="AM557" s="2">
        <f>+Help_FC!$G557*Help_FC!AG557</f>
        <v>2.422145328719723</v>
      </c>
      <c r="AN557" s="2">
        <f>+Help_FC!$G557*Help_FC!AH557</f>
        <v>29.927335640138409</v>
      </c>
      <c r="AO557" s="2">
        <f>+Help_FC!$G557*Help_FC!AI557</f>
        <v>123.69965397923873</v>
      </c>
      <c r="AP557" s="2">
        <f>+Help_FC!$G557*Help_FC!AJ557</f>
        <v>12.784802370135333</v>
      </c>
      <c r="AQ557" s="2">
        <f>+Help_FC!$G557*Help_FC!AK557</f>
        <v>226.93602432760153</v>
      </c>
      <c r="AR557" s="1478">
        <f>$AV557*24*Help_FC!AL557/Help_FC!$Q557</f>
        <v>22.173913043478265</v>
      </c>
      <c r="AS557" s="1478">
        <f>$AV557*24*Help_FC!AM557/Help_FC!$Q557</f>
        <v>0</v>
      </c>
      <c r="AT557" s="2">
        <f>+Help_FC!$G557*Help_FC!AN557</f>
        <v>0</v>
      </c>
      <c r="AV557" s="5">
        <v>1</v>
      </c>
    </row>
    <row r="558" spans="1:48" x14ac:dyDescent="0.2">
      <c r="A558" s="1">
        <v>45482</v>
      </c>
      <c r="B558" s="2">
        <f>+Help_FC!$G558*Help_FC!I558</f>
        <v>651.41868512110716</v>
      </c>
      <c r="C558" s="2">
        <f>+Help_FC!$G558*Help_FC!J558</f>
        <v>387.1626297577854</v>
      </c>
      <c r="D558" s="2">
        <f>+Help_FC!$G558*Help_FC!K558</f>
        <v>101.9031141868512</v>
      </c>
      <c r="E558" s="2">
        <f>+Help_FC!$G558*Help_FC!L558</f>
        <v>117.9584775086505</v>
      </c>
      <c r="F558" s="2">
        <f>+Help_FC!$G558*Help_FC!M558</f>
        <v>281.30496946592842</v>
      </c>
      <c r="G558" s="2">
        <f>+Help_FC!$G558*Help_FC!N558</f>
        <v>344.18120360147418</v>
      </c>
      <c r="H558" s="1478">
        <f>$AV558*24*Help_FC!R558/Help_FC!$Q558</f>
        <v>353.46580945936228</v>
      </c>
      <c r="I558" s="1478">
        <f>$AV558*24*Help_FC!S558/Help_FC!$Q558</f>
        <v>349.34494192764168</v>
      </c>
      <c r="J558" s="1478">
        <f>$AV558*24*Help_FC!T558/Help_FC!$Q558</f>
        <v>26.086956521739129</v>
      </c>
      <c r="K558" s="1478">
        <f>$AV558*24*Help_FC!U558/Help_FC!$Q558</f>
        <v>6.5217391304347823</v>
      </c>
      <c r="L558" s="1478">
        <f>$AV558*24*Help_FC!V558/Help_FC!$Q558</f>
        <v>3.0434782608695654</v>
      </c>
      <c r="M558" s="1478">
        <f>$AV558*24*Help_FC!W558/Help_FC!$Q558</f>
        <v>1195.6521739130435</v>
      </c>
      <c r="N558" s="2">
        <f>100*Help_FC!H558</f>
        <v>100</v>
      </c>
      <c r="O558" s="2">
        <f t="shared" si="25"/>
        <v>632.06105514304033</v>
      </c>
      <c r="P558" s="2">
        <f t="shared" si="25"/>
        <v>375.65766206286401</v>
      </c>
      <c r="Q558" s="2">
        <f t="shared" si="25"/>
        <v>98.874949930747576</v>
      </c>
      <c r="R558" s="2">
        <f t="shared" si="24"/>
        <v>114.45321029335092</v>
      </c>
      <c r="S558" s="2">
        <f t="shared" si="24"/>
        <v>272.94567975826453</v>
      </c>
      <c r="T558" s="2">
        <f t="shared" si="24"/>
        <v>333.95347673870486</v>
      </c>
      <c r="U558" s="1478">
        <f t="shared" si="24"/>
        <v>342.96218021799325</v>
      </c>
      <c r="V558" s="1478">
        <f t="shared" si="24"/>
        <v>338.96376884341043</v>
      </c>
      <c r="W558" s="1478">
        <f t="shared" si="24"/>
        <v>25.311753625144505</v>
      </c>
      <c r="X558" s="1478">
        <f t="shared" si="23"/>
        <v>6.3279384062861261</v>
      </c>
      <c r="Y558" s="1478">
        <f t="shared" si="23"/>
        <v>2.9530379229335257</v>
      </c>
      <c r="Z558" s="1478">
        <f t="shared" si="23"/>
        <v>1160.1220411524566</v>
      </c>
      <c r="AA558" s="2">
        <f t="shared" si="26"/>
        <v>100</v>
      </c>
      <c r="AC558" s="878">
        <f t="shared" si="22"/>
        <v>0.97028388896387274</v>
      </c>
      <c r="AE558" s="2">
        <f>+Help_FC!$G558*Help_FC!Y558</f>
        <v>271.62629757785464</v>
      </c>
      <c r="AF558" s="2">
        <f>+Help_FC!$G558*Help_FC!Z558</f>
        <v>115.53633217993078</v>
      </c>
      <c r="AG558" s="2">
        <f>+Help_FC!$G558*Help_FC!AA558</f>
        <v>0</v>
      </c>
      <c r="AH558" s="2">
        <f>+Help_FC!$G558*Help_FC!AB558</f>
        <v>219.86159169550172</v>
      </c>
      <c r="AI558" s="2">
        <f>+Help_FC!$G558*Help_FC!AC558</f>
        <v>44.394463667820062</v>
      </c>
      <c r="AJ558" s="2">
        <f>+Help_FC!$G558*Help_FC!AD558</f>
        <v>45.648566325259509</v>
      </c>
      <c r="AK558" s="2">
        <f>+Help_FC!$G558*Help_FC!AE558</f>
        <v>0</v>
      </c>
      <c r="AL558" s="2">
        <f>+Help_FC!$G558*Help_FC!AF558</f>
        <v>10.207612456747404</v>
      </c>
      <c r="AM558" s="2">
        <f>+Help_FC!$G558*Help_FC!AG558</f>
        <v>2.422145328719723</v>
      </c>
      <c r="AN558" s="2">
        <f>+Help_FC!$G558*Help_FC!AH558</f>
        <v>29.927335640138409</v>
      </c>
      <c r="AO558" s="2">
        <f>+Help_FC!$G558*Help_FC!AI558</f>
        <v>123.69965397923873</v>
      </c>
      <c r="AP558" s="2">
        <f>+Help_FC!$G558*Help_FC!AJ558</f>
        <v>12.784802370135333</v>
      </c>
      <c r="AQ558" s="2">
        <f>+Help_FC!$G558*Help_FC!AK558</f>
        <v>226.93602432760153</v>
      </c>
      <c r="AR558" s="1478">
        <f>$AV558*24*Help_FC!AL558/Help_FC!$Q558</f>
        <v>22.173913043478265</v>
      </c>
      <c r="AS558" s="1478">
        <f>$AV558*24*Help_FC!AM558/Help_FC!$Q558</f>
        <v>0</v>
      </c>
      <c r="AT558" s="2">
        <f>+Help_FC!$G558*Help_FC!AN558</f>
        <v>0</v>
      </c>
      <c r="AV558" s="5">
        <v>1</v>
      </c>
    </row>
    <row r="559" spans="1:48" x14ac:dyDescent="0.2">
      <c r="A559" s="1">
        <v>45483</v>
      </c>
      <c r="B559" s="2">
        <f>+Help_FC!$G559*Help_FC!I559</f>
        <v>651.41868512110716</v>
      </c>
      <c r="C559" s="2">
        <f>+Help_FC!$G559*Help_FC!J559</f>
        <v>387.1626297577854</v>
      </c>
      <c r="D559" s="2">
        <f>+Help_FC!$G559*Help_FC!K559</f>
        <v>101.9031141868512</v>
      </c>
      <c r="E559" s="2">
        <f>+Help_FC!$G559*Help_FC!L559</f>
        <v>117.9584775086505</v>
      </c>
      <c r="F559" s="2">
        <f>+Help_FC!$G559*Help_FC!M559</f>
        <v>281.30496946592842</v>
      </c>
      <c r="G559" s="2">
        <f>+Help_FC!$G559*Help_FC!N559</f>
        <v>344.18120360147418</v>
      </c>
      <c r="H559" s="1478">
        <f>$AV559*24*Help_FC!R559/Help_FC!$Q559</f>
        <v>353.46580945936228</v>
      </c>
      <c r="I559" s="1478">
        <f>$AV559*24*Help_FC!S559/Help_FC!$Q559</f>
        <v>349.34494192764168</v>
      </c>
      <c r="J559" s="1478">
        <f>$AV559*24*Help_FC!T559/Help_FC!$Q559</f>
        <v>26.086956521739129</v>
      </c>
      <c r="K559" s="1478">
        <f>$AV559*24*Help_FC!U559/Help_FC!$Q559</f>
        <v>6.5217391304347823</v>
      </c>
      <c r="L559" s="1478">
        <f>$AV559*24*Help_FC!V559/Help_FC!$Q559</f>
        <v>3.0434782608695654</v>
      </c>
      <c r="M559" s="1478">
        <f>$AV559*24*Help_FC!W559/Help_FC!$Q559</f>
        <v>1195.6521739130435</v>
      </c>
      <c r="N559" s="2">
        <f>100*Help_FC!H559</f>
        <v>100</v>
      </c>
      <c r="O559" s="2">
        <f t="shared" si="25"/>
        <v>632.06105514304033</v>
      </c>
      <c r="P559" s="2">
        <f t="shared" si="25"/>
        <v>375.65766206286401</v>
      </c>
      <c r="Q559" s="2">
        <f t="shared" si="25"/>
        <v>98.874949930747576</v>
      </c>
      <c r="R559" s="2">
        <f t="shared" si="24"/>
        <v>114.45321029335092</v>
      </c>
      <c r="S559" s="2">
        <f t="shared" si="24"/>
        <v>272.94567975826453</v>
      </c>
      <c r="T559" s="2">
        <f t="shared" si="24"/>
        <v>333.95347673870486</v>
      </c>
      <c r="U559" s="1478">
        <f t="shared" si="24"/>
        <v>342.96218021799325</v>
      </c>
      <c r="V559" s="1478">
        <f t="shared" si="24"/>
        <v>338.96376884341043</v>
      </c>
      <c r="W559" s="1478">
        <f t="shared" si="24"/>
        <v>25.311753625144505</v>
      </c>
      <c r="X559" s="1478">
        <f t="shared" si="23"/>
        <v>6.3279384062861261</v>
      </c>
      <c r="Y559" s="1478">
        <f t="shared" si="23"/>
        <v>2.9530379229335257</v>
      </c>
      <c r="Z559" s="1478">
        <f t="shared" si="23"/>
        <v>1160.1220411524566</v>
      </c>
      <c r="AA559" s="2">
        <f t="shared" si="26"/>
        <v>100</v>
      </c>
      <c r="AC559" s="878">
        <f t="shared" si="22"/>
        <v>0.97028388896387274</v>
      </c>
      <c r="AE559" s="2">
        <f>+Help_FC!$G559*Help_FC!Y559</f>
        <v>271.62629757785464</v>
      </c>
      <c r="AF559" s="2">
        <f>+Help_FC!$G559*Help_FC!Z559</f>
        <v>115.53633217993078</v>
      </c>
      <c r="AG559" s="2">
        <f>+Help_FC!$G559*Help_FC!AA559</f>
        <v>0</v>
      </c>
      <c r="AH559" s="2">
        <f>+Help_FC!$G559*Help_FC!AB559</f>
        <v>219.86159169550172</v>
      </c>
      <c r="AI559" s="2">
        <f>+Help_FC!$G559*Help_FC!AC559</f>
        <v>44.394463667820062</v>
      </c>
      <c r="AJ559" s="2">
        <f>+Help_FC!$G559*Help_FC!AD559</f>
        <v>45.648566325259509</v>
      </c>
      <c r="AK559" s="2">
        <f>+Help_FC!$G559*Help_FC!AE559</f>
        <v>0</v>
      </c>
      <c r="AL559" s="2">
        <f>+Help_FC!$G559*Help_FC!AF559</f>
        <v>10.207612456747404</v>
      </c>
      <c r="AM559" s="2">
        <f>+Help_FC!$G559*Help_FC!AG559</f>
        <v>2.422145328719723</v>
      </c>
      <c r="AN559" s="2">
        <f>+Help_FC!$G559*Help_FC!AH559</f>
        <v>29.927335640138409</v>
      </c>
      <c r="AO559" s="2">
        <f>+Help_FC!$G559*Help_FC!AI559</f>
        <v>123.69965397923873</v>
      </c>
      <c r="AP559" s="2">
        <f>+Help_FC!$G559*Help_FC!AJ559</f>
        <v>12.784802370135333</v>
      </c>
      <c r="AQ559" s="2">
        <f>+Help_FC!$G559*Help_FC!AK559</f>
        <v>226.93602432760153</v>
      </c>
      <c r="AR559" s="1478">
        <f>$AV559*24*Help_FC!AL559/Help_FC!$Q559</f>
        <v>22.173913043478265</v>
      </c>
      <c r="AS559" s="1478">
        <f>$AV559*24*Help_FC!AM559/Help_FC!$Q559</f>
        <v>0</v>
      </c>
      <c r="AT559" s="2">
        <f>+Help_FC!$G559*Help_FC!AN559</f>
        <v>0</v>
      </c>
      <c r="AV559" s="5">
        <v>1</v>
      </c>
    </row>
    <row r="560" spans="1:48" x14ac:dyDescent="0.2">
      <c r="A560" s="1">
        <v>45484</v>
      </c>
      <c r="B560" s="2">
        <f>+Help_FC!$G560*Help_FC!I560</f>
        <v>651.41868512110716</v>
      </c>
      <c r="C560" s="2">
        <f>+Help_FC!$G560*Help_FC!J560</f>
        <v>387.1626297577854</v>
      </c>
      <c r="D560" s="2">
        <f>+Help_FC!$G560*Help_FC!K560</f>
        <v>101.9031141868512</v>
      </c>
      <c r="E560" s="2">
        <f>+Help_FC!$G560*Help_FC!L560</f>
        <v>117.9584775086505</v>
      </c>
      <c r="F560" s="2">
        <f>+Help_FC!$G560*Help_FC!M560</f>
        <v>281.30496946592842</v>
      </c>
      <c r="G560" s="2">
        <f>+Help_FC!$G560*Help_FC!N560</f>
        <v>344.18120360147418</v>
      </c>
      <c r="H560" s="1478">
        <f>$AV560*24*Help_FC!R560/Help_FC!$Q560</f>
        <v>353.46580945936228</v>
      </c>
      <c r="I560" s="1478">
        <f>$AV560*24*Help_FC!S560/Help_FC!$Q560</f>
        <v>349.34494192764168</v>
      </c>
      <c r="J560" s="1478">
        <f>$AV560*24*Help_FC!T560/Help_FC!$Q560</f>
        <v>26.086956521739129</v>
      </c>
      <c r="K560" s="1478">
        <f>$AV560*24*Help_FC!U560/Help_FC!$Q560</f>
        <v>6.5217391304347823</v>
      </c>
      <c r="L560" s="1478">
        <f>$AV560*24*Help_FC!V560/Help_FC!$Q560</f>
        <v>3.0434782608695654</v>
      </c>
      <c r="M560" s="1478">
        <f>$AV560*24*Help_FC!W560/Help_FC!$Q560</f>
        <v>1195.6521739130435</v>
      </c>
      <c r="N560" s="2">
        <f>100*Help_FC!H560</f>
        <v>100</v>
      </c>
      <c r="O560" s="2">
        <f t="shared" si="25"/>
        <v>632.06105514304033</v>
      </c>
      <c r="P560" s="2">
        <f t="shared" si="25"/>
        <v>375.65766206286401</v>
      </c>
      <c r="Q560" s="2">
        <f t="shared" si="25"/>
        <v>98.874949930747576</v>
      </c>
      <c r="R560" s="2">
        <f t="shared" si="24"/>
        <v>114.45321029335092</v>
      </c>
      <c r="S560" s="2">
        <f t="shared" si="24"/>
        <v>272.94567975826453</v>
      </c>
      <c r="T560" s="2">
        <f t="shared" si="24"/>
        <v>333.95347673870486</v>
      </c>
      <c r="U560" s="1478">
        <f t="shared" si="24"/>
        <v>342.96218021799325</v>
      </c>
      <c r="V560" s="1478">
        <f t="shared" si="24"/>
        <v>338.96376884341043</v>
      </c>
      <c r="W560" s="1478">
        <f t="shared" si="24"/>
        <v>25.311753625144505</v>
      </c>
      <c r="X560" s="1478">
        <f t="shared" si="23"/>
        <v>6.3279384062861261</v>
      </c>
      <c r="Y560" s="1478">
        <f t="shared" si="23"/>
        <v>2.9530379229335257</v>
      </c>
      <c r="Z560" s="1478">
        <f t="shared" si="23"/>
        <v>1160.1220411524566</v>
      </c>
      <c r="AA560" s="2">
        <f t="shared" si="26"/>
        <v>100</v>
      </c>
      <c r="AC560" s="878">
        <f t="shared" si="22"/>
        <v>0.97028388896387274</v>
      </c>
      <c r="AE560" s="2">
        <f>+Help_FC!$G560*Help_FC!Y560</f>
        <v>271.62629757785464</v>
      </c>
      <c r="AF560" s="2">
        <f>+Help_FC!$G560*Help_FC!Z560</f>
        <v>115.53633217993078</v>
      </c>
      <c r="AG560" s="2">
        <f>+Help_FC!$G560*Help_FC!AA560</f>
        <v>0</v>
      </c>
      <c r="AH560" s="2">
        <f>+Help_FC!$G560*Help_FC!AB560</f>
        <v>219.86159169550172</v>
      </c>
      <c r="AI560" s="2">
        <f>+Help_FC!$G560*Help_FC!AC560</f>
        <v>44.394463667820062</v>
      </c>
      <c r="AJ560" s="2">
        <f>+Help_FC!$G560*Help_FC!AD560</f>
        <v>45.648566325259509</v>
      </c>
      <c r="AK560" s="2">
        <f>+Help_FC!$G560*Help_FC!AE560</f>
        <v>0</v>
      </c>
      <c r="AL560" s="2">
        <f>+Help_FC!$G560*Help_FC!AF560</f>
        <v>10.207612456747404</v>
      </c>
      <c r="AM560" s="2">
        <f>+Help_FC!$G560*Help_FC!AG560</f>
        <v>2.422145328719723</v>
      </c>
      <c r="AN560" s="2">
        <f>+Help_FC!$G560*Help_FC!AH560</f>
        <v>29.927335640138409</v>
      </c>
      <c r="AO560" s="2">
        <f>+Help_FC!$G560*Help_FC!AI560</f>
        <v>123.69965397923873</v>
      </c>
      <c r="AP560" s="2">
        <f>+Help_FC!$G560*Help_FC!AJ560</f>
        <v>12.784802370135333</v>
      </c>
      <c r="AQ560" s="2">
        <f>+Help_FC!$G560*Help_FC!AK560</f>
        <v>226.93602432760153</v>
      </c>
      <c r="AR560" s="1478">
        <f>$AV560*24*Help_FC!AL560/Help_FC!$Q560</f>
        <v>22.173913043478265</v>
      </c>
      <c r="AS560" s="1478">
        <f>$AV560*24*Help_FC!AM560/Help_FC!$Q560</f>
        <v>0</v>
      </c>
      <c r="AT560" s="2">
        <f>+Help_FC!$G560*Help_FC!AN560</f>
        <v>0</v>
      </c>
      <c r="AV560" s="5">
        <v>1</v>
      </c>
    </row>
    <row r="561" spans="1:48" x14ac:dyDescent="0.2">
      <c r="A561" s="1">
        <v>45485</v>
      </c>
      <c r="B561" s="2">
        <f>+Help_FC!$G561*Help_FC!I561</f>
        <v>651.41868512110716</v>
      </c>
      <c r="C561" s="2">
        <f>+Help_FC!$G561*Help_FC!J561</f>
        <v>387.1626297577854</v>
      </c>
      <c r="D561" s="2">
        <f>+Help_FC!$G561*Help_FC!K561</f>
        <v>101.9031141868512</v>
      </c>
      <c r="E561" s="2">
        <f>+Help_FC!$G561*Help_FC!L561</f>
        <v>117.9584775086505</v>
      </c>
      <c r="F561" s="2">
        <f>+Help_FC!$G561*Help_FC!M561</f>
        <v>281.30496946592842</v>
      </c>
      <c r="G561" s="2">
        <f>+Help_FC!$G561*Help_FC!N561</f>
        <v>344.18120360147418</v>
      </c>
      <c r="H561" s="1478">
        <f>$AV561*24*Help_FC!R561/Help_FC!$Q561</f>
        <v>353.46580945936228</v>
      </c>
      <c r="I561" s="1478">
        <f>$AV561*24*Help_FC!S561/Help_FC!$Q561</f>
        <v>349.34494192764168</v>
      </c>
      <c r="J561" s="1478">
        <f>$AV561*24*Help_FC!T561/Help_FC!$Q561</f>
        <v>26.086956521739129</v>
      </c>
      <c r="K561" s="1478">
        <f>$AV561*24*Help_FC!U561/Help_FC!$Q561</f>
        <v>6.5217391304347823</v>
      </c>
      <c r="L561" s="1478">
        <f>$AV561*24*Help_FC!V561/Help_FC!$Q561</f>
        <v>3.0434782608695654</v>
      </c>
      <c r="M561" s="1478">
        <f>$AV561*24*Help_FC!W561/Help_FC!$Q561</f>
        <v>1195.6521739130435</v>
      </c>
      <c r="N561" s="2">
        <f>100*Help_FC!H561</f>
        <v>100</v>
      </c>
      <c r="O561" s="2">
        <f t="shared" si="25"/>
        <v>632.06105514304033</v>
      </c>
      <c r="P561" s="2">
        <f t="shared" si="25"/>
        <v>375.65766206286401</v>
      </c>
      <c r="Q561" s="2">
        <f t="shared" si="25"/>
        <v>98.874949930747576</v>
      </c>
      <c r="R561" s="2">
        <f t="shared" si="24"/>
        <v>114.45321029335092</v>
      </c>
      <c r="S561" s="2">
        <f t="shared" si="24"/>
        <v>272.94567975826453</v>
      </c>
      <c r="T561" s="2">
        <f t="shared" si="24"/>
        <v>333.95347673870486</v>
      </c>
      <c r="U561" s="1478">
        <f t="shared" ref="U561:Z606" si="27">+H561*$AC561</f>
        <v>342.96218021799325</v>
      </c>
      <c r="V561" s="1478">
        <f t="shared" si="27"/>
        <v>338.96376884341043</v>
      </c>
      <c r="W561" s="1478">
        <f t="shared" si="27"/>
        <v>25.311753625144505</v>
      </c>
      <c r="X561" s="1478">
        <f t="shared" si="23"/>
        <v>6.3279384062861261</v>
      </c>
      <c r="Y561" s="1478">
        <f t="shared" si="23"/>
        <v>2.9530379229335257</v>
      </c>
      <c r="Z561" s="1478">
        <f t="shared" si="23"/>
        <v>1160.1220411524566</v>
      </c>
      <c r="AA561" s="2">
        <f t="shared" si="26"/>
        <v>100</v>
      </c>
      <c r="AC561" s="878">
        <f t="shared" ref="AC561:AC624" si="28">215665/222270</f>
        <v>0.97028388896387274</v>
      </c>
      <c r="AE561" s="2">
        <f>+Help_FC!$G561*Help_FC!Y561</f>
        <v>271.62629757785464</v>
      </c>
      <c r="AF561" s="2">
        <f>+Help_FC!$G561*Help_FC!Z561</f>
        <v>115.53633217993078</v>
      </c>
      <c r="AG561" s="2">
        <f>+Help_FC!$G561*Help_FC!AA561</f>
        <v>0</v>
      </c>
      <c r="AH561" s="2">
        <f>+Help_FC!$G561*Help_FC!AB561</f>
        <v>219.86159169550172</v>
      </c>
      <c r="AI561" s="2">
        <f>+Help_FC!$G561*Help_FC!AC561</f>
        <v>44.394463667820062</v>
      </c>
      <c r="AJ561" s="2">
        <f>+Help_FC!$G561*Help_FC!AD561</f>
        <v>45.648566325259509</v>
      </c>
      <c r="AK561" s="2">
        <f>+Help_FC!$G561*Help_FC!AE561</f>
        <v>0</v>
      </c>
      <c r="AL561" s="2">
        <f>+Help_FC!$G561*Help_FC!AF561</f>
        <v>10.207612456747404</v>
      </c>
      <c r="AM561" s="2">
        <f>+Help_FC!$G561*Help_FC!AG561</f>
        <v>2.422145328719723</v>
      </c>
      <c r="AN561" s="2">
        <f>+Help_FC!$G561*Help_FC!AH561</f>
        <v>29.927335640138409</v>
      </c>
      <c r="AO561" s="2">
        <f>+Help_FC!$G561*Help_FC!AI561</f>
        <v>123.69965397923873</v>
      </c>
      <c r="AP561" s="2">
        <f>+Help_FC!$G561*Help_FC!AJ561</f>
        <v>12.784802370135333</v>
      </c>
      <c r="AQ561" s="2">
        <f>+Help_FC!$G561*Help_FC!AK561</f>
        <v>226.93602432760153</v>
      </c>
      <c r="AR561" s="1478">
        <f>$AV561*24*Help_FC!AL561/Help_FC!$Q561</f>
        <v>22.173913043478265</v>
      </c>
      <c r="AS561" s="1478">
        <f>$AV561*24*Help_FC!AM561/Help_FC!$Q561</f>
        <v>0</v>
      </c>
      <c r="AT561" s="2">
        <f>+Help_FC!$G561*Help_FC!AN561</f>
        <v>0</v>
      </c>
      <c r="AV561" s="5">
        <v>1</v>
      </c>
    </row>
    <row r="562" spans="1:48" x14ac:dyDescent="0.2">
      <c r="A562" s="1">
        <v>45486</v>
      </c>
      <c r="B562" s="2">
        <f>+Help_FC!$G562*Help_FC!I562</f>
        <v>651.41868512110716</v>
      </c>
      <c r="C562" s="2">
        <f>+Help_FC!$G562*Help_FC!J562</f>
        <v>387.1626297577854</v>
      </c>
      <c r="D562" s="2">
        <f>+Help_FC!$G562*Help_FC!K562</f>
        <v>101.9031141868512</v>
      </c>
      <c r="E562" s="2">
        <f>+Help_FC!$G562*Help_FC!L562</f>
        <v>117.9584775086505</v>
      </c>
      <c r="F562" s="2">
        <f>+Help_FC!$G562*Help_FC!M562</f>
        <v>281.30496946592842</v>
      </c>
      <c r="G562" s="2">
        <f>+Help_FC!$G562*Help_FC!N562</f>
        <v>344.18120360147418</v>
      </c>
      <c r="H562" s="1478">
        <f>$AV562*24*Help_FC!R562/Help_FC!$Q562</f>
        <v>353.46580945936228</v>
      </c>
      <c r="I562" s="1478">
        <f>$AV562*24*Help_FC!S562/Help_FC!$Q562</f>
        <v>349.34494192764168</v>
      </c>
      <c r="J562" s="1478">
        <f>$AV562*24*Help_FC!T562/Help_FC!$Q562</f>
        <v>26.086956521739129</v>
      </c>
      <c r="K562" s="1478">
        <f>$AV562*24*Help_FC!U562/Help_FC!$Q562</f>
        <v>6.5217391304347823</v>
      </c>
      <c r="L562" s="1478">
        <f>$AV562*24*Help_FC!V562/Help_FC!$Q562</f>
        <v>3.0434782608695654</v>
      </c>
      <c r="M562" s="1478">
        <f>$AV562*24*Help_FC!W562/Help_FC!$Q562</f>
        <v>1195.6521739130435</v>
      </c>
      <c r="N562" s="2">
        <f>100*Help_FC!H562</f>
        <v>100</v>
      </c>
      <c r="O562" s="2">
        <f t="shared" si="25"/>
        <v>632.06105514304033</v>
      </c>
      <c r="P562" s="2">
        <f t="shared" si="25"/>
        <v>375.65766206286401</v>
      </c>
      <c r="Q562" s="2">
        <f t="shared" si="25"/>
        <v>98.874949930747576</v>
      </c>
      <c r="R562" s="2">
        <f t="shared" si="25"/>
        <v>114.45321029335092</v>
      </c>
      <c r="S562" s="2">
        <f t="shared" si="25"/>
        <v>272.94567975826453</v>
      </c>
      <c r="T562" s="2">
        <f t="shared" si="25"/>
        <v>333.95347673870486</v>
      </c>
      <c r="U562" s="1478">
        <f t="shared" si="27"/>
        <v>342.96218021799325</v>
      </c>
      <c r="V562" s="1478">
        <f t="shared" si="27"/>
        <v>338.96376884341043</v>
      </c>
      <c r="W562" s="1478">
        <f t="shared" si="27"/>
        <v>25.311753625144505</v>
      </c>
      <c r="X562" s="1478">
        <f t="shared" si="23"/>
        <v>6.3279384062861261</v>
      </c>
      <c r="Y562" s="1478">
        <f t="shared" si="23"/>
        <v>2.9530379229335257</v>
      </c>
      <c r="Z562" s="1478">
        <f t="shared" si="23"/>
        <v>1160.1220411524566</v>
      </c>
      <c r="AA562" s="2">
        <f t="shared" si="26"/>
        <v>100</v>
      </c>
      <c r="AC562" s="878">
        <f t="shared" si="28"/>
        <v>0.97028388896387274</v>
      </c>
      <c r="AE562" s="2">
        <f>+Help_FC!$G562*Help_FC!Y562</f>
        <v>271.62629757785464</v>
      </c>
      <c r="AF562" s="2">
        <f>+Help_FC!$G562*Help_FC!Z562</f>
        <v>115.53633217993078</v>
      </c>
      <c r="AG562" s="2">
        <f>+Help_FC!$G562*Help_FC!AA562</f>
        <v>0</v>
      </c>
      <c r="AH562" s="2">
        <f>+Help_FC!$G562*Help_FC!AB562</f>
        <v>219.86159169550172</v>
      </c>
      <c r="AI562" s="2">
        <f>+Help_FC!$G562*Help_FC!AC562</f>
        <v>44.394463667820062</v>
      </c>
      <c r="AJ562" s="2">
        <f>+Help_FC!$G562*Help_FC!AD562</f>
        <v>45.648566325259509</v>
      </c>
      <c r="AK562" s="2">
        <f>+Help_FC!$G562*Help_FC!AE562</f>
        <v>0</v>
      </c>
      <c r="AL562" s="2">
        <f>+Help_FC!$G562*Help_FC!AF562</f>
        <v>10.207612456747404</v>
      </c>
      <c r="AM562" s="2">
        <f>+Help_FC!$G562*Help_FC!AG562</f>
        <v>2.422145328719723</v>
      </c>
      <c r="AN562" s="2">
        <f>+Help_FC!$G562*Help_FC!AH562</f>
        <v>29.927335640138409</v>
      </c>
      <c r="AO562" s="2">
        <f>+Help_FC!$G562*Help_FC!AI562</f>
        <v>123.69965397923873</v>
      </c>
      <c r="AP562" s="2">
        <f>+Help_FC!$G562*Help_FC!AJ562</f>
        <v>12.784802370135333</v>
      </c>
      <c r="AQ562" s="2">
        <f>+Help_FC!$G562*Help_FC!AK562</f>
        <v>226.93602432760153</v>
      </c>
      <c r="AR562" s="1478">
        <f>$AV562*24*Help_FC!AL562/Help_FC!$Q562</f>
        <v>22.173913043478265</v>
      </c>
      <c r="AS562" s="1478">
        <f>$AV562*24*Help_FC!AM562/Help_FC!$Q562</f>
        <v>0</v>
      </c>
      <c r="AT562" s="2">
        <f>+Help_FC!$G562*Help_FC!AN562</f>
        <v>0</v>
      </c>
      <c r="AV562" s="5">
        <v>1</v>
      </c>
    </row>
    <row r="563" spans="1:48" x14ac:dyDescent="0.2">
      <c r="A563" s="1">
        <v>45487</v>
      </c>
      <c r="B563" s="2">
        <f>+Help_FC!$G563*Help_FC!I563</f>
        <v>651.41868512110716</v>
      </c>
      <c r="C563" s="2">
        <f>+Help_FC!$G563*Help_FC!J563</f>
        <v>387.1626297577854</v>
      </c>
      <c r="D563" s="2">
        <f>+Help_FC!$G563*Help_FC!K563</f>
        <v>101.9031141868512</v>
      </c>
      <c r="E563" s="2">
        <f>+Help_FC!$G563*Help_FC!L563</f>
        <v>117.9584775086505</v>
      </c>
      <c r="F563" s="2">
        <f>+Help_FC!$G563*Help_FC!M563</f>
        <v>281.30496946592842</v>
      </c>
      <c r="G563" s="2">
        <f>+Help_FC!$G563*Help_FC!N563</f>
        <v>344.18120360147418</v>
      </c>
      <c r="H563" s="1478">
        <f>$AV563*24*Help_FC!R563/Help_FC!$Q563</f>
        <v>353.46580945936228</v>
      </c>
      <c r="I563" s="1478">
        <f>$AV563*24*Help_FC!S563/Help_FC!$Q563</f>
        <v>349.34494192764168</v>
      </c>
      <c r="J563" s="1478">
        <f>$AV563*24*Help_FC!T563/Help_FC!$Q563</f>
        <v>26.086956521739129</v>
      </c>
      <c r="K563" s="1478">
        <f>$AV563*24*Help_FC!U563/Help_FC!$Q563</f>
        <v>6.5217391304347823</v>
      </c>
      <c r="L563" s="1478">
        <f>$AV563*24*Help_FC!V563/Help_FC!$Q563</f>
        <v>3.0434782608695654</v>
      </c>
      <c r="M563" s="1478">
        <f>$AV563*24*Help_FC!W563/Help_FC!$Q563</f>
        <v>1195.6521739130435</v>
      </c>
      <c r="N563" s="2">
        <f>100*Help_FC!H563</f>
        <v>100</v>
      </c>
      <c r="O563" s="2">
        <f t="shared" si="25"/>
        <v>632.06105514304033</v>
      </c>
      <c r="P563" s="2">
        <f t="shared" si="25"/>
        <v>375.65766206286401</v>
      </c>
      <c r="Q563" s="2">
        <f t="shared" si="25"/>
        <v>98.874949930747576</v>
      </c>
      <c r="R563" s="2">
        <f t="shared" si="25"/>
        <v>114.45321029335092</v>
      </c>
      <c r="S563" s="2">
        <f t="shared" si="25"/>
        <v>272.94567975826453</v>
      </c>
      <c r="T563" s="2">
        <f t="shared" si="25"/>
        <v>333.95347673870486</v>
      </c>
      <c r="U563" s="1478">
        <f t="shared" si="27"/>
        <v>342.96218021799325</v>
      </c>
      <c r="V563" s="1478">
        <f t="shared" si="27"/>
        <v>338.96376884341043</v>
      </c>
      <c r="W563" s="1478">
        <f t="shared" si="27"/>
        <v>25.311753625144505</v>
      </c>
      <c r="X563" s="1478">
        <f t="shared" si="23"/>
        <v>6.3279384062861261</v>
      </c>
      <c r="Y563" s="1478">
        <f t="shared" si="23"/>
        <v>2.9530379229335257</v>
      </c>
      <c r="Z563" s="1478">
        <f t="shared" si="23"/>
        <v>1160.1220411524566</v>
      </c>
      <c r="AA563" s="2">
        <f t="shared" si="26"/>
        <v>100</v>
      </c>
      <c r="AC563" s="878">
        <f t="shared" si="28"/>
        <v>0.97028388896387274</v>
      </c>
      <c r="AE563" s="2">
        <f>+Help_FC!$G563*Help_FC!Y563</f>
        <v>271.62629757785464</v>
      </c>
      <c r="AF563" s="2">
        <f>+Help_FC!$G563*Help_FC!Z563</f>
        <v>115.53633217993078</v>
      </c>
      <c r="AG563" s="2">
        <f>+Help_FC!$G563*Help_FC!AA563</f>
        <v>0</v>
      </c>
      <c r="AH563" s="2">
        <f>+Help_FC!$G563*Help_FC!AB563</f>
        <v>219.86159169550172</v>
      </c>
      <c r="AI563" s="2">
        <f>+Help_FC!$G563*Help_FC!AC563</f>
        <v>44.394463667820062</v>
      </c>
      <c r="AJ563" s="2">
        <f>+Help_FC!$G563*Help_FC!AD563</f>
        <v>45.648566325259509</v>
      </c>
      <c r="AK563" s="2">
        <f>+Help_FC!$G563*Help_FC!AE563</f>
        <v>0</v>
      </c>
      <c r="AL563" s="2">
        <f>+Help_FC!$G563*Help_FC!AF563</f>
        <v>10.207612456747404</v>
      </c>
      <c r="AM563" s="2">
        <f>+Help_FC!$G563*Help_FC!AG563</f>
        <v>2.422145328719723</v>
      </c>
      <c r="AN563" s="2">
        <f>+Help_FC!$G563*Help_FC!AH563</f>
        <v>29.927335640138409</v>
      </c>
      <c r="AO563" s="2">
        <f>+Help_FC!$G563*Help_FC!AI563</f>
        <v>123.69965397923873</v>
      </c>
      <c r="AP563" s="2">
        <f>+Help_FC!$G563*Help_FC!AJ563</f>
        <v>12.784802370135333</v>
      </c>
      <c r="AQ563" s="2">
        <f>+Help_FC!$G563*Help_FC!AK563</f>
        <v>226.93602432760153</v>
      </c>
      <c r="AR563" s="1478">
        <f>$AV563*24*Help_FC!AL563/Help_FC!$Q563</f>
        <v>22.173913043478265</v>
      </c>
      <c r="AS563" s="1478">
        <f>$AV563*24*Help_FC!AM563/Help_FC!$Q563</f>
        <v>0</v>
      </c>
      <c r="AT563" s="2">
        <f>+Help_FC!$G563*Help_FC!AN563</f>
        <v>0</v>
      </c>
      <c r="AV563" s="5">
        <v>1</v>
      </c>
    </row>
    <row r="564" spans="1:48" x14ac:dyDescent="0.2">
      <c r="A564" s="1">
        <v>45488</v>
      </c>
      <c r="B564" s="2">
        <f>+Help_FC!$G564*Help_FC!I564</f>
        <v>651.41868512110716</v>
      </c>
      <c r="C564" s="2">
        <f>+Help_FC!$G564*Help_FC!J564</f>
        <v>387.1626297577854</v>
      </c>
      <c r="D564" s="2">
        <f>+Help_FC!$G564*Help_FC!K564</f>
        <v>101.9031141868512</v>
      </c>
      <c r="E564" s="2">
        <f>+Help_FC!$G564*Help_FC!L564</f>
        <v>117.9584775086505</v>
      </c>
      <c r="F564" s="2">
        <f>+Help_FC!$G564*Help_FC!M564</f>
        <v>281.30496946592842</v>
      </c>
      <c r="G564" s="2">
        <f>+Help_FC!$G564*Help_FC!N564</f>
        <v>344.18120360147418</v>
      </c>
      <c r="H564" s="1478">
        <f>$AV564*24*Help_FC!R564/Help_FC!$Q564</f>
        <v>353.46580945936228</v>
      </c>
      <c r="I564" s="1478">
        <f>$AV564*24*Help_FC!S564/Help_FC!$Q564</f>
        <v>349.34494192764168</v>
      </c>
      <c r="J564" s="1478">
        <f>$AV564*24*Help_FC!T564/Help_FC!$Q564</f>
        <v>26.086956521739129</v>
      </c>
      <c r="K564" s="1478">
        <f>$AV564*24*Help_FC!U564/Help_FC!$Q564</f>
        <v>6.5217391304347823</v>
      </c>
      <c r="L564" s="1478">
        <f>$AV564*24*Help_FC!V564/Help_FC!$Q564</f>
        <v>3.0434782608695654</v>
      </c>
      <c r="M564" s="1478">
        <f>$AV564*24*Help_FC!W564/Help_FC!$Q564</f>
        <v>1195.6521739130435</v>
      </c>
      <c r="N564" s="2">
        <f>100*Help_FC!H564</f>
        <v>100</v>
      </c>
      <c r="O564" s="2">
        <f t="shared" si="25"/>
        <v>632.06105514304033</v>
      </c>
      <c r="P564" s="2">
        <f t="shared" si="25"/>
        <v>375.65766206286401</v>
      </c>
      <c r="Q564" s="2">
        <f t="shared" si="25"/>
        <v>98.874949930747576</v>
      </c>
      <c r="R564" s="2">
        <f t="shared" si="25"/>
        <v>114.45321029335092</v>
      </c>
      <c r="S564" s="2">
        <f t="shared" si="25"/>
        <v>272.94567975826453</v>
      </c>
      <c r="T564" s="2">
        <f t="shared" si="25"/>
        <v>333.95347673870486</v>
      </c>
      <c r="U564" s="1478">
        <f t="shared" si="27"/>
        <v>342.96218021799325</v>
      </c>
      <c r="V564" s="1478">
        <f t="shared" si="27"/>
        <v>338.96376884341043</v>
      </c>
      <c r="W564" s="1478">
        <f t="shared" si="27"/>
        <v>25.311753625144505</v>
      </c>
      <c r="X564" s="1478">
        <f t="shared" si="23"/>
        <v>6.3279384062861261</v>
      </c>
      <c r="Y564" s="1478">
        <f t="shared" si="23"/>
        <v>2.9530379229335257</v>
      </c>
      <c r="Z564" s="1478">
        <f t="shared" si="23"/>
        <v>1160.1220411524566</v>
      </c>
      <c r="AA564" s="2">
        <f t="shared" si="26"/>
        <v>100</v>
      </c>
      <c r="AC564" s="878">
        <f t="shared" si="28"/>
        <v>0.97028388896387274</v>
      </c>
      <c r="AE564" s="2">
        <f>+Help_FC!$G564*Help_FC!Y564</f>
        <v>271.62629757785464</v>
      </c>
      <c r="AF564" s="2">
        <f>+Help_FC!$G564*Help_FC!Z564</f>
        <v>115.53633217993078</v>
      </c>
      <c r="AG564" s="2">
        <f>+Help_FC!$G564*Help_FC!AA564</f>
        <v>0</v>
      </c>
      <c r="AH564" s="2">
        <f>+Help_FC!$G564*Help_FC!AB564</f>
        <v>219.86159169550172</v>
      </c>
      <c r="AI564" s="2">
        <f>+Help_FC!$G564*Help_FC!AC564</f>
        <v>44.394463667820062</v>
      </c>
      <c r="AJ564" s="2">
        <f>+Help_FC!$G564*Help_FC!AD564</f>
        <v>45.648566325259509</v>
      </c>
      <c r="AK564" s="2">
        <f>+Help_FC!$G564*Help_FC!AE564</f>
        <v>0</v>
      </c>
      <c r="AL564" s="2">
        <f>+Help_FC!$G564*Help_FC!AF564</f>
        <v>10.207612456747404</v>
      </c>
      <c r="AM564" s="2">
        <f>+Help_FC!$G564*Help_FC!AG564</f>
        <v>2.422145328719723</v>
      </c>
      <c r="AN564" s="2">
        <f>+Help_FC!$G564*Help_FC!AH564</f>
        <v>29.927335640138409</v>
      </c>
      <c r="AO564" s="2">
        <f>+Help_FC!$G564*Help_FC!AI564</f>
        <v>123.69965397923873</v>
      </c>
      <c r="AP564" s="2">
        <f>+Help_FC!$G564*Help_FC!AJ564</f>
        <v>12.784802370135333</v>
      </c>
      <c r="AQ564" s="2">
        <f>+Help_FC!$G564*Help_FC!AK564</f>
        <v>226.93602432760153</v>
      </c>
      <c r="AR564" s="1478">
        <f>$AV564*24*Help_FC!AL564/Help_FC!$Q564</f>
        <v>22.173913043478265</v>
      </c>
      <c r="AS564" s="1478">
        <f>$AV564*24*Help_FC!AM564/Help_FC!$Q564</f>
        <v>0</v>
      </c>
      <c r="AT564" s="2">
        <f>+Help_FC!$G564*Help_FC!AN564</f>
        <v>0</v>
      </c>
      <c r="AV564" s="5">
        <v>1</v>
      </c>
    </row>
    <row r="565" spans="1:48" x14ac:dyDescent="0.2">
      <c r="A565" s="1">
        <v>45489</v>
      </c>
      <c r="B565" s="2">
        <f>+Help_FC!$G565*Help_FC!I565</f>
        <v>325.70934256055358</v>
      </c>
      <c r="C565" s="2">
        <f>+Help_FC!$G565*Help_FC!J565</f>
        <v>193.5813148788927</v>
      </c>
      <c r="D565" s="2">
        <f>+Help_FC!$G565*Help_FC!K565</f>
        <v>50.951557093425599</v>
      </c>
      <c r="E565" s="2">
        <f>+Help_FC!$G565*Help_FC!L565</f>
        <v>58.979238754325252</v>
      </c>
      <c r="F565" s="2">
        <f>+Help_FC!$G565*Help_FC!M565</f>
        <v>140.65248473296421</v>
      </c>
      <c r="G565" s="2">
        <f>+Help_FC!$G565*Help_FC!N565</f>
        <v>172.09060180073709</v>
      </c>
      <c r="H565" s="1478">
        <f>$AV565*24*Help_FC!R565/Help_FC!$Q565</f>
        <v>353.46580945936228</v>
      </c>
      <c r="I565" s="1478">
        <f>$AV565*24*Help_FC!S565/Help_FC!$Q565</f>
        <v>349.34494192764168</v>
      </c>
      <c r="J565" s="1478">
        <f>$AV565*24*Help_FC!T565/Help_FC!$Q565</f>
        <v>26.086956521739129</v>
      </c>
      <c r="K565" s="1478">
        <f>$AV565*24*Help_FC!U565/Help_FC!$Q565</f>
        <v>6.5217391304347823</v>
      </c>
      <c r="L565" s="1478">
        <f>$AV565*24*Help_FC!V565/Help_FC!$Q565</f>
        <v>3.0434782608695654</v>
      </c>
      <c r="M565" s="1478">
        <f>$AV565*24*Help_FC!W565/Help_FC!$Q565</f>
        <v>1195.6521739130435</v>
      </c>
      <c r="N565" s="2">
        <f>100*Help_FC!H565</f>
        <v>50</v>
      </c>
      <c r="O565" s="2">
        <f t="shared" si="25"/>
        <v>316.03052757152017</v>
      </c>
      <c r="P565" s="2">
        <f t="shared" si="25"/>
        <v>187.828831031432</v>
      </c>
      <c r="Q565" s="2">
        <f t="shared" si="25"/>
        <v>49.437474965373788</v>
      </c>
      <c r="R565" s="2">
        <f t="shared" si="25"/>
        <v>57.22660514667546</v>
      </c>
      <c r="S565" s="2">
        <f t="shared" si="25"/>
        <v>136.47283987913227</v>
      </c>
      <c r="T565" s="2">
        <f t="shared" si="25"/>
        <v>166.97673836935243</v>
      </c>
      <c r="U565" s="1478">
        <f t="shared" si="27"/>
        <v>342.96218021799325</v>
      </c>
      <c r="V565" s="1478">
        <f t="shared" si="27"/>
        <v>338.96376884341043</v>
      </c>
      <c r="W565" s="1478">
        <f t="shared" si="27"/>
        <v>25.311753625144505</v>
      </c>
      <c r="X565" s="1478">
        <f t="shared" si="23"/>
        <v>6.3279384062861261</v>
      </c>
      <c r="Y565" s="1478">
        <f t="shared" si="23"/>
        <v>2.9530379229335257</v>
      </c>
      <c r="Z565" s="1478">
        <f t="shared" si="23"/>
        <v>1160.1220411524566</v>
      </c>
      <c r="AA565" s="2">
        <f t="shared" si="26"/>
        <v>50</v>
      </c>
      <c r="AC565" s="878">
        <f t="shared" si="28"/>
        <v>0.97028388896387274</v>
      </c>
      <c r="AE565" s="2">
        <f>+Help_FC!$G565*Help_FC!Y565</f>
        <v>135.81314878892732</v>
      </c>
      <c r="AF565" s="2">
        <f>+Help_FC!$G565*Help_FC!Z565</f>
        <v>57.768166089965391</v>
      </c>
      <c r="AG565" s="2">
        <f>+Help_FC!$G565*Help_FC!AA565</f>
        <v>0</v>
      </c>
      <c r="AH565" s="2">
        <f>+Help_FC!$G565*Help_FC!AB565</f>
        <v>109.93079584775086</v>
      </c>
      <c r="AI565" s="2">
        <f>+Help_FC!$G565*Help_FC!AC565</f>
        <v>22.197231833910031</v>
      </c>
      <c r="AJ565" s="2">
        <f>+Help_FC!$G565*Help_FC!AD565</f>
        <v>22.824283162629754</v>
      </c>
      <c r="AK565" s="2">
        <f>+Help_FC!$G565*Help_FC!AE565</f>
        <v>0</v>
      </c>
      <c r="AL565" s="2">
        <f>+Help_FC!$G565*Help_FC!AF565</f>
        <v>5.1038062283737018</v>
      </c>
      <c r="AM565" s="2">
        <f>+Help_FC!$G565*Help_FC!AG565</f>
        <v>1.2110726643598615</v>
      </c>
      <c r="AN565" s="2">
        <f>+Help_FC!$G565*Help_FC!AH565</f>
        <v>14.963667820069205</v>
      </c>
      <c r="AO565" s="2">
        <f>+Help_FC!$G565*Help_FC!AI565</f>
        <v>61.849826989619366</v>
      </c>
      <c r="AP565" s="2">
        <f>+Help_FC!$G565*Help_FC!AJ565</f>
        <v>6.3924011850676665</v>
      </c>
      <c r="AQ565" s="2">
        <f>+Help_FC!$G565*Help_FC!AK565</f>
        <v>113.46801216380076</v>
      </c>
      <c r="AR565" s="1478">
        <f>$AV565*24*Help_FC!AL565/Help_FC!$Q565</f>
        <v>22.173913043478265</v>
      </c>
      <c r="AS565" s="1478">
        <f>$AV565*24*Help_FC!AM565/Help_FC!$Q565</f>
        <v>0</v>
      </c>
      <c r="AT565" s="2">
        <f>+Help_FC!$G565*Help_FC!AN565</f>
        <v>0</v>
      </c>
      <c r="AV565" s="5">
        <v>1</v>
      </c>
    </row>
    <row r="566" spans="1:48" x14ac:dyDescent="0.2">
      <c r="A566" s="1">
        <v>45490</v>
      </c>
      <c r="B566" s="2">
        <f>+Help_FC!$G566*Help_FC!I566</f>
        <v>651.41868512110716</v>
      </c>
      <c r="C566" s="2">
        <f>+Help_FC!$G566*Help_FC!J566</f>
        <v>387.1626297577854</v>
      </c>
      <c r="D566" s="2">
        <f>+Help_FC!$G566*Help_FC!K566</f>
        <v>101.9031141868512</v>
      </c>
      <c r="E566" s="2">
        <f>+Help_FC!$G566*Help_FC!L566</f>
        <v>117.9584775086505</v>
      </c>
      <c r="F566" s="2">
        <f>+Help_FC!$G566*Help_FC!M566</f>
        <v>281.30496946592842</v>
      </c>
      <c r="G566" s="2">
        <f>+Help_FC!$G566*Help_FC!N566</f>
        <v>344.18120360147418</v>
      </c>
      <c r="H566" s="1478">
        <f>$AV566*24*Help_FC!R566/Help_FC!$Q566</f>
        <v>353.46580945936228</v>
      </c>
      <c r="I566" s="1478">
        <f>$AV566*24*Help_FC!S566/Help_FC!$Q566</f>
        <v>349.34494192764168</v>
      </c>
      <c r="J566" s="1478">
        <f>$AV566*24*Help_FC!T566/Help_FC!$Q566</f>
        <v>26.086956521739129</v>
      </c>
      <c r="K566" s="1478">
        <f>$AV566*24*Help_FC!U566/Help_FC!$Q566</f>
        <v>6.5217391304347823</v>
      </c>
      <c r="L566" s="1478">
        <f>$AV566*24*Help_FC!V566/Help_FC!$Q566</f>
        <v>3.0434782608695654</v>
      </c>
      <c r="M566" s="1478">
        <f>$AV566*24*Help_FC!W566/Help_FC!$Q566</f>
        <v>1195.6521739130435</v>
      </c>
      <c r="N566" s="2">
        <f>100*Help_FC!H566</f>
        <v>100</v>
      </c>
      <c r="O566" s="2">
        <f t="shared" si="25"/>
        <v>632.06105514304033</v>
      </c>
      <c r="P566" s="2">
        <f t="shared" si="25"/>
        <v>375.65766206286401</v>
      </c>
      <c r="Q566" s="2">
        <f t="shared" si="25"/>
        <v>98.874949930747576</v>
      </c>
      <c r="R566" s="2">
        <f t="shared" si="25"/>
        <v>114.45321029335092</v>
      </c>
      <c r="S566" s="2">
        <f t="shared" si="25"/>
        <v>272.94567975826453</v>
      </c>
      <c r="T566" s="2">
        <f t="shared" si="25"/>
        <v>333.95347673870486</v>
      </c>
      <c r="U566" s="1478">
        <f t="shared" si="27"/>
        <v>342.96218021799325</v>
      </c>
      <c r="V566" s="1478">
        <f t="shared" si="27"/>
        <v>338.96376884341043</v>
      </c>
      <c r="W566" s="1478">
        <f t="shared" si="27"/>
        <v>25.311753625144505</v>
      </c>
      <c r="X566" s="1478">
        <f t="shared" si="23"/>
        <v>6.3279384062861261</v>
      </c>
      <c r="Y566" s="1478">
        <f t="shared" si="23"/>
        <v>2.9530379229335257</v>
      </c>
      <c r="Z566" s="1478">
        <f t="shared" si="23"/>
        <v>1160.1220411524566</v>
      </c>
      <c r="AA566" s="2">
        <f t="shared" si="26"/>
        <v>100</v>
      </c>
      <c r="AC566" s="878">
        <f t="shared" si="28"/>
        <v>0.97028388896387274</v>
      </c>
      <c r="AE566" s="2">
        <f>+Help_FC!$G566*Help_FC!Y566</f>
        <v>271.62629757785464</v>
      </c>
      <c r="AF566" s="2">
        <f>+Help_FC!$G566*Help_FC!Z566</f>
        <v>115.53633217993078</v>
      </c>
      <c r="AG566" s="2">
        <f>+Help_FC!$G566*Help_FC!AA566</f>
        <v>0</v>
      </c>
      <c r="AH566" s="2">
        <f>+Help_FC!$G566*Help_FC!AB566</f>
        <v>219.86159169550172</v>
      </c>
      <c r="AI566" s="2">
        <f>+Help_FC!$G566*Help_FC!AC566</f>
        <v>44.394463667820062</v>
      </c>
      <c r="AJ566" s="2">
        <f>+Help_FC!$G566*Help_FC!AD566</f>
        <v>45.648566325259509</v>
      </c>
      <c r="AK566" s="2">
        <f>+Help_FC!$G566*Help_FC!AE566</f>
        <v>0</v>
      </c>
      <c r="AL566" s="2">
        <f>+Help_FC!$G566*Help_FC!AF566</f>
        <v>10.207612456747404</v>
      </c>
      <c r="AM566" s="2">
        <f>+Help_FC!$G566*Help_FC!AG566</f>
        <v>2.422145328719723</v>
      </c>
      <c r="AN566" s="2">
        <f>+Help_FC!$G566*Help_FC!AH566</f>
        <v>29.927335640138409</v>
      </c>
      <c r="AO566" s="2">
        <f>+Help_FC!$G566*Help_FC!AI566</f>
        <v>123.69965397923873</v>
      </c>
      <c r="AP566" s="2">
        <f>+Help_FC!$G566*Help_FC!AJ566</f>
        <v>12.784802370135333</v>
      </c>
      <c r="AQ566" s="2">
        <f>+Help_FC!$G566*Help_FC!AK566</f>
        <v>226.93602432760153</v>
      </c>
      <c r="AR566" s="1478">
        <f>$AV566*24*Help_FC!AL566/Help_FC!$Q566</f>
        <v>22.173913043478265</v>
      </c>
      <c r="AS566" s="1478">
        <f>$AV566*24*Help_FC!AM566/Help_FC!$Q566</f>
        <v>0</v>
      </c>
      <c r="AT566" s="2">
        <f>+Help_FC!$G566*Help_FC!AN566</f>
        <v>0</v>
      </c>
      <c r="AV566" s="5">
        <v>1</v>
      </c>
    </row>
    <row r="567" spans="1:48" x14ac:dyDescent="0.2">
      <c r="A567" s="1">
        <v>45491</v>
      </c>
      <c r="B567" s="2">
        <f>+Help_FC!$G567*Help_FC!I567</f>
        <v>651.41868512110716</v>
      </c>
      <c r="C567" s="2">
        <f>+Help_FC!$G567*Help_FC!J567</f>
        <v>387.1626297577854</v>
      </c>
      <c r="D567" s="2">
        <f>+Help_FC!$G567*Help_FC!K567</f>
        <v>101.9031141868512</v>
      </c>
      <c r="E567" s="2">
        <f>+Help_FC!$G567*Help_FC!L567</f>
        <v>117.9584775086505</v>
      </c>
      <c r="F567" s="2">
        <f>+Help_FC!$G567*Help_FC!M567</f>
        <v>281.30496946592842</v>
      </c>
      <c r="G567" s="2">
        <f>+Help_FC!$G567*Help_FC!N567</f>
        <v>344.18120360147418</v>
      </c>
      <c r="H567" s="1478">
        <f>$AV567*24*Help_FC!R567/Help_FC!$Q567</f>
        <v>353.46580945936228</v>
      </c>
      <c r="I567" s="1478">
        <f>$AV567*24*Help_FC!S567/Help_FC!$Q567</f>
        <v>349.34494192764168</v>
      </c>
      <c r="J567" s="1478">
        <f>$AV567*24*Help_FC!T567/Help_FC!$Q567</f>
        <v>26.086956521739129</v>
      </c>
      <c r="K567" s="1478">
        <f>$AV567*24*Help_FC!U567/Help_FC!$Q567</f>
        <v>6.5217391304347823</v>
      </c>
      <c r="L567" s="1478">
        <f>$AV567*24*Help_FC!V567/Help_FC!$Q567</f>
        <v>3.0434782608695654</v>
      </c>
      <c r="M567" s="1478">
        <f>$AV567*24*Help_FC!W567/Help_FC!$Q567</f>
        <v>1195.6521739130435</v>
      </c>
      <c r="N567" s="2">
        <f>100*Help_FC!H567</f>
        <v>100</v>
      </c>
      <c r="O567" s="2">
        <f t="shared" si="25"/>
        <v>632.06105514304033</v>
      </c>
      <c r="P567" s="2">
        <f t="shared" si="25"/>
        <v>375.65766206286401</v>
      </c>
      <c r="Q567" s="2">
        <f t="shared" si="25"/>
        <v>98.874949930747576</v>
      </c>
      <c r="R567" s="2">
        <f t="shared" si="25"/>
        <v>114.45321029335092</v>
      </c>
      <c r="S567" s="2">
        <f t="shared" si="25"/>
        <v>272.94567975826453</v>
      </c>
      <c r="T567" s="2">
        <f t="shared" si="25"/>
        <v>333.95347673870486</v>
      </c>
      <c r="U567" s="1478">
        <f t="shared" si="27"/>
        <v>342.96218021799325</v>
      </c>
      <c r="V567" s="1478">
        <f t="shared" si="27"/>
        <v>338.96376884341043</v>
      </c>
      <c r="W567" s="1478">
        <f t="shared" si="27"/>
        <v>25.311753625144505</v>
      </c>
      <c r="X567" s="1478">
        <f t="shared" si="27"/>
        <v>6.3279384062861261</v>
      </c>
      <c r="Y567" s="1478">
        <f t="shared" si="27"/>
        <v>2.9530379229335257</v>
      </c>
      <c r="Z567" s="1478">
        <f t="shared" si="27"/>
        <v>1160.1220411524566</v>
      </c>
      <c r="AA567" s="2">
        <f t="shared" si="26"/>
        <v>100</v>
      </c>
      <c r="AC567" s="878">
        <f t="shared" si="28"/>
        <v>0.97028388896387274</v>
      </c>
      <c r="AE567" s="2">
        <f>+Help_FC!$G567*Help_FC!Y567</f>
        <v>271.62629757785464</v>
      </c>
      <c r="AF567" s="2">
        <f>+Help_FC!$G567*Help_FC!Z567</f>
        <v>115.53633217993078</v>
      </c>
      <c r="AG567" s="2">
        <f>+Help_FC!$G567*Help_FC!AA567</f>
        <v>0</v>
      </c>
      <c r="AH567" s="2">
        <f>+Help_FC!$G567*Help_FC!AB567</f>
        <v>219.86159169550172</v>
      </c>
      <c r="AI567" s="2">
        <f>+Help_FC!$G567*Help_FC!AC567</f>
        <v>44.394463667820062</v>
      </c>
      <c r="AJ567" s="2">
        <f>+Help_FC!$G567*Help_FC!AD567</f>
        <v>45.648566325259509</v>
      </c>
      <c r="AK567" s="2">
        <f>+Help_FC!$G567*Help_FC!AE567</f>
        <v>0</v>
      </c>
      <c r="AL567" s="2">
        <f>+Help_FC!$G567*Help_FC!AF567</f>
        <v>10.207612456747404</v>
      </c>
      <c r="AM567" s="2">
        <f>+Help_FC!$G567*Help_FC!AG567</f>
        <v>2.422145328719723</v>
      </c>
      <c r="AN567" s="2">
        <f>+Help_FC!$G567*Help_FC!AH567</f>
        <v>29.927335640138409</v>
      </c>
      <c r="AO567" s="2">
        <f>+Help_FC!$G567*Help_FC!AI567</f>
        <v>123.69965397923873</v>
      </c>
      <c r="AP567" s="2">
        <f>+Help_FC!$G567*Help_FC!AJ567</f>
        <v>12.784802370135333</v>
      </c>
      <c r="AQ567" s="2">
        <f>+Help_FC!$G567*Help_FC!AK567</f>
        <v>226.93602432760153</v>
      </c>
      <c r="AR567" s="1478">
        <f>$AV567*24*Help_FC!AL567/Help_FC!$Q567</f>
        <v>22.173913043478265</v>
      </c>
      <c r="AS567" s="1478">
        <f>$AV567*24*Help_FC!AM567/Help_FC!$Q567</f>
        <v>0</v>
      </c>
      <c r="AT567" s="2">
        <f>+Help_FC!$G567*Help_FC!AN567</f>
        <v>0</v>
      </c>
      <c r="AV567" s="5">
        <v>1</v>
      </c>
    </row>
    <row r="568" spans="1:48" x14ac:dyDescent="0.2">
      <c r="A568" s="1">
        <v>45492</v>
      </c>
      <c r="B568" s="2">
        <f>+Help_FC!$G568*Help_FC!I568</f>
        <v>651.41868512110716</v>
      </c>
      <c r="C568" s="2">
        <f>+Help_FC!$G568*Help_FC!J568</f>
        <v>387.1626297577854</v>
      </c>
      <c r="D568" s="2">
        <f>+Help_FC!$G568*Help_FC!K568</f>
        <v>101.9031141868512</v>
      </c>
      <c r="E568" s="2">
        <f>+Help_FC!$G568*Help_FC!L568</f>
        <v>117.9584775086505</v>
      </c>
      <c r="F568" s="2">
        <f>+Help_FC!$G568*Help_FC!M568</f>
        <v>281.30496946592842</v>
      </c>
      <c r="G568" s="2">
        <f>+Help_FC!$G568*Help_FC!N568</f>
        <v>344.18120360147418</v>
      </c>
      <c r="H568" s="1478">
        <f>$AV568*24*Help_FC!R568/Help_FC!$Q568</f>
        <v>353.46580945936228</v>
      </c>
      <c r="I568" s="1478">
        <f>$AV568*24*Help_FC!S568/Help_FC!$Q568</f>
        <v>349.34494192764168</v>
      </c>
      <c r="J568" s="1478">
        <f>$AV568*24*Help_FC!T568/Help_FC!$Q568</f>
        <v>26.086956521739129</v>
      </c>
      <c r="K568" s="1478">
        <f>$AV568*24*Help_FC!U568/Help_FC!$Q568</f>
        <v>6.5217391304347823</v>
      </c>
      <c r="L568" s="1478">
        <f>$AV568*24*Help_FC!V568/Help_FC!$Q568</f>
        <v>3.0434782608695654</v>
      </c>
      <c r="M568" s="1478">
        <f>$AV568*24*Help_FC!W568/Help_FC!$Q568</f>
        <v>1195.6521739130435</v>
      </c>
      <c r="N568" s="2">
        <f>100*Help_FC!H568</f>
        <v>100</v>
      </c>
      <c r="O568" s="2">
        <f t="shared" si="25"/>
        <v>632.06105514304033</v>
      </c>
      <c r="P568" s="2">
        <f t="shared" si="25"/>
        <v>375.65766206286401</v>
      </c>
      <c r="Q568" s="2">
        <f t="shared" si="25"/>
        <v>98.874949930747576</v>
      </c>
      <c r="R568" s="2">
        <f t="shared" si="25"/>
        <v>114.45321029335092</v>
      </c>
      <c r="S568" s="2">
        <f t="shared" si="25"/>
        <v>272.94567975826453</v>
      </c>
      <c r="T568" s="2">
        <f t="shared" si="25"/>
        <v>333.95347673870486</v>
      </c>
      <c r="U568" s="1478">
        <f t="shared" si="27"/>
        <v>342.96218021799325</v>
      </c>
      <c r="V568" s="1478">
        <f t="shared" si="27"/>
        <v>338.96376884341043</v>
      </c>
      <c r="W568" s="1478">
        <f t="shared" si="27"/>
        <v>25.311753625144505</v>
      </c>
      <c r="X568" s="1478">
        <f t="shared" si="27"/>
        <v>6.3279384062861261</v>
      </c>
      <c r="Y568" s="1478">
        <f t="shared" si="27"/>
        <v>2.9530379229335257</v>
      </c>
      <c r="Z568" s="1478">
        <f t="shared" si="27"/>
        <v>1160.1220411524566</v>
      </c>
      <c r="AA568" s="2">
        <f t="shared" si="26"/>
        <v>100</v>
      </c>
      <c r="AC568" s="878">
        <f t="shared" si="28"/>
        <v>0.97028388896387274</v>
      </c>
      <c r="AE568" s="2">
        <f>+Help_FC!$G568*Help_FC!Y568</f>
        <v>271.62629757785464</v>
      </c>
      <c r="AF568" s="2">
        <f>+Help_FC!$G568*Help_FC!Z568</f>
        <v>115.53633217993078</v>
      </c>
      <c r="AG568" s="2">
        <f>+Help_FC!$G568*Help_FC!AA568</f>
        <v>0</v>
      </c>
      <c r="AH568" s="2">
        <f>+Help_FC!$G568*Help_FC!AB568</f>
        <v>219.86159169550172</v>
      </c>
      <c r="AI568" s="2">
        <f>+Help_FC!$G568*Help_FC!AC568</f>
        <v>44.394463667820062</v>
      </c>
      <c r="AJ568" s="2">
        <f>+Help_FC!$G568*Help_FC!AD568</f>
        <v>45.648566325259509</v>
      </c>
      <c r="AK568" s="2">
        <f>+Help_FC!$G568*Help_FC!AE568</f>
        <v>0</v>
      </c>
      <c r="AL568" s="2">
        <f>+Help_FC!$G568*Help_FC!AF568</f>
        <v>10.207612456747404</v>
      </c>
      <c r="AM568" s="2">
        <f>+Help_FC!$G568*Help_FC!AG568</f>
        <v>2.422145328719723</v>
      </c>
      <c r="AN568" s="2">
        <f>+Help_FC!$G568*Help_FC!AH568</f>
        <v>29.927335640138409</v>
      </c>
      <c r="AO568" s="2">
        <f>+Help_FC!$G568*Help_FC!AI568</f>
        <v>123.69965397923873</v>
      </c>
      <c r="AP568" s="2">
        <f>+Help_FC!$G568*Help_FC!AJ568</f>
        <v>12.784802370135333</v>
      </c>
      <c r="AQ568" s="2">
        <f>+Help_FC!$G568*Help_FC!AK568</f>
        <v>226.93602432760153</v>
      </c>
      <c r="AR568" s="1478">
        <f>$AV568*24*Help_FC!AL568/Help_FC!$Q568</f>
        <v>22.173913043478265</v>
      </c>
      <c r="AS568" s="1478">
        <f>$AV568*24*Help_FC!AM568/Help_FC!$Q568</f>
        <v>0</v>
      </c>
      <c r="AT568" s="2">
        <f>+Help_FC!$G568*Help_FC!AN568</f>
        <v>0</v>
      </c>
      <c r="AV568" s="5">
        <v>1</v>
      </c>
    </row>
    <row r="569" spans="1:48" x14ac:dyDescent="0.2">
      <c r="A569" s="1">
        <v>45493</v>
      </c>
      <c r="B569" s="2">
        <f>+Help_FC!$G569*Help_FC!I569</f>
        <v>651.41868512110716</v>
      </c>
      <c r="C569" s="2">
        <f>+Help_FC!$G569*Help_FC!J569</f>
        <v>387.1626297577854</v>
      </c>
      <c r="D569" s="2">
        <f>+Help_FC!$G569*Help_FC!K569</f>
        <v>101.9031141868512</v>
      </c>
      <c r="E569" s="2">
        <f>+Help_FC!$G569*Help_FC!L569</f>
        <v>117.9584775086505</v>
      </c>
      <c r="F569" s="2">
        <f>+Help_FC!$G569*Help_FC!M569</f>
        <v>281.30496946592842</v>
      </c>
      <c r="G569" s="2">
        <f>+Help_FC!$G569*Help_FC!N569</f>
        <v>344.18120360147418</v>
      </c>
      <c r="H569" s="1478">
        <f>$AV569*24*Help_FC!R569/Help_FC!$Q569</f>
        <v>353.46580945936228</v>
      </c>
      <c r="I569" s="1478">
        <f>$AV569*24*Help_FC!S569/Help_FC!$Q569</f>
        <v>349.34494192764168</v>
      </c>
      <c r="J569" s="1478">
        <f>$AV569*24*Help_FC!T569/Help_FC!$Q569</f>
        <v>26.086956521739129</v>
      </c>
      <c r="K569" s="1478">
        <f>$AV569*24*Help_FC!U569/Help_FC!$Q569</f>
        <v>6.5217391304347823</v>
      </c>
      <c r="L569" s="1478">
        <f>$AV569*24*Help_FC!V569/Help_FC!$Q569</f>
        <v>3.0434782608695654</v>
      </c>
      <c r="M569" s="1478">
        <f>$AV569*24*Help_FC!W569/Help_FC!$Q569</f>
        <v>1195.6521739130435</v>
      </c>
      <c r="N569" s="2">
        <f>100*Help_FC!H569</f>
        <v>100</v>
      </c>
      <c r="O569" s="2">
        <f t="shared" si="25"/>
        <v>632.06105514304033</v>
      </c>
      <c r="P569" s="2">
        <f t="shared" si="25"/>
        <v>375.65766206286401</v>
      </c>
      <c r="Q569" s="2">
        <f t="shared" si="25"/>
        <v>98.874949930747576</v>
      </c>
      <c r="R569" s="2">
        <f t="shared" si="25"/>
        <v>114.45321029335092</v>
      </c>
      <c r="S569" s="2">
        <f t="shared" si="25"/>
        <v>272.94567975826453</v>
      </c>
      <c r="T569" s="2">
        <f t="shared" si="25"/>
        <v>333.95347673870486</v>
      </c>
      <c r="U569" s="1478">
        <f t="shared" si="27"/>
        <v>342.96218021799325</v>
      </c>
      <c r="V569" s="1478">
        <f t="shared" si="27"/>
        <v>338.96376884341043</v>
      </c>
      <c r="W569" s="1478">
        <f t="shared" si="27"/>
        <v>25.311753625144505</v>
      </c>
      <c r="X569" s="1478">
        <f t="shared" si="27"/>
        <v>6.3279384062861261</v>
      </c>
      <c r="Y569" s="1478">
        <f t="shared" si="27"/>
        <v>2.9530379229335257</v>
      </c>
      <c r="Z569" s="1478">
        <f t="shared" si="27"/>
        <v>1160.1220411524566</v>
      </c>
      <c r="AA569" s="2">
        <f t="shared" si="26"/>
        <v>100</v>
      </c>
      <c r="AC569" s="878">
        <f t="shared" si="28"/>
        <v>0.97028388896387274</v>
      </c>
      <c r="AE569" s="2">
        <f>+Help_FC!$G569*Help_FC!Y569</f>
        <v>271.62629757785464</v>
      </c>
      <c r="AF569" s="2">
        <f>+Help_FC!$G569*Help_FC!Z569</f>
        <v>115.53633217993078</v>
      </c>
      <c r="AG569" s="2">
        <f>+Help_FC!$G569*Help_FC!AA569</f>
        <v>0</v>
      </c>
      <c r="AH569" s="2">
        <f>+Help_FC!$G569*Help_FC!AB569</f>
        <v>219.86159169550172</v>
      </c>
      <c r="AI569" s="2">
        <f>+Help_FC!$G569*Help_FC!AC569</f>
        <v>44.394463667820062</v>
      </c>
      <c r="AJ569" s="2">
        <f>+Help_FC!$G569*Help_FC!AD569</f>
        <v>45.648566325259509</v>
      </c>
      <c r="AK569" s="2">
        <f>+Help_FC!$G569*Help_FC!AE569</f>
        <v>0</v>
      </c>
      <c r="AL569" s="2">
        <f>+Help_FC!$G569*Help_FC!AF569</f>
        <v>10.207612456747404</v>
      </c>
      <c r="AM569" s="2">
        <f>+Help_FC!$G569*Help_FC!AG569</f>
        <v>2.422145328719723</v>
      </c>
      <c r="AN569" s="2">
        <f>+Help_FC!$G569*Help_FC!AH569</f>
        <v>29.927335640138409</v>
      </c>
      <c r="AO569" s="2">
        <f>+Help_FC!$G569*Help_FC!AI569</f>
        <v>123.69965397923873</v>
      </c>
      <c r="AP569" s="2">
        <f>+Help_FC!$G569*Help_FC!AJ569</f>
        <v>12.784802370135333</v>
      </c>
      <c r="AQ569" s="2">
        <f>+Help_FC!$G569*Help_FC!AK569</f>
        <v>226.93602432760153</v>
      </c>
      <c r="AR569" s="1478">
        <f>$AV569*24*Help_FC!AL569/Help_FC!$Q569</f>
        <v>22.173913043478265</v>
      </c>
      <c r="AS569" s="1478">
        <f>$AV569*24*Help_FC!AM569/Help_FC!$Q569</f>
        <v>0</v>
      </c>
      <c r="AT569" s="2">
        <f>+Help_FC!$G569*Help_FC!AN569</f>
        <v>0</v>
      </c>
      <c r="AV569" s="5">
        <v>1</v>
      </c>
    </row>
    <row r="570" spans="1:48" x14ac:dyDescent="0.2">
      <c r="A570" s="1">
        <v>45494</v>
      </c>
      <c r="B570" s="2">
        <f>+Help_FC!$G570*Help_FC!I570</f>
        <v>651.41868512110716</v>
      </c>
      <c r="C570" s="2">
        <f>+Help_FC!$G570*Help_FC!J570</f>
        <v>387.1626297577854</v>
      </c>
      <c r="D570" s="2">
        <f>+Help_FC!$G570*Help_FC!K570</f>
        <v>101.9031141868512</v>
      </c>
      <c r="E570" s="2">
        <f>+Help_FC!$G570*Help_FC!L570</f>
        <v>117.9584775086505</v>
      </c>
      <c r="F570" s="2">
        <f>+Help_FC!$G570*Help_FC!M570</f>
        <v>281.30496946592842</v>
      </c>
      <c r="G570" s="2">
        <f>+Help_FC!$G570*Help_FC!N570</f>
        <v>344.18120360147418</v>
      </c>
      <c r="H570" s="1478">
        <f>$AV570*24*Help_FC!R570/Help_FC!$Q570</f>
        <v>353.46580945936228</v>
      </c>
      <c r="I570" s="1478">
        <f>$AV570*24*Help_FC!S570/Help_FC!$Q570</f>
        <v>349.34494192764168</v>
      </c>
      <c r="J570" s="1478">
        <f>$AV570*24*Help_FC!T570/Help_FC!$Q570</f>
        <v>26.086956521739129</v>
      </c>
      <c r="K570" s="1478">
        <f>$AV570*24*Help_FC!U570/Help_FC!$Q570</f>
        <v>6.5217391304347823</v>
      </c>
      <c r="L570" s="1478">
        <f>$AV570*24*Help_FC!V570/Help_FC!$Q570</f>
        <v>3.0434782608695654</v>
      </c>
      <c r="M570" s="1478">
        <f>$AV570*24*Help_FC!W570/Help_FC!$Q570</f>
        <v>1195.6521739130435</v>
      </c>
      <c r="N570" s="2">
        <f>100*Help_FC!H570</f>
        <v>100</v>
      </c>
      <c r="O570" s="2">
        <f t="shared" si="25"/>
        <v>632.06105514304033</v>
      </c>
      <c r="P570" s="2">
        <f t="shared" si="25"/>
        <v>375.65766206286401</v>
      </c>
      <c r="Q570" s="2">
        <f t="shared" si="25"/>
        <v>98.874949930747576</v>
      </c>
      <c r="R570" s="2">
        <f t="shared" si="25"/>
        <v>114.45321029335092</v>
      </c>
      <c r="S570" s="2">
        <f t="shared" si="25"/>
        <v>272.94567975826453</v>
      </c>
      <c r="T570" s="2">
        <f t="shared" si="25"/>
        <v>333.95347673870486</v>
      </c>
      <c r="U570" s="1478">
        <f t="shared" si="27"/>
        <v>342.96218021799325</v>
      </c>
      <c r="V570" s="1478">
        <f t="shared" si="27"/>
        <v>338.96376884341043</v>
      </c>
      <c r="W570" s="1478">
        <f t="shared" si="27"/>
        <v>25.311753625144505</v>
      </c>
      <c r="X570" s="1478">
        <f t="shared" si="27"/>
        <v>6.3279384062861261</v>
      </c>
      <c r="Y570" s="1478">
        <f t="shared" si="27"/>
        <v>2.9530379229335257</v>
      </c>
      <c r="Z570" s="1478">
        <f t="shared" si="27"/>
        <v>1160.1220411524566</v>
      </c>
      <c r="AA570" s="2">
        <f t="shared" si="26"/>
        <v>100</v>
      </c>
      <c r="AC570" s="878">
        <f t="shared" si="28"/>
        <v>0.97028388896387274</v>
      </c>
      <c r="AE570" s="2">
        <f>+Help_FC!$G570*Help_FC!Y570</f>
        <v>271.62629757785464</v>
      </c>
      <c r="AF570" s="2">
        <f>+Help_FC!$G570*Help_FC!Z570</f>
        <v>115.53633217993078</v>
      </c>
      <c r="AG570" s="2">
        <f>+Help_FC!$G570*Help_FC!AA570</f>
        <v>0</v>
      </c>
      <c r="AH570" s="2">
        <f>+Help_FC!$G570*Help_FC!AB570</f>
        <v>219.86159169550172</v>
      </c>
      <c r="AI570" s="2">
        <f>+Help_FC!$G570*Help_FC!AC570</f>
        <v>44.394463667820062</v>
      </c>
      <c r="AJ570" s="2">
        <f>+Help_FC!$G570*Help_FC!AD570</f>
        <v>45.648566325259509</v>
      </c>
      <c r="AK570" s="2">
        <f>+Help_FC!$G570*Help_FC!AE570</f>
        <v>0</v>
      </c>
      <c r="AL570" s="2">
        <f>+Help_FC!$G570*Help_FC!AF570</f>
        <v>10.207612456747404</v>
      </c>
      <c r="AM570" s="2">
        <f>+Help_FC!$G570*Help_FC!AG570</f>
        <v>2.422145328719723</v>
      </c>
      <c r="AN570" s="2">
        <f>+Help_FC!$G570*Help_FC!AH570</f>
        <v>29.927335640138409</v>
      </c>
      <c r="AO570" s="2">
        <f>+Help_FC!$G570*Help_FC!AI570</f>
        <v>123.69965397923873</v>
      </c>
      <c r="AP570" s="2">
        <f>+Help_FC!$G570*Help_FC!AJ570</f>
        <v>12.784802370135333</v>
      </c>
      <c r="AQ570" s="2">
        <f>+Help_FC!$G570*Help_FC!AK570</f>
        <v>226.93602432760153</v>
      </c>
      <c r="AR570" s="1478">
        <f>$AV570*24*Help_FC!AL570/Help_FC!$Q570</f>
        <v>22.173913043478265</v>
      </c>
      <c r="AS570" s="1478">
        <f>$AV570*24*Help_FC!AM570/Help_FC!$Q570</f>
        <v>0</v>
      </c>
      <c r="AT570" s="2">
        <f>+Help_FC!$G570*Help_FC!AN570</f>
        <v>0</v>
      </c>
      <c r="AV570" s="5">
        <v>1</v>
      </c>
    </row>
    <row r="571" spans="1:48" x14ac:dyDescent="0.2">
      <c r="A571" s="1">
        <v>45495</v>
      </c>
      <c r="B571" s="2">
        <f>+Help_FC!$G571*Help_FC!I571</f>
        <v>651.41868512110716</v>
      </c>
      <c r="C571" s="2">
        <f>+Help_FC!$G571*Help_FC!J571</f>
        <v>387.1626297577854</v>
      </c>
      <c r="D571" s="2">
        <f>+Help_FC!$G571*Help_FC!K571</f>
        <v>101.9031141868512</v>
      </c>
      <c r="E571" s="2">
        <f>+Help_FC!$G571*Help_FC!L571</f>
        <v>117.9584775086505</v>
      </c>
      <c r="F571" s="2">
        <f>+Help_FC!$G571*Help_FC!M571</f>
        <v>281.30496946592842</v>
      </c>
      <c r="G571" s="2">
        <f>+Help_FC!$G571*Help_FC!N571</f>
        <v>344.18120360147418</v>
      </c>
      <c r="H571" s="1478">
        <f>$AV571*24*Help_FC!R571/Help_FC!$Q571</f>
        <v>353.46580945936228</v>
      </c>
      <c r="I571" s="1478">
        <f>$AV571*24*Help_FC!S571/Help_FC!$Q571</f>
        <v>349.34494192764168</v>
      </c>
      <c r="J571" s="1478">
        <f>$AV571*24*Help_FC!T571/Help_FC!$Q571</f>
        <v>26.086956521739129</v>
      </c>
      <c r="K571" s="1478">
        <f>$AV571*24*Help_FC!U571/Help_FC!$Q571</f>
        <v>6.5217391304347823</v>
      </c>
      <c r="L571" s="1478">
        <f>$AV571*24*Help_FC!V571/Help_FC!$Q571</f>
        <v>3.0434782608695654</v>
      </c>
      <c r="M571" s="1478">
        <f>$AV571*24*Help_FC!W571/Help_FC!$Q571</f>
        <v>1195.6521739130435</v>
      </c>
      <c r="N571" s="2">
        <f>100*Help_FC!H571</f>
        <v>100</v>
      </c>
      <c r="O571" s="2">
        <f t="shared" si="25"/>
        <v>632.06105514304033</v>
      </c>
      <c r="P571" s="2">
        <f t="shared" si="25"/>
        <v>375.65766206286401</v>
      </c>
      <c r="Q571" s="2">
        <f t="shared" si="25"/>
        <v>98.874949930747576</v>
      </c>
      <c r="R571" s="2">
        <f t="shared" si="25"/>
        <v>114.45321029335092</v>
      </c>
      <c r="S571" s="2">
        <f t="shared" si="25"/>
        <v>272.94567975826453</v>
      </c>
      <c r="T571" s="2">
        <f t="shared" si="25"/>
        <v>333.95347673870486</v>
      </c>
      <c r="U571" s="1478">
        <f t="shared" si="27"/>
        <v>342.96218021799325</v>
      </c>
      <c r="V571" s="1478">
        <f t="shared" si="27"/>
        <v>338.96376884341043</v>
      </c>
      <c r="W571" s="1478">
        <f t="shared" si="27"/>
        <v>25.311753625144505</v>
      </c>
      <c r="X571" s="1478">
        <f t="shared" si="27"/>
        <v>6.3279384062861261</v>
      </c>
      <c r="Y571" s="1478">
        <f t="shared" si="27"/>
        <v>2.9530379229335257</v>
      </c>
      <c r="Z571" s="1478">
        <f t="shared" si="27"/>
        <v>1160.1220411524566</v>
      </c>
      <c r="AA571" s="2">
        <f t="shared" si="26"/>
        <v>100</v>
      </c>
      <c r="AC571" s="878">
        <f t="shared" si="28"/>
        <v>0.97028388896387274</v>
      </c>
      <c r="AE571" s="2">
        <f>+Help_FC!$G571*Help_FC!Y571</f>
        <v>271.62629757785464</v>
      </c>
      <c r="AF571" s="2">
        <f>+Help_FC!$G571*Help_FC!Z571</f>
        <v>115.53633217993078</v>
      </c>
      <c r="AG571" s="2">
        <f>+Help_FC!$G571*Help_FC!AA571</f>
        <v>0</v>
      </c>
      <c r="AH571" s="2">
        <f>+Help_FC!$G571*Help_FC!AB571</f>
        <v>219.86159169550172</v>
      </c>
      <c r="AI571" s="2">
        <f>+Help_FC!$G571*Help_FC!AC571</f>
        <v>44.394463667820062</v>
      </c>
      <c r="AJ571" s="2">
        <f>+Help_FC!$G571*Help_FC!AD571</f>
        <v>45.648566325259509</v>
      </c>
      <c r="AK571" s="2">
        <f>+Help_FC!$G571*Help_FC!AE571</f>
        <v>0</v>
      </c>
      <c r="AL571" s="2">
        <f>+Help_FC!$G571*Help_FC!AF571</f>
        <v>10.207612456747404</v>
      </c>
      <c r="AM571" s="2">
        <f>+Help_FC!$G571*Help_FC!AG571</f>
        <v>2.422145328719723</v>
      </c>
      <c r="AN571" s="2">
        <f>+Help_FC!$G571*Help_FC!AH571</f>
        <v>29.927335640138409</v>
      </c>
      <c r="AO571" s="2">
        <f>+Help_FC!$G571*Help_FC!AI571</f>
        <v>123.69965397923873</v>
      </c>
      <c r="AP571" s="2">
        <f>+Help_FC!$G571*Help_FC!AJ571</f>
        <v>12.784802370135333</v>
      </c>
      <c r="AQ571" s="2">
        <f>+Help_FC!$G571*Help_FC!AK571</f>
        <v>226.93602432760153</v>
      </c>
      <c r="AR571" s="1478">
        <f>$AV571*24*Help_FC!AL571/Help_FC!$Q571</f>
        <v>22.173913043478265</v>
      </c>
      <c r="AS571" s="1478">
        <f>$AV571*24*Help_FC!AM571/Help_FC!$Q571</f>
        <v>0</v>
      </c>
      <c r="AT571" s="2">
        <f>+Help_FC!$G571*Help_FC!AN571</f>
        <v>0</v>
      </c>
      <c r="AV571" s="5">
        <v>1</v>
      </c>
    </row>
    <row r="572" spans="1:48" x14ac:dyDescent="0.2">
      <c r="A572" s="1">
        <v>45496</v>
      </c>
      <c r="B572" s="2">
        <f>+Help_FC!$G572*Help_FC!I572</f>
        <v>651.41868512110716</v>
      </c>
      <c r="C572" s="2">
        <f>+Help_FC!$G572*Help_FC!J572</f>
        <v>387.1626297577854</v>
      </c>
      <c r="D572" s="2">
        <f>+Help_FC!$G572*Help_FC!K572</f>
        <v>101.9031141868512</v>
      </c>
      <c r="E572" s="2">
        <f>+Help_FC!$G572*Help_FC!L572</f>
        <v>117.9584775086505</v>
      </c>
      <c r="F572" s="2">
        <f>+Help_FC!$G572*Help_FC!M572</f>
        <v>281.30496946592842</v>
      </c>
      <c r="G572" s="2">
        <f>+Help_FC!$G572*Help_FC!N572</f>
        <v>344.18120360147418</v>
      </c>
      <c r="H572" s="1478">
        <f>$AV572*24*Help_FC!R572/Help_FC!$Q572</f>
        <v>353.46580945936228</v>
      </c>
      <c r="I572" s="1478">
        <f>$AV572*24*Help_FC!S572/Help_FC!$Q572</f>
        <v>349.34494192764168</v>
      </c>
      <c r="J572" s="1478">
        <f>$AV572*24*Help_FC!T572/Help_FC!$Q572</f>
        <v>26.086956521739129</v>
      </c>
      <c r="K572" s="1478">
        <f>$AV572*24*Help_FC!U572/Help_FC!$Q572</f>
        <v>6.5217391304347823</v>
      </c>
      <c r="L572" s="1478">
        <f>$AV572*24*Help_FC!V572/Help_FC!$Q572</f>
        <v>3.0434782608695654</v>
      </c>
      <c r="M572" s="1478">
        <f>$AV572*24*Help_FC!W572/Help_FC!$Q572</f>
        <v>1195.6521739130435</v>
      </c>
      <c r="N572" s="2">
        <f>100*Help_FC!H572</f>
        <v>100</v>
      </c>
      <c r="O572" s="2">
        <f t="shared" si="25"/>
        <v>632.06105514304033</v>
      </c>
      <c r="P572" s="2">
        <f t="shared" si="25"/>
        <v>375.65766206286401</v>
      </c>
      <c r="Q572" s="2">
        <f t="shared" si="25"/>
        <v>98.874949930747576</v>
      </c>
      <c r="R572" s="2">
        <f t="shared" si="25"/>
        <v>114.45321029335092</v>
      </c>
      <c r="S572" s="2">
        <f t="shared" si="25"/>
        <v>272.94567975826453</v>
      </c>
      <c r="T572" s="2">
        <f t="shared" si="25"/>
        <v>333.95347673870486</v>
      </c>
      <c r="U572" s="1478">
        <f t="shared" si="27"/>
        <v>342.96218021799325</v>
      </c>
      <c r="V572" s="1478">
        <f t="shared" si="27"/>
        <v>338.96376884341043</v>
      </c>
      <c r="W572" s="1478">
        <f t="shared" si="27"/>
        <v>25.311753625144505</v>
      </c>
      <c r="X572" s="1478">
        <f t="shared" si="27"/>
        <v>6.3279384062861261</v>
      </c>
      <c r="Y572" s="1478">
        <f t="shared" si="27"/>
        <v>2.9530379229335257</v>
      </c>
      <c r="Z572" s="1478">
        <f t="shared" si="27"/>
        <v>1160.1220411524566</v>
      </c>
      <c r="AA572" s="2">
        <f t="shared" si="26"/>
        <v>100</v>
      </c>
      <c r="AC572" s="878">
        <f t="shared" si="28"/>
        <v>0.97028388896387274</v>
      </c>
      <c r="AE572" s="2">
        <f>+Help_FC!$G572*Help_FC!Y572</f>
        <v>271.62629757785464</v>
      </c>
      <c r="AF572" s="2">
        <f>+Help_FC!$G572*Help_FC!Z572</f>
        <v>115.53633217993078</v>
      </c>
      <c r="AG572" s="2">
        <f>+Help_FC!$G572*Help_FC!AA572</f>
        <v>0</v>
      </c>
      <c r="AH572" s="2">
        <f>+Help_FC!$G572*Help_FC!AB572</f>
        <v>219.86159169550172</v>
      </c>
      <c r="AI572" s="2">
        <f>+Help_FC!$G572*Help_FC!AC572</f>
        <v>44.394463667820062</v>
      </c>
      <c r="AJ572" s="2">
        <f>+Help_FC!$G572*Help_FC!AD572</f>
        <v>45.648566325259509</v>
      </c>
      <c r="AK572" s="2">
        <f>+Help_FC!$G572*Help_FC!AE572</f>
        <v>0</v>
      </c>
      <c r="AL572" s="2">
        <f>+Help_FC!$G572*Help_FC!AF572</f>
        <v>10.207612456747404</v>
      </c>
      <c r="AM572" s="2">
        <f>+Help_FC!$G572*Help_FC!AG572</f>
        <v>2.422145328719723</v>
      </c>
      <c r="AN572" s="2">
        <f>+Help_FC!$G572*Help_FC!AH572</f>
        <v>29.927335640138409</v>
      </c>
      <c r="AO572" s="2">
        <f>+Help_FC!$G572*Help_FC!AI572</f>
        <v>123.69965397923873</v>
      </c>
      <c r="AP572" s="2">
        <f>+Help_FC!$G572*Help_FC!AJ572</f>
        <v>12.784802370135333</v>
      </c>
      <c r="AQ572" s="2">
        <f>+Help_FC!$G572*Help_FC!AK572</f>
        <v>226.93602432760153</v>
      </c>
      <c r="AR572" s="1478">
        <f>$AV572*24*Help_FC!AL572/Help_FC!$Q572</f>
        <v>22.173913043478265</v>
      </c>
      <c r="AS572" s="1478">
        <f>$AV572*24*Help_FC!AM572/Help_FC!$Q572</f>
        <v>0</v>
      </c>
      <c r="AT572" s="2">
        <f>+Help_FC!$G572*Help_FC!AN572</f>
        <v>0</v>
      </c>
      <c r="AV572" s="5">
        <v>1</v>
      </c>
    </row>
    <row r="573" spans="1:48" x14ac:dyDescent="0.2">
      <c r="A573" s="1">
        <v>45497</v>
      </c>
      <c r="B573" s="2">
        <f>+Help_FC!$G573*Help_FC!I573</f>
        <v>651.41868512110716</v>
      </c>
      <c r="C573" s="2">
        <f>+Help_FC!$G573*Help_FC!J573</f>
        <v>387.1626297577854</v>
      </c>
      <c r="D573" s="2">
        <f>+Help_FC!$G573*Help_FC!K573</f>
        <v>101.9031141868512</v>
      </c>
      <c r="E573" s="2">
        <f>+Help_FC!$G573*Help_FC!L573</f>
        <v>117.9584775086505</v>
      </c>
      <c r="F573" s="2">
        <f>+Help_FC!$G573*Help_FC!M573</f>
        <v>281.30496946592842</v>
      </c>
      <c r="G573" s="2">
        <f>+Help_FC!$G573*Help_FC!N573</f>
        <v>344.18120360147418</v>
      </c>
      <c r="H573" s="1478">
        <f>$AV573*24*Help_FC!R573/Help_FC!$Q573</f>
        <v>0</v>
      </c>
      <c r="I573" s="1478">
        <f>$AV573*24*Help_FC!S573/Help_FC!$Q573</f>
        <v>0</v>
      </c>
      <c r="J573" s="1478">
        <f>$AV573*24*Help_FC!T573/Help_FC!$Q573</f>
        <v>0</v>
      </c>
      <c r="K573" s="1478">
        <f>$AV573*24*Help_FC!U573/Help_FC!$Q573</f>
        <v>0</v>
      </c>
      <c r="L573" s="1478">
        <f>$AV573*24*Help_FC!V573/Help_FC!$Q573</f>
        <v>0</v>
      </c>
      <c r="M573" s="1478">
        <f>$AV573*24*Help_FC!W573/Help_FC!$Q573</f>
        <v>0</v>
      </c>
      <c r="N573" s="2">
        <f>100*Help_FC!H573</f>
        <v>100</v>
      </c>
      <c r="O573" s="2">
        <f t="shared" si="25"/>
        <v>632.06105514304033</v>
      </c>
      <c r="P573" s="2">
        <f t="shared" si="25"/>
        <v>375.65766206286401</v>
      </c>
      <c r="Q573" s="2">
        <f t="shared" si="25"/>
        <v>98.874949930747576</v>
      </c>
      <c r="R573" s="2">
        <f t="shared" si="25"/>
        <v>114.45321029335092</v>
      </c>
      <c r="S573" s="2">
        <f t="shared" si="25"/>
        <v>272.94567975826453</v>
      </c>
      <c r="T573" s="2">
        <f t="shared" si="25"/>
        <v>333.95347673870486</v>
      </c>
      <c r="U573" s="1478">
        <f>+H573*$AC573</f>
        <v>0</v>
      </c>
      <c r="V573" s="1478">
        <f>+I573*$AC573</f>
        <v>0</v>
      </c>
      <c r="W573" s="1478">
        <f t="shared" si="27"/>
        <v>0</v>
      </c>
      <c r="X573" s="1478">
        <f t="shared" si="27"/>
        <v>0</v>
      </c>
      <c r="Y573" s="1478">
        <f t="shared" si="27"/>
        <v>0</v>
      </c>
      <c r="Z573" s="1478">
        <f t="shared" si="27"/>
        <v>0</v>
      </c>
      <c r="AA573" s="2">
        <f t="shared" si="26"/>
        <v>100</v>
      </c>
      <c r="AC573" s="878">
        <f t="shared" si="28"/>
        <v>0.97028388896387274</v>
      </c>
      <c r="AE573" s="2">
        <f>+Help_FC!$G573*Help_FC!Y573</f>
        <v>271.62629757785464</v>
      </c>
      <c r="AF573" s="2">
        <f>+Help_FC!$G573*Help_FC!Z573</f>
        <v>115.53633217993078</v>
      </c>
      <c r="AG573" s="2">
        <f>+Help_FC!$G573*Help_FC!AA573</f>
        <v>0</v>
      </c>
      <c r="AH573" s="2">
        <f>+Help_FC!$G573*Help_FC!AB573</f>
        <v>219.86159169550172</v>
      </c>
      <c r="AI573" s="2">
        <f>+Help_FC!$G573*Help_FC!AC573</f>
        <v>44.394463667820062</v>
      </c>
      <c r="AJ573" s="2">
        <f>+Help_FC!$G573*Help_FC!AD573</f>
        <v>45.648566325259509</v>
      </c>
      <c r="AK573" s="2">
        <f>+Help_FC!$G573*Help_FC!AE573</f>
        <v>0</v>
      </c>
      <c r="AL573" s="2">
        <f>+Help_FC!$G573*Help_FC!AF573</f>
        <v>10.207612456747404</v>
      </c>
      <c r="AM573" s="2">
        <f>+Help_FC!$G573*Help_FC!AG573</f>
        <v>2.422145328719723</v>
      </c>
      <c r="AN573" s="2">
        <f>+Help_FC!$G573*Help_FC!AH573</f>
        <v>29.927335640138409</v>
      </c>
      <c r="AO573" s="2">
        <f>+Help_FC!$G573*Help_FC!AI573</f>
        <v>123.69965397923873</v>
      </c>
      <c r="AP573" s="2">
        <f>+Help_FC!$G573*Help_FC!AJ573</f>
        <v>12.784802370135333</v>
      </c>
      <c r="AQ573" s="2">
        <f>+Help_FC!$G573*Help_FC!AK573</f>
        <v>226.93602432760153</v>
      </c>
      <c r="AR573" s="1478">
        <f>$AV573*24*Help_FC!AL573/Help_FC!$Q573</f>
        <v>0</v>
      </c>
      <c r="AS573" s="1478">
        <f>$AV573*24*Help_FC!AM573/Help_FC!$Q573</f>
        <v>0</v>
      </c>
      <c r="AT573" s="2">
        <f>+Help_FC!$G573*Help_FC!AN573</f>
        <v>0</v>
      </c>
      <c r="AV573" s="5">
        <v>0</v>
      </c>
    </row>
    <row r="574" spans="1:48" x14ac:dyDescent="0.2">
      <c r="A574" s="1">
        <v>45498</v>
      </c>
      <c r="B574" s="2">
        <f>+Help_FC!$G574*Help_FC!I574</f>
        <v>651.41868512110716</v>
      </c>
      <c r="C574" s="2">
        <f>+Help_FC!$G574*Help_FC!J574</f>
        <v>387.1626297577854</v>
      </c>
      <c r="D574" s="2">
        <f>+Help_FC!$G574*Help_FC!K574</f>
        <v>101.9031141868512</v>
      </c>
      <c r="E574" s="2">
        <f>+Help_FC!$G574*Help_FC!L574</f>
        <v>117.9584775086505</v>
      </c>
      <c r="F574" s="2">
        <f>+Help_FC!$G574*Help_FC!M574</f>
        <v>281.30496946592842</v>
      </c>
      <c r="G574" s="2">
        <f>+Help_FC!$G574*Help_FC!N574</f>
        <v>344.18120360147418</v>
      </c>
      <c r="H574" s="1478">
        <f>$AV574*24*Help_FC!R574/Help_FC!$Q574</f>
        <v>0</v>
      </c>
      <c r="I574" s="1478">
        <f>$AV574*24*Help_FC!S574/Help_FC!$Q574</f>
        <v>0</v>
      </c>
      <c r="J574" s="1478">
        <f>$AV574*24*Help_FC!T574/Help_FC!$Q574</f>
        <v>0</v>
      </c>
      <c r="K574" s="1478">
        <f>$AV574*24*Help_FC!U574/Help_FC!$Q574</f>
        <v>0</v>
      </c>
      <c r="L574" s="1478">
        <f>$AV574*24*Help_FC!V574/Help_FC!$Q574</f>
        <v>0</v>
      </c>
      <c r="M574" s="1478">
        <f>$AV574*24*Help_FC!W574/Help_FC!$Q574</f>
        <v>0</v>
      </c>
      <c r="N574" s="2">
        <f>100*Help_FC!H574</f>
        <v>100</v>
      </c>
      <c r="O574" s="2">
        <f t="shared" si="25"/>
        <v>632.06105514304033</v>
      </c>
      <c r="P574" s="2">
        <f t="shared" si="25"/>
        <v>375.65766206286401</v>
      </c>
      <c r="Q574" s="2">
        <f t="shared" si="25"/>
        <v>98.874949930747576</v>
      </c>
      <c r="R574" s="2">
        <f t="shared" si="25"/>
        <v>114.45321029335092</v>
      </c>
      <c r="S574" s="2">
        <f t="shared" si="25"/>
        <v>272.94567975826453</v>
      </c>
      <c r="T574" s="2">
        <f t="shared" si="25"/>
        <v>333.95347673870486</v>
      </c>
      <c r="U574" s="1478">
        <f t="shared" ref="U574:U590" si="29">+H574*$AC574</f>
        <v>0</v>
      </c>
      <c r="V574" s="1478">
        <f t="shared" ref="V574:V590" si="30">+I574*$AC574</f>
        <v>0</v>
      </c>
      <c r="W574" s="1478">
        <f t="shared" si="27"/>
        <v>0</v>
      </c>
      <c r="X574" s="1478">
        <f t="shared" si="27"/>
        <v>0</v>
      </c>
      <c r="Y574" s="1478">
        <f t="shared" si="27"/>
        <v>0</v>
      </c>
      <c r="Z574" s="1478">
        <f t="shared" si="27"/>
        <v>0</v>
      </c>
      <c r="AA574" s="2">
        <f t="shared" si="26"/>
        <v>100</v>
      </c>
      <c r="AC574" s="878">
        <f t="shared" si="28"/>
        <v>0.97028388896387274</v>
      </c>
      <c r="AE574" s="2">
        <f>+Help_FC!$G574*Help_FC!Y574</f>
        <v>271.62629757785464</v>
      </c>
      <c r="AF574" s="2">
        <f>+Help_FC!$G574*Help_FC!Z574</f>
        <v>115.53633217993078</v>
      </c>
      <c r="AG574" s="2">
        <f>+Help_FC!$G574*Help_FC!AA574</f>
        <v>0</v>
      </c>
      <c r="AH574" s="2">
        <f>+Help_FC!$G574*Help_FC!AB574</f>
        <v>219.86159169550172</v>
      </c>
      <c r="AI574" s="2">
        <f>+Help_FC!$G574*Help_FC!AC574</f>
        <v>44.394463667820062</v>
      </c>
      <c r="AJ574" s="2">
        <f>+Help_FC!$G574*Help_FC!AD574</f>
        <v>45.648566325259509</v>
      </c>
      <c r="AK574" s="2">
        <f>+Help_FC!$G574*Help_FC!AE574</f>
        <v>0</v>
      </c>
      <c r="AL574" s="2">
        <f>+Help_FC!$G574*Help_FC!AF574</f>
        <v>10.207612456747404</v>
      </c>
      <c r="AM574" s="2">
        <f>+Help_FC!$G574*Help_FC!AG574</f>
        <v>2.422145328719723</v>
      </c>
      <c r="AN574" s="2">
        <f>+Help_FC!$G574*Help_FC!AH574</f>
        <v>29.927335640138409</v>
      </c>
      <c r="AO574" s="2">
        <f>+Help_FC!$G574*Help_FC!AI574</f>
        <v>123.69965397923873</v>
      </c>
      <c r="AP574" s="2">
        <f>+Help_FC!$G574*Help_FC!AJ574</f>
        <v>12.784802370135333</v>
      </c>
      <c r="AQ574" s="2">
        <f>+Help_FC!$G574*Help_FC!AK574</f>
        <v>226.93602432760153</v>
      </c>
      <c r="AR574" s="1478">
        <f>$AV574*24*Help_FC!AL574/Help_FC!$Q574</f>
        <v>0</v>
      </c>
      <c r="AS574" s="1478">
        <f>$AV574*24*Help_FC!AM574/Help_FC!$Q574</f>
        <v>0</v>
      </c>
      <c r="AT574" s="2">
        <f>+Help_FC!$G574*Help_FC!AN574</f>
        <v>0</v>
      </c>
      <c r="AV574" s="5">
        <v>0</v>
      </c>
    </row>
    <row r="575" spans="1:48" x14ac:dyDescent="0.2">
      <c r="A575" s="1">
        <v>45499</v>
      </c>
      <c r="B575" s="2">
        <f>+Help_FC!$G575*Help_FC!I575</f>
        <v>651.41868512110716</v>
      </c>
      <c r="C575" s="2">
        <f>+Help_FC!$G575*Help_FC!J575</f>
        <v>387.1626297577854</v>
      </c>
      <c r="D575" s="2">
        <f>+Help_FC!$G575*Help_FC!K575</f>
        <v>101.9031141868512</v>
      </c>
      <c r="E575" s="2">
        <f>+Help_FC!$G575*Help_FC!L575</f>
        <v>117.9584775086505</v>
      </c>
      <c r="F575" s="2">
        <f>+Help_FC!$G575*Help_FC!M575</f>
        <v>281.30496946592842</v>
      </c>
      <c r="G575" s="2">
        <f>+Help_FC!$G575*Help_FC!N575</f>
        <v>344.18120360147418</v>
      </c>
      <c r="H575" s="1478">
        <f>$AV575*24*Help_FC!R575/Help_FC!$Q575</f>
        <v>0</v>
      </c>
      <c r="I575" s="1478">
        <f>$AV575*24*Help_FC!S575/Help_FC!$Q575</f>
        <v>0</v>
      </c>
      <c r="J575" s="1478">
        <f>$AV575*24*Help_FC!T575/Help_FC!$Q575</f>
        <v>0</v>
      </c>
      <c r="K575" s="1478">
        <f>$AV575*24*Help_FC!U575/Help_FC!$Q575</f>
        <v>0</v>
      </c>
      <c r="L575" s="1478">
        <f>$AV575*24*Help_FC!V575/Help_FC!$Q575</f>
        <v>0</v>
      </c>
      <c r="M575" s="1478">
        <f>$AV575*24*Help_FC!W575/Help_FC!$Q575</f>
        <v>0</v>
      </c>
      <c r="N575" s="2">
        <f>100*Help_FC!H575</f>
        <v>100</v>
      </c>
      <c r="O575" s="2">
        <f t="shared" si="25"/>
        <v>632.06105514304033</v>
      </c>
      <c r="P575" s="2">
        <f t="shared" si="25"/>
        <v>375.65766206286401</v>
      </c>
      <c r="Q575" s="2">
        <f t="shared" si="25"/>
        <v>98.874949930747576</v>
      </c>
      <c r="R575" s="2">
        <f t="shared" si="25"/>
        <v>114.45321029335092</v>
      </c>
      <c r="S575" s="2">
        <f t="shared" si="25"/>
        <v>272.94567975826453</v>
      </c>
      <c r="T575" s="2">
        <f t="shared" si="25"/>
        <v>333.95347673870486</v>
      </c>
      <c r="U575" s="1478">
        <f t="shared" si="29"/>
        <v>0</v>
      </c>
      <c r="V575" s="1478">
        <f t="shared" si="30"/>
        <v>0</v>
      </c>
      <c r="W575" s="1478">
        <f t="shared" si="27"/>
        <v>0</v>
      </c>
      <c r="X575" s="1478">
        <f t="shared" si="27"/>
        <v>0</v>
      </c>
      <c r="Y575" s="1478">
        <f t="shared" si="27"/>
        <v>0</v>
      </c>
      <c r="Z575" s="1478">
        <f t="shared" si="27"/>
        <v>0</v>
      </c>
      <c r="AA575" s="2">
        <f t="shared" si="26"/>
        <v>100</v>
      </c>
      <c r="AC575" s="878">
        <f t="shared" si="28"/>
        <v>0.97028388896387274</v>
      </c>
      <c r="AE575" s="2">
        <f>+Help_FC!$G575*Help_FC!Y575</f>
        <v>271.62629757785464</v>
      </c>
      <c r="AF575" s="2">
        <f>+Help_FC!$G575*Help_FC!Z575</f>
        <v>115.53633217993078</v>
      </c>
      <c r="AG575" s="2">
        <f>+Help_FC!$G575*Help_FC!AA575</f>
        <v>0</v>
      </c>
      <c r="AH575" s="2">
        <f>+Help_FC!$G575*Help_FC!AB575</f>
        <v>219.86159169550172</v>
      </c>
      <c r="AI575" s="2">
        <f>+Help_FC!$G575*Help_FC!AC575</f>
        <v>44.394463667820062</v>
      </c>
      <c r="AJ575" s="2">
        <f>+Help_FC!$G575*Help_FC!AD575</f>
        <v>45.648566325259509</v>
      </c>
      <c r="AK575" s="2">
        <f>+Help_FC!$G575*Help_FC!AE575</f>
        <v>0</v>
      </c>
      <c r="AL575" s="2">
        <f>+Help_FC!$G575*Help_FC!AF575</f>
        <v>10.207612456747404</v>
      </c>
      <c r="AM575" s="2">
        <f>+Help_FC!$G575*Help_FC!AG575</f>
        <v>2.422145328719723</v>
      </c>
      <c r="AN575" s="2">
        <f>+Help_FC!$G575*Help_FC!AH575</f>
        <v>29.927335640138409</v>
      </c>
      <c r="AO575" s="2">
        <f>+Help_FC!$G575*Help_FC!AI575</f>
        <v>123.69965397923873</v>
      </c>
      <c r="AP575" s="2">
        <f>+Help_FC!$G575*Help_FC!AJ575</f>
        <v>12.784802370135333</v>
      </c>
      <c r="AQ575" s="2">
        <f>+Help_FC!$G575*Help_FC!AK575</f>
        <v>226.93602432760153</v>
      </c>
      <c r="AR575" s="1478">
        <f>$AV575*24*Help_FC!AL575/Help_FC!$Q575</f>
        <v>0</v>
      </c>
      <c r="AS575" s="1478">
        <f>$AV575*24*Help_FC!AM575/Help_FC!$Q575</f>
        <v>0</v>
      </c>
      <c r="AT575" s="2">
        <f>+Help_FC!$G575*Help_FC!AN575</f>
        <v>0</v>
      </c>
      <c r="AV575" s="5">
        <v>0</v>
      </c>
    </row>
    <row r="576" spans="1:48" x14ac:dyDescent="0.2">
      <c r="A576" s="1">
        <v>45500</v>
      </c>
      <c r="B576" s="2">
        <f>+Help_FC!$G576*Help_FC!I576</f>
        <v>651.41868512110716</v>
      </c>
      <c r="C576" s="2">
        <f>+Help_FC!$G576*Help_FC!J576</f>
        <v>387.1626297577854</v>
      </c>
      <c r="D576" s="2">
        <f>+Help_FC!$G576*Help_FC!K576</f>
        <v>101.9031141868512</v>
      </c>
      <c r="E576" s="2">
        <f>+Help_FC!$G576*Help_FC!L576</f>
        <v>117.9584775086505</v>
      </c>
      <c r="F576" s="2">
        <f>+Help_FC!$G576*Help_FC!M576</f>
        <v>281.30496946592842</v>
      </c>
      <c r="G576" s="2">
        <f>+Help_FC!$G576*Help_FC!N576</f>
        <v>344.18120360147418</v>
      </c>
      <c r="H576" s="1478">
        <f>$AV576*24*Help_FC!R576/Help_FC!$Q576</f>
        <v>0</v>
      </c>
      <c r="I576" s="1478">
        <f>$AV576*24*Help_FC!S576/Help_FC!$Q576</f>
        <v>0</v>
      </c>
      <c r="J576" s="1478">
        <f>$AV576*24*Help_FC!T576/Help_FC!$Q576</f>
        <v>0</v>
      </c>
      <c r="K576" s="1478">
        <f>$AV576*24*Help_FC!U576/Help_FC!$Q576</f>
        <v>0</v>
      </c>
      <c r="L576" s="1478">
        <f>$AV576*24*Help_FC!V576/Help_FC!$Q576</f>
        <v>0</v>
      </c>
      <c r="M576" s="1478">
        <f>$AV576*24*Help_FC!W576/Help_FC!$Q576</f>
        <v>0</v>
      </c>
      <c r="N576" s="2">
        <f>100*Help_FC!H576</f>
        <v>100</v>
      </c>
      <c r="O576" s="2">
        <f t="shared" si="25"/>
        <v>632.06105514304033</v>
      </c>
      <c r="P576" s="2">
        <f t="shared" si="25"/>
        <v>375.65766206286401</v>
      </c>
      <c r="Q576" s="2">
        <f t="shared" si="25"/>
        <v>98.874949930747576</v>
      </c>
      <c r="R576" s="2">
        <f t="shared" si="25"/>
        <v>114.45321029335092</v>
      </c>
      <c r="S576" s="2">
        <f t="shared" si="25"/>
        <v>272.94567975826453</v>
      </c>
      <c r="T576" s="2">
        <f t="shared" si="25"/>
        <v>333.95347673870486</v>
      </c>
      <c r="U576" s="1478">
        <f t="shared" si="29"/>
        <v>0</v>
      </c>
      <c r="V576" s="1478">
        <f t="shared" si="30"/>
        <v>0</v>
      </c>
      <c r="W576" s="1478">
        <f t="shared" si="27"/>
        <v>0</v>
      </c>
      <c r="X576" s="1478">
        <f t="shared" si="27"/>
        <v>0</v>
      </c>
      <c r="Y576" s="1478">
        <f t="shared" si="27"/>
        <v>0</v>
      </c>
      <c r="Z576" s="1478">
        <f t="shared" si="27"/>
        <v>0</v>
      </c>
      <c r="AA576" s="2">
        <f t="shared" si="26"/>
        <v>100</v>
      </c>
      <c r="AC576" s="878">
        <f t="shared" si="28"/>
        <v>0.97028388896387274</v>
      </c>
      <c r="AE576" s="2">
        <f>+Help_FC!$G576*Help_FC!Y576</f>
        <v>271.62629757785464</v>
      </c>
      <c r="AF576" s="2">
        <f>+Help_FC!$G576*Help_FC!Z576</f>
        <v>115.53633217993078</v>
      </c>
      <c r="AG576" s="2">
        <f>+Help_FC!$G576*Help_FC!AA576</f>
        <v>0</v>
      </c>
      <c r="AH576" s="2">
        <f>+Help_FC!$G576*Help_FC!AB576</f>
        <v>219.86159169550172</v>
      </c>
      <c r="AI576" s="2">
        <f>+Help_FC!$G576*Help_FC!AC576</f>
        <v>44.394463667820062</v>
      </c>
      <c r="AJ576" s="2">
        <f>+Help_FC!$G576*Help_FC!AD576</f>
        <v>45.648566325259509</v>
      </c>
      <c r="AK576" s="2">
        <f>+Help_FC!$G576*Help_FC!AE576</f>
        <v>0</v>
      </c>
      <c r="AL576" s="2">
        <f>+Help_FC!$G576*Help_FC!AF576</f>
        <v>10.207612456747404</v>
      </c>
      <c r="AM576" s="2">
        <f>+Help_FC!$G576*Help_FC!AG576</f>
        <v>2.422145328719723</v>
      </c>
      <c r="AN576" s="2">
        <f>+Help_FC!$G576*Help_FC!AH576</f>
        <v>29.927335640138409</v>
      </c>
      <c r="AO576" s="2">
        <f>+Help_FC!$G576*Help_FC!AI576</f>
        <v>123.69965397923873</v>
      </c>
      <c r="AP576" s="2">
        <f>+Help_FC!$G576*Help_FC!AJ576</f>
        <v>12.784802370135333</v>
      </c>
      <c r="AQ576" s="2">
        <f>+Help_FC!$G576*Help_FC!AK576</f>
        <v>226.93602432760153</v>
      </c>
      <c r="AR576" s="1478">
        <f>$AV576*24*Help_FC!AL576/Help_FC!$Q576</f>
        <v>0</v>
      </c>
      <c r="AS576" s="1478">
        <f>$AV576*24*Help_FC!AM576/Help_FC!$Q576</f>
        <v>0</v>
      </c>
      <c r="AT576" s="2">
        <f>+Help_FC!$G576*Help_FC!AN576</f>
        <v>0</v>
      </c>
      <c r="AV576" s="5">
        <v>0</v>
      </c>
    </row>
    <row r="577" spans="1:48" x14ac:dyDescent="0.2">
      <c r="A577" s="1">
        <v>45501</v>
      </c>
      <c r="B577" s="2">
        <f>+Help_FC!$G577*Help_FC!I577</f>
        <v>651.41868512110716</v>
      </c>
      <c r="C577" s="2">
        <f>+Help_FC!$G577*Help_FC!J577</f>
        <v>387.1626297577854</v>
      </c>
      <c r="D577" s="2">
        <f>+Help_FC!$G577*Help_FC!K577</f>
        <v>101.9031141868512</v>
      </c>
      <c r="E577" s="2">
        <f>+Help_FC!$G577*Help_FC!L577</f>
        <v>117.9584775086505</v>
      </c>
      <c r="F577" s="2">
        <f>+Help_FC!$G577*Help_FC!M577</f>
        <v>281.30496946592842</v>
      </c>
      <c r="G577" s="2">
        <f>+Help_FC!$G577*Help_FC!N577</f>
        <v>344.18120360147418</v>
      </c>
      <c r="H577" s="1478">
        <f>$AV577*24*Help_FC!R577/Help_FC!$Q577</f>
        <v>0</v>
      </c>
      <c r="I577" s="1478">
        <f>$AV577*24*Help_FC!S577/Help_FC!$Q577</f>
        <v>0</v>
      </c>
      <c r="J577" s="1478">
        <f>$AV577*24*Help_FC!T577/Help_FC!$Q577</f>
        <v>0</v>
      </c>
      <c r="K577" s="1478">
        <f>$AV577*24*Help_FC!U577/Help_FC!$Q577</f>
        <v>0</v>
      </c>
      <c r="L577" s="1478">
        <f>$AV577*24*Help_FC!V577/Help_FC!$Q577</f>
        <v>0</v>
      </c>
      <c r="M577" s="1478">
        <f>$AV577*24*Help_FC!W577/Help_FC!$Q577</f>
        <v>0</v>
      </c>
      <c r="N577" s="2">
        <f>100*Help_FC!H577</f>
        <v>100</v>
      </c>
      <c r="O577" s="2">
        <f t="shared" si="25"/>
        <v>632.06105514304033</v>
      </c>
      <c r="P577" s="2">
        <f t="shared" si="25"/>
        <v>375.65766206286401</v>
      </c>
      <c r="Q577" s="2">
        <f t="shared" si="25"/>
        <v>98.874949930747576</v>
      </c>
      <c r="R577" s="2">
        <f t="shared" si="25"/>
        <v>114.45321029335092</v>
      </c>
      <c r="S577" s="2">
        <f t="shared" si="25"/>
        <v>272.94567975826453</v>
      </c>
      <c r="T577" s="2">
        <f t="shared" si="25"/>
        <v>333.95347673870486</v>
      </c>
      <c r="U577" s="1478">
        <f t="shared" si="29"/>
        <v>0</v>
      </c>
      <c r="V577" s="1478">
        <f t="shared" si="30"/>
        <v>0</v>
      </c>
      <c r="W577" s="1478">
        <f t="shared" si="27"/>
        <v>0</v>
      </c>
      <c r="X577" s="1478">
        <f t="shared" si="27"/>
        <v>0</v>
      </c>
      <c r="Y577" s="1478">
        <f t="shared" si="27"/>
        <v>0</v>
      </c>
      <c r="Z577" s="1478">
        <f t="shared" si="27"/>
        <v>0</v>
      </c>
      <c r="AA577" s="2">
        <f t="shared" si="26"/>
        <v>100</v>
      </c>
      <c r="AC577" s="878">
        <f t="shared" si="28"/>
        <v>0.97028388896387274</v>
      </c>
      <c r="AE577" s="2">
        <f>+Help_FC!$G577*Help_FC!Y577</f>
        <v>271.62629757785464</v>
      </c>
      <c r="AF577" s="2">
        <f>+Help_FC!$G577*Help_FC!Z577</f>
        <v>115.53633217993078</v>
      </c>
      <c r="AG577" s="2">
        <f>+Help_FC!$G577*Help_FC!AA577</f>
        <v>0</v>
      </c>
      <c r="AH577" s="2">
        <f>+Help_FC!$G577*Help_FC!AB577</f>
        <v>219.86159169550172</v>
      </c>
      <c r="AI577" s="2">
        <f>+Help_FC!$G577*Help_FC!AC577</f>
        <v>44.394463667820062</v>
      </c>
      <c r="AJ577" s="2">
        <f>+Help_FC!$G577*Help_FC!AD577</f>
        <v>45.648566325259509</v>
      </c>
      <c r="AK577" s="2">
        <f>+Help_FC!$G577*Help_FC!AE577</f>
        <v>0</v>
      </c>
      <c r="AL577" s="2">
        <f>+Help_FC!$G577*Help_FC!AF577</f>
        <v>10.207612456747404</v>
      </c>
      <c r="AM577" s="2">
        <f>+Help_FC!$G577*Help_FC!AG577</f>
        <v>2.422145328719723</v>
      </c>
      <c r="AN577" s="2">
        <f>+Help_FC!$G577*Help_FC!AH577</f>
        <v>29.927335640138409</v>
      </c>
      <c r="AO577" s="2">
        <f>+Help_FC!$G577*Help_FC!AI577</f>
        <v>123.69965397923873</v>
      </c>
      <c r="AP577" s="2">
        <f>+Help_FC!$G577*Help_FC!AJ577</f>
        <v>12.784802370135333</v>
      </c>
      <c r="AQ577" s="2">
        <f>+Help_FC!$G577*Help_FC!AK577</f>
        <v>226.93602432760153</v>
      </c>
      <c r="AR577" s="1478">
        <f>$AV577*24*Help_FC!AL577/Help_FC!$Q577</f>
        <v>0</v>
      </c>
      <c r="AS577" s="1478">
        <f>$AV577*24*Help_FC!AM577/Help_FC!$Q577</f>
        <v>0</v>
      </c>
      <c r="AT577" s="2">
        <f>+Help_FC!$G577*Help_FC!AN577</f>
        <v>0</v>
      </c>
      <c r="AV577" s="5">
        <v>0</v>
      </c>
    </row>
    <row r="578" spans="1:48" x14ac:dyDescent="0.2">
      <c r="A578" s="1">
        <v>45502</v>
      </c>
      <c r="B578" s="2">
        <f>+Help_FC!$G578*Help_FC!I578</f>
        <v>597.13379469434824</v>
      </c>
      <c r="C578" s="2">
        <f>+Help_FC!$G578*Help_FC!J578</f>
        <v>354.89907727796998</v>
      </c>
      <c r="D578" s="2">
        <f>+Help_FC!$G578*Help_FC!K578</f>
        <v>93.411188004613606</v>
      </c>
      <c r="E578" s="2">
        <f>+Help_FC!$G578*Help_FC!L578</f>
        <v>108.12860438292964</v>
      </c>
      <c r="F578" s="2">
        <f>+Help_FC!$G578*Help_FC!M578</f>
        <v>257.86288867710107</v>
      </c>
      <c r="G578" s="2">
        <f>+Help_FC!$G578*Help_FC!N578</f>
        <v>315.49943663468468</v>
      </c>
      <c r="H578" s="1478">
        <f>$AV578*24*Help_FC!R578/Help_FC!$Q578</f>
        <v>0</v>
      </c>
      <c r="I578" s="1478">
        <f>$AV578*24*Help_FC!S578/Help_FC!$Q578</f>
        <v>0</v>
      </c>
      <c r="J578" s="1478">
        <f>$AV578*24*Help_FC!T578/Help_FC!$Q578</f>
        <v>0</v>
      </c>
      <c r="K578" s="1478">
        <f>$AV578*24*Help_FC!U578/Help_FC!$Q578</f>
        <v>0</v>
      </c>
      <c r="L578" s="1478">
        <f>$AV578*24*Help_FC!V578/Help_FC!$Q578</f>
        <v>0</v>
      </c>
      <c r="M578" s="1478">
        <f>$AV578*24*Help_FC!W578/Help_FC!$Q578</f>
        <v>0</v>
      </c>
      <c r="N578" s="2">
        <f>100*Help_FC!H578</f>
        <v>91.666666666666657</v>
      </c>
      <c r="O578" s="2">
        <f t="shared" si="25"/>
        <v>579.389300547787</v>
      </c>
      <c r="P578" s="2">
        <f t="shared" si="25"/>
        <v>344.35285689095872</v>
      </c>
      <c r="Q578" s="2">
        <f t="shared" si="25"/>
        <v>90.635370769851946</v>
      </c>
      <c r="R578" s="2">
        <f t="shared" si="25"/>
        <v>104.91544276890502</v>
      </c>
      <c r="S578" s="2">
        <f t="shared" si="25"/>
        <v>250.20020644507582</v>
      </c>
      <c r="T578" s="2">
        <f t="shared" si="25"/>
        <v>306.12402034381279</v>
      </c>
      <c r="U578" s="1478">
        <f t="shared" si="29"/>
        <v>0</v>
      </c>
      <c r="V578" s="1478">
        <f t="shared" si="30"/>
        <v>0</v>
      </c>
      <c r="W578" s="1478">
        <f t="shared" si="27"/>
        <v>0</v>
      </c>
      <c r="X578" s="1478">
        <f t="shared" si="27"/>
        <v>0</v>
      </c>
      <c r="Y578" s="1478">
        <f t="shared" si="27"/>
        <v>0</v>
      </c>
      <c r="Z578" s="1478">
        <f t="shared" si="27"/>
        <v>0</v>
      </c>
      <c r="AA578" s="2">
        <f t="shared" si="26"/>
        <v>91.666666666666657</v>
      </c>
      <c r="AC578" s="878">
        <f t="shared" si="28"/>
        <v>0.97028388896387274</v>
      </c>
      <c r="AE578" s="2">
        <f>+Help_FC!$G578*Help_FC!Y578</f>
        <v>248.99077277970011</v>
      </c>
      <c r="AF578" s="2">
        <f>+Help_FC!$G578*Help_FC!Z578</f>
        <v>105.90830449826989</v>
      </c>
      <c r="AG578" s="2">
        <f>+Help_FC!$G578*Help_FC!AA578</f>
        <v>0</v>
      </c>
      <c r="AH578" s="2">
        <f>+Help_FC!$G578*Help_FC!AB578</f>
        <v>201.53979238754323</v>
      </c>
      <c r="AI578" s="2">
        <f>+Help_FC!$G578*Help_FC!AC578</f>
        <v>40.694925028835058</v>
      </c>
      <c r="AJ578" s="2">
        <f>+Help_FC!$G578*Help_FC!AD578</f>
        <v>41.844519131487885</v>
      </c>
      <c r="AK578" s="2">
        <f>+Help_FC!$G578*Help_FC!AE578</f>
        <v>0</v>
      </c>
      <c r="AL578" s="2">
        <f>+Help_FC!$G578*Help_FC!AF578</f>
        <v>9.3569780853517877</v>
      </c>
      <c r="AM578" s="2">
        <f>+Help_FC!$G578*Help_FC!AG578</f>
        <v>2.2202998846597461</v>
      </c>
      <c r="AN578" s="2">
        <f>+Help_FC!$G578*Help_FC!AH578</f>
        <v>27.433391003460208</v>
      </c>
      <c r="AO578" s="2">
        <f>+Help_FC!$G578*Help_FC!AI578</f>
        <v>113.39134948096884</v>
      </c>
      <c r="AP578" s="2">
        <f>+Help_FC!$G578*Help_FC!AJ578</f>
        <v>11.719402172624056</v>
      </c>
      <c r="AQ578" s="2">
        <f>+Help_FC!$G578*Help_FC!AK578</f>
        <v>208.02468896696809</v>
      </c>
      <c r="AR578" s="1478">
        <f>$AV578*24*Help_FC!AL578/Help_FC!$Q578</f>
        <v>0</v>
      </c>
      <c r="AS578" s="1478">
        <f>$AV578*24*Help_FC!AM578/Help_FC!$Q578</f>
        <v>0</v>
      </c>
      <c r="AT578" s="2">
        <f>+Help_FC!$G578*Help_FC!AN578</f>
        <v>0</v>
      </c>
      <c r="AV578" s="5">
        <v>0</v>
      </c>
    </row>
    <row r="579" spans="1:48" x14ac:dyDescent="0.2">
      <c r="A579" s="1">
        <v>45503</v>
      </c>
      <c r="B579" s="2">
        <f>+Help_FC!$G579*Help_FC!I579</f>
        <v>0</v>
      </c>
      <c r="C579" s="2">
        <f>+Help_FC!$G579*Help_FC!J579</f>
        <v>0</v>
      </c>
      <c r="D579" s="2">
        <f>+Help_FC!$G579*Help_FC!K579</f>
        <v>0</v>
      </c>
      <c r="E579" s="2">
        <f>+Help_FC!$G579*Help_FC!L579</f>
        <v>0</v>
      </c>
      <c r="F579" s="2">
        <f>+Help_FC!$G579*Help_FC!M579</f>
        <v>0</v>
      </c>
      <c r="G579" s="2">
        <f>+Help_FC!$G579*Help_FC!N579</f>
        <v>0</v>
      </c>
      <c r="H579" s="1478">
        <f>$AV579*24*Help_FC!R579/Help_FC!$Q579</f>
        <v>0</v>
      </c>
      <c r="I579" s="1478">
        <f>$AV579*24*Help_FC!S579/Help_FC!$Q579</f>
        <v>0</v>
      </c>
      <c r="J579" s="1478">
        <f>$AV579*24*Help_FC!T579/Help_FC!$Q579</f>
        <v>0</v>
      </c>
      <c r="K579" s="1478">
        <f>$AV579*24*Help_FC!U579/Help_FC!$Q579</f>
        <v>0</v>
      </c>
      <c r="L579" s="1478">
        <f>$AV579*24*Help_FC!V579/Help_FC!$Q579</f>
        <v>0</v>
      </c>
      <c r="M579" s="1478">
        <f>$AV579*24*Help_FC!W579/Help_FC!$Q579</f>
        <v>0</v>
      </c>
      <c r="N579" s="2">
        <f>100*Help_FC!H579</f>
        <v>0</v>
      </c>
      <c r="O579" s="2">
        <f t="shared" si="25"/>
        <v>0</v>
      </c>
      <c r="P579" s="2">
        <f t="shared" si="25"/>
        <v>0</v>
      </c>
      <c r="Q579" s="2">
        <f t="shared" si="25"/>
        <v>0</v>
      </c>
      <c r="R579" s="2">
        <f t="shared" si="25"/>
        <v>0</v>
      </c>
      <c r="S579" s="2">
        <f t="shared" si="25"/>
        <v>0</v>
      </c>
      <c r="T579" s="2">
        <f t="shared" si="25"/>
        <v>0</v>
      </c>
      <c r="U579" s="1478">
        <f t="shared" si="29"/>
        <v>0</v>
      </c>
      <c r="V579" s="1478">
        <f t="shared" si="30"/>
        <v>0</v>
      </c>
      <c r="W579" s="1478">
        <f t="shared" si="27"/>
        <v>0</v>
      </c>
      <c r="X579" s="1478">
        <f t="shared" si="27"/>
        <v>0</v>
      </c>
      <c r="Y579" s="1478">
        <f t="shared" si="27"/>
        <v>0</v>
      </c>
      <c r="Z579" s="1478">
        <f t="shared" si="27"/>
        <v>0</v>
      </c>
      <c r="AA579" s="2">
        <f t="shared" si="26"/>
        <v>0</v>
      </c>
      <c r="AC579" s="878">
        <f t="shared" si="28"/>
        <v>0.97028388896387274</v>
      </c>
      <c r="AE579" s="2">
        <f>+Help_FC!$G579*Help_FC!Y579</f>
        <v>0</v>
      </c>
      <c r="AF579" s="2">
        <f>+Help_FC!$G579*Help_FC!Z579</f>
        <v>0</v>
      </c>
      <c r="AG579" s="2">
        <f>+Help_FC!$G579*Help_FC!AA579</f>
        <v>0</v>
      </c>
      <c r="AH579" s="2">
        <f>+Help_FC!$G579*Help_FC!AB579</f>
        <v>0</v>
      </c>
      <c r="AI579" s="2">
        <f>+Help_FC!$G579*Help_FC!AC579</f>
        <v>0</v>
      </c>
      <c r="AJ579" s="2">
        <f>+Help_FC!$G579*Help_FC!AD579</f>
        <v>0</v>
      </c>
      <c r="AK579" s="2">
        <f>+Help_FC!$G579*Help_FC!AE579</f>
        <v>0</v>
      </c>
      <c r="AL579" s="2">
        <f>+Help_FC!$G579*Help_FC!AF579</f>
        <v>0</v>
      </c>
      <c r="AM579" s="2">
        <f>+Help_FC!$G579*Help_FC!AG579</f>
        <v>0</v>
      </c>
      <c r="AN579" s="2">
        <f>+Help_FC!$G579*Help_FC!AH579</f>
        <v>0</v>
      </c>
      <c r="AO579" s="2">
        <f>+Help_FC!$G579*Help_FC!AI579</f>
        <v>0</v>
      </c>
      <c r="AP579" s="2">
        <f>+Help_FC!$G579*Help_FC!AJ579</f>
        <v>0</v>
      </c>
      <c r="AQ579" s="2">
        <f>+Help_FC!$G579*Help_FC!AK579</f>
        <v>0</v>
      </c>
      <c r="AR579" s="1478">
        <f>$AV579*24*Help_FC!AL579/Help_FC!$Q579</f>
        <v>0</v>
      </c>
      <c r="AS579" s="1478">
        <f>$AV579*24*Help_FC!AM579/Help_FC!$Q579</f>
        <v>0</v>
      </c>
      <c r="AT579" s="2">
        <f>+Help_FC!$G579*Help_FC!AN579</f>
        <v>0</v>
      </c>
      <c r="AV579" s="5">
        <v>0</v>
      </c>
    </row>
    <row r="580" spans="1:48" x14ac:dyDescent="0.2">
      <c r="A580" s="1">
        <v>45504</v>
      </c>
      <c r="B580" s="2">
        <f>+Help_FC!$G580*Help_FC!I580</f>
        <v>314.8523644752018</v>
      </c>
      <c r="C580" s="2">
        <f>+Help_FC!$G580*Help_FC!J580</f>
        <v>187.12860438292964</v>
      </c>
      <c r="D580" s="2">
        <f>+Help_FC!$G580*Help_FC!K580</f>
        <v>49.253171856978078</v>
      </c>
      <c r="E580" s="2">
        <f>+Help_FC!$G580*Help_FC!L580</f>
        <v>57.013264129181081</v>
      </c>
      <c r="F580" s="2">
        <f>+Help_FC!$G580*Help_FC!M580</f>
        <v>135.96406857519875</v>
      </c>
      <c r="G580" s="2">
        <f>+Help_FC!$G580*Help_FC!N580</f>
        <v>166.3542484073792</v>
      </c>
      <c r="H580" s="1478">
        <f>$AV580*24*Help_FC!R580/Help_FC!$Q580</f>
        <v>0</v>
      </c>
      <c r="I580" s="1478">
        <f>$AV580*24*Help_FC!S580/Help_FC!$Q580</f>
        <v>0</v>
      </c>
      <c r="J580" s="1478">
        <f>$AV580*24*Help_FC!T580/Help_FC!$Q580</f>
        <v>0</v>
      </c>
      <c r="K580" s="1478">
        <f>$AV580*24*Help_FC!U580/Help_FC!$Q580</f>
        <v>0</v>
      </c>
      <c r="L580" s="1478">
        <f>$AV580*24*Help_FC!V580/Help_FC!$Q580</f>
        <v>0</v>
      </c>
      <c r="M580" s="1478">
        <f>$AV580*24*Help_FC!W580/Help_FC!$Q580</f>
        <v>0</v>
      </c>
      <c r="N580" s="2">
        <f>100*Help_FC!H580</f>
        <v>48.333333333333336</v>
      </c>
      <c r="O580" s="2">
        <f t="shared" si="25"/>
        <v>305.4961766524695</v>
      </c>
      <c r="P580" s="2">
        <f t="shared" si="25"/>
        <v>181.56786999705096</v>
      </c>
      <c r="Q580" s="2">
        <f t="shared" si="25"/>
        <v>47.789559133194658</v>
      </c>
      <c r="R580" s="2">
        <f t="shared" si="25"/>
        <v>55.319051641786288</v>
      </c>
      <c r="S580" s="2">
        <f t="shared" si="25"/>
        <v>131.92374521649452</v>
      </c>
      <c r="T580" s="2">
        <f t="shared" si="25"/>
        <v>161.41084709037403</v>
      </c>
      <c r="U580" s="1478">
        <f t="shared" si="29"/>
        <v>0</v>
      </c>
      <c r="V580" s="1478">
        <f t="shared" si="30"/>
        <v>0</v>
      </c>
      <c r="W580" s="1478">
        <f t="shared" si="27"/>
        <v>0</v>
      </c>
      <c r="X580" s="1478">
        <f t="shared" si="27"/>
        <v>0</v>
      </c>
      <c r="Y580" s="1478">
        <f t="shared" si="27"/>
        <v>0</v>
      </c>
      <c r="Z580" s="1478">
        <f t="shared" si="27"/>
        <v>0</v>
      </c>
      <c r="AA580" s="2">
        <f t="shared" si="26"/>
        <v>48.333333333333336</v>
      </c>
      <c r="AC580" s="878">
        <f t="shared" si="28"/>
        <v>0.97028388896387274</v>
      </c>
      <c r="AE580" s="2">
        <f>+Help_FC!$G580*Help_FC!Y580</f>
        <v>131.2860438292964</v>
      </c>
      <c r="AF580" s="2">
        <f>+Help_FC!$G580*Help_FC!Z580</f>
        <v>55.842560553633213</v>
      </c>
      <c r="AG580" s="2">
        <f>+Help_FC!$G580*Help_FC!AA580</f>
        <v>0</v>
      </c>
      <c r="AH580" s="2">
        <f>+Help_FC!$G580*Help_FC!AB580</f>
        <v>106.26643598615915</v>
      </c>
      <c r="AI580" s="2">
        <f>+Help_FC!$G580*Help_FC!AC580</f>
        <v>21.457324106113031</v>
      </c>
      <c r="AJ580" s="2">
        <f>+Help_FC!$G580*Help_FC!AD580</f>
        <v>22.063473723875433</v>
      </c>
      <c r="AK580" s="2">
        <f>+Help_FC!$G580*Help_FC!AE580</f>
        <v>0</v>
      </c>
      <c r="AL580" s="2">
        <f>+Help_FC!$G580*Help_FC!AF580</f>
        <v>4.9336793540945783</v>
      </c>
      <c r="AM580" s="2">
        <f>+Help_FC!$G580*Help_FC!AG580</f>
        <v>1.1707035755478661</v>
      </c>
      <c r="AN580" s="2">
        <f>+Help_FC!$G580*Help_FC!AH580</f>
        <v>14.464878892733564</v>
      </c>
      <c r="AO580" s="2">
        <f>+Help_FC!$G580*Help_FC!AI580</f>
        <v>59.788166089965387</v>
      </c>
      <c r="AP580" s="2">
        <f>+Help_FC!$G580*Help_FC!AJ580</f>
        <v>6.1793211455654111</v>
      </c>
      <c r="AQ580" s="2">
        <f>+Help_FC!$G580*Help_FC!AK580</f>
        <v>109.68574509167408</v>
      </c>
      <c r="AR580" s="1478">
        <f>$AV580*24*Help_FC!AL580/Help_FC!$Q580</f>
        <v>0</v>
      </c>
      <c r="AS580" s="1478">
        <f>$AV580*24*Help_FC!AM580/Help_FC!$Q580</f>
        <v>0</v>
      </c>
      <c r="AT580" s="2">
        <f>+Help_FC!$G580*Help_FC!AN580</f>
        <v>0</v>
      </c>
      <c r="AV580" s="5">
        <v>0</v>
      </c>
    </row>
    <row r="581" spans="1:48" x14ac:dyDescent="0.2">
      <c r="A581" s="1">
        <v>45505</v>
      </c>
      <c r="B581" s="2">
        <f>+Help_FC!$G581*Help_FC!I581</f>
        <v>617.24590163934431</v>
      </c>
      <c r="C581" s="2">
        <f>+Help_FC!$G581*Help_FC!J581</f>
        <v>366.85245901639348</v>
      </c>
      <c r="D581" s="2">
        <f>+Help_FC!$G581*Help_FC!K581</f>
        <v>110.26229508196722</v>
      </c>
      <c r="E581" s="2">
        <f>+Help_FC!$G581*Help_FC!L581</f>
        <v>98.06557377049181</v>
      </c>
      <c r="F581" s="2">
        <f>+Help_FC!$G581*Help_FC!M581</f>
        <v>273.39248596580694</v>
      </c>
      <c r="G581" s="2">
        <f>+Help_FC!$G581*Help_FC!N581</f>
        <v>328.03855799246247</v>
      </c>
      <c r="H581" s="1478">
        <f>$AV581*24*Help_FC!R581/Help_FC!$Q581</f>
        <v>0</v>
      </c>
      <c r="I581" s="1478">
        <f>$AV581*24*Help_FC!S581/Help_FC!$Q581</f>
        <v>0</v>
      </c>
      <c r="J581" s="1478">
        <f>$AV581*24*Help_FC!T581/Help_FC!$Q581</f>
        <v>0</v>
      </c>
      <c r="K581" s="1478">
        <f>$AV581*24*Help_FC!U581/Help_FC!$Q581</f>
        <v>0</v>
      </c>
      <c r="L581" s="1478">
        <f>$AV581*24*Help_FC!V581/Help_FC!$Q581</f>
        <v>0</v>
      </c>
      <c r="M581" s="1478">
        <f>$AV581*24*Help_FC!W581/Help_FC!$Q581</f>
        <v>0</v>
      </c>
      <c r="N581" s="2">
        <f>100*Help_FC!H581</f>
        <v>100</v>
      </c>
      <c r="O581" s="2">
        <f t="shared" si="25"/>
        <v>598.90375388963503</v>
      </c>
      <c r="P581" s="2">
        <f t="shared" si="25"/>
        <v>355.951030610386</v>
      </c>
      <c r="Q581" s="2">
        <f t="shared" si="25"/>
        <v>106.98572847821326</v>
      </c>
      <c r="R581" s="2">
        <f t="shared" si="25"/>
        <v>95.151446291506346</v>
      </c>
      <c r="S581" s="2">
        <f t="shared" si="25"/>
        <v>265.26832449640415</v>
      </c>
      <c r="T581" s="2">
        <f t="shared" si="25"/>
        <v>318.2905277790274</v>
      </c>
      <c r="U581" s="1478">
        <f t="shared" si="29"/>
        <v>0</v>
      </c>
      <c r="V581" s="1478">
        <f t="shared" si="30"/>
        <v>0</v>
      </c>
      <c r="W581" s="1478">
        <f t="shared" si="27"/>
        <v>0</v>
      </c>
      <c r="X581" s="1478">
        <f t="shared" si="27"/>
        <v>0</v>
      </c>
      <c r="Y581" s="1478">
        <f t="shared" si="27"/>
        <v>0</v>
      </c>
      <c r="Z581" s="1478">
        <f t="shared" si="27"/>
        <v>0</v>
      </c>
      <c r="AA581" s="2">
        <f t="shared" si="26"/>
        <v>100</v>
      </c>
      <c r="AC581" s="878">
        <f t="shared" si="28"/>
        <v>0.97028388896387274</v>
      </c>
      <c r="AE581" s="2">
        <f>+Help_FC!$G581*Help_FC!Y581</f>
        <v>249.7704918032787</v>
      </c>
      <c r="AF581" s="2">
        <f>+Help_FC!$G581*Help_FC!Z581</f>
        <v>117.08196721311477</v>
      </c>
      <c r="AG581" s="2">
        <f>+Help_FC!$G581*Help_FC!AA581</f>
        <v>0</v>
      </c>
      <c r="AH581" s="2">
        <f>+Help_FC!$G581*Help_FC!AB581</f>
        <v>208.32786885245903</v>
      </c>
      <c r="AI581" s="2">
        <f>+Help_FC!$G581*Help_FC!AC581</f>
        <v>42.065573770491802</v>
      </c>
      <c r="AJ581" s="2">
        <f>+Help_FC!$G581*Help_FC!AD581</f>
        <v>38.903867763934429</v>
      </c>
      <c r="AK581" s="2">
        <f>+Help_FC!$G581*Help_FC!AE581</f>
        <v>5.2459016393442628</v>
      </c>
      <c r="AL581" s="2">
        <f>+Help_FC!$G581*Help_FC!AF581</f>
        <v>8.1967213114754109</v>
      </c>
      <c r="AM581" s="2">
        <f>+Help_FC!$G581*Help_FC!AG581</f>
        <v>0</v>
      </c>
      <c r="AN581" s="2">
        <f>+Help_FC!$G581*Help_FC!AH581</f>
        <v>28.357377049180332</v>
      </c>
      <c r="AO581" s="2">
        <f>+Help_FC!$G581*Help_FC!AI581</f>
        <v>117.21049180327869</v>
      </c>
      <c r="AP581" s="2">
        <f>+Help_FC!$G581*Help_FC!AJ581</f>
        <v>12.568970421964151</v>
      </c>
      <c r="AQ581" s="2">
        <f>+Help_FC!$G581*Help_FC!AK581</f>
        <v>212.65319423043121</v>
      </c>
      <c r="AR581" s="1478">
        <f>$AV581*24*Help_FC!AL581/Help_FC!$Q581</f>
        <v>0</v>
      </c>
      <c r="AS581" s="1478">
        <f>$AV581*24*Help_FC!AM581/Help_FC!$Q581</f>
        <v>0</v>
      </c>
      <c r="AT581" s="2">
        <f>+Help_FC!$G581*Help_FC!AN581</f>
        <v>0</v>
      </c>
      <c r="AV581" s="5">
        <v>0</v>
      </c>
    </row>
    <row r="582" spans="1:48" x14ac:dyDescent="0.2">
      <c r="A582" s="1">
        <v>45506</v>
      </c>
      <c r="B582" s="2">
        <f>+Help_FC!$G582*Help_FC!I582</f>
        <v>617.24590163934431</v>
      </c>
      <c r="C582" s="2">
        <f>+Help_FC!$G582*Help_FC!J582</f>
        <v>366.85245901639348</v>
      </c>
      <c r="D582" s="2">
        <f>+Help_FC!$G582*Help_FC!K582</f>
        <v>110.26229508196722</v>
      </c>
      <c r="E582" s="2">
        <f>+Help_FC!$G582*Help_FC!L582</f>
        <v>98.06557377049181</v>
      </c>
      <c r="F582" s="2">
        <f>+Help_FC!$G582*Help_FC!M582</f>
        <v>273.39248596580694</v>
      </c>
      <c r="G582" s="2">
        <f>+Help_FC!$G582*Help_FC!N582</f>
        <v>328.03855799246247</v>
      </c>
      <c r="H582" s="1478">
        <f>$AV582*24*Help_FC!R582/Help_FC!$Q582</f>
        <v>0</v>
      </c>
      <c r="I582" s="1478">
        <f>$AV582*24*Help_FC!S582/Help_FC!$Q582</f>
        <v>0</v>
      </c>
      <c r="J582" s="1478">
        <f>$AV582*24*Help_FC!T582/Help_FC!$Q582</f>
        <v>0</v>
      </c>
      <c r="K582" s="1478">
        <f>$AV582*24*Help_FC!U582/Help_FC!$Q582</f>
        <v>0</v>
      </c>
      <c r="L582" s="1478">
        <f>$AV582*24*Help_FC!V582/Help_FC!$Q582</f>
        <v>0</v>
      </c>
      <c r="M582" s="1478">
        <f>$AV582*24*Help_FC!W582/Help_FC!$Q582</f>
        <v>0</v>
      </c>
      <c r="N582" s="2">
        <f>100*Help_FC!H582</f>
        <v>100</v>
      </c>
      <c r="O582" s="2">
        <f t="shared" si="25"/>
        <v>598.90375388963503</v>
      </c>
      <c r="P582" s="2">
        <f t="shared" si="25"/>
        <v>355.951030610386</v>
      </c>
      <c r="Q582" s="2">
        <f t="shared" si="25"/>
        <v>106.98572847821326</v>
      </c>
      <c r="R582" s="2">
        <f t="shared" si="25"/>
        <v>95.151446291506346</v>
      </c>
      <c r="S582" s="2">
        <f t="shared" si="25"/>
        <v>265.26832449640415</v>
      </c>
      <c r="T582" s="2">
        <f t="shared" si="25"/>
        <v>318.2905277790274</v>
      </c>
      <c r="U582" s="1478">
        <f t="shared" si="29"/>
        <v>0</v>
      </c>
      <c r="V582" s="1478">
        <f t="shared" si="30"/>
        <v>0</v>
      </c>
      <c r="W582" s="1478">
        <f t="shared" si="27"/>
        <v>0</v>
      </c>
      <c r="X582" s="1478">
        <f t="shared" si="27"/>
        <v>0</v>
      </c>
      <c r="Y582" s="1478">
        <f t="shared" si="27"/>
        <v>0</v>
      </c>
      <c r="Z582" s="1478">
        <f t="shared" si="27"/>
        <v>0</v>
      </c>
      <c r="AA582" s="2">
        <f t="shared" si="26"/>
        <v>100</v>
      </c>
      <c r="AC582" s="878">
        <f t="shared" si="28"/>
        <v>0.97028388896387274</v>
      </c>
      <c r="AE582" s="2">
        <f>+Help_FC!$G582*Help_FC!Y582</f>
        <v>249.7704918032787</v>
      </c>
      <c r="AF582" s="2">
        <f>+Help_FC!$G582*Help_FC!Z582</f>
        <v>117.08196721311477</v>
      </c>
      <c r="AG582" s="2">
        <f>+Help_FC!$G582*Help_FC!AA582</f>
        <v>0</v>
      </c>
      <c r="AH582" s="2">
        <f>+Help_FC!$G582*Help_FC!AB582</f>
        <v>208.32786885245903</v>
      </c>
      <c r="AI582" s="2">
        <f>+Help_FC!$G582*Help_FC!AC582</f>
        <v>42.065573770491802</v>
      </c>
      <c r="AJ582" s="2">
        <f>+Help_FC!$G582*Help_FC!AD582</f>
        <v>38.903867763934429</v>
      </c>
      <c r="AK582" s="2">
        <f>+Help_FC!$G582*Help_FC!AE582</f>
        <v>5.2459016393442628</v>
      </c>
      <c r="AL582" s="2">
        <f>+Help_FC!$G582*Help_FC!AF582</f>
        <v>8.1967213114754109</v>
      </c>
      <c r="AM582" s="2">
        <f>+Help_FC!$G582*Help_FC!AG582</f>
        <v>0</v>
      </c>
      <c r="AN582" s="2">
        <f>+Help_FC!$G582*Help_FC!AH582</f>
        <v>28.357377049180332</v>
      </c>
      <c r="AO582" s="2">
        <f>+Help_FC!$G582*Help_FC!AI582</f>
        <v>117.21049180327869</v>
      </c>
      <c r="AP582" s="2">
        <f>+Help_FC!$G582*Help_FC!AJ582</f>
        <v>12.568970421964151</v>
      </c>
      <c r="AQ582" s="2">
        <f>+Help_FC!$G582*Help_FC!AK582</f>
        <v>212.65319423043121</v>
      </c>
      <c r="AR582" s="1478">
        <f>$AV582*24*Help_FC!AL582/Help_FC!$Q582</f>
        <v>0</v>
      </c>
      <c r="AS582" s="1478">
        <f>$AV582*24*Help_FC!AM582/Help_FC!$Q582</f>
        <v>0</v>
      </c>
      <c r="AT582" s="2">
        <f>+Help_FC!$G582*Help_FC!AN582</f>
        <v>0</v>
      </c>
      <c r="AV582" s="5">
        <v>0</v>
      </c>
    </row>
    <row r="583" spans="1:48" x14ac:dyDescent="0.2">
      <c r="A583" s="1">
        <v>45507</v>
      </c>
      <c r="B583" s="2">
        <f>+Help_FC!$G583*Help_FC!I583</f>
        <v>617.24590163934431</v>
      </c>
      <c r="C583" s="2">
        <f>+Help_FC!$G583*Help_FC!J583</f>
        <v>366.85245901639348</v>
      </c>
      <c r="D583" s="2">
        <f>+Help_FC!$G583*Help_FC!K583</f>
        <v>110.26229508196722</v>
      </c>
      <c r="E583" s="2">
        <f>+Help_FC!$G583*Help_FC!L583</f>
        <v>98.06557377049181</v>
      </c>
      <c r="F583" s="2">
        <f>+Help_FC!$G583*Help_FC!M583</f>
        <v>273.39248596580694</v>
      </c>
      <c r="G583" s="2">
        <f>+Help_FC!$G583*Help_FC!N583</f>
        <v>328.03855799246247</v>
      </c>
      <c r="H583" s="1478">
        <f>$AV583*24*Help_FC!R583/Help_FC!$Q583</f>
        <v>0</v>
      </c>
      <c r="I583" s="1478">
        <f>$AV583*24*Help_FC!S583/Help_FC!$Q583</f>
        <v>0</v>
      </c>
      <c r="J583" s="1478">
        <f>$AV583*24*Help_FC!T583/Help_FC!$Q583</f>
        <v>0</v>
      </c>
      <c r="K583" s="1478">
        <f>$AV583*24*Help_FC!U583/Help_FC!$Q583</f>
        <v>0</v>
      </c>
      <c r="L583" s="1478">
        <f>$AV583*24*Help_FC!V583/Help_FC!$Q583</f>
        <v>0</v>
      </c>
      <c r="M583" s="1478">
        <f>$AV583*24*Help_FC!W583/Help_FC!$Q583</f>
        <v>0</v>
      </c>
      <c r="N583" s="2">
        <f>100*Help_FC!H583</f>
        <v>100</v>
      </c>
      <c r="O583" s="2">
        <f t="shared" si="25"/>
        <v>598.90375388963503</v>
      </c>
      <c r="P583" s="2">
        <f t="shared" si="25"/>
        <v>355.951030610386</v>
      </c>
      <c r="Q583" s="2">
        <f t="shared" si="25"/>
        <v>106.98572847821326</v>
      </c>
      <c r="R583" s="2">
        <f t="shared" ref="R583:W637" si="31">+E583*$AC583</f>
        <v>95.151446291506346</v>
      </c>
      <c r="S583" s="2">
        <f t="shared" si="31"/>
        <v>265.26832449640415</v>
      </c>
      <c r="T583" s="2">
        <f t="shared" si="31"/>
        <v>318.2905277790274</v>
      </c>
      <c r="U583" s="1478">
        <f t="shared" si="29"/>
        <v>0</v>
      </c>
      <c r="V583" s="1478">
        <f t="shared" si="30"/>
        <v>0</v>
      </c>
      <c r="W583" s="1478">
        <f t="shared" si="27"/>
        <v>0</v>
      </c>
      <c r="X583" s="1478">
        <f t="shared" si="27"/>
        <v>0</v>
      </c>
      <c r="Y583" s="1478">
        <f t="shared" si="27"/>
        <v>0</v>
      </c>
      <c r="Z583" s="1478">
        <f t="shared" si="27"/>
        <v>0</v>
      </c>
      <c r="AA583" s="2">
        <f t="shared" si="26"/>
        <v>100</v>
      </c>
      <c r="AC583" s="878">
        <f t="shared" si="28"/>
        <v>0.97028388896387274</v>
      </c>
      <c r="AE583" s="2">
        <f>+Help_FC!$G583*Help_FC!Y583</f>
        <v>249.7704918032787</v>
      </c>
      <c r="AF583" s="2">
        <f>+Help_FC!$G583*Help_FC!Z583</f>
        <v>117.08196721311477</v>
      </c>
      <c r="AG583" s="2">
        <f>+Help_FC!$G583*Help_FC!AA583</f>
        <v>0</v>
      </c>
      <c r="AH583" s="2">
        <f>+Help_FC!$G583*Help_FC!AB583</f>
        <v>208.32786885245903</v>
      </c>
      <c r="AI583" s="2">
        <f>+Help_FC!$G583*Help_FC!AC583</f>
        <v>42.065573770491802</v>
      </c>
      <c r="AJ583" s="2">
        <f>+Help_FC!$G583*Help_FC!AD583</f>
        <v>38.903867763934429</v>
      </c>
      <c r="AK583" s="2">
        <f>+Help_FC!$G583*Help_FC!AE583</f>
        <v>5.2459016393442628</v>
      </c>
      <c r="AL583" s="2">
        <f>+Help_FC!$G583*Help_FC!AF583</f>
        <v>8.1967213114754109</v>
      </c>
      <c r="AM583" s="2">
        <f>+Help_FC!$G583*Help_FC!AG583</f>
        <v>0</v>
      </c>
      <c r="AN583" s="2">
        <f>+Help_FC!$G583*Help_FC!AH583</f>
        <v>28.357377049180332</v>
      </c>
      <c r="AO583" s="2">
        <f>+Help_FC!$G583*Help_FC!AI583</f>
        <v>117.21049180327869</v>
      </c>
      <c r="AP583" s="2">
        <f>+Help_FC!$G583*Help_FC!AJ583</f>
        <v>12.568970421964151</v>
      </c>
      <c r="AQ583" s="2">
        <f>+Help_FC!$G583*Help_FC!AK583</f>
        <v>212.65319423043121</v>
      </c>
      <c r="AR583" s="1478">
        <f>$AV583*24*Help_FC!AL583/Help_FC!$Q583</f>
        <v>0</v>
      </c>
      <c r="AS583" s="1478">
        <f>$AV583*24*Help_FC!AM583/Help_FC!$Q583</f>
        <v>0</v>
      </c>
      <c r="AT583" s="2">
        <f>+Help_FC!$G583*Help_FC!AN583</f>
        <v>0</v>
      </c>
      <c r="AV583" s="5">
        <v>0</v>
      </c>
    </row>
    <row r="584" spans="1:48" x14ac:dyDescent="0.2">
      <c r="A584" s="1">
        <v>45508</v>
      </c>
      <c r="B584" s="2">
        <f>+Help_FC!$G584*Help_FC!I584</f>
        <v>617.24590163934431</v>
      </c>
      <c r="C584" s="2">
        <f>+Help_FC!$G584*Help_FC!J584</f>
        <v>366.85245901639348</v>
      </c>
      <c r="D584" s="2">
        <f>+Help_FC!$G584*Help_FC!K584</f>
        <v>110.26229508196722</v>
      </c>
      <c r="E584" s="2">
        <f>+Help_FC!$G584*Help_FC!L584</f>
        <v>98.06557377049181</v>
      </c>
      <c r="F584" s="2">
        <f>+Help_FC!$G584*Help_FC!M584</f>
        <v>273.39248596580694</v>
      </c>
      <c r="G584" s="2">
        <f>+Help_FC!$G584*Help_FC!N584</f>
        <v>328.03855799246247</v>
      </c>
      <c r="H584" s="1478">
        <f>$AV584*24*Help_FC!R584/Help_FC!$Q584</f>
        <v>0</v>
      </c>
      <c r="I584" s="1478">
        <f>$AV584*24*Help_FC!S584/Help_FC!$Q584</f>
        <v>0</v>
      </c>
      <c r="J584" s="1478">
        <f>$AV584*24*Help_FC!T584/Help_FC!$Q584</f>
        <v>0</v>
      </c>
      <c r="K584" s="1478">
        <f>$AV584*24*Help_FC!U584/Help_FC!$Q584</f>
        <v>0</v>
      </c>
      <c r="L584" s="1478">
        <f>$AV584*24*Help_FC!V584/Help_FC!$Q584</f>
        <v>0</v>
      </c>
      <c r="M584" s="1478">
        <f>$AV584*24*Help_FC!W584/Help_FC!$Q584</f>
        <v>0</v>
      </c>
      <c r="N584" s="2">
        <f>100*Help_FC!H584</f>
        <v>100</v>
      </c>
      <c r="O584" s="2">
        <f t="shared" ref="O584:T647" si="32">+B584*$AC584</f>
        <v>598.90375388963503</v>
      </c>
      <c r="P584" s="2">
        <f t="shared" si="32"/>
        <v>355.951030610386</v>
      </c>
      <c r="Q584" s="2">
        <f t="shared" si="32"/>
        <v>106.98572847821326</v>
      </c>
      <c r="R584" s="2">
        <f t="shared" si="31"/>
        <v>95.151446291506346</v>
      </c>
      <c r="S584" s="2">
        <f t="shared" si="31"/>
        <v>265.26832449640415</v>
      </c>
      <c r="T584" s="2">
        <f t="shared" si="31"/>
        <v>318.2905277790274</v>
      </c>
      <c r="U584" s="1478">
        <f t="shared" si="29"/>
        <v>0</v>
      </c>
      <c r="V584" s="1478">
        <f t="shared" si="30"/>
        <v>0</v>
      </c>
      <c r="W584" s="1478">
        <f t="shared" si="27"/>
        <v>0</v>
      </c>
      <c r="X584" s="1478">
        <f t="shared" si="27"/>
        <v>0</v>
      </c>
      <c r="Y584" s="1478">
        <f t="shared" si="27"/>
        <v>0</v>
      </c>
      <c r="Z584" s="1478">
        <f t="shared" si="27"/>
        <v>0</v>
      </c>
      <c r="AA584" s="2">
        <f t="shared" si="26"/>
        <v>100</v>
      </c>
      <c r="AC584" s="878">
        <f t="shared" si="28"/>
        <v>0.97028388896387274</v>
      </c>
      <c r="AE584" s="2">
        <f>+Help_FC!$G584*Help_FC!Y584</f>
        <v>249.7704918032787</v>
      </c>
      <c r="AF584" s="2">
        <f>+Help_FC!$G584*Help_FC!Z584</f>
        <v>117.08196721311477</v>
      </c>
      <c r="AG584" s="2">
        <f>+Help_FC!$G584*Help_FC!AA584</f>
        <v>0</v>
      </c>
      <c r="AH584" s="2">
        <f>+Help_FC!$G584*Help_FC!AB584</f>
        <v>208.32786885245903</v>
      </c>
      <c r="AI584" s="2">
        <f>+Help_FC!$G584*Help_FC!AC584</f>
        <v>42.065573770491802</v>
      </c>
      <c r="AJ584" s="2">
        <f>+Help_FC!$G584*Help_FC!AD584</f>
        <v>38.903867763934429</v>
      </c>
      <c r="AK584" s="2">
        <f>+Help_FC!$G584*Help_FC!AE584</f>
        <v>5.2459016393442628</v>
      </c>
      <c r="AL584" s="2">
        <f>+Help_FC!$G584*Help_FC!AF584</f>
        <v>8.1967213114754109</v>
      </c>
      <c r="AM584" s="2">
        <f>+Help_FC!$G584*Help_FC!AG584</f>
        <v>0</v>
      </c>
      <c r="AN584" s="2">
        <f>+Help_FC!$G584*Help_FC!AH584</f>
        <v>28.357377049180332</v>
      </c>
      <c r="AO584" s="2">
        <f>+Help_FC!$G584*Help_FC!AI584</f>
        <v>117.21049180327869</v>
      </c>
      <c r="AP584" s="2">
        <f>+Help_FC!$G584*Help_FC!AJ584</f>
        <v>12.568970421964151</v>
      </c>
      <c r="AQ584" s="2">
        <f>+Help_FC!$G584*Help_FC!AK584</f>
        <v>212.65319423043121</v>
      </c>
      <c r="AR584" s="1478">
        <f>$AV584*24*Help_FC!AL584/Help_FC!$Q584</f>
        <v>0</v>
      </c>
      <c r="AS584" s="1478">
        <f>$AV584*24*Help_FC!AM584/Help_FC!$Q584</f>
        <v>0</v>
      </c>
      <c r="AT584" s="2">
        <f>+Help_FC!$G584*Help_FC!AN584</f>
        <v>0</v>
      </c>
      <c r="AV584" s="5">
        <v>0</v>
      </c>
    </row>
    <row r="585" spans="1:48" x14ac:dyDescent="0.2">
      <c r="A585" s="1">
        <v>45509</v>
      </c>
      <c r="B585" s="2">
        <f>+Help_FC!$G585*Help_FC!I585</f>
        <v>617.24590163934431</v>
      </c>
      <c r="C585" s="2">
        <f>+Help_FC!$G585*Help_FC!J585</f>
        <v>366.85245901639348</v>
      </c>
      <c r="D585" s="2">
        <f>+Help_FC!$G585*Help_FC!K585</f>
        <v>110.26229508196722</v>
      </c>
      <c r="E585" s="2">
        <f>+Help_FC!$G585*Help_FC!L585</f>
        <v>98.06557377049181</v>
      </c>
      <c r="F585" s="2">
        <f>+Help_FC!$G585*Help_FC!M585</f>
        <v>273.39248596580694</v>
      </c>
      <c r="G585" s="2">
        <f>+Help_FC!$G585*Help_FC!N585</f>
        <v>328.03855799246247</v>
      </c>
      <c r="H585" s="1478">
        <f>$AV585*24*Help_FC!R585/Help_FC!$Q585</f>
        <v>0</v>
      </c>
      <c r="I585" s="1478">
        <f>$AV585*24*Help_FC!S585/Help_FC!$Q585</f>
        <v>0</v>
      </c>
      <c r="J585" s="1478">
        <f>$AV585*24*Help_FC!T585/Help_FC!$Q585</f>
        <v>0</v>
      </c>
      <c r="K585" s="1478">
        <f>$AV585*24*Help_FC!U585/Help_FC!$Q585</f>
        <v>0</v>
      </c>
      <c r="L585" s="1478">
        <f>$AV585*24*Help_FC!V585/Help_FC!$Q585</f>
        <v>0</v>
      </c>
      <c r="M585" s="1478">
        <f>$AV585*24*Help_FC!W585/Help_FC!$Q585</f>
        <v>0</v>
      </c>
      <c r="N585" s="2">
        <f>100*Help_FC!H585</f>
        <v>100</v>
      </c>
      <c r="O585" s="2">
        <f t="shared" si="32"/>
        <v>598.90375388963503</v>
      </c>
      <c r="P585" s="2">
        <f t="shared" si="32"/>
        <v>355.951030610386</v>
      </c>
      <c r="Q585" s="2">
        <f t="shared" si="32"/>
        <v>106.98572847821326</v>
      </c>
      <c r="R585" s="2">
        <f t="shared" si="31"/>
        <v>95.151446291506346</v>
      </c>
      <c r="S585" s="2">
        <f t="shared" si="31"/>
        <v>265.26832449640415</v>
      </c>
      <c r="T585" s="2">
        <f t="shared" si="31"/>
        <v>318.2905277790274</v>
      </c>
      <c r="U585" s="1478">
        <f t="shared" si="29"/>
        <v>0</v>
      </c>
      <c r="V585" s="1478">
        <f t="shared" si="30"/>
        <v>0</v>
      </c>
      <c r="W585" s="1478">
        <f t="shared" si="27"/>
        <v>0</v>
      </c>
      <c r="X585" s="1478">
        <f t="shared" si="27"/>
        <v>0</v>
      </c>
      <c r="Y585" s="1478">
        <f t="shared" si="27"/>
        <v>0</v>
      </c>
      <c r="Z585" s="1478">
        <f t="shared" si="27"/>
        <v>0</v>
      </c>
      <c r="AA585" s="2">
        <f t="shared" si="26"/>
        <v>100</v>
      </c>
      <c r="AC585" s="878">
        <f t="shared" si="28"/>
        <v>0.97028388896387274</v>
      </c>
      <c r="AE585" s="2">
        <f>+Help_FC!$G585*Help_FC!Y585</f>
        <v>249.7704918032787</v>
      </c>
      <c r="AF585" s="2">
        <f>+Help_FC!$G585*Help_FC!Z585</f>
        <v>117.08196721311477</v>
      </c>
      <c r="AG585" s="2">
        <f>+Help_FC!$G585*Help_FC!AA585</f>
        <v>0</v>
      </c>
      <c r="AH585" s="2">
        <f>+Help_FC!$G585*Help_FC!AB585</f>
        <v>208.32786885245903</v>
      </c>
      <c r="AI585" s="2">
        <f>+Help_FC!$G585*Help_FC!AC585</f>
        <v>42.065573770491802</v>
      </c>
      <c r="AJ585" s="2">
        <f>+Help_FC!$G585*Help_FC!AD585</f>
        <v>38.903867763934429</v>
      </c>
      <c r="AK585" s="2">
        <f>+Help_FC!$G585*Help_FC!AE585</f>
        <v>5.2459016393442628</v>
      </c>
      <c r="AL585" s="2">
        <f>+Help_FC!$G585*Help_FC!AF585</f>
        <v>8.1967213114754109</v>
      </c>
      <c r="AM585" s="2">
        <f>+Help_FC!$G585*Help_FC!AG585</f>
        <v>0</v>
      </c>
      <c r="AN585" s="2">
        <f>+Help_FC!$G585*Help_FC!AH585</f>
        <v>28.357377049180332</v>
      </c>
      <c r="AO585" s="2">
        <f>+Help_FC!$G585*Help_FC!AI585</f>
        <v>117.21049180327869</v>
      </c>
      <c r="AP585" s="2">
        <f>+Help_FC!$G585*Help_FC!AJ585</f>
        <v>12.568970421964151</v>
      </c>
      <c r="AQ585" s="2">
        <f>+Help_FC!$G585*Help_FC!AK585</f>
        <v>212.65319423043121</v>
      </c>
      <c r="AR585" s="1478">
        <f>$AV585*24*Help_FC!AL585/Help_FC!$Q585</f>
        <v>0</v>
      </c>
      <c r="AS585" s="1478">
        <f>$AV585*24*Help_FC!AM585/Help_FC!$Q585</f>
        <v>0</v>
      </c>
      <c r="AT585" s="2">
        <f>+Help_FC!$G585*Help_FC!AN585</f>
        <v>0</v>
      </c>
      <c r="AV585" s="5">
        <v>0</v>
      </c>
    </row>
    <row r="586" spans="1:48" x14ac:dyDescent="0.2">
      <c r="A586" s="1">
        <v>45510</v>
      </c>
      <c r="B586" s="2">
        <f>+Help_FC!$G586*Help_FC!I586</f>
        <v>617.24590163934431</v>
      </c>
      <c r="C586" s="2">
        <f>+Help_FC!$G586*Help_FC!J586</f>
        <v>366.85245901639348</v>
      </c>
      <c r="D586" s="2">
        <f>+Help_FC!$G586*Help_FC!K586</f>
        <v>110.26229508196722</v>
      </c>
      <c r="E586" s="2">
        <f>+Help_FC!$G586*Help_FC!L586</f>
        <v>98.06557377049181</v>
      </c>
      <c r="F586" s="2">
        <f>+Help_FC!$G586*Help_FC!M586</f>
        <v>273.39248596580694</v>
      </c>
      <c r="G586" s="2">
        <f>+Help_FC!$G586*Help_FC!N586</f>
        <v>328.03855799246247</v>
      </c>
      <c r="H586" s="1478">
        <f>$AV586*24*Help_FC!R586/Help_FC!$Q586</f>
        <v>0</v>
      </c>
      <c r="I586" s="1478">
        <f>$AV586*24*Help_FC!S586/Help_FC!$Q586</f>
        <v>0</v>
      </c>
      <c r="J586" s="1478">
        <f>$AV586*24*Help_FC!T586/Help_FC!$Q586</f>
        <v>0</v>
      </c>
      <c r="K586" s="1478">
        <f>$AV586*24*Help_FC!U586/Help_FC!$Q586</f>
        <v>0</v>
      </c>
      <c r="L586" s="1478">
        <f>$AV586*24*Help_FC!V586/Help_FC!$Q586</f>
        <v>0</v>
      </c>
      <c r="M586" s="1478">
        <f>$AV586*24*Help_FC!W586/Help_FC!$Q586</f>
        <v>0</v>
      </c>
      <c r="N586" s="2">
        <f>100*Help_FC!H586</f>
        <v>100</v>
      </c>
      <c r="O586" s="2">
        <f t="shared" si="32"/>
        <v>598.90375388963503</v>
      </c>
      <c r="P586" s="2">
        <f t="shared" si="32"/>
        <v>355.951030610386</v>
      </c>
      <c r="Q586" s="2">
        <f t="shared" si="32"/>
        <v>106.98572847821326</v>
      </c>
      <c r="R586" s="2">
        <f t="shared" si="31"/>
        <v>95.151446291506346</v>
      </c>
      <c r="S586" s="2">
        <f t="shared" si="31"/>
        <v>265.26832449640415</v>
      </c>
      <c r="T586" s="2">
        <f t="shared" si="31"/>
        <v>318.2905277790274</v>
      </c>
      <c r="U586" s="1478">
        <f t="shared" si="29"/>
        <v>0</v>
      </c>
      <c r="V586" s="1478">
        <f t="shared" si="30"/>
        <v>0</v>
      </c>
      <c r="W586" s="1478">
        <f t="shared" si="27"/>
        <v>0</v>
      </c>
      <c r="X586" s="1478">
        <f t="shared" si="27"/>
        <v>0</v>
      </c>
      <c r="Y586" s="1478">
        <f t="shared" si="27"/>
        <v>0</v>
      </c>
      <c r="Z586" s="1478">
        <f t="shared" si="27"/>
        <v>0</v>
      </c>
      <c r="AA586" s="2">
        <f t="shared" si="26"/>
        <v>100</v>
      </c>
      <c r="AC586" s="878">
        <f t="shared" si="28"/>
        <v>0.97028388896387274</v>
      </c>
      <c r="AE586" s="2">
        <f>+Help_FC!$G586*Help_FC!Y586</f>
        <v>249.7704918032787</v>
      </c>
      <c r="AF586" s="2">
        <f>+Help_FC!$G586*Help_FC!Z586</f>
        <v>117.08196721311477</v>
      </c>
      <c r="AG586" s="2">
        <f>+Help_FC!$G586*Help_FC!AA586</f>
        <v>0</v>
      </c>
      <c r="AH586" s="2">
        <f>+Help_FC!$G586*Help_FC!AB586</f>
        <v>208.32786885245903</v>
      </c>
      <c r="AI586" s="2">
        <f>+Help_FC!$G586*Help_FC!AC586</f>
        <v>42.065573770491802</v>
      </c>
      <c r="AJ586" s="2">
        <f>+Help_FC!$G586*Help_FC!AD586</f>
        <v>38.903867763934429</v>
      </c>
      <c r="AK586" s="2">
        <f>+Help_FC!$G586*Help_FC!AE586</f>
        <v>5.2459016393442628</v>
      </c>
      <c r="AL586" s="2">
        <f>+Help_FC!$G586*Help_FC!AF586</f>
        <v>8.1967213114754109</v>
      </c>
      <c r="AM586" s="2">
        <f>+Help_FC!$G586*Help_FC!AG586</f>
        <v>0</v>
      </c>
      <c r="AN586" s="2">
        <f>+Help_FC!$G586*Help_FC!AH586</f>
        <v>28.357377049180332</v>
      </c>
      <c r="AO586" s="2">
        <f>+Help_FC!$G586*Help_FC!AI586</f>
        <v>117.21049180327869</v>
      </c>
      <c r="AP586" s="2">
        <f>+Help_FC!$G586*Help_FC!AJ586</f>
        <v>12.568970421964151</v>
      </c>
      <c r="AQ586" s="2">
        <f>+Help_FC!$G586*Help_FC!AK586</f>
        <v>212.65319423043121</v>
      </c>
      <c r="AR586" s="1478">
        <f>$AV586*24*Help_FC!AL586/Help_FC!$Q586</f>
        <v>0</v>
      </c>
      <c r="AS586" s="1478">
        <f>$AV586*24*Help_FC!AM586/Help_FC!$Q586</f>
        <v>0</v>
      </c>
      <c r="AT586" s="2">
        <f>+Help_FC!$G586*Help_FC!AN586</f>
        <v>0</v>
      </c>
      <c r="AV586" s="5">
        <v>0</v>
      </c>
    </row>
    <row r="587" spans="1:48" x14ac:dyDescent="0.2">
      <c r="A587" s="1">
        <v>45511</v>
      </c>
      <c r="B587" s="2">
        <f>+Help_FC!$G587*Help_FC!I587</f>
        <v>617.24590163934431</v>
      </c>
      <c r="C587" s="2">
        <f>+Help_FC!$G587*Help_FC!J587</f>
        <v>366.85245901639348</v>
      </c>
      <c r="D587" s="2">
        <f>+Help_FC!$G587*Help_FC!K587</f>
        <v>110.26229508196722</v>
      </c>
      <c r="E587" s="2">
        <f>+Help_FC!$G587*Help_FC!L587</f>
        <v>98.06557377049181</v>
      </c>
      <c r="F587" s="2">
        <f>+Help_FC!$G587*Help_FC!M587</f>
        <v>273.39248596580694</v>
      </c>
      <c r="G587" s="2">
        <f>+Help_FC!$G587*Help_FC!N587</f>
        <v>328.03855799246247</v>
      </c>
      <c r="H587" s="1478">
        <f>$AV587*24*Help_FC!R587/Help_FC!$Q587</f>
        <v>0</v>
      </c>
      <c r="I587" s="1478">
        <f>$AV587*24*Help_FC!S587/Help_FC!$Q587</f>
        <v>0</v>
      </c>
      <c r="J587" s="1478">
        <f>$AV587*24*Help_FC!T587/Help_FC!$Q587</f>
        <v>0</v>
      </c>
      <c r="K587" s="1478">
        <f>$AV587*24*Help_FC!U587/Help_FC!$Q587</f>
        <v>0</v>
      </c>
      <c r="L587" s="1478">
        <f>$AV587*24*Help_FC!V587/Help_FC!$Q587</f>
        <v>0</v>
      </c>
      <c r="M587" s="1478">
        <f>$AV587*24*Help_FC!W587/Help_FC!$Q587</f>
        <v>0</v>
      </c>
      <c r="N587" s="2">
        <f>100*Help_FC!H587</f>
        <v>100</v>
      </c>
      <c r="O587" s="2">
        <f t="shared" si="32"/>
        <v>598.90375388963503</v>
      </c>
      <c r="P587" s="2">
        <f t="shared" si="32"/>
        <v>355.951030610386</v>
      </c>
      <c r="Q587" s="2">
        <f t="shared" si="32"/>
        <v>106.98572847821326</v>
      </c>
      <c r="R587" s="2">
        <f t="shared" si="31"/>
        <v>95.151446291506346</v>
      </c>
      <c r="S587" s="2">
        <f t="shared" si="31"/>
        <v>265.26832449640415</v>
      </c>
      <c r="T587" s="2">
        <f t="shared" si="31"/>
        <v>318.2905277790274</v>
      </c>
      <c r="U587" s="1478">
        <f t="shared" si="29"/>
        <v>0</v>
      </c>
      <c r="V587" s="1478">
        <f t="shared" si="30"/>
        <v>0</v>
      </c>
      <c r="W587" s="1478">
        <f t="shared" si="27"/>
        <v>0</v>
      </c>
      <c r="X587" s="1478">
        <f t="shared" si="27"/>
        <v>0</v>
      </c>
      <c r="Y587" s="1478">
        <f t="shared" si="27"/>
        <v>0</v>
      </c>
      <c r="Z587" s="1478">
        <f t="shared" si="27"/>
        <v>0</v>
      </c>
      <c r="AA587" s="2">
        <f t="shared" si="26"/>
        <v>100</v>
      </c>
      <c r="AC587" s="878">
        <f t="shared" si="28"/>
        <v>0.97028388896387274</v>
      </c>
      <c r="AE587" s="2">
        <f>+Help_FC!$G587*Help_FC!Y587</f>
        <v>249.7704918032787</v>
      </c>
      <c r="AF587" s="2">
        <f>+Help_FC!$G587*Help_FC!Z587</f>
        <v>117.08196721311477</v>
      </c>
      <c r="AG587" s="2">
        <f>+Help_FC!$G587*Help_FC!AA587</f>
        <v>0</v>
      </c>
      <c r="AH587" s="2">
        <f>+Help_FC!$G587*Help_FC!AB587</f>
        <v>208.32786885245903</v>
      </c>
      <c r="AI587" s="2">
        <f>+Help_FC!$G587*Help_FC!AC587</f>
        <v>42.065573770491802</v>
      </c>
      <c r="AJ587" s="2">
        <f>+Help_FC!$G587*Help_FC!AD587</f>
        <v>38.903867763934429</v>
      </c>
      <c r="AK587" s="2">
        <f>+Help_FC!$G587*Help_FC!AE587</f>
        <v>5.2459016393442628</v>
      </c>
      <c r="AL587" s="2">
        <f>+Help_FC!$G587*Help_FC!AF587</f>
        <v>8.1967213114754109</v>
      </c>
      <c r="AM587" s="2">
        <f>+Help_FC!$G587*Help_FC!AG587</f>
        <v>0</v>
      </c>
      <c r="AN587" s="2">
        <f>+Help_FC!$G587*Help_FC!AH587</f>
        <v>28.357377049180332</v>
      </c>
      <c r="AO587" s="2">
        <f>+Help_FC!$G587*Help_FC!AI587</f>
        <v>117.21049180327869</v>
      </c>
      <c r="AP587" s="2">
        <f>+Help_FC!$G587*Help_FC!AJ587</f>
        <v>12.568970421964151</v>
      </c>
      <c r="AQ587" s="2">
        <f>+Help_FC!$G587*Help_FC!AK587</f>
        <v>212.65319423043121</v>
      </c>
      <c r="AR587" s="1478">
        <f>$AV587*24*Help_FC!AL587/Help_FC!$Q587</f>
        <v>0</v>
      </c>
      <c r="AS587" s="1478">
        <f>$AV587*24*Help_FC!AM587/Help_FC!$Q587</f>
        <v>0</v>
      </c>
      <c r="AT587" s="2">
        <f>+Help_FC!$G587*Help_FC!AN587</f>
        <v>0</v>
      </c>
      <c r="AV587" s="5">
        <v>0</v>
      </c>
    </row>
    <row r="588" spans="1:48" x14ac:dyDescent="0.2">
      <c r="A588" s="1">
        <v>45512</v>
      </c>
      <c r="B588" s="2">
        <f>+Help_FC!$G588*Help_FC!I588</f>
        <v>617.24590163934431</v>
      </c>
      <c r="C588" s="2">
        <f>+Help_FC!$G588*Help_FC!J588</f>
        <v>366.85245901639348</v>
      </c>
      <c r="D588" s="2">
        <f>+Help_FC!$G588*Help_FC!K588</f>
        <v>110.26229508196722</v>
      </c>
      <c r="E588" s="2">
        <f>+Help_FC!$G588*Help_FC!L588</f>
        <v>98.06557377049181</v>
      </c>
      <c r="F588" s="2">
        <f>+Help_FC!$G588*Help_FC!M588</f>
        <v>273.39248596580694</v>
      </c>
      <c r="G588" s="2">
        <f>+Help_FC!$G588*Help_FC!N588</f>
        <v>328.03855799246247</v>
      </c>
      <c r="H588" s="1478">
        <f>$AV588*24*Help_FC!R588/Help_FC!$Q588</f>
        <v>0</v>
      </c>
      <c r="I588" s="1478">
        <f>$AV588*24*Help_FC!S588/Help_FC!$Q588</f>
        <v>0</v>
      </c>
      <c r="J588" s="1478">
        <f>$AV588*24*Help_FC!T588/Help_FC!$Q588</f>
        <v>0</v>
      </c>
      <c r="K588" s="1478">
        <f>$AV588*24*Help_FC!U588/Help_FC!$Q588</f>
        <v>0</v>
      </c>
      <c r="L588" s="1478">
        <f>$AV588*24*Help_FC!V588/Help_FC!$Q588</f>
        <v>0</v>
      </c>
      <c r="M588" s="1478">
        <f>$AV588*24*Help_FC!W588/Help_FC!$Q588</f>
        <v>0</v>
      </c>
      <c r="N588" s="2">
        <f>100*Help_FC!H588</f>
        <v>100</v>
      </c>
      <c r="O588" s="2">
        <f t="shared" si="32"/>
        <v>598.90375388963503</v>
      </c>
      <c r="P588" s="2">
        <f t="shared" si="32"/>
        <v>355.951030610386</v>
      </c>
      <c r="Q588" s="2">
        <f t="shared" si="32"/>
        <v>106.98572847821326</v>
      </c>
      <c r="R588" s="2">
        <f t="shared" si="31"/>
        <v>95.151446291506346</v>
      </c>
      <c r="S588" s="2">
        <f t="shared" si="31"/>
        <v>265.26832449640415</v>
      </c>
      <c r="T588" s="2">
        <f t="shared" si="31"/>
        <v>318.2905277790274</v>
      </c>
      <c r="U588" s="1478">
        <f t="shared" si="29"/>
        <v>0</v>
      </c>
      <c r="V588" s="1478">
        <f t="shared" si="30"/>
        <v>0</v>
      </c>
      <c r="W588" s="1478">
        <f t="shared" si="27"/>
        <v>0</v>
      </c>
      <c r="X588" s="1478">
        <f t="shared" si="27"/>
        <v>0</v>
      </c>
      <c r="Y588" s="1478">
        <f t="shared" si="27"/>
        <v>0</v>
      </c>
      <c r="Z588" s="1478">
        <f t="shared" si="27"/>
        <v>0</v>
      </c>
      <c r="AA588" s="2">
        <f t="shared" si="26"/>
        <v>100</v>
      </c>
      <c r="AC588" s="878">
        <f t="shared" si="28"/>
        <v>0.97028388896387274</v>
      </c>
      <c r="AE588" s="2">
        <f>+Help_FC!$G588*Help_FC!Y588</f>
        <v>249.7704918032787</v>
      </c>
      <c r="AF588" s="2">
        <f>+Help_FC!$G588*Help_FC!Z588</f>
        <v>117.08196721311477</v>
      </c>
      <c r="AG588" s="2">
        <f>+Help_FC!$G588*Help_FC!AA588</f>
        <v>0</v>
      </c>
      <c r="AH588" s="2">
        <f>+Help_FC!$G588*Help_FC!AB588</f>
        <v>208.32786885245903</v>
      </c>
      <c r="AI588" s="2">
        <f>+Help_FC!$G588*Help_FC!AC588</f>
        <v>42.065573770491802</v>
      </c>
      <c r="AJ588" s="2">
        <f>+Help_FC!$G588*Help_FC!AD588</f>
        <v>38.903867763934429</v>
      </c>
      <c r="AK588" s="2">
        <f>+Help_FC!$G588*Help_FC!AE588</f>
        <v>5.2459016393442628</v>
      </c>
      <c r="AL588" s="2">
        <f>+Help_FC!$G588*Help_FC!AF588</f>
        <v>8.1967213114754109</v>
      </c>
      <c r="AM588" s="2">
        <f>+Help_FC!$G588*Help_FC!AG588</f>
        <v>0</v>
      </c>
      <c r="AN588" s="2">
        <f>+Help_FC!$G588*Help_FC!AH588</f>
        <v>28.357377049180332</v>
      </c>
      <c r="AO588" s="2">
        <f>+Help_FC!$G588*Help_FC!AI588</f>
        <v>117.21049180327869</v>
      </c>
      <c r="AP588" s="2">
        <f>+Help_FC!$G588*Help_FC!AJ588</f>
        <v>12.568970421964151</v>
      </c>
      <c r="AQ588" s="2">
        <f>+Help_FC!$G588*Help_FC!AK588</f>
        <v>212.65319423043121</v>
      </c>
      <c r="AR588" s="1478">
        <f>$AV588*24*Help_FC!AL588/Help_FC!$Q588</f>
        <v>0</v>
      </c>
      <c r="AS588" s="1478">
        <f>$AV588*24*Help_FC!AM588/Help_FC!$Q588</f>
        <v>0</v>
      </c>
      <c r="AT588" s="2">
        <f>+Help_FC!$G588*Help_FC!AN588</f>
        <v>0</v>
      </c>
      <c r="AV588" s="5">
        <v>0</v>
      </c>
    </row>
    <row r="589" spans="1:48" x14ac:dyDescent="0.2">
      <c r="A589" s="1">
        <v>45513</v>
      </c>
      <c r="B589" s="2">
        <f>+Help_FC!$G589*Help_FC!I589</f>
        <v>617.24590163934431</v>
      </c>
      <c r="C589" s="2">
        <f>+Help_FC!$G589*Help_FC!J589</f>
        <v>366.85245901639348</v>
      </c>
      <c r="D589" s="2">
        <f>+Help_FC!$G589*Help_FC!K589</f>
        <v>110.26229508196722</v>
      </c>
      <c r="E589" s="2">
        <f>+Help_FC!$G589*Help_FC!L589</f>
        <v>98.06557377049181</v>
      </c>
      <c r="F589" s="2">
        <f>+Help_FC!$G589*Help_FC!M589</f>
        <v>273.39248596580694</v>
      </c>
      <c r="G589" s="2">
        <f>+Help_FC!$G589*Help_FC!N589</f>
        <v>328.03855799246247</v>
      </c>
      <c r="H589" s="1478">
        <f>$AV589*24*Help_FC!R589/Help_FC!$Q589</f>
        <v>362.54220965030919</v>
      </c>
      <c r="I589" s="1478">
        <f>$AV589*24*Help_FC!S589/Help_FC!$Q589</f>
        <v>355.03642888783105</v>
      </c>
      <c r="J589" s="1478">
        <f>$AV589*24*Help_FC!T589/Help_FC!$Q589</f>
        <v>26.086956521739129</v>
      </c>
      <c r="K589" s="1478">
        <f>$AV589*24*Help_FC!U589/Help_FC!$Q589</f>
        <v>4.3478260869565215</v>
      </c>
      <c r="L589" s="1478">
        <f>$AV589*24*Help_FC!V589/Help_FC!$Q589</f>
        <v>0</v>
      </c>
      <c r="M589" s="1478">
        <f>$AV589*24*Help_FC!W589/Help_FC!$Q589</f>
        <v>782.60869565217388</v>
      </c>
      <c r="N589" s="2">
        <f>100*Help_FC!H589</f>
        <v>100</v>
      </c>
      <c r="O589" s="2">
        <f t="shared" si="32"/>
        <v>598.90375388963503</v>
      </c>
      <c r="P589" s="2">
        <f t="shared" si="32"/>
        <v>355.951030610386</v>
      </c>
      <c r="Q589" s="2">
        <f t="shared" si="32"/>
        <v>106.98572847821326</v>
      </c>
      <c r="R589" s="2">
        <f t="shared" si="31"/>
        <v>95.151446291506346</v>
      </c>
      <c r="S589" s="2">
        <f t="shared" si="31"/>
        <v>265.26832449640415</v>
      </c>
      <c r="T589" s="2">
        <f t="shared" si="31"/>
        <v>318.2905277790274</v>
      </c>
      <c r="U589" s="1478">
        <f t="shared" si="29"/>
        <v>351.76886509305768</v>
      </c>
      <c r="V589" s="1478">
        <f>+I589*$AC589</f>
        <v>344.48612694513014</v>
      </c>
      <c r="W589" s="1478">
        <f t="shared" si="27"/>
        <v>25.311753625144505</v>
      </c>
      <c r="X589" s="1478">
        <f t="shared" si="27"/>
        <v>4.2186256041907511</v>
      </c>
      <c r="Y589" s="1478">
        <f t="shared" si="27"/>
        <v>0</v>
      </c>
      <c r="Z589" s="1478">
        <f t="shared" si="27"/>
        <v>759.35260875433517</v>
      </c>
      <c r="AA589" s="2">
        <f t="shared" si="26"/>
        <v>100</v>
      </c>
      <c r="AC589" s="878">
        <f t="shared" si="28"/>
        <v>0.97028388896387274</v>
      </c>
      <c r="AE589" s="2">
        <f>+Help_FC!$G589*Help_FC!Y589</f>
        <v>249.7704918032787</v>
      </c>
      <c r="AF589" s="2">
        <f>+Help_FC!$G589*Help_FC!Z589</f>
        <v>117.08196721311477</v>
      </c>
      <c r="AG589" s="2">
        <f>+Help_FC!$G589*Help_FC!AA589</f>
        <v>0</v>
      </c>
      <c r="AH589" s="2">
        <f>+Help_FC!$G589*Help_FC!AB589</f>
        <v>208.32786885245903</v>
      </c>
      <c r="AI589" s="2">
        <f>+Help_FC!$G589*Help_FC!AC589</f>
        <v>42.065573770491802</v>
      </c>
      <c r="AJ589" s="2">
        <f>+Help_FC!$G589*Help_FC!AD589</f>
        <v>38.903867763934429</v>
      </c>
      <c r="AK589" s="2">
        <f>+Help_FC!$G589*Help_FC!AE589</f>
        <v>5.2459016393442628</v>
      </c>
      <c r="AL589" s="2">
        <f>+Help_FC!$G589*Help_FC!AF589</f>
        <v>8.1967213114754109</v>
      </c>
      <c r="AM589" s="2">
        <f>+Help_FC!$G589*Help_FC!AG589</f>
        <v>0</v>
      </c>
      <c r="AN589" s="2">
        <f>+Help_FC!$G589*Help_FC!AH589</f>
        <v>28.357377049180332</v>
      </c>
      <c r="AO589" s="2">
        <f>+Help_FC!$G589*Help_FC!AI589</f>
        <v>117.21049180327869</v>
      </c>
      <c r="AP589" s="2">
        <f>+Help_FC!$G589*Help_FC!AJ589</f>
        <v>12.568970421964151</v>
      </c>
      <c r="AQ589" s="2">
        <f>+Help_FC!$G589*Help_FC!AK589</f>
        <v>212.65319423043121</v>
      </c>
      <c r="AR589" s="1478">
        <f>$AV589*24*Help_FC!AL589/Help_FC!$Q589</f>
        <v>19.217391304347828</v>
      </c>
      <c r="AS589" s="1478">
        <f>$AV589*24*Help_FC!AM589/Help_FC!$Q589</f>
        <v>0</v>
      </c>
      <c r="AT589" s="2">
        <f>+Help_FC!$G589*Help_FC!AN589</f>
        <v>0</v>
      </c>
      <c r="AV589" s="5">
        <v>1</v>
      </c>
    </row>
    <row r="590" spans="1:48" x14ac:dyDescent="0.2">
      <c r="A590" s="1">
        <v>45514</v>
      </c>
      <c r="B590" s="2">
        <f>+Help_FC!$G590*Help_FC!I590</f>
        <v>617.24590163934431</v>
      </c>
      <c r="C590" s="2">
        <f>+Help_FC!$G590*Help_FC!J590</f>
        <v>366.85245901639348</v>
      </c>
      <c r="D590" s="2">
        <f>+Help_FC!$G590*Help_FC!K590</f>
        <v>110.26229508196722</v>
      </c>
      <c r="E590" s="2">
        <f>+Help_FC!$G590*Help_FC!L590</f>
        <v>98.06557377049181</v>
      </c>
      <c r="F590" s="2">
        <f>+Help_FC!$G590*Help_FC!M590</f>
        <v>273.39248596580694</v>
      </c>
      <c r="G590" s="2">
        <f>+Help_FC!$G590*Help_FC!N590</f>
        <v>328.03855799246247</v>
      </c>
      <c r="H590" s="1478">
        <f>$AV590*24*Help_FC!R590/Help_FC!$Q590</f>
        <v>362.54220965030919</v>
      </c>
      <c r="I590" s="1478">
        <f>$AV590*24*Help_FC!S590/Help_FC!$Q590</f>
        <v>355.03642888783105</v>
      </c>
      <c r="J590" s="1478">
        <f>$AV590*24*Help_FC!T590/Help_FC!$Q590</f>
        <v>26.086956521739129</v>
      </c>
      <c r="K590" s="1478">
        <f>$AV590*24*Help_FC!U590/Help_FC!$Q590</f>
        <v>4.3478260869565215</v>
      </c>
      <c r="L590" s="1478">
        <f>$AV590*24*Help_FC!V590/Help_FC!$Q590</f>
        <v>0</v>
      </c>
      <c r="M590" s="1478">
        <f>$AV590*24*Help_FC!W590/Help_FC!$Q590</f>
        <v>782.60869565217388</v>
      </c>
      <c r="N590" s="2">
        <f>100*Help_FC!H590</f>
        <v>100</v>
      </c>
      <c r="O590" s="2">
        <f t="shared" si="32"/>
        <v>598.90375388963503</v>
      </c>
      <c r="P590" s="2">
        <f t="shared" si="32"/>
        <v>355.951030610386</v>
      </c>
      <c r="Q590" s="2">
        <f t="shared" si="32"/>
        <v>106.98572847821326</v>
      </c>
      <c r="R590" s="2">
        <f t="shared" si="31"/>
        <v>95.151446291506346</v>
      </c>
      <c r="S590" s="2">
        <f t="shared" si="31"/>
        <v>265.26832449640415</v>
      </c>
      <c r="T590" s="2">
        <f t="shared" si="31"/>
        <v>318.2905277790274</v>
      </c>
      <c r="U590" s="1478">
        <f t="shared" si="29"/>
        <v>351.76886509305768</v>
      </c>
      <c r="V590" s="1478">
        <f t="shared" si="30"/>
        <v>344.48612694513014</v>
      </c>
      <c r="W590" s="1478">
        <f t="shared" si="27"/>
        <v>25.311753625144505</v>
      </c>
      <c r="X590" s="1478">
        <f t="shared" si="27"/>
        <v>4.2186256041907511</v>
      </c>
      <c r="Y590" s="1478">
        <f t="shared" si="27"/>
        <v>0</v>
      </c>
      <c r="Z590" s="1478">
        <f t="shared" si="27"/>
        <v>759.35260875433517</v>
      </c>
      <c r="AA590" s="2">
        <f t="shared" si="26"/>
        <v>100</v>
      </c>
      <c r="AC590" s="878">
        <f t="shared" si="28"/>
        <v>0.97028388896387274</v>
      </c>
      <c r="AE590" s="2">
        <f>+Help_FC!$G590*Help_FC!Y590</f>
        <v>249.7704918032787</v>
      </c>
      <c r="AF590" s="2">
        <f>+Help_FC!$G590*Help_FC!Z590</f>
        <v>117.08196721311477</v>
      </c>
      <c r="AG590" s="2">
        <f>+Help_FC!$G590*Help_FC!AA590</f>
        <v>0</v>
      </c>
      <c r="AH590" s="2">
        <f>+Help_FC!$G590*Help_FC!AB590</f>
        <v>208.32786885245903</v>
      </c>
      <c r="AI590" s="2">
        <f>+Help_FC!$G590*Help_FC!AC590</f>
        <v>42.065573770491802</v>
      </c>
      <c r="AJ590" s="2">
        <f>+Help_FC!$G590*Help_FC!AD590</f>
        <v>38.903867763934429</v>
      </c>
      <c r="AK590" s="2">
        <f>+Help_FC!$G590*Help_FC!AE590</f>
        <v>5.2459016393442628</v>
      </c>
      <c r="AL590" s="2">
        <f>+Help_FC!$G590*Help_FC!AF590</f>
        <v>8.1967213114754109</v>
      </c>
      <c r="AM590" s="2">
        <f>+Help_FC!$G590*Help_FC!AG590</f>
        <v>0</v>
      </c>
      <c r="AN590" s="2">
        <f>+Help_FC!$G590*Help_FC!AH590</f>
        <v>28.357377049180332</v>
      </c>
      <c r="AO590" s="2">
        <f>+Help_FC!$G590*Help_FC!AI590</f>
        <v>117.21049180327869</v>
      </c>
      <c r="AP590" s="2">
        <f>+Help_FC!$G590*Help_FC!AJ590</f>
        <v>12.568970421964151</v>
      </c>
      <c r="AQ590" s="2">
        <f>+Help_FC!$G590*Help_FC!AK590</f>
        <v>212.65319423043121</v>
      </c>
      <c r="AR590" s="1478">
        <f>$AV590*24*Help_FC!AL590/Help_FC!$Q590</f>
        <v>19.217391304347828</v>
      </c>
      <c r="AS590" s="1478">
        <f>$AV590*24*Help_FC!AM590/Help_FC!$Q590</f>
        <v>0</v>
      </c>
      <c r="AT590" s="2">
        <f>+Help_FC!$G590*Help_FC!AN590</f>
        <v>0</v>
      </c>
      <c r="AV590" s="5">
        <v>1</v>
      </c>
    </row>
    <row r="591" spans="1:48" x14ac:dyDescent="0.2">
      <c r="A591" s="1">
        <v>45515</v>
      </c>
      <c r="B591" s="2">
        <f>+Help_FC!$G591*Help_FC!I591</f>
        <v>617.24590163934431</v>
      </c>
      <c r="C591" s="2">
        <f>+Help_FC!$G591*Help_FC!J591</f>
        <v>366.85245901639348</v>
      </c>
      <c r="D591" s="2">
        <f>+Help_FC!$G591*Help_FC!K591</f>
        <v>110.26229508196722</v>
      </c>
      <c r="E591" s="2">
        <f>+Help_FC!$G591*Help_FC!L591</f>
        <v>98.06557377049181</v>
      </c>
      <c r="F591" s="2">
        <f>+Help_FC!$G591*Help_FC!M591</f>
        <v>273.39248596580694</v>
      </c>
      <c r="G591" s="2">
        <f>+Help_FC!$G591*Help_FC!N591</f>
        <v>328.03855799246247</v>
      </c>
      <c r="H591" s="1478">
        <f>$AV591*24*Help_FC!R591/Help_FC!$Q591</f>
        <v>362.54220965030919</v>
      </c>
      <c r="I591" s="1478">
        <f>$AV591*24*Help_FC!S591/Help_FC!$Q591</f>
        <v>355.03642888783105</v>
      </c>
      <c r="J591" s="1478">
        <f>$AV591*24*Help_FC!T591/Help_FC!$Q591</f>
        <v>26.086956521739129</v>
      </c>
      <c r="K591" s="1478">
        <f>$AV591*24*Help_FC!U591/Help_FC!$Q591</f>
        <v>4.3478260869565215</v>
      </c>
      <c r="L591" s="1478">
        <f>$AV591*24*Help_FC!V591/Help_FC!$Q591</f>
        <v>0</v>
      </c>
      <c r="M591" s="1478">
        <f>$AV591*24*Help_FC!W591/Help_FC!$Q591</f>
        <v>782.60869565217388</v>
      </c>
      <c r="N591" s="2">
        <f>100*Help_FC!H591</f>
        <v>100</v>
      </c>
      <c r="O591" s="2">
        <f t="shared" si="32"/>
        <v>598.90375388963503</v>
      </c>
      <c r="P591" s="2">
        <f t="shared" si="32"/>
        <v>355.951030610386</v>
      </c>
      <c r="Q591" s="2">
        <f t="shared" si="32"/>
        <v>106.98572847821326</v>
      </c>
      <c r="R591" s="2">
        <f t="shared" si="31"/>
        <v>95.151446291506346</v>
      </c>
      <c r="S591" s="2">
        <f t="shared" si="31"/>
        <v>265.26832449640415</v>
      </c>
      <c r="T591" s="2">
        <f t="shared" si="31"/>
        <v>318.2905277790274</v>
      </c>
      <c r="U591" s="1478">
        <f t="shared" si="27"/>
        <v>351.76886509305768</v>
      </c>
      <c r="V591" s="1478">
        <f t="shared" si="27"/>
        <v>344.48612694513014</v>
      </c>
      <c r="W591" s="1478">
        <f t="shared" si="27"/>
        <v>25.311753625144505</v>
      </c>
      <c r="X591" s="1478">
        <f t="shared" si="27"/>
        <v>4.2186256041907511</v>
      </c>
      <c r="Y591" s="1478">
        <f t="shared" si="27"/>
        <v>0</v>
      </c>
      <c r="Z591" s="1478">
        <f t="shared" si="27"/>
        <v>759.35260875433517</v>
      </c>
      <c r="AA591" s="2">
        <f t="shared" si="26"/>
        <v>100</v>
      </c>
      <c r="AC591" s="878">
        <f t="shared" si="28"/>
        <v>0.97028388896387274</v>
      </c>
      <c r="AE591" s="2">
        <f>+Help_FC!$G591*Help_FC!Y591</f>
        <v>249.7704918032787</v>
      </c>
      <c r="AF591" s="2">
        <f>+Help_FC!$G591*Help_FC!Z591</f>
        <v>117.08196721311477</v>
      </c>
      <c r="AG591" s="2">
        <f>+Help_FC!$G591*Help_FC!AA591</f>
        <v>0</v>
      </c>
      <c r="AH591" s="2">
        <f>+Help_FC!$G591*Help_FC!AB591</f>
        <v>208.32786885245903</v>
      </c>
      <c r="AI591" s="2">
        <f>+Help_FC!$G591*Help_FC!AC591</f>
        <v>42.065573770491802</v>
      </c>
      <c r="AJ591" s="2">
        <f>+Help_FC!$G591*Help_FC!AD591</f>
        <v>38.903867763934429</v>
      </c>
      <c r="AK591" s="2">
        <f>+Help_FC!$G591*Help_FC!AE591</f>
        <v>5.2459016393442628</v>
      </c>
      <c r="AL591" s="2">
        <f>+Help_FC!$G591*Help_FC!AF591</f>
        <v>8.1967213114754109</v>
      </c>
      <c r="AM591" s="2">
        <f>+Help_FC!$G591*Help_FC!AG591</f>
        <v>0</v>
      </c>
      <c r="AN591" s="2">
        <f>+Help_FC!$G591*Help_FC!AH591</f>
        <v>28.357377049180332</v>
      </c>
      <c r="AO591" s="2">
        <f>+Help_FC!$G591*Help_FC!AI591</f>
        <v>117.21049180327869</v>
      </c>
      <c r="AP591" s="2">
        <f>+Help_FC!$G591*Help_FC!AJ591</f>
        <v>12.568970421964151</v>
      </c>
      <c r="AQ591" s="2">
        <f>+Help_FC!$G591*Help_FC!AK591</f>
        <v>212.65319423043121</v>
      </c>
      <c r="AR591" s="1478">
        <f>$AV591*24*Help_FC!AL591/Help_FC!$Q591</f>
        <v>19.217391304347828</v>
      </c>
      <c r="AS591" s="1478">
        <f>$AV591*24*Help_FC!AM591/Help_FC!$Q591</f>
        <v>0</v>
      </c>
      <c r="AT591" s="2">
        <f>+Help_FC!$G591*Help_FC!AN591</f>
        <v>0</v>
      </c>
      <c r="AV591" s="5">
        <v>1</v>
      </c>
    </row>
    <row r="592" spans="1:48" x14ac:dyDescent="0.2">
      <c r="A592" s="1">
        <v>45516</v>
      </c>
      <c r="B592" s="2">
        <f>+Help_FC!$G592*Help_FC!I592</f>
        <v>617.24590163934431</v>
      </c>
      <c r="C592" s="2">
        <f>+Help_FC!$G592*Help_FC!J592</f>
        <v>366.85245901639348</v>
      </c>
      <c r="D592" s="2">
        <f>+Help_FC!$G592*Help_FC!K592</f>
        <v>110.26229508196722</v>
      </c>
      <c r="E592" s="2">
        <f>+Help_FC!$G592*Help_FC!L592</f>
        <v>98.06557377049181</v>
      </c>
      <c r="F592" s="2">
        <f>+Help_FC!$G592*Help_FC!M592</f>
        <v>273.39248596580694</v>
      </c>
      <c r="G592" s="2">
        <f>+Help_FC!$G592*Help_FC!N592</f>
        <v>328.03855799246247</v>
      </c>
      <c r="H592" s="1478">
        <f>$AV592*24*Help_FC!R592/Help_FC!$Q592</f>
        <v>362.54220965030919</v>
      </c>
      <c r="I592" s="1478">
        <f>$AV592*24*Help_FC!S592/Help_FC!$Q592</f>
        <v>355.03642888783105</v>
      </c>
      <c r="J592" s="1478">
        <f>$AV592*24*Help_FC!T592/Help_FC!$Q592</f>
        <v>26.086956521739129</v>
      </c>
      <c r="K592" s="1478">
        <f>$AV592*24*Help_FC!U592/Help_FC!$Q592</f>
        <v>4.3478260869565215</v>
      </c>
      <c r="L592" s="1478">
        <f>$AV592*24*Help_FC!V592/Help_FC!$Q592</f>
        <v>0</v>
      </c>
      <c r="M592" s="1478">
        <f>$AV592*24*Help_FC!W592/Help_FC!$Q592</f>
        <v>782.60869565217388</v>
      </c>
      <c r="N592" s="2">
        <f>100*Help_FC!H592</f>
        <v>100</v>
      </c>
      <c r="O592" s="2">
        <f t="shared" si="32"/>
        <v>598.90375388963503</v>
      </c>
      <c r="P592" s="2">
        <f t="shared" si="32"/>
        <v>355.951030610386</v>
      </c>
      <c r="Q592" s="2">
        <f t="shared" si="32"/>
        <v>106.98572847821326</v>
      </c>
      <c r="R592" s="2">
        <f t="shared" si="31"/>
        <v>95.151446291506346</v>
      </c>
      <c r="S592" s="2">
        <f t="shared" si="31"/>
        <v>265.26832449640415</v>
      </c>
      <c r="T592" s="2">
        <f t="shared" si="31"/>
        <v>318.2905277790274</v>
      </c>
      <c r="U592" s="1478">
        <f t="shared" si="27"/>
        <v>351.76886509305768</v>
      </c>
      <c r="V592" s="1478">
        <f t="shared" si="27"/>
        <v>344.48612694513014</v>
      </c>
      <c r="W592" s="1478">
        <f t="shared" si="27"/>
        <v>25.311753625144505</v>
      </c>
      <c r="X592" s="1478">
        <f t="shared" si="27"/>
        <v>4.2186256041907511</v>
      </c>
      <c r="Y592" s="1478">
        <f t="shared" si="27"/>
        <v>0</v>
      </c>
      <c r="Z592" s="1478">
        <f t="shared" si="27"/>
        <v>759.35260875433517</v>
      </c>
      <c r="AA592" s="2">
        <f t="shared" si="26"/>
        <v>100</v>
      </c>
      <c r="AC592" s="878">
        <f t="shared" si="28"/>
        <v>0.97028388896387274</v>
      </c>
      <c r="AE592" s="2">
        <f>+Help_FC!$G592*Help_FC!Y592</f>
        <v>249.7704918032787</v>
      </c>
      <c r="AF592" s="2">
        <f>+Help_FC!$G592*Help_FC!Z592</f>
        <v>117.08196721311477</v>
      </c>
      <c r="AG592" s="2">
        <f>+Help_FC!$G592*Help_FC!AA592</f>
        <v>0</v>
      </c>
      <c r="AH592" s="2">
        <f>+Help_FC!$G592*Help_FC!AB592</f>
        <v>208.32786885245903</v>
      </c>
      <c r="AI592" s="2">
        <f>+Help_FC!$G592*Help_FC!AC592</f>
        <v>42.065573770491802</v>
      </c>
      <c r="AJ592" s="2">
        <f>+Help_FC!$G592*Help_FC!AD592</f>
        <v>38.903867763934429</v>
      </c>
      <c r="AK592" s="2">
        <f>+Help_FC!$G592*Help_FC!AE592</f>
        <v>5.2459016393442628</v>
      </c>
      <c r="AL592" s="2">
        <f>+Help_FC!$G592*Help_FC!AF592</f>
        <v>8.1967213114754109</v>
      </c>
      <c r="AM592" s="2">
        <f>+Help_FC!$G592*Help_FC!AG592</f>
        <v>0</v>
      </c>
      <c r="AN592" s="2">
        <f>+Help_FC!$G592*Help_FC!AH592</f>
        <v>28.357377049180332</v>
      </c>
      <c r="AO592" s="2">
        <f>+Help_FC!$G592*Help_FC!AI592</f>
        <v>117.21049180327869</v>
      </c>
      <c r="AP592" s="2">
        <f>+Help_FC!$G592*Help_FC!AJ592</f>
        <v>12.568970421964151</v>
      </c>
      <c r="AQ592" s="2">
        <f>+Help_FC!$G592*Help_FC!AK592</f>
        <v>212.65319423043121</v>
      </c>
      <c r="AR592" s="1478">
        <f>$AV592*24*Help_FC!AL592/Help_FC!$Q592</f>
        <v>19.217391304347828</v>
      </c>
      <c r="AS592" s="1478">
        <f>$AV592*24*Help_FC!AM592/Help_FC!$Q592</f>
        <v>0</v>
      </c>
      <c r="AT592" s="2">
        <f>+Help_FC!$G592*Help_FC!AN592</f>
        <v>0</v>
      </c>
      <c r="AV592" s="5">
        <v>1</v>
      </c>
    </row>
    <row r="593" spans="1:48" x14ac:dyDescent="0.2">
      <c r="A593" s="1">
        <v>45517</v>
      </c>
      <c r="B593" s="2">
        <f>+Help_FC!$G593*Help_FC!I593</f>
        <v>617.24590163934431</v>
      </c>
      <c r="C593" s="2">
        <f>+Help_FC!$G593*Help_FC!J593</f>
        <v>366.85245901639348</v>
      </c>
      <c r="D593" s="2">
        <f>+Help_FC!$G593*Help_FC!K593</f>
        <v>110.26229508196722</v>
      </c>
      <c r="E593" s="2">
        <f>+Help_FC!$G593*Help_FC!L593</f>
        <v>98.06557377049181</v>
      </c>
      <c r="F593" s="2">
        <f>+Help_FC!$G593*Help_FC!M593</f>
        <v>273.39248596580694</v>
      </c>
      <c r="G593" s="2">
        <f>+Help_FC!$G593*Help_FC!N593</f>
        <v>328.03855799246247</v>
      </c>
      <c r="H593" s="1478">
        <f>$AV593*24*Help_FC!R593/Help_FC!$Q593</f>
        <v>362.54220965030919</v>
      </c>
      <c r="I593" s="1478">
        <f>$AV593*24*Help_FC!S593/Help_FC!$Q593</f>
        <v>355.03642888783105</v>
      </c>
      <c r="J593" s="1478">
        <f>$AV593*24*Help_FC!T593/Help_FC!$Q593</f>
        <v>26.086956521739129</v>
      </c>
      <c r="K593" s="1478">
        <f>$AV593*24*Help_FC!U593/Help_FC!$Q593</f>
        <v>4.3478260869565215</v>
      </c>
      <c r="L593" s="1478">
        <f>$AV593*24*Help_FC!V593/Help_FC!$Q593</f>
        <v>0</v>
      </c>
      <c r="M593" s="1478">
        <f>$AV593*24*Help_FC!W593/Help_FC!$Q593</f>
        <v>782.60869565217388</v>
      </c>
      <c r="N593" s="2">
        <f>100*Help_FC!H593</f>
        <v>100</v>
      </c>
      <c r="O593" s="2">
        <f t="shared" si="32"/>
        <v>598.90375388963503</v>
      </c>
      <c r="P593" s="2">
        <f t="shared" si="32"/>
        <v>355.951030610386</v>
      </c>
      <c r="Q593" s="2">
        <f t="shared" si="32"/>
        <v>106.98572847821326</v>
      </c>
      <c r="R593" s="2">
        <f t="shared" si="31"/>
        <v>95.151446291506346</v>
      </c>
      <c r="S593" s="2">
        <f t="shared" si="31"/>
        <v>265.26832449640415</v>
      </c>
      <c r="T593" s="2">
        <f t="shared" si="31"/>
        <v>318.2905277790274</v>
      </c>
      <c r="U593" s="1478">
        <f t="shared" si="27"/>
        <v>351.76886509305768</v>
      </c>
      <c r="V593" s="1478">
        <f t="shared" si="27"/>
        <v>344.48612694513014</v>
      </c>
      <c r="W593" s="1478">
        <f t="shared" si="27"/>
        <v>25.311753625144505</v>
      </c>
      <c r="X593" s="1478">
        <f t="shared" si="27"/>
        <v>4.2186256041907511</v>
      </c>
      <c r="Y593" s="1478">
        <f t="shared" si="27"/>
        <v>0</v>
      </c>
      <c r="Z593" s="1478">
        <f t="shared" si="27"/>
        <v>759.35260875433517</v>
      </c>
      <c r="AA593" s="2">
        <f t="shared" si="26"/>
        <v>100</v>
      </c>
      <c r="AC593" s="878">
        <f t="shared" si="28"/>
        <v>0.97028388896387274</v>
      </c>
      <c r="AE593" s="2">
        <f>+Help_FC!$G593*Help_FC!Y593</f>
        <v>249.7704918032787</v>
      </c>
      <c r="AF593" s="2">
        <f>+Help_FC!$G593*Help_FC!Z593</f>
        <v>117.08196721311477</v>
      </c>
      <c r="AG593" s="2">
        <f>+Help_FC!$G593*Help_FC!AA593</f>
        <v>0</v>
      </c>
      <c r="AH593" s="2">
        <f>+Help_FC!$G593*Help_FC!AB593</f>
        <v>208.32786885245903</v>
      </c>
      <c r="AI593" s="2">
        <f>+Help_FC!$G593*Help_FC!AC593</f>
        <v>42.065573770491802</v>
      </c>
      <c r="AJ593" s="2">
        <f>+Help_FC!$G593*Help_FC!AD593</f>
        <v>38.903867763934429</v>
      </c>
      <c r="AK593" s="2">
        <f>+Help_FC!$G593*Help_FC!AE593</f>
        <v>5.2459016393442628</v>
      </c>
      <c r="AL593" s="2">
        <f>+Help_FC!$G593*Help_FC!AF593</f>
        <v>8.1967213114754109</v>
      </c>
      <c r="AM593" s="2">
        <f>+Help_FC!$G593*Help_FC!AG593</f>
        <v>0</v>
      </c>
      <c r="AN593" s="2">
        <f>+Help_FC!$G593*Help_FC!AH593</f>
        <v>28.357377049180332</v>
      </c>
      <c r="AO593" s="2">
        <f>+Help_FC!$G593*Help_FC!AI593</f>
        <v>117.21049180327869</v>
      </c>
      <c r="AP593" s="2">
        <f>+Help_FC!$G593*Help_FC!AJ593</f>
        <v>12.568970421964151</v>
      </c>
      <c r="AQ593" s="2">
        <f>+Help_FC!$G593*Help_FC!AK593</f>
        <v>212.65319423043121</v>
      </c>
      <c r="AR593" s="1478">
        <f>$AV593*24*Help_FC!AL593/Help_FC!$Q593</f>
        <v>19.217391304347828</v>
      </c>
      <c r="AS593" s="1478">
        <f>$AV593*24*Help_FC!AM593/Help_FC!$Q593</f>
        <v>0</v>
      </c>
      <c r="AT593" s="2">
        <f>+Help_FC!$G593*Help_FC!AN593</f>
        <v>0</v>
      </c>
      <c r="AV593" s="5">
        <v>1</v>
      </c>
    </row>
    <row r="594" spans="1:48" x14ac:dyDescent="0.2">
      <c r="A594" s="1">
        <v>45518</v>
      </c>
      <c r="B594" s="2">
        <f>+Help_FC!$G594*Help_FC!I594</f>
        <v>617.24590163934431</v>
      </c>
      <c r="C594" s="2">
        <f>+Help_FC!$G594*Help_FC!J594</f>
        <v>366.85245901639348</v>
      </c>
      <c r="D594" s="2">
        <f>+Help_FC!$G594*Help_FC!K594</f>
        <v>110.26229508196722</v>
      </c>
      <c r="E594" s="2">
        <f>+Help_FC!$G594*Help_FC!L594</f>
        <v>98.06557377049181</v>
      </c>
      <c r="F594" s="2">
        <f>+Help_FC!$G594*Help_FC!M594</f>
        <v>273.39248596580694</v>
      </c>
      <c r="G594" s="2">
        <f>+Help_FC!$G594*Help_FC!N594</f>
        <v>328.03855799246247</v>
      </c>
      <c r="H594" s="1478">
        <f>$AV594*24*Help_FC!R594/Help_FC!$Q594</f>
        <v>362.54220965030919</v>
      </c>
      <c r="I594" s="1478">
        <f>$AV594*24*Help_FC!S594/Help_FC!$Q594</f>
        <v>355.03642888783105</v>
      </c>
      <c r="J594" s="1478">
        <f>$AV594*24*Help_FC!T594/Help_FC!$Q594</f>
        <v>26.086956521739129</v>
      </c>
      <c r="K594" s="1478">
        <f>$AV594*24*Help_FC!U594/Help_FC!$Q594</f>
        <v>4.3478260869565215</v>
      </c>
      <c r="L594" s="1478">
        <f>$AV594*24*Help_FC!V594/Help_FC!$Q594</f>
        <v>0</v>
      </c>
      <c r="M594" s="1478">
        <f>$AV594*24*Help_FC!W594/Help_FC!$Q594</f>
        <v>782.60869565217388</v>
      </c>
      <c r="N594" s="2">
        <f>100*Help_FC!H594</f>
        <v>100</v>
      </c>
      <c r="O594" s="2">
        <f t="shared" si="32"/>
        <v>598.90375388963503</v>
      </c>
      <c r="P594" s="2">
        <f t="shared" si="32"/>
        <v>355.951030610386</v>
      </c>
      <c r="Q594" s="2">
        <f t="shared" si="32"/>
        <v>106.98572847821326</v>
      </c>
      <c r="R594" s="2">
        <f t="shared" si="31"/>
        <v>95.151446291506346</v>
      </c>
      <c r="S594" s="2">
        <f t="shared" si="31"/>
        <v>265.26832449640415</v>
      </c>
      <c r="T594" s="2">
        <f t="shared" si="31"/>
        <v>318.2905277790274</v>
      </c>
      <c r="U594" s="1478">
        <f t="shared" si="27"/>
        <v>351.76886509305768</v>
      </c>
      <c r="V594" s="1478">
        <f t="shared" si="27"/>
        <v>344.48612694513014</v>
      </c>
      <c r="W594" s="1478">
        <f t="shared" si="27"/>
        <v>25.311753625144505</v>
      </c>
      <c r="X594" s="1478">
        <f t="shared" si="27"/>
        <v>4.2186256041907511</v>
      </c>
      <c r="Y594" s="1478">
        <f t="shared" si="27"/>
        <v>0</v>
      </c>
      <c r="Z594" s="1478">
        <f t="shared" si="27"/>
        <v>759.35260875433517</v>
      </c>
      <c r="AA594" s="2">
        <f t="shared" si="26"/>
        <v>100</v>
      </c>
      <c r="AC594" s="878">
        <f t="shared" si="28"/>
        <v>0.97028388896387274</v>
      </c>
      <c r="AE594" s="2">
        <f>+Help_FC!$G594*Help_FC!Y594</f>
        <v>249.7704918032787</v>
      </c>
      <c r="AF594" s="2">
        <f>+Help_FC!$G594*Help_FC!Z594</f>
        <v>117.08196721311477</v>
      </c>
      <c r="AG594" s="2">
        <f>+Help_FC!$G594*Help_FC!AA594</f>
        <v>0</v>
      </c>
      <c r="AH594" s="2">
        <f>+Help_FC!$G594*Help_FC!AB594</f>
        <v>208.32786885245903</v>
      </c>
      <c r="AI594" s="2">
        <f>+Help_FC!$G594*Help_FC!AC594</f>
        <v>42.065573770491802</v>
      </c>
      <c r="AJ594" s="2">
        <f>+Help_FC!$G594*Help_FC!AD594</f>
        <v>38.903867763934429</v>
      </c>
      <c r="AK594" s="2">
        <f>+Help_FC!$G594*Help_FC!AE594</f>
        <v>5.2459016393442628</v>
      </c>
      <c r="AL594" s="2">
        <f>+Help_FC!$G594*Help_FC!AF594</f>
        <v>8.1967213114754109</v>
      </c>
      <c r="AM594" s="2">
        <f>+Help_FC!$G594*Help_FC!AG594</f>
        <v>0</v>
      </c>
      <c r="AN594" s="2">
        <f>+Help_FC!$G594*Help_FC!AH594</f>
        <v>28.357377049180332</v>
      </c>
      <c r="AO594" s="2">
        <f>+Help_FC!$G594*Help_FC!AI594</f>
        <v>117.21049180327869</v>
      </c>
      <c r="AP594" s="2">
        <f>+Help_FC!$G594*Help_FC!AJ594</f>
        <v>12.568970421964151</v>
      </c>
      <c r="AQ594" s="2">
        <f>+Help_FC!$G594*Help_FC!AK594</f>
        <v>212.65319423043121</v>
      </c>
      <c r="AR594" s="1478">
        <f>$AV594*24*Help_FC!AL594/Help_FC!$Q594</f>
        <v>19.217391304347828</v>
      </c>
      <c r="AS594" s="1478">
        <f>$AV594*24*Help_FC!AM594/Help_FC!$Q594</f>
        <v>0</v>
      </c>
      <c r="AT594" s="2">
        <f>+Help_FC!$G594*Help_FC!AN594</f>
        <v>0</v>
      </c>
      <c r="AV594" s="5">
        <v>1</v>
      </c>
    </row>
    <row r="595" spans="1:48" x14ac:dyDescent="0.2">
      <c r="A595" s="1">
        <v>45519</v>
      </c>
      <c r="B595" s="2">
        <f>+Help_FC!$G595*Help_FC!I595</f>
        <v>617.24590163934431</v>
      </c>
      <c r="C595" s="2">
        <f>+Help_FC!$G595*Help_FC!J595</f>
        <v>366.85245901639348</v>
      </c>
      <c r="D595" s="2">
        <f>+Help_FC!$G595*Help_FC!K595</f>
        <v>110.26229508196722</v>
      </c>
      <c r="E595" s="2">
        <f>+Help_FC!$G595*Help_FC!L595</f>
        <v>98.06557377049181</v>
      </c>
      <c r="F595" s="2">
        <f>+Help_FC!$G595*Help_FC!M595</f>
        <v>273.39248596580694</v>
      </c>
      <c r="G595" s="2">
        <f>+Help_FC!$G595*Help_FC!N595</f>
        <v>328.03855799246247</v>
      </c>
      <c r="H595" s="1478">
        <f>$AV595*24*Help_FC!R595/Help_FC!$Q595</f>
        <v>362.54220965030919</v>
      </c>
      <c r="I595" s="1478">
        <f>$AV595*24*Help_FC!S595/Help_FC!$Q595</f>
        <v>355.03642888783105</v>
      </c>
      <c r="J595" s="1478">
        <f>$AV595*24*Help_FC!T595/Help_FC!$Q595</f>
        <v>26.086956521739129</v>
      </c>
      <c r="K595" s="1478">
        <f>$AV595*24*Help_FC!U595/Help_FC!$Q595</f>
        <v>4.3478260869565215</v>
      </c>
      <c r="L595" s="1478">
        <f>$AV595*24*Help_FC!V595/Help_FC!$Q595</f>
        <v>0</v>
      </c>
      <c r="M595" s="1478">
        <f>$AV595*24*Help_FC!W595/Help_FC!$Q595</f>
        <v>782.60869565217388</v>
      </c>
      <c r="N595" s="2">
        <f>100*Help_FC!H595</f>
        <v>100</v>
      </c>
      <c r="O595" s="2">
        <f t="shared" si="32"/>
        <v>598.90375388963503</v>
      </c>
      <c r="P595" s="2">
        <f t="shared" si="32"/>
        <v>355.951030610386</v>
      </c>
      <c r="Q595" s="2">
        <f t="shared" si="32"/>
        <v>106.98572847821326</v>
      </c>
      <c r="R595" s="2">
        <f t="shared" si="31"/>
        <v>95.151446291506346</v>
      </c>
      <c r="S595" s="2">
        <f t="shared" si="31"/>
        <v>265.26832449640415</v>
      </c>
      <c r="T595" s="2">
        <f t="shared" si="31"/>
        <v>318.2905277790274</v>
      </c>
      <c r="U595" s="1478">
        <f t="shared" si="27"/>
        <v>351.76886509305768</v>
      </c>
      <c r="V595" s="1478">
        <f t="shared" si="27"/>
        <v>344.48612694513014</v>
      </c>
      <c r="W595" s="1478">
        <f t="shared" si="27"/>
        <v>25.311753625144505</v>
      </c>
      <c r="X595" s="1478">
        <f t="shared" si="27"/>
        <v>4.2186256041907511</v>
      </c>
      <c r="Y595" s="1478">
        <f t="shared" si="27"/>
        <v>0</v>
      </c>
      <c r="Z595" s="1478">
        <f t="shared" si="27"/>
        <v>759.35260875433517</v>
      </c>
      <c r="AA595" s="2">
        <f t="shared" si="26"/>
        <v>100</v>
      </c>
      <c r="AC595" s="878">
        <f t="shared" si="28"/>
        <v>0.97028388896387274</v>
      </c>
      <c r="AE595" s="2">
        <f>+Help_FC!$G595*Help_FC!Y595</f>
        <v>249.7704918032787</v>
      </c>
      <c r="AF595" s="2">
        <f>+Help_FC!$G595*Help_FC!Z595</f>
        <v>117.08196721311477</v>
      </c>
      <c r="AG595" s="2">
        <f>+Help_FC!$G595*Help_FC!AA595</f>
        <v>0</v>
      </c>
      <c r="AH595" s="2">
        <f>+Help_FC!$G595*Help_FC!AB595</f>
        <v>208.32786885245903</v>
      </c>
      <c r="AI595" s="2">
        <f>+Help_FC!$G595*Help_FC!AC595</f>
        <v>42.065573770491802</v>
      </c>
      <c r="AJ595" s="2">
        <f>+Help_FC!$G595*Help_FC!AD595</f>
        <v>38.903867763934429</v>
      </c>
      <c r="AK595" s="2">
        <f>+Help_FC!$G595*Help_FC!AE595</f>
        <v>5.2459016393442628</v>
      </c>
      <c r="AL595" s="2">
        <f>+Help_FC!$G595*Help_FC!AF595</f>
        <v>8.1967213114754109</v>
      </c>
      <c r="AM595" s="2">
        <f>+Help_FC!$G595*Help_FC!AG595</f>
        <v>0</v>
      </c>
      <c r="AN595" s="2">
        <f>+Help_FC!$G595*Help_FC!AH595</f>
        <v>28.357377049180332</v>
      </c>
      <c r="AO595" s="2">
        <f>+Help_FC!$G595*Help_FC!AI595</f>
        <v>117.21049180327869</v>
      </c>
      <c r="AP595" s="2">
        <f>+Help_FC!$G595*Help_FC!AJ595</f>
        <v>12.568970421964151</v>
      </c>
      <c r="AQ595" s="2">
        <f>+Help_FC!$G595*Help_FC!AK595</f>
        <v>212.65319423043121</v>
      </c>
      <c r="AR595" s="1478">
        <f>$AV595*24*Help_FC!AL595/Help_FC!$Q595</f>
        <v>19.217391304347828</v>
      </c>
      <c r="AS595" s="1478">
        <f>$AV595*24*Help_FC!AM595/Help_FC!$Q595</f>
        <v>0</v>
      </c>
      <c r="AT595" s="2">
        <f>+Help_FC!$G595*Help_FC!AN595</f>
        <v>0</v>
      </c>
      <c r="AV595" s="5">
        <v>1</v>
      </c>
    </row>
    <row r="596" spans="1:48" x14ac:dyDescent="0.2">
      <c r="A596" s="1">
        <v>45520</v>
      </c>
      <c r="B596" s="2">
        <f>+Help_FC!$G596*Help_FC!I596</f>
        <v>617.24590163934431</v>
      </c>
      <c r="C596" s="2">
        <f>+Help_FC!$G596*Help_FC!J596</f>
        <v>366.85245901639348</v>
      </c>
      <c r="D596" s="2">
        <f>+Help_FC!$G596*Help_FC!K596</f>
        <v>110.26229508196722</v>
      </c>
      <c r="E596" s="2">
        <f>+Help_FC!$G596*Help_FC!L596</f>
        <v>98.06557377049181</v>
      </c>
      <c r="F596" s="2">
        <f>+Help_FC!$G596*Help_FC!M596</f>
        <v>273.39248596580694</v>
      </c>
      <c r="G596" s="2">
        <f>+Help_FC!$G596*Help_FC!N596</f>
        <v>328.03855799246247</v>
      </c>
      <c r="H596" s="1478">
        <f>$AV596*24*Help_FC!R596/Help_FC!$Q596</f>
        <v>362.54220965030919</v>
      </c>
      <c r="I596" s="1478">
        <f>$AV596*24*Help_FC!S596/Help_FC!$Q596</f>
        <v>355.03642888783105</v>
      </c>
      <c r="J596" s="1478">
        <f>$AV596*24*Help_FC!T596/Help_FC!$Q596</f>
        <v>26.086956521739129</v>
      </c>
      <c r="K596" s="1478">
        <f>$AV596*24*Help_FC!U596/Help_FC!$Q596</f>
        <v>4.3478260869565215</v>
      </c>
      <c r="L596" s="1478">
        <f>$AV596*24*Help_FC!V596/Help_FC!$Q596</f>
        <v>0</v>
      </c>
      <c r="M596" s="1478">
        <f>$AV596*24*Help_FC!W596/Help_FC!$Q596</f>
        <v>782.60869565217388</v>
      </c>
      <c r="N596" s="2">
        <f>100*Help_FC!H596</f>
        <v>100</v>
      </c>
      <c r="O596" s="2">
        <f t="shared" si="32"/>
        <v>598.90375388963503</v>
      </c>
      <c r="P596" s="2">
        <f t="shared" si="32"/>
        <v>355.951030610386</v>
      </c>
      <c r="Q596" s="2">
        <f t="shared" si="32"/>
        <v>106.98572847821326</v>
      </c>
      <c r="R596" s="2">
        <f t="shared" si="31"/>
        <v>95.151446291506346</v>
      </c>
      <c r="S596" s="2">
        <f t="shared" si="31"/>
        <v>265.26832449640415</v>
      </c>
      <c r="T596" s="2">
        <f t="shared" si="31"/>
        <v>318.2905277790274</v>
      </c>
      <c r="U596" s="1478">
        <f t="shared" si="27"/>
        <v>351.76886509305768</v>
      </c>
      <c r="V596" s="1478">
        <f t="shared" si="27"/>
        <v>344.48612694513014</v>
      </c>
      <c r="W596" s="1478">
        <f t="shared" si="27"/>
        <v>25.311753625144505</v>
      </c>
      <c r="X596" s="1478">
        <f t="shared" si="27"/>
        <v>4.2186256041907511</v>
      </c>
      <c r="Y596" s="1478">
        <f t="shared" si="27"/>
        <v>0</v>
      </c>
      <c r="Z596" s="1478">
        <f t="shared" si="27"/>
        <v>759.35260875433517</v>
      </c>
      <c r="AA596" s="2">
        <f t="shared" si="26"/>
        <v>100</v>
      </c>
      <c r="AC596" s="878">
        <f t="shared" si="28"/>
        <v>0.97028388896387274</v>
      </c>
      <c r="AE596" s="2">
        <f>+Help_FC!$G596*Help_FC!Y596</f>
        <v>249.7704918032787</v>
      </c>
      <c r="AF596" s="2">
        <f>+Help_FC!$G596*Help_FC!Z596</f>
        <v>117.08196721311477</v>
      </c>
      <c r="AG596" s="2">
        <f>+Help_FC!$G596*Help_FC!AA596</f>
        <v>0</v>
      </c>
      <c r="AH596" s="2">
        <f>+Help_FC!$G596*Help_FC!AB596</f>
        <v>208.32786885245903</v>
      </c>
      <c r="AI596" s="2">
        <f>+Help_FC!$G596*Help_FC!AC596</f>
        <v>42.065573770491802</v>
      </c>
      <c r="AJ596" s="2">
        <f>+Help_FC!$G596*Help_FC!AD596</f>
        <v>38.903867763934429</v>
      </c>
      <c r="AK596" s="2">
        <f>+Help_FC!$G596*Help_FC!AE596</f>
        <v>5.2459016393442628</v>
      </c>
      <c r="AL596" s="2">
        <f>+Help_FC!$G596*Help_FC!AF596</f>
        <v>8.1967213114754109</v>
      </c>
      <c r="AM596" s="2">
        <f>+Help_FC!$G596*Help_FC!AG596</f>
        <v>0</v>
      </c>
      <c r="AN596" s="2">
        <f>+Help_FC!$G596*Help_FC!AH596</f>
        <v>28.357377049180332</v>
      </c>
      <c r="AO596" s="2">
        <f>+Help_FC!$G596*Help_FC!AI596</f>
        <v>117.21049180327869</v>
      </c>
      <c r="AP596" s="2">
        <f>+Help_FC!$G596*Help_FC!AJ596</f>
        <v>12.568970421964151</v>
      </c>
      <c r="AQ596" s="2">
        <f>+Help_FC!$G596*Help_FC!AK596</f>
        <v>212.65319423043121</v>
      </c>
      <c r="AR596" s="1478">
        <f>$AV596*24*Help_FC!AL596/Help_FC!$Q596</f>
        <v>19.217391304347828</v>
      </c>
      <c r="AS596" s="1478">
        <f>$AV596*24*Help_FC!AM596/Help_FC!$Q596</f>
        <v>0</v>
      </c>
      <c r="AT596" s="2">
        <f>+Help_FC!$G596*Help_FC!AN596</f>
        <v>0</v>
      </c>
      <c r="AV596" s="5">
        <v>1</v>
      </c>
    </row>
    <row r="597" spans="1:48" x14ac:dyDescent="0.2">
      <c r="A597" s="1">
        <v>45521</v>
      </c>
      <c r="B597" s="2">
        <f>+Help_FC!$G597*Help_FC!I597</f>
        <v>617.24590163934431</v>
      </c>
      <c r="C597" s="2">
        <f>+Help_FC!$G597*Help_FC!J597</f>
        <v>366.85245901639348</v>
      </c>
      <c r="D597" s="2">
        <f>+Help_FC!$G597*Help_FC!K597</f>
        <v>110.26229508196722</v>
      </c>
      <c r="E597" s="2">
        <f>+Help_FC!$G597*Help_FC!L597</f>
        <v>98.06557377049181</v>
      </c>
      <c r="F597" s="2">
        <f>+Help_FC!$G597*Help_FC!M597</f>
        <v>273.39248596580694</v>
      </c>
      <c r="G597" s="2">
        <f>+Help_FC!$G597*Help_FC!N597</f>
        <v>328.03855799246247</v>
      </c>
      <c r="H597" s="1478">
        <f>$AV597*24*Help_FC!R597/Help_FC!$Q597</f>
        <v>362.54220965030919</v>
      </c>
      <c r="I597" s="1478">
        <f>$AV597*24*Help_FC!S597/Help_FC!$Q597</f>
        <v>355.03642888783105</v>
      </c>
      <c r="J597" s="1478">
        <f>$AV597*24*Help_FC!T597/Help_FC!$Q597</f>
        <v>26.086956521739129</v>
      </c>
      <c r="K597" s="1478">
        <f>$AV597*24*Help_FC!U597/Help_FC!$Q597</f>
        <v>4.3478260869565215</v>
      </c>
      <c r="L597" s="1478">
        <f>$AV597*24*Help_FC!V597/Help_FC!$Q597</f>
        <v>0</v>
      </c>
      <c r="M597" s="1478">
        <f>$AV597*24*Help_FC!W597/Help_FC!$Q597</f>
        <v>782.60869565217388</v>
      </c>
      <c r="N597" s="2">
        <f>100*Help_FC!H597</f>
        <v>100</v>
      </c>
      <c r="O597" s="2">
        <f t="shared" si="32"/>
        <v>598.90375388963503</v>
      </c>
      <c r="P597" s="2">
        <f t="shared" si="32"/>
        <v>355.951030610386</v>
      </c>
      <c r="Q597" s="2">
        <f t="shared" si="32"/>
        <v>106.98572847821326</v>
      </c>
      <c r="R597" s="2">
        <f t="shared" si="31"/>
        <v>95.151446291506346</v>
      </c>
      <c r="S597" s="2">
        <f t="shared" si="31"/>
        <v>265.26832449640415</v>
      </c>
      <c r="T597" s="2">
        <f t="shared" si="31"/>
        <v>318.2905277790274</v>
      </c>
      <c r="U597" s="1478">
        <f t="shared" si="27"/>
        <v>351.76886509305768</v>
      </c>
      <c r="V597" s="1478">
        <f t="shared" si="27"/>
        <v>344.48612694513014</v>
      </c>
      <c r="W597" s="1478">
        <f t="shared" si="27"/>
        <v>25.311753625144505</v>
      </c>
      <c r="X597" s="1478">
        <f t="shared" si="27"/>
        <v>4.2186256041907511</v>
      </c>
      <c r="Y597" s="1478">
        <f t="shared" si="27"/>
        <v>0</v>
      </c>
      <c r="Z597" s="1478">
        <f t="shared" si="27"/>
        <v>759.35260875433517</v>
      </c>
      <c r="AA597" s="2">
        <f t="shared" ref="AA597:AA660" si="33">+N597</f>
        <v>100</v>
      </c>
      <c r="AC597" s="878">
        <f t="shared" si="28"/>
        <v>0.97028388896387274</v>
      </c>
      <c r="AE597" s="2">
        <f>+Help_FC!$G597*Help_FC!Y597</f>
        <v>249.7704918032787</v>
      </c>
      <c r="AF597" s="2">
        <f>+Help_FC!$G597*Help_FC!Z597</f>
        <v>117.08196721311477</v>
      </c>
      <c r="AG597" s="2">
        <f>+Help_FC!$G597*Help_FC!AA597</f>
        <v>0</v>
      </c>
      <c r="AH597" s="2">
        <f>+Help_FC!$G597*Help_FC!AB597</f>
        <v>208.32786885245903</v>
      </c>
      <c r="AI597" s="2">
        <f>+Help_FC!$G597*Help_FC!AC597</f>
        <v>42.065573770491802</v>
      </c>
      <c r="AJ597" s="2">
        <f>+Help_FC!$G597*Help_FC!AD597</f>
        <v>38.903867763934429</v>
      </c>
      <c r="AK597" s="2">
        <f>+Help_FC!$G597*Help_FC!AE597</f>
        <v>5.2459016393442628</v>
      </c>
      <c r="AL597" s="2">
        <f>+Help_FC!$G597*Help_FC!AF597</f>
        <v>8.1967213114754109</v>
      </c>
      <c r="AM597" s="2">
        <f>+Help_FC!$G597*Help_FC!AG597</f>
        <v>0</v>
      </c>
      <c r="AN597" s="2">
        <f>+Help_FC!$G597*Help_FC!AH597</f>
        <v>28.357377049180332</v>
      </c>
      <c r="AO597" s="2">
        <f>+Help_FC!$G597*Help_FC!AI597</f>
        <v>117.21049180327869</v>
      </c>
      <c r="AP597" s="2">
        <f>+Help_FC!$G597*Help_FC!AJ597</f>
        <v>12.568970421964151</v>
      </c>
      <c r="AQ597" s="2">
        <f>+Help_FC!$G597*Help_FC!AK597</f>
        <v>212.65319423043121</v>
      </c>
      <c r="AR597" s="1478">
        <f>$AV597*24*Help_FC!AL597/Help_FC!$Q597</f>
        <v>19.217391304347828</v>
      </c>
      <c r="AS597" s="1478">
        <f>$AV597*24*Help_FC!AM597/Help_FC!$Q597</f>
        <v>0</v>
      </c>
      <c r="AT597" s="2">
        <f>+Help_FC!$G597*Help_FC!AN597</f>
        <v>0</v>
      </c>
      <c r="AV597" s="5">
        <v>1</v>
      </c>
    </row>
    <row r="598" spans="1:48" x14ac:dyDescent="0.2">
      <c r="A598" s="1">
        <v>45522</v>
      </c>
      <c r="B598" s="2">
        <f>+Help_FC!$G598*Help_FC!I598</f>
        <v>617.24590163934431</v>
      </c>
      <c r="C598" s="2">
        <f>+Help_FC!$G598*Help_FC!J598</f>
        <v>366.85245901639348</v>
      </c>
      <c r="D598" s="2">
        <f>+Help_FC!$G598*Help_FC!K598</f>
        <v>110.26229508196722</v>
      </c>
      <c r="E598" s="2">
        <f>+Help_FC!$G598*Help_FC!L598</f>
        <v>98.06557377049181</v>
      </c>
      <c r="F598" s="2">
        <f>+Help_FC!$G598*Help_FC!M598</f>
        <v>273.39248596580694</v>
      </c>
      <c r="G598" s="2">
        <f>+Help_FC!$G598*Help_FC!N598</f>
        <v>328.03855799246247</v>
      </c>
      <c r="H598" s="1478">
        <f>$AV598*24*Help_FC!R598/Help_FC!$Q598</f>
        <v>362.54220965030919</v>
      </c>
      <c r="I598" s="1478">
        <f>$AV598*24*Help_FC!S598/Help_FC!$Q598</f>
        <v>355.03642888783105</v>
      </c>
      <c r="J598" s="1478">
        <f>$AV598*24*Help_FC!T598/Help_FC!$Q598</f>
        <v>26.086956521739129</v>
      </c>
      <c r="K598" s="1478">
        <f>$AV598*24*Help_FC!U598/Help_FC!$Q598</f>
        <v>4.3478260869565215</v>
      </c>
      <c r="L598" s="1478">
        <f>$AV598*24*Help_FC!V598/Help_FC!$Q598</f>
        <v>0</v>
      </c>
      <c r="M598" s="1478">
        <f>$AV598*24*Help_FC!W598/Help_FC!$Q598</f>
        <v>782.60869565217388</v>
      </c>
      <c r="N598" s="2">
        <f>100*Help_FC!H598</f>
        <v>100</v>
      </c>
      <c r="O598" s="2">
        <f t="shared" si="32"/>
        <v>598.90375388963503</v>
      </c>
      <c r="P598" s="2">
        <f t="shared" si="32"/>
        <v>355.951030610386</v>
      </c>
      <c r="Q598" s="2">
        <f t="shared" si="32"/>
        <v>106.98572847821326</v>
      </c>
      <c r="R598" s="2">
        <f t="shared" si="31"/>
        <v>95.151446291506346</v>
      </c>
      <c r="S598" s="2">
        <f t="shared" si="31"/>
        <v>265.26832449640415</v>
      </c>
      <c r="T598" s="2">
        <f t="shared" si="31"/>
        <v>318.2905277790274</v>
      </c>
      <c r="U598" s="1478">
        <f t="shared" si="27"/>
        <v>351.76886509305768</v>
      </c>
      <c r="V598" s="1478">
        <f t="shared" si="27"/>
        <v>344.48612694513014</v>
      </c>
      <c r="W598" s="1478">
        <f t="shared" si="27"/>
        <v>25.311753625144505</v>
      </c>
      <c r="X598" s="1478">
        <f t="shared" si="27"/>
        <v>4.2186256041907511</v>
      </c>
      <c r="Y598" s="1478">
        <f t="shared" si="27"/>
        <v>0</v>
      </c>
      <c r="Z598" s="1478">
        <f t="shared" si="27"/>
        <v>759.35260875433517</v>
      </c>
      <c r="AA598" s="2">
        <f t="shared" si="33"/>
        <v>100</v>
      </c>
      <c r="AC598" s="878">
        <f t="shared" si="28"/>
        <v>0.97028388896387274</v>
      </c>
      <c r="AE598" s="2">
        <f>+Help_FC!$G598*Help_FC!Y598</f>
        <v>249.7704918032787</v>
      </c>
      <c r="AF598" s="2">
        <f>+Help_FC!$G598*Help_FC!Z598</f>
        <v>117.08196721311477</v>
      </c>
      <c r="AG598" s="2">
        <f>+Help_FC!$G598*Help_FC!AA598</f>
        <v>0</v>
      </c>
      <c r="AH598" s="2">
        <f>+Help_FC!$G598*Help_FC!AB598</f>
        <v>208.32786885245903</v>
      </c>
      <c r="AI598" s="2">
        <f>+Help_FC!$G598*Help_FC!AC598</f>
        <v>42.065573770491802</v>
      </c>
      <c r="AJ598" s="2">
        <f>+Help_FC!$G598*Help_FC!AD598</f>
        <v>38.903867763934429</v>
      </c>
      <c r="AK598" s="2">
        <f>+Help_FC!$G598*Help_FC!AE598</f>
        <v>5.2459016393442628</v>
      </c>
      <c r="AL598" s="2">
        <f>+Help_FC!$G598*Help_FC!AF598</f>
        <v>8.1967213114754109</v>
      </c>
      <c r="AM598" s="2">
        <f>+Help_FC!$G598*Help_FC!AG598</f>
        <v>0</v>
      </c>
      <c r="AN598" s="2">
        <f>+Help_FC!$G598*Help_FC!AH598</f>
        <v>28.357377049180332</v>
      </c>
      <c r="AO598" s="2">
        <f>+Help_FC!$G598*Help_FC!AI598</f>
        <v>117.21049180327869</v>
      </c>
      <c r="AP598" s="2">
        <f>+Help_FC!$G598*Help_FC!AJ598</f>
        <v>12.568970421964151</v>
      </c>
      <c r="AQ598" s="2">
        <f>+Help_FC!$G598*Help_FC!AK598</f>
        <v>212.65319423043121</v>
      </c>
      <c r="AR598" s="1478">
        <f>$AV598*24*Help_FC!AL598/Help_FC!$Q598</f>
        <v>19.217391304347828</v>
      </c>
      <c r="AS598" s="1478">
        <f>$AV598*24*Help_FC!AM598/Help_FC!$Q598</f>
        <v>0</v>
      </c>
      <c r="AT598" s="2">
        <f>+Help_FC!$G598*Help_FC!AN598</f>
        <v>0</v>
      </c>
      <c r="AV598" s="5">
        <v>1</v>
      </c>
    </row>
    <row r="599" spans="1:48" x14ac:dyDescent="0.2">
      <c r="A599" s="1">
        <v>45523</v>
      </c>
      <c r="B599" s="2">
        <f>+Help_FC!$G599*Help_FC!I599</f>
        <v>617.24590163934431</v>
      </c>
      <c r="C599" s="2">
        <f>+Help_FC!$G599*Help_FC!J599</f>
        <v>366.85245901639348</v>
      </c>
      <c r="D599" s="2">
        <f>+Help_FC!$G599*Help_FC!K599</f>
        <v>110.26229508196722</v>
      </c>
      <c r="E599" s="2">
        <f>+Help_FC!$G599*Help_FC!L599</f>
        <v>98.06557377049181</v>
      </c>
      <c r="F599" s="2">
        <f>+Help_FC!$G599*Help_FC!M599</f>
        <v>273.39248596580694</v>
      </c>
      <c r="G599" s="2">
        <f>+Help_FC!$G599*Help_FC!N599</f>
        <v>328.03855799246247</v>
      </c>
      <c r="H599" s="1478">
        <f>$AV599*24*Help_FC!R599/Help_FC!$Q599</f>
        <v>362.54220965030919</v>
      </c>
      <c r="I599" s="1478">
        <f>$AV599*24*Help_FC!S599/Help_FC!$Q599</f>
        <v>355.03642888783105</v>
      </c>
      <c r="J599" s="1478">
        <f>$AV599*24*Help_FC!T599/Help_FC!$Q599</f>
        <v>26.086956521739129</v>
      </c>
      <c r="K599" s="1478">
        <f>$AV599*24*Help_FC!U599/Help_FC!$Q599</f>
        <v>4.3478260869565215</v>
      </c>
      <c r="L599" s="1478">
        <f>$AV599*24*Help_FC!V599/Help_FC!$Q599</f>
        <v>0</v>
      </c>
      <c r="M599" s="1478">
        <f>$AV599*24*Help_FC!W599/Help_FC!$Q599</f>
        <v>782.60869565217388</v>
      </c>
      <c r="N599" s="2">
        <f>100*Help_FC!H599</f>
        <v>100</v>
      </c>
      <c r="O599" s="2">
        <f t="shared" si="32"/>
        <v>598.90375388963503</v>
      </c>
      <c r="P599" s="2">
        <f t="shared" si="32"/>
        <v>355.951030610386</v>
      </c>
      <c r="Q599" s="2">
        <f t="shared" si="32"/>
        <v>106.98572847821326</v>
      </c>
      <c r="R599" s="2">
        <f t="shared" si="31"/>
        <v>95.151446291506346</v>
      </c>
      <c r="S599" s="2">
        <f t="shared" si="31"/>
        <v>265.26832449640415</v>
      </c>
      <c r="T599" s="2">
        <f t="shared" si="31"/>
        <v>318.2905277790274</v>
      </c>
      <c r="U599" s="1478">
        <f t="shared" si="27"/>
        <v>351.76886509305768</v>
      </c>
      <c r="V599" s="1478">
        <f t="shared" si="27"/>
        <v>344.48612694513014</v>
      </c>
      <c r="W599" s="1478">
        <f t="shared" si="27"/>
        <v>25.311753625144505</v>
      </c>
      <c r="X599" s="1478">
        <f t="shared" si="27"/>
        <v>4.2186256041907511</v>
      </c>
      <c r="Y599" s="1478">
        <f t="shared" si="27"/>
        <v>0</v>
      </c>
      <c r="Z599" s="1478">
        <f t="shared" si="27"/>
        <v>759.35260875433517</v>
      </c>
      <c r="AA599" s="2">
        <f t="shared" si="33"/>
        <v>100</v>
      </c>
      <c r="AC599" s="878">
        <f t="shared" si="28"/>
        <v>0.97028388896387274</v>
      </c>
      <c r="AE599" s="2">
        <f>+Help_FC!$G599*Help_FC!Y599</f>
        <v>249.7704918032787</v>
      </c>
      <c r="AF599" s="2">
        <f>+Help_FC!$G599*Help_FC!Z599</f>
        <v>117.08196721311477</v>
      </c>
      <c r="AG599" s="2">
        <f>+Help_FC!$G599*Help_FC!AA599</f>
        <v>0</v>
      </c>
      <c r="AH599" s="2">
        <f>+Help_FC!$G599*Help_FC!AB599</f>
        <v>208.32786885245903</v>
      </c>
      <c r="AI599" s="2">
        <f>+Help_FC!$G599*Help_FC!AC599</f>
        <v>42.065573770491802</v>
      </c>
      <c r="AJ599" s="2">
        <f>+Help_FC!$G599*Help_FC!AD599</f>
        <v>38.903867763934429</v>
      </c>
      <c r="AK599" s="2">
        <f>+Help_FC!$G599*Help_FC!AE599</f>
        <v>5.2459016393442628</v>
      </c>
      <c r="AL599" s="2">
        <f>+Help_FC!$G599*Help_FC!AF599</f>
        <v>8.1967213114754109</v>
      </c>
      <c r="AM599" s="2">
        <f>+Help_FC!$G599*Help_FC!AG599</f>
        <v>0</v>
      </c>
      <c r="AN599" s="2">
        <f>+Help_FC!$G599*Help_FC!AH599</f>
        <v>28.357377049180332</v>
      </c>
      <c r="AO599" s="2">
        <f>+Help_FC!$G599*Help_FC!AI599</f>
        <v>117.21049180327869</v>
      </c>
      <c r="AP599" s="2">
        <f>+Help_FC!$G599*Help_FC!AJ599</f>
        <v>12.568970421964151</v>
      </c>
      <c r="AQ599" s="2">
        <f>+Help_FC!$G599*Help_FC!AK599</f>
        <v>212.65319423043121</v>
      </c>
      <c r="AR599" s="1478">
        <f>$AV599*24*Help_FC!AL599/Help_FC!$Q599</f>
        <v>19.217391304347828</v>
      </c>
      <c r="AS599" s="1478">
        <f>$AV599*24*Help_FC!AM599/Help_FC!$Q599</f>
        <v>0</v>
      </c>
      <c r="AT599" s="2">
        <f>+Help_FC!$G599*Help_FC!AN599</f>
        <v>0</v>
      </c>
      <c r="AV599" s="5">
        <v>1</v>
      </c>
    </row>
    <row r="600" spans="1:48" x14ac:dyDescent="0.2">
      <c r="A600" s="1">
        <v>45524</v>
      </c>
      <c r="B600" s="2">
        <f>+Help_FC!$G600*Help_FC!I600</f>
        <v>617.24590163934431</v>
      </c>
      <c r="C600" s="2">
        <f>+Help_FC!$G600*Help_FC!J600</f>
        <v>366.85245901639348</v>
      </c>
      <c r="D600" s="2">
        <f>+Help_FC!$G600*Help_FC!K600</f>
        <v>110.26229508196722</v>
      </c>
      <c r="E600" s="2">
        <f>+Help_FC!$G600*Help_FC!L600</f>
        <v>98.06557377049181</v>
      </c>
      <c r="F600" s="2">
        <f>+Help_FC!$G600*Help_FC!M600</f>
        <v>273.39248596580694</v>
      </c>
      <c r="G600" s="2">
        <f>+Help_FC!$G600*Help_FC!N600</f>
        <v>328.03855799246247</v>
      </c>
      <c r="H600" s="1478">
        <f>$AV600*24*Help_FC!R600/Help_FC!$Q600</f>
        <v>362.54220965030919</v>
      </c>
      <c r="I600" s="1478">
        <f>$AV600*24*Help_FC!S600/Help_FC!$Q600</f>
        <v>355.03642888783105</v>
      </c>
      <c r="J600" s="1478">
        <f>$AV600*24*Help_FC!T600/Help_FC!$Q600</f>
        <v>26.086956521739129</v>
      </c>
      <c r="K600" s="1478">
        <f>$AV600*24*Help_FC!U600/Help_FC!$Q600</f>
        <v>4.3478260869565215</v>
      </c>
      <c r="L600" s="1478">
        <f>$AV600*24*Help_FC!V600/Help_FC!$Q600</f>
        <v>0</v>
      </c>
      <c r="M600" s="1478">
        <f>$AV600*24*Help_FC!W600/Help_FC!$Q600</f>
        <v>782.60869565217388</v>
      </c>
      <c r="N600" s="2">
        <f>100*Help_FC!H600</f>
        <v>100</v>
      </c>
      <c r="O600" s="2">
        <f t="shared" si="32"/>
        <v>598.90375388963503</v>
      </c>
      <c r="P600" s="2">
        <f t="shared" si="32"/>
        <v>355.951030610386</v>
      </c>
      <c r="Q600" s="2">
        <f t="shared" si="32"/>
        <v>106.98572847821326</v>
      </c>
      <c r="R600" s="2">
        <f t="shared" si="31"/>
        <v>95.151446291506346</v>
      </c>
      <c r="S600" s="2">
        <f t="shared" si="31"/>
        <v>265.26832449640415</v>
      </c>
      <c r="T600" s="2">
        <f t="shared" si="31"/>
        <v>318.2905277790274</v>
      </c>
      <c r="U600" s="1478">
        <f t="shared" si="27"/>
        <v>351.76886509305768</v>
      </c>
      <c r="V600" s="1478">
        <f t="shared" si="27"/>
        <v>344.48612694513014</v>
      </c>
      <c r="W600" s="1478">
        <f t="shared" si="27"/>
        <v>25.311753625144505</v>
      </c>
      <c r="X600" s="1478">
        <f t="shared" si="27"/>
        <v>4.2186256041907511</v>
      </c>
      <c r="Y600" s="1478">
        <f t="shared" si="27"/>
        <v>0</v>
      </c>
      <c r="Z600" s="1478">
        <f t="shared" si="27"/>
        <v>759.35260875433517</v>
      </c>
      <c r="AA600" s="2">
        <f t="shared" si="33"/>
        <v>100</v>
      </c>
      <c r="AC600" s="878">
        <f t="shared" si="28"/>
        <v>0.97028388896387274</v>
      </c>
      <c r="AE600" s="2">
        <f>+Help_FC!$G600*Help_FC!Y600</f>
        <v>249.7704918032787</v>
      </c>
      <c r="AF600" s="2">
        <f>+Help_FC!$G600*Help_FC!Z600</f>
        <v>117.08196721311477</v>
      </c>
      <c r="AG600" s="2">
        <f>+Help_FC!$G600*Help_FC!AA600</f>
        <v>0</v>
      </c>
      <c r="AH600" s="2">
        <f>+Help_FC!$G600*Help_FC!AB600</f>
        <v>208.32786885245903</v>
      </c>
      <c r="AI600" s="2">
        <f>+Help_FC!$G600*Help_FC!AC600</f>
        <v>42.065573770491802</v>
      </c>
      <c r="AJ600" s="2">
        <f>+Help_FC!$G600*Help_FC!AD600</f>
        <v>38.903867763934429</v>
      </c>
      <c r="AK600" s="2">
        <f>+Help_FC!$G600*Help_FC!AE600</f>
        <v>5.2459016393442628</v>
      </c>
      <c r="AL600" s="2">
        <f>+Help_FC!$G600*Help_FC!AF600</f>
        <v>8.1967213114754109</v>
      </c>
      <c r="AM600" s="2">
        <f>+Help_FC!$G600*Help_FC!AG600</f>
        <v>0</v>
      </c>
      <c r="AN600" s="2">
        <f>+Help_FC!$G600*Help_FC!AH600</f>
        <v>28.357377049180332</v>
      </c>
      <c r="AO600" s="2">
        <f>+Help_FC!$G600*Help_FC!AI600</f>
        <v>117.21049180327869</v>
      </c>
      <c r="AP600" s="2">
        <f>+Help_FC!$G600*Help_FC!AJ600</f>
        <v>12.568970421964151</v>
      </c>
      <c r="AQ600" s="2">
        <f>+Help_FC!$G600*Help_FC!AK600</f>
        <v>212.65319423043121</v>
      </c>
      <c r="AR600" s="1478">
        <f>$AV600*24*Help_FC!AL600/Help_FC!$Q600</f>
        <v>19.217391304347828</v>
      </c>
      <c r="AS600" s="1478">
        <f>$AV600*24*Help_FC!AM600/Help_FC!$Q600</f>
        <v>0</v>
      </c>
      <c r="AT600" s="2">
        <f>+Help_FC!$G600*Help_FC!AN600</f>
        <v>0</v>
      </c>
      <c r="AV600" s="5">
        <v>1</v>
      </c>
    </row>
    <row r="601" spans="1:48" x14ac:dyDescent="0.2">
      <c r="A601" s="1">
        <v>45525</v>
      </c>
      <c r="B601" s="2">
        <f>+Help_FC!$G601*Help_FC!I601</f>
        <v>308.62295081967216</v>
      </c>
      <c r="C601" s="2">
        <f>+Help_FC!$G601*Help_FC!J601</f>
        <v>183.42622950819674</v>
      </c>
      <c r="D601" s="2">
        <f>+Help_FC!$G601*Help_FC!K601</f>
        <v>55.131147540983612</v>
      </c>
      <c r="E601" s="2">
        <f>+Help_FC!$G601*Help_FC!L601</f>
        <v>49.032786885245905</v>
      </c>
      <c r="F601" s="2">
        <f>+Help_FC!$G601*Help_FC!M601</f>
        <v>136.69624298290347</v>
      </c>
      <c r="G601" s="2">
        <f>+Help_FC!$G601*Help_FC!N601</f>
        <v>164.01927899623124</v>
      </c>
      <c r="H601" s="1478">
        <f>$AV601*24*Help_FC!R601/Help_FC!$Q601</f>
        <v>362.54220965030919</v>
      </c>
      <c r="I601" s="1478">
        <f>$AV601*24*Help_FC!S601/Help_FC!$Q601</f>
        <v>355.03642888783105</v>
      </c>
      <c r="J601" s="1478">
        <f>$AV601*24*Help_FC!T601/Help_FC!$Q601</f>
        <v>26.086956521739129</v>
      </c>
      <c r="K601" s="1478">
        <f>$AV601*24*Help_FC!U601/Help_FC!$Q601</f>
        <v>4.3478260869565215</v>
      </c>
      <c r="L601" s="1478">
        <f>$AV601*24*Help_FC!V601/Help_FC!$Q601</f>
        <v>0</v>
      </c>
      <c r="M601" s="1478">
        <f>$AV601*24*Help_FC!W601/Help_FC!$Q601</f>
        <v>782.60869565217388</v>
      </c>
      <c r="N601" s="2">
        <f>100*Help_FC!H601</f>
        <v>50</v>
      </c>
      <c r="O601" s="2">
        <f t="shared" si="32"/>
        <v>299.45187694481751</v>
      </c>
      <c r="P601" s="2">
        <f t="shared" si="32"/>
        <v>177.975515305193</v>
      </c>
      <c r="Q601" s="2">
        <f t="shared" si="32"/>
        <v>53.49286423910663</v>
      </c>
      <c r="R601" s="2">
        <f t="shared" si="31"/>
        <v>47.575723145753173</v>
      </c>
      <c r="S601" s="2">
        <f t="shared" si="31"/>
        <v>132.63416224820207</v>
      </c>
      <c r="T601" s="2">
        <f t="shared" si="31"/>
        <v>159.1452638895137</v>
      </c>
      <c r="U601" s="1478">
        <f t="shared" si="27"/>
        <v>351.76886509305768</v>
      </c>
      <c r="V601" s="1478">
        <f t="shared" si="27"/>
        <v>344.48612694513014</v>
      </c>
      <c r="W601" s="1478">
        <f t="shared" si="27"/>
        <v>25.311753625144505</v>
      </c>
      <c r="X601" s="1478">
        <f t="shared" si="27"/>
        <v>4.2186256041907511</v>
      </c>
      <c r="Y601" s="1478">
        <f t="shared" si="27"/>
        <v>0</v>
      </c>
      <c r="Z601" s="1478">
        <f t="shared" si="27"/>
        <v>759.35260875433517</v>
      </c>
      <c r="AA601" s="2">
        <f t="shared" si="33"/>
        <v>50</v>
      </c>
      <c r="AC601" s="878">
        <f t="shared" si="28"/>
        <v>0.97028388896387274</v>
      </c>
      <c r="AE601" s="2">
        <f>+Help_FC!$G601*Help_FC!Y601</f>
        <v>124.88524590163935</v>
      </c>
      <c r="AF601" s="2">
        <f>+Help_FC!$G601*Help_FC!Z601</f>
        <v>58.540983606557383</v>
      </c>
      <c r="AG601" s="2">
        <f>+Help_FC!$G601*Help_FC!AA601</f>
        <v>0</v>
      </c>
      <c r="AH601" s="2">
        <f>+Help_FC!$G601*Help_FC!AB601</f>
        <v>104.16393442622952</v>
      </c>
      <c r="AI601" s="2">
        <f>+Help_FC!$G601*Help_FC!AC601</f>
        <v>21.032786885245901</v>
      </c>
      <c r="AJ601" s="2">
        <f>+Help_FC!$G601*Help_FC!AD601</f>
        <v>19.451933881967214</v>
      </c>
      <c r="AK601" s="2">
        <f>+Help_FC!$G601*Help_FC!AE601</f>
        <v>2.6229508196721314</v>
      </c>
      <c r="AL601" s="2">
        <f>+Help_FC!$G601*Help_FC!AF601</f>
        <v>4.0983606557377055</v>
      </c>
      <c r="AM601" s="2">
        <f>+Help_FC!$G601*Help_FC!AG601</f>
        <v>0</v>
      </c>
      <c r="AN601" s="2">
        <f>+Help_FC!$G601*Help_FC!AH601</f>
        <v>14.178688524590166</v>
      </c>
      <c r="AO601" s="2">
        <f>+Help_FC!$G601*Help_FC!AI601</f>
        <v>58.605245901639343</v>
      </c>
      <c r="AP601" s="2">
        <f>+Help_FC!$G601*Help_FC!AJ601</f>
        <v>6.2844852109820755</v>
      </c>
      <c r="AQ601" s="2">
        <f>+Help_FC!$G601*Help_FC!AK601</f>
        <v>106.32659711521561</v>
      </c>
      <c r="AR601" s="1478">
        <f>$AV601*24*Help_FC!AL601/Help_FC!$Q601</f>
        <v>19.217391304347828</v>
      </c>
      <c r="AS601" s="1478">
        <f>$AV601*24*Help_FC!AM601/Help_FC!$Q601</f>
        <v>0</v>
      </c>
      <c r="AT601" s="2">
        <f>+Help_FC!$G601*Help_FC!AN601</f>
        <v>0</v>
      </c>
      <c r="AV601" s="5">
        <v>1</v>
      </c>
    </row>
    <row r="602" spans="1:48" x14ac:dyDescent="0.2">
      <c r="A602" s="1">
        <v>45526</v>
      </c>
      <c r="B602" s="2">
        <f>+Help_FC!$G602*Help_FC!I602</f>
        <v>617.24590163934431</v>
      </c>
      <c r="C602" s="2">
        <f>+Help_FC!$G602*Help_FC!J602</f>
        <v>366.85245901639348</v>
      </c>
      <c r="D602" s="2">
        <f>+Help_FC!$G602*Help_FC!K602</f>
        <v>110.26229508196722</v>
      </c>
      <c r="E602" s="2">
        <f>+Help_FC!$G602*Help_FC!L602</f>
        <v>98.06557377049181</v>
      </c>
      <c r="F602" s="2">
        <f>+Help_FC!$G602*Help_FC!M602</f>
        <v>273.39248596580694</v>
      </c>
      <c r="G602" s="2">
        <f>+Help_FC!$G602*Help_FC!N602</f>
        <v>328.03855799246247</v>
      </c>
      <c r="H602" s="1478">
        <f>$AV602*24*Help_FC!R602/Help_FC!$Q602</f>
        <v>362.54220965030919</v>
      </c>
      <c r="I602" s="1478">
        <f>$AV602*24*Help_FC!S602/Help_FC!$Q602</f>
        <v>355.03642888783105</v>
      </c>
      <c r="J602" s="1478">
        <f>$AV602*24*Help_FC!T602/Help_FC!$Q602</f>
        <v>26.086956521739129</v>
      </c>
      <c r="K602" s="1478">
        <f>$AV602*24*Help_FC!U602/Help_FC!$Q602</f>
        <v>4.3478260869565215</v>
      </c>
      <c r="L602" s="1478">
        <f>$AV602*24*Help_FC!V602/Help_FC!$Q602</f>
        <v>0</v>
      </c>
      <c r="M602" s="1478">
        <f>$AV602*24*Help_FC!W602/Help_FC!$Q602</f>
        <v>782.60869565217388</v>
      </c>
      <c r="N602" s="2">
        <f>100*Help_FC!H602</f>
        <v>100</v>
      </c>
      <c r="O602" s="2">
        <f t="shared" si="32"/>
        <v>598.90375388963503</v>
      </c>
      <c r="P602" s="2">
        <f t="shared" si="32"/>
        <v>355.951030610386</v>
      </c>
      <c r="Q602" s="2">
        <f t="shared" si="32"/>
        <v>106.98572847821326</v>
      </c>
      <c r="R602" s="2">
        <f t="shared" si="31"/>
        <v>95.151446291506346</v>
      </c>
      <c r="S602" s="2">
        <f t="shared" si="31"/>
        <v>265.26832449640415</v>
      </c>
      <c r="T602" s="2">
        <f t="shared" si="31"/>
        <v>318.2905277790274</v>
      </c>
      <c r="U602" s="1478">
        <f t="shared" si="27"/>
        <v>351.76886509305768</v>
      </c>
      <c r="V602" s="1478">
        <f t="shared" si="27"/>
        <v>344.48612694513014</v>
      </c>
      <c r="W602" s="1478">
        <f t="shared" si="27"/>
        <v>25.311753625144505</v>
      </c>
      <c r="X602" s="1478">
        <f t="shared" si="27"/>
        <v>4.2186256041907511</v>
      </c>
      <c r="Y602" s="1478">
        <f t="shared" si="27"/>
        <v>0</v>
      </c>
      <c r="Z602" s="1478">
        <f t="shared" si="27"/>
        <v>759.35260875433517</v>
      </c>
      <c r="AA602" s="2">
        <f t="shared" si="33"/>
        <v>100</v>
      </c>
      <c r="AC602" s="878">
        <f t="shared" si="28"/>
        <v>0.97028388896387274</v>
      </c>
      <c r="AE602" s="2">
        <f>+Help_FC!$G602*Help_FC!Y602</f>
        <v>249.7704918032787</v>
      </c>
      <c r="AF602" s="2">
        <f>+Help_FC!$G602*Help_FC!Z602</f>
        <v>117.08196721311477</v>
      </c>
      <c r="AG602" s="2">
        <f>+Help_FC!$G602*Help_FC!AA602</f>
        <v>0</v>
      </c>
      <c r="AH602" s="2">
        <f>+Help_FC!$G602*Help_FC!AB602</f>
        <v>208.32786885245903</v>
      </c>
      <c r="AI602" s="2">
        <f>+Help_FC!$G602*Help_FC!AC602</f>
        <v>42.065573770491802</v>
      </c>
      <c r="AJ602" s="2">
        <f>+Help_FC!$G602*Help_FC!AD602</f>
        <v>38.903867763934429</v>
      </c>
      <c r="AK602" s="2">
        <f>+Help_FC!$G602*Help_FC!AE602</f>
        <v>5.2459016393442628</v>
      </c>
      <c r="AL602" s="2">
        <f>+Help_FC!$G602*Help_FC!AF602</f>
        <v>8.1967213114754109</v>
      </c>
      <c r="AM602" s="2">
        <f>+Help_FC!$G602*Help_FC!AG602</f>
        <v>0</v>
      </c>
      <c r="AN602" s="2">
        <f>+Help_FC!$G602*Help_FC!AH602</f>
        <v>28.357377049180332</v>
      </c>
      <c r="AO602" s="2">
        <f>+Help_FC!$G602*Help_FC!AI602</f>
        <v>117.21049180327869</v>
      </c>
      <c r="AP602" s="2">
        <f>+Help_FC!$G602*Help_FC!AJ602</f>
        <v>12.568970421964151</v>
      </c>
      <c r="AQ602" s="2">
        <f>+Help_FC!$G602*Help_FC!AK602</f>
        <v>212.65319423043121</v>
      </c>
      <c r="AR602" s="1478">
        <f>$AV602*24*Help_FC!AL602/Help_FC!$Q602</f>
        <v>19.217391304347828</v>
      </c>
      <c r="AS602" s="1478">
        <f>$AV602*24*Help_FC!AM602/Help_FC!$Q602</f>
        <v>0</v>
      </c>
      <c r="AT602" s="2">
        <f>+Help_FC!$G602*Help_FC!AN602</f>
        <v>0</v>
      </c>
      <c r="AV602" s="5">
        <v>1</v>
      </c>
    </row>
    <row r="603" spans="1:48" x14ac:dyDescent="0.2">
      <c r="A603" s="1">
        <v>45527</v>
      </c>
      <c r="B603" s="2">
        <f>+Help_FC!$G603*Help_FC!I603</f>
        <v>617.24590163934431</v>
      </c>
      <c r="C603" s="2">
        <f>+Help_FC!$G603*Help_FC!J603</f>
        <v>366.85245901639348</v>
      </c>
      <c r="D603" s="2">
        <f>+Help_FC!$G603*Help_FC!K603</f>
        <v>110.26229508196722</v>
      </c>
      <c r="E603" s="2">
        <f>+Help_FC!$G603*Help_FC!L603</f>
        <v>98.06557377049181</v>
      </c>
      <c r="F603" s="2">
        <f>+Help_FC!$G603*Help_FC!M603</f>
        <v>273.39248596580694</v>
      </c>
      <c r="G603" s="2">
        <f>+Help_FC!$G603*Help_FC!N603</f>
        <v>328.03855799246247</v>
      </c>
      <c r="H603" s="1478">
        <f>$AV603*24*Help_FC!R603/Help_FC!$Q603</f>
        <v>362.54220965030919</v>
      </c>
      <c r="I603" s="1478">
        <f>$AV603*24*Help_FC!S603/Help_FC!$Q603</f>
        <v>355.03642888783105</v>
      </c>
      <c r="J603" s="1478">
        <f>$AV603*24*Help_FC!T603/Help_FC!$Q603</f>
        <v>26.086956521739129</v>
      </c>
      <c r="K603" s="1478">
        <f>$AV603*24*Help_FC!U603/Help_FC!$Q603</f>
        <v>4.3478260869565215</v>
      </c>
      <c r="L603" s="1478">
        <f>$AV603*24*Help_FC!V603/Help_FC!$Q603</f>
        <v>0</v>
      </c>
      <c r="M603" s="1478">
        <f>$AV603*24*Help_FC!W603/Help_FC!$Q603</f>
        <v>782.60869565217388</v>
      </c>
      <c r="N603" s="2">
        <f>100*Help_FC!H603</f>
        <v>100</v>
      </c>
      <c r="O603" s="2">
        <f t="shared" si="32"/>
        <v>598.90375388963503</v>
      </c>
      <c r="P603" s="2">
        <f t="shared" si="32"/>
        <v>355.951030610386</v>
      </c>
      <c r="Q603" s="2">
        <f t="shared" si="32"/>
        <v>106.98572847821326</v>
      </c>
      <c r="R603" s="2">
        <f t="shared" si="31"/>
        <v>95.151446291506346</v>
      </c>
      <c r="S603" s="2">
        <f t="shared" si="31"/>
        <v>265.26832449640415</v>
      </c>
      <c r="T603" s="2">
        <f t="shared" si="31"/>
        <v>318.2905277790274</v>
      </c>
      <c r="U603" s="1478">
        <f t="shared" si="27"/>
        <v>351.76886509305768</v>
      </c>
      <c r="V603" s="1478">
        <f t="shared" si="27"/>
        <v>344.48612694513014</v>
      </c>
      <c r="W603" s="1478">
        <f t="shared" si="27"/>
        <v>25.311753625144505</v>
      </c>
      <c r="X603" s="1478">
        <f t="shared" si="27"/>
        <v>4.2186256041907511</v>
      </c>
      <c r="Y603" s="1478">
        <f t="shared" si="27"/>
        <v>0</v>
      </c>
      <c r="Z603" s="1478">
        <f t="shared" si="27"/>
        <v>759.35260875433517</v>
      </c>
      <c r="AA603" s="2">
        <f t="shared" si="33"/>
        <v>100</v>
      </c>
      <c r="AC603" s="878">
        <f t="shared" si="28"/>
        <v>0.97028388896387274</v>
      </c>
      <c r="AE603" s="2">
        <f>+Help_FC!$G603*Help_FC!Y603</f>
        <v>249.7704918032787</v>
      </c>
      <c r="AF603" s="2">
        <f>+Help_FC!$G603*Help_FC!Z603</f>
        <v>117.08196721311477</v>
      </c>
      <c r="AG603" s="2">
        <f>+Help_FC!$G603*Help_FC!AA603</f>
        <v>0</v>
      </c>
      <c r="AH603" s="2">
        <f>+Help_FC!$G603*Help_FC!AB603</f>
        <v>208.32786885245903</v>
      </c>
      <c r="AI603" s="2">
        <f>+Help_FC!$G603*Help_FC!AC603</f>
        <v>42.065573770491802</v>
      </c>
      <c r="AJ603" s="2">
        <f>+Help_FC!$G603*Help_FC!AD603</f>
        <v>38.903867763934429</v>
      </c>
      <c r="AK603" s="2">
        <f>+Help_FC!$G603*Help_FC!AE603</f>
        <v>5.2459016393442628</v>
      </c>
      <c r="AL603" s="2">
        <f>+Help_FC!$G603*Help_FC!AF603</f>
        <v>8.1967213114754109</v>
      </c>
      <c r="AM603" s="2">
        <f>+Help_FC!$G603*Help_FC!AG603</f>
        <v>0</v>
      </c>
      <c r="AN603" s="2">
        <f>+Help_FC!$G603*Help_FC!AH603</f>
        <v>28.357377049180332</v>
      </c>
      <c r="AO603" s="2">
        <f>+Help_FC!$G603*Help_FC!AI603</f>
        <v>117.21049180327869</v>
      </c>
      <c r="AP603" s="2">
        <f>+Help_FC!$G603*Help_FC!AJ603</f>
        <v>12.568970421964151</v>
      </c>
      <c r="AQ603" s="2">
        <f>+Help_FC!$G603*Help_FC!AK603</f>
        <v>212.65319423043121</v>
      </c>
      <c r="AR603" s="1478">
        <f>$AV603*24*Help_FC!AL603/Help_FC!$Q603</f>
        <v>19.217391304347828</v>
      </c>
      <c r="AS603" s="1478">
        <f>$AV603*24*Help_FC!AM603/Help_FC!$Q603</f>
        <v>0</v>
      </c>
      <c r="AT603" s="2">
        <f>+Help_FC!$G603*Help_FC!AN603</f>
        <v>0</v>
      </c>
      <c r="AV603" s="5">
        <v>1</v>
      </c>
    </row>
    <row r="604" spans="1:48" x14ac:dyDescent="0.2">
      <c r="A604" s="1">
        <v>45528</v>
      </c>
      <c r="B604" s="2">
        <f>+Help_FC!$G604*Help_FC!I604</f>
        <v>617.24590163934431</v>
      </c>
      <c r="C604" s="2">
        <f>+Help_FC!$G604*Help_FC!J604</f>
        <v>366.85245901639348</v>
      </c>
      <c r="D604" s="2">
        <f>+Help_FC!$G604*Help_FC!K604</f>
        <v>110.26229508196722</v>
      </c>
      <c r="E604" s="2">
        <f>+Help_FC!$G604*Help_FC!L604</f>
        <v>98.06557377049181</v>
      </c>
      <c r="F604" s="2">
        <f>+Help_FC!$G604*Help_FC!M604</f>
        <v>273.39248596580694</v>
      </c>
      <c r="G604" s="2">
        <f>+Help_FC!$G604*Help_FC!N604</f>
        <v>328.03855799246247</v>
      </c>
      <c r="H604" s="1478">
        <f>$AV604*24*Help_FC!R604/Help_FC!$Q604</f>
        <v>362.54220965030919</v>
      </c>
      <c r="I604" s="1478">
        <f>$AV604*24*Help_FC!S604/Help_FC!$Q604</f>
        <v>355.03642888783105</v>
      </c>
      <c r="J604" s="1478">
        <f>$AV604*24*Help_FC!T604/Help_FC!$Q604</f>
        <v>26.086956521739129</v>
      </c>
      <c r="K604" s="1478">
        <f>$AV604*24*Help_FC!U604/Help_FC!$Q604</f>
        <v>4.3478260869565215</v>
      </c>
      <c r="L604" s="1478">
        <f>$AV604*24*Help_FC!V604/Help_FC!$Q604</f>
        <v>0</v>
      </c>
      <c r="M604" s="1478">
        <f>$AV604*24*Help_FC!W604/Help_FC!$Q604</f>
        <v>782.60869565217388</v>
      </c>
      <c r="N604" s="2">
        <f>100*Help_FC!H604</f>
        <v>100</v>
      </c>
      <c r="O604" s="2">
        <f t="shared" si="32"/>
        <v>598.90375388963503</v>
      </c>
      <c r="P604" s="2">
        <f t="shared" si="32"/>
        <v>355.951030610386</v>
      </c>
      <c r="Q604" s="2">
        <f t="shared" si="32"/>
        <v>106.98572847821326</v>
      </c>
      <c r="R604" s="2">
        <f t="shared" si="31"/>
        <v>95.151446291506346</v>
      </c>
      <c r="S604" s="2">
        <f t="shared" si="31"/>
        <v>265.26832449640415</v>
      </c>
      <c r="T604" s="2">
        <f t="shared" si="31"/>
        <v>318.2905277790274</v>
      </c>
      <c r="U604" s="1478">
        <f t="shared" si="27"/>
        <v>351.76886509305768</v>
      </c>
      <c r="V604" s="1478">
        <f t="shared" si="27"/>
        <v>344.48612694513014</v>
      </c>
      <c r="W604" s="1478">
        <f t="shared" si="27"/>
        <v>25.311753625144505</v>
      </c>
      <c r="X604" s="1478">
        <f t="shared" si="27"/>
        <v>4.2186256041907511</v>
      </c>
      <c r="Y604" s="1478">
        <f t="shared" si="27"/>
        <v>0</v>
      </c>
      <c r="Z604" s="1478">
        <f t="shared" si="27"/>
        <v>759.35260875433517</v>
      </c>
      <c r="AA604" s="2">
        <f t="shared" si="33"/>
        <v>100</v>
      </c>
      <c r="AC604" s="878">
        <f t="shared" si="28"/>
        <v>0.97028388896387274</v>
      </c>
      <c r="AE604" s="2">
        <f>+Help_FC!$G604*Help_FC!Y604</f>
        <v>249.7704918032787</v>
      </c>
      <c r="AF604" s="2">
        <f>+Help_FC!$G604*Help_FC!Z604</f>
        <v>117.08196721311477</v>
      </c>
      <c r="AG604" s="2">
        <f>+Help_FC!$G604*Help_FC!AA604</f>
        <v>0</v>
      </c>
      <c r="AH604" s="2">
        <f>+Help_FC!$G604*Help_FC!AB604</f>
        <v>208.32786885245903</v>
      </c>
      <c r="AI604" s="2">
        <f>+Help_FC!$G604*Help_FC!AC604</f>
        <v>42.065573770491802</v>
      </c>
      <c r="AJ604" s="2">
        <f>+Help_FC!$G604*Help_FC!AD604</f>
        <v>38.903867763934429</v>
      </c>
      <c r="AK604" s="2">
        <f>+Help_FC!$G604*Help_FC!AE604</f>
        <v>5.2459016393442628</v>
      </c>
      <c r="AL604" s="2">
        <f>+Help_FC!$G604*Help_FC!AF604</f>
        <v>8.1967213114754109</v>
      </c>
      <c r="AM604" s="2">
        <f>+Help_FC!$G604*Help_FC!AG604</f>
        <v>0</v>
      </c>
      <c r="AN604" s="2">
        <f>+Help_FC!$G604*Help_FC!AH604</f>
        <v>28.357377049180332</v>
      </c>
      <c r="AO604" s="2">
        <f>+Help_FC!$G604*Help_FC!AI604</f>
        <v>117.21049180327869</v>
      </c>
      <c r="AP604" s="2">
        <f>+Help_FC!$G604*Help_FC!AJ604</f>
        <v>12.568970421964151</v>
      </c>
      <c r="AQ604" s="2">
        <f>+Help_FC!$G604*Help_FC!AK604</f>
        <v>212.65319423043121</v>
      </c>
      <c r="AR604" s="1478">
        <f>$AV604*24*Help_FC!AL604/Help_FC!$Q604</f>
        <v>19.217391304347828</v>
      </c>
      <c r="AS604" s="1478">
        <f>$AV604*24*Help_FC!AM604/Help_FC!$Q604</f>
        <v>0</v>
      </c>
      <c r="AT604" s="2">
        <f>+Help_FC!$G604*Help_FC!AN604</f>
        <v>0</v>
      </c>
      <c r="AV604" s="5">
        <v>1</v>
      </c>
    </row>
    <row r="605" spans="1:48" x14ac:dyDescent="0.2">
      <c r="A605" s="1">
        <v>45529</v>
      </c>
      <c r="B605" s="2">
        <f>+Help_FC!$G605*Help_FC!I605</f>
        <v>617.24590163934431</v>
      </c>
      <c r="C605" s="2">
        <f>+Help_FC!$G605*Help_FC!J605</f>
        <v>366.85245901639348</v>
      </c>
      <c r="D605" s="2">
        <f>+Help_FC!$G605*Help_FC!K605</f>
        <v>110.26229508196722</v>
      </c>
      <c r="E605" s="2">
        <f>+Help_FC!$G605*Help_FC!L605</f>
        <v>98.06557377049181</v>
      </c>
      <c r="F605" s="2">
        <f>+Help_FC!$G605*Help_FC!M605</f>
        <v>273.39248596580694</v>
      </c>
      <c r="G605" s="2">
        <f>+Help_FC!$G605*Help_FC!N605</f>
        <v>328.03855799246247</v>
      </c>
      <c r="H605" s="1478">
        <f>$AV605*24*Help_FC!R605/Help_FC!$Q605</f>
        <v>362.54220965030919</v>
      </c>
      <c r="I605" s="1478">
        <f>$AV605*24*Help_FC!S605/Help_FC!$Q605</f>
        <v>355.03642888783105</v>
      </c>
      <c r="J605" s="1478">
        <f>$AV605*24*Help_FC!T605/Help_FC!$Q605</f>
        <v>26.086956521739129</v>
      </c>
      <c r="K605" s="1478">
        <f>$AV605*24*Help_FC!U605/Help_FC!$Q605</f>
        <v>4.3478260869565215</v>
      </c>
      <c r="L605" s="1478">
        <f>$AV605*24*Help_FC!V605/Help_FC!$Q605</f>
        <v>0</v>
      </c>
      <c r="M605" s="1478">
        <f>$AV605*24*Help_FC!W605/Help_FC!$Q605</f>
        <v>782.60869565217388</v>
      </c>
      <c r="N605" s="2">
        <f>100*Help_FC!H605</f>
        <v>100</v>
      </c>
      <c r="O605" s="2">
        <f t="shared" si="32"/>
        <v>598.90375388963503</v>
      </c>
      <c r="P605" s="2">
        <f t="shared" si="32"/>
        <v>355.951030610386</v>
      </c>
      <c r="Q605" s="2">
        <f t="shared" si="32"/>
        <v>106.98572847821326</v>
      </c>
      <c r="R605" s="2">
        <f t="shared" si="31"/>
        <v>95.151446291506346</v>
      </c>
      <c r="S605" s="2">
        <f t="shared" si="31"/>
        <v>265.26832449640415</v>
      </c>
      <c r="T605" s="2">
        <f t="shared" si="31"/>
        <v>318.2905277790274</v>
      </c>
      <c r="U605" s="1478">
        <f t="shared" si="27"/>
        <v>351.76886509305768</v>
      </c>
      <c r="V605" s="1478">
        <f t="shared" si="27"/>
        <v>344.48612694513014</v>
      </c>
      <c r="W605" s="1478">
        <f t="shared" si="27"/>
        <v>25.311753625144505</v>
      </c>
      <c r="X605" s="1478">
        <f t="shared" si="27"/>
        <v>4.2186256041907511</v>
      </c>
      <c r="Y605" s="1478">
        <f t="shared" si="27"/>
        <v>0</v>
      </c>
      <c r="Z605" s="1478">
        <f t="shared" si="27"/>
        <v>759.35260875433517</v>
      </c>
      <c r="AA605" s="2">
        <f t="shared" si="33"/>
        <v>100</v>
      </c>
      <c r="AC605" s="878">
        <f t="shared" si="28"/>
        <v>0.97028388896387274</v>
      </c>
      <c r="AE605" s="2">
        <f>+Help_FC!$G605*Help_FC!Y605</f>
        <v>249.7704918032787</v>
      </c>
      <c r="AF605" s="2">
        <f>+Help_FC!$G605*Help_FC!Z605</f>
        <v>117.08196721311477</v>
      </c>
      <c r="AG605" s="2">
        <f>+Help_FC!$G605*Help_FC!AA605</f>
        <v>0</v>
      </c>
      <c r="AH605" s="2">
        <f>+Help_FC!$G605*Help_FC!AB605</f>
        <v>208.32786885245903</v>
      </c>
      <c r="AI605" s="2">
        <f>+Help_FC!$G605*Help_FC!AC605</f>
        <v>42.065573770491802</v>
      </c>
      <c r="AJ605" s="2">
        <f>+Help_FC!$G605*Help_FC!AD605</f>
        <v>38.903867763934429</v>
      </c>
      <c r="AK605" s="2">
        <f>+Help_FC!$G605*Help_FC!AE605</f>
        <v>5.2459016393442628</v>
      </c>
      <c r="AL605" s="2">
        <f>+Help_FC!$G605*Help_FC!AF605</f>
        <v>8.1967213114754109</v>
      </c>
      <c r="AM605" s="2">
        <f>+Help_FC!$G605*Help_FC!AG605</f>
        <v>0</v>
      </c>
      <c r="AN605" s="2">
        <f>+Help_FC!$G605*Help_FC!AH605</f>
        <v>28.357377049180332</v>
      </c>
      <c r="AO605" s="2">
        <f>+Help_FC!$G605*Help_FC!AI605</f>
        <v>117.21049180327869</v>
      </c>
      <c r="AP605" s="2">
        <f>+Help_FC!$G605*Help_FC!AJ605</f>
        <v>12.568970421964151</v>
      </c>
      <c r="AQ605" s="2">
        <f>+Help_FC!$G605*Help_FC!AK605</f>
        <v>212.65319423043121</v>
      </c>
      <c r="AR605" s="1478">
        <f>$AV605*24*Help_FC!AL605/Help_FC!$Q605</f>
        <v>19.217391304347828</v>
      </c>
      <c r="AS605" s="1478">
        <f>$AV605*24*Help_FC!AM605/Help_FC!$Q605</f>
        <v>0</v>
      </c>
      <c r="AT605" s="2">
        <f>+Help_FC!$G605*Help_FC!AN605</f>
        <v>0</v>
      </c>
      <c r="AV605" s="5">
        <v>1</v>
      </c>
    </row>
    <row r="606" spans="1:48" x14ac:dyDescent="0.2">
      <c r="A606" s="1">
        <v>45530</v>
      </c>
      <c r="B606" s="2">
        <f>+Help_FC!$G606*Help_FC!I606</f>
        <v>617.24590163934431</v>
      </c>
      <c r="C606" s="2">
        <f>+Help_FC!$G606*Help_FC!J606</f>
        <v>366.85245901639348</v>
      </c>
      <c r="D606" s="2">
        <f>+Help_FC!$G606*Help_FC!K606</f>
        <v>110.26229508196722</v>
      </c>
      <c r="E606" s="2">
        <f>+Help_FC!$G606*Help_FC!L606</f>
        <v>98.06557377049181</v>
      </c>
      <c r="F606" s="2">
        <f>+Help_FC!$G606*Help_FC!M606</f>
        <v>273.39248596580694</v>
      </c>
      <c r="G606" s="2">
        <f>+Help_FC!$G606*Help_FC!N606</f>
        <v>328.03855799246247</v>
      </c>
      <c r="H606" s="1478">
        <f>$AV606*24*Help_FC!R606/Help_FC!$Q606</f>
        <v>362.54220965030919</v>
      </c>
      <c r="I606" s="1478">
        <f>$AV606*24*Help_FC!S606/Help_FC!$Q606</f>
        <v>355.03642888783105</v>
      </c>
      <c r="J606" s="1478">
        <f>$AV606*24*Help_FC!T606/Help_FC!$Q606</f>
        <v>26.086956521739129</v>
      </c>
      <c r="K606" s="1478">
        <f>$AV606*24*Help_FC!U606/Help_FC!$Q606</f>
        <v>4.3478260869565215</v>
      </c>
      <c r="L606" s="1478">
        <f>$AV606*24*Help_FC!V606/Help_FC!$Q606</f>
        <v>0</v>
      </c>
      <c r="M606" s="1478">
        <f>$AV606*24*Help_FC!W606/Help_FC!$Q606</f>
        <v>782.60869565217388</v>
      </c>
      <c r="N606" s="2">
        <f>100*Help_FC!H606</f>
        <v>100</v>
      </c>
      <c r="O606" s="2">
        <f t="shared" si="32"/>
        <v>598.90375388963503</v>
      </c>
      <c r="P606" s="2">
        <f t="shared" si="32"/>
        <v>355.951030610386</v>
      </c>
      <c r="Q606" s="2">
        <f t="shared" si="32"/>
        <v>106.98572847821326</v>
      </c>
      <c r="R606" s="2">
        <f t="shared" si="31"/>
        <v>95.151446291506346</v>
      </c>
      <c r="S606" s="2">
        <f t="shared" si="31"/>
        <v>265.26832449640415</v>
      </c>
      <c r="T606" s="2">
        <f t="shared" si="31"/>
        <v>318.2905277790274</v>
      </c>
      <c r="U606" s="1478">
        <f t="shared" si="27"/>
        <v>351.76886509305768</v>
      </c>
      <c r="V606" s="1478">
        <f t="shared" si="27"/>
        <v>344.48612694513014</v>
      </c>
      <c r="W606" s="1478">
        <f t="shared" si="27"/>
        <v>25.311753625144505</v>
      </c>
      <c r="X606" s="1478">
        <f t="shared" ref="X606:Z669" si="34">+K606*$AC606</f>
        <v>4.2186256041907511</v>
      </c>
      <c r="Y606" s="1478">
        <f t="shared" si="34"/>
        <v>0</v>
      </c>
      <c r="Z606" s="1478">
        <f t="shared" si="34"/>
        <v>759.35260875433517</v>
      </c>
      <c r="AA606" s="2">
        <f t="shared" si="33"/>
        <v>100</v>
      </c>
      <c r="AC606" s="878">
        <f t="shared" si="28"/>
        <v>0.97028388896387274</v>
      </c>
      <c r="AE606" s="2">
        <f>+Help_FC!$G606*Help_FC!Y606</f>
        <v>249.7704918032787</v>
      </c>
      <c r="AF606" s="2">
        <f>+Help_FC!$G606*Help_FC!Z606</f>
        <v>117.08196721311477</v>
      </c>
      <c r="AG606" s="2">
        <f>+Help_FC!$G606*Help_FC!AA606</f>
        <v>0</v>
      </c>
      <c r="AH606" s="2">
        <f>+Help_FC!$G606*Help_FC!AB606</f>
        <v>208.32786885245903</v>
      </c>
      <c r="AI606" s="2">
        <f>+Help_FC!$G606*Help_FC!AC606</f>
        <v>42.065573770491802</v>
      </c>
      <c r="AJ606" s="2">
        <f>+Help_FC!$G606*Help_FC!AD606</f>
        <v>38.903867763934429</v>
      </c>
      <c r="AK606" s="2">
        <f>+Help_FC!$G606*Help_FC!AE606</f>
        <v>5.2459016393442628</v>
      </c>
      <c r="AL606" s="2">
        <f>+Help_FC!$G606*Help_FC!AF606</f>
        <v>8.1967213114754109</v>
      </c>
      <c r="AM606" s="2">
        <f>+Help_FC!$G606*Help_FC!AG606</f>
        <v>0</v>
      </c>
      <c r="AN606" s="2">
        <f>+Help_FC!$G606*Help_FC!AH606</f>
        <v>28.357377049180332</v>
      </c>
      <c r="AO606" s="2">
        <f>+Help_FC!$G606*Help_FC!AI606</f>
        <v>117.21049180327869</v>
      </c>
      <c r="AP606" s="2">
        <f>+Help_FC!$G606*Help_FC!AJ606</f>
        <v>12.568970421964151</v>
      </c>
      <c r="AQ606" s="2">
        <f>+Help_FC!$G606*Help_FC!AK606</f>
        <v>212.65319423043121</v>
      </c>
      <c r="AR606" s="1478">
        <f>$AV606*24*Help_FC!AL606/Help_FC!$Q606</f>
        <v>19.217391304347828</v>
      </c>
      <c r="AS606" s="1478">
        <f>$AV606*24*Help_FC!AM606/Help_FC!$Q606</f>
        <v>0</v>
      </c>
      <c r="AT606" s="2">
        <f>+Help_FC!$G606*Help_FC!AN606</f>
        <v>0</v>
      </c>
      <c r="AV606" s="5">
        <v>1</v>
      </c>
    </row>
    <row r="607" spans="1:48" x14ac:dyDescent="0.2">
      <c r="A607" s="1">
        <v>45531</v>
      </c>
      <c r="B607" s="2">
        <f>+Help_FC!$G607*Help_FC!I607</f>
        <v>617.24590163934431</v>
      </c>
      <c r="C607" s="2">
        <f>+Help_FC!$G607*Help_FC!J607</f>
        <v>366.85245901639348</v>
      </c>
      <c r="D607" s="2">
        <f>+Help_FC!$G607*Help_FC!K607</f>
        <v>110.26229508196722</v>
      </c>
      <c r="E607" s="2">
        <f>+Help_FC!$G607*Help_FC!L607</f>
        <v>98.06557377049181</v>
      </c>
      <c r="F607" s="2">
        <f>+Help_FC!$G607*Help_FC!M607</f>
        <v>273.39248596580694</v>
      </c>
      <c r="G607" s="2">
        <f>+Help_FC!$G607*Help_FC!N607</f>
        <v>328.03855799246247</v>
      </c>
      <c r="H607" s="1478">
        <f>$AV607*24*Help_FC!R607/Help_FC!$Q607</f>
        <v>362.54220965030919</v>
      </c>
      <c r="I607" s="1478">
        <f>$AV607*24*Help_FC!S607/Help_FC!$Q607</f>
        <v>355.03642888783105</v>
      </c>
      <c r="J607" s="1478">
        <f>$AV607*24*Help_FC!T607/Help_FC!$Q607</f>
        <v>26.086956521739129</v>
      </c>
      <c r="K607" s="1478">
        <f>$AV607*24*Help_FC!U607/Help_FC!$Q607</f>
        <v>4.3478260869565215</v>
      </c>
      <c r="L607" s="1478">
        <f>$AV607*24*Help_FC!V607/Help_FC!$Q607</f>
        <v>0</v>
      </c>
      <c r="M607" s="1478">
        <f>$AV607*24*Help_FC!W607/Help_FC!$Q607</f>
        <v>782.60869565217388</v>
      </c>
      <c r="N607" s="2">
        <f>100*Help_FC!H607</f>
        <v>100</v>
      </c>
      <c r="O607" s="2">
        <f t="shared" si="32"/>
        <v>598.90375388963503</v>
      </c>
      <c r="P607" s="2">
        <f t="shared" si="32"/>
        <v>355.951030610386</v>
      </c>
      <c r="Q607" s="2">
        <f t="shared" si="32"/>
        <v>106.98572847821326</v>
      </c>
      <c r="R607" s="2">
        <f t="shared" si="31"/>
        <v>95.151446291506346</v>
      </c>
      <c r="S607" s="2">
        <f t="shared" si="31"/>
        <v>265.26832449640415</v>
      </c>
      <c r="T607" s="2">
        <f t="shared" si="31"/>
        <v>318.2905277790274</v>
      </c>
      <c r="U607" s="1478">
        <f t="shared" si="31"/>
        <v>351.76886509305768</v>
      </c>
      <c r="V607" s="1478">
        <f t="shared" si="31"/>
        <v>344.48612694513014</v>
      </c>
      <c r="W607" s="1478">
        <f t="shared" si="31"/>
        <v>25.311753625144505</v>
      </c>
      <c r="X607" s="1478">
        <f t="shared" si="34"/>
        <v>4.2186256041907511</v>
      </c>
      <c r="Y607" s="1478">
        <f t="shared" si="34"/>
        <v>0</v>
      </c>
      <c r="Z607" s="1478">
        <f t="shared" si="34"/>
        <v>759.35260875433517</v>
      </c>
      <c r="AA607" s="2">
        <f t="shared" si="33"/>
        <v>100</v>
      </c>
      <c r="AC607" s="878">
        <f t="shared" si="28"/>
        <v>0.97028388896387274</v>
      </c>
      <c r="AE607" s="2">
        <f>+Help_FC!$G607*Help_FC!Y607</f>
        <v>249.7704918032787</v>
      </c>
      <c r="AF607" s="2">
        <f>+Help_FC!$G607*Help_FC!Z607</f>
        <v>117.08196721311477</v>
      </c>
      <c r="AG607" s="2">
        <f>+Help_FC!$G607*Help_FC!AA607</f>
        <v>0</v>
      </c>
      <c r="AH607" s="2">
        <f>+Help_FC!$G607*Help_FC!AB607</f>
        <v>208.32786885245903</v>
      </c>
      <c r="AI607" s="2">
        <f>+Help_FC!$G607*Help_FC!AC607</f>
        <v>42.065573770491802</v>
      </c>
      <c r="AJ607" s="2">
        <f>+Help_FC!$G607*Help_FC!AD607</f>
        <v>38.903867763934429</v>
      </c>
      <c r="AK607" s="2">
        <f>+Help_FC!$G607*Help_FC!AE607</f>
        <v>5.2459016393442628</v>
      </c>
      <c r="AL607" s="2">
        <f>+Help_FC!$G607*Help_FC!AF607</f>
        <v>8.1967213114754109</v>
      </c>
      <c r="AM607" s="2">
        <f>+Help_FC!$G607*Help_FC!AG607</f>
        <v>0</v>
      </c>
      <c r="AN607" s="2">
        <f>+Help_FC!$G607*Help_FC!AH607</f>
        <v>28.357377049180332</v>
      </c>
      <c r="AO607" s="2">
        <f>+Help_FC!$G607*Help_FC!AI607</f>
        <v>117.21049180327869</v>
      </c>
      <c r="AP607" s="2">
        <f>+Help_FC!$G607*Help_FC!AJ607</f>
        <v>12.568970421964151</v>
      </c>
      <c r="AQ607" s="2">
        <f>+Help_FC!$G607*Help_FC!AK607</f>
        <v>212.65319423043121</v>
      </c>
      <c r="AR607" s="1478">
        <f>$AV607*24*Help_FC!AL607/Help_FC!$Q607</f>
        <v>19.217391304347828</v>
      </c>
      <c r="AS607" s="1478">
        <f>$AV607*24*Help_FC!AM607/Help_FC!$Q607</f>
        <v>0</v>
      </c>
      <c r="AT607" s="2">
        <f>+Help_FC!$G607*Help_FC!AN607</f>
        <v>0</v>
      </c>
      <c r="AV607" s="5">
        <v>1</v>
      </c>
    </row>
    <row r="608" spans="1:48" x14ac:dyDescent="0.2">
      <c r="A608" s="1">
        <v>45532</v>
      </c>
      <c r="B608" s="2">
        <f>+Help_FC!$G608*Help_FC!I608</f>
        <v>617.24590163934431</v>
      </c>
      <c r="C608" s="2">
        <f>+Help_FC!$G608*Help_FC!J608</f>
        <v>366.85245901639348</v>
      </c>
      <c r="D608" s="2">
        <f>+Help_FC!$G608*Help_FC!K608</f>
        <v>110.26229508196722</v>
      </c>
      <c r="E608" s="2">
        <f>+Help_FC!$G608*Help_FC!L608</f>
        <v>98.06557377049181</v>
      </c>
      <c r="F608" s="2">
        <f>+Help_FC!$G608*Help_FC!M608</f>
        <v>273.39248596580694</v>
      </c>
      <c r="G608" s="2">
        <f>+Help_FC!$G608*Help_FC!N608</f>
        <v>328.03855799246247</v>
      </c>
      <c r="H608" s="1478">
        <f>$AV608*24*Help_FC!R608/Help_FC!$Q608</f>
        <v>362.54220965030919</v>
      </c>
      <c r="I608" s="1478">
        <f>$AV608*24*Help_FC!S608/Help_FC!$Q608</f>
        <v>355.03642888783105</v>
      </c>
      <c r="J608" s="1478">
        <f>$AV608*24*Help_FC!T608/Help_FC!$Q608</f>
        <v>26.086956521739129</v>
      </c>
      <c r="K608" s="1478">
        <f>$AV608*24*Help_FC!U608/Help_FC!$Q608</f>
        <v>4.3478260869565215</v>
      </c>
      <c r="L608" s="1478">
        <f>$AV608*24*Help_FC!V608/Help_FC!$Q608</f>
        <v>0</v>
      </c>
      <c r="M608" s="1478">
        <f>$AV608*24*Help_FC!W608/Help_FC!$Q608</f>
        <v>782.60869565217388</v>
      </c>
      <c r="N608" s="2">
        <f>100*Help_FC!H608</f>
        <v>100</v>
      </c>
      <c r="O608" s="2">
        <f t="shared" si="32"/>
        <v>598.90375388963503</v>
      </c>
      <c r="P608" s="2">
        <f t="shared" si="32"/>
        <v>355.951030610386</v>
      </c>
      <c r="Q608" s="2">
        <f t="shared" si="32"/>
        <v>106.98572847821326</v>
      </c>
      <c r="R608" s="2">
        <f t="shared" si="31"/>
        <v>95.151446291506346</v>
      </c>
      <c r="S608" s="2">
        <f t="shared" si="31"/>
        <v>265.26832449640415</v>
      </c>
      <c r="T608" s="2">
        <f t="shared" si="31"/>
        <v>318.2905277790274</v>
      </c>
      <c r="U608" s="1478">
        <f t="shared" si="31"/>
        <v>351.76886509305768</v>
      </c>
      <c r="V608" s="1478">
        <f t="shared" si="31"/>
        <v>344.48612694513014</v>
      </c>
      <c r="W608" s="1478">
        <f t="shared" si="31"/>
        <v>25.311753625144505</v>
      </c>
      <c r="X608" s="1478">
        <f t="shared" si="34"/>
        <v>4.2186256041907511</v>
      </c>
      <c r="Y608" s="1478">
        <f t="shared" si="34"/>
        <v>0</v>
      </c>
      <c r="Z608" s="1478">
        <f t="shared" si="34"/>
        <v>759.35260875433517</v>
      </c>
      <c r="AA608" s="2">
        <f t="shared" si="33"/>
        <v>100</v>
      </c>
      <c r="AC608" s="878">
        <f t="shared" si="28"/>
        <v>0.97028388896387274</v>
      </c>
      <c r="AE608" s="2">
        <f>+Help_FC!$G608*Help_FC!Y608</f>
        <v>249.7704918032787</v>
      </c>
      <c r="AF608" s="2">
        <f>+Help_FC!$G608*Help_FC!Z608</f>
        <v>117.08196721311477</v>
      </c>
      <c r="AG608" s="2">
        <f>+Help_FC!$G608*Help_FC!AA608</f>
        <v>0</v>
      </c>
      <c r="AH608" s="2">
        <f>+Help_FC!$G608*Help_FC!AB608</f>
        <v>208.32786885245903</v>
      </c>
      <c r="AI608" s="2">
        <f>+Help_FC!$G608*Help_FC!AC608</f>
        <v>42.065573770491802</v>
      </c>
      <c r="AJ608" s="2">
        <f>+Help_FC!$G608*Help_FC!AD608</f>
        <v>38.903867763934429</v>
      </c>
      <c r="AK608" s="2">
        <f>+Help_FC!$G608*Help_FC!AE608</f>
        <v>5.2459016393442628</v>
      </c>
      <c r="AL608" s="2">
        <f>+Help_FC!$G608*Help_FC!AF608</f>
        <v>8.1967213114754109</v>
      </c>
      <c r="AM608" s="2">
        <f>+Help_FC!$G608*Help_FC!AG608</f>
        <v>0</v>
      </c>
      <c r="AN608" s="2">
        <f>+Help_FC!$G608*Help_FC!AH608</f>
        <v>28.357377049180332</v>
      </c>
      <c r="AO608" s="2">
        <f>+Help_FC!$G608*Help_FC!AI608</f>
        <v>117.21049180327869</v>
      </c>
      <c r="AP608" s="2">
        <f>+Help_FC!$G608*Help_FC!AJ608</f>
        <v>12.568970421964151</v>
      </c>
      <c r="AQ608" s="2">
        <f>+Help_FC!$G608*Help_FC!AK608</f>
        <v>212.65319423043121</v>
      </c>
      <c r="AR608" s="1478">
        <f>$AV608*24*Help_FC!AL608/Help_FC!$Q608</f>
        <v>19.217391304347828</v>
      </c>
      <c r="AS608" s="1478">
        <f>$AV608*24*Help_FC!AM608/Help_FC!$Q608</f>
        <v>0</v>
      </c>
      <c r="AT608" s="2">
        <f>+Help_FC!$G608*Help_FC!AN608</f>
        <v>0</v>
      </c>
      <c r="AV608" s="5">
        <v>1</v>
      </c>
    </row>
    <row r="609" spans="1:48" x14ac:dyDescent="0.2">
      <c r="A609" s="1">
        <v>45533</v>
      </c>
      <c r="B609" s="2">
        <f>+Help_FC!$G609*Help_FC!I609</f>
        <v>617.24590163934431</v>
      </c>
      <c r="C609" s="2">
        <f>+Help_FC!$G609*Help_FC!J609</f>
        <v>366.85245901639348</v>
      </c>
      <c r="D609" s="2">
        <f>+Help_FC!$G609*Help_FC!K609</f>
        <v>110.26229508196722</v>
      </c>
      <c r="E609" s="2">
        <f>+Help_FC!$G609*Help_FC!L609</f>
        <v>98.06557377049181</v>
      </c>
      <c r="F609" s="2">
        <f>+Help_FC!$G609*Help_FC!M609</f>
        <v>273.39248596580694</v>
      </c>
      <c r="G609" s="2">
        <f>+Help_FC!$G609*Help_FC!N609</f>
        <v>328.03855799246247</v>
      </c>
      <c r="H609" s="1478">
        <f>$AV609*24*Help_FC!R609/Help_FC!$Q609</f>
        <v>362.54220965030919</v>
      </c>
      <c r="I609" s="1478">
        <f>$AV609*24*Help_FC!S609/Help_FC!$Q609</f>
        <v>355.03642888783105</v>
      </c>
      <c r="J609" s="1478">
        <f>$AV609*24*Help_FC!T609/Help_FC!$Q609</f>
        <v>26.086956521739129</v>
      </c>
      <c r="K609" s="1478">
        <f>$AV609*24*Help_FC!U609/Help_FC!$Q609</f>
        <v>4.3478260869565215</v>
      </c>
      <c r="L609" s="1478">
        <f>$AV609*24*Help_FC!V609/Help_FC!$Q609</f>
        <v>0</v>
      </c>
      <c r="M609" s="1478">
        <f>$AV609*24*Help_FC!W609/Help_FC!$Q609</f>
        <v>782.60869565217388</v>
      </c>
      <c r="N609" s="2">
        <f>100*Help_FC!H609</f>
        <v>100</v>
      </c>
      <c r="O609" s="2">
        <f t="shared" si="32"/>
        <v>598.90375388963503</v>
      </c>
      <c r="P609" s="2">
        <f t="shared" si="32"/>
        <v>355.951030610386</v>
      </c>
      <c r="Q609" s="2">
        <f t="shared" si="32"/>
        <v>106.98572847821326</v>
      </c>
      <c r="R609" s="2">
        <f t="shared" si="31"/>
        <v>95.151446291506346</v>
      </c>
      <c r="S609" s="2">
        <f t="shared" si="31"/>
        <v>265.26832449640415</v>
      </c>
      <c r="T609" s="2">
        <f t="shared" si="31"/>
        <v>318.2905277790274</v>
      </c>
      <c r="U609" s="1478">
        <f t="shared" si="31"/>
        <v>351.76886509305768</v>
      </c>
      <c r="V609" s="1478">
        <f t="shared" si="31"/>
        <v>344.48612694513014</v>
      </c>
      <c r="W609" s="1478">
        <f t="shared" si="31"/>
        <v>25.311753625144505</v>
      </c>
      <c r="X609" s="1478">
        <f t="shared" si="34"/>
        <v>4.2186256041907511</v>
      </c>
      <c r="Y609" s="1478">
        <f t="shared" si="34"/>
        <v>0</v>
      </c>
      <c r="Z609" s="1478">
        <f t="shared" si="34"/>
        <v>759.35260875433517</v>
      </c>
      <c r="AA609" s="2">
        <f t="shared" si="33"/>
        <v>100</v>
      </c>
      <c r="AC609" s="878">
        <f t="shared" si="28"/>
        <v>0.97028388896387274</v>
      </c>
      <c r="AE609" s="2">
        <f>+Help_FC!$G609*Help_FC!Y609</f>
        <v>249.7704918032787</v>
      </c>
      <c r="AF609" s="2">
        <f>+Help_FC!$G609*Help_FC!Z609</f>
        <v>117.08196721311477</v>
      </c>
      <c r="AG609" s="2">
        <f>+Help_FC!$G609*Help_FC!AA609</f>
        <v>0</v>
      </c>
      <c r="AH609" s="2">
        <f>+Help_FC!$G609*Help_FC!AB609</f>
        <v>208.32786885245903</v>
      </c>
      <c r="AI609" s="2">
        <f>+Help_FC!$G609*Help_FC!AC609</f>
        <v>42.065573770491802</v>
      </c>
      <c r="AJ609" s="2">
        <f>+Help_FC!$G609*Help_FC!AD609</f>
        <v>38.903867763934429</v>
      </c>
      <c r="AK609" s="2">
        <f>+Help_FC!$G609*Help_FC!AE609</f>
        <v>5.2459016393442628</v>
      </c>
      <c r="AL609" s="2">
        <f>+Help_FC!$G609*Help_FC!AF609</f>
        <v>8.1967213114754109</v>
      </c>
      <c r="AM609" s="2">
        <f>+Help_FC!$G609*Help_FC!AG609</f>
        <v>0</v>
      </c>
      <c r="AN609" s="2">
        <f>+Help_FC!$G609*Help_FC!AH609</f>
        <v>28.357377049180332</v>
      </c>
      <c r="AO609" s="2">
        <f>+Help_FC!$G609*Help_FC!AI609</f>
        <v>117.21049180327869</v>
      </c>
      <c r="AP609" s="2">
        <f>+Help_FC!$G609*Help_FC!AJ609</f>
        <v>12.568970421964151</v>
      </c>
      <c r="AQ609" s="2">
        <f>+Help_FC!$G609*Help_FC!AK609</f>
        <v>212.65319423043121</v>
      </c>
      <c r="AR609" s="1478">
        <f>$AV609*24*Help_FC!AL609/Help_FC!$Q609</f>
        <v>19.217391304347828</v>
      </c>
      <c r="AS609" s="1478">
        <f>$AV609*24*Help_FC!AM609/Help_FC!$Q609</f>
        <v>0</v>
      </c>
      <c r="AT609" s="2">
        <f>+Help_FC!$G609*Help_FC!AN609</f>
        <v>0</v>
      </c>
      <c r="AV609" s="5">
        <v>1</v>
      </c>
    </row>
    <row r="610" spans="1:48" x14ac:dyDescent="0.2">
      <c r="A610" s="1">
        <v>45534</v>
      </c>
      <c r="B610" s="2">
        <f>+Help_FC!$G610*Help_FC!I610</f>
        <v>617.24590163934431</v>
      </c>
      <c r="C610" s="2">
        <f>+Help_FC!$G610*Help_FC!J610</f>
        <v>366.85245901639348</v>
      </c>
      <c r="D610" s="2">
        <f>+Help_FC!$G610*Help_FC!K610</f>
        <v>110.26229508196722</v>
      </c>
      <c r="E610" s="2">
        <f>+Help_FC!$G610*Help_FC!L610</f>
        <v>98.06557377049181</v>
      </c>
      <c r="F610" s="2">
        <f>+Help_FC!$G610*Help_FC!M610</f>
        <v>273.39248596580694</v>
      </c>
      <c r="G610" s="2">
        <f>+Help_FC!$G610*Help_FC!N610</f>
        <v>328.03855799246247</v>
      </c>
      <c r="H610" s="1478">
        <f>$AV610*24*Help_FC!R610/Help_FC!$Q610</f>
        <v>362.54220965030919</v>
      </c>
      <c r="I610" s="1478">
        <f>$AV610*24*Help_FC!S610/Help_FC!$Q610</f>
        <v>355.03642888783105</v>
      </c>
      <c r="J610" s="1478">
        <f>$AV610*24*Help_FC!T610/Help_FC!$Q610</f>
        <v>26.086956521739129</v>
      </c>
      <c r="K610" s="1478">
        <f>$AV610*24*Help_FC!U610/Help_FC!$Q610</f>
        <v>4.3478260869565215</v>
      </c>
      <c r="L610" s="1478">
        <f>$AV610*24*Help_FC!V610/Help_FC!$Q610</f>
        <v>0</v>
      </c>
      <c r="M610" s="1478">
        <f>$AV610*24*Help_FC!W610/Help_FC!$Q610</f>
        <v>782.60869565217388</v>
      </c>
      <c r="N610" s="2">
        <f>100*Help_FC!H610</f>
        <v>100</v>
      </c>
      <c r="O610" s="2">
        <f t="shared" si="32"/>
        <v>598.90375388963503</v>
      </c>
      <c r="P610" s="2">
        <f t="shared" si="32"/>
        <v>355.951030610386</v>
      </c>
      <c r="Q610" s="2">
        <f t="shared" si="32"/>
        <v>106.98572847821326</v>
      </c>
      <c r="R610" s="2">
        <f t="shared" si="31"/>
        <v>95.151446291506346</v>
      </c>
      <c r="S610" s="2">
        <f t="shared" si="31"/>
        <v>265.26832449640415</v>
      </c>
      <c r="T610" s="2">
        <f t="shared" si="31"/>
        <v>318.2905277790274</v>
      </c>
      <c r="U610" s="1478">
        <f t="shared" si="31"/>
        <v>351.76886509305768</v>
      </c>
      <c r="V610" s="1478">
        <f t="shared" si="31"/>
        <v>344.48612694513014</v>
      </c>
      <c r="W610" s="1478">
        <f t="shared" si="31"/>
        <v>25.311753625144505</v>
      </c>
      <c r="X610" s="1478">
        <f t="shared" si="34"/>
        <v>4.2186256041907511</v>
      </c>
      <c r="Y610" s="1478">
        <f t="shared" si="34"/>
        <v>0</v>
      </c>
      <c r="Z610" s="1478">
        <f t="shared" si="34"/>
        <v>759.35260875433517</v>
      </c>
      <c r="AA610" s="2">
        <f t="shared" si="33"/>
        <v>100</v>
      </c>
      <c r="AC610" s="878">
        <f t="shared" si="28"/>
        <v>0.97028388896387274</v>
      </c>
      <c r="AE610" s="2">
        <f>+Help_FC!$G610*Help_FC!Y610</f>
        <v>249.7704918032787</v>
      </c>
      <c r="AF610" s="2">
        <f>+Help_FC!$G610*Help_FC!Z610</f>
        <v>117.08196721311477</v>
      </c>
      <c r="AG610" s="2">
        <f>+Help_FC!$G610*Help_FC!AA610</f>
        <v>0</v>
      </c>
      <c r="AH610" s="2">
        <f>+Help_FC!$G610*Help_FC!AB610</f>
        <v>208.32786885245903</v>
      </c>
      <c r="AI610" s="2">
        <f>+Help_FC!$G610*Help_FC!AC610</f>
        <v>42.065573770491802</v>
      </c>
      <c r="AJ610" s="2">
        <f>+Help_FC!$G610*Help_FC!AD610</f>
        <v>38.903867763934429</v>
      </c>
      <c r="AK610" s="2">
        <f>+Help_FC!$G610*Help_FC!AE610</f>
        <v>5.2459016393442628</v>
      </c>
      <c r="AL610" s="2">
        <f>+Help_FC!$G610*Help_FC!AF610</f>
        <v>8.1967213114754109</v>
      </c>
      <c r="AM610" s="2">
        <f>+Help_FC!$G610*Help_FC!AG610</f>
        <v>0</v>
      </c>
      <c r="AN610" s="2">
        <f>+Help_FC!$G610*Help_FC!AH610</f>
        <v>28.357377049180332</v>
      </c>
      <c r="AO610" s="2">
        <f>+Help_FC!$G610*Help_FC!AI610</f>
        <v>117.21049180327869</v>
      </c>
      <c r="AP610" s="2">
        <f>+Help_FC!$G610*Help_FC!AJ610</f>
        <v>12.568970421964151</v>
      </c>
      <c r="AQ610" s="2">
        <f>+Help_FC!$G610*Help_FC!AK610</f>
        <v>212.65319423043121</v>
      </c>
      <c r="AR610" s="1478">
        <f>$AV610*24*Help_FC!AL610/Help_FC!$Q610</f>
        <v>19.217391304347828</v>
      </c>
      <c r="AS610" s="1478">
        <f>$AV610*24*Help_FC!AM610/Help_FC!$Q610</f>
        <v>0</v>
      </c>
      <c r="AT610" s="2">
        <f>+Help_FC!$G610*Help_FC!AN610</f>
        <v>0</v>
      </c>
      <c r="AV610" s="5">
        <v>1</v>
      </c>
    </row>
    <row r="611" spans="1:48" x14ac:dyDescent="0.2">
      <c r="A611" s="1">
        <v>45535</v>
      </c>
      <c r="B611" s="2">
        <f>+Help_FC!$G611*Help_FC!I611</f>
        <v>617.24590163934431</v>
      </c>
      <c r="C611" s="2">
        <f>+Help_FC!$G611*Help_FC!J611</f>
        <v>366.85245901639348</v>
      </c>
      <c r="D611" s="2">
        <f>+Help_FC!$G611*Help_FC!K611</f>
        <v>110.26229508196722</v>
      </c>
      <c r="E611" s="2">
        <f>+Help_FC!$G611*Help_FC!L611</f>
        <v>98.06557377049181</v>
      </c>
      <c r="F611" s="2">
        <f>+Help_FC!$G611*Help_FC!M611</f>
        <v>273.39248596580694</v>
      </c>
      <c r="G611" s="2">
        <f>+Help_FC!$G611*Help_FC!N611</f>
        <v>328.03855799246247</v>
      </c>
      <c r="H611" s="1478">
        <f>$AV611*24*Help_FC!R611/Help_FC!$Q611</f>
        <v>362.54220965030919</v>
      </c>
      <c r="I611" s="1478">
        <f>$AV611*24*Help_FC!S611/Help_FC!$Q611</f>
        <v>355.03642888783105</v>
      </c>
      <c r="J611" s="1478">
        <f>$AV611*24*Help_FC!T611/Help_FC!$Q611</f>
        <v>26.086956521739129</v>
      </c>
      <c r="K611" s="1478">
        <f>$AV611*24*Help_FC!U611/Help_FC!$Q611</f>
        <v>4.3478260869565215</v>
      </c>
      <c r="L611" s="1478">
        <f>$AV611*24*Help_FC!V611/Help_FC!$Q611</f>
        <v>0</v>
      </c>
      <c r="M611" s="1478">
        <f>$AV611*24*Help_FC!W611/Help_FC!$Q611</f>
        <v>782.60869565217388</v>
      </c>
      <c r="N611" s="2">
        <f>100*Help_FC!H611</f>
        <v>100</v>
      </c>
      <c r="O611" s="2">
        <f t="shared" si="32"/>
        <v>598.90375388963503</v>
      </c>
      <c r="P611" s="2">
        <f t="shared" si="32"/>
        <v>355.951030610386</v>
      </c>
      <c r="Q611" s="2">
        <f t="shared" si="32"/>
        <v>106.98572847821326</v>
      </c>
      <c r="R611" s="2">
        <f t="shared" si="31"/>
        <v>95.151446291506346</v>
      </c>
      <c r="S611" s="2">
        <f t="shared" si="31"/>
        <v>265.26832449640415</v>
      </c>
      <c r="T611" s="2">
        <f t="shared" si="31"/>
        <v>318.2905277790274</v>
      </c>
      <c r="U611" s="1478">
        <f t="shared" si="31"/>
        <v>351.76886509305768</v>
      </c>
      <c r="V611" s="1478">
        <f t="shared" si="31"/>
        <v>344.48612694513014</v>
      </c>
      <c r="W611" s="1478">
        <f t="shared" si="31"/>
        <v>25.311753625144505</v>
      </c>
      <c r="X611" s="1478">
        <f t="shared" si="34"/>
        <v>4.2186256041907511</v>
      </c>
      <c r="Y611" s="1478">
        <f t="shared" si="34"/>
        <v>0</v>
      </c>
      <c r="Z611" s="1478">
        <f t="shared" si="34"/>
        <v>759.35260875433517</v>
      </c>
      <c r="AA611" s="2">
        <f t="shared" si="33"/>
        <v>100</v>
      </c>
      <c r="AC611" s="878">
        <f t="shared" si="28"/>
        <v>0.97028388896387274</v>
      </c>
      <c r="AE611" s="2">
        <f>+Help_FC!$G611*Help_FC!Y611</f>
        <v>249.7704918032787</v>
      </c>
      <c r="AF611" s="2">
        <f>+Help_FC!$G611*Help_FC!Z611</f>
        <v>117.08196721311477</v>
      </c>
      <c r="AG611" s="2">
        <f>+Help_FC!$G611*Help_FC!AA611</f>
        <v>0</v>
      </c>
      <c r="AH611" s="2">
        <f>+Help_FC!$G611*Help_FC!AB611</f>
        <v>208.32786885245903</v>
      </c>
      <c r="AI611" s="2">
        <f>+Help_FC!$G611*Help_FC!AC611</f>
        <v>42.065573770491802</v>
      </c>
      <c r="AJ611" s="2">
        <f>+Help_FC!$G611*Help_FC!AD611</f>
        <v>38.903867763934429</v>
      </c>
      <c r="AK611" s="2">
        <f>+Help_FC!$G611*Help_FC!AE611</f>
        <v>5.2459016393442628</v>
      </c>
      <c r="AL611" s="2">
        <f>+Help_FC!$G611*Help_FC!AF611</f>
        <v>8.1967213114754109</v>
      </c>
      <c r="AM611" s="2">
        <f>+Help_FC!$G611*Help_FC!AG611</f>
        <v>0</v>
      </c>
      <c r="AN611" s="2">
        <f>+Help_FC!$G611*Help_FC!AH611</f>
        <v>28.357377049180332</v>
      </c>
      <c r="AO611" s="2">
        <f>+Help_FC!$G611*Help_FC!AI611</f>
        <v>117.21049180327869</v>
      </c>
      <c r="AP611" s="2">
        <f>+Help_FC!$G611*Help_FC!AJ611</f>
        <v>12.568970421964151</v>
      </c>
      <c r="AQ611" s="2">
        <f>+Help_FC!$G611*Help_FC!AK611</f>
        <v>212.65319423043121</v>
      </c>
      <c r="AR611" s="1478">
        <f>$AV611*24*Help_FC!AL611/Help_FC!$Q611</f>
        <v>19.217391304347828</v>
      </c>
      <c r="AS611" s="1478">
        <f>$AV611*24*Help_FC!AM611/Help_FC!$Q611</f>
        <v>0</v>
      </c>
      <c r="AT611" s="2">
        <f>+Help_FC!$G611*Help_FC!AN611</f>
        <v>0</v>
      </c>
      <c r="AV611" s="5">
        <v>1</v>
      </c>
    </row>
    <row r="612" spans="1:48" x14ac:dyDescent="0.2">
      <c r="A612" s="1">
        <v>45536</v>
      </c>
      <c r="B612" s="2">
        <f>+Help_FC!$G612*Help_FC!I612</f>
        <v>653.01075268817203</v>
      </c>
      <c r="C612" s="2">
        <f>+Help_FC!$G612*Help_FC!J612</f>
        <v>387.49103942652329</v>
      </c>
      <c r="D612" s="2">
        <f>+Help_FC!$G612*Help_FC!K612</f>
        <v>103.08243727598565</v>
      </c>
      <c r="E612" s="2">
        <f>+Help_FC!$G612*Help_FC!L612</f>
        <v>117.20430107526882</v>
      </c>
      <c r="F612" s="2">
        <f>+Help_FC!$G612*Help_FC!M612</f>
        <v>291.71249792458451</v>
      </c>
      <c r="G612" s="2">
        <f>+Help_FC!$G612*Help_FC!N612</f>
        <v>342.45675998929431</v>
      </c>
      <c r="H612" s="1478">
        <f>$AV612*24*Help_FC!R612/Help_FC!$Q612</f>
        <v>271.29262306986362</v>
      </c>
      <c r="I612" s="1478">
        <f>$AV612*24*Help_FC!S612/Help_FC!$Q612</f>
        <v>275.49013945497319</v>
      </c>
      <c r="J612" s="1478">
        <f>$AV612*24*Help_FC!T612/Help_FC!$Q612</f>
        <v>18.333333333333332</v>
      </c>
      <c r="K612" s="1478">
        <f>$AV612*24*Help_FC!U612/Help_FC!$Q612</f>
        <v>3.3333333333333335</v>
      </c>
      <c r="L612" s="1478">
        <f>$AV612*24*Help_FC!V612/Help_FC!$Q612</f>
        <v>2.3333333333333335</v>
      </c>
      <c r="M612" s="1478">
        <f>$AV612*24*Help_FC!W612/Help_FC!$Q612</f>
        <v>800</v>
      </c>
      <c r="N612" s="2">
        <f>100*Help_FC!H612</f>
        <v>100</v>
      </c>
      <c r="O612" s="2">
        <f t="shared" si="32"/>
        <v>633.60581265350527</v>
      </c>
      <c r="P612" s="2">
        <f t="shared" si="32"/>
        <v>375.97631267342035</v>
      </c>
      <c r="Q612" s="2">
        <f t="shared" si="32"/>
        <v>100.01922812401784</v>
      </c>
      <c r="R612" s="2">
        <f t="shared" si="31"/>
        <v>113.72144505060444</v>
      </c>
      <c r="S612" s="2">
        <f t="shared" si="31"/>
        <v>283.04393694563151</v>
      </c>
      <c r="T612" s="2">
        <f t="shared" si="31"/>
        <v>332.28027688438004</v>
      </c>
      <c r="U612" s="1478">
        <f t="shared" si="31"/>
        <v>263.23086135943731</v>
      </c>
      <c r="V612" s="1478">
        <f t="shared" si="31"/>
        <v>267.30364388157102</v>
      </c>
      <c r="W612" s="1478">
        <f t="shared" si="31"/>
        <v>17.788537964337667</v>
      </c>
      <c r="X612" s="1478">
        <f t="shared" si="34"/>
        <v>3.234279629879576</v>
      </c>
      <c r="Y612" s="1478">
        <f t="shared" si="34"/>
        <v>2.263995740915703</v>
      </c>
      <c r="Z612" s="1478">
        <f t="shared" si="34"/>
        <v>776.22711117109816</v>
      </c>
      <c r="AA612" s="2">
        <f t="shared" si="33"/>
        <v>100</v>
      </c>
      <c r="AC612" s="878">
        <f t="shared" si="28"/>
        <v>0.97028388896387274</v>
      </c>
      <c r="AE612" s="2">
        <f>+Help_FC!$G612*Help_FC!Y612</f>
        <v>269.0322580645161</v>
      </c>
      <c r="AF612" s="2">
        <f>+Help_FC!$G612*Help_FC!Z612</f>
        <v>118.45878136200716</v>
      </c>
      <c r="AG612" s="2">
        <f>+Help_FC!$G612*Help_FC!AA612</f>
        <v>0</v>
      </c>
      <c r="AH612" s="2">
        <f>+Help_FC!$G612*Help_FC!AB612</f>
        <v>220.28673835125446</v>
      </c>
      <c r="AI612" s="2">
        <f>+Help_FC!$G612*Help_FC!AC612</f>
        <v>45.232974910394262</v>
      </c>
      <c r="AJ612" s="2">
        <f>+Help_FC!$G612*Help_FC!AD612</f>
        <v>42.676175053763437</v>
      </c>
      <c r="AK612" s="2">
        <f>+Help_FC!$G612*Help_FC!AE612</f>
        <v>5.0179211469534044</v>
      </c>
      <c r="AL612" s="2">
        <f>+Help_FC!$G612*Help_FC!AF612</f>
        <v>10.93189964157706</v>
      </c>
      <c r="AM612" s="2">
        <f>+Help_FC!$G612*Help_FC!AG612</f>
        <v>0</v>
      </c>
      <c r="AN612" s="2">
        <f>+Help_FC!$G612*Help_FC!AH612</f>
        <v>30.000000000000007</v>
      </c>
      <c r="AO612" s="2">
        <f>+Help_FC!$G612*Help_FC!AI612</f>
        <v>123.99999999999999</v>
      </c>
      <c r="AP612" s="2">
        <f>+Help_FC!$G612*Help_FC!AJ612</f>
        <v>13.175274786041097</v>
      </c>
      <c r="AQ612" s="2">
        <f>+Help_FC!$G612*Help_FC!AK612</f>
        <v>225.1386259621687</v>
      </c>
      <c r="AR612" s="1478">
        <f>$AV612*24*Help_FC!AL612/Help_FC!$Q612</f>
        <v>24.933333333333334</v>
      </c>
      <c r="AS612" s="1478">
        <f>$AV612*24*Help_FC!AM612/Help_FC!$Q612</f>
        <v>0</v>
      </c>
      <c r="AT612" s="2">
        <f>+Help_FC!$G612*Help_FC!AN612</f>
        <v>0</v>
      </c>
      <c r="AV612" s="5">
        <v>1</v>
      </c>
    </row>
    <row r="613" spans="1:48" x14ac:dyDescent="0.2">
      <c r="A613" s="1">
        <v>45537</v>
      </c>
      <c r="B613" s="2">
        <f>+Help_FC!$G613*Help_FC!I613</f>
        <v>653.01075268817203</v>
      </c>
      <c r="C613" s="2">
        <f>+Help_FC!$G613*Help_FC!J613</f>
        <v>387.49103942652329</v>
      </c>
      <c r="D613" s="2">
        <f>+Help_FC!$G613*Help_FC!K613</f>
        <v>103.08243727598565</v>
      </c>
      <c r="E613" s="2">
        <f>+Help_FC!$G613*Help_FC!L613</f>
        <v>117.20430107526882</v>
      </c>
      <c r="F613" s="2">
        <f>+Help_FC!$G613*Help_FC!M613</f>
        <v>291.71249792458451</v>
      </c>
      <c r="G613" s="2">
        <f>+Help_FC!$G613*Help_FC!N613</f>
        <v>342.45675998929431</v>
      </c>
      <c r="H613" s="1478">
        <f>$AV613*24*Help_FC!R613/Help_FC!$Q613</f>
        <v>271.29262306986362</v>
      </c>
      <c r="I613" s="1478">
        <f>$AV613*24*Help_FC!S613/Help_FC!$Q613</f>
        <v>275.49013945497319</v>
      </c>
      <c r="J613" s="1478">
        <f>$AV613*24*Help_FC!T613/Help_FC!$Q613</f>
        <v>18.333333333333332</v>
      </c>
      <c r="K613" s="1478">
        <f>$AV613*24*Help_FC!U613/Help_FC!$Q613</f>
        <v>3.3333333333333335</v>
      </c>
      <c r="L613" s="1478">
        <f>$AV613*24*Help_FC!V613/Help_FC!$Q613</f>
        <v>2.3333333333333335</v>
      </c>
      <c r="M613" s="1478">
        <f>$AV613*24*Help_FC!W613/Help_FC!$Q613</f>
        <v>800</v>
      </c>
      <c r="N613" s="2">
        <f>100*Help_FC!H613</f>
        <v>100</v>
      </c>
      <c r="O613" s="2">
        <f t="shared" si="32"/>
        <v>633.60581265350527</v>
      </c>
      <c r="P613" s="2">
        <f t="shared" si="32"/>
        <v>375.97631267342035</v>
      </c>
      <c r="Q613" s="2">
        <f t="shared" si="32"/>
        <v>100.01922812401784</v>
      </c>
      <c r="R613" s="2">
        <f t="shared" si="31"/>
        <v>113.72144505060444</v>
      </c>
      <c r="S613" s="2">
        <f t="shared" si="31"/>
        <v>283.04393694563151</v>
      </c>
      <c r="T613" s="2">
        <f t="shared" si="31"/>
        <v>332.28027688438004</v>
      </c>
      <c r="U613" s="1478">
        <f t="shared" si="31"/>
        <v>263.23086135943731</v>
      </c>
      <c r="V613" s="1478">
        <f t="shared" si="31"/>
        <v>267.30364388157102</v>
      </c>
      <c r="W613" s="1478">
        <f t="shared" si="31"/>
        <v>17.788537964337667</v>
      </c>
      <c r="X613" s="1478">
        <f t="shared" si="34"/>
        <v>3.234279629879576</v>
      </c>
      <c r="Y613" s="1478">
        <f t="shared" si="34"/>
        <v>2.263995740915703</v>
      </c>
      <c r="Z613" s="1478">
        <f t="shared" si="34"/>
        <v>776.22711117109816</v>
      </c>
      <c r="AA613" s="2">
        <f t="shared" si="33"/>
        <v>100</v>
      </c>
      <c r="AC613" s="878">
        <f t="shared" si="28"/>
        <v>0.97028388896387274</v>
      </c>
      <c r="AE613" s="2">
        <f>+Help_FC!$G613*Help_FC!Y613</f>
        <v>269.0322580645161</v>
      </c>
      <c r="AF613" s="2">
        <f>+Help_FC!$G613*Help_FC!Z613</f>
        <v>118.45878136200716</v>
      </c>
      <c r="AG613" s="2">
        <f>+Help_FC!$G613*Help_FC!AA613</f>
        <v>0</v>
      </c>
      <c r="AH613" s="2">
        <f>+Help_FC!$G613*Help_FC!AB613</f>
        <v>220.28673835125446</v>
      </c>
      <c r="AI613" s="2">
        <f>+Help_FC!$G613*Help_FC!AC613</f>
        <v>45.232974910394262</v>
      </c>
      <c r="AJ613" s="2">
        <f>+Help_FC!$G613*Help_FC!AD613</f>
        <v>42.676175053763437</v>
      </c>
      <c r="AK613" s="2">
        <f>+Help_FC!$G613*Help_FC!AE613</f>
        <v>5.0179211469534044</v>
      </c>
      <c r="AL613" s="2">
        <f>+Help_FC!$G613*Help_FC!AF613</f>
        <v>10.93189964157706</v>
      </c>
      <c r="AM613" s="2">
        <f>+Help_FC!$G613*Help_FC!AG613</f>
        <v>0</v>
      </c>
      <c r="AN613" s="2">
        <f>+Help_FC!$G613*Help_FC!AH613</f>
        <v>30.000000000000007</v>
      </c>
      <c r="AO613" s="2">
        <f>+Help_FC!$G613*Help_FC!AI613</f>
        <v>123.99999999999999</v>
      </c>
      <c r="AP613" s="2">
        <f>+Help_FC!$G613*Help_FC!AJ613</f>
        <v>13.175274786041097</v>
      </c>
      <c r="AQ613" s="2">
        <f>+Help_FC!$G613*Help_FC!AK613</f>
        <v>225.1386259621687</v>
      </c>
      <c r="AR613" s="1478">
        <f>$AV613*24*Help_FC!AL613/Help_FC!$Q613</f>
        <v>24.933333333333334</v>
      </c>
      <c r="AS613" s="1478">
        <f>$AV613*24*Help_FC!AM613/Help_FC!$Q613</f>
        <v>0</v>
      </c>
      <c r="AT613" s="2">
        <f>+Help_FC!$G613*Help_FC!AN613</f>
        <v>0</v>
      </c>
      <c r="AV613" s="5">
        <v>1</v>
      </c>
    </row>
    <row r="614" spans="1:48" x14ac:dyDescent="0.2">
      <c r="A614" s="1">
        <v>45538</v>
      </c>
      <c r="B614" s="2">
        <f>+Help_FC!$G614*Help_FC!I614</f>
        <v>598.59318996415766</v>
      </c>
      <c r="C614" s="2">
        <f>+Help_FC!$G614*Help_FC!J614</f>
        <v>355.200119474313</v>
      </c>
      <c r="D614" s="2">
        <f>+Help_FC!$G614*Help_FC!K614</f>
        <v>94.492234169653514</v>
      </c>
      <c r="E614" s="2">
        <f>+Help_FC!$G614*Help_FC!L614</f>
        <v>107.43727598566306</v>
      </c>
      <c r="F614" s="2">
        <f>+Help_FC!$G614*Help_FC!M614</f>
        <v>267.40312309753574</v>
      </c>
      <c r="G614" s="2">
        <f>+Help_FC!$G614*Help_FC!N614</f>
        <v>313.91869665685306</v>
      </c>
      <c r="H614" s="1478">
        <f>$AV614*24*Help_FC!R614/Help_FC!$Q614</f>
        <v>271.29262306986362</v>
      </c>
      <c r="I614" s="1478">
        <f>$AV614*24*Help_FC!S614/Help_FC!$Q614</f>
        <v>275.49013945497319</v>
      </c>
      <c r="J614" s="1478">
        <f>$AV614*24*Help_FC!T614/Help_FC!$Q614</f>
        <v>18.333333333333332</v>
      </c>
      <c r="K614" s="1478">
        <f>$AV614*24*Help_FC!U614/Help_FC!$Q614</f>
        <v>3.3333333333333335</v>
      </c>
      <c r="L614" s="1478">
        <f>$AV614*24*Help_FC!V614/Help_FC!$Q614</f>
        <v>2.3333333333333335</v>
      </c>
      <c r="M614" s="1478">
        <f>$AV614*24*Help_FC!W614/Help_FC!$Q614</f>
        <v>800</v>
      </c>
      <c r="N614" s="2">
        <f>100*Help_FC!H614</f>
        <v>91.666666666666657</v>
      </c>
      <c r="O614" s="2">
        <f t="shared" si="32"/>
        <v>580.80532826571311</v>
      </c>
      <c r="P614" s="2">
        <f t="shared" si="32"/>
        <v>344.64495328396862</v>
      </c>
      <c r="Q614" s="2">
        <f t="shared" si="32"/>
        <v>91.684292447016347</v>
      </c>
      <c r="R614" s="2">
        <f t="shared" si="31"/>
        <v>104.24465796305405</v>
      </c>
      <c r="S614" s="2">
        <f t="shared" si="31"/>
        <v>259.45694220016219</v>
      </c>
      <c r="T614" s="2">
        <f t="shared" si="31"/>
        <v>304.59025381068165</v>
      </c>
      <c r="U614" s="1478">
        <f t="shared" si="31"/>
        <v>263.23086135943731</v>
      </c>
      <c r="V614" s="1478">
        <f t="shared" si="31"/>
        <v>267.30364388157102</v>
      </c>
      <c r="W614" s="1478">
        <f t="shared" si="31"/>
        <v>17.788537964337667</v>
      </c>
      <c r="X614" s="1478">
        <f t="shared" si="34"/>
        <v>3.234279629879576</v>
      </c>
      <c r="Y614" s="1478">
        <f t="shared" si="34"/>
        <v>2.263995740915703</v>
      </c>
      <c r="Z614" s="1478">
        <f t="shared" si="34"/>
        <v>776.22711117109816</v>
      </c>
      <c r="AA614" s="2">
        <f t="shared" si="33"/>
        <v>91.666666666666657</v>
      </c>
      <c r="AC614" s="878">
        <f t="shared" si="28"/>
        <v>0.97028388896387274</v>
      </c>
      <c r="AE614" s="2">
        <f>+Help_FC!$G614*Help_FC!Y614</f>
        <v>246.61290322580641</v>
      </c>
      <c r="AF614" s="2">
        <f>+Help_FC!$G614*Help_FC!Z614</f>
        <v>108.58721624850655</v>
      </c>
      <c r="AG614" s="2">
        <f>+Help_FC!$G614*Help_FC!AA614</f>
        <v>0</v>
      </c>
      <c r="AH614" s="2">
        <f>+Help_FC!$G614*Help_FC!AB614</f>
        <v>201.92951015531659</v>
      </c>
      <c r="AI614" s="2">
        <f>+Help_FC!$G614*Help_FC!AC614</f>
        <v>41.463560334528069</v>
      </c>
      <c r="AJ614" s="2">
        <f>+Help_FC!$G614*Help_FC!AD614</f>
        <v>39.119827132616479</v>
      </c>
      <c r="AK614" s="2">
        <f>+Help_FC!$G614*Help_FC!AE614</f>
        <v>4.599761051373954</v>
      </c>
      <c r="AL614" s="2">
        <f>+Help_FC!$G614*Help_FC!AF614</f>
        <v>10.02090800477897</v>
      </c>
      <c r="AM614" s="2">
        <f>+Help_FC!$G614*Help_FC!AG614</f>
        <v>0</v>
      </c>
      <c r="AN614" s="2">
        <f>+Help_FC!$G614*Help_FC!AH614</f>
        <v>27.500000000000004</v>
      </c>
      <c r="AO614" s="2">
        <f>+Help_FC!$G614*Help_FC!AI614</f>
        <v>113.66666666666664</v>
      </c>
      <c r="AP614" s="2">
        <f>+Help_FC!$G614*Help_FC!AJ614</f>
        <v>12.077335220537671</v>
      </c>
      <c r="AQ614" s="2">
        <f>+Help_FC!$G614*Help_FC!AK614</f>
        <v>206.37707379865461</v>
      </c>
      <c r="AR614" s="1478">
        <f>$AV614*24*Help_FC!AL614/Help_FC!$Q614</f>
        <v>24.933333333333334</v>
      </c>
      <c r="AS614" s="1478">
        <f>$AV614*24*Help_FC!AM614/Help_FC!$Q614</f>
        <v>0</v>
      </c>
      <c r="AT614" s="2">
        <f>+Help_FC!$G614*Help_FC!AN614</f>
        <v>0</v>
      </c>
      <c r="AV614" s="5">
        <v>1</v>
      </c>
    </row>
    <row r="615" spans="1:48" x14ac:dyDescent="0.2">
      <c r="A615" s="1">
        <v>45539</v>
      </c>
      <c r="B615" s="2">
        <f>+Help_FC!$G615*Help_FC!I615</f>
        <v>0</v>
      </c>
      <c r="C615" s="2">
        <f>+Help_FC!$G615*Help_FC!J615</f>
        <v>0</v>
      </c>
      <c r="D615" s="2">
        <f>+Help_FC!$G615*Help_FC!K615</f>
        <v>0</v>
      </c>
      <c r="E615" s="2">
        <f>+Help_FC!$G615*Help_FC!L615</f>
        <v>0</v>
      </c>
      <c r="F615" s="2">
        <f>+Help_FC!$G615*Help_FC!M615</f>
        <v>0</v>
      </c>
      <c r="G615" s="2">
        <f>+Help_FC!$G615*Help_FC!N615</f>
        <v>0</v>
      </c>
      <c r="H615" s="1478">
        <f>$AV615*24*Help_FC!R615/Help_FC!$Q615</f>
        <v>271.29262306986362</v>
      </c>
      <c r="I615" s="1478">
        <f>$AV615*24*Help_FC!S615/Help_FC!$Q615</f>
        <v>275.49013945497319</v>
      </c>
      <c r="J615" s="1478">
        <f>$AV615*24*Help_FC!T615/Help_FC!$Q615</f>
        <v>18.333333333333332</v>
      </c>
      <c r="K615" s="1478">
        <f>$AV615*24*Help_FC!U615/Help_FC!$Q615</f>
        <v>3.3333333333333335</v>
      </c>
      <c r="L615" s="1478">
        <f>$AV615*24*Help_FC!V615/Help_FC!$Q615</f>
        <v>2.3333333333333335</v>
      </c>
      <c r="M615" s="1478">
        <f>$AV615*24*Help_FC!W615/Help_FC!$Q615</f>
        <v>800</v>
      </c>
      <c r="N615" s="2">
        <f>100*Help_FC!H615</f>
        <v>0</v>
      </c>
      <c r="O615" s="2">
        <f t="shared" si="32"/>
        <v>0</v>
      </c>
      <c r="P615" s="2">
        <f t="shared" si="32"/>
        <v>0</v>
      </c>
      <c r="Q615" s="2">
        <f t="shared" si="32"/>
        <v>0</v>
      </c>
      <c r="R615" s="2">
        <f t="shared" si="31"/>
        <v>0</v>
      </c>
      <c r="S615" s="2">
        <f t="shared" si="31"/>
        <v>0</v>
      </c>
      <c r="T615" s="2">
        <f t="shared" si="31"/>
        <v>0</v>
      </c>
      <c r="U615" s="1478">
        <f t="shared" si="31"/>
        <v>263.23086135943731</v>
      </c>
      <c r="V615" s="1478">
        <f t="shared" si="31"/>
        <v>267.30364388157102</v>
      </c>
      <c r="W615" s="1478">
        <f t="shared" si="31"/>
        <v>17.788537964337667</v>
      </c>
      <c r="X615" s="1478">
        <f t="shared" si="34"/>
        <v>3.234279629879576</v>
      </c>
      <c r="Y615" s="1478">
        <f t="shared" si="34"/>
        <v>2.263995740915703</v>
      </c>
      <c r="Z615" s="1478">
        <f t="shared" si="34"/>
        <v>776.22711117109816</v>
      </c>
      <c r="AA615" s="2">
        <f t="shared" si="33"/>
        <v>0</v>
      </c>
      <c r="AC615" s="878">
        <f t="shared" si="28"/>
        <v>0.97028388896387274</v>
      </c>
      <c r="AE615" s="2">
        <f>+Help_FC!$G615*Help_FC!Y615</f>
        <v>0</v>
      </c>
      <c r="AF615" s="2">
        <f>+Help_FC!$G615*Help_FC!Z615</f>
        <v>0</v>
      </c>
      <c r="AG615" s="2">
        <f>+Help_FC!$G615*Help_FC!AA615</f>
        <v>0</v>
      </c>
      <c r="AH615" s="2">
        <f>+Help_FC!$G615*Help_FC!AB615</f>
        <v>0</v>
      </c>
      <c r="AI615" s="2">
        <f>+Help_FC!$G615*Help_FC!AC615</f>
        <v>0</v>
      </c>
      <c r="AJ615" s="2">
        <f>+Help_FC!$G615*Help_FC!AD615</f>
        <v>0</v>
      </c>
      <c r="AK615" s="2">
        <f>+Help_FC!$G615*Help_FC!AE615</f>
        <v>0</v>
      </c>
      <c r="AL615" s="2">
        <f>+Help_FC!$G615*Help_FC!AF615</f>
        <v>0</v>
      </c>
      <c r="AM615" s="2">
        <f>+Help_FC!$G615*Help_FC!AG615</f>
        <v>0</v>
      </c>
      <c r="AN615" s="2">
        <f>+Help_FC!$G615*Help_FC!AH615</f>
        <v>0</v>
      </c>
      <c r="AO615" s="2">
        <f>+Help_FC!$G615*Help_FC!AI615</f>
        <v>0</v>
      </c>
      <c r="AP615" s="2">
        <f>+Help_FC!$G615*Help_FC!AJ615</f>
        <v>0</v>
      </c>
      <c r="AQ615" s="2">
        <f>+Help_FC!$G615*Help_FC!AK615</f>
        <v>0</v>
      </c>
      <c r="AR615" s="1478">
        <f>$AV615*24*Help_FC!AL615/Help_FC!$Q615</f>
        <v>24.933333333333334</v>
      </c>
      <c r="AS615" s="1478">
        <f>$AV615*24*Help_FC!AM615/Help_FC!$Q615</f>
        <v>0</v>
      </c>
      <c r="AT615" s="2">
        <f>+Help_FC!$G615*Help_FC!AN615</f>
        <v>0</v>
      </c>
      <c r="AV615" s="5">
        <v>1</v>
      </c>
    </row>
    <row r="616" spans="1:48" x14ac:dyDescent="0.2">
      <c r="A616" s="1">
        <v>45540</v>
      </c>
      <c r="B616" s="2">
        <f>+Help_FC!$G616*Help_FC!I616</f>
        <v>315.62186379928312</v>
      </c>
      <c r="C616" s="2">
        <f>+Help_FC!$G616*Help_FC!J616</f>
        <v>187.28733572281959</v>
      </c>
      <c r="D616" s="2">
        <f>+Help_FC!$G616*Help_FC!K616</f>
        <v>49.823178016726402</v>
      </c>
      <c r="E616" s="2">
        <f>+Help_FC!$G616*Help_FC!L616</f>
        <v>56.648745519713259</v>
      </c>
      <c r="F616" s="2">
        <f>+Help_FC!$G616*Help_FC!M616</f>
        <v>140.9943739968825</v>
      </c>
      <c r="G616" s="2">
        <f>+Help_FC!$G616*Help_FC!N616</f>
        <v>165.52076732815891</v>
      </c>
      <c r="H616" s="1478">
        <f>$AV616*24*Help_FC!R616/Help_FC!$Q616</f>
        <v>271.29262306986362</v>
      </c>
      <c r="I616" s="1478">
        <f>$AV616*24*Help_FC!S616/Help_FC!$Q616</f>
        <v>275.49013945497319</v>
      </c>
      <c r="J616" s="1478">
        <f>$AV616*24*Help_FC!T616/Help_FC!$Q616</f>
        <v>18.333333333333332</v>
      </c>
      <c r="K616" s="1478">
        <f>$AV616*24*Help_FC!U616/Help_FC!$Q616</f>
        <v>3.3333333333333335</v>
      </c>
      <c r="L616" s="1478">
        <f>$AV616*24*Help_FC!V616/Help_FC!$Q616</f>
        <v>2.3333333333333335</v>
      </c>
      <c r="M616" s="1478">
        <f>$AV616*24*Help_FC!W616/Help_FC!$Q616</f>
        <v>800</v>
      </c>
      <c r="N616" s="2">
        <f>100*Help_FC!H616</f>
        <v>48.333333333333336</v>
      </c>
      <c r="O616" s="2">
        <f t="shared" si="32"/>
        <v>306.24280944919417</v>
      </c>
      <c r="P616" s="2">
        <f t="shared" si="32"/>
        <v>181.72188445881983</v>
      </c>
      <c r="Q616" s="2">
        <f t="shared" si="32"/>
        <v>48.342626926608624</v>
      </c>
      <c r="R616" s="2">
        <f t="shared" si="31"/>
        <v>54.965365107792145</v>
      </c>
      <c r="S616" s="2">
        <f t="shared" si="31"/>
        <v>136.80456952372188</v>
      </c>
      <c r="T616" s="2">
        <f t="shared" si="31"/>
        <v>160.60213382745036</v>
      </c>
      <c r="U616" s="1478">
        <f t="shared" si="31"/>
        <v>263.23086135943731</v>
      </c>
      <c r="V616" s="1478">
        <f t="shared" si="31"/>
        <v>267.30364388157102</v>
      </c>
      <c r="W616" s="1478">
        <f t="shared" si="31"/>
        <v>17.788537964337667</v>
      </c>
      <c r="X616" s="1478">
        <f t="shared" si="34"/>
        <v>3.234279629879576</v>
      </c>
      <c r="Y616" s="1478">
        <f t="shared" si="34"/>
        <v>2.263995740915703</v>
      </c>
      <c r="Z616" s="1478">
        <f t="shared" si="34"/>
        <v>776.22711117109816</v>
      </c>
      <c r="AA616" s="2">
        <f t="shared" si="33"/>
        <v>48.333333333333336</v>
      </c>
      <c r="AC616" s="878">
        <f t="shared" si="28"/>
        <v>0.97028388896387274</v>
      </c>
      <c r="AE616" s="2">
        <f>+Help_FC!$G616*Help_FC!Y616</f>
        <v>130.03225806451613</v>
      </c>
      <c r="AF616" s="2">
        <f>+Help_FC!$G616*Help_FC!Z616</f>
        <v>57.255077658303463</v>
      </c>
      <c r="AG616" s="2">
        <f>+Help_FC!$G616*Help_FC!AA616</f>
        <v>0</v>
      </c>
      <c r="AH616" s="2">
        <f>+Help_FC!$G616*Help_FC!AB616</f>
        <v>106.47192353643966</v>
      </c>
      <c r="AI616" s="2">
        <f>+Help_FC!$G616*Help_FC!AC616</f>
        <v>21.862604540023895</v>
      </c>
      <c r="AJ616" s="2">
        <f>+Help_FC!$G616*Help_FC!AD616</f>
        <v>20.626817942652327</v>
      </c>
      <c r="AK616" s="2">
        <f>+Help_FC!$G616*Help_FC!AE616</f>
        <v>2.4253285543608123</v>
      </c>
      <c r="AL616" s="2">
        <f>+Help_FC!$G616*Help_FC!AF616</f>
        <v>5.2837514934289125</v>
      </c>
      <c r="AM616" s="2">
        <f>+Help_FC!$G616*Help_FC!AG616</f>
        <v>0</v>
      </c>
      <c r="AN616" s="2">
        <f>+Help_FC!$G616*Help_FC!AH616</f>
        <v>14.500000000000004</v>
      </c>
      <c r="AO616" s="2">
        <f>+Help_FC!$G616*Help_FC!AI616</f>
        <v>59.93333333333333</v>
      </c>
      <c r="AP616" s="2">
        <f>+Help_FC!$G616*Help_FC!AJ616</f>
        <v>6.3680494799198639</v>
      </c>
      <c r="AQ616" s="2">
        <f>+Help_FC!$G616*Help_FC!AK616</f>
        <v>108.81700254838154</v>
      </c>
      <c r="AR616" s="1478">
        <f>$AV616*24*Help_FC!AL616/Help_FC!$Q616</f>
        <v>24.933333333333334</v>
      </c>
      <c r="AS616" s="1478">
        <f>$AV616*24*Help_FC!AM616/Help_FC!$Q616</f>
        <v>0</v>
      </c>
      <c r="AT616" s="2">
        <f>+Help_FC!$G616*Help_FC!AN616</f>
        <v>0</v>
      </c>
      <c r="AV616" s="5">
        <v>1</v>
      </c>
    </row>
    <row r="617" spans="1:48" x14ac:dyDescent="0.2">
      <c r="A617" s="1">
        <v>45541</v>
      </c>
      <c r="B617" s="2">
        <f>+Help_FC!$G617*Help_FC!I617</f>
        <v>653.01075268817203</v>
      </c>
      <c r="C617" s="2">
        <f>+Help_FC!$G617*Help_FC!J617</f>
        <v>387.49103942652329</v>
      </c>
      <c r="D617" s="2">
        <f>+Help_FC!$G617*Help_FC!K617</f>
        <v>103.08243727598565</v>
      </c>
      <c r="E617" s="2">
        <f>+Help_FC!$G617*Help_FC!L617</f>
        <v>117.20430107526882</v>
      </c>
      <c r="F617" s="2">
        <f>+Help_FC!$G617*Help_FC!M617</f>
        <v>291.71249792458451</v>
      </c>
      <c r="G617" s="2">
        <f>+Help_FC!$G617*Help_FC!N617</f>
        <v>342.45675998929431</v>
      </c>
      <c r="H617" s="1478">
        <f>$AV617*24*Help_FC!R617/Help_FC!$Q617</f>
        <v>271.29262306986362</v>
      </c>
      <c r="I617" s="1478">
        <f>$AV617*24*Help_FC!S617/Help_FC!$Q617</f>
        <v>275.49013945497319</v>
      </c>
      <c r="J617" s="1478">
        <f>$AV617*24*Help_FC!T617/Help_FC!$Q617</f>
        <v>18.333333333333332</v>
      </c>
      <c r="K617" s="1478">
        <f>$AV617*24*Help_FC!U617/Help_FC!$Q617</f>
        <v>3.3333333333333335</v>
      </c>
      <c r="L617" s="1478">
        <f>$AV617*24*Help_FC!V617/Help_FC!$Q617</f>
        <v>2.3333333333333335</v>
      </c>
      <c r="M617" s="1478">
        <f>$AV617*24*Help_FC!W617/Help_FC!$Q617</f>
        <v>800</v>
      </c>
      <c r="N617" s="2">
        <f>100*Help_FC!H617</f>
        <v>100</v>
      </c>
      <c r="O617" s="2">
        <f t="shared" si="32"/>
        <v>633.60581265350527</v>
      </c>
      <c r="P617" s="2">
        <f t="shared" si="32"/>
        <v>375.97631267342035</v>
      </c>
      <c r="Q617" s="2">
        <f t="shared" si="32"/>
        <v>100.01922812401784</v>
      </c>
      <c r="R617" s="2">
        <f t="shared" si="31"/>
        <v>113.72144505060444</v>
      </c>
      <c r="S617" s="2">
        <f t="shared" si="31"/>
        <v>283.04393694563151</v>
      </c>
      <c r="T617" s="2">
        <f t="shared" si="31"/>
        <v>332.28027688438004</v>
      </c>
      <c r="U617" s="1478">
        <f t="shared" si="31"/>
        <v>263.23086135943731</v>
      </c>
      <c r="V617" s="1478">
        <f t="shared" si="31"/>
        <v>267.30364388157102</v>
      </c>
      <c r="W617" s="1478">
        <f t="shared" si="31"/>
        <v>17.788537964337667</v>
      </c>
      <c r="X617" s="1478">
        <f t="shared" si="34"/>
        <v>3.234279629879576</v>
      </c>
      <c r="Y617" s="1478">
        <f t="shared" si="34"/>
        <v>2.263995740915703</v>
      </c>
      <c r="Z617" s="1478">
        <f t="shared" si="34"/>
        <v>776.22711117109816</v>
      </c>
      <c r="AA617" s="2">
        <f t="shared" si="33"/>
        <v>100</v>
      </c>
      <c r="AC617" s="878">
        <f t="shared" si="28"/>
        <v>0.97028388896387274</v>
      </c>
      <c r="AE617" s="2">
        <f>+Help_FC!$G617*Help_FC!Y617</f>
        <v>269.0322580645161</v>
      </c>
      <c r="AF617" s="2">
        <f>+Help_FC!$G617*Help_FC!Z617</f>
        <v>118.45878136200716</v>
      </c>
      <c r="AG617" s="2">
        <f>+Help_FC!$G617*Help_FC!AA617</f>
        <v>0</v>
      </c>
      <c r="AH617" s="2">
        <f>+Help_FC!$G617*Help_FC!AB617</f>
        <v>220.28673835125446</v>
      </c>
      <c r="AI617" s="2">
        <f>+Help_FC!$G617*Help_FC!AC617</f>
        <v>45.232974910394262</v>
      </c>
      <c r="AJ617" s="2">
        <f>+Help_FC!$G617*Help_FC!AD617</f>
        <v>42.676175053763437</v>
      </c>
      <c r="AK617" s="2">
        <f>+Help_FC!$G617*Help_FC!AE617</f>
        <v>5.0179211469534044</v>
      </c>
      <c r="AL617" s="2">
        <f>+Help_FC!$G617*Help_FC!AF617</f>
        <v>10.93189964157706</v>
      </c>
      <c r="AM617" s="2">
        <f>+Help_FC!$G617*Help_FC!AG617</f>
        <v>0</v>
      </c>
      <c r="AN617" s="2">
        <f>+Help_FC!$G617*Help_FC!AH617</f>
        <v>30.000000000000007</v>
      </c>
      <c r="AO617" s="2">
        <f>+Help_FC!$G617*Help_FC!AI617</f>
        <v>123.99999999999999</v>
      </c>
      <c r="AP617" s="2">
        <f>+Help_FC!$G617*Help_FC!AJ617</f>
        <v>13.175274786041097</v>
      </c>
      <c r="AQ617" s="2">
        <f>+Help_FC!$G617*Help_FC!AK617</f>
        <v>225.1386259621687</v>
      </c>
      <c r="AR617" s="1478">
        <f>$AV617*24*Help_FC!AL617/Help_FC!$Q617</f>
        <v>24.933333333333334</v>
      </c>
      <c r="AS617" s="1478">
        <f>$AV617*24*Help_FC!AM617/Help_FC!$Q617</f>
        <v>0</v>
      </c>
      <c r="AT617" s="2">
        <f>+Help_FC!$G617*Help_FC!AN617</f>
        <v>0</v>
      </c>
      <c r="AV617" s="5">
        <v>1</v>
      </c>
    </row>
    <row r="618" spans="1:48" x14ac:dyDescent="0.2">
      <c r="A618" s="1">
        <v>45542</v>
      </c>
      <c r="B618" s="2">
        <f>+Help_FC!$G618*Help_FC!I618</f>
        <v>653.01075268817203</v>
      </c>
      <c r="C618" s="2">
        <f>+Help_FC!$G618*Help_FC!J618</f>
        <v>387.49103942652329</v>
      </c>
      <c r="D618" s="2">
        <f>+Help_FC!$G618*Help_FC!K618</f>
        <v>103.08243727598565</v>
      </c>
      <c r="E618" s="2">
        <f>+Help_FC!$G618*Help_FC!L618</f>
        <v>117.20430107526882</v>
      </c>
      <c r="F618" s="2">
        <f>+Help_FC!$G618*Help_FC!M618</f>
        <v>291.71249792458451</v>
      </c>
      <c r="G618" s="2">
        <f>+Help_FC!$G618*Help_FC!N618</f>
        <v>342.45675998929431</v>
      </c>
      <c r="H618" s="1478">
        <f>$AV618*24*Help_FC!R618/Help_FC!$Q618</f>
        <v>271.29262306986362</v>
      </c>
      <c r="I618" s="1478">
        <f>$AV618*24*Help_FC!S618/Help_FC!$Q618</f>
        <v>275.49013945497319</v>
      </c>
      <c r="J618" s="1478">
        <f>$AV618*24*Help_FC!T618/Help_FC!$Q618</f>
        <v>18.333333333333332</v>
      </c>
      <c r="K618" s="1478">
        <f>$AV618*24*Help_FC!U618/Help_FC!$Q618</f>
        <v>3.3333333333333335</v>
      </c>
      <c r="L618" s="1478">
        <f>$AV618*24*Help_FC!V618/Help_FC!$Q618</f>
        <v>2.3333333333333335</v>
      </c>
      <c r="M618" s="1478">
        <f>$AV618*24*Help_FC!W618/Help_FC!$Q618</f>
        <v>800</v>
      </c>
      <c r="N618" s="2">
        <f>100*Help_FC!H618</f>
        <v>100</v>
      </c>
      <c r="O618" s="2">
        <f t="shared" si="32"/>
        <v>633.60581265350527</v>
      </c>
      <c r="P618" s="2">
        <f t="shared" si="32"/>
        <v>375.97631267342035</v>
      </c>
      <c r="Q618" s="2">
        <f t="shared" si="32"/>
        <v>100.01922812401784</v>
      </c>
      <c r="R618" s="2">
        <f t="shared" si="31"/>
        <v>113.72144505060444</v>
      </c>
      <c r="S618" s="2">
        <f t="shared" si="31"/>
        <v>283.04393694563151</v>
      </c>
      <c r="T618" s="2">
        <f t="shared" si="31"/>
        <v>332.28027688438004</v>
      </c>
      <c r="U618" s="1478">
        <f t="shared" si="31"/>
        <v>263.23086135943731</v>
      </c>
      <c r="V618" s="1478">
        <f t="shared" si="31"/>
        <v>267.30364388157102</v>
      </c>
      <c r="W618" s="1478">
        <f t="shared" si="31"/>
        <v>17.788537964337667</v>
      </c>
      <c r="X618" s="1478">
        <f t="shared" si="34"/>
        <v>3.234279629879576</v>
      </c>
      <c r="Y618" s="1478">
        <f t="shared" si="34"/>
        <v>2.263995740915703</v>
      </c>
      <c r="Z618" s="1478">
        <f t="shared" si="34"/>
        <v>776.22711117109816</v>
      </c>
      <c r="AA618" s="2">
        <f t="shared" si="33"/>
        <v>100</v>
      </c>
      <c r="AC618" s="878">
        <f t="shared" si="28"/>
        <v>0.97028388896387274</v>
      </c>
      <c r="AE618" s="2">
        <f>+Help_FC!$G618*Help_FC!Y618</f>
        <v>269.0322580645161</v>
      </c>
      <c r="AF618" s="2">
        <f>+Help_FC!$G618*Help_FC!Z618</f>
        <v>118.45878136200716</v>
      </c>
      <c r="AG618" s="2">
        <f>+Help_FC!$G618*Help_FC!AA618</f>
        <v>0</v>
      </c>
      <c r="AH618" s="2">
        <f>+Help_FC!$G618*Help_FC!AB618</f>
        <v>220.28673835125446</v>
      </c>
      <c r="AI618" s="2">
        <f>+Help_FC!$G618*Help_FC!AC618</f>
        <v>45.232974910394262</v>
      </c>
      <c r="AJ618" s="2">
        <f>+Help_FC!$G618*Help_FC!AD618</f>
        <v>42.676175053763437</v>
      </c>
      <c r="AK618" s="2">
        <f>+Help_FC!$G618*Help_FC!AE618</f>
        <v>5.0179211469534044</v>
      </c>
      <c r="AL618" s="2">
        <f>+Help_FC!$G618*Help_FC!AF618</f>
        <v>10.93189964157706</v>
      </c>
      <c r="AM618" s="2">
        <f>+Help_FC!$G618*Help_FC!AG618</f>
        <v>0</v>
      </c>
      <c r="AN618" s="2">
        <f>+Help_FC!$G618*Help_FC!AH618</f>
        <v>30.000000000000007</v>
      </c>
      <c r="AO618" s="2">
        <f>+Help_FC!$G618*Help_FC!AI618</f>
        <v>123.99999999999999</v>
      </c>
      <c r="AP618" s="2">
        <f>+Help_FC!$G618*Help_FC!AJ618</f>
        <v>13.175274786041097</v>
      </c>
      <c r="AQ618" s="2">
        <f>+Help_FC!$G618*Help_FC!AK618</f>
        <v>225.1386259621687</v>
      </c>
      <c r="AR618" s="1478">
        <f>$AV618*24*Help_FC!AL618/Help_FC!$Q618</f>
        <v>24.933333333333334</v>
      </c>
      <c r="AS618" s="1478">
        <f>$AV618*24*Help_FC!AM618/Help_FC!$Q618</f>
        <v>0</v>
      </c>
      <c r="AT618" s="2">
        <f>+Help_FC!$G618*Help_FC!AN618</f>
        <v>0</v>
      </c>
      <c r="AV618" s="5">
        <v>1</v>
      </c>
    </row>
    <row r="619" spans="1:48" x14ac:dyDescent="0.2">
      <c r="A619" s="1">
        <v>45543</v>
      </c>
      <c r="B619" s="2">
        <f>+Help_FC!$G619*Help_FC!I619</f>
        <v>653.01075268817203</v>
      </c>
      <c r="C619" s="2">
        <f>+Help_FC!$G619*Help_FC!J619</f>
        <v>387.49103942652329</v>
      </c>
      <c r="D619" s="2">
        <f>+Help_FC!$G619*Help_FC!K619</f>
        <v>103.08243727598565</v>
      </c>
      <c r="E619" s="2">
        <f>+Help_FC!$G619*Help_FC!L619</f>
        <v>117.20430107526882</v>
      </c>
      <c r="F619" s="2">
        <f>+Help_FC!$G619*Help_FC!M619</f>
        <v>291.71249792458451</v>
      </c>
      <c r="G619" s="2">
        <f>+Help_FC!$G619*Help_FC!N619</f>
        <v>342.45675998929431</v>
      </c>
      <c r="H619" s="1478">
        <f>$AV619*24*Help_FC!R619/Help_FC!$Q619</f>
        <v>271.29262306986362</v>
      </c>
      <c r="I619" s="1478">
        <f>$AV619*24*Help_FC!S619/Help_FC!$Q619</f>
        <v>275.49013945497319</v>
      </c>
      <c r="J619" s="1478">
        <f>$AV619*24*Help_FC!T619/Help_FC!$Q619</f>
        <v>18.333333333333332</v>
      </c>
      <c r="K619" s="1478">
        <f>$AV619*24*Help_FC!U619/Help_FC!$Q619</f>
        <v>3.3333333333333335</v>
      </c>
      <c r="L619" s="1478">
        <f>$AV619*24*Help_FC!V619/Help_FC!$Q619</f>
        <v>2.3333333333333335</v>
      </c>
      <c r="M619" s="1478">
        <f>$AV619*24*Help_FC!W619/Help_FC!$Q619</f>
        <v>800</v>
      </c>
      <c r="N619" s="2">
        <f>100*Help_FC!H619</f>
        <v>100</v>
      </c>
      <c r="O619" s="2">
        <f t="shared" si="32"/>
        <v>633.60581265350527</v>
      </c>
      <c r="P619" s="2">
        <f t="shared" si="32"/>
        <v>375.97631267342035</v>
      </c>
      <c r="Q619" s="2">
        <f t="shared" si="32"/>
        <v>100.01922812401784</v>
      </c>
      <c r="R619" s="2">
        <f t="shared" si="31"/>
        <v>113.72144505060444</v>
      </c>
      <c r="S619" s="2">
        <f t="shared" si="31"/>
        <v>283.04393694563151</v>
      </c>
      <c r="T619" s="2">
        <f t="shared" si="31"/>
        <v>332.28027688438004</v>
      </c>
      <c r="U619" s="1478">
        <f t="shared" si="31"/>
        <v>263.23086135943731</v>
      </c>
      <c r="V619" s="1478">
        <f t="shared" si="31"/>
        <v>267.30364388157102</v>
      </c>
      <c r="W619" s="1478">
        <f t="shared" si="31"/>
        <v>17.788537964337667</v>
      </c>
      <c r="X619" s="1478">
        <f t="shared" si="34"/>
        <v>3.234279629879576</v>
      </c>
      <c r="Y619" s="1478">
        <f t="shared" si="34"/>
        <v>2.263995740915703</v>
      </c>
      <c r="Z619" s="1478">
        <f t="shared" si="34"/>
        <v>776.22711117109816</v>
      </c>
      <c r="AA619" s="2">
        <f t="shared" si="33"/>
        <v>100</v>
      </c>
      <c r="AC619" s="878">
        <f t="shared" si="28"/>
        <v>0.97028388896387274</v>
      </c>
      <c r="AE619" s="2">
        <f>+Help_FC!$G619*Help_FC!Y619</f>
        <v>269.0322580645161</v>
      </c>
      <c r="AF619" s="2">
        <f>+Help_FC!$G619*Help_FC!Z619</f>
        <v>118.45878136200716</v>
      </c>
      <c r="AG619" s="2">
        <f>+Help_FC!$G619*Help_FC!AA619</f>
        <v>0</v>
      </c>
      <c r="AH619" s="2">
        <f>+Help_FC!$G619*Help_FC!AB619</f>
        <v>220.28673835125446</v>
      </c>
      <c r="AI619" s="2">
        <f>+Help_FC!$G619*Help_FC!AC619</f>
        <v>45.232974910394262</v>
      </c>
      <c r="AJ619" s="2">
        <f>+Help_FC!$G619*Help_FC!AD619</f>
        <v>42.676175053763437</v>
      </c>
      <c r="AK619" s="2">
        <f>+Help_FC!$G619*Help_FC!AE619</f>
        <v>5.0179211469534044</v>
      </c>
      <c r="AL619" s="2">
        <f>+Help_FC!$G619*Help_FC!AF619</f>
        <v>10.93189964157706</v>
      </c>
      <c r="AM619" s="2">
        <f>+Help_FC!$G619*Help_FC!AG619</f>
        <v>0</v>
      </c>
      <c r="AN619" s="2">
        <f>+Help_FC!$G619*Help_FC!AH619</f>
        <v>30.000000000000007</v>
      </c>
      <c r="AO619" s="2">
        <f>+Help_FC!$G619*Help_FC!AI619</f>
        <v>123.99999999999999</v>
      </c>
      <c r="AP619" s="2">
        <f>+Help_FC!$G619*Help_FC!AJ619</f>
        <v>13.175274786041097</v>
      </c>
      <c r="AQ619" s="2">
        <f>+Help_FC!$G619*Help_FC!AK619</f>
        <v>225.1386259621687</v>
      </c>
      <c r="AR619" s="1478">
        <f>$AV619*24*Help_FC!AL619/Help_FC!$Q619</f>
        <v>24.933333333333334</v>
      </c>
      <c r="AS619" s="1478">
        <f>$AV619*24*Help_FC!AM619/Help_FC!$Q619</f>
        <v>0</v>
      </c>
      <c r="AT619" s="2">
        <f>+Help_FC!$G619*Help_FC!AN619</f>
        <v>0</v>
      </c>
      <c r="AV619" s="5">
        <v>1</v>
      </c>
    </row>
    <row r="620" spans="1:48" x14ac:dyDescent="0.2">
      <c r="A620" s="1">
        <v>45544</v>
      </c>
      <c r="B620" s="2">
        <f>+Help_FC!$G620*Help_FC!I620</f>
        <v>653.01075268817203</v>
      </c>
      <c r="C620" s="2">
        <f>+Help_FC!$G620*Help_FC!J620</f>
        <v>387.49103942652329</v>
      </c>
      <c r="D620" s="2">
        <f>+Help_FC!$G620*Help_FC!K620</f>
        <v>103.08243727598565</v>
      </c>
      <c r="E620" s="2">
        <f>+Help_FC!$G620*Help_FC!L620</f>
        <v>117.20430107526882</v>
      </c>
      <c r="F620" s="2">
        <f>+Help_FC!$G620*Help_FC!M620</f>
        <v>291.71249792458451</v>
      </c>
      <c r="G620" s="2">
        <f>+Help_FC!$G620*Help_FC!N620</f>
        <v>342.45675998929431</v>
      </c>
      <c r="H620" s="1478">
        <f>$AV620*24*Help_FC!R620/Help_FC!$Q620</f>
        <v>271.29262306986362</v>
      </c>
      <c r="I620" s="1478">
        <f>$AV620*24*Help_FC!S620/Help_FC!$Q620</f>
        <v>275.49013945497319</v>
      </c>
      <c r="J620" s="1478">
        <f>$AV620*24*Help_FC!T620/Help_FC!$Q620</f>
        <v>18.333333333333332</v>
      </c>
      <c r="K620" s="1478">
        <f>$AV620*24*Help_FC!U620/Help_FC!$Q620</f>
        <v>3.3333333333333335</v>
      </c>
      <c r="L620" s="1478">
        <f>$AV620*24*Help_FC!V620/Help_FC!$Q620</f>
        <v>2.3333333333333335</v>
      </c>
      <c r="M620" s="1478">
        <f>$AV620*24*Help_FC!W620/Help_FC!$Q620</f>
        <v>800</v>
      </c>
      <c r="N620" s="2">
        <f>100*Help_FC!H620</f>
        <v>100</v>
      </c>
      <c r="O620" s="2">
        <f t="shared" si="32"/>
        <v>633.60581265350527</v>
      </c>
      <c r="P620" s="2">
        <f t="shared" si="32"/>
        <v>375.97631267342035</v>
      </c>
      <c r="Q620" s="2">
        <f t="shared" si="32"/>
        <v>100.01922812401784</v>
      </c>
      <c r="R620" s="2">
        <f t="shared" si="31"/>
        <v>113.72144505060444</v>
      </c>
      <c r="S620" s="2">
        <f t="shared" si="31"/>
        <v>283.04393694563151</v>
      </c>
      <c r="T620" s="2">
        <f t="shared" si="31"/>
        <v>332.28027688438004</v>
      </c>
      <c r="U620" s="1478">
        <f t="shared" si="31"/>
        <v>263.23086135943731</v>
      </c>
      <c r="V620" s="1478">
        <f t="shared" si="31"/>
        <v>267.30364388157102</v>
      </c>
      <c r="W620" s="1478">
        <f t="shared" si="31"/>
        <v>17.788537964337667</v>
      </c>
      <c r="X620" s="1478">
        <f t="shared" si="34"/>
        <v>3.234279629879576</v>
      </c>
      <c r="Y620" s="1478">
        <f t="shared" si="34"/>
        <v>2.263995740915703</v>
      </c>
      <c r="Z620" s="1478">
        <f t="shared" si="34"/>
        <v>776.22711117109816</v>
      </c>
      <c r="AA620" s="2">
        <f t="shared" si="33"/>
        <v>100</v>
      </c>
      <c r="AC620" s="878">
        <f t="shared" si="28"/>
        <v>0.97028388896387274</v>
      </c>
      <c r="AE620" s="2">
        <f>+Help_FC!$G620*Help_FC!Y620</f>
        <v>269.0322580645161</v>
      </c>
      <c r="AF620" s="2">
        <f>+Help_FC!$G620*Help_FC!Z620</f>
        <v>118.45878136200716</v>
      </c>
      <c r="AG620" s="2">
        <f>+Help_FC!$G620*Help_FC!AA620</f>
        <v>0</v>
      </c>
      <c r="AH620" s="2">
        <f>+Help_FC!$G620*Help_FC!AB620</f>
        <v>220.28673835125446</v>
      </c>
      <c r="AI620" s="2">
        <f>+Help_FC!$G620*Help_FC!AC620</f>
        <v>45.232974910394262</v>
      </c>
      <c r="AJ620" s="2">
        <f>+Help_FC!$G620*Help_FC!AD620</f>
        <v>42.676175053763437</v>
      </c>
      <c r="AK620" s="2">
        <f>+Help_FC!$G620*Help_FC!AE620</f>
        <v>5.0179211469534044</v>
      </c>
      <c r="AL620" s="2">
        <f>+Help_FC!$G620*Help_FC!AF620</f>
        <v>10.93189964157706</v>
      </c>
      <c r="AM620" s="2">
        <f>+Help_FC!$G620*Help_FC!AG620</f>
        <v>0</v>
      </c>
      <c r="AN620" s="2">
        <f>+Help_FC!$G620*Help_FC!AH620</f>
        <v>30.000000000000007</v>
      </c>
      <c r="AO620" s="2">
        <f>+Help_FC!$G620*Help_FC!AI620</f>
        <v>123.99999999999999</v>
      </c>
      <c r="AP620" s="2">
        <f>+Help_FC!$G620*Help_FC!AJ620</f>
        <v>13.175274786041097</v>
      </c>
      <c r="AQ620" s="2">
        <f>+Help_FC!$G620*Help_FC!AK620</f>
        <v>225.1386259621687</v>
      </c>
      <c r="AR620" s="1478">
        <f>$AV620*24*Help_FC!AL620/Help_FC!$Q620</f>
        <v>24.933333333333334</v>
      </c>
      <c r="AS620" s="1478">
        <f>$AV620*24*Help_FC!AM620/Help_FC!$Q620</f>
        <v>0</v>
      </c>
      <c r="AT620" s="2">
        <f>+Help_FC!$G620*Help_FC!AN620</f>
        <v>0</v>
      </c>
      <c r="AV620" s="5">
        <v>1</v>
      </c>
    </row>
    <row r="621" spans="1:48" x14ac:dyDescent="0.2">
      <c r="A621" s="1">
        <v>45545</v>
      </c>
      <c r="B621" s="2">
        <f>+Help_FC!$G621*Help_FC!I621</f>
        <v>653.01075268817203</v>
      </c>
      <c r="C621" s="2">
        <f>+Help_FC!$G621*Help_FC!J621</f>
        <v>387.49103942652329</v>
      </c>
      <c r="D621" s="2">
        <f>+Help_FC!$G621*Help_FC!K621</f>
        <v>103.08243727598565</v>
      </c>
      <c r="E621" s="2">
        <f>+Help_FC!$G621*Help_FC!L621</f>
        <v>117.20430107526882</v>
      </c>
      <c r="F621" s="2">
        <f>+Help_FC!$G621*Help_FC!M621</f>
        <v>291.71249792458451</v>
      </c>
      <c r="G621" s="2">
        <f>+Help_FC!$G621*Help_FC!N621</f>
        <v>342.45675998929431</v>
      </c>
      <c r="H621" s="1478">
        <f>$AV621*24*Help_FC!R621/Help_FC!$Q621</f>
        <v>271.29262306986362</v>
      </c>
      <c r="I621" s="1478">
        <f>$AV621*24*Help_FC!S621/Help_FC!$Q621</f>
        <v>275.49013945497319</v>
      </c>
      <c r="J621" s="1478">
        <f>$AV621*24*Help_FC!T621/Help_FC!$Q621</f>
        <v>18.333333333333332</v>
      </c>
      <c r="K621" s="1478">
        <f>$AV621*24*Help_FC!U621/Help_FC!$Q621</f>
        <v>3.3333333333333335</v>
      </c>
      <c r="L621" s="1478">
        <f>$AV621*24*Help_FC!V621/Help_FC!$Q621</f>
        <v>2.3333333333333335</v>
      </c>
      <c r="M621" s="1478">
        <f>$AV621*24*Help_FC!W621/Help_FC!$Q621</f>
        <v>800</v>
      </c>
      <c r="N621" s="2">
        <f>100*Help_FC!H621</f>
        <v>100</v>
      </c>
      <c r="O621" s="2">
        <f t="shared" si="32"/>
        <v>633.60581265350527</v>
      </c>
      <c r="P621" s="2">
        <f t="shared" si="32"/>
        <v>375.97631267342035</v>
      </c>
      <c r="Q621" s="2">
        <f t="shared" si="32"/>
        <v>100.01922812401784</v>
      </c>
      <c r="R621" s="2">
        <f t="shared" si="31"/>
        <v>113.72144505060444</v>
      </c>
      <c r="S621" s="2">
        <f t="shared" si="31"/>
        <v>283.04393694563151</v>
      </c>
      <c r="T621" s="2">
        <f t="shared" si="31"/>
        <v>332.28027688438004</v>
      </c>
      <c r="U621" s="1478">
        <f t="shared" si="31"/>
        <v>263.23086135943731</v>
      </c>
      <c r="V621" s="1478">
        <f t="shared" si="31"/>
        <v>267.30364388157102</v>
      </c>
      <c r="W621" s="1478">
        <f t="shared" si="31"/>
        <v>17.788537964337667</v>
      </c>
      <c r="X621" s="1478">
        <f t="shared" si="34"/>
        <v>3.234279629879576</v>
      </c>
      <c r="Y621" s="1478">
        <f t="shared" si="34"/>
        <v>2.263995740915703</v>
      </c>
      <c r="Z621" s="1478">
        <f t="shared" si="34"/>
        <v>776.22711117109816</v>
      </c>
      <c r="AA621" s="2">
        <f t="shared" si="33"/>
        <v>100</v>
      </c>
      <c r="AC621" s="878">
        <f t="shared" si="28"/>
        <v>0.97028388896387274</v>
      </c>
      <c r="AE621" s="2">
        <f>+Help_FC!$G621*Help_FC!Y621</f>
        <v>269.0322580645161</v>
      </c>
      <c r="AF621" s="2">
        <f>+Help_FC!$G621*Help_FC!Z621</f>
        <v>118.45878136200716</v>
      </c>
      <c r="AG621" s="2">
        <f>+Help_FC!$G621*Help_FC!AA621</f>
        <v>0</v>
      </c>
      <c r="AH621" s="2">
        <f>+Help_FC!$G621*Help_FC!AB621</f>
        <v>220.28673835125446</v>
      </c>
      <c r="AI621" s="2">
        <f>+Help_FC!$G621*Help_FC!AC621</f>
        <v>45.232974910394262</v>
      </c>
      <c r="AJ621" s="2">
        <f>+Help_FC!$G621*Help_FC!AD621</f>
        <v>42.676175053763437</v>
      </c>
      <c r="AK621" s="2">
        <f>+Help_FC!$G621*Help_FC!AE621</f>
        <v>5.0179211469534044</v>
      </c>
      <c r="AL621" s="2">
        <f>+Help_FC!$G621*Help_FC!AF621</f>
        <v>10.93189964157706</v>
      </c>
      <c r="AM621" s="2">
        <f>+Help_FC!$G621*Help_FC!AG621</f>
        <v>0</v>
      </c>
      <c r="AN621" s="2">
        <f>+Help_FC!$G621*Help_FC!AH621</f>
        <v>30.000000000000007</v>
      </c>
      <c r="AO621" s="2">
        <f>+Help_FC!$G621*Help_FC!AI621</f>
        <v>123.99999999999999</v>
      </c>
      <c r="AP621" s="2">
        <f>+Help_FC!$G621*Help_FC!AJ621</f>
        <v>13.175274786041097</v>
      </c>
      <c r="AQ621" s="2">
        <f>+Help_FC!$G621*Help_FC!AK621</f>
        <v>225.1386259621687</v>
      </c>
      <c r="AR621" s="1478">
        <f>$AV621*24*Help_FC!AL621/Help_FC!$Q621</f>
        <v>24.933333333333334</v>
      </c>
      <c r="AS621" s="1478">
        <f>$AV621*24*Help_FC!AM621/Help_FC!$Q621</f>
        <v>0</v>
      </c>
      <c r="AT621" s="2">
        <f>+Help_FC!$G621*Help_FC!AN621</f>
        <v>0</v>
      </c>
      <c r="AV621" s="5">
        <v>1</v>
      </c>
    </row>
    <row r="622" spans="1:48" x14ac:dyDescent="0.2">
      <c r="A622" s="1">
        <v>45546</v>
      </c>
      <c r="B622" s="2">
        <f>+Help_FC!$G622*Help_FC!I622</f>
        <v>653.01075268817203</v>
      </c>
      <c r="C622" s="2">
        <f>+Help_FC!$G622*Help_FC!J622</f>
        <v>387.49103942652329</v>
      </c>
      <c r="D622" s="2">
        <f>+Help_FC!$G622*Help_FC!K622</f>
        <v>103.08243727598565</v>
      </c>
      <c r="E622" s="2">
        <f>+Help_FC!$G622*Help_FC!L622</f>
        <v>117.20430107526882</v>
      </c>
      <c r="F622" s="2">
        <f>+Help_FC!$G622*Help_FC!M622</f>
        <v>291.71249792458451</v>
      </c>
      <c r="G622" s="2">
        <f>+Help_FC!$G622*Help_FC!N622</f>
        <v>342.45675998929431</v>
      </c>
      <c r="H622" s="1478">
        <f>$AV622*24*Help_FC!R622/Help_FC!$Q622</f>
        <v>271.29262306986362</v>
      </c>
      <c r="I622" s="1478">
        <f>$AV622*24*Help_FC!S622/Help_FC!$Q622</f>
        <v>275.49013945497319</v>
      </c>
      <c r="J622" s="1478">
        <f>$AV622*24*Help_FC!T622/Help_FC!$Q622</f>
        <v>18.333333333333332</v>
      </c>
      <c r="K622" s="1478">
        <f>$AV622*24*Help_FC!U622/Help_FC!$Q622</f>
        <v>3.3333333333333335</v>
      </c>
      <c r="L622" s="1478">
        <f>$AV622*24*Help_FC!V622/Help_FC!$Q622</f>
        <v>2.3333333333333335</v>
      </c>
      <c r="M622" s="1478">
        <f>$AV622*24*Help_FC!W622/Help_FC!$Q622</f>
        <v>800</v>
      </c>
      <c r="N622" s="2">
        <f>100*Help_FC!H622</f>
        <v>100</v>
      </c>
      <c r="O622" s="2">
        <f t="shared" si="32"/>
        <v>633.60581265350527</v>
      </c>
      <c r="P622" s="2">
        <f t="shared" si="32"/>
        <v>375.97631267342035</v>
      </c>
      <c r="Q622" s="2">
        <f t="shared" si="32"/>
        <v>100.01922812401784</v>
      </c>
      <c r="R622" s="2">
        <f t="shared" si="31"/>
        <v>113.72144505060444</v>
      </c>
      <c r="S622" s="2">
        <f t="shared" si="31"/>
        <v>283.04393694563151</v>
      </c>
      <c r="T622" s="2">
        <f t="shared" si="31"/>
        <v>332.28027688438004</v>
      </c>
      <c r="U622" s="1478">
        <f t="shared" si="31"/>
        <v>263.23086135943731</v>
      </c>
      <c r="V622" s="1478">
        <f t="shared" si="31"/>
        <v>267.30364388157102</v>
      </c>
      <c r="W622" s="1478">
        <f t="shared" si="31"/>
        <v>17.788537964337667</v>
      </c>
      <c r="X622" s="1478">
        <f t="shared" si="34"/>
        <v>3.234279629879576</v>
      </c>
      <c r="Y622" s="1478">
        <f t="shared" si="34"/>
        <v>2.263995740915703</v>
      </c>
      <c r="Z622" s="1478">
        <f t="shared" si="34"/>
        <v>776.22711117109816</v>
      </c>
      <c r="AA622" s="2">
        <f t="shared" si="33"/>
        <v>100</v>
      </c>
      <c r="AC622" s="878">
        <f t="shared" si="28"/>
        <v>0.97028388896387274</v>
      </c>
      <c r="AE622" s="2">
        <f>+Help_FC!$G622*Help_FC!Y622</f>
        <v>269.0322580645161</v>
      </c>
      <c r="AF622" s="2">
        <f>+Help_FC!$G622*Help_FC!Z622</f>
        <v>118.45878136200716</v>
      </c>
      <c r="AG622" s="2">
        <f>+Help_FC!$G622*Help_FC!AA622</f>
        <v>0</v>
      </c>
      <c r="AH622" s="2">
        <f>+Help_FC!$G622*Help_FC!AB622</f>
        <v>220.28673835125446</v>
      </c>
      <c r="AI622" s="2">
        <f>+Help_FC!$G622*Help_FC!AC622</f>
        <v>45.232974910394262</v>
      </c>
      <c r="AJ622" s="2">
        <f>+Help_FC!$G622*Help_FC!AD622</f>
        <v>42.676175053763437</v>
      </c>
      <c r="AK622" s="2">
        <f>+Help_FC!$G622*Help_FC!AE622</f>
        <v>5.0179211469534044</v>
      </c>
      <c r="AL622" s="2">
        <f>+Help_FC!$G622*Help_FC!AF622</f>
        <v>10.93189964157706</v>
      </c>
      <c r="AM622" s="2">
        <f>+Help_FC!$G622*Help_FC!AG622</f>
        <v>0</v>
      </c>
      <c r="AN622" s="2">
        <f>+Help_FC!$G622*Help_FC!AH622</f>
        <v>30.000000000000007</v>
      </c>
      <c r="AO622" s="2">
        <f>+Help_FC!$G622*Help_FC!AI622</f>
        <v>123.99999999999999</v>
      </c>
      <c r="AP622" s="2">
        <f>+Help_FC!$G622*Help_FC!AJ622</f>
        <v>13.175274786041097</v>
      </c>
      <c r="AQ622" s="2">
        <f>+Help_FC!$G622*Help_FC!AK622</f>
        <v>225.1386259621687</v>
      </c>
      <c r="AR622" s="1478">
        <f>$AV622*24*Help_FC!AL622/Help_FC!$Q622</f>
        <v>24.933333333333334</v>
      </c>
      <c r="AS622" s="1478">
        <f>$AV622*24*Help_FC!AM622/Help_FC!$Q622</f>
        <v>0</v>
      </c>
      <c r="AT622" s="2">
        <f>+Help_FC!$G622*Help_FC!AN622</f>
        <v>0</v>
      </c>
      <c r="AV622" s="5">
        <v>1</v>
      </c>
    </row>
    <row r="623" spans="1:48" x14ac:dyDescent="0.2">
      <c r="A623" s="1">
        <v>45547</v>
      </c>
      <c r="B623" s="2">
        <f>+Help_FC!$G623*Help_FC!I623</f>
        <v>653.01075268817203</v>
      </c>
      <c r="C623" s="2">
        <f>+Help_FC!$G623*Help_FC!J623</f>
        <v>387.49103942652329</v>
      </c>
      <c r="D623" s="2">
        <f>+Help_FC!$G623*Help_FC!K623</f>
        <v>103.08243727598565</v>
      </c>
      <c r="E623" s="2">
        <f>+Help_FC!$G623*Help_FC!L623</f>
        <v>117.20430107526882</v>
      </c>
      <c r="F623" s="2">
        <f>+Help_FC!$G623*Help_FC!M623</f>
        <v>291.71249792458451</v>
      </c>
      <c r="G623" s="2">
        <f>+Help_FC!$G623*Help_FC!N623</f>
        <v>342.45675998929431</v>
      </c>
      <c r="H623" s="1478">
        <f>$AV623*24*Help_FC!R623/Help_FC!$Q623</f>
        <v>271.29262306986362</v>
      </c>
      <c r="I623" s="1478">
        <f>$AV623*24*Help_FC!S623/Help_FC!$Q623</f>
        <v>275.49013945497319</v>
      </c>
      <c r="J623" s="1478">
        <f>$AV623*24*Help_FC!T623/Help_FC!$Q623</f>
        <v>18.333333333333332</v>
      </c>
      <c r="K623" s="1478">
        <f>$AV623*24*Help_FC!U623/Help_FC!$Q623</f>
        <v>3.3333333333333335</v>
      </c>
      <c r="L623" s="1478">
        <f>$AV623*24*Help_FC!V623/Help_FC!$Q623</f>
        <v>2.3333333333333335</v>
      </c>
      <c r="M623" s="1478">
        <f>$AV623*24*Help_FC!W623/Help_FC!$Q623</f>
        <v>800</v>
      </c>
      <c r="N623" s="2">
        <f>100*Help_FC!H623</f>
        <v>100</v>
      </c>
      <c r="O623" s="2">
        <f t="shared" si="32"/>
        <v>633.60581265350527</v>
      </c>
      <c r="P623" s="2">
        <f t="shared" si="32"/>
        <v>375.97631267342035</v>
      </c>
      <c r="Q623" s="2">
        <f t="shared" si="32"/>
        <v>100.01922812401784</v>
      </c>
      <c r="R623" s="2">
        <f t="shared" si="31"/>
        <v>113.72144505060444</v>
      </c>
      <c r="S623" s="2">
        <f t="shared" si="31"/>
        <v>283.04393694563151</v>
      </c>
      <c r="T623" s="2">
        <f t="shared" si="31"/>
        <v>332.28027688438004</v>
      </c>
      <c r="U623" s="1478">
        <f t="shared" si="31"/>
        <v>263.23086135943731</v>
      </c>
      <c r="V623" s="1478">
        <f t="shared" si="31"/>
        <v>267.30364388157102</v>
      </c>
      <c r="W623" s="1478">
        <f t="shared" si="31"/>
        <v>17.788537964337667</v>
      </c>
      <c r="X623" s="1478">
        <f t="shared" si="34"/>
        <v>3.234279629879576</v>
      </c>
      <c r="Y623" s="1478">
        <f t="shared" si="34"/>
        <v>2.263995740915703</v>
      </c>
      <c r="Z623" s="1478">
        <f t="shared" si="34"/>
        <v>776.22711117109816</v>
      </c>
      <c r="AA623" s="2">
        <f t="shared" si="33"/>
        <v>100</v>
      </c>
      <c r="AC623" s="878">
        <f t="shared" si="28"/>
        <v>0.97028388896387274</v>
      </c>
      <c r="AE623" s="2">
        <f>+Help_FC!$G623*Help_FC!Y623</f>
        <v>269.0322580645161</v>
      </c>
      <c r="AF623" s="2">
        <f>+Help_FC!$G623*Help_FC!Z623</f>
        <v>118.45878136200716</v>
      </c>
      <c r="AG623" s="2">
        <f>+Help_FC!$G623*Help_FC!AA623</f>
        <v>0</v>
      </c>
      <c r="AH623" s="2">
        <f>+Help_FC!$G623*Help_FC!AB623</f>
        <v>220.28673835125446</v>
      </c>
      <c r="AI623" s="2">
        <f>+Help_FC!$G623*Help_FC!AC623</f>
        <v>45.232974910394262</v>
      </c>
      <c r="AJ623" s="2">
        <f>+Help_FC!$G623*Help_FC!AD623</f>
        <v>42.676175053763437</v>
      </c>
      <c r="AK623" s="2">
        <f>+Help_FC!$G623*Help_FC!AE623</f>
        <v>5.0179211469534044</v>
      </c>
      <c r="AL623" s="2">
        <f>+Help_FC!$G623*Help_FC!AF623</f>
        <v>10.93189964157706</v>
      </c>
      <c r="AM623" s="2">
        <f>+Help_FC!$G623*Help_FC!AG623</f>
        <v>0</v>
      </c>
      <c r="AN623" s="2">
        <f>+Help_FC!$G623*Help_FC!AH623</f>
        <v>30.000000000000007</v>
      </c>
      <c r="AO623" s="2">
        <f>+Help_FC!$G623*Help_FC!AI623</f>
        <v>123.99999999999999</v>
      </c>
      <c r="AP623" s="2">
        <f>+Help_FC!$G623*Help_FC!AJ623</f>
        <v>13.175274786041097</v>
      </c>
      <c r="AQ623" s="2">
        <f>+Help_FC!$G623*Help_FC!AK623</f>
        <v>225.1386259621687</v>
      </c>
      <c r="AR623" s="1478">
        <f>$AV623*24*Help_FC!AL623/Help_FC!$Q623</f>
        <v>24.933333333333334</v>
      </c>
      <c r="AS623" s="1478">
        <f>$AV623*24*Help_FC!AM623/Help_FC!$Q623</f>
        <v>0</v>
      </c>
      <c r="AT623" s="2">
        <f>+Help_FC!$G623*Help_FC!AN623</f>
        <v>0</v>
      </c>
      <c r="AV623" s="5">
        <v>1</v>
      </c>
    </row>
    <row r="624" spans="1:48" x14ac:dyDescent="0.2">
      <c r="A624" s="1">
        <v>45548</v>
      </c>
      <c r="B624" s="2">
        <f>+Help_FC!$G624*Help_FC!I624</f>
        <v>653.01075268817203</v>
      </c>
      <c r="C624" s="2">
        <f>+Help_FC!$G624*Help_FC!J624</f>
        <v>387.49103942652329</v>
      </c>
      <c r="D624" s="2">
        <f>+Help_FC!$G624*Help_FC!K624</f>
        <v>103.08243727598565</v>
      </c>
      <c r="E624" s="2">
        <f>+Help_FC!$G624*Help_FC!L624</f>
        <v>117.20430107526882</v>
      </c>
      <c r="F624" s="2">
        <f>+Help_FC!$G624*Help_FC!M624</f>
        <v>291.71249792458451</v>
      </c>
      <c r="G624" s="2">
        <f>+Help_FC!$G624*Help_FC!N624</f>
        <v>342.45675998929431</v>
      </c>
      <c r="H624" s="1478">
        <f>$AV624*24*Help_FC!R624/Help_FC!$Q624</f>
        <v>271.29262306986362</v>
      </c>
      <c r="I624" s="1478">
        <f>$AV624*24*Help_FC!S624/Help_FC!$Q624</f>
        <v>275.49013945497319</v>
      </c>
      <c r="J624" s="1478">
        <f>$AV624*24*Help_FC!T624/Help_FC!$Q624</f>
        <v>18.333333333333332</v>
      </c>
      <c r="K624" s="1478">
        <f>$AV624*24*Help_FC!U624/Help_FC!$Q624</f>
        <v>3.3333333333333335</v>
      </c>
      <c r="L624" s="1478">
        <f>$AV624*24*Help_FC!V624/Help_FC!$Q624</f>
        <v>2.3333333333333335</v>
      </c>
      <c r="M624" s="1478">
        <f>$AV624*24*Help_FC!W624/Help_FC!$Q624</f>
        <v>800</v>
      </c>
      <c r="N624" s="2">
        <f>100*Help_FC!H624</f>
        <v>100</v>
      </c>
      <c r="O624" s="2">
        <f t="shared" si="32"/>
        <v>633.60581265350527</v>
      </c>
      <c r="P624" s="2">
        <f t="shared" si="32"/>
        <v>375.97631267342035</v>
      </c>
      <c r="Q624" s="2">
        <f t="shared" si="32"/>
        <v>100.01922812401784</v>
      </c>
      <c r="R624" s="2">
        <f t="shared" si="31"/>
        <v>113.72144505060444</v>
      </c>
      <c r="S624" s="2">
        <f t="shared" si="31"/>
        <v>283.04393694563151</v>
      </c>
      <c r="T624" s="2">
        <f t="shared" si="31"/>
        <v>332.28027688438004</v>
      </c>
      <c r="U624" s="1478">
        <f t="shared" si="31"/>
        <v>263.23086135943731</v>
      </c>
      <c r="V624" s="1478">
        <f t="shared" si="31"/>
        <v>267.30364388157102</v>
      </c>
      <c r="W624" s="1478">
        <f t="shared" si="31"/>
        <v>17.788537964337667</v>
      </c>
      <c r="X624" s="1478">
        <f t="shared" si="34"/>
        <v>3.234279629879576</v>
      </c>
      <c r="Y624" s="1478">
        <f t="shared" si="34"/>
        <v>2.263995740915703</v>
      </c>
      <c r="Z624" s="1478">
        <f t="shared" si="34"/>
        <v>776.22711117109816</v>
      </c>
      <c r="AA624" s="2">
        <f t="shared" si="33"/>
        <v>100</v>
      </c>
      <c r="AC624" s="878">
        <f t="shared" si="28"/>
        <v>0.97028388896387274</v>
      </c>
      <c r="AE624" s="2">
        <f>+Help_FC!$G624*Help_FC!Y624</f>
        <v>269.0322580645161</v>
      </c>
      <c r="AF624" s="2">
        <f>+Help_FC!$G624*Help_FC!Z624</f>
        <v>118.45878136200716</v>
      </c>
      <c r="AG624" s="2">
        <f>+Help_FC!$G624*Help_FC!AA624</f>
        <v>0</v>
      </c>
      <c r="AH624" s="2">
        <f>+Help_FC!$G624*Help_FC!AB624</f>
        <v>220.28673835125446</v>
      </c>
      <c r="AI624" s="2">
        <f>+Help_FC!$G624*Help_FC!AC624</f>
        <v>45.232974910394262</v>
      </c>
      <c r="AJ624" s="2">
        <f>+Help_FC!$G624*Help_FC!AD624</f>
        <v>42.676175053763437</v>
      </c>
      <c r="AK624" s="2">
        <f>+Help_FC!$G624*Help_FC!AE624</f>
        <v>5.0179211469534044</v>
      </c>
      <c r="AL624" s="2">
        <f>+Help_FC!$G624*Help_FC!AF624</f>
        <v>10.93189964157706</v>
      </c>
      <c r="AM624" s="2">
        <f>+Help_FC!$G624*Help_FC!AG624</f>
        <v>0</v>
      </c>
      <c r="AN624" s="2">
        <f>+Help_FC!$G624*Help_FC!AH624</f>
        <v>30.000000000000007</v>
      </c>
      <c r="AO624" s="2">
        <f>+Help_FC!$G624*Help_FC!AI624</f>
        <v>123.99999999999999</v>
      </c>
      <c r="AP624" s="2">
        <f>+Help_FC!$G624*Help_FC!AJ624</f>
        <v>13.175274786041097</v>
      </c>
      <c r="AQ624" s="2">
        <f>+Help_FC!$G624*Help_FC!AK624</f>
        <v>225.1386259621687</v>
      </c>
      <c r="AR624" s="1478">
        <f>$AV624*24*Help_FC!AL624/Help_FC!$Q624</f>
        <v>24.933333333333334</v>
      </c>
      <c r="AS624" s="1478">
        <f>$AV624*24*Help_FC!AM624/Help_FC!$Q624</f>
        <v>0</v>
      </c>
      <c r="AT624" s="2">
        <f>+Help_FC!$G624*Help_FC!AN624</f>
        <v>0</v>
      </c>
      <c r="AV624" s="5">
        <v>1</v>
      </c>
    </row>
    <row r="625" spans="1:48" x14ac:dyDescent="0.2">
      <c r="A625" s="1">
        <v>45549</v>
      </c>
      <c r="B625" s="2">
        <f>+Help_FC!$G625*Help_FC!I625</f>
        <v>653.01075268817203</v>
      </c>
      <c r="C625" s="2">
        <f>+Help_FC!$G625*Help_FC!J625</f>
        <v>387.49103942652329</v>
      </c>
      <c r="D625" s="2">
        <f>+Help_FC!$G625*Help_FC!K625</f>
        <v>103.08243727598565</v>
      </c>
      <c r="E625" s="2">
        <f>+Help_FC!$G625*Help_FC!L625</f>
        <v>117.20430107526882</v>
      </c>
      <c r="F625" s="2">
        <f>+Help_FC!$G625*Help_FC!M625</f>
        <v>291.71249792458451</v>
      </c>
      <c r="G625" s="2">
        <f>+Help_FC!$G625*Help_FC!N625</f>
        <v>342.45675998929431</v>
      </c>
      <c r="H625" s="1478">
        <f>$AV625*24*Help_FC!R625/Help_FC!$Q625</f>
        <v>271.29262306986362</v>
      </c>
      <c r="I625" s="1478">
        <f>$AV625*24*Help_FC!S625/Help_FC!$Q625</f>
        <v>275.49013945497319</v>
      </c>
      <c r="J625" s="1478">
        <f>$AV625*24*Help_FC!T625/Help_FC!$Q625</f>
        <v>18.333333333333332</v>
      </c>
      <c r="K625" s="1478">
        <f>$AV625*24*Help_FC!U625/Help_FC!$Q625</f>
        <v>3.3333333333333335</v>
      </c>
      <c r="L625" s="1478">
        <f>$AV625*24*Help_FC!V625/Help_FC!$Q625</f>
        <v>2.3333333333333335</v>
      </c>
      <c r="M625" s="1478">
        <f>$AV625*24*Help_FC!W625/Help_FC!$Q625</f>
        <v>800</v>
      </c>
      <c r="N625" s="2">
        <f>100*Help_FC!H625</f>
        <v>100</v>
      </c>
      <c r="O625" s="2">
        <f t="shared" si="32"/>
        <v>633.60581265350527</v>
      </c>
      <c r="P625" s="2">
        <f t="shared" si="32"/>
        <v>375.97631267342035</v>
      </c>
      <c r="Q625" s="2">
        <f t="shared" si="32"/>
        <v>100.01922812401784</v>
      </c>
      <c r="R625" s="2">
        <f t="shared" si="31"/>
        <v>113.72144505060444</v>
      </c>
      <c r="S625" s="2">
        <f t="shared" si="31"/>
        <v>283.04393694563151</v>
      </c>
      <c r="T625" s="2">
        <f t="shared" si="31"/>
        <v>332.28027688438004</v>
      </c>
      <c r="U625" s="1478">
        <f t="shared" si="31"/>
        <v>263.23086135943731</v>
      </c>
      <c r="V625" s="1478">
        <f t="shared" si="31"/>
        <v>267.30364388157102</v>
      </c>
      <c r="W625" s="1478">
        <f t="shared" si="31"/>
        <v>17.788537964337667</v>
      </c>
      <c r="X625" s="1478">
        <f t="shared" si="34"/>
        <v>3.234279629879576</v>
      </c>
      <c r="Y625" s="1478">
        <f t="shared" si="34"/>
        <v>2.263995740915703</v>
      </c>
      <c r="Z625" s="1478">
        <f t="shared" si="34"/>
        <v>776.22711117109816</v>
      </c>
      <c r="AA625" s="2">
        <f t="shared" si="33"/>
        <v>100</v>
      </c>
      <c r="AC625" s="878">
        <f t="shared" ref="AC625:AC641" si="35">215665/222270</f>
        <v>0.97028388896387274</v>
      </c>
      <c r="AE625" s="2">
        <f>+Help_FC!$G625*Help_FC!Y625</f>
        <v>269.0322580645161</v>
      </c>
      <c r="AF625" s="2">
        <f>+Help_FC!$G625*Help_FC!Z625</f>
        <v>118.45878136200716</v>
      </c>
      <c r="AG625" s="2">
        <f>+Help_FC!$G625*Help_FC!AA625</f>
        <v>0</v>
      </c>
      <c r="AH625" s="2">
        <f>+Help_FC!$G625*Help_FC!AB625</f>
        <v>220.28673835125446</v>
      </c>
      <c r="AI625" s="2">
        <f>+Help_FC!$G625*Help_FC!AC625</f>
        <v>45.232974910394262</v>
      </c>
      <c r="AJ625" s="2">
        <f>+Help_FC!$G625*Help_FC!AD625</f>
        <v>42.676175053763437</v>
      </c>
      <c r="AK625" s="2">
        <f>+Help_FC!$G625*Help_FC!AE625</f>
        <v>5.0179211469534044</v>
      </c>
      <c r="AL625" s="2">
        <f>+Help_FC!$G625*Help_FC!AF625</f>
        <v>10.93189964157706</v>
      </c>
      <c r="AM625" s="2">
        <f>+Help_FC!$G625*Help_FC!AG625</f>
        <v>0</v>
      </c>
      <c r="AN625" s="2">
        <f>+Help_FC!$G625*Help_FC!AH625</f>
        <v>30.000000000000007</v>
      </c>
      <c r="AO625" s="2">
        <f>+Help_FC!$G625*Help_FC!AI625</f>
        <v>123.99999999999999</v>
      </c>
      <c r="AP625" s="2">
        <f>+Help_FC!$G625*Help_FC!AJ625</f>
        <v>13.175274786041097</v>
      </c>
      <c r="AQ625" s="2">
        <f>+Help_FC!$G625*Help_FC!AK625</f>
        <v>225.1386259621687</v>
      </c>
      <c r="AR625" s="1478">
        <f>$AV625*24*Help_FC!AL625/Help_FC!$Q625</f>
        <v>24.933333333333334</v>
      </c>
      <c r="AS625" s="1478">
        <f>$AV625*24*Help_FC!AM625/Help_FC!$Q625</f>
        <v>0</v>
      </c>
      <c r="AT625" s="2">
        <f>+Help_FC!$G625*Help_FC!AN625</f>
        <v>0</v>
      </c>
      <c r="AV625" s="5">
        <v>1</v>
      </c>
    </row>
    <row r="626" spans="1:48" x14ac:dyDescent="0.2">
      <c r="A626" s="1">
        <v>45550</v>
      </c>
      <c r="B626" s="2">
        <f>+Help_FC!$G626*Help_FC!I626</f>
        <v>653.01075268817203</v>
      </c>
      <c r="C626" s="2">
        <f>+Help_FC!$G626*Help_FC!J626</f>
        <v>387.49103942652329</v>
      </c>
      <c r="D626" s="2">
        <f>+Help_FC!$G626*Help_FC!K626</f>
        <v>103.08243727598565</v>
      </c>
      <c r="E626" s="2">
        <f>+Help_FC!$G626*Help_FC!L626</f>
        <v>117.20430107526882</v>
      </c>
      <c r="F626" s="2">
        <f>+Help_FC!$G626*Help_FC!M626</f>
        <v>291.71249792458451</v>
      </c>
      <c r="G626" s="2">
        <f>+Help_FC!$G626*Help_FC!N626</f>
        <v>342.45675998929431</v>
      </c>
      <c r="H626" s="1478">
        <f>$AV626*24*Help_FC!R626/Help_FC!$Q626</f>
        <v>271.29262306986362</v>
      </c>
      <c r="I626" s="1478">
        <f>$AV626*24*Help_FC!S626/Help_FC!$Q626</f>
        <v>275.49013945497319</v>
      </c>
      <c r="J626" s="1478">
        <f>$AV626*24*Help_FC!T626/Help_FC!$Q626</f>
        <v>18.333333333333332</v>
      </c>
      <c r="K626" s="1478">
        <f>$AV626*24*Help_FC!U626/Help_FC!$Q626</f>
        <v>3.3333333333333335</v>
      </c>
      <c r="L626" s="1478">
        <f>$AV626*24*Help_FC!V626/Help_FC!$Q626</f>
        <v>2.3333333333333335</v>
      </c>
      <c r="M626" s="1478">
        <f>$AV626*24*Help_FC!W626/Help_FC!$Q626</f>
        <v>800</v>
      </c>
      <c r="N626" s="2">
        <f>100*Help_FC!H626</f>
        <v>100</v>
      </c>
      <c r="O626" s="2">
        <f t="shared" si="32"/>
        <v>633.60581265350527</v>
      </c>
      <c r="P626" s="2">
        <f t="shared" si="32"/>
        <v>375.97631267342035</v>
      </c>
      <c r="Q626" s="2">
        <f t="shared" si="32"/>
        <v>100.01922812401784</v>
      </c>
      <c r="R626" s="2">
        <f t="shared" si="31"/>
        <v>113.72144505060444</v>
      </c>
      <c r="S626" s="2">
        <f t="shared" si="31"/>
        <v>283.04393694563151</v>
      </c>
      <c r="T626" s="2">
        <f t="shared" si="31"/>
        <v>332.28027688438004</v>
      </c>
      <c r="U626" s="1478">
        <f t="shared" si="31"/>
        <v>263.23086135943731</v>
      </c>
      <c r="V626" s="1478">
        <f t="shared" si="31"/>
        <v>267.30364388157102</v>
      </c>
      <c r="W626" s="1478">
        <f t="shared" si="31"/>
        <v>17.788537964337667</v>
      </c>
      <c r="X626" s="1478">
        <f t="shared" si="34"/>
        <v>3.234279629879576</v>
      </c>
      <c r="Y626" s="1478">
        <f t="shared" si="34"/>
        <v>2.263995740915703</v>
      </c>
      <c r="Z626" s="1478">
        <f t="shared" si="34"/>
        <v>776.22711117109816</v>
      </c>
      <c r="AA626" s="2">
        <f t="shared" si="33"/>
        <v>100</v>
      </c>
      <c r="AC626" s="878">
        <f t="shared" si="35"/>
        <v>0.97028388896387274</v>
      </c>
      <c r="AE626" s="2">
        <f>+Help_FC!$G626*Help_FC!Y626</f>
        <v>269.0322580645161</v>
      </c>
      <c r="AF626" s="2">
        <f>+Help_FC!$G626*Help_FC!Z626</f>
        <v>118.45878136200716</v>
      </c>
      <c r="AG626" s="2">
        <f>+Help_FC!$G626*Help_FC!AA626</f>
        <v>0</v>
      </c>
      <c r="AH626" s="2">
        <f>+Help_FC!$G626*Help_FC!AB626</f>
        <v>220.28673835125446</v>
      </c>
      <c r="AI626" s="2">
        <f>+Help_FC!$G626*Help_FC!AC626</f>
        <v>45.232974910394262</v>
      </c>
      <c r="AJ626" s="2">
        <f>+Help_FC!$G626*Help_FC!AD626</f>
        <v>42.676175053763437</v>
      </c>
      <c r="AK626" s="2">
        <f>+Help_FC!$G626*Help_FC!AE626</f>
        <v>5.0179211469534044</v>
      </c>
      <c r="AL626" s="2">
        <f>+Help_FC!$G626*Help_FC!AF626</f>
        <v>10.93189964157706</v>
      </c>
      <c r="AM626" s="2">
        <f>+Help_FC!$G626*Help_FC!AG626</f>
        <v>0</v>
      </c>
      <c r="AN626" s="2">
        <f>+Help_FC!$G626*Help_FC!AH626</f>
        <v>30.000000000000007</v>
      </c>
      <c r="AO626" s="2">
        <f>+Help_FC!$G626*Help_FC!AI626</f>
        <v>123.99999999999999</v>
      </c>
      <c r="AP626" s="2">
        <f>+Help_FC!$G626*Help_FC!AJ626</f>
        <v>13.175274786041097</v>
      </c>
      <c r="AQ626" s="2">
        <f>+Help_FC!$G626*Help_FC!AK626</f>
        <v>225.1386259621687</v>
      </c>
      <c r="AR626" s="1478">
        <f>$AV626*24*Help_FC!AL626/Help_FC!$Q626</f>
        <v>24.933333333333334</v>
      </c>
      <c r="AS626" s="1478">
        <f>$AV626*24*Help_FC!AM626/Help_FC!$Q626</f>
        <v>0</v>
      </c>
      <c r="AT626" s="2">
        <f>+Help_FC!$G626*Help_FC!AN626</f>
        <v>0</v>
      </c>
      <c r="AV626" s="5">
        <v>1</v>
      </c>
    </row>
    <row r="627" spans="1:48" x14ac:dyDescent="0.2">
      <c r="A627" s="1">
        <v>45551</v>
      </c>
      <c r="B627" s="2">
        <f>+Help_FC!$G627*Help_FC!I627</f>
        <v>653.01075268817203</v>
      </c>
      <c r="C627" s="2">
        <f>+Help_FC!$G627*Help_FC!J627</f>
        <v>387.49103942652329</v>
      </c>
      <c r="D627" s="2">
        <f>+Help_FC!$G627*Help_FC!K627</f>
        <v>103.08243727598565</v>
      </c>
      <c r="E627" s="2">
        <f>+Help_FC!$G627*Help_FC!L627</f>
        <v>117.20430107526882</v>
      </c>
      <c r="F627" s="2">
        <f>+Help_FC!$G627*Help_FC!M627</f>
        <v>291.71249792458451</v>
      </c>
      <c r="G627" s="2">
        <f>+Help_FC!$G627*Help_FC!N627</f>
        <v>342.45675998929431</v>
      </c>
      <c r="H627" s="1478">
        <f>$AV627*24*Help_FC!R627/Help_FC!$Q627</f>
        <v>271.29262306986362</v>
      </c>
      <c r="I627" s="1478">
        <f>$AV627*24*Help_FC!S627/Help_FC!$Q627</f>
        <v>275.49013945497319</v>
      </c>
      <c r="J627" s="1478">
        <f>$AV627*24*Help_FC!T627/Help_FC!$Q627</f>
        <v>18.333333333333332</v>
      </c>
      <c r="K627" s="1478">
        <f>$AV627*24*Help_FC!U627/Help_FC!$Q627</f>
        <v>3.3333333333333335</v>
      </c>
      <c r="L627" s="1478">
        <f>$AV627*24*Help_FC!V627/Help_FC!$Q627</f>
        <v>2.3333333333333335</v>
      </c>
      <c r="M627" s="1478">
        <f>$AV627*24*Help_FC!W627/Help_FC!$Q627</f>
        <v>800</v>
      </c>
      <c r="N627" s="2">
        <f>100*Help_FC!H627</f>
        <v>100</v>
      </c>
      <c r="O627" s="2">
        <f t="shared" si="32"/>
        <v>633.60581265350527</v>
      </c>
      <c r="P627" s="2">
        <f t="shared" si="32"/>
        <v>375.97631267342035</v>
      </c>
      <c r="Q627" s="2">
        <f t="shared" si="32"/>
        <v>100.01922812401784</v>
      </c>
      <c r="R627" s="2">
        <f t="shared" si="31"/>
        <v>113.72144505060444</v>
      </c>
      <c r="S627" s="2">
        <f t="shared" si="31"/>
        <v>283.04393694563151</v>
      </c>
      <c r="T627" s="2">
        <f t="shared" si="31"/>
        <v>332.28027688438004</v>
      </c>
      <c r="U627" s="1478">
        <f t="shared" si="31"/>
        <v>263.23086135943731</v>
      </c>
      <c r="V627" s="1478">
        <f t="shared" si="31"/>
        <v>267.30364388157102</v>
      </c>
      <c r="W627" s="1478">
        <f t="shared" si="31"/>
        <v>17.788537964337667</v>
      </c>
      <c r="X627" s="1478">
        <f t="shared" si="34"/>
        <v>3.234279629879576</v>
      </c>
      <c r="Y627" s="1478">
        <f t="shared" si="34"/>
        <v>2.263995740915703</v>
      </c>
      <c r="Z627" s="1478">
        <f t="shared" si="34"/>
        <v>776.22711117109816</v>
      </c>
      <c r="AA627" s="2">
        <f t="shared" si="33"/>
        <v>100</v>
      </c>
      <c r="AC627" s="878">
        <f t="shared" si="35"/>
        <v>0.97028388896387274</v>
      </c>
      <c r="AE627" s="2">
        <f>+Help_FC!$G627*Help_FC!Y627</f>
        <v>269.0322580645161</v>
      </c>
      <c r="AF627" s="2">
        <f>+Help_FC!$G627*Help_FC!Z627</f>
        <v>118.45878136200716</v>
      </c>
      <c r="AG627" s="2">
        <f>+Help_FC!$G627*Help_FC!AA627</f>
        <v>0</v>
      </c>
      <c r="AH627" s="2">
        <f>+Help_FC!$G627*Help_FC!AB627</f>
        <v>220.28673835125446</v>
      </c>
      <c r="AI627" s="2">
        <f>+Help_FC!$G627*Help_FC!AC627</f>
        <v>45.232974910394262</v>
      </c>
      <c r="AJ627" s="2">
        <f>+Help_FC!$G627*Help_FC!AD627</f>
        <v>42.676175053763437</v>
      </c>
      <c r="AK627" s="2">
        <f>+Help_FC!$G627*Help_FC!AE627</f>
        <v>5.0179211469534044</v>
      </c>
      <c r="AL627" s="2">
        <f>+Help_FC!$G627*Help_FC!AF627</f>
        <v>10.93189964157706</v>
      </c>
      <c r="AM627" s="2">
        <f>+Help_FC!$G627*Help_FC!AG627</f>
        <v>0</v>
      </c>
      <c r="AN627" s="2">
        <f>+Help_FC!$G627*Help_FC!AH627</f>
        <v>30.000000000000007</v>
      </c>
      <c r="AO627" s="2">
        <f>+Help_FC!$G627*Help_FC!AI627</f>
        <v>123.99999999999999</v>
      </c>
      <c r="AP627" s="2">
        <f>+Help_FC!$G627*Help_FC!AJ627</f>
        <v>13.175274786041097</v>
      </c>
      <c r="AQ627" s="2">
        <f>+Help_FC!$G627*Help_FC!AK627</f>
        <v>225.1386259621687</v>
      </c>
      <c r="AR627" s="1478">
        <f>$AV627*24*Help_FC!AL627/Help_FC!$Q627</f>
        <v>24.933333333333334</v>
      </c>
      <c r="AS627" s="1478">
        <f>$AV627*24*Help_FC!AM627/Help_FC!$Q627</f>
        <v>0</v>
      </c>
      <c r="AT627" s="2">
        <f>+Help_FC!$G627*Help_FC!AN627</f>
        <v>0</v>
      </c>
      <c r="AV627" s="5">
        <v>1</v>
      </c>
    </row>
    <row r="628" spans="1:48" x14ac:dyDescent="0.2">
      <c r="A628" s="1">
        <v>45552</v>
      </c>
      <c r="B628" s="2">
        <f>+Help_FC!$G628*Help_FC!I628</f>
        <v>653.01075268817203</v>
      </c>
      <c r="C628" s="2">
        <f>+Help_FC!$G628*Help_FC!J628</f>
        <v>387.49103942652329</v>
      </c>
      <c r="D628" s="2">
        <f>+Help_FC!$G628*Help_FC!K628</f>
        <v>103.08243727598565</v>
      </c>
      <c r="E628" s="2">
        <f>+Help_FC!$G628*Help_FC!L628</f>
        <v>117.20430107526882</v>
      </c>
      <c r="F628" s="2">
        <f>+Help_FC!$G628*Help_FC!M628</f>
        <v>291.71249792458451</v>
      </c>
      <c r="G628" s="2">
        <f>+Help_FC!$G628*Help_FC!N628</f>
        <v>342.45675998929431</v>
      </c>
      <c r="H628" s="1478">
        <f>$AV628*24*Help_FC!R628/Help_FC!$Q628</f>
        <v>271.29262306986362</v>
      </c>
      <c r="I628" s="1478">
        <f>$AV628*24*Help_FC!S628/Help_FC!$Q628</f>
        <v>275.49013945497319</v>
      </c>
      <c r="J628" s="1478">
        <f>$AV628*24*Help_FC!T628/Help_FC!$Q628</f>
        <v>18.333333333333332</v>
      </c>
      <c r="K628" s="1478">
        <f>$AV628*24*Help_FC!U628/Help_FC!$Q628</f>
        <v>3.3333333333333335</v>
      </c>
      <c r="L628" s="1478">
        <f>$AV628*24*Help_FC!V628/Help_FC!$Q628</f>
        <v>2.3333333333333335</v>
      </c>
      <c r="M628" s="1478">
        <f>$AV628*24*Help_FC!W628/Help_FC!$Q628</f>
        <v>800</v>
      </c>
      <c r="N628" s="2">
        <f>100*Help_FC!H628</f>
        <v>100</v>
      </c>
      <c r="O628" s="2">
        <f t="shared" si="32"/>
        <v>633.60581265350527</v>
      </c>
      <c r="P628" s="2">
        <f t="shared" si="32"/>
        <v>375.97631267342035</v>
      </c>
      <c r="Q628" s="2">
        <f t="shared" si="32"/>
        <v>100.01922812401784</v>
      </c>
      <c r="R628" s="2">
        <f t="shared" si="31"/>
        <v>113.72144505060444</v>
      </c>
      <c r="S628" s="2">
        <f t="shared" si="31"/>
        <v>283.04393694563151</v>
      </c>
      <c r="T628" s="2">
        <f t="shared" si="31"/>
        <v>332.28027688438004</v>
      </c>
      <c r="U628" s="1478">
        <f t="shared" si="31"/>
        <v>263.23086135943731</v>
      </c>
      <c r="V628" s="1478">
        <f t="shared" si="31"/>
        <v>267.30364388157102</v>
      </c>
      <c r="W628" s="1478">
        <f t="shared" si="31"/>
        <v>17.788537964337667</v>
      </c>
      <c r="X628" s="1478">
        <f t="shared" si="34"/>
        <v>3.234279629879576</v>
      </c>
      <c r="Y628" s="1478">
        <f t="shared" si="34"/>
        <v>2.263995740915703</v>
      </c>
      <c r="Z628" s="1478">
        <f t="shared" si="34"/>
        <v>776.22711117109816</v>
      </c>
      <c r="AA628" s="2">
        <f t="shared" si="33"/>
        <v>100</v>
      </c>
      <c r="AC628" s="878">
        <f t="shared" si="35"/>
        <v>0.97028388896387274</v>
      </c>
      <c r="AE628" s="2">
        <f>+Help_FC!$G628*Help_FC!Y628</f>
        <v>269.0322580645161</v>
      </c>
      <c r="AF628" s="2">
        <f>+Help_FC!$G628*Help_FC!Z628</f>
        <v>118.45878136200716</v>
      </c>
      <c r="AG628" s="2">
        <f>+Help_FC!$G628*Help_FC!AA628</f>
        <v>0</v>
      </c>
      <c r="AH628" s="2">
        <f>+Help_FC!$G628*Help_FC!AB628</f>
        <v>220.28673835125446</v>
      </c>
      <c r="AI628" s="2">
        <f>+Help_FC!$G628*Help_FC!AC628</f>
        <v>45.232974910394262</v>
      </c>
      <c r="AJ628" s="2">
        <f>+Help_FC!$G628*Help_FC!AD628</f>
        <v>42.676175053763437</v>
      </c>
      <c r="AK628" s="2">
        <f>+Help_FC!$G628*Help_FC!AE628</f>
        <v>5.0179211469534044</v>
      </c>
      <c r="AL628" s="2">
        <f>+Help_FC!$G628*Help_FC!AF628</f>
        <v>10.93189964157706</v>
      </c>
      <c r="AM628" s="2">
        <f>+Help_FC!$G628*Help_FC!AG628</f>
        <v>0</v>
      </c>
      <c r="AN628" s="2">
        <f>+Help_FC!$G628*Help_FC!AH628</f>
        <v>30.000000000000007</v>
      </c>
      <c r="AO628" s="2">
        <f>+Help_FC!$G628*Help_FC!AI628</f>
        <v>123.99999999999999</v>
      </c>
      <c r="AP628" s="2">
        <f>+Help_FC!$G628*Help_FC!AJ628</f>
        <v>13.175274786041097</v>
      </c>
      <c r="AQ628" s="2">
        <f>+Help_FC!$G628*Help_FC!AK628</f>
        <v>225.1386259621687</v>
      </c>
      <c r="AR628" s="1478">
        <f>$AV628*24*Help_FC!AL628/Help_FC!$Q628</f>
        <v>24.933333333333334</v>
      </c>
      <c r="AS628" s="1478">
        <f>$AV628*24*Help_FC!AM628/Help_FC!$Q628</f>
        <v>0</v>
      </c>
      <c r="AT628" s="2">
        <f>+Help_FC!$G628*Help_FC!AN628</f>
        <v>0</v>
      </c>
      <c r="AV628" s="5">
        <v>1</v>
      </c>
    </row>
    <row r="629" spans="1:48" x14ac:dyDescent="0.2">
      <c r="A629" s="1">
        <v>45553</v>
      </c>
      <c r="B629" s="2">
        <f>+Help_FC!$G629*Help_FC!I629</f>
        <v>653.01075268817203</v>
      </c>
      <c r="C629" s="2">
        <f>+Help_FC!$G629*Help_FC!J629</f>
        <v>387.49103942652329</v>
      </c>
      <c r="D629" s="2">
        <f>+Help_FC!$G629*Help_FC!K629</f>
        <v>103.08243727598565</v>
      </c>
      <c r="E629" s="2">
        <f>+Help_FC!$G629*Help_FC!L629</f>
        <v>117.20430107526882</v>
      </c>
      <c r="F629" s="2">
        <f>+Help_FC!$G629*Help_FC!M629</f>
        <v>291.71249792458451</v>
      </c>
      <c r="G629" s="2">
        <f>+Help_FC!$G629*Help_FC!N629</f>
        <v>342.45675998929431</v>
      </c>
      <c r="H629" s="1478">
        <f>$AV629*24*Help_FC!R629/Help_FC!$Q629</f>
        <v>271.29262306986362</v>
      </c>
      <c r="I629" s="1478">
        <f>$AV629*24*Help_FC!S629/Help_FC!$Q629</f>
        <v>275.49013945497319</v>
      </c>
      <c r="J629" s="1478">
        <f>$AV629*24*Help_FC!T629/Help_FC!$Q629</f>
        <v>18.333333333333332</v>
      </c>
      <c r="K629" s="1478">
        <f>$AV629*24*Help_FC!U629/Help_FC!$Q629</f>
        <v>3.3333333333333335</v>
      </c>
      <c r="L629" s="1478">
        <f>$AV629*24*Help_FC!V629/Help_FC!$Q629</f>
        <v>2.3333333333333335</v>
      </c>
      <c r="M629" s="1478">
        <f>$AV629*24*Help_FC!W629/Help_FC!$Q629</f>
        <v>800</v>
      </c>
      <c r="N629" s="2">
        <f>100*Help_FC!H629</f>
        <v>100</v>
      </c>
      <c r="O629" s="2">
        <f t="shared" si="32"/>
        <v>633.60581265350527</v>
      </c>
      <c r="P629" s="2">
        <f t="shared" si="32"/>
        <v>375.97631267342035</v>
      </c>
      <c r="Q629" s="2">
        <f t="shared" si="32"/>
        <v>100.01922812401784</v>
      </c>
      <c r="R629" s="2">
        <f t="shared" si="31"/>
        <v>113.72144505060444</v>
      </c>
      <c r="S629" s="2">
        <f t="shared" si="31"/>
        <v>283.04393694563151</v>
      </c>
      <c r="T629" s="2">
        <f t="shared" si="31"/>
        <v>332.28027688438004</v>
      </c>
      <c r="U629" s="1478">
        <f t="shared" si="31"/>
        <v>263.23086135943731</v>
      </c>
      <c r="V629" s="1478">
        <f t="shared" si="31"/>
        <v>267.30364388157102</v>
      </c>
      <c r="W629" s="1478">
        <f t="shared" si="31"/>
        <v>17.788537964337667</v>
      </c>
      <c r="X629" s="1478">
        <f t="shared" si="34"/>
        <v>3.234279629879576</v>
      </c>
      <c r="Y629" s="1478">
        <f t="shared" si="34"/>
        <v>2.263995740915703</v>
      </c>
      <c r="Z629" s="1478">
        <f t="shared" si="34"/>
        <v>776.22711117109816</v>
      </c>
      <c r="AA629" s="2">
        <f t="shared" si="33"/>
        <v>100</v>
      </c>
      <c r="AC629" s="878">
        <f t="shared" si="35"/>
        <v>0.97028388896387274</v>
      </c>
      <c r="AE629" s="2">
        <f>+Help_FC!$G629*Help_FC!Y629</f>
        <v>269.0322580645161</v>
      </c>
      <c r="AF629" s="2">
        <f>+Help_FC!$G629*Help_FC!Z629</f>
        <v>118.45878136200716</v>
      </c>
      <c r="AG629" s="2">
        <f>+Help_FC!$G629*Help_FC!AA629</f>
        <v>0</v>
      </c>
      <c r="AH629" s="2">
        <f>+Help_FC!$G629*Help_FC!AB629</f>
        <v>220.28673835125446</v>
      </c>
      <c r="AI629" s="2">
        <f>+Help_FC!$G629*Help_FC!AC629</f>
        <v>45.232974910394262</v>
      </c>
      <c r="AJ629" s="2">
        <f>+Help_FC!$G629*Help_FC!AD629</f>
        <v>42.676175053763437</v>
      </c>
      <c r="AK629" s="2">
        <f>+Help_FC!$G629*Help_FC!AE629</f>
        <v>5.0179211469534044</v>
      </c>
      <c r="AL629" s="2">
        <f>+Help_FC!$G629*Help_FC!AF629</f>
        <v>10.93189964157706</v>
      </c>
      <c r="AM629" s="2">
        <f>+Help_FC!$G629*Help_FC!AG629</f>
        <v>0</v>
      </c>
      <c r="AN629" s="2">
        <f>+Help_FC!$G629*Help_FC!AH629</f>
        <v>30.000000000000007</v>
      </c>
      <c r="AO629" s="2">
        <f>+Help_FC!$G629*Help_FC!AI629</f>
        <v>123.99999999999999</v>
      </c>
      <c r="AP629" s="2">
        <f>+Help_FC!$G629*Help_FC!AJ629</f>
        <v>13.175274786041097</v>
      </c>
      <c r="AQ629" s="2">
        <f>+Help_FC!$G629*Help_FC!AK629</f>
        <v>225.1386259621687</v>
      </c>
      <c r="AR629" s="1478">
        <f>$AV629*24*Help_FC!AL629/Help_FC!$Q629</f>
        <v>24.933333333333334</v>
      </c>
      <c r="AS629" s="1478">
        <f>$AV629*24*Help_FC!AM629/Help_FC!$Q629</f>
        <v>0</v>
      </c>
      <c r="AT629" s="2">
        <f>+Help_FC!$G629*Help_FC!AN629</f>
        <v>0</v>
      </c>
      <c r="AV629" s="5">
        <v>1</v>
      </c>
    </row>
    <row r="630" spans="1:48" x14ac:dyDescent="0.2">
      <c r="A630" s="1">
        <v>45554</v>
      </c>
      <c r="B630" s="2">
        <f>+Help_FC!$G630*Help_FC!I630</f>
        <v>653.01075268817203</v>
      </c>
      <c r="C630" s="2">
        <f>+Help_FC!$G630*Help_FC!J630</f>
        <v>387.49103942652329</v>
      </c>
      <c r="D630" s="2">
        <f>+Help_FC!$G630*Help_FC!K630</f>
        <v>103.08243727598565</v>
      </c>
      <c r="E630" s="2">
        <f>+Help_FC!$G630*Help_FC!L630</f>
        <v>117.20430107526882</v>
      </c>
      <c r="F630" s="2">
        <f>+Help_FC!$G630*Help_FC!M630</f>
        <v>291.71249792458451</v>
      </c>
      <c r="G630" s="2">
        <f>+Help_FC!$G630*Help_FC!N630</f>
        <v>342.45675998929431</v>
      </c>
      <c r="H630" s="1478">
        <f>$AV630*24*Help_FC!R630/Help_FC!$Q630</f>
        <v>271.29262306986362</v>
      </c>
      <c r="I630" s="1478">
        <f>$AV630*24*Help_FC!S630/Help_FC!$Q630</f>
        <v>275.49013945497319</v>
      </c>
      <c r="J630" s="1478">
        <f>$AV630*24*Help_FC!T630/Help_FC!$Q630</f>
        <v>18.333333333333332</v>
      </c>
      <c r="K630" s="1478">
        <f>$AV630*24*Help_FC!U630/Help_FC!$Q630</f>
        <v>3.3333333333333335</v>
      </c>
      <c r="L630" s="1478">
        <f>$AV630*24*Help_FC!V630/Help_FC!$Q630</f>
        <v>2.3333333333333335</v>
      </c>
      <c r="M630" s="1478">
        <f>$AV630*24*Help_FC!W630/Help_FC!$Q630</f>
        <v>800</v>
      </c>
      <c r="N630" s="2">
        <f>100*Help_FC!H630</f>
        <v>100</v>
      </c>
      <c r="O630" s="2">
        <f t="shared" si="32"/>
        <v>633.60581265350527</v>
      </c>
      <c r="P630" s="2">
        <f t="shared" si="32"/>
        <v>375.97631267342035</v>
      </c>
      <c r="Q630" s="2">
        <f t="shared" si="32"/>
        <v>100.01922812401784</v>
      </c>
      <c r="R630" s="2">
        <f t="shared" si="31"/>
        <v>113.72144505060444</v>
      </c>
      <c r="S630" s="2">
        <f t="shared" si="31"/>
        <v>283.04393694563151</v>
      </c>
      <c r="T630" s="2">
        <f t="shared" si="31"/>
        <v>332.28027688438004</v>
      </c>
      <c r="U630" s="1478">
        <f t="shared" si="31"/>
        <v>263.23086135943731</v>
      </c>
      <c r="V630" s="1478">
        <f t="shared" si="31"/>
        <v>267.30364388157102</v>
      </c>
      <c r="W630" s="1478">
        <f t="shared" si="31"/>
        <v>17.788537964337667</v>
      </c>
      <c r="X630" s="1478">
        <f t="shared" si="34"/>
        <v>3.234279629879576</v>
      </c>
      <c r="Y630" s="1478">
        <f t="shared" si="34"/>
        <v>2.263995740915703</v>
      </c>
      <c r="Z630" s="1478">
        <f t="shared" si="34"/>
        <v>776.22711117109816</v>
      </c>
      <c r="AA630" s="2">
        <f t="shared" si="33"/>
        <v>100</v>
      </c>
      <c r="AC630" s="878">
        <f t="shared" si="35"/>
        <v>0.97028388896387274</v>
      </c>
      <c r="AE630" s="2">
        <f>+Help_FC!$G630*Help_FC!Y630</f>
        <v>269.0322580645161</v>
      </c>
      <c r="AF630" s="2">
        <f>+Help_FC!$G630*Help_FC!Z630</f>
        <v>118.45878136200716</v>
      </c>
      <c r="AG630" s="2">
        <f>+Help_FC!$G630*Help_FC!AA630</f>
        <v>0</v>
      </c>
      <c r="AH630" s="2">
        <f>+Help_FC!$G630*Help_FC!AB630</f>
        <v>220.28673835125446</v>
      </c>
      <c r="AI630" s="2">
        <f>+Help_FC!$G630*Help_FC!AC630</f>
        <v>45.232974910394262</v>
      </c>
      <c r="AJ630" s="2">
        <f>+Help_FC!$G630*Help_FC!AD630</f>
        <v>42.676175053763437</v>
      </c>
      <c r="AK630" s="2">
        <f>+Help_FC!$G630*Help_FC!AE630</f>
        <v>5.0179211469534044</v>
      </c>
      <c r="AL630" s="2">
        <f>+Help_FC!$G630*Help_FC!AF630</f>
        <v>10.93189964157706</v>
      </c>
      <c r="AM630" s="2">
        <f>+Help_FC!$G630*Help_FC!AG630</f>
        <v>0</v>
      </c>
      <c r="AN630" s="2">
        <f>+Help_FC!$G630*Help_FC!AH630</f>
        <v>30.000000000000007</v>
      </c>
      <c r="AO630" s="2">
        <f>+Help_FC!$G630*Help_FC!AI630</f>
        <v>123.99999999999999</v>
      </c>
      <c r="AP630" s="2">
        <f>+Help_FC!$G630*Help_FC!AJ630</f>
        <v>13.175274786041097</v>
      </c>
      <c r="AQ630" s="2">
        <f>+Help_FC!$G630*Help_FC!AK630</f>
        <v>225.1386259621687</v>
      </c>
      <c r="AR630" s="1478">
        <f>$AV630*24*Help_FC!AL630/Help_FC!$Q630</f>
        <v>24.933333333333334</v>
      </c>
      <c r="AS630" s="1478">
        <f>$AV630*24*Help_FC!AM630/Help_FC!$Q630</f>
        <v>0</v>
      </c>
      <c r="AT630" s="2">
        <f>+Help_FC!$G630*Help_FC!AN630</f>
        <v>0</v>
      </c>
      <c r="AV630" s="5">
        <v>1</v>
      </c>
    </row>
    <row r="631" spans="1:48" x14ac:dyDescent="0.2">
      <c r="A631" s="1">
        <v>45555</v>
      </c>
      <c r="B631" s="2">
        <f>+Help_FC!$G631*Help_FC!I631</f>
        <v>653.01075268817203</v>
      </c>
      <c r="C631" s="2">
        <f>+Help_FC!$G631*Help_FC!J631</f>
        <v>387.49103942652329</v>
      </c>
      <c r="D631" s="2">
        <f>+Help_FC!$G631*Help_FC!K631</f>
        <v>103.08243727598565</v>
      </c>
      <c r="E631" s="2">
        <f>+Help_FC!$G631*Help_FC!L631</f>
        <v>117.20430107526882</v>
      </c>
      <c r="F631" s="2">
        <f>+Help_FC!$G631*Help_FC!M631</f>
        <v>291.71249792458451</v>
      </c>
      <c r="G631" s="2">
        <f>+Help_FC!$G631*Help_FC!N631</f>
        <v>342.45675998929431</v>
      </c>
      <c r="H631" s="1478">
        <f>$AV631*24*Help_FC!R631/Help_FC!$Q631</f>
        <v>271.29262306986362</v>
      </c>
      <c r="I631" s="1478">
        <f>$AV631*24*Help_FC!S631/Help_FC!$Q631</f>
        <v>275.49013945497319</v>
      </c>
      <c r="J631" s="1478">
        <f>$AV631*24*Help_FC!T631/Help_FC!$Q631</f>
        <v>18.333333333333332</v>
      </c>
      <c r="K631" s="1478">
        <f>$AV631*24*Help_FC!U631/Help_FC!$Q631</f>
        <v>3.3333333333333335</v>
      </c>
      <c r="L631" s="1478">
        <f>$AV631*24*Help_FC!V631/Help_FC!$Q631</f>
        <v>2.3333333333333335</v>
      </c>
      <c r="M631" s="1478">
        <f>$AV631*24*Help_FC!W631/Help_FC!$Q631</f>
        <v>800</v>
      </c>
      <c r="N631" s="2">
        <f>100*Help_FC!H631</f>
        <v>100</v>
      </c>
      <c r="O631" s="2">
        <f t="shared" si="32"/>
        <v>633.60581265350527</v>
      </c>
      <c r="P631" s="2">
        <f t="shared" si="32"/>
        <v>375.97631267342035</v>
      </c>
      <c r="Q631" s="2">
        <f t="shared" si="32"/>
        <v>100.01922812401784</v>
      </c>
      <c r="R631" s="2">
        <f t="shared" si="31"/>
        <v>113.72144505060444</v>
      </c>
      <c r="S631" s="2">
        <f t="shared" si="31"/>
        <v>283.04393694563151</v>
      </c>
      <c r="T631" s="2">
        <f t="shared" si="31"/>
        <v>332.28027688438004</v>
      </c>
      <c r="U631" s="1478">
        <f t="shared" si="31"/>
        <v>263.23086135943731</v>
      </c>
      <c r="V631" s="1478">
        <f t="shared" si="31"/>
        <v>267.30364388157102</v>
      </c>
      <c r="W631" s="1478">
        <f t="shared" si="31"/>
        <v>17.788537964337667</v>
      </c>
      <c r="X631" s="1478">
        <f t="shared" si="34"/>
        <v>3.234279629879576</v>
      </c>
      <c r="Y631" s="1478">
        <f t="shared" si="34"/>
        <v>2.263995740915703</v>
      </c>
      <c r="Z631" s="1478">
        <f t="shared" si="34"/>
        <v>776.22711117109816</v>
      </c>
      <c r="AA631" s="2">
        <f t="shared" si="33"/>
        <v>100</v>
      </c>
      <c r="AC631" s="878">
        <f t="shared" si="35"/>
        <v>0.97028388896387274</v>
      </c>
      <c r="AE631" s="2">
        <f>+Help_FC!$G631*Help_FC!Y631</f>
        <v>269.0322580645161</v>
      </c>
      <c r="AF631" s="2">
        <f>+Help_FC!$G631*Help_FC!Z631</f>
        <v>118.45878136200716</v>
      </c>
      <c r="AG631" s="2">
        <f>+Help_FC!$G631*Help_FC!AA631</f>
        <v>0</v>
      </c>
      <c r="AH631" s="2">
        <f>+Help_FC!$G631*Help_FC!AB631</f>
        <v>220.28673835125446</v>
      </c>
      <c r="AI631" s="2">
        <f>+Help_FC!$G631*Help_FC!AC631</f>
        <v>45.232974910394262</v>
      </c>
      <c r="AJ631" s="2">
        <f>+Help_FC!$G631*Help_FC!AD631</f>
        <v>42.676175053763437</v>
      </c>
      <c r="AK631" s="2">
        <f>+Help_FC!$G631*Help_FC!AE631</f>
        <v>5.0179211469534044</v>
      </c>
      <c r="AL631" s="2">
        <f>+Help_FC!$G631*Help_FC!AF631</f>
        <v>10.93189964157706</v>
      </c>
      <c r="AM631" s="2">
        <f>+Help_FC!$G631*Help_FC!AG631</f>
        <v>0</v>
      </c>
      <c r="AN631" s="2">
        <f>+Help_FC!$G631*Help_FC!AH631</f>
        <v>30.000000000000007</v>
      </c>
      <c r="AO631" s="2">
        <f>+Help_FC!$G631*Help_FC!AI631</f>
        <v>123.99999999999999</v>
      </c>
      <c r="AP631" s="2">
        <f>+Help_FC!$G631*Help_FC!AJ631</f>
        <v>13.175274786041097</v>
      </c>
      <c r="AQ631" s="2">
        <f>+Help_FC!$G631*Help_FC!AK631</f>
        <v>225.1386259621687</v>
      </c>
      <c r="AR631" s="1478">
        <f>$AV631*24*Help_FC!AL631/Help_FC!$Q631</f>
        <v>24.933333333333334</v>
      </c>
      <c r="AS631" s="1478">
        <f>$AV631*24*Help_FC!AM631/Help_FC!$Q631</f>
        <v>0</v>
      </c>
      <c r="AT631" s="2">
        <f>+Help_FC!$G631*Help_FC!AN631</f>
        <v>0</v>
      </c>
      <c r="AV631" s="5">
        <v>1</v>
      </c>
    </row>
    <row r="632" spans="1:48" x14ac:dyDescent="0.2">
      <c r="A632" s="1">
        <v>45556</v>
      </c>
      <c r="B632" s="2">
        <f>+Help_FC!$G632*Help_FC!I632</f>
        <v>653.01075268817203</v>
      </c>
      <c r="C632" s="2">
        <f>+Help_FC!$G632*Help_FC!J632</f>
        <v>387.49103942652329</v>
      </c>
      <c r="D632" s="2">
        <f>+Help_FC!$G632*Help_FC!K632</f>
        <v>103.08243727598565</v>
      </c>
      <c r="E632" s="2">
        <f>+Help_FC!$G632*Help_FC!L632</f>
        <v>117.20430107526882</v>
      </c>
      <c r="F632" s="2">
        <f>+Help_FC!$G632*Help_FC!M632</f>
        <v>291.71249792458451</v>
      </c>
      <c r="G632" s="2">
        <f>+Help_FC!$G632*Help_FC!N632</f>
        <v>342.45675998929431</v>
      </c>
      <c r="H632" s="1478">
        <f>$AV632*24*Help_FC!R632/Help_FC!$Q632</f>
        <v>271.29262306986362</v>
      </c>
      <c r="I632" s="1478">
        <f>$AV632*24*Help_FC!S632/Help_FC!$Q632</f>
        <v>275.49013945497319</v>
      </c>
      <c r="J632" s="1478">
        <f>$AV632*24*Help_FC!T632/Help_FC!$Q632</f>
        <v>18.333333333333332</v>
      </c>
      <c r="K632" s="1478">
        <f>$AV632*24*Help_FC!U632/Help_FC!$Q632</f>
        <v>3.3333333333333335</v>
      </c>
      <c r="L632" s="1478">
        <f>$AV632*24*Help_FC!V632/Help_FC!$Q632</f>
        <v>2.3333333333333335</v>
      </c>
      <c r="M632" s="1478">
        <f>$AV632*24*Help_FC!W632/Help_FC!$Q632</f>
        <v>800</v>
      </c>
      <c r="N632" s="2">
        <f>100*Help_FC!H632</f>
        <v>100</v>
      </c>
      <c r="O632" s="2">
        <f t="shared" si="32"/>
        <v>633.60581265350527</v>
      </c>
      <c r="P632" s="2">
        <f t="shared" si="32"/>
        <v>375.97631267342035</v>
      </c>
      <c r="Q632" s="2">
        <f t="shared" si="32"/>
        <v>100.01922812401784</v>
      </c>
      <c r="R632" s="2">
        <f t="shared" si="31"/>
        <v>113.72144505060444</v>
      </c>
      <c r="S632" s="2">
        <f t="shared" si="31"/>
        <v>283.04393694563151</v>
      </c>
      <c r="T632" s="2">
        <f t="shared" si="31"/>
        <v>332.28027688438004</v>
      </c>
      <c r="U632" s="1478">
        <f t="shared" si="31"/>
        <v>263.23086135943731</v>
      </c>
      <c r="V632" s="1478">
        <f t="shared" si="31"/>
        <v>267.30364388157102</v>
      </c>
      <c r="W632" s="1478">
        <f t="shared" si="31"/>
        <v>17.788537964337667</v>
      </c>
      <c r="X632" s="1478">
        <f t="shared" si="34"/>
        <v>3.234279629879576</v>
      </c>
      <c r="Y632" s="1478">
        <f t="shared" si="34"/>
        <v>2.263995740915703</v>
      </c>
      <c r="Z632" s="1478">
        <f t="shared" si="34"/>
        <v>776.22711117109816</v>
      </c>
      <c r="AA632" s="2">
        <f t="shared" si="33"/>
        <v>100</v>
      </c>
      <c r="AC632" s="878">
        <f t="shared" si="35"/>
        <v>0.97028388896387274</v>
      </c>
      <c r="AE632" s="2">
        <f>+Help_FC!$G632*Help_FC!Y632</f>
        <v>269.0322580645161</v>
      </c>
      <c r="AF632" s="2">
        <f>+Help_FC!$G632*Help_FC!Z632</f>
        <v>118.45878136200716</v>
      </c>
      <c r="AG632" s="2">
        <f>+Help_FC!$G632*Help_FC!AA632</f>
        <v>0</v>
      </c>
      <c r="AH632" s="2">
        <f>+Help_FC!$G632*Help_FC!AB632</f>
        <v>220.28673835125446</v>
      </c>
      <c r="AI632" s="2">
        <f>+Help_FC!$G632*Help_FC!AC632</f>
        <v>45.232974910394262</v>
      </c>
      <c r="AJ632" s="2">
        <f>+Help_FC!$G632*Help_FC!AD632</f>
        <v>42.676175053763437</v>
      </c>
      <c r="AK632" s="2">
        <f>+Help_FC!$G632*Help_FC!AE632</f>
        <v>5.0179211469534044</v>
      </c>
      <c r="AL632" s="2">
        <f>+Help_FC!$G632*Help_FC!AF632</f>
        <v>10.93189964157706</v>
      </c>
      <c r="AM632" s="2">
        <f>+Help_FC!$G632*Help_FC!AG632</f>
        <v>0</v>
      </c>
      <c r="AN632" s="2">
        <f>+Help_FC!$G632*Help_FC!AH632</f>
        <v>30.000000000000007</v>
      </c>
      <c r="AO632" s="2">
        <f>+Help_FC!$G632*Help_FC!AI632</f>
        <v>123.99999999999999</v>
      </c>
      <c r="AP632" s="2">
        <f>+Help_FC!$G632*Help_FC!AJ632</f>
        <v>13.175274786041097</v>
      </c>
      <c r="AQ632" s="2">
        <f>+Help_FC!$G632*Help_FC!AK632</f>
        <v>225.1386259621687</v>
      </c>
      <c r="AR632" s="1478">
        <f>$AV632*24*Help_FC!AL632/Help_FC!$Q632</f>
        <v>24.933333333333334</v>
      </c>
      <c r="AS632" s="1478">
        <f>$AV632*24*Help_FC!AM632/Help_FC!$Q632</f>
        <v>0</v>
      </c>
      <c r="AT632" s="2">
        <f>+Help_FC!$G632*Help_FC!AN632</f>
        <v>0</v>
      </c>
      <c r="AV632" s="5">
        <v>1</v>
      </c>
    </row>
    <row r="633" spans="1:48" x14ac:dyDescent="0.2">
      <c r="A633" s="1">
        <v>45557</v>
      </c>
      <c r="B633" s="2">
        <f>+Help_FC!$G633*Help_FC!I633</f>
        <v>653.01075268817203</v>
      </c>
      <c r="C633" s="2">
        <f>+Help_FC!$G633*Help_FC!J633</f>
        <v>387.49103942652329</v>
      </c>
      <c r="D633" s="2">
        <f>+Help_FC!$G633*Help_FC!K633</f>
        <v>103.08243727598565</v>
      </c>
      <c r="E633" s="2">
        <f>+Help_FC!$G633*Help_FC!L633</f>
        <v>117.20430107526882</v>
      </c>
      <c r="F633" s="2">
        <f>+Help_FC!$G633*Help_FC!M633</f>
        <v>291.71249792458451</v>
      </c>
      <c r="G633" s="2">
        <f>+Help_FC!$G633*Help_FC!N633</f>
        <v>342.45675998929431</v>
      </c>
      <c r="H633" s="1478">
        <f>$AV633*24*Help_FC!R633/Help_FC!$Q633</f>
        <v>271.29262306986362</v>
      </c>
      <c r="I633" s="1478">
        <f>$AV633*24*Help_FC!S633/Help_FC!$Q633</f>
        <v>275.49013945497319</v>
      </c>
      <c r="J633" s="1478">
        <f>$AV633*24*Help_FC!T633/Help_FC!$Q633</f>
        <v>18.333333333333332</v>
      </c>
      <c r="K633" s="1478">
        <f>$AV633*24*Help_FC!U633/Help_FC!$Q633</f>
        <v>3.3333333333333335</v>
      </c>
      <c r="L633" s="1478">
        <f>$AV633*24*Help_FC!V633/Help_FC!$Q633</f>
        <v>2.3333333333333335</v>
      </c>
      <c r="M633" s="1478">
        <f>$AV633*24*Help_FC!W633/Help_FC!$Q633</f>
        <v>800</v>
      </c>
      <c r="N633" s="2">
        <f>100*Help_FC!H633</f>
        <v>100</v>
      </c>
      <c r="O633" s="2">
        <f t="shared" si="32"/>
        <v>633.60581265350527</v>
      </c>
      <c r="P633" s="2">
        <f t="shared" si="32"/>
        <v>375.97631267342035</v>
      </c>
      <c r="Q633" s="2">
        <f t="shared" si="32"/>
        <v>100.01922812401784</v>
      </c>
      <c r="R633" s="2">
        <f t="shared" si="31"/>
        <v>113.72144505060444</v>
      </c>
      <c r="S633" s="2">
        <f t="shared" si="31"/>
        <v>283.04393694563151</v>
      </c>
      <c r="T633" s="2">
        <f t="shared" si="31"/>
        <v>332.28027688438004</v>
      </c>
      <c r="U633" s="1478">
        <f t="shared" si="31"/>
        <v>263.23086135943731</v>
      </c>
      <c r="V633" s="1478">
        <f t="shared" si="31"/>
        <v>267.30364388157102</v>
      </c>
      <c r="W633" s="1478">
        <f t="shared" si="31"/>
        <v>17.788537964337667</v>
      </c>
      <c r="X633" s="1478">
        <f t="shared" si="34"/>
        <v>3.234279629879576</v>
      </c>
      <c r="Y633" s="1478">
        <f t="shared" si="34"/>
        <v>2.263995740915703</v>
      </c>
      <c r="Z633" s="1478">
        <f t="shared" si="34"/>
        <v>776.22711117109816</v>
      </c>
      <c r="AA633" s="2">
        <f t="shared" si="33"/>
        <v>100</v>
      </c>
      <c r="AC633" s="878">
        <f t="shared" si="35"/>
        <v>0.97028388896387274</v>
      </c>
      <c r="AE633" s="2">
        <f>+Help_FC!$G633*Help_FC!Y633</f>
        <v>269.0322580645161</v>
      </c>
      <c r="AF633" s="2">
        <f>+Help_FC!$G633*Help_FC!Z633</f>
        <v>118.45878136200716</v>
      </c>
      <c r="AG633" s="2">
        <f>+Help_FC!$G633*Help_FC!AA633</f>
        <v>0</v>
      </c>
      <c r="AH633" s="2">
        <f>+Help_FC!$G633*Help_FC!AB633</f>
        <v>220.28673835125446</v>
      </c>
      <c r="AI633" s="2">
        <f>+Help_FC!$G633*Help_FC!AC633</f>
        <v>45.232974910394262</v>
      </c>
      <c r="AJ633" s="2">
        <f>+Help_FC!$G633*Help_FC!AD633</f>
        <v>42.676175053763437</v>
      </c>
      <c r="AK633" s="2">
        <f>+Help_FC!$G633*Help_FC!AE633</f>
        <v>5.0179211469534044</v>
      </c>
      <c r="AL633" s="2">
        <f>+Help_FC!$G633*Help_FC!AF633</f>
        <v>10.93189964157706</v>
      </c>
      <c r="AM633" s="2">
        <f>+Help_FC!$G633*Help_FC!AG633</f>
        <v>0</v>
      </c>
      <c r="AN633" s="2">
        <f>+Help_FC!$G633*Help_FC!AH633</f>
        <v>30.000000000000007</v>
      </c>
      <c r="AO633" s="2">
        <f>+Help_FC!$G633*Help_FC!AI633</f>
        <v>123.99999999999999</v>
      </c>
      <c r="AP633" s="2">
        <f>+Help_FC!$G633*Help_FC!AJ633</f>
        <v>13.175274786041097</v>
      </c>
      <c r="AQ633" s="2">
        <f>+Help_FC!$G633*Help_FC!AK633</f>
        <v>225.1386259621687</v>
      </c>
      <c r="AR633" s="1478">
        <f>$AV633*24*Help_FC!AL633/Help_FC!$Q633</f>
        <v>24.933333333333334</v>
      </c>
      <c r="AS633" s="1478">
        <f>$AV633*24*Help_FC!AM633/Help_FC!$Q633</f>
        <v>0</v>
      </c>
      <c r="AT633" s="2">
        <f>+Help_FC!$G633*Help_FC!AN633</f>
        <v>0</v>
      </c>
      <c r="AV633" s="5">
        <v>1</v>
      </c>
    </row>
    <row r="634" spans="1:48" x14ac:dyDescent="0.2">
      <c r="A634" s="1">
        <v>45558</v>
      </c>
      <c r="B634" s="2">
        <f>+Help_FC!$G634*Help_FC!I634</f>
        <v>653.01075268817203</v>
      </c>
      <c r="C634" s="2">
        <f>+Help_FC!$G634*Help_FC!J634</f>
        <v>387.49103942652329</v>
      </c>
      <c r="D634" s="2">
        <f>+Help_FC!$G634*Help_FC!K634</f>
        <v>103.08243727598565</v>
      </c>
      <c r="E634" s="2">
        <f>+Help_FC!$G634*Help_FC!L634</f>
        <v>117.20430107526882</v>
      </c>
      <c r="F634" s="2">
        <f>+Help_FC!$G634*Help_FC!M634</f>
        <v>291.71249792458451</v>
      </c>
      <c r="G634" s="2">
        <f>+Help_FC!$G634*Help_FC!N634</f>
        <v>342.45675998929431</v>
      </c>
      <c r="H634" s="1478">
        <f>$AV634*24*Help_FC!R634/Help_FC!$Q634</f>
        <v>271.29262306986362</v>
      </c>
      <c r="I634" s="1478">
        <f>$AV634*24*Help_FC!S634/Help_FC!$Q634</f>
        <v>275.49013945497319</v>
      </c>
      <c r="J634" s="1478">
        <f>$AV634*24*Help_FC!T634/Help_FC!$Q634</f>
        <v>18.333333333333332</v>
      </c>
      <c r="K634" s="1478">
        <f>$AV634*24*Help_FC!U634/Help_FC!$Q634</f>
        <v>3.3333333333333335</v>
      </c>
      <c r="L634" s="1478">
        <f>$AV634*24*Help_FC!V634/Help_FC!$Q634</f>
        <v>2.3333333333333335</v>
      </c>
      <c r="M634" s="1478">
        <f>$AV634*24*Help_FC!W634/Help_FC!$Q634</f>
        <v>800</v>
      </c>
      <c r="N634" s="2">
        <f>100*Help_FC!H634</f>
        <v>100</v>
      </c>
      <c r="O634" s="2">
        <f t="shared" si="32"/>
        <v>633.60581265350527</v>
      </c>
      <c r="P634" s="2">
        <f t="shared" si="32"/>
        <v>375.97631267342035</v>
      </c>
      <c r="Q634" s="2">
        <f t="shared" si="32"/>
        <v>100.01922812401784</v>
      </c>
      <c r="R634" s="2">
        <f t="shared" si="31"/>
        <v>113.72144505060444</v>
      </c>
      <c r="S634" s="2">
        <f t="shared" si="31"/>
        <v>283.04393694563151</v>
      </c>
      <c r="T634" s="2">
        <f t="shared" si="31"/>
        <v>332.28027688438004</v>
      </c>
      <c r="U634" s="1478">
        <f t="shared" si="31"/>
        <v>263.23086135943731</v>
      </c>
      <c r="V634" s="1478">
        <f t="shared" si="31"/>
        <v>267.30364388157102</v>
      </c>
      <c r="W634" s="1478">
        <f t="shared" si="31"/>
        <v>17.788537964337667</v>
      </c>
      <c r="X634" s="1478">
        <f t="shared" si="34"/>
        <v>3.234279629879576</v>
      </c>
      <c r="Y634" s="1478">
        <f t="shared" si="34"/>
        <v>2.263995740915703</v>
      </c>
      <c r="Z634" s="1478">
        <f t="shared" si="34"/>
        <v>776.22711117109816</v>
      </c>
      <c r="AA634" s="2">
        <f t="shared" si="33"/>
        <v>100</v>
      </c>
      <c r="AC634" s="878">
        <f t="shared" si="35"/>
        <v>0.97028388896387274</v>
      </c>
      <c r="AE634" s="2">
        <f>+Help_FC!$G634*Help_FC!Y634</f>
        <v>269.0322580645161</v>
      </c>
      <c r="AF634" s="2">
        <f>+Help_FC!$G634*Help_FC!Z634</f>
        <v>118.45878136200716</v>
      </c>
      <c r="AG634" s="2">
        <f>+Help_FC!$G634*Help_FC!AA634</f>
        <v>0</v>
      </c>
      <c r="AH634" s="2">
        <f>+Help_FC!$G634*Help_FC!AB634</f>
        <v>220.28673835125446</v>
      </c>
      <c r="AI634" s="2">
        <f>+Help_FC!$G634*Help_FC!AC634</f>
        <v>45.232974910394262</v>
      </c>
      <c r="AJ634" s="2">
        <f>+Help_FC!$G634*Help_FC!AD634</f>
        <v>42.676175053763437</v>
      </c>
      <c r="AK634" s="2">
        <f>+Help_FC!$G634*Help_FC!AE634</f>
        <v>5.0179211469534044</v>
      </c>
      <c r="AL634" s="2">
        <f>+Help_FC!$G634*Help_FC!AF634</f>
        <v>10.93189964157706</v>
      </c>
      <c r="AM634" s="2">
        <f>+Help_FC!$G634*Help_FC!AG634</f>
        <v>0</v>
      </c>
      <c r="AN634" s="2">
        <f>+Help_FC!$G634*Help_FC!AH634</f>
        <v>30.000000000000007</v>
      </c>
      <c r="AO634" s="2">
        <f>+Help_FC!$G634*Help_FC!AI634</f>
        <v>123.99999999999999</v>
      </c>
      <c r="AP634" s="2">
        <f>+Help_FC!$G634*Help_FC!AJ634</f>
        <v>13.175274786041097</v>
      </c>
      <c r="AQ634" s="2">
        <f>+Help_FC!$G634*Help_FC!AK634</f>
        <v>225.1386259621687</v>
      </c>
      <c r="AR634" s="1478">
        <f>$AV634*24*Help_FC!AL634/Help_FC!$Q634</f>
        <v>24.933333333333334</v>
      </c>
      <c r="AS634" s="1478">
        <f>$AV634*24*Help_FC!AM634/Help_FC!$Q634</f>
        <v>0</v>
      </c>
      <c r="AT634" s="2">
        <f>+Help_FC!$G634*Help_FC!AN634</f>
        <v>0</v>
      </c>
      <c r="AV634" s="5">
        <v>1</v>
      </c>
    </row>
    <row r="635" spans="1:48" x14ac:dyDescent="0.2">
      <c r="A635" s="1">
        <v>45559</v>
      </c>
      <c r="B635" s="2">
        <f>+Help_FC!$G635*Help_FC!I635</f>
        <v>653.01075268817203</v>
      </c>
      <c r="C635" s="2">
        <f>+Help_FC!$G635*Help_FC!J635</f>
        <v>387.49103942652329</v>
      </c>
      <c r="D635" s="2">
        <f>+Help_FC!$G635*Help_FC!K635</f>
        <v>103.08243727598565</v>
      </c>
      <c r="E635" s="2">
        <f>+Help_FC!$G635*Help_FC!L635</f>
        <v>117.20430107526882</v>
      </c>
      <c r="F635" s="2">
        <f>+Help_FC!$G635*Help_FC!M635</f>
        <v>291.71249792458451</v>
      </c>
      <c r="G635" s="2">
        <f>+Help_FC!$G635*Help_FC!N635</f>
        <v>342.45675998929431</v>
      </c>
      <c r="H635" s="1478">
        <f>$AV635*24*Help_FC!R635/Help_FC!$Q635</f>
        <v>271.29262306986362</v>
      </c>
      <c r="I635" s="1478">
        <f>$AV635*24*Help_FC!S635/Help_FC!$Q635</f>
        <v>275.49013945497319</v>
      </c>
      <c r="J635" s="1478">
        <f>$AV635*24*Help_FC!T635/Help_FC!$Q635</f>
        <v>18.333333333333332</v>
      </c>
      <c r="K635" s="1478">
        <f>$AV635*24*Help_FC!U635/Help_FC!$Q635</f>
        <v>3.3333333333333335</v>
      </c>
      <c r="L635" s="1478">
        <f>$AV635*24*Help_FC!V635/Help_FC!$Q635</f>
        <v>2.3333333333333335</v>
      </c>
      <c r="M635" s="1478">
        <f>$AV635*24*Help_FC!W635/Help_FC!$Q635</f>
        <v>800</v>
      </c>
      <c r="N635" s="2">
        <f>100*Help_FC!H635</f>
        <v>100</v>
      </c>
      <c r="O635" s="2">
        <f t="shared" si="32"/>
        <v>633.60581265350527</v>
      </c>
      <c r="P635" s="2">
        <f t="shared" si="32"/>
        <v>375.97631267342035</v>
      </c>
      <c r="Q635" s="2">
        <f t="shared" si="32"/>
        <v>100.01922812401784</v>
      </c>
      <c r="R635" s="2">
        <f t="shared" si="31"/>
        <v>113.72144505060444</v>
      </c>
      <c r="S635" s="2">
        <f t="shared" si="31"/>
        <v>283.04393694563151</v>
      </c>
      <c r="T635" s="2">
        <f t="shared" si="31"/>
        <v>332.28027688438004</v>
      </c>
      <c r="U635" s="1478">
        <f t="shared" si="31"/>
        <v>263.23086135943731</v>
      </c>
      <c r="V635" s="1478">
        <f t="shared" si="31"/>
        <v>267.30364388157102</v>
      </c>
      <c r="W635" s="1478">
        <f t="shared" si="31"/>
        <v>17.788537964337667</v>
      </c>
      <c r="X635" s="1478">
        <f t="shared" si="34"/>
        <v>3.234279629879576</v>
      </c>
      <c r="Y635" s="1478">
        <f t="shared" si="34"/>
        <v>2.263995740915703</v>
      </c>
      <c r="Z635" s="1478">
        <f t="shared" si="34"/>
        <v>776.22711117109816</v>
      </c>
      <c r="AA635" s="2">
        <f t="shared" si="33"/>
        <v>100</v>
      </c>
      <c r="AC635" s="878">
        <f t="shared" si="35"/>
        <v>0.97028388896387274</v>
      </c>
      <c r="AE635" s="2">
        <f>+Help_FC!$G635*Help_FC!Y635</f>
        <v>269.0322580645161</v>
      </c>
      <c r="AF635" s="2">
        <f>+Help_FC!$G635*Help_FC!Z635</f>
        <v>118.45878136200716</v>
      </c>
      <c r="AG635" s="2">
        <f>+Help_FC!$G635*Help_FC!AA635</f>
        <v>0</v>
      </c>
      <c r="AH635" s="2">
        <f>+Help_FC!$G635*Help_FC!AB635</f>
        <v>220.28673835125446</v>
      </c>
      <c r="AI635" s="2">
        <f>+Help_FC!$G635*Help_FC!AC635</f>
        <v>45.232974910394262</v>
      </c>
      <c r="AJ635" s="2">
        <f>+Help_FC!$G635*Help_FC!AD635</f>
        <v>42.676175053763437</v>
      </c>
      <c r="AK635" s="2">
        <f>+Help_FC!$G635*Help_FC!AE635</f>
        <v>5.0179211469534044</v>
      </c>
      <c r="AL635" s="2">
        <f>+Help_FC!$G635*Help_FC!AF635</f>
        <v>10.93189964157706</v>
      </c>
      <c r="AM635" s="2">
        <f>+Help_FC!$G635*Help_FC!AG635</f>
        <v>0</v>
      </c>
      <c r="AN635" s="2">
        <f>+Help_FC!$G635*Help_FC!AH635</f>
        <v>30.000000000000007</v>
      </c>
      <c r="AO635" s="2">
        <f>+Help_FC!$G635*Help_FC!AI635</f>
        <v>123.99999999999999</v>
      </c>
      <c r="AP635" s="2">
        <f>+Help_FC!$G635*Help_FC!AJ635</f>
        <v>13.175274786041097</v>
      </c>
      <c r="AQ635" s="2">
        <f>+Help_FC!$G635*Help_FC!AK635</f>
        <v>225.1386259621687</v>
      </c>
      <c r="AR635" s="1478">
        <f>$AV635*24*Help_FC!AL635/Help_FC!$Q635</f>
        <v>24.933333333333334</v>
      </c>
      <c r="AS635" s="1478">
        <f>$AV635*24*Help_FC!AM635/Help_FC!$Q635</f>
        <v>0</v>
      </c>
      <c r="AT635" s="2">
        <f>+Help_FC!$G635*Help_FC!AN635</f>
        <v>0</v>
      </c>
      <c r="AV635" s="5">
        <v>1</v>
      </c>
    </row>
    <row r="636" spans="1:48" x14ac:dyDescent="0.2">
      <c r="A636" s="1">
        <v>45560</v>
      </c>
      <c r="B636" s="2">
        <f>+Help_FC!$G636*Help_FC!I636</f>
        <v>653.01075268817203</v>
      </c>
      <c r="C636" s="2">
        <f>+Help_FC!$G636*Help_FC!J636</f>
        <v>387.49103942652329</v>
      </c>
      <c r="D636" s="2">
        <f>+Help_FC!$G636*Help_FC!K636</f>
        <v>103.08243727598565</v>
      </c>
      <c r="E636" s="2">
        <f>+Help_FC!$G636*Help_FC!L636</f>
        <v>117.20430107526882</v>
      </c>
      <c r="F636" s="2">
        <f>+Help_FC!$G636*Help_FC!M636</f>
        <v>291.71249792458451</v>
      </c>
      <c r="G636" s="2">
        <f>+Help_FC!$G636*Help_FC!N636</f>
        <v>342.45675998929431</v>
      </c>
      <c r="H636" s="1478">
        <f>$AV636*24*Help_FC!R636/Help_FC!$Q636</f>
        <v>271.29262306986362</v>
      </c>
      <c r="I636" s="1478">
        <f>$AV636*24*Help_FC!S636/Help_FC!$Q636</f>
        <v>275.49013945497319</v>
      </c>
      <c r="J636" s="1478">
        <f>$AV636*24*Help_FC!T636/Help_FC!$Q636</f>
        <v>18.333333333333332</v>
      </c>
      <c r="K636" s="1478">
        <f>$AV636*24*Help_FC!U636/Help_FC!$Q636</f>
        <v>3.3333333333333335</v>
      </c>
      <c r="L636" s="1478">
        <f>$AV636*24*Help_FC!V636/Help_FC!$Q636</f>
        <v>2.3333333333333335</v>
      </c>
      <c r="M636" s="1478">
        <f>$AV636*24*Help_FC!W636/Help_FC!$Q636</f>
        <v>800</v>
      </c>
      <c r="N636" s="2">
        <f>100*Help_FC!H636</f>
        <v>100</v>
      </c>
      <c r="O636" s="2">
        <f t="shared" si="32"/>
        <v>633.60581265350527</v>
      </c>
      <c r="P636" s="2">
        <f t="shared" si="32"/>
        <v>375.97631267342035</v>
      </c>
      <c r="Q636" s="2">
        <f t="shared" si="32"/>
        <v>100.01922812401784</v>
      </c>
      <c r="R636" s="2">
        <f t="shared" si="31"/>
        <v>113.72144505060444</v>
      </c>
      <c r="S636" s="2">
        <f t="shared" si="31"/>
        <v>283.04393694563151</v>
      </c>
      <c r="T636" s="2">
        <f t="shared" si="31"/>
        <v>332.28027688438004</v>
      </c>
      <c r="U636" s="1478">
        <f t="shared" si="31"/>
        <v>263.23086135943731</v>
      </c>
      <c r="V636" s="1478">
        <f t="shared" si="31"/>
        <v>267.30364388157102</v>
      </c>
      <c r="W636" s="1478">
        <f t="shared" si="31"/>
        <v>17.788537964337667</v>
      </c>
      <c r="X636" s="1478">
        <f t="shared" si="34"/>
        <v>3.234279629879576</v>
      </c>
      <c r="Y636" s="1478">
        <f t="shared" si="34"/>
        <v>2.263995740915703</v>
      </c>
      <c r="Z636" s="1478">
        <f t="shared" si="34"/>
        <v>776.22711117109816</v>
      </c>
      <c r="AA636" s="2">
        <f t="shared" si="33"/>
        <v>100</v>
      </c>
      <c r="AC636" s="878">
        <f t="shared" si="35"/>
        <v>0.97028388896387274</v>
      </c>
      <c r="AE636" s="2">
        <f>+Help_FC!$G636*Help_FC!Y636</f>
        <v>269.0322580645161</v>
      </c>
      <c r="AF636" s="2">
        <f>+Help_FC!$G636*Help_FC!Z636</f>
        <v>118.45878136200716</v>
      </c>
      <c r="AG636" s="2">
        <f>+Help_FC!$G636*Help_FC!AA636</f>
        <v>0</v>
      </c>
      <c r="AH636" s="2">
        <f>+Help_FC!$G636*Help_FC!AB636</f>
        <v>220.28673835125446</v>
      </c>
      <c r="AI636" s="2">
        <f>+Help_FC!$G636*Help_FC!AC636</f>
        <v>45.232974910394262</v>
      </c>
      <c r="AJ636" s="2">
        <f>+Help_FC!$G636*Help_FC!AD636</f>
        <v>42.676175053763437</v>
      </c>
      <c r="AK636" s="2">
        <f>+Help_FC!$G636*Help_FC!AE636</f>
        <v>5.0179211469534044</v>
      </c>
      <c r="AL636" s="2">
        <f>+Help_FC!$G636*Help_FC!AF636</f>
        <v>10.93189964157706</v>
      </c>
      <c r="AM636" s="2">
        <f>+Help_FC!$G636*Help_FC!AG636</f>
        <v>0</v>
      </c>
      <c r="AN636" s="2">
        <f>+Help_FC!$G636*Help_FC!AH636</f>
        <v>30.000000000000007</v>
      </c>
      <c r="AO636" s="2">
        <f>+Help_FC!$G636*Help_FC!AI636</f>
        <v>123.99999999999999</v>
      </c>
      <c r="AP636" s="2">
        <f>+Help_FC!$G636*Help_FC!AJ636</f>
        <v>13.175274786041097</v>
      </c>
      <c r="AQ636" s="2">
        <f>+Help_FC!$G636*Help_FC!AK636</f>
        <v>225.1386259621687</v>
      </c>
      <c r="AR636" s="1478">
        <f>$AV636*24*Help_FC!AL636/Help_FC!$Q636</f>
        <v>24.933333333333334</v>
      </c>
      <c r="AS636" s="1478">
        <f>$AV636*24*Help_FC!AM636/Help_FC!$Q636</f>
        <v>0</v>
      </c>
      <c r="AT636" s="2">
        <f>+Help_FC!$G636*Help_FC!AN636</f>
        <v>0</v>
      </c>
      <c r="AV636" s="5">
        <v>1</v>
      </c>
    </row>
    <row r="637" spans="1:48" x14ac:dyDescent="0.2">
      <c r="A637" s="1">
        <v>45561</v>
      </c>
      <c r="B637" s="2">
        <f>+Help_FC!$G637*Help_FC!I637</f>
        <v>326.50537634408602</v>
      </c>
      <c r="C637" s="2">
        <f>+Help_FC!$G637*Help_FC!J637</f>
        <v>193.74551971326164</v>
      </c>
      <c r="D637" s="2">
        <f>+Help_FC!$G637*Help_FC!K637</f>
        <v>51.541218637992827</v>
      </c>
      <c r="E637" s="2">
        <f>+Help_FC!$G637*Help_FC!L637</f>
        <v>58.602150537634408</v>
      </c>
      <c r="F637" s="2">
        <f>+Help_FC!$G637*Help_FC!M637</f>
        <v>145.85624896229226</v>
      </c>
      <c r="G637" s="2">
        <f>+Help_FC!$G637*Help_FC!N637</f>
        <v>171.22837999464716</v>
      </c>
      <c r="H637" s="1478">
        <f>$AV637*24*Help_FC!R637/Help_FC!$Q637</f>
        <v>271.29262306986362</v>
      </c>
      <c r="I637" s="1478">
        <f>$AV637*24*Help_FC!S637/Help_FC!$Q637</f>
        <v>275.49013945497319</v>
      </c>
      <c r="J637" s="1478">
        <f>$AV637*24*Help_FC!T637/Help_FC!$Q637</f>
        <v>18.333333333333332</v>
      </c>
      <c r="K637" s="1478">
        <f>$AV637*24*Help_FC!U637/Help_FC!$Q637</f>
        <v>3.3333333333333335</v>
      </c>
      <c r="L637" s="1478">
        <f>$AV637*24*Help_FC!V637/Help_FC!$Q637</f>
        <v>2.3333333333333335</v>
      </c>
      <c r="M637" s="1478">
        <f>$AV637*24*Help_FC!W637/Help_FC!$Q637</f>
        <v>800</v>
      </c>
      <c r="N637" s="2">
        <f>100*Help_FC!H637</f>
        <v>50</v>
      </c>
      <c r="O637" s="2">
        <f t="shared" si="32"/>
        <v>316.80290632675263</v>
      </c>
      <c r="P637" s="2">
        <f t="shared" si="32"/>
        <v>187.98815633671018</v>
      </c>
      <c r="Q637" s="2">
        <f t="shared" si="32"/>
        <v>50.009614062008922</v>
      </c>
      <c r="R637" s="2">
        <f t="shared" si="31"/>
        <v>56.860722525302222</v>
      </c>
      <c r="S637" s="2">
        <f t="shared" si="31"/>
        <v>141.52196847281576</v>
      </c>
      <c r="T637" s="2">
        <f t="shared" si="31"/>
        <v>166.14013844219002</v>
      </c>
      <c r="U637" s="1478">
        <f t="shared" ref="U637:Z695" si="36">+H637*$AC637</f>
        <v>263.23086135943731</v>
      </c>
      <c r="V637" s="1478">
        <f t="shared" si="36"/>
        <v>267.30364388157102</v>
      </c>
      <c r="W637" s="1478">
        <f t="shared" si="36"/>
        <v>17.788537964337667</v>
      </c>
      <c r="X637" s="1478">
        <f t="shared" si="34"/>
        <v>3.234279629879576</v>
      </c>
      <c r="Y637" s="1478">
        <f t="shared" si="34"/>
        <v>2.263995740915703</v>
      </c>
      <c r="Z637" s="1478">
        <f t="shared" si="34"/>
        <v>776.22711117109816</v>
      </c>
      <c r="AA637" s="2">
        <f t="shared" si="33"/>
        <v>50</v>
      </c>
      <c r="AC637" s="878">
        <f t="shared" si="35"/>
        <v>0.97028388896387274</v>
      </c>
      <c r="AE637" s="2">
        <f>+Help_FC!$G637*Help_FC!Y637</f>
        <v>134.51612903225805</v>
      </c>
      <c r="AF637" s="2">
        <f>+Help_FC!$G637*Help_FC!Z637</f>
        <v>59.229390681003579</v>
      </c>
      <c r="AG637" s="2">
        <f>+Help_FC!$G637*Help_FC!AA637</f>
        <v>0</v>
      </c>
      <c r="AH637" s="2">
        <f>+Help_FC!$G637*Help_FC!AB637</f>
        <v>110.14336917562723</v>
      </c>
      <c r="AI637" s="2">
        <f>+Help_FC!$G637*Help_FC!AC637</f>
        <v>22.616487455197131</v>
      </c>
      <c r="AJ637" s="2">
        <f>+Help_FC!$G637*Help_FC!AD637</f>
        <v>21.338087526881719</v>
      </c>
      <c r="AK637" s="2">
        <f>+Help_FC!$G637*Help_FC!AE637</f>
        <v>2.5089605734767022</v>
      </c>
      <c r="AL637" s="2">
        <f>+Help_FC!$G637*Help_FC!AF637</f>
        <v>5.4659498207885298</v>
      </c>
      <c r="AM637" s="2">
        <f>+Help_FC!$G637*Help_FC!AG637</f>
        <v>0</v>
      </c>
      <c r="AN637" s="2">
        <f>+Help_FC!$G637*Help_FC!AH637</f>
        <v>15.000000000000004</v>
      </c>
      <c r="AO637" s="2">
        <f>+Help_FC!$G637*Help_FC!AI637</f>
        <v>61.999999999999993</v>
      </c>
      <c r="AP637" s="2">
        <f>+Help_FC!$G637*Help_FC!AJ637</f>
        <v>6.5876373930205485</v>
      </c>
      <c r="AQ637" s="2">
        <f>+Help_FC!$G637*Help_FC!AK637</f>
        <v>112.56931298108435</v>
      </c>
      <c r="AR637" s="1478">
        <f>$AV637*24*Help_FC!AL637/Help_FC!$Q637</f>
        <v>24.933333333333334</v>
      </c>
      <c r="AS637" s="1478">
        <f>$AV637*24*Help_FC!AM637/Help_FC!$Q637</f>
        <v>0</v>
      </c>
      <c r="AT637" s="2">
        <f>+Help_FC!$G637*Help_FC!AN637</f>
        <v>0</v>
      </c>
      <c r="AV637" s="5">
        <v>1</v>
      </c>
    </row>
    <row r="638" spans="1:48" x14ac:dyDescent="0.2">
      <c r="A638" s="1">
        <v>45562</v>
      </c>
      <c r="B638" s="2">
        <f>+Help_FC!$G638*Help_FC!I638</f>
        <v>653.01075268817203</v>
      </c>
      <c r="C638" s="2">
        <f>+Help_FC!$G638*Help_FC!J638</f>
        <v>387.49103942652329</v>
      </c>
      <c r="D638" s="2">
        <f>+Help_FC!$G638*Help_FC!K638</f>
        <v>103.08243727598565</v>
      </c>
      <c r="E638" s="2">
        <f>+Help_FC!$G638*Help_FC!L638</f>
        <v>117.20430107526882</v>
      </c>
      <c r="F638" s="2">
        <f>+Help_FC!$G638*Help_FC!M638</f>
        <v>291.71249792458451</v>
      </c>
      <c r="G638" s="2">
        <f>+Help_FC!$G638*Help_FC!N638</f>
        <v>342.45675998929431</v>
      </c>
      <c r="H638" s="1478">
        <f>$AV638*24*Help_FC!R638/Help_FC!$Q638</f>
        <v>271.29262306986362</v>
      </c>
      <c r="I638" s="1478">
        <f>$AV638*24*Help_FC!S638/Help_FC!$Q638</f>
        <v>275.49013945497319</v>
      </c>
      <c r="J638" s="1478">
        <f>$AV638*24*Help_FC!T638/Help_FC!$Q638</f>
        <v>18.333333333333332</v>
      </c>
      <c r="K638" s="1478">
        <f>$AV638*24*Help_FC!U638/Help_FC!$Q638</f>
        <v>3.3333333333333335</v>
      </c>
      <c r="L638" s="1478">
        <f>$AV638*24*Help_FC!V638/Help_FC!$Q638</f>
        <v>2.3333333333333335</v>
      </c>
      <c r="M638" s="1478">
        <f>$AV638*24*Help_FC!W638/Help_FC!$Q638</f>
        <v>800</v>
      </c>
      <c r="N638" s="2">
        <f>100*Help_FC!H638</f>
        <v>100</v>
      </c>
      <c r="O638" s="2">
        <f t="shared" si="32"/>
        <v>633.60581265350527</v>
      </c>
      <c r="P638" s="2">
        <f t="shared" si="32"/>
        <v>375.97631267342035</v>
      </c>
      <c r="Q638" s="2">
        <f t="shared" si="32"/>
        <v>100.01922812401784</v>
      </c>
      <c r="R638" s="2">
        <f t="shared" si="32"/>
        <v>113.72144505060444</v>
      </c>
      <c r="S638" s="2">
        <f t="shared" si="32"/>
        <v>283.04393694563151</v>
      </c>
      <c r="T638" s="2">
        <f t="shared" si="32"/>
        <v>332.28027688438004</v>
      </c>
      <c r="U638" s="1478">
        <f t="shared" si="36"/>
        <v>263.23086135943731</v>
      </c>
      <c r="V638" s="1478">
        <f t="shared" si="36"/>
        <v>267.30364388157102</v>
      </c>
      <c r="W638" s="1478">
        <f t="shared" si="36"/>
        <v>17.788537964337667</v>
      </c>
      <c r="X638" s="1478">
        <f t="shared" si="34"/>
        <v>3.234279629879576</v>
      </c>
      <c r="Y638" s="1478">
        <f t="shared" si="34"/>
        <v>2.263995740915703</v>
      </c>
      <c r="Z638" s="1478">
        <f t="shared" si="34"/>
        <v>776.22711117109816</v>
      </c>
      <c r="AA638" s="2">
        <f t="shared" si="33"/>
        <v>100</v>
      </c>
      <c r="AC638" s="878">
        <f t="shared" si="35"/>
        <v>0.97028388896387274</v>
      </c>
      <c r="AE638" s="2">
        <f>+Help_FC!$G638*Help_FC!Y638</f>
        <v>269.0322580645161</v>
      </c>
      <c r="AF638" s="2">
        <f>+Help_FC!$G638*Help_FC!Z638</f>
        <v>118.45878136200716</v>
      </c>
      <c r="AG638" s="2">
        <f>+Help_FC!$G638*Help_FC!AA638</f>
        <v>0</v>
      </c>
      <c r="AH638" s="2">
        <f>+Help_FC!$G638*Help_FC!AB638</f>
        <v>220.28673835125446</v>
      </c>
      <c r="AI638" s="2">
        <f>+Help_FC!$G638*Help_FC!AC638</f>
        <v>45.232974910394262</v>
      </c>
      <c r="AJ638" s="2">
        <f>+Help_FC!$G638*Help_FC!AD638</f>
        <v>42.676175053763437</v>
      </c>
      <c r="AK638" s="2">
        <f>+Help_FC!$G638*Help_FC!AE638</f>
        <v>5.0179211469534044</v>
      </c>
      <c r="AL638" s="2">
        <f>+Help_FC!$G638*Help_FC!AF638</f>
        <v>10.93189964157706</v>
      </c>
      <c r="AM638" s="2">
        <f>+Help_FC!$G638*Help_FC!AG638</f>
        <v>0</v>
      </c>
      <c r="AN638" s="2">
        <f>+Help_FC!$G638*Help_FC!AH638</f>
        <v>30.000000000000007</v>
      </c>
      <c r="AO638" s="2">
        <f>+Help_FC!$G638*Help_FC!AI638</f>
        <v>123.99999999999999</v>
      </c>
      <c r="AP638" s="2">
        <f>+Help_FC!$G638*Help_FC!AJ638</f>
        <v>13.175274786041097</v>
      </c>
      <c r="AQ638" s="2">
        <f>+Help_FC!$G638*Help_FC!AK638</f>
        <v>225.1386259621687</v>
      </c>
      <c r="AR638" s="1478">
        <f>$AV638*24*Help_FC!AL638/Help_FC!$Q638</f>
        <v>24.933333333333334</v>
      </c>
      <c r="AS638" s="1478">
        <f>$AV638*24*Help_FC!AM638/Help_FC!$Q638</f>
        <v>0</v>
      </c>
      <c r="AT638" s="2">
        <f>+Help_FC!$G638*Help_FC!AN638</f>
        <v>0</v>
      </c>
      <c r="AV638" s="5">
        <v>1</v>
      </c>
    </row>
    <row r="639" spans="1:48" x14ac:dyDescent="0.2">
      <c r="A639" s="1">
        <v>45563</v>
      </c>
      <c r="B639" s="2">
        <f>+Help_FC!$G639*Help_FC!I639</f>
        <v>653.01075268817203</v>
      </c>
      <c r="C639" s="2">
        <f>+Help_FC!$G639*Help_FC!J639</f>
        <v>387.49103942652329</v>
      </c>
      <c r="D639" s="2">
        <f>+Help_FC!$G639*Help_FC!K639</f>
        <v>103.08243727598565</v>
      </c>
      <c r="E639" s="2">
        <f>+Help_FC!$G639*Help_FC!L639</f>
        <v>117.20430107526882</v>
      </c>
      <c r="F639" s="2">
        <f>+Help_FC!$G639*Help_FC!M639</f>
        <v>291.71249792458451</v>
      </c>
      <c r="G639" s="2">
        <f>+Help_FC!$G639*Help_FC!N639</f>
        <v>342.45675998929431</v>
      </c>
      <c r="H639" s="1478">
        <f>$AV639*24*Help_FC!R639/Help_FC!$Q639</f>
        <v>271.29262306986362</v>
      </c>
      <c r="I639" s="1478">
        <f>$AV639*24*Help_FC!S639/Help_FC!$Q639</f>
        <v>275.49013945497319</v>
      </c>
      <c r="J639" s="1478">
        <f>$AV639*24*Help_FC!T639/Help_FC!$Q639</f>
        <v>18.333333333333332</v>
      </c>
      <c r="K639" s="1478">
        <f>$AV639*24*Help_FC!U639/Help_FC!$Q639</f>
        <v>3.3333333333333335</v>
      </c>
      <c r="L639" s="1478">
        <f>$AV639*24*Help_FC!V639/Help_FC!$Q639</f>
        <v>2.3333333333333335</v>
      </c>
      <c r="M639" s="1478">
        <f>$AV639*24*Help_FC!W639/Help_FC!$Q639</f>
        <v>800</v>
      </c>
      <c r="N639" s="2">
        <f>100*Help_FC!H639</f>
        <v>100</v>
      </c>
      <c r="O639" s="2">
        <f t="shared" si="32"/>
        <v>633.60581265350527</v>
      </c>
      <c r="P639" s="2">
        <f t="shared" si="32"/>
        <v>375.97631267342035</v>
      </c>
      <c r="Q639" s="2">
        <f t="shared" si="32"/>
        <v>100.01922812401784</v>
      </c>
      <c r="R639" s="2">
        <f t="shared" si="32"/>
        <v>113.72144505060444</v>
      </c>
      <c r="S639" s="2">
        <f t="shared" si="32"/>
        <v>283.04393694563151</v>
      </c>
      <c r="T639" s="2">
        <f t="shared" si="32"/>
        <v>332.28027688438004</v>
      </c>
      <c r="U639" s="1478">
        <f t="shared" si="36"/>
        <v>263.23086135943731</v>
      </c>
      <c r="V639" s="1478">
        <f t="shared" si="36"/>
        <v>267.30364388157102</v>
      </c>
      <c r="W639" s="1478">
        <f t="shared" si="36"/>
        <v>17.788537964337667</v>
      </c>
      <c r="X639" s="1478">
        <f t="shared" si="34"/>
        <v>3.234279629879576</v>
      </c>
      <c r="Y639" s="1478">
        <f t="shared" si="34"/>
        <v>2.263995740915703</v>
      </c>
      <c r="Z639" s="1478">
        <f t="shared" si="34"/>
        <v>776.22711117109816</v>
      </c>
      <c r="AA639" s="2">
        <f t="shared" si="33"/>
        <v>100</v>
      </c>
      <c r="AC639" s="878">
        <f t="shared" si="35"/>
        <v>0.97028388896387274</v>
      </c>
      <c r="AE639" s="2">
        <f>+Help_FC!$G639*Help_FC!Y639</f>
        <v>269.0322580645161</v>
      </c>
      <c r="AF639" s="2">
        <f>+Help_FC!$G639*Help_FC!Z639</f>
        <v>118.45878136200716</v>
      </c>
      <c r="AG639" s="2">
        <f>+Help_FC!$G639*Help_FC!AA639</f>
        <v>0</v>
      </c>
      <c r="AH639" s="2">
        <f>+Help_FC!$G639*Help_FC!AB639</f>
        <v>220.28673835125446</v>
      </c>
      <c r="AI639" s="2">
        <f>+Help_FC!$G639*Help_FC!AC639</f>
        <v>45.232974910394262</v>
      </c>
      <c r="AJ639" s="2">
        <f>+Help_FC!$G639*Help_FC!AD639</f>
        <v>42.676175053763437</v>
      </c>
      <c r="AK639" s="2">
        <f>+Help_FC!$G639*Help_FC!AE639</f>
        <v>5.0179211469534044</v>
      </c>
      <c r="AL639" s="2">
        <f>+Help_FC!$G639*Help_FC!AF639</f>
        <v>10.93189964157706</v>
      </c>
      <c r="AM639" s="2">
        <f>+Help_FC!$G639*Help_FC!AG639</f>
        <v>0</v>
      </c>
      <c r="AN639" s="2">
        <f>+Help_FC!$G639*Help_FC!AH639</f>
        <v>30.000000000000007</v>
      </c>
      <c r="AO639" s="2">
        <f>+Help_FC!$G639*Help_FC!AI639</f>
        <v>123.99999999999999</v>
      </c>
      <c r="AP639" s="2">
        <f>+Help_FC!$G639*Help_FC!AJ639</f>
        <v>13.175274786041097</v>
      </c>
      <c r="AQ639" s="2">
        <f>+Help_FC!$G639*Help_FC!AK639</f>
        <v>225.1386259621687</v>
      </c>
      <c r="AR639" s="1478">
        <f>$AV639*24*Help_FC!AL639/Help_FC!$Q639</f>
        <v>24.933333333333334</v>
      </c>
      <c r="AS639" s="1478">
        <f>$AV639*24*Help_FC!AM639/Help_FC!$Q639</f>
        <v>0</v>
      </c>
      <c r="AT639" s="2">
        <f>+Help_FC!$G639*Help_FC!AN639</f>
        <v>0</v>
      </c>
      <c r="AV639" s="5">
        <v>1</v>
      </c>
    </row>
    <row r="640" spans="1:48" x14ac:dyDescent="0.2">
      <c r="A640" s="1">
        <v>45564</v>
      </c>
      <c r="B640" s="2">
        <f>+Help_FC!$G640*Help_FC!I640</f>
        <v>653.01075268817203</v>
      </c>
      <c r="C640" s="2">
        <f>+Help_FC!$G640*Help_FC!J640</f>
        <v>387.49103942652329</v>
      </c>
      <c r="D640" s="2">
        <f>+Help_FC!$G640*Help_FC!K640</f>
        <v>103.08243727598565</v>
      </c>
      <c r="E640" s="2">
        <f>+Help_FC!$G640*Help_FC!L640</f>
        <v>117.20430107526882</v>
      </c>
      <c r="F640" s="2">
        <f>+Help_FC!$G640*Help_FC!M640</f>
        <v>291.71249792458451</v>
      </c>
      <c r="G640" s="2">
        <f>+Help_FC!$G640*Help_FC!N640</f>
        <v>342.45675998929431</v>
      </c>
      <c r="H640" s="1478">
        <f>$AV640*24*Help_FC!R640/Help_FC!$Q640</f>
        <v>271.29262306986362</v>
      </c>
      <c r="I640" s="1478">
        <f>$AV640*24*Help_FC!S640/Help_FC!$Q640</f>
        <v>275.49013945497319</v>
      </c>
      <c r="J640" s="1478">
        <f>$AV640*24*Help_FC!T640/Help_FC!$Q640</f>
        <v>18.333333333333332</v>
      </c>
      <c r="K640" s="1478">
        <f>$AV640*24*Help_FC!U640/Help_FC!$Q640</f>
        <v>3.3333333333333335</v>
      </c>
      <c r="L640" s="1478">
        <f>$AV640*24*Help_FC!V640/Help_FC!$Q640</f>
        <v>2.3333333333333335</v>
      </c>
      <c r="M640" s="1478">
        <f>$AV640*24*Help_FC!W640/Help_FC!$Q640</f>
        <v>800</v>
      </c>
      <c r="N640" s="2">
        <f>100*Help_FC!H640</f>
        <v>100</v>
      </c>
      <c r="O640" s="2">
        <f t="shared" si="32"/>
        <v>633.60581265350527</v>
      </c>
      <c r="P640" s="2">
        <f t="shared" si="32"/>
        <v>375.97631267342035</v>
      </c>
      <c r="Q640" s="2">
        <f t="shared" si="32"/>
        <v>100.01922812401784</v>
      </c>
      <c r="R640" s="2">
        <f t="shared" si="32"/>
        <v>113.72144505060444</v>
      </c>
      <c r="S640" s="2">
        <f t="shared" si="32"/>
        <v>283.04393694563151</v>
      </c>
      <c r="T640" s="2">
        <f t="shared" si="32"/>
        <v>332.28027688438004</v>
      </c>
      <c r="U640" s="1478">
        <f t="shared" si="36"/>
        <v>263.23086135943731</v>
      </c>
      <c r="V640" s="1478">
        <f t="shared" si="36"/>
        <v>267.30364388157102</v>
      </c>
      <c r="W640" s="1478">
        <f t="shared" si="36"/>
        <v>17.788537964337667</v>
      </c>
      <c r="X640" s="1478">
        <f t="shared" si="34"/>
        <v>3.234279629879576</v>
      </c>
      <c r="Y640" s="1478">
        <f t="shared" si="34"/>
        <v>2.263995740915703</v>
      </c>
      <c r="Z640" s="1478">
        <f t="shared" si="34"/>
        <v>776.22711117109816</v>
      </c>
      <c r="AA640" s="2">
        <f t="shared" si="33"/>
        <v>100</v>
      </c>
      <c r="AC640" s="878">
        <f t="shared" si="35"/>
        <v>0.97028388896387274</v>
      </c>
      <c r="AE640" s="2">
        <f>+Help_FC!$G640*Help_FC!Y640</f>
        <v>269.0322580645161</v>
      </c>
      <c r="AF640" s="2">
        <f>+Help_FC!$G640*Help_FC!Z640</f>
        <v>118.45878136200716</v>
      </c>
      <c r="AG640" s="2">
        <f>+Help_FC!$G640*Help_FC!AA640</f>
        <v>0</v>
      </c>
      <c r="AH640" s="2">
        <f>+Help_FC!$G640*Help_FC!AB640</f>
        <v>220.28673835125446</v>
      </c>
      <c r="AI640" s="2">
        <f>+Help_FC!$G640*Help_FC!AC640</f>
        <v>45.232974910394262</v>
      </c>
      <c r="AJ640" s="2">
        <f>+Help_FC!$G640*Help_FC!AD640</f>
        <v>42.676175053763437</v>
      </c>
      <c r="AK640" s="2">
        <f>+Help_FC!$G640*Help_FC!AE640</f>
        <v>5.0179211469534044</v>
      </c>
      <c r="AL640" s="2">
        <f>+Help_FC!$G640*Help_FC!AF640</f>
        <v>10.93189964157706</v>
      </c>
      <c r="AM640" s="2">
        <f>+Help_FC!$G640*Help_FC!AG640</f>
        <v>0</v>
      </c>
      <c r="AN640" s="2">
        <f>+Help_FC!$G640*Help_FC!AH640</f>
        <v>30.000000000000007</v>
      </c>
      <c r="AO640" s="2">
        <f>+Help_FC!$G640*Help_FC!AI640</f>
        <v>123.99999999999999</v>
      </c>
      <c r="AP640" s="2">
        <f>+Help_FC!$G640*Help_FC!AJ640</f>
        <v>13.175274786041097</v>
      </c>
      <c r="AQ640" s="2">
        <f>+Help_FC!$G640*Help_FC!AK640</f>
        <v>225.1386259621687</v>
      </c>
      <c r="AR640" s="1478">
        <f>$AV640*24*Help_FC!AL640/Help_FC!$Q640</f>
        <v>24.933333333333334</v>
      </c>
      <c r="AS640" s="1478">
        <f>$AV640*24*Help_FC!AM640/Help_FC!$Q640</f>
        <v>0</v>
      </c>
      <c r="AT640" s="2">
        <f>+Help_FC!$G640*Help_FC!AN640</f>
        <v>0</v>
      </c>
      <c r="AV640" s="5">
        <v>1</v>
      </c>
    </row>
    <row r="641" spans="1:48" x14ac:dyDescent="0.2">
      <c r="A641" s="1">
        <v>45565</v>
      </c>
      <c r="B641" s="2">
        <f>+Help_FC!$G641*Help_FC!I641</f>
        <v>653.01075268817203</v>
      </c>
      <c r="C641" s="2">
        <f>+Help_FC!$G641*Help_FC!J641</f>
        <v>387.49103942652329</v>
      </c>
      <c r="D641" s="2">
        <f>+Help_FC!$G641*Help_FC!K641</f>
        <v>103.08243727598565</v>
      </c>
      <c r="E641" s="2">
        <f>+Help_FC!$G641*Help_FC!L641</f>
        <v>117.20430107526882</v>
      </c>
      <c r="F641" s="2">
        <f>+Help_FC!$G641*Help_FC!M641</f>
        <v>291.71249792458451</v>
      </c>
      <c r="G641" s="2">
        <f>+Help_FC!$G641*Help_FC!N641</f>
        <v>342.45675998929431</v>
      </c>
      <c r="H641" s="1478">
        <f>$AV641*24*Help_FC!R641/Help_FC!$Q641</f>
        <v>271.29262306986362</v>
      </c>
      <c r="I641" s="1478">
        <f>$AV641*24*Help_FC!S641/Help_FC!$Q641</f>
        <v>275.49013945497319</v>
      </c>
      <c r="J641" s="1478">
        <f>$AV641*24*Help_FC!T641/Help_FC!$Q641</f>
        <v>18.333333333333332</v>
      </c>
      <c r="K641" s="1478">
        <f>$AV641*24*Help_FC!U641/Help_FC!$Q641</f>
        <v>3.3333333333333335</v>
      </c>
      <c r="L641" s="1478">
        <f>$AV641*24*Help_FC!V641/Help_FC!$Q641</f>
        <v>2.3333333333333335</v>
      </c>
      <c r="M641" s="1478">
        <f>$AV641*24*Help_FC!W641/Help_FC!$Q641</f>
        <v>800</v>
      </c>
      <c r="N641" s="2">
        <f>100*Help_FC!H641</f>
        <v>100</v>
      </c>
      <c r="O641" s="2">
        <f t="shared" si="32"/>
        <v>633.60581265350527</v>
      </c>
      <c r="P641" s="2">
        <f t="shared" si="32"/>
        <v>375.97631267342035</v>
      </c>
      <c r="Q641" s="2">
        <f t="shared" si="32"/>
        <v>100.01922812401784</v>
      </c>
      <c r="R641" s="2">
        <f t="shared" si="32"/>
        <v>113.72144505060444</v>
      </c>
      <c r="S641" s="2">
        <f t="shared" si="32"/>
        <v>283.04393694563151</v>
      </c>
      <c r="T641" s="2">
        <f t="shared" si="32"/>
        <v>332.28027688438004</v>
      </c>
      <c r="U641" s="1478">
        <f t="shared" si="36"/>
        <v>263.23086135943731</v>
      </c>
      <c r="V641" s="1478">
        <f t="shared" si="36"/>
        <v>267.30364388157102</v>
      </c>
      <c r="W641" s="1478">
        <f t="shared" si="36"/>
        <v>17.788537964337667</v>
      </c>
      <c r="X641" s="1478">
        <f t="shared" si="34"/>
        <v>3.234279629879576</v>
      </c>
      <c r="Y641" s="1478">
        <f t="shared" si="34"/>
        <v>2.263995740915703</v>
      </c>
      <c r="Z641" s="1478">
        <f t="shared" si="34"/>
        <v>776.22711117109816</v>
      </c>
      <c r="AA641" s="2">
        <f t="shared" si="33"/>
        <v>100</v>
      </c>
      <c r="AC641" s="878">
        <f t="shared" si="35"/>
        <v>0.97028388896387274</v>
      </c>
      <c r="AE641" s="2">
        <f>+Help_FC!$G641*Help_FC!Y641</f>
        <v>269.0322580645161</v>
      </c>
      <c r="AF641" s="2">
        <f>+Help_FC!$G641*Help_FC!Z641</f>
        <v>118.45878136200716</v>
      </c>
      <c r="AG641" s="2">
        <f>+Help_FC!$G641*Help_FC!AA641</f>
        <v>0</v>
      </c>
      <c r="AH641" s="2">
        <f>+Help_FC!$G641*Help_FC!AB641</f>
        <v>220.28673835125446</v>
      </c>
      <c r="AI641" s="2">
        <f>+Help_FC!$G641*Help_FC!AC641</f>
        <v>45.232974910394262</v>
      </c>
      <c r="AJ641" s="2">
        <f>+Help_FC!$G641*Help_FC!AD641</f>
        <v>42.676175053763437</v>
      </c>
      <c r="AK641" s="2">
        <f>+Help_FC!$G641*Help_FC!AE641</f>
        <v>5.0179211469534044</v>
      </c>
      <c r="AL641" s="2">
        <f>+Help_FC!$G641*Help_FC!AF641</f>
        <v>10.93189964157706</v>
      </c>
      <c r="AM641" s="2">
        <f>+Help_FC!$G641*Help_FC!AG641</f>
        <v>0</v>
      </c>
      <c r="AN641" s="2">
        <f>+Help_FC!$G641*Help_FC!AH641</f>
        <v>30.000000000000007</v>
      </c>
      <c r="AO641" s="2">
        <f>+Help_FC!$G641*Help_FC!AI641</f>
        <v>123.99999999999999</v>
      </c>
      <c r="AP641" s="2">
        <f>+Help_FC!$G641*Help_FC!AJ641</f>
        <v>13.175274786041097</v>
      </c>
      <c r="AQ641" s="2">
        <f>+Help_FC!$G641*Help_FC!AK641</f>
        <v>225.1386259621687</v>
      </c>
      <c r="AR641" s="1478">
        <f>$AV641*24*Help_FC!AL641/Help_FC!$Q641</f>
        <v>24.933333333333334</v>
      </c>
      <c r="AS641" s="1478">
        <f>$AV641*24*Help_FC!AM641/Help_FC!$Q641</f>
        <v>0</v>
      </c>
      <c r="AT641" s="2">
        <f>+Help_FC!$G641*Help_FC!AN641</f>
        <v>0</v>
      </c>
      <c r="AV641" s="5">
        <v>1</v>
      </c>
    </row>
    <row r="642" spans="1:48" x14ac:dyDescent="0.2">
      <c r="A642" s="1">
        <v>45566</v>
      </c>
      <c r="B642" s="2">
        <f>+Help_FC!$G642*Help_FC!I642</f>
        <v>0</v>
      </c>
      <c r="C642" s="2">
        <f>+Help_FC!$G642*Help_FC!J642</f>
        <v>0</v>
      </c>
      <c r="D642" s="2">
        <f>+Help_FC!$G642*Help_FC!K642</f>
        <v>0</v>
      </c>
      <c r="E642" s="2">
        <f>+Help_FC!$G642*Help_FC!L642</f>
        <v>0</v>
      </c>
      <c r="F642" s="2">
        <f>+Help_FC!$G642*Help_FC!M642</f>
        <v>0</v>
      </c>
      <c r="G642" s="2">
        <f>+Help_FC!$G642*Help_FC!N642</f>
        <v>0</v>
      </c>
      <c r="H642" s="1478">
        <f>$AV642*24*Help_FC!R642/Help_FC!$Q642</f>
        <v>0</v>
      </c>
      <c r="I642" s="1478">
        <f>$AV642*24*Help_FC!S642/Help_FC!$Q642</f>
        <v>0</v>
      </c>
      <c r="J642" s="1478">
        <f>$AV642*24*Help_FC!T642/Help_FC!$Q642</f>
        <v>0</v>
      </c>
      <c r="K642" s="1478">
        <f>$AV642*24*Help_FC!U642/Help_FC!$Q642</f>
        <v>0</v>
      </c>
      <c r="L642" s="1478">
        <f>$AV642*24*Help_FC!V642/Help_FC!$Q642</f>
        <v>0</v>
      </c>
      <c r="M642" s="1478">
        <f>$AV642*24*Help_FC!W642/Help_FC!$Q642</f>
        <v>0</v>
      </c>
      <c r="N642" s="2">
        <f>100*Help_FC!H642</f>
        <v>100</v>
      </c>
      <c r="O642" s="2">
        <f t="shared" si="32"/>
        <v>0</v>
      </c>
      <c r="P642" s="2">
        <f t="shared" si="32"/>
        <v>0</v>
      </c>
      <c r="Q642" s="2">
        <f t="shared" si="32"/>
        <v>0</v>
      </c>
      <c r="R642" s="2">
        <f t="shared" si="32"/>
        <v>0</v>
      </c>
      <c r="S642" s="2">
        <f t="shared" si="32"/>
        <v>0</v>
      </c>
      <c r="T642" s="2">
        <f t="shared" si="32"/>
        <v>0</v>
      </c>
      <c r="U642" s="1478">
        <f t="shared" si="36"/>
        <v>0</v>
      </c>
      <c r="V642" s="1478">
        <f t="shared" si="36"/>
        <v>0</v>
      </c>
      <c r="W642" s="1478">
        <f t="shared" si="36"/>
        <v>0</v>
      </c>
      <c r="X642" s="1478">
        <f t="shared" si="34"/>
        <v>0</v>
      </c>
      <c r="Y642" s="1478">
        <f t="shared" si="34"/>
        <v>0</v>
      </c>
      <c r="Z642" s="1478">
        <f t="shared" si="34"/>
        <v>0</v>
      </c>
      <c r="AA642" s="2">
        <f t="shared" si="33"/>
        <v>100</v>
      </c>
      <c r="AC642" s="878">
        <v>1</v>
      </c>
      <c r="AE642" s="2">
        <f>+Help_FC!$G642*Help_FC!Y642</f>
        <v>0</v>
      </c>
      <c r="AF642" s="2">
        <f>+Help_FC!$G642*Help_FC!Z642</f>
        <v>0</v>
      </c>
      <c r="AG642" s="2">
        <f>+Help_FC!$G642*Help_FC!AA642</f>
        <v>0</v>
      </c>
      <c r="AH642" s="2">
        <f>+Help_FC!$G642*Help_FC!AB642</f>
        <v>0</v>
      </c>
      <c r="AI642" s="2">
        <f>+Help_FC!$G642*Help_FC!AC642</f>
        <v>0</v>
      </c>
      <c r="AJ642" s="2">
        <f>+Help_FC!$G642*Help_FC!AD642</f>
        <v>0</v>
      </c>
      <c r="AK642" s="2">
        <f>+Help_FC!$G642*Help_FC!AE642</f>
        <v>0</v>
      </c>
      <c r="AL642" s="2">
        <f>+Help_FC!$G642*Help_FC!AF642</f>
        <v>0</v>
      </c>
      <c r="AM642" s="2">
        <f>+Help_FC!$G642*Help_FC!AG642</f>
        <v>0</v>
      </c>
      <c r="AN642" s="2">
        <f>+Help_FC!$G642*Help_FC!AH642</f>
        <v>0</v>
      </c>
      <c r="AO642" s="2">
        <f>+Help_FC!$G642*Help_FC!AI642</f>
        <v>0</v>
      </c>
      <c r="AP642" s="2">
        <f>+Help_FC!$G642*Help_FC!AJ642</f>
        <v>0</v>
      </c>
      <c r="AQ642" s="2">
        <f>+Help_FC!$G642*Help_FC!AK642</f>
        <v>0</v>
      </c>
      <c r="AR642" s="1478">
        <f>$AV642*24*Help_FC!AL642/Help_FC!$Q642</f>
        <v>0</v>
      </c>
      <c r="AS642" s="1478">
        <f>$AV642*24*Help_FC!AM642/Help_FC!$Q642</f>
        <v>0</v>
      </c>
      <c r="AT642" s="2">
        <f>+Help_FC!$G642*Help_FC!AN642</f>
        <v>0</v>
      </c>
      <c r="AV642" s="5">
        <v>1</v>
      </c>
    </row>
    <row r="643" spans="1:48" x14ac:dyDescent="0.2">
      <c r="A643" s="1">
        <v>45567</v>
      </c>
      <c r="B643" s="2">
        <f>+Help_FC!$G643*Help_FC!I643</f>
        <v>0</v>
      </c>
      <c r="C643" s="2">
        <f>+Help_FC!$G643*Help_FC!J643</f>
        <v>0</v>
      </c>
      <c r="D643" s="2">
        <f>+Help_FC!$G643*Help_FC!K643</f>
        <v>0</v>
      </c>
      <c r="E643" s="2">
        <f>+Help_FC!$G643*Help_FC!L643</f>
        <v>0</v>
      </c>
      <c r="F643" s="2">
        <f>+Help_FC!$G643*Help_FC!M643</f>
        <v>0</v>
      </c>
      <c r="G643" s="2">
        <f>+Help_FC!$G643*Help_FC!N643</f>
        <v>0</v>
      </c>
      <c r="H643" s="1478">
        <f>$AV643*24*Help_FC!R643/Help_FC!$Q643</f>
        <v>0</v>
      </c>
      <c r="I643" s="1478">
        <f>$AV643*24*Help_FC!S643/Help_FC!$Q643</f>
        <v>0</v>
      </c>
      <c r="J643" s="1478">
        <f>$AV643*24*Help_FC!T643/Help_FC!$Q643</f>
        <v>0</v>
      </c>
      <c r="K643" s="1478">
        <f>$AV643*24*Help_FC!U643/Help_FC!$Q643</f>
        <v>0</v>
      </c>
      <c r="L643" s="1478">
        <f>$AV643*24*Help_FC!V643/Help_FC!$Q643</f>
        <v>0</v>
      </c>
      <c r="M643" s="1478">
        <f>$AV643*24*Help_FC!W643/Help_FC!$Q643</f>
        <v>0</v>
      </c>
      <c r="N643" s="2">
        <f>100*Help_FC!H643</f>
        <v>100</v>
      </c>
      <c r="O643" s="2">
        <f t="shared" si="32"/>
        <v>0</v>
      </c>
      <c r="P643" s="2">
        <f t="shared" si="32"/>
        <v>0</v>
      </c>
      <c r="Q643" s="2">
        <f t="shared" si="32"/>
        <v>0</v>
      </c>
      <c r="R643" s="2">
        <f t="shared" si="32"/>
        <v>0</v>
      </c>
      <c r="S643" s="2">
        <f t="shared" si="32"/>
        <v>0</v>
      </c>
      <c r="T643" s="2">
        <f t="shared" si="32"/>
        <v>0</v>
      </c>
      <c r="U643" s="1478">
        <f t="shared" si="36"/>
        <v>0</v>
      </c>
      <c r="V643" s="1478">
        <f t="shared" si="36"/>
        <v>0</v>
      </c>
      <c r="W643" s="1478">
        <f t="shared" si="36"/>
        <v>0</v>
      </c>
      <c r="X643" s="1478">
        <f t="shared" si="34"/>
        <v>0</v>
      </c>
      <c r="Y643" s="1478">
        <f t="shared" si="34"/>
        <v>0</v>
      </c>
      <c r="Z643" s="1478">
        <f t="shared" si="34"/>
        <v>0</v>
      </c>
      <c r="AA643" s="2">
        <f t="shared" si="33"/>
        <v>100</v>
      </c>
      <c r="AC643" s="878">
        <v>1</v>
      </c>
      <c r="AE643" s="2">
        <f>+Help_FC!$G643*Help_FC!Y643</f>
        <v>0</v>
      </c>
      <c r="AF643" s="2">
        <f>+Help_FC!$G643*Help_FC!Z643</f>
        <v>0</v>
      </c>
      <c r="AG643" s="2">
        <f>+Help_FC!$G643*Help_FC!AA643</f>
        <v>0</v>
      </c>
      <c r="AH643" s="2">
        <f>+Help_FC!$G643*Help_FC!AB643</f>
        <v>0</v>
      </c>
      <c r="AI643" s="2">
        <f>+Help_FC!$G643*Help_FC!AC643</f>
        <v>0</v>
      </c>
      <c r="AJ643" s="2">
        <f>+Help_FC!$G643*Help_FC!AD643</f>
        <v>0</v>
      </c>
      <c r="AK643" s="2">
        <f>+Help_FC!$G643*Help_FC!AE643</f>
        <v>0</v>
      </c>
      <c r="AL643" s="2">
        <f>+Help_FC!$G643*Help_FC!AF643</f>
        <v>0</v>
      </c>
      <c r="AM643" s="2">
        <f>+Help_FC!$G643*Help_FC!AG643</f>
        <v>0</v>
      </c>
      <c r="AN643" s="2">
        <f>+Help_FC!$G643*Help_FC!AH643</f>
        <v>0</v>
      </c>
      <c r="AO643" s="2">
        <f>+Help_FC!$G643*Help_FC!AI643</f>
        <v>0</v>
      </c>
      <c r="AP643" s="2">
        <f>+Help_FC!$G643*Help_FC!AJ643</f>
        <v>0</v>
      </c>
      <c r="AQ643" s="2">
        <f>+Help_FC!$G643*Help_FC!AK643</f>
        <v>0</v>
      </c>
      <c r="AR643" s="1478">
        <f>$AV643*24*Help_FC!AL643/Help_FC!$Q643</f>
        <v>0</v>
      </c>
      <c r="AS643" s="1478">
        <f>$AV643*24*Help_FC!AM643/Help_FC!$Q643</f>
        <v>0</v>
      </c>
      <c r="AT643" s="2">
        <f>+Help_FC!$G643*Help_FC!AN643</f>
        <v>0</v>
      </c>
      <c r="AV643" s="5">
        <v>1</v>
      </c>
    </row>
    <row r="644" spans="1:48" x14ac:dyDescent="0.2">
      <c r="A644" s="1">
        <v>45568</v>
      </c>
      <c r="B644" s="2">
        <f>+Help_FC!$G644*Help_FC!I644</f>
        <v>0</v>
      </c>
      <c r="C644" s="2">
        <f>+Help_FC!$G644*Help_FC!J644</f>
        <v>0</v>
      </c>
      <c r="D644" s="2">
        <f>+Help_FC!$G644*Help_FC!K644</f>
        <v>0</v>
      </c>
      <c r="E644" s="2">
        <f>+Help_FC!$G644*Help_FC!L644</f>
        <v>0</v>
      </c>
      <c r="F644" s="2">
        <f>+Help_FC!$G644*Help_FC!M644</f>
        <v>0</v>
      </c>
      <c r="G644" s="2">
        <f>+Help_FC!$G644*Help_FC!N644</f>
        <v>0</v>
      </c>
      <c r="H644" s="1478">
        <f>$AV644*24*Help_FC!R644/Help_FC!$Q644</f>
        <v>0</v>
      </c>
      <c r="I644" s="1478">
        <f>$AV644*24*Help_FC!S644/Help_FC!$Q644</f>
        <v>0</v>
      </c>
      <c r="J644" s="1478">
        <f>$AV644*24*Help_FC!T644/Help_FC!$Q644</f>
        <v>0</v>
      </c>
      <c r="K644" s="1478">
        <f>$AV644*24*Help_FC!U644/Help_FC!$Q644</f>
        <v>0</v>
      </c>
      <c r="L644" s="1478">
        <f>$AV644*24*Help_FC!V644/Help_FC!$Q644</f>
        <v>0</v>
      </c>
      <c r="M644" s="1478">
        <f>$AV644*24*Help_FC!W644/Help_FC!$Q644</f>
        <v>0</v>
      </c>
      <c r="N644" s="2">
        <f>100*Help_FC!H644</f>
        <v>100</v>
      </c>
      <c r="O644" s="2">
        <f t="shared" si="32"/>
        <v>0</v>
      </c>
      <c r="P644" s="2">
        <f t="shared" si="32"/>
        <v>0</v>
      </c>
      <c r="Q644" s="2">
        <f t="shared" si="32"/>
        <v>0</v>
      </c>
      <c r="R644" s="2">
        <f t="shared" si="32"/>
        <v>0</v>
      </c>
      <c r="S644" s="2">
        <f t="shared" si="32"/>
        <v>0</v>
      </c>
      <c r="T644" s="2">
        <f t="shared" si="32"/>
        <v>0</v>
      </c>
      <c r="U644" s="1478">
        <f t="shared" si="36"/>
        <v>0</v>
      </c>
      <c r="V644" s="1478">
        <f t="shared" si="36"/>
        <v>0</v>
      </c>
      <c r="W644" s="1478">
        <f t="shared" si="36"/>
        <v>0</v>
      </c>
      <c r="X644" s="1478">
        <f t="shared" si="34"/>
        <v>0</v>
      </c>
      <c r="Y644" s="1478">
        <f t="shared" si="34"/>
        <v>0</v>
      </c>
      <c r="Z644" s="1478">
        <f t="shared" si="34"/>
        <v>0</v>
      </c>
      <c r="AA644" s="2">
        <f t="shared" si="33"/>
        <v>100</v>
      </c>
      <c r="AC644" s="878">
        <v>1</v>
      </c>
      <c r="AE644" s="2">
        <f>+Help_FC!$G644*Help_FC!Y644</f>
        <v>0</v>
      </c>
      <c r="AF644" s="2">
        <f>+Help_FC!$G644*Help_FC!Z644</f>
        <v>0</v>
      </c>
      <c r="AG644" s="2">
        <f>+Help_FC!$G644*Help_FC!AA644</f>
        <v>0</v>
      </c>
      <c r="AH644" s="2">
        <f>+Help_FC!$G644*Help_FC!AB644</f>
        <v>0</v>
      </c>
      <c r="AI644" s="2">
        <f>+Help_FC!$G644*Help_FC!AC644</f>
        <v>0</v>
      </c>
      <c r="AJ644" s="2">
        <f>+Help_FC!$G644*Help_FC!AD644</f>
        <v>0</v>
      </c>
      <c r="AK644" s="2">
        <f>+Help_FC!$G644*Help_FC!AE644</f>
        <v>0</v>
      </c>
      <c r="AL644" s="2">
        <f>+Help_FC!$G644*Help_FC!AF644</f>
        <v>0</v>
      </c>
      <c r="AM644" s="2">
        <f>+Help_FC!$G644*Help_FC!AG644</f>
        <v>0</v>
      </c>
      <c r="AN644" s="2">
        <f>+Help_FC!$G644*Help_FC!AH644</f>
        <v>0</v>
      </c>
      <c r="AO644" s="2">
        <f>+Help_FC!$G644*Help_FC!AI644</f>
        <v>0</v>
      </c>
      <c r="AP644" s="2">
        <f>+Help_FC!$G644*Help_FC!AJ644</f>
        <v>0</v>
      </c>
      <c r="AQ644" s="2">
        <f>+Help_FC!$G644*Help_FC!AK644</f>
        <v>0</v>
      </c>
      <c r="AR644" s="1478">
        <f>$AV644*24*Help_FC!AL644/Help_FC!$Q644</f>
        <v>0</v>
      </c>
      <c r="AS644" s="1478">
        <f>$AV644*24*Help_FC!AM644/Help_FC!$Q644</f>
        <v>0</v>
      </c>
      <c r="AT644" s="2">
        <f>+Help_FC!$G644*Help_FC!AN644</f>
        <v>0</v>
      </c>
      <c r="AV644" s="5">
        <v>1</v>
      </c>
    </row>
    <row r="645" spans="1:48" x14ac:dyDescent="0.2">
      <c r="A645" s="1">
        <v>45569</v>
      </c>
      <c r="B645" s="2">
        <f>+Help_FC!$G645*Help_FC!I645</f>
        <v>0</v>
      </c>
      <c r="C645" s="2">
        <f>+Help_FC!$G645*Help_FC!J645</f>
        <v>0</v>
      </c>
      <c r="D645" s="2">
        <f>+Help_FC!$G645*Help_FC!K645</f>
        <v>0</v>
      </c>
      <c r="E645" s="2">
        <f>+Help_FC!$G645*Help_FC!L645</f>
        <v>0</v>
      </c>
      <c r="F645" s="2">
        <f>+Help_FC!$G645*Help_FC!M645</f>
        <v>0</v>
      </c>
      <c r="G645" s="2">
        <f>+Help_FC!$G645*Help_FC!N645</f>
        <v>0</v>
      </c>
      <c r="H645" s="1478">
        <f>$AV645*24*Help_FC!R645/Help_FC!$Q645</f>
        <v>0</v>
      </c>
      <c r="I645" s="1478">
        <f>$AV645*24*Help_FC!S645/Help_FC!$Q645</f>
        <v>0</v>
      </c>
      <c r="J645" s="1478">
        <f>$AV645*24*Help_FC!T645/Help_FC!$Q645</f>
        <v>0</v>
      </c>
      <c r="K645" s="1478">
        <f>$AV645*24*Help_FC!U645/Help_FC!$Q645</f>
        <v>0</v>
      </c>
      <c r="L645" s="1478">
        <f>$AV645*24*Help_FC!V645/Help_FC!$Q645</f>
        <v>0</v>
      </c>
      <c r="M645" s="1478">
        <f>$AV645*24*Help_FC!W645/Help_FC!$Q645</f>
        <v>0</v>
      </c>
      <c r="N645" s="2">
        <f>100*Help_FC!H645</f>
        <v>100</v>
      </c>
      <c r="O645" s="2">
        <f t="shared" si="32"/>
        <v>0</v>
      </c>
      <c r="P645" s="2">
        <f t="shared" si="32"/>
        <v>0</v>
      </c>
      <c r="Q645" s="2">
        <f t="shared" si="32"/>
        <v>0</v>
      </c>
      <c r="R645" s="2">
        <f t="shared" si="32"/>
        <v>0</v>
      </c>
      <c r="S645" s="2">
        <f t="shared" si="32"/>
        <v>0</v>
      </c>
      <c r="T645" s="2">
        <f t="shared" si="32"/>
        <v>0</v>
      </c>
      <c r="U645" s="1478">
        <f t="shared" si="36"/>
        <v>0</v>
      </c>
      <c r="V645" s="1478">
        <f t="shared" si="36"/>
        <v>0</v>
      </c>
      <c r="W645" s="1478">
        <f t="shared" si="36"/>
        <v>0</v>
      </c>
      <c r="X645" s="1478">
        <f t="shared" si="34"/>
        <v>0</v>
      </c>
      <c r="Y645" s="1478">
        <f t="shared" si="34"/>
        <v>0</v>
      </c>
      <c r="Z645" s="1478">
        <f t="shared" si="34"/>
        <v>0</v>
      </c>
      <c r="AA645" s="2">
        <f t="shared" si="33"/>
        <v>100</v>
      </c>
      <c r="AC645" s="878">
        <v>1</v>
      </c>
      <c r="AE645" s="2">
        <f>+Help_FC!$G645*Help_FC!Y645</f>
        <v>0</v>
      </c>
      <c r="AF645" s="2">
        <f>+Help_FC!$G645*Help_FC!Z645</f>
        <v>0</v>
      </c>
      <c r="AG645" s="2">
        <f>+Help_FC!$G645*Help_FC!AA645</f>
        <v>0</v>
      </c>
      <c r="AH645" s="2">
        <f>+Help_FC!$G645*Help_FC!AB645</f>
        <v>0</v>
      </c>
      <c r="AI645" s="2">
        <f>+Help_FC!$G645*Help_FC!AC645</f>
        <v>0</v>
      </c>
      <c r="AJ645" s="2">
        <f>+Help_FC!$G645*Help_FC!AD645</f>
        <v>0</v>
      </c>
      <c r="AK645" s="2">
        <f>+Help_FC!$G645*Help_FC!AE645</f>
        <v>0</v>
      </c>
      <c r="AL645" s="2">
        <f>+Help_FC!$G645*Help_FC!AF645</f>
        <v>0</v>
      </c>
      <c r="AM645" s="2">
        <f>+Help_FC!$G645*Help_FC!AG645</f>
        <v>0</v>
      </c>
      <c r="AN645" s="2">
        <f>+Help_FC!$G645*Help_FC!AH645</f>
        <v>0</v>
      </c>
      <c r="AO645" s="2">
        <f>+Help_FC!$G645*Help_FC!AI645</f>
        <v>0</v>
      </c>
      <c r="AP645" s="2">
        <f>+Help_FC!$G645*Help_FC!AJ645</f>
        <v>0</v>
      </c>
      <c r="AQ645" s="2">
        <f>+Help_FC!$G645*Help_FC!AK645</f>
        <v>0</v>
      </c>
      <c r="AR645" s="1478">
        <f>$AV645*24*Help_FC!AL645/Help_FC!$Q645</f>
        <v>0</v>
      </c>
      <c r="AS645" s="1478">
        <f>$AV645*24*Help_FC!AM645/Help_FC!$Q645</f>
        <v>0</v>
      </c>
      <c r="AT645" s="2">
        <f>+Help_FC!$G645*Help_FC!AN645</f>
        <v>0</v>
      </c>
      <c r="AV645" s="5">
        <v>1</v>
      </c>
    </row>
    <row r="646" spans="1:48" x14ac:dyDescent="0.2">
      <c r="A646" s="1">
        <v>45570</v>
      </c>
      <c r="B646" s="2">
        <f>+Help_FC!$G646*Help_FC!I646</f>
        <v>0</v>
      </c>
      <c r="C646" s="2">
        <f>+Help_FC!$G646*Help_FC!J646</f>
        <v>0</v>
      </c>
      <c r="D646" s="2">
        <f>+Help_FC!$G646*Help_FC!K646</f>
        <v>0</v>
      </c>
      <c r="E646" s="2">
        <f>+Help_FC!$G646*Help_FC!L646</f>
        <v>0</v>
      </c>
      <c r="F646" s="2">
        <f>+Help_FC!$G646*Help_FC!M646</f>
        <v>0</v>
      </c>
      <c r="G646" s="2">
        <f>+Help_FC!$G646*Help_FC!N646</f>
        <v>0</v>
      </c>
      <c r="H646" s="1478">
        <f>$AV646*24*Help_FC!R646/Help_FC!$Q646</f>
        <v>0</v>
      </c>
      <c r="I646" s="1478">
        <f>$AV646*24*Help_FC!S646/Help_FC!$Q646</f>
        <v>0</v>
      </c>
      <c r="J646" s="1478">
        <f>$AV646*24*Help_FC!T646/Help_FC!$Q646</f>
        <v>0</v>
      </c>
      <c r="K646" s="1478">
        <f>$AV646*24*Help_FC!U646/Help_FC!$Q646</f>
        <v>0</v>
      </c>
      <c r="L646" s="1478">
        <f>$AV646*24*Help_FC!V646/Help_FC!$Q646</f>
        <v>0</v>
      </c>
      <c r="M646" s="1478">
        <f>$AV646*24*Help_FC!W646/Help_FC!$Q646</f>
        <v>0</v>
      </c>
      <c r="N646" s="2">
        <f>100*Help_FC!H646</f>
        <v>100</v>
      </c>
      <c r="O646" s="2">
        <f t="shared" si="32"/>
        <v>0</v>
      </c>
      <c r="P646" s="2">
        <f t="shared" si="32"/>
        <v>0</v>
      </c>
      <c r="Q646" s="2">
        <f t="shared" si="32"/>
        <v>0</v>
      </c>
      <c r="R646" s="2">
        <f t="shared" si="32"/>
        <v>0</v>
      </c>
      <c r="S646" s="2">
        <f t="shared" si="32"/>
        <v>0</v>
      </c>
      <c r="T646" s="2">
        <f t="shared" si="32"/>
        <v>0</v>
      </c>
      <c r="U646" s="1478">
        <f t="shared" si="36"/>
        <v>0</v>
      </c>
      <c r="V646" s="1478">
        <f t="shared" si="36"/>
        <v>0</v>
      </c>
      <c r="W646" s="1478">
        <f t="shared" si="36"/>
        <v>0</v>
      </c>
      <c r="X646" s="1478">
        <f t="shared" si="34"/>
        <v>0</v>
      </c>
      <c r="Y646" s="1478">
        <f t="shared" si="34"/>
        <v>0</v>
      </c>
      <c r="Z646" s="1478">
        <f t="shared" si="34"/>
        <v>0</v>
      </c>
      <c r="AA646" s="2">
        <f t="shared" si="33"/>
        <v>100</v>
      </c>
      <c r="AC646" s="878">
        <v>1</v>
      </c>
      <c r="AE646" s="2">
        <f>+Help_FC!$G646*Help_FC!Y646</f>
        <v>0</v>
      </c>
      <c r="AF646" s="2">
        <f>+Help_FC!$G646*Help_FC!Z646</f>
        <v>0</v>
      </c>
      <c r="AG646" s="2">
        <f>+Help_FC!$G646*Help_FC!AA646</f>
        <v>0</v>
      </c>
      <c r="AH646" s="2">
        <f>+Help_FC!$G646*Help_FC!AB646</f>
        <v>0</v>
      </c>
      <c r="AI646" s="2">
        <f>+Help_FC!$G646*Help_FC!AC646</f>
        <v>0</v>
      </c>
      <c r="AJ646" s="2">
        <f>+Help_FC!$G646*Help_FC!AD646</f>
        <v>0</v>
      </c>
      <c r="AK646" s="2">
        <f>+Help_FC!$G646*Help_FC!AE646</f>
        <v>0</v>
      </c>
      <c r="AL646" s="2">
        <f>+Help_FC!$G646*Help_FC!AF646</f>
        <v>0</v>
      </c>
      <c r="AM646" s="2">
        <f>+Help_FC!$G646*Help_FC!AG646</f>
        <v>0</v>
      </c>
      <c r="AN646" s="2">
        <f>+Help_FC!$G646*Help_FC!AH646</f>
        <v>0</v>
      </c>
      <c r="AO646" s="2">
        <f>+Help_FC!$G646*Help_FC!AI646</f>
        <v>0</v>
      </c>
      <c r="AP646" s="2">
        <f>+Help_FC!$G646*Help_FC!AJ646</f>
        <v>0</v>
      </c>
      <c r="AQ646" s="2">
        <f>+Help_FC!$G646*Help_FC!AK646</f>
        <v>0</v>
      </c>
      <c r="AR646" s="1478">
        <f>$AV646*24*Help_FC!AL646/Help_FC!$Q646</f>
        <v>0</v>
      </c>
      <c r="AS646" s="1478">
        <f>$AV646*24*Help_FC!AM646/Help_FC!$Q646</f>
        <v>0</v>
      </c>
      <c r="AT646" s="2">
        <f>+Help_FC!$G646*Help_FC!AN646</f>
        <v>0</v>
      </c>
      <c r="AV646" s="5">
        <v>1</v>
      </c>
    </row>
    <row r="647" spans="1:48" x14ac:dyDescent="0.2">
      <c r="A647" s="1">
        <v>45571</v>
      </c>
      <c r="B647" s="2">
        <f>+Help_FC!$G647*Help_FC!I647</f>
        <v>0</v>
      </c>
      <c r="C647" s="2">
        <f>+Help_FC!$G647*Help_FC!J647</f>
        <v>0</v>
      </c>
      <c r="D647" s="2">
        <f>+Help_FC!$G647*Help_FC!K647</f>
        <v>0</v>
      </c>
      <c r="E647" s="2">
        <f>+Help_FC!$G647*Help_FC!L647</f>
        <v>0</v>
      </c>
      <c r="F647" s="2">
        <f>+Help_FC!$G647*Help_FC!M647</f>
        <v>0</v>
      </c>
      <c r="G647" s="2">
        <f>+Help_FC!$G647*Help_FC!N647</f>
        <v>0</v>
      </c>
      <c r="H647" s="1478">
        <f>$AV647*24*Help_FC!R647/Help_FC!$Q647</f>
        <v>0</v>
      </c>
      <c r="I647" s="1478">
        <f>$AV647*24*Help_FC!S647/Help_FC!$Q647</f>
        <v>0</v>
      </c>
      <c r="J647" s="1478">
        <f>$AV647*24*Help_FC!T647/Help_FC!$Q647</f>
        <v>0</v>
      </c>
      <c r="K647" s="1478">
        <f>$AV647*24*Help_FC!U647/Help_FC!$Q647</f>
        <v>0</v>
      </c>
      <c r="L647" s="1478">
        <f>$AV647*24*Help_FC!V647/Help_FC!$Q647</f>
        <v>0</v>
      </c>
      <c r="M647" s="1478">
        <f>$AV647*24*Help_FC!W647/Help_FC!$Q647</f>
        <v>0</v>
      </c>
      <c r="N647" s="2">
        <f>100*Help_FC!H647</f>
        <v>100</v>
      </c>
      <c r="O647" s="2">
        <f t="shared" si="32"/>
        <v>0</v>
      </c>
      <c r="P647" s="2">
        <f t="shared" si="32"/>
        <v>0</v>
      </c>
      <c r="Q647" s="2">
        <f t="shared" si="32"/>
        <v>0</v>
      </c>
      <c r="R647" s="2">
        <f t="shared" si="32"/>
        <v>0</v>
      </c>
      <c r="S647" s="2">
        <f t="shared" si="32"/>
        <v>0</v>
      </c>
      <c r="T647" s="2">
        <f t="shared" si="32"/>
        <v>0</v>
      </c>
      <c r="U647" s="1478">
        <f t="shared" si="36"/>
        <v>0</v>
      </c>
      <c r="V647" s="1478">
        <f t="shared" si="36"/>
        <v>0</v>
      </c>
      <c r="W647" s="1478">
        <f t="shared" si="36"/>
        <v>0</v>
      </c>
      <c r="X647" s="1478">
        <f t="shared" si="34"/>
        <v>0</v>
      </c>
      <c r="Y647" s="1478">
        <f t="shared" si="34"/>
        <v>0</v>
      </c>
      <c r="Z647" s="1478">
        <f t="shared" si="34"/>
        <v>0</v>
      </c>
      <c r="AA647" s="2">
        <f t="shared" si="33"/>
        <v>100</v>
      </c>
      <c r="AC647" s="878">
        <v>1</v>
      </c>
      <c r="AE647" s="2">
        <f>+Help_FC!$G647*Help_FC!Y647</f>
        <v>0</v>
      </c>
      <c r="AF647" s="2">
        <f>+Help_FC!$G647*Help_FC!Z647</f>
        <v>0</v>
      </c>
      <c r="AG647" s="2">
        <f>+Help_FC!$G647*Help_FC!AA647</f>
        <v>0</v>
      </c>
      <c r="AH647" s="2">
        <f>+Help_FC!$G647*Help_FC!AB647</f>
        <v>0</v>
      </c>
      <c r="AI647" s="2">
        <f>+Help_FC!$G647*Help_FC!AC647</f>
        <v>0</v>
      </c>
      <c r="AJ647" s="2">
        <f>+Help_FC!$G647*Help_FC!AD647</f>
        <v>0</v>
      </c>
      <c r="AK647" s="2">
        <f>+Help_FC!$G647*Help_FC!AE647</f>
        <v>0</v>
      </c>
      <c r="AL647" s="2">
        <f>+Help_FC!$G647*Help_FC!AF647</f>
        <v>0</v>
      </c>
      <c r="AM647" s="2">
        <f>+Help_FC!$G647*Help_FC!AG647</f>
        <v>0</v>
      </c>
      <c r="AN647" s="2">
        <f>+Help_FC!$G647*Help_FC!AH647</f>
        <v>0</v>
      </c>
      <c r="AO647" s="2">
        <f>+Help_FC!$G647*Help_FC!AI647</f>
        <v>0</v>
      </c>
      <c r="AP647" s="2">
        <f>+Help_FC!$G647*Help_FC!AJ647</f>
        <v>0</v>
      </c>
      <c r="AQ647" s="2">
        <f>+Help_FC!$G647*Help_FC!AK647</f>
        <v>0</v>
      </c>
      <c r="AR647" s="1478">
        <f>$AV647*24*Help_FC!AL647/Help_FC!$Q647</f>
        <v>0</v>
      </c>
      <c r="AS647" s="1478">
        <f>$AV647*24*Help_FC!AM647/Help_FC!$Q647</f>
        <v>0</v>
      </c>
      <c r="AT647" s="2">
        <f>+Help_FC!$G647*Help_FC!AN647</f>
        <v>0</v>
      </c>
      <c r="AV647" s="5">
        <v>1</v>
      </c>
    </row>
    <row r="648" spans="1:48" x14ac:dyDescent="0.2">
      <c r="A648" s="1">
        <v>45572</v>
      </c>
      <c r="B648" s="2">
        <f>+Help_FC!$G648*Help_FC!I648</f>
        <v>0</v>
      </c>
      <c r="C648" s="2">
        <f>+Help_FC!$G648*Help_FC!J648</f>
        <v>0</v>
      </c>
      <c r="D648" s="2">
        <f>+Help_FC!$G648*Help_FC!K648</f>
        <v>0</v>
      </c>
      <c r="E648" s="2">
        <f>+Help_FC!$G648*Help_FC!L648</f>
        <v>0</v>
      </c>
      <c r="F648" s="2">
        <f>+Help_FC!$G648*Help_FC!M648</f>
        <v>0</v>
      </c>
      <c r="G648" s="2">
        <f>+Help_FC!$G648*Help_FC!N648</f>
        <v>0</v>
      </c>
      <c r="H648" s="1478">
        <f>$AV648*24*Help_FC!R648/Help_FC!$Q648</f>
        <v>0</v>
      </c>
      <c r="I648" s="1478">
        <f>$AV648*24*Help_FC!S648/Help_FC!$Q648</f>
        <v>0</v>
      </c>
      <c r="J648" s="1478">
        <f>$AV648*24*Help_FC!T648/Help_FC!$Q648</f>
        <v>0</v>
      </c>
      <c r="K648" s="1478">
        <f>$AV648*24*Help_FC!U648/Help_FC!$Q648</f>
        <v>0</v>
      </c>
      <c r="L648" s="1478">
        <f>$AV648*24*Help_FC!V648/Help_FC!$Q648</f>
        <v>0</v>
      </c>
      <c r="M648" s="1478">
        <f>$AV648*24*Help_FC!W648/Help_FC!$Q648</f>
        <v>0</v>
      </c>
      <c r="N648" s="2">
        <f>100*Help_FC!H648</f>
        <v>100</v>
      </c>
      <c r="O648" s="2">
        <f t="shared" ref="O648:T690" si="37">+B648*$AC648</f>
        <v>0</v>
      </c>
      <c r="P648" s="2">
        <f t="shared" si="37"/>
        <v>0</v>
      </c>
      <c r="Q648" s="2">
        <f t="shared" si="37"/>
        <v>0</v>
      </c>
      <c r="R648" s="2">
        <f t="shared" si="37"/>
        <v>0</v>
      </c>
      <c r="S648" s="2">
        <f t="shared" si="37"/>
        <v>0</v>
      </c>
      <c r="T648" s="2">
        <f t="shared" si="37"/>
        <v>0</v>
      </c>
      <c r="U648" s="1478">
        <f t="shared" si="36"/>
        <v>0</v>
      </c>
      <c r="V648" s="1478">
        <f t="shared" si="36"/>
        <v>0</v>
      </c>
      <c r="W648" s="1478">
        <f t="shared" si="36"/>
        <v>0</v>
      </c>
      <c r="X648" s="1478">
        <f t="shared" si="34"/>
        <v>0</v>
      </c>
      <c r="Y648" s="1478">
        <f t="shared" si="34"/>
        <v>0</v>
      </c>
      <c r="Z648" s="1478">
        <f t="shared" si="34"/>
        <v>0</v>
      </c>
      <c r="AA648" s="2">
        <f t="shared" si="33"/>
        <v>100</v>
      </c>
      <c r="AC648" s="878">
        <v>1</v>
      </c>
      <c r="AE648" s="2">
        <f>+Help_FC!$G648*Help_FC!Y648</f>
        <v>0</v>
      </c>
      <c r="AF648" s="2">
        <f>+Help_FC!$G648*Help_FC!Z648</f>
        <v>0</v>
      </c>
      <c r="AG648" s="2">
        <f>+Help_FC!$G648*Help_FC!AA648</f>
        <v>0</v>
      </c>
      <c r="AH648" s="2">
        <f>+Help_FC!$G648*Help_FC!AB648</f>
        <v>0</v>
      </c>
      <c r="AI648" s="2">
        <f>+Help_FC!$G648*Help_FC!AC648</f>
        <v>0</v>
      </c>
      <c r="AJ648" s="2">
        <f>+Help_FC!$G648*Help_FC!AD648</f>
        <v>0</v>
      </c>
      <c r="AK648" s="2">
        <f>+Help_FC!$G648*Help_FC!AE648</f>
        <v>0</v>
      </c>
      <c r="AL648" s="2">
        <f>+Help_FC!$G648*Help_FC!AF648</f>
        <v>0</v>
      </c>
      <c r="AM648" s="2">
        <f>+Help_FC!$G648*Help_FC!AG648</f>
        <v>0</v>
      </c>
      <c r="AN648" s="2">
        <f>+Help_FC!$G648*Help_FC!AH648</f>
        <v>0</v>
      </c>
      <c r="AO648" s="2">
        <f>+Help_FC!$G648*Help_FC!AI648</f>
        <v>0</v>
      </c>
      <c r="AP648" s="2">
        <f>+Help_FC!$G648*Help_FC!AJ648</f>
        <v>0</v>
      </c>
      <c r="AQ648" s="2">
        <f>+Help_FC!$G648*Help_FC!AK648</f>
        <v>0</v>
      </c>
      <c r="AR648" s="1478">
        <f>$AV648*24*Help_FC!AL648/Help_FC!$Q648</f>
        <v>0</v>
      </c>
      <c r="AS648" s="1478">
        <f>$AV648*24*Help_FC!AM648/Help_FC!$Q648</f>
        <v>0</v>
      </c>
      <c r="AT648" s="2">
        <f>+Help_FC!$G648*Help_FC!AN648</f>
        <v>0</v>
      </c>
      <c r="AV648" s="5">
        <v>1</v>
      </c>
    </row>
    <row r="649" spans="1:48" x14ac:dyDescent="0.2">
      <c r="A649" s="1">
        <v>45573</v>
      </c>
      <c r="B649" s="2">
        <f>+Help_FC!$G649*Help_FC!I649</f>
        <v>0</v>
      </c>
      <c r="C649" s="2">
        <f>+Help_FC!$G649*Help_FC!J649</f>
        <v>0</v>
      </c>
      <c r="D649" s="2">
        <f>+Help_FC!$G649*Help_FC!K649</f>
        <v>0</v>
      </c>
      <c r="E649" s="2">
        <f>+Help_FC!$G649*Help_FC!L649</f>
        <v>0</v>
      </c>
      <c r="F649" s="2">
        <f>+Help_FC!$G649*Help_FC!M649</f>
        <v>0</v>
      </c>
      <c r="G649" s="2">
        <f>+Help_FC!$G649*Help_FC!N649</f>
        <v>0</v>
      </c>
      <c r="H649" s="1478">
        <f>$AV649*24*Help_FC!R649/Help_FC!$Q649</f>
        <v>0</v>
      </c>
      <c r="I649" s="1478">
        <f>$AV649*24*Help_FC!S649/Help_FC!$Q649</f>
        <v>0</v>
      </c>
      <c r="J649" s="1478">
        <f>$AV649*24*Help_FC!T649/Help_FC!$Q649</f>
        <v>0</v>
      </c>
      <c r="K649" s="1478">
        <f>$AV649*24*Help_FC!U649/Help_FC!$Q649</f>
        <v>0</v>
      </c>
      <c r="L649" s="1478">
        <f>$AV649*24*Help_FC!V649/Help_FC!$Q649</f>
        <v>0</v>
      </c>
      <c r="M649" s="1478">
        <f>$AV649*24*Help_FC!W649/Help_FC!$Q649</f>
        <v>0</v>
      </c>
      <c r="N649" s="2">
        <f>100*Help_FC!H649</f>
        <v>100</v>
      </c>
      <c r="O649" s="2">
        <f t="shared" si="37"/>
        <v>0</v>
      </c>
      <c r="P649" s="2">
        <f t="shared" si="37"/>
        <v>0</v>
      </c>
      <c r="Q649" s="2">
        <f t="shared" si="37"/>
        <v>0</v>
      </c>
      <c r="R649" s="2">
        <f t="shared" si="37"/>
        <v>0</v>
      </c>
      <c r="S649" s="2">
        <f t="shared" si="37"/>
        <v>0</v>
      </c>
      <c r="T649" s="2">
        <f t="shared" si="37"/>
        <v>0</v>
      </c>
      <c r="U649" s="1478">
        <f t="shared" si="36"/>
        <v>0</v>
      </c>
      <c r="V649" s="1478">
        <f t="shared" si="36"/>
        <v>0</v>
      </c>
      <c r="W649" s="1478">
        <f t="shared" si="36"/>
        <v>0</v>
      </c>
      <c r="X649" s="1478">
        <f t="shared" si="34"/>
        <v>0</v>
      </c>
      <c r="Y649" s="1478">
        <f t="shared" si="34"/>
        <v>0</v>
      </c>
      <c r="Z649" s="1478">
        <f t="shared" si="34"/>
        <v>0</v>
      </c>
      <c r="AA649" s="2">
        <f t="shared" si="33"/>
        <v>100</v>
      </c>
      <c r="AC649" s="878">
        <v>1</v>
      </c>
      <c r="AE649" s="2">
        <f>+Help_FC!$G649*Help_FC!Y649</f>
        <v>0</v>
      </c>
      <c r="AF649" s="2">
        <f>+Help_FC!$G649*Help_FC!Z649</f>
        <v>0</v>
      </c>
      <c r="AG649" s="2">
        <f>+Help_FC!$G649*Help_FC!AA649</f>
        <v>0</v>
      </c>
      <c r="AH649" s="2">
        <f>+Help_FC!$G649*Help_FC!AB649</f>
        <v>0</v>
      </c>
      <c r="AI649" s="2">
        <f>+Help_FC!$G649*Help_FC!AC649</f>
        <v>0</v>
      </c>
      <c r="AJ649" s="2">
        <f>+Help_FC!$G649*Help_FC!AD649</f>
        <v>0</v>
      </c>
      <c r="AK649" s="2">
        <f>+Help_FC!$G649*Help_FC!AE649</f>
        <v>0</v>
      </c>
      <c r="AL649" s="2">
        <f>+Help_FC!$G649*Help_FC!AF649</f>
        <v>0</v>
      </c>
      <c r="AM649" s="2">
        <f>+Help_FC!$G649*Help_FC!AG649</f>
        <v>0</v>
      </c>
      <c r="AN649" s="2">
        <f>+Help_FC!$G649*Help_FC!AH649</f>
        <v>0</v>
      </c>
      <c r="AO649" s="2">
        <f>+Help_FC!$G649*Help_FC!AI649</f>
        <v>0</v>
      </c>
      <c r="AP649" s="2">
        <f>+Help_FC!$G649*Help_FC!AJ649</f>
        <v>0</v>
      </c>
      <c r="AQ649" s="2">
        <f>+Help_FC!$G649*Help_FC!AK649</f>
        <v>0</v>
      </c>
      <c r="AR649" s="1478">
        <f>$AV649*24*Help_FC!AL649/Help_FC!$Q649</f>
        <v>0</v>
      </c>
      <c r="AS649" s="1478">
        <f>$AV649*24*Help_FC!AM649/Help_FC!$Q649</f>
        <v>0</v>
      </c>
      <c r="AT649" s="2">
        <f>+Help_FC!$G649*Help_FC!AN649</f>
        <v>0</v>
      </c>
      <c r="AV649" s="5">
        <v>1</v>
      </c>
    </row>
    <row r="650" spans="1:48" x14ac:dyDescent="0.2">
      <c r="A650" s="1">
        <v>45574</v>
      </c>
      <c r="B650" s="2">
        <f>+Help_FC!$G650*Help_FC!I650</f>
        <v>0</v>
      </c>
      <c r="C650" s="2">
        <f>+Help_FC!$G650*Help_FC!J650</f>
        <v>0</v>
      </c>
      <c r="D650" s="2">
        <f>+Help_FC!$G650*Help_FC!K650</f>
        <v>0</v>
      </c>
      <c r="E650" s="2">
        <f>+Help_FC!$G650*Help_FC!L650</f>
        <v>0</v>
      </c>
      <c r="F650" s="2">
        <f>+Help_FC!$G650*Help_FC!M650</f>
        <v>0</v>
      </c>
      <c r="G650" s="2">
        <f>+Help_FC!$G650*Help_FC!N650</f>
        <v>0</v>
      </c>
      <c r="H650" s="1478">
        <f>$AV650*24*Help_FC!R650/Help_FC!$Q650</f>
        <v>0</v>
      </c>
      <c r="I650" s="1478">
        <f>$AV650*24*Help_FC!S650/Help_FC!$Q650</f>
        <v>0</v>
      </c>
      <c r="J650" s="1478">
        <f>$AV650*24*Help_FC!T650/Help_FC!$Q650</f>
        <v>0</v>
      </c>
      <c r="K650" s="1478">
        <f>$AV650*24*Help_FC!U650/Help_FC!$Q650</f>
        <v>0</v>
      </c>
      <c r="L650" s="1478">
        <f>$AV650*24*Help_FC!V650/Help_FC!$Q650</f>
        <v>0</v>
      </c>
      <c r="M650" s="1478">
        <f>$AV650*24*Help_FC!W650/Help_FC!$Q650</f>
        <v>0</v>
      </c>
      <c r="N650" s="2">
        <f>100*Help_FC!H650</f>
        <v>91.666666666666657</v>
      </c>
      <c r="O650" s="2">
        <f t="shared" si="37"/>
        <v>0</v>
      </c>
      <c r="P650" s="2">
        <f t="shared" si="37"/>
        <v>0</v>
      </c>
      <c r="Q650" s="2">
        <f t="shared" si="37"/>
        <v>0</v>
      </c>
      <c r="R650" s="2">
        <f t="shared" si="37"/>
        <v>0</v>
      </c>
      <c r="S650" s="2">
        <f t="shared" si="37"/>
        <v>0</v>
      </c>
      <c r="T650" s="2">
        <f t="shared" si="37"/>
        <v>0</v>
      </c>
      <c r="U650" s="1478">
        <f t="shared" si="36"/>
        <v>0</v>
      </c>
      <c r="V650" s="1478">
        <f t="shared" si="36"/>
        <v>0</v>
      </c>
      <c r="W650" s="1478">
        <f t="shared" si="36"/>
        <v>0</v>
      </c>
      <c r="X650" s="1478">
        <f t="shared" si="34"/>
        <v>0</v>
      </c>
      <c r="Y650" s="1478">
        <f t="shared" si="34"/>
        <v>0</v>
      </c>
      <c r="Z650" s="1478">
        <f t="shared" si="34"/>
        <v>0</v>
      </c>
      <c r="AA650" s="2">
        <f t="shared" si="33"/>
        <v>91.666666666666657</v>
      </c>
      <c r="AC650" s="878">
        <v>1</v>
      </c>
      <c r="AE650" s="2">
        <f>+Help_FC!$G650*Help_FC!Y650</f>
        <v>0</v>
      </c>
      <c r="AF650" s="2">
        <f>+Help_FC!$G650*Help_FC!Z650</f>
        <v>0</v>
      </c>
      <c r="AG650" s="2">
        <f>+Help_FC!$G650*Help_FC!AA650</f>
        <v>0</v>
      </c>
      <c r="AH650" s="2">
        <f>+Help_FC!$G650*Help_FC!AB650</f>
        <v>0</v>
      </c>
      <c r="AI650" s="2">
        <f>+Help_FC!$G650*Help_FC!AC650</f>
        <v>0</v>
      </c>
      <c r="AJ650" s="2">
        <f>+Help_FC!$G650*Help_FC!AD650</f>
        <v>0</v>
      </c>
      <c r="AK650" s="2">
        <f>+Help_FC!$G650*Help_FC!AE650</f>
        <v>0</v>
      </c>
      <c r="AL650" s="2">
        <f>+Help_FC!$G650*Help_FC!AF650</f>
        <v>0</v>
      </c>
      <c r="AM650" s="2">
        <f>+Help_FC!$G650*Help_FC!AG650</f>
        <v>0</v>
      </c>
      <c r="AN650" s="2">
        <f>+Help_FC!$G650*Help_FC!AH650</f>
        <v>0</v>
      </c>
      <c r="AO650" s="2">
        <f>+Help_FC!$G650*Help_FC!AI650</f>
        <v>0</v>
      </c>
      <c r="AP650" s="2">
        <f>+Help_FC!$G650*Help_FC!AJ650</f>
        <v>0</v>
      </c>
      <c r="AQ650" s="2">
        <f>+Help_FC!$G650*Help_FC!AK650</f>
        <v>0</v>
      </c>
      <c r="AR650" s="1478">
        <f>$AV650*24*Help_FC!AL650/Help_FC!$Q650</f>
        <v>0</v>
      </c>
      <c r="AS650" s="1478">
        <f>$AV650*24*Help_FC!AM650/Help_FC!$Q650</f>
        <v>0</v>
      </c>
      <c r="AT650" s="2">
        <f>+Help_FC!$G650*Help_FC!AN650</f>
        <v>0</v>
      </c>
      <c r="AV650" s="5">
        <v>1</v>
      </c>
    </row>
    <row r="651" spans="1:48" x14ac:dyDescent="0.2">
      <c r="A651" s="1">
        <v>45575</v>
      </c>
      <c r="B651" s="2">
        <f>+Help_FC!$G651*Help_FC!I651</f>
        <v>0</v>
      </c>
      <c r="C651" s="2">
        <f>+Help_FC!$G651*Help_FC!J651</f>
        <v>0</v>
      </c>
      <c r="D651" s="2">
        <f>+Help_FC!$G651*Help_FC!K651</f>
        <v>0</v>
      </c>
      <c r="E651" s="2">
        <f>+Help_FC!$G651*Help_FC!L651</f>
        <v>0</v>
      </c>
      <c r="F651" s="2">
        <f>+Help_FC!$G651*Help_FC!M651</f>
        <v>0</v>
      </c>
      <c r="G651" s="2">
        <f>+Help_FC!$G651*Help_FC!N651</f>
        <v>0</v>
      </c>
      <c r="H651" s="1478">
        <f>$AV651*24*Help_FC!R651/Help_FC!$Q651</f>
        <v>0</v>
      </c>
      <c r="I651" s="1478">
        <f>$AV651*24*Help_FC!S651/Help_FC!$Q651</f>
        <v>0</v>
      </c>
      <c r="J651" s="1478">
        <f>$AV651*24*Help_FC!T651/Help_FC!$Q651</f>
        <v>0</v>
      </c>
      <c r="K651" s="1478">
        <f>$AV651*24*Help_FC!U651/Help_FC!$Q651</f>
        <v>0</v>
      </c>
      <c r="L651" s="1478">
        <f>$AV651*24*Help_FC!V651/Help_FC!$Q651</f>
        <v>0</v>
      </c>
      <c r="M651" s="1478">
        <f>$AV651*24*Help_FC!W651/Help_FC!$Q651</f>
        <v>0</v>
      </c>
      <c r="N651" s="2">
        <f>100*Help_FC!H651</f>
        <v>0</v>
      </c>
      <c r="O651" s="2">
        <f t="shared" si="37"/>
        <v>0</v>
      </c>
      <c r="P651" s="2">
        <f t="shared" si="37"/>
        <v>0</v>
      </c>
      <c r="Q651" s="2">
        <f t="shared" si="37"/>
        <v>0</v>
      </c>
      <c r="R651" s="2">
        <f t="shared" si="37"/>
        <v>0</v>
      </c>
      <c r="S651" s="2">
        <f t="shared" si="37"/>
        <v>0</v>
      </c>
      <c r="T651" s="2">
        <f t="shared" si="37"/>
        <v>0</v>
      </c>
      <c r="U651" s="1478">
        <f t="shared" si="36"/>
        <v>0</v>
      </c>
      <c r="V651" s="1478">
        <f t="shared" si="36"/>
        <v>0</v>
      </c>
      <c r="W651" s="1478">
        <f t="shared" si="36"/>
        <v>0</v>
      </c>
      <c r="X651" s="1478">
        <f t="shared" si="34"/>
        <v>0</v>
      </c>
      <c r="Y651" s="1478">
        <f t="shared" si="34"/>
        <v>0</v>
      </c>
      <c r="Z651" s="1478">
        <f t="shared" si="34"/>
        <v>0</v>
      </c>
      <c r="AA651" s="2">
        <f t="shared" si="33"/>
        <v>0</v>
      </c>
      <c r="AC651" s="878">
        <v>1</v>
      </c>
      <c r="AE651" s="2">
        <f>+Help_FC!$G651*Help_FC!Y651</f>
        <v>0</v>
      </c>
      <c r="AF651" s="2">
        <f>+Help_FC!$G651*Help_FC!Z651</f>
        <v>0</v>
      </c>
      <c r="AG651" s="2">
        <f>+Help_FC!$G651*Help_FC!AA651</f>
        <v>0</v>
      </c>
      <c r="AH651" s="2">
        <f>+Help_FC!$G651*Help_FC!AB651</f>
        <v>0</v>
      </c>
      <c r="AI651" s="2">
        <f>+Help_FC!$G651*Help_FC!AC651</f>
        <v>0</v>
      </c>
      <c r="AJ651" s="2">
        <f>+Help_FC!$G651*Help_FC!AD651</f>
        <v>0</v>
      </c>
      <c r="AK651" s="2">
        <f>+Help_FC!$G651*Help_FC!AE651</f>
        <v>0</v>
      </c>
      <c r="AL651" s="2">
        <f>+Help_FC!$G651*Help_FC!AF651</f>
        <v>0</v>
      </c>
      <c r="AM651" s="2">
        <f>+Help_FC!$G651*Help_FC!AG651</f>
        <v>0</v>
      </c>
      <c r="AN651" s="2">
        <f>+Help_FC!$G651*Help_FC!AH651</f>
        <v>0</v>
      </c>
      <c r="AO651" s="2">
        <f>+Help_FC!$G651*Help_FC!AI651</f>
        <v>0</v>
      </c>
      <c r="AP651" s="2">
        <f>+Help_FC!$G651*Help_FC!AJ651</f>
        <v>0</v>
      </c>
      <c r="AQ651" s="2">
        <f>+Help_FC!$G651*Help_FC!AK651</f>
        <v>0</v>
      </c>
      <c r="AR651" s="1478">
        <f>$AV651*24*Help_FC!AL651/Help_FC!$Q651</f>
        <v>0</v>
      </c>
      <c r="AS651" s="1478">
        <f>$AV651*24*Help_FC!AM651/Help_FC!$Q651</f>
        <v>0</v>
      </c>
      <c r="AT651" s="2">
        <f>+Help_FC!$G651*Help_FC!AN651</f>
        <v>0</v>
      </c>
      <c r="AV651" s="5">
        <v>1</v>
      </c>
    </row>
    <row r="652" spans="1:48" x14ac:dyDescent="0.2">
      <c r="A652" s="1">
        <v>45576</v>
      </c>
      <c r="B652" s="2">
        <f>+Help_FC!$G652*Help_FC!I652</f>
        <v>0</v>
      </c>
      <c r="C652" s="2">
        <f>+Help_FC!$G652*Help_FC!J652</f>
        <v>0</v>
      </c>
      <c r="D652" s="2">
        <f>+Help_FC!$G652*Help_FC!K652</f>
        <v>0</v>
      </c>
      <c r="E652" s="2">
        <f>+Help_FC!$G652*Help_FC!L652</f>
        <v>0</v>
      </c>
      <c r="F652" s="2">
        <f>+Help_FC!$G652*Help_FC!M652</f>
        <v>0</v>
      </c>
      <c r="G652" s="2">
        <f>+Help_FC!$G652*Help_FC!N652</f>
        <v>0</v>
      </c>
      <c r="H652" s="1478">
        <f>$AV652*24*Help_FC!R652/Help_FC!$Q652</f>
        <v>0</v>
      </c>
      <c r="I652" s="1478">
        <f>$AV652*24*Help_FC!S652/Help_FC!$Q652</f>
        <v>0</v>
      </c>
      <c r="J652" s="1478">
        <f>$AV652*24*Help_FC!T652/Help_FC!$Q652</f>
        <v>0</v>
      </c>
      <c r="K652" s="1478">
        <f>$AV652*24*Help_FC!U652/Help_FC!$Q652</f>
        <v>0</v>
      </c>
      <c r="L652" s="1478">
        <f>$AV652*24*Help_FC!V652/Help_FC!$Q652</f>
        <v>0</v>
      </c>
      <c r="M652" s="1478">
        <f>$AV652*24*Help_FC!W652/Help_FC!$Q652</f>
        <v>0</v>
      </c>
      <c r="N652" s="2">
        <f>100*Help_FC!H652</f>
        <v>48.333333333333336</v>
      </c>
      <c r="O652" s="2">
        <f t="shared" si="37"/>
        <v>0</v>
      </c>
      <c r="P652" s="2">
        <f t="shared" si="37"/>
        <v>0</v>
      </c>
      <c r="Q652" s="2">
        <f t="shared" si="37"/>
        <v>0</v>
      </c>
      <c r="R652" s="2">
        <f t="shared" si="37"/>
        <v>0</v>
      </c>
      <c r="S652" s="2">
        <f t="shared" si="37"/>
        <v>0</v>
      </c>
      <c r="T652" s="2">
        <f t="shared" si="37"/>
        <v>0</v>
      </c>
      <c r="U652" s="1478">
        <f t="shared" si="36"/>
        <v>0</v>
      </c>
      <c r="V652" s="1478">
        <f t="shared" si="36"/>
        <v>0</v>
      </c>
      <c r="W652" s="1478">
        <f t="shared" si="36"/>
        <v>0</v>
      </c>
      <c r="X652" s="1478">
        <f t="shared" si="34"/>
        <v>0</v>
      </c>
      <c r="Y652" s="1478">
        <f t="shared" si="34"/>
        <v>0</v>
      </c>
      <c r="Z652" s="1478">
        <f t="shared" si="34"/>
        <v>0</v>
      </c>
      <c r="AA652" s="2">
        <f t="shared" si="33"/>
        <v>48.333333333333336</v>
      </c>
      <c r="AC652" s="878">
        <v>1</v>
      </c>
      <c r="AE652" s="2">
        <f>+Help_FC!$G652*Help_FC!Y652</f>
        <v>0</v>
      </c>
      <c r="AF652" s="2">
        <f>+Help_FC!$G652*Help_FC!Z652</f>
        <v>0</v>
      </c>
      <c r="AG652" s="2">
        <f>+Help_FC!$G652*Help_FC!AA652</f>
        <v>0</v>
      </c>
      <c r="AH652" s="2">
        <f>+Help_FC!$G652*Help_FC!AB652</f>
        <v>0</v>
      </c>
      <c r="AI652" s="2">
        <f>+Help_FC!$G652*Help_FC!AC652</f>
        <v>0</v>
      </c>
      <c r="AJ652" s="2">
        <f>+Help_FC!$G652*Help_FC!AD652</f>
        <v>0</v>
      </c>
      <c r="AK652" s="2">
        <f>+Help_FC!$G652*Help_FC!AE652</f>
        <v>0</v>
      </c>
      <c r="AL652" s="2">
        <f>+Help_FC!$G652*Help_FC!AF652</f>
        <v>0</v>
      </c>
      <c r="AM652" s="2">
        <f>+Help_FC!$G652*Help_FC!AG652</f>
        <v>0</v>
      </c>
      <c r="AN652" s="2">
        <f>+Help_FC!$G652*Help_FC!AH652</f>
        <v>0</v>
      </c>
      <c r="AO652" s="2">
        <f>+Help_FC!$G652*Help_FC!AI652</f>
        <v>0</v>
      </c>
      <c r="AP652" s="2">
        <f>+Help_FC!$G652*Help_FC!AJ652</f>
        <v>0</v>
      </c>
      <c r="AQ652" s="2">
        <f>+Help_FC!$G652*Help_FC!AK652</f>
        <v>0</v>
      </c>
      <c r="AR652" s="1478">
        <f>$AV652*24*Help_FC!AL652/Help_FC!$Q652</f>
        <v>0</v>
      </c>
      <c r="AS652" s="1478">
        <f>$AV652*24*Help_FC!AM652/Help_FC!$Q652</f>
        <v>0</v>
      </c>
      <c r="AT652" s="2">
        <f>+Help_FC!$G652*Help_FC!AN652</f>
        <v>0</v>
      </c>
      <c r="AV652" s="5">
        <v>1</v>
      </c>
    </row>
    <row r="653" spans="1:48" x14ac:dyDescent="0.2">
      <c r="A653" s="1">
        <v>45577</v>
      </c>
      <c r="B653" s="2">
        <f>+Help_FC!$G653*Help_FC!I653</f>
        <v>0</v>
      </c>
      <c r="C653" s="2">
        <f>+Help_FC!$G653*Help_FC!J653</f>
        <v>0</v>
      </c>
      <c r="D653" s="2">
        <f>+Help_FC!$G653*Help_FC!K653</f>
        <v>0</v>
      </c>
      <c r="E653" s="2">
        <f>+Help_FC!$G653*Help_FC!L653</f>
        <v>0</v>
      </c>
      <c r="F653" s="2">
        <f>+Help_FC!$G653*Help_FC!M653</f>
        <v>0</v>
      </c>
      <c r="G653" s="2">
        <f>+Help_FC!$G653*Help_FC!N653</f>
        <v>0</v>
      </c>
      <c r="H653" s="1478">
        <f>$AV653*24*Help_FC!R653/Help_FC!$Q653</f>
        <v>0</v>
      </c>
      <c r="I653" s="1478">
        <f>$AV653*24*Help_FC!S653/Help_FC!$Q653</f>
        <v>0</v>
      </c>
      <c r="J653" s="1478">
        <f>$AV653*24*Help_FC!T653/Help_FC!$Q653</f>
        <v>0</v>
      </c>
      <c r="K653" s="1478">
        <f>$AV653*24*Help_FC!U653/Help_FC!$Q653</f>
        <v>0</v>
      </c>
      <c r="L653" s="1478">
        <f>$AV653*24*Help_FC!V653/Help_FC!$Q653</f>
        <v>0</v>
      </c>
      <c r="M653" s="1478">
        <f>$AV653*24*Help_FC!W653/Help_FC!$Q653</f>
        <v>0</v>
      </c>
      <c r="N653" s="2">
        <f>100*Help_FC!H653</f>
        <v>100</v>
      </c>
      <c r="O653" s="2">
        <f t="shared" si="37"/>
        <v>0</v>
      </c>
      <c r="P653" s="2">
        <f t="shared" si="37"/>
        <v>0</v>
      </c>
      <c r="Q653" s="2">
        <f t="shared" si="37"/>
        <v>0</v>
      </c>
      <c r="R653" s="2">
        <f t="shared" si="37"/>
        <v>0</v>
      </c>
      <c r="S653" s="2">
        <f t="shared" si="37"/>
        <v>0</v>
      </c>
      <c r="T653" s="2">
        <f t="shared" si="37"/>
        <v>0</v>
      </c>
      <c r="U653" s="1478">
        <f t="shared" si="36"/>
        <v>0</v>
      </c>
      <c r="V653" s="1478">
        <f t="shared" si="36"/>
        <v>0</v>
      </c>
      <c r="W653" s="1478">
        <f t="shared" si="36"/>
        <v>0</v>
      </c>
      <c r="X653" s="1478">
        <f t="shared" si="34"/>
        <v>0</v>
      </c>
      <c r="Y653" s="1478">
        <f t="shared" si="34"/>
        <v>0</v>
      </c>
      <c r="Z653" s="1478">
        <f t="shared" si="34"/>
        <v>0</v>
      </c>
      <c r="AA653" s="2">
        <f t="shared" si="33"/>
        <v>100</v>
      </c>
      <c r="AC653" s="878">
        <v>1</v>
      </c>
      <c r="AE653" s="2">
        <f>+Help_FC!$G653*Help_FC!Y653</f>
        <v>0</v>
      </c>
      <c r="AF653" s="2">
        <f>+Help_FC!$G653*Help_FC!Z653</f>
        <v>0</v>
      </c>
      <c r="AG653" s="2">
        <f>+Help_FC!$G653*Help_FC!AA653</f>
        <v>0</v>
      </c>
      <c r="AH653" s="2">
        <f>+Help_FC!$G653*Help_FC!AB653</f>
        <v>0</v>
      </c>
      <c r="AI653" s="2">
        <f>+Help_FC!$G653*Help_FC!AC653</f>
        <v>0</v>
      </c>
      <c r="AJ653" s="2">
        <f>+Help_FC!$G653*Help_FC!AD653</f>
        <v>0</v>
      </c>
      <c r="AK653" s="2">
        <f>+Help_FC!$G653*Help_FC!AE653</f>
        <v>0</v>
      </c>
      <c r="AL653" s="2">
        <f>+Help_FC!$G653*Help_FC!AF653</f>
        <v>0</v>
      </c>
      <c r="AM653" s="2">
        <f>+Help_FC!$G653*Help_FC!AG653</f>
        <v>0</v>
      </c>
      <c r="AN653" s="2">
        <f>+Help_FC!$G653*Help_FC!AH653</f>
        <v>0</v>
      </c>
      <c r="AO653" s="2">
        <f>+Help_FC!$G653*Help_FC!AI653</f>
        <v>0</v>
      </c>
      <c r="AP653" s="2">
        <f>+Help_FC!$G653*Help_FC!AJ653</f>
        <v>0</v>
      </c>
      <c r="AQ653" s="2">
        <f>+Help_FC!$G653*Help_FC!AK653</f>
        <v>0</v>
      </c>
      <c r="AR653" s="1478">
        <f>$AV653*24*Help_FC!AL653/Help_FC!$Q653</f>
        <v>0</v>
      </c>
      <c r="AS653" s="1478">
        <f>$AV653*24*Help_FC!AM653/Help_FC!$Q653</f>
        <v>0</v>
      </c>
      <c r="AT653" s="2">
        <f>+Help_FC!$G653*Help_FC!AN653</f>
        <v>0</v>
      </c>
      <c r="AV653" s="5">
        <v>1</v>
      </c>
    </row>
    <row r="654" spans="1:48" x14ac:dyDescent="0.2">
      <c r="A654" s="1">
        <v>45578</v>
      </c>
      <c r="B654" s="2">
        <f>+Help_FC!$G654*Help_FC!I654</f>
        <v>0</v>
      </c>
      <c r="C654" s="2">
        <f>+Help_FC!$G654*Help_FC!J654</f>
        <v>0</v>
      </c>
      <c r="D654" s="2">
        <f>+Help_FC!$G654*Help_FC!K654</f>
        <v>0</v>
      </c>
      <c r="E654" s="2">
        <f>+Help_FC!$G654*Help_FC!L654</f>
        <v>0</v>
      </c>
      <c r="F654" s="2">
        <f>+Help_FC!$G654*Help_FC!M654</f>
        <v>0</v>
      </c>
      <c r="G654" s="2">
        <f>+Help_FC!$G654*Help_FC!N654</f>
        <v>0</v>
      </c>
      <c r="H654" s="1478">
        <f>$AV654*24*Help_FC!R654/Help_FC!$Q654</f>
        <v>0</v>
      </c>
      <c r="I654" s="1478">
        <f>$AV654*24*Help_FC!S654/Help_FC!$Q654</f>
        <v>0</v>
      </c>
      <c r="J654" s="1478">
        <f>$AV654*24*Help_FC!T654/Help_FC!$Q654</f>
        <v>0</v>
      </c>
      <c r="K654" s="1478">
        <f>$AV654*24*Help_FC!U654/Help_FC!$Q654</f>
        <v>0</v>
      </c>
      <c r="L654" s="1478">
        <f>$AV654*24*Help_FC!V654/Help_FC!$Q654</f>
        <v>0</v>
      </c>
      <c r="M654" s="1478">
        <f>$AV654*24*Help_FC!W654/Help_FC!$Q654</f>
        <v>0</v>
      </c>
      <c r="N654" s="2">
        <f>100*Help_FC!H654</f>
        <v>100</v>
      </c>
      <c r="O654" s="2">
        <f t="shared" si="37"/>
        <v>0</v>
      </c>
      <c r="P654" s="2">
        <f t="shared" si="37"/>
        <v>0</v>
      </c>
      <c r="Q654" s="2">
        <f t="shared" si="37"/>
        <v>0</v>
      </c>
      <c r="R654" s="2">
        <f t="shared" si="37"/>
        <v>0</v>
      </c>
      <c r="S654" s="2">
        <f t="shared" si="37"/>
        <v>0</v>
      </c>
      <c r="T654" s="2">
        <f t="shared" si="37"/>
        <v>0</v>
      </c>
      <c r="U654" s="1478">
        <f t="shared" si="36"/>
        <v>0</v>
      </c>
      <c r="V654" s="1478">
        <f t="shared" si="36"/>
        <v>0</v>
      </c>
      <c r="W654" s="1478">
        <f t="shared" si="36"/>
        <v>0</v>
      </c>
      <c r="X654" s="1478">
        <f t="shared" si="34"/>
        <v>0</v>
      </c>
      <c r="Y654" s="1478">
        <f t="shared" si="34"/>
        <v>0</v>
      </c>
      <c r="Z654" s="1478">
        <f t="shared" si="34"/>
        <v>0</v>
      </c>
      <c r="AA654" s="2">
        <f t="shared" si="33"/>
        <v>100</v>
      </c>
      <c r="AC654" s="878">
        <v>1</v>
      </c>
      <c r="AE654" s="2">
        <f>+Help_FC!$G654*Help_FC!Y654</f>
        <v>0</v>
      </c>
      <c r="AF654" s="2">
        <f>+Help_FC!$G654*Help_FC!Z654</f>
        <v>0</v>
      </c>
      <c r="AG654" s="2">
        <f>+Help_FC!$G654*Help_FC!AA654</f>
        <v>0</v>
      </c>
      <c r="AH654" s="2">
        <f>+Help_FC!$G654*Help_FC!AB654</f>
        <v>0</v>
      </c>
      <c r="AI654" s="2">
        <f>+Help_FC!$G654*Help_FC!AC654</f>
        <v>0</v>
      </c>
      <c r="AJ654" s="2">
        <f>+Help_FC!$G654*Help_FC!AD654</f>
        <v>0</v>
      </c>
      <c r="AK654" s="2">
        <f>+Help_FC!$G654*Help_FC!AE654</f>
        <v>0</v>
      </c>
      <c r="AL654" s="2">
        <f>+Help_FC!$G654*Help_FC!AF654</f>
        <v>0</v>
      </c>
      <c r="AM654" s="2">
        <f>+Help_FC!$G654*Help_FC!AG654</f>
        <v>0</v>
      </c>
      <c r="AN654" s="2">
        <f>+Help_FC!$G654*Help_FC!AH654</f>
        <v>0</v>
      </c>
      <c r="AO654" s="2">
        <f>+Help_FC!$G654*Help_FC!AI654</f>
        <v>0</v>
      </c>
      <c r="AP654" s="2">
        <f>+Help_FC!$G654*Help_FC!AJ654</f>
        <v>0</v>
      </c>
      <c r="AQ654" s="2">
        <f>+Help_FC!$G654*Help_FC!AK654</f>
        <v>0</v>
      </c>
      <c r="AR654" s="1478">
        <f>$AV654*24*Help_FC!AL654/Help_FC!$Q654</f>
        <v>0</v>
      </c>
      <c r="AS654" s="1478">
        <f>$AV654*24*Help_FC!AM654/Help_FC!$Q654</f>
        <v>0</v>
      </c>
      <c r="AT654" s="2">
        <f>+Help_FC!$G654*Help_FC!AN654</f>
        <v>0</v>
      </c>
      <c r="AV654" s="5">
        <v>1</v>
      </c>
    </row>
    <row r="655" spans="1:48" x14ac:dyDescent="0.2">
      <c r="A655" s="1">
        <v>45579</v>
      </c>
      <c r="B655" s="2">
        <f>+Help_FC!$G655*Help_FC!I655</f>
        <v>0</v>
      </c>
      <c r="C655" s="2">
        <f>+Help_FC!$G655*Help_FC!J655</f>
        <v>0</v>
      </c>
      <c r="D655" s="2">
        <f>+Help_FC!$G655*Help_FC!K655</f>
        <v>0</v>
      </c>
      <c r="E655" s="2">
        <f>+Help_FC!$G655*Help_FC!L655</f>
        <v>0</v>
      </c>
      <c r="F655" s="2">
        <f>+Help_FC!$G655*Help_FC!M655</f>
        <v>0</v>
      </c>
      <c r="G655" s="2">
        <f>+Help_FC!$G655*Help_FC!N655</f>
        <v>0</v>
      </c>
      <c r="H655" s="1478">
        <f>$AV655*24*Help_FC!R655/Help_FC!$Q655</f>
        <v>0</v>
      </c>
      <c r="I655" s="1478">
        <f>$AV655*24*Help_FC!S655/Help_FC!$Q655</f>
        <v>0</v>
      </c>
      <c r="J655" s="1478">
        <f>$AV655*24*Help_FC!T655/Help_FC!$Q655</f>
        <v>0</v>
      </c>
      <c r="K655" s="1478">
        <f>$AV655*24*Help_FC!U655/Help_FC!$Q655</f>
        <v>0</v>
      </c>
      <c r="L655" s="1478">
        <f>$AV655*24*Help_FC!V655/Help_FC!$Q655</f>
        <v>0</v>
      </c>
      <c r="M655" s="1478">
        <f>$AV655*24*Help_FC!W655/Help_FC!$Q655</f>
        <v>0</v>
      </c>
      <c r="N655" s="2">
        <f>100*Help_FC!H655</f>
        <v>100</v>
      </c>
      <c r="O655" s="2">
        <f t="shared" si="37"/>
        <v>0</v>
      </c>
      <c r="P655" s="2">
        <f t="shared" si="37"/>
        <v>0</v>
      </c>
      <c r="Q655" s="2">
        <f t="shared" si="37"/>
        <v>0</v>
      </c>
      <c r="R655" s="2">
        <f t="shared" si="37"/>
        <v>0</v>
      </c>
      <c r="S655" s="2">
        <f t="shared" si="37"/>
        <v>0</v>
      </c>
      <c r="T655" s="2">
        <f t="shared" si="37"/>
        <v>0</v>
      </c>
      <c r="U655" s="1478">
        <f t="shared" si="36"/>
        <v>0</v>
      </c>
      <c r="V655" s="1478">
        <f t="shared" si="36"/>
        <v>0</v>
      </c>
      <c r="W655" s="1478">
        <f t="shared" si="36"/>
        <v>0</v>
      </c>
      <c r="X655" s="1478">
        <f t="shared" si="34"/>
        <v>0</v>
      </c>
      <c r="Y655" s="1478">
        <f t="shared" si="34"/>
        <v>0</v>
      </c>
      <c r="Z655" s="1478">
        <f t="shared" si="34"/>
        <v>0</v>
      </c>
      <c r="AA655" s="2">
        <f t="shared" si="33"/>
        <v>100</v>
      </c>
      <c r="AC655" s="878">
        <v>1</v>
      </c>
      <c r="AE655" s="2">
        <f>+Help_FC!$G655*Help_FC!Y655</f>
        <v>0</v>
      </c>
      <c r="AF655" s="2">
        <f>+Help_FC!$G655*Help_FC!Z655</f>
        <v>0</v>
      </c>
      <c r="AG655" s="2">
        <f>+Help_FC!$G655*Help_FC!AA655</f>
        <v>0</v>
      </c>
      <c r="AH655" s="2">
        <f>+Help_FC!$G655*Help_FC!AB655</f>
        <v>0</v>
      </c>
      <c r="AI655" s="2">
        <f>+Help_FC!$G655*Help_FC!AC655</f>
        <v>0</v>
      </c>
      <c r="AJ655" s="2">
        <f>+Help_FC!$G655*Help_FC!AD655</f>
        <v>0</v>
      </c>
      <c r="AK655" s="2">
        <f>+Help_FC!$G655*Help_FC!AE655</f>
        <v>0</v>
      </c>
      <c r="AL655" s="2">
        <f>+Help_FC!$G655*Help_FC!AF655</f>
        <v>0</v>
      </c>
      <c r="AM655" s="2">
        <f>+Help_FC!$G655*Help_FC!AG655</f>
        <v>0</v>
      </c>
      <c r="AN655" s="2">
        <f>+Help_FC!$G655*Help_FC!AH655</f>
        <v>0</v>
      </c>
      <c r="AO655" s="2">
        <f>+Help_FC!$G655*Help_FC!AI655</f>
        <v>0</v>
      </c>
      <c r="AP655" s="2">
        <f>+Help_FC!$G655*Help_FC!AJ655</f>
        <v>0</v>
      </c>
      <c r="AQ655" s="2">
        <f>+Help_FC!$G655*Help_FC!AK655</f>
        <v>0</v>
      </c>
      <c r="AR655" s="1478">
        <f>$AV655*24*Help_FC!AL655/Help_FC!$Q655</f>
        <v>0</v>
      </c>
      <c r="AS655" s="1478">
        <f>$AV655*24*Help_FC!AM655/Help_FC!$Q655</f>
        <v>0</v>
      </c>
      <c r="AT655" s="2">
        <f>+Help_FC!$G655*Help_FC!AN655</f>
        <v>0</v>
      </c>
      <c r="AV655" s="5">
        <v>1</v>
      </c>
    </row>
    <row r="656" spans="1:48" x14ac:dyDescent="0.2">
      <c r="A656" s="1">
        <v>45580</v>
      </c>
      <c r="B656" s="2">
        <f>+Help_FC!$G656*Help_FC!I656</f>
        <v>0</v>
      </c>
      <c r="C656" s="2">
        <f>+Help_FC!$G656*Help_FC!J656</f>
        <v>0</v>
      </c>
      <c r="D656" s="2">
        <f>+Help_FC!$G656*Help_FC!K656</f>
        <v>0</v>
      </c>
      <c r="E656" s="2">
        <f>+Help_FC!$G656*Help_FC!L656</f>
        <v>0</v>
      </c>
      <c r="F656" s="2">
        <f>+Help_FC!$G656*Help_FC!M656</f>
        <v>0</v>
      </c>
      <c r="G656" s="2">
        <f>+Help_FC!$G656*Help_FC!N656</f>
        <v>0</v>
      </c>
      <c r="H656" s="1478">
        <f>$AV656*24*Help_FC!R656/Help_FC!$Q656</f>
        <v>0</v>
      </c>
      <c r="I656" s="1478">
        <f>$AV656*24*Help_FC!S656/Help_FC!$Q656</f>
        <v>0</v>
      </c>
      <c r="J656" s="1478">
        <f>$AV656*24*Help_FC!T656/Help_FC!$Q656</f>
        <v>0</v>
      </c>
      <c r="K656" s="1478">
        <f>$AV656*24*Help_FC!U656/Help_FC!$Q656</f>
        <v>0</v>
      </c>
      <c r="L656" s="1478">
        <f>$AV656*24*Help_FC!V656/Help_FC!$Q656</f>
        <v>0</v>
      </c>
      <c r="M656" s="1478">
        <f>$AV656*24*Help_FC!W656/Help_FC!$Q656</f>
        <v>0</v>
      </c>
      <c r="N656" s="2">
        <f>100*Help_FC!H656</f>
        <v>100</v>
      </c>
      <c r="O656" s="2">
        <f t="shared" si="37"/>
        <v>0</v>
      </c>
      <c r="P656" s="2">
        <f t="shared" si="37"/>
        <v>0</v>
      </c>
      <c r="Q656" s="2">
        <f t="shared" si="37"/>
        <v>0</v>
      </c>
      <c r="R656" s="2">
        <f t="shared" si="37"/>
        <v>0</v>
      </c>
      <c r="S656" s="2">
        <f t="shared" si="37"/>
        <v>0</v>
      </c>
      <c r="T656" s="2">
        <f t="shared" si="37"/>
        <v>0</v>
      </c>
      <c r="U656" s="1478">
        <f t="shared" si="36"/>
        <v>0</v>
      </c>
      <c r="V656" s="1478">
        <f t="shared" si="36"/>
        <v>0</v>
      </c>
      <c r="W656" s="1478">
        <f t="shared" si="36"/>
        <v>0</v>
      </c>
      <c r="X656" s="1478">
        <f t="shared" si="34"/>
        <v>0</v>
      </c>
      <c r="Y656" s="1478">
        <f t="shared" si="34"/>
        <v>0</v>
      </c>
      <c r="Z656" s="1478">
        <f t="shared" si="34"/>
        <v>0</v>
      </c>
      <c r="AA656" s="2">
        <f t="shared" si="33"/>
        <v>100</v>
      </c>
      <c r="AC656" s="878">
        <v>1</v>
      </c>
      <c r="AE656" s="2">
        <f>+Help_FC!$G656*Help_FC!Y656</f>
        <v>0</v>
      </c>
      <c r="AF656" s="2">
        <f>+Help_FC!$G656*Help_FC!Z656</f>
        <v>0</v>
      </c>
      <c r="AG656" s="2">
        <f>+Help_FC!$G656*Help_FC!AA656</f>
        <v>0</v>
      </c>
      <c r="AH656" s="2">
        <f>+Help_FC!$G656*Help_FC!AB656</f>
        <v>0</v>
      </c>
      <c r="AI656" s="2">
        <f>+Help_FC!$G656*Help_FC!AC656</f>
        <v>0</v>
      </c>
      <c r="AJ656" s="2">
        <f>+Help_FC!$G656*Help_FC!AD656</f>
        <v>0</v>
      </c>
      <c r="AK656" s="2">
        <f>+Help_FC!$G656*Help_FC!AE656</f>
        <v>0</v>
      </c>
      <c r="AL656" s="2">
        <f>+Help_FC!$G656*Help_FC!AF656</f>
        <v>0</v>
      </c>
      <c r="AM656" s="2">
        <f>+Help_FC!$G656*Help_FC!AG656</f>
        <v>0</v>
      </c>
      <c r="AN656" s="2">
        <f>+Help_FC!$G656*Help_FC!AH656</f>
        <v>0</v>
      </c>
      <c r="AO656" s="2">
        <f>+Help_FC!$G656*Help_FC!AI656</f>
        <v>0</v>
      </c>
      <c r="AP656" s="2">
        <f>+Help_FC!$G656*Help_FC!AJ656</f>
        <v>0</v>
      </c>
      <c r="AQ656" s="2">
        <f>+Help_FC!$G656*Help_FC!AK656</f>
        <v>0</v>
      </c>
      <c r="AR656" s="1478">
        <f>$AV656*24*Help_FC!AL656/Help_FC!$Q656</f>
        <v>0</v>
      </c>
      <c r="AS656" s="1478">
        <f>$AV656*24*Help_FC!AM656/Help_FC!$Q656</f>
        <v>0</v>
      </c>
      <c r="AT656" s="2">
        <f>+Help_FC!$G656*Help_FC!AN656</f>
        <v>0</v>
      </c>
      <c r="AV656" s="5">
        <v>1</v>
      </c>
    </row>
    <row r="657" spans="1:48" x14ac:dyDescent="0.2">
      <c r="A657" s="1">
        <v>45581</v>
      </c>
      <c r="B657" s="2">
        <f>+Help_FC!$G657*Help_FC!I657</f>
        <v>0</v>
      </c>
      <c r="C657" s="2">
        <f>+Help_FC!$G657*Help_FC!J657</f>
        <v>0</v>
      </c>
      <c r="D657" s="2">
        <f>+Help_FC!$G657*Help_FC!K657</f>
        <v>0</v>
      </c>
      <c r="E657" s="2">
        <f>+Help_FC!$G657*Help_FC!L657</f>
        <v>0</v>
      </c>
      <c r="F657" s="2">
        <f>+Help_FC!$G657*Help_FC!M657</f>
        <v>0</v>
      </c>
      <c r="G657" s="2">
        <f>+Help_FC!$G657*Help_FC!N657</f>
        <v>0</v>
      </c>
      <c r="H657" s="1478">
        <f>$AV657*24*Help_FC!R657/Help_FC!$Q657</f>
        <v>0</v>
      </c>
      <c r="I657" s="1478">
        <f>$AV657*24*Help_FC!S657/Help_FC!$Q657</f>
        <v>0</v>
      </c>
      <c r="J657" s="1478">
        <f>$AV657*24*Help_FC!T657/Help_FC!$Q657</f>
        <v>0</v>
      </c>
      <c r="K657" s="1478">
        <f>$AV657*24*Help_FC!U657/Help_FC!$Q657</f>
        <v>0</v>
      </c>
      <c r="L657" s="1478">
        <f>$AV657*24*Help_FC!V657/Help_FC!$Q657</f>
        <v>0</v>
      </c>
      <c r="M657" s="1478">
        <f>$AV657*24*Help_FC!W657/Help_FC!$Q657</f>
        <v>0</v>
      </c>
      <c r="N657" s="2">
        <f>100*Help_FC!H657</f>
        <v>100</v>
      </c>
      <c r="O657" s="2">
        <f t="shared" si="37"/>
        <v>0</v>
      </c>
      <c r="P657" s="2">
        <f t="shared" si="37"/>
        <v>0</v>
      </c>
      <c r="Q657" s="2">
        <f t="shared" si="37"/>
        <v>0</v>
      </c>
      <c r="R657" s="2">
        <f t="shared" si="37"/>
        <v>0</v>
      </c>
      <c r="S657" s="2">
        <f t="shared" si="37"/>
        <v>0</v>
      </c>
      <c r="T657" s="2">
        <f t="shared" si="37"/>
        <v>0</v>
      </c>
      <c r="U657" s="1478">
        <f t="shared" si="36"/>
        <v>0</v>
      </c>
      <c r="V657" s="1478">
        <f t="shared" si="36"/>
        <v>0</v>
      </c>
      <c r="W657" s="1478">
        <f t="shared" si="36"/>
        <v>0</v>
      </c>
      <c r="X657" s="1478">
        <f t="shared" si="34"/>
        <v>0</v>
      </c>
      <c r="Y657" s="1478">
        <f t="shared" si="34"/>
        <v>0</v>
      </c>
      <c r="Z657" s="1478">
        <f t="shared" si="34"/>
        <v>0</v>
      </c>
      <c r="AA657" s="2">
        <f t="shared" si="33"/>
        <v>100</v>
      </c>
      <c r="AC657" s="878">
        <v>1</v>
      </c>
      <c r="AE657" s="2">
        <f>+Help_FC!$G657*Help_FC!Y657</f>
        <v>0</v>
      </c>
      <c r="AF657" s="2">
        <f>+Help_FC!$G657*Help_FC!Z657</f>
        <v>0</v>
      </c>
      <c r="AG657" s="2">
        <f>+Help_FC!$G657*Help_FC!AA657</f>
        <v>0</v>
      </c>
      <c r="AH657" s="2">
        <f>+Help_FC!$G657*Help_FC!AB657</f>
        <v>0</v>
      </c>
      <c r="AI657" s="2">
        <f>+Help_FC!$G657*Help_FC!AC657</f>
        <v>0</v>
      </c>
      <c r="AJ657" s="2">
        <f>+Help_FC!$G657*Help_FC!AD657</f>
        <v>0</v>
      </c>
      <c r="AK657" s="2">
        <f>+Help_FC!$G657*Help_FC!AE657</f>
        <v>0</v>
      </c>
      <c r="AL657" s="2">
        <f>+Help_FC!$G657*Help_FC!AF657</f>
        <v>0</v>
      </c>
      <c r="AM657" s="2">
        <f>+Help_FC!$G657*Help_FC!AG657</f>
        <v>0</v>
      </c>
      <c r="AN657" s="2">
        <f>+Help_FC!$G657*Help_FC!AH657</f>
        <v>0</v>
      </c>
      <c r="AO657" s="2">
        <f>+Help_FC!$G657*Help_FC!AI657</f>
        <v>0</v>
      </c>
      <c r="AP657" s="2">
        <f>+Help_FC!$G657*Help_FC!AJ657</f>
        <v>0</v>
      </c>
      <c r="AQ657" s="2">
        <f>+Help_FC!$G657*Help_FC!AK657</f>
        <v>0</v>
      </c>
      <c r="AR657" s="1478">
        <f>$AV657*24*Help_FC!AL657/Help_FC!$Q657</f>
        <v>0</v>
      </c>
      <c r="AS657" s="1478">
        <f>$AV657*24*Help_FC!AM657/Help_FC!$Q657</f>
        <v>0</v>
      </c>
      <c r="AT657" s="2">
        <f>+Help_FC!$G657*Help_FC!AN657</f>
        <v>0</v>
      </c>
      <c r="AV657" s="5">
        <v>1</v>
      </c>
    </row>
    <row r="658" spans="1:48" x14ac:dyDescent="0.2">
      <c r="A658" s="1">
        <v>45582</v>
      </c>
      <c r="B658" s="2">
        <f>+Help_FC!$G658*Help_FC!I658</f>
        <v>0</v>
      </c>
      <c r="C658" s="2">
        <f>+Help_FC!$G658*Help_FC!J658</f>
        <v>0</v>
      </c>
      <c r="D658" s="2">
        <f>+Help_FC!$G658*Help_FC!K658</f>
        <v>0</v>
      </c>
      <c r="E658" s="2">
        <f>+Help_FC!$G658*Help_FC!L658</f>
        <v>0</v>
      </c>
      <c r="F658" s="2">
        <f>+Help_FC!$G658*Help_FC!M658</f>
        <v>0</v>
      </c>
      <c r="G658" s="2">
        <f>+Help_FC!$G658*Help_FC!N658</f>
        <v>0</v>
      </c>
      <c r="H658" s="1478">
        <f>$AV658*24*Help_FC!R658/Help_FC!$Q658</f>
        <v>0</v>
      </c>
      <c r="I658" s="1478">
        <f>$AV658*24*Help_FC!S658/Help_FC!$Q658</f>
        <v>0</v>
      </c>
      <c r="J658" s="1478">
        <f>$AV658*24*Help_FC!T658/Help_FC!$Q658</f>
        <v>0</v>
      </c>
      <c r="K658" s="1478">
        <f>$AV658*24*Help_FC!U658/Help_FC!$Q658</f>
        <v>0</v>
      </c>
      <c r="L658" s="1478">
        <f>$AV658*24*Help_FC!V658/Help_FC!$Q658</f>
        <v>0</v>
      </c>
      <c r="M658" s="1478">
        <f>$AV658*24*Help_FC!W658/Help_FC!$Q658</f>
        <v>0</v>
      </c>
      <c r="N658" s="2">
        <f>100*Help_FC!H658</f>
        <v>100</v>
      </c>
      <c r="O658" s="2">
        <f t="shared" si="37"/>
        <v>0</v>
      </c>
      <c r="P658" s="2">
        <f t="shared" si="37"/>
        <v>0</v>
      </c>
      <c r="Q658" s="2">
        <f t="shared" si="37"/>
        <v>0</v>
      </c>
      <c r="R658" s="2">
        <f t="shared" si="37"/>
        <v>0</v>
      </c>
      <c r="S658" s="2">
        <f t="shared" si="37"/>
        <v>0</v>
      </c>
      <c r="T658" s="2">
        <f t="shared" si="37"/>
        <v>0</v>
      </c>
      <c r="U658" s="1478">
        <f t="shared" si="36"/>
        <v>0</v>
      </c>
      <c r="V658" s="1478">
        <f t="shared" si="36"/>
        <v>0</v>
      </c>
      <c r="W658" s="1478">
        <f t="shared" si="36"/>
        <v>0</v>
      </c>
      <c r="X658" s="1478">
        <f t="shared" si="34"/>
        <v>0</v>
      </c>
      <c r="Y658" s="1478">
        <f t="shared" si="34"/>
        <v>0</v>
      </c>
      <c r="Z658" s="1478">
        <f t="shared" si="34"/>
        <v>0</v>
      </c>
      <c r="AA658" s="2">
        <f t="shared" si="33"/>
        <v>100</v>
      </c>
      <c r="AC658" s="878">
        <v>1</v>
      </c>
      <c r="AE658" s="2">
        <f>+Help_FC!$G658*Help_FC!Y658</f>
        <v>0</v>
      </c>
      <c r="AF658" s="2">
        <f>+Help_FC!$G658*Help_FC!Z658</f>
        <v>0</v>
      </c>
      <c r="AG658" s="2">
        <f>+Help_FC!$G658*Help_FC!AA658</f>
        <v>0</v>
      </c>
      <c r="AH658" s="2">
        <f>+Help_FC!$G658*Help_FC!AB658</f>
        <v>0</v>
      </c>
      <c r="AI658" s="2">
        <f>+Help_FC!$G658*Help_FC!AC658</f>
        <v>0</v>
      </c>
      <c r="AJ658" s="2">
        <f>+Help_FC!$G658*Help_FC!AD658</f>
        <v>0</v>
      </c>
      <c r="AK658" s="2">
        <f>+Help_FC!$G658*Help_FC!AE658</f>
        <v>0</v>
      </c>
      <c r="AL658" s="2">
        <f>+Help_FC!$G658*Help_FC!AF658</f>
        <v>0</v>
      </c>
      <c r="AM658" s="2">
        <f>+Help_FC!$G658*Help_FC!AG658</f>
        <v>0</v>
      </c>
      <c r="AN658" s="2">
        <f>+Help_FC!$G658*Help_FC!AH658</f>
        <v>0</v>
      </c>
      <c r="AO658" s="2">
        <f>+Help_FC!$G658*Help_FC!AI658</f>
        <v>0</v>
      </c>
      <c r="AP658" s="2">
        <f>+Help_FC!$G658*Help_FC!AJ658</f>
        <v>0</v>
      </c>
      <c r="AQ658" s="2">
        <f>+Help_FC!$G658*Help_FC!AK658</f>
        <v>0</v>
      </c>
      <c r="AR658" s="1478">
        <f>$AV658*24*Help_FC!AL658/Help_FC!$Q658</f>
        <v>0</v>
      </c>
      <c r="AS658" s="1478">
        <f>$AV658*24*Help_FC!AM658/Help_FC!$Q658</f>
        <v>0</v>
      </c>
      <c r="AT658" s="2">
        <f>+Help_FC!$G658*Help_FC!AN658</f>
        <v>0</v>
      </c>
      <c r="AV658" s="5">
        <v>1</v>
      </c>
    </row>
    <row r="659" spans="1:48" x14ac:dyDescent="0.2">
      <c r="A659" s="1">
        <v>45583</v>
      </c>
      <c r="B659" s="2">
        <f>+Help_FC!$G659*Help_FC!I659</f>
        <v>0</v>
      </c>
      <c r="C659" s="2">
        <f>+Help_FC!$G659*Help_FC!J659</f>
        <v>0</v>
      </c>
      <c r="D659" s="2">
        <f>+Help_FC!$G659*Help_FC!K659</f>
        <v>0</v>
      </c>
      <c r="E659" s="2">
        <f>+Help_FC!$G659*Help_FC!L659</f>
        <v>0</v>
      </c>
      <c r="F659" s="2">
        <f>+Help_FC!$G659*Help_FC!M659</f>
        <v>0</v>
      </c>
      <c r="G659" s="2">
        <f>+Help_FC!$G659*Help_FC!N659</f>
        <v>0</v>
      </c>
      <c r="H659" s="1478">
        <f>$AV659*24*Help_FC!R659/Help_FC!$Q659</f>
        <v>0</v>
      </c>
      <c r="I659" s="1478">
        <f>$AV659*24*Help_FC!S659/Help_FC!$Q659</f>
        <v>0</v>
      </c>
      <c r="J659" s="1478">
        <f>$AV659*24*Help_FC!T659/Help_FC!$Q659</f>
        <v>0</v>
      </c>
      <c r="K659" s="1478">
        <f>$AV659*24*Help_FC!U659/Help_FC!$Q659</f>
        <v>0</v>
      </c>
      <c r="L659" s="1478">
        <f>$AV659*24*Help_FC!V659/Help_FC!$Q659</f>
        <v>0</v>
      </c>
      <c r="M659" s="1478">
        <f>$AV659*24*Help_FC!W659/Help_FC!$Q659</f>
        <v>0</v>
      </c>
      <c r="N659" s="2">
        <f>100*Help_FC!H659</f>
        <v>100</v>
      </c>
      <c r="O659" s="2">
        <f t="shared" si="37"/>
        <v>0</v>
      </c>
      <c r="P659" s="2">
        <f t="shared" si="37"/>
        <v>0</v>
      </c>
      <c r="Q659" s="2">
        <f t="shared" si="37"/>
        <v>0</v>
      </c>
      <c r="R659" s="2">
        <f t="shared" si="37"/>
        <v>0</v>
      </c>
      <c r="S659" s="2">
        <f t="shared" si="37"/>
        <v>0</v>
      </c>
      <c r="T659" s="2">
        <f t="shared" si="37"/>
        <v>0</v>
      </c>
      <c r="U659" s="1478">
        <f t="shared" si="36"/>
        <v>0</v>
      </c>
      <c r="V659" s="1478">
        <f t="shared" si="36"/>
        <v>0</v>
      </c>
      <c r="W659" s="1478">
        <f t="shared" si="36"/>
        <v>0</v>
      </c>
      <c r="X659" s="1478">
        <f t="shared" si="34"/>
        <v>0</v>
      </c>
      <c r="Y659" s="1478">
        <f t="shared" si="34"/>
        <v>0</v>
      </c>
      <c r="Z659" s="1478">
        <f t="shared" si="34"/>
        <v>0</v>
      </c>
      <c r="AA659" s="2">
        <f t="shared" si="33"/>
        <v>100</v>
      </c>
      <c r="AC659" s="878">
        <v>1</v>
      </c>
      <c r="AE659" s="2">
        <f>+Help_FC!$G659*Help_FC!Y659</f>
        <v>0</v>
      </c>
      <c r="AF659" s="2">
        <f>+Help_FC!$G659*Help_FC!Z659</f>
        <v>0</v>
      </c>
      <c r="AG659" s="2">
        <f>+Help_FC!$G659*Help_FC!AA659</f>
        <v>0</v>
      </c>
      <c r="AH659" s="2">
        <f>+Help_FC!$G659*Help_FC!AB659</f>
        <v>0</v>
      </c>
      <c r="AI659" s="2">
        <f>+Help_FC!$G659*Help_FC!AC659</f>
        <v>0</v>
      </c>
      <c r="AJ659" s="2">
        <f>+Help_FC!$G659*Help_FC!AD659</f>
        <v>0</v>
      </c>
      <c r="AK659" s="2">
        <f>+Help_FC!$G659*Help_FC!AE659</f>
        <v>0</v>
      </c>
      <c r="AL659" s="2">
        <f>+Help_FC!$G659*Help_FC!AF659</f>
        <v>0</v>
      </c>
      <c r="AM659" s="2">
        <f>+Help_FC!$G659*Help_FC!AG659</f>
        <v>0</v>
      </c>
      <c r="AN659" s="2">
        <f>+Help_FC!$G659*Help_FC!AH659</f>
        <v>0</v>
      </c>
      <c r="AO659" s="2">
        <f>+Help_FC!$G659*Help_FC!AI659</f>
        <v>0</v>
      </c>
      <c r="AP659" s="2">
        <f>+Help_FC!$G659*Help_FC!AJ659</f>
        <v>0</v>
      </c>
      <c r="AQ659" s="2">
        <f>+Help_FC!$G659*Help_FC!AK659</f>
        <v>0</v>
      </c>
      <c r="AR659" s="1478">
        <f>$AV659*24*Help_FC!AL659/Help_FC!$Q659</f>
        <v>0</v>
      </c>
      <c r="AS659" s="1478">
        <f>$AV659*24*Help_FC!AM659/Help_FC!$Q659</f>
        <v>0</v>
      </c>
      <c r="AT659" s="2">
        <f>+Help_FC!$G659*Help_FC!AN659</f>
        <v>0</v>
      </c>
      <c r="AV659" s="5">
        <v>1</v>
      </c>
    </row>
    <row r="660" spans="1:48" x14ac:dyDescent="0.2">
      <c r="A660" s="1">
        <v>45584</v>
      </c>
      <c r="B660" s="2">
        <f>+Help_FC!$G660*Help_FC!I660</f>
        <v>0</v>
      </c>
      <c r="C660" s="2">
        <f>+Help_FC!$G660*Help_FC!J660</f>
        <v>0</v>
      </c>
      <c r="D660" s="2">
        <f>+Help_FC!$G660*Help_FC!K660</f>
        <v>0</v>
      </c>
      <c r="E660" s="2">
        <f>+Help_FC!$G660*Help_FC!L660</f>
        <v>0</v>
      </c>
      <c r="F660" s="2">
        <f>+Help_FC!$G660*Help_FC!M660</f>
        <v>0</v>
      </c>
      <c r="G660" s="2">
        <f>+Help_FC!$G660*Help_FC!N660</f>
        <v>0</v>
      </c>
      <c r="H660" s="1478">
        <f>$AV660*24*Help_FC!R660/Help_FC!$Q660</f>
        <v>0</v>
      </c>
      <c r="I660" s="1478">
        <f>$AV660*24*Help_FC!S660/Help_FC!$Q660</f>
        <v>0</v>
      </c>
      <c r="J660" s="1478">
        <f>$AV660*24*Help_FC!T660/Help_FC!$Q660</f>
        <v>0</v>
      </c>
      <c r="K660" s="1478">
        <f>$AV660*24*Help_FC!U660/Help_FC!$Q660</f>
        <v>0</v>
      </c>
      <c r="L660" s="1478">
        <f>$AV660*24*Help_FC!V660/Help_FC!$Q660</f>
        <v>0</v>
      </c>
      <c r="M660" s="1478">
        <f>$AV660*24*Help_FC!W660/Help_FC!$Q660</f>
        <v>0</v>
      </c>
      <c r="N660" s="2">
        <f>100*Help_FC!H660</f>
        <v>100</v>
      </c>
      <c r="O660" s="2">
        <f t="shared" si="37"/>
        <v>0</v>
      </c>
      <c r="P660" s="2">
        <f t="shared" si="37"/>
        <v>0</v>
      </c>
      <c r="Q660" s="2">
        <f t="shared" si="37"/>
        <v>0</v>
      </c>
      <c r="R660" s="2">
        <f t="shared" si="37"/>
        <v>0</v>
      </c>
      <c r="S660" s="2">
        <f t="shared" si="37"/>
        <v>0</v>
      </c>
      <c r="T660" s="2">
        <f t="shared" si="37"/>
        <v>0</v>
      </c>
      <c r="U660" s="1478">
        <f t="shared" si="36"/>
        <v>0</v>
      </c>
      <c r="V660" s="1478">
        <f t="shared" si="36"/>
        <v>0</v>
      </c>
      <c r="W660" s="1478">
        <f t="shared" si="36"/>
        <v>0</v>
      </c>
      <c r="X660" s="1478">
        <f t="shared" si="34"/>
        <v>0</v>
      </c>
      <c r="Y660" s="1478">
        <f t="shared" si="34"/>
        <v>0</v>
      </c>
      <c r="Z660" s="1478">
        <f t="shared" si="34"/>
        <v>0</v>
      </c>
      <c r="AA660" s="2">
        <f t="shared" si="33"/>
        <v>100</v>
      </c>
      <c r="AC660" s="878">
        <v>1</v>
      </c>
      <c r="AE660" s="2">
        <f>+Help_FC!$G660*Help_FC!Y660</f>
        <v>0</v>
      </c>
      <c r="AF660" s="2">
        <f>+Help_FC!$G660*Help_FC!Z660</f>
        <v>0</v>
      </c>
      <c r="AG660" s="2">
        <f>+Help_FC!$G660*Help_FC!AA660</f>
        <v>0</v>
      </c>
      <c r="AH660" s="2">
        <f>+Help_FC!$G660*Help_FC!AB660</f>
        <v>0</v>
      </c>
      <c r="AI660" s="2">
        <f>+Help_FC!$G660*Help_FC!AC660</f>
        <v>0</v>
      </c>
      <c r="AJ660" s="2">
        <f>+Help_FC!$G660*Help_FC!AD660</f>
        <v>0</v>
      </c>
      <c r="AK660" s="2">
        <f>+Help_FC!$G660*Help_FC!AE660</f>
        <v>0</v>
      </c>
      <c r="AL660" s="2">
        <f>+Help_FC!$G660*Help_FC!AF660</f>
        <v>0</v>
      </c>
      <c r="AM660" s="2">
        <f>+Help_FC!$G660*Help_FC!AG660</f>
        <v>0</v>
      </c>
      <c r="AN660" s="2">
        <f>+Help_FC!$G660*Help_FC!AH660</f>
        <v>0</v>
      </c>
      <c r="AO660" s="2">
        <f>+Help_FC!$G660*Help_FC!AI660</f>
        <v>0</v>
      </c>
      <c r="AP660" s="2">
        <f>+Help_FC!$G660*Help_FC!AJ660</f>
        <v>0</v>
      </c>
      <c r="AQ660" s="2">
        <f>+Help_FC!$G660*Help_FC!AK660</f>
        <v>0</v>
      </c>
      <c r="AR660" s="1478">
        <f>$AV660*24*Help_FC!AL660/Help_FC!$Q660</f>
        <v>0</v>
      </c>
      <c r="AS660" s="1478">
        <f>$AV660*24*Help_FC!AM660/Help_FC!$Q660</f>
        <v>0</v>
      </c>
      <c r="AT660" s="2">
        <f>+Help_FC!$G660*Help_FC!AN660</f>
        <v>0</v>
      </c>
      <c r="AV660" s="5">
        <v>1</v>
      </c>
    </row>
    <row r="661" spans="1:48" x14ac:dyDescent="0.2">
      <c r="A661" s="1">
        <v>45585</v>
      </c>
      <c r="B661" s="2">
        <f>+Help_FC!$G661*Help_FC!I661</f>
        <v>0</v>
      </c>
      <c r="C661" s="2">
        <f>+Help_FC!$G661*Help_FC!J661</f>
        <v>0</v>
      </c>
      <c r="D661" s="2">
        <f>+Help_FC!$G661*Help_FC!K661</f>
        <v>0</v>
      </c>
      <c r="E661" s="2">
        <f>+Help_FC!$G661*Help_FC!L661</f>
        <v>0</v>
      </c>
      <c r="F661" s="2">
        <f>+Help_FC!$G661*Help_FC!M661</f>
        <v>0</v>
      </c>
      <c r="G661" s="2">
        <f>+Help_FC!$G661*Help_FC!N661</f>
        <v>0</v>
      </c>
      <c r="H661" s="1478">
        <f>$AV661*24*Help_FC!R661/Help_FC!$Q661</f>
        <v>0</v>
      </c>
      <c r="I661" s="1478">
        <f>$AV661*24*Help_FC!S661/Help_FC!$Q661</f>
        <v>0</v>
      </c>
      <c r="J661" s="1478">
        <f>$AV661*24*Help_FC!T661/Help_FC!$Q661</f>
        <v>0</v>
      </c>
      <c r="K661" s="1478">
        <f>$AV661*24*Help_FC!U661/Help_FC!$Q661</f>
        <v>0</v>
      </c>
      <c r="L661" s="1478">
        <f>$AV661*24*Help_FC!V661/Help_FC!$Q661</f>
        <v>0</v>
      </c>
      <c r="M661" s="1478">
        <f>$AV661*24*Help_FC!W661/Help_FC!$Q661</f>
        <v>0</v>
      </c>
      <c r="N661" s="2">
        <f>100*Help_FC!H661</f>
        <v>100</v>
      </c>
      <c r="O661" s="2">
        <f t="shared" si="37"/>
        <v>0</v>
      </c>
      <c r="P661" s="2">
        <f t="shared" si="37"/>
        <v>0</v>
      </c>
      <c r="Q661" s="2">
        <f t="shared" si="37"/>
        <v>0</v>
      </c>
      <c r="R661" s="2">
        <f t="shared" si="37"/>
        <v>0</v>
      </c>
      <c r="S661" s="2">
        <f t="shared" si="37"/>
        <v>0</v>
      </c>
      <c r="T661" s="2">
        <f t="shared" si="37"/>
        <v>0</v>
      </c>
      <c r="U661" s="1478">
        <f t="shared" si="36"/>
        <v>0</v>
      </c>
      <c r="V661" s="1478">
        <f t="shared" si="36"/>
        <v>0</v>
      </c>
      <c r="W661" s="1478">
        <f t="shared" si="36"/>
        <v>0</v>
      </c>
      <c r="X661" s="1478">
        <f t="shared" si="34"/>
        <v>0</v>
      </c>
      <c r="Y661" s="1478">
        <f t="shared" si="34"/>
        <v>0</v>
      </c>
      <c r="Z661" s="1478">
        <f t="shared" si="34"/>
        <v>0</v>
      </c>
      <c r="AA661" s="2">
        <f t="shared" ref="AA661:AA724" si="38">+N661</f>
        <v>100</v>
      </c>
      <c r="AC661" s="878">
        <v>1</v>
      </c>
      <c r="AE661" s="2">
        <f>+Help_FC!$G661*Help_FC!Y661</f>
        <v>0</v>
      </c>
      <c r="AF661" s="2">
        <f>+Help_FC!$G661*Help_FC!Z661</f>
        <v>0</v>
      </c>
      <c r="AG661" s="2">
        <f>+Help_FC!$G661*Help_FC!AA661</f>
        <v>0</v>
      </c>
      <c r="AH661" s="2">
        <f>+Help_FC!$G661*Help_FC!AB661</f>
        <v>0</v>
      </c>
      <c r="AI661" s="2">
        <f>+Help_FC!$G661*Help_FC!AC661</f>
        <v>0</v>
      </c>
      <c r="AJ661" s="2">
        <f>+Help_FC!$G661*Help_FC!AD661</f>
        <v>0</v>
      </c>
      <c r="AK661" s="2">
        <f>+Help_FC!$G661*Help_FC!AE661</f>
        <v>0</v>
      </c>
      <c r="AL661" s="2">
        <f>+Help_FC!$G661*Help_FC!AF661</f>
        <v>0</v>
      </c>
      <c r="AM661" s="2">
        <f>+Help_FC!$G661*Help_FC!AG661</f>
        <v>0</v>
      </c>
      <c r="AN661" s="2">
        <f>+Help_FC!$G661*Help_FC!AH661</f>
        <v>0</v>
      </c>
      <c r="AO661" s="2">
        <f>+Help_FC!$G661*Help_FC!AI661</f>
        <v>0</v>
      </c>
      <c r="AP661" s="2">
        <f>+Help_FC!$G661*Help_FC!AJ661</f>
        <v>0</v>
      </c>
      <c r="AQ661" s="2">
        <f>+Help_FC!$G661*Help_FC!AK661</f>
        <v>0</v>
      </c>
      <c r="AR661" s="1478">
        <f>$AV661*24*Help_FC!AL661/Help_FC!$Q661</f>
        <v>0</v>
      </c>
      <c r="AS661" s="1478">
        <f>$AV661*24*Help_FC!AM661/Help_FC!$Q661</f>
        <v>0</v>
      </c>
      <c r="AT661" s="2">
        <f>+Help_FC!$G661*Help_FC!AN661</f>
        <v>0</v>
      </c>
      <c r="AV661" s="5">
        <v>1</v>
      </c>
    </row>
    <row r="662" spans="1:48" x14ac:dyDescent="0.2">
      <c r="A662" s="1">
        <v>45586</v>
      </c>
      <c r="B662" s="2">
        <f>+Help_FC!$G662*Help_FC!I662</f>
        <v>0</v>
      </c>
      <c r="C662" s="2">
        <f>+Help_FC!$G662*Help_FC!J662</f>
        <v>0</v>
      </c>
      <c r="D662" s="2">
        <f>+Help_FC!$G662*Help_FC!K662</f>
        <v>0</v>
      </c>
      <c r="E662" s="2">
        <f>+Help_FC!$G662*Help_FC!L662</f>
        <v>0</v>
      </c>
      <c r="F662" s="2">
        <f>+Help_FC!$G662*Help_FC!M662</f>
        <v>0</v>
      </c>
      <c r="G662" s="2">
        <f>+Help_FC!$G662*Help_FC!N662</f>
        <v>0</v>
      </c>
      <c r="H662" s="1478">
        <f>$AV662*24*Help_FC!R662/Help_FC!$Q662</f>
        <v>0</v>
      </c>
      <c r="I662" s="1478">
        <f>$AV662*24*Help_FC!S662/Help_FC!$Q662</f>
        <v>0</v>
      </c>
      <c r="J662" s="1478">
        <f>$AV662*24*Help_FC!T662/Help_FC!$Q662</f>
        <v>0</v>
      </c>
      <c r="K662" s="1478">
        <f>$AV662*24*Help_FC!U662/Help_FC!$Q662</f>
        <v>0</v>
      </c>
      <c r="L662" s="1478">
        <f>$AV662*24*Help_FC!V662/Help_FC!$Q662</f>
        <v>0</v>
      </c>
      <c r="M662" s="1478">
        <f>$AV662*24*Help_FC!W662/Help_FC!$Q662</f>
        <v>0</v>
      </c>
      <c r="N662" s="2">
        <f>100*Help_FC!H662</f>
        <v>100</v>
      </c>
      <c r="O662" s="2">
        <f t="shared" si="37"/>
        <v>0</v>
      </c>
      <c r="P662" s="2">
        <f t="shared" si="37"/>
        <v>0</v>
      </c>
      <c r="Q662" s="2">
        <f t="shared" si="37"/>
        <v>0</v>
      </c>
      <c r="R662" s="2">
        <f t="shared" si="37"/>
        <v>0</v>
      </c>
      <c r="S662" s="2">
        <f t="shared" si="37"/>
        <v>0</v>
      </c>
      <c r="T662" s="2">
        <f t="shared" si="37"/>
        <v>0</v>
      </c>
      <c r="U662" s="1478">
        <f t="shared" si="36"/>
        <v>0</v>
      </c>
      <c r="V662" s="1478">
        <f t="shared" si="36"/>
        <v>0</v>
      </c>
      <c r="W662" s="1478">
        <f t="shared" si="36"/>
        <v>0</v>
      </c>
      <c r="X662" s="1478">
        <f t="shared" si="34"/>
        <v>0</v>
      </c>
      <c r="Y662" s="1478">
        <f t="shared" si="34"/>
        <v>0</v>
      </c>
      <c r="Z662" s="1478">
        <f t="shared" si="34"/>
        <v>0</v>
      </c>
      <c r="AA662" s="2">
        <f t="shared" si="38"/>
        <v>100</v>
      </c>
      <c r="AC662" s="878">
        <v>1</v>
      </c>
      <c r="AE662" s="2">
        <f>+Help_FC!$G662*Help_FC!Y662</f>
        <v>0</v>
      </c>
      <c r="AF662" s="2">
        <f>+Help_FC!$G662*Help_FC!Z662</f>
        <v>0</v>
      </c>
      <c r="AG662" s="2">
        <f>+Help_FC!$G662*Help_FC!AA662</f>
        <v>0</v>
      </c>
      <c r="AH662" s="2">
        <f>+Help_FC!$G662*Help_FC!AB662</f>
        <v>0</v>
      </c>
      <c r="AI662" s="2">
        <f>+Help_FC!$G662*Help_FC!AC662</f>
        <v>0</v>
      </c>
      <c r="AJ662" s="2">
        <f>+Help_FC!$G662*Help_FC!AD662</f>
        <v>0</v>
      </c>
      <c r="AK662" s="2">
        <f>+Help_FC!$G662*Help_FC!AE662</f>
        <v>0</v>
      </c>
      <c r="AL662" s="2">
        <f>+Help_FC!$G662*Help_FC!AF662</f>
        <v>0</v>
      </c>
      <c r="AM662" s="2">
        <f>+Help_FC!$G662*Help_FC!AG662</f>
        <v>0</v>
      </c>
      <c r="AN662" s="2">
        <f>+Help_FC!$G662*Help_FC!AH662</f>
        <v>0</v>
      </c>
      <c r="AO662" s="2">
        <f>+Help_FC!$G662*Help_FC!AI662</f>
        <v>0</v>
      </c>
      <c r="AP662" s="2">
        <f>+Help_FC!$G662*Help_FC!AJ662</f>
        <v>0</v>
      </c>
      <c r="AQ662" s="2">
        <f>+Help_FC!$G662*Help_FC!AK662</f>
        <v>0</v>
      </c>
      <c r="AR662" s="1478">
        <f>$AV662*24*Help_FC!AL662/Help_FC!$Q662</f>
        <v>0</v>
      </c>
      <c r="AS662" s="1478">
        <f>$AV662*24*Help_FC!AM662/Help_FC!$Q662</f>
        <v>0</v>
      </c>
      <c r="AT662" s="2">
        <f>+Help_FC!$G662*Help_FC!AN662</f>
        <v>0</v>
      </c>
      <c r="AV662" s="5">
        <v>1</v>
      </c>
    </row>
    <row r="663" spans="1:48" x14ac:dyDescent="0.2">
      <c r="A663" s="1">
        <v>45587</v>
      </c>
      <c r="B663" s="2">
        <f>+Help_FC!$G663*Help_FC!I663</f>
        <v>0</v>
      </c>
      <c r="C663" s="2">
        <f>+Help_FC!$G663*Help_FC!J663</f>
        <v>0</v>
      </c>
      <c r="D663" s="2">
        <f>+Help_FC!$G663*Help_FC!K663</f>
        <v>0</v>
      </c>
      <c r="E663" s="2">
        <f>+Help_FC!$G663*Help_FC!L663</f>
        <v>0</v>
      </c>
      <c r="F663" s="2">
        <f>+Help_FC!$G663*Help_FC!M663</f>
        <v>0</v>
      </c>
      <c r="G663" s="2">
        <f>+Help_FC!$G663*Help_FC!N663</f>
        <v>0</v>
      </c>
      <c r="H663" s="1478">
        <f>$AV663*24*Help_FC!R663/Help_FC!$Q663</f>
        <v>0</v>
      </c>
      <c r="I663" s="1478">
        <f>$AV663*24*Help_FC!S663/Help_FC!$Q663</f>
        <v>0</v>
      </c>
      <c r="J663" s="1478">
        <f>$AV663*24*Help_FC!T663/Help_FC!$Q663</f>
        <v>0</v>
      </c>
      <c r="K663" s="1478">
        <f>$AV663*24*Help_FC!U663/Help_FC!$Q663</f>
        <v>0</v>
      </c>
      <c r="L663" s="1478">
        <f>$AV663*24*Help_FC!V663/Help_FC!$Q663</f>
        <v>0</v>
      </c>
      <c r="M663" s="1478">
        <f>$AV663*24*Help_FC!W663/Help_FC!$Q663</f>
        <v>0</v>
      </c>
      <c r="N663" s="2">
        <f>100*Help_FC!H663</f>
        <v>100</v>
      </c>
      <c r="O663" s="2">
        <f t="shared" si="37"/>
        <v>0</v>
      </c>
      <c r="P663" s="2">
        <f t="shared" si="37"/>
        <v>0</v>
      </c>
      <c r="Q663" s="2">
        <f t="shared" si="37"/>
        <v>0</v>
      </c>
      <c r="R663" s="2">
        <f t="shared" si="37"/>
        <v>0</v>
      </c>
      <c r="S663" s="2">
        <f t="shared" si="37"/>
        <v>0</v>
      </c>
      <c r="T663" s="2">
        <f t="shared" si="37"/>
        <v>0</v>
      </c>
      <c r="U663" s="1478">
        <f t="shared" si="36"/>
        <v>0</v>
      </c>
      <c r="V663" s="1478">
        <f t="shared" si="36"/>
        <v>0</v>
      </c>
      <c r="W663" s="1478">
        <f t="shared" si="36"/>
        <v>0</v>
      </c>
      <c r="X663" s="1478">
        <f t="shared" si="34"/>
        <v>0</v>
      </c>
      <c r="Y663" s="1478">
        <f t="shared" si="34"/>
        <v>0</v>
      </c>
      <c r="Z663" s="1478">
        <f t="shared" si="34"/>
        <v>0</v>
      </c>
      <c r="AA663" s="2">
        <f t="shared" si="38"/>
        <v>100</v>
      </c>
      <c r="AC663" s="878">
        <v>1</v>
      </c>
      <c r="AE663" s="2">
        <f>+Help_FC!$G663*Help_FC!Y663</f>
        <v>0</v>
      </c>
      <c r="AF663" s="2">
        <f>+Help_FC!$G663*Help_FC!Z663</f>
        <v>0</v>
      </c>
      <c r="AG663" s="2">
        <f>+Help_FC!$G663*Help_FC!AA663</f>
        <v>0</v>
      </c>
      <c r="AH663" s="2">
        <f>+Help_FC!$G663*Help_FC!AB663</f>
        <v>0</v>
      </c>
      <c r="AI663" s="2">
        <f>+Help_FC!$G663*Help_FC!AC663</f>
        <v>0</v>
      </c>
      <c r="AJ663" s="2">
        <f>+Help_FC!$G663*Help_FC!AD663</f>
        <v>0</v>
      </c>
      <c r="AK663" s="2">
        <f>+Help_FC!$G663*Help_FC!AE663</f>
        <v>0</v>
      </c>
      <c r="AL663" s="2">
        <f>+Help_FC!$G663*Help_FC!AF663</f>
        <v>0</v>
      </c>
      <c r="AM663" s="2">
        <f>+Help_FC!$G663*Help_FC!AG663</f>
        <v>0</v>
      </c>
      <c r="AN663" s="2">
        <f>+Help_FC!$G663*Help_FC!AH663</f>
        <v>0</v>
      </c>
      <c r="AO663" s="2">
        <f>+Help_FC!$G663*Help_FC!AI663</f>
        <v>0</v>
      </c>
      <c r="AP663" s="2">
        <f>+Help_FC!$G663*Help_FC!AJ663</f>
        <v>0</v>
      </c>
      <c r="AQ663" s="2">
        <f>+Help_FC!$G663*Help_FC!AK663</f>
        <v>0</v>
      </c>
      <c r="AR663" s="1478">
        <f>$AV663*24*Help_FC!AL663/Help_FC!$Q663</f>
        <v>0</v>
      </c>
      <c r="AS663" s="1478">
        <f>$AV663*24*Help_FC!AM663/Help_FC!$Q663</f>
        <v>0</v>
      </c>
      <c r="AT663" s="2">
        <f>+Help_FC!$G663*Help_FC!AN663</f>
        <v>0</v>
      </c>
      <c r="AV663" s="5">
        <v>1</v>
      </c>
    </row>
    <row r="664" spans="1:48" x14ac:dyDescent="0.2">
      <c r="A664" s="1">
        <v>45588</v>
      </c>
      <c r="B664" s="2">
        <f>+Help_FC!$G664*Help_FC!I664</f>
        <v>0</v>
      </c>
      <c r="C664" s="2">
        <f>+Help_FC!$G664*Help_FC!J664</f>
        <v>0</v>
      </c>
      <c r="D664" s="2">
        <f>+Help_FC!$G664*Help_FC!K664</f>
        <v>0</v>
      </c>
      <c r="E664" s="2">
        <f>+Help_FC!$G664*Help_FC!L664</f>
        <v>0</v>
      </c>
      <c r="F664" s="2">
        <f>+Help_FC!$G664*Help_FC!M664</f>
        <v>0</v>
      </c>
      <c r="G664" s="2">
        <f>+Help_FC!$G664*Help_FC!N664</f>
        <v>0</v>
      </c>
      <c r="H664" s="1478">
        <f>$AV664*24*Help_FC!R664/Help_FC!$Q664</f>
        <v>0</v>
      </c>
      <c r="I664" s="1478">
        <f>$AV664*24*Help_FC!S664/Help_FC!$Q664</f>
        <v>0</v>
      </c>
      <c r="J664" s="1478">
        <f>$AV664*24*Help_FC!T664/Help_FC!$Q664</f>
        <v>0</v>
      </c>
      <c r="K664" s="1478">
        <f>$AV664*24*Help_FC!U664/Help_FC!$Q664</f>
        <v>0</v>
      </c>
      <c r="L664" s="1478">
        <f>$AV664*24*Help_FC!V664/Help_FC!$Q664</f>
        <v>0</v>
      </c>
      <c r="M664" s="1478">
        <f>$AV664*24*Help_FC!W664/Help_FC!$Q664</f>
        <v>0</v>
      </c>
      <c r="N664" s="2">
        <f>100*Help_FC!H664</f>
        <v>100</v>
      </c>
      <c r="O664" s="2">
        <f t="shared" si="37"/>
        <v>0</v>
      </c>
      <c r="P664" s="2">
        <f t="shared" si="37"/>
        <v>0</v>
      </c>
      <c r="Q664" s="2">
        <f t="shared" si="37"/>
        <v>0</v>
      </c>
      <c r="R664" s="2">
        <f t="shared" si="37"/>
        <v>0</v>
      </c>
      <c r="S664" s="2">
        <f t="shared" si="37"/>
        <v>0</v>
      </c>
      <c r="T664" s="2">
        <f t="shared" si="37"/>
        <v>0</v>
      </c>
      <c r="U664" s="1478">
        <f t="shared" si="36"/>
        <v>0</v>
      </c>
      <c r="V664" s="1478">
        <f t="shared" si="36"/>
        <v>0</v>
      </c>
      <c r="W664" s="1478">
        <f t="shared" si="36"/>
        <v>0</v>
      </c>
      <c r="X664" s="1478">
        <f t="shared" si="34"/>
        <v>0</v>
      </c>
      <c r="Y664" s="1478">
        <f t="shared" si="34"/>
        <v>0</v>
      </c>
      <c r="Z664" s="1478">
        <f t="shared" si="34"/>
        <v>0</v>
      </c>
      <c r="AA664" s="2">
        <f t="shared" si="38"/>
        <v>100</v>
      </c>
      <c r="AC664" s="878">
        <v>1</v>
      </c>
      <c r="AE664" s="2">
        <f>+Help_FC!$G664*Help_FC!Y664</f>
        <v>0</v>
      </c>
      <c r="AF664" s="2">
        <f>+Help_FC!$G664*Help_FC!Z664</f>
        <v>0</v>
      </c>
      <c r="AG664" s="2">
        <f>+Help_FC!$G664*Help_FC!AA664</f>
        <v>0</v>
      </c>
      <c r="AH664" s="2">
        <f>+Help_FC!$G664*Help_FC!AB664</f>
        <v>0</v>
      </c>
      <c r="AI664" s="2">
        <f>+Help_FC!$G664*Help_FC!AC664</f>
        <v>0</v>
      </c>
      <c r="AJ664" s="2">
        <f>+Help_FC!$G664*Help_FC!AD664</f>
        <v>0</v>
      </c>
      <c r="AK664" s="2">
        <f>+Help_FC!$G664*Help_FC!AE664</f>
        <v>0</v>
      </c>
      <c r="AL664" s="2">
        <f>+Help_FC!$G664*Help_FC!AF664</f>
        <v>0</v>
      </c>
      <c r="AM664" s="2">
        <f>+Help_FC!$G664*Help_FC!AG664</f>
        <v>0</v>
      </c>
      <c r="AN664" s="2">
        <f>+Help_FC!$G664*Help_FC!AH664</f>
        <v>0</v>
      </c>
      <c r="AO664" s="2">
        <f>+Help_FC!$G664*Help_FC!AI664</f>
        <v>0</v>
      </c>
      <c r="AP664" s="2">
        <f>+Help_FC!$G664*Help_FC!AJ664</f>
        <v>0</v>
      </c>
      <c r="AQ664" s="2">
        <f>+Help_FC!$G664*Help_FC!AK664</f>
        <v>0</v>
      </c>
      <c r="AR664" s="1478">
        <f>$AV664*24*Help_FC!AL664/Help_FC!$Q664</f>
        <v>0</v>
      </c>
      <c r="AS664" s="1478">
        <f>$AV664*24*Help_FC!AM664/Help_FC!$Q664</f>
        <v>0</v>
      </c>
      <c r="AT664" s="2">
        <f>+Help_FC!$G664*Help_FC!AN664</f>
        <v>0</v>
      </c>
      <c r="AV664" s="5">
        <v>1</v>
      </c>
    </row>
    <row r="665" spans="1:48" x14ac:dyDescent="0.2">
      <c r="A665" s="1">
        <v>45589</v>
      </c>
      <c r="B665" s="2">
        <f>+Help_FC!$G665*Help_FC!I665</f>
        <v>0</v>
      </c>
      <c r="C665" s="2">
        <f>+Help_FC!$G665*Help_FC!J665</f>
        <v>0</v>
      </c>
      <c r="D665" s="2">
        <f>+Help_FC!$G665*Help_FC!K665</f>
        <v>0</v>
      </c>
      <c r="E665" s="2">
        <f>+Help_FC!$G665*Help_FC!L665</f>
        <v>0</v>
      </c>
      <c r="F665" s="2">
        <f>+Help_FC!$G665*Help_FC!M665</f>
        <v>0</v>
      </c>
      <c r="G665" s="2">
        <f>+Help_FC!$G665*Help_FC!N665</f>
        <v>0</v>
      </c>
      <c r="H665" s="1478">
        <f>$AV665*24*Help_FC!R665/Help_FC!$Q665</f>
        <v>0</v>
      </c>
      <c r="I665" s="1478">
        <f>$AV665*24*Help_FC!S665/Help_FC!$Q665</f>
        <v>0</v>
      </c>
      <c r="J665" s="1478">
        <f>$AV665*24*Help_FC!T665/Help_FC!$Q665</f>
        <v>0</v>
      </c>
      <c r="K665" s="1478">
        <f>$AV665*24*Help_FC!U665/Help_FC!$Q665</f>
        <v>0</v>
      </c>
      <c r="L665" s="1478">
        <f>$AV665*24*Help_FC!V665/Help_FC!$Q665</f>
        <v>0</v>
      </c>
      <c r="M665" s="1478">
        <f>$AV665*24*Help_FC!W665/Help_FC!$Q665</f>
        <v>0</v>
      </c>
      <c r="N665" s="2">
        <f>100*Help_FC!H665</f>
        <v>100</v>
      </c>
      <c r="O665" s="2">
        <f t="shared" si="37"/>
        <v>0</v>
      </c>
      <c r="P665" s="2">
        <f t="shared" si="37"/>
        <v>0</v>
      </c>
      <c r="Q665" s="2">
        <f t="shared" si="37"/>
        <v>0</v>
      </c>
      <c r="R665" s="2">
        <f t="shared" si="37"/>
        <v>0</v>
      </c>
      <c r="S665" s="2">
        <f t="shared" si="37"/>
        <v>0</v>
      </c>
      <c r="T665" s="2">
        <f t="shared" si="37"/>
        <v>0</v>
      </c>
      <c r="U665" s="1478">
        <f t="shared" si="36"/>
        <v>0</v>
      </c>
      <c r="V665" s="1478">
        <f t="shared" si="36"/>
        <v>0</v>
      </c>
      <c r="W665" s="1478">
        <f t="shared" si="36"/>
        <v>0</v>
      </c>
      <c r="X665" s="1478">
        <f t="shared" si="34"/>
        <v>0</v>
      </c>
      <c r="Y665" s="1478">
        <f t="shared" si="34"/>
        <v>0</v>
      </c>
      <c r="Z665" s="1478">
        <f t="shared" si="34"/>
        <v>0</v>
      </c>
      <c r="AA665" s="2">
        <f t="shared" si="38"/>
        <v>100</v>
      </c>
      <c r="AC665" s="878">
        <v>1</v>
      </c>
      <c r="AE665" s="2">
        <f>+Help_FC!$G665*Help_FC!Y665</f>
        <v>0</v>
      </c>
      <c r="AF665" s="2">
        <f>+Help_FC!$G665*Help_FC!Z665</f>
        <v>0</v>
      </c>
      <c r="AG665" s="2">
        <f>+Help_FC!$G665*Help_FC!AA665</f>
        <v>0</v>
      </c>
      <c r="AH665" s="2">
        <f>+Help_FC!$G665*Help_FC!AB665</f>
        <v>0</v>
      </c>
      <c r="AI665" s="2">
        <f>+Help_FC!$G665*Help_FC!AC665</f>
        <v>0</v>
      </c>
      <c r="AJ665" s="2">
        <f>+Help_FC!$G665*Help_FC!AD665</f>
        <v>0</v>
      </c>
      <c r="AK665" s="2">
        <f>+Help_FC!$G665*Help_FC!AE665</f>
        <v>0</v>
      </c>
      <c r="AL665" s="2">
        <f>+Help_FC!$G665*Help_FC!AF665</f>
        <v>0</v>
      </c>
      <c r="AM665" s="2">
        <f>+Help_FC!$G665*Help_FC!AG665</f>
        <v>0</v>
      </c>
      <c r="AN665" s="2">
        <f>+Help_FC!$G665*Help_FC!AH665</f>
        <v>0</v>
      </c>
      <c r="AO665" s="2">
        <f>+Help_FC!$G665*Help_FC!AI665</f>
        <v>0</v>
      </c>
      <c r="AP665" s="2">
        <f>+Help_FC!$G665*Help_FC!AJ665</f>
        <v>0</v>
      </c>
      <c r="AQ665" s="2">
        <f>+Help_FC!$G665*Help_FC!AK665</f>
        <v>0</v>
      </c>
      <c r="AR665" s="1478">
        <f>$AV665*24*Help_FC!AL665/Help_FC!$Q665</f>
        <v>0</v>
      </c>
      <c r="AS665" s="1478">
        <f>$AV665*24*Help_FC!AM665/Help_FC!$Q665</f>
        <v>0</v>
      </c>
      <c r="AT665" s="2">
        <f>+Help_FC!$G665*Help_FC!AN665</f>
        <v>0</v>
      </c>
      <c r="AV665" s="5">
        <v>1</v>
      </c>
    </row>
    <row r="666" spans="1:48" x14ac:dyDescent="0.2">
      <c r="A666" s="1">
        <v>45590</v>
      </c>
      <c r="B666" s="2">
        <f>+Help_FC!$G666*Help_FC!I666</f>
        <v>0</v>
      </c>
      <c r="C666" s="2">
        <f>+Help_FC!$G666*Help_FC!J666</f>
        <v>0</v>
      </c>
      <c r="D666" s="2">
        <f>+Help_FC!$G666*Help_FC!K666</f>
        <v>0</v>
      </c>
      <c r="E666" s="2">
        <f>+Help_FC!$G666*Help_FC!L666</f>
        <v>0</v>
      </c>
      <c r="F666" s="2">
        <f>+Help_FC!$G666*Help_FC!M666</f>
        <v>0</v>
      </c>
      <c r="G666" s="2">
        <f>+Help_FC!$G666*Help_FC!N666</f>
        <v>0</v>
      </c>
      <c r="H666" s="1478">
        <f>$AV666*24*Help_FC!R666/Help_FC!$Q666</f>
        <v>0</v>
      </c>
      <c r="I666" s="1478">
        <f>$AV666*24*Help_FC!S666/Help_FC!$Q666</f>
        <v>0</v>
      </c>
      <c r="J666" s="1478">
        <f>$AV666*24*Help_FC!T666/Help_FC!$Q666</f>
        <v>0</v>
      </c>
      <c r="K666" s="1478">
        <f>$AV666*24*Help_FC!U666/Help_FC!$Q666</f>
        <v>0</v>
      </c>
      <c r="L666" s="1478">
        <f>$AV666*24*Help_FC!V666/Help_FC!$Q666</f>
        <v>0</v>
      </c>
      <c r="M666" s="1478">
        <f>$AV666*24*Help_FC!W666/Help_FC!$Q666</f>
        <v>0</v>
      </c>
      <c r="N666" s="2">
        <f>100*Help_FC!H666</f>
        <v>100</v>
      </c>
      <c r="O666" s="2">
        <f t="shared" si="37"/>
        <v>0</v>
      </c>
      <c r="P666" s="2">
        <f t="shared" si="37"/>
        <v>0</v>
      </c>
      <c r="Q666" s="2">
        <f t="shared" si="37"/>
        <v>0</v>
      </c>
      <c r="R666" s="2">
        <f t="shared" si="37"/>
        <v>0</v>
      </c>
      <c r="S666" s="2">
        <f t="shared" si="37"/>
        <v>0</v>
      </c>
      <c r="T666" s="2">
        <f t="shared" si="37"/>
        <v>0</v>
      </c>
      <c r="U666" s="1478">
        <f t="shared" si="36"/>
        <v>0</v>
      </c>
      <c r="V666" s="1478">
        <f t="shared" si="36"/>
        <v>0</v>
      </c>
      <c r="W666" s="1478">
        <f t="shared" si="36"/>
        <v>0</v>
      </c>
      <c r="X666" s="1478">
        <f t="shared" si="34"/>
        <v>0</v>
      </c>
      <c r="Y666" s="1478">
        <f t="shared" si="34"/>
        <v>0</v>
      </c>
      <c r="Z666" s="1478">
        <f t="shared" si="34"/>
        <v>0</v>
      </c>
      <c r="AA666" s="2">
        <f t="shared" si="38"/>
        <v>100</v>
      </c>
      <c r="AC666" s="878">
        <v>1</v>
      </c>
      <c r="AE666" s="2">
        <f>+Help_FC!$G666*Help_FC!Y666</f>
        <v>0</v>
      </c>
      <c r="AF666" s="2">
        <f>+Help_FC!$G666*Help_FC!Z666</f>
        <v>0</v>
      </c>
      <c r="AG666" s="2">
        <f>+Help_FC!$G666*Help_FC!AA666</f>
        <v>0</v>
      </c>
      <c r="AH666" s="2">
        <f>+Help_FC!$G666*Help_FC!AB666</f>
        <v>0</v>
      </c>
      <c r="AI666" s="2">
        <f>+Help_FC!$G666*Help_FC!AC666</f>
        <v>0</v>
      </c>
      <c r="AJ666" s="2">
        <f>+Help_FC!$G666*Help_FC!AD666</f>
        <v>0</v>
      </c>
      <c r="AK666" s="2">
        <f>+Help_FC!$G666*Help_FC!AE666</f>
        <v>0</v>
      </c>
      <c r="AL666" s="2">
        <f>+Help_FC!$G666*Help_FC!AF666</f>
        <v>0</v>
      </c>
      <c r="AM666" s="2">
        <f>+Help_FC!$G666*Help_FC!AG666</f>
        <v>0</v>
      </c>
      <c r="AN666" s="2">
        <f>+Help_FC!$G666*Help_FC!AH666</f>
        <v>0</v>
      </c>
      <c r="AO666" s="2">
        <f>+Help_FC!$G666*Help_FC!AI666</f>
        <v>0</v>
      </c>
      <c r="AP666" s="2">
        <f>+Help_FC!$G666*Help_FC!AJ666</f>
        <v>0</v>
      </c>
      <c r="AQ666" s="2">
        <f>+Help_FC!$G666*Help_FC!AK666</f>
        <v>0</v>
      </c>
      <c r="AR666" s="1478">
        <f>$AV666*24*Help_FC!AL666/Help_FC!$Q666</f>
        <v>0</v>
      </c>
      <c r="AS666" s="1478">
        <f>$AV666*24*Help_FC!AM666/Help_FC!$Q666</f>
        <v>0</v>
      </c>
      <c r="AT666" s="2">
        <f>+Help_FC!$G666*Help_FC!AN666</f>
        <v>0</v>
      </c>
      <c r="AV666" s="5">
        <v>1</v>
      </c>
    </row>
    <row r="667" spans="1:48" x14ac:dyDescent="0.2">
      <c r="A667" s="1">
        <v>45591</v>
      </c>
      <c r="B667" s="2">
        <f>+Help_FC!$G667*Help_FC!I667</f>
        <v>0</v>
      </c>
      <c r="C667" s="2">
        <f>+Help_FC!$G667*Help_FC!J667</f>
        <v>0</v>
      </c>
      <c r="D667" s="2">
        <f>+Help_FC!$G667*Help_FC!K667</f>
        <v>0</v>
      </c>
      <c r="E667" s="2">
        <f>+Help_FC!$G667*Help_FC!L667</f>
        <v>0</v>
      </c>
      <c r="F667" s="2">
        <f>+Help_FC!$G667*Help_FC!M667</f>
        <v>0</v>
      </c>
      <c r="G667" s="2">
        <f>+Help_FC!$G667*Help_FC!N667</f>
        <v>0</v>
      </c>
      <c r="H667" s="1478">
        <f>$AV667*24*Help_FC!R667/Help_FC!$Q667</f>
        <v>0</v>
      </c>
      <c r="I667" s="1478">
        <f>$AV667*24*Help_FC!S667/Help_FC!$Q667</f>
        <v>0</v>
      </c>
      <c r="J667" s="1478">
        <f>$AV667*24*Help_FC!T667/Help_FC!$Q667</f>
        <v>0</v>
      </c>
      <c r="K667" s="1478">
        <f>$AV667*24*Help_FC!U667/Help_FC!$Q667</f>
        <v>0</v>
      </c>
      <c r="L667" s="1478">
        <f>$AV667*24*Help_FC!V667/Help_FC!$Q667</f>
        <v>0</v>
      </c>
      <c r="M667" s="1478">
        <f>$AV667*24*Help_FC!W667/Help_FC!$Q667</f>
        <v>0</v>
      </c>
      <c r="N667" s="2">
        <f>100*Help_FC!H667</f>
        <v>100</v>
      </c>
      <c r="O667" s="2">
        <f t="shared" si="37"/>
        <v>0</v>
      </c>
      <c r="P667" s="2">
        <f t="shared" si="37"/>
        <v>0</v>
      </c>
      <c r="Q667" s="2">
        <f t="shared" si="37"/>
        <v>0</v>
      </c>
      <c r="R667" s="2">
        <f t="shared" si="37"/>
        <v>0</v>
      </c>
      <c r="S667" s="2">
        <f t="shared" si="37"/>
        <v>0</v>
      </c>
      <c r="T667" s="2">
        <f t="shared" si="37"/>
        <v>0</v>
      </c>
      <c r="U667" s="1478">
        <f t="shared" si="36"/>
        <v>0</v>
      </c>
      <c r="V667" s="1478">
        <f t="shared" si="36"/>
        <v>0</v>
      </c>
      <c r="W667" s="1478">
        <f t="shared" si="36"/>
        <v>0</v>
      </c>
      <c r="X667" s="1478">
        <f t="shared" si="34"/>
        <v>0</v>
      </c>
      <c r="Y667" s="1478">
        <f t="shared" si="34"/>
        <v>0</v>
      </c>
      <c r="Z667" s="1478">
        <f t="shared" si="34"/>
        <v>0</v>
      </c>
      <c r="AA667" s="2">
        <f t="shared" si="38"/>
        <v>100</v>
      </c>
      <c r="AC667" s="878">
        <v>1</v>
      </c>
      <c r="AE667" s="2">
        <f>+Help_FC!$G667*Help_FC!Y667</f>
        <v>0</v>
      </c>
      <c r="AF667" s="2">
        <f>+Help_FC!$G667*Help_FC!Z667</f>
        <v>0</v>
      </c>
      <c r="AG667" s="2">
        <f>+Help_FC!$G667*Help_FC!AA667</f>
        <v>0</v>
      </c>
      <c r="AH667" s="2">
        <f>+Help_FC!$G667*Help_FC!AB667</f>
        <v>0</v>
      </c>
      <c r="AI667" s="2">
        <f>+Help_FC!$G667*Help_FC!AC667</f>
        <v>0</v>
      </c>
      <c r="AJ667" s="2">
        <f>+Help_FC!$G667*Help_FC!AD667</f>
        <v>0</v>
      </c>
      <c r="AK667" s="2">
        <f>+Help_FC!$G667*Help_FC!AE667</f>
        <v>0</v>
      </c>
      <c r="AL667" s="2">
        <f>+Help_FC!$G667*Help_FC!AF667</f>
        <v>0</v>
      </c>
      <c r="AM667" s="2">
        <f>+Help_FC!$G667*Help_FC!AG667</f>
        <v>0</v>
      </c>
      <c r="AN667" s="2">
        <f>+Help_FC!$G667*Help_FC!AH667</f>
        <v>0</v>
      </c>
      <c r="AO667" s="2">
        <f>+Help_FC!$G667*Help_FC!AI667</f>
        <v>0</v>
      </c>
      <c r="AP667" s="2">
        <f>+Help_FC!$G667*Help_FC!AJ667</f>
        <v>0</v>
      </c>
      <c r="AQ667" s="2">
        <f>+Help_FC!$G667*Help_FC!AK667</f>
        <v>0</v>
      </c>
      <c r="AR667" s="1478">
        <f>$AV667*24*Help_FC!AL667/Help_FC!$Q667</f>
        <v>0</v>
      </c>
      <c r="AS667" s="1478">
        <f>$AV667*24*Help_FC!AM667/Help_FC!$Q667</f>
        <v>0</v>
      </c>
      <c r="AT667" s="2">
        <f>+Help_FC!$G667*Help_FC!AN667</f>
        <v>0</v>
      </c>
      <c r="AV667" s="5">
        <v>1</v>
      </c>
    </row>
    <row r="668" spans="1:48" x14ac:dyDescent="0.2">
      <c r="A668" s="1">
        <v>45592</v>
      </c>
      <c r="B668" s="2">
        <f>+Help_FC!$G668*Help_FC!I668</f>
        <v>0</v>
      </c>
      <c r="C668" s="2">
        <f>+Help_FC!$G668*Help_FC!J668</f>
        <v>0</v>
      </c>
      <c r="D668" s="2">
        <f>+Help_FC!$G668*Help_FC!K668</f>
        <v>0</v>
      </c>
      <c r="E668" s="2">
        <f>+Help_FC!$G668*Help_FC!L668</f>
        <v>0</v>
      </c>
      <c r="F668" s="2">
        <f>+Help_FC!$G668*Help_FC!M668</f>
        <v>0</v>
      </c>
      <c r="G668" s="2">
        <f>+Help_FC!$G668*Help_FC!N668</f>
        <v>0</v>
      </c>
      <c r="H668" s="1478">
        <f>$AV668*24*Help_FC!R668/Help_FC!$Q668</f>
        <v>0</v>
      </c>
      <c r="I668" s="1478">
        <f>$AV668*24*Help_FC!S668/Help_FC!$Q668</f>
        <v>0</v>
      </c>
      <c r="J668" s="1478">
        <f>$AV668*24*Help_FC!T668/Help_FC!$Q668</f>
        <v>0</v>
      </c>
      <c r="K668" s="1478">
        <f>$AV668*24*Help_FC!U668/Help_FC!$Q668</f>
        <v>0</v>
      </c>
      <c r="L668" s="1478">
        <f>$AV668*24*Help_FC!V668/Help_FC!$Q668</f>
        <v>0</v>
      </c>
      <c r="M668" s="1478">
        <f>$AV668*24*Help_FC!W668/Help_FC!$Q668</f>
        <v>0</v>
      </c>
      <c r="N668" s="2">
        <f>100*Help_FC!H668</f>
        <v>100</v>
      </c>
      <c r="O668" s="2">
        <f t="shared" si="37"/>
        <v>0</v>
      </c>
      <c r="P668" s="2">
        <f t="shared" si="37"/>
        <v>0</v>
      </c>
      <c r="Q668" s="2">
        <f t="shared" si="37"/>
        <v>0</v>
      </c>
      <c r="R668" s="2">
        <f t="shared" si="37"/>
        <v>0</v>
      </c>
      <c r="S668" s="2">
        <f t="shared" si="37"/>
        <v>0</v>
      </c>
      <c r="T668" s="2">
        <f t="shared" si="37"/>
        <v>0</v>
      </c>
      <c r="U668" s="1478">
        <f t="shared" si="36"/>
        <v>0</v>
      </c>
      <c r="V668" s="1478">
        <f t="shared" si="36"/>
        <v>0</v>
      </c>
      <c r="W668" s="1478">
        <f t="shared" si="36"/>
        <v>0</v>
      </c>
      <c r="X668" s="1478">
        <f t="shared" si="34"/>
        <v>0</v>
      </c>
      <c r="Y668" s="1478">
        <f t="shared" si="34"/>
        <v>0</v>
      </c>
      <c r="Z668" s="1478">
        <f t="shared" si="34"/>
        <v>0</v>
      </c>
      <c r="AA668" s="2">
        <f t="shared" si="38"/>
        <v>100</v>
      </c>
      <c r="AC668" s="878">
        <v>1</v>
      </c>
      <c r="AE668" s="2">
        <f>+Help_FC!$G668*Help_FC!Y668</f>
        <v>0</v>
      </c>
      <c r="AF668" s="2">
        <f>+Help_FC!$G668*Help_FC!Z668</f>
        <v>0</v>
      </c>
      <c r="AG668" s="2">
        <f>+Help_FC!$G668*Help_FC!AA668</f>
        <v>0</v>
      </c>
      <c r="AH668" s="2">
        <f>+Help_FC!$G668*Help_FC!AB668</f>
        <v>0</v>
      </c>
      <c r="AI668" s="2">
        <f>+Help_FC!$G668*Help_FC!AC668</f>
        <v>0</v>
      </c>
      <c r="AJ668" s="2">
        <f>+Help_FC!$G668*Help_FC!AD668</f>
        <v>0</v>
      </c>
      <c r="AK668" s="2">
        <f>+Help_FC!$G668*Help_FC!AE668</f>
        <v>0</v>
      </c>
      <c r="AL668" s="2">
        <f>+Help_FC!$G668*Help_FC!AF668</f>
        <v>0</v>
      </c>
      <c r="AM668" s="2">
        <f>+Help_FC!$G668*Help_FC!AG668</f>
        <v>0</v>
      </c>
      <c r="AN668" s="2">
        <f>+Help_FC!$G668*Help_FC!AH668</f>
        <v>0</v>
      </c>
      <c r="AO668" s="2">
        <f>+Help_FC!$G668*Help_FC!AI668</f>
        <v>0</v>
      </c>
      <c r="AP668" s="2">
        <f>+Help_FC!$G668*Help_FC!AJ668</f>
        <v>0</v>
      </c>
      <c r="AQ668" s="2">
        <f>+Help_FC!$G668*Help_FC!AK668</f>
        <v>0</v>
      </c>
      <c r="AR668" s="1478">
        <f>$AV668*24*Help_FC!AL668/Help_FC!$Q668</f>
        <v>0</v>
      </c>
      <c r="AS668" s="1478">
        <f>$AV668*24*Help_FC!AM668/Help_FC!$Q668</f>
        <v>0</v>
      </c>
      <c r="AT668" s="2">
        <f>+Help_FC!$G668*Help_FC!AN668</f>
        <v>0</v>
      </c>
      <c r="AV668" s="5">
        <v>1</v>
      </c>
    </row>
    <row r="669" spans="1:48" x14ac:dyDescent="0.2">
      <c r="A669" s="1">
        <v>45593</v>
      </c>
      <c r="B669" s="2">
        <f>+Help_FC!$G669*Help_FC!I669</f>
        <v>0</v>
      </c>
      <c r="C669" s="2">
        <f>+Help_FC!$G669*Help_FC!J669</f>
        <v>0</v>
      </c>
      <c r="D669" s="2">
        <f>+Help_FC!$G669*Help_FC!K669</f>
        <v>0</v>
      </c>
      <c r="E669" s="2">
        <f>+Help_FC!$G669*Help_FC!L669</f>
        <v>0</v>
      </c>
      <c r="F669" s="2">
        <f>+Help_FC!$G669*Help_FC!M669</f>
        <v>0</v>
      </c>
      <c r="G669" s="2">
        <f>+Help_FC!$G669*Help_FC!N669</f>
        <v>0</v>
      </c>
      <c r="H669" s="1478">
        <f>$AV669*24*Help_FC!R669/Help_FC!$Q669</f>
        <v>0</v>
      </c>
      <c r="I669" s="1478">
        <f>$AV669*24*Help_FC!S669/Help_FC!$Q669</f>
        <v>0</v>
      </c>
      <c r="J669" s="1478">
        <f>$AV669*24*Help_FC!T669/Help_FC!$Q669</f>
        <v>0</v>
      </c>
      <c r="K669" s="1478">
        <f>$AV669*24*Help_FC!U669/Help_FC!$Q669</f>
        <v>0</v>
      </c>
      <c r="L669" s="1478">
        <f>$AV669*24*Help_FC!V669/Help_FC!$Q669</f>
        <v>0</v>
      </c>
      <c r="M669" s="1478">
        <f>$AV669*24*Help_FC!W669/Help_FC!$Q669</f>
        <v>0</v>
      </c>
      <c r="N669" s="2">
        <f>100*Help_FC!H669</f>
        <v>100</v>
      </c>
      <c r="O669" s="2">
        <f t="shared" si="37"/>
        <v>0</v>
      </c>
      <c r="P669" s="2">
        <f t="shared" si="37"/>
        <v>0</v>
      </c>
      <c r="Q669" s="2">
        <f t="shared" si="37"/>
        <v>0</v>
      </c>
      <c r="R669" s="2">
        <f t="shared" si="37"/>
        <v>0</v>
      </c>
      <c r="S669" s="2">
        <f t="shared" si="37"/>
        <v>0</v>
      </c>
      <c r="T669" s="2">
        <f t="shared" si="37"/>
        <v>0</v>
      </c>
      <c r="U669" s="1478">
        <f t="shared" si="36"/>
        <v>0</v>
      </c>
      <c r="V669" s="1478">
        <f t="shared" si="36"/>
        <v>0</v>
      </c>
      <c r="W669" s="1478">
        <f t="shared" si="36"/>
        <v>0</v>
      </c>
      <c r="X669" s="1478">
        <f t="shared" si="34"/>
        <v>0</v>
      </c>
      <c r="Y669" s="1478">
        <f t="shared" si="34"/>
        <v>0</v>
      </c>
      <c r="Z669" s="1478">
        <f t="shared" si="34"/>
        <v>0</v>
      </c>
      <c r="AA669" s="2">
        <f t="shared" si="38"/>
        <v>100</v>
      </c>
      <c r="AC669" s="878">
        <v>1</v>
      </c>
      <c r="AE669" s="2">
        <f>+Help_FC!$G669*Help_FC!Y669</f>
        <v>0</v>
      </c>
      <c r="AF669" s="2">
        <f>+Help_FC!$G669*Help_FC!Z669</f>
        <v>0</v>
      </c>
      <c r="AG669" s="2">
        <f>+Help_FC!$G669*Help_FC!AA669</f>
        <v>0</v>
      </c>
      <c r="AH669" s="2">
        <f>+Help_FC!$G669*Help_FC!AB669</f>
        <v>0</v>
      </c>
      <c r="AI669" s="2">
        <f>+Help_FC!$G669*Help_FC!AC669</f>
        <v>0</v>
      </c>
      <c r="AJ669" s="2">
        <f>+Help_FC!$G669*Help_FC!AD669</f>
        <v>0</v>
      </c>
      <c r="AK669" s="2">
        <f>+Help_FC!$G669*Help_FC!AE669</f>
        <v>0</v>
      </c>
      <c r="AL669" s="2">
        <f>+Help_FC!$G669*Help_FC!AF669</f>
        <v>0</v>
      </c>
      <c r="AM669" s="2">
        <f>+Help_FC!$G669*Help_FC!AG669</f>
        <v>0</v>
      </c>
      <c r="AN669" s="2">
        <f>+Help_FC!$G669*Help_FC!AH669</f>
        <v>0</v>
      </c>
      <c r="AO669" s="2">
        <f>+Help_FC!$G669*Help_FC!AI669</f>
        <v>0</v>
      </c>
      <c r="AP669" s="2">
        <f>+Help_FC!$G669*Help_FC!AJ669</f>
        <v>0</v>
      </c>
      <c r="AQ669" s="2">
        <f>+Help_FC!$G669*Help_FC!AK669</f>
        <v>0</v>
      </c>
      <c r="AR669" s="1478">
        <f>$AV669*24*Help_FC!AL669/Help_FC!$Q669</f>
        <v>0</v>
      </c>
      <c r="AS669" s="1478">
        <f>$AV669*24*Help_FC!AM669/Help_FC!$Q669</f>
        <v>0</v>
      </c>
      <c r="AT669" s="2">
        <f>+Help_FC!$G669*Help_FC!AN669</f>
        <v>0</v>
      </c>
      <c r="AV669" s="5">
        <v>1</v>
      </c>
    </row>
    <row r="670" spans="1:48" x14ac:dyDescent="0.2">
      <c r="A670" s="1">
        <v>45594</v>
      </c>
      <c r="B670" s="2">
        <f>+Help_FC!$G670*Help_FC!I670</f>
        <v>0</v>
      </c>
      <c r="C670" s="2">
        <f>+Help_FC!$G670*Help_FC!J670</f>
        <v>0</v>
      </c>
      <c r="D670" s="2">
        <f>+Help_FC!$G670*Help_FC!K670</f>
        <v>0</v>
      </c>
      <c r="E670" s="2">
        <f>+Help_FC!$G670*Help_FC!L670</f>
        <v>0</v>
      </c>
      <c r="F670" s="2">
        <f>+Help_FC!$G670*Help_FC!M670</f>
        <v>0</v>
      </c>
      <c r="G670" s="2">
        <f>+Help_FC!$G670*Help_FC!N670</f>
        <v>0</v>
      </c>
      <c r="H670" s="1478">
        <f>$AV670*24*Help_FC!R670/Help_FC!$Q670</f>
        <v>0</v>
      </c>
      <c r="I670" s="1478">
        <f>$AV670*24*Help_FC!S670/Help_FC!$Q670</f>
        <v>0</v>
      </c>
      <c r="J670" s="1478">
        <f>$AV670*24*Help_FC!T670/Help_FC!$Q670</f>
        <v>0</v>
      </c>
      <c r="K670" s="1478">
        <f>$AV670*24*Help_FC!U670/Help_FC!$Q670</f>
        <v>0</v>
      </c>
      <c r="L670" s="1478">
        <f>$AV670*24*Help_FC!V670/Help_FC!$Q670</f>
        <v>0</v>
      </c>
      <c r="M670" s="1478">
        <f>$AV670*24*Help_FC!W670/Help_FC!$Q670</f>
        <v>0</v>
      </c>
      <c r="N670" s="2">
        <f>100*Help_FC!H670</f>
        <v>100</v>
      </c>
      <c r="O670" s="2">
        <f t="shared" si="37"/>
        <v>0</v>
      </c>
      <c r="P670" s="2">
        <f t="shared" si="37"/>
        <v>0</v>
      </c>
      <c r="Q670" s="2">
        <f t="shared" si="37"/>
        <v>0</v>
      </c>
      <c r="R670" s="2">
        <f t="shared" si="37"/>
        <v>0</v>
      </c>
      <c r="S670" s="2">
        <f t="shared" si="37"/>
        <v>0</v>
      </c>
      <c r="T670" s="2">
        <f t="shared" si="37"/>
        <v>0</v>
      </c>
      <c r="U670" s="1478">
        <f t="shared" si="36"/>
        <v>0</v>
      </c>
      <c r="V670" s="1478">
        <f t="shared" si="36"/>
        <v>0</v>
      </c>
      <c r="W670" s="1478">
        <f t="shared" si="36"/>
        <v>0</v>
      </c>
      <c r="X670" s="1478">
        <f t="shared" si="36"/>
        <v>0</v>
      </c>
      <c r="Y670" s="1478">
        <f t="shared" si="36"/>
        <v>0</v>
      </c>
      <c r="Z670" s="1478">
        <f t="shared" si="36"/>
        <v>0</v>
      </c>
      <c r="AA670" s="2">
        <f t="shared" si="38"/>
        <v>100</v>
      </c>
      <c r="AC670" s="878">
        <v>1</v>
      </c>
      <c r="AE670" s="2">
        <f>+Help_FC!$G670*Help_FC!Y670</f>
        <v>0</v>
      </c>
      <c r="AF670" s="2">
        <f>+Help_FC!$G670*Help_FC!Z670</f>
        <v>0</v>
      </c>
      <c r="AG670" s="2">
        <f>+Help_FC!$G670*Help_FC!AA670</f>
        <v>0</v>
      </c>
      <c r="AH670" s="2">
        <f>+Help_FC!$G670*Help_FC!AB670</f>
        <v>0</v>
      </c>
      <c r="AI670" s="2">
        <f>+Help_FC!$G670*Help_FC!AC670</f>
        <v>0</v>
      </c>
      <c r="AJ670" s="2">
        <f>+Help_FC!$G670*Help_FC!AD670</f>
        <v>0</v>
      </c>
      <c r="AK670" s="2">
        <f>+Help_FC!$G670*Help_FC!AE670</f>
        <v>0</v>
      </c>
      <c r="AL670" s="2">
        <f>+Help_FC!$G670*Help_FC!AF670</f>
        <v>0</v>
      </c>
      <c r="AM670" s="2">
        <f>+Help_FC!$G670*Help_FC!AG670</f>
        <v>0</v>
      </c>
      <c r="AN670" s="2">
        <f>+Help_FC!$G670*Help_FC!AH670</f>
        <v>0</v>
      </c>
      <c r="AO670" s="2">
        <f>+Help_FC!$G670*Help_FC!AI670</f>
        <v>0</v>
      </c>
      <c r="AP670" s="2">
        <f>+Help_FC!$G670*Help_FC!AJ670</f>
        <v>0</v>
      </c>
      <c r="AQ670" s="2">
        <f>+Help_FC!$G670*Help_FC!AK670</f>
        <v>0</v>
      </c>
      <c r="AR670" s="1478">
        <f>$AV670*24*Help_FC!AL670/Help_FC!$Q670</f>
        <v>0</v>
      </c>
      <c r="AS670" s="1478">
        <f>$AV670*24*Help_FC!AM670/Help_FC!$Q670</f>
        <v>0</v>
      </c>
      <c r="AT670" s="2">
        <f>+Help_FC!$G670*Help_FC!AN670</f>
        <v>0</v>
      </c>
      <c r="AV670" s="5">
        <v>1</v>
      </c>
    </row>
    <row r="671" spans="1:48" x14ac:dyDescent="0.2">
      <c r="A671" s="1">
        <v>45595</v>
      </c>
      <c r="B671" s="2">
        <f>+Help_FC!$G671*Help_FC!I671</f>
        <v>0</v>
      </c>
      <c r="C671" s="2">
        <f>+Help_FC!$G671*Help_FC!J671</f>
        <v>0</v>
      </c>
      <c r="D671" s="2">
        <f>+Help_FC!$G671*Help_FC!K671</f>
        <v>0</v>
      </c>
      <c r="E671" s="2">
        <f>+Help_FC!$G671*Help_FC!L671</f>
        <v>0</v>
      </c>
      <c r="F671" s="2">
        <f>+Help_FC!$G671*Help_FC!M671</f>
        <v>0</v>
      </c>
      <c r="G671" s="2">
        <f>+Help_FC!$G671*Help_FC!N671</f>
        <v>0</v>
      </c>
      <c r="H671" s="1478">
        <f>$AV671*24*Help_FC!R671/Help_FC!$Q671</f>
        <v>0</v>
      </c>
      <c r="I671" s="1478">
        <f>$AV671*24*Help_FC!S671/Help_FC!$Q671</f>
        <v>0</v>
      </c>
      <c r="J671" s="1478">
        <f>$AV671*24*Help_FC!T671/Help_FC!$Q671</f>
        <v>0</v>
      </c>
      <c r="K671" s="1478">
        <f>$AV671*24*Help_FC!U671/Help_FC!$Q671</f>
        <v>0</v>
      </c>
      <c r="L671" s="1478">
        <f>$AV671*24*Help_FC!V671/Help_FC!$Q671</f>
        <v>0</v>
      </c>
      <c r="M671" s="1478">
        <f>$AV671*24*Help_FC!W671/Help_FC!$Q671</f>
        <v>0</v>
      </c>
      <c r="N671" s="2">
        <f>100*Help_FC!H671</f>
        <v>100</v>
      </c>
      <c r="O671" s="2">
        <f t="shared" si="37"/>
        <v>0</v>
      </c>
      <c r="P671" s="2">
        <f t="shared" si="37"/>
        <v>0</v>
      </c>
      <c r="Q671" s="2">
        <f t="shared" si="37"/>
        <v>0</v>
      </c>
      <c r="R671" s="2">
        <f t="shared" si="37"/>
        <v>0</v>
      </c>
      <c r="S671" s="2">
        <f t="shared" si="37"/>
        <v>0</v>
      </c>
      <c r="T671" s="2">
        <f t="shared" si="37"/>
        <v>0</v>
      </c>
      <c r="U671" s="1478">
        <f t="shared" si="36"/>
        <v>0</v>
      </c>
      <c r="V671" s="1478">
        <f t="shared" si="36"/>
        <v>0</v>
      </c>
      <c r="W671" s="1478">
        <f t="shared" si="36"/>
        <v>0</v>
      </c>
      <c r="X671" s="1478">
        <f t="shared" si="36"/>
        <v>0</v>
      </c>
      <c r="Y671" s="1478">
        <f t="shared" si="36"/>
        <v>0</v>
      </c>
      <c r="Z671" s="1478">
        <f t="shared" si="36"/>
        <v>0</v>
      </c>
      <c r="AA671" s="2">
        <f t="shared" si="38"/>
        <v>100</v>
      </c>
      <c r="AC671" s="878">
        <v>1</v>
      </c>
      <c r="AE671" s="2">
        <f>+Help_FC!$G671*Help_FC!Y671</f>
        <v>0</v>
      </c>
      <c r="AF671" s="2">
        <f>+Help_FC!$G671*Help_FC!Z671</f>
        <v>0</v>
      </c>
      <c r="AG671" s="2">
        <f>+Help_FC!$G671*Help_FC!AA671</f>
        <v>0</v>
      </c>
      <c r="AH671" s="2">
        <f>+Help_FC!$G671*Help_FC!AB671</f>
        <v>0</v>
      </c>
      <c r="AI671" s="2">
        <f>+Help_FC!$G671*Help_FC!AC671</f>
        <v>0</v>
      </c>
      <c r="AJ671" s="2">
        <f>+Help_FC!$G671*Help_FC!AD671</f>
        <v>0</v>
      </c>
      <c r="AK671" s="2">
        <f>+Help_FC!$G671*Help_FC!AE671</f>
        <v>0</v>
      </c>
      <c r="AL671" s="2">
        <f>+Help_FC!$G671*Help_FC!AF671</f>
        <v>0</v>
      </c>
      <c r="AM671" s="2">
        <f>+Help_FC!$G671*Help_FC!AG671</f>
        <v>0</v>
      </c>
      <c r="AN671" s="2">
        <f>+Help_FC!$G671*Help_FC!AH671</f>
        <v>0</v>
      </c>
      <c r="AO671" s="2">
        <f>+Help_FC!$G671*Help_FC!AI671</f>
        <v>0</v>
      </c>
      <c r="AP671" s="2">
        <f>+Help_FC!$G671*Help_FC!AJ671</f>
        <v>0</v>
      </c>
      <c r="AQ671" s="2">
        <f>+Help_FC!$G671*Help_FC!AK671</f>
        <v>0</v>
      </c>
      <c r="AR671" s="1478">
        <f>$AV671*24*Help_FC!AL671/Help_FC!$Q671</f>
        <v>0</v>
      </c>
      <c r="AS671" s="1478">
        <f>$AV671*24*Help_FC!AM671/Help_FC!$Q671</f>
        <v>0</v>
      </c>
      <c r="AT671" s="2">
        <f>+Help_FC!$G671*Help_FC!AN671</f>
        <v>0</v>
      </c>
      <c r="AV671" s="5">
        <v>1</v>
      </c>
    </row>
    <row r="672" spans="1:48" x14ac:dyDescent="0.2">
      <c r="A672" s="1">
        <v>45596</v>
      </c>
      <c r="B672" s="2">
        <f>+Help_FC!$G672*Help_FC!I672</f>
        <v>0</v>
      </c>
      <c r="C672" s="2">
        <f>+Help_FC!$G672*Help_FC!J672</f>
        <v>0</v>
      </c>
      <c r="D672" s="2">
        <f>+Help_FC!$G672*Help_FC!K672</f>
        <v>0</v>
      </c>
      <c r="E672" s="2">
        <f>+Help_FC!$G672*Help_FC!L672</f>
        <v>0</v>
      </c>
      <c r="F672" s="2">
        <f>+Help_FC!$G672*Help_FC!M672</f>
        <v>0</v>
      </c>
      <c r="G672" s="2">
        <f>+Help_FC!$G672*Help_FC!N672</f>
        <v>0</v>
      </c>
      <c r="H672" s="1478">
        <f>$AV672*24*Help_FC!R672/Help_FC!$Q672</f>
        <v>0</v>
      </c>
      <c r="I672" s="1478">
        <f>$AV672*24*Help_FC!S672/Help_FC!$Q672</f>
        <v>0</v>
      </c>
      <c r="J672" s="1478">
        <f>$AV672*24*Help_FC!T672/Help_FC!$Q672</f>
        <v>0</v>
      </c>
      <c r="K672" s="1478">
        <f>$AV672*24*Help_FC!U672/Help_FC!$Q672</f>
        <v>0</v>
      </c>
      <c r="L672" s="1478">
        <f>$AV672*24*Help_FC!V672/Help_FC!$Q672</f>
        <v>0</v>
      </c>
      <c r="M672" s="1478">
        <f>$AV672*24*Help_FC!W672/Help_FC!$Q672</f>
        <v>0</v>
      </c>
      <c r="N672" s="2">
        <f>100*Help_FC!H672</f>
        <v>100</v>
      </c>
      <c r="O672" s="2">
        <f t="shared" si="37"/>
        <v>0</v>
      </c>
      <c r="P672" s="2">
        <f t="shared" si="37"/>
        <v>0</v>
      </c>
      <c r="Q672" s="2">
        <f t="shared" si="37"/>
        <v>0</v>
      </c>
      <c r="R672" s="2">
        <f t="shared" si="37"/>
        <v>0</v>
      </c>
      <c r="S672" s="2">
        <f t="shared" si="37"/>
        <v>0</v>
      </c>
      <c r="T672" s="2">
        <f t="shared" si="37"/>
        <v>0</v>
      </c>
      <c r="U672" s="1478">
        <f t="shared" si="36"/>
        <v>0</v>
      </c>
      <c r="V672" s="1478">
        <f t="shared" si="36"/>
        <v>0</v>
      </c>
      <c r="W672" s="1478">
        <f t="shared" si="36"/>
        <v>0</v>
      </c>
      <c r="X672" s="1478">
        <f t="shared" si="36"/>
        <v>0</v>
      </c>
      <c r="Y672" s="1478">
        <f t="shared" si="36"/>
        <v>0</v>
      </c>
      <c r="Z672" s="1478">
        <f t="shared" si="36"/>
        <v>0</v>
      </c>
      <c r="AA672" s="2">
        <f t="shared" si="38"/>
        <v>100</v>
      </c>
      <c r="AC672" s="878">
        <v>1</v>
      </c>
      <c r="AE672" s="2">
        <f>+Help_FC!$G672*Help_FC!Y672</f>
        <v>0</v>
      </c>
      <c r="AF672" s="2">
        <f>+Help_FC!$G672*Help_FC!Z672</f>
        <v>0</v>
      </c>
      <c r="AG672" s="2">
        <f>+Help_FC!$G672*Help_FC!AA672</f>
        <v>0</v>
      </c>
      <c r="AH672" s="2">
        <f>+Help_FC!$G672*Help_FC!AB672</f>
        <v>0</v>
      </c>
      <c r="AI672" s="2">
        <f>+Help_FC!$G672*Help_FC!AC672</f>
        <v>0</v>
      </c>
      <c r="AJ672" s="2">
        <f>+Help_FC!$G672*Help_FC!AD672</f>
        <v>0</v>
      </c>
      <c r="AK672" s="2">
        <f>+Help_FC!$G672*Help_FC!AE672</f>
        <v>0</v>
      </c>
      <c r="AL672" s="2">
        <f>+Help_FC!$G672*Help_FC!AF672</f>
        <v>0</v>
      </c>
      <c r="AM672" s="2">
        <f>+Help_FC!$G672*Help_FC!AG672</f>
        <v>0</v>
      </c>
      <c r="AN672" s="2">
        <f>+Help_FC!$G672*Help_FC!AH672</f>
        <v>0</v>
      </c>
      <c r="AO672" s="2">
        <f>+Help_FC!$G672*Help_FC!AI672</f>
        <v>0</v>
      </c>
      <c r="AP672" s="2">
        <f>+Help_FC!$G672*Help_FC!AJ672</f>
        <v>0</v>
      </c>
      <c r="AQ672" s="2">
        <f>+Help_FC!$G672*Help_FC!AK672</f>
        <v>0</v>
      </c>
      <c r="AR672" s="1478">
        <f>$AV672*24*Help_FC!AL672/Help_FC!$Q672</f>
        <v>0</v>
      </c>
      <c r="AS672" s="1478">
        <f>$AV672*24*Help_FC!AM672/Help_FC!$Q672</f>
        <v>0</v>
      </c>
      <c r="AT672" s="2">
        <f>+Help_FC!$G672*Help_FC!AN672</f>
        <v>0</v>
      </c>
      <c r="AV672" s="5">
        <v>1</v>
      </c>
    </row>
    <row r="673" spans="1:48" x14ac:dyDescent="0.2">
      <c r="A673" s="1">
        <v>45597</v>
      </c>
      <c r="B673" s="2">
        <f>+Help_FC!$G673*Help_FC!I673</f>
        <v>0</v>
      </c>
      <c r="C673" s="2">
        <f>+Help_FC!$G673*Help_FC!J673</f>
        <v>0</v>
      </c>
      <c r="D673" s="2">
        <f>+Help_FC!$G673*Help_FC!K673</f>
        <v>0</v>
      </c>
      <c r="E673" s="2">
        <f>+Help_FC!$G673*Help_FC!L673</f>
        <v>0</v>
      </c>
      <c r="F673" s="2">
        <f>+Help_FC!$G673*Help_FC!M673</f>
        <v>0</v>
      </c>
      <c r="G673" s="2">
        <f>+Help_FC!$G673*Help_FC!N673</f>
        <v>0</v>
      </c>
      <c r="H673" s="1478">
        <f>$AV673*24*Help_FC!R673/Help_FC!$Q673</f>
        <v>0</v>
      </c>
      <c r="I673" s="1478">
        <f>$AV673*24*Help_FC!S673/Help_FC!$Q673</f>
        <v>0</v>
      </c>
      <c r="J673" s="1478">
        <f>$AV673*24*Help_FC!T673/Help_FC!$Q673</f>
        <v>0</v>
      </c>
      <c r="K673" s="1478">
        <f>$AV673*24*Help_FC!U673/Help_FC!$Q673</f>
        <v>0</v>
      </c>
      <c r="L673" s="1478">
        <f>$AV673*24*Help_FC!V673/Help_FC!$Q673</f>
        <v>0</v>
      </c>
      <c r="M673" s="1478">
        <f>$AV673*24*Help_FC!W673/Help_FC!$Q673</f>
        <v>0</v>
      </c>
      <c r="N673" s="2">
        <f>100*Help_FC!H673</f>
        <v>50</v>
      </c>
      <c r="O673" s="2">
        <f t="shared" si="37"/>
        <v>0</v>
      </c>
      <c r="P673" s="2">
        <f t="shared" si="37"/>
        <v>0</v>
      </c>
      <c r="Q673" s="2">
        <f t="shared" si="37"/>
        <v>0</v>
      </c>
      <c r="R673" s="2">
        <f t="shared" si="37"/>
        <v>0</v>
      </c>
      <c r="S673" s="2">
        <f t="shared" si="37"/>
        <v>0</v>
      </c>
      <c r="T673" s="2">
        <f t="shared" si="37"/>
        <v>0</v>
      </c>
      <c r="U673" s="1478">
        <f t="shared" si="36"/>
        <v>0</v>
      </c>
      <c r="V673" s="1478">
        <f t="shared" si="36"/>
        <v>0</v>
      </c>
      <c r="W673" s="1478">
        <f t="shared" si="36"/>
        <v>0</v>
      </c>
      <c r="X673" s="1478">
        <f t="shared" si="36"/>
        <v>0</v>
      </c>
      <c r="Y673" s="1478">
        <f t="shared" si="36"/>
        <v>0</v>
      </c>
      <c r="Z673" s="1478">
        <f t="shared" si="36"/>
        <v>0</v>
      </c>
      <c r="AA673" s="2">
        <f t="shared" si="38"/>
        <v>50</v>
      </c>
      <c r="AC673" s="878">
        <v>1</v>
      </c>
      <c r="AE673" s="2">
        <f>+Help_FC!$G673*Help_FC!Y673</f>
        <v>0</v>
      </c>
      <c r="AF673" s="2">
        <f>+Help_FC!$G673*Help_FC!Z673</f>
        <v>0</v>
      </c>
      <c r="AG673" s="2">
        <f>+Help_FC!$G673*Help_FC!AA673</f>
        <v>0</v>
      </c>
      <c r="AH673" s="2">
        <f>+Help_FC!$G673*Help_FC!AB673</f>
        <v>0</v>
      </c>
      <c r="AI673" s="2">
        <f>+Help_FC!$G673*Help_FC!AC673</f>
        <v>0</v>
      </c>
      <c r="AJ673" s="2">
        <f>+Help_FC!$G673*Help_FC!AD673</f>
        <v>0</v>
      </c>
      <c r="AK673" s="2">
        <f>+Help_FC!$G673*Help_FC!AE673</f>
        <v>0</v>
      </c>
      <c r="AL673" s="2">
        <f>+Help_FC!$G673*Help_FC!AF673</f>
        <v>0</v>
      </c>
      <c r="AM673" s="2">
        <f>+Help_FC!$G673*Help_FC!AG673</f>
        <v>0</v>
      </c>
      <c r="AN673" s="2">
        <f>+Help_FC!$G673*Help_FC!AH673</f>
        <v>0</v>
      </c>
      <c r="AO673" s="2">
        <f>+Help_FC!$G673*Help_FC!AI673</f>
        <v>0</v>
      </c>
      <c r="AP673" s="2">
        <f>+Help_FC!$G673*Help_FC!AJ673</f>
        <v>0</v>
      </c>
      <c r="AQ673" s="2">
        <f>+Help_FC!$G673*Help_FC!AK673</f>
        <v>0</v>
      </c>
      <c r="AR673" s="1478">
        <f>$AV673*24*Help_FC!AL673/Help_FC!$Q673</f>
        <v>0</v>
      </c>
      <c r="AS673" s="1478">
        <f>$AV673*24*Help_FC!AM673/Help_FC!$Q673</f>
        <v>0</v>
      </c>
      <c r="AT673" s="2">
        <f>+Help_FC!$G673*Help_FC!AN673</f>
        <v>0</v>
      </c>
      <c r="AV673" s="5">
        <v>1</v>
      </c>
    </row>
    <row r="674" spans="1:48" x14ac:dyDescent="0.2">
      <c r="A674" s="1">
        <v>45598</v>
      </c>
      <c r="B674" s="2">
        <f>+Help_FC!$G674*Help_FC!I674</f>
        <v>0</v>
      </c>
      <c r="C674" s="2">
        <f>+Help_FC!$G674*Help_FC!J674</f>
        <v>0</v>
      </c>
      <c r="D674" s="2">
        <f>+Help_FC!$G674*Help_FC!K674</f>
        <v>0</v>
      </c>
      <c r="E674" s="2">
        <f>+Help_FC!$G674*Help_FC!L674</f>
        <v>0</v>
      </c>
      <c r="F674" s="2">
        <f>+Help_FC!$G674*Help_FC!M674</f>
        <v>0</v>
      </c>
      <c r="G674" s="2">
        <f>+Help_FC!$G674*Help_FC!N674</f>
        <v>0</v>
      </c>
      <c r="H674" s="1478">
        <f>$AV674*24*Help_FC!R674/Help_FC!$Q674</f>
        <v>0</v>
      </c>
      <c r="I674" s="1478">
        <f>$AV674*24*Help_FC!S674/Help_FC!$Q674</f>
        <v>0</v>
      </c>
      <c r="J674" s="1478">
        <f>$AV674*24*Help_FC!T674/Help_FC!$Q674</f>
        <v>0</v>
      </c>
      <c r="K674" s="1478">
        <f>$AV674*24*Help_FC!U674/Help_FC!$Q674</f>
        <v>0</v>
      </c>
      <c r="L674" s="1478">
        <f>$AV674*24*Help_FC!V674/Help_FC!$Q674</f>
        <v>0</v>
      </c>
      <c r="M674" s="1478">
        <f>$AV674*24*Help_FC!W674/Help_FC!$Q674</f>
        <v>0</v>
      </c>
      <c r="N674" s="2">
        <f>100*Help_FC!H674</f>
        <v>100</v>
      </c>
      <c r="O674" s="2">
        <f t="shared" si="37"/>
        <v>0</v>
      </c>
      <c r="P674" s="2">
        <f t="shared" si="37"/>
        <v>0</v>
      </c>
      <c r="Q674" s="2">
        <f t="shared" si="37"/>
        <v>0</v>
      </c>
      <c r="R674" s="2">
        <f t="shared" si="37"/>
        <v>0</v>
      </c>
      <c r="S674" s="2">
        <f t="shared" si="37"/>
        <v>0</v>
      </c>
      <c r="T674" s="2">
        <f t="shared" si="37"/>
        <v>0</v>
      </c>
      <c r="U674" s="1478">
        <f t="shared" si="36"/>
        <v>0</v>
      </c>
      <c r="V674" s="1478">
        <f t="shared" si="36"/>
        <v>0</v>
      </c>
      <c r="W674" s="1478">
        <f t="shared" si="36"/>
        <v>0</v>
      </c>
      <c r="X674" s="1478">
        <f t="shared" si="36"/>
        <v>0</v>
      </c>
      <c r="Y674" s="1478">
        <f t="shared" si="36"/>
        <v>0</v>
      </c>
      <c r="Z674" s="1478">
        <f t="shared" si="36"/>
        <v>0</v>
      </c>
      <c r="AA674" s="2">
        <f t="shared" si="38"/>
        <v>100</v>
      </c>
      <c r="AC674" s="878">
        <v>1</v>
      </c>
      <c r="AE674" s="2">
        <f>+Help_FC!$G674*Help_FC!Y674</f>
        <v>0</v>
      </c>
      <c r="AF674" s="2">
        <f>+Help_FC!$G674*Help_FC!Z674</f>
        <v>0</v>
      </c>
      <c r="AG674" s="2">
        <f>+Help_FC!$G674*Help_FC!AA674</f>
        <v>0</v>
      </c>
      <c r="AH674" s="2">
        <f>+Help_FC!$G674*Help_FC!AB674</f>
        <v>0</v>
      </c>
      <c r="AI674" s="2">
        <f>+Help_FC!$G674*Help_FC!AC674</f>
        <v>0</v>
      </c>
      <c r="AJ674" s="2">
        <f>+Help_FC!$G674*Help_FC!AD674</f>
        <v>0</v>
      </c>
      <c r="AK674" s="2">
        <f>+Help_FC!$G674*Help_FC!AE674</f>
        <v>0</v>
      </c>
      <c r="AL674" s="2">
        <f>+Help_FC!$G674*Help_FC!AF674</f>
        <v>0</v>
      </c>
      <c r="AM674" s="2">
        <f>+Help_FC!$G674*Help_FC!AG674</f>
        <v>0</v>
      </c>
      <c r="AN674" s="2">
        <f>+Help_FC!$G674*Help_FC!AH674</f>
        <v>0</v>
      </c>
      <c r="AO674" s="2">
        <f>+Help_FC!$G674*Help_FC!AI674</f>
        <v>0</v>
      </c>
      <c r="AP674" s="2">
        <f>+Help_FC!$G674*Help_FC!AJ674</f>
        <v>0</v>
      </c>
      <c r="AQ674" s="2">
        <f>+Help_FC!$G674*Help_FC!AK674</f>
        <v>0</v>
      </c>
      <c r="AR674" s="1478">
        <f>$AV674*24*Help_FC!AL674/Help_FC!$Q674</f>
        <v>0</v>
      </c>
      <c r="AS674" s="1478">
        <f>$AV674*24*Help_FC!AM674/Help_FC!$Q674</f>
        <v>0</v>
      </c>
      <c r="AT674" s="2">
        <f>+Help_FC!$G674*Help_FC!AN674</f>
        <v>0</v>
      </c>
      <c r="AV674" s="5">
        <v>1</v>
      </c>
    </row>
    <row r="675" spans="1:48" x14ac:dyDescent="0.2">
      <c r="A675" s="1">
        <v>45599</v>
      </c>
      <c r="B675" s="2">
        <f>+Help_FC!$G675*Help_FC!I675</f>
        <v>0</v>
      </c>
      <c r="C675" s="2">
        <f>+Help_FC!$G675*Help_FC!J675</f>
        <v>0</v>
      </c>
      <c r="D675" s="2">
        <f>+Help_FC!$G675*Help_FC!K675</f>
        <v>0</v>
      </c>
      <c r="E675" s="2">
        <f>+Help_FC!$G675*Help_FC!L675</f>
        <v>0</v>
      </c>
      <c r="F675" s="2">
        <f>+Help_FC!$G675*Help_FC!M675</f>
        <v>0</v>
      </c>
      <c r="G675" s="2">
        <f>+Help_FC!$G675*Help_FC!N675</f>
        <v>0</v>
      </c>
      <c r="H675" s="1478">
        <f>$AV675*24*Help_FC!R675/Help_FC!$Q675</f>
        <v>0</v>
      </c>
      <c r="I675" s="1478">
        <f>$AV675*24*Help_FC!S675/Help_FC!$Q675</f>
        <v>0</v>
      </c>
      <c r="J675" s="1478">
        <f>$AV675*24*Help_FC!T675/Help_FC!$Q675</f>
        <v>0</v>
      </c>
      <c r="K675" s="1478">
        <f>$AV675*24*Help_FC!U675/Help_FC!$Q675</f>
        <v>0</v>
      </c>
      <c r="L675" s="1478">
        <f>$AV675*24*Help_FC!V675/Help_FC!$Q675</f>
        <v>0</v>
      </c>
      <c r="M675" s="1478">
        <f>$AV675*24*Help_FC!W675/Help_FC!$Q675</f>
        <v>0</v>
      </c>
      <c r="N675" s="2">
        <f>100*Help_FC!H675</f>
        <v>100</v>
      </c>
      <c r="O675" s="2">
        <f t="shared" si="37"/>
        <v>0</v>
      </c>
      <c r="P675" s="2">
        <f t="shared" si="37"/>
        <v>0</v>
      </c>
      <c r="Q675" s="2">
        <f t="shared" si="37"/>
        <v>0</v>
      </c>
      <c r="R675" s="2">
        <f t="shared" si="37"/>
        <v>0</v>
      </c>
      <c r="S675" s="2">
        <f t="shared" si="37"/>
        <v>0</v>
      </c>
      <c r="T675" s="2">
        <f t="shared" si="37"/>
        <v>0</v>
      </c>
      <c r="U675" s="1478">
        <f t="shared" si="36"/>
        <v>0</v>
      </c>
      <c r="V675" s="1478">
        <f t="shared" si="36"/>
        <v>0</v>
      </c>
      <c r="W675" s="1478">
        <f t="shared" si="36"/>
        <v>0</v>
      </c>
      <c r="X675" s="1478">
        <f t="shared" si="36"/>
        <v>0</v>
      </c>
      <c r="Y675" s="1478">
        <f t="shared" si="36"/>
        <v>0</v>
      </c>
      <c r="Z675" s="1478">
        <f t="shared" si="36"/>
        <v>0</v>
      </c>
      <c r="AA675" s="2">
        <f t="shared" si="38"/>
        <v>100</v>
      </c>
      <c r="AC675" s="878">
        <v>1</v>
      </c>
      <c r="AE675" s="2">
        <f>+Help_FC!$G675*Help_FC!Y675</f>
        <v>0</v>
      </c>
      <c r="AF675" s="2">
        <f>+Help_FC!$G675*Help_FC!Z675</f>
        <v>0</v>
      </c>
      <c r="AG675" s="2">
        <f>+Help_FC!$G675*Help_FC!AA675</f>
        <v>0</v>
      </c>
      <c r="AH675" s="2">
        <f>+Help_FC!$G675*Help_FC!AB675</f>
        <v>0</v>
      </c>
      <c r="AI675" s="2">
        <f>+Help_FC!$G675*Help_FC!AC675</f>
        <v>0</v>
      </c>
      <c r="AJ675" s="2">
        <f>+Help_FC!$G675*Help_FC!AD675</f>
        <v>0</v>
      </c>
      <c r="AK675" s="2">
        <f>+Help_FC!$G675*Help_FC!AE675</f>
        <v>0</v>
      </c>
      <c r="AL675" s="2">
        <f>+Help_FC!$G675*Help_FC!AF675</f>
        <v>0</v>
      </c>
      <c r="AM675" s="2">
        <f>+Help_FC!$G675*Help_FC!AG675</f>
        <v>0</v>
      </c>
      <c r="AN675" s="2">
        <f>+Help_FC!$G675*Help_FC!AH675</f>
        <v>0</v>
      </c>
      <c r="AO675" s="2">
        <f>+Help_FC!$G675*Help_FC!AI675</f>
        <v>0</v>
      </c>
      <c r="AP675" s="2">
        <f>+Help_FC!$G675*Help_FC!AJ675</f>
        <v>0</v>
      </c>
      <c r="AQ675" s="2">
        <f>+Help_FC!$G675*Help_FC!AK675</f>
        <v>0</v>
      </c>
      <c r="AR675" s="1478">
        <f>$AV675*24*Help_FC!AL675/Help_FC!$Q675</f>
        <v>0</v>
      </c>
      <c r="AS675" s="1478">
        <f>$AV675*24*Help_FC!AM675/Help_FC!$Q675</f>
        <v>0</v>
      </c>
      <c r="AT675" s="2">
        <f>+Help_FC!$G675*Help_FC!AN675</f>
        <v>0</v>
      </c>
      <c r="AV675" s="5">
        <v>1</v>
      </c>
    </row>
    <row r="676" spans="1:48" x14ac:dyDescent="0.2">
      <c r="A676" s="1">
        <v>45600</v>
      </c>
      <c r="B676" s="2">
        <f>+Help_FC!$G676*Help_FC!I676</f>
        <v>0</v>
      </c>
      <c r="C676" s="2">
        <f>+Help_FC!$G676*Help_FC!J676</f>
        <v>0</v>
      </c>
      <c r="D676" s="2">
        <f>+Help_FC!$G676*Help_FC!K676</f>
        <v>0</v>
      </c>
      <c r="E676" s="2">
        <f>+Help_FC!$G676*Help_FC!L676</f>
        <v>0</v>
      </c>
      <c r="F676" s="2">
        <f>+Help_FC!$G676*Help_FC!M676</f>
        <v>0</v>
      </c>
      <c r="G676" s="2">
        <f>+Help_FC!$G676*Help_FC!N676</f>
        <v>0</v>
      </c>
      <c r="H676" s="1478">
        <f>$AV676*24*Help_FC!R676/Help_FC!$Q676</f>
        <v>0</v>
      </c>
      <c r="I676" s="1478">
        <f>$AV676*24*Help_FC!S676/Help_FC!$Q676</f>
        <v>0</v>
      </c>
      <c r="J676" s="1478">
        <f>$AV676*24*Help_FC!T676/Help_FC!$Q676</f>
        <v>0</v>
      </c>
      <c r="K676" s="1478">
        <f>$AV676*24*Help_FC!U676/Help_FC!$Q676</f>
        <v>0</v>
      </c>
      <c r="L676" s="1478">
        <f>$AV676*24*Help_FC!V676/Help_FC!$Q676</f>
        <v>0</v>
      </c>
      <c r="M676" s="1478">
        <f>$AV676*24*Help_FC!W676/Help_FC!$Q676</f>
        <v>0</v>
      </c>
      <c r="N676" s="2">
        <f>100*Help_FC!H676</f>
        <v>100</v>
      </c>
      <c r="O676" s="2">
        <f t="shared" si="37"/>
        <v>0</v>
      </c>
      <c r="P676" s="2">
        <f t="shared" si="37"/>
        <v>0</v>
      </c>
      <c r="Q676" s="2">
        <f t="shared" si="37"/>
        <v>0</v>
      </c>
      <c r="R676" s="2">
        <f t="shared" si="37"/>
        <v>0</v>
      </c>
      <c r="S676" s="2">
        <f t="shared" si="37"/>
        <v>0</v>
      </c>
      <c r="T676" s="2">
        <f t="shared" si="37"/>
        <v>0</v>
      </c>
      <c r="U676" s="1478">
        <f t="shared" si="36"/>
        <v>0</v>
      </c>
      <c r="V676" s="1478">
        <f t="shared" si="36"/>
        <v>0</v>
      </c>
      <c r="W676" s="1478">
        <f t="shared" si="36"/>
        <v>0</v>
      </c>
      <c r="X676" s="1478">
        <f t="shared" si="36"/>
        <v>0</v>
      </c>
      <c r="Y676" s="1478">
        <f t="shared" si="36"/>
        <v>0</v>
      </c>
      <c r="Z676" s="1478">
        <f t="shared" si="36"/>
        <v>0</v>
      </c>
      <c r="AA676" s="2">
        <f t="shared" si="38"/>
        <v>100</v>
      </c>
      <c r="AC676" s="878">
        <v>1</v>
      </c>
      <c r="AE676" s="2">
        <f>+Help_FC!$G676*Help_FC!Y676</f>
        <v>0</v>
      </c>
      <c r="AF676" s="2">
        <f>+Help_FC!$G676*Help_FC!Z676</f>
        <v>0</v>
      </c>
      <c r="AG676" s="2">
        <f>+Help_FC!$G676*Help_FC!AA676</f>
        <v>0</v>
      </c>
      <c r="AH676" s="2">
        <f>+Help_FC!$G676*Help_FC!AB676</f>
        <v>0</v>
      </c>
      <c r="AI676" s="2">
        <f>+Help_FC!$G676*Help_FC!AC676</f>
        <v>0</v>
      </c>
      <c r="AJ676" s="2">
        <f>+Help_FC!$G676*Help_FC!AD676</f>
        <v>0</v>
      </c>
      <c r="AK676" s="2">
        <f>+Help_FC!$G676*Help_FC!AE676</f>
        <v>0</v>
      </c>
      <c r="AL676" s="2">
        <f>+Help_FC!$G676*Help_FC!AF676</f>
        <v>0</v>
      </c>
      <c r="AM676" s="2">
        <f>+Help_FC!$G676*Help_FC!AG676</f>
        <v>0</v>
      </c>
      <c r="AN676" s="2">
        <f>+Help_FC!$G676*Help_FC!AH676</f>
        <v>0</v>
      </c>
      <c r="AO676" s="2">
        <f>+Help_FC!$G676*Help_FC!AI676</f>
        <v>0</v>
      </c>
      <c r="AP676" s="2">
        <f>+Help_FC!$G676*Help_FC!AJ676</f>
        <v>0</v>
      </c>
      <c r="AQ676" s="2">
        <f>+Help_FC!$G676*Help_FC!AK676</f>
        <v>0</v>
      </c>
      <c r="AR676" s="1478">
        <f>$AV676*24*Help_FC!AL676/Help_FC!$Q676</f>
        <v>0</v>
      </c>
      <c r="AS676" s="1478">
        <f>$AV676*24*Help_FC!AM676/Help_FC!$Q676</f>
        <v>0</v>
      </c>
      <c r="AT676" s="2">
        <f>+Help_FC!$G676*Help_FC!AN676</f>
        <v>0</v>
      </c>
      <c r="AV676" s="5">
        <v>1</v>
      </c>
    </row>
    <row r="677" spans="1:48" x14ac:dyDescent="0.2">
      <c r="A677" s="1">
        <v>45601</v>
      </c>
      <c r="B677" s="2">
        <f>+Help_FC!$G677*Help_FC!I677</f>
        <v>0</v>
      </c>
      <c r="C677" s="2">
        <f>+Help_FC!$G677*Help_FC!J677</f>
        <v>0</v>
      </c>
      <c r="D677" s="2">
        <f>+Help_FC!$G677*Help_FC!K677</f>
        <v>0</v>
      </c>
      <c r="E677" s="2">
        <f>+Help_FC!$G677*Help_FC!L677</f>
        <v>0</v>
      </c>
      <c r="F677" s="2">
        <f>+Help_FC!$G677*Help_FC!M677</f>
        <v>0</v>
      </c>
      <c r="G677" s="2">
        <f>+Help_FC!$G677*Help_FC!N677</f>
        <v>0</v>
      </c>
      <c r="H677" s="1478">
        <f>$AV677*24*Help_FC!R677/Help_FC!$Q677</f>
        <v>0</v>
      </c>
      <c r="I677" s="1478">
        <f>$AV677*24*Help_FC!S677/Help_FC!$Q677</f>
        <v>0</v>
      </c>
      <c r="J677" s="1478">
        <f>$AV677*24*Help_FC!T677/Help_FC!$Q677</f>
        <v>0</v>
      </c>
      <c r="K677" s="1478">
        <f>$AV677*24*Help_FC!U677/Help_FC!$Q677</f>
        <v>0</v>
      </c>
      <c r="L677" s="1478">
        <f>$AV677*24*Help_FC!V677/Help_FC!$Q677</f>
        <v>0</v>
      </c>
      <c r="M677" s="1478">
        <f>$AV677*24*Help_FC!W677/Help_FC!$Q677</f>
        <v>0</v>
      </c>
      <c r="N677" s="2">
        <f>100*Help_FC!H677</f>
        <v>100</v>
      </c>
      <c r="O677" s="2">
        <f t="shared" si="37"/>
        <v>0</v>
      </c>
      <c r="P677" s="2">
        <f t="shared" si="37"/>
        <v>0</v>
      </c>
      <c r="Q677" s="2">
        <f t="shared" si="37"/>
        <v>0</v>
      </c>
      <c r="R677" s="2">
        <f t="shared" si="37"/>
        <v>0</v>
      </c>
      <c r="S677" s="2">
        <f t="shared" si="37"/>
        <v>0</v>
      </c>
      <c r="T677" s="2">
        <f t="shared" si="37"/>
        <v>0</v>
      </c>
      <c r="U677" s="1478">
        <f t="shared" si="36"/>
        <v>0</v>
      </c>
      <c r="V677" s="1478">
        <f t="shared" si="36"/>
        <v>0</v>
      </c>
      <c r="W677" s="1478">
        <f t="shared" si="36"/>
        <v>0</v>
      </c>
      <c r="X677" s="1478">
        <f t="shared" si="36"/>
        <v>0</v>
      </c>
      <c r="Y677" s="1478">
        <f t="shared" si="36"/>
        <v>0</v>
      </c>
      <c r="Z677" s="1478">
        <f t="shared" si="36"/>
        <v>0</v>
      </c>
      <c r="AA677" s="2">
        <f t="shared" si="38"/>
        <v>100</v>
      </c>
      <c r="AC677" s="878">
        <v>1</v>
      </c>
      <c r="AE677" s="2">
        <f>+Help_FC!$G677*Help_FC!Y677</f>
        <v>0</v>
      </c>
      <c r="AF677" s="2">
        <f>+Help_FC!$G677*Help_FC!Z677</f>
        <v>0</v>
      </c>
      <c r="AG677" s="2">
        <f>+Help_FC!$G677*Help_FC!AA677</f>
        <v>0</v>
      </c>
      <c r="AH677" s="2">
        <f>+Help_FC!$G677*Help_FC!AB677</f>
        <v>0</v>
      </c>
      <c r="AI677" s="2">
        <f>+Help_FC!$G677*Help_FC!AC677</f>
        <v>0</v>
      </c>
      <c r="AJ677" s="2">
        <f>+Help_FC!$G677*Help_FC!AD677</f>
        <v>0</v>
      </c>
      <c r="AK677" s="2">
        <f>+Help_FC!$G677*Help_FC!AE677</f>
        <v>0</v>
      </c>
      <c r="AL677" s="2">
        <f>+Help_FC!$G677*Help_FC!AF677</f>
        <v>0</v>
      </c>
      <c r="AM677" s="2">
        <f>+Help_FC!$G677*Help_FC!AG677</f>
        <v>0</v>
      </c>
      <c r="AN677" s="2">
        <f>+Help_FC!$G677*Help_FC!AH677</f>
        <v>0</v>
      </c>
      <c r="AO677" s="2">
        <f>+Help_FC!$G677*Help_FC!AI677</f>
        <v>0</v>
      </c>
      <c r="AP677" s="2">
        <f>+Help_FC!$G677*Help_FC!AJ677</f>
        <v>0</v>
      </c>
      <c r="AQ677" s="2">
        <f>+Help_FC!$G677*Help_FC!AK677</f>
        <v>0</v>
      </c>
      <c r="AR677" s="1478">
        <f>$AV677*24*Help_FC!AL677/Help_FC!$Q677</f>
        <v>0</v>
      </c>
      <c r="AS677" s="1478">
        <f>$AV677*24*Help_FC!AM677/Help_FC!$Q677</f>
        <v>0</v>
      </c>
      <c r="AT677" s="2">
        <f>+Help_FC!$G677*Help_FC!AN677</f>
        <v>0</v>
      </c>
      <c r="AV677" s="5">
        <v>1</v>
      </c>
    </row>
    <row r="678" spans="1:48" x14ac:dyDescent="0.2">
      <c r="A678" s="1">
        <v>45602</v>
      </c>
      <c r="B678" s="2">
        <f>+Help_FC!$G678*Help_FC!I678</f>
        <v>0</v>
      </c>
      <c r="C678" s="2">
        <f>+Help_FC!$G678*Help_FC!J678</f>
        <v>0</v>
      </c>
      <c r="D678" s="2">
        <f>+Help_FC!$G678*Help_FC!K678</f>
        <v>0</v>
      </c>
      <c r="E678" s="2">
        <f>+Help_FC!$G678*Help_FC!L678</f>
        <v>0</v>
      </c>
      <c r="F678" s="2">
        <f>+Help_FC!$G678*Help_FC!M678</f>
        <v>0</v>
      </c>
      <c r="G678" s="2">
        <f>+Help_FC!$G678*Help_FC!N678</f>
        <v>0</v>
      </c>
      <c r="H678" s="1478">
        <f>$AV678*24*Help_FC!R678/Help_FC!$Q678</f>
        <v>0</v>
      </c>
      <c r="I678" s="1478">
        <f>$AV678*24*Help_FC!S678/Help_FC!$Q678</f>
        <v>0</v>
      </c>
      <c r="J678" s="1478">
        <f>$AV678*24*Help_FC!T678/Help_FC!$Q678</f>
        <v>0</v>
      </c>
      <c r="K678" s="1478">
        <f>$AV678*24*Help_FC!U678/Help_FC!$Q678</f>
        <v>0</v>
      </c>
      <c r="L678" s="1478">
        <f>$AV678*24*Help_FC!V678/Help_FC!$Q678</f>
        <v>0</v>
      </c>
      <c r="M678" s="1478">
        <f>$AV678*24*Help_FC!W678/Help_FC!$Q678</f>
        <v>0</v>
      </c>
      <c r="N678" s="2">
        <f>100*Help_FC!H678</f>
        <v>100</v>
      </c>
      <c r="O678" s="2">
        <f t="shared" si="37"/>
        <v>0</v>
      </c>
      <c r="P678" s="2">
        <f t="shared" si="37"/>
        <v>0</v>
      </c>
      <c r="Q678" s="2">
        <f t="shared" si="37"/>
        <v>0</v>
      </c>
      <c r="R678" s="2">
        <f t="shared" si="37"/>
        <v>0</v>
      </c>
      <c r="S678" s="2">
        <f t="shared" si="37"/>
        <v>0</v>
      </c>
      <c r="T678" s="2">
        <f t="shared" si="37"/>
        <v>0</v>
      </c>
      <c r="U678" s="1478">
        <f t="shared" si="36"/>
        <v>0</v>
      </c>
      <c r="V678" s="1478">
        <f t="shared" si="36"/>
        <v>0</v>
      </c>
      <c r="W678" s="1478">
        <f t="shared" si="36"/>
        <v>0</v>
      </c>
      <c r="X678" s="1478">
        <f t="shared" si="36"/>
        <v>0</v>
      </c>
      <c r="Y678" s="1478">
        <f t="shared" si="36"/>
        <v>0</v>
      </c>
      <c r="Z678" s="1478">
        <f t="shared" si="36"/>
        <v>0</v>
      </c>
      <c r="AA678" s="2">
        <f t="shared" si="38"/>
        <v>100</v>
      </c>
      <c r="AC678" s="878">
        <v>1</v>
      </c>
      <c r="AE678" s="2">
        <f>+Help_FC!$G678*Help_FC!Y678</f>
        <v>0</v>
      </c>
      <c r="AF678" s="2">
        <f>+Help_FC!$G678*Help_FC!Z678</f>
        <v>0</v>
      </c>
      <c r="AG678" s="2">
        <f>+Help_FC!$G678*Help_FC!AA678</f>
        <v>0</v>
      </c>
      <c r="AH678" s="2">
        <f>+Help_FC!$G678*Help_FC!AB678</f>
        <v>0</v>
      </c>
      <c r="AI678" s="2">
        <f>+Help_FC!$G678*Help_FC!AC678</f>
        <v>0</v>
      </c>
      <c r="AJ678" s="2">
        <f>+Help_FC!$G678*Help_FC!AD678</f>
        <v>0</v>
      </c>
      <c r="AK678" s="2">
        <f>+Help_FC!$G678*Help_FC!AE678</f>
        <v>0</v>
      </c>
      <c r="AL678" s="2">
        <f>+Help_FC!$G678*Help_FC!AF678</f>
        <v>0</v>
      </c>
      <c r="AM678" s="2">
        <f>+Help_FC!$G678*Help_FC!AG678</f>
        <v>0</v>
      </c>
      <c r="AN678" s="2">
        <f>+Help_FC!$G678*Help_FC!AH678</f>
        <v>0</v>
      </c>
      <c r="AO678" s="2">
        <f>+Help_FC!$G678*Help_FC!AI678</f>
        <v>0</v>
      </c>
      <c r="AP678" s="2">
        <f>+Help_FC!$G678*Help_FC!AJ678</f>
        <v>0</v>
      </c>
      <c r="AQ678" s="2">
        <f>+Help_FC!$G678*Help_FC!AK678</f>
        <v>0</v>
      </c>
      <c r="AR678" s="1478">
        <f>$AV678*24*Help_FC!AL678/Help_FC!$Q678</f>
        <v>0</v>
      </c>
      <c r="AS678" s="1478">
        <f>$AV678*24*Help_FC!AM678/Help_FC!$Q678</f>
        <v>0</v>
      </c>
      <c r="AT678" s="2">
        <f>+Help_FC!$G678*Help_FC!AN678</f>
        <v>0</v>
      </c>
      <c r="AV678" s="5">
        <v>1</v>
      </c>
    </row>
    <row r="679" spans="1:48" x14ac:dyDescent="0.2">
      <c r="A679" s="1">
        <v>45603</v>
      </c>
      <c r="B679" s="2">
        <f>+Help_FC!$G679*Help_FC!I679</f>
        <v>0</v>
      </c>
      <c r="C679" s="2">
        <f>+Help_FC!$G679*Help_FC!J679</f>
        <v>0</v>
      </c>
      <c r="D679" s="2">
        <f>+Help_FC!$G679*Help_FC!K679</f>
        <v>0</v>
      </c>
      <c r="E679" s="2">
        <f>+Help_FC!$G679*Help_FC!L679</f>
        <v>0</v>
      </c>
      <c r="F679" s="2">
        <f>+Help_FC!$G679*Help_FC!M679</f>
        <v>0</v>
      </c>
      <c r="G679" s="2">
        <f>+Help_FC!$G679*Help_FC!N679</f>
        <v>0</v>
      </c>
      <c r="H679" s="1478">
        <f>$AV679*24*Help_FC!R679/Help_FC!$Q679</f>
        <v>0</v>
      </c>
      <c r="I679" s="1478">
        <f>$AV679*24*Help_FC!S679/Help_FC!$Q679</f>
        <v>0</v>
      </c>
      <c r="J679" s="1478">
        <f>$AV679*24*Help_FC!T679/Help_FC!$Q679</f>
        <v>0</v>
      </c>
      <c r="K679" s="1478">
        <f>$AV679*24*Help_FC!U679/Help_FC!$Q679</f>
        <v>0</v>
      </c>
      <c r="L679" s="1478">
        <f>$AV679*24*Help_FC!V679/Help_FC!$Q679</f>
        <v>0</v>
      </c>
      <c r="M679" s="1478">
        <f>$AV679*24*Help_FC!W679/Help_FC!$Q679</f>
        <v>0</v>
      </c>
      <c r="N679" s="2">
        <f>100*Help_FC!H679</f>
        <v>100</v>
      </c>
      <c r="O679" s="2">
        <f t="shared" si="37"/>
        <v>0</v>
      </c>
      <c r="P679" s="2">
        <f t="shared" si="37"/>
        <v>0</v>
      </c>
      <c r="Q679" s="2">
        <f t="shared" si="37"/>
        <v>0</v>
      </c>
      <c r="R679" s="2">
        <f t="shared" si="37"/>
        <v>0</v>
      </c>
      <c r="S679" s="2">
        <f t="shared" si="37"/>
        <v>0</v>
      </c>
      <c r="T679" s="2">
        <f t="shared" si="37"/>
        <v>0</v>
      </c>
      <c r="U679" s="1478">
        <f t="shared" si="36"/>
        <v>0</v>
      </c>
      <c r="V679" s="1478">
        <f t="shared" si="36"/>
        <v>0</v>
      </c>
      <c r="W679" s="1478">
        <f t="shared" si="36"/>
        <v>0</v>
      </c>
      <c r="X679" s="1478">
        <f t="shared" si="36"/>
        <v>0</v>
      </c>
      <c r="Y679" s="1478">
        <f t="shared" si="36"/>
        <v>0</v>
      </c>
      <c r="Z679" s="1478">
        <f t="shared" si="36"/>
        <v>0</v>
      </c>
      <c r="AA679" s="2">
        <f t="shared" si="38"/>
        <v>100</v>
      </c>
      <c r="AC679" s="878">
        <v>1</v>
      </c>
      <c r="AE679" s="2">
        <f>+Help_FC!$G679*Help_FC!Y679</f>
        <v>0</v>
      </c>
      <c r="AF679" s="2">
        <f>+Help_FC!$G679*Help_FC!Z679</f>
        <v>0</v>
      </c>
      <c r="AG679" s="2">
        <f>+Help_FC!$G679*Help_FC!AA679</f>
        <v>0</v>
      </c>
      <c r="AH679" s="2">
        <f>+Help_FC!$G679*Help_FC!AB679</f>
        <v>0</v>
      </c>
      <c r="AI679" s="2">
        <f>+Help_FC!$G679*Help_FC!AC679</f>
        <v>0</v>
      </c>
      <c r="AJ679" s="2">
        <f>+Help_FC!$G679*Help_FC!AD679</f>
        <v>0</v>
      </c>
      <c r="AK679" s="2">
        <f>+Help_FC!$G679*Help_FC!AE679</f>
        <v>0</v>
      </c>
      <c r="AL679" s="2">
        <f>+Help_FC!$G679*Help_FC!AF679</f>
        <v>0</v>
      </c>
      <c r="AM679" s="2">
        <f>+Help_FC!$G679*Help_FC!AG679</f>
        <v>0</v>
      </c>
      <c r="AN679" s="2">
        <f>+Help_FC!$G679*Help_FC!AH679</f>
        <v>0</v>
      </c>
      <c r="AO679" s="2">
        <f>+Help_FC!$G679*Help_FC!AI679</f>
        <v>0</v>
      </c>
      <c r="AP679" s="2">
        <f>+Help_FC!$G679*Help_FC!AJ679</f>
        <v>0</v>
      </c>
      <c r="AQ679" s="2">
        <f>+Help_FC!$G679*Help_FC!AK679</f>
        <v>0</v>
      </c>
      <c r="AR679" s="1478">
        <f>$AV679*24*Help_FC!AL679/Help_FC!$Q679</f>
        <v>0</v>
      </c>
      <c r="AS679" s="1478">
        <f>$AV679*24*Help_FC!AM679/Help_FC!$Q679</f>
        <v>0</v>
      </c>
      <c r="AT679" s="2">
        <f>+Help_FC!$G679*Help_FC!AN679</f>
        <v>0</v>
      </c>
      <c r="AV679" s="5">
        <v>1</v>
      </c>
    </row>
    <row r="680" spans="1:48" x14ac:dyDescent="0.2">
      <c r="A680" s="1">
        <v>45604</v>
      </c>
      <c r="B680" s="2">
        <f>+Help_FC!$G680*Help_FC!I680</f>
        <v>0</v>
      </c>
      <c r="C680" s="2">
        <f>+Help_FC!$G680*Help_FC!J680</f>
        <v>0</v>
      </c>
      <c r="D680" s="2">
        <f>+Help_FC!$G680*Help_FC!K680</f>
        <v>0</v>
      </c>
      <c r="E680" s="2">
        <f>+Help_FC!$G680*Help_FC!L680</f>
        <v>0</v>
      </c>
      <c r="F680" s="2">
        <f>+Help_FC!$G680*Help_FC!M680</f>
        <v>0</v>
      </c>
      <c r="G680" s="2">
        <f>+Help_FC!$G680*Help_FC!N680</f>
        <v>0</v>
      </c>
      <c r="H680" s="1478">
        <f>$AV680*24*Help_FC!R680/Help_FC!$Q680</f>
        <v>0</v>
      </c>
      <c r="I680" s="1478">
        <f>$AV680*24*Help_FC!S680/Help_FC!$Q680</f>
        <v>0</v>
      </c>
      <c r="J680" s="1478">
        <f>$AV680*24*Help_FC!T680/Help_FC!$Q680</f>
        <v>0</v>
      </c>
      <c r="K680" s="1478">
        <f>$AV680*24*Help_FC!U680/Help_FC!$Q680</f>
        <v>0</v>
      </c>
      <c r="L680" s="1478">
        <f>$AV680*24*Help_FC!V680/Help_FC!$Q680</f>
        <v>0</v>
      </c>
      <c r="M680" s="1478">
        <f>$AV680*24*Help_FC!W680/Help_FC!$Q680</f>
        <v>0</v>
      </c>
      <c r="N680" s="2">
        <f>100*Help_FC!H680</f>
        <v>100</v>
      </c>
      <c r="O680" s="2">
        <f t="shared" si="37"/>
        <v>0</v>
      </c>
      <c r="P680" s="2">
        <f t="shared" si="37"/>
        <v>0</v>
      </c>
      <c r="Q680" s="2">
        <f t="shared" si="37"/>
        <v>0</v>
      </c>
      <c r="R680" s="2">
        <f t="shared" si="37"/>
        <v>0</v>
      </c>
      <c r="S680" s="2">
        <f t="shared" si="37"/>
        <v>0</v>
      </c>
      <c r="T680" s="2">
        <f t="shared" si="37"/>
        <v>0</v>
      </c>
      <c r="U680" s="1478">
        <f t="shared" si="36"/>
        <v>0</v>
      </c>
      <c r="V680" s="1478">
        <f t="shared" si="36"/>
        <v>0</v>
      </c>
      <c r="W680" s="1478">
        <f t="shared" si="36"/>
        <v>0</v>
      </c>
      <c r="X680" s="1478">
        <f t="shared" si="36"/>
        <v>0</v>
      </c>
      <c r="Y680" s="1478">
        <f t="shared" si="36"/>
        <v>0</v>
      </c>
      <c r="Z680" s="1478">
        <f t="shared" si="36"/>
        <v>0</v>
      </c>
      <c r="AA680" s="2">
        <f t="shared" si="38"/>
        <v>100</v>
      </c>
      <c r="AC680" s="878">
        <v>1</v>
      </c>
      <c r="AE680" s="2">
        <f>+Help_FC!$G680*Help_FC!Y680</f>
        <v>0</v>
      </c>
      <c r="AF680" s="2">
        <f>+Help_FC!$G680*Help_FC!Z680</f>
        <v>0</v>
      </c>
      <c r="AG680" s="2">
        <f>+Help_FC!$G680*Help_FC!AA680</f>
        <v>0</v>
      </c>
      <c r="AH680" s="2">
        <f>+Help_FC!$G680*Help_FC!AB680</f>
        <v>0</v>
      </c>
      <c r="AI680" s="2">
        <f>+Help_FC!$G680*Help_FC!AC680</f>
        <v>0</v>
      </c>
      <c r="AJ680" s="2">
        <f>+Help_FC!$G680*Help_FC!AD680</f>
        <v>0</v>
      </c>
      <c r="AK680" s="2">
        <f>+Help_FC!$G680*Help_FC!AE680</f>
        <v>0</v>
      </c>
      <c r="AL680" s="2">
        <f>+Help_FC!$G680*Help_FC!AF680</f>
        <v>0</v>
      </c>
      <c r="AM680" s="2">
        <f>+Help_FC!$G680*Help_FC!AG680</f>
        <v>0</v>
      </c>
      <c r="AN680" s="2">
        <f>+Help_FC!$G680*Help_FC!AH680</f>
        <v>0</v>
      </c>
      <c r="AO680" s="2">
        <f>+Help_FC!$G680*Help_FC!AI680</f>
        <v>0</v>
      </c>
      <c r="AP680" s="2">
        <f>+Help_FC!$G680*Help_FC!AJ680</f>
        <v>0</v>
      </c>
      <c r="AQ680" s="2">
        <f>+Help_FC!$G680*Help_FC!AK680</f>
        <v>0</v>
      </c>
      <c r="AR680" s="1478">
        <f>$AV680*24*Help_FC!AL680/Help_FC!$Q680</f>
        <v>0</v>
      </c>
      <c r="AS680" s="1478">
        <f>$AV680*24*Help_FC!AM680/Help_FC!$Q680</f>
        <v>0</v>
      </c>
      <c r="AT680" s="2">
        <f>+Help_FC!$G680*Help_FC!AN680</f>
        <v>0</v>
      </c>
      <c r="AV680" s="5">
        <v>1</v>
      </c>
    </row>
    <row r="681" spans="1:48" x14ac:dyDescent="0.2">
      <c r="A681" s="1">
        <v>45605</v>
      </c>
      <c r="B681" s="2">
        <f>+Help_FC!$G681*Help_FC!I681</f>
        <v>0</v>
      </c>
      <c r="C681" s="2">
        <f>+Help_FC!$G681*Help_FC!J681</f>
        <v>0</v>
      </c>
      <c r="D681" s="2">
        <f>+Help_FC!$G681*Help_FC!K681</f>
        <v>0</v>
      </c>
      <c r="E681" s="2">
        <f>+Help_FC!$G681*Help_FC!L681</f>
        <v>0</v>
      </c>
      <c r="F681" s="2">
        <f>+Help_FC!$G681*Help_FC!M681</f>
        <v>0</v>
      </c>
      <c r="G681" s="2">
        <f>+Help_FC!$G681*Help_FC!N681</f>
        <v>0</v>
      </c>
      <c r="H681" s="1478">
        <f>$AV681*24*Help_FC!R681/Help_FC!$Q681</f>
        <v>0</v>
      </c>
      <c r="I681" s="1478">
        <f>$AV681*24*Help_FC!S681/Help_FC!$Q681</f>
        <v>0</v>
      </c>
      <c r="J681" s="1478">
        <f>$AV681*24*Help_FC!T681/Help_FC!$Q681</f>
        <v>0</v>
      </c>
      <c r="K681" s="1478">
        <f>$AV681*24*Help_FC!U681/Help_FC!$Q681</f>
        <v>0</v>
      </c>
      <c r="L681" s="1478">
        <f>$AV681*24*Help_FC!V681/Help_FC!$Q681</f>
        <v>0</v>
      </c>
      <c r="M681" s="1478">
        <f>$AV681*24*Help_FC!W681/Help_FC!$Q681</f>
        <v>0</v>
      </c>
      <c r="N681" s="2">
        <f>100*Help_FC!H681</f>
        <v>100</v>
      </c>
      <c r="O681" s="2">
        <f t="shared" si="37"/>
        <v>0</v>
      </c>
      <c r="P681" s="2">
        <f t="shared" si="37"/>
        <v>0</v>
      </c>
      <c r="Q681" s="2">
        <f t="shared" si="37"/>
        <v>0</v>
      </c>
      <c r="R681" s="2">
        <f t="shared" si="37"/>
        <v>0</v>
      </c>
      <c r="S681" s="2">
        <f t="shared" si="37"/>
        <v>0</v>
      </c>
      <c r="T681" s="2">
        <f t="shared" si="37"/>
        <v>0</v>
      </c>
      <c r="U681" s="1478">
        <f t="shared" si="36"/>
        <v>0</v>
      </c>
      <c r="V681" s="1478">
        <f t="shared" si="36"/>
        <v>0</v>
      </c>
      <c r="W681" s="1478">
        <f t="shared" si="36"/>
        <v>0</v>
      </c>
      <c r="X681" s="1478">
        <f t="shared" si="36"/>
        <v>0</v>
      </c>
      <c r="Y681" s="1478">
        <f t="shared" si="36"/>
        <v>0</v>
      </c>
      <c r="Z681" s="1478">
        <f t="shared" si="36"/>
        <v>0</v>
      </c>
      <c r="AA681" s="2">
        <f t="shared" si="38"/>
        <v>100</v>
      </c>
      <c r="AC681" s="878">
        <v>1</v>
      </c>
      <c r="AE681" s="2">
        <f>+Help_FC!$G681*Help_FC!Y681</f>
        <v>0</v>
      </c>
      <c r="AF681" s="2">
        <f>+Help_FC!$G681*Help_FC!Z681</f>
        <v>0</v>
      </c>
      <c r="AG681" s="2">
        <f>+Help_FC!$G681*Help_FC!AA681</f>
        <v>0</v>
      </c>
      <c r="AH681" s="2">
        <f>+Help_FC!$G681*Help_FC!AB681</f>
        <v>0</v>
      </c>
      <c r="AI681" s="2">
        <f>+Help_FC!$G681*Help_FC!AC681</f>
        <v>0</v>
      </c>
      <c r="AJ681" s="2">
        <f>+Help_FC!$G681*Help_FC!AD681</f>
        <v>0</v>
      </c>
      <c r="AK681" s="2">
        <f>+Help_FC!$G681*Help_FC!AE681</f>
        <v>0</v>
      </c>
      <c r="AL681" s="2">
        <f>+Help_FC!$G681*Help_FC!AF681</f>
        <v>0</v>
      </c>
      <c r="AM681" s="2">
        <f>+Help_FC!$G681*Help_FC!AG681</f>
        <v>0</v>
      </c>
      <c r="AN681" s="2">
        <f>+Help_FC!$G681*Help_FC!AH681</f>
        <v>0</v>
      </c>
      <c r="AO681" s="2">
        <f>+Help_FC!$G681*Help_FC!AI681</f>
        <v>0</v>
      </c>
      <c r="AP681" s="2">
        <f>+Help_FC!$G681*Help_FC!AJ681</f>
        <v>0</v>
      </c>
      <c r="AQ681" s="2">
        <f>+Help_FC!$G681*Help_FC!AK681</f>
        <v>0</v>
      </c>
      <c r="AR681" s="1478">
        <f>$AV681*24*Help_FC!AL681/Help_FC!$Q681</f>
        <v>0</v>
      </c>
      <c r="AS681" s="1478">
        <f>$AV681*24*Help_FC!AM681/Help_FC!$Q681</f>
        <v>0</v>
      </c>
      <c r="AT681" s="2">
        <f>+Help_FC!$G681*Help_FC!AN681</f>
        <v>0</v>
      </c>
      <c r="AV681" s="5">
        <v>1</v>
      </c>
    </row>
    <row r="682" spans="1:48" x14ac:dyDescent="0.2">
      <c r="A682" s="1">
        <v>45606</v>
      </c>
      <c r="B682" s="2">
        <f>+Help_FC!$G682*Help_FC!I682</f>
        <v>0</v>
      </c>
      <c r="C682" s="2">
        <f>+Help_FC!$G682*Help_FC!J682</f>
        <v>0</v>
      </c>
      <c r="D682" s="2">
        <f>+Help_FC!$G682*Help_FC!K682</f>
        <v>0</v>
      </c>
      <c r="E682" s="2">
        <f>+Help_FC!$G682*Help_FC!L682</f>
        <v>0</v>
      </c>
      <c r="F682" s="2">
        <f>+Help_FC!$G682*Help_FC!M682</f>
        <v>0</v>
      </c>
      <c r="G682" s="2">
        <f>+Help_FC!$G682*Help_FC!N682</f>
        <v>0</v>
      </c>
      <c r="H682" s="1478">
        <f>$AV682*24*Help_FC!R682/Help_FC!$Q682</f>
        <v>0</v>
      </c>
      <c r="I682" s="1478">
        <f>$AV682*24*Help_FC!S682/Help_FC!$Q682</f>
        <v>0</v>
      </c>
      <c r="J682" s="1478">
        <f>$AV682*24*Help_FC!T682/Help_FC!$Q682</f>
        <v>0</v>
      </c>
      <c r="K682" s="1478">
        <f>$AV682*24*Help_FC!U682/Help_FC!$Q682</f>
        <v>0</v>
      </c>
      <c r="L682" s="1478">
        <f>$AV682*24*Help_FC!V682/Help_FC!$Q682</f>
        <v>0</v>
      </c>
      <c r="M682" s="1478">
        <f>$AV682*24*Help_FC!W682/Help_FC!$Q682</f>
        <v>0</v>
      </c>
      <c r="N682" s="2">
        <f>100*Help_FC!H682</f>
        <v>100</v>
      </c>
      <c r="O682" s="2">
        <f t="shared" si="37"/>
        <v>0</v>
      </c>
      <c r="P682" s="2">
        <f t="shared" si="37"/>
        <v>0</v>
      </c>
      <c r="Q682" s="2">
        <f t="shared" si="37"/>
        <v>0</v>
      </c>
      <c r="R682" s="2">
        <f t="shared" si="37"/>
        <v>0</v>
      </c>
      <c r="S682" s="2">
        <f t="shared" si="37"/>
        <v>0</v>
      </c>
      <c r="T682" s="2">
        <f t="shared" si="37"/>
        <v>0</v>
      </c>
      <c r="U682" s="1478">
        <f t="shared" si="36"/>
        <v>0</v>
      </c>
      <c r="V682" s="1478">
        <f t="shared" si="36"/>
        <v>0</v>
      </c>
      <c r="W682" s="1478">
        <f t="shared" si="36"/>
        <v>0</v>
      </c>
      <c r="X682" s="1478">
        <f t="shared" si="36"/>
        <v>0</v>
      </c>
      <c r="Y682" s="1478">
        <f t="shared" si="36"/>
        <v>0</v>
      </c>
      <c r="Z682" s="1478">
        <f t="shared" si="36"/>
        <v>0</v>
      </c>
      <c r="AA682" s="2">
        <f t="shared" si="38"/>
        <v>100</v>
      </c>
      <c r="AC682" s="878">
        <v>1</v>
      </c>
      <c r="AE682" s="2">
        <f>+Help_FC!$G682*Help_FC!Y682</f>
        <v>0</v>
      </c>
      <c r="AF682" s="2">
        <f>+Help_FC!$G682*Help_FC!Z682</f>
        <v>0</v>
      </c>
      <c r="AG682" s="2">
        <f>+Help_FC!$G682*Help_FC!AA682</f>
        <v>0</v>
      </c>
      <c r="AH682" s="2">
        <f>+Help_FC!$G682*Help_FC!AB682</f>
        <v>0</v>
      </c>
      <c r="AI682" s="2">
        <f>+Help_FC!$G682*Help_FC!AC682</f>
        <v>0</v>
      </c>
      <c r="AJ682" s="2">
        <f>+Help_FC!$G682*Help_FC!AD682</f>
        <v>0</v>
      </c>
      <c r="AK682" s="2">
        <f>+Help_FC!$G682*Help_FC!AE682</f>
        <v>0</v>
      </c>
      <c r="AL682" s="2">
        <f>+Help_FC!$G682*Help_FC!AF682</f>
        <v>0</v>
      </c>
      <c r="AM682" s="2">
        <f>+Help_FC!$G682*Help_FC!AG682</f>
        <v>0</v>
      </c>
      <c r="AN682" s="2">
        <f>+Help_FC!$G682*Help_FC!AH682</f>
        <v>0</v>
      </c>
      <c r="AO682" s="2">
        <f>+Help_FC!$G682*Help_FC!AI682</f>
        <v>0</v>
      </c>
      <c r="AP682" s="2">
        <f>+Help_FC!$G682*Help_FC!AJ682</f>
        <v>0</v>
      </c>
      <c r="AQ682" s="2">
        <f>+Help_FC!$G682*Help_FC!AK682</f>
        <v>0</v>
      </c>
      <c r="AR682" s="1478">
        <f>$AV682*24*Help_FC!AL682/Help_FC!$Q682</f>
        <v>0</v>
      </c>
      <c r="AS682" s="1478">
        <f>$AV682*24*Help_FC!AM682/Help_FC!$Q682</f>
        <v>0</v>
      </c>
      <c r="AT682" s="2">
        <f>+Help_FC!$G682*Help_FC!AN682</f>
        <v>0</v>
      </c>
      <c r="AV682" s="5">
        <v>1</v>
      </c>
    </row>
    <row r="683" spans="1:48" x14ac:dyDescent="0.2">
      <c r="A683" s="1">
        <v>45607</v>
      </c>
      <c r="B683" s="2">
        <f>+Help_FC!$G683*Help_FC!I683</f>
        <v>0</v>
      </c>
      <c r="C683" s="2">
        <f>+Help_FC!$G683*Help_FC!J683</f>
        <v>0</v>
      </c>
      <c r="D683" s="2">
        <f>+Help_FC!$G683*Help_FC!K683</f>
        <v>0</v>
      </c>
      <c r="E683" s="2">
        <f>+Help_FC!$G683*Help_FC!L683</f>
        <v>0</v>
      </c>
      <c r="F683" s="2">
        <f>+Help_FC!$G683*Help_FC!M683</f>
        <v>0</v>
      </c>
      <c r="G683" s="2">
        <f>+Help_FC!$G683*Help_FC!N683</f>
        <v>0</v>
      </c>
      <c r="H683" s="1478">
        <f>$AV683*24*Help_FC!R683/Help_FC!$Q683</f>
        <v>0</v>
      </c>
      <c r="I683" s="1478">
        <f>$AV683*24*Help_FC!S683/Help_FC!$Q683</f>
        <v>0</v>
      </c>
      <c r="J683" s="1478">
        <f>$AV683*24*Help_FC!T683/Help_FC!$Q683</f>
        <v>0</v>
      </c>
      <c r="K683" s="1478">
        <f>$AV683*24*Help_FC!U683/Help_FC!$Q683</f>
        <v>0</v>
      </c>
      <c r="L683" s="1478">
        <f>$AV683*24*Help_FC!V683/Help_FC!$Q683</f>
        <v>0</v>
      </c>
      <c r="M683" s="1478">
        <f>$AV683*24*Help_FC!W683/Help_FC!$Q683</f>
        <v>0</v>
      </c>
      <c r="N683" s="2">
        <f>100*Help_FC!H683</f>
        <v>100</v>
      </c>
      <c r="O683" s="2">
        <f t="shared" si="37"/>
        <v>0</v>
      </c>
      <c r="P683" s="2">
        <f t="shared" si="37"/>
        <v>0</v>
      </c>
      <c r="Q683" s="2">
        <f t="shared" si="37"/>
        <v>0</v>
      </c>
      <c r="R683" s="2">
        <f t="shared" si="37"/>
        <v>0</v>
      </c>
      <c r="S683" s="2">
        <f t="shared" si="37"/>
        <v>0</v>
      </c>
      <c r="T683" s="2">
        <f t="shared" si="37"/>
        <v>0</v>
      </c>
      <c r="U683" s="1478">
        <f t="shared" si="36"/>
        <v>0</v>
      </c>
      <c r="V683" s="1478">
        <f t="shared" si="36"/>
        <v>0</v>
      </c>
      <c r="W683" s="1478">
        <f t="shared" si="36"/>
        <v>0</v>
      </c>
      <c r="X683" s="1478">
        <f t="shared" si="36"/>
        <v>0</v>
      </c>
      <c r="Y683" s="1478">
        <f t="shared" si="36"/>
        <v>0</v>
      </c>
      <c r="Z683" s="1478">
        <f t="shared" si="36"/>
        <v>0</v>
      </c>
      <c r="AA683" s="2">
        <f t="shared" si="38"/>
        <v>100</v>
      </c>
      <c r="AC683" s="878">
        <v>1</v>
      </c>
      <c r="AE683" s="2">
        <f>+Help_FC!$G683*Help_FC!Y683</f>
        <v>0</v>
      </c>
      <c r="AF683" s="2">
        <f>+Help_FC!$G683*Help_FC!Z683</f>
        <v>0</v>
      </c>
      <c r="AG683" s="2">
        <f>+Help_FC!$G683*Help_FC!AA683</f>
        <v>0</v>
      </c>
      <c r="AH683" s="2">
        <f>+Help_FC!$G683*Help_FC!AB683</f>
        <v>0</v>
      </c>
      <c r="AI683" s="2">
        <f>+Help_FC!$G683*Help_FC!AC683</f>
        <v>0</v>
      </c>
      <c r="AJ683" s="2">
        <f>+Help_FC!$G683*Help_FC!AD683</f>
        <v>0</v>
      </c>
      <c r="AK683" s="2">
        <f>+Help_FC!$G683*Help_FC!AE683</f>
        <v>0</v>
      </c>
      <c r="AL683" s="2">
        <f>+Help_FC!$G683*Help_FC!AF683</f>
        <v>0</v>
      </c>
      <c r="AM683" s="2">
        <f>+Help_FC!$G683*Help_FC!AG683</f>
        <v>0</v>
      </c>
      <c r="AN683" s="2">
        <f>+Help_FC!$G683*Help_FC!AH683</f>
        <v>0</v>
      </c>
      <c r="AO683" s="2">
        <f>+Help_FC!$G683*Help_FC!AI683</f>
        <v>0</v>
      </c>
      <c r="AP683" s="2">
        <f>+Help_FC!$G683*Help_FC!AJ683</f>
        <v>0</v>
      </c>
      <c r="AQ683" s="2">
        <f>+Help_FC!$G683*Help_FC!AK683</f>
        <v>0</v>
      </c>
      <c r="AR683" s="1478">
        <f>$AV683*24*Help_FC!AL683/Help_FC!$Q683</f>
        <v>0</v>
      </c>
      <c r="AS683" s="1478">
        <f>$AV683*24*Help_FC!AM683/Help_FC!$Q683</f>
        <v>0</v>
      </c>
      <c r="AT683" s="2">
        <f>+Help_FC!$G683*Help_FC!AN683</f>
        <v>0</v>
      </c>
      <c r="AV683" s="5">
        <v>1</v>
      </c>
    </row>
    <row r="684" spans="1:48" x14ac:dyDescent="0.2">
      <c r="A684" s="1">
        <v>45608</v>
      </c>
      <c r="B684" s="2">
        <f>+Help_FC!$G684*Help_FC!I684</f>
        <v>0</v>
      </c>
      <c r="C684" s="2">
        <f>+Help_FC!$G684*Help_FC!J684</f>
        <v>0</v>
      </c>
      <c r="D684" s="2">
        <f>+Help_FC!$G684*Help_FC!K684</f>
        <v>0</v>
      </c>
      <c r="E684" s="2">
        <f>+Help_FC!$G684*Help_FC!L684</f>
        <v>0</v>
      </c>
      <c r="F684" s="2">
        <f>+Help_FC!$G684*Help_FC!M684</f>
        <v>0</v>
      </c>
      <c r="G684" s="2">
        <f>+Help_FC!$G684*Help_FC!N684</f>
        <v>0</v>
      </c>
      <c r="H684" s="1478">
        <f>$AV684*24*Help_FC!R684/Help_FC!$Q684</f>
        <v>0</v>
      </c>
      <c r="I684" s="1478">
        <f>$AV684*24*Help_FC!S684/Help_FC!$Q684</f>
        <v>0</v>
      </c>
      <c r="J684" s="1478">
        <f>$AV684*24*Help_FC!T684/Help_FC!$Q684</f>
        <v>0</v>
      </c>
      <c r="K684" s="1478">
        <f>$AV684*24*Help_FC!U684/Help_FC!$Q684</f>
        <v>0</v>
      </c>
      <c r="L684" s="1478">
        <f>$AV684*24*Help_FC!V684/Help_FC!$Q684</f>
        <v>0</v>
      </c>
      <c r="M684" s="1478">
        <f>$AV684*24*Help_FC!W684/Help_FC!$Q684</f>
        <v>0</v>
      </c>
      <c r="N684" s="2">
        <f>100*Help_FC!H684</f>
        <v>100</v>
      </c>
      <c r="O684" s="2">
        <f t="shared" si="37"/>
        <v>0</v>
      </c>
      <c r="P684" s="2">
        <f t="shared" si="37"/>
        <v>0</v>
      </c>
      <c r="Q684" s="2">
        <f t="shared" si="37"/>
        <v>0</v>
      </c>
      <c r="R684" s="2">
        <f t="shared" si="37"/>
        <v>0</v>
      </c>
      <c r="S684" s="2">
        <f t="shared" si="37"/>
        <v>0</v>
      </c>
      <c r="T684" s="2">
        <f t="shared" si="37"/>
        <v>0</v>
      </c>
      <c r="U684" s="1478">
        <f t="shared" si="36"/>
        <v>0</v>
      </c>
      <c r="V684" s="1478">
        <f t="shared" si="36"/>
        <v>0</v>
      </c>
      <c r="W684" s="1478">
        <f t="shared" si="36"/>
        <v>0</v>
      </c>
      <c r="X684" s="1478">
        <f t="shared" si="36"/>
        <v>0</v>
      </c>
      <c r="Y684" s="1478">
        <f t="shared" si="36"/>
        <v>0</v>
      </c>
      <c r="Z684" s="1478">
        <f t="shared" si="36"/>
        <v>0</v>
      </c>
      <c r="AA684" s="2">
        <f t="shared" si="38"/>
        <v>100</v>
      </c>
      <c r="AC684" s="878">
        <v>1</v>
      </c>
      <c r="AE684" s="2">
        <f>+Help_FC!$G684*Help_FC!Y684</f>
        <v>0</v>
      </c>
      <c r="AF684" s="2">
        <f>+Help_FC!$G684*Help_FC!Z684</f>
        <v>0</v>
      </c>
      <c r="AG684" s="2">
        <f>+Help_FC!$G684*Help_FC!AA684</f>
        <v>0</v>
      </c>
      <c r="AH684" s="2">
        <f>+Help_FC!$G684*Help_FC!AB684</f>
        <v>0</v>
      </c>
      <c r="AI684" s="2">
        <f>+Help_FC!$G684*Help_FC!AC684</f>
        <v>0</v>
      </c>
      <c r="AJ684" s="2">
        <f>+Help_FC!$G684*Help_FC!AD684</f>
        <v>0</v>
      </c>
      <c r="AK684" s="2">
        <f>+Help_FC!$G684*Help_FC!AE684</f>
        <v>0</v>
      </c>
      <c r="AL684" s="2">
        <f>+Help_FC!$G684*Help_FC!AF684</f>
        <v>0</v>
      </c>
      <c r="AM684" s="2">
        <f>+Help_FC!$G684*Help_FC!AG684</f>
        <v>0</v>
      </c>
      <c r="AN684" s="2">
        <f>+Help_FC!$G684*Help_FC!AH684</f>
        <v>0</v>
      </c>
      <c r="AO684" s="2">
        <f>+Help_FC!$G684*Help_FC!AI684</f>
        <v>0</v>
      </c>
      <c r="AP684" s="2">
        <f>+Help_FC!$G684*Help_FC!AJ684</f>
        <v>0</v>
      </c>
      <c r="AQ684" s="2">
        <f>+Help_FC!$G684*Help_FC!AK684</f>
        <v>0</v>
      </c>
      <c r="AR684" s="1478">
        <f>$AV684*24*Help_FC!AL684/Help_FC!$Q684</f>
        <v>0</v>
      </c>
      <c r="AS684" s="1478">
        <f>$AV684*24*Help_FC!AM684/Help_FC!$Q684</f>
        <v>0</v>
      </c>
      <c r="AT684" s="2">
        <f>+Help_FC!$G684*Help_FC!AN684</f>
        <v>0</v>
      </c>
      <c r="AV684" s="5">
        <v>1</v>
      </c>
    </row>
    <row r="685" spans="1:48" x14ac:dyDescent="0.2">
      <c r="A685" s="1">
        <v>45609</v>
      </c>
      <c r="B685" s="2">
        <f>+Help_FC!$G685*Help_FC!I685</f>
        <v>0</v>
      </c>
      <c r="C685" s="2">
        <f>+Help_FC!$G685*Help_FC!J685</f>
        <v>0</v>
      </c>
      <c r="D685" s="2">
        <f>+Help_FC!$G685*Help_FC!K685</f>
        <v>0</v>
      </c>
      <c r="E685" s="2">
        <f>+Help_FC!$G685*Help_FC!L685</f>
        <v>0</v>
      </c>
      <c r="F685" s="2">
        <f>+Help_FC!$G685*Help_FC!M685</f>
        <v>0</v>
      </c>
      <c r="G685" s="2">
        <f>+Help_FC!$G685*Help_FC!N685</f>
        <v>0</v>
      </c>
      <c r="H685" s="1478">
        <f>$AV685*24*Help_FC!R685/Help_FC!$Q685</f>
        <v>0</v>
      </c>
      <c r="I685" s="1478">
        <f>$AV685*24*Help_FC!S685/Help_FC!$Q685</f>
        <v>0</v>
      </c>
      <c r="J685" s="1478">
        <f>$AV685*24*Help_FC!T685/Help_FC!$Q685</f>
        <v>0</v>
      </c>
      <c r="K685" s="1478">
        <f>$AV685*24*Help_FC!U685/Help_FC!$Q685</f>
        <v>0</v>
      </c>
      <c r="L685" s="1478">
        <f>$AV685*24*Help_FC!V685/Help_FC!$Q685</f>
        <v>0</v>
      </c>
      <c r="M685" s="1478">
        <f>$AV685*24*Help_FC!W685/Help_FC!$Q685</f>
        <v>0</v>
      </c>
      <c r="N685" s="2">
        <f>100*Help_FC!H685</f>
        <v>100</v>
      </c>
      <c r="O685" s="2">
        <f t="shared" si="37"/>
        <v>0</v>
      </c>
      <c r="P685" s="2">
        <f t="shared" si="37"/>
        <v>0</v>
      </c>
      <c r="Q685" s="2">
        <f t="shared" si="37"/>
        <v>0</v>
      </c>
      <c r="R685" s="2">
        <f t="shared" si="37"/>
        <v>0</v>
      </c>
      <c r="S685" s="2">
        <f t="shared" si="37"/>
        <v>0</v>
      </c>
      <c r="T685" s="2">
        <f t="shared" si="37"/>
        <v>0</v>
      </c>
      <c r="U685" s="1478">
        <f t="shared" si="36"/>
        <v>0</v>
      </c>
      <c r="V685" s="1478">
        <f t="shared" si="36"/>
        <v>0</v>
      </c>
      <c r="W685" s="1478">
        <f t="shared" si="36"/>
        <v>0</v>
      </c>
      <c r="X685" s="1478">
        <f t="shared" si="36"/>
        <v>0</v>
      </c>
      <c r="Y685" s="1478">
        <f t="shared" si="36"/>
        <v>0</v>
      </c>
      <c r="Z685" s="1478">
        <f t="shared" si="36"/>
        <v>0</v>
      </c>
      <c r="AA685" s="2">
        <f t="shared" si="38"/>
        <v>100</v>
      </c>
      <c r="AC685" s="878">
        <v>1</v>
      </c>
      <c r="AE685" s="2">
        <f>+Help_FC!$G685*Help_FC!Y685</f>
        <v>0</v>
      </c>
      <c r="AF685" s="2">
        <f>+Help_FC!$G685*Help_FC!Z685</f>
        <v>0</v>
      </c>
      <c r="AG685" s="2">
        <f>+Help_FC!$G685*Help_FC!AA685</f>
        <v>0</v>
      </c>
      <c r="AH685" s="2">
        <f>+Help_FC!$G685*Help_FC!AB685</f>
        <v>0</v>
      </c>
      <c r="AI685" s="2">
        <f>+Help_FC!$G685*Help_FC!AC685</f>
        <v>0</v>
      </c>
      <c r="AJ685" s="2">
        <f>+Help_FC!$G685*Help_FC!AD685</f>
        <v>0</v>
      </c>
      <c r="AK685" s="2">
        <f>+Help_FC!$G685*Help_FC!AE685</f>
        <v>0</v>
      </c>
      <c r="AL685" s="2">
        <f>+Help_FC!$G685*Help_FC!AF685</f>
        <v>0</v>
      </c>
      <c r="AM685" s="2">
        <f>+Help_FC!$G685*Help_FC!AG685</f>
        <v>0</v>
      </c>
      <c r="AN685" s="2">
        <f>+Help_FC!$G685*Help_FC!AH685</f>
        <v>0</v>
      </c>
      <c r="AO685" s="2">
        <f>+Help_FC!$G685*Help_FC!AI685</f>
        <v>0</v>
      </c>
      <c r="AP685" s="2">
        <f>+Help_FC!$G685*Help_FC!AJ685</f>
        <v>0</v>
      </c>
      <c r="AQ685" s="2">
        <f>+Help_FC!$G685*Help_FC!AK685</f>
        <v>0</v>
      </c>
      <c r="AR685" s="1478">
        <f>$AV685*24*Help_FC!AL685/Help_FC!$Q685</f>
        <v>0</v>
      </c>
      <c r="AS685" s="1478">
        <f>$AV685*24*Help_FC!AM685/Help_FC!$Q685</f>
        <v>0</v>
      </c>
      <c r="AT685" s="2">
        <f>+Help_FC!$G685*Help_FC!AN685</f>
        <v>0</v>
      </c>
      <c r="AV685" s="5">
        <v>1</v>
      </c>
    </row>
    <row r="686" spans="1:48" x14ac:dyDescent="0.2">
      <c r="A686" s="1">
        <v>45610</v>
      </c>
      <c r="B686" s="2">
        <f>+Help_FC!$G686*Help_FC!I686</f>
        <v>0</v>
      </c>
      <c r="C686" s="2">
        <f>+Help_FC!$G686*Help_FC!J686</f>
        <v>0</v>
      </c>
      <c r="D686" s="2">
        <f>+Help_FC!$G686*Help_FC!K686</f>
        <v>0</v>
      </c>
      <c r="E686" s="2">
        <f>+Help_FC!$G686*Help_FC!L686</f>
        <v>0</v>
      </c>
      <c r="F686" s="2">
        <f>+Help_FC!$G686*Help_FC!M686</f>
        <v>0</v>
      </c>
      <c r="G686" s="2">
        <f>+Help_FC!$G686*Help_FC!N686</f>
        <v>0</v>
      </c>
      <c r="H686" s="1478">
        <f>$AV686*24*Help_FC!R686/Help_FC!$Q686</f>
        <v>0</v>
      </c>
      <c r="I686" s="1478">
        <f>$AV686*24*Help_FC!S686/Help_FC!$Q686</f>
        <v>0</v>
      </c>
      <c r="J686" s="1478">
        <f>$AV686*24*Help_FC!T686/Help_FC!$Q686</f>
        <v>0</v>
      </c>
      <c r="K686" s="1478">
        <f>$AV686*24*Help_FC!U686/Help_FC!$Q686</f>
        <v>0</v>
      </c>
      <c r="L686" s="1478">
        <f>$AV686*24*Help_FC!V686/Help_FC!$Q686</f>
        <v>0</v>
      </c>
      <c r="M686" s="1478">
        <f>$AV686*24*Help_FC!W686/Help_FC!$Q686</f>
        <v>0</v>
      </c>
      <c r="N686" s="2">
        <f>100*Help_FC!H686</f>
        <v>91.666666666666657</v>
      </c>
      <c r="O686" s="2">
        <f t="shared" si="37"/>
        <v>0</v>
      </c>
      <c r="P686" s="2">
        <f t="shared" si="37"/>
        <v>0</v>
      </c>
      <c r="Q686" s="2">
        <f t="shared" si="37"/>
        <v>0</v>
      </c>
      <c r="R686" s="2">
        <f t="shared" si="37"/>
        <v>0</v>
      </c>
      <c r="S686" s="2">
        <f t="shared" si="37"/>
        <v>0</v>
      </c>
      <c r="T686" s="2">
        <f t="shared" si="37"/>
        <v>0</v>
      </c>
      <c r="U686" s="1478">
        <f t="shared" si="36"/>
        <v>0</v>
      </c>
      <c r="V686" s="1478">
        <f t="shared" si="36"/>
        <v>0</v>
      </c>
      <c r="W686" s="1478">
        <f t="shared" si="36"/>
        <v>0</v>
      </c>
      <c r="X686" s="1478">
        <f t="shared" si="36"/>
        <v>0</v>
      </c>
      <c r="Y686" s="1478">
        <f t="shared" si="36"/>
        <v>0</v>
      </c>
      <c r="Z686" s="1478">
        <f t="shared" si="36"/>
        <v>0</v>
      </c>
      <c r="AA686" s="2">
        <f t="shared" si="38"/>
        <v>91.666666666666657</v>
      </c>
      <c r="AC686" s="878">
        <v>1</v>
      </c>
      <c r="AE686" s="2">
        <f>+Help_FC!$G686*Help_FC!Y686</f>
        <v>0</v>
      </c>
      <c r="AF686" s="2">
        <f>+Help_FC!$G686*Help_FC!Z686</f>
        <v>0</v>
      </c>
      <c r="AG686" s="2">
        <f>+Help_FC!$G686*Help_FC!AA686</f>
        <v>0</v>
      </c>
      <c r="AH686" s="2">
        <f>+Help_FC!$G686*Help_FC!AB686</f>
        <v>0</v>
      </c>
      <c r="AI686" s="2">
        <f>+Help_FC!$G686*Help_FC!AC686</f>
        <v>0</v>
      </c>
      <c r="AJ686" s="2">
        <f>+Help_FC!$G686*Help_FC!AD686</f>
        <v>0</v>
      </c>
      <c r="AK686" s="2">
        <f>+Help_FC!$G686*Help_FC!AE686</f>
        <v>0</v>
      </c>
      <c r="AL686" s="2">
        <f>+Help_FC!$G686*Help_FC!AF686</f>
        <v>0</v>
      </c>
      <c r="AM686" s="2">
        <f>+Help_FC!$G686*Help_FC!AG686</f>
        <v>0</v>
      </c>
      <c r="AN686" s="2">
        <f>+Help_FC!$G686*Help_FC!AH686</f>
        <v>0</v>
      </c>
      <c r="AO686" s="2">
        <f>+Help_FC!$G686*Help_FC!AI686</f>
        <v>0</v>
      </c>
      <c r="AP686" s="2">
        <f>+Help_FC!$G686*Help_FC!AJ686</f>
        <v>0</v>
      </c>
      <c r="AQ686" s="2">
        <f>+Help_FC!$G686*Help_FC!AK686</f>
        <v>0</v>
      </c>
      <c r="AR686" s="1478">
        <f>$AV686*24*Help_FC!AL686/Help_FC!$Q686</f>
        <v>0</v>
      </c>
      <c r="AS686" s="1478">
        <f>$AV686*24*Help_FC!AM686/Help_FC!$Q686</f>
        <v>0</v>
      </c>
      <c r="AT686" s="2">
        <f>+Help_FC!$G686*Help_FC!AN686</f>
        <v>0</v>
      </c>
      <c r="AV686" s="5">
        <v>1</v>
      </c>
    </row>
    <row r="687" spans="1:48" x14ac:dyDescent="0.2">
      <c r="A687" s="1">
        <v>45611</v>
      </c>
      <c r="B687" s="2">
        <f>+Help_FC!$G687*Help_FC!I687</f>
        <v>0</v>
      </c>
      <c r="C687" s="2">
        <f>+Help_FC!$G687*Help_FC!J687</f>
        <v>0</v>
      </c>
      <c r="D687" s="2">
        <f>+Help_FC!$G687*Help_FC!K687</f>
        <v>0</v>
      </c>
      <c r="E687" s="2">
        <f>+Help_FC!$G687*Help_FC!L687</f>
        <v>0</v>
      </c>
      <c r="F687" s="2">
        <f>+Help_FC!$G687*Help_FC!M687</f>
        <v>0</v>
      </c>
      <c r="G687" s="2">
        <f>+Help_FC!$G687*Help_FC!N687</f>
        <v>0</v>
      </c>
      <c r="H687" s="1478">
        <f>$AV687*24*Help_FC!R687/Help_FC!$Q687</f>
        <v>0</v>
      </c>
      <c r="I687" s="1478">
        <f>$AV687*24*Help_FC!S687/Help_FC!$Q687</f>
        <v>0</v>
      </c>
      <c r="J687" s="1478">
        <f>$AV687*24*Help_FC!T687/Help_FC!$Q687</f>
        <v>0</v>
      </c>
      <c r="K687" s="1478">
        <f>$AV687*24*Help_FC!U687/Help_FC!$Q687</f>
        <v>0</v>
      </c>
      <c r="L687" s="1478">
        <f>$AV687*24*Help_FC!V687/Help_FC!$Q687</f>
        <v>0</v>
      </c>
      <c r="M687" s="1478">
        <f>$AV687*24*Help_FC!W687/Help_FC!$Q687</f>
        <v>0</v>
      </c>
      <c r="N687" s="2">
        <f>100*Help_FC!H687</f>
        <v>0</v>
      </c>
      <c r="O687" s="2">
        <f t="shared" si="37"/>
        <v>0</v>
      </c>
      <c r="P687" s="2">
        <f t="shared" si="37"/>
        <v>0</v>
      </c>
      <c r="Q687" s="2">
        <f t="shared" si="37"/>
        <v>0</v>
      </c>
      <c r="R687" s="2">
        <f t="shared" si="37"/>
        <v>0</v>
      </c>
      <c r="S687" s="2">
        <f t="shared" si="37"/>
        <v>0</v>
      </c>
      <c r="T687" s="2">
        <f t="shared" si="37"/>
        <v>0</v>
      </c>
      <c r="U687" s="1478">
        <f t="shared" si="36"/>
        <v>0</v>
      </c>
      <c r="V687" s="1478">
        <f t="shared" si="36"/>
        <v>0</v>
      </c>
      <c r="W687" s="1478">
        <f t="shared" si="36"/>
        <v>0</v>
      </c>
      <c r="X687" s="1478">
        <f t="shared" si="36"/>
        <v>0</v>
      </c>
      <c r="Y687" s="1478">
        <f t="shared" si="36"/>
        <v>0</v>
      </c>
      <c r="Z687" s="1478">
        <f t="shared" si="36"/>
        <v>0</v>
      </c>
      <c r="AA687" s="2">
        <f t="shared" si="38"/>
        <v>0</v>
      </c>
      <c r="AC687" s="878">
        <v>1</v>
      </c>
      <c r="AE687" s="2">
        <f>+Help_FC!$G687*Help_FC!Y687</f>
        <v>0</v>
      </c>
      <c r="AF687" s="2">
        <f>+Help_FC!$G687*Help_FC!Z687</f>
        <v>0</v>
      </c>
      <c r="AG687" s="2">
        <f>+Help_FC!$G687*Help_FC!AA687</f>
        <v>0</v>
      </c>
      <c r="AH687" s="2">
        <f>+Help_FC!$G687*Help_FC!AB687</f>
        <v>0</v>
      </c>
      <c r="AI687" s="2">
        <f>+Help_FC!$G687*Help_FC!AC687</f>
        <v>0</v>
      </c>
      <c r="AJ687" s="2">
        <f>+Help_FC!$G687*Help_FC!AD687</f>
        <v>0</v>
      </c>
      <c r="AK687" s="2">
        <f>+Help_FC!$G687*Help_FC!AE687</f>
        <v>0</v>
      </c>
      <c r="AL687" s="2">
        <f>+Help_FC!$G687*Help_FC!AF687</f>
        <v>0</v>
      </c>
      <c r="AM687" s="2">
        <f>+Help_FC!$G687*Help_FC!AG687</f>
        <v>0</v>
      </c>
      <c r="AN687" s="2">
        <f>+Help_FC!$G687*Help_FC!AH687</f>
        <v>0</v>
      </c>
      <c r="AO687" s="2">
        <f>+Help_FC!$G687*Help_FC!AI687</f>
        <v>0</v>
      </c>
      <c r="AP687" s="2">
        <f>+Help_FC!$G687*Help_FC!AJ687</f>
        <v>0</v>
      </c>
      <c r="AQ687" s="2">
        <f>+Help_FC!$G687*Help_FC!AK687</f>
        <v>0</v>
      </c>
      <c r="AR687" s="1478">
        <f>$AV687*24*Help_FC!AL687/Help_FC!$Q687</f>
        <v>0</v>
      </c>
      <c r="AS687" s="1478">
        <f>$AV687*24*Help_FC!AM687/Help_FC!$Q687</f>
        <v>0</v>
      </c>
      <c r="AT687" s="2">
        <f>+Help_FC!$G687*Help_FC!AN687</f>
        <v>0</v>
      </c>
      <c r="AV687" s="5">
        <v>1</v>
      </c>
    </row>
    <row r="688" spans="1:48" x14ac:dyDescent="0.2">
      <c r="A688" s="1">
        <v>45612</v>
      </c>
      <c r="B688" s="2">
        <f>+Help_FC!$G688*Help_FC!I688</f>
        <v>0</v>
      </c>
      <c r="C688" s="2">
        <f>+Help_FC!$G688*Help_FC!J688</f>
        <v>0</v>
      </c>
      <c r="D688" s="2">
        <f>+Help_FC!$G688*Help_FC!K688</f>
        <v>0</v>
      </c>
      <c r="E688" s="2">
        <f>+Help_FC!$G688*Help_FC!L688</f>
        <v>0</v>
      </c>
      <c r="F688" s="2">
        <f>+Help_FC!$G688*Help_FC!M688</f>
        <v>0</v>
      </c>
      <c r="G688" s="2">
        <f>+Help_FC!$G688*Help_FC!N688</f>
        <v>0</v>
      </c>
      <c r="H688" s="1478">
        <f>$AV688*24*Help_FC!R688/Help_FC!$Q688</f>
        <v>0</v>
      </c>
      <c r="I688" s="1478">
        <f>$AV688*24*Help_FC!S688/Help_FC!$Q688</f>
        <v>0</v>
      </c>
      <c r="J688" s="1478">
        <f>$AV688*24*Help_FC!T688/Help_FC!$Q688</f>
        <v>0</v>
      </c>
      <c r="K688" s="1478">
        <f>$AV688*24*Help_FC!U688/Help_FC!$Q688</f>
        <v>0</v>
      </c>
      <c r="L688" s="1478">
        <f>$AV688*24*Help_FC!V688/Help_FC!$Q688</f>
        <v>0</v>
      </c>
      <c r="M688" s="1478">
        <f>$AV688*24*Help_FC!W688/Help_FC!$Q688</f>
        <v>0</v>
      </c>
      <c r="N688" s="2">
        <f>100*Help_FC!H688</f>
        <v>48.333333333333336</v>
      </c>
      <c r="O688" s="2">
        <f t="shared" si="37"/>
        <v>0</v>
      </c>
      <c r="P688" s="2">
        <f t="shared" si="37"/>
        <v>0</v>
      </c>
      <c r="Q688" s="2">
        <f t="shared" si="37"/>
        <v>0</v>
      </c>
      <c r="R688" s="2">
        <f t="shared" si="37"/>
        <v>0</v>
      </c>
      <c r="S688" s="2">
        <f t="shared" si="37"/>
        <v>0</v>
      </c>
      <c r="T688" s="2">
        <f t="shared" si="37"/>
        <v>0</v>
      </c>
      <c r="U688" s="1478">
        <f t="shared" si="36"/>
        <v>0</v>
      </c>
      <c r="V688" s="1478">
        <f t="shared" si="36"/>
        <v>0</v>
      </c>
      <c r="W688" s="1478">
        <f t="shared" si="36"/>
        <v>0</v>
      </c>
      <c r="X688" s="1478">
        <f t="shared" si="36"/>
        <v>0</v>
      </c>
      <c r="Y688" s="1478">
        <f t="shared" si="36"/>
        <v>0</v>
      </c>
      <c r="Z688" s="1478">
        <f t="shared" si="36"/>
        <v>0</v>
      </c>
      <c r="AA688" s="2">
        <f t="shared" si="38"/>
        <v>48.333333333333336</v>
      </c>
      <c r="AC688" s="878">
        <v>1</v>
      </c>
      <c r="AE688" s="2">
        <f>+Help_FC!$G688*Help_FC!Y688</f>
        <v>0</v>
      </c>
      <c r="AF688" s="2">
        <f>+Help_FC!$G688*Help_FC!Z688</f>
        <v>0</v>
      </c>
      <c r="AG688" s="2">
        <f>+Help_FC!$G688*Help_FC!AA688</f>
        <v>0</v>
      </c>
      <c r="AH688" s="2">
        <f>+Help_FC!$G688*Help_FC!AB688</f>
        <v>0</v>
      </c>
      <c r="AI688" s="2">
        <f>+Help_FC!$G688*Help_FC!AC688</f>
        <v>0</v>
      </c>
      <c r="AJ688" s="2">
        <f>+Help_FC!$G688*Help_FC!AD688</f>
        <v>0</v>
      </c>
      <c r="AK688" s="2">
        <f>+Help_FC!$G688*Help_FC!AE688</f>
        <v>0</v>
      </c>
      <c r="AL688" s="2">
        <f>+Help_FC!$G688*Help_FC!AF688</f>
        <v>0</v>
      </c>
      <c r="AM688" s="2">
        <f>+Help_FC!$G688*Help_FC!AG688</f>
        <v>0</v>
      </c>
      <c r="AN688" s="2">
        <f>+Help_FC!$G688*Help_FC!AH688</f>
        <v>0</v>
      </c>
      <c r="AO688" s="2">
        <f>+Help_FC!$G688*Help_FC!AI688</f>
        <v>0</v>
      </c>
      <c r="AP688" s="2">
        <f>+Help_FC!$G688*Help_FC!AJ688</f>
        <v>0</v>
      </c>
      <c r="AQ688" s="2">
        <f>+Help_FC!$G688*Help_FC!AK688</f>
        <v>0</v>
      </c>
      <c r="AR688" s="1478">
        <f>$AV688*24*Help_FC!AL688/Help_FC!$Q688</f>
        <v>0</v>
      </c>
      <c r="AS688" s="1478">
        <f>$AV688*24*Help_FC!AM688/Help_FC!$Q688</f>
        <v>0</v>
      </c>
      <c r="AT688" s="2">
        <f>+Help_FC!$G688*Help_FC!AN688</f>
        <v>0</v>
      </c>
      <c r="AV688" s="5">
        <v>1</v>
      </c>
    </row>
    <row r="689" spans="1:48" x14ac:dyDescent="0.2">
      <c r="A689" s="1">
        <v>45613</v>
      </c>
      <c r="B689" s="2">
        <f>+Help_FC!$G689*Help_FC!I689</f>
        <v>0</v>
      </c>
      <c r="C689" s="2">
        <f>+Help_FC!$G689*Help_FC!J689</f>
        <v>0</v>
      </c>
      <c r="D689" s="2">
        <f>+Help_FC!$G689*Help_FC!K689</f>
        <v>0</v>
      </c>
      <c r="E689" s="2">
        <f>+Help_FC!$G689*Help_FC!L689</f>
        <v>0</v>
      </c>
      <c r="F689" s="2">
        <f>+Help_FC!$G689*Help_FC!M689</f>
        <v>0</v>
      </c>
      <c r="G689" s="2">
        <f>+Help_FC!$G689*Help_FC!N689</f>
        <v>0</v>
      </c>
      <c r="H689" s="1478">
        <f>$AV689*24*Help_FC!R689/Help_FC!$Q689</f>
        <v>0</v>
      </c>
      <c r="I689" s="1478">
        <f>$AV689*24*Help_FC!S689/Help_FC!$Q689</f>
        <v>0</v>
      </c>
      <c r="J689" s="1478">
        <f>$AV689*24*Help_FC!T689/Help_FC!$Q689</f>
        <v>0</v>
      </c>
      <c r="K689" s="1478">
        <f>$AV689*24*Help_FC!U689/Help_FC!$Q689</f>
        <v>0</v>
      </c>
      <c r="L689" s="1478">
        <f>$AV689*24*Help_FC!V689/Help_FC!$Q689</f>
        <v>0</v>
      </c>
      <c r="M689" s="1478">
        <f>$AV689*24*Help_FC!W689/Help_FC!$Q689</f>
        <v>0</v>
      </c>
      <c r="N689" s="2">
        <f>100*Help_FC!H689</f>
        <v>100</v>
      </c>
      <c r="O689" s="2">
        <f t="shared" si="37"/>
        <v>0</v>
      </c>
      <c r="P689" s="2">
        <f t="shared" si="37"/>
        <v>0</v>
      </c>
      <c r="Q689" s="2">
        <f t="shared" si="37"/>
        <v>0</v>
      </c>
      <c r="R689" s="2">
        <f t="shared" si="37"/>
        <v>0</v>
      </c>
      <c r="S689" s="2">
        <f t="shared" si="37"/>
        <v>0</v>
      </c>
      <c r="T689" s="2">
        <f t="shared" si="37"/>
        <v>0</v>
      </c>
      <c r="U689" s="1478">
        <f t="shared" si="36"/>
        <v>0</v>
      </c>
      <c r="V689" s="1478">
        <f t="shared" si="36"/>
        <v>0</v>
      </c>
      <c r="W689" s="1478">
        <f t="shared" si="36"/>
        <v>0</v>
      </c>
      <c r="X689" s="1478">
        <f t="shared" si="36"/>
        <v>0</v>
      </c>
      <c r="Y689" s="1478">
        <f t="shared" si="36"/>
        <v>0</v>
      </c>
      <c r="Z689" s="1478">
        <f t="shared" si="36"/>
        <v>0</v>
      </c>
      <c r="AA689" s="2">
        <f t="shared" si="38"/>
        <v>100</v>
      </c>
      <c r="AC689" s="878">
        <v>1</v>
      </c>
      <c r="AE689" s="2">
        <f>+Help_FC!$G689*Help_FC!Y689</f>
        <v>0</v>
      </c>
      <c r="AF689" s="2">
        <f>+Help_FC!$G689*Help_FC!Z689</f>
        <v>0</v>
      </c>
      <c r="AG689" s="2">
        <f>+Help_FC!$G689*Help_FC!AA689</f>
        <v>0</v>
      </c>
      <c r="AH689" s="2">
        <f>+Help_FC!$G689*Help_FC!AB689</f>
        <v>0</v>
      </c>
      <c r="AI689" s="2">
        <f>+Help_FC!$G689*Help_FC!AC689</f>
        <v>0</v>
      </c>
      <c r="AJ689" s="2">
        <f>+Help_FC!$G689*Help_FC!AD689</f>
        <v>0</v>
      </c>
      <c r="AK689" s="2">
        <f>+Help_FC!$G689*Help_FC!AE689</f>
        <v>0</v>
      </c>
      <c r="AL689" s="2">
        <f>+Help_FC!$G689*Help_FC!AF689</f>
        <v>0</v>
      </c>
      <c r="AM689" s="2">
        <f>+Help_FC!$G689*Help_FC!AG689</f>
        <v>0</v>
      </c>
      <c r="AN689" s="2">
        <f>+Help_FC!$G689*Help_FC!AH689</f>
        <v>0</v>
      </c>
      <c r="AO689" s="2">
        <f>+Help_FC!$G689*Help_FC!AI689</f>
        <v>0</v>
      </c>
      <c r="AP689" s="2">
        <f>+Help_FC!$G689*Help_FC!AJ689</f>
        <v>0</v>
      </c>
      <c r="AQ689" s="2">
        <f>+Help_FC!$G689*Help_FC!AK689</f>
        <v>0</v>
      </c>
      <c r="AR689" s="1478">
        <f>$AV689*24*Help_FC!AL689/Help_FC!$Q689</f>
        <v>0</v>
      </c>
      <c r="AS689" s="1478">
        <f>$AV689*24*Help_FC!AM689/Help_FC!$Q689</f>
        <v>0</v>
      </c>
      <c r="AT689" s="2">
        <f>+Help_FC!$G689*Help_FC!AN689</f>
        <v>0</v>
      </c>
      <c r="AV689" s="5">
        <v>1</v>
      </c>
    </row>
    <row r="690" spans="1:48" x14ac:dyDescent="0.2">
      <c r="A690" s="1">
        <v>45614</v>
      </c>
      <c r="B690" s="2">
        <f>+Help_FC!$G690*Help_FC!I690</f>
        <v>0</v>
      </c>
      <c r="C690" s="2">
        <f>+Help_FC!$G690*Help_FC!J690</f>
        <v>0</v>
      </c>
      <c r="D690" s="2">
        <f>+Help_FC!$G690*Help_FC!K690</f>
        <v>0</v>
      </c>
      <c r="E690" s="2">
        <f>+Help_FC!$G690*Help_FC!L690</f>
        <v>0</v>
      </c>
      <c r="F690" s="2">
        <f>+Help_FC!$G690*Help_FC!M690</f>
        <v>0</v>
      </c>
      <c r="G690" s="2">
        <f>+Help_FC!$G690*Help_FC!N690</f>
        <v>0</v>
      </c>
      <c r="H690" s="1478">
        <f>$AV690*24*Help_FC!R690/Help_FC!$Q690</f>
        <v>0</v>
      </c>
      <c r="I690" s="1478">
        <f>$AV690*24*Help_FC!S690/Help_FC!$Q690</f>
        <v>0</v>
      </c>
      <c r="J690" s="1478">
        <f>$AV690*24*Help_FC!T690/Help_FC!$Q690</f>
        <v>0</v>
      </c>
      <c r="K690" s="1478">
        <f>$AV690*24*Help_FC!U690/Help_FC!$Q690</f>
        <v>0</v>
      </c>
      <c r="L690" s="1478">
        <f>$AV690*24*Help_FC!V690/Help_FC!$Q690</f>
        <v>0</v>
      </c>
      <c r="M690" s="1478">
        <f>$AV690*24*Help_FC!W690/Help_FC!$Q690</f>
        <v>0</v>
      </c>
      <c r="N690" s="2">
        <f>100*Help_FC!H690</f>
        <v>100</v>
      </c>
      <c r="O690" s="2">
        <f t="shared" si="37"/>
        <v>0</v>
      </c>
      <c r="P690" s="2">
        <f t="shared" si="37"/>
        <v>0</v>
      </c>
      <c r="Q690" s="2">
        <f t="shared" si="37"/>
        <v>0</v>
      </c>
      <c r="R690" s="2">
        <f t="shared" ref="R690:Z722" si="39">+E690*$AC690</f>
        <v>0</v>
      </c>
      <c r="S690" s="2">
        <f t="shared" si="39"/>
        <v>0</v>
      </c>
      <c r="T690" s="2">
        <f t="shared" si="39"/>
        <v>0</v>
      </c>
      <c r="U690" s="1478">
        <f t="shared" si="36"/>
        <v>0</v>
      </c>
      <c r="V690" s="1478">
        <f t="shared" si="36"/>
        <v>0</v>
      </c>
      <c r="W690" s="1478">
        <f t="shared" si="36"/>
        <v>0</v>
      </c>
      <c r="X690" s="1478">
        <f t="shared" si="36"/>
        <v>0</v>
      </c>
      <c r="Y690" s="1478">
        <f t="shared" si="36"/>
        <v>0</v>
      </c>
      <c r="Z690" s="1478">
        <f t="shared" si="36"/>
        <v>0</v>
      </c>
      <c r="AA690" s="2">
        <f t="shared" si="38"/>
        <v>100</v>
      </c>
      <c r="AC690" s="878">
        <v>1</v>
      </c>
      <c r="AE690" s="2">
        <f>+Help_FC!$G690*Help_FC!Y690</f>
        <v>0</v>
      </c>
      <c r="AF690" s="2">
        <f>+Help_FC!$G690*Help_FC!Z690</f>
        <v>0</v>
      </c>
      <c r="AG690" s="2">
        <f>+Help_FC!$G690*Help_FC!AA690</f>
        <v>0</v>
      </c>
      <c r="AH690" s="2">
        <f>+Help_FC!$G690*Help_FC!AB690</f>
        <v>0</v>
      </c>
      <c r="AI690" s="2">
        <f>+Help_FC!$G690*Help_FC!AC690</f>
        <v>0</v>
      </c>
      <c r="AJ690" s="2">
        <f>+Help_FC!$G690*Help_FC!AD690</f>
        <v>0</v>
      </c>
      <c r="AK690" s="2">
        <f>+Help_FC!$G690*Help_FC!AE690</f>
        <v>0</v>
      </c>
      <c r="AL690" s="2">
        <f>+Help_FC!$G690*Help_FC!AF690</f>
        <v>0</v>
      </c>
      <c r="AM690" s="2">
        <f>+Help_FC!$G690*Help_FC!AG690</f>
        <v>0</v>
      </c>
      <c r="AN690" s="2">
        <f>+Help_FC!$G690*Help_FC!AH690</f>
        <v>0</v>
      </c>
      <c r="AO690" s="2">
        <f>+Help_FC!$G690*Help_FC!AI690</f>
        <v>0</v>
      </c>
      <c r="AP690" s="2">
        <f>+Help_FC!$G690*Help_FC!AJ690</f>
        <v>0</v>
      </c>
      <c r="AQ690" s="2">
        <f>+Help_FC!$G690*Help_FC!AK690</f>
        <v>0</v>
      </c>
      <c r="AR690" s="1478">
        <f>$AV690*24*Help_FC!AL690/Help_FC!$Q690</f>
        <v>0</v>
      </c>
      <c r="AS690" s="1478">
        <f>$AV690*24*Help_FC!AM690/Help_FC!$Q690</f>
        <v>0</v>
      </c>
      <c r="AT690" s="2">
        <f>+Help_FC!$G690*Help_FC!AN690</f>
        <v>0</v>
      </c>
      <c r="AV690" s="5">
        <v>1</v>
      </c>
    </row>
    <row r="691" spans="1:48" x14ac:dyDescent="0.2">
      <c r="A691" s="1">
        <v>45615</v>
      </c>
      <c r="B691" s="2">
        <f>+Help_FC!$G691*Help_FC!I691</f>
        <v>0</v>
      </c>
      <c r="C691" s="2">
        <f>+Help_FC!$G691*Help_FC!J691</f>
        <v>0</v>
      </c>
      <c r="D691" s="2">
        <f>+Help_FC!$G691*Help_FC!K691</f>
        <v>0</v>
      </c>
      <c r="E691" s="2">
        <f>+Help_FC!$G691*Help_FC!L691</f>
        <v>0</v>
      </c>
      <c r="F691" s="2">
        <f>+Help_FC!$G691*Help_FC!M691</f>
        <v>0</v>
      </c>
      <c r="G691" s="2">
        <f>+Help_FC!$G691*Help_FC!N691</f>
        <v>0</v>
      </c>
      <c r="H691" s="1478">
        <f>$AV691*24*Help_FC!R691/Help_FC!$Q691</f>
        <v>0</v>
      </c>
      <c r="I691" s="1478">
        <f>$AV691*24*Help_FC!S691/Help_FC!$Q691</f>
        <v>0</v>
      </c>
      <c r="J691" s="1478">
        <f>$AV691*24*Help_FC!T691/Help_FC!$Q691</f>
        <v>0</v>
      </c>
      <c r="K691" s="1478">
        <f>$AV691*24*Help_FC!U691/Help_FC!$Q691</f>
        <v>0</v>
      </c>
      <c r="L691" s="1478">
        <f>$AV691*24*Help_FC!V691/Help_FC!$Q691</f>
        <v>0</v>
      </c>
      <c r="M691" s="1478">
        <f>$AV691*24*Help_FC!W691/Help_FC!$Q691</f>
        <v>0</v>
      </c>
      <c r="N691" s="2">
        <f>100*Help_FC!H691</f>
        <v>100</v>
      </c>
      <c r="O691" s="2">
        <f t="shared" ref="O691:T733" si="40">+B691*$AC691</f>
        <v>0</v>
      </c>
      <c r="P691" s="2">
        <f t="shared" si="40"/>
        <v>0</v>
      </c>
      <c r="Q691" s="2">
        <f t="shared" si="40"/>
        <v>0</v>
      </c>
      <c r="R691" s="2">
        <f t="shared" si="39"/>
        <v>0</v>
      </c>
      <c r="S691" s="2">
        <f t="shared" si="39"/>
        <v>0</v>
      </c>
      <c r="T691" s="2">
        <f t="shared" si="39"/>
        <v>0</v>
      </c>
      <c r="U691" s="1478">
        <f t="shared" si="36"/>
        <v>0</v>
      </c>
      <c r="V691" s="1478">
        <f t="shared" si="36"/>
        <v>0</v>
      </c>
      <c r="W691" s="1478">
        <f t="shared" si="36"/>
        <v>0</v>
      </c>
      <c r="X691" s="1478">
        <f t="shared" si="36"/>
        <v>0</v>
      </c>
      <c r="Y691" s="1478">
        <f t="shared" si="36"/>
        <v>0</v>
      </c>
      <c r="Z691" s="1478">
        <f t="shared" si="36"/>
        <v>0</v>
      </c>
      <c r="AA691" s="2">
        <f t="shared" si="38"/>
        <v>100</v>
      </c>
      <c r="AC691" s="878">
        <v>1</v>
      </c>
      <c r="AE691" s="2">
        <f>+Help_FC!$G691*Help_FC!Y691</f>
        <v>0</v>
      </c>
      <c r="AF691" s="2">
        <f>+Help_FC!$G691*Help_FC!Z691</f>
        <v>0</v>
      </c>
      <c r="AG691" s="2">
        <f>+Help_FC!$G691*Help_FC!AA691</f>
        <v>0</v>
      </c>
      <c r="AH691" s="2">
        <f>+Help_FC!$G691*Help_FC!AB691</f>
        <v>0</v>
      </c>
      <c r="AI691" s="2">
        <f>+Help_FC!$G691*Help_FC!AC691</f>
        <v>0</v>
      </c>
      <c r="AJ691" s="2">
        <f>+Help_FC!$G691*Help_FC!AD691</f>
        <v>0</v>
      </c>
      <c r="AK691" s="2">
        <f>+Help_FC!$G691*Help_FC!AE691</f>
        <v>0</v>
      </c>
      <c r="AL691" s="2">
        <f>+Help_FC!$G691*Help_FC!AF691</f>
        <v>0</v>
      </c>
      <c r="AM691" s="2">
        <f>+Help_FC!$G691*Help_FC!AG691</f>
        <v>0</v>
      </c>
      <c r="AN691" s="2">
        <f>+Help_FC!$G691*Help_FC!AH691</f>
        <v>0</v>
      </c>
      <c r="AO691" s="2">
        <f>+Help_FC!$G691*Help_FC!AI691</f>
        <v>0</v>
      </c>
      <c r="AP691" s="2">
        <f>+Help_FC!$G691*Help_FC!AJ691</f>
        <v>0</v>
      </c>
      <c r="AQ691" s="2">
        <f>+Help_FC!$G691*Help_FC!AK691</f>
        <v>0</v>
      </c>
      <c r="AR691" s="1478">
        <f>$AV691*24*Help_FC!AL691/Help_FC!$Q691</f>
        <v>0</v>
      </c>
      <c r="AS691" s="1478">
        <f>$AV691*24*Help_FC!AM691/Help_FC!$Q691</f>
        <v>0</v>
      </c>
      <c r="AT691" s="2">
        <f>+Help_FC!$G691*Help_FC!AN691</f>
        <v>0</v>
      </c>
      <c r="AV691" s="5">
        <v>1</v>
      </c>
    </row>
    <row r="692" spans="1:48" x14ac:dyDescent="0.2">
      <c r="A692" s="1">
        <v>45616</v>
      </c>
      <c r="B692" s="2">
        <f>+Help_FC!$G692*Help_FC!I692</f>
        <v>0</v>
      </c>
      <c r="C692" s="2">
        <f>+Help_FC!$G692*Help_FC!J692</f>
        <v>0</v>
      </c>
      <c r="D692" s="2">
        <f>+Help_FC!$G692*Help_FC!K692</f>
        <v>0</v>
      </c>
      <c r="E692" s="2">
        <f>+Help_FC!$G692*Help_FC!L692</f>
        <v>0</v>
      </c>
      <c r="F692" s="2">
        <f>+Help_FC!$G692*Help_FC!M692</f>
        <v>0</v>
      </c>
      <c r="G692" s="2">
        <f>+Help_FC!$G692*Help_FC!N692</f>
        <v>0</v>
      </c>
      <c r="H692" s="1478">
        <f>$AV692*24*Help_FC!R692/Help_FC!$Q692</f>
        <v>0</v>
      </c>
      <c r="I692" s="1478">
        <f>$AV692*24*Help_FC!S692/Help_FC!$Q692</f>
        <v>0</v>
      </c>
      <c r="J692" s="1478">
        <f>$AV692*24*Help_FC!T692/Help_FC!$Q692</f>
        <v>0</v>
      </c>
      <c r="K692" s="1478">
        <f>$AV692*24*Help_FC!U692/Help_FC!$Q692</f>
        <v>0</v>
      </c>
      <c r="L692" s="1478">
        <f>$AV692*24*Help_FC!V692/Help_FC!$Q692</f>
        <v>0</v>
      </c>
      <c r="M692" s="1478">
        <f>$AV692*24*Help_FC!W692/Help_FC!$Q692</f>
        <v>0</v>
      </c>
      <c r="N692" s="2">
        <f>100*Help_FC!H692</f>
        <v>100</v>
      </c>
      <c r="O692" s="2">
        <f t="shared" si="40"/>
        <v>0</v>
      </c>
      <c r="P692" s="2">
        <f t="shared" si="40"/>
        <v>0</v>
      </c>
      <c r="Q692" s="2">
        <f t="shared" si="40"/>
        <v>0</v>
      </c>
      <c r="R692" s="2">
        <f t="shared" si="39"/>
        <v>0</v>
      </c>
      <c r="S692" s="2">
        <f t="shared" si="39"/>
        <v>0</v>
      </c>
      <c r="T692" s="2">
        <f t="shared" si="39"/>
        <v>0</v>
      </c>
      <c r="U692" s="1478">
        <f t="shared" si="36"/>
        <v>0</v>
      </c>
      <c r="V692" s="1478">
        <f t="shared" si="36"/>
        <v>0</v>
      </c>
      <c r="W692" s="1478">
        <f t="shared" si="36"/>
        <v>0</v>
      </c>
      <c r="X692" s="1478">
        <f t="shared" si="36"/>
        <v>0</v>
      </c>
      <c r="Y692" s="1478">
        <f t="shared" si="36"/>
        <v>0</v>
      </c>
      <c r="Z692" s="1478">
        <f t="shared" si="36"/>
        <v>0</v>
      </c>
      <c r="AA692" s="2">
        <f t="shared" si="38"/>
        <v>100</v>
      </c>
      <c r="AC692" s="878">
        <v>1</v>
      </c>
      <c r="AE692" s="2">
        <f>+Help_FC!$G692*Help_FC!Y692</f>
        <v>0</v>
      </c>
      <c r="AF692" s="2">
        <f>+Help_FC!$G692*Help_FC!Z692</f>
        <v>0</v>
      </c>
      <c r="AG692" s="2">
        <f>+Help_FC!$G692*Help_FC!AA692</f>
        <v>0</v>
      </c>
      <c r="AH692" s="2">
        <f>+Help_FC!$G692*Help_FC!AB692</f>
        <v>0</v>
      </c>
      <c r="AI692" s="2">
        <f>+Help_FC!$G692*Help_FC!AC692</f>
        <v>0</v>
      </c>
      <c r="AJ692" s="2">
        <f>+Help_FC!$G692*Help_FC!AD692</f>
        <v>0</v>
      </c>
      <c r="AK692" s="2">
        <f>+Help_FC!$G692*Help_FC!AE692</f>
        <v>0</v>
      </c>
      <c r="AL692" s="2">
        <f>+Help_FC!$G692*Help_FC!AF692</f>
        <v>0</v>
      </c>
      <c r="AM692" s="2">
        <f>+Help_FC!$G692*Help_FC!AG692</f>
        <v>0</v>
      </c>
      <c r="AN692" s="2">
        <f>+Help_FC!$G692*Help_FC!AH692</f>
        <v>0</v>
      </c>
      <c r="AO692" s="2">
        <f>+Help_FC!$G692*Help_FC!AI692</f>
        <v>0</v>
      </c>
      <c r="AP692" s="2">
        <f>+Help_FC!$G692*Help_FC!AJ692</f>
        <v>0</v>
      </c>
      <c r="AQ692" s="2">
        <f>+Help_FC!$G692*Help_FC!AK692</f>
        <v>0</v>
      </c>
      <c r="AR692" s="1478">
        <f>$AV692*24*Help_FC!AL692/Help_FC!$Q692</f>
        <v>0</v>
      </c>
      <c r="AS692" s="1478">
        <f>$AV692*24*Help_FC!AM692/Help_FC!$Q692</f>
        <v>0</v>
      </c>
      <c r="AT692" s="2">
        <f>+Help_FC!$G692*Help_FC!AN692</f>
        <v>0</v>
      </c>
      <c r="AV692" s="5">
        <v>1</v>
      </c>
    </row>
    <row r="693" spans="1:48" x14ac:dyDescent="0.2">
      <c r="A693" s="1">
        <v>45617</v>
      </c>
      <c r="B693" s="2">
        <f>+Help_FC!$G693*Help_FC!I693</f>
        <v>0</v>
      </c>
      <c r="C693" s="2">
        <f>+Help_FC!$G693*Help_FC!J693</f>
        <v>0</v>
      </c>
      <c r="D693" s="2">
        <f>+Help_FC!$G693*Help_FC!K693</f>
        <v>0</v>
      </c>
      <c r="E693" s="2">
        <f>+Help_FC!$G693*Help_FC!L693</f>
        <v>0</v>
      </c>
      <c r="F693" s="2">
        <f>+Help_FC!$G693*Help_FC!M693</f>
        <v>0</v>
      </c>
      <c r="G693" s="2">
        <f>+Help_FC!$G693*Help_FC!N693</f>
        <v>0</v>
      </c>
      <c r="H693" s="1478">
        <f>$AV693*24*Help_FC!R693/Help_FC!$Q693</f>
        <v>0</v>
      </c>
      <c r="I693" s="1478">
        <f>$AV693*24*Help_FC!S693/Help_FC!$Q693</f>
        <v>0</v>
      </c>
      <c r="J693" s="1478">
        <f>$AV693*24*Help_FC!T693/Help_FC!$Q693</f>
        <v>0</v>
      </c>
      <c r="K693" s="1478">
        <f>$AV693*24*Help_FC!U693/Help_FC!$Q693</f>
        <v>0</v>
      </c>
      <c r="L693" s="1478">
        <f>$AV693*24*Help_FC!V693/Help_FC!$Q693</f>
        <v>0</v>
      </c>
      <c r="M693" s="1478">
        <f>$AV693*24*Help_FC!W693/Help_FC!$Q693</f>
        <v>0</v>
      </c>
      <c r="N693" s="2">
        <f>100*Help_FC!H693</f>
        <v>100</v>
      </c>
      <c r="O693" s="2">
        <f t="shared" si="40"/>
        <v>0</v>
      </c>
      <c r="P693" s="2">
        <f t="shared" si="40"/>
        <v>0</v>
      </c>
      <c r="Q693" s="2">
        <f t="shared" si="40"/>
        <v>0</v>
      </c>
      <c r="R693" s="2">
        <f t="shared" si="39"/>
        <v>0</v>
      </c>
      <c r="S693" s="2">
        <f t="shared" si="39"/>
        <v>0</v>
      </c>
      <c r="T693" s="2">
        <f t="shared" si="39"/>
        <v>0</v>
      </c>
      <c r="U693" s="1478">
        <f t="shared" si="36"/>
        <v>0</v>
      </c>
      <c r="V693" s="1478">
        <f t="shared" si="36"/>
        <v>0</v>
      </c>
      <c r="W693" s="1478">
        <f t="shared" si="36"/>
        <v>0</v>
      </c>
      <c r="X693" s="1478">
        <f t="shared" si="36"/>
        <v>0</v>
      </c>
      <c r="Y693" s="1478">
        <f t="shared" si="36"/>
        <v>0</v>
      </c>
      <c r="Z693" s="1478">
        <f t="shared" si="36"/>
        <v>0</v>
      </c>
      <c r="AA693" s="2">
        <f t="shared" si="38"/>
        <v>100</v>
      </c>
      <c r="AC693" s="878">
        <v>1</v>
      </c>
      <c r="AE693" s="2">
        <f>+Help_FC!$G693*Help_FC!Y693</f>
        <v>0</v>
      </c>
      <c r="AF693" s="2">
        <f>+Help_FC!$G693*Help_FC!Z693</f>
        <v>0</v>
      </c>
      <c r="AG693" s="2">
        <f>+Help_FC!$G693*Help_FC!AA693</f>
        <v>0</v>
      </c>
      <c r="AH693" s="2">
        <f>+Help_FC!$G693*Help_FC!AB693</f>
        <v>0</v>
      </c>
      <c r="AI693" s="2">
        <f>+Help_FC!$G693*Help_FC!AC693</f>
        <v>0</v>
      </c>
      <c r="AJ693" s="2">
        <f>+Help_FC!$G693*Help_FC!AD693</f>
        <v>0</v>
      </c>
      <c r="AK693" s="2">
        <f>+Help_FC!$G693*Help_FC!AE693</f>
        <v>0</v>
      </c>
      <c r="AL693" s="2">
        <f>+Help_FC!$G693*Help_FC!AF693</f>
        <v>0</v>
      </c>
      <c r="AM693" s="2">
        <f>+Help_FC!$G693*Help_FC!AG693</f>
        <v>0</v>
      </c>
      <c r="AN693" s="2">
        <f>+Help_FC!$G693*Help_FC!AH693</f>
        <v>0</v>
      </c>
      <c r="AO693" s="2">
        <f>+Help_FC!$G693*Help_FC!AI693</f>
        <v>0</v>
      </c>
      <c r="AP693" s="2">
        <f>+Help_FC!$G693*Help_FC!AJ693</f>
        <v>0</v>
      </c>
      <c r="AQ693" s="2">
        <f>+Help_FC!$G693*Help_FC!AK693</f>
        <v>0</v>
      </c>
      <c r="AR693" s="1478">
        <f>$AV693*24*Help_FC!AL693/Help_FC!$Q693</f>
        <v>0</v>
      </c>
      <c r="AS693" s="1478">
        <f>$AV693*24*Help_FC!AM693/Help_FC!$Q693</f>
        <v>0</v>
      </c>
      <c r="AT693" s="2">
        <f>+Help_FC!$G693*Help_FC!AN693</f>
        <v>0</v>
      </c>
      <c r="AV693" s="5">
        <v>1</v>
      </c>
    </row>
    <row r="694" spans="1:48" x14ac:dyDescent="0.2">
      <c r="A694" s="1">
        <v>45618</v>
      </c>
      <c r="B694" s="2">
        <f>+Help_FC!$G694*Help_FC!I694</f>
        <v>0</v>
      </c>
      <c r="C694" s="2">
        <f>+Help_FC!$G694*Help_FC!J694</f>
        <v>0</v>
      </c>
      <c r="D694" s="2">
        <f>+Help_FC!$G694*Help_FC!K694</f>
        <v>0</v>
      </c>
      <c r="E694" s="2">
        <f>+Help_FC!$G694*Help_FC!L694</f>
        <v>0</v>
      </c>
      <c r="F694" s="2">
        <f>+Help_FC!$G694*Help_FC!M694</f>
        <v>0</v>
      </c>
      <c r="G694" s="2">
        <f>+Help_FC!$G694*Help_FC!N694</f>
        <v>0</v>
      </c>
      <c r="H694" s="1478">
        <f>$AV694*24*Help_FC!R694/Help_FC!$Q694</f>
        <v>0</v>
      </c>
      <c r="I694" s="1478">
        <f>$AV694*24*Help_FC!S694/Help_FC!$Q694</f>
        <v>0</v>
      </c>
      <c r="J694" s="1478">
        <f>$AV694*24*Help_FC!T694/Help_FC!$Q694</f>
        <v>0</v>
      </c>
      <c r="K694" s="1478">
        <f>$AV694*24*Help_FC!U694/Help_FC!$Q694</f>
        <v>0</v>
      </c>
      <c r="L694" s="1478">
        <f>$AV694*24*Help_FC!V694/Help_FC!$Q694</f>
        <v>0</v>
      </c>
      <c r="M694" s="1478">
        <f>$AV694*24*Help_FC!W694/Help_FC!$Q694</f>
        <v>0</v>
      </c>
      <c r="N694" s="2">
        <f>100*Help_FC!H694</f>
        <v>100</v>
      </c>
      <c r="O694" s="2">
        <f t="shared" si="40"/>
        <v>0</v>
      </c>
      <c r="P694" s="2">
        <f t="shared" si="40"/>
        <v>0</v>
      </c>
      <c r="Q694" s="2">
        <f t="shared" si="40"/>
        <v>0</v>
      </c>
      <c r="R694" s="2">
        <f t="shared" si="39"/>
        <v>0</v>
      </c>
      <c r="S694" s="2">
        <f t="shared" si="39"/>
        <v>0</v>
      </c>
      <c r="T694" s="2">
        <f t="shared" si="39"/>
        <v>0</v>
      </c>
      <c r="U694" s="1478">
        <f t="shared" si="36"/>
        <v>0</v>
      </c>
      <c r="V694" s="1478">
        <f t="shared" si="36"/>
        <v>0</v>
      </c>
      <c r="W694" s="1478">
        <f t="shared" si="36"/>
        <v>0</v>
      </c>
      <c r="X694" s="1478">
        <f t="shared" si="36"/>
        <v>0</v>
      </c>
      <c r="Y694" s="1478">
        <f t="shared" si="36"/>
        <v>0</v>
      </c>
      <c r="Z694" s="1478">
        <f t="shared" si="36"/>
        <v>0</v>
      </c>
      <c r="AA694" s="2">
        <f t="shared" si="38"/>
        <v>100</v>
      </c>
      <c r="AC694" s="878">
        <v>1</v>
      </c>
      <c r="AE694" s="2">
        <f>+Help_FC!$G694*Help_FC!Y694</f>
        <v>0</v>
      </c>
      <c r="AF694" s="2">
        <f>+Help_FC!$G694*Help_FC!Z694</f>
        <v>0</v>
      </c>
      <c r="AG694" s="2">
        <f>+Help_FC!$G694*Help_FC!AA694</f>
        <v>0</v>
      </c>
      <c r="AH694" s="2">
        <f>+Help_FC!$G694*Help_FC!AB694</f>
        <v>0</v>
      </c>
      <c r="AI694" s="2">
        <f>+Help_FC!$G694*Help_FC!AC694</f>
        <v>0</v>
      </c>
      <c r="AJ694" s="2">
        <f>+Help_FC!$G694*Help_FC!AD694</f>
        <v>0</v>
      </c>
      <c r="AK694" s="2">
        <f>+Help_FC!$G694*Help_FC!AE694</f>
        <v>0</v>
      </c>
      <c r="AL694" s="2">
        <f>+Help_FC!$G694*Help_FC!AF694</f>
        <v>0</v>
      </c>
      <c r="AM694" s="2">
        <f>+Help_FC!$G694*Help_FC!AG694</f>
        <v>0</v>
      </c>
      <c r="AN694" s="2">
        <f>+Help_FC!$G694*Help_FC!AH694</f>
        <v>0</v>
      </c>
      <c r="AO694" s="2">
        <f>+Help_FC!$G694*Help_FC!AI694</f>
        <v>0</v>
      </c>
      <c r="AP694" s="2">
        <f>+Help_FC!$G694*Help_FC!AJ694</f>
        <v>0</v>
      </c>
      <c r="AQ694" s="2">
        <f>+Help_FC!$G694*Help_FC!AK694</f>
        <v>0</v>
      </c>
      <c r="AR694" s="1478">
        <f>$AV694*24*Help_FC!AL694/Help_FC!$Q694</f>
        <v>0</v>
      </c>
      <c r="AS694" s="1478">
        <f>$AV694*24*Help_FC!AM694/Help_FC!$Q694</f>
        <v>0</v>
      </c>
      <c r="AT694" s="2">
        <f>+Help_FC!$G694*Help_FC!AN694</f>
        <v>0</v>
      </c>
      <c r="AV694" s="5">
        <v>1</v>
      </c>
    </row>
    <row r="695" spans="1:48" x14ac:dyDescent="0.2">
      <c r="A695" s="1">
        <v>45619</v>
      </c>
      <c r="B695" s="2">
        <f>+Help_FC!$G695*Help_FC!I695</f>
        <v>0</v>
      </c>
      <c r="C695" s="2">
        <f>+Help_FC!$G695*Help_FC!J695</f>
        <v>0</v>
      </c>
      <c r="D695" s="2">
        <f>+Help_FC!$G695*Help_FC!K695</f>
        <v>0</v>
      </c>
      <c r="E695" s="2">
        <f>+Help_FC!$G695*Help_FC!L695</f>
        <v>0</v>
      </c>
      <c r="F695" s="2">
        <f>+Help_FC!$G695*Help_FC!M695</f>
        <v>0</v>
      </c>
      <c r="G695" s="2">
        <f>+Help_FC!$G695*Help_FC!N695</f>
        <v>0</v>
      </c>
      <c r="H695" s="1478">
        <f>$AV695*24*Help_FC!R695/Help_FC!$Q695</f>
        <v>0</v>
      </c>
      <c r="I695" s="1478">
        <f>$AV695*24*Help_FC!S695/Help_FC!$Q695</f>
        <v>0</v>
      </c>
      <c r="J695" s="1478">
        <f>$AV695*24*Help_FC!T695/Help_FC!$Q695</f>
        <v>0</v>
      </c>
      <c r="K695" s="1478">
        <f>$AV695*24*Help_FC!U695/Help_FC!$Q695</f>
        <v>0</v>
      </c>
      <c r="L695" s="1478">
        <f>$AV695*24*Help_FC!V695/Help_FC!$Q695</f>
        <v>0</v>
      </c>
      <c r="M695" s="1478">
        <f>$AV695*24*Help_FC!W695/Help_FC!$Q695</f>
        <v>0</v>
      </c>
      <c r="N695" s="2">
        <f>100*Help_FC!H695</f>
        <v>100</v>
      </c>
      <c r="O695" s="2">
        <f t="shared" si="40"/>
        <v>0</v>
      </c>
      <c r="P695" s="2">
        <f t="shared" si="40"/>
        <v>0</v>
      </c>
      <c r="Q695" s="2">
        <f t="shared" si="40"/>
        <v>0</v>
      </c>
      <c r="R695" s="2">
        <f t="shared" si="39"/>
        <v>0</v>
      </c>
      <c r="S695" s="2">
        <f t="shared" si="39"/>
        <v>0</v>
      </c>
      <c r="T695" s="2">
        <f t="shared" si="39"/>
        <v>0</v>
      </c>
      <c r="U695" s="1478">
        <f t="shared" si="36"/>
        <v>0</v>
      </c>
      <c r="V695" s="1478">
        <f t="shared" si="36"/>
        <v>0</v>
      </c>
      <c r="W695" s="1478">
        <f t="shared" si="36"/>
        <v>0</v>
      </c>
      <c r="X695" s="1478">
        <f t="shared" si="36"/>
        <v>0</v>
      </c>
      <c r="Y695" s="1478">
        <f t="shared" si="36"/>
        <v>0</v>
      </c>
      <c r="Z695" s="1478">
        <f t="shared" si="36"/>
        <v>0</v>
      </c>
      <c r="AA695" s="2">
        <f t="shared" si="38"/>
        <v>100</v>
      </c>
      <c r="AC695" s="878">
        <v>1</v>
      </c>
      <c r="AE695" s="2">
        <f>+Help_FC!$G695*Help_FC!Y695</f>
        <v>0</v>
      </c>
      <c r="AF695" s="2">
        <f>+Help_FC!$G695*Help_FC!Z695</f>
        <v>0</v>
      </c>
      <c r="AG695" s="2">
        <f>+Help_FC!$G695*Help_FC!AA695</f>
        <v>0</v>
      </c>
      <c r="AH695" s="2">
        <f>+Help_FC!$G695*Help_FC!AB695</f>
        <v>0</v>
      </c>
      <c r="AI695" s="2">
        <f>+Help_FC!$G695*Help_FC!AC695</f>
        <v>0</v>
      </c>
      <c r="AJ695" s="2">
        <f>+Help_FC!$G695*Help_FC!AD695</f>
        <v>0</v>
      </c>
      <c r="AK695" s="2">
        <f>+Help_FC!$G695*Help_FC!AE695</f>
        <v>0</v>
      </c>
      <c r="AL695" s="2">
        <f>+Help_FC!$G695*Help_FC!AF695</f>
        <v>0</v>
      </c>
      <c r="AM695" s="2">
        <f>+Help_FC!$G695*Help_FC!AG695</f>
        <v>0</v>
      </c>
      <c r="AN695" s="2">
        <f>+Help_FC!$G695*Help_FC!AH695</f>
        <v>0</v>
      </c>
      <c r="AO695" s="2">
        <f>+Help_FC!$G695*Help_FC!AI695</f>
        <v>0</v>
      </c>
      <c r="AP695" s="2">
        <f>+Help_FC!$G695*Help_FC!AJ695</f>
        <v>0</v>
      </c>
      <c r="AQ695" s="2">
        <f>+Help_FC!$G695*Help_FC!AK695</f>
        <v>0</v>
      </c>
      <c r="AR695" s="1478">
        <f>$AV695*24*Help_FC!AL695/Help_FC!$Q695</f>
        <v>0</v>
      </c>
      <c r="AS695" s="1478">
        <f>$AV695*24*Help_FC!AM695/Help_FC!$Q695</f>
        <v>0</v>
      </c>
      <c r="AT695" s="2">
        <f>+Help_FC!$G695*Help_FC!AN695</f>
        <v>0</v>
      </c>
      <c r="AV695" s="5">
        <v>1</v>
      </c>
    </row>
    <row r="696" spans="1:48" x14ac:dyDescent="0.2">
      <c r="A696" s="1">
        <v>45620</v>
      </c>
      <c r="B696" s="2">
        <f>+Help_FC!$G696*Help_FC!I696</f>
        <v>0</v>
      </c>
      <c r="C696" s="2">
        <f>+Help_FC!$G696*Help_FC!J696</f>
        <v>0</v>
      </c>
      <c r="D696" s="2">
        <f>+Help_FC!$G696*Help_FC!K696</f>
        <v>0</v>
      </c>
      <c r="E696" s="2">
        <f>+Help_FC!$G696*Help_FC!L696</f>
        <v>0</v>
      </c>
      <c r="F696" s="2">
        <f>+Help_FC!$G696*Help_FC!M696</f>
        <v>0</v>
      </c>
      <c r="G696" s="2">
        <f>+Help_FC!$G696*Help_FC!N696</f>
        <v>0</v>
      </c>
      <c r="H696" s="1478">
        <f>$AV696*24*Help_FC!R696/Help_FC!$Q696</f>
        <v>0</v>
      </c>
      <c r="I696" s="1478">
        <f>$AV696*24*Help_FC!S696/Help_FC!$Q696</f>
        <v>0</v>
      </c>
      <c r="J696" s="1478">
        <f>$AV696*24*Help_FC!T696/Help_FC!$Q696</f>
        <v>0</v>
      </c>
      <c r="K696" s="1478">
        <f>$AV696*24*Help_FC!U696/Help_FC!$Q696</f>
        <v>0</v>
      </c>
      <c r="L696" s="1478">
        <f>$AV696*24*Help_FC!V696/Help_FC!$Q696</f>
        <v>0</v>
      </c>
      <c r="M696" s="1478">
        <f>$AV696*24*Help_FC!W696/Help_FC!$Q696</f>
        <v>0</v>
      </c>
      <c r="N696" s="2">
        <f>100*Help_FC!H696</f>
        <v>100</v>
      </c>
      <c r="O696" s="2">
        <f t="shared" si="40"/>
        <v>0</v>
      </c>
      <c r="P696" s="2">
        <f t="shared" si="40"/>
        <v>0</v>
      </c>
      <c r="Q696" s="2">
        <f t="shared" si="40"/>
        <v>0</v>
      </c>
      <c r="R696" s="2">
        <f t="shared" si="39"/>
        <v>0</v>
      </c>
      <c r="S696" s="2">
        <f t="shared" si="39"/>
        <v>0</v>
      </c>
      <c r="T696" s="2">
        <f t="shared" si="39"/>
        <v>0</v>
      </c>
      <c r="U696" s="1478">
        <f t="shared" si="39"/>
        <v>0</v>
      </c>
      <c r="V696" s="1478">
        <f t="shared" si="39"/>
        <v>0</v>
      </c>
      <c r="W696" s="1478">
        <f t="shared" si="39"/>
        <v>0</v>
      </c>
      <c r="X696" s="1478">
        <f t="shared" si="39"/>
        <v>0</v>
      </c>
      <c r="Y696" s="1478">
        <f t="shared" si="39"/>
        <v>0</v>
      </c>
      <c r="Z696" s="1478">
        <f t="shared" si="39"/>
        <v>0</v>
      </c>
      <c r="AA696" s="2">
        <f t="shared" si="38"/>
        <v>100</v>
      </c>
      <c r="AC696" s="878">
        <v>1</v>
      </c>
      <c r="AE696" s="2">
        <f>+Help_FC!$G696*Help_FC!Y696</f>
        <v>0</v>
      </c>
      <c r="AF696" s="2">
        <f>+Help_FC!$G696*Help_FC!Z696</f>
        <v>0</v>
      </c>
      <c r="AG696" s="2">
        <f>+Help_FC!$G696*Help_FC!AA696</f>
        <v>0</v>
      </c>
      <c r="AH696" s="2">
        <f>+Help_FC!$G696*Help_FC!AB696</f>
        <v>0</v>
      </c>
      <c r="AI696" s="2">
        <f>+Help_FC!$G696*Help_FC!AC696</f>
        <v>0</v>
      </c>
      <c r="AJ696" s="2">
        <f>+Help_FC!$G696*Help_FC!AD696</f>
        <v>0</v>
      </c>
      <c r="AK696" s="2">
        <f>+Help_FC!$G696*Help_FC!AE696</f>
        <v>0</v>
      </c>
      <c r="AL696" s="2">
        <f>+Help_FC!$G696*Help_FC!AF696</f>
        <v>0</v>
      </c>
      <c r="AM696" s="2">
        <f>+Help_FC!$G696*Help_FC!AG696</f>
        <v>0</v>
      </c>
      <c r="AN696" s="2">
        <f>+Help_FC!$G696*Help_FC!AH696</f>
        <v>0</v>
      </c>
      <c r="AO696" s="2">
        <f>+Help_FC!$G696*Help_FC!AI696</f>
        <v>0</v>
      </c>
      <c r="AP696" s="2">
        <f>+Help_FC!$G696*Help_FC!AJ696</f>
        <v>0</v>
      </c>
      <c r="AQ696" s="2">
        <f>+Help_FC!$G696*Help_FC!AK696</f>
        <v>0</v>
      </c>
      <c r="AR696" s="1478">
        <f>$AV696*24*Help_FC!AL696/Help_FC!$Q696</f>
        <v>0</v>
      </c>
      <c r="AS696" s="1478">
        <f>$AV696*24*Help_FC!AM696/Help_FC!$Q696</f>
        <v>0</v>
      </c>
      <c r="AT696" s="2">
        <f>+Help_FC!$G696*Help_FC!AN696</f>
        <v>0</v>
      </c>
      <c r="AV696" s="5">
        <v>1</v>
      </c>
    </row>
    <row r="697" spans="1:48" x14ac:dyDescent="0.2">
      <c r="A697" s="1">
        <v>45621</v>
      </c>
      <c r="B697" s="2">
        <f>+Help_FC!$G697*Help_FC!I697</f>
        <v>0</v>
      </c>
      <c r="C697" s="2">
        <f>+Help_FC!$G697*Help_FC!J697</f>
        <v>0</v>
      </c>
      <c r="D697" s="2">
        <f>+Help_FC!$G697*Help_FC!K697</f>
        <v>0</v>
      </c>
      <c r="E697" s="2">
        <f>+Help_FC!$G697*Help_FC!L697</f>
        <v>0</v>
      </c>
      <c r="F697" s="2">
        <f>+Help_FC!$G697*Help_FC!M697</f>
        <v>0</v>
      </c>
      <c r="G697" s="2">
        <f>+Help_FC!$G697*Help_FC!N697</f>
        <v>0</v>
      </c>
      <c r="H697" s="1478">
        <f>$AV697*24*Help_FC!R697/Help_FC!$Q697</f>
        <v>0</v>
      </c>
      <c r="I697" s="1478">
        <f>$AV697*24*Help_FC!S697/Help_FC!$Q697</f>
        <v>0</v>
      </c>
      <c r="J697" s="1478">
        <f>$AV697*24*Help_FC!T697/Help_FC!$Q697</f>
        <v>0</v>
      </c>
      <c r="K697" s="1478">
        <f>$AV697*24*Help_FC!U697/Help_FC!$Q697</f>
        <v>0</v>
      </c>
      <c r="L697" s="1478">
        <f>$AV697*24*Help_FC!V697/Help_FC!$Q697</f>
        <v>0</v>
      </c>
      <c r="M697" s="1478">
        <f>$AV697*24*Help_FC!W697/Help_FC!$Q697</f>
        <v>0</v>
      </c>
      <c r="N697" s="2">
        <f>100*Help_FC!H697</f>
        <v>100</v>
      </c>
      <c r="O697" s="2">
        <f t="shared" si="40"/>
        <v>0</v>
      </c>
      <c r="P697" s="2">
        <f t="shared" si="40"/>
        <v>0</v>
      </c>
      <c r="Q697" s="2">
        <f t="shared" si="40"/>
        <v>0</v>
      </c>
      <c r="R697" s="2">
        <f t="shared" si="39"/>
        <v>0</v>
      </c>
      <c r="S697" s="2">
        <f t="shared" si="39"/>
        <v>0</v>
      </c>
      <c r="T697" s="2">
        <f t="shared" si="39"/>
        <v>0</v>
      </c>
      <c r="U697" s="1478">
        <f t="shared" si="39"/>
        <v>0</v>
      </c>
      <c r="V697" s="1478">
        <f t="shared" si="39"/>
        <v>0</v>
      </c>
      <c r="W697" s="1478">
        <f t="shared" si="39"/>
        <v>0</v>
      </c>
      <c r="X697" s="1478">
        <f t="shared" si="39"/>
        <v>0</v>
      </c>
      <c r="Y697" s="1478">
        <f t="shared" si="39"/>
        <v>0</v>
      </c>
      <c r="Z697" s="1478">
        <f t="shared" si="39"/>
        <v>0</v>
      </c>
      <c r="AA697" s="2">
        <f t="shared" si="38"/>
        <v>100</v>
      </c>
      <c r="AC697" s="878">
        <v>1</v>
      </c>
      <c r="AE697" s="2">
        <f>+Help_FC!$G697*Help_FC!Y697</f>
        <v>0</v>
      </c>
      <c r="AF697" s="2">
        <f>+Help_FC!$G697*Help_FC!Z697</f>
        <v>0</v>
      </c>
      <c r="AG697" s="2">
        <f>+Help_FC!$G697*Help_FC!AA697</f>
        <v>0</v>
      </c>
      <c r="AH697" s="2">
        <f>+Help_FC!$G697*Help_FC!AB697</f>
        <v>0</v>
      </c>
      <c r="AI697" s="2">
        <f>+Help_FC!$G697*Help_FC!AC697</f>
        <v>0</v>
      </c>
      <c r="AJ697" s="2">
        <f>+Help_FC!$G697*Help_FC!AD697</f>
        <v>0</v>
      </c>
      <c r="AK697" s="2">
        <f>+Help_FC!$G697*Help_FC!AE697</f>
        <v>0</v>
      </c>
      <c r="AL697" s="2">
        <f>+Help_FC!$G697*Help_FC!AF697</f>
        <v>0</v>
      </c>
      <c r="AM697" s="2">
        <f>+Help_FC!$G697*Help_FC!AG697</f>
        <v>0</v>
      </c>
      <c r="AN697" s="2">
        <f>+Help_FC!$G697*Help_FC!AH697</f>
        <v>0</v>
      </c>
      <c r="AO697" s="2">
        <f>+Help_FC!$G697*Help_FC!AI697</f>
        <v>0</v>
      </c>
      <c r="AP697" s="2">
        <f>+Help_FC!$G697*Help_FC!AJ697</f>
        <v>0</v>
      </c>
      <c r="AQ697" s="2">
        <f>+Help_FC!$G697*Help_FC!AK697</f>
        <v>0</v>
      </c>
      <c r="AR697" s="1478">
        <f>$AV697*24*Help_FC!AL697/Help_FC!$Q697</f>
        <v>0</v>
      </c>
      <c r="AS697" s="1478">
        <f>$AV697*24*Help_FC!AM697/Help_FC!$Q697</f>
        <v>0</v>
      </c>
      <c r="AT697" s="2">
        <f>+Help_FC!$G697*Help_FC!AN697</f>
        <v>0</v>
      </c>
      <c r="AV697" s="5">
        <v>1</v>
      </c>
    </row>
    <row r="698" spans="1:48" x14ac:dyDescent="0.2">
      <c r="A698" s="1">
        <v>45622</v>
      </c>
      <c r="B698" s="2">
        <f>+Help_FC!$G698*Help_FC!I698</f>
        <v>0</v>
      </c>
      <c r="C698" s="2">
        <f>+Help_FC!$G698*Help_FC!J698</f>
        <v>0</v>
      </c>
      <c r="D698" s="2">
        <f>+Help_FC!$G698*Help_FC!K698</f>
        <v>0</v>
      </c>
      <c r="E698" s="2">
        <f>+Help_FC!$G698*Help_FC!L698</f>
        <v>0</v>
      </c>
      <c r="F698" s="2">
        <f>+Help_FC!$G698*Help_FC!M698</f>
        <v>0</v>
      </c>
      <c r="G698" s="2">
        <f>+Help_FC!$G698*Help_FC!N698</f>
        <v>0</v>
      </c>
      <c r="H698" s="1478">
        <f>$AV698*24*Help_FC!R698/Help_FC!$Q698</f>
        <v>0</v>
      </c>
      <c r="I698" s="1478">
        <f>$AV698*24*Help_FC!S698/Help_FC!$Q698</f>
        <v>0</v>
      </c>
      <c r="J698" s="1478">
        <f>$AV698*24*Help_FC!T698/Help_FC!$Q698</f>
        <v>0</v>
      </c>
      <c r="K698" s="1478">
        <f>$AV698*24*Help_FC!U698/Help_FC!$Q698</f>
        <v>0</v>
      </c>
      <c r="L698" s="1478">
        <f>$AV698*24*Help_FC!V698/Help_FC!$Q698</f>
        <v>0</v>
      </c>
      <c r="M698" s="1478">
        <f>$AV698*24*Help_FC!W698/Help_FC!$Q698</f>
        <v>0</v>
      </c>
      <c r="N698" s="2">
        <f>100*Help_FC!H698</f>
        <v>100</v>
      </c>
      <c r="O698" s="2">
        <f t="shared" si="40"/>
        <v>0</v>
      </c>
      <c r="P698" s="2">
        <f t="shared" si="40"/>
        <v>0</v>
      </c>
      <c r="Q698" s="2">
        <f t="shared" si="40"/>
        <v>0</v>
      </c>
      <c r="R698" s="2">
        <f t="shared" si="39"/>
        <v>0</v>
      </c>
      <c r="S698" s="2">
        <f t="shared" si="39"/>
        <v>0</v>
      </c>
      <c r="T698" s="2">
        <f t="shared" si="39"/>
        <v>0</v>
      </c>
      <c r="U698" s="1478">
        <f t="shared" si="39"/>
        <v>0</v>
      </c>
      <c r="V698" s="1478">
        <f t="shared" si="39"/>
        <v>0</v>
      </c>
      <c r="W698" s="1478">
        <f t="shared" si="39"/>
        <v>0</v>
      </c>
      <c r="X698" s="1478">
        <f t="shared" si="39"/>
        <v>0</v>
      </c>
      <c r="Y698" s="1478">
        <f t="shared" si="39"/>
        <v>0</v>
      </c>
      <c r="Z698" s="1478">
        <f t="shared" si="39"/>
        <v>0</v>
      </c>
      <c r="AA698" s="2">
        <f t="shared" si="38"/>
        <v>100</v>
      </c>
      <c r="AC698" s="878">
        <v>1</v>
      </c>
      <c r="AE698" s="2">
        <f>+Help_FC!$G698*Help_FC!Y698</f>
        <v>0</v>
      </c>
      <c r="AF698" s="2">
        <f>+Help_FC!$G698*Help_FC!Z698</f>
        <v>0</v>
      </c>
      <c r="AG698" s="2">
        <f>+Help_FC!$G698*Help_FC!AA698</f>
        <v>0</v>
      </c>
      <c r="AH698" s="2">
        <f>+Help_FC!$G698*Help_FC!AB698</f>
        <v>0</v>
      </c>
      <c r="AI698" s="2">
        <f>+Help_FC!$G698*Help_FC!AC698</f>
        <v>0</v>
      </c>
      <c r="AJ698" s="2">
        <f>+Help_FC!$G698*Help_FC!AD698</f>
        <v>0</v>
      </c>
      <c r="AK698" s="2">
        <f>+Help_FC!$G698*Help_FC!AE698</f>
        <v>0</v>
      </c>
      <c r="AL698" s="2">
        <f>+Help_FC!$G698*Help_FC!AF698</f>
        <v>0</v>
      </c>
      <c r="AM698" s="2">
        <f>+Help_FC!$G698*Help_FC!AG698</f>
        <v>0</v>
      </c>
      <c r="AN698" s="2">
        <f>+Help_FC!$G698*Help_FC!AH698</f>
        <v>0</v>
      </c>
      <c r="AO698" s="2">
        <f>+Help_FC!$G698*Help_FC!AI698</f>
        <v>0</v>
      </c>
      <c r="AP698" s="2">
        <f>+Help_FC!$G698*Help_FC!AJ698</f>
        <v>0</v>
      </c>
      <c r="AQ698" s="2">
        <f>+Help_FC!$G698*Help_FC!AK698</f>
        <v>0</v>
      </c>
      <c r="AR698" s="1478">
        <f>$AV698*24*Help_FC!AL698/Help_FC!$Q698</f>
        <v>0</v>
      </c>
      <c r="AS698" s="1478">
        <f>$AV698*24*Help_FC!AM698/Help_FC!$Q698</f>
        <v>0</v>
      </c>
      <c r="AT698" s="2">
        <f>+Help_FC!$G698*Help_FC!AN698</f>
        <v>0</v>
      </c>
      <c r="AV698" s="5">
        <v>1</v>
      </c>
    </row>
    <row r="699" spans="1:48" x14ac:dyDescent="0.2">
      <c r="A699" s="1">
        <v>45623</v>
      </c>
      <c r="B699" s="2">
        <f>+Help_FC!$G699*Help_FC!I699</f>
        <v>0</v>
      </c>
      <c r="C699" s="2">
        <f>+Help_FC!$G699*Help_FC!J699</f>
        <v>0</v>
      </c>
      <c r="D699" s="2">
        <f>+Help_FC!$G699*Help_FC!K699</f>
        <v>0</v>
      </c>
      <c r="E699" s="2">
        <f>+Help_FC!$G699*Help_FC!L699</f>
        <v>0</v>
      </c>
      <c r="F699" s="2">
        <f>+Help_FC!$G699*Help_FC!M699</f>
        <v>0</v>
      </c>
      <c r="G699" s="2">
        <f>+Help_FC!$G699*Help_FC!N699</f>
        <v>0</v>
      </c>
      <c r="H699" s="1478">
        <f>$AV699*24*Help_FC!R699/Help_FC!$Q699</f>
        <v>0</v>
      </c>
      <c r="I699" s="1478">
        <f>$AV699*24*Help_FC!S699/Help_FC!$Q699</f>
        <v>0</v>
      </c>
      <c r="J699" s="1478">
        <f>$AV699*24*Help_FC!T699/Help_FC!$Q699</f>
        <v>0</v>
      </c>
      <c r="K699" s="1478">
        <f>$AV699*24*Help_FC!U699/Help_FC!$Q699</f>
        <v>0</v>
      </c>
      <c r="L699" s="1478">
        <f>$AV699*24*Help_FC!V699/Help_FC!$Q699</f>
        <v>0</v>
      </c>
      <c r="M699" s="1478">
        <f>$AV699*24*Help_FC!W699/Help_FC!$Q699</f>
        <v>0</v>
      </c>
      <c r="N699" s="2">
        <f>100*Help_FC!H699</f>
        <v>100</v>
      </c>
      <c r="O699" s="2">
        <f t="shared" si="40"/>
        <v>0</v>
      </c>
      <c r="P699" s="2">
        <f t="shared" si="40"/>
        <v>0</v>
      </c>
      <c r="Q699" s="2">
        <f t="shared" si="40"/>
        <v>0</v>
      </c>
      <c r="R699" s="2">
        <f t="shared" si="39"/>
        <v>0</v>
      </c>
      <c r="S699" s="2">
        <f t="shared" si="39"/>
        <v>0</v>
      </c>
      <c r="T699" s="2">
        <f t="shared" si="39"/>
        <v>0</v>
      </c>
      <c r="U699" s="1478">
        <f t="shared" si="39"/>
        <v>0</v>
      </c>
      <c r="V699" s="1478">
        <f t="shared" si="39"/>
        <v>0</v>
      </c>
      <c r="W699" s="1478">
        <f t="shared" si="39"/>
        <v>0</v>
      </c>
      <c r="X699" s="1478">
        <f t="shared" si="39"/>
        <v>0</v>
      </c>
      <c r="Y699" s="1478">
        <f t="shared" si="39"/>
        <v>0</v>
      </c>
      <c r="Z699" s="1478">
        <f t="shared" si="39"/>
        <v>0</v>
      </c>
      <c r="AA699" s="2">
        <f t="shared" si="38"/>
        <v>100</v>
      </c>
      <c r="AC699" s="878">
        <v>1</v>
      </c>
      <c r="AE699" s="2">
        <f>+Help_FC!$G699*Help_FC!Y699</f>
        <v>0</v>
      </c>
      <c r="AF699" s="2">
        <f>+Help_FC!$G699*Help_FC!Z699</f>
        <v>0</v>
      </c>
      <c r="AG699" s="2">
        <f>+Help_FC!$G699*Help_FC!AA699</f>
        <v>0</v>
      </c>
      <c r="AH699" s="2">
        <f>+Help_FC!$G699*Help_FC!AB699</f>
        <v>0</v>
      </c>
      <c r="AI699" s="2">
        <f>+Help_FC!$G699*Help_FC!AC699</f>
        <v>0</v>
      </c>
      <c r="AJ699" s="2">
        <f>+Help_FC!$G699*Help_FC!AD699</f>
        <v>0</v>
      </c>
      <c r="AK699" s="2">
        <f>+Help_FC!$G699*Help_FC!AE699</f>
        <v>0</v>
      </c>
      <c r="AL699" s="2">
        <f>+Help_FC!$G699*Help_FC!AF699</f>
        <v>0</v>
      </c>
      <c r="AM699" s="2">
        <f>+Help_FC!$G699*Help_FC!AG699</f>
        <v>0</v>
      </c>
      <c r="AN699" s="2">
        <f>+Help_FC!$G699*Help_FC!AH699</f>
        <v>0</v>
      </c>
      <c r="AO699" s="2">
        <f>+Help_FC!$G699*Help_FC!AI699</f>
        <v>0</v>
      </c>
      <c r="AP699" s="2">
        <f>+Help_FC!$G699*Help_FC!AJ699</f>
        <v>0</v>
      </c>
      <c r="AQ699" s="2">
        <f>+Help_FC!$G699*Help_FC!AK699</f>
        <v>0</v>
      </c>
      <c r="AR699" s="1478">
        <f>$AV699*24*Help_FC!AL699/Help_FC!$Q699</f>
        <v>0</v>
      </c>
      <c r="AS699" s="1478">
        <f>$AV699*24*Help_FC!AM699/Help_FC!$Q699</f>
        <v>0</v>
      </c>
      <c r="AT699" s="2">
        <f>+Help_FC!$G699*Help_FC!AN699</f>
        <v>0</v>
      </c>
      <c r="AV699" s="5">
        <v>1</v>
      </c>
    </row>
    <row r="700" spans="1:48" x14ac:dyDescent="0.2">
      <c r="A700" s="1">
        <v>45624</v>
      </c>
      <c r="B700" s="2">
        <f>+Help_FC!$G700*Help_FC!I700</f>
        <v>0</v>
      </c>
      <c r="C700" s="2">
        <f>+Help_FC!$G700*Help_FC!J700</f>
        <v>0</v>
      </c>
      <c r="D700" s="2">
        <f>+Help_FC!$G700*Help_FC!K700</f>
        <v>0</v>
      </c>
      <c r="E700" s="2">
        <f>+Help_FC!$G700*Help_FC!L700</f>
        <v>0</v>
      </c>
      <c r="F700" s="2">
        <f>+Help_FC!$G700*Help_FC!M700</f>
        <v>0</v>
      </c>
      <c r="G700" s="2">
        <f>+Help_FC!$G700*Help_FC!N700</f>
        <v>0</v>
      </c>
      <c r="H700" s="1478">
        <f>$AV700*24*Help_FC!R700/Help_FC!$Q700</f>
        <v>0</v>
      </c>
      <c r="I700" s="1478">
        <f>$AV700*24*Help_FC!S700/Help_FC!$Q700</f>
        <v>0</v>
      </c>
      <c r="J700" s="1478">
        <f>$AV700*24*Help_FC!T700/Help_FC!$Q700</f>
        <v>0</v>
      </c>
      <c r="K700" s="1478">
        <f>$AV700*24*Help_FC!U700/Help_FC!$Q700</f>
        <v>0</v>
      </c>
      <c r="L700" s="1478">
        <f>$AV700*24*Help_FC!V700/Help_FC!$Q700</f>
        <v>0</v>
      </c>
      <c r="M700" s="1478">
        <f>$AV700*24*Help_FC!W700/Help_FC!$Q700</f>
        <v>0</v>
      </c>
      <c r="N700" s="2">
        <f>100*Help_FC!H700</f>
        <v>100</v>
      </c>
      <c r="O700" s="2">
        <f t="shared" si="40"/>
        <v>0</v>
      </c>
      <c r="P700" s="2">
        <f t="shared" si="40"/>
        <v>0</v>
      </c>
      <c r="Q700" s="2">
        <f t="shared" si="40"/>
        <v>0</v>
      </c>
      <c r="R700" s="2">
        <f t="shared" si="39"/>
        <v>0</v>
      </c>
      <c r="S700" s="2">
        <f t="shared" si="39"/>
        <v>0</v>
      </c>
      <c r="T700" s="2">
        <f t="shared" si="39"/>
        <v>0</v>
      </c>
      <c r="U700" s="1478">
        <f t="shared" si="39"/>
        <v>0</v>
      </c>
      <c r="V700" s="1478">
        <f t="shared" si="39"/>
        <v>0</v>
      </c>
      <c r="W700" s="1478">
        <f t="shared" si="39"/>
        <v>0</v>
      </c>
      <c r="X700" s="1478">
        <f t="shared" si="39"/>
        <v>0</v>
      </c>
      <c r="Y700" s="1478">
        <f t="shared" si="39"/>
        <v>0</v>
      </c>
      <c r="Z700" s="1478">
        <f t="shared" si="39"/>
        <v>0</v>
      </c>
      <c r="AA700" s="2">
        <f t="shared" si="38"/>
        <v>100</v>
      </c>
      <c r="AC700" s="878">
        <v>1</v>
      </c>
      <c r="AE700" s="2">
        <f>+Help_FC!$G700*Help_FC!Y700</f>
        <v>0</v>
      </c>
      <c r="AF700" s="2">
        <f>+Help_FC!$G700*Help_FC!Z700</f>
        <v>0</v>
      </c>
      <c r="AG700" s="2">
        <f>+Help_FC!$G700*Help_FC!AA700</f>
        <v>0</v>
      </c>
      <c r="AH700" s="2">
        <f>+Help_FC!$G700*Help_FC!AB700</f>
        <v>0</v>
      </c>
      <c r="AI700" s="2">
        <f>+Help_FC!$G700*Help_FC!AC700</f>
        <v>0</v>
      </c>
      <c r="AJ700" s="2">
        <f>+Help_FC!$G700*Help_FC!AD700</f>
        <v>0</v>
      </c>
      <c r="AK700" s="2">
        <f>+Help_FC!$G700*Help_FC!AE700</f>
        <v>0</v>
      </c>
      <c r="AL700" s="2">
        <f>+Help_FC!$G700*Help_FC!AF700</f>
        <v>0</v>
      </c>
      <c r="AM700" s="2">
        <f>+Help_FC!$G700*Help_FC!AG700</f>
        <v>0</v>
      </c>
      <c r="AN700" s="2">
        <f>+Help_FC!$G700*Help_FC!AH700</f>
        <v>0</v>
      </c>
      <c r="AO700" s="2">
        <f>+Help_FC!$G700*Help_FC!AI700</f>
        <v>0</v>
      </c>
      <c r="AP700" s="2">
        <f>+Help_FC!$G700*Help_FC!AJ700</f>
        <v>0</v>
      </c>
      <c r="AQ700" s="2">
        <f>+Help_FC!$G700*Help_FC!AK700</f>
        <v>0</v>
      </c>
      <c r="AR700" s="1478">
        <f>$AV700*24*Help_FC!AL700/Help_FC!$Q700</f>
        <v>0</v>
      </c>
      <c r="AS700" s="1478">
        <f>$AV700*24*Help_FC!AM700/Help_FC!$Q700</f>
        <v>0</v>
      </c>
      <c r="AT700" s="2">
        <f>+Help_FC!$G700*Help_FC!AN700</f>
        <v>0</v>
      </c>
      <c r="AV700" s="5">
        <v>1</v>
      </c>
    </row>
    <row r="701" spans="1:48" x14ac:dyDescent="0.2">
      <c r="A701" s="1">
        <v>45625</v>
      </c>
      <c r="B701" s="2">
        <f>+Help_FC!$G701*Help_FC!I701</f>
        <v>0</v>
      </c>
      <c r="C701" s="2">
        <f>+Help_FC!$G701*Help_FC!J701</f>
        <v>0</v>
      </c>
      <c r="D701" s="2">
        <f>+Help_FC!$G701*Help_FC!K701</f>
        <v>0</v>
      </c>
      <c r="E701" s="2">
        <f>+Help_FC!$G701*Help_FC!L701</f>
        <v>0</v>
      </c>
      <c r="F701" s="2">
        <f>+Help_FC!$G701*Help_FC!M701</f>
        <v>0</v>
      </c>
      <c r="G701" s="2">
        <f>+Help_FC!$G701*Help_FC!N701</f>
        <v>0</v>
      </c>
      <c r="H701" s="1478">
        <f>$AV701*24*Help_FC!R701/Help_FC!$Q701</f>
        <v>0</v>
      </c>
      <c r="I701" s="1478">
        <f>$AV701*24*Help_FC!S701/Help_FC!$Q701</f>
        <v>0</v>
      </c>
      <c r="J701" s="1478">
        <f>$AV701*24*Help_FC!T701/Help_FC!$Q701</f>
        <v>0</v>
      </c>
      <c r="K701" s="1478">
        <f>$AV701*24*Help_FC!U701/Help_FC!$Q701</f>
        <v>0</v>
      </c>
      <c r="L701" s="1478">
        <f>$AV701*24*Help_FC!V701/Help_FC!$Q701</f>
        <v>0</v>
      </c>
      <c r="M701" s="1478">
        <f>$AV701*24*Help_FC!W701/Help_FC!$Q701</f>
        <v>0</v>
      </c>
      <c r="N701" s="2">
        <f>100*Help_FC!H701</f>
        <v>100</v>
      </c>
      <c r="O701" s="2">
        <f t="shared" si="40"/>
        <v>0</v>
      </c>
      <c r="P701" s="2">
        <f t="shared" si="40"/>
        <v>0</v>
      </c>
      <c r="Q701" s="2">
        <f t="shared" si="40"/>
        <v>0</v>
      </c>
      <c r="R701" s="2">
        <f t="shared" si="39"/>
        <v>0</v>
      </c>
      <c r="S701" s="2">
        <f t="shared" si="39"/>
        <v>0</v>
      </c>
      <c r="T701" s="2">
        <f t="shared" si="39"/>
        <v>0</v>
      </c>
      <c r="U701" s="1478">
        <f t="shared" si="39"/>
        <v>0</v>
      </c>
      <c r="V701" s="1478">
        <f t="shared" si="39"/>
        <v>0</v>
      </c>
      <c r="W701" s="1478">
        <f t="shared" si="39"/>
        <v>0</v>
      </c>
      <c r="X701" s="1478">
        <f t="shared" si="39"/>
        <v>0</v>
      </c>
      <c r="Y701" s="1478">
        <f t="shared" si="39"/>
        <v>0</v>
      </c>
      <c r="Z701" s="1478">
        <f t="shared" si="39"/>
        <v>0</v>
      </c>
      <c r="AA701" s="2">
        <f t="shared" si="38"/>
        <v>100</v>
      </c>
      <c r="AC701" s="878">
        <v>1</v>
      </c>
      <c r="AE701" s="2">
        <f>+Help_FC!$G701*Help_FC!Y701</f>
        <v>0</v>
      </c>
      <c r="AF701" s="2">
        <f>+Help_FC!$G701*Help_FC!Z701</f>
        <v>0</v>
      </c>
      <c r="AG701" s="2">
        <f>+Help_FC!$G701*Help_FC!AA701</f>
        <v>0</v>
      </c>
      <c r="AH701" s="2">
        <f>+Help_FC!$G701*Help_FC!AB701</f>
        <v>0</v>
      </c>
      <c r="AI701" s="2">
        <f>+Help_FC!$G701*Help_FC!AC701</f>
        <v>0</v>
      </c>
      <c r="AJ701" s="2">
        <f>+Help_FC!$G701*Help_FC!AD701</f>
        <v>0</v>
      </c>
      <c r="AK701" s="2">
        <f>+Help_FC!$G701*Help_FC!AE701</f>
        <v>0</v>
      </c>
      <c r="AL701" s="2">
        <f>+Help_FC!$G701*Help_FC!AF701</f>
        <v>0</v>
      </c>
      <c r="AM701" s="2">
        <f>+Help_FC!$G701*Help_FC!AG701</f>
        <v>0</v>
      </c>
      <c r="AN701" s="2">
        <f>+Help_FC!$G701*Help_FC!AH701</f>
        <v>0</v>
      </c>
      <c r="AO701" s="2">
        <f>+Help_FC!$G701*Help_FC!AI701</f>
        <v>0</v>
      </c>
      <c r="AP701" s="2">
        <f>+Help_FC!$G701*Help_FC!AJ701</f>
        <v>0</v>
      </c>
      <c r="AQ701" s="2">
        <f>+Help_FC!$G701*Help_FC!AK701</f>
        <v>0</v>
      </c>
      <c r="AR701" s="1478">
        <f>$AV701*24*Help_FC!AL701/Help_FC!$Q701</f>
        <v>0</v>
      </c>
      <c r="AS701" s="1478">
        <f>$AV701*24*Help_FC!AM701/Help_FC!$Q701</f>
        <v>0</v>
      </c>
      <c r="AT701" s="2">
        <f>+Help_FC!$G701*Help_FC!AN701</f>
        <v>0</v>
      </c>
      <c r="AV701" s="5">
        <v>1</v>
      </c>
    </row>
    <row r="702" spans="1:48" x14ac:dyDescent="0.2">
      <c r="A702" s="1">
        <v>45626</v>
      </c>
      <c r="B702" s="2">
        <f>+Help_FC!$G702*Help_FC!I702</f>
        <v>0</v>
      </c>
      <c r="C702" s="2">
        <f>+Help_FC!$G702*Help_FC!J702</f>
        <v>0</v>
      </c>
      <c r="D702" s="2">
        <f>+Help_FC!$G702*Help_FC!K702</f>
        <v>0</v>
      </c>
      <c r="E702" s="2">
        <f>+Help_FC!$G702*Help_FC!L702</f>
        <v>0</v>
      </c>
      <c r="F702" s="2">
        <f>+Help_FC!$G702*Help_FC!M702</f>
        <v>0</v>
      </c>
      <c r="G702" s="2">
        <f>+Help_FC!$G702*Help_FC!N702</f>
        <v>0</v>
      </c>
      <c r="H702" s="1478">
        <f>$AV702*24*Help_FC!R702/Help_FC!$Q702</f>
        <v>0</v>
      </c>
      <c r="I702" s="1478">
        <f>$AV702*24*Help_FC!S702/Help_FC!$Q702</f>
        <v>0</v>
      </c>
      <c r="J702" s="1478">
        <f>$AV702*24*Help_FC!T702/Help_FC!$Q702</f>
        <v>0</v>
      </c>
      <c r="K702" s="1478">
        <f>$AV702*24*Help_FC!U702/Help_FC!$Q702</f>
        <v>0</v>
      </c>
      <c r="L702" s="1478">
        <f>$AV702*24*Help_FC!V702/Help_FC!$Q702</f>
        <v>0</v>
      </c>
      <c r="M702" s="1478">
        <f>$AV702*24*Help_FC!W702/Help_FC!$Q702</f>
        <v>0</v>
      </c>
      <c r="N702" s="2">
        <f>100*Help_FC!H702</f>
        <v>100</v>
      </c>
      <c r="O702" s="2">
        <f t="shared" si="40"/>
        <v>0</v>
      </c>
      <c r="P702" s="2">
        <f t="shared" si="40"/>
        <v>0</v>
      </c>
      <c r="Q702" s="2">
        <f t="shared" si="40"/>
        <v>0</v>
      </c>
      <c r="R702" s="2">
        <f t="shared" si="39"/>
        <v>0</v>
      </c>
      <c r="S702" s="2">
        <f t="shared" si="39"/>
        <v>0</v>
      </c>
      <c r="T702" s="2">
        <f t="shared" si="39"/>
        <v>0</v>
      </c>
      <c r="U702" s="1478">
        <f t="shared" si="39"/>
        <v>0</v>
      </c>
      <c r="V702" s="1478">
        <f t="shared" si="39"/>
        <v>0</v>
      </c>
      <c r="W702" s="1478">
        <f t="shared" si="39"/>
        <v>0</v>
      </c>
      <c r="X702" s="1478">
        <f t="shared" si="39"/>
        <v>0</v>
      </c>
      <c r="Y702" s="1478">
        <f t="shared" si="39"/>
        <v>0</v>
      </c>
      <c r="Z702" s="1478">
        <f t="shared" si="39"/>
        <v>0</v>
      </c>
      <c r="AA702" s="2">
        <f t="shared" si="38"/>
        <v>100</v>
      </c>
      <c r="AC702" s="878">
        <v>1</v>
      </c>
      <c r="AE702" s="2">
        <f>+Help_FC!$G702*Help_FC!Y702</f>
        <v>0</v>
      </c>
      <c r="AF702" s="2">
        <f>+Help_FC!$G702*Help_FC!Z702</f>
        <v>0</v>
      </c>
      <c r="AG702" s="2">
        <f>+Help_FC!$G702*Help_FC!AA702</f>
        <v>0</v>
      </c>
      <c r="AH702" s="2">
        <f>+Help_FC!$G702*Help_FC!AB702</f>
        <v>0</v>
      </c>
      <c r="AI702" s="2">
        <f>+Help_FC!$G702*Help_FC!AC702</f>
        <v>0</v>
      </c>
      <c r="AJ702" s="2">
        <f>+Help_FC!$G702*Help_FC!AD702</f>
        <v>0</v>
      </c>
      <c r="AK702" s="2">
        <f>+Help_FC!$G702*Help_FC!AE702</f>
        <v>0</v>
      </c>
      <c r="AL702" s="2">
        <f>+Help_FC!$G702*Help_FC!AF702</f>
        <v>0</v>
      </c>
      <c r="AM702" s="2">
        <f>+Help_FC!$G702*Help_FC!AG702</f>
        <v>0</v>
      </c>
      <c r="AN702" s="2">
        <f>+Help_FC!$G702*Help_FC!AH702</f>
        <v>0</v>
      </c>
      <c r="AO702" s="2">
        <f>+Help_FC!$G702*Help_FC!AI702</f>
        <v>0</v>
      </c>
      <c r="AP702" s="2">
        <f>+Help_FC!$G702*Help_FC!AJ702</f>
        <v>0</v>
      </c>
      <c r="AQ702" s="2">
        <f>+Help_FC!$G702*Help_FC!AK702</f>
        <v>0</v>
      </c>
      <c r="AR702" s="1478">
        <f>$AV702*24*Help_FC!AL702/Help_FC!$Q702</f>
        <v>0</v>
      </c>
      <c r="AS702" s="1478">
        <f>$AV702*24*Help_FC!AM702/Help_FC!$Q702</f>
        <v>0</v>
      </c>
      <c r="AT702" s="2">
        <f>+Help_FC!$G702*Help_FC!AN702</f>
        <v>0</v>
      </c>
      <c r="AV702" s="5">
        <v>1</v>
      </c>
    </row>
    <row r="703" spans="1:48" x14ac:dyDescent="0.2">
      <c r="A703" s="1">
        <v>45627</v>
      </c>
      <c r="B703" s="2">
        <f>+Help_FC!$G703*Help_FC!I703</f>
        <v>0</v>
      </c>
      <c r="C703" s="2">
        <f>+Help_FC!$G703*Help_FC!J703</f>
        <v>0</v>
      </c>
      <c r="D703" s="2">
        <f>+Help_FC!$G703*Help_FC!K703</f>
        <v>0</v>
      </c>
      <c r="E703" s="2">
        <f>+Help_FC!$G703*Help_FC!L703</f>
        <v>0</v>
      </c>
      <c r="F703" s="2">
        <f>+Help_FC!$G703*Help_FC!M703</f>
        <v>0</v>
      </c>
      <c r="G703" s="2">
        <f>+Help_FC!$G703*Help_FC!N703</f>
        <v>0</v>
      </c>
      <c r="H703" s="1478">
        <f>$AV703*24*Help_FC!R703/Help_FC!$Q703</f>
        <v>0</v>
      </c>
      <c r="I703" s="1478">
        <f>$AV703*24*Help_FC!S703/Help_FC!$Q703</f>
        <v>0</v>
      </c>
      <c r="J703" s="1478">
        <f>$AV703*24*Help_FC!T703/Help_FC!$Q703</f>
        <v>0</v>
      </c>
      <c r="K703" s="1478">
        <f>$AV703*24*Help_FC!U703/Help_FC!$Q703</f>
        <v>0</v>
      </c>
      <c r="L703" s="1478">
        <f>$AV703*24*Help_FC!V703/Help_FC!$Q703</f>
        <v>0</v>
      </c>
      <c r="M703" s="1478">
        <f>$AV703*24*Help_FC!W703/Help_FC!$Q703</f>
        <v>0</v>
      </c>
      <c r="N703" s="2">
        <f>100*Help_FC!H703</f>
        <v>100</v>
      </c>
      <c r="O703" s="2">
        <f t="shared" si="40"/>
        <v>0</v>
      </c>
      <c r="P703" s="2">
        <f t="shared" si="40"/>
        <v>0</v>
      </c>
      <c r="Q703" s="2">
        <f t="shared" si="40"/>
        <v>0</v>
      </c>
      <c r="R703" s="2">
        <f t="shared" si="39"/>
        <v>0</v>
      </c>
      <c r="S703" s="2">
        <f t="shared" si="39"/>
        <v>0</v>
      </c>
      <c r="T703" s="2">
        <f t="shared" si="39"/>
        <v>0</v>
      </c>
      <c r="U703" s="1478">
        <f t="shared" si="39"/>
        <v>0</v>
      </c>
      <c r="V703" s="1478">
        <f t="shared" si="39"/>
        <v>0</v>
      </c>
      <c r="W703" s="1478">
        <f t="shared" si="39"/>
        <v>0</v>
      </c>
      <c r="X703" s="1478">
        <f t="shared" si="39"/>
        <v>0</v>
      </c>
      <c r="Y703" s="1478">
        <f t="shared" si="39"/>
        <v>0</v>
      </c>
      <c r="Z703" s="1478">
        <f t="shared" si="39"/>
        <v>0</v>
      </c>
      <c r="AA703" s="2">
        <f t="shared" si="38"/>
        <v>100</v>
      </c>
      <c r="AC703" s="878">
        <v>1</v>
      </c>
      <c r="AE703" s="2">
        <f>+Help_FC!$G703*Help_FC!Y703</f>
        <v>0</v>
      </c>
      <c r="AF703" s="2">
        <f>+Help_FC!$G703*Help_FC!Z703</f>
        <v>0</v>
      </c>
      <c r="AG703" s="2">
        <f>+Help_FC!$G703*Help_FC!AA703</f>
        <v>0</v>
      </c>
      <c r="AH703" s="2">
        <f>+Help_FC!$G703*Help_FC!AB703</f>
        <v>0</v>
      </c>
      <c r="AI703" s="2">
        <f>+Help_FC!$G703*Help_FC!AC703</f>
        <v>0</v>
      </c>
      <c r="AJ703" s="2">
        <f>+Help_FC!$G703*Help_FC!AD703</f>
        <v>0</v>
      </c>
      <c r="AK703" s="2">
        <f>+Help_FC!$G703*Help_FC!AE703</f>
        <v>0</v>
      </c>
      <c r="AL703" s="2">
        <f>+Help_FC!$G703*Help_FC!AF703</f>
        <v>0</v>
      </c>
      <c r="AM703" s="2">
        <f>+Help_FC!$G703*Help_FC!AG703</f>
        <v>0</v>
      </c>
      <c r="AN703" s="2">
        <f>+Help_FC!$G703*Help_FC!AH703</f>
        <v>0</v>
      </c>
      <c r="AO703" s="2">
        <f>+Help_FC!$G703*Help_FC!AI703</f>
        <v>0</v>
      </c>
      <c r="AP703" s="2">
        <f>+Help_FC!$G703*Help_FC!AJ703</f>
        <v>0</v>
      </c>
      <c r="AQ703" s="2">
        <f>+Help_FC!$G703*Help_FC!AK703</f>
        <v>0</v>
      </c>
      <c r="AR703" s="1478">
        <f>$AV703*24*Help_FC!AL703/Help_FC!$Q703</f>
        <v>0</v>
      </c>
      <c r="AS703" s="1478">
        <f>$AV703*24*Help_FC!AM703/Help_FC!$Q703</f>
        <v>0</v>
      </c>
      <c r="AT703" s="2">
        <f>+Help_FC!$G703*Help_FC!AN703</f>
        <v>0</v>
      </c>
      <c r="AV703" s="5">
        <v>1</v>
      </c>
    </row>
    <row r="704" spans="1:48" x14ac:dyDescent="0.2">
      <c r="A704" s="1">
        <v>45628</v>
      </c>
      <c r="B704" s="2">
        <f>+Help_FC!$G704*Help_FC!I704</f>
        <v>0</v>
      </c>
      <c r="C704" s="2">
        <f>+Help_FC!$G704*Help_FC!J704</f>
        <v>0</v>
      </c>
      <c r="D704" s="2">
        <f>+Help_FC!$G704*Help_FC!K704</f>
        <v>0</v>
      </c>
      <c r="E704" s="2">
        <f>+Help_FC!$G704*Help_FC!L704</f>
        <v>0</v>
      </c>
      <c r="F704" s="2">
        <f>+Help_FC!$G704*Help_FC!M704</f>
        <v>0</v>
      </c>
      <c r="G704" s="2">
        <f>+Help_FC!$G704*Help_FC!N704</f>
        <v>0</v>
      </c>
      <c r="H704" s="1478">
        <f>$AV704*24*Help_FC!R704/Help_FC!$Q704</f>
        <v>0</v>
      </c>
      <c r="I704" s="1478">
        <f>$AV704*24*Help_FC!S704/Help_FC!$Q704</f>
        <v>0</v>
      </c>
      <c r="J704" s="1478">
        <f>$AV704*24*Help_FC!T704/Help_FC!$Q704</f>
        <v>0</v>
      </c>
      <c r="K704" s="1478">
        <f>$AV704*24*Help_FC!U704/Help_FC!$Q704</f>
        <v>0</v>
      </c>
      <c r="L704" s="1478">
        <f>$AV704*24*Help_FC!V704/Help_FC!$Q704</f>
        <v>0</v>
      </c>
      <c r="M704" s="1478">
        <f>$AV704*24*Help_FC!W704/Help_FC!$Q704</f>
        <v>0</v>
      </c>
      <c r="N704" s="2">
        <f>100*Help_FC!H704</f>
        <v>100</v>
      </c>
      <c r="O704" s="2">
        <f t="shared" si="40"/>
        <v>0</v>
      </c>
      <c r="P704" s="2">
        <f t="shared" si="40"/>
        <v>0</v>
      </c>
      <c r="Q704" s="2">
        <f t="shared" si="40"/>
        <v>0</v>
      </c>
      <c r="R704" s="2">
        <f t="shared" si="39"/>
        <v>0</v>
      </c>
      <c r="S704" s="2">
        <f t="shared" si="39"/>
        <v>0</v>
      </c>
      <c r="T704" s="2">
        <f t="shared" si="39"/>
        <v>0</v>
      </c>
      <c r="U704" s="1478">
        <f t="shared" si="39"/>
        <v>0</v>
      </c>
      <c r="V704" s="1478">
        <f t="shared" si="39"/>
        <v>0</v>
      </c>
      <c r="W704" s="1478">
        <f t="shared" si="39"/>
        <v>0</v>
      </c>
      <c r="X704" s="1478">
        <f t="shared" si="39"/>
        <v>0</v>
      </c>
      <c r="Y704" s="1478">
        <f t="shared" si="39"/>
        <v>0</v>
      </c>
      <c r="Z704" s="1478">
        <f t="shared" si="39"/>
        <v>0</v>
      </c>
      <c r="AA704" s="2">
        <f t="shared" si="38"/>
        <v>100</v>
      </c>
      <c r="AC704" s="878">
        <v>1</v>
      </c>
      <c r="AE704" s="2">
        <f>+Help_FC!$G704*Help_FC!Y704</f>
        <v>0</v>
      </c>
      <c r="AF704" s="2">
        <f>+Help_FC!$G704*Help_FC!Z704</f>
        <v>0</v>
      </c>
      <c r="AG704" s="2">
        <f>+Help_FC!$G704*Help_FC!AA704</f>
        <v>0</v>
      </c>
      <c r="AH704" s="2">
        <f>+Help_FC!$G704*Help_FC!AB704</f>
        <v>0</v>
      </c>
      <c r="AI704" s="2">
        <f>+Help_FC!$G704*Help_FC!AC704</f>
        <v>0</v>
      </c>
      <c r="AJ704" s="2">
        <f>+Help_FC!$G704*Help_FC!AD704</f>
        <v>0</v>
      </c>
      <c r="AK704" s="2">
        <f>+Help_FC!$G704*Help_FC!AE704</f>
        <v>0</v>
      </c>
      <c r="AL704" s="2">
        <f>+Help_FC!$G704*Help_FC!AF704</f>
        <v>0</v>
      </c>
      <c r="AM704" s="2">
        <f>+Help_FC!$G704*Help_FC!AG704</f>
        <v>0</v>
      </c>
      <c r="AN704" s="2">
        <f>+Help_FC!$G704*Help_FC!AH704</f>
        <v>0</v>
      </c>
      <c r="AO704" s="2">
        <f>+Help_FC!$G704*Help_FC!AI704</f>
        <v>0</v>
      </c>
      <c r="AP704" s="2">
        <f>+Help_FC!$G704*Help_FC!AJ704</f>
        <v>0</v>
      </c>
      <c r="AQ704" s="2">
        <f>+Help_FC!$G704*Help_FC!AK704</f>
        <v>0</v>
      </c>
      <c r="AR704" s="1478">
        <f>$AV704*24*Help_FC!AL704/Help_FC!$Q704</f>
        <v>0</v>
      </c>
      <c r="AS704" s="1478">
        <f>$AV704*24*Help_FC!AM704/Help_FC!$Q704</f>
        <v>0</v>
      </c>
      <c r="AT704" s="2">
        <f>+Help_FC!$G704*Help_FC!AN704</f>
        <v>0</v>
      </c>
      <c r="AV704" s="5">
        <v>1</v>
      </c>
    </row>
    <row r="705" spans="1:48" x14ac:dyDescent="0.2">
      <c r="A705" s="1">
        <v>45629</v>
      </c>
      <c r="B705" s="2">
        <f>+Help_FC!$G705*Help_FC!I705</f>
        <v>0</v>
      </c>
      <c r="C705" s="2">
        <f>+Help_FC!$G705*Help_FC!J705</f>
        <v>0</v>
      </c>
      <c r="D705" s="2">
        <f>+Help_FC!$G705*Help_FC!K705</f>
        <v>0</v>
      </c>
      <c r="E705" s="2">
        <f>+Help_FC!$G705*Help_FC!L705</f>
        <v>0</v>
      </c>
      <c r="F705" s="2">
        <f>+Help_FC!$G705*Help_FC!M705</f>
        <v>0</v>
      </c>
      <c r="G705" s="2">
        <f>+Help_FC!$G705*Help_FC!N705</f>
        <v>0</v>
      </c>
      <c r="H705" s="1478">
        <f>$AV705*24*Help_FC!R705/Help_FC!$Q705</f>
        <v>0</v>
      </c>
      <c r="I705" s="1478">
        <f>$AV705*24*Help_FC!S705/Help_FC!$Q705</f>
        <v>0</v>
      </c>
      <c r="J705" s="1478">
        <f>$AV705*24*Help_FC!T705/Help_FC!$Q705</f>
        <v>0</v>
      </c>
      <c r="K705" s="1478">
        <f>$AV705*24*Help_FC!U705/Help_FC!$Q705</f>
        <v>0</v>
      </c>
      <c r="L705" s="1478">
        <f>$AV705*24*Help_FC!V705/Help_FC!$Q705</f>
        <v>0</v>
      </c>
      <c r="M705" s="1478">
        <f>$AV705*24*Help_FC!W705/Help_FC!$Q705</f>
        <v>0</v>
      </c>
      <c r="N705" s="2">
        <f>100*Help_FC!H705</f>
        <v>100</v>
      </c>
      <c r="O705" s="2">
        <f t="shared" si="40"/>
        <v>0</v>
      </c>
      <c r="P705" s="2">
        <f t="shared" si="40"/>
        <v>0</v>
      </c>
      <c r="Q705" s="2">
        <f t="shared" si="40"/>
        <v>0</v>
      </c>
      <c r="R705" s="2">
        <f t="shared" si="39"/>
        <v>0</v>
      </c>
      <c r="S705" s="2">
        <f t="shared" si="39"/>
        <v>0</v>
      </c>
      <c r="T705" s="2">
        <f t="shared" si="39"/>
        <v>0</v>
      </c>
      <c r="U705" s="1478">
        <f t="shared" si="39"/>
        <v>0</v>
      </c>
      <c r="V705" s="1478">
        <f t="shared" si="39"/>
        <v>0</v>
      </c>
      <c r="W705" s="1478">
        <f t="shared" si="39"/>
        <v>0</v>
      </c>
      <c r="X705" s="1478">
        <f t="shared" si="39"/>
        <v>0</v>
      </c>
      <c r="Y705" s="1478">
        <f t="shared" si="39"/>
        <v>0</v>
      </c>
      <c r="Z705" s="1478">
        <f t="shared" si="39"/>
        <v>0</v>
      </c>
      <c r="AA705" s="2">
        <f t="shared" si="38"/>
        <v>100</v>
      </c>
      <c r="AC705" s="878">
        <v>1</v>
      </c>
      <c r="AE705" s="2">
        <f>+Help_FC!$G705*Help_FC!Y705</f>
        <v>0</v>
      </c>
      <c r="AF705" s="2">
        <f>+Help_FC!$G705*Help_FC!Z705</f>
        <v>0</v>
      </c>
      <c r="AG705" s="2">
        <f>+Help_FC!$G705*Help_FC!AA705</f>
        <v>0</v>
      </c>
      <c r="AH705" s="2">
        <f>+Help_FC!$G705*Help_FC!AB705</f>
        <v>0</v>
      </c>
      <c r="AI705" s="2">
        <f>+Help_FC!$G705*Help_FC!AC705</f>
        <v>0</v>
      </c>
      <c r="AJ705" s="2">
        <f>+Help_FC!$G705*Help_FC!AD705</f>
        <v>0</v>
      </c>
      <c r="AK705" s="2">
        <f>+Help_FC!$G705*Help_FC!AE705</f>
        <v>0</v>
      </c>
      <c r="AL705" s="2">
        <f>+Help_FC!$G705*Help_FC!AF705</f>
        <v>0</v>
      </c>
      <c r="AM705" s="2">
        <f>+Help_FC!$G705*Help_FC!AG705</f>
        <v>0</v>
      </c>
      <c r="AN705" s="2">
        <f>+Help_FC!$G705*Help_FC!AH705</f>
        <v>0</v>
      </c>
      <c r="AO705" s="2">
        <f>+Help_FC!$G705*Help_FC!AI705</f>
        <v>0</v>
      </c>
      <c r="AP705" s="2">
        <f>+Help_FC!$G705*Help_FC!AJ705</f>
        <v>0</v>
      </c>
      <c r="AQ705" s="2">
        <f>+Help_FC!$G705*Help_FC!AK705</f>
        <v>0</v>
      </c>
      <c r="AR705" s="1478">
        <f>$AV705*24*Help_FC!AL705/Help_FC!$Q705</f>
        <v>0</v>
      </c>
      <c r="AS705" s="1478">
        <f>$AV705*24*Help_FC!AM705/Help_FC!$Q705</f>
        <v>0</v>
      </c>
      <c r="AT705" s="2">
        <f>+Help_FC!$G705*Help_FC!AN705</f>
        <v>0</v>
      </c>
      <c r="AV705" s="5">
        <v>1</v>
      </c>
    </row>
    <row r="706" spans="1:48" x14ac:dyDescent="0.2">
      <c r="A706" s="1">
        <v>45630</v>
      </c>
      <c r="B706" s="2">
        <f>+Help_FC!$G706*Help_FC!I706</f>
        <v>0</v>
      </c>
      <c r="C706" s="2">
        <f>+Help_FC!$G706*Help_FC!J706</f>
        <v>0</v>
      </c>
      <c r="D706" s="2">
        <f>+Help_FC!$G706*Help_FC!K706</f>
        <v>0</v>
      </c>
      <c r="E706" s="2">
        <f>+Help_FC!$G706*Help_FC!L706</f>
        <v>0</v>
      </c>
      <c r="F706" s="2">
        <f>+Help_FC!$G706*Help_FC!M706</f>
        <v>0</v>
      </c>
      <c r="G706" s="2">
        <f>+Help_FC!$G706*Help_FC!N706</f>
        <v>0</v>
      </c>
      <c r="H706" s="1478">
        <f>$AV706*24*Help_FC!R706/Help_FC!$Q706</f>
        <v>0</v>
      </c>
      <c r="I706" s="1478">
        <f>$AV706*24*Help_FC!S706/Help_FC!$Q706</f>
        <v>0</v>
      </c>
      <c r="J706" s="1478">
        <f>$AV706*24*Help_FC!T706/Help_FC!$Q706</f>
        <v>0</v>
      </c>
      <c r="K706" s="1478">
        <f>$AV706*24*Help_FC!U706/Help_FC!$Q706</f>
        <v>0</v>
      </c>
      <c r="L706" s="1478">
        <f>$AV706*24*Help_FC!V706/Help_FC!$Q706</f>
        <v>0</v>
      </c>
      <c r="M706" s="1478">
        <f>$AV706*24*Help_FC!W706/Help_FC!$Q706</f>
        <v>0</v>
      </c>
      <c r="N706" s="2">
        <f>100*Help_FC!H706</f>
        <v>100</v>
      </c>
      <c r="O706" s="2">
        <f t="shared" si="40"/>
        <v>0</v>
      </c>
      <c r="P706" s="2">
        <f t="shared" si="40"/>
        <v>0</v>
      </c>
      <c r="Q706" s="2">
        <f t="shared" si="40"/>
        <v>0</v>
      </c>
      <c r="R706" s="2">
        <f t="shared" si="39"/>
        <v>0</v>
      </c>
      <c r="S706" s="2">
        <f t="shared" si="39"/>
        <v>0</v>
      </c>
      <c r="T706" s="2">
        <f t="shared" si="39"/>
        <v>0</v>
      </c>
      <c r="U706" s="1478">
        <f t="shared" si="39"/>
        <v>0</v>
      </c>
      <c r="V706" s="1478">
        <f t="shared" si="39"/>
        <v>0</v>
      </c>
      <c r="W706" s="1478">
        <f t="shared" si="39"/>
        <v>0</v>
      </c>
      <c r="X706" s="1478">
        <f t="shared" si="39"/>
        <v>0</v>
      </c>
      <c r="Y706" s="1478">
        <f t="shared" si="39"/>
        <v>0</v>
      </c>
      <c r="Z706" s="1478">
        <f t="shared" si="39"/>
        <v>0</v>
      </c>
      <c r="AA706" s="2">
        <f t="shared" si="38"/>
        <v>100</v>
      </c>
      <c r="AC706" s="878">
        <v>1</v>
      </c>
      <c r="AE706" s="2">
        <f>+Help_FC!$G706*Help_FC!Y706</f>
        <v>0</v>
      </c>
      <c r="AF706" s="2">
        <f>+Help_FC!$G706*Help_FC!Z706</f>
        <v>0</v>
      </c>
      <c r="AG706" s="2">
        <f>+Help_FC!$G706*Help_FC!AA706</f>
        <v>0</v>
      </c>
      <c r="AH706" s="2">
        <f>+Help_FC!$G706*Help_FC!AB706</f>
        <v>0</v>
      </c>
      <c r="AI706" s="2">
        <f>+Help_FC!$G706*Help_FC!AC706</f>
        <v>0</v>
      </c>
      <c r="AJ706" s="2">
        <f>+Help_FC!$G706*Help_FC!AD706</f>
        <v>0</v>
      </c>
      <c r="AK706" s="2">
        <f>+Help_FC!$G706*Help_FC!AE706</f>
        <v>0</v>
      </c>
      <c r="AL706" s="2">
        <f>+Help_FC!$G706*Help_FC!AF706</f>
        <v>0</v>
      </c>
      <c r="AM706" s="2">
        <f>+Help_FC!$G706*Help_FC!AG706</f>
        <v>0</v>
      </c>
      <c r="AN706" s="2">
        <f>+Help_FC!$G706*Help_FC!AH706</f>
        <v>0</v>
      </c>
      <c r="AO706" s="2">
        <f>+Help_FC!$G706*Help_FC!AI706</f>
        <v>0</v>
      </c>
      <c r="AP706" s="2">
        <f>+Help_FC!$G706*Help_FC!AJ706</f>
        <v>0</v>
      </c>
      <c r="AQ706" s="2">
        <f>+Help_FC!$G706*Help_FC!AK706</f>
        <v>0</v>
      </c>
      <c r="AR706" s="1478">
        <f>$AV706*24*Help_FC!AL706/Help_FC!$Q706</f>
        <v>0</v>
      </c>
      <c r="AS706" s="1478">
        <f>$AV706*24*Help_FC!AM706/Help_FC!$Q706</f>
        <v>0</v>
      </c>
      <c r="AT706" s="2">
        <f>+Help_FC!$G706*Help_FC!AN706</f>
        <v>0</v>
      </c>
      <c r="AV706" s="5">
        <v>1</v>
      </c>
    </row>
    <row r="707" spans="1:48" x14ac:dyDescent="0.2">
      <c r="A707" s="1">
        <v>45631</v>
      </c>
      <c r="B707" s="2">
        <f>+Help_FC!$G707*Help_FC!I707</f>
        <v>0</v>
      </c>
      <c r="C707" s="2">
        <f>+Help_FC!$G707*Help_FC!J707</f>
        <v>0</v>
      </c>
      <c r="D707" s="2">
        <f>+Help_FC!$G707*Help_FC!K707</f>
        <v>0</v>
      </c>
      <c r="E707" s="2">
        <f>+Help_FC!$G707*Help_FC!L707</f>
        <v>0</v>
      </c>
      <c r="F707" s="2">
        <f>+Help_FC!$G707*Help_FC!M707</f>
        <v>0</v>
      </c>
      <c r="G707" s="2">
        <f>+Help_FC!$G707*Help_FC!N707</f>
        <v>0</v>
      </c>
      <c r="H707" s="1478">
        <f>$AV707*24*Help_FC!R707/Help_FC!$Q707</f>
        <v>0</v>
      </c>
      <c r="I707" s="1478">
        <f>$AV707*24*Help_FC!S707/Help_FC!$Q707</f>
        <v>0</v>
      </c>
      <c r="J707" s="1478">
        <f>$AV707*24*Help_FC!T707/Help_FC!$Q707</f>
        <v>0</v>
      </c>
      <c r="K707" s="1478">
        <f>$AV707*24*Help_FC!U707/Help_FC!$Q707</f>
        <v>0</v>
      </c>
      <c r="L707" s="1478">
        <f>$AV707*24*Help_FC!V707/Help_FC!$Q707</f>
        <v>0</v>
      </c>
      <c r="M707" s="1478">
        <f>$AV707*24*Help_FC!W707/Help_FC!$Q707</f>
        <v>0</v>
      </c>
      <c r="N707" s="2">
        <f>100*Help_FC!H707</f>
        <v>100</v>
      </c>
      <c r="O707" s="2">
        <f t="shared" si="40"/>
        <v>0</v>
      </c>
      <c r="P707" s="2">
        <f t="shared" si="40"/>
        <v>0</v>
      </c>
      <c r="Q707" s="2">
        <f t="shared" si="40"/>
        <v>0</v>
      </c>
      <c r="R707" s="2">
        <f t="shared" si="39"/>
        <v>0</v>
      </c>
      <c r="S707" s="2">
        <f t="shared" si="39"/>
        <v>0</v>
      </c>
      <c r="T707" s="2">
        <f t="shared" si="39"/>
        <v>0</v>
      </c>
      <c r="U707" s="1478">
        <f t="shared" si="39"/>
        <v>0</v>
      </c>
      <c r="V707" s="1478">
        <f t="shared" si="39"/>
        <v>0</v>
      </c>
      <c r="W707" s="1478">
        <f t="shared" si="39"/>
        <v>0</v>
      </c>
      <c r="X707" s="1478">
        <f t="shared" si="39"/>
        <v>0</v>
      </c>
      <c r="Y707" s="1478">
        <f t="shared" si="39"/>
        <v>0</v>
      </c>
      <c r="Z707" s="1478">
        <f t="shared" si="39"/>
        <v>0</v>
      </c>
      <c r="AA707" s="2">
        <f t="shared" si="38"/>
        <v>100</v>
      </c>
      <c r="AC707" s="878">
        <v>1</v>
      </c>
      <c r="AE707" s="2">
        <f>+Help_FC!$G707*Help_FC!Y707</f>
        <v>0</v>
      </c>
      <c r="AF707" s="2">
        <f>+Help_FC!$G707*Help_FC!Z707</f>
        <v>0</v>
      </c>
      <c r="AG707" s="2">
        <f>+Help_FC!$G707*Help_FC!AA707</f>
        <v>0</v>
      </c>
      <c r="AH707" s="2">
        <f>+Help_FC!$G707*Help_FC!AB707</f>
        <v>0</v>
      </c>
      <c r="AI707" s="2">
        <f>+Help_FC!$G707*Help_FC!AC707</f>
        <v>0</v>
      </c>
      <c r="AJ707" s="2">
        <f>+Help_FC!$G707*Help_FC!AD707</f>
        <v>0</v>
      </c>
      <c r="AK707" s="2">
        <f>+Help_FC!$G707*Help_FC!AE707</f>
        <v>0</v>
      </c>
      <c r="AL707" s="2">
        <f>+Help_FC!$G707*Help_FC!AF707</f>
        <v>0</v>
      </c>
      <c r="AM707" s="2">
        <f>+Help_FC!$G707*Help_FC!AG707</f>
        <v>0</v>
      </c>
      <c r="AN707" s="2">
        <f>+Help_FC!$G707*Help_FC!AH707</f>
        <v>0</v>
      </c>
      <c r="AO707" s="2">
        <f>+Help_FC!$G707*Help_FC!AI707</f>
        <v>0</v>
      </c>
      <c r="AP707" s="2">
        <f>+Help_FC!$G707*Help_FC!AJ707</f>
        <v>0</v>
      </c>
      <c r="AQ707" s="2">
        <f>+Help_FC!$G707*Help_FC!AK707</f>
        <v>0</v>
      </c>
      <c r="AR707" s="1478">
        <f>$AV707*24*Help_FC!AL707/Help_FC!$Q707</f>
        <v>0</v>
      </c>
      <c r="AS707" s="1478">
        <f>$AV707*24*Help_FC!AM707/Help_FC!$Q707</f>
        <v>0</v>
      </c>
      <c r="AT707" s="2">
        <f>+Help_FC!$G707*Help_FC!AN707</f>
        <v>0</v>
      </c>
      <c r="AV707" s="5">
        <v>1</v>
      </c>
    </row>
    <row r="708" spans="1:48" x14ac:dyDescent="0.2">
      <c r="A708" s="1">
        <v>45632</v>
      </c>
      <c r="B708" s="2">
        <f>+Help_FC!$G708*Help_FC!I708</f>
        <v>0</v>
      </c>
      <c r="C708" s="2">
        <f>+Help_FC!$G708*Help_FC!J708</f>
        <v>0</v>
      </c>
      <c r="D708" s="2">
        <f>+Help_FC!$G708*Help_FC!K708</f>
        <v>0</v>
      </c>
      <c r="E708" s="2">
        <f>+Help_FC!$G708*Help_FC!L708</f>
        <v>0</v>
      </c>
      <c r="F708" s="2">
        <f>+Help_FC!$G708*Help_FC!M708</f>
        <v>0</v>
      </c>
      <c r="G708" s="2">
        <f>+Help_FC!$G708*Help_FC!N708</f>
        <v>0</v>
      </c>
      <c r="H708" s="1478">
        <f>$AV708*24*Help_FC!R708/Help_FC!$Q708</f>
        <v>0</v>
      </c>
      <c r="I708" s="1478">
        <f>$AV708*24*Help_FC!S708/Help_FC!$Q708</f>
        <v>0</v>
      </c>
      <c r="J708" s="1478">
        <f>$AV708*24*Help_FC!T708/Help_FC!$Q708</f>
        <v>0</v>
      </c>
      <c r="K708" s="1478">
        <f>$AV708*24*Help_FC!U708/Help_FC!$Q708</f>
        <v>0</v>
      </c>
      <c r="L708" s="1478">
        <f>$AV708*24*Help_FC!V708/Help_FC!$Q708</f>
        <v>0</v>
      </c>
      <c r="M708" s="1478">
        <f>$AV708*24*Help_FC!W708/Help_FC!$Q708</f>
        <v>0</v>
      </c>
      <c r="N708" s="2">
        <f>100*Help_FC!H708</f>
        <v>100</v>
      </c>
      <c r="O708" s="2">
        <f t="shared" si="40"/>
        <v>0</v>
      </c>
      <c r="P708" s="2">
        <f t="shared" si="40"/>
        <v>0</v>
      </c>
      <c r="Q708" s="2">
        <f t="shared" si="40"/>
        <v>0</v>
      </c>
      <c r="R708" s="2">
        <f t="shared" si="39"/>
        <v>0</v>
      </c>
      <c r="S708" s="2">
        <f t="shared" si="39"/>
        <v>0</v>
      </c>
      <c r="T708" s="2">
        <f t="shared" si="39"/>
        <v>0</v>
      </c>
      <c r="U708" s="1478">
        <f t="shared" si="39"/>
        <v>0</v>
      </c>
      <c r="V708" s="1478">
        <f t="shared" si="39"/>
        <v>0</v>
      </c>
      <c r="W708" s="1478">
        <f t="shared" si="39"/>
        <v>0</v>
      </c>
      <c r="X708" s="1478">
        <f t="shared" si="39"/>
        <v>0</v>
      </c>
      <c r="Y708" s="1478">
        <f t="shared" si="39"/>
        <v>0</v>
      </c>
      <c r="Z708" s="1478">
        <f t="shared" si="39"/>
        <v>0</v>
      </c>
      <c r="AA708" s="2">
        <f t="shared" si="38"/>
        <v>100</v>
      </c>
      <c r="AC708" s="878">
        <v>1</v>
      </c>
      <c r="AE708" s="2">
        <f>+Help_FC!$G708*Help_FC!Y708</f>
        <v>0</v>
      </c>
      <c r="AF708" s="2">
        <f>+Help_FC!$G708*Help_FC!Z708</f>
        <v>0</v>
      </c>
      <c r="AG708" s="2">
        <f>+Help_FC!$G708*Help_FC!AA708</f>
        <v>0</v>
      </c>
      <c r="AH708" s="2">
        <f>+Help_FC!$G708*Help_FC!AB708</f>
        <v>0</v>
      </c>
      <c r="AI708" s="2">
        <f>+Help_FC!$G708*Help_FC!AC708</f>
        <v>0</v>
      </c>
      <c r="AJ708" s="2">
        <f>+Help_FC!$G708*Help_FC!AD708</f>
        <v>0</v>
      </c>
      <c r="AK708" s="2">
        <f>+Help_FC!$G708*Help_FC!AE708</f>
        <v>0</v>
      </c>
      <c r="AL708" s="2">
        <f>+Help_FC!$G708*Help_FC!AF708</f>
        <v>0</v>
      </c>
      <c r="AM708" s="2">
        <f>+Help_FC!$G708*Help_FC!AG708</f>
        <v>0</v>
      </c>
      <c r="AN708" s="2">
        <f>+Help_FC!$G708*Help_FC!AH708</f>
        <v>0</v>
      </c>
      <c r="AO708" s="2">
        <f>+Help_FC!$G708*Help_FC!AI708</f>
        <v>0</v>
      </c>
      <c r="AP708" s="2">
        <f>+Help_FC!$G708*Help_FC!AJ708</f>
        <v>0</v>
      </c>
      <c r="AQ708" s="2">
        <f>+Help_FC!$G708*Help_FC!AK708</f>
        <v>0</v>
      </c>
      <c r="AR708" s="1478">
        <f>$AV708*24*Help_FC!AL708/Help_FC!$Q708</f>
        <v>0</v>
      </c>
      <c r="AS708" s="1478">
        <f>$AV708*24*Help_FC!AM708/Help_FC!$Q708</f>
        <v>0</v>
      </c>
      <c r="AT708" s="2">
        <f>+Help_FC!$G708*Help_FC!AN708</f>
        <v>0</v>
      </c>
      <c r="AV708" s="5">
        <v>1</v>
      </c>
    </row>
    <row r="709" spans="1:48" x14ac:dyDescent="0.2">
      <c r="A709" s="1">
        <v>45633</v>
      </c>
      <c r="B709" s="2">
        <f>+Help_FC!$G709*Help_FC!I709</f>
        <v>0</v>
      </c>
      <c r="C709" s="2">
        <f>+Help_FC!$G709*Help_FC!J709</f>
        <v>0</v>
      </c>
      <c r="D709" s="2">
        <f>+Help_FC!$G709*Help_FC!K709</f>
        <v>0</v>
      </c>
      <c r="E709" s="2">
        <f>+Help_FC!$G709*Help_FC!L709</f>
        <v>0</v>
      </c>
      <c r="F709" s="2">
        <f>+Help_FC!$G709*Help_FC!M709</f>
        <v>0</v>
      </c>
      <c r="G709" s="2">
        <f>+Help_FC!$G709*Help_FC!N709</f>
        <v>0</v>
      </c>
      <c r="H709" s="1478">
        <f>$AV709*24*Help_FC!R709/Help_FC!$Q709</f>
        <v>0</v>
      </c>
      <c r="I709" s="1478">
        <f>$AV709*24*Help_FC!S709/Help_FC!$Q709</f>
        <v>0</v>
      </c>
      <c r="J709" s="1478">
        <f>$AV709*24*Help_FC!T709/Help_FC!$Q709</f>
        <v>0</v>
      </c>
      <c r="K709" s="1478">
        <f>$AV709*24*Help_FC!U709/Help_FC!$Q709</f>
        <v>0</v>
      </c>
      <c r="L709" s="1478">
        <f>$AV709*24*Help_FC!V709/Help_FC!$Q709</f>
        <v>0</v>
      </c>
      <c r="M709" s="1478">
        <f>$AV709*24*Help_FC!W709/Help_FC!$Q709</f>
        <v>0</v>
      </c>
      <c r="N709" s="2">
        <f>100*Help_FC!H709</f>
        <v>50</v>
      </c>
      <c r="O709" s="2">
        <f t="shared" si="40"/>
        <v>0</v>
      </c>
      <c r="P709" s="2">
        <f t="shared" si="40"/>
        <v>0</v>
      </c>
      <c r="Q709" s="2">
        <f t="shared" si="40"/>
        <v>0</v>
      </c>
      <c r="R709" s="2">
        <f t="shared" si="39"/>
        <v>0</v>
      </c>
      <c r="S709" s="2">
        <f t="shared" si="39"/>
        <v>0</v>
      </c>
      <c r="T709" s="2">
        <f t="shared" si="39"/>
        <v>0</v>
      </c>
      <c r="U709" s="1478">
        <f t="shared" si="39"/>
        <v>0</v>
      </c>
      <c r="V709" s="1478">
        <f t="shared" si="39"/>
        <v>0</v>
      </c>
      <c r="W709" s="1478">
        <f t="shared" si="39"/>
        <v>0</v>
      </c>
      <c r="X709" s="1478">
        <f t="shared" si="39"/>
        <v>0</v>
      </c>
      <c r="Y709" s="1478">
        <f t="shared" si="39"/>
        <v>0</v>
      </c>
      <c r="Z709" s="1478">
        <f t="shared" si="39"/>
        <v>0</v>
      </c>
      <c r="AA709" s="2">
        <f t="shared" si="38"/>
        <v>50</v>
      </c>
      <c r="AC709" s="878">
        <v>1</v>
      </c>
      <c r="AE709" s="2">
        <f>+Help_FC!$G709*Help_FC!Y709</f>
        <v>0</v>
      </c>
      <c r="AF709" s="2">
        <f>+Help_FC!$G709*Help_FC!Z709</f>
        <v>0</v>
      </c>
      <c r="AG709" s="2">
        <f>+Help_FC!$G709*Help_FC!AA709</f>
        <v>0</v>
      </c>
      <c r="AH709" s="2">
        <f>+Help_FC!$G709*Help_FC!AB709</f>
        <v>0</v>
      </c>
      <c r="AI709" s="2">
        <f>+Help_FC!$G709*Help_FC!AC709</f>
        <v>0</v>
      </c>
      <c r="AJ709" s="2">
        <f>+Help_FC!$G709*Help_FC!AD709</f>
        <v>0</v>
      </c>
      <c r="AK709" s="2">
        <f>+Help_FC!$G709*Help_FC!AE709</f>
        <v>0</v>
      </c>
      <c r="AL709" s="2">
        <f>+Help_FC!$G709*Help_FC!AF709</f>
        <v>0</v>
      </c>
      <c r="AM709" s="2">
        <f>+Help_FC!$G709*Help_FC!AG709</f>
        <v>0</v>
      </c>
      <c r="AN709" s="2">
        <f>+Help_FC!$G709*Help_FC!AH709</f>
        <v>0</v>
      </c>
      <c r="AO709" s="2">
        <f>+Help_FC!$G709*Help_FC!AI709</f>
        <v>0</v>
      </c>
      <c r="AP709" s="2">
        <f>+Help_FC!$G709*Help_FC!AJ709</f>
        <v>0</v>
      </c>
      <c r="AQ709" s="2">
        <f>+Help_FC!$G709*Help_FC!AK709</f>
        <v>0</v>
      </c>
      <c r="AR709" s="1478">
        <f>$AV709*24*Help_FC!AL709/Help_FC!$Q709</f>
        <v>0</v>
      </c>
      <c r="AS709" s="1478">
        <f>$AV709*24*Help_FC!AM709/Help_FC!$Q709</f>
        <v>0</v>
      </c>
      <c r="AT709" s="2">
        <f>+Help_FC!$G709*Help_FC!AN709</f>
        <v>0</v>
      </c>
      <c r="AV709" s="5">
        <v>1</v>
      </c>
    </row>
    <row r="710" spans="1:48" x14ac:dyDescent="0.2">
      <c r="A710" s="1">
        <v>45634</v>
      </c>
      <c r="B710" s="2">
        <f>+Help_FC!$G710*Help_FC!I710</f>
        <v>0</v>
      </c>
      <c r="C710" s="2">
        <f>+Help_FC!$G710*Help_FC!J710</f>
        <v>0</v>
      </c>
      <c r="D710" s="2">
        <f>+Help_FC!$G710*Help_FC!K710</f>
        <v>0</v>
      </c>
      <c r="E710" s="2">
        <f>+Help_FC!$G710*Help_FC!L710</f>
        <v>0</v>
      </c>
      <c r="F710" s="2">
        <f>+Help_FC!$G710*Help_FC!M710</f>
        <v>0</v>
      </c>
      <c r="G710" s="2">
        <f>+Help_FC!$G710*Help_FC!N710</f>
        <v>0</v>
      </c>
      <c r="H710" s="1478">
        <f>$AV710*24*Help_FC!R710/Help_FC!$Q710</f>
        <v>0</v>
      </c>
      <c r="I710" s="1478">
        <f>$AV710*24*Help_FC!S710/Help_FC!$Q710</f>
        <v>0</v>
      </c>
      <c r="J710" s="1478">
        <f>$AV710*24*Help_FC!T710/Help_FC!$Q710</f>
        <v>0</v>
      </c>
      <c r="K710" s="1478">
        <f>$AV710*24*Help_FC!U710/Help_FC!$Q710</f>
        <v>0</v>
      </c>
      <c r="L710" s="1478">
        <f>$AV710*24*Help_FC!V710/Help_FC!$Q710</f>
        <v>0</v>
      </c>
      <c r="M710" s="1478">
        <f>$AV710*24*Help_FC!W710/Help_FC!$Q710</f>
        <v>0</v>
      </c>
      <c r="N710" s="2">
        <f>100*Help_FC!H710</f>
        <v>100</v>
      </c>
      <c r="O710" s="2">
        <f t="shared" si="40"/>
        <v>0</v>
      </c>
      <c r="P710" s="2">
        <f t="shared" si="40"/>
        <v>0</v>
      </c>
      <c r="Q710" s="2">
        <f t="shared" si="40"/>
        <v>0</v>
      </c>
      <c r="R710" s="2">
        <f t="shared" si="39"/>
        <v>0</v>
      </c>
      <c r="S710" s="2">
        <f t="shared" si="39"/>
        <v>0</v>
      </c>
      <c r="T710" s="2">
        <f t="shared" si="39"/>
        <v>0</v>
      </c>
      <c r="U710" s="1478">
        <f t="shared" si="39"/>
        <v>0</v>
      </c>
      <c r="V710" s="1478">
        <f t="shared" si="39"/>
        <v>0</v>
      </c>
      <c r="W710" s="1478">
        <f t="shared" si="39"/>
        <v>0</v>
      </c>
      <c r="X710" s="1478">
        <f t="shared" si="39"/>
        <v>0</v>
      </c>
      <c r="Y710" s="1478">
        <f t="shared" si="39"/>
        <v>0</v>
      </c>
      <c r="Z710" s="1478">
        <f t="shared" si="39"/>
        <v>0</v>
      </c>
      <c r="AA710" s="2">
        <f t="shared" si="38"/>
        <v>100</v>
      </c>
      <c r="AC710" s="878">
        <v>1</v>
      </c>
      <c r="AE710" s="2">
        <f>+Help_FC!$G710*Help_FC!Y710</f>
        <v>0</v>
      </c>
      <c r="AF710" s="2">
        <f>+Help_FC!$G710*Help_FC!Z710</f>
        <v>0</v>
      </c>
      <c r="AG710" s="2">
        <f>+Help_FC!$G710*Help_FC!AA710</f>
        <v>0</v>
      </c>
      <c r="AH710" s="2">
        <f>+Help_FC!$G710*Help_FC!AB710</f>
        <v>0</v>
      </c>
      <c r="AI710" s="2">
        <f>+Help_FC!$G710*Help_FC!AC710</f>
        <v>0</v>
      </c>
      <c r="AJ710" s="2">
        <f>+Help_FC!$G710*Help_FC!AD710</f>
        <v>0</v>
      </c>
      <c r="AK710" s="2">
        <f>+Help_FC!$G710*Help_FC!AE710</f>
        <v>0</v>
      </c>
      <c r="AL710" s="2">
        <f>+Help_FC!$G710*Help_FC!AF710</f>
        <v>0</v>
      </c>
      <c r="AM710" s="2">
        <f>+Help_FC!$G710*Help_FC!AG710</f>
        <v>0</v>
      </c>
      <c r="AN710" s="2">
        <f>+Help_FC!$G710*Help_FC!AH710</f>
        <v>0</v>
      </c>
      <c r="AO710" s="2">
        <f>+Help_FC!$G710*Help_FC!AI710</f>
        <v>0</v>
      </c>
      <c r="AP710" s="2">
        <f>+Help_FC!$G710*Help_FC!AJ710</f>
        <v>0</v>
      </c>
      <c r="AQ710" s="2">
        <f>+Help_FC!$G710*Help_FC!AK710</f>
        <v>0</v>
      </c>
      <c r="AR710" s="1478">
        <f>$AV710*24*Help_FC!AL710/Help_FC!$Q710</f>
        <v>0</v>
      </c>
      <c r="AS710" s="1478">
        <f>$AV710*24*Help_FC!AM710/Help_FC!$Q710</f>
        <v>0</v>
      </c>
      <c r="AT710" s="2">
        <f>+Help_FC!$G710*Help_FC!AN710</f>
        <v>0</v>
      </c>
      <c r="AV710" s="5">
        <v>1</v>
      </c>
    </row>
    <row r="711" spans="1:48" x14ac:dyDescent="0.2">
      <c r="A711" s="1">
        <v>45635</v>
      </c>
      <c r="B711" s="2">
        <f>+Help_FC!$G711*Help_FC!I711</f>
        <v>0</v>
      </c>
      <c r="C711" s="2">
        <f>+Help_FC!$G711*Help_FC!J711</f>
        <v>0</v>
      </c>
      <c r="D711" s="2">
        <f>+Help_FC!$G711*Help_FC!K711</f>
        <v>0</v>
      </c>
      <c r="E711" s="2">
        <f>+Help_FC!$G711*Help_FC!L711</f>
        <v>0</v>
      </c>
      <c r="F711" s="2">
        <f>+Help_FC!$G711*Help_FC!M711</f>
        <v>0</v>
      </c>
      <c r="G711" s="2">
        <f>+Help_FC!$G711*Help_FC!N711</f>
        <v>0</v>
      </c>
      <c r="H711" s="1478">
        <f>$AV711*24*Help_FC!R711/Help_FC!$Q711</f>
        <v>0</v>
      </c>
      <c r="I711" s="1478">
        <f>$AV711*24*Help_FC!S711/Help_FC!$Q711</f>
        <v>0</v>
      </c>
      <c r="J711" s="1478">
        <f>$AV711*24*Help_FC!T711/Help_FC!$Q711</f>
        <v>0</v>
      </c>
      <c r="K711" s="1478">
        <f>$AV711*24*Help_FC!U711/Help_FC!$Q711</f>
        <v>0</v>
      </c>
      <c r="L711" s="1478">
        <f>$AV711*24*Help_FC!V711/Help_FC!$Q711</f>
        <v>0</v>
      </c>
      <c r="M711" s="1478">
        <f>$AV711*24*Help_FC!W711/Help_FC!$Q711</f>
        <v>0</v>
      </c>
      <c r="N711" s="2">
        <f>100*Help_FC!H711</f>
        <v>100</v>
      </c>
      <c r="O711" s="2">
        <f t="shared" si="40"/>
        <v>0</v>
      </c>
      <c r="P711" s="2">
        <f t="shared" si="40"/>
        <v>0</v>
      </c>
      <c r="Q711" s="2">
        <f t="shared" si="40"/>
        <v>0</v>
      </c>
      <c r="R711" s="2">
        <f t="shared" si="39"/>
        <v>0</v>
      </c>
      <c r="S711" s="2">
        <f t="shared" si="39"/>
        <v>0</v>
      </c>
      <c r="T711" s="2">
        <f t="shared" si="39"/>
        <v>0</v>
      </c>
      <c r="U711" s="1478">
        <f t="shared" si="39"/>
        <v>0</v>
      </c>
      <c r="V711" s="1478">
        <f t="shared" si="39"/>
        <v>0</v>
      </c>
      <c r="W711" s="1478">
        <f t="shared" si="39"/>
        <v>0</v>
      </c>
      <c r="X711" s="1478">
        <f t="shared" si="39"/>
        <v>0</v>
      </c>
      <c r="Y711" s="1478">
        <f t="shared" si="39"/>
        <v>0</v>
      </c>
      <c r="Z711" s="1478">
        <f t="shared" si="39"/>
        <v>0</v>
      </c>
      <c r="AA711" s="2">
        <f t="shared" si="38"/>
        <v>100</v>
      </c>
      <c r="AC711" s="878">
        <v>1</v>
      </c>
      <c r="AE711" s="2">
        <f>+Help_FC!$G711*Help_FC!Y711</f>
        <v>0</v>
      </c>
      <c r="AF711" s="2">
        <f>+Help_FC!$G711*Help_FC!Z711</f>
        <v>0</v>
      </c>
      <c r="AG711" s="2">
        <f>+Help_FC!$G711*Help_FC!AA711</f>
        <v>0</v>
      </c>
      <c r="AH711" s="2">
        <f>+Help_FC!$G711*Help_FC!AB711</f>
        <v>0</v>
      </c>
      <c r="AI711" s="2">
        <f>+Help_FC!$G711*Help_FC!AC711</f>
        <v>0</v>
      </c>
      <c r="AJ711" s="2">
        <f>+Help_FC!$G711*Help_FC!AD711</f>
        <v>0</v>
      </c>
      <c r="AK711" s="2">
        <f>+Help_FC!$G711*Help_FC!AE711</f>
        <v>0</v>
      </c>
      <c r="AL711" s="2">
        <f>+Help_FC!$G711*Help_FC!AF711</f>
        <v>0</v>
      </c>
      <c r="AM711" s="2">
        <f>+Help_FC!$G711*Help_FC!AG711</f>
        <v>0</v>
      </c>
      <c r="AN711" s="2">
        <f>+Help_FC!$G711*Help_FC!AH711</f>
        <v>0</v>
      </c>
      <c r="AO711" s="2">
        <f>+Help_FC!$G711*Help_FC!AI711</f>
        <v>0</v>
      </c>
      <c r="AP711" s="2">
        <f>+Help_FC!$G711*Help_FC!AJ711</f>
        <v>0</v>
      </c>
      <c r="AQ711" s="2">
        <f>+Help_FC!$G711*Help_FC!AK711</f>
        <v>0</v>
      </c>
      <c r="AR711" s="1478">
        <f>$AV711*24*Help_FC!AL711/Help_FC!$Q711</f>
        <v>0</v>
      </c>
      <c r="AS711" s="1478">
        <f>$AV711*24*Help_FC!AM711/Help_FC!$Q711</f>
        <v>0</v>
      </c>
      <c r="AT711" s="2">
        <f>+Help_FC!$G711*Help_FC!AN711</f>
        <v>0</v>
      </c>
      <c r="AV711" s="5">
        <v>1</v>
      </c>
    </row>
    <row r="712" spans="1:48" x14ac:dyDescent="0.2">
      <c r="A712" s="1">
        <v>45636</v>
      </c>
      <c r="B712" s="2">
        <f>+Help_FC!$G712*Help_FC!I712</f>
        <v>0</v>
      </c>
      <c r="C712" s="2">
        <f>+Help_FC!$G712*Help_FC!J712</f>
        <v>0</v>
      </c>
      <c r="D712" s="2">
        <f>+Help_FC!$G712*Help_FC!K712</f>
        <v>0</v>
      </c>
      <c r="E712" s="2">
        <f>+Help_FC!$G712*Help_FC!L712</f>
        <v>0</v>
      </c>
      <c r="F712" s="2">
        <f>+Help_FC!$G712*Help_FC!M712</f>
        <v>0</v>
      </c>
      <c r="G712" s="2">
        <f>+Help_FC!$G712*Help_FC!N712</f>
        <v>0</v>
      </c>
      <c r="H712" s="1478">
        <f>$AV712*24*Help_FC!R712/Help_FC!$Q712</f>
        <v>0</v>
      </c>
      <c r="I712" s="1478">
        <f>$AV712*24*Help_FC!S712/Help_FC!$Q712</f>
        <v>0</v>
      </c>
      <c r="J712" s="1478">
        <f>$AV712*24*Help_FC!T712/Help_FC!$Q712</f>
        <v>0</v>
      </c>
      <c r="K712" s="1478">
        <f>$AV712*24*Help_FC!U712/Help_FC!$Q712</f>
        <v>0</v>
      </c>
      <c r="L712" s="1478">
        <f>$AV712*24*Help_FC!V712/Help_FC!$Q712</f>
        <v>0</v>
      </c>
      <c r="M712" s="1478">
        <f>$AV712*24*Help_FC!W712/Help_FC!$Q712</f>
        <v>0</v>
      </c>
      <c r="N712" s="2">
        <f>100*Help_FC!H712</f>
        <v>100</v>
      </c>
      <c r="O712" s="2">
        <f t="shared" si="40"/>
        <v>0</v>
      </c>
      <c r="P712" s="2">
        <f t="shared" si="40"/>
        <v>0</v>
      </c>
      <c r="Q712" s="2">
        <f t="shared" si="40"/>
        <v>0</v>
      </c>
      <c r="R712" s="2">
        <f t="shared" si="39"/>
        <v>0</v>
      </c>
      <c r="S712" s="2">
        <f t="shared" si="39"/>
        <v>0</v>
      </c>
      <c r="T712" s="2">
        <f t="shared" si="39"/>
        <v>0</v>
      </c>
      <c r="U712" s="1478">
        <f t="shared" si="39"/>
        <v>0</v>
      </c>
      <c r="V712" s="1478">
        <f t="shared" si="39"/>
        <v>0</v>
      </c>
      <c r="W712" s="1478">
        <f t="shared" si="39"/>
        <v>0</v>
      </c>
      <c r="X712" s="1478">
        <f t="shared" si="39"/>
        <v>0</v>
      </c>
      <c r="Y712" s="1478">
        <f t="shared" si="39"/>
        <v>0</v>
      </c>
      <c r="Z712" s="1478">
        <f t="shared" si="39"/>
        <v>0</v>
      </c>
      <c r="AA712" s="2">
        <f t="shared" si="38"/>
        <v>100</v>
      </c>
      <c r="AC712" s="878">
        <v>1</v>
      </c>
      <c r="AE712" s="2">
        <f>+Help_FC!$G712*Help_FC!Y712</f>
        <v>0</v>
      </c>
      <c r="AF712" s="2">
        <f>+Help_FC!$G712*Help_FC!Z712</f>
        <v>0</v>
      </c>
      <c r="AG712" s="2">
        <f>+Help_FC!$G712*Help_FC!AA712</f>
        <v>0</v>
      </c>
      <c r="AH712" s="2">
        <f>+Help_FC!$G712*Help_FC!AB712</f>
        <v>0</v>
      </c>
      <c r="AI712" s="2">
        <f>+Help_FC!$G712*Help_FC!AC712</f>
        <v>0</v>
      </c>
      <c r="AJ712" s="2">
        <f>+Help_FC!$G712*Help_FC!AD712</f>
        <v>0</v>
      </c>
      <c r="AK712" s="2">
        <f>+Help_FC!$G712*Help_FC!AE712</f>
        <v>0</v>
      </c>
      <c r="AL712" s="2">
        <f>+Help_FC!$G712*Help_FC!AF712</f>
        <v>0</v>
      </c>
      <c r="AM712" s="2">
        <f>+Help_FC!$G712*Help_FC!AG712</f>
        <v>0</v>
      </c>
      <c r="AN712" s="2">
        <f>+Help_FC!$G712*Help_FC!AH712</f>
        <v>0</v>
      </c>
      <c r="AO712" s="2">
        <f>+Help_FC!$G712*Help_FC!AI712</f>
        <v>0</v>
      </c>
      <c r="AP712" s="2">
        <f>+Help_FC!$G712*Help_FC!AJ712</f>
        <v>0</v>
      </c>
      <c r="AQ712" s="2">
        <f>+Help_FC!$G712*Help_FC!AK712</f>
        <v>0</v>
      </c>
      <c r="AR712" s="1478">
        <f>$AV712*24*Help_FC!AL712/Help_FC!$Q712</f>
        <v>0</v>
      </c>
      <c r="AS712" s="1478">
        <f>$AV712*24*Help_FC!AM712/Help_FC!$Q712</f>
        <v>0</v>
      </c>
      <c r="AT712" s="2">
        <f>+Help_FC!$G712*Help_FC!AN712</f>
        <v>0</v>
      </c>
      <c r="AV712" s="5">
        <v>1</v>
      </c>
    </row>
    <row r="713" spans="1:48" x14ac:dyDescent="0.2">
      <c r="A713" s="1">
        <v>45637</v>
      </c>
      <c r="B713" s="2">
        <f>+Help_FC!$G713*Help_FC!I713</f>
        <v>0</v>
      </c>
      <c r="C713" s="2">
        <f>+Help_FC!$G713*Help_FC!J713</f>
        <v>0</v>
      </c>
      <c r="D713" s="2">
        <f>+Help_FC!$G713*Help_FC!K713</f>
        <v>0</v>
      </c>
      <c r="E713" s="2">
        <f>+Help_FC!$G713*Help_FC!L713</f>
        <v>0</v>
      </c>
      <c r="F713" s="2">
        <f>+Help_FC!$G713*Help_FC!M713</f>
        <v>0</v>
      </c>
      <c r="G713" s="2">
        <f>+Help_FC!$G713*Help_FC!N713</f>
        <v>0</v>
      </c>
      <c r="H713" s="1478">
        <f>$AV713*24*Help_FC!R713/Help_FC!$Q713</f>
        <v>0</v>
      </c>
      <c r="I713" s="1478">
        <f>$AV713*24*Help_FC!S713/Help_FC!$Q713</f>
        <v>0</v>
      </c>
      <c r="J713" s="1478">
        <f>$AV713*24*Help_FC!T713/Help_FC!$Q713</f>
        <v>0</v>
      </c>
      <c r="K713" s="1478">
        <f>$AV713*24*Help_FC!U713/Help_FC!$Q713</f>
        <v>0</v>
      </c>
      <c r="L713" s="1478">
        <f>$AV713*24*Help_FC!V713/Help_FC!$Q713</f>
        <v>0</v>
      </c>
      <c r="M713" s="1478">
        <f>$AV713*24*Help_FC!W713/Help_FC!$Q713</f>
        <v>0</v>
      </c>
      <c r="N713" s="2">
        <f>100*Help_FC!H713</f>
        <v>100</v>
      </c>
      <c r="O713" s="2">
        <f t="shared" si="40"/>
        <v>0</v>
      </c>
      <c r="P713" s="2">
        <f t="shared" si="40"/>
        <v>0</v>
      </c>
      <c r="Q713" s="2">
        <f t="shared" si="40"/>
        <v>0</v>
      </c>
      <c r="R713" s="2">
        <f t="shared" si="39"/>
        <v>0</v>
      </c>
      <c r="S713" s="2">
        <f t="shared" si="39"/>
        <v>0</v>
      </c>
      <c r="T713" s="2">
        <f t="shared" si="39"/>
        <v>0</v>
      </c>
      <c r="U713" s="1478">
        <f t="shared" si="39"/>
        <v>0</v>
      </c>
      <c r="V713" s="1478">
        <f t="shared" si="39"/>
        <v>0</v>
      </c>
      <c r="W713" s="1478">
        <f t="shared" si="39"/>
        <v>0</v>
      </c>
      <c r="X713" s="1478">
        <f t="shared" si="39"/>
        <v>0</v>
      </c>
      <c r="Y713" s="1478">
        <f t="shared" si="39"/>
        <v>0</v>
      </c>
      <c r="Z713" s="1478">
        <f t="shared" si="39"/>
        <v>0</v>
      </c>
      <c r="AA713" s="2">
        <f t="shared" si="38"/>
        <v>100</v>
      </c>
      <c r="AC713" s="878">
        <v>1</v>
      </c>
      <c r="AE713" s="2">
        <f>+Help_FC!$G713*Help_FC!Y713</f>
        <v>0</v>
      </c>
      <c r="AF713" s="2">
        <f>+Help_FC!$G713*Help_FC!Z713</f>
        <v>0</v>
      </c>
      <c r="AG713" s="2">
        <f>+Help_FC!$G713*Help_FC!AA713</f>
        <v>0</v>
      </c>
      <c r="AH713" s="2">
        <f>+Help_FC!$G713*Help_FC!AB713</f>
        <v>0</v>
      </c>
      <c r="AI713" s="2">
        <f>+Help_FC!$G713*Help_FC!AC713</f>
        <v>0</v>
      </c>
      <c r="AJ713" s="2">
        <f>+Help_FC!$G713*Help_FC!AD713</f>
        <v>0</v>
      </c>
      <c r="AK713" s="2">
        <f>+Help_FC!$G713*Help_FC!AE713</f>
        <v>0</v>
      </c>
      <c r="AL713" s="2">
        <f>+Help_FC!$G713*Help_FC!AF713</f>
        <v>0</v>
      </c>
      <c r="AM713" s="2">
        <f>+Help_FC!$G713*Help_FC!AG713</f>
        <v>0</v>
      </c>
      <c r="AN713" s="2">
        <f>+Help_FC!$G713*Help_FC!AH713</f>
        <v>0</v>
      </c>
      <c r="AO713" s="2">
        <f>+Help_FC!$G713*Help_FC!AI713</f>
        <v>0</v>
      </c>
      <c r="AP713" s="2">
        <f>+Help_FC!$G713*Help_FC!AJ713</f>
        <v>0</v>
      </c>
      <c r="AQ713" s="2">
        <f>+Help_FC!$G713*Help_FC!AK713</f>
        <v>0</v>
      </c>
      <c r="AR713" s="1478">
        <f>$AV713*24*Help_FC!AL713/Help_FC!$Q713</f>
        <v>0</v>
      </c>
      <c r="AS713" s="1478">
        <f>$AV713*24*Help_FC!AM713/Help_FC!$Q713</f>
        <v>0</v>
      </c>
      <c r="AT713" s="2">
        <f>+Help_FC!$G713*Help_FC!AN713</f>
        <v>0</v>
      </c>
      <c r="AV713" s="5">
        <v>1</v>
      </c>
    </row>
    <row r="714" spans="1:48" x14ac:dyDescent="0.2">
      <c r="A714" s="1">
        <v>45638</v>
      </c>
      <c r="B714" s="2">
        <f>+Help_FC!$G714*Help_FC!I714</f>
        <v>0</v>
      </c>
      <c r="C714" s="2">
        <f>+Help_FC!$G714*Help_FC!J714</f>
        <v>0</v>
      </c>
      <c r="D714" s="2">
        <f>+Help_FC!$G714*Help_FC!K714</f>
        <v>0</v>
      </c>
      <c r="E714" s="2">
        <f>+Help_FC!$G714*Help_FC!L714</f>
        <v>0</v>
      </c>
      <c r="F714" s="2">
        <f>+Help_FC!$G714*Help_FC!M714</f>
        <v>0</v>
      </c>
      <c r="G714" s="2">
        <f>+Help_FC!$G714*Help_FC!N714</f>
        <v>0</v>
      </c>
      <c r="H714" s="1478">
        <f>$AV714*24*Help_FC!R714/Help_FC!$Q714</f>
        <v>0</v>
      </c>
      <c r="I714" s="1478">
        <f>$AV714*24*Help_FC!S714/Help_FC!$Q714</f>
        <v>0</v>
      </c>
      <c r="J714" s="1478">
        <f>$AV714*24*Help_FC!T714/Help_FC!$Q714</f>
        <v>0</v>
      </c>
      <c r="K714" s="1478">
        <f>$AV714*24*Help_FC!U714/Help_FC!$Q714</f>
        <v>0</v>
      </c>
      <c r="L714" s="1478">
        <f>$AV714*24*Help_FC!V714/Help_FC!$Q714</f>
        <v>0</v>
      </c>
      <c r="M714" s="1478">
        <f>$AV714*24*Help_FC!W714/Help_FC!$Q714</f>
        <v>0</v>
      </c>
      <c r="N714" s="2">
        <f>100*Help_FC!H714</f>
        <v>100</v>
      </c>
      <c r="O714" s="2">
        <f t="shared" si="40"/>
        <v>0</v>
      </c>
      <c r="P714" s="2">
        <f t="shared" si="40"/>
        <v>0</v>
      </c>
      <c r="Q714" s="2">
        <f t="shared" si="40"/>
        <v>0</v>
      </c>
      <c r="R714" s="2">
        <f t="shared" si="39"/>
        <v>0</v>
      </c>
      <c r="S714" s="2">
        <f t="shared" si="39"/>
        <v>0</v>
      </c>
      <c r="T714" s="2">
        <f t="shared" si="39"/>
        <v>0</v>
      </c>
      <c r="U714" s="1478">
        <f t="shared" si="39"/>
        <v>0</v>
      </c>
      <c r="V714" s="1478">
        <f t="shared" si="39"/>
        <v>0</v>
      </c>
      <c r="W714" s="1478">
        <f t="shared" si="39"/>
        <v>0</v>
      </c>
      <c r="X714" s="1478">
        <f t="shared" si="39"/>
        <v>0</v>
      </c>
      <c r="Y714" s="1478">
        <f t="shared" si="39"/>
        <v>0</v>
      </c>
      <c r="Z714" s="1478">
        <f t="shared" si="39"/>
        <v>0</v>
      </c>
      <c r="AA714" s="2">
        <f t="shared" si="38"/>
        <v>100</v>
      </c>
      <c r="AC714" s="878">
        <v>1</v>
      </c>
      <c r="AE714" s="2">
        <f>+Help_FC!$G714*Help_FC!Y714</f>
        <v>0</v>
      </c>
      <c r="AF714" s="2">
        <f>+Help_FC!$G714*Help_FC!Z714</f>
        <v>0</v>
      </c>
      <c r="AG714" s="2">
        <f>+Help_FC!$G714*Help_FC!AA714</f>
        <v>0</v>
      </c>
      <c r="AH714" s="2">
        <f>+Help_FC!$G714*Help_FC!AB714</f>
        <v>0</v>
      </c>
      <c r="AI714" s="2">
        <f>+Help_FC!$G714*Help_FC!AC714</f>
        <v>0</v>
      </c>
      <c r="AJ714" s="2">
        <f>+Help_FC!$G714*Help_FC!AD714</f>
        <v>0</v>
      </c>
      <c r="AK714" s="2">
        <f>+Help_FC!$G714*Help_FC!AE714</f>
        <v>0</v>
      </c>
      <c r="AL714" s="2">
        <f>+Help_FC!$G714*Help_FC!AF714</f>
        <v>0</v>
      </c>
      <c r="AM714" s="2">
        <f>+Help_FC!$G714*Help_FC!AG714</f>
        <v>0</v>
      </c>
      <c r="AN714" s="2">
        <f>+Help_FC!$G714*Help_FC!AH714</f>
        <v>0</v>
      </c>
      <c r="AO714" s="2">
        <f>+Help_FC!$G714*Help_FC!AI714</f>
        <v>0</v>
      </c>
      <c r="AP714" s="2">
        <f>+Help_FC!$G714*Help_FC!AJ714</f>
        <v>0</v>
      </c>
      <c r="AQ714" s="2">
        <f>+Help_FC!$G714*Help_FC!AK714</f>
        <v>0</v>
      </c>
      <c r="AR714" s="1478">
        <f>$AV714*24*Help_FC!AL714/Help_FC!$Q714</f>
        <v>0</v>
      </c>
      <c r="AS714" s="1478">
        <f>$AV714*24*Help_FC!AM714/Help_FC!$Q714</f>
        <v>0</v>
      </c>
      <c r="AT714" s="2">
        <f>+Help_FC!$G714*Help_FC!AN714</f>
        <v>0</v>
      </c>
      <c r="AV714" s="5">
        <v>1</v>
      </c>
    </row>
    <row r="715" spans="1:48" x14ac:dyDescent="0.2">
      <c r="A715" s="1">
        <v>45639</v>
      </c>
      <c r="B715" s="2">
        <f>+Help_FC!$G715*Help_FC!I715</f>
        <v>0</v>
      </c>
      <c r="C715" s="2">
        <f>+Help_FC!$G715*Help_FC!J715</f>
        <v>0</v>
      </c>
      <c r="D715" s="2">
        <f>+Help_FC!$G715*Help_FC!K715</f>
        <v>0</v>
      </c>
      <c r="E715" s="2">
        <f>+Help_FC!$G715*Help_FC!L715</f>
        <v>0</v>
      </c>
      <c r="F715" s="2">
        <f>+Help_FC!$G715*Help_FC!M715</f>
        <v>0</v>
      </c>
      <c r="G715" s="2">
        <f>+Help_FC!$G715*Help_FC!N715</f>
        <v>0</v>
      </c>
      <c r="H715" s="1478">
        <f>$AV715*24*Help_FC!R715/Help_FC!$Q715</f>
        <v>0</v>
      </c>
      <c r="I715" s="1478">
        <f>$AV715*24*Help_FC!S715/Help_FC!$Q715</f>
        <v>0</v>
      </c>
      <c r="J715" s="1478">
        <f>$AV715*24*Help_FC!T715/Help_FC!$Q715</f>
        <v>0</v>
      </c>
      <c r="K715" s="1478">
        <f>$AV715*24*Help_FC!U715/Help_FC!$Q715</f>
        <v>0</v>
      </c>
      <c r="L715" s="1478">
        <f>$AV715*24*Help_FC!V715/Help_FC!$Q715</f>
        <v>0</v>
      </c>
      <c r="M715" s="1478">
        <f>$AV715*24*Help_FC!W715/Help_FC!$Q715</f>
        <v>0</v>
      </c>
      <c r="N715" s="2">
        <f>100*Help_FC!H715</f>
        <v>100</v>
      </c>
      <c r="O715" s="2">
        <f t="shared" si="40"/>
        <v>0</v>
      </c>
      <c r="P715" s="2">
        <f t="shared" si="40"/>
        <v>0</v>
      </c>
      <c r="Q715" s="2">
        <f t="shared" si="40"/>
        <v>0</v>
      </c>
      <c r="R715" s="2">
        <f t="shared" si="39"/>
        <v>0</v>
      </c>
      <c r="S715" s="2">
        <f t="shared" si="39"/>
        <v>0</v>
      </c>
      <c r="T715" s="2">
        <f t="shared" si="39"/>
        <v>0</v>
      </c>
      <c r="U715" s="1478">
        <f t="shared" si="39"/>
        <v>0</v>
      </c>
      <c r="V715" s="1478">
        <f t="shared" si="39"/>
        <v>0</v>
      </c>
      <c r="W715" s="1478">
        <f t="shared" si="39"/>
        <v>0</v>
      </c>
      <c r="X715" s="1478">
        <f t="shared" si="39"/>
        <v>0</v>
      </c>
      <c r="Y715" s="1478">
        <f t="shared" si="39"/>
        <v>0</v>
      </c>
      <c r="Z715" s="1478">
        <f t="shared" si="39"/>
        <v>0</v>
      </c>
      <c r="AA715" s="2">
        <f t="shared" si="38"/>
        <v>100</v>
      </c>
      <c r="AC715" s="878">
        <v>1</v>
      </c>
      <c r="AE715" s="2">
        <f>+Help_FC!$G715*Help_FC!Y715</f>
        <v>0</v>
      </c>
      <c r="AF715" s="2">
        <f>+Help_FC!$G715*Help_FC!Z715</f>
        <v>0</v>
      </c>
      <c r="AG715" s="2">
        <f>+Help_FC!$G715*Help_FC!AA715</f>
        <v>0</v>
      </c>
      <c r="AH715" s="2">
        <f>+Help_FC!$G715*Help_FC!AB715</f>
        <v>0</v>
      </c>
      <c r="AI715" s="2">
        <f>+Help_FC!$G715*Help_FC!AC715</f>
        <v>0</v>
      </c>
      <c r="AJ715" s="2">
        <f>+Help_FC!$G715*Help_FC!AD715</f>
        <v>0</v>
      </c>
      <c r="AK715" s="2">
        <f>+Help_FC!$G715*Help_FC!AE715</f>
        <v>0</v>
      </c>
      <c r="AL715" s="2">
        <f>+Help_FC!$G715*Help_FC!AF715</f>
        <v>0</v>
      </c>
      <c r="AM715" s="2">
        <f>+Help_FC!$G715*Help_FC!AG715</f>
        <v>0</v>
      </c>
      <c r="AN715" s="2">
        <f>+Help_FC!$G715*Help_FC!AH715</f>
        <v>0</v>
      </c>
      <c r="AO715" s="2">
        <f>+Help_FC!$G715*Help_FC!AI715</f>
        <v>0</v>
      </c>
      <c r="AP715" s="2">
        <f>+Help_FC!$G715*Help_FC!AJ715</f>
        <v>0</v>
      </c>
      <c r="AQ715" s="2">
        <f>+Help_FC!$G715*Help_FC!AK715</f>
        <v>0</v>
      </c>
      <c r="AR715" s="1478">
        <f>$AV715*24*Help_FC!AL715/Help_FC!$Q715</f>
        <v>0</v>
      </c>
      <c r="AS715" s="1478">
        <f>$AV715*24*Help_FC!AM715/Help_FC!$Q715</f>
        <v>0</v>
      </c>
      <c r="AT715" s="2">
        <f>+Help_FC!$G715*Help_FC!AN715</f>
        <v>0</v>
      </c>
      <c r="AV715" s="5">
        <v>1</v>
      </c>
    </row>
    <row r="716" spans="1:48" x14ac:dyDescent="0.2">
      <c r="A716" s="1">
        <v>45640</v>
      </c>
      <c r="B716" s="2">
        <f>+Help_FC!$G716*Help_FC!I716</f>
        <v>0</v>
      </c>
      <c r="C716" s="2">
        <f>+Help_FC!$G716*Help_FC!J716</f>
        <v>0</v>
      </c>
      <c r="D716" s="2">
        <f>+Help_FC!$G716*Help_FC!K716</f>
        <v>0</v>
      </c>
      <c r="E716" s="2">
        <f>+Help_FC!$G716*Help_FC!L716</f>
        <v>0</v>
      </c>
      <c r="F716" s="2">
        <f>+Help_FC!$G716*Help_FC!M716</f>
        <v>0</v>
      </c>
      <c r="G716" s="2">
        <f>+Help_FC!$G716*Help_FC!N716</f>
        <v>0</v>
      </c>
      <c r="H716" s="1478">
        <f>$AV716*24*Help_FC!R716/Help_FC!$Q716</f>
        <v>0</v>
      </c>
      <c r="I716" s="1478">
        <f>$AV716*24*Help_FC!S716/Help_FC!$Q716</f>
        <v>0</v>
      </c>
      <c r="J716" s="1478">
        <f>$AV716*24*Help_FC!T716/Help_FC!$Q716</f>
        <v>0</v>
      </c>
      <c r="K716" s="1478">
        <f>$AV716*24*Help_FC!U716/Help_FC!$Q716</f>
        <v>0</v>
      </c>
      <c r="L716" s="1478">
        <f>$AV716*24*Help_FC!V716/Help_FC!$Q716</f>
        <v>0</v>
      </c>
      <c r="M716" s="1478">
        <f>$AV716*24*Help_FC!W716/Help_FC!$Q716</f>
        <v>0</v>
      </c>
      <c r="N716" s="2">
        <f>100*Help_FC!H716</f>
        <v>100</v>
      </c>
      <c r="O716" s="2">
        <f t="shared" si="40"/>
        <v>0</v>
      </c>
      <c r="P716" s="2">
        <f t="shared" si="40"/>
        <v>0</v>
      </c>
      <c r="Q716" s="2">
        <f t="shared" si="40"/>
        <v>0</v>
      </c>
      <c r="R716" s="2">
        <f t="shared" si="39"/>
        <v>0</v>
      </c>
      <c r="S716" s="2">
        <f t="shared" si="39"/>
        <v>0</v>
      </c>
      <c r="T716" s="2">
        <f t="shared" si="39"/>
        <v>0</v>
      </c>
      <c r="U716" s="1478">
        <f t="shared" si="39"/>
        <v>0</v>
      </c>
      <c r="V716" s="1478">
        <f t="shared" si="39"/>
        <v>0</v>
      </c>
      <c r="W716" s="1478">
        <f t="shared" si="39"/>
        <v>0</v>
      </c>
      <c r="X716" s="1478">
        <f t="shared" si="39"/>
        <v>0</v>
      </c>
      <c r="Y716" s="1478">
        <f t="shared" si="39"/>
        <v>0</v>
      </c>
      <c r="Z716" s="1478">
        <f t="shared" si="39"/>
        <v>0</v>
      </c>
      <c r="AA716" s="2">
        <f t="shared" si="38"/>
        <v>100</v>
      </c>
      <c r="AC716" s="878">
        <v>1</v>
      </c>
      <c r="AE716" s="2">
        <f>+Help_FC!$G716*Help_FC!Y716</f>
        <v>0</v>
      </c>
      <c r="AF716" s="2">
        <f>+Help_FC!$G716*Help_FC!Z716</f>
        <v>0</v>
      </c>
      <c r="AG716" s="2">
        <f>+Help_FC!$G716*Help_FC!AA716</f>
        <v>0</v>
      </c>
      <c r="AH716" s="2">
        <f>+Help_FC!$G716*Help_FC!AB716</f>
        <v>0</v>
      </c>
      <c r="AI716" s="2">
        <f>+Help_FC!$G716*Help_FC!AC716</f>
        <v>0</v>
      </c>
      <c r="AJ716" s="2">
        <f>+Help_FC!$G716*Help_FC!AD716</f>
        <v>0</v>
      </c>
      <c r="AK716" s="2">
        <f>+Help_FC!$G716*Help_FC!AE716</f>
        <v>0</v>
      </c>
      <c r="AL716" s="2">
        <f>+Help_FC!$G716*Help_FC!AF716</f>
        <v>0</v>
      </c>
      <c r="AM716" s="2">
        <f>+Help_FC!$G716*Help_FC!AG716</f>
        <v>0</v>
      </c>
      <c r="AN716" s="2">
        <f>+Help_FC!$G716*Help_FC!AH716</f>
        <v>0</v>
      </c>
      <c r="AO716" s="2">
        <f>+Help_FC!$G716*Help_FC!AI716</f>
        <v>0</v>
      </c>
      <c r="AP716" s="2">
        <f>+Help_FC!$G716*Help_FC!AJ716</f>
        <v>0</v>
      </c>
      <c r="AQ716" s="2">
        <f>+Help_FC!$G716*Help_FC!AK716</f>
        <v>0</v>
      </c>
      <c r="AR716" s="1478">
        <f>$AV716*24*Help_FC!AL716/Help_FC!$Q716</f>
        <v>0</v>
      </c>
      <c r="AS716" s="1478">
        <f>$AV716*24*Help_FC!AM716/Help_FC!$Q716</f>
        <v>0</v>
      </c>
      <c r="AT716" s="2">
        <f>+Help_FC!$G716*Help_FC!AN716</f>
        <v>0</v>
      </c>
      <c r="AV716" s="5">
        <v>1</v>
      </c>
    </row>
    <row r="717" spans="1:48" x14ac:dyDescent="0.2">
      <c r="A717" s="1">
        <v>45641</v>
      </c>
      <c r="B717" s="2">
        <f>+Help_FC!$G717*Help_FC!I717</f>
        <v>0</v>
      </c>
      <c r="C717" s="2">
        <f>+Help_FC!$G717*Help_FC!J717</f>
        <v>0</v>
      </c>
      <c r="D717" s="2">
        <f>+Help_FC!$G717*Help_FC!K717</f>
        <v>0</v>
      </c>
      <c r="E717" s="2">
        <f>+Help_FC!$G717*Help_FC!L717</f>
        <v>0</v>
      </c>
      <c r="F717" s="2">
        <f>+Help_FC!$G717*Help_FC!M717</f>
        <v>0</v>
      </c>
      <c r="G717" s="2">
        <f>+Help_FC!$G717*Help_FC!N717</f>
        <v>0</v>
      </c>
      <c r="H717" s="1478">
        <f>$AV717*24*Help_FC!R717/Help_FC!$Q717</f>
        <v>0</v>
      </c>
      <c r="I717" s="1478">
        <f>$AV717*24*Help_FC!S717/Help_FC!$Q717</f>
        <v>0</v>
      </c>
      <c r="J717" s="1478">
        <f>$AV717*24*Help_FC!T717/Help_FC!$Q717</f>
        <v>0</v>
      </c>
      <c r="K717" s="1478">
        <f>$AV717*24*Help_FC!U717/Help_FC!$Q717</f>
        <v>0</v>
      </c>
      <c r="L717" s="1478">
        <f>$AV717*24*Help_FC!V717/Help_FC!$Q717</f>
        <v>0</v>
      </c>
      <c r="M717" s="1478">
        <f>$AV717*24*Help_FC!W717/Help_FC!$Q717</f>
        <v>0</v>
      </c>
      <c r="N717" s="2">
        <f>100*Help_FC!H717</f>
        <v>100</v>
      </c>
      <c r="O717" s="2">
        <f t="shared" si="40"/>
        <v>0</v>
      </c>
      <c r="P717" s="2">
        <f t="shared" si="40"/>
        <v>0</v>
      </c>
      <c r="Q717" s="2">
        <f t="shared" si="40"/>
        <v>0</v>
      </c>
      <c r="R717" s="2">
        <f t="shared" si="39"/>
        <v>0</v>
      </c>
      <c r="S717" s="2">
        <f t="shared" si="39"/>
        <v>0</v>
      </c>
      <c r="T717" s="2">
        <f t="shared" si="39"/>
        <v>0</v>
      </c>
      <c r="U717" s="1478">
        <f t="shared" si="39"/>
        <v>0</v>
      </c>
      <c r="V717" s="1478">
        <f t="shared" si="39"/>
        <v>0</v>
      </c>
      <c r="W717" s="1478">
        <f t="shared" si="39"/>
        <v>0</v>
      </c>
      <c r="X717" s="1478">
        <f t="shared" si="39"/>
        <v>0</v>
      </c>
      <c r="Y717" s="1478">
        <f t="shared" si="39"/>
        <v>0</v>
      </c>
      <c r="Z717" s="1478">
        <f t="shared" si="39"/>
        <v>0</v>
      </c>
      <c r="AA717" s="2">
        <f t="shared" si="38"/>
        <v>100</v>
      </c>
      <c r="AC717" s="878">
        <v>1</v>
      </c>
      <c r="AE717" s="2">
        <f>+Help_FC!$G717*Help_FC!Y717</f>
        <v>0</v>
      </c>
      <c r="AF717" s="2">
        <f>+Help_FC!$G717*Help_FC!Z717</f>
        <v>0</v>
      </c>
      <c r="AG717" s="2">
        <f>+Help_FC!$G717*Help_FC!AA717</f>
        <v>0</v>
      </c>
      <c r="AH717" s="2">
        <f>+Help_FC!$G717*Help_FC!AB717</f>
        <v>0</v>
      </c>
      <c r="AI717" s="2">
        <f>+Help_FC!$G717*Help_FC!AC717</f>
        <v>0</v>
      </c>
      <c r="AJ717" s="2">
        <f>+Help_FC!$G717*Help_FC!AD717</f>
        <v>0</v>
      </c>
      <c r="AK717" s="2">
        <f>+Help_FC!$G717*Help_FC!AE717</f>
        <v>0</v>
      </c>
      <c r="AL717" s="2">
        <f>+Help_FC!$G717*Help_FC!AF717</f>
        <v>0</v>
      </c>
      <c r="AM717" s="2">
        <f>+Help_FC!$G717*Help_FC!AG717</f>
        <v>0</v>
      </c>
      <c r="AN717" s="2">
        <f>+Help_FC!$G717*Help_FC!AH717</f>
        <v>0</v>
      </c>
      <c r="AO717" s="2">
        <f>+Help_FC!$G717*Help_FC!AI717</f>
        <v>0</v>
      </c>
      <c r="AP717" s="2">
        <f>+Help_FC!$G717*Help_FC!AJ717</f>
        <v>0</v>
      </c>
      <c r="AQ717" s="2">
        <f>+Help_FC!$G717*Help_FC!AK717</f>
        <v>0</v>
      </c>
      <c r="AR717" s="1478">
        <f>$AV717*24*Help_FC!AL717/Help_FC!$Q717</f>
        <v>0</v>
      </c>
      <c r="AS717" s="1478">
        <f>$AV717*24*Help_FC!AM717/Help_FC!$Q717</f>
        <v>0</v>
      </c>
      <c r="AT717" s="2">
        <f>+Help_FC!$G717*Help_FC!AN717</f>
        <v>0</v>
      </c>
      <c r="AV717" s="5">
        <v>1</v>
      </c>
    </row>
    <row r="718" spans="1:48" x14ac:dyDescent="0.2">
      <c r="A718" s="1">
        <v>45642</v>
      </c>
      <c r="B718" s="2">
        <f>+Help_FC!$G718*Help_FC!I718</f>
        <v>0</v>
      </c>
      <c r="C718" s="2">
        <f>+Help_FC!$G718*Help_FC!J718</f>
        <v>0</v>
      </c>
      <c r="D718" s="2">
        <f>+Help_FC!$G718*Help_FC!K718</f>
        <v>0</v>
      </c>
      <c r="E718" s="2">
        <f>+Help_FC!$G718*Help_FC!L718</f>
        <v>0</v>
      </c>
      <c r="F718" s="2">
        <f>+Help_FC!$G718*Help_FC!M718</f>
        <v>0</v>
      </c>
      <c r="G718" s="2">
        <f>+Help_FC!$G718*Help_FC!N718</f>
        <v>0</v>
      </c>
      <c r="H718" s="1478">
        <f>$AV718*24*Help_FC!R718/Help_FC!$Q718</f>
        <v>0</v>
      </c>
      <c r="I718" s="1478">
        <f>$AV718*24*Help_FC!S718/Help_FC!$Q718</f>
        <v>0</v>
      </c>
      <c r="J718" s="1478">
        <f>$AV718*24*Help_FC!T718/Help_FC!$Q718</f>
        <v>0</v>
      </c>
      <c r="K718" s="1478">
        <f>$AV718*24*Help_FC!U718/Help_FC!$Q718</f>
        <v>0</v>
      </c>
      <c r="L718" s="1478">
        <f>$AV718*24*Help_FC!V718/Help_FC!$Q718</f>
        <v>0</v>
      </c>
      <c r="M718" s="1478">
        <f>$AV718*24*Help_FC!W718/Help_FC!$Q718</f>
        <v>0</v>
      </c>
      <c r="N718" s="2">
        <f>100*Help_FC!H718</f>
        <v>100</v>
      </c>
      <c r="O718" s="2">
        <f t="shared" si="40"/>
        <v>0</v>
      </c>
      <c r="P718" s="2">
        <f t="shared" si="40"/>
        <v>0</v>
      </c>
      <c r="Q718" s="2">
        <f t="shared" si="40"/>
        <v>0</v>
      </c>
      <c r="R718" s="2">
        <f t="shared" si="39"/>
        <v>0</v>
      </c>
      <c r="S718" s="2">
        <f t="shared" si="39"/>
        <v>0</v>
      </c>
      <c r="T718" s="2">
        <f t="shared" si="39"/>
        <v>0</v>
      </c>
      <c r="U718" s="1478">
        <f t="shared" si="39"/>
        <v>0</v>
      </c>
      <c r="V718" s="1478">
        <f t="shared" si="39"/>
        <v>0</v>
      </c>
      <c r="W718" s="1478">
        <f t="shared" si="39"/>
        <v>0</v>
      </c>
      <c r="X718" s="1478">
        <f t="shared" si="39"/>
        <v>0</v>
      </c>
      <c r="Y718" s="1478">
        <f t="shared" si="39"/>
        <v>0</v>
      </c>
      <c r="Z718" s="1478">
        <f t="shared" si="39"/>
        <v>0</v>
      </c>
      <c r="AA718" s="2">
        <f t="shared" si="38"/>
        <v>100</v>
      </c>
      <c r="AC718" s="878">
        <v>1</v>
      </c>
      <c r="AE718" s="2">
        <f>+Help_FC!$G718*Help_FC!Y718</f>
        <v>0</v>
      </c>
      <c r="AF718" s="2">
        <f>+Help_FC!$G718*Help_FC!Z718</f>
        <v>0</v>
      </c>
      <c r="AG718" s="2">
        <f>+Help_FC!$G718*Help_FC!AA718</f>
        <v>0</v>
      </c>
      <c r="AH718" s="2">
        <f>+Help_FC!$G718*Help_FC!AB718</f>
        <v>0</v>
      </c>
      <c r="AI718" s="2">
        <f>+Help_FC!$G718*Help_FC!AC718</f>
        <v>0</v>
      </c>
      <c r="AJ718" s="2">
        <f>+Help_FC!$G718*Help_FC!AD718</f>
        <v>0</v>
      </c>
      <c r="AK718" s="2">
        <f>+Help_FC!$G718*Help_FC!AE718</f>
        <v>0</v>
      </c>
      <c r="AL718" s="2">
        <f>+Help_FC!$G718*Help_FC!AF718</f>
        <v>0</v>
      </c>
      <c r="AM718" s="2">
        <f>+Help_FC!$G718*Help_FC!AG718</f>
        <v>0</v>
      </c>
      <c r="AN718" s="2">
        <f>+Help_FC!$G718*Help_FC!AH718</f>
        <v>0</v>
      </c>
      <c r="AO718" s="2">
        <f>+Help_FC!$G718*Help_FC!AI718</f>
        <v>0</v>
      </c>
      <c r="AP718" s="2">
        <f>+Help_FC!$G718*Help_FC!AJ718</f>
        <v>0</v>
      </c>
      <c r="AQ718" s="2">
        <f>+Help_FC!$G718*Help_FC!AK718</f>
        <v>0</v>
      </c>
      <c r="AR718" s="1478">
        <f>$AV718*24*Help_FC!AL718/Help_FC!$Q718</f>
        <v>0</v>
      </c>
      <c r="AS718" s="1478">
        <f>$AV718*24*Help_FC!AM718/Help_FC!$Q718</f>
        <v>0</v>
      </c>
      <c r="AT718" s="2">
        <f>+Help_FC!$G718*Help_FC!AN718</f>
        <v>0</v>
      </c>
      <c r="AV718" s="5">
        <v>1</v>
      </c>
    </row>
    <row r="719" spans="1:48" x14ac:dyDescent="0.2">
      <c r="A719" s="1">
        <v>45643</v>
      </c>
      <c r="B719" s="2">
        <f>+Help_FC!$G719*Help_FC!I719</f>
        <v>0</v>
      </c>
      <c r="C719" s="2">
        <f>+Help_FC!$G719*Help_FC!J719</f>
        <v>0</v>
      </c>
      <c r="D719" s="2">
        <f>+Help_FC!$G719*Help_FC!K719</f>
        <v>0</v>
      </c>
      <c r="E719" s="2">
        <f>+Help_FC!$G719*Help_FC!L719</f>
        <v>0</v>
      </c>
      <c r="F719" s="2">
        <f>+Help_FC!$G719*Help_FC!M719</f>
        <v>0</v>
      </c>
      <c r="G719" s="2">
        <f>+Help_FC!$G719*Help_FC!N719</f>
        <v>0</v>
      </c>
      <c r="H719" s="1478">
        <f>$AV719*24*Help_FC!R719/Help_FC!$Q719</f>
        <v>0</v>
      </c>
      <c r="I719" s="1478">
        <f>$AV719*24*Help_FC!S719/Help_FC!$Q719</f>
        <v>0</v>
      </c>
      <c r="J719" s="1478">
        <f>$AV719*24*Help_FC!T719/Help_FC!$Q719</f>
        <v>0</v>
      </c>
      <c r="K719" s="1478">
        <f>$AV719*24*Help_FC!U719/Help_FC!$Q719</f>
        <v>0</v>
      </c>
      <c r="L719" s="1478">
        <f>$AV719*24*Help_FC!V719/Help_FC!$Q719</f>
        <v>0</v>
      </c>
      <c r="M719" s="1478">
        <f>$AV719*24*Help_FC!W719/Help_FC!$Q719</f>
        <v>0</v>
      </c>
      <c r="N719" s="2">
        <f>100*Help_FC!H719</f>
        <v>100</v>
      </c>
      <c r="O719" s="2">
        <f t="shared" si="40"/>
        <v>0</v>
      </c>
      <c r="P719" s="2">
        <f t="shared" si="40"/>
        <v>0</v>
      </c>
      <c r="Q719" s="2">
        <f t="shared" si="40"/>
        <v>0</v>
      </c>
      <c r="R719" s="2">
        <f t="shared" si="39"/>
        <v>0</v>
      </c>
      <c r="S719" s="2">
        <f t="shared" si="39"/>
        <v>0</v>
      </c>
      <c r="T719" s="2">
        <f t="shared" si="39"/>
        <v>0</v>
      </c>
      <c r="U719" s="1478">
        <f t="shared" si="39"/>
        <v>0</v>
      </c>
      <c r="V719" s="1478">
        <f t="shared" si="39"/>
        <v>0</v>
      </c>
      <c r="W719" s="1478">
        <f t="shared" si="39"/>
        <v>0</v>
      </c>
      <c r="X719" s="1478">
        <f t="shared" si="39"/>
        <v>0</v>
      </c>
      <c r="Y719" s="1478">
        <f t="shared" si="39"/>
        <v>0</v>
      </c>
      <c r="Z719" s="1478">
        <f t="shared" si="39"/>
        <v>0</v>
      </c>
      <c r="AA719" s="2">
        <f t="shared" si="38"/>
        <v>100</v>
      </c>
      <c r="AC719" s="878">
        <v>1</v>
      </c>
      <c r="AE719" s="2">
        <f>+Help_FC!$G719*Help_FC!Y719</f>
        <v>0</v>
      </c>
      <c r="AF719" s="2">
        <f>+Help_FC!$G719*Help_FC!Z719</f>
        <v>0</v>
      </c>
      <c r="AG719" s="2">
        <f>+Help_FC!$G719*Help_FC!AA719</f>
        <v>0</v>
      </c>
      <c r="AH719" s="2">
        <f>+Help_FC!$G719*Help_FC!AB719</f>
        <v>0</v>
      </c>
      <c r="AI719" s="2">
        <f>+Help_FC!$G719*Help_FC!AC719</f>
        <v>0</v>
      </c>
      <c r="AJ719" s="2">
        <f>+Help_FC!$G719*Help_FC!AD719</f>
        <v>0</v>
      </c>
      <c r="AK719" s="2">
        <f>+Help_FC!$G719*Help_FC!AE719</f>
        <v>0</v>
      </c>
      <c r="AL719" s="2">
        <f>+Help_FC!$G719*Help_FC!AF719</f>
        <v>0</v>
      </c>
      <c r="AM719" s="2">
        <f>+Help_FC!$G719*Help_FC!AG719</f>
        <v>0</v>
      </c>
      <c r="AN719" s="2">
        <f>+Help_FC!$G719*Help_FC!AH719</f>
        <v>0</v>
      </c>
      <c r="AO719" s="2">
        <f>+Help_FC!$G719*Help_FC!AI719</f>
        <v>0</v>
      </c>
      <c r="AP719" s="2">
        <f>+Help_FC!$G719*Help_FC!AJ719</f>
        <v>0</v>
      </c>
      <c r="AQ719" s="2">
        <f>+Help_FC!$G719*Help_FC!AK719</f>
        <v>0</v>
      </c>
      <c r="AR719" s="1478">
        <f>$AV719*24*Help_FC!AL719/Help_FC!$Q719</f>
        <v>0</v>
      </c>
      <c r="AS719" s="1478">
        <f>$AV719*24*Help_FC!AM719/Help_FC!$Q719</f>
        <v>0</v>
      </c>
      <c r="AT719" s="2">
        <f>+Help_FC!$G719*Help_FC!AN719</f>
        <v>0</v>
      </c>
      <c r="AV719" s="5">
        <v>1</v>
      </c>
    </row>
    <row r="720" spans="1:48" x14ac:dyDescent="0.2">
      <c r="A720" s="1">
        <v>45644</v>
      </c>
      <c r="B720" s="2">
        <f>+Help_FC!$G720*Help_FC!I720</f>
        <v>0</v>
      </c>
      <c r="C720" s="2">
        <f>+Help_FC!$G720*Help_FC!J720</f>
        <v>0</v>
      </c>
      <c r="D720" s="2">
        <f>+Help_FC!$G720*Help_FC!K720</f>
        <v>0</v>
      </c>
      <c r="E720" s="2">
        <f>+Help_FC!$G720*Help_FC!L720</f>
        <v>0</v>
      </c>
      <c r="F720" s="2">
        <f>+Help_FC!$G720*Help_FC!M720</f>
        <v>0</v>
      </c>
      <c r="G720" s="2">
        <f>+Help_FC!$G720*Help_FC!N720</f>
        <v>0</v>
      </c>
      <c r="H720" s="1478">
        <f>$AV720*24*Help_FC!R720/Help_FC!$Q720</f>
        <v>0</v>
      </c>
      <c r="I720" s="1478">
        <f>$AV720*24*Help_FC!S720/Help_FC!$Q720</f>
        <v>0</v>
      </c>
      <c r="J720" s="1478">
        <f>$AV720*24*Help_FC!T720/Help_FC!$Q720</f>
        <v>0</v>
      </c>
      <c r="K720" s="1478">
        <f>$AV720*24*Help_FC!U720/Help_FC!$Q720</f>
        <v>0</v>
      </c>
      <c r="L720" s="1478">
        <f>$AV720*24*Help_FC!V720/Help_FC!$Q720</f>
        <v>0</v>
      </c>
      <c r="M720" s="1478">
        <f>$AV720*24*Help_FC!W720/Help_FC!$Q720</f>
        <v>0</v>
      </c>
      <c r="N720" s="2">
        <f>100*Help_FC!H720</f>
        <v>100</v>
      </c>
      <c r="O720" s="2">
        <f t="shared" si="40"/>
        <v>0</v>
      </c>
      <c r="P720" s="2">
        <f t="shared" si="40"/>
        <v>0</v>
      </c>
      <c r="Q720" s="2">
        <f t="shared" si="40"/>
        <v>0</v>
      </c>
      <c r="R720" s="2">
        <f t="shared" si="39"/>
        <v>0</v>
      </c>
      <c r="S720" s="2">
        <f t="shared" si="39"/>
        <v>0</v>
      </c>
      <c r="T720" s="2">
        <f t="shared" si="39"/>
        <v>0</v>
      </c>
      <c r="U720" s="1478">
        <f t="shared" si="39"/>
        <v>0</v>
      </c>
      <c r="V720" s="1478">
        <f t="shared" si="39"/>
        <v>0</v>
      </c>
      <c r="W720" s="1478">
        <f t="shared" si="39"/>
        <v>0</v>
      </c>
      <c r="X720" s="1478">
        <f t="shared" si="39"/>
        <v>0</v>
      </c>
      <c r="Y720" s="1478">
        <f t="shared" si="39"/>
        <v>0</v>
      </c>
      <c r="Z720" s="1478">
        <f t="shared" si="39"/>
        <v>0</v>
      </c>
      <c r="AA720" s="2">
        <f t="shared" si="38"/>
        <v>100</v>
      </c>
      <c r="AC720" s="878">
        <v>1</v>
      </c>
      <c r="AE720" s="2">
        <f>+Help_FC!$G720*Help_FC!Y720</f>
        <v>0</v>
      </c>
      <c r="AF720" s="2">
        <f>+Help_FC!$G720*Help_FC!Z720</f>
        <v>0</v>
      </c>
      <c r="AG720" s="2">
        <f>+Help_FC!$G720*Help_FC!AA720</f>
        <v>0</v>
      </c>
      <c r="AH720" s="2">
        <f>+Help_FC!$G720*Help_FC!AB720</f>
        <v>0</v>
      </c>
      <c r="AI720" s="2">
        <f>+Help_FC!$G720*Help_FC!AC720</f>
        <v>0</v>
      </c>
      <c r="AJ720" s="2">
        <f>+Help_FC!$G720*Help_FC!AD720</f>
        <v>0</v>
      </c>
      <c r="AK720" s="2">
        <f>+Help_FC!$G720*Help_FC!AE720</f>
        <v>0</v>
      </c>
      <c r="AL720" s="2">
        <f>+Help_FC!$G720*Help_FC!AF720</f>
        <v>0</v>
      </c>
      <c r="AM720" s="2">
        <f>+Help_FC!$G720*Help_FC!AG720</f>
        <v>0</v>
      </c>
      <c r="AN720" s="2">
        <f>+Help_FC!$G720*Help_FC!AH720</f>
        <v>0</v>
      </c>
      <c r="AO720" s="2">
        <f>+Help_FC!$G720*Help_FC!AI720</f>
        <v>0</v>
      </c>
      <c r="AP720" s="2">
        <f>+Help_FC!$G720*Help_FC!AJ720</f>
        <v>0</v>
      </c>
      <c r="AQ720" s="2">
        <f>+Help_FC!$G720*Help_FC!AK720</f>
        <v>0</v>
      </c>
      <c r="AR720" s="1478">
        <f>$AV720*24*Help_FC!AL720/Help_FC!$Q720</f>
        <v>0</v>
      </c>
      <c r="AS720" s="1478">
        <f>$AV720*24*Help_FC!AM720/Help_FC!$Q720</f>
        <v>0</v>
      </c>
      <c r="AT720" s="2">
        <f>+Help_FC!$G720*Help_FC!AN720</f>
        <v>0</v>
      </c>
      <c r="AV720" s="5">
        <v>1</v>
      </c>
    </row>
    <row r="721" spans="1:48" x14ac:dyDescent="0.2">
      <c r="A721" s="1">
        <v>45645</v>
      </c>
      <c r="B721" s="2">
        <f>+Help_FC!$G721*Help_FC!I721</f>
        <v>0</v>
      </c>
      <c r="C721" s="2">
        <f>+Help_FC!$G721*Help_FC!J721</f>
        <v>0</v>
      </c>
      <c r="D721" s="2">
        <f>+Help_FC!$G721*Help_FC!K721</f>
        <v>0</v>
      </c>
      <c r="E721" s="2">
        <f>+Help_FC!$G721*Help_FC!L721</f>
        <v>0</v>
      </c>
      <c r="F721" s="2">
        <f>+Help_FC!$G721*Help_FC!M721</f>
        <v>0</v>
      </c>
      <c r="G721" s="2">
        <f>+Help_FC!$G721*Help_FC!N721</f>
        <v>0</v>
      </c>
      <c r="H721" s="1478">
        <f>$AV721*24*Help_FC!R721/Help_FC!$Q721</f>
        <v>0</v>
      </c>
      <c r="I721" s="1478">
        <f>$AV721*24*Help_FC!S721/Help_FC!$Q721</f>
        <v>0</v>
      </c>
      <c r="J721" s="1478">
        <f>$AV721*24*Help_FC!T721/Help_FC!$Q721</f>
        <v>0</v>
      </c>
      <c r="K721" s="1478">
        <f>$AV721*24*Help_FC!U721/Help_FC!$Q721</f>
        <v>0</v>
      </c>
      <c r="L721" s="1478">
        <f>$AV721*24*Help_FC!V721/Help_FC!$Q721</f>
        <v>0</v>
      </c>
      <c r="M721" s="1478">
        <f>$AV721*24*Help_FC!W721/Help_FC!$Q721</f>
        <v>0</v>
      </c>
      <c r="N721" s="2">
        <f>100*Help_FC!H721</f>
        <v>100</v>
      </c>
      <c r="O721" s="2">
        <f t="shared" si="40"/>
        <v>0</v>
      </c>
      <c r="P721" s="2">
        <f t="shared" si="40"/>
        <v>0</v>
      </c>
      <c r="Q721" s="2">
        <f t="shared" si="40"/>
        <v>0</v>
      </c>
      <c r="R721" s="2">
        <f t="shared" si="39"/>
        <v>0</v>
      </c>
      <c r="S721" s="2">
        <f t="shared" si="39"/>
        <v>0</v>
      </c>
      <c r="T721" s="2">
        <f t="shared" si="39"/>
        <v>0</v>
      </c>
      <c r="U721" s="1478">
        <f t="shared" si="39"/>
        <v>0</v>
      </c>
      <c r="V721" s="1478">
        <f t="shared" si="39"/>
        <v>0</v>
      </c>
      <c r="W721" s="1478">
        <f t="shared" si="39"/>
        <v>0</v>
      </c>
      <c r="X721" s="1478">
        <f t="shared" si="39"/>
        <v>0</v>
      </c>
      <c r="Y721" s="1478">
        <f t="shared" si="39"/>
        <v>0</v>
      </c>
      <c r="Z721" s="1478">
        <f t="shared" si="39"/>
        <v>0</v>
      </c>
      <c r="AA721" s="2">
        <f t="shared" si="38"/>
        <v>100</v>
      </c>
      <c r="AC721" s="878">
        <v>1</v>
      </c>
      <c r="AE721" s="2">
        <f>+Help_FC!$G721*Help_FC!Y721</f>
        <v>0</v>
      </c>
      <c r="AF721" s="2">
        <f>+Help_FC!$G721*Help_FC!Z721</f>
        <v>0</v>
      </c>
      <c r="AG721" s="2">
        <f>+Help_FC!$G721*Help_FC!AA721</f>
        <v>0</v>
      </c>
      <c r="AH721" s="2">
        <f>+Help_FC!$G721*Help_FC!AB721</f>
        <v>0</v>
      </c>
      <c r="AI721" s="2">
        <f>+Help_FC!$G721*Help_FC!AC721</f>
        <v>0</v>
      </c>
      <c r="AJ721" s="2">
        <f>+Help_FC!$G721*Help_FC!AD721</f>
        <v>0</v>
      </c>
      <c r="AK721" s="2">
        <f>+Help_FC!$G721*Help_FC!AE721</f>
        <v>0</v>
      </c>
      <c r="AL721" s="2">
        <f>+Help_FC!$G721*Help_FC!AF721</f>
        <v>0</v>
      </c>
      <c r="AM721" s="2">
        <f>+Help_FC!$G721*Help_FC!AG721</f>
        <v>0</v>
      </c>
      <c r="AN721" s="2">
        <f>+Help_FC!$G721*Help_FC!AH721</f>
        <v>0</v>
      </c>
      <c r="AO721" s="2">
        <f>+Help_FC!$G721*Help_FC!AI721</f>
        <v>0</v>
      </c>
      <c r="AP721" s="2">
        <f>+Help_FC!$G721*Help_FC!AJ721</f>
        <v>0</v>
      </c>
      <c r="AQ721" s="2">
        <f>+Help_FC!$G721*Help_FC!AK721</f>
        <v>0</v>
      </c>
      <c r="AR721" s="1478">
        <f>$AV721*24*Help_FC!AL721/Help_FC!$Q721</f>
        <v>0</v>
      </c>
      <c r="AS721" s="1478">
        <f>$AV721*24*Help_FC!AM721/Help_FC!$Q721</f>
        <v>0</v>
      </c>
      <c r="AT721" s="2">
        <f>+Help_FC!$G721*Help_FC!AN721</f>
        <v>0</v>
      </c>
      <c r="AV721" s="5">
        <v>1</v>
      </c>
    </row>
    <row r="722" spans="1:48" x14ac:dyDescent="0.2">
      <c r="A722" s="1">
        <v>45646</v>
      </c>
      <c r="B722" s="2">
        <f>+Help_FC!$G722*Help_FC!I722</f>
        <v>0</v>
      </c>
      <c r="C722" s="2">
        <f>+Help_FC!$G722*Help_FC!J722</f>
        <v>0</v>
      </c>
      <c r="D722" s="2">
        <f>+Help_FC!$G722*Help_FC!K722</f>
        <v>0</v>
      </c>
      <c r="E722" s="2">
        <f>+Help_FC!$G722*Help_FC!L722</f>
        <v>0</v>
      </c>
      <c r="F722" s="2">
        <f>+Help_FC!$G722*Help_FC!M722</f>
        <v>0</v>
      </c>
      <c r="G722" s="2">
        <f>+Help_FC!$G722*Help_FC!N722</f>
        <v>0</v>
      </c>
      <c r="H722" s="1478">
        <f>$AV722*24*Help_FC!R722/Help_FC!$Q722</f>
        <v>0</v>
      </c>
      <c r="I722" s="1478">
        <f>$AV722*24*Help_FC!S722/Help_FC!$Q722</f>
        <v>0</v>
      </c>
      <c r="J722" s="1478">
        <f>$AV722*24*Help_FC!T722/Help_FC!$Q722</f>
        <v>0</v>
      </c>
      <c r="K722" s="1478">
        <f>$AV722*24*Help_FC!U722/Help_FC!$Q722</f>
        <v>0</v>
      </c>
      <c r="L722" s="1478">
        <f>$AV722*24*Help_FC!V722/Help_FC!$Q722</f>
        <v>0</v>
      </c>
      <c r="M722" s="1478">
        <f>$AV722*24*Help_FC!W722/Help_FC!$Q722</f>
        <v>0</v>
      </c>
      <c r="N722" s="2">
        <f>100*Help_FC!H722</f>
        <v>91.666666666666657</v>
      </c>
      <c r="O722" s="2">
        <f t="shared" si="40"/>
        <v>0</v>
      </c>
      <c r="P722" s="2">
        <f t="shared" si="40"/>
        <v>0</v>
      </c>
      <c r="Q722" s="2">
        <f t="shared" si="40"/>
        <v>0</v>
      </c>
      <c r="R722" s="2">
        <f t="shared" si="39"/>
        <v>0</v>
      </c>
      <c r="S722" s="2">
        <f t="shared" si="39"/>
        <v>0</v>
      </c>
      <c r="T722" s="2">
        <f t="shared" si="39"/>
        <v>0</v>
      </c>
      <c r="U722" s="1478">
        <f t="shared" ref="U722:Z733" si="41">+H722*$AC722</f>
        <v>0</v>
      </c>
      <c r="V722" s="1478">
        <f t="shared" si="41"/>
        <v>0</v>
      </c>
      <c r="W722" s="1478">
        <f t="shared" si="41"/>
        <v>0</v>
      </c>
      <c r="X722" s="1478">
        <f t="shared" si="41"/>
        <v>0</v>
      </c>
      <c r="Y722" s="1478">
        <f t="shared" si="41"/>
        <v>0</v>
      </c>
      <c r="Z722" s="1478">
        <f t="shared" si="41"/>
        <v>0</v>
      </c>
      <c r="AA722" s="2">
        <f t="shared" si="38"/>
        <v>91.666666666666657</v>
      </c>
      <c r="AC722" s="878">
        <v>1</v>
      </c>
      <c r="AE722" s="2">
        <f>+Help_FC!$G722*Help_FC!Y722</f>
        <v>0</v>
      </c>
      <c r="AF722" s="2">
        <f>+Help_FC!$G722*Help_FC!Z722</f>
        <v>0</v>
      </c>
      <c r="AG722" s="2">
        <f>+Help_FC!$G722*Help_FC!AA722</f>
        <v>0</v>
      </c>
      <c r="AH722" s="2">
        <f>+Help_FC!$G722*Help_FC!AB722</f>
        <v>0</v>
      </c>
      <c r="AI722" s="2">
        <f>+Help_FC!$G722*Help_FC!AC722</f>
        <v>0</v>
      </c>
      <c r="AJ722" s="2">
        <f>+Help_FC!$G722*Help_FC!AD722</f>
        <v>0</v>
      </c>
      <c r="AK722" s="2">
        <f>+Help_FC!$G722*Help_FC!AE722</f>
        <v>0</v>
      </c>
      <c r="AL722" s="2">
        <f>+Help_FC!$G722*Help_FC!AF722</f>
        <v>0</v>
      </c>
      <c r="AM722" s="2">
        <f>+Help_FC!$G722*Help_FC!AG722</f>
        <v>0</v>
      </c>
      <c r="AN722" s="2">
        <f>+Help_FC!$G722*Help_FC!AH722</f>
        <v>0</v>
      </c>
      <c r="AO722" s="2">
        <f>+Help_FC!$G722*Help_FC!AI722</f>
        <v>0</v>
      </c>
      <c r="AP722" s="2">
        <f>+Help_FC!$G722*Help_FC!AJ722</f>
        <v>0</v>
      </c>
      <c r="AQ722" s="2">
        <f>+Help_FC!$G722*Help_FC!AK722</f>
        <v>0</v>
      </c>
      <c r="AR722" s="1478">
        <f>$AV722*24*Help_FC!AL722/Help_FC!$Q722</f>
        <v>0</v>
      </c>
      <c r="AS722" s="1478">
        <f>$AV722*24*Help_FC!AM722/Help_FC!$Q722</f>
        <v>0</v>
      </c>
      <c r="AT722" s="2">
        <f>+Help_FC!$G722*Help_FC!AN722</f>
        <v>0</v>
      </c>
      <c r="AV722" s="5">
        <v>1</v>
      </c>
    </row>
    <row r="723" spans="1:48" x14ac:dyDescent="0.2">
      <c r="A723" s="1">
        <v>45647</v>
      </c>
      <c r="B723" s="2">
        <f>+Help_FC!$G723*Help_FC!I723</f>
        <v>0</v>
      </c>
      <c r="C723" s="2">
        <f>+Help_FC!$G723*Help_FC!J723</f>
        <v>0</v>
      </c>
      <c r="D723" s="2">
        <f>+Help_FC!$G723*Help_FC!K723</f>
        <v>0</v>
      </c>
      <c r="E723" s="2">
        <f>+Help_FC!$G723*Help_FC!L723</f>
        <v>0</v>
      </c>
      <c r="F723" s="2">
        <f>+Help_FC!$G723*Help_FC!M723</f>
        <v>0</v>
      </c>
      <c r="G723" s="2">
        <f>+Help_FC!$G723*Help_FC!N723</f>
        <v>0</v>
      </c>
      <c r="H723" s="1478">
        <f>$AV723*24*Help_FC!R723/Help_FC!$Q723</f>
        <v>0</v>
      </c>
      <c r="I723" s="1478">
        <f>$AV723*24*Help_FC!S723/Help_FC!$Q723</f>
        <v>0</v>
      </c>
      <c r="J723" s="1478">
        <f>$AV723*24*Help_FC!T723/Help_FC!$Q723</f>
        <v>0</v>
      </c>
      <c r="K723" s="1478">
        <f>$AV723*24*Help_FC!U723/Help_FC!$Q723</f>
        <v>0</v>
      </c>
      <c r="L723" s="1478">
        <f>$AV723*24*Help_FC!V723/Help_FC!$Q723</f>
        <v>0</v>
      </c>
      <c r="M723" s="1478">
        <f>$AV723*24*Help_FC!W723/Help_FC!$Q723</f>
        <v>0</v>
      </c>
      <c r="N723" s="2">
        <f>100*Help_FC!H723</f>
        <v>0</v>
      </c>
      <c r="O723" s="2">
        <f t="shared" si="40"/>
        <v>0</v>
      </c>
      <c r="P723" s="2">
        <f t="shared" si="40"/>
        <v>0</v>
      </c>
      <c r="Q723" s="2">
        <f t="shared" si="40"/>
        <v>0</v>
      </c>
      <c r="R723" s="2">
        <f t="shared" si="40"/>
        <v>0</v>
      </c>
      <c r="S723" s="2">
        <f t="shared" si="40"/>
        <v>0</v>
      </c>
      <c r="T723" s="2">
        <f t="shared" si="40"/>
        <v>0</v>
      </c>
      <c r="U723" s="1478">
        <f t="shared" si="41"/>
        <v>0</v>
      </c>
      <c r="V723" s="1478">
        <f t="shared" si="41"/>
        <v>0</v>
      </c>
      <c r="W723" s="1478">
        <f t="shared" si="41"/>
        <v>0</v>
      </c>
      <c r="X723" s="1478">
        <f t="shared" si="41"/>
        <v>0</v>
      </c>
      <c r="Y723" s="1478">
        <f t="shared" si="41"/>
        <v>0</v>
      </c>
      <c r="Z723" s="1478">
        <f t="shared" si="41"/>
        <v>0</v>
      </c>
      <c r="AA723" s="2">
        <f t="shared" si="38"/>
        <v>0</v>
      </c>
      <c r="AC723" s="878">
        <v>1</v>
      </c>
      <c r="AE723" s="2">
        <f>+Help_FC!$G723*Help_FC!Y723</f>
        <v>0</v>
      </c>
      <c r="AF723" s="2">
        <f>+Help_FC!$G723*Help_FC!Z723</f>
        <v>0</v>
      </c>
      <c r="AG723" s="2">
        <f>+Help_FC!$G723*Help_FC!AA723</f>
        <v>0</v>
      </c>
      <c r="AH723" s="2">
        <f>+Help_FC!$G723*Help_FC!AB723</f>
        <v>0</v>
      </c>
      <c r="AI723" s="2">
        <f>+Help_FC!$G723*Help_FC!AC723</f>
        <v>0</v>
      </c>
      <c r="AJ723" s="2">
        <f>+Help_FC!$G723*Help_FC!AD723</f>
        <v>0</v>
      </c>
      <c r="AK723" s="2">
        <f>+Help_FC!$G723*Help_FC!AE723</f>
        <v>0</v>
      </c>
      <c r="AL723" s="2">
        <f>+Help_FC!$G723*Help_FC!AF723</f>
        <v>0</v>
      </c>
      <c r="AM723" s="2">
        <f>+Help_FC!$G723*Help_FC!AG723</f>
        <v>0</v>
      </c>
      <c r="AN723" s="2">
        <f>+Help_FC!$G723*Help_FC!AH723</f>
        <v>0</v>
      </c>
      <c r="AO723" s="2">
        <f>+Help_FC!$G723*Help_FC!AI723</f>
        <v>0</v>
      </c>
      <c r="AP723" s="2">
        <f>+Help_FC!$G723*Help_FC!AJ723</f>
        <v>0</v>
      </c>
      <c r="AQ723" s="2">
        <f>+Help_FC!$G723*Help_FC!AK723</f>
        <v>0</v>
      </c>
      <c r="AR723" s="1478">
        <f>$AV723*24*Help_FC!AL723/Help_FC!$Q723</f>
        <v>0</v>
      </c>
      <c r="AS723" s="1478">
        <f>$AV723*24*Help_FC!AM723/Help_FC!$Q723</f>
        <v>0</v>
      </c>
      <c r="AT723" s="2">
        <f>+Help_FC!$G723*Help_FC!AN723</f>
        <v>0</v>
      </c>
      <c r="AV723" s="5">
        <v>1</v>
      </c>
    </row>
    <row r="724" spans="1:48" x14ac:dyDescent="0.2">
      <c r="A724" s="1">
        <v>45648</v>
      </c>
      <c r="B724" s="2">
        <f>+Help_FC!$G724*Help_FC!I724</f>
        <v>0</v>
      </c>
      <c r="C724" s="2">
        <f>+Help_FC!$G724*Help_FC!J724</f>
        <v>0</v>
      </c>
      <c r="D724" s="2">
        <f>+Help_FC!$G724*Help_FC!K724</f>
        <v>0</v>
      </c>
      <c r="E724" s="2">
        <f>+Help_FC!$G724*Help_FC!L724</f>
        <v>0</v>
      </c>
      <c r="F724" s="2">
        <f>+Help_FC!$G724*Help_FC!M724</f>
        <v>0</v>
      </c>
      <c r="G724" s="2">
        <f>+Help_FC!$G724*Help_FC!N724</f>
        <v>0</v>
      </c>
      <c r="H724" s="1478">
        <f>$AV724*24*Help_FC!R724/Help_FC!$Q724</f>
        <v>0</v>
      </c>
      <c r="I724" s="1478">
        <f>$AV724*24*Help_FC!S724/Help_FC!$Q724</f>
        <v>0</v>
      </c>
      <c r="J724" s="1478">
        <f>$AV724*24*Help_FC!T724/Help_FC!$Q724</f>
        <v>0</v>
      </c>
      <c r="K724" s="1478">
        <f>$AV724*24*Help_FC!U724/Help_FC!$Q724</f>
        <v>0</v>
      </c>
      <c r="L724" s="1478">
        <f>$AV724*24*Help_FC!V724/Help_FC!$Q724</f>
        <v>0</v>
      </c>
      <c r="M724" s="1478">
        <f>$AV724*24*Help_FC!W724/Help_FC!$Q724</f>
        <v>0</v>
      </c>
      <c r="N724" s="2">
        <f>100*Help_FC!H724</f>
        <v>48.333333333333336</v>
      </c>
      <c r="O724" s="2">
        <f t="shared" si="40"/>
        <v>0</v>
      </c>
      <c r="P724" s="2">
        <f t="shared" si="40"/>
        <v>0</v>
      </c>
      <c r="Q724" s="2">
        <f t="shared" si="40"/>
        <v>0</v>
      </c>
      <c r="R724" s="2">
        <f t="shared" si="40"/>
        <v>0</v>
      </c>
      <c r="S724" s="2">
        <f t="shared" si="40"/>
        <v>0</v>
      </c>
      <c r="T724" s="2">
        <f t="shared" si="40"/>
        <v>0</v>
      </c>
      <c r="U724" s="1478">
        <f t="shared" si="41"/>
        <v>0</v>
      </c>
      <c r="V724" s="1478">
        <f t="shared" si="41"/>
        <v>0</v>
      </c>
      <c r="W724" s="1478">
        <f t="shared" si="41"/>
        <v>0</v>
      </c>
      <c r="X724" s="1478">
        <f t="shared" si="41"/>
        <v>0</v>
      </c>
      <c r="Y724" s="1478">
        <f t="shared" si="41"/>
        <v>0</v>
      </c>
      <c r="Z724" s="1478">
        <f t="shared" si="41"/>
        <v>0</v>
      </c>
      <c r="AA724" s="2">
        <f t="shared" si="38"/>
        <v>48.333333333333336</v>
      </c>
      <c r="AC724" s="878">
        <v>1</v>
      </c>
      <c r="AE724" s="2">
        <f>+Help_FC!$G724*Help_FC!Y724</f>
        <v>0</v>
      </c>
      <c r="AF724" s="2">
        <f>+Help_FC!$G724*Help_FC!Z724</f>
        <v>0</v>
      </c>
      <c r="AG724" s="2">
        <f>+Help_FC!$G724*Help_FC!AA724</f>
        <v>0</v>
      </c>
      <c r="AH724" s="2">
        <f>+Help_FC!$G724*Help_FC!AB724</f>
        <v>0</v>
      </c>
      <c r="AI724" s="2">
        <f>+Help_FC!$G724*Help_FC!AC724</f>
        <v>0</v>
      </c>
      <c r="AJ724" s="2">
        <f>+Help_FC!$G724*Help_FC!AD724</f>
        <v>0</v>
      </c>
      <c r="AK724" s="2">
        <f>+Help_FC!$G724*Help_FC!AE724</f>
        <v>0</v>
      </c>
      <c r="AL724" s="2">
        <f>+Help_FC!$G724*Help_FC!AF724</f>
        <v>0</v>
      </c>
      <c r="AM724" s="2">
        <f>+Help_FC!$G724*Help_FC!AG724</f>
        <v>0</v>
      </c>
      <c r="AN724" s="2">
        <f>+Help_FC!$G724*Help_FC!AH724</f>
        <v>0</v>
      </c>
      <c r="AO724" s="2">
        <f>+Help_FC!$G724*Help_FC!AI724</f>
        <v>0</v>
      </c>
      <c r="AP724" s="2">
        <f>+Help_FC!$G724*Help_FC!AJ724</f>
        <v>0</v>
      </c>
      <c r="AQ724" s="2">
        <f>+Help_FC!$G724*Help_FC!AK724</f>
        <v>0</v>
      </c>
      <c r="AR724" s="1478">
        <f>$AV724*24*Help_FC!AL724/Help_FC!$Q724</f>
        <v>0</v>
      </c>
      <c r="AS724" s="1478">
        <f>$AV724*24*Help_FC!AM724/Help_FC!$Q724</f>
        <v>0</v>
      </c>
      <c r="AT724" s="2">
        <f>+Help_FC!$G724*Help_FC!AN724</f>
        <v>0</v>
      </c>
      <c r="AV724" s="5">
        <v>1</v>
      </c>
    </row>
    <row r="725" spans="1:48" x14ac:dyDescent="0.2">
      <c r="A725" s="1">
        <v>45649</v>
      </c>
      <c r="B725" s="2">
        <f>+Help_FC!$G725*Help_FC!I725</f>
        <v>0</v>
      </c>
      <c r="C725" s="2">
        <f>+Help_FC!$G725*Help_FC!J725</f>
        <v>0</v>
      </c>
      <c r="D725" s="2">
        <f>+Help_FC!$G725*Help_FC!K725</f>
        <v>0</v>
      </c>
      <c r="E725" s="2">
        <f>+Help_FC!$G725*Help_FC!L725</f>
        <v>0</v>
      </c>
      <c r="F725" s="2">
        <f>+Help_FC!$G725*Help_FC!M725</f>
        <v>0</v>
      </c>
      <c r="G725" s="2">
        <f>+Help_FC!$G725*Help_FC!N725</f>
        <v>0</v>
      </c>
      <c r="H725" s="1478">
        <f>$AV725*24*Help_FC!R725/Help_FC!$Q725</f>
        <v>0</v>
      </c>
      <c r="I725" s="1478">
        <f>$AV725*24*Help_FC!S725/Help_FC!$Q725</f>
        <v>0</v>
      </c>
      <c r="J725" s="1478">
        <f>$AV725*24*Help_FC!T725/Help_FC!$Q725</f>
        <v>0</v>
      </c>
      <c r="K725" s="1478">
        <f>$AV725*24*Help_FC!U725/Help_FC!$Q725</f>
        <v>0</v>
      </c>
      <c r="L725" s="1478">
        <f>$AV725*24*Help_FC!V725/Help_FC!$Q725</f>
        <v>0</v>
      </c>
      <c r="M725" s="1478">
        <f>$AV725*24*Help_FC!W725/Help_FC!$Q725</f>
        <v>0</v>
      </c>
      <c r="N725" s="2">
        <f>100*Help_FC!H725</f>
        <v>100</v>
      </c>
      <c r="O725" s="2">
        <f t="shared" si="40"/>
        <v>0</v>
      </c>
      <c r="P725" s="2">
        <f t="shared" si="40"/>
        <v>0</v>
      </c>
      <c r="Q725" s="2">
        <f t="shared" si="40"/>
        <v>0</v>
      </c>
      <c r="R725" s="2">
        <f t="shared" si="40"/>
        <v>0</v>
      </c>
      <c r="S725" s="2">
        <f t="shared" si="40"/>
        <v>0</v>
      </c>
      <c r="T725" s="2">
        <f t="shared" si="40"/>
        <v>0</v>
      </c>
      <c r="U725" s="1478">
        <f t="shared" si="41"/>
        <v>0</v>
      </c>
      <c r="V725" s="1478">
        <f t="shared" si="41"/>
        <v>0</v>
      </c>
      <c r="W725" s="1478">
        <f t="shared" si="41"/>
        <v>0</v>
      </c>
      <c r="X725" s="1478">
        <f t="shared" si="41"/>
        <v>0</v>
      </c>
      <c r="Y725" s="1478">
        <f t="shared" si="41"/>
        <v>0</v>
      </c>
      <c r="Z725" s="1478">
        <f t="shared" si="41"/>
        <v>0</v>
      </c>
      <c r="AA725" s="2">
        <f t="shared" ref="AA725:AA733" si="42">+N725</f>
        <v>100</v>
      </c>
      <c r="AC725" s="878">
        <v>1</v>
      </c>
      <c r="AE725" s="2">
        <f>+Help_FC!$G725*Help_FC!Y725</f>
        <v>0</v>
      </c>
      <c r="AF725" s="2">
        <f>+Help_FC!$G725*Help_FC!Z725</f>
        <v>0</v>
      </c>
      <c r="AG725" s="2">
        <f>+Help_FC!$G725*Help_FC!AA725</f>
        <v>0</v>
      </c>
      <c r="AH725" s="2">
        <f>+Help_FC!$G725*Help_FC!AB725</f>
        <v>0</v>
      </c>
      <c r="AI725" s="2">
        <f>+Help_FC!$G725*Help_FC!AC725</f>
        <v>0</v>
      </c>
      <c r="AJ725" s="2">
        <f>+Help_FC!$G725*Help_FC!AD725</f>
        <v>0</v>
      </c>
      <c r="AK725" s="2">
        <f>+Help_FC!$G725*Help_FC!AE725</f>
        <v>0</v>
      </c>
      <c r="AL725" s="2">
        <f>+Help_FC!$G725*Help_FC!AF725</f>
        <v>0</v>
      </c>
      <c r="AM725" s="2">
        <f>+Help_FC!$G725*Help_FC!AG725</f>
        <v>0</v>
      </c>
      <c r="AN725" s="2">
        <f>+Help_FC!$G725*Help_FC!AH725</f>
        <v>0</v>
      </c>
      <c r="AO725" s="2">
        <f>+Help_FC!$G725*Help_FC!AI725</f>
        <v>0</v>
      </c>
      <c r="AP725" s="2">
        <f>+Help_FC!$G725*Help_FC!AJ725</f>
        <v>0</v>
      </c>
      <c r="AQ725" s="2">
        <f>+Help_FC!$G725*Help_FC!AK725</f>
        <v>0</v>
      </c>
      <c r="AR725" s="1478">
        <f>$AV725*24*Help_FC!AL725/Help_FC!$Q725</f>
        <v>0</v>
      </c>
      <c r="AS725" s="1478">
        <f>$AV725*24*Help_FC!AM725/Help_FC!$Q725</f>
        <v>0</v>
      </c>
      <c r="AT725" s="2">
        <f>+Help_FC!$G725*Help_FC!AN725</f>
        <v>0</v>
      </c>
      <c r="AV725" s="5">
        <v>1</v>
      </c>
    </row>
    <row r="726" spans="1:48" x14ac:dyDescent="0.2">
      <c r="A726" s="1">
        <v>45650</v>
      </c>
      <c r="B726" s="2">
        <f>+Help_FC!$G726*Help_FC!I726</f>
        <v>0</v>
      </c>
      <c r="C726" s="2">
        <f>+Help_FC!$G726*Help_FC!J726</f>
        <v>0</v>
      </c>
      <c r="D726" s="2">
        <f>+Help_FC!$G726*Help_FC!K726</f>
        <v>0</v>
      </c>
      <c r="E726" s="2">
        <f>+Help_FC!$G726*Help_FC!L726</f>
        <v>0</v>
      </c>
      <c r="F726" s="2">
        <f>+Help_FC!$G726*Help_FC!M726</f>
        <v>0</v>
      </c>
      <c r="G726" s="2">
        <f>+Help_FC!$G726*Help_FC!N726</f>
        <v>0</v>
      </c>
      <c r="H726" s="1478">
        <f>$AV726*24*Help_FC!R726/Help_FC!$Q726</f>
        <v>0</v>
      </c>
      <c r="I726" s="1478">
        <f>$AV726*24*Help_FC!S726/Help_FC!$Q726</f>
        <v>0</v>
      </c>
      <c r="J726" s="1478">
        <f>$AV726*24*Help_FC!T726/Help_FC!$Q726</f>
        <v>0</v>
      </c>
      <c r="K726" s="1478">
        <f>$AV726*24*Help_FC!U726/Help_FC!$Q726</f>
        <v>0</v>
      </c>
      <c r="L726" s="1478">
        <f>$AV726*24*Help_FC!V726/Help_FC!$Q726</f>
        <v>0</v>
      </c>
      <c r="M726" s="1478">
        <f>$AV726*24*Help_FC!W726/Help_FC!$Q726</f>
        <v>0</v>
      </c>
      <c r="N726" s="2">
        <f>100*Help_FC!H726</f>
        <v>100</v>
      </c>
      <c r="O726" s="2">
        <f t="shared" si="40"/>
        <v>0</v>
      </c>
      <c r="P726" s="2">
        <f t="shared" si="40"/>
        <v>0</v>
      </c>
      <c r="Q726" s="2">
        <f t="shared" si="40"/>
        <v>0</v>
      </c>
      <c r="R726" s="2">
        <f t="shared" si="40"/>
        <v>0</v>
      </c>
      <c r="S726" s="2">
        <f t="shared" si="40"/>
        <v>0</v>
      </c>
      <c r="T726" s="2">
        <f t="shared" si="40"/>
        <v>0</v>
      </c>
      <c r="U726" s="1478">
        <f t="shared" si="41"/>
        <v>0</v>
      </c>
      <c r="V726" s="1478">
        <f t="shared" si="41"/>
        <v>0</v>
      </c>
      <c r="W726" s="1478">
        <f t="shared" si="41"/>
        <v>0</v>
      </c>
      <c r="X726" s="1478">
        <f t="shared" si="41"/>
        <v>0</v>
      </c>
      <c r="Y726" s="1478">
        <f t="shared" si="41"/>
        <v>0</v>
      </c>
      <c r="Z726" s="1478">
        <f t="shared" si="41"/>
        <v>0</v>
      </c>
      <c r="AA726" s="2">
        <f t="shared" si="42"/>
        <v>100</v>
      </c>
      <c r="AC726" s="878">
        <v>1</v>
      </c>
      <c r="AE726" s="2">
        <f>+Help_FC!$G726*Help_FC!Y726</f>
        <v>0</v>
      </c>
      <c r="AF726" s="2">
        <f>+Help_FC!$G726*Help_FC!Z726</f>
        <v>0</v>
      </c>
      <c r="AG726" s="2">
        <f>+Help_FC!$G726*Help_FC!AA726</f>
        <v>0</v>
      </c>
      <c r="AH726" s="2">
        <f>+Help_FC!$G726*Help_FC!AB726</f>
        <v>0</v>
      </c>
      <c r="AI726" s="2">
        <f>+Help_FC!$G726*Help_FC!AC726</f>
        <v>0</v>
      </c>
      <c r="AJ726" s="2">
        <f>+Help_FC!$G726*Help_FC!AD726</f>
        <v>0</v>
      </c>
      <c r="AK726" s="2">
        <f>+Help_FC!$G726*Help_FC!AE726</f>
        <v>0</v>
      </c>
      <c r="AL726" s="2">
        <f>+Help_FC!$G726*Help_FC!AF726</f>
        <v>0</v>
      </c>
      <c r="AM726" s="2">
        <f>+Help_FC!$G726*Help_FC!AG726</f>
        <v>0</v>
      </c>
      <c r="AN726" s="2">
        <f>+Help_FC!$G726*Help_FC!AH726</f>
        <v>0</v>
      </c>
      <c r="AO726" s="2">
        <f>+Help_FC!$G726*Help_FC!AI726</f>
        <v>0</v>
      </c>
      <c r="AP726" s="2">
        <f>+Help_FC!$G726*Help_FC!AJ726</f>
        <v>0</v>
      </c>
      <c r="AQ726" s="2">
        <f>+Help_FC!$G726*Help_FC!AK726</f>
        <v>0</v>
      </c>
      <c r="AR726" s="1478">
        <f>$AV726*24*Help_FC!AL726/Help_FC!$Q726</f>
        <v>0</v>
      </c>
      <c r="AS726" s="1478">
        <f>$AV726*24*Help_FC!AM726/Help_FC!$Q726</f>
        <v>0</v>
      </c>
      <c r="AT726" s="2">
        <f>+Help_FC!$G726*Help_FC!AN726</f>
        <v>0</v>
      </c>
      <c r="AV726" s="5">
        <v>1</v>
      </c>
    </row>
    <row r="727" spans="1:48" x14ac:dyDescent="0.2">
      <c r="A727" s="1">
        <v>45651</v>
      </c>
      <c r="B727" s="2">
        <f>+Help_FC!$G727*Help_FC!I727</f>
        <v>0</v>
      </c>
      <c r="C727" s="2">
        <f>+Help_FC!$G727*Help_FC!J727</f>
        <v>0</v>
      </c>
      <c r="D727" s="2">
        <f>+Help_FC!$G727*Help_FC!K727</f>
        <v>0</v>
      </c>
      <c r="E727" s="2">
        <f>+Help_FC!$G727*Help_FC!L727</f>
        <v>0</v>
      </c>
      <c r="F727" s="2">
        <f>+Help_FC!$G727*Help_FC!M727</f>
        <v>0</v>
      </c>
      <c r="G727" s="2">
        <f>+Help_FC!$G727*Help_FC!N727</f>
        <v>0</v>
      </c>
      <c r="H727" s="1478">
        <f>$AV727*24*Help_FC!R727/Help_FC!$Q727</f>
        <v>0</v>
      </c>
      <c r="I727" s="1478">
        <f>$AV727*24*Help_FC!S727/Help_FC!$Q727</f>
        <v>0</v>
      </c>
      <c r="J727" s="1478">
        <f>$AV727*24*Help_FC!T727/Help_FC!$Q727</f>
        <v>0</v>
      </c>
      <c r="K727" s="1478">
        <f>$AV727*24*Help_FC!U727/Help_FC!$Q727</f>
        <v>0</v>
      </c>
      <c r="L727" s="1478">
        <f>$AV727*24*Help_FC!V727/Help_FC!$Q727</f>
        <v>0</v>
      </c>
      <c r="M727" s="1478">
        <f>$AV727*24*Help_FC!W727/Help_FC!$Q727</f>
        <v>0</v>
      </c>
      <c r="N727" s="2">
        <f>100*Help_FC!H727</f>
        <v>100</v>
      </c>
      <c r="O727" s="2">
        <f t="shared" si="40"/>
        <v>0</v>
      </c>
      <c r="P727" s="2">
        <f t="shared" si="40"/>
        <v>0</v>
      </c>
      <c r="Q727" s="2">
        <f t="shared" si="40"/>
        <v>0</v>
      </c>
      <c r="R727" s="2">
        <f t="shared" si="40"/>
        <v>0</v>
      </c>
      <c r="S727" s="2">
        <f t="shared" si="40"/>
        <v>0</v>
      </c>
      <c r="T727" s="2">
        <f t="shared" si="40"/>
        <v>0</v>
      </c>
      <c r="U727" s="1478">
        <f t="shared" si="41"/>
        <v>0</v>
      </c>
      <c r="V727" s="1478">
        <f t="shared" si="41"/>
        <v>0</v>
      </c>
      <c r="W727" s="1478">
        <f t="shared" si="41"/>
        <v>0</v>
      </c>
      <c r="X727" s="1478">
        <f t="shared" si="41"/>
        <v>0</v>
      </c>
      <c r="Y727" s="1478">
        <f t="shared" si="41"/>
        <v>0</v>
      </c>
      <c r="Z727" s="1478">
        <f t="shared" si="41"/>
        <v>0</v>
      </c>
      <c r="AA727" s="2">
        <f t="shared" si="42"/>
        <v>100</v>
      </c>
      <c r="AC727" s="878">
        <v>1</v>
      </c>
      <c r="AE727" s="2">
        <f>+Help_FC!$G727*Help_FC!Y727</f>
        <v>0</v>
      </c>
      <c r="AF727" s="2">
        <f>+Help_FC!$G727*Help_FC!Z727</f>
        <v>0</v>
      </c>
      <c r="AG727" s="2">
        <f>+Help_FC!$G727*Help_FC!AA727</f>
        <v>0</v>
      </c>
      <c r="AH727" s="2">
        <f>+Help_FC!$G727*Help_FC!AB727</f>
        <v>0</v>
      </c>
      <c r="AI727" s="2">
        <f>+Help_FC!$G727*Help_FC!AC727</f>
        <v>0</v>
      </c>
      <c r="AJ727" s="2">
        <f>+Help_FC!$G727*Help_FC!AD727</f>
        <v>0</v>
      </c>
      <c r="AK727" s="2">
        <f>+Help_FC!$G727*Help_FC!AE727</f>
        <v>0</v>
      </c>
      <c r="AL727" s="2">
        <f>+Help_FC!$G727*Help_FC!AF727</f>
        <v>0</v>
      </c>
      <c r="AM727" s="2">
        <f>+Help_FC!$G727*Help_FC!AG727</f>
        <v>0</v>
      </c>
      <c r="AN727" s="2">
        <f>+Help_FC!$G727*Help_FC!AH727</f>
        <v>0</v>
      </c>
      <c r="AO727" s="2">
        <f>+Help_FC!$G727*Help_FC!AI727</f>
        <v>0</v>
      </c>
      <c r="AP727" s="2">
        <f>+Help_FC!$G727*Help_FC!AJ727</f>
        <v>0</v>
      </c>
      <c r="AQ727" s="2">
        <f>+Help_FC!$G727*Help_FC!AK727</f>
        <v>0</v>
      </c>
      <c r="AR727" s="1478">
        <f>$AV727*24*Help_FC!AL727/Help_FC!$Q727</f>
        <v>0</v>
      </c>
      <c r="AS727" s="1478">
        <f>$AV727*24*Help_FC!AM727/Help_FC!$Q727</f>
        <v>0</v>
      </c>
      <c r="AT727" s="2">
        <f>+Help_FC!$G727*Help_FC!AN727</f>
        <v>0</v>
      </c>
      <c r="AV727" s="5">
        <v>1</v>
      </c>
    </row>
    <row r="728" spans="1:48" x14ac:dyDescent="0.2">
      <c r="A728" s="1">
        <v>45652</v>
      </c>
      <c r="B728" s="2">
        <f>+Help_FC!$G728*Help_FC!I728</f>
        <v>0</v>
      </c>
      <c r="C728" s="2">
        <f>+Help_FC!$G728*Help_FC!J728</f>
        <v>0</v>
      </c>
      <c r="D728" s="2">
        <f>+Help_FC!$G728*Help_FC!K728</f>
        <v>0</v>
      </c>
      <c r="E728" s="2">
        <f>+Help_FC!$G728*Help_FC!L728</f>
        <v>0</v>
      </c>
      <c r="F728" s="2">
        <f>+Help_FC!$G728*Help_FC!M728</f>
        <v>0</v>
      </c>
      <c r="G728" s="2">
        <f>+Help_FC!$G728*Help_FC!N728</f>
        <v>0</v>
      </c>
      <c r="H728" s="1478">
        <f>$AV728*24*Help_FC!R728/Help_FC!$Q728</f>
        <v>0</v>
      </c>
      <c r="I728" s="1478">
        <f>$AV728*24*Help_FC!S728/Help_FC!$Q728</f>
        <v>0</v>
      </c>
      <c r="J728" s="1478">
        <f>$AV728*24*Help_FC!T728/Help_FC!$Q728</f>
        <v>0</v>
      </c>
      <c r="K728" s="1478">
        <f>$AV728*24*Help_FC!U728/Help_FC!$Q728</f>
        <v>0</v>
      </c>
      <c r="L728" s="1478">
        <f>$AV728*24*Help_FC!V728/Help_FC!$Q728</f>
        <v>0</v>
      </c>
      <c r="M728" s="1478">
        <f>$AV728*24*Help_FC!W728/Help_FC!$Q728</f>
        <v>0</v>
      </c>
      <c r="N728" s="2">
        <f>100*Help_FC!H728</f>
        <v>100</v>
      </c>
      <c r="O728" s="2">
        <f t="shared" si="40"/>
        <v>0</v>
      </c>
      <c r="P728" s="2">
        <f t="shared" si="40"/>
        <v>0</v>
      </c>
      <c r="Q728" s="2">
        <f t="shared" si="40"/>
        <v>0</v>
      </c>
      <c r="R728" s="2">
        <f t="shared" si="40"/>
        <v>0</v>
      </c>
      <c r="S728" s="2">
        <f t="shared" si="40"/>
        <v>0</v>
      </c>
      <c r="T728" s="2">
        <f t="shared" si="40"/>
        <v>0</v>
      </c>
      <c r="U728" s="1478">
        <f t="shared" si="41"/>
        <v>0</v>
      </c>
      <c r="V728" s="1478">
        <f t="shared" si="41"/>
        <v>0</v>
      </c>
      <c r="W728" s="1478">
        <f t="shared" si="41"/>
        <v>0</v>
      </c>
      <c r="X728" s="1478">
        <f t="shared" si="41"/>
        <v>0</v>
      </c>
      <c r="Y728" s="1478">
        <f t="shared" si="41"/>
        <v>0</v>
      </c>
      <c r="Z728" s="1478">
        <f t="shared" si="41"/>
        <v>0</v>
      </c>
      <c r="AA728" s="2">
        <f t="shared" si="42"/>
        <v>100</v>
      </c>
      <c r="AC728" s="878">
        <v>1</v>
      </c>
      <c r="AE728" s="2">
        <f>+Help_FC!$G728*Help_FC!Y728</f>
        <v>0</v>
      </c>
      <c r="AF728" s="2">
        <f>+Help_FC!$G728*Help_FC!Z728</f>
        <v>0</v>
      </c>
      <c r="AG728" s="2">
        <f>+Help_FC!$G728*Help_FC!AA728</f>
        <v>0</v>
      </c>
      <c r="AH728" s="2">
        <f>+Help_FC!$G728*Help_FC!AB728</f>
        <v>0</v>
      </c>
      <c r="AI728" s="2">
        <f>+Help_FC!$G728*Help_FC!AC728</f>
        <v>0</v>
      </c>
      <c r="AJ728" s="2">
        <f>+Help_FC!$G728*Help_FC!AD728</f>
        <v>0</v>
      </c>
      <c r="AK728" s="2">
        <f>+Help_FC!$G728*Help_FC!AE728</f>
        <v>0</v>
      </c>
      <c r="AL728" s="2">
        <f>+Help_FC!$G728*Help_FC!AF728</f>
        <v>0</v>
      </c>
      <c r="AM728" s="2">
        <f>+Help_FC!$G728*Help_FC!AG728</f>
        <v>0</v>
      </c>
      <c r="AN728" s="2">
        <f>+Help_FC!$G728*Help_FC!AH728</f>
        <v>0</v>
      </c>
      <c r="AO728" s="2">
        <f>+Help_FC!$G728*Help_FC!AI728</f>
        <v>0</v>
      </c>
      <c r="AP728" s="2">
        <f>+Help_FC!$G728*Help_FC!AJ728</f>
        <v>0</v>
      </c>
      <c r="AQ728" s="2">
        <f>+Help_FC!$G728*Help_FC!AK728</f>
        <v>0</v>
      </c>
      <c r="AR728" s="1478">
        <f>$AV728*24*Help_FC!AL728/Help_FC!$Q728</f>
        <v>0</v>
      </c>
      <c r="AS728" s="1478">
        <f>$AV728*24*Help_FC!AM728/Help_FC!$Q728</f>
        <v>0</v>
      </c>
      <c r="AT728" s="2">
        <f>+Help_FC!$G728*Help_FC!AN728</f>
        <v>0</v>
      </c>
      <c r="AV728" s="5">
        <v>1</v>
      </c>
    </row>
    <row r="729" spans="1:48" x14ac:dyDescent="0.2">
      <c r="A729" s="1">
        <v>45653</v>
      </c>
      <c r="B729" s="2">
        <f>+Help_FC!$G729*Help_FC!I729</f>
        <v>0</v>
      </c>
      <c r="C729" s="2">
        <f>+Help_FC!$G729*Help_FC!J729</f>
        <v>0</v>
      </c>
      <c r="D729" s="2">
        <f>+Help_FC!$G729*Help_FC!K729</f>
        <v>0</v>
      </c>
      <c r="E729" s="2">
        <f>+Help_FC!$G729*Help_FC!L729</f>
        <v>0</v>
      </c>
      <c r="F729" s="2">
        <f>+Help_FC!$G729*Help_FC!M729</f>
        <v>0</v>
      </c>
      <c r="G729" s="2">
        <f>+Help_FC!$G729*Help_FC!N729</f>
        <v>0</v>
      </c>
      <c r="H729" s="1478">
        <f>$AV729*24*Help_FC!R729/Help_FC!$Q729</f>
        <v>0</v>
      </c>
      <c r="I729" s="1478">
        <f>$AV729*24*Help_FC!S729/Help_FC!$Q729</f>
        <v>0</v>
      </c>
      <c r="J729" s="1478">
        <f>$AV729*24*Help_FC!T729/Help_FC!$Q729</f>
        <v>0</v>
      </c>
      <c r="K729" s="1478">
        <f>$AV729*24*Help_FC!U729/Help_FC!$Q729</f>
        <v>0</v>
      </c>
      <c r="L729" s="1478">
        <f>$AV729*24*Help_FC!V729/Help_FC!$Q729</f>
        <v>0</v>
      </c>
      <c r="M729" s="1478">
        <f>$AV729*24*Help_FC!W729/Help_FC!$Q729</f>
        <v>0</v>
      </c>
      <c r="N729" s="2">
        <f>100*Help_FC!H729</f>
        <v>100</v>
      </c>
      <c r="O729" s="2">
        <f t="shared" si="40"/>
        <v>0</v>
      </c>
      <c r="P729" s="2">
        <f t="shared" si="40"/>
        <v>0</v>
      </c>
      <c r="Q729" s="2">
        <f t="shared" si="40"/>
        <v>0</v>
      </c>
      <c r="R729" s="2">
        <f t="shared" si="40"/>
        <v>0</v>
      </c>
      <c r="S729" s="2">
        <f t="shared" si="40"/>
        <v>0</v>
      </c>
      <c r="T729" s="2">
        <f t="shared" si="40"/>
        <v>0</v>
      </c>
      <c r="U729" s="1478">
        <f t="shared" si="41"/>
        <v>0</v>
      </c>
      <c r="V729" s="1478">
        <f t="shared" si="41"/>
        <v>0</v>
      </c>
      <c r="W729" s="1478">
        <f t="shared" si="41"/>
        <v>0</v>
      </c>
      <c r="X729" s="1478">
        <f t="shared" si="41"/>
        <v>0</v>
      </c>
      <c r="Y729" s="1478">
        <f t="shared" si="41"/>
        <v>0</v>
      </c>
      <c r="Z729" s="1478">
        <f t="shared" si="41"/>
        <v>0</v>
      </c>
      <c r="AA729" s="2">
        <f t="shared" si="42"/>
        <v>100</v>
      </c>
      <c r="AC729" s="878">
        <v>1</v>
      </c>
      <c r="AE729" s="2">
        <f>+Help_FC!$G729*Help_FC!Y729</f>
        <v>0</v>
      </c>
      <c r="AF729" s="2">
        <f>+Help_FC!$G729*Help_FC!Z729</f>
        <v>0</v>
      </c>
      <c r="AG729" s="2">
        <f>+Help_FC!$G729*Help_FC!AA729</f>
        <v>0</v>
      </c>
      <c r="AH729" s="2">
        <f>+Help_FC!$G729*Help_FC!AB729</f>
        <v>0</v>
      </c>
      <c r="AI729" s="2">
        <f>+Help_FC!$G729*Help_FC!AC729</f>
        <v>0</v>
      </c>
      <c r="AJ729" s="2">
        <f>+Help_FC!$G729*Help_FC!AD729</f>
        <v>0</v>
      </c>
      <c r="AK729" s="2">
        <f>+Help_FC!$G729*Help_FC!AE729</f>
        <v>0</v>
      </c>
      <c r="AL729" s="2">
        <f>+Help_FC!$G729*Help_FC!AF729</f>
        <v>0</v>
      </c>
      <c r="AM729" s="2">
        <f>+Help_FC!$G729*Help_FC!AG729</f>
        <v>0</v>
      </c>
      <c r="AN729" s="2">
        <f>+Help_FC!$G729*Help_FC!AH729</f>
        <v>0</v>
      </c>
      <c r="AO729" s="2">
        <f>+Help_FC!$G729*Help_FC!AI729</f>
        <v>0</v>
      </c>
      <c r="AP729" s="2">
        <f>+Help_FC!$G729*Help_FC!AJ729</f>
        <v>0</v>
      </c>
      <c r="AQ729" s="2">
        <f>+Help_FC!$G729*Help_FC!AK729</f>
        <v>0</v>
      </c>
      <c r="AR729" s="1478">
        <f>$AV729*24*Help_FC!AL729/Help_FC!$Q729</f>
        <v>0</v>
      </c>
      <c r="AS729" s="1478">
        <f>$AV729*24*Help_FC!AM729/Help_FC!$Q729</f>
        <v>0</v>
      </c>
      <c r="AT729" s="2">
        <f>+Help_FC!$G729*Help_FC!AN729</f>
        <v>0</v>
      </c>
      <c r="AV729" s="5">
        <v>1</v>
      </c>
    </row>
    <row r="730" spans="1:48" x14ac:dyDescent="0.2">
      <c r="A730" s="1">
        <v>45654</v>
      </c>
      <c r="B730" s="2">
        <f>+Help_FC!$G730*Help_FC!I730</f>
        <v>0</v>
      </c>
      <c r="C730" s="2">
        <f>+Help_FC!$G730*Help_FC!J730</f>
        <v>0</v>
      </c>
      <c r="D730" s="2">
        <f>+Help_FC!$G730*Help_FC!K730</f>
        <v>0</v>
      </c>
      <c r="E730" s="2">
        <f>+Help_FC!$G730*Help_FC!L730</f>
        <v>0</v>
      </c>
      <c r="F730" s="2">
        <f>+Help_FC!$G730*Help_FC!M730</f>
        <v>0</v>
      </c>
      <c r="G730" s="2">
        <f>+Help_FC!$G730*Help_FC!N730</f>
        <v>0</v>
      </c>
      <c r="H730" s="1478">
        <f>$AV730*24*Help_FC!R730/Help_FC!$Q730</f>
        <v>0</v>
      </c>
      <c r="I730" s="1478">
        <f>$AV730*24*Help_FC!S730/Help_FC!$Q730</f>
        <v>0</v>
      </c>
      <c r="J730" s="1478">
        <f>$AV730*24*Help_FC!T730/Help_FC!$Q730</f>
        <v>0</v>
      </c>
      <c r="K730" s="1478">
        <f>$AV730*24*Help_FC!U730/Help_FC!$Q730</f>
        <v>0</v>
      </c>
      <c r="L730" s="1478">
        <f>$AV730*24*Help_FC!V730/Help_FC!$Q730</f>
        <v>0</v>
      </c>
      <c r="M730" s="1478">
        <f>$AV730*24*Help_FC!W730/Help_FC!$Q730</f>
        <v>0</v>
      </c>
      <c r="N730" s="2">
        <f>100*Help_FC!H730</f>
        <v>100</v>
      </c>
      <c r="O730" s="2">
        <f t="shared" si="40"/>
        <v>0</v>
      </c>
      <c r="P730" s="2">
        <f t="shared" si="40"/>
        <v>0</v>
      </c>
      <c r="Q730" s="2">
        <f t="shared" si="40"/>
        <v>0</v>
      </c>
      <c r="R730" s="2">
        <f t="shared" si="40"/>
        <v>0</v>
      </c>
      <c r="S730" s="2">
        <f t="shared" si="40"/>
        <v>0</v>
      </c>
      <c r="T730" s="2">
        <f t="shared" si="40"/>
        <v>0</v>
      </c>
      <c r="U730" s="1478">
        <f t="shared" si="41"/>
        <v>0</v>
      </c>
      <c r="V730" s="1478">
        <f t="shared" si="41"/>
        <v>0</v>
      </c>
      <c r="W730" s="1478">
        <f t="shared" si="41"/>
        <v>0</v>
      </c>
      <c r="X730" s="1478">
        <f t="shared" si="41"/>
        <v>0</v>
      </c>
      <c r="Y730" s="1478">
        <f t="shared" si="41"/>
        <v>0</v>
      </c>
      <c r="Z730" s="1478">
        <f t="shared" si="41"/>
        <v>0</v>
      </c>
      <c r="AA730" s="2">
        <f t="shared" si="42"/>
        <v>100</v>
      </c>
      <c r="AC730" s="878">
        <v>1</v>
      </c>
      <c r="AE730" s="2">
        <f>+Help_FC!$G730*Help_FC!Y730</f>
        <v>0</v>
      </c>
      <c r="AF730" s="2">
        <f>+Help_FC!$G730*Help_FC!Z730</f>
        <v>0</v>
      </c>
      <c r="AG730" s="2">
        <f>+Help_FC!$G730*Help_FC!AA730</f>
        <v>0</v>
      </c>
      <c r="AH730" s="2">
        <f>+Help_FC!$G730*Help_FC!AB730</f>
        <v>0</v>
      </c>
      <c r="AI730" s="2">
        <f>+Help_FC!$G730*Help_FC!AC730</f>
        <v>0</v>
      </c>
      <c r="AJ730" s="2">
        <f>+Help_FC!$G730*Help_FC!AD730</f>
        <v>0</v>
      </c>
      <c r="AK730" s="2">
        <f>+Help_FC!$G730*Help_FC!AE730</f>
        <v>0</v>
      </c>
      <c r="AL730" s="2">
        <f>+Help_FC!$G730*Help_FC!AF730</f>
        <v>0</v>
      </c>
      <c r="AM730" s="2">
        <f>+Help_FC!$G730*Help_FC!AG730</f>
        <v>0</v>
      </c>
      <c r="AN730" s="2">
        <f>+Help_FC!$G730*Help_FC!AH730</f>
        <v>0</v>
      </c>
      <c r="AO730" s="2">
        <f>+Help_FC!$G730*Help_FC!AI730</f>
        <v>0</v>
      </c>
      <c r="AP730" s="2">
        <f>+Help_FC!$G730*Help_FC!AJ730</f>
        <v>0</v>
      </c>
      <c r="AQ730" s="2">
        <f>+Help_FC!$G730*Help_FC!AK730</f>
        <v>0</v>
      </c>
      <c r="AR730" s="1478">
        <f>$AV730*24*Help_FC!AL730/Help_FC!$Q730</f>
        <v>0</v>
      </c>
      <c r="AS730" s="1478">
        <f>$AV730*24*Help_FC!AM730/Help_FC!$Q730</f>
        <v>0</v>
      </c>
      <c r="AT730" s="2">
        <f>+Help_FC!$G730*Help_FC!AN730</f>
        <v>0</v>
      </c>
      <c r="AV730" s="5">
        <v>1</v>
      </c>
    </row>
    <row r="731" spans="1:48" x14ac:dyDescent="0.2">
      <c r="A731" s="1">
        <v>45655</v>
      </c>
      <c r="B731" s="2">
        <f>+Help_FC!$G731*Help_FC!I731</f>
        <v>0</v>
      </c>
      <c r="C731" s="2">
        <f>+Help_FC!$G731*Help_FC!J731</f>
        <v>0</v>
      </c>
      <c r="D731" s="2">
        <f>+Help_FC!$G731*Help_FC!K731</f>
        <v>0</v>
      </c>
      <c r="E731" s="2">
        <f>+Help_FC!$G731*Help_FC!L731</f>
        <v>0</v>
      </c>
      <c r="F731" s="2">
        <f>+Help_FC!$G731*Help_FC!M731</f>
        <v>0</v>
      </c>
      <c r="G731" s="2">
        <f>+Help_FC!$G731*Help_FC!N731</f>
        <v>0</v>
      </c>
      <c r="H731" s="1478">
        <f>$AV731*24*Help_FC!R731/Help_FC!$Q731</f>
        <v>0</v>
      </c>
      <c r="I731" s="1478">
        <f>$AV731*24*Help_FC!S731/Help_FC!$Q731</f>
        <v>0</v>
      </c>
      <c r="J731" s="1478">
        <f>$AV731*24*Help_FC!T731/Help_FC!$Q731</f>
        <v>0</v>
      </c>
      <c r="K731" s="1478">
        <f>$AV731*24*Help_FC!U731/Help_FC!$Q731</f>
        <v>0</v>
      </c>
      <c r="L731" s="1478">
        <f>$AV731*24*Help_FC!V731/Help_FC!$Q731</f>
        <v>0</v>
      </c>
      <c r="M731" s="1478">
        <f>$AV731*24*Help_FC!W731/Help_FC!$Q731</f>
        <v>0</v>
      </c>
      <c r="N731" s="2">
        <f>100*Help_FC!H731</f>
        <v>100</v>
      </c>
      <c r="O731" s="2">
        <f t="shared" si="40"/>
        <v>0</v>
      </c>
      <c r="P731" s="2">
        <f t="shared" si="40"/>
        <v>0</v>
      </c>
      <c r="Q731" s="2">
        <f t="shared" si="40"/>
        <v>0</v>
      </c>
      <c r="R731" s="2">
        <f t="shared" si="40"/>
        <v>0</v>
      </c>
      <c r="S731" s="2">
        <f t="shared" si="40"/>
        <v>0</v>
      </c>
      <c r="T731" s="2">
        <f t="shared" si="40"/>
        <v>0</v>
      </c>
      <c r="U731" s="1478">
        <f t="shared" si="41"/>
        <v>0</v>
      </c>
      <c r="V731" s="1478">
        <f t="shared" si="41"/>
        <v>0</v>
      </c>
      <c r="W731" s="1478">
        <f t="shared" si="41"/>
        <v>0</v>
      </c>
      <c r="X731" s="1478">
        <f t="shared" si="41"/>
        <v>0</v>
      </c>
      <c r="Y731" s="1478">
        <f t="shared" si="41"/>
        <v>0</v>
      </c>
      <c r="Z731" s="1478">
        <f t="shared" si="41"/>
        <v>0</v>
      </c>
      <c r="AA731" s="2">
        <f t="shared" si="42"/>
        <v>100</v>
      </c>
      <c r="AC731" s="878">
        <v>1</v>
      </c>
      <c r="AE731" s="2">
        <f>+Help_FC!$G731*Help_FC!Y731</f>
        <v>0</v>
      </c>
      <c r="AF731" s="2">
        <f>+Help_FC!$G731*Help_FC!Z731</f>
        <v>0</v>
      </c>
      <c r="AG731" s="2">
        <f>+Help_FC!$G731*Help_FC!AA731</f>
        <v>0</v>
      </c>
      <c r="AH731" s="2">
        <f>+Help_FC!$G731*Help_FC!AB731</f>
        <v>0</v>
      </c>
      <c r="AI731" s="2">
        <f>+Help_FC!$G731*Help_FC!AC731</f>
        <v>0</v>
      </c>
      <c r="AJ731" s="2">
        <f>+Help_FC!$G731*Help_FC!AD731</f>
        <v>0</v>
      </c>
      <c r="AK731" s="2">
        <f>+Help_FC!$G731*Help_FC!AE731</f>
        <v>0</v>
      </c>
      <c r="AL731" s="2">
        <f>+Help_FC!$G731*Help_FC!AF731</f>
        <v>0</v>
      </c>
      <c r="AM731" s="2">
        <f>+Help_FC!$G731*Help_FC!AG731</f>
        <v>0</v>
      </c>
      <c r="AN731" s="2">
        <f>+Help_FC!$G731*Help_FC!AH731</f>
        <v>0</v>
      </c>
      <c r="AO731" s="2">
        <f>+Help_FC!$G731*Help_FC!AI731</f>
        <v>0</v>
      </c>
      <c r="AP731" s="2">
        <f>+Help_FC!$G731*Help_FC!AJ731</f>
        <v>0</v>
      </c>
      <c r="AQ731" s="2">
        <f>+Help_FC!$G731*Help_FC!AK731</f>
        <v>0</v>
      </c>
      <c r="AR731" s="1478">
        <f>$AV731*24*Help_FC!AL731/Help_FC!$Q731</f>
        <v>0</v>
      </c>
      <c r="AS731" s="1478">
        <f>$AV731*24*Help_FC!AM731/Help_FC!$Q731</f>
        <v>0</v>
      </c>
      <c r="AT731" s="2">
        <f>+Help_FC!$G731*Help_FC!AN731</f>
        <v>0</v>
      </c>
      <c r="AV731" s="5">
        <v>1</v>
      </c>
    </row>
    <row r="732" spans="1:48" x14ac:dyDescent="0.2">
      <c r="A732" s="1">
        <v>45656</v>
      </c>
      <c r="B732" s="2">
        <f>+Help_FC!$G732*Help_FC!I732</f>
        <v>0</v>
      </c>
      <c r="C732" s="2">
        <f>+Help_FC!$G732*Help_FC!J732</f>
        <v>0</v>
      </c>
      <c r="D732" s="2">
        <f>+Help_FC!$G732*Help_FC!K732</f>
        <v>0</v>
      </c>
      <c r="E732" s="2">
        <f>+Help_FC!$G732*Help_FC!L732</f>
        <v>0</v>
      </c>
      <c r="F732" s="2">
        <f>+Help_FC!$G732*Help_FC!M732</f>
        <v>0</v>
      </c>
      <c r="G732" s="2">
        <f>+Help_FC!$G732*Help_FC!N732</f>
        <v>0</v>
      </c>
      <c r="H732" s="1478">
        <f>$AV732*24*Help_FC!R732/Help_FC!$Q732</f>
        <v>0</v>
      </c>
      <c r="I732" s="1478">
        <f>$AV732*24*Help_FC!S732/Help_FC!$Q732</f>
        <v>0</v>
      </c>
      <c r="J732" s="1478">
        <f>$AV732*24*Help_FC!T732/Help_FC!$Q732</f>
        <v>0</v>
      </c>
      <c r="K732" s="1478">
        <f>$AV732*24*Help_FC!U732/Help_FC!$Q732</f>
        <v>0</v>
      </c>
      <c r="L732" s="1478">
        <f>$AV732*24*Help_FC!V732/Help_FC!$Q732</f>
        <v>0</v>
      </c>
      <c r="M732" s="1478">
        <f>$AV732*24*Help_FC!W732/Help_FC!$Q732</f>
        <v>0</v>
      </c>
      <c r="N732" s="2">
        <f>100*Help_FC!H732</f>
        <v>100</v>
      </c>
      <c r="O732" s="2">
        <f t="shared" si="40"/>
        <v>0</v>
      </c>
      <c r="P732" s="2">
        <f t="shared" si="40"/>
        <v>0</v>
      </c>
      <c r="Q732" s="2">
        <f t="shared" si="40"/>
        <v>0</v>
      </c>
      <c r="R732" s="2">
        <f t="shared" si="40"/>
        <v>0</v>
      </c>
      <c r="S732" s="2">
        <f t="shared" si="40"/>
        <v>0</v>
      </c>
      <c r="T732" s="2">
        <f t="shared" si="40"/>
        <v>0</v>
      </c>
      <c r="U732" s="1478">
        <f t="shared" si="41"/>
        <v>0</v>
      </c>
      <c r="V732" s="1478">
        <f t="shared" si="41"/>
        <v>0</v>
      </c>
      <c r="W732" s="1478">
        <f t="shared" si="41"/>
        <v>0</v>
      </c>
      <c r="X732" s="1478">
        <f t="shared" si="41"/>
        <v>0</v>
      </c>
      <c r="Y732" s="1478">
        <f t="shared" si="41"/>
        <v>0</v>
      </c>
      <c r="Z732" s="1478">
        <f t="shared" si="41"/>
        <v>0</v>
      </c>
      <c r="AA732" s="2">
        <f t="shared" si="42"/>
        <v>100</v>
      </c>
      <c r="AC732" s="878">
        <v>1</v>
      </c>
      <c r="AE732" s="2">
        <f>+Help_FC!$G732*Help_FC!Y732</f>
        <v>0</v>
      </c>
      <c r="AF732" s="2">
        <f>+Help_FC!$G732*Help_FC!Z732</f>
        <v>0</v>
      </c>
      <c r="AG732" s="2">
        <f>+Help_FC!$G732*Help_FC!AA732</f>
        <v>0</v>
      </c>
      <c r="AH732" s="2">
        <f>+Help_FC!$G732*Help_FC!AB732</f>
        <v>0</v>
      </c>
      <c r="AI732" s="2">
        <f>+Help_FC!$G732*Help_FC!AC732</f>
        <v>0</v>
      </c>
      <c r="AJ732" s="2">
        <f>+Help_FC!$G732*Help_FC!AD732</f>
        <v>0</v>
      </c>
      <c r="AK732" s="2">
        <f>+Help_FC!$G732*Help_FC!AE732</f>
        <v>0</v>
      </c>
      <c r="AL732" s="2">
        <f>+Help_FC!$G732*Help_FC!AF732</f>
        <v>0</v>
      </c>
      <c r="AM732" s="2">
        <f>+Help_FC!$G732*Help_FC!AG732</f>
        <v>0</v>
      </c>
      <c r="AN732" s="2">
        <f>+Help_FC!$G732*Help_FC!AH732</f>
        <v>0</v>
      </c>
      <c r="AO732" s="2">
        <f>+Help_FC!$G732*Help_FC!AI732</f>
        <v>0</v>
      </c>
      <c r="AP732" s="2">
        <f>+Help_FC!$G732*Help_FC!AJ732</f>
        <v>0</v>
      </c>
      <c r="AQ732" s="2">
        <f>+Help_FC!$G732*Help_FC!AK732</f>
        <v>0</v>
      </c>
      <c r="AR732" s="1478">
        <f>$AV732*24*Help_FC!AL732/Help_FC!$Q732</f>
        <v>0</v>
      </c>
      <c r="AS732" s="1478">
        <f>$AV732*24*Help_FC!AM732/Help_FC!$Q732</f>
        <v>0</v>
      </c>
      <c r="AT732" s="2">
        <f>+Help_FC!$G732*Help_FC!AN732</f>
        <v>0</v>
      </c>
      <c r="AV732" s="5">
        <v>1</v>
      </c>
    </row>
    <row r="733" spans="1:48" x14ac:dyDescent="0.2">
      <c r="A733" s="1">
        <v>45657</v>
      </c>
      <c r="B733" s="2">
        <f>+Help_FC!$G733*Help_FC!I733</f>
        <v>0</v>
      </c>
      <c r="C733" s="2">
        <f>+Help_FC!$G733*Help_FC!J733</f>
        <v>0</v>
      </c>
      <c r="D733" s="2">
        <f>+Help_FC!$G733*Help_FC!K733</f>
        <v>0</v>
      </c>
      <c r="E733" s="2">
        <f>+Help_FC!$G733*Help_FC!L733</f>
        <v>0</v>
      </c>
      <c r="F733" s="2">
        <f>+Help_FC!$G733*Help_FC!M733</f>
        <v>0</v>
      </c>
      <c r="G733" s="2">
        <f>+Help_FC!$G733*Help_FC!N733</f>
        <v>0</v>
      </c>
      <c r="H733" s="1478">
        <f>$AV733*24*Help_FC!R733/Help_FC!$Q733</f>
        <v>0</v>
      </c>
      <c r="I733" s="1478">
        <f>$AV733*24*Help_FC!S733/Help_FC!$Q733</f>
        <v>0</v>
      </c>
      <c r="J733" s="1478">
        <f>$AV733*24*Help_FC!T733/Help_FC!$Q733</f>
        <v>0</v>
      </c>
      <c r="K733" s="1478">
        <f>$AV733*24*Help_FC!U733/Help_FC!$Q733</f>
        <v>0</v>
      </c>
      <c r="L733" s="1478">
        <f>$AV733*24*Help_FC!V733/Help_FC!$Q733</f>
        <v>0</v>
      </c>
      <c r="M733" s="1478">
        <f>$AV733*24*Help_FC!W733/Help_FC!$Q733</f>
        <v>0</v>
      </c>
      <c r="N733" s="2">
        <f>100*Help_FC!H733</f>
        <v>100</v>
      </c>
      <c r="O733" s="2">
        <f t="shared" si="40"/>
        <v>0</v>
      </c>
      <c r="P733" s="2">
        <f t="shared" si="40"/>
        <v>0</v>
      </c>
      <c r="Q733" s="2">
        <f t="shared" si="40"/>
        <v>0</v>
      </c>
      <c r="R733" s="2">
        <f t="shared" si="40"/>
        <v>0</v>
      </c>
      <c r="S733" s="2">
        <f t="shared" si="40"/>
        <v>0</v>
      </c>
      <c r="T733" s="2">
        <f t="shared" si="40"/>
        <v>0</v>
      </c>
      <c r="U733" s="1478">
        <f t="shared" si="41"/>
        <v>0</v>
      </c>
      <c r="V733" s="1478">
        <f t="shared" si="41"/>
        <v>0</v>
      </c>
      <c r="W733" s="1478">
        <f t="shared" si="41"/>
        <v>0</v>
      </c>
      <c r="X733" s="1478">
        <f t="shared" si="41"/>
        <v>0</v>
      </c>
      <c r="Y733" s="1478">
        <f t="shared" si="41"/>
        <v>0</v>
      </c>
      <c r="Z733" s="1478">
        <f t="shared" si="41"/>
        <v>0</v>
      </c>
      <c r="AA733" s="2">
        <f t="shared" si="42"/>
        <v>100</v>
      </c>
      <c r="AC733" s="878">
        <v>1</v>
      </c>
      <c r="AE733" s="2">
        <f>+Help_FC!$G733*Help_FC!Y733</f>
        <v>0</v>
      </c>
      <c r="AF733" s="2">
        <f>+Help_FC!$G733*Help_FC!Z733</f>
        <v>0</v>
      </c>
      <c r="AG733" s="2">
        <f>+Help_FC!$G733*Help_FC!AA733</f>
        <v>0</v>
      </c>
      <c r="AH733" s="2">
        <f>+Help_FC!$G733*Help_FC!AB733</f>
        <v>0</v>
      </c>
      <c r="AI733" s="2">
        <f>+Help_FC!$G733*Help_FC!AC733</f>
        <v>0</v>
      </c>
      <c r="AJ733" s="2">
        <f>+Help_FC!$G733*Help_FC!AD733</f>
        <v>0</v>
      </c>
      <c r="AK733" s="2">
        <f>+Help_FC!$G733*Help_FC!AE733</f>
        <v>0</v>
      </c>
      <c r="AL733" s="2">
        <f>+Help_FC!$G733*Help_FC!AF733</f>
        <v>0</v>
      </c>
      <c r="AM733" s="2">
        <f>+Help_FC!$G733*Help_FC!AG733</f>
        <v>0</v>
      </c>
      <c r="AN733" s="2">
        <f>+Help_FC!$G733*Help_FC!AH733</f>
        <v>0</v>
      </c>
      <c r="AO733" s="2">
        <f>+Help_FC!$G733*Help_FC!AI733</f>
        <v>0</v>
      </c>
      <c r="AP733" s="2">
        <f>+Help_FC!$G733*Help_FC!AJ733</f>
        <v>0</v>
      </c>
      <c r="AQ733" s="2">
        <f>+Help_FC!$G733*Help_FC!AK733</f>
        <v>0</v>
      </c>
      <c r="AR733" s="1478">
        <f>$AV733*24*Help_FC!AL733/Help_FC!$Q733</f>
        <v>0</v>
      </c>
      <c r="AS733" s="1478">
        <f>$AV733*24*Help_FC!AM733/Help_FC!$Q733</f>
        <v>0</v>
      </c>
      <c r="AT733" s="2">
        <f>+Help_FC!$G733*Help_FC!AN733</f>
        <v>0</v>
      </c>
      <c r="AV733" s="5">
        <v>1</v>
      </c>
    </row>
    <row r="734" spans="1:48" x14ac:dyDescent="0.2">
      <c r="A734" s="1">
        <v>45658</v>
      </c>
      <c r="AT734" s="2">
        <f>+Help_FC!$G734*Help_FC!AN734</f>
        <v>0</v>
      </c>
    </row>
    <row r="735" spans="1:48" x14ac:dyDescent="0.2">
      <c r="A735" s="1">
        <v>45659</v>
      </c>
      <c r="AT735" s="2">
        <f>+Help_FC!$G735*Help_FC!AN735</f>
        <v>0</v>
      </c>
    </row>
    <row r="736" spans="1:48" x14ac:dyDescent="0.2">
      <c r="A736" s="1">
        <v>45660</v>
      </c>
      <c r="AT736" s="2">
        <f>+Help_FC!$G736*Help_FC!AN736</f>
        <v>0</v>
      </c>
    </row>
    <row r="737" spans="1:46" x14ac:dyDescent="0.2">
      <c r="A737" s="1">
        <v>45661</v>
      </c>
      <c r="AT737" s="2">
        <f>+Help_FC!$G737*Help_FC!AN737</f>
        <v>0</v>
      </c>
    </row>
    <row r="738" spans="1:46" x14ac:dyDescent="0.2">
      <c r="A738" s="1">
        <v>45662</v>
      </c>
      <c r="AT738" s="2">
        <f>+Help_FC!$G738*Help_FC!AN738</f>
        <v>0</v>
      </c>
    </row>
    <row r="739" spans="1:46" x14ac:dyDescent="0.2">
      <c r="A739" s="1">
        <v>45663</v>
      </c>
      <c r="AT739" s="2">
        <f>+Help_FC!$G739*Help_FC!AN739</f>
        <v>0</v>
      </c>
    </row>
    <row r="740" spans="1:46" x14ac:dyDescent="0.2">
      <c r="A740" s="1">
        <v>45664</v>
      </c>
      <c r="AT740" s="2">
        <f>+Help_FC!$G740*Help_FC!AN740</f>
        <v>0</v>
      </c>
    </row>
    <row r="741" spans="1:46" x14ac:dyDescent="0.2">
      <c r="A741" s="1">
        <v>45665</v>
      </c>
      <c r="AT741" s="2">
        <f>+Help_FC!$G741*Help_FC!AN741</f>
        <v>0</v>
      </c>
    </row>
    <row r="742" spans="1:46" x14ac:dyDescent="0.2">
      <c r="A742" s="1">
        <v>45666</v>
      </c>
      <c r="AT742" s="2">
        <f>+Help_FC!$G742*Help_FC!AN742</f>
        <v>0</v>
      </c>
    </row>
    <row r="743" spans="1:46" x14ac:dyDescent="0.2">
      <c r="A743" s="1">
        <v>45667</v>
      </c>
      <c r="AT743" s="2">
        <f>+Help_FC!$G743*Help_FC!AN743</f>
        <v>0</v>
      </c>
    </row>
    <row r="744" spans="1:46" x14ac:dyDescent="0.2">
      <c r="A744" s="1">
        <v>45668</v>
      </c>
      <c r="AT744" s="2">
        <f>+Help_FC!$G744*Help_FC!AN744</f>
        <v>0</v>
      </c>
    </row>
    <row r="745" spans="1:46" x14ac:dyDescent="0.2">
      <c r="A745" s="1">
        <v>45669</v>
      </c>
      <c r="AT745" s="2">
        <f>+Help_FC!$G745*Help_FC!AN745</f>
        <v>0</v>
      </c>
    </row>
    <row r="746" spans="1:46" x14ac:dyDescent="0.2">
      <c r="A746" s="1">
        <v>45670</v>
      </c>
      <c r="AT746" s="2">
        <f>+Help_FC!$G746*Help_FC!AN746</f>
        <v>0</v>
      </c>
    </row>
    <row r="747" spans="1:46" x14ac:dyDescent="0.2">
      <c r="A747" s="1">
        <v>45671</v>
      </c>
      <c r="AT747" s="2">
        <f>+Help_FC!$G747*Help_FC!AN747</f>
        <v>0</v>
      </c>
    </row>
    <row r="748" spans="1:46" x14ac:dyDescent="0.2">
      <c r="A748" s="1">
        <v>45672</v>
      </c>
      <c r="AT748" s="2">
        <f>+Help_FC!$G748*Help_FC!AN748</f>
        <v>0</v>
      </c>
    </row>
    <row r="749" spans="1:46" x14ac:dyDescent="0.2">
      <c r="A749" s="1">
        <v>45673</v>
      </c>
      <c r="AT749" s="2">
        <f>+Help_FC!$G749*Help_FC!AN749</f>
        <v>0</v>
      </c>
    </row>
    <row r="750" spans="1:46" x14ac:dyDescent="0.2">
      <c r="A750" s="1">
        <v>45674</v>
      </c>
      <c r="AT750" s="2">
        <f>+Help_FC!$G750*Help_FC!AN750</f>
        <v>0</v>
      </c>
    </row>
    <row r="751" spans="1:46" x14ac:dyDescent="0.2">
      <c r="A751" s="1">
        <v>45675</v>
      </c>
      <c r="AT751" s="2">
        <f>+Help_FC!$G751*Help_FC!AN751</f>
        <v>0</v>
      </c>
    </row>
    <row r="752" spans="1:46" x14ac:dyDescent="0.2">
      <c r="A752" s="1">
        <v>45676</v>
      </c>
      <c r="AT752" s="2">
        <f>+Help_FC!$G752*Help_FC!AN752</f>
        <v>0</v>
      </c>
    </row>
    <row r="753" spans="1:46" x14ac:dyDescent="0.2">
      <c r="A753" s="1">
        <v>45677</v>
      </c>
      <c r="AT753" s="2">
        <f>+Help_FC!$G753*Help_FC!AN753</f>
        <v>0</v>
      </c>
    </row>
    <row r="754" spans="1:46" x14ac:dyDescent="0.2">
      <c r="A754" s="1">
        <v>45678</v>
      </c>
      <c r="AT754" s="2">
        <f>+Help_FC!$G754*Help_FC!AN754</f>
        <v>0</v>
      </c>
    </row>
    <row r="755" spans="1:46" x14ac:dyDescent="0.2">
      <c r="A755" s="1">
        <v>45679</v>
      </c>
      <c r="AT755" s="2">
        <f>+Help_FC!$G755*Help_FC!AN755</f>
        <v>0</v>
      </c>
    </row>
    <row r="756" spans="1:46" x14ac:dyDescent="0.2">
      <c r="A756" s="1">
        <v>45680</v>
      </c>
      <c r="AT756" s="2">
        <f>+Help_FC!$G756*Help_FC!AN756</f>
        <v>0</v>
      </c>
    </row>
    <row r="757" spans="1:46" x14ac:dyDescent="0.2">
      <c r="A757" s="1">
        <v>45681</v>
      </c>
      <c r="AT757" s="2">
        <f>+Help_FC!$G757*Help_FC!AN757</f>
        <v>0</v>
      </c>
    </row>
    <row r="758" spans="1:46" x14ac:dyDescent="0.2">
      <c r="A758" s="1">
        <v>45682</v>
      </c>
      <c r="AT758" s="2">
        <f>+Help_FC!$G758*Help_FC!AN758</f>
        <v>0</v>
      </c>
    </row>
    <row r="759" spans="1:46" x14ac:dyDescent="0.2">
      <c r="A759" s="1">
        <v>45683</v>
      </c>
      <c r="AT759" s="2">
        <f>+Help_FC!$G759*Help_FC!AN759</f>
        <v>0</v>
      </c>
    </row>
    <row r="760" spans="1:46" x14ac:dyDescent="0.2">
      <c r="A760" s="1">
        <v>45684</v>
      </c>
      <c r="AT760" s="2">
        <f>+Help_FC!$G760*Help_FC!AN760</f>
        <v>0</v>
      </c>
    </row>
    <row r="761" spans="1:46" x14ac:dyDescent="0.2">
      <c r="A761" s="1">
        <v>45685</v>
      </c>
      <c r="AT761" s="2">
        <f>+Help_FC!$G761*Help_FC!AN761</f>
        <v>0</v>
      </c>
    </row>
    <row r="762" spans="1:46" x14ac:dyDescent="0.2">
      <c r="A762" s="1">
        <v>45686</v>
      </c>
      <c r="AT762" s="2">
        <f>+Help_FC!$G762*Help_FC!AN762</f>
        <v>0</v>
      </c>
    </row>
    <row r="763" spans="1:46" x14ac:dyDescent="0.2">
      <c r="A763" s="1">
        <v>45687</v>
      </c>
      <c r="AT763" s="2">
        <f>+Help_FC!$G763*Help_FC!AN763</f>
        <v>0</v>
      </c>
    </row>
    <row r="764" spans="1:46" x14ac:dyDescent="0.2">
      <c r="A764" s="1">
        <v>45688</v>
      </c>
      <c r="AT764" s="2">
        <f>+Help_FC!$G764*Help_FC!AN764</f>
        <v>0</v>
      </c>
    </row>
    <row r="765" spans="1:46" x14ac:dyDescent="0.2">
      <c r="A765" s="1">
        <v>45689</v>
      </c>
      <c r="AT765" s="2">
        <f>+Help_FC!$G765*Help_FC!AN765</f>
        <v>0</v>
      </c>
    </row>
    <row r="766" spans="1:46" x14ac:dyDescent="0.2">
      <c r="A766" s="1">
        <v>45690</v>
      </c>
      <c r="AT766" s="2">
        <f>+Help_FC!$G766*Help_FC!AN766</f>
        <v>0</v>
      </c>
    </row>
    <row r="767" spans="1:46" x14ac:dyDescent="0.2">
      <c r="A767" s="1">
        <v>45691</v>
      </c>
      <c r="AT767" s="2">
        <f>+Help_FC!$G767*Help_FC!AN767</f>
        <v>0</v>
      </c>
    </row>
    <row r="768" spans="1:46" x14ac:dyDescent="0.2">
      <c r="A768" s="1">
        <v>45692</v>
      </c>
      <c r="AT768" s="2">
        <f>+Help_FC!$G768*Help_FC!AN768</f>
        <v>0</v>
      </c>
    </row>
    <row r="769" spans="1:46" x14ac:dyDescent="0.2">
      <c r="A769" s="1">
        <v>45693</v>
      </c>
      <c r="AT769" s="2">
        <f>+Help_FC!$G769*Help_FC!AN769</f>
        <v>0</v>
      </c>
    </row>
    <row r="770" spans="1:46" x14ac:dyDescent="0.2">
      <c r="A770" s="1">
        <v>45694</v>
      </c>
      <c r="AT770" s="2">
        <f>+Help_FC!$G770*Help_FC!AN770</f>
        <v>0</v>
      </c>
    </row>
    <row r="771" spans="1:46" x14ac:dyDescent="0.2">
      <c r="A771" s="1">
        <v>45695</v>
      </c>
      <c r="AT771" s="2">
        <f>+Help_FC!$G771*Help_FC!AN771</f>
        <v>0</v>
      </c>
    </row>
    <row r="772" spans="1:46" x14ac:dyDescent="0.2">
      <c r="A772" s="1">
        <v>45696</v>
      </c>
      <c r="AT772" s="2">
        <f>+Help_FC!$G772*Help_FC!AN772</f>
        <v>0</v>
      </c>
    </row>
    <row r="773" spans="1:46" x14ac:dyDescent="0.2">
      <c r="A773" s="1">
        <v>45697</v>
      </c>
      <c r="AT773" s="2">
        <f>+Help_FC!$G773*Help_FC!AN773</f>
        <v>0</v>
      </c>
    </row>
    <row r="774" spans="1:46" x14ac:dyDescent="0.2">
      <c r="A774" s="1">
        <v>45698</v>
      </c>
      <c r="AT774" s="2">
        <f>+Help_FC!$G774*Help_FC!AN774</f>
        <v>0</v>
      </c>
    </row>
    <row r="775" spans="1:46" x14ac:dyDescent="0.2">
      <c r="A775" s="1">
        <v>45699</v>
      </c>
      <c r="AT775" s="2">
        <f>+Help_FC!$G775*Help_FC!AN775</f>
        <v>0</v>
      </c>
    </row>
    <row r="776" spans="1:46" x14ac:dyDescent="0.2">
      <c r="A776" s="1">
        <v>45700</v>
      </c>
      <c r="AT776" s="2">
        <f>+Help_FC!$G776*Help_FC!AN776</f>
        <v>0</v>
      </c>
    </row>
    <row r="777" spans="1:46" x14ac:dyDescent="0.2">
      <c r="A777" s="1">
        <v>45701</v>
      </c>
      <c r="AT777" s="2">
        <f>+Help_FC!$G777*Help_FC!AN777</f>
        <v>0</v>
      </c>
    </row>
    <row r="778" spans="1:46" x14ac:dyDescent="0.2">
      <c r="A778" s="1">
        <v>45702</v>
      </c>
      <c r="AT778" s="2">
        <f>+Help_FC!$G778*Help_FC!AN778</f>
        <v>0</v>
      </c>
    </row>
    <row r="779" spans="1:46" x14ac:dyDescent="0.2">
      <c r="A779" s="1">
        <v>45703</v>
      </c>
      <c r="AT779" s="2">
        <f>+Help_FC!$G779*Help_FC!AN779</f>
        <v>0</v>
      </c>
    </row>
    <row r="780" spans="1:46" x14ac:dyDescent="0.2">
      <c r="A780" s="1">
        <v>45704</v>
      </c>
      <c r="AT780" s="2">
        <f>+Help_FC!$G780*Help_FC!AN780</f>
        <v>0</v>
      </c>
    </row>
    <row r="781" spans="1:46" x14ac:dyDescent="0.2">
      <c r="A781" s="1">
        <v>45705</v>
      </c>
      <c r="AT781" s="2">
        <f>+Help_FC!$G781*Help_FC!AN781</f>
        <v>0</v>
      </c>
    </row>
    <row r="782" spans="1:46" x14ac:dyDescent="0.2">
      <c r="A782" s="1">
        <v>45706</v>
      </c>
      <c r="AT782" s="2">
        <f>+Help_FC!$G782*Help_FC!AN782</f>
        <v>0</v>
      </c>
    </row>
    <row r="783" spans="1:46" x14ac:dyDescent="0.2">
      <c r="A783" s="1">
        <v>45707</v>
      </c>
      <c r="AT783" s="2">
        <f>+Help_FC!$G783*Help_FC!AN783</f>
        <v>0</v>
      </c>
    </row>
    <row r="784" spans="1:46" x14ac:dyDescent="0.2">
      <c r="A784" s="1">
        <v>45708</v>
      </c>
      <c r="AT784" s="2">
        <f>+Help_FC!$G784*Help_FC!AN784</f>
        <v>0</v>
      </c>
    </row>
    <row r="785" spans="1:46" x14ac:dyDescent="0.2">
      <c r="A785" s="1">
        <v>45709</v>
      </c>
      <c r="AT785" s="2">
        <f>+Help_FC!$G785*Help_FC!AN785</f>
        <v>0</v>
      </c>
    </row>
    <row r="786" spans="1:46" x14ac:dyDescent="0.2">
      <c r="A786" s="1">
        <v>45710</v>
      </c>
      <c r="AT786" s="2">
        <f>+Help_FC!$G786*Help_FC!AN786</f>
        <v>0</v>
      </c>
    </row>
    <row r="787" spans="1:46" x14ac:dyDescent="0.2">
      <c r="A787" s="1">
        <v>45711</v>
      </c>
      <c r="AT787" s="2">
        <f>+Help_FC!$G787*Help_FC!AN787</f>
        <v>0</v>
      </c>
    </row>
    <row r="788" spans="1:46" x14ac:dyDescent="0.2">
      <c r="A788" s="1">
        <v>45712</v>
      </c>
      <c r="AT788" s="2">
        <f>+Help_FC!$G788*Help_FC!AN788</f>
        <v>0</v>
      </c>
    </row>
    <row r="789" spans="1:46" x14ac:dyDescent="0.2">
      <c r="A789" s="1">
        <v>45713</v>
      </c>
      <c r="AT789" s="2">
        <f>+Help_FC!$G789*Help_FC!AN789</f>
        <v>0</v>
      </c>
    </row>
    <row r="790" spans="1:46" x14ac:dyDescent="0.2">
      <c r="A790" s="1">
        <v>45714</v>
      </c>
      <c r="AT790" s="2">
        <f>+Help_FC!$G790*Help_FC!AN790</f>
        <v>0</v>
      </c>
    </row>
    <row r="791" spans="1:46" x14ac:dyDescent="0.2">
      <c r="A791" s="1">
        <v>45715</v>
      </c>
      <c r="AT791" s="2">
        <f>+Help_FC!$G791*Help_FC!AN791</f>
        <v>0</v>
      </c>
    </row>
    <row r="792" spans="1:46" x14ac:dyDescent="0.2">
      <c r="A792" s="1">
        <v>45716</v>
      </c>
      <c r="AT792" s="2">
        <f>+Help_FC!$G792*Help_FC!AN792</f>
        <v>0</v>
      </c>
    </row>
    <row r="793" spans="1:46" x14ac:dyDescent="0.2">
      <c r="A793" s="1">
        <v>45717</v>
      </c>
      <c r="AT793" s="2">
        <f>+Help_FC!$G793*Help_FC!AN793</f>
        <v>0</v>
      </c>
    </row>
    <row r="794" spans="1:46" x14ac:dyDescent="0.2">
      <c r="A794" s="1">
        <v>45718</v>
      </c>
      <c r="AT794" s="2">
        <f>+Help_FC!$G794*Help_FC!AN794</f>
        <v>0</v>
      </c>
    </row>
    <row r="795" spans="1:46" x14ac:dyDescent="0.2">
      <c r="A795" s="1">
        <v>45719</v>
      </c>
      <c r="AT795" s="2">
        <f>+Help_FC!$G795*Help_FC!AN795</f>
        <v>0</v>
      </c>
    </row>
    <row r="796" spans="1:46" x14ac:dyDescent="0.2">
      <c r="A796" s="1">
        <v>45720</v>
      </c>
      <c r="AT796" s="2">
        <f>+Help_FC!$G796*Help_FC!AN796</f>
        <v>0</v>
      </c>
    </row>
    <row r="797" spans="1:46" x14ac:dyDescent="0.2">
      <c r="A797" s="1">
        <v>45721</v>
      </c>
      <c r="AT797" s="2">
        <f>+Help_FC!$G797*Help_FC!AN797</f>
        <v>0</v>
      </c>
    </row>
    <row r="798" spans="1:46" x14ac:dyDescent="0.2">
      <c r="A798" s="1">
        <v>45722</v>
      </c>
      <c r="AT798" s="2">
        <f>+Help_FC!$G798*Help_FC!AN798</f>
        <v>0</v>
      </c>
    </row>
    <row r="799" spans="1:46" x14ac:dyDescent="0.2">
      <c r="A799" s="1">
        <v>45723</v>
      </c>
      <c r="AT799" s="2">
        <f>+Help_FC!$G799*Help_FC!AN799</f>
        <v>0</v>
      </c>
    </row>
    <row r="800" spans="1:46" x14ac:dyDescent="0.2">
      <c r="A800" s="1">
        <v>45724</v>
      </c>
      <c r="AT800" s="2">
        <f>+Help_FC!$G800*Help_FC!AN800</f>
        <v>0</v>
      </c>
    </row>
    <row r="801" spans="1:46" x14ac:dyDescent="0.2">
      <c r="A801" s="1">
        <v>45725</v>
      </c>
      <c r="AT801" s="2">
        <f>+Help_FC!$G801*Help_FC!AN801</f>
        <v>0</v>
      </c>
    </row>
    <row r="802" spans="1:46" x14ac:dyDescent="0.2">
      <c r="A802" s="1">
        <v>45726</v>
      </c>
      <c r="AT802" s="2">
        <f>+Help_FC!$G802*Help_FC!AN802</f>
        <v>0</v>
      </c>
    </row>
    <row r="803" spans="1:46" x14ac:dyDescent="0.2">
      <c r="A803" s="1">
        <v>45727</v>
      </c>
      <c r="AT803" s="2">
        <f>+Help_FC!$G803*Help_FC!AN803</f>
        <v>0</v>
      </c>
    </row>
    <row r="804" spans="1:46" x14ac:dyDescent="0.2">
      <c r="A804" s="1">
        <v>45728</v>
      </c>
      <c r="AT804" s="2">
        <f>+Help_FC!$G804*Help_FC!AN804</f>
        <v>0</v>
      </c>
    </row>
    <row r="805" spans="1:46" x14ac:dyDescent="0.2">
      <c r="A805" s="1">
        <v>45729</v>
      </c>
      <c r="AT805" s="2">
        <f>+Help_FC!$G805*Help_FC!AN805</f>
        <v>0</v>
      </c>
    </row>
    <row r="806" spans="1:46" x14ac:dyDescent="0.2">
      <c r="A806" s="1">
        <v>45730</v>
      </c>
      <c r="AT806" s="2">
        <f>+Help_FC!$G806*Help_FC!AN806</f>
        <v>0</v>
      </c>
    </row>
    <row r="807" spans="1:46" x14ac:dyDescent="0.2">
      <c r="A807" s="1">
        <v>45731</v>
      </c>
      <c r="AT807" s="2">
        <f>+Help_FC!$G807*Help_FC!AN807</f>
        <v>0</v>
      </c>
    </row>
    <row r="808" spans="1:46" x14ac:dyDescent="0.2">
      <c r="A808" s="1">
        <v>45732</v>
      </c>
      <c r="AT808" s="2">
        <f>+Help_FC!$G808*Help_FC!AN808</f>
        <v>0</v>
      </c>
    </row>
    <row r="809" spans="1:46" x14ac:dyDescent="0.2">
      <c r="A809" s="1">
        <v>45733</v>
      </c>
      <c r="AT809" s="2">
        <f>+Help_FC!$G809*Help_FC!AN809</f>
        <v>0</v>
      </c>
    </row>
    <row r="810" spans="1:46" x14ac:dyDescent="0.2">
      <c r="A810" s="1">
        <v>45734</v>
      </c>
      <c r="AT810" s="2">
        <f>+Help_FC!$G810*Help_FC!AN810</f>
        <v>0</v>
      </c>
    </row>
    <row r="811" spans="1:46" x14ac:dyDescent="0.2">
      <c r="A811" s="1">
        <v>45735</v>
      </c>
      <c r="AT811" s="2">
        <f>+Help_FC!$G811*Help_FC!AN811</f>
        <v>0</v>
      </c>
    </row>
    <row r="812" spans="1:46" x14ac:dyDescent="0.2">
      <c r="A812" s="1">
        <v>45736</v>
      </c>
      <c r="AT812" s="2">
        <f>+Help_FC!$G812*Help_FC!AN812</f>
        <v>0</v>
      </c>
    </row>
    <row r="813" spans="1:46" x14ac:dyDescent="0.2">
      <c r="A813" s="1">
        <v>45737</v>
      </c>
      <c r="AT813" s="2">
        <f>+Help_FC!$G813*Help_FC!AN813</f>
        <v>0</v>
      </c>
    </row>
    <row r="814" spans="1:46" x14ac:dyDescent="0.2">
      <c r="A814" s="1">
        <v>45738</v>
      </c>
      <c r="AT814" s="2">
        <f>+Help_FC!$G814*Help_FC!AN814</f>
        <v>0</v>
      </c>
    </row>
    <row r="815" spans="1:46" x14ac:dyDescent="0.2">
      <c r="A815" s="1">
        <v>45739</v>
      </c>
      <c r="AT815" s="2">
        <f>+Help_FC!$G815*Help_FC!AN815</f>
        <v>0</v>
      </c>
    </row>
    <row r="816" spans="1:46" x14ac:dyDescent="0.2">
      <c r="A816" s="1">
        <v>45740</v>
      </c>
      <c r="AT816" s="2">
        <f>+Help_FC!$G816*Help_FC!AN816</f>
        <v>0</v>
      </c>
    </row>
    <row r="817" spans="1:46" x14ac:dyDescent="0.2">
      <c r="A817" s="1">
        <v>45741</v>
      </c>
      <c r="AT817" s="2">
        <f>+Help_FC!$G817*Help_FC!AN817</f>
        <v>0</v>
      </c>
    </row>
    <row r="818" spans="1:46" x14ac:dyDescent="0.2">
      <c r="A818" s="1">
        <v>45742</v>
      </c>
      <c r="AT818" s="2">
        <f>+Help_FC!$G818*Help_FC!AN818</f>
        <v>0</v>
      </c>
    </row>
    <row r="819" spans="1:46" x14ac:dyDescent="0.2">
      <c r="A819" s="1">
        <v>45743</v>
      </c>
      <c r="AT819" s="2">
        <f>+Help_FC!$G819*Help_FC!AN819</f>
        <v>0</v>
      </c>
    </row>
    <row r="820" spans="1:46" x14ac:dyDescent="0.2">
      <c r="A820" s="1">
        <v>45744</v>
      </c>
      <c r="AT820" s="2">
        <f>+Help_FC!$G820*Help_FC!AN820</f>
        <v>0</v>
      </c>
    </row>
    <row r="821" spans="1:46" x14ac:dyDescent="0.2">
      <c r="A821" s="1">
        <v>45745</v>
      </c>
      <c r="AT821" s="2">
        <f>+Help_FC!$G821*Help_FC!AN821</f>
        <v>0</v>
      </c>
    </row>
    <row r="822" spans="1:46" x14ac:dyDescent="0.2">
      <c r="A822" s="1">
        <v>45746</v>
      </c>
      <c r="AT822" s="2">
        <f>+Help_FC!$G822*Help_FC!AN822</f>
        <v>0</v>
      </c>
    </row>
    <row r="823" spans="1:46" x14ac:dyDescent="0.2">
      <c r="A823" s="1">
        <v>45747</v>
      </c>
      <c r="AT823" s="2">
        <f>+Help_FC!$G823*Help_FC!AN823</f>
        <v>0</v>
      </c>
    </row>
    <row r="824" spans="1:46" x14ac:dyDescent="0.2">
      <c r="A824" s="1">
        <v>45748</v>
      </c>
      <c r="AT824" s="2">
        <f>+Help_FC!$G824*Help_FC!AN824</f>
        <v>0</v>
      </c>
    </row>
    <row r="825" spans="1:46" x14ac:dyDescent="0.2">
      <c r="A825" s="1">
        <v>45749</v>
      </c>
      <c r="AT825" s="2">
        <f>+Help_FC!$G825*Help_FC!AN825</f>
        <v>0</v>
      </c>
    </row>
    <row r="826" spans="1:46" x14ac:dyDescent="0.2">
      <c r="A826" s="1">
        <v>45750</v>
      </c>
      <c r="AT826" s="2">
        <f>+Help_FC!$G826*Help_FC!AN826</f>
        <v>0</v>
      </c>
    </row>
    <row r="827" spans="1:46" x14ac:dyDescent="0.2">
      <c r="A827" s="1">
        <v>45751</v>
      </c>
      <c r="AT827" s="2">
        <f>+Help_FC!$G827*Help_FC!AN827</f>
        <v>0</v>
      </c>
    </row>
    <row r="828" spans="1:46" x14ac:dyDescent="0.2">
      <c r="A828" s="1">
        <v>45752</v>
      </c>
      <c r="AT828" s="2">
        <f>+Help_FC!$G828*Help_FC!AN828</f>
        <v>0</v>
      </c>
    </row>
    <row r="829" spans="1:46" x14ac:dyDescent="0.2">
      <c r="A829" s="1">
        <v>45753</v>
      </c>
      <c r="AT829" s="2">
        <f>+Help_FC!$G829*Help_FC!AN829</f>
        <v>0</v>
      </c>
    </row>
    <row r="830" spans="1:46" x14ac:dyDescent="0.2">
      <c r="A830" s="1">
        <v>45754</v>
      </c>
      <c r="AT830" s="2">
        <f>+Help_FC!$G830*Help_FC!AN830</f>
        <v>0</v>
      </c>
    </row>
    <row r="831" spans="1:46" x14ac:dyDescent="0.2">
      <c r="A831" s="1">
        <v>45755</v>
      </c>
      <c r="AT831" s="2">
        <f>+Help_FC!$G831*Help_FC!AN831</f>
        <v>0</v>
      </c>
    </row>
    <row r="832" spans="1:46" x14ac:dyDescent="0.2">
      <c r="A832" s="1">
        <v>45756</v>
      </c>
      <c r="AT832" s="2">
        <f>+Help_FC!$G832*Help_FC!AN832</f>
        <v>0</v>
      </c>
    </row>
    <row r="833" spans="1:46" x14ac:dyDescent="0.2">
      <c r="A833" s="1">
        <v>45757</v>
      </c>
      <c r="AT833" s="2">
        <f>+Help_FC!$G833*Help_FC!AN833</f>
        <v>0</v>
      </c>
    </row>
    <row r="834" spans="1:46" x14ac:dyDescent="0.2">
      <c r="A834" s="1">
        <v>45758</v>
      </c>
      <c r="AT834" s="2">
        <f>+Help_FC!$G834*Help_FC!AN834</f>
        <v>0</v>
      </c>
    </row>
    <row r="835" spans="1:46" x14ac:dyDescent="0.2">
      <c r="A835" s="1">
        <v>45759</v>
      </c>
      <c r="AT835" s="2">
        <f>+Help_FC!$G835*Help_FC!AN835</f>
        <v>0</v>
      </c>
    </row>
    <row r="836" spans="1:46" x14ac:dyDescent="0.2">
      <c r="A836" s="1">
        <v>45760</v>
      </c>
      <c r="AT836" s="2">
        <f>+Help_FC!$G836*Help_FC!AN836</f>
        <v>0</v>
      </c>
    </row>
    <row r="837" spans="1:46" x14ac:dyDescent="0.2">
      <c r="A837" s="1">
        <v>45761</v>
      </c>
      <c r="AT837" s="2">
        <f>+Help_FC!$G837*Help_FC!AN837</f>
        <v>0</v>
      </c>
    </row>
    <row r="838" spans="1:46" x14ac:dyDescent="0.2">
      <c r="A838" s="1">
        <v>45762</v>
      </c>
      <c r="AT838" s="2">
        <f>+Help_FC!$G838*Help_FC!AN838</f>
        <v>0</v>
      </c>
    </row>
    <row r="839" spans="1:46" x14ac:dyDescent="0.2">
      <c r="A839" s="1">
        <v>45763</v>
      </c>
      <c r="AT839" s="2">
        <f>+Help_FC!$G839*Help_FC!AN839</f>
        <v>0</v>
      </c>
    </row>
    <row r="840" spans="1:46" x14ac:dyDescent="0.2">
      <c r="A840" s="1">
        <v>45764</v>
      </c>
      <c r="AT840" s="2">
        <f>+Help_FC!$G840*Help_FC!AN840</f>
        <v>0</v>
      </c>
    </row>
    <row r="841" spans="1:46" x14ac:dyDescent="0.2">
      <c r="A841" s="1">
        <v>45765</v>
      </c>
      <c r="AT841" s="2">
        <f>+Help_FC!$G841*Help_FC!AN841</f>
        <v>0</v>
      </c>
    </row>
    <row r="842" spans="1:46" x14ac:dyDescent="0.2">
      <c r="A842" s="1">
        <v>45766</v>
      </c>
      <c r="AT842" s="2">
        <f>+Help_FC!$G842*Help_FC!AN842</f>
        <v>0</v>
      </c>
    </row>
    <row r="843" spans="1:46" x14ac:dyDescent="0.2">
      <c r="A843" s="1">
        <v>45767</v>
      </c>
      <c r="AT843" s="2">
        <f>+Help_FC!$G843*Help_FC!AN843</f>
        <v>0</v>
      </c>
    </row>
    <row r="844" spans="1:46" x14ac:dyDescent="0.2">
      <c r="A844" s="1">
        <v>45768</v>
      </c>
      <c r="AT844" s="2">
        <f>+Help_FC!$G844*Help_FC!AN844</f>
        <v>0</v>
      </c>
    </row>
    <row r="845" spans="1:46" x14ac:dyDescent="0.2">
      <c r="A845" s="1">
        <v>45769</v>
      </c>
      <c r="AT845" s="2">
        <f>+Help_FC!$G845*Help_FC!AN845</f>
        <v>0</v>
      </c>
    </row>
    <row r="846" spans="1:46" x14ac:dyDescent="0.2">
      <c r="A846" s="1">
        <v>45770</v>
      </c>
      <c r="AT846" s="2">
        <f>+Help_FC!$G846*Help_FC!AN846</f>
        <v>0</v>
      </c>
    </row>
    <row r="847" spans="1:46" x14ac:dyDescent="0.2">
      <c r="A847" s="1">
        <v>45771</v>
      </c>
      <c r="AT847" s="2">
        <f>+Help_FC!$G847*Help_FC!AN847</f>
        <v>0</v>
      </c>
    </row>
    <row r="848" spans="1:46" x14ac:dyDescent="0.2">
      <c r="A848" s="1">
        <v>45772</v>
      </c>
      <c r="AT848" s="2">
        <f>+Help_FC!$G848*Help_FC!AN848</f>
        <v>0</v>
      </c>
    </row>
    <row r="849" spans="1:46" x14ac:dyDescent="0.2">
      <c r="A849" s="1">
        <v>45773</v>
      </c>
      <c r="AT849" s="2">
        <f>+Help_FC!$G849*Help_FC!AN849</f>
        <v>0</v>
      </c>
    </row>
    <row r="850" spans="1:46" x14ac:dyDescent="0.2">
      <c r="A850" s="1">
        <v>45774</v>
      </c>
      <c r="AT850" s="2">
        <f>+Help_FC!$G850*Help_FC!AN850</f>
        <v>0</v>
      </c>
    </row>
    <row r="851" spans="1:46" x14ac:dyDescent="0.2">
      <c r="A851" s="1">
        <v>45775</v>
      </c>
      <c r="AT851" s="2">
        <f>+Help_FC!$G851*Help_FC!AN851</f>
        <v>0</v>
      </c>
    </row>
    <row r="852" spans="1:46" x14ac:dyDescent="0.2">
      <c r="A852" s="1">
        <v>45776</v>
      </c>
      <c r="AT852" s="2">
        <f>+Help_FC!$G852*Help_FC!AN852</f>
        <v>0</v>
      </c>
    </row>
    <row r="853" spans="1:46" x14ac:dyDescent="0.2">
      <c r="A853" s="1">
        <v>45777</v>
      </c>
      <c r="AT853" s="2">
        <f>+Help_FC!$G853*Help_FC!AN853</f>
        <v>0</v>
      </c>
    </row>
    <row r="854" spans="1:46" x14ac:dyDescent="0.2">
      <c r="A854" s="1">
        <v>45778</v>
      </c>
      <c r="AT854" s="2">
        <f>+Help_FC!$G854*Help_FC!AN854</f>
        <v>0</v>
      </c>
    </row>
    <row r="855" spans="1:46" x14ac:dyDescent="0.2">
      <c r="A855" s="1">
        <v>45779</v>
      </c>
      <c r="AT855" s="2">
        <f>+Help_FC!$G855*Help_FC!AN855</f>
        <v>0</v>
      </c>
    </row>
    <row r="856" spans="1:46" x14ac:dyDescent="0.2">
      <c r="A856" s="1">
        <v>45780</v>
      </c>
      <c r="AT856" s="2">
        <f>+Help_FC!$G856*Help_FC!AN856</f>
        <v>0</v>
      </c>
    </row>
    <row r="857" spans="1:46" x14ac:dyDescent="0.2">
      <c r="A857" s="1">
        <v>45781</v>
      </c>
      <c r="AT857" s="2">
        <f>+Help_FC!$G857*Help_FC!AN857</f>
        <v>0</v>
      </c>
    </row>
    <row r="858" spans="1:46" x14ac:dyDescent="0.2">
      <c r="A858" s="1">
        <v>45782</v>
      </c>
      <c r="AT858" s="2">
        <f>+Help_FC!$G858*Help_FC!AN858</f>
        <v>0</v>
      </c>
    </row>
    <row r="859" spans="1:46" x14ac:dyDescent="0.2">
      <c r="A859" s="1">
        <v>45783</v>
      </c>
      <c r="AT859" s="2">
        <f>+Help_FC!$G859*Help_FC!AN859</f>
        <v>0</v>
      </c>
    </row>
    <row r="860" spans="1:46" x14ac:dyDescent="0.2">
      <c r="A860" s="1">
        <v>45784</v>
      </c>
      <c r="AT860" s="2">
        <f>+Help_FC!$G860*Help_FC!AN860</f>
        <v>0</v>
      </c>
    </row>
    <row r="861" spans="1:46" x14ac:dyDescent="0.2">
      <c r="A861" s="1">
        <v>45785</v>
      </c>
      <c r="AT861" s="2">
        <f>+Help_FC!$G861*Help_FC!AN861</f>
        <v>0</v>
      </c>
    </row>
    <row r="862" spans="1:46" x14ac:dyDescent="0.2">
      <c r="A862" s="1">
        <v>45786</v>
      </c>
      <c r="AT862" s="2">
        <f>+Help_FC!$G862*Help_FC!AN862</f>
        <v>0</v>
      </c>
    </row>
    <row r="863" spans="1:46" x14ac:dyDescent="0.2">
      <c r="A863" s="1">
        <v>45787</v>
      </c>
      <c r="AT863" s="2">
        <f>+Help_FC!$G863*Help_FC!AN863</f>
        <v>0</v>
      </c>
    </row>
    <row r="864" spans="1:46" x14ac:dyDescent="0.2">
      <c r="A864" s="1">
        <v>45788</v>
      </c>
      <c r="AT864" s="2">
        <f>+Help_FC!$G864*Help_FC!AN864</f>
        <v>0</v>
      </c>
    </row>
    <row r="865" spans="1:46" x14ac:dyDescent="0.2">
      <c r="A865" s="1">
        <v>45789</v>
      </c>
      <c r="AT865" s="2">
        <f>+Help_FC!$G865*Help_FC!AN865</f>
        <v>0</v>
      </c>
    </row>
    <row r="866" spans="1:46" x14ac:dyDescent="0.2">
      <c r="A866" s="1">
        <v>45790</v>
      </c>
      <c r="AT866" s="2">
        <f>+Help_FC!$G866*Help_FC!AN866</f>
        <v>0</v>
      </c>
    </row>
    <row r="867" spans="1:46" x14ac:dyDescent="0.2">
      <c r="A867" s="1">
        <v>45791</v>
      </c>
      <c r="AT867" s="2">
        <f>+Help_FC!$G867*Help_FC!AN867</f>
        <v>0</v>
      </c>
    </row>
    <row r="868" spans="1:46" x14ac:dyDescent="0.2">
      <c r="A868" s="1">
        <v>45792</v>
      </c>
      <c r="AT868" s="2">
        <f>+Help_FC!$G868*Help_FC!AN868</f>
        <v>0</v>
      </c>
    </row>
    <row r="869" spans="1:46" x14ac:dyDescent="0.2">
      <c r="A869" s="1">
        <v>45793</v>
      </c>
      <c r="AT869" s="2">
        <f>+Help_FC!$G869*Help_FC!AN869</f>
        <v>0</v>
      </c>
    </row>
    <row r="870" spans="1:46" x14ac:dyDescent="0.2">
      <c r="A870" s="1">
        <v>45794</v>
      </c>
      <c r="AT870" s="2">
        <f>+Help_FC!$G870*Help_FC!AN870</f>
        <v>0</v>
      </c>
    </row>
    <row r="871" spans="1:46" x14ac:dyDescent="0.2">
      <c r="A871" s="1">
        <v>45795</v>
      </c>
      <c r="AT871" s="2">
        <f>+Help_FC!$G871*Help_FC!AN871</f>
        <v>0</v>
      </c>
    </row>
    <row r="872" spans="1:46" x14ac:dyDescent="0.2">
      <c r="A872" s="1">
        <v>45796</v>
      </c>
      <c r="AT872" s="2">
        <f>+Help_FC!$G872*Help_FC!AN872</f>
        <v>0</v>
      </c>
    </row>
    <row r="873" spans="1:46" x14ac:dyDescent="0.2">
      <c r="A873" s="1">
        <v>45797</v>
      </c>
      <c r="AT873" s="2">
        <f>+Help_FC!$G873*Help_FC!AN873</f>
        <v>0</v>
      </c>
    </row>
    <row r="874" spans="1:46" x14ac:dyDescent="0.2">
      <c r="A874" s="1">
        <v>45798</v>
      </c>
      <c r="AT874" s="2">
        <f>+Help_FC!$G874*Help_FC!AN874</f>
        <v>0</v>
      </c>
    </row>
    <row r="875" spans="1:46" x14ac:dyDescent="0.2">
      <c r="A875" s="1">
        <v>45799</v>
      </c>
      <c r="AT875" s="2">
        <f>+Help_FC!$G875*Help_FC!AN875</f>
        <v>0</v>
      </c>
    </row>
    <row r="876" spans="1:46" x14ac:dyDescent="0.2">
      <c r="A876" s="1">
        <v>45800</v>
      </c>
      <c r="AT876" s="2">
        <f>+Help_FC!$G876*Help_FC!AN876</f>
        <v>0</v>
      </c>
    </row>
    <row r="877" spans="1:46" x14ac:dyDescent="0.2">
      <c r="A877" s="1">
        <v>45801</v>
      </c>
      <c r="AT877" s="2">
        <f>+Help_FC!$G877*Help_FC!AN877</f>
        <v>0</v>
      </c>
    </row>
    <row r="878" spans="1:46" x14ac:dyDescent="0.2">
      <c r="A878" s="1">
        <v>45802</v>
      </c>
      <c r="AT878" s="2">
        <f>+Help_FC!$G878*Help_FC!AN878</f>
        <v>0</v>
      </c>
    </row>
    <row r="879" spans="1:46" x14ac:dyDescent="0.2">
      <c r="A879" s="1">
        <v>45803</v>
      </c>
      <c r="AT879" s="2">
        <f>+Help_FC!$G879*Help_FC!AN879</f>
        <v>0</v>
      </c>
    </row>
    <row r="880" spans="1:46" x14ac:dyDescent="0.2">
      <c r="A880" s="1">
        <v>45804</v>
      </c>
      <c r="AT880" s="2">
        <f>+Help_FC!$G880*Help_FC!AN880</f>
        <v>0</v>
      </c>
    </row>
    <row r="881" spans="1:46" x14ac:dyDescent="0.2">
      <c r="A881" s="1">
        <v>45805</v>
      </c>
      <c r="AT881" s="2">
        <f>+Help_FC!$G881*Help_FC!AN881</f>
        <v>0</v>
      </c>
    </row>
    <row r="882" spans="1:46" x14ac:dyDescent="0.2">
      <c r="A882" s="1">
        <v>45806</v>
      </c>
      <c r="AT882" s="2">
        <f>+Help_FC!$G882*Help_FC!AN882</f>
        <v>0</v>
      </c>
    </row>
    <row r="883" spans="1:46" x14ac:dyDescent="0.2">
      <c r="A883" s="1">
        <v>45807</v>
      </c>
      <c r="AT883" s="2">
        <f>+Help_FC!$G883*Help_FC!AN883</f>
        <v>0</v>
      </c>
    </row>
    <row r="884" spans="1:46" x14ac:dyDescent="0.2">
      <c r="A884" s="1">
        <v>45808</v>
      </c>
      <c r="AT884" s="2">
        <f>+Help_FC!$G884*Help_FC!AN884</f>
        <v>0</v>
      </c>
    </row>
    <row r="885" spans="1:46" x14ac:dyDescent="0.2">
      <c r="A885" s="1">
        <v>45809</v>
      </c>
      <c r="AT885" s="2">
        <f>+Help_FC!$G885*Help_FC!AN885</f>
        <v>0</v>
      </c>
    </row>
    <row r="886" spans="1:46" x14ac:dyDescent="0.2">
      <c r="A886" s="1">
        <v>45810</v>
      </c>
      <c r="AT886" s="2">
        <f>+Help_FC!$G886*Help_FC!AN886</f>
        <v>0</v>
      </c>
    </row>
    <row r="887" spans="1:46" x14ac:dyDescent="0.2">
      <c r="A887" s="1">
        <v>45811</v>
      </c>
      <c r="AT887" s="2">
        <f>+Help_FC!$G887*Help_FC!AN887</f>
        <v>0</v>
      </c>
    </row>
    <row r="888" spans="1:46" x14ac:dyDescent="0.2">
      <c r="A888" s="1">
        <v>45812</v>
      </c>
      <c r="AT888" s="2">
        <f>+Help_FC!$G888*Help_FC!AN888</f>
        <v>0</v>
      </c>
    </row>
    <row r="889" spans="1:46" x14ac:dyDescent="0.2">
      <c r="A889" s="1">
        <v>45813</v>
      </c>
      <c r="AT889" s="2">
        <f>+Help_FC!$G889*Help_FC!AN889</f>
        <v>0</v>
      </c>
    </row>
    <row r="890" spans="1:46" x14ac:dyDescent="0.2">
      <c r="A890" s="1">
        <v>45814</v>
      </c>
      <c r="AT890" s="2">
        <f>+Help_FC!$G890*Help_FC!AN890</f>
        <v>0</v>
      </c>
    </row>
    <row r="891" spans="1:46" x14ac:dyDescent="0.2">
      <c r="A891" s="1">
        <v>45815</v>
      </c>
      <c r="AT891" s="2">
        <f>+Help_FC!$G891*Help_FC!AN891</f>
        <v>0</v>
      </c>
    </row>
    <row r="892" spans="1:46" x14ac:dyDescent="0.2">
      <c r="A892" s="1">
        <v>45816</v>
      </c>
      <c r="AT892" s="2">
        <f>+Help_FC!$G892*Help_FC!AN892</f>
        <v>0</v>
      </c>
    </row>
    <row r="893" spans="1:46" x14ac:dyDescent="0.2">
      <c r="A893" s="1">
        <v>45817</v>
      </c>
      <c r="AT893" s="2">
        <f>+Help_FC!$G893*Help_FC!AN893</f>
        <v>0</v>
      </c>
    </row>
    <row r="894" spans="1:46" x14ac:dyDescent="0.2">
      <c r="A894" s="1">
        <v>45818</v>
      </c>
      <c r="AT894" s="2">
        <f>+Help_FC!$G894*Help_FC!AN894</f>
        <v>0</v>
      </c>
    </row>
    <row r="895" spans="1:46" x14ac:dyDescent="0.2">
      <c r="A895" s="1">
        <v>45819</v>
      </c>
      <c r="AT895" s="2">
        <f>+Help_FC!$G895*Help_FC!AN895</f>
        <v>0</v>
      </c>
    </row>
    <row r="896" spans="1:46" x14ac:dyDescent="0.2">
      <c r="A896" s="1">
        <v>45820</v>
      </c>
      <c r="AT896" s="2">
        <f>+Help_FC!$G896*Help_FC!AN896</f>
        <v>0</v>
      </c>
    </row>
    <row r="897" spans="1:46" x14ac:dyDescent="0.2">
      <c r="A897" s="1">
        <v>45821</v>
      </c>
      <c r="AT897" s="2">
        <f>+Help_FC!$G897*Help_FC!AN897</f>
        <v>0</v>
      </c>
    </row>
    <row r="898" spans="1:46" x14ac:dyDescent="0.2">
      <c r="A898" s="1">
        <v>45822</v>
      </c>
      <c r="AT898" s="2">
        <f>+Help_FC!$G898*Help_FC!AN898</f>
        <v>0</v>
      </c>
    </row>
    <row r="899" spans="1:46" x14ac:dyDescent="0.2">
      <c r="A899" s="1">
        <v>45823</v>
      </c>
      <c r="AT899" s="2">
        <f>+Help_FC!$G899*Help_FC!AN899</f>
        <v>0</v>
      </c>
    </row>
    <row r="900" spans="1:46" x14ac:dyDescent="0.2">
      <c r="A900" s="1">
        <v>45824</v>
      </c>
      <c r="AT900" s="2">
        <f>+Help_FC!$G900*Help_FC!AN900</f>
        <v>0</v>
      </c>
    </row>
    <row r="901" spans="1:46" x14ac:dyDescent="0.2">
      <c r="A901" s="1">
        <v>45825</v>
      </c>
      <c r="AT901" s="2">
        <f>+Help_FC!$G901*Help_FC!AN901</f>
        <v>0</v>
      </c>
    </row>
    <row r="902" spans="1:46" x14ac:dyDescent="0.2">
      <c r="A902" s="1">
        <v>45826</v>
      </c>
      <c r="AT902" s="2">
        <f>+Help_FC!$G902*Help_FC!AN902</f>
        <v>0</v>
      </c>
    </row>
    <row r="903" spans="1:46" x14ac:dyDescent="0.2">
      <c r="A903" s="1">
        <v>45827</v>
      </c>
      <c r="AT903" s="2">
        <f>+Help_FC!$G903*Help_FC!AN903</f>
        <v>0</v>
      </c>
    </row>
    <row r="904" spans="1:46" x14ac:dyDescent="0.2">
      <c r="A904" s="1">
        <v>45828</v>
      </c>
      <c r="AT904" s="2">
        <f>+Help_FC!$G904*Help_FC!AN904</f>
        <v>0</v>
      </c>
    </row>
    <row r="905" spans="1:46" x14ac:dyDescent="0.2">
      <c r="A905" s="1">
        <v>45829</v>
      </c>
      <c r="AT905" s="2">
        <f>+Help_FC!$G905*Help_FC!AN905</f>
        <v>0</v>
      </c>
    </row>
    <row r="906" spans="1:46" x14ac:dyDescent="0.2">
      <c r="A906" s="1">
        <v>45830</v>
      </c>
      <c r="AT906" s="2">
        <f>+Help_FC!$G906*Help_FC!AN906</f>
        <v>0</v>
      </c>
    </row>
    <row r="907" spans="1:46" x14ac:dyDescent="0.2">
      <c r="A907" s="1">
        <v>45831</v>
      </c>
      <c r="AT907" s="2">
        <f>+Help_FC!$G907*Help_FC!AN907</f>
        <v>0</v>
      </c>
    </row>
    <row r="908" spans="1:46" x14ac:dyDescent="0.2">
      <c r="A908" s="1">
        <v>45832</v>
      </c>
      <c r="AT908" s="2">
        <f>+Help_FC!$G908*Help_FC!AN908</f>
        <v>0</v>
      </c>
    </row>
    <row r="909" spans="1:46" x14ac:dyDescent="0.2">
      <c r="A909" s="1">
        <v>45833</v>
      </c>
      <c r="AT909" s="2">
        <f>+Help_FC!$G909*Help_FC!AN909</f>
        <v>0</v>
      </c>
    </row>
    <row r="910" spans="1:46" x14ac:dyDescent="0.2">
      <c r="A910" s="1">
        <v>45834</v>
      </c>
      <c r="AT910" s="2">
        <f>+Help_FC!$G910*Help_FC!AN910</f>
        <v>0</v>
      </c>
    </row>
    <row r="911" spans="1:46" x14ac:dyDescent="0.2">
      <c r="A911" s="1">
        <v>45835</v>
      </c>
      <c r="AT911" s="2">
        <f>+Help_FC!$G911*Help_FC!AN911</f>
        <v>0</v>
      </c>
    </row>
    <row r="912" spans="1:46" x14ac:dyDescent="0.2">
      <c r="A912" s="1">
        <v>45836</v>
      </c>
      <c r="AT912" s="2">
        <f>+Help_FC!$G912*Help_FC!AN912</f>
        <v>0</v>
      </c>
    </row>
    <row r="913" spans="1:46" x14ac:dyDescent="0.2">
      <c r="A913" s="1">
        <v>45837</v>
      </c>
      <c r="AT913" s="2">
        <f>+Help_FC!$G913*Help_FC!AN913</f>
        <v>0</v>
      </c>
    </row>
    <row r="914" spans="1:46" x14ac:dyDescent="0.2">
      <c r="A914" s="1">
        <v>45838</v>
      </c>
      <c r="AT914" s="2">
        <f>+Help_FC!$G914*Help_FC!AN914</f>
        <v>0</v>
      </c>
    </row>
    <row r="915" spans="1:46" x14ac:dyDescent="0.2">
      <c r="A915" s="1">
        <v>45839</v>
      </c>
      <c r="AT915" s="2">
        <f>+Help_FC!$G915*Help_FC!AN915</f>
        <v>0</v>
      </c>
    </row>
    <row r="916" spans="1:46" x14ac:dyDescent="0.2">
      <c r="A916" s="1">
        <v>45840</v>
      </c>
      <c r="AT916" s="2">
        <f>+Help_FC!$G916*Help_FC!AN916</f>
        <v>0</v>
      </c>
    </row>
    <row r="917" spans="1:46" x14ac:dyDescent="0.2">
      <c r="A917" s="1">
        <v>45841</v>
      </c>
      <c r="AT917" s="2">
        <f>+Help_FC!$G917*Help_FC!AN917</f>
        <v>0</v>
      </c>
    </row>
    <row r="918" spans="1:46" x14ac:dyDescent="0.2">
      <c r="A918" s="1">
        <v>45842</v>
      </c>
      <c r="AT918" s="2">
        <f>+Help_FC!$G918*Help_FC!AN918</f>
        <v>0</v>
      </c>
    </row>
    <row r="919" spans="1:46" x14ac:dyDescent="0.2">
      <c r="A919" s="1">
        <v>45843</v>
      </c>
      <c r="AT919" s="2">
        <f>+Help_FC!$G919*Help_FC!AN919</f>
        <v>0</v>
      </c>
    </row>
    <row r="920" spans="1:46" x14ac:dyDescent="0.2">
      <c r="A920" s="1">
        <v>45844</v>
      </c>
      <c r="AT920" s="2">
        <f>+Help_FC!$G920*Help_FC!AN920</f>
        <v>0</v>
      </c>
    </row>
    <row r="921" spans="1:46" x14ac:dyDescent="0.2">
      <c r="A921" s="1">
        <v>45845</v>
      </c>
      <c r="AT921" s="2">
        <f>+Help_FC!$G921*Help_FC!AN921</f>
        <v>0</v>
      </c>
    </row>
    <row r="922" spans="1:46" x14ac:dyDescent="0.2">
      <c r="A922" s="1">
        <v>45846</v>
      </c>
      <c r="AT922" s="2">
        <f>+Help_FC!$G922*Help_FC!AN922</f>
        <v>0</v>
      </c>
    </row>
    <row r="923" spans="1:46" x14ac:dyDescent="0.2">
      <c r="A923" s="1">
        <v>45847</v>
      </c>
      <c r="AT923" s="2">
        <f>+Help_FC!$G923*Help_FC!AN923</f>
        <v>0</v>
      </c>
    </row>
    <row r="924" spans="1:46" x14ac:dyDescent="0.2">
      <c r="A924" s="1">
        <v>45848</v>
      </c>
      <c r="AT924" s="2">
        <f>+Help_FC!$G924*Help_FC!AN924</f>
        <v>0</v>
      </c>
    </row>
    <row r="925" spans="1:46" x14ac:dyDescent="0.2">
      <c r="A925" s="1">
        <v>45849</v>
      </c>
      <c r="AT925" s="2">
        <f>+Help_FC!$G925*Help_FC!AN925</f>
        <v>0</v>
      </c>
    </row>
    <row r="926" spans="1:46" x14ac:dyDescent="0.2">
      <c r="A926" s="1">
        <v>45850</v>
      </c>
      <c r="AT926" s="2">
        <f>+Help_FC!$G926*Help_FC!AN926</f>
        <v>0</v>
      </c>
    </row>
    <row r="927" spans="1:46" x14ac:dyDescent="0.2">
      <c r="A927" s="1">
        <v>45851</v>
      </c>
      <c r="AT927" s="2">
        <f>+Help_FC!$G927*Help_FC!AN927</f>
        <v>0</v>
      </c>
    </row>
    <row r="928" spans="1:46" x14ac:dyDescent="0.2">
      <c r="A928" s="1">
        <v>45852</v>
      </c>
      <c r="AT928" s="2">
        <f>+Help_FC!$G928*Help_FC!AN928</f>
        <v>0</v>
      </c>
    </row>
    <row r="929" spans="1:46" x14ac:dyDescent="0.2">
      <c r="A929" s="1">
        <v>45853</v>
      </c>
      <c r="AT929" s="2">
        <f>+Help_FC!$G929*Help_FC!AN929</f>
        <v>0</v>
      </c>
    </row>
    <row r="930" spans="1:46" x14ac:dyDescent="0.2">
      <c r="A930" s="1">
        <v>45854</v>
      </c>
      <c r="AT930" s="2">
        <f>+Help_FC!$G930*Help_FC!AN930</f>
        <v>0</v>
      </c>
    </row>
    <row r="931" spans="1:46" x14ac:dyDescent="0.2">
      <c r="A931" s="1">
        <v>45855</v>
      </c>
      <c r="AT931" s="2">
        <f>+Help_FC!$G931*Help_FC!AN931</f>
        <v>0</v>
      </c>
    </row>
    <row r="932" spans="1:46" x14ac:dyDescent="0.2">
      <c r="A932" s="1">
        <v>45856</v>
      </c>
      <c r="AT932" s="2">
        <f>+Help_FC!$G932*Help_FC!AN932</f>
        <v>0</v>
      </c>
    </row>
    <row r="933" spans="1:46" x14ac:dyDescent="0.2">
      <c r="A933" s="1">
        <v>45857</v>
      </c>
      <c r="AT933" s="2">
        <f>+Help_FC!$G933*Help_FC!AN933</f>
        <v>0</v>
      </c>
    </row>
    <row r="934" spans="1:46" x14ac:dyDescent="0.2">
      <c r="A934" s="1">
        <v>45858</v>
      </c>
      <c r="AT934" s="2">
        <f>+Help_FC!$G934*Help_FC!AN934</f>
        <v>0</v>
      </c>
    </row>
    <row r="935" spans="1:46" x14ac:dyDescent="0.2">
      <c r="A935" s="1">
        <v>45859</v>
      </c>
      <c r="AT935" s="2">
        <f>+Help_FC!$G935*Help_FC!AN935</f>
        <v>0</v>
      </c>
    </row>
    <row r="936" spans="1:46" x14ac:dyDescent="0.2">
      <c r="A936" s="1">
        <v>45860</v>
      </c>
      <c r="AT936" s="2">
        <f>+Help_FC!$G936*Help_FC!AN936</f>
        <v>0</v>
      </c>
    </row>
    <row r="937" spans="1:46" x14ac:dyDescent="0.2">
      <c r="A937" s="1">
        <v>45861</v>
      </c>
      <c r="AT937" s="2">
        <f>+Help_FC!$G937*Help_FC!AN937</f>
        <v>0</v>
      </c>
    </row>
    <row r="938" spans="1:46" x14ac:dyDescent="0.2">
      <c r="A938" s="1">
        <v>45862</v>
      </c>
      <c r="AT938" s="2">
        <f>+Help_FC!$G938*Help_FC!AN938</f>
        <v>0</v>
      </c>
    </row>
    <row r="939" spans="1:46" x14ac:dyDescent="0.2">
      <c r="A939" s="1">
        <v>45863</v>
      </c>
      <c r="AT939" s="2">
        <f>+Help_FC!$G939*Help_FC!AN939</f>
        <v>0</v>
      </c>
    </row>
    <row r="940" spans="1:46" x14ac:dyDescent="0.2">
      <c r="A940" s="1">
        <v>45864</v>
      </c>
      <c r="AT940" s="2">
        <f>+Help_FC!$G940*Help_FC!AN940</f>
        <v>0</v>
      </c>
    </row>
    <row r="941" spans="1:46" x14ac:dyDescent="0.2">
      <c r="A941" s="1">
        <v>45865</v>
      </c>
      <c r="AT941" s="2">
        <f>+Help_FC!$G941*Help_FC!AN941</f>
        <v>0</v>
      </c>
    </row>
    <row r="942" spans="1:46" x14ac:dyDescent="0.2">
      <c r="A942" s="1">
        <v>45866</v>
      </c>
      <c r="AT942" s="2">
        <f>+Help_FC!$G942*Help_FC!AN942</f>
        <v>0</v>
      </c>
    </row>
    <row r="943" spans="1:46" x14ac:dyDescent="0.2">
      <c r="A943" s="1">
        <v>45867</v>
      </c>
      <c r="AT943" s="2">
        <f>+Help_FC!$G943*Help_FC!AN943</f>
        <v>0</v>
      </c>
    </row>
    <row r="944" spans="1:46" x14ac:dyDescent="0.2">
      <c r="A944" s="1">
        <v>45868</v>
      </c>
      <c r="AT944" s="2">
        <f>+Help_FC!$G944*Help_FC!AN944</f>
        <v>0</v>
      </c>
    </row>
    <row r="945" spans="1:46" x14ac:dyDescent="0.2">
      <c r="A945" s="1">
        <v>45869</v>
      </c>
      <c r="AT945" s="2">
        <f>+Help_FC!$G945*Help_FC!AN945</f>
        <v>0</v>
      </c>
    </row>
    <row r="946" spans="1:46" x14ac:dyDescent="0.2">
      <c r="A946" s="1">
        <v>45870</v>
      </c>
      <c r="AT946" s="2">
        <f>+Help_FC!$G946*Help_FC!AN946</f>
        <v>0</v>
      </c>
    </row>
    <row r="947" spans="1:46" x14ac:dyDescent="0.2">
      <c r="A947" s="1">
        <v>45871</v>
      </c>
      <c r="AT947" s="2">
        <f>+Help_FC!$G947*Help_FC!AN947</f>
        <v>0</v>
      </c>
    </row>
    <row r="948" spans="1:46" x14ac:dyDescent="0.2">
      <c r="A948" s="1">
        <v>45872</v>
      </c>
      <c r="AT948" s="2">
        <f>+Help_FC!$G948*Help_FC!AN948</f>
        <v>0</v>
      </c>
    </row>
    <row r="949" spans="1:46" x14ac:dyDescent="0.2">
      <c r="A949" s="1">
        <v>45873</v>
      </c>
      <c r="AT949" s="2">
        <f>+Help_FC!$G949*Help_FC!AN949</f>
        <v>0</v>
      </c>
    </row>
    <row r="950" spans="1:46" x14ac:dyDescent="0.2">
      <c r="A950" s="1">
        <v>45874</v>
      </c>
      <c r="AT950" s="2">
        <f>+Help_FC!$G950*Help_FC!AN950</f>
        <v>0</v>
      </c>
    </row>
    <row r="951" spans="1:46" x14ac:dyDescent="0.2">
      <c r="A951" s="1">
        <v>45875</v>
      </c>
      <c r="AT951" s="2">
        <f>+Help_FC!$G951*Help_FC!AN951</f>
        <v>0</v>
      </c>
    </row>
    <row r="952" spans="1:46" x14ac:dyDescent="0.2">
      <c r="A952" s="1">
        <v>45876</v>
      </c>
      <c r="AT952" s="2">
        <f>+Help_FC!$G952*Help_FC!AN952</f>
        <v>0</v>
      </c>
    </row>
    <row r="953" spans="1:46" x14ac:dyDescent="0.2">
      <c r="A953" s="1">
        <v>45877</v>
      </c>
      <c r="AT953" s="2">
        <f>+Help_FC!$G953*Help_FC!AN953</f>
        <v>0</v>
      </c>
    </row>
    <row r="954" spans="1:46" x14ac:dyDescent="0.2">
      <c r="A954" s="1">
        <v>45878</v>
      </c>
      <c r="AT954" s="2">
        <f>+Help_FC!$G954*Help_FC!AN954</f>
        <v>0</v>
      </c>
    </row>
    <row r="955" spans="1:46" x14ac:dyDescent="0.2">
      <c r="A955" s="1">
        <v>45879</v>
      </c>
      <c r="AT955" s="2">
        <f>+Help_FC!$G955*Help_FC!AN955</f>
        <v>0</v>
      </c>
    </row>
    <row r="956" spans="1:46" x14ac:dyDescent="0.2">
      <c r="A956" s="1">
        <v>45880</v>
      </c>
      <c r="AT956" s="2">
        <f>+Help_FC!$G956*Help_FC!AN956</f>
        <v>0</v>
      </c>
    </row>
    <row r="957" spans="1:46" x14ac:dyDescent="0.2">
      <c r="A957" s="1">
        <v>45881</v>
      </c>
      <c r="AT957" s="2">
        <f>+Help_FC!$G957*Help_FC!AN957</f>
        <v>0</v>
      </c>
    </row>
    <row r="958" spans="1:46" x14ac:dyDescent="0.2">
      <c r="A958" s="1">
        <v>45882</v>
      </c>
      <c r="AT958" s="2">
        <f>+Help_FC!$G958*Help_FC!AN958</f>
        <v>0</v>
      </c>
    </row>
    <row r="959" spans="1:46" x14ac:dyDescent="0.2">
      <c r="A959" s="1">
        <v>45883</v>
      </c>
      <c r="AT959" s="2">
        <f>+Help_FC!$G959*Help_FC!AN959</f>
        <v>0</v>
      </c>
    </row>
    <row r="960" spans="1:46" x14ac:dyDescent="0.2">
      <c r="A960" s="1">
        <v>45884</v>
      </c>
      <c r="AT960" s="2">
        <f>+Help_FC!$G960*Help_FC!AN960</f>
        <v>0</v>
      </c>
    </row>
    <row r="961" spans="1:46" x14ac:dyDescent="0.2">
      <c r="A961" s="1">
        <v>45885</v>
      </c>
      <c r="AT961" s="2">
        <f>+Help_FC!$G961*Help_FC!AN961</f>
        <v>0</v>
      </c>
    </row>
    <row r="962" spans="1:46" x14ac:dyDescent="0.2">
      <c r="A962" s="1">
        <v>45886</v>
      </c>
      <c r="AT962" s="2">
        <f>+Help_FC!$G962*Help_FC!AN962</f>
        <v>0</v>
      </c>
    </row>
    <row r="963" spans="1:46" x14ac:dyDescent="0.2">
      <c r="A963" s="1">
        <v>45887</v>
      </c>
      <c r="AT963" s="2">
        <f>+Help_FC!$G963*Help_FC!AN963</f>
        <v>0</v>
      </c>
    </row>
    <row r="964" spans="1:46" x14ac:dyDescent="0.2">
      <c r="A964" s="1">
        <v>45888</v>
      </c>
      <c r="AT964" s="2">
        <f>+Help_FC!$G964*Help_FC!AN964</f>
        <v>0</v>
      </c>
    </row>
    <row r="965" spans="1:46" x14ac:dyDescent="0.2">
      <c r="A965" s="1">
        <v>45889</v>
      </c>
      <c r="AT965" s="2">
        <f>+Help_FC!$G965*Help_FC!AN965</f>
        <v>0</v>
      </c>
    </row>
    <row r="966" spans="1:46" x14ac:dyDescent="0.2">
      <c r="A966" s="1">
        <v>45890</v>
      </c>
      <c r="AT966" s="2">
        <f>+Help_FC!$G966*Help_FC!AN966</f>
        <v>0</v>
      </c>
    </row>
    <row r="967" spans="1:46" x14ac:dyDescent="0.2">
      <c r="A967" s="1">
        <v>45891</v>
      </c>
      <c r="AT967" s="2">
        <f>+Help_FC!$G967*Help_FC!AN967</f>
        <v>0</v>
      </c>
    </row>
    <row r="968" spans="1:46" x14ac:dyDescent="0.2">
      <c r="A968" s="1">
        <v>45892</v>
      </c>
      <c r="AT968" s="2">
        <f>+Help_FC!$G968*Help_FC!AN968</f>
        <v>0</v>
      </c>
    </row>
    <row r="969" spans="1:46" x14ac:dyDescent="0.2">
      <c r="A969" s="1">
        <v>45893</v>
      </c>
      <c r="AT969" s="2">
        <f>+Help_FC!$G969*Help_FC!AN969</f>
        <v>0</v>
      </c>
    </row>
    <row r="970" spans="1:46" x14ac:dyDescent="0.2">
      <c r="A970" s="1">
        <v>45894</v>
      </c>
      <c r="AT970" s="2">
        <f>+Help_FC!$G970*Help_FC!AN970</f>
        <v>0</v>
      </c>
    </row>
    <row r="971" spans="1:46" x14ac:dyDescent="0.2">
      <c r="A971" s="1">
        <v>45895</v>
      </c>
      <c r="AT971" s="2">
        <f>+Help_FC!$G971*Help_FC!AN971</f>
        <v>0</v>
      </c>
    </row>
    <row r="972" spans="1:46" x14ac:dyDescent="0.2">
      <c r="A972" s="1">
        <v>45896</v>
      </c>
      <c r="AT972" s="2">
        <f>+Help_FC!$G972*Help_FC!AN972</f>
        <v>0</v>
      </c>
    </row>
    <row r="973" spans="1:46" x14ac:dyDescent="0.2">
      <c r="A973" s="1">
        <v>45897</v>
      </c>
      <c r="AT973" s="2">
        <f>+Help_FC!$G973*Help_FC!AN973</f>
        <v>0</v>
      </c>
    </row>
    <row r="974" spans="1:46" x14ac:dyDescent="0.2">
      <c r="A974" s="1">
        <v>45898</v>
      </c>
      <c r="AT974" s="2">
        <f>+Help_FC!$G974*Help_FC!AN974</f>
        <v>0</v>
      </c>
    </row>
    <row r="975" spans="1:46" x14ac:dyDescent="0.2">
      <c r="A975" s="1">
        <v>45899</v>
      </c>
      <c r="AT975" s="2">
        <f>+Help_FC!$G975*Help_FC!AN975</f>
        <v>0</v>
      </c>
    </row>
    <row r="976" spans="1:46" x14ac:dyDescent="0.2">
      <c r="A976" s="1">
        <v>45900</v>
      </c>
      <c r="AT976" s="2">
        <f>+Help_FC!$G976*Help_FC!AN976</f>
        <v>0</v>
      </c>
    </row>
    <row r="977" spans="1:46" x14ac:dyDescent="0.2">
      <c r="A977" s="1">
        <v>45901</v>
      </c>
      <c r="AT977" s="2">
        <f>+Help_FC!$G977*Help_FC!AN977</f>
        <v>0</v>
      </c>
    </row>
    <row r="978" spans="1:46" x14ac:dyDescent="0.2">
      <c r="A978" s="1">
        <v>45902</v>
      </c>
      <c r="AT978" s="2">
        <f>+Help_FC!$G978*Help_FC!AN978</f>
        <v>0</v>
      </c>
    </row>
    <row r="979" spans="1:46" x14ac:dyDescent="0.2">
      <c r="A979" s="1">
        <v>45903</v>
      </c>
      <c r="AT979" s="2">
        <f>+Help_FC!$G979*Help_FC!AN979</f>
        <v>0</v>
      </c>
    </row>
    <row r="980" spans="1:46" x14ac:dyDescent="0.2">
      <c r="A980" s="1">
        <v>45904</v>
      </c>
      <c r="AT980" s="2">
        <f>+Help_FC!$G980*Help_FC!AN980</f>
        <v>0</v>
      </c>
    </row>
    <row r="981" spans="1:46" x14ac:dyDescent="0.2">
      <c r="A981" s="1">
        <v>45905</v>
      </c>
      <c r="AT981" s="2">
        <f>+Help_FC!$G981*Help_FC!AN981</f>
        <v>0</v>
      </c>
    </row>
    <row r="982" spans="1:46" x14ac:dyDescent="0.2">
      <c r="A982" s="1">
        <v>45906</v>
      </c>
      <c r="AT982" s="2">
        <f>+Help_FC!$G982*Help_FC!AN982</f>
        <v>0</v>
      </c>
    </row>
    <row r="983" spans="1:46" x14ac:dyDescent="0.2">
      <c r="A983" s="1">
        <v>45907</v>
      </c>
      <c r="AT983" s="2">
        <f>+Help_FC!$G983*Help_FC!AN983</f>
        <v>0</v>
      </c>
    </row>
    <row r="984" spans="1:46" x14ac:dyDescent="0.2">
      <c r="A984" s="1">
        <v>45908</v>
      </c>
      <c r="AT984" s="2">
        <f>+Help_FC!$G984*Help_FC!AN984</f>
        <v>0</v>
      </c>
    </row>
    <row r="985" spans="1:46" x14ac:dyDescent="0.2">
      <c r="A985" s="1">
        <v>45909</v>
      </c>
      <c r="AT985" s="2">
        <f>+Help_FC!$G985*Help_FC!AN985</f>
        <v>0</v>
      </c>
    </row>
    <row r="986" spans="1:46" x14ac:dyDescent="0.2">
      <c r="A986" s="1">
        <v>45910</v>
      </c>
      <c r="AT986" s="2">
        <f>+Help_FC!$G986*Help_FC!AN986</f>
        <v>0</v>
      </c>
    </row>
    <row r="987" spans="1:46" x14ac:dyDescent="0.2">
      <c r="A987" s="1">
        <v>45911</v>
      </c>
      <c r="AT987" s="2">
        <f>+Help_FC!$G987*Help_FC!AN987</f>
        <v>0</v>
      </c>
    </row>
    <row r="988" spans="1:46" x14ac:dyDescent="0.2">
      <c r="A988" s="1">
        <v>45912</v>
      </c>
      <c r="AT988" s="2">
        <f>+Help_FC!$G988*Help_FC!AN988</f>
        <v>0</v>
      </c>
    </row>
    <row r="989" spans="1:46" x14ac:dyDescent="0.2">
      <c r="A989" s="1">
        <v>45913</v>
      </c>
      <c r="AT989" s="2">
        <f>+Help_FC!$G989*Help_FC!AN989</f>
        <v>0</v>
      </c>
    </row>
    <row r="990" spans="1:46" x14ac:dyDescent="0.2">
      <c r="A990" s="1">
        <v>45914</v>
      </c>
      <c r="AT990" s="2">
        <f>+Help_FC!$G990*Help_FC!AN990</f>
        <v>0</v>
      </c>
    </row>
    <row r="991" spans="1:46" x14ac:dyDescent="0.2">
      <c r="A991" s="1">
        <v>45915</v>
      </c>
      <c r="AT991" s="2">
        <f>+Help_FC!$G991*Help_FC!AN991</f>
        <v>0</v>
      </c>
    </row>
    <row r="992" spans="1:46" x14ac:dyDescent="0.2">
      <c r="A992" s="1">
        <v>45916</v>
      </c>
      <c r="AT992" s="2">
        <f>+Help_FC!$G992*Help_FC!AN992</f>
        <v>0</v>
      </c>
    </row>
    <row r="993" spans="1:46" x14ac:dyDescent="0.2">
      <c r="A993" s="1">
        <v>45917</v>
      </c>
      <c r="AT993" s="2">
        <f>+Help_FC!$G993*Help_FC!AN993</f>
        <v>0</v>
      </c>
    </row>
    <row r="994" spans="1:46" x14ac:dyDescent="0.2">
      <c r="A994" s="1">
        <v>45918</v>
      </c>
      <c r="AT994" s="2">
        <f>+Help_FC!$G994*Help_FC!AN994</f>
        <v>0</v>
      </c>
    </row>
    <row r="995" spans="1:46" x14ac:dyDescent="0.2">
      <c r="A995" s="1">
        <v>45919</v>
      </c>
      <c r="AT995" s="2">
        <f>+Help_FC!$G995*Help_FC!AN995</f>
        <v>0</v>
      </c>
    </row>
    <row r="996" spans="1:46" x14ac:dyDescent="0.2">
      <c r="A996" s="1">
        <v>45920</v>
      </c>
      <c r="AT996" s="2">
        <f>+Help_FC!$G996*Help_FC!AN996</f>
        <v>0</v>
      </c>
    </row>
    <row r="997" spans="1:46" x14ac:dyDescent="0.2">
      <c r="A997" s="1">
        <v>45921</v>
      </c>
      <c r="AT997" s="2">
        <f>+Help_FC!$G997*Help_FC!AN997</f>
        <v>0</v>
      </c>
    </row>
    <row r="998" spans="1:46" x14ac:dyDescent="0.2">
      <c r="A998" s="1">
        <v>45922</v>
      </c>
      <c r="AT998" s="2">
        <f>+Help_FC!$G998*Help_FC!AN998</f>
        <v>0</v>
      </c>
    </row>
    <row r="999" spans="1:46" x14ac:dyDescent="0.2">
      <c r="A999" s="1">
        <v>45923</v>
      </c>
      <c r="AT999" s="2">
        <f>+Help_FC!$G999*Help_FC!AN999</f>
        <v>0</v>
      </c>
    </row>
    <row r="1000" spans="1:46" x14ac:dyDescent="0.2">
      <c r="A1000" s="1">
        <v>45924</v>
      </c>
      <c r="AT1000" s="2">
        <f>+Help_FC!$G1000*Help_FC!AN1000</f>
        <v>0</v>
      </c>
    </row>
    <row r="1001" spans="1:46" x14ac:dyDescent="0.2">
      <c r="A1001" s="1">
        <v>45925</v>
      </c>
      <c r="AT1001" s="2">
        <f>+Help_FC!$G1001*Help_FC!AN1001</f>
        <v>0</v>
      </c>
    </row>
    <row r="1002" spans="1:46" x14ac:dyDescent="0.2">
      <c r="A1002" s="1">
        <v>45926</v>
      </c>
      <c r="AT1002" s="2">
        <f>+Help_FC!$G1002*Help_FC!AN1002</f>
        <v>0</v>
      </c>
    </row>
    <row r="1003" spans="1:46" x14ac:dyDescent="0.2">
      <c r="A1003" s="1">
        <v>45927</v>
      </c>
      <c r="AT1003" s="2">
        <f>+Help_FC!$G1003*Help_FC!AN1003</f>
        <v>0</v>
      </c>
    </row>
    <row r="1004" spans="1:46" x14ac:dyDescent="0.2">
      <c r="A1004" s="1">
        <v>45928</v>
      </c>
      <c r="AT1004" s="2">
        <f>+Help_FC!$G1004*Help_FC!AN1004</f>
        <v>0</v>
      </c>
    </row>
    <row r="1005" spans="1:46" x14ac:dyDescent="0.2">
      <c r="A1005" s="1">
        <v>45929</v>
      </c>
      <c r="AT1005" s="2">
        <f>+Help_FC!$G1005*Help_FC!AN1005</f>
        <v>0</v>
      </c>
    </row>
    <row r="1006" spans="1:46" x14ac:dyDescent="0.2">
      <c r="A1006" s="1">
        <v>45930</v>
      </c>
      <c r="AT1006" s="2">
        <f>+Help_FC!$G1006*Help_FC!AN1006</f>
        <v>0</v>
      </c>
    </row>
    <row r="1007" spans="1:46" x14ac:dyDescent="0.2">
      <c r="A1007" s="1">
        <v>45931</v>
      </c>
      <c r="AT1007" s="2">
        <f>+Help_FC!$G1007*Help_FC!AN1007</f>
        <v>0</v>
      </c>
    </row>
    <row r="1008" spans="1:46" x14ac:dyDescent="0.2">
      <c r="A1008" s="1">
        <v>45932</v>
      </c>
      <c r="AT1008" s="2">
        <f>+Help_FC!$G1008*Help_FC!AN1008</f>
        <v>0</v>
      </c>
    </row>
    <row r="1009" spans="1:46" x14ac:dyDescent="0.2">
      <c r="A1009" s="1">
        <v>45933</v>
      </c>
      <c r="AT1009" s="2">
        <f>+Help_FC!$G1009*Help_FC!AN1009</f>
        <v>0</v>
      </c>
    </row>
    <row r="1010" spans="1:46" x14ac:dyDescent="0.2">
      <c r="A1010" s="1">
        <v>45934</v>
      </c>
      <c r="AT1010" s="2">
        <f>+Help_FC!$G1010*Help_FC!AN1010</f>
        <v>0</v>
      </c>
    </row>
    <row r="1011" spans="1:46" x14ac:dyDescent="0.2">
      <c r="A1011" s="1">
        <v>45935</v>
      </c>
      <c r="AT1011" s="2">
        <f>+Help_FC!$G1011*Help_FC!AN1011</f>
        <v>0</v>
      </c>
    </row>
    <row r="1012" spans="1:46" x14ac:dyDescent="0.2">
      <c r="A1012" s="1">
        <v>45936</v>
      </c>
      <c r="AT1012" s="2">
        <f>+Help_FC!$G1012*Help_FC!AN1012</f>
        <v>0</v>
      </c>
    </row>
    <row r="1013" spans="1:46" x14ac:dyDescent="0.2">
      <c r="A1013" s="1">
        <v>45937</v>
      </c>
      <c r="AT1013" s="2">
        <f>+Help_FC!$G1013*Help_FC!AN1013</f>
        <v>0</v>
      </c>
    </row>
    <row r="1014" spans="1:46" x14ac:dyDescent="0.2">
      <c r="A1014" s="1">
        <v>45938</v>
      </c>
      <c r="AT1014" s="2">
        <f>+Help_FC!$G1014*Help_FC!AN1014</f>
        <v>0</v>
      </c>
    </row>
    <row r="1015" spans="1:46" x14ac:dyDescent="0.2">
      <c r="A1015" s="1">
        <v>45939</v>
      </c>
      <c r="AT1015" s="2">
        <f>+Help_FC!$G1015*Help_FC!AN1015</f>
        <v>0</v>
      </c>
    </row>
    <row r="1016" spans="1:46" x14ac:dyDescent="0.2">
      <c r="A1016" s="1">
        <v>45940</v>
      </c>
      <c r="AT1016" s="2">
        <f>+Help_FC!$G1016*Help_FC!AN1016</f>
        <v>0</v>
      </c>
    </row>
    <row r="1017" spans="1:46" x14ac:dyDescent="0.2">
      <c r="A1017" s="1">
        <v>45941</v>
      </c>
      <c r="AT1017" s="2">
        <f>+Help_FC!$G1017*Help_FC!AN1017</f>
        <v>0</v>
      </c>
    </row>
    <row r="1018" spans="1:46" x14ac:dyDescent="0.2">
      <c r="A1018" s="1">
        <v>45942</v>
      </c>
      <c r="AT1018" s="2">
        <f>+Help_FC!$G1018*Help_FC!AN1018</f>
        <v>0</v>
      </c>
    </row>
    <row r="1019" spans="1:46" x14ac:dyDescent="0.2">
      <c r="A1019" s="1">
        <v>45943</v>
      </c>
      <c r="AT1019" s="2">
        <f>+Help_FC!$G1019*Help_FC!AN1019</f>
        <v>0</v>
      </c>
    </row>
    <row r="1020" spans="1:46" x14ac:dyDescent="0.2">
      <c r="A1020" s="1">
        <v>45944</v>
      </c>
      <c r="AT1020" s="2">
        <f>+Help_FC!$G1020*Help_FC!AN1020</f>
        <v>0</v>
      </c>
    </row>
    <row r="1021" spans="1:46" x14ac:dyDescent="0.2">
      <c r="A1021" s="1">
        <v>45945</v>
      </c>
      <c r="AT1021" s="2">
        <f>+Help_FC!$G1021*Help_FC!AN1021</f>
        <v>0</v>
      </c>
    </row>
    <row r="1022" spans="1:46" x14ac:dyDescent="0.2">
      <c r="A1022" s="1">
        <v>45946</v>
      </c>
      <c r="AT1022" s="2">
        <f>+Help_FC!$G1022*Help_FC!AN1022</f>
        <v>0</v>
      </c>
    </row>
    <row r="1023" spans="1:46" x14ac:dyDescent="0.2">
      <c r="A1023" s="1">
        <v>45947</v>
      </c>
      <c r="AT1023" s="2">
        <f>+Help_FC!$G1023*Help_FC!AN1023</f>
        <v>0</v>
      </c>
    </row>
    <row r="1024" spans="1:46" x14ac:dyDescent="0.2">
      <c r="A1024" s="1">
        <v>45948</v>
      </c>
      <c r="AT1024" s="2">
        <f>+Help_FC!$G1024*Help_FC!AN1024</f>
        <v>0</v>
      </c>
    </row>
    <row r="1025" spans="1:46" x14ac:dyDescent="0.2">
      <c r="A1025" s="1">
        <v>45949</v>
      </c>
      <c r="AT1025" s="2">
        <f>+Help_FC!$G1025*Help_FC!AN1025</f>
        <v>0</v>
      </c>
    </row>
    <row r="1026" spans="1:46" x14ac:dyDescent="0.2">
      <c r="A1026" s="1">
        <v>45950</v>
      </c>
      <c r="AT1026" s="2">
        <f>+Help_FC!$G1026*Help_FC!AN1026</f>
        <v>0</v>
      </c>
    </row>
    <row r="1027" spans="1:46" x14ac:dyDescent="0.2">
      <c r="A1027" s="1">
        <v>45951</v>
      </c>
      <c r="AT1027" s="2">
        <f>+Help_FC!$G1027*Help_FC!AN1027</f>
        <v>0</v>
      </c>
    </row>
    <row r="1028" spans="1:46" x14ac:dyDescent="0.2">
      <c r="A1028" s="1">
        <v>45952</v>
      </c>
      <c r="AT1028" s="2">
        <f>+Help_FC!$G1028*Help_FC!AN1028</f>
        <v>0</v>
      </c>
    </row>
    <row r="1029" spans="1:46" x14ac:dyDescent="0.2">
      <c r="A1029" s="1">
        <v>45953</v>
      </c>
      <c r="AT1029" s="2">
        <f>+Help_FC!$G1029*Help_FC!AN1029</f>
        <v>0</v>
      </c>
    </row>
    <row r="1030" spans="1:46" x14ac:dyDescent="0.2">
      <c r="A1030" s="1">
        <v>45954</v>
      </c>
      <c r="AT1030" s="2">
        <f>+Help_FC!$G1030*Help_FC!AN1030</f>
        <v>0</v>
      </c>
    </row>
    <row r="1031" spans="1:46" x14ac:dyDescent="0.2">
      <c r="A1031" s="1">
        <v>45955</v>
      </c>
      <c r="AT1031" s="2">
        <f>+Help_FC!$G1031*Help_FC!AN1031</f>
        <v>0</v>
      </c>
    </row>
    <row r="1032" spans="1:46" x14ac:dyDescent="0.2">
      <c r="A1032" s="1">
        <v>45956</v>
      </c>
      <c r="AT1032" s="2">
        <f>+Help_FC!$G1032*Help_FC!AN1032</f>
        <v>0</v>
      </c>
    </row>
    <row r="1033" spans="1:46" x14ac:dyDescent="0.2">
      <c r="A1033" s="1">
        <v>45957</v>
      </c>
      <c r="AT1033" s="2">
        <f>+Help_FC!$G1033*Help_FC!AN1033</f>
        <v>0</v>
      </c>
    </row>
    <row r="1034" spans="1:46" x14ac:dyDescent="0.2">
      <c r="A1034" s="1">
        <v>45958</v>
      </c>
      <c r="AT1034" s="2">
        <f>+Help_FC!$G1034*Help_FC!AN1034</f>
        <v>0</v>
      </c>
    </row>
    <row r="1035" spans="1:46" x14ac:dyDescent="0.2">
      <c r="A1035" s="1">
        <v>45959</v>
      </c>
      <c r="AT1035" s="2">
        <f>+Help_FC!$G1035*Help_FC!AN1035</f>
        <v>0</v>
      </c>
    </row>
    <row r="1036" spans="1:46" x14ac:dyDescent="0.2">
      <c r="A1036" s="1">
        <v>45960</v>
      </c>
      <c r="AT1036" s="2">
        <f>+Help_FC!$G1036*Help_FC!AN1036</f>
        <v>0</v>
      </c>
    </row>
    <row r="1037" spans="1:46" x14ac:dyDescent="0.2">
      <c r="A1037" s="1">
        <v>45961</v>
      </c>
      <c r="AT1037" s="2">
        <f>+Help_FC!$G1037*Help_FC!AN1037</f>
        <v>0</v>
      </c>
    </row>
    <row r="1038" spans="1:46" x14ac:dyDescent="0.2">
      <c r="A1038" s="1">
        <v>45962</v>
      </c>
      <c r="AT1038" s="2">
        <f>+Help_FC!$G1038*Help_FC!AN1038</f>
        <v>0</v>
      </c>
    </row>
    <row r="1039" spans="1:46" x14ac:dyDescent="0.2">
      <c r="A1039" s="1">
        <v>45963</v>
      </c>
      <c r="AT1039" s="2">
        <f>+Help_FC!$G1039*Help_FC!AN1039</f>
        <v>0</v>
      </c>
    </row>
    <row r="1040" spans="1:46" x14ac:dyDescent="0.2">
      <c r="A1040" s="1">
        <v>45964</v>
      </c>
      <c r="AT1040" s="2">
        <f>+Help_FC!$G1040*Help_FC!AN1040</f>
        <v>0</v>
      </c>
    </row>
    <row r="1041" spans="1:46" x14ac:dyDescent="0.2">
      <c r="A1041" s="1">
        <v>45965</v>
      </c>
      <c r="AT1041" s="2">
        <f>+Help_FC!$G1041*Help_FC!AN1041</f>
        <v>0</v>
      </c>
    </row>
    <row r="1042" spans="1:46" x14ac:dyDescent="0.2">
      <c r="A1042" s="1">
        <v>45966</v>
      </c>
      <c r="AT1042" s="2">
        <f>+Help_FC!$G1042*Help_FC!AN1042</f>
        <v>0</v>
      </c>
    </row>
    <row r="1043" spans="1:46" x14ac:dyDescent="0.2">
      <c r="A1043" s="1">
        <v>45967</v>
      </c>
      <c r="AT1043" s="2">
        <f>+Help_FC!$G1043*Help_FC!AN1043</f>
        <v>0</v>
      </c>
    </row>
    <row r="1044" spans="1:46" x14ac:dyDescent="0.2">
      <c r="A1044" s="1">
        <v>45968</v>
      </c>
      <c r="AT1044" s="2">
        <f>+Help_FC!$G1044*Help_FC!AN1044</f>
        <v>0</v>
      </c>
    </row>
    <row r="1045" spans="1:46" x14ac:dyDescent="0.2">
      <c r="A1045" s="1">
        <v>45969</v>
      </c>
      <c r="AT1045" s="2">
        <f>+Help_FC!$G1045*Help_FC!AN1045</f>
        <v>0</v>
      </c>
    </row>
    <row r="1046" spans="1:46" x14ac:dyDescent="0.2">
      <c r="A1046" s="1">
        <v>45970</v>
      </c>
      <c r="AT1046" s="2">
        <f>+Help_FC!$G1046*Help_FC!AN1046</f>
        <v>0</v>
      </c>
    </row>
    <row r="1047" spans="1:46" x14ac:dyDescent="0.2">
      <c r="A1047" s="1">
        <v>45971</v>
      </c>
      <c r="AT1047" s="2">
        <f>+Help_FC!$G1047*Help_FC!AN1047</f>
        <v>0</v>
      </c>
    </row>
    <row r="1048" spans="1:46" x14ac:dyDescent="0.2">
      <c r="A1048" s="1">
        <v>45972</v>
      </c>
      <c r="AT1048" s="2">
        <f>+Help_FC!$G1048*Help_FC!AN1048</f>
        <v>0</v>
      </c>
    </row>
    <row r="1049" spans="1:46" x14ac:dyDescent="0.2">
      <c r="A1049" s="1">
        <v>45973</v>
      </c>
      <c r="AT1049" s="2">
        <f>+Help_FC!$G1049*Help_FC!AN1049</f>
        <v>0</v>
      </c>
    </row>
    <row r="1050" spans="1:46" x14ac:dyDescent="0.2">
      <c r="A1050" s="1">
        <v>45974</v>
      </c>
      <c r="AT1050" s="2">
        <f>+Help_FC!$G1050*Help_FC!AN1050</f>
        <v>0</v>
      </c>
    </row>
    <row r="1051" spans="1:46" x14ac:dyDescent="0.2">
      <c r="A1051" s="1">
        <v>45975</v>
      </c>
      <c r="AT1051" s="2">
        <f>+Help_FC!$G1051*Help_FC!AN1051</f>
        <v>0</v>
      </c>
    </row>
    <row r="1052" spans="1:46" x14ac:dyDescent="0.2">
      <c r="A1052" s="1">
        <v>45976</v>
      </c>
      <c r="AT1052" s="2">
        <f>+Help_FC!$G1052*Help_FC!AN1052</f>
        <v>0</v>
      </c>
    </row>
    <row r="1053" spans="1:46" x14ac:dyDescent="0.2">
      <c r="A1053" s="1">
        <v>45977</v>
      </c>
      <c r="AT1053" s="2">
        <f>+Help_FC!$G1053*Help_FC!AN1053</f>
        <v>0</v>
      </c>
    </row>
    <row r="1054" spans="1:46" x14ac:dyDescent="0.2">
      <c r="A1054" s="1">
        <v>45978</v>
      </c>
      <c r="AT1054" s="2">
        <f>+Help_FC!$G1054*Help_FC!AN1054</f>
        <v>0</v>
      </c>
    </row>
    <row r="1055" spans="1:46" x14ac:dyDescent="0.2">
      <c r="A1055" s="1">
        <v>45979</v>
      </c>
      <c r="AT1055" s="2">
        <f>+Help_FC!$G1055*Help_FC!AN1055</f>
        <v>0</v>
      </c>
    </row>
    <row r="1056" spans="1:46" x14ac:dyDescent="0.2">
      <c r="A1056" s="1">
        <v>45980</v>
      </c>
      <c r="AT1056" s="2">
        <f>+Help_FC!$G1056*Help_FC!AN1056</f>
        <v>0</v>
      </c>
    </row>
    <row r="1057" spans="1:46" x14ac:dyDescent="0.2">
      <c r="A1057" s="1">
        <v>45981</v>
      </c>
      <c r="AT1057" s="2">
        <f>+Help_FC!$G1057*Help_FC!AN1057</f>
        <v>0</v>
      </c>
    </row>
    <row r="1058" spans="1:46" x14ac:dyDescent="0.2">
      <c r="A1058" s="1">
        <v>45982</v>
      </c>
      <c r="AT1058" s="2">
        <f>+Help_FC!$G1058*Help_FC!AN1058</f>
        <v>0</v>
      </c>
    </row>
    <row r="1059" spans="1:46" x14ac:dyDescent="0.2">
      <c r="A1059" s="1">
        <v>45983</v>
      </c>
      <c r="AT1059" s="2">
        <f>+Help_FC!$G1059*Help_FC!AN1059</f>
        <v>0</v>
      </c>
    </row>
    <row r="1060" spans="1:46" x14ac:dyDescent="0.2">
      <c r="A1060" s="1">
        <v>45984</v>
      </c>
      <c r="AT1060" s="2">
        <f>+Help_FC!$G1060*Help_FC!AN1060</f>
        <v>0</v>
      </c>
    </row>
    <row r="1061" spans="1:46" x14ac:dyDescent="0.2">
      <c r="A1061" s="1">
        <v>45985</v>
      </c>
      <c r="AT1061" s="2">
        <f>+Help_FC!$G1061*Help_FC!AN1061</f>
        <v>0</v>
      </c>
    </row>
    <row r="1062" spans="1:46" x14ac:dyDescent="0.2">
      <c r="A1062" s="1">
        <v>45986</v>
      </c>
      <c r="AT1062" s="2">
        <f>+Help_FC!$G1062*Help_FC!AN1062</f>
        <v>0</v>
      </c>
    </row>
    <row r="1063" spans="1:46" x14ac:dyDescent="0.2">
      <c r="A1063" s="1">
        <v>45987</v>
      </c>
      <c r="AT1063" s="2">
        <f>+Help_FC!$G1063*Help_FC!AN1063</f>
        <v>0</v>
      </c>
    </row>
    <row r="1064" spans="1:46" x14ac:dyDescent="0.2">
      <c r="A1064" s="1">
        <v>45988</v>
      </c>
      <c r="AT1064" s="2">
        <f>+Help_FC!$G1064*Help_FC!AN1064</f>
        <v>0</v>
      </c>
    </row>
    <row r="1065" spans="1:46" x14ac:dyDescent="0.2">
      <c r="A1065" s="1">
        <v>45989</v>
      </c>
      <c r="AT1065" s="2">
        <f>+Help_FC!$G1065*Help_FC!AN1065</f>
        <v>0</v>
      </c>
    </row>
    <row r="1066" spans="1:46" x14ac:dyDescent="0.2">
      <c r="A1066" s="1">
        <v>45990</v>
      </c>
      <c r="AT1066" s="2">
        <f>+Help_FC!$G1066*Help_FC!AN1066</f>
        <v>0</v>
      </c>
    </row>
    <row r="1067" spans="1:46" x14ac:dyDescent="0.2">
      <c r="A1067" s="1">
        <v>45991</v>
      </c>
      <c r="AT1067" s="2">
        <f>+Help_FC!$G1067*Help_FC!AN1067</f>
        <v>0</v>
      </c>
    </row>
    <row r="1068" spans="1:46" x14ac:dyDescent="0.2">
      <c r="A1068" s="1">
        <v>45992</v>
      </c>
      <c r="AT1068" s="2">
        <f>+Help_FC!$G1068*Help_FC!AN1068</f>
        <v>0</v>
      </c>
    </row>
    <row r="1069" spans="1:46" x14ac:dyDescent="0.2">
      <c r="A1069" s="1">
        <v>45993</v>
      </c>
      <c r="AT1069" s="2">
        <f>+Help_FC!$G1069*Help_FC!AN1069</f>
        <v>0</v>
      </c>
    </row>
    <row r="1070" spans="1:46" x14ac:dyDescent="0.2">
      <c r="A1070" s="1">
        <v>45994</v>
      </c>
      <c r="AT1070" s="2">
        <f>+Help_FC!$G1070*Help_FC!AN1070</f>
        <v>0</v>
      </c>
    </row>
    <row r="1071" spans="1:46" x14ac:dyDescent="0.2">
      <c r="A1071" s="1">
        <v>45995</v>
      </c>
      <c r="AT1071" s="2">
        <f>+Help_FC!$G1071*Help_FC!AN1071</f>
        <v>0</v>
      </c>
    </row>
    <row r="1072" spans="1:46" x14ac:dyDescent="0.2">
      <c r="A1072" s="1">
        <v>45996</v>
      </c>
      <c r="AT1072" s="2">
        <f>+Help_FC!$G1072*Help_FC!AN1072</f>
        <v>0</v>
      </c>
    </row>
    <row r="1073" spans="1:46" x14ac:dyDescent="0.2">
      <c r="A1073" s="1">
        <v>45997</v>
      </c>
      <c r="AT1073" s="2">
        <f>+Help_FC!$G1073*Help_FC!AN1073</f>
        <v>0</v>
      </c>
    </row>
    <row r="1074" spans="1:46" x14ac:dyDescent="0.2">
      <c r="A1074" s="1">
        <v>45998</v>
      </c>
      <c r="AT1074" s="2">
        <f>+Help_FC!$G1074*Help_FC!AN1074</f>
        <v>0</v>
      </c>
    </row>
    <row r="1075" spans="1:46" x14ac:dyDescent="0.2">
      <c r="A1075" s="1">
        <v>45999</v>
      </c>
      <c r="AT1075" s="2">
        <f>+Help_FC!$G1075*Help_FC!AN1075</f>
        <v>0</v>
      </c>
    </row>
    <row r="1076" spans="1:46" x14ac:dyDescent="0.2">
      <c r="A1076" s="1">
        <v>46000</v>
      </c>
      <c r="AT1076" s="2">
        <f>+Help_FC!$G1076*Help_FC!AN1076</f>
        <v>0</v>
      </c>
    </row>
    <row r="1077" spans="1:46" x14ac:dyDescent="0.2">
      <c r="A1077" s="1">
        <v>46001</v>
      </c>
      <c r="AT1077" s="2">
        <f>+Help_FC!$G1077*Help_FC!AN1077</f>
        <v>0</v>
      </c>
    </row>
    <row r="1078" spans="1:46" x14ac:dyDescent="0.2">
      <c r="A1078" s="1">
        <v>46002</v>
      </c>
      <c r="AT1078" s="2">
        <f>+Help_FC!$G1078*Help_FC!AN1078</f>
        <v>0</v>
      </c>
    </row>
    <row r="1079" spans="1:46" x14ac:dyDescent="0.2">
      <c r="A1079" s="1">
        <v>46003</v>
      </c>
      <c r="AT1079" s="2">
        <f>+Help_FC!$G1079*Help_FC!AN1079</f>
        <v>0</v>
      </c>
    </row>
    <row r="1080" spans="1:46" x14ac:dyDescent="0.2">
      <c r="A1080" s="1">
        <v>46004</v>
      </c>
      <c r="AT1080" s="2">
        <f>+Help_FC!$G1080*Help_FC!AN1080</f>
        <v>0</v>
      </c>
    </row>
    <row r="1081" spans="1:46" x14ac:dyDescent="0.2">
      <c r="A1081" s="1">
        <v>46005</v>
      </c>
      <c r="AT1081" s="2">
        <f>+Help_FC!$G1081*Help_FC!AN1081</f>
        <v>0</v>
      </c>
    </row>
    <row r="1082" spans="1:46" x14ac:dyDescent="0.2">
      <c r="A1082" s="1">
        <v>46006</v>
      </c>
      <c r="AT1082" s="2">
        <f>+Help_FC!$G1082*Help_FC!AN1082</f>
        <v>0</v>
      </c>
    </row>
    <row r="1083" spans="1:46" x14ac:dyDescent="0.2">
      <c r="A1083" s="1">
        <v>46007</v>
      </c>
      <c r="AT1083" s="2">
        <f>+Help_FC!$G1083*Help_FC!AN1083</f>
        <v>0</v>
      </c>
    </row>
    <row r="1084" spans="1:46" x14ac:dyDescent="0.2">
      <c r="A1084" s="1">
        <v>46008</v>
      </c>
      <c r="AT1084" s="2">
        <f>+Help_FC!$G1084*Help_FC!AN1084</f>
        <v>0</v>
      </c>
    </row>
    <row r="1085" spans="1:46" x14ac:dyDescent="0.2">
      <c r="A1085" s="1">
        <v>46009</v>
      </c>
      <c r="AT1085" s="2">
        <f>+Help_FC!$G1085*Help_FC!AN1085</f>
        <v>0</v>
      </c>
    </row>
    <row r="1086" spans="1:46" x14ac:dyDescent="0.2">
      <c r="A1086" s="1">
        <v>46010</v>
      </c>
      <c r="AT1086" s="2">
        <f>+Help_FC!$G1086*Help_FC!AN1086</f>
        <v>0</v>
      </c>
    </row>
    <row r="1087" spans="1:46" x14ac:dyDescent="0.2">
      <c r="A1087" s="1">
        <v>46011</v>
      </c>
      <c r="AT1087" s="2">
        <f>+Help_FC!$G1087*Help_FC!AN1087</f>
        <v>0</v>
      </c>
    </row>
    <row r="1088" spans="1:46" x14ac:dyDescent="0.2">
      <c r="A1088" s="1">
        <v>46012</v>
      </c>
      <c r="AT1088" s="2">
        <f>+Help_FC!$G1088*Help_FC!AN1088</f>
        <v>0</v>
      </c>
    </row>
    <row r="1089" spans="1:46" x14ac:dyDescent="0.2">
      <c r="A1089" s="1">
        <v>46013</v>
      </c>
      <c r="AT1089" s="2">
        <f>+Help_FC!$G1089*Help_FC!AN1089</f>
        <v>0</v>
      </c>
    </row>
    <row r="1090" spans="1:46" x14ac:dyDescent="0.2">
      <c r="A1090" s="1">
        <v>46014</v>
      </c>
      <c r="AT1090" s="2">
        <f>+Help_FC!$G1090*Help_FC!AN1090</f>
        <v>0</v>
      </c>
    </row>
    <row r="1091" spans="1:46" x14ac:dyDescent="0.2">
      <c r="A1091" s="1">
        <v>46015</v>
      </c>
      <c r="AT1091" s="2">
        <f>+Help_FC!$G1091*Help_FC!AN1091</f>
        <v>0</v>
      </c>
    </row>
    <row r="1092" spans="1:46" x14ac:dyDescent="0.2">
      <c r="A1092" s="1">
        <v>46016</v>
      </c>
      <c r="AT1092" s="2">
        <f>+Help_FC!$G1092*Help_FC!AN1092</f>
        <v>0</v>
      </c>
    </row>
    <row r="1093" spans="1:46" x14ac:dyDescent="0.2">
      <c r="A1093" s="1">
        <v>46017</v>
      </c>
      <c r="AT1093" s="2">
        <f>+Help_FC!$G1093*Help_FC!AN1093</f>
        <v>0</v>
      </c>
    </row>
    <row r="1094" spans="1:46" x14ac:dyDescent="0.2">
      <c r="A1094" s="1">
        <v>46018</v>
      </c>
      <c r="AT1094" s="2">
        <f>+Help_FC!$G1094*Help_FC!AN1094</f>
        <v>0</v>
      </c>
    </row>
    <row r="1095" spans="1:46" x14ac:dyDescent="0.2">
      <c r="A1095" s="1">
        <v>46019</v>
      </c>
      <c r="AT1095" s="2">
        <f>+Help_FC!$G1095*Help_FC!AN1095</f>
        <v>0</v>
      </c>
    </row>
    <row r="1096" spans="1:46" x14ac:dyDescent="0.2">
      <c r="A1096" s="1">
        <v>46020</v>
      </c>
      <c r="AT1096" s="2">
        <f>+Help_FC!$G1096*Help_FC!AN1096</f>
        <v>0</v>
      </c>
    </row>
    <row r="1097" spans="1:46" x14ac:dyDescent="0.2">
      <c r="A1097" s="1">
        <v>46021</v>
      </c>
      <c r="AT1097" s="2">
        <f>+Help_FC!$G1097*Help_FC!AN1097</f>
        <v>0</v>
      </c>
    </row>
    <row r="1098" spans="1:46" x14ac:dyDescent="0.2">
      <c r="A1098" s="1">
        <v>46022</v>
      </c>
      <c r="AT1098" s="2">
        <f>+Help_FC!$G1098*Help_FC!AN1098</f>
        <v>0</v>
      </c>
    </row>
    <row r="1099" spans="1:46" x14ac:dyDescent="0.2">
      <c r="A1099" s="1"/>
      <c r="AT1099" s="2">
        <f>+Help_FC!$G1099*Help_FC!AN1099</f>
        <v>0</v>
      </c>
    </row>
    <row r="1100" spans="1:46" x14ac:dyDescent="0.2">
      <c r="A1100" s="1"/>
    </row>
  </sheetData>
  <autoFilter ref="N2:N1100" xr:uid="{F5572EE4-6657-4059-8DA6-42740018B451}"/>
  <mergeCells count="2">
    <mergeCell ref="B1:M1"/>
    <mergeCell ref="O1:AA1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42F0A-E5E2-49B5-AFD9-87ACCE472AC8}">
  <sheetPr codeName="T_09">
    <tabColor theme="7" tint="0.79998168889431442"/>
  </sheetPr>
  <dimension ref="A1:APB1099"/>
  <sheetViews>
    <sheetView tabSelected="1" workbookViewId="0">
      <pane xSplit="1" ySplit="68" topLeftCell="B448" activePane="bottomRight" state="frozen"/>
      <selection pane="topRight" activeCell="B1" sqref="B1"/>
      <selection pane="bottomLeft" activeCell="A69" sqref="A69"/>
      <selection pane="bottomRight" activeCell="O468" sqref="O468"/>
    </sheetView>
  </sheetViews>
  <sheetFormatPr baseColWidth="10" defaultRowHeight="15" x14ac:dyDescent="0.2"/>
  <cols>
    <col min="3" max="3" width="10.1640625" bestFit="1" customWidth="1"/>
    <col min="4" max="4" width="10.1640625" style="872" customWidth="1"/>
    <col min="5" max="5" width="11.5" style="867"/>
    <col min="7" max="7" width="11.5" style="1175"/>
    <col min="8" max="8" width="10.1640625" bestFit="1" customWidth="1"/>
    <col min="9" max="9" width="11.5" style="995"/>
    <col min="10" max="40" width="11.5" style="979"/>
  </cols>
  <sheetData>
    <row r="1" spans="1:1024 1057:1094" x14ac:dyDescent="0.2">
      <c r="G1" s="1483"/>
      <c r="H1" s="3"/>
      <c r="I1" s="995" t="s">
        <v>18</v>
      </c>
      <c r="J1" s="979" t="s">
        <v>17</v>
      </c>
      <c r="K1" s="979" t="s">
        <v>351</v>
      </c>
      <c r="L1" s="979" t="s">
        <v>352</v>
      </c>
      <c r="M1" s="979" t="s">
        <v>353</v>
      </c>
      <c r="N1" s="979" t="s">
        <v>19</v>
      </c>
      <c r="P1" s="979" t="s">
        <v>355</v>
      </c>
      <c r="Q1" s="979" t="s">
        <v>356</v>
      </c>
      <c r="R1" s="979" t="str">
        <f>+Help2!N1</f>
        <v xml:space="preserve">Input QSL Bullion (dmt) </v>
      </c>
      <c r="S1" s="979" t="str">
        <f>+Help2!O1</f>
        <v>Produced finished Pb (dmt)</v>
      </c>
      <c r="T1" s="979" t="str">
        <f>+Help2!P1</f>
        <v>Produced Copper matte (dmt)</v>
      </c>
      <c r="U1" s="979" t="str">
        <f>+Help2!Q1</f>
        <v xml:space="preserve">Produced Copper-sulphur dross (dmt)  </v>
      </c>
      <c r="V1" s="979" t="str">
        <f>+Help2!R1</f>
        <v xml:space="preserve">Produced high Bi-Lead (dmt) </v>
      </c>
      <c r="W1" s="979" t="str">
        <f>+Help2!S1</f>
        <v xml:space="preserve">Produced Ag dore (kg)  </v>
      </c>
      <c r="Y1" s="979" t="s">
        <v>358</v>
      </c>
      <c r="Z1" s="979" t="s">
        <v>359</v>
      </c>
      <c r="AA1" s="979" t="s">
        <v>360</v>
      </c>
      <c r="AB1" s="979" t="s">
        <v>370</v>
      </c>
      <c r="AC1" s="979" t="s">
        <v>361</v>
      </c>
      <c r="AD1" s="979" t="s">
        <v>371</v>
      </c>
      <c r="AE1" s="979" t="s">
        <v>372</v>
      </c>
      <c r="AF1" s="979" t="s">
        <v>373</v>
      </c>
      <c r="AG1" s="979" t="s">
        <v>374</v>
      </c>
      <c r="AH1" s="979" t="s">
        <v>376</v>
      </c>
      <c r="AI1" s="979" t="s">
        <v>375</v>
      </c>
      <c r="AJ1" s="979" t="s">
        <v>377</v>
      </c>
      <c r="AK1" s="979" t="s">
        <v>378</v>
      </c>
      <c r="AL1" s="979" t="s">
        <v>379</v>
      </c>
      <c r="AM1" s="979" t="s">
        <v>380</v>
      </c>
      <c r="AN1" s="979" t="s">
        <v>393</v>
      </c>
      <c r="AP1" s="979" t="s">
        <v>396</v>
      </c>
      <c r="IR1">
        <v>12.4</v>
      </c>
      <c r="IT1">
        <v>12.4</v>
      </c>
      <c r="KA1">
        <v>12.4</v>
      </c>
      <c r="KC1">
        <v>12.4</v>
      </c>
      <c r="LJ1">
        <v>12.4</v>
      </c>
      <c r="LL1">
        <v>12.4</v>
      </c>
      <c r="MS1">
        <v>12.4</v>
      </c>
      <c r="MU1">
        <v>12.4</v>
      </c>
      <c r="OB1">
        <v>12.4</v>
      </c>
      <c r="OD1">
        <v>12.4</v>
      </c>
      <c r="PK1">
        <v>12.4</v>
      </c>
      <c r="PM1">
        <v>12.4</v>
      </c>
      <c r="QT1">
        <v>12.4</v>
      </c>
      <c r="QV1">
        <v>12.4</v>
      </c>
      <c r="SC1">
        <v>12.4</v>
      </c>
      <c r="SE1">
        <v>12.4</v>
      </c>
      <c r="TL1">
        <v>12.4</v>
      </c>
      <c r="TN1">
        <v>12.4</v>
      </c>
      <c r="UU1">
        <v>12.4</v>
      </c>
      <c r="UW1">
        <v>12.4</v>
      </c>
      <c r="WD1">
        <v>12.4</v>
      </c>
      <c r="WF1">
        <v>12.4</v>
      </c>
      <c r="XM1">
        <v>12.4</v>
      </c>
      <c r="XO1">
        <v>12.4</v>
      </c>
      <c r="YV1">
        <v>12.4</v>
      </c>
      <c r="YX1">
        <v>12.4</v>
      </c>
      <c r="AAE1">
        <v>12.4</v>
      </c>
      <c r="AAG1">
        <v>12.4</v>
      </c>
      <c r="ABN1">
        <v>12.4</v>
      </c>
      <c r="ABP1">
        <v>12.4</v>
      </c>
      <c r="ACW1">
        <v>12.4</v>
      </c>
      <c r="ACY1">
        <v>12.4</v>
      </c>
      <c r="AEF1">
        <v>12.4</v>
      </c>
      <c r="AEH1">
        <v>12.4</v>
      </c>
      <c r="AFO1">
        <v>12.4</v>
      </c>
      <c r="AFQ1">
        <v>12.4</v>
      </c>
      <c r="AGX1">
        <v>12.4</v>
      </c>
      <c r="AGZ1">
        <v>12.4</v>
      </c>
      <c r="AIG1">
        <v>12.4</v>
      </c>
      <c r="AII1">
        <v>12.4</v>
      </c>
      <c r="AJP1">
        <v>12.4</v>
      </c>
      <c r="AJR1">
        <v>12.4</v>
      </c>
      <c r="AKY1">
        <v>12.4</v>
      </c>
      <c r="ALA1">
        <v>12.4</v>
      </c>
      <c r="AMH1">
        <v>12.4</v>
      </c>
      <c r="AMJ1">
        <v>12.4</v>
      </c>
      <c r="ANQ1">
        <v>12.4</v>
      </c>
      <c r="ANS1">
        <v>12.4</v>
      </c>
      <c r="AOZ1">
        <v>12.4</v>
      </c>
      <c r="APB1">
        <v>12.4</v>
      </c>
    </row>
    <row r="2" spans="1:1024 1057:1094" x14ac:dyDescent="0.2">
      <c r="B2" t="s">
        <v>25</v>
      </c>
      <c r="C2" t="s">
        <v>347</v>
      </c>
      <c r="D2" s="872" t="s">
        <v>354</v>
      </c>
      <c r="E2" s="867" t="s">
        <v>24</v>
      </c>
      <c r="F2" t="s">
        <v>23</v>
      </c>
      <c r="G2" s="1483" t="s">
        <v>22</v>
      </c>
      <c r="H2" s="3" t="s">
        <v>26</v>
      </c>
      <c r="I2" s="995" t="s">
        <v>21</v>
      </c>
      <c r="J2" s="979" t="s">
        <v>21</v>
      </c>
      <c r="K2" s="979" t="s">
        <v>21</v>
      </c>
      <c r="L2" s="979" t="s">
        <v>21</v>
      </c>
      <c r="M2" s="979" t="s">
        <v>21</v>
      </c>
      <c r="N2" s="979" t="s">
        <v>21</v>
      </c>
      <c r="P2" s="979" t="s">
        <v>349</v>
      </c>
      <c r="Q2" s="979" t="s">
        <v>349</v>
      </c>
      <c r="AP2" t="s">
        <v>397</v>
      </c>
    </row>
    <row r="3" spans="1:1024 1057:1094" hidden="1" x14ac:dyDescent="0.2">
      <c r="A3" s="1">
        <v>44927</v>
      </c>
      <c r="G3" s="1483"/>
      <c r="H3" s="3"/>
    </row>
    <row r="4" spans="1:1024 1057:1094" hidden="1" x14ac:dyDescent="0.2">
      <c r="A4" s="1">
        <v>44928</v>
      </c>
      <c r="G4" s="1483"/>
      <c r="H4" s="3"/>
    </row>
    <row r="5" spans="1:1024 1057:1094" hidden="1" x14ac:dyDescent="0.2">
      <c r="A5" s="1">
        <v>44929</v>
      </c>
      <c r="G5" s="1483"/>
      <c r="H5" s="3"/>
    </row>
    <row r="6" spans="1:1024 1057:1094" hidden="1" x14ac:dyDescent="0.2">
      <c r="A6" s="1">
        <v>44930</v>
      </c>
      <c r="G6" s="1483"/>
      <c r="H6" s="3"/>
    </row>
    <row r="7" spans="1:1024 1057:1094" hidden="1" x14ac:dyDescent="0.2">
      <c r="A7" s="1">
        <v>44931</v>
      </c>
      <c r="G7" s="1483"/>
      <c r="H7" s="3"/>
    </row>
    <row r="8" spans="1:1024 1057:1094" hidden="1" x14ac:dyDescent="0.2">
      <c r="A8" s="1">
        <v>44932</v>
      </c>
      <c r="G8" s="1483"/>
      <c r="H8" s="3"/>
    </row>
    <row r="9" spans="1:1024 1057:1094" hidden="1" x14ac:dyDescent="0.2">
      <c r="A9" s="1">
        <v>44933</v>
      </c>
      <c r="G9" s="1483"/>
      <c r="H9" s="3"/>
    </row>
    <row r="10" spans="1:1024 1057:1094" hidden="1" x14ac:dyDescent="0.2">
      <c r="A10" s="1">
        <v>44934</v>
      </c>
      <c r="G10" s="1483"/>
      <c r="H10" s="3"/>
    </row>
    <row r="11" spans="1:1024 1057:1094" hidden="1" x14ac:dyDescent="0.2">
      <c r="A11" s="1">
        <v>44935</v>
      </c>
      <c r="G11" s="1483"/>
      <c r="H11" s="3"/>
    </row>
    <row r="12" spans="1:1024 1057:1094" hidden="1" x14ac:dyDescent="0.2">
      <c r="A12" s="1">
        <v>44936</v>
      </c>
      <c r="G12" s="1483"/>
      <c r="H12" s="3"/>
    </row>
    <row r="13" spans="1:1024 1057:1094" hidden="1" x14ac:dyDescent="0.2">
      <c r="A13" s="1">
        <v>44937</v>
      </c>
      <c r="G13" s="1483"/>
      <c r="H13" s="3"/>
    </row>
    <row r="14" spans="1:1024 1057:1094" hidden="1" x14ac:dyDescent="0.2">
      <c r="A14" s="1">
        <v>44938</v>
      </c>
      <c r="G14" s="1483"/>
      <c r="H14" s="3"/>
    </row>
    <row r="15" spans="1:1024 1057:1094" hidden="1" x14ac:dyDescent="0.2">
      <c r="A15" s="1">
        <v>44939</v>
      </c>
      <c r="G15" s="1483"/>
      <c r="H15" s="3"/>
    </row>
    <row r="16" spans="1:1024 1057:1094" hidden="1" x14ac:dyDescent="0.2">
      <c r="A16" s="1">
        <v>44940</v>
      </c>
      <c r="G16" s="1483"/>
      <c r="H16" s="3"/>
    </row>
    <row r="17" spans="1:8" hidden="1" x14ac:dyDescent="0.2">
      <c r="A17" s="1">
        <v>44941</v>
      </c>
      <c r="G17" s="1483"/>
      <c r="H17" s="3"/>
    </row>
    <row r="18" spans="1:8" hidden="1" x14ac:dyDescent="0.2">
      <c r="A18" s="1">
        <v>44942</v>
      </c>
      <c r="G18" s="1483"/>
      <c r="H18" s="3"/>
    </row>
    <row r="19" spans="1:8" hidden="1" x14ac:dyDescent="0.2">
      <c r="A19" s="1">
        <v>44943</v>
      </c>
      <c r="G19" s="1483"/>
      <c r="H19" s="3"/>
    </row>
    <row r="20" spans="1:8" hidden="1" x14ac:dyDescent="0.2">
      <c r="A20" s="1">
        <v>44944</v>
      </c>
      <c r="G20" s="1483"/>
      <c r="H20" s="3"/>
    </row>
    <row r="21" spans="1:8" hidden="1" x14ac:dyDescent="0.2">
      <c r="A21" s="1">
        <v>44945</v>
      </c>
      <c r="G21" s="1483"/>
      <c r="H21" s="3"/>
    </row>
    <row r="22" spans="1:8" hidden="1" x14ac:dyDescent="0.2">
      <c r="A22" s="1">
        <v>44946</v>
      </c>
      <c r="G22" s="1483"/>
      <c r="H22" s="3"/>
    </row>
    <row r="23" spans="1:8" hidden="1" x14ac:dyDescent="0.2">
      <c r="A23" s="1">
        <v>44947</v>
      </c>
      <c r="G23" s="1483"/>
      <c r="H23" s="3"/>
    </row>
    <row r="24" spans="1:8" hidden="1" x14ac:dyDescent="0.2">
      <c r="A24" s="1">
        <v>44948</v>
      </c>
      <c r="G24" s="1483"/>
      <c r="H24" s="3"/>
    </row>
    <row r="25" spans="1:8" hidden="1" x14ac:dyDescent="0.2">
      <c r="A25" s="1">
        <v>44949</v>
      </c>
      <c r="G25" s="1483"/>
      <c r="H25" s="3"/>
    </row>
    <row r="26" spans="1:8" hidden="1" x14ac:dyDescent="0.2">
      <c r="A26" s="1">
        <v>44950</v>
      </c>
      <c r="G26" s="1483"/>
      <c r="H26" s="3"/>
    </row>
    <row r="27" spans="1:8" hidden="1" x14ac:dyDescent="0.2">
      <c r="A27" s="1">
        <v>44951</v>
      </c>
      <c r="G27" s="1483"/>
      <c r="H27" s="3"/>
    </row>
    <row r="28" spans="1:8" hidden="1" x14ac:dyDescent="0.2">
      <c r="A28" s="1">
        <v>44952</v>
      </c>
      <c r="G28" s="1483"/>
      <c r="H28" s="3"/>
    </row>
    <row r="29" spans="1:8" hidden="1" x14ac:dyDescent="0.2">
      <c r="A29" s="1">
        <v>44953</v>
      </c>
      <c r="G29" s="1483"/>
      <c r="H29" s="3"/>
    </row>
    <row r="30" spans="1:8" hidden="1" x14ac:dyDescent="0.2">
      <c r="A30" s="1">
        <v>44954</v>
      </c>
      <c r="G30" s="1483"/>
      <c r="H30" s="3"/>
    </row>
    <row r="31" spans="1:8" hidden="1" x14ac:dyDescent="0.2">
      <c r="A31" s="1">
        <v>44955</v>
      </c>
      <c r="G31" s="1483"/>
      <c r="H31" s="3"/>
    </row>
    <row r="32" spans="1:8" hidden="1" x14ac:dyDescent="0.2">
      <c r="A32" s="1">
        <v>44956</v>
      </c>
      <c r="G32" s="1483"/>
      <c r="H32" s="3"/>
    </row>
    <row r="33" spans="1:8" hidden="1" x14ac:dyDescent="0.2">
      <c r="A33" s="1">
        <v>44957</v>
      </c>
      <c r="G33" s="1483"/>
      <c r="H33" s="3"/>
    </row>
    <row r="34" spans="1:8" hidden="1" x14ac:dyDescent="0.2">
      <c r="A34" s="1">
        <v>44958</v>
      </c>
      <c r="G34" s="1483"/>
      <c r="H34" s="3"/>
    </row>
    <row r="35" spans="1:8" hidden="1" x14ac:dyDescent="0.2">
      <c r="A35" s="1">
        <v>44959</v>
      </c>
      <c r="G35" s="1483"/>
      <c r="H35" s="3"/>
    </row>
    <row r="36" spans="1:8" hidden="1" x14ac:dyDescent="0.2">
      <c r="A36" s="1">
        <v>44960</v>
      </c>
      <c r="G36" s="1483"/>
      <c r="H36" s="3"/>
    </row>
    <row r="37" spans="1:8" hidden="1" x14ac:dyDescent="0.2">
      <c r="A37" s="1">
        <v>44961</v>
      </c>
      <c r="G37" s="1483"/>
      <c r="H37" s="3"/>
    </row>
    <row r="38" spans="1:8" hidden="1" x14ac:dyDescent="0.2">
      <c r="A38" s="1">
        <v>44962</v>
      </c>
      <c r="G38" s="1483"/>
      <c r="H38" s="3"/>
    </row>
    <row r="39" spans="1:8" hidden="1" x14ac:dyDescent="0.2">
      <c r="A39" s="1">
        <v>44963</v>
      </c>
      <c r="G39" s="1483"/>
      <c r="H39" s="3"/>
    </row>
    <row r="40" spans="1:8" hidden="1" x14ac:dyDescent="0.2">
      <c r="A40" s="1">
        <v>44964</v>
      </c>
      <c r="G40" s="1483"/>
      <c r="H40" s="3"/>
    </row>
    <row r="41" spans="1:8" hidden="1" x14ac:dyDescent="0.2">
      <c r="A41" s="1">
        <v>44965</v>
      </c>
      <c r="G41" s="1483"/>
      <c r="H41" s="3"/>
    </row>
    <row r="42" spans="1:8" hidden="1" x14ac:dyDescent="0.2">
      <c r="A42" s="1">
        <v>44966</v>
      </c>
      <c r="G42" s="1483"/>
      <c r="H42" s="3"/>
    </row>
    <row r="43" spans="1:8" hidden="1" x14ac:dyDescent="0.2">
      <c r="A43" s="1">
        <v>44967</v>
      </c>
      <c r="G43" s="1483"/>
      <c r="H43" s="3"/>
    </row>
    <row r="44" spans="1:8" hidden="1" x14ac:dyDescent="0.2">
      <c r="A44" s="1">
        <v>44968</v>
      </c>
      <c r="G44" s="1483"/>
      <c r="H44" s="3"/>
    </row>
    <row r="45" spans="1:8" hidden="1" x14ac:dyDescent="0.2">
      <c r="A45" s="1">
        <v>44969</v>
      </c>
      <c r="G45" s="1483"/>
      <c r="H45" s="3"/>
    </row>
    <row r="46" spans="1:8" hidden="1" x14ac:dyDescent="0.2">
      <c r="A46" s="1">
        <v>44970</v>
      </c>
      <c r="G46" s="1483"/>
      <c r="H46" s="3"/>
    </row>
    <row r="47" spans="1:8" hidden="1" x14ac:dyDescent="0.2">
      <c r="A47" s="1">
        <v>44971</v>
      </c>
      <c r="G47" s="1483"/>
      <c r="H47" s="3"/>
    </row>
    <row r="48" spans="1:8" hidden="1" x14ac:dyDescent="0.2">
      <c r="A48" s="1">
        <v>44972</v>
      </c>
      <c r="G48" s="1483"/>
      <c r="H48" s="3"/>
    </row>
    <row r="49" spans="1:8" hidden="1" x14ac:dyDescent="0.2">
      <c r="A49" s="1">
        <v>44973</v>
      </c>
      <c r="G49" s="1483"/>
      <c r="H49" s="3"/>
    </row>
    <row r="50" spans="1:8" hidden="1" x14ac:dyDescent="0.2">
      <c r="A50" s="1">
        <v>44974</v>
      </c>
      <c r="G50" s="1483"/>
      <c r="H50" s="3"/>
    </row>
    <row r="51" spans="1:8" hidden="1" x14ac:dyDescent="0.2">
      <c r="A51" s="1">
        <v>44975</v>
      </c>
      <c r="G51" s="1483"/>
      <c r="H51" s="3"/>
    </row>
    <row r="52" spans="1:8" hidden="1" x14ac:dyDescent="0.2">
      <c r="A52" s="1">
        <v>44976</v>
      </c>
      <c r="G52" s="1483"/>
      <c r="H52" s="3"/>
    </row>
    <row r="53" spans="1:8" hidden="1" x14ac:dyDescent="0.2">
      <c r="A53" s="1">
        <v>44977</v>
      </c>
      <c r="G53" s="1483"/>
      <c r="H53" s="3"/>
    </row>
    <row r="54" spans="1:8" hidden="1" x14ac:dyDescent="0.2">
      <c r="A54" s="1">
        <v>44978</v>
      </c>
      <c r="G54" s="1483"/>
      <c r="H54" s="3"/>
    </row>
    <row r="55" spans="1:8" hidden="1" x14ac:dyDescent="0.2">
      <c r="A55" s="1">
        <v>44979</v>
      </c>
      <c r="G55" s="1483"/>
      <c r="H55" s="3"/>
    </row>
    <row r="56" spans="1:8" hidden="1" x14ac:dyDescent="0.2">
      <c r="A56" s="1">
        <v>44980</v>
      </c>
      <c r="G56" s="1483"/>
      <c r="H56" s="3"/>
    </row>
    <row r="57" spans="1:8" hidden="1" x14ac:dyDescent="0.2">
      <c r="A57" s="1">
        <v>44981</v>
      </c>
      <c r="G57" s="1483"/>
      <c r="H57" s="3"/>
    </row>
    <row r="58" spans="1:8" hidden="1" x14ac:dyDescent="0.2">
      <c r="A58" s="1">
        <v>44982</v>
      </c>
      <c r="G58" s="1483"/>
      <c r="H58" s="3"/>
    </row>
    <row r="59" spans="1:8" hidden="1" x14ac:dyDescent="0.2">
      <c r="A59" s="1">
        <v>44983</v>
      </c>
      <c r="G59" s="1483"/>
      <c r="H59" s="3"/>
    </row>
    <row r="60" spans="1:8" hidden="1" x14ac:dyDescent="0.2">
      <c r="A60" s="1">
        <v>44984</v>
      </c>
      <c r="G60" s="1483"/>
      <c r="H60" s="3"/>
    </row>
    <row r="61" spans="1:8" hidden="1" x14ac:dyDescent="0.2">
      <c r="A61" s="1">
        <v>44985</v>
      </c>
      <c r="G61" s="1483"/>
      <c r="H61" s="3"/>
    </row>
    <row r="62" spans="1:8" hidden="1" x14ac:dyDescent="0.2">
      <c r="A62" s="1">
        <v>44986</v>
      </c>
      <c r="G62" s="1483"/>
      <c r="H62" s="3"/>
    </row>
    <row r="63" spans="1:8" hidden="1" x14ac:dyDescent="0.2">
      <c r="A63" s="1">
        <v>44987</v>
      </c>
      <c r="G63" s="1483"/>
      <c r="H63" s="3"/>
    </row>
    <row r="64" spans="1:8" hidden="1" x14ac:dyDescent="0.2">
      <c r="A64" s="1">
        <v>44988</v>
      </c>
      <c r="G64" s="1483"/>
      <c r="H64" s="3"/>
    </row>
    <row r="65" spans="1:40" hidden="1" x14ac:dyDescent="0.2">
      <c r="A65" s="1">
        <v>44989</v>
      </c>
      <c r="G65" s="1483"/>
      <c r="H65" s="3"/>
    </row>
    <row r="66" spans="1:40" hidden="1" x14ac:dyDescent="0.2">
      <c r="A66" s="1">
        <v>44990</v>
      </c>
      <c r="G66" s="1483"/>
      <c r="H66" s="3"/>
    </row>
    <row r="67" spans="1:40" hidden="1" x14ac:dyDescent="0.2">
      <c r="A67" s="1">
        <v>44991</v>
      </c>
      <c r="G67" s="1483"/>
      <c r="H67" s="3"/>
    </row>
    <row r="68" spans="1:40" hidden="1" x14ac:dyDescent="0.2">
      <c r="A68" s="1">
        <v>44992</v>
      </c>
      <c r="G68" s="1483"/>
      <c r="H68" s="3"/>
    </row>
    <row r="69" spans="1:40" x14ac:dyDescent="0.2">
      <c r="A69" s="1">
        <v>44993</v>
      </c>
      <c r="B69">
        <f t="shared" ref="B69:B132" si="0">MONTH(A69)</f>
        <v>3</v>
      </c>
      <c r="C69">
        <f t="shared" ref="C69:C132" si="1">+YEAR(A69)</f>
        <v>2023</v>
      </c>
      <c r="D69" s="872" t="str">
        <f t="shared" ref="D69:D132" si="2">CONCATENATE(TEXT(A69,"MM"),"´",C69)</f>
        <v>03´2023</v>
      </c>
      <c r="F69" s="2">
        <f t="shared" ref="F69:F132" si="3">24-E69</f>
        <v>24</v>
      </c>
      <c r="G69" s="1483">
        <f t="shared" ref="G69:G132" si="4">+F69/P69</f>
        <v>3.2258064516129031E-2</v>
      </c>
      <c r="H69" s="5">
        <f t="shared" ref="H69:H132" si="5">+F69/24</f>
        <v>1</v>
      </c>
      <c r="I69" s="995">
        <f>_xlfn.XLOOKUP($D69,Help2_FC!$D:$D,Help2_FC!H:H)</f>
        <v>14945</v>
      </c>
      <c r="J69" s="979">
        <f>_xlfn.XLOOKUP($D69,Help2_FC!$D:$D,Help2_FC!I:I)</f>
        <v>8684</v>
      </c>
      <c r="K69" s="979">
        <f>_xlfn.XLOOKUP($D69,Help2_FC!$D:$D,Help2_FC!J:J)</f>
        <v>2784</v>
      </c>
      <c r="L69" s="979">
        <f>_xlfn.XLOOKUP($D69,Help2_FC!$D:$D,Help2_FC!K:K)</f>
        <v>550</v>
      </c>
      <c r="M69" s="979">
        <f>_xlfn.XLOOKUP($D69,Help2_FC!$D:$D,Help2_FC!L:L)</f>
        <v>7306</v>
      </c>
      <c r="N69" s="979">
        <f>_xlfn.XLOOKUP($D69,Help2_FC!$D:$D,Help2_FC!M:M)</f>
        <v>6697</v>
      </c>
      <c r="P69" s="979">
        <f>_xlfn.XLOOKUP($D69,Help2_FC!$D:$D,Help2_FC!F:F)</f>
        <v>744</v>
      </c>
      <c r="Q69" s="979">
        <f t="shared" ref="Q69:Q132" si="6">(EOMONTH(A69,0)-EOMONTH(A69,-1))*24</f>
        <v>744</v>
      </c>
      <c r="R69" s="979">
        <f>_xlfn.XLOOKUP($D69,Help2_FC!$D:$D,Help2_FC!N:N)</f>
        <v>7082.2766049087804</v>
      </c>
      <c r="S69" s="979">
        <f>_xlfn.XLOOKUP($D69,Help2_FC!$D:$D,Help2_FC!O:O)</f>
        <v>6485.4560000000001</v>
      </c>
      <c r="T69" s="979">
        <f>_xlfn.XLOOKUP($D69,Help2_FC!$D:$D,Help2_FC!P:P)</f>
        <v>0</v>
      </c>
      <c r="U69" s="979">
        <f>_xlfn.XLOOKUP($D69,Help2_FC!$D:$D,Help2_FC!Q:Q)</f>
        <v>0</v>
      </c>
      <c r="V69" s="979">
        <f>_xlfn.XLOOKUP($D69,Help2_FC!$D:$D,Help2_FC!R:R)</f>
        <v>124.532</v>
      </c>
      <c r="W69" s="979">
        <f>_xlfn.XLOOKUP($D69,Help2_FC!$D:$D,Help2_FC!S:S)</f>
        <v>0</v>
      </c>
      <c r="Y69" s="979">
        <f>_xlfn.XLOOKUP($D69,Help2_FC!$D:$D,Help2_FC!V:V)</f>
        <v>6089</v>
      </c>
      <c r="Z69" s="979">
        <f>_xlfn.XLOOKUP($D69,Help2_FC!$D:$D,Help2_FC!W:W)</f>
        <v>2595</v>
      </c>
      <c r="AA69" s="979">
        <f>_xlfn.XLOOKUP($D69,Help2_FC!$D:$D,Help2_FC!X:X)</f>
        <v>0</v>
      </c>
      <c r="AB69" s="979">
        <f>_xlfn.XLOOKUP($D69,Help2_FC!$D:$D,Help2_FC!Y:Y)</f>
        <v>3334</v>
      </c>
      <c r="AC69" s="979">
        <f>_xlfn.XLOOKUP($D69,Help2_FC!$D:$D,Help2_FC!Z:Z)</f>
        <v>2927</v>
      </c>
      <c r="AD69" s="979">
        <f>_xlfn.XLOOKUP($D69,Help2_FC!$D:$D,Help2_FC!AA:AA)</f>
        <v>633</v>
      </c>
      <c r="AE69" s="979">
        <f>_xlfn.XLOOKUP($D69,Help2_FC!$D:$D,Help2_FC!AB:AB)</f>
        <v>979</v>
      </c>
      <c r="AF69" s="979">
        <f>_xlfn.XLOOKUP($D69,Help2_FC!$D:$D,Help2_FC!AC:AC)</f>
        <v>188</v>
      </c>
      <c r="AG69" s="979">
        <f>_xlfn.XLOOKUP($D69,Help2_FC!$D:$D,Help2_FC!AD:AD)</f>
        <v>236</v>
      </c>
      <c r="AH69" s="979">
        <f>_xlfn.XLOOKUP($D69,Help2_FC!$D:$D,Help2_FC!AE:AE)</f>
        <v>2370</v>
      </c>
      <c r="AI69" s="979">
        <f>_xlfn.XLOOKUP($D69,Help2_FC!$D:$D,Help2_FC!AF:AF)</f>
        <v>2839</v>
      </c>
      <c r="AJ69" s="979">
        <f>_xlfn.XLOOKUP($D69,Help2_FC!$D:$D,Help2_FC!AG:AG)</f>
        <v>392.90715407823211</v>
      </c>
      <c r="AK69" s="979">
        <f>_xlfn.XLOOKUP($D69,Help2_FC!$D:$D,Help2_FC!AH:AH)</f>
        <v>3239.1</v>
      </c>
      <c r="AL69" s="979">
        <f>_xlfn.XLOOKUP($D69,Help2_FC!$D:$D,Help2_FC!AI:AI)</f>
        <v>726.92107554826066</v>
      </c>
      <c r="AM69" s="979">
        <f>_xlfn.XLOOKUP($D69,Help2_FC!$D:$D,Help2_FC!AJ:AJ)</f>
        <v>0</v>
      </c>
      <c r="AN69" s="979">
        <f>_xlfn.XLOOKUP($D69,Help2_FC!$D:$D,Help2_FC!AK:AK)</f>
        <v>0</v>
      </c>
    </row>
    <row r="70" spans="1:40" x14ac:dyDescent="0.2">
      <c r="A70" s="1">
        <v>44994</v>
      </c>
      <c r="B70">
        <f t="shared" si="0"/>
        <v>3</v>
      </c>
      <c r="C70">
        <f t="shared" si="1"/>
        <v>2023</v>
      </c>
      <c r="D70" s="872" t="str">
        <f t="shared" si="2"/>
        <v>03´2023</v>
      </c>
      <c r="F70" s="2">
        <f t="shared" si="3"/>
        <v>24</v>
      </c>
      <c r="G70" s="1483">
        <f t="shared" si="4"/>
        <v>3.2258064516129031E-2</v>
      </c>
      <c r="H70" s="5">
        <f t="shared" si="5"/>
        <v>1</v>
      </c>
      <c r="I70" s="995">
        <f>_xlfn.XLOOKUP($D70,Help2_FC!$D:$D,Help2_FC!H:H)</f>
        <v>14945</v>
      </c>
      <c r="J70" s="979">
        <f>_xlfn.XLOOKUP($D70,Help2_FC!$D:$D,Help2_FC!I:I)</f>
        <v>8684</v>
      </c>
      <c r="K70" s="979">
        <f>_xlfn.XLOOKUP($D70,Help2_FC!$D:$D,Help2_FC!J:J)</f>
        <v>2784</v>
      </c>
      <c r="L70" s="979">
        <f>_xlfn.XLOOKUP($D70,Help2_FC!$D:$D,Help2_FC!K:K)</f>
        <v>550</v>
      </c>
      <c r="M70" s="979">
        <f>_xlfn.XLOOKUP($D70,Help2_FC!$D:$D,Help2_FC!L:L)</f>
        <v>7306</v>
      </c>
      <c r="N70" s="979">
        <f>_xlfn.XLOOKUP($D70,Help2_FC!$D:$D,Help2_FC!M:M)</f>
        <v>6697</v>
      </c>
      <c r="P70" s="979">
        <f>_xlfn.XLOOKUP($D70,Help2_FC!$D:$D,Help2_FC!F:F)</f>
        <v>744</v>
      </c>
      <c r="Q70" s="979">
        <f t="shared" si="6"/>
        <v>744</v>
      </c>
      <c r="R70" s="979">
        <f>_xlfn.XLOOKUP($D70,Help2_FC!$D:$D,Help2_FC!N:N)</f>
        <v>7082.2766049087804</v>
      </c>
      <c r="S70" s="979">
        <f>_xlfn.XLOOKUP($D70,Help2_FC!$D:$D,Help2_FC!O:O)</f>
        <v>6485.4560000000001</v>
      </c>
      <c r="T70" s="979">
        <f>_xlfn.XLOOKUP($D70,Help2_FC!$D:$D,Help2_FC!P:P)</f>
        <v>0</v>
      </c>
      <c r="U70" s="979">
        <f>_xlfn.XLOOKUP($D70,Help2_FC!$D:$D,Help2_FC!Q:Q)</f>
        <v>0</v>
      </c>
      <c r="V70" s="979">
        <f>_xlfn.XLOOKUP($D70,Help2_FC!$D:$D,Help2_FC!R:R)</f>
        <v>124.532</v>
      </c>
      <c r="W70" s="979">
        <f>_xlfn.XLOOKUP($D70,Help2_FC!$D:$D,Help2_FC!S:S)</f>
        <v>0</v>
      </c>
      <c r="Y70" s="979">
        <f>_xlfn.XLOOKUP($D70,Help2_FC!$D:$D,Help2_FC!V:V)</f>
        <v>6089</v>
      </c>
      <c r="Z70" s="979">
        <f>_xlfn.XLOOKUP($D70,Help2_FC!$D:$D,Help2_FC!W:W)</f>
        <v>2595</v>
      </c>
      <c r="AA70" s="979">
        <f>_xlfn.XLOOKUP($D70,Help2_FC!$D:$D,Help2_FC!X:X)</f>
        <v>0</v>
      </c>
      <c r="AB70" s="979">
        <f>_xlfn.XLOOKUP($D70,Help2_FC!$D:$D,Help2_FC!Y:Y)</f>
        <v>3334</v>
      </c>
      <c r="AC70" s="979">
        <f>_xlfn.XLOOKUP($D70,Help2_FC!$D:$D,Help2_FC!Z:Z)</f>
        <v>2927</v>
      </c>
      <c r="AD70" s="979">
        <f>_xlfn.XLOOKUP($D70,Help2_FC!$D:$D,Help2_FC!AA:AA)</f>
        <v>633</v>
      </c>
      <c r="AE70" s="979">
        <f>_xlfn.XLOOKUP($D70,Help2_FC!$D:$D,Help2_FC!AB:AB)</f>
        <v>979</v>
      </c>
      <c r="AF70" s="979">
        <f>_xlfn.XLOOKUP($D70,Help2_FC!$D:$D,Help2_FC!AC:AC)</f>
        <v>188</v>
      </c>
      <c r="AG70" s="979">
        <f>_xlfn.XLOOKUP($D70,Help2_FC!$D:$D,Help2_FC!AD:AD)</f>
        <v>236</v>
      </c>
      <c r="AH70" s="979">
        <f>_xlfn.XLOOKUP($D70,Help2_FC!$D:$D,Help2_FC!AE:AE)</f>
        <v>2370</v>
      </c>
      <c r="AI70" s="979">
        <f>_xlfn.XLOOKUP($D70,Help2_FC!$D:$D,Help2_FC!AF:AF)</f>
        <v>2839</v>
      </c>
      <c r="AJ70" s="979">
        <f>_xlfn.XLOOKUP($D70,Help2_FC!$D:$D,Help2_FC!AG:AG)</f>
        <v>392.90715407823211</v>
      </c>
      <c r="AK70" s="979">
        <f>_xlfn.XLOOKUP($D70,Help2_FC!$D:$D,Help2_FC!AH:AH)</f>
        <v>3239.1</v>
      </c>
      <c r="AL70" s="979">
        <f>_xlfn.XLOOKUP($D70,Help2_FC!$D:$D,Help2_FC!AI:AI)</f>
        <v>726.92107554826066</v>
      </c>
      <c r="AM70" s="979">
        <f>_xlfn.XLOOKUP($D70,Help2_FC!$D:$D,Help2_FC!AJ:AJ)</f>
        <v>0</v>
      </c>
      <c r="AN70" s="979">
        <f>_xlfn.XLOOKUP($D70,Help2_FC!$D:$D,Help2_FC!AK:AK)</f>
        <v>0</v>
      </c>
    </row>
    <row r="71" spans="1:40" x14ac:dyDescent="0.2">
      <c r="A71" s="1">
        <v>44995</v>
      </c>
      <c r="B71">
        <f t="shared" si="0"/>
        <v>3</v>
      </c>
      <c r="C71">
        <f t="shared" si="1"/>
        <v>2023</v>
      </c>
      <c r="D71" s="872" t="str">
        <f t="shared" si="2"/>
        <v>03´2023</v>
      </c>
      <c r="F71" s="2">
        <f t="shared" si="3"/>
        <v>24</v>
      </c>
      <c r="G71" s="1483">
        <f t="shared" si="4"/>
        <v>3.2258064516129031E-2</v>
      </c>
      <c r="H71" s="5">
        <f t="shared" si="5"/>
        <v>1</v>
      </c>
      <c r="I71" s="995">
        <f>_xlfn.XLOOKUP($D71,Help2_FC!$D:$D,Help2_FC!H:H)</f>
        <v>14945</v>
      </c>
      <c r="J71" s="979">
        <f>_xlfn.XLOOKUP($D71,Help2_FC!$D:$D,Help2_FC!I:I)</f>
        <v>8684</v>
      </c>
      <c r="K71" s="979">
        <f>_xlfn.XLOOKUP($D71,Help2_FC!$D:$D,Help2_FC!J:J)</f>
        <v>2784</v>
      </c>
      <c r="L71" s="979">
        <f>_xlfn.XLOOKUP($D71,Help2_FC!$D:$D,Help2_FC!K:K)</f>
        <v>550</v>
      </c>
      <c r="M71" s="979">
        <f>_xlfn.XLOOKUP($D71,Help2_FC!$D:$D,Help2_FC!L:L)</f>
        <v>7306</v>
      </c>
      <c r="N71" s="979">
        <f>_xlfn.XLOOKUP($D71,Help2_FC!$D:$D,Help2_FC!M:M)</f>
        <v>6697</v>
      </c>
      <c r="P71" s="979">
        <f>_xlfn.XLOOKUP($D71,Help2_FC!$D:$D,Help2_FC!F:F)</f>
        <v>744</v>
      </c>
      <c r="Q71" s="979">
        <f t="shared" si="6"/>
        <v>744</v>
      </c>
      <c r="R71" s="979">
        <f>_xlfn.XLOOKUP($D71,Help2_FC!$D:$D,Help2_FC!N:N)</f>
        <v>7082.2766049087804</v>
      </c>
      <c r="S71" s="979">
        <f>_xlfn.XLOOKUP($D71,Help2_FC!$D:$D,Help2_FC!O:O)</f>
        <v>6485.4560000000001</v>
      </c>
      <c r="T71" s="979">
        <f>_xlfn.XLOOKUP($D71,Help2_FC!$D:$D,Help2_FC!P:P)</f>
        <v>0</v>
      </c>
      <c r="U71" s="979">
        <f>_xlfn.XLOOKUP($D71,Help2_FC!$D:$D,Help2_FC!Q:Q)</f>
        <v>0</v>
      </c>
      <c r="V71" s="979">
        <f>_xlfn.XLOOKUP($D71,Help2_FC!$D:$D,Help2_FC!R:R)</f>
        <v>124.532</v>
      </c>
      <c r="W71" s="979">
        <f>_xlfn.XLOOKUP($D71,Help2_FC!$D:$D,Help2_FC!S:S)</f>
        <v>0</v>
      </c>
      <c r="Y71" s="979">
        <f>_xlfn.XLOOKUP($D71,Help2_FC!$D:$D,Help2_FC!V:V)</f>
        <v>6089</v>
      </c>
      <c r="Z71" s="979">
        <f>_xlfn.XLOOKUP($D71,Help2_FC!$D:$D,Help2_FC!W:W)</f>
        <v>2595</v>
      </c>
      <c r="AA71" s="979">
        <f>_xlfn.XLOOKUP($D71,Help2_FC!$D:$D,Help2_FC!X:X)</f>
        <v>0</v>
      </c>
      <c r="AB71" s="979">
        <f>_xlfn.XLOOKUP($D71,Help2_FC!$D:$D,Help2_FC!Y:Y)</f>
        <v>3334</v>
      </c>
      <c r="AC71" s="979">
        <f>_xlfn.XLOOKUP($D71,Help2_FC!$D:$D,Help2_FC!Z:Z)</f>
        <v>2927</v>
      </c>
      <c r="AD71" s="979">
        <f>_xlfn.XLOOKUP($D71,Help2_FC!$D:$D,Help2_FC!AA:AA)</f>
        <v>633</v>
      </c>
      <c r="AE71" s="979">
        <f>_xlfn.XLOOKUP($D71,Help2_FC!$D:$D,Help2_FC!AB:AB)</f>
        <v>979</v>
      </c>
      <c r="AF71" s="979">
        <f>_xlfn.XLOOKUP($D71,Help2_FC!$D:$D,Help2_FC!AC:AC)</f>
        <v>188</v>
      </c>
      <c r="AG71" s="979">
        <f>_xlfn.XLOOKUP($D71,Help2_FC!$D:$D,Help2_FC!AD:AD)</f>
        <v>236</v>
      </c>
      <c r="AH71" s="979">
        <f>_xlfn.XLOOKUP($D71,Help2_FC!$D:$D,Help2_FC!AE:AE)</f>
        <v>2370</v>
      </c>
      <c r="AI71" s="979">
        <f>_xlfn.XLOOKUP($D71,Help2_FC!$D:$D,Help2_FC!AF:AF)</f>
        <v>2839</v>
      </c>
      <c r="AJ71" s="979">
        <f>_xlfn.XLOOKUP($D71,Help2_FC!$D:$D,Help2_FC!AG:AG)</f>
        <v>392.90715407823211</v>
      </c>
      <c r="AK71" s="979">
        <f>_xlfn.XLOOKUP($D71,Help2_FC!$D:$D,Help2_FC!AH:AH)</f>
        <v>3239.1</v>
      </c>
      <c r="AL71" s="979">
        <f>_xlfn.XLOOKUP($D71,Help2_FC!$D:$D,Help2_FC!AI:AI)</f>
        <v>726.92107554826066</v>
      </c>
      <c r="AM71" s="979">
        <f>_xlfn.XLOOKUP($D71,Help2_FC!$D:$D,Help2_FC!AJ:AJ)</f>
        <v>0</v>
      </c>
      <c r="AN71" s="979">
        <f>_xlfn.XLOOKUP($D71,Help2_FC!$D:$D,Help2_FC!AK:AK)</f>
        <v>0</v>
      </c>
    </row>
    <row r="72" spans="1:40" x14ac:dyDescent="0.2">
      <c r="A72" s="1">
        <v>44996</v>
      </c>
      <c r="B72">
        <f t="shared" si="0"/>
        <v>3</v>
      </c>
      <c r="C72">
        <f t="shared" si="1"/>
        <v>2023</v>
      </c>
      <c r="D72" s="872" t="str">
        <f t="shared" si="2"/>
        <v>03´2023</v>
      </c>
      <c r="F72" s="2">
        <f t="shared" si="3"/>
        <v>24</v>
      </c>
      <c r="G72" s="1483">
        <f t="shared" si="4"/>
        <v>3.2258064516129031E-2</v>
      </c>
      <c r="H72" s="5">
        <f t="shared" si="5"/>
        <v>1</v>
      </c>
      <c r="I72" s="995">
        <f>_xlfn.XLOOKUP($D72,Help2_FC!$D:$D,Help2_FC!H:H)</f>
        <v>14945</v>
      </c>
      <c r="J72" s="979">
        <f>_xlfn.XLOOKUP($D72,Help2_FC!$D:$D,Help2_FC!I:I)</f>
        <v>8684</v>
      </c>
      <c r="K72" s="979">
        <f>_xlfn.XLOOKUP($D72,Help2_FC!$D:$D,Help2_FC!J:J)</f>
        <v>2784</v>
      </c>
      <c r="L72" s="979">
        <f>_xlfn.XLOOKUP($D72,Help2_FC!$D:$D,Help2_FC!K:K)</f>
        <v>550</v>
      </c>
      <c r="M72" s="979">
        <f>_xlfn.XLOOKUP($D72,Help2_FC!$D:$D,Help2_FC!L:L)</f>
        <v>7306</v>
      </c>
      <c r="N72" s="979">
        <f>_xlfn.XLOOKUP($D72,Help2_FC!$D:$D,Help2_FC!M:M)</f>
        <v>6697</v>
      </c>
      <c r="P72" s="979">
        <f>_xlfn.XLOOKUP($D72,Help2_FC!$D:$D,Help2_FC!F:F)</f>
        <v>744</v>
      </c>
      <c r="Q72" s="979">
        <f t="shared" si="6"/>
        <v>744</v>
      </c>
      <c r="R72" s="979">
        <f>_xlfn.XLOOKUP($D72,Help2_FC!$D:$D,Help2_FC!N:N)</f>
        <v>7082.2766049087804</v>
      </c>
      <c r="S72" s="979">
        <f>_xlfn.XLOOKUP($D72,Help2_FC!$D:$D,Help2_FC!O:O)</f>
        <v>6485.4560000000001</v>
      </c>
      <c r="T72" s="979">
        <f>_xlfn.XLOOKUP($D72,Help2_FC!$D:$D,Help2_FC!P:P)</f>
        <v>0</v>
      </c>
      <c r="U72" s="979">
        <f>_xlfn.XLOOKUP($D72,Help2_FC!$D:$D,Help2_FC!Q:Q)</f>
        <v>0</v>
      </c>
      <c r="V72" s="979">
        <f>_xlfn.XLOOKUP($D72,Help2_FC!$D:$D,Help2_FC!R:R)</f>
        <v>124.532</v>
      </c>
      <c r="W72" s="979">
        <f>_xlfn.XLOOKUP($D72,Help2_FC!$D:$D,Help2_FC!S:S)</f>
        <v>0</v>
      </c>
      <c r="Y72" s="979">
        <f>_xlfn.XLOOKUP($D72,Help2_FC!$D:$D,Help2_FC!V:V)</f>
        <v>6089</v>
      </c>
      <c r="Z72" s="979">
        <f>_xlfn.XLOOKUP($D72,Help2_FC!$D:$D,Help2_FC!W:W)</f>
        <v>2595</v>
      </c>
      <c r="AA72" s="979">
        <f>_xlfn.XLOOKUP($D72,Help2_FC!$D:$D,Help2_FC!X:X)</f>
        <v>0</v>
      </c>
      <c r="AB72" s="979">
        <f>_xlfn.XLOOKUP($D72,Help2_FC!$D:$D,Help2_FC!Y:Y)</f>
        <v>3334</v>
      </c>
      <c r="AC72" s="979">
        <f>_xlfn.XLOOKUP($D72,Help2_FC!$D:$D,Help2_FC!Z:Z)</f>
        <v>2927</v>
      </c>
      <c r="AD72" s="979">
        <f>_xlfn.XLOOKUP($D72,Help2_FC!$D:$D,Help2_FC!AA:AA)</f>
        <v>633</v>
      </c>
      <c r="AE72" s="979">
        <f>_xlfn.XLOOKUP($D72,Help2_FC!$D:$D,Help2_FC!AB:AB)</f>
        <v>979</v>
      </c>
      <c r="AF72" s="979">
        <f>_xlfn.XLOOKUP($D72,Help2_FC!$D:$D,Help2_FC!AC:AC)</f>
        <v>188</v>
      </c>
      <c r="AG72" s="979">
        <f>_xlfn.XLOOKUP($D72,Help2_FC!$D:$D,Help2_FC!AD:AD)</f>
        <v>236</v>
      </c>
      <c r="AH72" s="979">
        <f>_xlfn.XLOOKUP($D72,Help2_FC!$D:$D,Help2_FC!AE:AE)</f>
        <v>2370</v>
      </c>
      <c r="AI72" s="979">
        <f>_xlfn.XLOOKUP($D72,Help2_FC!$D:$D,Help2_FC!AF:AF)</f>
        <v>2839</v>
      </c>
      <c r="AJ72" s="979">
        <f>_xlfn.XLOOKUP($D72,Help2_FC!$D:$D,Help2_FC!AG:AG)</f>
        <v>392.90715407823211</v>
      </c>
      <c r="AK72" s="979">
        <f>_xlfn.XLOOKUP($D72,Help2_FC!$D:$D,Help2_FC!AH:AH)</f>
        <v>3239.1</v>
      </c>
      <c r="AL72" s="979">
        <f>_xlfn.XLOOKUP($D72,Help2_FC!$D:$D,Help2_FC!AI:AI)</f>
        <v>726.92107554826066</v>
      </c>
      <c r="AM72" s="979">
        <f>_xlfn.XLOOKUP($D72,Help2_FC!$D:$D,Help2_FC!AJ:AJ)</f>
        <v>0</v>
      </c>
      <c r="AN72" s="979">
        <f>_xlfn.XLOOKUP($D72,Help2_FC!$D:$D,Help2_FC!AK:AK)</f>
        <v>0</v>
      </c>
    </row>
    <row r="73" spans="1:40" x14ac:dyDescent="0.2">
      <c r="A73" s="1">
        <v>44997</v>
      </c>
      <c r="B73">
        <f t="shared" si="0"/>
        <v>3</v>
      </c>
      <c r="C73">
        <f t="shared" si="1"/>
        <v>2023</v>
      </c>
      <c r="D73" s="872" t="str">
        <f t="shared" si="2"/>
        <v>03´2023</v>
      </c>
      <c r="F73" s="2">
        <f t="shared" si="3"/>
        <v>24</v>
      </c>
      <c r="G73" s="1483">
        <f t="shared" si="4"/>
        <v>3.2258064516129031E-2</v>
      </c>
      <c r="H73" s="5">
        <f t="shared" si="5"/>
        <v>1</v>
      </c>
      <c r="I73" s="995">
        <f>_xlfn.XLOOKUP($D73,Help2_FC!$D:$D,Help2_FC!H:H)</f>
        <v>14945</v>
      </c>
      <c r="J73" s="979">
        <f>_xlfn.XLOOKUP($D73,Help2_FC!$D:$D,Help2_FC!I:I)</f>
        <v>8684</v>
      </c>
      <c r="K73" s="979">
        <f>_xlfn.XLOOKUP($D73,Help2_FC!$D:$D,Help2_FC!J:J)</f>
        <v>2784</v>
      </c>
      <c r="L73" s="979">
        <f>_xlfn.XLOOKUP($D73,Help2_FC!$D:$D,Help2_FC!K:K)</f>
        <v>550</v>
      </c>
      <c r="M73" s="979">
        <f>_xlfn.XLOOKUP($D73,Help2_FC!$D:$D,Help2_FC!L:L)</f>
        <v>7306</v>
      </c>
      <c r="N73" s="979">
        <f>_xlfn.XLOOKUP($D73,Help2_FC!$D:$D,Help2_FC!M:M)</f>
        <v>6697</v>
      </c>
      <c r="P73" s="979">
        <f>_xlfn.XLOOKUP($D73,Help2_FC!$D:$D,Help2_FC!F:F)</f>
        <v>744</v>
      </c>
      <c r="Q73" s="979">
        <f t="shared" si="6"/>
        <v>744</v>
      </c>
      <c r="R73" s="979">
        <f>_xlfn.XLOOKUP($D73,Help2_FC!$D:$D,Help2_FC!N:N)</f>
        <v>7082.2766049087804</v>
      </c>
      <c r="S73" s="979">
        <f>_xlfn.XLOOKUP($D73,Help2_FC!$D:$D,Help2_FC!O:O)</f>
        <v>6485.4560000000001</v>
      </c>
      <c r="T73" s="979">
        <f>_xlfn.XLOOKUP($D73,Help2_FC!$D:$D,Help2_FC!P:P)</f>
        <v>0</v>
      </c>
      <c r="U73" s="979">
        <f>_xlfn.XLOOKUP($D73,Help2_FC!$D:$D,Help2_FC!Q:Q)</f>
        <v>0</v>
      </c>
      <c r="V73" s="979">
        <f>_xlfn.XLOOKUP($D73,Help2_FC!$D:$D,Help2_FC!R:R)</f>
        <v>124.532</v>
      </c>
      <c r="W73" s="979">
        <f>_xlfn.XLOOKUP($D73,Help2_FC!$D:$D,Help2_FC!S:S)</f>
        <v>0</v>
      </c>
      <c r="Y73" s="979">
        <f>_xlfn.XLOOKUP($D73,Help2_FC!$D:$D,Help2_FC!V:V)</f>
        <v>6089</v>
      </c>
      <c r="Z73" s="979">
        <f>_xlfn.XLOOKUP($D73,Help2_FC!$D:$D,Help2_FC!W:W)</f>
        <v>2595</v>
      </c>
      <c r="AA73" s="979">
        <f>_xlfn.XLOOKUP($D73,Help2_FC!$D:$D,Help2_FC!X:X)</f>
        <v>0</v>
      </c>
      <c r="AB73" s="979">
        <f>_xlfn.XLOOKUP($D73,Help2_FC!$D:$D,Help2_FC!Y:Y)</f>
        <v>3334</v>
      </c>
      <c r="AC73" s="979">
        <f>_xlfn.XLOOKUP($D73,Help2_FC!$D:$D,Help2_FC!Z:Z)</f>
        <v>2927</v>
      </c>
      <c r="AD73" s="979">
        <f>_xlfn.XLOOKUP($D73,Help2_FC!$D:$D,Help2_FC!AA:AA)</f>
        <v>633</v>
      </c>
      <c r="AE73" s="979">
        <f>_xlfn.XLOOKUP($D73,Help2_FC!$D:$D,Help2_FC!AB:AB)</f>
        <v>979</v>
      </c>
      <c r="AF73" s="979">
        <f>_xlfn.XLOOKUP($D73,Help2_FC!$D:$D,Help2_FC!AC:AC)</f>
        <v>188</v>
      </c>
      <c r="AG73" s="979">
        <f>_xlfn.XLOOKUP($D73,Help2_FC!$D:$D,Help2_FC!AD:AD)</f>
        <v>236</v>
      </c>
      <c r="AH73" s="979">
        <f>_xlfn.XLOOKUP($D73,Help2_FC!$D:$D,Help2_FC!AE:AE)</f>
        <v>2370</v>
      </c>
      <c r="AI73" s="979">
        <f>_xlfn.XLOOKUP($D73,Help2_FC!$D:$D,Help2_FC!AF:AF)</f>
        <v>2839</v>
      </c>
      <c r="AJ73" s="979">
        <f>_xlfn.XLOOKUP($D73,Help2_FC!$D:$D,Help2_FC!AG:AG)</f>
        <v>392.90715407823211</v>
      </c>
      <c r="AK73" s="979">
        <f>_xlfn.XLOOKUP($D73,Help2_FC!$D:$D,Help2_FC!AH:AH)</f>
        <v>3239.1</v>
      </c>
      <c r="AL73" s="979">
        <f>_xlfn.XLOOKUP($D73,Help2_FC!$D:$D,Help2_FC!AI:AI)</f>
        <v>726.92107554826066</v>
      </c>
      <c r="AM73" s="979">
        <f>_xlfn.XLOOKUP($D73,Help2_FC!$D:$D,Help2_FC!AJ:AJ)</f>
        <v>0</v>
      </c>
      <c r="AN73" s="979">
        <f>_xlfn.XLOOKUP($D73,Help2_FC!$D:$D,Help2_FC!AK:AK)</f>
        <v>0</v>
      </c>
    </row>
    <row r="74" spans="1:40" x14ac:dyDescent="0.2">
      <c r="A74" s="1">
        <v>44998</v>
      </c>
      <c r="B74">
        <f t="shared" si="0"/>
        <v>3</v>
      </c>
      <c r="C74">
        <f t="shared" si="1"/>
        <v>2023</v>
      </c>
      <c r="D74" s="872" t="str">
        <f t="shared" si="2"/>
        <v>03´2023</v>
      </c>
      <c r="F74" s="2">
        <f t="shared" si="3"/>
        <v>24</v>
      </c>
      <c r="G74" s="1483">
        <f t="shared" si="4"/>
        <v>3.2258064516129031E-2</v>
      </c>
      <c r="H74" s="5">
        <f t="shared" si="5"/>
        <v>1</v>
      </c>
      <c r="I74" s="995">
        <f>_xlfn.XLOOKUP($D74,Help2_FC!$D:$D,Help2_FC!H:H)</f>
        <v>14945</v>
      </c>
      <c r="J74" s="979">
        <f>_xlfn.XLOOKUP($D74,Help2_FC!$D:$D,Help2_FC!I:I)</f>
        <v>8684</v>
      </c>
      <c r="K74" s="979">
        <f>_xlfn.XLOOKUP($D74,Help2_FC!$D:$D,Help2_FC!J:J)</f>
        <v>2784</v>
      </c>
      <c r="L74" s="979">
        <f>_xlfn.XLOOKUP($D74,Help2_FC!$D:$D,Help2_FC!K:K)</f>
        <v>550</v>
      </c>
      <c r="M74" s="979">
        <f>_xlfn.XLOOKUP($D74,Help2_FC!$D:$D,Help2_FC!L:L)</f>
        <v>7306</v>
      </c>
      <c r="N74" s="979">
        <f>_xlfn.XLOOKUP($D74,Help2_FC!$D:$D,Help2_FC!M:M)</f>
        <v>6697</v>
      </c>
      <c r="P74" s="979">
        <f>_xlfn.XLOOKUP($D74,Help2_FC!$D:$D,Help2_FC!F:F)</f>
        <v>744</v>
      </c>
      <c r="Q74" s="979">
        <f t="shared" si="6"/>
        <v>744</v>
      </c>
      <c r="R74" s="979">
        <f>_xlfn.XLOOKUP($D74,Help2_FC!$D:$D,Help2_FC!N:N)</f>
        <v>7082.2766049087804</v>
      </c>
      <c r="S74" s="979">
        <f>_xlfn.XLOOKUP($D74,Help2_FC!$D:$D,Help2_FC!O:O)</f>
        <v>6485.4560000000001</v>
      </c>
      <c r="T74" s="979">
        <f>_xlfn.XLOOKUP($D74,Help2_FC!$D:$D,Help2_FC!P:P)</f>
        <v>0</v>
      </c>
      <c r="U74" s="979">
        <f>_xlfn.XLOOKUP($D74,Help2_FC!$D:$D,Help2_FC!Q:Q)</f>
        <v>0</v>
      </c>
      <c r="V74" s="979">
        <f>_xlfn.XLOOKUP($D74,Help2_FC!$D:$D,Help2_FC!R:R)</f>
        <v>124.532</v>
      </c>
      <c r="W74" s="979">
        <f>_xlfn.XLOOKUP($D74,Help2_FC!$D:$D,Help2_FC!S:S)</f>
        <v>0</v>
      </c>
      <c r="Y74" s="979">
        <f>_xlfn.XLOOKUP($D74,Help2_FC!$D:$D,Help2_FC!V:V)</f>
        <v>6089</v>
      </c>
      <c r="Z74" s="979">
        <f>_xlfn.XLOOKUP($D74,Help2_FC!$D:$D,Help2_FC!W:W)</f>
        <v>2595</v>
      </c>
      <c r="AA74" s="979">
        <f>_xlfn.XLOOKUP($D74,Help2_FC!$D:$D,Help2_FC!X:X)</f>
        <v>0</v>
      </c>
      <c r="AB74" s="979">
        <f>_xlfn.XLOOKUP($D74,Help2_FC!$D:$D,Help2_FC!Y:Y)</f>
        <v>3334</v>
      </c>
      <c r="AC74" s="979">
        <f>_xlfn.XLOOKUP($D74,Help2_FC!$D:$D,Help2_FC!Z:Z)</f>
        <v>2927</v>
      </c>
      <c r="AD74" s="979">
        <f>_xlfn.XLOOKUP($D74,Help2_FC!$D:$D,Help2_FC!AA:AA)</f>
        <v>633</v>
      </c>
      <c r="AE74" s="979">
        <f>_xlfn.XLOOKUP($D74,Help2_FC!$D:$D,Help2_FC!AB:AB)</f>
        <v>979</v>
      </c>
      <c r="AF74" s="979">
        <f>_xlfn.XLOOKUP($D74,Help2_FC!$D:$D,Help2_FC!AC:AC)</f>
        <v>188</v>
      </c>
      <c r="AG74" s="979">
        <f>_xlfn.XLOOKUP($D74,Help2_FC!$D:$D,Help2_FC!AD:AD)</f>
        <v>236</v>
      </c>
      <c r="AH74" s="979">
        <f>_xlfn.XLOOKUP($D74,Help2_FC!$D:$D,Help2_FC!AE:AE)</f>
        <v>2370</v>
      </c>
      <c r="AI74" s="979">
        <f>_xlfn.XLOOKUP($D74,Help2_FC!$D:$D,Help2_FC!AF:AF)</f>
        <v>2839</v>
      </c>
      <c r="AJ74" s="979">
        <f>_xlfn.XLOOKUP($D74,Help2_FC!$D:$D,Help2_FC!AG:AG)</f>
        <v>392.90715407823211</v>
      </c>
      <c r="AK74" s="979">
        <f>_xlfn.XLOOKUP($D74,Help2_FC!$D:$D,Help2_FC!AH:AH)</f>
        <v>3239.1</v>
      </c>
      <c r="AL74" s="979">
        <f>_xlfn.XLOOKUP($D74,Help2_FC!$D:$D,Help2_FC!AI:AI)</f>
        <v>726.92107554826066</v>
      </c>
      <c r="AM74" s="979">
        <f>_xlfn.XLOOKUP($D74,Help2_FC!$D:$D,Help2_FC!AJ:AJ)</f>
        <v>0</v>
      </c>
      <c r="AN74" s="979">
        <f>_xlfn.XLOOKUP($D74,Help2_FC!$D:$D,Help2_FC!AK:AK)</f>
        <v>0</v>
      </c>
    </row>
    <row r="75" spans="1:40" x14ac:dyDescent="0.2">
      <c r="A75" s="1">
        <v>44999</v>
      </c>
      <c r="B75">
        <f t="shared" si="0"/>
        <v>3</v>
      </c>
      <c r="C75">
        <f t="shared" si="1"/>
        <v>2023</v>
      </c>
      <c r="D75" s="872" t="str">
        <f t="shared" si="2"/>
        <v>03´2023</v>
      </c>
      <c r="F75" s="2">
        <f t="shared" si="3"/>
        <v>24</v>
      </c>
      <c r="G75" s="1483">
        <f t="shared" si="4"/>
        <v>3.2258064516129031E-2</v>
      </c>
      <c r="H75" s="5">
        <f t="shared" si="5"/>
        <v>1</v>
      </c>
      <c r="I75" s="995">
        <f>_xlfn.XLOOKUP($D75,Help2_FC!$D:$D,Help2_FC!H:H)</f>
        <v>14945</v>
      </c>
      <c r="J75" s="979">
        <f>_xlfn.XLOOKUP($D75,Help2_FC!$D:$D,Help2_FC!I:I)</f>
        <v>8684</v>
      </c>
      <c r="K75" s="979">
        <f>_xlfn.XLOOKUP($D75,Help2_FC!$D:$D,Help2_FC!J:J)</f>
        <v>2784</v>
      </c>
      <c r="L75" s="979">
        <f>_xlfn.XLOOKUP($D75,Help2_FC!$D:$D,Help2_FC!K:K)</f>
        <v>550</v>
      </c>
      <c r="M75" s="979">
        <f>_xlfn.XLOOKUP($D75,Help2_FC!$D:$D,Help2_FC!L:L)</f>
        <v>7306</v>
      </c>
      <c r="N75" s="979">
        <f>_xlfn.XLOOKUP($D75,Help2_FC!$D:$D,Help2_FC!M:M)</f>
        <v>6697</v>
      </c>
      <c r="P75" s="979">
        <f>_xlfn.XLOOKUP($D75,Help2_FC!$D:$D,Help2_FC!F:F)</f>
        <v>744</v>
      </c>
      <c r="Q75" s="979">
        <f t="shared" si="6"/>
        <v>744</v>
      </c>
      <c r="R75" s="979">
        <f>_xlfn.XLOOKUP($D75,Help2_FC!$D:$D,Help2_FC!N:N)</f>
        <v>7082.2766049087804</v>
      </c>
      <c r="S75" s="979">
        <f>_xlfn.XLOOKUP($D75,Help2_FC!$D:$D,Help2_FC!O:O)</f>
        <v>6485.4560000000001</v>
      </c>
      <c r="T75" s="979">
        <f>_xlfn.XLOOKUP($D75,Help2_FC!$D:$D,Help2_FC!P:P)</f>
        <v>0</v>
      </c>
      <c r="U75" s="979">
        <f>_xlfn.XLOOKUP($D75,Help2_FC!$D:$D,Help2_FC!Q:Q)</f>
        <v>0</v>
      </c>
      <c r="V75" s="979">
        <f>_xlfn.XLOOKUP($D75,Help2_FC!$D:$D,Help2_FC!R:R)</f>
        <v>124.532</v>
      </c>
      <c r="W75" s="979">
        <f>_xlfn.XLOOKUP($D75,Help2_FC!$D:$D,Help2_FC!S:S)</f>
        <v>0</v>
      </c>
      <c r="Y75" s="979">
        <f>_xlfn.XLOOKUP($D75,Help2_FC!$D:$D,Help2_FC!V:V)</f>
        <v>6089</v>
      </c>
      <c r="Z75" s="979">
        <f>_xlfn.XLOOKUP($D75,Help2_FC!$D:$D,Help2_FC!W:W)</f>
        <v>2595</v>
      </c>
      <c r="AA75" s="979">
        <f>_xlfn.XLOOKUP($D75,Help2_FC!$D:$D,Help2_FC!X:X)</f>
        <v>0</v>
      </c>
      <c r="AB75" s="979">
        <f>_xlfn.XLOOKUP($D75,Help2_FC!$D:$D,Help2_FC!Y:Y)</f>
        <v>3334</v>
      </c>
      <c r="AC75" s="979">
        <f>_xlfn.XLOOKUP($D75,Help2_FC!$D:$D,Help2_FC!Z:Z)</f>
        <v>2927</v>
      </c>
      <c r="AD75" s="979">
        <f>_xlfn.XLOOKUP($D75,Help2_FC!$D:$D,Help2_FC!AA:AA)</f>
        <v>633</v>
      </c>
      <c r="AE75" s="979">
        <f>_xlfn.XLOOKUP($D75,Help2_FC!$D:$D,Help2_FC!AB:AB)</f>
        <v>979</v>
      </c>
      <c r="AF75" s="979">
        <f>_xlfn.XLOOKUP($D75,Help2_FC!$D:$D,Help2_FC!AC:AC)</f>
        <v>188</v>
      </c>
      <c r="AG75" s="979">
        <f>_xlfn.XLOOKUP($D75,Help2_FC!$D:$D,Help2_FC!AD:AD)</f>
        <v>236</v>
      </c>
      <c r="AH75" s="979">
        <f>_xlfn.XLOOKUP($D75,Help2_FC!$D:$D,Help2_FC!AE:AE)</f>
        <v>2370</v>
      </c>
      <c r="AI75" s="979">
        <f>_xlfn.XLOOKUP($D75,Help2_FC!$D:$D,Help2_FC!AF:AF)</f>
        <v>2839</v>
      </c>
      <c r="AJ75" s="979">
        <f>_xlfn.XLOOKUP($D75,Help2_FC!$D:$D,Help2_FC!AG:AG)</f>
        <v>392.90715407823211</v>
      </c>
      <c r="AK75" s="979">
        <f>_xlfn.XLOOKUP($D75,Help2_FC!$D:$D,Help2_FC!AH:AH)</f>
        <v>3239.1</v>
      </c>
      <c r="AL75" s="979">
        <f>_xlfn.XLOOKUP($D75,Help2_FC!$D:$D,Help2_FC!AI:AI)</f>
        <v>726.92107554826066</v>
      </c>
      <c r="AM75" s="979">
        <f>_xlfn.XLOOKUP($D75,Help2_FC!$D:$D,Help2_FC!AJ:AJ)</f>
        <v>0</v>
      </c>
      <c r="AN75" s="979">
        <f>_xlfn.XLOOKUP($D75,Help2_FC!$D:$D,Help2_FC!AK:AK)</f>
        <v>0</v>
      </c>
    </row>
    <row r="76" spans="1:40" x14ac:dyDescent="0.2">
      <c r="A76" s="1">
        <v>45000</v>
      </c>
      <c r="B76">
        <f t="shared" si="0"/>
        <v>3</v>
      </c>
      <c r="C76">
        <f t="shared" si="1"/>
        <v>2023</v>
      </c>
      <c r="D76" s="872" t="str">
        <f t="shared" si="2"/>
        <v>03´2023</v>
      </c>
      <c r="F76" s="2">
        <f t="shared" si="3"/>
        <v>24</v>
      </c>
      <c r="G76" s="1483">
        <f t="shared" si="4"/>
        <v>3.2258064516129031E-2</v>
      </c>
      <c r="H76" s="5">
        <f t="shared" si="5"/>
        <v>1</v>
      </c>
      <c r="I76" s="995">
        <f>_xlfn.XLOOKUP($D76,Help2_FC!$D:$D,Help2_FC!H:H)</f>
        <v>14945</v>
      </c>
      <c r="J76" s="979">
        <f>_xlfn.XLOOKUP($D76,Help2_FC!$D:$D,Help2_FC!I:I)</f>
        <v>8684</v>
      </c>
      <c r="K76" s="979">
        <f>_xlfn.XLOOKUP($D76,Help2_FC!$D:$D,Help2_FC!J:J)</f>
        <v>2784</v>
      </c>
      <c r="L76" s="979">
        <f>_xlfn.XLOOKUP($D76,Help2_FC!$D:$D,Help2_FC!K:K)</f>
        <v>550</v>
      </c>
      <c r="M76" s="979">
        <f>_xlfn.XLOOKUP($D76,Help2_FC!$D:$D,Help2_FC!L:L)</f>
        <v>7306</v>
      </c>
      <c r="N76" s="979">
        <f>_xlfn.XLOOKUP($D76,Help2_FC!$D:$D,Help2_FC!M:M)</f>
        <v>6697</v>
      </c>
      <c r="P76" s="979">
        <f>_xlfn.XLOOKUP($D76,Help2_FC!$D:$D,Help2_FC!F:F)</f>
        <v>744</v>
      </c>
      <c r="Q76" s="979">
        <f t="shared" si="6"/>
        <v>744</v>
      </c>
      <c r="R76" s="979">
        <f>_xlfn.XLOOKUP($D76,Help2_FC!$D:$D,Help2_FC!N:N)</f>
        <v>7082.2766049087804</v>
      </c>
      <c r="S76" s="979">
        <f>_xlfn.XLOOKUP($D76,Help2_FC!$D:$D,Help2_FC!O:O)</f>
        <v>6485.4560000000001</v>
      </c>
      <c r="T76" s="979">
        <f>_xlfn.XLOOKUP($D76,Help2_FC!$D:$D,Help2_FC!P:P)</f>
        <v>0</v>
      </c>
      <c r="U76" s="979">
        <f>_xlfn.XLOOKUP($D76,Help2_FC!$D:$D,Help2_FC!Q:Q)</f>
        <v>0</v>
      </c>
      <c r="V76" s="979">
        <f>_xlfn.XLOOKUP($D76,Help2_FC!$D:$D,Help2_FC!R:R)</f>
        <v>124.532</v>
      </c>
      <c r="W76" s="979">
        <f>_xlfn.XLOOKUP($D76,Help2_FC!$D:$D,Help2_FC!S:S)</f>
        <v>0</v>
      </c>
      <c r="Y76" s="979">
        <f>_xlfn.XLOOKUP($D76,Help2_FC!$D:$D,Help2_FC!V:V)</f>
        <v>6089</v>
      </c>
      <c r="Z76" s="979">
        <f>_xlfn.XLOOKUP($D76,Help2_FC!$D:$D,Help2_FC!W:W)</f>
        <v>2595</v>
      </c>
      <c r="AA76" s="979">
        <f>_xlfn.XLOOKUP($D76,Help2_FC!$D:$D,Help2_FC!X:X)</f>
        <v>0</v>
      </c>
      <c r="AB76" s="979">
        <f>_xlfn.XLOOKUP($D76,Help2_FC!$D:$D,Help2_FC!Y:Y)</f>
        <v>3334</v>
      </c>
      <c r="AC76" s="979">
        <f>_xlfn.XLOOKUP($D76,Help2_FC!$D:$D,Help2_FC!Z:Z)</f>
        <v>2927</v>
      </c>
      <c r="AD76" s="979">
        <f>_xlfn.XLOOKUP($D76,Help2_FC!$D:$D,Help2_FC!AA:AA)</f>
        <v>633</v>
      </c>
      <c r="AE76" s="979">
        <f>_xlfn.XLOOKUP($D76,Help2_FC!$D:$D,Help2_FC!AB:AB)</f>
        <v>979</v>
      </c>
      <c r="AF76" s="979">
        <f>_xlfn.XLOOKUP($D76,Help2_FC!$D:$D,Help2_FC!AC:AC)</f>
        <v>188</v>
      </c>
      <c r="AG76" s="979">
        <f>_xlfn.XLOOKUP($D76,Help2_FC!$D:$D,Help2_FC!AD:AD)</f>
        <v>236</v>
      </c>
      <c r="AH76" s="979">
        <f>_xlfn.XLOOKUP($D76,Help2_FC!$D:$D,Help2_FC!AE:AE)</f>
        <v>2370</v>
      </c>
      <c r="AI76" s="979">
        <f>_xlfn.XLOOKUP($D76,Help2_FC!$D:$D,Help2_FC!AF:AF)</f>
        <v>2839</v>
      </c>
      <c r="AJ76" s="979">
        <f>_xlfn.XLOOKUP($D76,Help2_FC!$D:$D,Help2_FC!AG:AG)</f>
        <v>392.90715407823211</v>
      </c>
      <c r="AK76" s="979">
        <f>_xlfn.XLOOKUP($D76,Help2_FC!$D:$D,Help2_FC!AH:AH)</f>
        <v>3239.1</v>
      </c>
      <c r="AL76" s="979">
        <f>_xlfn.XLOOKUP($D76,Help2_FC!$D:$D,Help2_FC!AI:AI)</f>
        <v>726.92107554826066</v>
      </c>
      <c r="AM76" s="979">
        <f>_xlfn.XLOOKUP($D76,Help2_FC!$D:$D,Help2_FC!AJ:AJ)</f>
        <v>0</v>
      </c>
      <c r="AN76" s="979">
        <f>_xlfn.XLOOKUP($D76,Help2_FC!$D:$D,Help2_FC!AK:AK)</f>
        <v>0</v>
      </c>
    </row>
    <row r="77" spans="1:40" x14ac:dyDescent="0.2">
      <c r="A77" s="1">
        <v>45001</v>
      </c>
      <c r="B77">
        <f t="shared" si="0"/>
        <v>3</v>
      </c>
      <c r="C77">
        <f t="shared" si="1"/>
        <v>2023</v>
      </c>
      <c r="D77" s="872" t="str">
        <f t="shared" si="2"/>
        <v>03´2023</v>
      </c>
      <c r="F77" s="2">
        <f t="shared" si="3"/>
        <v>24</v>
      </c>
      <c r="G77" s="1483">
        <f t="shared" si="4"/>
        <v>3.2258064516129031E-2</v>
      </c>
      <c r="H77" s="5">
        <f t="shared" si="5"/>
        <v>1</v>
      </c>
      <c r="I77" s="995">
        <f>_xlfn.XLOOKUP($D77,Help2_FC!$D:$D,Help2_FC!H:H)</f>
        <v>14945</v>
      </c>
      <c r="J77" s="979">
        <f>_xlfn.XLOOKUP($D77,Help2_FC!$D:$D,Help2_FC!I:I)</f>
        <v>8684</v>
      </c>
      <c r="K77" s="979">
        <f>_xlfn.XLOOKUP($D77,Help2_FC!$D:$D,Help2_FC!J:J)</f>
        <v>2784</v>
      </c>
      <c r="L77" s="979">
        <f>_xlfn.XLOOKUP($D77,Help2_FC!$D:$D,Help2_FC!K:K)</f>
        <v>550</v>
      </c>
      <c r="M77" s="979">
        <f>_xlfn.XLOOKUP($D77,Help2_FC!$D:$D,Help2_FC!L:L)</f>
        <v>7306</v>
      </c>
      <c r="N77" s="979">
        <f>_xlfn.XLOOKUP($D77,Help2_FC!$D:$D,Help2_FC!M:M)</f>
        <v>6697</v>
      </c>
      <c r="P77" s="979">
        <f>_xlfn.XLOOKUP($D77,Help2_FC!$D:$D,Help2_FC!F:F)</f>
        <v>744</v>
      </c>
      <c r="Q77" s="979">
        <f t="shared" si="6"/>
        <v>744</v>
      </c>
      <c r="R77" s="979">
        <f>_xlfn.XLOOKUP($D77,Help2_FC!$D:$D,Help2_FC!N:N)</f>
        <v>7082.2766049087804</v>
      </c>
      <c r="S77" s="979">
        <f>_xlfn.XLOOKUP($D77,Help2_FC!$D:$D,Help2_FC!O:O)</f>
        <v>6485.4560000000001</v>
      </c>
      <c r="T77" s="979">
        <f>_xlfn.XLOOKUP($D77,Help2_FC!$D:$D,Help2_FC!P:P)</f>
        <v>0</v>
      </c>
      <c r="U77" s="979">
        <f>_xlfn.XLOOKUP($D77,Help2_FC!$D:$D,Help2_FC!Q:Q)</f>
        <v>0</v>
      </c>
      <c r="V77" s="979">
        <f>_xlfn.XLOOKUP($D77,Help2_FC!$D:$D,Help2_FC!R:R)</f>
        <v>124.532</v>
      </c>
      <c r="W77" s="979">
        <f>_xlfn.XLOOKUP($D77,Help2_FC!$D:$D,Help2_FC!S:S)</f>
        <v>0</v>
      </c>
      <c r="Y77" s="979">
        <f>_xlfn.XLOOKUP($D77,Help2_FC!$D:$D,Help2_FC!V:V)</f>
        <v>6089</v>
      </c>
      <c r="Z77" s="979">
        <f>_xlfn.XLOOKUP($D77,Help2_FC!$D:$D,Help2_FC!W:W)</f>
        <v>2595</v>
      </c>
      <c r="AA77" s="979">
        <f>_xlfn.XLOOKUP($D77,Help2_FC!$D:$D,Help2_FC!X:X)</f>
        <v>0</v>
      </c>
      <c r="AB77" s="979">
        <f>_xlfn.XLOOKUP($D77,Help2_FC!$D:$D,Help2_FC!Y:Y)</f>
        <v>3334</v>
      </c>
      <c r="AC77" s="979">
        <f>_xlfn.XLOOKUP($D77,Help2_FC!$D:$D,Help2_FC!Z:Z)</f>
        <v>2927</v>
      </c>
      <c r="AD77" s="979">
        <f>_xlfn.XLOOKUP($D77,Help2_FC!$D:$D,Help2_FC!AA:AA)</f>
        <v>633</v>
      </c>
      <c r="AE77" s="979">
        <f>_xlfn.XLOOKUP($D77,Help2_FC!$D:$D,Help2_FC!AB:AB)</f>
        <v>979</v>
      </c>
      <c r="AF77" s="979">
        <f>_xlfn.XLOOKUP($D77,Help2_FC!$D:$D,Help2_FC!AC:AC)</f>
        <v>188</v>
      </c>
      <c r="AG77" s="979">
        <f>_xlfn.XLOOKUP($D77,Help2_FC!$D:$D,Help2_FC!AD:AD)</f>
        <v>236</v>
      </c>
      <c r="AH77" s="979">
        <f>_xlfn.XLOOKUP($D77,Help2_FC!$D:$D,Help2_FC!AE:AE)</f>
        <v>2370</v>
      </c>
      <c r="AI77" s="979">
        <f>_xlfn.XLOOKUP($D77,Help2_FC!$D:$D,Help2_FC!AF:AF)</f>
        <v>2839</v>
      </c>
      <c r="AJ77" s="979">
        <f>_xlfn.XLOOKUP($D77,Help2_FC!$D:$D,Help2_FC!AG:AG)</f>
        <v>392.90715407823211</v>
      </c>
      <c r="AK77" s="979">
        <f>_xlfn.XLOOKUP($D77,Help2_FC!$D:$D,Help2_FC!AH:AH)</f>
        <v>3239.1</v>
      </c>
      <c r="AL77" s="979">
        <f>_xlfn.XLOOKUP($D77,Help2_FC!$D:$D,Help2_FC!AI:AI)</f>
        <v>726.92107554826066</v>
      </c>
      <c r="AM77" s="979">
        <f>_xlfn.XLOOKUP($D77,Help2_FC!$D:$D,Help2_FC!AJ:AJ)</f>
        <v>0</v>
      </c>
      <c r="AN77" s="979">
        <f>_xlfn.XLOOKUP($D77,Help2_FC!$D:$D,Help2_FC!AK:AK)</f>
        <v>0</v>
      </c>
    </row>
    <row r="78" spans="1:40" x14ac:dyDescent="0.2">
      <c r="A78" s="1">
        <v>45002</v>
      </c>
      <c r="B78">
        <f t="shared" si="0"/>
        <v>3</v>
      </c>
      <c r="C78">
        <f t="shared" si="1"/>
        <v>2023</v>
      </c>
      <c r="D78" s="872" t="str">
        <f t="shared" si="2"/>
        <v>03´2023</v>
      </c>
      <c r="F78" s="2">
        <f t="shared" si="3"/>
        <v>24</v>
      </c>
      <c r="G78" s="1483">
        <f t="shared" si="4"/>
        <v>3.2258064516129031E-2</v>
      </c>
      <c r="H78" s="5">
        <f t="shared" si="5"/>
        <v>1</v>
      </c>
      <c r="I78" s="995">
        <f>_xlfn.XLOOKUP($D78,Help2_FC!$D:$D,Help2_FC!H:H)</f>
        <v>14945</v>
      </c>
      <c r="J78" s="979">
        <f>_xlfn.XLOOKUP($D78,Help2_FC!$D:$D,Help2_FC!I:I)</f>
        <v>8684</v>
      </c>
      <c r="K78" s="979">
        <f>_xlfn.XLOOKUP($D78,Help2_FC!$D:$D,Help2_FC!J:J)</f>
        <v>2784</v>
      </c>
      <c r="L78" s="979">
        <f>_xlfn.XLOOKUP($D78,Help2_FC!$D:$D,Help2_FC!K:K)</f>
        <v>550</v>
      </c>
      <c r="M78" s="979">
        <f>_xlfn.XLOOKUP($D78,Help2_FC!$D:$D,Help2_FC!L:L)</f>
        <v>7306</v>
      </c>
      <c r="N78" s="979">
        <f>_xlfn.XLOOKUP($D78,Help2_FC!$D:$D,Help2_FC!M:M)</f>
        <v>6697</v>
      </c>
      <c r="P78" s="979">
        <f>_xlfn.XLOOKUP($D78,Help2_FC!$D:$D,Help2_FC!F:F)</f>
        <v>744</v>
      </c>
      <c r="Q78" s="979">
        <f t="shared" si="6"/>
        <v>744</v>
      </c>
      <c r="R78" s="979">
        <f>_xlfn.XLOOKUP($D78,Help2_FC!$D:$D,Help2_FC!N:N)</f>
        <v>7082.2766049087804</v>
      </c>
      <c r="S78" s="979">
        <f>_xlfn.XLOOKUP($D78,Help2_FC!$D:$D,Help2_FC!O:O)</f>
        <v>6485.4560000000001</v>
      </c>
      <c r="T78" s="979">
        <f>_xlfn.XLOOKUP($D78,Help2_FC!$D:$D,Help2_FC!P:P)</f>
        <v>0</v>
      </c>
      <c r="U78" s="979">
        <f>_xlfn.XLOOKUP($D78,Help2_FC!$D:$D,Help2_FC!Q:Q)</f>
        <v>0</v>
      </c>
      <c r="V78" s="979">
        <f>_xlfn.XLOOKUP($D78,Help2_FC!$D:$D,Help2_FC!R:R)</f>
        <v>124.532</v>
      </c>
      <c r="W78" s="979">
        <f>_xlfn.XLOOKUP($D78,Help2_FC!$D:$D,Help2_FC!S:S)</f>
        <v>0</v>
      </c>
      <c r="Y78" s="979">
        <f>_xlfn.XLOOKUP($D78,Help2_FC!$D:$D,Help2_FC!V:V)</f>
        <v>6089</v>
      </c>
      <c r="Z78" s="979">
        <f>_xlfn.XLOOKUP($D78,Help2_FC!$D:$D,Help2_FC!W:W)</f>
        <v>2595</v>
      </c>
      <c r="AA78" s="979">
        <f>_xlfn.XLOOKUP($D78,Help2_FC!$D:$D,Help2_FC!X:X)</f>
        <v>0</v>
      </c>
      <c r="AB78" s="979">
        <f>_xlfn.XLOOKUP($D78,Help2_FC!$D:$D,Help2_FC!Y:Y)</f>
        <v>3334</v>
      </c>
      <c r="AC78" s="979">
        <f>_xlfn.XLOOKUP($D78,Help2_FC!$D:$D,Help2_FC!Z:Z)</f>
        <v>2927</v>
      </c>
      <c r="AD78" s="979">
        <f>_xlfn.XLOOKUP($D78,Help2_FC!$D:$D,Help2_FC!AA:AA)</f>
        <v>633</v>
      </c>
      <c r="AE78" s="979">
        <f>_xlfn.XLOOKUP($D78,Help2_FC!$D:$D,Help2_FC!AB:AB)</f>
        <v>979</v>
      </c>
      <c r="AF78" s="979">
        <f>_xlfn.XLOOKUP($D78,Help2_FC!$D:$D,Help2_FC!AC:AC)</f>
        <v>188</v>
      </c>
      <c r="AG78" s="979">
        <f>_xlfn.XLOOKUP($D78,Help2_FC!$D:$D,Help2_FC!AD:AD)</f>
        <v>236</v>
      </c>
      <c r="AH78" s="979">
        <f>_xlfn.XLOOKUP($D78,Help2_FC!$D:$D,Help2_FC!AE:AE)</f>
        <v>2370</v>
      </c>
      <c r="AI78" s="979">
        <f>_xlfn.XLOOKUP($D78,Help2_FC!$D:$D,Help2_FC!AF:AF)</f>
        <v>2839</v>
      </c>
      <c r="AJ78" s="979">
        <f>_xlfn.XLOOKUP($D78,Help2_FC!$D:$D,Help2_FC!AG:AG)</f>
        <v>392.90715407823211</v>
      </c>
      <c r="AK78" s="979">
        <f>_xlfn.XLOOKUP($D78,Help2_FC!$D:$D,Help2_FC!AH:AH)</f>
        <v>3239.1</v>
      </c>
      <c r="AL78" s="979">
        <f>_xlfn.XLOOKUP($D78,Help2_FC!$D:$D,Help2_FC!AI:AI)</f>
        <v>726.92107554826066</v>
      </c>
      <c r="AM78" s="979">
        <f>_xlfn.XLOOKUP($D78,Help2_FC!$D:$D,Help2_FC!AJ:AJ)</f>
        <v>0</v>
      </c>
      <c r="AN78" s="979">
        <f>_xlfn.XLOOKUP($D78,Help2_FC!$D:$D,Help2_FC!AK:AK)</f>
        <v>0</v>
      </c>
    </row>
    <row r="79" spans="1:40" x14ac:dyDescent="0.2">
      <c r="A79" s="1">
        <v>45003</v>
      </c>
      <c r="B79">
        <f t="shared" si="0"/>
        <v>3</v>
      </c>
      <c r="C79">
        <f t="shared" si="1"/>
        <v>2023</v>
      </c>
      <c r="D79" s="872" t="str">
        <f t="shared" si="2"/>
        <v>03´2023</v>
      </c>
      <c r="F79" s="2">
        <f t="shared" si="3"/>
        <v>24</v>
      </c>
      <c r="G79" s="1483">
        <f t="shared" si="4"/>
        <v>3.2258064516129031E-2</v>
      </c>
      <c r="H79" s="5">
        <f t="shared" si="5"/>
        <v>1</v>
      </c>
      <c r="I79" s="995">
        <f>_xlfn.XLOOKUP($D79,Help2_FC!$D:$D,Help2_FC!H:H)</f>
        <v>14945</v>
      </c>
      <c r="J79" s="979">
        <f>_xlfn.XLOOKUP($D79,Help2_FC!$D:$D,Help2_FC!I:I)</f>
        <v>8684</v>
      </c>
      <c r="K79" s="979">
        <f>_xlfn.XLOOKUP($D79,Help2_FC!$D:$D,Help2_FC!J:J)</f>
        <v>2784</v>
      </c>
      <c r="L79" s="979">
        <f>_xlfn.XLOOKUP($D79,Help2_FC!$D:$D,Help2_FC!K:K)</f>
        <v>550</v>
      </c>
      <c r="M79" s="979">
        <f>_xlfn.XLOOKUP($D79,Help2_FC!$D:$D,Help2_FC!L:L)</f>
        <v>7306</v>
      </c>
      <c r="N79" s="979">
        <f>_xlfn.XLOOKUP($D79,Help2_FC!$D:$D,Help2_FC!M:M)</f>
        <v>6697</v>
      </c>
      <c r="P79" s="979">
        <f>_xlfn.XLOOKUP($D79,Help2_FC!$D:$D,Help2_FC!F:F)</f>
        <v>744</v>
      </c>
      <c r="Q79" s="979">
        <f t="shared" si="6"/>
        <v>744</v>
      </c>
      <c r="R79" s="979">
        <f>_xlfn.XLOOKUP($D79,Help2_FC!$D:$D,Help2_FC!N:N)</f>
        <v>7082.2766049087804</v>
      </c>
      <c r="S79" s="979">
        <f>_xlfn.XLOOKUP($D79,Help2_FC!$D:$D,Help2_FC!O:O)</f>
        <v>6485.4560000000001</v>
      </c>
      <c r="T79" s="979">
        <f>_xlfn.XLOOKUP($D79,Help2_FC!$D:$D,Help2_FC!P:P)</f>
        <v>0</v>
      </c>
      <c r="U79" s="979">
        <f>_xlfn.XLOOKUP($D79,Help2_FC!$D:$D,Help2_FC!Q:Q)</f>
        <v>0</v>
      </c>
      <c r="V79" s="979">
        <f>_xlfn.XLOOKUP($D79,Help2_FC!$D:$D,Help2_FC!R:R)</f>
        <v>124.532</v>
      </c>
      <c r="W79" s="979">
        <f>_xlfn.XLOOKUP($D79,Help2_FC!$D:$D,Help2_FC!S:S)</f>
        <v>0</v>
      </c>
      <c r="Y79" s="979">
        <f>_xlfn.XLOOKUP($D79,Help2_FC!$D:$D,Help2_FC!V:V)</f>
        <v>6089</v>
      </c>
      <c r="Z79" s="979">
        <f>_xlfn.XLOOKUP($D79,Help2_FC!$D:$D,Help2_FC!W:W)</f>
        <v>2595</v>
      </c>
      <c r="AA79" s="979">
        <f>_xlfn.XLOOKUP($D79,Help2_FC!$D:$D,Help2_FC!X:X)</f>
        <v>0</v>
      </c>
      <c r="AB79" s="979">
        <f>_xlfn.XLOOKUP($D79,Help2_FC!$D:$D,Help2_FC!Y:Y)</f>
        <v>3334</v>
      </c>
      <c r="AC79" s="979">
        <f>_xlfn.XLOOKUP($D79,Help2_FC!$D:$D,Help2_FC!Z:Z)</f>
        <v>2927</v>
      </c>
      <c r="AD79" s="979">
        <f>_xlfn.XLOOKUP($D79,Help2_FC!$D:$D,Help2_FC!AA:AA)</f>
        <v>633</v>
      </c>
      <c r="AE79" s="979">
        <f>_xlfn.XLOOKUP($D79,Help2_FC!$D:$D,Help2_FC!AB:AB)</f>
        <v>979</v>
      </c>
      <c r="AF79" s="979">
        <f>_xlfn.XLOOKUP($D79,Help2_FC!$D:$D,Help2_FC!AC:AC)</f>
        <v>188</v>
      </c>
      <c r="AG79" s="979">
        <f>_xlfn.XLOOKUP($D79,Help2_FC!$D:$D,Help2_FC!AD:AD)</f>
        <v>236</v>
      </c>
      <c r="AH79" s="979">
        <f>_xlfn.XLOOKUP($D79,Help2_FC!$D:$D,Help2_FC!AE:AE)</f>
        <v>2370</v>
      </c>
      <c r="AI79" s="979">
        <f>_xlfn.XLOOKUP($D79,Help2_FC!$D:$D,Help2_FC!AF:AF)</f>
        <v>2839</v>
      </c>
      <c r="AJ79" s="979">
        <f>_xlfn.XLOOKUP($D79,Help2_FC!$D:$D,Help2_FC!AG:AG)</f>
        <v>392.90715407823211</v>
      </c>
      <c r="AK79" s="979">
        <f>_xlfn.XLOOKUP($D79,Help2_FC!$D:$D,Help2_FC!AH:AH)</f>
        <v>3239.1</v>
      </c>
      <c r="AL79" s="979">
        <f>_xlfn.XLOOKUP($D79,Help2_FC!$D:$D,Help2_FC!AI:AI)</f>
        <v>726.92107554826066</v>
      </c>
      <c r="AM79" s="979">
        <f>_xlfn.XLOOKUP($D79,Help2_FC!$D:$D,Help2_FC!AJ:AJ)</f>
        <v>0</v>
      </c>
      <c r="AN79" s="979">
        <f>_xlfn.XLOOKUP($D79,Help2_FC!$D:$D,Help2_FC!AK:AK)</f>
        <v>0</v>
      </c>
    </row>
    <row r="80" spans="1:40" x14ac:dyDescent="0.2">
      <c r="A80" s="1">
        <v>45004</v>
      </c>
      <c r="B80">
        <f t="shared" si="0"/>
        <v>3</v>
      </c>
      <c r="C80">
        <f t="shared" si="1"/>
        <v>2023</v>
      </c>
      <c r="D80" s="872" t="str">
        <f t="shared" si="2"/>
        <v>03´2023</v>
      </c>
      <c r="F80" s="2">
        <f t="shared" si="3"/>
        <v>24</v>
      </c>
      <c r="G80" s="1483">
        <f t="shared" si="4"/>
        <v>3.2258064516129031E-2</v>
      </c>
      <c r="H80" s="5">
        <f t="shared" si="5"/>
        <v>1</v>
      </c>
      <c r="I80" s="995">
        <f>_xlfn.XLOOKUP($D80,Help2_FC!$D:$D,Help2_FC!H:H)</f>
        <v>14945</v>
      </c>
      <c r="J80" s="979">
        <f>_xlfn.XLOOKUP($D80,Help2_FC!$D:$D,Help2_FC!I:I)</f>
        <v>8684</v>
      </c>
      <c r="K80" s="979">
        <f>_xlfn.XLOOKUP($D80,Help2_FC!$D:$D,Help2_FC!J:J)</f>
        <v>2784</v>
      </c>
      <c r="L80" s="979">
        <f>_xlfn.XLOOKUP($D80,Help2_FC!$D:$D,Help2_FC!K:K)</f>
        <v>550</v>
      </c>
      <c r="M80" s="979">
        <f>_xlfn.XLOOKUP($D80,Help2_FC!$D:$D,Help2_FC!L:L)</f>
        <v>7306</v>
      </c>
      <c r="N80" s="979">
        <f>_xlfn.XLOOKUP($D80,Help2_FC!$D:$D,Help2_FC!M:M)</f>
        <v>6697</v>
      </c>
      <c r="P80" s="979">
        <f>_xlfn.XLOOKUP($D80,Help2_FC!$D:$D,Help2_FC!F:F)</f>
        <v>744</v>
      </c>
      <c r="Q80" s="979">
        <f t="shared" si="6"/>
        <v>744</v>
      </c>
      <c r="R80" s="979">
        <f>_xlfn.XLOOKUP($D80,Help2_FC!$D:$D,Help2_FC!N:N)</f>
        <v>7082.2766049087804</v>
      </c>
      <c r="S80" s="979">
        <f>_xlfn.XLOOKUP($D80,Help2_FC!$D:$D,Help2_FC!O:O)</f>
        <v>6485.4560000000001</v>
      </c>
      <c r="T80" s="979">
        <f>_xlfn.XLOOKUP($D80,Help2_FC!$D:$D,Help2_FC!P:P)</f>
        <v>0</v>
      </c>
      <c r="U80" s="979">
        <f>_xlfn.XLOOKUP($D80,Help2_FC!$D:$D,Help2_FC!Q:Q)</f>
        <v>0</v>
      </c>
      <c r="V80" s="979">
        <f>_xlfn.XLOOKUP($D80,Help2_FC!$D:$D,Help2_FC!R:R)</f>
        <v>124.532</v>
      </c>
      <c r="W80" s="979">
        <f>_xlfn.XLOOKUP($D80,Help2_FC!$D:$D,Help2_FC!S:S)</f>
        <v>0</v>
      </c>
      <c r="Y80" s="979">
        <f>_xlfn.XLOOKUP($D80,Help2_FC!$D:$D,Help2_FC!V:V)</f>
        <v>6089</v>
      </c>
      <c r="Z80" s="979">
        <f>_xlfn.XLOOKUP($D80,Help2_FC!$D:$D,Help2_FC!W:W)</f>
        <v>2595</v>
      </c>
      <c r="AA80" s="979">
        <f>_xlfn.XLOOKUP($D80,Help2_FC!$D:$D,Help2_FC!X:X)</f>
        <v>0</v>
      </c>
      <c r="AB80" s="979">
        <f>_xlfn.XLOOKUP($D80,Help2_FC!$D:$D,Help2_FC!Y:Y)</f>
        <v>3334</v>
      </c>
      <c r="AC80" s="979">
        <f>_xlfn.XLOOKUP($D80,Help2_FC!$D:$D,Help2_FC!Z:Z)</f>
        <v>2927</v>
      </c>
      <c r="AD80" s="979">
        <f>_xlfn.XLOOKUP($D80,Help2_FC!$D:$D,Help2_FC!AA:AA)</f>
        <v>633</v>
      </c>
      <c r="AE80" s="979">
        <f>_xlfn.XLOOKUP($D80,Help2_FC!$D:$D,Help2_FC!AB:AB)</f>
        <v>979</v>
      </c>
      <c r="AF80" s="979">
        <f>_xlfn.XLOOKUP($D80,Help2_FC!$D:$D,Help2_FC!AC:AC)</f>
        <v>188</v>
      </c>
      <c r="AG80" s="979">
        <f>_xlfn.XLOOKUP($D80,Help2_FC!$D:$D,Help2_FC!AD:AD)</f>
        <v>236</v>
      </c>
      <c r="AH80" s="979">
        <f>_xlfn.XLOOKUP($D80,Help2_FC!$D:$D,Help2_FC!AE:AE)</f>
        <v>2370</v>
      </c>
      <c r="AI80" s="979">
        <f>_xlfn.XLOOKUP($D80,Help2_FC!$D:$D,Help2_FC!AF:AF)</f>
        <v>2839</v>
      </c>
      <c r="AJ80" s="979">
        <f>_xlfn.XLOOKUP($D80,Help2_FC!$D:$D,Help2_FC!AG:AG)</f>
        <v>392.90715407823211</v>
      </c>
      <c r="AK80" s="979">
        <f>_xlfn.XLOOKUP($D80,Help2_FC!$D:$D,Help2_FC!AH:AH)</f>
        <v>3239.1</v>
      </c>
      <c r="AL80" s="979">
        <f>_xlfn.XLOOKUP($D80,Help2_FC!$D:$D,Help2_FC!AI:AI)</f>
        <v>726.92107554826066</v>
      </c>
      <c r="AM80" s="979">
        <f>_xlfn.XLOOKUP($D80,Help2_FC!$D:$D,Help2_FC!AJ:AJ)</f>
        <v>0</v>
      </c>
      <c r="AN80" s="979">
        <f>_xlfn.XLOOKUP($D80,Help2_FC!$D:$D,Help2_FC!AK:AK)</f>
        <v>0</v>
      </c>
    </row>
    <row r="81" spans="1:40" x14ac:dyDescent="0.2">
      <c r="A81" s="1">
        <v>45005</v>
      </c>
      <c r="B81">
        <f t="shared" si="0"/>
        <v>3</v>
      </c>
      <c r="C81">
        <f t="shared" si="1"/>
        <v>2023</v>
      </c>
      <c r="D81" s="872" t="str">
        <f t="shared" si="2"/>
        <v>03´2023</v>
      </c>
      <c r="F81" s="2">
        <f t="shared" si="3"/>
        <v>24</v>
      </c>
      <c r="G81" s="1483">
        <f t="shared" si="4"/>
        <v>3.2258064516129031E-2</v>
      </c>
      <c r="H81" s="5">
        <f t="shared" si="5"/>
        <v>1</v>
      </c>
      <c r="I81" s="995">
        <f>_xlfn.XLOOKUP($D81,Help2_FC!$D:$D,Help2_FC!H:H)</f>
        <v>14945</v>
      </c>
      <c r="J81" s="979">
        <f>_xlfn.XLOOKUP($D81,Help2_FC!$D:$D,Help2_FC!I:I)</f>
        <v>8684</v>
      </c>
      <c r="K81" s="979">
        <f>_xlfn.XLOOKUP($D81,Help2_FC!$D:$D,Help2_FC!J:J)</f>
        <v>2784</v>
      </c>
      <c r="L81" s="979">
        <f>_xlfn.XLOOKUP($D81,Help2_FC!$D:$D,Help2_FC!K:K)</f>
        <v>550</v>
      </c>
      <c r="M81" s="979">
        <f>_xlfn.XLOOKUP($D81,Help2_FC!$D:$D,Help2_FC!L:L)</f>
        <v>7306</v>
      </c>
      <c r="N81" s="979">
        <f>_xlfn.XLOOKUP($D81,Help2_FC!$D:$D,Help2_FC!M:M)</f>
        <v>6697</v>
      </c>
      <c r="P81" s="979">
        <f>_xlfn.XLOOKUP($D81,Help2_FC!$D:$D,Help2_FC!F:F)</f>
        <v>744</v>
      </c>
      <c r="Q81" s="979">
        <f t="shared" si="6"/>
        <v>744</v>
      </c>
      <c r="R81" s="979">
        <f>_xlfn.XLOOKUP($D81,Help2_FC!$D:$D,Help2_FC!N:N)</f>
        <v>7082.2766049087804</v>
      </c>
      <c r="S81" s="979">
        <f>_xlfn.XLOOKUP($D81,Help2_FC!$D:$D,Help2_FC!O:O)</f>
        <v>6485.4560000000001</v>
      </c>
      <c r="T81" s="979">
        <f>_xlfn.XLOOKUP($D81,Help2_FC!$D:$D,Help2_FC!P:P)</f>
        <v>0</v>
      </c>
      <c r="U81" s="979">
        <f>_xlfn.XLOOKUP($D81,Help2_FC!$D:$D,Help2_FC!Q:Q)</f>
        <v>0</v>
      </c>
      <c r="V81" s="979">
        <f>_xlfn.XLOOKUP($D81,Help2_FC!$D:$D,Help2_FC!R:R)</f>
        <v>124.532</v>
      </c>
      <c r="W81" s="979">
        <f>_xlfn.XLOOKUP($D81,Help2_FC!$D:$D,Help2_FC!S:S)</f>
        <v>0</v>
      </c>
      <c r="Y81" s="979">
        <f>_xlfn.XLOOKUP($D81,Help2_FC!$D:$D,Help2_FC!V:V)</f>
        <v>6089</v>
      </c>
      <c r="Z81" s="979">
        <f>_xlfn.XLOOKUP($D81,Help2_FC!$D:$D,Help2_FC!W:W)</f>
        <v>2595</v>
      </c>
      <c r="AA81" s="979">
        <f>_xlfn.XLOOKUP($D81,Help2_FC!$D:$D,Help2_FC!X:X)</f>
        <v>0</v>
      </c>
      <c r="AB81" s="979">
        <f>_xlfn.XLOOKUP($D81,Help2_FC!$D:$D,Help2_FC!Y:Y)</f>
        <v>3334</v>
      </c>
      <c r="AC81" s="979">
        <f>_xlfn.XLOOKUP($D81,Help2_FC!$D:$D,Help2_FC!Z:Z)</f>
        <v>2927</v>
      </c>
      <c r="AD81" s="979">
        <f>_xlfn.XLOOKUP($D81,Help2_FC!$D:$D,Help2_FC!AA:AA)</f>
        <v>633</v>
      </c>
      <c r="AE81" s="979">
        <f>_xlfn.XLOOKUP($D81,Help2_FC!$D:$D,Help2_FC!AB:AB)</f>
        <v>979</v>
      </c>
      <c r="AF81" s="979">
        <f>_xlfn.XLOOKUP($D81,Help2_FC!$D:$D,Help2_FC!AC:AC)</f>
        <v>188</v>
      </c>
      <c r="AG81" s="979">
        <f>_xlfn.XLOOKUP($D81,Help2_FC!$D:$D,Help2_FC!AD:AD)</f>
        <v>236</v>
      </c>
      <c r="AH81" s="979">
        <f>_xlfn.XLOOKUP($D81,Help2_FC!$D:$D,Help2_FC!AE:AE)</f>
        <v>2370</v>
      </c>
      <c r="AI81" s="979">
        <f>_xlfn.XLOOKUP($D81,Help2_FC!$D:$D,Help2_FC!AF:AF)</f>
        <v>2839</v>
      </c>
      <c r="AJ81" s="979">
        <f>_xlfn.XLOOKUP($D81,Help2_FC!$D:$D,Help2_FC!AG:AG)</f>
        <v>392.90715407823211</v>
      </c>
      <c r="AK81" s="979">
        <f>_xlfn.XLOOKUP($D81,Help2_FC!$D:$D,Help2_FC!AH:AH)</f>
        <v>3239.1</v>
      </c>
      <c r="AL81" s="979">
        <f>_xlfn.XLOOKUP($D81,Help2_FC!$D:$D,Help2_FC!AI:AI)</f>
        <v>726.92107554826066</v>
      </c>
      <c r="AM81" s="979">
        <f>_xlfn.XLOOKUP($D81,Help2_FC!$D:$D,Help2_FC!AJ:AJ)</f>
        <v>0</v>
      </c>
      <c r="AN81" s="979">
        <f>_xlfn.XLOOKUP($D81,Help2_FC!$D:$D,Help2_FC!AK:AK)</f>
        <v>0</v>
      </c>
    </row>
    <row r="82" spans="1:40" x14ac:dyDescent="0.2">
      <c r="A82" s="1">
        <v>45006</v>
      </c>
      <c r="B82">
        <f t="shared" si="0"/>
        <v>3</v>
      </c>
      <c r="C82">
        <f t="shared" si="1"/>
        <v>2023</v>
      </c>
      <c r="D82" s="872" t="str">
        <f t="shared" si="2"/>
        <v>03´2023</v>
      </c>
      <c r="F82" s="2">
        <f t="shared" si="3"/>
        <v>24</v>
      </c>
      <c r="G82" s="1483">
        <f t="shared" si="4"/>
        <v>3.2258064516129031E-2</v>
      </c>
      <c r="H82" s="5">
        <f t="shared" si="5"/>
        <v>1</v>
      </c>
      <c r="I82" s="995">
        <f>_xlfn.XLOOKUP($D82,Help2_FC!$D:$D,Help2_FC!H:H)</f>
        <v>14945</v>
      </c>
      <c r="J82" s="979">
        <f>_xlfn.XLOOKUP($D82,Help2_FC!$D:$D,Help2_FC!I:I)</f>
        <v>8684</v>
      </c>
      <c r="K82" s="979">
        <f>_xlfn.XLOOKUP($D82,Help2_FC!$D:$D,Help2_FC!J:J)</f>
        <v>2784</v>
      </c>
      <c r="L82" s="979">
        <f>_xlfn.XLOOKUP($D82,Help2_FC!$D:$D,Help2_FC!K:K)</f>
        <v>550</v>
      </c>
      <c r="M82" s="979">
        <f>_xlfn.XLOOKUP($D82,Help2_FC!$D:$D,Help2_FC!L:L)</f>
        <v>7306</v>
      </c>
      <c r="N82" s="979">
        <f>_xlfn.XLOOKUP($D82,Help2_FC!$D:$D,Help2_FC!M:M)</f>
        <v>6697</v>
      </c>
      <c r="P82" s="979">
        <f>_xlfn.XLOOKUP($D82,Help2_FC!$D:$D,Help2_FC!F:F)</f>
        <v>744</v>
      </c>
      <c r="Q82" s="979">
        <f t="shared" si="6"/>
        <v>744</v>
      </c>
      <c r="R82" s="979">
        <f>_xlfn.XLOOKUP($D82,Help2_FC!$D:$D,Help2_FC!N:N)</f>
        <v>7082.2766049087804</v>
      </c>
      <c r="S82" s="979">
        <f>_xlfn.XLOOKUP($D82,Help2_FC!$D:$D,Help2_FC!O:O)</f>
        <v>6485.4560000000001</v>
      </c>
      <c r="T82" s="979">
        <f>_xlfn.XLOOKUP($D82,Help2_FC!$D:$D,Help2_FC!P:P)</f>
        <v>0</v>
      </c>
      <c r="U82" s="979">
        <f>_xlfn.XLOOKUP($D82,Help2_FC!$D:$D,Help2_FC!Q:Q)</f>
        <v>0</v>
      </c>
      <c r="V82" s="979">
        <f>_xlfn.XLOOKUP($D82,Help2_FC!$D:$D,Help2_FC!R:R)</f>
        <v>124.532</v>
      </c>
      <c r="W82" s="979">
        <f>_xlfn.XLOOKUP($D82,Help2_FC!$D:$D,Help2_FC!S:S)</f>
        <v>0</v>
      </c>
      <c r="Y82" s="979">
        <f>_xlfn.XLOOKUP($D82,Help2_FC!$D:$D,Help2_FC!V:V)</f>
        <v>6089</v>
      </c>
      <c r="Z82" s="979">
        <f>_xlfn.XLOOKUP($D82,Help2_FC!$D:$D,Help2_FC!W:W)</f>
        <v>2595</v>
      </c>
      <c r="AA82" s="979">
        <f>_xlfn.XLOOKUP($D82,Help2_FC!$D:$D,Help2_FC!X:X)</f>
        <v>0</v>
      </c>
      <c r="AB82" s="979">
        <f>_xlfn.XLOOKUP($D82,Help2_FC!$D:$D,Help2_FC!Y:Y)</f>
        <v>3334</v>
      </c>
      <c r="AC82" s="979">
        <f>_xlfn.XLOOKUP($D82,Help2_FC!$D:$D,Help2_FC!Z:Z)</f>
        <v>2927</v>
      </c>
      <c r="AD82" s="979">
        <f>_xlfn.XLOOKUP($D82,Help2_FC!$D:$D,Help2_FC!AA:AA)</f>
        <v>633</v>
      </c>
      <c r="AE82" s="979">
        <f>_xlfn.XLOOKUP($D82,Help2_FC!$D:$D,Help2_FC!AB:AB)</f>
        <v>979</v>
      </c>
      <c r="AF82" s="979">
        <f>_xlfn.XLOOKUP($D82,Help2_FC!$D:$D,Help2_FC!AC:AC)</f>
        <v>188</v>
      </c>
      <c r="AG82" s="979">
        <f>_xlfn.XLOOKUP($D82,Help2_FC!$D:$D,Help2_FC!AD:AD)</f>
        <v>236</v>
      </c>
      <c r="AH82" s="979">
        <f>_xlfn.XLOOKUP($D82,Help2_FC!$D:$D,Help2_FC!AE:AE)</f>
        <v>2370</v>
      </c>
      <c r="AI82" s="979">
        <f>_xlfn.XLOOKUP($D82,Help2_FC!$D:$D,Help2_FC!AF:AF)</f>
        <v>2839</v>
      </c>
      <c r="AJ82" s="979">
        <f>_xlfn.XLOOKUP($D82,Help2_FC!$D:$D,Help2_FC!AG:AG)</f>
        <v>392.90715407823211</v>
      </c>
      <c r="AK82" s="979">
        <f>_xlfn.XLOOKUP($D82,Help2_FC!$D:$D,Help2_FC!AH:AH)</f>
        <v>3239.1</v>
      </c>
      <c r="AL82" s="979">
        <f>_xlfn.XLOOKUP($D82,Help2_FC!$D:$D,Help2_FC!AI:AI)</f>
        <v>726.92107554826066</v>
      </c>
      <c r="AM82" s="979">
        <f>_xlfn.XLOOKUP($D82,Help2_FC!$D:$D,Help2_FC!AJ:AJ)</f>
        <v>0</v>
      </c>
      <c r="AN82" s="979">
        <f>_xlfn.XLOOKUP($D82,Help2_FC!$D:$D,Help2_FC!AK:AK)</f>
        <v>0</v>
      </c>
    </row>
    <row r="83" spans="1:40" x14ac:dyDescent="0.2">
      <c r="A83" s="1">
        <v>45007</v>
      </c>
      <c r="B83">
        <f t="shared" si="0"/>
        <v>3</v>
      </c>
      <c r="C83">
        <f t="shared" si="1"/>
        <v>2023</v>
      </c>
      <c r="D83" s="872" t="str">
        <f t="shared" si="2"/>
        <v>03´2023</v>
      </c>
      <c r="F83" s="2">
        <f t="shared" si="3"/>
        <v>24</v>
      </c>
      <c r="G83" s="1483">
        <f t="shared" si="4"/>
        <v>3.2258064516129031E-2</v>
      </c>
      <c r="H83" s="5">
        <f t="shared" si="5"/>
        <v>1</v>
      </c>
      <c r="I83" s="995">
        <f>_xlfn.XLOOKUP($D83,Help2_FC!$D:$D,Help2_FC!H:H)</f>
        <v>14945</v>
      </c>
      <c r="J83" s="979">
        <f>_xlfn.XLOOKUP($D83,Help2_FC!$D:$D,Help2_FC!I:I)</f>
        <v>8684</v>
      </c>
      <c r="K83" s="979">
        <f>_xlfn.XLOOKUP($D83,Help2_FC!$D:$D,Help2_FC!J:J)</f>
        <v>2784</v>
      </c>
      <c r="L83" s="979">
        <f>_xlfn.XLOOKUP($D83,Help2_FC!$D:$D,Help2_FC!K:K)</f>
        <v>550</v>
      </c>
      <c r="M83" s="979">
        <f>_xlfn.XLOOKUP($D83,Help2_FC!$D:$D,Help2_FC!L:L)</f>
        <v>7306</v>
      </c>
      <c r="N83" s="979">
        <f>_xlfn.XLOOKUP($D83,Help2_FC!$D:$D,Help2_FC!M:M)</f>
        <v>6697</v>
      </c>
      <c r="P83" s="979">
        <f>_xlfn.XLOOKUP($D83,Help2_FC!$D:$D,Help2_FC!F:F)</f>
        <v>744</v>
      </c>
      <c r="Q83" s="979">
        <f t="shared" si="6"/>
        <v>744</v>
      </c>
      <c r="R83" s="979">
        <f>_xlfn.XLOOKUP($D83,Help2_FC!$D:$D,Help2_FC!N:N)</f>
        <v>7082.2766049087804</v>
      </c>
      <c r="S83" s="979">
        <f>_xlfn.XLOOKUP($D83,Help2_FC!$D:$D,Help2_FC!O:O)</f>
        <v>6485.4560000000001</v>
      </c>
      <c r="T83" s="979">
        <f>_xlfn.XLOOKUP($D83,Help2_FC!$D:$D,Help2_FC!P:P)</f>
        <v>0</v>
      </c>
      <c r="U83" s="979">
        <f>_xlfn.XLOOKUP($D83,Help2_FC!$D:$D,Help2_FC!Q:Q)</f>
        <v>0</v>
      </c>
      <c r="V83" s="979">
        <f>_xlfn.XLOOKUP($D83,Help2_FC!$D:$D,Help2_FC!R:R)</f>
        <v>124.532</v>
      </c>
      <c r="W83" s="979">
        <f>_xlfn.XLOOKUP($D83,Help2_FC!$D:$D,Help2_FC!S:S)</f>
        <v>0</v>
      </c>
      <c r="Y83" s="979">
        <f>_xlfn.XLOOKUP($D83,Help2_FC!$D:$D,Help2_FC!V:V)</f>
        <v>6089</v>
      </c>
      <c r="Z83" s="979">
        <f>_xlfn.XLOOKUP($D83,Help2_FC!$D:$D,Help2_FC!W:W)</f>
        <v>2595</v>
      </c>
      <c r="AA83" s="979">
        <f>_xlfn.XLOOKUP($D83,Help2_FC!$D:$D,Help2_FC!X:X)</f>
        <v>0</v>
      </c>
      <c r="AB83" s="979">
        <f>_xlfn.XLOOKUP($D83,Help2_FC!$D:$D,Help2_FC!Y:Y)</f>
        <v>3334</v>
      </c>
      <c r="AC83" s="979">
        <f>_xlfn.XLOOKUP($D83,Help2_FC!$D:$D,Help2_FC!Z:Z)</f>
        <v>2927</v>
      </c>
      <c r="AD83" s="979">
        <f>_xlfn.XLOOKUP($D83,Help2_FC!$D:$D,Help2_FC!AA:AA)</f>
        <v>633</v>
      </c>
      <c r="AE83" s="979">
        <f>_xlfn.XLOOKUP($D83,Help2_FC!$D:$D,Help2_FC!AB:AB)</f>
        <v>979</v>
      </c>
      <c r="AF83" s="979">
        <f>_xlfn.XLOOKUP($D83,Help2_FC!$D:$D,Help2_FC!AC:AC)</f>
        <v>188</v>
      </c>
      <c r="AG83" s="979">
        <f>_xlfn.XLOOKUP($D83,Help2_FC!$D:$D,Help2_FC!AD:AD)</f>
        <v>236</v>
      </c>
      <c r="AH83" s="979">
        <f>_xlfn.XLOOKUP($D83,Help2_FC!$D:$D,Help2_FC!AE:AE)</f>
        <v>2370</v>
      </c>
      <c r="AI83" s="979">
        <f>_xlfn.XLOOKUP($D83,Help2_FC!$D:$D,Help2_FC!AF:AF)</f>
        <v>2839</v>
      </c>
      <c r="AJ83" s="979">
        <f>_xlfn.XLOOKUP($D83,Help2_FC!$D:$D,Help2_FC!AG:AG)</f>
        <v>392.90715407823211</v>
      </c>
      <c r="AK83" s="979">
        <f>_xlfn.XLOOKUP($D83,Help2_FC!$D:$D,Help2_FC!AH:AH)</f>
        <v>3239.1</v>
      </c>
      <c r="AL83" s="979">
        <f>_xlfn.XLOOKUP($D83,Help2_FC!$D:$D,Help2_FC!AI:AI)</f>
        <v>726.92107554826066</v>
      </c>
      <c r="AM83" s="979">
        <f>_xlfn.XLOOKUP($D83,Help2_FC!$D:$D,Help2_FC!AJ:AJ)</f>
        <v>0</v>
      </c>
      <c r="AN83" s="979">
        <f>_xlfn.XLOOKUP($D83,Help2_FC!$D:$D,Help2_FC!AK:AK)</f>
        <v>0</v>
      </c>
    </row>
    <row r="84" spans="1:40" x14ac:dyDescent="0.2">
      <c r="A84" s="1">
        <v>45008</v>
      </c>
      <c r="B84">
        <f t="shared" si="0"/>
        <v>3</v>
      </c>
      <c r="C84">
        <f t="shared" si="1"/>
        <v>2023</v>
      </c>
      <c r="D84" s="872" t="str">
        <f t="shared" si="2"/>
        <v>03´2023</v>
      </c>
      <c r="F84" s="2">
        <f t="shared" si="3"/>
        <v>24</v>
      </c>
      <c r="G84" s="1483">
        <f t="shared" si="4"/>
        <v>3.2258064516129031E-2</v>
      </c>
      <c r="H84" s="5">
        <f t="shared" si="5"/>
        <v>1</v>
      </c>
      <c r="I84" s="995">
        <f>_xlfn.XLOOKUP($D84,Help2_FC!$D:$D,Help2_FC!H:H)</f>
        <v>14945</v>
      </c>
      <c r="J84" s="979">
        <f>_xlfn.XLOOKUP($D84,Help2_FC!$D:$D,Help2_FC!I:I)</f>
        <v>8684</v>
      </c>
      <c r="K84" s="979">
        <f>_xlfn.XLOOKUP($D84,Help2_FC!$D:$D,Help2_FC!J:J)</f>
        <v>2784</v>
      </c>
      <c r="L84" s="979">
        <f>_xlfn.XLOOKUP($D84,Help2_FC!$D:$D,Help2_FC!K:K)</f>
        <v>550</v>
      </c>
      <c r="M84" s="979">
        <f>_xlfn.XLOOKUP($D84,Help2_FC!$D:$D,Help2_FC!L:L)</f>
        <v>7306</v>
      </c>
      <c r="N84" s="979">
        <f>_xlfn.XLOOKUP($D84,Help2_FC!$D:$D,Help2_FC!M:M)</f>
        <v>6697</v>
      </c>
      <c r="P84" s="979">
        <f>_xlfn.XLOOKUP($D84,Help2_FC!$D:$D,Help2_FC!F:F)</f>
        <v>744</v>
      </c>
      <c r="Q84" s="979">
        <f t="shared" si="6"/>
        <v>744</v>
      </c>
      <c r="R84" s="979">
        <f>_xlfn.XLOOKUP($D84,Help2_FC!$D:$D,Help2_FC!N:N)</f>
        <v>7082.2766049087804</v>
      </c>
      <c r="S84" s="979">
        <f>_xlfn.XLOOKUP($D84,Help2_FC!$D:$D,Help2_FC!O:O)</f>
        <v>6485.4560000000001</v>
      </c>
      <c r="T84" s="979">
        <f>_xlfn.XLOOKUP($D84,Help2_FC!$D:$D,Help2_FC!P:P)</f>
        <v>0</v>
      </c>
      <c r="U84" s="979">
        <f>_xlfn.XLOOKUP($D84,Help2_FC!$D:$D,Help2_FC!Q:Q)</f>
        <v>0</v>
      </c>
      <c r="V84" s="979">
        <f>_xlfn.XLOOKUP($D84,Help2_FC!$D:$D,Help2_FC!R:R)</f>
        <v>124.532</v>
      </c>
      <c r="W84" s="979">
        <f>_xlfn.XLOOKUP($D84,Help2_FC!$D:$D,Help2_FC!S:S)</f>
        <v>0</v>
      </c>
      <c r="Y84" s="979">
        <f>_xlfn.XLOOKUP($D84,Help2_FC!$D:$D,Help2_FC!V:V)</f>
        <v>6089</v>
      </c>
      <c r="Z84" s="979">
        <f>_xlfn.XLOOKUP($D84,Help2_FC!$D:$D,Help2_FC!W:W)</f>
        <v>2595</v>
      </c>
      <c r="AA84" s="979">
        <f>_xlfn.XLOOKUP($D84,Help2_FC!$D:$D,Help2_FC!X:X)</f>
        <v>0</v>
      </c>
      <c r="AB84" s="979">
        <f>_xlfn.XLOOKUP($D84,Help2_FC!$D:$D,Help2_FC!Y:Y)</f>
        <v>3334</v>
      </c>
      <c r="AC84" s="979">
        <f>_xlfn.XLOOKUP($D84,Help2_FC!$D:$D,Help2_FC!Z:Z)</f>
        <v>2927</v>
      </c>
      <c r="AD84" s="979">
        <f>_xlfn.XLOOKUP($D84,Help2_FC!$D:$D,Help2_FC!AA:AA)</f>
        <v>633</v>
      </c>
      <c r="AE84" s="979">
        <f>_xlfn.XLOOKUP($D84,Help2_FC!$D:$D,Help2_FC!AB:AB)</f>
        <v>979</v>
      </c>
      <c r="AF84" s="979">
        <f>_xlfn.XLOOKUP($D84,Help2_FC!$D:$D,Help2_FC!AC:AC)</f>
        <v>188</v>
      </c>
      <c r="AG84" s="979">
        <f>_xlfn.XLOOKUP($D84,Help2_FC!$D:$D,Help2_FC!AD:AD)</f>
        <v>236</v>
      </c>
      <c r="AH84" s="979">
        <f>_xlfn.XLOOKUP($D84,Help2_FC!$D:$D,Help2_FC!AE:AE)</f>
        <v>2370</v>
      </c>
      <c r="AI84" s="979">
        <f>_xlfn.XLOOKUP($D84,Help2_FC!$D:$D,Help2_FC!AF:AF)</f>
        <v>2839</v>
      </c>
      <c r="AJ84" s="979">
        <f>_xlfn.XLOOKUP($D84,Help2_FC!$D:$D,Help2_FC!AG:AG)</f>
        <v>392.90715407823211</v>
      </c>
      <c r="AK84" s="979">
        <f>_xlfn.XLOOKUP($D84,Help2_FC!$D:$D,Help2_FC!AH:AH)</f>
        <v>3239.1</v>
      </c>
      <c r="AL84" s="979">
        <f>_xlfn.XLOOKUP($D84,Help2_FC!$D:$D,Help2_FC!AI:AI)</f>
        <v>726.92107554826066</v>
      </c>
      <c r="AM84" s="979">
        <f>_xlfn.XLOOKUP($D84,Help2_FC!$D:$D,Help2_FC!AJ:AJ)</f>
        <v>0</v>
      </c>
      <c r="AN84" s="979">
        <f>_xlfn.XLOOKUP($D84,Help2_FC!$D:$D,Help2_FC!AK:AK)</f>
        <v>0</v>
      </c>
    </row>
    <row r="85" spans="1:40" x14ac:dyDescent="0.2">
      <c r="A85" s="1">
        <v>45009</v>
      </c>
      <c r="B85">
        <f t="shared" si="0"/>
        <v>3</v>
      </c>
      <c r="C85">
        <f t="shared" si="1"/>
        <v>2023</v>
      </c>
      <c r="D85" s="872" t="str">
        <f t="shared" si="2"/>
        <v>03´2023</v>
      </c>
      <c r="F85" s="2">
        <f t="shared" si="3"/>
        <v>24</v>
      </c>
      <c r="G85" s="1483">
        <f t="shared" si="4"/>
        <v>3.2258064516129031E-2</v>
      </c>
      <c r="H85" s="5">
        <f t="shared" si="5"/>
        <v>1</v>
      </c>
      <c r="I85" s="995">
        <f>_xlfn.XLOOKUP($D85,Help2_FC!$D:$D,Help2_FC!H:H)</f>
        <v>14945</v>
      </c>
      <c r="J85" s="979">
        <f>_xlfn.XLOOKUP($D85,Help2_FC!$D:$D,Help2_FC!I:I)</f>
        <v>8684</v>
      </c>
      <c r="K85" s="979">
        <f>_xlfn.XLOOKUP($D85,Help2_FC!$D:$D,Help2_FC!J:J)</f>
        <v>2784</v>
      </c>
      <c r="L85" s="979">
        <f>_xlfn.XLOOKUP($D85,Help2_FC!$D:$D,Help2_FC!K:K)</f>
        <v>550</v>
      </c>
      <c r="M85" s="979">
        <f>_xlfn.XLOOKUP($D85,Help2_FC!$D:$D,Help2_FC!L:L)</f>
        <v>7306</v>
      </c>
      <c r="N85" s="979">
        <f>_xlfn.XLOOKUP($D85,Help2_FC!$D:$D,Help2_FC!M:M)</f>
        <v>6697</v>
      </c>
      <c r="P85" s="979">
        <f>_xlfn.XLOOKUP($D85,Help2_FC!$D:$D,Help2_FC!F:F)</f>
        <v>744</v>
      </c>
      <c r="Q85" s="979">
        <f t="shared" si="6"/>
        <v>744</v>
      </c>
      <c r="R85" s="979">
        <f>_xlfn.XLOOKUP($D85,Help2_FC!$D:$D,Help2_FC!N:N)</f>
        <v>7082.2766049087804</v>
      </c>
      <c r="S85" s="979">
        <f>_xlfn.XLOOKUP($D85,Help2_FC!$D:$D,Help2_FC!O:O)</f>
        <v>6485.4560000000001</v>
      </c>
      <c r="T85" s="979">
        <f>_xlfn.XLOOKUP($D85,Help2_FC!$D:$D,Help2_FC!P:P)</f>
        <v>0</v>
      </c>
      <c r="U85" s="979">
        <f>_xlfn.XLOOKUP($D85,Help2_FC!$D:$D,Help2_FC!Q:Q)</f>
        <v>0</v>
      </c>
      <c r="V85" s="979">
        <f>_xlfn.XLOOKUP($D85,Help2_FC!$D:$D,Help2_FC!R:R)</f>
        <v>124.532</v>
      </c>
      <c r="W85" s="979">
        <f>_xlfn.XLOOKUP($D85,Help2_FC!$D:$D,Help2_FC!S:S)</f>
        <v>0</v>
      </c>
      <c r="Y85" s="979">
        <f>_xlfn.XLOOKUP($D85,Help2_FC!$D:$D,Help2_FC!V:V)</f>
        <v>6089</v>
      </c>
      <c r="Z85" s="979">
        <f>_xlfn.XLOOKUP($D85,Help2_FC!$D:$D,Help2_FC!W:W)</f>
        <v>2595</v>
      </c>
      <c r="AA85" s="979">
        <f>_xlfn.XLOOKUP($D85,Help2_FC!$D:$D,Help2_FC!X:X)</f>
        <v>0</v>
      </c>
      <c r="AB85" s="979">
        <f>_xlfn.XLOOKUP($D85,Help2_FC!$D:$D,Help2_FC!Y:Y)</f>
        <v>3334</v>
      </c>
      <c r="AC85" s="979">
        <f>_xlfn.XLOOKUP($D85,Help2_FC!$D:$D,Help2_FC!Z:Z)</f>
        <v>2927</v>
      </c>
      <c r="AD85" s="979">
        <f>_xlfn.XLOOKUP($D85,Help2_FC!$D:$D,Help2_FC!AA:AA)</f>
        <v>633</v>
      </c>
      <c r="AE85" s="979">
        <f>_xlfn.XLOOKUP($D85,Help2_FC!$D:$D,Help2_FC!AB:AB)</f>
        <v>979</v>
      </c>
      <c r="AF85" s="979">
        <f>_xlfn.XLOOKUP($D85,Help2_FC!$D:$D,Help2_FC!AC:AC)</f>
        <v>188</v>
      </c>
      <c r="AG85" s="979">
        <f>_xlfn.XLOOKUP($D85,Help2_FC!$D:$D,Help2_FC!AD:AD)</f>
        <v>236</v>
      </c>
      <c r="AH85" s="979">
        <f>_xlfn.XLOOKUP($D85,Help2_FC!$D:$D,Help2_FC!AE:AE)</f>
        <v>2370</v>
      </c>
      <c r="AI85" s="979">
        <f>_xlfn.XLOOKUP($D85,Help2_FC!$D:$D,Help2_FC!AF:AF)</f>
        <v>2839</v>
      </c>
      <c r="AJ85" s="979">
        <f>_xlfn.XLOOKUP($D85,Help2_FC!$D:$D,Help2_FC!AG:AG)</f>
        <v>392.90715407823211</v>
      </c>
      <c r="AK85" s="979">
        <f>_xlfn.XLOOKUP($D85,Help2_FC!$D:$D,Help2_FC!AH:AH)</f>
        <v>3239.1</v>
      </c>
      <c r="AL85" s="979">
        <f>_xlfn.XLOOKUP($D85,Help2_FC!$D:$D,Help2_FC!AI:AI)</f>
        <v>726.92107554826066</v>
      </c>
      <c r="AM85" s="979">
        <f>_xlfn.XLOOKUP($D85,Help2_FC!$D:$D,Help2_FC!AJ:AJ)</f>
        <v>0</v>
      </c>
      <c r="AN85" s="979">
        <f>_xlfn.XLOOKUP($D85,Help2_FC!$D:$D,Help2_FC!AK:AK)</f>
        <v>0</v>
      </c>
    </row>
    <row r="86" spans="1:40" x14ac:dyDescent="0.2">
      <c r="A86" s="1">
        <v>45010</v>
      </c>
      <c r="B86">
        <f t="shared" si="0"/>
        <v>3</v>
      </c>
      <c r="C86">
        <f t="shared" si="1"/>
        <v>2023</v>
      </c>
      <c r="D86" s="872" t="str">
        <f t="shared" si="2"/>
        <v>03´2023</v>
      </c>
      <c r="F86" s="2">
        <f t="shared" si="3"/>
        <v>24</v>
      </c>
      <c r="G86" s="1483">
        <f t="shared" si="4"/>
        <v>3.2258064516129031E-2</v>
      </c>
      <c r="H86" s="5">
        <f t="shared" si="5"/>
        <v>1</v>
      </c>
      <c r="I86" s="995">
        <f>_xlfn.XLOOKUP($D86,Help2_FC!$D:$D,Help2_FC!H:H)</f>
        <v>14945</v>
      </c>
      <c r="J86" s="979">
        <f>_xlfn.XLOOKUP($D86,Help2_FC!$D:$D,Help2_FC!I:I)</f>
        <v>8684</v>
      </c>
      <c r="K86" s="979">
        <f>_xlfn.XLOOKUP($D86,Help2_FC!$D:$D,Help2_FC!J:J)</f>
        <v>2784</v>
      </c>
      <c r="L86" s="979">
        <f>_xlfn.XLOOKUP($D86,Help2_FC!$D:$D,Help2_FC!K:K)</f>
        <v>550</v>
      </c>
      <c r="M86" s="979">
        <f>_xlfn.XLOOKUP($D86,Help2_FC!$D:$D,Help2_FC!L:L)</f>
        <v>7306</v>
      </c>
      <c r="N86" s="979">
        <f>_xlfn.XLOOKUP($D86,Help2_FC!$D:$D,Help2_FC!M:M)</f>
        <v>6697</v>
      </c>
      <c r="P86" s="979">
        <f>_xlfn.XLOOKUP($D86,Help2_FC!$D:$D,Help2_FC!F:F)</f>
        <v>744</v>
      </c>
      <c r="Q86" s="979">
        <f t="shared" si="6"/>
        <v>744</v>
      </c>
      <c r="R86" s="979">
        <f>_xlfn.XLOOKUP($D86,Help2_FC!$D:$D,Help2_FC!N:N)</f>
        <v>7082.2766049087804</v>
      </c>
      <c r="S86" s="979">
        <f>_xlfn.XLOOKUP($D86,Help2_FC!$D:$D,Help2_FC!O:O)</f>
        <v>6485.4560000000001</v>
      </c>
      <c r="T86" s="979">
        <f>_xlfn.XLOOKUP($D86,Help2_FC!$D:$D,Help2_FC!P:P)</f>
        <v>0</v>
      </c>
      <c r="U86" s="979">
        <f>_xlfn.XLOOKUP($D86,Help2_FC!$D:$D,Help2_FC!Q:Q)</f>
        <v>0</v>
      </c>
      <c r="V86" s="979">
        <f>_xlfn.XLOOKUP($D86,Help2_FC!$D:$D,Help2_FC!R:R)</f>
        <v>124.532</v>
      </c>
      <c r="W86" s="979">
        <f>_xlfn.XLOOKUP($D86,Help2_FC!$D:$D,Help2_FC!S:S)</f>
        <v>0</v>
      </c>
      <c r="Y86" s="979">
        <f>_xlfn.XLOOKUP($D86,Help2_FC!$D:$D,Help2_FC!V:V)</f>
        <v>6089</v>
      </c>
      <c r="Z86" s="979">
        <f>_xlfn.XLOOKUP($D86,Help2_FC!$D:$D,Help2_FC!W:W)</f>
        <v>2595</v>
      </c>
      <c r="AA86" s="979">
        <f>_xlfn.XLOOKUP($D86,Help2_FC!$D:$D,Help2_FC!X:X)</f>
        <v>0</v>
      </c>
      <c r="AB86" s="979">
        <f>_xlfn.XLOOKUP($D86,Help2_FC!$D:$D,Help2_FC!Y:Y)</f>
        <v>3334</v>
      </c>
      <c r="AC86" s="979">
        <f>_xlfn.XLOOKUP($D86,Help2_FC!$D:$D,Help2_FC!Z:Z)</f>
        <v>2927</v>
      </c>
      <c r="AD86" s="979">
        <f>_xlfn.XLOOKUP($D86,Help2_FC!$D:$D,Help2_FC!AA:AA)</f>
        <v>633</v>
      </c>
      <c r="AE86" s="979">
        <f>_xlfn.XLOOKUP($D86,Help2_FC!$D:$D,Help2_FC!AB:AB)</f>
        <v>979</v>
      </c>
      <c r="AF86" s="979">
        <f>_xlfn.XLOOKUP($D86,Help2_FC!$D:$D,Help2_FC!AC:AC)</f>
        <v>188</v>
      </c>
      <c r="AG86" s="979">
        <f>_xlfn.XLOOKUP($D86,Help2_FC!$D:$D,Help2_FC!AD:AD)</f>
        <v>236</v>
      </c>
      <c r="AH86" s="979">
        <f>_xlfn.XLOOKUP($D86,Help2_FC!$D:$D,Help2_FC!AE:AE)</f>
        <v>2370</v>
      </c>
      <c r="AI86" s="979">
        <f>_xlfn.XLOOKUP($D86,Help2_FC!$D:$D,Help2_FC!AF:AF)</f>
        <v>2839</v>
      </c>
      <c r="AJ86" s="979">
        <f>_xlfn.XLOOKUP($D86,Help2_FC!$D:$D,Help2_FC!AG:AG)</f>
        <v>392.90715407823211</v>
      </c>
      <c r="AK86" s="979">
        <f>_xlfn.XLOOKUP($D86,Help2_FC!$D:$D,Help2_FC!AH:AH)</f>
        <v>3239.1</v>
      </c>
      <c r="AL86" s="979">
        <f>_xlfn.XLOOKUP($D86,Help2_FC!$D:$D,Help2_FC!AI:AI)</f>
        <v>726.92107554826066</v>
      </c>
      <c r="AM86" s="979">
        <f>_xlfn.XLOOKUP($D86,Help2_FC!$D:$D,Help2_FC!AJ:AJ)</f>
        <v>0</v>
      </c>
      <c r="AN86" s="979">
        <f>_xlfn.XLOOKUP($D86,Help2_FC!$D:$D,Help2_FC!AK:AK)</f>
        <v>0</v>
      </c>
    </row>
    <row r="87" spans="1:40" x14ac:dyDescent="0.2">
      <c r="A87" s="1">
        <v>45011</v>
      </c>
      <c r="B87">
        <f t="shared" si="0"/>
        <v>3</v>
      </c>
      <c r="C87">
        <f t="shared" si="1"/>
        <v>2023</v>
      </c>
      <c r="D87" s="872" t="str">
        <f t="shared" si="2"/>
        <v>03´2023</v>
      </c>
      <c r="F87" s="2">
        <f t="shared" si="3"/>
        <v>24</v>
      </c>
      <c r="G87" s="1483">
        <f t="shared" si="4"/>
        <v>3.2258064516129031E-2</v>
      </c>
      <c r="H87" s="5">
        <f t="shared" si="5"/>
        <v>1</v>
      </c>
      <c r="I87" s="995">
        <f>_xlfn.XLOOKUP($D87,Help2_FC!$D:$D,Help2_FC!H:H)</f>
        <v>14945</v>
      </c>
      <c r="J87" s="979">
        <f>_xlfn.XLOOKUP($D87,Help2_FC!$D:$D,Help2_FC!I:I)</f>
        <v>8684</v>
      </c>
      <c r="K87" s="979">
        <f>_xlfn.XLOOKUP($D87,Help2_FC!$D:$D,Help2_FC!J:J)</f>
        <v>2784</v>
      </c>
      <c r="L87" s="979">
        <f>_xlfn.XLOOKUP($D87,Help2_FC!$D:$D,Help2_FC!K:K)</f>
        <v>550</v>
      </c>
      <c r="M87" s="979">
        <f>_xlfn.XLOOKUP($D87,Help2_FC!$D:$D,Help2_FC!L:L)</f>
        <v>7306</v>
      </c>
      <c r="N87" s="979">
        <f>_xlfn.XLOOKUP($D87,Help2_FC!$D:$D,Help2_FC!M:M)</f>
        <v>6697</v>
      </c>
      <c r="P87" s="979">
        <f>_xlfn.XLOOKUP($D87,Help2_FC!$D:$D,Help2_FC!F:F)</f>
        <v>744</v>
      </c>
      <c r="Q87" s="979">
        <f t="shared" si="6"/>
        <v>744</v>
      </c>
      <c r="R87" s="979">
        <f>_xlfn.XLOOKUP($D87,Help2_FC!$D:$D,Help2_FC!N:N)</f>
        <v>7082.2766049087804</v>
      </c>
      <c r="S87" s="979">
        <f>_xlfn.XLOOKUP($D87,Help2_FC!$D:$D,Help2_FC!O:O)</f>
        <v>6485.4560000000001</v>
      </c>
      <c r="T87" s="979">
        <f>_xlfn.XLOOKUP($D87,Help2_FC!$D:$D,Help2_FC!P:P)</f>
        <v>0</v>
      </c>
      <c r="U87" s="979">
        <f>_xlfn.XLOOKUP($D87,Help2_FC!$D:$D,Help2_FC!Q:Q)</f>
        <v>0</v>
      </c>
      <c r="V87" s="979">
        <f>_xlfn.XLOOKUP($D87,Help2_FC!$D:$D,Help2_FC!R:R)</f>
        <v>124.532</v>
      </c>
      <c r="W87" s="979">
        <f>_xlfn.XLOOKUP($D87,Help2_FC!$D:$D,Help2_FC!S:S)</f>
        <v>0</v>
      </c>
      <c r="Y87" s="979">
        <f>_xlfn.XLOOKUP($D87,Help2_FC!$D:$D,Help2_FC!V:V)</f>
        <v>6089</v>
      </c>
      <c r="Z87" s="979">
        <f>_xlfn.XLOOKUP($D87,Help2_FC!$D:$D,Help2_FC!W:W)</f>
        <v>2595</v>
      </c>
      <c r="AA87" s="979">
        <f>_xlfn.XLOOKUP($D87,Help2_FC!$D:$D,Help2_FC!X:X)</f>
        <v>0</v>
      </c>
      <c r="AB87" s="979">
        <f>_xlfn.XLOOKUP($D87,Help2_FC!$D:$D,Help2_FC!Y:Y)</f>
        <v>3334</v>
      </c>
      <c r="AC87" s="979">
        <f>_xlfn.XLOOKUP($D87,Help2_FC!$D:$D,Help2_FC!Z:Z)</f>
        <v>2927</v>
      </c>
      <c r="AD87" s="979">
        <f>_xlfn.XLOOKUP($D87,Help2_FC!$D:$D,Help2_FC!AA:AA)</f>
        <v>633</v>
      </c>
      <c r="AE87" s="979">
        <f>_xlfn.XLOOKUP($D87,Help2_FC!$D:$D,Help2_FC!AB:AB)</f>
        <v>979</v>
      </c>
      <c r="AF87" s="979">
        <f>_xlfn.XLOOKUP($D87,Help2_FC!$D:$D,Help2_FC!AC:AC)</f>
        <v>188</v>
      </c>
      <c r="AG87" s="979">
        <f>_xlfn.XLOOKUP($D87,Help2_FC!$D:$D,Help2_FC!AD:AD)</f>
        <v>236</v>
      </c>
      <c r="AH87" s="979">
        <f>_xlfn.XLOOKUP($D87,Help2_FC!$D:$D,Help2_FC!AE:AE)</f>
        <v>2370</v>
      </c>
      <c r="AI87" s="979">
        <f>_xlfn.XLOOKUP($D87,Help2_FC!$D:$D,Help2_FC!AF:AF)</f>
        <v>2839</v>
      </c>
      <c r="AJ87" s="979">
        <f>_xlfn.XLOOKUP($D87,Help2_FC!$D:$D,Help2_FC!AG:AG)</f>
        <v>392.90715407823211</v>
      </c>
      <c r="AK87" s="979">
        <f>_xlfn.XLOOKUP($D87,Help2_FC!$D:$D,Help2_FC!AH:AH)</f>
        <v>3239.1</v>
      </c>
      <c r="AL87" s="979">
        <f>_xlfn.XLOOKUP($D87,Help2_FC!$D:$D,Help2_FC!AI:AI)</f>
        <v>726.92107554826066</v>
      </c>
      <c r="AM87" s="979">
        <f>_xlfn.XLOOKUP($D87,Help2_FC!$D:$D,Help2_FC!AJ:AJ)</f>
        <v>0</v>
      </c>
      <c r="AN87" s="979">
        <f>_xlfn.XLOOKUP($D87,Help2_FC!$D:$D,Help2_FC!AK:AK)</f>
        <v>0</v>
      </c>
    </row>
    <row r="88" spans="1:40" x14ac:dyDescent="0.2">
      <c r="A88" s="1">
        <v>45012</v>
      </c>
      <c r="B88">
        <f t="shared" si="0"/>
        <v>3</v>
      </c>
      <c r="C88">
        <f t="shared" si="1"/>
        <v>2023</v>
      </c>
      <c r="D88" s="872" t="str">
        <f t="shared" si="2"/>
        <v>03´2023</v>
      </c>
      <c r="F88" s="2">
        <f t="shared" si="3"/>
        <v>24</v>
      </c>
      <c r="G88" s="1483">
        <f t="shared" si="4"/>
        <v>3.2258064516129031E-2</v>
      </c>
      <c r="H88" s="5">
        <f t="shared" si="5"/>
        <v>1</v>
      </c>
      <c r="I88" s="995">
        <f>_xlfn.XLOOKUP($D88,Help2_FC!$D:$D,Help2_FC!H:H)</f>
        <v>14945</v>
      </c>
      <c r="J88" s="979">
        <f>_xlfn.XLOOKUP($D88,Help2_FC!$D:$D,Help2_FC!I:I)</f>
        <v>8684</v>
      </c>
      <c r="K88" s="979">
        <f>_xlfn.XLOOKUP($D88,Help2_FC!$D:$D,Help2_FC!J:J)</f>
        <v>2784</v>
      </c>
      <c r="L88" s="979">
        <f>_xlfn.XLOOKUP($D88,Help2_FC!$D:$D,Help2_FC!K:K)</f>
        <v>550</v>
      </c>
      <c r="M88" s="979">
        <f>_xlfn.XLOOKUP($D88,Help2_FC!$D:$D,Help2_FC!L:L)</f>
        <v>7306</v>
      </c>
      <c r="N88" s="979">
        <f>_xlfn.XLOOKUP($D88,Help2_FC!$D:$D,Help2_FC!M:M)</f>
        <v>6697</v>
      </c>
      <c r="P88" s="979">
        <f>_xlfn.XLOOKUP($D88,Help2_FC!$D:$D,Help2_FC!F:F)</f>
        <v>744</v>
      </c>
      <c r="Q88" s="979">
        <f t="shared" si="6"/>
        <v>744</v>
      </c>
      <c r="R88" s="979">
        <f>_xlfn.XLOOKUP($D88,Help2_FC!$D:$D,Help2_FC!N:N)</f>
        <v>7082.2766049087804</v>
      </c>
      <c r="S88" s="979">
        <f>_xlfn.XLOOKUP($D88,Help2_FC!$D:$D,Help2_FC!O:O)</f>
        <v>6485.4560000000001</v>
      </c>
      <c r="T88" s="979">
        <f>_xlfn.XLOOKUP($D88,Help2_FC!$D:$D,Help2_FC!P:P)</f>
        <v>0</v>
      </c>
      <c r="U88" s="979">
        <f>_xlfn.XLOOKUP($D88,Help2_FC!$D:$D,Help2_FC!Q:Q)</f>
        <v>0</v>
      </c>
      <c r="V88" s="979">
        <f>_xlfn.XLOOKUP($D88,Help2_FC!$D:$D,Help2_FC!R:R)</f>
        <v>124.532</v>
      </c>
      <c r="W88" s="979">
        <f>_xlfn.XLOOKUP($D88,Help2_FC!$D:$D,Help2_FC!S:S)</f>
        <v>0</v>
      </c>
      <c r="Y88" s="979">
        <f>_xlfn.XLOOKUP($D88,Help2_FC!$D:$D,Help2_FC!V:V)</f>
        <v>6089</v>
      </c>
      <c r="Z88" s="979">
        <f>_xlfn.XLOOKUP($D88,Help2_FC!$D:$D,Help2_FC!W:W)</f>
        <v>2595</v>
      </c>
      <c r="AA88" s="979">
        <f>_xlfn.XLOOKUP($D88,Help2_FC!$D:$D,Help2_FC!X:X)</f>
        <v>0</v>
      </c>
      <c r="AB88" s="979">
        <f>_xlfn.XLOOKUP($D88,Help2_FC!$D:$D,Help2_FC!Y:Y)</f>
        <v>3334</v>
      </c>
      <c r="AC88" s="979">
        <f>_xlfn.XLOOKUP($D88,Help2_FC!$D:$D,Help2_FC!Z:Z)</f>
        <v>2927</v>
      </c>
      <c r="AD88" s="979">
        <f>_xlfn.XLOOKUP($D88,Help2_FC!$D:$D,Help2_FC!AA:AA)</f>
        <v>633</v>
      </c>
      <c r="AE88" s="979">
        <f>_xlfn.XLOOKUP($D88,Help2_FC!$D:$D,Help2_FC!AB:AB)</f>
        <v>979</v>
      </c>
      <c r="AF88" s="979">
        <f>_xlfn.XLOOKUP($D88,Help2_FC!$D:$D,Help2_FC!AC:AC)</f>
        <v>188</v>
      </c>
      <c r="AG88" s="979">
        <f>_xlfn.XLOOKUP($D88,Help2_FC!$D:$D,Help2_FC!AD:AD)</f>
        <v>236</v>
      </c>
      <c r="AH88" s="979">
        <f>_xlfn.XLOOKUP($D88,Help2_FC!$D:$D,Help2_FC!AE:AE)</f>
        <v>2370</v>
      </c>
      <c r="AI88" s="979">
        <f>_xlfn.XLOOKUP($D88,Help2_FC!$D:$D,Help2_FC!AF:AF)</f>
        <v>2839</v>
      </c>
      <c r="AJ88" s="979">
        <f>_xlfn.XLOOKUP($D88,Help2_FC!$D:$D,Help2_FC!AG:AG)</f>
        <v>392.90715407823211</v>
      </c>
      <c r="AK88" s="979">
        <f>_xlfn.XLOOKUP($D88,Help2_FC!$D:$D,Help2_FC!AH:AH)</f>
        <v>3239.1</v>
      </c>
      <c r="AL88" s="979">
        <f>_xlfn.XLOOKUP($D88,Help2_FC!$D:$D,Help2_FC!AI:AI)</f>
        <v>726.92107554826066</v>
      </c>
      <c r="AM88" s="979">
        <f>_xlfn.XLOOKUP($D88,Help2_FC!$D:$D,Help2_FC!AJ:AJ)</f>
        <v>0</v>
      </c>
      <c r="AN88" s="979">
        <f>_xlfn.XLOOKUP($D88,Help2_FC!$D:$D,Help2_FC!AK:AK)</f>
        <v>0</v>
      </c>
    </row>
    <row r="89" spans="1:40" x14ac:dyDescent="0.2">
      <c r="A89" s="1">
        <v>45013</v>
      </c>
      <c r="B89">
        <f t="shared" si="0"/>
        <v>3</v>
      </c>
      <c r="C89">
        <f t="shared" si="1"/>
        <v>2023</v>
      </c>
      <c r="D89" s="872" t="str">
        <f t="shared" si="2"/>
        <v>03´2023</v>
      </c>
      <c r="F89" s="2">
        <f t="shared" si="3"/>
        <v>24</v>
      </c>
      <c r="G89" s="1483">
        <f t="shared" si="4"/>
        <v>3.2258064516129031E-2</v>
      </c>
      <c r="H89" s="5">
        <f t="shared" si="5"/>
        <v>1</v>
      </c>
      <c r="I89" s="995">
        <f>_xlfn.XLOOKUP($D89,Help2_FC!$D:$D,Help2_FC!H:H)</f>
        <v>14945</v>
      </c>
      <c r="J89" s="979">
        <f>_xlfn.XLOOKUP($D89,Help2_FC!$D:$D,Help2_FC!I:I)</f>
        <v>8684</v>
      </c>
      <c r="K89" s="979">
        <f>_xlfn.XLOOKUP($D89,Help2_FC!$D:$D,Help2_FC!J:J)</f>
        <v>2784</v>
      </c>
      <c r="L89" s="979">
        <f>_xlfn.XLOOKUP($D89,Help2_FC!$D:$D,Help2_FC!K:K)</f>
        <v>550</v>
      </c>
      <c r="M89" s="979">
        <f>_xlfn.XLOOKUP($D89,Help2_FC!$D:$D,Help2_FC!L:L)</f>
        <v>7306</v>
      </c>
      <c r="N89" s="979">
        <f>_xlfn.XLOOKUP($D89,Help2_FC!$D:$D,Help2_FC!M:M)</f>
        <v>6697</v>
      </c>
      <c r="P89" s="979">
        <f>_xlfn.XLOOKUP($D89,Help2_FC!$D:$D,Help2_FC!F:F)</f>
        <v>744</v>
      </c>
      <c r="Q89" s="979">
        <f t="shared" si="6"/>
        <v>744</v>
      </c>
      <c r="R89" s="979">
        <f>_xlfn.XLOOKUP($D89,Help2_FC!$D:$D,Help2_FC!N:N)</f>
        <v>7082.2766049087804</v>
      </c>
      <c r="S89" s="979">
        <f>_xlfn.XLOOKUP($D89,Help2_FC!$D:$D,Help2_FC!O:O)</f>
        <v>6485.4560000000001</v>
      </c>
      <c r="T89" s="979">
        <f>_xlfn.XLOOKUP($D89,Help2_FC!$D:$D,Help2_FC!P:P)</f>
        <v>0</v>
      </c>
      <c r="U89" s="979">
        <f>_xlfn.XLOOKUP($D89,Help2_FC!$D:$D,Help2_FC!Q:Q)</f>
        <v>0</v>
      </c>
      <c r="V89" s="979">
        <f>_xlfn.XLOOKUP($D89,Help2_FC!$D:$D,Help2_FC!R:R)</f>
        <v>124.532</v>
      </c>
      <c r="W89" s="979">
        <f>_xlfn.XLOOKUP($D89,Help2_FC!$D:$D,Help2_FC!S:S)</f>
        <v>0</v>
      </c>
      <c r="Y89" s="979">
        <f>_xlfn.XLOOKUP($D89,Help2_FC!$D:$D,Help2_FC!V:V)</f>
        <v>6089</v>
      </c>
      <c r="Z89" s="979">
        <f>_xlfn.XLOOKUP($D89,Help2_FC!$D:$D,Help2_FC!W:W)</f>
        <v>2595</v>
      </c>
      <c r="AA89" s="979">
        <f>_xlfn.XLOOKUP($D89,Help2_FC!$D:$D,Help2_FC!X:X)</f>
        <v>0</v>
      </c>
      <c r="AB89" s="979">
        <f>_xlfn.XLOOKUP($D89,Help2_FC!$D:$D,Help2_FC!Y:Y)</f>
        <v>3334</v>
      </c>
      <c r="AC89" s="979">
        <f>_xlfn.XLOOKUP($D89,Help2_FC!$D:$D,Help2_FC!Z:Z)</f>
        <v>2927</v>
      </c>
      <c r="AD89" s="979">
        <f>_xlfn.XLOOKUP($D89,Help2_FC!$D:$D,Help2_FC!AA:AA)</f>
        <v>633</v>
      </c>
      <c r="AE89" s="979">
        <f>_xlfn.XLOOKUP($D89,Help2_FC!$D:$D,Help2_FC!AB:AB)</f>
        <v>979</v>
      </c>
      <c r="AF89" s="979">
        <f>_xlfn.XLOOKUP($D89,Help2_FC!$D:$D,Help2_FC!AC:AC)</f>
        <v>188</v>
      </c>
      <c r="AG89" s="979">
        <f>_xlfn.XLOOKUP($D89,Help2_FC!$D:$D,Help2_FC!AD:AD)</f>
        <v>236</v>
      </c>
      <c r="AH89" s="979">
        <f>_xlfn.XLOOKUP($D89,Help2_FC!$D:$D,Help2_FC!AE:AE)</f>
        <v>2370</v>
      </c>
      <c r="AI89" s="979">
        <f>_xlfn.XLOOKUP($D89,Help2_FC!$D:$D,Help2_FC!AF:AF)</f>
        <v>2839</v>
      </c>
      <c r="AJ89" s="979">
        <f>_xlfn.XLOOKUP($D89,Help2_FC!$D:$D,Help2_FC!AG:AG)</f>
        <v>392.90715407823211</v>
      </c>
      <c r="AK89" s="979">
        <f>_xlfn.XLOOKUP($D89,Help2_FC!$D:$D,Help2_FC!AH:AH)</f>
        <v>3239.1</v>
      </c>
      <c r="AL89" s="979">
        <f>_xlfn.XLOOKUP($D89,Help2_FC!$D:$D,Help2_FC!AI:AI)</f>
        <v>726.92107554826066</v>
      </c>
      <c r="AM89" s="979">
        <f>_xlfn.XLOOKUP($D89,Help2_FC!$D:$D,Help2_FC!AJ:AJ)</f>
        <v>0</v>
      </c>
      <c r="AN89" s="979">
        <f>_xlfn.XLOOKUP($D89,Help2_FC!$D:$D,Help2_FC!AK:AK)</f>
        <v>0</v>
      </c>
    </row>
    <row r="90" spans="1:40" x14ac:dyDescent="0.2">
      <c r="A90" s="1">
        <v>45014</v>
      </c>
      <c r="B90">
        <f t="shared" si="0"/>
        <v>3</v>
      </c>
      <c r="C90">
        <f t="shared" si="1"/>
        <v>2023</v>
      </c>
      <c r="D90" s="872" t="str">
        <f t="shared" si="2"/>
        <v>03´2023</v>
      </c>
      <c r="F90" s="2">
        <f t="shared" si="3"/>
        <v>24</v>
      </c>
      <c r="G90" s="1483">
        <f t="shared" si="4"/>
        <v>3.2258064516129031E-2</v>
      </c>
      <c r="H90" s="5">
        <f t="shared" si="5"/>
        <v>1</v>
      </c>
      <c r="I90" s="995">
        <f>_xlfn.XLOOKUP($D90,Help2_FC!$D:$D,Help2_FC!H:H)</f>
        <v>14945</v>
      </c>
      <c r="J90" s="979">
        <f>_xlfn.XLOOKUP($D90,Help2_FC!$D:$D,Help2_FC!I:I)</f>
        <v>8684</v>
      </c>
      <c r="K90" s="979">
        <f>_xlfn.XLOOKUP($D90,Help2_FC!$D:$D,Help2_FC!J:J)</f>
        <v>2784</v>
      </c>
      <c r="L90" s="979">
        <f>_xlfn.XLOOKUP($D90,Help2_FC!$D:$D,Help2_FC!K:K)</f>
        <v>550</v>
      </c>
      <c r="M90" s="979">
        <f>_xlfn.XLOOKUP($D90,Help2_FC!$D:$D,Help2_FC!L:L)</f>
        <v>7306</v>
      </c>
      <c r="N90" s="979">
        <f>_xlfn.XLOOKUP($D90,Help2_FC!$D:$D,Help2_FC!M:M)</f>
        <v>6697</v>
      </c>
      <c r="P90" s="979">
        <f>_xlfn.XLOOKUP($D90,Help2_FC!$D:$D,Help2_FC!F:F)</f>
        <v>744</v>
      </c>
      <c r="Q90" s="979">
        <f t="shared" si="6"/>
        <v>744</v>
      </c>
      <c r="R90" s="979">
        <f>_xlfn.XLOOKUP($D90,Help2_FC!$D:$D,Help2_FC!N:N)</f>
        <v>7082.2766049087804</v>
      </c>
      <c r="S90" s="979">
        <f>_xlfn.XLOOKUP($D90,Help2_FC!$D:$D,Help2_FC!O:O)</f>
        <v>6485.4560000000001</v>
      </c>
      <c r="T90" s="979">
        <f>_xlfn.XLOOKUP($D90,Help2_FC!$D:$D,Help2_FC!P:P)</f>
        <v>0</v>
      </c>
      <c r="U90" s="979">
        <f>_xlfn.XLOOKUP($D90,Help2_FC!$D:$D,Help2_FC!Q:Q)</f>
        <v>0</v>
      </c>
      <c r="V90" s="979">
        <f>_xlfn.XLOOKUP($D90,Help2_FC!$D:$D,Help2_FC!R:R)</f>
        <v>124.532</v>
      </c>
      <c r="W90" s="979">
        <f>_xlfn.XLOOKUP($D90,Help2_FC!$D:$D,Help2_FC!S:S)</f>
        <v>0</v>
      </c>
      <c r="Y90" s="979">
        <f>_xlfn.XLOOKUP($D90,Help2_FC!$D:$D,Help2_FC!V:V)</f>
        <v>6089</v>
      </c>
      <c r="Z90" s="979">
        <f>_xlfn.XLOOKUP($D90,Help2_FC!$D:$D,Help2_FC!W:W)</f>
        <v>2595</v>
      </c>
      <c r="AA90" s="979">
        <f>_xlfn.XLOOKUP($D90,Help2_FC!$D:$D,Help2_FC!X:X)</f>
        <v>0</v>
      </c>
      <c r="AB90" s="979">
        <f>_xlfn.XLOOKUP($D90,Help2_FC!$D:$D,Help2_FC!Y:Y)</f>
        <v>3334</v>
      </c>
      <c r="AC90" s="979">
        <f>_xlfn.XLOOKUP($D90,Help2_FC!$D:$D,Help2_FC!Z:Z)</f>
        <v>2927</v>
      </c>
      <c r="AD90" s="979">
        <f>_xlfn.XLOOKUP($D90,Help2_FC!$D:$D,Help2_FC!AA:AA)</f>
        <v>633</v>
      </c>
      <c r="AE90" s="979">
        <f>_xlfn.XLOOKUP($D90,Help2_FC!$D:$D,Help2_FC!AB:AB)</f>
        <v>979</v>
      </c>
      <c r="AF90" s="979">
        <f>_xlfn.XLOOKUP($D90,Help2_FC!$D:$D,Help2_FC!AC:AC)</f>
        <v>188</v>
      </c>
      <c r="AG90" s="979">
        <f>_xlfn.XLOOKUP($D90,Help2_FC!$D:$D,Help2_FC!AD:AD)</f>
        <v>236</v>
      </c>
      <c r="AH90" s="979">
        <f>_xlfn.XLOOKUP($D90,Help2_FC!$D:$D,Help2_FC!AE:AE)</f>
        <v>2370</v>
      </c>
      <c r="AI90" s="979">
        <f>_xlfn.XLOOKUP($D90,Help2_FC!$D:$D,Help2_FC!AF:AF)</f>
        <v>2839</v>
      </c>
      <c r="AJ90" s="979">
        <f>_xlfn.XLOOKUP($D90,Help2_FC!$D:$D,Help2_FC!AG:AG)</f>
        <v>392.90715407823211</v>
      </c>
      <c r="AK90" s="979">
        <f>_xlfn.XLOOKUP($D90,Help2_FC!$D:$D,Help2_FC!AH:AH)</f>
        <v>3239.1</v>
      </c>
      <c r="AL90" s="979">
        <f>_xlfn.XLOOKUP($D90,Help2_FC!$D:$D,Help2_FC!AI:AI)</f>
        <v>726.92107554826066</v>
      </c>
      <c r="AM90" s="979">
        <f>_xlfn.XLOOKUP($D90,Help2_FC!$D:$D,Help2_FC!AJ:AJ)</f>
        <v>0</v>
      </c>
      <c r="AN90" s="979">
        <f>_xlfn.XLOOKUP($D90,Help2_FC!$D:$D,Help2_FC!AK:AK)</f>
        <v>0</v>
      </c>
    </row>
    <row r="91" spans="1:40" x14ac:dyDescent="0.2">
      <c r="A91" s="1">
        <v>45015</v>
      </c>
      <c r="B91">
        <f t="shared" si="0"/>
        <v>3</v>
      </c>
      <c r="C91">
        <f t="shared" si="1"/>
        <v>2023</v>
      </c>
      <c r="D91" s="872" t="str">
        <f t="shared" si="2"/>
        <v>03´2023</v>
      </c>
      <c r="F91" s="2">
        <f t="shared" si="3"/>
        <v>24</v>
      </c>
      <c r="G91" s="1483">
        <f t="shared" si="4"/>
        <v>3.2258064516129031E-2</v>
      </c>
      <c r="H91" s="5">
        <f t="shared" si="5"/>
        <v>1</v>
      </c>
      <c r="I91" s="995">
        <f>_xlfn.XLOOKUP($D91,Help2_FC!$D:$D,Help2_FC!H:H)</f>
        <v>14945</v>
      </c>
      <c r="J91" s="979">
        <f>_xlfn.XLOOKUP($D91,Help2_FC!$D:$D,Help2_FC!I:I)</f>
        <v>8684</v>
      </c>
      <c r="K91" s="979">
        <f>_xlfn.XLOOKUP($D91,Help2_FC!$D:$D,Help2_FC!J:J)</f>
        <v>2784</v>
      </c>
      <c r="L91" s="979">
        <f>_xlfn.XLOOKUP($D91,Help2_FC!$D:$D,Help2_FC!K:K)</f>
        <v>550</v>
      </c>
      <c r="M91" s="979">
        <f>_xlfn.XLOOKUP($D91,Help2_FC!$D:$D,Help2_FC!L:L)</f>
        <v>7306</v>
      </c>
      <c r="N91" s="979">
        <f>_xlfn.XLOOKUP($D91,Help2_FC!$D:$D,Help2_FC!M:M)</f>
        <v>6697</v>
      </c>
      <c r="P91" s="979">
        <f>_xlfn.XLOOKUP($D91,Help2_FC!$D:$D,Help2_FC!F:F)</f>
        <v>744</v>
      </c>
      <c r="Q91" s="979">
        <f t="shared" si="6"/>
        <v>744</v>
      </c>
      <c r="R91" s="979">
        <f>_xlfn.XLOOKUP($D91,Help2_FC!$D:$D,Help2_FC!N:N)</f>
        <v>7082.2766049087804</v>
      </c>
      <c r="S91" s="979">
        <f>_xlfn.XLOOKUP($D91,Help2_FC!$D:$D,Help2_FC!O:O)</f>
        <v>6485.4560000000001</v>
      </c>
      <c r="T91" s="979">
        <f>_xlfn.XLOOKUP($D91,Help2_FC!$D:$D,Help2_FC!P:P)</f>
        <v>0</v>
      </c>
      <c r="U91" s="979">
        <f>_xlfn.XLOOKUP($D91,Help2_FC!$D:$D,Help2_FC!Q:Q)</f>
        <v>0</v>
      </c>
      <c r="V91" s="979">
        <f>_xlfn.XLOOKUP($D91,Help2_FC!$D:$D,Help2_FC!R:R)</f>
        <v>124.532</v>
      </c>
      <c r="W91" s="979">
        <f>_xlfn.XLOOKUP($D91,Help2_FC!$D:$D,Help2_FC!S:S)</f>
        <v>0</v>
      </c>
      <c r="Y91" s="979">
        <f>_xlfn.XLOOKUP($D91,Help2_FC!$D:$D,Help2_FC!V:V)</f>
        <v>6089</v>
      </c>
      <c r="Z91" s="979">
        <f>_xlfn.XLOOKUP($D91,Help2_FC!$D:$D,Help2_FC!W:W)</f>
        <v>2595</v>
      </c>
      <c r="AA91" s="979">
        <f>_xlfn.XLOOKUP($D91,Help2_FC!$D:$D,Help2_FC!X:X)</f>
        <v>0</v>
      </c>
      <c r="AB91" s="979">
        <f>_xlfn.XLOOKUP($D91,Help2_FC!$D:$D,Help2_FC!Y:Y)</f>
        <v>3334</v>
      </c>
      <c r="AC91" s="979">
        <f>_xlfn.XLOOKUP($D91,Help2_FC!$D:$D,Help2_FC!Z:Z)</f>
        <v>2927</v>
      </c>
      <c r="AD91" s="979">
        <f>_xlfn.XLOOKUP($D91,Help2_FC!$D:$D,Help2_FC!AA:AA)</f>
        <v>633</v>
      </c>
      <c r="AE91" s="979">
        <f>_xlfn.XLOOKUP($D91,Help2_FC!$D:$D,Help2_FC!AB:AB)</f>
        <v>979</v>
      </c>
      <c r="AF91" s="979">
        <f>_xlfn.XLOOKUP($D91,Help2_FC!$D:$D,Help2_FC!AC:AC)</f>
        <v>188</v>
      </c>
      <c r="AG91" s="979">
        <f>_xlfn.XLOOKUP($D91,Help2_FC!$D:$D,Help2_FC!AD:AD)</f>
        <v>236</v>
      </c>
      <c r="AH91" s="979">
        <f>_xlfn.XLOOKUP($D91,Help2_FC!$D:$D,Help2_FC!AE:AE)</f>
        <v>2370</v>
      </c>
      <c r="AI91" s="979">
        <f>_xlfn.XLOOKUP($D91,Help2_FC!$D:$D,Help2_FC!AF:AF)</f>
        <v>2839</v>
      </c>
      <c r="AJ91" s="979">
        <f>_xlfn.XLOOKUP($D91,Help2_FC!$D:$D,Help2_FC!AG:AG)</f>
        <v>392.90715407823211</v>
      </c>
      <c r="AK91" s="979">
        <f>_xlfn.XLOOKUP($D91,Help2_FC!$D:$D,Help2_FC!AH:AH)</f>
        <v>3239.1</v>
      </c>
      <c r="AL91" s="979">
        <f>_xlfn.XLOOKUP($D91,Help2_FC!$D:$D,Help2_FC!AI:AI)</f>
        <v>726.92107554826066</v>
      </c>
      <c r="AM91" s="979">
        <f>_xlfn.XLOOKUP($D91,Help2_FC!$D:$D,Help2_FC!AJ:AJ)</f>
        <v>0</v>
      </c>
      <c r="AN91" s="979">
        <f>_xlfn.XLOOKUP($D91,Help2_FC!$D:$D,Help2_FC!AK:AK)</f>
        <v>0</v>
      </c>
    </row>
    <row r="92" spans="1:40" x14ac:dyDescent="0.2">
      <c r="A92" s="1">
        <v>45016</v>
      </c>
      <c r="B92">
        <f t="shared" si="0"/>
        <v>3</v>
      </c>
      <c r="C92">
        <f t="shared" si="1"/>
        <v>2023</v>
      </c>
      <c r="D92" s="872" t="str">
        <f t="shared" si="2"/>
        <v>03´2023</v>
      </c>
      <c r="F92" s="2">
        <f t="shared" si="3"/>
        <v>24</v>
      </c>
      <c r="G92" s="1483">
        <f t="shared" si="4"/>
        <v>3.2258064516129031E-2</v>
      </c>
      <c r="H92" s="5">
        <f t="shared" si="5"/>
        <v>1</v>
      </c>
      <c r="I92" s="995">
        <f>_xlfn.XLOOKUP($D92,Help2_FC!$D:$D,Help2_FC!H:H)</f>
        <v>14945</v>
      </c>
      <c r="J92" s="979">
        <f>_xlfn.XLOOKUP($D92,Help2_FC!$D:$D,Help2_FC!I:I)</f>
        <v>8684</v>
      </c>
      <c r="K92" s="979">
        <f>_xlfn.XLOOKUP($D92,Help2_FC!$D:$D,Help2_FC!J:J)</f>
        <v>2784</v>
      </c>
      <c r="L92" s="979">
        <f>_xlfn.XLOOKUP($D92,Help2_FC!$D:$D,Help2_FC!K:K)</f>
        <v>550</v>
      </c>
      <c r="M92" s="979">
        <f>_xlfn.XLOOKUP($D92,Help2_FC!$D:$D,Help2_FC!L:L)</f>
        <v>7306</v>
      </c>
      <c r="N92" s="979">
        <f>_xlfn.XLOOKUP($D92,Help2_FC!$D:$D,Help2_FC!M:M)</f>
        <v>6697</v>
      </c>
      <c r="P92" s="979">
        <f>_xlfn.XLOOKUP($D92,Help2_FC!$D:$D,Help2_FC!F:F)</f>
        <v>744</v>
      </c>
      <c r="Q92" s="979">
        <f t="shared" si="6"/>
        <v>744</v>
      </c>
      <c r="R92" s="979">
        <f>_xlfn.XLOOKUP($D92,Help2_FC!$D:$D,Help2_FC!N:N)</f>
        <v>7082.2766049087804</v>
      </c>
      <c r="S92" s="979">
        <f>_xlfn.XLOOKUP($D92,Help2_FC!$D:$D,Help2_FC!O:O)</f>
        <v>6485.4560000000001</v>
      </c>
      <c r="T92" s="979">
        <f>_xlfn.XLOOKUP($D92,Help2_FC!$D:$D,Help2_FC!P:P)</f>
        <v>0</v>
      </c>
      <c r="U92" s="979">
        <f>_xlfn.XLOOKUP($D92,Help2_FC!$D:$D,Help2_FC!Q:Q)</f>
        <v>0</v>
      </c>
      <c r="V92" s="979">
        <f>_xlfn.XLOOKUP($D92,Help2_FC!$D:$D,Help2_FC!R:R)</f>
        <v>124.532</v>
      </c>
      <c r="W92" s="979">
        <f>_xlfn.XLOOKUP($D92,Help2_FC!$D:$D,Help2_FC!S:S)</f>
        <v>0</v>
      </c>
      <c r="Y92" s="979">
        <f>_xlfn.XLOOKUP($D92,Help2_FC!$D:$D,Help2_FC!V:V)</f>
        <v>6089</v>
      </c>
      <c r="Z92" s="979">
        <f>_xlfn.XLOOKUP($D92,Help2_FC!$D:$D,Help2_FC!W:W)</f>
        <v>2595</v>
      </c>
      <c r="AA92" s="979">
        <f>_xlfn.XLOOKUP($D92,Help2_FC!$D:$D,Help2_FC!X:X)</f>
        <v>0</v>
      </c>
      <c r="AB92" s="979">
        <f>_xlfn.XLOOKUP($D92,Help2_FC!$D:$D,Help2_FC!Y:Y)</f>
        <v>3334</v>
      </c>
      <c r="AC92" s="979">
        <f>_xlfn.XLOOKUP($D92,Help2_FC!$D:$D,Help2_FC!Z:Z)</f>
        <v>2927</v>
      </c>
      <c r="AD92" s="979">
        <f>_xlfn.XLOOKUP($D92,Help2_FC!$D:$D,Help2_FC!AA:AA)</f>
        <v>633</v>
      </c>
      <c r="AE92" s="979">
        <f>_xlfn.XLOOKUP($D92,Help2_FC!$D:$D,Help2_FC!AB:AB)</f>
        <v>979</v>
      </c>
      <c r="AF92" s="979">
        <f>_xlfn.XLOOKUP($D92,Help2_FC!$D:$D,Help2_FC!AC:AC)</f>
        <v>188</v>
      </c>
      <c r="AG92" s="979">
        <f>_xlfn.XLOOKUP($D92,Help2_FC!$D:$D,Help2_FC!AD:AD)</f>
        <v>236</v>
      </c>
      <c r="AH92" s="979">
        <f>_xlfn.XLOOKUP($D92,Help2_FC!$D:$D,Help2_FC!AE:AE)</f>
        <v>2370</v>
      </c>
      <c r="AI92" s="979">
        <f>_xlfn.XLOOKUP($D92,Help2_FC!$D:$D,Help2_FC!AF:AF)</f>
        <v>2839</v>
      </c>
      <c r="AJ92" s="979">
        <f>_xlfn.XLOOKUP($D92,Help2_FC!$D:$D,Help2_FC!AG:AG)</f>
        <v>392.90715407823211</v>
      </c>
      <c r="AK92" s="979">
        <f>_xlfn.XLOOKUP($D92,Help2_FC!$D:$D,Help2_FC!AH:AH)</f>
        <v>3239.1</v>
      </c>
      <c r="AL92" s="979">
        <f>_xlfn.XLOOKUP($D92,Help2_FC!$D:$D,Help2_FC!AI:AI)</f>
        <v>726.92107554826066</v>
      </c>
      <c r="AM92" s="979">
        <f>_xlfn.XLOOKUP($D92,Help2_FC!$D:$D,Help2_FC!AJ:AJ)</f>
        <v>0</v>
      </c>
      <c r="AN92" s="979">
        <f>_xlfn.XLOOKUP($D92,Help2_FC!$D:$D,Help2_FC!AK:AK)</f>
        <v>0</v>
      </c>
    </row>
    <row r="93" spans="1:40" x14ac:dyDescent="0.2">
      <c r="A93" s="1">
        <v>45017</v>
      </c>
      <c r="B93">
        <f t="shared" si="0"/>
        <v>4</v>
      </c>
      <c r="C93">
        <f t="shared" si="1"/>
        <v>2023</v>
      </c>
      <c r="D93" s="872" t="str">
        <f t="shared" si="2"/>
        <v>04´2023</v>
      </c>
      <c r="F93" s="2">
        <f t="shared" si="3"/>
        <v>24</v>
      </c>
      <c r="G93" s="1483">
        <f t="shared" si="4"/>
        <v>3.3333333333333333E-2</v>
      </c>
      <c r="H93" s="5">
        <f t="shared" si="5"/>
        <v>1</v>
      </c>
      <c r="I93" s="995">
        <f>_xlfn.XLOOKUP($D93,Help2_FC!$D:$D,Help2_FC!H:H)</f>
        <v>18085</v>
      </c>
      <c r="J93" s="979">
        <f>_xlfn.XLOOKUP($D93,Help2_FC!$D:$D,Help2_FC!I:I)</f>
        <v>10487</v>
      </c>
      <c r="K93" s="979">
        <f>_xlfn.XLOOKUP($D93,Help2_FC!$D:$D,Help2_FC!J:J)</f>
        <v>3355</v>
      </c>
      <c r="L93" s="979">
        <f>_xlfn.XLOOKUP($D93,Help2_FC!$D:$D,Help2_FC!K:K)</f>
        <v>2791</v>
      </c>
      <c r="M93" s="979">
        <f>_xlfn.XLOOKUP($D93,Help2_FC!$D:$D,Help2_FC!L:L)</f>
        <v>7849</v>
      </c>
      <c r="N93" s="979">
        <f>_xlfn.XLOOKUP($D93,Help2_FC!$D:$D,Help2_FC!M:M)</f>
        <v>8887</v>
      </c>
      <c r="P93" s="979">
        <f>_xlfn.XLOOKUP($D93,Help2_FC!$D:$D,Help2_FC!F:F)</f>
        <v>720</v>
      </c>
      <c r="Q93" s="979">
        <f t="shared" si="6"/>
        <v>720</v>
      </c>
      <c r="R93" s="979">
        <f>_xlfn.XLOOKUP($D93,Help2_FC!$D:$D,Help2_FC!N:N)</f>
        <v>7849</v>
      </c>
      <c r="S93" s="979">
        <f>_xlfn.XLOOKUP($D93,Help2_FC!$D:$D,Help2_FC!O:O)</f>
        <v>8814.9599999999991</v>
      </c>
      <c r="T93" s="979">
        <f>_xlfn.XLOOKUP($D93,Help2_FC!$D:$D,Help2_FC!P:P)</f>
        <v>0</v>
      </c>
      <c r="U93" s="979">
        <f>_xlfn.XLOOKUP($D93,Help2_FC!$D:$D,Help2_FC!Q:Q)</f>
        <v>0</v>
      </c>
      <c r="V93" s="979">
        <f>_xlfn.XLOOKUP($D93,Help2_FC!$D:$D,Help2_FC!R:R)</f>
        <v>95.325999999999993</v>
      </c>
      <c r="W93" s="979">
        <f>_xlfn.XLOOKUP($D93,Help2_FC!$D:$D,Help2_FC!S:S)</f>
        <v>11780.12</v>
      </c>
      <c r="Y93" s="979">
        <f>_xlfn.XLOOKUP($D93,Help2_FC!$D:$D,Help2_FC!V:V)</f>
        <v>8179</v>
      </c>
      <c r="Z93" s="979">
        <f>_xlfn.XLOOKUP($D93,Help2_FC!$D:$D,Help2_FC!W:W)</f>
        <v>2287</v>
      </c>
      <c r="AA93" s="979">
        <f>_xlfn.XLOOKUP($D93,Help2_FC!$D:$D,Help2_FC!X:X)</f>
        <v>21</v>
      </c>
      <c r="AB93" s="979">
        <f>_xlfn.XLOOKUP($D93,Help2_FC!$D:$D,Help2_FC!Y:Y)</f>
        <v>6146</v>
      </c>
      <c r="AC93" s="979">
        <f>_xlfn.XLOOKUP($D93,Help2_FC!$D:$D,Help2_FC!Z:Z)</f>
        <v>1452</v>
      </c>
      <c r="AD93" s="979">
        <f>_xlfn.XLOOKUP($D93,Help2_FC!$D:$D,Help2_FC!AA:AA)</f>
        <v>1080</v>
      </c>
      <c r="AE93" s="979">
        <f>_xlfn.XLOOKUP($D93,Help2_FC!$D:$D,Help2_FC!AB:AB)</f>
        <v>1132</v>
      </c>
      <c r="AF93" s="979">
        <f>_xlfn.XLOOKUP($D93,Help2_FC!$D:$D,Help2_FC!AC:AC)</f>
        <v>172</v>
      </c>
      <c r="AG93" s="979">
        <f>_xlfn.XLOOKUP($D93,Help2_FC!$D:$D,Help2_FC!AD:AD)</f>
        <v>536</v>
      </c>
      <c r="AH93" s="979">
        <f>_xlfn.XLOOKUP($D93,Help2_FC!$D:$D,Help2_FC!AE:AE)</f>
        <v>3258</v>
      </c>
      <c r="AI93" s="979">
        <f>_xlfn.XLOOKUP($D93,Help2_FC!$D:$D,Help2_FC!AF:AF)</f>
        <v>3455</v>
      </c>
      <c r="AJ93" s="979">
        <f>_xlfn.XLOOKUP($D93,Help2_FC!$D:$D,Help2_FC!AG:AG)</f>
        <v>344.03064814551703</v>
      </c>
      <c r="AK93" s="979">
        <f>_xlfn.XLOOKUP($D93,Help2_FC!$D:$D,Help2_FC!AH:AH)</f>
        <v>6478.2</v>
      </c>
      <c r="AL93" s="979">
        <f>_xlfn.XLOOKUP($D93,Help2_FC!$D:$D,Help2_FC!AI:AI)</f>
        <v>592.5</v>
      </c>
      <c r="AM93" s="979">
        <f>_xlfn.XLOOKUP($D93,Help2_FC!$D:$D,Help2_FC!AJ:AJ)</f>
        <v>24.46</v>
      </c>
      <c r="AN93" s="979">
        <f>_xlfn.XLOOKUP($D93,Help2_FC!$D:$D,Help2_FC!AK:AK)</f>
        <v>0</v>
      </c>
    </row>
    <row r="94" spans="1:40" x14ac:dyDescent="0.2">
      <c r="A94" s="1">
        <v>45018</v>
      </c>
      <c r="B94">
        <f t="shared" si="0"/>
        <v>4</v>
      </c>
      <c r="C94">
        <f t="shared" si="1"/>
        <v>2023</v>
      </c>
      <c r="D94" s="872" t="str">
        <f t="shared" si="2"/>
        <v>04´2023</v>
      </c>
      <c r="F94" s="2">
        <f t="shared" si="3"/>
        <v>24</v>
      </c>
      <c r="G94" s="1483">
        <f t="shared" si="4"/>
        <v>3.3333333333333333E-2</v>
      </c>
      <c r="H94" s="5">
        <f t="shared" si="5"/>
        <v>1</v>
      </c>
      <c r="I94" s="995">
        <f>_xlfn.XLOOKUP($D94,Help2_FC!$D:$D,Help2_FC!H:H)</f>
        <v>18085</v>
      </c>
      <c r="J94" s="979">
        <f>_xlfn.XLOOKUP($D94,Help2_FC!$D:$D,Help2_FC!I:I)</f>
        <v>10487</v>
      </c>
      <c r="K94" s="979">
        <f>_xlfn.XLOOKUP($D94,Help2_FC!$D:$D,Help2_FC!J:J)</f>
        <v>3355</v>
      </c>
      <c r="L94" s="979">
        <f>_xlfn.XLOOKUP($D94,Help2_FC!$D:$D,Help2_FC!K:K)</f>
        <v>2791</v>
      </c>
      <c r="M94" s="979">
        <f>_xlfn.XLOOKUP($D94,Help2_FC!$D:$D,Help2_FC!L:L)</f>
        <v>7849</v>
      </c>
      <c r="N94" s="979">
        <f>_xlfn.XLOOKUP($D94,Help2_FC!$D:$D,Help2_FC!M:M)</f>
        <v>8887</v>
      </c>
      <c r="P94" s="979">
        <f>_xlfn.XLOOKUP($D94,Help2_FC!$D:$D,Help2_FC!F:F)</f>
        <v>720</v>
      </c>
      <c r="Q94" s="979">
        <f t="shared" si="6"/>
        <v>720</v>
      </c>
      <c r="R94" s="979">
        <f>_xlfn.XLOOKUP($D94,Help2_FC!$D:$D,Help2_FC!N:N)</f>
        <v>7849</v>
      </c>
      <c r="S94" s="979">
        <f>_xlfn.XLOOKUP($D94,Help2_FC!$D:$D,Help2_FC!O:O)</f>
        <v>8814.9599999999991</v>
      </c>
      <c r="T94" s="979">
        <f>_xlfn.XLOOKUP($D94,Help2_FC!$D:$D,Help2_FC!P:P)</f>
        <v>0</v>
      </c>
      <c r="U94" s="979">
        <f>_xlfn.XLOOKUP($D94,Help2_FC!$D:$D,Help2_FC!Q:Q)</f>
        <v>0</v>
      </c>
      <c r="V94" s="979">
        <f>_xlfn.XLOOKUP($D94,Help2_FC!$D:$D,Help2_FC!R:R)</f>
        <v>95.325999999999993</v>
      </c>
      <c r="W94" s="979">
        <f>_xlfn.XLOOKUP($D94,Help2_FC!$D:$D,Help2_FC!S:S)</f>
        <v>11780.12</v>
      </c>
      <c r="Y94" s="979">
        <f>_xlfn.XLOOKUP($D94,Help2_FC!$D:$D,Help2_FC!V:V)</f>
        <v>8179</v>
      </c>
      <c r="Z94" s="979">
        <f>_xlfn.XLOOKUP($D94,Help2_FC!$D:$D,Help2_FC!W:W)</f>
        <v>2287</v>
      </c>
      <c r="AA94" s="979">
        <f>_xlfn.XLOOKUP($D94,Help2_FC!$D:$D,Help2_FC!X:X)</f>
        <v>21</v>
      </c>
      <c r="AB94" s="979">
        <f>_xlfn.XLOOKUP($D94,Help2_FC!$D:$D,Help2_FC!Y:Y)</f>
        <v>6146</v>
      </c>
      <c r="AC94" s="979">
        <f>_xlfn.XLOOKUP($D94,Help2_FC!$D:$D,Help2_FC!Z:Z)</f>
        <v>1452</v>
      </c>
      <c r="AD94" s="979">
        <f>_xlfn.XLOOKUP($D94,Help2_FC!$D:$D,Help2_FC!AA:AA)</f>
        <v>1080</v>
      </c>
      <c r="AE94" s="979">
        <f>_xlfn.XLOOKUP($D94,Help2_FC!$D:$D,Help2_FC!AB:AB)</f>
        <v>1132</v>
      </c>
      <c r="AF94" s="979">
        <f>_xlfn.XLOOKUP($D94,Help2_FC!$D:$D,Help2_FC!AC:AC)</f>
        <v>172</v>
      </c>
      <c r="AG94" s="979">
        <f>_xlfn.XLOOKUP($D94,Help2_FC!$D:$D,Help2_FC!AD:AD)</f>
        <v>536</v>
      </c>
      <c r="AH94" s="979">
        <f>_xlfn.XLOOKUP($D94,Help2_FC!$D:$D,Help2_FC!AE:AE)</f>
        <v>3258</v>
      </c>
      <c r="AI94" s="979">
        <f>_xlfn.XLOOKUP($D94,Help2_FC!$D:$D,Help2_FC!AF:AF)</f>
        <v>3455</v>
      </c>
      <c r="AJ94" s="979">
        <f>_xlfn.XLOOKUP($D94,Help2_FC!$D:$D,Help2_FC!AG:AG)</f>
        <v>344.03064814551703</v>
      </c>
      <c r="AK94" s="979">
        <f>_xlfn.XLOOKUP($D94,Help2_FC!$D:$D,Help2_FC!AH:AH)</f>
        <v>6478.2</v>
      </c>
      <c r="AL94" s="979">
        <f>_xlfn.XLOOKUP($D94,Help2_FC!$D:$D,Help2_FC!AI:AI)</f>
        <v>592.5</v>
      </c>
      <c r="AM94" s="979">
        <f>_xlfn.XLOOKUP($D94,Help2_FC!$D:$D,Help2_FC!AJ:AJ)</f>
        <v>24.46</v>
      </c>
      <c r="AN94" s="979">
        <f>_xlfn.XLOOKUP($D94,Help2_FC!$D:$D,Help2_FC!AK:AK)</f>
        <v>0</v>
      </c>
    </row>
    <row r="95" spans="1:40" x14ac:dyDescent="0.2">
      <c r="A95" s="1">
        <v>45019</v>
      </c>
      <c r="B95">
        <f t="shared" si="0"/>
        <v>4</v>
      </c>
      <c r="C95">
        <f t="shared" si="1"/>
        <v>2023</v>
      </c>
      <c r="D95" s="872" t="str">
        <f t="shared" si="2"/>
        <v>04´2023</v>
      </c>
      <c r="F95" s="2">
        <f t="shared" si="3"/>
        <v>24</v>
      </c>
      <c r="G95" s="1483">
        <f t="shared" si="4"/>
        <v>3.3333333333333333E-2</v>
      </c>
      <c r="H95" s="5">
        <f t="shared" si="5"/>
        <v>1</v>
      </c>
      <c r="I95" s="995">
        <f>_xlfn.XLOOKUP($D95,Help2_FC!$D:$D,Help2_FC!H:H)</f>
        <v>18085</v>
      </c>
      <c r="J95" s="979">
        <f>_xlfn.XLOOKUP($D95,Help2_FC!$D:$D,Help2_FC!I:I)</f>
        <v>10487</v>
      </c>
      <c r="K95" s="979">
        <f>_xlfn.XLOOKUP($D95,Help2_FC!$D:$D,Help2_FC!J:J)</f>
        <v>3355</v>
      </c>
      <c r="L95" s="979">
        <f>_xlfn.XLOOKUP($D95,Help2_FC!$D:$D,Help2_FC!K:K)</f>
        <v>2791</v>
      </c>
      <c r="M95" s="979">
        <f>_xlfn.XLOOKUP($D95,Help2_FC!$D:$D,Help2_FC!L:L)</f>
        <v>7849</v>
      </c>
      <c r="N95" s="979">
        <f>_xlfn.XLOOKUP($D95,Help2_FC!$D:$D,Help2_FC!M:M)</f>
        <v>8887</v>
      </c>
      <c r="P95" s="979">
        <f>_xlfn.XLOOKUP($D95,Help2_FC!$D:$D,Help2_FC!F:F)</f>
        <v>720</v>
      </c>
      <c r="Q95" s="979">
        <f t="shared" si="6"/>
        <v>720</v>
      </c>
      <c r="R95" s="979">
        <f>_xlfn.XLOOKUP($D95,Help2_FC!$D:$D,Help2_FC!N:N)</f>
        <v>7849</v>
      </c>
      <c r="S95" s="979">
        <f>_xlfn.XLOOKUP($D95,Help2_FC!$D:$D,Help2_FC!O:O)</f>
        <v>8814.9599999999991</v>
      </c>
      <c r="T95" s="979">
        <f>_xlfn.XLOOKUP($D95,Help2_FC!$D:$D,Help2_FC!P:P)</f>
        <v>0</v>
      </c>
      <c r="U95" s="979">
        <f>_xlfn.XLOOKUP($D95,Help2_FC!$D:$D,Help2_FC!Q:Q)</f>
        <v>0</v>
      </c>
      <c r="V95" s="979">
        <f>_xlfn.XLOOKUP($D95,Help2_FC!$D:$D,Help2_FC!R:R)</f>
        <v>95.325999999999993</v>
      </c>
      <c r="W95" s="979">
        <f>_xlfn.XLOOKUP($D95,Help2_FC!$D:$D,Help2_FC!S:S)</f>
        <v>11780.12</v>
      </c>
      <c r="Y95" s="979">
        <f>_xlfn.XLOOKUP($D95,Help2_FC!$D:$D,Help2_FC!V:V)</f>
        <v>8179</v>
      </c>
      <c r="Z95" s="979">
        <f>_xlfn.XLOOKUP($D95,Help2_FC!$D:$D,Help2_FC!W:W)</f>
        <v>2287</v>
      </c>
      <c r="AA95" s="979">
        <f>_xlfn.XLOOKUP($D95,Help2_FC!$D:$D,Help2_FC!X:X)</f>
        <v>21</v>
      </c>
      <c r="AB95" s="979">
        <f>_xlfn.XLOOKUP($D95,Help2_FC!$D:$D,Help2_FC!Y:Y)</f>
        <v>6146</v>
      </c>
      <c r="AC95" s="979">
        <f>_xlfn.XLOOKUP($D95,Help2_FC!$D:$D,Help2_FC!Z:Z)</f>
        <v>1452</v>
      </c>
      <c r="AD95" s="979">
        <f>_xlfn.XLOOKUP($D95,Help2_FC!$D:$D,Help2_FC!AA:AA)</f>
        <v>1080</v>
      </c>
      <c r="AE95" s="979">
        <f>_xlfn.XLOOKUP($D95,Help2_FC!$D:$D,Help2_FC!AB:AB)</f>
        <v>1132</v>
      </c>
      <c r="AF95" s="979">
        <f>_xlfn.XLOOKUP($D95,Help2_FC!$D:$D,Help2_FC!AC:AC)</f>
        <v>172</v>
      </c>
      <c r="AG95" s="979">
        <f>_xlfn.XLOOKUP($D95,Help2_FC!$D:$D,Help2_FC!AD:AD)</f>
        <v>536</v>
      </c>
      <c r="AH95" s="979">
        <f>_xlfn.XLOOKUP($D95,Help2_FC!$D:$D,Help2_FC!AE:AE)</f>
        <v>3258</v>
      </c>
      <c r="AI95" s="979">
        <f>_xlfn.XLOOKUP($D95,Help2_FC!$D:$D,Help2_FC!AF:AF)</f>
        <v>3455</v>
      </c>
      <c r="AJ95" s="979">
        <f>_xlfn.XLOOKUP($D95,Help2_FC!$D:$D,Help2_FC!AG:AG)</f>
        <v>344.03064814551703</v>
      </c>
      <c r="AK95" s="979">
        <f>_xlfn.XLOOKUP($D95,Help2_FC!$D:$D,Help2_FC!AH:AH)</f>
        <v>6478.2</v>
      </c>
      <c r="AL95" s="979">
        <f>_xlfn.XLOOKUP($D95,Help2_FC!$D:$D,Help2_FC!AI:AI)</f>
        <v>592.5</v>
      </c>
      <c r="AM95" s="979">
        <f>_xlfn.XLOOKUP($D95,Help2_FC!$D:$D,Help2_FC!AJ:AJ)</f>
        <v>24.46</v>
      </c>
      <c r="AN95" s="979">
        <f>_xlfn.XLOOKUP($D95,Help2_FC!$D:$D,Help2_FC!AK:AK)</f>
        <v>0</v>
      </c>
    </row>
    <row r="96" spans="1:40" x14ac:dyDescent="0.2">
      <c r="A96" s="1">
        <v>45020</v>
      </c>
      <c r="B96">
        <f t="shared" si="0"/>
        <v>4</v>
      </c>
      <c r="C96">
        <f t="shared" si="1"/>
        <v>2023</v>
      </c>
      <c r="D96" s="872" t="str">
        <f t="shared" si="2"/>
        <v>04´2023</v>
      </c>
      <c r="F96" s="2">
        <f t="shared" si="3"/>
        <v>24</v>
      </c>
      <c r="G96" s="1483">
        <f t="shared" si="4"/>
        <v>3.3333333333333333E-2</v>
      </c>
      <c r="H96" s="5">
        <f t="shared" si="5"/>
        <v>1</v>
      </c>
      <c r="I96" s="995">
        <f>_xlfn.XLOOKUP($D96,Help2_FC!$D:$D,Help2_FC!H:H)</f>
        <v>18085</v>
      </c>
      <c r="J96" s="979">
        <f>_xlfn.XLOOKUP($D96,Help2_FC!$D:$D,Help2_FC!I:I)</f>
        <v>10487</v>
      </c>
      <c r="K96" s="979">
        <f>_xlfn.XLOOKUP($D96,Help2_FC!$D:$D,Help2_FC!J:J)</f>
        <v>3355</v>
      </c>
      <c r="L96" s="979">
        <f>_xlfn.XLOOKUP($D96,Help2_FC!$D:$D,Help2_FC!K:K)</f>
        <v>2791</v>
      </c>
      <c r="M96" s="979">
        <f>_xlfn.XLOOKUP($D96,Help2_FC!$D:$D,Help2_FC!L:L)</f>
        <v>7849</v>
      </c>
      <c r="N96" s="979">
        <f>_xlfn.XLOOKUP($D96,Help2_FC!$D:$D,Help2_FC!M:M)</f>
        <v>8887</v>
      </c>
      <c r="P96" s="979">
        <f>_xlfn.XLOOKUP($D96,Help2_FC!$D:$D,Help2_FC!F:F)</f>
        <v>720</v>
      </c>
      <c r="Q96" s="979">
        <f t="shared" si="6"/>
        <v>720</v>
      </c>
      <c r="R96" s="979">
        <f>_xlfn.XLOOKUP($D96,Help2_FC!$D:$D,Help2_FC!N:N)</f>
        <v>7849</v>
      </c>
      <c r="S96" s="979">
        <f>_xlfn.XLOOKUP($D96,Help2_FC!$D:$D,Help2_FC!O:O)</f>
        <v>8814.9599999999991</v>
      </c>
      <c r="T96" s="979">
        <f>_xlfn.XLOOKUP($D96,Help2_FC!$D:$D,Help2_FC!P:P)</f>
        <v>0</v>
      </c>
      <c r="U96" s="979">
        <f>_xlfn.XLOOKUP($D96,Help2_FC!$D:$D,Help2_FC!Q:Q)</f>
        <v>0</v>
      </c>
      <c r="V96" s="979">
        <f>_xlfn.XLOOKUP($D96,Help2_FC!$D:$D,Help2_FC!R:R)</f>
        <v>95.325999999999993</v>
      </c>
      <c r="W96" s="979">
        <f>_xlfn.XLOOKUP($D96,Help2_FC!$D:$D,Help2_FC!S:S)</f>
        <v>11780.12</v>
      </c>
      <c r="Y96" s="979">
        <f>_xlfn.XLOOKUP($D96,Help2_FC!$D:$D,Help2_FC!V:V)</f>
        <v>8179</v>
      </c>
      <c r="Z96" s="979">
        <f>_xlfn.XLOOKUP($D96,Help2_FC!$D:$D,Help2_FC!W:W)</f>
        <v>2287</v>
      </c>
      <c r="AA96" s="979">
        <f>_xlfn.XLOOKUP($D96,Help2_FC!$D:$D,Help2_FC!X:X)</f>
        <v>21</v>
      </c>
      <c r="AB96" s="979">
        <f>_xlfn.XLOOKUP($D96,Help2_FC!$D:$D,Help2_FC!Y:Y)</f>
        <v>6146</v>
      </c>
      <c r="AC96" s="979">
        <f>_xlfn.XLOOKUP($D96,Help2_FC!$D:$D,Help2_FC!Z:Z)</f>
        <v>1452</v>
      </c>
      <c r="AD96" s="979">
        <f>_xlfn.XLOOKUP($D96,Help2_FC!$D:$D,Help2_FC!AA:AA)</f>
        <v>1080</v>
      </c>
      <c r="AE96" s="979">
        <f>_xlfn.XLOOKUP($D96,Help2_FC!$D:$D,Help2_FC!AB:AB)</f>
        <v>1132</v>
      </c>
      <c r="AF96" s="979">
        <f>_xlfn.XLOOKUP($D96,Help2_FC!$D:$D,Help2_FC!AC:AC)</f>
        <v>172</v>
      </c>
      <c r="AG96" s="979">
        <f>_xlfn.XLOOKUP($D96,Help2_FC!$D:$D,Help2_FC!AD:AD)</f>
        <v>536</v>
      </c>
      <c r="AH96" s="979">
        <f>_xlfn.XLOOKUP($D96,Help2_FC!$D:$D,Help2_FC!AE:AE)</f>
        <v>3258</v>
      </c>
      <c r="AI96" s="979">
        <f>_xlfn.XLOOKUP($D96,Help2_FC!$D:$D,Help2_FC!AF:AF)</f>
        <v>3455</v>
      </c>
      <c r="AJ96" s="979">
        <f>_xlfn.XLOOKUP($D96,Help2_FC!$D:$D,Help2_FC!AG:AG)</f>
        <v>344.03064814551703</v>
      </c>
      <c r="AK96" s="979">
        <f>_xlfn.XLOOKUP($D96,Help2_FC!$D:$D,Help2_FC!AH:AH)</f>
        <v>6478.2</v>
      </c>
      <c r="AL96" s="979">
        <f>_xlfn.XLOOKUP($D96,Help2_FC!$D:$D,Help2_FC!AI:AI)</f>
        <v>592.5</v>
      </c>
      <c r="AM96" s="979">
        <f>_xlfn.XLOOKUP($D96,Help2_FC!$D:$D,Help2_FC!AJ:AJ)</f>
        <v>24.46</v>
      </c>
      <c r="AN96" s="979">
        <f>_xlfn.XLOOKUP($D96,Help2_FC!$D:$D,Help2_FC!AK:AK)</f>
        <v>0</v>
      </c>
    </row>
    <row r="97" spans="1:40" x14ac:dyDescent="0.2">
      <c r="A97" s="1">
        <v>45021</v>
      </c>
      <c r="B97">
        <f t="shared" si="0"/>
        <v>4</v>
      </c>
      <c r="C97">
        <f t="shared" si="1"/>
        <v>2023</v>
      </c>
      <c r="D97" s="872" t="str">
        <f t="shared" si="2"/>
        <v>04´2023</v>
      </c>
      <c r="F97" s="2">
        <f t="shared" si="3"/>
        <v>24</v>
      </c>
      <c r="G97" s="1483">
        <f t="shared" si="4"/>
        <v>3.3333333333333333E-2</v>
      </c>
      <c r="H97" s="5">
        <f t="shared" si="5"/>
        <v>1</v>
      </c>
      <c r="I97" s="995">
        <f>_xlfn.XLOOKUP($D97,Help2_FC!$D:$D,Help2_FC!H:H)</f>
        <v>18085</v>
      </c>
      <c r="J97" s="979">
        <f>_xlfn.XLOOKUP($D97,Help2_FC!$D:$D,Help2_FC!I:I)</f>
        <v>10487</v>
      </c>
      <c r="K97" s="979">
        <f>_xlfn.XLOOKUP($D97,Help2_FC!$D:$D,Help2_FC!J:J)</f>
        <v>3355</v>
      </c>
      <c r="L97" s="979">
        <f>_xlfn.XLOOKUP($D97,Help2_FC!$D:$D,Help2_FC!K:K)</f>
        <v>2791</v>
      </c>
      <c r="M97" s="979">
        <f>_xlfn.XLOOKUP($D97,Help2_FC!$D:$D,Help2_FC!L:L)</f>
        <v>7849</v>
      </c>
      <c r="N97" s="979">
        <f>_xlfn.XLOOKUP($D97,Help2_FC!$D:$D,Help2_FC!M:M)</f>
        <v>8887</v>
      </c>
      <c r="P97" s="979">
        <f>_xlfn.XLOOKUP($D97,Help2_FC!$D:$D,Help2_FC!F:F)</f>
        <v>720</v>
      </c>
      <c r="Q97" s="979">
        <f t="shared" si="6"/>
        <v>720</v>
      </c>
      <c r="R97" s="979">
        <f>_xlfn.XLOOKUP($D97,Help2_FC!$D:$D,Help2_FC!N:N)</f>
        <v>7849</v>
      </c>
      <c r="S97" s="979">
        <f>_xlfn.XLOOKUP($D97,Help2_FC!$D:$D,Help2_FC!O:O)</f>
        <v>8814.9599999999991</v>
      </c>
      <c r="T97" s="979">
        <f>_xlfn.XLOOKUP($D97,Help2_FC!$D:$D,Help2_FC!P:P)</f>
        <v>0</v>
      </c>
      <c r="U97" s="979">
        <f>_xlfn.XLOOKUP($D97,Help2_FC!$D:$D,Help2_FC!Q:Q)</f>
        <v>0</v>
      </c>
      <c r="V97" s="979">
        <f>_xlfn.XLOOKUP($D97,Help2_FC!$D:$D,Help2_FC!R:R)</f>
        <v>95.325999999999993</v>
      </c>
      <c r="W97" s="979">
        <f>_xlfn.XLOOKUP($D97,Help2_FC!$D:$D,Help2_FC!S:S)</f>
        <v>11780.12</v>
      </c>
      <c r="Y97" s="979">
        <f>_xlfn.XLOOKUP($D97,Help2_FC!$D:$D,Help2_FC!V:V)</f>
        <v>8179</v>
      </c>
      <c r="Z97" s="979">
        <f>_xlfn.XLOOKUP($D97,Help2_FC!$D:$D,Help2_FC!W:W)</f>
        <v>2287</v>
      </c>
      <c r="AA97" s="979">
        <f>_xlfn.XLOOKUP($D97,Help2_FC!$D:$D,Help2_FC!X:X)</f>
        <v>21</v>
      </c>
      <c r="AB97" s="979">
        <f>_xlfn.XLOOKUP($D97,Help2_FC!$D:$D,Help2_FC!Y:Y)</f>
        <v>6146</v>
      </c>
      <c r="AC97" s="979">
        <f>_xlfn.XLOOKUP($D97,Help2_FC!$D:$D,Help2_FC!Z:Z)</f>
        <v>1452</v>
      </c>
      <c r="AD97" s="979">
        <f>_xlfn.XLOOKUP($D97,Help2_FC!$D:$D,Help2_FC!AA:AA)</f>
        <v>1080</v>
      </c>
      <c r="AE97" s="979">
        <f>_xlfn.XLOOKUP($D97,Help2_FC!$D:$D,Help2_FC!AB:AB)</f>
        <v>1132</v>
      </c>
      <c r="AF97" s="979">
        <f>_xlfn.XLOOKUP($D97,Help2_FC!$D:$D,Help2_FC!AC:AC)</f>
        <v>172</v>
      </c>
      <c r="AG97" s="979">
        <f>_xlfn.XLOOKUP($D97,Help2_FC!$D:$D,Help2_FC!AD:AD)</f>
        <v>536</v>
      </c>
      <c r="AH97" s="979">
        <f>_xlfn.XLOOKUP($D97,Help2_FC!$D:$D,Help2_FC!AE:AE)</f>
        <v>3258</v>
      </c>
      <c r="AI97" s="979">
        <f>_xlfn.XLOOKUP($D97,Help2_FC!$D:$D,Help2_FC!AF:AF)</f>
        <v>3455</v>
      </c>
      <c r="AJ97" s="979">
        <f>_xlfn.XLOOKUP($D97,Help2_FC!$D:$D,Help2_FC!AG:AG)</f>
        <v>344.03064814551703</v>
      </c>
      <c r="AK97" s="979">
        <f>_xlfn.XLOOKUP($D97,Help2_FC!$D:$D,Help2_FC!AH:AH)</f>
        <v>6478.2</v>
      </c>
      <c r="AL97" s="979">
        <f>_xlfn.XLOOKUP($D97,Help2_FC!$D:$D,Help2_FC!AI:AI)</f>
        <v>592.5</v>
      </c>
      <c r="AM97" s="979">
        <f>_xlfn.XLOOKUP($D97,Help2_FC!$D:$D,Help2_FC!AJ:AJ)</f>
        <v>24.46</v>
      </c>
      <c r="AN97" s="979">
        <f>_xlfn.XLOOKUP($D97,Help2_FC!$D:$D,Help2_FC!AK:AK)</f>
        <v>0</v>
      </c>
    </row>
    <row r="98" spans="1:40" x14ac:dyDescent="0.2">
      <c r="A98" s="1">
        <v>45022</v>
      </c>
      <c r="B98">
        <f t="shared" si="0"/>
        <v>4</v>
      </c>
      <c r="C98">
        <f t="shared" si="1"/>
        <v>2023</v>
      </c>
      <c r="D98" s="872" t="str">
        <f t="shared" si="2"/>
        <v>04´2023</v>
      </c>
      <c r="F98" s="2">
        <f t="shared" si="3"/>
        <v>24</v>
      </c>
      <c r="G98" s="1483">
        <f t="shared" si="4"/>
        <v>3.3333333333333333E-2</v>
      </c>
      <c r="H98" s="5">
        <f t="shared" si="5"/>
        <v>1</v>
      </c>
      <c r="I98" s="995">
        <f>_xlfn.XLOOKUP($D98,Help2_FC!$D:$D,Help2_FC!H:H)</f>
        <v>18085</v>
      </c>
      <c r="J98" s="979">
        <f>_xlfn.XLOOKUP($D98,Help2_FC!$D:$D,Help2_FC!I:I)</f>
        <v>10487</v>
      </c>
      <c r="K98" s="979">
        <f>_xlfn.XLOOKUP($D98,Help2_FC!$D:$D,Help2_FC!J:J)</f>
        <v>3355</v>
      </c>
      <c r="L98" s="979">
        <f>_xlfn.XLOOKUP($D98,Help2_FC!$D:$D,Help2_FC!K:K)</f>
        <v>2791</v>
      </c>
      <c r="M98" s="979">
        <f>_xlfn.XLOOKUP($D98,Help2_FC!$D:$D,Help2_FC!L:L)</f>
        <v>7849</v>
      </c>
      <c r="N98" s="979">
        <f>_xlfn.XLOOKUP($D98,Help2_FC!$D:$D,Help2_FC!M:M)</f>
        <v>8887</v>
      </c>
      <c r="P98" s="979">
        <f>_xlfn.XLOOKUP($D98,Help2_FC!$D:$D,Help2_FC!F:F)</f>
        <v>720</v>
      </c>
      <c r="Q98" s="979">
        <f t="shared" si="6"/>
        <v>720</v>
      </c>
      <c r="R98" s="979">
        <f>_xlfn.XLOOKUP($D98,Help2_FC!$D:$D,Help2_FC!N:N)</f>
        <v>7849</v>
      </c>
      <c r="S98" s="979">
        <f>_xlfn.XLOOKUP($D98,Help2_FC!$D:$D,Help2_FC!O:O)</f>
        <v>8814.9599999999991</v>
      </c>
      <c r="T98" s="979">
        <f>_xlfn.XLOOKUP($D98,Help2_FC!$D:$D,Help2_FC!P:P)</f>
        <v>0</v>
      </c>
      <c r="U98" s="979">
        <f>_xlfn.XLOOKUP($D98,Help2_FC!$D:$D,Help2_FC!Q:Q)</f>
        <v>0</v>
      </c>
      <c r="V98" s="979">
        <f>_xlfn.XLOOKUP($D98,Help2_FC!$D:$D,Help2_FC!R:R)</f>
        <v>95.325999999999993</v>
      </c>
      <c r="W98" s="979">
        <f>_xlfn.XLOOKUP($D98,Help2_FC!$D:$D,Help2_FC!S:S)</f>
        <v>11780.12</v>
      </c>
      <c r="Y98" s="979">
        <f>_xlfn.XLOOKUP($D98,Help2_FC!$D:$D,Help2_FC!V:V)</f>
        <v>8179</v>
      </c>
      <c r="Z98" s="979">
        <f>_xlfn.XLOOKUP($D98,Help2_FC!$D:$D,Help2_FC!W:W)</f>
        <v>2287</v>
      </c>
      <c r="AA98" s="979">
        <f>_xlfn.XLOOKUP($D98,Help2_FC!$D:$D,Help2_FC!X:X)</f>
        <v>21</v>
      </c>
      <c r="AB98" s="979">
        <f>_xlfn.XLOOKUP($D98,Help2_FC!$D:$D,Help2_FC!Y:Y)</f>
        <v>6146</v>
      </c>
      <c r="AC98" s="979">
        <f>_xlfn.XLOOKUP($D98,Help2_FC!$D:$D,Help2_FC!Z:Z)</f>
        <v>1452</v>
      </c>
      <c r="AD98" s="979">
        <f>_xlfn.XLOOKUP($D98,Help2_FC!$D:$D,Help2_FC!AA:AA)</f>
        <v>1080</v>
      </c>
      <c r="AE98" s="979">
        <f>_xlfn.XLOOKUP($D98,Help2_FC!$D:$D,Help2_FC!AB:AB)</f>
        <v>1132</v>
      </c>
      <c r="AF98" s="979">
        <f>_xlfn.XLOOKUP($D98,Help2_FC!$D:$D,Help2_FC!AC:AC)</f>
        <v>172</v>
      </c>
      <c r="AG98" s="979">
        <f>_xlfn.XLOOKUP($D98,Help2_FC!$D:$D,Help2_FC!AD:AD)</f>
        <v>536</v>
      </c>
      <c r="AH98" s="979">
        <f>_xlfn.XLOOKUP($D98,Help2_FC!$D:$D,Help2_FC!AE:AE)</f>
        <v>3258</v>
      </c>
      <c r="AI98" s="979">
        <f>_xlfn.XLOOKUP($D98,Help2_FC!$D:$D,Help2_FC!AF:AF)</f>
        <v>3455</v>
      </c>
      <c r="AJ98" s="979">
        <f>_xlfn.XLOOKUP($D98,Help2_FC!$D:$D,Help2_FC!AG:AG)</f>
        <v>344.03064814551703</v>
      </c>
      <c r="AK98" s="979">
        <f>_xlfn.XLOOKUP($D98,Help2_FC!$D:$D,Help2_FC!AH:AH)</f>
        <v>6478.2</v>
      </c>
      <c r="AL98" s="979">
        <f>_xlfn.XLOOKUP($D98,Help2_FC!$D:$D,Help2_FC!AI:AI)</f>
        <v>592.5</v>
      </c>
      <c r="AM98" s="979">
        <f>_xlfn.XLOOKUP($D98,Help2_FC!$D:$D,Help2_FC!AJ:AJ)</f>
        <v>24.46</v>
      </c>
      <c r="AN98" s="979">
        <f>_xlfn.XLOOKUP($D98,Help2_FC!$D:$D,Help2_FC!AK:AK)</f>
        <v>0</v>
      </c>
    </row>
    <row r="99" spans="1:40" x14ac:dyDescent="0.2">
      <c r="A99" s="1">
        <v>45023</v>
      </c>
      <c r="B99">
        <f t="shared" si="0"/>
        <v>4</v>
      </c>
      <c r="C99">
        <f t="shared" si="1"/>
        <v>2023</v>
      </c>
      <c r="D99" s="872" t="str">
        <f t="shared" si="2"/>
        <v>04´2023</v>
      </c>
      <c r="F99" s="2">
        <f t="shared" si="3"/>
        <v>24</v>
      </c>
      <c r="G99" s="1483">
        <f t="shared" si="4"/>
        <v>3.3333333333333333E-2</v>
      </c>
      <c r="H99" s="5">
        <f t="shared" si="5"/>
        <v>1</v>
      </c>
      <c r="I99" s="995">
        <f>_xlfn.XLOOKUP($D99,Help2_FC!$D:$D,Help2_FC!H:H)</f>
        <v>18085</v>
      </c>
      <c r="J99" s="979">
        <f>_xlfn.XLOOKUP($D99,Help2_FC!$D:$D,Help2_FC!I:I)</f>
        <v>10487</v>
      </c>
      <c r="K99" s="979">
        <f>_xlfn.XLOOKUP($D99,Help2_FC!$D:$D,Help2_FC!J:J)</f>
        <v>3355</v>
      </c>
      <c r="L99" s="979">
        <f>_xlfn.XLOOKUP($D99,Help2_FC!$D:$D,Help2_FC!K:K)</f>
        <v>2791</v>
      </c>
      <c r="M99" s="979">
        <f>_xlfn.XLOOKUP($D99,Help2_FC!$D:$D,Help2_FC!L:L)</f>
        <v>7849</v>
      </c>
      <c r="N99" s="979">
        <f>_xlfn.XLOOKUP($D99,Help2_FC!$D:$D,Help2_FC!M:M)</f>
        <v>8887</v>
      </c>
      <c r="P99" s="979">
        <f>_xlfn.XLOOKUP($D99,Help2_FC!$D:$D,Help2_FC!F:F)</f>
        <v>720</v>
      </c>
      <c r="Q99" s="979">
        <f t="shared" si="6"/>
        <v>720</v>
      </c>
      <c r="R99" s="979">
        <f>_xlfn.XLOOKUP($D99,Help2_FC!$D:$D,Help2_FC!N:N)</f>
        <v>7849</v>
      </c>
      <c r="S99" s="979">
        <f>_xlfn.XLOOKUP($D99,Help2_FC!$D:$D,Help2_FC!O:O)</f>
        <v>8814.9599999999991</v>
      </c>
      <c r="T99" s="979">
        <f>_xlfn.XLOOKUP($D99,Help2_FC!$D:$D,Help2_FC!P:P)</f>
        <v>0</v>
      </c>
      <c r="U99" s="979">
        <f>_xlfn.XLOOKUP($D99,Help2_FC!$D:$D,Help2_FC!Q:Q)</f>
        <v>0</v>
      </c>
      <c r="V99" s="979">
        <f>_xlfn.XLOOKUP($D99,Help2_FC!$D:$D,Help2_FC!R:R)</f>
        <v>95.325999999999993</v>
      </c>
      <c r="W99" s="979">
        <f>_xlfn.XLOOKUP($D99,Help2_FC!$D:$D,Help2_FC!S:S)</f>
        <v>11780.12</v>
      </c>
      <c r="Y99" s="979">
        <f>_xlfn.XLOOKUP($D99,Help2_FC!$D:$D,Help2_FC!V:V)</f>
        <v>8179</v>
      </c>
      <c r="Z99" s="979">
        <f>_xlfn.XLOOKUP($D99,Help2_FC!$D:$D,Help2_FC!W:W)</f>
        <v>2287</v>
      </c>
      <c r="AA99" s="979">
        <f>_xlfn.XLOOKUP($D99,Help2_FC!$D:$D,Help2_FC!X:X)</f>
        <v>21</v>
      </c>
      <c r="AB99" s="979">
        <f>_xlfn.XLOOKUP($D99,Help2_FC!$D:$D,Help2_FC!Y:Y)</f>
        <v>6146</v>
      </c>
      <c r="AC99" s="979">
        <f>_xlfn.XLOOKUP($D99,Help2_FC!$D:$D,Help2_FC!Z:Z)</f>
        <v>1452</v>
      </c>
      <c r="AD99" s="979">
        <f>_xlfn.XLOOKUP($D99,Help2_FC!$D:$D,Help2_FC!AA:AA)</f>
        <v>1080</v>
      </c>
      <c r="AE99" s="979">
        <f>_xlfn.XLOOKUP($D99,Help2_FC!$D:$D,Help2_FC!AB:AB)</f>
        <v>1132</v>
      </c>
      <c r="AF99" s="979">
        <f>_xlfn.XLOOKUP($D99,Help2_FC!$D:$D,Help2_FC!AC:AC)</f>
        <v>172</v>
      </c>
      <c r="AG99" s="979">
        <f>_xlfn.XLOOKUP($D99,Help2_FC!$D:$D,Help2_FC!AD:AD)</f>
        <v>536</v>
      </c>
      <c r="AH99" s="979">
        <f>_xlfn.XLOOKUP($D99,Help2_FC!$D:$D,Help2_FC!AE:AE)</f>
        <v>3258</v>
      </c>
      <c r="AI99" s="979">
        <f>_xlfn.XLOOKUP($D99,Help2_FC!$D:$D,Help2_FC!AF:AF)</f>
        <v>3455</v>
      </c>
      <c r="AJ99" s="979">
        <f>_xlfn.XLOOKUP($D99,Help2_FC!$D:$D,Help2_FC!AG:AG)</f>
        <v>344.03064814551703</v>
      </c>
      <c r="AK99" s="979">
        <f>_xlfn.XLOOKUP($D99,Help2_FC!$D:$D,Help2_FC!AH:AH)</f>
        <v>6478.2</v>
      </c>
      <c r="AL99" s="979">
        <f>_xlfn.XLOOKUP($D99,Help2_FC!$D:$D,Help2_FC!AI:AI)</f>
        <v>592.5</v>
      </c>
      <c r="AM99" s="979">
        <f>_xlfn.XLOOKUP($D99,Help2_FC!$D:$D,Help2_FC!AJ:AJ)</f>
        <v>24.46</v>
      </c>
      <c r="AN99" s="979">
        <f>_xlfn.XLOOKUP($D99,Help2_FC!$D:$D,Help2_FC!AK:AK)</f>
        <v>0</v>
      </c>
    </row>
    <row r="100" spans="1:40" x14ac:dyDescent="0.2">
      <c r="A100" s="1">
        <v>45024</v>
      </c>
      <c r="B100">
        <f t="shared" si="0"/>
        <v>4</v>
      </c>
      <c r="C100">
        <f t="shared" si="1"/>
        <v>2023</v>
      </c>
      <c r="D100" s="872" t="str">
        <f t="shared" si="2"/>
        <v>04´2023</v>
      </c>
      <c r="F100" s="2">
        <f t="shared" si="3"/>
        <v>24</v>
      </c>
      <c r="G100" s="1483">
        <f t="shared" si="4"/>
        <v>3.3333333333333333E-2</v>
      </c>
      <c r="H100" s="5">
        <f t="shared" si="5"/>
        <v>1</v>
      </c>
      <c r="I100" s="995">
        <f>_xlfn.XLOOKUP($D100,Help2_FC!$D:$D,Help2_FC!H:H)</f>
        <v>18085</v>
      </c>
      <c r="J100" s="979">
        <f>_xlfn.XLOOKUP($D100,Help2_FC!$D:$D,Help2_FC!I:I)</f>
        <v>10487</v>
      </c>
      <c r="K100" s="979">
        <f>_xlfn.XLOOKUP($D100,Help2_FC!$D:$D,Help2_FC!J:J)</f>
        <v>3355</v>
      </c>
      <c r="L100" s="979">
        <f>_xlfn.XLOOKUP($D100,Help2_FC!$D:$D,Help2_FC!K:K)</f>
        <v>2791</v>
      </c>
      <c r="M100" s="979">
        <f>_xlfn.XLOOKUP($D100,Help2_FC!$D:$D,Help2_FC!L:L)</f>
        <v>7849</v>
      </c>
      <c r="N100" s="979">
        <f>_xlfn.XLOOKUP($D100,Help2_FC!$D:$D,Help2_FC!M:M)</f>
        <v>8887</v>
      </c>
      <c r="P100" s="979">
        <f>_xlfn.XLOOKUP($D100,Help2_FC!$D:$D,Help2_FC!F:F)</f>
        <v>720</v>
      </c>
      <c r="Q100" s="979">
        <f t="shared" si="6"/>
        <v>720</v>
      </c>
      <c r="R100" s="979">
        <f>_xlfn.XLOOKUP($D100,Help2_FC!$D:$D,Help2_FC!N:N)</f>
        <v>7849</v>
      </c>
      <c r="S100" s="979">
        <f>_xlfn.XLOOKUP($D100,Help2_FC!$D:$D,Help2_FC!O:O)</f>
        <v>8814.9599999999991</v>
      </c>
      <c r="T100" s="979">
        <f>_xlfn.XLOOKUP($D100,Help2_FC!$D:$D,Help2_FC!P:P)</f>
        <v>0</v>
      </c>
      <c r="U100" s="979">
        <f>_xlfn.XLOOKUP($D100,Help2_FC!$D:$D,Help2_FC!Q:Q)</f>
        <v>0</v>
      </c>
      <c r="V100" s="979">
        <f>_xlfn.XLOOKUP($D100,Help2_FC!$D:$D,Help2_FC!R:R)</f>
        <v>95.325999999999993</v>
      </c>
      <c r="W100" s="979">
        <f>_xlfn.XLOOKUP($D100,Help2_FC!$D:$D,Help2_FC!S:S)</f>
        <v>11780.12</v>
      </c>
      <c r="Y100" s="979">
        <f>_xlfn.XLOOKUP($D100,Help2_FC!$D:$D,Help2_FC!V:V)</f>
        <v>8179</v>
      </c>
      <c r="Z100" s="979">
        <f>_xlfn.XLOOKUP($D100,Help2_FC!$D:$D,Help2_FC!W:W)</f>
        <v>2287</v>
      </c>
      <c r="AA100" s="979">
        <f>_xlfn.XLOOKUP($D100,Help2_FC!$D:$D,Help2_FC!X:X)</f>
        <v>21</v>
      </c>
      <c r="AB100" s="979">
        <f>_xlfn.XLOOKUP($D100,Help2_FC!$D:$D,Help2_FC!Y:Y)</f>
        <v>6146</v>
      </c>
      <c r="AC100" s="979">
        <f>_xlfn.XLOOKUP($D100,Help2_FC!$D:$D,Help2_FC!Z:Z)</f>
        <v>1452</v>
      </c>
      <c r="AD100" s="979">
        <f>_xlfn.XLOOKUP($D100,Help2_FC!$D:$D,Help2_FC!AA:AA)</f>
        <v>1080</v>
      </c>
      <c r="AE100" s="979">
        <f>_xlfn.XLOOKUP($D100,Help2_FC!$D:$D,Help2_FC!AB:AB)</f>
        <v>1132</v>
      </c>
      <c r="AF100" s="979">
        <f>_xlfn.XLOOKUP($D100,Help2_FC!$D:$D,Help2_FC!AC:AC)</f>
        <v>172</v>
      </c>
      <c r="AG100" s="979">
        <f>_xlfn.XLOOKUP($D100,Help2_FC!$D:$D,Help2_FC!AD:AD)</f>
        <v>536</v>
      </c>
      <c r="AH100" s="979">
        <f>_xlfn.XLOOKUP($D100,Help2_FC!$D:$D,Help2_FC!AE:AE)</f>
        <v>3258</v>
      </c>
      <c r="AI100" s="979">
        <f>_xlfn.XLOOKUP($D100,Help2_FC!$D:$D,Help2_FC!AF:AF)</f>
        <v>3455</v>
      </c>
      <c r="AJ100" s="979">
        <f>_xlfn.XLOOKUP($D100,Help2_FC!$D:$D,Help2_FC!AG:AG)</f>
        <v>344.03064814551703</v>
      </c>
      <c r="AK100" s="979">
        <f>_xlfn.XLOOKUP($D100,Help2_FC!$D:$D,Help2_FC!AH:AH)</f>
        <v>6478.2</v>
      </c>
      <c r="AL100" s="979">
        <f>_xlfn.XLOOKUP($D100,Help2_FC!$D:$D,Help2_FC!AI:AI)</f>
        <v>592.5</v>
      </c>
      <c r="AM100" s="979">
        <f>_xlfn.XLOOKUP($D100,Help2_FC!$D:$D,Help2_FC!AJ:AJ)</f>
        <v>24.46</v>
      </c>
      <c r="AN100" s="979">
        <f>_xlfn.XLOOKUP($D100,Help2_FC!$D:$D,Help2_FC!AK:AK)</f>
        <v>0</v>
      </c>
    </row>
    <row r="101" spans="1:40" x14ac:dyDescent="0.2">
      <c r="A101" s="1">
        <v>45025</v>
      </c>
      <c r="B101">
        <f t="shared" si="0"/>
        <v>4</v>
      </c>
      <c r="C101">
        <f t="shared" si="1"/>
        <v>2023</v>
      </c>
      <c r="D101" s="872" t="str">
        <f t="shared" si="2"/>
        <v>04´2023</v>
      </c>
      <c r="F101" s="2">
        <f t="shared" si="3"/>
        <v>24</v>
      </c>
      <c r="G101" s="1483">
        <f t="shared" si="4"/>
        <v>3.3333333333333333E-2</v>
      </c>
      <c r="H101" s="5">
        <f t="shared" si="5"/>
        <v>1</v>
      </c>
      <c r="I101" s="995">
        <f>_xlfn.XLOOKUP($D101,Help2_FC!$D:$D,Help2_FC!H:H)</f>
        <v>18085</v>
      </c>
      <c r="J101" s="979">
        <f>_xlfn.XLOOKUP($D101,Help2_FC!$D:$D,Help2_FC!I:I)</f>
        <v>10487</v>
      </c>
      <c r="K101" s="979">
        <f>_xlfn.XLOOKUP($D101,Help2_FC!$D:$D,Help2_FC!J:J)</f>
        <v>3355</v>
      </c>
      <c r="L101" s="979">
        <f>_xlfn.XLOOKUP($D101,Help2_FC!$D:$D,Help2_FC!K:K)</f>
        <v>2791</v>
      </c>
      <c r="M101" s="979">
        <f>_xlfn.XLOOKUP($D101,Help2_FC!$D:$D,Help2_FC!L:L)</f>
        <v>7849</v>
      </c>
      <c r="N101" s="979">
        <f>_xlfn.XLOOKUP($D101,Help2_FC!$D:$D,Help2_FC!M:M)</f>
        <v>8887</v>
      </c>
      <c r="P101" s="979">
        <f>_xlfn.XLOOKUP($D101,Help2_FC!$D:$D,Help2_FC!F:F)</f>
        <v>720</v>
      </c>
      <c r="Q101" s="979">
        <f t="shared" si="6"/>
        <v>720</v>
      </c>
      <c r="R101" s="979">
        <f>_xlfn.XLOOKUP($D101,Help2_FC!$D:$D,Help2_FC!N:N)</f>
        <v>7849</v>
      </c>
      <c r="S101" s="979">
        <f>_xlfn.XLOOKUP($D101,Help2_FC!$D:$D,Help2_FC!O:O)</f>
        <v>8814.9599999999991</v>
      </c>
      <c r="T101" s="979">
        <f>_xlfn.XLOOKUP($D101,Help2_FC!$D:$D,Help2_FC!P:P)</f>
        <v>0</v>
      </c>
      <c r="U101" s="979">
        <f>_xlfn.XLOOKUP($D101,Help2_FC!$D:$D,Help2_FC!Q:Q)</f>
        <v>0</v>
      </c>
      <c r="V101" s="979">
        <f>_xlfn.XLOOKUP($D101,Help2_FC!$D:$D,Help2_FC!R:R)</f>
        <v>95.325999999999993</v>
      </c>
      <c r="W101" s="979">
        <f>_xlfn.XLOOKUP($D101,Help2_FC!$D:$D,Help2_FC!S:S)</f>
        <v>11780.12</v>
      </c>
      <c r="Y101" s="979">
        <f>_xlfn.XLOOKUP($D101,Help2_FC!$D:$D,Help2_FC!V:V)</f>
        <v>8179</v>
      </c>
      <c r="Z101" s="979">
        <f>_xlfn.XLOOKUP($D101,Help2_FC!$D:$D,Help2_FC!W:W)</f>
        <v>2287</v>
      </c>
      <c r="AA101" s="979">
        <f>_xlfn.XLOOKUP($D101,Help2_FC!$D:$D,Help2_FC!X:X)</f>
        <v>21</v>
      </c>
      <c r="AB101" s="979">
        <f>_xlfn.XLOOKUP($D101,Help2_FC!$D:$D,Help2_FC!Y:Y)</f>
        <v>6146</v>
      </c>
      <c r="AC101" s="979">
        <f>_xlfn.XLOOKUP($D101,Help2_FC!$D:$D,Help2_FC!Z:Z)</f>
        <v>1452</v>
      </c>
      <c r="AD101" s="979">
        <f>_xlfn.XLOOKUP($D101,Help2_FC!$D:$D,Help2_FC!AA:AA)</f>
        <v>1080</v>
      </c>
      <c r="AE101" s="979">
        <f>_xlfn.XLOOKUP($D101,Help2_FC!$D:$D,Help2_FC!AB:AB)</f>
        <v>1132</v>
      </c>
      <c r="AF101" s="979">
        <f>_xlfn.XLOOKUP($D101,Help2_FC!$D:$D,Help2_FC!AC:AC)</f>
        <v>172</v>
      </c>
      <c r="AG101" s="979">
        <f>_xlfn.XLOOKUP($D101,Help2_FC!$D:$D,Help2_FC!AD:AD)</f>
        <v>536</v>
      </c>
      <c r="AH101" s="979">
        <f>_xlfn.XLOOKUP($D101,Help2_FC!$D:$D,Help2_FC!AE:AE)</f>
        <v>3258</v>
      </c>
      <c r="AI101" s="979">
        <f>_xlfn.XLOOKUP($D101,Help2_FC!$D:$D,Help2_FC!AF:AF)</f>
        <v>3455</v>
      </c>
      <c r="AJ101" s="979">
        <f>_xlfn.XLOOKUP($D101,Help2_FC!$D:$D,Help2_FC!AG:AG)</f>
        <v>344.03064814551703</v>
      </c>
      <c r="AK101" s="979">
        <f>_xlfn.XLOOKUP($D101,Help2_FC!$D:$D,Help2_FC!AH:AH)</f>
        <v>6478.2</v>
      </c>
      <c r="AL101" s="979">
        <f>_xlfn.XLOOKUP($D101,Help2_FC!$D:$D,Help2_FC!AI:AI)</f>
        <v>592.5</v>
      </c>
      <c r="AM101" s="979">
        <f>_xlfn.XLOOKUP($D101,Help2_FC!$D:$D,Help2_FC!AJ:AJ)</f>
        <v>24.46</v>
      </c>
      <c r="AN101" s="979">
        <f>_xlfn.XLOOKUP($D101,Help2_FC!$D:$D,Help2_FC!AK:AK)</f>
        <v>0</v>
      </c>
    </row>
    <row r="102" spans="1:40" x14ac:dyDescent="0.2">
      <c r="A102" s="1">
        <v>45026</v>
      </c>
      <c r="B102">
        <f t="shared" si="0"/>
        <v>4</v>
      </c>
      <c r="C102">
        <f t="shared" si="1"/>
        <v>2023</v>
      </c>
      <c r="D102" s="872" t="str">
        <f t="shared" si="2"/>
        <v>04´2023</v>
      </c>
      <c r="F102" s="2">
        <f t="shared" si="3"/>
        <v>24</v>
      </c>
      <c r="G102" s="1483">
        <f t="shared" si="4"/>
        <v>3.3333333333333333E-2</v>
      </c>
      <c r="H102" s="5">
        <f t="shared" si="5"/>
        <v>1</v>
      </c>
      <c r="I102" s="995">
        <f>_xlfn.XLOOKUP($D102,Help2_FC!$D:$D,Help2_FC!H:H)</f>
        <v>18085</v>
      </c>
      <c r="J102" s="979">
        <f>_xlfn.XLOOKUP($D102,Help2_FC!$D:$D,Help2_FC!I:I)</f>
        <v>10487</v>
      </c>
      <c r="K102" s="979">
        <f>_xlfn.XLOOKUP($D102,Help2_FC!$D:$D,Help2_FC!J:J)</f>
        <v>3355</v>
      </c>
      <c r="L102" s="979">
        <f>_xlfn.XLOOKUP($D102,Help2_FC!$D:$D,Help2_FC!K:K)</f>
        <v>2791</v>
      </c>
      <c r="M102" s="979">
        <f>_xlfn.XLOOKUP($D102,Help2_FC!$D:$D,Help2_FC!L:L)</f>
        <v>7849</v>
      </c>
      <c r="N102" s="979">
        <f>_xlfn.XLOOKUP($D102,Help2_FC!$D:$D,Help2_FC!M:M)</f>
        <v>8887</v>
      </c>
      <c r="P102" s="979">
        <f>_xlfn.XLOOKUP($D102,Help2_FC!$D:$D,Help2_FC!F:F)</f>
        <v>720</v>
      </c>
      <c r="Q102" s="979">
        <f t="shared" si="6"/>
        <v>720</v>
      </c>
      <c r="R102" s="979">
        <f>_xlfn.XLOOKUP($D102,Help2_FC!$D:$D,Help2_FC!N:N)</f>
        <v>7849</v>
      </c>
      <c r="S102" s="979">
        <f>_xlfn.XLOOKUP($D102,Help2_FC!$D:$D,Help2_FC!O:O)</f>
        <v>8814.9599999999991</v>
      </c>
      <c r="T102" s="979">
        <f>_xlfn.XLOOKUP($D102,Help2_FC!$D:$D,Help2_FC!P:P)</f>
        <v>0</v>
      </c>
      <c r="U102" s="979">
        <f>_xlfn.XLOOKUP($D102,Help2_FC!$D:$D,Help2_FC!Q:Q)</f>
        <v>0</v>
      </c>
      <c r="V102" s="979">
        <f>_xlfn.XLOOKUP($D102,Help2_FC!$D:$D,Help2_FC!R:R)</f>
        <v>95.325999999999993</v>
      </c>
      <c r="W102" s="979">
        <f>_xlfn.XLOOKUP($D102,Help2_FC!$D:$D,Help2_FC!S:S)</f>
        <v>11780.12</v>
      </c>
      <c r="Y102" s="979">
        <f>_xlfn.XLOOKUP($D102,Help2_FC!$D:$D,Help2_FC!V:V)</f>
        <v>8179</v>
      </c>
      <c r="Z102" s="979">
        <f>_xlfn.XLOOKUP($D102,Help2_FC!$D:$D,Help2_FC!W:W)</f>
        <v>2287</v>
      </c>
      <c r="AA102" s="979">
        <f>_xlfn.XLOOKUP($D102,Help2_FC!$D:$D,Help2_FC!X:X)</f>
        <v>21</v>
      </c>
      <c r="AB102" s="979">
        <f>_xlfn.XLOOKUP($D102,Help2_FC!$D:$D,Help2_FC!Y:Y)</f>
        <v>6146</v>
      </c>
      <c r="AC102" s="979">
        <f>_xlfn.XLOOKUP($D102,Help2_FC!$D:$D,Help2_FC!Z:Z)</f>
        <v>1452</v>
      </c>
      <c r="AD102" s="979">
        <f>_xlfn.XLOOKUP($D102,Help2_FC!$D:$D,Help2_FC!AA:AA)</f>
        <v>1080</v>
      </c>
      <c r="AE102" s="979">
        <f>_xlfn.XLOOKUP($D102,Help2_FC!$D:$D,Help2_FC!AB:AB)</f>
        <v>1132</v>
      </c>
      <c r="AF102" s="979">
        <f>_xlfn.XLOOKUP($D102,Help2_FC!$D:$D,Help2_FC!AC:AC)</f>
        <v>172</v>
      </c>
      <c r="AG102" s="979">
        <f>_xlfn.XLOOKUP($D102,Help2_FC!$D:$D,Help2_FC!AD:AD)</f>
        <v>536</v>
      </c>
      <c r="AH102" s="979">
        <f>_xlfn.XLOOKUP($D102,Help2_FC!$D:$D,Help2_FC!AE:AE)</f>
        <v>3258</v>
      </c>
      <c r="AI102" s="979">
        <f>_xlfn.XLOOKUP($D102,Help2_FC!$D:$D,Help2_FC!AF:AF)</f>
        <v>3455</v>
      </c>
      <c r="AJ102" s="979">
        <f>_xlfn.XLOOKUP($D102,Help2_FC!$D:$D,Help2_FC!AG:AG)</f>
        <v>344.03064814551703</v>
      </c>
      <c r="AK102" s="979">
        <f>_xlfn.XLOOKUP($D102,Help2_FC!$D:$D,Help2_FC!AH:AH)</f>
        <v>6478.2</v>
      </c>
      <c r="AL102" s="979">
        <f>_xlfn.XLOOKUP($D102,Help2_FC!$D:$D,Help2_FC!AI:AI)</f>
        <v>592.5</v>
      </c>
      <c r="AM102" s="979">
        <f>_xlfn.XLOOKUP($D102,Help2_FC!$D:$D,Help2_FC!AJ:AJ)</f>
        <v>24.46</v>
      </c>
      <c r="AN102" s="979">
        <f>_xlfn.XLOOKUP($D102,Help2_FC!$D:$D,Help2_FC!AK:AK)</f>
        <v>0</v>
      </c>
    </row>
    <row r="103" spans="1:40" x14ac:dyDescent="0.2">
      <c r="A103" s="1">
        <v>45027</v>
      </c>
      <c r="B103">
        <f t="shared" si="0"/>
        <v>4</v>
      </c>
      <c r="C103">
        <f t="shared" si="1"/>
        <v>2023</v>
      </c>
      <c r="D103" s="872" t="str">
        <f t="shared" si="2"/>
        <v>04´2023</v>
      </c>
      <c r="F103" s="2">
        <f t="shared" si="3"/>
        <v>24</v>
      </c>
      <c r="G103" s="1483">
        <f t="shared" si="4"/>
        <v>3.3333333333333333E-2</v>
      </c>
      <c r="H103" s="5">
        <f t="shared" si="5"/>
        <v>1</v>
      </c>
      <c r="I103" s="995">
        <f>_xlfn.XLOOKUP($D103,Help2_FC!$D:$D,Help2_FC!H:H)</f>
        <v>18085</v>
      </c>
      <c r="J103" s="979">
        <f>_xlfn.XLOOKUP($D103,Help2_FC!$D:$D,Help2_FC!I:I)</f>
        <v>10487</v>
      </c>
      <c r="K103" s="979">
        <f>_xlfn.XLOOKUP($D103,Help2_FC!$D:$D,Help2_FC!J:J)</f>
        <v>3355</v>
      </c>
      <c r="L103" s="979">
        <f>_xlfn.XLOOKUP($D103,Help2_FC!$D:$D,Help2_FC!K:K)</f>
        <v>2791</v>
      </c>
      <c r="M103" s="979">
        <f>_xlfn.XLOOKUP($D103,Help2_FC!$D:$D,Help2_FC!L:L)</f>
        <v>7849</v>
      </c>
      <c r="N103" s="979">
        <f>_xlfn.XLOOKUP($D103,Help2_FC!$D:$D,Help2_FC!M:M)</f>
        <v>8887</v>
      </c>
      <c r="P103" s="979">
        <f>_xlfn.XLOOKUP($D103,Help2_FC!$D:$D,Help2_FC!F:F)</f>
        <v>720</v>
      </c>
      <c r="Q103" s="979">
        <f t="shared" si="6"/>
        <v>720</v>
      </c>
      <c r="R103" s="979">
        <f>_xlfn.XLOOKUP($D103,Help2_FC!$D:$D,Help2_FC!N:N)</f>
        <v>7849</v>
      </c>
      <c r="S103" s="979">
        <f>_xlfn.XLOOKUP($D103,Help2_FC!$D:$D,Help2_FC!O:O)</f>
        <v>8814.9599999999991</v>
      </c>
      <c r="T103" s="979">
        <f>_xlfn.XLOOKUP($D103,Help2_FC!$D:$D,Help2_FC!P:P)</f>
        <v>0</v>
      </c>
      <c r="U103" s="979">
        <f>_xlfn.XLOOKUP($D103,Help2_FC!$D:$D,Help2_FC!Q:Q)</f>
        <v>0</v>
      </c>
      <c r="V103" s="979">
        <f>_xlfn.XLOOKUP($D103,Help2_FC!$D:$D,Help2_FC!R:R)</f>
        <v>95.325999999999993</v>
      </c>
      <c r="W103" s="979">
        <f>_xlfn.XLOOKUP($D103,Help2_FC!$D:$D,Help2_FC!S:S)</f>
        <v>11780.12</v>
      </c>
      <c r="Y103" s="979">
        <f>_xlfn.XLOOKUP($D103,Help2_FC!$D:$D,Help2_FC!V:V)</f>
        <v>8179</v>
      </c>
      <c r="Z103" s="979">
        <f>_xlfn.XLOOKUP($D103,Help2_FC!$D:$D,Help2_FC!W:W)</f>
        <v>2287</v>
      </c>
      <c r="AA103" s="979">
        <f>_xlfn.XLOOKUP($D103,Help2_FC!$D:$D,Help2_FC!X:X)</f>
        <v>21</v>
      </c>
      <c r="AB103" s="979">
        <f>_xlfn.XLOOKUP($D103,Help2_FC!$D:$D,Help2_FC!Y:Y)</f>
        <v>6146</v>
      </c>
      <c r="AC103" s="979">
        <f>_xlfn.XLOOKUP($D103,Help2_FC!$D:$D,Help2_FC!Z:Z)</f>
        <v>1452</v>
      </c>
      <c r="AD103" s="979">
        <f>_xlfn.XLOOKUP($D103,Help2_FC!$D:$D,Help2_FC!AA:AA)</f>
        <v>1080</v>
      </c>
      <c r="AE103" s="979">
        <f>_xlfn.XLOOKUP($D103,Help2_FC!$D:$D,Help2_FC!AB:AB)</f>
        <v>1132</v>
      </c>
      <c r="AF103" s="979">
        <f>_xlfn.XLOOKUP($D103,Help2_FC!$D:$D,Help2_FC!AC:AC)</f>
        <v>172</v>
      </c>
      <c r="AG103" s="979">
        <f>_xlfn.XLOOKUP($D103,Help2_FC!$D:$D,Help2_FC!AD:AD)</f>
        <v>536</v>
      </c>
      <c r="AH103" s="979">
        <f>_xlfn.XLOOKUP($D103,Help2_FC!$D:$D,Help2_FC!AE:AE)</f>
        <v>3258</v>
      </c>
      <c r="AI103" s="979">
        <f>_xlfn.XLOOKUP($D103,Help2_FC!$D:$D,Help2_FC!AF:AF)</f>
        <v>3455</v>
      </c>
      <c r="AJ103" s="979">
        <f>_xlfn.XLOOKUP($D103,Help2_FC!$D:$D,Help2_FC!AG:AG)</f>
        <v>344.03064814551703</v>
      </c>
      <c r="AK103" s="979">
        <f>_xlfn.XLOOKUP($D103,Help2_FC!$D:$D,Help2_FC!AH:AH)</f>
        <v>6478.2</v>
      </c>
      <c r="AL103" s="979">
        <f>_xlfn.XLOOKUP($D103,Help2_FC!$D:$D,Help2_FC!AI:AI)</f>
        <v>592.5</v>
      </c>
      <c r="AM103" s="979">
        <f>_xlfn.XLOOKUP($D103,Help2_FC!$D:$D,Help2_FC!AJ:AJ)</f>
        <v>24.46</v>
      </c>
      <c r="AN103" s="979">
        <f>_xlfn.XLOOKUP($D103,Help2_FC!$D:$D,Help2_FC!AK:AK)</f>
        <v>0</v>
      </c>
    </row>
    <row r="104" spans="1:40" x14ac:dyDescent="0.2">
      <c r="A104" s="1">
        <v>45028</v>
      </c>
      <c r="B104">
        <f t="shared" si="0"/>
        <v>4</v>
      </c>
      <c r="C104">
        <f t="shared" si="1"/>
        <v>2023</v>
      </c>
      <c r="D104" s="872" t="str">
        <f t="shared" si="2"/>
        <v>04´2023</v>
      </c>
      <c r="F104" s="2">
        <f t="shared" si="3"/>
        <v>24</v>
      </c>
      <c r="G104" s="1483">
        <f t="shared" si="4"/>
        <v>3.3333333333333333E-2</v>
      </c>
      <c r="H104" s="5">
        <f t="shared" si="5"/>
        <v>1</v>
      </c>
      <c r="I104" s="995">
        <f>_xlfn.XLOOKUP($D104,Help2_FC!$D:$D,Help2_FC!H:H)</f>
        <v>18085</v>
      </c>
      <c r="J104" s="979">
        <f>_xlfn.XLOOKUP($D104,Help2_FC!$D:$D,Help2_FC!I:I)</f>
        <v>10487</v>
      </c>
      <c r="K104" s="979">
        <f>_xlfn.XLOOKUP($D104,Help2_FC!$D:$D,Help2_FC!J:J)</f>
        <v>3355</v>
      </c>
      <c r="L104" s="979">
        <f>_xlfn.XLOOKUP($D104,Help2_FC!$D:$D,Help2_FC!K:K)</f>
        <v>2791</v>
      </c>
      <c r="M104" s="979">
        <f>_xlfn.XLOOKUP($D104,Help2_FC!$D:$D,Help2_FC!L:L)</f>
        <v>7849</v>
      </c>
      <c r="N104" s="979">
        <f>_xlfn.XLOOKUP($D104,Help2_FC!$D:$D,Help2_FC!M:M)</f>
        <v>8887</v>
      </c>
      <c r="P104" s="979">
        <f>_xlfn.XLOOKUP($D104,Help2_FC!$D:$D,Help2_FC!F:F)</f>
        <v>720</v>
      </c>
      <c r="Q104" s="979">
        <f t="shared" si="6"/>
        <v>720</v>
      </c>
      <c r="R104" s="979">
        <f>_xlfn.XLOOKUP($D104,Help2_FC!$D:$D,Help2_FC!N:N)</f>
        <v>7849</v>
      </c>
      <c r="S104" s="979">
        <f>_xlfn.XLOOKUP($D104,Help2_FC!$D:$D,Help2_FC!O:O)</f>
        <v>8814.9599999999991</v>
      </c>
      <c r="T104" s="979">
        <f>_xlfn.XLOOKUP($D104,Help2_FC!$D:$D,Help2_FC!P:P)</f>
        <v>0</v>
      </c>
      <c r="U104" s="979">
        <f>_xlfn.XLOOKUP($D104,Help2_FC!$D:$D,Help2_FC!Q:Q)</f>
        <v>0</v>
      </c>
      <c r="V104" s="979">
        <f>_xlfn.XLOOKUP($D104,Help2_FC!$D:$D,Help2_FC!R:R)</f>
        <v>95.325999999999993</v>
      </c>
      <c r="W104" s="979">
        <f>_xlfn.XLOOKUP($D104,Help2_FC!$D:$D,Help2_FC!S:S)</f>
        <v>11780.12</v>
      </c>
      <c r="Y104" s="979">
        <f>_xlfn.XLOOKUP($D104,Help2_FC!$D:$D,Help2_FC!V:V)</f>
        <v>8179</v>
      </c>
      <c r="Z104" s="979">
        <f>_xlfn.XLOOKUP($D104,Help2_FC!$D:$D,Help2_FC!W:W)</f>
        <v>2287</v>
      </c>
      <c r="AA104" s="979">
        <f>_xlfn.XLOOKUP($D104,Help2_FC!$D:$D,Help2_FC!X:X)</f>
        <v>21</v>
      </c>
      <c r="AB104" s="979">
        <f>_xlfn.XLOOKUP($D104,Help2_FC!$D:$D,Help2_FC!Y:Y)</f>
        <v>6146</v>
      </c>
      <c r="AC104" s="979">
        <f>_xlfn.XLOOKUP($D104,Help2_FC!$D:$D,Help2_FC!Z:Z)</f>
        <v>1452</v>
      </c>
      <c r="AD104" s="979">
        <f>_xlfn.XLOOKUP($D104,Help2_FC!$D:$D,Help2_FC!AA:AA)</f>
        <v>1080</v>
      </c>
      <c r="AE104" s="979">
        <f>_xlfn.XLOOKUP($D104,Help2_FC!$D:$D,Help2_FC!AB:AB)</f>
        <v>1132</v>
      </c>
      <c r="AF104" s="979">
        <f>_xlfn.XLOOKUP($D104,Help2_FC!$D:$D,Help2_FC!AC:AC)</f>
        <v>172</v>
      </c>
      <c r="AG104" s="979">
        <f>_xlfn.XLOOKUP($D104,Help2_FC!$D:$D,Help2_FC!AD:AD)</f>
        <v>536</v>
      </c>
      <c r="AH104" s="979">
        <f>_xlfn.XLOOKUP($D104,Help2_FC!$D:$D,Help2_FC!AE:AE)</f>
        <v>3258</v>
      </c>
      <c r="AI104" s="979">
        <f>_xlfn.XLOOKUP($D104,Help2_FC!$D:$D,Help2_FC!AF:AF)</f>
        <v>3455</v>
      </c>
      <c r="AJ104" s="979">
        <f>_xlfn.XLOOKUP($D104,Help2_FC!$D:$D,Help2_FC!AG:AG)</f>
        <v>344.03064814551703</v>
      </c>
      <c r="AK104" s="979">
        <f>_xlfn.XLOOKUP($D104,Help2_FC!$D:$D,Help2_FC!AH:AH)</f>
        <v>6478.2</v>
      </c>
      <c r="AL104" s="979">
        <f>_xlfn.XLOOKUP($D104,Help2_FC!$D:$D,Help2_FC!AI:AI)</f>
        <v>592.5</v>
      </c>
      <c r="AM104" s="979">
        <f>_xlfn.XLOOKUP($D104,Help2_FC!$D:$D,Help2_FC!AJ:AJ)</f>
        <v>24.46</v>
      </c>
      <c r="AN104" s="979">
        <f>_xlfn.XLOOKUP($D104,Help2_FC!$D:$D,Help2_FC!AK:AK)</f>
        <v>0</v>
      </c>
    </row>
    <row r="105" spans="1:40" x14ac:dyDescent="0.2">
      <c r="A105" s="1">
        <v>45029</v>
      </c>
      <c r="B105">
        <f t="shared" si="0"/>
        <v>4</v>
      </c>
      <c r="C105">
        <f t="shared" si="1"/>
        <v>2023</v>
      </c>
      <c r="D105" s="872" t="str">
        <f t="shared" si="2"/>
        <v>04´2023</v>
      </c>
      <c r="F105" s="2">
        <f t="shared" si="3"/>
        <v>24</v>
      </c>
      <c r="G105" s="1483">
        <f t="shared" si="4"/>
        <v>3.3333333333333333E-2</v>
      </c>
      <c r="H105" s="5">
        <f t="shared" si="5"/>
        <v>1</v>
      </c>
      <c r="I105" s="995">
        <f>_xlfn.XLOOKUP($D105,Help2_FC!$D:$D,Help2_FC!H:H)</f>
        <v>18085</v>
      </c>
      <c r="J105" s="979">
        <f>_xlfn.XLOOKUP($D105,Help2_FC!$D:$D,Help2_FC!I:I)</f>
        <v>10487</v>
      </c>
      <c r="K105" s="979">
        <f>_xlfn.XLOOKUP($D105,Help2_FC!$D:$D,Help2_FC!J:J)</f>
        <v>3355</v>
      </c>
      <c r="L105" s="979">
        <f>_xlfn.XLOOKUP($D105,Help2_FC!$D:$D,Help2_FC!K:K)</f>
        <v>2791</v>
      </c>
      <c r="M105" s="979">
        <f>_xlfn.XLOOKUP($D105,Help2_FC!$D:$D,Help2_FC!L:L)</f>
        <v>7849</v>
      </c>
      <c r="N105" s="979">
        <f>_xlfn.XLOOKUP($D105,Help2_FC!$D:$D,Help2_FC!M:M)</f>
        <v>8887</v>
      </c>
      <c r="P105" s="979">
        <f>_xlfn.XLOOKUP($D105,Help2_FC!$D:$D,Help2_FC!F:F)</f>
        <v>720</v>
      </c>
      <c r="Q105" s="979">
        <f t="shared" si="6"/>
        <v>720</v>
      </c>
      <c r="R105" s="979">
        <f>_xlfn.XLOOKUP($D105,Help2_FC!$D:$D,Help2_FC!N:N)</f>
        <v>7849</v>
      </c>
      <c r="S105" s="979">
        <f>_xlfn.XLOOKUP($D105,Help2_FC!$D:$D,Help2_FC!O:O)</f>
        <v>8814.9599999999991</v>
      </c>
      <c r="T105" s="979">
        <f>_xlfn.XLOOKUP($D105,Help2_FC!$D:$D,Help2_FC!P:P)</f>
        <v>0</v>
      </c>
      <c r="U105" s="979">
        <f>_xlfn.XLOOKUP($D105,Help2_FC!$D:$D,Help2_FC!Q:Q)</f>
        <v>0</v>
      </c>
      <c r="V105" s="979">
        <f>_xlfn.XLOOKUP($D105,Help2_FC!$D:$D,Help2_FC!R:R)</f>
        <v>95.325999999999993</v>
      </c>
      <c r="W105" s="979">
        <f>_xlfn.XLOOKUP($D105,Help2_FC!$D:$D,Help2_FC!S:S)</f>
        <v>11780.12</v>
      </c>
      <c r="Y105" s="979">
        <f>_xlfn.XLOOKUP($D105,Help2_FC!$D:$D,Help2_FC!V:V)</f>
        <v>8179</v>
      </c>
      <c r="Z105" s="979">
        <f>_xlfn.XLOOKUP($D105,Help2_FC!$D:$D,Help2_FC!W:W)</f>
        <v>2287</v>
      </c>
      <c r="AA105" s="979">
        <f>_xlfn.XLOOKUP($D105,Help2_FC!$D:$D,Help2_FC!X:X)</f>
        <v>21</v>
      </c>
      <c r="AB105" s="979">
        <f>_xlfn.XLOOKUP($D105,Help2_FC!$D:$D,Help2_FC!Y:Y)</f>
        <v>6146</v>
      </c>
      <c r="AC105" s="979">
        <f>_xlfn.XLOOKUP($D105,Help2_FC!$D:$D,Help2_FC!Z:Z)</f>
        <v>1452</v>
      </c>
      <c r="AD105" s="979">
        <f>_xlfn.XLOOKUP($D105,Help2_FC!$D:$D,Help2_FC!AA:AA)</f>
        <v>1080</v>
      </c>
      <c r="AE105" s="979">
        <f>_xlfn.XLOOKUP($D105,Help2_FC!$D:$D,Help2_FC!AB:AB)</f>
        <v>1132</v>
      </c>
      <c r="AF105" s="979">
        <f>_xlfn.XLOOKUP($D105,Help2_FC!$D:$D,Help2_FC!AC:AC)</f>
        <v>172</v>
      </c>
      <c r="AG105" s="979">
        <f>_xlfn.XLOOKUP($D105,Help2_FC!$D:$D,Help2_FC!AD:AD)</f>
        <v>536</v>
      </c>
      <c r="AH105" s="979">
        <f>_xlfn.XLOOKUP($D105,Help2_FC!$D:$D,Help2_FC!AE:AE)</f>
        <v>3258</v>
      </c>
      <c r="AI105" s="979">
        <f>_xlfn.XLOOKUP($D105,Help2_FC!$D:$D,Help2_FC!AF:AF)</f>
        <v>3455</v>
      </c>
      <c r="AJ105" s="979">
        <f>_xlfn.XLOOKUP($D105,Help2_FC!$D:$D,Help2_FC!AG:AG)</f>
        <v>344.03064814551703</v>
      </c>
      <c r="AK105" s="979">
        <f>_xlfn.XLOOKUP($D105,Help2_FC!$D:$D,Help2_FC!AH:AH)</f>
        <v>6478.2</v>
      </c>
      <c r="AL105" s="979">
        <f>_xlfn.XLOOKUP($D105,Help2_FC!$D:$D,Help2_FC!AI:AI)</f>
        <v>592.5</v>
      </c>
      <c r="AM105" s="979">
        <f>_xlfn.XLOOKUP($D105,Help2_FC!$D:$D,Help2_FC!AJ:AJ)</f>
        <v>24.46</v>
      </c>
      <c r="AN105" s="979">
        <f>_xlfn.XLOOKUP($D105,Help2_FC!$D:$D,Help2_FC!AK:AK)</f>
        <v>0</v>
      </c>
    </row>
    <row r="106" spans="1:40" x14ac:dyDescent="0.2">
      <c r="A106" s="1">
        <v>45030</v>
      </c>
      <c r="B106">
        <f t="shared" si="0"/>
        <v>4</v>
      </c>
      <c r="C106">
        <f t="shared" si="1"/>
        <v>2023</v>
      </c>
      <c r="D106" s="872" t="str">
        <f t="shared" si="2"/>
        <v>04´2023</v>
      </c>
      <c r="F106" s="2">
        <f t="shared" si="3"/>
        <v>24</v>
      </c>
      <c r="G106" s="1483">
        <f t="shared" si="4"/>
        <v>3.3333333333333333E-2</v>
      </c>
      <c r="H106" s="5">
        <f t="shared" si="5"/>
        <v>1</v>
      </c>
      <c r="I106" s="995">
        <f>_xlfn.XLOOKUP($D106,Help2_FC!$D:$D,Help2_FC!H:H)</f>
        <v>18085</v>
      </c>
      <c r="J106" s="979">
        <f>_xlfn.XLOOKUP($D106,Help2_FC!$D:$D,Help2_FC!I:I)</f>
        <v>10487</v>
      </c>
      <c r="K106" s="979">
        <f>_xlfn.XLOOKUP($D106,Help2_FC!$D:$D,Help2_FC!J:J)</f>
        <v>3355</v>
      </c>
      <c r="L106" s="979">
        <f>_xlfn.XLOOKUP($D106,Help2_FC!$D:$D,Help2_FC!K:K)</f>
        <v>2791</v>
      </c>
      <c r="M106" s="979">
        <f>_xlfn.XLOOKUP($D106,Help2_FC!$D:$D,Help2_FC!L:L)</f>
        <v>7849</v>
      </c>
      <c r="N106" s="979">
        <f>_xlfn.XLOOKUP($D106,Help2_FC!$D:$D,Help2_FC!M:M)</f>
        <v>8887</v>
      </c>
      <c r="P106" s="979">
        <f>_xlfn.XLOOKUP($D106,Help2_FC!$D:$D,Help2_FC!F:F)</f>
        <v>720</v>
      </c>
      <c r="Q106" s="979">
        <f t="shared" si="6"/>
        <v>720</v>
      </c>
      <c r="R106" s="979">
        <f>_xlfn.XLOOKUP($D106,Help2_FC!$D:$D,Help2_FC!N:N)</f>
        <v>7849</v>
      </c>
      <c r="S106" s="979">
        <f>_xlfn.XLOOKUP($D106,Help2_FC!$D:$D,Help2_FC!O:O)</f>
        <v>8814.9599999999991</v>
      </c>
      <c r="T106" s="979">
        <f>_xlfn.XLOOKUP($D106,Help2_FC!$D:$D,Help2_FC!P:P)</f>
        <v>0</v>
      </c>
      <c r="U106" s="979">
        <f>_xlfn.XLOOKUP($D106,Help2_FC!$D:$D,Help2_FC!Q:Q)</f>
        <v>0</v>
      </c>
      <c r="V106" s="979">
        <f>_xlfn.XLOOKUP($D106,Help2_FC!$D:$D,Help2_FC!R:R)</f>
        <v>95.325999999999993</v>
      </c>
      <c r="W106" s="979">
        <f>_xlfn.XLOOKUP($D106,Help2_FC!$D:$D,Help2_FC!S:S)</f>
        <v>11780.12</v>
      </c>
      <c r="Y106" s="979">
        <f>_xlfn.XLOOKUP($D106,Help2_FC!$D:$D,Help2_FC!V:V)</f>
        <v>8179</v>
      </c>
      <c r="Z106" s="979">
        <f>_xlfn.XLOOKUP($D106,Help2_FC!$D:$D,Help2_FC!W:W)</f>
        <v>2287</v>
      </c>
      <c r="AA106" s="979">
        <f>_xlfn.XLOOKUP($D106,Help2_FC!$D:$D,Help2_FC!X:X)</f>
        <v>21</v>
      </c>
      <c r="AB106" s="979">
        <f>_xlfn.XLOOKUP($D106,Help2_FC!$D:$D,Help2_FC!Y:Y)</f>
        <v>6146</v>
      </c>
      <c r="AC106" s="979">
        <f>_xlfn.XLOOKUP($D106,Help2_FC!$D:$D,Help2_FC!Z:Z)</f>
        <v>1452</v>
      </c>
      <c r="AD106" s="979">
        <f>_xlfn.XLOOKUP($D106,Help2_FC!$D:$D,Help2_FC!AA:AA)</f>
        <v>1080</v>
      </c>
      <c r="AE106" s="979">
        <f>_xlfn.XLOOKUP($D106,Help2_FC!$D:$D,Help2_FC!AB:AB)</f>
        <v>1132</v>
      </c>
      <c r="AF106" s="979">
        <f>_xlfn.XLOOKUP($D106,Help2_FC!$D:$D,Help2_FC!AC:AC)</f>
        <v>172</v>
      </c>
      <c r="AG106" s="979">
        <f>_xlfn.XLOOKUP($D106,Help2_FC!$D:$D,Help2_FC!AD:AD)</f>
        <v>536</v>
      </c>
      <c r="AH106" s="979">
        <f>_xlfn.XLOOKUP($D106,Help2_FC!$D:$D,Help2_FC!AE:AE)</f>
        <v>3258</v>
      </c>
      <c r="AI106" s="979">
        <f>_xlfn.XLOOKUP($D106,Help2_FC!$D:$D,Help2_FC!AF:AF)</f>
        <v>3455</v>
      </c>
      <c r="AJ106" s="979">
        <f>_xlfn.XLOOKUP($D106,Help2_FC!$D:$D,Help2_FC!AG:AG)</f>
        <v>344.03064814551703</v>
      </c>
      <c r="AK106" s="979">
        <f>_xlfn.XLOOKUP($D106,Help2_FC!$D:$D,Help2_FC!AH:AH)</f>
        <v>6478.2</v>
      </c>
      <c r="AL106" s="979">
        <f>_xlfn.XLOOKUP($D106,Help2_FC!$D:$D,Help2_FC!AI:AI)</f>
        <v>592.5</v>
      </c>
      <c r="AM106" s="979">
        <f>_xlfn.XLOOKUP($D106,Help2_FC!$D:$D,Help2_FC!AJ:AJ)</f>
        <v>24.46</v>
      </c>
      <c r="AN106" s="979">
        <f>_xlfn.XLOOKUP($D106,Help2_FC!$D:$D,Help2_FC!AK:AK)</f>
        <v>0</v>
      </c>
    </row>
    <row r="107" spans="1:40" x14ac:dyDescent="0.2">
      <c r="A107" s="1">
        <v>45031</v>
      </c>
      <c r="B107">
        <f t="shared" si="0"/>
        <v>4</v>
      </c>
      <c r="C107">
        <f t="shared" si="1"/>
        <v>2023</v>
      </c>
      <c r="D107" s="872" t="str">
        <f t="shared" si="2"/>
        <v>04´2023</v>
      </c>
      <c r="F107" s="2">
        <f t="shared" si="3"/>
        <v>24</v>
      </c>
      <c r="G107" s="1483">
        <f t="shared" si="4"/>
        <v>3.3333333333333333E-2</v>
      </c>
      <c r="H107" s="5">
        <f t="shared" si="5"/>
        <v>1</v>
      </c>
      <c r="I107" s="995">
        <f>_xlfn.XLOOKUP($D107,Help2_FC!$D:$D,Help2_FC!H:H)</f>
        <v>18085</v>
      </c>
      <c r="J107" s="979">
        <f>_xlfn.XLOOKUP($D107,Help2_FC!$D:$D,Help2_FC!I:I)</f>
        <v>10487</v>
      </c>
      <c r="K107" s="979">
        <f>_xlfn.XLOOKUP($D107,Help2_FC!$D:$D,Help2_FC!J:J)</f>
        <v>3355</v>
      </c>
      <c r="L107" s="979">
        <f>_xlfn.XLOOKUP($D107,Help2_FC!$D:$D,Help2_FC!K:K)</f>
        <v>2791</v>
      </c>
      <c r="M107" s="979">
        <f>_xlfn.XLOOKUP($D107,Help2_FC!$D:$D,Help2_FC!L:L)</f>
        <v>7849</v>
      </c>
      <c r="N107" s="979">
        <f>_xlfn.XLOOKUP($D107,Help2_FC!$D:$D,Help2_FC!M:M)</f>
        <v>8887</v>
      </c>
      <c r="P107" s="979">
        <f>_xlfn.XLOOKUP($D107,Help2_FC!$D:$D,Help2_FC!F:F)</f>
        <v>720</v>
      </c>
      <c r="Q107" s="979">
        <f t="shared" si="6"/>
        <v>720</v>
      </c>
      <c r="R107" s="979">
        <f>_xlfn.XLOOKUP($D107,Help2_FC!$D:$D,Help2_FC!N:N)</f>
        <v>7849</v>
      </c>
      <c r="S107" s="979">
        <f>_xlfn.XLOOKUP($D107,Help2_FC!$D:$D,Help2_FC!O:O)</f>
        <v>8814.9599999999991</v>
      </c>
      <c r="T107" s="979">
        <f>_xlfn.XLOOKUP($D107,Help2_FC!$D:$D,Help2_FC!P:P)</f>
        <v>0</v>
      </c>
      <c r="U107" s="979">
        <f>_xlfn.XLOOKUP($D107,Help2_FC!$D:$D,Help2_FC!Q:Q)</f>
        <v>0</v>
      </c>
      <c r="V107" s="979">
        <f>_xlfn.XLOOKUP($D107,Help2_FC!$D:$D,Help2_FC!R:R)</f>
        <v>95.325999999999993</v>
      </c>
      <c r="W107" s="979">
        <f>_xlfn.XLOOKUP($D107,Help2_FC!$D:$D,Help2_FC!S:S)</f>
        <v>11780.12</v>
      </c>
      <c r="Y107" s="979">
        <f>_xlfn.XLOOKUP($D107,Help2_FC!$D:$D,Help2_FC!V:V)</f>
        <v>8179</v>
      </c>
      <c r="Z107" s="979">
        <f>_xlfn.XLOOKUP($D107,Help2_FC!$D:$D,Help2_FC!W:W)</f>
        <v>2287</v>
      </c>
      <c r="AA107" s="979">
        <f>_xlfn.XLOOKUP($D107,Help2_FC!$D:$D,Help2_FC!X:X)</f>
        <v>21</v>
      </c>
      <c r="AB107" s="979">
        <f>_xlfn.XLOOKUP($D107,Help2_FC!$D:$D,Help2_FC!Y:Y)</f>
        <v>6146</v>
      </c>
      <c r="AC107" s="979">
        <f>_xlfn.XLOOKUP($D107,Help2_FC!$D:$D,Help2_FC!Z:Z)</f>
        <v>1452</v>
      </c>
      <c r="AD107" s="979">
        <f>_xlfn.XLOOKUP($D107,Help2_FC!$D:$D,Help2_FC!AA:AA)</f>
        <v>1080</v>
      </c>
      <c r="AE107" s="979">
        <f>_xlfn.XLOOKUP($D107,Help2_FC!$D:$D,Help2_FC!AB:AB)</f>
        <v>1132</v>
      </c>
      <c r="AF107" s="979">
        <f>_xlfn.XLOOKUP($D107,Help2_FC!$D:$D,Help2_FC!AC:AC)</f>
        <v>172</v>
      </c>
      <c r="AG107" s="979">
        <f>_xlfn.XLOOKUP($D107,Help2_FC!$D:$D,Help2_FC!AD:AD)</f>
        <v>536</v>
      </c>
      <c r="AH107" s="979">
        <f>_xlfn.XLOOKUP($D107,Help2_FC!$D:$D,Help2_FC!AE:AE)</f>
        <v>3258</v>
      </c>
      <c r="AI107" s="979">
        <f>_xlfn.XLOOKUP($D107,Help2_FC!$D:$D,Help2_FC!AF:AF)</f>
        <v>3455</v>
      </c>
      <c r="AJ107" s="979">
        <f>_xlfn.XLOOKUP($D107,Help2_FC!$D:$D,Help2_FC!AG:AG)</f>
        <v>344.03064814551703</v>
      </c>
      <c r="AK107" s="979">
        <f>_xlfn.XLOOKUP($D107,Help2_FC!$D:$D,Help2_FC!AH:AH)</f>
        <v>6478.2</v>
      </c>
      <c r="AL107" s="979">
        <f>_xlfn.XLOOKUP($D107,Help2_FC!$D:$D,Help2_FC!AI:AI)</f>
        <v>592.5</v>
      </c>
      <c r="AM107" s="979">
        <f>_xlfn.XLOOKUP($D107,Help2_FC!$D:$D,Help2_FC!AJ:AJ)</f>
        <v>24.46</v>
      </c>
      <c r="AN107" s="979">
        <f>_xlfn.XLOOKUP($D107,Help2_FC!$D:$D,Help2_FC!AK:AK)</f>
        <v>0</v>
      </c>
    </row>
    <row r="108" spans="1:40" x14ac:dyDescent="0.2">
      <c r="A108" s="1">
        <v>45032</v>
      </c>
      <c r="B108">
        <f t="shared" si="0"/>
        <v>4</v>
      </c>
      <c r="C108">
        <f t="shared" si="1"/>
        <v>2023</v>
      </c>
      <c r="D108" s="872" t="str">
        <f t="shared" si="2"/>
        <v>04´2023</v>
      </c>
      <c r="F108" s="2">
        <f t="shared" si="3"/>
        <v>24</v>
      </c>
      <c r="G108" s="1483">
        <f t="shared" si="4"/>
        <v>3.3333333333333333E-2</v>
      </c>
      <c r="H108" s="5">
        <f t="shared" si="5"/>
        <v>1</v>
      </c>
      <c r="I108" s="995">
        <f>_xlfn.XLOOKUP($D108,Help2_FC!$D:$D,Help2_FC!H:H)</f>
        <v>18085</v>
      </c>
      <c r="J108" s="979">
        <f>_xlfn.XLOOKUP($D108,Help2_FC!$D:$D,Help2_FC!I:I)</f>
        <v>10487</v>
      </c>
      <c r="K108" s="979">
        <f>_xlfn.XLOOKUP($D108,Help2_FC!$D:$D,Help2_FC!J:J)</f>
        <v>3355</v>
      </c>
      <c r="L108" s="979">
        <f>_xlfn.XLOOKUP($D108,Help2_FC!$D:$D,Help2_FC!K:K)</f>
        <v>2791</v>
      </c>
      <c r="M108" s="979">
        <f>_xlfn.XLOOKUP($D108,Help2_FC!$D:$D,Help2_FC!L:L)</f>
        <v>7849</v>
      </c>
      <c r="N108" s="979">
        <f>_xlfn.XLOOKUP($D108,Help2_FC!$D:$D,Help2_FC!M:M)</f>
        <v>8887</v>
      </c>
      <c r="P108" s="979">
        <f>_xlfn.XLOOKUP($D108,Help2_FC!$D:$D,Help2_FC!F:F)</f>
        <v>720</v>
      </c>
      <c r="Q108" s="979">
        <f t="shared" si="6"/>
        <v>720</v>
      </c>
      <c r="R108" s="979">
        <f>_xlfn.XLOOKUP($D108,Help2_FC!$D:$D,Help2_FC!N:N)</f>
        <v>7849</v>
      </c>
      <c r="S108" s="979">
        <f>_xlfn.XLOOKUP($D108,Help2_FC!$D:$D,Help2_FC!O:O)</f>
        <v>8814.9599999999991</v>
      </c>
      <c r="T108" s="979">
        <f>_xlfn.XLOOKUP($D108,Help2_FC!$D:$D,Help2_FC!P:P)</f>
        <v>0</v>
      </c>
      <c r="U108" s="979">
        <f>_xlfn.XLOOKUP($D108,Help2_FC!$D:$D,Help2_FC!Q:Q)</f>
        <v>0</v>
      </c>
      <c r="V108" s="979">
        <f>_xlfn.XLOOKUP($D108,Help2_FC!$D:$D,Help2_FC!R:R)</f>
        <v>95.325999999999993</v>
      </c>
      <c r="W108" s="979">
        <f>_xlfn.XLOOKUP($D108,Help2_FC!$D:$D,Help2_FC!S:S)</f>
        <v>11780.12</v>
      </c>
      <c r="Y108" s="979">
        <f>_xlfn.XLOOKUP($D108,Help2_FC!$D:$D,Help2_FC!V:V)</f>
        <v>8179</v>
      </c>
      <c r="Z108" s="979">
        <f>_xlfn.XLOOKUP($D108,Help2_FC!$D:$D,Help2_FC!W:W)</f>
        <v>2287</v>
      </c>
      <c r="AA108" s="979">
        <f>_xlfn.XLOOKUP($D108,Help2_FC!$D:$D,Help2_FC!X:X)</f>
        <v>21</v>
      </c>
      <c r="AB108" s="979">
        <f>_xlfn.XLOOKUP($D108,Help2_FC!$D:$D,Help2_FC!Y:Y)</f>
        <v>6146</v>
      </c>
      <c r="AC108" s="979">
        <f>_xlfn.XLOOKUP($D108,Help2_FC!$D:$D,Help2_FC!Z:Z)</f>
        <v>1452</v>
      </c>
      <c r="AD108" s="979">
        <f>_xlfn.XLOOKUP($D108,Help2_FC!$D:$D,Help2_FC!AA:AA)</f>
        <v>1080</v>
      </c>
      <c r="AE108" s="979">
        <f>_xlfn.XLOOKUP($D108,Help2_FC!$D:$D,Help2_FC!AB:AB)</f>
        <v>1132</v>
      </c>
      <c r="AF108" s="979">
        <f>_xlfn.XLOOKUP($D108,Help2_FC!$D:$D,Help2_FC!AC:AC)</f>
        <v>172</v>
      </c>
      <c r="AG108" s="979">
        <f>_xlfn.XLOOKUP($D108,Help2_FC!$D:$D,Help2_FC!AD:AD)</f>
        <v>536</v>
      </c>
      <c r="AH108" s="979">
        <f>_xlfn.XLOOKUP($D108,Help2_FC!$D:$D,Help2_FC!AE:AE)</f>
        <v>3258</v>
      </c>
      <c r="AI108" s="979">
        <f>_xlfn.XLOOKUP($D108,Help2_FC!$D:$D,Help2_FC!AF:AF)</f>
        <v>3455</v>
      </c>
      <c r="AJ108" s="979">
        <f>_xlfn.XLOOKUP($D108,Help2_FC!$D:$D,Help2_FC!AG:AG)</f>
        <v>344.03064814551703</v>
      </c>
      <c r="AK108" s="979">
        <f>_xlfn.XLOOKUP($D108,Help2_FC!$D:$D,Help2_FC!AH:AH)</f>
        <v>6478.2</v>
      </c>
      <c r="AL108" s="979">
        <f>_xlfn.XLOOKUP($D108,Help2_FC!$D:$D,Help2_FC!AI:AI)</f>
        <v>592.5</v>
      </c>
      <c r="AM108" s="979">
        <f>_xlfn.XLOOKUP($D108,Help2_FC!$D:$D,Help2_FC!AJ:AJ)</f>
        <v>24.46</v>
      </c>
      <c r="AN108" s="979">
        <f>_xlfn.XLOOKUP($D108,Help2_FC!$D:$D,Help2_FC!AK:AK)</f>
        <v>0</v>
      </c>
    </row>
    <row r="109" spans="1:40" x14ac:dyDescent="0.2">
      <c r="A109" s="1">
        <v>45033</v>
      </c>
      <c r="B109">
        <f t="shared" si="0"/>
        <v>4</v>
      </c>
      <c r="C109">
        <f t="shared" si="1"/>
        <v>2023</v>
      </c>
      <c r="D109" s="872" t="str">
        <f t="shared" si="2"/>
        <v>04´2023</v>
      </c>
      <c r="F109" s="2">
        <f t="shared" si="3"/>
        <v>24</v>
      </c>
      <c r="G109" s="1483">
        <f t="shared" si="4"/>
        <v>3.3333333333333333E-2</v>
      </c>
      <c r="H109" s="5">
        <f t="shared" si="5"/>
        <v>1</v>
      </c>
      <c r="I109" s="995">
        <f>_xlfn.XLOOKUP($D109,Help2_FC!$D:$D,Help2_FC!H:H)</f>
        <v>18085</v>
      </c>
      <c r="J109" s="979">
        <f>_xlfn.XLOOKUP($D109,Help2_FC!$D:$D,Help2_FC!I:I)</f>
        <v>10487</v>
      </c>
      <c r="K109" s="979">
        <f>_xlfn.XLOOKUP($D109,Help2_FC!$D:$D,Help2_FC!J:J)</f>
        <v>3355</v>
      </c>
      <c r="L109" s="979">
        <f>_xlfn.XLOOKUP($D109,Help2_FC!$D:$D,Help2_FC!K:K)</f>
        <v>2791</v>
      </c>
      <c r="M109" s="979">
        <f>_xlfn.XLOOKUP($D109,Help2_FC!$D:$D,Help2_FC!L:L)</f>
        <v>7849</v>
      </c>
      <c r="N109" s="979">
        <f>_xlfn.XLOOKUP($D109,Help2_FC!$D:$D,Help2_FC!M:M)</f>
        <v>8887</v>
      </c>
      <c r="P109" s="979">
        <f>_xlfn.XLOOKUP($D109,Help2_FC!$D:$D,Help2_FC!F:F)</f>
        <v>720</v>
      </c>
      <c r="Q109" s="979">
        <f t="shared" si="6"/>
        <v>720</v>
      </c>
      <c r="R109" s="979">
        <f>_xlfn.XLOOKUP($D109,Help2_FC!$D:$D,Help2_FC!N:N)</f>
        <v>7849</v>
      </c>
      <c r="S109" s="979">
        <f>_xlfn.XLOOKUP($D109,Help2_FC!$D:$D,Help2_FC!O:O)</f>
        <v>8814.9599999999991</v>
      </c>
      <c r="T109" s="979">
        <f>_xlfn.XLOOKUP($D109,Help2_FC!$D:$D,Help2_FC!P:P)</f>
        <v>0</v>
      </c>
      <c r="U109" s="979">
        <f>_xlfn.XLOOKUP($D109,Help2_FC!$D:$D,Help2_FC!Q:Q)</f>
        <v>0</v>
      </c>
      <c r="V109" s="979">
        <f>_xlfn.XLOOKUP($D109,Help2_FC!$D:$D,Help2_FC!R:R)</f>
        <v>95.325999999999993</v>
      </c>
      <c r="W109" s="979">
        <f>_xlfn.XLOOKUP($D109,Help2_FC!$D:$D,Help2_FC!S:S)</f>
        <v>11780.12</v>
      </c>
      <c r="Y109" s="979">
        <f>_xlfn.XLOOKUP($D109,Help2_FC!$D:$D,Help2_FC!V:V)</f>
        <v>8179</v>
      </c>
      <c r="Z109" s="979">
        <f>_xlfn.XLOOKUP($D109,Help2_FC!$D:$D,Help2_FC!W:W)</f>
        <v>2287</v>
      </c>
      <c r="AA109" s="979">
        <f>_xlfn.XLOOKUP($D109,Help2_FC!$D:$D,Help2_FC!X:X)</f>
        <v>21</v>
      </c>
      <c r="AB109" s="979">
        <f>_xlfn.XLOOKUP($D109,Help2_FC!$D:$D,Help2_FC!Y:Y)</f>
        <v>6146</v>
      </c>
      <c r="AC109" s="979">
        <f>_xlfn.XLOOKUP($D109,Help2_FC!$D:$D,Help2_FC!Z:Z)</f>
        <v>1452</v>
      </c>
      <c r="AD109" s="979">
        <f>_xlfn.XLOOKUP($D109,Help2_FC!$D:$D,Help2_FC!AA:AA)</f>
        <v>1080</v>
      </c>
      <c r="AE109" s="979">
        <f>_xlfn.XLOOKUP($D109,Help2_FC!$D:$D,Help2_FC!AB:AB)</f>
        <v>1132</v>
      </c>
      <c r="AF109" s="979">
        <f>_xlfn.XLOOKUP($D109,Help2_FC!$D:$D,Help2_FC!AC:AC)</f>
        <v>172</v>
      </c>
      <c r="AG109" s="979">
        <f>_xlfn.XLOOKUP($D109,Help2_FC!$D:$D,Help2_FC!AD:AD)</f>
        <v>536</v>
      </c>
      <c r="AH109" s="979">
        <f>_xlfn.XLOOKUP($D109,Help2_FC!$D:$D,Help2_FC!AE:AE)</f>
        <v>3258</v>
      </c>
      <c r="AI109" s="979">
        <f>_xlfn.XLOOKUP($D109,Help2_FC!$D:$D,Help2_FC!AF:AF)</f>
        <v>3455</v>
      </c>
      <c r="AJ109" s="979">
        <f>_xlfn.XLOOKUP($D109,Help2_FC!$D:$D,Help2_FC!AG:AG)</f>
        <v>344.03064814551703</v>
      </c>
      <c r="AK109" s="979">
        <f>_xlfn.XLOOKUP($D109,Help2_FC!$D:$D,Help2_FC!AH:AH)</f>
        <v>6478.2</v>
      </c>
      <c r="AL109" s="979">
        <f>_xlfn.XLOOKUP($D109,Help2_FC!$D:$D,Help2_FC!AI:AI)</f>
        <v>592.5</v>
      </c>
      <c r="AM109" s="979">
        <f>_xlfn.XLOOKUP($D109,Help2_FC!$D:$D,Help2_FC!AJ:AJ)</f>
        <v>24.46</v>
      </c>
      <c r="AN109" s="979">
        <f>_xlfn.XLOOKUP($D109,Help2_FC!$D:$D,Help2_FC!AK:AK)</f>
        <v>0</v>
      </c>
    </row>
    <row r="110" spans="1:40" x14ac:dyDescent="0.2">
      <c r="A110" s="1">
        <v>45034</v>
      </c>
      <c r="B110">
        <f t="shared" si="0"/>
        <v>4</v>
      </c>
      <c r="C110">
        <f t="shared" si="1"/>
        <v>2023</v>
      </c>
      <c r="D110" s="872" t="str">
        <f t="shared" si="2"/>
        <v>04´2023</v>
      </c>
      <c r="F110" s="2">
        <f t="shared" si="3"/>
        <v>24</v>
      </c>
      <c r="G110" s="1483">
        <f t="shared" si="4"/>
        <v>3.3333333333333333E-2</v>
      </c>
      <c r="H110" s="5">
        <f t="shared" si="5"/>
        <v>1</v>
      </c>
      <c r="I110" s="995">
        <f>_xlfn.XLOOKUP($D110,Help2_FC!$D:$D,Help2_FC!H:H)</f>
        <v>18085</v>
      </c>
      <c r="J110" s="979">
        <f>_xlfn.XLOOKUP($D110,Help2_FC!$D:$D,Help2_FC!I:I)</f>
        <v>10487</v>
      </c>
      <c r="K110" s="979">
        <f>_xlfn.XLOOKUP($D110,Help2_FC!$D:$D,Help2_FC!J:J)</f>
        <v>3355</v>
      </c>
      <c r="L110" s="979">
        <f>_xlfn.XLOOKUP($D110,Help2_FC!$D:$D,Help2_FC!K:K)</f>
        <v>2791</v>
      </c>
      <c r="M110" s="979">
        <f>_xlfn.XLOOKUP($D110,Help2_FC!$D:$D,Help2_FC!L:L)</f>
        <v>7849</v>
      </c>
      <c r="N110" s="979">
        <f>_xlfn.XLOOKUP($D110,Help2_FC!$D:$D,Help2_FC!M:M)</f>
        <v>8887</v>
      </c>
      <c r="P110" s="979">
        <f>_xlfn.XLOOKUP($D110,Help2_FC!$D:$D,Help2_FC!F:F)</f>
        <v>720</v>
      </c>
      <c r="Q110" s="979">
        <f t="shared" si="6"/>
        <v>720</v>
      </c>
      <c r="R110" s="979">
        <f>_xlfn.XLOOKUP($D110,Help2_FC!$D:$D,Help2_FC!N:N)</f>
        <v>7849</v>
      </c>
      <c r="S110" s="979">
        <f>_xlfn.XLOOKUP($D110,Help2_FC!$D:$D,Help2_FC!O:O)</f>
        <v>8814.9599999999991</v>
      </c>
      <c r="T110" s="979">
        <f>_xlfn.XLOOKUP($D110,Help2_FC!$D:$D,Help2_FC!P:P)</f>
        <v>0</v>
      </c>
      <c r="U110" s="979">
        <f>_xlfn.XLOOKUP($D110,Help2_FC!$D:$D,Help2_FC!Q:Q)</f>
        <v>0</v>
      </c>
      <c r="V110" s="979">
        <f>_xlfn.XLOOKUP($D110,Help2_FC!$D:$D,Help2_FC!R:R)</f>
        <v>95.325999999999993</v>
      </c>
      <c r="W110" s="979">
        <f>_xlfn.XLOOKUP($D110,Help2_FC!$D:$D,Help2_FC!S:S)</f>
        <v>11780.12</v>
      </c>
      <c r="Y110" s="979">
        <f>_xlfn.XLOOKUP($D110,Help2_FC!$D:$D,Help2_FC!V:V)</f>
        <v>8179</v>
      </c>
      <c r="Z110" s="979">
        <f>_xlfn.XLOOKUP($D110,Help2_FC!$D:$D,Help2_FC!W:W)</f>
        <v>2287</v>
      </c>
      <c r="AA110" s="979">
        <f>_xlfn.XLOOKUP($D110,Help2_FC!$D:$D,Help2_FC!X:X)</f>
        <v>21</v>
      </c>
      <c r="AB110" s="979">
        <f>_xlfn.XLOOKUP($D110,Help2_FC!$D:$D,Help2_FC!Y:Y)</f>
        <v>6146</v>
      </c>
      <c r="AC110" s="979">
        <f>_xlfn.XLOOKUP($D110,Help2_FC!$D:$D,Help2_FC!Z:Z)</f>
        <v>1452</v>
      </c>
      <c r="AD110" s="979">
        <f>_xlfn.XLOOKUP($D110,Help2_FC!$D:$D,Help2_FC!AA:AA)</f>
        <v>1080</v>
      </c>
      <c r="AE110" s="979">
        <f>_xlfn.XLOOKUP($D110,Help2_FC!$D:$D,Help2_FC!AB:AB)</f>
        <v>1132</v>
      </c>
      <c r="AF110" s="979">
        <f>_xlfn.XLOOKUP($D110,Help2_FC!$D:$D,Help2_FC!AC:AC)</f>
        <v>172</v>
      </c>
      <c r="AG110" s="979">
        <f>_xlfn.XLOOKUP($D110,Help2_FC!$D:$D,Help2_FC!AD:AD)</f>
        <v>536</v>
      </c>
      <c r="AH110" s="979">
        <f>_xlfn.XLOOKUP($D110,Help2_FC!$D:$D,Help2_FC!AE:AE)</f>
        <v>3258</v>
      </c>
      <c r="AI110" s="979">
        <f>_xlfn.XLOOKUP($D110,Help2_FC!$D:$D,Help2_FC!AF:AF)</f>
        <v>3455</v>
      </c>
      <c r="AJ110" s="979">
        <f>_xlfn.XLOOKUP($D110,Help2_FC!$D:$D,Help2_FC!AG:AG)</f>
        <v>344.03064814551703</v>
      </c>
      <c r="AK110" s="979">
        <f>_xlfn.XLOOKUP($D110,Help2_FC!$D:$D,Help2_FC!AH:AH)</f>
        <v>6478.2</v>
      </c>
      <c r="AL110" s="979">
        <f>_xlfn.XLOOKUP($D110,Help2_FC!$D:$D,Help2_FC!AI:AI)</f>
        <v>592.5</v>
      </c>
      <c r="AM110" s="979">
        <f>_xlfn.XLOOKUP($D110,Help2_FC!$D:$D,Help2_FC!AJ:AJ)</f>
        <v>24.46</v>
      </c>
      <c r="AN110" s="979">
        <f>_xlfn.XLOOKUP($D110,Help2_FC!$D:$D,Help2_FC!AK:AK)</f>
        <v>0</v>
      </c>
    </row>
    <row r="111" spans="1:40" x14ac:dyDescent="0.2">
      <c r="A111" s="1">
        <v>45035</v>
      </c>
      <c r="B111">
        <f t="shared" si="0"/>
        <v>4</v>
      </c>
      <c r="C111">
        <f t="shared" si="1"/>
        <v>2023</v>
      </c>
      <c r="D111" s="872" t="str">
        <f t="shared" si="2"/>
        <v>04´2023</v>
      </c>
      <c r="F111" s="2">
        <f t="shared" si="3"/>
        <v>24</v>
      </c>
      <c r="G111" s="1483">
        <f t="shared" si="4"/>
        <v>3.3333333333333333E-2</v>
      </c>
      <c r="H111" s="5">
        <f t="shared" si="5"/>
        <v>1</v>
      </c>
      <c r="I111" s="995">
        <f>_xlfn.XLOOKUP($D111,Help2_FC!$D:$D,Help2_FC!H:H)</f>
        <v>18085</v>
      </c>
      <c r="J111" s="979">
        <f>_xlfn.XLOOKUP($D111,Help2_FC!$D:$D,Help2_FC!I:I)</f>
        <v>10487</v>
      </c>
      <c r="K111" s="979">
        <f>_xlfn.XLOOKUP($D111,Help2_FC!$D:$D,Help2_FC!J:J)</f>
        <v>3355</v>
      </c>
      <c r="L111" s="979">
        <f>_xlfn.XLOOKUP($D111,Help2_FC!$D:$D,Help2_FC!K:K)</f>
        <v>2791</v>
      </c>
      <c r="M111" s="979">
        <f>_xlfn.XLOOKUP($D111,Help2_FC!$D:$D,Help2_FC!L:L)</f>
        <v>7849</v>
      </c>
      <c r="N111" s="979">
        <f>_xlfn.XLOOKUP($D111,Help2_FC!$D:$D,Help2_FC!M:M)</f>
        <v>8887</v>
      </c>
      <c r="P111" s="979">
        <f>_xlfn.XLOOKUP($D111,Help2_FC!$D:$D,Help2_FC!F:F)</f>
        <v>720</v>
      </c>
      <c r="Q111" s="979">
        <f t="shared" si="6"/>
        <v>720</v>
      </c>
      <c r="R111" s="979">
        <f>_xlfn.XLOOKUP($D111,Help2_FC!$D:$D,Help2_FC!N:N)</f>
        <v>7849</v>
      </c>
      <c r="S111" s="979">
        <f>_xlfn.XLOOKUP($D111,Help2_FC!$D:$D,Help2_FC!O:O)</f>
        <v>8814.9599999999991</v>
      </c>
      <c r="T111" s="979">
        <f>_xlfn.XLOOKUP($D111,Help2_FC!$D:$D,Help2_FC!P:P)</f>
        <v>0</v>
      </c>
      <c r="U111" s="979">
        <f>_xlfn.XLOOKUP($D111,Help2_FC!$D:$D,Help2_FC!Q:Q)</f>
        <v>0</v>
      </c>
      <c r="V111" s="979">
        <f>_xlfn.XLOOKUP($D111,Help2_FC!$D:$D,Help2_FC!R:R)</f>
        <v>95.325999999999993</v>
      </c>
      <c r="W111" s="979">
        <f>_xlfn.XLOOKUP($D111,Help2_FC!$D:$D,Help2_FC!S:S)</f>
        <v>11780.12</v>
      </c>
      <c r="Y111" s="979">
        <f>_xlfn.XLOOKUP($D111,Help2_FC!$D:$D,Help2_FC!V:V)</f>
        <v>8179</v>
      </c>
      <c r="Z111" s="979">
        <f>_xlfn.XLOOKUP($D111,Help2_FC!$D:$D,Help2_FC!W:W)</f>
        <v>2287</v>
      </c>
      <c r="AA111" s="979">
        <f>_xlfn.XLOOKUP($D111,Help2_FC!$D:$D,Help2_FC!X:X)</f>
        <v>21</v>
      </c>
      <c r="AB111" s="979">
        <f>_xlfn.XLOOKUP($D111,Help2_FC!$D:$D,Help2_FC!Y:Y)</f>
        <v>6146</v>
      </c>
      <c r="AC111" s="979">
        <f>_xlfn.XLOOKUP($D111,Help2_FC!$D:$D,Help2_FC!Z:Z)</f>
        <v>1452</v>
      </c>
      <c r="AD111" s="979">
        <f>_xlfn.XLOOKUP($D111,Help2_FC!$D:$D,Help2_FC!AA:AA)</f>
        <v>1080</v>
      </c>
      <c r="AE111" s="979">
        <f>_xlfn.XLOOKUP($D111,Help2_FC!$D:$D,Help2_FC!AB:AB)</f>
        <v>1132</v>
      </c>
      <c r="AF111" s="979">
        <f>_xlfn.XLOOKUP($D111,Help2_FC!$D:$D,Help2_FC!AC:AC)</f>
        <v>172</v>
      </c>
      <c r="AG111" s="979">
        <f>_xlfn.XLOOKUP($D111,Help2_FC!$D:$D,Help2_FC!AD:AD)</f>
        <v>536</v>
      </c>
      <c r="AH111" s="979">
        <f>_xlfn.XLOOKUP($D111,Help2_FC!$D:$D,Help2_FC!AE:AE)</f>
        <v>3258</v>
      </c>
      <c r="AI111" s="979">
        <f>_xlfn.XLOOKUP($D111,Help2_FC!$D:$D,Help2_FC!AF:AF)</f>
        <v>3455</v>
      </c>
      <c r="AJ111" s="979">
        <f>_xlfn.XLOOKUP($D111,Help2_FC!$D:$D,Help2_FC!AG:AG)</f>
        <v>344.03064814551703</v>
      </c>
      <c r="AK111" s="979">
        <f>_xlfn.XLOOKUP($D111,Help2_FC!$D:$D,Help2_FC!AH:AH)</f>
        <v>6478.2</v>
      </c>
      <c r="AL111" s="979">
        <f>_xlfn.XLOOKUP($D111,Help2_FC!$D:$D,Help2_FC!AI:AI)</f>
        <v>592.5</v>
      </c>
      <c r="AM111" s="979">
        <f>_xlfn.XLOOKUP($D111,Help2_FC!$D:$D,Help2_FC!AJ:AJ)</f>
        <v>24.46</v>
      </c>
      <c r="AN111" s="979">
        <f>_xlfn.XLOOKUP($D111,Help2_FC!$D:$D,Help2_FC!AK:AK)</f>
        <v>0</v>
      </c>
    </row>
    <row r="112" spans="1:40" x14ac:dyDescent="0.2">
      <c r="A112" s="1">
        <v>45036</v>
      </c>
      <c r="B112">
        <f t="shared" si="0"/>
        <v>4</v>
      </c>
      <c r="C112">
        <f t="shared" si="1"/>
        <v>2023</v>
      </c>
      <c r="D112" s="872" t="str">
        <f t="shared" si="2"/>
        <v>04´2023</v>
      </c>
      <c r="F112" s="2">
        <f t="shared" si="3"/>
        <v>24</v>
      </c>
      <c r="G112" s="1483">
        <f t="shared" si="4"/>
        <v>3.3333333333333333E-2</v>
      </c>
      <c r="H112" s="5">
        <f t="shared" si="5"/>
        <v>1</v>
      </c>
      <c r="I112" s="995">
        <f>_xlfn.XLOOKUP($D112,Help2_FC!$D:$D,Help2_FC!H:H)</f>
        <v>18085</v>
      </c>
      <c r="J112" s="979">
        <f>_xlfn.XLOOKUP($D112,Help2_FC!$D:$D,Help2_FC!I:I)</f>
        <v>10487</v>
      </c>
      <c r="K112" s="979">
        <f>_xlfn.XLOOKUP($D112,Help2_FC!$D:$D,Help2_FC!J:J)</f>
        <v>3355</v>
      </c>
      <c r="L112" s="979">
        <f>_xlfn.XLOOKUP($D112,Help2_FC!$D:$D,Help2_FC!K:K)</f>
        <v>2791</v>
      </c>
      <c r="M112" s="979">
        <f>_xlfn.XLOOKUP($D112,Help2_FC!$D:$D,Help2_FC!L:L)</f>
        <v>7849</v>
      </c>
      <c r="N112" s="979">
        <f>_xlfn.XLOOKUP($D112,Help2_FC!$D:$D,Help2_FC!M:M)</f>
        <v>8887</v>
      </c>
      <c r="P112" s="979">
        <f>_xlfn.XLOOKUP($D112,Help2_FC!$D:$D,Help2_FC!F:F)</f>
        <v>720</v>
      </c>
      <c r="Q112" s="979">
        <f t="shared" si="6"/>
        <v>720</v>
      </c>
      <c r="R112" s="979">
        <f>_xlfn.XLOOKUP($D112,Help2_FC!$D:$D,Help2_FC!N:N)</f>
        <v>7849</v>
      </c>
      <c r="S112" s="979">
        <f>_xlfn.XLOOKUP($D112,Help2_FC!$D:$D,Help2_FC!O:O)</f>
        <v>8814.9599999999991</v>
      </c>
      <c r="T112" s="979">
        <f>_xlfn.XLOOKUP($D112,Help2_FC!$D:$D,Help2_FC!P:P)</f>
        <v>0</v>
      </c>
      <c r="U112" s="979">
        <f>_xlfn.XLOOKUP($D112,Help2_FC!$D:$D,Help2_FC!Q:Q)</f>
        <v>0</v>
      </c>
      <c r="V112" s="979">
        <f>_xlfn.XLOOKUP($D112,Help2_FC!$D:$D,Help2_FC!R:R)</f>
        <v>95.325999999999993</v>
      </c>
      <c r="W112" s="979">
        <f>_xlfn.XLOOKUP($D112,Help2_FC!$D:$D,Help2_FC!S:S)</f>
        <v>11780.12</v>
      </c>
      <c r="Y112" s="979">
        <f>_xlfn.XLOOKUP($D112,Help2_FC!$D:$D,Help2_FC!V:V)</f>
        <v>8179</v>
      </c>
      <c r="Z112" s="979">
        <f>_xlfn.XLOOKUP($D112,Help2_FC!$D:$D,Help2_FC!W:W)</f>
        <v>2287</v>
      </c>
      <c r="AA112" s="979">
        <f>_xlfn.XLOOKUP($D112,Help2_FC!$D:$D,Help2_FC!X:X)</f>
        <v>21</v>
      </c>
      <c r="AB112" s="979">
        <f>_xlfn.XLOOKUP($D112,Help2_FC!$D:$D,Help2_FC!Y:Y)</f>
        <v>6146</v>
      </c>
      <c r="AC112" s="979">
        <f>_xlfn.XLOOKUP($D112,Help2_FC!$D:$D,Help2_FC!Z:Z)</f>
        <v>1452</v>
      </c>
      <c r="AD112" s="979">
        <f>_xlfn.XLOOKUP($D112,Help2_FC!$D:$D,Help2_FC!AA:AA)</f>
        <v>1080</v>
      </c>
      <c r="AE112" s="979">
        <f>_xlfn.XLOOKUP($D112,Help2_FC!$D:$D,Help2_FC!AB:AB)</f>
        <v>1132</v>
      </c>
      <c r="AF112" s="979">
        <f>_xlfn.XLOOKUP($D112,Help2_FC!$D:$D,Help2_FC!AC:AC)</f>
        <v>172</v>
      </c>
      <c r="AG112" s="979">
        <f>_xlfn.XLOOKUP($D112,Help2_FC!$D:$D,Help2_FC!AD:AD)</f>
        <v>536</v>
      </c>
      <c r="AH112" s="979">
        <f>_xlfn.XLOOKUP($D112,Help2_FC!$D:$D,Help2_FC!AE:AE)</f>
        <v>3258</v>
      </c>
      <c r="AI112" s="979">
        <f>_xlfn.XLOOKUP($D112,Help2_FC!$D:$D,Help2_FC!AF:AF)</f>
        <v>3455</v>
      </c>
      <c r="AJ112" s="979">
        <f>_xlfn.XLOOKUP($D112,Help2_FC!$D:$D,Help2_FC!AG:AG)</f>
        <v>344.03064814551703</v>
      </c>
      <c r="AK112" s="979">
        <f>_xlfn.XLOOKUP($D112,Help2_FC!$D:$D,Help2_FC!AH:AH)</f>
        <v>6478.2</v>
      </c>
      <c r="AL112" s="979">
        <f>_xlfn.XLOOKUP($D112,Help2_FC!$D:$D,Help2_FC!AI:AI)</f>
        <v>592.5</v>
      </c>
      <c r="AM112" s="979">
        <f>_xlfn.XLOOKUP($D112,Help2_FC!$D:$D,Help2_FC!AJ:AJ)</f>
        <v>24.46</v>
      </c>
      <c r="AN112" s="979">
        <f>_xlfn.XLOOKUP($D112,Help2_FC!$D:$D,Help2_FC!AK:AK)</f>
        <v>0</v>
      </c>
    </row>
    <row r="113" spans="1:40" x14ac:dyDescent="0.2">
      <c r="A113" s="1">
        <v>45037</v>
      </c>
      <c r="B113">
        <f t="shared" si="0"/>
        <v>4</v>
      </c>
      <c r="C113">
        <f t="shared" si="1"/>
        <v>2023</v>
      </c>
      <c r="D113" s="872" t="str">
        <f t="shared" si="2"/>
        <v>04´2023</v>
      </c>
      <c r="F113" s="2">
        <f t="shared" si="3"/>
        <v>24</v>
      </c>
      <c r="G113" s="1483">
        <f t="shared" si="4"/>
        <v>3.3333333333333333E-2</v>
      </c>
      <c r="H113" s="5">
        <f t="shared" si="5"/>
        <v>1</v>
      </c>
      <c r="I113" s="995">
        <f>_xlfn.XLOOKUP($D113,Help2_FC!$D:$D,Help2_FC!H:H)</f>
        <v>18085</v>
      </c>
      <c r="J113" s="979">
        <f>_xlfn.XLOOKUP($D113,Help2_FC!$D:$D,Help2_FC!I:I)</f>
        <v>10487</v>
      </c>
      <c r="K113" s="979">
        <f>_xlfn.XLOOKUP($D113,Help2_FC!$D:$D,Help2_FC!J:J)</f>
        <v>3355</v>
      </c>
      <c r="L113" s="979">
        <f>_xlfn.XLOOKUP($D113,Help2_FC!$D:$D,Help2_FC!K:K)</f>
        <v>2791</v>
      </c>
      <c r="M113" s="979">
        <f>_xlfn.XLOOKUP($D113,Help2_FC!$D:$D,Help2_FC!L:L)</f>
        <v>7849</v>
      </c>
      <c r="N113" s="979">
        <f>_xlfn.XLOOKUP($D113,Help2_FC!$D:$D,Help2_FC!M:M)</f>
        <v>8887</v>
      </c>
      <c r="P113" s="979">
        <f>_xlfn.XLOOKUP($D113,Help2_FC!$D:$D,Help2_FC!F:F)</f>
        <v>720</v>
      </c>
      <c r="Q113" s="979">
        <f t="shared" si="6"/>
        <v>720</v>
      </c>
      <c r="R113" s="979">
        <f>_xlfn.XLOOKUP($D113,Help2_FC!$D:$D,Help2_FC!N:N)</f>
        <v>7849</v>
      </c>
      <c r="S113" s="979">
        <f>_xlfn.XLOOKUP($D113,Help2_FC!$D:$D,Help2_FC!O:O)</f>
        <v>8814.9599999999991</v>
      </c>
      <c r="T113" s="979">
        <f>_xlfn.XLOOKUP($D113,Help2_FC!$D:$D,Help2_FC!P:P)</f>
        <v>0</v>
      </c>
      <c r="U113" s="979">
        <f>_xlfn.XLOOKUP($D113,Help2_FC!$D:$D,Help2_FC!Q:Q)</f>
        <v>0</v>
      </c>
      <c r="V113" s="979">
        <f>_xlfn.XLOOKUP($D113,Help2_FC!$D:$D,Help2_FC!R:R)</f>
        <v>95.325999999999993</v>
      </c>
      <c r="W113" s="979">
        <f>_xlfn.XLOOKUP($D113,Help2_FC!$D:$D,Help2_FC!S:S)</f>
        <v>11780.12</v>
      </c>
      <c r="Y113" s="979">
        <f>_xlfn.XLOOKUP($D113,Help2_FC!$D:$D,Help2_FC!V:V)</f>
        <v>8179</v>
      </c>
      <c r="Z113" s="979">
        <f>_xlfn.XLOOKUP($D113,Help2_FC!$D:$D,Help2_FC!W:W)</f>
        <v>2287</v>
      </c>
      <c r="AA113" s="979">
        <f>_xlfn.XLOOKUP($D113,Help2_FC!$D:$D,Help2_FC!X:X)</f>
        <v>21</v>
      </c>
      <c r="AB113" s="979">
        <f>_xlfn.XLOOKUP($D113,Help2_FC!$D:$D,Help2_FC!Y:Y)</f>
        <v>6146</v>
      </c>
      <c r="AC113" s="979">
        <f>_xlfn.XLOOKUP($D113,Help2_FC!$D:$D,Help2_FC!Z:Z)</f>
        <v>1452</v>
      </c>
      <c r="AD113" s="979">
        <f>_xlfn.XLOOKUP($D113,Help2_FC!$D:$D,Help2_FC!AA:AA)</f>
        <v>1080</v>
      </c>
      <c r="AE113" s="979">
        <f>_xlfn.XLOOKUP($D113,Help2_FC!$D:$D,Help2_FC!AB:AB)</f>
        <v>1132</v>
      </c>
      <c r="AF113" s="979">
        <f>_xlfn.XLOOKUP($D113,Help2_FC!$D:$D,Help2_FC!AC:AC)</f>
        <v>172</v>
      </c>
      <c r="AG113" s="979">
        <f>_xlfn.XLOOKUP($D113,Help2_FC!$D:$D,Help2_FC!AD:AD)</f>
        <v>536</v>
      </c>
      <c r="AH113" s="979">
        <f>_xlfn.XLOOKUP($D113,Help2_FC!$D:$D,Help2_FC!AE:AE)</f>
        <v>3258</v>
      </c>
      <c r="AI113" s="979">
        <f>_xlfn.XLOOKUP($D113,Help2_FC!$D:$D,Help2_FC!AF:AF)</f>
        <v>3455</v>
      </c>
      <c r="AJ113" s="979">
        <f>_xlfn.XLOOKUP($D113,Help2_FC!$D:$D,Help2_FC!AG:AG)</f>
        <v>344.03064814551703</v>
      </c>
      <c r="AK113" s="979">
        <f>_xlfn.XLOOKUP($D113,Help2_FC!$D:$D,Help2_FC!AH:AH)</f>
        <v>6478.2</v>
      </c>
      <c r="AL113" s="979">
        <f>_xlfn.XLOOKUP($D113,Help2_FC!$D:$D,Help2_FC!AI:AI)</f>
        <v>592.5</v>
      </c>
      <c r="AM113" s="979">
        <f>_xlfn.XLOOKUP($D113,Help2_FC!$D:$D,Help2_FC!AJ:AJ)</f>
        <v>24.46</v>
      </c>
      <c r="AN113" s="979">
        <f>_xlfn.XLOOKUP($D113,Help2_FC!$D:$D,Help2_FC!AK:AK)</f>
        <v>0</v>
      </c>
    </row>
    <row r="114" spans="1:40" x14ac:dyDescent="0.2">
      <c r="A114" s="1">
        <v>45038</v>
      </c>
      <c r="B114">
        <f t="shared" si="0"/>
        <v>4</v>
      </c>
      <c r="C114">
        <f t="shared" si="1"/>
        <v>2023</v>
      </c>
      <c r="D114" s="872" t="str">
        <f t="shared" si="2"/>
        <v>04´2023</v>
      </c>
      <c r="F114" s="2">
        <f t="shared" si="3"/>
        <v>24</v>
      </c>
      <c r="G114" s="1483">
        <f t="shared" si="4"/>
        <v>3.3333333333333333E-2</v>
      </c>
      <c r="H114" s="5">
        <f t="shared" si="5"/>
        <v>1</v>
      </c>
      <c r="I114" s="995">
        <f>_xlfn.XLOOKUP($D114,Help2_FC!$D:$D,Help2_FC!H:H)</f>
        <v>18085</v>
      </c>
      <c r="J114" s="979">
        <f>_xlfn.XLOOKUP($D114,Help2_FC!$D:$D,Help2_FC!I:I)</f>
        <v>10487</v>
      </c>
      <c r="K114" s="979">
        <f>_xlfn.XLOOKUP($D114,Help2_FC!$D:$D,Help2_FC!J:J)</f>
        <v>3355</v>
      </c>
      <c r="L114" s="979">
        <f>_xlfn.XLOOKUP($D114,Help2_FC!$D:$D,Help2_FC!K:K)</f>
        <v>2791</v>
      </c>
      <c r="M114" s="979">
        <f>_xlfn.XLOOKUP($D114,Help2_FC!$D:$D,Help2_FC!L:L)</f>
        <v>7849</v>
      </c>
      <c r="N114" s="979">
        <f>_xlfn.XLOOKUP($D114,Help2_FC!$D:$D,Help2_FC!M:M)</f>
        <v>8887</v>
      </c>
      <c r="P114" s="979">
        <f>_xlfn.XLOOKUP($D114,Help2_FC!$D:$D,Help2_FC!F:F)</f>
        <v>720</v>
      </c>
      <c r="Q114" s="979">
        <f t="shared" si="6"/>
        <v>720</v>
      </c>
      <c r="R114" s="979">
        <f>_xlfn.XLOOKUP($D114,Help2_FC!$D:$D,Help2_FC!N:N)</f>
        <v>7849</v>
      </c>
      <c r="S114" s="979">
        <f>_xlfn.XLOOKUP($D114,Help2_FC!$D:$D,Help2_FC!O:O)</f>
        <v>8814.9599999999991</v>
      </c>
      <c r="T114" s="979">
        <f>_xlfn.XLOOKUP($D114,Help2_FC!$D:$D,Help2_FC!P:P)</f>
        <v>0</v>
      </c>
      <c r="U114" s="979">
        <f>_xlfn.XLOOKUP($D114,Help2_FC!$D:$D,Help2_FC!Q:Q)</f>
        <v>0</v>
      </c>
      <c r="V114" s="979">
        <f>_xlfn.XLOOKUP($D114,Help2_FC!$D:$D,Help2_FC!R:R)</f>
        <v>95.325999999999993</v>
      </c>
      <c r="W114" s="979">
        <f>_xlfn.XLOOKUP($D114,Help2_FC!$D:$D,Help2_FC!S:S)</f>
        <v>11780.12</v>
      </c>
      <c r="Y114" s="979">
        <f>_xlfn.XLOOKUP($D114,Help2_FC!$D:$D,Help2_FC!V:V)</f>
        <v>8179</v>
      </c>
      <c r="Z114" s="979">
        <f>_xlfn.XLOOKUP($D114,Help2_FC!$D:$D,Help2_FC!W:W)</f>
        <v>2287</v>
      </c>
      <c r="AA114" s="979">
        <f>_xlfn.XLOOKUP($D114,Help2_FC!$D:$D,Help2_FC!X:X)</f>
        <v>21</v>
      </c>
      <c r="AB114" s="979">
        <f>_xlfn.XLOOKUP($D114,Help2_FC!$D:$D,Help2_FC!Y:Y)</f>
        <v>6146</v>
      </c>
      <c r="AC114" s="979">
        <f>_xlfn.XLOOKUP($D114,Help2_FC!$D:$D,Help2_FC!Z:Z)</f>
        <v>1452</v>
      </c>
      <c r="AD114" s="979">
        <f>_xlfn.XLOOKUP($D114,Help2_FC!$D:$D,Help2_FC!AA:AA)</f>
        <v>1080</v>
      </c>
      <c r="AE114" s="979">
        <f>_xlfn.XLOOKUP($D114,Help2_FC!$D:$D,Help2_FC!AB:AB)</f>
        <v>1132</v>
      </c>
      <c r="AF114" s="979">
        <f>_xlfn.XLOOKUP($D114,Help2_FC!$D:$D,Help2_FC!AC:AC)</f>
        <v>172</v>
      </c>
      <c r="AG114" s="979">
        <f>_xlfn.XLOOKUP($D114,Help2_FC!$D:$D,Help2_FC!AD:AD)</f>
        <v>536</v>
      </c>
      <c r="AH114" s="979">
        <f>_xlfn.XLOOKUP($D114,Help2_FC!$D:$D,Help2_FC!AE:AE)</f>
        <v>3258</v>
      </c>
      <c r="AI114" s="979">
        <f>_xlfn.XLOOKUP($D114,Help2_FC!$D:$D,Help2_FC!AF:AF)</f>
        <v>3455</v>
      </c>
      <c r="AJ114" s="979">
        <f>_xlfn.XLOOKUP($D114,Help2_FC!$D:$D,Help2_FC!AG:AG)</f>
        <v>344.03064814551703</v>
      </c>
      <c r="AK114" s="979">
        <f>_xlfn.XLOOKUP($D114,Help2_FC!$D:$D,Help2_FC!AH:AH)</f>
        <v>6478.2</v>
      </c>
      <c r="AL114" s="979">
        <f>_xlfn.XLOOKUP($D114,Help2_FC!$D:$D,Help2_FC!AI:AI)</f>
        <v>592.5</v>
      </c>
      <c r="AM114" s="979">
        <f>_xlfn.XLOOKUP($D114,Help2_FC!$D:$D,Help2_FC!AJ:AJ)</f>
        <v>24.46</v>
      </c>
      <c r="AN114" s="979">
        <f>_xlfn.XLOOKUP($D114,Help2_FC!$D:$D,Help2_FC!AK:AK)</f>
        <v>0</v>
      </c>
    </row>
    <row r="115" spans="1:40" x14ac:dyDescent="0.2">
      <c r="A115" s="1">
        <v>45039</v>
      </c>
      <c r="B115">
        <f t="shared" si="0"/>
        <v>4</v>
      </c>
      <c r="C115">
        <f t="shared" si="1"/>
        <v>2023</v>
      </c>
      <c r="D115" s="872" t="str">
        <f t="shared" si="2"/>
        <v>04´2023</v>
      </c>
      <c r="F115" s="2">
        <f t="shared" si="3"/>
        <v>24</v>
      </c>
      <c r="G115" s="1483">
        <f t="shared" si="4"/>
        <v>3.3333333333333333E-2</v>
      </c>
      <c r="H115" s="5">
        <f t="shared" si="5"/>
        <v>1</v>
      </c>
      <c r="I115" s="995">
        <f>_xlfn.XLOOKUP($D115,Help2_FC!$D:$D,Help2_FC!H:H)</f>
        <v>18085</v>
      </c>
      <c r="J115" s="979">
        <f>_xlfn.XLOOKUP($D115,Help2_FC!$D:$D,Help2_FC!I:I)</f>
        <v>10487</v>
      </c>
      <c r="K115" s="979">
        <f>_xlfn.XLOOKUP($D115,Help2_FC!$D:$D,Help2_FC!J:J)</f>
        <v>3355</v>
      </c>
      <c r="L115" s="979">
        <f>_xlfn.XLOOKUP($D115,Help2_FC!$D:$D,Help2_FC!K:K)</f>
        <v>2791</v>
      </c>
      <c r="M115" s="979">
        <f>_xlfn.XLOOKUP($D115,Help2_FC!$D:$D,Help2_FC!L:L)</f>
        <v>7849</v>
      </c>
      <c r="N115" s="979">
        <f>_xlfn.XLOOKUP($D115,Help2_FC!$D:$D,Help2_FC!M:M)</f>
        <v>8887</v>
      </c>
      <c r="P115" s="979">
        <f>_xlfn.XLOOKUP($D115,Help2_FC!$D:$D,Help2_FC!F:F)</f>
        <v>720</v>
      </c>
      <c r="Q115" s="979">
        <f t="shared" si="6"/>
        <v>720</v>
      </c>
      <c r="R115" s="979">
        <f>_xlfn.XLOOKUP($D115,Help2_FC!$D:$D,Help2_FC!N:N)</f>
        <v>7849</v>
      </c>
      <c r="S115" s="979">
        <f>_xlfn.XLOOKUP($D115,Help2_FC!$D:$D,Help2_FC!O:O)</f>
        <v>8814.9599999999991</v>
      </c>
      <c r="T115" s="979">
        <f>_xlfn.XLOOKUP($D115,Help2_FC!$D:$D,Help2_FC!P:P)</f>
        <v>0</v>
      </c>
      <c r="U115" s="979">
        <f>_xlfn.XLOOKUP($D115,Help2_FC!$D:$D,Help2_FC!Q:Q)</f>
        <v>0</v>
      </c>
      <c r="V115" s="979">
        <f>_xlfn.XLOOKUP($D115,Help2_FC!$D:$D,Help2_FC!R:R)</f>
        <v>95.325999999999993</v>
      </c>
      <c r="W115" s="979">
        <f>_xlfn.XLOOKUP($D115,Help2_FC!$D:$D,Help2_FC!S:S)</f>
        <v>11780.12</v>
      </c>
      <c r="Y115" s="979">
        <f>_xlfn.XLOOKUP($D115,Help2_FC!$D:$D,Help2_FC!V:V)</f>
        <v>8179</v>
      </c>
      <c r="Z115" s="979">
        <f>_xlfn.XLOOKUP($D115,Help2_FC!$D:$D,Help2_FC!W:W)</f>
        <v>2287</v>
      </c>
      <c r="AA115" s="979">
        <f>_xlfn.XLOOKUP($D115,Help2_FC!$D:$D,Help2_FC!X:X)</f>
        <v>21</v>
      </c>
      <c r="AB115" s="979">
        <f>_xlfn.XLOOKUP($D115,Help2_FC!$D:$D,Help2_FC!Y:Y)</f>
        <v>6146</v>
      </c>
      <c r="AC115" s="979">
        <f>_xlfn.XLOOKUP($D115,Help2_FC!$D:$D,Help2_FC!Z:Z)</f>
        <v>1452</v>
      </c>
      <c r="AD115" s="979">
        <f>_xlfn.XLOOKUP($D115,Help2_FC!$D:$D,Help2_FC!AA:AA)</f>
        <v>1080</v>
      </c>
      <c r="AE115" s="979">
        <f>_xlfn.XLOOKUP($D115,Help2_FC!$D:$D,Help2_FC!AB:AB)</f>
        <v>1132</v>
      </c>
      <c r="AF115" s="979">
        <f>_xlfn.XLOOKUP($D115,Help2_FC!$D:$D,Help2_FC!AC:AC)</f>
        <v>172</v>
      </c>
      <c r="AG115" s="979">
        <f>_xlfn.XLOOKUP($D115,Help2_FC!$D:$D,Help2_FC!AD:AD)</f>
        <v>536</v>
      </c>
      <c r="AH115" s="979">
        <f>_xlfn.XLOOKUP($D115,Help2_FC!$D:$D,Help2_FC!AE:AE)</f>
        <v>3258</v>
      </c>
      <c r="AI115" s="979">
        <f>_xlfn.XLOOKUP($D115,Help2_FC!$D:$D,Help2_FC!AF:AF)</f>
        <v>3455</v>
      </c>
      <c r="AJ115" s="979">
        <f>_xlfn.XLOOKUP($D115,Help2_FC!$D:$D,Help2_FC!AG:AG)</f>
        <v>344.03064814551703</v>
      </c>
      <c r="AK115" s="979">
        <f>_xlfn.XLOOKUP($D115,Help2_FC!$D:$D,Help2_FC!AH:AH)</f>
        <v>6478.2</v>
      </c>
      <c r="AL115" s="979">
        <f>_xlfn.XLOOKUP($D115,Help2_FC!$D:$D,Help2_FC!AI:AI)</f>
        <v>592.5</v>
      </c>
      <c r="AM115" s="979">
        <f>_xlfn.XLOOKUP($D115,Help2_FC!$D:$D,Help2_FC!AJ:AJ)</f>
        <v>24.46</v>
      </c>
      <c r="AN115" s="979">
        <f>_xlfn.XLOOKUP($D115,Help2_FC!$D:$D,Help2_FC!AK:AK)</f>
        <v>0</v>
      </c>
    </row>
    <row r="116" spans="1:40" x14ac:dyDescent="0.2">
      <c r="A116" s="1">
        <v>45040</v>
      </c>
      <c r="B116">
        <f t="shared" si="0"/>
        <v>4</v>
      </c>
      <c r="C116">
        <f t="shared" si="1"/>
        <v>2023</v>
      </c>
      <c r="D116" s="872" t="str">
        <f t="shared" si="2"/>
        <v>04´2023</v>
      </c>
      <c r="F116" s="2">
        <f t="shared" si="3"/>
        <v>24</v>
      </c>
      <c r="G116" s="1483">
        <f t="shared" si="4"/>
        <v>3.3333333333333333E-2</v>
      </c>
      <c r="H116" s="5">
        <f t="shared" si="5"/>
        <v>1</v>
      </c>
      <c r="I116" s="995">
        <f>_xlfn.XLOOKUP($D116,Help2_FC!$D:$D,Help2_FC!H:H)</f>
        <v>18085</v>
      </c>
      <c r="J116" s="979">
        <f>_xlfn.XLOOKUP($D116,Help2_FC!$D:$D,Help2_FC!I:I)</f>
        <v>10487</v>
      </c>
      <c r="K116" s="979">
        <f>_xlfn.XLOOKUP($D116,Help2_FC!$D:$D,Help2_FC!J:J)</f>
        <v>3355</v>
      </c>
      <c r="L116" s="979">
        <f>_xlfn.XLOOKUP($D116,Help2_FC!$D:$D,Help2_FC!K:K)</f>
        <v>2791</v>
      </c>
      <c r="M116" s="979">
        <f>_xlfn.XLOOKUP($D116,Help2_FC!$D:$D,Help2_FC!L:L)</f>
        <v>7849</v>
      </c>
      <c r="N116" s="979">
        <f>_xlfn.XLOOKUP($D116,Help2_FC!$D:$D,Help2_FC!M:M)</f>
        <v>8887</v>
      </c>
      <c r="P116" s="979">
        <f>_xlfn.XLOOKUP($D116,Help2_FC!$D:$D,Help2_FC!F:F)</f>
        <v>720</v>
      </c>
      <c r="Q116" s="979">
        <f t="shared" si="6"/>
        <v>720</v>
      </c>
      <c r="R116" s="979">
        <f>_xlfn.XLOOKUP($D116,Help2_FC!$D:$D,Help2_FC!N:N)</f>
        <v>7849</v>
      </c>
      <c r="S116" s="979">
        <f>_xlfn.XLOOKUP($D116,Help2_FC!$D:$D,Help2_FC!O:O)</f>
        <v>8814.9599999999991</v>
      </c>
      <c r="T116" s="979">
        <f>_xlfn.XLOOKUP($D116,Help2_FC!$D:$D,Help2_FC!P:P)</f>
        <v>0</v>
      </c>
      <c r="U116" s="979">
        <f>_xlfn.XLOOKUP($D116,Help2_FC!$D:$D,Help2_FC!Q:Q)</f>
        <v>0</v>
      </c>
      <c r="V116" s="979">
        <f>_xlfn.XLOOKUP($D116,Help2_FC!$D:$D,Help2_FC!R:R)</f>
        <v>95.325999999999993</v>
      </c>
      <c r="W116" s="979">
        <f>_xlfn.XLOOKUP($D116,Help2_FC!$D:$D,Help2_FC!S:S)</f>
        <v>11780.12</v>
      </c>
      <c r="Y116" s="979">
        <f>_xlfn.XLOOKUP($D116,Help2_FC!$D:$D,Help2_FC!V:V)</f>
        <v>8179</v>
      </c>
      <c r="Z116" s="979">
        <f>_xlfn.XLOOKUP($D116,Help2_FC!$D:$D,Help2_FC!W:W)</f>
        <v>2287</v>
      </c>
      <c r="AA116" s="979">
        <f>_xlfn.XLOOKUP($D116,Help2_FC!$D:$D,Help2_FC!X:X)</f>
        <v>21</v>
      </c>
      <c r="AB116" s="979">
        <f>_xlfn.XLOOKUP($D116,Help2_FC!$D:$D,Help2_FC!Y:Y)</f>
        <v>6146</v>
      </c>
      <c r="AC116" s="979">
        <f>_xlfn.XLOOKUP($D116,Help2_FC!$D:$D,Help2_FC!Z:Z)</f>
        <v>1452</v>
      </c>
      <c r="AD116" s="979">
        <f>_xlfn.XLOOKUP($D116,Help2_FC!$D:$D,Help2_FC!AA:AA)</f>
        <v>1080</v>
      </c>
      <c r="AE116" s="979">
        <f>_xlfn.XLOOKUP($D116,Help2_FC!$D:$D,Help2_FC!AB:AB)</f>
        <v>1132</v>
      </c>
      <c r="AF116" s="979">
        <f>_xlfn.XLOOKUP($D116,Help2_FC!$D:$D,Help2_FC!AC:AC)</f>
        <v>172</v>
      </c>
      <c r="AG116" s="979">
        <f>_xlfn.XLOOKUP($D116,Help2_FC!$D:$D,Help2_FC!AD:AD)</f>
        <v>536</v>
      </c>
      <c r="AH116" s="979">
        <f>_xlfn.XLOOKUP($D116,Help2_FC!$D:$D,Help2_FC!AE:AE)</f>
        <v>3258</v>
      </c>
      <c r="AI116" s="979">
        <f>_xlfn.XLOOKUP($D116,Help2_FC!$D:$D,Help2_FC!AF:AF)</f>
        <v>3455</v>
      </c>
      <c r="AJ116" s="979">
        <f>_xlfn.XLOOKUP($D116,Help2_FC!$D:$D,Help2_FC!AG:AG)</f>
        <v>344.03064814551703</v>
      </c>
      <c r="AK116" s="979">
        <f>_xlfn.XLOOKUP($D116,Help2_FC!$D:$D,Help2_FC!AH:AH)</f>
        <v>6478.2</v>
      </c>
      <c r="AL116" s="979">
        <f>_xlfn.XLOOKUP($D116,Help2_FC!$D:$D,Help2_FC!AI:AI)</f>
        <v>592.5</v>
      </c>
      <c r="AM116" s="979">
        <f>_xlfn.XLOOKUP($D116,Help2_FC!$D:$D,Help2_FC!AJ:AJ)</f>
        <v>24.46</v>
      </c>
      <c r="AN116" s="979">
        <f>_xlfn.XLOOKUP($D116,Help2_FC!$D:$D,Help2_FC!AK:AK)</f>
        <v>0</v>
      </c>
    </row>
    <row r="117" spans="1:40" x14ac:dyDescent="0.2">
      <c r="A117" s="1">
        <v>45041</v>
      </c>
      <c r="B117">
        <f t="shared" si="0"/>
        <v>4</v>
      </c>
      <c r="C117">
        <f t="shared" si="1"/>
        <v>2023</v>
      </c>
      <c r="D117" s="872" t="str">
        <f t="shared" si="2"/>
        <v>04´2023</v>
      </c>
      <c r="F117" s="2">
        <f t="shared" si="3"/>
        <v>24</v>
      </c>
      <c r="G117" s="1483">
        <f t="shared" si="4"/>
        <v>3.3333333333333333E-2</v>
      </c>
      <c r="H117" s="5">
        <f t="shared" si="5"/>
        <v>1</v>
      </c>
      <c r="I117" s="995">
        <f>_xlfn.XLOOKUP($D117,Help2_FC!$D:$D,Help2_FC!H:H)</f>
        <v>18085</v>
      </c>
      <c r="J117" s="979">
        <f>_xlfn.XLOOKUP($D117,Help2_FC!$D:$D,Help2_FC!I:I)</f>
        <v>10487</v>
      </c>
      <c r="K117" s="979">
        <f>_xlfn.XLOOKUP($D117,Help2_FC!$D:$D,Help2_FC!J:J)</f>
        <v>3355</v>
      </c>
      <c r="L117" s="979">
        <f>_xlfn.XLOOKUP($D117,Help2_FC!$D:$D,Help2_FC!K:K)</f>
        <v>2791</v>
      </c>
      <c r="M117" s="979">
        <f>_xlfn.XLOOKUP($D117,Help2_FC!$D:$D,Help2_FC!L:L)</f>
        <v>7849</v>
      </c>
      <c r="N117" s="979">
        <f>_xlfn.XLOOKUP($D117,Help2_FC!$D:$D,Help2_FC!M:M)</f>
        <v>8887</v>
      </c>
      <c r="P117" s="979">
        <f>_xlfn.XLOOKUP($D117,Help2_FC!$D:$D,Help2_FC!F:F)</f>
        <v>720</v>
      </c>
      <c r="Q117" s="979">
        <f t="shared" si="6"/>
        <v>720</v>
      </c>
      <c r="R117" s="979">
        <f>_xlfn.XLOOKUP($D117,Help2_FC!$D:$D,Help2_FC!N:N)</f>
        <v>7849</v>
      </c>
      <c r="S117" s="979">
        <f>_xlfn.XLOOKUP($D117,Help2_FC!$D:$D,Help2_FC!O:O)</f>
        <v>8814.9599999999991</v>
      </c>
      <c r="T117" s="979">
        <f>_xlfn.XLOOKUP($D117,Help2_FC!$D:$D,Help2_FC!P:P)</f>
        <v>0</v>
      </c>
      <c r="U117" s="979">
        <f>_xlfn.XLOOKUP($D117,Help2_FC!$D:$D,Help2_FC!Q:Q)</f>
        <v>0</v>
      </c>
      <c r="V117" s="979">
        <f>_xlfn.XLOOKUP($D117,Help2_FC!$D:$D,Help2_FC!R:R)</f>
        <v>95.325999999999993</v>
      </c>
      <c r="W117" s="979">
        <f>_xlfn.XLOOKUP($D117,Help2_FC!$D:$D,Help2_FC!S:S)</f>
        <v>11780.12</v>
      </c>
      <c r="Y117" s="979">
        <f>_xlfn.XLOOKUP($D117,Help2_FC!$D:$D,Help2_FC!V:V)</f>
        <v>8179</v>
      </c>
      <c r="Z117" s="979">
        <f>_xlfn.XLOOKUP($D117,Help2_FC!$D:$D,Help2_FC!W:W)</f>
        <v>2287</v>
      </c>
      <c r="AA117" s="979">
        <f>_xlfn.XLOOKUP($D117,Help2_FC!$D:$D,Help2_FC!X:X)</f>
        <v>21</v>
      </c>
      <c r="AB117" s="979">
        <f>_xlfn.XLOOKUP($D117,Help2_FC!$D:$D,Help2_FC!Y:Y)</f>
        <v>6146</v>
      </c>
      <c r="AC117" s="979">
        <f>_xlfn.XLOOKUP($D117,Help2_FC!$D:$D,Help2_FC!Z:Z)</f>
        <v>1452</v>
      </c>
      <c r="AD117" s="979">
        <f>_xlfn.XLOOKUP($D117,Help2_FC!$D:$D,Help2_FC!AA:AA)</f>
        <v>1080</v>
      </c>
      <c r="AE117" s="979">
        <f>_xlfn.XLOOKUP($D117,Help2_FC!$D:$D,Help2_FC!AB:AB)</f>
        <v>1132</v>
      </c>
      <c r="AF117" s="979">
        <f>_xlfn.XLOOKUP($D117,Help2_FC!$D:$D,Help2_FC!AC:AC)</f>
        <v>172</v>
      </c>
      <c r="AG117" s="979">
        <f>_xlfn.XLOOKUP($D117,Help2_FC!$D:$D,Help2_FC!AD:AD)</f>
        <v>536</v>
      </c>
      <c r="AH117" s="979">
        <f>_xlfn.XLOOKUP($D117,Help2_FC!$D:$D,Help2_FC!AE:AE)</f>
        <v>3258</v>
      </c>
      <c r="AI117" s="979">
        <f>_xlfn.XLOOKUP($D117,Help2_FC!$D:$D,Help2_FC!AF:AF)</f>
        <v>3455</v>
      </c>
      <c r="AJ117" s="979">
        <f>_xlfn.XLOOKUP($D117,Help2_FC!$D:$D,Help2_FC!AG:AG)</f>
        <v>344.03064814551703</v>
      </c>
      <c r="AK117" s="979">
        <f>_xlfn.XLOOKUP($D117,Help2_FC!$D:$D,Help2_FC!AH:AH)</f>
        <v>6478.2</v>
      </c>
      <c r="AL117" s="979">
        <f>_xlfn.XLOOKUP($D117,Help2_FC!$D:$D,Help2_FC!AI:AI)</f>
        <v>592.5</v>
      </c>
      <c r="AM117" s="979">
        <f>_xlfn.XLOOKUP($D117,Help2_FC!$D:$D,Help2_FC!AJ:AJ)</f>
        <v>24.46</v>
      </c>
      <c r="AN117" s="979">
        <f>_xlfn.XLOOKUP($D117,Help2_FC!$D:$D,Help2_FC!AK:AK)</f>
        <v>0</v>
      </c>
    </row>
    <row r="118" spans="1:40" x14ac:dyDescent="0.2">
      <c r="A118" s="1">
        <v>45042</v>
      </c>
      <c r="B118">
        <f t="shared" si="0"/>
        <v>4</v>
      </c>
      <c r="C118">
        <f t="shared" si="1"/>
        <v>2023</v>
      </c>
      <c r="D118" s="872" t="str">
        <f t="shared" si="2"/>
        <v>04´2023</v>
      </c>
      <c r="F118" s="2">
        <f t="shared" si="3"/>
        <v>24</v>
      </c>
      <c r="G118" s="1483">
        <f t="shared" si="4"/>
        <v>3.3333333333333333E-2</v>
      </c>
      <c r="H118" s="5">
        <f t="shared" si="5"/>
        <v>1</v>
      </c>
      <c r="I118" s="995">
        <f>_xlfn.XLOOKUP($D118,Help2_FC!$D:$D,Help2_FC!H:H)</f>
        <v>18085</v>
      </c>
      <c r="J118" s="979">
        <f>_xlfn.XLOOKUP($D118,Help2_FC!$D:$D,Help2_FC!I:I)</f>
        <v>10487</v>
      </c>
      <c r="K118" s="979">
        <f>_xlfn.XLOOKUP($D118,Help2_FC!$D:$D,Help2_FC!J:J)</f>
        <v>3355</v>
      </c>
      <c r="L118" s="979">
        <f>_xlfn.XLOOKUP($D118,Help2_FC!$D:$D,Help2_FC!K:K)</f>
        <v>2791</v>
      </c>
      <c r="M118" s="979">
        <f>_xlfn.XLOOKUP($D118,Help2_FC!$D:$D,Help2_FC!L:L)</f>
        <v>7849</v>
      </c>
      <c r="N118" s="979">
        <f>_xlfn.XLOOKUP($D118,Help2_FC!$D:$D,Help2_FC!M:M)</f>
        <v>8887</v>
      </c>
      <c r="P118" s="979">
        <f>_xlfn.XLOOKUP($D118,Help2_FC!$D:$D,Help2_FC!F:F)</f>
        <v>720</v>
      </c>
      <c r="Q118" s="979">
        <f t="shared" si="6"/>
        <v>720</v>
      </c>
      <c r="R118" s="979">
        <f>_xlfn.XLOOKUP($D118,Help2_FC!$D:$D,Help2_FC!N:N)</f>
        <v>7849</v>
      </c>
      <c r="S118" s="979">
        <f>_xlfn.XLOOKUP($D118,Help2_FC!$D:$D,Help2_FC!O:O)</f>
        <v>8814.9599999999991</v>
      </c>
      <c r="T118" s="979">
        <f>_xlfn.XLOOKUP($D118,Help2_FC!$D:$D,Help2_FC!P:P)</f>
        <v>0</v>
      </c>
      <c r="U118" s="979">
        <f>_xlfn.XLOOKUP($D118,Help2_FC!$D:$D,Help2_FC!Q:Q)</f>
        <v>0</v>
      </c>
      <c r="V118" s="979">
        <f>_xlfn.XLOOKUP($D118,Help2_FC!$D:$D,Help2_FC!R:R)</f>
        <v>95.325999999999993</v>
      </c>
      <c r="W118" s="979">
        <f>_xlfn.XLOOKUP($D118,Help2_FC!$D:$D,Help2_FC!S:S)</f>
        <v>11780.12</v>
      </c>
      <c r="Y118" s="979">
        <f>_xlfn.XLOOKUP($D118,Help2_FC!$D:$D,Help2_FC!V:V)</f>
        <v>8179</v>
      </c>
      <c r="Z118" s="979">
        <f>_xlfn.XLOOKUP($D118,Help2_FC!$D:$D,Help2_FC!W:W)</f>
        <v>2287</v>
      </c>
      <c r="AA118" s="979">
        <f>_xlfn.XLOOKUP($D118,Help2_FC!$D:$D,Help2_FC!X:X)</f>
        <v>21</v>
      </c>
      <c r="AB118" s="979">
        <f>_xlfn.XLOOKUP($D118,Help2_FC!$D:$D,Help2_FC!Y:Y)</f>
        <v>6146</v>
      </c>
      <c r="AC118" s="979">
        <f>_xlfn.XLOOKUP($D118,Help2_FC!$D:$D,Help2_FC!Z:Z)</f>
        <v>1452</v>
      </c>
      <c r="AD118" s="979">
        <f>_xlfn.XLOOKUP($D118,Help2_FC!$D:$D,Help2_FC!AA:AA)</f>
        <v>1080</v>
      </c>
      <c r="AE118" s="979">
        <f>_xlfn.XLOOKUP($D118,Help2_FC!$D:$D,Help2_FC!AB:AB)</f>
        <v>1132</v>
      </c>
      <c r="AF118" s="979">
        <f>_xlfn.XLOOKUP($D118,Help2_FC!$D:$D,Help2_FC!AC:AC)</f>
        <v>172</v>
      </c>
      <c r="AG118" s="979">
        <f>_xlfn.XLOOKUP($D118,Help2_FC!$D:$D,Help2_FC!AD:AD)</f>
        <v>536</v>
      </c>
      <c r="AH118" s="979">
        <f>_xlfn.XLOOKUP($D118,Help2_FC!$D:$D,Help2_FC!AE:AE)</f>
        <v>3258</v>
      </c>
      <c r="AI118" s="979">
        <f>_xlfn.XLOOKUP($D118,Help2_FC!$D:$D,Help2_FC!AF:AF)</f>
        <v>3455</v>
      </c>
      <c r="AJ118" s="979">
        <f>_xlfn.XLOOKUP($D118,Help2_FC!$D:$D,Help2_FC!AG:AG)</f>
        <v>344.03064814551703</v>
      </c>
      <c r="AK118" s="979">
        <f>_xlfn.XLOOKUP($D118,Help2_FC!$D:$D,Help2_FC!AH:AH)</f>
        <v>6478.2</v>
      </c>
      <c r="AL118" s="979">
        <f>_xlfn.XLOOKUP($D118,Help2_FC!$D:$D,Help2_FC!AI:AI)</f>
        <v>592.5</v>
      </c>
      <c r="AM118" s="979">
        <f>_xlfn.XLOOKUP($D118,Help2_FC!$D:$D,Help2_FC!AJ:AJ)</f>
        <v>24.46</v>
      </c>
      <c r="AN118" s="979">
        <f>_xlfn.XLOOKUP($D118,Help2_FC!$D:$D,Help2_FC!AK:AK)</f>
        <v>0</v>
      </c>
    </row>
    <row r="119" spans="1:40" x14ac:dyDescent="0.2">
      <c r="A119" s="1">
        <v>45043</v>
      </c>
      <c r="B119">
        <f t="shared" si="0"/>
        <v>4</v>
      </c>
      <c r="C119">
        <f t="shared" si="1"/>
        <v>2023</v>
      </c>
      <c r="D119" s="872" t="str">
        <f t="shared" si="2"/>
        <v>04´2023</v>
      </c>
      <c r="F119" s="2">
        <f t="shared" si="3"/>
        <v>24</v>
      </c>
      <c r="G119" s="1483">
        <f t="shared" si="4"/>
        <v>3.3333333333333333E-2</v>
      </c>
      <c r="H119" s="5">
        <f t="shared" si="5"/>
        <v>1</v>
      </c>
      <c r="I119" s="995">
        <f>_xlfn.XLOOKUP($D119,Help2_FC!$D:$D,Help2_FC!H:H)</f>
        <v>18085</v>
      </c>
      <c r="J119" s="979">
        <f>_xlfn.XLOOKUP($D119,Help2_FC!$D:$D,Help2_FC!I:I)</f>
        <v>10487</v>
      </c>
      <c r="K119" s="979">
        <f>_xlfn.XLOOKUP($D119,Help2_FC!$D:$D,Help2_FC!J:J)</f>
        <v>3355</v>
      </c>
      <c r="L119" s="979">
        <f>_xlfn.XLOOKUP($D119,Help2_FC!$D:$D,Help2_FC!K:K)</f>
        <v>2791</v>
      </c>
      <c r="M119" s="979">
        <f>_xlfn.XLOOKUP($D119,Help2_FC!$D:$D,Help2_FC!L:L)</f>
        <v>7849</v>
      </c>
      <c r="N119" s="979">
        <f>_xlfn.XLOOKUP($D119,Help2_FC!$D:$D,Help2_FC!M:M)</f>
        <v>8887</v>
      </c>
      <c r="P119" s="979">
        <f>_xlfn.XLOOKUP($D119,Help2_FC!$D:$D,Help2_FC!F:F)</f>
        <v>720</v>
      </c>
      <c r="Q119" s="979">
        <f t="shared" si="6"/>
        <v>720</v>
      </c>
      <c r="R119" s="979">
        <f>_xlfn.XLOOKUP($D119,Help2_FC!$D:$D,Help2_FC!N:N)</f>
        <v>7849</v>
      </c>
      <c r="S119" s="979">
        <f>_xlfn.XLOOKUP($D119,Help2_FC!$D:$D,Help2_FC!O:O)</f>
        <v>8814.9599999999991</v>
      </c>
      <c r="T119" s="979">
        <f>_xlfn.XLOOKUP($D119,Help2_FC!$D:$D,Help2_FC!P:P)</f>
        <v>0</v>
      </c>
      <c r="U119" s="979">
        <f>_xlfn.XLOOKUP($D119,Help2_FC!$D:$D,Help2_FC!Q:Q)</f>
        <v>0</v>
      </c>
      <c r="V119" s="979">
        <f>_xlfn.XLOOKUP($D119,Help2_FC!$D:$D,Help2_FC!R:R)</f>
        <v>95.325999999999993</v>
      </c>
      <c r="W119" s="979">
        <f>_xlfn.XLOOKUP($D119,Help2_FC!$D:$D,Help2_FC!S:S)</f>
        <v>11780.12</v>
      </c>
      <c r="Y119" s="979">
        <f>_xlfn.XLOOKUP($D119,Help2_FC!$D:$D,Help2_FC!V:V)</f>
        <v>8179</v>
      </c>
      <c r="Z119" s="979">
        <f>_xlfn.XLOOKUP($D119,Help2_FC!$D:$D,Help2_FC!W:W)</f>
        <v>2287</v>
      </c>
      <c r="AA119" s="979">
        <f>_xlfn.XLOOKUP($D119,Help2_FC!$D:$D,Help2_FC!X:X)</f>
        <v>21</v>
      </c>
      <c r="AB119" s="979">
        <f>_xlfn.XLOOKUP($D119,Help2_FC!$D:$D,Help2_FC!Y:Y)</f>
        <v>6146</v>
      </c>
      <c r="AC119" s="979">
        <f>_xlfn.XLOOKUP($D119,Help2_FC!$D:$D,Help2_FC!Z:Z)</f>
        <v>1452</v>
      </c>
      <c r="AD119" s="979">
        <f>_xlfn.XLOOKUP($D119,Help2_FC!$D:$D,Help2_FC!AA:AA)</f>
        <v>1080</v>
      </c>
      <c r="AE119" s="979">
        <f>_xlfn.XLOOKUP($D119,Help2_FC!$D:$D,Help2_FC!AB:AB)</f>
        <v>1132</v>
      </c>
      <c r="AF119" s="979">
        <f>_xlfn.XLOOKUP($D119,Help2_FC!$D:$D,Help2_FC!AC:AC)</f>
        <v>172</v>
      </c>
      <c r="AG119" s="979">
        <f>_xlfn.XLOOKUP($D119,Help2_FC!$D:$D,Help2_FC!AD:AD)</f>
        <v>536</v>
      </c>
      <c r="AH119" s="979">
        <f>_xlfn.XLOOKUP($D119,Help2_FC!$D:$D,Help2_FC!AE:AE)</f>
        <v>3258</v>
      </c>
      <c r="AI119" s="979">
        <f>_xlfn.XLOOKUP($D119,Help2_FC!$D:$D,Help2_FC!AF:AF)</f>
        <v>3455</v>
      </c>
      <c r="AJ119" s="979">
        <f>_xlfn.XLOOKUP($D119,Help2_FC!$D:$D,Help2_FC!AG:AG)</f>
        <v>344.03064814551703</v>
      </c>
      <c r="AK119" s="979">
        <f>_xlfn.XLOOKUP($D119,Help2_FC!$D:$D,Help2_FC!AH:AH)</f>
        <v>6478.2</v>
      </c>
      <c r="AL119" s="979">
        <f>_xlfn.XLOOKUP($D119,Help2_FC!$D:$D,Help2_FC!AI:AI)</f>
        <v>592.5</v>
      </c>
      <c r="AM119" s="979">
        <f>_xlfn.XLOOKUP($D119,Help2_FC!$D:$D,Help2_FC!AJ:AJ)</f>
        <v>24.46</v>
      </c>
      <c r="AN119" s="979">
        <f>_xlfn.XLOOKUP($D119,Help2_FC!$D:$D,Help2_FC!AK:AK)</f>
        <v>0</v>
      </c>
    </row>
    <row r="120" spans="1:40" x14ac:dyDescent="0.2">
      <c r="A120" s="1">
        <v>45044</v>
      </c>
      <c r="B120">
        <f t="shared" si="0"/>
        <v>4</v>
      </c>
      <c r="C120">
        <f t="shared" si="1"/>
        <v>2023</v>
      </c>
      <c r="D120" s="872" t="str">
        <f t="shared" si="2"/>
        <v>04´2023</v>
      </c>
      <c r="F120" s="2">
        <f t="shared" si="3"/>
        <v>24</v>
      </c>
      <c r="G120" s="1483">
        <f t="shared" si="4"/>
        <v>3.3333333333333333E-2</v>
      </c>
      <c r="H120" s="5">
        <f t="shared" si="5"/>
        <v>1</v>
      </c>
      <c r="I120" s="995">
        <f>_xlfn.XLOOKUP($D120,Help2_FC!$D:$D,Help2_FC!H:H)</f>
        <v>18085</v>
      </c>
      <c r="J120" s="979">
        <f>_xlfn.XLOOKUP($D120,Help2_FC!$D:$D,Help2_FC!I:I)</f>
        <v>10487</v>
      </c>
      <c r="K120" s="979">
        <f>_xlfn.XLOOKUP($D120,Help2_FC!$D:$D,Help2_FC!J:J)</f>
        <v>3355</v>
      </c>
      <c r="L120" s="979">
        <f>_xlfn.XLOOKUP($D120,Help2_FC!$D:$D,Help2_FC!K:K)</f>
        <v>2791</v>
      </c>
      <c r="M120" s="979">
        <f>_xlfn.XLOOKUP($D120,Help2_FC!$D:$D,Help2_FC!L:L)</f>
        <v>7849</v>
      </c>
      <c r="N120" s="979">
        <f>_xlfn.XLOOKUP($D120,Help2_FC!$D:$D,Help2_FC!M:M)</f>
        <v>8887</v>
      </c>
      <c r="P120" s="979">
        <f>_xlfn.XLOOKUP($D120,Help2_FC!$D:$D,Help2_FC!F:F)</f>
        <v>720</v>
      </c>
      <c r="Q120" s="979">
        <f t="shared" si="6"/>
        <v>720</v>
      </c>
      <c r="R120" s="979">
        <f>_xlfn.XLOOKUP($D120,Help2_FC!$D:$D,Help2_FC!N:N)</f>
        <v>7849</v>
      </c>
      <c r="S120" s="979">
        <f>_xlfn.XLOOKUP($D120,Help2_FC!$D:$D,Help2_FC!O:O)</f>
        <v>8814.9599999999991</v>
      </c>
      <c r="T120" s="979">
        <f>_xlfn.XLOOKUP($D120,Help2_FC!$D:$D,Help2_FC!P:P)</f>
        <v>0</v>
      </c>
      <c r="U120" s="979">
        <f>_xlfn.XLOOKUP($D120,Help2_FC!$D:$D,Help2_FC!Q:Q)</f>
        <v>0</v>
      </c>
      <c r="V120" s="979">
        <f>_xlfn.XLOOKUP($D120,Help2_FC!$D:$D,Help2_FC!R:R)</f>
        <v>95.325999999999993</v>
      </c>
      <c r="W120" s="979">
        <f>_xlfn.XLOOKUP($D120,Help2_FC!$D:$D,Help2_FC!S:S)</f>
        <v>11780.12</v>
      </c>
      <c r="Y120" s="979">
        <f>_xlfn.XLOOKUP($D120,Help2_FC!$D:$D,Help2_FC!V:V)</f>
        <v>8179</v>
      </c>
      <c r="Z120" s="979">
        <f>_xlfn.XLOOKUP($D120,Help2_FC!$D:$D,Help2_FC!W:W)</f>
        <v>2287</v>
      </c>
      <c r="AA120" s="979">
        <f>_xlfn.XLOOKUP($D120,Help2_FC!$D:$D,Help2_FC!X:X)</f>
        <v>21</v>
      </c>
      <c r="AB120" s="979">
        <f>_xlfn.XLOOKUP($D120,Help2_FC!$D:$D,Help2_FC!Y:Y)</f>
        <v>6146</v>
      </c>
      <c r="AC120" s="979">
        <f>_xlfn.XLOOKUP($D120,Help2_FC!$D:$D,Help2_FC!Z:Z)</f>
        <v>1452</v>
      </c>
      <c r="AD120" s="979">
        <f>_xlfn.XLOOKUP($D120,Help2_FC!$D:$D,Help2_FC!AA:AA)</f>
        <v>1080</v>
      </c>
      <c r="AE120" s="979">
        <f>_xlfn.XLOOKUP($D120,Help2_FC!$D:$D,Help2_FC!AB:AB)</f>
        <v>1132</v>
      </c>
      <c r="AF120" s="979">
        <f>_xlfn.XLOOKUP($D120,Help2_FC!$D:$D,Help2_FC!AC:AC)</f>
        <v>172</v>
      </c>
      <c r="AG120" s="979">
        <f>_xlfn.XLOOKUP($D120,Help2_FC!$D:$D,Help2_FC!AD:AD)</f>
        <v>536</v>
      </c>
      <c r="AH120" s="979">
        <f>_xlfn.XLOOKUP($D120,Help2_FC!$D:$D,Help2_FC!AE:AE)</f>
        <v>3258</v>
      </c>
      <c r="AI120" s="979">
        <f>_xlfn.XLOOKUP($D120,Help2_FC!$D:$D,Help2_FC!AF:AF)</f>
        <v>3455</v>
      </c>
      <c r="AJ120" s="979">
        <f>_xlfn.XLOOKUP($D120,Help2_FC!$D:$D,Help2_FC!AG:AG)</f>
        <v>344.03064814551703</v>
      </c>
      <c r="AK120" s="979">
        <f>_xlfn.XLOOKUP($D120,Help2_FC!$D:$D,Help2_FC!AH:AH)</f>
        <v>6478.2</v>
      </c>
      <c r="AL120" s="979">
        <f>_xlfn.XLOOKUP($D120,Help2_FC!$D:$D,Help2_FC!AI:AI)</f>
        <v>592.5</v>
      </c>
      <c r="AM120" s="979">
        <f>_xlfn.XLOOKUP($D120,Help2_FC!$D:$D,Help2_FC!AJ:AJ)</f>
        <v>24.46</v>
      </c>
      <c r="AN120" s="979">
        <f>_xlfn.XLOOKUP($D120,Help2_FC!$D:$D,Help2_FC!AK:AK)</f>
        <v>0</v>
      </c>
    </row>
    <row r="121" spans="1:40" x14ac:dyDescent="0.2">
      <c r="A121" s="1">
        <v>45045</v>
      </c>
      <c r="B121">
        <f t="shared" si="0"/>
        <v>4</v>
      </c>
      <c r="C121">
        <f t="shared" si="1"/>
        <v>2023</v>
      </c>
      <c r="D121" s="872" t="str">
        <f t="shared" si="2"/>
        <v>04´2023</v>
      </c>
      <c r="F121" s="2">
        <f t="shared" si="3"/>
        <v>24</v>
      </c>
      <c r="G121" s="1483">
        <f t="shared" si="4"/>
        <v>3.3333333333333333E-2</v>
      </c>
      <c r="H121" s="5">
        <f t="shared" si="5"/>
        <v>1</v>
      </c>
      <c r="I121" s="995">
        <f>_xlfn.XLOOKUP($D121,Help2_FC!$D:$D,Help2_FC!H:H)</f>
        <v>18085</v>
      </c>
      <c r="J121" s="979">
        <f>_xlfn.XLOOKUP($D121,Help2_FC!$D:$D,Help2_FC!I:I)</f>
        <v>10487</v>
      </c>
      <c r="K121" s="979">
        <f>_xlfn.XLOOKUP($D121,Help2_FC!$D:$D,Help2_FC!J:J)</f>
        <v>3355</v>
      </c>
      <c r="L121" s="979">
        <f>_xlfn.XLOOKUP($D121,Help2_FC!$D:$D,Help2_FC!K:K)</f>
        <v>2791</v>
      </c>
      <c r="M121" s="979">
        <f>_xlfn.XLOOKUP($D121,Help2_FC!$D:$D,Help2_FC!L:L)</f>
        <v>7849</v>
      </c>
      <c r="N121" s="979">
        <f>_xlfn.XLOOKUP($D121,Help2_FC!$D:$D,Help2_FC!M:M)</f>
        <v>8887</v>
      </c>
      <c r="P121" s="979">
        <f>_xlfn.XLOOKUP($D121,Help2_FC!$D:$D,Help2_FC!F:F)</f>
        <v>720</v>
      </c>
      <c r="Q121" s="979">
        <f t="shared" si="6"/>
        <v>720</v>
      </c>
      <c r="R121" s="979">
        <f>_xlfn.XLOOKUP($D121,Help2_FC!$D:$D,Help2_FC!N:N)</f>
        <v>7849</v>
      </c>
      <c r="S121" s="979">
        <f>_xlfn.XLOOKUP($D121,Help2_FC!$D:$D,Help2_FC!O:O)</f>
        <v>8814.9599999999991</v>
      </c>
      <c r="T121" s="979">
        <f>_xlfn.XLOOKUP($D121,Help2_FC!$D:$D,Help2_FC!P:P)</f>
        <v>0</v>
      </c>
      <c r="U121" s="979">
        <f>_xlfn.XLOOKUP($D121,Help2_FC!$D:$D,Help2_FC!Q:Q)</f>
        <v>0</v>
      </c>
      <c r="V121" s="979">
        <f>_xlfn.XLOOKUP($D121,Help2_FC!$D:$D,Help2_FC!R:R)</f>
        <v>95.325999999999993</v>
      </c>
      <c r="W121" s="979">
        <f>_xlfn.XLOOKUP($D121,Help2_FC!$D:$D,Help2_FC!S:S)</f>
        <v>11780.12</v>
      </c>
      <c r="Y121" s="979">
        <f>_xlfn.XLOOKUP($D121,Help2_FC!$D:$D,Help2_FC!V:V)</f>
        <v>8179</v>
      </c>
      <c r="Z121" s="979">
        <f>_xlfn.XLOOKUP($D121,Help2_FC!$D:$D,Help2_FC!W:W)</f>
        <v>2287</v>
      </c>
      <c r="AA121" s="979">
        <f>_xlfn.XLOOKUP($D121,Help2_FC!$D:$D,Help2_FC!X:X)</f>
        <v>21</v>
      </c>
      <c r="AB121" s="979">
        <f>_xlfn.XLOOKUP($D121,Help2_FC!$D:$D,Help2_FC!Y:Y)</f>
        <v>6146</v>
      </c>
      <c r="AC121" s="979">
        <f>_xlfn.XLOOKUP($D121,Help2_FC!$D:$D,Help2_FC!Z:Z)</f>
        <v>1452</v>
      </c>
      <c r="AD121" s="979">
        <f>_xlfn.XLOOKUP($D121,Help2_FC!$D:$D,Help2_FC!AA:AA)</f>
        <v>1080</v>
      </c>
      <c r="AE121" s="979">
        <f>_xlfn.XLOOKUP($D121,Help2_FC!$D:$D,Help2_FC!AB:AB)</f>
        <v>1132</v>
      </c>
      <c r="AF121" s="979">
        <f>_xlfn.XLOOKUP($D121,Help2_FC!$D:$D,Help2_FC!AC:AC)</f>
        <v>172</v>
      </c>
      <c r="AG121" s="979">
        <f>_xlfn.XLOOKUP($D121,Help2_FC!$D:$D,Help2_FC!AD:AD)</f>
        <v>536</v>
      </c>
      <c r="AH121" s="979">
        <f>_xlfn.XLOOKUP($D121,Help2_FC!$D:$D,Help2_FC!AE:AE)</f>
        <v>3258</v>
      </c>
      <c r="AI121" s="979">
        <f>_xlfn.XLOOKUP($D121,Help2_FC!$D:$D,Help2_FC!AF:AF)</f>
        <v>3455</v>
      </c>
      <c r="AJ121" s="979">
        <f>_xlfn.XLOOKUP($D121,Help2_FC!$D:$D,Help2_FC!AG:AG)</f>
        <v>344.03064814551703</v>
      </c>
      <c r="AK121" s="979">
        <f>_xlfn.XLOOKUP($D121,Help2_FC!$D:$D,Help2_FC!AH:AH)</f>
        <v>6478.2</v>
      </c>
      <c r="AL121" s="979">
        <f>_xlfn.XLOOKUP($D121,Help2_FC!$D:$D,Help2_FC!AI:AI)</f>
        <v>592.5</v>
      </c>
      <c r="AM121" s="979">
        <f>_xlfn.XLOOKUP($D121,Help2_FC!$D:$D,Help2_FC!AJ:AJ)</f>
        <v>24.46</v>
      </c>
      <c r="AN121" s="979">
        <f>_xlfn.XLOOKUP($D121,Help2_FC!$D:$D,Help2_FC!AK:AK)</f>
        <v>0</v>
      </c>
    </row>
    <row r="122" spans="1:40" x14ac:dyDescent="0.2">
      <c r="A122" s="1">
        <v>45046</v>
      </c>
      <c r="B122">
        <f t="shared" si="0"/>
        <v>4</v>
      </c>
      <c r="C122">
        <f t="shared" si="1"/>
        <v>2023</v>
      </c>
      <c r="D122" s="872" t="str">
        <f t="shared" si="2"/>
        <v>04´2023</v>
      </c>
      <c r="F122" s="2">
        <f t="shared" si="3"/>
        <v>24</v>
      </c>
      <c r="G122" s="1483">
        <f t="shared" si="4"/>
        <v>3.3333333333333333E-2</v>
      </c>
      <c r="H122" s="5">
        <f t="shared" si="5"/>
        <v>1</v>
      </c>
      <c r="I122" s="995">
        <f>_xlfn.XLOOKUP($D122,Help2_FC!$D:$D,Help2_FC!H:H)</f>
        <v>18085</v>
      </c>
      <c r="J122" s="979">
        <f>_xlfn.XLOOKUP($D122,Help2_FC!$D:$D,Help2_FC!I:I)</f>
        <v>10487</v>
      </c>
      <c r="K122" s="979">
        <f>_xlfn.XLOOKUP($D122,Help2_FC!$D:$D,Help2_FC!J:J)</f>
        <v>3355</v>
      </c>
      <c r="L122" s="979">
        <f>_xlfn.XLOOKUP($D122,Help2_FC!$D:$D,Help2_FC!K:K)</f>
        <v>2791</v>
      </c>
      <c r="M122" s="979">
        <f>_xlfn.XLOOKUP($D122,Help2_FC!$D:$D,Help2_FC!L:L)</f>
        <v>7849</v>
      </c>
      <c r="N122" s="979">
        <f>_xlfn.XLOOKUP($D122,Help2_FC!$D:$D,Help2_FC!M:M)</f>
        <v>8887</v>
      </c>
      <c r="P122" s="979">
        <f>_xlfn.XLOOKUP($D122,Help2_FC!$D:$D,Help2_FC!F:F)</f>
        <v>720</v>
      </c>
      <c r="Q122" s="979">
        <f t="shared" si="6"/>
        <v>720</v>
      </c>
      <c r="R122" s="979">
        <f>_xlfn.XLOOKUP($D122,Help2_FC!$D:$D,Help2_FC!N:N)</f>
        <v>7849</v>
      </c>
      <c r="S122" s="979">
        <f>_xlfn.XLOOKUP($D122,Help2_FC!$D:$D,Help2_FC!O:O)</f>
        <v>8814.9599999999991</v>
      </c>
      <c r="T122" s="979">
        <f>_xlfn.XLOOKUP($D122,Help2_FC!$D:$D,Help2_FC!P:P)</f>
        <v>0</v>
      </c>
      <c r="U122" s="979">
        <f>_xlfn.XLOOKUP($D122,Help2_FC!$D:$D,Help2_FC!Q:Q)</f>
        <v>0</v>
      </c>
      <c r="V122" s="979">
        <f>_xlfn.XLOOKUP($D122,Help2_FC!$D:$D,Help2_FC!R:R)</f>
        <v>95.325999999999993</v>
      </c>
      <c r="W122" s="979">
        <f>_xlfn.XLOOKUP($D122,Help2_FC!$D:$D,Help2_FC!S:S)</f>
        <v>11780.12</v>
      </c>
      <c r="Y122" s="979">
        <f>_xlfn.XLOOKUP($D122,Help2_FC!$D:$D,Help2_FC!V:V)</f>
        <v>8179</v>
      </c>
      <c r="Z122" s="979">
        <f>_xlfn.XLOOKUP($D122,Help2_FC!$D:$D,Help2_FC!W:W)</f>
        <v>2287</v>
      </c>
      <c r="AA122" s="979">
        <f>_xlfn.XLOOKUP($D122,Help2_FC!$D:$D,Help2_FC!X:X)</f>
        <v>21</v>
      </c>
      <c r="AB122" s="979">
        <f>_xlfn.XLOOKUP($D122,Help2_FC!$D:$D,Help2_FC!Y:Y)</f>
        <v>6146</v>
      </c>
      <c r="AC122" s="979">
        <f>_xlfn.XLOOKUP($D122,Help2_FC!$D:$D,Help2_FC!Z:Z)</f>
        <v>1452</v>
      </c>
      <c r="AD122" s="979">
        <f>_xlfn.XLOOKUP($D122,Help2_FC!$D:$D,Help2_FC!AA:AA)</f>
        <v>1080</v>
      </c>
      <c r="AE122" s="979">
        <f>_xlfn.XLOOKUP($D122,Help2_FC!$D:$D,Help2_FC!AB:AB)</f>
        <v>1132</v>
      </c>
      <c r="AF122" s="979">
        <f>_xlfn.XLOOKUP($D122,Help2_FC!$D:$D,Help2_FC!AC:AC)</f>
        <v>172</v>
      </c>
      <c r="AG122" s="979">
        <f>_xlfn.XLOOKUP($D122,Help2_FC!$D:$D,Help2_FC!AD:AD)</f>
        <v>536</v>
      </c>
      <c r="AH122" s="979">
        <f>_xlfn.XLOOKUP($D122,Help2_FC!$D:$D,Help2_FC!AE:AE)</f>
        <v>3258</v>
      </c>
      <c r="AI122" s="979">
        <f>_xlfn.XLOOKUP($D122,Help2_FC!$D:$D,Help2_FC!AF:AF)</f>
        <v>3455</v>
      </c>
      <c r="AJ122" s="979">
        <f>_xlfn.XLOOKUP($D122,Help2_FC!$D:$D,Help2_FC!AG:AG)</f>
        <v>344.03064814551703</v>
      </c>
      <c r="AK122" s="979">
        <f>_xlfn.XLOOKUP($D122,Help2_FC!$D:$D,Help2_FC!AH:AH)</f>
        <v>6478.2</v>
      </c>
      <c r="AL122" s="979">
        <f>_xlfn.XLOOKUP($D122,Help2_FC!$D:$D,Help2_FC!AI:AI)</f>
        <v>592.5</v>
      </c>
      <c r="AM122" s="979">
        <f>_xlfn.XLOOKUP($D122,Help2_FC!$D:$D,Help2_FC!AJ:AJ)</f>
        <v>24.46</v>
      </c>
      <c r="AN122" s="979">
        <f>_xlfn.XLOOKUP($D122,Help2_FC!$D:$D,Help2_FC!AK:AK)</f>
        <v>0</v>
      </c>
    </row>
    <row r="123" spans="1:40" x14ac:dyDescent="0.2">
      <c r="A123" s="1">
        <v>45047</v>
      </c>
      <c r="B123">
        <f t="shared" si="0"/>
        <v>5</v>
      </c>
      <c r="C123">
        <f t="shared" si="1"/>
        <v>2023</v>
      </c>
      <c r="D123" s="872" t="str">
        <f t="shared" si="2"/>
        <v>05´2023</v>
      </c>
      <c r="F123" s="2">
        <f t="shared" si="3"/>
        <v>24</v>
      </c>
      <c r="G123" s="1483">
        <f t="shared" si="4"/>
        <v>3.2258064516129031E-2</v>
      </c>
      <c r="H123" s="5">
        <f t="shared" si="5"/>
        <v>1</v>
      </c>
      <c r="I123" s="995">
        <f>_xlfn.XLOOKUP($D123,Help2_FC!$D:$D,Help2_FC!H:H)</f>
        <v>19052</v>
      </c>
      <c r="J123" s="979">
        <f>_xlfn.XLOOKUP($D123,Help2_FC!$D:$D,Help2_FC!I:I)</f>
        <v>11327</v>
      </c>
      <c r="K123" s="979">
        <f>_xlfn.XLOOKUP($D123,Help2_FC!$D:$D,Help2_FC!J:J)</f>
        <v>4055</v>
      </c>
      <c r="L123" s="979">
        <f>_xlfn.XLOOKUP($D123,Help2_FC!$D:$D,Help2_FC!K:K)</f>
        <v>3329</v>
      </c>
      <c r="M123" s="979">
        <f>_xlfn.XLOOKUP($D123,Help2_FC!$D:$D,Help2_FC!L:L)</f>
        <v>8246</v>
      </c>
      <c r="N123" s="979">
        <f>_xlfn.XLOOKUP($D123,Help2_FC!$D:$D,Help2_FC!M:M)</f>
        <v>9631</v>
      </c>
      <c r="P123" s="979">
        <f>_xlfn.XLOOKUP($D123,Help2_FC!$D:$D,Help2_FC!F:F)</f>
        <v>744</v>
      </c>
      <c r="Q123" s="979">
        <f t="shared" si="6"/>
        <v>744</v>
      </c>
      <c r="R123" s="979">
        <f>_xlfn.XLOOKUP($D123,Help2_FC!$D:$D,Help2_FC!N:N)</f>
        <v>8461.4197822915175</v>
      </c>
      <c r="S123" s="979">
        <f>_xlfn.XLOOKUP($D123,Help2_FC!$D:$D,Help2_FC!O:O)</f>
        <v>8945.9419999999991</v>
      </c>
      <c r="T123" s="979">
        <f>_xlfn.XLOOKUP($D123,Help2_FC!$D:$D,Help2_FC!P:P)</f>
        <v>598.86</v>
      </c>
      <c r="U123" s="979">
        <f>_xlfn.XLOOKUP($D123,Help2_FC!$D:$D,Help2_FC!Q:Q)</f>
        <v>0</v>
      </c>
      <c r="V123" s="979">
        <f>_xlfn.XLOOKUP($D123,Help2_FC!$D:$D,Help2_FC!R:R)</f>
        <v>0</v>
      </c>
      <c r="W123" s="979">
        <f>_xlfn.XLOOKUP($D123,Help2_FC!$D:$D,Help2_FC!S:S)</f>
        <v>29096.329999999998</v>
      </c>
      <c r="Y123" s="979">
        <f>_xlfn.XLOOKUP($D123,Help2_FC!$D:$D,Help2_FC!V:V)</f>
        <v>8759</v>
      </c>
      <c r="Z123" s="979">
        <f>_xlfn.XLOOKUP($D123,Help2_FC!$D:$D,Help2_FC!W:W)</f>
        <v>2568</v>
      </c>
      <c r="AA123" s="979">
        <f>_xlfn.XLOOKUP($D123,Help2_FC!$D:$D,Help2_FC!X:X)</f>
        <v>0</v>
      </c>
      <c r="AB123" s="979">
        <f>_xlfn.XLOOKUP($D123,Help2_FC!$D:$D,Help2_FC!Y:Y)</f>
        <v>7384</v>
      </c>
      <c r="AC123" s="979">
        <f>_xlfn.XLOOKUP($D123,Help2_FC!$D:$D,Help2_FC!Z:Z)</f>
        <v>341</v>
      </c>
      <c r="AD123" s="979">
        <f>_xlfn.XLOOKUP($D123,Help2_FC!$D:$D,Help2_FC!AA:AA)</f>
        <v>906</v>
      </c>
      <c r="AE123" s="979">
        <f>_xlfn.XLOOKUP($D123,Help2_FC!$D:$D,Help2_FC!AB:AB)</f>
        <v>1318</v>
      </c>
      <c r="AF123" s="979">
        <f>_xlfn.XLOOKUP($D123,Help2_FC!$D:$D,Help2_FC!AC:AC)</f>
        <v>145</v>
      </c>
      <c r="AG123" s="979">
        <f>_xlfn.XLOOKUP($D123,Help2_FC!$D:$D,Help2_FC!AD:AD)</f>
        <v>558</v>
      </c>
      <c r="AH123" s="979">
        <f>_xlfn.XLOOKUP($D123,Help2_FC!$D:$D,Help2_FC!AE:AE)</f>
        <v>4108</v>
      </c>
      <c r="AI123" s="979">
        <f>_xlfn.XLOOKUP($D123,Help2_FC!$D:$D,Help2_FC!AF:AF)</f>
        <v>3608</v>
      </c>
      <c r="AJ123" s="979">
        <f>_xlfn.XLOOKUP($D123,Help2_FC!$D:$D,Help2_FC!AG:AG)</f>
        <v>368.39002047437623</v>
      </c>
      <c r="AK123" s="979">
        <f>_xlfn.XLOOKUP($D123,Help2_FC!$D:$D,Help2_FC!AH:AH)</f>
        <v>7317</v>
      </c>
      <c r="AL123" s="979">
        <f>_xlfn.XLOOKUP($D123,Help2_FC!$D:$D,Help2_FC!AI:AI)</f>
        <v>759.5</v>
      </c>
      <c r="AM123" s="979">
        <f>_xlfn.XLOOKUP($D123,Help2_FC!$D:$D,Help2_FC!AJ:AJ)</f>
        <v>0</v>
      </c>
      <c r="AN123" s="979">
        <f>_xlfn.XLOOKUP($D123,Help2_FC!$D:$D,Help2_FC!AK:AK)</f>
        <v>0</v>
      </c>
    </row>
    <row r="124" spans="1:40" x14ac:dyDescent="0.2">
      <c r="A124" s="1">
        <v>45048</v>
      </c>
      <c r="B124">
        <f t="shared" si="0"/>
        <v>5</v>
      </c>
      <c r="C124">
        <f t="shared" si="1"/>
        <v>2023</v>
      </c>
      <c r="D124" s="872" t="str">
        <f t="shared" si="2"/>
        <v>05´2023</v>
      </c>
      <c r="F124" s="2">
        <f t="shared" si="3"/>
        <v>24</v>
      </c>
      <c r="G124" s="1483">
        <f t="shared" si="4"/>
        <v>3.2258064516129031E-2</v>
      </c>
      <c r="H124" s="5">
        <f t="shared" si="5"/>
        <v>1</v>
      </c>
      <c r="I124" s="995">
        <f>_xlfn.XLOOKUP($D124,Help2_FC!$D:$D,Help2_FC!H:H)</f>
        <v>19052</v>
      </c>
      <c r="J124" s="979">
        <f>_xlfn.XLOOKUP($D124,Help2_FC!$D:$D,Help2_FC!I:I)</f>
        <v>11327</v>
      </c>
      <c r="K124" s="979">
        <f>_xlfn.XLOOKUP($D124,Help2_FC!$D:$D,Help2_FC!J:J)</f>
        <v>4055</v>
      </c>
      <c r="L124" s="979">
        <f>_xlfn.XLOOKUP($D124,Help2_FC!$D:$D,Help2_FC!K:K)</f>
        <v>3329</v>
      </c>
      <c r="M124" s="979">
        <f>_xlfn.XLOOKUP($D124,Help2_FC!$D:$D,Help2_FC!L:L)</f>
        <v>8246</v>
      </c>
      <c r="N124" s="979">
        <f>_xlfn.XLOOKUP($D124,Help2_FC!$D:$D,Help2_FC!M:M)</f>
        <v>9631</v>
      </c>
      <c r="P124" s="979">
        <f>_xlfn.XLOOKUP($D124,Help2_FC!$D:$D,Help2_FC!F:F)</f>
        <v>744</v>
      </c>
      <c r="Q124" s="979">
        <f t="shared" si="6"/>
        <v>744</v>
      </c>
      <c r="R124" s="979">
        <f>_xlfn.XLOOKUP($D124,Help2_FC!$D:$D,Help2_FC!N:N)</f>
        <v>8461.4197822915175</v>
      </c>
      <c r="S124" s="979">
        <f>_xlfn.XLOOKUP($D124,Help2_FC!$D:$D,Help2_FC!O:O)</f>
        <v>8945.9419999999991</v>
      </c>
      <c r="T124" s="979">
        <f>_xlfn.XLOOKUP($D124,Help2_FC!$D:$D,Help2_FC!P:P)</f>
        <v>598.86</v>
      </c>
      <c r="U124" s="979">
        <f>_xlfn.XLOOKUP($D124,Help2_FC!$D:$D,Help2_FC!Q:Q)</f>
        <v>0</v>
      </c>
      <c r="V124" s="979">
        <f>_xlfn.XLOOKUP($D124,Help2_FC!$D:$D,Help2_FC!R:R)</f>
        <v>0</v>
      </c>
      <c r="W124" s="979">
        <f>_xlfn.XLOOKUP($D124,Help2_FC!$D:$D,Help2_FC!S:S)</f>
        <v>29096.329999999998</v>
      </c>
      <c r="Y124" s="979">
        <f>_xlfn.XLOOKUP($D124,Help2_FC!$D:$D,Help2_FC!V:V)</f>
        <v>8759</v>
      </c>
      <c r="Z124" s="979">
        <f>_xlfn.XLOOKUP($D124,Help2_FC!$D:$D,Help2_FC!W:W)</f>
        <v>2568</v>
      </c>
      <c r="AA124" s="979">
        <f>_xlfn.XLOOKUP($D124,Help2_FC!$D:$D,Help2_FC!X:X)</f>
        <v>0</v>
      </c>
      <c r="AB124" s="979">
        <f>_xlfn.XLOOKUP($D124,Help2_FC!$D:$D,Help2_FC!Y:Y)</f>
        <v>7384</v>
      </c>
      <c r="AC124" s="979">
        <f>_xlfn.XLOOKUP($D124,Help2_FC!$D:$D,Help2_FC!Z:Z)</f>
        <v>341</v>
      </c>
      <c r="AD124" s="979">
        <f>_xlfn.XLOOKUP($D124,Help2_FC!$D:$D,Help2_FC!AA:AA)</f>
        <v>906</v>
      </c>
      <c r="AE124" s="979">
        <f>_xlfn.XLOOKUP($D124,Help2_FC!$D:$D,Help2_FC!AB:AB)</f>
        <v>1318</v>
      </c>
      <c r="AF124" s="979">
        <f>_xlfn.XLOOKUP($D124,Help2_FC!$D:$D,Help2_FC!AC:AC)</f>
        <v>145</v>
      </c>
      <c r="AG124" s="979">
        <f>_xlfn.XLOOKUP($D124,Help2_FC!$D:$D,Help2_FC!AD:AD)</f>
        <v>558</v>
      </c>
      <c r="AH124" s="979">
        <f>_xlfn.XLOOKUP($D124,Help2_FC!$D:$D,Help2_FC!AE:AE)</f>
        <v>4108</v>
      </c>
      <c r="AI124" s="979">
        <f>_xlfn.XLOOKUP($D124,Help2_FC!$D:$D,Help2_FC!AF:AF)</f>
        <v>3608</v>
      </c>
      <c r="AJ124" s="979">
        <f>_xlfn.XLOOKUP($D124,Help2_FC!$D:$D,Help2_FC!AG:AG)</f>
        <v>368.39002047437623</v>
      </c>
      <c r="AK124" s="979">
        <f>_xlfn.XLOOKUP($D124,Help2_FC!$D:$D,Help2_FC!AH:AH)</f>
        <v>7317</v>
      </c>
      <c r="AL124" s="979">
        <f>_xlfn.XLOOKUP($D124,Help2_FC!$D:$D,Help2_FC!AI:AI)</f>
        <v>759.5</v>
      </c>
      <c r="AM124" s="979">
        <f>_xlfn.XLOOKUP($D124,Help2_FC!$D:$D,Help2_FC!AJ:AJ)</f>
        <v>0</v>
      </c>
      <c r="AN124" s="979">
        <f>_xlfn.XLOOKUP($D124,Help2_FC!$D:$D,Help2_FC!AK:AK)</f>
        <v>0</v>
      </c>
    </row>
    <row r="125" spans="1:40" x14ac:dyDescent="0.2">
      <c r="A125" s="1">
        <v>45049</v>
      </c>
      <c r="B125">
        <f t="shared" si="0"/>
        <v>5</v>
      </c>
      <c r="C125">
        <f t="shared" si="1"/>
        <v>2023</v>
      </c>
      <c r="D125" s="872" t="str">
        <f t="shared" si="2"/>
        <v>05´2023</v>
      </c>
      <c r="F125" s="2">
        <f t="shared" si="3"/>
        <v>24</v>
      </c>
      <c r="G125" s="1483">
        <f t="shared" si="4"/>
        <v>3.2258064516129031E-2</v>
      </c>
      <c r="H125" s="5">
        <f t="shared" si="5"/>
        <v>1</v>
      </c>
      <c r="I125" s="995">
        <f>_xlfn.XLOOKUP($D125,Help2_FC!$D:$D,Help2_FC!H:H)</f>
        <v>19052</v>
      </c>
      <c r="J125" s="979">
        <f>_xlfn.XLOOKUP($D125,Help2_FC!$D:$D,Help2_FC!I:I)</f>
        <v>11327</v>
      </c>
      <c r="K125" s="979">
        <f>_xlfn.XLOOKUP($D125,Help2_FC!$D:$D,Help2_FC!J:J)</f>
        <v>4055</v>
      </c>
      <c r="L125" s="979">
        <f>_xlfn.XLOOKUP($D125,Help2_FC!$D:$D,Help2_FC!K:K)</f>
        <v>3329</v>
      </c>
      <c r="M125" s="979">
        <f>_xlfn.XLOOKUP($D125,Help2_FC!$D:$D,Help2_FC!L:L)</f>
        <v>8246</v>
      </c>
      <c r="N125" s="979">
        <f>_xlfn.XLOOKUP($D125,Help2_FC!$D:$D,Help2_FC!M:M)</f>
        <v>9631</v>
      </c>
      <c r="P125" s="979">
        <f>_xlfn.XLOOKUP($D125,Help2_FC!$D:$D,Help2_FC!F:F)</f>
        <v>744</v>
      </c>
      <c r="Q125" s="979">
        <f t="shared" si="6"/>
        <v>744</v>
      </c>
      <c r="R125" s="979">
        <f>_xlfn.XLOOKUP($D125,Help2_FC!$D:$D,Help2_FC!N:N)</f>
        <v>8461.4197822915175</v>
      </c>
      <c r="S125" s="979">
        <f>_xlfn.XLOOKUP($D125,Help2_FC!$D:$D,Help2_FC!O:O)</f>
        <v>8945.9419999999991</v>
      </c>
      <c r="T125" s="979">
        <f>_xlfn.XLOOKUP($D125,Help2_FC!$D:$D,Help2_FC!P:P)</f>
        <v>598.86</v>
      </c>
      <c r="U125" s="979">
        <f>_xlfn.XLOOKUP($D125,Help2_FC!$D:$D,Help2_FC!Q:Q)</f>
        <v>0</v>
      </c>
      <c r="V125" s="979">
        <f>_xlfn.XLOOKUP($D125,Help2_FC!$D:$D,Help2_FC!R:R)</f>
        <v>0</v>
      </c>
      <c r="W125" s="979">
        <f>_xlfn.XLOOKUP($D125,Help2_FC!$D:$D,Help2_FC!S:S)</f>
        <v>29096.329999999998</v>
      </c>
      <c r="Y125" s="979">
        <f>_xlfn.XLOOKUP($D125,Help2_FC!$D:$D,Help2_FC!V:V)</f>
        <v>8759</v>
      </c>
      <c r="Z125" s="979">
        <f>_xlfn.XLOOKUP($D125,Help2_FC!$D:$D,Help2_FC!W:W)</f>
        <v>2568</v>
      </c>
      <c r="AA125" s="979">
        <f>_xlfn.XLOOKUP($D125,Help2_FC!$D:$D,Help2_FC!X:X)</f>
        <v>0</v>
      </c>
      <c r="AB125" s="979">
        <f>_xlfn.XLOOKUP($D125,Help2_FC!$D:$D,Help2_FC!Y:Y)</f>
        <v>7384</v>
      </c>
      <c r="AC125" s="979">
        <f>_xlfn.XLOOKUP($D125,Help2_FC!$D:$D,Help2_FC!Z:Z)</f>
        <v>341</v>
      </c>
      <c r="AD125" s="979">
        <f>_xlfn.XLOOKUP($D125,Help2_FC!$D:$D,Help2_FC!AA:AA)</f>
        <v>906</v>
      </c>
      <c r="AE125" s="979">
        <f>_xlfn.XLOOKUP($D125,Help2_FC!$D:$D,Help2_FC!AB:AB)</f>
        <v>1318</v>
      </c>
      <c r="AF125" s="979">
        <f>_xlfn.XLOOKUP($D125,Help2_FC!$D:$D,Help2_FC!AC:AC)</f>
        <v>145</v>
      </c>
      <c r="AG125" s="979">
        <f>_xlfn.XLOOKUP($D125,Help2_FC!$D:$D,Help2_FC!AD:AD)</f>
        <v>558</v>
      </c>
      <c r="AH125" s="979">
        <f>_xlfn.XLOOKUP($D125,Help2_FC!$D:$D,Help2_FC!AE:AE)</f>
        <v>4108</v>
      </c>
      <c r="AI125" s="979">
        <f>_xlfn.XLOOKUP($D125,Help2_FC!$D:$D,Help2_FC!AF:AF)</f>
        <v>3608</v>
      </c>
      <c r="AJ125" s="979">
        <f>_xlfn.XLOOKUP($D125,Help2_FC!$D:$D,Help2_FC!AG:AG)</f>
        <v>368.39002047437623</v>
      </c>
      <c r="AK125" s="979">
        <f>_xlfn.XLOOKUP($D125,Help2_FC!$D:$D,Help2_FC!AH:AH)</f>
        <v>7317</v>
      </c>
      <c r="AL125" s="979">
        <f>_xlfn.XLOOKUP($D125,Help2_FC!$D:$D,Help2_FC!AI:AI)</f>
        <v>759.5</v>
      </c>
      <c r="AM125" s="979">
        <f>_xlfn.XLOOKUP($D125,Help2_FC!$D:$D,Help2_FC!AJ:AJ)</f>
        <v>0</v>
      </c>
      <c r="AN125" s="979">
        <f>_xlfn.XLOOKUP($D125,Help2_FC!$D:$D,Help2_FC!AK:AK)</f>
        <v>0</v>
      </c>
    </row>
    <row r="126" spans="1:40" x14ac:dyDescent="0.2">
      <c r="A126" s="1">
        <v>45050</v>
      </c>
      <c r="B126">
        <f t="shared" si="0"/>
        <v>5</v>
      </c>
      <c r="C126">
        <f t="shared" si="1"/>
        <v>2023</v>
      </c>
      <c r="D126" s="872" t="str">
        <f t="shared" si="2"/>
        <v>05´2023</v>
      </c>
      <c r="F126" s="2">
        <f t="shared" si="3"/>
        <v>24</v>
      </c>
      <c r="G126" s="1483">
        <f t="shared" si="4"/>
        <v>3.2258064516129031E-2</v>
      </c>
      <c r="H126" s="5">
        <f t="shared" si="5"/>
        <v>1</v>
      </c>
      <c r="I126" s="995">
        <f>_xlfn.XLOOKUP($D126,Help2_FC!$D:$D,Help2_FC!H:H)</f>
        <v>19052</v>
      </c>
      <c r="J126" s="979">
        <f>_xlfn.XLOOKUP($D126,Help2_FC!$D:$D,Help2_FC!I:I)</f>
        <v>11327</v>
      </c>
      <c r="K126" s="979">
        <f>_xlfn.XLOOKUP($D126,Help2_FC!$D:$D,Help2_FC!J:J)</f>
        <v>4055</v>
      </c>
      <c r="L126" s="979">
        <f>_xlfn.XLOOKUP($D126,Help2_FC!$D:$D,Help2_FC!K:K)</f>
        <v>3329</v>
      </c>
      <c r="M126" s="979">
        <f>_xlfn.XLOOKUP($D126,Help2_FC!$D:$D,Help2_FC!L:L)</f>
        <v>8246</v>
      </c>
      <c r="N126" s="979">
        <f>_xlfn.XLOOKUP($D126,Help2_FC!$D:$D,Help2_FC!M:M)</f>
        <v>9631</v>
      </c>
      <c r="P126" s="979">
        <f>_xlfn.XLOOKUP($D126,Help2_FC!$D:$D,Help2_FC!F:F)</f>
        <v>744</v>
      </c>
      <c r="Q126" s="979">
        <f t="shared" si="6"/>
        <v>744</v>
      </c>
      <c r="R126" s="979">
        <f>_xlfn.XLOOKUP($D126,Help2_FC!$D:$D,Help2_FC!N:N)</f>
        <v>8461.4197822915175</v>
      </c>
      <c r="S126" s="979">
        <f>_xlfn.XLOOKUP($D126,Help2_FC!$D:$D,Help2_FC!O:O)</f>
        <v>8945.9419999999991</v>
      </c>
      <c r="T126" s="979">
        <f>_xlfn.XLOOKUP($D126,Help2_FC!$D:$D,Help2_FC!P:P)</f>
        <v>598.86</v>
      </c>
      <c r="U126" s="979">
        <f>_xlfn.XLOOKUP($D126,Help2_FC!$D:$D,Help2_FC!Q:Q)</f>
        <v>0</v>
      </c>
      <c r="V126" s="979">
        <f>_xlfn.XLOOKUP($D126,Help2_FC!$D:$D,Help2_FC!R:R)</f>
        <v>0</v>
      </c>
      <c r="W126" s="979">
        <f>_xlfn.XLOOKUP($D126,Help2_FC!$D:$D,Help2_FC!S:S)</f>
        <v>29096.329999999998</v>
      </c>
      <c r="Y126" s="979">
        <f>_xlfn.XLOOKUP($D126,Help2_FC!$D:$D,Help2_FC!V:V)</f>
        <v>8759</v>
      </c>
      <c r="Z126" s="979">
        <f>_xlfn.XLOOKUP($D126,Help2_FC!$D:$D,Help2_FC!W:W)</f>
        <v>2568</v>
      </c>
      <c r="AA126" s="979">
        <f>_xlfn.XLOOKUP($D126,Help2_FC!$D:$D,Help2_FC!X:X)</f>
        <v>0</v>
      </c>
      <c r="AB126" s="979">
        <f>_xlfn.XLOOKUP($D126,Help2_FC!$D:$D,Help2_FC!Y:Y)</f>
        <v>7384</v>
      </c>
      <c r="AC126" s="979">
        <f>_xlfn.XLOOKUP($D126,Help2_FC!$D:$D,Help2_FC!Z:Z)</f>
        <v>341</v>
      </c>
      <c r="AD126" s="979">
        <f>_xlfn.XLOOKUP($D126,Help2_FC!$D:$D,Help2_FC!AA:AA)</f>
        <v>906</v>
      </c>
      <c r="AE126" s="979">
        <f>_xlfn.XLOOKUP($D126,Help2_FC!$D:$D,Help2_FC!AB:AB)</f>
        <v>1318</v>
      </c>
      <c r="AF126" s="979">
        <f>_xlfn.XLOOKUP($D126,Help2_FC!$D:$D,Help2_FC!AC:AC)</f>
        <v>145</v>
      </c>
      <c r="AG126" s="979">
        <f>_xlfn.XLOOKUP($D126,Help2_FC!$D:$D,Help2_FC!AD:AD)</f>
        <v>558</v>
      </c>
      <c r="AH126" s="979">
        <f>_xlfn.XLOOKUP($D126,Help2_FC!$D:$D,Help2_FC!AE:AE)</f>
        <v>4108</v>
      </c>
      <c r="AI126" s="979">
        <f>_xlfn.XLOOKUP($D126,Help2_FC!$D:$D,Help2_FC!AF:AF)</f>
        <v>3608</v>
      </c>
      <c r="AJ126" s="979">
        <f>_xlfn.XLOOKUP($D126,Help2_FC!$D:$D,Help2_FC!AG:AG)</f>
        <v>368.39002047437623</v>
      </c>
      <c r="AK126" s="979">
        <f>_xlfn.XLOOKUP($D126,Help2_FC!$D:$D,Help2_FC!AH:AH)</f>
        <v>7317</v>
      </c>
      <c r="AL126" s="979">
        <f>_xlfn.XLOOKUP($D126,Help2_FC!$D:$D,Help2_FC!AI:AI)</f>
        <v>759.5</v>
      </c>
      <c r="AM126" s="979">
        <f>_xlfn.XLOOKUP($D126,Help2_FC!$D:$D,Help2_FC!AJ:AJ)</f>
        <v>0</v>
      </c>
      <c r="AN126" s="979">
        <f>_xlfn.XLOOKUP($D126,Help2_FC!$D:$D,Help2_FC!AK:AK)</f>
        <v>0</v>
      </c>
    </row>
    <row r="127" spans="1:40" x14ac:dyDescent="0.2">
      <c r="A127" s="1">
        <v>45051</v>
      </c>
      <c r="B127">
        <f t="shared" si="0"/>
        <v>5</v>
      </c>
      <c r="C127">
        <f t="shared" si="1"/>
        <v>2023</v>
      </c>
      <c r="D127" s="872" t="str">
        <f t="shared" si="2"/>
        <v>05´2023</v>
      </c>
      <c r="F127" s="2">
        <f t="shared" si="3"/>
        <v>24</v>
      </c>
      <c r="G127" s="1483">
        <f t="shared" si="4"/>
        <v>3.2258064516129031E-2</v>
      </c>
      <c r="H127" s="5">
        <f t="shared" si="5"/>
        <v>1</v>
      </c>
      <c r="I127" s="995">
        <f>_xlfn.XLOOKUP($D127,Help2_FC!$D:$D,Help2_FC!H:H)</f>
        <v>19052</v>
      </c>
      <c r="J127" s="979">
        <f>_xlfn.XLOOKUP($D127,Help2_FC!$D:$D,Help2_FC!I:I)</f>
        <v>11327</v>
      </c>
      <c r="K127" s="979">
        <f>_xlfn.XLOOKUP($D127,Help2_FC!$D:$D,Help2_FC!J:J)</f>
        <v>4055</v>
      </c>
      <c r="L127" s="979">
        <f>_xlfn.XLOOKUP($D127,Help2_FC!$D:$D,Help2_FC!K:K)</f>
        <v>3329</v>
      </c>
      <c r="M127" s="979">
        <f>_xlfn.XLOOKUP($D127,Help2_FC!$D:$D,Help2_FC!L:L)</f>
        <v>8246</v>
      </c>
      <c r="N127" s="979">
        <f>_xlfn.XLOOKUP($D127,Help2_FC!$D:$D,Help2_FC!M:M)</f>
        <v>9631</v>
      </c>
      <c r="P127" s="979">
        <f>_xlfn.XLOOKUP($D127,Help2_FC!$D:$D,Help2_FC!F:F)</f>
        <v>744</v>
      </c>
      <c r="Q127" s="979">
        <f t="shared" si="6"/>
        <v>744</v>
      </c>
      <c r="R127" s="979">
        <f>_xlfn.XLOOKUP($D127,Help2_FC!$D:$D,Help2_FC!N:N)</f>
        <v>8461.4197822915175</v>
      </c>
      <c r="S127" s="979">
        <f>_xlfn.XLOOKUP($D127,Help2_FC!$D:$D,Help2_FC!O:O)</f>
        <v>8945.9419999999991</v>
      </c>
      <c r="T127" s="979">
        <f>_xlfn.XLOOKUP($D127,Help2_FC!$D:$D,Help2_FC!P:P)</f>
        <v>598.86</v>
      </c>
      <c r="U127" s="979">
        <f>_xlfn.XLOOKUP($D127,Help2_FC!$D:$D,Help2_FC!Q:Q)</f>
        <v>0</v>
      </c>
      <c r="V127" s="979">
        <f>_xlfn.XLOOKUP($D127,Help2_FC!$D:$D,Help2_FC!R:R)</f>
        <v>0</v>
      </c>
      <c r="W127" s="979">
        <f>_xlfn.XLOOKUP($D127,Help2_FC!$D:$D,Help2_FC!S:S)</f>
        <v>29096.329999999998</v>
      </c>
      <c r="Y127" s="979">
        <f>_xlfn.XLOOKUP($D127,Help2_FC!$D:$D,Help2_FC!V:V)</f>
        <v>8759</v>
      </c>
      <c r="Z127" s="979">
        <f>_xlfn.XLOOKUP($D127,Help2_FC!$D:$D,Help2_FC!W:W)</f>
        <v>2568</v>
      </c>
      <c r="AA127" s="979">
        <f>_xlfn.XLOOKUP($D127,Help2_FC!$D:$D,Help2_FC!X:X)</f>
        <v>0</v>
      </c>
      <c r="AB127" s="979">
        <f>_xlfn.XLOOKUP($D127,Help2_FC!$D:$D,Help2_FC!Y:Y)</f>
        <v>7384</v>
      </c>
      <c r="AC127" s="979">
        <f>_xlfn.XLOOKUP($D127,Help2_FC!$D:$D,Help2_FC!Z:Z)</f>
        <v>341</v>
      </c>
      <c r="AD127" s="979">
        <f>_xlfn.XLOOKUP($D127,Help2_FC!$D:$D,Help2_FC!AA:AA)</f>
        <v>906</v>
      </c>
      <c r="AE127" s="979">
        <f>_xlfn.XLOOKUP($D127,Help2_FC!$D:$D,Help2_FC!AB:AB)</f>
        <v>1318</v>
      </c>
      <c r="AF127" s="979">
        <f>_xlfn.XLOOKUP($D127,Help2_FC!$D:$D,Help2_FC!AC:AC)</f>
        <v>145</v>
      </c>
      <c r="AG127" s="979">
        <f>_xlfn.XLOOKUP($D127,Help2_FC!$D:$D,Help2_FC!AD:AD)</f>
        <v>558</v>
      </c>
      <c r="AH127" s="979">
        <f>_xlfn.XLOOKUP($D127,Help2_FC!$D:$D,Help2_FC!AE:AE)</f>
        <v>4108</v>
      </c>
      <c r="AI127" s="979">
        <f>_xlfn.XLOOKUP($D127,Help2_FC!$D:$D,Help2_FC!AF:AF)</f>
        <v>3608</v>
      </c>
      <c r="AJ127" s="979">
        <f>_xlfn.XLOOKUP($D127,Help2_FC!$D:$D,Help2_FC!AG:AG)</f>
        <v>368.39002047437623</v>
      </c>
      <c r="AK127" s="979">
        <f>_xlfn.XLOOKUP($D127,Help2_FC!$D:$D,Help2_FC!AH:AH)</f>
        <v>7317</v>
      </c>
      <c r="AL127" s="979">
        <f>_xlfn.XLOOKUP($D127,Help2_FC!$D:$D,Help2_FC!AI:AI)</f>
        <v>759.5</v>
      </c>
      <c r="AM127" s="979">
        <f>_xlfn.XLOOKUP($D127,Help2_FC!$D:$D,Help2_FC!AJ:AJ)</f>
        <v>0</v>
      </c>
      <c r="AN127" s="979">
        <f>_xlfn.XLOOKUP($D127,Help2_FC!$D:$D,Help2_FC!AK:AK)</f>
        <v>0</v>
      </c>
    </row>
    <row r="128" spans="1:40" x14ac:dyDescent="0.2">
      <c r="A128" s="1">
        <v>45052</v>
      </c>
      <c r="B128">
        <f t="shared" si="0"/>
        <v>5</v>
      </c>
      <c r="C128">
        <f t="shared" si="1"/>
        <v>2023</v>
      </c>
      <c r="D128" s="872" t="str">
        <f t="shared" si="2"/>
        <v>05´2023</v>
      </c>
      <c r="F128" s="2">
        <f t="shared" si="3"/>
        <v>24</v>
      </c>
      <c r="G128" s="1483">
        <f t="shared" si="4"/>
        <v>3.2258064516129031E-2</v>
      </c>
      <c r="H128" s="5">
        <f t="shared" si="5"/>
        <v>1</v>
      </c>
      <c r="I128" s="995">
        <f>_xlfn.XLOOKUP($D128,Help2_FC!$D:$D,Help2_FC!H:H)</f>
        <v>19052</v>
      </c>
      <c r="J128" s="979">
        <f>_xlfn.XLOOKUP($D128,Help2_FC!$D:$D,Help2_FC!I:I)</f>
        <v>11327</v>
      </c>
      <c r="K128" s="979">
        <f>_xlfn.XLOOKUP($D128,Help2_FC!$D:$D,Help2_FC!J:J)</f>
        <v>4055</v>
      </c>
      <c r="L128" s="979">
        <f>_xlfn.XLOOKUP($D128,Help2_FC!$D:$D,Help2_FC!K:K)</f>
        <v>3329</v>
      </c>
      <c r="M128" s="979">
        <f>_xlfn.XLOOKUP($D128,Help2_FC!$D:$D,Help2_FC!L:L)</f>
        <v>8246</v>
      </c>
      <c r="N128" s="979">
        <f>_xlfn.XLOOKUP($D128,Help2_FC!$D:$D,Help2_FC!M:M)</f>
        <v>9631</v>
      </c>
      <c r="P128" s="979">
        <f>_xlfn.XLOOKUP($D128,Help2_FC!$D:$D,Help2_FC!F:F)</f>
        <v>744</v>
      </c>
      <c r="Q128" s="979">
        <f t="shared" si="6"/>
        <v>744</v>
      </c>
      <c r="R128" s="979">
        <f>_xlfn.XLOOKUP($D128,Help2_FC!$D:$D,Help2_FC!N:N)</f>
        <v>8461.4197822915175</v>
      </c>
      <c r="S128" s="979">
        <f>_xlfn.XLOOKUP($D128,Help2_FC!$D:$D,Help2_FC!O:O)</f>
        <v>8945.9419999999991</v>
      </c>
      <c r="T128" s="979">
        <f>_xlfn.XLOOKUP($D128,Help2_FC!$D:$D,Help2_FC!P:P)</f>
        <v>598.86</v>
      </c>
      <c r="U128" s="979">
        <f>_xlfn.XLOOKUP($D128,Help2_FC!$D:$D,Help2_FC!Q:Q)</f>
        <v>0</v>
      </c>
      <c r="V128" s="979">
        <f>_xlfn.XLOOKUP($D128,Help2_FC!$D:$D,Help2_FC!R:R)</f>
        <v>0</v>
      </c>
      <c r="W128" s="979">
        <f>_xlfn.XLOOKUP($D128,Help2_FC!$D:$D,Help2_FC!S:S)</f>
        <v>29096.329999999998</v>
      </c>
      <c r="Y128" s="979">
        <f>_xlfn.XLOOKUP($D128,Help2_FC!$D:$D,Help2_FC!V:V)</f>
        <v>8759</v>
      </c>
      <c r="Z128" s="979">
        <f>_xlfn.XLOOKUP($D128,Help2_FC!$D:$D,Help2_FC!W:W)</f>
        <v>2568</v>
      </c>
      <c r="AA128" s="979">
        <f>_xlfn.XLOOKUP($D128,Help2_FC!$D:$D,Help2_FC!X:X)</f>
        <v>0</v>
      </c>
      <c r="AB128" s="979">
        <f>_xlfn.XLOOKUP($D128,Help2_FC!$D:$D,Help2_FC!Y:Y)</f>
        <v>7384</v>
      </c>
      <c r="AC128" s="979">
        <f>_xlfn.XLOOKUP($D128,Help2_FC!$D:$D,Help2_FC!Z:Z)</f>
        <v>341</v>
      </c>
      <c r="AD128" s="979">
        <f>_xlfn.XLOOKUP($D128,Help2_FC!$D:$D,Help2_FC!AA:AA)</f>
        <v>906</v>
      </c>
      <c r="AE128" s="979">
        <f>_xlfn.XLOOKUP($D128,Help2_FC!$D:$D,Help2_FC!AB:AB)</f>
        <v>1318</v>
      </c>
      <c r="AF128" s="979">
        <f>_xlfn.XLOOKUP($D128,Help2_FC!$D:$D,Help2_FC!AC:AC)</f>
        <v>145</v>
      </c>
      <c r="AG128" s="979">
        <f>_xlfn.XLOOKUP($D128,Help2_FC!$D:$D,Help2_FC!AD:AD)</f>
        <v>558</v>
      </c>
      <c r="AH128" s="979">
        <f>_xlfn.XLOOKUP($D128,Help2_FC!$D:$D,Help2_FC!AE:AE)</f>
        <v>4108</v>
      </c>
      <c r="AI128" s="979">
        <f>_xlfn.XLOOKUP($D128,Help2_FC!$D:$D,Help2_FC!AF:AF)</f>
        <v>3608</v>
      </c>
      <c r="AJ128" s="979">
        <f>_xlfn.XLOOKUP($D128,Help2_FC!$D:$D,Help2_FC!AG:AG)</f>
        <v>368.39002047437623</v>
      </c>
      <c r="AK128" s="979">
        <f>_xlfn.XLOOKUP($D128,Help2_FC!$D:$D,Help2_FC!AH:AH)</f>
        <v>7317</v>
      </c>
      <c r="AL128" s="979">
        <f>_xlfn.XLOOKUP($D128,Help2_FC!$D:$D,Help2_FC!AI:AI)</f>
        <v>759.5</v>
      </c>
      <c r="AM128" s="979">
        <f>_xlfn.XLOOKUP($D128,Help2_FC!$D:$D,Help2_FC!AJ:AJ)</f>
        <v>0</v>
      </c>
      <c r="AN128" s="979">
        <f>_xlfn.XLOOKUP($D128,Help2_FC!$D:$D,Help2_FC!AK:AK)</f>
        <v>0</v>
      </c>
    </row>
    <row r="129" spans="1:40" x14ac:dyDescent="0.2">
      <c r="A129" s="1">
        <v>45053</v>
      </c>
      <c r="B129">
        <f t="shared" si="0"/>
        <v>5</v>
      </c>
      <c r="C129">
        <f t="shared" si="1"/>
        <v>2023</v>
      </c>
      <c r="D129" s="872" t="str">
        <f t="shared" si="2"/>
        <v>05´2023</v>
      </c>
      <c r="F129" s="2">
        <f t="shared" si="3"/>
        <v>24</v>
      </c>
      <c r="G129" s="1483">
        <f t="shared" si="4"/>
        <v>3.2258064516129031E-2</v>
      </c>
      <c r="H129" s="5">
        <f t="shared" si="5"/>
        <v>1</v>
      </c>
      <c r="I129" s="995">
        <f>_xlfn.XLOOKUP($D129,Help2_FC!$D:$D,Help2_FC!H:H)</f>
        <v>19052</v>
      </c>
      <c r="J129" s="979">
        <f>_xlfn.XLOOKUP($D129,Help2_FC!$D:$D,Help2_FC!I:I)</f>
        <v>11327</v>
      </c>
      <c r="K129" s="979">
        <f>_xlfn.XLOOKUP($D129,Help2_FC!$D:$D,Help2_FC!J:J)</f>
        <v>4055</v>
      </c>
      <c r="L129" s="979">
        <f>_xlfn.XLOOKUP($D129,Help2_FC!$D:$D,Help2_FC!K:K)</f>
        <v>3329</v>
      </c>
      <c r="M129" s="979">
        <f>_xlfn.XLOOKUP($D129,Help2_FC!$D:$D,Help2_FC!L:L)</f>
        <v>8246</v>
      </c>
      <c r="N129" s="979">
        <f>_xlfn.XLOOKUP($D129,Help2_FC!$D:$D,Help2_FC!M:M)</f>
        <v>9631</v>
      </c>
      <c r="P129" s="979">
        <f>_xlfn.XLOOKUP($D129,Help2_FC!$D:$D,Help2_FC!F:F)</f>
        <v>744</v>
      </c>
      <c r="Q129" s="979">
        <f t="shared" si="6"/>
        <v>744</v>
      </c>
      <c r="R129" s="979">
        <f>_xlfn.XLOOKUP($D129,Help2_FC!$D:$D,Help2_FC!N:N)</f>
        <v>8461.4197822915175</v>
      </c>
      <c r="S129" s="979">
        <f>_xlfn.XLOOKUP($D129,Help2_FC!$D:$D,Help2_FC!O:O)</f>
        <v>8945.9419999999991</v>
      </c>
      <c r="T129" s="979">
        <f>_xlfn.XLOOKUP($D129,Help2_FC!$D:$D,Help2_FC!P:P)</f>
        <v>598.86</v>
      </c>
      <c r="U129" s="979">
        <f>_xlfn.XLOOKUP($D129,Help2_FC!$D:$D,Help2_FC!Q:Q)</f>
        <v>0</v>
      </c>
      <c r="V129" s="979">
        <f>_xlfn.XLOOKUP($D129,Help2_FC!$D:$D,Help2_FC!R:R)</f>
        <v>0</v>
      </c>
      <c r="W129" s="979">
        <f>_xlfn.XLOOKUP($D129,Help2_FC!$D:$D,Help2_FC!S:S)</f>
        <v>29096.329999999998</v>
      </c>
      <c r="Y129" s="979">
        <f>_xlfn.XLOOKUP($D129,Help2_FC!$D:$D,Help2_FC!V:V)</f>
        <v>8759</v>
      </c>
      <c r="Z129" s="979">
        <f>_xlfn.XLOOKUP($D129,Help2_FC!$D:$D,Help2_FC!W:W)</f>
        <v>2568</v>
      </c>
      <c r="AA129" s="979">
        <f>_xlfn.XLOOKUP($D129,Help2_FC!$D:$D,Help2_FC!X:X)</f>
        <v>0</v>
      </c>
      <c r="AB129" s="979">
        <f>_xlfn.XLOOKUP($D129,Help2_FC!$D:$D,Help2_FC!Y:Y)</f>
        <v>7384</v>
      </c>
      <c r="AC129" s="979">
        <f>_xlfn.XLOOKUP($D129,Help2_FC!$D:$D,Help2_FC!Z:Z)</f>
        <v>341</v>
      </c>
      <c r="AD129" s="979">
        <f>_xlfn.XLOOKUP($D129,Help2_FC!$D:$D,Help2_FC!AA:AA)</f>
        <v>906</v>
      </c>
      <c r="AE129" s="979">
        <f>_xlfn.XLOOKUP($D129,Help2_FC!$D:$D,Help2_FC!AB:AB)</f>
        <v>1318</v>
      </c>
      <c r="AF129" s="979">
        <f>_xlfn.XLOOKUP($D129,Help2_FC!$D:$D,Help2_FC!AC:AC)</f>
        <v>145</v>
      </c>
      <c r="AG129" s="979">
        <f>_xlfn.XLOOKUP($D129,Help2_FC!$D:$D,Help2_FC!AD:AD)</f>
        <v>558</v>
      </c>
      <c r="AH129" s="979">
        <f>_xlfn.XLOOKUP($D129,Help2_FC!$D:$D,Help2_FC!AE:AE)</f>
        <v>4108</v>
      </c>
      <c r="AI129" s="979">
        <f>_xlfn.XLOOKUP($D129,Help2_FC!$D:$D,Help2_FC!AF:AF)</f>
        <v>3608</v>
      </c>
      <c r="AJ129" s="979">
        <f>_xlfn.XLOOKUP($D129,Help2_FC!$D:$D,Help2_FC!AG:AG)</f>
        <v>368.39002047437623</v>
      </c>
      <c r="AK129" s="979">
        <f>_xlfn.XLOOKUP($D129,Help2_FC!$D:$D,Help2_FC!AH:AH)</f>
        <v>7317</v>
      </c>
      <c r="AL129" s="979">
        <f>_xlfn.XLOOKUP($D129,Help2_FC!$D:$D,Help2_FC!AI:AI)</f>
        <v>759.5</v>
      </c>
      <c r="AM129" s="979">
        <f>_xlfn.XLOOKUP($D129,Help2_FC!$D:$D,Help2_FC!AJ:AJ)</f>
        <v>0</v>
      </c>
      <c r="AN129" s="979">
        <f>_xlfn.XLOOKUP($D129,Help2_FC!$D:$D,Help2_FC!AK:AK)</f>
        <v>0</v>
      </c>
    </row>
    <row r="130" spans="1:40" x14ac:dyDescent="0.2">
      <c r="A130" s="1">
        <v>45054</v>
      </c>
      <c r="B130">
        <f t="shared" si="0"/>
        <v>5</v>
      </c>
      <c r="C130">
        <f t="shared" si="1"/>
        <v>2023</v>
      </c>
      <c r="D130" s="872" t="str">
        <f t="shared" si="2"/>
        <v>05´2023</v>
      </c>
      <c r="F130" s="2">
        <f t="shared" si="3"/>
        <v>24</v>
      </c>
      <c r="G130" s="1483">
        <f t="shared" si="4"/>
        <v>3.2258064516129031E-2</v>
      </c>
      <c r="H130" s="5">
        <f t="shared" si="5"/>
        <v>1</v>
      </c>
      <c r="I130" s="995">
        <f>_xlfn.XLOOKUP($D130,Help2_FC!$D:$D,Help2_FC!H:H)</f>
        <v>19052</v>
      </c>
      <c r="J130" s="979">
        <f>_xlfn.XLOOKUP($D130,Help2_FC!$D:$D,Help2_FC!I:I)</f>
        <v>11327</v>
      </c>
      <c r="K130" s="979">
        <f>_xlfn.XLOOKUP($D130,Help2_FC!$D:$D,Help2_FC!J:J)</f>
        <v>4055</v>
      </c>
      <c r="L130" s="979">
        <f>_xlfn.XLOOKUP($D130,Help2_FC!$D:$D,Help2_FC!K:K)</f>
        <v>3329</v>
      </c>
      <c r="M130" s="979">
        <f>_xlfn.XLOOKUP($D130,Help2_FC!$D:$D,Help2_FC!L:L)</f>
        <v>8246</v>
      </c>
      <c r="N130" s="979">
        <f>_xlfn.XLOOKUP($D130,Help2_FC!$D:$D,Help2_FC!M:M)</f>
        <v>9631</v>
      </c>
      <c r="P130" s="979">
        <f>_xlfn.XLOOKUP($D130,Help2_FC!$D:$D,Help2_FC!F:F)</f>
        <v>744</v>
      </c>
      <c r="Q130" s="979">
        <f t="shared" si="6"/>
        <v>744</v>
      </c>
      <c r="R130" s="979">
        <f>_xlfn.XLOOKUP($D130,Help2_FC!$D:$D,Help2_FC!N:N)</f>
        <v>8461.4197822915175</v>
      </c>
      <c r="S130" s="979">
        <f>_xlfn.XLOOKUP($D130,Help2_FC!$D:$D,Help2_FC!O:O)</f>
        <v>8945.9419999999991</v>
      </c>
      <c r="T130" s="979">
        <f>_xlfn.XLOOKUP($D130,Help2_FC!$D:$D,Help2_FC!P:P)</f>
        <v>598.86</v>
      </c>
      <c r="U130" s="979">
        <f>_xlfn.XLOOKUP($D130,Help2_FC!$D:$D,Help2_FC!Q:Q)</f>
        <v>0</v>
      </c>
      <c r="V130" s="979">
        <f>_xlfn.XLOOKUP($D130,Help2_FC!$D:$D,Help2_FC!R:R)</f>
        <v>0</v>
      </c>
      <c r="W130" s="979">
        <f>_xlfn.XLOOKUP($D130,Help2_FC!$D:$D,Help2_FC!S:S)</f>
        <v>29096.329999999998</v>
      </c>
      <c r="Y130" s="979">
        <f>_xlfn.XLOOKUP($D130,Help2_FC!$D:$D,Help2_FC!V:V)</f>
        <v>8759</v>
      </c>
      <c r="Z130" s="979">
        <f>_xlfn.XLOOKUP($D130,Help2_FC!$D:$D,Help2_FC!W:W)</f>
        <v>2568</v>
      </c>
      <c r="AA130" s="979">
        <f>_xlfn.XLOOKUP($D130,Help2_FC!$D:$D,Help2_FC!X:X)</f>
        <v>0</v>
      </c>
      <c r="AB130" s="979">
        <f>_xlfn.XLOOKUP($D130,Help2_FC!$D:$D,Help2_FC!Y:Y)</f>
        <v>7384</v>
      </c>
      <c r="AC130" s="979">
        <f>_xlfn.XLOOKUP($D130,Help2_FC!$D:$D,Help2_FC!Z:Z)</f>
        <v>341</v>
      </c>
      <c r="AD130" s="979">
        <f>_xlfn.XLOOKUP($D130,Help2_FC!$D:$D,Help2_FC!AA:AA)</f>
        <v>906</v>
      </c>
      <c r="AE130" s="979">
        <f>_xlfn.XLOOKUP($D130,Help2_FC!$D:$D,Help2_FC!AB:AB)</f>
        <v>1318</v>
      </c>
      <c r="AF130" s="979">
        <f>_xlfn.XLOOKUP($D130,Help2_FC!$D:$D,Help2_FC!AC:AC)</f>
        <v>145</v>
      </c>
      <c r="AG130" s="979">
        <f>_xlfn.XLOOKUP($D130,Help2_FC!$D:$D,Help2_FC!AD:AD)</f>
        <v>558</v>
      </c>
      <c r="AH130" s="979">
        <f>_xlfn.XLOOKUP($D130,Help2_FC!$D:$D,Help2_FC!AE:AE)</f>
        <v>4108</v>
      </c>
      <c r="AI130" s="979">
        <f>_xlfn.XLOOKUP($D130,Help2_FC!$D:$D,Help2_FC!AF:AF)</f>
        <v>3608</v>
      </c>
      <c r="AJ130" s="979">
        <f>_xlfn.XLOOKUP($D130,Help2_FC!$D:$D,Help2_FC!AG:AG)</f>
        <v>368.39002047437623</v>
      </c>
      <c r="AK130" s="979">
        <f>_xlfn.XLOOKUP($D130,Help2_FC!$D:$D,Help2_FC!AH:AH)</f>
        <v>7317</v>
      </c>
      <c r="AL130" s="979">
        <f>_xlfn.XLOOKUP($D130,Help2_FC!$D:$D,Help2_FC!AI:AI)</f>
        <v>759.5</v>
      </c>
      <c r="AM130" s="979">
        <f>_xlfn.XLOOKUP($D130,Help2_FC!$D:$D,Help2_FC!AJ:AJ)</f>
        <v>0</v>
      </c>
      <c r="AN130" s="979">
        <f>_xlfn.XLOOKUP($D130,Help2_FC!$D:$D,Help2_FC!AK:AK)</f>
        <v>0</v>
      </c>
    </row>
    <row r="131" spans="1:40" x14ac:dyDescent="0.2">
      <c r="A131" s="1">
        <v>45055</v>
      </c>
      <c r="B131">
        <f t="shared" si="0"/>
        <v>5</v>
      </c>
      <c r="C131">
        <f t="shared" si="1"/>
        <v>2023</v>
      </c>
      <c r="D131" s="872" t="str">
        <f t="shared" si="2"/>
        <v>05´2023</v>
      </c>
      <c r="F131" s="2">
        <f t="shared" si="3"/>
        <v>24</v>
      </c>
      <c r="G131" s="1483">
        <f t="shared" si="4"/>
        <v>3.2258064516129031E-2</v>
      </c>
      <c r="H131" s="5">
        <f t="shared" si="5"/>
        <v>1</v>
      </c>
      <c r="I131" s="995">
        <f>_xlfn.XLOOKUP($D131,Help2_FC!$D:$D,Help2_FC!H:H)</f>
        <v>19052</v>
      </c>
      <c r="J131" s="979">
        <f>_xlfn.XLOOKUP($D131,Help2_FC!$D:$D,Help2_FC!I:I)</f>
        <v>11327</v>
      </c>
      <c r="K131" s="979">
        <f>_xlfn.XLOOKUP($D131,Help2_FC!$D:$D,Help2_FC!J:J)</f>
        <v>4055</v>
      </c>
      <c r="L131" s="979">
        <f>_xlfn.XLOOKUP($D131,Help2_FC!$D:$D,Help2_FC!K:K)</f>
        <v>3329</v>
      </c>
      <c r="M131" s="979">
        <f>_xlfn.XLOOKUP($D131,Help2_FC!$D:$D,Help2_FC!L:L)</f>
        <v>8246</v>
      </c>
      <c r="N131" s="979">
        <f>_xlfn.XLOOKUP($D131,Help2_FC!$D:$D,Help2_FC!M:M)</f>
        <v>9631</v>
      </c>
      <c r="P131" s="979">
        <f>_xlfn.XLOOKUP($D131,Help2_FC!$D:$D,Help2_FC!F:F)</f>
        <v>744</v>
      </c>
      <c r="Q131" s="979">
        <f t="shared" si="6"/>
        <v>744</v>
      </c>
      <c r="R131" s="979">
        <f>_xlfn.XLOOKUP($D131,Help2_FC!$D:$D,Help2_FC!N:N)</f>
        <v>8461.4197822915175</v>
      </c>
      <c r="S131" s="979">
        <f>_xlfn.XLOOKUP($D131,Help2_FC!$D:$D,Help2_FC!O:O)</f>
        <v>8945.9419999999991</v>
      </c>
      <c r="T131" s="979">
        <f>_xlfn.XLOOKUP($D131,Help2_FC!$D:$D,Help2_FC!P:P)</f>
        <v>598.86</v>
      </c>
      <c r="U131" s="979">
        <f>_xlfn.XLOOKUP($D131,Help2_FC!$D:$D,Help2_FC!Q:Q)</f>
        <v>0</v>
      </c>
      <c r="V131" s="979">
        <f>_xlfn.XLOOKUP($D131,Help2_FC!$D:$D,Help2_FC!R:R)</f>
        <v>0</v>
      </c>
      <c r="W131" s="979">
        <f>_xlfn.XLOOKUP($D131,Help2_FC!$D:$D,Help2_FC!S:S)</f>
        <v>29096.329999999998</v>
      </c>
      <c r="Y131" s="979">
        <f>_xlfn.XLOOKUP($D131,Help2_FC!$D:$D,Help2_FC!V:V)</f>
        <v>8759</v>
      </c>
      <c r="Z131" s="979">
        <f>_xlfn.XLOOKUP($D131,Help2_FC!$D:$D,Help2_FC!W:W)</f>
        <v>2568</v>
      </c>
      <c r="AA131" s="979">
        <f>_xlfn.XLOOKUP($D131,Help2_FC!$D:$D,Help2_FC!X:X)</f>
        <v>0</v>
      </c>
      <c r="AB131" s="979">
        <f>_xlfn.XLOOKUP($D131,Help2_FC!$D:$D,Help2_FC!Y:Y)</f>
        <v>7384</v>
      </c>
      <c r="AC131" s="979">
        <f>_xlfn.XLOOKUP($D131,Help2_FC!$D:$D,Help2_FC!Z:Z)</f>
        <v>341</v>
      </c>
      <c r="AD131" s="979">
        <f>_xlfn.XLOOKUP($D131,Help2_FC!$D:$D,Help2_FC!AA:AA)</f>
        <v>906</v>
      </c>
      <c r="AE131" s="979">
        <f>_xlfn.XLOOKUP($D131,Help2_FC!$D:$D,Help2_FC!AB:AB)</f>
        <v>1318</v>
      </c>
      <c r="AF131" s="979">
        <f>_xlfn.XLOOKUP($D131,Help2_FC!$D:$D,Help2_FC!AC:AC)</f>
        <v>145</v>
      </c>
      <c r="AG131" s="979">
        <f>_xlfn.XLOOKUP($D131,Help2_FC!$D:$D,Help2_FC!AD:AD)</f>
        <v>558</v>
      </c>
      <c r="AH131" s="979">
        <f>_xlfn.XLOOKUP($D131,Help2_FC!$D:$D,Help2_FC!AE:AE)</f>
        <v>4108</v>
      </c>
      <c r="AI131" s="979">
        <f>_xlfn.XLOOKUP($D131,Help2_FC!$D:$D,Help2_FC!AF:AF)</f>
        <v>3608</v>
      </c>
      <c r="AJ131" s="979">
        <f>_xlfn.XLOOKUP($D131,Help2_FC!$D:$D,Help2_FC!AG:AG)</f>
        <v>368.39002047437623</v>
      </c>
      <c r="AK131" s="979">
        <f>_xlfn.XLOOKUP($D131,Help2_FC!$D:$D,Help2_FC!AH:AH)</f>
        <v>7317</v>
      </c>
      <c r="AL131" s="979">
        <f>_xlfn.XLOOKUP($D131,Help2_FC!$D:$D,Help2_FC!AI:AI)</f>
        <v>759.5</v>
      </c>
      <c r="AM131" s="979">
        <f>_xlfn.XLOOKUP($D131,Help2_FC!$D:$D,Help2_FC!AJ:AJ)</f>
        <v>0</v>
      </c>
      <c r="AN131" s="979">
        <f>_xlfn.XLOOKUP($D131,Help2_FC!$D:$D,Help2_FC!AK:AK)</f>
        <v>0</v>
      </c>
    </row>
    <row r="132" spans="1:40" x14ac:dyDescent="0.2">
      <c r="A132" s="1">
        <v>45056</v>
      </c>
      <c r="B132">
        <f t="shared" si="0"/>
        <v>5</v>
      </c>
      <c r="C132">
        <f t="shared" si="1"/>
        <v>2023</v>
      </c>
      <c r="D132" s="872" t="str">
        <f t="shared" si="2"/>
        <v>05´2023</v>
      </c>
      <c r="F132" s="2">
        <f t="shared" si="3"/>
        <v>24</v>
      </c>
      <c r="G132" s="1483">
        <f t="shared" si="4"/>
        <v>3.2258064516129031E-2</v>
      </c>
      <c r="H132" s="5">
        <f t="shared" si="5"/>
        <v>1</v>
      </c>
      <c r="I132" s="995">
        <f>_xlfn.XLOOKUP($D132,Help2_FC!$D:$D,Help2_FC!H:H)</f>
        <v>19052</v>
      </c>
      <c r="J132" s="979">
        <f>_xlfn.XLOOKUP($D132,Help2_FC!$D:$D,Help2_FC!I:I)</f>
        <v>11327</v>
      </c>
      <c r="K132" s="979">
        <f>_xlfn.XLOOKUP($D132,Help2_FC!$D:$D,Help2_FC!J:J)</f>
        <v>4055</v>
      </c>
      <c r="L132" s="979">
        <f>_xlfn.XLOOKUP($D132,Help2_FC!$D:$D,Help2_FC!K:K)</f>
        <v>3329</v>
      </c>
      <c r="M132" s="979">
        <f>_xlfn.XLOOKUP($D132,Help2_FC!$D:$D,Help2_FC!L:L)</f>
        <v>8246</v>
      </c>
      <c r="N132" s="979">
        <f>_xlfn.XLOOKUP($D132,Help2_FC!$D:$D,Help2_FC!M:M)</f>
        <v>9631</v>
      </c>
      <c r="P132" s="979">
        <f>_xlfn.XLOOKUP($D132,Help2_FC!$D:$D,Help2_FC!F:F)</f>
        <v>744</v>
      </c>
      <c r="Q132" s="979">
        <f t="shared" si="6"/>
        <v>744</v>
      </c>
      <c r="R132" s="979">
        <f>_xlfn.XLOOKUP($D132,Help2_FC!$D:$D,Help2_FC!N:N)</f>
        <v>8461.4197822915175</v>
      </c>
      <c r="S132" s="979">
        <f>_xlfn.XLOOKUP($D132,Help2_FC!$D:$D,Help2_FC!O:O)</f>
        <v>8945.9419999999991</v>
      </c>
      <c r="T132" s="979">
        <f>_xlfn.XLOOKUP($D132,Help2_FC!$D:$D,Help2_FC!P:P)</f>
        <v>598.86</v>
      </c>
      <c r="U132" s="979">
        <f>_xlfn.XLOOKUP($D132,Help2_FC!$D:$D,Help2_FC!Q:Q)</f>
        <v>0</v>
      </c>
      <c r="V132" s="979">
        <f>_xlfn.XLOOKUP($D132,Help2_FC!$D:$D,Help2_FC!R:R)</f>
        <v>0</v>
      </c>
      <c r="W132" s="979">
        <f>_xlfn.XLOOKUP($D132,Help2_FC!$D:$D,Help2_FC!S:S)</f>
        <v>29096.329999999998</v>
      </c>
      <c r="Y132" s="979">
        <f>_xlfn.XLOOKUP($D132,Help2_FC!$D:$D,Help2_FC!V:V)</f>
        <v>8759</v>
      </c>
      <c r="Z132" s="979">
        <f>_xlfn.XLOOKUP($D132,Help2_FC!$D:$D,Help2_FC!W:W)</f>
        <v>2568</v>
      </c>
      <c r="AA132" s="979">
        <f>_xlfn.XLOOKUP($D132,Help2_FC!$D:$D,Help2_FC!X:X)</f>
        <v>0</v>
      </c>
      <c r="AB132" s="979">
        <f>_xlfn.XLOOKUP($D132,Help2_FC!$D:$D,Help2_FC!Y:Y)</f>
        <v>7384</v>
      </c>
      <c r="AC132" s="979">
        <f>_xlfn.XLOOKUP($D132,Help2_FC!$D:$D,Help2_FC!Z:Z)</f>
        <v>341</v>
      </c>
      <c r="AD132" s="979">
        <f>_xlfn.XLOOKUP($D132,Help2_FC!$D:$D,Help2_FC!AA:AA)</f>
        <v>906</v>
      </c>
      <c r="AE132" s="979">
        <f>_xlfn.XLOOKUP($D132,Help2_FC!$D:$D,Help2_FC!AB:AB)</f>
        <v>1318</v>
      </c>
      <c r="AF132" s="979">
        <f>_xlfn.XLOOKUP($D132,Help2_FC!$D:$D,Help2_FC!AC:AC)</f>
        <v>145</v>
      </c>
      <c r="AG132" s="979">
        <f>_xlfn.XLOOKUP($D132,Help2_FC!$D:$D,Help2_FC!AD:AD)</f>
        <v>558</v>
      </c>
      <c r="AH132" s="979">
        <f>_xlfn.XLOOKUP($D132,Help2_FC!$D:$D,Help2_FC!AE:AE)</f>
        <v>4108</v>
      </c>
      <c r="AI132" s="979">
        <f>_xlfn.XLOOKUP($D132,Help2_FC!$D:$D,Help2_FC!AF:AF)</f>
        <v>3608</v>
      </c>
      <c r="AJ132" s="979">
        <f>_xlfn.XLOOKUP($D132,Help2_FC!$D:$D,Help2_FC!AG:AG)</f>
        <v>368.39002047437623</v>
      </c>
      <c r="AK132" s="979">
        <f>_xlfn.XLOOKUP($D132,Help2_FC!$D:$D,Help2_FC!AH:AH)</f>
        <v>7317</v>
      </c>
      <c r="AL132" s="979">
        <f>_xlfn.XLOOKUP($D132,Help2_FC!$D:$D,Help2_FC!AI:AI)</f>
        <v>759.5</v>
      </c>
      <c r="AM132" s="979">
        <f>_xlfn.XLOOKUP($D132,Help2_FC!$D:$D,Help2_FC!AJ:AJ)</f>
        <v>0</v>
      </c>
      <c r="AN132" s="979">
        <f>_xlfn.XLOOKUP($D132,Help2_FC!$D:$D,Help2_FC!AK:AK)</f>
        <v>0</v>
      </c>
    </row>
    <row r="133" spans="1:40" x14ac:dyDescent="0.2">
      <c r="A133" s="1">
        <v>45057</v>
      </c>
      <c r="B133">
        <f t="shared" ref="B133:B153" si="7">MONTH(A133)</f>
        <v>5</v>
      </c>
      <c r="C133">
        <f t="shared" ref="C133:C153" si="8">+YEAR(A133)</f>
        <v>2023</v>
      </c>
      <c r="D133" s="872" t="str">
        <f t="shared" ref="D133:D153" si="9">CONCATENATE(TEXT(A133,"MM"),"´",C133)</f>
        <v>05´2023</v>
      </c>
      <c r="F133" s="2">
        <f t="shared" ref="F133:F153" si="10">24-E133</f>
        <v>24</v>
      </c>
      <c r="G133" s="1483">
        <f t="shared" ref="G133:G153" si="11">+F133/P133</f>
        <v>3.2258064516129031E-2</v>
      </c>
      <c r="H133" s="5">
        <f t="shared" ref="H133:H153" si="12">+F133/24</f>
        <v>1</v>
      </c>
      <c r="I133" s="995">
        <f>_xlfn.XLOOKUP($D133,Help2_FC!$D:$D,Help2_FC!H:H)</f>
        <v>19052</v>
      </c>
      <c r="J133" s="979">
        <f>_xlfn.XLOOKUP($D133,Help2_FC!$D:$D,Help2_FC!I:I)</f>
        <v>11327</v>
      </c>
      <c r="K133" s="979">
        <f>_xlfn.XLOOKUP($D133,Help2_FC!$D:$D,Help2_FC!J:J)</f>
        <v>4055</v>
      </c>
      <c r="L133" s="979">
        <f>_xlfn.XLOOKUP($D133,Help2_FC!$D:$D,Help2_FC!K:K)</f>
        <v>3329</v>
      </c>
      <c r="M133" s="979">
        <f>_xlfn.XLOOKUP($D133,Help2_FC!$D:$D,Help2_FC!L:L)</f>
        <v>8246</v>
      </c>
      <c r="N133" s="979">
        <f>_xlfn.XLOOKUP($D133,Help2_FC!$D:$D,Help2_FC!M:M)</f>
        <v>9631</v>
      </c>
      <c r="P133" s="979">
        <f>_xlfn.XLOOKUP($D133,Help2_FC!$D:$D,Help2_FC!F:F)</f>
        <v>744</v>
      </c>
      <c r="Q133" s="979">
        <f t="shared" ref="Q133:Q153" si="13">(EOMONTH(A133,0)-EOMONTH(A133,-1))*24</f>
        <v>744</v>
      </c>
      <c r="R133" s="979">
        <f>_xlfn.XLOOKUP($D133,Help2_FC!$D:$D,Help2_FC!N:N)</f>
        <v>8461.4197822915175</v>
      </c>
      <c r="S133" s="979">
        <f>_xlfn.XLOOKUP($D133,Help2_FC!$D:$D,Help2_FC!O:O)</f>
        <v>8945.9419999999991</v>
      </c>
      <c r="T133" s="979">
        <f>_xlfn.XLOOKUP($D133,Help2_FC!$D:$D,Help2_FC!P:P)</f>
        <v>598.86</v>
      </c>
      <c r="U133" s="979">
        <f>_xlfn.XLOOKUP($D133,Help2_FC!$D:$D,Help2_FC!Q:Q)</f>
        <v>0</v>
      </c>
      <c r="V133" s="979">
        <f>_xlfn.XLOOKUP($D133,Help2_FC!$D:$D,Help2_FC!R:R)</f>
        <v>0</v>
      </c>
      <c r="W133" s="979">
        <f>_xlfn.XLOOKUP($D133,Help2_FC!$D:$D,Help2_FC!S:S)</f>
        <v>29096.329999999998</v>
      </c>
      <c r="Y133" s="979">
        <f>_xlfn.XLOOKUP($D133,Help2_FC!$D:$D,Help2_FC!V:V)</f>
        <v>8759</v>
      </c>
      <c r="Z133" s="979">
        <f>_xlfn.XLOOKUP($D133,Help2_FC!$D:$D,Help2_FC!W:W)</f>
        <v>2568</v>
      </c>
      <c r="AA133" s="979">
        <f>_xlfn.XLOOKUP($D133,Help2_FC!$D:$D,Help2_FC!X:X)</f>
        <v>0</v>
      </c>
      <c r="AB133" s="979">
        <f>_xlfn.XLOOKUP($D133,Help2_FC!$D:$D,Help2_FC!Y:Y)</f>
        <v>7384</v>
      </c>
      <c r="AC133" s="979">
        <f>_xlfn.XLOOKUP($D133,Help2_FC!$D:$D,Help2_FC!Z:Z)</f>
        <v>341</v>
      </c>
      <c r="AD133" s="979">
        <f>_xlfn.XLOOKUP($D133,Help2_FC!$D:$D,Help2_FC!AA:AA)</f>
        <v>906</v>
      </c>
      <c r="AE133" s="979">
        <f>_xlfn.XLOOKUP($D133,Help2_FC!$D:$D,Help2_FC!AB:AB)</f>
        <v>1318</v>
      </c>
      <c r="AF133" s="979">
        <f>_xlfn.XLOOKUP($D133,Help2_FC!$D:$D,Help2_FC!AC:AC)</f>
        <v>145</v>
      </c>
      <c r="AG133" s="979">
        <f>_xlfn.XLOOKUP($D133,Help2_FC!$D:$D,Help2_FC!AD:AD)</f>
        <v>558</v>
      </c>
      <c r="AH133" s="979">
        <f>_xlfn.XLOOKUP($D133,Help2_FC!$D:$D,Help2_FC!AE:AE)</f>
        <v>4108</v>
      </c>
      <c r="AI133" s="979">
        <f>_xlfn.XLOOKUP($D133,Help2_FC!$D:$D,Help2_FC!AF:AF)</f>
        <v>3608</v>
      </c>
      <c r="AJ133" s="979">
        <f>_xlfn.XLOOKUP($D133,Help2_FC!$D:$D,Help2_FC!AG:AG)</f>
        <v>368.39002047437623</v>
      </c>
      <c r="AK133" s="979">
        <f>_xlfn.XLOOKUP($D133,Help2_FC!$D:$D,Help2_FC!AH:AH)</f>
        <v>7317</v>
      </c>
      <c r="AL133" s="979">
        <f>_xlfn.XLOOKUP($D133,Help2_FC!$D:$D,Help2_FC!AI:AI)</f>
        <v>759.5</v>
      </c>
      <c r="AM133" s="979">
        <f>_xlfn.XLOOKUP($D133,Help2_FC!$D:$D,Help2_FC!AJ:AJ)</f>
        <v>0</v>
      </c>
      <c r="AN133" s="979">
        <f>_xlfn.XLOOKUP($D133,Help2_FC!$D:$D,Help2_FC!AK:AK)</f>
        <v>0</v>
      </c>
    </row>
    <row r="134" spans="1:40" x14ac:dyDescent="0.2">
      <c r="A134" s="1">
        <v>45058</v>
      </c>
      <c r="B134">
        <f t="shared" si="7"/>
        <v>5</v>
      </c>
      <c r="C134">
        <f t="shared" si="8"/>
        <v>2023</v>
      </c>
      <c r="D134" s="872" t="str">
        <f t="shared" si="9"/>
        <v>05´2023</v>
      </c>
      <c r="F134" s="2">
        <f t="shared" si="10"/>
        <v>24</v>
      </c>
      <c r="G134" s="1483">
        <f t="shared" si="11"/>
        <v>3.2258064516129031E-2</v>
      </c>
      <c r="H134" s="5">
        <f t="shared" si="12"/>
        <v>1</v>
      </c>
      <c r="I134" s="995">
        <f>_xlfn.XLOOKUP($D134,Help2_FC!$D:$D,Help2_FC!H:H)</f>
        <v>19052</v>
      </c>
      <c r="J134" s="979">
        <f>_xlfn.XLOOKUP($D134,Help2_FC!$D:$D,Help2_FC!I:I)</f>
        <v>11327</v>
      </c>
      <c r="K134" s="979">
        <f>_xlfn.XLOOKUP($D134,Help2_FC!$D:$D,Help2_FC!J:J)</f>
        <v>4055</v>
      </c>
      <c r="L134" s="979">
        <f>_xlfn.XLOOKUP($D134,Help2_FC!$D:$D,Help2_FC!K:K)</f>
        <v>3329</v>
      </c>
      <c r="M134" s="979">
        <f>_xlfn.XLOOKUP($D134,Help2_FC!$D:$D,Help2_FC!L:L)</f>
        <v>8246</v>
      </c>
      <c r="N134" s="979">
        <f>_xlfn.XLOOKUP($D134,Help2_FC!$D:$D,Help2_FC!M:M)</f>
        <v>9631</v>
      </c>
      <c r="P134" s="979">
        <f>_xlfn.XLOOKUP($D134,Help2_FC!$D:$D,Help2_FC!F:F)</f>
        <v>744</v>
      </c>
      <c r="Q134" s="979">
        <f t="shared" si="13"/>
        <v>744</v>
      </c>
      <c r="R134" s="979">
        <f>_xlfn.XLOOKUP($D134,Help2_FC!$D:$D,Help2_FC!N:N)</f>
        <v>8461.4197822915175</v>
      </c>
      <c r="S134" s="979">
        <f>_xlfn.XLOOKUP($D134,Help2_FC!$D:$D,Help2_FC!O:O)</f>
        <v>8945.9419999999991</v>
      </c>
      <c r="T134" s="979">
        <f>_xlfn.XLOOKUP($D134,Help2_FC!$D:$D,Help2_FC!P:P)</f>
        <v>598.86</v>
      </c>
      <c r="U134" s="979">
        <f>_xlfn.XLOOKUP($D134,Help2_FC!$D:$D,Help2_FC!Q:Q)</f>
        <v>0</v>
      </c>
      <c r="V134" s="979">
        <f>_xlfn.XLOOKUP($D134,Help2_FC!$D:$D,Help2_FC!R:R)</f>
        <v>0</v>
      </c>
      <c r="W134" s="979">
        <f>_xlfn.XLOOKUP($D134,Help2_FC!$D:$D,Help2_FC!S:S)</f>
        <v>29096.329999999998</v>
      </c>
      <c r="Y134" s="979">
        <f>_xlfn.XLOOKUP($D134,Help2_FC!$D:$D,Help2_FC!V:V)</f>
        <v>8759</v>
      </c>
      <c r="Z134" s="979">
        <f>_xlfn.XLOOKUP($D134,Help2_FC!$D:$D,Help2_FC!W:W)</f>
        <v>2568</v>
      </c>
      <c r="AA134" s="979">
        <f>_xlfn.XLOOKUP($D134,Help2_FC!$D:$D,Help2_FC!X:X)</f>
        <v>0</v>
      </c>
      <c r="AB134" s="979">
        <f>_xlfn.XLOOKUP($D134,Help2_FC!$D:$D,Help2_FC!Y:Y)</f>
        <v>7384</v>
      </c>
      <c r="AC134" s="979">
        <f>_xlfn.XLOOKUP($D134,Help2_FC!$D:$D,Help2_FC!Z:Z)</f>
        <v>341</v>
      </c>
      <c r="AD134" s="979">
        <f>_xlfn.XLOOKUP($D134,Help2_FC!$D:$D,Help2_FC!AA:AA)</f>
        <v>906</v>
      </c>
      <c r="AE134" s="979">
        <f>_xlfn.XLOOKUP($D134,Help2_FC!$D:$D,Help2_FC!AB:AB)</f>
        <v>1318</v>
      </c>
      <c r="AF134" s="979">
        <f>_xlfn.XLOOKUP($D134,Help2_FC!$D:$D,Help2_FC!AC:AC)</f>
        <v>145</v>
      </c>
      <c r="AG134" s="979">
        <f>_xlfn.XLOOKUP($D134,Help2_FC!$D:$D,Help2_FC!AD:AD)</f>
        <v>558</v>
      </c>
      <c r="AH134" s="979">
        <f>_xlfn.XLOOKUP($D134,Help2_FC!$D:$D,Help2_FC!AE:AE)</f>
        <v>4108</v>
      </c>
      <c r="AI134" s="979">
        <f>_xlfn.XLOOKUP($D134,Help2_FC!$D:$D,Help2_FC!AF:AF)</f>
        <v>3608</v>
      </c>
      <c r="AJ134" s="979">
        <f>_xlfn.XLOOKUP($D134,Help2_FC!$D:$D,Help2_FC!AG:AG)</f>
        <v>368.39002047437623</v>
      </c>
      <c r="AK134" s="979">
        <f>_xlfn.XLOOKUP($D134,Help2_FC!$D:$D,Help2_FC!AH:AH)</f>
        <v>7317</v>
      </c>
      <c r="AL134" s="979">
        <f>_xlfn.XLOOKUP($D134,Help2_FC!$D:$D,Help2_FC!AI:AI)</f>
        <v>759.5</v>
      </c>
      <c r="AM134" s="979">
        <f>_xlfn.XLOOKUP($D134,Help2_FC!$D:$D,Help2_FC!AJ:AJ)</f>
        <v>0</v>
      </c>
      <c r="AN134" s="979">
        <f>_xlfn.XLOOKUP($D134,Help2_FC!$D:$D,Help2_FC!AK:AK)</f>
        <v>0</v>
      </c>
    </row>
    <row r="135" spans="1:40" x14ac:dyDescent="0.2">
      <c r="A135" s="1">
        <v>45059</v>
      </c>
      <c r="B135">
        <f t="shared" si="7"/>
        <v>5</v>
      </c>
      <c r="C135">
        <f t="shared" si="8"/>
        <v>2023</v>
      </c>
      <c r="D135" s="872" t="str">
        <f t="shared" si="9"/>
        <v>05´2023</v>
      </c>
      <c r="F135" s="2">
        <f t="shared" si="10"/>
        <v>24</v>
      </c>
      <c r="G135" s="1483">
        <f t="shared" si="11"/>
        <v>3.2258064516129031E-2</v>
      </c>
      <c r="H135" s="5">
        <f t="shared" si="12"/>
        <v>1</v>
      </c>
      <c r="I135" s="995">
        <f>_xlfn.XLOOKUP($D135,Help2_FC!$D:$D,Help2_FC!H:H)</f>
        <v>19052</v>
      </c>
      <c r="J135" s="979">
        <f>_xlfn.XLOOKUP($D135,Help2_FC!$D:$D,Help2_FC!I:I)</f>
        <v>11327</v>
      </c>
      <c r="K135" s="979">
        <f>_xlfn.XLOOKUP($D135,Help2_FC!$D:$D,Help2_FC!J:J)</f>
        <v>4055</v>
      </c>
      <c r="L135" s="979">
        <f>_xlfn.XLOOKUP($D135,Help2_FC!$D:$D,Help2_FC!K:K)</f>
        <v>3329</v>
      </c>
      <c r="M135" s="979">
        <f>_xlfn.XLOOKUP($D135,Help2_FC!$D:$D,Help2_FC!L:L)</f>
        <v>8246</v>
      </c>
      <c r="N135" s="979">
        <f>_xlfn.XLOOKUP($D135,Help2_FC!$D:$D,Help2_FC!M:M)</f>
        <v>9631</v>
      </c>
      <c r="P135" s="979">
        <f>_xlfn.XLOOKUP($D135,Help2_FC!$D:$D,Help2_FC!F:F)</f>
        <v>744</v>
      </c>
      <c r="Q135" s="979">
        <f t="shared" si="13"/>
        <v>744</v>
      </c>
      <c r="R135" s="979">
        <f>_xlfn.XLOOKUP($D135,Help2_FC!$D:$D,Help2_FC!N:N)</f>
        <v>8461.4197822915175</v>
      </c>
      <c r="S135" s="979">
        <f>_xlfn.XLOOKUP($D135,Help2_FC!$D:$D,Help2_FC!O:O)</f>
        <v>8945.9419999999991</v>
      </c>
      <c r="T135" s="979">
        <f>_xlfn.XLOOKUP($D135,Help2_FC!$D:$D,Help2_FC!P:P)</f>
        <v>598.86</v>
      </c>
      <c r="U135" s="979">
        <f>_xlfn.XLOOKUP($D135,Help2_FC!$D:$D,Help2_FC!Q:Q)</f>
        <v>0</v>
      </c>
      <c r="V135" s="979">
        <f>_xlfn.XLOOKUP($D135,Help2_FC!$D:$D,Help2_FC!R:R)</f>
        <v>0</v>
      </c>
      <c r="W135" s="979">
        <f>_xlfn.XLOOKUP($D135,Help2_FC!$D:$D,Help2_FC!S:S)</f>
        <v>29096.329999999998</v>
      </c>
      <c r="Y135" s="979">
        <f>_xlfn.XLOOKUP($D135,Help2_FC!$D:$D,Help2_FC!V:V)</f>
        <v>8759</v>
      </c>
      <c r="Z135" s="979">
        <f>_xlfn.XLOOKUP($D135,Help2_FC!$D:$D,Help2_FC!W:W)</f>
        <v>2568</v>
      </c>
      <c r="AA135" s="979">
        <f>_xlfn.XLOOKUP($D135,Help2_FC!$D:$D,Help2_FC!X:X)</f>
        <v>0</v>
      </c>
      <c r="AB135" s="979">
        <f>_xlfn.XLOOKUP($D135,Help2_FC!$D:$D,Help2_FC!Y:Y)</f>
        <v>7384</v>
      </c>
      <c r="AC135" s="979">
        <f>_xlfn.XLOOKUP($D135,Help2_FC!$D:$D,Help2_FC!Z:Z)</f>
        <v>341</v>
      </c>
      <c r="AD135" s="979">
        <f>_xlfn.XLOOKUP($D135,Help2_FC!$D:$D,Help2_FC!AA:AA)</f>
        <v>906</v>
      </c>
      <c r="AE135" s="979">
        <f>_xlfn.XLOOKUP($D135,Help2_FC!$D:$D,Help2_FC!AB:AB)</f>
        <v>1318</v>
      </c>
      <c r="AF135" s="979">
        <f>_xlfn.XLOOKUP($D135,Help2_FC!$D:$D,Help2_FC!AC:AC)</f>
        <v>145</v>
      </c>
      <c r="AG135" s="979">
        <f>_xlfn.XLOOKUP($D135,Help2_FC!$D:$D,Help2_FC!AD:AD)</f>
        <v>558</v>
      </c>
      <c r="AH135" s="979">
        <f>_xlfn.XLOOKUP($D135,Help2_FC!$D:$D,Help2_FC!AE:AE)</f>
        <v>4108</v>
      </c>
      <c r="AI135" s="979">
        <f>_xlfn.XLOOKUP($D135,Help2_FC!$D:$D,Help2_FC!AF:AF)</f>
        <v>3608</v>
      </c>
      <c r="AJ135" s="979">
        <f>_xlfn.XLOOKUP($D135,Help2_FC!$D:$D,Help2_FC!AG:AG)</f>
        <v>368.39002047437623</v>
      </c>
      <c r="AK135" s="979">
        <f>_xlfn.XLOOKUP($D135,Help2_FC!$D:$D,Help2_FC!AH:AH)</f>
        <v>7317</v>
      </c>
      <c r="AL135" s="979">
        <f>_xlfn.XLOOKUP($D135,Help2_FC!$D:$D,Help2_FC!AI:AI)</f>
        <v>759.5</v>
      </c>
      <c r="AM135" s="979">
        <f>_xlfn.XLOOKUP($D135,Help2_FC!$D:$D,Help2_FC!AJ:AJ)</f>
        <v>0</v>
      </c>
      <c r="AN135" s="979">
        <f>_xlfn.XLOOKUP($D135,Help2_FC!$D:$D,Help2_FC!AK:AK)</f>
        <v>0</v>
      </c>
    </row>
    <row r="136" spans="1:40" x14ac:dyDescent="0.2">
      <c r="A136" s="1">
        <v>45060</v>
      </c>
      <c r="B136">
        <f t="shared" si="7"/>
        <v>5</v>
      </c>
      <c r="C136">
        <f t="shared" si="8"/>
        <v>2023</v>
      </c>
      <c r="D136" s="872" t="str">
        <f t="shared" si="9"/>
        <v>05´2023</v>
      </c>
      <c r="F136" s="2">
        <f t="shared" si="10"/>
        <v>24</v>
      </c>
      <c r="G136" s="1483">
        <f t="shared" si="11"/>
        <v>3.2258064516129031E-2</v>
      </c>
      <c r="H136" s="5">
        <f t="shared" si="12"/>
        <v>1</v>
      </c>
      <c r="I136" s="995">
        <f>_xlfn.XLOOKUP($D136,Help2_FC!$D:$D,Help2_FC!H:H)</f>
        <v>19052</v>
      </c>
      <c r="J136" s="979">
        <f>_xlfn.XLOOKUP($D136,Help2_FC!$D:$D,Help2_FC!I:I)</f>
        <v>11327</v>
      </c>
      <c r="K136" s="979">
        <f>_xlfn.XLOOKUP($D136,Help2_FC!$D:$D,Help2_FC!J:J)</f>
        <v>4055</v>
      </c>
      <c r="L136" s="979">
        <f>_xlfn.XLOOKUP($D136,Help2_FC!$D:$D,Help2_FC!K:K)</f>
        <v>3329</v>
      </c>
      <c r="M136" s="979">
        <f>_xlfn.XLOOKUP($D136,Help2_FC!$D:$D,Help2_FC!L:L)</f>
        <v>8246</v>
      </c>
      <c r="N136" s="979">
        <f>_xlfn.XLOOKUP($D136,Help2_FC!$D:$D,Help2_FC!M:M)</f>
        <v>9631</v>
      </c>
      <c r="P136" s="979">
        <f>_xlfn.XLOOKUP($D136,Help2_FC!$D:$D,Help2_FC!F:F)</f>
        <v>744</v>
      </c>
      <c r="Q136" s="979">
        <f t="shared" si="13"/>
        <v>744</v>
      </c>
      <c r="R136" s="979">
        <f>_xlfn.XLOOKUP($D136,Help2_FC!$D:$D,Help2_FC!N:N)</f>
        <v>8461.4197822915175</v>
      </c>
      <c r="S136" s="979">
        <f>_xlfn.XLOOKUP($D136,Help2_FC!$D:$D,Help2_FC!O:O)</f>
        <v>8945.9419999999991</v>
      </c>
      <c r="T136" s="979">
        <f>_xlfn.XLOOKUP($D136,Help2_FC!$D:$D,Help2_FC!P:P)</f>
        <v>598.86</v>
      </c>
      <c r="U136" s="979">
        <f>_xlfn.XLOOKUP($D136,Help2_FC!$D:$D,Help2_FC!Q:Q)</f>
        <v>0</v>
      </c>
      <c r="V136" s="979">
        <f>_xlfn.XLOOKUP($D136,Help2_FC!$D:$D,Help2_FC!R:R)</f>
        <v>0</v>
      </c>
      <c r="W136" s="979">
        <f>_xlfn.XLOOKUP($D136,Help2_FC!$D:$D,Help2_FC!S:S)</f>
        <v>29096.329999999998</v>
      </c>
      <c r="Y136" s="979">
        <f>_xlfn.XLOOKUP($D136,Help2_FC!$D:$D,Help2_FC!V:V)</f>
        <v>8759</v>
      </c>
      <c r="Z136" s="979">
        <f>_xlfn.XLOOKUP($D136,Help2_FC!$D:$D,Help2_FC!W:W)</f>
        <v>2568</v>
      </c>
      <c r="AA136" s="979">
        <f>_xlfn.XLOOKUP($D136,Help2_FC!$D:$D,Help2_FC!X:X)</f>
        <v>0</v>
      </c>
      <c r="AB136" s="979">
        <f>_xlfn.XLOOKUP($D136,Help2_FC!$D:$D,Help2_FC!Y:Y)</f>
        <v>7384</v>
      </c>
      <c r="AC136" s="979">
        <f>_xlfn.XLOOKUP($D136,Help2_FC!$D:$D,Help2_FC!Z:Z)</f>
        <v>341</v>
      </c>
      <c r="AD136" s="979">
        <f>_xlfn.XLOOKUP($D136,Help2_FC!$D:$D,Help2_FC!AA:AA)</f>
        <v>906</v>
      </c>
      <c r="AE136" s="979">
        <f>_xlfn.XLOOKUP($D136,Help2_FC!$D:$D,Help2_FC!AB:AB)</f>
        <v>1318</v>
      </c>
      <c r="AF136" s="979">
        <f>_xlfn.XLOOKUP($D136,Help2_FC!$D:$D,Help2_FC!AC:AC)</f>
        <v>145</v>
      </c>
      <c r="AG136" s="979">
        <f>_xlfn.XLOOKUP($D136,Help2_FC!$D:$D,Help2_FC!AD:AD)</f>
        <v>558</v>
      </c>
      <c r="AH136" s="979">
        <f>_xlfn.XLOOKUP($D136,Help2_FC!$D:$D,Help2_FC!AE:AE)</f>
        <v>4108</v>
      </c>
      <c r="AI136" s="979">
        <f>_xlfn.XLOOKUP($D136,Help2_FC!$D:$D,Help2_FC!AF:AF)</f>
        <v>3608</v>
      </c>
      <c r="AJ136" s="979">
        <f>_xlfn.XLOOKUP($D136,Help2_FC!$D:$D,Help2_FC!AG:AG)</f>
        <v>368.39002047437623</v>
      </c>
      <c r="AK136" s="979">
        <f>_xlfn.XLOOKUP($D136,Help2_FC!$D:$D,Help2_FC!AH:AH)</f>
        <v>7317</v>
      </c>
      <c r="AL136" s="979">
        <f>_xlfn.XLOOKUP($D136,Help2_FC!$D:$D,Help2_FC!AI:AI)</f>
        <v>759.5</v>
      </c>
      <c r="AM136" s="979">
        <f>_xlfn.XLOOKUP($D136,Help2_FC!$D:$D,Help2_FC!AJ:AJ)</f>
        <v>0</v>
      </c>
      <c r="AN136" s="979">
        <f>_xlfn.XLOOKUP($D136,Help2_FC!$D:$D,Help2_FC!AK:AK)</f>
        <v>0</v>
      </c>
    </row>
    <row r="137" spans="1:40" x14ac:dyDescent="0.2">
      <c r="A137" s="1">
        <v>45061</v>
      </c>
      <c r="B137">
        <f t="shared" si="7"/>
        <v>5</v>
      </c>
      <c r="C137">
        <f t="shared" si="8"/>
        <v>2023</v>
      </c>
      <c r="D137" s="872" t="str">
        <f t="shared" si="9"/>
        <v>05´2023</v>
      </c>
      <c r="F137" s="2">
        <f t="shared" si="10"/>
        <v>24</v>
      </c>
      <c r="G137" s="1483">
        <f t="shared" si="11"/>
        <v>3.2258064516129031E-2</v>
      </c>
      <c r="H137" s="5">
        <f t="shared" si="12"/>
        <v>1</v>
      </c>
      <c r="I137" s="995">
        <f>_xlfn.XLOOKUP($D137,Help2_FC!$D:$D,Help2_FC!H:H)</f>
        <v>19052</v>
      </c>
      <c r="J137" s="979">
        <f>_xlfn.XLOOKUP($D137,Help2_FC!$D:$D,Help2_FC!I:I)</f>
        <v>11327</v>
      </c>
      <c r="K137" s="979">
        <f>_xlfn.XLOOKUP($D137,Help2_FC!$D:$D,Help2_FC!J:J)</f>
        <v>4055</v>
      </c>
      <c r="L137" s="979">
        <f>_xlfn.XLOOKUP($D137,Help2_FC!$D:$D,Help2_FC!K:K)</f>
        <v>3329</v>
      </c>
      <c r="M137" s="979">
        <f>_xlfn.XLOOKUP($D137,Help2_FC!$D:$D,Help2_FC!L:L)</f>
        <v>8246</v>
      </c>
      <c r="N137" s="979">
        <f>_xlfn.XLOOKUP($D137,Help2_FC!$D:$D,Help2_FC!M:M)</f>
        <v>9631</v>
      </c>
      <c r="P137" s="979">
        <f>_xlfn.XLOOKUP($D137,Help2_FC!$D:$D,Help2_FC!F:F)</f>
        <v>744</v>
      </c>
      <c r="Q137" s="979">
        <f t="shared" si="13"/>
        <v>744</v>
      </c>
      <c r="R137" s="979">
        <f>_xlfn.XLOOKUP($D137,Help2_FC!$D:$D,Help2_FC!N:N)</f>
        <v>8461.4197822915175</v>
      </c>
      <c r="S137" s="979">
        <f>_xlfn.XLOOKUP($D137,Help2_FC!$D:$D,Help2_FC!O:O)</f>
        <v>8945.9419999999991</v>
      </c>
      <c r="T137" s="979">
        <f>_xlfn.XLOOKUP($D137,Help2_FC!$D:$D,Help2_FC!P:P)</f>
        <v>598.86</v>
      </c>
      <c r="U137" s="979">
        <f>_xlfn.XLOOKUP($D137,Help2_FC!$D:$D,Help2_FC!Q:Q)</f>
        <v>0</v>
      </c>
      <c r="V137" s="979">
        <f>_xlfn.XLOOKUP($D137,Help2_FC!$D:$D,Help2_FC!R:R)</f>
        <v>0</v>
      </c>
      <c r="W137" s="979">
        <f>_xlfn.XLOOKUP($D137,Help2_FC!$D:$D,Help2_FC!S:S)</f>
        <v>29096.329999999998</v>
      </c>
      <c r="Y137" s="979">
        <f>_xlfn.XLOOKUP($D137,Help2_FC!$D:$D,Help2_FC!V:V)</f>
        <v>8759</v>
      </c>
      <c r="Z137" s="979">
        <f>_xlfn.XLOOKUP($D137,Help2_FC!$D:$D,Help2_FC!W:W)</f>
        <v>2568</v>
      </c>
      <c r="AA137" s="979">
        <f>_xlfn.XLOOKUP($D137,Help2_FC!$D:$D,Help2_FC!X:X)</f>
        <v>0</v>
      </c>
      <c r="AB137" s="979">
        <f>_xlfn.XLOOKUP($D137,Help2_FC!$D:$D,Help2_FC!Y:Y)</f>
        <v>7384</v>
      </c>
      <c r="AC137" s="979">
        <f>_xlfn.XLOOKUP($D137,Help2_FC!$D:$D,Help2_FC!Z:Z)</f>
        <v>341</v>
      </c>
      <c r="AD137" s="979">
        <f>_xlfn.XLOOKUP($D137,Help2_FC!$D:$D,Help2_FC!AA:AA)</f>
        <v>906</v>
      </c>
      <c r="AE137" s="979">
        <f>_xlfn.XLOOKUP($D137,Help2_FC!$D:$D,Help2_FC!AB:AB)</f>
        <v>1318</v>
      </c>
      <c r="AF137" s="979">
        <f>_xlfn.XLOOKUP($D137,Help2_FC!$D:$D,Help2_FC!AC:AC)</f>
        <v>145</v>
      </c>
      <c r="AG137" s="979">
        <f>_xlfn.XLOOKUP($D137,Help2_FC!$D:$D,Help2_FC!AD:AD)</f>
        <v>558</v>
      </c>
      <c r="AH137" s="979">
        <f>_xlfn.XLOOKUP($D137,Help2_FC!$D:$D,Help2_FC!AE:AE)</f>
        <v>4108</v>
      </c>
      <c r="AI137" s="979">
        <f>_xlfn.XLOOKUP($D137,Help2_FC!$D:$D,Help2_FC!AF:AF)</f>
        <v>3608</v>
      </c>
      <c r="AJ137" s="979">
        <f>_xlfn.XLOOKUP($D137,Help2_FC!$D:$D,Help2_FC!AG:AG)</f>
        <v>368.39002047437623</v>
      </c>
      <c r="AK137" s="979">
        <f>_xlfn.XLOOKUP($D137,Help2_FC!$D:$D,Help2_FC!AH:AH)</f>
        <v>7317</v>
      </c>
      <c r="AL137" s="979">
        <f>_xlfn.XLOOKUP($D137,Help2_FC!$D:$D,Help2_FC!AI:AI)</f>
        <v>759.5</v>
      </c>
      <c r="AM137" s="979">
        <f>_xlfn.XLOOKUP($D137,Help2_FC!$D:$D,Help2_FC!AJ:AJ)</f>
        <v>0</v>
      </c>
      <c r="AN137" s="979">
        <f>_xlfn.XLOOKUP($D137,Help2_FC!$D:$D,Help2_FC!AK:AK)</f>
        <v>0</v>
      </c>
    </row>
    <row r="138" spans="1:40" x14ac:dyDescent="0.2">
      <c r="A138" s="1">
        <v>45062</v>
      </c>
      <c r="B138">
        <f t="shared" si="7"/>
        <v>5</v>
      </c>
      <c r="C138">
        <f t="shared" si="8"/>
        <v>2023</v>
      </c>
      <c r="D138" s="872" t="str">
        <f t="shared" si="9"/>
        <v>05´2023</v>
      </c>
      <c r="F138" s="2">
        <f t="shared" si="10"/>
        <v>24</v>
      </c>
      <c r="G138" s="1483">
        <f t="shared" si="11"/>
        <v>3.2258064516129031E-2</v>
      </c>
      <c r="H138" s="5">
        <f t="shared" si="12"/>
        <v>1</v>
      </c>
      <c r="I138" s="995">
        <f>_xlfn.XLOOKUP($D138,Help2_FC!$D:$D,Help2_FC!H:H)</f>
        <v>19052</v>
      </c>
      <c r="J138" s="979">
        <f>_xlfn.XLOOKUP($D138,Help2_FC!$D:$D,Help2_FC!I:I)</f>
        <v>11327</v>
      </c>
      <c r="K138" s="979">
        <f>_xlfn.XLOOKUP($D138,Help2_FC!$D:$D,Help2_FC!J:J)</f>
        <v>4055</v>
      </c>
      <c r="L138" s="979">
        <f>_xlfn.XLOOKUP($D138,Help2_FC!$D:$D,Help2_FC!K:K)</f>
        <v>3329</v>
      </c>
      <c r="M138" s="979">
        <f>_xlfn.XLOOKUP($D138,Help2_FC!$D:$D,Help2_FC!L:L)</f>
        <v>8246</v>
      </c>
      <c r="N138" s="979">
        <f>_xlfn.XLOOKUP($D138,Help2_FC!$D:$D,Help2_FC!M:M)</f>
        <v>9631</v>
      </c>
      <c r="P138" s="979">
        <f>_xlfn.XLOOKUP($D138,Help2_FC!$D:$D,Help2_FC!F:F)</f>
        <v>744</v>
      </c>
      <c r="Q138" s="979">
        <f t="shared" si="13"/>
        <v>744</v>
      </c>
      <c r="R138" s="979">
        <f>_xlfn.XLOOKUP($D138,Help2_FC!$D:$D,Help2_FC!N:N)</f>
        <v>8461.4197822915175</v>
      </c>
      <c r="S138" s="979">
        <f>_xlfn.XLOOKUP($D138,Help2_FC!$D:$D,Help2_FC!O:O)</f>
        <v>8945.9419999999991</v>
      </c>
      <c r="T138" s="979">
        <f>_xlfn.XLOOKUP($D138,Help2_FC!$D:$D,Help2_FC!P:P)</f>
        <v>598.86</v>
      </c>
      <c r="U138" s="979">
        <f>_xlfn.XLOOKUP($D138,Help2_FC!$D:$D,Help2_FC!Q:Q)</f>
        <v>0</v>
      </c>
      <c r="V138" s="979">
        <f>_xlfn.XLOOKUP($D138,Help2_FC!$D:$D,Help2_FC!R:R)</f>
        <v>0</v>
      </c>
      <c r="W138" s="979">
        <f>_xlfn.XLOOKUP($D138,Help2_FC!$D:$D,Help2_FC!S:S)</f>
        <v>29096.329999999998</v>
      </c>
      <c r="Y138" s="979">
        <f>_xlfn.XLOOKUP($D138,Help2_FC!$D:$D,Help2_FC!V:V)</f>
        <v>8759</v>
      </c>
      <c r="Z138" s="979">
        <f>_xlfn.XLOOKUP($D138,Help2_FC!$D:$D,Help2_FC!W:W)</f>
        <v>2568</v>
      </c>
      <c r="AA138" s="979">
        <f>_xlfn.XLOOKUP($D138,Help2_FC!$D:$D,Help2_FC!X:X)</f>
        <v>0</v>
      </c>
      <c r="AB138" s="979">
        <f>_xlfn.XLOOKUP($D138,Help2_FC!$D:$D,Help2_FC!Y:Y)</f>
        <v>7384</v>
      </c>
      <c r="AC138" s="979">
        <f>_xlfn.XLOOKUP($D138,Help2_FC!$D:$D,Help2_FC!Z:Z)</f>
        <v>341</v>
      </c>
      <c r="AD138" s="979">
        <f>_xlfn.XLOOKUP($D138,Help2_FC!$D:$D,Help2_FC!AA:AA)</f>
        <v>906</v>
      </c>
      <c r="AE138" s="979">
        <f>_xlfn.XLOOKUP($D138,Help2_FC!$D:$D,Help2_FC!AB:AB)</f>
        <v>1318</v>
      </c>
      <c r="AF138" s="979">
        <f>_xlfn.XLOOKUP($D138,Help2_FC!$D:$D,Help2_FC!AC:AC)</f>
        <v>145</v>
      </c>
      <c r="AG138" s="979">
        <f>_xlfn.XLOOKUP($D138,Help2_FC!$D:$D,Help2_FC!AD:AD)</f>
        <v>558</v>
      </c>
      <c r="AH138" s="979">
        <f>_xlfn.XLOOKUP($D138,Help2_FC!$D:$D,Help2_FC!AE:AE)</f>
        <v>4108</v>
      </c>
      <c r="AI138" s="979">
        <f>_xlfn.XLOOKUP($D138,Help2_FC!$D:$D,Help2_FC!AF:AF)</f>
        <v>3608</v>
      </c>
      <c r="AJ138" s="979">
        <f>_xlfn.XLOOKUP($D138,Help2_FC!$D:$D,Help2_FC!AG:AG)</f>
        <v>368.39002047437623</v>
      </c>
      <c r="AK138" s="979">
        <f>_xlfn.XLOOKUP($D138,Help2_FC!$D:$D,Help2_FC!AH:AH)</f>
        <v>7317</v>
      </c>
      <c r="AL138" s="979">
        <f>_xlfn.XLOOKUP($D138,Help2_FC!$D:$D,Help2_FC!AI:AI)</f>
        <v>759.5</v>
      </c>
      <c r="AM138" s="979">
        <f>_xlfn.XLOOKUP($D138,Help2_FC!$D:$D,Help2_FC!AJ:AJ)</f>
        <v>0</v>
      </c>
      <c r="AN138" s="979">
        <f>_xlfn.XLOOKUP($D138,Help2_FC!$D:$D,Help2_FC!AK:AK)</f>
        <v>0</v>
      </c>
    </row>
    <row r="139" spans="1:40" x14ac:dyDescent="0.2">
      <c r="A139" s="1">
        <v>45063</v>
      </c>
      <c r="B139">
        <f t="shared" si="7"/>
        <v>5</v>
      </c>
      <c r="C139">
        <f t="shared" si="8"/>
        <v>2023</v>
      </c>
      <c r="D139" s="872" t="str">
        <f t="shared" si="9"/>
        <v>05´2023</v>
      </c>
      <c r="F139" s="2">
        <f t="shared" si="10"/>
        <v>24</v>
      </c>
      <c r="G139" s="1483">
        <f t="shared" si="11"/>
        <v>3.2258064516129031E-2</v>
      </c>
      <c r="H139" s="5">
        <f t="shared" si="12"/>
        <v>1</v>
      </c>
      <c r="I139" s="995">
        <f>_xlfn.XLOOKUP($D139,Help2_FC!$D:$D,Help2_FC!H:H)</f>
        <v>19052</v>
      </c>
      <c r="J139" s="979">
        <f>_xlfn.XLOOKUP($D139,Help2_FC!$D:$D,Help2_FC!I:I)</f>
        <v>11327</v>
      </c>
      <c r="K139" s="979">
        <f>_xlfn.XLOOKUP($D139,Help2_FC!$D:$D,Help2_FC!J:J)</f>
        <v>4055</v>
      </c>
      <c r="L139" s="979">
        <f>_xlfn.XLOOKUP($D139,Help2_FC!$D:$D,Help2_FC!K:K)</f>
        <v>3329</v>
      </c>
      <c r="M139" s="979">
        <f>_xlfn.XLOOKUP($D139,Help2_FC!$D:$D,Help2_FC!L:L)</f>
        <v>8246</v>
      </c>
      <c r="N139" s="979">
        <f>_xlfn.XLOOKUP($D139,Help2_FC!$D:$D,Help2_FC!M:M)</f>
        <v>9631</v>
      </c>
      <c r="P139" s="979">
        <f>_xlfn.XLOOKUP($D139,Help2_FC!$D:$D,Help2_FC!F:F)</f>
        <v>744</v>
      </c>
      <c r="Q139" s="979">
        <f t="shared" si="13"/>
        <v>744</v>
      </c>
      <c r="R139" s="979">
        <f>_xlfn.XLOOKUP($D139,Help2_FC!$D:$D,Help2_FC!N:N)</f>
        <v>8461.4197822915175</v>
      </c>
      <c r="S139" s="979">
        <f>_xlfn.XLOOKUP($D139,Help2_FC!$D:$D,Help2_FC!O:O)</f>
        <v>8945.9419999999991</v>
      </c>
      <c r="T139" s="979">
        <f>_xlfn.XLOOKUP($D139,Help2_FC!$D:$D,Help2_FC!P:P)</f>
        <v>598.86</v>
      </c>
      <c r="U139" s="979">
        <f>_xlfn.XLOOKUP($D139,Help2_FC!$D:$D,Help2_FC!Q:Q)</f>
        <v>0</v>
      </c>
      <c r="V139" s="979">
        <f>_xlfn.XLOOKUP($D139,Help2_FC!$D:$D,Help2_FC!R:R)</f>
        <v>0</v>
      </c>
      <c r="W139" s="979">
        <f>_xlfn.XLOOKUP($D139,Help2_FC!$D:$D,Help2_FC!S:S)</f>
        <v>29096.329999999998</v>
      </c>
      <c r="Y139" s="979">
        <f>_xlfn.XLOOKUP($D139,Help2_FC!$D:$D,Help2_FC!V:V)</f>
        <v>8759</v>
      </c>
      <c r="Z139" s="979">
        <f>_xlfn.XLOOKUP($D139,Help2_FC!$D:$D,Help2_FC!W:W)</f>
        <v>2568</v>
      </c>
      <c r="AA139" s="979">
        <f>_xlfn.XLOOKUP($D139,Help2_FC!$D:$D,Help2_FC!X:X)</f>
        <v>0</v>
      </c>
      <c r="AB139" s="979">
        <f>_xlfn.XLOOKUP($D139,Help2_FC!$D:$D,Help2_FC!Y:Y)</f>
        <v>7384</v>
      </c>
      <c r="AC139" s="979">
        <f>_xlfn.XLOOKUP($D139,Help2_FC!$D:$D,Help2_FC!Z:Z)</f>
        <v>341</v>
      </c>
      <c r="AD139" s="979">
        <f>_xlfn.XLOOKUP($D139,Help2_FC!$D:$D,Help2_FC!AA:AA)</f>
        <v>906</v>
      </c>
      <c r="AE139" s="979">
        <f>_xlfn.XLOOKUP($D139,Help2_FC!$D:$D,Help2_FC!AB:AB)</f>
        <v>1318</v>
      </c>
      <c r="AF139" s="979">
        <f>_xlfn.XLOOKUP($D139,Help2_FC!$D:$D,Help2_FC!AC:AC)</f>
        <v>145</v>
      </c>
      <c r="AG139" s="979">
        <f>_xlfn.XLOOKUP($D139,Help2_FC!$D:$D,Help2_FC!AD:AD)</f>
        <v>558</v>
      </c>
      <c r="AH139" s="979">
        <f>_xlfn.XLOOKUP($D139,Help2_FC!$D:$D,Help2_FC!AE:AE)</f>
        <v>4108</v>
      </c>
      <c r="AI139" s="979">
        <f>_xlfn.XLOOKUP($D139,Help2_FC!$D:$D,Help2_FC!AF:AF)</f>
        <v>3608</v>
      </c>
      <c r="AJ139" s="979">
        <f>_xlfn.XLOOKUP($D139,Help2_FC!$D:$D,Help2_FC!AG:AG)</f>
        <v>368.39002047437623</v>
      </c>
      <c r="AK139" s="979">
        <f>_xlfn.XLOOKUP($D139,Help2_FC!$D:$D,Help2_FC!AH:AH)</f>
        <v>7317</v>
      </c>
      <c r="AL139" s="979">
        <f>_xlfn.XLOOKUP($D139,Help2_FC!$D:$D,Help2_FC!AI:AI)</f>
        <v>759.5</v>
      </c>
      <c r="AM139" s="979">
        <f>_xlfn.XLOOKUP($D139,Help2_FC!$D:$D,Help2_FC!AJ:AJ)</f>
        <v>0</v>
      </c>
      <c r="AN139" s="979">
        <f>_xlfn.XLOOKUP($D139,Help2_FC!$D:$D,Help2_FC!AK:AK)</f>
        <v>0</v>
      </c>
    </row>
    <row r="140" spans="1:40" x14ac:dyDescent="0.2">
      <c r="A140" s="1">
        <v>45064</v>
      </c>
      <c r="B140">
        <f t="shared" si="7"/>
        <v>5</v>
      </c>
      <c r="C140">
        <f t="shared" si="8"/>
        <v>2023</v>
      </c>
      <c r="D140" s="872" t="str">
        <f t="shared" si="9"/>
        <v>05´2023</v>
      </c>
      <c r="F140" s="2">
        <f t="shared" si="10"/>
        <v>24</v>
      </c>
      <c r="G140" s="1483">
        <f t="shared" si="11"/>
        <v>3.2258064516129031E-2</v>
      </c>
      <c r="H140" s="5">
        <f t="shared" si="12"/>
        <v>1</v>
      </c>
      <c r="I140" s="995">
        <f>_xlfn.XLOOKUP($D140,Help2_FC!$D:$D,Help2_FC!H:H)</f>
        <v>19052</v>
      </c>
      <c r="J140" s="979">
        <f>_xlfn.XLOOKUP($D140,Help2_FC!$D:$D,Help2_FC!I:I)</f>
        <v>11327</v>
      </c>
      <c r="K140" s="979">
        <f>_xlfn.XLOOKUP($D140,Help2_FC!$D:$D,Help2_FC!J:J)</f>
        <v>4055</v>
      </c>
      <c r="L140" s="979">
        <f>_xlfn.XLOOKUP($D140,Help2_FC!$D:$D,Help2_FC!K:K)</f>
        <v>3329</v>
      </c>
      <c r="M140" s="979">
        <f>_xlfn.XLOOKUP($D140,Help2_FC!$D:$D,Help2_FC!L:L)</f>
        <v>8246</v>
      </c>
      <c r="N140" s="979">
        <f>_xlfn.XLOOKUP($D140,Help2_FC!$D:$D,Help2_FC!M:M)</f>
        <v>9631</v>
      </c>
      <c r="P140" s="979">
        <f>_xlfn.XLOOKUP($D140,Help2_FC!$D:$D,Help2_FC!F:F)</f>
        <v>744</v>
      </c>
      <c r="Q140" s="979">
        <f t="shared" si="13"/>
        <v>744</v>
      </c>
      <c r="R140" s="979">
        <f>_xlfn.XLOOKUP($D140,Help2_FC!$D:$D,Help2_FC!N:N)</f>
        <v>8461.4197822915175</v>
      </c>
      <c r="S140" s="979">
        <f>_xlfn.XLOOKUP($D140,Help2_FC!$D:$D,Help2_FC!O:O)</f>
        <v>8945.9419999999991</v>
      </c>
      <c r="T140" s="979">
        <f>_xlfn.XLOOKUP($D140,Help2_FC!$D:$D,Help2_FC!P:P)</f>
        <v>598.86</v>
      </c>
      <c r="U140" s="979">
        <f>_xlfn.XLOOKUP($D140,Help2_FC!$D:$D,Help2_FC!Q:Q)</f>
        <v>0</v>
      </c>
      <c r="V140" s="979">
        <f>_xlfn.XLOOKUP($D140,Help2_FC!$D:$D,Help2_FC!R:R)</f>
        <v>0</v>
      </c>
      <c r="W140" s="979">
        <f>_xlfn.XLOOKUP($D140,Help2_FC!$D:$D,Help2_FC!S:S)</f>
        <v>29096.329999999998</v>
      </c>
      <c r="Y140" s="979">
        <f>_xlfn.XLOOKUP($D140,Help2_FC!$D:$D,Help2_FC!V:V)</f>
        <v>8759</v>
      </c>
      <c r="Z140" s="979">
        <f>_xlfn.XLOOKUP($D140,Help2_FC!$D:$D,Help2_FC!W:W)</f>
        <v>2568</v>
      </c>
      <c r="AA140" s="979">
        <f>_xlfn.XLOOKUP($D140,Help2_FC!$D:$D,Help2_FC!X:X)</f>
        <v>0</v>
      </c>
      <c r="AB140" s="979">
        <f>_xlfn.XLOOKUP($D140,Help2_FC!$D:$D,Help2_FC!Y:Y)</f>
        <v>7384</v>
      </c>
      <c r="AC140" s="979">
        <f>_xlfn.XLOOKUP($D140,Help2_FC!$D:$D,Help2_FC!Z:Z)</f>
        <v>341</v>
      </c>
      <c r="AD140" s="979">
        <f>_xlfn.XLOOKUP($D140,Help2_FC!$D:$D,Help2_FC!AA:AA)</f>
        <v>906</v>
      </c>
      <c r="AE140" s="979">
        <f>_xlfn.XLOOKUP($D140,Help2_FC!$D:$D,Help2_FC!AB:AB)</f>
        <v>1318</v>
      </c>
      <c r="AF140" s="979">
        <f>_xlfn.XLOOKUP($D140,Help2_FC!$D:$D,Help2_FC!AC:AC)</f>
        <v>145</v>
      </c>
      <c r="AG140" s="979">
        <f>_xlfn.XLOOKUP($D140,Help2_FC!$D:$D,Help2_FC!AD:AD)</f>
        <v>558</v>
      </c>
      <c r="AH140" s="979">
        <f>_xlfn.XLOOKUP($D140,Help2_FC!$D:$D,Help2_FC!AE:AE)</f>
        <v>4108</v>
      </c>
      <c r="AI140" s="979">
        <f>_xlfn.XLOOKUP($D140,Help2_FC!$D:$D,Help2_FC!AF:AF)</f>
        <v>3608</v>
      </c>
      <c r="AJ140" s="979">
        <f>_xlfn.XLOOKUP($D140,Help2_FC!$D:$D,Help2_FC!AG:AG)</f>
        <v>368.39002047437623</v>
      </c>
      <c r="AK140" s="979">
        <f>_xlfn.XLOOKUP($D140,Help2_FC!$D:$D,Help2_FC!AH:AH)</f>
        <v>7317</v>
      </c>
      <c r="AL140" s="979">
        <f>_xlfn.XLOOKUP($D140,Help2_FC!$D:$D,Help2_FC!AI:AI)</f>
        <v>759.5</v>
      </c>
      <c r="AM140" s="979">
        <f>_xlfn.XLOOKUP($D140,Help2_FC!$D:$D,Help2_FC!AJ:AJ)</f>
        <v>0</v>
      </c>
      <c r="AN140" s="979">
        <f>_xlfn.XLOOKUP($D140,Help2_FC!$D:$D,Help2_FC!AK:AK)</f>
        <v>0</v>
      </c>
    </row>
    <row r="141" spans="1:40" x14ac:dyDescent="0.2">
      <c r="A141" s="1">
        <v>45065</v>
      </c>
      <c r="B141">
        <f t="shared" si="7"/>
        <v>5</v>
      </c>
      <c r="C141">
        <f t="shared" si="8"/>
        <v>2023</v>
      </c>
      <c r="D141" s="872" t="str">
        <f t="shared" si="9"/>
        <v>05´2023</v>
      </c>
      <c r="F141" s="2">
        <f t="shared" si="10"/>
        <v>24</v>
      </c>
      <c r="G141" s="1483">
        <f t="shared" si="11"/>
        <v>3.2258064516129031E-2</v>
      </c>
      <c r="H141" s="5">
        <f t="shared" si="12"/>
        <v>1</v>
      </c>
      <c r="I141" s="995">
        <f>_xlfn.XLOOKUP($D141,Help2_FC!$D:$D,Help2_FC!H:H)</f>
        <v>19052</v>
      </c>
      <c r="J141" s="979">
        <f>_xlfn.XLOOKUP($D141,Help2_FC!$D:$D,Help2_FC!I:I)</f>
        <v>11327</v>
      </c>
      <c r="K141" s="979">
        <f>_xlfn.XLOOKUP($D141,Help2_FC!$D:$D,Help2_FC!J:J)</f>
        <v>4055</v>
      </c>
      <c r="L141" s="979">
        <f>_xlfn.XLOOKUP($D141,Help2_FC!$D:$D,Help2_FC!K:K)</f>
        <v>3329</v>
      </c>
      <c r="M141" s="979">
        <f>_xlfn.XLOOKUP($D141,Help2_FC!$D:$D,Help2_FC!L:L)</f>
        <v>8246</v>
      </c>
      <c r="N141" s="979">
        <f>_xlfn.XLOOKUP($D141,Help2_FC!$D:$D,Help2_FC!M:M)</f>
        <v>9631</v>
      </c>
      <c r="P141" s="979">
        <f>_xlfn.XLOOKUP($D141,Help2_FC!$D:$D,Help2_FC!F:F)</f>
        <v>744</v>
      </c>
      <c r="Q141" s="979">
        <f t="shared" si="13"/>
        <v>744</v>
      </c>
      <c r="R141" s="979">
        <f>_xlfn.XLOOKUP($D141,Help2_FC!$D:$D,Help2_FC!N:N)</f>
        <v>8461.4197822915175</v>
      </c>
      <c r="S141" s="979">
        <f>_xlfn.XLOOKUP($D141,Help2_FC!$D:$D,Help2_FC!O:O)</f>
        <v>8945.9419999999991</v>
      </c>
      <c r="T141" s="979">
        <f>_xlfn.XLOOKUP($D141,Help2_FC!$D:$D,Help2_FC!P:P)</f>
        <v>598.86</v>
      </c>
      <c r="U141" s="979">
        <f>_xlfn.XLOOKUP($D141,Help2_FC!$D:$D,Help2_FC!Q:Q)</f>
        <v>0</v>
      </c>
      <c r="V141" s="979">
        <f>_xlfn.XLOOKUP($D141,Help2_FC!$D:$D,Help2_FC!R:R)</f>
        <v>0</v>
      </c>
      <c r="W141" s="979">
        <f>_xlfn.XLOOKUP($D141,Help2_FC!$D:$D,Help2_FC!S:S)</f>
        <v>29096.329999999998</v>
      </c>
      <c r="Y141" s="979">
        <f>_xlfn.XLOOKUP($D141,Help2_FC!$D:$D,Help2_FC!V:V)</f>
        <v>8759</v>
      </c>
      <c r="Z141" s="979">
        <f>_xlfn.XLOOKUP($D141,Help2_FC!$D:$D,Help2_FC!W:W)</f>
        <v>2568</v>
      </c>
      <c r="AA141" s="979">
        <f>_xlfn.XLOOKUP($D141,Help2_FC!$D:$D,Help2_FC!X:X)</f>
        <v>0</v>
      </c>
      <c r="AB141" s="979">
        <f>_xlfn.XLOOKUP($D141,Help2_FC!$D:$D,Help2_FC!Y:Y)</f>
        <v>7384</v>
      </c>
      <c r="AC141" s="979">
        <f>_xlfn.XLOOKUP($D141,Help2_FC!$D:$D,Help2_FC!Z:Z)</f>
        <v>341</v>
      </c>
      <c r="AD141" s="979">
        <f>_xlfn.XLOOKUP($D141,Help2_FC!$D:$D,Help2_FC!AA:AA)</f>
        <v>906</v>
      </c>
      <c r="AE141" s="979">
        <f>_xlfn.XLOOKUP($D141,Help2_FC!$D:$D,Help2_FC!AB:AB)</f>
        <v>1318</v>
      </c>
      <c r="AF141" s="979">
        <f>_xlfn.XLOOKUP($D141,Help2_FC!$D:$D,Help2_FC!AC:AC)</f>
        <v>145</v>
      </c>
      <c r="AG141" s="979">
        <f>_xlfn.XLOOKUP($D141,Help2_FC!$D:$D,Help2_FC!AD:AD)</f>
        <v>558</v>
      </c>
      <c r="AH141" s="979">
        <f>_xlfn.XLOOKUP($D141,Help2_FC!$D:$D,Help2_FC!AE:AE)</f>
        <v>4108</v>
      </c>
      <c r="AI141" s="979">
        <f>_xlfn.XLOOKUP($D141,Help2_FC!$D:$D,Help2_FC!AF:AF)</f>
        <v>3608</v>
      </c>
      <c r="AJ141" s="979">
        <f>_xlfn.XLOOKUP($D141,Help2_FC!$D:$D,Help2_FC!AG:AG)</f>
        <v>368.39002047437623</v>
      </c>
      <c r="AK141" s="979">
        <f>_xlfn.XLOOKUP($D141,Help2_FC!$D:$D,Help2_FC!AH:AH)</f>
        <v>7317</v>
      </c>
      <c r="AL141" s="979">
        <f>_xlfn.XLOOKUP($D141,Help2_FC!$D:$D,Help2_FC!AI:AI)</f>
        <v>759.5</v>
      </c>
      <c r="AM141" s="979">
        <f>_xlfn.XLOOKUP($D141,Help2_FC!$D:$D,Help2_FC!AJ:AJ)</f>
        <v>0</v>
      </c>
      <c r="AN141" s="979">
        <f>_xlfn.XLOOKUP($D141,Help2_FC!$D:$D,Help2_FC!AK:AK)</f>
        <v>0</v>
      </c>
    </row>
    <row r="142" spans="1:40" x14ac:dyDescent="0.2">
      <c r="A142" s="1">
        <v>45066</v>
      </c>
      <c r="B142">
        <f t="shared" si="7"/>
        <v>5</v>
      </c>
      <c r="C142">
        <f t="shared" si="8"/>
        <v>2023</v>
      </c>
      <c r="D142" s="872" t="str">
        <f t="shared" si="9"/>
        <v>05´2023</v>
      </c>
      <c r="F142" s="2">
        <f t="shared" si="10"/>
        <v>24</v>
      </c>
      <c r="G142" s="1483">
        <f t="shared" si="11"/>
        <v>3.2258064516129031E-2</v>
      </c>
      <c r="H142" s="5">
        <f t="shared" si="12"/>
        <v>1</v>
      </c>
      <c r="I142" s="995">
        <f>_xlfn.XLOOKUP($D142,Help2_FC!$D:$D,Help2_FC!H:H)</f>
        <v>19052</v>
      </c>
      <c r="J142" s="979">
        <f>_xlfn.XLOOKUP($D142,Help2_FC!$D:$D,Help2_FC!I:I)</f>
        <v>11327</v>
      </c>
      <c r="K142" s="979">
        <f>_xlfn.XLOOKUP($D142,Help2_FC!$D:$D,Help2_FC!J:J)</f>
        <v>4055</v>
      </c>
      <c r="L142" s="979">
        <f>_xlfn.XLOOKUP($D142,Help2_FC!$D:$D,Help2_FC!K:K)</f>
        <v>3329</v>
      </c>
      <c r="M142" s="979">
        <f>_xlfn.XLOOKUP($D142,Help2_FC!$D:$D,Help2_FC!L:L)</f>
        <v>8246</v>
      </c>
      <c r="N142" s="979">
        <f>_xlfn.XLOOKUP($D142,Help2_FC!$D:$D,Help2_FC!M:M)</f>
        <v>9631</v>
      </c>
      <c r="P142" s="979">
        <f>_xlfn.XLOOKUP($D142,Help2_FC!$D:$D,Help2_FC!F:F)</f>
        <v>744</v>
      </c>
      <c r="Q142" s="979">
        <f t="shared" si="13"/>
        <v>744</v>
      </c>
      <c r="R142" s="979">
        <f>_xlfn.XLOOKUP($D142,Help2_FC!$D:$D,Help2_FC!N:N)</f>
        <v>8461.4197822915175</v>
      </c>
      <c r="S142" s="979">
        <f>_xlfn.XLOOKUP($D142,Help2_FC!$D:$D,Help2_FC!O:O)</f>
        <v>8945.9419999999991</v>
      </c>
      <c r="T142" s="979">
        <f>_xlfn.XLOOKUP($D142,Help2_FC!$D:$D,Help2_FC!P:P)</f>
        <v>598.86</v>
      </c>
      <c r="U142" s="979">
        <f>_xlfn.XLOOKUP($D142,Help2_FC!$D:$D,Help2_FC!Q:Q)</f>
        <v>0</v>
      </c>
      <c r="V142" s="979">
        <f>_xlfn.XLOOKUP($D142,Help2_FC!$D:$D,Help2_FC!R:R)</f>
        <v>0</v>
      </c>
      <c r="W142" s="979">
        <f>_xlfn.XLOOKUP($D142,Help2_FC!$D:$D,Help2_FC!S:S)</f>
        <v>29096.329999999998</v>
      </c>
      <c r="Y142" s="979">
        <f>_xlfn.XLOOKUP($D142,Help2_FC!$D:$D,Help2_FC!V:V)</f>
        <v>8759</v>
      </c>
      <c r="Z142" s="979">
        <f>_xlfn.XLOOKUP($D142,Help2_FC!$D:$D,Help2_FC!W:W)</f>
        <v>2568</v>
      </c>
      <c r="AA142" s="979">
        <f>_xlfn.XLOOKUP($D142,Help2_FC!$D:$D,Help2_FC!X:X)</f>
        <v>0</v>
      </c>
      <c r="AB142" s="979">
        <f>_xlfn.XLOOKUP($D142,Help2_FC!$D:$D,Help2_FC!Y:Y)</f>
        <v>7384</v>
      </c>
      <c r="AC142" s="979">
        <f>_xlfn.XLOOKUP($D142,Help2_FC!$D:$D,Help2_FC!Z:Z)</f>
        <v>341</v>
      </c>
      <c r="AD142" s="979">
        <f>_xlfn.XLOOKUP($D142,Help2_FC!$D:$D,Help2_FC!AA:AA)</f>
        <v>906</v>
      </c>
      <c r="AE142" s="979">
        <f>_xlfn.XLOOKUP($D142,Help2_FC!$D:$D,Help2_FC!AB:AB)</f>
        <v>1318</v>
      </c>
      <c r="AF142" s="979">
        <f>_xlfn.XLOOKUP($D142,Help2_FC!$D:$D,Help2_FC!AC:AC)</f>
        <v>145</v>
      </c>
      <c r="AG142" s="979">
        <f>_xlfn.XLOOKUP($D142,Help2_FC!$D:$D,Help2_FC!AD:AD)</f>
        <v>558</v>
      </c>
      <c r="AH142" s="979">
        <f>_xlfn.XLOOKUP($D142,Help2_FC!$D:$D,Help2_FC!AE:AE)</f>
        <v>4108</v>
      </c>
      <c r="AI142" s="979">
        <f>_xlfn.XLOOKUP($D142,Help2_FC!$D:$D,Help2_FC!AF:AF)</f>
        <v>3608</v>
      </c>
      <c r="AJ142" s="979">
        <f>_xlfn.XLOOKUP($D142,Help2_FC!$D:$D,Help2_FC!AG:AG)</f>
        <v>368.39002047437623</v>
      </c>
      <c r="AK142" s="979">
        <f>_xlfn.XLOOKUP($D142,Help2_FC!$D:$D,Help2_FC!AH:AH)</f>
        <v>7317</v>
      </c>
      <c r="AL142" s="979">
        <f>_xlfn.XLOOKUP($D142,Help2_FC!$D:$D,Help2_FC!AI:AI)</f>
        <v>759.5</v>
      </c>
      <c r="AM142" s="979">
        <f>_xlfn.XLOOKUP($D142,Help2_FC!$D:$D,Help2_FC!AJ:AJ)</f>
        <v>0</v>
      </c>
      <c r="AN142" s="979">
        <f>_xlfn.XLOOKUP($D142,Help2_FC!$D:$D,Help2_FC!AK:AK)</f>
        <v>0</v>
      </c>
    </row>
    <row r="143" spans="1:40" x14ac:dyDescent="0.2">
      <c r="A143" s="1">
        <v>45067</v>
      </c>
      <c r="B143">
        <f t="shared" si="7"/>
        <v>5</v>
      </c>
      <c r="C143">
        <f t="shared" si="8"/>
        <v>2023</v>
      </c>
      <c r="D143" s="872" t="str">
        <f t="shared" si="9"/>
        <v>05´2023</v>
      </c>
      <c r="F143" s="2">
        <f t="shared" si="10"/>
        <v>24</v>
      </c>
      <c r="G143" s="1483">
        <f t="shared" si="11"/>
        <v>3.2258064516129031E-2</v>
      </c>
      <c r="H143" s="5">
        <f t="shared" si="12"/>
        <v>1</v>
      </c>
      <c r="I143" s="995">
        <f>_xlfn.XLOOKUP($D143,Help2_FC!$D:$D,Help2_FC!H:H)</f>
        <v>19052</v>
      </c>
      <c r="J143" s="979">
        <f>_xlfn.XLOOKUP($D143,Help2_FC!$D:$D,Help2_FC!I:I)</f>
        <v>11327</v>
      </c>
      <c r="K143" s="979">
        <f>_xlfn.XLOOKUP($D143,Help2_FC!$D:$D,Help2_FC!J:J)</f>
        <v>4055</v>
      </c>
      <c r="L143" s="979">
        <f>_xlfn.XLOOKUP($D143,Help2_FC!$D:$D,Help2_FC!K:K)</f>
        <v>3329</v>
      </c>
      <c r="M143" s="979">
        <f>_xlfn.XLOOKUP($D143,Help2_FC!$D:$D,Help2_FC!L:L)</f>
        <v>8246</v>
      </c>
      <c r="N143" s="979">
        <f>_xlfn.XLOOKUP($D143,Help2_FC!$D:$D,Help2_FC!M:M)</f>
        <v>9631</v>
      </c>
      <c r="P143" s="979">
        <f>_xlfn.XLOOKUP($D143,Help2_FC!$D:$D,Help2_FC!F:F)</f>
        <v>744</v>
      </c>
      <c r="Q143" s="979">
        <f t="shared" si="13"/>
        <v>744</v>
      </c>
      <c r="R143" s="979">
        <f>_xlfn.XLOOKUP($D143,Help2_FC!$D:$D,Help2_FC!N:N)</f>
        <v>8461.4197822915175</v>
      </c>
      <c r="S143" s="979">
        <f>_xlfn.XLOOKUP($D143,Help2_FC!$D:$D,Help2_FC!O:O)</f>
        <v>8945.9419999999991</v>
      </c>
      <c r="T143" s="979">
        <f>_xlfn.XLOOKUP($D143,Help2_FC!$D:$D,Help2_FC!P:P)</f>
        <v>598.86</v>
      </c>
      <c r="U143" s="979">
        <f>_xlfn.XLOOKUP($D143,Help2_FC!$D:$D,Help2_FC!Q:Q)</f>
        <v>0</v>
      </c>
      <c r="V143" s="979">
        <f>_xlfn.XLOOKUP($D143,Help2_FC!$D:$D,Help2_FC!R:R)</f>
        <v>0</v>
      </c>
      <c r="W143" s="979">
        <f>_xlfn.XLOOKUP($D143,Help2_FC!$D:$D,Help2_FC!S:S)</f>
        <v>29096.329999999998</v>
      </c>
      <c r="Y143" s="979">
        <f>_xlfn.XLOOKUP($D143,Help2_FC!$D:$D,Help2_FC!V:V)</f>
        <v>8759</v>
      </c>
      <c r="Z143" s="979">
        <f>_xlfn.XLOOKUP($D143,Help2_FC!$D:$D,Help2_FC!W:W)</f>
        <v>2568</v>
      </c>
      <c r="AA143" s="979">
        <f>_xlfn.XLOOKUP($D143,Help2_FC!$D:$D,Help2_FC!X:X)</f>
        <v>0</v>
      </c>
      <c r="AB143" s="979">
        <f>_xlfn.XLOOKUP($D143,Help2_FC!$D:$D,Help2_FC!Y:Y)</f>
        <v>7384</v>
      </c>
      <c r="AC143" s="979">
        <f>_xlfn.XLOOKUP($D143,Help2_FC!$D:$D,Help2_FC!Z:Z)</f>
        <v>341</v>
      </c>
      <c r="AD143" s="979">
        <f>_xlfn.XLOOKUP($D143,Help2_FC!$D:$D,Help2_FC!AA:AA)</f>
        <v>906</v>
      </c>
      <c r="AE143" s="979">
        <f>_xlfn.XLOOKUP($D143,Help2_FC!$D:$D,Help2_FC!AB:AB)</f>
        <v>1318</v>
      </c>
      <c r="AF143" s="979">
        <f>_xlfn.XLOOKUP($D143,Help2_FC!$D:$D,Help2_FC!AC:AC)</f>
        <v>145</v>
      </c>
      <c r="AG143" s="979">
        <f>_xlfn.XLOOKUP($D143,Help2_FC!$D:$D,Help2_FC!AD:AD)</f>
        <v>558</v>
      </c>
      <c r="AH143" s="979">
        <f>_xlfn.XLOOKUP($D143,Help2_FC!$D:$D,Help2_FC!AE:AE)</f>
        <v>4108</v>
      </c>
      <c r="AI143" s="979">
        <f>_xlfn.XLOOKUP($D143,Help2_FC!$D:$D,Help2_FC!AF:AF)</f>
        <v>3608</v>
      </c>
      <c r="AJ143" s="979">
        <f>_xlfn.XLOOKUP($D143,Help2_FC!$D:$D,Help2_FC!AG:AG)</f>
        <v>368.39002047437623</v>
      </c>
      <c r="AK143" s="979">
        <f>_xlfn.XLOOKUP($D143,Help2_FC!$D:$D,Help2_FC!AH:AH)</f>
        <v>7317</v>
      </c>
      <c r="AL143" s="979">
        <f>_xlfn.XLOOKUP($D143,Help2_FC!$D:$D,Help2_FC!AI:AI)</f>
        <v>759.5</v>
      </c>
      <c r="AM143" s="979">
        <f>_xlfn.XLOOKUP($D143,Help2_FC!$D:$D,Help2_FC!AJ:AJ)</f>
        <v>0</v>
      </c>
      <c r="AN143" s="979">
        <f>_xlfn.XLOOKUP($D143,Help2_FC!$D:$D,Help2_FC!AK:AK)</f>
        <v>0</v>
      </c>
    </row>
    <row r="144" spans="1:40" x14ac:dyDescent="0.2">
      <c r="A144" s="1">
        <v>45068</v>
      </c>
      <c r="B144">
        <f t="shared" si="7"/>
        <v>5</v>
      </c>
      <c r="C144">
        <f t="shared" si="8"/>
        <v>2023</v>
      </c>
      <c r="D144" s="872" t="str">
        <f t="shared" si="9"/>
        <v>05´2023</v>
      </c>
      <c r="F144" s="2">
        <f t="shared" si="10"/>
        <v>24</v>
      </c>
      <c r="G144" s="1483">
        <f t="shared" si="11"/>
        <v>3.2258064516129031E-2</v>
      </c>
      <c r="H144" s="5">
        <f t="shared" si="12"/>
        <v>1</v>
      </c>
      <c r="I144" s="995">
        <f>_xlfn.XLOOKUP($D144,Help2_FC!$D:$D,Help2_FC!H:H)</f>
        <v>19052</v>
      </c>
      <c r="J144" s="979">
        <f>_xlfn.XLOOKUP($D144,Help2_FC!$D:$D,Help2_FC!I:I)</f>
        <v>11327</v>
      </c>
      <c r="K144" s="979">
        <f>_xlfn.XLOOKUP($D144,Help2_FC!$D:$D,Help2_FC!J:J)</f>
        <v>4055</v>
      </c>
      <c r="L144" s="979">
        <f>_xlfn.XLOOKUP($D144,Help2_FC!$D:$D,Help2_FC!K:K)</f>
        <v>3329</v>
      </c>
      <c r="M144" s="979">
        <f>_xlfn.XLOOKUP($D144,Help2_FC!$D:$D,Help2_FC!L:L)</f>
        <v>8246</v>
      </c>
      <c r="N144" s="979">
        <f>_xlfn.XLOOKUP($D144,Help2_FC!$D:$D,Help2_FC!M:M)</f>
        <v>9631</v>
      </c>
      <c r="P144" s="979">
        <f>_xlfn.XLOOKUP($D144,Help2_FC!$D:$D,Help2_FC!F:F)</f>
        <v>744</v>
      </c>
      <c r="Q144" s="979">
        <f t="shared" si="13"/>
        <v>744</v>
      </c>
      <c r="R144" s="979">
        <f>_xlfn.XLOOKUP($D144,Help2_FC!$D:$D,Help2_FC!N:N)</f>
        <v>8461.4197822915175</v>
      </c>
      <c r="S144" s="979">
        <f>_xlfn.XLOOKUP($D144,Help2_FC!$D:$D,Help2_FC!O:O)</f>
        <v>8945.9419999999991</v>
      </c>
      <c r="T144" s="979">
        <f>_xlfn.XLOOKUP($D144,Help2_FC!$D:$D,Help2_FC!P:P)</f>
        <v>598.86</v>
      </c>
      <c r="U144" s="979">
        <f>_xlfn.XLOOKUP($D144,Help2_FC!$D:$D,Help2_FC!Q:Q)</f>
        <v>0</v>
      </c>
      <c r="V144" s="979">
        <f>_xlfn.XLOOKUP($D144,Help2_FC!$D:$D,Help2_FC!R:R)</f>
        <v>0</v>
      </c>
      <c r="W144" s="979">
        <f>_xlfn.XLOOKUP($D144,Help2_FC!$D:$D,Help2_FC!S:S)</f>
        <v>29096.329999999998</v>
      </c>
      <c r="Y144" s="979">
        <f>_xlfn.XLOOKUP($D144,Help2_FC!$D:$D,Help2_FC!V:V)</f>
        <v>8759</v>
      </c>
      <c r="Z144" s="979">
        <f>_xlfn.XLOOKUP($D144,Help2_FC!$D:$D,Help2_FC!W:W)</f>
        <v>2568</v>
      </c>
      <c r="AA144" s="979">
        <f>_xlfn.XLOOKUP($D144,Help2_FC!$D:$D,Help2_FC!X:X)</f>
        <v>0</v>
      </c>
      <c r="AB144" s="979">
        <f>_xlfn.XLOOKUP($D144,Help2_FC!$D:$D,Help2_FC!Y:Y)</f>
        <v>7384</v>
      </c>
      <c r="AC144" s="979">
        <f>_xlfn.XLOOKUP($D144,Help2_FC!$D:$D,Help2_FC!Z:Z)</f>
        <v>341</v>
      </c>
      <c r="AD144" s="979">
        <f>_xlfn.XLOOKUP($D144,Help2_FC!$D:$D,Help2_FC!AA:AA)</f>
        <v>906</v>
      </c>
      <c r="AE144" s="979">
        <f>_xlfn.XLOOKUP($D144,Help2_FC!$D:$D,Help2_FC!AB:AB)</f>
        <v>1318</v>
      </c>
      <c r="AF144" s="979">
        <f>_xlfn.XLOOKUP($D144,Help2_FC!$D:$D,Help2_FC!AC:AC)</f>
        <v>145</v>
      </c>
      <c r="AG144" s="979">
        <f>_xlfn.XLOOKUP($D144,Help2_FC!$D:$D,Help2_FC!AD:AD)</f>
        <v>558</v>
      </c>
      <c r="AH144" s="979">
        <f>_xlfn.XLOOKUP($D144,Help2_FC!$D:$D,Help2_FC!AE:AE)</f>
        <v>4108</v>
      </c>
      <c r="AI144" s="979">
        <f>_xlfn.XLOOKUP($D144,Help2_FC!$D:$D,Help2_FC!AF:AF)</f>
        <v>3608</v>
      </c>
      <c r="AJ144" s="979">
        <f>_xlfn.XLOOKUP($D144,Help2_FC!$D:$D,Help2_FC!AG:AG)</f>
        <v>368.39002047437623</v>
      </c>
      <c r="AK144" s="979">
        <f>_xlfn.XLOOKUP($D144,Help2_FC!$D:$D,Help2_FC!AH:AH)</f>
        <v>7317</v>
      </c>
      <c r="AL144" s="979">
        <f>_xlfn.XLOOKUP($D144,Help2_FC!$D:$D,Help2_FC!AI:AI)</f>
        <v>759.5</v>
      </c>
      <c r="AM144" s="979">
        <f>_xlfn.XLOOKUP($D144,Help2_FC!$D:$D,Help2_FC!AJ:AJ)</f>
        <v>0</v>
      </c>
      <c r="AN144" s="979">
        <f>_xlfn.XLOOKUP($D144,Help2_FC!$D:$D,Help2_FC!AK:AK)</f>
        <v>0</v>
      </c>
    </row>
    <row r="145" spans="1:40" x14ac:dyDescent="0.2">
      <c r="A145" s="1">
        <v>45069</v>
      </c>
      <c r="B145">
        <f t="shared" si="7"/>
        <v>5</v>
      </c>
      <c r="C145">
        <f t="shared" si="8"/>
        <v>2023</v>
      </c>
      <c r="D145" s="872" t="str">
        <f t="shared" si="9"/>
        <v>05´2023</v>
      </c>
      <c r="F145" s="2">
        <f t="shared" si="10"/>
        <v>24</v>
      </c>
      <c r="G145" s="1483">
        <f t="shared" si="11"/>
        <v>3.2258064516129031E-2</v>
      </c>
      <c r="H145" s="5">
        <f t="shared" si="12"/>
        <v>1</v>
      </c>
      <c r="I145" s="995">
        <f>_xlfn.XLOOKUP($D145,Help2_FC!$D:$D,Help2_FC!H:H)</f>
        <v>19052</v>
      </c>
      <c r="J145" s="979">
        <f>_xlfn.XLOOKUP($D145,Help2_FC!$D:$D,Help2_FC!I:I)</f>
        <v>11327</v>
      </c>
      <c r="K145" s="979">
        <f>_xlfn.XLOOKUP($D145,Help2_FC!$D:$D,Help2_FC!J:J)</f>
        <v>4055</v>
      </c>
      <c r="L145" s="979">
        <f>_xlfn.XLOOKUP($D145,Help2_FC!$D:$D,Help2_FC!K:K)</f>
        <v>3329</v>
      </c>
      <c r="M145" s="979">
        <f>_xlfn.XLOOKUP($D145,Help2_FC!$D:$D,Help2_FC!L:L)</f>
        <v>8246</v>
      </c>
      <c r="N145" s="979">
        <f>_xlfn.XLOOKUP($D145,Help2_FC!$D:$D,Help2_FC!M:M)</f>
        <v>9631</v>
      </c>
      <c r="P145" s="979">
        <f>_xlfn.XLOOKUP($D145,Help2_FC!$D:$D,Help2_FC!F:F)</f>
        <v>744</v>
      </c>
      <c r="Q145" s="979">
        <f t="shared" si="13"/>
        <v>744</v>
      </c>
      <c r="R145" s="979">
        <f>_xlfn.XLOOKUP($D145,Help2_FC!$D:$D,Help2_FC!N:N)</f>
        <v>8461.4197822915175</v>
      </c>
      <c r="S145" s="979">
        <f>_xlfn.XLOOKUP($D145,Help2_FC!$D:$D,Help2_FC!O:O)</f>
        <v>8945.9419999999991</v>
      </c>
      <c r="T145" s="979">
        <f>_xlfn.XLOOKUP($D145,Help2_FC!$D:$D,Help2_FC!P:P)</f>
        <v>598.86</v>
      </c>
      <c r="U145" s="979">
        <f>_xlfn.XLOOKUP($D145,Help2_FC!$D:$D,Help2_FC!Q:Q)</f>
        <v>0</v>
      </c>
      <c r="V145" s="979">
        <f>_xlfn.XLOOKUP($D145,Help2_FC!$D:$D,Help2_FC!R:R)</f>
        <v>0</v>
      </c>
      <c r="W145" s="979">
        <f>_xlfn.XLOOKUP($D145,Help2_FC!$D:$D,Help2_FC!S:S)</f>
        <v>29096.329999999998</v>
      </c>
      <c r="Y145" s="979">
        <f>_xlfn.XLOOKUP($D145,Help2_FC!$D:$D,Help2_FC!V:V)</f>
        <v>8759</v>
      </c>
      <c r="Z145" s="979">
        <f>_xlfn.XLOOKUP($D145,Help2_FC!$D:$D,Help2_FC!W:W)</f>
        <v>2568</v>
      </c>
      <c r="AA145" s="979">
        <f>_xlfn.XLOOKUP($D145,Help2_FC!$D:$D,Help2_FC!X:X)</f>
        <v>0</v>
      </c>
      <c r="AB145" s="979">
        <f>_xlfn.XLOOKUP($D145,Help2_FC!$D:$D,Help2_FC!Y:Y)</f>
        <v>7384</v>
      </c>
      <c r="AC145" s="979">
        <f>_xlfn.XLOOKUP($D145,Help2_FC!$D:$D,Help2_FC!Z:Z)</f>
        <v>341</v>
      </c>
      <c r="AD145" s="979">
        <f>_xlfn.XLOOKUP($D145,Help2_FC!$D:$D,Help2_FC!AA:AA)</f>
        <v>906</v>
      </c>
      <c r="AE145" s="979">
        <f>_xlfn.XLOOKUP($D145,Help2_FC!$D:$D,Help2_FC!AB:AB)</f>
        <v>1318</v>
      </c>
      <c r="AF145" s="979">
        <f>_xlfn.XLOOKUP($D145,Help2_FC!$D:$D,Help2_FC!AC:AC)</f>
        <v>145</v>
      </c>
      <c r="AG145" s="979">
        <f>_xlfn.XLOOKUP($D145,Help2_FC!$D:$D,Help2_FC!AD:AD)</f>
        <v>558</v>
      </c>
      <c r="AH145" s="979">
        <f>_xlfn.XLOOKUP($D145,Help2_FC!$D:$D,Help2_FC!AE:AE)</f>
        <v>4108</v>
      </c>
      <c r="AI145" s="979">
        <f>_xlfn.XLOOKUP($D145,Help2_FC!$D:$D,Help2_FC!AF:AF)</f>
        <v>3608</v>
      </c>
      <c r="AJ145" s="979">
        <f>_xlfn.XLOOKUP($D145,Help2_FC!$D:$D,Help2_FC!AG:AG)</f>
        <v>368.39002047437623</v>
      </c>
      <c r="AK145" s="979">
        <f>_xlfn.XLOOKUP($D145,Help2_FC!$D:$D,Help2_FC!AH:AH)</f>
        <v>7317</v>
      </c>
      <c r="AL145" s="979">
        <f>_xlfn.XLOOKUP($D145,Help2_FC!$D:$D,Help2_FC!AI:AI)</f>
        <v>759.5</v>
      </c>
      <c r="AM145" s="979">
        <f>_xlfn.XLOOKUP($D145,Help2_FC!$D:$D,Help2_FC!AJ:AJ)</f>
        <v>0</v>
      </c>
      <c r="AN145" s="979">
        <f>_xlfn.XLOOKUP($D145,Help2_FC!$D:$D,Help2_FC!AK:AK)</f>
        <v>0</v>
      </c>
    </row>
    <row r="146" spans="1:40" x14ac:dyDescent="0.2">
      <c r="A146" s="1">
        <v>45070</v>
      </c>
      <c r="B146">
        <f t="shared" si="7"/>
        <v>5</v>
      </c>
      <c r="C146">
        <f t="shared" si="8"/>
        <v>2023</v>
      </c>
      <c r="D146" s="872" t="str">
        <f t="shared" si="9"/>
        <v>05´2023</v>
      </c>
      <c r="F146" s="2">
        <f t="shared" si="10"/>
        <v>24</v>
      </c>
      <c r="G146" s="1483">
        <f t="shared" si="11"/>
        <v>3.2258064516129031E-2</v>
      </c>
      <c r="H146" s="5">
        <f t="shared" si="12"/>
        <v>1</v>
      </c>
      <c r="I146" s="995">
        <f>_xlfn.XLOOKUP($D146,Help2_FC!$D:$D,Help2_FC!H:H)</f>
        <v>19052</v>
      </c>
      <c r="J146" s="979">
        <f>_xlfn.XLOOKUP($D146,Help2_FC!$D:$D,Help2_FC!I:I)</f>
        <v>11327</v>
      </c>
      <c r="K146" s="979">
        <f>_xlfn.XLOOKUP($D146,Help2_FC!$D:$D,Help2_FC!J:J)</f>
        <v>4055</v>
      </c>
      <c r="L146" s="979">
        <f>_xlfn.XLOOKUP($D146,Help2_FC!$D:$D,Help2_FC!K:K)</f>
        <v>3329</v>
      </c>
      <c r="M146" s="979">
        <f>_xlfn.XLOOKUP($D146,Help2_FC!$D:$D,Help2_FC!L:L)</f>
        <v>8246</v>
      </c>
      <c r="N146" s="979">
        <f>_xlfn.XLOOKUP($D146,Help2_FC!$D:$D,Help2_FC!M:M)</f>
        <v>9631</v>
      </c>
      <c r="P146" s="979">
        <f>_xlfn.XLOOKUP($D146,Help2_FC!$D:$D,Help2_FC!F:F)</f>
        <v>744</v>
      </c>
      <c r="Q146" s="979">
        <f t="shared" si="13"/>
        <v>744</v>
      </c>
      <c r="R146" s="979">
        <f>_xlfn.XLOOKUP($D146,Help2_FC!$D:$D,Help2_FC!N:N)</f>
        <v>8461.4197822915175</v>
      </c>
      <c r="S146" s="979">
        <f>_xlfn.XLOOKUP($D146,Help2_FC!$D:$D,Help2_FC!O:O)</f>
        <v>8945.9419999999991</v>
      </c>
      <c r="T146" s="979">
        <f>_xlfn.XLOOKUP($D146,Help2_FC!$D:$D,Help2_FC!P:P)</f>
        <v>598.86</v>
      </c>
      <c r="U146" s="979">
        <f>_xlfn.XLOOKUP($D146,Help2_FC!$D:$D,Help2_FC!Q:Q)</f>
        <v>0</v>
      </c>
      <c r="V146" s="979">
        <f>_xlfn.XLOOKUP($D146,Help2_FC!$D:$D,Help2_FC!R:R)</f>
        <v>0</v>
      </c>
      <c r="W146" s="979">
        <f>_xlfn.XLOOKUP($D146,Help2_FC!$D:$D,Help2_FC!S:S)</f>
        <v>29096.329999999998</v>
      </c>
      <c r="Y146" s="979">
        <f>_xlfn.XLOOKUP($D146,Help2_FC!$D:$D,Help2_FC!V:V)</f>
        <v>8759</v>
      </c>
      <c r="Z146" s="979">
        <f>_xlfn.XLOOKUP($D146,Help2_FC!$D:$D,Help2_FC!W:W)</f>
        <v>2568</v>
      </c>
      <c r="AA146" s="979">
        <f>_xlfn.XLOOKUP($D146,Help2_FC!$D:$D,Help2_FC!X:X)</f>
        <v>0</v>
      </c>
      <c r="AB146" s="979">
        <f>_xlfn.XLOOKUP($D146,Help2_FC!$D:$D,Help2_FC!Y:Y)</f>
        <v>7384</v>
      </c>
      <c r="AC146" s="979">
        <f>_xlfn.XLOOKUP($D146,Help2_FC!$D:$D,Help2_FC!Z:Z)</f>
        <v>341</v>
      </c>
      <c r="AD146" s="979">
        <f>_xlfn.XLOOKUP($D146,Help2_FC!$D:$D,Help2_FC!AA:AA)</f>
        <v>906</v>
      </c>
      <c r="AE146" s="979">
        <f>_xlfn.XLOOKUP($D146,Help2_FC!$D:$D,Help2_FC!AB:AB)</f>
        <v>1318</v>
      </c>
      <c r="AF146" s="979">
        <f>_xlfn.XLOOKUP($D146,Help2_FC!$D:$D,Help2_FC!AC:AC)</f>
        <v>145</v>
      </c>
      <c r="AG146" s="979">
        <f>_xlfn.XLOOKUP($D146,Help2_FC!$D:$D,Help2_FC!AD:AD)</f>
        <v>558</v>
      </c>
      <c r="AH146" s="979">
        <f>_xlfn.XLOOKUP($D146,Help2_FC!$D:$D,Help2_FC!AE:AE)</f>
        <v>4108</v>
      </c>
      <c r="AI146" s="979">
        <f>_xlfn.XLOOKUP($D146,Help2_FC!$D:$D,Help2_FC!AF:AF)</f>
        <v>3608</v>
      </c>
      <c r="AJ146" s="979">
        <f>_xlfn.XLOOKUP($D146,Help2_FC!$D:$D,Help2_FC!AG:AG)</f>
        <v>368.39002047437623</v>
      </c>
      <c r="AK146" s="979">
        <f>_xlfn.XLOOKUP($D146,Help2_FC!$D:$D,Help2_FC!AH:AH)</f>
        <v>7317</v>
      </c>
      <c r="AL146" s="979">
        <f>_xlfn.XLOOKUP($D146,Help2_FC!$D:$D,Help2_FC!AI:AI)</f>
        <v>759.5</v>
      </c>
      <c r="AM146" s="979">
        <f>_xlfn.XLOOKUP($D146,Help2_FC!$D:$D,Help2_FC!AJ:AJ)</f>
        <v>0</v>
      </c>
      <c r="AN146" s="979">
        <f>_xlfn.XLOOKUP($D146,Help2_FC!$D:$D,Help2_FC!AK:AK)</f>
        <v>0</v>
      </c>
    </row>
    <row r="147" spans="1:40" x14ac:dyDescent="0.2">
      <c r="A147" s="1">
        <v>45071</v>
      </c>
      <c r="B147">
        <f t="shared" si="7"/>
        <v>5</v>
      </c>
      <c r="C147">
        <f t="shared" si="8"/>
        <v>2023</v>
      </c>
      <c r="D147" s="872" t="str">
        <f t="shared" si="9"/>
        <v>05´2023</v>
      </c>
      <c r="F147" s="2">
        <f t="shared" si="10"/>
        <v>24</v>
      </c>
      <c r="G147" s="1483">
        <f t="shared" si="11"/>
        <v>3.2258064516129031E-2</v>
      </c>
      <c r="H147" s="5">
        <f t="shared" si="12"/>
        <v>1</v>
      </c>
      <c r="I147" s="995">
        <f>_xlfn.XLOOKUP($D147,Help2_FC!$D:$D,Help2_FC!H:H)</f>
        <v>19052</v>
      </c>
      <c r="J147" s="979">
        <f>_xlfn.XLOOKUP($D147,Help2_FC!$D:$D,Help2_FC!I:I)</f>
        <v>11327</v>
      </c>
      <c r="K147" s="979">
        <f>_xlfn.XLOOKUP($D147,Help2_FC!$D:$D,Help2_FC!J:J)</f>
        <v>4055</v>
      </c>
      <c r="L147" s="979">
        <f>_xlfn.XLOOKUP($D147,Help2_FC!$D:$D,Help2_FC!K:K)</f>
        <v>3329</v>
      </c>
      <c r="M147" s="979">
        <f>_xlfn.XLOOKUP($D147,Help2_FC!$D:$D,Help2_FC!L:L)</f>
        <v>8246</v>
      </c>
      <c r="N147" s="979">
        <f>_xlfn.XLOOKUP($D147,Help2_FC!$D:$D,Help2_FC!M:M)</f>
        <v>9631</v>
      </c>
      <c r="P147" s="979">
        <f>_xlfn.XLOOKUP($D147,Help2_FC!$D:$D,Help2_FC!F:F)</f>
        <v>744</v>
      </c>
      <c r="Q147" s="979">
        <f t="shared" si="13"/>
        <v>744</v>
      </c>
      <c r="R147" s="979">
        <f>_xlfn.XLOOKUP($D147,Help2_FC!$D:$D,Help2_FC!N:N)</f>
        <v>8461.4197822915175</v>
      </c>
      <c r="S147" s="979">
        <f>_xlfn.XLOOKUP($D147,Help2_FC!$D:$D,Help2_FC!O:O)</f>
        <v>8945.9419999999991</v>
      </c>
      <c r="T147" s="979">
        <f>_xlfn.XLOOKUP($D147,Help2_FC!$D:$D,Help2_FC!P:P)</f>
        <v>598.86</v>
      </c>
      <c r="U147" s="979">
        <f>_xlfn.XLOOKUP($D147,Help2_FC!$D:$D,Help2_FC!Q:Q)</f>
        <v>0</v>
      </c>
      <c r="V147" s="979">
        <f>_xlfn.XLOOKUP($D147,Help2_FC!$D:$D,Help2_FC!R:R)</f>
        <v>0</v>
      </c>
      <c r="W147" s="979">
        <f>_xlfn.XLOOKUP($D147,Help2_FC!$D:$D,Help2_FC!S:S)</f>
        <v>29096.329999999998</v>
      </c>
      <c r="Y147" s="979">
        <f>_xlfn.XLOOKUP($D147,Help2_FC!$D:$D,Help2_FC!V:V)</f>
        <v>8759</v>
      </c>
      <c r="Z147" s="979">
        <f>_xlfn.XLOOKUP($D147,Help2_FC!$D:$D,Help2_FC!W:W)</f>
        <v>2568</v>
      </c>
      <c r="AA147" s="979">
        <f>_xlfn.XLOOKUP($D147,Help2_FC!$D:$D,Help2_FC!X:X)</f>
        <v>0</v>
      </c>
      <c r="AB147" s="979">
        <f>_xlfn.XLOOKUP($D147,Help2_FC!$D:$D,Help2_FC!Y:Y)</f>
        <v>7384</v>
      </c>
      <c r="AC147" s="979">
        <f>_xlfn.XLOOKUP($D147,Help2_FC!$D:$D,Help2_FC!Z:Z)</f>
        <v>341</v>
      </c>
      <c r="AD147" s="979">
        <f>_xlfn.XLOOKUP($D147,Help2_FC!$D:$D,Help2_FC!AA:AA)</f>
        <v>906</v>
      </c>
      <c r="AE147" s="979">
        <f>_xlfn.XLOOKUP($D147,Help2_FC!$D:$D,Help2_FC!AB:AB)</f>
        <v>1318</v>
      </c>
      <c r="AF147" s="979">
        <f>_xlfn.XLOOKUP($D147,Help2_FC!$D:$D,Help2_FC!AC:AC)</f>
        <v>145</v>
      </c>
      <c r="AG147" s="979">
        <f>_xlfn.XLOOKUP($D147,Help2_FC!$D:$D,Help2_FC!AD:AD)</f>
        <v>558</v>
      </c>
      <c r="AH147" s="979">
        <f>_xlfn.XLOOKUP($D147,Help2_FC!$D:$D,Help2_FC!AE:AE)</f>
        <v>4108</v>
      </c>
      <c r="AI147" s="979">
        <f>_xlfn.XLOOKUP($D147,Help2_FC!$D:$D,Help2_FC!AF:AF)</f>
        <v>3608</v>
      </c>
      <c r="AJ147" s="979">
        <f>_xlfn.XLOOKUP($D147,Help2_FC!$D:$D,Help2_FC!AG:AG)</f>
        <v>368.39002047437623</v>
      </c>
      <c r="AK147" s="979">
        <f>_xlfn.XLOOKUP($D147,Help2_FC!$D:$D,Help2_FC!AH:AH)</f>
        <v>7317</v>
      </c>
      <c r="AL147" s="979">
        <f>_xlfn.XLOOKUP($D147,Help2_FC!$D:$D,Help2_FC!AI:AI)</f>
        <v>759.5</v>
      </c>
      <c r="AM147" s="979">
        <f>_xlfn.XLOOKUP($D147,Help2_FC!$D:$D,Help2_FC!AJ:AJ)</f>
        <v>0</v>
      </c>
      <c r="AN147" s="979">
        <f>_xlfn.XLOOKUP($D147,Help2_FC!$D:$D,Help2_FC!AK:AK)</f>
        <v>0</v>
      </c>
    </row>
    <row r="148" spans="1:40" x14ac:dyDescent="0.2">
      <c r="A148" s="1">
        <v>45072</v>
      </c>
      <c r="B148">
        <f t="shared" si="7"/>
        <v>5</v>
      </c>
      <c r="C148">
        <f t="shared" si="8"/>
        <v>2023</v>
      </c>
      <c r="D148" s="872" t="str">
        <f t="shared" si="9"/>
        <v>05´2023</v>
      </c>
      <c r="F148" s="2">
        <f t="shared" si="10"/>
        <v>24</v>
      </c>
      <c r="G148" s="1483">
        <f t="shared" si="11"/>
        <v>3.2258064516129031E-2</v>
      </c>
      <c r="H148" s="5">
        <f t="shared" si="12"/>
        <v>1</v>
      </c>
      <c r="I148" s="995">
        <f>_xlfn.XLOOKUP($D148,Help2_FC!$D:$D,Help2_FC!H:H)</f>
        <v>19052</v>
      </c>
      <c r="J148" s="979">
        <f>_xlfn.XLOOKUP($D148,Help2_FC!$D:$D,Help2_FC!I:I)</f>
        <v>11327</v>
      </c>
      <c r="K148" s="979">
        <f>_xlfn.XLOOKUP($D148,Help2_FC!$D:$D,Help2_FC!J:J)</f>
        <v>4055</v>
      </c>
      <c r="L148" s="979">
        <f>_xlfn.XLOOKUP($D148,Help2_FC!$D:$D,Help2_FC!K:K)</f>
        <v>3329</v>
      </c>
      <c r="M148" s="979">
        <f>_xlfn.XLOOKUP($D148,Help2_FC!$D:$D,Help2_FC!L:L)</f>
        <v>8246</v>
      </c>
      <c r="N148" s="979">
        <f>_xlfn.XLOOKUP($D148,Help2_FC!$D:$D,Help2_FC!M:M)</f>
        <v>9631</v>
      </c>
      <c r="P148" s="979">
        <f>_xlfn.XLOOKUP($D148,Help2_FC!$D:$D,Help2_FC!F:F)</f>
        <v>744</v>
      </c>
      <c r="Q148" s="979">
        <f t="shared" si="13"/>
        <v>744</v>
      </c>
      <c r="R148" s="979">
        <f>_xlfn.XLOOKUP($D148,Help2_FC!$D:$D,Help2_FC!N:N)</f>
        <v>8461.4197822915175</v>
      </c>
      <c r="S148" s="979">
        <f>_xlfn.XLOOKUP($D148,Help2_FC!$D:$D,Help2_FC!O:O)</f>
        <v>8945.9419999999991</v>
      </c>
      <c r="T148" s="979">
        <f>_xlfn.XLOOKUP($D148,Help2_FC!$D:$D,Help2_FC!P:P)</f>
        <v>598.86</v>
      </c>
      <c r="U148" s="979">
        <f>_xlfn.XLOOKUP($D148,Help2_FC!$D:$D,Help2_FC!Q:Q)</f>
        <v>0</v>
      </c>
      <c r="V148" s="979">
        <f>_xlfn.XLOOKUP($D148,Help2_FC!$D:$D,Help2_FC!R:R)</f>
        <v>0</v>
      </c>
      <c r="W148" s="979">
        <f>_xlfn.XLOOKUP($D148,Help2_FC!$D:$D,Help2_FC!S:S)</f>
        <v>29096.329999999998</v>
      </c>
      <c r="Y148" s="979">
        <f>_xlfn.XLOOKUP($D148,Help2_FC!$D:$D,Help2_FC!V:V)</f>
        <v>8759</v>
      </c>
      <c r="Z148" s="979">
        <f>_xlfn.XLOOKUP($D148,Help2_FC!$D:$D,Help2_FC!W:W)</f>
        <v>2568</v>
      </c>
      <c r="AA148" s="979">
        <f>_xlfn.XLOOKUP($D148,Help2_FC!$D:$D,Help2_FC!X:X)</f>
        <v>0</v>
      </c>
      <c r="AB148" s="979">
        <f>_xlfn.XLOOKUP($D148,Help2_FC!$D:$D,Help2_FC!Y:Y)</f>
        <v>7384</v>
      </c>
      <c r="AC148" s="979">
        <f>_xlfn.XLOOKUP($D148,Help2_FC!$D:$D,Help2_FC!Z:Z)</f>
        <v>341</v>
      </c>
      <c r="AD148" s="979">
        <f>_xlfn.XLOOKUP($D148,Help2_FC!$D:$D,Help2_FC!AA:AA)</f>
        <v>906</v>
      </c>
      <c r="AE148" s="979">
        <f>_xlfn.XLOOKUP($D148,Help2_FC!$D:$D,Help2_FC!AB:AB)</f>
        <v>1318</v>
      </c>
      <c r="AF148" s="979">
        <f>_xlfn.XLOOKUP($D148,Help2_FC!$D:$D,Help2_FC!AC:AC)</f>
        <v>145</v>
      </c>
      <c r="AG148" s="979">
        <f>_xlfn.XLOOKUP($D148,Help2_FC!$D:$D,Help2_FC!AD:AD)</f>
        <v>558</v>
      </c>
      <c r="AH148" s="979">
        <f>_xlfn.XLOOKUP($D148,Help2_FC!$D:$D,Help2_FC!AE:AE)</f>
        <v>4108</v>
      </c>
      <c r="AI148" s="979">
        <f>_xlfn.XLOOKUP($D148,Help2_FC!$D:$D,Help2_FC!AF:AF)</f>
        <v>3608</v>
      </c>
      <c r="AJ148" s="979">
        <f>_xlfn.XLOOKUP($D148,Help2_FC!$D:$D,Help2_FC!AG:AG)</f>
        <v>368.39002047437623</v>
      </c>
      <c r="AK148" s="979">
        <f>_xlfn.XLOOKUP($D148,Help2_FC!$D:$D,Help2_FC!AH:AH)</f>
        <v>7317</v>
      </c>
      <c r="AL148" s="979">
        <f>_xlfn.XLOOKUP($D148,Help2_FC!$D:$D,Help2_FC!AI:AI)</f>
        <v>759.5</v>
      </c>
      <c r="AM148" s="979">
        <f>_xlfn.XLOOKUP($D148,Help2_FC!$D:$D,Help2_FC!AJ:AJ)</f>
        <v>0</v>
      </c>
      <c r="AN148" s="979">
        <f>_xlfn.XLOOKUP($D148,Help2_FC!$D:$D,Help2_FC!AK:AK)</f>
        <v>0</v>
      </c>
    </row>
    <row r="149" spans="1:40" x14ac:dyDescent="0.2">
      <c r="A149" s="1">
        <v>45073</v>
      </c>
      <c r="B149">
        <f t="shared" si="7"/>
        <v>5</v>
      </c>
      <c r="C149">
        <f t="shared" si="8"/>
        <v>2023</v>
      </c>
      <c r="D149" s="872" t="str">
        <f t="shared" si="9"/>
        <v>05´2023</v>
      </c>
      <c r="F149" s="2">
        <f t="shared" si="10"/>
        <v>24</v>
      </c>
      <c r="G149" s="1483">
        <f t="shared" si="11"/>
        <v>3.2258064516129031E-2</v>
      </c>
      <c r="H149" s="5">
        <f t="shared" si="12"/>
        <v>1</v>
      </c>
      <c r="I149" s="995">
        <f>_xlfn.XLOOKUP($D149,Help2_FC!$D:$D,Help2_FC!H:H)</f>
        <v>19052</v>
      </c>
      <c r="J149" s="979">
        <f>_xlfn.XLOOKUP($D149,Help2_FC!$D:$D,Help2_FC!I:I)</f>
        <v>11327</v>
      </c>
      <c r="K149" s="979">
        <f>_xlfn.XLOOKUP($D149,Help2_FC!$D:$D,Help2_FC!J:J)</f>
        <v>4055</v>
      </c>
      <c r="L149" s="979">
        <f>_xlfn.XLOOKUP($D149,Help2_FC!$D:$D,Help2_FC!K:K)</f>
        <v>3329</v>
      </c>
      <c r="M149" s="979">
        <f>_xlfn.XLOOKUP($D149,Help2_FC!$D:$D,Help2_FC!L:L)</f>
        <v>8246</v>
      </c>
      <c r="N149" s="979">
        <f>_xlfn.XLOOKUP($D149,Help2_FC!$D:$D,Help2_FC!M:M)</f>
        <v>9631</v>
      </c>
      <c r="P149" s="979">
        <f>_xlfn.XLOOKUP($D149,Help2_FC!$D:$D,Help2_FC!F:F)</f>
        <v>744</v>
      </c>
      <c r="Q149" s="979">
        <f t="shared" si="13"/>
        <v>744</v>
      </c>
      <c r="R149" s="979">
        <f>_xlfn.XLOOKUP($D149,Help2_FC!$D:$D,Help2_FC!N:N)</f>
        <v>8461.4197822915175</v>
      </c>
      <c r="S149" s="979">
        <f>_xlfn.XLOOKUP($D149,Help2_FC!$D:$D,Help2_FC!O:O)</f>
        <v>8945.9419999999991</v>
      </c>
      <c r="T149" s="979">
        <f>_xlfn.XLOOKUP($D149,Help2_FC!$D:$D,Help2_FC!P:P)</f>
        <v>598.86</v>
      </c>
      <c r="U149" s="979">
        <f>_xlfn.XLOOKUP($D149,Help2_FC!$D:$D,Help2_FC!Q:Q)</f>
        <v>0</v>
      </c>
      <c r="V149" s="979">
        <f>_xlfn.XLOOKUP($D149,Help2_FC!$D:$D,Help2_FC!R:R)</f>
        <v>0</v>
      </c>
      <c r="W149" s="979">
        <f>_xlfn.XLOOKUP($D149,Help2_FC!$D:$D,Help2_FC!S:S)</f>
        <v>29096.329999999998</v>
      </c>
      <c r="Y149" s="979">
        <f>_xlfn.XLOOKUP($D149,Help2_FC!$D:$D,Help2_FC!V:V)</f>
        <v>8759</v>
      </c>
      <c r="Z149" s="979">
        <f>_xlfn.XLOOKUP($D149,Help2_FC!$D:$D,Help2_FC!W:W)</f>
        <v>2568</v>
      </c>
      <c r="AA149" s="979">
        <f>_xlfn.XLOOKUP($D149,Help2_FC!$D:$D,Help2_FC!X:X)</f>
        <v>0</v>
      </c>
      <c r="AB149" s="979">
        <f>_xlfn.XLOOKUP($D149,Help2_FC!$D:$D,Help2_FC!Y:Y)</f>
        <v>7384</v>
      </c>
      <c r="AC149" s="979">
        <f>_xlfn.XLOOKUP($D149,Help2_FC!$D:$D,Help2_FC!Z:Z)</f>
        <v>341</v>
      </c>
      <c r="AD149" s="979">
        <f>_xlfn.XLOOKUP($D149,Help2_FC!$D:$D,Help2_FC!AA:AA)</f>
        <v>906</v>
      </c>
      <c r="AE149" s="979">
        <f>_xlfn.XLOOKUP($D149,Help2_FC!$D:$D,Help2_FC!AB:AB)</f>
        <v>1318</v>
      </c>
      <c r="AF149" s="979">
        <f>_xlfn.XLOOKUP($D149,Help2_FC!$D:$D,Help2_FC!AC:AC)</f>
        <v>145</v>
      </c>
      <c r="AG149" s="979">
        <f>_xlfn.XLOOKUP($D149,Help2_FC!$D:$D,Help2_FC!AD:AD)</f>
        <v>558</v>
      </c>
      <c r="AH149" s="979">
        <f>_xlfn.XLOOKUP($D149,Help2_FC!$D:$D,Help2_FC!AE:AE)</f>
        <v>4108</v>
      </c>
      <c r="AI149" s="979">
        <f>_xlfn.XLOOKUP($D149,Help2_FC!$D:$D,Help2_FC!AF:AF)</f>
        <v>3608</v>
      </c>
      <c r="AJ149" s="979">
        <f>_xlfn.XLOOKUP($D149,Help2_FC!$D:$D,Help2_FC!AG:AG)</f>
        <v>368.39002047437623</v>
      </c>
      <c r="AK149" s="979">
        <f>_xlfn.XLOOKUP($D149,Help2_FC!$D:$D,Help2_FC!AH:AH)</f>
        <v>7317</v>
      </c>
      <c r="AL149" s="979">
        <f>_xlfn.XLOOKUP($D149,Help2_FC!$D:$D,Help2_FC!AI:AI)</f>
        <v>759.5</v>
      </c>
      <c r="AM149" s="979">
        <f>_xlfn.XLOOKUP($D149,Help2_FC!$D:$D,Help2_FC!AJ:AJ)</f>
        <v>0</v>
      </c>
      <c r="AN149" s="979">
        <f>_xlfn.XLOOKUP($D149,Help2_FC!$D:$D,Help2_FC!AK:AK)</f>
        <v>0</v>
      </c>
    </row>
    <row r="150" spans="1:40" x14ac:dyDescent="0.2">
      <c r="A150" s="1">
        <v>45074</v>
      </c>
      <c r="B150">
        <f t="shared" si="7"/>
        <v>5</v>
      </c>
      <c r="C150">
        <f t="shared" si="8"/>
        <v>2023</v>
      </c>
      <c r="D150" s="872" t="str">
        <f t="shared" si="9"/>
        <v>05´2023</v>
      </c>
      <c r="F150" s="2">
        <f t="shared" si="10"/>
        <v>24</v>
      </c>
      <c r="G150" s="1483">
        <f t="shared" si="11"/>
        <v>3.2258064516129031E-2</v>
      </c>
      <c r="H150" s="5">
        <f t="shared" si="12"/>
        <v>1</v>
      </c>
      <c r="I150" s="995">
        <f>_xlfn.XLOOKUP($D150,Help2_FC!$D:$D,Help2_FC!H:H)</f>
        <v>19052</v>
      </c>
      <c r="J150" s="979">
        <f>_xlfn.XLOOKUP($D150,Help2_FC!$D:$D,Help2_FC!I:I)</f>
        <v>11327</v>
      </c>
      <c r="K150" s="979">
        <f>_xlfn.XLOOKUP($D150,Help2_FC!$D:$D,Help2_FC!J:J)</f>
        <v>4055</v>
      </c>
      <c r="L150" s="979">
        <f>_xlfn.XLOOKUP($D150,Help2_FC!$D:$D,Help2_FC!K:K)</f>
        <v>3329</v>
      </c>
      <c r="M150" s="979">
        <f>_xlfn.XLOOKUP($D150,Help2_FC!$D:$D,Help2_FC!L:L)</f>
        <v>8246</v>
      </c>
      <c r="N150" s="979">
        <f>_xlfn.XLOOKUP($D150,Help2_FC!$D:$D,Help2_FC!M:M)</f>
        <v>9631</v>
      </c>
      <c r="P150" s="979">
        <f>_xlfn.XLOOKUP($D150,Help2_FC!$D:$D,Help2_FC!F:F)</f>
        <v>744</v>
      </c>
      <c r="Q150" s="979">
        <f t="shared" si="13"/>
        <v>744</v>
      </c>
      <c r="R150" s="979">
        <f>_xlfn.XLOOKUP($D150,Help2_FC!$D:$D,Help2_FC!N:N)</f>
        <v>8461.4197822915175</v>
      </c>
      <c r="S150" s="979">
        <f>_xlfn.XLOOKUP($D150,Help2_FC!$D:$D,Help2_FC!O:O)</f>
        <v>8945.9419999999991</v>
      </c>
      <c r="T150" s="979">
        <f>_xlfn.XLOOKUP($D150,Help2_FC!$D:$D,Help2_FC!P:P)</f>
        <v>598.86</v>
      </c>
      <c r="U150" s="979">
        <f>_xlfn.XLOOKUP($D150,Help2_FC!$D:$D,Help2_FC!Q:Q)</f>
        <v>0</v>
      </c>
      <c r="V150" s="979">
        <f>_xlfn.XLOOKUP($D150,Help2_FC!$D:$D,Help2_FC!R:R)</f>
        <v>0</v>
      </c>
      <c r="W150" s="979">
        <f>_xlfn.XLOOKUP($D150,Help2_FC!$D:$D,Help2_FC!S:S)</f>
        <v>29096.329999999998</v>
      </c>
      <c r="Y150" s="979">
        <f>_xlfn.XLOOKUP($D150,Help2_FC!$D:$D,Help2_FC!V:V)</f>
        <v>8759</v>
      </c>
      <c r="Z150" s="979">
        <f>_xlfn.XLOOKUP($D150,Help2_FC!$D:$D,Help2_FC!W:W)</f>
        <v>2568</v>
      </c>
      <c r="AA150" s="979">
        <f>_xlfn.XLOOKUP($D150,Help2_FC!$D:$D,Help2_FC!X:X)</f>
        <v>0</v>
      </c>
      <c r="AB150" s="979">
        <f>_xlfn.XLOOKUP($D150,Help2_FC!$D:$D,Help2_FC!Y:Y)</f>
        <v>7384</v>
      </c>
      <c r="AC150" s="979">
        <f>_xlfn.XLOOKUP($D150,Help2_FC!$D:$D,Help2_FC!Z:Z)</f>
        <v>341</v>
      </c>
      <c r="AD150" s="979">
        <f>_xlfn.XLOOKUP($D150,Help2_FC!$D:$D,Help2_FC!AA:AA)</f>
        <v>906</v>
      </c>
      <c r="AE150" s="979">
        <f>_xlfn.XLOOKUP($D150,Help2_FC!$D:$D,Help2_FC!AB:AB)</f>
        <v>1318</v>
      </c>
      <c r="AF150" s="979">
        <f>_xlfn.XLOOKUP($D150,Help2_FC!$D:$D,Help2_FC!AC:AC)</f>
        <v>145</v>
      </c>
      <c r="AG150" s="979">
        <f>_xlfn.XLOOKUP($D150,Help2_FC!$D:$D,Help2_FC!AD:AD)</f>
        <v>558</v>
      </c>
      <c r="AH150" s="979">
        <f>_xlfn.XLOOKUP($D150,Help2_FC!$D:$D,Help2_FC!AE:AE)</f>
        <v>4108</v>
      </c>
      <c r="AI150" s="979">
        <f>_xlfn.XLOOKUP($D150,Help2_FC!$D:$D,Help2_FC!AF:AF)</f>
        <v>3608</v>
      </c>
      <c r="AJ150" s="979">
        <f>_xlfn.XLOOKUP($D150,Help2_FC!$D:$D,Help2_FC!AG:AG)</f>
        <v>368.39002047437623</v>
      </c>
      <c r="AK150" s="979">
        <f>_xlfn.XLOOKUP($D150,Help2_FC!$D:$D,Help2_FC!AH:AH)</f>
        <v>7317</v>
      </c>
      <c r="AL150" s="979">
        <f>_xlfn.XLOOKUP($D150,Help2_FC!$D:$D,Help2_FC!AI:AI)</f>
        <v>759.5</v>
      </c>
      <c r="AM150" s="979">
        <f>_xlfn.XLOOKUP($D150,Help2_FC!$D:$D,Help2_FC!AJ:AJ)</f>
        <v>0</v>
      </c>
      <c r="AN150" s="979">
        <f>_xlfn.XLOOKUP($D150,Help2_FC!$D:$D,Help2_FC!AK:AK)</f>
        <v>0</v>
      </c>
    </row>
    <row r="151" spans="1:40" x14ac:dyDescent="0.2">
      <c r="A151" s="1">
        <v>45075</v>
      </c>
      <c r="B151">
        <f t="shared" si="7"/>
        <v>5</v>
      </c>
      <c r="C151">
        <f t="shared" si="8"/>
        <v>2023</v>
      </c>
      <c r="D151" s="872" t="str">
        <f t="shared" si="9"/>
        <v>05´2023</v>
      </c>
      <c r="F151" s="2">
        <f t="shared" si="10"/>
        <v>24</v>
      </c>
      <c r="G151" s="1483">
        <f t="shared" si="11"/>
        <v>3.2258064516129031E-2</v>
      </c>
      <c r="H151" s="5">
        <f t="shared" si="12"/>
        <v>1</v>
      </c>
      <c r="I151" s="995">
        <f>_xlfn.XLOOKUP($D151,Help2_FC!$D:$D,Help2_FC!H:H)</f>
        <v>19052</v>
      </c>
      <c r="J151" s="979">
        <f>_xlfn.XLOOKUP($D151,Help2_FC!$D:$D,Help2_FC!I:I)</f>
        <v>11327</v>
      </c>
      <c r="K151" s="979">
        <f>_xlfn.XLOOKUP($D151,Help2_FC!$D:$D,Help2_FC!J:J)</f>
        <v>4055</v>
      </c>
      <c r="L151" s="979">
        <f>_xlfn.XLOOKUP($D151,Help2_FC!$D:$D,Help2_FC!K:K)</f>
        <v>3329</v>
      </c>
      <c r="M151" s="979">
        <f>_xlfn.XLOOKUP($D151,Help2_FC!$D:$D,Help2_FC!L:L)</f>
        <v>8246</v>
      </c>
      <c r="N151" s="979">
        <f>_xlfn.XLOOKUP($D151,Help2_FC!$D:$D,Help2_FC!M:M)</f>
        <v>9631</v>
      </c>
      <c r="P151" s="979">
        <f>_xlfn.XLOOKUP($D151,Help2_FC!$D:$D,Help2_FC!F:F)</f>
        <v>744</v>
      </c>
      <c r="Q151" s="979">
        <f t="shared" si="13"/>
        <v>744</v>
      </c>
      <c r="R151" s="979">
        <f>_xlfn.XLOOKUP($D151,Help2_FC!$D:$D,Help2_FC!N:N)</f>
        <v>8461.4197822915175</v>
      </c>
      <c r="S151" s="979">
        <f>_xlfn.XLOOKUP($D151,Help2_FC!$D:$D,Help2_FC!O:O)</f>
        <v>8945.9419999999991</v>
      </c>
      <c r="T151" s="979">
        <f>_xlfn.XLOOKUP($D151,Help2_FC!$D:$D,Help2_FC!P:P)</f>
        <v>598.86</v>
      </c>
      <c r="U151" s="979">
        <f>_xlfn.XLOOKUP($D151,Help2_FC!$D:$D,Help2_FC!Q:Q)</f>
        <v>0</v>
      </c>
      <c r="V151" s="979">
        <f>_xlfn.XLOOKUP($D151,Help2_FC!$D:$D,Help2_FC!R:R)</f>
        <v>0</v>
      </c>
      <c r="W151" s="979">
        <f>_xlfn.XLOOKUP($D151,Help2_FC!$D:$D,Help2_FC!S:S)</f>
        <v>29096.329999999998</v>
      </c>
      <c r="Y151" s="979">
        <f>_xlfn.XLOOKUP($D151,Help2_FC!$D:$D,Help2_FC!V:V)</f>
        <v>8759</v>
      </c>
      <c r="Z151" s="979">
        <f>_xlfn.XLOOKUP($D151,Help2_FC!$D:$D,Help2_FC!W:W)</f>
        <v>2568</v>
      </c>
      <c r="AA151" s="979">
        <f>_xlfn.XLOOKUP($D151,Help2_FC!$D:$D,Help2_FC!X:X)</f>
        <v>0</v>
      </c>
      <c r="AB151" s="979">
        <f>_xlfn.XLOOKUP($D151,Help2_FC!$D:$D,Help2_FC!Y:Y)</f>
        <v>7384</v>
      </c>
      <c r="AC151" s="979">
        <f>_xlfn.XLOOKUP($D151,Help2_FC!$D:$D,Help2_FC!Z:Z)</f>
        <v>341</v>
      </c>
      <c r="AD151" s="979">
        <f>_xlfn.XLOOKUP($D151,Help2_FC!$D:$D,Help2_FC!AA:AA)</f>
        <v>906</v>
      </c>
      <c r="AE151" s="979">
        <f>_xlfn.XLOOKUP($D151,Help2_FC!$D:$D,Help2_FC!AB:AB)</f>
        <v>1318</v>
      </c>
      <c r="AF151" s="979">
        <f>_xlfn.XLOOKUP($D151,Help2_FC!$D:$D,Help2_FC!AC:AC)</f>
        <v>145</v>
      </c>
      <c r="AG151" s="979">
        <f>_xlfn.XLOOKUP($D151,Help2_FC!$D:$D,Help2_FC!AD:AD)</f>
        <v>558</v>
      </c>
      <c r="AH151" s="979">
        <f>_xlfn.XLOOKUP($D151,Help2_FC!$D:$D,Help2_FC!AE:AE)</f>
        <v>4108</v>
      </c>
      <c r="AI151" s="979">
        <f>_xlfn.XLOOKUP($D151,Help2_FC!$D:$D,Help2_FC!AF:AF)</f>
        <v>3608</v>
      </c>
      <c r="AJ151" s="979">
        <f>_xlfn.XLOOKUP($D151,Help2_FC!$D:$D,Help2_FC!AG:AG)</f>
        <v>368.39002047437623</v>
      </c>
      <c r="AK151" s="979">
        <f>_xlfn.XLOOKUP($D151,Help2_FC!$D:$D,Help2_FC!AH:AH)</f>
        <v>7317</v>
      </c>
      <c r="AL151" s="979">
        <f>_xlfn.XLOOKUP($D151,Help2_FC!$D:$D,Help2_FC!AI:AI)</f>
        <v>759.5</v>
      </c>
      <c r="AM151" s="979">
        <f>_xlfn.XLOOKUP($D151,Help2_FC!$D:$D,Help2_FC!AJ:AJ)</f>
        <v>0</v>
      </c>
      <c r="AN151" s="979">
        <f>_xlfn.XLOOKUP($D151,Help2_FC!$D:$D,Help2_FC!AK:AK)</f>
        <v>0</v>
      </c>
    </row>
    <row r="152" spans="1:40" x14ac:dyDescent="0.2">
      <c r="A152" s="1">
        <v>45076</v>
      </c>
      <c r="B152">
        <f t="shared" si="7"/>
        <v>5</v>
      </c>
      <c r="C152">
        <f t="shared" si="8"/>
        <v>2023</v>
      </c>
      <c r="D152" s="872" t="str">
        <f t="shared" si="9"/>
        <v>05´2023</v>
      </c>
      <c r="F152" s="2">
        <f t="shared" si="10"/>
        <v>24</v>
      </c>
      <c r="G152" s="1483">
        <f t="shared" si="11"/>
        <v>3.2258064516129031E-2</v>
      </c>
      <c r="H152" s="5">
        <f t="shared" si="12"/>
        <v>1</v>
      </c>
      <c r="I152" s="995">
        <f>_xlfn.XLOOKUP($D152,Help2_FC!$D:$D,Help2_FC!H:H)</f>
        <v>19052</v>
      </c>
      <c r="J152" s="979">
        <f>_xlfn.XLOOKUP($D152,Help2_FC!$D:$D,Help2_FC!I:I)</f>
        <v>11327</v>
      </c>
      <c r="K152" s="979">
        <f>_xlfn.XLOOKUP($D152,Help2_FC!$D:$D,Help2_FC!J:J)</f>
        <v>4055</v>
      </c>
      <c r="L152" s="979">
        <f>_xlfn.XLOOKUP($D152,Help2_FC!$D:$D,Help2_FC!K:K)</f>
        <v>3329</v>
      </c>
      <c r="M152" s="979">
        <f>_xlfn.XLOOKUP($D152,Help2_FC!$D:$D,Help2_FC!L:L)</f>
        <v>8246</v>
      </c>
      <c r="N152" s="979">
        <f>_xlfn.XLOOKUP($D152,Help2_FC!$D:$D,Help2_FC!M:M)</f>
        <v>9631</v>
      </c>
      <c r="P152" s="979">
        <f>_xlfn.XLOOKUP($D152,Help2_FC!$D:$D,Help2_FC!F:F)</f>
        <v>744</v>
      </c>
      <c r="Q152" s="979">
        <f t="shared" si="13"/>
        <v>744</v>
      </c>
      <c r="R152" s="979">
        <f>_xlfn.XLOOKUP($D152,Help2_FC!$D:$D,Help2_FC!N:N)</f>
        <v>8461.4197822915175</v>
      </c>
      <c r="S152" s="979">
        <f>_xlfn.XLOOKUP($D152,Help2_FC!$D:$D,Help2_FC!O:O)</f>
        <v>8945.9419999999991</v>
      </c>
      <c r="T152" s="979">
        <f>_xlfn.XLOOKUP($D152,Help2_FC!$D:$D,Help2_FC!P:P)</f>
        <v>598.86</v>
      </c>
      <c r="U152" s="979">
        <f>_xlfn.XLOOKUP($D152,Help2_FC!$D:$D,Help2_FC!Q:Q)</f>
        <v>0</v>
      </c>
      <c r="V152" s="979">
        <f>_xlfn.XLOOKUP($D152,Help2_FC!$D:$D,Help2_FC!R:R)</f>
        <v>0</v>
      </c>
      <c r="W152" s="979">
        <f>_xlfn.XLOOKUP($D152,Help2_FC!$D:$D,Help2_FC!S:S)</f>
        <v>29096.329999999998</v>
      </c>
      <c r="Y152" s="979">
        <f>_xlfn.XLOOKUP($D152,Help2_FC!$D:$D,Help2_FC!V:V)</f>
        <v>8759</v>
      </c>
      <c r="Z152" s="979">
        <f>_xlfn.XLOOKUP($D152,Help2_FC!$D:$D,Help2_FC!W:W)</f>
        <v>2568</v>
      </c>
      <c r="AA152" s="979">
        <f>_xlfn.XLOOKUP($D152,Help2_FC!$D:$D,Help2_FC!X:X)</f>
        <v>0</v>
      </c>
      <c r="AB152" s="979">
        <f>_xlfn.XLOOKUP($D152,Help2_FC!$D:$D,Help2_FC!Y:Y)</f>
        <v>7384</v>
      </c>
      <c r="AC152" s="979">
        <f>_xlfn.XLOOKUP($D152,Help2_FC!$D:$D,Help2_FC!Z:Z)</f>
        <v>341</v>
      </c>
      <c r="AD152" s="979">
        <f>_xlfn.XLOOKUP($D152,Help2_FC!$D:$D,Help2_FC!AA:AA)</f>
        <v>906</v>
      </c>
      <c r="AE152" s="979">
        <f>_xlfn.XLOOKUP($D152,Help2_FC!$D:$D,Help2_FC!AB:AB)</f>
        <v>1318</v>
      </c>
      <c r="AF152" s="979">
        <f>_xlfn.XLOOKUP($D152,Help2_FC!$D:$D,Help2_FC!AC:AC)</f>
        <v>145</v>
      </c>
      <c r="AG152" s="979">
        <f>_xlfn.XLOOKUP($D152,Help2_FC!$D:$D,Help2_FC!AD:AD)</f>
        <v>558</v>
      </c>
      <c r="AH152" s="979">
        <f>_xlfn.XLOOKUP($D152,Help2_FC!$D:$D,Help2_FC!AE:AE)</f>
        <v>4108</v>
      </c>
      <c r="AI152" s="979">
        <f>_xlfn.XLOOKUP($D152,Help2_FC!$D:$D,Help2_FC!AF:AF)</f>
        <v>3608</v>
      </c>
      <c r="AJ152" s="979">
        <f>_xlfn.XLOOKUP($D152,Help2_FC!$D:$D,Help2_FC!AG:AG)</f>
        <v>368.39002047437623</v>
      </c>
      <c r="AK152" s="979">
        <f>_xlfn.XLOOKUP($D152,Help2_FC!$D:$D,Help2_FC!AH:AH)</f>
        <v>7317</v>
      </c>
      <c r="AL152" s="979">
        <f>_xlfn.XLOOKUP($D152,Help2_FC!$D:$D,Help2_FC!AI:AI)</f>
        <v>759.5</v>
      </c>
      <c r="AM152" s="979">
        <f>_xlfn.XLOOKUP($D152,Help2_FC!$D:$D,Help2_FC!AJ:AJ)</f>
        <v>0</v>
      </c>
      <c r="AN152" s="979">
        <f>_xlfn.XLOOKUP($D152,Help2_FC!$D:$D,Help2_FC!AK:AK)</f>
        <v>0</v>
      </c>
    </row>
    <row r="153" spans="1:40" x14ac:dyDescent="0.2">
      <c r="A153" s="1">
        <v>45077</v>
      </c>
      <c r="B153">
        <f t="shared" si="7"/>
        <v>5</v>
      </c>
      <c r="C153">
        <f t="shared" si="8"/>
        <v>2023</v>
      </c>
      <c r="D153" s="872" t="str">
        <f t="shared" si="9"/>
        <v>05´2023</v>
      </c>
      <c r="F153" s="2">
        <f t="shared" si="10"/>
        <v>24</v>
      </c>
      <c r="G153" s="1483">
        <f t="shared" si="11"/>
        <v>3.2258064516129031E-2</v>
      </c>
      <c r="H153" s="5">
        <f t="shared" si="12"/>
        <v>1</v>
      </c>
      <c r="I153" s="995">
        <f>_xlfn.XLOOKUP($D153,Help2_FC!$D:$D,Help2_FC!H:H)</f>
        <v>19052</v>
      </c>
      <c r="J153" s="979">
        <f>_xlfn.XLOOKUP($D153,Help2_FC!$D:$D,Help2_FC!I:I)</f>
        <v>11327</v>
      </c>
      <c r="K153" s="979">
        <f>_xlfn.XLOOKUP($D153,Help2_FC!$D:$D,Help2_FC!J:J)</f>
        <v>4055</v>
      </c>
      <c r="L153" s="979">
        <f>_xlfn.XLOOKUP($D153,Help2_FC!$D:$D,Help2_FC!K:K)</f>
        <v>3329</v>
      </c>
      <c r="M153" s="979">
        <f>_xlfn.XLOOKUP($D153,Help2_FC!$D:$D,Help2_FC!L:L)</f>
        <v>8246</v>
      </c>
      <c r="N153" s="979">
        <f>_xlfn.XLOOKUP($D153,Help2_FC!$D:$D,Help2_FC!M:M)</f>
        <v>9631</v>
      </c>
      <c r="P153" s="979">
        <f>_xlfn.XLOOKUP($D153,Help2_FC!$D:$D,Help2_FC!F:F)</f>
        <v>744</v>
      </c>
      <c r="Q153" s="979">
        <f t="shared" si="13"/>
        <v>744</v>
      </c>
      <c r="R153" s="979">
        <f>_xlfn.XLOOKUP($D153,Help2_FC!$D:$D,Help2_FC!N:N)</f>
        <v>8461.4197822915175</v>
      </c>
      <c r="S153" s="979">
        <f>_xlfn.XLOOKUP($D153,Help2_FC!$D:$D,Help2_FC!O:O)</f>
        <v>8945.9419999999991</v>
      </c>
      <c r="T153" s="979">
        <f>_xlfn.XLOOKUP($D153,Help2_FC!$D:$D,Help2_FC!P:P)</f>
        <v>598.86</v>
      </c>
      <c r="U153" s="979">
        <f>_xlfn.XLOOKUP($D153,Help2_FC!$D:$D,Help2_FC!Q:Q)</f>
        <v>0</v>
      </c>
      <c r="V153" s="979">
        <f>_xlfn.XLOOKUP($D153,Help2_FC!$D:$D,Help2_FC!R:R)</f>
        <v>0</v>
      </c>
      <c r="W153" s="979">
        <f>_xlfn.XLOOKUP($D153,Help2_FC!$D:$D,Help2_FC!S:S)</f>
        <v>29096.329999999998</v>
      </c>
      <c r="Y153" s="979">
        <f>_xlfn.XLOOKUP($D153,Help2_FC!$D:$D,Help2_FC!V:V)</f>
        <v>8759</v>
      </c>
      <c r="Z153" s="979">
        <f>_xlfn.XLOOKUP($D153,Help2_FC!$D:$D,Help2_FC!W:W)</f>
        <v>2568</v>
      </c>
      <c r="AA153" s="979">
        <f>_xlfn.XLOOKUP($D153,Help2_FC!$D:$D,Help2_FC!X:X)</f>
        <v>0</v>
      </c>
      <c r="AB153" s="979">
        <f>_xlfn.XLOOKUP($D153,Help2_FC!$D:$D,Help2_FC!Y:Y)</f>
        <v>7384</v>
      </c>
      <c r="AC153" s="979">
        <f>_xlfn.XLOOKUP($D153,Help2_FC!$D:$D,Help2_FC!Z:Z)</f>
        <v>341</v>
      </c>
      <c r="AD153" s="979">
        <f>_xlfn.XLOOKUP($D153,Help2_FC!$D:$D,Help2_FC!AA:AA)</f>
        <v>906</v>
      </c>
      <c r="AE153" s="979">
        <f>_xlfn.XLOOKUP($D153,Help2_FC!$D:$D,Help2_FC!AB:AB)</f>
        <v>1318</v>
      </c>
      <c r="AF153" s="979">
        <f>_xlfn.XLOOKUP($D153,Help2_FC!$D:$D,Help2_FC!AC:AC)</f>
        <v>145</v>
      </c>
      <c r="AG153" s="979">
        <f>_xlfn.XLOOKUP($D153,Help2_FC!$D:$D,Help2_FC!AD:AD)</f>
        <v>558</v>
      </c>
      <c r="AH153" s="979">
        <f>_xlfn.XLOOKUP($D153,Help2_FC!$D:$D,Help2_FC!AE:AE)</f>
        <v>4108</v>
      </c>
      <c r="AI153" s="979">
        <f>_xlfn.XLOOKUP($D153,Help2_FC!$D:$D,Help2_FC!AF:AF)</f>
        <v>3608</v>
      </c>
      <c r="AJ153" s="979">
        <f>_xlfn.XLOOKUP($D153,Help2_FC!$D:$D,Help2_FC!AG:AG)</f>
        <v>368.39002047437623</v>
      </c>
      <c r="AK153" s="979">
        <f>_xlfn.XLOOKUP($D153,Help2_FC!$D:$D,Help2_FC!AH:AH)</f>
        <v>7317</v>
      </c>
      <c r="AL153" s="979">
        <f>_xlfn.XLOOKUP($D153,Help2_FC!$D:$D,Help2_FC!AI:AI)</f>
        <v>759.5</v>
      </c>
      <c r="AM153" s="979">
        <f>_xlfn.XLOOKUP($D153,Help2_FC!$D:$D,Help2_FC!AJ:AJ)</f>
        <v>0</v>
      </c>
      <c r="AN153" s="979">
        <f>_xlfn.XLOOKUP($D153,Help2_FC!$D:$D,Help2_FC!AK:AK)</f>
        <v>0</v>
      </c>
    </row>
    <row r="154" spans="1:40" x14ac:dyDescent="0.2">
      <c r="A154" s="1">
        <v>45078</v>
      </c>
      <c r="B154">
        <f>MONTH(A154)</f>
        <v>6</v>
      </c>
      <c r="C154">
        <f>+YEAR(A154)</f>
        <v>2023</v>
      </c>
      <c r="D154" s="872" t="str">
        <f>CONCATENATE(TEXT(A154,"MM"),"´",C154)</f>
        <v>06´2023</v>
      </c>
      <c r="F154" s="2">
        <f t="shared" ref="F154:F217" si="14">24-E154</f>
        <v>24</v>
      </c>
      <c r="G154" s="1483">
        <f>+F154/P154</f>
        <v>3.5842293906810034E-2</v>
      </c>
      <c r="H154" s="5">
        <f>+F154/24</f>
        <v>1</v>
      </c>
      <c r="I154" s="995">
        <f>_xlfn.XLOOKUP($D154,Help2_FC!$D:$D,Help2_FC!H:H)</f>
        <v>16048</v>
      </c>
      <c r="J154" s="979">
        <f>_xlfn.XLOOKUP($D154,Help2_FC!$D:$D,Help2_FC!I:I)</f>
        <v>9152</v>
      </c>
      <c r="K154" s="979">
        <f>_xlfn.XLOOKUP($D154,Help2_FC!$D:$D,Help2_FC!J:J)</f>
        <v>3391</v>
      </c>
      <c r="L154" s="979">
        <f>_xlfn.XLOOKUP($D154,Help2_FC!$D:$D,Help2_FC!K:K)</f>
        <v>3357</v>
      </c>
      <c r="M154" s="979">
        <f>_xlfn.XLOOKUP($D154,Help2_FC!$D:$D,Help2_FC!L:L)</f>
        <v>6180</v>
      </c>
      <c r="N154" s="979">
        <f>_xlfn.XLOOKUP($D154,Help2_FC!$D:$D,Help2_FC!M:M)</f>
        <v>7782</v>
      </c>
      <c r="P154" s="979">
        <f>_xlfn.XLOOKUP($D154,Help2_FC!$D:$D,Help2_FC!F:F)</f>
        <v>669.6</v>
      </c>
      <c r="Q154" s="979">
        <f t="shared" ref="Q154:Q183" si="15">(EOMONTH(A154,0)-EOMONTH(A154,-1))*24</f>
        <v>720</v>
      </c>
      <c r="R154" s="979">
        <f>_xlfn.XLOOKUP($D154,Help2_FC!$D:$D,Help2_FC!N:N)</f>
        <v>8393.4700888455809</v>
      </c>
      <c r="S154" s="979">
        <f>_xlfn.XLOOKUP($D154,Help2_FC!$D:$D,Help2_FC!O:O)</f>
        <v>6700.4620000000004</v>
      </c>
      <c r="T154" s="979">
        <f>_xlfn.XLOOKUP($D154,Help2_FC!$D:$D,Help2_FC!P:P)</f>
        <v>0</v>
      </c>
      <c r="U154" s="979">
        <f>_xlfn.XLOOKUP($D154,Help2_FC!$D:$D,Help2_FC!Q:Q)</f>
        <v>0</v>
      </c>
      <c r="V154" s="979">
        <f>_xlfn.XLOOKUP($D154,Help2_FC!$D:$D,Help2_FC!R:R)</f>
        <v>181.483</v>
      </c>
      <c r="W154" s="979">
        <f>_xlfn.XLOOKUP($D154,Help2_FC!$D:$D,Help2_FC!S:S)</f>
        <v>25797.934000000001</v>
      </c>
      <c r="Y154" s="979">
        <f>_xlfn.XLOOKUP($D154,Help2_FC!$D:$D,Help2_FC!V:V)</f>
        <v>6337</v>
      </c>
      <c r="Z154" s="979">
        <f>_xlfn.XLOOKUP($D154,Help2_FC!$D:$D,Help2_FC!W:W)</f>
        <v>2815</v>
      </c>
      <c r="AA154" s="979">
        <f>_xlfn.XLOOKUP($D154,Help2_FC!$D:$D,Help2_FC!X:X)</f>
        <v>0</v>
      </c>
      <c r="AB154" s="979">
        <f>_xlfn.XLOOKUP($D154,Help2_FC!$D:$D,Help2_FC!Y:Y)</f>
        <v>6748</v>
      </c>
      <c r="AC154" s="979">
        <f>_xlfn.XLOOKUP($D154,Help2_FC!$D:$D,Help2_FC!Z:Z)</f>
        <v>148</v>
      </c>
      <c r="AD154" s="979">
        <f>_xlfn.XLOOKUP($D154,Help2_FC!$D:$D,Help2_FC!AA:AA)</f>
        <v>658</v>
      </c>
      <c r="AE154" s="979">
        <f>_xlfn.XLOOKUP($D154,Help2_FC!$D:$D,Help2_FC!AB:AB)</f>
        <v>708</v>
      </c>
      <c r="AF154" s="979">
        <f>_xlfn.XLOOKUP($D154,Help2_FC!$D:$D,Help2_FC!AC:AC)</f>
        <v>333</v>
      </c>
      <c r="AG154" s="979">
        <f>_xlfn.XLOOKUP($D154,Help2_FC!$D:$D,Help2_FC!AD:AD)</f>
        <v>277.60000000000002</v>
      </c>
      <c r="AH154" s="979">
        <f>_xlfn.XLOOKUP($D154,Help2_FC!$D:$D,Help2_FC!AE:AE)</f>
        <v>3369</v>
      </c>
      <c r="AI154" s="979">
        <f>_xlfn.XLOOKUP($D154,Help2_FC!$D:$D,Help2_FC!AF:AF)</f>
        <v>3163</v>
      </c>
      <c r="AJ154" s="979">
        <f>_xlfn.XLOOKUP($D154,Help2_FC!$D:$D,Help2_FC!AG:AG)</f>
        <v>1220.6323813954016</v>
      </c>
      <c r="AK154" s="979">
        <f>_xlfn.XLOOKUP($D154,Help2_FC!$D:$D,Help2_FC!AH:AH)</f>
        <v>7870</v>
      </c>
      <c r="AL154" s="979">
        <f>_xlfn.XLOOKUP($D154,Help2_FC!$D:$D,Help2_FC!AI:AI)</f>
        <v>339.4</v>
      </c>
      <c r="AM154" s="979">
        <f>_xlfn.XLOOKUP($D154,Help2_FC!$D:$D,Help2_FC!AJ:AJ)</f>
        <v>0</v>
      </c>
      <c r="AN154" s="979">
        <f>_xlfn.XLOOKUP($D154,Help2_FC!$D:$D,Help2_FC!AK:AK)</f>
        <v>0</v>
      </c>
    </row>
    <row r="155" spans="1:40" x14ac:dyDescent="0.2">
      <c r="A155" s="1">
        <v>45079</v>
      </c>
      <c r="B155">
        <f t="shared" ref="B155:B218" si="16">MONTH(A155)</f>
        <v>6</v>
      </c>
      <c r="C155">
        <f t="shared" ref="C155:C218" si="17">+YEAR(A155)</f>
        <v>2023</v>
      </c>
      <c r="D155" s="872" t="str">
        <f t="shared" ref="D155:D218" si="18">CONCATENATE(TEXT(A155,"MM"),"´",C155)</f>
        <v>06´2023</v>
      </c>
      <c r="F155" s="2">
        <f t="shared" si="14"/>
        <v>24</v>
      </c>
      <c r="G155" s="1483">
        <f t="shared" ref="G155:G218" si="19">+F155/P155</f>
        <v>3.5842293906810034E-2</v>
      </c>
      <c r="H155" s="5">
        <f t="shared" ref="H155:H218" si="20">+F155/24</f>
        <v>1</v>
      </c>
      <c r="I155" s="995">
        <f>_xlfn.XLOOKUP($D155,Help2_FC!$D:$D,Help2_FC!H:H)</f>
        <v>16048</v>
      </c>
      <c r="J155" s="979">
        <f>_xlfn.XLOOKUP($D155,Help2_FC!$D:$D,Help2_FC!I:I)</f>
        <v>9152</v>
      </c>
      <c r="K155" s="979">
        <f>_xlfn.XLOOKUP($D155,Help2_FC!$D:$D,Help2_FC!J:J)</f>
        <v>3391</v>
      </c>
      <c r="L155" s="979">
        <f>_xlfn.XLOOKUP($D155,Help2_FC!$D:$D,Help2_FC!K:K)</f>
        <v>3357</v>
      </c>
      <c r="M155" s="979">
        <f>_xlfn.XLOOKUP($D155,Help2_FC!$D:$D,Help2_FC!L:L)</f>
        <v>6180</v>
      </c>
      <c r="N155" s="979">
        <f>_xlfn.XLOOKUP($D155,Help2_FC!$D:$D,Help2_FC!M:M)</f>
        <v>7782</v>
      </c>
      <c r="P155" s="979">
        <f>_xlfn.XLOOKUP($D155,Help2_FC!$D:$D,Help2_FC!F:F)</f>
        <v>669.6</v>
      </c>
      <c r="Q155" s="979">
        <f t="shared" si="15"/>
        <v>720</v>
      </c>
      <c r="R155" s="979">
        <f>_xlfn.XLOOKUP($D155,Help2_FC!$D:$D,Help2_FC!N:N)</f>
        <v>8393.4700888455809</v>
      </c>
      <c r="S155" s="979">
        <f>_xlfn.XLOOKUP($D155,Help2_FC!$D:$D,Help2_FC!O:O)</f>
        <v>6700.4620000000004</v>
      </c>
      <c r="T155" s="979">
        <f>_xlfn.XLOOKUP($D155,Help2_FC!$D:$D,Help2_FC!P:P)</f>
        <v>0</v>
      </c>
      <c r="U155" s="979">
        <f>_xlfn.XLOOKUP($D155,Help2_FC!$D:$D,Help2_FC!Q:Q)</f>
        <v>0</v>
      </c>
      <c r="V155" s="979">
        <f>_xlfn.XLOOKUP($D155,Help2_FC!$D:$D,Help2_FC!R:R)</f>
        <v>181.483</v>
      </c>
      <c r="W155" s="979">
        <f>_xlfn.XLOOKUP($D155,Help2_FC!$D:$D,Help2_FC!S:S)</f>
        <v>25797.934000000001</v>
      </c>
      <c r="Y155" s="979">
        <f>_xlfn.XLOOKUP($D155,Help2_FC!$D:$D,Help2_FC!V:V)</f>
        <v>6337</v>
      </c>
      <c r="Z155" s="979">
        <f>_xlfn.XLOOKUP($D155,Help2_FC!$D:$D,Help2_FC!W:W)</f>
        <v>2815</v>
      </c>
      <c r="AA155" s="979">
        <f>_xlfn.XLOOKUP($D155,Help2_FC!$D:$D,Help2_FC!X:X)</f>
        <v>0</v>
      </c>
      <c r="AB155" s="979">
        <f>_xlfn.XLOOKUP($D155,Help2_FC!$D:$D,Help2_FC!Y:Y)</f>
        <v>6748</v>
      </c>
      <c r="AC155" s="979">
        <f>_xlfn.XLOOKUP($D155,Help2_FC!$D:$D,Help2_FC!Z:Z)</f>
        <v>148</v>
      </c>
      <c r="AD155" s="979">
        <f>_xlfn.XLOOKUP($D155,Help2_FC!$D:$D,Help2_FC!AA:AA)</f>
        <v>658</v>
      </c>
      <c r="AE155" s="979">
        <f>_xlfn.XLOOKUP($D155,Help2_FC!$D:$D,Help2_FC!AB:AB)</f>
        <v>708</v>
      </c>
      <c r="AF155" s="979">
        <f>_xlfn.XLOOKUP($D155,Help2_FC!$D:$D,Help2_FC!AC:AC)</f>
        <v>333</v>
      </c>
      <c r="AG155" s="979">
        <f>_xlfn.XLOOKUP($D155,Help2_FC!$D:$D,Help2_FC!AD:AD)</f>
        <v>277.60000000000002</v>
      </c>
      <c r="AH155" s="979">
        <f>_xlfn.XLOOKUP($D155,Help2_FC!$D:$D,Help2_FC!AE:AE)</f>
        <v>3369</v>
      </c>
      <c r="AI155" s="979">
        <f>_xlfn.XLOOKUP($D155,Help2_FC!$D:$D,Help2_FC!AF:AF)</f>
        <v>3163</v>
      </c>
      <c r="AJ155" s="979">
        <f>_xlfn.XLOOKUP($D155,Help2_FC!$D:$D,Help2_FC!AG:AG)</f>
        <v>1220.6323813954016</v>
      </c>
      <c r="AK155" s="979">
        <f>_xlfn.XLOOKUP($D155,Help2_FC!$D:$D,Help2_FC!AH:AH)</f>
        <v>7870</v>
      </c>
      <c r="AL155" s="979">
        <f>_xlfn.XLOOKUP($D155,Help2_FC!$D:$D,Help2_FC!AI:AI)</f>
        <v>339.4</v>
      </c>
      <c r="AM155" s="979">
        <f>_xlfn.XLOOKUP($D155,Help2_FC!$D:$D,Help2_FC!AJ:AJ)</f>
        <v>0</v>
      </c>
      <c r="AN155" s="979">
        <f>_xlfn.XLOOKUP($D155,Help2_FC!$D:$D,Help2_FC!AK:AK)</f>
        <v>0</v>
      </c>
    </row>
    <row r="156" spans="1:40" x14ac:dyDescent="0.2">
      <c r="A156" s="1">
        <v>45080</v>
      </c>
      <c r="B156">
        <f t="shared" si="16"/>
        <v>6</v>
      </c>
      <c r="C156">
        <f t="shared" si="17"/>
        <v>2023</v>
      </c>
      <c r="D156" s="872" t="str">
        <f t="shared" si="18"/>
        <v>06´2023</v>
      </c>
      <c r="F156" s="2">
        <f t="shared" si="14"/>
        <v>24</v>
      </c>
      <c r="G156" s="1483">
        <f t="shared" si="19"/>
        <v>3.5842293906810034E-2</v>
      </c>
      <c r="H156" s="5">
        <f t="shared" si="20"/>
        <v>1</v>
      </c>
      <c r="I156" s="995">
        <f>_xlfn.XLOOKUP($D156,Help2_FC!$D:$D,Help2_FC!H:H)</f>
        <v>16048</v>
      </c>
      <c r="J156" s="979">
        <f>_xlfn.XLOOKUP($D156,Help2_FC!$D:$D,Help2_FC!I:I)</f>
        <v>9152</v>
      </c>
      <c r="K156" s="979">
        <f>_xlfn.XLOOKUP($D156,Help2_FC!$D:$D,Help2_FC!J:J)</f>
        <v>3391</v>
      </c>
      <c r="L156" s="979">
        <f>_xlfn.XLOOKUP($D156,Help2_FC!$D:$D,Help2_FC!K:K)</f>
        <v>3357</v>
      </c>
      <c r="M156" s="979">
        <f>_xlfn.XLOOKUP($D156,Help2_FC!$D:$D,Help2_FC!L:L)</f>
        <v>6180</v>
      </c>
      <c r="N156" s="979">
        <f>_xlfn.XLOOKUP($D156,Help2_FC!$D:$D,Help2_FC!M:M)</f>
        <v>7782</v>
      </c>
      <c r="P156" s="979">
        <f>_xlfn.XLOOKUP($D156,Help2_FC!$D:$D,Help2_FC!F:F)</f>
        <v>669.6</v>
      </c>
      <c r="Q156" s="979">
        <f t="shared" si="15"/>
        <v>720</v>
      </c>
      <c r="R156" s="979">
        <f>_xlfn.XLOOKUP($D156,Help2_FC!$D:$D,Help2_FC!N:N)</f>
        <v>8393.4700888455809</v>
      </c>
      <c r="S156" s="979">
        <f>_xlfn.XLOOKUP($D156,Help2_FC!$D:$D,Help2_FC!O:O)</f>
        <v>6700.4620000000004</v>
      </c>
      <c r="T156" s="979">
        <f>_xlfn.XLOOKUP($D156,Help2_FC!$D:$D,Help2_FC!P:P)</f>
        <v>0</v>
      </c>
      <c r="U156" s="979">
        <f>_xlfn.XLOOKUP($D156,Help2_FC!$D:$D,Help2_FC!Q:Q)</f>
        <v>0</v>
      </c>
      <c r="V156" s="979">
        <f>_xlfn.XLOOKUP($D156,Help2_FC!$D:$D,Help2_FC!R:R)</f>
        <v>181.483</v>
      </c>
      <c r="W156" s="979">
        <f>_xlfn.XLOOKUP($D156,Help2_FC!$D:$D,Help2_FC!S:S)</f>
        <v>25797.934000000001</v>
      </c>
      <c r="Y156" s="979">
        <f>_xlfn.XLOOKUP($D156,Help2_FC!$D:$D,Help2_FC!V:V)</f>
        <v>6337</v>
      </c>
      <c r="Z156" s="979">
        <f>_xlfn.XLOOKUP($D156,Help2_FC!$D:$D,Help2_FC!W:W)</f>
        <v>2815</v>
      </c>
      <c r="AA156" s="979">
        <f>_xlfn.XLOOKUP($D156,Help2_FC!$D:$D,Help2_FC!X:X)</f>
        <v>0</v>
      </c>
      <c r="AB156" s="979">
        <f>_xlfn.XLOOKUP($D156,Help2_FC!$D:$D,Help2_FC!Y:Y)</f>
        <v>6748</v>
      </c>
      <c r="AC156" s="979">
        <f>_xlfn.XLOOKUP($D156,Help2_FC!$D:$D,Help2_FC!Z:Z)</f>
        <v>148</v>
      </c>
      <c r="AD156" s="979">
        <f>_xlfn.XLOOKUP($D156,Help2_FC!$D:$D,Help2_FC!AA:AA)</f>
        <v>658</v>
      </c>
      <c r="AE156" s="979">
        <f>_xlfn.XLOOKUP($D156,Help2_FC!$D:$D,Help2_FC!AB:AB)</f>
        <v>708</v>
      </c>
      <c r="AF156" s="979">
        <f>_xlfn.XLOOKUP($D156,Help2_FC!$D:$D,Help2_FC!AC:AC)</f>
        <v>333</v>
      </c>
      <c r="AG156" s="979">
        <f>_xlfn.XLOOKUP($D156,Help2_FC!$D:$D,Help2_FC!AD:AD)</f>
        <v>277.60000000000002</v>
      </c>
      <c r="AH156" s="979">
        <f>_xlfn.XLOOKUP($D156,Help2_FC!$D:$D,Help2_FC!AE:AE)</f>
        <v>3369</v>
      </c>
      <c r="AI156" s="979">
        <f>_xlfn.XLOOKUP($D156,Help2_FC!$D:$D,Help2_FC!AF:AF)</f>
        <v>3163</v>
      </c>
      <c r="AJ156" s="979">
        <f>_xlfn.XLOOKUP($D156,Help2_FC!$D:$D,Help2_FC!AG:AG)</f>
        <v>1220.6323813954016</v>
      </c>
      <c r="AK156" s="979">
        <f>_xlfn.XLOOKUP($D156,Help2_FC!$D:$D,Help2_FC!AH:AH)</f>
        <v>7870</v>
      </c>
      <c r="AL156" s="979">
        <f>_xlfn.XLOOKUP($D156,Help2_FC!$D:$D,Help2_FC!AI:AI)</f>
        <v>339.4</v>
      </c>
      <c r="AM156" s="979">
        <f>_xlfn.XLOOKUP($D156,Help2_FC!$D:$D,Help2_FC!AJ:AJ)</f>
        <v>0</v>
      </c>
      <c r="AN156" s="979">
        <f>_xlfn.XLOOKUP($D156,Help2_FC!$D:$D,Help2_FC!AK:AK)</f>
        <v>0</v>
      </c>
    </row>
    <row r="157" spans="1:40" x14ac:dyDescent="0.2">
      <c r="A157" s="1">
        <v>45081</v>
      </c>
      <c r="B157">
        <f t="shared" si="16"/>
        <v>6</v>
      </c>
      <c r="C157">
        <f t="shared" si="17"/>
        <v>2023</v>
      </c>
      <c r="D157" s="872" t="str">
        <f t="shared" si="18"/>
        <v>06´2023</v>
      </c>
      <c r="F157" s="2">
        <f t="shared" si="14"/>
        <v>24</v>
      </c>
      <c r="G157" s="1483">
        <f t="shared" si="19"/>
        <v>3.5842293906810034E-2</v>
      </c>
      <c r="H157" s="5">
        <f t="shared" si="20"/>
        <v>1</v>
      </c>
      <c r="I157" s="995">
        <f>_xlfn.XLOOKUP($D157,Help2_FC!$D:$D,Help2_FC!H:H)</f>
        <v>16048</v>
      </c>
      <c r="J157" s="979">
        <f>_xlfn.XLOOKUP($D157,Help2_FC!$D:$D,Help2_FC!I:I)</f>
        <v>9152</v>
      </c>
      <c r="K157" s="979">
        <f>_xlfn.XLOOKUP($D157,Help2_FC!$D:$D,Help2_FC!J:J)</f>
        <v>3391</v>
      </c>
      <c r="L157" s="979">
        <f>_xlfn.XLOOKUP($D157,Help2_FC!$D:$D,Help2_FC!K:K)</f>
        <v>3357</v>
      </c>
      <c r="M157" s="979">
        <f>_xlfn.XLOOKUP($D157,Help2_FC!$D:$D,Help2_FC!L:L)</f>
        <v>6180</v>
      </c>
      <c r="N157" s="979">
        <f>_xlfn.XLOOKUP($D157,Help2_FC!$D:$D,Help2_FC!M:M)</f>
        <v>7782</v>
      </c>
      <c r="P157" s="979">
        <f>_xlfn.XLOOKUP($D157,Help2_FC!$D:$D,Help2_FC!F:F)</f>
        <v>669.6</v>
      </c>
      <c r="Q157" s="979">
        <f t="shared" si="15"/>
        <v>720</v>
      </c>
      <c r="R157" s="979">
        <f>_xlfn.XLOOKUP($D157,Help2_FC!$D:$D,Help2_FC!N:N)</f>
        <v>8393.4700888455809</v>
      </c>
      <c r="S157" s="979">
        <f>_xlfn.XLOOKUP($D157,Help2_FC!$D:$D,Help2_FC!O:O)</f>
        <v>6700.4620000000004</v>
      </c>
      <c r="T157" s="979">
        <f>_xlfn.XLOOKUP($D157,Help2_FC!$D:$D,Help2_FC!P:P)</f>
        <v>0</v>
      </c>
      <c r="U157" s="979">
        <f>_xlfn.XLOOKUP($D157,Help2_FC!$D:$D,Help2_FC!Q:Q)</f>
        <v>0</v>
      </c>
      <c r="V157" s="979">
        <f>_xlfn.XLOOKUP($D157,Help2_FC!$D:$D,Help2_FC!R:R)</f>
        <v>181.483</v>
      </c>
      <c r="W157" s="979">
        <f>_xlfn.XLOOKUP($D157,Help2_FC!$D:$D,Help2_FC!S:S)</f>
        <v>25797.934000000001</v>
      </c>
      <c r="Y157" s="979">
        <f>_xlfn.XLOOKUP($D157,Help2_FC!$D:$D,Help2_FC!V:V)</f>
        <v>6337</v>
      </c>
      <c r="Z157" s="979">
        <f>_xlfn.XLOOKUP($D157,Help2_FC!$D:$D,Help2_FC!W:W)</f>
        <v>2815</v>
      </c>
      <c r="AA157" s="979">
        <f>_xlfn.XLOOKUP($D157,Help2_FC!$D:$D,Help2_FC!X:X)</f>
        <v>0</v>
      </c>
      <c r="AB157" s="979">
        <f>_xlfn.XLOOKUP($D157,Help2_FC!$D:$D,Help2_FC!Y:Y)</f>
        <v>6748</v>
      </c>
      <c r="AC157" s="979">
        <f>_xlfn.XLOOKUP($D157,Help2_FC!$D:$D,Help2_FC!Z:Z)</f>
        <v>148</v>
      </c>
      <c r="AD157" s="979">
        <f>_xlfn.XLOOKUP($D157,Help2_FC!$D:$D,Help2_FC!AA:AA)</f>
        <v>658</v>
      </c>
      <c r="AE157" s="979">
        <f>_xlfn.XLOOKUP($D157,Help2_FC!$D:$D,Help2_FC!AB:AB)</f>
        <v>708</v>
      </c>
      <c r="AF157" s="979">
        <f>_xlfn.XLOOKUP($D157,Help2_FC!$D:$D,Help2_FC!AC:AC)</f>
        <v>333</v>
      </c>
      <c r="AG157" s="979">
        <f>_xlfn.XLOOKUP($D157,Help2_FC!$D:$D,Help2_FC!AD:AD)</f>
        <v>277.60000000000002</v>
      </c>
      <c r="AH157" s="979">
        <f>_xlfn.XLOOKUP($D157,Help2_FC!$D:$D,Help2_FC!AE:AE)</f>
        <v>3369</v>
      </c>
      <c r="AI157" s="979">
        <f>_xlfn.XLOOKUP($D157,Help2_FC!$D:$D,Help2_FC!AF:AF)</f>
        <v>3163</v>
      </c>
      <c r="AJ157" s="979">
        <f>_xlfn.XLOOKUP($D157,Help2_FC!$D:$D,Help2_FC!AG:AG)</f>
        <v>1220.6323813954016</v>
      </c>
      <c r="AK157" s="979">
        <f>_xlfn.XLOOKUP($D157,Help2_FC!$D:$D,Help2_FC!AH:AH)</f>
        <v>7870</v>
      </c>
      <c r="AL157" s="979">
        <f>_xlfn.XLOOKUP($D157,Help2_FC!$D:$D,Help2_FC!AI:AI)</f>
        <v>339.4</v>
      </c>
      <c r="AM157" s="979">
        <f>_xlfn.XLOOKUP($D157,Help2_FC!$D:$D,Help2_FC!AJ:AJ)</f>
        <v>0</v>
      </c>
      <c r="AN157" s="979">
        <f>_xlfn.XLOOKUP($D157,Help2_FC!$D:$D,Help2_FC!AK:AK)</f>
        <v>0</v>
      </c>
    </row>
    <row r="158" spans="1:40" x14ac:dyDescent="0.2">
      <c r="A158" s="1">
        <v>45082</v>
      </c>
      <c r="B158">
        <f t="shared" si="16"/>
        <v>6</v>
      </c>
      <c r="C158">
        <f t="shared" si="17"/>
        <v>2023</v>
      </c>
      <c r="D158" s="872" t="str">
        <f t="shared" si="18"/>
        <v>06´2023</v>
      </c>
      <c r="F158" s="2">
        <f t="shared" si="14"/>
        <v>24</v>
      </c>
      <c r="G158" s="1483">
        <f t="shared" si="19"/>
        <v>3.5842293906810034E-2</v>
      </c>
      <c r="H158" s="5">
        <f t="shared" si="20"/>
        <v>1</v>
      </c>
      <c r="I158" s="995">
        <f>_xlfn.XLOOKUP($D158,Help2_FC!$D:$D,Help2_FC!H:H)</f>
        <v>16048</v>
      </c>
      <c r="J158" s="979">
        <f>_xlfn.XLOOKUP($D158,Help2_FC!$D:$D,Help2_FC!I:I)</f>
        <v>9152</v>
      </c>
      <c r="K158" s="979">
        <f>_xlfn.XLOOKUP($D158,Help2_FC!$D:$D,Help2_FC!J:J)</f>
        <v>3391</v>
      </c>
      <c r="L158" s="979">
        <f>_xlfn.XLOOKUP($D158,Help2_FC!$D:$D,Help2_FC!K:K)</f>
        <v>3357</v>
      </c>
      <c r="M158" s="979">
        <f>_xlfn.XLOOKUP($D158,Help2_FC!$D:$D,Help2_FC!L:L)</f>
        <v>6180</v>
      </c>
      <c r="N158" s="979">
        <f>_xlfn.XLOOKUP($D158,Help2_FC!$D:$D,Help2_FC!M:M)</f>
        <v>7782</v>
      </c>
      <c r="P158" s="979">
        <f>_xlfn.XLOOKUP($D158,Help2_FC!$D:$D,Help2_FC!F:F)</f>
        <v>669.6</v>
      </c>
      <c r="Q158" s="979">
        <f t="shared" si="15"/>
        <v>720</v>
      </c>
      <c r="R158" s="979">
        <f>_xlfn.XLOOKUP($D158,Help2_FC!$D:$D,Help2_FC!N:N)</f>
        <v>8393.4700888455809</v>
      </c>
      <c r="S158" s="979">
        <f>_xlfn.XLOOKUP($D158,Help2_FC!$D:$D,Help2_FC!O:O)</f>
        <v>6700.4620000000004</v>
      </c>
      <c r="T158" s="979">
        <f>_xlfn.XLOOKUP($D158,Help2_FC!$D:$D,Help2_FC!P:P)</f>
        <v>0</v>
      </c>
      <c r="U158" s="979">
        <f>_xlfn.XLOOKUP($D158,Help2_FC!$D:$D,Help2_FC!Q:Q)</f>
        <v>0</v>
      </c>
      <c r="V158" s="979">
        <f>_xlfn.XLOOKUP($D158,Help2_FC!$D:$D,Help2_FC!R:R)</f>
        <v>181.483</v>
      </c>
      <c r="W158" s="979">
        <f>_xlfn.XLOOKUP($D158,Help2_FC!$D:$D,Help2_FC!S:S)</f>
        <v>25797.934000000001</v>
      </c>
      <c r="Y158" s="979">
        <f>_xlfn.XLOOKUP($D158,Help2_FC!$D:$D,Help2_FC!V:V)</f>
        <v>6337</v>
      </c>
      <c r="Z158" s="979">
        <f>_xlfn.XLOOKUP($D158,Help2_FC!$D:$D,Help2_FC!W:W)</f>
        <v>2815</v>
      </c>
      <c r="AA158" s="979">
        <f>_xlfn.XLOOKUP($D158,Help2_FC!$D:$D,Help2_FC!X:X)</f>
        <v>0</v>
      </c>
      <c r="AB158" s="979">
        <f>_xlfn.XLOOKUP($D158,Help2_FC!$D:$D,Help2_FC!Y:Y)</f>
        <v>6748</v>
      </c>
      <c r="AC158" s="979">
        <f>_xlfn.XLOOKUP($D158,Help2_FC!$D:$D,Help2_FC!Z:Z)</f>
        <v>148</v>
      </c>
      <c r="AD158" s="979">
        <f>_xlfn.XLOOKUP($D158,Help2_FC!$D:$D,Help2_FC!AA:AA)</f>
        <v>658</v>
      </c>
      <c r="AE158" s="979">
        <f>_xlfn.XLOOKUP($D158,Help2_FC!$D:$D,Help2_FC!AB:AB)</f>
        <v>708</v>
      </c>
      <c r="AF158" s="979">
        <f>_xlfn.XLOOKUP($D158,Help2_FC!$D:$D,Help2_FC!AC:AC)</f>
        <v>333</v>
      </c>
      <c r="AG158" s="979">
        <f>_xlfn.XLOOKUP($D158,Help2_FC!$D:$D,Help2_FC!AD:AD)</f>
        <v>277.60000000000002</v>
      </c>
      <c r="AH158" s="979">
        <f>_xlfn.XLOOKUP($D158,Help2_FC!$D:$D,Help2_FC!AE:AE)</f>
        <v>3369</v>
      </c>
      <c r="AI158" s="979">
        <f>_xlfn.XLOOKUP($D158,Help2_FC!$D:$D,Help2_FC!AF:AF)</f>
        <v>3163</v>
      </c>
      <c r="AJ158" s="979">
        <f>_xlfn.XLOOKUP($D158,Help2_FC!$D:$D,Help2_FC!AG:AG)</f>
        <v>1220.6323813954016</v>
      </c>
      <c r="AK158" s="979">
        <f>_xlfn.XLOOKUP($D158,Help2_FC!$D:$D,Help2_FC!AH:AH)</f>
        <v>7870</v>
      </c>
      <c r="AL158" s="979">
        <f>_xlfn.XLOOKUP($D158,Help2_FC!$D:$D,Help2_FC!AI:AI)</f>
        <v>339.4</v>
      </c>
      <c r="AM158" s="979">
        <f>_xlfn.XLOOKUP($D158,Help2_FC!$D:$D,Help2_FC!AJ:AJ)</f>
        <v>0</v>
      </c>
      <c r="AN158" s="979">
        <f>_xlfn.XLOOKUP($D158,Help2_FC!$D:$D,Help2_FC!AK:AK)</f>
        <v>0</v>
      </c>
    </row>
    <row r="159" spans="1:40" x14ac:dyDescent="0.2">
      <c r="A159" s="1">
        <v>45083</v>
      </c>
      <c r="B159">
        <f t="shared" si="16"/>
        <v>6</v>
      </c>
      <c r="C159">
        <f t="shared" si="17"/>
        <v>2023</v>
      </c>
      <c r="D159" s="872" t="str">
        <f t="shared" si="18"/>
        <v>06´2023</v>
      </c>
      <c r="F159" s="2">
        <f t="shared" si="14"/>
        <v>24</v>
      </c>
      <c r="G159" s="1483">
        <f t="shared" si="19"/>
        <v>3.5842293906810034E-2</v>
      </c>
      <c r="H159" s="5">
        <f t="shared" si="20"/>
        <v>1</v>
      </c>
      <c r="I159" s="995">
        <f>_xlfn.XLOOKUP($D159,Help2_FC!$D:$D,Help2_FC!H:H)</f>
        <v>16048</v>
      </c>
      <c r="J159" s="979">
        <f>_xlfn.XLOOKUP($D159,Help2_FC!$D:$D,Help2_FC!I:I)</f>
        <v>9152</v>
      </c>
      <c r="K159" s="979">
        <f>_xlfn.XLOOKUP($D159,Help2_FC!$D:$D,Help2_FC!J:J)</f>
        <v>3391</v>
      </c>
      <c r="L159" s="979">
        <f>_xlfn.XLOOKUP($D159,Help2_FC!$D:$D,Help2_FC!K:K)</f>
        <v>3357</v>
      </c>
      <c r="M159" s="979">
        <f>_xlfn.XLOOKUP($D159,Help2_FC!$D:$D,Help2_FC!L:L)</f>
        <v>6180</v>
      </c>
      <c r="N159" s="979">
        <f>_xlfn.XLOOKUP($D159,Help2_FC!$D:$D,Help2_FC!M:M)</f>
        <v>7782</v>
      </c>
      <c r="P159" s="979">
        <f>_xlfn.XLOOKUP($D159,Help2_FC!$D:$D,Help2_FC!F:F)</f>
        <v>669.6</v>
      </c>
      <c r="Q159" s="979">
        <f t="shared" si="15"/>
        <v>720</v>
      </c>
      <c r="R159" s="979">
        <f>_xlfn.XLOOKUP($D159,Help2_FC!$D:$D,Help2_FC!N:N)</f>
        <v>8393.4700888455809</v>
      </c>
      <c r="S159" s="979">
        <f>_xlfn.XLOOKUP($D159,Help2_FC!$D:$D,Help2_FC!O:O)</f>
        <v>6700.4620000000004</v>
      </c>
      <c r="T159" s="979">
        <f>_xlfn.XLOOKUP($D159,Help2_FC!$D:$D,Help2_FC!P:P)</f>
        <v>0</v>
      </c>
      <c r="U159" s="979">
        <f>_xlfn.XLOOKUP($D159,Help2_FC!$D:$D,Help2_FC!Q:Q)</f>
        <v>0</v>
      </c>
      <c r="V159" s="979">
        <f>_xlfn.XLOOKUP($D159,Help2_FC!$D:$D,Help2_FC!R:R)</f>
        <v>181.483</v>
      </c>
      <c r="W159" s="979">
        <f>_xlfn.XLOOKUP($D159,Help2_FC!$D:$D,Help2_FC!S:S)</f>
        <v>25797.934000000001</v>
      </c>
      <c r="Y159" s="979">
        <f>_xlfn.XLOOKUP($D159,Help2_FC!$D:$D,Help2_FC!V:V)</f>
        <v>6337</v>
      </c>
      <c r="Z159" s="979">
        <f>_xlfn.XLOOKUP($D159,Help2_FC!$D:$D,Help2_FC!W:W)</f>
        <v>2815</v>
      </c>
      <c r="AA159" s="979">
        <f>_xlfn.XLOOKUP($D159,Help2_FC!$D:$D,Help2_FC!X:X)</f>
        <v>0</v>
      </c>
      <c r="AB159" s="979">
        <f>_xlfn.XLOOKUP($D159,Help2_FC!$D:$D,Help2_FC!Y:Y)</f>
        <v>6748</v>
      </c>
      <c r="AC159" s="979">
        <f>_xlfn.XLOOKUP($D159,Help2_FC!$D:$D,Help2_FC!Z:Z)</f>
        <v>148</v>
      </c>
      <c r="AD159" s="979">
        <f>_xlfn.XLOOKUP($D159,Help2_FC!$D:$D,Help2_FC!AA:AA)</f>
        <v>658</v>
      </c>
      <c r="AE159" s="979">
        <f>_xlfn.XLOOKUP($D159,Help2_FC!$D:$D,Help2_FC!AB:AB)</f>
        <v>708</v>
      </c>
      <c r="AF159" s="979">
        <f>_xlfn.XLOOKUP($D159,Help2_FC!$D:$D,Help2_FC!AC:AC)</f>
        <v>333</v>
      </c>
      <c r="AG159" s="979">
        <f>_xlfn.XLOOKUP($D159,Help2_FC!$D:$D,Help2_FC!AD:AD)</f>
        <v>277.60000000000002</v>
      </c>
      <c r="AH159" s="979">
        <f>_xlfn.XLOOKUP($D159,Help2_FC!$D:$D,Help2_FC!AE:AE)</f>
        <v>3369</v>
      </c>
      <c r="AI159" s="979">
        <f>_xlfn.XLOOKUP($D159,Help2_FC!$D:$D,Help2_FC!AF:AF)</f>
        <v>3163</v>
      </c>
      <c r="AJ159" s="979">
        <f>_xlfn.XLOOKUP($D159,Help2_FC!$D:$D,Help2_FC!AG:AG)</f>
        <v>1220.6323813954016</v>
      </c>
      <c r="AK159" s="979">
        <f>_xlfn.XLOOKUP($D159,Help2_FC!$D:$D,Help2_FC!AH:AH)</f>
        <v>7870</v>
      </c>
      <c r="AL159" s="979">
        <f>_xlfn.XLOOKUP($D159,Help2_FC!$D:$D,Help2_FC!AI:AI)</f>
        <v>339.4</v>
      </c>
      <c r="AM159" s="979">
        <f>_xlfn.XLOOKUP($D159,Help2_FC!$D:$D,Help2_FC!AJ:AJ)</f>
        <v>0</v>
      </c>
      <c r="AN159" s="979">
        <f>_xlfn.XLOOKUP($D159,Help2_FC!$D:$D,Help2_FC!AK:AK)</f>
        <v>0</v>
      </c>
    </row>
    <row r="160" spans="1:40" x14ac:dyDescent="0.2">
      <c r="A160" s="1">
        <v>45084</v>
      </c>
      <c r="B160">
        <f t="shared" si="16"/>
        <v>6</v>
      </c>
      <c r="C160">
        <f t="shared" si="17"/>
        <v>2023</v>
      </c>
      <c r="D160" s="872" t="str">
        <f t="shared" si="18"/>
        <v>06´2023</v>
      </c>
      <c r="F160" s="2">
        <f t="shared" si="14"/>
        <v>24</v>
      </c>
      <c r="G160" s="1483">
        <f t="shared" si="19"/>
        <v>3.5842293906810034E-2</v>
      </c>
      <c r="H160" s="5">
        <f t="shared" si="20"/>
        <v>1</v>
      </c>
      <c r="I160" s="995">
        <f>_xlfn.XLOOKUP($D160,Help2_FC!$D:$D,Help2_FC!H:H)</f>
        <v>16048</v>
      </c>
      <c r="J160" s="979">
        <f>_xlfn.XLOOKUP($D160,Help2_FC!$D:$D,Help2_FC!I:I)</f>
        <v>9152</v>
      </c>
      <c r="K160" s="979">
        <f>_xlfn.XLOOKUP($D160,Help2_FC!$D:$D,Help2_FC!J:J)</f>
        <v>3391</v>
      </c>
      <c r="L160" s="979">
        <f>_xlfn.XLOOKUP($D160,Help2_FC!$D:$D,Help2_FC!K:K)</f>
        <v>3357</v>
      </c>
      <c r="M160" s="979">
        <f>_xlfn.XLOOKUP($D160,Help2_FC!$D:$D,Help2_FC!L:L)</f>
        <v>6180</v>
      </c>
      <c r="N160" s="979">
        <f>_xlfn.XLOOKUP($D160,Help2_FC!$D:$D,Help2_FC!M:M)</f>
        <v>7782</v>
      </c>
      <c r="P160" s="979">
        <f>_xlfn.XLOOKUP($D160,Help2_FC!$D:$D,Help2_FC!F:F)</f>
        <v>669.6</v>
      </c>
      <c r="Q160" s="979">
        <f t="shared" si="15"/>
        <v>720</v>
      </c>
      <c r="R160" s="979">
        <f>_xlfn.XLOOKUP($D160,Help2_FC!$D:$D,Help2_FC!N:N)</f>
        <v>8393.4700888455809</v>
      </c>
      <c r="S160" s="979">
        <f>_xlfn.XLOOKUP($D160,Help2_FC!$D:$D,Help2_FC!O:O)</f>
        <v>6700.4620000000004</v>
      </c>
      <c r="T160" s="979">
        <f>_xlfn.XLOOKUP($D160,Help2_FC!$D:$D,Help2_FC!P:P)</f>
        <v>0</v>
      </c>
      <c r="U160" s="979">
        <f>_xlfn.XLOOKUP($D160,Help2_FC!$D:$D,Help2_FC!Q:Q)</f>
        <v>0</v>
      </c>
      <c r="V160" s="979">
        <f>_xlfn.XLOOKUP($D160,Help2_FC!$D:$D,Help2_FC!R:R)</f>
        <v>181.483</v>
      </c>
      <c r="W160" s="979">
        <f>_xlfn.XLOOKUP($D160,Help2_FC!$D:$D,Help2_FC!S:S)</f>
        <v>25797.934000000001</v>
      </c>
      <c r="Y160" s="979">
        <f>_xlfn.XLOOKUP($D160,Help2_FC!$D:$D,Help2_FC!V:V)</f>
        <v>6337</v>
      </c>
      <c r="Z160" s="979">
        <f>_xlfn.XLOOKUP($D160,Help2_FC!$D:$D,Help2_FC!W:W)</f>
        <v>2815</v>
      </c>
      <c r="AA160" s="979">
        <f>_xlfn.XLOOKUP($D160,Help2_FC!$D:$D,Help2_FC!X:X)</f>
        <v>0</v>
      </c>
      <c r="AB160" s="979">
        <f>_xlfn.XLOOKUP($D160,Help2_FC!$D:$D,Help2_FC!Y:Y)</f>
        <v>6748</v>
      </c>
      <c r="AC160" s="979">
        <f>_xlfn.XLOOKUP($D160,Help2_FC!$D:$D,Help2_FC!Z:Z)</f>
        <v>148</v>
      </c>
      <c r="AD160" s="979">
        <f>_xlfn.XLOOKUP($D160,Help2_FC!$D:$D,Help2_FC!AA:AA)</f>
        <v>658</v>
      </c>
      <c r="AE160" s="979">
        <f>_xlfn.XLOOKUP($D160,Help2_FC!$D:$D,Help2_FC!AB:AB)</f>
        <v>708</v>
      </c>
      <c r="AF160" s="979">
        <f>_xlfn.XLOOKUP($D160,Help2_FC!$D:$D,Help2_FC!AC:AC)</f>
        <v>333</v>
      </c>
      <c r="AG160" s="979">
        <f>_xlfn.XLOOKUP($D160,Help2_FC!$D:$D,Help2_FC!AD:AD)</f>
        <v>277.60000000000002</v>
      </c>
      <c r="AH160" s="979">
        <f>_xlfn.XLOOKUP($D160,Help2_FC!$D:$D,Help2_FC!AE:AE)</f>
        <v>3369</v>
      </c>
      <c r="AI160" s="979">
        <f>_xlfn.XLOOKUP($D160,Help2_FC!$D:$D,Help2_FC!AF:AF)</f>
        <v>3163</v>
      </c>
      <c r="AJ160" s="979">
        <f>_xlfn.XLOOKUP($D160,Help2_FC!$D:$D,Help2_FC!AG:AG)</f>
        <v>1220.6323813954016</v>
      </c>
      <c r="AK160" s="979">
        <f>_xlfn.XLOOKUP($D160,Help2_FC!$D:$D,Help2_FC!AH:AH)</f>
        <v>7870</v>
      </c>
      <c r="AL160" s="979">
        <f>_xlfn.XLOOKUP($D160,Help2_FC!$D:$D,Help2_FC!AI:AI)</f>
        <v>339.4</v>
      </c>
      <c r="AM160" s="979">
        <f>_xlfn.XLOOKUP($D160,Help2_FC!$D:$D,Help2_FC!AJ:AJ)</f>
        <v>0</v>
      </c>
      <c r="AN160" s="979">
        <f>_xlfn.XLOOKUP($D160,Help2_FC!$D:$D,Help2_FC!AK:AK)</f>
        <v>0</v>
      </c>
    </row>
    <row r="161" spans="1:40" x14ac:dyDescent="0.2">
      <c r="A161" s="1">
        <v>45085</v>
      </c>
      <c r="B161">
        <f t="shared" si="16"/>
        <v>6</v>
      </c>
      <c r="C161">
        <f t="shared" si="17"/>
        <v>2023</v>
      </c>
      <c r="D161" s="872" t="str">
        <f t="shared" si="18"/>
        <v>06´2023</v>
      </c>
      <c r="F161" s="2">
        <f t="shared" si="14"/>
        <v>24</v>
      </c>
      <c r="G161" s="1483">
        <f t="shared" si="19"/>
        <v>3.5842293906810034E-2</v>
      </c>
      <c r="H161" s="5">
        <f t="shared" si="20"/>
        <v>1</v>
      </c>
      <c r="I161" s="995">
        <f>_xlfn.XLOOKUP($D161,Help2_FC!$D:$D,Help2_FC!H:H)</f>
        <v>16048</v>
      </c>
      <c r="J161" s="979">
        <f>_xlfn.XLOOKUP($D161,Help2_FC!$D:$D,Help2_FC!I:I)</f>
        <v>9152</v>
      </c>
      <c r="K161" s="979">
        <f>_xlfn.XLOOKUP($D161,Help2_FC!$D:$D,Help2_FC!J:J)</f>
        <v>3391</v>
      </c>
      <c r="L161" s="979">
        <f>_xlfn.XLOOKUP($D161,Help2_FC!$D:$D,Help2_FC!K:K)</f>
        <v>3357</v>
      </c>
      <c r="M161" s="979">
        <f>_xlfn.XLOOKUP($D161,Help2_FC!$D:$D,Help2_FC!L:L)</f>
        <v>6180</v>
      </c>
      <c r="N161" s="979">
        <f>_xlfn.XLOOKUP($D161,Help2_FC!$D:$D,Help2_FC!M:M)</f>
        <v>7782</v>
      </c>
      <c r="P161" s="979">
        <f>_xlfn.XLOOKUP($D161,Help2_FC!$D:$D,Help2_FC!F:F)</f>
        <v>669.6</v>
      </c>
      <c r="Q161" s="979">
        <f t="shared" si="15"/>
        <v>720</v>
      </c>
      <c r="R161" s="979">
        <f>_xlfn.XLOOKUP($D161,Help2_FC!$D:$D,Help2_FC!N:N)</f>
        <v>8393.4700888455809</v>
      </c>
      <c r="S161" s="979">
        <f>_xlfn.XLOOKUP($D161,Help2_FC!$D:$D,Help2_FC!O:O)</f>
        <v>6700.4620000000004</v>
      </c>
      <c r="T161" s="979">
        <f>_xlfn.XLOOKUP($D161,Help2_FC!$D:$D,Help2_FC!P:P)</f>
        <v>0</v>
      </c>
      <c r="U161" s="979">
        <f>_xlfn.XLOOKUP($D161,Help2_FC!$D:$D,Help2_FC!Q:Q)</f>
        <v>0</v>
      </c>
      <c r="V161" s="979">
        <f>_xlfn.XLOOKUP($D161,Help2_FC!$D:$D,Help2_FC!R:R)</f>
        <v>181.483</v>
      </c>
      <c r="W161" s="979">
        <f>_xlfn.XLOOKUP($D161,Help2_FC!$D:$D,Help2_FC!S:S)</f>
        <v>25797.934000000001</v>
      </c>
      <c r="Y161" s="979">
        <f>_xlfn.XLOOKUP($D161,Help2_FC!$D:$D,Help2_FC!V:V)</f>
        <v>6337</v>
      </c>
      <c r="Z161" s="979">
        <f>_xlfn.XLOOKUP($D161,Help2_FC!$D:$D,Help2_FC!W:W)</f>
        <v>2815</v>
      </c>
      <c r="AA161" s="979">
        <f>_xlfn.XLOOKUP($D161,Help2_FC!$D:$D,Help2_FC!X:X)</f>
        <v>0</v>
      </c>
      <c r="AB161" s="979">
        <f>_xlfn.XLOOKUP($D161,Help2_FC!$D:$D,Help2_FC!Y:Y)</f>
        <v>6748</v>
      </c>
      <c r="AC161" s="979">
        <f>_xlfn.XLOOKUP($D161,Help2_FC!$D:$D,Help2_FC!Z:Z)</f>
        <v>148</v>
      </c>
      <c r="AD161" s="979">
        <f>_xlfn.XLOOKUP($D161,Help2_FC!$D:$D,Help2_FC!AA:AA)</f>
        <v>658</v>
      </c>
      <c r="AE161" s="979">
        <f>_xlfn.XLOOKUP($D161,Help2_FC!$D:$D,Help2_FC!AB:AB)</f>
        <v>708</v>
      </c>
      <c r="AF161" s="979">
        <f>_xlfn.XLOOKUP($D161,Help2_FC!$D:$D,Help2_FC!AC:AC)</f>
        <v>333</v>
      </c>
      <c r="AG161" s="979">
        <f>_xlfn.XLOOKUP($D161,Help2_FC!$D:$D,Help2_FC!AD:AD)</f>
        <v>277.60000000000002</v>
      </c>
      <c r="AH161" s="979">
        <f>_xlfn.XLOOKUP($D161,Help2_FC!$D:$D,Help2_FC!AE:AE)</f>
        <v>3369</v>
      </c>
      <c r="AI161" s="979">
        <f>_xlfn.XLOOKUP($D161,Help2_FC!$D:$D,Help2_FC!AF:AF)</f>
        <v>3163</v>
      </c>
      <c r="AJ161" s="979">
        <f>_xlfn.XLOOKUP($D161,Help2_FC!$D:$D,Help2_FC!AG:AG)</f>
        <v>1220.6323813954016</v>
      </c>
      <c r="AK161" s="979">
        <f>_xlfn.XLOOKUP($D161,Help2_FC!$D:$D,Help2_FC!AH:AH)</f>
        <v>7870</v>
      </c>
      <c r="AL161" s="979">
        <f>_xlfn.XLOOKUP($D161,Help2_FC!$D:$D,Help2_FC!AI:AI)</f>
        <v>339.4</v>
      </c>
      <c r="AM161" s="979">
        <f>_xlfn.XLOOKUP($D161,Help2_FC!$D:$D,Help2_FC!AJ:AJ)</f>
        <v>0</v>
      </c>
      <c r="AN161" s="979">
        <f>_xlfn.XLOOKUP($D161,Help2_FC!$D:$D,Help2_FC!AK:AK)</f>
        <v>0</v>
      </c>
    </row>
    <row r="162" spans="1:40" x14ac:dyDescent="0.2">
      <c r="A162" s="1">
        <v>45086</v>
      </c>
      <c r="B162">
        <f t="shared" si="16"/>
        <v>6</v>
      </c>
      <c r="C162">
        <f t="shared" si="17"/>
        <v>2023</v>
      </c>
      <c r="D162" s="872" t="str">
        <f t="shared" si="18"/>
        <v>06´2023</v>
      </c>
      <c r="F162" s="2">
        <f t="shared" si="14"/>
        <v>24</v>
      </c>
      <c r="G162" s="1483">
        <f t="shared" si="19"/>
        <v>3.5842293906810034E-2</v>
      </c>
      <c r="H162" s="5">
        <f t="shared" si="20"/>
        <v>1</v>
      </c>
      <c r="I162" s="995">
        <f>_xlfn.XLOOKUP($D162,Help2_FC!$D:$D,Help2_FC!H:H)</f>
        <v>16048</v>
      </c>
      <c r="J162" s="979">
        <f>_xlfn.XLOOKUP($D162,Help2_FC!$D:$D,Help2_FC!I:I)</f>
        <v>9152</v>
      </c>
      <c r="K162" s="979">
        <f>_xlfn.XLOOKUP($D162,Help2_FC!$D:$D,Help2_FC!J:J)</f>
        <v>3391</v>
      </c>
      <c r="L162" s="979">
        <f>_xlfn.XLOOKUP($D162,Help2_FC!$D:$D,Help2_FC!K:K)</f>
        <v>3357</v>
      </c>
      <c r="M162" s="979">
        <f>_xlfn.XLOOKUP($D162,Help2_FC!$D:$D,Help2_FC!L:L)</f>
        <v>6180</v>
      </c>
      <c r="N162" s="979">
        <f>_xlfn.XLOOKUP($D162,Help2_FC!$D:$D,Help2_FC!M:M)</f>
        <v>7782</v>
      </c>
      <c r="P162" s="979">
        <f>_xlfn.XLOOKUP($D162,Help2_FC!$D:$D,Help2_FC!F:F)</f>
        <v>669.6</v>
      </c>
      <c r="Q162" s="979">
        <f t="shared" si="15"/>
        <v>720</v>
      </c>
      <c r="R162" s="979">
        <f>_xlfn.XLOOKUP($D162,Help2_FC!$D:$D,Help2_FC!N:N)</f>
        <v>8393.4700888455809</v>
      </c>
      <c r="S162" s="979">
        <f>_xlfn.XLOOKUP($D162,Help2_FC!$D:$D,Help2_FC!O:O)</f>
        <v>6700.4620000000004</v>
      </c>
      <c r="T162" s="979">
        <f>_xlfn.XLOOKUP($D162,Help2_FC!$D:$D,Help2_FC!P:P)</f>
        <v>0</v>
      </c>
      <c r="U162" s="979">
        <f>_xlfn.XLOOKUP($D162,Help2_FC!$D:$D,Help2_FC!Q:Q)</f>
        <v>0</v>
      </c>
      <c r="V162" s="979">
        <f>_xlfn.XLOOKUP($D162,Help2_FC!$D:$D,Help2_FC!R:R)</f>
        <v>181.483</v>
      </c>
      <c r="W162" s="979">
        <f>_xlfn.XLOOKUP($D162,Help2_FC!$D:$D,Help2_FC!S:S)</f>
        <v>25797.934000000001</v>
      </c>
      <c r="Y162" s="979">
        <f>_xlfn.XLOOKUP($D162,Help2_FC!$D:$D,Help2_FC!V:V)</f>
        <v>6337</v>
      </c>
      <c r="Z162" s="979">
        <f>_xlfn.XLOOKUP($D162,Help2_FC!$D:$D,Help2_FC!W:W)</f>
        <v>2815</v>
      </c>
      <c r="AA162" s="979">
        <f>_xlfn.XLOOKUP($D162,Help2_FC!$D:$D,Help2_FC!X:X)</f>
        <v>0</v>
      </c>
      <c r="AB162" s="979">
        <f>_xlfn.XLOOKUP($D162,Help2_FC!$D:$D,Help2_FC!Y:Y)</f>
        <v>6748</v>
      </c>
      <c r="AC162" s="979">
        <f>_xlfn.XLOOKUP($D162,Help2_FC!$D:$D,Help2_FC!Z:Z)</f>
        <v>148</v>
      </c>
      <c r="AD162" s="979">
        <f>_xlfn.XLOOKUP($D162,Help2_FC!$D:$D,Help2_FC!AA:AA)</f>
        <v>658</v>
      </c>
      <c r="AE162" s="979">
        <f>_xlfn.XLOOKUP($D162,Help2_FC!$D:$D,Help2_FC!AB:AB)</f>
        <v>708</v>
      </c>
      <c r="AF162" s="979">
        <f>_xlfn.XLOOKUP($D162,Help2_FC!$D:$D,Help2_FC!AC:AC)</f>
        <v>333</v>
      </c>
      <c r="AG162" s="979">
        <f>_xlfn.XLOOKUP($D162,Help2_FC!$D:$D,Help2_FC!AD:AD)</f>
        <v>277.60000000000002</v>
      </c>
      <c r="AH162" s="979">
        <f>_xlfn.XLOOKUP($D162,Help2_FC!$D:$D,Help2_FC!AE:AE)</f>
        <v>3369</v>
      </c>
      <c r="AI162" s="979">
        <f>_xlfn.XLOOKUP($D162,Help2_FC!$D:$D,Help2_FC!AF:AF)</f>
        <v>3163</v>
      </c>
      <c r="AJ162" s="979">
        <f>_xlfn.XLOOKUP($D162,Help2_FC!$D:$D,Help2_FC!AG:AG)</f>
        <v>1220.6323813954016</v>
      </c>
      <c r="AK162" s="979">
        <f>_xlfn.XLOOKUP($D162,Help2_FC!$D:$D,Help2_FC!AH:AH)</f>
        <v>7870</v>
      </c>
      <c r="AL162" s="979">
        <f>_xlfn.XLOOKUP($D162,Help2_FC!$D:$D,Help2_FC!AI:AI)</f>
        <v>339.4</v>
      </c>
      <c r="AM162" s="979">
        <f>_xlfn.XLOOKUP($D162,Help2_FC!$D:$D,Help2_FC!AJ:AJ)</f>
        <v>0</v>
      </c>
      <c r="AN162" s="979">
        <f>_xlfn.XLOOKUP($D162,Help2_FC!$D:$D,Help2_FC!AK:AK)</f>
        <v>0</v>
      </c>
    </row>
    <row r="163" spans="1:40" x14ac:dyDescent="0.2">
      <c r="A163" s="1">
        <v>45087</v>
      </c>
      <c r="B163">
        <f t="shared" si="16"/>
        <v>6</v>
      </c>
      <c r="C163">
        <f t="shared" si="17"/>
        <v>2023</v>
      </c>
      <c r="D163" s="872" t="str">
        <f t="shared" si="18"/>
        <v>06´2023</v>
      </c>
      <c r="F163" s="2">
        <f t="shared" si="14"/>
        <v>24</v>
      </c>
      <c r="G163" s="1483">
        <f t="shared" si="19"/>
        <v>3.5842293906810034E-2</v>
      </c>
      <c r="H163" s="5">
        <f t="shared" si="20"/>
        <v>1</v>
      </c>
      <c r="I163" s="995">
        <f>_xlfn.XLOOKUP($D163,Help2_FC!$D:$D,Help2_FC!H:H)</f>
        <v>16048</v>
      </c>
      <c r="J163" s="979">
        <f>_xlfn.XLOOKUP($D163,Help2_FC!$D:$D,Help2_FC!I:I)</f>
        <v>9152</v>
      </c>
      <c r="K163" s="979">
        <f>_xlfn.XLOOKUP($D163,Help2_FC!$D:$D,Help2_FC!J:J)</f>
        <v>3391</v>
      </c>
      <c r="L163" s="979">
        <f>_xlfn.XLOOKUP($D163,Help2_FC!$D:$D,Help2_FC!K:K)</f>
        <v>3357</v>
      </c>
      <c r="M163" s="979">
        <f>_xlfn.XLOOKUP($D163,Help2_FC!$D:$D,Help2_FC!L:L)</f>
        <v>6180</v>
      </c>
      <c r="N163" s="979">
        <f>_xlfn.XLOOKUP($D163,Help2_FC!$D:$D,Help2_FC!M:M)</f>
        <v>7782</v>
      </c>
      <c r="P163" s="979">
        <f>_xlfn.XLOOKUP($D163,Help2_FC!$D:$D,Help2_FC!F:F)</f>
        <v>669.6</v>
      </c>
      <c r="Q163" s="979">
        <f t="shared" si="15"/>
        <v>720</v>
      </c>
      <c r="R163" s="979">
        <f>_xlfn.XLOOKUP($D163,Help2_FC!$D:$D,Help2_FC!N:N)</f>
        <v>8393.4700888455809</v>
      </c>
      <c r="S163" s="979">
        <f>_xlfn.XLOOKUP($D163,Help2_FC!$D:$D,Help2_FC!O:O)</f>
        <v>6700.4620000000004</v>
      </c>
      <c r="T163" s="979">
        <f>_xlfn.XLOOKUP($D163,Help2_FC!$D:$D,Help2_FC!P:P)</f>
        <v>0</v>
      </c>
      <c r="U163" s="979">
        <f>_xlfn.XLOOKUP($D163,Help2_FC!$D:$D,Help2_FC!Q:Q)</f>
        <v>0</v>
      </c>
      <c r="V163" s="979">
        <f>_xlfn.XLOOKUP($D163,Help2_FC!$D:$D,Help2_FC!R:R)</f>
        <v>181.483</v>
      </c>
      <c r="W163" s="979">
        <f>_xlfn.XLOOKUP($D163,Help2_FC!$D:$D,Help2_FC!S:S)</f>
        <v>25797.934000000001</v>
      </c>
      <c r="Y163" s="979">
        <f>_xlfn.XLOOKUP($D163,Help2_FC!$D:$D,Help2_FC!V:V)</f>
        <v>6337</v>
      </c>
      <c r="Z163" s="979">
        <f>_xlfn.XLOOKUP($D163,Help2_FC!$D:$D,Help2_FC!W:W)</f>
        <v>2815</v>
      </c>
      <c r="AA163" s="979">
        <f>_xlfn.XLOOKUP($D163,Help2_FC!$D:$D,Help2_FC!X:X)</f>
        <v>0</v>
      </c>
      <c r="AB163" s="979">
        <f>_xlfn.XLOOKUP($D163,Help2_FC!$D:$D,Help2_FC!Y:Y)</f>
        <v>6748</v>
      </c>
      <c r="AC163" s="979">
        <f>_xlfn.XLOOKUP($D163,Help2_FC!$D:$D,Help2_FC!Z:Z)</f>
        <v>148</v>
      </c>
      <c r="AD163" s="979">
        <f>_xlfn.XLOOKUP($D163,Help2_FC!$D:$D,Help2_FC!AA:AA)</f>
        <v>658</v>
      </c>
      <c r="AE163" s="979">
        <f>_xlfn.XLOOKUP($D163,Help2_FC!$D:$D,Help2_FC!AB:AB)</f>
        <v>708</v>
      </c>
      <c r="AF163" s="979">
        <f>_xlfn.XLOOKUP($D163,Help2_FC!$D:$D,Help2_FC!AC:AC)</f>
        <v>333</v>
      </c>
      <c r="AG163" s="979">
        <f>_xlfn.XLOOKUP($D163,Help2_FC!$D:$D,Help2_FC!AD:AD)</f>
        <v>277.60000000000002</v>
      </c>
      <c r="AH163" s="979">
        <f>_xlfn.XLOOKUP($D163,Help2_FC!$D:$D,Help2_FC!AE:AE)</f>
        <v>3369</v>
      </c>
      <c r="AI163" s="979">
        <f>_xlfn.XLOOKUP($D163,Help2_FC!$D:$D,Help2_FC!AF:AF)</f>
        <v>3163</v>
      </c>
      <c r="AJ163" s="979">
        <f>_xlfn.XLOOKUP($D163,Help2_FC!$D:$D,Help2_FC!AG:AG)</f>
        <v>1220.6323813954016</v>
      </c>
      <c r="AK163" s="979">
        <f>_xlfn.XLOOKUP($D163,Help2_FC!$D:$D,Help2_FC!AH:AH)</f>
        <v>7870</v>
      </c>
      <c r="AL163" s="979">
        <f>_xlfn.XLOOKUP($D163,Help2_FC!$D:$D,Help2_FC!AI:AI)</f>
        <v>339.4</v>
      </c>
      <c r="AM163" s="979">
        <f>_xlfn.XLOOKUP($D163,Help2_FC!$D:$D,Help2_FC!AJ:AJ)</f>
        <v>0</v>
      </c>
      <c r="AN163" s="979">
        <f>_xlfn.XLOOKUP($D163,Help2_FC!$D:$D,Help2_FC!AK:AK)</f>
        <v>0</v>
      </c>
    </row>
    <row r="164" spans="1:40" x14ac:dyDescent="0.2">
      <c r="A164" s="1">
        <v>45088</v>
      </c>
      <c r="B164">
        <f t="shared" si="16"/>
        <v>6</v>
      </c>
      <c r="C164">
        <f t="shared" si="17"/>
        <v>2023</v>
      </c>
      <c r="D164" s="872" t="str">
        <f t="shared" si="18"/>
        <v>06´2023</v>
      </c>
      <c r="F164" s="2">
        <f t="shared" si="14"/>
        <v>24</v>
      </c>
      <c r="G164" s="1483">
        <f t="shared" si="19"/>
        <v>3.5842293906810034E-2</v>
      </c>
      <c r="H164" s="5">
        <f t="shared" si="20"/>
        <v>1</v>
      </c>
      <c r="I164" s="995">
        <f>_xlfn.XLOOKUP($D164,Help2_FC!$D:$D,Help2_FC!H:H)</f>
        <v>16048</v>
      </c>
      <c r="J164" s="979">
        <f>_xlfn.XLOOKUP($D164,Help2_FC!$D:$D,Help2_FC!I:I)</f>
        <v>9152</v>
      </c>
      <c r="K164" s="979">
        <f>_xlfn.XLOOKUP($D164,Help2_FC!$D:$D,Help2_FC!J:J)</f>
        <v>3391</v>
      </c>
      <c r="L164" s="979">
        <f>_xlfn.XLOOKUP($D164,Help2_FC!$D:$D,Help2_FC!K:K)</f>
        <v>3357</v>
      </c>
      <c r="M164" s="979">
        <f>_xlfn.XLOOKUP($D164,Help2_FC!$D:$D,Help2_FC!L:L)</f>
        <v>6180</v>
      </c>
      <c r="N164" s="979">
        <f>_xlfn.XLOOKUP($D164,Help2_FC!$D:$D,Help2_FC!M:M)</f>
        <v>7782</v>
      </c>
      <c r="P164" s="979">
        <f>_xlfn.XLOOKUP($D164,Help2_FC!$D:$D,Help2_FC!F:F)</f>
        <v>669.6</v>
      </c>
      <c r="Q164" s="979">
        <f t="shared" si="15"/>
        <v>720</v>
      </c>
      <c r="R164" s="979">
        <f>_xlfn.XLOOKUP($D164,Help2_FC!$D:$D,Help2_FC!N:N)</f>
        <v>8393.4700888455809</v>
      </c>
      <c r="S164" s="979">
        <f>_xlfn.XLOOKUP($D164,Help2_FC!$D:$D,Help2_FC!O:O)</f>
        <v>6700.4620000000004</v>
      </c>
      <c r="T164" s="979">
        <f>_xlfn.XLOOKUP($D164,Help2_FC!$D:$D,Help2_FC!P:P)</f>
        <v>0</v>
      </c>
      <c r="U164" s="979">
        <f>_xlfn.XLOOKUP($D164,Help2_FC!$D:$D,Help2_FC!Q:Q)</f>
        <v>0</v>
      </c>
      <c r="V164" s="979">
        <f>_xlfn.XLOOKUP($D164,Help2_FC!$D:$D,Help2_FC!R:R)</f>
        <v>181.483</v>
      </c>
      <c r="W164" s="979">
        <f>_xlfn.XLOOKUP($D164,Help2_FC!$D:$D,Help2_FC!S:S)</f>
        <v>25797.934000000001</v>
      </c>
      <c r="Y164" s="979">
        <f>_xlfn.XLOOKUP($D164,Help2_FC!$D:$D,Help2_FC!V:V)</f>
        <v>6337</v>
      </c>
      <c r="Z164" s="979">
        <f>_xlfn.XLOOKUP($D164,Help2_FC!$D:$D,Help2_FC!W:W)</f>
        <v>2815</v>
      </c>
      <c r="AA164" s="979">
        <f>_xlfn.XLOOKUP($D164,Help2_FC!$D:$D,Help2_FC!X:X)</f>
        <v>0</v>
      </c>
      <c r="AB164" s="979">
        <f>_xlfn.XLOOKUP($D164,Help2_FC!$D:$D,Help2_FC!Y:Y)</f>
        <v>6748</v>
      </c>
      <c r="AC164" s="979">
        <f>_xlfn.XLOOKUP($D164,Help2_FC!$D:$D,Help2_FC!Z:Z)</f>
        <v>148</v>
      </c>
      <c r="AD164" s="979">
        <f>_xlfn.XLOOKUP($D164,Help2_FC!$D:$D,Help2_FC!AA:AA)</f>
        <v>658</v>
      </c>
      <c r="AE164" s="979">
        <f>_xlfn.XLOOKUP($D164,Help2_FC!$D:$D,Help2_FC!AB:AB)</f>
        <v>708</v>
      </c>
      <c r="AF164" s="979">
        <f>_xlfn.XLOOKUP($D164,Help2_FC!$D:$D,Help2_FC!AC:AC)</f>
        <v>333</v>
      </c>
      <c r="AG164" s="979">
        <f>_xlfn.XLOOKUP($D164,Help2_FC!$D:$D,Help2_FC!AD:AD)</f>
        <v>277.60000000000002</v>
      </c>
      <c r="AH164" s="979">
        <f>_xlfn.XLOOKUP($D164,Help2_FC!$D:$D,Help2_FC!AE:AE)</f>
        <v>3369</v>
      </c>
      <c r="AI164" s="979">
        <f>_xlfn.XLOOKUP($D164,Help2_FC!$D:$D,Help2_FC!AF:AF)</f>
        <v>3163</v>
      </c>
      <c r="AJ164" s="979">
        <f>_xlfn.XLOOKUP($D164,Help2_FC!$D:$D,Help2_FC!AG:AG)</f>
        <v>1220.6323813954016</v>
      </c>
      <c r="AK164" s="979">
        <f>_xlfn.XLOOKUP($D164,Help2_FC!$D:$D,Help2_FC!AH:AH)</f>
        <v>7870</v>
      </c>
      <c r="AL164" s="979">
        <f>_xlfn.XLOOKUP($D164,Help2_FC!$D:$D,Help2_FC!AI:AI)</f>
        <v>339.4</v>
      </c>
      <c r="AM164" s="979">
        <f>_xlfn.XLOOKUP($D164,Help2_FC!$D:$D,Help2_FC!AJ:AJ)</f>
        <v>0</v>
      </c>
      <c r="AN164" s="979">
        <f>_xlfn.XLOOKUP($D164,Help2_FC!$D:$D,Help2_FC!AK:AK)</f>
        <v>0</v>
      </c>
    </row>
    <row r="165" spans="1:40" x14ac:dyDescent="0.2">
      <c r="A165" s="1">
        <v>45089</v>
      </c>
      <c r="B165">
        <f t="shared" si="16"/>
        <v>6</v>
      </c>
      <c r="C165">
        <f t="shared" si="17"/>
        <v>2023</v>
      </c>
      <c r="D165" s="872" t="str">
        <f t="shared" si="18"/>
        <v>06´2023</v>
      </c>
      <c r="F165" s="2">
        <f t="shared" si="14"/>
        <v>24</v>
      </c>
      <c r="G165" s="1483">
        <f t="shared" si="19"/>
        <v>3.5842293906810034E-2</v>
      </c>
      <c r="H165" s="5">
        <f t="shared" si="20"/>
        <v>1</v>
      </c>
      <c r="I165" s="995">
        <f>_xlfn.XLOOKUP($D165,Help2_FC!$D:$D,Help2_FC!H:H)</f>
        <v>16048</v>
      </c>
      <c r="J165" s="979">
        <f>_xlfn.XLOOKUP($D165,Help2_FC!$D:$D,Help2_FC!I:I)</f>
        <v>9152</v>
      </c>
      <c r="K165" s="979">
        <f>_xlfn.XLOOKUP($D165,Help2_FC!$D:$D,Help2_FC!J:J)</f>
        <v>3391</v>
      </c>
      <c r="L165" s="979">
        <f>_xlfn.XLOOKUP($D165,Help2_FC!$D:$D,Help2_FC!K:K)</f>
        <v>3357</v>
      </c>
      <c r="M165" s="979">
        <f>_xlfn.XLOOKUP($D165,Help2_FC!$D:$D,Help2_FC!L:L)</f>
        <v>6180</v>
      </c>
      <c r="N165" s="979">
        <f>_xlfn.XLOOKUP($D165,Help2_FC!$D:$D,Help2_FC!M:M)</f>
        <v>7782</v>
      </c>
      <c r="P165" s="979">
        <f>_xlfn.XLOOKUP($D165,Help2_FC!$D:$D,Help2_FC!F:F)</f>
        <v>669.6</v>
      </c>
      <c r="Q165" s="979">
        <f t="shared" si="15"/>
        <v>720</v>
      </c>
      <c r="R165" s="979">
        <f>_xlfn.XLOOKUP($D165,Help2_FC!$D:$D,Help2_FC!N:N)</f>
        <v>8393.4700888455809</v>
      </c>
      <c r="S165" s="979">
        <f>_xlfn.XLOOKUP($D165,Help2_FC!$D:$D,Help2_FC!O:O)</f>
        <v>6700.4620000000004</v>
      </c>
      <c r="T165" s="979">
        <f>_xlfn.XLOOKUP($D165,Help2_FC!$D:$D,Help2_FC!P:P)</f>
        <v>0</v>
      </c>
      <c r="U165" s="979">
        <f>_xlfn.XLOOKUP($D165,Help2_FC!$D:$D,Help2_FC!Q:Q)</f>
        <v>0</v>
      </c>
      <c r="V165" s="979">
        <f>_xlfn.XLOOKUP($D165,Help2_FC!$D:$D,Help2_FC!R:R)</f>
        <v>181.483</v>
      </c>
      <c r="W165" s="979">
        <f>_xlfn.XLOOKUP($D165,Help2_FC!$D:$D,Help2_FC!S:S)</f>
        <v>25797.934000000001</v>
      </c>
      <c r="Y165" s="979">
        <f>_xlfn.XLOOKUP($D165,Help2_FC!$D:$D,Help2_FC!V:V)</f>
        <v>6337</v>
      </c>
      <c r="Z165" s="979">
        <f>_xlfn.XLOOKUP($D165,Help2_FC!$D:$D,Help2_FC!W:W)</f>
        <v>2815</v>
      </c>
      <c r="AA165" s="979">
        <f>_xlfn.XLOOKUP($D165,Help2_FC!$D:$D,Help2_FC!X:X)</f>
        <v>0</v>
      </c>
      <c r="AB165" s="979">
        <f>_xlfn.XLOOKUP($D165,Help2_FC!$D:$D,Help2_FC!Y:Y)</f>
        <v>6748</v>
      </c>
      <c r="AC165" s="979">
        <f>_xlfn.XLOOKUP($D165,Help2_FC!$D:$D,Help2_FC!Z:Z)</f>
        <v>148</v>
      </c>
      <c r="AD165" s="979">
        <f>_xlfn.XLOOKUP($D165,Help2_FC!$D:$D,Help2_FC!AA:AA)</f>
        <v>658</v>
      </c>
      <c r="AE165" s="979">
        <f>_xlfn.XLOOKUP($D165,Help2_FC!$D:$D,Help2_FC!AB:AB)</f>
        <v>708</v>
      </c>
      <c r="AF165" s="979">
        <f>_xlfn.XLOOKUP($D165,Help2_FC!$D:$D,Help2_FC!AC:AC)</f>
        <v>333</v>
      </c>
      <c r="AG165" s="979">
        <f>_xlfn.XLOOKUP($D165,Help2_FC!$D:$D,Help2_FC!AD:AD)</f>
        <v>277.60000000000002</v>
      </c>
      <c r="AH165" s="979">
        <f>_xlfn.XLOOKUP($D165,Help2_FC!$D:$D,Help2_FC!AE:AE)</f>
        <v>3369</v>
      </c>
      <c r="AI165" s="979">
        <f>_xlfn.XLOOKUP($D165,Help2_FC!$D:$D,Help2_FC!AF:AF)</f>
        <v>3163</v>
      </c>
      <c r="AJ165" s="979">
        <f>_xlfn.XLOOKUP($D165,Help2_FC!$D:$D,Help2_FC!AG:AG)</f>
        <v>1220.6323813954016</v>
      </c>
      <c r="AK165" s="979">
        <f>_xlfn.XLOOKUP($D165,Help2_FC!$D:$D,Help2_FC!AH:AH)</f>
        <v>7870</v>
      </c>
      <c r="AL165" s="979">
        <f>_xlfn.XLOOKUP($D165,Help2_FC!$D:$D,Help2_FC!AI:AI)</f>
        <v>339.4</v>
      </c>
      <c r="AM165" s="979">
        <f>_xlfn.XLOOKUP($D165,Help2_FC!$D:$D,Help2_FC!AJ:AJ)</f>
        <v>0</v>
      </c>
      <c r="AN165" s="979">
        <f>_xlfn.XLOOKUP($D165,Help2_FC!$D:$D,Help2_FC!AK:AK)</f>
        <v>0</v>
      </c>
    </row>
    <row r="166" spans="1:40" x14ac:dyDescent="0.2">
      <c r="A166" s="1">
        <v>45090</v>
      </c>
      <c r="B166">
        <f t="shared" si="16"/>
        <v>6</v>
      </c>
      <c r="C166">
        <f t="shared" si="17"/>
        <v>2023</v>
      </c>
      <c r="D166" s="872" t="str">
        <f t="shared" si="18"/>
        <v>06´2023</v>
      </c>
      <c r="E166" s="867">
        <v>4</v>
      </c>
      <c r="F166" s="2">
        <f t="shared" si="14"/>
        <v>20</v>
      </c>
      <c r="G166" s="1483">
        <f t="shared" si="19"/>
        <v>2.986857825567503E-2</v>
      </c>
      <c r="H166" s="5">
        <f t="shared" si="20"/>
        <v>0.83333333333333337</v>
      </c>
      <c r="I166" s="995">
        <f>_xlfn.XLOOKUP($D166,Help2_FC!$D:$D,Help2_FC!H:H)</f>
        <v>16048</v>
      </c>
      <c r="J166" s="979">
        <f>_xlfn.XLOOKUP($D166,Help2_FC!$D:$D,Help2_FC!I:I)</f>
        <v>9152</v>
      </c>
      <c r="K166" s="979">
        <f>_xlfn.XLOOKUP($D166,Help2_FC!$D:$D,Help2_FC!J:J)</f>
        <v>3391</v>
      </c>
      <c r="L166" s="979">
        <f>_xlfn.XLOOKUP($D166,Help2_FC!$D:$D,Help2_FC!K:K)</f>
        <v>3357</v>
      </c>
      <c r="M166" s="979">
        <f>_xlfn.XLOOKUP($D166,Help2_FC!$D:$D,Help2_FC!L:L)</f>
        <v>6180</v>
      </c>
      <c r="N166" s="979">
        <f>_xlfn.XLOOKUP($D166,Help2_FC!$D:$D,Help2_FC!M:M)</f>
        <v>7782</v>
      </c>
      <c r="P166" s="979">
        <f>_xlfn.XLOOKUP($D166,Help2_FC!$D:$D,Help2_FC!F:F)</f>
        <v>669.6</v>
      </c>
      <c r="Q166" s="979">
        <f t="shared" si="15"/>
        <v>720</v>
      </c>
      <c r="R166" s="979">
        <f>_xlfn.XLOOKUP($D166,Help2_FC!$D:$D,Help2_FC!N:N)</f>
        <v>8393.4700888455809</v>
      </c>
      <c r="S166" s="979">
        <f>_xlfn.XLOOKUP($D166,Help2_FC!$D:$D,Help2_FC!O:O)</f>
        <v>6700.4620000000004</v>
      </c>
      <c r="T166" s="979">
        <f>_xlfn.XLOOKUP($D166,Help2_FC!$D:$D,Help2_FC!P:P)</f>
        <v>0</v>
      </c>
      <c r="U166" s="979">
        <f>_xlfn.XLOOKUP($D166,Help2_FC!$D:$D,Help2_FC!Q:Q)</f>
        <v>0</v>
      </c>
      <c r="V166" s="979">
        <f>_xlfn.XLOOKUP($D166,Help2_FC!$D:$D,Help2_FC!R:R)</f>
        <v>181.483</v>
      </c>
      <c r="W166" s="979">
        <f>_xlfn.XLOOKUP($D166,Help2_FC!$D:$D,Help2_FC!S:S)</f>
        <v>25797.934000000001</v>
      </c>
      <c r="Y166" s="979">
        <f>_xlfn.XLOOKUP($D166,Help2_FC!$D:$D,Help2_FC!V:V)</f>
        <v>6337</v>
      </c>
      <c r="Z166" s="979">
        <f>_xlfn.XLOOKUP($D166,Help2_FC!$D:$D,Help2_FC!W:W)</f>
        <v>2815</v>
      </c>
      <c r="AA166" s="979">
        <f>_xlfn.XLOOKUP($D166,Help2_FC!$D:$D,Help2_FC!X:X)</f>
        <v>0</v>
      </c>
      <c r="AB166" s="979">
        <f>_xlfn.XLOOKUP($D166,Help2_FC!$D:$D,Help2_FC!Y:Y)</f>
        <v>6748</v>
      </c>
      <c r="AC166" s="979">
        <f>_xlfn.XLOOKUP($D166,Help2_FC!$D:$D,Help2_FC!Z:Z)</f>
        <v>148</v>
      </c>
      <c r="AD166" s="979">
        <f>_xlfn.XLOOKUP($D166,Help2_FC!$D:$D,Help2_FC!AA:AA)</f>
        <v>658</v>
      </c>
      <c r="AE166" s="979">
        <f>_xlfn.XLOOKUP($D166,Help2_FC!$D:$D,Help2_FC!AB:AB)</f>
        <v>708</v>
      </c>
      <c r="AF166" s="979">
        <f>_xlfn.XLOOKUP($D166,Help2_FC!$D:$D,Help2_FC!AC:AC)</f>
        <v>333</v>
      </c>
      <c r="AG166" s="979">
        <f>_xlfn.XLOOKUP($D166,Help2_FC!$D:$D,Help2_FC!AD:AD)</f>
        <v>277.60000000000002</v>
      </c>
      <c r="AH166" s="979">
        <f>_xlfn.XLOOKUP($D166,Help2_FC!$D:$D,Help2_FC!AE:AE)</f>
        <v>3369</v>
      </c>
      <c r="AI166" s="979">
        <f>_xlfn.XLOOKUP($D166,Help2_FC!$D:$D,Help2_FC!AF:AF)</f>
        <v>3163</v>
      </c>
      <c r="AJ166" s="979">
        <f>_xlfn.XLOOKUP($D166,Help2_FC!$D:$D,Help2_FC!AG:AG)</f>
        <v>1220.6323813954016</v>
      </c>
      <c r="AK166" s="979">
        <f>_xlfn.XLOOKUP($D166,Help2_FC!$D:$D,Help2_FC!AH:AH)</f>
        <v>7870</v>
      </c>
      <c r="AL166" s="979">
        <f>_xlfn.XLOOKUP($D166,Help2_FC!$D:$D,Help2_FC!AI:AI)</f>
        <v>339.4</v>
      </c>
      <c r="AM166" s="979">
        <f>_xlfn.XLOOKUP($D166,Help2_FC!$D:$D,Help2_FC!AJ:AJ)</f>
        <v>0</v>
      </c>
      <c r="AN166" s="979">
        <f>_xlfn.XLOOKUP($D166,Help2_FC!$D:$D,Help2_FC!AK:AK)</f>
        <v>0</v>
      </c>
    </row>
    <row r="167" spans="1:40" x14ac:dyDescent="0.2">
      <c r="A167" s="1">
        <v>45091</v>
      </c>
      <c r="B167">
        <f t="shared" si="16"/>
        <v>6</v>
      </c>
      <c r="C167">
        <f t="shared" si="17"/>
        <v>2023</v>
      </c>
      <c r="D167" s="872" t="str">
        <f t="shared" si="18"/>
        <v>06´2023</v>
      </c>
      <c r="F167" s="2">
        <f t="shared" si="14"/>
        <v>24</v>
      </c>
      <c r="G167" s="1483">
        <f t="shared" si="19"/>
        <v>3.5842293906810034E-2</v>
      </c>
      <c r="H167" s="5">
        <f t="shared" si="20"/>
        <v>1</v>
      </c>
      <c r="I167" s="995">
        <f>_xlfn.XLOOKUP($D167,Help2_FC!$D:$D,Help2_FC!H:H)</f>
        <v>16048</v>
      </c>
      <c r="J167" s="979">
        <f>_xlfn.XLOOKUP($D167,Help2_FC!$D:$D,Help2_FC!I:I)</f>
        <v>9152</v>
      </c>
      <c r="K167" s="979">
        <f>_xlfn.XLOOKUP($D167,Help2_FC!$D:$D,Help2_FC!J:J)</f>
        <v>3391</v>
      </c>
      <c r="L167" s="979">
        <f>_xlfn.XLOOKUP($D167,Help2_FC!$D:$D,Help2_FC!K:K)</f>
        <v>3357</v>
      </c>
      <c r="M167" s="979">
        <f>_xlfn.XLOOKUP($D167,Help2_FC!$D:$D,Help2_FC!L:L)</f>
        <v>6180</v>
      </c>
      <c r="N167" s="979">
        <f>_xlfn.XLOOKUP($D167,Help2_FC!$D:$D,Help2_FC!M:M)</f>
        <v>7782</v>
      </c>
      <c r="P167" s="979">
        <f>_xlfn.XLOOKUP($D167,Help2_FC!$D:$D,Help2_FC!F:F)</f>
        <v>669.6</v>
      </c>
      <c r="Q167" s="979">
        <f t="shared" si="15"/>
        <v>720</v>
      </c>
      <c r="R167" s="979">
        <f>_xlfn.XLOOKUP($D167,Help2_FC!$D:$D,Help2_FC!N:N)</f>
        <v>8393.4700888455809</v>
      </c>
      <c r="S167" s="979">
        <f>_xlfn.XLOOKUP($D167,Help2_FC!$D:$D,Help2_FC!O:O)</f>
        <v>6700.4620000000004</v>
      </c>
      <c r="T167" s="979">
        <f>_xlfn.XLOOKUP($D167,Help2_FC!$D:$D,Help2_FC!P:P)</f>
        <v>0</v>
      </c>
      <c r="U167" s="979">
        <f>_xlfn.XLOOKUP($D167,Help2_FC!$D:$D,Help2_FC!Q:Q)</f>
        <v>0</v>
      </c>
      <c r="V167" s="979">
        <f>_xlfn.XLOOKUP($D167,Help2_FC!$D:$D,Help2_FC!R:R)</f>
        <v>181.483</v>
      </c>
      <c r="W167" s="979">
        <f>_xlfn.XLOOKUP($D167,Help2_FC!$D:$D,Help2_FC!S:S)</f>
        <v>25797.934000000001</v>
      </c>
      <c r="Y167" s="979">
        <f>_xlfn.XLOOKUP($D167,Help2_FC!$D:$D,Help2_FC!V:V)</f>
        <v>6337</v>
      </c>
      <c r="Z167" s="979">
        <f>_xlfn.XLOOKUP($D167,Help2_FC!$D:$D,Help2_FC!W:W)</f>
        <v>2815</v>
      </c>
      <c r="AA167" s="979">
        <f>_xlfn.XLOOKUP($D167,Help2_FC!$D:$D,Help2_FC!X:X)</f>
        <v>0</v>
      </c>
      <c r="AB167" s="979">
        <f>_xlfn.XLOOKUP($D167,Help2_FC!$D:$D,Help2_FC!Y:Y)</f>
        <v>6748</v>
      </c>
      <c r="AC167" s="979">
        <f>_xlfn.XLOOKUP($D167,Help2_FC!$D:$D,Help2_FC!Z:Z)</f>
        <v>148</v>
      </c>
      <c r="AD167" s="979">
        <f>_xlfn.XLOOKUP($D167,Help2_FC!$D:$D,Help2_FC!AA:AA)</f>
        <v>658</v>
      </c>
      <c r="AE167" s="979">
        <f>_xlfn.XLOOKUP($D167,Help2_FC!$D:$D,Help2_FC!AB:AB)</f>
        <v>708</v>
      </c>
      <c r="AF167" s="979">
        <f>_xlfn.XLOOKUP($D167,Help2_FC!$D:$D,Help2_FC!AC:AC)</f>
        <v>333</v>
      </c>
      <c r="AG167" s="979">
        <f>_xlfn.XLOOKUP($D167,Help2_FC!$D:$D,Help2_FC!AD:AD)</f>
        <v>277.60000000000002</v>
      </c>
      <c r="AH167" s="979">
        <f>_xlfn.XLOOKUP($D167,Help2_FC!$D:$D,Help2_FC!AE:AE)</f>
        <v>3369</v>
      </c>
      <c r="AI167" s="979">
        <f>_xlfn.XLOOKUP($D167,Help2_FC!$D:$D,Help2_FC!AF:AF)</f>
        <v>3163</v>
      </c>
      <c r="AJ167" s="979">
        <f>_xlfn.XLOOKUP($D167,Help2_FC!$D:$D,Help2_FC!AG:AG)</f>
        <v>1220.6323813954016</v>
      </c>
      <c r="AK167" s="979">
        <f>_xlfn.XLOOKUP($D167,Help2_FC!$D:$D,Help2_FC!AH:AH)</f>
        <v>7870</v>
      </c>
      <c r="AL167" s="979">
        <f>_xlfn.XLOOKUP($D167,Help2_FC!$D:$D,Help2_FC!AI:AI)</f>
        <v>339.4</v>
      </c>
      <c r="AM167" s="979">
        <f>_xlfn.XLOOKUP($D167,Help2_FC!$D:$D,Help2_FC!AJ:AJ)</f>
        <v>0</v>
      </c>
      <c r="AN167" s="979">
        <f>_xlfn.XLOOKUP($D167,Help2_FC!$D:$D,Help2_FC!AK:AK)</f>
        <v>0</v>
      </c>
    </row>
    <row r="168" spans="1:40" x14ac:dyDescent="0.2">
      <c r="A168" s="1">
        <v>45092</v>
      </c>
      <c r="B168">
        <f t="shared" si="16"/>
        <v>6</v>
      </c>
      <c r="C168">
        <f t="shared" si="17"/>
        <v>2023</v>
      </c>
      <c r="D168" s="872" t="str">
        <f t="shared" si="18"/>
        <v>06´2023</v>
      </c>
      <c r="F168" s="2">
        <f t="shared" si="14"/>
        <v>24</v>
      </c>
      <c r="G168" s="1483">
        <f t="shared" si="19"/>
        <v>3.5842293906810034E-2</v>
      </c>
      <c r="H168" s="5">
        <f t="shared" si="20"/>
        <v>1</v>
      </c>
      <c r="I168" s="995">
        <f>_xlfn.XLOOKUP($D168,Help2_FC!$D:$D,Help2_FC!H:H)</f>
        <v>16048</v>
      </c>
      <c r="J168" s="979">
        <f>_xlfn.XLOOKUP($D168,Help2_FC!$D:$D,Help2_FC!I:I)</f>
        <v>9152</v>
      </c>
      <c r="K168" s="979">
        <f>_xlfn.XLOOKUP($D168,Help2_FC!$D:$D,Help2_FC!J:J)</f>
        <v>3391</v>
      </c>
      <c r="L168" s="979">
        <f>_xlfn.XLOOKUP($D168,Help2_FC!$D:$D,Help2_FC!K:K)</f>
        <v>3357</v>
      </c>
      <c r="M168" s="979">
        <f>_xlfn.XLOOKUP($D168,Help2_FC!$D:$D,Help2_FC!L:L)</f>
        <v>6180</v>
      </c>
      <c r="N168" s="979">
        <f>_xlfn.XLOOKUP($D168,Help2_FC!$D:$D,Help2_FC!M:M)</f>
        <v>7782</v>
      </c>
      <c r="P168" s="979">
        <f>_xlfn.XLOOKUP($D168,Help2_FC!$D:$D,Help2_FC!F:F)</f>
        <v>669.6</v>
      </c>
      <c r="Q168" s="979">
        <f t="shared" si="15"/>
        <v>720</v>
      </c>
      <c r="R168" s="979">
        <f>_xlfn.XLOOKUP($D168,Help2_FC!$D:$D,Help2_FC!N:N)</f>
        <v>8393.4700888455809</v>
      </c>
      <c r="S168" s="979">
        <f>_xlfn.XLOOKUP($D168,Help2_FC!$D:$D,Help2_FC!O:O)</f>
        <v>6700.4620000000004</v>
      </c>
      <c r="T168" s="979">
        <f>_xlfn.XLOOKUP($D168,Help2_FC!$D:$D,Help2_FC!P:P)</f>
        <v>0</v>
      </c>
      <c r="U168" s="979">
        <f>_xlfn.XLOOKUP($D168,Help2_FC!$D:$D,Help2_FC!Q:Q)</f>
        <v>0</v>
      </c>
      <c r="V168" s="979">
        <f>_xlfn.XLOOKUP($D168,Help2_FC!$D:$D,Help2_FC!R:R)</f>
        <v>181.483</v>
      </c>
      <c r="W168" s="979">
        <f>_xlfn.XLOOKUP($D168,Help2_FC!$D:$D,Help2_FC!S:S)</f>
        <v>25797.934000000001</v>
      </c>
      <c r="Y168" s="979">
        <f>_xlfn.XLOOKUP($D168,Help2_FC!$D:$D,Help2_FC!V:V)</f>
        <v>6337</v>
      </c>
      <c r="Z168" s="979">
        <f>_xlfn.XLOOKUP($D168,Help2_FC!$D:$D,Help2_FC!W:W)</f>
        <v>2815</v>
      </c>
      <c r="AA168" s="979">
        <f>_xlfn.XLOOKUP($D168,Help2_FC!$D:$D,Help2_FC!X:X)</f>
        <v>0</v>
      </c>
      <c r="AB168" s="979">
        <f>_xlfn.XLOOKUP($D168,Help2_FC!$D:$D,Help2_FC!Y:Y)</f>
        <v>6748</v>
      </c>
      <c r="AC168" s="979">
        <f>_xlfn.XLOOKUP($D168,Help2_FC!$D:$D,Help2_FC!Z:Z)</f>
        <v>148</v>
      </c>
      <c r="AD168" s="979">
        <f>_xlfn.XLOOKUP($D168,Help2_FC!$D:$D,Help2_FC!AA:AA)</f>
        <v>658</v>
      </c>
      <c r="AE168" s="979">
        <f>_xlfn.XLOOKUP($D168,Help2_FC!$D:$D,Help2_FC!AB:AB)</f>
        <v>708</v>
      </c>
      <c r="AF168" s="979">
        <f>_xlfn.XLOOKUP($D168,Help2_FC!$D:$D,Help2_FC!AC:AC)</f>
        <v>333</v>
      </c>
      <c r="AG168" s="979">
        <f>_xlfn.XLOOKUP($D168,Help2_FC!$D:$D,Help2_FC!AD:AD)</f>
        <v>277.60000000000002</v>
      </c>
      <c r="AH168" s="979">
        <f>_xlfn.XLOOKUP($D168,Help2_FC!$D:$D,Help2_FC!AE:AE)</f>
        <v>3369</v>
      </c>
      <c r="AI168" s="979">
        <f>_xlfn.XLOOKUP($D168,Help2_FC!$D:$D,Help2_FC!AF:AF)</f>
        <v>3163</v>
      </c>
      <c r="AJ168" s="979">
        <f>_xlfn.XLOOKUP($D168,Help2_FC!$D:$D,Help2_FC!AG:AG)</f>
        <v>1220.6323813954016</v>
      </c>
      <c r="AK168" s="979">
        <f>_xlfn.XLOOKUP($D168,Help2_FC!$D:$D,Help2_FC!AH:AH)</f>
        <v>7870</v>
      </c>
      <c r="AL168" s="979">
        <f>_xlfn.XLOOKUP($D168,Help2_FC!$D:$D,Help2_FC!AI:AI)</f>
        <v>339.4</v>
      </c>
      <c r="AM168" s="979">
        <f>_xlfn.XLOOKUP($D168,Help2_FC!$D:$D,Help2_FC!AJ:AJ)</f>
        <v>0</v>
      </c>
      <c r="AN168" s="979">
        <f>_xlfn.XLOOKUP($D168,Help2_FC!$D:$D,Help2_FC!AK:AK)</f>
        <v>0</v>
      </c>
    </row>
    <row r="169" spans="1:40" x14ac:dyDescent="0.2">
      <c r="A169" s="1">
        <v>45093</v>
      </c>
      <c r="B169">
        <f t="shared" si="16"/>
        <v>6</v>
      </c>
      <c r="C169">
        <f t="shared" si="17"/>
        <v>2023</v>
      </c>
      <c r="D169" s="872" t="str">
        <f t="shared" si="18"/>
        <v>06´2023</v>
      </c>
      <c r="F169" s="2">
        <f t="shared" si="14"/>
        <v>24</v>
      </c>
      <c r="G169" s="1483">
        <f t="shared" si="19"/>
        <v>3.5842293906810034E-2</v>
      </c>
      <c r="H169" s="5">
        <f t="shared" si="20"/>
        <v>1</v>
      </c>
      <c r="I169" s="995">
        <f>_xlfn.XLOOKUP($D169,Help2_FC!$D:$D,Help2_FC!H:H)</f>
        <v>16048</v>
      </c>
      <c r="J169" s="979">
        <f>_xlfn.XLOOKUP($D169,Help2_FC!$D:$D,Help2_FC!I:I)</f>
        <v>9152</v>
      </c>
      <c r="K169" s="979">
        <f>_xlfn.XLOOKUP($D169,Help2_FC!$D:$D,Help2_FC!J:J)</f>
        <v>3391</v>
      </c>
      <c r="L169" s="979">
        <f>_xlfn.XLOOKUP($D169,Help2_FC!$D:$D,Help2_FC!K:K)</f>
        <v>3357</v>
      </c>
      <c r="M169" s="979">
        <f>_xlfn.XLOOKUP($D169,Help2_FC!$D:$D,Help2_FC!L:L)</f>
        <v>6180</v>
      </c>
      <c r="N169" s="979">
        <f>_xlfn.XLOOKUP($D169,Help2_FC!$D:$D,Help2_FC!M:M)</f>
        <v>7782</v>
      </c>
      <c r="P169" s="979">
        <f>_xlfn.XLOOKUP($D169,Help2_FC!$D:$D,Help2_FC!F:F)</f>
        <v>669.6</v>
      </c>
      <c r="Q169" s="979">
        <f t="shared" si="15"/>
        <v>720</v>
      </c>
      <c r="R169" s="979">
        <f>_xlfn.XLOOKUP($D169,Help2_FC!$D:$D,Help2_FC!N:N)</f>
        <v>8393.4700888455809</v>
      </c>
      <c r="S169" s="979">
        <f>_xlfn.XLOOKUP($D169,Help2_FC!$D:$D,Help2_FC!O:O)</f>
        <v>6700.4620000000004</v>
      </c>
      <c r="T169" s="979">
        <f>_xlfn.XLOOKUP($D169,Help2_FC!$D:$D,Help2_FC!P:P)</f>
        <v>0</v>
      </c>
      <c r="U169" s="979">
        <f>_xlfn.XLOOKUP($D169,Help2_FC!$D:$D,Help2_FC!Q:Q)</f>
        <v>0</v>
      </c>
      <c r="V169" s="979">
        <f>_xlfn.XLOOKUP($D169,Help2_FC!$D:$D,Help2_FC!R:R)</f>
        <v>181.483</v>
      </c>
      <c r="W169" s="979">
        <f>_xlfn.XLOOKUP($D169,Help2_FC!$D:$D,Help2_FC!S:S)</f>
        <v>25797.934000000001</v>
      </c>
      <c r="Y169" s="979">
        <f>_xlfn.XLOOKUP($D169,Help2_FC!$D:$D,Help2_FC!V:V)</f>
        <v>6337</v>
      </c>
      <c r="Z169" s="979">
        <f>_xlfn.XLOOKUP($D169,Help2_FC!$D:$D,Help2_FC!W:W)</f>
        <v>2815</v>
      </c>
      <c r="AA169" s="979">
        <f>_xlfn.XLOOKUP($D169,Help2_FC!$D:$D,Help2_FC!X:X)</f>
        <v>0</v>
      </c>
      <c r="AB169" s="979">
        <f>_xlfn.XLOOKUP($D169,Help2_FC!$D:$D,Help2_FC!Y:Y)</f>
        <v>6748</v>
      </c>
      <c r="AC169" s="979">
        <f>_xlfn.XLOOKUP($D169,Help2_FC!$D:$D,Help2_FC!Z:Z)</f>
        <v>148</v>
      </c>
      <c r="AD169" s="979">
        <f>_xlfn.XLOOKUP($D169,Help2_FC!$D:$D,Help2_FC!AA:AA)</f>
        <v>658</v>
      </c>
      <c r="AE169" s="979">
        <f>_xlfn.XLOOKUP($D169,Help2_FC!$D:$D,Help2_FC!AB:AB)</f>
        <v>708</v>
      </c>
      <c r="AF169" s="979">
        <f>_xlfn.XLOOKUP($D169,Help2_FC!$D:$D,Help2_FC!AC:AC)</f>
        <v>333</v>
      </c>
      <c r="AG169" s="979">
        <f>_xlfn.XLOOKUP($D169,Help2_FC!$D:$D,Help2_FC!AD:AD)</f>
        <v>277.60000000000002</v>
      </c>
      <c r="AH169" s="979">
        <f>_xlfn.XLOOKUP($D169,Help2_FC!$D:$D,Help2_FC!AE:AE)</f>
        <v>3369</v>
      </c>
      <c r="AI169" s="979">
        <f>_xlfn.XLOOKUP($D169,Help2_FC!$D:$D,Help2_FC!AF:AF)</f>
        <v>3163</v>
      </c>
      <c r="AJ169" s="979">
        <f>_xlfn.XLOOKUP($D169,Help2_FC!$D:$D,Help2_FC!AG:AG)</f>
        <v>1220.6323813954016</v>
      </c>
      <c r="AK169" s="979">
        <f>_xlfn.XLOOKUP($D169,Help2_FC!$D:$D,Help2_FC!AH:AH)</f>
        <v>7870</v>
      </c>
      <c r="AL169" s="979">
        <f>_xlfn.XLOOKUP($D169,Help2_FC!$D:$D,Help2_FC!AI:AI)</f>
        <v>339.4</v>
      </c>
      <c r="AM169" s="979">
        <f>_xlfn.XLOOKUP($D169,Help2_FC!$D:$D,Help2_FC!AJ:AJ)</f>
        <v>0</v>
      </c>
      <c r="AN169" s="979">
        <f>_xlfn.XLOOKUP($D169,Help2_FC!$D:$D,Help2_FC!AK:AK)</f>
        <v>0</v>
      </c>
    </row>
    <row r="170" spans="1:40" x14ac:dyDescent="0.2">
      <c r="A170" s="1">
        <v>45094</v>
      </c>
      <c r="B170">
        <f t="shared" si="16"/>
        <v>6</v>
      </c>
      <c r="C170">
        <f t="shared" si="17"/>
        <v>2023</v>
      </c>
      <c r="D170" s="872" t="str">
        <f t="shared" si="18"/>
        <v>06´2023</v>
      </c>
      <c r="F170" s="2">
        <f t="shared" si="14"/>
        <v>24</v>
      </c>
      <c r="G170" s="1483">
        <f t="shared" si="19"/>
        <v>3.5842293906810034E-2</v>
      </c>
      <c r="H170" s="5">
        <f t="shared" si="20"/>
        <v>1</v>
      </c>
      <c r="I170" s="995">
        <f>_xlfn.XLOOKUP($D170,Help2_FC!$D:$D,Help2_FC!H:H)</f>
        <v>16048</v>
      </c>
      <c r="J170" s="979">
        <f>_xlfn.XLOOKUP($D170,Help2_FC!$D:$D,Help2_FC!I:I)</f>
        <v>9152</v>
      </c>
      <c r="K170" s="979">
        <f>_xlfn.XLOOKUP($D170,Help2_FC!$D:$D,Help2_FC!J:J)</f>
        <v>3391</v>
      </c>
      <c r="L170" s="979">
        <f>_xlfn.XLOOKUP($D170,Help2_FC!$D:$D,Help2_FC!K:K)</f>
        <v>3357</v>
      </c>
      <c r="M170" s="979">
        <f>_xlfn.XLOOKUP($D170,Help2_FC!$D:$D,Help2_FC!L:L)</f>
        <v>6180</v>
      </c>
      <c r="N170" s="979">
        <f>_xlfn.XLOOKUP($D170,Help2_FC!$D:$D,Help2_FC!M:M)</f>
        <v>7782</v>
      </c>
      <c r="P170" s="979">
        <f>_xlfn.XLOOKUP($D170,Help2_FC!$D:$D,Help2_FC!F:F)</f>
        <v>669.6</v>
      </c>
      <c r="Q170" s="979">
        <f t="shared" si="15"/>
        <v>720</v>
      </c>
      <c r="R170" s="979">
        <f>_xlfn.XLOOKUP($D170,Help2_FC!$D:$D,Help2_FC!N:N)</f>
        <v>8393.4700888455809</v>
      </c>
      <c r="S170" s="979">
        <f>_xlfn.XLOOKUP($D170,Help2_FC!$D:$D,Help2_FC!O:O)</f>
        <v>6700.4620000000004</v>
      </c>
      <c r="T170" s="979">
        <f>_xlfn.XLOOKUP($D170,Help2_FC!$D:$D,Help2_FC!P:P)</f>
        <v>0</v>
      </c>
      <c r="U170" s="979">
        <f>_xlfn.XLOOKUP($D170,Help2_FC!$D:$D,Help2_FC!Q:Q)</f>
        <v>0</v>
      </c>
      <c r="V170" s="979">
        <f>_xlfn.XLOOKUP($D170,Help2_FC!$D:$D,Help2_FC!R:R)</f>
        <v>181.483</v>
      </c>
      <c r="W170" s="979">
        <f>_xlfn.XLOOKUP($D170,Help2_FC!$D:$D,Help2_FC!S:S)</f>
        <v>25797.934000000001</v>
      </c>
      <c r="Y170" s="979">
        <f>_xlfn.XLOOKUP($D170,Help2_FC!$D:$D,Help2_FC!V:V)</f>
        <v>6337</v>
      </c>
      <c r="Z170" s="979">
        <f>_xlfn.XLOOKUP($D170,Help2_FC!$D:$D,Help2_FC!W:W)</f>
        <v>2815</v>
      </c>
      <c r="AA170" s="979">
        <f>_xlfn.XLOOKUP($D170,Help2_FC!$D:$D,Help2_FC!X:X)</f>
        <v>0</v>
      </c>
      <c r="AB170" s="979">
        <f>_xlfn.XLOOKUP($D170,Help2_FC!$D:$D,Help2_FC!Y:Y)</f>
        <v>6748</v>
      </c>
      <c r="AC170" s="979">
        <f>_xlfn.XLOOKUP($D170,Help2_FC!$D:$D,Help2_FC!Z:Z)</f>
        <v>148</v>
      </c>
      <c r="AD170" s="979">
        <f>_xlfn.XLOOKUP($D170,Help2_FC!$D:$D,Help2_FC!AA:AA)</f>
        <v>658</v>
      </c>
      <c r="AE170" s="979">
        <f>_xlfn.XLOOKUP($D170,Help2_FC!$D:$D,Help2_FC!AB:AB)</f>
        <v>708</v>
      </c>
      <c r="AF170" s="979">
        <f>_xlfn.XLOOKUP($D170,Help2_FC!$D:$D,Help2_FC!AC:AC)</f>
        <v>333</v>
      </c>
      <c r="AG170" s="979">
        <f>_xlfn.XLOOKUP($D170,Help2_FC!$D:$D,Help2_FC!AD:AD)</f>
        <v>277.60000000000002</v>
      </c>
      <c r="AH170" s="979">
        <f>_xlfn.XLOOKUP($D170,Help2_FC!$D:$D,Help2_FC!AE:AE)</f>
        <v>3369</v>
      </c>
      <c r="AI170" s="979">
        <f>_xlfn.XLOOKUP($D170,Help2_FC!$D:$D,Help2_FC!AF:AF)</f>
        <v>3163</v>
      </c>
      <c r="AJ170" s="979">
        <f>_xlfn.XLOOKUP($D170,Help2_FC!$D:$D,Help2_FC!AG:AG)</f>
        <v>1220.6323813954016</v>
      </c>
      <c r="AK170" s="979">
        <f>_xlfn.XLOOKUP($D170,Help2_FC!$D:$D,Help2_FC!AH:AH)</f>
        <v>7870</v>
      </c>
      <c r="AL170" s="979">
        <f>_xlfn.XLOOKUP($D170,Help2_FC!$D:$D,Help2_FC!AI:AI)</f>
        <v>339.4</v>
      </c>
      <c r="AM170" s="979">
        <f>_xlfn.XLOOKUP($D170,Help2_FC!$D:$D,Help2_FC!AJ:AJ)</f>
        <v>0</v>
      </c>
      <c r="AN170" s="979">
        <f>_xlfn.XLOOKUP($D170,Help2_FC!$D:$D,Help2_FC!AK:AK)</f>
        <v>0</v>
      </c>
    </row>
    <row r="171" spans="1:40" x14ac:dyDescent="0.2">
      <c r="A171" s="1">
        <v>45095</v>
      </c>
      <c r="B171">
        <f t="shared" si="16"/>
        <v>6</v>
      </c>
      <c r="C171">
        <f t="shared" si="17"/>
        <v>2023</v>
      </c>
      <c r="D171" s="872" t="str">
        <f t="shared" si="18"/>
        <v>06´2023</v>
      </c>
      <c r="F171" s="2">
        <f t="shared" si="14"/>
        <v>24</v>
      </c>
      <c r="G171" s="1483">
        <f t="shared" si="19"/>
        <v>3.5842293906810034E-2</v>
      </c>
      <c r="H171" s="5">
        <f t="shared" si="20"/>
        <v>1</v>
      </c>
      <c r="I171" s="995">
        <f>_xlfn.XLOOKUP($D171,Help2_FC!$D:$D,Help2_FC!H:H)</f>
        <v>16048</v>
      </c>
      <c r="J171" s="979">
        <f>_xlfn.XLOOKUP($D171,Help2_FC!$D:$D,Help2_FC!I:I)</f>
        <v>9152</v>
      </c>
      <c r="K171" s="979">
        <f>_xlfn.XLOOKUP($D171,Help2_FC!$D:$D,Help2_FC!J:J)</f>
        <v>3391</v>
      </c>
      <c r="L171" s="979">
        <f>_xlfn.XLOOKUP($D171,Help2_FC!$D:$D,Help2_FC!K:K)</f>
        <v>3357</v>
      </c>
      <c r="M171" s="979">
        <f>_xlfn.XLOOKUP($D171,Help2_FC!$D:$D,Help2_FC!L:L)</f>
        <v>6180</v>
      </c>
      <c r="N171" s="979">
        <f>_xlfn.XLOOKUP($D171,Help2_FC!$D:$D,Help2_FC!M:M)</f>
        <v>7782</v>
      </c>
      <c r="P171" s="979">
        <f>_xlfn.XLOOKUP($D171,Help2_FC!$D:$D,Help2_FC!F:F)</f>
        <v>669.6</v>
      </c>
      <c r="Q171" s="979">
        <f t="shared" si="15"/>
        <v>720</v>
      </c>
      <c r="R171" s="979">
        <f>_xlfn.XLOOKUP($D171,Help2_FC!$D:$D,Help2_FC!N:N)</f>
        <v>8393.4700888455809</v>
      </c>
      <c r="S171" s="979">
        <f>_xlfn.XLOOKUP($D171,Help2_FC!$D:$D,Help2_FC!O:O)</f>
        <v>6700.4620000000004</v>
      </c>
      <c r="T171" s="979">
        <f>_xlfn.XLOOKUP($D171,Help2_FC!$D:$D,Help2_FC!P:P)</f>
        <v>0</v>
      </c>
      <c r="U171" s="979">
        <f>_xlfn.XLOOKUP($D171,Help2_FC!$D:$D,Help2_FC!Q:Q)</f>
        <v>0</v>
      </c>
      <c r="V171" s="979">
        <f>_xlfn.XLOOKUP($D171,Help2_FC!$D:$D,Help2_FC!R:R)</f>
        <v>181.483</v>
      </c>
      <c r="W171" s="979">
        <f>_xlfn.XLOOKUP($D171,Help2_FC!$D:$D,Help2_FC!S:S)</f>
        <v>25797.934000000001</v>
      </c>
      <c r="Y171" s="979">
        <f>_xlfn.XLOOKUP($D171,Help2_FC!$D:$D,Help2_FC!V:V)</f>
        <v>6337</v>
      </c>
      <c r="Z171" s="979">
        <f>_xlfn.XLOOKUP($D171,Help2_FC!$D:$D,Help2_FC!W:W)</f>
        <v>2815</v>
      </c>
      <c r="AA171" s="979">
        <f>_xlfn.XLOOKUP($D171,Help2_FC!$D:$D,Help2_FC!X:X)</f>
        <v>0</v>
      </c>
      <c r="AB171" s="979">
        <f>_xlfn.XLOOKUP($D171,Help2_FC!$D:$D,Help2_FC!Y:Y)</f>
        <v>6748</v>
      </c>
      <c r="AC171" s="979">
        <f>_xlfn.XLOOKUP($D171,Help2_FC!$D:$D,Help2_FC!Z:Z)</f>
        <v>148</v>
      </c>
      <c r="AD171" s="979">
        <f>_xlfn.XLOOKUP($D171,Help2_FC!$D:$D,Help2_FC!AA:AA)</f>
        <v>658</v>
      </c>
      <c r="AE171" s="979">
        <f>_xlfn.XLOOKUP($D171,Help2_FC!$D:$D,Help2_FC!AB:AB)</f>
        <v>708</v>
      </c>
      <c r="AF171" s="979">
        <f>_xlfn.XLOOKUP($D171,Help2_FC!$D:$D,Help2_FC!AC:AC)</f>
        <v>333</v>
      </c>
      <c r="AG171" s="979">
        <f>_xlfn.XLOOKUP($D171,Help2_FC!$D:$D,Help2_FC!AD:AD)</f>
        <v>277.60000000000002</v>
      </c>
      <c r="AH171" s="979">
        <f>_xlfn.XLOOKUP($D171,Help2_FC!$D:$D,Help2_FC!AE:AE)</f>
        <v>3369</v>
      </c>
      <c r="AI171" s="979">
        <f>_xlfn.XLOOKUP($D171,Help2_FC!$D:$D,Help2_FC!AF:AF)</f>
        <v>3163</v>
      </c>
      <c r="AJ171" s="979">
        <f>_xlfn.XLOOKUP($D171,Help2_FC!$D:$D,Help2_FC!AG:AG)</f>
        <v>1220.6323813954016</v>
      </c>
      <c r="AK171" s="979">
        <f>_xlfn.XLOOKUP($D171,Help2_FC!$D:$D,Help2_FC!AH:AH)</f>
        <v>7870</v>
      </c>
      <c r="AL171" s="979">
        <f>_xlfn.XLOOKUP($D171,Help2_FC!$D:$D,Help2_FC!AI:AI)</f>
        <v>339.4</v>
      </c>
      <c r="AM171" s="979">
        <f>_xlfn.XLOOKUP($D171,Help2_FC!$D:$D,Help2_FC!AJ:AJ)</f>
        <v>0</v>
      </c>
      <c r="AN171" s="979">
        <f>_xlfn.XLOOKUP($D171,Help2_FC!$D:$D,Help2_FC!AK:AK)</f>
        <v>0</v>
      </c>
    </row>
    <row r="172" spans="1:40" x14ac:dyDescent="0.2">
      <c r="A172" s="1">
        <v>45096</v>
      </c>
      <c r="B172">
        <f t="shared" si="16"/>
        <v>6</v>
      </c>
      <c r="C172">
        <f t="shared" si="17"/>
        <v>2023</v>
      </c>
      <c r="D172" s="872" t="str">
        <f t="shared" si="18"/>
        <v>06´2023</v>
      </c>
      <c r="F172" s="2">
        <f t="shared" si="14"/>
        <v>24</v>
      </c>
      <c r="G172" s="1483">
        <f t="shared" si="19"/>
        <v>3.5842293906810034E-2</v>
      </c>
      <c r="H172" s="5">
        <f t="shared" si="20"/>
        <v>1</v>
      </c>
      <c r="I172" s="995">
        <f>_xlfn.XLOOKUP($D172,Help2_FC!$D:$D,Help2_FC!H:H)</f>
        <v>16048</v>
      </c>
      <c r="J172" s="979">
        <f>_xlfn.XLOOKUP($D172,Help2_FC!$D:$D,Help2_FC!I:I)</f>
        <v>9152</v>
      </c>
      <c r="K172" s="979">
        <f>_xlfn.XLOOKUP($D172,Help2_FC!$D:$D,Help2_FC!J:J)</f>
        <v>3391</v>
      </c>
      <c r="L172" s="979">
        <f>_xlfn.XLOOKUP($D172,Help2_FC!$D:$D,Help2_FC!K:K)</f>
        <v>3357</v>
      </c>
      <c r="M172" s="979">
        <f>_xlfn.XLOOKUP($D172,Help2_FC!$D:$D,Help2_FC!L:L)</f>
        <v>6180</v>
      </c>
      <c r="N172" s="979">
        <f>_xlfn.XLOOKUP($D172,Help2_FC!$D:$D,Help2_FC!M:M)</f>
        <v>7782</v>
      </c>
      <c r="P172" s="979">
        <f>_xlfn.XLOOKUP($D172,Help2_FC!$D:$D,Help2_FC!F:F)</f>
        <v>669.6</v>
      </c>
      <c r="Q172" s="979">
        <f t="shared" si="15"/>
        <v>720</v>
      </c>
      <c r="R172" s="979">
        <f>_xlfn.XLOOKUP($D172,Help2_FC!$D:$D,Help2_FC!N:N)</f>
        <v>8393.4700888455809</v>
      </c>
      <c r="S172" s="979">
        <f>_xlfn.XLOOKUP($D172,Help2_FC!$D:$D,Help2_FC!O:O)</f>
        <v>6700.4620000000004</v>
      </c>
      <c r="T172" s="979">
        <f>_xlfn.XLOOKUP($D172,Help2_FC!$D:$D,Help2_FC!P:P)</f>
        <v>0</v>
      </c>
      <c r="U172" s="979">
        <f>_xlfn.XLOOKUP($D172,Help2_FC!$D:$D,Help2_FC!Q:Q)</f>
        <v>0</v>
      </c>
      <c r="V172" s="979">
        <f>_xlfn.XLOOKUP($D172,Help2_FC!$D:$D,Help2_FC!R:R)</f>
        <v>181.483</v>
      </c>
      <c r="W172" s="979">
        <f>_xlfn.XLOOKUP($D172,Help2_FC!$D:$D,Help2_FC!S:S)</f>
        <v>25797.934000000001</v>
      </c>
      <c r="Y172" s="979">
        <f>_xlfn.XLOOKUP($D172,Help2_FC!$D:$D,Help2_FC!V:V)</f>
        <v>6337</v>
      </c>
      <c r="Z172" s="979">
        <f>_xlfn.XLOOKUP($D172,Help2_FC!$D:$D,Help2_FC!W:W)</f>
        <v>2815</v>
      </c>
      <c r="AA172" s="979">
        <f>_xlfn.XLOOKUP($D172,Help2_FC!$D:$D,Help2_FC!X:X)</f>
        <v>0</v>
      </c>
      <c r="AB172" s="979">
        <f>_xlfn.XLOOKUP($D172,Help2_FC!$D:$D,Help2_FC!Y:Y)</f>
        <v>6748</v>
      </c>
      <c r="AC172" s="979">
        <f>_xlfn.XLOOKUP($D172,Help2_FC!$D:$D,Help2_FC!Z:Z)</f>
        <v>148</v>
      </c>
      <c r="AD172" s="979">
        <f>_xlfn.XLOOKUP($D172,Help2_FC!$D:$D,Help2_FC!AA:AA)</f>
        <v>658</v>
      </c>
      <c r="AE172" s="979">
        <f>_xlfn.XLOOKUP($D172,Help2_FC!$D:$D,Help2_FC!AB:AB)</f>
        <v>708</v>
      </c>
      <c r="AF172" s="979">
        <f>_xlfn.XLOOKUP($D172,Help2_FC!$D:$D,Help2_FC!AC:AC)</f>
        <v>333</v>
      </c>
      <c r="AG172" s="979">
        <f>_xlfn.XLOOKUP($D172,Help2_FC!$D:$D,Help2_FC!AD:AD)</f>
        <v>277.60000000000002</v>
      </c>
      <c r="AH172" s="979">
        <f>_xlfn.XLOOKUP($D172,Help2_FC!$D:$D,Help2_FC!AE:AE)</f>
        <v>3369</v>
      </c>
      <c r="AI172" s="979">
        <f>_xlfn.XLOOKUP($D172,Help2_FC!$D:$D,Help2_FC!AF:AF)</f>
        <v>3163</v>
      </c>
      <c r="AJ172" s="979">
        <f>_xlfn.XLOOKUP($D172,Help2_FC!$D:$D,Help2_FC!AG:AG)</f>
        <v>1220.6323813954016</v>
      </c>
      <c r="AK172" s="979">
        <f>_xlfn.XLOOKUP($D172,Help2_FC!$D:$D,Help2_FC!AH:AH)</f>
        <v>7870</v>
      </c>
      <c r="AL172" s="979">
        <f>_xlfn.XLOOKUP($D172,Help2_FC!$D:$D,Help2_FC!AI:AI)</f>
        <v>339.4</v>
      </c>
      <c r="AM172" s="979">
        <f>_xlfn.XLOOKUP($D172,Help2_FC!$D:$D,Help2_FC!AJ:AJ)</f>
        <v>0</v>
      </c>
      <c r="AN172" s="979">
        <f>_xlfn.XLOOKUP($D172,Help2_FC!$D:$D,Help2_FC!AK:AK)</f>
        <v>0</v>
      </c>
    </row>
    <row r="173" spans="1:40" x14ac:dyDescent="0.2">
      <c r="A173" s="1">
        <v>45097</v>
      </c>
      <c r="B173">
        <f t="shared" si="16"/>
        <v>6</v>
      </c>
      <c r="C173">
        <f t="shared" si="17"/>
        <v>2023</v>
      </c>
      <c r="D173" s="872" t="str">
        <f t="shared" si="18"/>
        <v>06´2023</v>
      </c>
      <c r="F173" s="2">
        <f t="shared" si="14"/>
        <v>24</v>
      </c>
      <c r="G173" s="1483">
        <f t="shared" si="19"/>
        <v>3.5842293906810034E-2</v>
      </c>
      <c r="H173" s="5">
        <f t="shared" si="20"/>
        <v>1</v>
      </c>
      <c r="I173" s="995">
        <f>_xlfn.XLOOKUP($D173,Help2_FC!$D:$D,Help2_FC!H:H)</f>
        <v>16048</v>
      </c>
      <c r="J173" s="979">
        <f>_xlfn.XLOOKUP($D173,Help2_FC!$D:$D,Help2_FC!I:I)</f>
        <v>9152</v>
      </c>
      <c r="K173" s="979">
        <f>_xlfn.XLOOKUP($D173,Help2_FC!$D:$D,Help2_FC!J:J)</f>
        <v>3391</v>
      </c>
      <c r="L173" s="979">
        <f>_xlfn.XLOOKUP($D173,Help2_FC!$D:$D,Help2_FC!K:K)</f>
        <v>3357</v>
      </c>
      <c r="M173" s="979">
        <f>_xlfn.XLOOKUP($D173,Help2_FC!$D:$D,Help2_FC!L:L)</f>
        <v>6180</v>
      </c>
      <c r="N173" s="979">
        <f>_xlfn.XLOOKUP($D173,Help2_FC!$D:$D,Help2_FC!M:M)</f>
        <v>7782</v>
      </c>
      <c r="P173" s="979">
        <f>_xlfn.XLOOKUP($D173,Help2_FC!$D:$D,Help2_FC!F:F)</f>
        <v>669.6</v>
      </c>
      <c r="Q173" s="979">
        <f t="shared" si="15"/>
        <v>720</v>
      </c>
      <c r="R173" s="979">
        <f>_xlfn.XLOOKUP($D173,Help2_FC!$D:$D,Help2_FC!N:N)</f>
        <v>8393.4700888455809</v>
      </c>
      <c r="S173" s="979">
        <f>_xlfn.XLOOKUP($D173,Help2_FC!$D:$D,Help2_FC!O:O)</f>
        <v>6700.4620000000004</v>
      </c>
      <c r="T173" s="979">
        <f>_xlfn.XLOOKUP($D173,Help2_FC!$D:$D,Help2_FC!P:P)</f>
        <v>0</v>
      </c>
      <c r="U173" s="979">
        <f>_xlfn.XLOOKUP($D173,Help2_FC!$D:$D,Help2_FC!Q:Q)</f>
        <v>0</v>
      </c>
      <c r="V173" s="979">
        <f>_xlfn.XLOOKUP($D173,Help2_FC!$D:$D,Help2_FC!R:R)</f>
        <v>181.483</v>
      </c>
      <c r="W173" s="979">
        <f>_xlfn.XLOOKUP($D173,Help2_FC!$D:$D,Help2_FC!S:S)</f>
        <v>25797.934000000001</v>
      </c>
      <c r="Y173" s="979">
        <f>_xlfn.XLOOKUP($D173,Help2_FC!$D:$D,Help2_FC!V:V)</f>
        <v>6337</v>
      </c>
      <c r="Z173" s="979">
        <f>_xlfn.XLOOKUP($D173,Help2_FC!$D:$D,Help2_FC!W:W)</f>
        <v>2815</v>
      </c>
      <c r="AA173" s="979">
        <f>_xlfn.XLOOKUP($D173,Help2_FC!$D:$D,Help2_FC!X:X)</f>
        <v>0</v>
      </c>
      <c r="AB173" s="979">
        <f>_xlfn.XLOOKUP($D173,Help2_FC!$D:$D,Help2_FC!Y:Y)</f>
        <v>6748</v>
      </c>
      <c r="AC173" s="979">
        <f>_xlfn.XLOOKUP($D173,Help2_FC!$D:$D,Help2_FC!Z:Z)</f>
        <v>148</v>
      </c>
      <c r="AD173" s="979">
        <f>_xlfn.XLOOKUP($D173,Help2_FC!$D:$D,Help2_FC!AA:AA)</f>
        <v>658</v>
      </c>
      <c r="AE173" s="979">
        <f>_xlfn.XLOOKUP($D173,Help2_FC!$D:$D,Help2_FC!AB:AB)</f>
        <v>708</v>
      </c>
      <c r="AF173" s="979">
        <f>_xlfn.XLOOKUP($D173,Help2_FC!$D:$D,Help2_FC!AC:AC)</f>
        <v>333</v>
      </c>
      <c r="AG173" s="979">
        <f>_xlfn.XLOOKUP($D173,Help2_FC!$D:$D,Help2_FC!AD:AD)</f>
        <v>277.60000000000002</v>
      </c>
      <c r="AH173" s="979">
        <f>_xlfn.XLOOKUP($D173,Help2_FC!$D:$D,Help2_FC!AE:AE)</f>
        <v>3369</v>
      </c>
      <c r="AI173" s="979">
        <f>_xlfn.XLOOKUP($D173,Help2_FC!$D:$D,Help2_FC!AF:AF)</f>
        <v>3163</v>
      </c>
      <c r="AJ173" s="979">
        <f>_xlfn.XLOOKUP($D173,Help2_FC!$D:$D,Help2_FC!AG:AG)</f>
        <v>1220.6323813954016</v>
      </c>
      <c r="AK173" s="979">
        <f>_xlfn.XLOOKUP($D173,Help2_FC!$D:$D,Help2_FC!AH:AH)</f>
        <v>7870</v>
      </c>
      <c r="AL173" s="979">
        <f>_xlfn.XLOOKUP($D173,Help2_FC!$D:$D,Help2_FC!AI:AI)</f>
        <v>339.4</v>
      </c>
      <c r="AM173" s="979">
        <f>_xlfn.XLOOKUP($D173,Help2_FC!$D:$D,Help2_FC!AJ:AJ)</f>
        <v>0</v>
      </c>
      <c r="AN173" s="979">
        <f>_xlfn.XLOOKUP($D173,Help2_FC!$D:$D,Help2_FC!AK:AK)</f>
        <v>0</v>
      </c>
    </row>
    <row r="174" spans="1:40" x14ac:dyDescent="0.2">
      <c r="A174" s="1">
        <v>45098</v>
      </c>
      <c r="B174">
        <f t="shared" si="16"/>
        <v>6</v>
      </c>
      <c r="C174">
        <f t="shared" si="17"/>
        <v>2023</v>
      </c>
      <c r="D174" s="872" t="str">
        <f t="shared" si="18"/>
        <v>06´2023</v>
      </c>
      <c r="F174" s="2">
        <f t="shared" si="14"/>
        <v>24</v>
      </c>
      <c r="G174" s="1483">
        <f t="shared" si="19"/>
        <v>3.5842293906810034E-2</v>
      </c>
      <c r="H174" s="5">
        <f t="shared" si="20"/>
        <v>1</v>
      </c>
      <c r="I174" s="995">
        <f>_xlfn.XLOOKUP($D174,Help2_FC!$D:$D,Help2_FC!H:H)</f>
        <v>16048</v>
      </c>
      <c r="J174" s="979">
        <f>_xlfn.XLOOKUP($D174,Help2_FC!$D:$D,Help2_FC!I:I)</f>
        <v>9152</v>
      </c>
      <c r="K174" s="979">
        <f>_xlfn.XLOOKUP($D174,Help2_FC!$D:$D,Help2_FC!J:J)</f>
        <v>3391</v>
      </c>
      <c r="L174" s="979">
        <f>_xlfn.XLOOKUP($D174,Help2_FC!$D:$D,Help2_FC!K:K)</f>
        <v>3357</v>
      </c>
      <c r="M174" s="979">
        <f>_xlfn.XLOOKUP($D174,Help2_FC!$D:$D,Help2_FC!L:L)</f>
        <v>6180</v>
      </c>
      <c r="N174" s="979">
        <f>_xlfn.XLOOKUP($D174,Help2_FC!$D:$D,Help2_FC!M:M)</f>
        <v>7782</v>
      </c>
      <c r="P174" s="979">
        <f>_xlfn.XLOOKUP($D174,Help2_FC!$D:$D,Help2_FC!F:F)</f>
        <v>669.6</v>
      </c>
      <c r="Q174" s="979">
        <f t="shared" si="15"/>
        <v>720</v>
      </c>
      <c r="R174" s="979">
        <f>_xlfn.XLOOKUP($D174,Help2_FC!$D:$D,Help2_FC!N:N)</f>
        <v>8393.4700888455809</v>
      </c>
      <c r="S174" s="979">
        <f>_xlfn.XLOOKUP($D174,Help2_FC!$D:$D,Help2_FC!O:O)</f>
        <v>6700.4620000000004</v>
      </c>
      <c r="T174" s="979">
        <f>_xlfn.XLOOKUP($D174,Help2_FC!$D:$D,Help2_FC!P:P)</f>
        <v>0</v>
      </c>
      <c r="U174" s="979">
        <f>_xlfn.XLOOKUP($D174,Help2_FC!$D:$D,Help2_FC!Q:Q)</f>
        <v>0</v>
      </c>
      <c r="V174" s="979">
        <f>_xlfn.XLOOKUP($D174,Help2_FC!$D:$D,Help2_FC!R:R)</f>
        <v>181.483</v>
      </c>
      <c r="W174" s="979">
        <f>_xlfn.XLOOKUP($D174,Help2_FC!$D:$D,Help2_FC!S:S)</f>
        <v>25797.934000000001</v>
      </c>
      <c r="Y174" s="979">
        <f>_xlfn.XLOOKUP($D174,Help2_FC!$D:$D,Help2_FC!V:V)</f>
        <v>6337</v>
      </c>
      <c r="Z174" s="979">
        <f>_xlfn.XLOOKUP($D174,Help2_FC!$D:$D,Help2_FC!W:W)</f>
        <v>2815</v>
      </c>
      <c r="AA174" s="979">
        <f>_xlfn.XLOOKUP($D174,Help2_FC!$D:$D,Help2_FC!X:X)</f>
        <v>0</v>
      </c>
      <c r="AB174" s="979">
        <f>_xlfn.XLOOKUP($D174,Help2_FC!$D:$D,Help2_FC!Y:Y)</f>
        <v>6748</v>
      </c>
      <c r="AC174" s="979">
        <f>_xlfn.XLOOKUP($D174,Help2_FC!$D:$D,Help2_FC!Z:Z)</f>
        <v>148</v>
      </c>
      <c r="AD174" s="979">
        <f>_xlfn.XLOOKUP($D174,Help2_FC!$D:$D,Help2_FC!AA:AA)</f>
        <v>658</v>
      </c>
      <c r="AE174" s="979">
        <f>_xlfn.XLOOKUP($D174,Help2_FC!$D:$D,Help2_FC!AB:AB)</f>
        <v>708</v>
      </c>
      <c r="AF174" s="979">
        <f>_xlfn.XLOOKUP($D174,Help2_FC!$D:$D,Help2_FC!AC:AC)</f>
        <v>333</v>
      </c>
      <c r="AG174" s="979">
        <f>_xlfn.XLOOKUP($D174,Help2_FC!$D:$D,Help2_FC!AD:AD)</f>
        <v>277.60000000000002</v>
      </c>
      <c r="AH174" s="979">
        <f>_xlfn.XLOOKUP($D174,Help2_FC!$D:$D,Help2_FC!AE:AE)</f>
        <v>3369</v>
      </c>
      <c r="AI174" s="979">
        <f>_xlfn.XLOOKUP($D174,Help2_FC!$D:$D,Help2_FC!AF:AF)</f>
        <v>3163</v>
      </c>
      <c r="AJ174" s="979">
        <f>_xlfn.XLOOKUP($D174,Help2_FC!$D:$D,Help2_FC!AG:AG)</f>
        <v>1220.6323813954016</v>
      </c>
      <c r="AK174" s="979">
        <f>_xlfn.XLOOKUP($D174,Help2_FC!$D:$D,Help2_FC!AH:AH)</f>
        <v>7870</v>
      </c>
      <c r="AL174" s="979">
        <f>_xlfn.XLOOKUP($D174,Help2_FC!$D:$D,Help2_FC!AI:AI)</f>
        <v>339.4</v>
      </c>
      <c r="AM174" s="979">
        <f>_xlfn.XLOOKUP($D174,Help2_FC!$D:$D,Help2_FC!AJ:AJ)</f>
        <v>0</v>
      </c>
      <c r="AN174" s="979">
        <f>_xlfn.XLOOKUP($D174,Help2_FC!$D:$D,Help2_FC!AK:AK)</f>
        <v>0</v>
      </c>
    </row>
    <row r="175" spans="1:40" x14ac:dyDescent="0.2">
      <c r="A175" s="1">
        <v>45099</v>
      </c>
      <c r="B175">
        <f t="shared" si="16"/>
        <v>6</v>
      </c>
      <c r="C175">
        <f t="shared" si="17"/>
        <v>2023</v>
      </c>
      <c r="D175" s="872" t="str">
        <f t="shared" si="18"/>
        <v>06´2023</v>
      </c>
      <c r="F175" s="2">
        <f t="shared" si="14"/>
        <v>24</v>
      </c>
      <c r="G175" s="1483">
        <f t="shared" si="19"/>
        <v>3.5842293906810034E-2</v>
      </c>
      <c r="H175" s="5">
        <f t="shared" si="20"/>
        <v>1</v>
      </c>
      <c r="I175" s="995">
        <f>_xlfn.XLOOKUP($D175,Help2_FC!$D:$D,Help2_FC!H:H)</f>
        <v>16048</v>
      </c>
      <c r="J175" s="979">
        <f>_xlfn.XLOOKUP($D175,Help2_FC!$D:$D,Help2_FC!I:I)</f>
        <v>9152</v>
      </c>
      <c r="K175" s="979">
        <f>_xlfn.XLOOKUP($D175,Help2_FC!$D:$D,Help2_FC!J:J)</f>
        <v>3391</v>
      </c>
      <c r="L175" s="979">
        <f>_xlfn.XLOOKUP($D175,Help2_FC!$D:$D,Help2_FC!K:K)</f>
        <v>3357</v>
      </c>
      <c r="M175" s="979">
        <f>_xlfn.XLOOKUP($D175,Help2_FC!$D:$D,Help2_FC!L:L)</f>
        <v>6180</v>
      </c>
      <c r="N175" s="979">
        <f>_xlfn.XLOOKUP($D175,Help2_FC!$D:$D,Help2_FC!M:M)</f>
        <v>7782</v>
      </c>
      <c r="P175" s="979">
        <f>_xlfn.XLOOKUP($D175,Help2_FC!$D:$D,Help2_FC!F:F)</f>
        <v>669.6</v>
      </c>
      <c r="Q175" s="979">
        <f t="shared" si="15"/>
        <v>720</v>
      </c>
      <c r="R175" s="979">
        <f>_xlfn.XLOOKUP($D175,Help2_FC!$D:$D,Help2_FC!N:N)</f>
        <v>8393.4700888455809</v>
      </c>
      <c r="S175" s="979">
        <f>_xlfn.XLOOKUP($D175,Help2_FC!$D:$D,Help2_FC!O:O)</f>
        <v>6700.4620000000004</v>
      </c>
      <c r="T175" s="979">
        <f>_xlfn.XLOOKUP($D175,Help2_FC!$D:$D,Help2_FC!P:P)</f>
        <v>0</v>
      </c>
      <c r="U175" s="979">
        <f>_xlfn.XLOOKUP($D175,Help2_FC!$D:$D,Help2_FC!Q:Q)</f>
        <v>0</v>
      </c>
      <c r="V175" s="979">
        <f>_xlfn.XLOOKUP($D175,Help2_FC!$D:$D,Help2_FC!R:R)</f>
        <v>181.483</v>
      </c>
      <c r="W175" s="979">
        <f>_xlfn.XLOOKUP($D175,Help2_FC!$D:$D,Help2_FC!S:S)</f>
        <v>25797.934000000001</v>
      </c>
      <c r="Y175" s="979">
        <f>_xlfn.XLOOKUP($D175,Help2_FC!$D:$D,Help2_FC!V:V)</f>
        <v>6337</v>
      </c>
      <c r="Z175" s="979">
        <f>_xlfn.XLOOKUP($D175,Help2_FC!$D:$D,Help2_FC!W:W)</f>
        <v>2815</v>
      </c>
      <c r="AA175" s="979">
        <f>_xlfn.XLOOKUP($D175,Help2_FC!$D:$D,Help2_FC!X:X)</f>
        <v>0</v>
      </c>
      <c r="AB175" s="979">
        <f>_xlfn.XLOOKUP($D175,Help2_FC!$D:$D,Help2_FC!Y:Y)</f>
        <v>6748</v>
      </c>
      <c r="AC175" s="979">
        <f>_xlfn.XLOOKUP($D175,Help2_FC!$D:$D,Help2_FC!Z:Z)</f>
        <v>148</v>
      </c>
      <c r="AD175" s="979">
        <f>_xlfn.XLOOKUP($D175,Help2_FC!$D:$D,Help2_FC!AA:AA)</f>
        <v>658</v>
      </c>
      <c r="AE175" s="979">
        <f>_xlfn.XLOOKUP($D175,Help2_FC!$D:$D,Help2_FC!AB:AB)</f>
        <v>708</v>
      </c>
      <c r="AF175" s="979">
        <f>_xlfn.XLOOKUP($D175,Help2_FC!$D:$D,Help2_FC!AC:AC)</f>
        <v>333</v>
      </c>
      <c r="AG175" s="979">
        <f>_xlfn.XLOOKUP($D175,Help2_FC!$D:$D,Help2_FC!AD:AD)</f>
        <v>277.60000000000002</v>
      </c>
      <c r="AH175" s="979">
        <f>_xlfn.XLOOKUP($D175,Help2_FC!$D:$D,Help2_FC!AE:AE)</f>
        <v>3369</v>
      </c>
      <c r="AI175" s="979">
        <f>_xlfn.XLOOKUP($D175,Help2_FC!$D:$D,Help2_FC!AF:AF)</f>
        <v>3163</v>
      </c>
      <c r="AJ175" s="979">
        <f>_xlfn.XLOOKUP($D175,Help2_FC!$D:$D,Help2_FC!AG:AG)</f>
        <v>1220.6323813954016</v>
      </c>
      <c r="AK175" s="979">
        <f>_xlfn.XLOOKUP($D175,Help2_FC!$D:$D,Help2_FC!AH:AH)</f>
        <v>7870</v>
      </c>
      <c r="AL175" s="979">
        <f>_xlfn.XLOOKUP($D175,Help2_FC!$D:$D,Help2_FC!AI:AI)</f>
        <v>339.4</v>
      </c>
      <c r="AM175" s="979">
        <f>_xlfn.XLOOKUP($D175,Help2_FC!$D:$D,Help2_FC!AJ:AJ)</f>
        <v>0</v>
      </c>
      <c r="AN175" s="979">
        <f>_xlfn.XLOOKUP($D175,Help2_FC!$D:$D,Help2_FC!AK:AK)</f>
        <v>0</v>
      </c>
    </row>
    <row r="176" spans="1:40" x14ac:dyDescent="0.2">
      <c r="A176" s="1">
        <v>45100</v>
      </c>
      <c r="B176">
        <f t="shared" si="16"/>
        <v>6</v>
      </c>
      <c r="C176">
        <f t="shared" si="17"/>
        <v>2023</v>
      </c>
      <c r="D176" s="872" t="str">
        <f t="shared" si="18"/>
        <v>06´2023</v>
      </c>
      <c r="F176" s="2">
        <f t="shared" si="14"/>
        <v>24</v>
      </c>
      <c r="G176" s="1483">
        <f t="shared" si="19"/>
        <v>3.5842293906810034E-2</v>
      </c>
      <c r="H176" s="5">
        <f t="shared" si="20"/>
        <v>1</v>
      </c>
      <c r="I176" s="995">
        <f>_xlfn.XLOOKUP($D176,Help2_FC!$D:$D,Help2_FC!H:H)</f>
        <v>16048</v>
      </c>
      <c r="J176" s="979">
        <f>_xlfn.XLOOKUP($D176,Help2_FC!$D:$D,Help2_FC!I:I)</f>
        <v>9152</v>
      </c>
      <c r="K176" s="979">
        <f>_xlfn.XLOOKUP($D176,Help2_FC!$D:$D,Help2_FC!J:J)</f>
        <v>3391</v>
      </c>
      <c r="L176" s="979">
        <f>_xlfn.XLOOKUP($D176,Help2_FC!$D:$D,Help2_FC!K:K)</f>
        <v>3357</v>
      </c>
      <c r="M176" s="979">
        <f>_xlfn.XLOOKUP($D176,Help2_FC!$D:$D,Help2_FC!L:L)</f>
        <v>6180</v>
      </c>
      <c r="N176" s="979">
        <f>_xlfn.XLOOKUP($D176,Help2_FC!$D:$D,Help2_FC!M:M)</f>
        <v>7782</v>
      </c>
      <c r="P176" s="979">
        <f>_xlfn.XLOOKUP($D176,Help2_FC!$D:$D,Help2_FC!F:F)</f>
        <v>669.6</v>
      </c>
      <c r="Q176" s="979">
        <f t="shared" si="15"/>
        <v>720</v>
      </c>
      <c r="R176" s="979">
        <f>_xlfn.XLOOKUP($D176,Help2_FC!$D:$D,Help2_FC!N:N)</f>
        <v>8393.4700888455809</v>
      </c>
      <c r="S176" s="979">
        <f>_xlfn.XLOOKUP($D176,Help2_FC!$D:$D,Help2_FC!O:O)</f>
        <v>6700.4620000000004</v>
      </c>
      <c r="T176" s="979">
        <f>_xlfn.XLOOKUP($D176,Help2_FC!$D:$D,Help2_FC!P:P)</f>
        <v>0</v>
      </c>
      <c r="U176" s="979">
        <f>_xlfn.XLOOKUP($D176,Help2_FC!$D:$D,Help2_FC!Q:Q)</f>
        <v>0</v>
      </c>
      <c r="V176" s="979">
        <f>_xlfn.XLOOKUP($D176,Help2_FC!$D:$D,Help2_FC!R:R)</f>
        <v>181.483</v>
      </c>
      <c r="W176" s="979">
        <f>_xlfn.XLOOKUP($D176,Help2_FC!$D:$D,Help2_FC!S:S)</f>
        <v>25797.934000000001</v>
      </c>
      <c r="Y176" s="979">
        <f>_xlfn.XLOOKUP($D176,Help2_FC!$D:$D,Help2_FC!V:V)</f>
        <v>6337</v>
      </c>
      <c r="Z176" s="979">
        <f>_xlfn.XLOOKUP($D176,Help2_FC!$D:$D,Help2_FC!W:W)</f>
        <v>2815</v>
      </c>
      <c r="AA176" s="979">
        <f>_xlfn.XLOOKUP($D176,Help2_FC!$D:$D,Help2_FC!X:X)</f>
        <v>0</v>
      </c>
      <c r="AB176" s="979">
        <f>_xlfn.XLOOKUP($D176,Help2_FC!$D:$D,Help2_FC!Y:Y)</f>
        <v>6748</v>
      </c>
      <c r="AC176" s="979">
        <f>_xlfn.XLOOKUP($D176,Help2_FC!$D:$D,Help2_FC!Z:Z)</f>
        <v>148</v>
      </c>
      <c r="AD176" s="979">
        <f>_xlfn.XLOOKUP($D176,Help2_FC!$D:$D,Help2_FC!AA:AA)</f>
        <v>658</v>
      </c>
      <c r="AE176" s="979">
        <f>_xlfn.XLOOKUP($D176,Help2_FC!$D:$D,Help2_FC!AB:AB)</f>
        <v>708</v>
      </c>
      <c r="AF176" s="979">
        <f>_xlfn.XLOOKUP($D176,Help2_FC!$D:$D,Help2_FC!AC:AC)</f>
        <v>333</v>
      </c>
      <c r="AG176" s="979">
        <f>_xlfn.XLOOKUP($D176,Help2_FC!$D:$D,Help2_FC!AD:AD)</f>
        <v>277.60000000000002</v>
      </c>
      <c r="AH176" s="979">
        <f>_xlfn.XLOOKUP($D176,Help2_FC!$D:$D,Help2_FC!AE:AE)</f>
        <v>3369</v>
      </c>
      <c r="AI176" s="979">
        <f>_xlfn.XLOOKUP($D176,Help2_FC!$D:$D,Help2_FC!AF:AF)</f>
        <v>3163</v>
      </c>
      <c r="AJ176" s="979">
        <f>_xlfn.XLOOKUP($D176,Help2_FC!$D:$D,Help2_FC!AG:AG)</f>
        <v>1220.6323813954016</v>
      </c>
      <c r="AK176" s="979">
        <f>_xlfn.XLOOKUP($D176,Help2_FC!$D:$D,Help2_FC!AH:AH)</f>
        <v>7870</v>
      </c>
      <c r="AL176" s="979">
        <f>_xlfn.XLOOKUP($D176,Help2_FC!$D:$D,Help2_FC!AI:AI)</f>
        <v>339.4</v>
      </c>
      <c r="AM176" s="979">
        <f>_xlfn.XLOOKUP($D176,Help2_FC!$D:$D,Help2_FC!AJ:AJ)</f>
        <v>0</v>
      </c>
      <c r="AN176" s="979">
        <f>_xlfn.XLOOKUP($D176,Help2_FC!$D:$D,Help2_FC!AK:AK)</f>
        <v>0</v>
      </c>
    </row>
    <row r="177" spans="1:40" x14ac:dyDescent="0.2">
      <c r="A177" s="1">
        <v>45101</v>
      </c>
      <c r="B177">
        <f t="shared" si="16"/>
        <v>6</v>
      </c>
      <c r="C177">
        <f t="shared" si="17"/>
        <v>2023</v>
      </c>
      <c r="D177" s="872" t="str">
        <f t="shared" si="18"/>
        <v>06´2023</v>
      </c>
      <c r="F177" s="2">
        <f t="shared" si="14"/>
        <v>24</v>
      </c>
      <c r="G177" s="1483">
        <f t="shared" si="19"/>
        <v>3.5842293906810034E-2</v>
      </c>
      <c r="H177" s="5">
        <f t="shared" si="20"/>
        <v>1</v>
      </c>
      <c r="I177" s="995">
        <f>_xlfn.XLOOKUP($D177,Help2_FC!$D:$D,Help2_FC!H:H)</f>
        <v>16048</v>
      </c>
      <c r="J177" s="979">
        <f>_xlfn.XLOOKUP($D177,Help2_FC!$D:$D,Help2_FC!I:I)</f>
        <v>9152</v>
      </c>
      <c r="K177" s="979">
        <f>_xlfn.XLOOKUP($D177,Help2_FC!$D:$D,Help2_FC!J:J)</f>
        <v>3391</v>
      </c>
      <c r="L177" s="979">
        <f>_xlfn.XLOOKUP($D177,Help2_FC!$D:$D,Help2_FC!K:K)</f>
        <v>3357</v>
      </c>
      <c r="M177" s="979">
        <f>_xlfn.XLOOKUP($D177,Help2_FC!$D:$D,Help2_FC!L:L)</f>
        <v>6180</v>
      </c>
      <c r="N177" s="979">
        <f>_xlfn.XLOOKUP($D177,Help2_FC!$D:$D,Help2_FC!M:M)</f>
        <v>7782</v>
      </c>
      <c r="P177" s="979">
        <f>_xlfn.XLOOKUP($D177,Help2_FC!$D:$D,Help2_FC!F:F)</f>
        <v>669.6</v>
      </c>
      <c r="Q177" s="979">
        <f t="shared" si="15"/>
        <v>720</v>
      </c>
      <c r="R177" s="979">
        <f>_xlfn.XLOOKUP($D177,Help2_FC!$D:$D,Help2_FC!N:N)</f>
        <v>8393.4700888455809</v>
      </c>
      <c r="S177" s="979">
        <f>_xlfn.XLOOKUP($D177,Help2_FC!$D:$D,Help2_FC!O:O)</f>
        <v>6700.4620000000004</v>
      </c>
      <c r="T177" s="979">
        <f>_xlfn.XLOOKUP($D177,Help2_FC!$D:$D,Help2_FC!P:P)</f>
        <v>0</v>
      </c>
      <c r="U177" s="979">
        <f>_xlfn.XLOOKUP($D177,Help2_FC!$D:$D,Help2_FC!Q:Q)</f>
        <v>0</v>
      </c>
      <c r="V177" s="979">
        <f>_xlfn.XLOOKUP($D177,Help2_FC!$D:$D,Help2_FC!R:R)</f>
        <v>181.483</v>
      </c>
      <c r="W177" s="979">
        <f>_xlfn.XLOOKUP($D177,Help2_FC!$D:$D,Help2_FC!S:S)</f>
        <v>25797.934000000001</v>
      </c>
      <c r="Y177" s="979">
        <f>_xlfn.XLOOKUP($D177,Help2_FC!$D:$D,Help2_FC!V:V)</f>
        <v>6337</v>
      </c>
      <c r="Z177" s="979">
        <f>_xlfn.XLOOKUP($D177,Help2_FC!$D:$D,Help2_FC!W:W)</f>
        <v>2815</v>
      </c>
      <c r="AA177" s="979">
        <f>_xlfn.XLOOKUP($D177,Help2_FC!$D:$D,Help2_FC!X:X)</f>
        <v>0</v>
      </c>
      <c r="AB177" s="979">
        <f>_xlfn.XLOOKUP($D177,Help2_FC!$D:$D,Help2_FC!Y:Y)</f>
        <v>6748</v>
      </c>
      <c r="AC177" s="979">
        <f>_xlfn.XLOOKUP($D177,Help2_FC!$D:$D,Help2_FC!Z:Z)</f>
        <v>148</v>
      </c>
      <c r="AD177" s="979">
        <f>_xlfn.XLOOKUP($D177,Help2_FC!$D:$D,Help2_FC!AA:AA)</f>
        <v>658</v>
      </c>
      <c r="AE177" s="979">
        <f>_xlfn.XLOOKUP($D177,Help2_FC!$D:$D,Help2_FC!AB:AB)</f>
        <v>708</v>
      </c>
      <c r="AF177" s="979">
        <f>_xlfn.XLOOKUP($D177,Help2_FC!$D:$D,Help2_FC!AC:AC)</f>
        <v>333</v>
      </c>
      <c r="AG177" s="979">
        <f>_xlfn.XLOOKUP($D177,Help2_FC!$D:$D,Help2_FC!AD:AD)</f>
        <v>277.60000000000002</v>
      </c>
      <c r="AH177" s="979">
        <f>_xlfn.XLOOKUP($D177,Help2_FC!$D:$D,Help2_FC!AE:AE)</f>
        <v>3369</v>
      </c>
      <c r="AI177" s="979">
        <f>_xlfn.XLOOKUP($D177,Help2_FC!$D:$D,Help2_FC!AF:AF)</f>
        <v>3163</v>
      </c>
      <c r="AJ177" s="979">
        <f>_xlfn.XLOOKUP($D177,Help2_FC!$D:$D,Help2_FC!AG:AG)</f>
        <v>1220.6323813954016</v>
      </c>
      <c r="AK177" s="979">
        <f>_xlfn.XLOOKUP($D177,Help2_FC!$D:$D,Help2_FC!AH:AH)</f>
        <v>7870</v>
      </c>
      <c r="AL177" s="979">
        <f>_xlfn.XLOOKUP($D177,Help2_FC!$D:$D,Help2_FC!AI:AI)</f>
        <v>339.4</v>
      </c>
      <c r="AM177" s="979">
        <f>_xlfn.XLOOKUP($D177,Help2_FC!$D:$D,Help2_FC!AJ:AJ)</f>
        <v>0</v>
      </c>
      <c r="AN177" s="979">
        <f>_xlfn.XLOOKUP($D177,Help2_FC!$D:$D,Help2_FC!AK:AK)</f>
        <v>0</v>
      </c>
    </row>
    <row r="178" spans="1:40" x14ac:dyDescent="0.2">
      <c r="A178" s="1">
        <v>45102</v>
      </c>
      <c r="B178">
        <f t="shared" si="16"/>
        <v>6</v>
      </c>
      <c r="C178">
        <f t="shared" si="17"/>
        <v>2023</v>
      </c>
      <c r="D178" s="872" t="str">
        <f t="shared" si="18"/>
        <v>06´2023</v>
      </c>
      <c r="F178" s="2">
        <f t="shared" si="14"/>
        <v>24</v>
      </c>
      <c r="G178" s="1483">
        <f t="shared" si="19"/>
        <v>3.5842293906810034E-2</v>
      </c>
      <c r="H178" s="5">
        <f t="shared" si="20"/>
        <v>1</v>
      </c>
      <c r="I178" s="995">
        <f>_xlfn.XLOOKUP($D178,Help2_FC!$D:$D,Help2_FC!H:H)</f>
        <v>16048</v>
      </c>
      <c r="J178" s="979">
        <f>_xlfn.XLOOKUP($D178,Help2_FC!$D:$D,Help2_FC!I:I)</f>
        <v>9152</v>
      </c>
      <c r="K178" s="979">
        <f>_xlfn.XLOOKUP($D178,Help2_FC!$D:$D,Help2_FC!J:J)</f>
        <v>3391</v>
      </c>
      <c r="L178" s="979">
        <f>_xlfn.XLOOKUP($D178,Help2_FC!$D:$D,Help2_FC!K:K)</f>
        <v>3357</v>
      </c>
      <c r="M178" s="979">
        <f>_xlfn.XLOOKUP($D178,Help2_FC!$D:$D,Help2_FC!L:L)</f>
        <v>6180</v>
      </c>
      <c r="N178" s="979">
        <f>_xlfn.XLOOKUP($D178,Help2_FC!$D:$D,Help2_FC!M:M)</f>
        <v>7782</v>
      </c>
      <c r="P178" s="979">
        <f>_xlfn.XLOOKUP($D178,Help2_FC!$D:$D,Help2_FC!F:F)</f>
        <v>669.6</v>
      </c>
      <c r="Q178" s="979">
        <f t="shared" si="15"/>
        <v>720</v>
      </c>
      <c r="R178" s="979">
        <f>_xlfn.XLOOKUP($D178,Help2_FC!$D:$D,Help2_FC!N:N)</f>
        <v>8393.4700888455809</v>
      </c>
      <c r="S178" s="979">
        <f>_xlfn.XLOOKUP($D178,Help2_FC!$D:$D,Help2_FC!O:O)</f>
        <v>6700.4620000000004</v>
      </c>
      <c r="T178" s="979">
        <f>_xlfn.XLOOKUP($D178,Help2_FC!$D:$D,Help2_FC!P:P)</f>
        <v>0</v>
      </c>
      <c r="U178" s="979">
        <f>_xlfn.XLOOKUP($D178,Help2_FC!$D:$D,Help2_FC!Q:Q)</f>
        <v>0</v>
      </c>
      <c r="V178" s="979">
        <f>_xlfn.XLOOKUP($D178,Help2_FC!$D:$D,Help2_FC!R:R)</f>
        <v>181.483</v>
      </c>
      <c r="W178" s="979">
        <f>_xlfn.XLOOKUP($D178,Help2_FC!$D:$D,Help2_FC!S:S)</f>
        <v>25797.934000000001</v>
      </c>
      <c r="Y178" s="979">
        <f>_xlfn.XLOOKUP($D178,Help2_FC!$D:$D,Help2_FC!V:V)</f>
        <v>6337</v>
      </c>
      <c r="Z178" s="979">
        <f>_xlfn.XLOOKUP($D178,Help2_FC!$D:$D,Help2_FC!W:W)</f>
        <v>2815</v>
      </c>
      <c r="AA178" s="979">
        <f>_xlfn.XLOOKUP($D178,Help2_FC!$D:$D,Help2_FC!X:X)</f>
        <v>0</v>
      </c>
      <c r="AB178" s="979">
        <f>_xlfn.XLOOKUP($D178,Help2_FC!$D:$D,Help2_FC!Y:Y)</f>
        <v>6748</v>
      </c>
      <c r="AC178" s="979">
        <f>_xlfn.XLOOKUP($D178,Help2_FC!$D:$D,Help2_FC!Z:Z)</f>
        <v>148</v>
      </c>
      <c r="AD178" s="979">
        <f>_xlfn.XLOOKUP($D178,Help2_FC!$D:$D,Help2_FC!AA:AA)</f>
        <v>658</v>
      </c>
      <c r="AE178" s="979">
        <f>_xlfn.XLOOKUP($D178,Help2_FC!$D:$D,Help2_FC!AB:AB)</f>
        <v>708</v>
      </c>
      <c r="AF178" s="979">
        <f>_xlfn.XLOOKUP($D178,Help2_FC!$D:$D,Help2_FC!AC:AC)</f>
        <v>333</v>
      </c>
      <c r="AG178" s="979">
        <f>_xlfn.XLOOKUP($D178,Help2_FC!$D:$D,Help2_FC!AD:AD)</f>
        <v>277.60000000000002</v>
      </c>
      <c r="AH178" s="979">
        <f>_xlfn.XLOOKUP($D178,Help2_FC!$D:$D,Help2_FC!AE:AE)</f>
        <v>3369</v>
      </c>
      <c r="AI178" s="979">
        <f>_xlfn.XLOOKUP($D178,Help2_FC!$D:$D,Help2_FC!AF:AF)</f>
        <v>3163</v>
      </c>
      <c r="AJ178" s="979">
        <f>_xlfn.XLOOKUP($D178,Help2_FC!$D:$D,Help2_FC!AG:AG)</f>
        <v>1220.6323813954016</v>
      </c>
      <c r="AK178" s="979">
        <f>_xlfn.XLOOKUP($D178,Help2_FC!$D:$D,Help2_FC!AH:AH)</f>
        <v>7870</v>
      </c>
      <c r="AL178" s="979">
        <f>_xlfn.XLOOKUP($D178,Help2_FC!$D:$D,Help2_FC!AI:AI)</f>
        <v>339.4</v>
      </c>
      <c r="AM178" s="979">
        <f>_xlfn.XLOOKUP($D178,Help2_FC!$D:$D,Help2_FC!AJ:AJ)</f>
        <v>0</v>
      </c>
      <c r="AN178" s="979">
        <f>_xlfn.XLOOKUP($D178,Help2_FC!$D:$D,Help2_FC!AK:AK)</f>
        <v>0</v>
      </c>
    </row>
    <row r="179" spans="1:40" x14ac:dyDescent="0.2">
      <c r="A179" s="1">
        <v>45103</v>
      </c>
      <c r="B179">
        <f t="shared" si="16"/>
        <v>6</v>
      </c>
      <c r="C179">
        <f t="shared" si="17"/>
        <v>2023</v>
      </c>
      <c r="D179" s="872" t="str">
        <f t="shared" si="18"/>
        <v>06´2023</v>
      </c>
      <c r="F179" s="2">
        <f t="shared" si="14"/>
        <v>24</v>
      </c>
      <c r="G179" s="1483">
        <f t="shared" si="19"/>
        <v>3.5842293906810034E-2</v>
      </c>
      <c r="H179" s="5">
        <f t="shared" si="20"/>
        <v>1</v>
      </c>
      <c r="I179" s="995">
        <f>_xlfn.XLOOKUP($D179,Help2_FC!$D:$D,Help2_FC!H:H)</f>
        <v>16048</v>
      </c>
      <c r="J179" s="979">
        <f>_xlfn.XLOOKUP($D179,Help2_FC!$D:$D,Help2_FC!I:I)</f>
        <v>9152</v>
      </c>
      <c r="K179" s="979">
        <f>_xlfn.XLOOKUP($D179,Help2_FC!$D:$D,Help2_FC!J:J)</f>
        <v>3391</v>
      </c>
      <c r="L179" s="979">
        <f>_xlfn.XLOOKUP($D179,Help2_FC!$D:$D,Help2_FC!K:K)</f>
        <v>3357</v>
      </c>
      <c r="M179" s="979">
        <f>_xlfn.XLOOKUP($D179,Help2_FC!$D:$D,Help2_FC!L:L)</f>
        <v>6180</v>
      </c>
      <c r="N179" s="979">
        <f>_xlfn.XLOOKUP($D179,Help2_FC!$D:$D,Help2_FC!M:M)</f>
        <v>7782</v>
      </c>
      <c r="P179" s="979">
        <f>_xlfn.XLOOKUP($D179,Help2_FC!$D:$D,Help2_FC!F:F)</f>
        <v>669.6</v>
      </c>
      <c r="Q179" s="979">
        <f t="shared" si="15"/>
        <v>720</v>
      </c>
      <c r="R179" s="979">
        <f>_xlfn.XLOOKUP($D179,Help2_FC!$D:$D,Help2_FC!N:N)</f>
        <v>8393.4700888455809</v>
      </c>
      <c r="S179" s="979">
        <f>_xlfn.XLOOKUP($D179,Help2_FC!$D:$D,Help2_FC!O:O)</f>
        <v>6700.4620000000004</v>
      </c>
      <c r="T179" s="979">
        <f>_xlfn.XLOOKUP($D179,Help2_FC!$D:$D,Help2_FC!P:P)</f>
        <v>0</v>
      </c>
      <c r="U179" s="979">
        <f>_xlfn.XLOOKUP($D179,Help2_FC!$D:$D,Help2_FC!Q:Q)</f>
        <v>0</v>
      </c>
      <c r="V179" s="979">
        <f>_xlfn.XLOOKUP($D179,Help2_FC!$D:$D,Help2_FC!R:R)</f>
        <v>181.483</v>
      </c>
      <c r="W179" s="979">
        <f>_xlfn.XLOOKUP($D179,Help2_FC!$D:$D,Help2_FC!S:S)</f>
        <v>25797.934000000001</v>
      </c>
      <c r="Y179" s="979">
        <f>_xlfn.XLOOKUP($D179,Help2_FC!$D:$D,Help2_FC!V:V)</f>
        <v>6337</v>
      </c>
      <c r="Z179" s="979">
        <f>_xlfn.XLOOKUP($D179,Help2_FC!$D:$D,Help2_FC!W:W)</f>
        <v>2815</v>
      </c>
      <c r="AA179" s="979">
        <f>_xlfn.XLOOKUP($D179,Help2_FC!$D:$D,Help2_FC!X:X)</f>
        <v>0</v>
      </c>
      <c r="AB179" s="979">
        <f>_xlfn.XLOOKUP($D179,Help2_FC!$D:$D,Help2_FC!Y:Y)</f>
        <v>6748</v>
      </c>
      <c r="AC179" s="979">
        <f>_xlfn.XLOOKUP($D179,Help2_FC!$D:$D,Help2_FC!Z:Z)</f>
        <v>148</v>
      </c>
      <c r="AD179" s="979">
        <f>_xlfn.XLOOKUP($D179,Help2_FC!$D:$D,Help2_FC!AA:AA)</f>
        <v>658</v>
      </c>
      <c r="AE179" s="979">
        <f>_xlfn.XLOOKUP($D179,Help2_FC!$D:$D,Help2_FC!AB:AB)</f>
        <v>708</v>
      </c>
      <c r="AF179" s="979">
        <f>_xlfn.XLOOKUP($D179,Help2_FC!$D:$D,Help2_FC!AC:AC)</f>
        <v>333</v>
      </c>
      <c r="AG179" s="979">
        <f>_xlfn.XLOOKUP($D179,Help2_FC!$D:$D,Help2_FC!AD:AD)</f>
        <v>277.60000000000002</v>
      </c>
      <c r="AH179" s="979">
        <f>_xlfn.XLOOKUP($D179,Help2_FC!$D:$D,Help2_FC!AE:AE)</f>
        <v>3369</v>
      </c>
      <c r="AI179" s="979">
        <f>_xlfn.XLOOKUP($D179,Help2_FC!$D:$D,Help2_FC!AF:AF)</f>
        <v>3163</v>
      </c>
      <c r="AJ179" s="979">
        <f>_xlfn.XLOOKUP($D179,Help2_FC!$D:$D,Help2_FC!AG:AG)</f>
        <v>1220.6323813954016</v>
      </c>
      <c r="AK179" s="979">
        <f>_xlfn.XLOOKUP($D179,Help2_FC!$D:$D,Help2_FC!AH:AH)</f>
        <v>7870</v>
      </c>
      <c r="AL179" s="979">
        <f>_xlfn.XLOOKUP($D179,Help2_FC!$D:$D,Help2_FC!AI:AI)</f>
        <v>339.4</v>
      </c>
      <c r="AM179" s="979">
        <f>_xlfn.XLOOKUP($D179,Help2_FC!$D:$D,Help2_FC!AJ:AJ)</f>
        <v>0</v>
      </c>
      <c r="AN179" s="979">
        <f>_xlfn.XLOOKUP($D179,Help2_FC!$D:$D,Help2_FC!AK:AK)</f>
        <v>0</v>
      </c>
    </row>
    <row r="180" spans="1:40" x14ac:dyDescent="0.2">
      <c r="A180" s="1">
        <v>45104</v>
      </c>
      <c r="B180">
        <f t="shared" si="16"/>
        <v>6</v>
      </c>
      <c r="C180">
        <f t="shared" si="17"/>
        <v>2023</v>
      </c>
      <c r="D180" s="872" t="str">
        <f t="shared" si="18"/>
        <v>06´2023</v>
      </c>
      <c r="E180" s="867">
        <v>24</v>
      </c>
      <c r="F180" s="2">
        <f t="shared" si="14"/>
        <v>0</v>
      </c>
      <c r="G180" s="1483">
        <f t="shared" si="19"/>
        <v>0</v>
      </c>
      <c r="H180" s="5">
        <f t="shared" si="20"/>
        <v>0</v>
      </c>
      <c r="I180" s="995">
        <f>_xlfn.XLOOKUP($D180,Help2_FC!$D:$D,Help2_FC!H:H)</f>
        <v>16048</v>
      </c>
      <c r="J180" s="979">
        <f>_xlfn.XLOOKUP($D180,Help2_FC!$D:$D,Help2_FC!I:I)</f>
        <v>9152</v>
      </c>
      <c r="K180" s="979">
        <f>_xlfn.XLOOKUP($D180,Help2_FC!$D:$D,Help2_FC!J:J)</f>
        <v>3391</v>
      </c>
      <c r="L180" s="979">
        <f>_xlfn.XLOOKUP($D180,Help2_FC!$D:$D,Help2_FC!K:K)</f>
        <v>3357</v>
      </c>
      <c r="M180" s="979">
        <f>_xlfn.XLOOKUP($D180,Help2_FC!$D:$D,Help2_FC!L:L)</f>
        <v>6180</v>
      </c>
      <c r="N180" s="979">
        <f>_xlfn.XLOOKUP($D180,Help2_FC!$D:$D,Help2_FC!M:M)</f>
        <v>7782</v>
      </c>
      <c r="P180" s="979">
        <f>_xlfn.XLOOKUP($D180,Help2_FC!$D:$D,Help2_FC!F:F)</f>
        <v>669.6</v>
      </c>
      <c r="Q180" s="979">
        <f t="shared" si="15"/>
        <v>720</v>
      </c>
      <c r="R180" s="979">
        <f>_xlfn.XLOOKUP($D180,Help2_FC!$D:$D,Help2_FC!N:N)</f>
        <v>8393.4700888455809</v>
      </c>
      <c r="S180" s="979">
        <f>_xlfn.XLOOKUP($D180,Help2_FC!$D:$D,Help2_FC!O:O)</f>
        <v>6700.4620000000004</v>
      </c>
      <c r="T180" s="979">
        <f>_xlfn.XLOOKUP($D180,Help2_FC!$D:$D,Help2_FC!P:P)</f>
        <v>0</v>
      </c>
      <c r="U180" s="979">
        <f>_xlfn.XLOOKUP($D180,Help2_FC!$D:$D,Help2_FC!Q:Q)</f>
        <v>0</v>
      </c>
      <c r="V180" s="979">
        <f>_xlfn.XLOOKUP($D180,Help2_FC!$D:$D,Help2_FC!R:R)</f>
        <v>181.483</v>
      </c>
      <c r="W180" s="979">
        <f>_xlfn.XLOOKUP($D180,Help2_FC!$D:$D,Help2_FC!S:S)</f>
        <v>25797.934000000001</v>
      </c>
      <c r="Y180" s="979">
        <f>_xlfn.XLOOKUP($D180,Help2_FC!$D:$D,Help2_FC!V:V)</f>
        <v>6337</v>
      </c>
      <c r="Z180" s="979">
        <f>_xlfn.XLOOKUP($D180,Help2_FC!$D:$D,Help2_FC!W:W)</f>
        <v>2815</v>
      </c>
      <c r="AA180" s="979">
        <f>_xlfn.XLOOKUP($D180,Help2_FC!$D:$D,Help2_FC!X:X)</f>
        <v>0</v>
      </c>
      <c r="AB180" s="979">
        <f>_xlfn.XLOOKUP($D180,Help2_FC!$D:$D,Help2_FC!Y:Y)</f>
        <v>6748</v>
      </c>
      <c r="AC180" s="979">
        <f>_xlfn.XLOOKUP($D180,Help2_FC!$D:$D,Help2_FC!Z:Z)</f>
        <v>148</v>
      </c>
      <c r="AD180" s="979">
        <f>_xlfn.XLOOKUP($D180,Help2_FC!$D:$D,Help2_FC!AA:AA)</f>
        <v>658</v>
      </c>
      <c r="AE180" s="979">
        <f>_xlfn.XLOOKUP($D180,Help2_FC!$D:$D,Help2_FC!AB:AB)</f>
        <v>708</v>
      </c>
      <c r="AF180" s="979">
        <f>_xlfn.XLOOKUP($D180,Help2_FC!$D:$D,Help2_FC!AC:AC)</f>
        <v>333</v>
      </c>
      <c r="AG180" s="979">
        <f>_xlfn.XLOOKUP($D180,Help2_FC!$D:$D,Help2_FC!AD:AD)</f>
        <v>277.60000000000002</v>
      </c>
      <c r="AH180" s="979">
        <f>_xlfn.XLOOKUP($D180,Help2_FC!$D:$D,Help2_FC!AE:AE)</f>
        <v>3369</v>
      </c>
      <c r="AI180" s="979">
        <f>_xlfn.XLOOKUP($D180,Help2_FC!$D:$D,Help2_FC!AF:AF)</f>
        <v>3163</v>
      </c>
      <c r="AJ180" s="979">
        <f>_xlfn.XLOOKUP($D180,Help2_FC!$D:$D,Help2_FC!AG:AG)</f>
        <v>1220.6323813954016</v>
      </c>
      <c r="AK180" s="979">
        <f>_xlfn.XLOOKUP($D180,Help2_FC!$D:$D,Help2_FC!AH:AH)</f>
        <v>7870</v>
      </c>
      <c r="AL180" s="979">
        <f>_xlfn.XLOOKUP($D180,Help2_FC!$D:$D,Help2_FC!AI:AI)</f>
        <v>339.4</v>
      </c>
      <c r="AM180" s="979">
        <f>_xlfn.XLOOKUP($D180,Help2_FC!$D:$D,Help2_FC!AJ:AJ)</f>
        <v>0</v>
      </c>
      <c r="AN180" s="979">
        <f>_xlfn.XLOOKUP($D180,Help2_FC!$D:$D,Help2_FC!AK:AK)</f>
        <v>0</v>
      </c>
    </row>
    <row r="181" spans="1:40" x14ac:dyDescent="0.2">
      <c r="A181" s="1">
        <v>45105</v>
      </c>
      <c r="B181">
        <f t="shared" si="16"/>
        <v>6</v>
      </c>
      <c r="C181">
        <f t="shared" si="17"/>
        <v>2023</v>
      </c>
      <c r="D181" s="872" t="str">
        <f t="shared" si="18"/>
        <v>06´2023</v>
      </c>
      <c r="E181" s="867">
        <f>50.4-28</f>
        <v>22.4</v>
      </c>
      <c r="F181" s="2">
        <f t="shared" si="14"/>
        <v>1.6000000000000014</v>
      </c>
      <c r="G181" s="1483">
        <f t="shared" si="19"/>
        <v>2.3894862604540044E-3</v>
      </c>
      <c r="H181" s="5">
        <f t="shared" si="20"/>
        <v>6.6666666666666721E-2</v>
      </c>
      <c r="I181" s="995">
        <f>_xlfn.XLOOKUP($D181,Help2_FC!$D:$D,Help2_FC!H:H)</f>
        <v>16048</v>
      </c>
      <c r="J181" s="979">
        <f>_xlfn.XLOOKUP($D181,Help2_FC!$D:$D,Help2_FC!I:I)</f>
        <v>9152</v>
      </c>
      <c r="K181" s="979">
        <f>_xlfn.XLOOKUP($D181,Help2_FC!$D:$D,Help2_FC!J:J)</f>
        <v>3391</v>
      </c>
      <c r="L181" s="979">
        <f>_xlfn.XLOOKUP($D181,Help2_FC!$D:$D,Help2_FC!K:K)</f>
        <v>3357</v>
      </c>
      <c r="M181" s="979">
        <f>_xlfn.XLOOKUP($D181,Help2_FC!$D:$D,Help2_FC!L:L)</f>
        <v>6180</v>
      </c>
      <c r="N181" s="979">
        <f>_xlfn.XLOOKUP($D181,Help2_FC!$D:$D,Help2_FC!M:M)</f>
        <v>7782</v>
      </c>
      <c r="P181" s="979">
        <f>_xlfn.XLOOKUP($D181,Help2_FC!$D:$D,Help2_FC!F:F)</f>
        <v>669.6</v>
      </c>
      <c r="Q181" s="979">
        <f t="shared" si="15"/>
        <v>720</v>
      </c>
      <c r="R181" s="979">
        <f>_xlfn.XLOOKUP($D181,Help2_FC!$D:$D,Help2_FC!N:N)</f>
        <v>8393.4700888455809</v>
      </c>
      <c r="S181" s="979">
        <f>_xlfn.XLOOKUP($D181,Help2_FC!$D:$D,Help2_FC!O:O)</f>
        <v>6700.4620000000004</v>
      </c>
      <c r="T181" s="979">
        <f>_xlfn.XLOOKUP($D181,Help2_FC!$D:$D,Help2_FC!P:P)</f>
        <v>0</v>
      </c>
      <c r="U181" s="979">
        <f>_xlfn.XLOOKUP($D181,Help2_FC!$D:$D,Help2_FC!Q:Q)</f>
        <v>0</v>
      </c>
      <c r="V181" s="979">
        <f>_xlfn.XLOOKUP($D181,Help2_FC!$D:$D,Help2_FC!R:R)</f>
        <v>181.483</v>
      </c>
      <c r="W181" s="979">
        <f>_xlfn.XLOOKUP($D181,Help2_FC!$D:$D,Help2_FC!S:S)</f>
        <v>25797.934000000001</v>
      </c>
      <c r="Y181" s="979">
        <f>_xlfn.XLOOKUP($D181,Help2_FC!$D:$D,Help2_FC!V:V)</f>
        <v>6337</v>
      </c>
      <c r="Z181" s="979">
        <f>_xlfn.XLOOKUP($D181,Help2_FC!$D:$D,Help2_FC!W:W)</f>
        <v>2815</v>
      </c>
      <c r="AA181" s="979">
        <f>_xlfn.XLOOKUP($D181,Help2_FC!$D:$D,Help2_FC!X:X)</f>
        <v>0</v>
      </c>
      <c r="AB181" s="979">
        <f>_xlfn.XLOOKUP($D181,Help2_FC!$D:$D,Help2_FC!Y:Y)</f>
        <v>6748</v>
      </c>
      <c r="AC181" s="979">
        <f>_xlfn.XLOOKUP($D181,Help2_FC!$D:$D,Help2_FC!Z:Z)</f>
        <v>148</v>
      </c>
      <c r="AD181" s="979">
        <f>_xlfn.XLOOKUP($D181,Help2_FC!$D:$D,Help2_FC!AA:AA)</f>
        <v>658</v>
      </c>
      <c r="AE181" s="979">
        <f>_xlfn.XLOOKUP($D181,Help2_FC!$D:$D,Help2_FC!AB:AB)</f>
        <v>708</v>
      </c>
      <c r="AF181" s="979">
        <f>_xlfn.XLOOKUP($D181,Help2_FC!$D:$D,Help2_FC!AC:AC)</f>
        <v>333</v>
      </c>
      <c r="AG181" s="979">
        <f>_xlfn.XLOOKUP($D181,Help2_FC!$D:$D,Help2_FC!AD:AD)</f>
        <v>277.60000000000002</v>
      </c>
      <c r="AH181" s="979">
        <f>_xlfn.XLOOKUP($D181,Help2_FC!$D:$D,Help2_FC!AE:AE)</f>
        <v>3369</v>
      </c>
      <c r="AI181" s="979">
        <f>_xlfn.XLOOKUP($D181,Help2_FC!$D:$D,Help2_FC!AF:AF)</f>
        <v>3163</v>
      </c>
      <c r="AJ181" s="979">
        <f>_xlfn.XLOOKUP($D181,Help2_FC!$D:$D,Help2_FC!AG:AG)</f>
        <v>1220.6323813954016</v>
      </c>
      <c r="AK181" s="979">
        <f>_xlfn.XLOOKUP($D181,Help2_FC!$D:$D,Help2_FC!AH:AH)</f>
        <v>7870</v>
      </c>
      <c r="AL181" s="979">
        <f>_xlfn.XLOOKUP($D181,Help2_FC!$D:$D,Help2_FC!AI:AI)</f>
        <v>339.4</v>
      </c>
      <c r="AM181" s="979">
        <f>_xlfn.XLOOKUP($D181,Help2_FC!$D:$D,Help2_FC!AJ:AJ)</f>
        <v>0</v>
      </c>
      <c r="AN181" s="979">
        <f>_xlfn.XLOOKUP($D181,Help2_FC!$D:$D,Help2_FC!AK:AK)</f>
        <v>0</v>
      </c>
    </row>
    <row r="182" spans="1:40" x14ac:dyDescent="0.2">
      <c r="A182" s="1">
        <v>45106</v>
      </c>
      <c r="B182">
        <f t="shared" si="16"/>
        <v>6</v>
      </c>
      <c r="C182">
        <f t="shared" si="17"/>
        <v>2023</v>
      </c>
      <c r="D182" s="872" t="str">
        <f t="shared" si="18"/>
        <v>06´2023</v>
      </c>
      <c r="F182" s="2">
        <f t="shared" si="14"/>
        <v>24</v>
      </c>
      <c r="G182" s="1483">
        <f t="shared" si="19"/>
        <v>3.5842293906810034E-2</v>
      </c>
      <c r="H182" s="5">
        <f t="shared" si="20"/>
        <v>1</v>
      </c>
      <c r="I182" s="995">
        <f>_xlfn.XLOOKUP($D182,Help2_FC!$D:$D,Help2_FC!H:H)</f>
        <v>16048</v>
      </c>
      <c r="J182" s="979">
        <f>_xlfn.XLOOKUP($D182,Help2_FC!$D:$D,Help2_FC!I:I)</f>
        <v>9152</v>
      </c>
      <c r="K182" s="979">
        <f>_xlfn.XLOOKUP($D182,Help2_FC!$D:$D,Help2_FC!J:J)</f>
        <v>3391</v>
      </c>
      <c r="L182" s="979">
        <f>_xlfn.XLOOKUP($D182,Help2_FC!$D:$D,Help2_FC!K:K)</f>
        <v>3357</v>
      </c>
      <c r="M182" s="979">
        <f>_xlfn.XLOOKUP($D182,Help2_FC!$D:$D,Help2_FC!L:L)</f>
        <v>6180</v>
      </c>
      <c r="N182" s="979">
        <f>_xlfn.XLOOKUP($D182,Help2_FC!$D:$D,Help2_FC!M:M)</f>
        <v>7782</v>
      </c>
      <c r="P182" s="979">
        <f>_xlfn.XLOOKUP($D182,Help2_FC!$D:$D,Help2_FC!F:F)</f>
        <v>669.6</v>
      </c>
      <c r="Q182" s="979">
        <f t="shared" si="15"/>
        <v>720</v>
      </c>
      <c r="R182" s="979">
        <f>_xlfn.XLOOKUP($D182,Help2_FC!$D:$D,Help2_FC!N:N)</f>
        <v>8393.4700888455809</v>
      </c>
      <c r="S182" s="979">
        <f>_xlfn.XLOOKUP($D182,Help2_FC!$D:$D,Help2_FC!O:O)</f>
        <v>6700.4620000000004</v>
      </c>
      <c r="T182" s="979">
        <f>_xlfn.XLOOKUP($D182,Help2_FC!$D:$D,Help2_FC!P:P)</f>
        <v>0</v>
      </c>
      <c r="U182" s="979">
        <f>_xlfn.XLOOKUP($D182,Help2_FC!$D:$D,Help2_FC!Q:Q)</f>
        <v>0</v>
      </c>
      <c r="V182" s="979">
        <f>_xlfn.XLOOKUP($D182,Help2_FC!$D:$D,Help2_FC!R:R)</f>
        <v>181.483</v>
      </c>
      <c r="W182" s="979">
        <f>_xlfn.XLOOKUP($D182,Help2_FC!$D:$D,Help2_FC!S:S)</f>
        <v>25797.934000000001</v>
      </c>
      <c r="Y182" s="979">
        <f>_xlfn.XLOOKUP($D182,Help2_FC!$D:$D,Help2_FC!V:V)</f>
        <v>6337</v>
      </c>
      <c r="Z182" s="979">
        <f>_xlfn.XLOOKUP($D182,Help2_FC!$D:$D,Help2_FC!W:W)</f>
        <v>2815</v>
      </c>
      <c r="AA182" s="979">
        <f>_xlfn.XLOOKUP($D182,Help2_FC!$D:$D,Help2_FC!X:X)</f>
        <v>0</v>
      </c>
      <c r="AB182" s="979">
        <f>_xlfn.XLOOKUP($D182,Help2_FC!$D:$D,Help2_FC!Y:Y)</f>
        <v>6748</v>
      </c>
      <c r="AC182" s="979">
        <f>_xlfn.XLOOKUP($D182,Help2_FC!$D:$D,Help2_FC!Z:Z)</f>
        <v>148</v>
      </c>
      <c r="AD182" s="979">
        <f>_xlfn.XLOOKUP($D182,Help2_FC!$D:$D,Help2_FC!AA:AA)</f>
        <v>658</v>
      </c>
      <c r="AE182" s="979">
        <f>_xlfn.XLOOKUP($D182,Help2_FC!$D:$D,Help2_FC!AB:AB)</f>
        <v>708</v>
      </c>
      <c r="AF182" s="979">
        <f>_xlfn.XLOOKUP($D182,Help2_FC!$D:$D,Help2_FC!AC:AC)</f>
        <v>333</v>
      </c>
      <c r="AG182" s="979">
        <f>_xlfn.XLOOKUP($D182,Help2_FC!$D:$D,Help2_FC!AD:AD)</f>
        <v>277.60000000000002</v>
      </c>
      <c r="AH182" s="979">
        <f>_xlfn.XLOOKUP($D182,Help2_FC!$D:$D,Help2_FC!AE:AE)</f>
        <v>3369</v>
      </c>
      <c r="AI182" s="979">
        <f>_xlfn.XLOOKUP($D182,Help2_FC!$D:$D,Help2_FC!AF:AF)</f>
        <v>3163</v>
      </c>
      <c r="AJ182" s="979">
        <f>_xlfn.XLOOKUP($D182,Help2_FC!$D:$D,Help2_FC!AG:AG)</f>
        <v>1220.6323813954016</v>
      </c>
      <c r="AK182" s="979">
        <f>_xlfn.XLOOKUP($D182,Help2_FC!$D:$D,Help2_FC!AH:AH)</f>
        <v>7870</v>
      </c>
      <c r="AL182" s="979">
        <f>_xlfn.XLOOKUP($D182,Help2_FC!$D:$D,Help2_FC!AI:AI)</f>
        <v>339.4</v>
      </c>
      <c r="AM182" s="979">
        <f>_xlfn.XLOOKUP($D182,Help2_FC!$D:$D,Help2_FC!AJ:AJ)</f>
        <v>0</v>
      </c>
      <c r="AN182" s="979">
        <f>_xlfn.XLOOKUP($D182,Help2_FC!$D:$D,Help2_FC!AK:AK)</f>
        <v>0</v>
      </c>
    </row>
    <row r="183" spans="1:40" x14ac:dyDescent="0.2">
      <c r="A183" s="1">
        <v>45107</v>
      </c>
      <c r="B183">
        <f t="shared" si="16"/>
        <v>6</v>
      </c>
      <c r="C183">
        <f t="shared" si="17"/>
        <v>2023</v>
      </c>
      <c r="D183" s="872" t="str">
        <f t="shared" si="18"/>
        <v>06´2023</v>
      </c>
      <c r="F183" s="2">
        <f t="shared" si="14"/>
        <v>24</v>
      </c>
      <c r="G183" s="1483">
        <f t="shared" si="19"/>
        <v>3.5842293906810034E-2</v>
      </c>
      <c r="H183" s="5">
        <f t="shared" si="20"/>
        <v>1</v>
      </c>
      <c r="I183" s="995">
        <f>_xlfn.XLOOKUP($D183,Help2_FC!$D:$D,Help2_FC!H:H)</f>
        <v>16048</v>
      </c>
      <c r="J183" s="979">
        <f>_xlfn.XLOOKUP($D183,Help2_FC!$D:$D,Help2_FC!I:I)</f>
        <v>9152</v>
      </c>
      <c r="K183" s="979">
        <f>_xlfn.XLOOKUP($D183,Help2_FC!$D:$D,Help2_FC!J:J)</f>
        <v>3391</v>
      </c>
      <c r="L183" s="979">
        <f>_xlfn.XLOOKUP($D183,Help2_FC!$D:$D,Help2_FC!K:K)</f>
        <v>3357</v>
      </c>
      <c r="M183" s="979">
        <f>_xlfn.XLOOKUP($D183,Help2_FC!$D:$D,Help2_FC!L:L)</f>
        <v>6180</v>
      </c>
      <c r="N183" s="979">
        <f>_xlfn.XLOOKUP($D183,Help2_FC!$D:$D,Help2_FC!M:M)</f>
        <v>7782</v>
      </c>
      <c r="P183" s="979">
        <f>_xlfn.XLOOKUP($D183,Help2_FC!$D:$D,Help2_FC!F:F)</f>
        <v>669.6</v>
      </c>
      <c r="Q183" s="979">
        <f t="shared" si="15"/>
        <v>720</v>
      </c>
      <c r="R183" s="979">
        <f>_xlfn.XLOOKUP($D183,Help2_FC!$D:$D,Help2_FC!N:N)</f>
        <v>8393.4700888455809</v>
      </c>
      <c r="S183" s="979">
        <f>_xlfn.XLOOKUP($D183,Help2_FC!$D:$D,Help2_FC!O:O)</f>
        <v>6700.4620000000004</v>
      </c>
      <c r="T183" s="979">
        <f>_xlfn.XLOOKUP($D183,Help2_FC!$D:$D,Help2_FC!P:P)</f>
        <v>0</v>
      </c>
      <c r="U183" s="979">
        <f>_xlfn.XLOOKUP($D183,Help2_FC!$D:$D,Help2_FC!Q:Q)</f>
        <v>0</v>
      </c>
      <c r="V183" s="979">
        <f>_xlfn.XLOOKUP($D183,Help2_FC!$D:$D,Help2_FC!R:R)</f>
        <v>181.483</v>
      </c>
      <c r="W183" s="979">
        <f>_xlfn.XLOOKUP($D183,Help2_FC!$D:$D,Help2_FC!S:S)</f>
        <v>25797.934000000001</v>
      </c>
      <c r="Y183" s="979">
        <f>_xlfn.XLOOKUP($D183,Help2_FC!$D:$D,Help2_FC!V:V)</f>
        <v>6337</v>
      </c>
      <c r="Z183" s="979">
        <f>_xlfn.XLOOKUP($D183,Help2_FC!$D:$D,Help2_FC!W:W)</f>
        <v>2815</v>
      </c>
      <c r="AA183" s="979">
        <f>_xlfn.XLOOKUP($D183,Help2_FC!$D:$D,Help2_FC!X:X)</f>
        <v>0</v>
      </c>
      <c r="AB183" s="979">
        <f>_xlfn.XLOOKUP($D183,Help2_FC!$D:$D,Help2_FC!Y:Y)</f>
        <v>6748</v>
      </c>
      <c r="AC183" s="979">
        <f>_xlfn.XLOOKUP($D183,Help2_FC!$D:$D,Help2_FC!Z:Z)</f>
        <v>148</v>
      </c>
      <c r="AD183" s="979">
        <f>_xlfn.XLOOKUP($D183,Help2_FC!$D:$D,Help2_FC!AA:AA)</f>
        <v>658</v>
      </c>
      <c r="AE183" s="979">
        <f>_xlfn.XLOOKUP($D183,Help2_FC!$D:$D,Help2_FC!AB:AB)</f>
        <v>708</v>
      </c>
      <c r="AF183" s="979">
        <f>_xlfn.XLOOKUP($D183,Help2_FC!$D:$D,Help2_FC!AC:AC)</f>
        <v>333</v>
      </c>
      <c r="AG183" s="979">
        <f>_xlfn.XLOOKUP($D183,Help2_FC!$D:$D,Help2_FC!AD:AD)</f>
        <v>277.60000000000002</v>
      </c>
      <c r="AH183" s="979">
        <f>_xlfn.XLOOKUP($D183,Help2_FC!$D:$D,Help2_FC!AE:AE)</f>
        <v>3369</v>
      </c>
      <c r="AI183" s="979">
        <f>_xlfn.XLOOKUP($D183,Help2_FC!$D:$D,Help2_FC!AF:AF)</f>
        <v>3163</v>
      </c>
      <c r="AJ183" s="979">
        <f>_xlfn.XLOOKUP($D183,Help2_FC!$D:$D,Help2_FC!AG:AG)</f>
        <v>1220.6323813954016</v>
      </c>
      <c r="AK183" s="979">
        <f>_xlfn.XLOOKUP($D183,Help2_FC!$D:$D,Help2_FC!AH:AH)</f>
        <v>7870</v>
      </c>
      <c r="AL183" s="979">
        <f>_xlfn.XLOOKUP($D183,Help2_FC!$D:$D,Help2_FC!AI:AI)</f>
        <v>339.4</v>
      </c>
      <c r="AM183" s="979">
        <f>_xlfn.XLOOKUP($D183,Help2_FC!$D:$D,Help2_FC!AJ:AJ)</f>
        <v>0</v>
      </c>
      <c r="AN183" s="979">
        <f>_xlfn.XLOOKUP($D183,Help2_FC!$D:$D,Help2_FC!AK:AK)</f>
        <v>0</v>
      </c>
    </row>
    <row r="184" spans="1:40" x14ac:dyDescent="0.2">
      <c r="A184" s="1">
        <v>45108</v>
      </c>
      <c r="B184">
        <f t="shared" si="16"/>
        <v>7</v>
      </c>
      <c r="C184">
        <f t="shared" si="17"/>
        <v>2023</v>
      </c>
      <c r="D184" s="872" t="str">
        <f t="shared" si="18"/>
        <v>07´2023</v>
      </c>
      <c r="F184" s="2">
        <f t="shared" si="14"/>
        <v>24</v>
      </c>
      <c r="G184" s="1483">
        <f t="shared" si="19"/>
        <v>3.287671232876712E-2</v>
      </c>
      <c r="H184" s="5">
        <f t="shared" si="20"/>
        <v>1</v>
      </c>
      <c r="I184" s="995">
        <f>_xlfn.XLOOKUP($D184,Help2_FC!$D:$D,Help2_FC!H:H)</f>
        <v>19413</v>
      </c>
      <c r="J184" s="979">
        <f>_xlfn.XLOOKUP($D184,Help2_FC!$D:$D,Help2_FC!I:I)</f>
        <v>11935</v>
      </c>
      <c r="K184" s="979">
        <f>_xlfn.XLOOKUP($D184,Help2_FC!$D:$D,Help2_FC!J:J)</f>
        <v>3105</v>
      </c>
      <c r="L184" s="979">
        <f>_xlfn.XLOOKUP($D184,Help2_FC!$D:$D,Help2_FC!K:K)</f>
        <v>3351</v>
      </c>
      <c r="M184" s="979">
        <f>_xlfn.XLOOKUP($D184,Help2_FC!$D:$D,Help2_FC!L:L)</f>
        <v>8398.2378232096235</v>
      </c>
      <c r="N184" s="979">
        <f>_xlfn.XLOOKUP($D184,Help2_FC!$D:$D,Help2_FC!M:M)</f>
        <v>10215.143527692988</v>
      </c>
      <c r="P184" s="979">
        <f>_xlfn.XLOOKUP($D184,Help2_FC!$D:$D,Help2_FC!F:F)</f>
        <v>730</v>
      </c>
      <c r="Q184" s="979">
        <f>((EOMONTH(A184,0)-EOMONTH(A184,-1))*24)-(AP184*24)</f>
        <v>744</v>
      </c>
      <c r="R184" s="979">
        <f>_xlfn.XLOOKUP($D184,Help2_FC!$D:$D,Help2_FC!N:N)</f>
        <v>8233.7827311602196</v>
      </c>
      <c r="S184" s="979">
        <f>_xlfn.XLOOKUP($D184,Help2_FC!$D:$D,Help2_FC!O:O)</f>
        <v>7703.7</v>
      </c>
      <c r="T184" s="979">
        <f>_xlfn.XLOOKUP($D184,Help2_FC!$D:$D,Help2_FC!P:P)</f>
        <v>0</v>
      </c>
      <c r="U184" s="979">
        <f>_xlfn.XLOOKUP($D184,Help2_FC!$D:$D,Help2_FC!Q:Q)</f>
        <v>0</v>
      </c>
      <c r="V184" s="979">
        <f>_xlfn.XLOOKUP($D184,Help2_FC!$D:$D,Help2_FC!R:R)</f>
        <v>0</v>
      </c>
      <c r="W184" s="979">
        <f>_xlfn.XLOOKUP($D184,Help2_FC!$D:$D,Help2_FC!S:S)</f>
        <v>23427.937000000002</v>
      </c>
      <c r="Y184" s="979">
        <f>_xlfn.XLOOKUP($D184,Help2_FC!$D:$D,Help2_FC!V:V)</f>
        <v>7921</v>
      </c>
      <c r="Z184" s="979">
        <f>_xlfn.XLOOKUP($D184,Help2_FC!$D:$D,Help2_FC!W:W)</f>
        <v>4014</v>
      </c>
      <c r="AA184" s="979">
        <f>_xlfn.XLOOKUP($D184,Help2_FC!$D:$D,Help2_FC!X:X)</f>
        <v>0</v>
      </c>
      <c r="AB184" s="979">
        <f>_xlfn.XLOOKUP($D184,Help2_FC!$D:$D,Help2_FC!Y:Y)</f>
        <v>6747</v>
      </c>
      <c r="AC184" s="979">
        <f>_xlfn.XLOOKUP($D184,Help2_FC!$D:$D,Help2_FC!Z:Z)</f>
        <v>731</v>
      </c>
      <c r="AD184" s="979">
        <f>_xlfn.XLOOKUP($D184,Help2_FC!$D:$D,Help2_FC!AA:AA)</f>
        <v>933.17955585365871</v>
      </c>
      <c r="AE184" s="979">
        <f>_xlfn.XLOOKUP($D184,Help2_FC!$D:$D,Help2_FC!AB:AB)</f>
        <v>1297</v>
      </c>
      <c r="AF184" s="979">
        <f>_xlfn.XLOOKUP($D184,Help2_FC!$D:$D,Help2_FC!AC:AC)</f>
        <v>762</v>
      </c>
      <c r="AG184" s="979">
        <f>_xlfn.XLOOKUP($D184,Help2_FC!$D:$D,Help2_FC!AD:AD)</f>
        <v>415.5</v>
      </c>
      <c r="AH184" s="979">
        <f>_xlfn.XLOOKUP($D184,Help2_FC!$D:$D,Help2_FC!AE:AE)</f>
        <v>864.90000000000009</v>
      </c>
      <c r="AI184" s="979">
        <f>_xlfn.XLOOKUP($D184,Help2_FC!$D:$D,Help2_FC!AF:AF)</f>
        <v>3574.9199999999996</v>
      </c>
      <c r="AJ184" s="979">
        <f>_xlfn.XLOOKUP($D184,Help2_FC!$D:$D,Help2_FC!AG:AG)</f>
        <v>337.14875278583656</v>
      </c>
      <c r="AK184" s="979">
        <f>_xlfn.XLOOKUP($D184,Help2_FC!$D:$D,Help2_FC!AH:AH)</f>
        <v>8881.2620074158076</v>
      </c>
      <c r="AL184" s="979">
        <f>_xlfn.XLOOKUP($D184,Help2_FC!$D:$D,Help2_FC!AI:AI)</f>
        <v>457.5</v>
      </c>
      <c r="AM184" s="979">
        <f>_xlfn.XLOOKUP($D184,Help2_FC!$D:$D,Help2_FC!AJ:AJ)</f>
        <v>120.9</v>
      </c>
      <c r="AN184" s="979">
        <f>_xlfn.XLOOKUP($D184,Help2_FC!$D:$D,Help2_FC!AK:AK)</f>
        <v>0</v>
      </c>
    </row>
    <row r="185" spans="1:40" x14ac:dyDescent="0.2">
      <c r="A185" s="1">
        <v>45109</v>
      </c>
      <c r="B185">
        <f t="shared" si="16"/>
        <v>7</v>
      </c>
      <c r="C185">
        <f t="shared" si="17"/>
        <v>2023</v>
      </c>
      <c r="D185" s="872" t="str">
        <f t="shared" si="18"/>
        <v>07´2023</v>
      </c>
      <c r="F185" s="2">
        <f t="shared" si="14"/>
        <v>24</v>
      </c>
      <c r="G185" s="1483">
        <f t="shared" si="19"/>
        <v>3.287671232876712E-2</v>
      </c>
      <c r="H185" s="5">
        <f t="shared" si="20"/>
        <v>1</v>
      </c>
      <c r="I185" s="995">
        <f>_xlfn.XLOOKUP($D185,Help2_FC!$D:$D,Help2_FC!H:H)</f>
        <v>19413</v>
      </c>
      <c r="J185" s="979">
        <f>_xlfn.XLOOKUP($D185,Help2_FC!$D:$D,Help2_FC!I:I)</f>
        <v>11935</v>
      </c>
      <c r="K185" s="979">
        <f>_xlfn.XLOOKUP($D185,Help2_FC!$D:$D,Help2_FC!J:J)</f>
        <v>3105</v>
      </c>
      <c r="L185" s="979">
        <f>_xlfn.XLOOKUP($D185,Help2_FC!$D:$D,Help2_FC!K:K)</f>
        <v>3351</v>
      </c>
      <c r="M185" s="979">
        <f>_xlfn.XLOOKUP($D185,Help2_FC!$D:$D,Help2_FC!L:L)</f>
        <v>8398.2378232096235</v>
      </c>
      <c r="N185" s="979">
        <f>_xlfn.XLOOKUP($D185,Help2_FC!$D:$D,Help2_FC!M:M)</f>
        <v>10215.143527692988</v>
      </c>
      <c r="P185" s="979">
        <f>_xlfn.XLOOKUP($D185,Help2_FC!$D:$D,Help2_FC!F:F)</f>
        <v>730</v>
      </c>
      <c r="Q185" s="979">
        <f t="shared" ref="Q185:Q245" si="21">((EOMONTH(A185,0)-EOMONTH(A185,-1))*24)-(AP185*24)</f>
        <v>744</v>
      </c>
      <c r="R185" s="979">
        <f>_xlfn.XLOOKUP($D185,Help2_FC!$D:$D,Help2_FC!N:N)</f>
        <v>8233.7827311602196</v>
      </c>
      <c r="S185" s="979">
        <f>_xlfn.XLOOKUP($D185,Help2_FC!$D:$D,Help2_FC!O:O)</f>
        <v>7703.7</v>
      </c>
      <c r="T185" s="979">
        <f>_xlfn.XLOOKUP($D185,Help2_FC!$D:$D,Help2_FC!P:P)</f>
        <v>0</v>
      </c>
      <c r="U185" s="979">
        <f>_xlfn.XLOOKUP($D185,Help2_FC!$D:$D,Help2_FC!Q:Q)</f>
        <v>0</v>
      </c>
      <c r="V185" s="979">
        <f>_xlfn.XLOOKUP($D185,Help2_FC!$D:$D,Help2_FC!R:R)</f>
        <v>0</v>
      </c>
      <c r="W185" s="979">
        <f>_xlfn.XLOOKUP($D185,Help2_FC!$D:$D,Help2_FC!S:S)</f>
        <v>23427.937000000002</v>
      </c>
      <c r="Y185" s="979">
        <f>_xlfn.XLOOKUP($D185,Help2_FC!$D:$D,Help2_FC!V:V)</f>
        <v>7921</v>
      </c>
      <c r="Z185" s="979">
        <f>_xlfn.XLOOKUP($D185,Help2_FC!$D:$D,Help2_FC!W:W)</f>
        <v>4014</v>
      </c>
      <c r="AA185" s="979">
        <f>_xlfn.XLOOKUP($D185,Help2_FC!$D:$D,Help2_FC!X:X)</f>
        <v>0</v>
      </c>
      <c r="AB185" s="979">
        <f>_xlfn.XLOOKUP($D185,Help2_FC!$D:$D,Help2_FC!Y:Y)</f>
        <v>6747</v>
      </c>
      <c r="AC185" s="979">
        <f>_xlfn.XLOOKUP($D185,Help2_FC!$D:$D,Help2_FC!Z:Z)</f>
        <v>731</v>
      </c>
      <c r="AD185" s="979">
        <f>_xlfn.XLOOKUP($D185,Help2_FC!$D:$D,Help2_FC!AA:AA)</f>
        <v>933.17955585365871</v>
      </c>
      <c r="AE185" s="979">
        <f>_xlfn.XLOOKUP($D185,Help2_FC!$D:$D,Help2_FC!AB:AB)</f>
        <v>1297</v>
      </c>
      <c r="AF185" s="979">
        <f>_xlfn.XLOOKUP($D185,Help2_FC!$D:$D,Help2_FC!AC:AC)</f>
        <v>762</v>
      </c>
      <c r="AG185" s="979">
        <f>_xlfn.XLOOKUP($D185,Help2_FC!$D:$D,Help2_FC!AD:AD)</f>
        <v>415.5</v>
      </c>
      <c r="AH185" s="979">
        <f>_xlfn.XLOOKUP($D185,Help2_FC!$D:$D,Help2_FC!AE:AE)</f>
        <v>864.90000000000009</v>
      </c>
      <c r="AI185" s="979">
        <f>_xlfn.XLOOKUP($D185,Help2_FC!$D:$D,Help2_FC!AF:AF)</f>
        <v>3574.9199999999996</v>
      </c>
      <c r="AJ185" s="979">
        <f>_xlfn.XLOOKUP($D185,Help2_FC!$D:$D,Help2_FC!AG:AG)</f>
        <v>337.14875278583656</v>
      </c>
      <c r="AK185" s="979">
        <f>_xlfn.XLOOKUP($D185,Help2_FC!$D:$D,Help2_FC!AH:AH)</f>
        <v>8881.2620074158076</v>
      </c>
      <c r="AL185" s="979">
        <f>_xlfn.XLOOKUP($D185,Help2_FC!$D:$D,Help2_FC!AI:AI)</f>
        <v>457.5</v>
      </c>
      <c r="AM185" s="979">
        <f>_xlfn.XLOOKUP($D185,Help2_FC!$D:$D,Help2_FC!AJ:AJ)</f>
        <v>120.9</v>
      </c>
      <c r="AN185" s="979">
        <f>_xlfn.XLOOKUP($D185,Help2_FC!$D:$D,Help2_FC!AK:AK)</f>
        <v>0</v>
      </c>
    </row>
    <row r="186" spans="1:40" x14ac:dyDescent="0.2">
      <c r="A186" s="1">
        <v>45110</v>
      </c>
      <c r="B186">
        <f t="shared" si="16"/>
        <v>7</v>
      </c>
      <c r="C186">
        <f t="shared" si="17"/>
        <v>2023</v>
      </c>
      <c r="D186" s="872" t="str">
        <f t="shared" si="18"/>
        <v>07´2023</v>
      </c>
      <c r="F186" s="2">
        <f t="shared" si="14"/>
        <v>24</v>
      </c>
      <c r="G186" s="1483">
        <f t="shared" si="19"/>
        <v>3.287671232876712E-2</v>
      </c>
      <c r="H186" s="5">
        <f t="shared" si="20"/>
        <v>1</v>
      </c>
      <c r="I186" s="995">
        <f>_xlfn.XLOOKUP($D186,Help2_FC!$D:$D,Help2_FC!H:H)</f>
        <v>19413</v>
      </c>
      <c r="J186" s="979">
        <f>_xlfn.XLOOKUP($D186,Help2_FC!$D:$D,Help2_FC!I:I)</f>
        <v>11935</v>
      </c>
      <c r="K186" s="979">
        <f>_xlfn.XLOOKUP($D186,Help2_FC!$D:$D,Help2_FC!J:J)</f>
        <v>3105</v>
      </c>
      <c r="L186" s="979">
        <f>_xlfn.XLOOKUP($D186,Help2_FC!$D:$D,Help2_FC!K:K)</f>
        <v>3351</v>
      </c>
      <c r="M186" s="979">
        <f>_xlfn.XLOOKUP($D186,Help2_FC!$D:$D,Help2_FC!L:L)</f>
        <v>8398.2378232096235</v>
      </c>
      <c r="N186" s="979">
        <f>_xlfn.XLOOKUP($D186,Help2_FC!$D:$D,Help2_FC!M:M)</f>
        <v>10215.143527692988</v>
      </c>
      <c r="P186" s="979">
        <f>_xlfn.XLOOKUP($D186,Help2_FC!$D:$D,Help2_FC!F:F)</f>
        <v>730</v>
      </c>
      <c r="Q186" s="979">
        <f t="shared" si="21"/>
        <v>744</v>
      </c>
      <c r="R186" s="979">
        <f>_xlfn.XLOOKUP($D186,Help2_FC!$D:$D,Help2_FC!N:N)</f>
        <v>8233.7827311602196</v>
      </c>
      <c r="S186" s="979">
        <f>_xlfn.XLOOKUP($D186,Help2_FC!$D:$D,Help2_FC!O:O)</f>
        <v>7703.7</v>
      </c>
      <c r="T186" s="979">
        <f>_xlfn.XLOOKUP($D186,Help2_FC!$D:$D,Help2_FC!P:P)</f>
        <v>0</v>
      </c>
      <c r="U186" s="979">
        <f>_xlfn.XLOOKUP($D186,Help2_FC!$D:$D,Help2_FC!Q:Q)</f>
        <v>0</v>
      </c>
      <c r="V186" s="979">
        <f>_xlfn.XLOOKUP($D186,Help2_FC!$D:$D,Help2_FC!R:R)</f>
        <v>0</v>
      </c>
      <c r="W186" s="979">
        <f>_xlfn.XLOOKUP($D186,Help2_FC!$D:$D,Help2_FC!S:S)</f>
        <v>23427.937000000002</v>
      </c>
      <c r="Y186" s="979">
        <f>_xlfn.XLOOKUP($D186,Help2_FC!$D:$D,Help2_FC!V:V)</f>
        <v>7921</v>
      </c>
      <c r="Z186" s="979">
        <f>_xlfn.XLOOKUP($D186,Help2_FC!$D:$D,Help2_FC!W:W)</f>
        <v>4014</v>
      </c>
      <c r="AA186" s="979">
        <f>_xlfn.XLOOKUP($D186,Help2_FC!$D:$D,Help2_FC!X:X)</f>
        <v>0</v>
      </c>
      <c r="AB186" s="979">
        <f>_xlfn.XLOOKUP($D186,Help2_FC!$D:$D,Help2_FC!Y:Y)</f>
        <v>6747</v>
      </c>
      <c r="AC186" s="979">
        <f>_xlfn.XLOOKUP($D186,Help2_FC!$D:$D,Help2_FC!Z:Z)</f>
        <v>731</v>
      </c>
      <c r="AD186" s="979">
        <f>_xlfn.XLOOKUP($D186,Help2_FC!$D:$D,Help2_FC!AA:AA)</f>
        <v>933.17955585365871</v>
      </c>
      <c r="AE186" s="979">
        <f>_xlfn.XLOOKUP($D186,Help2_FC!$D:$D,Help2_FC!AB:AB)</f>
        <v>1297</v>
      </c>
      <c r="AF186" s="979">
        <f>_xlfn.XLOOKUP($D186,Help2_FC!$D:$D,Help2_FC!AC:AC)</f>
        <v>762</v>
      </c>
      <c r="AG186" s="979">
        <f>_xlfn.XLOOKUP($D186,Help2_FC!$D:$D,Help2_FC!AD:AD)</f>
        <v>415.5</v>
      </c>
      <c r="AH186" s="979">
        <f>_xlfn.XLOOKUP($D186,Help2_FC!$D:$D,Help2_FC!AE:AE)</f>
        <v>864.90000000000009</v>
      </c>
      <c r="AI186" s="979">
        <f>_xlfn.XLOOKUP($D186,Help2_FC!$D:$D,Help2_FC!AF:AF)</f>
        <v>3574.9199999999996</v>
      </c>
      <c r="AJ186" s="979">
        <f>_xlfn.XLOOKUP($D186,Help2_FC!$D:$D,Help2_FC!AG:AG)</f>
        <v>337.14875278583656</v>
      </c>
      <c r="AK186" s="979">
        <f>_xlfn.XLOOKUP($D186,Help2_FC!$D:$D,Help2_FC!AH:AH)</f>
        <v>8881.2620074158076</v>
      </c>
      <c r="AL186" s="979">
        <f>_xlfn.XLOOKUP($D186,Help2_FC!$D:$D,Help2_FC!AI:AI)</f>
        <v>457.5</v>
      </c>
      <c r="AM186" s="979">
        <f>_xlfn.XLOOKUP($D186,Help2_FC!$D:$D,Help2_FC!AJ:AJ)</f>
        <v>120.9</v>
      </c>
      <c r="AN186" s="979">
        <f>_xlfn.XLOOKUP($D186,Help2_FC!$D:$D,Help2_FC!AK:AK)</f>
        <v>0</v>
      </c>
    </row>
    <row r="187" spans="1:40" x14ac:dyDescent="0.2">
      <c r="A187" s="1">
        <v>45111</v>
      </c>
      <c r="B187">
        <f t="shared" si="16"/>
        <v>7</v>
      </c>
      <c r="C187">
        <f t="shared" si="17"/>
        <v>2023</v>
      </c>
      <c r="D187" s="872" t="str">
        <f t="shared" si="18"/>
        <v>07´2023</v>
      </c>
      <c r="F187" s="2">
        <f t="shared" si="14"/>
        <v>24</v>
      </c>
      <c r="G187" s="1483">
        <f t="shared" si="19"/>
        <v>3.287671232876712E-2</v>
      </c>
      <c r="H187" s="5">
        <f t="shared" si="20"/>
        <v>1</v>
      </c>
      <c r="I187" s="995">
        <f>_xlfn.XLOOKUP($D187,Help2_FC!$D:$D,Help2_FC!H:H)</f>
        <v>19413</v>
      </c>
      <c r="J187" s="979">
        <f>_xlfn.XLOOKUP($D187,Help2_FC!$D:$D,Help2_FC!I:I)</f>
        <v>11935</v>
      </c>
      <c r="K187" s="979">
        <f>_xlfn.XLOOKUP($D187,Help2_FC!$D:$D,Help2_FC!J:J)</f>
        <v>3105</v>
      </c>
      <c r="L187" s="979">
        <f>_xlfn.XLOOKUP($D187,Help2_FC!$D:$D,Help2_FC!K:K)</f>
        <v>3351</v>
      </c>
      <c r="M187" s="979">
        <f>_xlfn.XLOOKUP($D187,Help2_FC!$D:$D,Help2_FC!L:L)</f>
        <v>8398.2378232096235</v>
      </c>
      <c r="N187" s="979">
        <f>_xlfn.XLOOKUP($D187,Help2_FC!$D:$D,Help2_FC!M:M)</f>
        <v>10215.143527692988</v>
      </c>
      <c r="P187" s="979">
        <f>_xlfn.XLOOKUP($D187,Help2_FC!$D:$D,Help2_FC!F:F)</f>
        <v>730</v>
      </c>
      <c r="Q187" s="979">
        <f t="shared" si="21"/>
        <v>744</v>
      </c>
      <c r="R187" s="979">
        <f>_xlfn.XLOOKUP($D187,Help2_FC!$D:$D,Help2_FC!N:N)</f>
        <v>8233.7827311602196</v>
      </c>
      <c r="S187" s="979">
        <f>_xlfn.XLOOKUP($D187,Help2_FC!$D:$D,Help2_FC!O:O)</f>
        <v>7703.7</v>
      </c>
      <c r="T187" s="979">
        <f>_xlfn.XLOOKUP($D187,Help2_FC!$D:$D,Help2_FC!P:P)</f>
        <v>0</v>
      </c>
      <c r="U187" s="979">
        <f>_xlfn.XLOOKUP($D187,Help2_FC!$D:$D,Help2_FC!Q:Q)</f>
        <v>0</v>
      </c>
      <c r="V187" s="979">
        <f>_xlfn.XLOOKUP($D187,Help2_FC!$D:$D,Help2_FC!R:R)</f>
        <v>0</v>
      </c>
      <c r="W187" s="979">
        <f>_xlfn.XLOOKUP($D187,Help2_FC!$D:$D,Help2_FC!S:S)</f>
        <v>23427.937000000002</v>
      </c>
      <c r="Y187" s="979">
        <f>_xlfn.XLOOKUP($D187,Help2_FC!$D:$D,Help2_FC!V:V)</f>
        <v>7921</v>
      </c>
      <c r="Z187" s="979">
        <f>_xlfn.XLOOKUP($D187,Help2_FC!$D:$D,Help2_FC!W:W)</f>
        <v>4014</v>
      </c>
      <c r="AA187" s="979">
        <f>_xlfn.XLOOKUP($D187,Help2_FC!$D:$D,Help2_FC!X:X)</f>
        <v>0</v>
      </c>
      <c r="AB187" s="979">
        <f>_xlfn.XLOOKUP($D187,Help2_FC!$D:$D,Help2_FC!Y:Y)</f>
        <v>6747</v>
      </c>
      <c r="AC187" s="979">
        <f>_xlfn.XLOOKUP($D187,Help2_FC!$D:$D,Help2_FC!Z:Z)</f>
        <v>731</v>
      </c>
      <c r="AD187" s="979">
        <f>_xlfn.XLOOKUP($D187,Help2_FC!$D:$D,Help2_FC!AA:AA)</f>
        <v>933.17955585365871</v>
      </c>
      <c r="AE187" s="979">
        <f>_xlfn.XLOOKUP($D187,Help2_FC!$D:$D,Help2_FC!AB:AB)</f>
        <v>1297</v>
      </c>
      <c r="AF187" s="979">
        <f>_xlfn.XLOOKUP($D187,Help2_FC!$D:$D,Help2_FC!AC:AC)</f>
        <v>762</v>
      </c>
      <c r="AG187" s="979">
        <f>_xlfn.XLOOKUP($D187,Help2_FC!$D:$D,Help2_FC!AD:AD)</f>
        <v>415.5</v>
      </c>
      <c r="AH187" s="979">
        <f>_xlfn.XLOOKUP($D187,Help2_FC!$D:$D,Help2_FC!AE:AE)</f>
        <v>864.90000000000009</v>
      </c>
      <c r="AI187" s="979">
        <f>_xlfn.XLOOKUP($D187,Help2_FC!$D:$D,Help2_FC!AF:AF)</f>
        <v>3574.9199999999996</v>
      </c>
      <c r="AJ187" s="979">
        <f>_xlfn.XLOOKUP($D187,Help2_FC!$D:$D,Help2_FC!AG:AG)</f>
        <v>337.14875278583656</v>
      </c>
      <c r="AK187" s="979">
        <f>_xlfn.XLOOKUP($D187,Help2_FC!$D:$D,Help2_FC!AH:AH)</f>
        <v>8881.2620074158076</v>
      </c>
      <c r="AL187" s="979">
        <f>_xlfn.XLOOKUP($D187,Help2_FC!$D:$D,Help2_FC!AI:AI)</f>
        <v>457.5</v>
      </c>
      <c r="AM187" s="979">
        <f>_xlfn.XLOOKUP($D187,Help2_FC!$D:$D,Help2_FC!AJ:AJ)</f>
        <v>120.9</v>
      </c>
      <c r="AN187" s="979">
        <f>_xlfn.XLOOKUP($D187,Help2_FC!$D:$D,Help2_FC!AK:AK)</f>
        <v>0</v>
      </c>
    </row>
    <row r="188" spans="1:40" x14ac:dyDescent="0.2">
      <c r="A188" s="1">
        <v>45112</v>
      </c>
      <c r="B188">
        <f t="shared" si="16"/>
        <v>7</v>
      </c>
      <c r="C188">
        <f t="shared" si="17"/>
        <v>2023</v>
      </c>
      <c r="D188" s="872" t="str">
        <f t="shared" si="18"/>
        <v>07´2023</v>
      </c>
      <c r="F188" s="2">
        <f t="shared" si="14"/>
        <v>24</v>
      </c>
      <c r="G188" s="1483">
        <f t="shared" si="19"/>
        <v>3.287671232876712E-2</v>
      </c>
      <c r="H188" s="5">
        <f t="shared" si="20"/>
        <v>1</v>
      </c>
      <c r="I188" s="995">
        <f>_xlfn.XLOOKUP($D188,Help2_FC!$D:$D,Help2_FC!H:H)</f>
        <v>19413</v>
      </c>
      <c r="J188" s="979">
        <f>_xlfn.XLOOKUP($D188,Help2_FC!$D:$D,Help2_FC!I:I)</f>
        <v>11935</v>
      </c>
      <c r="K188" s="979">
        <f>_xlfn.XLOOKUP($D188,Help2_FC!$D:$D,Help2_FC!J:J)</f>
        <v>3105</v>
      </c>
      <c r="L188" s="979">
        <f>_xlfn.XLOOKUP($D188,Help2_FC!$D:$D,Help2_FC!K:K)</f>
        <v>3351</v>
      </c>
      <c r="M188" s="979">
        <f>_xlfn.XLOOKUP($D188,Help2_FC!$D:$D,Help2_FC!L:L)</f>
        <v>8398.2378232096235</v>
      </c>
      <c r="N188" s="979">
        <f>_xlfn.XLOOKUP($D188,Help2_FC!$D:$D,Help2_FC!M:M)</f>
        <v>10215.143527692988</v>
      </c>
      <c r="P188" s="979">
        <f>_xlfn.XLOOKUP($D188,Help2_FC!$D:$D,Help2_FC!F:F)</f>
        <v>730</v>
      </c>
      <c r="Q188" s="979">
        <f t="shared" si="21"/>
        <v>744</v>
      </c>
      <c r="R188" s="979">
        <f>_xlfn.XLOOKUP($D188,Help2_FC!$D:$D,Help2_FC!N:N)</f>
        <v>8233.7827311602196</v>
      </c>
      <c r="S188" s="979">
        <f>_xlfn.XLOOKUP($D188,Help2_FC!$D:$D,Help2_FC!O:O)</f>
        <v>7703.7</v>
      </c>
      <c r="T188" s="979">
        <f>_xlfn.XLOOKUP($D188,Help2_FC!$D:$D,Help2_FC!P:P)</f>
        <v>0</v>
      </c>
      <c r="U188" s="979">
        <f>_xlfn.XLOOKUP($D188,Help2_FC!$D:$D,Help2_FC!Q:Q)</f>
        <v>0</v>
      </c>
      <c r="V188" s="979">
        <f>_xlfn.XLOOKUP($D188,Help2_FC!$D:$D,Help2_FC!R:R)</f>
        <v>0</v>
      </c>
      <c r="W188" s="979">
        <f>_xlfn.XLOOKUP($D188,Help2_FC!$D:$D,Help2_FC!S:S)</f>
        <v>23427.937000000002</v>
      </c>
      <c r="Y188" s="979">
        <f>_xlfn.XLOOKUP($D188,Help2_FC!$D:$D,Help2_FC!V:V)</f>
        <v>7921</v>
      </c>
      <c r="Z188" s="979">
        <f>_xlfn.XLOOKUP($D188,Help2_FC!$D:$D,Help2_FC!W:W)</f>
        <v>4014</v>
      </c>
      <c r="AA188" s="979">
        <f>_xlfn.XLOOKUP($D188,Help2_FC!$D:$D,Help2_FC!X:X)</f>
        <v>0</v>
      </c>
      <c r="AB188" s="979">
        <f>_xlfn.XLOOKUP($D188,Help2_FC!$D:$D,Help2_FC!Y:Y)</f>
        <v>6747</v>
      </c>
      <c r="AC188" s="979">
        <f>_xlfn.XLOOKUP($D188,Help2_FC!$D:$D,Help2_FC!Z:Z)</f>
        <v>731</v>
      </c>
      <c r="AD188" s="979">
        <f>_xlfn.XLOOKUP($D188,Help2_FC!$D:$D,Help2_FC!AA:AA)</f>
        <v>933.17955585365871</v>
      </c>
      <c r="AE188" s="979">
        <f>_xlfn.XLOOKUP($D188,Help2_FC!$D:$D,Help2_FC!AB:AB)</f>
        <v>1297</v>
      </c>
      <c r="AF188" s="979">
        <f>_xlfn.XLOOKUP($D188,Help2_FC!$D:$D,Help2_FC!AC:AC)</f>
        <v>762</v>
      </c>
      <c r="AG188" s="979">
        <f>_xlfn.XLOOKUP($D188,Help2_FC!$D:$D,Help2_FC!AD:AD)</f>
        <v>415.5</v>
      </c>
      <c r="AH188" s="979">
        <f>_xlfn.XLOOKUP($D188,Help2_FC!$D:$D,Help2_FC!AE:AE)</f>
        <v>864.90000000000009</v>
      </c>
      <c r="AI188" s="979">
        <f>_xlfn.XLOOKUP($D188,Help2_FC!$D:$D,Help2_FC!AF:AF)</f>
        <v>3574.9199999999996</v>
      </c>
      <c r="AJ188" s="979">
        <f>_xlfn.XLOOKUP($D188,Help2_FC!$D:$D,Help2_FC!AG:AG)</f>
        <v>337.14875278583656</v>
      </c>
      <c r="AK188" s="979">
        <f>_xlfn.XLOOKUP($D188,Help2_FC!$D:$D,Help2_FC!AH:AH)</f>
        <v>8881.2620074158076</v>
      </c>
      <c r="AL188" s="979">
        <f>_xlfn.XLOOKUP($D188,Help2_FC!$D:$D,Help2_FC!AI:AI)</f>
        <v>457.5</v>
      </c>
      <c r="AM188" s="979">
        <f>_xlfn.XLOOKUP($D188,Help2_FC!$D:$D,Help2_FC!AJ:AJ)</f>
        <v>120.9</v>
      </c>
      <c r="AN188" s="979">
        <f>_xlfn.XLOOKUP($D188,Help2_FC!$D:$D,Help2_FC!AK:AK)</f>
        <v>0</v>
      </c>
    </row>
    <row r="189" spans="1:40" x14ac:dyDescent="0.2">
      <c r="A189" s="1">
        <v>45113</v>
      </c>
      <c r="B189">
        <f t="shared" si="16"/>
        <v>7</v>
      </c>
      <c r="C189">
        <f t="shared" si="17"/>
        <v>2023</v>
      </c>
      <c r="D189" s="872" t="str">
        <f t="shared" si="18"/>
        <v>07´2023</v>
      </c>
      <c r="F189" s="2">
        <f t="shared" si="14"/>
        <v>24</v>
      </c>
      <c r="G189" s="1483">
        <f t="shared" si="19"/>
        <v>3.287671232876712E-2</v>
      </c>
      <c r="H189" s="5">
        <f t="shared" si="20"/>
        <v>1</v>
      </c>
      <c r="I189" s="995">
        <f>_xlfn.XLOOKUP($D189,Help2_FC!$D:$D,Help2_FC!H:H)</f>
        <v>19413</v>
      </c>
      <c r="J189" s="979">
        <f>_xlfn.XLOOKUP($D189,Help2_FC!$D:$D,Help2_FC!I:I)</f>
        <v>11935</v>
      </c>
      <c r="K189" s="979">
        <f>_xlfn.XLOOKUP($D189,Help2_FC!$D:$D,Help2_FC!J:J)</f>
        <v>3105</v>
      </c>
      <c r="L189" s="979">
        <f>_xlfn.XLOOKUP($D189,Help2_FC!$D:$D,Help2_FC!K:K)</f>
        <v>3351</v>
      </c>
      <c r="M189" s="979">
        <f>_xlfn.XLOOKUP($D189,Help2_FC!$D:$D,Help2_FC!L:L)</f>
        <v>8398.2378232096235</v>
      </c>
      <c r="N189" s="979">
        <f>_xlfn.XLOOKUP($D189,Help2_FC!$D:$D,Help2_FC!M:M)</f>
        <v>10215.143527692988</v>
      </c>
      <c r="P189" s="979">
        <f>_xlfn.XLOOKUP($D189,Help2_FC!$D:$D,Help2_FC!F:F)</f>
        <v>730</v>
      </c>
      <c r="Q189" s="979">
        <f t="shared" si="21"/>
        <v>744</v>
      </c>
      <c r="R189" s="979">
        <f>_xlfn.XLOOKUP($D189,Help2_FC!$D:$D,Help2_FC!N:N)</f>
        <v>8233.7827311602196</v>
      </c>
      <c r="S189" s="979">
        <f>_xlfn.XLOOKUP($D189,Help2_FC!$D:$D,Help2_FC!O:O)</f>
        <v>7703.7</v>
      </c>
      <c r="T189" s="979">
        <f>_xlfn.XLOOKUP($D189,Help2_FC!$D:$D,Help2_FC!P:P)</f>
        <v>0</v>
      </c>
      <c r="U189" s="979">
        <f>_xlfn.XLOOKUP($D189,Help2_FC!$D:$D,Help2_FC!Q:Q)</f>
        <v>0</v>
      </c>
      <c r="V189" s="979">
        <f>_xlfn.XLOOKUP($D189,Help2_FC!$D:$D,Help2_FC!R:R)</f>
        <v>0</v>
      </c>
      <c r="W189" s="979">
        <f>_xlfn.XLOOKUP($D189,Help2_FC!$D:$D,Help2_FC!S:S)</f>
        <v>23427.937000000002</v>
      </c>
      <c r="Y189" s="979">
        <f>_xlfn.XLOOKUP($D189,Help2_FC!$D:$D,Help2_FC!V:V)</f>
        <v>7921</v>
      </c>
      <c r="Z189" s="979">
        <f>_xlfn.XLOOKUP($D189,Help2_FC!$D:$D,Help2_FC!W:W)</f>
        <v>4014</v>
      </c>
      <c r="AA189" s="979">
        <f>_xlfn.XLOOKUP($D189,Help2_FC!$D:$D,Help2_FC!X:X)</f>
        <v>0</v>
      </c>
      <c r="AB189" s="979">
        <f>_xlfn.XLOOKUP($D189,Help2_FC!$D:$D,Help2_FC!Y:Y)</f>
        <v>6747</v>
      </c>
      <c r="AC189" s="979">
        <f>_xlfn.XLOOKUP($D189,Help2_FC!$D:$D,Help2_FC!Z:Z)</f>
        <v>731</v>
      </c>
      <c r="AD189" s="979">
        <f>_xlfn.XLOOKUP($D189,Help2_FC!$D:$D,Help2_FC!AA:AA)</f>
        <v>933.17955585365871</v>
      </c>
      <c r="AE189" s="979">
        <f>_xlfn.XLOOKUP($D189,Help2_FC!$D:$D,Help2_FC!AB:AB)</f>
        <v>1297</v>
      </c>
      <c r="AF189" s="979">
        <f>_xlfn.XLOOKUP($D189,Help2_FC!$D:$D,Help2_FC!AC:AC)</f>
        <v>762</v>
      </c>
      <c r="AG189" s="979">
        <f>_xlfn.XLOOKUP($D189,Help2_FC!$D:$D,Help2_FC!AD:AD)</f>
        <v>415.5</v>
      </c>
      <c r="AH189" s="979">
        <f>_xlfn.XLOOKUP($D189,Help2_FC!$D:$D,Help2_FC!AE:AE)</f>
        <v>864.90000000000009</v>
      </c>
      <c r="AI189" s="979">
        <f>_xlfn.XLOOKUP($D189,Help2_FC!$D:$D,Help2_FC!AF:AF)</f>
        <v>3574.9199999999996</v>
      </c>
      <c r="AJ189" s="979">
        <f>_xlfn.XLOOKUP($D189,Help2_FC!$D:$D,Help2_FC!AG:AG)</f>
        <v>337.14875278583656</v>
      </c>
      <c r="AK189" s="979">
        <f>_xlfn.XLOOKUP($D189,Help2_FC!$D:$D,Help2_FC!AH:AH)</f>
        <v>8881.2620074158076</v>
      </c>
      <c r="AL189" s="979">
        <f>_xlfn.XLOOKUP($D189,Help2_FC!$D:$D,Help2_FC!AI:AI)</f>
        <v>457.5</v>
      </c>
      <c r="AM189" s="979">
        <f>_xlfn.XLOOKUP($D189,Help2_FC!$D:$D,Help2_FC!AJ:AJ)</f>
        <v>120.9</v>
      </c>
      <c r="AN189" s="979">
        <f>_xlfn.XLOOKUP($D189,Help2_FC!$D:$D,Help2_FC!AK:AK)</f>
        <v>0</v>
      </c>
    </row>
    <row r="190" spans="1:40" x14ac:dyDescent="0.2">
      <c r="A190" s="1">
        <v>45114</v>
      </c>
      <c r="B190">
        <f t="shared" si="16"/>
        <v>7</v>
      </c>
      <c r="C190">
        <f t="shared" si="17"/>
        <v>2023</v>
      </c>
      <c r="D190" s="872" t="str">
        <f t="shared" si="18"/>
        <v>07´2023</v>
      </c>
      <c r="F190" s="2">
        <f t="shared" si="14"/>
        <v>24</v>
      </c>
      <c r="G190" s="1483">
        <f t="shared" si="19"/>
        <v>3.287671232876712E-2</v>
      </c>
      <c r="H190" s="5">
        <f t="shared" si="20"/>
        <v>1</v>
      </c>
      <c r="I190" s="995">
        <f>_xlfn.XLOOKUP($D190,Help2_FC!$D:$D,Help2_FC!H:H)</f>
        <v>19413</v>
      </c>
      <c r="J190" s="979">
        <f>_xlfn.XLOOKUP($D190,Help2_FC!$D:$D,Help2_FC!I:I)</f>
        <v>11935</v>
      </c>
      <c r="K190" s="979">
        <f>_xlfn.XLOOKUP($D190,Help2_FC!$D:$D,Help2_FC!J:J)</f>
        <v>3105</v>
      </c>
      <c r="L190" s="979">
        <f>_xlfn.XLOOKUP($D190,Help2_FC!$D:$D,Help2_FC!K:K)</f>
        <v>3351</v>
      </c>
      <c r="M190" s="979">
        <f>_xlfn.XLOOKUP($D190,Help2_FC!$D:$D,Help2_FC!L:L)</f>
        <v>8398.2378232096235</v>
      </c>
      <c r="N190" s="979">
        <f>_xlfn.XLOOKUP($D190,Help2_FC!$D:$D,Help2_FC!M:M)</f>
        <v>10215.143527692988</v>
      </c>
      <c r="P190" s="979">
        <f>_xlfn.XLOOKUP($D190,Help2_FC!$D:$D,Help2_FC!F:F)</f>
        <v>730</v>
      </c>
      <c r="Q190" s="979">
        <f t="shared" si="21"/>
        <v>744</v>
      </c>
      <c r="R190" s="979">
        <f>_xlfn.XLOOKUP($D190,Help2_FC!$D:$D,Help2_FC!N:N)</f>
        <v>8233.7827311602196</v>
      </c>
      <c r="S190" s="979">
        <f>_xlfn.XLOOKUP($D190,Help2_FC!$D:$D,Help2_FC!O:O)</f>
        <v>7703.7</v>
      </c>
      <c r="T190" s="979">
        <f>_xlfn.XLOOKUP($D190,Help2_FC!$D:$D,Help2_FC!P:P)</f>
        <v>0</v>
      </c>
      <c r="U190" s="979">
        <f>_xlfn.XLOOKUP($D190,Help2_FC!$D:$D,Help2_FC!Q:Q)</f>
        <v>0</v>
      </c>
      <c r="V190" s="979">
        <f>_xlfn.XLOOKUP($D190,Help2_FC!$D:$D,Help2_FC!R:R)</f>
        <v>0</v>
      </c>
      <c r="W190" s="979">
        <f>_xlfn.XLOOKUP($D190,Help2_FC!$D:$D,Help2_FC!S:S)</f>
        <v>23427.937000000002</v>
      </c>
      <c r="Y190" s="979">
        <f>_xlfn.XLOOKUP($D190,Help2_FC!$D:$D,Help2_FC!V:V)</f>
        <v>7921</v>
      </c>
      <c r="Z190" s="979">
        <f>_xlfn.XLOOKUP($D190,Help2_FC!$D:$D,Help2_FC!W:W)</f>
        <v>4014</v>
      </c>
      <c r="AA190" s="979">
        <f>_xlfn.XLOOKUP($D190,Help2_FC!$D:$D,Help2_FC!X:X)</f>
        <v>0</v>
      </c>
      <c r="AB190" s="979">
        <f>_xlfn.XLOOKUP($D190,Help2_FC!$D:$D,Help2_FC!Y:Y)</f>
        <v>6747</v>
      </c>
      <c r="AC190" s="979">
        <f>_xlfn.XLOOKUP($D190,Help2_FC!$D:$D,Help2_FC!Z:Z)</f>
        <v>731</v>
      </c>
      <c r="AD190" s="979">
        <f>_xlfn.XLOOKUP($D190,Help2_FC!$D:$D,Help2_FC!AA:AA)</f>
        <v>933.17955585365871</v>
      </c>
      <c r="AE190" s="979">
        <f>_xlfn.XLOOKUP($D190,Help2_FC!$D:$D,Help2_FC!AB:AB)</f>
        <v>1297</v>
      </c>
      <c r="AF190" s="979">
        <f>_xlfn.XLOOKUP($D190,Help2_FC!$D:$D,Help2_FC!AC:AC)</f>
        <v>762</v>
      </c>
      <c r="AG190" s="979">
        <f>_xlfn.XLOOKUP($D190,Help2_FC!$D:$D,Help2_FC!AD:AD)</f>
        <v>415.5</v>
      </c>
      <c r="AH190" s="979">
        <f>_xlfn.XLOOKUP($D190,Help2_FC!$D:$D,Help2_FC!AE:AE)</f>
        <v>864.90000000000009</v>
      </c>
      <c r="AI190" s="979">
        <f>_xlfn.XLOOKUP($D190,Help2_FC!$D:$D,Help2_FC!AF:AF)</f>
        <v>3574.9199999999996</v>
      </c>
      <c r="AJ190" s="979">
        <f>_xlfn.XLOOKUP($D190,Help2_FC!$D:$D,Help2_FC!AG:AG)</f>
        <v>337.14875278583656</v>
      </c>
      <c r="AK190" s="979">
        <f>_xlfn.XLOOKUP($D190,Help2_FC!$D:$D,Help2_FC!AH:AH)</f>
        <v>8881.2620074158076</v>
      </c>
      <c r="AL190" s="979">
        <f>_xlfn.XLOOKUP($D190,Help2_FC!$D:$D,Help2_FC!AI:AI)</f>
        <v>457.5</v>
      </c>
      <c r="AM190" s="979">
        <f>_xlfn.XLOOKUP($D190,Help2_FC!$D:$D,Help2_FC!AJ:AJ)</f>
        <v>120.9</v>
      </c>
      <c r="AN190" s="979">
        <f>_xlfn.XLOOKUP($D190,Help2_FC!$D:$D,Help2_FC!AK:AK)</f>
        <v>0</v>
      </c>
    </row>
    <row r="191" spans="1:40" x14ac:dyDescent="0.2">
      <c r="A191" s="1">
        <v>45115</v>
      </c>
      <c r="B191">
        <f t="shared" si="16"/>
        <v>7</v>
      </c>
      <c r="C191">
        <f t="shared" si="17"/>
        <v>2023</v>
      </c>
      <c r="D191" s="872" t="str">
        <f t="shared" si="18"/>
        <v>07´2023</v>
      </c>
      <c r="F191" s="2">
        <f t="shared" si="14"/>
        <v>24</v>
      </c>
      <c r="G191" s="1483">
        <f t="shared" si="19"/>
        <v>3.287671232876712E-2</v>
      </c>
      <c r="H191" s="5">
        <f t="shared" si="20"/>
        <v>1</v>
      </c>
      <c r="I191" s="995">
        <f>_xlfn.XLOOKUP($D191,Help2_FC!$D:$D,Help2_FC!H:H)</f>
        <v>19413</v>
      </c>
      <c r="J191" s="979">
        <f>_xlfn.XLOOKUP($D191,Help2_FC!$D:$D,Help2_FC!I:I)</f>
        <v>11935</v>
      </c>
      <c r="K191" s="979">
        <f>_xlfn.XLOOKUP($D191,Help2_FC!$D:$D,Help2_FC!J:J)</f>
        <v>3105</v>
      </c>
      <c r="L191" s="979">
        <f>_xlfn.XLOOKUP($D191,Help2_FC!$D:$D,Help2_FC!K:K)</f>
        <v>3351</v>
      </c>
      <c r="M191" s="979">
        <f>_xlfn.XLOOKUP($D191,Help2_FC!$D:$D,Help2_FC!L:L)</f>
        <v>8398.2378232096235</v>
      </c>
      <c r="N191" s="979">
        <f>_xlfn.XLOOKUP($D191,Help2_FC!$D:$D,Help2_FC!M:M)</f>
        <v>10215.143527692988</v>
      </c>
      <c r="P191" s="979">
        <f>_xlfn.XLOOKUP($D191,Help2_FC!$D:$D,Help2_FC!F:F)</f>
        <v>730</v>
      </c>
      <c r="Q191" s="979">
        <f t="shared" si="21"/>
        <v>744</v>
      </c>
      <c r="R191" s="979">
        <f>_xlfn.XLOOKUP($D191,Help2_FC!$D:$D,Help2_FC!N:N)</f>
        <v>8233.7827311602196</v>
      </c>
      <c r="S191" s="979">
        <f>_xlfn.XLOOKUP($D191,Help2_FC!$D:$D,Help2_FC!O:O)</f>
        <v>7703.7</v>
      </c>
      <c r="T191" s="979">
        <f>_xlfn.XLOOKUP($D191,Help2_FC!$D:$D,Help2_FC!P:P)</f>
        <v>0</v>
      </c>
      <c r="U191" s="979">
        <f>_xlfn.XLOOKUP($D191,Help2_FC!$D:$D,Help2_FC!Q:Q)</f>
        <v>0</v>
      </c>
      <c r="V191" s="979">
        <f>_xlfn.XLOOKUP($D191,Help2_FC!$D:$D,Help2_FC!R:R)</f>
        <v>0</v>
      </c>
      <c r="W191" s="979">
        <f>_xlfn.XLOOKUP($D191,Help2_FC!$D:$D,Help2_FC!S:S)</f>
        <v>23427.937000000002</v>
      </c>
      <c r="Y191" s="979">
        <f>_xlfn.XLOOKUP($D191,Help2_FC!$D:$D,Help2_FC!V:V)</f>
        <v>7921</v>
      </c>
      <c r="Z191" s="979">
        <f>_xlfn.XLOOKUP($D191,Help2_FC!$D:$D,Help2_FC!W:W)</f>
        <v>4014</v>
      </c>
      <c r="AA191" s="979">
        <f>_xlfn.XLOOKUP($D191,Help2_FC!$D:$D,Help2_FC!X:X)</f>
        <v>0</v>
      </c>
      <c r="AB191" s="979">
        <f>_xlfn.XLOOKUP($D191,Help2_FC!$D:$D,Help2_FC!Y:Y)</f>
        <v>6747</v>
      </c>
      <c r="AC191" s="979">
        <f>_xlfn.XLOOKUP($D191,Help2_FC!$D:$D,Help2_FC!Z:Z)</f>
        <v>731</v>
      </c>
      <c r="AD191" s="979">
        <f>_xlfn.XLOOKUP($D191,Help2_FC!$D:$D,Help2_FC!AA:AA)</f>
        <v>933.17955585365871</v>
      </c>
      <c r="AE191" s="979">
        <f>_xlfn.XLOOKUP($D191,Help2_FC!$D:$D,Help2_FC!AB:AB)</f>
        <v>1297</v>
      </c>
      <c r="AF191" s="979">
        <f>_xlfn.XLOOKUP($D191,Help2_FC!$D:$D,Help2_FC!AC:AC)</f>
        <v>762</v>
      </c>
      <c r="AG191" s="979">
        <f>_xlfn.XLOOKUP($D191,Help2_FC!$D:$D,Help2_FC!AD:AD)</f>
        <v>415.5</v>
      </c>
      <c r="AH191" s="979">
        <f>_xlfn.XLOOKUP($D191,Help2_FC!$D:$D,Help2_FC!AE:AE)</f>
        <v>864.90000000000009</v>
      </c>
      <c r="AI191" s="979">
        <f>_xlfn.XLOOKUP($D191,Help2_FC!$D:$D,Help2_FC!AF:AF)</f>
        <v>3574.9199999999996</v>
      </c>
      <c r="AJ191" s="979">
        <f>_xlfn.XLOOKUP($D191,Help2_FC!$D:$D,Help2_FC!AG:AG)</f>
        <v>337.14875278583656</v>
      </c>
      <c r="AK191" s="979">
        <f>_xlfn.XLOOKUP($D191,Help2_FC!$D:$D,Help2_FC!AH:AH)</f>
        <v>8881.2620074158076</v>
      </c>
      <c r="AL191" s="979">
        <f>_xlfn.XLOOKUP($D191,Help2_FC!$D:$D,Help2_FC!AI:AI)</f>
        <v>457.5</v>
      </c>
      <c r="AM191" s="979">
        <f>_xlfn.XLOOKUP($D191,Help2_FC!$D:$D,Help2_FC!AJ:AJ)</f>
        <v>120.9</v>
      </c>
      <c r="AN191" s="979">
        <f>_xlfn.XLOOKUP($D191,Help2_FC!$D:$D,Help2_FC!AK:AK)</f>
        <v>0</v>
      </c>
    </row>
    <row r="192" spans="1:40" x14ac:dyDescent="0.2">
      <c r="A192" s="1">
        <v>45116</v>
      </c>
      <c r="B192">
        <f t="shared" si="16"/>
        <v>7</v>
      </c>
      <c r="C192">
        <f t="shared" si="17"/>
        <v>2023</v>
      </c>
      <c r="D192" s="872" t="str">
        <f t="shared" si="18"/>
        <v>07´2023</v>
      </c>
      <c r="F192" s="2">
        <f t="shared" si="14"/>
        <v>24</v>
      </c>
      <c r="G192" s="1483">
        <f t="shared" si="19"/>
        <v>3.287671232876712E-2</v>
      </c>
      <c r="H192" s="5">
        <f t="shared" si="20"/>
        <v>1</v>
      </c>
      <c r="I192" s="995">
        <f>_xlfn.XLOOKUP($D192,Help2_FC!$D:$D,Help2_FC!H:H)</f>
        <v>19413</v>
      </c>
      <c r="J192" s="979">
        <f>_xlfn.XLOOKUP($D192,Help2_FC!$D:$D,Help2_FC!I:I)</f>
        <v>11935</v>
      </c>
      <c r="K192" s="979">
        <f>_xlfn.XLOOKUP($D192,Help2_FC!$D:$D,Help2_FC!J:J)</f>
        <v>3105</v>
      </c>
      <c r="L192" s="979">
        <f>_xlfn.XLOOKUP($D192,Help2_FC!$D:$D,Help2_FC!K:K)</f>
        <v>3351</v>
      </c>
      <c r="M192" s="979">
        <f>_xlfn.XLOOKUP($D192,Help2_FC!$D:$D,Help2_FC!L:L)</f>
        <v>8398.2378232096235</v>
      </c>
      <c r="N192" s="979">
        <f>_xlfn.XLOOKUP($D192,Help2_FC!$D:$D,Help2_FC!M:M)</f>
        <v>10215.143527692988</v>
      </c>
      <c r="P192" s="979">
        <f>_xlfn.XLOOKUP($D192,Help2_FC!$D:$D,Help2_FC!F:F)</f>
        <v>730</v>
      </c>
      <c r="Q192" s="979">
        <f t="shared" si="21"/>
        <v>744</v>
      </c>
      <c r="R192" s="979">
        <f>_xlfn.XLOOKUP($D192,Help2_FC!$D:$D,Help2_FC!N:N)</f>
        <v>8233.7827311602196</v>
      </c>
      <c r="S192" s="979">
        <f>_xlfn.XLOOKUP($D192,Help2_FC!$D:$D,Help2_FC!O:O)</f>
        <v>7703.7</v>
      </c>
      <c r="T192" s="979">
        <f>_xlfn.XLOOKUP($D192,Help2_FC!$D:$D,Help2_FC!P:P)</f>
        <v>0</v>
      </c>
      <c r="U192" s="979">
        <f>_xlfn.XLOOKUP($D192,Help2_FC!$D:$D,Help2_FC!Q:Q)</f>
        <v>0</v>
      </c>
      <c r="V192" s="979">
        <f>_xlfn.XLOOKUP($D192,Help2_FC!$D:$D,Help2_FC!R:R)</f>
        <v>0</v>
      </c>
      <c r="W192" s="979">
        <f>_xlfn.XLOOKUP($D192,Help2_FC!$D:$D,Help2_FC!S:S)</f>
        <v>23427.937000000002</v>
      </c>
      <c r="Y192" s="979">
        <f>_xlfn.XLOOKUP($D192,Help2_FC!$D:$D,Help2_FC!V:V)</f>
        <v>7921</v>
      </c>
      <c r="Z192" s="979">
        <f>_xlfn.XLOOKUP($D192,Help2_FC!$D:$D,Help2_FC!W:W)</f>
        <v>4014</v>
      </c>
      <c r="AA192" s="979">
        <f>_xlfn.XLOOKUP($D192,Help2_FC!$D:$D,Help2_FC!X:X)</f>
        <v>0</v>
      </c>
      <c r="AB192" s="979">
        <f>_xlfn.XLOOKUP($D192,Help2_FC!$D:$D,Help2_FC!Y:Y)</f>
        <v>6747</v>
      </c>
      <c r="AC192" s="979">
        <f>_xlfn.XLOOKUP($D192,Help2_FC!$D:$D,Help2_FC!Z:Z)</f>
        <v>731</v>
      </c>
      <c r="AD192" s="979">
        <f>_xlfn.XLOOKUP($D192,Help2_FC!$D:$D,Help2_FC!AA:AA)</f>
        <v>933.17955585365871</v>
      </c>
      <c r="AE192" s="979">
        <f>_xlfn.XLOOKUP($D192,Help2_FC!$D:$D,Help2_FC!AB:AB)</f>
        <v>1297</v>
      </c>
      <c r="AF192" s="979">
        <f>_xlfn.XLOOKUP($D192,Help2_FC!$D:$D,Help2_FC!AC:AC)</f>
        <v>762</v>
      </c>
      <c r="AG192" s="979">
        <f>_xlfn.XLOOKUP($D192,Help2_FC!$D:$D,Help2_FC!AD:AD)</f>
        <v>415.5</v>
      </c>
      <c r="AH192" s="979">
        <f>_xlfn.XLOOKUP($D192,Help2_FC!$D:$D,Help2_FC!AE:AE)</f>
        <v>864.90000000000009</v>
      </c>
      <c r="AI192" s="979">
        <f>_xlfn.XLOOKUP($D192,Help2_FC!$D:$D,Help2_FC!AF:AF)</f>
        <v>3574.9199999999996</v>
      </c>
      <c r="AJ192" s="979">
        <f>_xlfn.XLOOKUP($D192,Help2_FC!$D:$D,Help2_FC!AG:AG)</f>
        <v>337.14875278583656</v>
      </c>
      <c r="AK192" s="979">
        <f>_xlfn.XLOOKUP($D192,Help2_FC!$D:$D,Help2_FC!AH:AH)</f>
        <v>8881.2620074158076</v>
      </c>
      <c r="AL192" s="979">
        <f>_xlfn.XLOOKUP($D192,Help2_FC!$D:$D,Help2_FC!AI:AI)</f>
        <v>457.5</v>
      </c>
      <c r="AM192" s="979">
        <f>_xlfn.XLOOKUP($D192,Help2_FC!$D:$D,Help2_FC!AJ:AJ)</f>
        <v>120.9</v>
      </c>
      <c r="AN192" s="979">
        <f>_xlfn.XLOOKUP($D192,Help2_FC!$D:$D,Help2_FC!AK:AK)</f>
        <v>0</v>
      </c>
    </row>
    <row r="193" spans="1:40" x14ac:dyDescent="0.2">
      <c r="A193" s="1">
        <v>45117</v>
      </c>
      <c r="B193">
        <f t="shared" si="16"/>
        <v>7</v>
      </c>
      <c r="C193">
        <f t="shared" si="17"/>
        <v>2023</v>
      </c>
      <c r="D193" s="872" t="str">
        <f t="shared" si="18"/>
        <v>07´2023</v>
      </c>
      <c r="F193" s="2">
        <f t="shared" si="14"/>
        <v>24</v>
      </c>
      <c r="G193" s="1483">
        <f t="shared" si="19"/>
        <v>3.287671232876712E-2</v>
      </c>
      <c r="H193" s="5">
        <f t="shared" si="20"/>
        <v>1</v>
      </c>
      <c r="I193" s="995">
        <f>_xlfn.XLOOKUP($D193,Help2_FC!$D:$D,Help2_FC!H:H)</f>
        <v>19413</v>
      </c>
      <c r="J193" s="979">
        <f>_xlfn.XLOOKUP($D193,Help2_FC!$D:$D,Help2_FC!I:I)</f>
        <v>11935</v>
      </c>
      <c r="K193" s="979">
        <f>_xlfn.XLOOKUP($D193,Help2_FC!$D:$D,Help2_FC!J:J)</f>
        <v>3105</v>
      </c>
      <c r="L193" s="979">
        <f>_xlfn.XLOOKUP($D193,Help2_FC!$D:$D,Help2_FC!K:K)</f>
        <v>3351</v>
      </c>
      <c r="M193" s="979">
        <f>_xlfn.XLOOKUP($D193,Help2_FC!$D:$D,Help2_FC!L:L)</f>
        <v>8398.2378232096235</v>
      </c>
      <c r="N193" s="979">
        <f>_xlfn.XLOOKUP($D193,Help2_FC!$D:$D,Help2_FC!M:M)</f>
        <v>10215.143527692988</v>
      </c>
      <c r="P193" s="979">
        <f>_xlfn.XLOOKUP($D193,Help2_FC!$D:$D,Help2_FC!F:F)</f>
        <v>730</v>
      </c>
      <c r="Q193" s="979">
        <f t="shared" si="21"/>
        <v>744</v>
      </c>
      <c r="R193" s="979">
        <f>_xlfn.XLOOKUP($D193,Help2_FC!$D:$D,Help2_FC!N:N)</f>
        <v>8233.7827311602196</v>
      </c>
      <c r="S193" s="979">
        <f>_xlfn.XLOOKUP($D193,Help2_FC!$D:$D,Help2_FC!O:O)</f>
        <v>7703.7</v>
      </c>
      <c r="T193" s="979">
        <f>_xlfn.XLOOKUP($D193,Help2_FC!$D:$D,Help2_FC!P:P)</f>
        <v>0</v>
      </c>
      <c r="U193" s="979">
        <f>_xlfn.XLOOKUP($D193,Help2_FC!$D:$D,Help2_FC!Q:Q)</f>
        <v>0</v>
      </c>
      <c r="V193" s="979">
        <f>_xlfn.XLOOKUP($D193,Help2_FC!$D:$D,Help2_FC!R:R)</f>
        <v>0</v>
      </c>
      <c r="W193" s="979">
        <f>_xlfn.XLOOKUP($D193,Help2_FC!$D:$D,Help2_FC!S:S)</f>
        <v>23427.937000000002</v>
      </c>
      <c r="Y193" s="979">
        <f>_xlfn.XLOOKUP($D193,Help2_FC!$D:$D,Help2_FC!V:V)</f>
        <v>7921</v>
      </c>
      <c r="Z193" s="979">
        <f>_xlfn.XLOOKUP($D193,Help2_FC!$D:$D,Help2_FC!W:W)</f>
        <v>4014</v>
      </c>
      <c r="AA193" s="979">
        <f>_xlfn.XLOOKUP($D193,Help2_FC!$D:$D,Help2_FC!X:X)</f>
        <v>0</v>
      </c>
      <c r="AB193" s="979">
        <f>_xlfn.XLOOKUP($D193,Help2_FC!$D:$D,Help2_FC!Y:Y)</f>
        <v>6747</v>
      </c>
      <c r="AC193" s="979">
        <f>_xlfn.XLOOKUP($D193,Help2_FC!$D:$D,Help2_FC!Z:Z)</f>
        <v>731</v>
      </c>
      <c r="AD193" s="979">
        <f>_xlfn.XLOOKUP($D193,Help2_FC!$D:$D,Help2_FC!AA:AA)</f>
        <v>933.17955585365871</v>
      </c>
      <c r="AE193" s="979">
        <f>_xlfn.XLOOKUP($D193,Help2_FC!$D:$D,Help2_FC!AB:AB)</f>
        <v>1297</v>
      </c>
      <c r="AF193" s="979">
        <f>_xlfn.XLOOKUP($D193,Help2_FC!$D:$D,Help2_FC!AC:AC)</f>
        <v>762</v>
      </c>
      <c r="AG193" s="979">
        <f>_xlfn.XLOOKUP($D193,Help2_FC!$D:$D,Help2_FC!AD:AD)</f>
        <v>415.5</v>
      </c>
      <c r="AH193" s="979">
        <f>_xlfn.XLOOKUP($D193,Help2_FC!$D:$D,Help2_FC!AE:AE)</f>
        <v>864.90000000000009</v>
      </c>
      <c r="AI193" s="979">
        <f>_xlfn.XLOOKUP($D193,Help2_FC!$D:$D,Help2_FC!AF:AF)</f>
        <v>3574.9199999999996</v>
      </c>
      <c r="AJ193" s="979">
        <f>_xlfn.XLOOKUP($D193,Help2_FC!$D:$D,Help2_FC!AG:AG)</f>
        <v>337.14875278583656</v>
      </c>
      <c r="AK193" s="979">
        <f>_xlfn.XLOOKUP($D193,Help2_FC!$D:$D,Help2_FC!AH:AH)</f>
        <v>8881.2620074158076</v>
      </c>
      <c r="AL193" s="979">
        <f>_xlfn.XLOOKUP($D193,Help2_FC!$D:$D,Help2_FC!AI:AI)</f>
        <v>457.5</v>
      </c>
      <c r="AM193" s="979">
        <f>_xlfn.XLOOKUP($D193,Help2_FC!$D:$D,Help2_FC!AJ:AJ)</f>
        <v>120.9</v>
      </c>
      <c r="AN193" s="979">
        <f>_xlfn.XLOOKUP($D193,Help2_FC!$D:$D,Help2_FC!AK:AK)</f>
        <v>0</v>
      </c>
    </row>
    <row r="194" spans="1:40" x14ac:dyDescent="0.2">
      <c r="A194" s="1">
        <v>45118</v>
      </c>
      <c r="B194">
        <f t="shared" si="16"/>
        <v>7</v>
      </c>
      <c r="C194">
        <f t="shared" si="17"/>
        <v>2023</v>
      </c>
      <c r="D194" s="872" t="str">
        <f t="shared" si="18"/>
        <v>07´2023</v>
      </c>
      <c r="F194" s="2">
        <f t="shared" si="14"/>
        <v>24</v>
      </c>
      <c r="G194" s="1483">
        <f t="shared" si="19"/>
        <v>3.287671232876712E-2</v>
      </c>
      <c r="H194" s="5">
        <f t="shared" si="20"/>
        <v>1</v>
      </c>
      <c r="I194" s="995">
        <f>_xlfn.XLOOKUP($D194,Help2_FC!$D:$D,Help2_FC!H:H)</f>
        <v>19413</v>
      </c>
      <c r="J194" s="979">
        <f>_xlfn.XLOOKUP($D194,Help2_FC!$D:$D,Help2_FC!I:I)</f>
        <v>11935</v>
      </c>
      <c r="K194" s="979">
        <f>_xlfn.XLOOKUP($D194,Help2_FC!$D:$D,Help2_FC!J:J)</f>
        <v>3105</v>
      </c>
      <c r="L194" s="979">
        <f>_xlfn.XLOOKUP($D194,Help2_FC!$D:$D,Help2_FC!K:K)</f>
        <v>3351</v>
      </c>
      <c r="M194" s="979">
        <f>_xlfn.XLOOKUP($D194,Help2_FC!$D:$D,Help2_FC!L:L)</f>
        <v>8398.2378232096235</v>
      </c>
      <c r="N194" s="979">
        <f>_xlfn.XLOOKUP($D194,Help2_FC!$D:$D,Help2_FC!M:M)</f>
        <v>10215.143527692988</v>
      </c>
      <c r="P194" s="979">
        <f>_xlfn.XLOOKUP($D194,Help2_FC!$D:$D,Help2_FC!F:F)</f>
        <v>730</v>
      </c>
      <c r="Q194" s="979">
        <f t="shared" si="21"/>
        <v>744</v>
      </c>
      <c r="R194" s="979">
        <f>_xlfn.XLOOKUP($D194,Help2_FC!$D:$D,Help2_FC!N:N)</f>
        <v>8233.7827311602196</v>
      </c>
      <c r="S194" s="979">
        <f>_xlfn.XLOOKUP($D194,Help2_FC!$D:$D,Help2_FC!O:O)</f>
        <v>7703.7</v>
      </c>
      <c r="T194" s="979">
        <f>_xlfn.XLOOKUP($D194,Help2_FC!$D:$D,Help2_FC!P:P)</f>
        <v>0</v>
      </c>
      <c r="U194" s="979">
        <f>_xlfn.XLOOKUP($D194,Help2_FC!$D:$D,Help2_FC!Q:Q)</f>
        <v>0</v>
      </c>
      <c r="V194" s="979">
        <f>_xlfn.XLOOKUP($D194,Help2_FC!$D:$D,Help2_FC!R:R)</f>
        <v>0</v>
      </c>
      <c r="W194" s="979">
        <f>_xlfn.XLOOKUP($D194,Help2_FC!$D:$D,Help2_FC!S:S)</f>
        <v>23427.937000000002</v>
      </c>
      <c r="Y194" s="979">
        <f>_xlfn.XLOOKUP($D194,Help2_FC!$D:$D,Help2_FC!V:V)</f>
        <v>7921</v>
      </c>
      <c r="Z194" s="979">
        <f>_xlfn.XLOOKUP($D194,Help2_FC!$D:$D,Help2_FC!W:W)</f>
        <v>4014</v>
      </c>
      <c r="AA194" s="979">
        <f>_xlfn.XLOOKUP($D194,Help2_FC!$D:$D,Help2_FC!X:X)</f>
        <v>0</v>
      </c>
      <c r="AB194" s="979">
        <f>_xlfn.XLOOKUP($D194,Help2_FC!$D:$D,Help2_FC!Y:Y)</f>
        <v>6747</v>
      </c>
      <c r="AC194" s="979">
        <f>_xlfn.XLOOKUP($D194,Help2_FC!$D:$D,Help2_FC!Z:Z)</f>
        <v>731</v>
      </c>
      <c r="AD194" s="979">
        <f>_xlfn.XLOOKUP($D194,Help2_FC!$D:$D,Help2_FC!AA:AA)</f>
        <v>933.17955585365871</v>
      </c>
      <c r="AE194" s="979">
        <f>_xlfn.XLOOKUP($D194,Help2_FC!$D:$D,Help2_FC!AB:AB)</f>
        <v>1297</v>
      </c>
      <c r="AF194" s="979">
        <f>_xlfn.XLOOKUP($D194,Help2_FC!$D:$D,Help2_FC!AC:AC)</f>
        <v>762</v>
      </c>
      <c r="AG194" s="979">
        <f>_xlfn.XLOOKUP($D194,Help2_FC!$D:$D,Help2_FC!AD:AD)</f>
        <v>415.5</v>
      </c>
      <c r="AH194" s="979">
        <f>_xlfn.XLOOKUP($D194,Help2_FC!$D:$D,Help2_FC!AE:AE)</f>
        <v>864.90000000000009</v>
      </c>
      <c r="AI194" s="979">
        <f>_xlfn.XLOOKUP($D194,Help2_FC!$D:$D,Help2_FC!AF:AF)</f>
        <v>3574.9199999999996</v>
      </c>
      <c r="AJ194" s="979">
        <f>_xlfn.XLOOKUP($D194,Help2_FC!$D:$D,Help2_FC!AG:AG)</f>
        <v>337.14875278583656</v>
      </c>
      <c r="AK194" s="979">
        <f>_xlfn.XLOOKUP($D194,Help2_FC!$D:$D,Help2_FC!AH:AH)</f>
        <v>8881.2620074158076</v>
      </c>
      <c r="AL194" s="979">
        <f>_xlfn.XLOOKUP($D194,Help2_FC!$D:$D,Help2_FC!AI:AI)</f>
        <v>457.5</v>
      </c>
      <c r="AM194" s="979">
        <f>_xlfn.XLOOKUP($D194,Help2_FC!$D:$D,Help2_FC!AJ:AJ)</f>
        <v>120.9</v>
      </c>
      <c r="AN194" s="979">
        <f>_xlfn.XLOOKUP($D194,Help2_FC!$D:$D,Help2_FC!AK:AK)</f>
        <v>0</v>
      </c>
    </row>
    <row r="195" spans="1:40" x14ac:dyDescent="0.2">
      <c r="A195" s="1">
        <v>45119</v>
      </c>
      <c r="B195">
        <f t="shared" si="16"/>
        <v>7</v>
      </c>
      <c r="C195">
        <f t="shared" si="17"/>
        <v>2023</v>
      </c>
      <c r="D195" s="872" t="str">
        <f t="shared" si="18"/>
        <v>07´2023</v>
      </c>
      <c r="F195" s="2">
        <f t="shared" si="14"/>
        <v>24</v>
      </c>
      <c r="G195" s="1483">
        <f t="shared" si="19"/>
        <v>3.287671232876712E-2</v>
      </c>
      <c r="H195" s="5">
        <f t="shared" si="20"/>
        <v>1</v>
      </c>
      <c r="I195" s="995">
        <f>_xlfn.XLOOKUP($D195,Help2_FC!$D:$D,Help2_FC!H:H)</f>
        <v>19413</v>
      </c>
      <c r="J195" s="979">
        <f>_xlfn.XLOOKUP($D195,Help2_FC!$D:$D,Help2_FC!I:I)</f>
        <v>11935</v>
      </c>
      <c r="K195" s="979">
        <f>_xlfn.XLOOKUP($D195,Help2_FC!$D:$D,Help2_FC!J:J)</f>
        <v>3105</v>
      </c>
      <c r="L195" s="979">
        <f>_xlfn.XLOOKUP($D195,Help2_FC!$D:$D,Help2_FC!K:K)</f>
        <v>3351</v>
      </c>
      <c r="M195" s="979">
        <f>_xlfn.XLOOKUP($D195,Help2_FC!$D:$D,Help2_FC!L:L)</f>
        <v>8398.2378232096235</v>
      </c>
      <c r="N195" s="979">
        <f>_xlfn.XLOOKUP($D195,Help2_FC!$D:$D,Help2_FC!M:M)</f>
        <v>10215.143527692988</v>
      </c>
      <c r="P195" s="979">
        <f>_xlfn.XLOOKUP($D195,Help2_FC!$D:$D,Help2_FC!F:F)</f>
        <v>730</v>
      </c>
      <c r="Q195" s="979">
        <f t="shared" si="21"/>
        <v>744</v>
      </c>
      <c r="R195" s="979">
        <f>_xlfn.XLOOKUP($D195,Help2_FC!$D:$D,Help2_FC!N:N)</f>
        <v>8233.7827311602196</v>
      </c>
      <c r="S195" s="979">
        <f>_xlfn.XLOOKUP($D195,Help2_FC!$D:$D,Help2_FC!O:O)</f>
        <v>7703.7</v>
      </c>
      <c r="T195" s="979">
        <f>_xlfn.XLOOKUP($D195,Help2_FC!$D:$D,Help2_FC!P:P)</f>
        <v>0</v>
      </c>
      <c r="U195" s="979">
        <f>_xlfn.XLOOKUP($D195,Help2_FC!$D:$D,Help2_FC!Q:Q)</f>
        <v>0</v>
      </c>
      <c r="V195" s="979">
        <f>_xlfn.XLOOKUP($D195,Help2_FC!$D:$D,Help2_FC!R:R)</f>
        <v>0</v>
      </c>
      <c r="W195" s="979">
        <f>_xlfn.XLOOKUP($D195,Help2_FC!$D:$D,Help2_FC!S:S)</f>
        <v>23427.937000000002</v>
      </c>
      <c r="Y195" s="979">
        <f>_xlfn.XLOOKUP($D195,Help2_FC!$D:$D,Help2_FC!V:V)</f>
        <v>7921</v>
      </c>
      <c r="Z195" s="979">
        <f>_xlfn.XLOOKUP($D195,Help2_FC!$D:$D,Help2_FC!W:W)</f>
        <v>4014</v>
      </c>
      <c r="AA195" s="979">
        <f>_xlfn.XLOOKUP($D195,Help2_FC!$D:$D,Help2_FC!X:X)</f>
        <v>0</v>
      </c>
      <c r="AB195" s="979">
        <f>_xlfn.XLOOKUP($D195,Help2_FC!$D:$D,Help2_FC!Y:Y)</f>
        <v>6747</v>
      </c>
      <c r="AC195" s="979">
        <f>_xlfn.XLOOKUP($D195,Help2_FC!$D:$D,Help2_FC!Z:Z)</f>
        <v>731</v>
      </c>
      <c r="AD195" s="979">
        <f>_xlfn.XLOOKUP($D195,Help2_FC!$D:$D,Help2_FC!AA:AA)</f>
        <v>933.17955585365871</v>
      </c>
      <c r="AE195" s="979">
        <f>_xlfn.XLOOKUP($D195,Help2_FC!$D:$D,Help2_FC!AB:AB)</f>
        <v>1297</v>
      </c>
      <c r="AF195" s="979">
        <f>_xlfn.XLOOKUP($D195,Help2_FC!$D:$D,Help2_FC!AC:AC)</f>
        <v>762</v>
      </c>
      <c r="AG195" s="979">
        <f>_xlfn.XLOOKUP($D195,Help2_FC!$D:$D,Help2_FC!AD:AD)</f>
        <v>415.5</v>
      </c>
      <c r="AH195" s="979">
        <f>_xlfn.XLOOKUP($D195,Help2_FC!$D:$D,Help2_FC!AE:AE)</f>
        <v>864.90000000000009</v>
      </c>
      <c r="AI195" s="979">
        <f>_xlfn.XLOOKUP($D195,Help2_FC!$D:$D,Help2_FC!AF:AF)</f>
        <v>3574.9199999999996</v>
      </c>
      <c r="AJ195" s="979">
        <f>_xlfn.XLOOKUP($D195,Help2_FC!$D:$D,Help2_FC!AG:AG)</f>
        <v>337.14875278583656</v>
      </c>
      <c r="AK195" s="979">
        <f>_xlfn.XLOOKUP($D195,Help2_FC!$D:$D,Help2_FC!AH:AH)</f>
        <v>8881.2620074158076</v>
      </c>
      <c r="AL195" s="979">
        <f>_xlfn.XLOOKUP($D195,Help2_FC!$D:$D,Help2_FC!AI:AI)</f>
        <v>457.5</v>
      </c>
      <c r="AM195" s="979">
        <f>_xlfn.XLOOKUP($D195,Help2_FC!$D:$D,Help2_FC!AJ:AJ)</f>
        <v>120.9</v>
      </c>
      <c r="AN195" s="979">
        <f>_xlfn.XLOOKUP($D195,Help2_FC!$D:$D,Help2_FC!AK:AK)</f>
        <v>0</v>
      </c>
    </row>
    <row r="196" spans="1:40" x14ac:dyDescent="0.2">
      <c r="A196" s="1">
        <v>45120</v>
      </c>
      <c r="B196">
        <f t="shared" si="16"/>
        <v>7</v>
      </c>
      <c r="C196">
        <f t="shared" si="17"/>
        <v>2023</v>
      </c>
      <c r="D196" s="872" t="str">
        <f t="shared" si="18"/>
        <v>07´2023</v>
      </c>
      <c r="F196" s="2">
        <f t="shared" si="14"/>
        <v>24</v>
      </c>
      <c r="G196" s="1483">
        <f t="shared" si="19"/>
        <v>3.287671232876712E-2</v>
      </c>
      <c r="H196" s="5">
        <f t="shared" si="20"/>
        <v>1</v>
      </c>
      <c r="I196" s="995">
        <f>_xlfn.XLOOKUP($D196,Help2_FC!$D:$D,Help2_FC!H:H)</f>
        <v>19413</v>
      </c>
      <c r="J196" s="979">
        <f>_xlfn.XLOOKUP($D196,Help2_FC!$D:$D,Help2_FC!I:I)</f>
        <v>11935</v>
      </c>
      <c r="K196" s="979">
        <f>_xlfn.XLOOKUP($D196,Help2_FC!$D:$D,Help2_FC!J:J)</f>
        <v>3105</v>
      </c>
      <c r="L196" s="979">
        <f>_xlfn.XLOOKUP($D196,Help2_FC!$D:$D,Help2_FC!K:K)</f>
        <v>3351</v>
      </c>
      <c r="M196" s="979">
        <f>_xlfn.XLOOKUP($D196,Help2_FC!$D:$D,Help2_FC!L:L)</f>
        <v>8398.2378232096235</v>
      </c>
      <c r="N196" s="979">
        <f>_xlfn.XLOOKUP($D196,Help2_FC!$D:$D,Help2_FC!M:M)</f>
        <v>10215.143527692988</v>
      </c>
      <c r="P196" s="979">
        <f>_xlfn.XLOOKUP($D196,Help2_FC!$D:$D,Help2_FC!F:F)</f>
        <v>730</v>
      </c>
      <c r="Q196" s="979">
        <f t="shared" si="21"/>
        <v>744</v>
      </c>
      <c r="R196" s="979">
        <f>_xlfn.XLOOKUP($D196,Help2_FC!$D:$D,Help2_FC!N:N)</f>
        <v>8233.7827311602196</v>
      </c>
      <c r="S196" s="979">
        <f>_xlfn.XLOOKUP($D196,Help2_FC!$D:$D,Help2_FC!O:O)</f>
        <v>7703.7</v>
      </c>
      <c r="T196" s="979">
        <f>_xlfn.XLOOKUP($D196,Help2_FC!$D:$D,Help2_FC!P:P)</f>
        <v>0</v>
      </c>
      <c r="U196" s="979">
        <f>_xlfn.XLOOKUP($D196,Help2_FC!$D:$D,Help2_FC!Q:Q)</f>
        <v>0</v>
      </c>
      <c r="V196" s="979">
        <f>_xlfn.XLOOKUP($D196,Help2_FC!$D:$D,Help2_FC!R:R)</f>
        <v>0</v>
      </c>
      <c r="W196" s="979">
        <f>_xlfn.XLOOKUP($D196,Help2_FC!$D:$D,Help2_FC!S:S)</f>
        <v>23427.937000000002</v>
      </c>
      <c r="Y196" s="979">
        <f>_xlfn.XLOOKUP($D196,Help2_FC!$D:$D,Help2_FC!V:V)</f>
        <v>7921</v>
      </c>
      <c r="Z196" s="979">
        <f>_xlfn.XLOOKUP($D196,Help2_FC!$D:$D,Help2_FC!W:W)</f>
        <v>4014</v>
      </c>
      <c r="AA196" s="979">
        <f>_xlfn.XLOOKUP($D196,Help2_FC!$D:$D,Help2_FC!X:X)</f>
        <v>0</v>
      </c>
      <c r="AB196" s="979">
        <f>_xlfn.XLOOKUP($D196,Help2_FC!$D:$D,Help2_FC!Y:Y)</f>
        <v>6747</v>
      </c>
      <c r="AC196" s="979">
        <f>_xlfn.XLOOKUP($D196,Help2_FC!$D:$D,Help2_FC!Z:Z)</f>
        <v>731</v>
      </c>
      <c r="AD196" s="979">
        <f>_xlfn.XLOOKUP($D196,Help2_FC!$D:$D,Help2_FC!AA:AA)</f>
        <v>933.17955585365871</v>
      </c>
      <c r="AE196" s="979">
        <f>_xlfn.XLOOKUP($D196,Help2_FC!$D:$D,Help2_FC!AB:AB)</f>
        <v>1297</v>
      </c>
      <c r="AF196" s="979">
        <f>_xlfn.XLOOKUP($D196,Help2_FC!$D:$D,Help2_FC!AC:AC)</f>
        <v>762</v>
      </c>
      <c r="AG196" s="979">
        <f>_xlfn.XLOOKUP($D196,Help2_FC!$D:$D,Help2_FC!AD:AD)</f>
        <v>415.5</v>
      </c>
      <c r="AH196" s="979">
        <f>_xlfn.XLOOKUP($D196,Help2_FC!$D:$D,Help2_FC!AE:AE)</f>
        <v>864.90000000000009</v>
      </c>
      <c r="AI196" s="979">
        <f>_xlfn.XLOOKUP($D196,Help2_FC!$D:$D,Help2_FC!AF:AF)</f>
        <v>3574.9199999999996</v>
      </c>
      <c r="AJ196" s="979">
        <f>_xlfn.XLOOKUP($D196,Help2_FC!$D:$D,Help2_FC!AG:AG)</f>
        <v>337.14875278583656</v>
      </c>
      <c r="AK196" s="979">
        <f>_xlfn.XLOOKUP($D196,Help2_FC!$D:$D,Help2_FC!AH:AH)</f>
        <v>8881.2620074158076</v>
      </c>
      <c r="AL196" s="979">
        <f>_xlfn.XLOOKUP($D196,Help2_FC!$D:$D,Help2_FC!AI:AI)</f>
        <v>457.5</v>
      </c>
      <c r="AM196" s="979">
        <f>_xlfn.XLOOKUP($D196,Help2_FC!$D:$D,Help2_FC!AJ:AJ)</f>
        <v>120.9</v>
      </c>
      <c r="AN196" s="979">
        <f>_xlfn.XLOOKUP($D196,Help2_FC!$D:$D,Help2_FC!AK:AK)</f>
        <v>0</v>
      </c>
    </row>
    <row r="197" spans="1:40" x14ac:dyDescent="0.2">
      <c r="A197" s="1">
        <v>45121</v>
      </c>
      <c r="B197">
        <f t="shared" si="16"/>
        <v>7</v>
      </c>
      <c r="C197">
        <f t="shared" si="17"/>
        <v>2023</v>
      </c>
      <c r="D197" s="872" t="str">
        <f t="shared" si="18"/>
        <v>07´2023</v>
      </c>
      <c r="F197" s="2">
        <f t="shared" si="14"/>
        <v>24</v>
      </c>
      <c r="G197" s="1483">
        <f t="shared" si="19"/>
        <v>3.287671232876712E-2</v>
      </c>
      <c r="H197" s="5">
        <f t="shared" si="20"/>
        <v>1</v>
      </c>
      <c r="I197" s="995">
        <f>_xlfn.XLOOKUP($D197,Help2_FC!$D:$D,Help2_FC!H:H)</f>
        <v>19413</v>
      </c>
      <c r="J197" s="979">
        <f>_xlfn.XLOOKUP($D197,Help2_FC!$D:$D,Help2_FC!I:I)</f>
        <v>11935</v>
      </c>
      <c r="K197" s="979">
        <f>_xlfn.XLOOKUP($D197,Help2_FC!$D:$D,Help2_FC!J:J)</f>
        <v>3105</v>
      </c>
      <c r="L197" s="979">
        <f>_xlfn.XLOOKUP($D197,Help2_FC!$D:$D,Help2_FC!K:K)</f>
        <v>3351</v>
      </c>
      <c r="M197" s="979">
        <f>_xlfn.XLOOKUP($D197,Help2_FC!$D:$D,Help2_FC!L:L)</f>
        <v>8398.2378232096235</v>
      </c>
      <c r="N197" s="979">
        <f>_xlfn.XLOOKUP($D197,Help2_FC!$D:$D,Help2_FC!M:M)</f>
        <v>10215.143527692988</v>
      </c>
      <c r="P197" s="979">
        <f>_xlfn.XLOOKUP($D197,Help2_FC!$D:$D,Help2_FC!F:F)</f>
        <v>730</v>
      </c>
      <c r="Q197" s="979">
        <f t="shared" si="21"/>
        <v>744</v>
      </c>
      <c r="R197" s="979">
        <f>_xlfn.XLOOKUP($D197,Help2_FC!$D:$D,Help2_FC!N:N)</f>
        <v>8233.7827311602196</v>
      </c>
      <c r="S197" s="979">
        <f>_xlfn.XLOOKUP($D197,Help2_FC!$D:$D,Help2_FC!O:O)</f>
        <v>7703.7</v>
      </c>
      <c r="T197" s="979">
        <f>_xlfn.XLOOKUP($D197,Help2_FC!$D:$D,Help2_FC!P:P)</f>
        <v>0</v>
      </c>
      <c r="U197" s="979">
        <f>_xlfn.XLOOKUP($D197,Help2_FC!$D:$D,Help2_FC!Q:Q)</f>
        <v>0</v>
      </c>
      <c r="V197" s="979">
        <f>_xlfn.XLOOKUP($D197,Help2_FC!$D:$D,Help2_FC!R:R)</f>
        <v>0</v>
      </c>
      <c r="W197" s="979">
        <f>_xlfn.XLOOKUP($D197,Help2_FC!$D:$D,Help2_FC!S:S)</f>
        <v>23427.937000000002</v>
      </c>
      <c r="Y197" s="979">
        <f>_xlfn.XLOOKUP($D197,Help2_FC!$D:$D,Help2_FC!V:V)</f>
        <v>7921</v>
      </c>
      <c r="Z197" s="979">
        <f>_xlfn.XLOOKUP($D197,Help2_FC!$D:$D,Help2_FC!W:W)</f>
        <v>4014</v>
      </c>
      <c r="AA197" s="979">
        <f>_xlfn.XLOOKUP($D197,Help2_FC!$D:$D,Help2_FC!X:X)</f>
        <v>0</v>
      </c>
      <c r="AB197" s="979">
        <f>_xlfn.XLOOKUP($D197,Help2_FC!$D:$D,Help2_FC!Y:Y)</f>
        <v>6747</v>
      </c>
      <c r="AC197" s="979">
        <f>_xlfn.XLOOKUP($D197,Help2_FC!$D:$D,Help2_FC!Z:Z)</f>
        <v>731</v>
      </c>
      <c r="AD197" s="979">
        <f>_xlfn.XLOOKUP($D197,Help2_FC!$D:$D,Help2_FC!AA:AA)</f>
        <v>933.17955585365871</v>
      </c>
      <c r="AE197" s="979">
        <f>_xlfn.XLOOKUP($D197,Help2_FC!$D:$D,Help2_FC!AB:AB)</f>
        <v>1297</v>
      </c>
      <c r="AF197" s="979">
        <f>_xlfn.XLOOKUP($D197,Help2_FC!$D:$D,Help2_FC!AC:AC)</f>
        <v>762</v>
      </c>
      <c r="AG197" s="979">
        <f>_xlfn.XLOOKUP($D197,Help2_FC!$D:$D,Help2_FC!AD:AD)</f>
        <v>415.5</v>
      </c>
      <c r="AH197" s="979">
        <f>_xlfn.XLOOKUP($D197,Help2_FC!$D:$D,Help2_FC!AE:AE)</f>
        <v>864.90000000000009</v>
      </c>
      <c r="AI197" s="979">
        <f>_xlfn.XLOOKUP($D197,Help2_FC!$D:$D,Help2_FC!AF:AF)</f>
        <v>3574.9199999999996</v>
      </c>
      <c r="AJ197" s="979">
        <f>_xlfn.XLOOKUP($D197,Help2_FC!$D:$D,Help2_FC!AG:AG)</f>
        <v>337.14875278583656</v>
      </c>
      <c r="AK197" s="979">
        <f>_xlfn.XLOOKUP($D197,Help2_FC!$D:$D,Help2_FC!AH:AH)</f>
        <v>8881.2620074158076</v>
      </c>
      <c r="AL197" s="979">
        <f>_xlfn.XLOOKUP($D197,Help2_FC!$D:$D,Help2_FC!AI:AI)</f>
        <v>457.5</v>
      </c>
      <c r="AM197" s="979">
        <f>_xlfn.XLOOKUP($D197,Help2_FC!$D:$D,Help2_FC!AJ:AJ)</f>
        <v>120.9</v>
      </c>
      <c r="AN197" s="979">
        <f>_xlfn.XLOOKUP($D197,Help2_FC!$D:$D,Help2_FC!AK:AK)</f>
        <v>0</v>
      </c>
    </row>
    <row r="198" spans="1:40" x14ac:dyDescent="0.2">
      <c r="A198" s="1">
        <v>45122</v>
      </c>
      <c r="B198">
        <f t="shared" si="16"/>
        <v>7</v>
      </c>
      <c r="C198">
        <f t="shared" si="17"/>
        <v>2023</v>
      </c>
      <c r="D198" s="872" t="str">
        <f t="shared" si="18"/>
        <v>07´2023</v>
      </c>
      <c r="F198" s="2">
        <f t="shared" si="14"/>
        <v>24</v>
      </c>
      <c r="G198" s="1483">
        <f t="shared" si="19"/>
        <v>3.287671232876712E-2</v>
      </c>
      <c r="H198" s="5">
        <f t="shared" si="20"/>
        <v>1</v>
      </c>
      <c r="I198" s="995">
        <f>_xlfn.XLOOKUP($D198,Help2_FC!$D:$D,Help2_FC!H:H)</f>
        <v>19413</v>
      </c>
      <c r="J198" s="979">
        <f>_xlfn.XLOOKUP($D198,Help2_FC!$D:$D,Help2_FC!I:I)</f>
        <v>11935</v>
      </c>
      <c r="K198" s="979">
        <f>_xlfn.XLOOKUP($D198,Help2_FC!$D:$D,Help2_FC!J:J)</f>
        <v>3105</v>
      </c>
      <c r="L198" s="979">
        <f>_xlfn.XLOOKUP($D198,Help2_FC!$D:$D,Help2_FC!K:K)</f>
        <v>3351</v>
      </c>
      <c r="M198" s="979">
        <f>_xlfn.XLOOKUP($D198,Help2_FC!$D:$D,Help2_FC!L:L)</f>
        <v>8398.2378232096235</v>
      </c>
      <c r="N198" s="979">
        <f>_xlfn.XLOOKUP($D198,Help2_FC!$D:$D,Help2_FC!M:M)</f>
        <v>10215.143527692988</v>
      </c>
      <c r="P198" s="979">
        <f>_xlfn.XLOOKUP($D198,Help2_FC!$D:$D,Help2_FC!F:F)</f>
        <v>730</v>
      </c>
      <c r="Q198" s="979">
        <f t="shared" si="21"/>
        <v>744</v>
      </c>
      <c r="R198" s="979">
        <f>_xlfn.XLOOKUP($D198,Help2_FC!$D:$D,Help2_FC!N:N)</f>
        <v>8233.7827311602196</v>
      </c>
      <c r="S198" s="979">
        <f>_xlfn.XLOOKUP($D198,Help2_FC!$D:$D,Help2_FC!O:O)</f>
        <v>7703.7</v>
      </c>
      <c r="T198" s="979">
        <f>_xlfn.XLOOKUP($D198,Help2_FC!$D:$D,Help2_FC!P:P)</f>
        <v>0</v>
      </c>
      <c r="U198" s="979">
        <f>_xlfn.XLOOKUP($D198,Help2_FC!$D:$D,Help2_FC!Q:Q)</f>
        <v>0</v>
      </c>
      <c r="V198" s="979">
        <f>_xlfn.XLOOKUP($D198,Help2_FC!$D:$D,Help2_FC!R:R)</f>
        <v>0</v>
      </c>
      <c r="W198" s="979">
        <f>_xlfn.XLOOKUP($D198,Help2_FC!$D:$D,Help2_FC!S:S)</f>
        <v>23427.937000000002</v>
      </c>
      <c r="Y198" s="979">
        <f>_xlfn.XLOOKUP($D198,Help2_FC!$D:$D,Help2_FC!V:V)</f>
        <v>7921</v>
      </c>
      <c r="Z198" s="979">
        <f>_xlfn.XLOOKUP($D198,Help2_FC!$D:$D,Help2_FC!W:W)</f>
        <v>4014</v>
      </c>
      <c r="AA198" s="979">
        <f>_xlfn.XLOOKUP($D198,Help2_FC!$D:$D,Help2_FC!X:X)</f>
        <v>0</v>
      </c>
      <c r="AB198" s="979">
        <f>_xlfn.XLOOKUP($D198,Help2_FC!$D:$D,Help2_FC!Y:Y)</f>
        <v>6747</v>
      </c>
      <c r="AC198" s="979">
        <f>_xlfn.XLOOKUP($D198,Help2_FC!$D:$D,Help2_FC!Z:Z)</f>
        <v>731</v>
      </c>
      <c r="AD198" s="979">
        <f>_xlfn.XLOOKUP($D198,Help2_FC!$D:$D,Help2_FC!AA:AA)</f>
        <v>933.17955585365871</v>
      </c>
      <c r="AE198" s="979">
        <f>_xlfn.XLOOKUP($D198,Help2_FC!$D:$D,Help2_FC!AB:AB)</f>
        <v>1297</v>
      </c>
      <c r="AF198" s="979">
        <f>_xlfn.XLOOKUP($D198,Help2_FC!$D:$D,Help2_FC!AC:AC)</f>
        <v>762</v>
      </c>
      <c r="AG198" s="979">
        <f>_xlfn.XLOOKUP($D198,Help2_FC!$D:$D,Help2_FC!AD:AD)</f>
        <v>415.5</v>
      </c>
      <c r="AH198" s="979">
        <f>_xlfn.XLOOKUP($D198,Help2_FC!$D:$D,Help2_FC!AE:AE)</f>
        <v>864.90000000000009</v>
      </c>
      <c r="AI198" s="979">
        <f>_xlfn.XLOOKUP($D198,Help2_FC!$D:$D,Help2_FC!AF:AF)</f>
        <v>3574.9199999999996</v>
      </c>
      <c r="AJ198" s="979">
        <f>_xlfn.XLOOKUP($D198,Help2_FC!$D:$D,Help2_FC!AG:AG)</f>
        <v>337.14875278583656</v>
      </c>
      <c r="AK198" s="979">
        <f>_xlfn.XLOOKUP($D198,Help2_FC!$D:$D,Help2_FC!AH:AH)</f>
        <v>8881.2620074158076</v>
      </c>
      <c r="AL198" s="979">
        <f>_xlfn.XLOOKUP($D198,Help2_FC!$D:$D,Help2_FC!AI:AI)</f>
        <v>457.5</v>
      </c>
      <c r="AM198" s="979">
        <f>_xlfn.XLOOKUP($D198,Help2_FC!$D:$D,Help2_FC!AJ:AJ)</f>
        <v>120.9</v>
      </c>
      <c r="AN198" s="979">
        <f>_xlfn.XLOOKUP($D198,Help2_FC!$D:$D,Help2_FC!AK:AK)</f>
        <v>0</v>
      </c>
    </row>
    <row r="199" spans="1:40" x14ac:dyDescent="0.2">
      <c r="A199" s="1">
        <v>45123</v>
      </c>
      <c r="B199">
        <f t="shared" si="16"/>
        <v>7</v>
      </c>
      <c r="C199">
        <f t="shared" si="17"/>
        <v>2023</v>
      </c>
      <c r="D199" s="872" t="str">
        <f t="shared" si="18"/>
        <v>07´2023</v>
      </c>
      <c r="F199" s="2">
        <f t="shared" si="14"/>
        <v>24</v>
      </c>
      <c r="G199" s="1483">
        <f t="shared" si="19"/>
        <v>3.287671232876712E-2</v>
      </c>
      <c r="H199" s="5">
        <f t="shared" si="20"/>
        <v>1</v>
      </c>
      <c r="I199" s="995">
        <f>_xlfn.XLOOKUP($D199,Help2_FC!$D:$D,Help2_FC!H:H)</f>
        <v>19413</v>
      </c>
      <c r="J199" s="979">
        <f>_xlfn.XLOOKUP($D199,Help2_FC!$D:$D,Help2_FC!I:I)</f>
        <v>11935</v>
      </c>
      <c r="K199" s="979">
        <f>_xlfn.XLOOKUP($D199,Help2_FC!$D:$D,Help2_FC!J:J)</f>
        <v>3105</v>
      </c>
      <c r="L199" s="979">
        <f>_xlfn.XLOOKUP($D199,Help2_FC!$D:$D,Help2_FC!K:K)</f>
        <v>3351</v>
      </c>
      <c r="M199" s="979">
        <f>_xlfn.XLOOKUP($D199,Help2_FC!$D:$D,Help2_FC!L:L)</f>
        <v>8398.2378232096235</v>
      </c>
      <c r="N199" s="979">
        <f>_xlfn.XLOOKUP($D199,Help2_FC!$D:$D,Help2_FC!M:M)</f>
        <v>10215.143527692988</v>
      </c>
      <c r="P199" s="979">
        <f>_xlfn.XLOOKUP($D199,Help2_FC!$D:$D,Help2_FC!F:F)</f>
        <v>730</v>
      </c>
      <c r="Q199" s="979">
        <f t="shared" si="21"/>
        <v>744</v>
      </c>
      <c r="R199" s="979">
        <f>_xlfn.XLOOKUP($D199,Help2_FC!$D:$D,Help2_FC!N:N)</f>
        <v>8233.7827311602196</v>
      </c>
      <c r="S199" s="979">
        <f>_xlfn.XLOOKUP($D199,Help2_FC!$D:$D,Help2_FC!O:O)</f>
        <v>7703.7</v>
      </c>
      <c r="T199" s="979">
        <f>_xlfn.XLOOKUP($D199,Help2_FC!$D:$D,Help2_FC!P:P)</f>
        <v>0</v>
      </c>
      <c r="U199" s="979">
        <f>_xlfn.XLOOKUP($D199,Help2_FC!$D:$D,Help2_FC!Q:Q)</f>
        <v>0</v>
      </c>
      <c r="V199" s="979">
        <f>_xlfn.XLOOKUP($D199,Help2_FC!$D:$D,Help2_FC!R:R)</f>
        <v>0</v>
      </c>
      <c r="W199" s="979">
        <f>_xlfn.XLOOKUP($D199,Help2_FC!$D:$D,Help2_FC!S:S)</f>
        <v>23427.937000000002</v>
      </c>
      <c r="Y199" s="979">
        <f>_xlfn.XLOOKUP($D199,Help2_FC!$D:$D,Help2_FC!V:V)</f>
        <v>7921</v>
      </c>
      <c r="Z199" s="979">
        <f>_xlfn.XLOOKUP($D199,Help2_FC!$D:$D,Help2_FC!W:W)</f>
        <v>4014</v>
      </c>
      <c r="AA199" s="979">
        <f>_xlfn.XLOOKUP($D199,Help2_FC!$D:$D,Help2_FC!X:X)</f>
        <v>0</v>
      </c>
      <c r="AB199" s="979">
        <f>_xlfn.XLOOKUP($D199,Help2_FC!$D:$D,Help2_FC!Y:Y)</f>
        <v>6747</v>
      </c>
      <c r="AC199" s="979">
        <f>_xlfn.XLOOKUP($D199,Help2_FC!$D:$D,Help2_FC!Z:Z)</f>
        <v>731</v>
      </c>
      <c r="AD199" s="979">
        <f>_xlfn.XLOOKUP($D199,Help2_FC!$D:$D,Help2_FC!AA:AA)</f>
        <v>933.17955585365871</v>
      </c>
      <c r="AE199" s="979">
        <f>_xlfn.XLOOKUP($D199,Help2_FC!$D:$D,Help2_FC!AB:AB)</f>
        <v>1297</v>
      </c>
      <c r="AF199" s="979">
        <f>_xlfn.XLOOKUP($D199,Help2_FC!$D:$D,Help2_FC!AC:AC)</f>
        <v>762</v>
      </c>
      <c r="AG199" s="979">
        <f>_xlfn.XLOOKUP($D199,Help2_FC!$D:$D,Help2_FC!AD:AD)</f>
        <v>415.5</v>
      </c>
      <c r="AH199" s="979">
        <f>_xlfn.XLOOKUP($D199,Help2_FC!$D:$D,Help2_FC!AE:AE)</f>
        <v>864.90000000000009</v>
      </c>
      <c r="AI199" s="979">
        <f>_xlfn.XLOOKUP($D199,Help2_FC!$D:$D,Help2_FC!AF:AF)</f>
        <v>3574.9199999999996</v>
      </c>
      <c r="AJ199" s="979">
        <f>_xlfn.XLOOKUP($D199,Help2_FC!$D:$D,Help2_FC!AG:AG)</f>
        <v>337.14875278583656</v>
      </c>
      <c r="AK199" s="979">
        <f>_xlfn.XLOOKUP($D199,Help2_FC!$D:$D,Help2_FC!AH:AH)</f>
        <v>8881.2620074158076</v>
      </c>
      <c r="AL199" s="979">
        <f>_xlfn.XLOOKUP($D199,Help2_FC!$D:$D,Help2_FC!AI:AI)</f>
        <v>457.5</v>
      </c>
      <c r="AM199" s="979">
        <f>_xlfn.XLOOKUP($D199,Help2_FC!$D:$D,Help2_FC!AJ:AJ)</f>
        <v>120.9</v>
      </c>
      <c r="AN199" s="979">
        <f>_xlfn.XLOOKUP($D199,Help2_FC!$D:$D,Help2_FC!AK:AK)</f>
        <v>0</v>
      </c>
    </row>
    <row r="200" spans="1:40" x14ac:dyDescent="0.2">
      <c r="A200" s="1">
        <v>45124</v>
      </c>
      <c r="B200">
        <f t="shared" si="16"/>
        <v>7</v>
      </c>
      <c r="C200">
        <f t="shared" si="17"/>
        <v>2023</v>
      </c>
      <c r="D200" s="872" t="str">
        <f t="shared" si="18"/>
        <v>07´2023</v>
      </c>
      <c r="F200" s="2">
        <f t="shared" si="14"/>
        <v>24</v>
      </c>
      <c r="G200" s="1483">
        <f t="shared" si="19"/>
        <v>3.287671232876712E-2</v>
      </c>
      <c r="H200" s="5">
        <f t="shared" si="20"/>
        <v>1</v>
      </c>
      <c r="I200" s="995">
        <f>_xlfn.XLOOKUP($D200,Help2_FC!$D:$D,Help2_FC!H:H)</f>
        <v>19413</v>
      </c>
      <c r="J200" s="979">
        <f>_xlfn.XLOOKUP($D200,Help2_FC!$D:$D,Help2_FC!I:I)</f>
        <v>11935</v>
      </c>
      <c r="K200" s="979">
        <f>_xlfn.XLOOKUP($D200,Help2_FC!$D:$D,Help2_FC!J:J)</f>
        <v>3105</v>
      </c>
      <c r="L200" s="979">
        <f>_xlfn.XLOOKUP($D200,Help2_FC!$D:$D,Help2_FC!K:K)</f>
        <v>3351</v>
      </c>
      <c r="M200" s="979">
        <f>_xlfn.XLOOKUP($D200,Help2_FC!$D:$D,Help2_FC!L:L)</f>
        <v>8398.2378232096235</v>
      </c>
      <c r="N200" s="979">
        <f>_xlfn.XLOOKUP($D200,Help2_FC!$D:$D,Help2_FC!M:M)</f>
        <v>10215.143527692988</v>
      </c>
      <c r="P200" s="979">
        <f>_xlfn.XLOOKUP($D200,Help2_FC!$D:$D,Help2_FC!F:F)</f>
        <v>730</v>
      </c>
      <c r="Q200" s="979">
        <f t="shared" si="21"/>
        <v>744</v>
      </c>
      <c r="R200" s="979">
        <f>_xlfn.XLOOKUP($D200,Help2_FC!$D:$D,Help2_FC!N:N)</f>
        <v>8233.7827311602196</v>
      </c>
      <c r="S200" s="979">
        <f>_xlfn.XLOOKUP($D200,Help2_FC!$D:$D,Help2_FC!O:O)</f>
        <v>7703.7</v>
      </c>
      <c r="T200" s="979">
        <f>_xlfn.XLOOKUP($D200,Help2_FC!$D:$D,Help2_FC!P:P)</f>
        <v>0</v>
      </c>
      <c r="U200" s="979">
        <f>_xlfn.XLOOKUP($D200,Help2_FC!$D:$D,Help2_FC!Q:Q)</f>
        <v>0</v>
      </c>
      <c r="V200" s="979">
        <f>_xlfn.XLOOKUP($D200,Help2_FC!$D:$D,Help2_FC!R:R)</f>
        <v>0</v>
      </c>
      <c r="W200" s="979">
        <f>_xlfn.XLOOKUP($D200,Help2_FC!$D:$D,Help2_FC!S:S)</f>
        <v>23427.937000000002</v>
      </c>
      <c r="Y200" s="979">
        <f>_xlfn.XLOOKUP($D200,Help2_FC!$D:$D,Help2_FC!V:V)</f>
        <v>7921</v>
      </c>
      <c r="Z200" s="979">
        <f>_xlfn.XLOOKUP($D200,Help2_FC!$D:$D,Help2_FC!W:W)</f>
        <v>4014</v>
      </c>
      <c r="AA200" s="979">
        <f>_xlfn.XLOOKUP($D200,Help2_FC!$D:$D,Help2_FC!X:X)</f>
        <v>0</v>
      </c>
      <c r="AB200" s="979">
        <f>_xlfn.XLOOKUP($D200,Help2_FC!$D:$D,Help2_FC!Y:Y)</f>
        <v>6747</v>
      </c>
      <c r="AC200" s="979">
        <f>_xlfn.XLOOKUP($D200,Help2_FC!$D:$D,Help2_FC!Z:Z)</f>
        <v>731</v>
      </c>
      <c r="AD200" s="979">
        <f>_xlfn.XLOOKUP($D200,Help2_FC!$D:$D,Help2_FC!AA:AA)</f>
        <v>933.17955585365871</v>
      </c>
      <c r="AE200" s="979">
        <f>_xlfn.XLOOKUP($D200,Help2_FC!$D:$D,Help2_FC!AB:AB)</f>
        <v>1297</v>
      </c>
      <c r="AF200" s="979">
        <f>_xlfn.XLOOKUP($D200,Help2_FC!$D:$D,Help2_FC!AC:AC)</f>
        <v>762</v>
      </c>
      <c r="AG200" s="979">
        <f>_xlfn.XLOOKUP($D200,Help2_FC!$D:$D,Help2_FC!AD:AD)</f>
        <v>415.5</v>
      </c>
      <c r="AH200" s="979">
        <f>_xlfn.XLOOKUP($D200,Help2_FC!$D:$D,Help2_FC!AE:AE)</f>
        <v>864.90000000000009</v>
      </c>
      <c r="AI200" s="979">
        <f>_xlfn.XLOOKUP($D200,Help2_FC!$D:$D,Help2_FC!AF:AF)</f>
        <v>3574.9199999999996</v>
      </c>
      <c r="AJ200" s="979">
        <f>_xlfn.XLOOKUP($D200,Help2_FC!$D:$D,Help2_FC!AG:AG)</f>
        <v>337.14875278583656</v>
      </c>
      <c r="AK200" s="979">
        <f>_xlfn.XLOOKUP($D200,Help2_FC!$D:$D,Help2_FC!AH:AH)</f>
        <v>8881.2620074158076</v>
      </c>
      <c r="AL200" s="979">
        <f>_xlfn.XLOOKUP($D200,Help2_FC!$D:$D,Help2_FC!AI:AI)</f>
        <v>457.5</v>
      </c>
      <c r="AM200" s="979">
        <f>_xlfn.XLOOKUP($D200,Help2_FC!$D:$D,Help2_FC!AJ:AJ)</f>
        <v>120.9</v>
      </c>
      <c r="AN200" s="979">
        <f>_xlfn.XLOOKUP($D200,Help2_FC!$D:$D,Help2_FC!AK:AK)</f>
        <v>0</v>
      </c>
    </row>
    <row r="201" spans="1:40" x14ac:dyDescent="0.2">
      <c r="A201" s="1">
        <v>45125</v>
      </c>
      <c r="B201">
        <f t="shared" si="16"/>
        <v>7</v>
      </c>
      <c r="C201">
        <f t="shared" si="17"/>
        <v>2023</v>
      </c>
      <c r="D201" s="872" t="str">
        <f t="shared" si="18"/>
        <v>07´2023</v>
      </c>
      <c r="E201" s="867">
        <v>12</v>
      </c>
      <c r="F201" s="2">
        <f t="shared" si="14"/>
        <v>12</v>
      </c>
      <c r="G201" s="1483">
        <f t="shared" si="19"/>
        <v>1.643835616438356E-2</v>
      </c>
      <c r="H201" s="5">
        <f t="shared" si="20"/>
        <v>0.5</v>
      </c>
      <c r="I201" s="995">
        <f>_xlfn.XLOOKUP($D201,Help2_FC!$D:$D,Help2_FC!H:H)</f>
        <v>19413</v>
      </c>
      <c r="J201" s="979">
        <f>_xlfn.XLOOKUP($D201,Help2_FC!$D:$D,Help2_FC!I:I)</f>
        <v>11935</v>
      </c>
      <c r="K201" s="979">
        <f>_xlfn.XLOOKUP($D201,Help2_FC!$D:$D,Help2_FC!J:J)</f>
        <v>3105</v>
      </c>
      <c r="L201" s="979">
        <f>_xlfn.XLOOKUP($D201,Help2_FC!$D:$D,Help2_FC!K:K)</f>
        <v>3351</v>
      </c>
      <c r="M201" s="979">
        <f>_xlfn.XLOOKUP($D201,Help2_FC!$D:$D,Help2_FC!L:L)</f>
        <v>8398.2378232096235</v>
      </c>
      <c r="N201" s="979">
        <f>_xlfn.XLOOKUP($D201,Help2_FC!$D:$D,Help2_FC!M:M)</f>
        <v>10215.143527692988</v>
      </c>
      <c r="P201" s="979">
        <f>_xlfn.XLOOKUP($D201,Help2_FC!$D:$D,Help2_FC!F:F)</f>
        <v>730</v>
      </c>
      <c r="Q201" s="979">
        <f t="shared" si="21"/>
        <v>744</v>
      </c>
      <c r="R201" s="979">
        <f>_xlfn.XLOOKUP($D201,Help2_FC!$D:$D,Help2_FC!N:N)</f>
        <v>8233.7827311602196</v>
      </c>
      <c r="S201" s="979">
        <f>_xlfn.XLOOKUP($D201,Help2_FC!$D:$D,Help2_FC!O:O)</f>
        <v>7703.7</v>
      </c>
      <c r="T201" s="979">
        <f>_xlfn.XLOOKUP($D201,Help2_FC!$D:$D,Help2_FC!P:P)</f>
        <v>0</v>
      </c>
      <c r="U201" s="979">
        <f>_xlfn.XLOOKUP($D201,Help2_FC!$D:$D,Help2_FC!Q:Q)</f>
        <v>0</v>
      </c>
      <c r="V201" s="979">
        <f>_xlfn.XLOOKUP($D201,Help2_FC!$D:$D,Help2_FC!R:R)</f>
        <v>0</v>
      </c>
      <c r="W201" s="979">
        <f>_xlfn.XLOOKUP($D201,Help2_FC!$D:$D,Help2_FC!S:S)</f>
        <v>23427.937000000002</v>
      </c>
      <c r="Y201" s="979">
        <f>_xlfn.XLOOKUP($D201,Help2_FC!$D:$D,Help2_FC!V:V)</f>
        <v>7921</v>
      </c>
      <c r="Z201" s="979">
        <f>_xlfn.XLOOKUP($D201,Help2_FC!$D:$D,Help2_FC!W:W)</f>
        <v>4014</v>
      </c>
      <c r="AA201" s="979">
        <f>_xlfn.XLOOKUP($D201,Help2_FC!$D:$D,Help2_FC!X:X)</f>
        <v>0</v>
      </c>
      <c r="AB201" s="979">
        <f>_xlfn.XLOOKUP($D201,Help2_FC!$D:$D,Help2_FC!Y:Y)</f>
        <v>6747</v>
      </c>
      <c r="AC201" s="979">
        <f>_xlfn.XLOOKUP($D201,Help2_FC!$D:$D,Help2_FC!Z:Z)</f>
        <v>731</v>
      </c>
      <c r="AD201" s="979">
        <f>_xlfn.XLOOKUP($D201,Help2_FC!$D:$D,Help2_FC!AA:AA)</f>
        <v>933.17955585365871</v>
      </c>
      <c r="AE201" s="979">
        <f>_xlfn.XLOOKUP($D201,Help2_FC!$D:$D,Help2_FC!AB:AB)</f>
        <v>1297</v>
      </c>
      <c r="AF201" s="979">
        <f>_xlfn.XLOOKUP($D201,Help2_FC!$D:$D,Help2_FC!AC:AC)</f>
        <v>762</v>
      </c>
      <c r="AG201" s="979">
        <f>_xlfn.XLOOKUP($D201,Help2_FC!$D:$D,Help2_FC!AD:AD)</f>
        <v>415.5</v>
      </c>
      <c r="AH201" s="979">
        <f>_xlfn.XLOOKUP($D201,Help2_FC!$D:$D,Help2_FC!AE:AE)</f>
        <v>864.90000000000009</v>
      </c>
      <c r="AI201" s="979">
        <f>_xlfn.XLOOKUP($D201,Help2_FC!$D:$D,Help2_FC!AF:AF)</f>
        <v>3574.9199999999996</v>
      </c>
      <c r="AJ201" s="979">
        <f>_xlfn.XLOOKUP($D201,Help2_FC!$D:$D,Help2_FC!AG:AG)</f>
        <v>337.14875278583656</v>
      </c>
      <c r="AK201" s="979">
        <f>_xlfn.XLOOKUP($D201,Help2_FC!$D:$D,Help2_FC!AH:AH)</f>
        <v>8881.2620074158076</v>
      </c>
      <c r="AL201" s="979">
        <f>_xlfn.XLOOKUP($D201,Help2_FC!$D:$D,Help2_FC!AI:AI)</f>
        <v>457.5</v>
      </c>
      <c r="AM201" s="979">
        <f>_xlfn.XLOOKUP($D201,Help2_FC!$D:$D,Help2_FC!AJ:AJ)</f>
        <v>120.9</v>
      </c>
      <c r="AN201" s="979">
        <f>_xlfn.XLOOKUP($D201,Help2_FC!$D:$D,Help2_FC!AK:AK)</f>
        <v>0</v>
      </c>
    </row>
    <row r="202" spans="1:40" x14ac:dyDescent="0.2">
      <c r="A202" s="1">
        <v>45126</v>
      </c>
      <c r="B202">
        <f t="shared" si="16"/>
        <v>7</v>
      </c>
      <c r="C202">
        <f t="shared" si="17"/>
        <v>2023</v>
      </c>
      <c r="D202" s="872" t="str">
        <f t="shared" si="18"/>
        <v>07´2023</v>
      </c>
      <c r="F202" s="2">
        <f t="shared" si="14"/>
        <v>24</v>
      </c>
      <c r="G202" s="1483">
        <f t="shared" si="19"/>
        <v>3.287671232876712E-2</v>
      </c>
      <c r="H202" s="5">
        <f t="shared" si="20"/>
        <v>1</v>
      </c>
      <c r="I202" s="995">
        <f>_xlfn.XLOOKUP($D202,Help2_FC!$D:$D,Help2_FC!H:H)</f>
        <v>19413</v>
      </c>
      <c r="J202" s="979">
        <f>_xlfn.XLOOKUP($D202,Help2_FC!$D:$D,Help2_FC!I:I)</f>
        <v>11935</v>
      </c>
      <c r="K202" s="979">
        <f>_xlfn.XLOOKUP($D202,Help2_FC!$D:$D,Help2_FC!J:J)</f>
        <v>3105</v>
      </c>
      <c r="L202" s="979">
        <f>_xlfn.XLOOKUP($D202,Help2_FC!$D:$D,Help2_FC!K:K)</f>
        <v>3351</v>
      </c>
      <c r="M202" s="979">
        <f>_xlfn.XLOOKUP($D202,Help2_FC!$D:$D,Help2_FC!L:L)</f>
        <v>8398.2378232096235</v>
      </c>
      <c r="N202" s="979">
        <f>_xlfn.XLOOKUP($D202,Help2_FC!$D:$D,Help2_FC!M:M)</f>
        <v>10215.143527692988</v>
      </c>
      <c r="P202" s="979">
        <f>_xlfn.XLOOKUP($D202,Help2_FC!$D:$D,Help2_FC!F:F)</f>
        <v>730</v>
      </c>
      <c r="Q202" s="979">
        <f t="shared" si="21"/>
        <v>744</v>
      </c>
      <c r="R202" s="979">
        <f>_xlfn.XLOOKUP($D202,Help2_FC!$D:$D,Help2_FC!N:N)</f>
        <v>8233.7827311602196</v>
      </c>
      <c r="S202" s="979">
        <f>_xlfn.XLOOKUP($D202,Help2_FC!$D:$D,Help2_FC!O:O)</f>
        <v>7703.7</v>
      </c>
      <c r="T202" s="979">
        <f>_xlfn.XLOOKUP($D202,Help2_FC!$D:$D,Help2_FC!P:P)</f>
        <v>0</v>
      </c>
      <c r="U202" s="979">
        <f>_xlfn.XLOOKUP($D202,Help2_FC!$D:$D,Help2_FC!Q:Q)</f>
        <v>0</v>
      </c>
      <c r="V202" s="979">
        <f>_xlfn.XLOOKUP($D202,Help2_FC!$D:$D,Help2_FC!R:R)</f>
        <v>0</v>
      </c>
      <c r="W202" s="979">
        <f>_xlfn.XLOOKUP($D202,Help2_FC!$D:$D,Help2_FC!S:S)</f>
        <v>23427.937000000002</v>
      </c>
      <c r="Y202" s="979">
        <f>_xlfn.XLOOKUP($D202,Help2_FC!$D:$D,Help2_FC!V:V)</f>
        <v>7921</v>
      </c>
      <c r="Z202" s="979">
        <f>_xlfn.XLOOKUP($D202,Help2_FC!$D:$D,Help2_FC!W:W)</f>
        <v>4014</v>
      </c>
      <c r="AA202" s="979">
        <f>_xlfn.XLOOKUP($D202,Help2_FC!$D:$D,Help2_FC!X:X)</f>
        <v>0</v>
      </c>
      <c r="AB202" s="979">
        <f>_xlfn.XLOOKUP($D202,Help2_FC!$D:$D,Help2_FC!Y:Y)</f>
        <v>6747</v>
      </c>
      <c r="AC202" s="979">
        <f>_xlfn.XLOOKUP($D202,Help2_FC!$D:$D,Help2_FC!Z:Z)</f>
        <v>731</v>
      </c>
      <c r="AD202" s="979">
        <f>_xlfn.XLOOKUP($D202,Help2_FC!$D:$D,Help2_FC!AA:AA)</f>
        <v>933.17955585365871</v>
      </c>
      <c r="AE202" s="979">
        <f>_xlfn.XLOOKUP($D202,Help2_FC!$D:$D,Help2_FC!AB:AB)</f>
        <v>1297</v>
      </c>
      <c r="AF202" s="979">
        <f>_xlfn.XLOOKUP($D202,Help2_FC!$D:$D,Help2_FC!AC:AC)</f>
        <v>762</v>
      </c>
      <c r="AG202" s="979">
        <f>_xlfn.XLOOKUP($D202,Help2_FC!$D:$D,Help2_FC!AD:AD)</f>
        <v>415.5</v>
      </c>
      <c r="AH202" s="979">
        <f>_xlfn.XLOOKUP($D202,Help2_FC!$D:$D,Help2_FC!AE:AE)</f>
        <v>864.90000000000009</v>
      </c>
      <c r="AI202" s="979">
        <f>_xlfn.XLOOKUP($D202,Help2_FC!$D:$D,Help2_FC!AF:AF)</f>
        <v>3574.9199999999996</v>
      </c>
      <c r="AJ202" s="979">
        <f>_xlfn.XLOOKUP($D202,Help2_FC!$D:$D,Help2_FC!AG:AG)</f>
        <v>337.14875278583656</v>
      </c>
      <c r="AK202" s="979">
        <f>_xlfn.XLOOKUP($D202,Help2_FC!$D:$D,Help2_FC!AH:AH)</f>
        <v>8881.2620074158076</v>
      </c>
      <c r="AL202" s="979">
        <f>_xlfn.XLOOKUP($D202,Help2_FC!$D:$D,Help2_FC!AI:AI)</f>
        <v>457.5</v>
      </c>
      <c r="AM202" s="979">
        <f>_xlfn.XLOOKUP($D202,Help2_FC!$D:$D,Help2_FC!AJ:AJ)</f>
        <v>120.9</v>
      </c>
      <c r="AN202" s="979">
        <f>_xlfn.XLOOKUP($D202,Help2_FC!$D:$D,Help2_FC!AK:AK)</f>
        <v>0</v>
      </c>
    </row>
    <row r="203" spans="1:40" x14ac:dyDescent="0.2">
      <c r="A203" s="1">
        <v>45127</v>
      </c>
      <c r="B203">
        <f t="shared" si="16"/>
        <v>7</v>
      </c>
      <c r="C203">
        <f t="shared" si="17"/>
        <v>2023</v>
      </c>
      <c r="D203" s="872" t="str">
        <f t="shared" si="18"/>
        <v>07´2023</v>
      </c>
      <c r="F203" s="2">
        <f t="shared" si="14"/>
        <v>24</v>
      </c>
      <c r="G203" s="1483">
        <f t="shared" si="19"/>
        <v>3.287671232876712E-2</v>
      </c>
      <c r="H203" s="5">
        <f t="shared" si="20"/>
        <v>1</v>
      </c>
      <c r="I203" s="995">
        <f>_xlfn.XLOOKUP($D203,Help2_FC!$D:$D,Help2_FC!H:H)</f>
        <v>19413</v>
      </c>
      <c r="J203" s="979">
        <f>_xlfn.XLOOKUP($D203,Help2_FC!$D:$D,Help2_FC!I:I)</f>
        <v>11935</v>
      </c>
      <c r="K203" s="979">
        <f>_xlfn.XLOOKUP($D203,Help2_FC!$D:$D,Help2_FC!J:J)</f>
        <v>3105</v>
      </c>
      <c r="L203" s="979">
        <f>_xlfn.XLOOKUP($D203,Help2_FC!$D:$D,Help2_FC!K:K)</f>
        <v>3351</v>
      </c>
      <c r="M203" s="979">
        <f>_xlfn.XLOOKUP($D203,Help2_FC!$D:$D,Help2_FC!L:L)</f>
        <v>8398.2378232096235</v>
      </c>
      <c r="N203" s="979">
        <f>_xlfn.XLOOKUP($D203,Help2_FC!$D:$D,Help2_FC!M:M)</f>
        <v>10215.143527692988</v>
      </c>
      <c r="P203" s="979">
        <f>_xlfn.XLOOKUP($D203,Help2_FC!$D:$D,Help2_FC!F:F)</f>
        <v>730</v>
      </c>
      <c r="Q203" s="979">
        <f t="shared" si="21"/>
        <v>744</v>
      </c>
      <c r="R203" s="979">
        <f>_xlfn.XLOOKUP($D203,Help2_FC!$D:$D,Help2_FC!N:N)</f>
        <v>8233.7827311602196</v>
      </c>
      <c r="S203" s="979">
        <f>_xlfn.XLOOKUP($D203,Help2_FC!$D:$D,Help2_FC!O:O)</f>
        <v>7703.7</v>
      </c>
      <c r="T203" s="979">
        <f>_xlfn.XLOOKUP($D203,Help2_FC!$D:$D,Help2_FC!P:P)</f>
        <v>0</v>
      </c>
      <c r="U203" s="979">
        <f>_xlfn.XLOOKUP($D203,Help2_FC!$D:$D,Help2_FC!Q:Q)</f>
        <v>0</v>
      </c>
      <c r="V203" s="979">
        <f>_xlfn.XLOOKUP($D203,Help2_FC!$D:$D,Help2_FC!R:R)</f>
        <v>0</v>
      </c>
      <c r="W203" s="979">
        <f>_xlfn.XLOOKUP($D203,Help2_FC!$D:$D,Help2_FC!S:S)</f>
        <v>23427.937000000002</v>
      </c>
      <c r="Y203" s="979">
        <f>_xlfn.XLOOKUP($D203,Help2_FC!$D:$D,Help2_FC!V:V)</f>
        <v>7921</v>
      </c>
      <c r="Z203" s="979">
        <f>_xlfn.XLOOKUP($D203,Help2_FC!$D:$D,Help2_FC!W:W)</f>
        <v>4014</v>
      </c>
      <c r="AA203" s="979">
        <f>_xlfn.XLOOKUP($D203,Help2_FC!$D:$D,Help2_FC!X:X)</f>
        <v>0</v>
      </c>
      <c r="AB203" s="979">
        <f>_xlfn.XLOOKUP($D203,Help2_FC!$D:$D,Help2_FC!Y:Y)</f>
        <v>6747</v>
      </c>
      <c r="AC203" s="979">
        <f>_xlfn.XLOOKUP($D203,Help2_FC!$D:$D,Help2_FC!Z:Z)</f>
        <v>731</v>
      </c>
      <c r="AD203" s="979">
        <f>_xlfn.XLOOKUP($D203,Help2_FC!$D:$D,Help2_FC!AA:AA)</f>
        <v>933.17955585365871</v>
      </c>
      <c r="AE203" s="979">
        <f>_xlfn.XLOOKUP($D203,Help2_FC!$D:$D,Help2_FC!AB:AB)</f>
        <v>1297</v>
      </c>
      <c r="AF203" s="979">
        <f>_xlfn.XLOOKUP($D203,Help2_FC!$D:$D,Help2_FC!AC:AC)</f>
        <v>762</v>
      </c>
      <c r="AG203" s="979">
        <f>_xlfn.XLOOKUP($D203,Help2_FC!$D:$D,Help2_FC!AD:AD)</f>
        <v>415.5</v>
      </c>
      <c r="AH203" s="979">
        <f>_xlfn.XLOOKUP($D203,Help2_FC!$D:$D,Help2_FC!AE:AE)</f>
        <v>864.90000000000009</v>
      </c>
      <c r="AI203" s="979">
        <f>_xlfn.XLOOKUP($D203,Help2_FC!$D:$D,Help2_FC!AF:AF)</f>
        <v>3574.9199999999996</v>
      </c>
      <c r="AJ203" s="979">
        <f>_xlfn.XLOOKUP($D203,Help2_FC!$D:$D,Help2_FC!AG:AG)</f>
        <v>337.14875278583656</v>
      </c>
      <c r="AK203" s="979">
        <f>_xlfn.XLOOKUP($D203,Help2_FC!$D:$D,Help2_FC!AH:AH)</f>
        <v>8881.2620074158076</v>
      </c>
      <c r="AL203" s="979">
        <f>_xlfn.XLOOKUP($D203,Help2_FC!$D:$D,Help2_FC!AI:AI)</f>
        <v>457.5</v>
      </c>
      <c r="AM203" s="979">
        <f>_xlfn.XLOOKUP($D203,Help2_FC!$D:$D,Help2_FC!AJ:AJ)</f>
        <v>120.9</v>
      </c>
      <c r="AN203" s="979">
        <f>_xlfn.XLOOKUP($D203,Help2_FC!$D:$D,Help2_FC!AK:AK)</f>
        <v>0</v>
      </c>
    </row>
    <row r="204" spans="1:40" x14ac:dyDescent="0.2">
      <c r="A204" s="1">
        <v>45128</v>
      </c>
      <c r="B204">
        <f t="shared" si="16"/>
        <v>7</v>
      </c>
      <c r="C204">
        <f t="shared" si="17"/>
        <v>2023</v>
      </c>
      <c r="D204" s="872" t="str">
        <f t="shared" si="18"/>
        <v>07´2023</v>
      </c>
      <c r="F204" s="2">
        <f t="shared" si="14"/>
        <v>24</v>
      </c>
      <c r="G204" s="1483">
        <f t="shared" si="19"/>
        <v>3.287671232876712E-2</v>
      </c>
      <c r="H204" s="5">
        <f t="shared" si="20"/>
        <v>1</v>
      </c>
      <c r="I204" s="995">
        <f>_xlfn.XLOOKUP($D204,Help2_FC!$D:$D,Help2_FC!H:H)</f>
        <v>19413</v>
      </c>
      <c r="J204" s="979">
        <f>_xlfn.XLOOKUP($D204,Help2_FC!$D:$D,Help2_FC!I:I)</f>
        <v>11935</v>
      </c>
      <c r="K204" s="979">
        <f>_xlfn.XLOOKUP($D204,Help2_FC!$D:$D,Help2_FC!J:J)</f>
        <v>3105</v>
      </c>
      <c r="L204" s="979">
        <f>_xlfn.XLOOKUP($D204,Help2_FC!$D:$D,Help2_FC!K:K)</f>
        <v>3351</v>
      </c>
      <c r="M204" s="979">
        <f>_xlfn.XLOOKUP($D204,Help2_FC!$D:$D,Help2_FC!L:L)</f>
        <v>8398.2378232096235</v>
      </c>
      <c r="N204" s="979">
        <f>_xlfn.XLOOKUP($D204,Help2_FC!$D:$D,Help2_FC!M:M)</f>
        <v>10215.143527692988</v>
      </c>
      <c r="P204" s="979">
        <f>_xlfn.XLOOKUP($D204,Help2_FC!$D:$D,Help2_FC!F:F)</f>
        <v>730</v>
      </c>
      <c r="Q204" s="979">
        <f t="shared" si="21"/>
        <v>744</v>
      </c>
      <c r="R204" s="979">
        <f>_xlfn.XLOOKUP($D204,Help2_FC!$D:$D,Help2_FC!N:N)</f>
        <v>8233.7827311602196</v>
      </c>
      <c r="S204" s="979">
        <f>_xlfn.XLOOKUP($D204,Help2_FC!$D:$D,Help2_FC!O:O)</f>
        <v>7703.7</v>
      </c>
      <c r="T204" s="979">
        <f>_xlfn.XLOOKUP($D204,Help2_FC!$D:$D,Help2_FC!P:P)</f>
        <v>0</v>
      </c>
      <c r="U204" s="979">
        <f>_xlfn.XLOOKUP($D204,Help2_FC!$D:$D,Help2_FC!Q:Q)</f>
        <v>0</v>
      </c>
      <c r="V204" s="979">
        <f>_xlfn.XLOOKUP($D204,Help2_FC!$D:$D,Help2_FC!R:R)</f>
        <v>0</v>
      </c>
      <c r="W204" s="979">
        <f>_xlfn.XLOOKUP($D204,Help2_FC!$D:$D,Help2_FC!S:S)</f>
        <v>23427.937000000002</v>
      </c>
      <c r="Y204" s="979">
        <f>_xlfn.XLOOKUP($D204,Help2_FC!$D:$D,Help2_FC!V:V)</f>
        <v>7921</v>
      </c>
      <c r="Z204" s="979">
        <f>_xlfn.XLOOKUP($D204,Help2_FC!$D:$D,Help2_FC!W:W)</f>
        <v>4014</v>
      </c>
      <c r="AA204" s="979">
        <f>_xlfn.XLOOKUP($D204,Help2_FC!$D:$D,Help2_FC!X:X)</f>
        <v>0</v>
      </c>
      <c r="AB204" s="979">
        <f>_xlfn.XLOOKUP($D204,Help2_FC!$D:$D,Help2_FC!Y:Y)</f>
        <v>6747</v>
      </c>
      <c r="AC204" s="979">
        <f>_xlfn.XLOOKUP($D204,Help2_FC!$D:$D,Help2_FC!Z:Z)</f>
        <v>731</v>
      </c>
      <c r="AD204" s="979">
        <f>_xlfn.XLOOKUP($D204,Help2_FC!$D:$D,Help2_FC!AA:AA)</f>
        <v>933.17955585365871</v>
      </c>
      <c r="AE204" s="979">
        <f>_xlfn.XLOOKUP($D204,Help2_FC!$D:$D,Help2_FC!AB:AB)</f>
        <v>1297</v>
      </c>
      <c r="AF204" s="979">
        <f>_xlfn.XLOOKUP($D204,Help2_FC!$D:$D,Help2_FC!AC:AC)</f>
        <v>762</v>
      </c>
      <c r="AG204" s="979">
        <f>_xlfn.XLOOKUP($D204,Help2_FC!$D:$D,Help2_FC!AD:AD)</f>
        <v>415.5</v>
      </c>
      <c r="AH204" s="979">
        <f>_xlfn.XLOOKUP($D204,Help2_FC!$D:$D,Help2_FC!AE:AE)</f>
        <v>864.90000000000009</v>
      </c>
      <c r="AI204" s="979">
        <f>_xlfn.XLOOKUP($D204,Help2_FC!$D:$D,Help2_FC!AF:AF)</f>
        <v>3574.9199999999996</v>
      </c>
      <c r="AJ204" s="979">
        <f>_xlfn.XLOOKUP($D204,Help2_FC!$D:$D,Help2_FC!AG:AG)</f>
        <v>337.14875278583656</v>
      </c>
      <c r="AK204" s="979">
        <f>_xlfn.XLOOKUP($D204,Help2_FC!$D:$D,Help2_FC!AH:AH)</f>
        <v>8881.2620074158076</v>
      </c>
      <c r="AL204" s="979">
        <f>_xlfn.XLOOKUP($D204,Help2_FC!$D:$D,Help2_FC!AI:AI)</f>
        <v>457.5</v>
      </c>
      <c r="AM204" s="979">
        <f>_xlfn.XLOOKUP($D204,Help2_FC!$D:$D,Help2_FC!AJ:AJ)</f>
        <v>120.9</v>
      </c>
      <c r="AN204" s="979">
        <f>_xlfn.XLOOKUP($D204,Help2_FC!$D:$D,Help2_FC!AK:AK)</f>
        <v>0</v>
      </c>
    </row>
    <row r="205" spans="1:40" x14ac:dyDescent="0.2">
      <c r="A205" s="1">
        <v>45129</v>
      </c>
      <c r="B205">
        <f t="shared" si="16"/>
        <v>7</v>
      </c>
      <c r="C205">
        <f t="shared" si="17"/>
        <v>2023</v>
      </c>
      <c r="D205" s="872" t="str">
        <f t="shared" si="18"/>
        <v>07´2023</v>
      </c>
      <c r="F205" s="2">
        <f t="shared" si="14"/>
        <v>24</v>
      </c>
      <c r="G205" s="1483">
        <f t="shared" si="19"/>
        <v>3.287671232876712E-2</v>
      </c>
      <c r="H205" s="5">
        <f t="shared" si="20"/>
        <v>1</v>
      </c>
      <c r="I205" s="995">
        <f>_xlfn.XLOOKUP($D205,Help2_FC!$D:$D,Help2_FC!H:H)</f>
        <v>19413</v>
      </c>
      <c r="J205" s="979">
        <f>_xlfn.XLOOKUP($D205,Help2_FC!$D:$D,Help2_FC!I:I)</f>
        <v>11935</v>
      </c>
      <c r="K205" s="979">
        <f>_xlfn.XLOOKUP($D205,Help2_FC!$D:$D,Help2_FC!J:J)</f>
        <v>3105</v>
      </c>
      <c r="L205" s="979">
        <f>_xlfn.XLOOKUP($D205,Help2_FC!$D:$D,Help2_FC!K:K)</f>
        <v>3351</v>
      </c>
      <c r="M205" s="979">
        <f>_xlfn.XLOOKUP($D205,Help2_FC!$D:$D,Help2_FC!L:L)</f>
        <v>8398.2378232096235</v>
      </c>
      <c r="N205" s="979">
        <f>_xlfn.XLOOKUP($D205,Help2_FC!$D:$D,Help2_FC!M:M)</f>
        <v>10215.143527692988</v>
      </c>
      <c r="P205" s="979">
        <f>_xlfn.XLOOKUP($D205,Help2_FC!$D:$D,Help2_FC!F:F)</f>
        <v>730</v>
      </c>
      <c r="Q205" s="979">
        <f t="shared" si="21"/>
        <v>744</v>
      </c>
      <c r="R205" s="979">
        <f>_xlfn.XLOOKUP($D205,Help2_FC!$D:$D,Help2_FC!N:N)</f>
        <v>8233.7827311602196</v>
      </c>
      <c r="S205" s="979">
        <f>_xlfn.XLOOKUP($D205,Help2_FC!$D:$D,Help2_FC!O:O)</f>
        <v>7703.7</v>
      </c>
      <c r="T205" s="979">
        <f>_xlfn.XLOOKUP($D205,Help2_FC!$D:$D,Help2_FC!P:P)</f>
        <v>0</v>
      </c>
      <c r="U205" s="979">
        <f>_xlfn.XLOOKUP($D205,Help2_FC!$D:$D,Help2_FC!Q:Q)</f>
        <v>0</v>
      </c>
      <c r="V205" s="979">
        <f>_xlfn.XLOOKUP($D205,Help2_FC!$D:$D,Help2_FC!R:R)</f>
        <v>0</v>
      </c>
      <c r="W205" s="979">
        <f>_xlfn.XLOOKUP($D205,Help2_FC!$D:$D,Help2_FC!S:S)</f>
        <v>23427.937000000002</v>
      </c>
      <c r="Y205" s="979">
        <f>_xlfn.XLOOKUP($D205,Help2_FC!$D:$D,Help2_FC!V:V)</f>
        <v>7921</v>
      </c>
      <c r="Z205" s="979">
        <f>_xlfn.XLOOKUP($D205,Help2_FC!$D:$D,Help2_FC!W:W)</f>
        <v>4014</v>
      </c>
      <c r="AA205" s="979">
        <f>_xlfn.XLOOKUP($D205,Help2_FC!$D:$D,Help2_FC!X:X)</f>
        <v>0</v>
      </c>
      <c r="AB205" s="979">
        <f>_xlfn.XLOOKUP($D205,Help2_FC!$D:$D,Help2_FC!Y:Y)</f>
        <v>6747</v>
      </c>
      <c r="AC205" s="979">
        <f>_xlfn.XLOOKUP($D205,Help2_FC!$D:$D,Help2_FC!Z:Z)</f>
        <v>731</v>
      </c>
      <c r="AD205" s="979">
        <f>_xlfn.XLOOKUP($D205,Help2_FC!$D:$D,Help2_FC!AA:AA)</f>
        <v>933.17955585365871</v>
      </c>
      <c r="AE205" s="979">
        <f>_xlfn.XLOOKUP($D205,Help2_FC!$D:$D,Help2_FC!AB:AB)</f>
        <v>1297</v>
      </c>
      <c r="AF205" s="979">
        <f>_xlfn.XLOOKUP($D205,Help2_FC!$D:$D,Help2_FC!AC:AC)</f>
        <v>762</v>
      </c>
      <c r="AG205" s="979">
        <f>_xlfn.XLOOKUP($D205,Help2_FC!$D:$D,Help2_FC!AD:AD)</f>
        <v>415.5</v>
      </c>
      <c r="AH205" s="979">
        <f>_xlfn.XLOOKUP($D205,Help2_FC!$D:$D,Help2_FC!AE:AE)</f>
        <v>864.90000000000009</v>
      </c>
      <c r="AI205" s="979">
        <f>_xlfn.XLOOKUP($D205,Help2_FC!$D:$D,Help2_FC!AF:AF)</f>
        <v>3574.9199999999996</v>
      </c>
      <c r="AJ205" s="979">
        <f>_xlfn.XLOOKUP($D205,Help2_FC!$D:$D,Help2_FC!AG:AG)</f>
        <v>337.14875278583656</v>
      </c>
      <c r="AK205" s="979">
        <f>_xlfn.XLOOKUP($D205,Help2_FC!$D:$D,Help2_FC!AH:AH)</f>
        <v>8881.2620074158076</v>
      </c>
      <c r="AL205" s="979">
        <f>_xlfn.XLOOKUP($D205,Help2_FC!$D:$D,Help2_FC!AI:AI)</f>
        <v>457.5</v>
      </c>
      <c r="AM205" s="979">
        <f>_xlfn.XLOOKUP($D205,Help2_FC!$D:$D,Help2_FC!AJ:AJ)</f>
        <v>120.9</v>
      </c>
      <c r="AN205" s="979">
        <f>_xlfn.XLOOKUP($D205,Help2_FC!$D:$D,Help2_FC!AK:AK)</f>
        <v>0</v>
      </c>
    </row>
    <row r="206" spans="1:40" x14ac:dyDescent="0.2">
      <c r="A206" s="1">
        <v>45130</v>
      </c>
      <c r="B206">
        <f t="shared" si="16"/>
        <v>7</v>
      </c>
      <c r="C206">
        <f t="shared" si="17"/>
        <v>2023</v>
      </c>
      <c r="D206" s="872" t="str">
        <f t="shared" si="18"/>
        <v>07´2023</v>
      </c>
      <c r="F206" s="2">
        <f t="shared" si="14"/>
        <v>24</v>
      </c>
      <c r="G206" s="1483">
        <f t="shared" si="19"/>
        <v>3.287671232876712E-2</v>
      </c>
      <c r="H206" s="5">
        <f t="shared" si="20"/>
        <v>1</v>
      </c>
      <c r="I206" s="995">
        <f>_xlfn.XLOOKUP($D206,Help2_FC!$D:$D,Help2_FC!H:H)</f>
        <v>19413</v>
      </c>
      <c r="J206" s="979">
        <f>_xlfn.XLOOKUP($D206,Help2_FC!$D:$D,Help2_FC!I:I)</f>
        <v>11935</v>
      </c>
      <c r="K206" s="979">
        <f>_xlfn.XLOOKUP($D206,Help2_FC!$D:$D,Help2_FC!J:J)</f>
        <v>3105</v>
      </c>
      <c r="L206" s="979">
        <f>_xlfn.XLOOKUP($D206,Help2_FC!$D:$D,Help2_FC!K:K)</f>
        <v>3351</v>
      </c>
      <c r="M206" s="979">
        <f>_xlfn.XLOOKUP($D206,Help2_FC!$D:$D,Help2_FC!L:L)</f>
        <v>8398.2378232096235</v>
      </c>
      <c r="N206" s="979">
        <f>_xlfn.XLOOKUP($D206,Help2_FC!$D:$D,Help2_FC!M:M)</f>
        <v>10215.143527692988</v>
      </c>
      <c r="P206" s="979">
        <f>_xlfn.XLOOKUP($D206,Help2_FC!$D:$D,Help2_FC!F:F)</f>
        <v>730</v>
      </c>
      <c r="Q206" s="979">
        <f t="shared" si="21"/>
        <v>744</v>
      </c>
      <c r="R206" s="979">
        <f>_xlfn.XLOOKUP($D206,Help2_FC!$D:$D,Help2_FC!N:N)</f>
        <v>8233.7827311602196</v>
      </c>
      <c r="S206" s="979">
        <f>_xlfn.XLOOKUP($D206,Help2_FC!$D:$D,Help2_FC!O:O)</f>
        <v>7703.7</v>
      </c>
      <c r="T206" s="979">
        <f>_xlfn.XLOOKUP($D206,Help2_FC!$D:$D,Help2_FC!P:P)</f>
        <v>0</v>
      </c>
      <c r="U206" s="979">
        <f>_xlfn.XLOOKUP($D206,Help2_FC!$D:$D,Help2_FC!Q:Q)</f>
        <v>0</v>
      </c>
      <c r="V206" s="979">
        <f>_xlfn.XLOOKUP($D206,Help2_FC!$D:$D,Help2_FC!R:R)</f>
        <v>0</v>
      </c>
      <c r="W206" s="979">
        <f>_xlfn.XLOOKUP($D206,Help2_FC!$D:$D,Help2_FC!S:S)</f>
        <v>23427.937000000002</v>
      </c>
      <c r="Y206" s="979">
        <f>_xlfn.XLOOKUP($D206,Help2_FC!$D:$D,Help2_FC!V:V)</f>
        <v>7921</v>
      </c>
      <c r="Z206" s="979">
        <f>_xlfn.XLOOKUP($D206,Help2_FC!$D:$D,Help2_FC!W:W)</f>
        <v>4014</v>
      </c>
      <c r="AA206" s="979">
        <f>_xlfn.XLOOKUP($D206,Help2_FC!$D:$D,Help2_FC!X:X)</f>
        <v>0</v>
      </c>
      <c r="AB206" s="979">
        <f>_xlfn.XLOOKUP($D206,Help2_FC!$D:$D,Help2_FC!Y:Y)</f>
        <v>6747</v>
      </c>
      <c r="AC206" s="979">
        <f>_xlfn.XLOOKUP($D206,Help2_FC!$D:$D,Help2_FC!Z:Z)</f>
        <v>731</v>
      </c>
      <c r="AD206" s="979">
        <f>_xlfn.XLOOKUP($D206,Help2_FC!$D:$D,Help2_FC!AA:AA)</f>
        <v>933.17955585365871</v>
      </c>
      <c r="AE206" s="979">
        <f>_xlfn.XLOOKUP($D206,Help2_FC!$D:$D,Help2_FC!AB:AB)</f>
        <v>1297</v>
      </c>
      <c r="AF206" s="979">
        <f>_xlfn.XLOOKUP($D206,Help2_FC!$D:$D,Help2_FC!AC:AC)</f>
        <v>762</v>
      </c>
      <c r="AG206" s="979">
        <f>_xlfn.XLOOKUP($D206,Help2_FC!$D:$D,Help2_FC!AD:AD)</f>
        <v>415.5</v>
      </c>
      <c r="AH206" s="979">
        <f>_xlfn.XLOOKUP($D206,Help2_FC!$D:$D,Help2_FC!AE:AE)</f>
        <v>864.90000000000009</v>
      </c>
      <c r="AI206" s="979">
        <f>_xlfn.XLOOKUP($D206,Help2_FC!$D:$D,Help2_FC!AF:AF)</f>
        <v>3574.9199999999996</v>
      </c>
      <c r="AJ206" s="979">
        <f>_xlfn.XLOOKUP($D206,Help2_FC!$D:$D,Help2_FC!AG:AG)</f>
        <v>337.14875278583656</v>
      </c>
      <c r="AK206" s="979">
        <f>_xlfn.XLOOKUP($D206,Help2_FC!$D:$D,Help2_FC!AH:AH)</f>
        <v>8881.2620074158076</v>
      </c>
      <c r="AL206" s="979">
        <f>_xlfn.XLOOKUP($D206,Help2_FC!$D:$D,Help2_FC!AI:AI)</f>
        <v>457.5</v>
      </c>
      <c r="AM206" s="979">
        <f>_xlfn.XLOOKUP($D206,Help2_FC!$D:$D,Help2_FC!AJ:AJ)</f>
        <v>120.9</v>
      </c>
      <c r="AN206" s="979">
        <f>_xlfn.XLOOKUP($D206,Help2_FC!$D:$D,Help2_FC!AK:AK)</f>
        <v>0</v>
      </c>
    </row>
    <row r="207" spans="1:40" x14ac:dyDescent="0.2">
      <c r="A207" s="1">
        <v>45131</v>
      </c>
      <c r="B207">
        <f t="shared" si="16"/>
        <v>7</v>
      </c>
      <c r="C207">
        <f t="shared" si="17"/>
        <v>2023</v>
      </c>
      <c r="D207" s="872" t="str">
        <f t="shared" si="18"/>
        <v>07´2023</v>
      </c>
      <c r="F207" s="2">
        <f t="shared" si="14"/>
        <v>24</v>
      </c>
      <c r="G207" s="1483">
        <f t="shared" si="19"/>
        <v>3.287671232876712E-2</v>
      </c>
      <c r="H207" s="5">
        <f t="shared" si="20"/>
        <v>1</v>
      </c>
      <c r="I207" s="995">
        <f>_xlfn.XLOOKUP($D207,Help2_FC!$D:$D,Help2_FC!H:H)</f>
        <v>19413</v>
      </c>
      <c r="J207" s="979">
        <f>_xlfn.XLOOKUP($D207,Help2_FC!$D:$D,Help2_FC!I:I)</f>
        <v>11935</v>
      </c>
      <c r="K207" s="979">
        <f>_xlfn.XLOOKUP($D207,Help2_FC!$D:$D,Help2_FC!J:J)</f>
        <v>3105</v>
      </c>
      <c r="L207" s="979">
        <f>_xlfn.XLOOKUP($D207,Help2_FC!$D:$D,Help2_FC!K:K)</f>
        <v>3351</v>
      </c>
      <c r="M207" s="979">
        <f>_xlfn.XLOOKUP($D207,Help2_FC!$D:$D,Help2_FC!L:L)</f>
        <v>8398.2378232096235</v>
      </c>
      <c r="N207" s="979">
        <f>_xlfn.XLOOKUP($D207,Help2_FC!$D:$D,Help2_FC!M:M)</f>
        <v>10215.143527692988</v>
      </c>
      <c r="P207" s="979">
        <f>_xlfn.XLOOKUP($D207,Help2_FC!$D:$D,Help2_FC!F:F)</f>
        <v>730</v>
      </c>
      <c r="Q207" s="979">
        <f t="shared" si="21"/>
        <v>744</v>
      </c>
      <c r="R207" s="979">
        <f>_xlfn.XLOOKUP($D207,Help2_FC!$D:$D,Help2_FC!N:N)</f>
        <v>8233.7827311602196</v>
      </c>
      <c r="S207" s="979">
        <f>_xlfn.XLOOKUP($D207,Help2_FC!$D:$D,Help2_FC!O:O)</f>
        <v>7703.7</v>
      </c>
      <c r="T207" s="979">
        <f>_xlfn.XLOOKUP($D207,Help2_FC!$D:$D,Help2_FC!P:P)</f>
        <v>0</v>
      </c>
      <c r="U207" s="979">
        <f>_xlfn.XLOOKUP($D207,Help2_FC!$D:$D,Help2_FC!Q:Q)</f>
        <v>0</v>
      </c>
      <c r="V207" s="979">
        <f>_xlfn.XLOOKUP($D207,Help2_FC!$D:$D,Help2_FC!R:R)</f>
        <v>0</v>
      </c>
      <c r="W207" s="979">
        <f>_xlfn.XLOOKUP($D207,Help2_FC!$D:$D,Help2_FC!S:S)</f>
        <v>23427.937000000002</v>
      </c>
      <c r="Y207" s="979">
        <f>_xlfn.XLOOKUP($D207,Help2_FC!$D:$D,Help2_FC!V:V)</f>
        <v>7921</v>
      </c>
      <c r="Z207" s="979">
        <f>_xlfn.XLOOKUP($D207,Help2_FC!$D:$D,Help2_FC!W:W)</f>
        <v>4014</v>
      </c>
      <c r="AA207" s="979">
        <f>_xlfn.XLOOKUP($D207,Help2_FC!$D:$D,Help2_FC!X:X)</f>
        <v>0</v>
      </c>
      <c r="AB207" s="979">
        <f>_xlfn.XLOOKUP($D207,Help2_FC!$D:$D,Help2_FC!Y:Y)</f>
        <v>6747</v>
      </c>
      <c r="AC207" s="979">
        <f>_xlfn.XLOOKUP($D207,Help2_FC!$D:$D,Help2_FC!Z:Z)</f>
        <v>731</v>
      </c>
      <c r="AD207" s="979">
        <f>_xlfn.XLOOKUP($D207,Help2_FC!$D:$D,Help2_FC!AA:AA)</f>
        <v>933.17955585365871</v>
      </c>
      <c r="AE207" s="979">
        <f>_xlfn.XLOOKUP($D207,Help2_FC!$D:$D,Help2_FC!AB:AB)</f>
        <v>1297</v>
      </c>
      <c r="AF207" s="979">
        <f>_xlfn.XLOOKUP($D207,Help2_FC!$D:$D,Help2_FC!AC:AC)</f>
        <v>762</v>
      </c>
      <c r="AG207" s="979">
        <f>_xlfn.XLOOKUP($D207,Help2_FC!$D:$D,Help2_FC!AD:AD)</f>
        <v>415.5</v>
      </c>
      <c r="AH207" s="979">
        <f>_xlfn.XLOOKUP($D207,Help2_FC!$D:$D,Help2_FC!AE:AE)</f>
        <v>864.90000000000009</v>
      </c>
      <c r="AI207" s="979">
        <f>_xlfn.XLOOKUP($D207,Help2_FC!$D:$D,Help2_FC!AF:AF)</f>
        <v>3574.9199999999996</v>
      </c>
      <c r="AJ207" s="979">
        <f>_xlfn.XLOOKUP($D207,Help2_FC!$D:$D,Help2_FC!AG:AG)</f>
        <v>337.14875278583656</v>
      </c>
      <c r="AK207" s="979">
        <f>_xlfn.XLOOKUP($D207,Help2_FC!$D:$D,Help2_FC!AH:AH)</f>
        <v>8881.2620074158076</v>
      </c>
      <c r="AL207" s="979">
        <f>_xlfn.XLOOKUP($D207,Help2_FC!$D:$D,Help2_FC!AI:AI)</f>
        <v>457.5</v>
      </c>
      <c r="AM207" s="979">
        <f>_xlfn.XLOOKUP($D207,Help2_FC!$D:$D,Help2_FC!AJ:AJ)</f>
        <v>120.9</v>
      </c>
      <c r="AN207" s="979">
        <f>_xlfn.XLOOKUP($D207,Help2_FC!$D:$D,Help2_FC!AK:AK)</f>
        <v>0</v>
      </c>
    </row>
    <row r="208" spans="1:40" x14ac:dyDescent="0.2">
      <c r="A208" s="1">
        <v>45132</v>
      </c>
      <c r="B208">
        <f t="shared" si="16"/>
        <v>7</v>
      </c>
      <c r="C208">
        <f t="shared" si="17"/>
        <v>2023</v>
      </c>
      <c r="D208" s="872" t="str">
        <f t="shared" si="18"/>
        <v>07´2023</v>
      </c>
      <c r="F208" s="2">
        <f t="shared" si="14"/>
        <v>24</v>
      </c>
      <c r="G208" s="1483">
        <f t="shared" si="19"/>
        <v>3.287671232876712E-2</v>
      </c>
      <c r="H208" s="5">
        <f t="shared" si="20"/>
        <v>1</v>
      </c>
      <c r="I208" s="995">
        <f>_xlfn.XLOOKUP($D208,Help2_FC!$D:$D,Help2_FC!H:H)</f>
        <v>19413</v>
      </c>
      <c r="J208" s="979">
        <f>_xlfn.XLOOKUP($D208,Help2_FC!$D:$D,Help2_FC!I:I)</f>
        <v>11935</v>
      </c>
      <c r="K208" s="979">
        <f>_xlfn.XLOOKUP($D208,Help2_FC!$D:$D,Help2_FC!J:J)</f>
        <v>3105</v>
      </c>
      <c r="L208" s="979">
        <f>_xlfn.XLOOKUP($D208,Help2_FC!$D:$D,Help2_FC!K:K)</f>
        <v>3351</v>
      </c>
      <c r="M208" s="979">
        <f>_xlfn.XLOOKUP($D208,Help2_FC!$D:$D,Help2_FC!L:L)</f>
        <v>8398.2378232096235</v>
      </c>
      <c r="N208" s="979">
        <f>_xlfn.XLOOKUP($D208,Help2_FC!$D:$D,Help2_FC!M:M)</f>
        <v>10215.143527692988</v>
      </c>
      <c r="P208" s="979">
        <f>_xlfn.XLOOKUP($D208,Help2_FC!$D:$D,Help2_FC!F:F)</f>
        <v>730</v>
      </c>
      <c r="Q208" s="979">
        <f t="shared" si="21"/>
        <v>744</v>
      </c>
      <c r="R208" s="979">
        <f>_xlfn.XLOOKUP($D208,Help2_FC!$D:$D,Help2_FC!N:N)</f>
        <v>8233.7827311602196</v>
      </c>
      <c r="S208" s="979">
        <f>_xlfn.XLOOKUP($D208,Help2_FC!$D:$D,Help2_FC!O:O)</f>
        <v>7703.7</v>
      </c>
      <c r="T208" s="979">
        <f>_xlfn.XLOOKUP($D208,Help2_FC!$D:$D,Help2_FC!P:P)</f>
        <v>0</v>
      </c>
      <c r="U208" s="979">
        <f>_xlfn.XLOOKUP($D208,Help2_FC!$D:$D,Help2_FC!Q:Q)</f>
        <v>0</v>
      </c>
      <c r="V208" s="979">
        <f>_xlfn.XLOOKUP($D208,Help2_FC!$D:$D,Help2_FC!R:R)</f>
        <v>0</v>
      </c>
      <c r="W208" s="979">
        <f>_xlfn.XLOOKUP($D208,Help2_FC!$D:$D,Help2_FC!S:S)</f>
        <v>23427.937000000002</v>
      </c>
      <c r="Y208" s="979">
        <f>_xlfn.XLOOKUP($D208,Help2_FC!$D:$D,Help2_FC!V:V)</f>
        <v>7921</v>
      </c>
      <c r="Z208" s="979">
        <f>_xlfn.XLOOKUP($D208,Help2_FC!$D:$D,Help2_FC!W:W)</f>
        <v>4014</v>
      </c>
      <c r="AA208" s="979">
        <f>_xlfn.XLOOKUP($D208,Help2_FC!$D:$D,Help2_FC!X:X)</f>
        <v>0</v>
      </c>
      <c r="AB208" s="979">
        <f>_xlfn.XLOOKUP($D208,Help2_FC!$D:$D,Help2_FC!Y:Y)</f>
        <v>6747</v>
      </c>
      <c r="AC208" s="979">
        <f>_xlfn.XLOOKUP($D208,Help2_FC!$D:$D,Help2_FC!Z:Z)</f>
        <v>731</v>
      </c>
      <c r="AD208" s="979">
        <f>_xlfn.XLOOKUP($D208,Help2_FC!$D:$D,Help2_FC!AA:AA)</f>
        <v>933.17955585365871</v>
      </c>
      <c r="AE208" s="979">
        <f>_xlfn.XLOOKUP($D208,Help2_FC!$D:$D,Help2_FC!AB:AB)</f>
        <v>1297</v>
      </c>
      <c r="AF208" s="979">
        <f>_xlfn.XLOOKUP($D208,Help2_FC!$D:$D,Help2_FC!AC:AC)</f>
        <v>762</v>
      </c>
      <c r="AG208" s="979">
        <f>_xlfn.XLOOKUP($D208,Help2_FC!$D:$D,Help2_FC!AD:AD)</f>
        <v>415.5</v>
      </c>
      <c r="AH208" s="979">
        <f>_xlfn.XLOOKUP($D208,Help2_FC!$D:$D,Help2_FC!AE:AE)</f>
        <v>864.90000000000009</v>
      </c>
      <c r="AI208" s="979">
        <f>_xlfn.XLOOKUP($D208,Help2_FC!$D:$D,Help2_FC!AF:AF)</f>
        <v>3574.9199999999996</v>
      </c>
      <c r="AJ208" s="979">
        <f>_xlfn.XLOOKUP($D208,Help2_FC!$D:$D,Help2_FC!AG:AG)</f>
        <v>337.14875278583656</v>
      </c>
      <c r="AK208" s="979">
        <f>_xlfn.XLOOKUP($D208,Help2_FC!$D:$D,Help2_FC!AH:AH)</f>
        <v>8881.2620074158076</v>
      </c>
      <c r="AL208" s="979">
        <f>_xlfn.XLOOKUP($D208,Help2_FC!$D:$D,Help2_FC!AI:AI)</f>
        <v>457.5</v>
      </c>
      <c r="AM208" s="979">
        <f>_xlfn.XLOOKUP($D208,Help2_FC!$D:$D,Help2_FC!AJ:AJ)</f>
        <v>120.9</v>
      </c>
      <c r="AN208" s="979">
        <f>_xlfn.XLOOKUP($D208,Help2_FC!$D:$D,Help2_FC!AK:AK)</f>
        <v>0</v>
      </c>
    </row>
    <row r="209" spans="1:40" x14ac:dyDescent="0.2">
      <c r="A209" s="1">
        <v>45133</v>
      </c>
      <c r="B209">
        <f t="shared" si="16"/>
        <v>7</v>
      </c>
      <c r="C209">
        <f t="shared" si="17"/>
        <v>2023</v>
      </c>
      <c r="D209" s="872" t="str">
        <f t="shared" si="18"/>
        <v>07´2023</v>
      </c>
      <c r="F209" s="2">
        <f t="shared" si="14"/>
        <v>24</v>
      </c>
      <c r="G209" s="1483">
        <f t="shared" si="19"/>
        <v>3.287671232876712E-2</v>
      </c>
      <c r="H209" s="5">
        <f t="shared" si="20"/>
        <v>1</v>
      </c>
      <c r="I209" s="995">
        <f>_xlfn.XLOOKUP($D209,Help2_FC!$D:$D,Help2_FC!H:H)</f>
        <v>19413</v>
      </c>
      <c r="J209" s="979">
        <f>_xlfn.XLOOKUP($D209,Help2_FC!$D:$D,Help2_FC!I:I)</f>
        <v>11935</v>
      </c>
      <c r="K209" s="979">
        <f>_xlfn.XLOOKUP($D209,Help2_FC!$D:$D,Help2_FC!J:J)</f>
        <v>3105</v>
      </c>
      <c r="L209" s="979">
        <f>_xlfn.XLOOKUP($D209,Help2_FC!$D:$D,Help2_FC!K:K)</f>
        <v>3351</v>
      </c>
      <c r="M209" s="979">
        <f>_xlfn.XLOOKUP($D209,Help2_FC!$D:$D,Help2_FC!L:L)</f>
        <v>8398.2378232096235</v>
      </c>
      <c r="N209" s="979">
        <f>_xlfn.XLOOKUP($D209,Help2_FC!$D:$D,Help2_FC!M:M)</f>
        <v>10215.143527692988</v>
      </c>
      <c r="P209" s="979">
        <f>_xlfn.XLOOKUP($D209,Help2_FC!$D:$D,Help2_FC!F:F)</f>
        <v>730</v>
      </c>
      <c r="Q209" s="979">
        <f t="shared" si="21"/>
        <v>744</v>
      </c>
      <c r="R209" s="979">
        <f>_xlfn.XLOOKUP($D209,Help2_FC!$D:$D,Help2_FC!N:N)</f>
        <v>8233.7827311602196</v>
      </c>
      <c r="S209" s="979">
        <f>_xlfn.XLOOKUP($D209,Help2_FC!$D:$D,Help2_FC!O:O)</f>
        <v>7703.7</v>
      </c>
      <c r="T209" s="979">
        <f>_xlfn.XLOOKUP($D209,Help2_FC!$D:$D,Help2_FC!P:P)</f>
        <v>0</v>
      </c>
      <c r="U209" s="979">
        <f>_xlfn.XLOOKUP($D209,Help2_FC!$D:$D,Help2_FC!Q:Q)</f>
        <v>0</v>
      </c>
      <c r="V209" s="979">
        <f>_xlfn.XLOOKUP($D209,Help2_FC!$D:$D,Help2_FC!R:R)</f>
        <v>0</v>
      </c>
      <c r="W209" s="979">
        <f>_xlfn.XLOOKUP($D209,Help2_FC!$D:$D,Help2_FC!S:S)</f>
        <v>23427.937000000002</v>
      </c>
      <c r="Y209" s="979">
        <f>_xlfn.XLOOKUP($D209,Help2_FC!$D:$D,Help2_FC!V:V)</f>
        <v>7921</v>
      </c>
      <c r="Z209" s="979">
        <f>_xlfn.XLOOKUP($D209,Help2_FC!$D:$D,Help2_FC!W:W)</f>
        <v>4014</v>
      </c>
      <c r="AA209" s="979">
        <f>_xlfn.XLOOKUP($D209,Help2_FC!$D:$D,Help2_FC!X:X)</f>
        <v>0</v>
      </c>
      <c r="AB209" s="979">
        <f>_xlfn.XLOOKUP($D209,Help2_FC!$D:$D,Help2_FC!Y:Y)</f>
        <v>6747</v>
      </c>
      <c r="AC209" s="979">
        <f>_xlfn.XLOOKUP($D209,Help2_FC!$D:$D,Help2_FC!Z:Z)</f>
        <v>731</v>
      </c>
      <c r="AD209" s="979">
        <f>_xlfn.XLOOKUP($D209,Help2_FC!$D:$D,Help2_FC!AA:AA)</f>
        <v>933.17955585365871</v>
      </c>
      <c r="AE209" s="979">
        <f>_xlfn.XLOOKUP($D209,Help2_FC!$D:$D,Help2_FC!AB:AB)</f>
        <v>1297</v>
      </c>
      <c r="AF209" s="979">
        <f>_xlfn.XLOOKUP($D209,Help2_FC!$D:$D,Help2_FC!AC:AC)</f>
        <v>762</v>
      </c>
      <c r="AG209" s="979">
        <f>_xlfn.XLOOKUP($D209,Help2_FC!$D:$D,Help2_FC!AD:AD)</f>
        <v>415.5</v>
      </c>
      <c r="AH209" s="979">
        <f>_xlfn.XLOOKUP($D209,Help2_FC!$D:$D,Help2_FC!AE:AE)</f>
        <v>864.90000000000009</v>
      </c>
      <c r="AI209" s="979">
        <f>_xlfn.XLOOKUP($D209,Help2_FC!$D:$D,Help2_FC!AF:AF)</f>
        <v>3574.9199999999996</v>
      </c>
      <c r="AJ209" s="979">
        <f>_xlfn.XLOOKUP($D209,Help2_FC!$D:$D,Help2_FC!AG:AG)</f>
        <v>337.14875278583656</v>
      </c>
      <c r="AK209" s="979">
        <f>_xlfn.XLOOKUP($D209,Help2_FC!$D:$D,Help2_FC!AH:AH)</f>
        <v>8881.2620074158076</v>
      </c>
      <c r="AL209" s="979">
        <f>_xlfn.XLOOKUP($D209,Help2_FC!$D:$D,Help2_FC!AI:AI)</f>
        <v>457.5</v>
      </c>
      <c r="AM209" s="979">
        <f>_xlfn.XLOOKUP($D209,Help2_FC!$D:$D,Help2_FC!AJ:AJ)</f>
        <v>120.9</v>
      </c>
      <c r="AN209" s="979">
        <f>_xlfn.XLOOKUP($D209,Help2_FC!$D:$D,Help2_FC!AK:AK)</f>
        <v>0</v>
      </c>
    </row>
    <row r="210" spans="1:40" x14ac:dyDescent="0.2">
      <c r="A210" s="1">
        <v>45134</v>
      </c>
      <c r="B210">
        <f t="shared" si="16"/>
        <v>7</v>
      </c>
      <c r="C210">
        <f t="shared" si="17"/>
        <v>2023</v>
      </c>
      <c r="D210" s="872" t="str">
        <f t="shared" si="18"/>
        <v>07´2023</v>
      </c>
      <c r="F210" s="2">
        <f t="shared" si="14"/>
        <v>24</v>
      </c>
      <c r="G210" s="1483">
        <f t="shared" si="19"/>
        <v>3.287671232876712E-2</v>
      </c>
      <c r="H210" s="5">
        <f t="shared" si="20"/>
        <v>1</v>
      </c>
      <c r="I210" s="995">
        <f>_xlfn.XLOOKUP($D210,Help2_FC!$D:$D,Help2_FC!H:H)</f>
        <v>19413</v>
      </c>
      <c r="J210" s="979">
        <f>_xlfn.XLOOKUP($D210,Help2_FC!$D:$D,Help2_FC!I:I)</f>
        <v>11935</v>
      </c>
      <c r="K210" s="979">
        <f>_xlfn.XLOOKUP($D210,Help2_FC!$D:$D,Help2_FC!J:J)</f>
        <v>3105</v>
      </c>
      <c r="L210" s="979">
        <f>_xlfn.XLOOKUP($D210,Help2_FC!$D:$D,Help2_FC!K:K)</f>
        <v>3351</v>
      </c>
      <c r="M210" s="979">
        <f>_xlfn.XLOOKUP($D210,Help2_FC!$D:$D,Help2_FC!L:L)</f>
        <v>8398.2378232096235</v>
      </c>
      <c r="N210" s="979">
        <f>_xlfn.XLOOKUP($D210,Help2_FC!$D:$D,Help2_FC!M:M)</f>
        <v>10215.143527692988</v>
      </c>
      <c r="P210" s="979">
        <f>_xlfn.XLOOKUP($D210,Help2_FC!$D:$D,Help2_FC!F:F)</f>
        <v>730</v>
      </c>
      <c r="Q210" s="979">
        <f t="shared" si="21"/>
        <v>744</v>
      </c>
      <c r="R210" s="979">
        <f>_xlfn.XLOOKUP($D210,Help2_FC!$D:$D,Help2_FC!N:N)</f>
        <v>8233.7827311602196</v>
      </c>
      <c r="S210" s="979">
        <f>_xlfn.XLOOKUP($D210,Help2_FC!$D:$D,Help2_FC!O:O)</f>
        <v>7703.7</v>
      </c>
      <c r="T210" s="979">
        <f>_xlfn.XLOOKUP($D210,Help2_FC!$D:$D,Help2_FC!P:P)</f>
        <v>0</v>
      </c>
      <c r="U210" s="979">
        <f>_xlfn.XLOOKUP($D210,Help2_FC!$D:$D,Help2_FC!Q:Q)</f>
        <v>0</v>
      </c>
      <c r="V210" s="979">
        <f>_xlfn.XLOOKUP($D210,Help2_FC!$D:$D,Help2_FC!R:R)</f>
        <v>0</v>
      </c>
      <c r="W210" s="979">
        <f>_xlfn.XLOOKUP($D210,Help2_FC!$D:$D,Help2_FC!S:S)</f>
        <v>23427.937000000002</v>
      </c>
      <c r="Y210" s="979">
        <f>_xlfn.XLOOKUP($D210,Help2_FC!$D:$D,Help2_FC!V:V)</f>
        <v>7921</v>
      </c>
      <c r="Z210" s="979">
        <f>_xlfn.XLOOKUP($D210,Help2_FC!$D:$D,Help2_FC!W:W)</f>
        <v>4014</v>
      </c>
      <c r="AA210" s="979">
        <f>_xlfn.XLOOKUP($D210,Help2_FC!$D:$D,Help2_FC!X:X)</f>
        <v>0</v>
      </c>
      <c r="AB210" s="979">
        <f>_xlfn.XLOOKUP($D210,Help2_FC!$D:$D,Help2_FC!Y:Y)</f>
        <v>6747</v>
      </c>
      <c r="AC210" s="979">
        <f>_xlfn.XLOOKUP($D210,Help2_FC!$D:$D,Help2_FC!Z:Z)</f>
        <v>731</v>
      </c>
      <c r="AD210" s="979">
        <f>_xlfn.XLOOKUP($D210,Help2_FC!$D:$D,Help2_FC!AA:AA)</f>
        <v>933.17955585365871</v>
      </c>
      <c r="AE210" s="979">
        <f>_xlfn.XLOOKUP($D210,Help2_FC!$D:$D,Help2_FC!AB:AB)</f>
        <v>1297</v>
      </c>
      <c r="AF210" s="979">
        <f>_xlfn.XLOOKUP($D210,Help2_FC!$D:$D,Help2_FC!AC:AC)</f>
        <v>762</v>
      </c>
      <c r="AG210" s="979">
        <f>_xlfn.XLOOKUP($D210,Help2_FC!$D:$D,Help2_FC!AD:AD)</f>
        <v>415.5</v>
      </c>
      <c r="AH210" s="979">
        <f>_xlfn.XLOOKUP($D210,Help2_FC!$D:$D,Help2_FC!AE:AE)</f>
        <v>864.90000000000009</v>
      </c>
      <c r="AI210" s="979">
        <f>_xlfn.XLOOKUP($D210,Help2_FC!$D:$D,Help2_FC!AF:AF)</f>
        <v>3574.9199999999996</v>
      </c>
      <c r="AJ210" s="979">
        <f>_xlfn.XLOOKUP($D210,Help2_FC!$D:$D,Help2_FC!AG:AG)</f>
        <v>337.14875278583656</v>
      </c>
      <c r="AK210" s="979">
        <f>_xlfn.XLOOKUP($D210,Help2_FC!$D:$D,Help2_FC!AH:AH)</f>
        <v>8881.2620074158076</v>
      </c>
      <c r="AL210" s="979">
        <f>_xlfn.XLOOKUP($D210,Help2_FC!$D:$D,Help2_FC!AI:AI)</f>
        <v>457.5</v>
      </c>
      <c r="AM210" s="979">
        <f>_xlfn.XLOOKUP($D210,Help2_FC!$D:$D,Help2_FC!AJ:AJ)</f>
        <v>120.9</v>
      </c>
      <c r="AN210" s="979">
        <f>_xlfn.XLOOKUP($D210,Help2_FC!$D:$D,Help2_FC!AK:AK)</f>
        <v>0</v>
      </c>
    </row>
    <row r="211" spans="1:40" x14ac:dyDescent="0.2">
      <c r="A211" s="1">
        <v>45135</v>
      </c>
      <c r="B211">
        <f t="shared" si="16"/>
        <v>7</v>
      </c>
      <c r="C211">
        <f t="shared" si="17"/>
        <v>2023</v>
      </c>
      <c r="D211" s="872" t="str">
        <f t="shared" si="18"/>
        <v>07´2023</v>
      </c>
      <c r="F211" s="2">
        <f t="shared" si="14"/>
        <v>24</v>
      </c>
      <c r="G211" s="1483">
        <f t="shared" si="19"/>
        <v>3.287671232876712E-2</v>
      </c>
      <c r="H211" s="5">
        <f t="shared" si="20"/>
        <v>1</v>
      </c>
      <c r="I211" s="995">
        <f>_xlfn.XLOOKUP($D211,Help2_FC!$D:$D,Help2_FC!H:H)</f>
        <v>19413</v>
      </c>
      <c r="J211" s="979">
        <f>_xlfn.XLOOKUP($D211,Help2_FC!$D:$D,Help2_FC!I:I)</f>
        <v>11935</v>
      </c>
      <c r="K211" s="979">
        <f>_xlfn.XLOOKUP($D211,Help2_FC!$D:$D,Help2_FC!J:J)</f>
        <v>3105</v>
      </c>
      <c r="L211" s="979">
        <f>_xlfn.XLOOKUP($D211,Help2_FC!$D:$D,Help2_FC!K:K)</f>
        <v>3351</v>
      </c>
      <c r="M211" s="979">
        <f>_xlfn.XLOOKUP($D211,Help2_FC!$D:$D,Help2_FC!L:L)</f>
        <v>8398.2378232096235</v>
      </c>
      <c r="N211" s="979">
        <f>_xlfn.XLOOKUP($D211,Help2_FC!$D:$D,Help2_FC!M:M)</f>
        <v>10215.143527692988</v>
      </c>
      <c r="P211" s="979">
        <f>_xlfn.XLOOKUP($D211,Help2_FC!$D:$D,Help2_FC!F:F)</f>
        <v>730</v>
      </c>
      <c r="Q211" s="979">
        <f t="shared" si="21"/>
        <v>744</v>
      </c>
      <c r="R211" s="979">
        <f>_xlfn.XLOOKUP($D211,Help2_FC!$D:$D,Help2_FC!N:N)</f>
        <v>8233.7827311602196</v>
      </c>
      <c r="S211" s="979">
        <f>_xlfn.XLOOKUP($D211,Help2_FC!$D:$D,Help2_FC!O:O)</f>
        <v>7703.7</v>
      </c>
      <c r="T211" s="979">
        <f>_xlfn.XLOOKUP($D211,Help2_FC!$D:$D,Help2_FC!P:P)</f>
        <v>0</v>
      </c>
      <c r="U211" s="979">
        <f>_xlfn.XLOOKUP($D211,Help2_FC!$D:$D,Help2_FC!Q:Q)</f>
        <v>0</v>
      </c>
      <c r="V211" s="979">
        <f>_xlfn.XLOOKUP($D211,Help2_FC!$D:$D,Help2_FC!R:R)</f>
        <v>0</v>
      </c>
      <c r="W211" s="979">
        <f>_xlfn.XLOOKUP($D211,Help2_FC!$D:$D,Help2_FC!S:S)</f>
        <v>23427.937000000002</v>
      </c>
      <c r="Y211" s="979">
        <f>_xlfn.XLOOKUP($D211,Help2_FC!$D:$D,Help2_FC!V:V)</f>
        <v>7921</v>
      </c>
      <c r="Z211" s="979">
        <f>_xlfn.XLOOKUP($D211,Help2_FC!$D:$D,Help2_FC!W:W)</f>
        <v>4014</v>
      </c>
      <c r="AA211" s="979">
        <f>_xlfn.XLOOKUP($D211,Help2_FC!$D:$D,Help2_FC!X:X)</f>
        <v>0</v>
      </c>
      <c r="AB211" s="979">
        <f>_xlfn.XLOOKUP($D211,Help2_FC!$D:$D,Help2_FC!Y:Y)</f>
        <v>6747</v>
      </c>
      <c r="AC211" s="979">
        <f>_xlfn.XLOOKUP($D211,Help2_FC!$D:$D,Help2_FC!Z:Z)</f>
        <v>731</v>
      </c>
      <c r="AD211" s="979">
        <f>_xlfn.XLOOKUP($D211,Help2_FC!$D:$D,Help2_FC!AA:AA)</f>
        <v>933.17955585365871</v>
      </c>
      <c r="AE211" s="979">
        <f>_xlfn.XLOOKUP($D211,Help2_FC!$D:$D,Help2_FC!AB:AB)</f>
        <v>1297</v>
      </c>
      <c r="AF211" s="979">
        <f>_xlfn.XLOOKUP($D211,Help2_FC!$D:$D,Help2_FC!AC:AC)</f>
        <v>762</v>
      </c>
      <c r="AG211" s="979">
        <f>_xlfn.XLOOKUP($D211,Help2_FC!$D:$D,Help2_FC!AD:AD)</f>
        <v>415.5</v>
      </c>
      <c r="AH211" s="979">
        <f>_xlfn.XLOOKUP($D211,Help2_FC!$D:$D,Help2_FC!AE:AE)</f>
        <v>864.90000000000009</v>
      </c>
      <c r="AI211" s="979">
        <f>_xlfn.XLOOKUP($D211,Help2_FC!$D:$D,Help2_FC!AF:AF)</f>
        <v>3574.9199999999996</v>
      </c>
      <c r="AJ211" s="979">
        <f>_xlfn.XLOOKUP($D211,Help2_FC!$D:$D,Help2_FC!AG:AG)</f>
        <v>337.14875278583656</v>
      </c>
      <c r="AK211" s="979">
        <f>_xlfn.XLOOKUP($D211,Help2_FC!$D:$D,Help2_FC!AH:AH)</f>
        <v>8881.2620074158076</v>
      </c>
      <c r="AL211" s="979">
        <f>_xlfn.XLOOKUP($D211,Help2_FC!$D:$D,Help2_FC!AI:AI)</f>
        <v>457.5</v>
      </c>
      <c r="AM211" s="979">
        <f>_xlfn.XLOOKUP($D211,Help2_FC!$D:$D,Help2_FC!AJ:AJ)</f>
        <v>120.9</v>
      </c>
      <c r="AN211" s="979">
        <f>_xlfn.XLOOKUP($D211,Help2_FC!$D:$D,Help2_FC!AK:AK)</f>
        <v>0</v>
      </c>
    </row>
    <row r="212" spans="1:40" x14ac:dyDescent="0.2">
      <c r="A212" s="1">
        <v>45136</v>
      </c>
      <c r="B212">
        <f t="shared" si="16"/>
        <v>7</v>
      </c>
      <c r="C212">
        <f t="shared" si="17"/>
        <v>2023</v>
      </c>
      <c r="D212" s="872" t="str">
        <f t="shared" si="18"/>
        <v>07´2023</v>
      </c>
      <c r="F212" s="2">
        <f t="shared" si="14"/>
        <v>24</v>
      </c>
      <c r="G212" s="1483">
        <f t="shared" si="19"/>
        <v>3.287671232876712E-2</v>
      </c>
      <c r="H212" s="5">
        <f t="shared" si="20"/>
        <v>1</v>
      </c>
      <c r="I212" s="995">
        <f>_xlfn.XLOOKUP($D212,Help2_FC!$D:$D,Help2_FC!H:H)</f>
        <v>19413</v>
      </c>
      <c r="J212" s="979">
        <f>_xlfn.XLOOKUP($D212,Help2_FC!$D:$D,Help2_FC!I:I)</f>
        <v>11935</v>
      </c>
      <c r="K212" s="979">
        <f>_xlfn.XLOOKUP($D212,Help2_FC!$D:$D,Help2_FC!J:J)</f>
        <v>3105</v>
      </c>
      <c r="L212" s="979">
        <f>_xlfn.XLOOKUP($D212,Help2_FC!$D:$D,Help2_FC!K:K)</f>
        <v>3351</v>
      </c>
      <c r="M212" s="979">
        <f>_xlfn.XLOOKUP($D212,Help2_FC!$D:$D,Help2_FC!L:L)</f>
        <v>8398.2378232096235</v>
      </c>
      <c r="N212" s="979">
        <f>_xlfn.XLOOKUP($D212,Help2_FC!$D:$D,Help2_FC!M:M)</f>
        <v>10215.143527692988</v>
      </c>
      <c r="P212" s="979">
        <f>_xlfn.XLOOKUP($D212,Help2_FC!$D:$D,Help2_FC!F:F)</f>
        <v>730</v>
      </c>
      <c r="Q212" s="979">
        <f t="shared" si="21"/>
        <v>744</v>
      </c>
      <c r="R212" s="979">
        <f>_xlfn.XLOOKUP($D212,Help2_FC!$D:$D,Help2_FC!N:N)</f>
        <v>8233.7827311602196</v>
      </c>
      <c r="S212" s="979">
        <f>_xlfn.XLOOKUP($D212,Help2_FC!$D:$D,Help2_FC!O:O)</f>
        <v>7703.7</v>
      </c>
      <c r="T212" s="979">
        <f>_xlfn.XLOOKUP($D212,Help2_FC!$D:$D,Help2_FC!P:P)</f>
        <v>0</v>
      </c>
      <c r="U212" s="979">
        <f>_xlfn.XLOOKUP($D212,Help2_FC!$D:$D,Help2_FC!Q:Q)</f>
        <v>0</v>
      </c>
      <c r="V212" s="979">
        <f>_xlfn.XLOOKUP($D212,Help2_FC!$D:$D,Help2_FC!R:R)</f>
        <v>0</v>
      </c>
      <c r="W212" s="979">
        <f>_xlfn.XLOOKUP($D212,Help2_FC!$D:$D,Help2_FC!S:S)</f>
        <v>23427.937000000002</v>
      </c>
      <c r="Y212" s="979">
        <f>_xlfn.XLOOKUP($D212,Help2_FC!$D:$D,Help2_FC!V:V)</f>
        <v>7921</v>
      </c>
      <c r="Z212" s="979">
        <f>_xlfn.XLOOKUP($D212,Help2_FC!$D:$D,Help2_FC!W:W)</f>
        <v>4014</v>
      </c>
      <c r="AA212" s="979">
        <f>_xlfn.XLOOKUP($D212,Help2_FC!$D:$D,Help2_FC!X:X)</f>
        <v>0</v>
      </c>
      <c r="AB212" s="979">
        <f>_xlfn.XLOOKUP($D212,Help2_FC!$D:$D,Help2_FC!Y:Y)</f>
        <v>6747</v>
      </c>
      <c r="AC212" s="979">
        <f>_xlfn.XLOOKUP($D212,Help2_FC!$D:$D,Help2_FC!Z:Z)</f>
        <v>731</v>
      </c>
      <c r="AD212" s="979">
        <f>_xlfn.XLOOKUP($D212,Help2_FC!$D:$D,Help2_FC!AA:AA)</f>
        <v>933.17955585365871</v>
      </c>
      <c r="AE212" s="979">
        <f>_xlfn.XLOOKUP($D212,Help2_FC!$D:$D,Help2_FC!AB:AB)</f>
        <v>1297</v>
      </c>
      <c r="AF212" s="979">
        <f>_xlfn.XLOOKUP($D212,Help2_FC!$D:$D,Help2_FC!AC:AC)</f>
        <v>762</v>
      </c>
      <c r="AG212" s="979">
        <f>_xlfn.XLOOKUP($D212,Help2_FC!$D:$D,Help2_FC!AD:AD)</f>
        <v>415.5</v>
      </c>
      <c r="AH212" s="979">
        <f>_xlfn.XLOOKUP($D212,Help2_FC!$D:$D,Help2_FC!AE:AE)</f>
        <v>864.90000000000009</v>
      </c>
      <c r="AI212" s="979">
        <f>_xlfn.XLOOKUP($D212,Help2_FC!$D:$D,Help2_FC!AF:AF)</f>
        <v>3574.9199999999996</v>
      </c>
      <c r="AJ212" s="979">
        <f>_xlfn.XLOOKUP($D212,Help2_FC!$D:$D,Help2_FC!AG:AG)</f>
        <v>337.14875278583656</v>
      </c>
      <c r="AK212" s="979">
        <f>_xlfn.XLOOKUP($D212,Help2_FC!$D:$D,Help2_FC!AH:AH)</f>
        <v>8881.2620074158076</v>
      </c>
      <c r="AL212" s="979">
        <f>_xlfn.XLOOKUP($D212,Help2_FC!$D:$D,Help2_FC!AI:AI)</f>
        <v>457.5</v>
      </c>
      <c r="AM212" s="979">
        <f>_xlfn.XLOOKUP($D212,Help2_FC!$D:$D,Help2_FC!AJ:AJ)</f>
        <v>120.9</v>
      </c>
      <c r="AN212" s="979">
        <f>_xlfn.XLOOKUP($D212,Help2_FC!$D:$D,Help2_FC!AK:AK)</f>
        <v>0</v>
      </c>
    </row>
    <row r="213" spans="1:40" x14ac:dyDescent="0.2">
      <c r="A213" s="1">
        <v>45137</v>
      </c>
      <c r="B213">
        <f t="shared" si="16"/>
        <v>7</v>
      </c>
      <c r="C213">
        <f t="shared" si="17"/>
        <v>2023</v>
      </c>
      <c r="D213" s="872" t="str">
        <f t="shared" si="18"/>
        <v>07´2023</v>
      </c>
      <c r="F213" s="2">
        <f t="shared" si="14"/>
        <v>24</v>
      </c>
      <c r="G213" s="1483">
        <f t="shared" si="19"/>
        <v>3.287671232876712E-2</v>
      </c>
      <c r="H213" s="5">
        <f t="shared" si="20"/>
        <v>1</v>
      </c>
      <c r="I213" s="995">
        <f>_xlfn.XLOOKUP($D213,Help2_FC!$D:$D,Help2_FC!H:H)</f>
        <v>19413</v>
      </c>
      <c r="J213" s="979">
        <f>_xlfn.XLOOKUP($D213,Help2_FC!$D:$D,Help2_FC!I:I)</f>
        <v>11935</v>
      </c>
      <c r="K213" s="979">
        <f>_xlfn.XLOOKUP($D213,Help2_FC!$D:$D,Help2_FC!J:J)</f>
        <v>3105</v>
      </c>
      <c r="L213" s="979">
        <f>_xlfn.XLOOKUP($D213,Help2_FC!$D:$D,Help2_FC!K:K)</f>
        <v>3351</v>
      </c>
      <c r="M213" s="979">
        <f>_xlfn.XLOOKUP($D213,Help2_FC!$D:$D,Help2_FC!L:L)</f>
        <v>8398.2378232096235</v>
      </c>
      <c r="N213" s="979">
        <f>_xlfn.XLOOKUP($D213,Help2_FC!$D:$D,Help2_FC!M:M)</f>
        <v>10215.143527692988</v>
      </c>
      <c r="P213" s="979">
        <f>_xlfn.XLOOKUP($D213,Help2_FC!$D:$D,Help2_FC!F:F)</f>
        <v>730</v>
      </c>
      <c r="Q213" s="979">
        <f t="shared" si="21"/>
        <v>744</v>
      </c>
      <c r="R213" s="979">
        <f>_xlfn.XLOOKUP($D213,Help2_FC!$D:$D,Help2_FC!N:N)</f>
        <v>8233.7827311602196</v>
      </c>
      <c r="S213" s="979">
        <f>_xlfn.XLOOKUP($D213,Help2_FC!$D:$D,Help2_FC!O:O)</f>
        <v>7703.7</v>
      </c>
      <c r="T213" s="979">
        <f>_xlfn.XLOOKUP($D213,Help2_FC!$D:$D,Help2_FC!P:P)</f>
        <v>0</v>
      </c>
      <c r="U213" s="979">
        <f>_xlfn.XLOOKUP($D213,Help2_FC!$D:$D,Help2_FC!Q:Q)</f>
        <v>0</v>
      </c>
      <c r="V213" s="979">
        <f>_xlfn.XLOOKUP($D213,Help2_FC!$D:$D,Help2_FC!R:R)</f>
        <v>0</v>
      </c>
      <c r="W213" s="979">
        <f>_xlfn.XLOOKUP($D213,Help2_FC!$D:$D,Help2_FC!S:S)</f>
        <v>23427.937000000002</v>
      </c>
      <c r="Y213" s="979">
        <f>_xlfn.XLOOKUP($D213,Help2_FC!$D:$D,Help2_FC!V:V)</f>
        <v>7921</v>
      </c>
      <c r="Z213" s="979">
        <f>_xlfn.XLOOKUP($D213,Help2_FC!$D:$D,Help2_FC!W:W)</f>
        <v>4014</v>
      </c>
      <c r="AA213" s="979">
        <f>_xlfn.XLOOKUP($D213,Help2_FC!$D:$D,Help2_FC!X:X)</f>
        <v>0</v>
      </c>
      <c r="AB213" s="979">
        <f>_xlfn.XLOOKUP($D213,Help2_FC!$D:$D,Help2_FC!Y:Y)</f>
        <v>6747</v>
      </c>
      <c r="AC213" s="979">
        <f>_xlfn.XLOOKUP($D213,Help2_FC!$D:$D,Help2_FC!Z:Z)</f>
        <v>731</v>
      </c>
      <c r="AD213" s="979">
        <f>_xlfn.XLOOKUP($D213,Help2_FC!$D:$D,Help2_FC!AA:AA)</f>
        <v>933.17955585365871</v>
      </c>
      <c r="AE213" s="979">
        <f>_xlfn.XLOOKUP($D213,Help2_FC!$D:$D,Help2_FC!AB:AB)</f>
        <v>1297</v>
      </c>
      <c r="AF213" s="979">
        <f>_xlfn.XLOOKUP($D213,Help2_FC!$D:$D,Help2_FC!AC:AC)</f>
        <v>762</v>
      </c>
      <c r="AG213" s="979">
        <f>_xlfn.XLOOKUP($D213,Help2_FC!$D:$D,Help2_FC!AD:AD)</f>
        <v>415.5</v>
      </c>
      <c r="AH213" s="979">
        <f>_xlfn.XLOOKUP($D213,Help2_FC!$D:$D,Help2_FC!AE:AE)</f>
        <v>864.90000000000009</v>
      </c>
      <c r="AI213" s="979">
        <f>_xlfn.XLOOKUP($D213,Help2_FC!$D:$D,Help2_FC!AF:AF)</f>
        <v>3574.9199999999996</v>
      </c>
      <c r="AJ213" s="979">
        <f>_xlfn.XLOOKUP($D213,Help2_FC!$D:$D,Help2_FC!AG:AG)</f>
        <v>337.14875278583656</v>
      </c>
      <c r="AK213" s="979">
        <f>_xlfn.XLOOKUP($D213,Help2_FC!$D:$D,Help2_FC!AH:AH)</f>
        <v>8881.2620074158076</v>
      </c>
      <c r="AL213" s="979">
        <f>_xlfn.XLOOKUP($D213,Help2_FC!$D:$D,Help2_FC!AI:AI)</f>
        <v>457.5</v>
      </c>
      <c r="AM213" s="979">
        <f>_xlfn.XLOOKUP($D213,Help2_FC!$D:$D,Help2_FC!AJ:AJ)</f>
        <v>120.9</v>
      </c>
      <c r="AN213" s="979">
        <f>_xlfn.XLOOKUP($D213,Help2_FC!$D:$D,Help2_FC!AK:AK)</f>
        <v>0</v>
      </c>
    </row>
    <row r="214" spans="1:40" x14ac:dyDescent="0.2">
      <c r="A214" s="1">
        <v>45138</v>
      </c>
      <c r="B214">
        <f t="shared" si="16"/>
        <v>7</v>
      </c>
      <c r="C214">
        <f t="shared" si="17"/>
        <v>2023</v>
      </c>
      <c r="D214" s="872" t="str">
        <f t="shared" si="18"/>
        <v>07´2023</v>
      </c>
      <c r="E214" s="867">
        <v>2</v>
      </c>
      <c r="F214" s="2">
        <f t="shared" si="14"/>
        <v>22</v>
      </c>
      <c r="G214" s="1483">
        <f t="shared" si="19"/>
        <v>3.0136986301369864E-2</v>
      </c>
      <c r="H214" s="5">
        <f t="shared" si="20"/>
        <v>0.91666666666666663</v>
      </c>
      <c r="I214" s="995">
        <f>_xlfn.XLOOKUP($D214,Help2_FC!$D:$D,Help2_FC!H:H)</f>
        <v>19413</v>
      </c>
      <c r="J214" s="979">
        <f>_xlfn.XLOOKUP($D214,Help2_FC!$D:$D,Help2_FC!I:I)</f>
        <v>11935</v>
      </c>
      <c r="K214" s="979">
        <f>_xlfn.XLOOKUP($D214,Help2_FC!$D:$D,Help2_FC!J:J)</f>
        <v>3105</v>
      </c>
      <c r="L214" s="979">
        <f>_xlfn.XLOOKUP($D214,Help2_FC!$D:$D,Help2_FC!K:K)</f>
        <v>3351</v>
      </c>
      <c r="M214" s="979">
        <f>_xlfn.XLOOKUP($D214,Help2_FC!$D:$D,Help2_FC!L:L)</f>
        <v>8398.2378232096235</v>
      </c>
      <c r="N214" s="979">
        <f>_xlfn.XLOOKUP($D214,Help2_FC!$D:$D,Help2_FC!M:M)</f>
        <v>10215.143527692988</v>
      </c>
      <c r="P214" s="979">
        <f>_xlfn.XLOOKUP($D214,Help2_FC!$D:$D,Help2_FC!F:F)</f>
        <v>730</v>
      </c>
      <c r="Q214" s="979">
        <f t="shared" si="21"/>
        <v>744</v>
      </c>
      <c r="R214" s="979">
        <f>_xlfn.XLOOKUP($D214,Help2_FC!$D:$D,Help2_FC!N:N)</f>
        <v>8233.7827311602196</v>
      </c>
      <c r="S214" s="979">
        <f>_xlfn.XLOOKUP($D214,Help2_FC!$D:$D,Help2_FC!O:O)</f>
        <v>7703.7</v>
      </c>
      <c r="T214" s="979">
        <f>_xlfn.XLOOKUP($D214,Help2_FC!$D:$D,Help2_FC!P:P)</f>
        <v>0</v>
      </c>
      <c r="U214" s="979">
        <f>_xlfn.XLOOKUP($D214,Help2_FC!$D:$D,Help2_FC!Q:Q)</f>
        <v>0</v>
      </c>
      <c r="V214" s="979">
        <f>_xlfn.XLOOKUP($D214,Help2_FC!$D:$D,Help2_FC!R:R)</f>
        <v>0</v>
      </c>
      <c r="W214" s="979">
        <f>_xlfn.XLOOKUP($D214,Help2_FC!$D:$D,Help2_FC!S:S)</f>
        <v>23427.937000000002</v>
      </c>
      <c r="Y214" s="979">
        <f>_xlfn.XLOOKUP($D214,Help2_FC!$D:$D,Help2_FC!V:V)</f>
        <v>7921</v>
      </c>
      <c r="Z214" s="979">
        <f>_xlfn.XLOOKUP($D214,Help2_FC!$D:$D,Help2_FC!W:W)</f>
        <v>4014</v>
      </c>
      <c r="AA214" s="979">
        <f>_xlfn.XLOOKUP($D214,Help2_FC!$D:$D,Help2_FC!X:X)</f>
        <v>0</v>
      </c>
      <c r="AB214" s="979">
        <f>_xlfn.XLOOKUP($D214,Help2_FC!$D:$D,Help2_FC!Y:Y)</f>
        <v>6747</v>
      </c>
      <c r="AC214" s="979">
        <f>_xlfn.XLOOKUP($D214,Help2_FC!$D:$D,Help2_FC!Z:Z)</f>
        <v>731</v>
      </c>
      <c r="AD214" s="979">
        <f>_xlfn.XLOOKUP($D214,Help2_FC!$D:$D,Help2_FC!AA:AA)</f>
        <v>933.17955585365871</v>
      </c>
      <c r="AE214" s="979">
        <f>_xlfn.XLOOKUP($D214,Help2_FC!$D:$D,Help2_FC!AB:AB)</f>
        <v>1297</v>
      </c>
      <c r="AF214" s="979">
        <f>_xlfn.XLOOKUP($D214,Help2_FC!$D:$D,Help2_FC!AC:AC)</f>
        <v>762</v>
      </c>
      <c r="AG214" s="979">
        <f>_xlfn.XLOOKUP($D214,Help2_FC!$D:$D,Help2_FC!AD:AD)</f>
        <v>415.5</v>
      </c>
      <c r="AH214" s="979">
        <f>_xlfn.XLOOKUP($D214,Help2_FC!$D:$D,Help2_FC!AE:AE)</f>
        <v>864.90000000000009</v>
      </c>
      <c r="AI214" s="979">
        <f>_xlfn.XLOOKUP($D214,Help2_FC!$D:$D,Help2_FC!AF:AF)</f>
        <v>3574.9199999999996</v>
      </c>
      <c r="AJ214" s="979">
        <f>_xlfn.XLOOKUP($D214,Help2_FC!$D:$D,Help2_FC!AG:AG)</f>
        <v>337.14875278583656</v>
      </c>
      <c r="AK214" s="979">
        <f>_xlfn.XLOOKUP($D214,Help2_FC!$D:$D,Help2_FC!AH:AH)</f>
        <v>8881.2620074158076</v>
      </c>
      <c r="AL214" s="979">
        <f>_xlfn.XLOOKUP($D214,Help2_FC!$D:$D,Help2_FC!AI:AI)</f>
        <v>457.5</v>
      </c>
      <c r="AM214" s="979">
        <f>_xlfn.XLOOKUP($D214,Help2_FC!$D:$D,Help2_FC!AJ:AJ)</f>
        <v>120.9</v>
      </c>
      <c r="AN214" s="979">
        <f>_xlfn.XLOOKUP($D214,Help2_FC!$D:$D,Help2_FC!AK:AK)</f>
        <v>0</v>
      </c>
    </row>
    <row r="215" spans="1:40" x14ac:dyDescent="0.2">
      <c r="A215" s="1">
        <v>45139</v>
      </c>
      <c r="B215">
        <f t="shared" si="16"/>
        <v>8</v>
      </c>
      <c r="C215">
        <f t="shared" si="17"/>
        <v>2023</v>
      </c>
      <c r="D215" s="872" t="str">
        <f t="shared" si="18"/>
        <v>08´2023</v>
      </c>
      <c r="E215" s="867">
        <v>24</v>
      </c>
      <c r="F215" s="2">
        <f t="shared" si="14"/>
        <v>0</v>
      </c>
      <c r="G215" s="1483">
        <f t="shared" si="19"/>
        <v>0</v>
      </c>
      <c r="H215" s="5">
        <f t="shared" si="20"/>
        <v>0</v>
      </c>
      <c r="I215" s="995">
        <f>_xlfn.XLOOKUP($D215,Help2_FC!$D:$D,Help2_FC!H:H)</f>
        <v>18684.999999999989</v>
      </c>
      <c r="J215" s="979">
        <f>_xlfn.XLOOKUP($D215,Help2_FC!$D:$D,Help2_FC!I:I)</f>
        <v>11605</v>
      </c>
      <c r="K215" s="979">
        <f>_xlfn.XLOOKUP($D215,Help2_FC!$D:$D,Help2_FC!J:J)</f>
        <v>3499.9999999999886</v>
      </c>
      <c r="L215" s="979">
        <f>_xlfn.XLOOKUP($D215,Help2_FC!$D:$D,Help2_FC!K:K)</f>
        <v>2919</v>
      </c>
      <c r="M215" s="979">
        <f>_xlfn.XLOOKUP($D215,Help2_FC!$D:$D,Help2_FC!L:L)</f>
        <v>7892.4954254295881</v>
      </c>
      <c r="N215" s="979">
        <f>_xlfn.XLOOKUP($D215,Help2_FC!$D:$D,Help2_FC!M:M)</f>
        <v>9387.5515266105085</v>
      </c>
      <c r="P215" s="979">
        <f>_xlfn.XLOOKUP($D215,Help2_FC!$D:$D,Help2_FC!F:F)</f>
        <v>691.92</v>
      </c>
      <c r="Q215" s="979">
        <f>((EOMONTH(A215,0)-EOMONTH(A215,-1))*24)-(AP215*24)</f>
        <v>744</v>
      </c>
      <c r="R215" s="979">
        <f>_xlfn.XLOOKUP($D215,Help2_FC!$D:$D,Help2_FC!N:N)</f>
        <v>7892.4954254295881</v>
      </c>
      <c r="S215" s="979">
        <f>_xlfn.XLOOKUP($D215,Help2_FC!$D:$D,Help2_FC!O:O)</f>
        <v>9253.25</v>
      </c>
      <c r="T215" s="979">
        <f>_xlfn.XLOOKUP($D215,Help2_FC!$D:$D,Help2_FC!P:P)</f>
        <v>589.6</v>
      </c>
      <c r="U215" s="979">
        <f>_xlfn.XLOOKUP($D215,Help2_FC!$D:$D,Help2_FC!Q:Q)</f>
        <v>349.74</v>
      </c>
      <c r="V215" s="979">
        <f>_xlfn.XLOOKUP($D215,Help2_FC!$D:$D,Help2_FC!R:R)</f>
        <v>69.194999999999993</v>
      </c>
      <c r="W215" s="979">
        <f>_xlfn.XLOOKUP($D215,Help2_FC!$D:$D,Help2_FC!S:S)</f>
        <v>21565.266</v>
      </c>
      <c r="Y215" s="979">
        <f>_xlfn.XLOOKUP($D215,Help2_FC!$D:$D,Help2_FC!V:V)</f>
        <v>7740</v>
      </c>
      <c r="Z215" s="979">
        <f>_xlfn.XLOOKUP($D215,Help2_FC!$D:$D,Help2_FC!W:W)</f>
        <v>3865</v>
      </c>
      <c r="AA215" s="979">
        <f>_xlfn.XLOOKUP($D215,Help2_FC!$D:$D,Help2_FC!X:X)</f>
        <v>0</v>
      </c>
      <c r="AB215" s="979">
        <f>_xlfn.XLOOKUP($D215,Help2_FC!$D:$D,Help2_FC!Y:Y)</f>
        <v>6418.9999999999891</v>
      </c>
      <c r="AC215" s="979">
        <f>_xlfn.XLOOKUP($D215,Help2_FC!$D:$D,Help2_FC!Z:Z)</f>
        <v>661</v>
      </c>
      <c r="AD215" s="979">
        <f>_xlfn.XLOOKUP($D215,Help2_FC!$D:$D,Help2_FC!AA:AA)</f>
        <v>1110.3023630791772</v>
      </c>
      <c r="AE215" s="979">
        <f>_xlfn.XLOOKUP($D215,Help2_FC!$D:$D,Help2_FC!AB:AB)</f>
        <v>670</v>
      </c>
      <c r="AF215" s="979">
        <f>_xlfn.XLOOKUP($D215,Help2_FC!$D:$D,Help2_FC!AC:AC)</f>
        <v>495</v>
      </c>
      <c r="AG215" s="979">
        <f>_xlfn.XLOOKUP($D215,Help2_FC!$D:$D,Help2_FC!AD:AD)</f>
        <v>520</v>
      </c>
      <c r="AH215" s="979">
        <f>_xlfn.XLOOKUP($D215,Help2_FC!$D:$D,Help2_FC!AE:AE)</f>
        <v>864.90000000000009</v>
      </c>
      <c r="AI215" s="979">
        <f>_xlfn.XLOOKUP($D215,Help2_FC!$D:$D,Help2_FC!AF:AF)</f>
        <v>3574.9199999999996</v>
      </c>
      <c r="AJ215" s="979">
        <f>_xlfn.XLOOKUP($D215,Help2_FC!$D:$D,Help2_FC!AG:AG)</f>
        <v>347.45368377716761</v>
      </c>
      <c r="AK215" s="979">
        <f>_xlfn.XLOOKUP($D215,Help2_FC!$D:$D,Help2_FC!AH:AH)</f>
        <v>7091.5698921646108</v>
      </c>
      <c r="AL215" s="979">
        <f>_xlfn.XLOOKUP($D215,Help2_FC!$D:$D,Help2_FC!AI:AI)</f>
        <v>1011.0975</v>
      </c>
      <c r="AM215" s="979">
        <f>_xlfn.XLOOKUP($D215,Help2_FC!$D:$D,Help2_FC!AJ:AJ)</f>
        <v>375</v>
      </c>
      <c r="AN215" s="979">
        <f>_xlfn.XLOOKUP($D215,Help2_FC!$D:$D,Help2_FC!AK:AK)</f>
        <v>0</v>
      </c>
    </row>
    <row r="216" spans="1:40" x14ac:dyDescent="0.2">
      <c r="A216" s="1">
        <v>45140</v>
      </c>
      <c r="B216">
        <f t="shared" si="16"/>
        <v>8</v>
      </c>
      <c r="C216">
        <f t="shared" si="17"/>
        <v>2023</v>
      </c>
      <c r="D216" s="872" t="str">
        <f t="shared" si="18"/>
        <v>08´2023</v>
      </c>
      <c r="E216" s="867">
        <f>52.08-E215-E236</f>
        <v>16.079999999999998</v>
      </c>
      <c r="F216" s="2">
        <f t="shared" si="14"/>
        <v>7.9200000000000017</v>
      </c>
      <c r="G216" s="1483">
        <f t="shared" si="19"/>
        <v>1.1446409989594175E-2</v>
      </c>
      <c r="H216" s="5">
        <f t="shared" si="20"/>
        <v>0.33000000000000007</v>
      </c>
      <c r="I216" s="995">
        <f>_xlfn.XLOOKUP($D216,Help2_FC!$D:$D,Help2_FC!H:H)</f>
        <v>18684.999999999989</v>
      </c>
      <c r="J216" s="979">
        <f>_xlfn.XLOOKUP($D216,Help2_FC!$D:$D,Help2_FC!I:I)</f>
        <v>11605</v>
      </c>
      <c r="K216" s="979">
        <f>_xlfn.XLOOKUP($D216,Help2_FC!$D:$D,Help2_FC!J:J)</f>
        <v>3499.9999999999886</v>
      </c>
      <c r="L216" s="979">
        <f>_xlfn.XLOOKUP($D216,Help2_FC!$D:$D,Help2_FC!K:K)</f>
        <v>2919</v>
      </c>
      <c r="M216" s="979">
        <f>_xlfn.XLOOKUP($D216,Help2_FC!$D:$D,Help2_FC!L:L)</f>
        <v>7892.4954254295881</v>
      </c>
      <c r="N216" s="979">
        <f>_xlfn.XLOOKUP($D216,Help2_FC!$D:$D,Help2_FC!M:M)</f>
        <v>9387.5515266105085</v>
      </c>
      <c r="P216" s="979">
        <f>_xlfn.XLOOKUP($D216,Help2_FC!$D:$D,Help2_FC!F:F)</f>
        <v>691.92</v>
      </c>
      <c r="Q216" s="979">
        <f t="shared" si="21"/>
        <v>744</v>
      </c>
      <c r="R216" s="979">
        <f>_xlfn.XLOOKUP($D216,Help2_FC!$D:$D,Help2_FC!N:N)</f>
        <v>7892.4954254295881</v>
      </c>
      <c r="S216" s="979">
        <f>_xlfn.XLOOKUP($D216,Help2_FC!$D:$D,Help2_FC!O:O)</f>
        <v>9253.25</v>
      </c>
      <c r="T216" s="979">
        <f>_xlfn.XLOOKUP($D216,Help2_FC!$D:$D,Help2_FC!P:P)</f>
        <v>589.6</v>
      </c>
      <c r="U216" s="979">
        <f>_xlfn.XLOOKUP($D216,Help2_FC!$D:$D,Help2_FC!Q:Q)</f>
        <v>349.74</v>
      </c>
      <c r="V216" s="979">
        <f>_xlfn.XLOOKUP($D216,Help2_FC!$D:$D,Help2_FC!R:R)</f>
        <v>69.194999999999993</v>
      </c>
      <c r="W216" s="979">
        <f>_xlfn.XLOOKUP($D216,Help2_FC!$D:$D,Help2_FC!S:S)</f>
        <v>21565.266</v>
      </c>
      <c r="Y216" s="979">
        <f>_xlfn.XLOOKUP($D216,Help2_FC!$D:$D,Help2_FC!V:V)</f>
        <v>7740</v>
      </c>
      <c r="Z216" s="979">
        <f>_xlfn.XLOOKUP($D216,Help2_FC!$D:$D,Help2_FC!W:W)</f>
        <v>3865</v>
      </c>
      <c r="AA216" s="979">
        <f>_xlfn.XLOOKUP($D216,Help2_FC!$D:$D,Help2_FC!X:X)</f>
        <v>0</v>
      </c>
      <c r="AB216" s="979">
        <f>_xlfn.XLOOKUP($D216,Help2_FC!$D:$D,Help2_FC!Y:Y)</f>
        <v>6418.9999999999891</v>
      </c>
      <c r="AC216" s="979">
        <f>_xlfn.XLOOKUP($D216,Help2_FC!$D:$D,Help2_FC!Z:Z)</f>
        <v>661</v>
      </c>
      <c r="AD216" s="979">
        <f>_xlfn.XLOOKUP($D216,Help2_FC!$D:$D,Help2_FC!AA:AA)</f>
        <v>1110.3023630791772</v>
      </c>
      <c r="AE216" s="979">
        <f>_xlfn.XLOOKUP($D216,Help2_FC!$D:$D,Help2_FC!AB:AB)</f>
        <v>670</v>
      </c>
      <c r="AF216" s="979">
        <f>_xlfn.XLOOKUP($D216,Help2_FC!$D:$D,Help2_FC!AC:AC)</f>
        <v>495</v>
      </c>
      <c r="AG216" s="979">
        <f>_xlfn.XLOOKUP($D216,Help2_FC!$D:$D,Help2_FC!AD:AD)</f>
        <v>520</v>
      </c>
      <c r="AH216" s="979">
        <f>_xlfn.XLOOKUP($D216,Help2_FC!$D:$D,Help2_FC!AE:AE)</f>
        <v>864.90000000000009</v>
      </c>
      <c r="AI216" s="979">
        <f>_xlfn.XLOOKUP($D216,Help2_FC!$D:$D,Help2_FC!AF:AF)</f>
        <v>3574.9199999999996</v>
      </c>
      <c r="AJ216" s="979">
        <f>_xlfn.XLOOKUP($D216,Help2_FC!$D:$D,Help2_FC!AG:AG)</f>
        <v>347.45368377716761</v>
      </c>
      <c r="AK216" s="979">
        <f>_xlfn.XLOOKUP($D216,Help2_FC!$D:$D,Help2_FC!AH:AH)</f>
        <v>7091.5698921646108</v>
      </c>
      <c r="AL216" s="979">
        <f>_xlfn.XLOOKUP($D216,Help2_FC!$D:$D,Help2_FC!AI:AI)</f>
        <v>1011.0975</v>
      </c>
      <c r="AM216" s="979">
        <f>_xlfn.XLOOKUP($D216,Help2_FC!$D:$D,Help2_FC!AJ:AJ)</f>
        <v>375</v>
      </c>
      <c r="AN216" s="979">
        <f>_xlfn.XLOOKUP($D216,Help2_FC!$D:$D,Help2_FC!AK:AK)</f>
        <v>0</v>
      </c>
    </row>
    <row r="217" spans="1:40" x14ac:dyDescent="0.2">
      <c r="A217" s="1">
        <v>45141</v>
      </c>
      <c r="B217">
        <f t="shared" si="16"/>
        <v>8</v>
      </c>
      <c r="C217">
        <f t="shared" si="17"/>
        <v>2023</v>
      </c>
      <c r="D217" s="872" t="str">
        <f t="shared" si="18"/>
        <v>08´2023</v>
      </c>
      <c r="F217" s="2">
        <f t="shared" si="14"/>
        <v>24</v>
      </c>
      <c r="G217" s="1483">
        <f t="shared" si="19"/>
        <v>3.4686090877558098E-2</v>
      </c>
      <c r="H217" s="5">
        <f t="shared" si="20"/>
        <v>1</v>
      </c>
      <c r="I217" s="995">
        <f>_xlfn.XLOOKUP($D217,Help2_FC!$D:$D,Help2_FC!H:H)</f>
        <v>18684.999999999989</v>
      </c>
      <c r="J217" s="979">
        <f>_xlfn.XLOOKUP($D217,Help2_FC!$D:$D,Help2_FC!I:I)</f>
        <v>11605</v>
      </c>
      <c r="K217" s="979">
        <f>_xlfn.XLOOKUP($D217,Help2_FC!$D:$D,Help2_FC!J:J)</f>
        <v>3499.9999999999886</v>
      </c>
      <c r="L217" s="979">
        <f>_xlfn.XLOOKUP($D217,Help2_FC!$D:$D,Help2_FC!K:K)</f>
        <v>2919</v>
      </c>
      <c r="M217" s="979">
        <f>_xlfn.XLOOKUP($D217,Help2_FC!$D:$D,Help2_FC!L:L)</f>
        <v>7892.4954254295881</v>
      </c>
      <c r="N217" s="979">
        <f>_xlfn.XLOOKUP($D217,Help2_FC!$D:$D,Help2_FC!M:M)</f>
        <v>9387.5515266105085</v>
      </c>
      <c r="P217" s="979">
        <f>_xlfn.XLOOKUP($D217,Help2_FC!$D:$D,Help2_FC!F:F)</f>
        <v>691.92</v>
      </c>
      <c r="Q217" s="979">
        <f t="shared" si="21"/>
        <v>744</v>
      </c>
      <c r="R217" s="979">
        <f>_xlfn.XLOOKUP($D217,Help2_FC!$D:$D,Help2_FC!N:N)</f>
        <v>7892.4954254295881</v>
      </c>
      <c r="S217" s="979">
        <f>_xlfn.XLOOKUP($D217,Help2_FC!$D:$D,Help2_FC!O:O)</f>
        <v>9253.25</v>
      </c>
      <c r="T217" s="979">
        <f>_xlfn.XLOOKUP($D217,Help2_FC!$D:$D,Help2_FC!P:P)</f>
        <v>589.6</v>
      </c>
      <c r="U217" s="979">
        <f>_xlfn.XLOOKUP($D217,Help2_FC!$D:$D,Help2_FC!Q:Q)</f>
        <v>349.74</v>
      </c>
      <c r="V217" s="979">
        <f>_xlfn.XLOOKUP($D217,Help2_FC!$D:$D,Help2_FC!R:R)</f>
        <v>69.194999999999993</v>
      </c>
      <c r="W217" s="979">
        <f>_xlfn.XLOOKUP($D217,Help2_FC!$D:$D,Help2_FC!S:S)</f>
        <v>21565.266</v>
      </c>
      <c r="Y217" s="979">
        <f>_xlfn.XLOOKUP($D217,Help2_FC!$D:$D,Help2_FC!V:V)</f>
        <v>7740</v>
      </c>
      <c r="Z217" s="979">
        <f>_xlfn.XLOOKUP($D217,Help2_FC!$D:$D,Help2_FC!W:W)</f>
        <v>3865</v>
      </c>
      <c r="AA217" s="979">
        <f>_xlfn.XLOOKUP($D217,Help2_FC!$D:$D,Help2_FC!X:X)</f>
        <v>0</v>
      </c>
      <c r="AB217" s="979">
        <f>_xlfn.XLOOKUP($D217,Help2_FC!$D:$D,Help2_FC!Y:Y)</f>
        <v>6418.9999999999891</v>
      </c>
      <c r="AC217" s="979">
        <f>_xlfn.XLOOKUP($D217,Help2_FC!$D:$D,Help2_FC!Z:Z)</f>
        <v>661</v>
      </c>
      <c r="AD217" s="979">
        <f>_xlfn.XLOOKUP($D217,Help2_FC!$D:$D,Help2_FC!AA:AA)</f>
        <v>1110.3023630791772</v>
      </c>
      <c r="AE217" s="979">
        <f>_xlfn.XLOOKUP($D217,Help2_FC!$D:$D,Help2_FC!AB:AB)</f>
        <v>670</v>
      </c>
      <c r="AF217" s="979">
        <f>_xlfn.XLOOKUP($D217,Help2_FC!$D:$D,Help2_FC!AC:AC)</f>
        <v>495</v>
      </c>
      <c r="AG217" s="979">
        <f>_xlfn.XLOOKUP($D217,Help2_FC!$D:$D,Help2_FC!AD:AD)</f>
        <v>520</v>
      </c>
      <c r="AH217" s="979">
        <f>_xlfn.XLOOKUP($D217,Help2_FC!$D:$D,Help2_FC!AE:AE)</f>
        <v>864.90000000000009</v>
      </c>
      <c r="AI217" s="979">
        <f>_xlfn.XLOOKUP($D217,Help2_FC!$D:$D,Help2_FC!AF:AF)</f>
        <v>3574.9199999999996</v>
      </c>
      <c r="AJ217" s="979">
        <f>_xlfn.XLOOKUP($D217,Help2_FC!$D:$D,Help2_FC!AG:AG)</f>
        <v>347.45368377716761</v>
      </c>
      <c r="AK217" s="979">
        <f>_xlfn.XLOOKUP($D217,Help2_FC!$D:$D,Help2_FC!AH:AH)</f>
        <v>7091.5698921646108</v>
      </c>
      <c r="AL217" s="979">
        <f>_xlfn.XLOOKUP($D217,Help2_FC!$D:$D,Help2_FC!AI:AI)</f>
        <v>1011.0975</v>
      </c>
      <c r="AM217" s="979">
        <f>_xlfn.XLOOKUP($D217,Help2_FC!$D:$D,Help2_FC!AJ:AJ)</f>
        <v>375</v>
      </c>
      <c r="AN217" s="979">
        <f>_xlfn.XLOOKUP($D217,Help2_FC!$D:$D,Help2_FC!AK:AK)</f>
        <v>0</v>
      </c>
    </row>
    <row r="218" spans="1:40" x14ac:dyDescent="0.2">
      <c r="A218" s="1">
        <v>45142</v>
      </c>
      <c r="B218">
        <f t="shared" si="16"/>
        <v>8</v>
      </c>
      <c r="C218">
        <f t="shared" si="17"/>
        <v>2023</v>
      </c>
      <c r="D218" s="872" t="str">
        <f t="shared" si="18"/>
        <v>08´2023</v>
      </c>
      <c r="F218" s="2">
        <f t="shared" ref="F218:F281" si="22">24-E218</f>
        <v>24</v>
      </c>
      <c r="G218" s="1483">
        <f t="shared" si="19"/>
        <v>3.4686090877558098E-2</v>
      </c>
      <c r="H218" s="5">
        <f t="shared" si="20"/>
        <v>1</v>
      </c>
      <c r="I218" s="995">
        <f>_xlfn.XLOOKUP($D218,Help2_FC!$D:$D,Help2_FC!H:H)</f>
        <v>18684.999999999989</v>
      </c>
      <c r="J218" s="979">
        <f>_xlfn.XLOOKUP($D218,Help2_FC!$D:$D,Help2_FC!I:I)</f>
        <v>11605</v>
      </c>
      <c r="K218" s="979">
        <f>_xlfn.XLOOKUP($D218,Help2_FC!$D:$D,Help2_FC!J:J)</f>
        <v>3499.9999999999886</v>
      </c>
      <c r="L218" s="979">
        <f>_xlfn.XLOOKUP($D218,Help2_FC!$D:$D,Help2_FC!K:K)</f>
        <v>2919</v>
      </c>
      <c r="M218" s="979">
        <f>_xlfn.XLOOKUP($D218,Help2_FC!$D:$D,Help2_FC!L:L)</f>
        <v>7892.4954254295881</v>
      </c>
      <c r="N218" s="979">
        <f>_xlfn.XLOOKUP($D218,Help2_FC!$D:$D,Help2_FC!M:M)</f>
        <v>9387.5515266105085</v>
      </c>
      <c r="P218" s="979">
        <f>_xlfn.XLOOKUP($D218,Help2_FC!$D:$D,Help2_FC!F:F)</f>
        <v>691.92</v>
      </c>
      <c r="Q218" s="979">
        <f t="shared" si="21"/>
        <v>744</v>
      </c>
      <c r="R218" s="979">
        <f>_xlfn.XLOOKUP($D218,Help2_FC!$D:$D,Help2_FC!N:N)</f>
        <v>7892.4954254295881</v>
      </c>
      <c r="S218" s="979">
        <f>_xlfn.XLOOKUP($D218,Help2_FC!$D:$D,Help2_FC!O:O)</f>
        <v>9253.25</v>
      </c>
      <c r="T218" s="979">
        <f>_xlfn.XLOOKUP($D218,Help2_FC!$D:$D,Help2_FC!P:P)</f>
        <v>589.6</v>
      </c>
      <c r="U218" s="979">
        <f>_xlfn.XLOOKUP($D218,Help2_FC!$D:$D,Help2_FC!Q:Q)</f>
        <v>349.74</v>
      </c>
      <c r="V218" s="979">
        <f>_xlfn.XLOOKUP($D218,Help2_FC!$D:$D,Help2_FC!R:R)</f>
        <v>69.194999999999993</v>
      </c>
      <c r="W218" s="979">
        <f>_xlfn.XLOOKUP($D218,Help2_FC!$D:$D,Help2_FC!S:S)</f>
        <v>21565.266</v>
      </c>
      <c r="Y218" s="979">
        <f>_xlfn.XLOOKUP($D218,Help2_FC!$D:$D,Help2_FC!V:V)</f>
        <v>7740</v>
      </c>
      <c r="Z218" s="979">
        <f>_xlfn.XLOOKUP($D218,Help2_FC!$D:$D,Help2_FC!W:W)</f>
        <v>3865</v>
      </c>
      <c r="AA218" s="979">
        <f>_xlfn.XLOOKUP($D218,Help2_FC!$D:$D,Help2_FC!X:X)</f>
        <v>0</v>
      </c>
      <c r="AB218" s="979">
        <f>_xlfn.XLOOKUP($D218,Help2_FC!$D:$D,Help2_FC!Y:Y)</f>
        <v>6418.9999999999891</v>
      </c>
      <c r="AC218" s="979">
        <f>_xlfn.XLOOKUP($D218,Help2_FC!$D:$D,Help2_FC!Z:Z)</f>
        <v>661</v>
      </c>
      <c r="AD218" s="979">
        <f>_xlfn.XLOOKUP($D218,Help2_FC!$D:$D,Help2_FC!AA:AA)</f>
        <v>1110.3023630791772</v>
      </c>
      <c r="AE218" s="979">
        <f>_xlfn.XLOOKUP($D218,Help2_FC!$D:$D,Help2_FC!AB:AB)</f>
        <v>670</v>
      </c>
      <c r="AF218" s="979">
        <f>_xlfn.XLOOKUP($D218,Help2_FC!$D:$D,Help2_FC!AC:AC)</f>
        <v>495</v>
      </c>
      <c r="AG218" s="979">
        <f>_xlfn.XLOOKUP($D218,Help2_FC!$D:$D,Help2_FC!AD:AD)</f>
        <v>520</v>
      </c>
      <c r="AH218" s="979">
        <f>_xlfn.XLOOKUP($D218,Help2_FC!$D:$D,Help2_FC!AE:AE)</f>
        <v>864.90000000000009</v>
      </c>
      <c r="AI218" s="979">
        <f>_xlfn.XLOOKUP($D218,Help2_FC!$D:$D,Help2_FC!AF:AF)</f>
        <v>3574.9199999999996</v>
      </c>
      <c r="AJ218" s="979">
        <f>_xlfn.XLOOKUP($D218,Help2_FC!$D:$D,Help2_FC!AG:AG)</f>
        <v>347.45368377716761</v>
      </c>
      <c r="AK218" s="979">
        <f>_xlfn.XLOOKUP($D218,Help2_FC!$D:$D,Help2_FC!AH:AH)</f>
        <v>7091.5698921646108</v>
      </c>
      <c r="AL218" s="979">
        <f>_xlfn.XLOOKUP($D218,Help2_FC!$D:$D,Help2_FC!AI:AI)</f>
        <v>1011.0975</v>
      </c>
      <c r="AM218" s="979">
        <f>_xlfn.XLOOKUP($D218,Help2_FC!$D:$D,Help2_FC!AJ:AJ)</f>
        <v>375</v>
      </c>
      <c r="AN218" s="979">
        <f>_xlfn.XLOOKUP($D218,Help2_FC!$D:$D,Help2_FC!AK:AK)</f>
        <v>0</v>
      </c>
    </row>
    <row r="219" spans="1:40" x14ac:dyDescent="0.2">
      <c r="A219" s="1">
        <v>45143</v>
      </c>
      <c r="B219">
        <f t="shared" ref="B219:B282" si="23">MONTH(A219)</f>
        <v>8</v>
      </c>
      <c r="C219">
        <f t="shared" ref="C219:C282" si="24">+YEAR(A219)</f>
        <v>2023</v>
      </c>
      <c r="D219" s="872" t="str">
        <f t="shared" ref="D219:D282" si="25">CONCATENATE(TEXT(A219,"MM"),"´",C219)</f>
        <v>08´2023</v>
      </c>
      <c r="F219" s="2">
        <f t="shared" si="22"/>
        <v>24</v>
      </c>
      <c r="G219" s="1483">
        <f t="shared" ref="G219:G282" si="26">+F219/P219</f>
        <v>3.4686090877558098E-2</v>
      </c>
      <c r="H219" s="5">
        <f t="shared" ref="H219:H282" si="27">+F219/24</f>
        <v>1</v>
      </c>
      <c r="I219" s="995">
        <f>_xlfn.XLOOKUP($D219,Help2_FC!$D:$D,Help2_FC!H:H)</f>
        <v>18684.999999999989</v>
      </c>
      <c r="J219" s="979">
        <f>_xlfn.XLOOKUP($D219,Help2_FC!$D:$D,Help2_FC!I:I)</f>
        <v>11605</v>
      </c>
      <c r="K219" s="979">
        <f>_xlfn.XLOOKUP($D219,Help2_FC!$D:$D,Help2_FC!J:J)</f>
        <v>3499.9999999999886</v>
      </c>
      <c r="L219" s="979">
        <f>_xlfn.XLOOKUP($D219,Help2_FC!$D:$D,Help2_FC!K:K)</f>
        <v>2919</v>
      </c>
      <c r="M219" s="979">
        <f>_xlfn.XLOOKUP($D219,Help2_FC!$D:$D,Help2_FC!L:L)</f>
        <v>7892.4954254295881</v>
      </c>
      <c r="N219" s="979">
        <f>_xlfn.XLOOKUP($D219,Help2_FC!$D:$D,Help2_FC!M:M)</f>
        <v>9387.5515266105085</v>
      </c>
      <c r="P219" s="979">
        <f>_xlfn.XLOOKUP($D219,Help2_FC!$D:$D,Help2_FC!F:F)</f>
        <v>691.92</v>
      </c>
      <c r="Q219" s="979">
        <f t="shared" si="21"/>
        <v>744</v>
      </c>
      <c r="R219" s="979">
        <f>_xlfn.XLOOKUP($D219,Help2_FC!$D:$D,Help2_FC!N:N)</f>
        <v>7892.4954254295881</v>
      </c>
      <c r="S219" s="979">
        <f>_xlfn.XLOOKUP($D219,Help2_FC!$D:$D,Help2_FC!O:O)</f>
        <v>9253.25</v>
      </c>
      <c r="T219" s="979">
        <f>_xlfn.XLOOKUP($D219,Help2_FC!$D:$D,Help2_FC!P:P)</f>
        <v>589.6</v>
      </c>
      <c r="U219" s="979">
        <f>_xlfn.XLOOKUP($D219,Help2_FC!$D:$D,Help2_FC!Q:Q)</f>
        <v>349.74</v>
      </c>
      <c r="V219" s="979">
        <f>_xlfn.XLOOKUP($D219,Help2_FC!$D:$D,Help2_FC!R:R)</f>
        <v>69.194999999999993</v>
      </c>
      <c r="W219" s="979">
        <f>_xlfn.XLOOKUP($D219,Help2_FC!$D:$D,Help2_FC!S:S)</f>
        <v>21565.266</v>
      </c>
      <c r="Y219" s="979">
        <f>_xlfn.XLOOKUP($D219,Help2_FC!$D:$D,Help2_FC!V:V)</f>
        <v>7740</v>
      </c>
      <c r="Z219" s="979">
        <f>_xlfn.XLOOKUP($D219,Help2_FC!$D:$D,Help2_FC!W:W)</f>
        <v>3865</v>
      </c>
      <c r="AA219" s="979">
        <f>_xlfn.XLOOKUP($D219,Help2_FC!$D:$D,Help2_FC!X:X)</f>
        <v>0</v>
      </c>
      <c r="AB219" s="979">
        <f>_xlfn.XLOOKUP($D219,Help2_FC!$D:$D,Help2_FC!Y:Y)</f>
        <v>6418.9999999999891</v>
      </c>
      <c r="AC219" s="979">
        <f>_xlfn.XLOOKUP($D219,Help2_FC!$D:$D,Help2_FC!Z:Z)</f>
        <v>661</v>
      </c>
      <c r="AD219" s="979">
        <f>_xlfn.XLOOKUP($D219,Help2_FC!$D:$D,Help2_FC!AA:AA)</f>
        <v>1110.3023630791772</v>
      </c>
      <c r="AE219" s="979">
        <f>_xlfn.XLOOKUP($D219,Help2_FC!$D:$D,Help2_FC!AB:AB)</f>
        <v>670</v>
      </c>
      <c r="AF219" s="979">
        <f>_xlfn.XLOOKUP($D219,Help2_FC!$D:$D,Help2_FC!AC:AC)</f>
        <v>495</v>
      </c>
      <c r="AG219" s="979">
        <f>_xlfn.XLOOKUP($D219,Help2_FC!$D:$D,Help2_FC!AD:AD)</f>
        <v>520</v>
      </c>
      <c r="AH219" s="979">
        <f>_xlfn.XLOOKUP($D219,Help2_FC!$D:$D,Help2_FC!AE:AE)</f>
        <v>864.90000000000009</v>
      </c>
      <c r="AI219" s="979">
        <f>_xlfn.XLOOKUP($D219,Help2_FC!$D:$D,Help2_FC!AF:AF)</f>
        <v>3574.9199999999996</v>
      </c>
      <c r="AJ219" s="979">
        <f>_xlfn.XLOOKUP($D219,Help2_FC!$D:$D,Help2_FC!AG:AG)</f>
        <v>347.45368377716761</v>
      </c>
      <c r="AK219" s="979">
        <f>_xlfn.XLOOKUP($D219,Help2_FC!$D:$D,Help2_FC!AH:AH)</f>
        <v>7091.5698921646108</v>
      </c>
      <c r="AL219" s="979">
        <f>_xlfn.XLOOKUP($D219,Help2_FC!$D:$D,Help2_FC!AI:AI)</f>
        <v>1011.0975</v>
      </c>
      <c r="AM219" s="979">
        <f>_xlfn.XLOOKUP($D219,Help2_FC!$D:$D,Help2_FC!AJ:AJ)</f>
        <v>375</v>
      </c>
      <c r="AN219" s="979">
        <f>_xlfn.XLOOKUP($D219,Help2_FC!$D:$D,Help2_FC!AK:AK)</f>
        <v>0</v>
      </c>
    </row>
    <row r="220" spans="1:40" x14ac:dyDescent="0.2">
      <c r="A220" s="1">
        <v>45144</v>
      </c>
      <c r="B220">
        <f t="shared" si="23"/>
        <v>8</v>
      </c>
      <c r="C220">
        <f t="shared" si="24"/>
        <v>2023</v>
      </c>
      <c r="D220" s="872" t="str">
        <f t="shared" si="25"/>
        <v>08´2023</v>
      </c>
      <c r="F220" s="2">
        <f t="shared" si="22"/>
        <v>24</v>
      </c>
      <c r="G220" s="1483">
        <f t="shared" si="26"/>
        <v>3.4686090877558098E-2</v>
      </c>
      <c r="H220" s="5">
        <f t="shared" si="27"/>
        <v>1</v>
      </c>
      <c r="I220" s="995">
        <f>_xlfn.XLOOKUP($D220,Help2_FC!$D:$D,Help2_FC!H:H)</f>
        <v>18684.999999999989</v>
      </c>
      <c r="J220" s="979">
        <f>_xlfn.XLOOKUP($D220,Help2_FC!$D:$D,Help2_FC!I:I)</f>
        <v>11605</v>
      </c>
      <c r="K220" s="979">
        <f>_xlfn.XLOOKUP($D220,Help2_FC!$D:$D,Help2_FC!J:J)</f>
        <v>3499.9999999999886</v>
      </c>
      <c r="L220" s="979">
        <f>_xlfn.XLOOKUP($D220,Help2_FC!$D:$D,Help2_FC!K:K)</f>
        <v>2919</v>
      </c>
      <c r="M220" s="979">
        <f>_xlfn.XLOOKUP($D220,Help2_FC!$D:$D,Help2_FC!L:L)</f>
        <v>7892.4954254295881</v>
      </c>
      <c r="N220" s="979">
        <f>_xlfn.XLOOKUP($D220,Help2_FC!$D:$D,Help2_FC!M:M)</f>
        <v>9387.5515266105085</v>
      </c>
      <c r="P220" s="979">
        <f>_xlfn.XLOOKUP($D220,Help2_FC!$D:$D,Help2_FC!F:F)</f>
        <v>691.92</v>
      </c>
      <c r="Q220" s="979">
        <f t="shared" si="21"/>
        <v>744</v>
      </c>
      <c r="R220" s="979">
        <f>_xlfn.XLOOKUP($D220,Help2_FC!$D:$D,Help2_FC!N:N)</f>
        <v>7892.4954254295881</v>
      </c>
      <c r="S220" s="979">
        <f>_xlfn.XLOOKUP($D220,Help2_FC!$D:$D,Help2_FC!O:O)</f>
        <v>9253.25</v>
      </c>
      <c r="T220" s="979">
        <f>_xlfn.XLOOKUP($D220,Help2_FC!$D:$D,Help2_FC!P:P)</f>
        <v>589.6</v>
      </c>
      <c r="U220" s="979">
        <f>_xlfn.XLOOKUP($D220,Help2_FC!$D:$D,Help2_FC!Q:Q)</f>
        <v>349.74</v>
      </c>
      <c r="V220" s="979">
        <f>_xlfn.XLOOKUP($D220,Help2_FC!$D:$D,Help2_FC!R:R)</f>
        <v>69.194999999999993</v>
      </c>
      <c r="W220" s="979">
        <f>_xlfn.XLOOKUP($D220,Help2_FC!$D:$D,Help2_FC!S:S)</f>
        <v>21565.266</v>
      </c>
      <c r="Y220" s="979">
        <f>_xlfn.XLOOKUP($D220,Help2_FC!$D:$D,Help2_FC!V:V)</f>
        <v>7740</v>
      </c>
      <c r="Z220" s="979">
        <f>_xlfn.XLOOKUP($D220,Help2_FC!$D:$D,Help2_FC!W:W)</f>
        <v>3865</v>
      </c>
      <c r="AA220" s="979">
        <f>_xlfn.XLOOKUP($D220,Help2_FC!$D:$D,Help2_FC!X:X)</f>
        <v>0</v>
      </c>
      <c r="AB220" s="979">
        <f>_xlfn.XLOOKUP($D220,Help2_FC!$D:$D,Help2_FC!Y:Y)</f>
        <v>6418.9999999999891</v>
      </c>
      <c r="AC220" s="979">
        <f>_xlfn.XLOOKUP($D220,Help2_FC!$D:$D,Help2_FC!Z:Z)</f>
        <v>661</v>
      </c>
      <c r="AD220" s="979">
        <f>_xlfn.XLOOKUP($D220,Help2_FC!$D:$D,Help2_FC!AA:AA)</f>
        <v>1110.3023630791772</v>
      </c>
      <c r="AE220" s="979">
        <f>_xlfn.XLOOKUP($D220,Help2_FC!$D:$D,Help2_FC!AB:AB)</f>
        <v>670</v>
      </c>
      <c r="AF220" s="979">
        <f>_xlfn.XLOOKUP($D220,Help2_FC!$D:$D,Help2_FC!AC:AC)</f>
        <v>495</v>
      </c>
      <c r="AG220" s="979">
        <f>_xlfn.XLOOKUP($D220,Help2_FC!$D:$D,Help2_FC!AD:AD)</f>
        <v>520</v>
      </c>
      <c r="AH220" s="979">
        <f>_xlfn.XLOOKUP($D220,Help2_FC!$D:$D,Help2_FC!AE:AE)</f>
        <v>864.90000000000009</v>
      </c>
      <c r="AI220" s="979">
        <f>_xlfn.XLOOKUP($D220,Help2_FC!$D:$D,Help2_FC!AF:AF)</f>
        <v>3574.9199999999996</v>
      </c>
      <c r="AJ220" s="979">
        <f>_xlfn.XLOOKUP($D220,Help2_FC!$D:$D,Help2_FC!AG:AG)</f>
        <v>347.45368377716761</v>
      </c>
      <c r="AK220" s="979">
        <f>_xlfn.XLOOKUP($D220,Help2_FC!$D:$D,Help2_FC!AH:AH)</f>
        <v>7091.5698921646108</v>
      </c>
      <c r="AL220" s="979">
        <f>_xlfn.XLOOKUP($D220,Help2_FC!$D:$D,Help2_FC!AI:AI)</f>
        <v>1011.0975</v>
      </c>
      <c r="AM220" s="979">
        <f>_xlfn.XLOOKUP($D220,Help2_FC!$D:$D,Help2_FC!AJ:AJ)</f>
        <v>375</v>
      </c>
      <c r="AN220" s="979">
        <f>_xlfn.XLOOKUP($D220,Help2_FC!$D:$D,Help2_FC!AK:AK)</f>
        <v>0</v>
      </c>
    </row>
    <row r="221" spans="1:40" x14ac:dyDescent="0.2">
      <c r="A221" s="1">
        <v>45145</v>
      </c>
      <c r="B221">
        <f t="shared" si="23"/>
        <v>8</v>
      </c>
      <c r="C221">
        <f t="shared" si="24"/>
        <v>2023</v>
      </c>
      <c r="D221" s="872" t="str">
        <f t="shared" si="25"/>
        <v>08´2023</v>
      </c>
      <c r="F221" s="2">
        <f t="shared" si="22"/>
        <v>24</v>
      </c>
      <c r="G221" s="1483">
        <f t="shared" si="26"/>
        <v>3.4686090877558098E-2</v>
      </c>
      <c r="H221" s="5">
        <f t="shared" si="27"/>
        <v>1</v>
      </c>
      <c r="I221" s="995">
        <f>_xlfn.XLOOKUP($D221,Help2_FC!$D:$D,Help2_FC!H:H)</f>
        <v>18684.999999999989</v>
      </c>
      <c r="J221" s="979">
        <f>_xlfn.XLOOKUP($D221,Help2_FC!$D:$D,Help2_FC!I:I)</f>
        <v>11605</v>
      </c>
      <c r="K221" s="979">
        <f>_xlfn.XLOOKUP($D221,Help2_FC!$D:$D,Help2_FC!J:J)</f>
        <v>3499.9999999999886</v>
      </c>
      <c r="L221" s="979">
        <f>_xlfn.XLOOKUP($D221,Help2_FC!$D:$D,Help2_FC!K:K)</f>
        <v>2919</v>
      </c>
      <c r="M221" s="979">
        <f>_xlfn.XLOOKUP($D221,Help2_FC!$D:$D,Help2_FC!L:L)</f>
        <v>7892.4954254295881</v>
      </c>
      <c r="N221" s="979">
        <f>_xlfn.XLOOKUP($D221,Help2_FC!$D:$D,Help2_FC!M:M)</f>
        <v>9387.5515266105085</v>
      </c>
      <c r="P221" s="979">
        <f>_xlfn.XLOOKUP($D221,Help2_FC!$D:$D,Help2_FC!F:F)</f>
        <v>691.92</v>
      </c>
      <c r="Q221" s="979">
        <f t="shared" si="21"/>
        <v>744</v>
      </c>
      <c r="R221" s="979">
        <f>_xlfn.XLOOKUP($D221,Help2_FC!$D:$D,Help2_FC!N:N)</f>
        <v>7892.4954254295881</v>
      </c>
      <c r="S221" s="979">
        <f>_xlfn.XLOOKUP($D221,Help2_FC!$D:$D,Help2_FC!O:O)</f>
        <v>9253.25</v>
      </c>
      <c r="T221" s="979">
        <f>_xlfn.XLOOKUP($D221,Help2_FC!$D:$D,Help2_FC!P:P)</f>
        <v>589.6</v>
      </c>
      <c r="U221" s="979">
        <f>_xlfn.XLOOKUP($D221,Help2_FC!$D:$D,Help2_FC!Q:Q)</f>
        <v>349.74</v>
      </c>
      <c r="V221" s="979">
        <f>_xlfn.XLOOKUP($D221,Help2_FC!$D:$D,Help2_FC!R:R)</f>
        <v>69.194999999999993</v>
      </c>
      <c r="W221" s="979">
        <f>_xlfn.XLOOKUP($D221,Help2_FC!$D:$D,Help2_FC!S:S)</f>
        <v>21565.266</v>
      </c>
      <c r="Y221" s="979">
        <f>_xlfn.XLOOKUP($D221,Help2_FC!$D:$D,Help2_FC!V:V)</f>
        <v>7740</v>
      </c>
      <c r="Z221" s="979">
        <f>_xlfn.XLOOKUP($D221,Help2_FC!$D:$D,Help2_FC!W:W)</f>
        <v>3865</v>
      </c>
      <c r="AA221" s="979">
        <f>_xlfn.XLOOKUP($D221,Help2_FC!$D:$D,Help2_FC!X:X)</f>
        <v>0</v>
      </c>
      <c r="AB221" s="979">
        <f>_xlfn.XLOOKUP($D221,Help2_FC!$D:$D,Help2_FC!Y:Y)</f>
        <v>6418.9999999999891</v>
      </c>
      <c r="AC221" s="979">
        <f>_xlfn.XLOOKUP($D221,Help2_FC!$D:$D,Help2_FC!Z:Z)</f>
        <v>661</v>
      </c>
      <c r="AD221" s="979">
        <f>_xlfn.XLOOKUP($D221,Help2_FC!$D:$D,Help2_FC!AA:AA)</f>
        <v>1110.3023630791772</v>
      </c>
      <c r="AE221" s="979">
        <f>_xlfn.XLOOKUP($D221,Help2_FC!$D:$D,Help2_FC!AB:AB)</f>
        <v>670</v>
      </c>
      <c r="AF221" s="979">
        <f>_xlfn.XLOOKUP($D221,Help2_FC!$D:$D,Help2_FC!AC:AC)</f>
        <v>495</v>
      </c>
      <c r="AG221" s="979">
        <f>_xlfn.XLOOKUP($D221,Help2_FC!$D:$D,Help2_FC!AD:AD)</f>
        <v>520</v>
      </c>
      <c r="AH221" s="979">
        <f>_xlfn.XLOOKUP($D221,Help2_FC!$D:$D,Help2_FC!AE:AE)</f>
        <v>864.90000000000009</v>
      </c>
      <c r="AI221" s="979">
        <f>_xlfn.XLOOKUP($D221,Help2_FC!$D:$D,Help2_FC!AF:AF)</f>
        <v>3574.9199999999996</v>
      </c>
      <c r="AJ221" s="979">
        <f>_xlfn.XLOOKUP($D221,Help2_FC!$D:$D,Help2_FC!AG:AG)</f>
        <v>347.45368377716761</v>
      </c>
      <c r="AK221" s="979">
        <f>_xlfn.XLOOKUP($D221,Help2_FC!$D:$D,Help2_FC!AH:AH)</f>
        <v>7091.5698921646108</v>
      </c>
      <c r="AL221" s="979">
        <f>_xlfn.XLOOKUP($D221,Help2_FC!$D:$D,Help2_FC!AI:AI)</f>
        <v>1011.0975</v>
      </c>
      <c r="AM221" s="979">
        <f>_xlfn.XLOOKUP($D221,Help2_FC!$D:$D,Help2_FC!AJ:AJ)</f>
        <v>375</v>
      </c>
      <c r="AN221" s="979">
        <f>_xlfn.XLOOKUP($D221,Help2_FC!$D:$D,Help2_FC!AK:AK)</f>
        <v>0</v>
      </c>
    </row>
    <row r="222" spans="1:40" x14ac:dyDescent="0.2">
      <c r="A222" s="1">
        <v>45146</v>
      </c>
      <c r="B222">
        <f t="shared" si="23"/>
        <v>8</v>
      </c>
      <c r="C222">
        <f t="shared" si="24"/>
        <v>2023</v>
      </c>
      <c r="D222" s="872" t="str">
        <f t="shared" si="25"/>
        <v>08´2023</v>
      </c>
      <c r="F222" s="2">
        <f t="shared" si="22"/>
        <v>24</v>
      </c>
      <c r="G222" s="1483">
        <f t="shared" si="26"/>
        <v>3.4686090877558098E-2</v>
      </c>
      <c r="H222" s="5">
        <f t="shared" si="27"/>
        <v>1</v>
      </c>
      <c r="I222" s="995">
        <f>_xlfn.XLOOKUP($D222,Help2_FC!$D:$D,Help2_FC!H:H)</f>
        <v>18684.999999999989</v>
      </c>
      <c r="J222" s="979">
        <f>_xlfn.XLOOKUP($D222,Help2_FC!$D:$D,Help2_FC!I:I)</f>
        <v>11605</v>
      </c>
      <c r="K222" s="979">
        <f>_xlfn.XLOOKUP($D222,Help2_FC!$D:$D,Help2_FC!J:J)</f>
        <v>3499.9999999999886</v>
      </c>
      <c r="L222" s="979">
        <f>_xlfn.XLOOKUP($D222,Help2_FC!$D:$D,Help2_FC!K:K)</f>
        <v>2919</v>
      </c>
      <c r="M222" s="979">
        <f>_xlfn.XLOOKUP($D222,Help2_FC!$D:$D,Help2_FC!L:L)</f>
        <v>7892.4954254295881</v>
      </c>
      <c r="N222" s="979">
        <f>_xlfn.XLOOKUP($D222,Help2_FC!$D:$D,Help2_FC!M:M)</f>
        <v>9387.5515266105085</v>
      </c>
      <c r="P222" s="979">
        <f>_xlfn.XLOOKUP($D222,Help2_FC!$D:$D,Help2_FC!F:F)</f>
        <v>691.92</v>
      </c>
      <c r="Q222" s="979">
        <f t="shared" si="21"/>
        <v>744</v>
      </c>
      <c r="R222" s="979">
        <f>_xlfn.XLOOKUP($D222,Help2_FC!$D:$D,Help2_FC!N:N)</f>
        <v>7892.4954254295881</v>
      </c>
      <c r="S222" s="979">
        <f>_xlfn.XLOOKUP($D222,Help2_FC!$D:$D,Help2_FC!O:O)</f>
        <v>9253.25</v>
      </c>
      <c r="T222" s="979">
        <f>_xlfn.XLOOKUP($D222,Help2_FC!$D:$D,Help2_FC!P:P)</f>
        <v>589.6</v>
      </c>
      <c r="U222" s="979">
        <f>_xlfn.XLOOKUP($D222,Help2_FC!$D:$D,Help2_FC!Q:Q)</f>
        <v>349.74</v>
      </c>
      <c r="V222" s="979">
        <f>_xlfn.XLOOKUP($D222,Help2_FC!$D:$D,Help2_FC!R:R)</f>
        <v>69.194999999999993</v>
      </c>
      <c r="W222" s="979">
        <f>_xlfn.XLOOKUP($D222,Help2_FC!$D:$D,Help2_FC!S:S)</f>
        <v>21565.266</v>
      </c>
      <c r="Y222" s="979">
        <f>_xlfn.XLOOKUP($D222,Help2_FC!$D:$D,Help2_FC!V:V)</f>
        <v>7740</v>
      </c>
      <c r="Z222" s="979">
        <f>_xlfn.XLOOKUP($D222,Help2_FC!$D:$D,Help2_FC!W:W)</f>
        <v>3865</v>
      </c>
      <c r="AA222" s="979">
        <f>_xlfn.XLOOKUP($D222,Help2_FC!$D:$D,Help2_FC!X:X)</f>
        <v>0</v>
      </c>
      <c r="AB222" s="979">
        <f>_xlfn.XLOOKUP($D222,Help2_FC!$D:$D,Help2_FC!Y:Y)</f>
        <v>6418.9999999999891</v>
      </c>
      <c r="AC222" s="979">
        <f>_xlfn.XLOOKUP($D222,Help2_FC!$D:$D,Help2_FC!Z:Z)</f>
        <v>661</v>
      </c>
      <c r="AD222" s="979">
        <f>_xlfn.XLOOKUP($D222,Help2_FC!$D:$D,Help2_FC!AA:AA)</f>
        <v>1110.3023630791772</v>
      </c>
      <c r="AE222" s="979">
        <f>_xlfn.XLOOKUP($D222,Help2_FC!$D:$D,Help2_FC!AB:AB)</f>
        <v>670</v>
      </c>
      <c r="AF222" s="979">
        <f>_xlfn.XLOOKUP($D222,Help2_FC!$D:$D,Help2_FC!AC:AC)</f>
        <v>495</v>
      </c>
      <c r="AG222" s="979">
        <f>_xlfn.XLOOKUP($D222,Help2_FC!$D:$D,Help2_FC!AD:AD)</f>
        <v>520</v>
      </c>
      <c r="AH222" s="979">
        <f>_xlfn.XLOOKUP($D222,Help2_FC!$D:$D,Help2_FC!AE:AE)</f>
        <v>864.90000000000009</v>
      </c>
      <c r="AI222" s="979">
        <f>_xlfn.XLOOKUP($D222,Help2_FC!$D:$D,Help2_FC!AF:AF)</f>
        <v>3574.9199999999996</v>
      </c>
      <c r="AJ222" s="979">
        <f>_xlfn.XLOOKUP($D222,Help2_FC!$D:$D,Help2_FC!AG:AG)</f>
        <v>347.45368377716761</v>
      </c>
      <c r="AK222" s="979">
        <f>_xlfn.XLOOKUP($D222,Help2_FC!$D:$D,Help2_FC!AH:AH)</f>
        <v>7091.5698921646108</v>
      </c>
      <c r="AL222" s="979">
        <f>_xlfn.XLOOKUP($D222,Help2_FC!$D:$D,Help2_FC!AI:AI)</f>
        <v>1011.0975</v>
      </c>
      <c r="AM222" s="979">
        <f>_xlfn.XLOOKUP($D222,Help2_FC!$D:$D,Help2_FC!AJ:AJ)</f>
        <v>375</v>
      </c>
      <c r="AN222" s="979">
        <f>_xlfn.XLOOKUP($D222,Help2_FC!$D:$D,Help2_FC!AK:AK)</f>
        <v>0</v>
      </c>
    </row>
    <row r="223" spans="1:40" x14ac:dyDescent="0.2">
      <c r="A223" s="1">
        <v>45147</v>
      </c>
      <c r="B223">
        <f t="shared" si="23"/>
        <v>8</v>
      </c>
      <c r="C223">
        <f t="shared" si="24"/>
        <v>2023</v>
      </c>
      <c r="D223" s="872" t="str">
        <f t="shared" si="25"/>
        <v>08´2023</v>
      </c>
      <c r="F223" s="2">
        <f t="shared" si="22"/>
        <v>24</v>
      </c>
      <c r="G223" s="1483">
        <f t="shared" si="26"/>
        <v>3.4686090877558098E-2</v>
      </c>
      <c r="H223" s="5">
        <f t="shared" si="27"/>
        <v>1</v>
      </c>
      <c r="I223" s="995">
        <f>_xlfn.XLOOKUP($D223,Help2_FC!$D:$D,Help2_FC!H:H)</f>
        <v>18684.999999999989</v>
      </c>
      <c r="J223" s="979">
        <f>_xlfn.XLOOKUP($D223,Help2_FC!$D:$D,Help2_FC!I:I)</f>
        <v>11605</v>
      </c>
      <c r="K223" s="979">
        <f>_xlfn.XLOOKUP($D223,Help2_FC!$D:$D,Help2_FC!J:J)</f>
        <v>3499.9999999999886</v>
      </c>
      <c r="L223" s="979">
        <f>_xlfn.XLOOKUP($D223,Help2_FC!$D:$D,Help2_FC!K:K)</f>
        <v>2919</v>
      </c>
      <c r="M223" s="979">
        <f>_xlfn.XLOOKUP($D223,Help2_FC!$D:$D,Help2_FC!L:L)</f>
        <v>7892.4954254295881</v>
      </c>
      <c r="N223" s="979">
        <f>_xlfn.XLOOKUP($D223,Help2_FC!$D:$D,Help2_FC!M:M)</f>
        <v>9387.5515266105085</v>
      </c>
      <c r="P223" s="979">
        <f>_xlfn.XLOOKUP($D223,Help2_FC!$D:$D,Help2_FC!F:F)</f>
        <v>691.92</v>
      </c>
      <c r="Q223" s="979">
        <f t="shared" si="21"/>
        <v>744</v>
      </c>
      <c r="R223" s="979">
        <f>_xlfn.XLOOKUP($D223,Help2_FC!$D:$D,Help2_FC!N:N)</f>
        <v>7892.4954254295881</v>
      </c>
      <c r="S223" s="979">
        <f>_xlfn.XLOOKUP($D223,Help2_FC!$D:$D,Help2_FC!O:O)</f>
        <v>9253.25</v>
      </c>
      <c r="T223" s="979">
        <f>_xlfn.XLOOKUP($D223,Help2_FC!$D:$D,Help2_FC!P:P)</f>
        <v>589.6</v>
      </c>
      <c r="U223" s="979">
        <f>_xlfn.XLOOKUP($D223,Help2_FC!$D:$D,Help2_FC!Q:Q)</f>
        <v>349.74</v>
      </c>
      <c r="V223" s="979">
        <f>_xlfn.XLOOKUP($D223,Help2_FC!$D:$D,Help2_FC!R:R)</f>
        <v>69.194999999999993</v>
      </c>
      <c r="W223" s="979">
        <f>_xlfn.XLOOKUP($D223,Help2_FC!$D:$D,Help2_FC!S:S)</f>
        <v>21565.266</v>
      </c>
      <c r="Y223" s="979">
        <f>_xlfn.XLOOKUP($D223,Help2_FC!$D:$D,Help2_FC!V:V)</f>
        <v>7740</v>
      </c>
      <c r="Z223" s="979">
        <f>_xlfn.XLOOKUP($D223,Help2_FC!$D:$D,Help2_FC!W:W)</f>
        <v>3865</v>
      </c>
      <c r="AA223" s="979">
        <f>_xlfn.XLOOKUP($D223,Help2_FC!$D:$D,Help2_FC!X:X)</f>
        <v>0</v>
      </c>
      <c r="AB223" s="979">
        <f>_xlfn.XLOOKUP($D223,Help2_FC!$D:$D,Help2_FC!Y:Y)</f>
        <v>6418.9999999999891</v>
      </c>
      <c r="AC223" s="979">
        <f>_xlfn.XLOOKUP($D223,Help2_FC!$D:$D,Help2_FC!Z:Z)</f>
        <v>661</v>
      </c>
      <c r="AD223" s="979">
        <f>_xlfn.XLOOKUP($D223,Help2_FC!$D:$D,Help2_FC!AA:AA)</f>
        <v>1110.3023630791772</v>
      </c>
      <c r="AE223" s="979">
        <f>_xlfn.XLOOKUP($D223,Help2_FC!$D:$D,Help2_FC!AB:AB)</f>
        <v>670</v>
      </c>
      <c r="AF223" s="979">
        <f>_xlfn.XLOOKUP($D223,Help2_FC!$D:$D,Help2_FC!AC:AC)</f>
        <v>495</v>
      </c>
      <c r="AG223" s="979">
        <f>_xlfn.XLOOKUP($D223,Help2_FC!$D:$D,Help2_FC!AD:AD)</f>
        <v>520</v>
      </c>
      <c r="AH223" s="979">
        <f>_xlfn.XLOOKUP($D223,Help2_FC!$D:$D,Help2_FC!AE:AE)</f>
        <v>864.90000000000009</v>
      </c>
      <c r="AI223" s="979">
        <f>_xlfn.XLOOKUP($D223,Help2_FC!$D:$D,Help2_FC!AF:AF)</f>
        <v>3574.9199999999996</v>
      </c>
      <c r="AJ223" s="979">
        <f>_xlfn.XLOOKUP($D223,Help2_FC!$D:$D,Help2_FC!AG:AG)</f>
        <v>347.45368377716761</v>
      </c>
      <c r="AK223" s="979">
        <f>_xlfn.XLOOKUP($D223,Help2_FC!$D:$D,Help2_FC!AH:AH)</f>
        <v>7091.5698921646108</v>
      </c>
      <c r="AL223" s="979">
        <f>_xlfn.XLOOKUP($D223,Help2_FC!$D:$D,Help2_FC!AI:AI)</f>
        <v>1011.0975</v>
      </c>
      <c r="AM223" s="979">
        <f>_xlfn.XLOOKUP($D223,Help2_FC!$D:$D,Help2_FC!AJ:AJ)</f>
        <v>375</v>
      </c>
      <c r="AN223" s="979">
        <f>_xlfn.XLOOKUP($D223,Help2_FC!$D:$D,Help2_FC!AK:AK)</f>
        <v>0</v>
      </c>
    </row>
    <row r="224" spans="1:40" x14ac:dyDescent="0.2">
      <c r="A224" s="1">
        <v>45148</v>
      </c>
      <c r="B224">
        <f t="shared" si="23"/>
        <v>8</v>
      </c>
      <c r="C224">
        <f t="shared" si="24"/>
        <v>2023</v>
      </c>
      <c r="D224" s="872" t="str">
        <f t="shared" si="25"/>
        <v>08´2023</v>
      </c>
      <c r="F224" s="2">
        <f t="shared" si="22"/>
        <v>24</v>
      </c>
      <c r="G224" s="1483">
        <f t="shared" si="26"/>
        <v>3.4686090877558098E-2</v>
      </c>
      <c r="H224" s="5">
        <f t="shared" si="27"/>
        <v>1</v>
      </c>
      <c r="I224" s="995">
        <f>_xlfn.XLOOKUP($D224,Help2_FC!$D:$D,Help2_FC!H:H)</f>
        <v>18684.999999999989</v>
      </c>
      <c r="J224" s="979">
        <f>_xlfn.XLOOKUP($D224,Help2_FC!$D:$D,Help2_FC!I:I)</f>
        <v>11605</v>
      </c>
      <c r="K224" s="979">
        <f>_xlfn.XLOOKUP($D224,Help2_FC!$D:$D,Help2_FC!J:J)</f>
        <v>3499.9999999999886</v>
      </c>
      <c r="L224" s="979">
        <f>_xlfn.XLOOKUP($D224,Help2_FC!$D:$D,Help2_FC!K:K)</f>
        <v>2919</v>
      </c>
      <c r="M224" s="979">
        <f>_xlfn.XLOOKUP($D224,Help2_FC!$D:$D,Help2_FC!L:L)</f>
        <v>7892.4954254295881</v>
      </c>
      <c r="N224" s="979">
        <f>_xlfn.XLOOKUP($D224,Help2_FC!$D:$D,Help2_FC!M:M)</f>
        <v>9387.5515266105085</v>
      </c>
      <c r="P224" s="979">
        <f>_xlfn.XLOOKUP($D224,Help2_FC!$D:$D,Help2_FC!F:F)</f>
        <v>691.92</v>
      </c>
      <c r="Q224" s="979">
        <f t="shared" si="21"/>
        <v>744</v>
      </c>
      <c r="R224" s="979">
        <f>_xlfn.XLOOKUP($D224,Help2_FC!$D:$D,Help2_FC!N:N)</f>
        <v>7892.4954254295881</v>
      </c>
      <c r="S224" s="979">
        <f>_xlfn.XLOOKUP($D224,Help2_FC!$D:$D,Help2_FC!O:O)</f>
        <v>9253.25</v>
      </c>
      <c r="T224" s="979">
        <f>_xlfn.XLOOKUP($D224,Help2_FC!$D:$D,Help2_FC!P:P)</f>
        <v>589.6</v>
      </c>
      <c r="U224" s="979">
        <f>_xlfn.XLOOKUP($D224,Help2_FC!$D:$D,Help2_FC!Q:Q)</f>
        <v>349.74</v>
      </c>
      <c r="V224" s="979">
        <f>_xlfn.XLOOKUP($D224,Help2_FC!$D:$D,Help2_FC!R:R)</f>
        <v>69.194999999999993</v>
      </c>
      <c r="W224" s="979">
        <f>_xlfn.XLOOKUP($D224,Help2_FC!$D:$D,Help2_FC!S:S)</f>
        <v>21565.266</v>
      </c>
      <c r="Y224" s="979">
        <f>_xlfn.XLOOKUP($D224,Help2_FC!$D:$D,Help2_FC!V:V)</f>
        <v>7740</v>
      </c>
      <c r="Z224" s="979">
        <f>_xlfn.XLOOKUP($D224,Help2_FC!$D:$D,Help2_FC!W:W)</f>
        <v>3865</v>
      </c>
      <c r="AA224" s="979">
        <f>_xlfn.XLOOKUP($D224,Help2_FC!$D:$D,Help2_FC!X:X)</f>
        <v>0</v>
      </c>
      <c r="AB224" s="979">
        <f>_xlfn.XLOOKUP($D224,Help2_FC!$D:$D,Help2_FC!Y:Y)</f>
        <v>6418.9999999999891</v>
      </c>
      <c r="AC224" s="979">
        <f>_xlfn.XLOOKUP($D224,Help2_FC!$D:$D,Help2_FC!Z:Z)</f>
        <v>661</v>
      </c>
      <c r="AD224" s="979">
        <f>_xlfn.XLOOKUP($D224,Help2_FC!$D:$D,Help2_FC!AA:AA)</f>
        <v>1110.3023630791772</v>
      </c>
      <c r="AE224" s="979">
        <f>_xlfn.XLOOKUP($D224,Help2_FC!$D:$D,Help2_FC!AB:AB)</f>
        <v>670</v>
      </c>
      <c r="AF224" s="979">
        <f>_xlfn.XLOOKUP($D224,Help2_FC!$D:$D,Help2_FC!AC:AC)</f>
        <v>495</v>
      </c>
      <c r="AG224" s="979">
        <f>_xlfn.XLOOKUP($D224,Help2_FC!$D:$D,Help2_FC!AD:AD)</f>
        <v>520</v>
      </c>
      <c r="AH224" s="979">
        <f>_xlfn.XLOOKUP($D224,Help2_FC!$D:$D,Help2_FC!AE:AE)</f>
        <v>864.90000000000009</v>
      </c>
      <c r="AI224" s="979">
        <f>_xlfn.XLOOKUP($D224,Help2_FC!$D:$D,Help2_FC!AF:AF)</f>
        <v>3574.9199999999996</v>
      </c>
      <c r="AJ224" s="979">
        <f>_xlfn.XLOOKUP($D224,Help2_FC!$D:$D,Help2_FC!AG:AG)</f>
        <v>347.45368377716761</v>
      </c>
      <c r="AK224" s="979">
        <f>_xlfn.XLOOKUP($D224,Help2_FC!$D:$D,Help2_FC!AH:AH)</f>
        <v>7091.5698921646108</v>
      </c>
      <c r="AL224" s="979">
        <f>_xlfn.XLOOKUP($D224,Help2_FC!$D:$D,Help2_FC!AI:AI)</f>
        <v>1011.0975</v>
      </c>
      <c r="AM224" s="979">
        <f>_xlfn.XLOOKUP($D224,Help2_FC!$D:$D,Help2_FC!AJ:AJ)</f>
        <v>375</v>
      </c>
      <c r="AN224" s="979">
        <f>_xlfn.XLOOKUP($D224,Help2_FC!$D:$D,Help2_FC!AK:AK)</f>
        <v>0</v>
      </c>
    </row>
    <row r="225" spans="1:40" x14ac:dyDescent="0.2">
      <c r="A225" s="1">
        <v>45149</v>
      </c>
      <c r="B225">
        <f t="shared" si="23"/>
        <v>8</v>
      </c>
      <c r="C225">
        <f t="shared" si="24"/>
        <v>2023</v>
      </c>
      <c r="D225" s="872" t="str">
        <f t="shared" si="25"/>
        <v>08´2023</v>
      </c>
      <c r="F225" s="2">
        <f t="shared" si="22"/>
        <v>24</v>
      </c>
      <c r="G225" s="1483">
        <f t="shared" si="26"/>
        <v>3.4686090877558098E-2</v>
      </c>
      <c r="H225" s="5">
        <f t="shared" si="27"/>
        <v>1</v>
      </c>
      <c r="I225" s="995">
        <f>_xlfn.XLOOKUP($D225,Help2_FC!$D:$D,Help2_FC!H:H)</f>
        <v>18684.999999999989</v>
      </c>
      <c r="J225" s="979">
        <f>_xlfn.XLOOKUP($D225,Help2_FC!$D:$D,Help2_FC!I:I)</f>
        <v>11605</v>
      </c>
      <c r="K225" s="979">
        <f>_xlfn.XLOOKUP($D225,Help2_FC!$D:$D,Help2_FC!J:J)</f>
        <v>3499.9999999999886</v>
      </c>
      <c r="L225" s="979">
        <f>_xlfn.XLOOKUP($D225,Help2_FC!$D:$D,Help2_FC!K:K)</f>
        <v>2919</v>
      </c>
      <c r="M225" s="979">
        <f>_xlfn.XLOOKUP($D225,Help2_FC!$D:$D,Help2_FC!L:L)</f>
        <v>7892.4954254295881</v>
      </c>
      <c r="N225" s="979">
        <f>_xlfn.XLOOKUP($D225,Help2_FC!$D:$D,Help2_FC!M:M)</f>
        <v>9387.5515266105085</v>
      </c>
      <c r="P225" s="979">
        <f>_xlfn.XLOOKUP($D225,Help2_FC!$D:$D,Help2_FC!F:F)</f>
        <v>691.92</v>
      </c>
      <c r="Q225" s="979">
        <f t="shared" si="21"/>
        <v>744</v>
      </c>
      <c r="R225" s="979">
        <f>_xlfn.XLOOKUP($D225,Help2_FC!$D:$D,Help2_FC!N:N)</f>
        <v>7892.4954254295881</v>
      </c>
      <c r="S225" s="979">
        <f>_xlfn.XLOOKUP($D225,Help2_FC!$D:$D,Help2_FC!O:O)</f>
        <v>9253.25</v>
      </c>
      <c r="T225" s="979">
        <f>_xlfn.XLOOKUP($D225,Help2_FC!$D:$D,Help2_FC!P:P)</f>
        <v>589.6</v>
      </c>
      <c r="U225" s="979">
        <f>_xlfn.XLOOKUP($D225,Help2_FC!$D:$D,Help2_FC!Q:Q)</f>
        <v>349.74</v>
      </c>
      <c r="V225" s="979">
        <f>_xlfn.XLOOKUP($D225,Help2_FC!$D:$D,Help2_FC!R:R)</f>
        <v>69.194999999999993</v>
      </c>
      <c r="W225" s="979">
        <f>_xlfn.XLOOKUP($D225,Help2_FC!$D:$D,Help2_FC!S:S)</f>
        <v>21565.266</v>
      </c>
      <c r="Y225" s="979">
        <f>_xlfn.XLOOKUP($D225,Help2_FC!$D:$D,Help2_FC!V:V)</f>
        <v>7740</v>
      </c>
      <c r="Z225" s="979">
        <f>_xlfn.XLOOKUP($D225,Help2_FC!$D:$D,Help2_FC!W:W)</f>
        <v>3865</v>
      </c>
      <c r="AA225" s="979">
        <f>_xlfn.XLOOKUP($D225,Help2_FC!$D:$D,Help2_FC!X:X)</f>
        <v>0</v>
      </c>
      <c r="AB225" s="979">
        <f>_xlfn.XLOOKUP($D225,Help2_FC!$D:$D,Help2_FC!Y:Y)</f>
        <v>6418.9999999999891</v>
      </c>
      <c r="AC225" s="979">
        <f>_xlfn.XLOOKUP($D225,Help2_FC!$D:$D,Help2_FC!Z:Z)</f>
        <v>661</v>
      </c>
      <c r="AD225" s="979">
        <f>_xlfn.XLOOKUP($D225,Help2_FC!$D:$D,Help2_FC!AA:AA)</f>
        <v>1110.3023630791772</v>
      </c>
      <c r="AE225" s="979">
        <f>_xlfn.XLOOKUP($D225,Help2_FC!$D:$D,Help2_FC!AB:AB)</f>
        <v>670</v>
      </c>
      <c r="AF225" s="979">
        <f>_xlfn.XLOOKUP($D225,Help2_FC!$D:$D,Help2_FC!AC:AC)</f>
        <v>495</v>
      </c>
      <c r="AG225" s="979">
        <f>_xlfn.XLOOKUP($D225,Help2_FC!$D:$D,Help2_FC!AD:AD)</f>
        <v>520</v>
      </c>
      <c r="AH225" s="979">
        <f>_xlfn.XLOOKUP($D225,Help2_FC!$D:$D,Help2_FC!AE:AE)</f>
        <v>864.90000000000009</v>
      </c>
      <c r="AI225" s="979">
        <f>_xlfn.XLOOKUP($D225,Help2_FC!$D:$D,Help2_FC!AF:AF)</f>
        <v>3574.9199999999996</v>
      </c>
      <c r="AJ225" s="979">
        <f>_xlfn.XLOOKUP($D225,Help2_FC!$D:$D,Help2_FC!AG:AG)</f>
        <v>347.45368377716761</v>
      </c>
      <c r="AK225" s="979">
        <f>_xlfn.XLOOKUP($D225,Help2_FC!$D:$D,Help2_FC!AH:AH)</f>
        <v>7091.5698921646108</v>
      </c>
      <c r="AL225" s="979">
        <f>_xlfn.XLOOKUP($D225,Help2_FC!$D:$D,Help2_FC!AI:AI)</f>
        <v>1011.0975</v>
      </c>
      <c r="AM225" s="979">
        <f>_xlfn.XLOOKUP($D225,Help2_FC!$D:$D,Help2_FC!AJ:AJ)</f>
        <v>375</v>
      </c>
      <c r="AN225" s="979">
        <f>_xlfn.XLOOKUP($D225,Help2_FC!$D:$D,Help2_FC!AK:AK)</f>
        <v>0</v>
      </c>
    </row>
    <row r="226" spans="1:40" x14ac:dyDescent="0.2">
      <c r="A226" s="1">
        <v>45150</v>
      </c>
      <c r="B226">
        <f t="shared" si="23"/>
        <v>8</v>
      </c>
      <c r="C226">
        <f t="shared" si="24"/>
        <v>2023</v>
      </c>
      <c r="D226" s="872" t="str">
        <f t="shared" si="25"/>
        <v>08´2023</v>
      </c>
      <c r="F226" s="2">
        <f t="shared" si="22"/>
        <v>24</v>
      </c>
      <c r="G226" s="1483">
        <f t="shared" si="26"/>
        <v>3.4686090877558098E-2</v>
      </c>
      <c r="H226" s="5">
        <f t="shared" si="27"/>
        <v>1</v>
      </c>
      <c r="I226" s="995">
        <f>_xlfn.XLOOKUP($D226,Help2_FC!$D:$D,Help2_FC!H:H)</f>
        <v>18684.999999999989</v>
      </c>
      <c r="J226" s="979">
        <f>_xlfn.XLOOKUP($D226,Help2_FC!$D:$D,Help2_FC!I:I)</f>
        <v>11605</v>
      </c>
      <c r="K226" s="979">
        <f>_xlfn.XLOOKUP($D226,Help2_FC!$D:$D,Help2_FC!J:J)</f>
        <v>3499.9999999999886</v>
      </c>
      <c r="L226" s="979">
        <f>_xlfn.XLOOKUP($D226,Help2_FC!$D:$D,Help2_FC!K:K)</f>
        <v>2919</v>
      </c>
      <c r="M226" s="979">
        <f>_xlfn.XLOOKUP($D226,Help2_FC!$D:$D,Help2_FC!L:L)</f>
        <v>7892.4954254295881</v>
      </c>
      <c r="N226" s="979">
        <f>_xlfn.XLOOKUP($D226,Help2_FC!$D:$D,Help2_FC!M:M)</f>
        <v>9387.5515266105085</v>
      </c>
      <c r="P226" s="979">
        <f>_xlfn.XLOOKUP($D226,Help2_FC!$D:$D,Help2_FC!F:F)</f>
        <v>691.92</v>
      </c>
      <c r="Q226" s="979">
        <f t="shared" si="21"/>
        <v>744</v>
      </c>
      <c r="R226" s="979">
        <f>_xlfn.XLOOKUP($D226,Help2_FC!$D:$D,Help2_FC!N:N)</f>
        <v>7892.4954254295881</v>
      </c>
      <c r="S226" s="979">
        <f>_xlfn.XLOOKUP($D226,Help2_FC!$D:$D,Help2_FC!O:O)</f>
        <v>9253.25</v>
      </c>
      <c r="T226" s="979">
        <f>_xlfn.XLOOKUP($D226,Help2_FC!$D:$D,Help2_FC!P:P)</f>
        <v>589.6</v>
      </c>
      <c r="U226" s="979">
        <f>_xlfn.XLOOKUP($D226,Help2_FC!$D:$D,Help2_FC!Q:Q)</f>
        <v>349.74</v>
      </c>
      <c r="V226" s="979">
        <f>_xlfn.XLOOKUP($D226,Help2_FC!$D:$D,Help2_FC!R:R)</f>
        <v>69.194999999999993</v>
      </c>
      <c r="W226" s="979">
        <f>_xlfn.XLOOKUP($D226,Help2_FC!$D:$D,Help2_FC!S:S)</f>
        <v>21565.266</v>
      </c>
      <c r="Y226" s="979">
        <f>_xlfn.XLOOKUP($D226,Help2_FC!$D:$D,Help2_FC!V:V)</f>
        <v>7740</v>
      </c>
      <c r="Z226" s="979">
        <f>_xlfn.XLOOKUP($D226,Help2_FC!$D:$D,Help2_FC!W:W)</f>
        <v>3865</v>
      </c>
      <c r="AA226" s="979">
        <f>_xlfn.XLOOKUP($D226,Help2_FC!$D:$D,Help2_FC!X:X)</f>
        <v>0</v>
      </c>
      <c r="AB226" s="979">
        <f>_xlfn.XLOOKUP($D226,Help2_FC!$D:$D,Help2_FC!Y:Y)</f>
        <v>6418.9999999999891</v>
      </c>
      <c r="AC226" s="979">
        <f>_xlfn.XLOOKUP($D226,Help2_FC!$D:$D,Help2_FC!Z:Z)</f>
        <v>661</v>
      </c>
      <c r="AD226" s="979">
        <f>_xlfn.XLOOKUP($D226,Help2_FC!$D:$D,Help2_FC!AA:AA)</f>
        <v>1110.3023630791772</v>
      </c>
      <c r="AE226" s="979">
        <f>_xlfn.XLOOKUP($D226,Help2_FC!$D:$D,Help2_FC!AB:AB)</f>
        <v>670</v>
      </c>
      <c r="AF226" s="979">
        <f>_xlfn.XLOOKUP($D226,Help2_FC!$D:$D,Help2_FC!AC:AC)</f>
        <v>495</v>
      </c>
      <c r="AG226" s="979">
        <f>_xlfn.XLOOKUP($D226,Help2_FC!$D:$D,Help2_FC!AD:AD)</f>
        <v>520</v>
      </c>
      <c r="AH226" s="979">
        <f>_xlfn.XLOOKUP($D226,Help2_FC!$D:$D,Help2_FC!AE:AE)</f>
        <v>864.90000000000009</v>
      </c>
      <c r="AI226" s="979">
        <f>_xlfn.XLOOKUP($D226,Help2_FC!$D:$D,Help2_FC!AF:AF)</f>
        <v>3574.9199999999996</v>
      </c>
      <c r="AJ226" s="979">
        <f>_xlfn.XLOOKUP($D226,Help2_FC!$D:$D,Help2_FC!AG:AG)</f>
        <v>347.45368377716761</v>
      </c>
      <c r="AK226" s="979">
        <f>_xlfn.XLOOKUP($D226,Help2_FC!$D:$D,Help2_FC!AH:AH)</f>
        <v>7091.5698921646108</v>
      </c>
      <c r="AL226" s="979">
        <f>_xlfn.XLOOKUP($D226,Help2_FC!$D:$D,Help2_FC!AI:AI)</f>
        <v>1011.0975</v>
      </c>
      <c r="AM226" s="979">
        <f>_xlfn.XLOOKUP($D226,Help2_FC!$D:$D,Help2_FC!AJ:AJ)</f>
        <v>375</v>
      </c>
      <c r="AN226" s="979">
        <f>_xlfn.XLOOKUP($D226,Help2_FC!$D:$D,Help2_FC!AK:AK)</f>
        <v>0</v>
      </c>
    </row>
    <row r="227" spans="1:40" x14ac:dyDescent="0.2">
      <c r="A227" s="1">
        <v>45151</v>
      </c>
      <c r="B227">
        <f t="shared" si="23"/>
        <v>8</v>
      </c>
      <c r="C227">
        <f t="shared" si="24"/>
        <v>2023</v>
      </c>
      <c r="D227" s="872" t="str">
        <f t="shared" si="25"/>
        <v>08´2023</v>
      </c>
      <c r="F227" s="2">
        <f t="shared" si="22"/>
        <v>24</v>
      </c>
      <c r="G227" s="1483">
        <f t="shared" si="26"/>
        <v>3.4686090877558098E-2</v>
      </c>
      <c r="H227" s="5">
        <f t="shared" si="27"/>
        <v>1</v>
      </c>
      <c r="I227" s="995">
        <f>_xlfn.XLOOKUP($D227,Help2_FC!$D:$D,Help2_FC!H:H)</f>
        <v>18684.999999999989</v>
      </c>
      <c r="J227" s="979">
        <f>_xlfn.XLOOKUP($D227,Help2_FC!$D:$D,Help2_FC!I:I)</f>
        <v>11605</v>
      </c>
      <c r="K227" s="979">
        <f>_xlfn.XLOOKUP($D227,Help2_FC!$D:$D,Help2_FC!J:J)</f>
        <v>3499.9999999999886</v>
      </c>
      <c r="L227" s="979">
        <f>_xlfn.XLOOKUP($D227,Help2_FC!$D:$D,Help2_FC!K:K)</f>
        <v>2919</v>
      </c>
      <c r="M227" s="979">
        <f>_xlfn.XLOOKUP($D227,Help2_FC!$D:$D,Help2_FC!L:L)</f>
        <v>7892.4954254295881</v>
      </c>
      <c r="N227" s="979">
        <f>_xlfn.XLOOKUP($D227,Help2_FC!$D:$D,Help2_FC!M:M)</f>
        <v>9387.5515266105085</v>
      </c>
      <c r="P227" s="979">
        <f>_xlfn.XLOOKUP($D227,Help2_FC!$D:$D,Help2_FC!F:F)</f>
        <v>691.92</v>
      </c>
      <c r="Q227" s="979">
        <f t="shared" si="21"/>
        <v>744</v>
      </c>
      <c r="R227" s="979">
        <f>_xlfn.XLOOKUP($D227,Help2_FC!$D:$D,Help2_FC!N:N)</f>
        <v>7892.4954254295881</v>
      </c>
      <c r="S227" s="979">
        <f>_xlfn.XLOOKUP($D227,Help2_FC!$D:$D,Help2_FC!O:O)</f>
        <v>9253.25</v>
      </c>
      <c r="T227" s="979">
        <f>_xlfn.XLOOKUP($D227,Help2_FC!$D:$D,Help2_FC!P:P)</f>
        <v>589.6</v>
      </c>
      <c r="U227" s="979">
        <f>_xlfn.XLOOKUP($D227,Help2_FC!$D:$D,Help2_FC!Q:Q)</f>
        <v>349.74</v>
      </c>
      <c r="V227" s="979">
        <f>_xlfn.XLOOKUP($D227,Help2_FC!$D:$D,Help2_FC!R:R)</f>
        <v>69.194999999999993</v>
      </c>
      <c r="W227" s="979">
        <f>_xlfn.XLOOKUP($D227,Help2_FC!$D:$D,Help2_FC!S:S)</f>
        <v>21565.266</v>
      </c>
      <c r="Y227" s="979">
        <f>_xlfn.XLOOKUP($D227,Help2_FC!$D:$D,Help2_FC!V:V)</f>
        <v>7740</v>
      </c>
      <c r="Z227" s="979">
        <f>_xlfn.XLOOKUP($D227,Help2_FC!$D:$D,Help2_FC!W:W)</f>
        <v>3865</v>
      </c>
      <c r="AA227" s="979">
        <f>_xlfn.XLOOKUP($D227,Help2_FC!$D:$D,Help2_FC!X:X)</f>
        <v>0</v>
      </c>
      <c r="AB227" s="979">
        <f>_xlfn.XLOOKUP($D227,Help2_FC!$D:$D,Help2_FC!Y:Y)</f>
        <v>6418.9999999999891</v>
      </c>
      <c r="AC227" s="979">
        <f>_xlfn.XLOOKUP($D227,Help2_FC!$D:$D,Help2_FC!Z:Z)</f>
        <v>661</v>
      </c>
      <c r="AD227" s="979">
        <f>_xlfn.XLOOKUP($D227,Help2_FC!$D:$D,Help2_FC!AA:AA)</f>
        <v>1110.3023630791772</v>
      </c>
      <c r="AE227" s="979">
        <f>_xlfn.XLOOKUP($D227,Help2_FC!$D:$D,Help2_FC!AB:AB)</f>
        <v>670</v>
      </c>
      <c r="AF227" s="979">
        <f>_xlfn.XLOOKUP($D227,Help2_FC!$D:$D,Help2_FC!AC:AC)</f>
        <v>495</v>
      </c>
      <c r="AG227" s="979">
        <f>_xlfn.XLOOKUP($D227,Help2_FC!$D:$D,Help2_FC!AD:AD)</f>
        <v>520</v>
      </c>
      <c r="AH227" s="979">
        <f>_xlfn.XLOOKUP($D227,Help2_FC!$D:$D,Help2_FC!AE:AE)</f>
        <v>864.90000000000009</v>
      </c>
      <c r="AI227" s="979">
        <f>_xlfn.XLOOKUP($D227,Help2_FC!$D:$D,Help2_FC!AF:AF)</f>
        <v>3574.9199999999996</v>
      </c>
      <c r="AJ227" s="979">
        <f>_xlfn.XLOOKUP($D227,Help2_FC!$D:$D,Help2_FC!AG:AG)</f>
        <v>347.45368377716761</v>
      </c>
      <c r="AK227" s="979">
        <f>_xlfn.XLOOKUP($D227,Help2_FC!$D:$D,Help2_FC!AH:AH)</f>
        <v>7091.5698921646108</v>
      </c>
      <c r="AL227" s="979">
        <f>_xlfn.XLOOKUP($D227,Help2_FC!$D:$D,Help2_FC!AI:AI)</f>
        <v>1011.0975</v>
      </c>
      <c r="AM227" s="979">
        <f>_xlfn.XLOOKUP($D227,Help2_FC!$D:$D,Help2_FC!AJ:AJ)</f>
        <v>375</v>
      </c>
      <c r="AN227" s="979">
        <f>_xlfn.XLOOKUP($D227,Help2_FC!$D:$D,Help2_FC!AK:AK)</f>
        <v>0</v>
      </c>
    </row>
    <row r="228" spans="1:40" x14ac:dyDescent="0.2">
      <c r="A228" s="1">
        <v>45152</v>
      </c>
      <c r="B228">
        <f t="shared" si="23"/>
        <v>8</v>
      </c>
      <c r="C228">
        <f t="shared" si="24"/>
        <v>2023</v>
      </c>
      <c r="D228" s="872" t="str">
        <f t="shared" si="25"/>
        <v>08´2023</v>
      </c>
      <c r="F228" s="2">
        <f t="shared" si="22"/>
        <v>24</v>
      </c>
      <c r="G228" s="1483">
        <f t="shared" si="26"/>
        <v>3.4686090877558098E-2</v>
      </c>
      <c r="H228" s="5">
        <f t="shared" si="27"/>
        <v>1</v>
      </c>
      <c r="I228" s="995">
        <f>_xlfn.XLOOKUP($D228,Help2_FC!$D:$D,Help2_FC!H:H)</f>
        <v>18684.999999999989</v>
      </c>
      <c r="J228" s="979">
        <f>_xlfn.XLOOKUP($D228,Help2_FC!$D:$D,Help2_FC!I:I)</f>
        <v>11605</v>
      </c>
      <c r="K228" s="979">
        <f>_xlfn.XLOOKUP($D228,Help2_FC!$D:$D,Help2_FC!J:J)</f>
        <v>3499.9999999999886</v>
      </c>
      <c r="L228" s="979">
        <f>_xlfn.XLOOKUP($D228,Help2_FC!$D:$D,Help2_FC!K:K)</f>
        <v>2919</v>
      </c>
      <c r="M228" s="979">
        <f>_xlfn.XLOOKUP($D228,Help2_FC!$D:$D,Help2_FC!L:L)</f>
        <v>7892.4954254295881</v>
      </c>
      <c r="N228" s="979">
        <f>_xlfn.XLOOKUP($D228,Help2_FC!$D:$D,Help2_FC!M:M)</f>
        <v>9387.5515266105085</v>
      </c>
      <c r="P228" s="979">
        <f>_xlfn.XLOOKUP($D228,Help2_FC!$D:$D,Help2_FC!F:F)</f>
        <v>691.92</v>
      </c>
      <c r="Q228" s="979">
        <f t="shared" si="21"/>
        <v>744</v>
      </c>
      <c r="R228" s="979">
        <f>_xlfn.XLOOKUP($D228,Help2_FC!$D:$D,Help2_FC!N:N)</f>
        <v>7892.4954254295881</v>
      </c>
      <c r="S228" s="979">
        <f>_xlfn.XLOOKUP($D228,Help2_FC!$D:$D,Help2_FC!O:O)</f>
        <v>9253.25</v>
      </c>
      <c r="T228" s="979">
        <f>_xlfn.XLOOKUP($D228,Help2_FC!$D:$D,Help2_FC!P:P)</f>
        <v>589.6</v>
      </c>
      <c r="U228" s="979">
        <f>_xlfn.XLOOKUP($D228,Help2_FC!$D:$D,Help2_FC!Q:Q)</f>
        <v>349.74</v>
      </c>
      <c r="V228" s="979">
        <f>_xlfn.XLOOKUP($D228,Help2_FC!$D:$D,Help2_FC!R:R)</f>
        <v>69.194999999999993</v>
      </c>
      <c r="W228" s="979">
        <f>_xlfn.XLOOKUP($D228,Help2_FC!$D:$D,Help2_FC!S:S)</f>
        <v>21565.266</v>
      </c>
      <c r="Y228" s="979">
        <f>_xlfn.XLOOKUP($D228,Help2_FC!$D:$D,Help2_FC!V:V)</f>
        <v>7740</v>
      </c>
      <c r="Z228" s="979">
        <f>_xlfn.XLOOKUP($D228,Help2_FC!$D:$D,Help2_FC!W:W)</f>
        <v>3865</v>
      </c>
      <c r="AA228" s="979">
        <f>_xlfn.XLOOKUP($D228,Help2_FC!$D:$D,Help2_FC!X:X)</f>
        <v>0</v>
      </c>
      <c r="AB228" s="979">
        <f>_xlfn.XLOOKUP($D228,Help2_FC!$D:$D,Help2_FC!Y:Y)</f>
        <v>6418.9999999999891</v>
      </c>
      <c r="AC228" s="979">
        <f>_xlfn.XLOOKUP($D228,Help2_FC!$D:$D,Help2_FC!Z:Z)</f>
        <v>661</v>
      </c>
      <c r="AD228" s="979">
        <f>_xlfn.XLOOKUP($D228,Help2_FC!$D:$D,Help2_FC!AA:AA)</f>
        <v>1110.3023630791772</v>
      </c>
      <c r="AE228" s="979">
        <f>_xlfn.XLOOKUP($D228,Help2_FC!$D:$D,Help2_FC!AB:AB)</f>
        <v>670</v>
      </c>
      <c r="AF228" s="979">
        <f>_xlfn.XLOOKUP($D228,Help2_FC!$D:$D,Help2_FC!AC:AC)</f>
        <v>495</v>
      </c>
      <c r="AG228" s="979">
        <f>_xlfn.XLOOKUP($D228,Help2_FC!$D:$D,Help2_FC!AD:AD)</f>
        <v>520</v>
      </c>
      <c r="AH228" s="979">
        <f>_xlfn.XLOOKUP($D228,Help2_FC!$D:$D,Help2_FC!AE:AE)</f>
        <v>864.90000000000009</v>
      </c>
      <c r="AI228" s="979">
        <f>_xlfn.XLOOKUP($D228,Help2_FC!$D:$D,Help2_FC!AF:AF)</f>
        <v>3574.9199999999996</v>
      </c>
      <c r="AJ228" s="979">
        <f>_xlfn.XLOOKUP($D228,Help2_FC!$D:$D,Help2_FC!AG:AG)</f>
        <v>347.45368377716761</v>
      </c>
      <c r="AK228" s="979">
        <f>_xlfn.XLOOKUP($D228,Help2_FC!$D:$D,Help2_FC!AH:AH)</f>
        <v>7091.5698921646108</v>
      </c>
      <c r="AL228" s="979">
        <f>_xlfn.XLOOKUP($D228,Help2_FC!$D:$D,Help2_FC!AI:AI)</f>
        <v>1011.0975</v>
      </c>
      <c r="AM228" s="979">
        <f>_xlfn.XLOOKUP($D228,Help2_FC!$D:$D,Help2_FC!AJ:AJ)</f>
        <v>375</v>
      </c>
      <c r="AN228" s="979">
        <f>_xlfn.XLOOKUP($D228,Help2_FC!$D:$D,Help2_FC!AK:AK)</f>
        <v>0</v>
      </c>
    </row>
    <row r="229" spans="1:40" x14ac:dyDescent="0.2">
      <c r="A229" s="1">
        <v>45153</v>
      </c>
      <c r="B229">
        <f t="shared" si="23"/>
        <v>8</v>
      </c>
      <c r="C229">
        <f t="shared" si="24"/>
        <v>2023</v>
      </c>
      <c r="D229" s="872" t="str">
        <f t="shared" si="25"/>
        <v>08´2023</v>
      </c>
      <c r="F229" s="2">
        <f t="shared" si="22"/>
        <v>24</v>
      </c>
      <c r="G229" s="1483">
        <f t="shared" si="26"/>
        <v>3.4686090877558098E-2</v>
      </c>
      <c r="H229" s="5">
        <f t="shared" si="27"/>
        <v>1</v>
      </c>
      <c r="I229" s="995">
        <f>_xlfn.XLOOKUP($D229,Help2_FC!$D:$D,Help2_FC!H:H)</f>
        <v>18684.999999999989</v>
      </c>
      <c r="J229" s="979">
        <f>_xlfn.XLOOKUP($D229,Help2_FC!$D:$D,Help2_FC!I:I)</f>
        <v>11605</v>
      </c>
      <c r="K229" s="979">
        <f>_xlfn.XLOOKUP($D229,Help2_FC!$D:$D,Help2_FC!J:J)</f>
        <v>3499.9999999999886</v>
      </c>
      <c r="L229" s="979">
        <f>_xlfn.XLOOKUP($D229,Help2_FC!$D:$D,Help2_FC!K:K)</f>
        <v>2919</v>
      </c>
      <c r="M229" s="979">
        <f>_xlfn.XLOOKUP($D229,Help2_FC!$D:$D,Help2_FC!L:L)</f>
        <v>7892.4954254295881</v>
      </c>
      <c r="N229" s="979">
        <f>_xlfn.XLOOKUP($D229,Help2_FC!$D:$D,Help2_FC!M:M)</f>
        <v>9387.5515266105085</v>
      </c>
      <c r="P229" s="979">
        <f>_xlfn.XLOOKUP($D229,Help2_FC!$D:$D,Help2_FC!F:F)</f>
        <v>691.92</v>
      </c>
      <c r="Q229" s="979">
        <f t="shared" si="21"/>
        <v>744</v>
      </c>
      <c r="R229" s="979">
        <f>_xlfn.XLOOKUP($D229,Help2_FC!$D:$D,Help2_FC!N:N)</f>
        <v>7892.4954254295881</v>
      </c>
      <c r="S229" s="979">
        <f>_xlfn.XLOOKUP($D229,Help2_FC!$D:$D,Help2_FC!O:O)</f>
        <v>9253.25</v>
      </c>
      <c r="T229" s="979">
        <f>_xlfn.XLOOKUP($D229,Help2_FC!$D:$D,Help2_FC!P:P)</f>
        <v>589.6</v>
      </c>
      <c r="U229" s="979">
        <f>_xlfn.XLOOKUP($D229,Help2_FC!$D:$D,Help2_FC!Q:Q)</f>
        <v>349.74</v>
      </c>
      <c r="V229" s="979">
        <f>_xlfn.XLOOKUP($D229,Help2_FC!$D:$D,Help2_FC!R:R)</f>
        <v>69.194999999999993</v>
      </c>
      <c r="W229" s="979">
        <f>_xlfn.XLOOKUP($D229,Help2_FC!$D:$D,Help2_FC!S:S)</f>
        <v>21565.266</v>
      </c>
      <c r="Y229" s="979">
        <f>_xlfn.XLOOKUP($D229,Help2_FC!$D:$D,Help2_FC!V:V)</f>
        <v>7740</v>
      </c>
      <c r="Z229" s="979">
        <f>_xlfn.XLOOKUP($D229,Help2_FC!$D:$D,Help2_FC!W:W)</f>
        <v>3865</v>
      </c>
      <c r="AA229" s="979">
        <f>_xlfn.XLOOKUP($D229,Help2_FC!$D:$D,Help2_FC!X:X)</f>
        <v>0</v>
      </c>
      <c r="AB229" s="979">
        <f>_xlfn.XLOOKUP($D229,Help2_FC!$D:$D,Help2_FC!Y:Y)</f>
        <v>6418.9999999999891</v>
      </c>
      <c r="AC229" s="979">
        <f>_xlfn.XLOOKUP($D229,Help2_FC!$D:$D,Help2_FC!Z:Z)</f>
        <v>661</v>
      </c>
      <c r="AD229" s="979">
        <f>_xlfn.XLOOKUP($D229,Help2_FC!$D:$D,Help2_FC!AA:AA)</f>
        <v>1110.3023630791772</v>
      </c>
      <c r="AE229" s="979">
        <f>_xlfn.XLOOKUP($D229,Help2_FC!$D:$D,Help2_FC!AB:AB)</f>
        <v>670</v>
      </c>
      <c r="AF229" s="979">
        <f>_xlfn.XLOOKUP($D229,Help2_FC!$D:$D,Help2_FC!AC:AC)</f>
        <v>495</v>
      </c>
      <c r="AG229" s="979">
        <f>_xlfn.XLOOKUP($D229,Help2_FC!$D:$D,Help2_FC!AD:AD)</f>
        <v>520</v>
      </c>
      <c r="AH229" s="979">
        <f>_xlfn.XLOOKUP($D229,Help2_FC!$D:$D,Help2_FC!AE:AE)</f>
        <v>864.90000000000009</v>
      </c>
      <c r="AI229" s="979">
        <f>_xlfn.XLOOKUP($D229,Help2_FC!$D:$D,Help2_FC!AF:AF)</f>
        <v>3574.9199999999996</v>
      </c>
      <c r="AJ229" s="979">
        <f>_xlfn.XLOOKUP($D229,Help2_FC!$D:$D,Help2_FC!AG:AG)</f>
        <v>347.45368377716761</v>
      </c>
      <c r="AK229" s="979">
        <f>_xlfn.XLOOKUP($D229,Help2_FC!$D:$D,Help2_FC!AH:AH)</f>
        <v>7091.5698921646108</v>
      </c>
      <c r="AL229" s="979">
        <f>_xlfn.XLOOKUP($D229,Help2_FC!$D:$D,Help2_FC!AI:AI)</f>
        <v>1011.0975</v>
      </c>
      <c r="AM229" s="979">
        <f>_xlfn.XLOOKUP($D229,Help2_FC!$D:$D,Help2_FC!AJ:AJ)</f>
        <v>375</v>
      </c>
      <c r="AN229" s="979">
        <f>_xlfn.XLOOKUP($D229,Help2_FC!$D:$D,Help2_FC!AK:AK)</f>
        <v>0</v>
      </c>
    </row>
    <row r="230" spans="1:40" x14ac:dyDescent="0.2">
      <c r="A230" s="1">
        <v>45154</v>
      </c>
      <c r="B230">
        <f t="shared" si="23"/>
        <v>8</v>
      </c>
      <c r="C230">
        <f t="shared" si="24"/>
        <v>2023</v>
      </c>
      <c r="D230" s="872" t="str">
        <f t="shared" si="25"/>
        <v>08´2023</v>
      </c>
      <c r="F230" s="2">
        <f t="shared" si="22"/>
        <v>24</v>
      </c>
      <c r="G230" s="1483">
        <f t="shared" si="26"/>
        <v>3.4686090877558098E-2</v>
      </c>
      <c r="H230" s="5">
        <f t="shared" si="27"/>
        <v>1</v>
      </c>
      <c r="I230" s="995">
        <f>_xlfn.XLOOKUP($D230,Help2_FC!$D:$D,Help2_FC!H:H)</f>
        <v>18684.999999999989</v>
      </c>
      <c r="J230" s="979">
        <f>_xlfn.XLOOKUP($D230,Help2_FC!$D:$D,Help2_FC!I:I)</f>
        <v>11605</v>
      </c>
      <c r="K230" s="979">
        <f>_xlfn.XLOOKUP($D230,Help2_FC!$D:$D,Help2_FC!J:J)</f>
        <v>3499.9999999999886</v>
      </c>
      <c r="L230" s="979">
        <f>_xlfn.XLOOKUP($D230,Help2_FC!$D:$D,Help2_FC!K:K)</f>
        <v>2919</v>
      </c>
      <c r="M230" s="979">
        <f>_xlfn.XLOOKUP($D230,Help2_FC!$D:$D,Help2_FC!L:L)</f>
        <v>7892.4954254295881</v>
      </c>
      <c r="N230" s="979">
        <f>_xlfn.XLOOKUP($D230,Help2_FC!$D:$D,Help2_FC!M:M)</f>
        <v>9387.5515266105085</v>
      </c>
      <c r="P230" s="979">
        <f>_xlfn.XLOOKUP($D230,Help2_FC!$D:$D,Help2_FC!F:F)</f>
        <v>691.92</v>
      </c>
      <c r="Q230" s="979">
        <f t="shared" si="21"/>
        <v>744</v>
      </c>
      <c r="R230" s="979">
        <f>_xlfn.XLOOKUP($D230,Help2_FC!$D:$D,Help2_FC!N:N)</f>
        <v>7892.4954254295881</v>
      </c>
      <c r="S230" s="979">
        <f>_xlfn.XLOOKUP($D230,Help2_FC!$D:$D,Help2_FC!O:O)</f>
        <v>9253.25</v>
      </c>
      <c r="T230" s="979">
        <f>_xlfn.XLOOKUP($D230,Help2_FC!$D:$D,Help2_FC!P:P)</f>
        <v>589.6</v>
      </c>
      <c r="U230" s="979">
        <f>_xlfn.XLOOKUP($D230,Help2_FC!$D:$D,Help2_FC!Q:Q)</f>
        <v>349.74</v>
      </c>
      <c r="V230" s="979">
        <f>_xlfn.XLOOKUP($D230,Help2_FC!$D:$D,Help2_FC!R:R)</f>
        <v>69.194999999999993</v>
      </c>
      <c r="W230" s="979">
        <f>_xlfn.XLOOKUP($D230,Help2_FC!$D:$D,Help2_FC!S:S)</f>
        <v>21565.266</v>
      </c>
      <c r="Y230" s="979">
        <f>_xlfn.XLOOKUP($D230,Help2_FC!$D:$D,Help2_FC!V:V)</f>
        <v>7740</v>
      </c>
      <c r="Z230" s="979">
        <f>_xlfn.XLOOKUP($D230,Help2_FC!$D:$D,Help2_FC!W:W)</f>
        <v>3865</v>
      </c>
      <c r="AA230" s="979">
        <f>_xlfn.XLOOKUP($D230,Help2_FC!$D:$D,Help2_FC!X:X)</f>
        <v>0</v>
      </c>
      <c r="AB230" s="979">
        <f>_xlfn.XLOOKUP($D230,Help2_FC!$D:$D,Help2_FC!Y:Y)</f>
        <v>6418.9999999999891</v>
      </c>
      <c r="AC230" s="979">
        <f>_xlfn.XLOOKUP($D230,Help2_FC!$D:$D,Help2_FC!Z:Z)</f>
        <v>661</v>
      </c>
      <c r="AD230" s="979">
        <f>_xlfn.XLOOKUP($D230,Help2_FC!$D:$D,Help2_FC!AA:AA)</f>
        <v>1110.3023630791772</v>
      </c>
      <c r="AE230" s="979">
        <f>_xlfn.XLOOKUP($D230,Help2_FC!$D:$D,Help2_FC!AB:AB)</f>
        <v>670</v>
      </c>
      <c r="AF230" s="979">
        <f>_xlfn.XLOOKUP($D230,Help2_FC!$D:$D,Help2_FC!AC:AC)</f>
        <v>495</v>
      </c>
      <c r="AG230" s="979">
        <f>_xlfn.XLOOKUP($D230,Help2_FC!$D:$D,Help2_FC!AD:AD)</f>
        <v>520</v>
      </c>
      <c r="AH230" s="979">
        <f>_xlfn.XLOOKUP($D230,Help2_FC!$D:$D,Help2_FC!AE:AE)</f>
        <v>864.90000000000009</v>
      </c>
      <c r="AI230" s="979">
        <f>_xlfn.XLOOKUP($D230,Help2_FC!$D:$D,Help2_FC!AF:AF)</f>
        <v>3574.9199999999996</v>
      </c>
      <c r="AJ230" s="979">
        <f>_xlfn.XLOOKUP($D230,Help2_FC!$D:$D,Help2_FC!AG:AG)</f>
        <v>347.45368377716761</v>
      </c>
      <c r="AK230" s="979">
        <f>_xlfn.XLOOKUP($D230,Help2_FC!$D:$D,Help2_FC!AH:AH)</f>
        <v>7091.5698921646108</v>
      </c>
      <c r="AL230" s="979">
        <f>_xlfn.XLOOKUP($D230,Help2_FC!$D:$D,Help2_FC!AI:AI)</f>
        <v>1011.0975</v>
      </c>
      <c r="AM230" s="979">
        <f>_xlfn.XLOOKUP($D230,Help2_FC!$D:$D,Help2_FC!AJ:AJ)</f>
        <v>375</v>
      </c>
      <c r="AN230" s="979">
        <f>_xlfn.XLOOKUP($D230,Help2_FC!$D:$D,Help2_FC!AK:AK)</f>
        <v>0</v>
      </c>
    </row>
    <row r="231" spans="1:40" x14ac:dyDescent="0.2">
      <c r="A231" s="1">
        <v>45155</v>
      </c>
      <c r="B231">
        <f t="shared" si="23"/>
        <v>8</v>
      </c>
      <c r="C231">
        <f t="shared" si="24"/>
        <v>2023</v>
      </c>
      <c r="D231" s="872" t="str">
        <f t="shared" si="25"/>
        <v>08´2023</v>
      </c>
      <c r="F231" s="2">
        <f t="shared" si="22"/>
        <v>24</v>
      </c>
      <c r="G231" s="1483">
        <f t="shared" si="26"/>
        <v>3.4686090877558098E-2</v>
      </c>
      <c r="H231" s="5">
        <f t="shared" si="27"/>
        <v>1</v>
      </c>
      <c r="I231" s="995">
        <f>_xlfn.XLOOKUP($D231,Help2_FC!$D:$D,Help2_FC!H:H)</f>
        <v>18684.999999999989</v>
      </c>
      <c r="J231" s="979">
        <f>_xlfn.XLOOKUP($D231,Help2_FC!$D:$D,Help2_FC!I:I)</f>
        <v>11605</v>
      </c>
      <c r="K231" s="979">
        <f>_xlfn.XLOOKUP($D231,Help2_FC!$D:$D,Help2_FC!J:J)</f>
        <v>3499.9999999999886</v>
      </c>
      <c r="L231" s="979">
        <f>_xlfn.XLOOKUP($D231,Help2_FC!$D:$D,Help2_FC!K:K)</f>
        <v>2919</v>
      </c>
      <c r="M231" s="979">
        <f>_xlfn.XLOOKUP($D231,Help2_FC!$D:$D,Help2_FC!L:L)</f>
        <v>7892.4954254295881</v>
      </c>
      <c r="N231" s="979">
        <f>_xlfn.XLOOKUP($D231,Help2_FC!$D:$D,Help2_FC!M:M)</f>
        <v>9387.5515266105085</v>
      </c>
      <c r="P231" s="979">
        <f>_xlfn.XLOOKUP($D231,Help2_FC!$D:$D,Help2_FC!F:F)</f>
        <v>691.92</v>
      </c>
      <c r="Q231" s="979">
        <f t="shared" si="21"/>
        <v>744</v>
      </c>
      <c r="R231" s="979">
        <f>_xlfn.XLOOKUP($D231,Help2_FC!$D:$D,Help2_FC!N:N)</f>
        <v>7892.4954254295881</v>
      </c>
      <c r="S231" s="979">
        <f>_xlfn.XLOOKUP($D231,Help2_FC!$D:$D,Help2_FC!O:O)</f>
        <v>9253.25</v>
      </c>
      <c r="T231" s="979">
        <f>_xlfn.XLOOKUP($D231,Help2_FC!$D:$D,Help2_FC!P:P)</f>
        <v>589.6</v>
      </c>
      <c r="U231" s="979">
        <f>_xlfn.XLOOKUP($D231,Help2_FC!$D:$D,Help2_FC!Q:Q)</f>
        <v>349.74</v>
      </c>
      <c r="V231" s="979">
        <f>_xlfn.XLOOKUP($D231,Help2_FC!$D:$D,Help2_FC!R:R)</f>
        <v>69.194999999999993</v>
      </c>
      <c r="W231" s="979">
        <f>_xlfn.XLOOKUP($D231,Help2_FC!$D:$D,Help2_FC!S:S)</f>
        <v>21565.266</v>
      </c>
      <c r="Y231" s="979">
        <f>_xlfn.XLOOKUP($D231,Help2_FC!$D:$D,Help2_FC!V:V)</f>
        <v>7740</v>
      </c>
      <c r="Z231" s="979">
        <f>_xlfn.XLOOKUP($D231,Help2_FC!$D:$D,Help2_FC!W:W)</f>
        <v>3865</v>
      </c>
      <c r="AA231" s="979">
        <f>_xlfn.XLOOKUP($D231,Help2_FC!$D:$D,Help2_FC!X:X)</f>
        <v>0</v>
      </c>
      <c r="AB231" s="979">
        <f>_xlfn.XLOOKUP($D231,Help2_FC!$D:$D,Help2_FC!Y:Y)</f>
        <v>6418.9999999999891</v>
      </c>
      <c r="AC231" s="979">
        <f>_xlfn.XLOOKUP($D231,Help2_FC!$D:$D,Help2_FC!Z:Z)</f>
        <v>661</v>
      </c>
      <c r="AD231" s="979">
        <f>_xlfn.XLOOKUP($D231,Help2_FC!$D:$D,Help2_FC!AA:AA)</f>
        <v>1110.3023630791772</v>
      </c>
      <c r="AE231" s="979">
        <f>_xlfn.XLOOKUP($D231,Help2_FC!$D:$D,Help2_FC!AB:AB)</f>
        <v>670</v>
      </c>
      <c r="AF231" s="979">
        <f>_xlfn.XLOOKUP($D231,Help2_FC!$D:$D,Help2_FC!AC:AC)</f>
        <v>495</v>
      </c>
      <c r="AG231" s="979">
        <f>_xlfn.XLOOKUP($D231,Help2_FC!$D:$D,Help2_FC!AD:AD)</f>
        <v>520</v>
      </c>
      <c r="AH231" s="979">
        <f>_xlfn.XLOOKUP($D231,Help2_FC!$D:$D,Help2_FC!AE:AE)</f>
        <v>864.90000000000009</v>
      </c>
      <c r="AI231" s="979">
        <f>_xlfn.XLOOKUP($D231,Help2_FC!$D:$D,Help2_FC!AF:AF)</f>
        <v>3574.9199999999996</v>
      </c>
      <c r="AJ231" s="979">
        <f>_xlfn.XLOOKUP($D231,Help2_FC!$D:$D,Help2_FC!AG:AG)</f>
        <v>347.45368377716761</v>
      </c>
      <c r="AK231" s="979">
        <f>_xlfn.XLOOKUP($D231,Help2_FC!$D:$D,Help2_FC!AH:AH)</f>
        <v>7091.5698921646108</v>
      </c>
      <c r="AL231" s="979">
        <f>_xlfn.XLOOKUP($D231,Help2_FC!$D:$D,Help2_FC!AI:AI)</f>
        <v>1011.0975</v>
      </c>
      <c r="AM231" s="979">
        <f>_xlfn.XLOOKUP($D231,Help2_FC!$D:$D,Help2_FC!AJ:AJ)</f>
        <v>375</v>
      </c>
      <c r="AN231" s="979">
        <f>_xlfn.XLOOKUP($D231,Help2_FC!$D:$D,Help2_FC!AK:AK)</f>
        <v>0</v>
      </c>
    </row>
    <row r="232" spans="1:40" x14ac:dyDescent="0.2">
      <c r="A232" s="1">
        <v>45156</v>
      </c>
      <c r="B232">
        <f t="shared" si="23"/>
        <v>8</v>
      </c>
      <c r="C232">
        <f t="shared" si="24"/>
        <v>2023</v>
      </c>
      <c r="D232" s="872" t="str">
        <f t="shared" si="25"/>
        <v>08´2023</v>
      </c>
      <c r="F232" s="2">
        <f t="shared" si="22"/>
        <v>24</v>
      </c>
      <c r="G232" s="1483">
        <f t="shared" si="26"/>
        <v>3.4686090877558098E-2</v>
      </c>
      <c r="H232" s="5">
        <f t="shared" si="27"/>
        <v>1</v>
      </c>
      <c r="I232" s="995">
        <f>_xlfn.XLOOKUP($D232,Help2_FC!$D:$D,Help2_FC!H:H)</f>
        <v>18684.999999999989</v>
      </c>
      <c r="J232" s="979">
        <f>_xlfn.XLOOKUP($D232,Help2_FC!$D:$D,Help2_FC!I:I)</f>
        <v>11605</v>
      </c>
      <c r="K232" s="979">
        <f>_xlfn.XLOOKUP($D232,Help2_FC!$D:$D,Help2_FC!J:J)</f>
        <v>3499.9999999999886</v>
      </c>
      <c r="L232" s="979">
        <f>_xlfn.XLOOKUP($D232,Help2_FC!$D:$D,Help2_FC!K:K)</f>
        <v>2919</v>
      </c>
      <c r="M232" s="979">
        <f>_xlfn.XLOOKUP($D232,Help2_FC!$D:$D,Help2_FC!L:L)</f>
        <v>7892.4954254295881</v>
      </c>
      <c r="N232" s="979">
        <f>_xlfn.XLOOKUP($D232,Help2_FC!$D:$D,Help2_FC!M:M)</f>
        <v>9387.5515266105085</v>
      </c>
      <c r="P232" s="979">
        <f>_xlfn.XLOOKUP($D232,Help2_FC!$D:$D,Help2_FC!F:F)</f>
        <v>691.92</v>
      </c>
      <c r="Q232" s="979">
        <f t="shared" si="21"/>
        <v>744</v>
      </c>
      <c r="R232" s="979">
        <f>_xlfn.XLOOKUP($D232,Help2_FC!$D:$D,Help2_FC!N:N)</f>
        <v>7892.4954254295881</v>
      </c>
      <c r="S232" s="979">
        <f>_xlfn.XLOOKUP($D232,Help2_FC!$D:$D,Help2_FC!O:O)</f>
        <v>9253.25</v>
      </c>
      <c r="T232" s="979">
        <f>_xlfn.XLOOKUP($D232,Help2_FC!$D:$D,Help2_FC!P:P)</f>
        <v>589.6</v>
      </c>
      <c r="U232" s="979">
        <f>_xlfn.XLOOKUP($D232,Help2_FC!$D:$D,Help2_FC!Q:Q)</f>
        <v>349.74</v>
      </c>
      <c r="V232" s="979">
        <f>_xlfn.XLOOKUP($D232,Help2_FC!$D:$D,Help2_FC!R:R)</f>
        <v>69.194999999999993</v>
      </c>
      <c r="W232" s="979">
        <f>_xlfn.XLOOKUP($D232,Help2_FC!$D:$D,Help2_FC!S:S)</f>
        <v>21565.266</v>
      </c>
      <c r="Y232" s="979">
        <f>_xlfn.XLOOKUP($D232,Help2_FC!$D:$D,Help2_FC!V:V)</f>
        <v>7740</v>
      </c>
      <c r="Z232" s="979">
        <f>_xlfn.XLOOKUP($D232,Help2_FC!$D:$D,Help2_FC!W:W)</f>
        <v>3865</v>
      </c>
      <c r="AA232" s="979">
        <f>_xlfn.XLOOKUP($D232,Help2_FC!$D:$D,Help2_FC!X:X)</f>
        <v>0</v>
      </c>
      <c r="AB232" s="979">
        <f>_xlfn.XLOOKUP($D232,Help2_FC!$D:$D,Help2_FC!Y:Y)</f>
        <v>6418.9999999999891</v>
      </c>
      <c r="AC232" s="979">
        <f>_xlfn.XLOOKUP($D232,Help2_FC!$D:$D,Help2_FC!Z:Z)</f>
        <v>661</v>
      </c>
      <c r="AD232" s="979">
        <f>_xlfn.XLOOKUP($D232,Help2_FC!$D:$D,Help2_FC!AA:AA)</f>
        <v>1110.3023630791772</v>
      </c>
      <c r="AE232" s="979">
        <f>_xlfn.XLOOKUP($D232,Help2_FC!$D:$D,Help2_FC!AB:AB)</f>
        <v>670</v>
      </c>
      <c r="AF232" s="979">
        <f>_xlfn.XLOOKUP($D232,Help2_FC!$D:$D,Help2_FC!AC:AC)</f>
        <v>495</v>
      </c>
      <c r="AG232" s="979">
        <f>_xlfn.XLOOKUP($D232,Help2_FC!$D:$D,Help2_FC!AD:AD)</f>
        <v>520</v>
      </c>
      <c r="AH232" s="979">
        <f>_xlfn.XLOOKUP($D232,Help2_FC!$D:$D,Help2_FC!AE:AE)</f>
        <v>864.90000000000009</v>
      </c>
      <c r="AI232" s="979">
        <f>_xlfn.XLOOKUP($D232,Help2_FC!$D:$D,Help2_FC!AF:AF)</f>
        <v>3574.9199999999996</v>
      </c>
      <c r="AJ232" s="979">
        <f>_xlfn.XLOOKUP($D232,Help2_FC!$D:$D,Help2_FC!AG:AG)</f>
        <v>347.45368377716761</v>
      </c>
      <c r="AK232" s="979">
        <f>_xlfn.XLOOKUP($D232,Help2_FC!$D:$D,Help2_FC!AH:AH)</f>
        <v>7091.5698921646108</v>
      </c>
      <c r="AL232" s="979">
        <f>_xlfn.XLOOKUP($D232,Help2_FC!$D:$D,Help2_FC!AI:AI)</f>
        <v>1011.0975</v>
      </c>
      <c r="AM232" s="979">
        <f>_xlfn.XLOOKUP($D232,Help2_FC!$D:$D,Help2_FC!AJ:AJ)</f>
        <v>375</v>
      </c>
      <c r="AN232" s="979">
        <f>_xlfn.XLOOKUP($D232,Help2_FC!$D:$D,Help2_FC!AK:AK)</f>
        <v>0</v>
      </c>
    </row>
    <row r="233" spans="1:40" x14ac:dyDescent="0.2">
      <c r="A233" s="1">
        <v>45157</v>
      </c>
      <c r="B233">
        <f t="shared" si="23"/>
        <v>8</v>
      </c>
      <c r="C233">
        <f t="shared" si="24"/>
        <v>2023</v>
      </c>
      <c r="D233" s="872" t="str">
        <f t="shared" si="25"/>
        <v>08´2023</v>
      </c>
      <c r="F233" s="2">
        <f t="shared" si="22"/>
        <v>24</v>
      </c>
      <c r="G233" s="1483">
        <f t="shared" si="26"/>
        <v>3.4686090877558098E-2</v>
      </c>
      <c r="H233" s="5">
        <f t="shared" si="27"/>
        <v>1</v>
      </c>
      <c r="I233" s="995">
        <f>_xlfn.XLOOKUP($D233,Help2_FC!$D:$D,Help2_FC!H:H)</f>
        <v>18684.999999999989</v>
      </c>
      <c r="J233" s="979">
        <f>_xlfn.XLOOKUP($D233,Help2_FC!$D:$D,Help2_FC!I:I)</f>
        <v>11605</v>
      </c>
      <c r="K233" s="979">
        <f>_xlfn.XLOOKUP($D233,Help2_FC!$D:$D,Help2_FC!J:J)</f>
        <v>3499.9999999999886</v>
      </c>
      <c r="L233" s="979">
        <f>_xlfn.XLOOKUP($D233,Help2_FC!$D:$D,Help2_FC!K:K)</f>
        <v>2919</v>
      </c>
      <c r="M233" s="979">
        <f>_xlfn.XLOOKUP($D233,Help2_FC!$D:$D,Help2_FC!L:L)</f>
        <v>7892.4954254295881</v>
      </c>
      <c r="N233" s="979">
        <f>_xlfn.XLOOKUP($D233,Help2_FC!$D:$D,Help2_FC!M:M)</f>
        <v>9387.5515266105085</v>
      </c>
      <c r="P233" s="979">
        <f>_xlfn.XLOOKUP($D233,Help2_FC!$D:$D,Help2_FC!F:F)</f>
        <v>691.92</v>
      </c>
      <c r="Q233" s="979">
        <f t="shared" si="21"/>
        <v>744</v>
      </c>
      <c r="R233" s="979">
        <f>_xlfn.XLOOKUP($D233,Help2_FC!$D:$D,Help2_FC!N:N)</f>
        <v>7892.4954254295881</v>
      </c>
      <c r="S233" s="979">
        <f>_xlfn.XLOOKUP($D233,Help2_FC!$D:$D,Help2_FC!O:O)</f>
        <v>9253.25</v>
      </c>
      <c r="T233" s="979">
        <f>_xlfn.XLOOKUP($D233,Help2_FC!$D:$D,Help2_FC!P:P)</f>
        <v>589.6</v>
      </c>
      <c r="U233" s="979">
        <f>_xlfn.XLOOKUP($D233,Help2_FC!$D:$D,Help2_FC!Q:Q)</f>
        <v>349.74</v>
      </c>
      <c r="V233" s="979">
        <f>_xlfn.XLOOKUP($D233,Help2_FC!$D:$D,Help2_FC!R:R)</f>
        <v>69.194999999999993</v>
      </c>
      <c r="W233" s="979">
        <f>_xlfn.XLOOKUP($D233,Help2_FC!$D:$D,Help2_FC!S:S)</f>
        <v>21565.266</v>
      </c>
      <c r="Y233" s="979">
        <f>_xlfn.XLOOKUP($D233,Help2_FC!$D:$D,Help2_FC!V:V)</f>
        <v>7740</v>
      </c>
      <c r="Z233" s="979">
        <f>_xlfn.XLOOKUP($D233,Help2_FC!$D:$D,Help2_FC!W:W)</f>
        <v>3865</v>
      </c>
      <c r="AA233" s="979">
        <f>_xlfn.XLOOKUP($D233,Help2_FC!$D:$D,Help2_FC!X:X)</f>
        <v>0</v>
      </c>
      <c r="AB233" s="979">
        <f>_xlfn.XLOOKUP($D233,Help2_FC!$D:$D,Help2_FC!Y:Y)</f>
        <v>6418.9999999999891</v>
      </c>
      <c r="AC233" s="979">
        <f>_xlfn.XLOOKUP($D233,Help2_FC!$D:$D,Help2_FC!Z:Z)</f>
        <v>661</v>
      </c>
      <c r="AD233" s="979">
        <f>_xlfn.XLOOKUP($D233,Help2_FC!$D:$D,Help2_FC!AA:AA)</f>
        <v>1110.3023630791772</v>
      </c>
      <c r="AE233" s="979">
        <f>_xlfn.XLOOKUP($D233,Help2_FC!$D:$D,Help2_FC!AB:AB)</f>
        <v>670</v>
      </c>
      <c r="AF233" s="979">
        <f>_xlfn.XLOOKUP($D233,Help2_FC!$D:$D,Help2_FC!AC:AC)</f>
        <v>495</v>
      </c>
      <c r="AG233" s="979">
        <f>_xlfn.XLOOKUP($D233,Help2_FC!$D:$D,Help2_FC!AD:AD)</f>
        <v>520</v>
      </c>
      <c r="AH233" s="979">
        <f>_xlfn.XLOOKUP($D233,Help2_FC!$D:$D,Help2_FC!AE:AE)</f>
        <v>864.90000000000009</v>
      </c>
      <c r="AI233" s="979">
        <f>_xlfn.XLOOKUP($D233,Help2_FC!$D:$D,Help2_FC!AF:AF)</f>
        <v>3574.9199999999996</v>
      </c>
      <c r="AJ233" s="979">
        <f>_xlfn.XLOOKUP($D233,Help2_FC!$D:$D,Help2_FC!AG:AG)</f>
        <v>347.45368377716761</v>
      </c>
      <c r="AK233" s="979">
        <f>_xlfn.XLOOKUP($D233,Help2_FC!$D:$D,Help2_FC!AH:AH)</f>
        <v>7091.5698921646108</v>
      </c>
      <c r="AL233" s="979">
        <f>_xlfn.XLOOKUP($D233,Help2_FC!$D:$D,Help2_FC!AI:AI)</f>
        <v>1011.0975</v>
      </c>
      <c r="AM233" s="979">
        <f>_xlfn.XLOOKUP($D233,Help2_FC!$D:$D,Help2_FC!AJ:AJ)</f>
        <v>375</v>
      </c>
      <c r="AN233" s="979">
        <f>_xlfn.XLOOKUP($D233,Help2_FC!$D:$D,Help2_FC!AK:AK)</f>
        <v>0</v>
      </c>
    </row>
    <row r="234" spans="1:40" x14ac:dyDescent="0.2">
      <c r="A234" s="1">
        <v>45158</v>
      </c>
      <c r="B234">
        <f t="shared" si="23"/>
        <v>8</v>
      </c>
      <c r="C234">
        <f t="shared" si="24"/>
        <v>2023</v>
      </c>
      <c r="D234" s="872" t="str">
        <f t="shared" si="25"/>
        <v>08´2023</v>
      </c>
      <c r="F234" s="2">
        <f t="shared" si="22"/>
        <v>24</v>
      </c>
      <c r="G234" s="1483">
        <f t="shared" si="26"/>
        <v>3.4686090877558098E-2</v>
      </c>
      <c r="H234" s="5">
        <f t="shared" si="27"/>
        <v>1</v>
      </c>
      <c r="I234" s="995">
        <f>_xlfn.XLOOKUP($D234,Help2_FC!$D:$D,Help2_FC!H:H)</f>
        <v>18684.999999999989</v>
      </c>
      <c r="J234" s="979">
        <f>_xlfn.XLOOKUP($D234,Help2_FC!$D:$D,Help2_FC!I:I)</f>
        <v>11605</v>
      </c>
      <c r="K234" s="979">
        <f>_xlfn.XLOOKUP($D234,Help2_FC!$D:$D,Help2_FC!J:J)</f>
        <v>3499.9999999999886</v>
      </c>
      <c r="L234" s="979">
        <f>_xlfn.XLOOKUP($D234,Help2_FC!$D:$D,Help2_FC!K:K)</f>
        <v>2919</v>
      </c>
      <c r="M234" s="979">
        <f>_xlfn.XLOOKUP($D234,Help2_FC!$D:$D,Help2_FC!L:L)</f>
        <v>7892.4954254295881</v>
      </c>
      <c r="N234" s="979">
        <f>_xlfn.XLOOKUP($D234,Help2_FC!$D:$D,Help2_FC!M:M)</f>
        <v>9387.5515266105085</v>
      </c>
      <c r="P234" s="979">
        <f>_xlfn.XLOOKUP($D234,Help2_FC!$D:$D,Help2_FC!F:F)</f>
        <v>691.92</v>
      </c>
      <c r="Q234" s="979">
        <f t="shared" si="21"/>
        <v>744</v>
      </c>
      <c r="R234" s="979">
        <f>_xlfn.XLOOKUP($D234,Help2_FC!$D:$D,Help2_FC!N:N)</f>
        <v>7892.4954254295881</v>
      </c>
      <c r="S234" s="979">
        <f>_xlfn.XLOOKUP($D234,Help2_FC!$D:$D,Help2_FC!O:O)</f>
        <v>9253.25</v>
      </c>
      <c r="T234" s="979">
        <f>_xlfn.XLOOKUP($D234,Help2_FC!$D:$D,Help2_FC!P:P)</f>
        <v>589.6</v>
      </c>
      <c r="U234" s="979">
        <f>_xlfn.XLOOKUP($D234,Help2_FC!$D:$D,Help2_FC!Q:Q)</f>
        <v>349.74</v>
      </c>
      <c r="V234" s="979">
        <f>_xlfn.XLOOKUP($D234,Help2_FC!$D:$D,Help2_FC!R:R)</f>
        <v>69.194999999999993</v>
      </c>
      <c r="W234" s="979">
        <f>_xlfn.XLOOKUP($D234,Help2_FC!$D:$D,Help2_FC!S:S)</f>
        <v>21565.266</v>
      </c>
      <c r="Y234" s="979">
        <f>_xlfn.XLOOKUP($D234,Help2_FC!$D:$D,Help2_FC!V:V)</f>
        <v>7740</v>
      </c>
      <c r="Z234" s="979">
        <f>_xlfn.XLOOKUP($D234,Help2_FC!$D:$D,Help2_FC!W:W)</f>
        <v>3865</v>
      </c>
      <c r="AA234" s="979">
        <f>_xlfn.XLOOKUP($D234,Help2_FC!$D:$D,Help2_FC!X:X)</f>
        <v>0</v>
      </c>
      <c r="AB234" s="979">
        <f>_xlfn.XLOOKUP($D234,Help2_FC!$D:$D,Help2_FC!Y:Y)</f>
        <v>6418.9999999999891</v>
      </c>
      <c r="AC234" s="979">
        <f>_xlfn.XLOOKUP($D234,Help2_FC!$D:$D,Help2_FC!Z:Z)</f>
        <v>661</v>
      </c>
      <c r="AD234" s="979">
        <f>_xlfn.XLOOKUP($D234,Help2_FC!$D:$D,Help2_FC!AA:AA)</f>
        <v>1110.3023630791772</v>
      </c>
      <c r="AE234" s="979">
        <f>_xlfn.XLOOKUP($D234,Help2_FC!$D:$D,Help2_FC!AB:AB)</f>
        <v>670</v>
      </c>
      <c r="AF234" s="979">
        <f>_xlfn.XLOOKUP($D234,Help2_FC!$D:$D,Help2_FC!AC:AC)</f>
        <v>495</v>
      </c>
      <c r="AG234" s="979">
        <f>_xlfn.XLOOKUP($D234,Help2_FC!$D:$D,Help2_FC!AD:AD)</f>
        <v>520</v>
      </c>
      <c r="AH234" s="979">
        <f>_xlfn.XLOOKUP($D234,Help2_FC!$D:$D,Help2_FC!AE:AE)</f>
        <v>864.90000000000009</v>
      </c>
      <c r="AI234" s="979">
        <f>_xlfn.XLOOKUP($D234,Help2_FC!$D:$D,Help2_FC!AF:AF)</f>
        <v>3574.9199999999996</v>
      </c>
      <c r="AJ234" s="979">
        <f>_xlfn.XLOOKUP($D234,Help2_FC!$D:$D,Help2_FC!AG:AG)</f>
        <v>347.45368377716761</v>
      </c>
      <c r="AK234" s="979">
        <f>_xlfn.XLOOKUP($D234,Help2_FC!$D:$D,Help2_FC!AH:AH)</f>
        <v>7091.5698921646108</v>
      </c>
      <c r="AL234" s="979">
        <f>_xlfn.XLOOKUP($D234,Help2_FC!$D:$D,Help2_FC!AI:AI)</f>
        <v>1011.0975</v>
      </c>
      <c r="AM234" s="979">
        <f>_xlfn.XLOOKUP($D234,Help2_FC!$D:$D,Help2_FC!AJ:AJ)</f>
        <v>375</v>
      </c>
      <c r="AN234" s="979">
        <f>_xlfn.XLOOKUP($D234,Help2_FC!$D:$D,Help2_FC!AK:AK)</f>
        <v>0</v>
      </c>
    </row>
    <row r="235" spans="1:40" x14ac:dyDescent="0.2">
      <c r="A235" s="1">
        <v>45159</v>
      </c>
      <c r="B235">
        <f t="shared" si="23"/>
        <v>8</v>
      </c>
      <c r="C235">
        <f t="shared" si="24"/>
        <v>2023</v>
      </c>
      <c r="D235" s="872" t="str">
        <f t="shared" si="25"/>
        <v>08´2023</v>
      </c>
      <c r="F235" s="2">
        <f t="shared" si="22"/>
        <v>24</v>
      </c>
      <c r="G235" s="1483">
        <f t="shared" si="26"/>
        <v>3.4686090877558098E-2</v>
      </c>
      <c r="H235" s="5">
        <f t="shared" si="27"/>
        <v>1</v>
      </c>
      <c r="I235" s="995">
        <f>_xlfn.XLOOKUP($D235,Help2_FC!$D:$D,Help2_FC!H:H)</f>
        <v>18684.999999999989</v>
      </c>
      <c r="J235" s="979">
        <f>_xlfn.XLOOKUP($D235,Help2_FC!$D:$D,Help2_FC!I:I)</f>
        <v>11605</v>
      </c>
      <c r="K235" s="979">
        <f>_xlfn.XLOOKUP($D235,Help2_FC!$D:$D,Help2_FC!J:J)</f>
        <v>3499.9999999999886</v>
      </c>
      <c r="L235" s="979">
        <f>_xlfn.XLOOKUP($D235,Help2_FC!$D:$D,Help2_FC!K:K)</f>
        <v>2919</v>
      </c>
      <c r="M235" s="979">
        <f>_xlfn.XLOOKUP($D235,Help2_FC!$D:$D,Help2_FC!L:L)</f>
        <v>7892.4954254295881</v>
      </c>
      <c r="N235" s="979">
        <f>_xlfn.XLOOKUP($D235,Help2_FC!$D:$D,Help2_FC!M:M)</f>
        <v>9387.5515266105085</v>
      </c>
      <c r="P235" s="979">
        <f>_xlfn.XLOOKUP($D235,Help2_FC!$D:$D,Help2_FC!F:F)</f>
        <v>691.92</v>
      </c>
      <c r="Q235" s="979">
        <f t="shared" si="21"/>
        <v>744</v>
      </c>
      <c r="R235" s="979">
        <f>_xlfn.XLOOKUP($D235,Help2_FC!$D:$D,Help2_FC!N:N)</f>
        <v>7892.4954254295881</v>
      </c>
      <c r="S235" s="979">
        <f>_xlfn.XLOOKUP($D235,Help2_FC!$D:$D,Help2_FC!O:O)</f>
        <v>9253.25</v>
      </c>
      <c r="T235" s="979">
        <f>_xlfn.XLOOKUP($D235,Help2_FC!$D:$D,Help2_FC!P:P)</f>
        <v>589.6</v>
      </c>
      <c r="U235" s="979">
        <f>_xlfn.XLOOKUP($D235,Help2_FC!$D:$D,Help2_FC!Q:Q)</f>
        <v>349.74</v>
      </c>
      <c r="V235" s="979">
        <f>_xlfn.XLOOKUP($D235,Help2_FC!$D:$D,Help2_FC!R:R)</f>
        <v>69.194999999999993</v>
      </c>
      <c r="W235" s="979">
        <f>_xlfn.XLOOKUP($D235,Help2_FC!$D:$D,Help2_FC!S:S)</f>
        <v>21565.266</v>
      </c>
      <c r="Y235" s="979">
        <f>_xlfn.XLOOKUP($D235,Help2_FC!$D:$D,Help2_FC!V:V)</f>
        <v>7740</v>
      </c>
      <c r="Z235" s="979">
        <f>_xlfn.XLOOKUP($D235,Help2_FC!$D:$D,Help2_FC!W:W)</f>
        <v>3865</v>
      </c>
      <c r="AA235" s="979">
        <f>_xlfn.XLOOKUP($D235,Help2_FC!$D:$D,Help2_FC!X:X)</f>
        <v>0</v>
      </c>
      <c r="AB235" s="979">
        <f>_xlfn.XLOOKUP($D235,Help2_FC!$D:$D,Help2_FC!Y:Y)</f>
        <v>6418.9999999999891</v>
      </c>
      <c r="AC235" s="979">
        <f>_xlfn.XLOOKUP($D235,Help2_FC!$D:$D,Help2_FC!Z:Z)</f>
        <v>661</v>
      </c>
      <c r="AD235" s="979">
        <f>_xlfn.XLOOKUP($D235,Help2_FC!$D:$D,Help2_FC!AA:AA)</f>
        <v>1110.3023630791772</v>
      </c>
      <c r="AE235" s="979">
        <f>_xlfn.XLOOKUP($D235,Help2_FC!$D:$D,Help2_FC!AB:AB)</f>
        <v>670</v>
      </c>
      <c r="AF235" s="979">
        <f>_xlfn.XLOOKUP($D235,Help2_FC!$D:$D,Help2_FC!AC:AC)</f>
        <v>495</v>
      </c>
      <c r="AG235" s="979">
        <f>_xlfn.XLOOKUP($D235,Help2_FC!$D:$D,Help2_FC!AD:AD)</f>
        <v>520</v>
      </c>
      <c r="AH235" s="979">
        <f>_xlfn.XLOOKUP($D235,Help2_FC!$D:$D,Help2_FC!AE:AE)</f>
        <v>864.90000000000009</v>
      </c>
      <c r="AI235" s="979">
        <f>_xlfn.XLOOKUP($D235,Help2_FC!$D:$D,Help2_FC!AF:AF)</f>
        <v>3574.9199999999996</v>
      </c>
      <c r="AJ235" s="979">
        <f>_xlfn.XLOOKUP($D235,Help2_FC!$D:$D,Help2_FC!AG:AG)</f>
        <v>347.45368377716761</v>
      </c>
      <c r="AK235" s="979">
        <f>_xlfn.XLOOKUP($D235,Help2_FC!$D:$D,Help2_FC!AH:AH)</f>
        <v>7091.5698921646108</v>
      </c>
      <c r="AL235" s="979">
        <f>_xlfn.XLOOKUP($D235,Help2_FC!$D:$D,Help2_FC!AI:AI)</f>
        <v>1011.0975</v>
      </c>
      <c r="AM235" s="979">
        <f>_xlfn.XLOOKUP($D235,Help2_FC!$D:$D,Help2_FC!AJ:AJ)</f>
        <v>375</v>
      </c>
      <c r="AN235" s="979">
        <f>_xlfn.XLOOKUP($D235,Help2_FC!$D:$D,Help2_FC!AK:AK)</f>
        <v>0</v>
      </c>
    </row>
    <row r="236" spans="1:40" x14ac:dyDescent="0.2">
      <c r="A236" s="1">
        <v>45160</v>
      </c>
      <c r="B236">
        <f t="shared" si="23"/>
        <v>8</v>
      </c>
      <c r="C236">
        <f t="shared" si="24"/>
        <v>2023</v>
      </c>
      <c r="D236" s="872" t="str">
        <f t="shared" si="25"/>
        <v>08´2023</v>
      </c>
      <c r="E236" s="867">
        <v>12</v>
      </c>
      <c r="F236" s="2">
        <f t="shared" si="22"/>
        <v>12</v>
      </c>
      <c r="G236" s="1483">
        <f t="shared" si="26"/>
        <v>1.7343045438779049E-2</v>
      </c>
      <c r="H236" s="5">
        <f t="shared" si="27"/>
        <v>0.5</v>
      </c>
      <c r="I236" s="995">
        <f>_xlfn.XLOOKUP($D236,Help2_FC!$D:$D,Help2_FC!H:H)</f>
        <v>18684.999999999989</v>
      </c>
      <c r="J236" s="979">
        <f>_xlfn.XLOOKUP($D236,Help2_FC!$D:$D,Help2_FC!I:I)</f>
        <v>11605</v>
      </c>
      <c r="K236" s="979">
        <f>_xlfn.XLOOKUP($D236,Help2_FC!$D:$D,Help2_FC!J:J)</f>
        <v>3499.9999999999886</v>
      </c>
      <c r="L236" s="979">
        <f>_xlfn.XLOOKUP($D236,Help2_FC!$D:$D,Help2_FC!K:K)</f>
        <v>2919</v>
      </c>
      <c r="M236" s="979">
        <f>_xlfn.XLOOKUP($D236,Help2_FC!$D:$D,Help2_FC!L:L)</f>
        <v>7892.4954254295881</v>
      </c>
      <c r="N236" s="979">
        <f>_xlfn.XLOOKUP($D236,Help2_FC!$D:$D,Help2_FC!M:M)</f>
        <v>9387.5515266105085</v>
      </c>
      <c r="P236" s="979">
        <f>_xlfn.XLOOKUP($D236,Help2_FC!$D:$D,Help2_FC!F:F)</f>
        <v>691.92</v>
      </c>
      <c r="Q236" s="979">
        <f t="shared" si="21"/>
        <v>744</v>
      </c>
      <c r="R236" s="979">
        <f>_xlfn.XLOOKUP($D236,Help2_FC!$D:$D,Help2_FC!N:N)</f>
        <v>7892.4954254295881</v>
      </c>
      <c r="S236" s="979">
        <f>_xlfn.XLOOKUP($D236,Help2_FC!$D:$D,Help2_FC!O:O)</f>
        <v>9253.25</v>
      </c>
      <c r="T236" s="979">
        <f>_xlfn.XLOOKUP($D236,Help2_FC!$D:$D,Help2_FC!P:P)</f>
        <v>589.6</v>
      </c>
      <c r="U236" s="979">
        <f>_xlfn.XLOOKUP($D236,Help2_FC!$D:$D,Help2_FC!Q:Q)</f>
        <v>349.74</v>
      </c>
      <c r="V236" s="979">
        <f>_xlfn.XLOOKUP($D236,Help2_FC!$D:$D,Help2_FC!R:R)</f>
        <v>69.194999999999993</v>
      </c>
      <c r="W236" s="979">
        <f>_xlfn.XLOOKUP($D236,Help2_FC!$D:$D,Help2_FC!S:S)</f>
        <v>21565.266</v>
      </c>
      <c r="Y236" s="979">
        <f>_xlfn.XLOOKUP($D236,Help2_FC!$D:$D,Help2_FC!V:V)</f>
        <v>7740</v>
      </c>
      <c r="Z236" s="979">
        <f>_xlfn.XLOOKUP($D236,Help2_FC!$D:$D,Help2_FC!W:W)</f>
        <v>3865</v>
      </c>
      <c r="AA236" s="979">
        <f>_xlfn.XLOOKUP($D236,Help2_FC!$D:$D,Help2_FC!X:X)</f>
        <v>0</v>
      </c>
      <c r="AB236" s="979">
        <f>_xlfn.XLOOKUP($D236,Help2_FC!$D:$D,Help2_FC!Y:Y)</f>
        <v>6418.9999999999891</v>
      </c>
      <c r="AC236" s="979">
        <f>_xlfn.XLOOKUP($D236,Help2_FC!$D:$D,Help2_FC!Z:Z)</f>
        <v>661</v>
      </c>
      <c r="AD236" s="979">
        <f>_xlfn.XLOOKUP($D236,Help2_FC!$D:$D,Help2_FC!AA:AA)</f>
        <v>1110.3023630791772</v>
      </c>
      <c r="AE236" s="979">
        <f>_xlfn.XLOOKUP($D236,Help2_FC!$D:$D,Help2_FC!AB:AB)</f>
        <v>670</v>
      </c>
      <c r="AF236" s="979">
        <f>_xlfn.XLOOKUP($D236,Help2_FC!$D:$D,Help2_FC!AC:AC)</f>
        <v>495</v>
      </c>
      <c r="AG236" s="979">
        <f>_xlfn.XLOOKUP($D236,Help2_FC!$D:$D,Help2_FC!AD:AD)</f>
        <v>520</v>
      </c>
      <c r="AH236" s="979">
        <f>_xlfn.XLOOKUP($D236,Help2_FC!$D:$D,Help2_FC!AE:AE)</f>
        <v>864.90000000000009</v>
      </c>
      <c r="AI236" s="979">
        <f>_xlfn.XLOOKUP($D236,Help2_FC!$D:$D,Help2_FC!AF:AF)</f>
        <v>3574.9199999999996</v>
      </c>
      <c r="AJ236" s="979">
        <f>_xlfn.XLOOKUP($D236,Help2_FC!$D:$D,Help2_FC!AG:AG)</f>
        <v>347.45368377716761</v>
      </c>
      <c r="AK236" s="979">
        <f>_xlfn.XLOOKUP($D236,Help2_FC!$D:$D,Help2_FC!AH:AH)</f>
        <v>7091.5698921646108</v>
      </c>
      <c r="AL236" s="979">
        <f>_xlfn.XLOOKUP($D236,Help2_FC!$D:$D,Help2_FC!AI:AI)</f>
        <v>1011.0975</v>
      </c>
      <c r="AM236" s="979">
        <f>_xlfn.XLOOKUP($D236,Help2_FC!$D:$D,Help2_FC!AJ:AJ)</f>
        <v>375</v>
      </c>
      <c r="AN236" s="979">
        <f>_xlfn.XLOOKUP($D236,Help2_FC!$D:$D,Help2_FC!AK:AK)</f>
        <v>0</v>
      </c>
    </row>
    <row r="237" spans="1:40" x14ac:dyDescent="0.2">
      <c r="A237" s="1">
        <v>45161</v>
      </c>
      <c r="B237">
        <f t="shared" si="23"/>
        <v>8</v>
      </c>
      <c r="C237">
        <f t="shared" si="24"/>
        <v>2023</v>
      </c>
      <c r="D237" s="872" t="str">
        <f t="shared" si="25"/>
        <v>08´2023</v>
      </c>
      <c r="F237" s="2">
        <f t="shared" si="22"/>
        <v>24</v>
      </c>
      <c r="G237" s="1483">
        <f t="shared" si="26"/>
        <v>3.4686090877558098E-2</v>
      </c>
      <c r="H237" s="5">
        <f t="shared" si="27"/>
        <v>1</v>
      </c>
      <c r="I237" s="995">
        <f>_xlfn.XLOOKUP($D237,Help2_FC!$D:$D,Help2_FC!H:H)</f>
        <v>18684.999999999989</v>
      </c>
      <c r="J237" s="979">
        <f>_xlfn.XLOOKUP($D237,Help2_FC!$D:$D,Help2_FC!I:I)</f>
        <v>11605</v>
      </c>
      <c r="K237" s="979">
        <f>_xlfn.XLOOKUP($D237,Help2_FC!$D:$D,Help2_FC!J:J)</f>
        <v>3499.9999999999886</v>
      </c>
      <c r="L237" s="979">
        <f>_xlfn.XLOOKUP($D237,Help2_FC!$D:$D,Help2_FC!K:K)</f>
        <v>2919</v>
      </c>
      <c r="M237" s="979">
        <f>_xlfn.XLOOKUP($D237,Help2_FC!$D:$D,Help2_FC!L:L)</f>
        <v>7892.4954254295881</v>
      </c>
      <c r="N237" s="979">
        <f>_xlfn.XLOOKUP($D237,Help2_FC!$D:$D,Help2_FC!M:M)</f>
        <v>9387.5515266105085</v>
      </c>
      <c r="P237" s="979">
        <f>_xlfn.XLOOKUP($D237,Help2_FC!$D:$D,Help2_FC!F:F)</f>
        <v>691.92</v>
      </c>
      <c r="Q237" s="979">
        <f t="shared" si="21"/>
        <v>744</v>
      </c>
      <c r="R237" s="979">
        <f>_xlfn.XLOOKUP($D237,Help2_FC!$D:$D,Help2_FC!N:N)</f>
        <v>7892.4954254295881</v>
      </c>
      <c r="S237" s="979">
        <f>_xlfn.XLOOKUP($D237,Help2_FC!$D:$D,Help2_FC!O:O)</f>
        <v>9253.25</v>
      </c>
      <c r="T237" s="979">
        <f>_xlfn.XLOOKUP($D237,Help2_FC!$D:$D,Help2_FC!P:P)</f>
        <v>589.6</v>
      </c>
      <c r="U237" s="979">
        <f>_xlfn.XLOOKUP($D237,Help2_FC!$D:$D,Help2_FC!Q:Q)</f>
        <v>349.74</v>
      </c>
      <c r="V237" s="979">
        <f>_xlfn.XLOOKUP($D237,Help2_FC!$D:$D,Help2_FC!R:R)</f>
        <v>69.194999999999993</v>
      </c>
      <c r="W237" s="979">
        <f>_xlfn.XLOOKUP($D237,Help2_FC!$D:$D,Help2_FC!S:S)</f>
        <v>21565.266</v>
      </c>
      <c r="Y237" s="979">
        <f>_xlfn.XLOOKUP($D237,Help2_FC!$D:$D,Help2_FC!V:V)</f>
        <v>7740</v>
      </c>
      <c r="Z237" s="979">
        <f>_xlfn.XLOOKUP($D237,Help2_FC!$D:$D,Help2_FC!W:W)</f>
        <v>3865</v>
      </c>
      <c r="AA237" s="979">
        <f>_xlfn.XLOOKUP($D237,Help2_FC!$D:$D,Help2_FC!X:X)</f>
        <v>0</v>
      </c>
      <c r="AB237" s="979">
        <f>_xlfn.XLOOKUP($D237,Help2_FC!$D:$D,Help2_FC!Y:Y)</f>
        <v>6418.9999999999891</v>
      </c>
      <c r="AC237" s="979">
        <f>_xlfn.XLOOKUP($D237,Help2_FC!$D:$D,Help2_FC!Z:Z)</f>
        <v>661</v>
      </c>
      <c r="AD237" s="979">
        <f>_xlfn.XLOOKUP($D237,Help2_FC!$D:$D,Help2_FC!AA:AA)</f>
        <v>1110.3023630791772</v>
      </c>
      <c r="AE237" s="979">
        <f>_xlfn.XLOOKUP($D237,Help2_FC!$D:$D,Help2_FC!AB:AB)</f>
        <v>670</v>
      </c>
      <c r="AF237" s="979">
        <f>_xlfn.XLOOKUP($D237,Help2_FC!$D:$D,Help2_FC!AC:AC)</f>
        <v>495</v>
      </c>
      <c r="AG237" s="979">
        <f>_xlfn.XLOOKUP($D237,Help2_FC!$D:$D,Help2_FC!AD:AD)</f>
        <v>520</v>
      </c>
      <c r="AH237" s="979">
        <f>_xlfn.XLOOKUP($D237,Help2_FC!$D:$D,Help2_FC!AE:AE)</f>
        <v>864.90000000000009</v>
      </c>
      <c r="AI237" s="979">
        <f>_xlfn.XLOOKUP($D237,Help2_FC!$D:$D,Help2_FC!AF:AF)</f>
        <v>3574.9199999999996</v>
      </c>
      <c r="AJ237" s="979">
        <f>_xlfn.XLOOKUP($D237,Help2_FC!$D:$D,Help2_FC!AG:AG)</f>
        <v>347.45368377716761</v>
      </c>
      <c r="AK237" s="979">
        <f>_xlfn.XLOOKUP($D237,Help2_FC!$D:$D,Help2_FC!AH:AH)</f>
        <v>7091.5698921646108</v>
      </c>
      <c r="AL237" s="979">
        <f>_xlfn.XLOOKUP($D237,Help2_FC!$D:$D,Help2_FC!AI:AI)</f>
        <v>1011.0975</v>
      </c>
      <c r="AM237" s="979">
        <f>_xlfn.XLOOKUP($D237,Help2_FC!$D:$D,Help2_FC!AJ:AJ)</f>
        <v>375</v>
      </c>
      <c r="AN237" s="979">
        <f>_xlfn.XLOOKUP($D237,Help2_FC!$D:$D,Help2_FC!AK:AK)</f>
        <v>0</v>
      </c>
    </row>
    <row r="238" spans="1:40" x14ac:dyDescent="0.2">
      <c r="A238" s="1">
        <v>45162</v>
      </c>
      <c r="B238">
        <f t="shared" si="23"/>
        <v>8</v>
      </c>
      <c r="C238">
        <f t="shared" si="24"/>
        <v>2023</v>
      </c>
      <c r="D238" s="872" t="str">
        <f t="shared" si="25"/>
        <v>08´2023</v>
      </c>
      <c r="F238" s="2">
        <f t="shared" si="22"/>
        <v>24</v>
      </c>
      <c r="G238" s="1483">
        <f t="shared" si="26"/>
        <v>3.4686090877558098E-2</v>
      </c>
      <c r="H238" s="5">
        <f t="shared" si="27"/>
        <v>1</v>
      </c>
      <c r="I238" s="995">
        <f>_xlfn.XLOOKUP($D238,Help2_FC!$D:$D,Help2_FC!H:H)</f>
        <v>18684.999999999989</v>
      </c>
      <c r="J238" s="979">
        <f>_xlfn.XLOOKUP($D238,Help2_FC!$D:$D,Help2_FC!I:I)</f>
        <v>11605</v>
      </c>
      <c r="K238" s="979">
        <f>_xlfn.XLOOKUP($D238,Help2_FC!$D:$D,Help2_FC!J:J)</f>
        <v>3499.9999999999886</v>
      </c>
      <c r="L238" s="979">
        <f>_xlfn.XLOOKUP($D238,Help2_FC!$D:$D,Help2_FC!K:K)</f>
        <v>2919</v>
      </c>
      <c r="M238" s="979">
        <f>_xlfn.XLOOKUP($D238,Help2_FC!$D:$D,Help2_FC!L:L)</f>
        <v>7892.4954254295881</v>
      </c>
      <c r="N238" s="979">
        <f>_xlfn.XLOOKUP($D238,Help2_FC!$D:$D,Help2_FC!M:M)</f>
        <v>9387.5515266105085</v>
      </c>
      <c r="P238" s="979">
        <f>_xlfn.XLOOKUP($D238,Help2_FC!$D:$D,Help2_FC!F:F)</f>
        <v>691.92</v>
      </c>
      <c r="Q238" s="979">
        <f t="shared" si="21"/>
        <v>744</v>
      </c>
      <c r="R238" s="979">
        <f>_xlfn.XLOOKUP($D238,Help2_FC!$D:$D,Help2_FC!N:N)</f>
        <v>7892.4954254295881</v>
      </c>
      <c r="S238" s="979">
        <f>_xlfn.XLOOKUP($D238,Help2_FC!$D:$D,Help2_FC!O:O)</f>
        <v>9253.25</v>
      </c>
      <c r="T238" s="979">
        <f>_xlfn.XLOOKUP($D238,Help2_FC!$D:$D,Help2_FC!P:P)</f>
        <v>589.6</v>
      </c>
      <c r="U238" s="979">
        <f>_xlfn.XLOOKUP($D238,Help2_FC!$D:$D,Help2_FC!Q:Q)</f>
        <v>349.74</v>
      </c>
      <c r="V238" s="979">
        <f>_xlfn.XLOOKUP($D238,Help2_FC!$D:$D,Help2_FC!R:R)</f>
        <v>69.194999999999993</v>
      </c>
      <c r="W238" s="979">
        <f>_xlfn.XLOOKUP($D238,Help2_FC!$D:$D,Help2_FC!S:S)</f>
        <v>21565.266</v>
      </c>
      <c r="Y238" s="979">
        <f>_xlfn.XLOOKUP($D238,Help2_FC!$D:$D,Help2_FC!V:V)</f>
        <v>7740</v>
      </c>
      <c r="Z238" s="979">
        <f>_xlfn.XLOOKUP($D238,Help2_FC!$D:$D,Help2_FC!W:W)</f>
        <v>3865</v>
      </c>
      <c r="AA238" s="979">
        <f>_xlfn.XLOOKUP($D238,Help2_FC!$D:$D,Help2_FC!X:X)</f>
        <v>0</v>
      </c>
      <c r="AB238" s="979">
        <f>_xlfn.XLOOKUP($D238,Help2_FC!$D:$D,Help2_FC!Y:Y)</f>
        <v>6418.9999999999891</v>
      </c>
      <c r="AC238" s="979">
        <f>_xlfn.XLOOKUP($D238,Help2_FC!$D:$D,Help2_FC!Z:Z)</f>
        <v>661</v>
      </c>
      <c r="AD238" s="979">
        <f>_xlfn.XLOOKUP($D238,Help2_FC!$D:$D,Help2_FC!AA:AA)</f>
        <v>1110.3023630791772</v>
      </c>
      <c r="AE238" s="979">
        <f>_xlfn.XLOOKUP($D238,Help2_FC!$D:$D,Help2_FC!AB:AB)</f>
        <v>670</v>
      </c>
      <c r="AF238" s="979">
        <f>_xlfn.XLOOKUP($D238,Help2_FC!$D:$D,Help2_FC!AC:AC)</f>
        <v>495</v>
      </c>
      <c r="AG238" s="979">
        <f>_xlfn.XLOOKUP($D238,Help2_FC!$D:$D,Help2_FC!AD:AD)</f>
        <v>520</v>
      </c>
      <c r="AH238" s="979">
        <f>_xlfn.XLOOKUP($D238,Help2_FC!$D:$D,Help2_FC!AE:AE)</f>
        <v>864.90000000000009</v>
      </c>
      <c r="AI238" s="979">
        <f>_xlfn.XLOOKUP($D238,Help2_FC!$D:$D,Help2_FC!AF:AF)</f>
        <v>3574.9199999999996</v>
      </c>
      <c r="AJ238" s="979">
        <f>_xlfn.XLOOKUP($D238,Help2_FC!$D:$D,Help2_FC!AG:AG)</f>
        <v>347.45368377716761</v>
      </c>
      <c r="AK238" s="979">
        <f>_xlfn.XLOOKUP($D238,Help2_FC!$D:$D,Help2_FC!AH:AH)</f>
        <v>7091.5698921646108</v>
      </c>
      <c r="AL238" s="979">
        <f>_xlfn.XLOOKUP($D238,Help2_FC!$D:$D,Help2_FC!AI:AI)</f>
        <v>1011.0975</v>
      </c>
      <c r="AM238" s="979">
        <f>_xlfn.XLOOKUP($D238,Help2_FC!$D:$D,Help2_FC!AJ:AJ)</f>
        <v>375</v>
      </c>
      <c r="AN238" s="979">
        <f>_xlfn.XLOOKUP($D238,Help2_FC!$D:$D,Help2_FC!AK:AK)</f>
        <v>0</v>
      </c>
    </row>
    <row r="239" spans="1:40" x14ac:dyDescent="0.2">
      <c r="A239" s="1">
        <v>45163</v>
      </c>
      <c r="B239">
        <f t="shared" si="23"/>
        <v>8</v>
      </c>
      <c r="C239">
        <f t="shared" si="24"/>
        <v>2023</v>
      </c>
      <c r="D239" s="872" t="str">
        <f t="shared" si="25"/>
        <v>08´2023</v>
      </c>
      <c r="F239" s="2">
        <f t="shared" si="22"/>
        <v>24</v>
      </c>
      <c r="G239" s="1483">
        <f t="shared" si="26"/>
        <v>3.4686090877558098E-2</v>
      </c>
      <c r="H239" s="5">
        <f t="shared" si="27"/>
        <v>1</v>
      </c>
      <c r="I239" s="995">
        <f>_xlfn.XLOOKUP($D239,Help2_FC!$D:$D,Help2_FC!H:H)</f>
        <v>18684.999999999989</v>
      </c>
      <c r="J239" s="979">
        <f>_xlfn.XLOOKUP($D239,Help2_FC!$D:$D,Help2_FC!I:I)</f>
        <v>11605</v>
      </c>
      <c r="K239" s="979">
        <f>_xlfn.XLOOKUP($D239,Help2_FC!$D:$D,Help2_FC!J:J)</f>
        <v>3499.9999999999886</v>
      </c>
      <c r="L239" s="979">
        <f>_xlfn.XLOOKUP($D239,Help2_FC!$D:$D,Help2_FC!K:K)</f>
        <v>2919</v>
      </c>
      <c r="M239" s="979">
        <f>_xlfn.XLOOKUP($D239,Help2_FC!$D:$D,Help2_FC!L:L)</f>
        <v>7892.4954254295881</v>
      </c>
      <c r="N239" s="979">
        <f>_xlfn.XLOOKUP($D239,Help2_FC!$D:$D,Help2_FC!M:M)</f>
        <v>9387.5515266105085</v>
      </c>
      <c r="P239" s="979">
        <f>_xlfn.XLOOKUP($D239,Help2_FC!$D:$D,Help2_FC!F:F)</f>
        <v>691.92</v>
      </c>
      <c r="Q239" s="979">
        <f t="shared" si="21"/>
        <v>744</v>
      </c>
      <c r="R239" s="979">
        <f>_xlfn.XLOOKUP($D239,Help2_FC!$D:$D,Help2_FC!N:N)</f>
        <v>7892.4954254295881</v>
      </c>
      <c r="S239" s="979">
        <f>_xlfn.XLOOKUP($D239,Help2_FC!$D:$D,Help2_FC!O:O)</f>
        <v>9253.25</v>
      </c>
      <c r="T239" s="979">
        <f>_xlfn.XLOOKUP($D239,Help2_FC!$D:$D,Help2_FC!P:P)</f>
        <v>589.6</v>
      </c>
      <c r="U239" s="979">
        <f>_xlfn.XLOOKUP($D239,Help2_FC!$D:$D,Help2_FC!Q:Q)</f>
        <v>349.74</v>
      </c>
      <c r="V239" s="979">
        <f>_xlfn.XLOOKUP($D239,Help2_FC!$D:$D,Help2_FC!R:R)</f>
        <v>69.194999999999993</v>
      </c>
      <c r="W239" s="979">
        <f>_xlfn.XLOOKUP($D239,Help2_FC!$D:$D,Help2_FC!S:S)</f>
        <v>21565.266</v>
      </c>
      <c r="Y239" s="979">
        <f>_xlfn.XLOOKUP($D239,Help2_FC!$D:$D,Help2_FC!V:V)</f>
        <v>7740</v>
      </c>
      <c r="Z239" s="979">
        <f>_xlfn.XLOOKUP($D239,Help2_FC!$D:$D,Help2_FC!W:W)</f>
        <v>3865</v>
      </c>
      <c r="AA239" s="979">
        <f>_xlfn.XLOOKUP($D239,Help2_FC!$D:$D,Help2_FC!X:X)</f>
        <v>0</v>
      </c>
      <c r="AB239" s="979">
        <f>_xlfn.XLOOKUP($D239,Help2_FC!$D:$D,Help2_FC!Y:Y)</f>
        <v>6418.9999999999891</v>
      </c>
      <c r="AC239" s="979">
        <f>_xlfn.XLOOKUP($D239,Help2_FC!$D:$D,Help2_FC!Z:Z)</f>
        <v>661</v>
      </c>
      <c r="AD239" s="979">
        <f>_xlfn.XLOOKUP($D239,Help2_FC!$D:$D,Help2_FC!AA:AA)</f>
        <v>1110.3023630791772</v>
      </c>
      <c r="AE239" s="979">
        <f>_xlfn.XLOOKUP($D239,Help2_FC!$D:$D,Help2_FC!AB:AB)</f>
        <v>670</v>
      </c>
      <c r="AF239" s="979">
        <f>_xlfn.XLOOKUP($D239,Help2_FC!$D:$D,Help2_FC!AC:AC)</f>
        <v>495</v>
      </c>
      <c r="AG239" s="979">
        <f>_xlfn.XLOOKUP($D239,Help2_FC!$D:$D,Help2_FC!AD:AD)</f>
        <v>520</v>
      </c>
      <c r="AH239" s="979">
        <f>_xlfn.XLOOKUP($D239,Help2_FC!$D:$D,Help2_FC!AE:AE)</f>
        <v>864.90000000000009</v>
      </c>
      <c r="AI239" s="979">
        <f>_xlfn.XLOOKUP($D239,Help2_FC!$D:$D,Help2_FC!AF:AF)</f>
        <v>3574.9199999999996</v>
      </c>
      <c r="AJ239" s="979">
        <f>_xlfn.XLOOKUP($D239,Help2_FC!$D:$D,Help2_FC!AG:AG)</f>
        <v>347.45368377716761</v>
      </c>
      <c r="AK239" s="979">
        <f>_xlfn.XLOOKUP($D239,Help2_FC!$D:$D,Help2_FC!AH:AH)</f>
        <v>7091.5698921646108</v>
      </c>
      <c r="AL239" s="979">
        <f>_xlfn.XLOOKUP($D239,Help2_FC!$D:$D,Help2_FC!AI:AI)</f>
        <v>1011.0975</v>
      </c>
      <c r="AM239" s="979">
        <f>_xlfn.XLOOKUP($D239,Help2_FC!$D:$D,Help2_FC!AJ:AJ)</f>
        <v>375</v>
      </c>
      <c r="AN239" s="979">
        <f>_xlfn.XLOOKUP($D239,Help2_FC!$D:$D,Help2_FC!AK:AK)</f>
        <v>0</v>
      </c>
    </row>
    <row r="240" spans="1:40" x14ac:dyDescent="0.2">
      <c r="A240" s="1">
        <v>45164</v>
      </c>
      <c r="B240">
        <f t="shared" si="23"/>
        <v>8</v>
      </c>
      <c r="C240">
        <f t="shared" si="24"/>
        <v>2023</v>
      </c>
      <c r="D240" s="872" t="str">
        <f t="shared" si="25"/>
        <v>08´2023</v>
      </c>
      <c r="F240" s="2">
        <f t="shared" si="22"/>
        <v>24</v>
      </c>
      <c r="G240" s="1483">
        <f t="shared" si="26"/>
        <v>3.4686090877558098E-2</v>
      </c>
      <c r="H240" s="5">
        <f t="shared" si="27"/>
        <v>1</v>
      </c>
      <c r="I240" s="995">
        <f>_xlfn.XLOOKUP($D240,Help2_FC!$D:$D,Help2_FC!H:H)</f>
        <v>18684.999999999989</v>
      </c>
      <c r="J240" s="979">
        <f>_xlfn.XLOOKUP($D240,Help2_FC!$D:$D,Help2_FC!I:I)</f>
        <v>11605</v>
      </c>
      <c r="K240" s="979">
        <f>_xlfn.XLOOKUP($D240,Help2_FC!$D:$D,Help2_FC!J:J)</f>
        <v>3499.9999999999886</v>
      </c>
      <c r="L240" s="979">
        <f>_xlfn.XLOOKUP($D240,Help2_FC!$D:$D,Help2_FC!K:K)</f>
        <v>2919</v>
      </c>
      <c r="M240" s="979">
        <f>_xlfn.XLOOKUP($D240,Help2_FC!$D:$D,Help2_FC!L:L)</f>
        <v>7892.4954254295881</v>
      </c>
      <c r="N240" s="979">
        <f>_xlfn.XLOOKUP($D240,Help2_FC!$D:$D,Help2_FC!M:M)</f>
        <v>9387.5515266105085</v>
      </c>
      <c r="P240" s="979">
        <f>_xlfn.XLOOKUP($D240,Help2_FC!$D:$D,Help2_FC!F:F)</f>
        <v>691.92</v>
      </c>
      <c r="Q240" s="979">
        <f t="shared" si="21"/>
        <v>744</v>
      </c>
      <c r="R240" s="979">
        <f>_xlfn.XLOOKUP($D240,Help2_FC!$D:$D,Help2_FC!N:N)</f>
        <v>7892.4954254295881</v>
      </c>
      <c r="S240" s="979">
        <f>_xlfn.XLOOKUP($D240,Help2_FC!$D:$D,Help2_FC!O:O)</f>
        <v>9253.25</v>
      </c>
      <c r="T240" s="979">
        <f>_xlfn.XLOOKUP($D240,Help2_FC!$D:$D,Help2_FC!P:P)</f>
        <v>589.6</v>
      </c>
      <c r="U240" s="979">
        <f>_xlfn.XLOOKUP($D240,Help2_FC!$D:$D,Help2_FC!Q:Q)</f>
        <v>349.74</v>
      </c>
      <c r="V240" s="979">
        <f>_xlfn.XLOOKUP($D240,Help2_FC!$D:$D,Help2_FC!R:R)</f>
        <v>69.194999999999993</v>
      </c>
      <c r="W240" s="979">
        <f>_xlfn.XLOOKUP($D240,Help2_FC!$D:$D,Help2_FC!S:S)</f>
        <v>21565.266</v>
      </c>
      <c r="Y240" s="979">
        <f>_xlfn.XLOOKUP($D240,Help2_FC!$D:$D,Help2_FC!V:V)</f>
        <v>7740</v>
      </c>
      <c r="Z240" s="979">
        <f>_xlfn.XLOOKUP($D240,Help2_FC!$D:$D,Help2_FC!W:W)</f>
        <v>3865</v>
      </c>
      <c r="AA240" s="979">
        <f>_xlfn.XLOOKUP($D240,Help2_FC!$D:$D,Help2_FC!X:X)</f>
        <v>0</v>
      </c>
      <c r="AB240" s="979">
        <f>_xlfn.XLOOKUP($D240,Help2_FC!$D:$D,Help2_FC!Y:Y)</f>
        <v>6418.9999999999891</v>
      </c>
      <c r="AC240" s="979">
        <f>_xlfn.XLOOKUP($D240,Help2_FC!$D:$D,Help2_FC!Z:Z)</f>
        <v>661</v>
      </c>
      <c r="AD240" s="979">
        <f>_xlfn.XLOOKUP($D240,Help2_FC!$D:$D,Help2_FC!AA:AA)</f>
        <v>1110.3023630791772</v>
      </c>
      <c r="AE240" s="979">
        <f>_xlfn.XLOOKUP($D240,Help2_FC!$D:$D,Help2_FC!AB:AB)</f>
        <v>670</v>
      </c>
      <c r="AF240" s="979">
        <f>_xlfn.XLOOKUP($D240,Help2_FC!$D:$D,Help2_FC!AC:AC)</f>
        <v>495</v>
      </c>
      <c r="AG240" s="979">
        <f>_xlfn.XLOOKUP($D240,Help2_FC!$D:$D,Help2_FC!AD:AD)</f>
        <v>520</v>
      </c>
      <c r="AH240" s="979">
        <f>_xlfn.XLOOKUP($D240,Help2_FC!$D:$D,Help2_FC!AE:AE)</f>
        <v>864.90000000000009</v>
      </c>
      <c r="AI240" s="979">
        <f>_xlfn.XLOOKUP($D240,Help2_FC!$D:$D,Help2_FC!AF:AF)</f>
        <v>3574.9199999999996</v>
      </c>
      <c r="AJ240" s="979">
        <f>_xlfn.XLOOKUP($D240,Help2_FC!$D:$D,Help2_FC!AG:AG)</f>
        <v>347.45368377716761</v>
      </c>
      <c r="AK240" s="979">
        <f>_xlfn.XLOOKUP($D240,Help2_FC!$D:$D,Help2_FC!AH:AH)</f>
        <v>7091.5698921646108</v>
      </c>
      <c r="AL240" s="979">
        <f>_xlfn.XLOOKUP($D240,Help2_FC!$D:$D,Help2_FC!AI:AI)</f>
        <v>1011.0975</v>
      </c>
      <c r="AM240" s="979">
        <f>_xlfn.XLOOKUP($D240,Help2_FC!$D:$D,Help2_FC!AJ:AJ)</f>
        <v>375</v>
      </c>
      <c r="AN240" s="979">
        <f>_xlfn.XLOOKUP($D240,Help2_FC!$D:$D,Help2_FC!AK:AK)</f>
        <v>0</v>
      </c>
    </row>
    <row r="241" spans="1:40" x14ac:dyDescent="0.2">
      <c r="A241" s="1">
        <v>45165</v>
      </c>
      <c r="B241">
        <f t="shared" si="23"/>
        <v>8</v>
      </c>
      <c r="C241">
        <f t="shared" si="24"/>
        <v>2023</v>
      </c>
      <c r="D241" s="872" t="str">
        <f t="shared" si="25"/>
        <v>08´2023</v>
      </c>
      <c r="F241" s="2">
        <f t="shared" si="22"/>
        <v>24</v>
      </c>
      <c r="G241" s="1483">
        <f t="shared" si="26"/>
        <v>3.4686090877558098E-2</v>
      </c>
      <c r="H241" s="5">
        <f t="shared" si="27"/>
        <v>1</v>
      </c>
      <c r="I241" s="995">
        <f>_xlfn.XLOOKUP($D241,Help2_FC!$D:$D,Help2_FC!H:H)</f>
        <v>18684.999999999989</v>
      </c>
      <c r="J241" s="979">
        <f>_xlfn.XLOOKUP($D241,Help2_FC!$D:$D,Help2_FC!I:I)</f>
        <v>11605</v>
      </c>
      <c r="K241" s="979">
        <f>_xlfn.XLOOKUP($D241,Help2_FC!$D:$D,Help2_FC!J:J)</f>
        <v>3499.9999999999886</v>
      </c>
      <c r="L241" s="979">
        <f>_xlfn.XLOOKUP($D241,Help2_FC!$D:$D,Help2_FC!K:K)</f>
        <v>2919</v>
      </c>
      <c r="M241" s="979">
        <f>_xlfn.XLOOKUP($D241,Help2_FC!$D:$D,Help2_FC!L:L)</f>
        <v>7892.4954254295881</v>
      </c>
      <c r="N241" s="979">
        <f>_xlfn.XLOOKUP($D241,Help2_FC!$D:$D,Help2_FC!M:M)</f>
        <v>9387.5515266105085</v>
      </c>
      <c r="P241" s="979">
        <f>_xlfn.XLOOKUP($D241,Help2_FC!$D:$D,Help2_FC!F:F)</f>
        <v>691.92</v>
      </c>
      <c r="Q241" s="979">
        <f t="shared" si="21"/>
        <v>744</v>
      </c>
      <c r="R241" s="979">
        <f>_xlfn.XLOOKUP($D241,Help2_FC!$D:$D,Help2_FC!N:N)</f>
        <v>7892.4954254295881</v>
      </c>
      <c r="S241" s="979">
        <f>_xlfn.XLOOKUP($D241,Help2_FC!$D:$D,Help2_FC!O:O)</f>
        <v>9253.25</v>
      </c>
      <c r="T241" s="979">
        <f>_xlfn.XLOOKUP($D241,Help2_FC!$D:$D,Help2_FC!P:P)</f>
        <v>589.6</v>
      </c>
      <c r="U241" s="979">
        <f>_xlfn.XLOOKUP($D241,Help2_FC!$D:$D,Help2_FC!Q:Q)</f>
        <v>349.74</v>
      </c>
      <c r="V241" s="979">
        <f>_xlfn.XLOOKUP($D241,Help2_FC!$D:$D,Help2_FC!R:R)</f>
        <v>69.194999999999993</v>
      </c>
      <c r="W241" s="979">
        <f>_xlfn.XLOOKUP($D241,Help2_FC!$D:$D,Help2_FC!S:S)</f>
        <v>21565.266</v>
      </c>
      <c r="Y241" s="979">
        <f>_xlfn.XLOOKUP($D241,Help2_FC!$D:$D,Help2_FC!V:V)</f>
        <v>7740</v>
      </c>
      <c r="Z241" s="979">
        <f>_xlfn.XLOOKUP($D241,Help2_FC!$D:$D,Help2_FC!W:W)</f>
        <v>3865</v>
      </c>
      <c r="AA241" s="979">
        <f>_xlfn.XLOOKUP($D241,Help2_FC!$D:$D,Help2_FC!X:X)</f>
        <v>0</v>
      </c>
      <c r="AB241" s="979">
        <f>_xlfn.XLOOKUP($D241,Help2_FC!$D:$D,Help2_FC!Y:Y)</f>
        <v>6418.9999999999891</v>
      </c>
      <c r="AC241" s="979">
        <f>_xlfn.XLOOKUP($D241,Help2_FC!$D:$D,Help2_FC!Z:Z)</f>
        <v>661</v>
      </c>
      <c r="AD241" s="979">
        <f>_xlfn.XLOOKUP($D241,Help2_FC!$D:$D,Help2_FC!AA:AA)</f>
        <v>1110.3023630791772</v>
      </c>
      <c r="AE241" s="979">
        <f>_xlfn.XLOOKUP($D241,Help2_FC!$D:$D,Help2_FC!AB:AB)</f>
        <v>670</v>
      </c>
      <c r="AF241" s="979">
        <f>_xlfn.XLOOKUP($D241,Help2_FC!$D:$D,Help2_FC!AC:AC)</f>
        <v>495</v>
      </c>
      <c r="AG241" s="979">
        <f>_xlfn.XLOOKUP($D241,Help2_FC!$D:$D,Help2_FC!AD:AD)</f>
        <v>520</v>
      </c>
      <c r="AH241" s="979">
        <f>_xlfn.XLOOKUP($D241,Help2_FC!$D:$D,Help2_FC!AE:AE)</f>
        <v>864.90000000000009</v>
      </c>
      <c r="AI241" s="979">
        <f>_xlfn.XLOOKUP($D241,Help2_FC!$D:$D,Help2_FC!AF:AF)</f>
        <v>3574.9199999999996</v>
      </c>
      <c r="AJ241" s="979">
        <f>_xlfn.XLOOKUP($D241,Help2_FC!$D:$D,Help2_FC!AG:AG)</f>
        <v>347.45368377716761</v>
      </c>
      <c r="AK241" s="979">
        <f>_xlfn.XLOOKUP($D241,Help2_FC!$D:$D,Help2_FC!AH:AH)</f>
        <v>7091.5698921646108</v>
      </c>
      <c r="AL241" s="979">
        <f>_xlfn.XLOOKUP($D241,Help2_FC!$D:$D,Help2_FC!AI:AI)</f>
        <v>1011.0975</v>
      </c>
      <c r="AM241" s="979">
        <f>_xlfn.XLOOKUP($D241,Help2_FC!$D:$D,Help2_FC!AJ:AJ)</f>
        <v>375</v>
      </c>
      <c r="AN241" s="979">
        <f>_xlfn.XLOOKUP($D241,Help2_FC!$D:$D,Help2_FC!AK:AK)</f>
        <v>0</v>
      </c>
    </row>
    <row r="242" spans="1:40" x14ac:dyDescent="0.2">
      <c r="A242" s="1">
        <v>45166</v>
      </c>
      <c r="B242">
        <f t="shared" si="23"/>
        <v>8</v>
      </c>
      <c r="C242">
        <f t="shared" si="24"/>
        <v>2023</v>
      </c>
      <c r="D242" s="872" t="str">
        <f t="shared" si="25"/>
        <v>08´2023</v>
      </c>
      <c r="F242" s="2">
        <f t="shared" si="22"/>
        <v>24</v>
      </c>
      <c r="G242" s="1483">
        <f t="shared" si="26"/>
        <v>3.4686090877558098E-2</v>
      </c>
      <c r="H242" s="5">
        <f t="shared" si="27"/>
        <v>1</v>
      </c>
      <c r="I242" s="995">
        <f>_xlfn.XLOOKUP($D242,Help2_FC!$D:$D,Help2_FC!H:H)</f>
        <v>18684.999999999989</v>
      </c>
      <c r="J242" s="979">
        <f>_xlfn.XLOOKUP($D242,Help2_FC!$D:$D,Help2_FC!I:I)</f>
        <v>11605</v>
      </c>
      <c r="K242" s="979">
        <f>_xlfn.XLOOKUP($D242,Help2_FC!$D:$D,Help2_FC!J:J)</f>
        <v>3499.9999999999886</v>
      </c>
      <c r="L242" s="979">
        <f>_xlfn.XLOOKUP($D242,Help2_FC!$D:$D,Help2_FC!K:K)</f>
        <v>2919</v>
      </c>
      <c r="M242" s="979">
        <f>_xlfn.XLOOKUP($D242,Help2_FC!$D:$D,Help2_FC!L:L)</f>
        <v>7892.4954254295881</v>
      </c>
      <c r="N242" s="979">
        <f>_xlfn.XLOOKUP($D242,Help2_FC!$D:$D,Help2_FC!M:M)</f>
        <v>9387.5515266105085</v>
      </c>
      <c r="P242" s="979">
        <f>_xlfn.XLOOKUP($D242,Help2_FC!$D:$D,Help2_FC!F:F)</f>
        <v>691.92</v>
      </c>
      <c r="Q242" s="979">
        <f t="shared" si="21"/>
        <v>744</v>
      </c>
      <c r="R242" s="979">
        <f>_xlfn.XLOOKUP($D242,Help2_FC!$D:$D,Help2_FC!N:N)</f>
        <v>7892.4954254295881</v>
      </c>
      <c r="S242" s="979">
        <f>_xlfn.XLOOKUP($D242,Help2_FC!$D:$D,Help2_FC!O:O)</f>
        <v>9253.25</v>
      </c>
      <c r="T242" s="979">
        <f>_xlfn.XLOOKUP($D242,Help2_FC!$D:$D,Help2_FC!P:P)</f>
        <v>589.6</v>
      </c>
      <c r="U242" s="979">
        <f>_xlfn.XLOOKUP($D242,Help2_FC!$D:$D,Help2_FC!Q:Q)</f>
        <v>349.74</v>
      </c>
      <c r="V242" s="979">
        <f>_xlfn.XLOOKUP($D242,Help2_FC!$D:$D,Help2_FC!R:R)</f>
        <v>69.194999999999993</v>
      </c>
      <c r="W242" s="979">
        <f>_xlfn.XLOOKUP($D242,Help2_FC!$D:$D,Help2_FC!S:S)</f>
        <v>21565.266</v>
      </c>
      <c r="Y242" s="979">
        <f>_xlfn.XLOOKUP($D242,Help2_FC!$D:$D,Help2_FC!V:V)</f>
        <v>7740</v>
      </c>
      <c r="Z242" s="979">
        <f>_xlfn.XLOOKUP($D242,Help2_FC!$D:$D,Help2_FC!W:W)</f>
        <v>3865</v>
      </c>
      <c r="AA242" s="979">
        <f>_xlfn.XLOOKUP($D242,Help2_FC!$D:$D,Help2_FC!X:X)</f>
        <v>0</v>
      </c>
      <c r="AB242" s="979">
        <f>_xlfn.XLOOKUP($D242,Help2_FC!$D:$D,Help2_FC!Y:Y)</f>
        <v>6418.9999999999891</v>
      </c>
      <c r="AC242" s="979">
        <f>_xlfn.XLOOKUP($D242,Help2_FC!$D:$D,Help2_FC!Z:Z)</f>
        <v>661</v>
      </c>
      <c r="AD242" s="979">
        <f>_xlfn.XLOOKUP($D242,Help2_FC!$D:$D,Help2_FC!AA:AA)</f>
        <v>1110.3023630791772</v>
      </c>
      <c r="AE242" s="979">
        <f>_xlfn.XLOOKUP($D242,Help2_FC!$D:$D,Help2_FC!AB:AB)</f>
        <v>670</v>
      </c>
      <c r="AF242" s="979">
        <f>_xlfn.XLOOKUP($D242,Help2_FC!$D:$D,Help2_FC!AC:AC)</f>
        <v>495</v>
      </c>
      <c r="AG242" s="979">
        <f>_xlfn.XLOOKUP($D242,Help2_FC!$D:$D,Help2_FC!AD:AD)</f>
        <v>520</v>
      </c>
      <c r="AH242" s="979">
        <f>_xlfn.XLOOKUP($D242,Help2_FC!$D:$D,Help2_FC!AE:AE)</f>
        <v>864.90000000000009</v>
      </c>
      <c r="AI242" s="979">
        <f>_xlfn.XLOOKUP($D242,Help2_FC!$D:$D,Help2_FC!AF:AF)</f>
        <v>3574.9199999999996</v>
      </c>
      <c r="AJ242" s="979">
        <f>_xlfn.XLOOKUP($D242,Help2_FC!$D:$D,Help2_FC!AG:AG)</f>
        <v>347.45368377716761</v>
      </c>
      <c r="AK242" s="979">
        <f>_xlfn.XLOOKUP($D242,Help2_FC!$D:$D,Help2_FC!AH:AH)</f>
        <v>7091.5698921646108</v>
      </c>
      <c r="AL242" s="979">
        <f>_xlfn.XLOOKUP($D242,Help2_FC!$D:$D,Help2_FC!AI:AI)</f>
        <v>1011.0975</v>
      </c>
      <c r="AM242" s="979">
        <f>_xlfn.XLOOKUP($D242,Help2_FC!$D:$D,Help2_FC!AJ:AJ)</f>
        <v>375</v>
      </c>
      <c r="AN242" s="979">
        <f>_xlfn.XLOOKUP($D242,Help2_FC!$D:$D,Help2_FC!AK:AK)</f>
        <v>0</v>
      </c>
    </row>
    <row r="243" spans="1:40" x14ac:dyDescent="0.2">
      <c r="A243" s="1">
        <v>45167</v>
      </c>
      <c r="B243">
        <f t="shared" si="23"/>
        <v>8</v>
      </c>
      <c r="C243">
        <f t="shared" si="24"/>
        <v>2023</v>
      </c>
      <c r="D243" s="872" t="str">
        <f t="shared" si="25"/>
        <v>08´2023</v>
      </c>
      <c r="F243" s="2">
        <f t="shared" si="22"/>
        <v>24</v>
      </c>
      <c r="G243" s="1483">
        <f t="shared" si="26"/>
        <v>3.4686090877558098E-2</v>
      </c>
      <c r="H243" s="5">
        <f t="shared" si="27"/>
        <v>1</v>
      </c>
      <c r="I243" s="995">
        <f>_xlfn.XLOOKUP($D243,Help2_FC!$D:$D,Help2_FC!H:H)</f>
        <v>18684.999999999989</v>
      </c>
      <c r="J243" s="979">
        <f>_xlfn.XLOOKUP($D243,Help2_FC!$D:$D,Help2_FC!I:I)</f>
        <v>11605</v>
      </c>
      <c r="K243" s="979">
        <f>_xlfn.XLOOKUP($D243,Help2_FC!$D:$D,Help2_FC!J:J)</f>
        <v>3499.9999999999886</v>
      </c>
      <c r="L243" s="979">
        <f>_xlfn.XLOOKUP($D243,Help2_FC!$D:$D,Help2_FC!K:K)</f>
        <v>2919</v>
      </c>
      <c r="M243" s="979">
        <f>_xlfn.XLOOKUP($D243,Help2_FC!$D:$D,Help2_FC!L:L)</f>
        <v>7892.4954254295881</v>
      </c>
      <c r="N243" s="979">
        <f>_xlfn.XLOOKUP($D243,Help2_FC!$D:$D,Help2_FC!M:M)</f>
        <v>9387.5515266105085</v>
      </c>
      <c r="P243" s="979">
        <f>_xlfn.XLOOKUP($D243,Help2_FC!$D:$D,Help2_FC!F:F)</f>
        <v>691.92</v>
      </c>
      <c r="Q243" s="979">
        <f t="shared" si="21"/>
        <v>744</v>
      </c>
      <c r="R243" s="979">
        <f>_xlfn.XLOOKUP($D243,Help2_FC!$D:$D,Help2_FC!N:N)</f>
        <v>7892.4954254295881</v>
      </c>
      <c r="S243" s="979">
        <f>_xlfn.XLOOKUP($D243,Help2_FC!$D:$D,Help2_FC!O:O)</f>
        <v>9253.25</v>
      </c>
      <c r="T243" s="979">
        <f>_xlfn.XLOOKUP($D243,Help2_FC!$D:$D,Help2_FC!P:P)</f>
        <v>589.6</v>
      </c>
      <c r="U243" s="979">
        <f>_xlfn.XLOOKUP($D243,Help2_FC!$D:$D,Help2_FC!Q:Q)</f>
        <v>349.74</v>
      </c>
      <c r="V243" s="979">
        <f>_xlfn.XLOOKUP($D243,Help2_FC!$D:$D,Help2_FC!R:R)</f>
        <v>69.194999999999993</v>
      </c>
      <c r="W243" s="979">
        <f>_xlfn.XLOOKUP($D243,Help2_FC!$D:$D,Help2_FC!S:S)</f>
        <v>21565.266</v>
      </c>
      <c r="Y243" s="979">
        <f>_xlfn.XLOOKUP($D243,Help2_FC!$D:$D,Help2_FC!V:V)</f>
        <v>7740</v>
      </c>
      <c r="Z243" s="979">
        <f>_xlfn.XLOOKUP($D243,Help2_FC!$D:$D,Help2_FC!W:W)</f>
        <v>3865</v>
      </c>
      <c r="AA243" s="979">
        <f>_xlfn.XLOOKUP($D243,Help2_FC!$D:$D,Help2_FC!X:X)</f>
        <v>0</v>
      </c>
      <c r="AB243" s="979">
        <f>_xlfn.XLOOKUP($D243,Help2_FC!$D:$D,Help2_FC!Y:Y)</f>
        <v>6418.9999999999891</v>
      </c>
      <c r="AC243" s="979">
        <f>_xlfn.XLOOKUP($D243,Help2_FC!$D:$D,Help2_FC!Z:Z)</f>
        <v>661</v>
      </c>
      <c r="AD243" s="979">
        <f>_xlfn.XLOOKUP($D243,Help2_FC!$D:$D,Help2_FC!AA:AA)</f>
        <v>1110.3023630791772</v>
      </c>
      <c r="AE243" s="979">
        <f>_xlfn.XLOOKUP($D243,Help2_FC!$D:$D,Help2_FC!AB:AB)</f>
        <v>670</v>
      </c>
      <c r="AF243" s="979">
        <f>_xlfn.XLOOKUP($D243,Help2_FC!$D:$D,Help2_FC!AC:AC)</f>
        <v>495</v>
      </c>
      <c r="AG243" s="979">
        <f>_xlfn.XLOOKUP($D243,Help2_FC!$D:$D,Help2_FC!AD:AD)</f>
        <v>520</v>
      </c>
      <c r="AH243" s="979">
        <f>_xlfn.XLOOKUP($D243,Help2_FC!$D:$D,Help2_FC!AE:AE)</f>
        <v>864.90000000000009</v>
      </c>
      <c r="AI243" s="979">
        <f>_xlfn.XLOOKUP($D243,Help2_FC!$D:$D,Help2_FC!AF:AF)</f>
        <v>3574.9199999999996</v>
      </c>
      <c r="AJ243" s="979">
        <f>_xlfn.XLOOKUP($D243,Help2_FC!$D:$D,Help2_FC!AG:AG)</f>
        <v>347.45368377716761</v>
      </c>
      <c r="AK243" s="979">
        <f>_xlfn.XLOOKUP($D243,Help2_FC!$D:$D,Help2_FC!AH:AH)</f>
        <v>7091.5698921646108</v>
      </c>
      <c r="AL243" s="979">
        <f>_xlfn.XLOOKUP($D243,Help2_FC!$D:$D,Help2_FC!AI:AI)</f>
        <v>1011.0975</v>
      </c>
      <c r="AM243" s="979">
        <f>_xlfn.XLOOKUP($D243,Help2_FC!$D:$D,Help2_FC!AJ:AJ)</f>
        <v>375</v>
      </c>
      <c r="AN243" s="979">
        <f>_xlfn.XLOOKUP($D243,Help2_FC!$D:$D,Help2_FC!AK:AK)</f>
        <v>0</v>
      </c>
    </row>
    <row r="244" spans="1:40" x14ac:dyDescent="0.2">
      <c r="A244" s="1">
        <v>45168</v>
      </c>
      <c r="B244">
        <f t="shared" si="23"/>
        <v>8</v>
      </c>
      <c r="C244">
        <f t="shared" si="24"/>
        <v>2023</v>
      </c>
      <c r="D244" s="872" t="str">
        <f t="shared" si="25"/>
        <v>08´2023</v>
      </c>
      <c r="F244" s="2">
        <f t="shared" si="22"/>
        <v>24</v>
      </c>
      <c r="G244" s="1483">
        <f t="shared" si="26"/>
        <v>3.4686090877558098E-2</v>
      </c>
      <c r="H244" s="5">
        <f t="shared" si="27"/>
        <v>1</v>
      </c>
      <c r="I244" s="995">
        <f>_xlfn.XLOOKUP($D244,Help2_FC!$D:$D,Help2_FC!H:H)</f>
        <v>18684.999999999989</v>
      </c>
      <c r="J244" s="979">
        <f>_xlfn.XLOOKUP($D244,Help2_FC!$D:$D,Help2_FC!I:I)</f>
        <v>11605</v>
      </c>
      <c r="K244" s="979">
        <f>_xlfn.XLOOKUP($D244,Help2_FC!$D:$D,Help2_FC!J:J)</f>
        <v>3499.9999999999886</v>
      </c>
      <c r="L244" s="979">
        <f>_xlfn.XLOOKUP($D244,Help2_FC!$D:$D,Help2_FC!K:K)</f>
        <v>2919</v>
      </c>
      <c r="M244" s="979">
        <f>_xlfn.XLOOKUP($D244,Help2_FC!$D:$D,Help2_FC!L:L)</f>
        <v>7892.4954254295881</v>
      </c>
      <c r="N244" s="979">
        <f>_xlfn.XLOOKUP($D244,Help2_FC!$D:$D,Help2_FC!M:M)</f>
        <v>9387.5515266105085</v>
      </c>
      <c r="P244" s="979">
        <f>_xlfn.XLOOKUP($D244,Help2_FC!$D:$D,Help2_FC!F:F)</f>
        <v>691.92</v>
      </c>
      <c r="Q244" s="979">
        <f t="shared" si="21"/>
        <v>744</v>
      </c>
      <c r="R244" s="979">
        <f>_xlfn.XLOOKUP($D244,Help2_FC!$D:$D,Help2_FC!N:N)</f>
        <v>7892.4954254295881</v>
      </c>
      <c r="S244" s="979">
        <f>_xlfn.XLOOKUP($D244,Help2_FC!$D:$D,Help2_FC!O:O)</f>
        <v>9253.25</v>
      </c>
      <c r="T244" s="979">
        <f>_xlfn.XLOOKUP($D244,Help2_FC!$D:$D,Help2_FC!P:P)</f>
        <v>589.6</v>
      </c>
      <c r="U244" s="979">
        <f>_xlfn.XLOOKUP($D244,Help2_FC!$D:$D,Help2_FC!Q:Q)</f>
        <v>349.74</v>
      </c>
      <c r="V244" s="979">
        <f>_xlfn.XLOOKUP($D244,Help2_FC!$D:$D,Help2_FC!R:R)</f>
        <v>69.194999999999993</v>
      </c>
      <c r="W244" s="979">
        <f>_xlfn.XLOOKUP($D244,Help2_FC!$D:$D,Help2_FC!S:S)</f>
        <v>21565.266</v>
      </c>
      <c r="Y244" s="979">
        <f>_xlfn.XLOOKUP($D244,Help2_FC!$D:$D,Help2_FC!V:V)</f>
        <v>7740</v>
      </c>
      <c r="Z244" s="979">
        <f>_xlfn.XLOOKUP($D244,Help2_FC!$D:$D,Help2_FC!W:W)</f>
        <v>3865</v>
      </c>
      <c r="AA244" s="979">
        <f>_xlfn.XLOOKUP($D244,Help2_FC!$D:$D,Help2_FC!X:X)</f>
        <v>0</v>
      </c>
      <c r="AB244" s="979">
        <f>_xlfn.XLOOKUP($D244,Help2_FC!$D:$D,Help2_FC!Y:Y)</f>
        <v>6418.9999999999891</v>
      </c>
      <c r="AC244" s="979">
        <f>_xlfn.XLOOKUP($D244,Help2_FC!$D:$D,Help2_FC!Z:Z)</f>
        <v>661</v>
      </c>
      <c r="AD244" s="979">
        <f>_xlfn.XLOOKUP($D244,Help2_FC!$D:$D,Help2_FC!AA:AA)</f>
        <v>1110.3023630791772</v>
      </c>
      <c r="AE244" s="979">
        <f>_xlfn.XLOOKUP($D244,Help2_FC!$D:$D,Help2_FC!AB:AB)</f>
        <v>670</v>
      </c>
      <c r="AF244" s="979">
        <f>_xlfn.XLOOKUP($D244,Help2_FC!$D:$D,Help2_FC!AC:AC)</f>
        <v>495</v>
      </c>
      <c r="AG244" s="979">
        <f>_xlfn.XLOOKUP($D244,Help2_FC!$D:$D,Help2_FC!AD:AD)</f>
        <v>520</v>
      </c>
      <c r="AH244" s="979">
        <f>_xlfn.XLOOKUP($D244,Help2_FC!$D:$D,Help2_FC!AE:AE)</f>
        <v>864.90000000000009</v>
      </c>
      <c r="AI244" s="979">
        <f>_xlfn.XLOOKUP($D244,Help2_FC!$D:$D,Help2_FC!AF:AF)</f>
        <v>3574.9199999999996</v>
      </c>
      <c r="AJ244" s="979">
        <f>_xlfn.XLOOKUP($D244,Help2_FC!$D:$D,Help2_FC!AG:AG)</f>
        <v>347.45368377716761</v>
      </c>
      <c r="AK244" s="979">
        <f>_xlfn.XLOOKUP($D244,Help2_FC!$D:$D,Help2_FC!AH:AH)</f>
        <v>7091.5698921646108</v>
      </c>
      <c r="AL244" s="979">
        <f>_xlfn.XLOOKUP($D244,Help2_FC!$D:$D,Help2_FC!AI:AI)</f>
        <v>1011.0975</v>
      </c>
      <c r="AM244" s="979">
        <f>_xlfn.XLOOKUP($D244,Help2_FC!$D:$D,Help2_FC!AJ:AJ)</f>
        <v>375</v>
      </c>
      <c r="AN244" s="979">
        <f>_xlfn.XLOOKUP($D244,Help2_FC!$D:$D,Help2_FC!AK:AK)</f>
        <v>0</v>
      </c>
    </row>
    <row r="245" spans="1:40" x14ac:dyDescent="0.2">
      <c r="A245" s="1">
        <v>45169</v>
      </c>
      <c r="B245">
        <f t="shared" si="23"/>
        <v>8</v>
      </c>
      <c r="C245">
        <f t="shared" si="24"/>
        <v>2023</v>
      </c>
      <c r="D245" s="872" t="str">
        <f t="shared" si="25"/>
        <v>08´2023</v>
      </c>
      <c r="F245" s="2">
        <f t="shared" si="22"/>
        <v>24</v>
      </c>
      <c r="G245" s="1483">
        <f t="shared" si="26"/>
        <v>3.4686090877558098E-2</v>
      </c>
      <c r="H245" s="5">
        <f t="shared" si="27"/>
        <v>1</v>
      </c>
      <c r="I245" s="995">
        <f>_xlfn.XLOOKUP($D245,Help2_FC!$D:$D,Help2_FC!H:H)</f>
        <v>18684.999999999989</v>
      </c>
      <c r="J245" s="979">
        <f>_xlfn.XLOOKUP($D245,Help2_FC!$D:$D,Help2_FC!I:I)</f>
        <v>11605</v>
      </c>
      <c r="K245" s="979">
        <f>_xlfn.XLOOKUP($D245,Help2_FC!$D:$D,Help2_FC!J:J)</f>
        <v>3499.9999999999886</v>
      </c>
      <c r="L245" s="979">
        <f>_xlfn.XLOOKUP($D245,Help2_FC!$D:$D,Help2_FC!K:K)</f>
        <v>2919</v>
      </c>
      <c r="M245" s="979">
        <f>_xlfn.XLOOKUP($D245,Help2_FC!$D:$D,Help2_FC!L:L)</f>
        <v>7892.4954254295881</v>
      </c>
      <c r="N245" s="979">
        <f>_xlfn.XLOOKUP($D245,Help2_FC!$D:$D,Help2_FC!M:M)</f>
        <v>9387.5515266105085</v>
      </c>
      <c r="P245" s="979">
        <f>_xlfn.XLOOKUP($D245,Help2_FC!$D:$D,Help2_FC!F:F)</f>
        <v>691.92</v>
      </c>
      <c r="Q245" s="979">
        <f t="shared" si="21"/>
        <v>744</v>
      </c>
      <c r="R245" s="979">
        <f>_xlfn.XLOOKUP($D245,Help2_FC!$D:$D,Help2_FC!N:N)</f>
        <v>7892.4954254295881</v>
      </c>
      <c r="S245" s="979">
        <f>_xlfn.XLOOKUP($D245,Help2_FC!$D:$D,Help2_FC!O:O)</f>
        <v>9253.25</v>
      </c>
      <c r="T245" s="979">
        <f>_xlfn.XLOOKUP($D245,Help2_FC!$D:$D,Help2_FC!P:P)</f>
        <v>589.6</v>
      </c>
      <c r="U245" s="979">
        <f>_xlfn.XLOOKUP($D245,Help2_FC!$D:$D,Help2_FC!Q:Q)</f>
        <v>349.74</v>
      </c>
      <c r="V245" s="979">
        <f>_xlfn.XLOOKUP($D245,Help2_FC!$D:$D,Help2_FC!R:R)</f>
        <v>69.194999999999993</v>
      </c>
      <c r="W245" s="979">
        <f>_xlfn.XLOOKUP($D245,Help2_FC!$D:$D,Help2_FC!S:S)</f>
        <v>21565.266</v>
      </c>
      <c r="Y245" s="979">
        <f>_xlfn.XLOOKUP($D245,Help2_FC!$D:$D,Help2_FC!V:V)</f>
        <v>7740</v>
      </c>
      <c r="Z245" s="979">
        <f>_xlfn.XLOOKUP($D245,Help2_FC!$D:$D,Help2_FC!W:W)</f>
        <v>3865</v>
      </c>
      <c r="AA245" s="979">
        <f>_xlfn.XLOOKUP($D245,Help2_FC!$D:$D,Help2_FC!X:X)</f>
        <v>0</v>
      </c>
      <c r="AB245" s="979">
        <f>_xlfn.XLOOKUP($D245,Help2_FC!$D:$D,Help2_FC!Y:Y)</f>
        <v>6418.9999999999891</v>
      </c>
      <c r="AC245" s="979">
        <f>_xlfn.XLOOKUP($D245,Help2_FC!$D:$D,Help2_FC!Z:Z)</f>
        <v>661</v>
      </c>
      <c r="AD245" s="979">
        <f>_xlfn.XLOOKUP($D245,Help2_FC!$D:$D,Help2_FC!AA:AA)</f>
        <v>1110.3023630791772</v>
      </c>
      <c r="AE245" s="979">
        <f>_xlfn.XLOOKUP($D245,Help2_FC!$D:$D,Help2_FC!AB:AB)</f>
        <v>670</v>
      </c>
      <c r="AF245" s="979">
        <f>_xlfn.XLOOKUP($D245,Help2_FC!$D:$D,Help2_FC!AC:AC)</f>
        <v>495</v>
      </c>
      <c r="AG245" s="979">
        <f>_xlfn.XLOOKUP($D245,Help2_FC!$D:$D,Help2_FC!AD:AD)</f>
        <v>520</v>
      </c>
      <c r="AH245" s="979">
        <f>_xlfn.XLOOKUP($D245,Help2_FC!$D:$D,Help2_FC!AE:AE)</f>
        <v>864.90000000000009</v>
      </c>
      <c r="AI245" s="979">
        <f>_xlfn.XLOOKUP($D245,Help2_FC!$D:$D,Help2_FC!AF:AF)</f>
        <v>3574.9199999999996</v>
      </c>
      <c r="AJ245" s="979">
        <f>_xlfn.XLOOKUP($D245,Help2_FC!$D:$D,Help2_FC!AG:AG)</f>
        <v>347.45368377716761</v>
      </c>
      <c r="AK245" s="979">
        <f>_xlfn.XLOOKUP($D245,Help2_FC!$D:$D,Help2_FC!AH:AH)</f>
        <v>7091.5698921646108</v>
      </c>
      <c r="AL245" s="979">
        <f>_xlfn.XLOOKUP($D245,Help2_FC!$D:$D,Help2_FC!AI:AI)</f>
        <v>1011.0975</v>
      </c>
      <c r="AM245" s="979">
        <f>_xlfn.XLOOKUP($D245,Help2_FC!$D:$D,Help2_FC!AJ:AJ)</f>
        <v>375</v>
      </c>
      <c r="AN245" s="979">
        <f>_xlfn.XLOOKUP($D245,Help2_FC!$D:$D,Help2_FC!AK:AK)</f>
        <v>0</v>
      </c>
    </row>
    <row r="246" spans="1:40" x14ac:dyDescent="0.2">
      <c r="A246" s="1">
        <v>45170</v>
      </c>
      <c r="B246">
        <f t="shared" si="23"/>
        <v>9</v>
      </c>
      <c r="C246">
        <f t="shared" si="24"/>
        <v>2023</v>
      </c>
      <c r="D246" s="872" t="str">
        <f t="shared" si="25"/>
        <v>09´2023</v>
      </c>
      <c r="F246" s="2">
        <f t="shared" si="22"/>
        <v>24</v>
      </c>
      <c r="G246" s="1483">
        <f t="shared" si="26"/>
        <v>3.5842293906810034E-2</v>
      </c>
      <c r="H246" s="5">
        <f t="shared" si="27"/>
        <v>1</v>
      </c>
      <c r="I246" s="995">
        <f>_xlfn.XLOOKUP($D246,Help2_FC!$D:$D,Help2_FC!H:H)</f>
        <v>18082</v>
      </c>
      <c r="J246" s="979">
        <f>_xlfn.XLOOKUP($D246,Help2_FC!$D:$D,Help2_FC!I:I)</f>
        <v>11253</v>
      </c>
      <c r="K246" s="979">
        <f>_xlfn.XLOOKUP($D246,Help2_FC!$D:$D,Help2_FC!J:J)</f>
        <v>3458</v>
      </c>
      <c r="L246" s="979">
        <f>_xlfn.XLOOKUP($D246,Help2_FC!$D:$D,Help2_FC!K:K)</f>
        <v>2630</v>
      </c>
      <c r="M246" s="979">
        <f>_xlfn.XLOOKUP($D246,Help2_FC!$D:$D,Help2_FC!L:L)</f>
        <v>7316.1459825272314</v>
      </c>
      <c r="N246" s="979">
        <f>_xlfn.XLOOKUP($D246,Help2_FC!$D:$D,Help2_FC!M:M)</f>
        <v>9362.1103866551093</v>
      </c>
      <c r="P246" s="979">
        <f>_xlfn.XLOOKUP($D246,Help2_FC!$D:$D,Help2_FC!F:F)</f>
        <v>669.6</v>
      </c>
      <c r="Q246" s="979">
        <f t="shared" ref="Q246:Q275" si="28">(EOMONTH(A246,0)-EOMONTH(A246,-1))*24</f>
        <v>720</v>
      </c>
      <c r="R246" s="979">
        <f>_xlfn.XLOOKUP($D246,Help2_FC!$D:$D,Help2_FC!N:N)</f>
        <v>7316.1459825272314</v>
      </c>
      <c r="S246" s="979">
        <f>_xlfn.XLOOKUP($D246,Help2_FC!$D:$D,Help2_FC!O:O)</f>
        <v>8270.5020000000004</v>
      </c>
      <c r="T246" s="979">
        <f>_xlfn.XLOOKUP($D246,Help2_FC!$D:$D,Help2_FC!P:P)</f>
        <v>813.37999999999988</v>
      </c>
      <c r="U246" s="979">
        <f>_xlfn.XLOOKUP($D246,Help2_FC!$D:$D,Help2_FC!Q:Q)</f>
        <v>463.05999999999995</v>
      </c>
      <c r="V246" s="979">
        <f>_xlfn.XLOOKUP($D246,Help2_FC!$D:$D,Help2_FC!R:R)</f>
        <v>97.221999999999994</v>
      </c>
      <c r="W246" s="979">
        <f>_xlfn.XLOOKUP($D246,Help2_FC!$D:$D,Help2_FC!S:S)</f>
        <v>20371.109</v>
      </c>
      <c r="Y246" s="979">
        <f>_xlfn.XLOOKUP($D246,Help2_FC!$D:$D,Help2_FC!V:V)</f>
        <v>7813</v>
      </c>
      <c r="Z246" s="979">
        <f>_xlfn.XLOOKUP($D246,Help2_FC!$D:$D,Help2_FC!W:W)</f>
        <v>3440</v>
      </c>
      <c r="AA246" s="979">
        <f>_xlfn.XLOOKUP($D246,Help2_FC!$D:$D,Help2_FC!X:X)</f>
        <v>0</v>
      </c>
      <c r="AB246" s="979">
        <f>_xlfn.XLOOKUP($D246,Help2_FC!$D:$D,Help2_FC!Y:Y)</f>
        <v>6088</v>
      </c>
      <c r="AC246" s="979">
        <f>_xlfn.XLOOKUP($D246,Help2_FC!$D:$D,Help2_FC!Z:Z)</f>
        <v>741</v>
      </c>
      <c r="AD246" s="979">
        <f>_xlfn.XLOOKUP($D246,Help2_FC!$D:$D,Help2_FC!AA:AA)</f>
        <v>1219.2668545196996</v>
      </c>
      <c r="AE246" s="979">
        <f>_xlfn.XLOOKUP($D246,Help2_FC!$D:$D,Help2_FC!AB:AB)</f>
        <v>1120</v>
      </c>
      <c r="AF246" s="979">
        <f>_xlfn.XLOOKUP($D246,Help2_FC!$D:$D,Help2_FC!AC:AC)</f>
        <v>760</v>
      </c>
      <c r="AG246" s="979">
        <f>_xlfn.XLOOKUP($D246,Help2_FC!$D:$D,Help2_FC!AD:AD)</f>
        <v>810</v>
      </c>
      <c r="AH246" s="979">
        <f>_xlfn.XLOOKUP($D246,Help2_FC!$D:$D,Help2_FC!AE:AE)</f>
        <v>837.00000000000023</v>
      </c>
      <c r="AI246" s="979">
        <f>_xlfn.XLOOKUP($D246,Help2_FC!$D:$D,Help2_FC!AF:AF)</f>
        <v>3459.6</v>
      </c>
      <c r="AJ246" s="979">
        <f>_xlfn.XLOOKUP($D246,Help2_FC!$D:$D,Help2_FC!AG:AG)</f>
        <v>329.48735257680573</v>
      </c>
      <c r="AK246" s="979">
        <f>_xlfn.XLOOKUP($D246,Help2_FC!$D:$D,Help2_FC!AH:AH)</f>
        <v>8698.0035952009603</v>
      </c>
      <c r="AL246" s="979">
        <f>_xlfn.XLOOKUP($D246,Help2_FC!$D:$D,Help2_FC!AI:AI)</f>
        <v>459.3025025000004</v>
      </c>
      <c r="AM246" s="979">
        <f>_xlfn.XLOOKUP($D246,Help2_FC!$D:$D,Help2_FC!AJ:AJ)</f>
        <v>0</v>
      </c>
      <c r="AN246" s="979">
        <f>_xlfn.XLOOKUP($D246,Help2_FC!$D:$D,Help2_FC!AK:AK)</f>
        <v>21</v>
      </c>
    </row>
    <row r="247" spans="1:40" x14ac:dyDescent="0.2">
      <c r="A247" s="1">
        <v>45171</v>
      </c>
      <c r="B247">
        <f t="shared" si="23"/>
        <v>9</v>
      </c>
      <c r="C247">
        <f t="shared" si="24"/>
        <v>2023</v>
      </c>
      <c r="D247" s="872" t="str">
        <f t="shared" si="25"/>
        <v>09´2023</v>
      </c>
      <c r="F247" s="2">
        <f t="shared" si="22"/>
        <v>24</v>
      </c>
      <c r="G247" s="1483">
        <f t="shared" si="26"/>
        <v>3.5842293906810034E-2</v>
      </c>
      <c r="H247" s="5">
        <f t="shared" si="27"/>
        <v>1</v>
      </c>
      <c r="I247" s="995">
        <f>_xlfn.XLOOKUP($D247,Help2_FC!$D:$D,Help2_FC!H:H)</f>
        <v>18082</v>
      </c>
      <c r="J247" s="979">
        <f>_xlfn.XLOOKUP($D247,Help2_FC!$D:$D,Help2_FC!I:I)</f>
        <v>11253</v>
      </c>
      <c r="K247" s="979">
        <f>_xlfn.XLOOKUP($D247,Help2_FC!$D:$D,Help2_FC!J:J)</f>
        <v>3458</v>
      </c>
      <c r="L247" s="979">
        <f>_xlfn.XLOOKUP($D247,Help2_FC!$D:$D,Help2_FC!K:K)</f>
        <v>2630</v>
      </c>
      <c r="M247" s="979">
        <f>_xlfn.XLOOKUP($D247,Help2_FC!$D:$D,Help2_FC!L:L)</f>
        <v>7316.1459825272314</v>
      </c>
      <c r="N247" s="979">
        <f>_xlfn.XLOOKUP($D247,Help2_FC!$D:$D,Help2_FC!M:M)</f>
        <v>9362.1103866551093</v>
      </c>
      <c r="P247" s="979">
        <f>_xlfn.XLOOKUP($D247,Help2_FC!$D:$D,Help2_FC!F:F)</f>
        <v>669.6</v>
      </c>
      <c r="Q247" s="979">
        <f t="shared" si="28"/>
        <v>720</v>
      </c>
      <c r="R247" s="979">
        <f>_xlfn.XLOOKUP($D247,Help2_FC!$D:$D,Help2_FC!N:N)</f>
        <v>7316.1459825272314</v>
      </c>
      <c r="S247" s="979">
        <f>_xlfn.XLOOKUP($D247,Help2_FC!$D:$D,Help2_FC!O:O)</f>
        <v>8270.5020000000004</v>
      </c>
      <c r="T247" s="979">
        <f>_xlfn.XLOOKUP($D247,Help2_FC!$D:$D,Help2_FC!P:P)</f>
        <v>813.37999999999988</v>
      </c>
      <c r="U247" s="979">
        <f>_xlfn.XLOOKUP($D247,Help2_FC!$D:$D,Help2_FC!Q:Q)</f>
        <v>463.05999999999995</v>
      </c>
      <c r="V247" s="979">
        <f>_xlfn.XLOOKUP($D247,Help2_FC!$D:$D,Help2_FC!R:R)</f>
        <v>97.221999999999994</v>
      </c>
      <c r="W247" s="979">
        <f>_xlfn.XLOOKUP($D247,Help2_FC!$D:$D,Help2_FC!S:S)</f>
        <v>20371.109</v>
      </c>
      <c r="Y247" s="979">
        <f>_xlfn.XLOOKUP($D247,Help2_FC!$D:$D,Help2_FC!V:V)</f>
        <v>7813</v>
      </c>
      <c r="Z247" s="979">
        <f>_xlfn.XLOOKUP($D247,Help2_FC!$D:$D,Help2_FC!W:W)</f>
        <v>3440</v>
      </c>
      <c r="AA247" s="979">
        <f>_xlfn.XLOOKUP($D247,Help2_FC!$D:$D,Help2_FC!X:X)</f>
        <v>0</v>
      </c>
      <c r="AB247" s="979">
        <f>_xlfn.XLOOKUP($D247,Help2_FC!$D:$D,Help2_FC!Y:Y)</f>
        <v>6088</v>
      </c>
      <c r="AC247" s="979">
        <f>_xlfn.XLOOKUP($D247,Help2_FC!$D:$D,Help2_FC!Z:Z)</f>
        <v>741</v>
      </c>
      <c r="AD247" s="979">
        <f>_xlfn.XLOOKUP($D247,Help2_FC!$D:$D,Help2_FC!AA:AA)</f>
        <v>1219.2668545196996</v>
      </c>
      <c r="AE247" s="979">
        <f>_xlfn.XLOOKUP($D247,Help2_FC!$D:$D,Help2_FC!AB:AB)</f>
        <v>1120</v>
      </c>
      <c r="AF247" s="979">
        <f>_xlfn.XLOOKUP($D247,Help2_FC!$D:$D,Help2_FC!AC:AC)</f>
        <v>760</v>
      </c>
      <c r="AG247" s="979">
        <f>_xlfn.XLOOKUP($D247,Help2_FC!$D:$D,Help2_FC!AD:AD)</f>
        <v>810</v>
      </c>
      <c r="AH247" s="979">
        <f>_xlfn.XLOOKUP($D247,Help2_FC!$D:$D,Help2_FC!AE:AE)</f>
        <v>837.00000000000023</v>
      </c>
      <c r="AI247" s="979">
        <f>_xlfn.XLOOKUP($D247,Help2_FC!$D:$D,Help2_FC!AF:AF)</f>
        <v>3459.6</v>
      </c>
      <c r="AJ247" s="979">
        <f>_xlfn.XLOOKUP($D247,Help2_FC!$D:$D,Help2_FC!AG:AG)</f>
        <v>329.48735257680573</v>
      </c>
      <c r="AK247" s="979">
        <f>_xlfn.XLOOKUP($D247,Help2_FC!$D:$D,Help2_FC!AH:AH)</f>
        <v>8698.0035952009603</v>
      </c>
      <c r="AL247" s="979">
        <f>_xlfn.XLOOKUP($D247,Help2_FC!$D:$D,Help2_FC!AI:AI)</f>
        <v>459.3025025000004</v>
      </c>
      <c r="AM247" s="979">
        <f>_xlfn.XLOOKUP($D247,Help2_FC!$D:$D,Help2_FC!AJ:AJ)</f>
        <v>0</v>
      </c>
      <c r="AN247" s="979">
        <f>_xlfn.XLOOKUP($D247,Help2_FC!$D:$D,Help2_FC!AK:AK)</f>
        <v>21</v>
      </c>
    </row>
    <row r="248" spans="1:40" x14ac:dyDescent="0.2">
      <c r="A248" s="1">
        <v>45172</v>
      </c>
      <c r="B248">
        <f t="shared" si="23"/>
        <v>9</v>
      </c>
      <c r="C248">
        <f t="shared" si="24"/>
        <v>2023</v>
      </c>
      <c r="D248" s="872" t="str">
        <f t="shared" si="25"/>
        <v>09´2023</v>
      </c>
      <c r="F248" s="2">
        <f t="shared" si="22"/>
        <v>24</v>
      </c>
      <c r="G248" s="1483">
        <f t="shared" si="26"/>
        <v>3.5842293906810034E-2</v>
      </c>
      <c r="H248" s="5">
        <f t="shared" si="27"/>
        <v>1</v>
      </c>
      <c r="I248" s="995">
        <f>_xlfn.XLOOKUP($D248,Help2_FC!$D:$D,Help2_FC!H:H)</f>
        <v>18082</v>
      </c>
      <c r="J248" s="979">
        <f>_xlfn.XLOOKUP($D248,Help2_FC!$D:$D,Help2_FC!I:I)</f>
        <v>11253</v>
      </c>
      <c r="K248" s="979">
        <f>_xlfn.XLOOKUP($D248,Help2_FC!$D:$D,Help2_FC!J:J)</f>
        <v>3458</v>
      </c>
      <c r="L248" s="979">
        <f>_xlfn.XLOOKUP($D248,Help2_FC!$D:$D,Help2_FC!K:K)</f>
        <v>2630</v>
      </c>
      <c r="M248" s="979">
        <f>_xlfn.XLOOKUP($D248,Help2_FC!$D:$D,Help2_FC!L:L)</f>
        <v>7316.1459825272314</v>
      </c>
      <c r="N248" s="979">
        <f>_xlfn.XLOOKUP($D248,Help2_FC!$D:$D,Help2_FC!M:M)</f>
        <v>9362.1103866551093</v>
      </c>
      <c r="P248" s="979">
        <f>_xlfn.XLOOKUP($D248,Help2_FC!$D:$D,Help2_FC!F:F)</f>
        <v>669.6</v>
      </c>
      <c r="Q248" s="979">
        <f t="shared" si="28"/>
        <v>720</v>
      </c>
      <c r="R248" s="979">
        <f>_xlfn.XLOOKUP($D248,Help2_FC!$D:$D,Help2_FC!N:N)</f>
        <v>7316.1459825272314</v>
      </c>
      <c r="S248" s="979">
        <f>_xlfn.XLOOKUP($D248,Help2_FC!$D:$D,Help2_FC!O:O)</f>
        <v>8270.5020000000004</v>
      </c>
      <c r="T248" s="979">
        <f>_xlfn.XLOOKUP($D248,Help2_FC!$D:$D,Help2_FC!P:P)</f>
        <v>813.37999999999988</v>
      </c>
      <c r="U248" s="979">
        <f>_xlfn.XLOOKUP($D248,Help2_FC!$D:$D,Help2_FC!Q:Q)</f>
        <v>463.05999999999995</v>
      </c>
      <c r="V248" s="979">
        <f>_xlfn.XLOOKUP($D248,Help2_FC!$D:$D,Help2_FC!R:R)</f>
        <v>97.221999999999994</v>
      </c>
      <c r="W248" s="979">
        <f>_xlfn.XLOOKUP($D248,Help2_FC!$D:$D,Help2_FC!S:S)</f>
        <v>20371.109</v>
      </c>
      <c r="Y248" s="979">
        <f>_xlfn.XLOOKUP($D248,Help2_FC!$D:$D,Help2_FC!V:V)</f>
        <v>7813</v>
      </c>
      <c r="Z248" s="979">
        <f>_xlfn.XLOOKUP($D248,Help2_FC!$D:$D,Help2_FC!W:W)</f>
        <v>3440</v>
      </c>
      <c r="AA248" s="979">
        <f>_xlfn.XLOOKUP($D248,Help2_FC!$D:$D,Help2_FC!X:X)</f>
        <v>0</v>
      </c>
      <c r="AB248" s="979">
        <f>_xlfn.XLOOKUP($D248,Help2_FC!$D:$D,Help2_FC!Y:Y)</f>
        <v>6088</v>
      </c>
      <c r="AC248" s="979">
        <f>_xlfn.XLOOKUP($D248,Help2_FC!$D:$D,Help2_FC!Z:Z)</f>
        <v>741</v>
      </c>
      <c r="AD248" s="979">
        <f>_xlfn.XLOOKUP($D248,Help2_FC!$D:$D,Help2_FC!AA:AA)</f>
        <v>1219.2668545196996</v>
      </c>
      <c r="AE248" s="979">
        <f>_xlfn.XLOOKUP($D248,Help2_FC!$D:$D,Help2_FC!AB:AB)</f>
        <v>1120</v>
      </c>
      <c r="AF248" s="979">
        <f>_xlfn.XLOOKUP($D248,Help2_FC!$D:$D,Help2_FC!AC:AC)</f>
        <v>760</v>
      </c>
      <c r="AG248" s="979">
        <f>_xlfn.XLOOKUP($D248,Help2_FC!$D:$D,Help2_FC!AD:AD)</f>
        <v>810</v>
      </c>
      <c r="AH248" s="979">
        <f>_xlfn.XLOOKUP($D248,Help2_FC!$D:$D,Help2_FC!AE:AE)</f>
        <v>837.00000000000023</v>
      </c>
      <c r="AI248" s="979">
        <f>_xlfn.XLOOKUP($D248,Help2_FC!$D:$D,Help2_FC!AF:AF)</f>
        <v>3459.6</v>
      </c>
      <c r="AJ248" s="979">
        <f>_xlfn.XLOOKUP($D248,Help2_FC!$D:$D,Help2_FC!AG:AG)</f>
        <v>329.48735257680573</v>
      </c>
      <c r="AK248" s="979">
        <f>_xlfn.XLOOKUP($D248,Help2_FC!$D:$D,Help2_FC!AH:AH)</f>
        <v>8698.0035952009603</v>
      </c>
      <c r="AL248" s="979">
        <f>_xlfn.XLOOKUP($D248,Help2_FC!$D:$D,Help2_FC!AI:AI)</f>
        <v>459.3025025000004</v>
      </c>
      <c r="AM248" s="979">
        <f>_xlfn.XLOOKUP($D248,Help2_FC!$D:$D,Help2_FC!AJ:AJ)</f>
        <v>0</v>
      </c>
      <c r="AN248" s="979">
        <f>_xlfn.XLOOKUP($D248,Help2_FC!$D:$D,Help2_FC!AK:AK)</f>
        <v>21</v>
      </c>
    </row>
    <row r="249" spans="1:40" x14ac:dyDescent="0.2">
      <c r="A249" s="1">
        <v>45173</v>
      </c>
      <c r="B249">
        <f t="shared" si="23"/>
        <v>9</v>
      </c>
      <c r="C249">
        <f t="shared" si="24"/>
        <v>2023</v>
      </c>
      <c r="D249" s="872" t="str">
        <f t="shared" si="25"/>
        <v>09´2023</v>
      </c>
      <c r="E249" s="867">
        <v>2</v>
      </c>
      <c r="F249" s="2">
        <f t="shared" si="22"/>
        <v>22</v>
      </c>
      <c r="G249" s="1483">
        <f t="shared" si="26"/>
        <v>3.2855436081242528E-2</v>
      </c>
      <c r="H249" s="5">
        <f t="shared" si="27"/>
        <v>0.91666666666666663</v>
      </c>
      <c r="I249" s="995">
        <f>_xlfn.XLOOKUP($D249,Help2_FC!$D:$D,Help2_FC!H:H)</f>
        <v>18082</v>
      </c>
      <c r="J249" s="979">
        <f>_xlfn.XLOOKUP($D249,Help2_FC!$D:$D,Help2_FC!I:I)</f>
        <v>11253</v>
      </c>
      <c r="K249" s="979">
        <f>_xlfn.XLOOKUP($D249,Help2_FC!$D:$D,Help2_FC!J:J)</f>
        <v>3458</v>
      </c>
      <c r="L249" s="979">
        <f>_xlfn.XLOOKUP($D249,Help2_FC!$D:$D,Help2_FC!K:K)</f>
        <v>2630</v>
      </c>
      <c r="M249" s="979">
        <f>_xlfn.XLOOKUP($D249,Help2_FC!$D:$D,Help2_FC!L:L)</f>
        <v>7316.1459825272314</v>
      </c>
      <c r="N249" s="979">
        <f>_xlfn.XLOOKUP($D249,Help2_FC!$D:$D,Help2_FC!M:M)</f>
        <v>9362.1103866551093</v>
      </c>
      <c r="P249" s="979">
        <f>_xlfn.XLOOKUP($D249,Help2_FC!$D:$D,Help2_FC!F:F)</f>
        <v>669.6</v>
      </c>
      <c r="Q249" s="979">
        <f t="shared" si="28"/>
        <v>720</v>
      </c>
      <c r="R249" s="979">
        <f>_xlfn.XLOOKUP($D249,Help2_FC!$D:$D,Help2_FC!N:N)</f>
        <v>7316.1459825272314</v>
      </c>
      <c r="S249" s="979">
        <f>_xlfn.XLOOKUP($D249,Help2_FC!$D:$D,Help2_FC!O:O)</f>
        <v>8270.5020000000004</v>
      </c>
      <c r="T249" s="979">
        <f>_xlfn.XLOOKUP($D249,Help2_FC!$D:$D,Help2_FC!P:P)</f>
        <v>813.37999999999988</v>
      </c>
      <c r="U249" s="979">
        <f>_xlfn.XLOOKUP($D249,Help2_FC!$D:$D,Help2_FC!Q:Q)</f>
        <v>463.05999999999995</v>
      </c>
      <c r="V249" s="979">
        <f>_xlfn.XLOOKUP($D249,Help2_FC!$D:$D,Help2_FC!R:R)</f>
        <v>97.221999999999994</v>
      </c>
      <c r="W249" s="979">
        <f>_xlfn.XLOOKUP($D249,Help2_FC!$D:$D,Help2_FC!S:S)</f>
        <v>20371.109</v>
      </c>
      <c r="Y249" s="979">
        <f>_xlfn.XLOOKUP($D249,Help2_FC!$D:$D,Help2_FC!V:V)</f>
        <v>7813</v>
      </c>
      <c r="Z249" s="979">
        <f>_xlfn.XLOOKUP($D249,Help2_FC!$D:$D,Help2_FC!W:W)</f>
        <v>3440</v>
      </c>
      <c r="AA249" s="979">
        <f>_xlfn.XLOOKUP($D249,Help2_FC!$D:$D,Help2_FC!X:X)</f>
        <v>0</v>
      </c>
      <c r="AB249" s="979">
        <f>_xlfn.XLOOKUP($D249,Help2_FC!$D:$D,Help2_FC!Y:Y)</f>
        <v>6088</v>
      </c>
      <c r="AC249" s="979">
        <f>_xlfn.XLOOKUP($D249,Help2_FC!$D:$D,Help2_FC!Z:Z)</f>
        <v>741</v>
      </c>
      <c r="AD249" s="979">
        <f>_xlfn.XLOOKUP($D249,Help2_FC!$D:$D,Help2_FC!AA:AA)</f>
        <v>1219.2668545196996</v>
      </c>
      <c r="AE249" s="979">
        <f>_xlfn.XLOOKUP($D249,Help2_FC!$D:$D,Help2_FC!AB:AB)</f>
        <v>1120</v>
      </c>
      <c r="AF249" s="979">
        <f>_xlfn.XLOOKUP($D249,Help2_FC!$D:$D,Help2_FC!AC:AC)</f>
        <v>760</v>
      </c>
      <c r="AG249" s="979">
        <f>_xlfn.XLOOKUP($D249,Help2_FC!$D:$D,Help2_FC!AD:AD)</f>
        <v>810</v>
      </c>
      <c r="AH249" s="979">
        <f>_xlfn.XLOOKUP($D249,Help2_FC!$D:$D,Help2_FC!AE:AE)</f>
        <v>837.00000000000023</v>
      </c>
      <c r="AI249" s="979">
        <f>_xlfn.XLOOKUP($D249,Help2_FC!$D:$D,Help2_FC!AF:AF)</f>
        <v>3459.6</v>
      </c>
      <c r="AJ249" s="979">
        <f>_xlfn.XLOOKUP($D249,Help2_FC!$D:$D,Help2_FC!AG:AG)</f>
        <v>329.48735257680573</v>
      </c>
      <c r="AK249" s="979">
        <f>_xlfn.XLOOKUP($D249,Help2_FC!$D:$D,Help2_FC!AH:AH)</f>
        <v>8698.0035952009603</v>
      </c>
      <c r="AL249" s="979">
        <f>_xlfn.XLOOKUP($D249,Help2_FC!$D:$D,Help2_FC!AI:AI)</f>
        <v>459.3025025000004</v>
      </c>
      <c r="AM249" s="979">
        <f>_xlfn.XLOOKUP($D249,Help2_FC!$D:$D,Help2_FC!AJ:AJ)</f>
        <v>0</v>
      </c>
      <c r="AN249" s="979">
        <f>_xlfn.XLOOKUP($D249,Help2_FC!$D:$D,Help2_FC!AK:AK)</f>
        <v>21</v>
      </c>
    </row>
    <row r="250" spans="1:40" x14ac:dyDescent="0.2">
      <c r="A250" s="1">
        <v>45174</v>
      </c>
      <c r="B250">
        <f t="shared" si="23"/>
        <v>9</v>
      </c>
      <c r="C250">
        <f t="shared" si="24"/>
        <v>2023</v>
      </c>
      <c r="D250" s="872" t="str">
        <f t="shared" si="25"/>
        <v>09´2023</v>
      </c>
      <c r="E250" s="867">
        <v>24</v>
      </c>
      <c r="F250" s="2">
        <f t="shared" si="22"/>
        <v>0</v>
      </c>
      <c r="G250" s="1483">
        <f t="shared" si="26"/>
        <v>0</v>
      </c>
      <c r="H250" s="5">
        <f t="shared" si="27"/>
        <v>0</v>
      </c>
      <c r="I250" s="995">
        <f>_xlfn.XLOOKUP($D250,Help2_FC!$D:$D,Help2_FC!H:H)</f>
        <v>18082</v>
      </c>
      <c r="J250" s="979">
        <f>_xlfn.XLOOKUP($D250,Help2_FC!$D:$D,Help2_FC!I:I)</f>
        <v>11253</v>
      </c>
      <c r="K250" s="979">
        <f>_xlfn.XLOOKUP($D250,Help2_FC!$D:$D,Help2_FC!J:J)</f>
        <v>3458</v>
      </c>
      <c r="L250" s="979">
        <f>_xlfn.XLOOKUP($D250,Help2_FC!$D:$D,Help2_FC!K:K)</f>
        <v>2630</v>
      </c>
      <c r="M250" s="979">
        <f>_xlfn.XLOOKUP($D250,Help2_FC!$D:$D,Help2_FC!L:L)</f>
        <v>7316.1459825272314</v>
      </c>
      <c r="N250" s="979">
        <f>_xlfn.XLOOKUP($D250,Help2_FC!$D:$D,Help2_FC!M:M)</f>
        <v>9362.1103866551093</v>
      </c>
      <c r="P250" s="979">
        <f>_xlfn.XLOOKUP($D250,Help2_FC!$D:$D,Help2_FC!F:F)</f>
        <v>669.6</v>
      </c>
      <c r="Q250" s="979">
        <f t="shared" si="28"/>
        <v>720</v>
      </c>
      <c r="R250" s="979">
        <f>_xlfn.XLOOKUP($D250,Help2_FC!$D:$D,Help2_FC!N:N)</f>
        <v>7316.1459825272314</v>
      </c>
      <c r="S250" s="979">
        <f>_xlfn.XLOOKUP($D250,Help2_FC!$D:$D,Help2_FC!O:O)</f>
        <v>8270.5020000000004</v>
      </c>
      <c r="T250" s="979">
        <f>_xlfn.XLOOKUP($D250,Help2_FC!$D:$D,Help2_FC!P:P)</f>
        <v>813.37999999999988</v>
      </c>
      <c r="U250" s="979">
        <f>_xlfn.XLOOKUP($D250,Help2_FC!$D:$D,Help2_FC!Q:Q)</f>
        <v>463.05999999999995</v>
      </c>
      <c r="V250" s="979">
        <f>_xlfn.XLOOKUP($D250,Help2_FC!$D:$D,Help2_FC!R:R)</f>
        <v>97.221999999999994</v>
      </c>
      <c r="W250" s="979">
        <f>_xlfn.XLOOKUP($D250,Help2_FC!$D:$D,Help2_FC!S:S)</f>
        <v>20371.109</v>
      </c>
      <c r="Y250" s="979">
        <f>_xlfn.XLOOKUP($D250,Help2_FC!$D:$D,Help2_FC!V:V)</f>
        <v>7813</v>
      </c>
      <c r="Z250" s="979">
        <f>_xlfn.XLOOKUP($D250,Help2_FC!$D:$D,Help2_FC!W:W)</f>
        <v>3440</v>
      </c>
      <c r="AA250" s="979">
        <f>_xlfn.XLOOKUP($D250,Help2_FC!$D:$D,Help2_FC!X:X)</f>
        <v>0</v>
      </c>
      <c r="AB250" s="979">
        <f>_xlfn.XLOOKUP($D250,Help2_FC!$D:$D,Help2_FC!Y:Y)</f>
        <v>6088</v>
      </c>
      <c r="AC250" s="979">
        <f>_xlfn.XLOOKUP($D250,Help2_FC!$D:$D,Help2_FC!Z:Z)</f>
        <v>741</v>
      </c>
      <c r="AD250" s="979">
        <f>_xlfn.XLOOKUP($D250,Help2_FC!$D:$D,Help2_FC!AA:AA)</f>
        <v>1219.2668545196996</v>
      </c>
      <c r="AE250" s="979">
        <f>_xlfn.XLOOKUP($D250,Help2_FC!$D:$D,Help2_FC!AB:AB)</f>
        <v>1120</v>
      </c>
      <c r="AF250" s="979">
        <f>_xlfn.XLOOKUP($D250,Help2_FC!$D:$D,Help2_FC!AC:AC)</f>
        <v>760</v>
      </c>
      <c r="AG250" s="979">
        <f>_xlfn.XLOOKUP($D250,Help2_FC!$D:$D,Help2_FC!AD:AD)</f>
        <v>810</v>
      </c>
      <c r="AH250" s="979">
        <f>_xlfn.XLOOKUP($D250,Help2_FC!$D:$D,Help2_FC!AE:AE)</f>
        <v>837.00000000000023</v>
      </c>
      <c r="AI250" s="979">
        <f>_xlfn.XLOOKUP($D250,Help2_FC!$D:$D,Help2_FC!AF:AF)</f>
        <v>3459.6</v>
      </c>
      <c r="AJ250" s="979">
        <f>_xlfn.XLOOKUP($D250,Help2_FC!$D:$D,Help2_FC!AG:AG)</f>
        <v>329.48735257680573</v>
      </c>
      <c r="AK250" s="979">
        <f>_xlfn.XLOOKUP($D250,Help2_FC!$D:$D,Help2_FC!AH:AH)</f>
        <v>8698.0035952009603</v>
      </c>
      <c r="AL250" s="979">
        <f>_xlfn.XLOOKUP($D250,Help2_FC!$D:$D,Help2_FC!AI:AI)</f>
        <v>459.3025025000004</v>
      </c>
      <c r="AM250" s="979">
        <f>_xlfn.XLOOKUP($D250,Help2_FC!$D:$D,Help2_FC!AJ:AJ)</f>
        <v>0</v>
      </c>
      <c r="AN250" s="979">
        <f>_xlfn.XLOOKUP($D250,Help2_FC!$D:$D,Help2_FC!AK:AK)</f>
        <v>21</v>
      </c>
    </row>
    <row r="251" spans="1:40" x14ac:dyDescent="0.2">
      <c r="A251" s="1">
        <v>45175</v>
      </c>
      <c r="B251">
        <f t="shared" si="23"/>
        <v>9</v>
      </c>
      <c r="C251">
        <f t="shared" si="24"/>
        <v>2023</v>
      </c>
      <c r="D251" s="872" t="str">
        <f t="shared" si="25"/>
        <v>09´2023</v>
      </c>
      <c r="E251" s="867">
        <v>12.4</v>
      </c>
      <c r="F251" s="2">
        <f t="shared" si="22"/>
        <v>11.6</v>
      </c>
      <c r="G251" s="1483">
        <f t="shared" si="26"/>
        <v>1.7323775388291517E-2</v>
      </c>
      <c r="H251" s="5">
        <f t="shared" si="27"/>
        <v>0.48333333333333334</v>
      </c>
      <c r="I251" s="995">
        <f>_xlfn.XLOOKUP($D251,Help2_FC!$D:$D,Help2_FC!H:H)</f>
        <v>18082</v>
      </c>
      <c r="J251" s="979">
        <f>_xlfn.XLOOKUP($D251,Help2_FC!$D:$D,Help2_FC!I:I)</f>
        <v>11253</v>
      </c>
      <c r="K251" s="979">
        <f>_xlfn.XLOOKUP($D251,Help2_FC!$D:$D,Help2_FC!J:J)</f>
        <v>3458</v>
      </c>
      <c r="L251" s="979">
        <f>_xlfn.XLOOKUP($D251,Help2_FC!$D:$D,Help2_FC!K:K)</f>
        <v>2630</v>
      </c>
      <c r="M251" s="979">
        <f>_xlfn.XLOOKUP($D251,Help2_FC!$D:$D,Help2_FC!L:L)</f>
        <v>7316.1459825272314</v>
      </c>
      <c r="N251" s="979">
        <f>_xlfn.XLOOKUP($D251,Help2_FC!$D:$D,Help2_FC!M:M)</f>
        <v>9362.1103866551093</v>
      </c>
      <c r="P251" s="979">
        <f>_xlfn.XLOOKUP($D251,Help2_FC!$D:$D,Help2_FC!F:F)</f>
        <v>669.6</v>
      </c>
      <c r="Q251" s="979">
        <f t="shared" si="28"/>
        <v>720</v>
      </c>
      <c r="R251" s="979">
        <f>_xlfn.XLOOKUP($D251,Help2_FC!$D:$D,Help2_FC!N:N)</f>
        <v>7316.1459825272314</v>
      </c>
      <c r="S251" s="979">
        <f>_xlfn.XLOOKUP($D251,Help2_FC!$D:$D,Help2_FC!O:O)</f>
        <v>8270.5020000000004</v>
      </c>
      <c r="T251" s="979">
        <f>_xlfn.XLOOKUP($D251,Help2_FC!$D:$D,Help2_FC!P:P)</f>
        <v>813.37999999999988</v>
      </c>
      <c r="U251" s="979">
        <f>_xlfn.XLOOKUP($D251,Help2_FC!$D:$D,Help2_FC!Q:Q)</f>
        <v>463.05999999999995</v>
      </c>
      <c r="V251" s="979">
        <f>_xlfn.XLOOKUP($D251,Help2_FC!$D:$D,Help2_FC!R:R)</f>
        <v>97.221999999999994</v>
      </c>
      <c r="W251" s="979">
        <f>_xlfn.XLOOKUP($D251,Help2_FC!$D:$D,Help2_FC!S:S)</f>
        <v>20371.109</v>
      </c>
      <c r="Y251" s="979">
        <f>_xlfn.XLOOKUP($D251,Help2_FC!$D:$D,Help2_FC!V:V)</f>
        <v>7813</v>
      </c>
      <c r="Z251" s="979">
        <f>_xlfn.XLOOKUP($D251,Help2_FC!$D:$D,Help2_FC!W:W)</f>
        <v>3440</v>
      </c>
      <c r="AA251" s="979">
        <f>_xlfn.XLOOKUP($D251,Help2_FC!$D:$D,Help2_FC!X:X)</f>
        <v>0</v>
      </c>
      <c r="AB251" s="979">
        <f>_xlfn.XLOOKUP($D251,Help2_FC!$D:$D,Help2_FC!Y:Y)</f>
        <v>6088</v>
      </c>
      <c r="AC251" s="979">
        <f>_xlfn.XLOOKUP($D251,Help2_FC!$D:$D,Help2_FC!Z:Z)</f>
        <v>741</v>
      </c>
      <c r="AD251" s="979">
        <f>_xlfn.XLOOKUP($D251,Help2_FC!$D:$D,Help2_FC!AA:AA)</f>
        <v>1219.2668545196996</v>
      </c>
      <c r="AE251" s="979">
        <f>_xlfn.XLOOKUP($D251,Help2_FC!$D:$D,Help2_FC!AB:AB)</f>
        <v>1120</v>
      </c>
      <c r="AF251" s="979">
        <f>_xlfn.XLOOKUP($D251,Help2_FC!$D:$D,Help2_FC!AC:AC)</f>
        <v>760</v>
      </c>
      <c r="AG251" s="979">
        <f>_xlfn.XLOOKUP($D251,Help2_FC!$D:$D,Help2_FC!AD:AD)</f>
        <v>810</v>
      </c>
      <c r="AH251" s="979">
        <f>_xlfn.XLOOKUP($D251,Help2_FC!$D:$D,Help2_FC!AE:AE)</f>
        <v>837.00000000000023</v>
      </c>
      <c r="AI251" s="979">
        <f>_xlfn.XLOOKUP($D251,Help2_FC!$D:$D,Help2_FC!AF:AF)</f>
        <v>3459.6</v>
      </c>
      <c r="AJ251" s="979">
        <f>_xlfn.XLOOKUP($D251,Help2_FC!$D:$D,Help2_FC!AG:AG)</f>
        <v>329.48735257680573</v>
      </c>
      <c r="AK251" s="979">
        <f>_xlfn.XLOOKUP($D251,Help2_FC!$D:$D,Help2_FC!AH:AH)</f>
        <v>8698.0035952009603</v>
      </c>
      <c r="AL251" s="979">
        <f>_xlfn.XLOOKUP($D251,Help2_FC!$D:$D,Help2_FC!AI:AI)</f>
        <v>459.3025025000004</v>
      </c>
      <c r="AM251" s="979">
        <f>_xlfn.XLOOKUP($D251,Help2_FC!$D:$D,Help2_FC!AJ:AJ)</f>
        <v>0</v>
      </c>
      <c r="AN251" s="979">
        <f>_xlfn.XLOOKUP($D251,Help2_FC!$D:$D,Help2_FC!AK:AK)</f>
        <v>21</v>
      </c>
    </row>
    <row r="252" spans="1:40" x14ac:dyDescent="0.2">
      <c r="A252" s="1">
        <v>45176</v>
      </c>
      <c r="B252">
        <f t="shared" si="23"/>
        <v>9</v>
      </c>
      <c r="C252">
        <f t="shared" si="24"/>
        <v>2023</v>
      </c>
      <c r="D252" s="872" t="str">
        <f t="shared" si="25"/>
        <v>09´2023</v>
      </c>
      <c r="F252" s="2">
        <f t="shared" si="22"/>
        <v>24</v>
      </c>
      <c r="G252" s="1483">
        <f t="shared" si="26"/>
        <v>3.5842293906810034E-2</v>
      </c>
      <c r="H252" s="5">
        <f t="shared" si="27"/>
        <v>1</v>
      </c>
      <c r="I252" s="995">
        <f>_xlfn.XLOOKUP($D252,Help2_FC!$D:$D,Help2_FC!H:H)</f>
        <v>18082</v>
      </c>
      <c r="J252" s="979">
        <f>_xlfn.XLOOKUP($D252,Help2_FC!$D:$D,Help2_FC!I:I)</f>
        <v>11253</v>
      </c>
      <c r="K252" s="979">
        <f>_xlfn.XLOOKUP($D252,Help2_FC!$D:$D,Help2_FC!J:J)</f>
        <v>3458</v>
      </c>
      <c r="L252" s="979">
        <f>_xlfn.XLOOKUP($D252,Help2_FC!$D:$D,Help2_FC!K:K)</f>
        <v>2630</v>
      </c>
      <c r="M252" s="979">
        <f>_xlfn.XLOOKUP($D252,Help2_FC!$D:$D,Help2_FC!L:L)</f>
        <v>7316.1459825272314</v>
      </c>
      <c r="N252" s="979">
        <f>_xlfn.XLOOKUP($D252,Help2_FC!$D:$D,Help2_FC!M:M)</f>
        <v>9362.1103866551093</v>
      </c>
      <c r="P252" s="979">
        <f>_xlfn.XLOOKUP($D252,Help2_FC!$D:$D,Help2_FC!F:F)</f>
        <v>669.6</v>
      </c>
      <c r="Q252" s="979">
        <f t="shared" si="28"/>
        <v>720</v>
      </c>
      <c r="R252" s="979">
        <f>_xlfn.XLOOKUP($D252,Help2_FC!$D:$D,Help2_FC!N:N)</f>
        <v>7316.1459825272314</v>
      </c>
      <c r="S252" s="979">
        <f>_xlfn.XLOOKUP($D252,Help2_FC!$D:$D,Help2_FC!O:O)</f>
        <v>8270.5020000000004</v>
      </c>
      <c r="T252" s="979">
        <f>_xlfn.XLOOKUP($D252,Help2_FC!$D:$D,Help2_FC!P:P)</f>
        <v>813.37999999999988</v>
      </c>
      <c r="U252" s="979">
        <f>_xlfn.XLOOKUP($D252,Help2_FC!$D:$D,Help2_FC!Q:Q)</f>
        <v>463.05999999999995</v>
      </c>
      <c r="V252" s="979">
        <f>_xlfn.XLOOKUP($D252,Help2_FC!$D:$D,Help2_FC!R:R)</f>
        <v>97.221999999999994</v>
      </c>
      <c r="W252" s="979">
        <f>_xlfn.XLOOKUP($D252,Help2_FC!$D:$D,Help2_FC!S:S)</f>
        <v>20371.109</v>
      </c>
      <c r="Y252" s="979">
        <f>_xlfn.XLOOKUP($D252,Help2_FC!$D:$D,Help2_FC!V:V)</f>
        <v>7813</v>
      </c>
      <c r="Z252" s="979">
        <f>_xlfn.XLOOKUP($D252,Help2_FC!$D:$D,Help2_FC!W:W)</f>
        <v>3440</v>
      </c>
      <c r="AA252" s="979">
        <f>_xlfn.XLOOKUP($D252,Help2_FC!$D:$D,Help2_FC!X:X)</f>
        <v>0</v>
      </c>
      <c r="AB252" s="979">
        <f>_xlfn.XLOOKUP($D252,Help2_FC!$D:$D,Help2_FC!Y:Y)</f>
        <v>6088</v>
      </c>
      <c r="AC252" s="979">
        <f>_xlfn.XLOOKUP($D252,Help2_FC!$D:$D,Help2_FC!Z:Z)</f>
        <v>741</v>
      </c>
      <c r="AD252" s="979">
        <f>_xlfn.XLOOKUP($D252,Help2_FC!$D:$D,Help2_FC!AA:AA)</f>
        <v>1219.2668545196996</v>
      </c>
      <c r="AE252" s="979">
        <f>_xlfn.XLOOKUP($D252,Help2_FC!$D:$D,Help2_FC!AB:AB)</f>
        <v>1120</v>
      </c>
      <c r="AF252" s="979">
        <f>_xlfn.XLOOKUP($D252,Help2_FC!$D:$D,Help2_FC!AC:AC)</f>
        <v>760</v>
      </c>
      <c r="AG252" s="979">
        <f>_xlfn.XLOOKUP($D252,Help2_FC!$D:$D,Help2_FC!AD:AD)</f>
        <v>810</v>
      </c>
      <c r="AH252" s="979">
        <f>_xlfn.XLOOKUP($D252,Help2_FC!$D:$D,Help2_FC!AE:AE)</f>
        <v>837.00000000000023</v>
      </c>
      <c r="AI252" s="979">
        <f>_xlfn.XLOOKUP($D252,Help2_FC!$D:$D,Help2_FC!AF:AF)</f>
        <v>3459.6</v>
      </c>
      <c r="AJ252" s="979">
        <f>_xlfn.XLOOKUP($D252,Help2_FC!$D:$D,Help2_FC!AG:AG)</f>
        <v>329.48735257680573</v>
      </c>
      <c r="AK252" s="979">
        <f>_xlfn.XLOOKUP($D252,Help2_FC!$D:$D,Help2_FC!AH:AH)</f>
        <v>8698.0035952009603</v>
      </c>
      <c r="AL252" s="979">
        <f>_xlfn.XLOOKUP($D252,Help2_FC!$D:$D,Help2_FC!AI:AI)</f>
        <v>459.3025025000004</v>
      </c>
      <c r="AM252" s="979">
        <f>_xlfn.XLOOKUP($D252,Help2_FC!$D:$D,Help2_FC!AJ:AJ)</f>
        <v>0</v>
      </c>
      <c r="AN252" s="979">
        <f>_xlfn.XLOOKUP($D252,Help2_FC!$D:$D,Help2_FC!AK:AK)</f>
        <v>21</v>
      </c>
    </row>
    <row r="253" spans="1:40" x14ac:dyDescent="0.2">
      <c r="A253" s="1">
        <v>45177</v>
      </c>
      <c r="B253">
        <f t="shared" si="23"/>
        <v>9</v>
      </c>
      <c r="C253">
        <f t="shared" si="24"/>
        <v>2023</v>
      </c>
      <c r="D253" s="872" t="str">
        <f t="shared" si="25"/>
        <v>09´2023</v>
      </c>
      <c r="F253" s="2">
        <f t="shared" si="22"/>
        <v>24</v>
      </c>
      <c r="G253" s="1483">
        <f t="shared" si="26"/>
        <v>3.5842293906810034E-2</v>
      </c>
      <c r="H253" s="5">
        <f t="shared" si="27"/>
        <v>1</v>
      </c>
      <c r="I253" s="995">
        <f>_xlfn.XLOOKUP($D253,Help2_FC!$D:$D,Help2_FC!H:H)</f>
        <v>18082</v>
      </c>
      <c r="J253" s="979">
        <f>_xlfn.XLOOKUP($D253,Help2_FC!$D:$D,Help2_FC!I:I)</f>
        <v>11253</v>
      </c>
      <c r="K253" s="979">
        <f>_xlfn.XLOOKUP($D253,Help2_FC!$D:$D,Help2_FC!J:J)</f>
        <v>3458</v>
      </c>
      <c r="L253" s="979">
        <f>_xlfn.XLOOKUP($D253,Help2_FC!$D:$D,Help2_FC!K:K)</f>
        <v>2630</v>
      </c>
      <c r="M253" s="979">
        <f>_xlfn.XLOOKUP($D253,Help2_FC!$D:$D,Help2_FC!L:L)</f>
        <v>7316.1459825272314</v>
      </c>
      <c r="N253" s="979">
        <f>_xlfn.XLOOKUP($D253,Help2_FC!$D:$D,Help2_FC!M:M)</f>
        <v>9362.1103866551093</v>
      </c>
      <c r="P253" s="979">
        <f>_xlfn.XLOOKUP($D253,Help2_FC!$D:$D,Help2_FC!F:F)</f>
        <v>669.6</v>
      </c>
      <c r="Q253" s="979">
        <f t="shared" si="28"/>
        <v>720</v>
      </c>
      <c r="R253" s="979">
        <f>_xlfn.XLOOKUP($D253,Help2_FC!$D:$D,Help2_FC!N:N)</f>
        <v>7316.1459825272314</v>
      </c>
      <c r="S253" s="979">
        <f>_xlfn.XLOOKUP($D253,Help2_FC!$D:$D,Help2_FC!O:O)</f>
        <v>8270.5020000000004</v>
      </c>
      <c r="T253" s="979">
        <f>_xlfn.XLOOKUP($D253,Help2_FC!$D:$D,Help2_FC!P:P)</f>
        <v>813.37999999999988</v>
      </c>
      <c r="U253" s="979">
        <f>_xlfn.XLOOKUP($D253,Help2_FC!$D:$D,Help2_FC!Q:Q)</f>
        <v>463.05999999999995</v>
      </c>
      <c r="V253" s="979">
        <f>_xlfn.XLOOKUP($D253,Help2_FC!$D:$D,Help2_FC!R:R)</f>
        <v>97.221999999999994</v>
      </c>
      <c r="W253" s="979">
        <f>_xlfn.XLOOKUP($D253,Help2_FC!$D:$D,Help2_FC!S:S)</f>
        <v>20371.109</v>
      </c>
      <c r="Y253" s="979">
        <f>_xlfn.XLOOKUP($D253,Help2_FC!$D:$D,Help2_FC!V:V)</f>
        <v>7813</v>
      </c>
      <c r="Z253" s="979">
        <f>_xlfn.XLOOKUP($D253,Help2_FC!$D:$D,Help2_FC!W:W)</f>
        <v>3440</v>
      </c>
      <c r="AA253" s="979">
        <f>_xlfn.XLOOKUP($D253,Help2_FC!$D:$D,Help2_FC!X:X)</f>
        <v>0</v>
      </c>
      <c r="AB253" s="979">
        <f>_xlfn.XLOOKUP($D253,Help2_FC!$D:$D,Help2_FC!Y:Y)</f>
        <v>6088</v>
      </c>
      <c r="AC253" s="979">
        <f>_xlfn.XLOOKUP($D253,Help2_FC!$D:$D,Help2_FC!Z:Z)</f>
        <v>741</v>
      </c>
      <c r="AD253" s="979">
        <f>_xlfn.XLOOKUP($D253,Help2_FC!$D:$D,Help2_FC!AA:AA)</f>
        <v>1219.2668545196996</v>
      </c>
      <c r="AE253" s="979">
        <f>_xlfn.XLOOKUP($D253,Help2_FC!$D:$D,Help2_FC!AB:AB)</f>
        <v>1120</v>
      </c>
      <c r="AF253" s="979">
        <f>_xlfn.XLOOKUP($D253,Help2_FC!$D:$D,Help2_FC!AC:AC)</f>
        <v>760</v>
      </c>
      <c r="AG253" s="979">
        <f>_xlfn.XLOOKUP($D253,Help2_FC!$D:$D,Help2_FC!AD:AD)</f>
        <v>810</v>
      </c>
      <c r="AH253" s="979">
        <f>_xlfn.XLOOKUP($D253,Help2_FC!$D:$D,Help2_FC!AE:AE)</f>
        <v>837.00000000000023</v>
      </c>
      <c r="AI253" s="979">
        <f>_xlfn.XLOOKUP($D253,Help2_FC!$D:$D,Help2_FC!AF:AF)</f>
        <v>3459.6</v>
      </c>
      <c r="AJ253" s="979">
        <f>_xlfn.XLOOKUP($D253,Help2_FC!$D:$D,Help2_FC!AG:AG)</f>
        <v>329.48735257680573</v>
      </c>
      <c r="AK253" s="979">
        <f>_xlfn.XLOOKUP($D253,Help2_FC!$D:$D,Help2_FC!AH:AH)</f>
        <v>8698.0035952009603</v>
      </c>
      <c r="AL253" s="979">
        <f>_xlfn.XLOOKUP($D253,Help2_FC!$D:$D,Help2_FC!AI:AI)</f>
        <v>459.3025025000004</v>
      </c>
      <c r="AM253" s="979">
        <f>_xlfn.XLOOKUP($D253,Help2_FC!$D:$D,Help2_FC!AJ:AJ)</f>
        <v>0</v>
      </c>
      <c r="AN253" s="979">
        <f>_xlfn.XLOOKUP($D253,Help2_FC!$D:$D,Help2_FC!AK:AK)</f>
        <v>21</v>
      </c>
    </row>
    <row r="254" spans="1:40" x14ac:dyDescent="0.2">
      <c r="A254" s="1">
        <v>45178</v>
      </c>
      <c r="B254">
        <f t="shared" si="23"/>
        <v>9</v>
      </c>
      <c r="C254">
        <f t="shared" si="24"/>
        <v>2023</v>
      </c>
      <c r="D254" s="872" t="str">
        <f t="shared" si="25"/>
        <v>09´2023</v>
      </c>
      <c r="F254" s="2">
        <f t="shared" si="22"/>
        <v>24</v>
      </c>
      <c r="G254" s="1483">
        <f t="shared" si="26"/>
        <v>3.5842293906810034E-2</v>
      </c>
      <c r="H254" s="5">
        <f t="shared" si="27"/>
        <v>1</v>
      </c>
      <c r="I254" s="995">
        <f>_xlfn.XLOOKUP($D254,Help2_FC!$D:$D,Help2_FC!H:H)</f>
        <v>18082</v>
      </c>
      <c r="J254" s="979">
        <f>_xlfn.XLOOKUP($D254,Help2_FC!$D:$D,Help2_FC!I:I)</f>
        <v>11253</v>
      </c>
      <c r="K254" s="979">
        <f>_xlfn.XLOOKUP($D254,Help2_FC!$D:$D,Help2_FC!J:J)</f>
        <v>3458</v>
      </c>
      <c r="L254" s="979">
        <f>_xlfn.XLOOKUP($D254,Help2_FC!$D:$D,Help2_FC!K:K)</f>
        <v>2630</v>
      </c>
      <c r="M254" s="979">
        <f>_xlfn.XLOOKUP($D254,Help2_FC!$D:$D,Help2_FC!L:L)</f>
        <v>7316.1459825272314</v>
      </c>
      <c r="N254" s="979">
        <f>_xlfn.XLOOKUP($D254,Help2_FC!$D:$D,Help2_FC!M:M)</f>
        <v>9362.1103866551093</v>
      </c>
      <c r="P254" s="979">
        <f>_xlfn.XLOOKUP($D254,Help2_FC!$D:$D,Help2_FC!F:F)</f>
        <v>669.6</v>
      </c>
      <c r="Q254" s="979">
        <f t="shared" si="28"/>
        <v>720</v>
      </c>
      <c r="R254" s="979">
        <f>_xlfn.XLOOKUP($D254,Help2_FC!$D:$D,Help2_FC!N:N)</f>
        <v>7316.1459825272314</v>
      </c>
      <c r="S254" s="979">
        <f>_xlfn.XLOOKUP($D254,Help2_FC!$D:$D,Help2_FC!O:O)</f>
        <v>8270.5020000000004</v>
      </c>
      <c r="T254" s="979">
        <f>_xlfn.XLOOKUP($D254,Help2_FC!$D:$D,Help2_FC!P:P)</f>
        <v>813.37999999999988</v>
      </c>
      <c r="U254" s="979">
        <f>_xlfn.XLOOKUP($D254,Help2_FC!$D:$D,Help2_FC!Q:Q)</f>
        <v>463.05999999999995</v>
      </c>
      <c r="V254" s="979">
        <f>_xlfn.XLOOKUP($D254,Help2_FC!$D:$D,Help2_FC!R:R)</f>
        <v>97.221999999999994</v>
      </c>
      <c r="W254" s="979">
        <f>_xlfn.XLOOKUP($D254,Help2_FC!$D:$D,Help2_FC!S:S)</f>
        <v>20371.109</v>
      </c>
      <c r="Y254" s="979">
        <f>_xlfn.XLOOKUP($D254,Help2_FC!$D:$D,Help2_FC!V:V)</f>
        <v>7813</v>
      </c>
      <c r="Z254" s="979">
        <f>_xlfn.XLOOKUP($D254,Help2_FC!$D:$D,Help2_FC!W:W)</f>
        <v>3440</v>
      </c>
      <c r="AA254" s="979">
        <f>_xlfn.XLOOKUP($D254,Help2_FC!$D:$D,Help2_FC!X:X)</f>
        <v>0</v>
      </c>
      <c r="AB254" s="979">
        <f>_xlfn.XLOOKUP($D254,Help2_FC!$D:$D,Help2_FC!Y:Y)</f>
        <v>6088</v>
      </c>
      <c r="AC254" s="979">
        <f>_xlfn.XLOOKUP($D254,Help2_FC!$D:$D,Help2_FC!Z:Z)</f>
        <v>741</v>
      </c>
      <c r="AD254" s="979">
        <f>_xlfn.XLOOKUP($D254,Help2_FC!$D:$D,Help2_FC!AA:AA)</f>
        <v>1219.2668545196996</v>
      </c>
      <c r="AE254" s="979">
        <f>_xlfn.XLOOKUP($D254,Help2_FC!$D:$D,Help2_FC!AB:AB)</f>
        <v>1120</v>
      </c>
      <c r="AF254" s="979">
        <f>_xlfn.XLOOKUP($D254,Help2_FC!$D:$D,Help2_FC!AC:AC)</f>
        <v>760</v>
      </c>
      <c r="AG254" s="979">
        <f>_xlfn.XLOOKUP($D254,Help2_FC!$D:$D,Help2_FC!AD:AD)</f>
        <v>810</v>
      </c>
      <c r="AH254" s="979">
        <f>_xlfn.XLOOKUP($D254,Help2_FC!$D:$D,Help2_FC!AE:AE)</f>
        <v>837.00000000000023</v>
      </c>
      <c r="AI254" s="979">
        <f>_xlfn.XLOOKUP($D254,Help2_FC!$D:$D,Help2_FC!AF:AF)</f>
        <v>3459.6</v>
      </c>
      <c r="AJ254" s="979">
        <f>_xlfn.XLOOKUP($D254,Help2_FC!$D:$D,Help2_FC!AG:AG)</f>
        <v>329.48735257680573</v>
      </c>
      <c r="AK254" s="979">
        <f>_xlfn.XLOOKUP($D254,Help2_FC!$D:$D,Help2_FC!AH:AH)</f>
        <v>8698.0035952009603</v>
      </c>
      <c r="AL254" s="979">
        <f>_xlfn.XLOOKUP($D254,Help2_FC!$D:$D,Help2_FC!AI:AI)</f>
        <v>459.3025025000004</v>
      </c>
      <c r="AM254" s="979">
        <f>_xlfn.XLOOKUP($D254,Help2_FC!$D:$D,Help2_FC!AJ:AJ)</f>
        <v>0</v>
      </c>
      <c r="AN254" s="979">
        <f>_xlfn.XLOOKUP($D254,Help2_FC!$D:$D,Help2_FC!AK:AK)</f>
        <v>21</v>
      </c>
    </row>
    <row r="255" spans="1:40" x14ac:dyDescent="0.2">
      <c r="A255" s="1">
        <v>45179</v>
      </c>
      <c r="B255">
        <f t="shared" si="23"/>
        <v>9</v>
      </c>
      <c r="C255">
        <f t="shared" si="24"/>
        <v>2023</v>
      </c>
      <c r="D255" s="872" t="str">
        <f t="shared" si="25"/>
        <v>09´2023</v>
      </c>
      <c r="F255" s="2">
        <f t="shared" si="22"/>
        <v>24</v>
      </c>
      <c r="G255" s="1483">
        <f t="shared" si="26"/>
        <v>3.5842293906810034E-2</v>
      </c>
      <c r="H255" s="5">
        <f t="shared" si="27"/>
        <v>1</v>
      </c>
      <c r="I255" s="995">
        <f>_xlfn.XLOOKUP($D255,Help2_FC!$D:$D,Help2_FC!H:H)</f>
        <v>18082</v>
      </c>
      <c r="J255" s="979">
        <f>_xlfn.XLOOKUP($D255,Help2_FC!$D:$D,Help2_FC!I:I)</f>
        <v>11253</v>
      </c>
      <c r="K255" s="979">
        <f>_xlfn.XLOOKUP($D255,Help2_FC!$D:$D,Help2_FC!J:J)</f>
        <v>3458</v>
      </c>
      <c r="L255" s="979">
        <f>_xlfn.XLOOKUP($D255,Help2_FC!$D:$D,Help2_FC!K:K)</f>
        <v>2630</v>
      </c>
      <c r="M255" s="979">
        <f>_xlfn.XLOOKUP($D255,Help2_FC!$D:$D,Help2_FC!L:L)</f>
        <v>7316.1459825272314</v>
      </c>
      <c r="N255" s="979">
        <f>_xlfn.XLOOKUP($D255,Help2_FC!$D:$D,Help2_FC!M:M)</f>
        <v>9362.1103866551093</v>
      </c>
      <c r="P255" s="979">
        <f>_xlfn.XLOOKUP($D255,Help2_FC!$D:$D,Help2_FC!F:F)</f>
        <v>669.6</v>
      </c>
      <c r="Q255" s="979">
        <f t="shared" si="28"/>
        <v>720</v>
      </c>
      <c r="R255" s="979">
        <f>_xlfn.XLOOKUP($D255,Help2_FC!$D:$D,Help2_FC!N:N)</f>
        <v>7316.1459825272314</v>
      </c>
      <c r="S255" s="979">
        <f>_xlfn.XLOOKUP($D255,Help2_FC!$D:$D,Help2_FC!O:O)</f>
        <v>8270.5020000000004</v>
      </c>
      <c r="T255" s="979">
        <f>_xlfn.XLOOKUP($D255,Help2_FC!$D:$D,Help2_FC!P:P)</f>
        <v>813.37999999999988</v>
      </c>
      <c r="U255" s="979">
        <f>_xlfn.XLOOKUP($D255,Help2_FC!$D:$D,Help2_FC!Q:Q)</f>
        <v>463.05999999999995</v>
      </c>
      <c r="V255" s="979">
        <f>_xlfn.XLOOKUP($D255,Help2_FC!$D:$D,Help2_FC!R:R)</f>
        <v>97.221999999999994</v>
      </c>
      <c r="W255" s="979">
        <f>_xlfn.XLOOKUP($D255,Help2_FC!$D:$D,Help2_FC!S:S)</f>
        <v>20371.109</v>
      </c>
      <c r="Y255" s="979">
        <f>_xlfn.XLOOKUP($D255,Help2_FC!$D:$D,Help2_FC!V:V)</f>
        <v>7813</v>
      </c>
      <c r="Z255" s="979">
        <f>_xlfn.XLOOKUP($D255,Help2_FC!$D:$D,Help2_FC!W:W)</f>
        <v>3440</v>
      </c>
      <c r="AA255" s="979">
        <f>_xlfn.XLOOKUP($D255,Help2_FC!$D:$D,Help2_FC!X:X)</f>
        <v>0</v>
      </c>
      <c r="AB255" s="979">
        <f>_xlfn.XLOOKUP($D255,Help2_FC!$D:$D,Help2_FC!Y:Y)</f>
        <v>6088</v>
      </c>
      <c r="AC255" s="979">
        <f>_xlfn.XLOOKUP($D255,Help2_FC!$D:$D,Help2_FC!Z:Z)</f>
        <v>741</v>
      </c>
      <c r="AD255" s="979">
        <f>_xlfn.XLOOKUP($D255,Help2_FC!$D:$D,Help2_FC!AA:AA)</f>
        <v>1219.2668545196996</v>
      </c>
      <c r="AE255" s="979">
        <f>_xlfn.XLOOKUP($D255,Help2_FC!$D:$D,Help2_FC!AB:AB)</f>
        <v>1120</v>
      </c>
      <c r="AF255" s="979">
        <f>_xlfn.XLOOKUP($D255,Help2_FC!$D:$D,Help2_FC!AC:AC)</f>
        <v>760</v>
      </c>
      <c r="AG255" s="979">
        <f>_xlfn.XLOOKUP($D255,Help2_FC!$D:$D,Help2_FC!AD:AD)</f>
        <v>810</v>
      </c>
      <c r="AH255" s="979">
        <f>_xlfn.XLOOKUP($D255,Help2_FC!$D:$D,Help2_FC!AE:AE)</f>
        <v>837.00000000000023</v>
      </c>
      <c r="AI255" s="979">
        <f>_xlfn.XLOOKUP($D255,Help2_FC!$D:$D,Help2_FC!AF:AF)</f>
        <v>3459.6</v>
      </c>
      <c r="AJ255" s="979">
        <f>_xlfn.XLOOKUP($D255,Help2_FC!$D:$D,Help2_FC!AG:AG)</f>
        <v>329.48735257680573</v>
      </c>
      <c r="AK255" s="979">
        <f>_xlfn.XLOOKUP($D255,Help2_FC!$D:$D,Help2_FC!AH:AH)</f>
        <v>8698.0035952009603</v>
      </c>
      <c r="AL255" s="979">
        <f>_xlfn.XLOOKUP($D255,Help2_FC!$D:$D,Help2_FC!AI:AI)</f>
        <v>459.3025025000004</v>
      </c>
      <c r="AM255" s="979">
        <f>_xlfn.XLOOKUP($D255,Help2_FC!$D:$D,Help2_FC!AJ:AJ)</f>
        <v>0</v>
      </c>
      <c r="AN255" s="979">
        <f>_xlfn.XLOOKUP($D255,Help2_FC!$D:$D,Help2_FC!AK:AK)</f>
        <v>21</v>
      </c>
    </row>
    <row r="256" spans="1:40" x14ac:dyDescent="0.2">
      <c r="A256" s="1">
        <v>45180</v>
      </c>
      <c r="B256">
        <f t="shared" si="23"/>
        <v>9</v>
      </c>
      <c r="C256">
        <f t="shared" si="24"/>
        <v>2023</v>
      </c>
      <c r="D256" s="872" t="str">
        <f t="shared" si="25"/>
        <v>09´2023</v>
      </c>
      <c r="F256" s="2">
        <f t="shared" si="22"/>
        <v>24</v>
      </c>
      <c r="G256" s="1483">
        <f t="shared" si="26"/>
        <v>3.5842293906810034E-2</v>
      </c>
      <c r="H256" s="5">
        <f t="shared" si="27"/>
        <v>1</v>
      </c>
      <c r="I256" s="995">
        <f>_xlfn.XLOOKUP($D256,Help2_FC!$D:$D,Help2_FC!H:H)</f>
        <v>18082</v>
      </c>
      <c r="J256" s="979">
        <f>_xlfn.XLOOKUP($D256,Help2_FC!$D:$D,Help2_FC!I:I)</f>
        <v>11253</v>
      </c>
      <c r="K256" s="979">
        <f>_xlfn.XLOOKUP($D256,Help2_FC!$D:$D,Help2_FC!J:J)</f>
        <v>3458</v>
      </c>
      <c r="L256" s="979">
        <f>_xlfn.XLOOKUP($D256,Help2_FC!$D:$D,Help2_FC!K:K)</f>
        <v>2630</v>
      </c>
      <c r="M256" s="979">
        <f>_xlfn.XLOOKUP($D256,Help2_FC!$D:$D,Help2_FC!L:L)</f>
        <v>7316.1459825272314</v>
      </c>
      <c r="N256" s="979">
        <f>_xlfn.XLOOKUP($D256,Help2_FC!$D:$D,Help2_FC!M:M)</f>
        <v>9362.1103866551093</v>
      </c>
      <c r="P256" s="979">
        <f>_xlfn.XLOOKUP($D256,Help2_FC!$D:$D,Help2_FC!F:F)</f>
        <v>669.6</v>
      </c>
      <c r="Q256" s="979">
        <f t="shared" si="28"/>
        <v>720</v>
      </c>
      <c r="R256" s="979">
        <f>_xlfn.XLOOKUP($D256,Help2_FC!$D:$D,Help2_FC!N:N)</f>
        <v>7316.1459825272314</v>
      </c>
      <c r="S256" s="979">
        <f>_xlfn.XLOOKUP($D256,Help2_FC!$D:$D,Help2_FC!O:O)</f>
        <v>8270.5020000000004</v>
      </c>
      <c r="T256" s="979">
        <f>_xlfn.XLOOKUP($D256,Help2_FC!$D:$D,Help2_FC!P:P)</f>
        <v>813.37999999999988</v>
      </c>
      <c r="U256" s="979">
        <f>_xlfn.XLOOKUP($D256,Help2_FC!$D:$D,Help2_FC!Q:Q)</f>
        <v>463.05999999999995</v>
      </c>
      <c r="V256" s="979">
        <f>_xlfn.XLOOKUP($D256,Help2_FC!$D:$D,Help2_FC!R:R)</f>
        <v>97.221999999999994</v>
      </c>
      <c r="W256" s="979">
        <f>_xlfn.XLOOKUP($D256,Help2_FC!$D:$D,Help2_FC!S:S)</f>
        <v>20371.109</v>
      </c>
      <c r="Y256" s="979">
        <f>_xlfn.XLOOKUP($D256,Help2_FC!$D:$D,Help2_FC!V:V)</f>
        <v>7813</v>
      </c>
      <c r="Z256" s="979">
        <f>_xlfn.XLOOKUP($D256,Help2_FC!$D:$D,Help2_FC!W:W)</f>
        <v>3440</v>
      </c>
      <c r="AA256" s="979">
        <f>_xlfn.XLOOKUP($D256,Help2_FC!$D:$D,Help2_FC!X:X)</f>
        <v>0</v>
      </c>
      <c r="AB256" s="979">
        <f>_xlfn.XLOOKUP($D256,Help2_FC!$D:$D,Help2_FC!Y:Y)</f>
        <v>6088</v>
      </c>
      <c r="AC256" s="979">
        <f>_xlfn.XLOOKUP($D256,Help2_FC!$D:$D,Help2_FC!Z:Z)</f>
        <v>741</v>
      </c>
      <c r="AD256" s="979">
        <f>_xlfn.XLOOKUP($D256,Help2_FC!$D:$D,Help2_FC!AA:AA)</f>
        <v>1219.2668545196996</v>
      </c>
      <c r="AE256" s="979">
        <f>_xlfn.XLOOKUP($D256,Help2_FC!$D:$D,Help2_FC!AB:AB)</f>
        <v>1120</v>
      </c>
      <c r="AF256" s="979">
        <f>_xlfn.XLOOKUP($D256,Help2_FC!$D:$D,Help2_FC!AC:AC)</f>
        <v>760</v>
      </c>
      <c r="AG256" s="979">
        <f>_xlfn.XLOOKUP($D256,Help2_FC!$D:$D,Help2_FC!AD:AD)</f>
        <v>810</v>
      </c>
      <c r="AH256" s="979">
        <f>_xlfn.XLOOKUP($D256,Help2_FC!$D:$D,Help2_FC!AE:AE)</f>
        <v>837.00000000000023</v>
      </c>
      <c r="AI256" s="979">
        <f>_xlfn.XLOOKUP($D256,Help2_FC!$D:$D,Help2_FC!AF:AF)</f>
        <v>3459.6</v>
      </c>
      <c r="AJ256" s="979">
        <f>_xlfn.XLOOKUP($D256,Help2_FC!$D:$D,Help2_FC!AG:AG)</f>
        <v>329.48735257680573</v>
      </c>
      <c r="AK256" s="979">
        <f>_xlfn.XLOOKUP($D256,Help2_FC!$D:$D,Help2_FC!AH:AH)</f>
        <v>8698.0035952009603</v>
      </c>
      <c r="AL256" s="979">
        <f>_xlfn.XLOOKUP($D256,Help2_FC!$D:$D,Help2_FC!AI:AI)</f>
        <v>459.3025025000004</v>
      </c>
      <c r="AM256" s="979">
        <f>_xlfn.XLOOKUP($D256,Help2_FC!$D:$D,Help2_FC!AJ:AJ)</f>
        <v>0</v>
      </c>
      <c r="AN256" s="979">
        <f>_xlfn.XLOOKUP($D256,Help2_FC!$D:$D,Help2_FC!AK:AK)</f>
        <v>21</v>
      </c>
    </row>
    <row r="257" spans="1:40" x14ac:dyDescent="0.2">
      <c r="A257" s="1">
        <v>45181</v>
      </c>
      <c r="B257">
        <f t="shared" si="23"/>
        <v>9</v>
      </c>
      <c r="C257">
        <f t="shared" si="24"/>
        <v>2023</v>
      </c>
      <c r="D257" s="872" t="str">
        <f t="shared" si="25"/>
        <v>09´2023</v>
      </c>
      <c r="F257" s="2">
        <f t="shared" si="22"/>
        <v>24</v>
      </c>
      <c r="G257" s="1483">
        <f t="shared" si="26"/>
        <v>3.5842293906810034E-2</v>
      </c>
      <c r="H257" s="5">
        <f t="shared" si="27"/>
        <v>1</v>
      </c>
      <c r="I257" s="995">
        <f>_xlfn.XLOOKUP($D257,Help2_FC!$D:$D,Help2_FC!H:H)</f>
        <v>18082</v>
      </c>
      <c r="J257" s="979">
        <f>_xlfn.XLOOKUP($D257,Help2_FC!$D:$D,Help2_FC!I:I)</f>
        <v>11253</v>
      </c>
      <c r="K257" s="979">
        <f>_xlfn.XLOOKUP($D257,Help2_FC!$D:$D,Help2_FC!J:J)</f>
        <v>3458</v>
      </c>
      <c r="L257" s="979">
        <f>_xlfn.XLOOKUP($D257,Help2_FC!$D:$D,Help2_FC!K:K)</f>
        <v>2630</v>
      </c>
      <c r="M257" s="979">
        <f>_xlfn.XLOOKUP($D257,Help2_FC!$D:$D,Help2_FC!L:L)</f>
        <v>7316.1459825272314</v>
      </c>
      <c r="N257" s="979">
        <f>_xlfn.XLOOKUP($D257,Help2_FC!$D:$D,Help2_FC!M:M)</f>
        <v>9362.1103866551093</v>
      </c>
      <c r="P257" s="979">
        <f>_xlfn.XLOOKUP($D257,Help2_FC!$D:$D,Help2_FC!F:F)</f>
        <v>669.6</v>
      </c>
      <c r="Q257" s="979">
        <f t="shared" si="28"/>
        <v>720</v>
      </c>
      <c r="R257" s="979">
        <f>_xlfn.XLOOKUP($D257,Help2_FC!$D:$D,Help2_FC!N:N)</f>
        <v>7316.1459825272314</v>
      </c>
      <c r="S257" s="979">
        <f>_xlfn.XLOOKUP($D257,Help2_FC!$D:$D,Help2_FC!O:O)</f>
        <v>8270.5020000000004</v>
      </c>
      <c r="T257" s="979">
        <f>_xlfn.XLOOKUP($D257,Help2_FC!$D:$D,Help2_FC!P:P)</f>
        <v>813.37999999999988</v>
      </c>
      <c r="U257" s="979">
        <f>_xlfn.XLOOKUP($D257,Help2_FC!$D:$D,Help2_FC!Q:Q)</f>
        <v>463.05999999999995</v>
      </c>
      <c r="V257" s="979">
        <f>_xlfn.XLOOKUP($D257,Help2_FC!$D:$D,Help2_FC!R:R)</f>
        <v>97.221999999999994</v>
      </c>
      <c r="W257" s="979">
        <f>_xlfn.XLOOKUP($D257,Help2_FC!$D:$D,Help2_FC!S:S)</f>
        <v>20371.109</v>
      </c>
      <c r="Y257" s="979">
        <f>_xlfn.XLOOKUP($D257,Help2_FC!$D:$D,Help2_FC!V:V)</f>
        <v>7813</v>
      </c>
      <c r="Z257" s="979">
        <f>_xlfn.XLOOKUP($D257,Help2_FC!$D:$D,Help2_FC!W:W)</f>
        <v>3440</v>
      </c>
      <c r="AA257" s="979">
        <f>_xlfn.XLOOKUP($D257,Help2_FC!$D:$D,Help2_FC!X:X)</f>
        <v>0</v>
      </c>
      <c r="AB257" s="979">
        <f>_xlfn.XLOOKUP($D257,Help2_FC!$D:$D,Help2_FC!Y:Y)</f>
        <v>6088</v>
      </c>
      <c r="AC257" s="979">
        <f>_xlfn.XLOOKUP($D257,Help2_FC!$D:$D,Help2_FC!Z:Z)</f>
        <v>741</v>
      </c>
      <c r="AD257" s="979">
        <f>_xlfn.XLOOKUP($D257,Help2_FC!$D:$D,Help2_FC!AA:AA)</f>
        <v>1219.2668545196996</v>
      </c>
      <c r="AE257" s="979">
        <f>_xlfn.XLOOKUP($D257,Help2_FC!$D:$D,Help2_FC!AB:AB)</f>
        <v>1120</v>
      </c>
      <c r="AF257" s="979">
        <f>_xlfn.XLOOKUP($D257,Help2_FC!$D:$D,Help2_FC!AC:AC)</f>
        <v>760</v>
      </c>
      <c r="AG257" s="979">
        <f>_xlfn.XLOOKUP($D257,Help2_FC!$D:$D,Help2_FC!AD:AD)</f>
        <v>810</v>
      </c>
      <c r="AH257" s="979">
        <f>_xlfn.XLOOKUP($D257,Help2_FC!$D:$D,Help2_FC!AE:AE)</f>
        <v>837.00000000000023</v>
      </c>
      <c r="AI257" s="979">
        <f>_xlfn.XLOOKUP($D257,Help2_FC!$D:$D,Help2_FC!AF:AF)</f>
        <v>3459.6</v>
      </c>
      <c r="AJ257" s="979">
        <f>_xlfn.XLOOKUP($D257,Help2_FC!$D:$D,Help2_FC!AG:AG)</f>
        <v>329.48735257680573</v>
      </c>
      <c r="AK257" s="979">
        <f>_xlfn.XLOOKUP($D257,Help2_FC!$D:$D,Help2_FC!AH:AH)</f>
        <v>8698.0035952009603</v>
      </c>
      <c r="AL257" s="979">
        <f>_xlfn.XLOOKUP($D257,Help2_FC!$D:$D,Help2_FC!AI:AI)</f>
        <v>459.3025025000004</v>
      </c>
      <c r="AM257" s="979">
        <f>_xlfn.XLOOKUP($D257,Help2_FC!$D:$D,Help2_FC!AJ:AJ)</f>
        <v>0</v>
      </c>
      <c r="AN257" s="979">
        <f>_xlfn.XLOOKUP($D257,Help2_FC!$D:$D,Help2_FC!AK:AK)</f>
        <v>21</v>
      </c>
    </row>
    <row r="258" spans="1:40" x14ac:dyDescent="0.2">
      <c r="A258" s="1">
        <v>45182</v>
      </c>
      <c r="B258">
        <f t="shared" si="23"/>
        <v>9</v>
      </c>
      <c r="C258">
        <f t="shared" si="24"/>
        <v>2023</v>
      </c>
      <c r="D258" s="872" t="str">
        <f t="shared" si="25"/>
        <v>09´2023</v>
      </c>
      <c r="F258" s="2">
        <f t="shared" si="22"/>
        <v>24</v>
      </c>
      <c r="G258" s="1483">
        <f t="shared" si="26"/>
        <v>3.5842293906810034E-2</v>
      </c>
      <c r="H258" s="5">
        <f t="shared" si="27"/>
        <v>1</v>
      </c>
      <c r="I258" s="995">
        <f>_xlfn.XLOOKUP($D258,Help2_FC!$D:$D,Help2_FC!H:H)</f>
        <v>18082</v>
      </c>
      <c r="J258" s="979">
        <f>_xlfn.XLOOKUP($D258,Help2_FC!$D:$D,Help2_FC!I:I)</f>
        <v>11253</v>
      </c>
      <c r="K258" s="979">
        <f>_xlfn.XLOOKUP($D258,Help2_FC!$D:$D,Help2_FC!J:J)</f>
        <v>3458</v>
      </c>
      <c r="L258" s="979">
        <f>_xlfn.XLOOKUP($D258,Help2_FC!$D:$D,Help2_FC!K:K)</f>
        <v>2630</v>
      </c>
      <c r="M258" s="979">
        <f>_xlfn.XLOOKUP($D258,Help2_FC!$D:$D,Help2_FC!L:L)</f>
        <v>7316.1459825272314</v>
      </c>
      <c r="N258" s="979">
        <f>_xlfn.XLOOKUP($D258,Help2_FC!$D:$D,Help2_FC!M:M)</f>
        <v>9362.1103866551093</v>
      </c>
      <c r="P258" s="979">
        <f>_xlfn.XLOOKUP($D258,Help2_FC!$D:$D,Help2_FC!F:F)</f>
        <v>669.6</v>
      </c>
      <c r="Q258" s="979">
        <f t="shared" si="28"/>
        <v>720</v>
      </c>
      <c r="R258" s="979">
        <f>_xlfn.XLOOKUP($D258,Help2_FC!$D:$D,Help2_FC!N:N)</f>
        <v>7316.1459825272314</v>
      </c>
      <c r="S258" s="979">
        <f>_xlfn.XLOOKUP($D258,Help2_FC!$D:$D,Help2_FC!O:O)</f>
        <v>8270.5020000000004</v>
      </c>
      <c r="T258" s="979">
        <f>_xlfn.XLOOKUP($D258,Help2_FC!$D:$D,Help2_FC!P:P)</f>
        <v>813.37999999999988</v>
      </c>
      <c r="U258" s="979">
        <f>_xlfn.XLOOKUP($D258,Help2_FC!$D:$D,Help2_FC!Q:Q)</f>
        <v>463.05999999999995</v>
      </c>
      <c r="V258" s="979">
        <f>_xlfn.XLOOKUP($D258,Help2_FC!$D:$D,Help2_FC!R:R)</f>
        <v>97.221999999999994</v>
      </c>
      <c r="W258" s="979">
        <f>_xlfn.XLOOKUP($D258,Help2_FC!$D:$D,Help2_FC!S:S)</f>
        <v>20371.109</v>
      </c>
      <c r="Y258" s="979">
        <f>_xlfn.XLOOKUP($D258,Help2_FC!$D:$D,Help2_FC!V:V)</f>
        <v>7813</v>
      </c>
      <c r="Z258" s="979">
        <f>_xlfn.XLOOKUP($D258,Help2_FC!$D:$D,Help2_FC!W:W)</f>
        <v>3440</v>
      </c>
      <c r="AA258" s="979">
        <f>_xlfn.XLOOKUP($D258,Help2_FC!$D:$D,Help2_FC!X:X)</f>
        <v>0</v>
      </c>
      <c r="AB258" s="979">
        <f>_xlfn.XLOOKUP($D258,Help2_FC!$D:$D,Help2_FC!Y:Y)</f>
        <v>6088</v>
      </c>
      <c r="AC258" s="979">
        <f>_xlfn.XLOOKUP($D258,Help2_FC!$D:$D,Help2_FC!Z:Z)</f>
        <v>741</v>
      </c>
      <c r="AD258" s="979">
        <f>_xlfn.XLOOKUP($D258,Help2_FC!$D:$D,Help2_FC!AA:AA)</f>
        <v>1219.2668545196996</v>
      </c>
      <c r="AE258" s="979">
        <f>_xlfn.XLOOKUP($D258,Help2_FC!$D:$D,Help2_FC!AB:AB)</f>
        <v>1120</v>
      </c>
      <c r="AF258" s="979">
        <f>_xlfn.XLOOKUP($D258,Help2_FC!$D:$D,Help2_FC!AC:AC)</f>
        <v>760</v>
      </c>
      <c r="AG258" s="979">
        <f>_xlfn.XLOOKUP($D258,Help2_FC!$D:$D,Help2_FC!AD:AD)</f>
        <v>810</v>
      </c>
      <c r="AH258" s="979">
        <f>_xlfn.XLOOKUP($D258,Help2_FC!$D:$D,Help2_FC!AE:AE)</f>
        <v>837.00000000000023</v>
      </c>
      <c r="AI258" s="979">
        <f>_xlfn.XLOOKUP($D258,Help2_FC!$D:$D,Help2_FC!AF:AF)</f>
        <v>3459.6</v>
      </c>
      <c r="AJ258" s="979">
        <f>_xlfn.XLOOKUP($D258,Help2_FC!$D:$D,Help2_FC!AG:AG)</f>
        <v>329.48735257680573</v>
      </c>
      <c r="AK258" s="979">
        <f>_xlfn.XLOOKUP($D258,Help2_FC!$D:$D,Help2_FC!AH:AH)</f>
        <v>8698.0035952009603</v>
      </c>
      <c r="AL258" s="979">
        <f>_xlfn.XLOOKUP($D258,Help2_FC!$D:$D,Help2_FC!AI:AI)</f>
        <v>459.3025025000004</v>
      </c>
      <c r="AM258" s="979">
        <f>_xlfn.XLOOKUP($D258,Help2_FC!$D:$D,Help2_FC!AJ:AJ)</f>
        <v>0</v>
      </c>
      <c r="AN258" s="979">
        <f>_xlfn.XLOOKUP($D258,Help2_FC!$D:$D,Help2_FC!AK:AK)</f>
        <v>21</v>
      </c>
    </row>
    <row r="259" spans="1:40" x14ac:dyDescent="0.2">
      <c r="A259" s="1">
        <v>45183</v>
      </c>
      <c r="B259">
        <f t="shared" si="23"/>
        <v>9</v>
      </c>
      <c r="C259">
        <f t="shared" si="24"/>
        <v>2023</v>
      </c>
      <c r="D259" s="872" t="str">
        <f t="shared" si="25"/>
        <v>09´2023</v>
      </c>
      <c r="F259" s="2">
        <f t="shared" si="22"/>
        <v>24</v>
      </c>
      <c r="G259" s="1483">
        <f t="shared" si="26"/>
        <v>3.5842293906810034E-2</v>
      </c>
      <c r="H259" s="5">
        <f t="shared" si="27"/>
        <v>1</v>
      </c>
      <c r="I259" s="995">
        <f>_xlfn.XLOOKUP($D259,Help2_FC!$D:$D,Help2_FC!H:H)</f>
        <v>18082</v>
      </c>
      <c r="J259" s="979">
        <f>_xlfn.XLOOKUP($D259,Help2_FC!$D:$D,Help2_FC!I:I)</f>
        <v>11253</v>
      </c>
      <c r="K259" s="979">
        <f>_xlfn.XLOOKUP($D259,Help2_FC!$D:$D,Help2_FC!J:J)</f>
        <v>3458</v>
      </c>
      <c r="L259" s="979">
        <f>_xlfn.XLOOKUP($D259,Help2_FC!$D:$D,Help2_FC!K:K)</f>
        <v>2630</v>
      </c>
      <c r="M259" s="979">
        <f>_xlfn.XLOOKUP($D259,Help2_FC!$D:$D,Help2_FC!L:L)</f>
        <v>7316.1459825272314</v>
      </c>
      <c r="N259" s="979">
        <f>_xlfn.XLOOKUP($D259,Help2_FC!$D:$D,Help2_FC!M:M)</f>
        <v>9362.1103866551093</v>
      </c>
      <c r="P259" s="979">
        <f>_xlfn.XLOOKUP($D259,Help2_FC!$D:$D,Help2_FC!F:F)</f>
        <v>669.6</v>
      </c>
      <c r="Q259" s="979">
        <f t="shared" si="28"/>
        <v>720</v>
      </c>
      <c r="R259" s="979">
        <f>_xlfn.XLOOKUP($D259,Help2_FC!$D:$D,Help2_FC!N:N)</f>
        <v>7316.1459825272314</v>
      </c>
      <c r="S259" s="979">
        <f>_xlfn.XLOOKUP($D259,Help2_FC!$D:$D,Help2_FC!O:O)</f>
        <v>8270.5020000000004</v>
      </c>
      <c r="T259" s="979">
        <f>_xlfn.XLOOKUP($D259,Help2_FC!$D:$D,Help2_FC!P:P)</f>
        <v>813.37999999999988</v>
      </c>
      <c r="U259" s="979">
        <f>_xlfn.XLOOKUP($D259,Help2_FC!$D:$D,Help2_FC!Q:Q)</f>
        <v>463.05999999999995</v>
      </c>
      <c r="V259" s="979">
        <f>_xlfn.XLOOKUP($D259,Help2_FC!$D:$D,Help2_FC!R:R)</f>
        <v>97.221999999999994</v>
      </c>
      <c r="W259" s="979">
        <f>_xlfn.XLOOKUP($D259,Help2_FC!$D:$D,Help2_FC!S:S)</f>
        <v>20371.109</v>
      </c>
      <c r="Y259" s="979">
        <f>_xlfn.XLOOKUP($D259,Help2_FC!$D:$D,Help2_FC!V:V)</f>
        <v>7813</v>
      </c>
      <c r="Z259" s="979">
        <f>_xlfn.XLOOKUP($D259,Help2_FC!$D:$D,Help2_FC!W:W)</f>
        <v>3440</v>
      </c>
      <c r="AA259" s="979">
        <f>_xlfn.XLOOKUP($D259,Help2_FC!$D:$D,Help2_FC!X:X)</f>
        <v>0</v>
      </c>
      <c r="AB259" s="979">
        <f>_xlfn.XLOOKUP($D259,Help2_FC!$D:$D,Help2_FC!Y:Y)</f>
        <v>6088</v>
      </c>
      <c r="AC259" s="979">
        <f>_xlfn.XLOOKUP($D259,Help2_FC!$D:$D,Help2_FC!Z:Z)</f>
        <v>741</v>
      </c>
      <c r="AD259" s="979">
        <f>_xlfn.XLOOKUP($D259,Help2_FC!$D:$D,Help2_FC!AA:AA)</f>
        <v>1219.2668545196996</v>
      </c>
      <c r="AE259" s="979">
        <f>_xlfn.XLOOKUP($D259,Help2_FC!$D:$D,Help2_FC!AB:AB)</f>
        <v>1120</v>
      </c>
      <c r="AF259" s="979">
        <f>_xlfn.XLOOKUP($D259,Help2_FC!$D:$D,Help2_FC!AC:AC)</f>
        <v>760</v>
      </c>
      <c r="AG259" s="979">
        <f>_xlfn.XLOOKUP($D259,Help2_FC!$D:$D,Help2_FC!AD:AD)</f>
        <v>810</v>
      </c>
      <c r="AH259" s="979">
        <f>_xlfn.XLOOKUP($D259,Help2_FC!$D:$D,Help2_FC!AE:AE)</f>
        <v>837.00000000000023</v>
      </c>
      <c r="AI259" s="979">
        <f>_xlfn.XLOOKUP($D259,Help2_FC!$D:$D,Help2_FC!AF:AF)</f>
        <v>3459.6</v>
      </c>
      <c r="AJ259" s="979">
        <f>_xlfn.XLOOKUP($D259,Help2_FC!$D:$D,Help2_FC!AG:AG)</f>
        <v>329.48735257680573</v>
      </c>
      <c r="AK259" s="979">
        <f>_xlfn.XLOOKUP($D259,Help2_FC!$D:$D,Help2_FC!AH:AH)</f>
        <v>8698.0035952009603</v>
      </c>
      <c r="AL259" s="979">
        <f>_xlfn.XLOOKUP($D259,Help2_FC!$D:$D,Help2_FC!AI:AI)</f>
        <v>459.3025025000004</v>
      </c>
      <c r="AM259" s="979">
        <f>_xlfn.XLOOKUP($D259,Help2_FC!$D:$D,Help2_FC!AJ:AJ)</f>
        <v>0</v>
      </c>
      <c r="AN259" s="979">
        <f>_xlfn.XLOOKUP($D259,Help2_FC!$D:$D,Help2_FC!AK:AK)</f>
        <v>21</v>
      </c>
    </row>
    <row r="260" spans="1:40" x14ac:dyDescent="0.2">
      <c r="A260" s="1">
        <v>45184</v>
      </c>
      <c r="B260">
        <f t="shared" si="23"/>
        <v>9</v>
      </c>
      <c r="C260">
        <f t="shared" si="24"/>
        <v>2023</v>
      </c>
      <c r="D260" s="872" t="str">
        <f t="shared" si="25"/>
        <v>09´2023</v>
      </c>
      <c r="F260" s="2">
        <f t="shared" si="22"/>
        <v>24</v>
      </c>
      <c r="G260" s="1483">
        <f t="shared" si="26"/>
        <v>3.5842293906810034E-2</v>
      </c>
      <c r="H260" s="5">
        <f t="shared" si="27"/>
        <v>1</v>
      </c>
      <c r="I260" s="995">
        <f>_xlfn.XLOOKUP($D260,Help2_FC!$D:$D,Help2_FC!H:H)</f>
        <v>18082</v>
      </c>
      <c r="J260" s="979">
        <f>_xlfn.XLOOKUP($D260,Help2_FC!$D:$D,Help2_FC!I:I)</f>
        <v>11253</v>
      </c>
      <c r="K260" s="979">
        <f>_xlfn.XLOOKUP($D260,Help2_FC!$D:$D,Help2_FC!J:J)</f>
        <v>3458</v>
      </c>
      <c r="L260" s="979">
        <f>_xlfn.XLOOKUP($D260,Help2_FC!$D:$D,Help2_FC!K:K)</f>
        <v>2630</v>
      </c>
      <c r="M260" s="979">
        <f>_xlfn.XLOOKUP($D260,Help2_FC!$D:$D,Help2_FC!L:L)</f>
        <v>7316.1459825272314</v>
      </c>
      <c r="N260" s="979">
        <f>_xlfn.XLOOKUP($D260,Help2_FC!$D:$D,Help2_FC!M:M)</f>
        <v>9362.1103866551093</v>
      </c>
      <c r="P260" s="979">
        <f>_xlfn.XLOOKUP($D260,Help2_FC!$D:$D,Help2_FC!F:F)</f>
        <v>669.6</v>
      </c>
      <c r="Q260" s="979">
        <f t="shared" si="28"/>
        <v>720</v>
      </c>
      <c r="R260" s="979">
        <f>_xlfn.XLOOKUP($D260,Help2_FC!$D:$D,Help2_FC!N:N)</f>
        <v>7316.1459825272314</v>
      </c>
      <c r="S260" s="979">
        <f>_xlfn.XLOOKUP($D260,Help2_FC!$D:$D,Help2_FC!O:O)</f>
        <v>8270.5020000000004</v>
      </c>
      <c r="T260" s="979">
        <f>_xlfn.XLOOKUP($D260,Help2_FC!$D:$D,Help2_FC!P:P)</f>
        <v>813.37999999999988</v>
      </c>
      <c r="U260" s="979">
        <f>_xlfn.XLOOKUP($D260,Help2_FC!$D:$D,Help2_FC!Q:Q)</f>
        <v>463.05999999999995</v>
      </c>
      <c r="V260" s="979">
        <f>_xlfn.XLOOKUP($D260,Help2_FC!$D:$D,Help2_FC!R:R)</f>
        <v>97.221999999999994</v>
      </c>
      <c r="W260" s="979">
        <f>_xlfn.XLOOKUP($D260,Help2_FC!$D:$D,Help2_FC!S:S)</f>
        <v>20371.109</v>
      </c>
      <c r="Y260" s="979">
        <f>_xlfn.XLOOKUP($D260,Help2_FC!$D:$D,Help2_FC!V:V)</f>
        <v>7813</v>
      </c>
      <c r="Z260" s="979">
        <f>_xlfn.XLOOKUP($D260,Help2_FC!$D:$D,Help2_FC!W:W)</f>
        <v>3440</v>
      </c>
      <c r="AA260" s="979">
        <f>_xlfn.XLOOKUP($D260,Help2_FC!$D:$D,Help2_FC!X:X)</f>
        <v>0</v>
      </c>
      <c r="AB260" s="979">
        <f>_xlfn.XLOOKUP($D260,Help2_FC!$D:$D,Help2_FC!Y:Y)</f>
        <v>6088</v>
      </c>
      <c r="AC260" s="979">
        <f>_xlfn.XLOOKUP($D260,Help2_FC!$D:$D,Help2_FC!Z:Z)</f>
        <v>741</v>
      </c>
      <c r="AD260" s="979">
        <f>_xlfn.XLOOKUP($D260,Help2_FC!$D:$D,Help2_FC!AA:AA)</f>
        <v>1219.2668545196996</v>
      </c>
      <c r="AE260" s="979">
        <f>_xlfn.XLOOKUP($D260,Help2_FC!$D:$D,Help2_FC!AB:AB)</f>
        <v>1120</v>
      </c>
      <c r="AF260" s="979">
        <f>_xlfn.XLOOKUP($D260,Help2_FC!$D:$D,Help2_FC!AC:AC)</f>
        <v>760</v>
      </c>
      <c r="AG260" s="979">
        <f>_xlfn.XLOOKUP($D260,Help2_FC!$D:$D,Help2_FC!AD:AD)</f>
        <v>810</v>
      </c>
      <c r="AH260" s="979">
        <f>_xlfn.XLOOKUP($D260,Help2_FC!$D:$D,Help2_FC!AE:AE)</f>
        <v>837.00000000000023</v>
      </c>
      <c r="AI260" s="979">
        <f>_xlfn.XLOOKUP($D260,Help2_FC!$D:$D,Help2_FC!AF:AF)</f>
        <v>3459.6</v>
      </c>
      <c r="AJ260" s="979">
        <f>_xlfn.XLOOKUP($D260,Help2_FC!$D:$D,Help2_FC!AG:AG)</f>
        <v>329.48735257680573</v>
      </c>
      <c r="AK260" s="979">
        <f>_xlfn.XLOOKUP($D260,Help2_FC!$D:$D,Help2_FC!AH:AH)</f>
        <v>8698.0035952009603</v>
      </c>
      <c r="AL260" s="979">
        <f>_xlfn.XLOOKUP($D260,Help2_FC!$D:$D,Help2_FC!AI:AI)</f>
        <v>459.3025025000004</v>
      </c>
      <c r="AM260" s="979">
        <f>_xlfn.XLOOKUP($D260,Help2_FC!$D:$D,Help2_FC!AJ:AJ)</f>
        <v>0</v>
      </c>
      <c r="AN260" s="979">
        <f>_xlfn.XLOOKUP($D260,Help2_FC!$D:$D,Help2_FC!AK:AK)</f>
        <v>21</v>
      </c>
    </row>
    <row r="261" spans="1:40" x14ac:dyDescent="0.2">
      <c r="A261" s="1">
        <v>45185</v>
      </c>
      <c r="B261">
        <f t="shared" si="23"/>
        <v>9</v>
      </c>
      <c r="C261">
        <f t="shared" si="24"/>
        <v>2023</v>
      </c>
      <c r="D261" s="872" t="str">
        <f t="shared" si="25"/>
        <v>09´2023</v>
      </c>
      <c r="F261" s="2">
        <f t="shared" si="22"/>
        <v>24</v>
      </c>
      <c r="G261" s="1483">
        <f t="shared" si="26"/>
        <v>3.5842293906810034E-2</v>
      </c>
      <c r="H261" s="5">
        <f t="shared" si="27"/>
        <v>1</v>
      </c>
      <c r="I261" s="995">
        <f>_xlfn.XLOOKUP($D261,Help2_FC!$D:$D,Help2_FC!H:H)</f>
        <v>18082</v>
      </c>
      <c r="J261" s="979">
        <f>_xlfn.XLOOKUP($D261,Help2_FC!$D:$D,Help2_FC!I:I)</f>
        <v>11253</v>
      </c>
      <c r="K261" s="979">
        <f>_xlfn.XLOOKUP($D261,Help2_FC!$D:$D,Help2_FC!J:J)</f>
        <v>3458</v>
      </c>
      <c r="L261" s="979">
        <f>_xlfn.XLOOKUP($D261,Help2_FC!$D:$D,Help2_FC!K:K)</f>
        <v>2630</v>
      </c>
      <c r="M261" s="979">
        <f>_xlfn.XLOOKUP($D261,Help2_FC!$D:$D,Help2_FC!L:L)</f>
        <v>7316.1459825272314</v>
      </c>
      <c r="N261" s="979">
        <f>_xlfn.XLOOKUP($D261,Help2_FC!$D:$D,Help2_FC!M:M)</f>
        <v>9362.1103866551093</v>
      </c>
      <c r="P261" s="979">
        <f>_xlfn.XLOOKUP($D261,Help2_FC!$D:$D,Help2_FC!F:F)</f>
        <v>669.6</v>
      </c>
      <c r="Q261" s="979">
        <f t="shared" si="28"/>
        <v>720</v>
      </c>
      <c r="R261" s="979">
        <f>_xlfn.XLOOKUP($D261,Help2_FC!$D:$D,Help2_FC!N:N)</f>
        <v>7316.1459825272314</v>
      </c>
      <c r="S261" s="979">
        <f>_xlfn.XLOOKUP($D261,Help2_FC!$D:$D,Help2_FC!O:O)</f>
        <v>8270.5020000000004</v>
      </c>
      <c r="T261" s="979">
        <f>_xlfn.XLOOKUP($D261,Help2_FC!$D:$D,Help2_FC!P:P)</f>
        <v>813.37999999999988</v>
      </c>
      <c r="U261" s="979">
        <f>_xlfn.XLOOKUP($D261,Help2_FC!$D:$D,Help2_FC!Q:Q)</f>
        <v>463.05999999999995</v>
      </c>
      <c r="V261" s="979">
        <f>_xlfn.XLOOKUP($D261,Help2_FC!$D:$D,Help2_FC!R:R)</f>
        <v>97.221999999999994</v>
      </c>
      <c r="W261" s="979">
        <f>_xlfn.XLOOKUP($D261,Help2_FC!$D:$D,Help2_FC!S:S)</f>
        <v>20371.109</v>
      </c>
      <c r="Y261" s="979">
        <f>_xlfn.XLOOKUP($D261,Help2_FC!$D:$D,Help2_FC!V:V)</f>
        <v>7813</v>
      </c>
      <c r="Z261" s="979">
        <f>_xlfn.XLOOKUP($D261,Help2_FC!$D:$D,Help2_FC!W:W)</f>
        <v>3440</v>
      </c>
      <c r="AA261" s="979">
        <f>_xlfn.XLOOKUP($D261,Help2_FC!$D:$D,Help2_FC!X:X)</f>
        <v>0</v>
      </c>
      <c r="AB261" s="979">
        <f>_xlfn.XLOOKUP($D261,Help2_FC!$D:$D,Help2_FC!Y:Y)</f>
        <v>6088</v>
      </c>
      <c r="AC261" s="979">
        <f>_xlfn.XLOOKUP($D261,Help2_FC!$D:$D,Help2_FC!Z:Z)</f>
        <v>741</v>
      </c>
      <c r="AD261" s="979">
        <f>_xlfn.XLOOKUP($D261,Help2_FC!$D:$D,Help2_FC!AA:AA)</f>
        <v>1219.2668545196996</v>
      </c>
      <c r="AE261" s="979">
        <f>_xlfn.XLOOKUP($D261,Help2_FC!$D:$D,Help2_FC!AB:AB)</f>
        <v>1120</v>
      </c>
      <c r="AF261" s="979">
        <f>_xlfn.XLOOKUP($D261,Help2_FC!$D:$D,Help2_FC!AC:AC)</f>
        <v>760</v>
      </c>
      <c r="AG261" s="979">
        <f>_xlfn.XLOOKUP($D261,Help2_FC!$D:$D,Help2_FC!AD:AD)</f>
        <v>810</v>
      </c>
      <c r="AH261" s="979">
        <f>_xlfn.XLOOKUP($D261,Help2_FC!$D:$D,Help2_FC!AE:AE)</f>
        <v>837.00000000000023</v>
      </c>
      <c r="AI261" s="979">
        <f>_xlfn.XLOOKUP($D261,Help2_FC!$D:$D,Help2_FC!AF:AF)</f>
        <v>3459.6</v>
      </c>
      <c r="AJ261" s="979">
        <f>_xlfn.XLOOKUP($D261,Help2_FC!$D:$D,Help2_FC!AG:AG)</f>
        <v>329.48735257680573</v>
      </c>
      <c r="AK261" s="979">
        <f>_xlfn.XLOOKUP($D261,Help2_FC!$D:$D,Help2_FC!AH:AH)</f>
        <v>8698.0035952009603</v>
      </c>
      <c r="AL261" s="979">
        <f>_xlfn.XLOOKUP($D261,Help2_FC!$D:$D,Help2_FC!AI:AI)</f>
        <v>459.3025025000004</v>
      </c>
      <c r="AM261" s="979">
        <f>_xlfn.XLOOKUP($D261,Help2_FC!$D:$D,Help2_FC!AJ:AJ)</f>
        <v>0</v>
      </c>
      <c r="AN261" s="979">
        <f>_xlfn.XLOOKUP($D261,Help2_FC!$D:$D,Help2_FC!AK:AK)</f>
        <v>21</v>
      </c>
    </row>
    <row r="262" spans="1:40" x14ac:dyDescent="0.2">
      <c r="A262" s="1">
        <v>45186</v>
      </c>
      <c r="B262">
        <f t="shared" si="23"/>
        <v>9</v>
      </c>
      <c r="C262">
        <f t="shared" si="24"/>
        <v>2023</v>
      </c>
      <c r="D262" s="872" t="str">
        <f t="shared" si="25"/>
        <v>09´2023</v>
      </c>
      <c r="F262" s="2">
        <f t="shared" si="22"/>
        <v>24</v>
      </c>
      <c r="G262" s="1483">
        <f t="shared" si="26"/>
        <v>3.5842293906810034E-2</v>
      </c>
      <c r="H262" s="5">
        <f t="shared" si="27"/>
        <v>1</v>
      </c>
      <c r="I262" s="995">
        <f>_xlfn.XLOOKUP($D262,Help2_FC!$D:$D,Help2_FC!H:H)</f>
        <v>18082</v>
      </c>
      <c r="J262" s="979">
        <f>_xlfn.XLOOKUP($D262,Help2_FC!$D:$D,Help2_FC!I:I)</f>
        <v>11253</v>
      </c>
      <c r="K262" s="979">
        <f>_xlfn.XLOOKUP($D262,Help2_FC!$D:$D,Help2_FC!J:J)</f>
        <v>3458</v>
      </c>
      <c r="L262" s="979">
        <f>_xlfn.XLOOKUP($D262,Help2_FC!$D:$D,Help2_FC!K:K)</f>
        <v>2630</v>
      </c>
      <c r="M262" s="979">
        <f>_xlfn.XLOOKUP($D262,Help2_FC!$D:$D,Help2_FC!L:L)</f>
        <v>7316.1459825272314</v>
      </c>
      <c r="N262" s="979">
        <f>_xlfn.XLOOKUP($D262,Help2_FC!$D:$D,Help2_FC!M:M)</f>
        <v>9362.1103866551093</v>
      </c>
      <c r="P262" s="979">
        <f>_xlfn.XLOOKUP($D262,Help2_FC!$D:$D,Help2_FC!F:F)</f>
        <v>669.6</v>
      </c>
      <c r="Q262" s="979">
        <f t="shared" si="28"/>
        <v>720</v>
      </c>
      <c r="R262" s="979">
        <f>_xlfn.XLOOKUP($D262,Help2_FC!$D:$D,Help2_FC!N:N)</f>
        <v>7316.1459825272314</v>
      </c>
      <c r="S262" s="979">
        <f>_xlfn.XLOOKUP($D262,Help2_FC!$D:$D,Help2_FC!O:O)</f>
        <v>8270.5020000000004</v>
      </c>
      <c r="T262" s="979">
        <f>_xlfn.XLOOKUP($D262,Help2_FC!$D:$D,Help2_FC!P:P)</f>
        <v>813.37999999999988</v>
      </c>
      <c r="U262" s="979">
        <f>_xlfn.XLOOKUP($D262,Help2_FC!$D:$D,Help2_FC!Q:Q)</f>
        <v>463.05999999999995</v>
      </c>
      <c r="V262" s="979">
        <f>_xlfn.XLOOKUP($D262,Help2_FC!$D:$D,Help2_FC!R:R)</f>
        <v>97.221999999999994</v>
      </c>
      <c r="W262" s="979">
        <f>_xlfn.XLOOKUP($D262,Help2_FC!$D:$D,Help2_FC!S:S)</f>
        <v>20371.109</v>
      </c>
      <c r="Y262" s="979">
        <f>_xlfn.XLOOKUP($D262,Help2_FC!$D:$D,Help2_FC!V:V)</f>
        <v>7813</v>
      </c>
      <c r="Z262" s="979">
        <f>_xlfn.XLOOKUP($D262,Help2_FC!$D:$D,Help2_FC!W:W)</f>
        <v>3440</v>
      </c>
      <c r="AA262" s="979">
        <f>_xlfn.XLOOKUP($D262,Help2_FC!$D:$D,Help2_FC!X:X)</f>
        <v>0</v>
      </c>
      <c r="AB262" s="979">
        <f>_xlfn.XLOOKUP($D262,Help2_FC!$D:$D,Help2_FC!Y:Y)</f>
        <v>6088</v>
      </c>
      <c r="AC262" s="979">
        <f>_xlfn.XLOOKUP($D262,Help2_FC!$D:$D,Help2_FC!Z:Z)</f>
        <v>741</v>
      </c>
      <c r="AD262" s="979">
        <f>_xlfn.XLOOKUP($D262,Help2_FC!$D:$D,Help2_FC!AA:AA)</f>
        <v>1219.2668545196996</v>
      </c>
      <c r="AE262" s="979">
        <f>_xlfn.XLOOKUP($D262,Help2_FC!$D:$D,Help2_FC!AB:AB)</f>
        <v>1120</v>
      </c>
      <c r="AF262" s="979">
        <f>_xlfn.XLOOKUP($D262,Help2_FC!$D:$D,Help2_FC!AC:AC)</f>
        <v>760</v>
      </c>
      <c r="AG262" s="979">
        <f>_xlfn.XLOOKUP($D262,Help2_FC!$D:$D,Help2_FC!AD:AD)</f>
        <v>810</v>
      </c>
      <c r="AH262" s="979">
        <f>_xlfn.XLOOKUP($D262,Help2_FC!$D:$D,Help2_FC!AE:AE)</f>
        <v>837.00000000000023</v>
      </c>
      <c r="AI262" s="979">
        <f>_xlfn.XLOOKUP($D262,Help2_FC!$D:$D,Help2_FC!AF:AF)</f>
        <v>3459.6</v>
      </c>
      <c r="AJ262" s="979">
        <f>_xlfn.XLOOKUP($D262,Help2_FC!$D:$D,Help2_FC!AG:AG)</f>
        <v>329.48735257680573</v>
      </c>
      <c r="AK262" s="979">
        <f>_xlfn.XLOOKUP($D262,Help2_FC!$D:$D,Help2_FC!AH:AH)</f>
        <v>8698.0035952009603</v>
      </c>
      <c r="AL262" s="979">
        <f>_xlfn.XLOOKUP($D262,Help2_FC!$D:$D,Help2_FC!AI:AI)</f>
        <v>459.3025025000004</v>
      </c>
      <c r="AM262" s="979">
        <f>_xlfn.XLOOKUP($D262,Help2_FC!$D:$D,Help2_FC!AJ:AJ)</f>
        <v>0</v>
      </c>
      <c r="AN262" s="979">
        <f>_xlfn.XLOOKUP($D262,Help2_FC!$D:$D,Help2_FC!AK:AK)</f>
        <v>21</v>
      </c>
    </row>
    <row r="263" spans="1:40" x14ac:dyDescent="0.2">
      <c r="A263" s="1">
        <v>45187</v>
      </c>
      <c r="B263">
        <f t="shared" si="23"/>
        <v>9</v>
      </c>
      <c r="C263">
        <f t="shared" si="24"/>
        <v>2023</v>
      </c>
      <c r="D263" s="872" t="str">
        <f t="shared" si="25"/>
        <v>09´2023</v>
      </c>
      <c r="F263" s="2">
        <f t="shared" si="22"/>
        <v>24</v>
      </c>
      <c r="G263" s="1483">
        <f t="shared" si="26"/>
        <v>3.5842293906810034E-2</v>
      </c>
      <c r="H263" s="5">
        <f t="shared" si="27"/>
        <v>1</v>
      </c>
      <c r="I263" s="995">
        <f>_xlfn.XLOOKUP($D263,Help2_FC!$D:$D,Help2_FC!H:H)</f>
        <v>18082</v>
      </c>
      <c r="J263" s="979">
        <f>_xlfn.XLOOKUP($D263,Help2_FC!$D:$D,Help2_FC!I:I)</f>
        <v>11253</v>
      </c>
      <c r="K263" s="979">
        <f>_xlfn.XLOOKUP($D263,Help2_FC!$D:$D,Help2_FC!J:J)</f>
        <v>3458</v>
      </c>
      <c r="L263" s="979">
        <f>_xlfn.XLOOKUP($D263,Help2_FC!$D:$D,Help2_FC!K:K)</f>
        <v>2630</v>
      </c>
      <c r="M263" s="979">
        <f>_xlfn.XLOOKUP($D263,Help2_FC!$D:$D,Help2_FC!L:L)</f>
        <v>7316.1459825272314</v>
      </c>
      <c r="N263" s="979">
        <f>_xlfn.XLOOKUP($D263,Help2_FC!$D:$D,Help2_FC!M:M)</f>
        <v>9362.1103866551093</v>
      </c>
      <c r="P263" s="979">
        <f>_xlfn.XLOOKUP($D263,Help2_FC!$D:$D,Help2_FC!F:F)</f>
        <v>669.6</v>
      </c>
      <c r="Q263" s="979">
        <f t="shared" si="28"/>
        <v>720</v>
      </c>
      <c r="R263" s="979">
        <f>_xlfn.XLOOKUP($D263,Help2_FC!$D:$D,Help2_FC!N:N)</f>
        <v>7316.1459825272314</v>
      </c>
      <c r="S263" s="979">
        <f>_xlfn.XLOOKUP($D263,Help2_FC!$D:$D,Help2_FC!O:O)</f>
        <v>8270.5020000000004</v>
      </c>
      <c r="T263" s="979">
        <f>_xlfn.XLOOKUP($D263,Help2_FC!$D:$D,Help2_FC!P:P)</f>
        <v>813.37999999999988</v>
      </c>
      <c r="U263" s="979">
        <f>_xlfn.XLOOKUP($D263,Help2_FC!$D:$D,Help2_FC!Q:Q)</f>
        <v>463.05999999999995</v>
      </c>
      <c r="V263" s="979">
        <f>_xlfn.XLOOKUP($D263,Help2_FC!$D:$D,Help2_FC!R:R)</f>
        <v>97.221999999999994</v>
      </c>
      <c r="W263" s="979">
        <f>_xlfn.XLOOKUP($D263,Help2_FC!$D:$D,Help2_FC!S:S)</f>
        <v>20371.109</v>
      </c>
      <c r="Y263" s="979">
        <f>_xlfn.XLOOKUP($D263,Help2_FC!$D:$D,Help2_FC!V:V)</f>
        <v>7813</v>
      </c>
      <c r="Z263" s="979">
        <f>_xlfn.XLOOKUP($D263,Help2_FC!$D:$D,Help2_FC!W:W)</f>
        <v>3440</v>
      </c>
      <c r="AA263" s="979">
        <f>_xlfn.XLOOKUP($D263,Help2_FC!$D:$D,Help2_FC!X:X)</f>
        <v>0</v>
      </c>
      <c r="AB263" s="979">
        <f>_xlfn.XLOOKUP($D263,Help2_FC!$D:$D,Help2_FC!Y:Y)</f>
        <v>6088</v>
      </c>
      <c r="AC263" s="979">
        <f>_xlfn.XLOOKUP($D263,Help2_FC!$D:$D,Help2_FC!Z:Z)</f>
        <v>741</v>
      </c>
      <c r="AD263" s="979">
        <f>_xlfn.XLOOKUP($D263,Help2_FC!$D:$D,Help2_FC!AA:AA)</f>
        <v>1219.2668545196996</v>
      </c>
      <c r="AE263" s="979">
        <f>_xlfn.XLOOKUP($D263,Help2_FC!$D:$D,Help2_FC!AB:AB)</f>
        <v>1120</v>
      </c>
      <c r="AF263" s="979">
        <f>_xlfn.XLOOKUP($D263,Help2_FC!$D:$D,Help2_FC!AC:AC)</f>
        <v>760</v>
      </c>
      <c r="AG263" s="979">
        <f>_xlfn.XLOOKUP($D263,Help2_FC!$D:$D,Help2_FC!AD:AD)</f>
        <v>810</v>
      </c>
      <c r="AH263" s="979">
        <f>_xlfn.XLOOKUP($D263,Help2_FC!$D:$D,Help2_FC!AE:AE)</f>
        <v>837.00000000000023</v>
      </c>
      <c r="AI263" s="979">
        <f>_xlfn.XLOOKUP($D263,Help2_FC!$D:$D,Help2_FC!AF:AF)</f>
        <v>3459.6</v>
      </c>
      <c r="AJ263" s="979">
        <f>_xlfn.XLOOKUP($D263,Help2_FC!$D:$D,Help2_FC!AG:AG)</f>
        <v>329.48735257680573</v>
      </c>
      <c r="AK263" s="979">
        <f>_xlfn.XLOOKUP($D263,Help2_FC!$D:$D,Help2_FC!AH:AH)</f>
        <v>8698.0035952009603</v>
      </c>
      <c r="AL263" s="979">
        <f>_xlfn.XLOOKUP($D263,Help2_FC!$D:$D,Help2_FC!AI:AI)</f>
        <v>459.3025025000004</v>
      </c>
      <c r="AM263" s="979">
        <f>_xlfn.XLOOKUP($D263,Help2_FC!$D:$D,Help2_FC!AJ:AJ)</f>
        <v>0</v>
      </c>
      <c r="AN263" s="979">
        <f>_xlfn.XLOOKUP($D263,Help2_FC!$D:$D,Help2_FC!AK:AK)</f>
        <v>21</v>
      </c>
    </row>
    <row r="264" spans="1:40" x14ac:dyDescent="0.2">
      <c r="A264" s="1">
        <v>45188</v>
      </c>
      <c r="B264">
        <f t="shared" si="23"/>
        <v>9</v>
      </c>
      <c r="C264">
        <f t="shared" si="24"/>
        <v>2023</v>
      </c>
      <c r="D264" s="872" t="str">
        <f t="shared" si="25"/>
        <v>09´2023</v>
      </c>
      <c r="F264" s="2">
        <f t="shared" si="22"/>
        <v>24</v>
      </c>
      <c r="G264" s="1483">
        <f t="shared" si="26"/>
        <v>3.5842293906810034E-2</v>
      </c>
      <c r="H264" s="5">
        <f t="shared" si="27"/>
        <v>1</v>
      </c>
      <c r="I264" s="995">
        <f>_xlfn.XLOOKUP($D264,Help2_FC!$D:$D,Help2_FC!H:H)</f>
        <v>18082</v>
      </c>
      <c r="J264" s="979">
        <f>_xlfn.XLOOKUP($D264,Help2_FC!$D:$D,Help2_FC!I:I)</f>
        <v>11253</v>
      </c>
      <c r="K264" s="979">
        <f>_xlfn.XLOOKUP($D264,Help2_FC!$D:$D,Help2_FC!J:J)</f>
        <v>3458</v>
      </c>
      <c r="L264" s="979">
        <f>_xlfn.XLOOKUP($D264,Help2_FC!$D:$D,Help2_FC!K:K)</f>
        <v>2630</v>
      </c>
      <c r="M264" s="979">
        <f>_xlfn.XLOOKUP($D264,Help2_FC!$D:$D,Help2_FC!L:L)</f>
        <v>7316.1459825272314</v>
      </c>
      <c r="N264" s="979">
        <f>_xlfn.XLOOKUP($D264,Help2_FC!$D:$D,Help2_FC!M:M)</f>
        <v>9362.1103866551093</v>
      </c>
      <c r="P264" s="979">
        <f>_xlfn.XLOOKUP($D264,Help2_FC!$D:$D,Help2_FC!F:F)</f>
        <v>669.6</v>
      </c>
      <c r="Q264" s="979">
        <f t="shared" si="28"/>
        <v>720</v>
      </c>
      <c r="R264" s="979">
        <f>_xlfn.XLOOKUP($D264,Help2_FC!$D:$D,Help2_FC!N:N)</f>
        <v>7316.1459825272314</v>
      </c>
      <c r="S264" s="979">
        <f>_xlfn.XLOOKUP($D264,Help2_FC!$D:$D,Help2_FC!O:O)</f>
        <v>8270.5020000000004</v>
      </c>
      <c r="T264" s="979">
        <f>_xlfn.XLOOKUP($D264,Help2_FC!$D:$D,Help2_FC!P:P)</f>
        <v>813.37999999999988</v>
      </c>
      <c r="U264" s="979">
        <f>_xlfn.XLOOKUP($D264,Help2_FC!$D:$D,Help2_FC!Q:Q)</f>
        <v>463.05999999999995</v>
      </c>
      <c r="V264" s="979">
        <f>_xlfn.XLOOKUP($D264,Help2_FC!$D:$D,Help2_FC!R:R)</f>
        <v>97.221999999999994</v>
      </c>
      <c r="W264" s="979">
        <f>_xlfn.XLOOKUP($D264,Help2_FC!$D:$D,Help2_FC!S:S)</f>
        <v>20371.109</v>
      </c>
      <c r="Y264" s="979">
        <f>_xlfn.XLOOKUP($D264,Help2_FC!$D:$D,Help2_FC!V:V)</f>
        <v>7813</v>
      </c>
      <c r="Z264" s="979">
        <f>_xlfn.XLOOKUP($D264,Help2_FC!$D:$D,Help2_FC!W:W)</f>
        <v>3440</v>
      </c>
      <c r="AA264" s="979">
        <f>_xlfn.XLOOKUP($D264,Help2_FC!$D:$D,Help2_FC!X:X)</f>
        <v>0</v>
      </c>
      <c r="AB264" s="979">
        <f>_xlfn.XLOOKUP($D264,Help2_FC!$D:$D,Help2_FC!Y:Y)</f>
        <v>6088</v>
      </c>
      <c r="AC264" s="979">
        <f>_xlfn.XLOOKUP($D264,Help2_FC!$D:$D,Help2_FC!Z:Z)</f>
        <v>741</v>
      </c>
      <c r="AD264" s="979">
        <f>_xlfn.XLOOKUP($D264,Help2_FC!$D:$D,Help2_FC!AA:AA)</f>
        <v>1219.2668545196996</v>
      </c>
      <c r="AE264" s="979">
        <f>_xlfn.XLOOKUP($D264,Help2_FC!$D:$D,Help2_FC!AB:AB)</f>
        <v>1120</v>
      </c>
      <c r="AF264" s="979">
        <f>_xlfn.XLOOKUP($D264,Help2_FC!$D:$D,Help2_FC!AC:AC)</f>
        <v>760</v>
      </c>
      <c r="AG264" s="979">
        <f>_xlfn.XLOOKUP($D264,Help2_FC!$D:$D,Help2_FC!AD:AD)</f>
        <v>810</v>
      </c>
      <c r="AH264" s="979">
        <f>_xlfn.XLOOKUP($D264,Help2_FC!$D:$D,Help2_FC!AE:AE)</f>
        <v>837.00000000000023</v>
      </c>
      <c r="AI264" s="979">
        <f>_xlfn.XLOOKUP($D264,Help2_FC!$D:$D,Help2_FC!AF:AF)</f>
        <v>3459.6</v>
      </c>
      <c r="AJ264" s="979">
        <f>_xlfn.XLOOKUP($D264,Help2_FC!$D:$D,Help2_FC!AG:AG)</f>
        <v>329.48735257680573</v>
      </c>
      <c r="AK264" s="979">
        <f>_xlfn.XLOOKUP($D264,Help2_FC!$D:$D,Help2_FC!AH:AH)</f>
        <v>8698.0035952009603</v>
      </c>
      <c r="AL264" s="979">
        <f>_xlfn.XLOOKUP($D264,Help2_FC!$D:$D,Help2_FC!AI:AI)</f>
        <v>459.3025025000004</v>
      </c>
      <c r="AM264" s="979">
        <f>_xlfn.XLOOKUP($D264,Help2_FC!$D:$D,Help2_FC!AJ:AJ)</f>
        <v>0</v>
      </c>
      <c r="AN264" s="979">
        <f>_xlfn.XLOOKUP($D264,Help2_FC!$D:$D,Help2_FC!AK:AK)</f>
        <v>21</v>
      </c>
    </row>
    <row r="265" spans="1:40" x14ac:dyDescent="0.2">
      <c r="A265" s="1">
        <v>45189</v>
      </c>
      <c r="B265">
        <f t="shared" si="23"/>
        <v>9</v>
      </c>
      <c r="C265">
        <f t="shared" si="24"/>
        <v>2023</v>
      </c>
      <c r="D265" s="872" t="str">
        <f t="shared" si="25"/>
        <v>09´2023</v>
      </c>
      <c r="F265" s="2">
        <f t="shared" si="22"/>
        <v>24</v>
      </c>
      <c r="G265" s="1483">
        <f t="shared" si="26"/>
        <v>3.5842293906810034E-2</v>
      </c>
      <c r="H265" s="5">
        <f t="shared" si="27"/>
        <v>1</v>
      </c>
      <c r="I265" s="995">
        <f>_xlfn.XLOOKUP($D265,Help2_FC!$D:$D,Help2_FC!H:H)</f>
        <v>18082</v>
      </c>
      <c r="J265" s="979">
        <f>_xlfn.XLOOKUP($D265,Help2_FC!$D:$D,Help2_FC!I:I)</f>
        <v>11253</v>
      </c>
      <c r="K265" s="979">
        <f>_xlfn.XLOOKUP($D265,Help2_FC!$D:$D,Help2_FC!J:J)</f>
        <v>3458</v>
      </c>
      <c r="L265" s="979">
        <f>_xlfn.XLOOKUP($D265,Help2_FC!$D:$D,Help2_FC!K:K)</f>
        <v>2630</v>
      </c>
      <c r="M265" s="979">
        <f>_xlfn.XLOOKUP($D265,Help2_FC!$D:$D,Help2_FC!L:L)</f>
        <v>7316.1459825272314</v>
      </c>
      <c r="N265" s="979">
        <f>_xlfn.XLOOKUP($D265,Help2_FC!$D:$D,Help2_FC!M:M)</f>
        <v>9362.1103866551093</v>
      </c>
      <c r="P265" s="979">
        <f>_xlfn.XLOOKUP($D265,Help2_FC!$D:$D,Help2_FC!F:F)</f>
        <v>669.6</v>
      </c>
      <c r="Q265" s="979">
        <f t="shared" si="28"/>
        <v>720</v>
      </c>
      <c r="R265" s="979">
        <f>_xlfn.XLOOKUP($D265,Help2_FC!$D:$D,Help2_FC!N:N)</f>
        <v>7316.1459825272314</v>
      </c>
      <c r="S265" s="979">
        <f>_xlfn.XLOOKUP($D265,Help2_FC!$D:$D,Help2_FC!O:O)</f>
        <v>8270.5020000000004</v>
      </c>
      <c r="T265" s="979">
        <f>_xlfn.XLOOKUP($D265,Help2_FC!$D:$D,Help2_FC!P:P)</f>
        <v>813.37999999999988</v>
      </c>
      <c r="U265" s="979">
        <f>_xlfn.XLOOKUP($D265,Help2_FC!$D:$D,Help2_FC!Q:Q)</f>
        <v>463.05999999999995</v>
      </c>
      <c r="V265" s="979">
        <f>_xlfn.XLOOKUP($D265,Help2_FC!$D:$D,Help2_FC!R:R)</f>
        <v>97.221999999999994</v>
      </c>
      <c r="W265" s="979">
        <f>_xlfn.XLOOKUP($D265,Help2_FC!$D:$D,Help2_FC!S:S)</f>
        <v>20371.109</v>
      </c>
      <c r="Y265" s="979">
        <f>_xlfn.XLOOKUP($D265,Help2_FC!$D:$D,Help2_FC!V:V)</f>
        <v>7813</v>
      </c>
      <c r="Z265" s="979">
        <f>_xlfn.XLOOKUP($D265,Help2_FC!$D:$D,Help2_FC!W:W)</f>
        <v>3440</v>
      </c>
      <c r="AA265" s="979">
        <f>_xlfn.XLOOKUP($D265,Help2_FC!$D:$D,Help2_FC!X:X)</f>
        <v>0</v>
      </c>
      <c r="AB265" s="979">
        <f>_xlfn.XLOOKUP($D265,Help2_FC!$D:$D,Help2_FC!Y:Y)</f>
        <v>6088</v>
      </c>
      <c r="AC265" s="979">
        <f>_xlfn.XLOOKUP($D265,Help2_FC!$D:$D,Help2_FC!Z:Z)</f>
        <v>741</v>
      </c>
      <c r="AD265" s="979">
        <f>_xlfn.XLOOKUP($D265,Help2_FC!$D:$D,Help2_FC!AA:AA)</f>
        <v>1219.2668545196996</v>
      </c>
      <c r="AE265" s="979">
        <f>_xlfn.XLOOKUP($D265,Help2_FC!$D:$D,Help2_FC!AB:AB)</f>
        <v>1120</v>
      </c>
      <c r="AF265" s="979">
        <f>_xlfn.XLOOKUP($D265,Help2_FC!$D:$D,Help2_FC!AC:AC)</f>
        <v>760</v>
      </c>
      <c r="AG265" s="979">
        <f>_xlfn.XLOOKUP($D265,Help2_FC!$D:$D,Help2_FC!AD:AD)</f>
        <v>810</v>
      </c>
      <c r="AH265" s="979">
        <f>_xlfn.XLOOKUP($D265,Help2_FC!$D:$D,Help2_FC!AE:AE)</f>
        <v>837.00000000000023</v>
      </c>
      <c r="AI265" s="979">
        <f>_xlfn.XLOOKUP($D265,Help2_FC!$D:$D,Help2_FC!AF:AF)</f>
        <v>3459.6</v>
      </c>
      <c r="AJ265" s="979">
        <f>_xlfn.XLOOKUP($D265,Help2_FC!$D:$D,Help2_FC!AG:AG)</f>
        <v>329.48735257680573</v>
      </c>
      <c r="AK265" s="979">
        <f>_xlfn.XLOOKUP($D265,Help2_FC!$D:$D,Help2_FC!AH:AH)</f>
        <v>8698.0035952009603</v>
      </c>
      <c r="AL265" s="979">
        <f>_xlfn.XLOOKUP($D265,Help2_FC!$D:$D,Help2_FC!AI:AI)</f>
        <v>459.3025025000004</v>
      </c>
      <c r="AM265" s="979">
        <f>_xlfn.XLOOKUP($D265,Help2_FC!$D:$D,Help2_FC!AJ:AJ)</f>
        <v>0</v>
      </c>
      <c r="AN265" s="979">
        <f>_xlfn.XLOOKUP($D265,Help2_FC!$D:$D,Help2_FC!AK:AK)</f>
        <v>21</v>
      </c>
    </row>
    <row r="266" spans="1:40" x14ac:dyDescent="0.2">
      <c r="A266" s="1">
        <v>45190</v>
      </c>
      <c r="B266">
        <f t="shared" si="23"/>
        <v>9</v>
      </c>
      <c r="C266">
        <f t="shared" si="24"/>
        <v>2023</v>
      </c>
      <c r="D266" s="872" t="str">
        <f t="shared" si="25"/>
        <v>09´2023</v>
      </c>
      <c r="F266" s="2">
        <f t="shared" si="22"/>
        <v>24</v>
      </c>
      <c r="G266" s="1483">
        <f t="shared" si="26"/>
        <v>3.5842293906810034E-2</v>
      </c>
      <c r="H266" s="5">
        <f t="shared" si="27"/>
        <v>1</v>
      </c>
      <c r="I266" s="995">
        <f>_xlfn.XLOOKUP($D266,Help2_FC!$D:$D,Help2_FC!H:H)</f>
        <v>18082</v>
      </c>
      <c r="J266" s="979">
        <f>_xlfn.XLOOKUP($D266,Help2_FC!$D:$D,Help2_FC!I:I)</f>
        <v>11253</v>
      </c>
      <c r="K266" s="979">
        <f>_xlfn.XLOOKUP($D266,Help2_FC!$D:$D,Help2_FC!J:J)</f>
        <v>3458</v>
      </c>
      <c r="L266" s="979">
        <f>_xlfn.XLOOKUP($D266,Help2_FC!$D:$D,Help2_FC!K:K)</f>
        <v>2630</v>
      </c>
      <c r="M266" s="979">
        <f>_xlfn.XLOOKUP($D266,Help2_FC!$D:$D,Help2_FC!L:L)</f>
        <v>7316.1459825272314</v>
      </c>
      <c r="N266" s="979">
        <f>_xlfn.XLOOKUP($D266,Help2_FC!$D:$D,Help2_FC!M:M)</f>
        <v>9362.1103866551093</v>
      </c>
      <c r="P266" s="979">
        <f>_xlfn.XLOOKUP($D266,Help2_FC!$D:$D,Help2_FC!F:F)</f>
        <v>669.6</v>
      </c>
      <c r="Q266" s="979">
        <f t="shared" si="28"/>
        <v>720</v>
      </c>
      <c r="R266" s="979">
        <f>_xlfn.XLOOKUP($D266,Help2_FC!$D:$D,Help2_FC!N:N)</f>
        <v>7316.1459825272314</v>
      </c>
      <c r="S266" s="979">
        <f>_xlfn.XLOOKUP($D266,Help2_FC!$D:$D,Help2_FC!O:O)</f>
        <v>8270.5020000000004</v>
      </c>
      <c r="T266" s="979">
        <f>_xlfn.XLOOKUP($D266,Help2_FC!$D:$D,Help2_FC!P:P)</f>
        <v>813.37999999999988</v>
      </c>
      <c r="U266" s="979">
        <f>_xlfn.XLOOKUP($D266,Help2_FC!$D:$D,Help2_FC!Q:Q)</f>
        <v>463.05999999999995</v>
      </c>
      <c r="V266" s="979">
        <f>_xlfn.XLOOKUP($D266,Help2_FC!$D:$D,Help2_FC!R:R)</f>
        <v>97.221999999999994</v>
      </c>
      <c r="W266" s="979">
        <f>_xlfn.XLOOKUP($D266,Help2_FC!$D:$D,Help2_FC!S:S)</f>
        <v>20371.109</v>
      </c>
      <c r="Y266" s="979">
        <f>_xlfn.XLOOKUP($D266,Help2_FC!$D:$D,Help2_FC!V:V)</f>
        <v>7813</v>
      </c>
      <c r="Z266" s="979">
        <f>_xlfn.XLOOKUP($D266,Help2_FC!$D:$D,Help2_FC!W:W)</f>
        <v>3440</v>
      </c>
      <c r="AA266" s="979">
        <f>_xlfn.XLOOKUP($D266,Help2_FC!$D:$D,Help2_FC!X:X)</f>
        <v>0</v>
      </c>
      <c r="AB266" s="979">
        <f>_xlfn.XLOOKUP($D266,Help2_FC!$D:$D,Help2_FC!Y:Y)</f>
        <v>6088</v>
      </c>
      <c r="AC266" s="979">
        <f>_xlfn.XLOOKUP($D266,Help2_FC!$D:$D,Help2_FC!Z:Z)</f>
        <v>741</v>
      </c>
      <c r="AD266" s="979">
        <f>_xlfn.XLOOKUP($D266,Help2_FC!$D:$D,Help2_FC!AA:AA)</f>
        <v>1219.2668545196996</v>
      </c>
      <c r="AE266" s="979">
        <f>_xlfn.XLOOKUP($D266,Help2_FC!$D:$D,Help2_FC!AB:AB)</f>
        <v>1120</v>
      </c>
      <c r="AF266" s="979">
        <f>_xlfn.XLOOKUP($D266,Help2_FC!$D:$D,Help2_FC!AC:AC)</f>
        <v>760</v>
      </c>
      <c r="AG266" s="979">
        <f>_xlfn.XLOOKUP($D266,Help2_FC!$D:$D,Help2_FC!AD:AD)</f>
        <v>810</v>
      </c>
      <c r="AH266" s="979">
        <f>_xlfn.XLOOKUP($D266,Help2_FC!$D:$D,Help2_FC!AE:AE)</f>
        <v>837.00000000000023</v>
      </c>
      <c r="AI266" s="979">
        <f>_xlfn.XLOOKUP($D266,Help2_FC!$D:$D,Help2_FC!AF:AF)</f>
        <v>3459.6</v>
      </c>
      <c r="AJ266" s="979">
        <f>_xlfn.XLOOKUP($D266,Help2_FC!$D:$D,Help2_FC!AG:AG)</f>
        <v>329.48735257680573</v>
      </c>
      <c r="AK266" s="979">
        <f>_xlfn.XLOOKUP($D266,Help2_FC!$D:$D,Help2_FC!AH:AH)</f>
        <v>8698.0035952009603</v>
      </c>
      <c r="AL266" s="979">
        <f>_xlfn.XLOOKUP($D266,Help2_FC!$D:$D,Help2_FC!AI:AI)</f>
        <v>459.3025025000004</v>
      </c>
      <c r="AM266" s="979">
        <f>_xlfn.XLOOKUP($D266,Help2_FC!$D:$D,Help2_FC!AJ:AJ)</f>
        <v>0</v>
      </c>
      <c r="AN266" s="979">
        <f>_xlfn.XLOOKUP($D266,Help2_FC!$D:$D,Help2_FC!AK:AK)</f>
        <v>21</v>
      </c>
    </row>
    <row r="267" spans="1:40" x14ac:dyDescent="0.2">
      <c r="A267" s="1">
        <v>45191</v>
      </c>
      <c r="B267">
        <f t="shared" si="23"/>
        <v>9</v>
      </c>
      <c r="C267">
        <f t="shared" si="24"/>
        <v>2023</v>
      </c>
      <c r="D267" s="872" t="str">
        <f t="shared" si="25"/>
        <v>09´2023</v>
      </c>
      <c r="F267" s="2">
        <f t="shared" si="22"/>
        <v>24</v>
      </c>
      <c r="G267" s="1483">
        <f t="shared" si="26"/>
        <v>3.5842293906810034E-2</v>
      </c>
      <c r="H267" s="5">
        <f t="shared" si="27"/>
        <v>1</v>
      </c>
      <c r="I267" s="995">
        <f>_xlfn.XLOOKUP($D267,Help2_FC!$D:$D,Help2_FC!H:H)</f>
        <v>18082</v>
      </c>
      <c r="J267" s="979">
        <f>_xlfn.XLOOKUP($D267,Help2_FC!$D:$D,Help2_FC!I:I)</f>
        <v>11253</v>
      </c>
      <c r="K267" s="979">
        <f>_xlfn.XLOOKUP($D267,Help2_FC!$D:$D,Help2_FC!J:J)</f>
        <v>3458</v>
      </c>
      <c r="L267" s="979">
        <f>_xlfn.XLOOKUP($D267,Help2_FC!$D:$D,Help2_FC!K:K)</f>
        <v>2630</v>
      </c>
      <c r="M267" s="979">
        <f>_xlfn.XLOOKUP($D267,Help2_FC!$D:$D,Help2_FC!L:L)</f>
        <v>7316.1459825272314</v>
      </c>
      <c r="N267" s="979">
        <f>_xlfn.XLOOKUP($D267,Help2_FC!$D:$D,Help2_FC!M:M)</f>
        <v>9362.1103866551093</v>
      </c>
      <c r="P267" s="979">
        <f>_xlfn.XLOOKUP($D267,Help2_FC!$D:$D,Help2_FC!F:F)</f>
        <v>669.6</v>
      </c>
      <c r="Q267" s="979">
        <f t="shared" si="28"/>
        <v>720</v>
      </c>
      <c r="R267" s="979">
        <f>_xlfn.XLOOKUP($D267,Help2_FC!$D:$D,Help2_FC!N:N)</f>
        <v>7316.1459825272314</v>
      </c>
      <c r="S267" s="979">
        <f>_xlfn.XLOOKUP($D267,Help2_FC!$D:$D,Help2_FC!O:O)</f>
        <v>8270.5020000000004</v>
      </c>
      <c r="T267" s="979">
        <f>_xlfn.XLOOKUP($D267,Help2_FC!$D:$D,Help2_FC!P:P)</f>
        <v>813.37999999999988</v>
      </c>
      <c r="U267" s="979">
        <f>_xlfn.XLOOKUP($D267,Help2_FC!$D:$D,Help2_FC!Q:Q)</f>
        <v>463.05999999999995</v>
      </c>
      <c r="V267" s="979">
        <f>_xlfn.XLOOKUP($D267,Help2_FC!$D:$D,Help2_FC!R:R)</f>
        <v>97.221999999999994</v>
      </c>
      <c r="W267" s="979">
        <f>_xlfn.XLOOKUP($D267,Help2_FC!$D:$D,Help2_FC!S:S)</f>
        <v>20371.109</v>
      </c>
      <c r="Y267" s="979">
        <f>_xlfn.XLOOKUP($D267,Help2_FC!$D:$D,Help2_FC!V:V)</f>
        <v>7813</v>
      </c>
      <c r="Z267" s="979">
        <f>_xlfn.XLOOKUP($D267,Help2_FC!$D:$D,Help2_FC!W:W)</f>
        <v>3440</v>
      </c>
      <c r="AA267" s="979">
        <f>_xlfn.XLOOKUP($D267,Help2_FC!$D:$D,Help2_FC!X:X)</f>
        <v>0</v>
      </c>
      <c r="AB267" s="979">
        <f>_xlfn.XLOOKUP($D267,Help2_FC!$D:$D,Help2_FC!Y:Y)</f>
        <v>6088</v>
      </c>
      <c r="AC267" s="979">
        <f>_xlfn.XLOOKUP($D267,Help2_FC!$D:$D,Help2_FC!Z:Z)</f>
        <v>741</v>
      </c>
      <c r="AD267" s="979">
        <f>_xlfn.XLOOKUP($D267,Help2_FC!$D:$D,Help2_FC!AA:AA)</f>
        <v>1219.2668545196996</v>
      </c>
      <c r="AE267" s="979">
        <f>_xlfn.XLOOKUP($D267,Help2_FC!$D:$D,Help2_FC!AB:AB)</f>
        <v>1120</v>
      </c>
      <c r="AF267" s="979">
        <f>_xlfn.XLOOKUP($D267,Help2_FC!$D:$D,Help2_FC!AC:AC)</f>
        <v>760</v>
      </c>
      <c r="AG267" s="979">
        <f>_xlfn.XLOOKUP($D267,Help2_FC!$D:$D,Help2_FC!AD:AD)</f>
        <v>810</v>
      </c>
      <c r="AH267" s="979">
        <f>_xlfn.XLOOKUP($D267,Help2_FC!$D:$D,Help2_FC!AE:AE)</f>
        <v>837.00000000000023</v>
      </c>
      <c r="AI267" s="979">
        <f>_xlfn.XLOOKUP($D267,Help2_FC!$D:$D,Help2_FC!AF:AF)</f>
        <v>3459.6</v>
      </c>
      <c r="AJ267" s="979">
        <f>_xlfn.XLOOKUP($D267,Help2_FC!$D:$D,Help2_FC!AG:AG)</f>
        <v>329.48735257680573</v>
      </c>
      <c r="AK267" s="979">
        <f>_xlfn.XLOOKUP($D267,Help2_FC!$D:$D,Help2_FC!AH:AH)</f>
        <v>8698.0035952009603</v>
      </c>
      <c r="AL267" s="979">
        <f>_xlfn.XLOOKUP($D267,Help2_FC!$D:$D,Help2_FC!AI:AI)</f>
        <v>459.3025025000004</v>
      </c>
      <c r="AM267" s="979">
        <f>_xlfn.XLOOKUP($D267,Help2_FC!$D:$D,Help2_FC!AJ:AJ)</f>
        <v>0</v>
      </c>
      <c r="AN267" s="979">
        <f>_xlfn.XLOOKUP($D267,Help2_FC!$D:$D,Help2_FC!AK:AK)</f>
        <v>21</v>
      </c>
    </row>
    <row r="268" spans="1:40" x14ac:dyDescent="0.2">
      <c r="A268" s="1">
        <v>45192</v>
      </c>
      <c r="B268">
        <f t="shared" si="23"/>
        <v>9</v>
      </c>
      <c r="C268">
        <f t="shared" si="24"/>
        <v>2023</v>
      </c>
      <c r="D268" s="872" t="str">
        <f t="shared" si="25"/>
        <v>09´2023</v>
      </c>
      <c r="F268" s="2">
        <f t="shared" si="22"/>
        <v>24</v>
      </c>
      <c r="G268" s="1483">
        <f t="shared" si="26"/>
        <v>3.5842293906810034E-2</v>
      </c>
      <c r="H268" s="5">
        <f t="shared" si="27"/>
        <v>1</v>
      </c>
      <c r="I268" s="995">
        <f>_xlfn.XLOOKUP($D268,Help2_FC!$D:$D,Help2_FC!H:H)</f>
        <v>18082</v>
      </c>
      <c r="J268" s="979">
        <f>_xlfn.XLOOKUP($D268,Help2_FC!$D:$D,Help2_FC!I:I)</f>
        <v>11253</v>
      </c>
      <c r="K268" s="979">
        <f>_xlfn.XLOOKUP($D268,Help2_FC!$D:$D,Help2_FC!J:J)</f>
        <v>3458</v>
      </c>
      <c r="L268" s="979">
        <f>_xlfn.XLOOKUP($D268,Help2_FC!$D:$D,Help2_FC!K:K)</f>
        <v>2630</v>
      </c>
      <c r="M268" s="979">
        <f>_xlfn.XLOOKUP($D268,Help2_FC!$D:$D,Help2_FC!L:L)</f>
        <v>7316.1459825272314</v>
      </c>
      <c r="N268" s="979">
        <f>_xlfn.XLOOKUP($D268,Help2_FC!$D:$D,Help2_FC!M:M)</f>
        <v>9362.1103866551093</v>
      </c>
      <c r="P268" s="979">
        <f>_xlfn.XLOOKUP($D268,Help2_FC!$D:$D,Help2_FC!F:F)</f>
        <v>669.6</v>
      </c>
      <c r="Q268" s="979">
        <f t="shared" si="28"/>
        <v>720</v>
      </c>
      <c r="R268" s="979">
        <f>_xlfn.XLOOKUP($D268,Help2_FC!$D:$D,Help2_FC!N:N)</f>
        <v>7316.1459825272314</v>
      </c>
      <c r="S268" s="979">
        <f>_xlfn.XLOOKUP($D268,Help2_FC!$D:$D,Help2_FC!O:O)</f>
        <v>8270.5020000000004</v>
      </c>
      <c r="T268" s="979">
        <f>_xlfn.XLOOKUP($D268,Help2_FC!$D:$D,Help2_FC!P:P)</f>
        <v>813.37999999999988</v>
      </c>
      <c r="U268" s="979">
        <f>_xlfn.XLOOKUP($D268,Help2_FC!$D:$D,Help2_FC!Q:Q)</f>
        <v>463.05999999999995</v>
      </c>
      <c r="V268" s="979">
        <f>_xlfn.XLOOKUP($D268,Help2_FC!$D:$D,Help2_FC!R:R)</f>
        <v>97.221999999999994</v>
      </c>
      <c r="W268" s="979">
        <f>_xlfn.XLOOKUP($D268,Help2_FC!$D:$D,Help2_FC!S:S)</f>
        <v>20371.109</v>
      </c>
      <c r="Y268" s="979">
        <f>_xlfn.XLOOKUP($D268,Help2_FC!$D:$D,Help2_FC!V:V)</f>
        <v>7813</v>
      </c>
      <c r="Z268" s="979">
        <f>_xlfn.XLOOKUP($D268,Help2_FC!$D:$D,Help2_FC!W:W)</f>
        <v>3440</v>
      </c>
      <c r="AA268" s="979">
        <f>_xlfn.XLOOKUP($D268,Help2_FC!$D:$D,Help2_FC!X:X)</f>
        <v>0</v>
      </c>
      <c r="AB268" s="979">
        <f>_xlfn.XLOOKUP($D268,Help2_FC!$D:$D,Help2_FC!Y:Y)</f>
        <v>6088</v>
      </c>
      <c r="AC268" s="979">
        <f>_xlfn.XLOOKUP($D268,Help2_FC!$D:$D,Help2_FC!Z:Z)</f>
        <v>741</v>
      </c>
      <c r="AD268" s="979">
        <f>_xlfn.XLOOKUP($D268,Help2_FC!$D:$D,Help2_FC!AA:AA)</f>
        <v>1219.2668545196996</v>
      </c>
      <c r="AE268" s="979">
        <f>_xlfn.XLOOKUP($D268,Help2_FC!$D:$D,Help2_FC!AB:AB)</f>
        <v>1120</v>
      </c>
      <c r="AF268" s="979">
        <f>_xlfn.XLOOKUP($D268,Help2_FC!$D:$D,Help2_FC!AC:AC)</f>
        <v>760</v>
      </c>
      <c r="AG268" s="979">
        <f>_xlfn.XLOOKUP($D268,Help2_FC!$D:$D,Help2_FC!AD:AD)</f>
        <v>810</v>
      </c>
      <c r="AH268" s="979">
        <f>_xlfn.XLOOKUP($D268,Help2_FC!$D:$D,Help2_FC!AE:AE)</f>
        <v>837.00000000000023</v>
      </c>
      <c r="AI268" s="979">
        <f>_xlfn.XLOOKUP($D268,Help2_FC!$D:$D,Help2_FC!AF:AF)</f>
        <v>3459.6</v>
      </c>
      <c r="AJ268" s="979">
        <f>_xlfn.XLOOKUP($D268,Help2_FC!$D:$D,Help2_FC!AG:AG)</f>
        <v>329.48735257680573</v>
      </c>
      <c r="AK268" s="979">
        <f>_xlfn.XLOOKUP($D268,Help2_FC!$D:$D,Help2_FC!AH:AH)</f>
        <v>8698.0035952009603</v>
      </c>
      <c r="AL268" s="979">
        <f>_xlfn.XLOOKUP($D268,Help2_FC!$D:$D,Help2_FC!AI:AI)</f>
        <v>459.3025025000004</v>
      </c>
      <c r="AM268" s="979">
        <f>_xlfn.XLOOKUP($D268,Help2_FC!$D:$D,Help2_FC!AJ:AJ)</f>
        <v>0</v>
      </c>
      <c r="AN268" s="979">
        <f>_xlfn.XLOOKUP($D268,Help2_FC!$D:$D,Help2_FC!AK:AK)</f>
        <v>21</v>
      </c>
    </row>
    <row r="269" spans="1:40" x14ac:dyDescent="0.2">
      <c r="A269" s="1">
        <v>45193</v>
      </c>
      <c r="B269">
        <f t="shared" si="23"/>
        <v>9</v>
      </c>
      <c r="C269">
        <f t="shared" si="24"/>
        <v>2023</v>
      </c>
      <c r="D269" s="872" t="str">
        <f t="shared" si="25"/>
        <v>09´2023</v>
      </c>
      <c r="F269" s="2">
        <f t="shared" si="22"/>
        <v>24</v>
      </c>
      <c r="G269" s="1483">
        <f t="shared" si="26"/>
        <v>3.5842293906810034E-2</v>
      </c>
      <c r="H269" s="5">
        <f t="shared" si="27"/>
        <v>1</v>
      </c>
      <c r="I269" s="995">
        <f>_xlfn.XLOOKUP($D269,Help2_FC!$D:$D,Help2_FC!H:H)</f>
        <v>18082</v>
      </c>
      <c r="J269" s="979">
        <f>_xlfn.XLOOKUP($D269,Help2_FC!$D:$D,Help2_FC!I:I)</f>
        <v>11253</v>
      </c>
      <c r="K269" s="979">
        <f>_xlfn.XLOOKUP($D269,Help2_FC!$D:$D,Help2_FC!J:J)</f>
        <v>3458</v>
      </c>
      <c r="L269" s="979">
        <f>_xlfn.XLOOKUP($D269,Help2_FC!$D:$D,Help2_FC!K:K)</f>
        <v>2630</v>
      </c>
      <c r="M269" s="979">
        <f>_xlfn.XLOOKUP($D269,Help2_FC!$D:$D,Help2_FC!L:L)</f>
        <v>7316.1459825272314</v>
      </c>
      <c r="N269" s="979">
        <f>_xlfn.XLOOKUP($D269,Help2_FC!$D:$D,Help2_FC!M:M)</f>
        <v>9362.1103866551093</v>
      </c>
      <c r="P269" s="979">
        <f>_xlfn.XLOOKUP($D269,Help2_FC!$D:$D,Help2_FC!F:F)</f>
        <v>669.6</v>
      </c>
      <c r="Q269" s="979">
        <f t="shared" si="28"/>
        <v>720</v>
      </c>
      <c r="R269" s="979">
        <f>_xlfn.XLOOKUP($D269,Help2_FC!$D:$D,Help2_FC!N:N)</f>
        <v>7316.1459825272314</v>
      </c>
      <c r="S269" s="979">
        <f>_xlfn.XLOOKUP($D269,Help2_FC!$D:$D,Help2_FC!O:O)</f>
        <v>8270.5020000000004</v>
      </c>
      <c r="T269" s="979">
        <f>_xlfn.XLOOKUP($D269,Help2_FC!$D:$D,Help2_FC!P:P)</f>
        <v>813.37999999999988</v>
      </c>
      <c r="U269" s="979">
        <f>_xlfn.XLOOKUP($D269,Help2_FC!$D:$D,Help2_FC!Q:Q)</f>
        <v>463.05999999999995</v>
      </c>
      <c r="V269" s="979">
        <f>_xlfn.XLOOKUP($D269,Help2_FC!$D:$D,Help2_FC!R:R)</f>
        <v>97.221999999999994</v>
      </c>
      <c r="W269" s="979">
        <f>_xlfn.XLOOKUP($D269,Help2_FC!$D:$D,Help2_FC!S:S)</f>
        <v>20371.109</v>
      </c>
      <c r="Y269" s="979">
        <f>_xlfn.XLOOKUP($D269,Help2_FC!$D:$D,Help2_FC!V:V)</f>
        <v>7813</v>
      </c>
      <c r="Z269" s="979">
        <f>_xlfn.XLOOKUP($D269,Help2_FC!$D:$D,Help2_FC!W:W)</f>
        <v>3440</v>
      </c>
      <c r="AA269" s="979">
        <f>_xlfn.XLOOKUP($D269,Help2_FC!$D:$D,Help2_FC!X:X)</f>
        <v>0</v>
      </c>
      <c r="AB269" s="979">
        <f>_xlfn.XLOOKUP($D269,Help2_FC!$D:$D,Help2_FC!Y:Y)</f>
        <v>6088</v>
      </c>
      <c r="AC269" s="979">
        <f>_xlfn.XLOOKUP($D269,Help2_FC!$D:$D,Help2_FC!Z:Z)</f>
        <v>741</v>
      </c>
      <c r="AD269" s="979">
        <f>_xlfn.XLOOKUP($D269,Help2_FC!$D:$D,Help2_FC!AA:AA)</f>
        <v>1219.2668545196996</v>
      </c>
      <c r="AE269" s="979">
        <f>_xlfn.XLOOKUP($D269,Help2_FC!$D:$D,Help2_FC!AB:AB)</f>
        <v>1120</v>
      </c>
      <c r="AF269" s="979">
        <f>_xlfn.XLOOKUP($D269,Help2_FC!$D:$D,Help2_FC!AC:AC)</f>
        <v>760</v>
      </c>
      <c r="AG269" s="979">
        <f>_xlfn.XLOOKUP($D269,Help2_FC!$D:$D,Help2_FC!AD:AD)</f>
        <v>810</v>
      </c>
      <c r="AH269" s="979">
        <f>_xlfn.XLOOKUP($D269,Help2_FC!$D:$D,Help2_FC!AE:AE)</f>
        <v>837.00000000000023</v>
      </c>
      <c r="AI269" s="979">
        <f>_xlfn.XLOOKUP($D269,Help2_FC!$D:$D,Help2_FC!AF:AF)</f>
        <v>3459.6</v>
      </c>
      <c r="AJ269" s="979">
        <f>_xlfn.XLOOKUP($D269,Help2_FC!$D:$D,Help2_FC!AG:AG)</f>
        <v>329.48735257680573</v>
      </c>
      <c r="AK269" s="979">
        <f>_xlfn.XLOOKUP($D269,Help2_FC!$D:$D,Help2_FC!AH:AH)</f>
        <v>8698.0035952009603</v>
      </c>
      <c r="AL269" s="979">
        <f>_xlfn.XLOOKUP($D269,Help2_FC!$D:$D,Help2_FC!AI:AI)</f>
        <v>459.3025025000004</v>
      </c>
      <c r="AM269" s="979">
        <f>_xlfn.XLOOKUP($D269,Help2_FC!$D:$D,Help2_FC!AJ:AJ)</f>
        <v>0</v>
      </c>
      <c r="AN269" s="979">
        <f>_xlfn.XLOOKUP($D269,Help2_FC!$D:$D,Help2_FC!AK:AK)</f>
        <v>21</v>
      </c>
    </row>
    <row r="270" spans="1:40" x14ac:dyDescent="0.2">
      <c r="A270" s="1">
        <v>45194</v>
      </c>
      <c r="B270">
        <f t="shared" si="23"/>
        <v>9</v>
      </c>
      <c r="C270">
        <f t="shared" si="24"/>
        <v>2023</v>
      </c>
      <c r="D270" s="872" t="str">
        <f t="shared" si="25"/>
        <v>09´2023</v>
      </c>
      <c r="F270" s="2">
        <f t="shared" si="22"/>
        <v>24</v>
      </c>
      <c r="G270" s="1483">
        <f t="shared" si="26"/>
        <v>3.5842293906810034E-2</v>
      </c>
      <c r="H270" s="5">
        <f t="shared" si="27"/>
        <v>1</v>
      </c>
      <c r="I270" s="995">
        <f>_xlfn.XLOOKUP($D270,Help2_FC!$D:$D,Help2_FC!H:H)</f>
        <v>18082</v>
      </c>
      <c r="J270" s="979">
        <f>_xlfn.XLOOKUP($D270,Help2_FC!$D:$D,Help2_FC!I:I)</f>
        <v>11253</v>
      </c>
      <c r="K270" s="979">
        <f>_xlfn.XLOOKUP($D270,Help2_FC!$D:$D,Help2_FC!J:J)</f>
        <v>3458</v>
      </c>
      <c r="L270" s="979">
        <f>_xlfn.XLOOKUP($D270,Help2_FC!$D:$D,Help2_FC!K:K)</f>
        <v>2630</v>
      </c>
      <c r="M270" s="979">
        <f>_xlfn.XLOOKUP($D270,Help2_FC!$D:$D,Help2_FC!L:L)</f>
        <v>7316.1459825272314</v>
      </c>
      <c r="N270" s="979">
        <f>_xlfn.XLOOKUP($D270,Help2_FC!$D:$D,Help2_FC!M:M)</f>
        <v>9362.1103866551093</v>
      </c>
      <c r="P270" s="979">
        <f>_xlfn.XLOOKUP($D270,Help2_FC!$D:$D,Help2_FC!F:F)</f>
        <v>669.6</v>
      </c>
      <c r="Q270" s="979">
        <f t="shared" si="28"/>
        <v>720</v>
      </c>
      <c r="R270" s="979">
        <f>_xlfn.XLOOKUP($D270,Help2_FC!$D:$D,Help2_FC!N:N)</f>
        <v>7316.1459825272314</v>
      </c>
      <c r="S270" s="979">
        <f>_xlfn.XLOOKUP($D270,Help2_FC!$D:$D,Help2_FC!O:O)</f>
        <v>8270.5020000000004</v>
      </c>
      <c r="T270" s="979">
        <f>_xlfn.XLOOKUP($D270,Help2_FC!$D:$D,Help2_FC!P:P)</f>
        <v>813.37999999999988</v>
      </c>
      <c r="U270" s="979">
        <f>_xlfn.XLOOKUP($D270,Help2_FC!$D:$D,Help2_FC!Q:Q)</f>
        <v>463.05999999999995</v>
      </c>
      <c r="V270" s="979">
        <f>_xlfn.XLOOKUP($D270,Help2_FC!$D:$D,Help2_FC!R:R)</f>
        <v>97.221999999999994</v>
      </c>
      <c r="W270" s="979">
        <f>_xlfn.XLOOKUP($D270,Help2_FC!$D:$D,Help2_FC!S:S)</f>
        <v>20371.109</v>
      </c>
      <c r="Y270" s="979">
        <f>_xlfn.XLOOKUP($D270,Help2_FC!$D:$D,Help2_FC!V:V)</f>
        <v>7813</v>
      </c>
      <c r="Z270" s="979">
        <f>_xlfn.XLOOKUP($D270,Help2_FC!$D:$D,Help2_FC!W:W)</f>
        <v>3440</v>
      </c>
      <c r="AA270" s="979">
        <f>_xlfn.XLOOKUP($D270,Help2_FC!$D:$D,Help2_FC!X:X)</f>
        <v>0</v>
      </c>
      <c r="AB270" s="979">
        <f>_xlfn.XLOOKUP($D270,Help2_FC!$D:$D,Help2_FC!Y:Y)</f>
        <v>6088</v>
      </c>
      <c r="AC270" s="979">
        <f>_xlfn.XLOOKUP($D270,Help2_FC!$D:$D,Help2_FC!Z:Z)</f>
        <v>741</v>
      </c>
      <c r="AD270" s="979">
        <f>_xlfn.XLOOKUP($D270,Help2_FC!$D:$D,Help2_FC!AA:AA)</f>
        <v>1219.2668545196996</v>
      </c>
      <c r="AE270" s="979">
        <f>_xlfn.XLOOKUP($D270,Help2_FC!$D:$D,Help2_FC!AB:AB)</f>
        <v>1120</v>
      </c>
      <c r="AF270" s="979">
        <f>_xlfn.XLOOKUP($D270,Help2_FC!$D:$D,Help2_FC!AC:AC)</f>
        <v>760</v>
      </c>
      <c r="AG270" s="979">
        <f>_xlfn.XLOOKUP($D270,Help2_FC!$D:$D,Help2_FC!AD:AD)</f>
        <v>810</v>
      </c>
      <c r="AH270" s="979">
        <f>_xlfn.XLOOKUP($D270,Help2_FC!$D:$D,Help2_FC!AE:AE)</f>
        <v>837.00000000000023</v>
      </c>
      <c r="AI270" s="979">
        <f>_xlfn.XLOOKUP($D270,Help2_FC!$D:$D,Help2_FC!AF:AF)</f>
        <v>3459.6</v>
      </c>
      <c r="AJ270" s="979">
        <f>_xlfn.XLOOKUP($D270,Help2_FC!$D:$D,Help2_FC!AG:AG)</f>
        <v>329.48735257680573</v>
      </c>
      <c r="AK270" s="979">
        <f>_xlfn.XLOOKUP($D270,Help2_FC!$D:$D,Help2_FC!AH:AH)</f>
        <v>8698.0035952009603</v>
      </c>
      <c r="AL270" s="979">
        <f>_xlfn.XLOOKUP($D270,Help2_FC!$D:$D,Help2_FC!AI:AI)</f>
        <v>459.3025025000004</v>
      </c>
      <c r="AM270" s="979">
        <f>_xlfn.XLOOKUP($D270,Help2_FC!$D:$D,Help2_FC!AJ:AJ)</f>
        <v>0</v>
      </c>
      <c r="AN270" s="979">
        <f>_xlfn.XLOOKUP($D270,Help2_FC!$D:$D,Help2_FC!AK:AK)</f>
        <v>21</v>
      </c>
    </row>
    <row r="271" spans="1:40" x14ac:dyDescent="0.2">
      <c r="A271" s="1">
        <v>45195</v>
      </c>
      <c r="B271">
        <f t="shared" si="23"/>
        <v>9</v>
      </c>
      <c r="C271">
        <f t="shared" si="24"/>
        <v>2023</v>
      </c>
      <c r="D271" s="872" t="str">
        <f t="shared" si="25"/>
        <v>09´2023</v>
      </c>
      <c r="E271" s="867">
        <v>12</v>
      </c>
      <c r="F271" s="2">
        <f t="shared" si="22"/>
        <v>12</v>
      </c>
      <c r="G271" s="1483">
        <f t="shared" si="26"/>
        <v>1.7921146953405017E-2</v>
      </c>
      <c r="H271" s="5">
        <f t="shared" si="27"/>
        <v>0.5</v>
      </c>
      <c r="I271" s="995">
        <f>_xlfn.XLOOKUP($D271,Help2_FC!$D:$D,Help2_FC!H:H)</f>
        <v>18082</v>
      </c>
      <c r="J271" s="979">
        <f>_xlfn.XLOOKUP($D271,Help2_FC!$D:$D,Help2_FC!I:I)</f>
        <v>11253</v>
      </c>
      <c r="K271" s="979">
        <f>_xlfn.XLOOKUP($D271,Help2_FC!$D:$D,Help2_FC!J:J)</f>
        <v>3458</v>
      </c>
      <c r="L271" s="979">
        <f>_xlfn.XLOOKUP($D271,Help2_FC!$D:$D,Help2_FC!K:K)</f>
        <v>2630</v>
      </c>
      <c r="M271" s="979">
        <f>_xlfn.XLOOKUP($D271,Help2_FC!$D:$D,Help2_FC!L:L)</f>
        <v>7316.1459825272314</v>
      </c>
      <c r="N271" s="979">
        <f>_xlfn.XLOOKUP($D271,Help2_FC!$D:$D,Help2_FC!M:M)</f>
        <v>9362.1103866551093</v>
      </c>
      <c r="P271" s="979">
        <f>_xlfn.XLOOKUP($D271,Help2_FC!$D:$D,Help2_FC!F:F)</f>
        <v>669.6</v>
      </c>
      <c r="Q271" s="979">
        <f t="shared" si="28"/>
        <v>720</v>
      </c>
      <c r="R271" s="979">
        <f>_xlfn.XLOOKUP($D271,Help2_FC!$D:$D,Help2_FC!N:N)</f>
        <v>7316.1459825272314</v>
      </c>
      <c r="S271" s="979">
        <f>_xlfn.XLOOKUP($D271,Help2_FC!$D:$D,Help2_FC!O:O)</f>
        <v>8270.5020000000004</v>
      </c>
      <c r="T271" s="979">
        <f>_xlfn.XLOOKUP($D271,Help2_FC!$D:$D,Help2_FC!P:P)</f>
        <v>813.37999999999988</v>
      </c>
      <c r="U271" s="979">
        <f>_xlfn.XLOOKUP($D271,Help2_FC!$D:$D,Help2_FC!Q:Q)</f>
        <v>463.05999999999995</v>
      </c>
      <c r="V271" s="979">
        <f>_xlfn.XLOOKUP($D271,Help2_FC!$D:$D,Help2_FC!R:R)</f>
        <v>97.221999999999994</v>
      </c>
      <c r="W271" s="979">
        <f>_xlfn.XLOOKUP($D271,Help2_FC!$D:$D,Help2_FC!S:S)</f>
        <v>20371.109</v>
      </c>
      <c r="Y271" s="979">
        <f>_xlfn.XLOOKUP($D271,Help2_FC!$D:$D,Help2_FC!V:V)</f>
        <v>7813</v>
      </c>
      <c r="Z271" s="979">
        <f>_xlfn.XLOOKUP($D271,Help2_FC!$D:$D,Help2_FC!W:W)</f>
        <v>3440</v>
      </c>
      <c r="AA271" s="979">
        <f>_xlfn.XLOOKUP($D271,Help2_FC!$D:$D,Help2_FC!X:X)</f>
        <v>0</v>
      </c>
      <c r="AB271" s="979">
        <f>_xlfn.XLOOKUP($D271,Help2_FC!$D:$D,Help2_FC!Y:Y)</f>
        <v>6088</v>
      </c>
      <c r="AC271" s="979">
        <f>_xlfn.XLOOKUP($D271,Help2_FC!$D:$D,Help2_FC!Z:Z)</f>
        <v>741</v>
      </c>
      <c r="AD271" s="979">
        <f>_xlfn.XLOOKUP($D271,Help2_FC!$D:$D,Help2_FC!AA:AA)</f>
        <v>1219.2668545196996</v>
      </c>
      <c r="AE271" s="979">
        <f>_xlfn.XLOOKUP($D271,Help2_FC!$D:$D,Help2_FC!AB:AB)</f>
        <v>1120</v>
      </c>
      <c r="AF271" s="979">
        <f>_xlfn.XLOOKUP($D271,Help2_FC!$D:$D,Help2_FC!AC:AC)</f>
        <v>760</v>
      </c>
      <c r="AG271" s="979">
        <f>_xlfn.XLOOKUP($D271,Help2_FC!$D:$D,Help2_FC!AD:AD)</f>
        <v>810</v>
      </c>
      <c r="AH271" s="979">
        <f>_xlfn.XLOOKUP($D271,Help2_FC!$D:$D,Help2_FC!AE:AE)</f>
        <v>837.00000000000023</v>
      </c>
      <c r="AI271" s="979">
        <f>_xlfn.XLOOKUP($D271,Help2_FC!$D:$D,Help2_FC!AF:AF)</f>
        <v>3459.6</v>
      </c>
      <c r="AJ271" s="979">
        <f>_xlfn.XLOOKUP($D271,Help2_FC!$D:$D,Help2_FC!AG:AG)</f>
        <v>329.48735257680573</v>
      </c>
      <c r="AK271" s="979">
        <f>_xlfn.XLOOKUP($D271,Help2_FC!$D:$D,Help2_FC!AH:AH)</f>
        <v>8698.0035952009603</v>
      </c>
      <c r="AL271" s="979">
        <f>_xlfn.XLOOKUP($D271,Help2_FC!$D:$D,Help2_FC!AI:AI)</f>
        <v>459.3025025000004</v>
      </c>
      <c r="AM271" s="979">
        <f>_xlfn.XLOOKUP($D271,Help2_FC!$D:$D,Help2_FC!AJ:AJ)</f>
        <v>0</v>
      </c>
      <c r="AN271" s="979">
        <f>_xlfn.XLOOKUP($D271,Help2_FC!$D:$D,Help2_FC!AK:AK)</f>
        <v>21</v>
      </c>
    </row>
    <row r="272" spans="1:40" x14ac:dyDescent="0.2">
      <c r="A272" s="1">
        <v>45196</v>
      </c>
      <c r="B272">
        <f t="shared" si="23"/>
        <v>9</v>
      </c>
      <c r="C272">
        <f t="shared" si="24"/>
        <v>2023</v>
      </c>
      <c r="D272" s="872" t="str">
        <f t="shared" si="25"/>
        <v>09´2023</v>
      </c>
      <c r="F272" s="2">
        <f t="shared" si="22"/>
        <v>24</v>
      </c>
      <c r="G272" s="1483">
        <f t="shared" si="26"/>
        <v>3.5842293906810034E-2</v>
      </c>
      <c r="H272" s="5">
        <f t="shared" si="27"/>
        <v>1</v>
      </c>
      <c r="I272" s="995">
        <f>_xlfn.XLOOKUP($D272,Help2_FC!$D:$D,Help2_FC!H:H)</f>
        <v>18082</v>
      </c>
      <c r="J272" s="979">
        <f>_xlfn.XLOOKUP($D272,Help2_FC!$D:$D,Help2_FC!I:I)</f>
        <v>11253</v>
      </c>
      <c r="K272" s="979">
        <f>_xlfn.XLOOKUP($D272,Help2_FC!$D:$D,Help2_FC!J:J)</f>
        <v>3458</v>
      </c>
      <c r="L272" s="979">
        <f>_xlfn.XLOOKUP($D272,Help2_FC!$D:$D,Help2_FC!K:K)</f>
        <v>2630</v>
      </c>
      <c r="M272" s="979">
        <f>_xlfn.XLOOKUP($D272,Help2_FC!$D:$D,Help2_FC!L:L)</f>
        <v>7316.1459825272314</v>
      </c>
      <c r="N272" s="979">
        <f>_xlfn.XLOOKUP($D272,Help2_FC!$D:$D,Help2_FC!M:M)</f>
        <v>9362.1103866551093</v>
      </c>
      <c r="P272" s="979">
        <f>_xlfn.XLOOKUP($D272,Help2_FC!$D:$D,Help2_FC!F:F)</f>
        <v>669.6</v>
      </c>
      <c r="Q272" s="979">
        <f t="shared" si="28"/>
        <v>720</v>
      </c>
      <c r="R272" s="979">
        <f>_xlfn.XLOOKUP($D272,Help2_FC!$D:$D,Help2_FC!N:N)</f>
        <v>7316.1459825272314</v>
      </c>
      <c r="S272" s="979">
        <f>_xlfn.XLOOKUP($D272,Help2_FC!$D:$D,Help2_FC!O:O)</f>
        <v>8270.5020000000004</v>
      </c>
      <c r="T272" s="979">
        <f>_xlfn.XLOOKUP($D272,Help2_FC!$D:$D,Help2_FC!P:P)</f>
        <v>813.37999999999988</v>
      </c>
      <c r="U272" s="979">
        <f>_xlfn.XLOOKUP($D272,Help2_FC!$D:$D,Help2_FC!Q:Q)</f>
        <v>463.05999999999995</v>
      </c>
      <c r="V272" s="979">
        <f>_xlfn.XLOOKUP($D272,Help2_FC!$D:$D,Help2_FC!R:R)</f>
        <v>97.221999999999994</v>
      </c>
      <c r="W272" s="979">
        <f>_xlfn.XLOOKUP($D272,Help2_FC!$D:$D,Help2_FC!S:S)</f>
        <v>20371.109</v>
      </c>
      <c r="Y272" s="979">
        <f>_xlfn.XLOOKUP($D272,Help2_FC!$D:$D,Help2_FC!V:V)</f>
        <v>7813</v>
      </c>
      <c r="Z272" s="979">
        <f>_xlfn.XLOOKUP($D272,Help2_FC!$D:$D,Help2_FC!W:W)</f>
        <v>3440</v>
      </c>
      <c r="AA272" s="979">
        <f>_xlfn.XLOOKUP($D272,Help2_FC!$D:$D,Help2_FC!X:X)</f>
        <v>0</v>
      </c>
      <c r="AB272" s="979">
        <f>_xlfn.XLOOKUP($D272,Help2_FC!$D:$D,Help2_FC!Y:Y)</f>
        <v>6088</v>
      </c>
      <c r="AC272" s="979">
        <f>_xlfn.XLOOKUP($D272,Help2_FC!$D:$D,Help2_FC!Z:Z)</f>
        <v>741</v>
      </c>
      <c r="AD272" s="979">
        <f>_xlfn.XLOOKUP($D272,Help2_FC!$D:$D,Help2_FC!AA:AA)</f>
        <v>1219.2668545196996</v>
      </c>
      <c r="AE272" s="979">
        <f>_xlfn.XLOOKUP($D272,Help2_FC!$D:$D,Help2_FC!AB:AB)</f>
        <v>1120</v>
      </c>
      <c r="AF272" s="979">
        <f>_xlfn.XLOOKUP($D272,Help2_FC!$D:$D,Help2_FC!AC:AC)</f>
        <v>760</v>
      </c>
      <c r="AG272" s="979">
        <f>_xlfn.XLOOKUP($D272,Help2_FC!$D:$D,Help2_FC!AD:AD)</f>
        <v>810</v>
      </c>
      <c r="AH272" s="979">
        <f>_xlfn.XLOOKUP($D272,Help2_FC!$D:$D,Help2_FC!AE:AE)</f>
        <v>837.00000000000023</v>
      </c>
      <c r="AI272" s="979">
        <f>_xlfn.XLOOKUP($D272,Help2_FC!$D:$D,Help2_FC!AF:AF)</f>
        <v>3459.6</v>
      </c>
      <c r="AJ272" s="979">
        <f>_xlfn.XLOOKUP($D272,Help2_FC!$D:$D,Help2_FC!AG:AG)</f>
        <v>329.48735257680573</v>
      </c>
      <c r="AK272" s="979">
        <f>_xlfn.XLOOKUP($D272,Help2_FC!$D:$D,Help2_FC!AH:AH)</f>
        <v>8698.0035952009603</v>
      </c>
      <c r="AL272" s="979">
        <f>_xlfn.XLOOKUP($D272,Help2_FC!$D:$D,Help2_FC!AI:AI)</f>
        <v>459.3025025000004</v>
      </c>
      <c r="AM272" s="979">
        <f>_xlfn.XLOOKUP($D272,Help2_FC!$D:$D,Help2_FC!AJ:AJ)</f>
        <v>0</v>
      </c>
      <c r="AN272" s="979">
        <f>_xlfn.XLOOKUP($D272,Help2_FC!$D:$D,Help2_FC!AK:AK)</f>
        <v>21</v>
      </c>
    </row>
    <row r="273" spans="1:40" x14ac:dyDescent="0.2">
      <c r="A273" s="1">
        <v>45197</v>
      </c>
      <c r="B273">
        <f t="shared" si="23"/>
        <v>9</v>
      </c>
      <c r="C273">
        <f t="shared" si="24"/>
        <v>2023</v>
      </c>
      <c r="D273" s="872" t="str">
        <f t="shared" si="25"/>
        <v>09´2023</v>
      </c>
      <c r="F273" s="2">
        <f t="shared" si="22"/>
        <v>24</v>
      </c>
      <c r="G273" s="1483">
        <f t="shared" si="26"/>
        <v>3.5842293906810034E-2</v>
      </c>
      <c r="H273" s="5">
        <f t="shared" si="27"/>
        <v>1</v>
      </c>
      <c r="I273" s="995">
        <f>_xlfn.XLOOKUP($D273,Help2_FC!$D:$D,Help2_FC!H:H)</f>
        <v>18082</v>
      </c>
      <c r="J273" s="979">
        <f>_xlfn.XLOOKUP($D273,Help2_FC!$D:$D,Help2_FC!I:I)</f>
        <v>11253</v>
      </c>
      <c r="K273" s="979">
        <f>_xlfn.XLOOKUP($D273,Help2_FC!$D:$D,Help2_FC!J:J)</f>
        <v>3458</v>
      </c>
      <c r="L273" s="979">
        <f>_xlfn.XLOOKUP($D273,Help2_FC!$D:$D,Help2_FC!K:K)</f>
        <v>2630</v>
      </c>
      <c r="M273" s="979">
        <f>_xlfn.XLOOKUP($D273,Help2_FC!$D:$D,Help2_FC!L:L)</f>
        <v>7316.1459825272314</v>
      </c>
      <c r="N273" s="979">
        <f>_xlfn.XLOOKUP($D273,Help2_FC!$D:$D,Help2_FC!M:M)</f>
        <v>9362.1103866551093</v>
      </c>
      <c r="P273" s="979">
        <f>_xlfn.XLOOKUP($D273,Help2_FC!$D:$D,Help2_FC!F:F)</f>
        <v>669.6</v>
      </c>
      <c r="Q273" s="979">
        <f t="shared" si="28"/>
        <v>720</v>
      </c>
      <c r="R273" s="979">
        <f>_xlfn.XLOOKUP($D273,Help2_FC!$D:$D,Help2_FC!N:N)</f>
        <v>7316.1459825272314</v>
      </c>
      <c r="S273" s="979">
        <f>_xlfn.XLOOKUP($D273,Help2_FC!$D:$D,Help2_FC!O:O)</f>
        <v>8270.5020000000004</v>
      </c>
      <c r="T273" s="979">
        <f>_xlfn.XLOOKUP($D273,Help2_FC!$D:$D,Help2_FC!P:P)</f>
        <v>813.37999999999988</v>
      </c>
      <c r="U273" s="979">
        <f>_xlfn.XLOOKUP($D273,Help2_FC!$D:$D,Help2_FC!Q:Q)</f>
        <v>463.05999999999995</v>
      </c>
      <c r="V273" s="979">
        <f>_xlfn.XLOOKUP($D273,Help2_FC!$D:$D,Help2_FC!R:R)</f>
        <v>97.221999999999994</v>
      </c>
      <c r="W273" s="979">
        <f>_xlfn.XLOOKUP($D273,Help2_FC!$D:$D,Help2_FC!S:S)</f>
        <v>20371.109</v>
      </c>
      <c r="Y273" s="979">
        <f>_xlfn.XLOOKUP($D273,Help2_FC!$D:$D,Help2_FC!V:V)</f>
        <v>7813</v>
      </c>
      <c r="Z273" s="979">
        <f>_xlfn.XLOOKUP($D273,Help2_FC!$D:$D,Help2_FC!W:W)</f>
        <v>3440</v>
      </c>
      <c r="AA273" s="979">
        <f>_xlfn.XLOOKUP($D273,Help2_FC!$D:$D,Help2_FC!X:X)</f>
        <v>0</v>
      </c>
      <c r="AB273" s="979">
        <f>_xlfn.XLOOKUP($D273,Help2_FC!$D:$D,Help2_FC!Y:Y)</f>
        <v>6088</v>
      </c>
      <c r="AC273" s="979">
        <f>_xlfn.XLOOKUP($D273,Help2_FC!$D:$D,Help2_FC!Z:Z)</f>
        <v>741</v>
      </c>
      <c r="AD273" s="979">
        <f>_xlfn.XLOOKUP($D273,Help2_FC!$D:$D,Help2_FC!AA:AA)</f>
        <v>1219.2668545196996</v>
      </c>
      <c r="AE273" s="979">
        <f>_xlfn.XLOOKUP($D273,Help2_FC!$D:$D,Help2_FC!AB:AB)</f>
        <v>1120</v>
      </c>
      <c r="AF273" s="979">
        <f>_xlfn.XLOOKUP($D273,Help2_FC!$D:$D,Help2_FC!AC:AC)</f>
        <v>760</v>
      </c>
      <c r="AG273" s="979">
        <f>_xlfn.XLOOKUP($D273,Help2_FC!$D:$D,Help2_FC!AD:AD)</f>
        <v>810</v>
      </c>
      <c r="AH273" s="979">
        <f>_xlfn.XLOOKUP($D273,Help2_FC!$D:$D,Help2_FC!AE:AE)</f>
        <v>837.00000000000023</v>
      </c>
      <c r="AI273" s="979">
        <f>_xlfn.XLOOKUP($D273,Help2_FC!$D:$D,Help2_FC!AF:AF)</f>
        <v>3459.6</v>
      </c>
      <c r="AJ273" s="979">
        <f>_xlfn.XLOOKUP($D273,Help2_FC!$D:$D,Help2_FC!AG:AG)</f>
        <v>329.48735257680573</v>
      </c>
      <c r="AK273" s="979">
        <f>_xlfn.XLOOKUP($D273,Help2_FC!$D:$D,Help2_FC!AH:AH)</f>
        <v>8698.0035952009603</v>
      </c>
      <c r="AL273" s="979">
        <f>_xlfn.XLOOKUP($D273,Help2_FC!$D:$D,Help2_FC!AI:AI)</f>
        <v>459.3025025000004</v>
      </c>
      <c r="AM273" s="979">
        <f>_xlfn.XLOOKUP($D273,Help2_FC!$D:$D,Help2_FC!AJ:AJ)</f>
        <v>0</v>
      </c>
      <c r="AN273" s="979">
        <f>_xlfn.XLOOKUP($D273,Help2_FC!$D:$D,Help2_FC!AK:AK)</f>
        <v>21</v>
      </c>
    </row>
    <row r="274" spans="1:40" x14ac:dyDescent="0.2">
      <c r="A274" s="1">
        <v>45198</v>
      </c>
      <c r="B274">
        <f t="shared" si="23"/>
        <v>9</v>
      </c>
      <c r="C274">
        <f t="shared" si="24"/>
        <v>2023</v>
      </c>
      <c r="D274" s="872" t="str">
        <f t="shared" si="25"/>
        <v>09´2023</v>
      </c>
      <c r="F274" s="2">
        <f t="shared" si="22"/>
        <v>24</v>
      </c>
      <c r="G274" s="1483">
        <f t="shared" si="26"/>
        <v>3.5842293906810034E-2</v>
      </c>
      <c r="H274" s="5">
        <f t="shared" si="27"/>
        <v>1</v>
      </c>
      <c r="I274" s="995">
        <f>_xlfn.XLOOKUP($D274,Help2_FC!$D:$D,Help2_FC!H:H)</f>
        <v>18082</v>
      </c>
      <c r="J274" s="979">
        <f>_xlfn.XLOOKUP($D274,Help2_FC!$D:$D,Help2_FC!I:I)</f>
        <v>11253</v>
      </c>
      <c r="K274" s="979">
        <f>_xlfn.XLOOKUP($D274,Help2_FC!$D:$D,Help2_FC!J:J)</f>
        <v>3458</v>
      </c>
      <c r="L274" s="979">
        <f>_xlfn.XLOOKUP($D274,Help2_FC!$D:$D,Help2_FC!K:K)</f>
        <v>2630</v>
      </c>
      <c r="M274" s="979">
        <f>_xlfn.XLOOKUP($D274,Help2_FC!$D:$D,Help2_FC!L:L)</f>
        <v>7316.1459825272314</v>
      </c>
      <c r="N274" s="979">
        <f>_xlfn.XLOOKUP($D274,Help2_FC!$D:$D,Help2_FC!M:M)</f>
        <v>9362.1103866551093</v>
      </c>
      <c r="P274" s="979">
        <f>_xlfn.XLOOKUP($D274,Help2_FC!$D:$D,Help2_FC!F:F)</f>
        <v>669.6</v>
      </c>
      <c r="Q274" s="979">
        <f t="shared" si="28"/>
        <v>720</v>
      </c>
      <c r="R274" s="979">
        <f>_xlfn.XLOOKUP($D274,Help2_FC!$D:$D,Help2_FC!N:N)</f>
        <v>7316.1459825272314</v>
      </c>
      <c r="S274" s="979">
        <f>_xlfn.XLOOKUP($D274,Help2_FC!$D:$D,Help2_FC!O:O)</f>
        <v>8270.5020000000004</v>
      </c>
      <c r="T274" s="979">
        <f>_xlfn.XLOOKUP($D274,Help2_FC!$D:$D,Help2_FC!P:P)</f>
        <v>813.37999999999988</v>
      </c>
      <c r="U274" s="979">
        <f>_xlfn.XLOOKUP($D274,Help2_FC!$D:$D,Help2_FC!Q:Q)</f>
        <v>463.05999999999995</v>
      </c>
      <c r="V274" s="979">
        <f>_xlfn.XLOOKUP($D274,Help2_FC!$D:$D,Help2_FC!R:R)</f>
        <v>97.221999999999994</v>
      </c>
      <c r="W274" s="979">
        <f>_xlfn.XLOOKUP($D274,Help2_FC!$D:$D,Help2_FC!S:S)</f>
        <v>20371.109</v>
      </c>
      <c r="Y274" s="979">
        <f>_xlfn.XLOOKUP($D274,Help2_FC!$D:$D,Help2_FC!V:V)</f>
        <v>7813</v>
      </c>
      <c r="Z274" s="979">
        <f>_xlfn.XLOOKUP($D274,Help2_FC!$D:$D,Help2_FC!W:W)</f>
        <v>3440</v>
      </c>
      <c r="AA274" s="979">
        <f>_xlfn.XLOOKUP($D274,Help2_FC!$D:$D,Help2_FC!X:X)</f>
        <v>0</v>
      </c>
      <c r="AB274" s="979">
        <f>_xlfn.XLOOKUP($D274,Help2_FC!$D:$D,Help2_FC!Y:Y)</f>
        <v>6088</v>
      </c>
      <c r="AC274" s="979">
        <f>_xlfn.XLOOKUP($D274,Help2_FC!$D:$D,Help2_FC!Z:Z)</f>
        <v>741</v>
      </c>
      <c r="AD274" s="979">
        <f>_xlfn.XLOOKUP($D274,Help2_FC!$D:$D,Help2_FC!AA:AA)</f>
        <v>1219.2668545196996</v>
      </c>
      <c r="AE274" s="979">
        <f>_xlfn.XLOOKUP($D274,Help2_FC!$D:$D,Help2_FC!AB:AB)</f>
        <v>1120</v>
      </c>
      <c r="AF274" s="979">
        <f>_xlfn.XLOOKUP($D274,Help2_FC!$D:$D,Help2_FC!AC:AC)</f>
        <v>760</v>
      </c>
      <c r="AG274" s="979">
        <f>_xlfn.XLOOKUP($D274,Help2_FC!$D:$D,Help2_FC!AD:AD)</f>
        <v>810</v>
      </c>
      <c r="AH274" s="979">
        <f>_xlfn.XLOOKUP($D274,Help2_FC!$D:$D,Help2_FC!AE:AE)</f>
        <v>837.00000000000023</v>
      </c>
      <c r="AI274" s="979">
        <f>_xlfn.XLOOKUP($D274,Help2_FC!$D:$D,Help2_FC!AF:AF)</f>
        <v>3459.6</v>
      </c>
      <c r="AJ274" s="979">
        <f>_xlfn.XLOOKUP($D274,Help2_FC!$D:$D,Help2_FC!AG:AG)</f>
        <v>329.48735257680573</v>
      </c>
      <c r="AK274" s="979">
        <f>_xlfn.XLOOKUP($D274,Help2_FC!$D:$D,Help2_FC!AH:AH)</f>
        <v>8698.0035952009603</v>
      </c>
      <c r="AL274" s="979">
        <f>_xlfn.XLOOKUP($D274,Help2_FC!$D:$D,Help2_FC!AI:AI)</f>
        <v>459.3025025000004</v>
      </c>
      <c r="AM274" s="979">
        <f>_xlfn.XLOOKUP($D274,Help2_FC!$D:$D,Help2_FC!AJ:AJ)</f>
        <v>0</v>
      </c>
      <c r="AN274" s="979">
        <f>_xlfn.XLOOKUP($D274,Help2_FC!$D:$D,Help2_FC!AK:AK)</f>
        <v>21</v>
      </c>
    </row>
    <row r="275" spans="1:40" x14ac:dyDescent="0.2">
      <c r="A275" s="1">
        <v>45199</v>
      </c>
      <c r="B275">
        <f t="shared" si="23"/>
        <v>9</v>
      </c>
      <c r="C275">
        <f t="shared" si="24"/>
        <v>2023</v>
      </c>
      <c r="D275" s="872" t="str">
        <f t="shared" si="25"/>
        <v>09´2023</v>
      </c>
      <c r="E275" s="1449"/>
      <c r="F275" s="2">
        <f t="shared" si="22"/>
        <v>24</v>
      </c>
      <c r="G275" s="1483">
        <f t="shared" si="26"/>
        <v>3.5842293906810034E-2</v>
      </c>
      <c r="H275" s="5">
        <f t="shared" si="27"/>
        <v>1</v>
      </c>
      <c r="I275" s="995">
        <f>_xlfn.XLOOKUP($D275,Help2_FC!$D:$D,Help2_FC!H:H)</f>
        <v>18082</v>
      </c>
      <c r="J275" s="979">
        <f>_xlfn.XLOOKUP($D275,Help2_FC!$D:$D,Help2_FC!I:I)</f>
        <v>11253</v>
      </c>
      <c r="K275" s="979">
        <f>_xlfn.XLOOKUP($D275,Help2_FC!$D:$D,Help2_FC!J:J)</f>
        <v>3458</v>
      </c>
      <c r="L275" s="979">
        <f>_xlfn.XLOOKUP($D275,Help2_FC!$D:$D,Help2_FC!K:K)</f>
        <v>2630</v>
      </c>
      <c r="M275" s="979">
        <f>_xlfn.XLOOKUP($D275,Help2_FC!$D:$D,Help2_FC!L:L)</f>
        <v>7316.1459825272314</v>
      </c>
      <c r="N275" s="979">
        <f>_xlfn.XLOOKUP($D275,Help2_FC!$D:$D,Help2_FC!M:M)</f>
        <v>9362.1103866551093</v>
      </c>
      <c r="P275" s="979">
        <f>_xlfn.XLOOKUP($D275,Help2_FC!$D:$D,Help2_FC!F:F)</f>
        <v>669.6</v>
      </c>
      <c r="Q275" s="979">
        <f t="shared" si="28"/>
        <v>720</v>
      </c>
      <c r="R275" s="979">
        <f>_xlfn.XLOOKUP($D275,Help2_FC!$D:$D,Help2_FC!N:N)</f>
        <v>7316.1459825272314</v>
      </c>
      <c r="S275" s="979">
        <f>_xlfn.XLOOKUP($D275,Help2_FC!$D:$D,Help2_FC!O:O)</f>
        <v>8270.5020000000004</v>
      </c>
      <c r="T275" s="979">
        <f>_xlfn.XLOOKUP($D275,Help2_FC!$D:$D,Help2_FC!P:P)</f>
        <v>813.37999999999988</v>
      </c>
      <c r="U275" s="979">
        <f>_xlfn.XLOOKUP($D275,Help2_FC!$D:$D,Help2_FC!Q:Q)</f>
        <v>463.05999999999995</v>
      </c>
      <c r="V275" s="979">
        <f>_xlfn.XLOOKUP($D275,Help2_FC!$D:$D,Help2_FC!R:R)</f>
        <v>97.221999999999994</v>
      </c>
      <c r="W275" s="979">
        <f>_xlfn.XLOOKUP($D275,Help2_FC!$D:$D,Help2_FC!S:S)</f>
        <v>20371.109</v>
      </c>
      <c r="Y275" s="979">
        <f>_xlfn.XLOOKUP($D275,Help2_FC!$D:$D,Help2_FC!V:V)</f>
        <v>7813</v>
      </c>
      <c r="Z275" s="979">
        <f>_xlfn.XLOOKUP($D275,Help2_FC!$D:$D,Help2_FC!W:W)</f>
        <v>3440</v>
      </c>
      <c r="AA275" s="979">
        <f>_xlfn.XLOOKUP($D275,Help2_FC!$D:$D,Help2_FC!X:X)</f>
        <v>0</v>
      </c>
      <c r="AB275" s="979">
        <f>_xlfn.XLOOKUP($D275,Help2_FC!$D:$D,Help2_FC!Y:Y)</f>
        <v>6088</v>
      </c>
      <c r="AC275" s="979">
        <f>_xlfn.XLOOKUP($D275,Help2_FC!$D:$D,Help2_FC!Z:Z)</f>
        <v>741</v>
      </c>
      <c r="AD275" s="979">
        <f>_xlfn.XLOOKUP($D275,Help2_FC!$D:$D,Help2_FC!AA:AA)</f>
        <v>1219.2668545196996</v>
      </c>
      <c r="AE275" s="979">
        <f>_xlfn.XLOOKUP($D275,Help2_FC!$D:$D,Help2_FC!AB:AB)</f>
        <v>1120</v>
      </c>
      <c r="AF275" s="979">
        <f>_xlfn.XLOOKUP($D275,Help2_FC!$D:$D,Help2_FC!AC:AC)</f>
        <v>760</v>
      </c>
      <c r="AG275" s="979">
        <f>_xlfn.XLOOKUP($D275,Help2_FC!$D:$D,Help2_FC!AD:AD)</f>
        <v>810</v>
      </c>
      <c r="AH275" s="979">
        <f>_xlfn.XLOOKUP($D275,Help2_FC!$D:$D,Help2_FC!AE:AE)</f>
        <v>837.00000000000023</v>
      </c>
      <c r="AI275" s="979">
        <f>_xlfn.XLOOKUP($D275,Help2_FC!$D:$D,Help2_FC!AF:AF)</f>
        <v>3459.6</v>
      </c>
      <c r="AJ275" s="979">
        <f>_xlfn.XLOOKUP($D275,Help2_FC!$D:$D,Help2_FC!AG:AG)</f>
        <v>329.48735257680573</v>
      </c>
      <c r="AK275" s="979">
        <f>_xlfn.XLOOKUP($D275,Help2_FC!$D:$D,Help2_FC!AH:AH)</f>
        <v>8698.0035952009603</v>
      </c>
      <c r="AL275" s="979">
        <f>_xlfn.XLOOKUP($D275,Help2_FC!$D:$D,Help2_FC!AI:AI)</f>
        <v>459.3025025000004</v>
      </c>
      <c r="AM275" s="979">
        <f>_xlfn.XLOOKUP($D275,Help2_FC!$D:$D,Help2_FC!AJ:AJ)</f>
        <v>0</v>
      </c>
      <c r="AN275" s="979">
        <f>_xlfn.XLOOKUP($D275,Help2_FC!$D:$D,Help2_FC!AK:AK)</f>
        <v>21</v>
      </c>
    </row>
    <row r="276" spans="1:40" s="1443" customFormat="1" x14ac:dyDescent="0.2">
      <c r="A276" s="1441">
        <v>45200</v>
      </c>
      <c r="B276" s="1442">
        <f t="shared" si="23"/>
        <v>10</v>
      </c>
      <c r="C276" s="1443">
        <f t="shared" si="24"/>
        <v>2023</v>
      </c>
      <c r="D276" s="1444" t="str">
        <f t="shared" si="25"/>
        <v>10´2023</v>
      </c>
      <c r="E276" s="867"/>
      <c r="F276" s="1446">
        <f t="shared" si="22"/>
        <v>24</v>
      </c>
      <c r="G276" s="1484">
        <f t="shared" si="26"/>
        <v>3.39943342776204E-2</v>
      </c>
      <c r="H276" s="1447">
        <f t="shared" si="27"/>
        <v>1</v>
      </c>
      <c r="I276" s="1485">
        <f>_xlfn.XLOOKUP($D276,Help2_FC!$D:$D,Help2_FC!H:H)</f>
        <v>18882</v>
      </c>
      <c r="J276" s="1453">
        <f>_xlfn.XLOOKUP($D276,Help2_FC!$D:$D,Help2_FC!I:I)</f>
        <v>12101</v>
      </c>
      <c r="K276" s="1453">
        <f>_xlfn.XLOOKUP($D276,Help2_FC!$D:$D,Help2_FC!J:J)</f>
        <v>3100</v>
      </c>
      <c r="L276" s="1453">
        <f>_xlfn.XLOOKUP($D276,Help2_FC!$D:$D,Help2_FC!K:K)</f>
        <v>2486</v>
      </c>
      <c r="M276" s="1453">
        <f>_xlfn.XLOOKUP($D276,Help2_FC!$D:$D,Help2_FC!L:L)</f>
        <v>8699</v>
      </c>
      <c r="N276" s="1453">
        <f>_xlfn.XLOOKUP($D276,Help2_FC!$D:$D,Help2_FC!M:M)</f>
        <v>8886.5999999999985</v>
      </c>
      <c r="O276" s="1453">
        <f>+I276*G276</f>
        <v>641.88101983002844</v>
      </c>
      <c r="P276" s="1453">
        <f>_xlfn.XLOOKUP($D276,Help2_FC!$D:$D,Help2_FC!F:F)</f>
        <v>706</v>
      </c>
      <c r="Q276" s="1453">
        <f t="shared" ref="Q276:Q282" si="29">(EOMONTH(A276,0)-EOMONTH(A276,-1))*24</f>
        <v>744</v>
      </c>
      <c r="R276" s="1453">
        <f>_xlfn.XLOOKUP($D276,Help2_FC!$D:$D,Help2_FC!N:N)</f>
        <v>7764.6607818089915</v>
      </c>
      <c r="S276" s="1453">
        <f>_xlfn.XLOOKUP($D276,Help2_FC!$D:$D,Help2_FC!O:O)</f>
        <v>8032.7089999999998</v>
      </c>
      <c r="T276" s="1453">
        <f>_xlfn.XLOOKUP($D276,Help2_FC!$D:$D,Help2_FC!P:P)</f>
        <v>1004.22</v>
      </c>
      <c r="U276" s="1453">
        <f>_xlfn.XLOOKUP($D276,Help2_FC!$D:$D,Help2_FC!Q:Q)</f>
        <v>301.88</v>
      </c>
      <c r="V276" s="1453">
        <f>_xlfn.XLOOKUP($D276,Help2_FC!$D:$D,Help2_FC!R:R)</f>
        <v>107.876</v>
      </c>
      <c r="W276" s="1453">
        <f>_xlfn.XLOOKUP($D276,Help2_FC!$D:$D,Help2_FC!S:S)</f>
        <v>17419.789999999997</v>
      </c>
      <c r="X276" s="1453"/>
      <c r="Y276" s="1453">
        <f>_xlfn.XLOOKUP($D276,Help2_FC!$D:$D,Help2_FC!V:V)</f>
        <v>8734</v>
      </c>
      <c r="Z276" s="1453">
        <f>_xlfn.XLOOKUP($D276,Help2_FC!$D:$D,Help2_FC!W:W)</f>
        <v>3367</v>
      </c>
      <c r="AA276" s="1453">
        <f>_xlfn.XLOOKUP($D276,Help2_FC!$D:$D,Help2_FC!X:X)</f>
        <v>0</v>
      </c>
      <c r="AB276" s="1453">
        <f>_xlfn.XLOOKUP($D276,Help2_FC!$D:$D,Help2_FC!Y:Y)</f>
        <v>5586</v>
      </c>
      <c r="AC276" s="1453">
        <f>_xlfn.XLOOKUP($D276,Help2_FC!$D:$D,Help2_FC!Z:Z)</f>
        <v>1195</v>
      </c>
      <c r="AD276" s="1453">
        <f>_xlfn.XLOOKUP($D276,Help2_FC!$D:$D,Help2_FC!AA:AA)</f>
        <v>711.4</v>
      </c>
      <c r="AE276" s="1453">
        <f>_xlfn.XLOOKUP($D276,Help2_FC!$D:$D,Help2_FC!AB:AB)</f>
        <v>1057</v>
      </c>
      <c r="AF276" s="1453">
        <f>_xlfn.XLOOKUP($D276,Help2_FC!$D:$D,Help2_FC!AC:AC)</f>
        <v>605</v>
      </c>
      <c r="AG276" s="1453">
        <f>_xlfn.XLOOKUP($D276,Help2_FC!$D:$D,Help2_FC!AD:AD)</f>
        <v>383</v>
      </c>
      <c r="AH276" s="1453">
        <f>_xlfn.XLOOKUP($D276,Help2_FC!$D:$D,Help2_FC!AE:AE)</f>
        <v>1955</v>
      </c>
      <c r="AI276" s="1453">
        <f>_xlfn.XLOOKUP($D276,Help2_FC!$D:$D,Help2_FC!AF:AF)</f>
        <v>3150.8399999999997</v>
      </c>
      <c r="AJ276" s="1453">
        <f>_xlfn.XLOOKUP($D276,Help2_FC!$D:$D,Help2_FC!AG:AG)</f>
        <v>353.48141996402154</v>
      </c>
      <c r="AK276" s="1453">
        <f>_xlfn.XLOOKUP($D276,Help2_FC!$D:$D,Help2_FC!AH:AH)</f>
        <v>7188</v>
      </c>
      <c r="AL276" s="1453">
        <f>_xlfn.XLOOKUP($D276,Help2_FC!$D:$D,Help2_FC!AI:AI)</f>
        <v>907.5</v>
      </c>
      <c r="AM276" s="1453">
        <f>_xlfn.XLOOKUP($D276,Help2_FC!$D:$D,Help2_FC!AJ:AJ)</f>
        <v>0</v>
      </c>
      <c r="AN276" s="1453">
        <f>_xlfn.XLOOKUP($D276,Help2_FC!$D:$D,Help2_FC!AK:AK)</f>
        <v>0</v>
      </c>
    </row>
    <row r="277" spans="1:40" x14ac:dyDescent="0.2">
      <c r="A277" s="1">
        <v>45201</v>
      </c>
      <c r="B277">
        <f t="shared" si="23"/>
        <v>10</v>
      </c>
      <c r="C277">
        <f t="shared" si="24"/>
        <v>2023</v>
      </c>
      <c r="D277" s="872" t="str">
        <f t="shared" si="25"/>
        <v>10´2023</v>
      </c>
      <c r="F277" s="2">
        <f t="shared" si="22"/>
        <v>24</v>
      </c>
      <c r="G277" s="1483">
        <f t="shared" si="26"/>
        <v>3.39943342776204E-2</v>
      </c>
      <c r="H277" s="5">
        <f t="shared" si="27"/>
        <v>1</v>
      </c>
      <c r="I277" s="995">
        <f>_xlfn.XLOOKUP($D277,Help2_FC!$D:$D,Help2_FC!H:H)</f>
        <v>18882</v>
      </c>
      <c r="J277" s="979">
        <f>_xlfn.XLOOKUP($D277,Help2_FC!$D:$D,Help2_FC!I:I)</f>
        <v>12101</v>
      </c>
      <c r="K277" s="979">
        <f>_xlfn.XLOOKUP($D277,Help2_FC!$D:$D,Help2_FC!J:J)</f>
        <v>3100</v>
      </c>
      <c r="L277" s="979">
        <f>_xlfn.XLOOKUP($D277,Help2_FC!$D:$D,Help2_FC!K:K)</f>
        <v>2486</v>
      </c>
      <c r="M277" s="979">
        <f>_xlfn.XLOOKUP($D277,Help2_FC!$D:$D,Help2_FC!L:L)</f>
        <v>8699</v>
      </c>
      <c r="N277" s="979">
        <f>_xlfn.XLOOKUP($D277,Help2_FC!$D:$D,Help2_FC!M:M)</f>
        <v>8886.5999999999985</v>
      </c>
      <c r="P277" s="979">
        <f>_xlfn.XLOOKUP($D277,Help2_FC!$D:$D,Help2_FC!F:F)</f>
        <v>706</v>
      </c>
      <c r="Q277" s="979">
        <f t="shared" si="29"/>
        <v>744</v>
      </c>
      <c r="R277" s="979">
        <f>_xlfn.XLOOKUP($D277,Help2_FC!$D:$D,Help2_FC!N:N)</f>
        <v>7764.6607818089915</v>
      </c>
      <c r="S277" s="979">
        <f>_xlfn.XLOOKUP($D277,Help2_FC!$D:$D,Help2_FC!O:O)</f>
        <v>8032.7089999999998</v>
      </c>
      <c r="T277" s="979">
        <f>_xlfn.XLOOKUP($D277,Help2_FC!$D:$D,Help2_FC!P:P)</f>
        <v>1004.22</v>
      </c>
      <c r="U277" s="979">
        <f>_xlfn.XLOOKUP($D277,Help2_FC!$D:$D,Help2_FC!Q:Q)</f>
        <v>301.88</v>
      </c>
      <c r="V277" s="979">
        <f>_xlfn.XLOOKUP($D277,Help2_FC!$D:$D,Help2_FC!R:R)</f>
        <v>107.876</v>
      </c>
      <c r="W277" s="979">
        <f>_xlfn.XLOOKUP($D277,Help2_FC!$D:$D,Help2_FC!S:S)</f>
        <v>17419.789999999997</v>
      </c>
      <c r="Y277" s="979">
        <f>_xlfn.XLOOKUP($D277,Help2_FC!$D:$D,Help2_FC!V:V)</f>
        <v>8734</v>
      </c>
      <c r="Z277" s="979">
        <f>_xlfn.XLOOKUP($D277,Help2_FC!$D:$D,Help2_FC!W:W)</f>
        <v>3367</v>
      </c>
      <c r="AA277" s="979">
        <f>_xlfn.XLOOKUP($D277,Help2_FC!$D:$D,Help2_FC!X:X)</f>
        <v>0</v>
      </c>
      <c r="AB277" s="979">
        <f>_xlfn.XLOOKUP($D277,Help2_FC!$D:$D,Help2_FC!Y:Y)</f>
        <v>5586</v>
      </c>
      <c r="AC277" s="979">
        <f>_xlfn.XLOOKUP($D277,Help2_FC!$D:$D,Help2_FC!Z:Z)</f>
        <v>1195</v>
      </c>
      <c r="AD277" s="979">
        <f>_xlfn.XLOOKUP($D277,Help2_FC!$D:$D,Help2_FC!AA:AA)</f>
        <v>711.4</v>
      </c>
      <c r="AE277" s="979">
        <f>_xlfn.XLOOKUP($D277,Help2_FC!$D:$D,Help2_FC!AB:AB)</f>
        <v>1057</v>
      </c>
      <c r="AF277" s="979">
        <f>_xlfn.XLOOKUP($D277,Help2_FC!$D:$D,Help2_FC!AC:AC)</f>
        <v>605</v>
      </c>
      <c r="AG277" s="979">
        <f>_xlfn.XLOOKUP($D277,Help2_FC!$D:$D,Help2_FC!AD:AD)</f>
        <v>383</v>
      </c>
      <c r="AH277" s="979">
        <f>_xlfn.XLOOKUP($D277,Help2_FC!$D:$D,Help2_FC!AE:AE)</f>
        <v>1955</v>
      </c>
      <c r="AI277" s="979">
        <f>_xlfn.XLOOKUP($D277,Help2_FC!$D:$D,Help2_FC!AF:AF)</f>
        <v>3150.8399999999997</v>
      </c>
      <c r="AJ277" s="979">
        <f>_xlfn.XLOOKUP($D277,Help2_FC!$D:$D,Help2_FC!AG:AG)</f>
        <v>353.48141996402154</v>
      </c>
      <c r="AK277" s="979">
        <f>_xlfn.XLOOKUP($D277,Help2_FC!$D:$D,Help2_FC!AH:AH)</f>
        <v>7188</v>
      </c>
      <c r="AL277" s="979">
        <f>_xlfn.XLOOKUP($D277,Help2_FC!$D:$D,Help2_FC!AI:AI)</f>
        <v>907.5</v>
      </c>
      <c r="AM277" s="979">
        <f>_xlfn.XLOOKUP($D277,Help2_FC!$D:$D,Help2_FC!AJ:AJ)</f>
        <v>0</v>
      </c>
      <c r="AN277" s="979">
        <f>_xlfn.XLOOKUP($D277,Help2_FC!$D:$D,Help2_FC!AK:AK)</f>
        <v>0</v>
      </c>
    </row>
    <row r="278" spans="1:40" x14ac:dyDescent="0.2">
      <c r="A278" s="1">
        <v>45202</v>
      </c>
      <c r="B278">
        <f t="shared" si="23"/>
        <v>10</v>
      </c>
      <c r="C278">
        <f t="shared" si="24"/>
        <v>2023</v>
      </c>
      <c r="D278" s="872" t="str">
        <f t="shared" si="25"/>
        <v>10´2023</v>
      </c>
      <c r="F278" s="2">
        <f t="shared" si="22"/>
        <v>24</v>
      </c>
      <c r="G278" s="1483">
        <f t="shared" si="26"/>
        <v>3.39943342776204E-2</v>
      </c>
      <c r="H278" s="5">
        <f t="shared" si="27"/>
        <v>1</v>
      </c>
      <c r="I278" s="995">
        <f>_xlfn.XLOOKUP($D278,Help2_FC!$D:$D,Help2_FC!H:H)</f>
        <v>18882</v>
      </c>
      <c r="J278" s="979">
        <f>_xlfn.XLOOKUP($D278,Help2_FC!$D:$D,Help2_FC!I:I)</f>
        <v>12101</v>
      </c>
      <c r="K278" s="979">
        <f>_xlfn.XLOOKUP($D278,Help2_FC!$D:$D,Help2_FC!J:J)</f>
        <v>3100</v>
      </c>
      <c r="L278" s="979">
        <f>_xlfn.XLOOKUP($D278,Help2_FC!$D:$D,Help2_FC!K:K)</f>
        <v>2486</v>
      </c>
      <c r="M278" s="979">
        <f>_xlfn.XLOOKUP($D278,Help2_FC!$D:$D,Help2_FC!L:L)</f>
        <v>8699</v>
      </c>
      <c r="N278" s="979">
        <f>_xlfn.XLOOKUP($D278,Help2_FC!$D:$D,Help2_FC!M:M)</f>
        <v>8886.5999999999985</v>
      </c>
      <c r="P278" s="979">
        <f>_xlfn.XLOOKUP($D278,Help2_FC!$D:$D,Help2_FC!F:F)</f>
        <v>706</v>
      </c>
      <c r="Q278" s="979">
        <f t="shared" si="29"/>
        <v>744</v>
      </c>
      <c r="R278" s="979">
        <f>_xlfn.XLOOKUP($D278,Help2_FC!$D:$D,Help2_FC!N:N)</f>
        <v>7764.6607818089915</v>
      </c>
      <c r="S278" s="979">
        <f>_xlfn.XLOOKUP($D278,Help2_FC!$D:$D,Help2_FC!O:O)</f>
        <v>8032.7089999999998</v>
      </c>
      <c r="T278" s="979">
        <f>_xlfn.XLOOKUP($D278,Help2_FC!$D:$D,Help2_FC!P:P)</f>
        <v>1004.22</v>
      </c>
      <c r="U278" s="979">
        <f>_xlfn.XLOOKUP($D278,Help2_FC!$D:$D,Help2_FC!Q:Q)</f>
        <v>301.88</v>
      </c>
      <c r="V278" s="979">
        <f>_xlfn.XLOOKUP($D278,Help2_FC!$D:$D,Help2_FC!R:R)</f>
        <v>107.876</v>
      </c>
      <c r="W278" s="979">
        <f>_xlfn.XLOOKUP($D278,Help2_FC!$D:$D,Help2_FC!S:S)</f>
        <v>17419.789999999997</v>
      </c>
      <c r="Y278" s="979">
        <f>_xlfn.XLOOKUP($D278,Help2_FC!$D:$D,Help2_FC!V:V)</f>
        <v>8734</v>
      </c>
      <c r="Z278" s="979">
        <f>_xlfn.XLOOKUP($D278,Help2_FC!$D:$D,Help2_FC!W:W)</f>
        <v>3367</v>
      </c>
      <c r="AA278" s="979">
        <f>_xlfn.XLOOKUP($D278,Help2_FC!$D:$D,Help2_FC!X:X)</f>
        <v>0</v>
      </c>
      <c r="AB278" s="979">
        <f>_xlfn.XLOOKUP($D278,Help2_FC!$D:$D,Help2_FC!Y:Y)</f>
        <v>5586</v>
      </c>
      <c r="AC278" s="979">
        <f>_xlfn.XLOOKUP($D278,Help2_FC!$D:$D,Help2_FC!Z:Z)</f>
        <v>1195</v>
      </c>
      <c r="AD278" s="979">
        <f>_xlfn.XLOOKUP($D278,Help2_FC!$D:$D,Help2_FC!AA:AA)</f>
        <v>711.4</v>
      </c>
      <c r="AE278" s="979">
        <f>_xlfn.XLOOKUP($D278,Help2_FC!$D:$D,Help2_FC!AB:AB)</f>
        <v>1057</v>
      </c>
      <c r="AF278" s="979">
        <f>_xlfn.XLOOKUP($D278,Help2_FC!$D:$D,Help2_FC!AC:AC)</f>
        <v>605</v>
      </c>
      <c r="AG278" s="979">
        <f>_xlfn.XLOOKUP($D278,Help2_FC!$D:$D,Help2_FC!AD:AD)</f>
        <v>383</v>
      </c>
      <c r="AH278" s="979">
        <f>_xlfn.XLOOKUP($D278,Help2_FC!$D:$D,Help2_FC!AE:AE)</f>
        <v>1955</v>
      </c>
      <c r="AI278" s="979">
        <f>_xlfn.XLOOKUP($D278,Help2_FC!$D:$D,Help2_FC!AF:AF)</f>
        <v>3150.8399999999997</v>
      </c>
      <c r="AJ278" s="979">
        <f>_xlfn.XLOOKUP($D278,Help2_FC!$D:$D,Help2_FC!AG:AG)</f>
        <v>353.48141996402154</v>
      </c>
      <c r="AK278" s="979">
        <f>_xlfn.XLOOKUP($D278,Help2_FC!$D:$D,Help2_FC!AH:AH)</f>
        <v>7188</v>
      </c>
      <c r="AL278" s="979">
        <f>_xlfn.XLOOKUP($D278,Help2_FC!$D:$D,Help2_FC!AI:AI)</f>
        <v>907.5</v>
      </c>
      <c r="AM278" s="979">
        <f>_xlfn.XLOOKUP($D278,Help2_FC!$D:$D,Help2_FC!AJ:AJ)</f>
        <v>0</v>
      </c>
      <c r="AN278" s="979">
        <f>_xlfn.XLOOKUP($D278,Help2_FC!$D:$D,Help2_FC!AK:AK)</f>
        <v>0</v>
      </c>
    </row>
    <row r="279" spans="1:40" x14ac:dyDescent="0.2">
      <c r="A279" s="1">
        <v>45203</v>
      </c>
      <c r="B279">
        <f t="shared" si="23"/>
        <v>10</v>
      </c>
      <c r="C279">
        <f t="shared" si="24"/>
        <v>2023</v>
      </c>
      <c r="D279" s="872" t="str">
        <f t="shared" si="25"/>
        <v>10´2023</v>
      </c>
      <c r="F279" s="2">
        <f t="shared" si="22"/>
        <v>24</v>
      </c>
      <c r="G279" s="1483">
        <f t="shared" si="26"/>
        <v>3.39943342776204E-2</v>
      </c>
      <c r="H279" s="5">
        <f t="shared" si="27"/>
        <v>1</v>
      </c>
      <c r="I279" s="995">
        <f>_xlfn.XLOOKUP($D279,Help2_FC!$D:$D,Help2_FC!H:H)</f>
        <v>18882</v>
      </c>
      <c r="J279" s="979">
        <f>_xlfn.XLOOKUP($D279,Help2_FC!$D:$D,Help2_FC!I:I)</f>
        <v>12101</v>
      </c>
      <c r="K279" s="979">
        <f>_xlfn.XLOOKUP($D279,Help2_FC!$D:$D,Help2_FC!J:J)</f>
        <v>3100</v>
      </c>
      <c r="L279" s="979">
        <f>_xlfn.XLOOKUP($D279,Help2_FC!$D:$D,Help2_FC!K:K)</f>
        <v>2486</v>
      </c>
      <c r="M279" s="979">
        <f>_xlfn.XLOOKUP($D279,Help2_FC!$D:$D,Help2_FC!L:L)</f>
        <v>8699</v>
      </c>
      <c r="N279" s="979">
        <f>_xlfn.XLOOKUP($D279,Help2_FC!$D:$D,Help2_FC!M:M)</f>
        <v>8886.5999999999985</v>
      </c>
      <c r="P279" s="979">
        <f>_xlfn.XLOOKUP($D279,Help2_FC!$D:$D,Help2_FC!F:F)</f>
        <v>706</v>
      </c>
      <c r="Q279" s="979">
        <f t="shared" si="29"/>
        <v>744</v>
      </c>
      <c r="R279" s="979">
        <f>_xlfn.XLOOKUP($D279,Help2_FC!$D:$D,Help2_FC!N:N)</f>
        <v>7764.6607818089915</v>
      </c>
      <c r="S279" s="979">
        <f>_xlfn.XLOOKUP($D279,Help2_FC!$D:$D,Help2_FC!O:O)</f>
        <v>8032.7089999999998</v>
      </c>
      <c r="T279" s="979">
        <f>_xlfn.XLOOKUP($D279,Help2_FC!$D:$D,Help2_FC!P:P)</f>
        <v>1004.22</v>
      </c>
      <c r="U279" s="979">
        <f>_xlfn.XLOOKUP($D279,Help2_FC!$D:$D,Help2_FC!Q:Q)</f>
        <v>301.88</v>
      </c>
      <c r="V279" s="979">
        <f>_xlfn.XLOOKUP($D279,Help2_FC!$D:$D,Help2_FC!R:R)</f>
        <v>107.876</v>
      </c>
      <c r="W279" s="979">
        <f>_xlfn.XLOOKUP($D279,Help2_FC!$D:$D,Help2_FC!S:S)</f>
        <v>17419.789999999997</v>
      </c>
      <c r="Y279" s="979">
        <f>_xlfn.XLOOKUP($D279,Help2_FC!$D:$D,Help2_FC!V:V)</f>
        <v>8734</v>
      </c>
      <c r="Z279" s="979">
        <f>_xlfn.XLOOKUP($D279,Help2_FC!$D:$D,Help2_FC!W:W)</f>
        <v>3367</v>
      </c>
      <c r="AA279" s="979">
        <f>_xlfn.XLOOKUP($D279,Help2_FC!$D:$D,Help2_FC!X:X)</f>
        <v>0</v>
      </c>
      <c r="AB279" s="979">
        <f>_xlfn.XLOOKUP($D279,Help2_FC!$D:$D,Help2_FC!Y:Y)</f>
        <v>5586</v>
      </c>
      <c r="AC279" s="979">
        <f>_xlfn.XLOOKUP($D279,Help2_FC!$D:$D,Help2_FC!Z:Z)</f>
        <v>1195</v>
      </c>
      <c r="AD279" s="979">
        <f>_xlfn.XLOOKUP($D279,Help2_FC!$D:$D,Help2_FC!AA:AA)</f>
        <v>711.4</v>
      </c>
      <c r="AE279" s="979">
        <f>_xlfn.XLOOKUP($D279,Help2_FC!$D:$D,Help2_FC!AB:AB)</f>
        <v>1057</v>
      </c>
      <c r="AF279" s="979">
        <f>_xlfn.XLOOKUP($D279,Help2_FC!$D:$D,Help2_FC!AC:AC)</f>
        <v>605</v>
      </c>
      <c r="AG279" s="979">
        <f>_xlfn.XLOOKUP($D279,Help2_FC!$D:$D,Help2_FC!AD:AD)</f>
        <v>383</v>
      </c>
      <c r="AH279" s="979">
        <f>_xlfn.XLOOKUP($D279,Help2_FC!$D:$D,Help2_FC!AE:AE)</f>
        <v>1955</v>
      </c>
      <c r="AI279" s="979">
        <f>_xlfn.XLOOKUP($D279,Help2_FC!$D:$D,Help2_FC!AF:AF)</f>
        <v>3150.8399999999997</v>
      </c>
      <c r="AJ279" s="979">
        <f>_xlfn.XLOOKUP($D279,Help2_FC!$D:$D,Help2_FC!AG:AG)</f>
        <v>353.48141996402154</v>
      </c>
      <c r="AK279" s="979">
        <f>_xlfn.XLOOKUP($D279,Help2_FC!$D:$D,Help2_FC!AH:AH)</f>
        <v>7188</v>
      </c>
      <c r="AL279" s="979">
        <f>_xlfn.XLOOKUP($D279,Help2_FC!$D:$D,Help2_FC!AI:AI)</f>
        <v>907.5</v>
      </c>
      <c r="AM279" s="979">
        <f>_xlfn.XLOOKUP($D279,Help2_FC!$D:$D,Help2_FC!AJ:AJ)</f>
        <v>0</v>
      </c>
      <c r="AN279" s="979">
        <f>_xlfn.XLOOKUP($D279,Help2_FC!$D:$D,Help2_FC!AK:AK)</f>
        <v>0</v>
      </c>
    </row>
    <row r="280" spans="1:40" x14ac:dyDescent="0.2">
      <c r="A280" s="1">
        <v>45204</v>
      </c>
      <c r="B280">
        <f t="shared" si="23"/>
        <v>10</v>
      </c>
      <c r="C280">
        <f t="shared" si="24"/>
        <v>2023</v>
      </c>
      <c r="D280" s="872" t="str">
        <f t="shared" si="25"/>
        <v>10´2023</v>
      </c>
      <c r="F280" s="2">
        <f t="shared" si="22"/>
        <v>24</v>
      </c>
      <c r="G280" s="1483">
        <f t="shared" si="26"/>
        <v>3.39943342776204E-2</v>
      </c>
      <c r="H280" s="5">
        <f t="shared" si="27"/>
        <v>1</v>
      </c>
      <c r="I280" s="995">
        <f>_xlfn.XLOOKUP($D280,Help2_FC!$D:$D,Help2_FC!H:H)</f>
        <v>18882</v>
      </c>
      <c r="J280" s="979">
        <f>_xlfn.XLOOKUP($D280,Help2_FC!$D:$D,Help2_FC!I:I)</f>
        <v>12101</v>
      </c>
      <c r="K280" s="979">
        <f>_xlfn.XLOOKUP($D280,Help2_FC!$D:$D,Help2_FC!J:J)</f>
        <v>3100</v>
      </c>
      <c r="L280" s="979">
        <f>_xlfn.XLOOKUP($D280,Help2_FC!$D:$D,Help2_FC!K:K)</f>
        <v>2486</v>
      </c>
      <c r="M280" s="979">
        <f>_xlfn.XLOOKUP($D280,Help2_FC!$D:$D,Help2_FC!L:L)</f>
        <v>8699</v>
      </c>
      <c r="N280" s="979">
        <f>_xlfn.XLOOKUP($D280,Help2_FC!$D:$D,Help2_FC!M:M)</f>
        <v>8886.5999999999985</v>
      </c>
      <c r="P280" s="979">
        <f>_xlfn.XLOOKUP($D280,Help2_FC!$D:$D,Help2_FC!F:F)</f>
        <v>706</v>
      </c>
      <c r="Q280" s="979">
        <f t="shared" si="29"/>
        <v>744</v>
      </c>
      <c r="R280" s="979">
        <f>_xlfn.XLOOKUP($D280,Help2_FC!$D:$D,Help2_FC!N:N)</f>
        <v>7764.6607818089915</v>
      </c>
      <c r="S280" s="979">
        <f>_xlfn.XLOOKUP($D280,Help2_FC!$D:$D,Help2_FC!O:O)</f>
        <v>8032.7089999999998</v>
      </c>
      <c r="T280" s="979">
        <f>_xlfn.XLOOKUP($D280,Help2_FC!$D:$D,Help2_FC!P:P)</f>
        <v>1004.22</v>
      </c>
      <c r="U280" s="979">
        <f>_xlfn.XLOOKUP($D280,Help2_FC!$D:$D,Help2_FC!Q:Q)</f>
        <v>301.88</v>
      </c>
      <c r="V280" s="979">
        <f>_xlfn.XLOOKUP($D280,Help2_FC!$D:$D,Help2_FC!R:R)</f>
        <v>107.876</v>
      </c>
      <c r="W280" s="979">
        <f>_xlfn.XLOOKUP($D280,Help2_FC!$D:$D,Help2_FC!S:S)</f>
        <v>17419.789999999997</v>
      </c>
      <c r="Y280" s="979">
        <f>_xlfn.XLOOKUP($D280,Help2_FC!$D:$D,Help2_FC!V:V)</f>
        <v>8734</v>
      </c>
      <c r="Z280" s="979">
        <f>_xlfn.XLOOKUP($D280,Help2_FC!$D:$D,Help2_FC!W:W)</f>
        <v>3367</v>
      </c>
      <c r="AA280" s="979">
        <f>_xlfn.XLOOKUP($D280,Help2_FC!$D:$D,Help2_FC!X:X)</f>
        <v>0</v>
      </c>
      <c r="AB280" s="979">
        <f>_xlfn.XLOOKUP($D280,Help2_FC!$D:$D,Help2_FC!Y:Y)</f>
        <v>5586</v>
      </c>
      <c r="AC280" s="979">
        <f>_xlfn.XLOOKUP($D280,Help2_FC!$D:$D,Help2_FC!Z:Z)</f>
        <v>1195</v>
      </c>
      <c r="AD280" s="979">
        <f>_xlfn.XLOOKUP($D280,Help2_FC!$D:$D,Help2_FC!AA:AA)</f>
        <v>711.4</v>
      </c>
      <c r="AE280" s="979">
        <f>_xlfn.XLOOKUP($D280,Help2_FC!$D:$D,Help2_FC!AB:AB)</f>
        <v>1057</v>
      </c>
      <c r="AF280" s="979">
        <f>_xlfn.XLOOKUP($D280,Help2_FC!$D:$D,Help2_FC!AC:AC)</f>
        <v>605</v>
      </c>
      <c r="AG280" s="979">
        <f>_xlfn.XLOOKUP($D280,Help2_FC!$D:$D,Help2_FC!AD:AD)</f>
        <v>383</v>
      </c>
      <c r="AH280" s="979">
        <f>_xlfn.XLOOKUP($D280,Help2_FC!$D:$D,Help2_FC!AE:AE)</f>
        <v>1955</v>
      </c>
      <c r="AI280" s="979">
        <f>_xlfn.XLOOKUP($D280,Help2_FC!$D:$D,Help2_FC!AF:AF)</f>
        <v>3150.8399999999997</v>
      </c>
      <c r="AJ280" s="979">
        <f>_xlfn.XLOOKUP($D280,Help2_FC!$D:$D,Help2_FC!AG:AG)</f>
        <v>353.48141996402154</v>
      </c>
      <c r="AK280" s="979">
        <f>_xlfn.XLOOKUP($D280,Help2_FC!$D:$D,Help2_FC!AH:AH)</f>
        <v>7188</v>
      </c>
      <c r="AL280" s="979">
        <f>_xlfn.XLOOKUP($D280,Help2_FC!$D:$D,Help2_FC!AI:AI)</f>
        <v>907.5</v>
      </c>
      <c r="AM280" s="979">
        <f>_xlfn.XLOOKUP($D280,Help2_FC!$D:$D,Help2_FC!AJ:AJ)</f>
        <v>0</v>
      </c>
      <c r="AN280" s="979">
        <f>_xlfn.XLOOKUP($D280,Help2_FC!$D:$D,Help2_FC!AK:AK)</f>
        <v>0</v>
      </c>
    </row>
    <row r="281" spans="1:40" x14ac:dyDescent="0.2">
      <c r="A281" s="1">
        <v>45205</v>
      </c>
      <c r="B281">
        <f t="shared" si="23"/>
        <v>10</v>
      </c>
      <c r="C281">
        <f t="shared" si="24"/>
        <v>2023</v>
      </c>
      <c r="D281" s="872" t="str">
        <f t="shared" si="25"/>
        <v>10´2023</v>
      </c>
      <c r="F281" s="2">
        <f t="shared" si="22"/>
        <v>24</v>
      </c>
      <c r="G281" s="1483">
        <f t="shared" si="26"/>
        <v>3.39943342776204E-2</v>
      </c>
      <c r="H281" s="5">
        <f t="shared" si="27"/>
        <v>1</v>
      </c>
      <c r="I281" s="995">
        <f>_xlfn.XLOOKUP($D281,Help2_FC!$D:$D,Help2_FC!H:H)</f>
        <v>18882</v>
      </c>
      <c r="J281" s="979">
        <f>_xlfn.XLOOKUP($D281,Help2_FC!$D:$D,Help2_FC!I:I)</f>
        <v>12101</v>
      </c>
      <c r="K281" s="979">
        <f>_xlfn.XLOOKUP($D281,Help2_FC!$D:$D,Help2_FC!J:J)</f>
        <v>3100</v>
      </c>
      <c r="L281" s="979">
        <f>_xlfn.XLOOKUP($D281,Help2_FC!$D:$D,Help2_FC!K:K)</f>
        <v>2486</v>
      </c>
      <c r="M281" s="979">
        <f>_xlfn.XLOOKUP($D281,Help2_FC!$D:$D,Help2_FC!L:L)</f>
        <v>8699</v>
      </c>
      <c r="N281" s="979">
        <f>_xlfn.XLOOKUP($D281,Help2_FC!$D:$D,Help2_FC!M:M)</f>
        <v>8886.5999999999985</v>
      </c>
      <c r="P281" s="979">
        <f>_xlfn.XLOOKUP($D281,Help2_FC!$D:$D,Help2_FC!F:F)</f>
        <v>706</v>
      </c>
      <c r="Q281" s="979">
        <f t="shared" si="29"/>
        <v>744</v>
      </c>
      <c r="R281" s="979">
        <f>_xlfn.XLOOKUP($D281,Help2_FC!$D:$D,Help2_FC!N:N)</f>
        <v>7764.6607818089915</v>
      </c>
      <c r="S281" s="979">
        <f>_xlfn.XLOOKUP($D281,Help2_FC!$D:$D,Help2_FC!O:O)</f>
        <v>8032.7089999999998</v>
      </c>
      <c r="T281" s="979">
        <f>_xlfn.XLOOKUP($D281,Help2_FC!$D:$D,Help2_FC!P:P)</f>
        <v>1004.22</v>
      </c>
      <c r="U281" s="979">
        <f>_xlfn.XLOOKUP($D281,Help2_FC!$D:$D,Help2_FC!Q:Q)</f>
        <v>301.88</v>
      </c>
      <c r="V281" s="979">
        <f>_xlfn.XLOOKUP($D281,Help2_FC!$D:$D,Help2_FC!R:R)</f>
        <v>107.876</v>
      </c>
      <c r="W281" s="979">
        <f>_xlfn.XLOOKUP($D281,Help2_FC!$D:$D,Help2_FC!S:S)</f>
        <v>17419.789999999997</v>
      </c>
      <c r="Y281" s="979">
        <f>_xlfn.XLOOKUP($D281,Help2_FC!$D:$D,Help2_FC!V:V)</f>
        <v>8734</v>
      </c>
      <c r="Z281" s="979">
        <f>_xlfn.XLOOKUP($D281,Help2_FC!$D:$D,Help2_FC!W:W)</f>
        <v>3367</v>
      </c>
      <c r="AA281" s="979">
        <f>_xlfn.XLOOKUP($D281,Help2_FC!$D:$D,Help2_FC!X:X)</f>
        <v>0</v>
      </c>
      <c r="AB281" s="979">
        <f>_xlfn.XLOOKUP($D281,Help2_FC!$D:$D,Help2_FC!Y:Y)</f>
        <v>5586</v>
      </c>
      <c r="AC281" s="979">
        <f>_xlfn.XLOOKUP($D281,Help2_FC!$D:$D,Help2_FC!Z:Z)</f>
        <v>1195</v>
      </c>
      <c r="AD281" s="979">
        <f>_xlfn.XLOOKUP($D281,Help2_FC!$D:$D,Help2_FC!AA:AA)</f>
        <v>711.4</v>
      </c>
      <c r="AE281" s="979">
        <f>_xlfn.XLOOKUP($D281,Help2_FC!$D:$D,Help2_FC!AB:AB)</f>
        <v>1057</v>
      </c>
      <c r="AF281" s="979">
        <f>_xlfn.XLOOKUP($D281,Help2_FC!$D:$D,Help2_FC!AC:AC)</f>
        <v>605</v>
      </c>
      <c r="AG281" s="979">
        <f>_xlfn.XLOOKUP($D281,Help2_FC!$D:$D,Help2_FC!AD:AD)</f>
        <v>383</v>
      </c>
      <c r="AH281" s="979">
        <f>_xlfn.XLOOKUP($D281,Help2_FC!$D:$D,Help2_FC!AE:AE)</f>
        <v>1955</v>
      </c>
      <c r="AI281" s="979">
        <f>_xlfn.XLOOKUP($D281,Help2_FC!$D:$D,Help2_FC!AF:AF)</f>
        <v>3150.8399999999997</v>
      </c>
      <c r="AJ281" s="979">
        <f>_xlfn.XLOOKUP($D281,Help2_FC!$D:$D,Help2_FC!AG:AG)</f>
        <v>353.48141996402154</v>
      </c>
      <c r="AK281" s="979">
        <f>_xlfn.XLOOKUP($D281,Help2_FC!$D:$D,Help2_FC!AH:AH)</f>
        <v>7188</v>
      </c>
      <c r="AL281" s="979">
        <f>_xlfn.XLOOKUP($D281,Help2_FC!$D:$D,Help2_FC!AI:AI)</f>
        <v>907.5</v>
      </c>
      <c r="AM281" s="979">
        <f>_xlfn.XLOOKUP($D281,Help2_FC!$D:$D,Help2_FC!AJ:AJ)</f>
        <v>0</v>
      </c>
      <c r="AN281" s="979">
        <f>_xlfn.XLOOKUP($D281,Help2_FC!$D:$D,Help2_FC!AK:AK)</f>
        <v>0</v>
      </c>
    </row>
    <row r="282" spans="1:40" x14ac:dyDescent="0.2">
      <c r="A282" s="1">
        <v>45206</v>
      </c>
      <c r="B282">
        <f t="shared" si="23"/>
        <v>10</v>
      </c>
      <c r="C282">
        <f t="shared" si="24"/>
        <v>2023</v>
      </c>
      <c r="D282" s="872" t="str">
        <f t="shared" si="25"/>
        <v>10´2023</v>
      </c>
      <c r="F282" s="2">
        <f t="shared" ref="F282:F345" si="30">24-E282</f>
        <v>24</v>
      </c>
      <c r="G282" s="1483">
        <f t="shared" si="26"/>
        <v>3.39943342776204E-2</v>
      </c>
      <c r="H282" s="5">
        <f t="shared" si="27"/>
        <v>1</v>
      </c>
      <c r="I282" s="995">
        <f>_xlfn.XLOOKUP($D282,Help2_FC!$D:$D,Help2_FC!H:H)</f>
        <v>18882</v>
      </c>
      <c r="J282" s="979">
        <f>_xlfn.XLOOKUP($D282,Help2_FC!$D:$D,Help2_FC!I:I)</f>
        <v>12101</v>
      </c>
      <c r="K282" s="979">
        <f>_xlfn.XLOOKUP($D282,Help2_FC!$D:$D,Help2_FC!J:J)</f>
        <v>3100</v>
      </c>
      <c r="L282" s="979">
        <f>_xlfn.XLOOKUP($D282,Help2_FC!$D:$D,Help2_FC!K:K)</f>
        <v>2486</v>
      </c>
      <c r="M282" s="979">
        <f>_xlfn.XLOOKUP($D282,Help2_FC!$D:$D,Help2_FC!L:L)</f>
        <v>8699</v>
      </c>
      <c r="N282" s="979">
        <f>_xlfn.XLOOKUP($D282,Help2_FC!$D:$D,Help2_FC!M:M)</f>
        <v>8886.5999999999985</v>
      </c>
      <c r="P282" s="979">
        <f>_xlfn.XLOOKUP($D282,Help2_FC!$D:$D,Help2_FC!F:F)</f>
        <v>706</v>
      </c>
      <c r="Q282" s="979">
        <f t="shared" si="29"/>
        <v>744</v>
      </c>
      <c r="R282" s="979">
        <f>_xlfn.XLOOKUP($D282,Help2_FC!$D:$D,Help2_FC!N:N)</f>
        <v>7764.6607818089915</v>
      </c>
      <c r="S282" s="979">
        <f>_xlfn.XLOOKUP($D282,Help2_FC!$D:$D,Help2_FC!O:O)</f>
        <v>8032.7089999999998</v>
      </c>
      <c r="T282" s="979">
        <f>_xlfn.XLOOKUP($D282,Help2_FC!$D:$D,Help2_FC!P:P)</f>
        <v>1004.22</v>
      </c>
      <c r="U282" s="979">
        <f>_xlfn.XLOOKUP($D282,Help2_FC!$D:$D,Help2_FC!Q:Q)</f>
        <v>301.88</v>
      </c>
      <c r="V282" s="979">
        <f>_xlfn.XLOOKUP($D282,Help2_FC!$D:$D,Help2_FC!R:R)</f>
        <v>107.876</v>
      </c>
      <c r="W282" s="979">
        <f>_xlfn.XLOOKUP($D282,Help2_FC!$D:$D,Help2_FC!S:S)</f>
        <v>17419.789999999997</v>
      </c>
      <c r="Y282" s="979">
        <f>_xlfn.XLOOKUP($D282,Help2_FC!$D:$D,Help2_FC!V:V)</f>
        <v>8734</v>
      </c>
      <c r="Z282" s="979">
        <f>_xlfn.XLOOKUP($D282,Help2_FC!$D:$D,Help2_FC!W:W)</f>
        <v>3367</v>
      </c>
      <c r="AA282" s="979">
        <f>_xlfn.XLOOKUP($D282,Help2_FC!$D:$D,Help2_FC!X:X)</f>
        <v>0</v>
      </c>
      <c r="AB282" s="979">
        <f>_xlfn.XLOOKUP($D282,Help2_FC!$D:$D,Help2_FC!Y:Y)</f>
        <v>5586</v>
      </c>
      <c r="AC282" s="979">
        <f>_xlfn.XLOOKUP($D282,Help2_FC!$D:$D,Help2_FC!Z:Z)</f>
        <v>1195</v>
      </c>
      <c r="AD282" s="979">
        <f>_xlfn.XLOOKUP($D282,Help2_FC!$D:$D,Help2_FC!AA:AA)</f>
        <v>711.4</v>
      </c>
      <c r="AE282" s="979">
        <f>_xlfn.XLOOKUP($D282,Help2_FC!$D:$D,Help2_FC!AB:AB)</f>
        <v>1057</v>
      </c>
      <c r="AF282" s="979">
        <f>_xlfn.XLOOKUP($D282,Help2_FC!$D:$D,Help2_FC!AC:AC)</f>
        <v>605</v>
      </c>
      <c r="AG282" s="979">
        <f>_xlfn.XLOOKUP($D282,Help2_FC!$D:$D,Help2_FC!AD:AD)</f>
        <v>383</v>
      </c>
      <c r="AH282" s="979">
        <f>_xlfn.XLOOKUP($D282,Help2_FC!$D:$D,Help2_FC!AE:AE)</f>
        <v>1955</v>
      </c>
      <c r="AI282" s="979">
        <f>_xlfn.XLOOKUP($D282,Help2_FC!$D:$D,Help2_FC!AF:AF)</f>
        <v>3150.8399999999997</v>
      </c>
      <c r="AJ282" s="979">
        <f>_xlfn.XLOOKUP($D282,Help2_FC!$D:$D,Help2_FC!AG:AG)</f>
        <v>353.48141996402154</v>
      </c>
      <c r="AK282" s="979">
        <f>_xlfn.XLOOKUP($D282,Help2_FC!$D:$D,Help2_FC!AH:AH)</f>
        <v>7188</v>
      </c>
      <c r="AL282" s="979">
        <f>_xlfn.XLOOKUP($D282,Help2_FC!$D:$D,Help2_FC!AI:AI)</f>
        <v>907.5</v>
      </c>
      <c r="AM282" s="979">
        <f>_xlfn.XLOOKUP($D282,Help2_FC!$D:$D,Help2_FC!AJ:AJ)</f>
        <v>0</v>
      </c>
      <c r="AN282" s="979">
        <f>_xlfn.XLOOKUP($D282,Help2_FC!$D:$D,Help2_FC!AK:AK)</f>
        <v>0</v>
      </c>
    </row>
    <row r="283" spans="1:40" x14ac:dyDescent="0.2">
      <c r="A283" s="1">
        <v>45207</v>
      </c>
      <c r="B283">
        <f t="shared" ref="B283:B346" si="31">MONTH(A283)</f>
        <v>10</v>
      </c>
      <c r="C283">
        <f t="shared" ref="C283:C346" si="32">+YEAR(A283)</f>
        <v>2023</v>
      </c>
      <c r="D283" s="872" t="str">
        <f t="shared" ref="D283:D336" si="33">CONCATENATE(TEXT(A283,"MM"),"´",C283)</f>
        <v>10´2023</v>
      </c>
      <c r="F283" s="2">
        <f t="shared" si="30"/>
        <v>24</v>
      </c>
      <c r="G283" s="1483">
        <f t="shared" ref="G283:G346" si="34">+F283/P283</f>
        <v>3.39943342776204E-2</v>
      </c>
      <c r="H283" s="5">
        <f t="shared" ref="H283:H346" si="35">+F283/24</f>
        <v>1</v>
      </c>
      <c r="I283" s="995">
        <f>_xlfn.XLOOKUP($D283,Help2_FC!$D:$D,Help2_FC!H:H)</f>
        <v>18882</v>
      </c>
      <c r="J283" s="979">
        <f>_xlfn.XLOOKUP($D283,Help2_FC!$D:$D,Help2_FC!I:I)</f>
        <v>12101</v>
      </c>
      <c r="K283" s="979">
        <f>_xlfn.XLOOKUP($D283,Help2_FC!$D:$D,Help2_FC!J:J)</f>
        <v>3100</v>
      </c>
      <c r="L283" s="979">
        <f>_xlfn.XLOOKUP($D283,Help2_FC!$D:$D,Help2_FC!K:K)</f>
        <v>2486</v>
      </c>
      <c r="M283" s="979">
        <f>_xlfn.XLOOKUP($D283,Help2_FC!$D:$D,Help2_FC!L:L)</f>
        <v>8699</v>
      </c>
      <c r="N283" s="979">
        <f>_xlfn.XLOOKUP($D283,Help2_FC!$D:$D,Help2_FC!M:M)</f>
        <v>8886.5999999999985</v>
      </c>
      <c r="P283" s="979">
        <f>_xlfn.XLOOKUP($D283,Help2_FC!$D:$D,Help2_FC!F:F)</f>
        <v>706</v>
      </c>
      <c r="Q283" s="979">
        <f t="shared" ref="Q283:Q346" si="36">(EOMONTH(A283,0)-EOMONTH(A283,-1))*24</f>
        <v>744</v>
      </c>
      <c r="R283" s="979">
        <f>_xlfn.XLOOKUP($D283,Help2_FC!$D:$D,Help2_FC!N:N)</f>
        <v>7764.6607818089915</v>
      </c>
      <c r="S283" s="979">
        <f>_xlfn.XLOOKUP($D283,Help2_FC!$D:$D,Help2_FC!O:O)</f>
        <v>8032.7089999999998</v>
      </c>
      <c r="T283" s="979">
        <f>_xlfn.XLOOKUP($D283,Help2_FC!$D:$D,Help2_FC!P:P)</f>
        <v>1004.22</v>
      </c>
      <c r="U283" s="979">
        <f>_xlfn.XLOOKUP($D283,Help2_FC!$D:$D,Help2_FC!Q:Q)</f>
        <v>301.88</v>
      </c>
      <c r="V283" s="979">
        <f>_xlfn.XLOOKUP($D283,Help2_FC!$D:$D,Help2_FC!R:R)</f>
        <v>107.876</v>
      </c>
      <c r="W283" s="979">
        <f>_xlfn.XLOOKUP($D283,Help2_FC!$D:$D,Help2_FC!S:S)</f>
        <v>17419.789999999997</v>
      </c>
      <c r="Y283" s="979">
        <f>_xlfn.XLOOKUP($D283,Help2_FC!$D:$D,Help2_FC!V:V)</f>
        <v>8734</v>
      </c>
      <c r="Z283" s="979">
        <f>_xlfn.XLOOKUP($D283,Help2_FC!$D:$D,Help2_FC!W:W)</f>
        <v>3367</v>
      </c>
      <c r="AA283" s="979">
        <f>_xlfn.XLOOKUP($D283,Help2_FC!$D:$D,Help2_FC!X:X)</f>
        <v>0</v>
      </c>
      <c r="AB283" s="979">
        <f>_xlfn.XLOOKUP($D283,Help2_FC!$D:$D,Help2_FC!Y:Y)</f>
        <v>5586</v>
      </c>
      <c r="AC283" s="979">
        <f>_xlfn.XLOOKUP($D283,Help2_FC!$D:$D,Help2_FC!Z:Z)</f>
        <v>1195</v>
      </c>
      <c r="AD283" s="979">
        <f>_xlfn.XLOOKUP($D283,Help2_FC!$D:$D,Help2_FC!AA:AA)</f>
        <v>711.4</v>
      </c>
      <c r="AE283" s="979">
        <f>_xlfn.XLOOKUP($D283,Help2_FC!$D:$D,Help2_FC!AB:AB)</f>
        <v>1057</v>
      </c>
      <c r="AF283" s="979">
        <f>_xlfn.XLOOKUP($D283,Help2_FC!$D:$D,Help2_FC!AC:AC)</f>
        <v>605</v>
      </c>
      <c r="AG283" s="979">
        <f>_xlfn.XLOOKUP($D283,Help2_FC!$D:$D,Help2_FC!AD:AD)</f>
        <v>383</v>
      </c>
      <c r="AH283" s="979">
        <f>_xlfn.XLOOKUP($D283,Help2_FC!$D:$D,Help2_FC!AE:AE)</f>
        <v>1955</v>
      </c>
      <c r="AI283" s="979">
        <f>_xlfn.XLOOKUP($D283,Help2_FC!$D:$D,Help2_FC!AF:AF)</f>
        <v>3150.8399999999997</v>
      </c>
      <c r="AJ283" s="979">
        <f>_xlfn.XLOOKUP($D283,Help2_FC!$D:$D,Help2_FC!AG:AG)</f>
        <v>353.48141996402154</v>
      </c>
      <c r="AK283" s="979">
        <f>_xlfn.XLOOKUP($D283,Help2_FC!$D:$D,Help2_FC!AH:AH)</f>
        <v>7188</v>
      </c>
      <c r="AL283" s="979">
        <f>_xlfn.XLOOKUP($D283,Help2_FC!$D:$D,Help2_FC!AI:AI)</f>
        <v>907.5</v>
      </c>
      <c r="AM283" s="979">
        <f>_xlfn.XLOOKUP($D283,Help2_FC!$D:$D,Help2_FC!AJ:AJ)</f>
        <v>0</v>
      </c>
      <c r="AN283" s="979">
        <f>_xlfn.XLOOKUP($D283,Help2_FC!$D:$D,Help2_FC!AK:AK)</f>
        <v>0</v>
      </c>
    </row>
    <row r="284" spans="1:40" x14ac:dyDescent="0.2">
      <c r="A284" s="1">
        <v>45208</v>
      </c>
      <c r="B284">
        <f t="shared" si="31"/>
        <v>10</v>
      </c>
      <c r="C284">
        <f t="shared" si="32"/>
        <v>2023</v>
      </c>
      <c r="D284" s="872" t="str">
        <f t="shared" si="33"/>
        <v>10´2023</v>
      </c>
      <c r="F284" s="2">
        <f t="shared" si="30"/>
        <v>24</v>
      </c>
      <c r="G284" s="1483">
        <f t="shared" si="34"/>
        <v>3.39943342776204E-2</v>
      </c>
      <c r="H284" s="5">
        <f t="shared" si="35"/>
        <v>1</v>
      </c>
      <c r="I284" s="995">
        <f>_xlfn.XLOOKUP($D284,Help2_FC!$D:$D,Help2_FC!H:H)</f>
        <v>18882</v>
      </c>
      <c r="J284" s="979">
        <f>_xlfn.XLOOKUP($D284,Help2_FC!$D:$D,Help2_FC!I:I)</f>
        <v>12101</v>
      </c>
      <c r="K284" s="979">
        <f>_xlfn.XLOOKUP($D284,Help2_FC!$D:$D,Help2_FC!J:J)</f>
        <v>3100</v>
      </c>
      <c r="L284" s="979">
        <f>_xlfn.XLOOKUP($D284,Help2_FC!$D:$D,Help2_FC!K:K)</f>
        <v>2486</v>
      </c>
      <c r="M284" s="979">
        <f>_xlfn.XLOOKUP($D284,Help2_FC!$D:$D,Help2_FC!L:L)</f>
        <v>8699</v>
      </c>
      <c r="N284" s="979">
        <f>_xlfn.XLOOKUP($D284,Help2_FC!$D:$D,Help2_FC!M:M)</f>
        <v>8886.5999999999985</v>
      </c>
      <c r="P284" s="979">
        <f>_xlfn.XLOOKUP($D284,Help2_FC!$D:$D,Help2_FC!F:F)</f>
        <v>706</v>
      </c>
      <c r="Q284" s="979">
        <f t="shared" si="36"/>
        <v>744</v>
      </c>
      <c r="R284" s="979">
        <f>_xlfn.XLOOKUP($D284,Help2_FC!$D:$D,Help2_FC!N:N)</f>
        <v>7764.6607818089915</v>
      </c>
      <c r="S284" s="979">
        <f>_xlfn.XLOOKUP($D284,Help2_FC!$D:$D,Help2_FC!O:O)</f>
        <v>8032.7089999999998</v>
      </c>
      <c r="T284" s="979">
        <f>_xlfn.XLOOKUP($D284,Help2_FC!$D:$D,Help2_FC!P:P)</f>
        <v>1004.22</v>
      </c>
      <c r="U284" s="979">
        <f>_xlfn.XLOOKUP($D284,Help2_FC!$D:$D,Help2_FC!Q:Q)</f>
        <v>301.88</v>
      </c>
      <c r="V284" s="979">
        <f>_xlfn.XLOOKUP($D284,Help2_FC!$D:$D,Help2_FC!R:R)</f>
        <v>107.876</v>
      </c>
      <c r="W284" s="979">
        <f>_xlfn.XLOOKUP($D284,Help2_FC!$D:$D,Help2_FC!S:S)</f>
        <v>17419.789999999997</v>
      </c>
      <c r="Y284" s="979">
        <f>_xlfn.XLOOKUP($D284,Help2_FC!$D:$D,Help2_FC!V:V)</f>
        <v>8734</v>
      </c>
      <c r="Z284" s="979">
        <f>_xlfn.XLOOKUP($D284,Help2_FC!$D:$D,Help2_FC!W:W)</f>
        <v>3367</v>
      </c>
      <c r="AA284" s="979">
        <f>_xlfn.XLOOKUP($D284,Help2_FC!$D:$D,Help2_FC!X:X)</f>
        <v>0</v>
      </c>
      <c r="AB284" s="979">
        <f>_xlfn.XLOOKUP($D284,Help2_FC!$D:$D,Help2_FC!Y:Y)</f>
        <v>5586</v>
      </c>
      <c r="AC284" s="979">
        <f>_xlfn.XLOOKUP($D284,Help2_FC!$D:$D,Help2_FC!Z:Z)</f>
        <v>1195</v>
      </c>
      <c r="AD284" s="979">
        <f>_xlfn.XLOOKUP($D284,Help2_FC!$D:$D,Help2_FC!AA:AA)</f>
        <v>711.4</v>
      </c>
      <c r="AE284" s="979">
        <f>_xlfn.XLOOKUP($D284,Help2_FC!$D:$D,Help2_FC!AB:AB)</f>
        <v>1057</v>
      </c>
      <c r="AF284" s="979">
        <f>_xlfn.XLOOKUP($D284,Help2_FC!$D:$D,Help2_FC!AC:AC)</f>
        <v>605</v>
      </c>
      <c r="AG284" s="979">
        <f>_xlfn.XLOOKUP($D284,Help2_FC!$D:$D,Help2_FC!AD:AD)</f>
        <v>383</v>
      </c>
      <c r="AH284" s="979">
        <f>_xlfn.XLOOKUP($D284,Help2_FC!$D:$D,Help2_FC!AE:AE)</f>
        <v>1955</v>
      </c>
      <c r="AI284" s="979">
        <f>_xlfn.XLOOKUP($D284,Help2_FC!$D:$D,Help2_FC!AF:AF)</f>
        <v>3150.8399999999997</v>
      </c>
      <c r="AJ284" s="979">
        <f>_xlfn.XLOOKUP($D284,Help2_FC!$D:$D,Help2_FC!AG:AG)</f>
        <v>353.48141996402154</v>
      </c>
      <c r="AK284" s="979">
        <f>_xlfn.XLOOKUP($D284,Help2_FC!$D:$D,Help2_FC!AH:AH)</f>
        <v>7188</v>
      </c>
      <c r="AL284" s="979">
        <f>_xlfn.XLOOKUP($D284,Help2_FC!$D:$D,Help2_FC!AI:AI)</f>
        <v>907.5</v>
      </c>
      <c r="AM284" s="979">
        <f>_xlfn.XLOOKUP($D284,Help2_FC!$D:$D,Help2_FC!AJ:AJ)</f>
        <v>0</v>
      </c>
      <c r="AN284" s="979">
        <f>_xlfn.XLOOKUP($D284,Help2_FC!$D:$D,Help2_FC!AK:AK)</f>
        <v>0</v>
      </c>
    </row>
    <row r="285" spans="1:40" x14ac:dyDescent="0.2">
      <c r="A285" s="1">
        <v>45209</v>
      </c>
      <c r="B285">
        <f t="shared" si="31"/>
        <v>10</v>
      </c>
      <c r="C285">
        <f t="shared" si="32"/>
        <v>2023</v>
      </c>
      <c r="D285" s="872" t="str">
        <f t="shared" si="33"/>
        <v>10´2023</v>
      </c>
      <c r="F285" s="2">
        <f t="shared" si="30"/>
        <v>24</v>
      </c>
      <c r="G285" s="1483">
        <f t="shared" si="34"/>
        <v>3.39943342776204E-2</v>
      </c>
      <c r="H285" s="5">
        <f t="shared" si="35"/>
        <v>1</v>
      </c>
      <c r="I285" s="995">
        <f>_xlfn.XLOOKUP($D285,Help2_FC!$D:$D,Help2_FC!H:H)</f>
        <v>18882</v>
      </c>
      <c r="J285" s="979">
        <f>_xlfn.XLOOKUP($D285,Help2_FC!$D:$D,Help2_FC!I:I)</f>
        <v>12101</v>
      </c>
      <c r="K285" s="979">
        <f>_xlfn.XLOOKUP($D285,Help2_FC!$D:$D,Help2_FC!J:J)</f>
        <v>3100</v>
      </c>
      <c r="L285" s="979">
        <f>_xlfn.XLOOKUP($D285,Help2_FC!$D:$D,Help2_FC!K:K)</f>
        <v>2486</v>
      </c>
      <c r="M285" s="979">
        <f>_xlfn.XLOOKUP($D285,Help2_FC!$D:$D,Help2_FC!L:L)</f>
        <v>8699</v>
      </c>
      <c r="N285" s="979">
        <f>_xlfn.XLOOKUP($D285,Help2_FC!$D:$D,Help2_FC!M:M)</f>
        <v>8886.5999999999985</v>
      </c>
      <c r="P285" s="979">
        <f>_xlfn.XLOOKUP($D285,Help2_FC!$D:$D,Help2_FC!F:F)</f>
        <v>706</v>
      </c>
      <c r="Q285" s="979">
        <f t="shared" si="36"/>
        <v>744</v>
      </c>
      <c r="R285" s="979">
        <f>_xlfn.XLOOKUP($D285,Help2_FC!$D:$D,Help2_FC!N:N)</f>
        <v>7764.6607818089915</v>
      </c>
      <c r="S285" s="979">
        <f>_xlfn.XLOOKUP($D285,Help2_FC!$D:$D,Help2_FC!O:O)</f>
        <v>8032.7089999999998</v>
      </c>
      <c r="T285" s="979">
        <f>_xlfn.XLOOKUP($D285,Help2_FC!$D:$D,Help2_FC!P:P)</f>
        <v>1004.22</v>
      </c>
      <c r="U285" s="979">
        <f>_xlfn.XLOOKUP($D285,Help2_FC!$D:$D,Help2_FC!Q:Q)</f>
        <v>301.88</v>
      </c>
      <c r="V285" s="979">
        <f>_xlfn.XLOOKUP($D285,Help2_FC!$D:$D,Help2_FC!R:R)</f>
        <v>107.876</v>
      </c>
      <c r="W285" s="979">
        <f>_xlfn.XLOOKUP($D285,Help2_FC!$D:$D,Help2_FC!S:S)</f>
        <v>17419.789999999997</v>
      </c>
      <c r="Y285" s="979">
        <f>_xlfn.XLOOKUP($D285,Help2_FC!$D:$D,Help2_FC!V:V)</f>
        <v>8734</v>
      </c>
      <c r="Z285" s="979">
        <f>_xlfn.XLOOKUP($D285,Help2_FC!$D:$D,Help2_FC!W:W)</f>
        <v>3367</v>
      </c>
      <c r="AA285" s="979">
        <f>_xlfn.XLOOKUP($D285,Help2_FC!$D:$D,Help2_FC!X:X)</f>
        <v>0</v>
      </c>
      <c r="AB285" s="979">
        <f>_xlfn.XLOOKUP($D285,Help2_FC!$D:$D,Help2_FC!Y:Y)</f>
        <v>5586</v>
      </c>
      <c r="AC285" s="979">
        <f>_xlfn.XLOOKUP($D285,Help2_FC!$D:$D,Help2_FC!Z:Z)</f>
        <v>1195</v>
      </c>
      <c r="AD285" s="979">
        <f>_xlfn.XLOOKUP($D285,Help2_FC!$D:$D,Help2_FC!AA:AA)</f>
        <v>711.4</v>
      </c>
      <c r="AE285" s="979">
        <f>_xlfn.XLOOKUP($D285,Help2_FC!$D:$D,Help2_FC!AB:AB)</f>
        <v>1057</v>
      </c>
      <c r="AF285" s="979">
        <f>_xlfn.XLOOKUP($D285,Help2_FC!$D:$D,Help2_FC!AC:AC)</f>
        <v>605</v>
      </c>
      <c r="AG285" s="979">
        <f>_xlfn.XLOOKUP($D285,Help2_FC!$D:$D,Help2_FC!AD:AD)</f>
        <v>383</v>
      </c>
      <c r="AH285" s="979">
        <f>_xlfn.XLOOKUP($D285,Help2_FC!$D:$D,Help2_FC!AE:AE)</f>
        <v>1955</v>
      </c>
      <c r="AI285" s="979">
        <f>_xlfn.XLOOKUP($D285,Help2_FC!$D:$D,Help2_FC!AF:AF)</f>
        <v>3150.8399999999997</v>
      </c>
      <c r="AJ285" s="979">
        <f>_xlfn.XLOOKUP($D285,Help2_FC!$D:$D,Help2_FC!AG:AG)</f>
        <v>353.48141996402154</v>
      </c>
      <c r="AK285" s="979">
        <f>_xlfn.XLOOKUP($D285,Help2_FC!$D:$D,Help2_FC!AH:AH)</f>
        <v>7188</v>
      </c>
      <c r="AL285" s="979">
        <f>_xlfn.XLOOKUP($D285,Help2_FC!$D:$D,Help2_FC!AI:AI)</f>
        <v>907.5</v>
      </c>
      <c r="AM285" s="979">
        <f>_xlfn.XLOOKUP($D285,Help2_FC!$D:$D,Help2_FC!AJ:AJ)</f>
        <v>0</v>
      </c>
      <c r="AN285" s="979">
        <f>_xlfn.XLOOKUP($D285,Help2_FC!$D:$D,Help2_FC!AK:AK)</f>
        <v>0</v>
      </c>
    </row>
    <row r="286" spans="1:40" x14ac:dyDescent="0.2">
      <c r="A286" s="1">
        <v>45210</v>
      </c>
      <c r="B286">
        <f t="shared" si="31"/>
        <v>10</v>
      </c>
      <c r="C286">
        <f t="shared" si="32"/>
        <v>2023</v>
      </c>
      <c r="D286" s="872" t="str">
        <f t="shared" si="33"/>
        <v>10´2023</v>
      </c>
      <c r="F286" s="2">
        <f t="shared" si="30"/>
        <v>24</v>
      </c>
      <c r="G286" s="1483">
        <f t="shared" si="34"/>
        <v>3.39943342776204E-2</v>
      </c>
      <c r="H286" s="5">
        <f t="shared" si="35"/>
        <v>1</v>
      </c>
      <c r="I286" s="995">
        <f>_xlfn.XLOOKUP($D286,Help2_FC!$D:$D,Help2_FC!H:H)</f>
        <v>18882</v>
      </c>
      <c r="J286" s="979">
        <f>_xlfn.XLOOKUP($D286,Help2_FC!$D:$D,Help2_FC!I:I)</f>
        <v>12101</v>
      </c>
      <c r="K286" s="979">
        <f>_xlfn.XLOOKUP($D286,Help2_FC!$D:$D,Help2_FC!J:J)</f>
        <v>3100</v>
      </c>
      <c r="L286" s="979">
        <f>_xlfn.XLOOKUP($D286,Help2_FC!$D:$D,Help2_FC!K:K)</f>
        <v>2486</v>
      </c>
      <c r="M286" s="979">
        <f>_xlfn.XLOOKUP($D286,Help2_FC!$D:$D,Help2_FC!L:L)</f>
        <v>8699</v>
      </c>
      <c r="N286" s="979">
        <f>_xlfn.XLOOKUP($D286,Help2_FC!$D:$D,Help2_FC!M:M)</f>
        <v>8886.5999999999985</v>
      </c>
      <c r="P286" s="979">
        <f>_xlfn.XLOOKUP($D286,Help2_FC!$D:$D,Help2_FC!F:F)</f>
        <v>706</v>
      </c>
      <c r="Q286" s="979">
        <f t="shared" si="36"/>
        <v>744</v>
      </c>
      <c r="R286" s="979">
        <f>_xlfn.XLOOKUP($D286,Help2_FC!$D:$D,Help2_FC!N:N)</f>
        <v>7764.6607818089915</v>
      </c>
      <c r="S286" s="979">
        <f>_xlfn.XLOOKUP($D286,Help2_FC!$D:$D,Help2_FC!O:O)</f>
        <v>8032.7089999999998</v>
      </c>
      <c r="T286" s="979">
        <f>_xlfn.XLOOKUP($D286,Help2_FC!$D:$D,Help2_FC!P:P)</f>
        <v>1004.22</v>
      </c>
      <c r="U286" s="979">
        <f>_xlfn.XLOOKUP($D286,Help2_FC!$D:$D,Help2_FC!Q:Q)</f>
        <v>301.88</v>
      </c>
      <c r="V286" s="979">
        <f>_xlfn.XLOOKUP($D286,Help2_FC!$D:$D,Help2_FC!R:R)</f>
        <v>107.876</v>
      </c>
      <c r="W286" s="979">
        <f>_xlfn.XLOOKUP($D286,Help2_FC!$D:$D,Help2_FC!S:S)</f>
        <v>17419.789999999997</v>
      </c>
      <c r="Y286" s="979">
        <f>_xlfn.XLOOKUP($D286,Help2_FC!$D:$D,Help2_FC!V:V)</f>
        <v>8734</v>
      </c>
      <c r="Z286" s="979">
        <f>_xlfn.XLOOKUP($D286,Help2_FC!$D:$D,Help2_FC!W:W)</f>
        <v>3367</v>
      </c>
      <c r="AA286" s="979">
        <f>_xlfn.XLOOKUP($D286,Help2_FC!$D:$D,Help2_FC!X:X)</f>
        <v>0</v>
      </c>
      <c r="AB286" s="979">
        <f>_xlfn.XLOOKUP($D286,Help2_FC!$D:$D,Help2_FC!Y:Y)</f>
        <v>5586</v>
      </c>
      <c r="AC286" s="979">
        <f>_xlfn.XLOOKUP($D286,Help2_FC!$D:$D,Help2_FC!Z:Z)</f>
        <v>1195</v>
      </c>
      <c r="AD286" s="979">
        <f>_xlfn.XLOOKUP($D286,Help2_FC!$D:$D,Help2_FC!AA:AA)</f>
        <v>711.4</v>
      </c>
      <c r="AE286" s="979">
        <f>_xlfn.XLOOKUP($D286,Help2_FC!$D:$D,Help2_FC!AB:AB)</f>
        <v>1057</v>
      </c>
      <c r="AF286" s="979">
        <f>_xlfn.XLOOKUP($D286,Help2_FC!$D:$D,Help2_FC!AC:AC)</f>
        <v>605</v>
      </c>
      <c r="AG286" s="979">
        <f>_xlfn.XLOOKUP($D286,Help2_FC!$D:$D,Help2_FC!AD:AD)</f>
        <v>383</v>
      </c>
      <c r="AH286" s="979">
        <f>_xlfn.XLOOKUP($D286,Help2_FC!$D:$D,Help2_FC!AE:AE)</f>
        <v>1955</v>
      </c>
      <c r="AI286" s="979">
        <f>_xlfn.XLOOKUP($D286,Help2_FC!$D:$D,Help2_FC!AF:AF)</f>
        <v>3150.8399999999997</v>
      </c>
      <c r="AJ286" s="979">
        <f>_xlfn.XLOOKUP($D286,Help2_FC!$D:$D,Help2_FC!AG:AG)</f>
        <v>353.48141996402154</v>
      </c>
      <c r="AK286" s="979">
        <f>_xlfn.XLOOKUP($D286,Help2_FC!$D:$D,Help2_FC!AH:AH)</f>
        <v>7188</v>
      </c>
      <c r="AL286" s="979">
        <f>_xlfn.XLOOKUP($D286,Help2_FC!$D:$D,Help2_FC!AI:AI)</f>
        <v>907.5</v>
      </c>
      <c r="AM286" s="979">
        <f>_xlfn.XLOOKUP($D286,Help2_FC!$D:$D,Help2_FC!AJ:AJ)</f>
        <v>0</v>
      </c>
      <c r="AN286" s="979">
        <f>_xlfn.XLOOKUP($D286,Help2_FC!$D:$D,Help2_FC!AK:AK)</f>
        <v>0</v>
      </c>
    </row>
    <row r="287" spans="1:40" x14ac:dyDescent="0.2">
      <c r="A287" s="1">
        <v>45211</v>
      </c>
      <c r="B287">
        <f t="shared" si="31"/>
        <v>10</v>
      </c>
      <c r="C287">
        <f t="shared" si="32"/>
        <v>2023</v>
      </c>
      <c r="D287" s="872" t="str">
        <f t="shared" si="33"/>
        <v>10´2023</v>
      </c>
      <c r="F287" s="2">
        <f t="shared" si="30"/>
        <v>24</v>
      </c>
      <c r="G287" s="1483">
        <f t="shared" si="34"/>
        <v>3.39943342776204E-2</v>
      </c>
      <c r="H287" s="5">
        <f t="shared" si="35"/>
        <v>1</v>
      </c>
      <c r="I287" s="995">
        <f>_xlfn.XLOOKUP($D287,Help2_FC!$D:$D,Help2_FC!H:H)</f>
        <v>18882</v>
      </c>
      <c r="J287" s="979">
        <f>_xlfn.XLOOKUP($D287,Help2_FC!$D:$D,Help2_FC!I:I)</f>
        <v>12101</v>
      </c>
      <c r="K287" s="979">
        <f>_xlfn.XLOOKUP($D287,Help2_FC!$D:$D,Help2_FC!J:J)</f>
        <v>3100</v>
      </c>
      <c r="L287" s="979">
        <f>_xlfn.XLOOKUP($D287,Help2_FC!$D:$D,Help2_FC!K:K)</f>
        <v>2486</v>
      </c>
      <c r="M287" s="979">
        <f>_xlfn.XLOOKUP($D287,Help2_FC!$D:$D,Help2_FC!L:L)</f>
        <v>8699</v>
      </c>
      <c r="N287" s="979">
        <f>_xlfn.XLOOKUP($D287,Help2_FC!$D:$D,Help2_FC!M:M)</f>
        <v>8886.5999999999985</v>
      </c>
      <c r="P287" s="979">
        <f>_xlfn.XLOOKUP($D287,Help2_FC!$D:$D,Help2_FC!F:F)</f>
        <v>706</v>
      </c>
      <c r="Q287" s="979">
        <f t="shared" si="36"/>
        <v>744</v>
      </c>
      <c r="R287" s="979">
        <f>_xlfn.XLOOKUP($D287,Help2_FC!$D:$D,Help2_FC!N:N)</f>
        <v>7764.6607818089915</v>
      </c>
      <c r="S287" s="979">
        <f>_xlfn.XLOOKUP($D287,Help2_FC!$D:$D,Help2_FC!O:O)</f>
        <v>8032.7089999999998</v>
      </c>
      <c r="T287" s="979">
        <f>_xlfn.XLOOKUP($D287,Help2_FC!$D:$D,Help2_FC!P:P)</f>
        <v>1004.22</v>
      </c>
      <c r="U287" s="979">
        <f>_xlfn.XLOOKUP($D287,Help2_FC!$D:$D,Help2_FC!Q:Q)</f>
        <v>301.88</v>
      </c>
      <c r="V287" s="979">
        <f>_xlfn.XLOOKUP($D287,Help2_FC!$D:$D,Help2_FC!R:R)</f>
        <v>107.876</v>
      </c>
      <c r="W287" s="979">
        <f>_xlfn.XLOOKUP($D287,Help2_FC!$D:$D,Help2_FC!S:S)</f>
        <v>17419.789999999997</v>
      </c>
      <c r="Y287" s="979">
        <f>_xlfn.XLOOKUP($D287,Help2_FC!$D:$D,Help2_FC!V:V)</f>
        <v>8734</v>
      </c>
      <c r="Z287" s="979">
        <f>_xlfn.XLOOKUP($D287,Help2_FC!$D:$D,Help2_FC!W:W)</f>
        <v>3367</v>
      </c>
      <c r="AA287" s="979">
        <f>_xlfn.XLOOKUP($D287,Help2_FC!$D:$D,Help2_FC!X:X)</f>
        <v>0</v>
      </c>
      <c r="AB287" s="979">
        <f>_xlfn.XLOOKUP($D287,Help2_FC!$D:$D,Help2_FC!Y:Y)</f>
        <v>5586</v>
      </c>
      <c r="AC287" s="979">
        <f>_xlfn.XLOOKUP($D287,Help2_FC!$D:$D,Help2_FC!Z:Z)</f>
        <v>1195</v>
      </c>
      <c r="AD287" s="979">
        <f>_xlfn.XLOOKUP($D287,Help2_FC!$D:$D,Help2_FC!AA:AA)</f>
        <v>711.4</v>
      </c>
      <c r="AE287" s="979">
        <f>_xlfn.XLOOKUP($D287,Help2_FC!$D:$D,Help2_FC!AB:AB)</f>
        <v>1057</v>
      </c>
      <c r="AF287" s="979">
        <f>_xlfn.XLOOKUP($D287,Help2_FC!$D:$D,Help2_FC!AC:AC)</f>
        <v>605</v>
      </c>
      <c r="AG287" s="979">
        <f>_xlfn.XLOOKUP($D287,Help2_FC!$D:$D,Help2_FC!AD:AD)</f>
        <v>383</v>
      </c>
      <c r="AH287" s="979">
        <f>_xlfn.XLOOKUP($D287,Help2_FC!$D:$D,Help2_FC!AE:AE)</f>
        <v>1955</v>
      </c>
      <c r="AI287" s="979">
        <f>_xlfn.XLOOKUP($D287,Help2_FC!$D:$D,Help2_FC!AF:AF)</f>
        <v>3150.8399999999997</v>
      </c>
      <c r="AJ287" s="979">
        <f>_xlfn.XLOOKUP($D287,Help2_FC!$D:$D,Help2_FC!AG:AG)</f>
        <v>353.48141996402154</v>
      </c>
      <c r="AK287" s="979">
        <f>_xlfn.XLOOKUP($D287,Help2_FC!$D:$D,Help2_FC!AH:AH)</f>
        <v>7188</v>
      </c>
      <c r="AL287" s="979">
        <f>_xlfn.XLOOKUP($D287,Help2_FC!$D:$D,Help2_FC!AI:AI)</f>
        <v>907.5</v>
      </c>
      <c r="AM287" s="979">
        <f>_xlfn.XLOOKUP($D287,Help2_FC!$D:$D,Help2_FC!AJ:AJ)</f>
        <v>0</v>
      </c>
      <c r="AN287" s="979">
        <f>_xlfn.XLOOKUP($D287,Help2_FC!$D:$D,Help2_FC!AK:AK)</f>
        <v>0</v>
      </c>
    </row>
    <row r="288" spans="1:40" x14ac:dyDescent="0.2">
      <c r="A288" s="1">
        <v>45212</v>
      </c>
      <c r="B288">
        <f t="shared" si="31"/>
        <v>10</v>
      </c>
      <c r="C288">
        <f t="shared" si="32"/>
        <v>2023</v>
      </c>
      <c r="D288" s="872" t="str">
        <f t="shared" si="33"/>
        <v>10´2023</v>
      </c>
      <c r="F288" s="2">
        <f t="shared" si="30"/>
        <v>24</v>
      </c>
      <c r="G288" s="1483">
        <f t="shared" si="34"/>
        <v>3.39943342776204E-2</v>
      </c>
      <c r="H288" s="5">
        <f t="shared" si="35"/>
        <v>1</v>
      </c>
      <c r="I288" s="995">
        <f>_xlfn.XLOOKUP($D288,Help2_FC!$D:$D,Help2_FC!H:H)</f>
        <v>18882</v>
      </c>
      <c r="J288" s="979">
        <f>_xlfn.XLOOKUP($D288,Help2_FC!$D:$D,Help2_FC!I:I)</f>
        <v>12101</v>
      </c>
      <c r="K288" s="979">
        <f>_xlfn.XLOOKUP($D288,Help2_FC!$D:$D,Help2_FC!J:J)</f>
        <v>3100</v>
      </c>
      <c r="L288" s="979">
        <f>_xlfn.XLOOKUP($D288,Help2_FC!$D:$D,Help2_FC!K:K)</f>
        <v>2486</v>
      </c>
      <c r="M288" s="979">
        <f>_xlfn.XLOOKUP($D288,Help2_FC!$D:$D,Help2_FC!L:L)</f>
        <v>8699</v>
      </c>
      <c r="N288" s="979">
        <f>_xlfn.XLOOKUP($D288,Help2_FC!$D:$D,Help2_FC!M:M)</f>
        <v>8886.5999999999985</v>
      </c>
      <c r="P288" s="979">
        <f>_xlfn.XLOOKUP($D288,Help2_FC!$D:$D,Help2_FC!F:F)</f>
        <v>706</v>
      </c>
      <c r="Q288" s="979">
        <f t="shared" si="36"/>
        <v>744</v>
      </c>
      <c r="R288" s="979">
        <f>_xlfn.XLOOKUP($D288,Help2_FC!$D:$D,Help2_FC!N:N)</f>
        <v>7764.6607818089915</v>
      </c>
      <c r="S288" s="979">
        <f>_xlfn.XLOOKUP($D288,Help2_FC!$D:$D,Help2_FC!O:O)</f>
        <v>8032.7089999999998</v>
      </c>
      <c r="T288" s="979">
        <f>_xlfn.XLOOKUP($D288,Help2_FC!$D:$D,Help2_FC!P:P)</f>
        <v>1004.22</v>
      </c>
      <c r="U288" s="979">
        <f>_xlfn.XLOOKUP($D288,Help2_FC!$D:$D,Help2_FC!Q:Q)</f>
        <v>301.88</v>
      </c>
      <c r="V288" s="979">
        <f>_xlfn.XLOOKUP($D288,Help2_FC!$D:$D,Help2_FC!R:R)</f>
        <v>107.876</v>
      </c>
      <c r="W288" s="979">
        <f>_xlfn.XLOOKUP($D288,Help2_FC!$D:$D,Help2_FC!S:S)</f>
        <v>17419.789999999997</v>
      </c>
      <c r="Y288" s="979">
        <f>_xlfn.XLOOKUP($D288,Help2_FC!$D:$D,Help2_FC!V:V)</f>
        <v>8734</v>
      </c>
      <c r="Z288" s="979">
        <f>_xlfn.XLOOKUP($D288,Help2_FC!$D:$D,Help2_FC!W:W)</f>
        <v>3367</v>
      </c>
      <c r="AA288" s="979">
        <f>_xlfn.XLOOKUP($D288,Help2_FC!$D:$D,Help2_FC!X:X)</f>
        <v>0</v>
      </c>
      <c r="AB288" s="979">
        <f>_xlfn.XLOOKUP($D288,Help2_FC!$D:$D,Help2_FC!Y:Y)</f>
        <v>5586</v>
      </c>
      <c r="AC288" s="979">
        <f>_xlfn.XLOOKUP($D288,Help2_FC!$D:$D,Help2_FC!Z:Z)</f>
        <v>1195</v>
      </c>
      <c r="AD288" s="979">
        <f>_xlfn.XLOOKUP($D288,Help2_FC!$D:$D,Help2_FC!AA:AA)</f>
        <v>711.4</v>
      </c>
      <c r="AE288" s="979">
        <f>_xlfn.XLOOKUP($D288,Help2_FC!$D:$D,Help2_FC!AB:AB)</f>
        <v>1057</v>
      </c>
      <c r="AF288" s="979">
        <f>_xlfn.XLOOKUP($D288,Help2_FC!$D:$D,Help2_FC!AC:AC)</f>
        <v>605</v>
      </c>
      <c r="AG288" s="979">
        <f>_xlfn.XLOOKUP($D288,Help2_FC!$D:$D,Help2_FC!AD:AD)</f>
        <v>383</v>
      </c>
      <c r="AH288" s="979">
        <f>_xlfn.XLOOKUP($D288,Help2_FC!$D:$D,Help2_FC!AE:AE)</f>
        <v>1955</v>
      </c>
      <c r="AI288" s="979">
        <f>_xlfn.XLOOKUP($D288,Help2_FC!$D:$D,Help2_FC!AF:AF)</f>
        <v>3150.8399999999997</v>
      </c>
      <c r="AJ288" s="979">
        <f>_xlfn.XLOOKUP($D288,Help2_FC!$D:$D,Help2_FC!AG:AG)</f>
        <v>353.48141996402154</v>
      </c>
      <c r="AK288" s="979">
        <f>_xlfn.XLOOKUP($D288,Help2_FC!$D:$D,Help2_FC!AH:AH)</f>
        <v>7188</v>
      </c>
      <c r="AL288" s="979">
        <f>_xlfn.XLOOKUP($D288,Help2_FC!$D:$D,Help2_FC!AI:AI)</f>
        <v>907.5</v>
      </c>
      <c r="AM288" s="979">
        <f>_xlfn.XLOOKUP($D288,Help2_FC!$D:$D,Help2_FC!AJ:AJ)</f>
        <v>0</v>
      </c>
      <c r="AN288" s="979">
        <f>_xlfn.XLOOKUP($D288,Help2_FC!$D:$D,Help2_FC!AK:AK)</f>
        <v>0</v>
      </c>
    </row>
    <row r="289" spans="1:40" x14ac:dyDescent="0.2">
      <c r="A289" s="1">
        <v>45213</v>
      </c>
      <c r="B289">
        <f t="shared" si="31"/>
        <v>10</v>
      </c>
      <c r="C289">
        <f t="shared" si="32"/>
        <v>2023</v>
      </c>
      <c r="D289" s="872" t="str">
        <f t="shared" si="33"/>
        <v>10´2023</v>
      </c>
      <c r="F289" s="2">
        <f t="shared" si="30"/>
        <v>24</v>
      </c>
      <c r="G289" s="1483">
        <f t="shared" si="34"/>
        <v>3.39943342776204E-2</v>
      </c>
      <c r="H289" s="5">
        <f t="shared" si="35"/>
        <v>1</v>
      </c>
      <c r="I289" s="995">
        <f>_xlfn.XLOOKUP($D289,Help2_FC!$D:$D,Help2_FC!H:H)</f>
        <v>18882</v>
      </c>
      <c r="J289" s="979">
        <f>_xlfn.XLOOKUP($D289,Help2_FC!$D:$D,Help2_FC!I:I)</f>
        <v>12101</v>
      </c>
      <c r="K289" s="979">
        <f>_xlfn.XLOOKUP($D289,Help2_FC!$D:$D,Help2_FC!J:J)</f>
        <v>3100</v>
      </c>
      <c r="L289" s="979">
        <f>_xlfn.XLOOKUP($D289,Help2_FC!$D:$D,Help2_FC!K:K)</f>
        <v>2486</v>
      </c>
      <c r="M289" s="979">
        <f>_xlfn.XLOOKUP($D289,Help2_FC!$D:$D,Help2_FC!L:L)</f>
        <v>8699</v>
      </c>
      <c r="N289" s="979">
        <f>_xlfn.XLOOKUP($D289,Help2_FC!$D:$D,Help2_FC!M:M)</f>
        <v>8886.5999999999985</v>
      </c>
      <c r="P289" s="979">
        <f>_xlfn.XLOOKUP($D289,Help2_FC!$D:$D,Help2_FC!F:F)</f>
        <v>706</v>
      </c>
      <c r="Q289" s="979">
        <f t="shared" si="36"/>
        <v>744</v>
      </c>
      <c r="R289" s="979">
        <f>_xlfn.XLOOKUP($D289,Help2_FC!$D:$D,Help2_FC!N:N)</f>
        <v>7764.6607818089915</v>
      </c>
      <c r="S289" s="979">
        <f>_xlfn.XLOOKUP($D289,Help2_FC!$D:$D,Help2_FC!O:O)</f>
        <v>8032.7089999999998</v>
      </c>
      <c r="T289" s="979">
        <f>_xlfn.XLOOKUP($D289,Help2_FC!$D:$D,Help2_FC!P:P)</f>
        <v>1004.22</v>
      </c>
      <c r="U289" s="979">
        <f>_xlfn.XLOOKUP($D289,Help2_FC!$D:$D,Help2_FC!Q:Q)</f>
        <v>301.88</v>
      </c>
      <c r="V289" s="979">
        <f>_xlfn.XLOOKUP($D289,Help2_FC!$D:$D,Help2_FC!R:R)</f>
        <v>107.876</v>
      </c>
      <c r="W289" s="979">
        <f>_xlfn.XLOOKUP($D289,Help2_FC!$D:$D,Help2_FC!S:S)</f>
        <v>17419.789999999997</v>
      </c>
      <c r="Y289" s="979">
        <f>_xlfn.XLOOKUP($D289,Help2_FC!$D:$D,Help2_FC!V:V)</f>
        <v>8734</v>
      </c>
      <c r="Z289" s="979">
        <f>_xlfn.XLOOKUP($D289,Help2_FC!$D:$D,Help2_FC!W:W)</f>
        <v>3367</v>
      </c>
      <c r="AA289" s="979">
        <f>_xlfn.XLOOKUP($D289,Help2_FC!$D:$D,Help2_FC!X:X)</f>
        <v>0</v>
      </c>
      <c r="AB289" s="979">
        <f>_xlfn.XLOOKUP($D289,Help2_FC!$D:$D,Help2_FC!Y:Y)</f>
        <v>5586</v>
      </c>
      <c r="AC289" s="979">
        <f>_xlfn.XLOOKUP($D289,Help2_FC!$D:$D,Help2_FC!Z:Z)</f>
        <v>1195</v>
      </c>
      <c r="AD289" s="979">
        <f>_xlfn.XLOOKUP($D289,Help2_FC!$D:$D,Help2_FC!AA:AA)</f>
        <v>711.4</v>
      </c>
      <c r="AE289" s="979">
        <f>_xlfn.XLOOKUP($D289,Help2_FC!$D:$D,Help2_FC!AB:AB)</f>
        <v>1057</v>
      </c>
      <c r="AF289" s="979">
        <f>_xlfn.XLOOKUP($D289,Help2_FC!$D:$D,Help2_FC!AC:AC)</f>
        <v>605</v>
      </c>
      <c r="AG289" s="979">
        <f>_xlfn.XLOOKUP($D289,Help2_FC!$D:$D,Help2_FC!AD:AD)</f>
        <v>383</v>
      </c>
      <c r="AH289" s="979">
        <f>_xlfn.XLOOKUP($D289,Help2_FC!$D:$D,Help2_FC!AE:AE)</f>
        <v>1955</v>
      </c>
      <c r="AI289" s="979">
        <f>_xlfn.XLOOKUP($D289,Help2_FC!$D:$D,Help2_FC!AF:AF)</f>
        <v>3150.8399999999997</v>
      </c>
      <c r="AJ289" s="979">
        <f>_xlfn.XLOOKUP($D289,Help2_FC!$D:$D,Help2_FC!AG:AG)</f>
        <v>353.48141996402154</v>
      </c>
      <c r="AK289" s="979">
        <f>_xlfn.XLOOKUP($D289,Help2_FC!$D:$D,Help2_FC!AH:AH)</f>
        <v>7188</v>
      </c>
      <c r="AL289" s="979">
        <f>_xlfn.XLOOKUP($D289,Help2_FC!$D:$D,Help2_FC!AI:AI)</f>
        <v>907.5</v>
      </c>
      <c r="AM289" s="979">
        <f>_xlfn.XLOOKUP($D289,Help2_FC!$D:$D,Help2_FC!AJ:AJ)</f>
        <v>0</v>
      </c>
      <c r="AN289" s="979">
        <f>_xlfn.XLOOKUP($D289,Help2_FC!$D:$D,Help2_FC!AK:AK)</f>
        <v>0</v>
      </c>
    </row>
    <row r="290" spans="1:40" x14ac:dyDescent="0.2">
      <c r="A290" s="1">
        <v>45214</v>
      </c>
      <c r="B290">
        <f t="shared" si="31"/>
        <v>10</v>
      </c>
      <c r="C290">
        <f t="shared" si="32"/>
        <v>2023</v>
      </c>
      <c r="D290" s="872" t="str">
        <f t="shared" si="33"/>
        <v>10´2023</v>
      </c>
      <c r="F290" s="2">
        <f t="shared" si="30"/>
        <v>24</v>
      </c>
      <c r="G290" s="1483">
        <f t="shared" si="34"/>
        <v>3.39943342776204E-2</v>
      </c>
      <c r="H290" s="5">
        <f t="shared" si="35"/>
        <v>1</v>
      </c>
      <c r="I290" s="995">
        <f>_xlfn.XLOOKUP($D290,Help2_FC!$D:$D,Help2_FC!H:H)</f>
        <v>18882</v>
      </c>
      <c r="J290" s="979">
        <f>_xlfn.XLOOKUP($D290,Help2_FC!$D:$D,Help2_FC!I:I)</f>
        <v>12101</v>
      </c>
      <c r="K290" s="979">
        <f>_xlfn.XLOOKUP($D290,Help2_FC!$D:$D,Help2_FC!J:J)</f>
        <v>3100</v>
      </c>
      <c r="L290" s="979">
        <f>_xlfn.XLOOKUP($D290,Help2_FC!$D:$D,Help2_FC!K:K)</f>
        <v>2486</v>
      </c>
      <c r="M290" s="979">
        <f>_xlfn.XLOOKUP($D290,Help2_FC!$D:$D,Help2_FC!L:L)</f>
        <v>8699</v>
      </c>
      <c r="N290" s="979">
        <f>_xlfn.XLOOKUP($D290,Help2_FC!$D:$D,Help2_FC!M:M)</f>
        <v>8886.5999999999985</v>
      </c>
      <c r="P290" s="979">
        <f>_xlfn.XLOOKUP($D290,Help2_FC!$D:$D,Help2_FC!F:F)</f>
        <v>706</v>
      </c>
      <c r="Q290" s="979">
        <f t="shared" si="36"/>
        <v>744</v>
      </c>
      <c r="R290" s="979">
        <f>_xlfn.XLOOKUP($D290,Help2_FC!$D:$D,Help2_FC!N:N)</f>
        <v>7764.6607818089915</v>
      </c>
      <c r="S290" s="979">
        <f>_xlfn.XLOOKUP($D290,Help2_FC!$D:$D,Help2_FC!O:O)</f>
        <v>8032.7089999999998</v>
      </c>
      <c r="T290" s="979">
        <f>_xlfn.XLOOKUP($D290,Help2_FC!$D:$D,Help2_FC!P:P)</f>
        <v>1004.22</v>
      </c>
      <c r="U290" s="979">
        <f>_xlfn.XLOOKUP($D290,Help2_FC!$D:$D,Help2_FC!Q:Q)</f>
        <v>301.88</v>
      </c>
      <c r="V290" s="979">
        <f>_xlfn.XLOOKUP($D290,Help2_FC!$D:$D,Help2_FC!R:R)</f>
        <v>107.876</v>
      </c>
      <c r="W290" s="979">
        <f>_xlfn.XLOOKUP($D290,Help2_FC!$D:$D,Help2_FC!S:S)</f>
        <v>17419.789999999997</v>
      </c>
      <c r="Y290" s="979">
        <f>_xlfn.XLOOKUP($D290,Help2_FC!$D:$D,Help2_FC!V:V)</f>
        <v>8734</v>
      </c>
      <c r="Z290" s="979">
        <f>_xlfn.XLOOKUP($D290,Help2_FC!$D:$D,Help2_FC!W:W)</f>
        <v>3367</v>
      </c>
      <c r="AA290" s="979">
        <f>_xlfn.XLOOKUP($D290,Help2_FC!$D:$D,Help2_FC!X:X)</f>
        <v>0</v>
      </c>
      <c r="AB290" s="979">
        <f>_xlfn.XLOOKUP($D290,Help2_FC!$D:$D,Help2_FC!Y:Y)</f>
        <v>5586</v>
      </c>
      <c r="AC290" s="979">
        <f>_xlfn.XLOOKUP($D290,Help2_FC!$D:$D,Help2_FC!Z:Z)</f>
        <v>1195</v>
      </c>
      <c r="AD290" s="979">
        <f>_xlfn.XLOOKUP($D290,Help2_FC!$D:$D,Help2_FC!AA:AA)</f>
        <v>711.4</v>
      </c>
      <c r="AE290" s="979">
        <f>_xlfn.XLOOKUP($D290,Help2_FC!$D:$D,Help2_FC!AB:AB)</f>
        <v>1057</v>
      </c>
      <c r="AF290" s="979">
        <f>_xlfn.XLOOKUP($D290,Help2_FC!$D:$D,Help2_FC!AC:AC)</f>
        <v>605</v>
      </c>
      <c r="AG290" s="979">
        <f>_xlfn.XLOOKUP($D290,Help2_FC!$D:$D,Help2_FC!AD:AD)</f>
        <v>383</v>
      </c>
      <c r="AH290" s="979">
        <f>_xlfn.XLOOKUP($D290,Help2_FC!$D:$D,Help2_FC!AE:AE)</f>
        <v>1955</v>
      </c>
      <c r="AI290" s="979">
        <f>_xlfn.XLOOKUP($D290,Help2_FC!$D:$D,Help2_FC!AF:AF)</f>
        <v>3150.8399999999997</v>
      </c>
      <c r="AJ290" s="979">
        <f>_xlfn.XLOOKUP($D290,Help2_FC!$D:$D,Help2_FC!AG:AG)</f>
        <v>353.48141996402154</v>
      </c>
      <c r="AK290" s="979">
        <f>_xlfn.XLOOKUP($D290,Help2_FC!$D:$D,Help2_FC!AH:AH)</f>
        <v>7188</v>
      </c>
      <c r="AL290" s="979">
        <f>_xlfn.XLOOKUP($D290,Help2_FC!$D:$D,Help2_FC!AI:AI)</f>
        <v>907.5</v>
      </c>
      <c r="AM290" s="979">
        <f>_xlfn.XLOOKUP($D290,Help2_FC!$D:$D,Help2_FC!AJ:AJ)</f>
        <v>0</v>
      </c>
      <c r="AN290" s="979">
        <f>_xlfn.XLOOKUP($D290,Help2_FC!$D:$D,Help2_FC!AK:AK)</f>
        <v>0</v>
      </c>
    </row>
    <row r="291" spans="1:40" x14ac:dyDescent="0.2">
      <c r="A291" s="1">
        <v>45215</v>
      </c>
      <c r="B291">
        <f t="shared" si="31"/>
        <v>10</v>
      </c>
      <c r="C291">
        <f t="shared" si="32"/>
        <v>2023</v>
      </c>
      <c r="D291" s="872" t="str">
        <f t="shared" si="33"/>
        <v>10´2023</v>
      </c>
      <c r="F291" s="2">
        <f t="shared" si="30"/>
        <v>24</v>
      </c>
      <c r="G291" s="1483">
        <f t="shared" si="34"/>
        <v>3.39943342776204E-2</v>
      </c>
      <c r="H291" s="5">
        <f t="shared" si="35"/>
        <v>1</v>
      </c>
      <c r="I291" s="995">
        <f>_xlfn.XLOOKUP($D291,Help2_FC!$D:$D,Help2_FC!H:H)</f>
        <v>18882</v>
      </c>
      <c r="J291" s="979">
        <f>_xlfn.XLOOKUP($D291,Help2_FC!$D:$D,Help2_FC!I:I)</f>
        <v>12101</v>
      </c>
      <c r="K291" s="979">
        <f>_xlfn.XLOOKUP($D291,Help2_FC!$D:$D,Help2_FC!J:J)</f>
        <v>3100</v>
      </c>
      <c r="L291" s="979">
        <f>_xlfn.XLOOKUP($D291,Help2_FC!$D:$D,Help2_FC!K:K)</f>
        <v>2486</v>
      </c>
      <c r="M291" s="979">
        <f>_xlfn.XLOOKUP($D291,Help2_FC!$D:$D,Help2_FC!L:L)</f>
        <v>8699</v>
      </c>
      <c r="N291" s="979">
        <f>_xlfn.XLOOKUP($D291,Help2_FC!$D:$D,Help2_FC!M:M)</f>
        <v>8886.5999999999985</v>
      </c>
      <c r="P291" s="979">
        <f>_xlfn.XLOOKUP($D291,Help2_FC!$D:$D,Help2_FC!F:F)</f>
        <v>706</v>
      </c>
      <c r="Q291" s="979">
        <f t="shared" si="36"/>
        <v>744</v>
      </c>
      <c r="R291" s="979">
        <f>_xlfn.XLOOKUP($D291,Help2_FC!$D:$D,Help2_FC!N:N)</f>
        <v>7764.6607818089915</v>
      </c>
      <c r="S291" s="979">
        <f>_xlfn.XLOOKUP($D291,Help2_FC!$D:$D,Help2_FC!O:O)</f>
        <v>8032.7089999999998</v>
      </c>
      <c r="T291" s="979">
        <f>_xlfn.XLOOKUP($D291,Help2_FC!$D:$D,Help2_FC!P:P)</f>
        <v>1004.22</v>
      </c>
      <c r="U291" s="979">
        <f>_xlfn.XLOOKUP($D291,Help2_FC!$D:$D,Help2_FC!Q:Q)</f>
        <v>301.88</v>
      </c>
      <c r="V291" s="979">
        <f>_xlfn.XLOOKUP($D291,Help2_FC!$D:$D,Help2_FC!R:R)</f>
        <v>107.876</v>
      </c>
      <c r="W291" s="979">
        <f>_xlfn.XLOOKUP($D291,Help2_FC!$D:$D,Help2_FC!S:S)</f>
        <v>17419.789999999997</v>
      </c>
      <c r="Y291" s="979">
        <f>_xlfn.XLOOKUP($D291,Help2_FC!$D:$D,Help2_FC!V:V)</f>
        <v>8734</v>
      </c>
      <c r="Z291" s="979">
        <f>_xlfn.XLOOKUP($D291,Help2_FC!$D:$D,Help2_FC!W:W)</f>
        <v>3367</v>
      </c>
      <c r="AA291" s="979">
        <f>_xlfn.XLOOKUP($D291,Help2_FC!$D:$D,Help2_FC!X:X)</f>
        <v>0</v>
      </c>
      <c r="AB291" s="979">
        <f>_xlfn.XLOOKUP($D291,Help2_FC!$D:$D,Help2_FC!Y:Y)</f>
        <v>5586</v>
      </c>
      <c r="AC291" s="979">
        <f>_xlfn.XLOOKUP($D291,Help2_FC!$D:$D,Help2_FC!Z:Z)</f>
        <v>1195</v>
      </c>
      <c r="AD291" s="979">
        <f>_xlfn.XLOOKUP($D291,Help2_FC!$D:$D,Help2_FC!AA:AA)</f>
        <v>711.4</v>
      </c>
      <c r="AE291" s="979">
        <f>_xlfn.XLOOKUP($D291,Help2_FC!$D:$D,Help2_FC!AB:AB)</f>
        <v>1057</v>
      </c>
      <c r="AF291" s="979">
        <f>_xlfn.XLOOKUP($D291,Help2_FC!$D:$D,Help2_FC!AC:AC)</f>
        <v>605</v>
      </c>
      <c r="AG291" s="979">
        <f>_xlfn.XLOOKUP($D291,Help2_FC!$D:$D,Help2_FC!AD:AD)</f>
        <v>383</v>
      </c>
      <c r="AH291" s="979">
        <f>_xlfn.XLOOKUP($D291,Help2_FC!$D:$D,Help2_FC!AE:AE)</f>
        <v>1955</v>
      </c>
      <c r="AI291" s="979">
        <f>_xlfn.XLOOKUP($D291,Help2_FC!$D:$D,Help2_FC!AF:AF)</f>
        <v>3150.8399999999997</v>
      </c>
      <c r="AJ291" s="979">
        <f>_xlfn.XLOOKUP($D291,Help2_FC!$D:$D,Help2_FC!AG:AG)</f>
        <v>353.48141996402154</v>
      </c>
      <c r="AK291" s="979">
        <f>_xlfn.XLOOKUP($D291,Help2_FC!$D:$D,Help2_FC!AH:AH)</f>
        <v>7188</v>
      </c>
      <c r="AL291" s="979">
        <f>_xlfn.XLOOKUP($D291,Help2_FC!$D:$D,Help2_FC!AI:AI)</f>
        <v>907.5</v>
      </c>
      <c r="AM291" s="979">
        <f>_xlfn.XLOOKUP($D291,Help2_FC!$D:$D,Help2_FC!AJ:AJ)</f>
        <v>0</v>
      </c>
      <c r="AN291" s="979">
        <f>_xlfn.XLOOKUP($D291,Help2_FC!$D:$D,Help2_FC!AK:AK)</f>
        <v>0</v>
      </c>
    </row>
    <row r="292" spans="1:40" x14ac:dyDescent="0.2">
      <c r="A292" s="1">
        <v>45216</v>
      </c>
      <c r="B292">
        <f t="shared" si="31"/>
        <v>10</v>
      </c>
      <c r="C292">
        <f t="shared" si="32"/>
        <v>2023</v>
      </c>
      <c r="D292" s="872" t="str">
        <f t="shared" si="33"/>
        <v>10´2023</v>
      </c>
      <c r="E292" s="867">
        <v>12</v>
      </c>
      <c r="F292" s="2">
        <f t="shared" si="30"/>
        <v>12</v>
      </c>
      <c r="G292" s="1483">
        <f t="shared" si="34"/>
        <v>1.69971671388102E-2</v>
      </c>
      <c r="H292" s="5">
        <f t="shared" si="35"/>
        <v>0.5</v>
      </c>
      <c r="I292" s="995">
        <f>_xlfn.XLOOKUP($D292,Help2_FC!$D:$D,Help2_FC!H:H)</f>
        <v>18882</v>
      </c>
      <c r="J292" s="979">
        <f>_xlfn.XLOOKUP($D292,Help2_FC!$D:$D,Help2_FC!I:I)</f>
        <v>12101</v>
      </c>
      <c r="K292" s="979">
        <f>_xlfn.XLOOKUP($D292,Help2_FC!$D:$D,Help2_FC!J:J)</f>
        <v>3100</v>
      </c>
      <c r="L292" s="979">
        <f>_xlfn.XLOOKUP($D292,Help2_FC!$D:$D,Help2_FC!K:K)</f>
        <v>2486</v>
      </c>
      <c r="M292" s="979">
        <f>_xlfn.XLOOKUP($D292,Help2_FC!$D:$D,Help2_FC!L:L)</f>
        <v>8699</v>
      </c>
      <c r="N292" s="979">
        <f>_xlfn.XLOOKUP($D292,Help2_FC!$D:$D,Help2_FC!M:M)</f>
        <v>8886.5999999999985</v>
      </c>
      <c r="P292" s="979">
        <f>_xlfn.XLOOKUP($D292,Help2_FC!$D:$D,Help2_FC!F:F)</f>
        <v>706</v>
      </c>
      <c r="Q292" s="979">
        <f t="shared" si="36"/>
        <v>744</v>
      </c>
      <c r="R292" s="979">
        <f>_xlfn.XLOOKUP($D292,Help2_FC!$D:$D,Help2_FC!N:N)</f>
        <v>7764.6607818089915</v>
      </c>
      <c r="S292" s="979">
        <f>_xlfn.XLOOKUP($D292,Help2_FC!$D:$D,Help2_FC!O:O)</f>
        <v>8032.7089999999998</v>
      </c>
      <c r="T292" s="979">
        <f>_xlfn.XLOOKUP($D292,Help2_FC!$D:$D,Help2_FC!P:P)</f>
        <v>1004.22</v>
      </c>
      <c r="U292" s="979">
        <f>_xlfn.XLOOKUP($D292,Help2_FC!$D:$D,Help2_FC!Q:Q)</f>
        <v>301.88</v>
      </c>
      <c r="V292" s="979">
        <f>_xlfn.XLOOKUP($D292,Help2_FC!$D:$D,Help2_FC!R:R)</f>
        <v>107.876</v>
      </c>
      <c r="W292" s="979">
        <f>_xlfn.XLOOKUP($D292,Help2_FC!$D:$D,Help2_FC!S:S)</f>
        <v>17419.789999999997</v>
      </c>
      <c r="Y292" s="979">
        <f>_xlfn.XLOOKUP($D292,Help2_FC!$D:$D,Help2_FC!V:V)</f>
        <v>8734</v>
      </c>
      <c r="Z292" s="979">
        <f>_xlfn.XLOOKUP($D292,Help2_FC!$D:$D,Help2_FC!W:W)</f>
        <v>3367</v>
      </c>
      <c r="AA292" s="979">
        <f>_xlfn.XLOOKUP($D292,Help2_FC!$D:$D,Help2_FC!X:X)</f>
        <v>0</v>
      </c>
      <c r="AB292" s="979">
        <f>_xlfn.XLOOKUP($D292,Help2_FC!$D:$D,Help2_FC!Y:Y)</f>
        <v>5586</v>
      </c>
      <c r="AC292" s="979">
        <f>_xlfn.XLOOKUP($D292,Help2_FC!$D:$D,Help2_FC!Z:Z)</f>
        <v>1195</v>
      </c>
      <c r="AD292" s="979">
        <f>_xlfn.XLOOKUP($D292,Help2_FC!$D:$D,Help2_FC!AA:AA)</f>
        <v>711.4</v>
      </c>
      <c r="AE292" s="979">
        <f>_xlfn.XLOOKUP($D292,Help2_FC!$D:$D,Help2_FC!AB:AB)</f>
        <v>1057</v>
      </c>
      <c r="AF292" s="979">
        <f>_xlfn.XLOOKUP($D292,Help2_FC!$D:$D,Help2_FC!AC:AC)</f>
        <v>605</v>
      </c>
      <c r="AG292" s="979">
        <f>_xlfn.XLOOKUP($D292,Help2_FC!$D:$D,Help2_FC!AD:AD)</f>
        <v>383</v>
      </c>
      <c r="AH292" s="979">
        <f>_xlfn.XLOOKUP($D292,Help2_FC!$D:$D,Help2_FC!AE:AE)</f>
        <v>1955</v>
      </c>
      <c r="AI292" s="979">
        <f>_xlfn.XLOOKUP($D292,Help2_FC!$D:$D,Help2_FC!AF:AF)</f>
        <v>3150.8399999999997</v>
      </c>
      <c r="AJ292" s="979">
        <f>_xlfn.XLOOKUP($D292,Help2_FC!$D:$D,Help2_FC!AG:AG)</f>
        <v>353.48141996402154</v>
      </c>
      <c r="AK292" s="979">
        <f>_xlfn.XLOOKUP($D292,Help2_FC!$D:$D,Help2_FC!AH:AH)</f>
        <v>7188</v>
      </c>
      <c r="AL292" s="979">
        <f>_xlfn.XLOOKUP($D292,Help2_FC!$D:$D,Help2_FC!AI:AI)</f>
        <v>907.5</v>
      </c>
      <c r="AM292" s="979">
        <f>_xlfn.XLOOKUP($D292,Help2_FC!$D:$D,Help2_FC!AJ:AJ)</f>
        <v>0</v>
      </c>
      <c r="AN292" s="979">
        <f>_xlfn.XLOOKUP($D292,Help2_FC!$D:$D,Help2_FC!AK:AK)</f>
        <v>0</v>
      </c>
    </row>
    <row r="293" spans="1:40" x14ac:dyDescent="0.2">
      <c r="A293" s="1">
        <v>45217</v>
      </c>
      <c r="B293">
        <f t="shared" si="31"/>
        <v>10</v>
      </c>
      <c r="C293">
        <f t="shared" si="32"/>
        <v>2023</v>
      </c>
      <c r="D293" s="872" t="str">
        <f t="shared" si="33"/>
        <v>10´2023</v>
      </c>
      <c r="F293" s="2">
        <f t="shared" si="30"/>
        <v>24</v>
      </c>
      <c r="G293" s="1483">
        <f t="shared" si="34"/>
        <v>3.39943342776204E-2</v>
      </c>
      <c r="H293" s="5">
        <f t="shared" si="35"/>
        <v>1</v>
      </c>
      <c r="I293" s="995">
        <f>_xlfn.XLOOKUP($D293,Help2_FC!$D:$D,Help2_FC!H:H)</f>
        <v>18882</v>
      </c>
      <c r="J293" s="979">
        <f>_xlfn.XLOOKUP($D293,Help2_FC!$D:$D,Help2_FC!I:I)</f>
        <v>12101</v>
      </c>
      <c r="K293" s="979">
        <f>_xlfn.XLOOKUP($D293,Help2_FC!$D:$D,Help2_FC!J:J)</f>
        <v>3100</v>
      </c>
      <c r="L293" s="979">
        <f>_xlfn.XLOOKUP($D293,Help2_FC!$D:$D,Help2_FC!K:K)</f>
        <v>2486</v>
      </c>
      <c r="M293" s="979">
        <f>_xlfn.XLOOKUP($D293,Help2_FC!$D:$D,Help2_FC!L:L)</f>
        <v>8699</v>
      </c>
      <c r="N293" s="979">
        <f>_xlfn.XLOOKUP($D293,Help2_FC!$D:$D,Help2_FC!M:M)</f>
        <v>8886.5999999999985</v>
      </c>
      <c r="P293" s="979">
        <f>_xlfn.XLOOKUP($D293,Help2_FC!$D:$D,Help2_FC!F:F)</f>
        <v>706</v>
      </c>
      <c r="Q293" s="979">
        <f t="shared" si="36"/>
        <v>744</v>
      </c>
      <c r="R293" s="979">
        <f>_xlfn.XLOOKUP($D293,Help2_FC!$D:$D,Help2_FC!N:N)</f>
        <v>7764.6607818089915</v>
      </c>
      <c r="S293" s="979">
        <f>_xlfn.XLOOKUP($D293,Help2_FC!$D:$D,Help2_FC!O:O)</f>
        <v>8032.7089999999998</v>
      </c>
      <c r="T293" s="979">
        <f>_xlfn.XLOOKUP($D293,Help2_FC!$D:$D,Help2_FC!P:P)</f>
        <v>1004.22</v>
      </c>
      <c r="U293" s="979">
        <f>_xlfn.XLOOKUP($D293,Help2_FC!$D:$D,Help2_FC!Q:Q)</f>
        <v>301.88</v>
      </c>
      <c r="V293" s="979">
        <f>_xlfn.XLOOKUP($D293,Help2_FC!$D:$D,Help2_FC!R:R)</f>
        <v>107.876</v>
      </c>
      <c r="W293" s="979">
        <f>_xlfn.XLOOKUP($D293,Help2_FC!$D:$D,Help2_FC!S:S)</f>
        <v>17419.789999999997</v>
      </c>
      <c r="Y293" s="979">
        <f>_xlfn.XLOOKUP($D293,Help2_FC!$D:$D,Help2_FC!V:V)</f>
        <v>8734</v>
      </c>
      <c r="Z293" s="979">
        <f>_xlfn.XLOOKUP($D293,Help2_FC!$D:$D,Help2_FC!W:W)</f>
        <v>3367</v>
      </c>
      <c r="AA293" s="979">
        <f>_xlfn.XLOOKUP($D293,Help2_FC!$D:$D,Help2_FC!X:X)</f>
        <v>0</v>
      </c>
      <c r="AB293" s="979">
        <f>_xlfn.XLOOKUP($D293,Help2_FC!$D:$D,Help2_FC!Y:Y)</f>
        <v>5586</v>
      </c>
      <c r="AC293" s="979">
        <f>_xlfn.XLOOKUP($D293,Help2_FC!$D:$D,Help2_FC!Z:Z)</f>
        <v>1195</v>
      </c>
      <c r="AD293" s="979">
        <f>_xlfn.XLOOKUP($D293,Help2_FC!$D:$D,Help2_FC!AA:AA)</f>
        <v>711.4</v>
      </c>
      <c r="AE293" s="979">
        <f>_xlfn.XLOOKUP($D293,Help2_FC!$D:$D,Help2_FC!AB:AB)</f>
        <v>1057</v>
      </c>
      <c r="AF293" s="979">
        <f>_xlfn.XLOOKUP($D293,Help2_FC!$D:$D,Help2_FC!AC:AC)</f>
        <v>605</v>
      </c>
      <c r="AG293" s="979">
        <f>_xlfn.XLOOKUP($D293,Help2_FC!$D:$D,Help2_FC!AD:AD)</f>
        <v>383</v>
      </c>
      <c r="AH293" s="979">
        <f>_xlfn.XLOOKUP($D293,Help2_FC!$D:$D,Help2_FC!AE:AE)</f>
        <v>1955</v>
      </c>
      <c r="AI293" s="979">
        <f>_xlfn.XLOOKUP($D293,Help2_FC!$D:$D,Help2_FC!AF:AF)</f>
        <v>3150.8399999999997</v>
      </c>
      <c r="AJ293" s="979">
        <f>_xlfn.XLOOKUP($D293,Help2_FC!$D:$D,Help2_FC!AG:AG)</f>
        <v>353.48141996402154</v>
      </c>
      <c r="AK293" s="979">
        <f>_xlfn.XLOOKUP($D293,Help2_FC!$D:$D,Help2_FC!AH:AH)</f>
        <v>7188</v>
      </c>
      <c r="AL293" s="979">
        <f>_xlfn.XLOOKUP($D293,Help2_FC!$D:$D,Help2_FC!AI:AI)</f>
        <v>907.5</v>
      </c>
      <c r="AM293" s="979">
        <f>_xlfn.XLOOKUP($D293,Help2_FC!$D:$D,Help2_FC!AJ:AJ)</f>
        <v>0</v>
      </c>
      <c r="AN293" s="979">
        <f>_xlfn.XLOOKUP($D293,Help2_FC!$D:$D,Help2_FC!AK:AK)</f>
        <v>0</v>
      </c>
    </row>
    <row r="294" spans="1:40" x14ac:dyDescent="0.2">
      <c r="A294" s="1">
        <v>45218</v>
      </c>
      <c r="B294">
        <f t="shared" si="31"/>
        <v>10</v>
      </c>
      <c r="C294">
        <f t="shared" si="32"/>
        <v>2023</v>
      </c>
      <c r="D294" s="872" t="str">
        <f t="shared" si="33"/>
        <v>10´2023</v>
      </c>
      <c r="F294" s="2">
        <f t="shared" si="30"/>
        <v>24</v>
      </c>
      <c r="G294" s="1483">
        <f t="shared" si="34"/>
        <v>3.39943342776204E-2</v>
      </c>
      <c r="H294" s="5">
        <f t="shared" si="35"/>
        <v>1</v>
      </c>
      <c r="I294" s="995">
        <f>_xlfn.XLOOKUP($D294,Help2_FC!$D:$D,Help2_FC!H:H)</f>
        <v>18882</v>
      </c>
      <c r="J294" s="979">
        <f>_xlfn.XLOOKUP($D294,Help2_FC!$D:$D,Help2_FC!I:I)</f>
        <v>12101</v>
      </c>
      <c r="K294" s="979">
        <f>_xlfn.XLOOKUP($D294,Help2_FC!$D:$D,Help2_FC!J:J)</f>
        <v>3100</v>
      </c>
      <c r="L294" s="979">
        <f>_xlfn.XLOOKUP($D294,Help2_FC!$D:$D,Help2_FC!K:K)</f>
        <v>2486</v>
      </c>
      <c r="M294" s="979">
        <f>_xlfn.XLOOKUP($D294,Help2_FC!$D:$D,Help2_FC!L:L)</f>
        <v>8699</v>
      </c>
      <c r="N294" s="979">
        <f>_xlfn.XLOOKUP($D294,Help2_FC!$D:$D,Help2_FC!M:M)</f>
        <v>8886.5999999999985</v>
      </c>
      <c r="P294" s="979">
        <f>_xlfn.XLOOKUP($D294,Help2_FC!$D:$D,Help2_FC!F:F)</f>
        <v>706</v>
      </c>
      <c r="Q294" s="979">
        <f t="shared" si="36"/>
        <v>744</v>
      </c>
      <c r="R294" s="979">
        <f>_xlfn.XLOOKUP($D294,Help2_FC!$D:$D,Help2_FC!N:N)</f>
        <v>7764.6607818089915</v>
      </c>
      <c r="S294" s="979">
        <f>_xlfn.XLOOKUP($D294,Help2_FC!$D:$D,Help2_FC!O:O)</f>
        <v>8032.7089999999998</v>
      </c>
      <c r="T294" s="979">
        <f>_xlfn.XLOOKUP($D294,Help2_FC!$D:$D,Help2_FC!P:P)</f>
        <v>1004.22</v>
      </c>
      <c r="U294" s="979">
        <f>_xlfn.XLOOKUP($D294,Help2_FC!$D:$D,Help2_FC!Q:Q)</f>
        <v>301.88</v>
      </c>
      <c r="V294" s="979">
        <f>_xlfn.XLOOKUP($D294,Help2_FC!$D:$D,Help2_FC!R:R)</f>
        <v>107.876</v>
      </c>
      <c r="W294" s="979">
        <f>_xlfn.XLOOKUP($D294,Help2_FC!$D:$D,Help2_FC!S:S)</f>
        <v>17419.789999999997</v>
      </c>
      <c r="Y294" s="979">
        <f>_xlfn.XLOOKUP($D294,Help2_FC!$D:$D,Help2_FC!V:V)</f>
        <v>8734</v>
      </c>
      <c r="Z294" s="979">
        <f>_xlfn.XLOOKUP($D294,Help2_FC!$D:$D,Help2_FC!W:W)</f>
        <v>3367</v>
      </c>
      <c r="AA294" s="979">
        <f>_xlfn.XLOOKUP($D294,Help2_FC!$D:$D,Help2_FC!X:X)</f>
        <v>0</v>
      </c>
      <c r="AB294" s="979">
        <f>_xlfn.XLOOKUP($D294,Help2_FC!$D:$D,Help2_FC!Y:Y)</f>
        <v>5586</v>
      </c>
      <c r="AC294" s="979">
        <f>_xlfn.XLOOKUP($D294,Help2_FC!$D:$D,Help2_FC!Z:Z)</f>
        <v>1195</v>
      </c>
      <c r="AD294" s="979">
        <f>_xlfn.XLOOKUP($D294,Help2_FC!$D:$D,Help2_FC!AA:AA)</f>
        <v>711.4</v>
      </c>
      <c r="AE294" s="979">
        <f>_xlfn.XLOOKUP($D294,Help2_FC!$D:$D,Help2_FC!AB:AB)</f>
        <v>1057</v>
      </c>
      <c r="AF294" s="979">
        <f>_xlfn.XLOOKUP($D294,Help2_FC!$D:$D,Help2_FC!AC:AC)</f>
        <v>605</v>
      </c>
      <c r="AG294" s="979">
        <f>_xlfn.XLOOKUP($D294,Help2_FC!$D:$D,Help2_FC!AD:AD)</f>
        <v>383</v>
      </c>
      <c r="AH294" s="979">
        <f>_xlfn.XLOOKUP($D294,Help2_FC!$D:$D,Help2_FC!AE:AE)</f>
        <v>1955</v>
      </c>
      <c r="AI294" s="979">
        <f>_xlfn.XLOOKUP($D294,Help2_FC!$D:$D,Help2_FC!AF:AF)</f>
        <v>3150.8399999999997</v>
      </c>
      <c r="AJ294" s="979">
        <f>_xlfn.XLOOKUP($D294,Help2_FC!$D:$D,Help2_FC!AG:AG)</f>
        <v>353.48141996402154</v>
      </c>
      <c r="AK294" s="979">
        <f>_xlfn.XLOOKUP($D294,Help2_FC!$D:$D,Help2_FC!AH:AH)</f>
        <v>7188</v>
      </c>
      <c r="AL294" s="979">
        <f>_xlfn.XLOOKUP($D294,Help2_FC!$D:$D,Help2_FC!AI:AI)</f>
        <v>907.5</v>
      </c>
      <c r="AM294" s="979">
        <f>_xlfn.XLOOKUP($D294,Help2_FC!$D:$D,Help2_FC!AJ:AJ)</f>
        <v>0</v>
      </c>
      <c r="AN294" s="979">
        <f>_xlfn.XLOOKUP($D294,Help2_FC!$D:$D,Help2_FC!AK:AK)</f>
        <v>0</v>
      </c>
    </row>
    <row r="295" spans="1:40" x14ac:dyDescent="0.2">
      <c r="A295" s="1">
        <v>45219</v>
      </c>
      <c r="B295">
        <f t="shared" si="31"/>
        <v>10</v>
      </c>
      <c r="C295">
        <f t="shared" si="32"/>
        <v>2023</v>
      </c>
      <c r="D295" s="872" t="str">
        <f t="shared" si="33"/>
        <v>10´2023</v>
      </c>
      <c r="F295" s="2">
        <f t="shared" si="30"/>
        <v>24</v>
      </c>
      <c r="G295" s="1483">
        <f t="shared" si="34"/>
        <v>3.39943342776204E-2</v>
      </c>
      <c r="H295" s="5">
        <f t="shared" si="35"/>
        <v>1</v>
      </c>
      <c r="I295" s="995">
        <f>_xlfn.XLOOKUP($D295,Help2_FC!$D:$D,Help2_FC!H:H)</f>
        <v>18882</v>
      </c>
      <c r="J295" s="979">
        <f>_xlfn.XLOOKUP($D295,Help2_FC!$D:$D,Help2_FC!I:I)</f>
        <v>12101</v>
      </c>
      <c r="K295" s="979">
        <f>_xlfn.XLOOKUP($D295,Help2_FC!$D:$D,Help2_FC!J:J)</f>
        <v>3100</v>
      </c>
      <c r="L295" s="979">
        <f>_xlfn.XLOOKUP($D295,Help2_FC!$D:$D,Help2_FC!K:K)</f>
        <v>2486</v>
      </c>
      <c r="M295" s="979">
        <f>_xlfn.XLOOKUP($D295,Help2_FC!$D:$D,Help2_FC!L:L)</f>
        <v>8699</v>
      </c>
      <c r="N295" s="979">
        <f>_xlfn.XLOOKUP($D295,Help2_FC!$D:$D,Help2_FC!M:M)</f>
        <v>8886.5999999999985</v>
      </c>
      <c r="P295" s="979">
        <f>_xlfn.XLOOKUP($D295,Help2_FC!$D:$D,Help2_FC!F:F)</f>
        <v>706</v>
      </c>
      <c r="Q295" s="979">
        <f t="shared" si="36"/>
        <v>744</v>
      </c>
      <c r="R295" s="979">
        <f>_xlfn.XLOOKUP($D295,Help2_FC!$D:$D,Help2_FC!N:N)</f>
        <v>7764.6607818089915</v>
      </c>
      <c r="S295" s="979">
        <f>_xlfn.XLOOKUP($D295,Help2_FC!$D:$D,Help2_FC!O:O)</f>
        <v>8032.7089999999998</v>
      </c>
      <c r="T295" s="979">
        <f>_xlfn.XLOOKUP($D295,Help2_FC!$D:$D,Help2_FC!P:P)</f>
        <v>1004.22</v>
      </c>
      <c r="U295" s="979">
        <f>_xlfn.XLOOKUP($D295,Help2_FC!$D:$D,Help2_FC!Q:Q)</f>
        <v>301.88</v>
      </c>
      <c r="V295" s="979">
        <f>_xlfn.XLOOKUP($D295,Help2_FC!$D:$D,Help2_FC!R:R)</f>
        <v>107.876</v>
      </c>
      <c r="W295" s="979">
        <f>_xlfn.XLOOKUP($D295,Help2_FC!$D:$D,Help2_FC!S:S)</f>
        <v>17419.789999999997</v>
      </c>
      <c r="Y295" s="979">
        <f>_xlfn.XLOOKUP($D295,Help2_FC!$D:$D,Help2_FC!V:V)</f>
        <v>8734</v>
      </c>
      <c r="Z295" s="979">
        <f>_xlfn.XLOOKUP($D295,Help2_FC!$D:$D,Help2_FC!W:W)</f>
        <v>3367</v>
      </c>
      <c r="AA295" s="979">
        <f>_xlfn.XLOOKUP($D295,Help2_FC!$D:$D,Help2_FC!X:X)</f>
        <v>0</v>
      </c>
      <c r="AB295" s="979">
        <f>_xlfn.XLOOKUP($D295,Help2_FC!$D:$D,Help2_FC!Y:Y)</f>
        <v>5586</v>
      </c>
      <c r="AC295" s="979">
        <f>_xlfn.XLOOKUP($D295,Help2_FC!$D:$D,Help2_FC!Z:Z)</f>
        <v>1195</v>
      </c>
      <c r="AD295" s="979">
        <f>_xlfn.XLOOKUP($D295,Help2_FC!$D:$D,Help2_FC!AA:AA)</f>
        <v>711.4</v>
      </c>
      <c r="AE295" s="979">
        <f>_xlfn.XLOOKUP($D295,Help2_FC!$D:$D,Help2_FC!AB:AB)</f>
        <v>1057</v>
      </c>
      <c r="AF295" s="979">
        <f>_xlfn.XLOOKUP($D295,Help2_FC!$D:$D,Help2_FC!AC:AC)</f>
        <v>605</v>
      </c>
      <c r="AG295" s="979">
        <f>_xlfn.XLOOKUP($D295,Help2_FC!$D:$D,Help2_FC!AD:AD)</f>
        <v>383</v>
      </c>
      <c r="AH295" s="979">
        <f>_xlfn.XLOOKUP($D295,Help2_FC!$D:$D,Help2_FC!AE:AE)</f>
        <v>1955</v>
      </c>
      <c r="AI295" s="979">
        <f>_xlfn.XLOOKUP($D295,Help2_FC!$D:$D,Help2_FC!AF:AF)</f>
        <v>3150.8399999999997</v>
      </c>
      <c r="AJ295" s="979">
        <f>_xlfn.XLOOKUP($D295,Help2_FC!$D:$D,Help2_FC!AG:AG)</f>
        <v>353.48141996402154</v>
      </c>
      <c r="AK295" s="979">
        <f>_xlfn.XLOOKUP($D295,Help2_FC!$D:$D,Help2_FC!AH:AH)</f>
        <v>7188</v>
      </c>
      <c r="AL295" s="979">
        <f>_xlfn.XLOOKUP($D295,Help2_FC!$D:$D,Help2_FC!AI:AI)</f>
        <v>907.5</v>
      </c>
      <c r="AM295" s="979">
        <f>_xlfn.XLOOKUP($D295,Help2_FC!$D:$D,Help2_FC!AJ:AJ)</f>
        <v>0</v>
      </c>
      <c r="AN295" s="979">
        <f>_xlfn.XLOOKUP($D295,Help2_FC!$D:$D,Help2_FC!AK:AK)</f>
        <v>0</v>
      </c>
    </row>
    <row r="296" spans="1:40" x14ac:dyDescent="0.2">
      <c r="A296" s="1">
        <v>45220</v>
      </c>
      <c r="B296">
        <f t="shared" si="31"/>
        <v>10</v>
      </c>
      <c r="C296">
        <f t="shared" si="32"/>
        <v>2023</v>
      </c>
      <c r="D296" s="872" t="str">
        <f t="shared" si="33"/>
        <v>10´2023</v>
      </c>
      <c r="F296" s="2">
        <f t="shared" si="30"/>
        <v>24</v>
      </c>
      <c r="G296" s="1483">
        <f t="shared" si="34"/>
        <v>3.39943342776204E-2</v>
      </c>
      <c r="H296" s="5">
        <f t="shared" si="35"/>
        <v>1</v>
      </c>
      <c r="I296" s="995">
        <f>_xlfn.XLOOKUP($D296,Help2_FC!$D:$D,Help2_FC!H:H)</f>
        <v>18882</v>
      </c>
      <c r="J296" s="979">
        <f>_xlfn.XLOOKUP($D296,Help2_FC!$D:$D,Help2_FC!I:I)</f>
        <v>12101</v>
      </c>
      <c r="K296" s="979">
        <f>_xlfn.XLOOKUP($D296,Help2_FC!$D:$D,Help2_FC!J:J)</f>
        <v>3100</v>
      </c>
      <c r="L296" s="979">
        <f>_xlfn.XLOOKUP($D296,Help2_FC!$D:$D,Help2_FC!K:K)</f>
        <v>2486</v>
      </c>
      <c r="M296" s="979">
        <f>_xlfn.XLOOKUP($D296,Help2_FC!$D:$D,Help2_FC!L:L)</f>
        <v>8699</v>
      </c>
      <c r="N296" s="979">
        <f>_xlfn.XLOOKUP($D296,Help2_FC!$D:$D,Help2_FC!M:M)</f>
        <v>8886.5999999999985</v>
      </c>
      <c r="P296" s="979">
        <f>_xlfn.XLOOKUP($D296,Help2_FC!$D:$D,Help2_FC!F:F)</f>
        <v>706</v>
      </c>
      <c r="Q296" s="979">
        <f t="shared" si="36"/>
        <v>744</v>
      </c>
      <c r="R296" s="979">
        <f>_xlfn.XLOOKUP($D296,Help2_FC!$D:$D,Help2_FC!N:N)</f>
        <v>7764.6607818089915</v>
      </c>
      <c r="S296" s="979">
        <f>_xlfn.XLOOKUP($D296,Help2_FC!$D:$D,Help2_FC!O:O)</f>
        <v>8032.7089999999998</v>
      </c>
      <c r="T296" s="979">
        <f>_xlfn.XLOOKUP($D296,Help2_FC!$D:$D,Help2_FC!P:P)</f>
        <v>1004.22</v>
      </c>
      <c r="U296" s="979">
        <f>_xlfn.XLOOKUP($D296,Help2_FC!$D:$D,Help2_FC!Q:Q)</f>
        <v>301.88</v>
      </c>
      <c r="V296" s="979">
        <f>_xlfn.XLOOKUP($D296,Help2_FC!$D:$D,Help2_FC!R:R)</f>
        <v>107.876</v>
      </c>
      <c r="W296" s="979">
        <f>_xlfn.XLOOKUP($D296,Help2_FC!$D:$D,Help2_FC!S:S)</f>
        <v>17419.789999999997</v>
      </c>
      <c r="Y296" s="979">
        <f>_xlfn.XLOOKUP($D296,Help2_FC!$D:$D,Help2_FC!V:V)</f>
        <v>8734</v>
      </c>
      <c r="Z296" s="979">
        <f>_xlfn.XLOOKUP($D296,Help2_FC!$D:$D,Help2_FC!W:W)</f>
        <v>3367</v>
      </c>
      <c r="AA296" s="979">
        <f>_xlfn.XLOOKUP($D296,Help2_FC!$D:$D,Help2_FC!X:X)</f>
        <v>0</v>
      </c>
      <c r="AB296" s="979">
        <f>_xlfn.XLOOKUP($D296,Help2_FC!$D:$D,Help2_FC!Y:Y)</f>
        <v>5586</v>
      </c>
      <c r="AC296" s="979">
        <f>_xlfn.XLOOKUP($D296,Help2_FC!$D:$D,Help2_FC!Z:Z)</f>
        <v>1195</v>
      </c>
      <c r="AD296" s="979">
        <f>_xlfn.XLOOKUP($D296,Help2_FC!$D:$D,Help2_FC!AA:AA)</f>
        <v>711.4</v>
      </c>
      <c r="AE296" s="979">
        <f>_xlfn.XLOOKUP($D296,Help2_FC!$D:$D,Help2_FC!AB:AB)</f>
        <v>1057</v>
      </c>
      <c r="AF296" s="979">
        <f>_xlfn.XLOOKUP($D296,Help2_FC!$D:$D,Help2_FC!AC:AC)</f>
        <v>605</v>
      </c>
      <c r="AG296" s="979">
        <f>_xlfn.XLOOKUP($D296,Help2_FC!$D:$D,Help2_FC!AD:AD)</f>
        <v>383</v>
      </c>
      <c r="AH296" s="979">
        <f>_xlfn.XLOOKUP($D296,Help2_FC!$D:$D,Help2_FC!AE:AE)</f>
        <v>1955</v>
      </c>
      <c r="AI296" s="979">
        <f>_xlfn.XLOOKUP($D296,Help2_FC!$D:$D,Help2_FC!AF:AF)</f>
        <v>3150.8399999999997</v>
      </c>
      <c r="AJ296" s="979">
        <f>_xlfn.XLOOKUP($D296,Help2_FC!$D:$D,Help2_FC!AG:AG)</f>
        <v>353.48141996402154</v>
      </c>
      <c r="AK296" s="979">
        <f>_xlfn.XLOOKUP($D296,Help2_FC!$D:$D,Help2_FC!AH:AH)</f>
        <v>7188</v>
      </c>
      <c r="AL296" s="979">
        <f>_xlfn.XLOOKUP($D296,Help2_FC!$D:$D,Help2_FC!AI:AI)</f>
        <v>907.5</v>
      </c>
      <c r="AM296" s="979">
        <f>_xlfn.XLOOKUP($D296,Help2_FC!$D:$D,Help2_FC!AJ:AJ)</f>
        <v>0</v>
      </c>
      <c r="AN296" s="979">
        <f>_xlfn.XLOOKUP($D296,Help2_FC!$D:$D,Help2_FC!AK:AK)</f>
        <v>0</v>
      </c>
    </row>
    <row r="297" spans="1:40" x14ac:dyDescent="0.2">
      <c r="A297" s="1">
        <v>45221</v>
      </c>
      <c r="B297">
        <f t="shared" si="31"/>
        <v>10</v>
      </c>
      <c r="C297">
        <f t="shared" si="32"/>
        <v>2023</v>
      </c>
      <c r="D297" s="872" t="str">
        <f t="shared" si="33"/>
        <v>10´2023</v>
      </c>
      <c r="F297" s="2">
        <f t="shared" si="30"/>
        <v>24</v>
      </c>
      <c r="G297" s="1483">
        <f t="shared" si="34"/>
        <v>3.39943342776204E-2</v>
      </c>
      <c r="H297" s="5">
        <f t="shared" si="35"/>
        <v>1</v>
      </c>
      <c r="I297" s="995">
        <f>_xlfn.XLOOKUP($D297,Help2_FC!$D:$D,Help2_FC!H:H)</f>
        <v>18882</v>
      </c>
      <c r="J297" s="979">
        <f>_xlfn.XLOOKUP($D297,Help2_FC!$D:$D,Help2_FC!I:I)</f>
        <v>12101</v>
      </c>
      <c r="K297" s="979">
        <f>_xlfn.XLOOKUP($D297,Help2_FC!$D:$D,Help2_FC!J:J)</f>
        <v>3100</v>
      </c>
      <c r="L297" s="979">
        <f>_xlfn.XLOOKUP($D297,Help2_FC!$D:$D,Help2_FC!K:K)</f>
        <v>2486</v>
      </c>
      <c r="M297" s="979">
        <f>_xlfn.XLOOKUP($D297,Help2_FC!$D:$D,Help2_FC!L:L)</f>
        <v>8699</v>
      </c>
      <c r="N297" s="979">
        <f>_xlfn.XLOOKUP($D297,Help2_FC!$D:$D,Help2_FC!M:M)</f>
        <v>8886.5999999999985</v>
      </c>
      <c r="P297" s="979">
        <f>_xlfn.XLOOKUP($D297,Help2_FC!$D:$D,Help2_FC!F:F)</f>
        <v>706</v>
      </c>
      <c r="Q297" s="979">
        <f t="shared" si="36"/>
        <v>744</v>
      </c>
      <c r="R297" s="979">
        <f>_xlfn.XLOOKUP($D297,Help2_FC!$D:$D,Help2_FC!N:N)</f>
        <v>7764.6607818089915</v>
      </c>
      <c r="S297" s="979">
        <f>_xlfn.XLOOKUP($D297,Help2_FC!$D:$D,Help2_FC!O:O)</f>
        <v>8032.7089999999998</v>
      </c>
      <c r="T297" s="979">
        <f>_xlfn.XLOOKUP($D297,Help2_FC!$D:$D,Help2_FC!P:P)</f>
        <v>1004.22</v>
      </c>
      <c r="U297" s="979">
        <f>_xlfn.XLOOKUP($D297,Help2_FC!$D:$D,Help2_FC!Q:Q)</f>
        <v>301.88</v>
      </c>
      <c r="V297" s="979">
        <f>_xlfn.XLOOKUP($D297,Help2_FC!$D:$D,Help2_FC!R:R)</f>
        <v>107.876</v>
      </c>
      <c r="W297" s="979">
        <f>_xlfn.XLOOKUP($D297,Help2_FC!$D:$D,Help2_FC!S:S)</f>
        <v>17419.789999999997</v>
      </c>
      <c r="Y297" s="979">
        <f>_xlfn.XLOOKUP($D297,Help2_FC!$D:$D,Help2_FC!V:V)</f>
        <v>8734</v>
      </c>
      <c r="Z297" s="979">
        <f>_xlfn.XLOOKUP($D297,Help2_FC!$D:$D,Help2_FC!W:W)</f>
        <v>3367</v>
      </c>
      <c r="AA297" s="979">
        <f>_xlfn.XLOOKUP($D297,Help2_FC!$D:$D,Help2_FC!X:X)</f>
        <v>0</v>
      </c>
      <c r="AB297" s="979">
        <f>_xlfn.XLOOKUP($D297,Help2_FC!$D:$D,Help2_FC!Y:Y)</f>
        <v>5586</v>
      </c>
      <c r="AC297" s="979">
        <f>_xlfn.XLOOKUP($D297,Help2_FC!$D:$D,Help2_FC!Z:Z)</f>
        <v>1195</v>
      </c>
      <c r="AD297" s="979">
        <f>_xlfn.XLOOKUP($D297,Help2_FC!$D:$D,Help2_FC!AA:AA)</f>
        <v>711.4</v>
      </c>
      <c r="AE297" s="979">
        <f>_xlfn.XLOOKUP($D297,Help2_FC!$D:$D,Help2_FC!AB:AB)</f>
        <v>1057</v>
      </c>
      <c r="AF297" s="979">
        <f>_xlfn.XLOOKUP($D297,Help2_FC!$D:$D,Help2_FC!AC:AC)</f>
        <v>605</v>
      </c>
      <c r="AG297" s="979">
        <f>_xlfn.XLOOKUP($D297,Help2_FC!$D:$D,Help2_FC!AD:AD)</f>
        <v>383</v>
      </c>
      <c r="AH297" s="979">
        <f>_xlfn.XLOOKUP($D297,Help2_FC!$D:$D,Help2_FC!AE:AE)</f>
        <v>1955</v>
      </c>
      <c r="AI297" s="979">
        <f>_xlfn.XLOOKUP($D297,Help2_FC!$D:$D,Help2_FC!AF:AF)</f>
        <v>3150.8399999999997</v>
      </c>
      <c r="AJ297" s="979">
        <f>_xlfn.XLOOKUP($D297,Help2_FC!$D:$D,Help2_FC!AG:AG)</f>
        <v>353.48141996402154</v>
      </c>
      <c r="AK297" s="979">
        <f>_xlfn.XLOOKUP($D297,Help2_FC!$D:$D,Help2_FC!AH:AH)</f>
        <v>7188</v>
      </c>
      <c r="AL297" s="979">
        <f>_xlfn.XLOOKUP($D297,Help2_FC!$D:$D,Help2_FC!AI:AI)</f>
        <v>907.5</v>
      </c>
      <c r="AM297" s="979">
        <f>_xlfn.XLOOKUP($D297,Help2_FC!$D:$D,Help2_FC!AJ:AJ)</f>
        <v>0</v>
      </c>
      <c r="AN297" s="979">
        <f>_xlfn.XLOOKUP($D297,Help2_FC!$D:$D,Help2_FC!AK:AK)</f>
        <v>0</v>
      </c>
    </row>
    <row r="298" spans="1:40" x14ac:dyDescent="0.2">
      <c r="A298" s="1">
        <v>45222</v>
      </c>
      <c r="B298">
        <f t="shared" si="31"/>
        <v>10</v>
      </c>
      <c r="C298">
        <f t="shared" si="32"/>
        <v>2023</v>
      </c>
      <c r="D298" s="872" t="str">
        <f t="shared" si="33"/>
        <v>10´2023</v>
      </c>
      <c r="F298" s="2">
        <f t="shared" si="30"/>
        <v>24</v>
      </c>
      <c r="G298" s="1483">
        <f t="shared" si="34"/>
        <v>3.39943342776204E-2</v>
      </c>
      <c r="H298" s="5">
        <f t="shared" si="35"/>
        <v>1</v>
      </c>
      <c r="I298" s="995">
        <f>_xlfn.XLOOKUP($D298,Help2_FC!$D:$D,Help2_FC!H:H)</f>
        <v>18882</v>
      </c>
      <c r="J298" s="979">
        <f>_xlfn.XLOOKUP($D298,Help2_FC!$D:$D,Help2_FC!I:I)</f>
        <v>12101</v>
      </c>
      <c r="K298" s="979">
        <f>_xlfn.XLOOKUP($D298,Help2_FC!$D:$D,Help2_FC!J:J)</f>
        <v>3100</v>
      </c>
      <c r="L298" s="979">
        <f>_xlfn.XLOOKUP($D298,Help2_FC!$D:$D,Help2_FC!K:K)</f>
        <v>2486</v>
      </c>
      <c r="M298" s="979">
        <f>_xlfn.XLOOKUP($D298,Help2_FC!$D:$D,Help2_FC!L:L)</f>
        <v>8699</v>
      </c>
      <c r="N298" s="979">
        <f>_xlfn.XLOOKUP($D298,Help2_FC!$D:$D,Help2_FC!M:M)</f>
        <v>8886.5999999999985</v>
      </c>
      <c r="P298" s="979">
        <f>_xlfn.XLOOKUP($D298,Help2_FC!$D:$D,Help2_FC!F:F)</f>
        <v>706</v>
      </c>
      <c r="Q298" s="979">
        <f t="shared" si="36"/>
        <v>744</v>
      </c>
      <c r="R298" s="979">
        <f>_xlfn.XLOOKUP($D298,Help2_FC!$D:$D,Help2_FC!N:N)</f>
        <v>7764.6607818089915</v>
      </c>
      <c r="S298" s="979">
        <f>_xlfn.XLOOKUP($D298,Help2_FC!$D:$D,Help2_FC!O:O)</f>
        <v>8032.7089999999998</v>
      </c>
      <c r="T298" s="979">
        <f>_xlfn.XLOOKUP($D298,Help2_FC!$D:$D,Help2_FC!P:P)</f>
        <v>1004.22</v>
      </c>
      <c r="U298" s="979">
        <f>_xlfn.XLOOKUP($D298,Help2_FC!$D:$D,Help2_FC!Q:Q)</f>
        <v>301.88</v>
      </c>
      <c r="V298" s="979">
        <f>_xlfn.XLOOKUP($D298,Help2_FC!$D:$D,Help2_FC!R:R)</f>
        <v>107.876</v>
      </c>
      <c r="W298" s="979">
        <f>_xlfn.XLOOKUP($D298,Help2_FC!$D:$D,Help2_FC!S:S)</f>
        <v>17419.789999999997</v>
      </c>
      <c r="Y298" s="979">
        <f>_xlfn.XLOOKUP($D298,Help2_FC!$D:$D,Help2_FC!V:V)</f>
        <v>8734</v>
      </c>
      <c r="Z298" s="979">
        <f>_xlfn.XLOOKUP($D298,Help2_FC!$D:$D,Help2_FC!W:W)</f>
        <v>3367</v>
      </c>
      <c r="AA298" s="979">
        <f>_xlfn.XLOOKUP($D298,Help2_FC!$D:$D,Help2_FC!X:X)</f>
        <v>0</v>
      </c>
      <c r="AB298" s="979">
        <f>_xlfn.XLOOKUP($D298,Help2_FC!$D:$D,Help2_FC!Y:Y)</f>
        <v>5586</v>
      </c>
      <c r="AC298" s="979">
        <f>_xlfn.XLOOKUP($D298,Help2_FC!$D:$D,Help2_FC!Z:Z)</f>
        <v>1195</v>
      </c>
      <c r="AD298" s="979">
        <f>_xlfn.XLOOKUP($D298,Help2_FC!$D:$D,Help2_FC!AA:AA)</f>
        <v>711.4</v>
      </c>
      <c r="AE298" s="979">
        <f>_xlfn.XLOOKUP($D298,Help2_FC!$D:$D,Help2_FC!AB:AB)</f>
        <v>1057</v>
      </c>
      <c r="AF298" s="979">
        <f>_xlfn.XLOOKUP($D298,Help2_FC!$D:$D,Help2_FC!AC:AC)</f>
        <v>605</v>
      </c>
      <c r="AG298" s="979">
        <f>_xlfn.XLOOKUP($D298,Help2_FC!$D:$D,Help2_FC!AD:AD)</f>
        <v>383</v>
      </c>
      <c r="AH298" s="979">
        <f>_xlfn.XLOOKUP($D298,Help2_FC!$D:$D,Help2_FC!AE:AE)</f>
        <v>1955</v>
      </c>
      <c r="AI298" s="979">
        <f>_xlfn.XLOOKUP($D298,Help2_FC!$D:$D,Help2_FC!AF:AF)</f>
        <v>3150.8399999999997</v>
      </c>
      <c r="AJ298" s="979">
        <f>_xlfn.XLOOKUP($D298,Help2_FC!$D:$D,Help2_FC!AG:AG)</f>
        <v>353.48141996402154</v>
      </c>
      <c r="AK298" s="979">
        <f>_xlfn.XLOOKUP($D298,Help2_FC!$D:$D,Help2_FC!AH:AH)</f>
        <v>7188</v>
      </c>
      <c r="AL298" s="979">
        <f>_xlfn.XLOOKUP($D298,Help2_FC!$D:$D,Help2_FC!AI:AI)</f>
        <v>907.5</v>
      </c>
      <c r="AM298" s="979">
        <f>_xlfn.XLOOKUP($D298,Help2_FC!$D:$D,Help2_FC!AJ:AJ)</f>
        <v>0</v>
      </c>
      <c r="AN298" s="979">
        <f>_xlfn.XLOOKUP($D298,Help2_FC!$D:$D,Help2_FC!AK:AK)</f>
        <v>0</v>
      </c>
    </row>
    <row r="299" spans="1:40" x14ac:dyDescent="0.2">
      <c r="A299" s="1">
        <v>45223</v>
      </c>
      <c r="B299">
        <f t="shared" si="31"/>
        <v>10</v>
      </c>
      <c r="C299">
        <f t="shared" si="32"/>
        <v>2023</v>
      </c>
      <c r="D299" s="872" t="str">
        <f t="shared" si="33"/>
        <v>10´2023</v>
      </c>
      <c r="F299" s="2">
        <f t="shared" si="30"/>
        <v>24</v>
      </c>
      <c r="G299" s="1483">
        <f t="shared" si="34"/>
        <v>3.39943342776204E-2</v>
      </c>
      <c r="H299" s="5">
        <f t="shared" si="35"/>
        <v>1</v>
      </c>
      <c r="I299" s="995">
        <f>_xlfn.XLOOKUP($D299,Help2_FC!$D:$D,Help2_FC!H:H)</f>
        <v>18882</v>
      </c>
      <c r="J299" s="979">
        <f>_xlfn.XLOOKUP($D299,Help2_FC!$D:$D,Help2_FC!I:I)</f>
        <v>12101</v>
      </c>
      <c r="K299" s="979">
        <f>_xlfn.XLOOKUP($D299,Help2_FC!$D:$D,Help2_FC!J:J)</f>
        <v>3100</v>
      </c>
      <c r="L299" s="979">
        <f>_xlfn.XLOOKUP($D299,Help2_FC!$D:$D,Help2_FC!K:K)</f>
        <v>2486</v>
      </c>
      <c r="M299" s="979">
        <f>_xlfn.XLOOKUP($D299,Help2_FC!$D:$D,Help2_FC!L:L)</f>
        <v>8699</v>
      </c>
      <c r="N299" s="979">
        <f>_xlfn.XLOOKUP($D299,Help2_FC!$D:$D,Help2_FC!M:M)</f>
        <v>8886.5999999999985</v>
      </c>
      <c r="P299" s="979">
        <f>_xlfn.XLOOKUP($D299,Help2_FC!$D:$D,Help2_FC!F:F)</f>
        <v>706</v>
      </c>
      <c r="Q299" s="979">
        <f t="shared" si="36"/>
        <v>744</v>
      </c>
      <c r="R299" s="979">
        <f>_xlfn.XLOOKUP($D299,Help2_FC!$D:$D,Help2_FC!N:N)</f>
        <v>7764.6607818089915</v>
      </c>
      <c r="S299" s="979">
        <f>_xlfn.XLOOKUP($D299,Help2_FC!$D:$D,Help2_FC!O:O)</f>
        <v>8032.7089999999998</v>
      </c>
      <c r="T299" s="979">
        <f>_xlfn.XLOOKUP($D299,Help2_FC!$D:$D,Help2_FC!P:P)</f>
        <v>1004.22</v>
      </c>
      <c r="U299" s="979">
        <f>_xlfn.XLOOKUP($D299,Help2_FC!$D:$D,Help2_FC!Q:Q)</f>
        <v>301.88</v>
      </c>
      <c r="V299" s="979">
        <f>_xlfn.XLOOKUP($D299,Help2_FC!$D:$D,Help2_FC!R:R)</f>
        <v>107.876</v>
      </c>
      <c r="W299" s="979">
        <f>_xlfn.XLOOKUP($D299,Help2_FC!$D:$D,Help2_FC!S:S)</f>
        <v>17419.789999999997</v>
      </c>
      <c r="Y299" s="979">
        <f>_xlfn.XLOOKUP($D299,Help2_FC!$D:$D,Help2_FC!V:V)</f>
        <v>8734</v>
      </c>
      <c r="Z299" s="979">
        <f>_xlfn.XLOOKUP($D299,Help2_FC!$D:$D,Help2_FC!W:W)</f>
        <v>3367</v>
      </c>
      <c r="AA299" s="979">
        <f>_xlfn.XLOOKUP($D299,Help2_FC!$D:$D,Help2_FC!X:X)</f>
        <v>0</v>
      </c>
      <c r="AB299" s="979">
        <f>_xlfn.XLOOKUP($D299,Help2_FC!$D:$D,Help2_FC!Y:Y)</f>
        <v>5586</v>
      </c>
      <c r="AC299" s="979">
        <f>_xlfn.XLOOKUP($D299,Help2_FC!$D:$D,Help2_FC!Z:Z)</f>
        <v>1195</v>
      </c>
      <c r="AD299" s="979">
        <f>_xlfn.XLOOKUP($D299,Help2_FC!$D:$D,Help2_FC!AA:AA)</f>
        <v>711.4</v>
      </c>
      <c r="AE299" s="979">
        <f>_xlfn.XLOOKUP($D299,Help2_FC!$D:$D,Help2_FC!AB:AB)</f>
        <v>1057</v>
      </c>
      <c r="AF299" s="979">
        <f>_xlfn.XLOOKUP($D299,Help2_FC!$D:$D,Help2_FC!AC:AC)</f>
        <v>605</v>
      </c>
      <c r="AG299" s="979">
        <f>_xlfn.XLOOKUP($D299,Help2_FC!$D:$D,Help2_FC!AD:AD)</f>
        <v>383</v>
      </c>
      <c r="AH299" s="979">
        <f>_xlfn.XLOOKUP($D299,Help2_FC!$D:$D,Help2_FC!AE:AE)</f>
        <v>1955</v>
      </c>
      <c r="AI299" s="979">
        <f>_xlfn.XLOOKUP($D299,Help2_FC!$D:$D,Help2_FC!AF:AF)</f>
        <v>3150.8399999999997</v>
      </c>
      <c r="AJ299" s="979">
        <f>_xlfn.XLOOKUP($D299,Help2_FC!$D:$D,Help2_FC!AG:AG)</f>
        <v>353.48141996402154</v>
      </c>
      <c r="AK299" s="979">
        <f>_xlfn.XLOOKUP($D299,Help2_FC!$D:$D,Help2_FC!AH:AH)</f>
        <v>7188</v>
      </c>
      <c r="AL299" s="979">
        <f>_xlfn.XLOOKUP($D299,Help2_FC!$D:$D,Help2_FC!AI:AI)</f>
        <v>907.5</v>
      </c>
      <c r="AM299" s="979">
        <f>_xlfn.XLOOKUP($D299,Help2_FC!$D:$D,Help2_FC!AJ:AJ)</f>
        <v>0</v>
      </c>
      <c r="AN299" s="979">
        <f>_xlfn.XLOOKUP($D299,Help2_FC!$D:$D,Help2_FC!AK:AK)</f>
        <v>0</v>
      </c>
    </row>
    <row r="300" spans="1:40" x14ac:dyDescent="0.2">
      <c r="A300" s="1">
        <v>45224</v>
      </c>
      <c r="B300">
        <f t="shared" si="31"/>
        <v>10</v>
      </c>
      <c r="C300">
        <f t="shared" si="32"/>
        <v>2023</v>
      </c>
      <c r="D300" s="872" t="str">
        <f t="shared" si="33"/>
        <v>10´2023</v>
      </c>
      <c r="F300" s="2">
        <f t="shared" si="30"/>
        <v>24</v>
      </c>
      <c r="G300" s="1483">
        <f t="shared" si="34"/>
        <v>3.39943342776204E-2</v>
      </c>
      <c r="H300" s="5">
        <f t="shared" si="35"/>
        <v>1</v>
      </c>
      <c r="I300" s="995">
        <f>_xlfn.XLOOKUP($D300,Help2_FC!$D:$D,Help2_FC!H:H)</f>
        <v>18882</v>
      </c>
      <c r="J300" s="979">
        <f>_xlfn.XLOOKUP($D300,Help2_FC!$D:$D,Help2_FC!I:I)</f>
        <v>12101</v>
      </c>
      <c r="K300" s="979">
        <f>_xlfn.XLOOKUP($D300,Help2_FC!$D:$D,Help2_FC!J:J)</f>
        <v>3100</v>
      </c>
      <c r="L300" s="979">
        <f>_xlfn.XLOOKUP($D300,Help2_FC!$D:$D,Help2_FC!K:K)</f>
        <v>2486</v>
      </c>
      <c r="M300" s="979">
        <f>_xlfn.XLOOKUP($D300,Help2_FC!$D:$D,Help2_FC!L:L)</f>
        <v>8699</v>
      </c>
      <c r="N300" s="979">
        <f>_xlfn.XLOOKUP($D300,Help2_FC!$D:$D,Help2_FC!M:M)</f>
        <v>8886.5999999999985</v>
      </c>
      <c r="P300" s="979">
        <f>_xlfn.XLOOKUP($D300,Help2_FC!$D:$D,Help2_FC!F:F)</f>
        <v>706</v>
      </c>
      <c r="Q300" s="979">
        <f t="shared" si="36"/>
        <v>744</v>
      </c>
      <c r="R300" s="979">
        <f>_xlfn.XLOOKUP($D300,Help2_FC!$D:$D,Help2_FC!N:N)</f>
        <v>7764.6607818089915</v>
      </c>
      <c r="S300" s="979">
        <f>_xlfn.XLOOKUP($D300,Help2_FC!$D:$D,Help2_FC!O:O)</f>
        <v>8032.7089999999998</v>
      </c>
      <c r="T300" s="979">
        <f>_xlfn.XLOOKUP($D300,Help2_FC!$D:$D,Help2_FC!P:P)</f>
        <v>1004.22</v>
      </c>
      <c r="U300" s="979">
        <f>_xlfn.XLOOKUP($D300,Help2_FC!$D:$D,Help2_FC!Q:Q)</f>
        <v>301.88</v>
      </c>
      <c r="V300" s="979">
        <f>_xlfn.XLOOKUP($D300,Help2_FC!$D:$D,Help2_FC!R:R)</f>
        <v>107.876</v>
      </c>
      <c r="W300" s="979">
        <f>_xlfn.XLOOKUP($D300,Help2_FC!$D:$D,Help2_FC!S:S)</f>
        <v>17419.789999999997</v>
      </c>
      <c r="Y300" s="979">
        <f>_xlfn.XLOOKUP($D300,Help2_FC!$D:$D,Help2_FC!V:V)</f>
        <v>8734</v>
      </c>
      <c r="Z300" s="979">
        <f>_xlfn.XLOOKUP($D300,Help2_FC!$D:$D,Help2_FC!W:W)</f>
        <v>3367</v>
      </c>
      <c r="AA300" s="979">
        <f>_xlfn.XLOOKUP($D300,Help2_FC!$D:$D,Help2_FC!X:X)</f>
        <v>0</v>
      </c>
      <c r="AB300" s="979">
        <f>_xlfn.XLOOKUP($D300,Help2_FC!$D:$D,Help2_FC!Y:Y)</f>
        <v>5586</v>
      </c>
      <c r="AC300" s="979">
        <f>_xlfn.XLOOKUP($D300,Help2_FC!$D:$D,Help2_FC!Z:Z)</f>
        <v>1195</v>
      </c>
      <c r="AD300" s="979">
        <f>_xlfn.XLOOKUP($D300,Help2_FC!$D:$D,Help2_FC!AA:AA)</f>
        <v>711.4</v>
      </c>
      <c r="AE300" s="979">
        <f>_xlfn.XLOOKUP($D300,Help2_FC!$D:$D,Help2_FC!AB:AB)</f>
        <v>1057</v>
      </c>
      <c r="AF300" s="979">
        <f>_xlfn.XLOOKUP($D300,Help2_FC!$D:$D,Help2_FC!AC:AC)</f>
        <v>605</v>
      </c>
      <c r="AG300" s="979">
        <f>_xlfn.XLOOKUP($D300,Help2_FC!$D:$D,Help2_FC!AD:AD)</f>
        <v>383</v>
      </c>
      <c r="AH300" s="979">
        <f>_xlfn.XLOOKUP($D300,Help2_FC!$D:$D,Help2_FC!AE:AE)</f>
        <v>1955</v>
      </c>
      <c r="AI300" s="979">
        <f>_xlfn.XLOOKUP($D300,Help2_FC!$D:$D,Help2_FC!AF:AF)</f>
        <v>3150.8399999999997</v>
      </c>
      <c r="AJ300" s="979">
        <f>_xlfn.XLOOKUP($D300,Help2_FC!$D:$D,Help2_FC!AG:AG)</f>
        <v>353.48141996402154</v>
      </c>
      <c r="AK300" s="979">
        <f>_xlfn.XLOOKUP($D300,Help2_FC!$D:$D,Help2_FC!AH:AH)</f>
        <v>7188</v>
      </c>
      <c r="AL300" s="979">
        <f>_xlfn.XLOOKUP($D300,Help2_FC!$D:$D,Help2_FC!AI:AI)</f>
        <v>907.5</v>
      </c>
      <c r="AM300" s="979">
        <f>_xlfn.XLOOKUP($D300,Help2_FC!$D:$D,Help2_FC!AJ:AJ)</f>
        <v>0</v>
      </c>
      <c r="AN300" s="979">
        <f>_xlfn.XLOOKUP($D300,Help2_FC!$D:$D,Help2_FC!AK:AK)</f>
        <v>0</v>
      </c>
    </row>
    <row r="301" spans="1:40" x14ac:dyDescent="0.2">
      <c r="A301" s="1">
        <v>45225</v>
      </c>
      <c r="B301">
        <f t="shared" si="31"/>
        <v>10</v>
      </c>
      <c r="C301">
        <f t="shared" si="32"/>
        <v>2023</v>
      </c>
      <c r="D301" s="872" t="str">
        <f t="shared" si="33"/>
        <v>10´2023</v>
      </c>
      <c r="F301" s="2">
        <f t="shared" si="30"/>
        <v>24</v>
      </c>
      <c r="G301" s="1483">
        <f t="shared" si="34"/>
        <v>3.39943342776204E-2</v>
      </c>
      <c r="H301" s="5">
        <f t="shared" si="35"/>
        <v>1</v>
      </c>
      <c r="I301" s="995">
        <f>_xlfn.XLOOKUP($D301,Help2_FC!$D:$D,Help2_FC!H:H)</f>
        <v>18882</v>
      </c>
      <c r="J301" s="979">
        <f>_xlfn.XLOOKUP($D301,Help2_FC!$D:$D,Help2_FC!I:I)</f>
        <v>12101</v>
      </c>
      <c r="K301" s="979">
        <f>_xlfn.XLOOKUP($D301,Help2_FC!$D:$D,Help2_FC!J:J)</f>
        <v>3100</v>
      </c>
      <c r="L301" s="979">
        <f>_xlfn.XLOOKUP($D301,Help2_FC!$D:$D,Help2_FC!K:K)</f>
        <v>2486</v>
      </c>
      <c r="M301" s="979">
        <f>_xlfn.XLOOKUP($D301,Help2_FC!$D:$D,Help2_FC!L:L)</f>
        <v>8699</v>
      </c>
      <c r="N301" s="979">
        <f>_xlfn.XLOOKUP($D301,Help2_FC!$D:$D,Help2_FC!M:M)</f>
        <v>8886.5999999999985</v>
      </c>
      <c r="P301" s="979">
        <f>_xlfn.XLOOKUP($D301,Help2_FC!$D:$D,Help2_FC!F:F)</f>
        <v>706</v>
      </c>
      <c r="Q301" s="979">
        <f t="shared" si="36"/>
        <v>744</v>
      </c>
      <c r="R301" s="979">
        <f>_xlfn.XLOOKUP($D301,Help2_FC!$D:$D,Help2_FC!N:N)</f>
        <v>7764.6607818089915</v>
      </c>
      <c r="S301" s="979">
        <f>_xlfn.XLOOKUP($D301,Help2_FC!$D:$D,Help2_FC!O:O)</f>
        <v>8032.7089999999998</v>
      </c>
      <c r="T301" s="979">
        <f>_xlfn.XLOOKUP($D301,Help2_FC!$D:$D,Help2_FC!P:P)</f>
        <v>1004.22</v>
      </c>
      <c r="U301" s="979">
        <f>_xlfn.XLOOKUP($D301,Help2_FC!$D:$D,Help2_FC!Q:Q)</f>
        <v>301.88</v>
      </c>
      <c r="V301" s="979">
        <f>_xlfn.XLOOKUP($D301,Help2_FC!$D:$D,Help2_FC!R:R)</f>
        <v>107.876</v>
      </c>
      <c r="W301" s="979">
        <f>_xlfn.XLOOKUP($D301,Help2_FC!$D:$D,Help2_FC!S:S)</f>
        <v>17419.789999999997</v>
      </c>
      <c r="Y301" s="979">
        <f>_xlfn.XLOOKUP($D301,Help2_FC!$D:$D,Help2_FC!V:V)</f>
        <v>8734</v>
      </c>
      <c r="Z301" s="979">
        <f>_xlfn.XLOOKUP($D301,Help2_FC!$D:$D,Help2_FC!W:W)</f>
        <v>3367</v>
      </c>
      <c r="AA301" s="979">
        <f>_xlfn.XLOOKUP($D301,Help2_FC!$D:$D,Help2_FC!X:X)</f>
        <v>0</v>
      </c>
      <c r="AB301" s="979">
        <f>_xlfn.XLOOKUP($D301,Help2_FC!$D:$D,Help2_FC!Y:Y)</f>
        <v>5586</v>
      </c>
      <c r="AC301" s="979">
        <f>_xlfn.XLOOKUP($D301,Help2_FC!$D:$D,Help2_FC!Z:Z)</f>
        <v>1195</v>
      </c>
      <c r="AD301" s="979">
        <f>_xlfn.XLOOKUP($D301,Help2_FC!$D:$D,Help2_FC!AA:AA)</f>
        <v>711.4</v>
      </c>
      <c r="AE301" s="979">
        <f>_xlfn.XLOOKUP($D301,Help2_FC!$D:$D,Help2_FC!AB:AB)</f>
        <v>1057</v>
      </c>
      <c r="AF301" s="979">
        <f>_xlfn.XLOOKUP($D301,Help2_FC!$D:$D,Help2_FC!AC:AC)</f>
        <v>605</v>
      </c>
      <c r="AG301" s="979">
        <f>_xlfn.XLOOKUP($D301,Help2_FC!$D:$D,Help2_FC!AD:AD)</f>
        <v>383</v>
      </c>
      <c r="AH301" s="979">
        <f>_xlfn.XLOOKUP($D301,Help2_FC!$D:$D,Help2_FC!AE:AE)</f>
        <v>1955</v>
      </c>
      <c r="AI301" s="979">
        <f>_xlfn.XLOOKUP($D301,Help2_FC!$D:$D,Help2_FC!AF:AF)</f>
        <v>3150.8399999999997</v>
      </c>
      <c r="AJ301" s="979">
        <f>_xlfn.XLOOKUP($D301,Help2_FC!$D:$D,Help2_FC!AG:AG)</f>
        <v>353.48141996402154</v>
      </c>
      <c r="AK301" s="979">
        <f>_xlfn.XLOOKUP($D301,Help2_FC!$D:$D,Help2_FC!AH:AH)</f>
        <v>7188</v>
      </c>
      <c r="AL301" s="979">
        <f>_xlfn.XLOOKUP($D301,Help2_FC!$D:$D,Help2_FC!AI:AI)</f>
        <v>907.5</v>
      </c>
      <c r="AM301" s="979">
        <f>_xlfn.XLOOKUP($D301,Help2_FC!$D:$D,Help2_FC!AJ:AJ)</f>
        <v>0</v>
      </c>
      <c r="AN301" s="979">
        <f>_xlfn.XLOOKUP($D301,Help2_FC!$D:$D,Help2_FC!AK:AK)</f>
        <v>0</v>
      </c>
    </row>
    <row r="302" spans="1:40" x14ac:dyDescent="0.2">
      <c r="A302" s="1">
        <v>45226</v>
      </c>
      <c r="B302">
        <f t="shared" si="31"/>
        <v>10</v>
      </c>
      <c r="C302">
        <f t="shared" si="32"/>
        <v>2023</v>
      </c>
      <c r="D302" s="872" t="str">
        <f t="shared" si="33"/>
        <v>10´2023</v>
      </c>
      <c r="F302" s="2">
        <f t="shared" si="30"/>
        <v>24</v>
      </c>
      <c r="G302" s="1483">
        <f t="shared" si="34"/>
        <v>3.39943342776204E-2</v>
      </c>
      <c r="H302" s="5">
        <f t="shared" si="35"/>
        <v>1</v>
      </c>
      <c r="I302" s="995">
        <f>_xlfn.XLOOKUP($D302,Help2_FC!$D:$D,Help2_FC!H:H)</f>
        <v>18882</v>
      </c>
      <c r="J302" s="979">
        <f>_xlfn.XLOOKUP($D302,Help2_FC!$D:$D,Help2_FC!I:I)</f>
        <v>12101</v>
      </c>
      <c r="K302" s="979">
        <f>_xlfn.XLOOKUP($D302,Help2_FC!$D:$D,Help2_FC!J:J)</f>
        <v>3100</v>
      </c>
      <c r="L302" s="979">
        <f>_xlfn.XLOOKUP($D302,Help2_FC!$D:$D,Help2_FC!K:K)</f>
        <v>2486</v>
      </c>
      <c r="M302" s="979">
        <f>_xlfn.XLOOKUP($D302,Help2_FC!$D:$D,Help2_FC!L:L)</f>
        <v>8699</v>
      </c>
      <c r="N302" s="979">
        <f>_xlfn.XLOOKUP($D302,Help2_FC!$D:$D,Help2_FC!M:M)</f>
        <v>8886.5999999999985</v>
      </c>
      <c r="P302" s="979">
        <f>_xlfn.XLOOKUP($D302,Help2_FC!$D:$D,Help2_FC!F:F)</f>
        <v>706</v>
      </c>
      <c r="Q302" s="979">
        <f t="shared" si="36"/>
        <v>744</v>
      </c>
      <c r="R302" s="979">
        <f>_xlfn.XLOOKUP($D302,Help2_FC!$D:$D,Help2_FC!N:N)</f>
        <v>7764.6607818089915</v>
      </c>
      <c r="S302" s="979">
        <f>_xlfn.XLOOKUP($D302,Help2_FC!$D:$D,Help2_FC!O:O)</f>
        <v>8032.7089999999998</v>
      </c>
      <c r="T302" s="979">
        <f>_xlfn.XLOOKUP($D302,Help2_FC!$D:$D,Help2_FC!P:P)</f>
        <v>1004.22</v>
      </c>
      <c r="U302" s="979">
        <f>_xlfn.XLOOKUP($D302,Help2_FC!$D:$D,Help2_FC!Q:Q)</f>
        <v>301.88</v>
      </c>
      <c r="V302" s="979">
        <f>_xlfn.XLOOKUP($D302,Help2_FC!$D:$D,Help2_FC!R:R)</f>
        <v>107.876</v>
      </c>
      <c r="W302" s="979">
        <f>_xlfn.XLOOKUP($D302,Help2_FC!$D:$D,Help2_FC!S:S)</f>
        <v>17419.789999999997</v>
      </c>
      <c r="Y302" s="979">
        <f>_xlfn.XLOOKUP($D302,Help2_FC!$D:$D,Help2_FC!V:V)</f>
        <v>8734</v>
      </c>
      <c r="Z302" s="979">
        <f>_xlfn.XLOOKUP($D302,Help2_FC!$D:$D,Help2_FC!W:W)</f>
        <v>3367</v>
      </c>
      <c r="AA302" s="979">
        <f>_xlfn.XLOOKUP($D302,Help2_FC!$D:$D,Help2_FC!X:X)</f>
        <v>0</v>
      </c>
      <c r="AB302" s="979">
        <f>_xlfn.XLOOKUP($D302,Help2_FC!$D:$D,Help2_FC!Y:Y)</f>
        <v>5586</v>
      </c>
      <c r="AC302" s="979">
        <f>_xlfn.XLOOKUP($D302,Help2_FC!$D:$D,Help2_FC!Z:Z)</f>
        <v>1195</v>
      </c>
      <c r="AD302" s="979">
        <f>_xlfn.XLOOKUP($D302,Help2_FC!$D:$D,Help2_FC!AA:AA)</f>
        <v>711.4</v>
      </c>
      <c r="AE302" s="979">
        <f>_xlfn.XLOOKUP($D302,Help2_FC!$D:$D,Help2_FC!AB:AB)</f>
        <v>1057</v>
      </c>
      <c r="AF302" s="979">
        <f>_xlfn.XLOOKUP($D302,Help2_FC!$D:$D,Help2_FC!AC:AC)</f>
        <v>605</v>
      </c>
      <c r="AG302" s="979">
        <f>_xlfn.XLOOKUP($D302,Help2_FC!$D:$D,Help2_FC!AD:AD)</f>
        <v>383</v>
      </c>
      <c r="AH302" s="979">
        <f>_xlfn.XLOOKUP($D302,Help2_FC!$D:$D,Help2_FC!AE:AE)</f>
        <v>1955</v>
      </c>
      <c r="AI302" s="979">
        <f>_xlfn.XLOOKUP($D302,Help2_FC!$D:$D,Help2_FC!AF:AF)</f>
        <v>3150.8399999999997</v>
      </c>
      <c r="AJ302" s="979">
        <f>_xlfn.XLOOKUP($D302,Help2_FC!$D:$D,Help2_FC!AG:AG)</f>
        <v>353.48141996402154</v>
      </c>
      <c r="AK302" s="979">
        <f>_xlfn.XLOOKUP($D302,Help2_FC!$D:$D,Help2_FC!AH:AH)</f>
        <v>7188</v>
      </c>
      <c r="AL302" s="979">
        <f>_xlfn.XLOOKUP($D302,Help2_FC!$D:$D,Help2_FC!AI:AI)</f>
        <v>907.5</v>
      </c>
      <c r="AM302" s="979">
        <f>_xlfn.XLOOKUP($D302,Help2_FC!$D:$D,Help2_FC!AJ:AJ)</f>
        <v>0</v>
      </c>
      <c r="AN302" s="979">
        <f>_xlfn.XLOOKUP($D302,Help2_FC!$D:$D,Help2_FC!AK:AK)</f>
        <v>0</v>
      </c>
    </row>
    <row r="303" spans="1:40" x14ac:dyDescent="0.2">
      <c r="A303" s="1">
        <v>45227</v>
      </c>
      <c r="B303">
        <f t="shared" si="31"/>
        <v>10</v>
      </c>
      <c r="C303">
        <f t="shared" si="32"/>
        <v>2023</v>
      </c>
      <c r="D303" s="872" t="str">
        <f t="shared" si="33"/>
        <v>10´2023</v>
      </c>
      <c r="F303" s="2">
        <f t="shared" si="30"/>
        <v>24</v>
      </c>
      <c r="G303" s="1483">
        <f t="shared" si="34"/>
        <v>3.39943342776204E-2</v>
      </c>
      <c r="H303" s="5">
        <f t="shared" si="35"/>
        <v>1</v>
      </c>
      <c r="I303" s="995">
        <f>_xlfn.XLOOKUP($D303,Help2_FC!$D:$D,Help2_FC!H:H)</f>
        <v>18882</v>
      </c>
      <c r="J303" s="979">
        <f>_xlfn.XLOOKUP($D303,Help2_FC!$D:$D,Help2_FC!I:I)</f>
        <v>12101</v>
      </c>
      <c r="K303" s="979">
        <f>_xlfn.XLOOKUP($D303,Help2_FC!$D:$D,Help2_FC!J:J)</f>
        <v>3100</v>
      </c>
      <c r="L303" s="979">
        <f>_xlfn.XLOOKUP($D303,Help2_FC!$D:$D,Help2_FC!K:K)</f>
        <v>2486</v>
      </c>
      <c r="M303" s="979">
        <f>_xlfn.XLOOKUP($D303,Help2_FC!$D:$D,Help2_FC!L:L)</f>
        <v>8699</v>
      </c>
      <c r="N303" s="979">
        <f>_xlfn.XLOOKUP($D303,Help2_FC!$D:$D,Help2_FC!M:M)</f>
        <v>8886.5999999999985</v>
      </c>
      <c r="P303" s="979">
        <f>_xlfn.XLOOKUP($D303,Help2_FC!$D:$D,Help2_FC!F:F)</f>
        <v>706</v>
      </c>
      <c r="Q303" s="979">
        <f t="shared" si="36"/>
        <v>744</v>
      </c>
      <c r="R303" s="979">
        <f>_xlfn.XLOOKUP($D303,Help2_FC!$D:$D,Help2_FC!N:N)</f>
        <v>7764.6607818089915</v>
      </c>
      <c r="S303" s="979">
        <f>_xlfn.XLOOKUP($D303,Help2_FC!$D:$D,Help2_FC!O:O)</f>
        <v>8032.7089999999998</v>
      </c>
      <c r="T303" s="979">
        <f>_xlfn.XLOOKUP($D303,Help2_FC!$D:$D,Help2_FC!P:P)</f>
        <v>1004.22</v>
      </c>
      <c r="U303" s="979">
        <f>_xlfn.XLOOKUP($D303,Help2_FC!$D:$D,Help2_FC!Q:Q)</f>
        <v>301.88</v>
      </c>
      <c r="V303" s="979">
        <f>_xlfn.XLOOKUP($D303,Help2_FC!$D:$D,Help2_FC!R:R)</f>
        <v>107.876</v>
      </c>
      <c r="W303" s="979">
        <f>_xlfn.XLOOKUP($D303,Help2_FC!$D:$D,Help2_FC!S:S)</f>
        <v>17419.789999999997</v>
      </c>
      <c r="Y303" s="979">
        <f>_xlfn.XLOOKUP($D303,Help2_FC!$D:$D,Help2_FC!V:V)</f>
        <v>8734</v>
      </c>
      <c r="Z303" s="979">
        <f>_xlfn.XLOOKUP($D303,Help2_FC!$D:$D,Help2_FC!W:W)</f>
        <v>3367</v>
      </c>
      <c r="AA303" s="979">
        <f>_xlfn.XLOOKUP($D303,Help2_FC!$D:$D,Help2_FC!X:X)</f>
        <v>0</v>
      </c>
      <c r="AB303" s="979">
        <f>_xlfn.XLOOKUP($D303,Help2_FC!$D:$D,Help2_FC!Y:Y)</f>
        <v>5586</v>
      </c>
      <c r="AC303" s="979">
        <f>_xlfn.XLOOKUP($D303,Help2_FC!$D:$D,Help2_FC!Z:Z)</f>
        <v>1195</v>
      </c>
      <c r="AD303" s="979">
        <f>_xlfn.XLOOKUP($D303,Help2_FC!$D:$D,Help2_FC!AA:AA)</f>
        <v>711.4</v>
      </c>
      <c r="AE303" s="979">
        <f>_xlfn.XLOOKUP($D303,Help2_FC!$D:$D,Help2_FC!AB:AB)</f>
        <v>1057</v>
      </c>
      <c r="AF303" s="979">
        <f>_xlfn.XLOOKUP($D303,Help2_FC!$D:$D,Help2_FC!AC:AC)</f>
        <v>605</v>
      </c>
      <c r="AG303" s="979">
        <f>_xlfn.XLOOKUP($D303,Help2_FC!$D:$D,Help2_FC!AD:AD)</f>
        <v>383</v>
      </c>
      <c r="AH303" s="979">
        <f>_xlfn.XLOOKUP($D303,Help2_FC!$D:$D,Help2_FC!AE:AE)</f>
        <v>1955</v>
      </c>
      <c r="AI303" s="979">
        <f>_xlfn.XLOOKUP($D303,Help2_FC!$D:$D,Help2_FC!AF:AF)</f>
        <v>3150.8399999999997</v>
      </c>
      <c r="AJ303" s="979">
        <f>_xlfn.XLOOKUP($D303,Help2_FC!$D:$D,Help2_FC!AG:AG)</f>
        <v>353.48141996402154</v>
      </c>
      <c r="AK303" s="979">
        <f>_xlfn.XLOOKUP($D303,Help2_FC!$D:$D,Help2_FC!AH:AH)</f>
        <v>7188</v>
      </c>
      <c r="AL303" s="979">
        <f>_xlfn.XLOOKUP($D303,Help2_FC!$D:$D,Help2_FC!AI:AI)</f>
        <v>907.5</v>
      </c>
      <c r="AM303" s="979">
        <f>_xlfn.XLOOKUP($D303,Help2_FC!$D:$D,Help2_FC!AJ:AJ)</f>
        <v>0</v>
      </c>
      <c r="AN303" s="979">
        <f>_xlfn.XLOOKUP($D303,Help2_FC!$D:$D,Help2_FC!AK:AK)</f>
        <v>0</v>
      </c>
    </row>
    <row r="304" spans="1:40" x14ac:dyDescent="0.2">
      <c r="A304" s="1">
        <v>45228</v>
      </c>
      <c r="B304">
        <f t="shared" si="31"/>
        <v>10</v>
      </c>
      <c r="C304">
        <f t="shared" si="32"/>
        <v>2023</v>
      </c>
      <c r="D304" s="872" t="str">
        <f t="shared" si="33"/>
        <v>10´2023</v>
      </c>
      <c r="F304" s="2">
        <f t="shared" si="30"/>
        <v>24</v>
      </c>
      <c r="G304" s="1483">
        <f t="shared" si="34"/>
        <v>3.39943342776204E-2</v>
      </c>
      <c r="H304" s="5">
        <f t="shared" si="35"/>
        <v>1</v>
      </c>
      <c r="I304" s="995">
        <f>_xlfn.XLOOKUP($D304,Help2_FC!$D:$D,Help2_FC!H:H)</f>
        <v>18882</v>
      </c>
      <c r="J304" s="979">
        <f>_xlfn.XLOOKUP($D304,Help2_FC!$D:$D,Help2_FC!I:I)</f>
        <v>12101</v>
      </c>
      <c r="K304" s="979">
        <f>_xlfn.XLOOKUP($D304,Help2_FC!$D:$D,Help2_FC!J:J)</f>
        <v>3100</v>
      </c>
      <c r="L304" s="979">
        <f>_xlfn.XLOOKUP($D304,Help2_FC!$D:$D,Help2_FC!K:K)</f>
        <v>2486</v>
      </c>
      <c r="M304" s="979">
        <f>_xlfn.XLOOKUP($D304,Help2_FC!$D:$D,Help2_FC!L:L)</f>
        <v>8699</v>
      </c>
      <c r="N304" s="979">
        <f>_xlfn.XLOOKUP($D304,Help2_FC!$D:$D,Help2_FC!M:M)</f>
        <v>8886.5999999999985</v>
      </c>
      <c r="P304" s="979">
        <f>_xlfn.XLOOKUP($D304,Help2_FC!$D:$D,Help2_FC!F:F)</f>
        <v>706</v>
      </c>
      <c r="Q304" s="979">
        <f t="shared" si="36"/>
        <v>744</v>
      </c>
      <c r="R304" s="979">
        <f>_xlfn.XLOOKUP($D304,Help2_FC!$D:$D,Help2_FC!N:N)</f>
        <v>7764.6607818089915</v>
      </c>
      <c r="S304" s="979">
        <f>_xlfn.XLOOKUP($D304,Help2_FC!$D:$D,Help2_FC!O:O)</f>
        <v>8032.7089999999998</v>
      </c>
      <c r="T304" s="979">
        <f>_xlfn.XLOOKUP($D304,Help2_FC!$D:$D,Help2_FC!P:P)</f>
        <v>1004.22</v>
      </c>
      <c r="U304" s="979">
        <f>_xlfn.XLOOKUP($D304,Help2_FC!$D:$D,Help2_FC!Q:Q)</f>
        <v>301.88</v>
      </c>
      <c r="V304" s="979">
        <f>_xlfn.XLOOKUP($D304,Help2_FC!$D:$D,Help2_FC!R:R)</f>
        <v>107.876</v>
      </c>
      <c r="W304" s="979">
        <f>_xlfn.XLOOKUP($D304,Help2_FC!$D:$D,Help2_FC!S:S)</f>
        <v>17419.789999999997</v>
      </c>
      <c r="Y304" s="979">
        <f>_xlfn.XLOOKUP($D304,Help2_FC!$D:$D,Help2_FC!V:V)</f>
        <v>8734</v>
      </c>
      <c r="Z304" s="979">
        <f>_xlfn.XLOOKUP($D304,Help2_FC!$D:$D,Help2_FC!W:W)</f>
        <v>3367</v>
      </c>
      <c r="AA304" s="979">
        <f>_xlfn.XLOOKUP($D304,Help2_FC!$D:$D,Help2_FC!X:X)</f>
        <v>0</v>
      </c>
      <c r="AB304" s="979">
        <f>_xlfn.XLOOKUP($D304,Help2_FC!$D:$D,Help2_FC!Y:Y)</f>
        <v>5586</v>
      </c>
      <c r="AC304" s="979">
        <f>_xlfn.XLOOKUP($D304,Help2_FC!$D:$D,Help2_FC!Z:Z)</f>
        <v>1195</v>
      </c>
      <c r="AD304" s="979">
        <f>_xlfn.XLOOKUP($D304,Help2_FC!$D:$D,Help2_FC!AA:AA)</f>
        <v>711.4</v>
      </c>
      <c r="AE304" s="979">
        <f>_xlfn.XLOOKUP($D304,Help2_FC!$D:$D,Help2_FC!AB:AB)</f>
        <v>1057</v>
      </c>
      <c r="AF304" s="979">
        <f>_xlfn.XLOOKUP($D304,Help2_FC!$D:$D,Help2_FC!AC:AC)</f>
        <v>605</v>
      </c>
      <c r="AG304" s="979">
        <f>_xlfn.XLOOKUP($D304,Help2_FC!$D:$D,Help2_FC!AD:AD)</f>
        <v>383</v>
      </c>
      <c r="AH304" s="979">
        <f>_xlfn.XLOOKUP($D304,Help2_FC!$D:$D,Help2_FC!AE:AE)</f>
        <v>1955</v>
      </c>
      <c r="AI304" s="979">
        <f>_xlfn.XLOOKUP($D304,Help2_FC!$D:$D,Help2_FC!AF:AF)</f>
        <v>3150.8399999999997</v>
      </c>
      <c r="AJ304" s="979">
        <f>_xlfn.XLOOKUP($D304,Help2_FC!$D:$D,Help2_FC!AG:AG)</f>
        <v>353.48141996402154</v>
      </c>
      <c r="AK304" s="979">
        <f>_xlfn.XLOOKUP($D304,Help2_FC!$D:$D,Help2_FC!AH:AH)</f>
        <v>7188</v>
      </c>
      <c r="AL304" s="979">
        <f>_xlfn.XLOOKUP($D304,Help2_FC!$D:$D,Help2_FC!AI:AI)</f>
        <v>907.5</v>
      </c>
      <c r="AM304" s="979">
        <f>_xlfn.XLOOKUP($D304,Help2_FC!$D:$D,Help2_FC!AJ:AJ)</f>
        <v>0</v>
      </c>
      <c r="AN304" s="979">
        <f>_xlfn.XLOOKUP($D304,Help2_FC!$D:$D,Help2_FC!AK:AK)</f>
        <v>0</v>
      </c>
    </row>
    <row r="305" spans="1:40" x14ac:dyDescent="0.2">
      <c r="A305" s="1">
        <v>45229</v>
      </c>
      <c r="B305">
        <f t="shared" si="31"/>
        <v>10</v>
      </c>
      <c r="C305">
        <f t="shared" si="32"/>
        <v>2023</v>
      </c>
      <c r="D305" s="872" t="str">
        <f t="shared" si="33"/>
        <v>10´2023</v>
      </c>
      <c r="E305" s="867">
        <v>2</v>
      </c>
      <c r="F305" s="2">
        <f t="shared" si="30"/>
        <v>22</v>
      </c>
      <c r="G305" s="1483">
        <f t="shared" si="34"/>
        <v>3.1161473087818695E-2</v>
      </c>
      <c r="H305" s="5">
        <f t="shared" si="35"/>
        <v>0.91666666666666663</v>
      </c>
      <c r="I305" s="995">
        <f>_xlfn.XLOOKUP($D305,Help2_FC!$D:$D,Help2_FC!H:H)</f>
        <v>18882</v>
      </c>
      <c r="J305" s="979">
        <f>_xlfn.XLOOKUP($D305,Help2_FC!$D:$D,Help2_FC!I:I)</f>
        <v>12101</v>
      </c>
      <c r="K305" s="979">
        <f>_xlfn.XLOOKUP($D305,Help2_FC!$D:$D,Help2_FC!J:J)</f>
        <v>3100</v>
      </c>
      <c r="L305" s="979">
        <f>_xlfn.XLOOKUP($D305,Help2_FC!$D:$D,Help2_FC!K:K)</f>
        <v>2486</v>
      </c>
      <c r="M305" s="979">
        <f>_xlfn.XLOOKUP($D305,Help2_FC!$D:$D,Help2_FC!L:L)</f>
        <v>8699</v>
      </c>
      <c r="N305" s="979">
        <f>_xlfn.XLOOKUP($D305,Help2_FC!$D:$D,Help2_FC!M:M)</f>
        <v>8886.5999999999985</v>
      </c>
      <c r="P305" s="979">
        <f>_xlfn.XLOOKUP($D305,Help2_FC!$D:$D,Help2_FC!F:F)</f>
        <v>706</v>
      </c>
      <c r="Q305" s="979">
        <f t="shared" si="36"/>
        <v>744</v>
      </c>
      <c r="R305" s="979">
        <f>_xlfn.XLOOKUP($D305,Help2_FC!$D:$D,Help2_FC!N:N)</f>
        <v>7764.6607818089915</v>
      </c>
      <c r="S305" s="979">
        <f>_xlfn.XLOOKUP($D305,Help2_FC!$D:$D,Help2_FC!O:O)</f>
        <v>8032.7089999999998</v>
      </c>
      <c r="T305" s="979">
        <f>_xlfn.XLOOKUP($D305,Help2_FC!$D:$D,Help2_FC!P:P)</f>
        <v>1004.22</v>
      </c>
      <c r="U305" s="979">
        <f>_xlfn.XLOOKUP($D305,Help2_FC!$D:$D,Help2_FC!Q:Q)</f>
        <v>301.88</v>
      </c>
      <c r="V305" s="979">
        <f>_xlfn.XLOOKUP($D305,Help2_FC!$D:$D,Help2_FC!R:R)</f>
        <v>107.876</v>
      </c>
      <c r="W305" s="979">
        <f>_xlfn.XLOOKUP($D305,Help2_FC!$D:$D,Help2_FC!S:S)</f>
        <v>17419.789999999997</v>
      </c>
      <c r="Y305" s="979">
        <f>_xlfn.XLOOKUP($D305,Help2_FC!$D:$D,Help2_FC!V:V)</f>
        <v>8734</v>
      </c>
      <c r="Z305" s="979">
        <f>_xlfn.XLOOKUP($D305,Help2_FC!$D:$D,Help2_FC!W:W)</f>
        <v>3367</v>
      </c>
      <c r="AA305" s="979">
        <f>_xlfn.XLOOKUP($D305,Help2_FC!$D:$D,Help2_FC!X:X)</f>
        <v>0</v>
      </c>
      <c r="AB305" s="979">
        <f>_xlfn.XLOOKUP($D305,Help2_FC!$D:$D,Help2_FC!Y:Y)</f>
        <v>5586</v>
      </c>
      <c r="AC305" s="979">
        <f>_xlfn.XLOOKUP($D305,Help2_FC!$D:$D,Help2_FC!Z:Z)</f>
        <v>1195</v>
      </c>
      <c r="AD305" s="979">
        <f>_xlfn.XLOOKUP($D305,Help2_FC!$D:$D,Help2_FC!AA:AA)</f>
        <v>711.4</v>
      </c>
      <c r="AE305" s="979">
        <f>_xlfn.XLOOKUP($D305,Help2_FC!$D:$D,Help2_FC!AB:AB)</f>
        <v>1057</v>
      </c>
      <c r="AF305" s="979">
        <f>_xlfn.XLOOKUP($D305,Help2_FC!$D:$D,Help2_FC!AC:AC)</f>
        <v>605</v>
      </c>
      <c r="AG305" s="979">
        <f>_xlfn.XLOOKUP($D305,Help2_FC!$D:$D,Help2_FC!AD:AD)</f>
        <v>383</v>
      </c>
      <c r="AH305" s="979">
        <f>_xlfn.XLOOKUP($D305,Help2_FC!$D:$D,Help2_FC!AE:AE)</f>
        <v>1955</v>
      </c>
      <c r="AI305" s="979">
        <f>_xlfn.XLOOKUP($D305,Help2_FC!$D:$D,Help2_FC!AF:AF)</f>
        <v>3150.8399999999997</v>
      </c>
      <c r="AJ305" s="979">
        <f>_xlfn.XLOOKUP($D305,Help2_FC!$D:$D,Help2_FC!AG:AG)</f>
        <v>353.48141996402154</v>
      </c>
      <c r="AK305" s="979">
        <f>_xlfn.XLOOKUP($D305,Help2_FC!$D:$D,Help2_FC!AH:AH)</f>
        <v>7188</v>
      </c>
      <c r="AL305" s="979">
        <f>_xlfn.XLOOKUP($D305,Help2_FC!$D:$D,Help2_FC!AI:AI)</f>
        <v>907.5</v>
      </c>
      <c r="AM305" s="979">
        <f>_xlfn.XLOOKUP($D305,Help2_FC!$D:$D,Help2_FC!AJ:AJ)</f>
        <v>0</v>
      </c>
      <c r="AN305" s="979">
        <f>_xlfn.XLOOKUP($D305,Help2_FC!$D:$D,Help2_FC!AK:AK)</f>
        <v>0</v>
      </c>
    </row>
    <row r="306" spans="1:40" x14ac:dyDescent="0.2">
      <c r="A306" s="1">
        <v>45230</v>
      </c>
      <c r="B306">
        <f t="shared" si="31"/>
        <v>10</v>
      </c>
      <c r="C306">
        <f t="shared" si="32"/>
        <v>2023</v>
      </c>
      <c r="D306" s="872" t="str">
        <f t="shared" si="33"/>
        <v>10´2023</v>
      </c>
      <c r="E306" s="867">
        <v>24</v>
      </c>
      <c r="F306" s="2">
        <f t="shared" si="30"/>
        <v>0</v>
      </c>
      <c r="G306" s="1483">
        <f t="shared" si="34"/>
        <v>0</v>
      </c>
      <c r="H306" s="5">
        <f t="shared" si="35"/>
        <v>0</v>
      </c>
      <c r="I306" s="995">
        <f>_xlfn.XLOOKUP($D306,Help2_FC!$D:$D,Help2_FC!H:H)</f>
        <v>18882</v>
      </c>
      <c r="J306" s="979">
        <f>_xlfn.XLOOKUP($D306,Help2_FC!$D:$D,Help2_FC!I:I)</f>
        <v>12101</v>
      </c>
      <c r="K306" s="979">
        <f>_xlfn.XLOOKUP($D306,Help2_FC!$D:$D,Help2_FC!J:J)</f>
        <v>3100</v>
      </c>
      <c r="L306" s="979">
        <f>_xlfn.XLOOKUP($D306,Help2_FC!$D:$D,Help2_FC!K:K)</f>
        <v>2486</v>
      </c>
      <c r="M306" s="979">
        <f>_xlfn.XLOOKUP($D306,Help2_FC!$D:$D,Help2_FC!L:L)</f>
        <v>8699</v>
      </c>
      <c r="N306" s="979">
        <f>_xlfn.XLOOKUP($D306,Help2_FC!$D:$D,Help2_FC!M:M)</f>
        <v>8886.5999999999985</v>
      </c>
      <c r="P306" s="979">
        <f>_xlfn.XLOOKUP($D306,Help2_FC!$D:$D,Help2_FC!F:F)</f>
        <v>706</v>
      </c>
      <c r="Q306" s="979">
        <f t="shared" si="36"/>
        <v>744</v>
      </c>
      <c r="R306" s="979">
        <f>_xlfn.XLOOKUP($D306,Help2_FC!$D:$D,Help2_FC!N:N)</f>
        <v>7764.6607818089915</v>
      </c>
      <c r="S306" s="979">
        <f>_xlfn.XLOOKUP($D306,Help2_FC!$D:$D,Help2_FC!O:O)</f>
        <v>8032.7089999999998</v>
      </c>
      <c r="T306" s="979">
        <f>_xlfn.XLOOKUP($D306,Help2_FC!$D:$D,Help2_FC!P:P)</f>
        <v>1004.22</v>
      </c>
      <c r="U306" s="979">
        <f>_xlfn.XLOOKUP($D306,Help2_FC!$D:$D,Help2_FC!Q:Q)</f>
        <v>301.88</v>
      </c>
      <c r="V306" s="979">
        <f>_xlfn.XLOOKUP($D306,Help2_FC!$D:$D,Help2_FC!R:R)</f>
        <v>107.876</v>
      </c>
      <c r="W306" s="979">
        <f>_xlfn.XLOOKUP($D306,Help2_FC!$D:$D,Help2_FC!S:S)</f>
        <v>17419.789999999997</v>
      </c>
      <c r="Y306" s="979">
        <f>_xlfn.XLOOKUP($D306,Help2_FC!$D:$D,Help2_FC!V:V)</f>
        <v>8734</v>
      </c>
      <c r="Z306" s="979">
        <f>_xlfn.XLOOKUP($D306,Help2_FC!$D:$D,Help2_FC!W:W)</f>
        <v>3367</v>
      </c>
      <c r="AA306" s="979">
        <f>_xlfn.XLOOKUP($D306,Help2_FC!$D:$D,Help2_FC!X:X)</f>
        <v>0</v>
      </c>
      <c r="AB306" s="979">
        <f>_xlfn.XLOOKUP($D306,Help2_FC!$D:$D,Help2_FC!Y:Y)</f>
        <v>5586</v>
      </c>
      <c r="AC306" s="979">
        <f>_xlfn.XLOOKUP($D306,Help2_FC!$D:$D,Help2_FC!Z:Z)</f>
        <v>1195</v>
      </c>
      <c r="AD306" s="979">
        <f>_xlfn.XLOOKUP($D306,Help2_FC!$D:$D,Help2_FC!AA:AA)</f>
        <v>711.4</v>
      </c>
      <c r="AE306" s="979">
        <f>_xlfn.XLOOKUP($D306,Help2_FC!$D:$D,Help2_FC!AB:AB)</f>
        <v>1057</v>
      </c>
      <c r="AF306" s="979">
        <f>_xlfn.XLOOKUP($D306,Help2_FC!$D:$D,Help2_FC!AC:AC)</f>
        <v>605</v>
      </c>
      <c r="AG306" s="979">
        <f>_xlfn.XLOOKUP($D306,Help2_FC!$D:$D,Help2_FC!AD:AD)</f>
        <v>383</v>
      </c>
      <c r="AH306" s="979">
        <f>_xlfn.XLOOKUP($D306,Help2_FC!$D:$D,Help2_FC!AE:AE)</f>
        <v>1955</v>
      </c>
      <c r="AI306" s="979">
        <f>_xlfn.XLOOKUP($D306,Help2_FC!$D:$D,Help2_FC!AF:AF)</f>
        <v>3150.8399999999997</v>
      </c>
      <c r="AJ306" s="979">
        <f>_xlfn.XLOOKUP($D306,Help2_FC!$D:$D,Help2_FC!AG:AG)</f>
        <v>353.48141996402154</v>
      </c>
      <c r="AK306" s="979">
        <f>_xlfn.XLOOKUP($D306,Help2_FC!$D:$D,Help2_FC!AH:AH)</f>
        <v>7188</v>
      </c>
      <c r="AL306" s="979">
        <f>_xlfn.XLOOKUP($D306,Help2_FC!$D:$D,Help2_FC!AI:AI)</f>
        <v>907.5</v>
      </c>
      <c r="AM306" s="979">
        <f>_xlfn.XLOOKUP($D306,Help2_FC!$D:$D,Help2_FC!AJ:AJ)</f>
        <v>0</v>
      </c>
      <c r="AN306" s="979">
        <f>_xlfn.XLOOKUP($D306,Help2_FC!$D:$D,Help2_FC!AK:AK)</f>
        <v>0</v>
      </c>
    </row>
    <row r="307" spans="1:40" x14ac:dyDescent="0.2">
      <c r="A307" s="1">
        <v>45231</v>
      </c>
      <c r="B307">
        <f t="shared" si="31"/>
        <v>11</v>
      </c>
      <c r="C307">
        <f t="shared" si="32"/>
        <v>2023</v>
      </c>
      <c r="D307" s="872" t="str">
        <f t="shared" si="33"/>
        <v>11´2023</v>
      </c>
      <c r="E307" s="867">
        <v>12.4</v>
      </c>
      <c r="F307" s="2">
        <f t="shared" si="30"/>
        <v>11.6</v>
      </c>
      <c r="G307" s="1483">
        <f t="shared" si="34"/>
        <v>1.6676250718803909E-2</v>
      </c>
      <c r="H307" s="5">
        <f t="shared" si="35"/>
        <v>0.48333333333333334</v>
      </c>
      <c r="I307" s="995">
        <f>_xlfn.XLOOKUP($D307,Help2_FC!$D:$D,Help2_FC!H:H)</f>
        <v>18783</v>
      </c>
      <c r="J307" s="979">
        <f>_xlfn.XLOOKUP($D307,Help2_FC!$D:$D,Help2_FC!I:I)</f>
        <v>11682</v>
      </c>
      <c r="K307" s="979">
        <f>_xlfn.XLOOKUP($D307,Help2_FC!$D:$D,Help2_FC!J:J)</f>
        <v>2954</v>
      </c>
      <c r="L307" s="979">
        <f>_xlfn.XLOOKUP($D307,Help2_FC!$D:$D,Help2_FC!K:K)</f>
        <v>2001</v>
      </c>
      <c r="M307" s="979">
        <f>_xlfn.XLOOKUP($D307,Help2_FC!$D:$D,Help2_FC!L:L)</f>
        <v>9404</v>
      </c>
      <c r="N307" s="979">
        <f>_xlfn.XLOOKUP($D307,Help2_FC!$D:$D,Help2_FC!M:M)</f>
        <v>8687</v>
      </c>
      <c r="P307" s="979">
        <f>_xlfn.XLOOKUP($D307,Help2_FC!$D:$D,Help2_FC!F:F)</f>
        <v>695.6</v>
      </c>
      <c r="Q307" s="979">
        <f t="shared" si="36"/>
        <v>720</v>
      </c>
      <c r="R307" s="979">
        <f>_xlfn.XLOOKUP($D307,Help2_FC!$D:$D,Help2_FC!N:N)</f>
        <v>7998.7520111565218</v>
      </c>
      <c r="S307" s="979">
        <f>_xlfn.XLOOKUP($D307,Help2_FC!$D:$D,Help2_FC!O:O)</f>
        <v>10645.894</v>
      </c>
      <c r="T307" s="979">
        <f>_xlfn.XLOOKUP($D307,Help2_FC!$D:$D,Help2_FC!P:P)</f>
        <v>513.16</v>
      </c>
      <c r="U307" s="979">
        <f>_xlfn.XLOOKUP($D307,Help2_FC!$D:$D,Help2_FC!Q:Q)</f>
        <v>153</v>
      </c>
      <c r="V307" s="979">
        <f>_xlfn.XLOOKUP($D307,Help2_FC!$D:$D,Help2_FC!R:R)</f>
        <v>91.460999999999999</v>
      </c>
      <c r="W307" s="979">
        <f>_xlfn.XLOOKUP($D307,Help2_FC!$D:$D,Help2_FC!S:S)</f>
        <v>16368.099999999999</v>
      </c>
      <c r="Y307" s="979">
        <f>_xlfn.XLOOKUP($D307,Help2_FC!$D:$D,Help2_FC!V:V)</f>
        <v>7604</v>
      </c>
      <c r="Z307" s="979">
        <f>_xlfn.XLOOKUP($D307,Help2_FC!$D:$D,Help2_FC!W:W)</f>
        <v>4078</v>
      </c>
      <c r="AA307" s="979">
        <f>_xlfn.XLOOKUP($D307,Help2_FC!$D:$D,Help2_FC!X:X)</f>
        <v>0</v>
      </c>
      <c r="AB307" s="979">
        <f>_xlfn.XLOOKUP($D307,Help2_FC!$D:$D,Help2_FC!Y:Y)</f>
        <v>4955</v>
      </c>
      <c r="AC307" s="979">
        <f>_xlfn.XLOOKUP($D307,Help2_FC!$D:$D,Help2_FC!Z:Z)</f>
        <v>2146</v>
      </c>
      <c r="AD307" s="979">
        <f>_xlfn.XLOOKUP($D307,Help2_FC!$D:$D,Help2_FC!AA:AA)</f>
        <v>810.4</v>
      </c>
      <c r="AE307" s="979">
        <f>_xlfn.XLOOKUP($D307,Help2_FC!$D:$D,Help2_FC!AB:AB)</f>
        <v>1220</v>
      </c>
      <c r="AF307" s="979">
        <f>_xlfn.XLOOKUP($D307,Help2_FC!$D:$D,Help2_FC!AC:AC)</f>
        <v>434</v>
      </c>
      <c r="AG307" s="979">
        <f>_xlfn.XLOOKUP($D307,Help2_FC!$D:$D,Help2_FC!AD:AD)</f>
        <v>237</v>
      </c>
      <c r="AH307" s="979">
        <f>_xlfn.XLOOKUP($D307,Help2_FC!$D:$D,Help2_FC!AE:AE)</f>
        <v>2494.9</v>
      </c>
      <c r="AI307" s="979">
        <f>_xlfn.XLOOKUP($D307,Help2_FC!$D:$D,Help2_FC!AF:AF)</f>
        <v>3346.86</v>
      </c>
      <c r="AJ307" s="979">
        <f>_xlfn.XLOOKUP($D307,Help2_FC!$D:$D,Help2_FC!AG:AG)</f>
        <v>341.38760844147941</v>
      </c>
      <c r="AK307" s="979">
        <f>_xlfn.XLOOKUP($D307,Help2_FC!$D:$D,Help2_FC!AH:AH)</f>
        <v>6272</v>
      </c>
      <c r="AL307" s="979">
        <f>_xlfn.XLOOKUP($D307,Help2_FC!$D:$D,Help2_FC!AI:AI)</f>
        <v>634.5</v>
      </c>
      <c r="AM307" s="979">
        <f>_xlfn.XLOOKUP($D307,Help2_FC!$D:$D,Help2_FC!AJ:AJ)</f>
        <v>720.96</v>
      </c>
      <c r="AN307" s="979">
        <f>_xlfn.XLOOKUP($D307,Help2_FC!$D:$D,Help2_FC!AK:AK)</f>
        <v>0</v>
      </c>
    </row>
    <row r="308" spans="1:40" x14ac:dyDescent="0.2">
      <c r="A308" s="1">
        <v>45232</v>
      </c>
      <c r="B308">
        <f t="shared" si="31"/>
        <v>11</v>
      </c>
      <c r="C308">
        <f t="shared" si="32"/>
        <v>2023</v>
      </c>
      <c r="D308" s="872" t="str">
        <f t="shared" si="33"/>
        <v>11´2023</v>
      </c>
      <c r="F308" s="2">
        <f t="shared" si="30"/>
        <v>24</v>
      </c>
      <c r="G308" s="1483">
        <f t="shared" si="34"/>
        <v>3.4502587694077054E-2</v>
      </c>
      <c r="H308" s="5">
        <f t="shared" si="35"/>
        <v>1</v>
      </c>
      <c r="I308" s="995">
        <f>_xlfn.XLOOKUP($D308,Help2_FC!$D:$D,Help2_FC!H:H)</f>
        <v>18783</v>
      </c>
      <c r="J308" s="979">
        <f>_xlfn.XLOOKUP($D308,Help2_FC!$D:$D,Help2_FC!I:I)</f>
        <v>11682</v>
      </c>
      <c r="K308" s="979">
        <f>_xlfn.XLOOKUP($D308,Help2_FC!$D:$D,Help2_FC!J:J)</f>
        <v>2954</v>
      </c>
      <c r="L308" s="979">
        <f>_xlfn.XLOOKUP($D308,Help2_FC!$D:$D,Help2_FC!K:K)</f>
        <v>2001</v>
      </c>
      <c r="M308" s="979">
        <f>_xlfn.XLOOKUP($D308,Help2_FC!$D:$D,Help2_FC!L:L)</f>
        <v>9404</v>
      </c>
      <c r="N308" s="979">
        <f>_xlfn.XLOOKUP($D308,Help2_FC!$D:$D,Help2_FC!M:M)</f>
        <v>8687</v>
      </c>
      <c r="P308" s="979">
        <f>_xlfn.XLOOKUP($D308,Help2_FC!$D:$D,Help2_FC!F:F)</f>
        <v>695.6</v>
      </c>
      <c r="Q308" s="979">
        <f t="shared" si="36"/>
        <v>720</v>
      </c>
      <c r="R308" s="979">
        <f>_xlfn.XLOOKUP($D308,Help2_FC!$D:$D,Help2_FC!N:N)</f>
        <v>7998.7520111565218</v>
      </c>
      <c r="S308" s="979">
        <f>_xlfn.XLOOKUP($D308,Help2_FC!$D:$D,Help2_FC!O:O)</f>
        <v>10645.894</v>
      </c>
      <c r="T308" s="979">
        <f>_xlfn.XLOOKUP($D308,Help2_FC!$D:$D,Help2_FC!P:P)</f>
        <v>513.16</v>
      </c>
      <c r="U308" s="979">
        <f>_xlfn.XLOOKUP($D308,Help2_FC!$D:$D,Help2_FC!Q:Q)</f>
        <v>153</v>
      </c>
      <c r="V308" s="979">
        <f>_xlfn.XLOOKUP($D308,Help2_FC!$D:$D,Help2_FC!R:R)</f>
        <v>91.460999999999999</v>
      </c>
      <c r="W308" s="979">
        <f>_xlfn.XLOOKUP($D308,Help2_FC!$D:$D,Help2_FC!S:S)</f>
        <v>16368.099999999999</v>
      </c>
      <c r="Y308" s="979">
        <f>_xlfn.XLOOKUP($D308,Help2_FC!$D:$D,Help2_FC!V:V)</f>
        <v>7604</v>
      </c>
      <c r="Z308" s="979">
        <f>_xlfn.XLOOKUP($D308,Help2_FC!$D:$D,Help2_FC!W:W)</f>
        <v>4078</v>
      </c>
      <c r="AA308" s="979">
        <f>_xlfn.XLOOKUP($D308,Help2_FC!$D:$D,Help2_FC!X:X)</f>
        <v>0</v>
      </c>
      <c r="AB308" s="979">
        <f>_xlfn.XLOOKUP($D308,Help2_FC!$D:$D,Help2_FC!Y:Y)</f>
        <v>4955</v>
      </c>
      <c r="AC308" s="979">
        <f>_xlfn.XLOOKUP($D308,Help2_FC!$D:$D,Help2_FC!Z:Z)</f>
        <v>2146</v>
      </c>
      <c r="AD308" s="979">
        <f>_xlfn.XLOOKUP($D308,Help2_FC!$D:$D,Help2_FC!AA:AA)</f>
        <v>810.4</v>
      </c>
      <c r="AE308" s="979">
        <f>_xlfn.XLOOKUP($D308,Help2_FC!$D:$D,Help2_FC!AB:AB)</f>
        <v>1220</v>
      </c>
      <c r="AF308" s="979">
        <f>_xlfn.XLOOKUP($D308,Help2_FC!$D:$D,Help2_FC!AC:AC)</f>
        <v>434</v>
      </c>
      <c r="AG308" s="979">
        <f>_xlfn.XLOOKUP($D308,Help2_FC!$D:$D,Help2_FC!AD:AD)</f>
        <v>237</v>
      </c>
      <c r="AH308" s="979">
        <f>_xlfn.XLOOKUP($D308,Help2_FC!$D:$D,Help2_FC!AE:AE)</f>
        <v>2494.9</v>
      </c>
      <c r="AI308" s="979">
        <f>_xlfn.XLOOKUP($D308,Help2_FC!$D:$D,Help2_FC!AF:AF)</f>
        <v>3346.86</v>
      </c>
      <c r="AJ308" s="979">
        <f>_xlfn.XLOOKUP($D308,Help2_FC!$D:$D,Help2_FC!AG:AG)</f>
        <v>341.38760844147941</v>
      </c>
      <c r="AK308" s="979">
        <f>_xlfn.XLOOKUP($D308,Help2_FC!$D:$D,Help2_FC!AH:AH)</f>
        <v>6272</v>
      </c>
      <c r="AL308" s="979">
        <f>_xlfn.XLOOKUP($D308,Help2_FC!$D:$D,Help2_FC!AI:AI)</f>
        <v>634.5</v>
      </c>
      <c r="AM308" s="979">
        <f>_xlfn.XLOOKUP($D308,Help2_FC!$D:$D,Help2_FC!AJ:AJ)</f>
        <v>720.96</v>
      </c>
      <c r="AN308" s="979">
        <f>_xlfn.XLOOKUP($D308,Help2_FC!$D:$D,Help2_FC!AK:AK)</f>
        <v>0</v>
      </c>
    </row>
    <row r="309" spans="1:40" x14ac:dyDescent="0.2">
      <c r="A309" s="1">
        <v>45233</v>
      </c>
      <c r="B309">
        <f t="shared" si="31"/>
        <v>11</v>
      </c>
      <c r="C309">
        <f t="shared" si="32"/>
        <v>2023</v>
      </c>
      <c r="D309" s="872" t="str">
        <f t="shared" si="33"/>
        <v>11´2023</v>
      </c>
      <c r="F309" s="2">
        <f t="shared" si="30"/>
        <v>24</v>
      </c>
      <c r="G309" s="1483">
        <f t="shared" si="34"/>
        <v>3.4502587694077054E-2</v>
      </c>
      <c r="H309" s="5">
        <f t="shared" si="35"/>
        <v>1</v>
      </c>
      <c r="I309" s="995">
        <f>_xlfn.XLOOKUP($D309,Help2_FC!$D:$D,Help2_FC!H:H)</f>
        <v>18783</v>
      </c>
      <c r="J309" s="979">
        <f>_xlfn.XLOOKUP($D309,Help2_FC!$D:$D,Help2_FC!I:I)</f>
        <v>11682</v>
      </c>
      <c r="K309" s="979">
        <f>_xlfn.XLOOKUP($D309,Help2_FC!$D:$D,Help2_FC!J:J)</f>
        <v>2954</v>
      </c>
      <c r="L309" s="979">
        <f>_xlfn.XLOOKUP($D309,Help2_FC!$D:$D,Help2_FC!K:K)</f>
        <v>2001</v>
      </c>
      <c r="M309" s="979">
        <f>_xlfn.XLOOKUP($D309,Help2_FC!$D:$D,Help2_FC!L:L)</f>
        <v>9404</v>
      </c>
      <c r="N309" s="979">
        <f>_xlfn.XLOOKUP($D309,Help2_FC!$D:$D,Help2_FC!M:M)</f>
        <v>8687</v>
      </c>
      <c r="P309" s="979">
        <f>_xlfn.XLOOKUP($D309,Help2_FC!$D:$D,Help2_FC!F:F)</f>
        <v>695.6</v>
      </c>
      <c r="Q309" s="979">
        <f t="shared" si="36"/>
        <v>720</v>
      </c>
      <c r="R309" s="979">
        <f>_xlfn.XLOOKUP($D309,Help2_FC!$D:$D,Help2_FC!N:N)</f>
        <v>7998.7520111565218</v>
      </c>
      <c r="S309" s="979">
        <f>_xlfn.XLOOKUP($D309,Help2_FC!$D:$D,Help2_FC!O:O)</f>
        <v>10645.894</v>
      </c>
      <c r="T309" s="979">
        <f>_xlfn.XLOOKUP($D309,Help2_FC!$D:$D,Help2_FC!P:P)</f>
        <v>513.16</v>
      </c>
      <c r="U309" s="979">
        <f>_xlfn.XLOOKUP($D309,Help2_FC!$D:$D,Help2_FC!Q:Q)</f>
        <v>153</v>
      </c>
      <c r="V309" s="979">
        <f>_xlfn.XLOOKUP($D309,Help2_FC!$D:$D,Help2_FC!R:R)</f>
        <v>91.460999999999999</v>
      </c>
      <c r="W309" s="979">
        <f>_xlfn.XLOOKUP($D309,Help2_FC!$D:$D,Help2_FC!S:S)</f>
        <v>16368.099999999999</v>
      </c>
      <c r="Y309" s="979">
        <f>_xlfn.XLOOKUP($D309,Help2_FC!$D:$D,Help2_FC!V:V)</f>
        <v>7604</v>
      </c>
      <c r="Z309" s="979">
        <f>_xlfn.XLOOKUP($D309,Help2_FC!$D:$D,Help2_FC!W:W)</f>
        <v>4078</v>
      </c>
      <c r="AA309" s="979">
        <f>_xlfn.XLOOKUP($D309,Help2_FC!$D:$D,Help2_FC!X:X)</f>
        <v>0</v>
      </c>
      <c r="AB309" s="979">
        <f>_xlfn.XLOOKUP($D309,Help2_FC!$D:$D,Help2_FC!Y:Y)</f>
        <v>4955</v>
      </c>
      <c r="AC309" s="979">
        <f>_xlfn.XLOOKUP($D309,Help2_FC!$D:$D,Help2_FC!Z:Z)</f>
        <v>2146</v>
      </c>
      <c r="AD309" s="979">
        <f>_xlfn.XLOOKUP($D309,Help2_FC!$D:$D,Help2_FC!AA:AA)</f>
        <v>810.4</v>
      </c>
      <c r="AE309" s="979">
        <f>_xlfn.XLOOKUP($D309,Help2_FC!$D:$D,Help2_FC!AB:AB)</f>
        <v>1220</v>
      </c>
      <c r="AF309" s="979">
        <f>_xlfn.XLOOKUP($D309,Help2_FC!$D:$D,Help2_FC!AC:AC)</f>
        <v>434</v>
      </c>
      <c r="AG309" s="979">
        <f>_xlfn.XLOOKUP($D309,Help2_FC!$D:$D,Help2_FC!AD:AD)</f>
        <v>237</v>
      </c>
      <c r="AH309" s="979">
        <f>_xlfn.XLOOKUP($D309,Help2_FC!$D:$D,Help2_FC!AE:AE)</f>
        <v>2494.9</v>
      </c>
      <c r="AI309" s="979">
        <f>_xlfn.XLOOKUP($D309,Help2_FC!$D:$D,Help2_FC!AF:AF)</f>
        <v>3346.86</v>
      </c>
      <c r="AJ309" s="979">
        <f>_xlfn.XLOOKUP($D309,Help2_FC!$D:$D,Help2_FC!AG:AG)</f>
        <v>341.38760844147941</v>
      </c>
      <c r="AK309" s="979">
        <f>_xlfn.XLOOKUP($D309,Help2_FC!$D:$D,Help2_FC!AH:AH)</f>
        <v>6272</v>
      </c>
      <c r="AL309" s="979">
        <f>_xlfn.XLOOKUP($D309,Help2_FC!$D:$D,Help2_FC!AI:AI)</f>
        <v>634.5</v>
      </c>
      <c r="AM309" s="979">
        <f>_xlfn.XLOOKUP($D309,Help2_FC!$D:$D,Help2_FC!AJ:AJ)</f>
        <v>720.96</v>
      </c>
      <c r="AN309" s="979">
        <f>_xlfn.XLOOKUP($D309,Help2_FC!$D:$D,Help2_FC!AK:AK)</f>
        <v>0</v>
      </c>
    </row>
    <row r="310" spans="1:40" x14ac:dyDescent="0.2">
      <c r="A310" s="1">
        <v>45234</v>
      </c>
      <c r="B310">
        <f t="shared" si="31"/>
        <v>11</v>
      </c>
      <c r="C310">
        <f t="shared" si="32"/>
        <v>2023</v>
      </c>
      <c r="D310" s="872" t="str">
        <f t="shared" si="33"/>
        <v>11´2023</v>
      </c>
      <c r="F310" s="2">
        <f t="shared" si="30"/>
        <v>24</v>
      </c>
      <c r="G310" s="1483">
        <f t="shared" si="34"/>
        <v>3.4502587694077054E-2</v>
      </c>
      <c r="H310" s="5">
        <f t="shared" si="35"/>
        <v>1</v>
      </c>
      <c r="I310" s="995">
        <f>_xlfn.XLOOKUP($D310,Help2_FC!$D:$D,Help2_FC!H:H)</f>
        <v>18783</v>
      </c>
      <c r="J310" s="979">
        <f>_xlfn.XLOOKUP($D310,Help2_FC!$D:$D,Help2_FC!I:I)</f>
        <v>11682</v>
      </c>
      <c r="K310" s="979">
        <f>_xlfn.XLOOKUP($D310,Help2_FC!$D:$D,Help2_FC!J:J)</f>
        <v>2954</v>
      </c>
      <c r="L310" s="979">
        <f>_xlfn.XLOOKUP($D310,Help2_FC!$D:$D,Help2_FC!K:K)</f>
        <v>2001</v>
      </c>
      <c r="M310" s="979">
        <f>_xlfn.XLOOKUP($D310,Help2_FC!$D:$D,Help2_FC!L:L)</f>
        <v>9404</v>
      </c>
      <c r="N310" s="979">
        <f>_xlfn.XLOOKUP($D310,Help2_FC!$D:$D,Help2_FC!M:M)</f>
        <v>8687</v>
      </c>
      <c r="P310" s="979">
        <f>_xlfn.XLOOKUP($D310,Help2_FC!$D:$D,Help2_FC!F:F)</f>
        <v>695.6</v>
      </c>
      <c r="Q310" s="979">
        <f t="shared" si="36"/>
        <v>720</v>
      </c>
      <c r="R310" s="979">
        <f>_xlfn.XLOOKUP($D310,Help2_FC!$D:$D,Help2_FC!N:N)</f>
        <v>7998.7520111565218</v>
      </c>
      <c r="S310" s="979">
        <f>_xlfn.XLOOKUP($D310,Help2_FC!$D:$D,Help2_FC!O:O)</f>
        <v>10645.894</v>
      </c>
      <c r="T310" s="979">
        <f>_xlfn.XLOOKUP($D310,Help2_FC!$D:$D,Help2_FC!P:P)</f>
        <v>513.16</v>
      </c>
      <c r="U310" s="979">
        <f>_xlfn.XLOOKUP($D310,Help2_FC!$D:$D,Help2_FC!Q:Q)</f>
        <v>153</v>
      </c>
      <c r="V310" s="979">
        <f>_xlfn.XLOOKUP($D310,Help2_FC!$D:$D,Help2_FC!R:R)</f>
        <v>91.460999999999999</v>
      </c>
      <c r="W310" s="979">
        <f>_xlfn.XLOOKUP($D310,Help2_FC!$D:$D,Help2_FC!S:S)</f>
        <v>16368.099999999999</v>
      </c>
      <c r="Y310" s="979">
        <f>_xlfn.XLOOKUP($D310,Help2_FC!$D:$D,Help2_FC!V:V)</f>
        <v>7604</v>
      </c>
      <c r="Z310" s="979">
        <f>_xlfn.XLOOKUP($D310,Help2_FC!$D:$D,Help2_FC!W:W)</f>
        <v>4078</v>
      </c>
      <c r="AA310" s="979">
        <f>_xlfn.XLOOKUP($D310,Help2_FC!$D:$D,Help2_FC!X:X)</f>
        <v>0</v>
      </c>
      <c r="AB310" s="979">
        <f>_xlfn.XLOOKUP($D310,Help2_FC!$D:$D,Help2_FC!Y:Y)</f>
        <v>4955</v>
      </c>
      <c r="AC310" s="979">
        <f>_xlfn.XLOOKUP($D310,Help2_FC!$D:$D,Help2_FC!Z:Z)</f>
        <v>2146</v>
      </c>
      <c r="AD310" s="979">
        <f>_xlfn.XLOOKUP($D310,Help2_FC!$D:$D,Help2_FC!AA:AA)</f>
        <v>810.4</v>
      </c>
      <c r="AE310" s="979">
        <f>_xlfn.XLOOKUP($D310,Help2_FC!$D:$D,Help2_FC!AB:AB)</f>
        <v>1220</v>
      </c>
      <c r="AF310" s="979">
        <f>_xlfn.XLOOKUP($D310,Help2_FC!$D:$D,Help2_FC!AC:AC)</f>
        <v>434</v>
      </c>
      <c r="AG310" s="979">
        <f>_xlfn.XLOOKUP($D310,Help2_FC!$D:$D,Help2_FC!AD:AD)</f>
        <v>237</v>
      </c>
      <c r="AH310" s="979">
        <f>_xlfn.XLOOKUP($D310,Help2_FC!$D:$D,Help2_FC!AE:AE)</f>
        <v>2494.9</v>
      </c>
      <c r="AI310" s="979">
        <f>_xlfn.XLOOKUP($D310,Help2_FC!$D:$D,Help2_FC!AF:AF)</f>
        <v>3346.86</v>
      </c>
      <c r="AJ310" s="979">
        <f>_xlfn.XLOOKUP($D310,Help2_FC!$D:$D,Help2_FC!AG:AG)</f>
        <v>341.38760844147941</v>
      </c>
      <c r="AK310" s="979">
        <f>_xlfn.XLOOKUP($D310,Help2_FC!$D:$D,Help2_FC!AH:AH)</f>
        <v>6272</v>
      </c>
      <c r="AL310" s="979">
        <f>_xlfn.XLOOKUP($D310,Help2_FC!$D:$D,Help2_FC!AI:AI)</f>
        <v>634.5</v>
      </c>
      <c r="AM310" s="979">
        <f>_xlfn.XLOOKUP($D310,Help2_FC!$D:$D,Help2_FC!AJ:AJ)</f>
        <v>720.96</v>
      </c>
      <c r="AN310" s="979">
        <f>_xlfn.XLOOKUP($D310,Help2_FC!$D:$D,Help2_FC!AK:AK)</f>
        <v>0</v>
      </c>
    </row>
    <row r="311" spans="1:40" x14ac:dyDescent="0.2">
      <c r="A311" s="1">
        <v>45235</v>
      </c>
      <c r="B311">
        <f t="shared" si="31"/>
        <v>11</v>
      </c>
      <c r="C311">
        <f t="shared" si="32"/>
        <v>2023</v>
      </c>
      <c r="D311" s="872" t="str">
        <f t="shared" si="33"/>
        <v>11´2023</v>
      </c>
      <c r="F311" s="2">
        <f t="shared" si="30"/>
        <v>24</v>
      </c>
      <c r="G311" s="1483">
        <f t="shared" si="34"/>
        <v>3.4502587694077054E-2</v>
      </c>
      <c r="H311" s="5">
        <f t="shared" si="35"/>
        <v>1</v>
      </c>
      <c r="I311" s="995">
        <f>_xlfn.XLOOKUP($D311,Help2_FC!$D:$D,Help2_FC!H:H)</f>
        <v>18783</v>
      </c>
      <c r="J311" s="979">
        <f>_xlfn.XLOOKUP($D311,Help2_FC!$D:$D,Help2_FC!I:I)</f>
        <v>11682</v>
      </c>
      <c r="K311" s="979">
        <f>_xlfn.XLOOKUP($D311,Help2_FC!$D:$D,Help2_FC!J:J)</f>
        <v>2954</v>
      </c>
      <c r="L311" s="979">
        <f>_xlfn.XLOOKUP($D311,Help2_FC!$D:$D,Help2_FC!K:K)</f>
        <v>2001</v>
      </c>
      <c r="M311" s="979">
        <f>_xlfn.XLOOKUP($D311,Help2_FC!$D:$D,Help2_FC!L:L)</f>
        <v>9404</v>
      </c>
      <c r="N311" s="979">
        <f>_xlfn.XLOOKUP($D311,Help2_FC!$D:$D,Help2_FC!M:M)</f>
        <v>8687</v>
      </c>
      <c r="P311" s="979">
        <f>_xlfn.XLOOKUP($D311,Help2_FC!$D:$D,Help2_FC!F:F)</f>
        <v>695.6</v>
      </c>
      <c r="Q311" s="979">
        <f t="shared" si="36"/>
        <v>720</v>
      </c>
      <c r="R311" s="979">
        <f>_xlfn.XLOOKUP($D311,Help2_FC!$D:$D,Help2_FC!N:N)</f>
        <v>7998.7520111565218</v>
      </c>
      <c r="S311" s="979">
        <f>_xlfn.XLOOKUP($D311,Help2_FC!$D:$D,Help2_FC!O:O)</f>
        <v>10645.894</v>
      </c>
      <c r="T311" s="979">
        <f>_xlfn.XLOOKUP($D311,Help2_FC!$D:$D,Help2_FC!P:P)</f>
        <v>513.16</v>
      </c>
      <c r="U311" s="979">
        <f>_xlfn.XLOOKUP($D311,Help2_FC!$D:$D,Help2_FC!Q:Q)</f>
        <v>153</v>
      </c>
      <c r="V311" s="979">
        <f>_xlfn.XLOOKUP($D311,Help2_FC!$D:$D,Help2_FC!R:R)</f>
        <v>91.460999999999999</v>
      </c>
      <c r="W311" s="979">
        <f>_xlfn.XLOOKUP($D311,Help2_FC!$D:$D,Help2_FC!S:S)</f>
        <v>16368.099999999999</v>
      </c>
      <c r="Y311" s="979">
        <f>_xlfn.XLOOKUP($D311,Help2_FC!$D:$D,Help2_FC!V:V)</f>
        <v>7604</v>
      </c>
      <c r="Z311" s="979">
        <f>_xlfn.XLOOKUP($D311,Help2_FC!$D:$D,Help2_FC!W:W)</f>
        <v>4078</v>
      </c>
      <c r="AA311" s="979">
        <f>_xlfn.XLOOKUP($D311,Help2_FC!$D:$D,Help2_FC!X:X)</f>
        <v>0</v>
      </c>
      <c r="AB311" s="979">
        <f>_xlfn.XLOOKUP($D311,Help2_FC!$D:$D,Help2_FC!Y:Y)</f>
        <v>4955</v>
      </c>
      <c r="AC311" s="979">
        <f>_xlfn.XLOOKUP($D311,Help2_FC!$D:$D,Help2_FC!Z:Z)</f>
        <v>2146</v>
      </c>
      <c r="AD311" s="979">
        <f>_xlfn.XLOOKUP($D311,Help2_FC!$D:$D,Help2_FC!AA:AA)</f>
        <v>810.4</v>
      </c>
      <c r="AE311" s="979">
        <f>_xlfn.XLOOKUP($D311,Help2_FC!$D:$D,Help2_FC!AB:AB)</f>
        <v>1220</v>
      </c>
      <c r="AF311" s="979">
        <f>_xlfn.XLOOKUP($D311,Help2_FC!$D:$D,Help2_FC!AC:AC)</f>
        <v>434</v>
      </c>
      <c r="AG311" s="979">
        <f>_xlfn.XLOOKUP($D311,Help2_FC!$D:$D,Help2_FC!AD:AD)</f>
        <v>237</v>
      </c>
      <c r="AH311" s="979">
        <f>_xlfn.XLOOKUP($D311,Help2_FC!$D:$D,Help2_FC!AE:AE)</f>
        <v>2494.9</v>
      </c>
      <c r="AI311" s="979">
        <f>_xlfn.XLOOKUP($D311,Help2_FC!$D:$D,Help2_FC!AF:AF)</f>
        <v>3346.86</v>
      </c>
      <c r="AJ311" s="979">
        <f>_xlfn.XLOOKUP($D311,Help2_FC!$D:$D,Help2_FC!AG:AG)</f>
        <v>341.38760844147941</v>
      </c>
      <c r="AK311" s="979">
        <f>_xlfn.XLOOKUP($D311,Help2_FC!$D:$D,Help2_FC!AH:AH)</f>
        <v>6272</v>
      </c>
      <c r="AL311" s="979">
        <f>_xlfn.XLOOKUP($D311,Help2_FC!$D:$D,Help2_FC!AI:AI)</f>
        <v>634.5</v>
      </c>
      <c r="AM311" s="979">
        <f>_xlfn.XLOOKUP($D311,Help2_FC!$D:$D,Help2_FC!AJ:AJ)</f>
        <v>720.96</v>
      </c>
      <c r="AN311" s="979">
        <f>_xlfn.XLOOKUP($D311,Help2_FC!$D:$D,Help2_FC!AK:AK)</f>
        <v>0</v>
      </c>
    </row>
    <row r="312" spans="1:40" x14ac:dyDescent="0.2">
      <c r="A312" s="1">
        <v>45236</v>
      </c>
      <c r="B312">
        <f t="shared" si="31"/>
        <v>11</v>
      </c>
      <c r="C312">
        <f t="shared" si="32"/>
        <v>2023</v>
      </c>
      <c r="D312" s="872" t="str">
        <f t="shared" si="33"/>
        <v>11´2023</v>
      </c>
      <c r="F312" s="2">
        <f t="shared" si="30"/>
        <v>24</v>
      </c>
      <c r="G312" s="1483">
        <f t="shared" si="34"/>
        <v>3.4502587694077054E-2</v>
      </c>
      <c r="H312" s="5">
        <f t="shared" si="35"/>
        <v>1</v>
      </c>
      <c r="I312" s="995">
        <f>_xlfn.XLOOKUP($D312,Help2_FC!$D:$D,Help2_FC!H:H)</f>
        <v>18783</v>
      </c>
      <c r="J312" s="979">
        <f>_xlfn.XLOOKUP($D312,Help2_FC!$D:$D,Help2_FC!I:I)</f>
        <v>11682</v>
      </c>
      <c r="K312" s="979">
        <f>_xlfn.XLOOKUP($D312,Help2_FC!$D:$D,Help2_FC!J:J)</f>
        <v>2954</v>
      </c>
      <c r="L312" s="979">
        <f>_xlfn.XLOOKUP($D312,Help2_FC!$D:$D,Help2_FC!K:K)</f>
        <v>2001</v>
      </c>
      <c r="M312" s="979">
        <f>_xlfn.XLOOKUP($D312,Help2_FC!$D:$D,Help2_FC!L:L)</f>
        <v>9404</v>
      </c>
      <c r="N312" s="979">
        <f>_xlfn.XLOOKUP($D312,Help2_FC!$D:$D,Help2_FC!M:M)</f>
        <v>8687</v>
      </c>
      <c r="P312" s="979">
        <f>_xlfn.XLOOKUP($D312,Help2_FC!$D:$D,Help2_FC!F:F)</f>
        <v>695.6</v>
      </c>
      <c r="Q312" s="979">
        <f t="shared" si="36"/>
        <v>720</v>
      </c>
      <c r="R312" s="979">
        <f>_xlfn.XLOOKUP($D312,Help2_FC!$D:$D,Help2_FC!N:N)</f>
        <v>7998.7520111565218</v>
      </c>
      <c r="S312" s="979">
        <f>_xlfn.XLOOKUP($D312,Help2_FC!$D:$D,Help2_FC!O:O)</f>
        <v>10645.894</v>
      </c>
      <c r="T312" s="979">
        <f>_xlfn.XLOOKUP($D312,Help2_FC!$D:$D,Help2_FC!P:P)</f>
        <v>513.16</v>
      </c>
      <c r="U312" s="979">
        <f>_xlfn.XLOOKUP($D312,Help2_FC!$D:$D,Help2_FC!Q:Q)</f>
        <v>153</v>
      </c>
      <c r="V312" s="979">
        <f>_xlfn.XLOOKUP($D312,Help2_FC!$D:$D,Help2_FC!R:R)</f>
        <v>91.460999999999999</v>
      </c>
      <c r="W312" s="979">
        <f>_xlfn.XLOOKUP($D312,Help2_FC!$D:$D,Help2_FC!S:S)</f>
        <v>16368.099999999999</v>
      </c>
      <c r="Y312" s="979">
        <f>_xlfn.XLOOKUP($D312,Help2_FC!$D:$D,Help2_FC!V:V)</f>
        <v>7604</v>
      </c>
      <c r="Z312" s="979">
        <f>_xlfn.XLOOKUP($D312,Help2_FC!$D:$D,Help2_FC!W:W)</f>
        <v>4078</v>
      </c>
      <c r="AA312" s="979">
        <f>_xlfn.XLOOKUP($D312,Help2_FC!$D:$D,Help2_FC!X:X)</f>
        <v>0</v>
      </c>
      <c r="AB312" s="979">
        <f>_xlfn.XLOOKUP($D312,Help2_FC!$D:$D,Help2_FC!Y:Y)</f>
        <v>4955</v>
      </c>
      <c r="AC312" s="979">
        <f>_xlfn.XLOOKUP($D312,Help2_FC!$D:$D,Help2_FC!Z:Z)</f>
        <v>2146</v>
      </c>
      <c r="AD312" s="979">
        <f>_xlfn.XLOOKUP($D312,Help2_FC!$D:$D,Help2_FC!AA:AA)</f>
        <v>810.4</v>
      </c>
      <c r="AE312" s="979">
        <f>_xlfn.XLOOKUP($D312,Help2_FC!$D:$D,Help2_FC!AB:AB)</f>
        <v>1220</v>
      </c>
      <c r="AF312" s="979">
        <f>_xlfn.XLOOKUP($D312,Help2_FC!$D:$D,Help2_FC!AC:AC)</f>
        <v>434</v>
      </c>
      <c r="AG312" s="979">
        <f>_xlfn.XLOOKUP($D312,Help2_FC!$D:$D,Help2_FC!AD:AD)</f>
        <v>237</v>
      </c>
      <c r="AH312" s="979">
        <f>_xlfn.XLOOKUP($D312,Help2_FC!$D:$D,Help2_FC!AE:AE)</f>
        <v>2494.9</v>
      </c>
      <c r="AI312" s="979">
        <f>_xlfn.XLOOKUP($D312,Help2_FC!$D:$D,Help2_FC!AF:AF)</f>
        <v>3346.86</v>
      </c>
      <c r="AJ312" s="979">
        <f>_xlfn.XLOOKUP($D312,Help2_FC!$D:$D,Help2_FC!AG:AG)</f>
        <v>341.38760844147941</v>
      </c>
      <c r="AK312" s="979">
        <f>_xlfn.XLOOKUP($D312,Help2_FC!$D:$D,Help2_FC!AH:AH)</f>
        <v>6272</v>
      </c>
      <c r="AL312" s="979">
        <f>_xlfn.XLOOKUP($D312,Help2_FC!$D:$D,Help2_FC!AI:AI)</f>
        <v>634.5</v>
      </c>
      <c r="AM312" s="979">
        <f>_xlfn.XLOOKUP($D312,Help2_FC!$D:$D,Help2_FC!AJ:AJ)</f>
        <v>720.96</v>
      </c>
      <c r="AN312" s="979">
        <f>_xlfn.XLOOKUP($D312,Help2_FC!$D:$D,Help2_FC!AK:AK)</f>
        <v>0</v>
      </c>
    </row>
    <row r="313" spans="1:40" x14ac:dyDescent="0.2">
      <c r="A313" s="1">
        <v>45237</v>
      </c>
      <c r="B313">
        <f t="shared" si="31"/>
        <v>11</v>
      </c>
      <c r="C313">
        <f t="shared" si="32"/>
        <v>2023</v>
      </c>
      <c r="D313" s="872" t="str">
        <f t="shared" si="33"/>
        <v>11´2023</v>
      </c>
      <c r="F313" s="2">
        <f t="shared" si="30"/>
        <v>24</v>
      </c>
      <c r="G313" s="1483">
        <f t="shared" si="34"/>
        <v>3.4502587694077054E-2</v>
      </c>
      <c r="H313" s="5">
        <f t="shared" si="35"/>
        <v>1</v>
      </c>
      <c r="I313" s="995">
        <f>_xlfn.XLOOKUP($D313,Help2_FC!$D:$D,Help2_FC!H:H)</f>
        <v>18783</v>
      </c>
      <c r="J313" s="979">
        <f>_xlfn.XLOOKUP($D313,Help2_FC!$D:$D,Help2_FC!I:I)</f>
        <v>11682</v>
      </c>
      <c r="K313" s="979">
        <f>_xlfn.XLOOKUP($D313,Help2_FC!$D:$D,Help2_FC!J:J)</f>
        <v>2954</v>
      </c>
      <c r="L313" s="979">
        <f>_xlfn.XLOOKUP($D313,Help2_FC!$D:$D,Help2_FC!K:K)</f>
        <v>2001</v>
      </c>
      <c r="M313" s="979">
        <f>_xlfn.XLOOKUP($D313,Help2_FC!$D:$D,Help2_FC!L:L)</f>
        <v>9404</v>
      </c>
      <c r="N313" s="979">
        <f>_xlfn.XLOOKUP($D313,Help2_FC!$D:$D,Help2_FC!M:M)</f>
        <v>8687</v>
      </c>
      <c r="P313" s="979">
        <f>_xlfn.XLOOKUP($D313,Help2_FC!$D:$D,Help2_FC!F:F)</f>
        <v>695.6</v>
      </c>
      <c r="Q313" s="979">
        <f t="shared" si="36"/>
        <v>720</v>
      </c>
      <c r="R313" s="979">
        <f>_xlfn.XLOOKUP($D313,Help2_FC!$D:$D,Help2_FC!N:N)</f>
        <v>7998.7520111565218</v>
      </c>
      <c r="S313" s="979">
        <f>_xlfn.XLOOKUP($D313,Help2_FC!$D:$D,Help2_FC!O:O)</f>
        <v>10645.894</v>
      </c>
      <c r="T313" s="979">
        <f>_xlfn.XLOOKUP($D313,Help2_FC!$D:$D,Help2_FC!P:P)</f>
        <v>513.16</v>
      </c>
      <c r="U313" s="979">
        <f>_xlfn.XLOOKUP($D313,Help2_FC!$D:$D,Help2_FC!Q:Q)</f>
        <v>153</v>
      </c>
      <c r="V313" s="979">
        <f>_xlfn.XLOOKUP($D313,Help2_FC!$D:$D,Help2_FC!R:R)</f>
        <v>91.460999999999999</v>
      </c>
      <c r="W313" s="979">
        <f>_xlfn.XLOOKUP($D313,Help2_FC!$D:$D,Help2_FC!S:S)</f>
        <v>16368.099999999999</v>
      </c>
      <c r="Y313" s="979">
        <f>_xlfn.XLOOKUP($D313,Help2_FC!$D:$D,Help2_FC!V:V)</f>
        <v>7604</v>
      </c>
      <c r="Z313" s="979">
        <f>_xlfn.XLOOKUP($D313,Help2_FC!$D:$D,Help2_FC!W:W)</f>
        <v>4078</v>
      </c>
      <c r="AA313" s="979">
        <f>_xlfn.XLOOKUP($D313,Help2_FC!$D:$D,Help2_FC!X:X)</f>
        <v>0</v>
      </c>
      <c r="AB313" s="979">
        <f>_xlfn.XLOOKUP($D313,Help2_FC!$D:$D,Help2_FC!Y:Y)</f>
        <v>4955</v>
      </c>
      <c r="AC313" s="979">
        <f>_xlfn.XLOOKUP($D313,Help2_FC!$D:$D,Help2_FC!Z:Z)</f>
        <v>2146</v>
      </c>
      <c r="AD313" s="979">
        <f>_xlfn.XLOOKUP($D313,Help2_FC!$D:$D,Help2_FC!AA:AA)</f>
        <v>810.4</v>
      </c>
      <c r="AE313" s="979">
        <f>_xlfn.XLOOKUP($D313,Help2_FC!$D:$D,Help2_FC!AB:AB)</f>
        <v>1220</v>
      </c>
      <c r="AF313" s="979">
        <f>_xlfn.XLOOKUP($D313,Help2_FC!$D:$D,Help2_FC!AC:AC)</f>
        <v>434</v>
      </c>
      <c r="AG313" s="979">
        <f>_xlfn.XLOOKUP($D313,Help2_FC!$D:$D,Help2_FC!AD:AD)</f>
        <v>237</v>
      </c>
      <c r="AH313" s="979">
        <f>_xlfn.XLOOKUP($D313,Help2_FC!$D:$D,Help2_FC!AE:AE)</f>
        <v>2494.9</v>
      </c>
      <c r="AI313" s="979">
        <f>_xlfn.XLOOKUP($D313,Help2_FC!$D:$D,Help2_FC!AF:AF)</f>
        <v>3346.86</v>
      </c>
      <c r="AJ313" s="979">
        <f>_xlfn.XLOOKUP($D313,Help2_FC!$D:$D,Help2_FC!AG:AG)</f>
        <v>341.38760844147941</v>
      </c>
      <c r="AK313" s="979">
        <f>_xlfn.XLOOKUP($D313,Help2_FC!$D:$D,Help2_FC!AH:AH)</f>
        <v>6272</v>
      </c>
      <c r="AL313" s="979">
        <f>_xlfn.XLOOKUP($D313,Help2_FC!$D:$D,Help2_FC!AI:AI)</f>
        <v>634.5</v>
      </c>
      <c r="AM313" s="979">
        <f>_xlfn.XLOOKUP($D313,Help2_FC!$D:$D,Help2_FC!AJ:AJ)</f>
        <v>720.96</v>
      </c>
      <c r="AN313" s="979">
        <f>_xlfn.XLOOKUP($D313,Help2_FC!$D:$D,Help2_FC!AK:AK)</f>
        <v>0</v>
      </c>
    </row>
    <row r="314" spans="1:40" x14ac:dyDescent="0.2">
      <c r="A314" s="1">
        <v>45238</v>
      </c>
      <c r="B314">
        <f t="shared" si="31"/>
        <v>11</v>
      </c>
      <c r="C314">
        <f t="shared" si="32"/>
        <v>2023</v>
      </c>
      <c r="D314" s="872" t="str">
        <f t="shared" si="33"/>
        <v>11´2023</v>
      </c>
      <c r="F314" s="2">
        <f t="shared" si="30"/>
        <v>24</v>
      </c>
      <c r="G314" s="1483">
        <f t="shared" si="34"/>
        <v>3.4502587694077054E-2</v>
      </c>
      <c r="H314" s="5">
        <f t="shared" si="35"/>
        <v>1</v>
      </c>
      <c r="I314" s="995">
        <f>_xlfn.XLOOKUP($D314,Help2_FC!$D:$D,Help2_FC!H:H)</f>
        <v>18783</v>
      </c>
      <c r="J314" s="979">
        <f>_xlfn.XLOOKUP($D314,Help2_FC!$D:$D,Help2_FC!I:I)</f>
        <v>11682</v>
      </c>
      <c r="K314" s="979">
        <f>_xlfn.XLOOKUP($D314,Help2_FC!$D:$D,Help2_FC!J:J)</f>
        <v>2954</v>
      </c>
      <c r="L314" s="979">
        <f>_xlfn.XLOOKUP($D314,Help2_FC!$D:$D,Help2_FC!K:K)</f>
        <v>2001</v>
      </c>
      <c r="M314" s="979">
        <f>_xlfn.XLOOKUP($D314,Help2_FC!$D:$D,Help2_FC!L:L)</f>
        <v>9404</v>
      </c>
      <c r="N314" s="979">
        <f>_xlfn.XLOOKUP($D314,Help2_FC!$D:$D,Help2_FC!M:M)</f>
        <v>8687</v>
      </c>
      <c r="P314" s="979">
        <f>_xlfn.XLOOKUP($D314,Help2_FC!$D:$D,Help2_FC!F:F)</f>
        <v>695.6</v>
      </c>
      <c r="Q314" s="979">
        <f t="shared" si="36"/>
        <v>720</v>
      </c>
      <c r="R314" s="979">
        <f>_xlfn.XLOOKUP($D314,Help2_FC!$D:$D,Help2_FC!N:N)</f>
        <v>7998.7520111565218</v>
      </c>
      <c r="S314" s="979">
        <f>_xlfn.XLOOKUP($D314,Help2_FC!$D:$D,Help2_FC!O:O)</f>
        <v>10645.894</v>
      </c>
      <c r="T314" s="979">
        <f>_xlfn.XLOOKUP($D314,Help2_FC!$D:$D,Help2_FC!P:P)</f>
        <v>513.16</v>
      </c>
      <c r="U314" s="979">
        <f>_xlfn.XLOOKUP($D314,Help2_FC!$D:$D,Help2_FC!Q:Q)</f>
        <v>153</v>
      </c>
      <c r="V314" s="979">
        <f>_xlfn.XLOOKUP($D314,Help2_FC!$D:$D,Help2_FC!R:R)</f>
        <v>91.460999999999999</v>
      </c>
      <c r="W314" s="979">
        <f>_xlfn.XLOOKUP($D314,Help2_FC!$D:$D,Help2_FC!S:S)</f>
        <v>16368.099999999999</v>
      </c>
      <c r="Y314" s="979">
        <f>_xlfn.XLOOKUP($D314,Help2_FC!$D:$D,Help2_FC!V:V)</f>
        <v>7604</v>
      </c>
      <c r="Z314" s="979">
        <f>_xlfn.XLOOKUP($D314,Help2_FC!$D:$D,Help2_FC!W:W)</f>
        <v>4078</v>
      </c>
      <c r="AA314" s="979">
        <f>_xlfn.XLOOKUP($D314,Help2_FC!$D:$D,Help2_FC!X:X)</f>
        <v>0</v>
      </c>
      <c r="AB314" s="979">
        <f>_xlfn.XLOOKUP($D314,Help2_FC!$D:$D,Help2_FC!Y:Y)</f>
        <v>4955</v>
      </c>
      <c r="AC314" s="979">
        <f>_xlfn.XLOOKUP($D314,Help2_FC!$D:$D,Help2_FC!Z:Z)</f>
        <v>2146</v>
      </c>
      <c r="AD314" s="979">
        <f>_xlfn.XLOOKUP($D314,Help2_FC!$D:$D,Help2_FC!AA:AA)</f>
        <v>810.4</v>
      </c>
      <c r="AE314" s="979">
        <f>_xlfn.XLOOKUP($D314,Help2_FC!$D:$D,Help2_FC!AB:AB)</f>
        <v>1220</v>
      </c>
      <c r="AF314" s="979">
        <f>_xlfn.XLOOKUP($D314,Help2_FC!$D:$D,Help2_FC!AC:AC)</f>
        <v>434</v>
      </c>
      <c r="AG314" s="979">
        <f>_xlfn.XLOOKUP($D314,Help2_FC!$D:$D,Help2_FC!AD:AD)</f>
        <v>237</v>
      </c>
      <c r="AH314" s="979">
        <f>_xlfn.XLOOKUP($D314,Help2_FC!$D:$D,Help2_FC!AE:AE)</f>
        <v>2494.9</v>
      </c>
      <c r="AI314" s="979">
        <f>_xlfn.XLOOKUP($D314,Help2_FC!$D:$D,Help2_FC!AF:AF)</f>
        <v>3346.86</v>
      </c>
      <c r="AJ314" s="979">
        <f>_xlfn.XLOOKUP($D314,Help2_FC!$D:$D,Help2_FC!AG:AG)</f>
        <v>341.38760844147941</v>
      </c>
      <c r="AK314" s="979">
        <f>_xlfn.XLOOKUP($D314,Help2_FC!$D:$D,Help2_FC!AH:AH)</f>
        <v>6272</v>
      </c>
      <c r="AL314" s="979">
        <f>_xlfn.XLOOKUP($D314,Help2_FC!$D:$D,Help2_FC!AI:AI)</f>
        <v>634.5</v>
      </c>
      <c r="AM314" s="979">
        <f>_xlfn.XLOOKUP($D314,Help2_FC!$D:$D,Help2_FC!AJ:AJ)</f>
        <v>720.96</v>
      </c>
      <c r="AN314" s="979">
        <f>_xlfn.XLOOKUP($D314,Help2_FC!$D:$D,Help2_FC!AK:AK)</f>
        <v>0</v>
      </c>
    </row>
    <row r="315" spans="1:40" x14ac:dyDescent="0.2">
      <c r="A315" s="1">
        <v>45239</v>
      </c>
      <c r="B315">
        <f t="shared" si="31"/>
        <v>11</v>
      </c>
      <c r="C315">
        <f t="shared" si="32"/>
        <v>2023</v>
      </c>
      <c r="D315" s="872" t="str">
        <f t="shared" si="33"/>
        <v>11´2023</v>
      </c>
      <c r="F315" s="2">
        <f t="shared" si="30"/>
        <v>24</v>
      </c>
      <c r="G315" s="1483">
        <f t="shared" si="34"/>
        <v>3.4502587694077054E-2</v>
      </c>
      <c r="H315" s="5">
        <f t="shared" si="35"/>
        <v>1</v>
      </c>
      <c r="I315" s="995">
        <f>_xlfn.XLOOKUP($D315,Help2_FC!$D:$D,Help2_FC!H:H)</f>
        <v>18783</v>
      </c>
      <c r="J315" s="979">
        <f>_xlfn.XLOOKUP($D315,Help2_FC!$D:$D,Help2_FC!I:I)</f>
        <v>11682</v>
      </c>
      <c r="K315" s="979">
        <f>_xlfn.XLOOKUP($D315,Help2_FC!$D:$D,Help2_FC!J:J)</f>
        <v>2954</v>
      </c>
      <c r="L315" s="979">
        <f>_xlfn.XLOOKUP($D315,Help2_FC!$D:$D,Help2_FC!K:K)</f>
        <v>2001</v>
      </c>
      <c r="M315" s="979">
        <f>_xlfn.XLOOKUP($D315,Help2_FC!$D:$D,Help2_FC!L:L)</f>
        <v>9404</v>
      </c>
      <c r="N315" s="979">
        <f>_xlfn.XLOOKUP($D315,Help2_FC!$D:$D,Help2_FC!M:M)</f>
        <v>8687</v>
      </c>
      <c r="P315" s="979">
        <f>_xlfn.XLOOKUP($D315,Help2_FC!$D:$D,Help2_FC!F:F)</f>
        <v>695.6</v>
      </c>
      <c r="Q315" s="979">
        <f t="shared" si="36"/>
        <v>720</v>
      </c>
      <c r="R315" s="979">
        <f>_xlfn.XLOOKUP($D315,Help2_FC!$D:$D,Help2_FC!N:N)</f>
        <v>7998.7520111565218</v>
      </c>
      <c r="S315" s="979">
        <f>_xlfn.XLOOKUP($D315,Help2_FC!$D:$D,Help2_FC!O:O)</f>
        <v>10645.894</v>
      </c>
      <c r="T315" s="979">
        <f>_xlfn.XLOOKUP($D315,Help2_FC!$D:$D,Help2_FC!P:P)</f>
        <v>513.16</v>
      </c>
      <c r="U315" s="979">
        <f>_xlfn.XLOOKUP($D315,Help2_FC!$D:$D,Help2_FC!Q:Q)</f>
        <v>153</v>
      </c>
      <c r="V315" s="979">
        <f>_xlfn.XLOOKUP($D315,Help2_FC!$D:$D,Help2_FC!R:R)</f>
        <v>91.460999999999999</v>
      </c>
      <c r="W315" s="979">
        <f>_xlfn.XLOOKUP($D315,Help2_FC!$D:$D,Help2_FC!S:S)</f>
        <v>16368.099999999999</v>
      </c>
      <c r="Y315" s="979">
        <f>_xlfn.XLOOKUP($D315,Help2_FC!$D:$D,Help2_FC!V:V)</f>
        <v>7604</v>
      </c>
      <c r="Z315" s="979">
        <f>_xlfn.XLOOKUP($D315,Help2_FC!$D:$D,Help2_FC!W:W)</f>
        <v>4078</v>
      </c>
      <c r="AA315" s="979">
        <f>_xlfn.XLOOKUP($D315,Help2_FC!$D:$D,Help2_FC!X:X)</f>
        <v>0</v>
      </c>
      <c r="AB315" s="979">
        <f>_xlfn.XLOOKUP($D315,Help2_FC!$D:$D,Help2_FC!Y:Y)</f>
        <v>4955</v>
      </c>
      <c r="AC315" s="979">
        <f>_xlfn.XLOOKUP($D315,Help2_FC!$D:$D,Help2_FC!Z:Z)</f>
        <v>2146</v>
      </c>
      <c r="AD315" s="979">
        <f>_xlfn.XLOOKUP($D315,Help2_FC!$D:$D,Help2_FC!AA:AA)</f>
        <v>810.4</v>
      </c>
      <c r="AE315" s="979">
        <f>_xlfn.XLOOKUP($D315,Help2_FC!$D:$D,Help2_FC!AB:AB)</f>
        <v>1220</v>
      </c>
      <c r="AF315" s="979">
        <f>_xlfn.XLOOKUP($D315,Help2_FC!$D:$D,Help2_FC!AC:AC)</f>
        <v>434</v>
      </c>
      <c r="AG315" s="979">
        <f>_xlfn.XLOOKUP($D315,Help2_FC!$D:$D,Help2_FC!AD:AD)</f>
        <v>237</v>
      </c>
      <c r="AH315" s="979">
        <f>_xlfn.XLOOKUP($D315,Help2_FC!$D:$D,Help2_FC!AE:AE)</f>
        <v>2494.9</v>
      </c>
      <c r="AI315" s="979">
        <f>_xlfn.XLOOKUP($D315,Help2_FC!$D:$D,Help2_FC!AF:AF)</f>
        <v>3346.86</v>
      </c>
      <c r="AJ315" s="979">
        <f>_xlfn.XLOOKUP($D315,Help2_FC!$D:$D,Help2_FC!AG:AG)</f>
        <v>341.38760844147941</v>
      </c>
      <c r="AK315" s="979">
        <f>_xlfn.XLOOKUP($D315,Help2_FC!$D:$D,Help2_FC!AH:AH)</f>
        <v>6272</v>
      </c>
      <c r="AL315" s="979">
        <f>_xlfn.XLOOKUP($D315,Help2_FC!$D:$D,Help2_FC!AI:AI)</f>
        <v>634.5</v>
      </c>
      <c r="AM315" s="979">
        <f>_xlfn.XLOOKUP($D315,Help2_FC!$D:$D,Help2_FC!AJ:AJ)</f>
        <v>720.96</v>
      </c>
      <c r="AN315" s="979">
        <f>_xlfn.XLOOKUP($D315,Help2_FC!$D:$D,Help2_FC!AK:AK)</f>
        <v>0</v>
      </c>
    </row>
    <row r="316" spans="1:40" x14ac:dyDescent="0.2">
      <c r="A316" s="1">
        <v>45240</v>
      </c>
      <c r="B316">
        <f t="shared" si="31"/>
        <v>11</v>
      </c>
      <c r="C316">
        <f t="shared" si="32"/>
        <v>2023</v>
      </c>
      <c r="D316" s="872" t="str">
        <f t="shared" si="33"/>
        <v>11´2023</v>
      </c>
      <c r="F316" s="2">
        <f t="shared" si="30"/>
        <v>24</v>
      </c>
      <c r="G316" s="1483">
        <f t="shared" si="34"/>
        <v>3.4502587694077054E-2</v>
      </c>
      <c r="H316" s="5">
        <f t="shared" si="35"/>
        <v>1</v>
      </c>
      <c r="I316" s="995">
        <f>_xlfn.XLOOKUP($D316,Help2_FC!$D:$D,Help2_FC!H:H)</f>
        <v>18783</v>
      </c>
      <c r="J316" s="979">
        <f>_xlfn.XLOOKUP($D316,Help2_FC!$D:$D,Help2_FC!I:I)</f>
        <v>11682</v>
      </c>
      <c r="K316" s="979">
        <f>_xlfn.XLOOKUP($D316,Help2_FC!$D:$D,Help2_FC!J:J)</f>
        <v>2954</v>
      </c>
      <c r="L316" s="979">
        <f>_xlfn.XLOOKUP($D316,Help2_FC!$D:$D,Help2_FC!K:K)</f>
        <v>2001</v>
      </c>
      <c r="M316" s="979">
        <f>_xlfn.XLOOKUP($D316,Help2_FC!$D:$D,Help2_FC!L:L)</f>
        <v>9404</v>
      </c>
      <c r="N316" s="979">
        <f>_xlfn.XLOOKUP($D316,Help2_FC!$D:$D,Help2_FC!M:M)</f>
        <v>8687</v>
      </c>
      <c r="P316" s="979">
        <f>_xlfn.XLOOKUP($D316,Help2_FC!$D:$D,Help2_FC!F:F)</f>
        <v>695.6</v>
      </c>
      <c r="Q316" s="979">
        <f t="shared" si="36"/>
        <v>720</v>
      </c>
      <c r="R316" s="979">
        <f>_xlfn.XLOOKUP($D316,Help2_FC!$D:$D,Help2_FC!N:N)</f>
        <v>7998.7520111565218</v>
      </c>
      <c r="S316" s="979">
        <f>_xlfn.XLOOKUP($D316,Help2_FC!$D:$D,Help2_FC!O:O)</f>
        <v>10645.894</v>
      </c>
      <c r="T316" s="979">
        <f>_xlfn.XLOOKUP($D316,Help2_FC!$D:$D,Help2_FC!P:P)</f>
        <v>513.16</v>
      </c>
      <c r="U316" s="979">
        <f>_xlfn.XLOOKUP($D316,Help2_FC!$D:$D,Help2_FC!Q:Q)</f>
        <v>153</v>
      </c>
      <c r="V316" s="979">
        <f>_xlfn.XLOOKUP($D316,Help2_FC!$D:$D,Help2_FC!R:R)</f>
        <v>91.460999999999999</v>
      </c>
      <c r="W316" s="979">
        <f>_xlfn.XLOOKUP($D316,Help2_FC!$D:$D,Help2_FC!S:S)</f>
        <v>16368.099999999999</v>
      </c>
      <c r="Y316" s="979">
        <f>_xlfn.XLOOKUP($D316,Help2_FC!$D:$D,Help2_FC!V:V)</f>
        <v>7604</v>
      </c>
      <c r="Z316" s="979">
        <f>_xlfn.XLOOKUP($D316,Help2_FC!$D:$D,Help2_FC!W:W)</f>
        <v>4078</v>
      </c>
      <c r="AA316" s="979">
        <f>_xlfn.XLOOKUP($D316,Help2_FC!$D:$D,Help2_FC!X:X)</f>
        <v>0</v>
      </c>
      <c r="AB316" s="979">
        <f>_xlfn.XLOOKUP($D316,Help2_FC!$D:$D,Help2_FC!Y:Y)</f>
        <v>4955</v>
      </c>
      <c r="AC316" s="979">
        <f>_xlfn.XLOOKUP($D316,Help2_FC!$D:$D,Help2_FC!Z:Z)</f>
        <v>2146</v>
      </c>
      <c r="AD316" s="979">
        <f>_xlfn.XLOOKUP($D316,Help2_FC!$D:$D,Help2_FC!AA:AA)</f>
        <v>810.4</v>
      </c>
      <c r="AE316" s="979">
        <f>_xlfn.XLOOKUP($D316,Help2_FC!$D:$D,Help2_FC!AB:AB)</f>
        <v>1220</v>
      </c>
      <c r="AF316" s="979">
        <f>_xlfn.XLOOKUP($D316,Help2_FC!$D:$D,Help2_FC!AC:AC)</f>
        <v>434</v>
      </c>
      <c r="AG316" s="979">
        <f>_xlfn.XLOOKUP($D316,Help2_FC!$D:$D,Help2_FC!AD:AD)</f>
        <v>237</v>
      </c>
      <c r="AH316" s="979">
        <f>_xlfn.XLOOKUP($D316,Help2_FC!$D:$D,Help2_FC!AE:AE)</f>
        <v>2494.9</v>
      </c>
      <c r="AI316" s="979">
        <f>_xlfn.XLOOKUP($D316,Help2_FC!$D:$D,Help2_FC!AF:AF)</f>
        <v>3346.86</v>
      </c>
      <c r="AJ316" s="979">
        <f>_xlfn.XLOOKUP($D316,Help2_FC!$D:$D,Help2_FC!AG:AG)</f>
        <v>341.38760844147941</v>
      </c>
      <c r="AK316" s="979">
        <f>_xlfn.XLOOKUP($D316,Help2_FC!$D:$D,Help2_FC!AH:AH)</f>
        <v>6272</v>
      </c>
      <c r="AL316" s="979">
        <f>_xlfn.XLOOKUP($D316,Help2_FC!$D:$D,Help2_FC!AI:AI)</f>
        <v>634.5</v>
      </c>
      <c r="AM316" s="979">
        <f>_xlfn.XLOOKUP($D316,Help2_FC!$D:$D,Help2_FC!AJ:AJ)</f>
        <v>720.96</v>
      </c>
      <c r="AN316" s="979">
        <f>_xlfn.XLOOKUP($D316,Help2_FC!$D:$D,Help2_FC!AK:AK)</f>
        <v>0</v>
      </c>
    </row>
    <row r="317" spans="1:40" x14ac:dyDescent="0.2">
      <c r="A317" s="1">
        <v>45241</v>
      </c>
      <c r="B317">
        <f t="shared" si="31"/>
        <v>11</v>
      </c>
      <c r="C317">
        <f t="shared" si="32"/>
        <v>2023</v>
      </c>
      <c r="D317" s="872" t="str">
        <f t="shared" si="33"/>
        <v>11´2023</v>
      </c>
      <c r="F317" s="2">
        <f t="shared" si="30"/>
        <v>24</v>
      </c>
      <c r="G317" s="1483">
        <f t="shared" si="34"/>
        <v>3.4502587694077054E-2</v>
      </c>
      <c r="H317" s="5">
        <f t="shared" si="35"/>
        <v>1</v>
      </c>
      <c r="I317" s="995">
        <f>_xlfn.XLOOKUP($D317,Help2_FC!$D:$D,Help2_FC!H:H)</f>
        <v>18783</v>
      </c>
      <c r="J317" s="979">
        <f>_xlfn.XLOOKUP($D317,Help2_FC!$D:$D,Help2_FC!I:I)</f>
        <v>11682</v>
      </c>
      <c r="K317" s="979">
        <f>_xlfn.XLOOKUP($D317,Help2_FC!$D:$D,Help2_FC!J:J)</f>
        <v>2954</v>
      </c>
      <c r="L317" s="979">
        <f>_xlfn.XLOOKUP($D317,Help2_FC!$D:$D,Help2_FC!K:K)</f>
        <v>2001</v>
      </c>
      <c r="M317" s="979">
        <f>_xlfn.XLOOKUP($D317,Help2_FC!$D:$D,Help2_FC!L:L)</f>
        <v>9404</v>
      </c>
      <c r="N317" s="979">
        <f>_xlfn.XLOOKUP($D317,Help2_FC!$D:$D,Help2_FC!M:M)</f>
        <v>8687</v>
      </c>
      <c r="P317" s="979">
        <f>_xlfn.XLOOKUP($D317,Help2_FC!$D:$D,Help2_FC!F:F)</f>
        <v>695.6</v>
      </c>
      <c r="Q317" s="979">
        <f t="shared" si="36"/>
        <v>720</v>
      </c>
      <c r="R317" s="979">
        <f>_xlfn.XLOOKUP($D317,Help2_FC!$D:$D,Help2_FC!N:N)</f>
        <v>7998.7520111565218</v>
      </c>
      <c r="S317" s="979">
        <f>_xlfn.XLOOKUP($D317,Help2_FC!$D:$D,Help2_FC!O:O)</f>
        <v>10645.894</v>
      </c>
      <c r="T317" s="979">
        <f>_xlfn.XLOOKUP($D317,Help2_FC!$D:$D,Help2_FC!P:P)</f>
        <v>513.16</v>
      </c>
      <c r="U317" s="979">
        <f>_xlfn.XLOOKUP($D317,Help2_FC!$D:$D,Help2_FC!Q:Q)</f>
        <v>153</v>
      </c>
      <c r="V317" s="979">
        <f>_xlfn.XLOOKUP($D317,Help2_FC!$D:$D,Help2_FC!R:R)</f>
        <v>91.460999999999999</v>
      </c>
      <c r="W317" s="979">
        <f>_xlfn.XLOOKUP($D317,Help2_FC!$D:$D,Help2_FC!S:S)</f>
        <v>16368.099999999999</v>
      </c>
      <c r="Y317" s="979">
        <f>_xlfn.XLOOKUP($D317,Help2_FC!$D:$D,Help2_FC!V:V)</f>
        <v>7604</v>
      </c>
      <c r="Z317" s="979">
        <f>_xlfn.XLOOKUP($D317,Help2_FC!$D:$D,Help2_FC!W:W)</f>
        <v>4078</v>
      </c>
      <c r="AA317" s="979">
        <f>_xlfn.XLOOKUP($D317,Help2_FC!$D:$D,Help2_FC!X:X)</f>
        <v>0</v>
      </c>
      <c r="AB317" s="979">
        <f>_xlfn.XLOOKUP($D317,Help2_FC!$D:$D,Help2_FC!Y:Y)</f>
        <v>4955</v>
      </c>
      <c r="AC317" s="979">
        <f>_xlfn.XLOOKUP($D317,Help2_FC!$D:$D,Help2_FC!Z:Z)</f>
        <v>2146</v>
      </c>
      <c r="AD317" s="979">
        <f>_xlfn.XLOOKUP($D317,Help2_FC!$D:$D,Help2_FC!AA:AA)</f>
        <v>810.4</v>
      </c>
      <c r="AE317" s="979">
        <f>_xlfn.XLOOKUP($D317,Help2_FC!$D:$D,Help2_FC!AB:AB)</f>
        <v>1220</v>
      </c>
      <c r="AF317" s="979">
        <f>_xlfn.XLOOKUP($D317,Help2_FC!$D:$D,Help2_FC!AC:AC)</f>
        <v>434</v>
      </c>
      <c r="AG317" s="979">
        <f>_xlfn.XLOOKUP($D317,Help2_FC!$D:$D,Help2_FC!AD:AD)</f>
        <v>237</v>
      </c>
      <c r="AH317" s="979">
        <f>_xlfn.XLOOKUP($D317,Help2_FC!$D:$D,Help2_FC!AE:AE)</f>
        <v>2494.9</v>
      </c>
      <c r="AI317" s="979">
        <f>_xlfn.XLOOKUP($D317,Help2_FC!$D:$D,Help2_FC!AF:AF)</f>
        <v>3346.86</v>
      </c>
      <c r="AJ317" s="979">
        <f>_xlfn.XLOOKUP($D317,Help2_FC!$D:$D,Help2_FC!AG:AG)</f>
        <v>341.38760844147941</v>
      </c>
      <c r="AK317" s="979">
        <f>_xlfn.XLOOKUP($D317,Help2_FC!$D:$D,Help2_FC!AH:AH)</f>
        <v>6272</v>
      </c>
      <c r="AL317" s="979">
        <f>_xlfn.XLOOKUP($D317,Help2_FC!$D:$D,Help2_FC!AI:AI)</f>
        <v>634.5</v>
      </c>
      <c r="AM317" s="979">
        <f>_xlfn.XLOOKUP($D317,Help2_FC!$D:$D,Help2_FC!AJ:AJ)</f>
        <v>720.96</v>
      </c>
      <c r="AN317" s="979">
        <f>_xlfn.XLOOKUP($D317,Help2_FC!$D:$D,Help2_FC!AK:AK)</f>
        <v>0</v>
      </c>
    </row>
    <row r="318" spans="1:40" x14ac:dyDescent="0.2">
      <c r="A318" s="1">
        <v>45242</v>
      </c>
      <c r="B318">
        <f t="shared" si="31"/>
        <v>11</v>
      </c>
      <c r="C318">
        <f t="shared" si="32"/>
        <v>2023</v>
      </c>
      <c r="D318" s="872" t="str">
        <f t="shared" si="33"/>
        <v>11´2023</v>
      </c>
      <c r="F318" s="2">
        <f t="shared" si="30"/>
        <v>24</v>
      </c>
      <c r="G318" s="1483">
        <f t="shared" si="34"/>
        <v>3.4502587694077054E-2</v>
      </c>
      <c r="H318" s="5">
        <f t="shared" si="35"/>
        <v>1</v>
      </c>
      <c r="I318" s="995">
        <f>_xlfn.XLOOKUP($D318,Help2_FC!$D:$D,Help2_FC!H:H)</f>
        <v>18783</v>
      </c>
      <c r="J318" s="979">
        <f>_xlfn.XLOOKUP($D318,Help2_FC!$D:$D,Help2_FC!I:I)</f>
        <v>11682</v>
      </c>
      <c r="K318" s="979">
        <f>_xlfn.XLOOKUP($D318,Help2_FC!$D:$D,Help2_FC!J:J)</f>
        <v>2954</v>
      </c>
      <c r="L318" s="979">
        <f>_xlfn.XLOOKUP($D318,Help2_FC!$D:$D,Help2_FC!K:K)</f>
        <v>2001</v>
      </c>
      <c r="M318" s="979">
        <f>_xlfn.XLOOKUP($D318,Help2_FC!$D:$D,Help2_FC!L:L)</f>
        <v>9404</v>
      </c>
      <c r="N318" s="979">
        <f>_xlfn.XLOOKUP($D318,Help2_FC!$D:$D,Help2_FC!M:M)</f>
        <v>8687</v>
      </c>
      <c r="P318" s="979">
        <f>_xlfn.XLOOKUP($D318,Help2_FC!$D:$D,Help2_FC!F:F)</f>
        <v>695.6</v>
      </c>
      <c r="Q318" s="979">
        <f t="shared" si="36"/>
        <v>720</v>
      </c>
      <c r="R318" s="979">
        <f>_xlfn.XLOOKUP($D318,Help2_FC!$D:$D,Help2_FC!N:N)</f>
        <v>7998.7520111565218</v>
      </c>
      <c r="S318" s="979">
        <f>_xlfn.XLOOKUP($D318,Help2_FC!$D:$D,Help2_FC!O:O)</f>
        <v>10645.894</v>
      </c>
      <c r="T318" s="979">
        <f>_xlfn.XLOOKUP($D318,Help2_FC!$D:$D,Help2_FC!P:P)</f>
        <v>513.16</v>
      </c>
      <c r="U318" s="979">
        <f>_xlfn.XLOOKUP($D318,Help2_FC!$D:$D,Help2_FC!Q:Q)</f>
        <v>153</v>
      </c>
      <c r="V318" s="979">
        <f>_xlfn.XLOOKUP($D318,Help2_FC!$D:$D,Help2_FC!R:R)</f>
        <v>91.460999999999999</v>
      </c>
      <c r="W318" s="979">
        <f>_xlfn.XLOOKUP($D318,Help2_FC!$D:$D,Help2_FC!S:S)</f>
        <v>16368.099999999999</v>
      </c>
      <c r="Y318" s="979">
        <f>_xlfn.XLOOKUP($D318,Help2_FC!$D:$D,Help2_FC!V:V)</f>
        <v>7604</v>
      </c>
      <c r="Z318" s="979">
        <f>_xlfn.XLOOKUP($D318,Help2_FC!$D:$D,Help2_FC!W:W)</f>
        <v>4078</v>
      </c>
      <c r="AA318" s="979">
        <f>_xlfn.XLOOKUP($D318,Help2_FC!$D:$D,Help2_FC!X:X)</f>
        <v>0</v>
      </c>
      <c r="AB318" s="979">
        <f>_xlfn.XLOOKUP($D318,Help2_FC!$D:$D,Help2_FC!Y:Y)</f>
        <v>4955</v>
      </c>
      <c r="AC318" s="979">
        <f>_xlfn.XLOOKUP($D318,Help2_FC!$D:$D,Help2_FC!Z:Z)</f>
        <v>2146</v>
      </c>
      <c r="AD318" s="979">
        <f>_xlfn.XLOOKUP($D318,Help2_FC!$D:$D,Help2_FC!AA:AA)</f>
        <v>810.4</v>
      </c>
      <c r="AE318" s="979">
        <f>_xlfn.XLOOKUP($D318,Help2_FC!$D:$D,Help2_FC!AB:AB)</f>
        <v>1220</v>
      </c>
      <c r="AF318" s="979">
        <f>_xlfn.XLOOKUP($D318,Help2_FC!$D:$D,Help2_FC!AC:AC)</f>
        <v>434</v>
      </c>
      <c r="AG318" s="979">
        <f>_xlfn.XLOOKUP($D318,Help2_FC!$D:$D,Help2_FC!AD:AD)</f>
        <v>237</v>
      </c>
      <c r="AH318" s="979">
        <f>_xlfn.XLOOKUP($D318,Help2_FC!$D:$D,Help2_FC!AE:AE)</f>
        <v>2494.9</v>
      </c>
      <c r="AI318" s="979">
        <f>_xlfn.XLOOKUP($D318,Help2_FC!$D:$D,Help2_FC!AF:AF)</f>
        <v>3346.86</v>
      </c>
      <c r="AJ318" s="979">
        <f>_xlfn.XLOOKUP($D318,Help2_FC!$D:$D,Help2_FC!AG:AG)</f>
        <v>341.38760844147941</v>
      </c>
      <c r="AK318" s="979">
        <f>_xlfn.XLOOKUP($D318,Help2_FC!$D:$D,Help2_FC!AH:AH)</f>
        <v>6272</v>
      </c>
      <c r="AL318" s="979">
        <f>_xlfn.XLOOKUP($D318,Help2_FC!$D:$D,Help2_FC!AI:AI)</f>
        <v>634.5</v>
      </c>
      <c r="AM318" s="979">
        <f>_xlfn.XLOOKUP($D318,Help2_FC!$D:$D,Help2_FC!AJ:AJ)</f>
        <v>720.96</v>
      </c>
      <c r="AN318" s="979">
        <f>_xlfn.XLOOKUP($D318,Help2_FC!$D:$D,Help2_FC!AK:AK)</f>
        <v>0</v>
      </c>
    </row>
    <row r="319" spans="1:40" x14ac:dyDescent="0.2">
      <c r="A319" s="1">
        <v>45243</v>
      </c>
      <c r="B319">
        <f t="shared" si="31"/>
        <v>11</v>
      </c>
      <c r="C319">
        <f t="shared" si="32"/>
        <v>2023</v>
      </c>
      <c r="D319" s="872" t="str">
        <f t="shared" si="33"/>
        <v>11´2023</v>
      </c>
      <c r="F319" s="2">
        <f t="shared" si="30"/>
        <v>24</v>
      </c>
      <c r="G319" s="1483">
        <f t="shared" si="34"/>
        <v>3.4502587694077054E-2</v>
      </c>
      <c r="H319" s="5">
        <f t="shared" si="35"/>
        <v>1</v>
      </c>
      <c r="I319" s="995">
        <f>_xlfn.XLOOKUP($D319,Help2_FC!$D:$D,Help2_FC!H:H)</f>
        <v>18783</v>
      </c>
      <c r="J319" s="979">
        <f>_xlfn.XLOOKUP($D319,Help2_FC!$D:$D,Help2_FC!I:I)</f>
        <v>11682</v>
      </c>
      <c r="K319" s="979">
        <f>_xlfn.XLOOKUP($D319,Help2_FC!$D:$D,Help2_FC!J:J)</f>
        <v>2954</v>
      </c>
      <c r="L319" s="979">
        <f>_xlfn.XLOOKUP($D319,Help2_FC!$D:$D,Help2_FC!K:K)</f>
        <v>2001</v>
      </c>
      <c r="M319" s="979">
        <f>_xlfn.XLOOKUP($D319,Help2_FC!$D:$D,Help2_FC!L:L)</f>
        <v>9404</v>
      </c>
      <c r="N319" s="979">
        <f>_xlfn.XLOOKUP($D319,Help2_FC!$D:$D,Help2_FC!M:M)</f>
        <v>8687</v>
      </c>
      <c r="P319" s="979">
        <f>_xlfn.XLOOKUP($D319,Help2_FC!$D:$D,Help2_FC!F:F)</f>
        <v>695.6</v>
      </c>
      <c r="Q319" s="979">
        <f t="shared" si="36"/>
        <v>720</v>
      </c>
      <c r="R319" s="979">
        <f>_xlfn.XLOOKUP($D319,Help2_FC!$D:$D,Help2_FC!N:N)</f>
        <v>7998.7520111565218</v>
      </c>
      <c r="S319" s="979">
        <f>_xlfn.XLOOKUP($D319,Help2_FC!$D:$D,Help2_FC!O:O)</f>
        <v>10645.894</v>
      </c>
      <c r="T319" s="979">
        <f>_xlfn.XLOOKUP($D319,Help2_FC!$D:$D,Help2_FC!P:P)</f>
        <v>513.16</v>
      </c>
      <c r="U319" s="979">
        <f>_xlfn.XLOOKUP($D319,Help2_FC!$D:$D,Help2_FC!Q:Q)</f>
        <v>153</v>
      </c>
      <c r="V319" s="979">
        <f>_xlfn.XLOOKUP($D319,Help2_FC!$D:$D,Help2_FC!R:R)</f>
        <v>91.460999999999999</v>
      </c>
      <c r="W319" s="979">
        <f>_xlfn.XLOOKUP($D319,Help2_FC!$D:$D,Help2_FC!S:S)</f>
        <v>16368.099999999999</v>
      </c>
      <c r="Y319" s="979">
        <f>_xlfn.XLOOKUP($D319,Help2_FC!$D:$D,Help2_FC!V:V)</f>
        <v>7604</v>
      </c>
      <c r="Z319" s="979">
        <f>_xlfn.XLOOKUP($D319,Help2_FC!$D:$D,Help2_FC!W:W)</f>
        <v>4078</v>
      </c>
      <c r="AA319" s="979">
        <f>_xlfn.XLOOKUP($D319,Help2_FC!$D:$D,Help2_FC!X:X)</f>
        <v>0</v>
      </c>
      <c r="AB319" s="979">
        <f>_xlfn.XLOOKUP($D319,Help2_FC!$D:$D,Help2_FC!Y:Y)</f>
        <v>4955</v>
      </c>
      <c r="AC319" s="979">
        <f>_xlfn.XLOOKUP($D319,Help2_FC!$D:$D,Help2_FC!Z:Z)</f>
        <v>2146</v>
      </c>
      <c r="AD319" s="979">
        <f>_xlfn.XLOOKUP($D319,Help2_FC!$D:$D,Help2_FC!AA:AA)</f>
        <v>810.4</v>
      </c>
      <c r="AE319" s="979">
        <f>_xlfn.XLOOKUP($D319,Help2_FC!$D:$D,Help2_FC!AB:AB)</f>
        <v>1220</v>
      </c>
      <c r="AF319" s="979">
        <f>_xlfn.XLOOKUP($D319,Help2_FC!$D:$D,Help2_FC!AC:AC)</f>
        <v>434</v>
      </c>
      <c r="AG319" s="979">
        <f>_xlfn.XLOOKUP($D319,Help2_FC!$D:$D,Help2_FC!AD:AD)</f>
        <v>237</v>
      </c>
      <c r="AH319" s="979">
        <f>_xlfn.XLOOKUP($D319,Help2_FC!$D:$D,Help2_FC!AE:AE)</f>
        <v>2494.9</v>
      </c>
      <c r="AI319" s="979">
        <f>_xlfn.XLOOKUP($D319,Help2_FC!$D:$D,Help2_FC!AF:AF)</f>
        <v>3346.86</v>
      </c>
      <c r="AJ319" s="979">
        <f>_xlfn.XLOOKUP($D319,Help2_FC!$D:$D,Help2_FC!AG:AG)</f>
        <v>341.38760844147941</v>
      </c>
      <c r="AK319" s="979">
        <f>_xlfn.XLOOKUP($D319,Help2_FC!$D:$D,Help2_FC!AH:AH)</f>
        <v>6272</v>
      </c>
      <c r="AL319" s="979">
        <f>_xlfn.XLOOKUP($D319,Help2_FC!$D:$D,Help2_FC!AI:AI)</f>
        <v>634.5</v>
      </c>
      <c r="AM319" s="979">
        <f>_xlfn.XLOOKUP($D319,Help2_FC!$D:$D,Help2_FC!AJ:AJ)</f>
        <v>720.96</v>
      </c>
      <c r="AN319" s="979">
        <f>_xlfn.XLOOKUP($D319,Help2_FC!$D:$D,Help2_FC!AK:AK)</f>
        <v>0</v>
      </c>
    </row>
    <row r="320" spans="1:40" x14ac:dyDescent="0.2">
      <c r="A320" s="1">
        <v>45244</v>
      </c>
      <c r="B320">
        <f t="shared" si="31"/>
        <v>11</v>
      </c>
      <c r="C320">
        <f t="shared" si="32"/>
        <v>2023</v>
      </c>
      <c r="D320" s="872" t="str">
        <f t="shared" si="33"/>
        <v>11´2023</v>
      </c>
      <c r="F320" s="2">
        <f t="shared" si="30"/>
        <v>24</v>
      </c>
      <c r="G320" s="1483">
        <f t="shared" si="34"/>
        <v>3.4502587694077054E-2</v>
      </c>
      <c r="H320" s="5">
        <f t="shared" si="35"/>
        <v>1</v>
      </c>
      <c r="I320" s="995">
        <f>_xlfn.XLOOKUP($D320,Help2_FC!$D:$D,Help2_FC!H:H)</f>
        <v>18783</v>
      </c>
      <c r="J320" s="979">
        <f>_xlfn.XLOOKUP($D320,Help2_FC!$D:$D,Help2_FC!I:I)</f>
        <v>11682</v>
      </c>
      <c r="K320" s="979">
        <f>_xlfn.XLOOKUP($D320,Help2_FC!$D:$D,Help2_FC!J:J)</f>
        <v>2954</v>
      </c>
      <c r="L320" s="979">
        <f>_xlfn.XLOOKUP($D320,Help2_FC!$D:$D,Help2_FC!K:K)</f>
        <v>2001</v>
      </c>
      <c r="M320" s="979">
        <f>_xlfn.XLOOKUP($D320,Help2_FC!$D:$D,Help2_FC!L:L)</f>
        <v>9404</v>
      </c>
      <c r="N320" s="979">
        <f>_xlfn.XLOOKUP($D320,Help2_FC!$D:$D,Help2_FC!M:M)</f>
        <v>8687</v>
      </c>
      <c r="P320" s="979">
        <f>_xlfn.XLOOKUP($D320,Help2_FC!$D:$D,Help2_FC!F:F)</f>
        <v>695.6</v>
      </c>
      <c r="Q320" s="979">
        <f t="shared" si="36"/>
        <v>720</v>
      </c>
      <c r="R320" s="979">
        <f>_xlfn.XLOOKUP($D320,Help2_FC!$D:$D,Help2_FC!N:N)</f>
        <v>7998.7520111565218</v>
      </c>
      <c r="S320" s="979">
        <f>_xlfn.XLOOKUP($D320,Help2_FC!$D:$D,Help2_FC!O:O)</f>
        <v>10645.894</v>
      </c>
      <c r="T320" s="979">
        <f>_xlfn.XLOOKUP($D320,Help2_FC!$D:$D,Help2_FC!P:P)</f>
        <v>513.16</v>
      </c>
      <c r="U320" s="979">
        <f>_xlfn.XLOOKUP($D320,Help2_FC!$D:$D,Help2_FC!Q:Q)</f>
        <v>153</v>
      </c>
      <c r="V320" s="979">
        <f>_xlfn.XLOOKUP($D320,Help2_FC!$D:$D,Help2_FC!R:R)</f>
        <v>91.460999999999999</v>
      </c>
      <c r="W320" s="979">
        <f>_xlfn.XLOOKUP($D320,Help2_FC!$D:$D,Help2_FC!S:S)</f>
        <v>16368.099999999999</v>
      </c>
      <c r="Y320" s="979">
        <f>_xlfn.XLOOKUP($D320,Help2_FC!$D:$D,Help2_FC!V:V)</f>
        <v>7604</v>
      </c>
      <c r="Z320" s="979">
        <f>_xlfn.XLOOKUP($D320,Help2_FC!$D:$D,Help2_FC!W:W)</f>
        <v>4078</v>
      </c>
      <c r="AA320" s="979">
        <f>_xlfn.XLOOKUP($D320,Help2_FC!$D:$D,Help2_FC!X:X)</f>
        <v>0</v>
      </c>
      <c r="AB320" s="979">
        <f>_xlfn.XLOOKUP($D320,Help2_FC!$D:$D,Help2_FC!Y:Y)</f>
        <v>4955</v>
      </c>
      <c r="AC320" s="979">
        <f>_xlfn.XLOOKUP($D320,Help2_FC!$D:$D,Help2_FC!Z:Z)</f>
        <v>2146</v>
      </c>
      <c r="AD320" s="979">
        <f>_xlfn.XLOOKUP($D320,Help2_FC!$D:$D,Help2_FC!AA:AA)</f>
        <v>810.4</v>
      </c>
      <c r="AE320" s="979">
        <f>_xlfn.XLOOKUP($D320,Help2_FC!$D:$D,Help2_FC!AB:AB)</f>
        <v>1220</v>
      </c>
      <c r="AF320" s="979">
        <f>_xlfn.XLOOKUP($D320,Help2_FC!$D:$D,Help2_FC!AC:AC)</f>
        <v>434</v>
      </c>
      <c r="AG320" s="979">
        <f>_xlfn.XLOOKUP($D320,Help2_FC!$D:$D,Help2_FC!AD:AD)</f>
        <v>237</v>
      </c>
      <c r="AH320" s="979">
        <f>_xlfn.XLOOKUP($D320,Help2_FC!$D:$D,Help2_FC!AE:AE)</f>
        <v>2494.9</v>
      </c>
      <c r="AI320" s="979">
        <f>_xlfn.XLOOKUP($D320,Help2_FC!$D:$D,Help2_FC!AF:AF)</f>
        <v>3346.86</v>
      </c>
      <c r="AJ320" s="979">
        <f>_xlfn.XLOOKUP($D320,Help2_FC!$D:$D,Help2_FC!AG:AG)</f>
        <v>341.38760844147941</v>
      </c>
      <c r="AK320" s="979">
        <f>_xlfn.XLOOKUP($D320,Help2_FC!$D:$D,Help2_FC!AH:AH)</f>
        <v>6272</v>
      </c>
      <c r="AL320" s="979">
        <f>_xlfn.XLOOKUP($D320,Help2_FC!$D:$D,Help2_FC!AI:AI)</f>
        <v>634.5</v>
      </c>
      <c r="AM320" s="979">
        <f>_xlfn.XLOOKUP($D320,Help2_FC!$D:$D,Help2_FC!AJ:AJ)</f>
        <v>720.96</v>
      </c>
      <c r="AN320" s="979">
        <f>_xlfn.XLOOKUP($D320,Help2_FC!$D:$D,Help2_FC!AK:AK)</f>
        <v>0</v>
      </c>
    </row>
    <row r="321" spans="1:40" x14ac:dyDescent="0.2">
      <c r="A321" s="1">
        <v>45245</v>
      </c>
      <c r="B321">
        <f t="shared" si="31"/>
        <v>11</v>
      </c>
      <c r="C321">
        <f t="shared" si="32"/>
        <v>2023</v>
      </c>
      <c r="D321" s="872" t="str">
        <f t="shared" si="33"/>
        <v>11´2023</v>
      </c>
      <c r="F321" s="2">
        <f t="shared" si="30"/>
        <v>24</v>
      </c>
      <c r="G321" s="1483">
        <f t="shared" si="34"/>
        <v>3.4502587694077054E-2</v>
      </c>
      <c r="H321" s="5">
        <f t="shared" si="35"/>
        <v>1</v>
      </c>
      <c r="I321" s="995">
        <f>_xlfn.XLOOKUP($D321,Help2_FC!$D:$D,Help2_FC!H:H)</f>
        <v>18783</v>
      </c>
      <c r="J321" s="979">
        <f>_xlfn.XLOOKUP($D321,Help2_FC!$D:$D,Help2_FC!I:I)</f>
        <v>11682</v>
      </c>
      <c r="K321" s="979">
        <f>_xlfn.XLOOKUP($D321,Help2_FC!$D:$D,Help2_FC!J:J)</f>
        <v>2954</v>
      </c>
      <c r="L321" s="979">
        <f>_xlfn.XLOOKUP($D321,Help2_FC!$D:$D,Help2_FC!K:K)</f>
        <v>2001</v>
      </c>
      <c r="M321" s="979">
        <f>_xlfn.XLOOKUP($D321,Help2_FC!$D:$D,Help2_FC!L:L)</f>
        <v>9404</v>
      </c>
      <c r="N321" s="979">
        <f>_xlfn.XLOOKUP($D321,Help2_FC!$D:$D,Help2_FC!M:M)</f>
        <v>8687</v>
      </c>
      <c r="P321" s="979">
        <f>_xlfn.XLOOKUP($D321,Help2_FC!$D:$D,Help2_FC!F:F)</f>
        <v>695.6</v>
      </c>
      <c r="Q321" s="979">
        <f t="shared" si="36"/>
        <v>720</v>
      </c>
      <c r="R321" s="979">
        <f>_xlfn.XLOOKUP($D321,Help2_FC!$D:$D,Help2_FC!N:N)</f>
        <v>7998.7520111565218</v>
      </c>
      <c r="S321" s="979">
        <f>_xlfn.XLOOKUP($D321,Help2_FC!$D:$D,Help2_FC!O:O)</f>
        <v>10645.894</v>
      </c>
      <c r="T321" s="979">
        <f>_xlfn.XLOOKUP($D321,Help2_FC!$D:$D,Help2_FC!P:P)</f>
        <v>513.16</v>
      </c>
      <c r="U321" s="979">
        <f>_xlfn.XLOOKUP($D321,Help2_FC!$D:$D,Help2_FC!Q:Q)</f>
        <v>153</v>
      </c>
      <c r="V321" s="979">
        <f>_xlfn.XLOOKUP($D321,Help2_FC!$D:$D,Help2_FC!R:R)</f>
        <v>91.460999999999999</v>
      </c>
      <c r="W321" s="979">
        <f>_xlfn.XLOOKUP($D321,Help2_FC!$D:$D,Help2_FC!S:S)</f>
        <v>16368.099999999999</v>
      </c>
      <c r="Y321" s="979">
        <f>_xlfn.XLOOKUP($D321,Help2_FC!$D:$D,Help2_FC!V:V)</f>
        <v>7604</v>
      </c>
      <c r="Z321" s="979">
        <f>_xlfn.XLOOKUP($D321,Help2_FC!$D:$D,Help2_FC!W:W)</f>
        <v>4078</v>
      </c>
      <c r="AA321" s="979">
        <f>_xlfn.XLOOKUP($D321,Help2_FC!$D:$D,Help2_FC!X:X)</f>
        <v>0</v>
      </c>
      <c r="AB321" s="979">
        <f>_xlfn.XLOOKUP($D321,Help2_FC!$D:$D,Help2_FC!Y:Y)</f>
        <v>4955</v>
      </c>
      <c r="AC321" s="979">
        <f>_xlfn.XLOOKUP($D321,Help2_FC!$D:$D,Help2_FC!Z:Z)</f>
        <v>2146</v>
      </c>
      <c r="AD321" s="979">
        <f>_xlfn.XLOOKUP($D321,Help2_FC!$D:$D,Help2_FC!AA:AA)</f>
        <v>810.4</v>
      </c>
      <c r="AE321" s="979">
        <f>_xlfn.XLOOKUP($D321,Help2_FC!$D:$D,Help2_FC!AB:AB)</f>
        <v>1220</v>
      </c>
      <c r="AF321" s="979">
        <f>_xlfn.XLOOKUP($D321,Help2_FC!$D:$D,Help2_FC!AC:AC)</f>
        <v>434</v>
      </c>
      <c r="AG321" s="979">
        <f>_xlfn.XLOOKUP($D321,Help2_FC!$D:$D,Help2_FC!AD:AD)</f>
        <v>237</v>
      </c>
      <c r="AH321" s="979">
        <f>_xlfn.XLOOKUP($D321,Help2_FC!$D:$D,Help2_FC!AE:AE)</f>
        <v>2494.9</v>
      </c>
      <c r="AI321" s="979">
        <f>_xlfn.XLOOKUP($D321,Help2_FC!$D:$D,Help2_FC!AF:AF)</f>
        <v>3346.86</v>
      </c>
      <c r="AJ321" s="979">
        <f>_xlfn.XLOOKUP($D321,Help2_FC!$D:$D,Help2_FC!AG:AG)</f>
        <v>341.38760844147941</v>
      </c>
      <c r="AK321" s="979">
        <f>_xlfn.XLOOKUP($D321,Help2_FC!$D:$D,Help2_FC!AH:AH)</f>
        <v>6272</v>
      </c>
      <c r="AL321" s="979">
        <f>_xlfn.XLOOKUP($D321,Help2_FC!$D:$D,Help2_FC!AI:AI)</f>
        <v>634.5</v>
      </c>
      <c r="AM321" s="979">
        <f>_xlfn.XLOOKUP($D321,Help2_FC!$D:$D,Help2_FC!AJ:AJ)</f>
        <v>720.96</v>
      </c>
      <c r="AN321" s="979">
        <f>_xlfn.XLOOKUP($D321,Help2_FC!$D:$D,Help2_FC!AK:AK)</f>
        <v>0</v>
      </c>
    </row>
    <row r="322" spans="1:40" x14ac:dyDescent="0.2">
      <c r="A322" s="1">
        <v>45246</v>
      </c>
      <c r="B322">
        <f t="shared" si="31"/>
        <v>11</v>
      </c>
      <c r="C322">
        <f t="shared" si="32"/>
        <v>2023</v>
      </c>
      <c r="D322" s="872" t="str">
        <f t="shared" si="33"/>
        <v>11´2023</v>
      </c>
      <c r="F322" s="2">
        <f t="shared" si="30"/>
        <v>24</v>
      </c>
      <c r="G322" s="1483">
        <f t="shared" si="34"/>
        <v>3.4502587694077054E-2</v>
      </c>
      <c r="H322" s="5">
        <f t="shared" si="35"/>
        <v>1</v>
      </c>
      <c r="I322" s="995">
        <f>_xlfn.XLOOKUP($D322,Help2_FC!$D:$D,Help2_FC!H:H)</f>
        <v>18783</v>
      </c>
      <c r="J322" s="979">
        <f>_xlfn.XLOOKUP($D322,Help2_FC!$D:$D,Help2_FC!I:I)</f>
        <v>11682</v>
      </c>
      <c r="K322" s="979">
        <f>_xlfn.XLOOKUP($D322,Help2_FC!$D:$D,Help2_FC!J:J)</f>
        <v>2954</v>
      </c>
      <c r="L322" s="979">
        <f>_xlfn.XLOOKUP($D322,Help2_FC!$D:$D,Help2_FC!K:K)</f>
        <v>2001</v>
      </c>
      <c r="M322" s="979">
        <f>_xlfn.XLOOKUP($D322,Help2_FC!$D:$D,Help2_FC!L:L)</f>
        <v>9404</v>
      </c>
      <c r="N322" s="979">
        <f>_xlfn.XLOOKUP($D322,Help2_FC!$D:$D,Help2_FC!M:M)</f>
        <v>8687</v>
      </c>
      <c r="P322" s="979">
        <f>_xlfn.XLOOKUP($D322,Help2_FC!$D:$D,Help2_FC!F:F)</f>
        <v>695.6</v>
      </c>
      <c r="Q322" s="979">
        <f t="shared" si="36"/>
        <v>720</v>
      </c>
      <c r="R322" s="979">
        <f>_xlfn.XLOOKUP($D322,Help2_FC!$D:$D,Help2_FC!N:N)</f>
        <v>7998.7520111565218</v>
      </c>
      <c r="S322" s="979">
        <f>_xlfn.XLOOKUP($D322,Help2_FC!$D:$D,Help2_FC!O:O)</f>
        <v>10645.894</v>
      </c>
      <c r="T322" s="979">
        <f>_xlfn.XLOOKUP($D322,Help2_FC!$D:$D,Help2_FC!P:P)</f>
        <v>513.16</v>
      </c>
      <c r="U322" s="979">
        <f>_xlfn.XLOOKUP($D322,Help2_FC!$D:$D,Help2_FC!Q:Q)</f>
        <v>153</v>
      </c>
      <c r="V322" s="979">
        <f>_xlfn.XLOOKUP($D322,Help2_FC!$D:$D,Help2_FC!R:R)</f>
        <v>91.460999999999999</v>
      </c>
      <c r="W322" s="979">
        <f>_xlfn.XLOOKUP($D322,Help2_FC!$D:$D,Help2_FC!S:S)</f>
        <v>16368.099999999999</v>
      </c>
      <c r="Y322" s="979">
        <f>_xlfn.XLOOKUP($D322,Help2_FC!$D:$D,Help2_FC!V:V)</f>
        <v>7604</v>
      </c>
      <c r="Z322" s="979">
        <f>_xlfn.XLOOKUP($D322,Help2_FC!$D:$D,Help2_FC!W:W)</f>
        <v>4078</v>
      </c>
      <c r="AA322" s="979">
        <f>_xlfn.XLOOKUP($D322,Help2_FC!$D:$D,Help2_FC!X:X)</f>
        <v>0</v>
      </c>
      <c r="AB322" s="979">
        <f>_xlfn.XLOOKUP($D322,Help2_FC!$D:$D,Help2_FC!Y:Y)</f>
        <v>4955</v>
      </c>
      <c r="AC322" s="979">
        <f>_xlfn.XLOOKUP($D322,Help2_FC!$D:$D,Help2_FC!Z:Z)</f>
        <v>2146</v>
      </c>
      <c r="AD322" s="979">
        <f>_xlfn.XLOOKUP($D322,Help2_FC!$D:$D,Help2_FC!AA:AA)</f>
        <v>810.4</v>
      </c>
      <c r="AE322" s="979">
        <f>_xlfn.XLOOKUP($D322,Help2_FC!$D:$D,Help2_FC!AB:AB)</f>
        <v>1220</v>
      </c>
      <c r="AF322" s="979">
        <f>_xlfn.XLOOKUP($D322,Help2_FC!$D:$D,Help2_FC!AC:AC)</f>
        <v>434</v>
      </c>
      <c r="AG322" s="979">
        <f>_xlfn.XLOOKUP($D322,Help2_FC!$D:$D,Help2_FC!AD:AD)</f>
        <v>237</v>
      </c>
      <c r="AH322" s="979">
        <f>_xlfn.XLOOKUP($D322,Help2_FC!$D:$D,Help2_FC!AE:AE)</f>
        <v>2494.9</v>
      </c>
      <c r="AI322" s="979">
        <f>_xlfn.XLOOKUP($D322,Help2_FC!$D:$D,Help2_FC!AF:AF)</f>
        <v>3346.86</v>
      </c>
      <c r="AJ322" s="979">
        <f>_xlfn.XLOOKUP($D322,Help2_FC!$D:$D,Help2_FC!AG:AG)</f>
        <v>341.38760844147941</v>
      </c>
      <c r="AK322" s="979">
        <f>_xlfn.XLOOKUP($D322,Help2_FC!$D:$D,Help2_FC!AH:AH)</f>
        <v>6272</v>
      </c>
      <c r="AL322" s="979">
        <f>_xlfn.XLOOKUP($D322,Help2_FC!$D:$D,Help2_FC!AI:AI)</f>
        <v>634.5</v>
      </c>
      <c r="AM322" s="979">
        <f>_xlfn.XLOOKUP($D322,Help2_FC!$D:$D,Help2_FC!AJ:AJ)</f>
        <v>720.96</v>
      </c>
      <c r="AN322" s="979">
        <f>_xlfn.XLOOKUP($D322,Help2_FC!$D:$D,Help2_FC!AK:AK)</f>
        <v>0</v>
      </c>
    </row>
    <row r="323" spans="1:40" x14ac:dyDescent="0.2">
      <c r="A323" s="1">
        <v>45247</v>
      </c>
      <c r="B323">
        <f t="shared" si="31"/>
        <v>11</v>
      </c>
      <c r="C323">
        <f t="shared" si="32"/>
        <v>2023</v>
      </c>
      <c r="D323" s="872" t="str">
        <f t="shared" si="33"/>
        <v>11´2023</v>
      </c>
      <c r="F323" s="2">
        <f t="shared" si="30"/>
        <v>24</v>
      </c>
      <c r="G323" s="1483">
        <f t="shared" si="34"/>
        <v>3.4502587694077054E-2</v>
      </c>
      <c r="H323" s="5">
        <f t="shared" si="35"/>
        <v>1</v>
      </c>
      <c r="I323" s="995">
        <f>_xlfn.XLOOKUP($D323,Help2_FC!$D:$D,Help2_FC!H:H)</f>
        <v>18783</v>
      </c>
      <c r="J323" s="979">
        <f>_xlfn.XLOOKUP($D323,Help2_FC!$D:$D,Help2_FC!I:I)</f>
        <v>11682</v>
      </c>
      <c r="K323" s="979">
        <f>_xlfn.XLOOKUP($D323,Help2_FC!$D:$D,Help2_FC!J:J)</f>
        <v>2954</v>
      </c>
      <c r="L323" s="979">
        <f>_xlfn.XLOOKUP($D323,Help2_FC!$D:$D,Help2_FC!K:K)</f>
        <v>2001</v>
      </c>
      <c r="M323" s="979">
        <f>_xlfn.XLOOKUP($D323,Help2_FC!$D:$D,Help2_FC!L:L)</f>
        <v>9404</v>
      </c>
      <c r="N323" s="979">
        <f>_xlfn.XLOOKUP($D323,Help2_FC!$D:$D,Help2_FC!M:M)</f>
        <v>8687</v>
      </c>
      <c r="P323" s="979">
        <f>_xlfn.XLOOKUP($D323,Help2_FC!$D:$D,Help2_FC!F:F)</f>
        <v>695.6</v>
      </c>
      <c r="Q323" s="979">
        <f t="shared" si="36"/>
        <v>720</v>
      </c>
      <c r="R323" s="979">
        <f>_xlfn.XLOOKUP($D323,Help2_FC!$D:$D,Help2_FC!N:N)</f>
        <v>7998.7520111565218</v>
      </c>
      <c r="S323" s="979">
        <f>_xlfn.XLOOKUP($D323,Help2_FC!$D:$D,Help2_FC!O:O)</f>
        <v>10645.894</v>
      </c>
      <c r="T323" s="979">
        <f>_xlfn.XLOOKUP($D323,Help2_FC!$D:$D,Help2_FC!P:P)</f>
        <v>513.16</v>
      </c>
      <c r="U323" s="979">
        <f>_xlfn.XLOOKUP($D323,Help2_FC!$D:$D,Help2_FC!Q:Q)</f>
        <v>153</v>
      </c>
      <c r="V323" s="979">
        <f>_xlfn.XLOOKUP($D323,Help2_FC!$D:$D,Help2_FC!R:R)</f>
        <v>91.460999999999999</v>
      </c>
      <c r="W323" s="979">
        <f>_xlfn.XLOOKUP($D323,Help2_FC!$D:$D,Help2_FC!S:S)</f>
        <v>16368.099999999999</v>
      </c>
      <c r="Y323" s="979">
        <f>_xlfn.XLOOKUP($D323,Help2_FC!$D:$D,Help2_FC!V:V)</f>
        <v>7604</v>
      </c>
      <c r="Z323" s="979">
        <f>_xlfn.XLOOKUP($D323,Help2_FC!$D:$D,Help2_FC!W:W)</f>
        <v>4078</v>
      </c>
      <c r="AA323" s="979">
        <f>_xlfn.XLOOKUP($D323,Help2_FC!$D:$D,Help2_FC!X:X)</f>
        <v>0</v>
      </c>
      <c r="AB323" s="979">
        <f>_xlfn.XLOOKUP($D323,Help2_FC!$D:$D,Help2_FC!Y:Y)</f>
        <v>4955</v>
      </c>
      <c r="AC323" s="979">
        <f>_xlfn.XLOOKUP($D323,Help2_FC!$D:$D,Help2_FC!Z:Z)</f>
        <v>2146</v>
      </c>
      <c r="AD323" s="979">
        <f>_xlfn.XLOOKUP($D323,Help2_FC!$D:$D,Help2_FC!AA:AA)</f>
        <v>810.4</v>
      </c>
      <c r="AE323" s="979">
        <f>_xlfn.XLOOKUP($D323,Help2_FC!$D:$D,Help2_FC!AB:AB)</f>
        <v>1220</v>
      </c>
      <c r="AF323" s="979">
        <f>_xlfn.XLOOKUP($D323,Help2_FC!$D:$D,Help2_FC!AC:AC)</f>
        <v>434</v>
      </c>
      <c r="AG323" s="979">
        <f>_xlfn.XLOOKUP($D323,Help2_FC!$D:$D,Help2_FC!AD:AD)</f>
        <v>237</v>
      </c>
      <c r="AH323" s="979">
        <f>_xlfn.XLOOKUP($D323,Help2_FC!$D:$D,Help2_FC!AE:AE)</f>
        <v>2494.9</v>
      </c>
      <c r="AI323" s="979">
        <f>_xlfn.XLOOKUP($D323,Help2_FC!$D:$D,Help2_FC!AF:AF)</f>
        <v>3346.86</v>
      </c>
      <c r="AJ323" s="979">
        <f>_xlfn.XLOOKUP($D323,Help2_FC!$D:$D,Help2_FC!AG:AG)</f>
        <v>341.38760844147941</v>
      </c>
      <c r="AK323" s="979">
        <f>_xlfn.XLOOKUP($D323,Help2_FC!$D:$D,Help2_FC!AH:AH)</f>
        <v>6272</v>
      </c>
      <c r="AL323" s="979">
        <f>_xlfn.XLOOKUP($D323,Help2_FC!$D:$D,Help2_FC!AI:AI)</f>
        <v>634.5</v>
      </c>
      <c r="AM323" s="979">
        <f>_xlfn.XLOOKUP($D323,Help2_FC!$D:$D,Help2_FC!AJ:AJ)</f>
        <v>720.96</v>
      </c>
      <c r="AN323" s="979">
        <f>_xlfn.XLOOKUP($D323,Help2_FC!$D:$D,Help2_FC!AK:AK)</f>
        <v>0</v>
      </c>
    </row>
    <row r="324" spans="1:40" x14ac:dyDescent="0.2">
      <c r="A324" s="1">
        <v>45248</v>
      </c>
      <c r="B324">
        <f t="shared" si="31"/>
        <v>11</v>
      </c>
      <c r="C324">
        <f t="shared" si="32"/>
        <v>2023</v>
      </c>
      <c r="D324" s="872" t="str">
        <f t="shared" si="33"/>
        <v>11´2023</v>
      </c>
      <c r="F324" s="2">
        <f t="shared" si="30"/>
        <v>24</v>
      </c>
      <c r="G324" s="1483">
        <f t="shared" si="34"/>
        <v>3.4502587694077054E-2</v>
      </c>
      <c r="H324" s="5">
        <f t="shared" si="35"/>
        <v>1</v>
      </c>
      <c r="I324" s="995">
        <f>_xlfn.XLOOKUP($D324,Help2_FC!$D:$D,Help2_FC!H:H)</f>
        <v>18783</v>
      </c>
      <c r="J324" s="979">
        <f>_xlfn.XLOOKUP($D324,Help2_FC!$D:$D,Help2_FC!I:I)</f>
        <v>11682</v>
      </c>
      <c r="K324" s="979">
        <f>_xlfn.XLOOKUP($D324,Help2_FC!$D:$D,Help2_FC!J:J)</f>
        <v>2954</v>
      </c>
      <c r="L324" s="979">
        <f>_xlfn.XLOOKUP($D324,Help2_FC!$D:$D,Help2_FC!K:K)</f>
        <v>2001</v>
      </c>
      <c r="M324" s="979">
        <f>_xlfn.XLOOKUP($D324,Help2_FC!$D:$D,Help2_FC!L:L)</f>
        <v>9404</v>
      </c>
      <c r="N324" s="979">
        <f>_xlfn.XLOOKUP($D324,Help2_FC!$D:$D,Help2_FC!M:M)</f>
        <v>8687</v>
      </c>
      <c r="P324" s="979">
        <f>_xlfn.XLOOKUP($D324,Help2_FC!$D:$D,Help2_FC!F:F)</f>
        <v>695.6</v>
      </c>
      <c r="Q324" s="979">
        <f t="shared" si="36"/>
        <v>720</v>
      </c>
      <c r="R324" s="979">
        <f>_xlfn.XLOOKUP($D324,Help2_FC!$D:$D,Help2_FC!N:N)</f>
        <v>7998.7520111565218</v>
      </c>
      <c r="S324" s="979">
        <f>_xlfn.XLOOKUP($D324,Help2_FC!$D:$D,Help2_FC!O:O)</f>
        <v>10645.894</v>
      </c>
      <c r="T324" s="979">
        <f>_xlfn.XLOOKUP($D324,Help2_FC!$D:$D,Help2_FC!P:P)</f>
        <v>513.16</v>
      </c>
      <c r="U324" s="979">
        <f>_xlfn.XLOOKUP($D324,Help2_FC!$D:$D,Help2_FC!Q:Q)</f>
        <v>153</v>
      </c>
      <c r="V324" s="979">
        <f>_xlfn.XLOOKUP($D324,Help2_FC!$D:$D,Help2_FC!R:R)</f>
        <v>91.460999999999999</v>
      </c>
      <c r="W324" s="979">
        <f>_xlfn.XLOOKUP($D324,Help2_FC!$D:$D,Help2_FC!S:S)</f>
        <v>16368.099999999999</v>
      </c>
      <c r="Y324" s="979">
        <f>_xlfn.XLOOKUP($D324,Help2_FC!$D:$D,Help2_FC!V:V)</f>
        <v>7604</v>
      </c>
      <c r="Z324" s="979">
        <f>_xlfn.XLOOKUP($D324,Help2_FC!$D:$D,Help2_FC!W:W)</f>
        <v>4078</v>
      </c>
      <c r="AA324" s="979">
        <f>_xlfn.XLOOKUP($D324,Help2_FC!$D:$D,Help2_FC!X:X)</f>
        <v>0</v>
      </c>
      <c r="AB324" s="979">
        <f>_xlfn.XLOOKUP($D324,Help2_FC!$D:$D,Help2_FC!Y:Y)</f>
        <v>4955</v>
      </c>
      <c r="AC324" s="979">
        <f>_xlfn.XLOOKUP($D324,Help2_FC!$D:$D,Help2_FC!Z:Z)</f>
        <v>2146</v>
      </c>
      <c r="AD324" s="979">
        <f>_xlfn.XLOOKUP($D324,Help2_FC!$D:$D,Help2_FC!AA:AA)</f>
        <v>810.4</v>
      </c>
      <c r="AE324" s="979">
        <f>_xlfn.XLOOKUP($D324,Help2_FC!$D:$D,Help2_FC!AB:AB)</f>
        <v>1220</v>
      </c>
      <c r="AF324" s="979">
        <f>_xlfn.XLOOKUP($D324,Help2_FC!$D:$D,Help2_FC!AC:AC)</f>
        <v>434</v>
      </c>
      <c r="AG324" s="979">
        <f>_xlfn.XLOOKUP($D324,Help2_FC!$D:$D,Help2_FC!AD:AD)</f>
        <v>237</v>
      </c>
      <c r="AH324" s="979">
        <f>_xlfn.XLOOKUP($D324,Help2_FC!$D:$D,Help2_FC!AE:AE)</f>
        <v>2494.9</v>
      </c>
      <c r="AI324" s="979">
        <f>_xlfn.XLOOKUP($D324,Help2_FC!$D:$D,Help2_FC!AF:AF)</f>
        <v>3346.86</v>
      </c>
      <c r="AJ324" s="979">
        <f>_xlfn.XLOOKUP($D324,Help2_FC!$D:$D,Help2_FC!AG:AG)</f>
        <v>341.38760844147941</v>
      </c>
      <c r="AK324" s="979">
        <f>_xlfn.XLOOKUP($D324,Help2_FC!$D:$D,Help2_FC!AH:AH)</f>
        <v>6272</v>
      </c>
      <c r="AL324" s="979">
        <f>_xlfn.XLOOKUP($D324,Help2_FC!$D:$D,Help2_FC!AI:AI)</f>
        <v>634.5</v>
      </c>
      <c r="AM324" s="979">
        <f>_xlfn.XLOOKUP($D324,Help2_FC!$D:$D,Help2_FC!AJ:AJ)</f>
        <v>720.96</v>
      </c>
      <c r="AN324" s="979">
        <f>_xlfn.XLOOKUP($D324,Help2_FC!$D:$D,Help2_FC!AK:AK)</f>
        <v>0</v>
      </c>
    </row>
    <row r="325" spans="1:40" x14ac:dyDescent="0.2">
      <c r="A325" s="1">
        <v>45249</v>
      </c>
      <c r="B325">
        <f t="shared" si="31"/>
        <v>11</v>
      </c>
      <c r="C325">
        <f t="shared" si="32"/>
        <v>2023</v>
      </c>
      <c r="D325" s="872" t="str">
        <f t="shared" si="33"/>
        <v>11´2023</v>
      </c>
      <c r="F325" s="2">
        <f t="shared" si="30"/>
        <v>24</v>
      </c>
      <c r="G325" s="1483">
        <f t="shared" si="34"/>
        <v>3.4502587694077054E-2</v>
      </c>
      <c r="H325" s="5">
        <f t="shared" si="35"/>
        <v>1</v>
      </c>
      <c r="I325" s="995">
        <f>_xlfn.XLOOKUP($D325,Help2_FC!$D:$D,Help2_FC!H:H)</f>
        <v>18783</v>
      </c>
      <c r="J325" s="979">
        <f>_xlfn.XLOOKUP($D325,Help2_FC!$D:$D,Help2_FC!I:I)</f>
        <v>11682</v>
      </c>
      <c r="K325" s="979">
        <f>_xlfn.XLOOKUP($D325,Help2_FC!$D:$D,Help2_FC!J:J)</f>
        <v>2954</v>
      </c>
      <c r="L325" s="979">
        <f>_xlfn.XLOOKUP($D325,Help2_FC!$D:$D,Help2_FC!K:K)</f>
        <v>2001</v>
      </c>
      <c r="M325" s="979">
        <f>_xlfn.XLOOKUP($D325,Help2_FC!$D:$D,Help2_FC!L:L)</f>
        <v>9404</v>
      </c>
      <c r="N325" s="979">
        <f>_xlfn.XLOOKUP($D325,Help2_FC!$D:$D,Help2_FC!M:M)</f>
        <v>8687</v>
      </c>
      <c r="P325" s="979">
        <f>_xlfn.XLOOKUP($D325,Help2_FC!$D:$D,Help2_FC!F:F)</f>
        <v>695.6</v>
      </c>
      <c r="Q325" s="979">
        <f t="shared" si="36"/>
        <v>720</v>
      </c>
      <c r="R325" s="979">
        <f>_xlfn.XLOOKUP($D325,Help2_FC!$D:$D,Help2_FC!N:N)</f>
        <v>7998.7520111565218</v>
      </c>
      <c r="S325" s="979">
        <f>_xlfn.XLOOKUP($D325,Help2_FC!$D:$D,Help2_FC!O:O)</f>
        <v>10645.894</v>
      </c>
      <c r="T325" s="979">
        <f>_xlfn.XLOOKUP($D325,Help2_FC!$D:$D,Help2_FC!P:P)</f>
        <v>513.16</v>
      </c>
      <c r="U325" s="979">
        <f>_xlfn.XLOOKUP($D325,Help2_FC!$D:$D,Help2_FC!Q:Q)</f>
        <v>153</v>
      </c>
      <c r="V325" s="979">
        <f>_xlfn.XLOOKUP($D325,Help2_FC!$D:$D,Help2_FC!R:R)</f>
        <v>91.460999999999999</v>
      </c>
      <c r="W325" s="979">
        <f>_xlfn.XLOOKUP($D325,Help2_FC!$D:$D,Help2_FC!S:S)</f>
        <v>16368.099999999999</v>
      </c>
      <c r="Y325" s="979">
        <f>_xlfn.XLOOKUP($D325,Help2_FC!$D:$D,Help2_FC!V:V)</f>
        <v>7604</v>
      </c>
      <c r="Z325" s="979">
        <f>_xlfn.XLOOKUP($D325,Help2_FC!$D:$D,Help2_FC!W:W)</f>
        <v>4078</v>
      </c>
      <c r="AA325" s="979">
        <f>_xlfn.XLOOKUP($D325,Help2_FC!$D:$D,Help2_FC!X:X)</f>
        <v>0</v>
      </c>
      <c r="AB325" s="979">
        <f>_xlfn.XLOOKUP($D325,Help2_FC!$D:$D,Help2_FC!Y:Y)</f>
        <v>4955</v>
      </c>
      <c r="AC325" s="979">
        <f>_xlfn.XLOOKUP($D325,Help2_FC!$D:$D,Help2_FC!Z:Z)</f>
        <v>2146</v>
      </c>
      <c r="AD325" s="979">
        <f>_xlfn.XLOOKUP($D325,Help2_FC!$D:$D,Help2_FC!AA:AA)</f>
        <v>810.4</v>
      </c>
      <c r="AE325" s="979">
        <f>_xlfn.XLOOKUP($D325,Help2_FC!$D:$D,Help2_FC!AB:AB)</f>
        <v>1220</v>
      </c>
      <c r="AF325" s="979">
        <f>_xlfn.XLOOKUP($D325,Help2_FC!$D:$D,Help2_FC!AC:AC)</f>
        <v>434</v>
      </c>
      <c r="AG325" s="979">
        <f>_xlfn.XLOOKUP($D325,Help2_FC!$D:$D,Help2_FC!AD:AD)</f>
        <v>237</v>
      </c>
      <c r="AH325" s="979">
        <f>_xlfn.XLOOKUP($D325,Help2_FC!$D:$D,Help2_FC!AE:AE)</f>
        <v>2494.9</v>
      </c>
      <c r="AI325" s="979">
        <f>_xlfn.XLOOKUP($D325,Help2_FC!$D:$D,Help2_FC!AF:AF)</f>
        <v>3346.86</v>
      </c>
      <c r="AJ325" s="979">
        <f>_xlfn.XLOOKUP($D325,Help2_FC!$D:$D,Help2_FC!AG:AG)</f>
        <v>341.38760844147941</v>
      </c>
      <c r="AK325" s="979">
        <f>_xlfn.XLOOKUP($D325,Help2_FC!$D:$D,Help2_FC!AH:AH)</f>
        <v>6272</v>
      </c>
      <c r="AL325" s="979">
        <f>_xlfn.XLOOKUP($D325,Help2_FC!$D:$D,Help2_FC!AI:AI)</f>
        <v>634.5</v>
      </c>
      <c r="AM325" s="979">
        <f>_xlfn.XLOOKUP($D325,Help2_FC!$D:$D,Help2_FC!AJ:AJ)</f>
        <v>720.96</v>
      </c>
      <c r="AN325" s="979">
        <f>_xlfn.XLOOKUP($D325,Help2_FC!$D:$D,Help2_FC!AK:AK)</f>
        <v>0</v>
      </c>
    </row>
    <row r="326" spans="1:40" x14ac:dyDescent="0.2">
      <c r="A326" s="1">
        <v>45250</v>
      </c>
      <c r="B326">
        <f t="shared" si="31"/>
        <v>11</v>
      </c>
      <c r="C326">
        <f t="shared" si="32"/>
        <v>2023</v>
      </c>
      <c r="D326" s="872" t="str">
        <f t="shared" si="33"/>
        <v>11´2023</v>
      </c>
      <c r="F326" s="2">
        <f t="shared" si="30"/>
        <v>24</v>
      </c>
      <c r="G326" s="1483">
        <f t="shared" si="34"/>
        <v>3.4502587694077054E-2</v>
      </c>
      <c r="H326" s="5">
        <f t="shared" si="35"/>
        <v>1</v>
      </c>
      <c r="I326" s="995">
        <f>_xlfn.XLOOKUP($D326,Help2_FC!$D:$D,Help2_FC!H:H)</f>
        <v>18783</v>
      </c>
      <c r="J326" s="979">
        <f>_xlfn.XLOOKUP($D326,Help2_FC!$D:$D,Help2_FC!I:I)</f>
        <v>11682</v>
      </c>
      <c r="K326" s="979">
        <f>_xlfn.XLOOKUP($D326,Help2_FC!$D:$D,Help2_FC!J:J)</f>
        <v>2954</v>
      </c>
      <c r="L326" s="979">
        <f>_xlfn.XLOOKUP($D326,Help2_FC!$D:$D,Help2_FC!K:K)</f>
        <v>2001</v>
      </c>
      <c r="M326" s="979">
        <f>_xlfn.XLOOKUP($D326,Help2_FC!$D:$D,Help2_FC!L:L)</f>
        <v>9404</v>
      </c>
      <c r="N326" s="979">
        <f>_xlfn.XLOOKUP($D326,Help2_FC!$D:$D,Help2_FC!M:M)</f>
        <v>8687</v>
      </c>
      <c r="P326" s="979">
        <f>_xlfn.XLOOKUP($D326,Help2_FC!$D:$D,Help2_FC!F:F)</f>
        <v>695.6</v>
      </c>
      <c r="Q326" s="979">
        <f t="shared" si="36"/>
        <v>720</v>
      </c>
      <c r="R326" s="979">
        <f>_xlfn.XLOOKUP($D326,Help2_FC!$D:$D,Help2_FC!N:N)</f>
        <v>7998.7520111565218</v>
      </c>
      <c r="S326" s="979">
        <f>_xlfn.XLOOKUP($D326,Help2_FC!$D:$D,Help2_FC!O:O)</f>
        <v>10645.894</v>
      </c>
      <c r="T326" s="979">
        <f>_xlfn.XLOOKUP($D326,Help2_FC!$D:$D,Help2_FC!P:P)</f>
        <v>513.16</v>
      </c>
      <c r="U326" s="979">
        <f>_xlfn.XLOOKUP($D326,Help2_FC!$D:$D,Help2_FC!Q:Q)</f>
        <v>153</v>
      </c>
      <c r="V326" s="979">
        <f>_xlfn.XLOOKUP($D326,Help2_FC!$D:$D,Help2_FC!R:R)</f>
        <v>91.460999999999999</v>
      </c>
      <c r="W326" s="979">
        <f>_xlfn.XLOOKUP($D326,Help2_FC!$D:$D,Help2_FC!S:S)</f>
        <v>16368.099999999999</v>
      </c>
      <c r="Y326" s="979">
        <f>_xlfn.XLOOKUP($D326,Help2_FC!$D:$D,Help2_FC!V:V)</f>
        <v>7604</v>
      </c>
      <c r="Z326" s="979">
        <f>_xlfn.XLOOKUP($D326,Help2_FC!$D:$D,Help2_FC!W:W)</f>
        <v>4078</v>
      </c>
      <c r="AA326" s="979">
        <f>_xlfn.XLOOKUP($D326,Help2_FC!$D:$D,Help2_FC!X:X)</f>
        <v>0</v>
      </c>
      <c r="AB326" s="979">
        <f>_xlfn.XLOOKUP($D326,Help2_FC!$D:$D,Help2_FC!Y:Y)</f>
        <v>4955</v>
      </c>
      <c r="AC326" s="979">
        <f>_xlfn.XLOOKUP($D326,Help2_FC!$D:$D,Help2_FC!Z:Z)</f>
        <v>2146</v>
      </c>
      <c r="AD326" s="979">
        <f>_xlfn.XLOOKUP($D326,Help2_FC!$D:$D,Help2_FC!AA:AA)</f>
        <v>810.4</v>
      </c>
      <c r="AE326" s="979">
        <f>_xlfn.XLOOKUP($D326,Help2_FC!$D:$D,Help2_FC!AB:AB)</f>
        <v>1220</v>
      </c>
      <c r="AF326" s="979">
        <f>_xlfn.XLOOKUP($D326,Help2_FC!$D:$D,Help2_FC!AC:AC)</f>
        <v>434</v>
      </c>
      <c r="AG326" s="979">
        <f>_xlfn.XLOOKUP($D326,Help2_FC!$D:$D,Help2_FC!AD:AD)</f>
        <v>237</v>
      </c>
      <c r="AH326" s="979">
        <f>_xlfn.XLOOKUP($D326,Help2_FC!$D:$D,Help2_FC!AE:AE)</f>
        <v>2494.9</v>
      </c>
      <c r="AI326" s="979">
        <f>_xlfn.XLOOKUP($D326,Help2_FC!$D:$D,Help2_FC!AF:AF)</f>
        <v>3346.86</v>
      </c>
      <c r="AJ326" s="979">
        <f>_xlfn.XLOOKUP($D326,Help2_FC!$D:$D,Help2_FC!AG:AG)</f>
        <v>341.38760844147941</v>
      </c>
      <c r="AK326" s="979">
        <f>_xlfn.XLOOKUP($D326,Help2_FC!$D:$D,Help2_FC!AH:AH)</f>
        <v>6272</v>
      </c>
      <c r="AL326" s="979">
        <f>_xlfn.XLOOKUP($D326,Help2_FC!$D:$D,Help2_FC!AI:AI)</f>
        <v>634.5</v>
      </c>
      <c r="AM326" s="979">
        <f>_xlfn.XLOOKUP($D326,Help2_FC!$D:$D,Help2_FC!AJ:AJ)</f>
        <v>720.96</v>
      </c>
      <c r="AN326" s="979">
        <f>_xlfn.XLOOKUP($D326,Help2_FC!$D:$D,Help2_FC!AK:AK)</f>
        <v>0</v>
      </c>
    </row>
    <row r="327" spans="1:40" x14ac:dyDescent="0.2">
      <c r="A327" s="1">
        <v>45251</v>
      </c>
      <c r="B327">
        <f t="shared" si="31"/>
        <v>11</v>
      </c>
      <c r="C327">
        <f t="shared" si="32"/>
        <v>2023</v>
      </c>
      <c r="D327" s="872" t="str">
        <f t="shared" si="33"/>
        <v>11´2023</v>
      </c>
      <c r="E327" s="867">
        <v>12</v>
      </c>
      <c r="F327" s="2">
        <f t="shared" si="30"/>
        <v>12</v>
      </c>
      <c r="G327" s="1483">
        <f t="shared" si="34"/>
        <v>1.7251293847038527E-2</v>
      </c>
      <c r="H327" s="5">
        <f t="shared" si="35"/>
        <v>0.5</v>
      </c>
      <c r="I327" s="995">
        <f>_xlfn.XLOOKUP($D327,Help2_FC!$D:$D,Help2_FC!H:H)</f>
        <v>18783</v>
      </c>
      <c r="J327" s="979">
        <f>_xlfn.XLOOKUP($D327,Help2_FC!$D:$D,Help2_FC!I:I)</f>
        <v>11682</v>
      </c>
      <c r="K327" s="979">
        <f>_xlfn.XLOOKUP($D327,Help2_FC!$D:$D,Help2_FC!J:J)</f>
        <v>2954</v>
      </c>
      <c r="L327" s="979">
        <f>_xlfn.XLOOKUP($D327,Help2_FC!$D:$D,Help2_FC!K:K)</f>
        <v>2001</v>
      </c>
      <c r="M327" s="979">
        <f>_xlfn.XLOOKUP($D327,Help2_FC!$D:$D,Help2_FC!L:L)</f>
        <v>9404</v>
      </c>
      <c r="N327" s="979">
        <f>_xlfn.XLOOKUP($D327,Help2_FC!$D:$D,Help2_FC!M:M)</f>
        <v>8687</v>
      </c>
      <c r="P327" s="979">
        <f>_xlfn.XLOOKUP($D327,Help2_FC!$D:$D,Help2_FC!F:F)</f>
        <v>695.6</v>
      </c>
      <c r="Q327" s="979">
        <f t="shared" si="36"/>
        <v>720</v>
      </c>
      <c r="R327" s="979">
        <f>_xlfn.XLOOKUP($D327,Help2_FC!$D:$D,Help2_FC!N:N)</f>
        <v>7998.7520111565218</v>
      </c>
      <c r="S327" s="979">
        <f>_xlfn.XLOOKUP($D327,Help2_FC!$D:$D,Help2_FC!O:O)</f>
        <v>10645.894</v>
      </c>
      <c r="T327" s="979">
        <f>_xlfn.XLOOKUP($D327,Help2_FC!$D:$D,Help2_FC!P:P)</f>
        <v>513.16</v>
      </c>
      <c r="U327" s="979">
        <f>_xlfn.XLOOKUP($D327,Help2_FC!$D:$D,Help2_FC!Q:Q)</f>
        <v>153</v>
      </c>
      <c r="V327" s="979">
        <f>_xlfn.XLOOKUP($D327,Help2_FC!$D:$D,Help2_FC!R:R)</f>
        <v>91.460999999999999</v>
      </c>
      <c r="W327" s="979">
        <f>_xlfn.XLOOKUP($D327,Help2_FC!$D:$D,Help2_FC!S:S)</f>
        <v>16368.099999999999</v>
      </c>
      <c r="Y327" s="979">
        <f>_xlfn.XLOOKUP($D327,Help2_FC!$D:$D,Help2_FC!V:V)</f>
        <v>7604</v>
      </c>
      <c r="Z327" s="979">
        <f>_xlfn.XLOOKUP($D327,Help2_FC!$D:$D,Help2_FC!W:W)</f>
        <v>4078</v>
      </c>
      <c r="AA327" s="979">
        <f>_xlfn.XLOOKUP($D327,Help2_FC!$D:$D,Help2_FC!X:X)</f>
        <v>0</v>
      </c>
      <c r="AB327" s="979">
        <f>_xlfn.XLOOKUP($D327,Help2_FC!$D:$D,Help2_FC!Y:Y)</f>
        <v>4955</v>
      </c>
      <c r="AC327" s="979">
        <f>_xlfn.XLOOKUP($D327,Help2_FC!$D:$D,Help2_FC!Z:Z)</f>
        <v>2146</v>
      </c>
      <c r="AD327" s="979">
        <f>_xlfn.XLOOKUP($D327,Help2_FC!$D:$D,Help2_FC!AA:AA)</f>
        <v>810.4</v>
      </c>
      <c r="AE327" s="979">
        <f>_xlfn.XLOOKUP($D327,Help2_FC!$D:$D,Help2_FC!AB:AB)</f>
        <v>1220</v>
      </c>
      <c r="AF327" s="979">
        <f>_xlfn.XLOOKUP($D327,Help2_FC!$D:$D,Help2_FC!AC:AC)</f>
        <v>434</v>
      </c>
      <c r="AG327" s="979">
        <f>_xlfn.XLOOKUP($D327,Help2_FC!$D:$D,Help2_FC!AD:AD)</f>
        <v>237</v>
      </c>
      <c r="AH327" s="979">
        <f>_xlfn.XLOOKUP($D327,Help2_FC!$D:$D,Help2_FC!AE:AE)</f>
        <v>2494.9</v>
      </c>
      <c r="AI327" s="979">
        <f>_xlfn.XLOOKUP($D327,Help2_FC!$D:$D,Help2_FC!AF:AF)</f>
        <v>3346.86</v>
      </c>
      <c r="AJ327" s="979">
        <f>_xlfn.XLOOKUP($D327,Help2_FC!$D:$D,Help2_FC!AG:AG)</f>
        <v>341.38760844147941</v>
      </c>
      <c r="AK327" s="979">
        <f>_xlfn.XLOOKUP($D327,Help2_FC!$D:$D,Help2_FC!AH:AH)</f>
        <v>6272</v>
      </c>
      <c r="AL327" s="979">
        <f>_xlfn.XLOOKUP($D327,Help2_FC!$D:$D,Help2_FC!AI:AI)</f>
        <v>634.5</v>
      </c>
      <c r="AM327" s="979">
        <f>_xlfn.XLOOKUP($D327,Help2_FC!$D:$D,Help2_FC!AJ:AJ)</f>
        <v>720.96</v>
      </c>
      <c r="AN327" s="979">
        <f>_xlfn.XLOOKUP($D327,Help2_FC!$D:$D,Help2_FC!AK:AK)</f>
        <v>0</v>
      </c>
    </row>
    <row r="328" spans="1:40" x14ac:dyDescent="0.2">
      <c r="A328" s="1">
        <v>45252</v>
      </c>
      <c r="B328">
        <f t="shared" si="31"/>
        <v>11</v>
      </c>
      <c r="C328">
        <f t="shared" si="32"/>
        <v>2023</v>
      </c>
      <c r="D328" s="872" t="str">
        <f t="shared" si="33"/>
        <v>11´2023</v>
      </c>
      <c r="F328" s="2">
        <f t="shared" si="30"/>
        <v>24</v>
      </c>
      <c r="G328" s="1483">
        <f t="shared" si="34"/>
        <v>3.4502587694077054E-2</v>
      </c>
      <c r="H328" s="5">
        <f t="shared" si="35"/>
        <v>1</v>
      </c>
      <c r="I328" s="995">
        <f>_xlfn.XLOOKUP($D328,Help2_FC!$D:$D,Help2_FC!H:H)</f>
        <v>18783</v>
      </c>
      <c r="J328" s="979">
        <f>_xlfn.XLOOKUP($D328,Help2_FC!$D:$D,Help2_FC!I:I)</f>
        <v>11682</v>
      </c>
      <c r="K328" s="979">
        <f>_xlfn.XLOOKUP($D328,Help2_FC!$D:$D,Help2_FC!J:J)</f>
        <v>2954</v>
      </c>
      <c r="L328" s="979">
        <f>_xlfn.XLOOKUP($D328,Help2_FC!$D:$D,Help2_FC!K:K)</f>
        <v>2001</v>
      </c>
      <c r="M328" s="979">
        <f>_xlfn.XLOOKUP($D328,Help2_FC!$D:$D,Help2_FC!L:L)</f>
        <v>9404</v>
      </c>
      <c r="N328" s="979">
        <f>_xlfn.XLOOKUP($D328,Help2_FC!$D:$D,Help2_FC!M:M)</f>
        <v>8687</v>
      </c>
      <c r="P328" s="979">
        <f>_xlfn.XLOOKUP($D328,Help2_FC!$D:$D,Help2_FC!F:F)</f>
        <v>695.6</v>
      </c>
      <c r="Q328" s="979">
        <f t="shared" si="36"/>
        <v>720</v>
      </c>
      <c r="R328" s="979">
        <f>_xlfn.XLOOKUP($D328,Help2_FC!$D:$D,Help2_FC!N:N)</f>
        <v>7998.7520111565218</v>
      </c>
      <c r="S328" s="979">
        <f>_xlfn.XLOOKUP($D328,Help2_FC!$D:$D,Help2_FC!O:O)</f>
        <v>10645.894</v>
      </c>
      <c r="T328" s="979">
        <f>_xlfn.XLOOKUP($D328,Help2_FC!$D:$D,Help2_FC!P:P)</f>
        <v>513.16</v>
      </c>
      <c r="U328" s="979">
        <f>_xlfn.XLOOKUP($D328,Help2_FC!$D:$D,Help2_FC!Q:Q)</f>
        <v>153</v>
      </c>
      <c r="V328" s="979">
        <f>_xlfn.XLOOKUP($D328,Help2_FC!$D:$D,Help2_FC!R:R)</f>
        <v>91.460999999999999</v>
      </c>
      <c r="W328" s="979">
        <f>_xlfn.XLOOKUP($D328,Help2_FC!$D:$D,Help2_FC!S:S)</f>
        <v>16368.099999999999</v>
      </c>
      <c r="Y328" s="979">
        <f>_xlfn.XLOOKUP($D328,Help2_FC!$D:$D,Help2_FC!V:V)</f>
        <v>7604</v>
      </c>
      <c r="Z328" s="979">
        <f>_xlfn.XLOOKUP($D328,Help2_FC!$D:$D,Help2_FC!W:W)</f>
        <v>4078</v>
      </c>
      <c r="AA328" s="979">
        <f>_xlfn.XLOOKUP($D328,Help2_FC!$D:$D,Help2_FC!X:X)</f>
        <v>0</v>
      </c>
      <c r="AB328" s="979">
        <f>_xlfn.XLOOKUP($D328,Help2_FC!$D:$D,Help2_FC!Y:Y)</f>
        <v>4955</v>
      </c>
      <c r="AC328" s="979">
        <f>_xlfn.XLOOKUP($D328,Help2_FC!$D:$D,Help2_FC!Z:Z)</f>
        <v>2146</v>
      </c>
      <c r="AD328" s="979">
        <f>_xlfn.XLOOKUP($D328,Help2_FC!$D:$D,Help2_FC!AA:AA)</f>
        <v>810.4</v>
      </c>
      <c r="AE328" s="979">
        <f>_xlfn.XLOOKUP($D328,Help2_FC!$D:$D,Help2_FC!AB:AB)</f>
        <v>1220</v>
      </c>
      <c r="AF328" s="979">
        <f>_xlfn.XLOOKUP($D328,Help2_FC!$D:$D,Help2_FC!AC:AC)</f>
        <v>434</v>
      </c>
      <c r="AG328" s="979">
        <f>_xlfn.XLOOKUP($D328,Help2_FC!$D:$D,Help2_FC!AD:AD)</f>
        <v>237</v>
      </c>
      <c r="AH328" s="979">
        <f>_xlfn.XLOOKUP($D328,Help2_FC!$D:$D,Help2_FC!AE:AE)</f>
        <v>2494.9</v>
      </c>
      <c r="AI328" s="979">
        <f>_xlfn.XLOOKUP($D328,Help2_FC!$D:$D,Help2_FC!AF:AF)</f>
        <v>3346.86</v>
      </c>
      <c r="AJ328" s="979">
        <f>_xlfn.XLOOKUP($D328,Help2_FC!$D:$D,Help2_FC!AG:AG)</f>
        <v>341.38760844147941</v>
      </c>
      <c r="AK328" s="979">
        <f>_xlfn.XLOOKUP($D328,Help2_FC!$D:$D,Help2_FC!AH:AH)</f>
        <v>6272</v>
      </c>
      <c r="AL328" s="979">
        <f>_xlfn.XLOOKUP($D328,Help2_FC!$D:$D,Help2_FC!AI:AI)</f>
        <v>634.5</v>
      </c>
      <c r="AM328" s="979">
        <f>_xlfn.XLOOKUP($D328,Help2_FC!$D:$D,Help2_FC!AJ:AJ)</f>
        <v>720.96</v>
      </c>
      <c r="AN328" s="979">
        <f>_xlfn.XLOOKUP($D328,Help2_FC!$D:$D,Help2_FC!AK:AK)</f>
        <v>0</v>
      </c>
    </row>
    <row r="329" spans="1:40" x14ac:dyDescent="0.2">
      <c r="A329" s="1">
        <v>45253</v>
      </c>
      <c r="B329">
        <f t="shared" si="31"/>
        <v>11</v>
      </c>
      <c r="C329">
        <f t="shared" si="32"/>
        <v>2023</v>
      </c>
      <c r="D329" s="872" t="str">
        <f t="shared" si="33"/>
        <v>11´2023</v>
      </c>
      <c r="F329" s="2">
        <f t="shared" si="30"/>
        <v>24</v>
      </c>
      <c r="G329" s="1483">
        <f t="shared" si="34"/>
        <v>3.4502587694077054E-2</v>
      </c>
      <c r="H329" s="5">
        <f t="shared" si="35"/>
        <v>1</v>
      </c>
      <c r="I329" s="995">
        <f>_xlfn.XLOOKUP($D329,Help2_FC!$D:$D,Help2_FC!H:H)</f>
        <v>18783</v>
      </c>
      <c r="J329" s="979">
        <f>_xlfn.XLOOKUP($D329,Help2_FC!$D:$D,Help2_FC!I:I)</f>
        <v>11682</v>
      </c>
      <c r="K329" s="979">
        <f>_xlfn.XLOOKUP($D329,Help2_FC!$D:$D,Help2_FC!J:J)</f>
        <v>2954</v>
      </c>
      <c r="L329" s="979">
        <f>_xlfn.XLOOKUP($D329,Help2_FC!$D:$D,Help2_FC!K:K)</f>
        <v>2001</v>
      </c>
      <c r="M329" s="979">
        <f>_xlfn.XLOOKUP($D329,Help2_FC!$D:$D,Help2_FC!L:L)</f>
        <v>9404</v>
      </c>
      <c r="N329" s="979">
        <f>_xlfn.XLOOKUP($D329,Help2_FC!$D:$D,Help2_FC!M:M)</f>
        <v>8687</v>
      </c>
      <c r="P329" s="979">
        <f>_xlfn.XLOOKUP($D329,Help2_FC!$D:$D,Help2_FC!F:F)</f>
        <v>695.6</v>
      </c>
      <c r="Q329" s="979">
        <f t="shared" si="36"/>
        <v>720</v>
      </c>
      <c r="R329" s="979">
        <f>_xlfn.XLOOKUP($D329,Help2_FC!$D:$D,Help2_FC!N:N)</f>
        <v>7998.7520111565218</v>
      </c>
      <c r="S329" s="979">
        <f>_xlfn.XLOOKUP($D329,Help2_FC!$D:$D,Help2_FC!O:O)</f>
        <v>10645.894</v>
      </c>
      <c r="T329" s="979">
        <f>_xlfn.XLOOKUP($D329,Help2_FC!$D:$D,Help2_FC!P:P)</f>
        <v>513.16</v>
      </c>
      <c r="U329" s="979">
        <f>_xlfn.XLOOKUP($D329,Help2_FC!$D:$D,Help2_FC!Q:Q)</f>
        <v>153</v>
      </c>
      <c r="V329" s="979">
        <f>_xlfn.XLOOKUP($D329,Help2_FC!$D:$D,Help2_FC!R:R)</f>
        <v>91.460999999999999</v>
      </c>
      <c r="W329" s="979">
        <f>_xlfn.XLOOKUP($D329,Help2_FC!$D:$D,Help2_FC!S:S)</f>
        <v>16368.099999999999</v>
      </c>
      <c r="Y329" s="979">
        <f>_xlfn.XLOOKUP($D329,Help2_FC!$D:$D,Help2_FC!V:V)</f>
        <v>7604</v>
      </c>
      <c r="Z329" s="979">
        <f>_xlfn.XLOOKUP($D329,Help2_FC!$D:$D,Help2_FC!W:W)</f>
        <v>4078</v>
      </c>
      <c r="AA329" s="979">
        <f>_xlfn.XLOOKUP($D329,Help2_FC!$D:$D,Help2_FC!X:X)</f>
        <v>0</v>
      </c>
      <c r="AB329" s="979">
        <f>_xlfn.XLOOKUP($D329,Help2_FC!$D:$D,Help2_FC!Y:Y)</f>
        <v>4955</v>
      </c>
      <c r="AC329" s="979">
        <f>_xlfn.XLOOKUP($D329,Help2_FC!$D:$D,Help2_FC!Z:Z)</f>
        <v>2146</v>
      </c>
      <c r="AD329" s="979">
        <f>_xlfn.XLOOKUP($D329,Help2_FC!$D:$D,Help2_FC!AA:AA)</f>
        <v>810.4</v>
      </c>
      <c r="AE329" s="979">
        <f>_xlfn.XLOOKUP($D329,Help2_FC!$D:$D,Help2_FC!AB:AB)</f>
        <v>1220</v>
      </c>
      <c r="AF329" s="979">
        <f>_xlfn.XLOOKUP($D329,Help2_FC!$D:$D,Help2_FC!AC:AC)</f>
        <v>434</v>
      </c>
      <c r="AG329" s="979">
        <f>_xlfn.XLOOKUP($D329,Help2_FC!$D:$D,Help2_FC!AD:AD)</f>
        <v>237</v>
      </c>
      <c r="AH329" s="979">
        <f>_xlfn.XLOOKUP($D329,Help2_FC!$D:$D,Help2_FC!AE:AE)</f>
        <v>2494.9</v>
      </c>
      <c r="AI329" s="979">
        <f>_xlfn.XLOOKUP($D329,Help2_FC!$D:$D,Help2_FC!AF:AF)</f>
        <v>3346.86</v>
      </c>
      <c r="AJ329" s="979">
        <f>_xlfn.XLOOKUP($D329,Help2_FC!$D:$D,Help2_FC!AG:AG)</f>
        <v>341.38760844147941</v>
      </c>
      <c r="AK329" s="979">
        <f>_xlfn.XLOOKUP($D329,Help2_FC!$D:$D,Help2_FC!AH:AH)</f>
        <v>6272</v>
      </c>
      <c r="AL329" s="979">
        <f>_xlfn.XLOOKUP($D329,Help2_FC!$D:$D,Help2_FC!AI:AI)</f>
        <v>634.5</v>
      </c>
      <c r="AM329" s="979">
        <f>_xlfn.XLOOKUP($D329,Help2_FC!$D:$D,Help2_FC!AJ:AJ)</f>
        <v>720.96</v>
      </c>
      <c r="AN329" s="979">
        <f>_xlfn.XLOOKUP($D329,Help2_FC!$D:$D,Help2_FC!AK:AK)</f>
        <v>0</v>
      </c>
    </row>
    <row r="330" spans="1:40" x14ac:dyDescent="0.2">
      <c r="A330" s="1">
        <v>45254</v>
      </c>
      <c r="B330">
        <f t="shared" si="31"/>
        <v>11</v>
      </c>
      <c r="C330">
        <f t="shared" si="32"/>
        <v>2023</v>
      </c>
      <c r="D330" s="872" t="str">
        <f t="shared" si="33"/>
        <v>11´2023</v>
      </c>
      <c r="F330" s="2">
        <f t="shared" si="30"/>
        <v>24</v>
      </c>
      <c r="G330" s="1483">
        <f t="shared" si="34"/>
        <v>3.4502587694077054E-2</v>
      </c>
      <c r="H330" s="5">
        <f t="shared" si="35"/>
        <v>1</v>
      </c>
      <c r="I330" s="995">
        <f>_xlfn.XLOOKUP($D330,Help2_FC!$D:$D,Help2_FC!H:H)</f>
        <v>18783</v>
      </c>
      <c r="J330" s="979">
        <f>_xlfn.XLOOKUP($D330,Help2_FC!$D:$D,Help2_FC!I:I)</f>
        <v>11682</v>
      </c>
      <c r="K330" s="979">
        <f>_xlfn.XLOOKUP($D330,Help2_FC!$D:$D,Help2_FC!J:J)</f>
        <v>2954</v>
      </c>
      <c r="L330" s="979">
        <f>_xlfn.XLOOKUP($D330,Help2_FC!$D:$D,Help2_FC!K:K)</f>
        <v>2001</v>
      </c>
      <c r="M330" s="979">
        <f>_xlfn.XLOOKUP($D330,Help2_FC!$D:$D,Help2_FC!L:L)</f>
        <v>9404</v>
      </c>
      <c r="N330" s="979">
        <f>_xlfn.XLOOKUP($D330,Help2_FC!$D:$D,Help2_FC!M:M)</f>
        <v>8687</v>
      </c>
      <c r="P330" s="979">
        <f>_xlfn.XLOOKUP($D330,Help2_FC!$D:$D,Help2_FC!F:F)</f>
        <v>695.6</v>
      </c>
      <c r="Q330" s="979">
        <f t="shared" si="36"/>
        <v>720</v>
      </c>
      <c r="R330" s="979">
        <f>_xlfn.XLOOKUP($D330,Help2_FC!$D:$D,Help2_FC!N:N)</f>
        <v>7998.7520111565218</v>
      </c>
      <c r="S330" s="979">
        <f>_xlfn.XLOOKUP($D330,Help2_FC!$D:$D,Help2_FC!O:O)</f>
        <v>10645.894</v>
      </c>
      <c r="T330" s="979">
        <f>_xlfn.XLOOKUP($D330,Help2_FC!$D:$D,Help2_FC!P:P)</f>
        <v>513.16</v>
      </c>
      <c r="U330" s="979">
        <f>_xlfn.XLOOKUP($D330,Help2_FC!$D:$D,Help2_FC!Q:Q)</f>
        <v>153</v>
      </c>
      <c r="V330" s="979">
        <f>_xlfn.XLOOKUP($D330,Help2_FC!$D:$D,Help2_FC!R:R)</f>
        <v>91.460999999999999</v>
      </c>
      <c r="W330" s="979">
        <f>_xlfn.XLOOKUP($D330,Help2_FC!$D:$D,Help2_FC!S:S)</f>
        <v>16368.099999999999</v>
      </c>
      <c r="Y330" s="979">
        <f>_xlfn.XLOOKUP($D330,Help2_FC!$D:$D,Help2_FC!V:V)</f>
        <v>7604</v>
      </c>
      <c r="Z330" s="979">
        <f>_xlfn.XLOOKUP($D330,Help2_FC!$D:$D,Help2_FC!W:W)</f>
        <v>4078</v>
      </c>
      <c r="AA330" s="979">
        <f>_xlfn.XLOOKUP($D330,Help2_FC!$D:$D,Help2_FC!X:X)</f>
        <v>0</v>
      </c>
      <c r="AB330" s="979">
        <f>_xlfn.XLOOKUP($D330,Help2_FC!$D:$D,Help2_FC!Y:Y)</f>
        <v>4955</v>
      </c>
      <c r="AC330" s="979">
        <f>_xlfn.XLOOKUP($D330,Help2_FC!$D:$D,Help2_FC!Z:Z)</f>
        <v>2146</v>
      </c>
      <c r="AD330" s="979">
        <f>_xlfn.XLOOKUP($D330,Help2_FC!$D:$D,Help2_FC!AA:AA)</f>
        <v>810.4</v>
      </c>
      <c r="AE330" s="979">
        <f>_xlfn.XLOOKUP($D330,Help2_FC!$D:$D,Help2_FC!AB:AB)</f>
        <v>1220</v>
      </c>
      <c r="AF330" s="979">
        <f>_xlfn.XLOOKUP($D330,Help2_FC!$D:$D,Help2_FC!AC:AC)</f>
        <v>434</v>
      </c>
      <c r="AG330" s="979">
        <f>_xlfn.XLOOKUP($D330,Help2_FC!$D:$D,Help2_FC!AD:AD)</f>
        <v>237</v>
      </c>
      <c r="AH330" s="979">
        <f>_xlfn.XLOOKUP($D330,Help2_FC!$D:$D,Help2_FC!AE:AE)</f>
        <v>2494.9</v>
      </c>
      <c r="AI330" s="979">
        <f>_xlfn.XLOOKUP($D330,Help2_FC!$D:$D,Help2_FC!AF:AF)</f>
        <v>3346.86</v>
      </c>
      <c r="AJ330" s="979">
        <f>_xlfn.XLOOKUP($D330,Help2_FC!$D:$D,Help2_FC!AG:AG)</f>
        <v>341.38760844147941</v>
      </c>
      <c r="AK330" s="979">
        <f>_xlfn.XLOOKUP($D330,Help2_FC!$D:$D,Help2_FC!AH:AH)</f>
        <v>6272</v>
      </c>
      <c r="AL330" s="979">
        <f>_xlfn.XLOOKUP($D330,Help2_FC!$D:$D,Help2_FC!AI:AI)</f>
        <v>634.5</v>
      </c>
      <c r="AM330" s="979">
        <f>_xlfn.XLOOKUP($D330,Help2_FC!$D:$D,Help2_FC!AJ:AJ)</f>
        <v>720.96</v>
      </c>
      <c r="AN330" s="979">
        <f>_xlfn.XLOOKUP($D330,Help2_FC!$D:$D,Help2_FC!AK:AK)</f>
        <v>0</v>
      </c>
    </row>
    <row r="331" spans="1:40" x14ac:dyDescent="0.2">
      <c r="A331" s="1">
        <v>45255</v>
      </c>
      <c r="B331">
        <f t="shared" si="31"/>
        <v>11</v>
      </c>
      <c r="C331">
        <f t="shared" si="32"/>
        <v>2023</v>
      </c>
      <c r="D331" s="872" t="str">
        <f t="shared" si="33"/>
        <v>11´2023</v>
      </c>
      <c r="F331" s="2">
        <f t="shared" si="30"/>
        <v>24</v>
      </c>
      <c r="G331" s="1483">
        <f t="shared" si="34"/>
        <v>3.4502587694077054E-2</v>
      </c>
      <c r="H331" s="5">
        <f t="shared" si="35"/>
        <v>1</v>
      </c>
      <c r="I331" s="995">
        <f>_xlfn.XLOOKUP($D331,Help2_FC!$D:$D,Help2_FC!H:H)</f>
        <v>18783</v>
      </c>
      <c r="J331" s="979">
        <f>_xlfn.XLOOKUP($D331,Help2_FC!$D:$D,Help2_FC!I:I)</f>
        <v>11682</v>
      </c>
      <c r="K331" s="979">
        <f>_xlfn.XLOOKUP($D331,Help2_FC!$D:$D,Help2_FC!J:J)</f>
        <v>2954</v>
      </c>
      <c r="L331" s="979">
        <f>_xlfn.XLOOKUP($D331,Help2_FC!$D:$D,Help2_FC!K:K)</f>
        <v>2001</v>
      </c>
      <c r="M331" s="979">
        <f>_xlfn.XLOOKUP($D331,Help2_FC!$D:$D,Help2_FC!L:L)</f>
        <v>9404</v>
      </c>
      <c r="N331" s="979">
        <f>_xlfn.XLOOKUP($D331,Help2_FC!$D:$D,Help2_FC!M:M)</f>
        <v>8687</v>
      </c>
      <c r="P331" s="979">
        <f>_xlfn.XLOOKUP($D331,Help2_FC!$D:$D,Help2_FC!F:F)</f>
        <v>695.6</v>
      </c>
      <c r="Q331" s="979">
        <f t="shared" si="36"/>
        <v>720</v>
      </c>
      <c r="R331" s="979">
        <f>_xlfn.XLOOKUP($D331,Help2_FC!$D:$D,Help2_FC!N:N)</f>
        <v>7998.7520111565218</v>
      </c>
      <c r="S331" s="979">
        <f>_xlfn.XLOOKUP($D331,Help2_FC!$D:$D,Help2_FC!O:O)</f>
        <v>10645.894</v>
      </c>
      <c r="T331" s="979">
        <f>_xlfn.XLOOKUP($D331,Help2_FC!$D:$D,Help2_FC!P:P)</f>
        <v>513.16</v>
      </c>
      <c r="U331" s="979">
        <f>_xlfn.XLOOKUP($D331,Help2_FC!$D:$D,Help2_FC!Q:Q)</f>
        <v>153</v>
      </c>
      <c r="V331" s="979">
        <f>_xlfn.XLOOKUP($D331,Help2_FC!$D:$D,Help2_FC!R:R)</f>
        <v>91.460999999999999</v>
      </c>
      <c r="W331" s="979">
        <f>_xlfn.XLOOKUP($D331,Help2_FC!$D:$D,Help2_FC!S:S)</f>
        <v>16368.099999999999</v>
      </c>
      <c r="Y331" s="979">
        <f>_xlfn.XLOOKUP($D331,Help2_FC!$D:$D,Help2_FC!V:V)</f>
        <v>7604</v>
      </c>
      <c r="Z331" s="979">
        <f>_xlfn.XLOOKUP($D331,Help2_FC!$D:$D,Help2_FC!W:W)</f>
        <v>4078</v>
      </c>
      <c r="AA331" s="979">
        <f>_xlfn.XLOOKUP($D331,Help2_FC!$D:$D,Help2_FC!X:X)</f>
        <v>0</v>
      </c>
      <c r="AB331" s="979">
        <f>_xlfn.XLOOKUP($D331,Help2_FC!$D:$D,Help2_FC!Y:Y)</f>
        <v>4955</v>
      </c>
      <c r="AC331" s="979">
        <f>_xlfn.XLOOKUP($D331,Help2_FC!$D:$D,Help2_FC!Z:Z)</f>
        <v>2146</v>
      </c>
      <c r="AD331" s="979">
        <f>_xlfn.XLOOKUP($D331,Help2_FC!$D:$D,Help2_FC!AA:AA)</f>
        <v>810.4</v>
      </c>
      <c r="AE331" s="979">
        <f>_xlfn.XLOOKUP($D331,Help2_FC!$D:$D,Help2_FC!AB:AB)</f>
        <v>1220</v>
      </c>
      <c r="AF331" s="979">
        <f>_xlfn.XLOOKUP($D331,Help2_FC!$D:$D,Help2_FC!AC:AC)</f>
        <v>434</v>
      </c>
      <c r="AG331" s="979">
        <f>_xlfn.XLOOKUP($D331,Help2_FC!$D:$D,Help2_FC!AD:AD)</f>
        <v>237</v>
      </c>
      <c r="AH331" s="979">
        <f>_xlfn.XLOOKUP($D331,Help2_FC!$D:$D,Help2_FC!AE:AE)</f>
        <v>2494.9</v>
      </c>
      <c r="AI331" s="979">
        <f>_xlfn.XLOOKUP($D331,Help2_FC!$D:$D,Help2_FC!AF:AF)</f>
        <v>3346.86</v>
      </c>
      <c r="AJ331" s="979">
        <f>_xlfn.XLOOKUP($D331,Help2_FC!$D:$D,Help2_FC!AG:AG)</f>
        <v>341.38760844147941</v>
      </c>
      <c r="AK331" s="979">
        <f>_xlfn.XLOOKUP($D331,Help2_FC!$D:$D,Help2_FC!AH:AH)</f>
        <v>6272</v>
      </c>
      <c r="AL331" s="979">
        <f>_xlfn.XLOOKUP($D331,Help2_FC!$D:$D,Help2_FC!AI:AI)</f>
        <v>634.5</v>
      </c>
      <c r="AM331" s="979">
        <f>_xlfn.XLOOKUP($D331,Help2_FC!$D:$D,Help2_FC!AJ:AJ)</f>
        <v>720.96</v>
      </c>
      <c r="AN331" s="979">
        <f>_xlfn.XLOOKUP($D331,Help2_FC!$D:$D,Help2_FC!AK:AK)</f>
        <v>0</v>
      </c>
    </row>
    <row r="332" spans="1:40" x14ac:dyDescent="0.2">
      <c r="A332" s="1">
        <v>45256</v>
      </c>
      <c r="B332">
        <f t="shared" si="31"/>
        <v>11</v>
      </c>
      <c r="C332">
        <f t="shared" si="32"/>
        <v>2023</v>
      </c>
      <c r="D332" s="872" t="str">
        <f t="shared" si="33"/>
        <v>11´2023</v>
      </c>
      <c r="F332" s="2">
        <f t="shared" si="30"/>
        <v>24</v>
      </c>
      <c r="G332" s="1483">
        <f t="shared" si="34"/>
        <v>3.4502587694077054E-2</v>
      </c>
      <c r="H332" s="5">
        <f t="shared" si="35"/>
        <v>1</v>
      </c>
      <c r="I332" s="995">
        <f>_xlfn.XLOOKUP($D332,Help2_FC!$D:$D,Help2_FC!H:H)</f>
        <v>18783</v>
      </c>
      <c r="J332" s="979">
        <f>_xlfn.XLOOKUP($D332,Help2_FC!$D:$D,Help2_FC!I:I)</f>
        <v>11682</v>
      </c>
      <c r="K332" s="979">
        <f>_xlfn.XLOOKUP($D332,Help2_FC!$D:$D,Help2_FC!J:J)</f>
        <v>2954</v>
      </c>
      <c r="L332" s="979">
        <f>_xlfn.XLOOKUP($D332,Help2_FC!$D:$D,Help2_FC!K:K)</f>
        <v>2001</v>
      </c>
      <c r="M332" s="979">
        <f>_xlfn.XLOOKUP($D332,Help2_FC!$D:$D,Help2_FC!L:L)</f>
        <v>9404</v>
      </c>
      <c r="N332" s="979">
        <f>_xlfn.XLOOKUP($D332,Help2_FC!$D:$D,Help2_FC!M:M)</f>
        <v>8687</v>
      </c>
      <c r="P332" s="979">
        <f>_xlfn.XLOOKUP($D332,Help2_FC!$D:$D,Help2_FC!F:F)</f>
        <v>695.6</v>
      </c>
      <c r="Q332" s="979">
        <f t="shared" si="36"/>
        <v>720</v>
      </c>
      <c r="R332" s="979">
        <f>_xlfn.XLOOKUP($D332,Help2_FC!$D:$D,Help2_FC!N:N)</f>
        <v>7998.7520111565218</v>
      </c>
      <c r="S332" s="979">
        <f>_xlfn.XLOOKUP($D332,Help2_FC!$D:$D,Help2_FC!O:O)</f>
        <v>10645.894</v>
      </c>
      <c r="T332" s="979">
        <f>_xlfn.XLOOKUP($D332,Help2_FC!$D:$D,Help2_FC!P:P)</f>
        <v>513.16</v>
      </c>
      <c r="U332" s="979">
        <f>_xlfn.XLOOKUP($D332,Help2_FC!$D:$D,Help2_FC!Q:Q)</f>
        <v>153</v>
      </c>
      <c r="V332" s="979">
        <f>_xlfn.XLOOKUP($D332,Help2_FC!$D:$D,Help2_FC!R:R)</f>
        <v>91.460999999999999</v>
      </c>
      <c r="W332" s="979">
        <f>_xlfn.XLOOKUP($D332,Help2_FC!$D:$D,Help2_FC!S:S)</f>
        <v>16368.099999999999</v>
      </c>
      <c r="Y332" s="979">
        <f>_xlfn.XLOOKUP($D332,Help2_FC!$D:$D,Help2_FC!V:V)</f>
        <v>7604</v>
      </c>
      <c r="Z332" s="979">
        <f>_xlfn.XLOOKUP($D332,Help2_FC!$D:$D,Help2_FC!W:W)</f>
        <v>4078</v>
      </c>
      <c r="AA332" s="979">
        <f>_xlfn.XLOOKUP($D332,Help2_FC!$D:$D,Help2_FC!X:X)</f>
        <v>0</v>
      </c>
      <c r="AB332" s="979">
        <f>_xlfn.XLOOKUP($D332,Help2_FC!$D:$D,Help2_FC!Y:Y)</f>
        <v>4955</v>
      </c>
      <c r="AC332" s="979">
        <f>_xlfn.XLOOKUP($D332,Help2_FC!$D:$D,Help2_FC!Z:Z)</f>
        <v>2146</v>
      </c>
      <c r="AD332" s="979">
        <f>_xlfn.XLOOKUP($D332,Help2_FC!$D:$D,Help2_FC!AA:AA)</f>
        <v>810.4</v>
      </c>
      <c r="AE332" s="979">
        <f>_xlfn.XLOOKUP($D332,Help2_FC!$D:$D,Help2_FC!AB:AB)</f>
        <v>1220</v>
      </c>
      <c r="AF332" s="979">
        <f>_xlfn.XLOOKUP($D332,Help2_FC!$D:$D,Help2_FC!AC:AC)</f>
        <v>434</v>
      </c>
      <c r="AG332" s="979">
        <f>_xlfn.XLOOKUP($D332,Help2_FC!$D:$D,Help2_FC!AD:AD)</f>
        <v>237</v>
      </c>
      <c r="AH332" s="979">
        <f>_xlfn.XLOOKUP($D332,Help2_FC!$D:$D,Help2_FC!AE:AE)</f>
        <v>2494.9</v>
      </c>
      <c r="AI332" s="979">
        <f>_xlfn.XLOOKUP($D332,Help2_FC!$D:$D,Help2_FC!AF:AF)</f>
        <v>3346.86</v>
      </c>
      <c r="AJ332" s="979">
        <f>_xlfn.XLOOKUP($D332,Help2_FC!$D:$D,Help2_FC!AG:AG)</f>
        <v>341.38760844147941</v>
      </c>
      <c r="AK332" s="979">
        <f>_xlfn.XLOOKUP($D332,Help2_FC!$D:$D,Help2_FC!AH:AH)</f>
        <v>6272</v>
      </c>
      <c r="AL332" s="979">
        <f>_xlfn.XLOOKUP($D332,Help2_FC!$D:$D,Help2_FC!AI:AI)</f>
        <v>634.5</v>
      </c>
      <c r="AM332" s="979">
        <f>_xlfn.XLOOKUP($D332,Help2_FC!$D:$D,Help2_FC!AJ:AJ)</f>
        <v>720.96</v>
      </c>
      <c r="AN332" s="979">
        <f>_xlfn.XLOOKUP($D332,Help2_FC!$D:$D,Help2_FC!AK:AK)</f>
        <v>0</v>
      </c>
    </row>
    <row r="333" spans="1:40" x14ac:dyDescent="0.2">
      <c r="A333" s="1">
        <v>45257</v>
      </c>
      <c r="B333">
        <f t="shared" si="31"/>
        <v>11</v>
      </c>
      <c r="C333">
        <f t="shared" si="32"/>
        <v>2023</v>
      </c>
      <c r="D333" s="872" t="str">
        <f t="shared" si="33"/>
        <v>11´2023</v>
      </c>
      <c r="F333" s="2">
        <f t="shared" si="30"/>
        <v>24</v>
      </c>
      <c r="G333" s="1483">
        <f t="shared" si="34"/>
        <v>3.4502587694077054E-2</v>
      </c>
      <c r="H333" s="5">
        <f t="shared" si="35"/>
        <v>1</v>
      </c>
      <c r="I333" s="995">
        <f>_xlfn.XLOOKUP($D333,Help2_FC!$D:$D,Help2_FC!H:H)</f>
        <v>18783</v>
      </c>
      <c r="J333" s="979">
        <f>_xlfn.XLOOKUP($D333,Help2_FC!$D:$D,Help2_FC!I:I)</f>
        <v>11682</v>
      </c>
      <c r="K333" s="979">
        <f>_xlfn.XLOOKUP($D333,Help2_FC!$D:$D,Help2_FC!J:J)</f>
        <v>2954</v>
      </c>
      <c r="L333" s="979">
        <f>_xlfn.XLOOKUP($D333,Help2_FC!$D:$D,Help2_FC!K:K)</f>
        <v>2001</v>
      </c>
      <c r="M333" s="979">
        <f>_xlfn.XLOOKUP($D333,Help2_FC!$D:$D,Help2_FC!L:L)</f>
        <v>9404</v>
      </c>
      <c r="N333" s="979">
        <f>_xlfn.XLOOKUP($D333,Help2_FC!$D:$D,Help2_FC!M:M)</f>
        <v>8687</v>
      </c>
      <c r="P333" s="979">
        <f>_xlfn.XLOOKUP($D333,Help2_FC!$D:$D,Help2_FC!F:F)</f>
        <v>695.6</v>
      </c>
      <c r="Q333" s="979">
        <f t="shared" si="36"/>
        <v>720</v>
      </c>
      <c r="R333" s="979">
        <f>_xlfn.XLOOKUP($D333,Help2_FC!$D:$D,Help2_FC!N:N)</f>
        <v>7998.7520111565218</v>
      </c>
      <c r="S333" s="979">
        <f>_xlfn.XLOOKUP($D333,Help2_FC!$D:$D,Help2_FC!O:O)</f>
        <v>10645.894</v>
      </c>
      <c r="T333" s="979">
        <f>_xlfn.XLOOKUP($D333,Help2_FC!$D:$D,Help2_FC!P:P)</f>
        <v>513.16</v>
      </c>
      <c r="U333" s="979">
        <f>_xlfn.XLOOKUP($D333,Help2_FC!$D:$D,Help2_FC!Q:Q)</f>
        <v>153</v>
      </c>
      <c r="V333" s="979">
        <f>_xlfn.XLOOKUP($D333,Help2_FC!$D:$D,Help2_FC!R:R)</f>
        <v>91.460999999999999</v>
      </c>
      <c r="W333" s="979">
        <f>_xlfn.XLOOKUP($D333,Help2_FC!$D:$D,Help2_FC!S:S)</f>
        <v>16368.099999999999</v>
      </c>
      <c r="Y333" s="979">
        <f>_xlfn.XLOOKUP($D333,Help2_FC!$D:$D,Help2_FC!V:V)</f>
        <v>7604</v>
      </c>
      <c r="Z333" s="979">
        <f>_xlfn.XLOOKUP($D333,Help2_FC!$D:$D,Help2_FC!W:W)</f>
        <v>4078</v>
      </c>
      <c r="AA333" s="979">
        <f>_xlfn.XLOOKUP($D333,Help2_FC!$D:$D,Help2_FC!X:X)</f>
        <v>0</v>
      </c>
      <c r="AB333" s="979">
        <f>_xlfn.XLOOKUP($D333,Help2_FC!$D:$D,Help2_FC!Y:Y)</f>
        <v>4955</v>
      </c>
      <c r="AC333" s="979">
        <f>_xlfn.XLOOKUP($D333,Help2_FC!$D:$D,Help2_FC!Z:Z)</f>
        <v>2146</v>
      </c>
      <c r="AD333" s="979">
        <f>_xlfn.XLOOKUP($D333,Help2_FC!$D:$D,Help2_FC!AA:AA)</f>
        <v>810.4</v>
      </c>
      <c r="AE333" s="979">
        <f>_xlfn.XLOOKUP($D333,Help2_FC!$D:$D,Help2_FC!AB:AB)</f>
        <v>1220</v>
      </c>
      <c r="AF333" s="979">
        <f>_xlfn.XLOOKUP($D333,Help2_FC!$D:$D,Help2_FC!AC:AC)</f>
        <v>434</v>
      </c>
      <c r="AG333" s="979">
        <f>_xlfn.XLOOKUP($D333,Help2_FC!$D:$D,Help2_FC!AD:AD)</f>
        <v>237</v>
      </c>
      <c r="AH333" s="979">
        <f>_xlfn.XLOOKUP($D333,Help2_FC!$D:$D,Help2_FC!AE:AE)</f>
        <v>2494.9</v>
      </c>
      <c r="AI333" s="979">
        <f>_xlfn.XLOOKUP($D333,Help2_FC!$D:$D,Help2_FC!AF:AF)</f>
        <v>3346.86</v>
      </c>
      <c r="AJ333" s="979">
        <f>_xlfn.XLOOKUP($D333,Help2_FC!$D:$D,Help2_FC!AG:AG)</f>
        <v>341.38760844147941</v>
      </c>
      <c r="AK333" s="979">
        <f>_xlfn.XLOOKUP($D333,Help2_FC!$D:$D,Help2_FC!AH:AH)</f>
        <v>6272</v>
      </c>
      <c r="AL333" s="979">
        <f>_xlfn.XLOOKUP($D333,Help2_FC!$D:$D,Help2_FC!AI:AI)</f>
        <v>634.5</v>
      </c>
      <c r="AM333" s="979">
        <f>_xlfn.XLOOKUP($D333,Help2_FC!$D:$D,Help2_FC!AJ:AJ)</f>
        <v>720.96</v>
      </c>
      <c r="AN333" s="979">
        <f>_xlfn.XLOOKUP($D333,Help2_FC!$D:$D,Help2_FC!AK:AK)</f>
        <v>0</v>
      </c>
    </row>
    <row r="334" spans="1:40" x14ac:dyDescent="0.2">
      <c r="A334" s="1">
        <v>45258</v>
      </c>
      <c r="B334">
        <f t="shared" si="31"/>
        <v>11</v>
      </c>
      <c r="C334">
        <f t="shared" si="32"/>
        <v>2023</v>
      </c>
      <c r="D334" s="872" t="str">
        <f t="shared" si="33"/>
        <v>11´2023</v>
      </c>
      <c r="F334" s="2">
        <f t="shared" si="30"/>
        <v>24</v>
      </c>
      <c r="G334" s="1483">
        <f t="shared" si="34"/>
        <v>3.4502587694077054E-2</v>
      </c>
      <c r="H334" s="5">
        <f t="shared" si="35"/>
        <v>1</v>
      </c>
      <c r="I334" s="995">
        <f>_xlfn.XLOOKUP($D334,Help2_FC!$D:$D,Help2_FC!H:H)</f>
        <v>18783</v>
      </c>
      <c r="J334" s="979">
        <f>_xlfn.XLOOKUP($D334,Help2_FC!$D:$D,Help2_FC!I:I)</f>
        <v>11682</v>
      </c>
      <c r="K334" s="979">
        <f>_xlfn.XLOOKUP($D334,Help2_FC!$D:$D,Help2_FC!J:J)</f>
        <v>2954</v>
      </c>
      <c r="L334" s="979">
        <f>_xlfn.XLOOKUP($D334,Help2_FC!$D:$D,Help2_FC!K:K)</f>
        <v>2001</v>
      </c>
      <c r="M334" s="979">
        <f>_xlfn.XLOOKUP($D334,Help2_FC!$D:$D,Help2_FC!L:L)</f>
        <v>9404</v>
      </c>
      <c r="N334" s="979">
        <f>_xlfn.XLOOKUP($D334,Help2_FC!$D:$D,Help2_FC!M:M)</f>
        <v>8687</v>
      </c>
      <c r="P334" s="979">
        <f>_xlfn.XLOOKUP($D334,Help2_FC!$D:$D,Help2_FC!F:F)</f>
        <v>695.6</v>
      </c>
      <c r="Q334" s="979">
        <f t="shared" si="36"/>
        <v>720</v>
      </c>
      <c r="R334" s="979">
        <f>_xlfn.XLOOKUP($D334,Help2_FC!$D:$D,Help2_FC!N:N)</f>
        <v>7998.7520111565218</v>
      </c>
      <c r="S334" s="979">
        <f>_xlfn.XLOOKUP($D334,Help2_FC!$D:$D,Help2_FC!O:O)</f>
        <v>10645.894</v>
      </c>
      <c r="T334" s="979">
        <f>_xlfn.XLOOKUP($D334,Help2_FC!$D:$D,Help2_FC!P:P)</f>
        <v>513.16</v>
      </c>
      <c r="U334" s="979">
        <f>_xlfn.XLOOKUP($D334,Help2_FC!$D:$D,Help2_FC!Q:Q)</f>
        <v>153</v>
      </c>
      <c r="V334" s="979">
        <f>_xlfn.XLOOKUP($D334,Help2_FC!$D:$D,Help2_FC!R:R)</f>
        <v>91.460999999999999</v>
      </c>
      <c r="W334" s="979">
        <f>_xlfn.XLOOKUP($D334,Help2_FC!$D:$D,Help2_FC!S:S)</f>
        <v>16368.099999999999</v>
      </c>
      <c r="Y334" s="979">
        <f>_xlfn.XLOOKUP($D334,Help2_FC!$D:$D,Help2_FC!V:V)</f>
        <v>7604</v>
      </c>
      <c r="Z334" s="979">
        <f>_xlfn.XLOOKUP($D334,Help2_FC!$D:$D,Help2_FC!W:W)</f>
        <v>4078</v>
      </c>
      <c r="AA334" s="979">
        <f>_xlfn.XLOOKUP($D334,Help2_FC!$D:$D,Help2_FC!X:X)</f>
        <v>0</v>
      </c>
      <c r="AB334" s="979">
        <f>_xlfn.XLOOKUP($D334,Help2_FC!$D:$D,Help2_FC!Y:Y)</f>
        <v>4955</v>
      </c>
      <c r="AC334" s="979">
        <f>_xlfn.XLOOKUP($D334,Help2_FC!$D:$D,Help2_FC!Z:Z)</f>
        <v>2146</v>
      </c>
      <c r="AD334" s="979">
        <f>_xlfn.XLOOKUP($D334,Help2_FC!$D:$D,Help2_FC!AA:AA)</f>
        <v>810.4</v>
      </c>
      <c r="AE334" s="979">
        <f>_xlfn.XLOOKUP($D334,Help2_FC!$D:$D,Help2_FC!AB:AB)</f>
        <v>1220</v>
      </c>
      <c r="AF334" s="979">
        <f>_xlfn.XLOOKUP($D334,Help2_FC!$D:$D,Help2_FC!AC:AC)</f>
        <v>434</v>
      </c>
      <c r="AG334" s="979">
        <f>_xlfn.XLOOKUP($D334,Help2_FC!$D:$D,Help2_FC!AD:AD)</f>
        <v>237</v>
      </c>
      <c r="AH334" s="979">
        <f>_xlfn.XLOOKUP($D334,Help2_FC!$D:$D,Help2_FC!AE:AE)</f>
        <v>2494.9</v>
      </c>
      <c r="AI334" s="979">
        <f>_xlfn.XLOOKUP($D334,Help2_FC!$D:$D,Help2_FC!AF:AF)</f>
        <v>3346.86</v>
      </c>
      <c r="AJ334" s="979">
        <f>_xlfn.XLOOKUP($D334,Help2_FC!$D:$D,Help2_FC!AG:AG)</f>
        <v>341.38760844147941</v>
      </c>
      <c r="AK334" s="979">
        <f>_xlfn.XLOOKUP($D334,Help2_FC!$D:$D,Help2_FC!AH:AH)</f>
        <v>6272</v>
      </c>
      <c r="AL334" s="979">
        <f>_xlfn.XLOOKUP($D334,Help2_FC!$D:$D,Help2_FC!AI:AI)</f>
        <v>634.5</v>
      </c>
      <c r="AM334" s="979">
        <f>_xlfn.XLOOKUP($D334,Help2_FC!$D:$D,Help2_FC!AJ:AJ)</f>
        <v>720.96</v>
      </c>
      <c r="AN334" s="979">
        <f>_xlfn.XLOOKUP($D334,Help2_FC!$D:$D,Help2_FC!AK:AK)</f>
        <v>0</v>
      </c>
    </row>
    <row r="335" spans="1:40" x14ac:dyDescent="0.2">
      <c r="A335" s="1">
        <v>45259</v>
      </c>
      <c r="B335">
        <f t="shared" si="31"/>
        <v>11</v>
      </c>
      <c r="C335">
        <f t="shared" si="32"/>
        <v>2023</v>
      </c>
      <c r="D335" s="872" t="str">
        <f t="shared" si="33"/>
        <v>11´2023</v>
      </c>
      <c r="F335" s="2">
        <f t="shared" si="30"/>
        <v>24</v>
      </c>
      <c r="G335" s="1483">
        <f t="shared" si="34"/>
        <v>3.4502587694077054E-2</v>
      </c>
      <c r="H335" s="5">
        <f t="shared" si="35"/>
        <v>1</v>
      </c>
      <c r="I335" s="995">
        <f>_xlfn.XLOOKUP($D335,Help2_FC!$D:$D,Help2_FC!H:H)</f>
        <v>18783</v>
      </c>
      <c r="J335" s="979">
        <f>_xlfn.XLOOKUP($D335,Help2_FC!$D:$D,Help2_FC!I:I)</f>
        <v>11682</v>
      </c>
      <c r="K335" s="979">
        <f>_xlfn.XLOOKUP($D335,Help2_FC!$D:$D,Help2_FC!J:J)</f>
        <v>2954</v>
      </c>
      <c r="L335" s="979">
        <f>_xlfn.XLOOKUP($D335,Help2_FC!$D:$D,Help2_FC!K:K)</f>
        <v>2001</v>
      </c>
      <c r="M335" s="979">
        <f>_xlfn.XLOOKUP($D335,Help2_FC!$D:$D,Help2_FC!L:L)</f>
        <v>9404</v>
      </c>
      <c r="N335" s="979">
        <f>_xlfn.XLOOKUP($D335,Help2_FC!$D:$D,Help2_FC!M:M)</f>
        <v>8687</v>
      </c>
      <c r="P335" s="979">
        <f>_xlfn.XLOOKUP($D335,Help2_FC!$D:$D,Help2_FC!F:F)</f>
        <v>695.6</v>
      </c>
      <c r="Q335" s="979">
        <f t="shared" si="36"/>
        <v>720</v>
      </c>
      <c r="R335" s="979">
        <f>_xlfn.XLOOKUP($D335,Help2_FC!$D:$D,Help2_FC!N:N)</f>
        <v>7998.7520111565218</v>
      </c>
      <c r="S335" s="979">
        <f>_xlfn.XLOOKUP($D335,Help2_FC!$D:$D,Help2_FC!O:O)</f>
        <v>10645.894</v>
      </c>
      <c r="T335" s="979">
        <f>_xlfn.XLOOKUP($D335,Help2_FC!$D:$D,Help2_FC!P:P)</f>
        <v>513.16</v>
      </c>
      <c r="U335" s="979">
        <f>_xlfn.XLOOKUP($D335,Help2_FC!$D:$D,Help2_FC!Q:Q)</f>
        <v>153</v>
      </c>
      <c r="V335" s="979">
        <f>_xlfn.XLOOKUP($D335,Help2_FC!$D:$D,Help2_FC!R:R)</f>
        <v>91.460999999999999</v>
      </c>
      <c r="W335" s="979">
        <f>_xlfn.XLOOKUP($D335,Help2_FC!$D:$D,Help2_FC!S:S)</f>
        <v>16368.099999999999</v>
      </c>
      <c r="Y335" s="979">
        <f>_xlfn.XLOOKUP($D335,Help2_FC!$D:$D,Help2_FC!V:V)</f>
        <v>7604</v>
      </c>
      <c r="Z335" s="979">
        <f>_xlfn.XLOOKUP($D335,Help2_FC!$D:$D,Help2_FC!W:W)</f>
        <v>4078</v>
      </c>
      <c r="AA335" s="979">
        <f>_xlfn.XLOOKUP($D335,Help2_FC!$D:$D,Help2_FC!X:X)</f>
        <v>0</v>
      </c>
      <c r="AB335" s="979">
        <f>_xlfn.XLOOKUP($D335,Help2_FC!$D:$D,Help2_FC!Y:Y)</f>
        <v>4955</v>
      </c>
      <c r="AC335" s="979">
        <f>_xlfn.XLOOKUP($D335,Help2_FC!$D:$D,Help2_FC!Z:Z)</f>
        <v>2146</v>
      </c>
      <c r="AD335" s="979">
        <f>_xlfn.XLOOKUP($D335,Help2_FC!$D:$D,Help2_FC!AA:AA)</f>
        <v>810.4</v>
      </c>
      <c r="AE335" s="979">
        <f>_xlfn.XLOOKUP($D335,Help2_FC!$D:$D,Help2_FC!AB:AB)</f>
        <v>1220</v>
      </c>
      <c r="AF335" s="979">
        <f>_xlfn.XLOOKUP($D335,Help2_FC!$D:$D,Help2_FC!AC:AC)</f>
        <v>434</v>
      </c>
      <c r="AG335" s="979">
        <f>_xlfn.XLOOKUP($D335,Help2_FC!$D:$D,Help2_FC!AD:AD)</f>
        <v>237</v>
      </c>
      <c r="AH335" s="979">
        <f>_xlfn.XLOOKUP($D335,Help2_FC!$D:$D,Help2_FC!AE:AE)</f>
        <v>2494.9</v>
      </c>
      <c r="AI335" s="979">
        <f>_xlfn.XLOOKUP($D335,Help2_FC!$D:$D,Help2_FC!AF:AF)</f>
        <v>3346.86</v>
      </c>
      <c r="AJ335" s="979">
        <f>_xlfn.XLOOKUP($D335,Help2_FC!$D:$D,Help2_FC!AG:AG)</f>
        <v>341.38760844147941</v>
      </c>
      <c r="AK335" s="979">
        <f>_xlfn.XLOOKUP($D335,Help2_FC!$D:$D,Help2_FC!AH:AH)</f>
        <v>6272</v>
      </c>
      <c r="AL335" s="979">
        <f>_xlfn.XLOOKUP($D335,Help2_FC!$D:$D,Help2_FC!AI:AI)</f>
        <v>634.5</v>
      </c>
      <c r="AM335" s="979">
        <f>_xlfn.XLOOKUP($D335,Help2_FC!$D:$D,Help2_FC!AJ:AJ)</f>
        <v>720.96</v>
      </c>
      <c r="AN335" s="979">
        <f>_xlfn.XLOOKUP($D335,Help2_FC!$D:$D,Help2_FC!AK:AK)</f>
        <v>0</v>
      </c>
    </row>
    <row r="336" spans="1:40" x14ac:dyDescent="0.2">
      <c r="A336" s="1">
        <v>45260</v>
      </c>
      <c r="B336">
        <f t="shared" si="31"/>
        <v>11</v>
      </c>
      <c r="C336">
        <f t="shared" si="32"/>
        <v>2023</v>
      </c>
      <c r="D336" s="872" t="str">
        <f t="shared" si="33"/>
        <v>11´2023</v>
      </c>
      <c r="F336" s="2">
        <f t="shared" si="30"/>
        <v>24</v>
      </c>
      <c r="G336" s="1483">
        <f t="shared" si="34"/>
        <v>3.4502587694077054E-2</v>
      </c>
      <c r="H336" s="5">
        <f t="shared" si="35"/>
        <v>1</v>
      </c>
      <c r="I336" s="995">
        <f>_xlfn.XLOOKUP($D336,Help2_FC!$D:$D,Help2_FC!H:H)</f>
        <v>18783</v>
      </c>
      <c r="J336" s="979">
        <f>_xlfn.XLOOKUP($D336,Help2_FC!$D:$D,Help2_FC!I:I)</f>
        <v>11682</v>
      </c>
      <c r="K336" s="979">
        <f>_xlfn.XLOOKUP($D336,Help2_FC!$D:$D,Help2_FC!J:J)</f>
        <v>2954</v>
      </c>
      <c r="L336" s="979">
        <f>_xlfn.XLOOKUP($D336,Help2_FC!$D:$D,Help2_FC!K:K)</f>
        <v>2001</v>
      </c>
      <c r="M336" s="979">
        <f>_xlfn.XLOOKUP($D336,Help2_FC!$D:$D,Help2_FC!L:L)</f>
        <v>9404</v>
      </c>
      <c r="N336" s="979">
        <f>_xlfn.XLOOKUP($D336,Help2_FC!$D:$D,Help2_FC!M:M)</f>
        <v>8687</v>
      </c>
      <c r="P336" s="979">
        <f>_xlfn.XLOOKUP($D336,Help2_FC!$D:$D,Help2_FC!F:F)</f>
        <v>695.6</v>
      </c>
      <c r="Q336" s="979">
        <f t="shared" si="36"/>
        <v>720</v>
      </c>
      <c r="R336" s="979">
        <f>_xlfn.XLOOKUP($D336,Help2_FC!$D:$D,Help2_FC!N:N)</f>
        <v>7998.7520111565218</v>
      </c>
      <c r="S336" s="979">
        <f>_xlfn.XLOOKUP($D336,Help2_FC!$D:$D,Help2_FC!O:O)</f>
        <v>10645.894</v>
      </c>
      <c r="T336" s="979">
        <f>_xlfn.XLOOKUP($D336,Help2_FC!$D:$D,Help2_FC!P:P)</f>
        <v>513.16</v>
      </c>
      <c r="U336" s="979">
        <f>_xlfn.XLOOKUP($D336,Help2_FC!$D:$D,Help2_FC!Q:Q)</f>
        <v>153</v>
      </c>
      <c r="V336" s="979">
        <f>_xlfn.XLOOKUP($D336,Help2_FC!$D:$D,Help2_FC!R:R)</f>
        <v>91.460999999999999</v>
      </c>
      <c r="W336" s="979">
        <f>_xlfn.XLOOKUP($D336,Help2_FC!$D:$D,Help2_FC!S:S)</f>
        <v>16368.099999999999</v>
      </c>
      <c r="Y336" s="979">
        <f>_xlfn.XLOOKUP($D336,Help2_FC!$D:$D,Help2_FC!V:V)</f>
        <v>7604</v>
      </c>
      <c r="Z336" s="979">
        <f>_xlfn.XLOOKUP($D336,Help2_FC!$D:$D,Help2_FC!W:W)</f>
        <v>4078</v>
      </c>
      <c r="AA336" s="979">
        <f>_xlfn.XLOOKUP($D336,Help2_FC!$D:$D,Help2_FC!X:X)</f>
        <v>0</v>
      </c>
      <c r="AB336" s="979">
        <f>_xlfn.XLOOKUP($D336,Help2_FC!$D:$D,Help2_FC!Y:Y)</f>
        <v>4955</v>
      </c>
      <c r="AC336" s="979">
        <f>_xlfn.XLOOKUP($D336,Help2_FC!$D:$D,Help2_FC!Z:Z)</f>
        <v>2146</v>
      </c>
      <c r="AD336" s="979">
        <f>_xlfn.XLOOKUP($D336,Help2_FC!$D:$D,Help2_FC!AA:AA)</f>
        <v>810.4</v>
      </c>
      <c r="AE336" s="979">
        <f>_xlfn.XLOOKUP($D336,Help2_FC!$D:$D,Help2_FC!AB:AB)</f>
        <v>1220</v>
      </c>
      <c r="AF336" s="979">
        <f>_xlfn.XLOOKUP($D336,Help2_FC!$D:$D,Help2_FC!AC:AC)</f>
        <v>434</v>
      </c>
      <c r="AG336" s="979">
        <f>_xlfn.XLOOKUP($D336,Help2_FC!$D:$D,Help2_FC!AD:AD)</f>
        <v>237</v>
      </c>
      <c r="AH336" s="979">
        <f>_xlfn.XLOOKUP($D336,Help2_FC!$D:$D,Help2_FC!AE:AE)</f>
        <v>2494.9</v>
      </c>
      <c r="AI336" s="979">
        <f>_xlfn.XLOOKUP($D336,Help2_FC!$D:$D,Help2_FC!AF:AF)</f>
        <v>3346.86</v>
      </c>
      <c r="AJ336" s="979">
        <f>_xlfn.XLOOKUP($D336,Help2_FC!$D:$D,Help2_FC!AG:AG)</f>
        <v>341.38760844147941</v>
      </c>
      <c r="AK336" s="979">
        <f>_xlfn.XLOOKUP($D336,Help2_FC!$D:$D,Help2_FC!AH:AH)</f>
        <v>6272</v>
      </c>
      <c r="AL336" s="979">
        <f>_xlfn.XLOOKUP($D336,Help2_FC!$D:$D,Help2_FC!AI:AI)</f>
        <v>634.5</v>
      </c>
      <c r="AM336" s="979">
        <f>_xlfn.XLOOKUP($D336,Help2_FC!$D:$D,Help2_FC!AJ:AJ)</f>
        <v>720.96</v>
      </c>
      <c r="AN336" s="979">
        <f>_xlfn.XLOOKUP($D336,Help2_FC!$D:$D,Help2_FC!AK:AK)</f>
        <v>0</v>
      </c>
    </row>
    <row r="337" spans="1:40" x14ac:dyDescent="0.2">
      <c r="A337" s="1">
        <v>45261</v>
      </c>
      <c r="B337">
        <f t="shared" si="31"/>
        <v>12</v>
      </c>
      <c r="C337">
        <f t="shared" si="32"/>
        <v>2023</v>
      </c>
      <c r="D337" s="872" t="str">
        <f>CONCATENATE(TEXT(A337,"MM"),"´",TEXT(A337,"JJJJ"))</f>
        <v>12´2023</v>
      </c>
      <c r="F337" s="2">
        <f t="shared" si="30"/>
        <v>24</v>
      </c>
      <c r="G337" s="1483">
        <f t="shared" si="34"/>
        <v>3.460207612456747E-2</v>
      </c>
      <c r="H337" s="5">
        <f t="shared" si="35"/>
        <v>1</v>
      </c>
      <c r="I337" s="995">
        <f>_xlfn.XLOOKUP($D337,Help2_FC!$D:$D,Help2_FC!H:H)</f>
        <v>19956</v>
      </c>
      <c r="J337" s="979">
        <f>_xlfn.XLOOKUP($D337,Help2_FC!$D:$D,Help2_FC!I:I)</f>
        <v>12824</v>
      </c>
      <c r="K337" s="979">
        <f>_xlfn.XLOOKUP($D337,Help2_FC!$D:$D,Help2_FC!J:J)</f>
        <v>1823</v>
      </c>
      <c r="L337" s="979">
        <f>_xlfn.XLOOKUP($D337,Help2_FC!$D:$D,Help2_FC!K:K)</f>
        <v>2882</v>
      </c>
      <c r="M337" s="979">
        <f>_xlfn.XLOOKUP($D337,Help2_FC!$D:$D,Help2_FC!L:L)</f>
        <v>9258</v>
      </c>
      <c r="N337" s="979">
        <f>_xlfn.XLOOKUP($D337,Help2_FC!$D:$D,Help2_FC!M:M)</f>
        <v>9240</v>
      </c>
      <c r="P337" s="979">
        <f>_xlfn.XLOOKUP($D337,Help2_FC!$D:$D,Help2_FC!F:F)</f>
        <v>693.6</v>
      </c>
      <c r="Q337" s="979">
        <f t="shared" si="36"/>
        <v>744</v>
      </c>
      <c r="R337" s="979">
        <f>_xlfn.XLOOKUP($D337,Help2_FC!$D:$D,Help2_FC!N:N)</f>
        <v>7809</v>
      </c>
      <c r="S337" s="979">
        <f>_xlfn.XLOOKUP($D337,Help2_FC!$D:$D,Help2_FC!O:O)</f>
        <v>10193.665000000003</v>
      </c>
      <c r="T337" s="979">
        <f>_xlfn.XLOOKUP($D337,Help2_FC!$D:$D,Help2_FC!P:P)</f>
        <v>507.56</v>
      </c>
      <c r="U337" s="979">
        <f>_xlfn.XLOOKUP($D337,Help2_FC!$D:$D,Help2_FC!Q:Q)</f>
        <v>356.74</v>
      </c>
      <c r="V337" s="979">
        <f>_xlfn.XLOOKUP($D337,Help2_FC!$D:$D,Help2_FC!R:R)</f>
        <v>114.542</v>
      </c>
      <c r="W337" s="979">
        <f>_xlfn.XLOOKUP($D337,Help2_FC!$D:$D,Help2_FC!S:S)</f>
        <v>8603.1370000000006</v>
      </c>
      <c r="Y337" s="979">
        <f>_xlfn.XLOOKUP($D337,Help2_FC!$D:$D,Help2_FC!V:V)</f>
        <v>9996</v>
      </c>
      <c r="Z337" s="979">
        <f>_xlfn.XLOOKUP($D337,Help2_FC!$D:$D,Help2_FC!W:W)</f>
        <v>2828</v>
      </c>
      <c r="AA337" s="979">
        <f>_xlfn.XLOOKUP($D337,Help2_FC!$D:$D,Help2_FC!X:X)</f>
        <v>0</v>
      </c>
      <c r="AB337" s="979">
        <f>_xlfn.XLOOKUP($D337,Help2_FC!$D:$D,Help2_FC!Y:Y)</f>
        <v>4705</v>
      </c>
      <c r="AC337" s="979">
        <f>_xlfn.XLOOKUP($D337,Help2_FC!$D:$D,Help2_FC!Z:Z)</f>
        <v>2427</v>
      </c>
      <c r="AD337" s="979">
        <f>_xlfn.XLOOKUP($D337,Help2_FC!$D:$D,Help2_FC!AA:AA)</f>
        <v>1267.6020467999997</v>
      </c>
      <c r="AE337" s="979">
        <f>_xlfn.XLOOKUP($D337,Help2_FC!$D:$D,Help2_FC!AB:AB)</f>
        <v>1405</v>
      </c>
      <c r="AF337" s="979">
        <f>_xlfn.XLOOKUP($D337,Help2_FC!$D:$D,Help2_FC!AC:AC)</f>
        <v>582</v>
      </c>
      <c r="AG337" s="979">
        <f>_xlfn.XLOOKUP($D337,Help2_FC!$D:$D,Help2_FC!AD:AD)</f>
        <v>418</v>
      </c>
      <c r="AH337" s="979">
        <f>_xlfn.XLOOKUP($D337,Help2_FC!$D:$D,Help2_FC!AE:AE)</f>
        <v>864.90000000000009</v>
      </c>
      <c r="AI337" s="979">
        <f>_xlfn.XLOOKUP($D337,Help2_FC!$D:$D,Help2_FC!AF:AF)</f>
        <v>3574.9199999999996</v>
      </c>
      <c r="AJ337" s="979">
        <f>_xlfn.XLOOKUP($D337,Help2_FC!$D:$D,Help2_FC!AG:AG)</f>
        <v>389.05319209331509</v>
      </c>
      <c r="AK337" s="979">
        <f>_xlfn.XLOOKUP($D337,Help2_FC!$D:$D,Help2_FC!AH:AH)</f>
        <v>7591.8210063987972</v>
      </c>
      <c r="AL337" s="979">
        <f>_xlfn.XLOOKUP($D337,Help2_FC!$D:$D,Help2_FC!AI:AI)</f>
        <v>1070.75</v>
      </c>
      <c r="AM337" s="979">
        <f>_xlfn.XLOOKUP($D337,Help2_FC!$D:$D,Help2_FC!AJ:AJ)</f>
        <v>282</v>
      </c>
      <c r="AN337" s="979">
        <f>_xlfn.XLOOKUP($D337,Help2_FC!$D:$D,Help2_FC!AK:AK)</f>
        <v>1324</v>
      </c>
    </row>
    <row r="338" spans="1:40" x14ac:dyDescent="0.2">
      <c r="A338" s="1">
        <v>45262</v>
      </c>
      <c r="B338">
        <f t="shared" si="31"/>
        <v>12</v>
      </c>
      <c r="C338">
        <f t="shared" si="32"/>
        <v>2023</v>
      </c>
      <c r="D338" s="872" t="str">
        <f t="shared" ref="D338:D401" si="37">CONCATENATE(TEXT(A338,"MM"),"´",TEXT(A338,"JJJJ"))</f>
        <v>12´2023</v>
      </c>
      <c r="F338" s="2">
        <f t="shared" si="30"/>
        <v>24</v>
      </c>
      <c r="G338" s="1483">
        <f t="shared" si="34"/>
        <v>3.460207612456747E-2</v>
      </c>
      <c r="H338" s="5">
        <f t="shared" si="35"/>
        <v>1</v>
      </c>
      <c r="I338" s="995">
        <f>_xlfn.XLOOKUP($D338,Help2_FC!$D:$D,Help2_FC!H:H)</f>
        <v>19956</v>
      </c>
      <c r="J338" s="979">
        <f>_xlfn.XLOOKUP($D338,Help2_FC!$D:$D,Help2_FC!I:I)</f>
        <v>12824</v>
      </c>
      <c r="K338" s="979">
        <f>_xlfn.XLOOKUP($D338,Help2_FC!$D:$D,Help2_FC!J:J)</f>
        <v>1823</v>
      </c>
      <c r="L338" s="979">
        <f>_xlfn.XLOOKUP($D338,Help2_FC!$D:$D,Help2_FC!K:K)</f>
        <v>2882</v>
      </c>
      <c r="M338" s="979">
        <f>_xlfn.XLOOKUP($D338,Help2_FC!$D:$D,Help2_FC!L:L)</f>
        <v>9258</v>
      </c>
      <c r="N338" s="979">
        <f>_xlfn.XLOOKUP($D338,Help2_FC!$D:$D,Help2_FC!M:M)</f>
        <v>9240</v>
      </c>
      <c r="P338" s="979">
        <f>_xlfn.XLOOKUP($D338,Help2_FC!$D:$D,Help2_FC!F:F)</f>
        <v>693.6</v>
      </c>
      <c r="Q338" s="979">
        <f t="shared" si="36"/>
        <v>744</v>
      </c>
      <c r="R338" s="979">
        <f>_xlfn.XLOOKUP($D338,Help2_FC!$D:$D,Help2_FC!N:N)</f>
        <v>7809</v>
      </c>
      <c r="S338" s="979">
        <f>_xlfn.XLOOKUP($D338,Help2_FC!$D:$D,Help2_FC!O:O)</f>
        <v>10193.665000000003</v>
      </c>
      <c r="T338" s="979">
        <f>_xlfn.XLOOKUP($D338,Help2_FC!$D:$D,Help2_FC!P:P)</f>
        <v>507.56</v>
      </c>
      <c r="U338" s="979">
        <f>_xlfn.XLOOKUP($D338,Help2_FC!$D:$D,Help2_FC!Q:Q)</f>
        <v>356.74</v>
      </c>
      <c r="V338" s="979">
        <f>_xlfn.XLOOKUP($D338,Help2_FC!$D:$D,Help2_FC!R:R)</f>
        <v>114.542</v>
      </c>
      <c r="W338" s="979">
        <f>_xlfn.XLOOKUP($D338,Help2_FC!$D:$D,Help2_FC!S:S)</f>
        <v>8603.1370000000006</v>
      </c>
      <c r="Y338" s="979">
        <f>_xlfn.XLOOKUP($D338,Help2_FC!$D:$D,Help2_FC!V:V)</f>
        <v>9996</v>
      </c>
      <c r="Z338" s="979">
        <f>_xlfn.XLOOKUP($D338,Help2_FC!$D:$D,Help2_FC!W:W)</f>
        <v>2828</v>
      </c>
      <c r="AA338" s="979">
        <f>_xlfn.XLOOKUP($D338,Help2_FC!$D:$D,Help2_FC!X:X)</f>
        <v>0</v>
      </c>
      <c r="AB338" s="979">
        <f>_xlfn.XLOOKUP($D338,Help2_FC!$D:$D,Help2_FC!Y:Y)</f>
        <v>4705</v>
      </c>
      <c r="AC338" s="979">
        <f>_xlfn.XLOOKUP($D338,Help2_FC!$D:$D,Help2_FC!Z:Z)</f>
        <v>2427</v>
      </c>
      <c r="AD338" s="979">
        <f>_xlfn.XLOOKUP($D338,Help2_FC!$D:$D,Help2_FC!AA:AA)</f>
        <v>1267.6020467999997</v>
      </c>
      <c r="AE338" s="979">
        <f>_xlfn.XLOOKUP($D338,Help2_FC!$D:$D,Help2_FC!AB:AB)</f>
        <v>1405</v>
      </c>
      <c r="AF338" s="979">
        <f>_xlfn.XLOOKUP($D338,Help2_FC!$D:$D,Help2_FC!AC:AC)</f>
        <v>582</v>
      </c>
      <c r="AG338" s="979">
        <f>_xlfn.XLOOKUP($D338,Help2_FC!$D:$D,Help2_FC!AD:AD)</f>
        <v>418</v>
      </c>
      <c r="AH338" s="979">
        <f>_xlfn.XLOOKUP($D338,Help2_FC!$D:$D,Help2_FC!AE:AE)</f>
        <v>864.90000000000009</v>
      </c>
      <c r="AI338" s="979">
        <f>_xlfn.XLOOKUP($D338,Help2_FC!$D:$D,Help2_FC!AF:AF)</f>
        <v>3574.9199999999996</v>
      </c>
      <c r="AJ338" s="979">
        <f>_xlfn.XLOOKUP($D338,Help2_FC!$D:$D,Help2_FC!AG:AG)</f>
        <v>389.05319209331509</v>
      </c>
      <c r="AK338" s="979">
        <f>_xlfn.XLOOKUP($D338,Help2_FC!$D:$D,Help2_FC!AH:AH)</f>
        <v>7591.8210063987972</v>
      </c>
      <c r="AL338" s="979">
        <f>_xlfn.XLOOKUP($D338,Help2_FC!$D:$D,Help2_FC!AI:AI)</f>
        <v>1070.75</v>
      </c>
      <c r="AM338" s="979">
        <f>_xlfn.XLOOKUP($D338,Help2_FC!$D:$D,Help2_FC!AJ:AJ)</f>
        <v>282</v>
      </c>
      <c r="AN338" s="979">
        <f>_xlfn.XLOOKUP($D338,Help2_FC!$D:$D,Help2_FC!AK:AK)</f>
        <v>1324</v>
      </c>
    </row>
    <row r="339" spans="1:40" x14ac:dyDescent="0.2">
      <c r="A339" s="1">
        <v>45263</v>
      </c>
      <c r="B339">
        <f t="shared" si="31"/>
        <v>12</v>
      </c>
      <c r="C339">
        <f t="shared" si="32"/>
        <v>2023</v>
      </c>
      <c r="D339" s="872" t="str">
        <f t="shared" si="37"/>
        <v>12´2023</v>
      </c>
      <c r="F339" s="2">
        <f t="shared" si="30"/>
        <v>24</v>
      </c>
      <c r="G339" s="1483">
        <f t="shared" si="34"/>
        <v>3.460207612456747E-2</v>
      </c>
      <c r="H339" s="5">
        <f t="shared" si="35"/>
        <v>1</v>
      </c>
      <c r="I339" s="995">
        <f>_xlfn.XLOOKUP($D339,Help2_FC!$D:$D,Help2_FC!H:H)</f>
        <v>19956</v>
      </c>
      <c r="J339" s="979">
        <f>_xlfn.XLOOKUP($D339,Help2_FC!$D:$D,Help2_FC!I:I)</f>
        <v>12824</v>
      </c>
      <c r="K339" s="979">
        <f>_xlfn.XLOOKUP($D339,Help2_FC!$D:$D,Help2_FC!J:J)</f>
        <v>1823</v>
      </c>
      <c r="L339" s="979">
        <f>_xlfn.XLOOKUP($D339,Help2_FC!$D:$D,Help2_FC!K:K)</f>
        <v>2882</v>
      </c>
      <c r="M339" s="979">
        <f>_xlfn.XLOOKUP($D339,Help2_FC!$D:$D,Help2_FC!L:L)</f>
        <v>9258</v>
      </c>
      <c r="N339" s="979">
        <f>_xlfn.XLOOKUP($D339,Help2_FC!$D:$D,Help2_FC!M:M)</f>
        <v>9240</v>
      </c>
      <c r="P339" s="979">
        <f>_xlfn.XLOOKUP($D339,Help2_FC!$D:$D,Help2_FC!F:F)</f>
        <v>693.6</v>
      </c>
      <c r="Q339" s="979">
        <f t="shared" si="36"/>
        <v>744</v>
      </c>
      <c r="R339" s="979">
        <f>_xlfn.XLOOKUP($D339,Help2_FC!$D:$D,Help2_FC!N:N)</f>
        <v>7809</v>
      </c>
      <c r="S339" s="979">
        <f>_xlfn.XLOOKUP($D339,Help2_FC!$D:$D,Help2_FC!O:O)</f>
        <v>10193.665000000003</v>
      </c>
      <c r="T339" s="979">
        <f>_xlfn.XLOOKUP($D339,Help2_FC!$D:$D,Help2_FC!P:P)</f>
        <v>507.56</v>
      </c>
      <c r="U339" s="979">
        <f>_xlfn.XLOOKUP($D339,Help2_FC!$D:$D,Help2_FC!Q:Q)</f>
        <v>356.74</v>
      </c>
      <c r="V339" s="979">
        <f>_xlfn.XLOOKUP($D339,Help2_FC!$D:$D,Help2_FC!R:R)</f>
        <v>114.542</v>
      </c>
      <c r="W339" s="979">
        <f>_xlfn.XLOOKUP($D339,Help2_FC!$D:$D,Help2_FC!S:S)</f>
        <v>8603.1370000000006</v>
      </c>
      <c r="Y339" s="979">
        <f>_xlfn.XLOOKUP($D339,Help2_FC!$D:$D,Help2_FC!V:V)</f>
        <v>9996</v>
      </c>
      <c r="Z339" s="979">
        <f>_xlfn.XLOOKUP($D339,Help2_FC!$D:$D,Help2_FC!W:W)</f>
        <v>2828</v>
      </c>
      <c r="AA339" s="979">
        <f>_xlfn.XLOOKUP($D339,Help2_FC!$D:$D,Help2_FC!X:X)</f>
        <v>0</v>
      </c>
      <c r="AB339" s="979">
        <f>_xlfn.XLOOKUP($D339,Help2_FC!$D:$D,Help2_FC!Y:Y)</f>
        <v>4705</v>
      </c>
      <c r="AC339" s="979">
        <f>_xlfn.XLOOKUP($D339,Help2_FC!$D:$D,Help2_FC!Z:Z)</f>
        <v>2427</v>
      </c>
      <c r="AD339" s="979">
        <f>_xlfn.XLOOKUP($D339,Help2_FC!$D:$D,Help2_FC!AA:AA)</f>
        <v>1267.6020467999997</v>
      </c>
      <c r="AE339" s="979">
        <f>_xlfn.XLOOKUP($D339,Help2_FC!$D:$D,Help2_FC!AB:AB)</f>
        <v>1405</v>
      </c>
      <c r="AF339" s="979">
        <f>_xlfn.XLOOKUP($D339,Help2_FC!$D:$D,Help2_FC!AC:AC)</f>
        <v>582</v>
      </c>
      <c r="AG339" s="979">
        <f>_xlfn.XLOOKUP($D339,Help2_FC!$D:$D,Help2_FC!AD:AD)</f>
        <v>418</v>
      </c>
      <c r="AH339" s="979">
        <f>_xlfn.XLOOKUP($D339,Help2_FC!$D:$D,Help2_FC!AE:AE)</f>
        <v>864.90000000000009</v>
      </c>
      <c r="AI339" s="979">
        <f>_xlfn.XLOOKUP($D339,Help2_FC!$D:$D,Help2_FC!AF:AF)</f>
        <v>3574.9199999999996</v>
      </c>
      <c r="AJ339" s="979">
        <f>_xlfn.XLOOKUP($D339,Help2_FC!$D:$D,Help2_FC!AG:AG)</f>
        <v>389.05319209331509</v>
      </c>
      <c r="AK339" s="979">
        <f>_xlfn.XLOOKUP($D339,Help2_FC!$D:$D,Help2_FC!AH:AH)</f>
        <v>7591.8210063987972</v>
      </c>
      <c r="AL339" s="979">
        <f>_xlfn.XLOOKUP($D339,Help2_FC!$D:$D,Help2_FC!AI:AI)</f>
        <v>1070.75</v>
      </c>
      <c r="AM339" s="979">
        <f>_xlfn.XLOOKUP($D339,Help2_FC!$D:$D,Help2_FC!AJ:AJ)</f>
        <v>282</v>
      </c>
      <c r="AN339" s="979">
        <f>_xlfn.XLOOKUP($D339,Help2_FC!$D:$D,Help2_FC!AK:AK)</f>
        <v>1324</v>
      </c>
    </row>
    <row r="340" spans="1:40" x14ac:dyDescent="0.2">
      <c r="A340" s="1">
        <v>45264</v>
      </c>
      <c r="B340">
        <f t="shared" si="31"/>
        <v>12</v>
      </c>
      <c r="C340">
        <f t="shared" si="32"/>
        <v>2023</v>
      </c>
      <c r="D340" s="872" t="str">
        <f t="shared" si="37"/>
        <v>12´2023</v>
      </c>
      <c r="E340" s="867">
        <v>2</v>
      </c>
      <c r="F340" s="2">
        <f t="shared" si="30"/>
        <v>22</v>
      </c>
      <c r="G340" s="1483">
        <f t="shared" si="34"/>
        <v>3.1718569780853516E-2</v>
      </c>
      <c r="H340" s="5">
        <f t="shared" si="35"/>
        <v>0.91666666666666663</v>
      </c>
      <c r="I340" s="995">
        <f>_xlfn.XLOOKUP($D340,Help2_FC!$D:$D,Help2_FC!H:H)</f>
        <v>19956</v>
      </c>
      <c r="J340" s="979">
        <f>_xlfn.XLOOKUP($D340,Help2_FC!$D:$D,Help2_FC!I:I)</f>
        <v>12824</v>
      </c>
      <c r="K340" s="979">
        <f>_xlfn.XLOOKUP($D340,Help2_FC!$D:$D,Help2_FC!J:J)</f>
        <v>1823</v>
      </c>
      <c r="L340" s="979">
        <f>_xlfn.XLOOKUP($D340,Help2_FC!$D:$D,Help2_FC!K:K)</f>
        <v>2882</v>
      </c>
      <c r="M340" s="979">
        <f>_xlfn.XLOOKUP($D340,Help2_FC!$D:$D,Help2_FC!L:L)</f>
        <v>9258</v>
      </c>
      <c r="N340" s="979">
        <f>_xlfn.XLOOKUP($D340,Help2_FC!$D:$D,Help2_FC!M:M)</f>
        <v>9240</v>
      </c>
      <c r="P340" s="979">
        <f>_xlfn.XLOOKUP($D340,Help2_FC!$D:$D,Help2_FC!F:F)</f>
        <v>693.6</v>
      </c>
      <c r="Q340" s="979">
        <f t="shared" si="36"/>
        <v>744</v>
      </c>
      <c r="R340" s="979">
        <f>_xlfn.XLOOKUP($D340,Help2_FC!$D:$D,Help2_FC!N:N)</f>
        <v>7809</v>
      </c>
      <c r="S340" s="979">
        <f>_xlfn.XLOOKUP($D340,Help2_FC!$D:$D,Help2_FC!O:O)</f>
        <v>10193.665000000003</v>
      </c>
      <c r="T340" s="979">
        <f>_xlfn.XLOOKUP($D340,Help2_FC!$D:$D,Help2_FC!P:P)</f>
        <v>507.56</v>
      </c>
      <c r="U340" s="979">
        <f>_xlfn.XLOOKUP($D340,Help2_FC!$D:$D,Help2_FC!Q:Q)</f>
        <v>356.74</v>
      </c>
      <c r="V340" s="979">
        <f>_xlfn.XLOOKUP($D340,Help2_FC!$D:$D,Help2_FC!R:R)</f>
        <v>114.542</v>
      </c>
      <c r="W340" s="979">
        <f>_xlfn.XLOOKUP($D340,Help2_FC!$D:$D,Help2_FC!S:S)</f>
        <v>8603.1370000000006</v>
      </c>
      <c r="Y340" s="979">
        <f>_xlfn.XLOOKUP($D340,Help2_FC!$D:$D,Help2_FC!V:V)</f>
        <v>9996</v>
      </c>
      <c r="Z340" s="979">
        <f>_xlfn.XLOOKUP($D340,Help2_FC!$D:$D,Help2_FC!W:W)</f>
        <v>2828</v>
      </c>
      <c r="AA340" s="979">
        <f>_xlfn.XLOOKUP($D340,Help2_FC!$D:$D,Help2_FC!X:X)</f>
        <v>0</v>
      </c>
      <c r="AB340" s="979">
        <f>_xlfn.XLOOKUP($D340,Help2_FC!$D:$D,Help2_FC!Y:Y)</f>
        <v>4705</v>
      </c>
      <c r="AC340" s="979">
        <f>_xlfn.XLOOKUP($D340,Help2_FC!$D:$D,Help2_FC!Z:Z)</f>
        <v>2427</v>
      </c>
      <c r="AD340" s="979">
        <f>_xlfn.XLOOKUP($D340,Help2_FC!$D:$D,Help2_FC!AA:AA)</f>
        <v>1267.6020467999997</v>
      </c>
      <c r="AE340" s="979">
        <f>_xlfn.XLOOKUP($D340,Help2_FC!$D:$D,Help2_FC!AB:AB)</f>
        <v>1405</v>
      </c>
      <c r="AF340" s="979">
        <f>_xlfn.XLOOKUP($D340,Help2_FC!$D:$D,Help2_FC!AC:AC)</f>
        <v>582</v>
      </c>
      <c r="AG340" s="979">
        <f>_xlfn.XLOOKUP($D340,Help2_FC!$D:$D,Help2_FC!AD:AD)</f>
        <v>418</v>
      </c>
      <c r="AH340" s="979">
        <f>_xlfn.XLOOKUP($D340,Help2_FC!$D:$D,Help2_FC!AE:AE)</f>
        <v>864.90000000000009</v>
      </c>
      <c r="AI340" s="979">
        <f>_xlfn.XLOOKUP($D340,Help2_FC!$D:$D,Help2_FC!AF:AF)</f>
        <v>3574.9199999999996</v>
      </c>
      <c r="AJ340" s="979">
        <f>_xlfn.XLOOKUP($D340,Help2_FC!$D:$D,Help2_FC!AG:AG)</f>
        <v>389.05319209331509</v>
      </c>
      <c r="AK340" s="979">
        <f>_xlfn.XLOOKUP($D340,Help2_FC!$D:$D,Help2_FC!AH:AH)</f>
        <v>7591.8210063987972</v>
      </c>
      <c r="AL340" s="979">
        <f>_xlfn.XLOOKUP($D340,Help2_FC!$D:$D,Help2_FC!AI:AI)</f>
        <v>1070.75</v>
      </c>
      <c r="AM340" s="979">
        <f>_xlfn.XLOOKUP($D340,Help2_FC!$D:$D,Help2_FC!AJ:AJ)</f>
        <v>282</v>
      </c>
      <c r="AN340" s="979">
        <f>_xlfn.XLOOKUP($D340,Help2_FC!$D:$D,Help2_FC!AK:AK)</f>
        <v>1324</v>
      </c>
    </row>
    <row r="341" spans="1:40" x14ac:dyDescent="0.2">
      <c r="A341" s="1">
        <v>45265</v>
      </c>
      <c r="B341">
        <f t="shared" si="31"/>
        <v>12</v>
      </c>
      <c r="C341">
        <f t="shared" si="32"/>
        <v>2023</v>
      </c>
      <c r="D341" s="872" t="str">
        <f t="shared" si="37"/>
        <v>12´2023</v>
      </c>
      <c r="E341" s="867">
        <v>24</v>
      </c>
      <c r="F341" s="2">
        <f t="shared" si="30"/>
        <v>0</v>
      </c>
      <c r="G341" s="1483">
        <f t="shared" si="34"/>
        <v>0</v>
      </c>
      <c r="H341" s="5">
        <f t="shared" si="35"/>
        <v>0</v>
      </c>
      <c r="I341" s="995">
        <f>_xlfn.XLOOKUP($D341,Help2_FC!$D:$D,Help2_FC!H:H)</f>
        <v>19956</v>
      </c>
      <c r="J341" s="979">
        <f>_xlfn.XLOOKUP($D341,Help2_FC!$D:$D,Help2_FC!I:I)</f>
        <v>12824</v>
      </c>
      <c r="K341" s="979">
        <f>_xlfn.XLOOKUP($D341,Help2_FC!$D:$D,Help2_FC!J:J)</f>
        <v>1823</v>
      </c>
      <c r="L341" s="979">
        <f>_xlfn.XLOOKUP($D341,Help2_FC!$D:$D,Help2_FC!K:K)</f>
        <v>2882</v>
      </c>
      <c r="M341" s="979">
        <f>_xlfn.XLOOKUP($D341,Help2_FC!$D:$D,Help2_FC!L:L)</f>
        <v>9258</v>
      </c>
      <c r="N341" s="979">
        <f>_xlfn.XLOOKUP($D341,Help2_FC!$D:$D,Help2_FC!M:M)</f>
        <v>9240</v>
      </c>
      <c r="P341" s="979">
        <f>_xlfn.XLOOKUP($D341,Help2_FC!$D:$D,Help2_FC!F:F)</f>
        <v>693.6</v>
      </c>
      <c r="Q341" s="979">
        <f t="shared" si="36"/>
        <v>744</v>
      </c>
      <c r="R341" s="979">
        <f>_xlfn.XLOOKUP($D341,Help2_FC!$D:$D,Help2_FC!N:N)</f>
        <v>7809</v>
      </c>
      <c r="S341" s="979">
        <f>_xlfn.XLOOKUP($D341,Help2_FC!$D:$D,Help2_FC!O:O)</f>
        <v>10193.665000000003</v>
      </c>
      <c r="T341" s="979">
        <f>_xlfn.XLOOKUP($D341,Help2_FC!$D:$D,Help2_FC!P:P)</f>
        <v>507.56</v>
      </c>
      <c r="U341" s="979">
        <f>_xlfn.XLOOKUP($D341,Help2_FC!$D:$D,Help2_FC!Q:Q)</f>
        <v>356.74</v>
      </c>
      <c r="V341" s="979">
        <f>_xlfn.XLOOKUP($D341,Help2_FC!$D:$D,Help2_FC!R:R)</f>
        <v>114.542</v>
      </c>
      <c r="W341" s="979">
        <f>_xlfn.XLOOKUP($D341,Help2_FC!$D:$D,Help2_FC!S:S)</f>
        <v>8603.1370000000006</v>
      </c>
      <c r="Y341" s="979">
        <f>_xlfn.XLOOKUP($D341,Help2_FC!$D:$D,Help2_FC!V:V)</f>
        <v>9996</v>
      </c>
      <c r="Z341" s="979">
        <f>_xlfn.XLOOKUP($D341,Help2_FC!$D:$D,Help2_FC!W:W)</f>
        <v>2828</v>
      </c>
      <c r="AA341" s="979">
        <f>_xlfn.XLOOKUP($D341,Help2_FC!$D:$D,Help2_FC!X:X)</f>
        <v>0</v>
      </c>
      <c r="AB341" s="979">
        <f>_xlfn.XLOOKUP($D341,Help2_FC!$D:$D,Help2_FC!Y:Y)</f>
        <v>4705</v>
      </c>
      <c r="AC341" s="979">
        <f>_xlfn.XLOOKUP($D341,Help2_FC!$D:$D,Help2_FC!Z:Z)</f>
        <v>2427</v>
      </c>
      <c r="AD341" s="979">
        <f>_xlfn.XLOOKUP($D341,Help2_FC!$D:$D,Help2_FC!AA:AA)</f>
        <v>1267.6020467999997</v>
      </c>
      <c r="AE341" s="979">
        <f>_xlfn.XLOOKUP($D341,Help2_FC!$D:$D,Help2_FC!AB:AB)</f>
        <v>1405</v>
      </c>
      <c r="AF341" s="979">
        <f>_xlfn.XLOOKUP($D341,Help2_FC!$D:$D,Help2_FC!AC:AC)</f>
        <v>582</v>
      </c>
      <c r="AG341" s="979">
        <f>_xlfn.XLOOKUP($D341,Help2_FC!$D:$D,Help2_FC!AD:AD)</f>
        <v>418</v>
      </c>
      <c r="AH341" s="979">
        <f>_xlfn.XLOOKUP($D341,Help2_FC!$D:$D,Help2_FC!AE:AE)</f>
        <v>864.90000000000009</v>
      </c>
      <c r="AI341" s="979">
        <f>_xlfn.XLOOKUP($D341,Help2_FC!$D:$D,Help2_FC!AF:AF)</f>
        <v>3574.9199999999996</v>
      </c>
      <c r="AJ341" s="979">
        <f>_xlfn.XLOOKUP($D341,Help2_FC!$D:$D,Help2_FC!AG:AG)</f>
        <v>389.05319209331509</v>
      </c>
      <c r="AK341" s="979">
        <f>_xlfn.XLOOKUP($D341,Help2_FC!$D:$D,Help2_FC!AH:AH)</f>
        <v>7591.8210063987972</v>
      </c>
      <c r="AL341" s="979">
        <f>_xlfn.XLOOKUP($D341,Help2_FC!$D:$D,Help2_FC!AI:AI)</f>
        <v>1070.75</v>
      </c>
      <c r="AM341" s="979">
        <f>_xlfn.XLOOKUP($D341,Help2_FC!$D:$D,Help2_FC!AJ:AJ)</f>
        <v>282</v>
      </c>
      <c r="AN341" s="979">
        <f>_xlfn.XLOOKUP($D341,Help2_FC!$D:$D,Help2_FC!AK:AK)</f>
        <v>1324</v>
      </c>
    </row>
    <row r="342" spans="1:40" x14ac:dyDescent="0.2">
      <c r="A342" s="1">
        <v>45266</v>
      </c>
      <c r="B342">
        <f t="shared" si="31"/>
        <v>12</v>
      </c>
      <c r="C342">
        <f t="shared" si="32"/>
        <v>2023</v>
      </c>
      <c r="D342" s="872" t="str">
        <f t="shared" si="37"/>
        <v>12´2023</v>
      </c>
      <c r="E342" s="867">
        <v>12.4</v>
      </c>
      <c r="F342" s="2">
        <f t="shared" si="30"/>
        <v>11.6</v>
      </c>
      <c r="G342" s="1483">
        <f t="shared" si="34"/>
        <v>1.6724336793540944E-2</v>
      </c>
      <c r="H342" s="5">
        <f t="shared" si="35"/>
        <v>0.48333333333333334</v>
      </c>
      <c r="I342" s="995">
        <f>_xlfn.XLOOKUP($D342,Help2_FC!$D:$D,Help2_FC!H:H)</f>
        <v>19956</v>
      </c>
      <c r="J342" s="979">
        <f>_xlfn.XLOOKUP($D342,Help2_FC!$D:$D,Help2_FC!I:I)</f>
        <v>12824</v>
      </c>
      <c r="K342" s="979">
        <f>_xlfn.XLOOKUP($D342,Help2_FC!$D:$D,Help2_FC!J:J)</f>
        <v>1823</v>
      </c>
      <c r="L342" s="979">
        <f>_xlfn.XLOOKUP($D342,Help2_FC!$D:$D,Help2_FC!K:K)</f>
        <v>2882</v>
      </c>
      <c r="M342" s="979">
        <f>_xlfn.XLOOKUP($D342,Help2_FC!$D:$D,Help2_FC!L:L)</f>
        <v>9258</v>
      </c>
      <c r="N342" s="979">
        <f>_xlfn.XLOOKUP($D342,Help2_FC!$D:$D,Help2_FC!M:M)</f>
        <v>9240</v>
      </c>
      <c r="P342" s="979">
        <f>_xlfn.XLOOKUP($D342,Help2_FC!$D:$D,Help2_FC!F:F)</f>
        <v>693.6</v>
      </c>
      <c r="Q342" s="979">
        <f t="shared" si="36"/>
        <v>744</v>
      </c>
      <c r="R342" s="979">
        <f>_xlfn.XLOOKUP($D342,Help2_FC!$D:$D,Help2_FC!N:N)</f>
        <v>7809</v>
      </c>
      <c r="S342" s="979">
        <f>_xlfn.XLOOKUP($D342,Help2_FC!$D:$D,Help2_FC!O:O)</f>
        <v>10193.665000000003</v>
      </c>
      <c r="T342" s="979">
        <f>_xlfn.XLOOKUP($D342,Help2_FC!$D:$D,Help2_FC!P:P)</f>
        <v>507.56</v>
      </c>
      <c r="U342" s="979">
        <f>_xlfn.XLOOKUP($D342,Help2_FC!$D:$D,Help2_FC!Q:Q)</f>
        <v>356.74</v>
      </c>
      <c r="V342" s="979">
        <f>_xlfn.XLOOKUP($D342,Help2_FC!$D:$D,Help2_FC!R:R)</f>
        <v>114.542</v>
      </c>
      <c r="W342" s="979">
        <f>_xlfn.XLOOKUP($D342,Help2_FC!$D:$D,Help2_FC!S:S)</f>
        <v>8603.1370000000006</v>
      </c>
      <c r="Y342" s="979">
        <f>_xlfn.XLOOKUP($D342,Help2_FC!$D:$D,Help2_FC!V:V)</f>
        <v>9996</v>
      </c>
      <c r="Z342" s="979">
        <f>_xlfn.XLOOKUP($D342,Help2_FC!$D:$D,Help2_FC!W:W)</f>
        <v>2828</v>
      </c>
      <c r="AA342" s="979">
        <f>_xlfn.XLOOKUP($D342,Help2_FC!$D:$D,Help2_FC!X:X)</f>
        <v>0</v>
      </c>
      <c r="AB342" s="979">
        <f>_xlfn.XLOOKUP($D342,Help2_FC!$D:$D,Help2_FC!Y:Y)</f>
        <v>4705</v>
      </c>
      <c r="AC342" s="979">
        <f>_xlfn.XLOOKUP($D342,Help2_FC!$D:$D,Help2_FC!Z:Z)</f>
        <v>2427</v>
      </c>
      <c r="AD342" s="979">
        <f>_xlfn.XLOOKUP($D342,Help2_FC!$D:$D,Help2_FC!AA:AA)</f>
        <v>1267.6020467999997</v>
      </c>
      <c r="AE342" s="979">
        <f>_xlfn.XLOOKUP($D342,Help2_FC!$D:$D,Help2_FC!AB:AB)</f>
        <v>1405</v>
      </c>
      <c r="AF342" s="979">
        <f>_xlfn.XLOOKUP($D342,Help2_FC!$D:$D,Help2_FC!AC:AC)</f>
        <v>582</v>
      </c>
      <c r="AG342" s="979">
        <f>_xlfn.XLOOKUP($D342,Help2_FC!$D:$D,Help2_FC!AD:AD)</f>
        <v>418</v>
      </c>
      <c r="AH342" s="979">
        <f>_xlfn.XLOOKUP($D342,Help2_FC!$D:$D,Help2_FC!AE:AE)</f>
        <v>864.90000000000009</v>
      </c>
      <c r="AI342" s="979">
        <f>_xlfn.XLOOKUP($D342,Help2_FC!$D:$D,Help2_FC!AF:AF)</f>
        <v>3574.9199999999996</v>
      </c>
      <c r="AJ342" s="979">
        <f>_xlfn.XLOOKUP($D342,Help2_FC!$D:$D,Help2_FC!AG:AG)</f>
        <v>389.05319209331509</v>
      </c>
      <c r="AK342" s="979">
        <f>_xlfn.XLOOKUP($D342,Help2_FC!$D:$D,Help2_FC!AH:AH)</f>
        <v>7591.8210063987972</v>
      </c>
      <c r="AL342" s="979">
        <f>_xlfn.XLOOKUP($D342,Help2_FC!$D:$D,Help2_FC!AI:AI)</f>
        <v>1070.75</v>
      </c>
      <c r="AM342" s="979">
        <f>_xlfn.XLOOKUP($D342,Help2_FC!$D:$D,Help2_FC!AJ:AJ)</f>
        <v>282</v>
      </c>
      <c r="AN342" s="979">
        <f>_xlfn.XLOOKUP($D342,Help2_FC!$D:$D,Help2_FC!AK:AK)</f>
        <v>1324</v>
      </c>
    </row>
    <row r="343" spans="1:40" x14ac:dyDescent="0.2">
      <c r="A343" s="1">
        <v>45267</v>
      </c>
      <c r="B343">
        <f t="shared" si="31"/>
        <v>12</v>
      </c>
      <c r="C343">
        <f t="shared" si="32"/>
        <v>2023</v>
      </c>
      <c r="D343" s="872" t="str">
        <f t="shared" si="37"/>
        <v>12´2023</v>
      </c>
      <c r="F343" s="2">
        <f t="shared" si="30"/>
        <v>24</v>
      </c>
      <c r="G343" s="1483">
        <f t="shared" si="34"/>
        <v>3.460207612456747E-2</v>
      </c>
      <c r="H343" s="5">
        <f t="shared" si="35"/>
        <v>1</v>
      </c>
      <c r="I343" s="995">
        <f>_xlfn.XLOOKUP($D343,Help2_FC!$D:$D,Help2_FC!H:H)</f>
        <v>19956</v>
      </c>
      <c r="J343" s="979">
        <f>_xlfn.XLOOKUP($D343,Help2_FC!$D:$D,Help2_FC!I:I)</f>
        <v>12824</v>
      </c>
      <c r="K343" s="979">
        <f>_xlfn.XLOOKUP($D343,Help2_FC!$D:$D,Help2_FC!J:J)</f>
        <v>1823</v>
      </c>
      <c r="L343" s="979">
        <f>_xlfn.XLOOKUP($D343,Help2_FC!$D:$D,Help2_FC!K:K)</f>
        <v>2882</v>
      </c>
      <c r="M343" s="979">
        <f>_xlfn.XLOOKUP($D343,Help2_FC!$D:$D,Help2_FC!L:L)</f>
        <v>9258</v>
      </c>
      <c r="N343" s="979">
        <f>_xlfn.XLOOKUP($D343,Help2_FC!$D:$D,Help2_FC!M:M)</f>
        <v>9240</v>
      </c>
      <c r="P343" s="979">
        <f>_xlfn.XLOOKUP($D343,Help2_FC!$D:$D,Help2_FC!F:F)</f>
        <v>693.6</v>
      </c>
      <c r="Q343" s="979">
        <f t="shared" si="36"/>
        <v>744</v>
      </c>
      <c r="R343" s="979">
        <f>_xlfn.XLOOKUP($D343,Help2_FC!$D:$D,Help2_FC!N:N)</f>
        <v>7809</v>
      </c>
      <c r="S343" s="979">
        <f>_xlfn.XLOOKUP($D343,Help2_FC!$D:$D,Help2_FC!O:O)</f>
        <v>10193.665000000003</v>
      </c>
      <c r="T343" s="979">
        <f>_xlfn.XLOOKUP($D343,Help2_FC!$D:$D,Help2_FC!P:P)</f>
        <v>507.56</v>
      </c>
      <c r="U343" s="979">
        <f>_xlfn.XLOOKUP($D343,Help2_FC!$D:$D,Help2_FC!Q:Q)</f>
        <v>356.74</v>
      </c>
      <c r="V343" s="979">
        <f>_xlfn.XLOOKUP($D343,Help2_FC!$D:$D,Help2_FC!R:R)</f>
        <v>114.542</v>
      </c>
      <c r="W343" s="979">
        <f>_xlfn.XLOOKUP($D343,Help2_FC!$D:$D,Help2_FC!S:S)</f>
        <v>8603.1370000000006</v>
      </c>
      <c r="Y343" s="979">
        <f>_xlfn.XLOOKUP($D343,Help2_FC!$D:$D,Help2_FC!V:V)</f>
        <v>9996</v>
      </c>
      <c r="Z343" s="979">
        <f>_xlfn.XLOOKUP($D343,Help2_FC!$D:$D,Help2_FC!W:W)</f>
        <v>2828</v>
      </c>
      <c r="AA343" s="979">
        <f>_xlfn.XLOOKUP($D343,Help2_FC!$D:$D,Help2_FC!X:X)</f>
        <v>0</v>
      </c>
      <c r="AB343" s="979">
        <f>_xlfn.XLOOKUP($D343,Help2_FC!$D:$D,Help2_FC!Y:Y)</f>
        <v>4705</v>
      </c>
      <c r="AC343" s="979">
        <f>_xlfn.XLOOKUP($D343,Help2_FC!$D:$D,Help2_FC!Z:Z)</f>
        <v>2427</v>
      </c>
      <c r="AD343" s="979">
        <f>_xlfn.XLOOKUP($D343,Help2_FC!$D:$D,Help2_FC!AA:AA)</f>
        <v>1267.6020467999997</v>
      </c>
      <c r="AE343" s="979">
        <f>_xlfn.XLOOKUP($D343,Help2_FC!$D:$D,Help2_FC!AB:AB)</f>
        <v>1405</v>
      </c>
      <c r="AF343" s="979">
        <f>_xlfn.XLOOKUP($D343,Help2_FC!$D:$D,Help2_FC!AC:AC)</f>
        <v>582</v>
      </c>
      <c r="AG343" s="979">
        <f>_xlfn.XLOOKUP($D343,Help2_FC!$D:$D,Help2_FC!AD:AD)</f>
        <v>418</v>
      </c>
      <c r="AH343" s="979">
        <f>_xlfn.XLOOKUP($D343,Help2_FC!$D:$D,Help2_FC!AE:AE)</f>
        <v>864.90000000000009</v>
      </c>
      <c r="AI343" s="979">
        <f>_xlfn.XLOOKUP($D343,Help2_FC!$D:$D,Help2_FC!AF:AF)</f>
        <v>3574.9199999999996</v>
      </c>
      <c r="AJ343" s="979">
        <f>_xlfn.XLOOKUP($D343,Help2_FC!$D:$D,Help2_FC!AG:AG)</f>
        <v>389.05319209331509</v>
      </c>
      <c r="AK343" s="979">
        <f>_xlfn.XLOOKUP($D343,Help2_FC!$D:$D,Help2_FC!AH:AH)</f>
        <v>7591.8210063987972</v>
      </c>
      <c r="AL343" s="979">
        <f>_xlfn.XLOOKUP($D343,Help2_FC!$D:$D,Help2_FC!AI:AI)</f>
        <v>1070.75</v>
      </c>
      <c r="AM343" s="979">
        <f>_xlfn.XLOOKUP($D343,Help2_FC!$D:$D,Help2_FC!AJ:AJ)</f>
        <v>282</v>
      </c>
      <c r="AN343" s="979">
        <f>_xlfn.XLOOKUP($D343,Help2_FC!$D:$D,Help2_FC!AK:AK)</f>
        <v>1324</v>
      </c>
    </row>
    <row r="344" spans="1:40" x14ac:dyDescent="0.2">
      <c r="A344" s="1">
        <v>45268</v>
      </c>
      <c r="B344">
        <f t="shared" si="31"/>
        <v>12</v>
      </c>
      <c r="C344">
        <f t="shared" si="32"/>
        <v>2023</v>
      </c>
      <c r="D344" s="872" t="str">
        <f t="shared" si="37"/>
        <v>12´2023</v>
      </c>
      <c r="F344" s="2">
        <f t="shared" si="30"/>
        <v>24</v>
      </c>
      <c r="G344" s="1483">
        <f t="shared" si="34"/>
        <v>3.460207612456747E-2</v>
      </c>
      <c r="H344" s="5">
        <f t="shared" si="35"/>
        <v>1</v>
      </c>
      <c r="I344" s="995">
        <f>_xlfn.XLOOKUP($D344,Help2_FC!$D:$D,Help2_FC!H:H)</f>
        <v>19956</v>
      </c>
      <c r="J344" s="979">
        <f>_xlfn.XLOOKUP($D344,Help2_FC!$D:$D,Help2_FC!I:I)</f>
        <v>12824</v>
      </c>
      <c r="K344" s="979">
        <f>_xlfn.XLOOKUP($D344,Help2_FC!$D:$D,Help2_FC!J:J)</f>
        <v>1823</v>
      </c>
      <c r="L344" s="979">
        <f>_xlfn.XLOOKUP($D344,Help2_FC!$D:$D,Help2_FC!K:K)</f>
        <v>2882</v>
      </c>
      <c r="M344" s="979">
        <f>_xlfn.XLOOKUP($D344,Help2_FC!$D:$D,Help2_FC!L:L)</f>
        <v>9258</v>
      </c>
      <c r="N344" s="979">
        <f>_xlfn.XLOOKUP($D344,Help2_FC!$D:$D,Help2_FC!M:M)</f>
        <v>9240</v>
      </c>
      <c r="P344" s="979">
        <f>_xlfn.XLOOKUP($D344,Help2_FC!$D:$D,Help2_FC!F:F)</f>
        <v>693.6</v>
      </c>
      <c r="Q344" s="979">
        <f t="shared" si="36"/>
        <v>744</v>
      </c>
      <c r="R344" s="979">
        <f>_xlfn.XLOOKUP($D344,Help2_FC!$D:$D,Help2_FC!N:N)</f>
        <v>7809</v>
      </c>
      <c r="S344" s="979">
        <f>_xlfn.XLOOKUP($D344,Help2_FC!$D:$D,Help2_FC!O:O)</f>
        <v>10193.665000000003</v>
      </c>
      <c r="T344" s="979">
        <f>_xlfn.XLOOKUP($D344,Help2_FC!$D:$D,Help2_FC!P:P)</f>
        <v>507.56</v>
      </c>
      <c r="U344" s="979">
        <f>_xlfn.XLOOKUP($D344,Help2_FC!$D:$D,Help2_FC!Q:Q)</f>
        <v>356.74</v>
      </c>
      <c r="V344" s="979">
        <f>_xlfn.XLOOKUP($D344,Help2_FC!$D:$D,Help2_FC!R:R)</f>
        <v>114.542</v>
      </c>
      <c r="W344" s="979">
        <f>_xlfn.XLOOKUP($D344,Help2_FC!$D:$D,Help2_FC!S:S)</f>
        <v>8603.1370000000006</v>
      </c>
      <c r="Y344" s="979">
        <f>_xlfn.XLOOKUP($D344,Help2_FC!$D:$D,Help2_FC!V:V)</f>
        <v>9996</v>
      </c>
      <c r="Z344" s="979">
        <f>_xlfn.XLOOKUP($D344,Help2_FC!$D:$D,Help2_FC!W:W)</f>
        <v>2828</v>
      </c>
      <c r="AA344" s="979">
        <f>_xlfn.XLOOKUP($D344,Help2_FC!$D:$D,Help2_FC!X:X)</f>
        <v>0</v>
      </c>
      <c r="AB344" s="979">
        <f>_xlfn.XLOOKUP($D344,Help2_FC!$D:$D,Help2_FC!Y:Y)</f>
        <v>4705</v>
      </c>
      <c r="AC344" s="979">
        <f>_xlfn.XLOOKUP($D344,Help2_FC!$D:$D,Help2_FC!Z:Z)</f>
        <v>2427</v>
      </c>
      <c r="AD344" s="979">
        <f>_xlfn.XLOOKUP($D344,Help2_FC!$D:$D,Help2_FC!AA:AA)</f>
        <v>1267.6020467999997</v>
      </c>
      <c r="AE344" s="979">
        <f>_xlfn.XLOOKUP($D344,Help2_FC!$D:$D,Help2_FC!AB:AB)</f>
        <v>1405</v>
      </c>
      <c r="AF344" s="979">
        <f>_xlfn.XLOOKUP($D344,Help2_FC!$D:$D,Help2_FC!AC:AC)</f>
        <v>582</v>
      </c>
      <c r="AG344" s="979">
        <f>_xlfn.XLOOKUP($D344,Help2_FC!$D:$D,Help2_FC!AD:AD)</f>
        <v>418</v>
      </c>
      <c r="AH344" s="979">
        <f>_xlfn.XLOOKUP($D344,Help2_FC!$D:$D,Help2_FC!AE:AE)</f>
        <v>864.90000000000009</v>
      </c>
      <c r="AI344" s="979">
        <f>_xlfn.XLOOKUP($D344,Help2_FC!$D:$D,Help2_FC!AF:AF)</f>
        <v>3574.9199999999996</v>
      </c>
      <c r="AJ344" s="979">
        <f>_xlfn.XLOOKUP($D344,Help2_FC!$D:$D,Help2_FC!AG:AG)</f>
        <v>389.05319209331509</v>
      </c>
      <c r="AK344" s="979">
        <f>_xlfn.XLOOKUP($D344,Help2_FC!$D:$D,Help2_FC!AH:AH)</f>
        <v>7591.8210063987972</v>
      </c>
      <c r="AL344" s="979">
        <f>_xlfn.XLOOKUP($D344,Help2_FC!$D:$D,Help2_FC!AI:AI)</f>
        <v>1070.75</v>
      </c>
      <c r="AM344" s="979">
        <f>_xlfn.XLOOKUP($D344,Help2_FC!$D:$D,Help2_FC!AJ:AJ)</f>
        <v>282</v>
      </c>
      <c r="AN344" s="979">
        <f>_xlfn.XLOOKUP($D344,Help2_FC!$D:$D,Help2_FC!AK:AK)</f>
        <v>1324</v>
      </c>
    </row>
    <row r="345" spans="1:40" x14ac:dyDescent="0.2">
      <c r="A345" s="1">
        <v>45269</v>
      </c>
      <c r="B345">
        <f t="shared" si="31"/>
        <v>12</v>
      </c>
      <c r="C345">
        <f t="shared" si="32"/>
        <v>2023</v>
      </c>
      <c r="D345" s="872" t="str">
        <f t="shared" si="37"/>
        <v>12´2023</v>
      </c>
      <c r="F345" s="2">
        <f t="shared" si="30"/>
        <v>24</v>
      </c>
      <c r="G345" s="1483">
        <f t="shared" si="34"/>
        <v>3.460207612456747E-2</v>
      </c>
      <c r="H345" s="5">
        <f t="shared" si="35"/>
        <v>1</v>
      </c>
      <c r="I345" s="995">
        <f>_xlfn.XLOOKUP($D345,Help2_FC!$D:$D,Help2_FC!H:H)</f>
        <v>19956</v>
      </c>
      <c r="J345" s="979">
        <f>_xlfn.XLOOKUP($D345,Help2_FC!$D:$D,Help2_FC!I:I)</f>
        <v>12824</v>
      </c>
      <c r="K345" s="979">
        <f>_xlfn.XLOOKUP($D345,Help2_FC!$D:$D,Help2_FC!J:J)</f>
        <v>1823</v>
      </c>
      <c r="L345" s="979">
        <f>_xlfn.XLOOKUP($D345,Help2_FC!$D:$D,Help2_FC!K:K)</f>
        <v>2882</v>
      </c>
      <c r="M345" s="979">
        <f>_xlfn.XLOOKUP($D345,Help2_FC!$D:$D,Help2_FC!L:L)</f>
        <v>9258</v>
      </c>
      <c r="N345" s="979">
        <f>_xlfn.XLOOKUP($D345,Help2_FC!$D:$D,Help2_FC!M:M)</f>
        <v>9240</v>
      </c>
      <c r="P345" s="979">
        <f>_xlfn.XLOOKUP($D345,Help2_FC!$D:$D,Help2_FC!F:F)</f>
        <v>693.6</v>
      </c>
      <c r="Q345" s="979">
        <f t="shared" si="36"/>
        <v>744</v>
      </c>
      <c r="R345" s="979">
        <f>_xlfn.XLOOKUP($D345,Help2_FC!$D:$D,Help2_FC!N:N)</f>
        <v>7809</v>
      </c>
      <c r="S345" s="979">
        <f>_xlfn.XLOOKUP($D345,Help2_FC!$D:$D,Help2_FC!O:O)</f>
        <v>10193.665000000003</v>
      </c>
      <c r="T345" s="979">
        <f>_xlfn.XLOOKUP($D345,Help2_FC!$D:$D,Help2_FC!P:P)</f>
        <v>507.56</v>
      </c>
      <c r="U345" s="979">
        <f>_xlfn.XLOOKUP($D345,Help2_FC!$D:$D,Help2_FC!Q:Q)</f>
        <v>356.74</v>
      </c>
      <c r="V345" s="979">
        <f>_xlfn.XLOOKUP($D345,Help2_FC!$D:$D,Help2_FC!R:R)</f>
        <v>114.542</v>
      </c>
      <c r="W345" s="979">
        <f>_xlfn.XLOOKUP($D345,Help2_FC!$D:$D,Help2_FC!S:S)</f>
        <v>8603.1370000000006</v>
      </c>
      <c r="Y345" s="979">
        <f>_xlfn.XLOOKUP($D345,Help2_FC!$D:$D,Help2_FC!V:V)</f>
        <v>9996</v>
      </c>
      <c r="Z345" s="979">
        <f>_xlfn.XLOOKUP($D345,Help2_FC!$D:$D,Help2_FC!W:W)</f>
        <v>2828</v>
      </c>
      <c r="AA345" s="979">
        <f>_xlfn.XLOOKUP($D345,Help2_FC!$D:$D,Help2_FC!X:X)</f>
        <v>0</v>
      </c>
      <c r="AB345" s="979">
        <f>_xlfn.XLOOKUP($D345,Help2_FC!$D:$D,Help2_FC!Y:Y)</f>
        <v>4705</v>
      </c>
      <c r="AC345" s="979">
        <f>_xlfn.XLOOKUP($D345,Help2_FC!$D:$D,Help2_FC!Z:Z)</f>
        <v>2427</v>
      </c>
      <c r="AD345" s="979">
        <f>_xlfn.XLOOKUP($D345,Help2_FC!$D:$D,Help2_FC!AA:AA)</f>
        <v>1267.6020467999997</v>
      </c>
      <c r="AE345" s="979">
        <f>_xlfn.XLOOKUP($D345,Help2_FC!$D:$D,Help2_FC!AB:AB)</f>
        <v>1405</v>
      </c>
      <c r="AF345" s="979">
        <f>_xlfn.XLOOKUP($D345,Help2_FC!$D:$D,Help2_FC!AC:AC)</f>
        <v>582</v>
      </c>
      <c r="AG345" s="979">
        <f>_xlfn.XLOOKUP($D345,Help2_FC!$D:$D,Help2_FC!AD:AD)</f>
        <v>418</v>
      </c>
      <c r="AH345" s="979">
        <f>_xlfn.XLOOKUP($D345,Help2_FC!$D:$D,Help2_FC!AE:AE)</f>
        <v>864.90000000000009</v>
      </c>
      <c r="AI345" s="979">
        <f>_xlfn.XLOOKUP($D345,Help2_FC!$D:$D,Help2_FC!AF:AF)</f>
        <v>3574.9199999999996</v>
      </c>
      <c r="AJ345" s="979">
        <f>_xlfn.XLOOKUP($D345,Help2_FC!$D:$D,Help2_FC!AG:AG)</f>
        <v>389.05319209331509</v>
      </c>
      <c r="AK345" s="979">
        <f>_xlfn.XLOOKUP($D345,Help2_FC!$D:$D,Help2_FC!AH:AH)</f>
        <v>7591.8210063987972</v>
      </c>
      <c r="AL345" s="979">
        <f>_xlfn.XLOOKUP($D345,Help2_FC!$D:$D,Help2_FC!AI:AI)</f>
        <v>1070.75</v>
      </c>
      <c r="AM345" s="979">
        <f>_xlfn.XLOOKUP($D345,Help2_FC!$D:$D,Help2_FC!AJ:AJ)</f>
        <v>282</v>
      </c>
      <c r="AN345" s="979">
        <f>_xlfn.XLOOKUP($D345,Help2_FC!$D:$D,Help2_FC!AK:AK)</f>
        <v>1324</v>
      </c>
    </row>
    <row r="346" spans="1:40" x14ac:dyDescent="0.2">
      <c r="A346" s="1">
        <v>45270</v>
      </c>
      <c r="B346">
        <f t="shared" si="31"/>
        <v>12</v>
      </c>
      <c r="C346">
        <f t="shared" si="32"/>
        <v>2023</v>
      </c>
      <c r="D346" s="872" t="str">
        <f t="shared" si="37"/>
        <v>12´2023</v>
      </c>
      <c r="F346" s="2">
        <f t="shared" ref="F346:F409" si="38">24-E346</f>
        <v>24</v>
      </c>
      <c r="G346" s="1483">
        <f t="shared" si="34"/>
        <v>3.460207612456747E-2</v>
      </c>
      <c r="H346" s="5">
        <f t="shared" si="35"/>
        <v>1</v>
      </c>
      <c r="I346" s="995">
        <f>_xlfn.XLOOKUP($D346,Help2_FC!$D:$D,Help2_FC!H:H)</f>
        <v>19956</v>
      </c>
      <c r="J346" s="979">
        <f>_xlfn.XLOOKUP($D346,Help2_FC!$D:$D,Help2_FC!I:I)</f>
        <v>12824</v>
      </c>
      <c r="K346" s="979">
        <f>_xlfn.XLOOKUP($D346,Help2_FC!$D:$D,Help2_FC!J:J)</f>
        <v>1823</v>
      </c>
      <c r="L346" s="979">
        <f>_xlfn.XLOOKUP($D346,Help2_FC!$D:$D,Help2_FC!K:K)</f>
        <v>2882</v>
      </c>
      <c r="M346" s="979">
        <f>_xlfn.XLOOKUP($D346,Help2_FC!$D:$D,Help2_FC!L:L)</f>
        <v>9258</v>
      </c>
      <c r="N346" s="979">
        <f>_xlfn.XLOOKUP($D346,Help2_FC!$D:$D,Help2_FC!M:M)</f>
        <v>9240</v>
      </c>
      <c r="P346" s="979">
        <f>_xlfn.XLOOKUP($D346,Help2_FC!$D:$D,Help2_FC!F:F)</f>
        <v>693.6</v>
      </c>
      <c r="Q346" s="979">
        <f t="shared" si="36"/>
        <v>744</v>
      </c>
      <c r="R346" s="979">
        <f>_xlfn.XLOOKUP($D346,Help2_FC!$D:$D,Help2_FC!N:N)</f>
        <v>7809</v>
      </c>
      <c r="S346" s="979">
        <f>_xlfn.XLOOKUP($D346,Help2_FC!$D:$D,Help2_FC!O:O)</f>
        <v>10193.665000000003</v>
      </c>
      <c r="T346" s="979">
        <f>_xlfn.XLOOKUP($D346,Help2_FC!$D:$D,Help2_FC!P:P)</f>
        <v>507.56</v>
      </c>
      <c r="U346" s="979">
        <f>_xlfn.XLOOKUP($D346,Help2_FC!$D:$D,Help2_FC!Q:Q)</f>
        <v>356.74</v>
      </c>
      <c r="V346" s="979">
        <f>_xlfn.XLOOKUP($D346,Help2_FC!$D:$D,Help2_FC!R:R)</f>
        <v>114.542</v>
      </c>
      <c r="W346" s="979">
        <f>_xlfn.XLOOKUP($D346,Help2_FC!$D:$D,Help2_FC!S:S)</f>
        <v>8603.1370000000006</v>
      </c>
      <c r="Y346" s="979">
        <f>_xlfn.XLOOKUP($D346,Help2_FC!$D:$D,Help2_FC!V:V)</f>
        <v>9996</v>
      </c>
      <c r="Z346" s="979">
        <f>_xlfn.XLOOKUP($D346,Help2_FC!$D:$D,Help2_FC!W:W)</f>
        <v>2828</v>
      </c>
      <c r="AA346" s="979">
        <f>_xlfn.XLOOKUP($D346,Help2_FC!$D:$D,Help2_FC!X:X)</f>
        <v>0</v>
      </c>
      <c r="AB346" s="979">
        <f>_xlfn.XLOOKUP($D346,Help2_FC!$D:$D,Help2_FC!Y:Y)</f>
        <v>4705</v>
      </c>
      <c r="AC346" s="979">
        <f>_xlfn.XLOOKUP($D346,Help2_FC!$D:$D,Help2_FC!Z:Z)</f>
        <v>2427</v>
      </c>
      <c r="AD346" s="979">
        <f>_xlfn.XLOOKUP($D346,Help2_FC!$D:$D,Help2_FC!AA:AA)</f>
        <v>1267.6020467999997</v>
      </c>
      <c r="AE346" s="979">
        <f>_xlfn.XLOOKUP($D346,Help2_FC!$D:$D,Help2_FC!AB:AB)</f>
        <v>1405</v>
      </c>
      <c r="AF346" s="979">
        <f>_xlfn.XLOOKUP($D346,Help2_FC!$D:$D,Help2_FC!AC:AC)</f>
        <v>582</v>
      </c>
      <c r="AG346" s="979">
        <f>_xlfn.XLOOKUP($D346,Help2_FC!$D:$D,Help2_FC!AD:AD)</f>
        <v>418</v>
      </c>
      <c r="AH346" s="979">
        <f>_xlfn.XLOOKUP($D346,Help2_FC!$D:$D,Help2_FC!AE:AE)</f>
        <v>864.90000000000009</v>
      </c>
      <c r="AI346" s="979">
        <f>_xlfn.XLOOKUP($D346,Help2_FC!$D:$D,Help2_FC!AF:AF)</f>
        <v>3574.9199999999996</v>
      </c>
      <c r="AJ346" s="979">
        <f>_xlfn.XLOOKUP($D346,Help2_FC!$D:$D,Help2_FC!AG:AG)</f>
        <v>389.05319209331509</v>
      </c>
      <c r="AK346" s="979">
        <f>_xlfn.XLOOKUP($D346,Help2_FC!$D:$D,Help2_FC!AH:AH)</f>
        <v>7591.8210063987972</v>
      </c>
      <c r="AL346" s="979">
        <f>_xlfn.XLOOKUP($D346,Help2_FC!$D:$D,Help2_FC!AI:AI)</f>
        <v>1070.75</v>
      </c>
      <c r="AM346" s="979">
        <f>_xlfn.XLOOKUP($D346,Help2_FC!$D:$D,Help2_FC!AJ:AJ)</f>
        <v>282</v>
      </c>
      <c r="AN346" s="979">
        <f>_xlfn.XLOOKUP($D346,Help2_FC!$D:$D,Help2_FC!AK:AK)</f>
        <v>1324</v>
      </c>
    </row>
    <row r="347" spans="1:40" x14ac:dyDescent="0.2">
      <c r="A347" s="1">
        <v>45271</v>
      </c>
      <c r="B347">
        <f t="shared" ref="B347:B410" si="39">MONTH(A347)</f>
        <v>12</v>
      </c>
      <c r="C347">
        <f t="shared" ref="C347:C410" si="40">+YEAR(A347)</f>
        <v>2023</v>
      </c>
      <c r="D347" s="872" t="str">
        <f t="shared" si="37"/>
        <v>12´2023</v>
      </c>
      <c r="F347" s="2">
        <f t="shared" si="38"/>
        <v>24</v>
      </c>
      <c r="G347" s="1483">
        <f t="shared" ref="G347:G410" si="41">+F347/P347</f>
        <v>3.460207612456747E-2</v>
      </c>
      <c r="H347" s="5">
        <f t="shared" ref="H347:H410" si="42">+F347/24</f>
        <v>1</v>
      </c>
      <c r="I347" s="995">
        <f>_xlfn.XLOOKUP($D347,Help2_FC!$D:$D,Help2_FC!H:H)</f>
        <v>19956</v>
      </c>
      <c r="J347" s="979">
        <f>_xlfn.XLOOKUP($D347,Help2_FC!$D:$D,Help2_FC!I:I)</f>
        <v>12824</v>
      </c>
      <c r="K347" s="979">
        <f>_xlfn.XLOOKUP($D347,Help2_FC!$D:$D,Help2_FC!J:J)</f>
        <v>1823</v>
      </c>
      <c r="L347" s="979">
        <f>_xlfn.XLOOKUP($D347,Help2_FC!$D:$D,Help2_FC!K:K)</f>
        <v>2882</v>
      </c>
      <c r="M347" s="979">
        <f>_xlfn.XLOOKUP($D347,Help2_FC!$D:$D,Help2_FC!L:L)</f>
        <v>9258</v>
      </c>
      <c r="N347" s="979">
        <f>_xlfn.XLOOKUP($D347,Help2_FC!$D:$D,Help2_FC!M:M)</f>
        <v>9240</v>
      </c>
      <c r="P347" s="979">
        <f>_xlfn.XLOOKUP($D347,Help2_FC!$D:$D,Help2_FC!F:F)</f>
        <v>693.6</v>
      </c>
      <c r="Q347" s="979">
        <f t="shared" ref="Q347:Q410" si="43">(EOMONTH(A347,0)-EOMONTH(A347,-1))*24</f>
        <v>744</v>
      </c>
      <c r="R347" s="979">
        <f>_xlfn.XLOOKUP($D347,Help2_FC!$D:$D,Help2_FC!N:N)</f>
        <v>7809</v>
      </c>
      <c r="S347" s="979">
        <f>_xlfn.XLOOKUP($D347,Help2_FC!$D:$D,Help2_FC!O:O)</f>
        <v>10193.665000000003</v>
      </c>
      <c r="T347" s="979">
        <f>_xlfn.XLOOKUP($D347,Help2_FC!$D:$D,Help2_FC!P:P)</f>
        <v>507.56</v>
      </c>
      <c r="U347" s="979">
        <f>_xlfn.XLOOKUP($D347,Help2_FC!$D:$D,Help2_FC!Q:Q)</f>
        <v>356.74</v>
      </c>
      <c r="V347" s="979">
        <f>_xlfn.XLOOKUP($D347,Help2_FC!$D:$D,Help2_FC!R:R)</f>
        <v>114.542</v>
      </c>
      <c r="W347" s="979">
        <f>_xlfn.XLOOKUP($D347,Help2_FC!$D:$D,Help2_FC!S:S)</f>
        <v>8603.1370000000006</v>
      </c>
      <c r="Y347" s="979">
        <f>_xlfn.XLOOKUP($D347,Help2_FC!$D:$D,Help2_FC!V:V)</f>
        <v>9996</v>
      </c>
      <c r="Z347" s="979">
        <f>_xlfn.XLOOKUP($D347,Help2_FC!$D:$D,Help2_FC!W:W)</f>
        <v>2828</v>
      </c>
      <c r="AA347" s="979">
        <f>_xlfn.XLOOKUP($D347,Help2_FC!$D:$D,Help2_FC!X:X)</f>
        <v>0</v>
      </c>
      <c r="AB347" s="979">
        <f>_xlfn.XLOOKUP($D347,Help2_FC!$D:$D,Help2_FC!Y:Y)</f>
        <v>4705</v>
      </c>
      <c r="AC347" s="979">
        <f>_xlfn.XLOOKUP($D347,Help2_FC!$D:$D,Help2_FC!Z:Z)</f>
        <v>2427</v>
      </c>
      <c r="AD347" s="979">
        <f>_xlfn.XLOOKUP($D347,Help2_FC!$D:$D,Help2_FC!AA:AA)</f>
        <v>1267.6020467999997</v>
      </c>
      <c r="AE347" s="979">
        <f>_xlfn.XLOOKUP($D347,Help2_FC!$D:$D,Help2_FC!AB:AB)</f>
        <v>1405</v>
      </c>
      <c r="AF347" s="979">
        <f>_xlfn.XLOOKUP($D347,Help2_FC!$D:$D,Help2_FC!AC:AC)</f>
        <v>582</v>
      </c>
      <c r="AG347" s="979">
        <f>_xlfn.XLOOKUP($D347,Help2_FC!$D:$D,Help2_FC!AD:AD)</f>
        <v>418</v>
      </c>
      <c r="AH347" s="979">
        <f>_xlfn.XLOOKUP($D347,Help2_FC!$D:$D,Help2_FC!AE:AE)</f>
        <v>864.90000000000009</v>
      </c>
      <c r="AI347" s="979">
        <f>_xlfn.XLOOKUP($D347,Help2_FC!$D:$D,Help2_FC!AF:AF)</f>
        <v>3574.9199999999996</v>
      </c>
      <c r="AJ347" s="979">
        <f>_xlfn.XLOOKUP($D347,Help2_FC!$D:$D,Help2_FC!AG:AG)</f>
        <v>389.05319209331509</v>
      </c>
      <c r="AK347" s="979">
        <f>_xlfn.XLOOKUP($D347,Help2_FC!$D:$D,Help2_FC!AH:AH)</f>
        <v>7591.8210063987972</v>
      </c>
      <c r="AL347" s="979">
        <f>_xlfn.XLOOKUP($D347,Help2_FC!$D:$D,Help2_FC!AI:AI)</f>
        <v>1070.75</v>
      </c>
      <c r="AM347" s="979">
        <f>_xlfn.XLOOKUP($D347,Help2_FC!$D:$D,Help2_FC!AJ:AJ)</f>
        <v>282</v>
      </c>
      <c r="AN347" s="979">
        <f>_xlfn.XLOOKUP($D347,Help2_FC!$D:$D,Help2_FC!AK:AK)</f>
        <v>1324</v>
      </c>
    </row>
    <row r="348" spans="1:40" x14ac:dyDescent="0.2">
      <c r="A348" s="1">
        <v>45272</v>
      </c>
      <c r="B348">
        <f t="shared" si="39"/>
        <v>12</v>
      </c>
      <c r="C348">
        <f t="shared" si="40"/>
        <v>2023</v>
      </c>
      <c r="D348" s="872" t="str">
        <f t="shared" si="37"/>
        <v>12´2023</v>
      </c>
      <c r="F348" s="2">
        <f t="shared" si="38"/>
        <v>24</v>
      </c>
      <c r="G348" s="1483">
        <f t="shared" si="41"/>
        <v>3.460207612456747E-2</v>
      </c>
      <c r="H348" s="5">
        <f t="shared" si="42"/>
        <v>1</v>
      </c>
      <c r="I348" s="995">
        <f>_xlfn.XLOOKUP($D348,Help2_FC!$D:$D,Help2_FC!H:H)</f>
        <v>19956</v>
      </c>
      <c r="J348" s="979">
        <f>_xlfn.XLOOKUP($D348,Help2_FC!$D:$D,Help2_FC!I:I)</f>
        <v>12824</v>
      </c>
      <c r="K348" s="979">
        <f>_xlfn.XLOOKUP($D348,Help2_FC!$D:$D,Help2_FC!J:J)</f>
        <v>1823</v>
      </c>
      <c r="L348" s="979">
        <f>_xlfn.XLOOKUP($D348,Help2_FC!$D:$D,Help2_FC!K:K)</f>
        <v>2882</v>
      </c>
      <c r="M348" s="979">
        <f>_xlfn.XLOOKUP($D348,Help2_FC!$D:$D,Help2_FC!L:L)</f>
        <v>9258</v>
      </c>
      <c r="N348" s="979">
        <f>_xlfn.XLOOKUP($D348,Help2_FC!$D:$D,Help2_FC!M:M)</f>
        <v>9240</v>
      </c>
      <c r="P348" s="979">
        <f>_xlfn.XLOOKUP($D348,Help2_FC!$D:$D,Help2_FC!F:F)</f>
        <v>693.6</v>
      </c>
      <c r="Q348" s="979">
        <f t="shared" si="43"/>
        <v>744</v>
      </c>
      <c r="R348" s="979">
        <f>_xlfn.XLOOKUP($D348,Help2_FC!$D:$D,Help2_FC!N:N)</f>
        <v>7809</v>
      </c>
      <c r="S348" s="979">
        <f>_xlfn.XLOOKUP($D348,Help2_FC!$D:$D,Help2_FC!O:O)</f>
        <v>10193.665000000003</v>
      </c>
      <c r="T348" s="979">
        <f>_xlfn.XLOOKUP($D348,Help2_FC!$D:$D,Help2_FC!P:P)</f>
        <v>507.56</v>
      </c>
      <c r="U348" s="979">
        <f>_xlfn.XLOOKUP($D348,Help2_FC!$D:$D,Help2_FC!Q:Q)</f>
        <v>356.74</v>
      </c>
      <c r="V348" s="979">
        <f>_xlfn.XLOOKUP($D348,Help2_FC!$D:$D,Help2_FC!R:R)</f>
        <v>114.542</v>
      </c>
      <c r="W348" s="979">
        <f>_xlfn.XLOOKUP($D348,Help2_FC!$D:$D,Help2_FC!S:S)</f>
        <v>8603.1370000000006</v>
      </c>
      <c r="Y348" s="979">
        <f>_xlfn.XLOOKUP($D348,Help2_FC!$D:$D,Help2_FC!V:V)</f>
        <v>9996</v>
      </c>
      <c r="Z348" s="979">
        <f>_xlfn.XLOOKUP($D348,Help2_FC!$D:$D,Help2_FC!W:W)</f>
        <v>2828</v>
      </c>
      <c r="AA348" s="979">
        <f>_xlfn.XLOOKUP($D348,Help2_FC!$D:$D,Help2_FC!X:X)</f>
        <v>0</v>
      </c>
      <c r="AB348" s="979">
        <f>_xlfn.XLOOKUP($D348,Help2_FC!$D:$D,Help2_FC!Y:Y)</f>
        <v>4705</v>
      </c>
      <c r="AC348" s="979">
        <f>_xlfn.XLOOKUP($D348,Help2_FC!$D:$D,Help2_FC!Z:Z)</f>
        <v>2427</v>
      </c>
      <c r="AD348" s="979">
        <f>_xlfn.XLOOKUP($D348,Help2_FC!$D:$D,Help2_FC!AA:AA)</f>
        <v>1267.6020467999997</v>
      </c>
      <c r="AE348" s="979">
        <f>_xlfn.XLOOKUP($D348,Help2_FC!$D:$D,Help2_FC!AB:AB)</f>
        <v>1405</v>
      </c>
      <c r="AF348" s="979">
        <f>_xlfn.XLOOKUP($D348,Help2_FC!$D:$D,Help2_FC!AC:AC)</f>
        <v>582</v>
      </c>
      <c r="AG348" s="979">
        <f>_xlfn.XLOOKUP($D348,Help2_FC!$D:$D,Help2_FC!AD:AD)</f>
        <v>418</v>
      </c>
      <c r="AH348" s="979">
        <f>_xlfn.XLOOKUP($D348,Help2_FC!$D:$D,Help2_FC!AE:AE)</f>
        <v>864.90000000000009</v>
      </c>
      <c r="AI348" s="979">
        <f>_xlfn.XLOOKUP($D348,Help2_FC!$D:$D,Help2_FC!AF:AF)</f>
        <v>3574.9199999999996</v>
      </c>
      <c r="AJ348" s="979">
        <f>_xlfn.XLOOKUP($D348,Help2_FC!$D:$D,Help2_FC!AG:AG)</f>
        <v>389.05319209331509</v>
      </c>
      <c r="AK348" s="979">
        <f>_xlfn.XLOOKUP($D348,Help2_FC!$D:$D,Help2_FC!AH:AH)</f>
        <v>7591.8210063987972</v>
      </c>
      <c r="AL348" s="979">
        <f>_xlfn.XLOOKUP($D348,Help2_FC!$D:$D,Help2_FC!AI:AI)</f>
        <v>1070.75</v>
      </c>
      <c r="AM348" s="979">
        <f>_xlfn.XLOOKUP($D348,Help2_FC!$D:$D,Help2_FC!AJ:AJ)</f>
        <v>282</v>
      </c>
      <c r="AN348" s="979">
        <f>_xlfn.XLOOKUP($D348,Help2_FC!$D:$D,Help2_FC!AK:AK)</f>
        <v>1324</v>
      </c>
    </row>
    <row r="349" spans="1:40" x14ac:dyDescent="0.2">
      <c r="A349" s="1">
        <v>45273</v>
      </c>
      <c r="B349">
        <f t="shared" si="39"/>
        <v>12</v>
      </c>
      <c r="C349">
        <f t="shared" si="40"/>
        <v>2023</v>
      </c>
      <c r="D349" s="872" t="str">
        <f t="shared" si="37"/>
        <v>12´2023</v>
      </c>
      <c r="F349" s="2">
        <f t="shared" si="38"/>
        <v>24</v>
      </c>
      <c r="G349" s="1483">
        <f t="shared" si="41"/>
        <v>3.460207612456747E-2</v>
      </c>
      <c r="H349" s="5">
        <f t="shared" si="42"/>
        <v>1</v>
      </c>
      <c r="I349" s="995">
        <f>_xlfn.XLOOKUP($D349,Help2_FC!$D:$D,Help2_FC!H:H)</f>
        <v>19956</v>
      </c>
      <c r="J349" s="979">
        <f>_xlfn.XLOOKUP($D349,Help2_FC!$D:$D,Help2_FC!I:I)</f>
        <v>12824</v>
      </c>
      <c r="K349" s="979">
        <f>_xlfn.XLOOKUP($D349,Help2_FC!$D:$D,Help2_FC!J:J)</f>
        <v>1823</v>
      </c>
      <c r="L349" s="979">
        <f>_xlfn.XLOOKUP($D349,Help2_FC!$D:$D,Help2_FC!K:K)</f>
        <v>2882</v>
      </c>
      <c r="M349" s="979">
        <f>_xlfn.XLOOKUP($D349,Help2_FC!$D:$D,Help2_FC!L:L)</f>
        <v>9258</v>
      </c>
      <c r="N349" s="979">
        <f>_xlfn.XLOOKUP($D349,Help2_FC!$D:$D,Help2_FC!M:M)</f>
        <v>9240</v>
      </c>
      <c r="P349" s="979">
        <f>_xlfn.XLOOKUP($D349,Help2_FC!$D:$D,Help2_FC!F:F)</f>
        <v>693.6</v>
      </c>
      <c r="Q349" s="979">
        <f t="shared" si="43"/>
        <v>744</v>
      </c>
      <c r="R349" s="979">
        <f>_xlfn.XLOOKUP($D349,Help2_FC!$D:$D,Help2_FC!N:N)</f>
        <v>7809</v>
      </c>
      <c r="S349" s="979">
        <f>_xlfn.XLOOKUP($D349,Help2_FC!$D:$D,Help2_FC!O:O)</f>
        <v>10193.665000000003</v>
      </c>
      <c r="T349" s="979">
        <f>_xlfn.XLOOKUP($D349,Help2_FC!$D:$D,Help2_FC!P:P)</f>
        <v>507.56</v>
      </c>
      <c r="U349" s="979">
        <f>_xlfn.XLOOKUP($D349,Help2_FC!$D:$D,Help2_FC!Q:Q)</f>
        <v>356.74</v>
      </c>
      <c r="V349" s="979">
        <f>_xlfn.XLOOKUP($D349,Help2_FC!$D:$D,Help2_FC!R:R)</f>
        <v>114.542</v>
      </c>
      <c r="W349" s="979">
        <f>_xlfn.XLOOKUP($D349,Help2_FC!$D:$D,Help2_FC!S:S)</f>
        <v>8603.1370000000006</v>
      </c>
      <c r="Y349" s="979">
        <f>_xlfn.XLOOKUP($D349,Help2_FC!$D:$D,Help2_FC!V:V)</f>
        <v>9996</v>
      </c>
      <c r="Z349" s="979">
        <f>_xlfn.XLOOKUP($D349,Help2_FC!$D:$D,Help2_FC!W:W)</f>
        <v>2828</v>
      </c>
      <c r="AA349" s="979">
        <f>_xlfn.XLOOKUP($D349,Help2_FC!$D:$D,Help2_FC!X:X)</f>
        <v>0</v>
      </c>
      <c r="AB349" s="979">
        <f>_xlfn.XLOOKUP($D349,Help2_FC!$D:$D,Help2_FC!Y:Y)</f>
        <v>4705</v>
      </c>
      <c r="AC349" s="979">
        <f>_xlfn.XLOOKUP($D349,Help2_FC!$D:$D,Help2_FC!Z:Z)</f>
        <v>2427</v>
      </c>
      <c r="AD349" s="979">
        <f>_xlfn.XLOOKUP($D349,Help2_FC!$D:$D,Help2_FC!AA:AA)</f>
        <v>1267.6020467999997</v>
      </c>
      <c r="AE349" s="979">
        <f>_xlfn.XLOOKUP($D349,Help2_FC!$D:$D,Help2_FC!AB:AB)</f>
        <v>1405</v>
      </c>
      <c r="AF349" s="979">
        <f>_xlfn.XLOOKUP($D349,Help2_FC!$D:$D,Help2_FC!AC:AC)</f>
        <v>582</v>
      </c>
      <c r="AG349" s="979">
        <f>_xlfn.XLOOKUP($D349,Help2_FC!$D:$D,Help2_FC!AD:AD)</f>
        <v>418</v>
      </c>
      <c r="AH349" s="979">
        <f>_xlfn.XLOOKUP($D349,Help2_FC!$D:$D,Help2_FC!AE:AE)</f>
        <v>864.90000000000009</v>
      </c>
      <c r="AI349" s="979">
        <f>_xlfn.XLOOKUP($D349,Help2_FC!$D:$D,Help2_FC!AF:AF)</f>
        <v>3574.9199999999996</v>
      </c>
      <c r="AJ349" s="979">
        <f>_xlfn.XLOOKUP($D349,Help2_FC!$D:$D,Help2_FC!AG:AG)</f>
        <v>389.05319209331509</v>
      </c>
      <c r="AK349" s="979">
        <f>_xlfn.XLOOKUP($D349,Help2_FC!$D:$D,Help2_FC!AH:AH)</f>
        <v>7591.8210063987972</v>
      </c>
      <c r="AL349" s="979">
        <f>_xlfn.XLOOKUP($D349,Help2_FC!$D:$D,Help2_FC!AI:AI)</f>
        <v>1070.75</v>
      </c>
      <c r="AM349" s="979">
        <f>_xlfn.XLOOKUP($D349,Help2_FC!$D:$D,Help2_FC!AJ:AJ)</f>
        <v>282</v>
      </c>
      <c r="AN349" s="979">
        <f>_xlfn.XLOOKUP($D349,Help2_FC!$D:$D,Help2_FC!AK:AK)</f>
        <v>1324</v>
      </c>
    </row>
    <row r="350" spans="1:40" x14ac:dyDescent="0.2">
      <c r="A350" s="1">
        <v>45274</v>
      </c>
      <c r="B350">
        <f t="shared" si="39"/>
        <v>12</v>
      </c>
      <c r="C350">
        <f t="shared" si="40"/>
        <v>2023</v>
      </c>
      <c r="D350" s="872" t="str">
        <f t="shared" si="37"/>
        <v>12´2023</v>
      </c>
      <c r="F350" s="2">
        <f t="shared" si="38"/>
        <v>24</v>
      </c>
      <c r="G350" s="1483">
        <f t="shared" si="41"/>
        <v>3.460207612456747E-2</v>
      </c>
      <c r="H350" s="5">
        <f t="shared" si="42"/>
        <v>1</v>
      </c>
      <c r="I350" s="995">
        <f>_xlfn.XLOOKUP($D350,Help2_FC!$D:$D,Help2_FC!H:H)</f>
        <v>19956</v>
      </c>
      <c r="J350" s="979">
        <f>_xlfn.XLOOKUP($D350,Help2_FC!$D:$D,Help2_FC!I:I)</f>
        <v>12824</v>
      </c>
      <c r="K350" s="979">
        <f>_xlfn.XLOOKUP($D350,Help2_FC!$D:$D,Help2_FC!J:J)</f>
        <v>1823</v>
      </c>
      <c r="L350" s="979">
        <f>_xlfn.XLOOKUP($D350,Help2_FC!$D:$D,Help2_FC!K:K)</f>
        <v>2882</v>
      </c>
      <c r="M350" s="979">
        <f>_xlfn.XLOOKUP($D350,Help2_FC!$D:$D,Help2_FC!L:L)</f>
        <v>9258</v>
      </c>
      <c r="N350" s="979">
        <f>_xlfn.XLOOKUP($D350,Help2_FC!$D:$D,Help2_FC!M:M)</f>
        <v>9240</v>
      </c>
      <c r="P350" s="979">
        <f>_xlfn.XLOOKUP($D350,Help2_FC!$D:$D,Help2_FC!F:F)</f>
        <v>693.6</v>
      </c>
      <c r="Q350" s="979">
        <f t="shared" si="43"/>
        <v>744</v>
      </c>
      <c r="R350" s="979">
        <f>_xlfn.XLOOKUP($D350,Help2_FC!$D:$D,Help2_FC!N:N)</f>
        <v>7809</v>
      </c>
      <c r="S350" s="979">
        <f>_xlfn.XLOOKUP($D350,Help2_FC!$D:$D,Help2_FC!O:O)</f>
        <v>10193.665000000003</v>
      </c>
      <c r="T350" s="979">
        <f>_xlfn.XLOOKUP($D350,Help2_FC!$D:$D,Help2_FC!P:P)</f>
        <v>507.56</v>
      </c>
      <c r="U350" s="979">
        <f>_xlfn.XLOOKUP($D350,Help2_FC!$D:$D,Help2_FC!Q:Q)</f>
        <v>356.74</v>
      </c>
      <c r="V350" s="979">
        <f>_xlfn.XLOOKUP($D350,Help2_FC!$D:$D,Help2_FC!R:R)</f>
        <v>114.542</v>
      </c>
      <c r="W350" s="979">
        <f>_xlfn.XLOOKUP($D350,Help2_FC!$D:$D,Help2_FC!S:S)</f>
        <v>8603.1370000000006</v>
      </c>
      <c r="Y350" s="979">
        <f>_xlfn.XLOOKUP($D350,Help2_FC!$D:$D,Help2_FC!V:V)</f>
        <v>9996</v>
      </c>
      <c r="Z350" s="979">
        <f>_xlfn.XLOOKUP($D350,Help2_FC!$D:$D,Help2_FC!W:W)</f>
        <v>2828</v>
      </c>
      <c r="AA350" s="979">
        <f>_xlfn.XLOOKUP($D350,Help2_FC!$D:$D,Help2_FC!X:X)</f>
        <v>0</v>
      </c>
      <c r="AB350" s="979">
        <f>_xlfn.XLOOKUP($D350,Help2_FC!$D:$D,Help2_FC!Y:Y)</f>
        <v>4705</v>
      </c>
      <c r="AC350" s="979">
        <f>_xlfn.XLOOKUP($D350,Help2_FC!$D:$D,Help2_FC!Z:Z)</f>
        <v>2427</v>
      </c>
      <c r="AD350" s="979">
        <f>_xlfn.XLOOKUP($D350,Help2_FC!$D:$D,Help2_FC!AA:AA)</f>
        <v>1267.6020467999997</v>
      </c>
      <c r="AE350" s="979">
        <f>_xlfn.XLOOKUP($D350,Help2_FC!$D:$D,Help2_FC!AB:AB)</f>
        <v>1405</v>
      </c>
      <c r="AF350" s="979">
        <f>_xlfn.XLOOKUP($D350,Help2_FC!$D:$D,Help2_FC!AC:AC)</f>
        <v>582</v>
      </c>
      <c r="AG350" s="979">
        <f>_xlfn.XLOOKUP($D350,Help2_FC!$D:$D,Help2_FC!AD:AD)</f>
        <v>418</v>
      </c>
      <c r="AH350" s="979">
        <f>_xlfn.XLOOKUP($D350,Help2_FC!$D:$D,Help2_FC!AE:AE)</f>
        <v>864.90000000000009</v>
      </c>
      <c r="AI350" s="979">
        <f>_xlfn.XLOOKUP($D350,Help2_FC!$D:$D,Help2_FC!AF:AF)</f>
        <v>3574.9199999999996</v>
      </c>
      <c r="AJ350" s="979">
        <f>_xlfn.XLOOKUP($D350,Help2_FC!$D:$D,Help2_FC!AG:AG)</f>
        <v>389.05319209331509</v>
      </c>
      <c r="AK350" s="979">
        <f>_xlfn.XLOOKUP($D350,Help2_FC!$D:$D,Help2_FC!AH:AH)</f>
        <v>7591.8210063987972</v>
      </c>
      <c r="AL350" s="979">
        <f>_xlfn.XLOOKUP($D350,Help2_FC!$D:$D,Help2_FC!AI:AI)</f>
        <v>1070.75</v>
      </c>
      <c r="AM350" s="979">
        <f>_xlfn.XLOOKUP($D350,Help2_FC!$D:$D,Help2_FC!AJ:AJ)</f>
        <v>282</v>
      </c>
      <c r="AN350" s="979">
        <f>_xlfn.XLOOKUP($D350,Help2_FC!$D:$D,Help2_FC!AK:AK)</f>
        <v>1324</v>
      </c>
    </row>
    <row r="351" spans="1:40" x14ac:dyDescent="0.2">
      <c r="A351" s="1">
        <v>45275</v>
      </c>
      <c r="B351">
        <f t="shared" si="39"/>
        <v>12</v>
      </c>
      <c r="C351">
        <f t="shared" si="40"/>
        <v>2023</v>
      </c>
      <c r="D351" s="872" t="str">
        <f t="shared" si="37"/>
        <v>12´2023</v>
      </c>
      <c r="F351" s="2">
        <f t="shared" si="38"/>
        <v>24</v>
      </c>
      <c r="G351" s="1483">
        <f t="shared" si="41"/>
        <v>3.460207612456747E-2</v>
      </c>
      <c r="H351" s="5">
        <f t="shared" si="42"/>
        <v>1</v>
      </c>
      <c r="I351" s="995">
        <f>_xlfn.XLOOKUP($D351,Help2_FC!$D:$D,Help2_FC!H:H)</f>
        <v>19956</v>
      </c>
      <c r="J351" s="979">
        <f>_xlfn.XLOOKUP($D351,Help2_FC!$D:$D,Help2_FC!I:I)</f>
        <v>12824</v>
      </c>
      <c r="K351" s="979">
        <f>_xlfn.XLOOKUP($D351,Help2_FC!$D:$D,Help2_FC!J:J)</f>
        <v>1823</v>
      </c>
      <c r="L351" s="979">
        <f>_xlfn.XLOOKUP($D351,Help2_FC!$D:$D,Help2_FC!K:K)</f>
        <v>2882</v>
      </c>
      <c r="M351" s="979">
        <f>_xlfn.XLOOKUP($D351,Help2_FC!$D:$D,Help2_FC!L:L)</f>
        <v>9258</v>
      </c>
      <c r="N351" s="979">
        <f>_xlfn.XLOOKUP($D351,Help2_FC!$D:$D,Help2_FC!M:M)</f>
        <v>9240</v>
      </c>
      <c r="P351" s="979">
        <f>_xlfn.XLOOKUP($D351,Help2_FC!$D:$D,Help2_FC!F:F)</f>
        <v>693.6</v>
      </c>
      <c r="Q351" s="979">
        <f t="shared" si="43"/>
        <v>744</v>
      </c>
      <c r="R351" s="979">
        <f>_xlfn.XLOOKUP($D351,Help2_FC!$D:$D,Help2_FC!N:N)</f>
        <v>7809</v>
      </c>
      <c r="S351" s="979">
        <f>_xlfn.XLOOKUP($D351,Help2_FC!$D:$D,Help2_FC!O:O)</f>
        <v>10193.665000000003</v>
      </c>
      <c r="T351" s="979">
        <f>_xlfn.XLOOKUP($D351,Help2_FC!$D:$D,Help2_FC!P:P)</f>
        <v>507.56</v>
      </c>
      <c r="U351" s="979">
        <f>_xlfn.XLOOKUP($D351,Help2_FC!$D:$D,Help2_FC!Q:Q)</f>
        <v>356.74</v>
      </c>
      <c r="V351" s="979">
        <f>_xlfn.XLOOKUP($D351,Help2_FC!$D:$D,Help2_FC!R:R)</f>
        <v>114.542</v>
      </c>
      <c r="W351" s="979">
        <f>_xlfn.XLOOKUP($D351,Help2_FC!$D:$D,Help2_FC!S:S)</f>
        <v>8603.1370000000006</v>
      </c>
      <c r="Y351" s="979">
        <f>_xlfn.XLOOKUP($D351,Help2_FC!$D:$D,Help2_FC!V:V)</f>
        <v>9996</v>
      </c>
      <c r="Z351" s="979">
        <f>_xlfn.XLOOKUP($D351,Help2_FC!$D:$D,Help2_FC!W:W)</f>
        <v>2828</v>
      </c>
      <c r="AA351" s="979">
        <f>_xlfn.XLOOKUP($D351,Help2_FC!$D:$D,Help2_FC!X:X)</f>
        <v>0</v>
      </c>
      <c r="AB351" s="979">
        <f>_xlfn.XLOOKUP($D351,Help2_FC!$D:$D,Help2_FC!Y:Y)</f>
        <v>4705</v>
      </c>
      <c r="AC351" s="979">
        <f>_xlfn.XLOOKUP($D351,Help2_FC!$D:$D,Help2_FC!Z:Z)</f>
        <v>2427</v>
      </c>
      <c r="AD351" s="979">
        <f>_xlfn.XLOOKUP($D351,Help2_FC!$D:$D,Help2_FC!AA:AA)</f>
        <v>1267.6020467999997</v>
      </c>
      <c r="AE351" s="979">
        <f>_xlfn.XLOOKUP($D351,Help2_FC!$D:$D,Help2_FC!AB:AB)</f>
        <v>1405</v>
      </c>
      <c r="AF351" s="979">
        <f>_xlfn.XLOOKUP($D351,Help2_FC!$D:$D,Help2_FC!AC:AC)</f>
        <v>582</v>
      </c>
      <c r="AG351" s="979">
        <f>_xlfn.XLOOKUP($D351,Help2_FC!$D:$D,Help2_FC!AD:AD)</f>
        <v>418</v>
      </c>
      <c r="AH351" s="979">
        <f>_xlfn.XLOOKUP($D351,Help2_FC!$D:$D,Help2_FC!AE:AE)</f>
        <v>864.90000000000009</v>
      </c>
      <c r="AI351" s="979">
        <f>_xlfn.XLOOKUP($D351,Help2_FC!$D:$D,Help2_FC!AF:AF)</f>
        <v>3574.9199999999996</v>
      </c>
      <c r="AJ351" s="979">
        <f>_xlfn.XLOOKUP($D351,Help2_FC!$D:$D,Help2_FC!AG:AG)</f>
        <v>389.05319209331509</v>
      </c>
      <c r="AK351" s="979">
        <f>_xlfn.XLOOKUP($D351,Help2_FC!$D:$D,Help2_FC!AH:AH)</f>
        <v>7591.8210063987972</v>
      </c>
      <c r="AL351" s="979">
        <f>_xlfn.XLOOKUP($D351,Help2_FC!$D:$D,Help2_FC!AI:AI)</f>
        <v>1070.75</v>
      </c>
      <c r="AM351" s="979">
        <f>_xlfn.XLOOKUP($D351,Help2_FC!$D:$D,Help2_FC!AJ:AJ)</f>
        <v>282</v>
      </c>
      <c r="AN351" s="979">
        <f>_xlfn.XLOOKUP($D351,Help2_FC!$D:$D,Help2_FC!AK:AK)</f>
        <v>1324</v>
      </c>
    </row>
    <row r="352" spans="1:40" x14ac:dyDescent="0.2">
      <c r="A352" s="1">
        <v>45276</v>
      </c>
      <c r="B352">
        <f t="shared" si="39"/>
        <v>12</v>
      </c>
      <c r="C352">
        <f t="shared" si="40"/>
        <v>2023</v>
      </c>
      <c r="D352" s="872" t="str">
        <f t="shared" si="37"/>
        <v>12´2023</v>
      </c>
      <c r="F352" s="2">
        <f t="shared" si="38"/>
        <v>24</v>
      </c>
      <c r="G352" s="1483">
        <f t="shared" si="41"/>
        <v>3.460207612456747E-2</v>
      </c>
      <c r="H352" s="5">
        <f t="shared" si="42"/>
        <v>1</v>
      </c>
      <c r="I352" s="995">
        <f>_xlfn.XLOOKUP($D352,Help2_FC!$D:$D,Help2_FC!H:H)</f>
        <v>19956</v>
      </c>
      <c r="J352" s="979">
        <f>_xlfn.XLOOKUP($D352,Help2_FC!$D:$D,Help2_FC!I:I)</f>
        <v>12824</v>
      </c>
      <c r="K352" s="979">
        <f>_xlfn.XLOOKUP($D352,Help2_FC!$D:$D,Help2_FC!J:J)</f>
        <v>1823</v>
      </c>
      <c r="L352" s="979">
        <f>_xlfn.XLOOKUP($D352,Help2_FC!$D:$D,Help2_FC!K:K)</f>
        <v>2882</v>
      </c>
      <c r="M352" s="979">
        <f>_xlfn.XLOOKUP($D352,Help2_FC!$D:$D,Help2_FC!L:L)</f>
        <v>9258</v>
      </c>
      <c r="N352" s="979">
        <f>_xlfn.XLOOKUP($D352,Help2_FC!$D:$D,Help2_FC!M:M)</f>
        <v>9240</v>
      </c>
      <c r="P352" s="979">
        <f>_xlfn.XLOOKUP($D352,Help2_FC!$D:$D,Help2_FC!F:F)</f>
        <v>693.6</v>
      </c>
      <c r="Q352" s="979">
        <f t="shared" si="43"/>
        <v>744</v>
      </c>
      <c r="R352" s="979">
        <f>_xlfn.XLOOKUP($D352,Help2_FC!$D:$D,Help2_FC!N:N)</f>
        <v>7809</v>
      </c>
      <c r="S352" s="979">
        <f>_xlfn.XLOOKUP($D352,Help2_FC!$D:$D,Help2_FC!O:O)</f>
        <v>10193.665000000003</v>
      </c>
      <c r="T352" s="979">
        <f>_xlfn.XLOOKUP($D352,Help2_FC!$D:$D,Help2_FC!P:P)</f>
        <v>507.56</v>
      </c>
      <c r="U352" s="979">
        <f>_xlfn.XLOOKUP($D352,Help2_FC!$D:$D,Help2_FC!Q:Q)</f>
        <v>356.74</v>
      </c>
      <c r="V352" s="979">
        <f>_xlfn.XLOOKUP($D352,Help2_FC!$D:$D,Help2_FC!R:R)</f>
        <v>114.542</v>
      </c>
      <c r="W352" s="979">
        <f>_xlfn.XLOOKUP($D352,Help2_FC!$D:$D,Help2_FC!S:S)</f>
        <v>8603.1370000000006</v>
      </c>
      <c r="Y352" s="979">
        <f>_xlfn.XLOOKUP($D352,Help2_FC!$D:$D,Help2_FC!V:V)</f>
        <v>9996</v>
      </c>
      <c r="Z352" s="979">
        <f>_xlfn.XLOOKUP($D352,Help2_FC!$D:$D,Help2_FC!W:W)</f>
        <v>2828</v>
      </c>
      <c r="AA352" s="979">
        <f>_xlfn.XLOOKUP($D352,Help2_FC!$D:$D,Help2_FC!X:X)</f>
        <v>0</v>
      </c>
      <c r="AB352" s="979">
        <f>_xlfn.XLOOKUP($D352,Help2_FC!$D:$D,Help2_FC!Y:Y)</f>
        <v>4705</v>
      </c>
      <c r="AC352" s="979">
        <f>_xlfn.XLOOKUP($D352,Help2_FC!$D:$D,Help2_FC!Z:Z)</f>
        <v>2427</v>
      </c>
      <c r="AD352" s="979">
        <f>_xlfn.XLOOKUP($D352,Help2_FC!$D:$D,Help2_FC!AA:AA)</f>
        <v>1267.6020467999997</v>
      </c>
      <c r="AE352" s="979">
        <f>_xlfn.XLOOKUP($D352,Help2_FC!$D:$D,Help2_FC!AB:AB)</f>
        <v>1405</v>
      </c>
      <c r="AF352" s="979">
        <f>_xlfn.XLOOKUP($D352,Help2_FC!$D:$D,Help2_FC!AC:AC)</f>
        <v>582</v>
      </c>
      <c r="AG352" s="979">
        <f>_xlfn.XLOOKUP($D352,Help2_FC!$D:$D,Help2_FC!AD:AD)</f>
        <v>418</v>
      </c>
      <c r="AH352" s="979">
        <f>_xlfn.XLOOKUP($D352,Help2_FC!$D:$D,Help2_FC!AE:AE)</f>
        <v>864.90000000000009</v>
      </c>
      <c r="AI352" s="979">
        <f>_xlfn.XLOOKUP($D352,Help2_FC!$D:$D,Help2_FC!AF:AF)</f>
        <v>3574.9199999999996</v>
      </c>
      <c r="AJ352" s="979">
        <f>_xlfn.XLOOKUP($D352,Help2_FC!$D:$D,Help2_FC!AG:AG)</f>
        <v>389.05319209331509</v>
      </c>
      <c r="AK352" s="979">
        <f>_xlfn.XLOOKUP($D352,Help2_FC!$D:$D,Help2_FC!AH:AH)</f>
        <v>7591.8210063987972</v>
      </c>
      <c r="AL352" s="979">
        <f>_xlfn.XLOOKUP($D352,Help2_FC!$D:$D,Help2_FC!AI:AI)</f>
        <v>1070.75</v>
      </c>
      <c r="AM352" s="979">
        <f>_xlfn.XLOOKUP($D352,Help2_FC!$D:$D,Help2_FC!AJ:AJ)</f>
        <v>282</v>
      </c>
      <c r="AN352" s="979">
        <f>_xlfn.XLOOKUP($D352,Help2_FC!$D:$D,Help2_FC!AK:AK)</f>
        <v>1324</v>
      </c>
    </row>
    <row r="353" spans="1:40" x14ac:dyDescent="0.2">
      <c r="A353" s="1">
        <v>45277</v>
      </c>
      <c r="B353">
        <f t="shared" si="39"/>
        <v>12</v>
      </c>
      <c r="C353">
        <f t="shared" si="40"/>
        <v>2023</v>
      </c>
      <c r="D353" s="872" t="str">
        <f t="shared" si="37"/>
        <v>12´2023</v>
      </c>
      <c r="F353" s="2">
        <f t="shared" si="38"/>
        <v>24</v>
      </c>
      <c r="G353" s="1483">
        <f t="shared" si="41"/>
        <v>3.460207612456747E-2</v>
      </c>
      <c r="H353" s="5">
        <f t="shared" si="42"/>
        <v>1</v>
      </c>
      <c r="I353" s="995">
        <f>_xlfn.XLOOKUP($D353,Help2_FC!$D:$D,Help2_FC!H:H)</f>
        <v>19956</v>
      </c>
      <c r="J353" s="979">
        <f>_xlfn.XLOOKUP($D353,Help2_FC!$D:$D,Help2_FC!I:I)</f>
        <v>12824</v>
      </c>
      <c r="K353" s="979">
        <f>_xlfn.XLOOKUP($D353,Help2_FC!$D:$D,Help2_FC!J:J)</f>
        <v>1823</v>
      </c>
      <c r="L353" s="979">
        <f>_xlfn.XLOOKUP($D353,Help2_FC!$D:$D,Help2_FC!K:K)</f>
        <v>2882</v>
      </c>
      <c r="M353" s="979">
        <f>_xlfn.XLOOKUP($D353,Help2_FC!$D:$D,Help2_FC!L:L)</f>
        <v>9258</v>
      </c>
      <c r="N353" s="979">
        <f>_xlfn.XLOOKUP($D353,Help2_FC!$D:$D,Help2_FC!M:M)</f>
        <v>9240</v>
      </c>
      <c r="P353" s="979">
        <f>_xlfn.XLOOKUP($D353,Help2_FC!$D:$D,Help2_FC!F:F)</f>
        <v>693.6</v>
      </c>
      <c r="Q353" s="979">
        <f t="shared" si="43"/>
        <v>744</v>
      </c>
      <c r="R353" s="979">
        <f>_xlfn.XLOOKUP($D353,Help2_FC!$D:$D,Help2_FC!N:N)</f>
        <v>7809</v>
      </c>
      <c r="S353" s="979">
        <f>_xlfn.XLOOKUP($D353,Help2_FC!$D:$D,Help2_FC!O:O)</f>
        <v>10193.665000000003</v>
      </c>
      <c r="T353" s="979">
        <f>_xlfn.XLOOKUP($D353,Help2_FC!$D:$D,Help2_FC!P:P)</f>
        <v>507.56</v>
      </c>
      <c r="U353" s="979">
        <f>_xlfn.XLOOKUP($D353,Help2_FC!$D:$D,Help2_FC!Q:Q)</f>
        <v>356.74</v>
      </c>
      <c r="V353" s="979">
        <f>_xlfn.XLOOKUP($D353,Help2_FC!$D:$D,Help2_FC!R:R)</f>
        <v>114.542</v>
      </c>
      <c r="W353" s="979">
        <f>_xlfn.XLOOKUP($D353,Help2_FC!$D:$D,Help2_FC!S:S)</f>
        <v>8603.1370000000006</v>
      </c>
      <c r="Y353" s="979">
        <f>_xlfn.XLOOKUP($D353,Help2_FC!$D:$D,Help2_FC!V:V)</f>
        <v>9996</v>
      </c>
      <c r="Z353" s="979">
        <f>_xlfn.XLOOKUP($D353,Help2_FC!$D:$D,Help2_FC!W:W)</f>
        <v>2828</v>
      </c>
      <c r="AA353" s="979">
        <f>_xlfn.XLOOKUP($D353,Help2_FC!$D:$D,Help2_FC!X:X)</f>
        <v>0</v>
      </c>
      <c r="AB353" s="979">
        <f>_xlfn.XLOOKUP($D353,Help2_FC!$D:$D,Help2_FC!Y:Y)</f>
        <v>4705</v>
      </c>
      <c r="AC353" s="979">
        <f>_xlfn.XLOOKUP($D353,Help2_FC!$D:$D,Help2_FC!Z:Z)</f>
        <v>2427</v>
      </c>
      <c r="AD353" s="979">
        <f>_xlfn.XLOOKUP($D353,Help2_FC!$D:$D,Help2_FC!AA:AA)</f>
        <v>1267.6020467999997</v>
      </c>
      <c r="AE353" s="979">
        <f>_xlfn.XLOOKUP($D353,Help2_FC!$D:$D,Help2_FC!AB:AB)</f>
        <v>1405</v>
      </c>
      <c r="AF353" s="979">
        <f>_xlfn.XLOOKUP($D353,Help2_FC!$D:$D,Help2_FC!AC:AC)</f>
        <v>582</v>
      </c>
      <c r="AG353" s="979">
        <f>_xlfn.XLOOKUP($D353,Help2_FC!$D:$D,Help2_FC!AD:AD)</f>
        <v>418</v>
      </c>
      <c r="AH353" s="979">
        <f>_xlfn.XLOOKUP($D353,Help2_FC!$D:$D,Help2_FC!AE:AE)</f>
        <v>864.90000000000009</v>
      </c>
      <c r="AI353" s="979">
        <f>_xlfn.XLOOKUP($D353,Help2_FC!$D:$D,Help2_FC!AF:AF)</f>
        <v>3574.9199999999996</v>
      </c>
      <c r="AJ353" s="979">
        <f>_xlfn.XLOOKUP($D353,Help2_FC!$D:$D,Help2_FC!AG:AG)</f>
        <v>389.05319209331509</v>
      </c>
      <c r="AK353" s="979">
        <f>_xlfn.XLOOKUP($D353,Help2_FC!$D:$D,Help2_FC!AH:AH)</f>
        <v>7591.8210063987972</v>
      </c>
      <c r="AL353" s="979">
        <f>_xlfn.XLOOKUP($D353,Help2_FC!$D:$D,Help2_FC!AI:AI)</f>
        <v>1070.75</v>
      </c>
      <c r="AM353" s="979">
        <f>_xlfn.XLOOKUP($D353,Help2_FC!$D:$D,Help2_FC!AJ:AJ)</f>
        <v>282</v>
      </c>
      <c r="AN353" s="979">
        <f>_xlfn.XLOOKUP($D353,Help2_FC!$D:$D,Help2_FC!AK:AK)</f>
        <v>1324</v>
      </c>
    </row>
    <row r="354" spans="1:40" x14ac:dyDescent="0.2">
      <c r="A354" s="1">
        <v>45278</v>
      </c>
      <c r="B354">
        <f t="shared" si="39"/>
        <v>12</v>
      </c>
      <c r="C354">
        <f t="shared" si="40"/>
        <v>2023</v>
      </c>
      <c r="D354" s="872" t="str">
        <f t="shared" si="37"/>
        <v>12´2023</v>
      </c>
      <c r="E354" s="867">
        <v>2</v>
      </c>
      <c r="F354" s="2">
        <f t="shared" si="38"/>
        <v>22</v>
      </c>
      <c r="G354" s="1483">
        <f t="shared" si="41"/>
        <v>3.1718569780853516E-2</v>
      </c>
      <c r="H354" s="5">
        <f t="shared" si="42"/>
        <v>0.91666666666666663</v>
      </c>
      <c r="I354" s="995">
        <f>_xlfn.XLOOKUP($D354,Help2_FC!$D:$D,Help2_FC!H:H)</f>
        <v>19956</v>
      </c>
      <c r="J354" s="979">
        <f>_xlfn.XLOOKUP($D354,Help2_FC!$D:$D,Help2_FC!I:I)</f>
        <v>12824</v>
      </c>
      <c r="K354" s="979">
        <f>_xlfn.XLOOKUP($D354,Help2_FC!$D:$D,Help2_FC!J:J)</f>
        <v>1823</v>
      </c>
      <c r="L354" s="979">
        <f>_xlfn.XLOOKUP($D354,Help2_FC!$D:$D,Help2_FC!K:K)</f>
        <v>2882</v>
      </c>
      <c r="M354" s="979">
        <f>_xlfn.XLOOKUP($D354,Help2_FC!$D:$D,Help2_FC!L:L)</f>
        <v>9258</v>
      </c>
      <c r="N354" s="979">
        <f>_xlfn.XLOOKUP($D354,Help2_FC!$D:$D,Help2_FC!M:M)</f>
        <v>9240</v>
      </c>
      <c r="P354" s="979">
        <f>_xlfn.XLOOKUP($D354,Help2_FC!$D:$D,Help2_FC!F:F)</f>
        <v>693.6</v>
      </c>
      <c r="Q354" s="979">
        <f t="shared" si="43"/>
        <v>744</v>
      </c>
      <c r="R354" s="979">
        <f>_xlfn.XLOOKUP($D354,Help2_FC!$D:$D,Help2_FC!N:N)</f>
        <v>7809</v>
      </c>
      <c r="S354" s="979">
        <f>_xlfn.XLOOKUP($D354,Help2_FC!$D:$D,Help2_FC!O:O)</f>
        <v>10193.665000000003</v>
      </c>
      <c r="T354" s="979">
        <f>_xlfn.XLOOKUP($D354,Help2_FC!$D:$D,Help2_FC!P:P)</f>
        <v>507.56</v>
      </c>
      <c r="U354" s="979">
        <f>_xlfn.XLOOKUP($D354,Help2_FC!$D:$D,Help2_FC!Q:Q)</f>
        <v>356.74</v>
      </c>
      <c r="V354" s="979">
        <f>_xlfn.XLOOKUP($D354,Help2_FC!$D:$D,Help2_FC!R:R)</f>
        <v>114.542</v>
      </c>
      <c r="W354" s="979">
        <f>_xlfn.XLOOKUP($D354,Help2_FC!$D:$D,Help2_FC!S:S)</f>
        <v>8603.1370000000006</v>
      </c>
      <c r="Y354" s="979">
        <f>_xlfn.XLOOKUP($D354,Help2_FC!$D:$D,Help2_FC!V:V)</f>
        <v>9996</v>
      </c>
      <c r="Z354" s="979">
        <f>_xlfn.XLOOKUP($D354,Help2_FC!$D:$D,Help2_FC!W:W)</f>
        <v>2828</v>
      </c>
      <c r="AA354" s="979">
        <f>_xlfn.XLOOKUP($D354,Help2_FC!$D:$D,Help2_FC!X:X)</f>
        <v>0</v>
      </c>
      <c r="AB354" s="979">
        <f>_xlfn.XLOOKUP($D354,Help2_FC!$D:$D,Help2_FC!Y:Y)</f>
        <v>4705</v>
      </c>
      <c r="AC354" s="979">
        <f>_xlfn.XLOOKUP($D354,Help2_FC!$D:$D,Help2_FC!Z:Z)</f>
        <v>2427</v>
      </c>
      <c r="AD354" s="979">
        <f>_xlfn.XLOOKUP($D354,Help2_FC!$D:$D,Help2_FC!AA:AA)</f>
        <v>1267.6020467999997</v>
      </c>
      <c r="AE354" s="979">
        <f>_xlfn.XLOOKUP($D354,Help2_FC!$D:$D,Help2_FC!AB:AB)</f>
        <v>1405</v>
      </c>
      <c r="AF354" s="979">
        <f>_xlfn.XLOOKUP($D354,Help2_FC!$D:$D,Help2_FC!AC:AC)</f>
        <v>582</v>
      </c>
      <c r="AG354" s="979">
        <f>_xlfn.XLOOKUP($D354,Help2_FC!$D:$D,Help2_FC!AD:AD)</f>
        <v>418</v>
      </c>
      <c r="AH354" s="979">
        <f>_xlfn.XLOOKUP($D354,Help2_FC!$D:$D,Help2_FC!AE:AE)</f>
        <v>864.90000000000009</v>
      </c>
      <c r="AI354" s="979">
        <f>_xlfn.XLOOKUP($D354,Help2_FC!$D:$D,Help2_FC!AF:AF)</f>
        <v>3574.9199999999996</v>
      </c>
      <c r="AJ354" s="979">
        <f>_xlfn.XLOOKUP($D354,Help2_FC!$D:$D,Help2_FC!AG:AG)</f>
        <v>389.05319209331509</v>
      </c>
      <c r="AK354" s="979">
        <f>_xlfn.XLOOKUP($D354,Help2_FC!$D:$D,Help2_FC!AH:AH)</f>
        <v>7591.8210063987972</v>
      </c>
      <c r="AL354" s="979">
        <f>_xlfn.XLOOKUP($D354,Help2_FC!$D:$D,Help2_FC!AI:AI)</f>
        <v>1070.75</v>
      </c>
      <c r="AM354" s="979">
        <f>_xlfn.XLOOKUP($D354,Help2_FC!$D:$D,Help2_FC!AJ:AJ)</f>
        <v>282</v>
      </c>
      <c r="AN354" s="979">
        <f>_xlfn.XLOOKUP($D354,Help2_FC!$D:$D,Help2_FC!AK:AK)</f>
        <v>1324</v>
      </c>
    </row>
    <row r="355" spans="1:40" x14ac:dyDescent="0.2">
      <c r="A355" s="1">
        <v>45279</v>
      </c>
      <c r="B355">
        <f t="shared" si="39"/>
        <v>12</v>
      </c>
      <c r="C355">
        <f t="shared" si="40"/>
        <v>2023</v>
      </c>
      <c r="D355" s="872" t="str">
        <f t="shared" si="37"/>
        <v>12´2023</v>
      </c>
      <c r="E355" s="867">
        <v>24</v>
      </c>
      <c r="F355" s="2">
        <f t="shared" si="38"/>
        <v>0</v>
      </c>
      <c r="G355" s="1483">
        <f t="shared" si="41"/>
        <v>0</v>
      </c>
      <c r="H355" s="5">
        <f t="shared" si="42"/>
        <v>0</v>
      </c>
      <c r="I355" s="995">
        <f>_xlfn.XLOOKUP($D355,Help2_FC!$D:$D,Help2_FC!H:H)</f>
        <v>19956</v>
      </c>
      <c r="J355" s="979">
        <f>_xlfn.XLOOKUP($D355,Help2_FC!$D:$D,Help2_FC!I:I)</f>
        <v>12824</v>
      </c>
      <c r="K355" s="979">
        <f>_xlfn.XLOOKUP($D355,Help2_FC!$D:$D,Help2_FC!J:J)</f>
        <v>1823</v>
      </c>
      <c r="L355" s="979">
        <f>_xlfn.XLOOKUP($D355,Help2_FC!$D:$D,Help2_FC!K:K)</f>
        <v>2882</v>
      </c>
      <c r="M355" s="979">
        <f>_xlfn.XLOOKUP($D355,Help2_FC!$D:$D,Help2_FC!L:L)</f>
        <v>9258</v>
      </c>
      <c r="N355" s="979">
        <f>_xlfn.XLOOKUP($D355,Help2_FC!$D:$D,Help2_FC!M:M)</f>
        <v>9240</v>
      </c>
      <c r="P355" s="979">
        <f>_xlfn.XLOOKUP($D355,Help2_FC!$D:$D,Help2_FC!F:F)</f>
        <v>693.6</v>
      </c>
      <c r="Q355" s="979">
        <f t="shared" si="43"/>
        <v>744</v>
      </c>
      <c r="R355" s="979">
        <f>_xlfn.XLOOKUP($D355,Help2_FC!$D:$D,Help2_FC!N:N)</f>
        <v>7809</v>
      </c>
      <c r="S355" s="979">
        <f>_xlfn.XLOOKUP($D355,Help2_FC!$D:$D,Help2_FC!O:O)</f>
        <v>10193.665000000003</v>
      </c>
      <c r="T355" s="979">
        <f>_xlfn.XLOOKUP($D355,Help2_FC!$D:$D,Help2_FC!P:P)</f>
        <v>507.56</v>
      </c>
      <c r="U355" s="979">
        <f>_xlfn.XLOOKUP($D355,Help2_FC!$D:$D,Help2_FC!Q:Q)</f>
        <v>356.74</v>
      </c>
      <c r="V355" s="979">
        <f>_xlfn.XLOOKUP($D355,Help2_FC!$D:$D,Help2_FC!R:R)</f>
        <v>114.542</v>
      </c>
      <c r="W355" s="979">
        <f>_xlfn.XLOOKUP($D355,Help2_FC!$D:$D,Help2_FC!S:S)</f>
        <v>8603.1370000000006</v>
      </c>
      <c r="Y355" s="979">
        <f>_xlfn.XLOOKUP($D355,Help2_FC!$D:$D,Help2_FC!V:V)</f>
        <v>9996</v>
      </c>
      <c r="Z355" s="979">
        <f>_xlfn.XLOOKUP($D355,Help2_FC!$D:$D,Help2_FC!W:W)</f>
        <v>2828</v>
      </c>
      <c r="AA355" s="979">
        <f>_xlfn.XLOOKUP($D355,Help2_FC!$D:$D,Help2_FC!X:X)</f>
        <v>0</v>
      </c>
      <c r="AB355" s="979">
        <f>_xlfn.XLOOKUP($D355,Help2_FC!$D:$D,Help2_FC!Y:Y)</f>
        <v>4705</v>
      </c>
      <c r="AC355" s="979">
        <f>_xlfn.XLOOKUP($D355,Help2_FC!$D:$D,Help2_FC!Z:Z)</f>
        <v>2427</v>
      </c>
      <c r="AD355" s="979">
        <f>_xlfn.XLOOKUP($D355,Help2_FC!$D:$D,Help2_FC!AA:AA)</f>
        <v>1267.6020467999997</v>
      </c>
      <c r="AE355" s="979">
        <f>_xlfn.XLOOKUP($D355,Help2_FC!$D:$D,Help2_FC!AB:AB)</f>
        <v>1405</v>
      </c>
      <c r="AF355" s="979">
        <f>_xlfn.XLOOKUP($D355,Help2_FC!$D:$D,Help2_FC!AC:AC)</f>
        <v>582</v>
      </c>
      <c r="AG355" s="979">
        <f>_xlfn.XLOOKUP($D355,Help2_FC!$D:$D,Help2_FC!AD:AD)</f>
        <v>418</v>
      </c>
      <c r="AH355" s="979">
        <f>_xlfn.XLOOKUP($D355,Help2_FC!$D:$D,Help2_FC!AE:AE)</f>
        <v>864.90000000000009</v>
      </c>
      <c r="AI355" s="979">
        <f>_xlfn.XLOOKUP($D355,Help2_FC!$D:$D,Help2_FC!AF:AF)</f>
        <v>3574.9199999999996</v>
      </c>
      <c r="AJ355" s="979">
        <f>_xlfn.XLOOKUP($D355,Help2_FC!$D:$D,Help2_FC!AG:AG)</f>
        <v>389.05319209331509</v>
      </c>
      <c r="AK355" s="979">
        <f>_xlfn.XLOOKUP($D355,Help2_FC!$D:$D,Help2_FC!AH:AH)</f>
        <v>7591.8210063987972</v>
      </c>
      <c r="AL355" s="979">
        <f>_xlfn.XLOOKUP($D355,Help2_FC!$D:$D,Help2_FC!AI:AI)</f>
        <v>1070.75</v>
      </c>
      <c r="AM355" s="979">
        <f>_xlfn.XLOOKUP($D355,Help2_FC!$D:$D,Help2_FC!AJ:AJ)</f>
        <v>282</v>
      </c>
      <c r="AN355" s="979">
        <f>_xlfn.XLOOKUP($D355,Help2_FC!$D:$D,Help2_FC!AK:AK)</f>
        <v>1324</v>
      </c>
    </row>
    <row r="356" spans="1:40" x14ac:dyDescent="0.2">
      <c r="A356" s="1">
        <v>45280</v>
      </c>
      <c r="B356">
        <f t="shared" si="39"/>
        <v>12</v>
      </c>
      <c r="C356">
        <f t="shared" si="40"/>
        <v>2023</v>
      </c>
      <c r="D356" s="872" t="str">
        <f t="shared" si="37"/>
        <v>12´2023</v>
      </c>
      <c r="E356" s="867">
        <v>12.4</v>
      </c>
      <c r="F356" s="2">
        <f t="shared" si="38"/>
        <v>11.6</v>
      </c>
      <c r="G356" s="1483">
        <f t="shared" si="41"/>
        <v>1.6724336793540944E-2</v>
      </c>
      <c r="H356" s="5">
        <f t="shared" si="42"/>
        <v>0.48333333333333334</v>
      </c>
      <c r="I356" s="995">
        <f>_xlfn.XLOOKUP($D356,Help2_FC!$D:$D,Help2_FC!H:H)</f>
        <v>19956</v>
      </c>
      <c r="J356" s="979">
        <f>_xlfn.XLOOKUP($D356,Help2_FC!$D:$D,Help2_FC!I:I)</f>
        <v>12824</v>
      </c>
      <c r="K356" s="979">
        <f>_xlfn.XLOOKUP($D356,Help2_FC!$D:$D,Help2_FC!J:J)</f>
        <v>1823</v>
      </c>
      <c r="L356" s="979">
        <f>_xlfn.XLOOKUP($D356,Help2_FC!$D:$D,Help2_FC!K:K)</f>
        <v>2882</v>
      </c>
      <c r="M356" s="979">
        <f>_xlfn.XLOOKUP($D356,Help2_FC!$D:$D,Help2_FC!L:L)</f>
        <v>9258</v>
      </c>
      <c r="N356" s="979">
        <f>_xlfn.XLOOKUP($D356,Help2_FC!$D:$D,Help2_FC!M:M)</f>
        <v>9240</v>
      </c>
      <c r="P356" s="979">
        <f>_xlfn.XLOOKUP($D356,Help2_FC!$D:$D,Help2_FC!F:F)</f>
        <v>693.6</v>
      </c>
      <c r="Q356" s="979">
        <f t="shared" si="43"/>
        <v>744</v>
      </c>
      <c r="R356" s="979">
        <f>_xlfn.XLOOKUP($D356,Help2_FC!$D:$D,Help2_FC!N:N)</f>
        <v>7809</v>
      </c>
      <c r="S356" s="979">
        <f>_xlfn.XLOOKUP($D356,Help2_FC!$D:$D,Help2_FC!O:O)</f>
        <v>10193.665000000003</v>
      </c>
      <c r="T356" s="979">
        <f>_xlfn.XLOOKUP($D356,Help2_FC!$D:$D,Help2_FC!P:P)</f>
        <v>507.56</v>
      </c>
      <c r="U356" s="979">
        <f>_xlfn.XLOOKUP($D356,Help2_FC!$D:$D,Help2_FC!Q:Q)</f>
        <v>356.74</v>
      </c>
      <c r="V356" s="979">
        <f>_xlfn.XLOOKUP($D356,Help2_FC!$D:$D,Help2_FC!R:R)</f>
        <v>114.542</v>
      </c>
      <c r="W356" s="979">
        <f>_xlfn.XLOOKUP($D356,Help2_FC!$D:$D,Help2_FC!S:S)</f>
        <v>8603.1370000000006</v>
      </c>
      <c r="Y356" s="979">
        <f>_xlfn.XLOOKUP($D356,Help2_FC!$D:$D,Help2_FC!V:V)</f>
        <v>9996</v>
      </c>
      <c r="Z356" s="979">
        <f>_xlfn.XLOOKUP($D356,Help2_FC!$D:$D,Help2_FC!W:W)</f>
        <v>2828</v>
      </c>
      <c r="AA356" s="979">
        <f>_xlfn.XLOOKUP($D356,Help2_FC!$D:$D,Help2_FC!X:X)</f>
        <v>0</v>
      </c>
      <c r="AB356" s="979">
        <f>_xlfn.XLOOKUP($D356,Help2_FC!$D:$D,Help2_FC!Y:Y)</f>
        <v>4705</v>
      </c>
      <c r="AC356" s="979">
        <f>_xlfn.XLOOKUP($D356,Help2_FC!$D:$D,Help2_FC!Z:Z)</f>
        <v>2427</v>
      </c>
      <c r="AD356" s="979">
        <f>_xlfn.XLOOKUP($D356,Help2_FC!$D:$D,Help2_FC!AA:AA)</f>
        <v>1267.6020467999997</v>
      </c>
      <c r="AE356" s="979">
        <f>_xlfn.XLOOKUP($D356,Help2_FC!$D:$D,Help2_FC!AB:AB)</f>
        <v>1405</v>
      </c>
      <c r="AF356" s="979">
        <f>_xlfn.XLOOKUP($D356,Help2_FC!$D:$D,Help2_FC!AC:AC)</f>
        <v>582</v>
      </c>
      <c r="AG356" s="979">
        <f>_xlfn.XLOOKUP($D356,Help2_FC!$D:$D,Help2_FC!AD:AD)</f>
        <v>418</v>
      </c>
      <c r="AH356" s="979">
        <f>_xlfn.XLOOKUP($D356,Help2_FC!$D:$D,Help2_FC!AE:AE)</f>
        <v>864.90000000000009</v>
      </c>
      <c r="AI356" s="979">
        <f>_xlfn.XLOOKUP($D356,Help2_FC!$D:$D,Help2_FC!AF:AF)</f>
        <v>3574.9199999999996</v>
      </c>
      <c r="AJ356" s="979">
        <f>_xlfn.XLOOKUP($D356,Help2_FC!$D:$D,Help2_FC!AG:AG)</f>
        <v>389.05319209331509</v>
      </c>
      <c r="AK356" s="979">
        <f>_xlfn.XLOOKUP($D356,Help2_FC!$D:$D,Help2_FC!AH:AH)</f>
        <v>7591.8210063987972</v>
      </c>
      <c r="AL356" s="979">
        <f>_xlfn.XLOOKUP($D356,Help2_FC!$D:$D,Help2_FC!AI:AI)</f>
        <v>1070.75</v>
      </c>
      <c r="AM356" s="979">
        <f>_xlfn.XLOOKUP($D356,Help2_FC!$D:$D,Help2_FC!AJ:AJ)</f>
        <v>282</v>
      </c>
      <c r="AN356" s="979">
        <f>_xlfn.XLOOKUP($D356,Help2_FC!$D:$D,Help2_FC!AK:AK)</f>
        <v>1324</v>
      </c>
    </row>
    <row r="357" spans="1:40" x14ac:dyDescent="0.2">
      <c r="A357" s="1">
        <v>45281</v>
      </c>
      <c r="B357">
        <f t="shared" si="39"/>
        <v>12</v>
      </c>
      <c r="C357">
        <f t="shared" si="40"/>
        <v>2023</v>
      </c>
      <c r="D357" s="872" t="str">
        <f t="shared" si="37"/>
        <v>12´2023</v>
      </c>
      <c r="F357" s="2">
        <f t="shared" si="38"/>
        <v>24</v>
      </c>
      <c r="G357" s="1483">
        <f t="shared" si="41"/>
        <v>3.460207612456747E-2</v>
      </c>
      <c r="H357" s="5">
        <f t="shared" si="42"/>
        <v>1</v>
      </c>
      <c r="I357" s="995">
        <f>_xlfn.XLOOKUP($D357,Help2_FC!$D:$D,Help2_FC!H:H)</f>
        <v>19956</v>
      </c>
      <c r="J357" s="979">
        <f>_xlfn.XLOOKUP($D357,Help2_FC!$D:$D,Help2_FC!I:I)</f>
        <v>12824</v>
      </c>
      <c r="K357" s="979">
        <f>_xlfn.XLOOKUP($D357,Help2_FC!$D:$D,Help2_FC!J:J)</f>
        <v>1823</v>
      </c>
      <c r="L357" s="979">
        <f>_xlfn.XLOOKUP($D357,Help2_FC!$D:$D,Help2_FC!K:K)</f>
        <v>2882</v>
      </c>
      <c r="M357" s="979">
        <f>_xlfn.XLOOKUP($D357,Help2_FC!$D:$D,Help2_FC!L:L)</f>
        <v>9258</v>
      </c>
      <c r="N357" s="979">
        <f>_xlfn.XLOOKUP($D357,Help2_FC!$D:$D,Help2_FC!M:M)</f>
        <v>9240</v>
      </c>
      <c r="P357" s="979">
        <f>_xlfn.XLOOKUP($D357,Help2_FC!$D:$D,Help2_FC!F:F)</f>
        <v>693.6</v>
      </c>
      <c r="Q357" s="979">
        <f t="shared" si="43"/>
        <v>744</v>
      </c>
      <c r="R357" s="979">
        <f>_xlfn.XLOOKUP($D357,Help2_FC!$D:$D,Help2_FC!N:N)</f>
        <v>7809</v>
      </c>
      <c r="S357" s="979">
        <f>_xlfn.XLOOKUP($D357,Help2_FC!$D:$D,Help2_FC!O:O)</f>
        <v>10193.665000000003</v>
      </c>
      <c r="T357" s="979">
        <f>_xlfn.XLOOKUP($D357,Help2_FC!$D:$D,Help2_FC!P:P)</f>
        <v>507.56</v>
      </c>
      <c r="U357" s="979">
        <f>_xlfn.XLOOKUP($D357,Help2_FC!$D:$D,Help2_FC!Q:Q)</f>
        <v>356.74</v>
      </c>
      <c r="V357" s="979">
        <f>_xlfn.XLOOKUP($D357,Help2_FC!$D:$D,Help2_FC!R:R)</f>
        <v>114.542</v>
      </c>
      <c r="W357" s="979">
        <f>_xlfn.XLOOKUP($D357,Help2_FC!$D:$D,Help2_FC!S:S)</f>
        <v>8603.1370000000006</v>
      </c>
      <c r="Y357" s="979">
        <f>_xlfn.XLOOKUP($D357,Help2_FC!$D:$D,Help2_FC!V:V)</f>
        <v>9996</v>
      </c>
      <c r="Z357" s="979">
        <f>_xlfn.XLOOKUP($D357,Help2_FC!$D:$D,Help2_FC!W:W)</f>
        <v>2828</v>
      </c>
      <c r="AA357" s="979">
        <f>_xlfn.XLOOKUP($D357,Help2_FC!$D:$D,Help2_FC!X:X)</f>
        <v>0</v>
      </c>
      <c r="AB357" s="979">
        <f>_xlfn.XLOOKUP($D357,Help2_FC!$D:$D,Help2_FC!Y:Y)</f>
        <v>4705</v>
      </c>
      <c r="AC357" s="979">
        <f>_xlfn.XLOOKUP($D357,Help2_FC!$D:$D,Help2_FC!Z:Z)</f>
        <v>2427</v>
      </c>
      <c r="AD357" s="979">
        <f>_xlfn.XLOOKUP($D357,Help2_FC!$D:$D,Help2_FC!AA:AA)</f>
        <v>1267.6020467999997</v>
      </c>
      <c r="AE357" s="979">
        <f>_xlfn.XLOOKUP($D357,Help2_FC!$D:$D,Help2_FC!AB:AB)</f>
        <v>1405</v>
      </c>
      <c r="AF357" s="979">
        <f>_xlfn.XLOOKUP($D357,Help2_FC!$D:$D,Help2_FC!AC:AC)</f>
        <v>582</v>
      </c>
      <c r="AG357" s="979">
        <f>_xlfn.XLOOKUP($D357,Help2_FC!$D:$D,Help2_FC!AD:AD)</f>
        <v>418</v>
      </c>
      <c r="AH357" s="979">
        <f>_xlfn.XLOOKUP($D357,Help2_FC!$D:$D,Help2_FC!AE:AE)</f>
        <v>864.90000000000009</v>
      </c>
      <c r="AI357" s="979">
        <f>_xlfn.XLOOKUP($D357,Help2_FC!$D:$D,Help2_FC!AF:AF)</f>
        <v>3574.9199999999996</v>
      </c>
      <c r="AJ357" s="979">
        <f>_xlfn.XLOOKUP($D357,Help2_FC!$D:$D,Help2_FC!AG:AG)</f>
        <v>389.05319209331509</v>
      </c>
      <c r="AK357" s="979">
        <f>_xlfn.XLOOKUP($D357,Help2_FC!$D:$D,Help2_FC!AH:AH)</f>
        <v>7591.8210063987972</v>
      </c>
      <c r="AL357" s="979">
        <f>_xlfn.XLOOKUP($D357,Help2_FC!$D:$D,Help2_FC!AI:AI)</f>
        <v>1070.75</v>
      </c>
      <c r="AM357" s="979">
        <f>_xlfn.XLOOKUP($D357,Help2_FC!$D:$D,Help2_FC!AJ:AJ)</f>
        <v>282</v>
      </c>
      <c r="AN357" s="979">
        <f>_xlfn.XLOOKUP($D357,Help2_FC!$D:$D,Help2_FC!AK:AK)</f>
        <v>1324</v>
      </c>
    </row>
    <row r="358" spans="1:40" x14ac:dyDescent="0.2">
      <c r="A358" s="1">
        <v>45282</v>
      </c>
      <c r="B358">
        <f t="shared" si="39"/>
        <v>12</v>
      </c>
      <c r="C358">
        <f t="shared" si="40"/>
        <v>2023</v>
      </c>
      <c r="D358" s="872" t="str">
        <f t="shared" si="37"/>
        <v>12´2023</v>
      </c>
      <c r="F358" s="2">
        <f t="shared" si="38"/>
        <v>24</v>
      </c>
      <c r="G358" s="1483">
        <f t="shared" si="41"/>
        <v>3.460207612456747E-2</v>
      </c>
      <c r="H358" s="5">
        <f t="shared" si="42"/>
        <v>1</v>
      </c>
      <c r="I358" s="995">
        <f>_xlfn.XLOOKUP($D358,Help2_FC!$D:$D,Help2_FC!H:H)</f>
        <v>19956</v>
      </c>
      <c r="J358" s="979">
        <f>_xlfn.XLOOKUP($D358,Help2_FC!$D:$D,Help2_FC!I:I)</f>
        <v>12824</v>
      </c>
      <c r="K358" s="979">
        <f>_xlfn.XLOOKUP($D358,Help2_FC!$D:$D,Help2_FC!J:J)</f>
        <v>1823</v>
      </c>
      <c r="L358" s="979">
        <f>_xlfn.XLOOKUP($D358,Help2_FC!$D:$D,Help2_FC!K:K)</f>
        <v>2882</v>
      </c>
      <c r="M358" s="979">
        <f>_xlfn.XLOOKUP($D358,Help2_FC!$D:$D,Help2_FC!L:L)</f>
        <v>9258</v>
      </c>
      <c r="N358" s="979">
        <f>_xlfn.XLOOKUP($D358,Help2_FC!$D:$D,Help2_FC!M:M)</f>
        <v>9240</v>
      </c>
      <c r="P358" s="979">
        <f>_xlfn.XLOOKUP($D358,Help2_FC!$D:$D,Help2_FC!F:F)</f>
        <v>693.6</v>
      </c>
      <c r="Q358" s="979">
        <f t="shared" si="43"/>
        <v>744</v>
      </c>
      <c r="R358" s="979">
        <f>_xlfn.XLOOKUP($D358,Help2_FC!$D:$D,Help2_FC!N:N)</f>
        <v>7809</v>
      </c>
      <c r="S358" s="979">
        <f>_xlfn.XLOOKUP($D358,Help2_FC!$D:$D,Help2_FC!O:O)</f>
        <v>10193.665000000003</v>
      </c>
      <c r="T358" s="979">
        <f>_xlfn.XLOOKUP($D358,Help2_FC!$D:$D,Help2_FC!P:P)</f>
        <v>507.56</v>
      </c>
      <c r="U358" s="979">
        <f>_xlfn.XLOOKUP($D358,Help2_FC!$D:$D,Help2_FC!Q:Q)</f>
        <v>356.74</v>
      </c>
      <c r="V358" s="979">
        <f>_xlfn.XLOOKUP($D358,Help2_FC!$D:$D,Help2_FC!R:R)</f>
        <v>114.542</v>
      </c>
      <c r="W358" s="979">
        <f>_xlfn.XLOOKUP($D358,Help2_FC!$D:$D,Help2_FC!S:S)</f>
        <v>8603.1370000000006</v>
      </c>
      <c r="Y358" s="979">
        <f>_xlfn.XLOOKUP($D358,Help2_FC!$D:$D,Help2_FC!V:V)</f>
        <v>9996</v>
      </c>
      <c r="Z358" s="979">
        <f>_xlfn.XLOOKUP($D358,Help2_FC!$D:$D,Help2_FC!W:W)</f>
        <v>2828</v>
      </c>
      <c r="AA358" s="979">
        <f>_xlfn.XLOOKUP($D358,Help2_FC!$D:$D,Help2_FC!X:X)</f>
        <v>0</v>
      </c>
      <c r="AB358" s="979">
        <f>_xlfn.XLOOKUP($D358,Help2_FC!$D:$D,Help2_FC!Y:Y)</f>
        <v>4705</v>
      </c>
      <c r="AC358" s="979">
        <f>_xlfn.XLOOKUP($D358,Help2_FC!$D:$D,Help2_FC!Z:Z)</f>
        <v>2427</v>
      </c>
      <c r="AD358" s="979">
        <f>_xlfn.XLOOKUP($D358,Help2_FC!$D:$D,Help2_FC!AA:AA)</f>
        <v>1267.6020467999997</v>
      </c>
      <c r="AE358" s="979">
        <f>_xlfn.XLOOKUP($D358,Help2_FC!$D:$D,Help2_FC!AB:AB)</f>
        <v>1405</v>
      </c>
      <c r="AF358" s="979">
        <f>_xlfn.XLOOKUP($D358,Help2_FC!$D:$D,Help2_FC!AC:AC)</f>
        <v>582</v>
      </c>
      <c r="AG358" s="979">
        <f>_xlfn.XLOOKUP($D358,Help2_FC!$D:$D,Help2_FC!AD:AD)</f>
        <v>418</v>
      </c>
      <c r="AH358" s="979">
        <f>_xlfn.XLOOKUP($D358,Help2_FC!$D:$D,Help2_FC!AE:AE)</f>
        <v>864.90000000000009</v>
      </c>
      <c r="AI358" s="979">
        <f>_xlfn.XLOOKUP($D358,Help2_FC!$D:$D,Help2_FC!AF:AF)</f>
        <v>3574.9199999999996</v>
      </c>
      <c r="AJ358" s="979">
        <f>_xlfn.XLOOKUP($D358,Help2_FC!$D:$D,Help2_FC!AG:AG)</f>
        <v>389.05319209331509</v>
      </c>
      <c r="AK358" s="979">
        <f>_xlfn.XLOOKUP($D358,Help2_FC!$D:$D,Help2_FC!AH:AH)</f>
        <v>7591.8210063987972</v>
      </c>
      <c r="AL358" s="979">
        <f>_xlfn.XLOOKUP($D358,Help2_FC!$D:$D,Help2_FC!AI:AI)</f>
        <v>1070.75</v>
      </c>
      <c r="AM358" s="979">
        <f>_xlfn.XLOOKUP($D358,Help2_FC!$D:$D,Help2_FC!AJ:AJ)</f>
        <v>282</v>
      </c>
      <c r="AN358" s="979">
        <f>_xlfn.XLOOKUP($D358,Help2_FC!$D:$D,Help2_FC!AK:AK)</f>
        <v>1324</v>
      </c>
    </row>
    <row r="359" spans="1:40" x14ac:dyDescent="0.2">
      <c r="A359" s="1">
        <v>45283</v>
      </c>
      <c r="B359">
        <f t="shared" si="39"/>
        <v>12</v>
      </c>
      <c r="C359">
        <f t="shared" si="40"/>
        <v>2023</v>
      </c>
      <c r="D359" s="872" t="str">
        <f t="shared" si="37"/>
        <v>12´2023</v>
      </c>
      <c r="F359" s="2">
        <f t="shared" si="38"/>
        <v>24</v>
      </c>
      <c r="G359" s="1483">
        <f t="shared" si="41"/>
        <v>3.460207612456747E-2</v>
      </c>
      <c r="H359" s="5">
        <f t="shared" si="42"/>
        <v>1</v>
      </c>
      <c r="I359" s="995">
        <f>_xlfn.XLOOKUP($D359,Help2_FC!$D:$D,Help2_FC!H:H)</f>
        <v>19956</v>
      </c>
      <c r="J359" s="979">
        <f>_xlfn.XLOOKUP($D359,Help2_FC!$D:$D,Help2_FC!I:I)</f>
        <v>12824</v>
      </c>
      <c r="K359" s="979">
        <f>_xlfn.XLOOKUP($D359,Help2_FC!$D:$D,Help2_FC!J:J)</f>
        <v>1823</v>
      </c>
      <c r="L359" s="979">
        <f>_xlfn.XLOOKUP($D359,Help2_FC!$D:$D,Help2_FC!K:K)</f>
        <v>2882</v>
      </c>
      <c r="M359" s="979">
        <f>_xlfn.XLOOKUP($D359,Help2_FC!$D:$D,Help2_FC!L:L)</f>
        <v>9258</v>
      </c>
      <c r="N359" s="979">
        <f>_xlfn.XLOOKUP($D359,Help2_FC!$D:$D,Help2_FC!M:M)</f>
        <v>9240</v>
      </c>
      <c r="P359" s="979">
        <f>_xlfn.XLOOKUP($D359,Help2_FC!$D:$D,Help2_FC!F:F)</f>
        <v>693.6</v>
      </c>
      <c r="Q359" s="979">
        <f t="shared" si="43"/>
        <v>744</v>
      </c>
      <c r="R359" s="979">
        <f>_xlfn.XLOOKUP($D359,Help2_FC!$D:$D,Help2_FC!N:N)</f>
        <v>7809</v>
      </c>
      <c r="S359" s="979">
        <f>_xlfn.XLOOKUP($D359,Help2_FC!$D:$D,Help2_FC!O:O)</f>
        <v>10193.665000000003</v>
      </c>
      <c r="T359" s="979">
        <f>_xlfn.XLOOKUP($D359,Help2_FC!$D:$D,Help2_FC!P:P)</f>
        <v>507.56</v>
      </c>
      <c r="U359" s="979">
        <f>_xlfn.XLOOKUP($D359,Help2_FC!$D:$D,Help2_FC!Q:Q)</f>
        <v>356.74</v>
      </c>
      <c r="V359" s="979">
        <f>_xlfn.XLOOKUP($D359,Help2_FC!$D:$D,Help2_FC!R:R)</f>
        <v>114.542</v>
      </c>
      <c r="W359" s="979">
        <f>_xlfn.XLOOKUP($D359,Help2_FC!$D:$D,Help2_FC!S:S)</f>
        <v>8603.1370000000006</v>
      </c>
      <c r="Y359" s="979">
        <f>_xlfn.XLOOKUP($D359,Help2_FC!$D:$D,Help2_FC!V:V)</f>
        <v>9996</v>
      </c>
      <c r="Z359" s="979">
        <f>_xlfn.XLOOKUP($D359,Help2_FC!$D:$D,Help2_FC!W:W)</f>
        <v>2828</v>
      </c>
      <c r="AA359" s="979">
        <f>_xlfn.XLOOKUP($D359,Help2_FC!$D:$D,Help2_FC!X:X)</f>
        <v>0</v>
      </c>
      <c r="AB359" s="979">
        <f>_xlfn.XLOOKUP($D359,Help2_FC!$D:$D,Help2_FC!Y:Y)</f>
        <v>4705</v>
      </c>
      <c r="AC359" s="979">
        <f>_xlfn.XLOOKUP($D359,Help2_FC!$D:$D,Help2_FC!Z:Z)</f>
        <v>2427</v>
      </c>
      <c r="AD359" s="979">
        <f>_xlfn.XLOOKUP($D359,Help2_FC!$D:$D,Help2_FC!AA:AA)</f>
        <v>1267.6020467999997</v>
      </c>
      <c r="AE359" s="979">
        <f>_xlfn.XLOOKUP($D359,Help2_FC!$D:$D,Help2_FC!AB:AB)</f>
        <v>1405</v>
      </c>
      <c r="AF359" s="979">
        <f>_xlfn.XLOOKUP($D359,Help2_FC!$D:$D,Help2_FC!AC:AC)</f>
        <v>582</v>
      </c>
      <c r="AG359" s="979">
        <f>_xlfn.XLOOKUP($D359,Help2_FC!$D:$D,Help2_FC!AD:AD)</f>
        <v>418</v>
      </c>
      <c r="AH359" s="979">
        <f>_xlfn.XLOOKUP($D359,Help2_FC!$D:$D,Help2_FC!AE:AE)</f>
        <v>864.90000000000009</v>
      </c>
      <c r="AI359" s="979">
        <f>_xlfn.XLOOKUP($D359,Help2_FC!$D:$D,Help2_FC!AF:AF)</f>
        <v>3574.9199999999996</v>
      </c>
      <c r="AJ359" s="979">
        <f>_xlfn.XLOOKUP($D359,Help2_FC!$D:$D,Help2_FC!AG:AG)</f>
        <v>389.05319209331509</v>
      </c>
      <c r="AK359" s="979">
        <f>_xlfn.XLOOKUP($D359,Help2_FC!$D:$D,Help2_FC!AH:AH)</f>
        <v>7591.8210063987972</v>
      </c>
      <c r="AL359" s="979">
        <f>_xlfn.XLOOKUP($D359,Help2_FC!$D:$D,Help2_FC!AI:AI)</f>
        <v>1070.75</v>
      </c>
      <c r="AM359" s="979">
        <f>_xlfn.XLOOKUP($D359,Help2_FC!$D:$D,Help2_FC!AJ:AJ)</f>
        <v>282</v>
      </c>
      <c r="AN359" s="979">
        <f>_xlfn.XLOOKUP($D359,Help2_FC!$D:$D,Help2_FC!AK:AK)</f>
        <v>1324</v>
      </c>
    </row>
    <row r="360" spans="1:40" x14ac:dyDescent="0.2">
      <c r="A360" s="1">
        <v>45284</v>
      </c>
      <c r="B360">
        <f t="shared" si="39"/>
        <v>12</v>
      </c>
      <c r="C360">
        <f t="shared" si="40"/>
        <v>2023</v>
      </c>
      <c r="D360" s="872" t="str">
        <f t="shared" si="37"/>
        <v>12´2023</v>
      </c>
      <c r="F360" s="2">
        <f t="shared" si="38"/>
        <v>24</v>
      </c>
      <c r="G360" s="1483">
        <f t="shared" si="41"/>
        <v>3.460207612456747E-2</v>
      </c>
      <c r="H360" s="5">
        <f t="shared" si="42"/>
        <v>1</v>
      </c>
      <c r="I360" s="995">
        <f>_xlfn.XLOOKUP($D360,Help2_FC!$D:$D,Help2_FC!H:H)</f>
        <v>19956</v>
      </c>
      <c r="J360" s="979">
        <f>_xlfn.XLOOKUP($D360,Help2_FC!$D:$D,Help2_FC!I:I)</f>
        <v>12824</v>
      </c>
      <c r="K360" s="979">
        <f>_xlfn.XLOOKUP($D360,Help2_FC!$D:$D,Help2_FC!J:J)</f>
        <v>1823</v>
      </c>
      <c r="L360" s="979">
        <f>_xlfn.XLOOKUP($D360,Help2_FC!$D:$D,Help2_FC!K:K)</f>
        <v>2882</v>
      </c>
      <c r="M360" s="979">
        <f>_xlfn.XLOOKUP($D360,Help2_FC!$D:$D,Help2_FC!L:L)</f>
        <v>9258</v>
      </c>
      <c r="N360" s="979">
        <f>_xlfn.XLOOKUP($D360,Help2_FC!$D:$D,Help2_FC!M:M)</f>
        <v>9240</v>
      </c>
      <c r="P360" s="979">
        <f>_xlfn.XLOOKUP($D360,Help2_FC!$D:$D,Help2_FC!F:F)</f>
        <v>693.6</v>
      </c>
      <c r="Q360" s="979">
        <f t="shared" si="43"/>
        <v>744</v>
      </c>
      <c r="R360" s="979">
        <f>_xlfn.XLOOKUP($D360,Help2_FC!$D:$D,Help2_FC!N:N)</f>
        <v>7809</v>
      </c>
      <c r="S360" s="979">
        <f>_xlfn.XLOOKUP($D360,Help2_FC!$D:$D,Help2_FC!O:O)</f>
        <v>10193.665000000003</v>
      </c>
      <c r="T360" s="979">
        <f>_xlfn.XLOOKUP($D360,Help2_FC!$D:$D,Help2_FC!P:P)</f>
        <v>507.56</v>
      </c>
      <c r="U360" s="979">
        <f>_xlfn.XLOOKUP($D360,Help2_FC!$D:$D,Help2_FC!Q:Q)</f>
        <v>356.74</v>
      </c>
      <c r="V360" s="979">
        <f>_xlfn.XLOOKUP($D360,Help2_FC!$D:$D,Help2_FC!R:R)</f>
        <v>114.542</v>
      </c>
      <c r="W360" s="979">
        <f>_xlfn.XLOOKUP($D360,Help2_FC!$D:$D,Help2_FC!S:S)</f>
        <v>8603.1370000000006</v>
      </c>
      <c r="Y360" s="979">
        <f>_xlfn.XLOOKUP($D360,Help2_FC!$D:$D,Help2_FC!V:V)</f>
        <v>9996</v>
      </c>
      <c r="Z360" s="979">
        <f>_xlfn.XLOOKUP($D360,Help2_FC!$D:$D,Help2_FC!W:W)</f>
        <v>2828</v>
      </c>
      <c r="AA360" s="979">
        <f>_xlfn.XLOOKUP($D360,Help2_FC!$D:$D,Help2_FC!X:X)</f>
        <v>0</v>
      </c>
      <c r="AB360" s="979">
        <f>_xlfn.XLOOKUP($D360,Help2_FC!$D:$D,Help2_FC!Y:Y)</f>
        <v>4705</v>
      </c>
      <c r="AC360" s="979">
        <f>_xlfn.XLOOKUP($D360,Help2_FC!$D:$D,Help2_FC!Z:Z)</f>
        <v>2427</v>
      </c>
      <c r="AD360" s="979">
        <f>_xlfn.XLOOKUP($D360,Help2_FC!$D:$D,Help2_FC!AA:AA)</f>
        <v>1267.6020467999997</v>
      </c>
      <c r="AE360" s="979">
        <f>_xlfn.XLOOKUP($D360,Help2_FC!$D:$D,Help2_FC!AB:AB)</f>
        <v>1405</v>
      </c>
      <c r="AF360" s="979">
        <f>_xlfn.XLOOKUP($D360,Help2_FC!$D:$D,Help2_FC!AC:AC)</f>
        <v>582</v>
      </c>
      <c r="AG360" s="979">
        <f>_xlfn.XLOOKUP($D360,Help2_FC!$D:$D,Help2_FC!AD:AD)</f>
        <v>418</v>
      </c>
      <c r="AH360" s="979">
        <f>_xlfn.XLOOKUP($D360,Help2_FC!$D:$D,Help2_FC!AE:AE)</f>
        <v>864.90000000000009</v>
      </c>
      <c r="AI360" s="979">
        <f>_xlfn.XLOOKUP($D360,Help2_FC!$D:$D,Help2_FC!AF:AF)</f>
        <v>3574.9199999999996</v>
      </c>
      <c r="AJ360" s="979">
        <f>_xlfn.XLOOKUP($D360,Help2_FC!$D:$D,Help2_FC!AG:AG)</f>
        <v>389.05319209331509</v>
      </c>
      <c r="AK360" s="979">
        <f>_xlfn.XLOOKUP($D360,Help2_FC!$D:$D,Help2_FC!AH:AH)</f>
        <v>7591.8210063987972</v>
      </c>
      <c r="AL360" s="979">
        <f>_xlfn.XLOOKUP($D360,Help2_FC!$D:$D,Help2_FC!AI:AI)</f>
        <v>1070.75</v>
      </c>
      <c r="AM360" s="979">
        <f>_xlfn.XLOOKUP($D360,Help2_FC!$D:$D,Help2_FC!AJ:AJ)</f>
        <v>282</v>
      </c>
      <c r="AN360" s="979">
        <f>_xlfn.XLOOKUP($D360,Help2_FC!$D:$D,Help2_FC!AK:AK)</f>
        <v>1324</v>
      </c>
    </row>
    <row r="361" spans="1:40" x14ac:dyDescent="0.2">
      <c r="A361" s="1">
        <v>45285</v>
      </c>
      <c r="B361">
        <f t="shared" si="39"/>
        <v>12</v>
      </c>
      <c r="C361">
        <f t="shared" si="40"/>
        <v>2023</v>
      </c>
      <c r="D361" s="872" t="str">
        <f t="shared" si="37"/>
        <v>12´2023</v>
      </c>
      <c r="F361" s="2">
        <f t="shared" si="38"/>
        <v>24</v>
      </c>
      <c r="G361" s="1483">
        <f t="shared" si="41"/>
        <v>3.460207612456747E-2</v>
      </c>
      <c r="H361" s="5">
        <f t="shared" si="42"/>
        <v>1</v>
      </c>
      <c r="I361" s="995">
        <f>_xlfn.XLOOKUP($D361,Help2_FC!$D:$D,Help2_FC!H:H)</f>
        <v>19956</v>
      </c>
      <c r="J361" s="979">
        <f>_xlfn.XLOOKUP($D361,Help2_FC!$D:$D,Help2_FC!I:I)</f>
        <v>12824</v>
      </c>
      <c r="K361" s="979">
        <f>_xlfn.XLOOKUP($D361,Help2_FC!$D:$D,Help2_FC!J:J)</f>
        <v>1823</v>
      </c>
      <c r="L361" s="979">
        <f>_xlfn.XLOOKUP($D361,Help2_FC!$D:$D,Help2_FC!K:K)</f>
        <v>2882</v>
      </c>
      <c r="M361" s="979">
        <f>_xlfn.XLOOKUP($D361,Help2_FC!$D:$D,Help2_FC!L:L)</f>
        <v>9258</v>
      </c>
      <c r="N361" s="979">
        <f>_xlfn.XLOOKUP($D361,Help2_FC!$D:$D,Help2_FC!M:M)</f>
        <v>9240</v>
      </c>
      <c r="P361" s="979">
        <f>_xlfn.XLOOKUP($D361,Help2_FC!$D:$D,Help2_FC!F:F)</f>
        <v>693.6</v>
      </c>
      <c r="Q361" s="979">
        <f t="shared" si="43"/>
        <v>744</v>
      </c>
      <c r="R361" s="979">
        <f>_xlfn.XLOOKUP($D361,Help2_FC!$D:$D,Help2_FC!N:N)</f>
        <v>7809</v>
      </c>
      <c r="S361" s="979">
        <f>_xlfn.XLOOKUP($D361,Help2_FC!$D:$D,Help2_FC!O:O)</f>
        <v>10193.665000000003</v>
      </c>
      <c r="T361" s="979">
        <f>_xlfn.XLOOKUP($D361,Help2_FC!$D:$D,Help2_FC!P:P)</f>
        <v>507.56</v>
      </c>
      <c r="U361" s="979">
        <f>_xlfn.XLOOKUP($D361,Help2_FC!$D:$D,Help2_FC!Q:Q)</f>
        <v>356.74</v>
      </c>
      <c r="V361" s="979">
        <f>_xlfn.XLOOKUP($D361,Help2_FC!$D:$D,Help2_FC!R:R)</f>
        <v>114.542</v>
      </c>
      <c r="W361" s="979">
        <f>_xlfn.XLOOKUP($D361,Help2_FC!$D:$D,Help2_FC!S:S)</f>
        <v>8603.1370000000006</v>
      </c>
      <c r="Y361" s="979">
        <f>_xlfn.XLOOKUP($D361,Help2_FC!$D:$D,Help2_FC!V:V)</f>
        <v>9996</v>
      </c>
      <c r="Z361" s="979">
        <f>_xlfn.XLOOKUP($D361,Help2_FC!$D:$D,Help2_FC!W:W)</f>
        <v>2828</v>
      </c>
      <c r="AA361" s="979">
        <f>_xlfn.XLOOKUP($D361,Help2_FC!$D:$D,Help2_FC!X:X)</f>
        <v>0</v>
      </c>
      <c r="AB361" s="979">
        <f>_xlfn.XLOOKUP($D361,Help2_FC!$D:$D,Help2_FC!Y:Y)</f>
        <v>4705</v>
      </c>
      <c r="AC361" s="979">
        <f>_xlfn.XLOOKUP($D361,Help2_FC!$D:$D,Help2_FC!Z:Z)</f>
        <v>2427</v>
      </c>
      <c r="AD361" s="979">
        <f>_xlfn.XLOOKUP($D361,Help2_FC!$D:$D,Help2_FC!AA:AA)</f>
        <v>1267.6020467999997</v>
      </c>
      <c r="AE361" s="979">
        <f>_xlfn.XLOOKUP($D361,Help2_FC!$D:$D,Help2_FC!AB:AB)</f>
        <v>1405</v>
      </c>
      <c r="AF361" s="979">
        <f>_xlfn.XLOOKUP($D361,Help2_FC!$D:$D,Help2_FC!AC:AC)</f>
        <v>582</v>
      </c>
      <c r="AG361" s="979">
        <f>_xlfn.XLOOKUP($D361,Help2_FC!$D:$D,Help2_FC!AD:AD)</f>
        <v>418</v>
      </c>
      <c r="AH361" s="979">
        <f>_xlfn.XLOOKUP($D361,Help2_FC!$D:$D,Help2_FC!AE:AE)</f>
        <v>864.90000000000009</v>
      </c>
      <c r="AI361" s="979">
        <f>_xlfn.XLOOKUP($D361,Help2_FC!$D:$D,Help2_FC!AF:AF)</f>
        <v>3574.9199999999996</v>
      </c>
      <c r="AJ361" s="979">
        <f>_xlfn.XLOOKUP($D361,Help2_FC!$D:$D,Help2_FC!AG:AG)</f>
        <v>389.05319209331509</v>
      </c>
      <c r="AK361" s="979">
        <f>_xlfn.XLOOKUP($D361,Help2_FC!$D:$D,Help2_FC!AH:AH)</f>
        <v>7591.8210063987972</v>
      </c>
      <c r="AL361" s="979">
        <f>_xlfn.XLOOKUP($D361,Help2_FC!$D:$D,Help2_FC!AI:AI)</f>
        <v>1070.75</v>
      </c>
      <c r="AM361" s="979">
        <f>_xlfn.XLOOKUP($D361,Help2_FC!$D:$D,Help2_FC!AJ:AJ)</f>
        <v>282</v>
      </c>
      <c r="AN361" s="979">
        <f>_xlfn.XLOOKUP($D361,Help2_FC!$D:$D,Help2_FC!AK:AK)</f>
        <v>1324</v>
      </c>
    </row>
    <row r="362" spans="1:40" x14ac:dyDescent="0.2">
      <c r="A362" s="1">
        <v>45286</v>
      </c>
      <c r="B362">
        <f t="shared" si="39"/>
        <v>12</v>
      </c>
      <c r="C362">
        <f t="shared" si="40"/>
        <v>2023</v>
      </c>
      <c r="D362" s="872" t="str">
        <f t="shared" si="37"/>
        <v>12´2023</v>
      </c>
      <c r="F362" s="2">
        <f t="shared" si="38"/>
        <v>24</v>
      </c>
      <c r="G362" s="1483">
        <f t="shared" si="41"/>
        <v>3.460207612456747E-2</v>
      </c>
      <c r="H362" s="5">
        <f t="shared" si="42"/>
        <v>1</v>
      </c>
      <c r="I362" s="995">
        <f>_xlfn.XLOOKUP($D362,Help2_FC!$D:$D,Help2_FC!H:H)</f>
        <v>19956</v>
      </c>
      <c r="J362" s="979">
        <f>_xlfn.XLOOKUP($D362,Help2_FC!$D:$D,Help2_FC!I:I)</f>
        <v>12824</v>
      </c>
      <c r="K362" s="979">
        <f>_xlfn.XLOOKUP($D362,Help2_FC!$D:$D,Help2_FC!J:J)</f>
        <v>1823</v>
      </c>
      <c r="L362" s="979">
        <f>_xlfn.XLOOKUP($D362,Help2_FC!$D:$D,Help2_FC!K:K)</f>
        <v>2882</v>
      </c>
      <c r="M362" s="979">
        <f>_xlfn.XLOOKUP($D362,Help2_FC!$D:$D,Help2_FC!L:L)</f>
        <v>9258</v>
      </c>
      <c r="N362" s="979">
        <f>_xlfn.XLOOKUP($D362,Help2_FC!$D:$D,Help2_FC!M:M)</f>
        <v>9240</v>
      </c>
      <c r="P362" s="979">
        <f>_xlfn.XLOOKUP($D362,Help2_FC!$D:$D,Help2_FC!F:F)</f>
        <v>693.6</v>
      </c>
      <c r="Q362" s="979">
        <f t="shared" si="43"/>
        <v>744</v>
      </c>
      <c r="R362" s="979">
        <f>_xlfn.XLOOKUP($D362,Help2_FC!$D:$D,Help2_FC!N:N)</f>
        <v>7809</v>
      </c>
      <c r="S362" s="979">
        <f>_xlfn.XLOOKUP($D362,Help2_FC!$D:$D,Help2_FC!O:O)</f>
        <v>10193.665000000003</v>
      </c>
      <c r="T362" s="979">
        <f>_xlfn.XLOOKUP($D362,Help2_FC!$D:$D,Help2_FC!P:P)</f>
        <v>507.56</v>
      </c>
      <c r="U362" s="979">
        <f>_xlfn.XLOOKUP($D362,Help2_FC!$D:$D,Help2_FC!Q:Q)</f>
        <v>356.74</v>
      </c>
      <c r="V362" s="979">
        <f>_xlfn.XLOOKUP($D362,Help2_FC!$D:$D,Help2_FC!R:R)</f>
        <v>114.542</v>
      </c>
      <c r="W362" s="979">
        <f>_xlfn.XLOOKUP($D362,Help2_FC!$D:$D,Help2_FC!S:S)</f>
        <v>8603.1370000000006</v>
      </c>
      <c r="Y362" s="979">
        <f>_xlfn.XLOOKUP($D362,Help2_FC!$D:$D,Help2_FC!V:V)</f>
        <v>9996</v>
      </c>
      <c r="Z362" s="979">
        <f>_xlfn.XLOOKUP($D362,Help2_FC!$D:$D,Help2_FC!W:W)</f>
        <v>2828</v>
      </c>
      <c r="AA362" s="979">
        <f>_xlfn.XLOOKUP($D362,Help2_FC!$D:$D,Help2_FC!X:X)</f>
        <v>0</v>
      </c>
      <c r="AB362" s="979">
        <f>_xlfn.XLOOKUP($D362,Help2_FC!$D:$D,Help2_FC!Y:Y)</f>
        <v>4705</v>
      </c>
      <c r="AC362" s="979">
        <f>_xlfn.XLOOKUP($D362,Help2_FC!$D:$D,Help2_FC!Z:Z)</f>
        <v>2427</v>
      </c>
      <c r="AD362" s="979">
        <f>_xlfn.XLOOKUP($D362,Help2_FC!$D:$D,Help2_FC!AA:AA)</f>
        <v>1267.6020467999997</v>
      </c>
      <c r="AE362" s="979">
        <f>_xlfn.XLOOKUP($D362,Help2_FC!$D:$D,Help2_FC!AB:AB)</f>
        <v>1405</v>
      </c>
      <c r="AF362" s="979">
        <f>_xlfn.XLOOKUP($D362,Help2_FC!$D:$D,Help2_FC!AC:AC)</f>
        <v>582</v>
      </c>
      <c r="AG362" s="979">
        <f>_xlfn.XLOOKUP($D362,Help2_FC!$D:$D,Help2_FC!AD:AD)</f>
        <v>418</v>
      </c>
      <c r="AH362" s="979">
        <f>_xlfn.XLOOKUP($D362,Help2_FC!$D:$D,Help2_FC!AE:AE)</f>
        <v>864.90000000000009</v>
      </c>
      <c r="AI362" s="979">
        <f>_xlfn.XLOOKUP($D362,Help2_FC!$D:$D,Help2_FC!AF:AF)</f>
        <v>3574.9199999999996</v>
      </c>
      <c r="AJ362" s="979">
        <f>_xlfn.XLOOKUP($D362,Help2_FC!$D:$D,Help2_FC!AG:AG)</f>
        <v>389.05319209331509</v>
      </c>
      <c r="AK362" s="979">
        <f>_xlfn.XLOOKUP($D362,Help2_FC!$D:$D,Help2_FC!AH:AH)</f>
        <v>7591.8210063987972</v>
      </c>
      <c r="AL362" s="979">
        <f>_xlfn.XLOOKUP($D362,Help2_FC!$D:$D,Help2_FC!AI:AI)</f>
        <v>1070.75</v>
      </c>
      <c r="AM362" s="979">
        <f>_xlfn.XLOOKUP($D362,Help2_FC!$D:$D,Help2_FC!AJ:AJ)</f>
        <v>282</v>
      </c>
      <c r="AN362" s="979">
        <f>_xlfn.XLOOKUP($D362,Help2_FC!$D:$D,Help2_FC!AK:AK)</f>
        <v>1324</v>
      </c>
    </row>
    <row r="363" spans="1:40" x14ac:dyDescent="0.2">
      <c r="A363" s="1">
        <v>45287</v>
      </c>
      <c r="B363">
        <f t="shared" si="39"/>
        <v>12</v>
      </c>
      <c r="C363">
        <f t="shared" si="40"/>
        <v>2023</v>
      </c>
      <c r="D363" s="872" t="str">
        <f t="shared" si="37"/>
        <v>12´2023</v>
      </c>
      <c r="F363" s="2">
        <f t="shared" si="38"/>
        <v>24</v>
      </c>
      <c r="G363" s="1483">
        <f t="shared" si="41"/>
        <v>3.460207612456747E-2</v>
      </c>
      <c r="H363" s="5">
        <f t="shared" si="42"/>
        <v>1</v>
      </c>
      <c r="I363" s="995">
        <f>_xlfn.XLOOKUP($D363,Help2_FC!$D:$D,Help2_FC!H:H)</f>
        <v>19956</v>
      </c>
      <c r="J363" s="979">
        <f>_xlfn.XLOOKUP($D363,Help2_FC!$D:$D,Help2_FC!I:I)</f>
        <v>12824</v>
      </c>
      <c r="K363" s="979">
        <f>_xlfn.XLOOKUP($D363,Help2_FC!$D:$D,Help2_FC!J:J)</f>
        <v>1823</v>
      </c>
      <c r="L363" s="979">
        <f>_xlfn.XLOOKUP($D363,Help2_FC!$D:$D,Help2_FC!K:K)</f>
        <v>2882</v>
      </c>
      <c r="M363" s="979">
        <f>_xlfn.XLOOKUP($D363,Help2_FC!$D:$D,Help2_FC!L:L)</f>
        <v>9258</v>
      </c>
      <c r="N363" s="979">
        <f>_xlfn.XLOOKUP($D363,Help2_FC!$D:$D,Help2_FC!M:M)</f>
        <v>9240</v>
      </c>
      <c r="P363" s="979">
        <f>_xlfn.XLOOKUP($D363,Help2_FC!$D:$D,Help2_FC!F:F)</f>
        <v>693.6</v>
      </c>
      <c r="Q363" s="979">
        <f t="shared" si="43"/>
        <v>744</v>
      </c>
      <c r="R363" s="979">
        <f>_xlfn.XLOOKUP($D363,Help2_FC!$D:$D,Help2_FC!N:N)</f>
        <v>7809</v>
      </c>
      <c r="S363" s="979">
        <f>_xlfn.XLOOKUP($D363,Help2_FC!$D:$D,Help2_FC!O:O)</f>
        <v>10193.665000000003</v>
      </c>
      <c r="T363" s="979">
        <f>_xlfn.XLOOKUP($D363,Help2_FC!$D:$D,Help2_FC!P:P)</f>
        <v>507.56</v>
      </c>
      <c r="U363" s="979">
        <f>_xlfn.XLOOKUP($D363,Help2_FC!$D:$D,Help2_FC!Q:Q)</f>
        <v>356.74</v>
      </c>
      <c r="V363" s="979">
        <f>_xlfn.XLOOKUP($D363,Help2_FC!$D:$D,Help2_FC!R:R)</f>
        <v>114.542</v>
      </c>
      <c r="W363" s="979">
        <f>_xlfn.XLOOKUP($D363,Help2_FC!$D:$D,Help2_FC!S:S)</f>
        <v>8603.1370000000006</v>
      </c>
      <c r="Y363" s="979">
        <f>_xlfn.XLOOKUP($D363,Help2_FC!$D:$D,Help2_FC!V:V)</f>
        <v>9996</v>
      </c>
      <c r="Z363" s="979">
        <f>_xlfn.XLOOKUP($D363,Help2_FC!$D:$D,Help2_FC!W:W)</f>
        <v>2828</v>
      </c>
      <c r="AA363" s="979">
        <f>_xlfn.XLOOKUP($D363,Help2_FC!$D:$D,Help2_FC!X:X)</f>
        <v>0</v>
      </c>
      <c r="AB363" s="979">
        <f>_xlfn.XLOOKUP($D363,Help2_FC!$D:$D,Help2_FC!Y:Y)</f>
        <v>4705</v>
      </c>
      <c r="AC363" s="979">
        <f>_xlfn.XLOOKUP($D363,Help2_FC!$D:$D,Help2_FC!Z:Z)</f>
        <v>2427</v>
      </c>
      <c r="AD363" s="979">
        <f>_xlfn.XLOOKUP($D363,Help2_FC!$D:$D,Help2_FC!AA:AA)</f>
        <v>1267.6020467999997</v>
      </c>
      <c r="AE363" s="979">
        <f>_xlfn.XLOOKUP($D363,Help2_FC!$D:$D,Help2_FC!AB:AB)</f>
        <v>1405</v>
      </c>
      <c r="AF363" s="979">
        <f>_xlfn.XLOOKUP($D363,Help2_FC!$D:$D,Help2_FC!AC:AC)</f>
        <v>582</v>
      </c>
      <c r="AG363" s="979">
        <f>_xlfn.XLOOKUP($D363,Help2_FC!$D:$D,Help2_FC!AD:AD)</f>
        <v>418</v>
      </c>
      <c r="AH363" s="979">
        <f>_xlfn.XLOOKUP($D363,Help2_FC!$D:$D,Help2_FC!AE:AE)</f>
        <v>864.90000000000009</v>
      </c>
      <c r="AI363" s="979">
        <f>_xlfn.XLOOKUP($D363,Help2_FC!$D:$D,Help2_FC!AF:AF)</f>
        <v>3574.9199999999996</v>
      </c>
      <c r="AJ363" s="979">
        <f>_xlfn.XLOOKUP($D363,Help2_FC!$D:$D,Help2_FC!AG:AG)</f>
        <v>389.05319209331509</v>
      </c>
      <c r="AK363" s="979">
        <f>_xlfn.XLOOKUP($D363,Help2_FC!$D:$D,Help2_FC!AH:AH)</f>
        <v>7591.8210063987972</v>
      </c>
      <c r="AL363" s="979">
        <f>_xlfn.XLOOKUP($D363,Help2_FC!$D:$D,Help2_FC!AI:AI)</f>
        <v>1070.75</v>
      </c>
      <c r="AM363" s="979">
        <f>_xlfn.XLOOKUP($D363,Help2_FC!$D:$D,Help2_FC!AJ:AJ)</f>
        <v>282</v>
      </c>
      <c r="AN363" s="979">
        <f>_xlfn.XLOOKUP($D363,Help2_FC!$D:$D,Help2_FC!AK:AK)</f>
        <v>1324</v>
      </c>
    </row>
    <row r="364" spans="1:40" x14ac:dyDescent="0.2">
      <c r="A364" s="1">
        <v>45288</v>
      </c>
      <c r="B364">
        <f t="shared" si="39"/>
        <v>12</v>
      </c>
      <c r="C364">
        <f t="shared" si="40"/>
        <v>2023</v>
      </c>
      <c r="D364" s="872" t="str">
        <f t="shared" si="37"/>
        <v>12´2023</v>
      </c>
      <c r="F364" s="2">
        <f t="shared" si="38"/>
        <v>24</v>
      </c>
      <c r="G364" s="1483">
        <f t="shared" si="41"/>
        <v>3.460207612456747E-2</v>
      </c>
      <c r="H364" s="5">
        <f t="shared" si="42"/>
        <v>1</v>
      </c>
      <c r="I364" s="995">
        <f>_xlfn.XLOOKUP($D364,Help2_FC!$D:$D,Help2_FC!H:H)</f>
        <v>19956</v>
      </c>
      <c r="J364" s="979">
        <f>_xlfn.XLOOKUP($D364,Help2_FC!$D:$D,Help2_FC!I:I)</f>
        <v>12824</v>
      </c>
      <c r="K364" s="979">
        <f>_xlfn.XLOOKUP($D364,Help2_FC!$D:$D,Help2_FC!J:J)</f>
        <v>1823</v>
      </c>
      <c r="L364" s="979">
        <f>_xlfn.XLOOKUP($D364,Help2_FC!$D:$D,Help2_FC!K:K)</f>
        <v>2882</v>
      </c>
      <c r="M364" s="979">
        <f>_xlfn.XLOOKUP($D364,Help2_FC!$D:$D,Help2_FC!L:L)</f>
        <v>9258</v>
      </c>
      <c r="N364" s="979">
        <f>_xlfn.XLOOKUP($D364,Help2_FC!$D:$D,Help2_FC!M:M)</f>
        <v>9240</v>
      </c>
      <c r="P364" s="979">
        <f>_xlfn.XLOOKUP($D364,Help2_FC!$D:$D,Help2_FC!F:F)</f>
        <v>693.6</v>
      </c>
      <c r="Q364" s="979">
        <f t="shared" si="43"/>
        <v>744</v>
      </c>
      <c r="R364" s="979">
        <f>_xlfn.XLOOKUP($D364,Help2_FC!$D:$D,Help2_FC!N:N)</f>
        <v>7809</v>
      </c>
      <c r="S364" s="979">
        <f>_xlfn.XLOOKUP($D364,Help2_FC!$D:$D,Help2_FC!O:O)</f>
        <v>10193.665000000003</v>
      </c>
      <c r="T364" s="979">
        <f>_xlfn.XLOOKUP($D364,Help2_FC!$D:$D,Help2_FC!P:P)</f>
        <v>507.56</v>
      </c>
      <c r="U364" s="979">
        <f>_xlfn.XLOOKUP($D364,Help2_FC!$D:$D,Help2_FC!Q:Q)</f>
        <v>356.74</v>
      </c>
      <c r="V364" s="979">
        <f>_xlfn.XLOOKUP($D364,Help2_FC!$D:$D,Help2_FC!R:R)</f>
        <v>114.542</v>
      </c>
      <c r="W364" s="979">
        <f>_xlfn.XLOOKUP($D364,Help2_FC!$D:$D,Help2_FC!S:S)</f>
        <v>8603.1370000000006</v>
      </c>
      <c r="Y364" s="979">
        <f>_xlfn.XLOOKUP($D364,Help2_FC!$D:$D,Help2_FC!V:V)</f>
        <v>9996</v>
      </c>
      <c r="Z364" s="979">
        <f>_xlfn.XLOOKUP($D364,Help2_FC!$D:$D,Help2_FC!W:W)</f>
        <v>2828</v>
      </c>
      <c r="AA364" s="979">
        <f>_xlfn.XLOOKUP($D364,Help2_FC!$D:$D,Help2_FC!X:X)</f>
        <v>0</v>
      </c>
      <c r="AB364" s="979">
        <f>_xlfn.XLOOKUP($D364,Help2_FC!$D:$D,Help2_FC!Y:Y)</f>
        <v>4705</v>
      </c>
      <c r="AC364" s="979">
        <f>_xlfn.XLOOKUP($D364,Help2_FC!$D:$D,Help2_FC!Z:Z)</f>
        <v>2427</v>
      </c>
      <c r="AD364" s="979">
        <f>_xlfn.XLOOKUP($D364,Help2_FC!$D:$D,Help2_FC!AA:AA)</f>
        <v>1267.6020467999997</v>
      </c>
      <c r="AE364" s="979">
        <f>_xlfn.XLOOKUP($D364,Help2_FC!$D:$D,Help2_FC!AB:AB)</f>
        <v>1405</v>
      </c>
      <c r="AF364" s="979">
        <f>_xlfn.XLOOKUP($D364,Help2_FC!$D:$D,Help2_FC!AC:AC)</f>
        <v>582</v>
      </c>
      <c r="AG364" s="979">
        <f>_xlfn.XLOOKUP($D364,Help2_FC!$D:$D,Help2_FC!AD:AD)</f>
        <v>418</v>
      </c>
      <c r="AH364" s="979">
        <f>_xlfn.XLOOKUP($D364,Help2_FC!$D:$D,Help2_FC!AE:AE)</f>
        <v>864.90000000000009</v>
      </c>
      <c r="AI364" s="979">
        <f>_xlfn.XLOOKUP($D364,Help2_FC!$D:$D,Help2_FC!AF:AF)</f>
        <v>3574.9199999999996</v>
      </c>
      <c r="AJ364" s="979">
        <f>_xlfn.XLOOKUP($D364,Help2_FC!$D:$D,Help2_FC!AG:AG)</f>
        <v>389.05319209331509</v>
      </c>
      <c r="AK364" s="979">
        <f>_xlfn.XLOOKUP($D364,Help2_FC!$D:$D,Help2_FC!AH:AH)</f>
        <v>7591.8210063987972</v>
      </c>
      <c r="AL364" s="979">
        <f>_xlfn.XLOOKUP($D364,Help2_FC!$D:$D,Help2_FC!AI:AI)</f>
        <v>1070.75</v>
      </c>
      <c r="AM364" s="979">
        <f>_xlfn.XLOOKUP($D364,Help2_FC!$D:$D,Help2_FC!AJ:AJ)</f>
        <v>282</v>
      </c>
      <c r="AN364" s="979">
        <f>_xlfn.XLOOKUP($D364,Help2_FC!$D:$D,Help2_FC!AK:AK)</f>
        <v>1324</v>
      </c>
    </row>
    <row r="365" spans="1:40" x14ac:dyDescent="0.2">
      <c r="A365" s="1">
        <v>45289</v>
      </c>
      <c r="B365">
        <f t="shared" si="39"/>
        <v>12</v>
      </c>
      <c r="C365">
        <f t="shared" si="40"/>
        <v>2023</v>
      </c>
      <c r="D365" s="872" t="str">
        <f t="shared" si="37"/>
        <v>12´2023</v>
      </c>
      <c r="F365" s="2">
        <f t="shared" si="38"/>
        <v>24</v>
      </c>
      <c r="G365" s="1483">
        <f t="shared" si="41"/>
        <v>3.460207612456747E-2</v>
      </c>
      <c r="H365" s="5">
        <f t="shared" si="42"/>
        <v>1</v>
      </c>
      <c r="I365" s="995">
        <f>_xlfn.XLOOKUP($D365,Help2_FC!$D:$D,Help2_FC!H:H)</f>
        <v>19956</v>
      </c>
      <c r="J365" s="979">
        <f>_xlfn.XLOOKUP($D365,Help2_FC!$D:$D,Help2_FC!I:I)</f>
        <v>12824</v>
      </c>
      <c r="K365" s="979">
        <f>_xlfn.XLOOKUP($D365,Help2_FC!$D:$D,Help2_FC!J:J)</f>
        <v>1823</v>
      </c>
      <c r="L365" s="979">
        <f>_xlfn.XLOOKUP($D365,Help2_FC!$D:$D,Help2_FC!K:K)</f>
        <v>2882</v>
      </c>
      <c r="M365" s="979">
        <f>_xlfn.XLOOKUP($D365,Help2_FC!$D:$D,Help2_FC!L:L)</f>
        <v>9258</v>
      </c>
      <c r="N365" s="979">
        <f>_xlfn.XLOOKUP($D365,Help2_FC!$D:$D,Help2_FC!M:M)</f>
        <v>9240</v>
      </c>
      <c r="P365" s="979">
        <f>_xlfn.XLOOKUP($D365,Help2_FC!$D:$D,Help2_FC!F:F)</f>
        <v>693.6</v>
      </c>
      <c r="Q365" s="979">
        <f t="shared" si="43"/>
        <v>744</v>
      </c>
      <c r="R365" s="979">
        <f>_xlfn.XLOOKUP($D365,Help2_FC!$D:$D,Help2_FC!N:N)</f>
        <v>7809</v>
      </c>
      <c r="S365" s="979">
        <f>_xlfn.XLOOKUP($D365,Help2_FC!$D:$D,Help2_FC!O:O)</f>
        <v>10193.665000000003</v>
      </c>
      <c r="T365" s="979">
        <f>_xlfn.XLOOKUP($D365,Help2_FC!$D:$D,Help2_FC!P:P)</f>
        <v>507.56</v>
      </c>
      <c r="U365" s="979">
        <f>_xlfn.XLOOKUP($D365,Help2_FC!$D:$D,Help2_FC!Q:Q)</f>
        <v>356.74</v>
      </c>
      <c r="V365" s="979">
        <f>_xlfn.XLOOKUP($D365,Help2_FC!$D:$D,Help2_FC!R:R)</f>
        <v>114.542</v>
      </c>
      <c r="W365" s="979">
        <f>_xlfn.XLOOKUP($D365,Help2_FC!$D:$D,Help2_FC!S:S)</f>
        <v>8603.1370000000006</v>
      </c>
      <c r="Y365" s="979">
        <f>_xlfn.XLOOKUP($D365,Help2_FC!$D:$D,Help2_FC!V:V)</f>
        <v>9996</v>
      </c>
      <c r="Z365" s="979">
        <f>_xlfn.XLOOKUP($D365,Help2_FC!$D:$D,Help2_FC!W:W)</f>
        <v>2828</v>
      </c>
      <c r="AA365" s="979">
        <f>_xlfn.XLOOKUP($D365,Help2_FC!$D:$D,Help2_FC!X:X)</f>
        <v>0</v>
      </c>
      <c r="AB365" s="979">
        <f>_xlfn.XLOOKUP($D365,Help2_FC!$D:$D,Help2_FC!Y:Y)</f>
        <v>4705</v>
      </c>
      <c r="AC365" s="979">
        <f>_xlfn.XLOOKUP($D365,Help2_FC!$D:$D,Help2_FC!Z:Z)</f>
        <v>2427</v>
      </c>
      <c r="AD365" s="979">
        <f>_xlfn.XLOOKUP($D365,Help2_FC!$D:$D,Help2_FC!AA:AA)</f>
        <v>1267.6020467999997</v>
      </c>
      <c r="AE365" s="979">
        <f>_xlfn.XLOOKUP($D365,Help2_FC!$D:$D,Help2_FC!AB:AB)</f>
        <v>1405</v>
      </c>
      <c r="AF365" s="979">
        <f>_xlfn.XLOOKUP($D365,Help2_FC!$D:$D,Help2_FC!AC:AC)</f>
        <v>582</v>
      </c>
      <c r="AG365" s="979">
        <f>_xlfn.XLOOKUP($D365,Help2_FC!$D:$D,Help2_FC!AD:AD)</f>
        <v>418</v>
      </c>
      <c r="AH365" s="979">
        <f>_xlfn.XLOOKUP($D365,Help2_FC!$D:$D,Help2_FC!AE:AE)</f>
        <v>864.90000000000009</v>
      </c>
      <c r="AI365" s="979">
        <f>_xlfn.XLOOKUP($D365,Help2_FC!$D:$D,Help2_FC!AF:AF)</f>
        <v>3574.9199999999996</v>
      </c>
      <c r="AJ365" s="979">
        <f>_xlfn.XLOOKUP($D365,Help2_FC!$D:$D,Help2_FC!AG:AG)</f>
        <v>389.05319209331509</v>
      </c>
      <c r="AK365" s="979">
        <f>_xlfn.XLOOKUP($D365,Help2_FC!$D:$D,Help2_FC!AH:AH)</f>
        <v>7591.8210063987972</v>
      </c>
      <c r="AL365" s="979">
        <f>_xlfn.XLOOKUP($D365,Help2_FC!$D:$D,Help2_FC!AI:AI)</f>
        <v>1070.75</v>
      </c>
      <c r="AM365" s="979">
        <f>_xlfn.XLOOKUP($D365,Help2_FC!$D:$D,Help2_FC!AJ:AJ)</f>
        <v>282</v>
      </c>
      <c r="AN365" s="979">
        <f>_xlfn.XLOOKUP($D365,Help2_FC!$D:$D,Help2_FC!AK:AK)</f>
        <v>1324</v>
      </c>
    </row>
    <row r="366" spans="1:40" x14ac:dyDescent="0.2">
      <c r="A366" s="1">
        <v>45290</v>
      </c>
      <c r="B366">
        <f t="shared" si="39"/>
        <v>12</v>
      </c>
      <c r="C366">
        <f t="shared" si="40"/>
        <v>2023</v>
      </c>
      <c r="D366" s="872" t="str">
        <f t="shared" si="37"/>
        <v>12´2023</v>
      </c>
      <c r="F366" s="2">
        <f t="shared" si="38"/>
        <v>24</v>
      </c>
      <c r="G366" s="1483">
        <f t="shared" si="41"/>
        <v>3.460207612456747E-2</v>
      </c>
      <c r="H366" s="5">
        <f t="shared" si="42"/>
        <v>1</v>
      </c>
      <c r="I366" s="995">
        <f>_xlfn.XLOOKUP($D366,Help2_FC!$D:$D,Help2_FC!H:H)</f>
        <v>19956</v>
      </c>
      <c r="J366" s="979">
        <f>_xlfn.XLOOKUP($D366,Help2_FC!$D:$D,Help2_FC!I:I)</f>
        <v>12824</v>
      </c>
      <c r="K366" s="979">
        <f>_xlfn.XLOOKUP($D366,Help2_FC!$D:$D,Help2_FC!J:J)</f>
        <v>1823</v>
      </c>
      <c r="L366" s="979">
        <f>_xlfn.XLOOKUP($D366,Help2_FC!$D:$D,Help2_FC!K:K)</f>
        <v>2882</v>
      </c>
      <c r="M366" s="979">
        <f>_xlfn.XLOOKUP($D366,Help2_FC!$D:$D,Help2_FC!L:L)</f>
        <v>9258</v>
      </c>
      <c r="N366" s="979">
        <f>_xlfn.XLOOKUP($D366,Help2_FC!$D:$D,Help2_FC!M:M)</f>
        <v>9240</v>
      </c>
      <c r="P366" s="979">
        <f>_xlfn.XLOOKUP($D366,Help2_FC!$D:$D,Help2_FC!F:F)</f>
        <v>693.6</v>
      </c>
      <c r="Q366" s="979">
        <f t="shared" si="43"/>
        <v>744</v>
      </c>
      <c r="R366" s="979">
        <f>_xlfn.XLOOKUP($D366,Help2_FC!$D:$D,Help2_FC!N:N)</f>
        <v>7809</v>
      </c>
      <c r="S366" s="979">
        <f>_xlfn.XLOOKUP($D366,Help2_FC!$D:$D,Help2_FC!O:O)</f>
        <v>10193.665000000003</v>
      </c>
      <c r="T366" s="979">
        <f>_xlfn.XLOOKUP($D366,Help2_FC!$D:$D,Help2_FC!P:P)</f>
        <v>507.56</v>
      </c>
      <c r="U366" s="979">
        <f>_xlfn.XLOOKUP($D366,Help2_FC!$D:$D,Help2_FC!Q:Q)</f>
        <v>356.74</v>
      </c>
      <c r="V366" s="979">
        <f>_xlfn.XLOOKUP($D366,Help2_FC!$D:$D,Help2_FC!R:R)</f>
        <v>114.542</v>
      </c>
      <c r="W366" s="979">
        <f>_xlfn.XLOOKUP($D366,Help2_FC!$D:$D,Help2_FC!S:S)</f>
        <v>8603.1370000000006</v>
      </c>
      <c r="Y366" s="979">
        <f>_xlfn.XLOOKUP($D366,Help2_FC!$D:$D,Help2_FC!V:V)</f>
        <v>9996</v>
      </c>
      <c r="Z366" s="979">
        <f>_xlfn.XLOOKUP($D366,Help2_FC!$D:$D,Help2_FC!W:W)</f>
        <v>2828</v>
      </c>
      <c r="AA366" s="979">
        <f>_xlfn.XLOOKUP($D366,Help2_FC!$D:$D,Help2_FC!X:X)</f>
        <v>0</v>
      </c>
      <c r="AB366" s="979">
        <f>_xlfn.XLOOKUP($D366,Help2_FC!$D:$D,Help2_FC!Y:Y)</f>
        <v>4705</v>
      </c>
      <c r="AC366" s="979">
        <f>_xlfn.XLOOKUP($D366,Help2_FC!$D:$D,Help2_FC!Z:Z)</f>
        <v>2427</v>
      </c>
      <c r="AD366" s="979">
        <f>_xlfn.XLOOKUP($D366,Help2_FC!$D:$D,Help2_FC!AA:AA)</f>
        <v>1267.6020467999997</v>
      </c>
      <c r="AE366" s="979">
        <f>_xlfn.XLOOKUP($D366,Help2_FC!$D:$D,Help2_FC!AB:AB)</f>
        <v>1405</v>
      </c>
      <c r="AF366" s="979">
        <f>_xlfn.XLOOKUP($D366,Help2_FC!$D:$D,Help2_FC!AC:AC)</f>
        <v>582</v>
      </c>
      <c r="AG366" s="979">
        <f>_xlfn.XLOOKUP($D366,Help2_FC!$D:$D,Help2_FC!AD:AD)</f>
        <v>418</v>
      </c>
      <c r="AH366" s="979">
        <f>_xlfn.XLOOKUP($D366,Help2_FC!$D:$D,Help2_FC!AE:AE)</f>
        <v>864.90000000000009</v>
      </c>
      <c r="AI366" s="979">
        <f>_xlfn.XLOOKUP($D366,Help2_FC!$D:$D,Help2_FC!AF:AF)</f>
        <v>3574.9199999999996</v>
      </c>
      <c r="AJ366" s="979">
        <f>_xlfn.XLOOKUP($D366,Help2_FC!$D:$D,Help2_FC!AG:AG)</f>
        <v>389.05319209331509</v>
      </c>
      <c r="AK366" s="979">
        <f>_xlfn.XLOOKUP($D366,Help2_FC!$D:$D,Help2_FC!AH:AH)</f>
        <v>7591.8210063987972</v>
      </c>
      <c r="AL366" s="979">
        <f>_xlfn.XLOOKUP($D366,Help2_FC!$D:$D,Help2_FC!AI:AI)</f>
        <v>1070.75</v>
      </c>
      <c r="AM366" s="979">
        <f>_xlfn.XLOOKUP($D366,Help2_FC!$D:$D,Help2_FC!AJ:AJ)</f>
        <v>282</v>
      </c>
      <c r="AN366" s="979">
        <f>_xlfn.XLOOKUP($D366,Help2_FC!$D:$D,Help2_FC!AK:AK)</f>
        <v>1324</v>
      </c>
    </row>
    <row r="367" spans="1:40" x14ac:dyDescent="0.2">
      <c r="A367" s="1">
        <v>45291</v>
      </c>
      <c r="B367">
        <f t="shared" si="39"/>
        <v>12</v>
      </c>
      <c r="C367">
        <f t="shared" si="40"/>
        <v>2023</v>
      </c>
      <c r="D367" s="872" t="str">
        <f t="shared" si="37"/>
        <v>12´2023</v>
      </c>
      <c r="F367" s="2">
        <f t="shared" si="38"/>
        <v>24</v>
      </c>
      <c r="G367" s="1483">
        <f t="shared" si="41"/>
        <v>3.460207612456747E-2</v>
      </c>
      <c r="H367" s="5">
        <f t="shared" si="42"/>
        <v>1</v>
      </c>
      <c r="I367" s="995">
        <f>_xlfn.XLOOKUP($D367,Help2_FC!$D:$D,Help2_FC!H:H)</f>
        <v>19956</v>
      </c>
      <c r="J367" s="979">
        <f>_xlfn.XLOOKUP($D367,Help2_FC!$D:$D,Help2_FC!I:I)</f>
        <v>12824</v>
      </c>
      <c r="K367" s="979">
        <f>_xlfn.XLOOKUP($D367,Help2_FC!$D:$D,Help2_FC!J:J)</f>
        <v>1823</v>
      </c>
      <c r="L367" s="979">
        <f>_xlfn.XLOOKUP($D367,Help2_FC!$D:$D,Help2_FC!K:K)</f>
        <v>2882</v>
      </c>
      <c r="M367" s="979">
        <f>_xlfn.XLOOKUP($D367,Help2_FC!$D:$D,Help2_FC!L:L)</f>
        <v>9258</v>
      </c>
      <c r="N367" s="979">
        <f>_xlfn.XLOOKUP($D367,Help2_FC!$D:$D,Help2_FC!M:M)</f>
        <v>9240</v>
      </c>
      <c r="P367" s="979">
        <f>_xlfn.XLOOKUP($D367,Help2_FC!$D:$D,Help2_FC!F:F)</f>
        <v>693.6</v>
      </c>
      <c r="Q367" s="979">
        <f t="shared" si="43"/>
        <v>744</v>
      </c>
      <c r="R367" s="979">
        <f>_xlfn.XLOOKUP($D367,Help2_FC!$D:$D,Help2_FC!N:N)</f>
        <v>7809</v>
      </c>
      <c r="S367" s="979">
        <f>_xlfn.XLOOKUP($D367,Help2_FC!$D:$D,Help2_FC!O:O)</f>
        <v>10193.665000000003</v>
      </c>
      <c r="T367" s="979">
        <f>_xlfn.XLOOKUP($D367,Help2_FC!$D:$D,Help2_FC!P:P)</f>
        <v>507.56</v>
      </c>
      <c r="U367" s="979">
        <f>_xlfn.XLOOKUP($D367,Help2_FC!$D:$D,Help2_FC!Q:Q)</f>
        <v>356.74</v>
      </c>
      <c r="V367" s="979">
        <f>_xlfn.XLOOKUP($D367,Help2_FC!$D:$D,Help2_FC!R:R)</f>
        <v>114.542</v>
      </c>
      <c r="W367" s="979">
        <f>_xlfn.XLOOKUP($D367,Help2_FC!$D:$D,Help2_FC!S:S)</f>
        <v>8603.1370000000006</v>
      </c>
      <c r="Y367" s="979">
        <f>_xlfn.XLOOKUP($D367,Help2_FC!$D:$D,Help2_FC!V:V)</f>
        <v>9996</v>
      </c>
      <c r="Z367" s="979">
        <f>_xlfn.XLOOKUP($D367,Help2_FC!$D:$D,Help2_FC!W:W)</f>
        <v>2828</v>
      </c>
      <c r="AA367" s="979">
        <f>_xlfn.XLOOKUP($D367,Help2_FC!$D:$D,Help2_FC!X:X)</f>
        <v>0</v>
      </c>
      <c r="AB367" s="979">
        <f>_xlfn.XLOOKUP($D367,Help2_FC!$D:$D,Help2_FC!Y:Y)</f>
        <v>4705</v>
      </c>
      <c r="AC367" s="979">
        <f>_xlfn.XLOOKUP($D367,Help2_FC!$D:$D,Help2_FC!Z:Z)</f>
        <v>2427</v>
      </c>
      <c r="AD367" s="979">
        <f>_xlfn.XLOOKUP($D367,Help2_FC!$D:$D,Help2_FC!AA:AA)</f>
        <v>1267.6020467999997</v>
      </c>
      <c r="AE367" s="979">
        <f>_xlfn.XLOOKUP($D367,Help2_FC!$D:$D,Help2_FC!AB:AB)</f>
        <v>1405</v>
      </c>
      <c r="AF367" s="979">
        <f>_xlfn.XLOOKUP($D367,Help2_FC!$D:$D,Help2_FC!AC:AC)</f>
        <v>582</v>
      </c>
      <c r="AG367" s="979">
        <f>_xlfn.XLOOKUP($D367,Help2_FC!$D:$D,Help2_FC!AD:AD)</f>
        <v>418</v>
      </c>
      <c r="AH367" s="979">
        <f>_xlfn.XLOOKUP($D367,Help2_FC!$D:$D,Help2_FC!AE:AE)</f>
        <v>864.90000000000009</v>
      </c>
      <c r="AI367" s="979">
        <f>_xlfn.XLOOKUP($D367,Help2_FC!$D:$D,Help2_FC!AF:AF)</f>
        <v>3574.9199999999996</v>
      </c>
      <c r="AJ367" s="979">
        <f>_xlfn.XLOOKUP($D367,Help2_FC!$D:$D,Help2_FC!AG:AG)</f>
        <v>389.05319209331509</v>
      </c>
      <c r="AK367" s="979">
        <f>_xlfn.XLOOKUP($D367,Help2_FC!$D:$D,Help2_FC!AH:AH)</f>
        <v>7591.8210063987972</v>
      </c>
      <c r="AL367" s="979">
        <f>_xlfn.XLOOKUP($D367,Help2_FC!$D:$D,Help2_FC!AI:AI)</f>
        <v>1070.75</v>
      </c>
      <c r="AM367" s="979">
        <f>_xlfn.XLOOKUP($D367,Help2_FC!$D:$D,Help2_FC!AJ:AJ)</f>
        <v>282</v>
      </c>
      <c r="AN367" s="979">
        <f>_xlfn.XLOOKUP($D367,Help2_FC!$D:$D,Help2_FC!AK:AK)</f>
        <v>1324</v>
      </c>
    </row>
    <row r="368" spans="1:40" x14ac:dyDescent="0.2">
      <c r="A368" s="1">
        <v>45292</v>
      </c>
      <c r="B368">
        <f t="shared" si="39"/>
        <v>1</v>
      </c>
      <c r="C368">
        <f t="shared" si="40"/>
        <v>2024</v>
      </c>
      <c r="D368" s="872" t="str">
        <f t="shared" si="37"/>
        <v>01´2024</v>
      </c>
      <c r="F368" s="2">
        <f t="shared" si="38"/>
        <v>24</v>
      </c>
      <c r="G368" s="1483">
        <f t="shared" si="41"/>
        <v>3.460207612456747E-2</v>
      </c>
      <c r="H368" s="5">
        <f t="shared" si="42"/>
        <v>1</v>
      </c>
      <c r="I368" s="995">
        <f>_xlfn.XLOOKUP($D368,Help2_FC!$D:$D,Help2_FC!H:H)</f>
        <v>20468</v>
      </c>
      <c r="J368" s="979">
        <f>_xlfn.XLOOKUP($D368,Help2_FC!$D:$D,Help2_FC!I:I)</f>
        <v>12603</v>
      </c>
      <c r="K368" s="979">
        <f>_xlfn.XLOOKUP($D368,Help2_FC!$D:$D,Help2_FC!J:J)</f>
        <v>2711</v>
      </c>
      <c r="L368" s="979">
        <f>_xlfn.XLOOKUP($D368,Help2_FC!$D:$D,Help2_FC!K:K)</f>
        <v>3102</v>
      </c>
      <c r="M368" s="979">
        <f>_xlfn.XLOOKUP($D368,Help2_FC!$D:$D,Help2_FC!L:L)</f>
        <v>8518.8250558886011</v>
      </c>
      <c r="N368" s="979">
        <f>_xlfn.XLOOKUP($D368,Help2_FC!$D:$D,Help2_FC!M:M)</f>
        <v>8658.82</v>
      </c>
      <c r="P368" s="979">
        <f>_xlfn.XLOOKUP($D368,Help2_FC!$D:$D,Help2_FC!F:F)</f>
        <v>693.6</v>
      </c>
      <c r="Q368" s="979">
        <f t="shared" si="43"/>
        <v>744</v>
      </c>
      <c r="R368" s="979">
        <f>_xlfn.XLOOKUP($D368,Help2_FC!$D:$D,Help2_FC!N:N)</f>
        <v>8518.8250558886011</v>
      </c>
      <c r="S368" s="979">
        <f>_xlfn.XLOOKUP($D368,Help2_FC!$D:$D,Help2_FC!O:O)</f>
        <v>8795.4179290049542</v>
      </c>
      <c r="T368" s="979">
        <f>_xlfn.XLOOKUP($D368,Help2_FC!$D:$D,Help2_FC!P:P)</f>
        <v>0</v>
      </c>
      <c r="U368" s="979">
        <f>_xlfn.XLOOKUP($D368,Help2_FC!$D:$D,Help2_FC!Q:Q)</f>
        <v>0</v>
      </c>
      <c r="V368" s="979">
        <f>_xlfn.XLOOKUP($D368,Help2_FC!$D:$D,Help2_FC!R:R)</f>
        <v>70</v>
      </c>
      <c r="W368" s="979">
        <f>_xlfn.XLOOKUP($D368,Help2_FC!$D:$D,Help2_FC!S:S)</f>
        <v>27235.739140000001</v>
      </c>
      <c r="Y368" s="979">
        <f>_xlfn.XLOOKUP($D368,Help2_FC!$D:$D,Help2_FC!V:V)</f>
        <v>8373</v>
      </c>
      <c r="Z368" s="979">
        <f>_xlfn.XLOOKUP($D368,Help2_FC!$D:$D,Help2_FC!W:W)</f>
        <v>4230</v>
      </c>
      <c r="AA368" s="979">
        <f>_xlfn.XLOOKUP($D368,Help2_FC!$D:$D,Help2_FC!X:X)</f>
        <v>0</v>
      </c>
      <c r="AB368" s="979">
        <f>_xlfn.XLOOKUP($D368,Help2_FC!$D:$D,Help2_FC!Y:Y)</f>
        <v>5813</v>
      </c>
      <c r="AC368" s="979">
        <f>_xlfn.XLOOKUP($D368,Help2_FC!$D:$D,Help2_FC!Z:Z)</f>
        <v>2052</v>
      </c>
      <c r="AD368" s="979">
        <f>_xlfn.XLOOKUP($D368,Help2_FC!$D:$D,Help2_FC!AA:AA)</f>
        <v>1254.8756868</v>
      </c>
      <c r="AE368" s="979">
        <f>_xlfn.XLOOKUP($D368,Help2_FC!$D:$D,Help2_FC!AB:AB)</f>
        <v>670</v>
      </c>
      <c r="AF368" s="979">
        <f>_xlfn.XLOOKUP($D368,Help2_FC!$D:$D,Help2_FC!AC:AC)</f>
        <v>645</v>
      </c>
      <c r="AG368" s="979">
        <f>_xlfn.XLOOKUP($D368,Help2_FC!$D:$D,Help2_FC!AD:AD)</f>
        <v>370</v>
      </c>
      <c r="AH368" s="979">
        <f>_xlfn.XLOOKUP($D368,Help2_FC!$D:$D,Help2_FC!AE:AE)</f>
        <v>864.90000000000009</v>
      </c>
      <c r="AI368" s="979">
        <f>_xlfn.XLOOKUP($D368,Help2_FC!$D:$D,Help2_FC!AF:AF)</f>
        <v>3574.9199999999996</v>
      </c>
      <c r="AJ368" s="979">
        <f>_xlfn.XLOOKUP($D368,Help2_FC!$D:$D,Help2_FC!AG:AG)</f>
        <v>404.52087449428114</v>
      </c>
      <c r="AK368" s="979">
        <f>_xlfn.XLOOKUP($D368,Help2_FC!$D:$D,Help2_FC!AH:AH)</f>
        <v>8819.2577495726327</v>
      </c>
      <c r="AL368" s="979">
        <f>_xlfn.XLOOKUP($D368,Help2_FC!$D:$D,Help2_FC!AI:AI)</f>
        <v>864</v>
      </c>
      <c r="AM368" s="979">
        <f>_xlfn.XLOOKUP($D368,Help2_FC!$D:$D,Help2_FC!AJ:AJ)</f>
        <v>0</v>
      </c>
      <c r="AN368" s="979">
        <f>_xlfn.XLOOKUP($D368,Help2_FC!$D:$D,Help2_FC!AK:AK)</f>
        <v>914</v>
      </c>
    </row>
    <row r="369" spans="1:40" x14ac:dyDescent="0.2">
      <c r="A369" s="1">
        <v>45293</v>
      </c>
      <c r="B369">
        <f t="shared" si="39"/>
        <v>1</v>
      </c>
      <c r="C369">
        <f t="shared" si="40"/>
        <v>2024</v>
      </c>
      <c r="D369" s="872" t="str">
        <f t="shared" si="37"/>
        <v>01´2024</v>
      </c>
      <c r="F369" s="2">
        <f t="shared" si="38"/>
        <v>24</v>
      </c>
      <c r="G369" s="1483">
        <f t="shared" si="41"/>
        <v>3.460207612456747E-2</v>
      </c>
      <c r="H369" s="5">
        <f t="shared" si="42"/>
        <v>1</v>
      </c>
      <c r="I369" s="995">
        <f>_xlfn.XLOOKUP($D369,Help2_FC!$D:$D,Help2_FC!H:H)</f>
        <v>20468</v>
      </c>
      <c r="J369" s="979">
        <f>_xlfn.XLOOKUP($D369,Help2_FC!$D:$D,Help2_FC!I:I)</f>
        <v>12603</v>
      </c>
      <c r="K369" s="979">
        <f>_xlfn.XLOOKUP($D369,Help2_FC!$D:$D,Help2_FC!J:J)</f>
        <v>2711</v>
      </c>
      <c r="L369" s="979">
        <f>_xlfn.XLOOKUP($D369,Help2_FC!$D:$D,Help2_FC!K:K)</f>
        <v>3102</v>
      </c>
      <c r="M369" s="979">
        <f>_xlfn.XLOOKUP($D369,Help2_FC!$D:$D,Help2_FC!L:L)</f>
        <v>8518.8250558886011</v>
      </c>
      <c r="N369" s="979">
        <f>_xlfn.XLOOKUP($D369,Help2_FC!$D:$D,Help2_FC!M:M)</f>
        <v>8658.82</v>
      </c>
      <c r="P369" s="979">
        <f>_xlfn.XLOOKUP($D369,Help2_FC!$D:$D,Help2_FC!F:F)</f>
        <v>693.6</v>
      </c>
      <c r="Q369" s="979">
        <f t="shared" si="43"/>
        <v>744</v>
      </c>
      <c r="R369" s="979">
        <f>_xlfn.XLOOKUP($D369,Help2_FC!$D:$D,Help2_FC!N:N)</f>
        <v>8518.8250558886011</v>
      </c>
      <c r="S369" s="979">
        <f>_xlfn.XLOOKUP($D369,Help2_FC!$D:$D,Help2_FC!O:O)</f>
        <v>8795.4179290049542</v>
      </c>
      <c r="T369" s="979">
        <f>_xlfn.XLOOKUP($D369,Help2_FC!$D:$D,Help2_FC!P:P)</f>
        <v>0</v>
      </c>
      <c r="U369" s="979">
        <f>_xlfn.XLOOKUP($D369,Help2_FC!$D:$D,Help2_FC!Q:Q)</f>
        <v>0</v>
      </c>
      <c r="V369" s="979">
        <f>_xlfn.XLOOKUP($D369,Help2_FC!$D:$D,Help2_FC!R:R)</f>
        <v>70</v>
      </c>
      <c r="W369" s="979">
        <f>_xlfn.XLOOKUP($D369,Help2_FC!$D:$D,Help2_FC!S:S)</f>
        <v>27235.739140000001</v>
      </c>
      <c r="Y369" s="979">
        <f>_xlfn.XLOOKUP($D369,Help2_FC!$D:$D,Help2_FC!V:V)</f>
        <v>8373</v>
      </c>
      <c r="Z369" s="979">
        <f>_xlfn.XLOOKUP($D369,Help2_FC!$D:$D,Help2_FC!W:W)</f>
        <v>4230</v>
      </c>
      <c r="AA369" s="979">
        <f>_xlfn.XLOOKUP($D369,Help2_FC!$D:$D,Help2_FC!X:X)</f>
        <v>0</v>
      </c>
      <c r="AB369" s="979">
        <f>_xlfn.XLOOKUP($D369,Help2_FC!$D:$D,Help2_FC!Y:Y)</f>
        <v>5813</v>
      </c>
      <c r="AC369" s="979">
        <f>_xlfn.XLOOKUP($D369,Help2_FC!$D:$D,Help2_FC!Z:Z)</f>
        <v>2052</v>
      </c>
      <c r="AD369" s="979">
        <f>_xlfn.XLOOKUP($D369,Help2_FC!$D:$D,Help2_FC!AA:AA)</f>
        <v>1254.8756868</v>
      </c>
      <c r="AE369" s="979">
        <f>_xlfn.XLOOKUP($D369,Help2_FC!$D:$D,Help2_FC!AB:AB)</f>
        <v>670</v>
      </c>
      <c r="AF369" s="979">
        <f>_xlfn.XLOOKUP($D369,Help2_FC!$D:$D,Help2_FC!AC:AC)</f>
        <v>645</v>
      </c>
      <c r="AG369" s="979">
        <f>_xlfn.XLOOKUP($D369,Help2_FC!$D:$D,Help2_FC!AD:AD)</f>
        <v>370</v>
      </c>
      <c r="AH369" s="979">
        <f>_xlfn.XLOOKUP($D369,Help2_FC!$D:$D,Help2_FC!AE:AE)</f>
        <v>864.90000000000009</v>
      </c>
      <c r="AI369" s="979">
        <f>_xlfn.XLOOKUP($D369,Help2_FC!$D:$D,Help2_FC!AF:AF)</f>
        <v>3574.9199999999996</v>
      </c>
      <c r="AJ369" s="979">
        <f>_xlfn.XLOOKUP($D369,Help2_FC!$D:$D,Help2_FC!AG:AG)</f>
        <v>404.52087449428114</v>
      </c>
      <c r="AK369" s="979">
        <f>_xlfn.XLOOKUP($D369,Help2_FC!$D:$D,Help2_FC!AH:AH)</f>
        <v>8819.2577495726327</v>
      </c>
      <c r="AL369" s="979">
        <f>_xlfn.XLOOKUP($D369,Help2_FC!$D:$D,Help2_FC!AI:AI)</f>
        <v>864</v>
      </c>
      <c r="AM369" s="979">
        <f>_xlfn.XLOOKUP($D369,Help2_FC!$D:$D,Help2_FC!AJ:AJ)</f>
        <v>0</v>
      </c>
      <c r="AN369" s="979">
        <f>_xlfn.XLOOKUP($D369,Help2_FC!$D:$D,Help2_FC!AK:AK)</f>
        <v>914</v>
      </c>
    </row>
    <row r="370" spans="1:40" x14ac:dyDescent="0.2">
      <c r="A370" s="1">
        <v>45294</v>
      </c>
      <c r="B370">
        <f t="shared" si="39"/>
        <v>1</v>
      </c>
      <c r="C370">
        <f t="shared" si="40"/>
        <v>2024</v>
      </c>
      <c r="D370" s="872" t="str">
        <f t="shared" si="37"/>
        <v>01´2024</v>
      </c>
      <c r="F370" s="2">
        <f t="shared" si="38"/>
        <v>24</v>
      </c>
      <c r="G370" s="1483">
        <f t="shared" si="41"/>
        <v>3.460207612456747E-2</v>
      </c>
      <c r="H370" s="5">
        <f t="shared" si="42"/>
        <v>1</v>
      </c>
      <c r="I370" s="995">
        <f>_xlfn.XLOOKUP($D370,Help2_FC!$D:$D,Help2_FC!H:H)</f>
        <v>20468</v>
      </c>
      <c r="J370" s="979">
        <f>_xlfn.XLOOKUP($D370,Help2_FC!$D:$D,Help2_FC!I:I)</f>
        <v>12603</v>
      </c>
      <c r="K370" s="979">
        <f>_xlfn.XLOOKUP($D370,Help2_FC!$D:$D,Help2_FC!J:J)</f>
        <v>2711</v>
      </c>
      <c r="L370" s="979">
        <f>_xlfn.XLOOKUP($D370,Help2_FC!$D:$D,Help2_FC!K:K)</f>
        <v>3102</v>
      </c>
      <c r="M370" s="979">
        <f>_xlfn.XLOOKUP($D370,Help2_FC!$D:$D,Help2_FC!L:L)</f>
        <v>8518.8250558886011</v>
      </c>
      <c r="N370" s="979">
        <f>_xlfn.XLOOKUP($D370,Help2_FC!$D:$D,Help2_FC!M:M)</f>
        <v>8658.82</v>
      </c>
      <c r="P370" s="979">
        <f>_xlfn.XLOOKUP($D370,Help2_FC!$D:$D,Help2_FC!F:F)</f>
        <v>693.6</v>
      </c>
      <c r="Q370" s="979">
        <f t="shared" si="43"/>
        <v>744</v>
      </c>
      <c r="R370" s="979">
        <f>_xlfn.XLOOKUP($D370,Help2_FC!$D:$D,Help2_FC!N:N)</f>
        <v>8518.8250558886011</v>
      </c>
      <c r="S370" s="979">
        <f>_xlfn.XLOOKUP($D370,Help2_FC!$D:$D,Help2_FC!O:O)</f>
        <v>8795.4179290049542</v>
      </c>
      <c r="T370" s="979">
        <f>_xlfn.XLOOKUP($D370,Help2_FC!$D:$D,Help2_FC!P:P)</f>
        <v>0</v>
      </c>
      <c r="U370" s="979">
        <f>_xlfn.XLOOKUP($D370,Help2_FC!$D:$D,Help2_FC!Q:Q)</f>
        <v>0</v>
      </c>
      <c r="V370" s="979">
        <f>_xlfn.XLOOKUP($D370,Help2_FC!$D:$D,Help2_FC!R:R)</f>
        <v>70</v>
      </c>
      <c r="W370" s="979">
        <f>_xlfn.XLOOKUP($D370,Help2_FC!$D:$D,Help2_FC!S:S)</f>
        <v>27235.739140000001</v>
      </c>
      <c r="Y370" s="979">
        <f>_xlfn.XLOOKUP($D370,Help2_FC!$D:$D,Help2_FC!V:V)</f>
        <v>8373</v>
      </c>
      <c r="Z370" s="979">
        <f>_xlfn.XLOOKUP($D370,Help2_FC!$D:$D,Help2_FC!W:W)</f>
        <v>4230</v>
      </c>
      <c r="AA370" s="979">
        <f>_xlfn.XLOOKUP($D370,Help2_FC!$D:$D,Help2_FC!X:X)</f>
        <v>0</v>
      </c>
      <c r="AB370" s="979">
        <f>_xlfn.XLOOKUP($D370,Help2_FC!$D:$D,Help2_FC!Y:Y)</f>
        <v>5813</v>
      </c>
      <c r="AC370" s="979">
        <f>_xlfn.XLOOKUP($D370,Help2_FC!$D:$D,Help2_FC!Z:Z)</f>
        <v>2052</v>
      </c>
      <c r="AD370" s="979">
        <f>_xlfn.XLOOKUP($D370,Help2_FC!$D:$D,Help2_FC!AA:AA)</f>
        <v>1254.8756868</v>
      </c>
      <c r="AE370" s="979">
        <f>_xlfn.XLOOKUP($D370,Help2_FC!$D:$D,Help2_FC!AB:AB)</f>
        <v>670</v>
      </c>
      <c r="AF370" s="979">
        <f>_xlfn.XLOOKUP($D370,Help2_FC!$D:$D,Help2_FC!AC:AC)</f>
        <v>645</v>
      </c>
      <c r="AG370" s="979">
        <f>_xlfn.XLOOKUP($D370,Help2_FC!$D:$D,Help2_FC!AD:AD)</f>
        <v>370</v>
      </c>
      <c r="AH370" s="979">
        <f>_xlfn.XLOOKUP($D370,Help2_FC!$D:$D,Help2_FC!AE:AE)</f>
        <v>864.90000000000009</v>
      </c>
      <c r="AI370" s="979">
        <f>_xlfn.XLOOKUP($D370,Help2_FC!$D:$D,Help2_FC!AF:AF)</f>
        <v>3574.9199999999996</v>
      </c>
      <c r="AJ370" s="979">
        <f>_xlfn.XLOOKUP($D370,Help2_FC!$D:$D,Help2_FC!AG:AG)</f>
        <v>404.52087449428114</v>
      </c>
      <c r="AK370" s="979">
        <f>_xlfn.XLOOKUP($D370,Help2_FC!$D:$D,Help2_FC!AH:AH)</f>
        <v>8819.2577495726327</v>
      </c>
      <c r="AL370" s="979">
        <f>_xlfn.XLOOKUP($D370,Help2_FC!$D:$D,Help2_FC!AI:AI)</f>
        <v>864</v>
      </c>
      <c r="AM370" s="979">
        <f>_xlfn.XLOOKUP($D370,Help2_FC!$D:$D,Help2_FC!AJ:AJ)</f>
        <v>0</v>
      </c>
      <c r="AN370" s="979">
        <f>_xlfn.XLOOKUP($D370,Help2_FC!$D:$D,Help2_FC!AK:AK)</f>
        <v>914</v>
      </c>
    </row>
    <row r="371" spans="1:40" x14ac:dyDescent="0.2">
      <c r="A371" s="1">
        <v>45295</v>
      </c>
      <c r="B371">
        <f t="shared" si="39"/>
        <v>1</v>
      </c>
      <c r="C371">
        <f t="shared" si="40"/>
        <v>2024</v>
      </c>
      <c r="D371" s="872" t="str">
        <f t="shared" si="37"/>
        <v>01´2024</v>
      </c>
      <c r="F371" s="2">
        <f t="shared" si="38"/>
        <v>24</v>
      </c>
      <c r="G371" s="1483">
        <f t="shared" si="41"/>
        <v>3.460207612456747E-2</v>
      </c>
      <c r="H371" s="5">
        <f t="shared" si="42"/>
        <v>1</v>
      </c>
      <c r="I371" s="995">
        <f>_xlfn.XLOOKUP($D371,Help2_FC!$D:$D,Help2_FC!H:H)</f>
        <v>20468</v>
      </c>
      <c r="J371" s="979">
        <f>_xlfn.XLOOKUP($D371,Help2_FC!$D:$D,Help2_FC!I:I)</f>
        <v>12603</v>
      </c>
      <c r="K371" s="979">
        <f>_xlfn.XLOOKUP($D371,Help2_FC!$D:$D,Help2_FC!J:J)</f>
        <v>2711</v>
      </c>
      <c r="L371" s="979">
        <f>_xlfn.XLOOKUP($D371,Help2_FC!$D:$D,Help2_FC!K:K)</f>
        <v>3102</v>
      </c>
      <c r="M371" s="979">
        <f>_xlfn.XLOOKUP($D371,Help2_FC!$D:$D,Help2_FC!L:L)</f>
        <v>8518.8250558886011</v>
      </c>
      <c r="N371" s="979">
        <f>_xlfn.XLOOKUP($D371,Help2_FC!$D:$D,Help2_FC!M:M)</f>
        <v>8658.82</v>
      </c>
      <c r="P371" s="979">
        <f>_xlfn.XLOOKUP($D371,Help2_FC!$D:$D,Help2_FC!F:F)</f>
        <v>693.6</v>
      </c>
      <c r="Q371" s="979">
        <f t="shared" si="43"/>
        <v>744</v>
      </c>
      <c r="R371" s="979">
        <f>_xlfn.XLOOKUP($D371,Help2_FC!$D:$D,Help2_FC!N:N)</f>
        <v>8518.8250558886011</v>
      </c>
      <c r="S371" s="979">
        <f>_xlfn.XLOOKUP($D371,Help2_FC!$D:$D,Help2_FC!O:O)</f>
        <v>8795.4179290049542</v>
      </c>
      <c r="T371" s="979">
        <f>_xlfn.XLOOKUP($D371,Help2_FC!$D:$D,Help2_FC!P:P)</f>
        <v>0</v>
      </c>
      <c r="U371" s="979">
        <f>_xlfn.XLOOKUP($D371,Help2_FC!$D:$D,Help2_FC!Q:Q)</f>
        <v>0</v>
      </c>
      <c r="V371" s="979">
        <f>_xlfn.XLOOKUP($D371,Help2_FC!$D:$D,Help2_FC!R:R)</f>
        <v>70</v>
      </c>
      <c r="W371" s="979">
        <f>_xlfn.XLOOKUP($D371,Help2_FC!$D:$D,Help2_FC!S:S)</f>
        <v>27235.739140000001</v>
      </c>
      <c r="Y371" s="979">
        <f>_xlfn.XLOOKUP($D371,Help2_FC!$D:$D,Help2_FC!V:V)</f>
        <v>8373</v>
      </c>
      <c r="Z371" s="979">
        <f>_xlfn.XLOOKUP($D371,Help2_FC!$D:$D,Help2_FC!W:W)</f>
        <v>4230</v>
      </c>
      <c r="AA371" s="979">
        <f>_xlfn.XLOOKUP($D371,Help2_FC!$D:$D,Help2_FC!X:X)</f>
        <v>0</v>
      </c>
      <c r="AB371" s="979">
        <f>_xlfn.XLOOKUP($D371,Help2_FC!$D:$D,Help2_FC!Y:Y)</f>
        <v>5813</v>
      </c>
      <c r="AC371" s="979">
        <f>_xlfn.XLOOKUP($D371,Help2_FC!$D:$D,Help2_FC!Z:Z)</f>
        <v>2052</v>
      </c>
      <c r="AD371" s="979">
        <f>_xlfn.XLOOKUP($D371,Help2_FC!$D:$D,Help2_FC!AA:AA)</f>
        <v>1254.8756868</v>
      </c>
      <c r="AE371" s="979">
        <f>_xlfn.XLOOKUP($D371,Help2_FC!$D:$D,Help2_FC!AB:AB)</f>
        <v>670</v>
      </c>
      <c r="AF371" s="979">
        <f>_xlfn.XLOOKUP($D371,Help2_FC!$D:$D,Help2_FC!AC:AC)</f>
        <v>645</v>
      </c>
      <c r="AG371" s="979">
        <f>_xlfn.XLOOKUP($D371,Help2_FC!$D:$D,Help2_FC!AD:AD)</f>
        <v>370</v>
      </c>
      <c r="AH371" s="979">
        <f>_xlfn.XLOOKUP($D371,Help2_FC!$D:$D,Help2_FC!AE:AE)</f>
        <v>864.90000000000009</v>
      </c>
      <c r="AI371" s="979">
        <f>_xlfn.XLOOKUP($D371,Help2_FC!$D:$D,Help2_FC!AF:AF)</f>
        <v>3574.9199999999996</v>
      </c>
      <c r="AJ371" s="979">
        <f>_xlfn.XLOOKUP($D371,Help2_FC!$D:$D,Help2_FC!AG:AG)</f>
        <v>404.52087449428114</v>
      </c>
      <c r="AK371" s="979">
        <f>_xlfn.XLOOKUP($D371,Help2_FC!$D:$D,Help2_FC!AH:AH)</f>
        <v>8819.2577495726327</v>
      </c>
      <c r="AL371" s="979">
        <f>_xlfn.XLOOKUP($D371,Help2_FC!$D:$D,Help2_FC!AI:AI)</f>
        <v>864</v>
      </c>
      <c r="AM371" s="979">
        <f>_xlfn.XLOOKUP($D371,Help2_FC!$D:$D,Help2_FC!AJ:AJ)</f>
        <v>0</v>
      </c>
      <c r="AN371" s="979">
        <f>_xlfn.XLOOKUP($D371,Help2_FC!$D:$D,Help2_FC!AK:AK)</f>
        <v>914</v>
      </c>
    </row>
    <row r="372" spans="1:40" x14ac:dyDescent="0.2">
      <c r="A372" s="1">
        <v>45296</v>
      </c>
      <c r="B372">
        <f t="shared" si="39"/>
        <v>1</v>
      </c>
      <c r="C372">
        <f t="shared" si="40"/>
        <v>2024</v>
      </c>
      <c r="D372" s="872" t="str">
        <f t="shared" si="37"/>
        <v>01´2024</v>
      </c>
      <c r="F372" s="2">
        <f t="shared" si="38"/>
        <v>24</v>
      </c>
      <c r="G372" s="1483">
        <f t="shared" si="41"/>
        <v>3.460207612456747E-2</v>
      </c>
      <c r="H372" s="5">
        <f t="shared" si="42"/>
        <v>1</v>
      </c>
      <c r="I372" s="995">
        <f>_xlfn.XLOOKUP($D372,Help2_FC!$D:$D,Help2_FC!H:H)</f>
        <v>20468</v>
      </c>
      <c r="J372" s="979">
        <f>_xlfn.XLOOKUP($D372,Help2_FC!$D:$D,Help2_FC!I:I)</f>
        <v>12603</v>
      </c>
      <c r="K372" s="979">
        <f>_xlfn.XLOOKUP($D372,Help2_FC!$D:$D,Help2_FC!J:J)</f>
        <v>2711</v>
      </c>
      <c r="L372" s="979">
        <f>_xlfn.XLOOKUP($D372,Help2_FC!$D:$D,Help2_FC!K:K)</f>
        <v>3102</v>
      </c>
      <c r="M372" s="979">
        <f>_xlfn.XLOOKUP($D372,Help2_FC!$D:$D,Help2_FC!L:L)</f>
        <v>8518.8250558886011</v>
      </c>
      <c r="N372" s="979">
        <f>_xlfn.XLOOKUP($D372,Help2_FC!$D:$D,Help2_FC!M:M)</f>
        <v>8658.82</v>
      </c>
      <c r="P372" s="979">
        <f>_xlfn.XLOOKUP($D372,Help2_FC!$D:$D,Help2_FC!F:F)</f>
        <v>693.6</v>
      </c>
      <c r="Q372" s="979">
        <f t="shared" si="43"/>
        <v>744</v>
      </c>
      <c r="R372" s="979">
        <f>_xlfn.XLOOKUP($D372,Help2_FC!$D:$D,Help2_FC!N:N)</f>
        <v>8518.8250558886011</v>
      </c>
      <c r="S372" s="979">
        <f>_xlfn.XLOOKUP($D372,Help2_FC!$D:$D,Help2_FC!O:O)</f>
        <v>8795.4179290049542</v>
      </c>
      <c r="T372" s="979">
        <f>_xlfn.XLOOKUP($D372,Help2_FC!$D:$D,Help2_FC!P:P)</f>
        <v>0</v>
      </c>
      <c r="U372" s="979">
        <f>_xlfn.XLOOKUP($D372,Help2_FC!$D:$D,Help2_FC!Q:Q)</f>
        <v>0</v>
      </c>
      <c r="V372" s="979">
        <f>_xlfn.XLOOKUP($D372,Help2_FC!$D:$D,Help2_FC!R:R)</f>
        <v>70</v>
      </c>
      <c r="W372" s="979">
        <f>_xlfn.XLOOKUP($D372,Help2_FC!$D:$D,Help2_FC!S:S)</f>
        <v>27235.739140000001</v>
      </c>
      <c r="Y372" s="979">
        <f>_xlfn.XLOOKUP($D372,Help2_FC!$D:$D,Help2_FC!V:V)</f>
        <v>8373</v>
      </c>
      <c r="Z372" s="979">
        <f>_xlfn.XLOOKUP($D372,Help2_FC!$D:$D,Help2_FC!W:W)</f>
        <v>4230</v>
      </c>
      <c r="AA372" s="979">
        <f>_xlfn.XLOOKUP($D372,Help2_FC!$D:$D,Help2_FC!X:X)</f>
        <v>0</v>
      </c>
      <c r="AB372" s="979">
        <f>_xlfn.XLOOKUP($D372,Help2_FC!$D:$D,Help2_FC!Y:Y)</f>
        <v>5813</v>
      </c>
      <c r="AC372" s="979">
        <f>_xlfn.XLOOKUP($D372,Help2_FC!$D:$D,Help2_FC!Z:Z)</f>
        <v>2052</v>
      </c>
      <c r="AD372" s="979">
        <f>_xlfn.XLOOKUP($D372,Help2_FC!$D:$D,Help2_FC!AA:AA)</f>
        <v>1254.8756868</v>
      </c>
      <c r="AE372" s="979">
        <f>_xlfn.XLOOKUP($D372,Help2_FC!$D:$D,Help2_FC!AB:AB)</f>
        <v>670</v>
      </c>
      <c r="AF372" s="979">
        <f>_xlfn.XLOOKUP($D372,Help2_FC!$D:$D,Help2_FC!AC:AC)</f>
        <v>645</v>
      </c>
      <c r="AG372" s="979">
        <f>_xlfn.XLOOKUP($D372,Help2_FC!$D:$D,Help2_FC!AD:AD)</f>
        <v>370</v>
      </c>
      <c r="AH372" s="979">
        <f>_xlfn.XLOOKUP($D372,Help2_FC!$D:$D,Help2_FC!AE:AE)</f>
        <v>864.90000000000009</v>
      </c>
      <c r="AI372" s="979">
        <f>_xlfn.XLOOKUP($D372,Help2_FC!$D:$D,Help2_FC!AF:AF)</f>
        <v>3574.9199999999996</v>
      </c>
      <c r="AJ372" s="979">
        <f>_xlfn.XLOOKUP($D372,Help2_FC!$D:$D,Help2_FC!AG:AG)</f>
        <v>404.52087449428114</v>
      </c>
      <c r="AK372" s="979">
        <f>_xlfn.XLOOKUP($D372,Help2_FC!$D:$D,Help2_FC!AH:AH)</f>
        <v>8819.2577495726327</v>
      </c>
      <c r="AL372" s="979">
        <f>_xlfn.XLOOKUP($D372,Help2_FC!$D:$D,Help2_FC!AI:AI)</f>
        <v>864</v>
      </c>
      <c r="AM372" s="979">
        <f>_xlfn.XLOOKUP($D372,Help2_FC!$D:$D,Help2_FC!AJ:AJ)</f>
        <v>0</v>
      </c>
      <c r="AN372" s="979">
        <f>_xlfn.XLOOKUP($D372,Help2_FC!$D:$D,Help2_FC!AK:AK)</f>
        <v>914</v>
      </c>
    </row>
    <row r="373" spans="1:40" x14ac:dyDescent="0.2">
      <c r="A373" s="1">
        <v>45297</v>
      </c>
      <c r="B373">
        <f t="shared" si="39"/>
        <v>1</v>
      </c>
      <c r="C373">
        <f t="shared" si="40"/>
        <v>2024</v>
      </c>
      <c r="D373" s="872" t="str">
        <f t="shared" si="37"/>
        <v>01´2024</v>
      </c>
      <c r="F373" s="2">
        <f t="shared" si="38"/>
        <v>24</v>
      </c>
      <c r="G373" s="1483">
        <f t="shared" si="41"/>
        <v>3.460207612456747E-2</v>
      </c>
      <c r="H373" s="5">
        <f t="shared" si="42"/>
        <v>1</v>
      </c>
      <c r="I373" s="995">
        <f>_xlfn.XLOOKUP($D373,Help2_FC!$D:$D,Help2_FC!H:H)</f>
        <v>20468</v>
      </c>
      <c r="J373" s="979">
        <f>_xlfn.XLOOKUP($D373,Help2_FC!$D:$D,Help2_FC!I:I)</f>
        <v>12603</v>
      </c>
      <c r="K373" s="979">
        <f>_xlfn.XLOOKUP($D373,Help2_FC!$D:$D,Help2_FC!J:J)</f>
        <v>2711</v>
      </c>
      <c r="L373" s="979">
        <f>_xlfn.XLOOKUP($D373,Help2_FC!$D:$D,Help2_FC!K:K)</f>
        <v>3102</v>
      </c>
      <c r="M373" s="979">
        <f>_xlfn.XLOOKUP($D373,Help2_FC!$D:$D,Help2_FC!L:L)</f>
        <v>8518.8250558886011</v>
      </c>
      <c r="N373" s="979">
        <f>_xlfn.XLOOKUP($D373,Help2_FC!$D:$D,Help2_FC!M:M)</f>
        <v>8658.82</v>
      </c>
      <c r="P373" s="979">
        <f>_xlfn.XLOOKUP($D373,Help2_FC!$D:$D,Help2_FC!F:F)</f>
        <v>693.6</v>
      </c>
      <c r="Q373" s="979">
        <f t="shared" si="43"/>
        <v>744</v>
      </c>
      <c r="R373" s="979">
        <f>_xlfn.XLOOKUP($D373,Help2_FC!$D:$D,Help2_FC!N:N)</f>
        <v>8518.8250558886011</v>
      </c>
      <c r="S373" s="979">
        <f>_xlfn.XLOOKUP($D373,Help2_FC!$D:$D,Help2_FC!O:O)</f>
        <v>8795.4179290049542</v>
      </c>
      <c r="T373" s="979">
        <f>_xlfn.XLOOKUP($D373,Help2_FC!$D:$D,Help2_FC!P:P)</f>
        <v>0</v>
      </c>
      <c r="U373" s="979">
        <f>_xlfn.XLOOKUP($D373,Help2_FC!$D:$D,Help2_FC!Q:Q)</f>
        <v>0</v>
      </c>
      <c r="V373" s="979">
        <f>_xlfn.XLOOKUP($D373,Help2_FC!$D:$D,Help2_FC!R:R)</f>
        <v>70</v>
      </c>
      <c r="W373" s="979">
        <f>_xlfn.XLOOKUP($D373,Help2_FC!$D:$D,Help2_FC!S:S)</f>
        <v>27235.739140000001</v>
      </c>
      <c r="Y373" s="979">
        <f>_xlfn.XLOOKUP($D373,Help2_FC!$D:$D,Help2_FC!V:V)</f>
        <v>8373</v>
      </c>
      <c r="Z373" s="979">
        <f>_xlfn.XLOOKUP($D373,Help2_FC!$D:$D,Help2_FC!W:W)</f>
        <v>4230</v>
      </c>
      <c r="AA373" s="979">
        <f>_xlfn.XLOOKUP($D373,Help2_FC!$D:$D,Help2_FC!X:X)</f>
        <v>0</v>
      </c>
      <c r="AB373" s="979">
        <f>_xlfn.XLOOKUP($D373,Help2_FC!$D:$D,Help2_FC!Y:Y)</f>
        <v>5813</v>
      </c>
      <c r="AC373" s="979">
        <f>_xlfn.XLOOKUP($D373,Help2_FC!$D:$D,Help2_FC!Z:Z)</f>
        <v>2052</v>
      </c>
      <c r="AD373" s="979">
        <f>_xlfn.XLOOKUP($D373,Help2_FC!$D:$D,Help2_FC!AA:AA)</f>
        <v>1254.8756868</v>
      </c>
      <c r="AE373" s="979">
        <f>_xlfn.XLOOKUP($D373,Help2_FC!$D:$D,Help2_FC!AB:AB)</f>
        <v>670</v>
      </c>
      <c r="AF373" s="979">
        <f>_xlfn.XLOOKUP($D373,Help2_FC!$D:$D,Help2_FC!AC:AC)</f>
        <v>645</v>
      </c>
      <c r="AG373" s="979">
        <f>_xlfn.XLOOKUP($D373,Help2_FC!$D:$D,Help2_FC!AD:AD)</f>
        <v>370</v>
      </c>
      <c r="AH373" s="979">
        <f>_xlfn.XLOOKUP($D373,Help2_FC!$D:$D,Help2_FC!AE:AE)</f>
        <v>864.90000000000009</v>
      </c>
      <c r="AI373" s="979">
        <f>_xlfn.XLOOKUP($D373,Help2_FC!$D:$D,Help2_FC!AF:AF)</f>
        <v>3574.9199999999996</v>
      </c>
      <c r="AJ373" s="979">
        <f>_xlfn.XLOOKUP($D373,Help2_FC!$D:$D,Help2_FC!AG:AG)</f>
        <v>404.52087449428114</v>
      </c>
      <c r="AK373" s="979">
        <f>_xlfn.XLOOKUP($D373,Help2_FC!$D:$D,Help2_FC!AH:AH)</f>
        <v>8819.2577495726327</v>
      </c>
      <c r="AL373" s="979">
        <f>_xlfn.XLOOKUP($D373,Help2_FC!$D:$D,Help2_FC!AI:AI)</f>
        <v>864</v>
      </c>
      <c r="AM373" s="979">
        <f>_xlfn.XLOOKUP($D373,Help2_FC!$D:$D,Help2_FC!AJ:AJ)</f>
        <v>0</v>
      </c>
      <c r="AN373" s="979">
        <f>_xlfn.XLOOKUP($D373,Help2_FC!$D:$D,Help2_FC!AK:AK)</f>
        <v>914</v>
      </c>
    </row>
    <row r="374" spans="1:40" x14ac:dyDescent="0.2">
      <c r="A374" s="1">
        <v>45298</v>
      </c>
      <c r="B374">
        <f t="shared" si="39"/>
        <v>1</v>
      </c>
      <c r="C374">
        <f t="shared" si="40"/>
        <v>2024</v>
      </c>
      <c r="D374" s="872" t="str">
        <f t="shared" si="37"/>
        <v>01´2024</v>
      </c>
      <c r="F374" s="2">
        <f t="shared" si="38"/>
        <v>24</v>
      </c>
      <c r="G374" s="1483">
        <f t="shared" si="41"/>
        <v>3.460207612456747E-2</v>
      </c>
      <c r="H374" s="5">
        <f t="shared" si="42"/>
        <v>1</v>
      </c>
      <c r="I374" s="995">
        <f>_xlfn.XLOOKUP($D374,Help2_FC!$D:$D,Help2_FC!H:H)</f>
        <v>20468</v>
      </c>
      <c r="J374" s="979">
        <f>_xlfn.XLOOKUP($D374,Help2_FC!$D:$D,Help2_FC!I:I)</f>
        <v>12603</v>
      </c>
      <c r="K374" s="979">
        <f>_xlfn.XLOOKUP($D374,Help2_FC!$D:$D,Help2_FC!J:J)</f>
        <v>2711</v>
      </c>
      <c r="L374" s="979">
        <f>_xlfn.XLOOKUP($D374,Help2_FC!$D:$D,Help2_FC!K:K)</f>
        <v>3102</v>
      </c>
      <c r="M374" s="979">
        <f>_xlfn.XLOOKUP($D374,Help2_FC!$D:$D,Help2_FC!L:L)</f>
        <v>8518.8250558886011</v>
      </c>
      <c r="N374" s="979">
        <f>_xlfn.XLOOKUP($D374,Help2_FC!$D:$D,Help2_FC!M:M)</f>
        <v>8658.82</v>
      </c>
      <c r="P374" s="979">
        <f>_xlfn.XLOOKUP($D374,Help2_FC!$D:$D,Help2_FC!F:F)</f>
        <v>693.6</v>
      </c>
      <c r="Q374" s="979">
        <f t="shared" si="43"/>
        <v>744</v>
      </c>
      <c r="R374" s="979">
        <f>_xlfn.XLOOKUP($D374,Help2_FC!$D:$D,Help2_FC!N:N)</f>
        <v>8518.8250558886011</v>
      </c>
      <c r="S374" s="979">
        <f>_xlfn.XLOOKUP($D374,Help2_FC!$D:$D,Help2_FC!O:O)</f>
        <v>8795.4179290049542</v>
      </c>
      <c r="T374" s="979">
        <f>_xlfn.XLOOKUP($D374,Help2_FC!$D:$D,Help2_FC!P:P)</f>
        <v>0</v>
      </c>
      <c r="U374" s="979">
        <f>_xlfn.XLOOKUP($D374,Help2_FC!$D:$D,Help2_FC!Q:Q)</f>
        <v>0</v>
      </c>
      <c r="V374" s="979">
        <f>_xlfn.XLOOKUP($D374,Help2_FC!$D:$D,Help2_FC!R:R)</f>
        <v>70</v>
      </c>
      <c r="W374" s="979">
        <f>_xlfn.XLOOKUP($D374,Help2_FC!$D:$D,Help2_FC!S:S)</f>
        <v>27235.739140000001</v>
      </c>
      <c r="Y374" s="979">
        <f>_xlfn.XLOOKUP($D374,Help2_FC!$D:$D,Help2_FC!V:V)</f>
        <v>8373</v>
      </c>
      <c r="Z374" s="979">
        <f>_xlfn.XLOOKUP($D374,Help2_FC!$D:$D,Help2_FC!W:W)</f>
        <v>4230</v>
      </c>
      <c r="AA374" s="979">
        <f>_xlfn.XLOOKUP($D374,Help2_FC!$D:$D,Help2_FC!X:X)</f>
        <v>0</v>
      </c>
      <c r="AB374" s="979">
        <f>_xlfn.XLOOKUP($D374,Help2_FC!$D:$D,Help2_FC!Y:Y)</f>
        <v>5813</v>
      </c>
      <c r="AC374" s="979">
        <f>_xlfn.XLOOKUP($D374,Help2_FC!$D:$D,Help2_FC!Z:Z)</f>
        <v>2052</v>
      </c>
      <c r="AD374" s="979">
        <f>_xlfn.XLOOKUP($D374,Help2_FC!$D:$D,Help2_FC!AA:AA)</f>
        <v>1254.8756868</v>
      </c>
      <c r="AE374" s="979">
        <f>_xlfn.XLOOKUP($D374,Help2_FC!$D:$D,Help2_FC!AB:AB)</f>
        <v>670</v>
      </c>
      <c r="AF374" s="979">
        <f>_xlfn.XLOOKUP($D374,Help2_FC!$D:$D,Help2_FC!AC:AC)</f>
        <v>645</v>
      </c>
      <c r="AG374" s="979">
        <f>_xlfn.XLOOKUP($D374,Help2_FC!$D:$D,Help2_FC!AD:AD)</f>
        <v>370</v>
      </c>
      <c r="AH374" s="979">
        <f>_xlfn.XLOOKUP($D374,Help2_FC!$D:$D,Help2_FC!AE:AE)</f>
        <v>864.90000000000009</v>
      </c>
      <c r="AI374" s="979">
        <f>_xlfn.XLOOKUP($D374,Help2_FC!$D:$D,Help2_FC!AF:AF)</f>
        <v>3574.9199999999996</v>
      </c>
      <c r="AJ374" s="979">
        <f>_xlfn.XLOOKUP($D374,Help2_FC!$D:$D,Help2_FC!AG:AG)</f>
        <v>404.52087449428114</v>
      </c>
      <c r="AK374" s="979">
        <f>_xlfn.XLOOKUP($D374,Help2_FC!$D:$D,Help2_FC!AH:AH)</f>
        <v>8819.2577495726327</v>
      </c>
      <c r="AL374" s="979">
        <f>_xlfn.XLOOKUP($D374,Help2_FC!$D:$D,Help2_FC!AI:AI)</f>
        <v>864</v>
      </c>
      <c r="AM374" s="979">
        <f>_xlfn.XLOOKUP($D374,Help2_FC!$D:$D,Help2_FC!AJ:AJ)</f>
        <v>0</v>
      </c>
      <c r="AN374" s="979">
        <f>_xlfn.XLOOKUP($D374,Help2_FC!$D:$D,Help2_FC!AK:AK)</f>
        <v>914</v>
      </c>
    </row>
    <row r="375" spans="1:40" x14ac:dyDescent="0.2">
      <c r="A375" s="1">
        <v>45299</v>
      </c>
      <c r="B375">
        <f t="shared" si="39"/>
        <v>1</v>
      </c>
      <c r="C375">
        <f t="shared" si="40"/>
        <v>2024</v>
      </c>
      <c r="D375" s="872" t="str">
        <f t="shared" si="37"/>
        <v>01´2024</v>
      </c>
      <c r="F375" s="2">
        <f t="shared" si="38"/>
        <v>24</v>
      </c>
      <c r="G375" s="1483">
        <f t="shared" si="41"/>
        <v>3.460207612456747E-2</v>
      </c>
      <c r="H375" s="5">
        <f t="shared" si="42"/>
        <v>1</v>
      </c>
      <c r="I375" s="995">
        <f>_xlfn.XLOOKUP($D375,Help2_FC!$D:$D,Help2_FC!H:H)</f>
        <v>20468</v>
      </c>
      <c r="J375" s="979">
        <f>_xlfn.XLOOKUP($D375,Help2_FC!$D:$D,Help2_FC!I:I)</f>
        <v>12603</v>
      </c>
      <c r="K375" s="979">
        <f>_xlfn.XLOOKUP($D375,Help2_FC!$D:$D,Help2_FC!J:J)</f>
        <v>2711</v>
      </c>
      <c r="L375" s="979">
        <f>_xlfn.XLOOKUP($D375,Help2_FC!$D:$D,Help2_FC!K:K)</f>
        <v>3102</v>
      </c>
      <c r="M375" s="979">
        <f>_xlfn.XLOOKUP($D375,Help2_FC!$D:$D,Help2_FC!L:L)</f>
        <v>8518.8250558886011</v>
      </c>
      <c r="N375" s="979">
        <f>_xlfn.XLOOKUP($D375,Help2_FC!$D:$D,Help2_FC!M:M)</f>
        <v>8658.82</v>
      </c>
      <c r="P375" s="979">
        <f>_xlfn.XLOOKUP($D375,Help2_FC!$D:$D,Help2_FC!F:F)</f>
        <v>693.6</v>
      </c>
      <c r="Q375" s="979">
        <f t="shared" si="43"/>
        <v>744</v>
      </c>
      <c r="R375" s="979">
        <f>_xlfn.XLOOKUP($D375,Help2_FC!$D:$D,Help2_FC!N:N)</f>
        <v>8518.8250558886011</v>
      </c>
      <c r="S375" s="979">
        <f>_xlfn.XLOOKUP($D375,Help2_FC!$D:$D,Help2_FC!O:O)</f>
        <v>8795.4179290049542</v>
      </c>
      <c r="T375" s="979">
        <f>_xlfn.XLOOKUP($D375,Help2_FC!$D:$D,Help2_FC!P:P)</f>
        <v>0</v>
      </c>
      <c r="U375" s="979">
        <f>_xlfn.XLOOKUP($D375,Help2_FC!$D:$D,Help2_FC!Q:Q)</f>
        <v>0</v>
      </c>
      <c r="V375" s="979">
        <f>_xlfn.XLOOKUP($D375,Help2_FC!$D:$D,Help2_FC!R:R)</f>
        <v>70</v>
      </c>
      <c r="W375" s="979">
        <f>_xlfn.XLOOKUP($D375,Help2_FC!$D:$D,Help2_FC!S:S)</f>
        <v>27235.739140000001</v>
      </c>
      <c r="Y375" s="979">
        <f>_xlfn.XLOOKUP($D375,Help2_FC!$D:$D,Help2_FC!V:V)</f>
        <v>8373</v>
      </c>
      <c r="Z375" s="979">
        <f>_xlfn.XLOOKUP($D375,Help2_FC!$D:$D,Help2_FC!W:W)</f>
        <v>4230</v>
      </c>
      <c r="AA375" s="979">
        <f>_xlfn.XLOOKUP($D375,Help2_FC!$D:$D,Help2_FC!X:X)</f>
        <v>0</v>
      </c>
      <c r="AB375" s="979">
        <f>_xlfn.XLOOKUP($D375,Help2_FC!$D:$D,Help2_FC!Y:Y)</f>
        <v>5813</v>
      </c>
      <c r="AC375" s="979">
        <f>_xlfn.XLOOKUP($D375,Help2_FC!$D:$D,Help2_FC!Z:Z)</f>
        <v>2052</v>
      </c>
      <c r="AD375" s="979">
        <f>_xlfn.XLOOKUP($D375,Help2_FC!$D:$D,Help2_FC!AA:AA)</f>
        <v>1254.8756868</v>
      </c>
      <c r="AE375" s="979">
        <f>_xlfn.XLOOKUP($D375,Help2_FC!$D:$D,Help2_FC!AB:AB)</f>
        <v>670</v>
      </c>
      <c r="AF375" s="979">
        <f>_xlfn.XLOOKUP($D375,Help2_FC!$D:$D,Help2_FC!AC:AC)</f>
        <v>645</v>
      </c>
      <c r="AG375" s="979">
        <f>_xlfn.XLOOKUP($D375,Help2_FC!$D:$D,Help2_FC!AD:AD)</f>
        <v>370</v>
      </c>
      <c r="AH375" s="979">
        <f>_xlfn.XLOOKUP($D375,Help2_FC!$D:$D,Help2_FC!AE:AE)</f>
        <v>864.90000000000009</v>
      </c>
      <c r="AI375" s="979">
        <f>_xlfn.XLOOKUP($D375,Help2_FC!$D:$D,Help2_FC!AF:AF)</f>
        <v>3574.9199999999996</v>
      </c>
      <c r="AJ375" s="979">
        <f>_xlfn.XLOOKUP($D375,Help2_FC!$D:$D,Help2_FC!AG:AG)</f>
        <v>404.52087449428114</v>
      </c>
      <c r="AK375" s="979">
        <f>_xlfn.XLOOKUP($D375,Help2_FC!$D:$D,Help2_FC!AH:AH)</f>
        <v>8819.2577495726327</v>
      </c>
      <c r="AL375" s="979">
        <f>_xlfn.XLOOKUP($D375,Help2_FC!$D:$D,Help2_FC!AI:AI)</f>
        <v>864</v>
      </c>
      <c r="AM375" s="979">
        <f>_xlfn.XLOOKUP($D375,Help2_FC!$D:$D,Help2_FC!AJ:AJ)</f>
        <v>0</v>
      </c>
      <c r="AN375" s="979">
        <f>_xlfn.XLOOKUP($D375,Help2_FC!$D:$D,Help2_FC!AK:AK)</f>
        <v>914</v>
      </c>
    </row>
    <row r="376" spans="1:40" x14ac:dyDescent="0.2">
      <c r="A376" s="1">
        <v>45300</v>
      </c>
      <c r="B376">
        <f t="shared" si="39"/>
        <v>1</v>
      </c>
      <c r="C376">
        <f t="shared" si="40"/>
        <v>2024</v>
      </c>
      <c r="D376" s="872" t="str">
        <f t="shared" si="37"/>
        <v>01´2024</v>
      </c>
      <c r="E376" s="867">
        <v>12</v>
      </c>
      <c r="F376" s="2">
        <f t="shared" si="38"/>
        <v>12</v>
      </c>
      <c r="G376" s="1483">
        <f t="shared" si="41"/>
        <v>1.7301038062283735E-2</v>
      </c>
      <c r="H376" s="5">
        <f t="shared" si="42"/>
        <v>0.5</v>
      </c>
      <c r="I376" s="995">
        <f>_xlfn.XLOOKUP($D376,Help2_FC!$D:$D,Help2_FC!H:H)</f>
        <v>20468</v>
      </c>
      <c r="J376" s="979">
        <f>_xlfn.XLOOKUP($D376,Help2_FC!$D:$D,Help2_FC!I:I)</f>
        <v>12603</v>
      </c>
      <c r="K376" s="979">
        <f>_xlfn.XLOOKUP($D376,Help2_FC!$D:$D,Help2_FC!J:J)</f>
        <v>2711</v>
      </c>
      <c r="L376" s="979">
        <f>_xlfn.XLOOKUP($D376,Help2_FC!$D:$D,Help2_FC!K:K)</f>
        <v>3102</v>
      </c>
      <c r="M376" s="979">
        <f>_xlfn.XLOOKUP($D376,Help2_FC!$D:$D,Help2_FC!L:L)</f>
        <v>8518.8250558886011</v>
      </c>
      <c r="N376" s="979">
        <f>_xlfn.XLOOKUP($D376,Help2_FC!$D:$D,Help2_FC!M:M)</f>
        <v>8658.82</v>
      </c>
      <c r="P376" s="979">
        <f>_xlfn.XLOOKUP($D376,Help2_FC!$D:$D,Help2_FC!F:F)</f>
        <v>693.6</v>
      </c>
      <c r="Q376" s="979">
        <f t="shared" si="43"/>
        <v>744</v>
      </c>
      <c r="R376" s="979">
        <f>_xlfn.XLOOKUP($D376,Help2_FC!$D:$D,Help2_FC!N:N)</f>
        <v>8518.8250558886011</v>
      </c>
      <c r="S376" s="979">
        <f>_xlfn.XLOOKUP($D376,Help2_FC!$D:$D,Help2_FC!O:O)</f>
        <v>8795.4179290049542</v>
      </c>
      <c r="T376" s="979">
        <f>_xlfn.XLOOKUP($D376,Help2_FC!$D:$D,Help2_FC!P:P)</f>
        <v>0</v>
      </c>
      <c r="U376" s="979">
        <f>_xlfn.XLOOKUP($D376,Help2_FC!$D:$D,Help2_FC!Q:Q)</f>
        <v>0</v>
      </c>
      <c r="V376" s="979">
        <f>_xlfn.XLOOKUP($D376,Help2_FC!$D:$D,Help2_FC!R:R)</f>
        <v>70</v>
      </c>
      <c r="W376" s="979">
        <f>_xlfn.XLOOKUP($D376,Help2_FC!$D:$D,Help2_FC!S:S)</f>
        <v>27235.739140000001</v>
      </c>
      <c r="Y376" s="979">
        <f>_xlfn.XLOOKUP($D376,Help2_FC!$D:$D,Help2_FC!V:V)</f>
        <v>8373</v>
      </c>
      <c r="Z376" s="979">
        <f>_xlfn.XLOOKUP($D376,Help2_FC!$D:$D,Help2_FC!W:W)</f>
        <v>4230</v>
      </c>
      <c r="AA376" s="979">
        <f>_xlfn.XLOOKUP($D376,Help2_FC!$D:$D,Help2_FC!X:X)</f>
        <v>0</v>
      </c>
      <c r="AB376" s="979">
        <f>_xlfn.XLOOKUP($D376,Help2_FC!$D:$D,Help2_FC!Y:Y)</f>
        <v>5813</v>
      </c>
      <c r="AC376" s="979">
        <f>_xlfn.XLOOKUP($D376,Help2_FC!$D:$D,Help2_FC!Z:Z)</f>
        <v>2052</v>
      </c>
      <c r="AD376" s="979">
        <f>_xlfn.XLOOKUP($D376,Help2_FC!$D:$D,Help2_FC!AA:AA)</f>
        <v>1254.8756868</v>
      </c>
      <c r="AE376" s="979">
        <f>_xlfn.XLOOKUP($D376,Help2_FC!$D:$D,Help2_FC!AB:AB)</f>
        <v>670</v>
      </c>
      <c r="AF376" s="979">
        <f>_xlfn.XLOOKUP($D376,Help2_FC!$D:$D,Help2_FC!AC:AC)</f>
        <v>645</v>
      </c>
      <c r="AG376" s="979">
        <f>_xlfn.XLOOKUP($D376,Help2_FC!$D:$D,Help2_FC!AD:AD)</f>
        <v>370</v>
      </c>
      <c r="AH376" s="979">
        <f>_xlfn.XLOOKUP($D376,Help2_FC!$D:$D,Help2_FC!AE:AE)</f>
        <v>864.90000000000009</v>
      </c>
      <c r="AI376" s="979">
        <f>_xlfn.XLOOKUP($D376,Help2_FC!$D:$D,Help2_FC!AF:AF)</f>
        <v>3574.9199999999996</v>
      </c>
      <c r="AJ376" s="979">
        <f>_xlfn.XLOOKUP($D376,Help2_FC!$D:$D,Help2_FC!AG:AG)</f>
        <v>404.52087449428114</v>
      </c>
      <c r="AK376" s="979">
        <f>_xlfn.XLOOKUP($D376,Help2_FC!$D:$D,Help2_FC!AH:AH)</f>
        <v>8819.2577495726327</v>
      </c>
      <c r="AL376" s="979">
        <f>_xlfn.XLOOKUP($D376,Help2_FC!$D:$D,Help2_FC!AI:AI)</f>
        <v>864</v>
      </c>
      <c r="AM376" s="979">
        <f>_xlfn.XLOOKUP($D376,Help2_FC!$D:$D,Help2_FC!AJ:AJ)</f>
        <v>0</v>
      </c>
      <c r="AN376" s="979">
        <f>_xlfn.XLOOKUP($D376,Help2_FC!$D:$D,Help2_FC!AK:AK)</f>
        <v>914</v>
      </c>
    </row>
    <row r="377" spans="1:40" x14ac:dyDescent="0.2">
      <c r="A377" s="1">
        <v>45301</v>
      </c>
      <c r="B377">
        <f t="shared" si="39"/>
        <v>1</v>
      </c>
      <c r="C377">
        <f t="shared" si="40"/>
        <v>2024</v>
      </c>
      <c r="D377" s="872" t="str">
        <f t="shared" si="37"/>
        <v>01´2024</v>
      </c>
      <c r="F377" s="2">
        <f t="shared" si="38"/>
        <v>24</v>
      </c>
      <c r="G377" s="1483">
        <f t="shared" si="41"/>
        <v>3.460207612456747E-2</v>
      </c>
      <c r="H377" s="5">
        <f t="shared" si="42"/>
        <v>1</v>
      </c>
      <c r="I377" s="995">
        <f>_xlfn.XLOOKUP($D377,Help2_FC!$D:$D,Help2_FC!H:H)</f>
        <v>20468</v>
      </c>
      <c r="J377" s="979">
        <f>_xlfn.XLOOKUP($D377,Help2_FC!$D:$D,Help2_FC!I:I)</f>
        <v>12603</v>
      </c>
      <c r="K377" s="979">
        <f>_xlfn.XLOOKUP($D377,Help2_FC!$D:$D,Help2_FC!J:J)</f>
        <v>2711</v>
      </c>
      <c r="L377" s="979">
        <f>_xlfn.XLOOKUP($D377,Help2_FC!$D:$D,Help2_FC!K:K)</f>
        <v>3102</v>
      </c>
      <c r="M377" s="979">
        <f>_xlfn.XLOOKUP($D377,Help2_FC!$D:$D,Help2_FC!L:L)</f>
        <v>8518.8250558886011</v>
      </c>
      <c r="N377" s="979">
        <f>_xlfn.XLOOKUP($D377,Help2_FC!$D:$D,Help2_FC!M:M)</f>
        <v>8658.82</v>
      </c>
      <c r="P377" s="979">
        <f>_xlfn.XLOOKUP($D377,Help2_FC!$D:$D,Help2_FC!F:F)</f>
        <v>693.6</v>
      </c>
      <c r="Q377" s="979">
        <f t="shared" si="43"/>
        <v>744</v>
      </c>
      <c r="R377" s="979">
        <f>_xlfn.XLOOKUP($D377,Help2_FC!$D:$D,Help2_FC!N:N)</f>
        <v>8518.8250558886011</v>
      </c>
      <c r="S377" s="979">
        <f>_xlfn.XLOOKUP($D377,Help2_FC!$D:$D,Help2_FC!O:O)</f>
        <v>8795.4179290049542</v>
      </c>
      <c r="T377" s="979">
        <f>_xlfn.XLOOKUP($D377,Help2_FC!$D:$D,Help2_FC!P:P)</f>
        <v>0</v>
      </c>
      <c r="U377" s="979">
        <f>_xlfn.XLOOKUP($D377,Help2_FC!$D:$D,Help2_FC!Q:Q)</f>
        <v>0</v>
      </c>
      <c r="V377" s="979">
        <f>_xlfn.XLOOKUP($D377,Help2_FC!$D:$D,Help2_FC!R:R)</f>
        <v>70</v>
      </c>
      <c r="W377" s="979">
        <f>_xlfn.XLOOKUP($D377,Help2_FC!$D:$D,Help2_FC!S:S)</f>
        <v>27235.739140000001</v>
      </c>
      <c r="Y377" s="979">
        <f>_xlfn.XLOOKUP($D377,Help2_FC!$D:$D,Help2_FC!V:V)</f>
        <v>8373</v>
      </c>
      <c r="Z377" s="979">
        <f>_xlfn.XLOOKUP($D377,Help2_FC!$D:$D,Help2_FC!W:W)</f>
        <v>4230</v>
      </c>
      <c r="AA377" s="979">
        <f>_xlfn.XLOOKUP($D377,Help2_FC!$D:$D,Help2_FC!X:X)</f>
        <v>0</v>
      </c>
      <c r="AB377" s="979">
        <f>_xlfn.XLOOKUP($D377,Help2_FC!$D:$D,Help2_FC!Y:Y)</f>
        <v>5813</v>
      </c>
      <c r="AC377" s="979">
        <f>_xlfn.XLOOKUP($D377,Help2_FC!$D:$D,Help2_FC!Z:Z)</f>
        <v>2052</v>
      </c>
      <c r="AD377" s="979">
        <f>_xlfn.XLOOKUP($D377,Help2_FC!$D:$D,Help2_FC!AA:AA)</f>
        <v>1254.8756868</v>
      </c>
      <c r="AE377" s="979">
        <f>_xlfn.XLOOKUP($D377,Help2_FC!$D:$D,Help2_FC!AB:AB)</f>
        <v>670</v>
      </c>
      <c r="AF377" s="979">
        <f>_xlfn.XLOOKUP($D377,Help2_FC!$D:$D,Help2_FC!AC:AC)</f>
        <v>645</v>
      </c>
      <c r="AG377" s="979">
        <f>_xlfn.XLOOKUP($D377,Help2_FC!$D:$D,Help2_FC!AD:AD)</f>
        <v>370</v>
      </c>
      <c r="AH377" s="979">
        <f>_xlfn.XLOOKUP($D377,Help2_FC!$D:$D,Help2_FC!AE:AE)</f>
        <v>864.90000000000009</v>
      </c>
      <c r="AI377" s="979">
        <f>_xlfn.XLOOKUP($D377,Help2_FC!$D:$D,Help2_FC!AF:AF)</f>
        <v>3574.9199999999996</v>
      </c>
      <c r="AJ377" s="979">
        <f>_xlfn.XLOOKUP($D377,Help2_FC!$D:$D,Help2_FC!AG:AG)</f>
        <v>404.52087449428114</v>
      </c>
      <c r="AK377" s="979">
        <f>_xlfn.XLOOKUP($D377,Help2_FC!$D:$D,Help2_FC!AH:AH)</f>
        <v>8819.2577495726327</v>
      </c>
      <c r="AL377" s="979">
        <f>_xlfn.XLOOKUP($D377,Help2_FC!$D:$D,Help2_FC!AI:AI)</f>
        <v>864</v>
      </c>
      <c r="AM377" s="979">
        <f>_xlfn.XLOOKUP($D377,Help2_FC!$D:$D,Help2_FC!AJ:AJ)</f>
        <v>0</v>
      </c>
      <c r="AN377" s="979">
        <f>_xlfn.XLOOKUP($D377,Help2_FC!$D:$D,Help2_FC!AK:AK)</f>
        <v>914</v>
      </c>
    </row>
    <row r="378" spans="1:40" x14ac:dyDescent="0.2">
      <c r="A378" s="1">
        <v>45302</v>
      </c>
      <c r="B378">
        <f t="shared" si="39"/>
        <v>1</v>
      </c>
      <c r="C378">
        <f t="shared" si="40"/>
        <v>2024</v>
      </c>
      <c r="D378" s="872" t="str">
        <f t="shared" si="37"/>
        <v>01´2024</v>
      </c>
      <c r="F378" s="2">
        <f t="shared" si="38"/>
        <v>24</v>
      </c>
      <c r="G378" s="1483">
        <f t="shared" si="41"/>
        <v>3.460207612456747E-2</v>
      </c>
      <c r="H378" s="5">
        <f t="shared" si="42"/>
        <v>1</v>
      </c>
      <c r="I378" s="995">
        <f>_xlfn.XLOOKUP($D378,Help2_FC!$D:$D,Help2_FC!H:H)</f>
        <v>20468</v>
      </c>
      <c r="J378" s="979">
        <f>_xlfn.XLOOKUP($D378,Help2_FC!$D:$D,Help2_FC!I:I)</f>
        <v>12603</v>
      </c>
      <c r="K378" s="979">
        <f>_xlfn.XLOOKUP($D378,Help2_FC!$D:$D,Help2_FC!J:J)</f>
        <v>2711</v>
      </c>
      <c r="L378" s="979">
        <f>_xlfn.XLOOKUP($D378,Help2_FC!$D:$D,Help2_FC!K:K)</f>
        <v>3102</v>
      </c>
      <c r="M378" s="979">
        <f>_xlfn.XLOOKUP($D378,Help2_FC!$D:$D,Help2_FC!L:L)</f>
        <v>8518.8250558886011</v>
      </c>
      <c r="N378" s="979">
        <f>_xlfn.XLOOKUP($D378,Help2_FC!$D:$D,Help2_FC!M:M)</f>
        <v>8658.82</v>
      </c>
      <c r="P378" s="979">
        <f>_xlfn.XLOOKUP($D378,Help2_FC!$D:$D,Help2_FC!F:F)</f>
        <v>693.6</v>
      </c>
      <c r="Q378" s="979">
        <f t="shared" si="43"/>
        <v>744</v>
      </c>
      <c r="R378" s="979">
        <f>_xlfn.XLOOKUP($D378,Help2_FC!$D:$D,Help2_FC!N:N)</f>
        <v>8518.8250558886011</v>
      </c>
      <c r="S378" s="979">
        <f>_xlfn.XLOOKUP($D378,Help2_FC!$D:$D,Help2_FC!O:O)</f>
        <v>8795.4179290049542</v>
      </c>
      <c r="T378" s="979">
        <f>_xlfn.XLOOKUP($D378,Help2_FC!$D:$D,Help2_FC!P:P)</f>
        <v>0</v>
      </c>
      <c r="U378" s="979">
        <f>_xlfn.XLOOKUP($D378,Help2_FC!$D:$D,Help2_FC!Q:Q)</f>
        <v>0</v>
      </c>
      <c r="V378" s="979">
        <f>_xlfn.XLOOKUP($D378,Help2_FC!$D:$D,Help2_FC!R:R)</f>
        <v>70</v>
      </c>
      <c r="W378" s="979">
        <f>_xlfn.XLOOKUP($D378,Help2_FC!$D:$D,Help2_FC!S:S)</f>
        <v>27235.739140000001</v>
      </c>
      <c r="Y378" s="979">
        <f>_xlfn.XLOOKUP($D378,Help2_FC!$D:$D,Help2_FC!V:V)</f>
        <v>8373</v>
      </c>
      <c r="Z378" s="979">
        <f>_xlfn.XLOOKUP($D378,Help2_FC!$D:$D,Help2_FC!W:W)</f>
        <v>4230</v>
      </c>
      <c r="AA378" s="979">
        <f>_xlfn.XLOOKUP($D378,Help2_FC!$D:$D,Help2_FC!X:X)</f>
        <v>0</v>
      </c>
      <c r="AB378" s="979">
        <f>_xlfn.XLOOKUP($D378,Help2_FC!$D:$D,Help2_FC!Y:Y)</f>
        <v>5813</v>
      </c>
      <c r="AC378" s="979">
        <f>_xlfn.XLOOKUP($D378,Help2_FC!$D:$D,Help2_FC!Z:Z)</f>
        <v>2052</v>
      </c>
      <c r="AD378" s="979">
        <f>_xlfn.XLOOKUP($D378,Help2_FC!$D:$D,Help2_FC!AA:AA)</f>
        <v>1254.8756868</v>
      </c>
      <c r="AE378" s="979">
        <f>_xlfn.XLOOKUP($D378,Help2_FC!$D:$D,Help2_FC!AB:AB)</f>
        <v>670</v>
      </c>
      <c r="AF378" s="979">
        <f>_xlfn.XLOOKUP($D378,Help2_FC!$D:$D,Help2_FC!AC:AC)</f>
        <v>645</v>
      </c>
      <c r="AG378" s="979">
        <f>_xlfn.XLOOKUP($D378,Help2_FC!$D:$D,Help2_FC!AD:AD)</f>
        <v>370</v>
      </c>
      <c r="AH378" s="979">
        <f>_xlfn.XLOOKUP($D378,Help2_FC!$D:$D,Help2_FC!AE:AE)</f>
        <v>864.90000000000009</v>
      </c>
      <c r="AI378" s="979">
        <f>_xlfn.XLOOKUP($D378,Help2_FC!$D:$D,Help2_FC!AF:AF)</f>
        <v>3574.9199999999996</v>
      </c>
      <c r="AJ378" s="979">
        <f>_xlfn.XLOOKUP($D378,Help2_FC!$D:$D,Help2_FC!AG:AG)</f>
        <v>404.52087449428114</v>
      </c>
      <c r="AK378" s="979">
        <f>_xlfn.XLOOKUP($D378,Help2_FC!$D:$D,Help2_FC!AH:AH)</f>
        <v>8819.2577495726327</v>
      </c>
      <c r="AL378" s="979">
        <f>_xlfn.XLOOKUP($D378,Help2_FC!$D:$D,Help2_FC!AI:AI)</f>
        <v>864</v>
      </c>
      <c r="AM378" s="979">
        <f>_xlfn.XLOOKUP($D378,Help2_FC!$D:$D,Help2_FC!AJ:AJ)</f>
        <v>0</v>
      </c>
      <c r="AN378" s="979">
        <f>_xlfn.XLOOKUP($D378,Help2_FC!$D:$D,Help2_FC!AK:AK)</f>
        <v>914</v>
      </c>
    </row>
    <row r="379" spans="1:40" x14ac:dyDescent="0.2">
      <c r="A379" s="1">
        <v>45303</v>
      </c>
      <c r="B379">
        <f t="shared" si="39"/>
        <v>1</v>
      </c>
      <c r="C379">
        <f t="shared" si="40"/>
        <v>2024</v>
      </c>
      <c r="D379" s="872" t="str">
        <f t="shared" si="37"/>
        <v>01´2024</v>
      </c>
      <c r="F379" s="2">
        <f t="shared" si="38"/>
        <v>24</v>
      </c>
      <c r="G379" s="1483">
        <f t="shared" si="41"/>
        <v>3.460207612456747E-2</v>
      </c>
      <c r="H379" s="5">
        <f t="shared" si="42"/>
        <v>1</v>
      </c>
      <c r="I379" s="995">
        <f>_xlfn.XLOOKUP($D379,Help2_FC!$D:$D,Help2_FC!H:H)</f>
        <v>20468</v>
      </c>
      <c r="J379" s="979">
        <f>_xlfn.XLOOKUP($D379,Help2_FC!$D:$D,Help2_FC!I:I)</f>
        <v>12603</v>
      </c>
      <c r="K379" s="979">
        <f>_xlfn.XLOOKUP($D379,Help2_FC!$D:$D,Help2_FC!J:J)</f>
        <v>2711</v>
      </c>
      <c r="L379" s="979">
        <f>_xlfn.XLOOKUP($D379,Help2_FC!$D:$D,Help2_FC!K:K)</f>
        <v>3102</v>
      </c>
      <c r="M379" s="979">
        <f>_xlfn.XLOOKUP($D379,Help2_FC!$D:$D,Help2_FC!L:L)</f>
        <v>8518.8250558886011</v>
      </c>
      <c r="N379" s="979">
        <f>_xlfn.XLOOKUP($D379,Help2_FC!$D:$D,Help2_FC!M:M)</f>
        <v>8658.82</v>
      </c>
      <c r="P379" s="979">
        <f>_xlfn.XLOOKUP($D379,Help2_FC!$D:$D,Help2_FC!F:F)</f>
        <v>693.6</v>
      </c>
      <c r="Q379" s="979">
        <f t="shared" si="43"/>
        <v>744</v>
      </c>
      <c r="R379" s="979">
        <f>_xlfn.XLOOKUP($D379,Help2_FC!$D:$D,Help2_FC!N:N)</f>
        <v>8518.8250558886011</v>
      </c>
      <c r="S379" s="979">
        <f>_xlfn.XLOOKUP($D379,Help2_FC!$D:$D,Help2_FC!O:O)</f>
        <v>8795.4179290049542</v>
      </c>
      <c r="T379" s="979">
        <f>_xlfn.XLOOKUP($D379,Help2_FC!$D:$D,Help2_FC!P:P)</f>
        <v>0</v>
      </c>
      <c r="U379" s="979">
        <f>_xlfn.XLOOKUP($D379,Help2_FC!$D:$D,Help2_FC!Q:Q)</f>
        <v>0</v>
      </c>
      <c r="V379" s="979">
        <f>_xlfn.XLOOKUP($D379,Help2_FC!$D:$D,Help2_FC!R:R)</f>
        <v>70</v>
      </c>
      <c r="W379" s="979">
        <f>_xlfn.XLOOKUP($D379,Help2_FC!$D:$D,Help2_FC!S:S)</f>
        <v>27235.739140000001</v>
      </c>
      <c r="Y379" s="979">
        <f>_xlfn.XLOOKUP($D379,Help2_FC!$D:$D,Help2_FC!V:V)</f>
        <v>8373</v>
      </c>
      <c r="Z379" s="979">
        <f>_xlfn.XLOOKUP($D379,Help2_FC!$D:$D,Help2_FC!W:W)</f>
        <v>4230</v>
      </c>
      <c r="AA379" s="979">
        <f>_xlfn.XLOOKUP($D379,Help2_FC!$D:$D,Help2_FC!X:X)</f>
        <v>0</v>
      </c>
      <c r="AB379" s="979">
        <f>_xlfn.XLOOKUP($D379,Help2_FC!$D:$D,Help2_FC!Y:Y)</f>
        <v>5813</v>
      </c>
      <c r="AC379" s="979">
        <f>_xlfn.XLOOKUP($D379,Help2_FC!$D:$D,Help2_FC!Z:Z)</f>
        <v>2052</v>
      </c>
      <c r="AD379" s="979">
        <f>_xlfn.XLOOKUP($D379,Help2_FC!$D:$D,Help2_FC!AA:AA)</f>
        <v>1254.8756868</v>
      </c>
      <c r="AE379" s="979">
        <f>_xlfn.XLOOKUP($D379,Help2_FC!$D:$D,Help2_FC!AB:AB)</f>
        <v>670</v>
      </c>
      <c r="AF379" s="979">
        <f>_xlfn.XLOOKUP($D379,Help2_FC!$D:$D,Help2_FC!AC:AC)</f>
        <v>645</v>
      </c>
      <c r="AG379" s="979">
        <f>_xlfn.XLOOKUP($D379,Help2_FC!$D:$D,Help2_FC!AD:AD)</f>
        <v>370</v>
      </c>
      <c r="AH379" s="979">
        <f>_xlfn.XLOOKUP($D379,Help2_FC!$D:$D,Help2_FC!AE:AE)</f>
        <v>864.90000000000009</v>
      </c>
      <c r="AI379" s="979">
        <f>_xlfn.XLOOKUP($D379,Help2_FC!$D:$D,Help2_FC!AF:AF)</f>
        <v>3574.9199999999996</v>
      </c>
      <c r="AJ379" s="979">
        <f>_xlfn.XLOOKUP($D379,Help2_FC!$D:$D,Help2_FC!AG:AG)</f>
        <v>404.52087449428114</v>
      </c>
      <c r="AK379" s="979">
        <f>_xlfn.XLOOKUP($D379,Help2_FC!$D:$D,Help2_FC!AH:AH)</f>
        <v>8819.2577495726327</v>
      </c>
      <c r="AL379" s="979">
        <f>_xlfn.XLOOKUP($D379,Help2_FC!$D:$D,Help2_FC!AI:AI)</f>
        <v>864</v>
      </c>
      <c r="AM379" s="979">
        <f>_xlfn.XLOOKUP($D379,Help2_FC!$D:$D,Help2_FC!AJ:AJ)</f>
        <v>0</v>
      </c>
      <c r="AN379" s="979">
        <f>_xlfn.XLOOKUP($D379,Help2_FC!$D:$D,Help2_FC!AK:AK)</f>
        <v>914</v>
      </c>
    </row>
    <row r="380" spans="1:40" x14ac:dyDescent="0.2">
      <c r="A380" s="1">
        <v>45304</v>
      </c>
      <c r="B380">
        <f t="shared" si="39"/>
        <v>1</v>
      </c>
      <c r="C380">
        <f t="shared" si="40"/>
        <v>2024</v>
      </c>
      <c r="D380" s="872" t="str">
        <f t="shared" si="37"/>
        <v>01´2024</v>
      </c>
      <c r="F380" s="2">
        <f t="shared" si="38"/>
        <v>24</v>
      </c>
      <c r="G380" s="1483">
        <f t="shared" si="41"/>
        <v>3.460207612456747E-2</v>
      </c>
      <c r="H380" s="5">
        <f t="shared" si="42"/>
        <v>1</v>
      </c>
      <c r="I380" s="995">
        <f>_xlfn.XLOOKUP($D380,Help2_FC!$D:$D,Help2_FC!H:H)</f>
        <v>20468</v>
      </c>
      <c r="J380" s="979">
        <f>_xlfn.XLOOKUP($D380,Help2_FC!$D:$D,Help2_FC!I:I)</f>
        <v>12603</v>
      </c>
      <c r="K380" s="979">
        <f>_xlfn.XLOOKUP($D380,Help2_FC!$D:$D,Help2_FC!J:J)</f>
        <v>2711</v>
      </c>
      <c r="L380" s="979">
        <f>_xlfn.XLOOKUP($D380,Help2_FC!$D:$D,Help2_FC!K:K)</f>
        <v>3102</v>
      </c>
      <c r="M380" s="979">
        <f>_xlfn.XLOOKUP($D380,Help2_FC!$D:$D,Help2_FC!L:L)</f>
        <v>8518.8250558886011</v>
      </c>
      <c r="N380" s="979">
        <f>_xlfn.XLOOKUP($D380,Help2_FC!$D:$D,Help2_FC!M:M)</f>
        <v>8658.82</v>
      </c>
      <c r="P380" s="979">
        <f>_xlfn.XLOOKUP($D380,Help2_FC!$D:$D,Help2_FC!F:F)</f>
        <v>693.6</v>
      </c>
      <c r="Q380" s="979">
        <f t="shared" si="43"/>
        <v>744</v>
      </c>
      <c r="R380" s="979">
        <f>_xlfn.XLOOKUP($D380,Help2_FC!$D:$D,Help2_FC!N:N)</f>
        <v>8518.8250558886011</v>
      </c>
      <c r="S380" s="979">
        <f>_xlfn.XLOOKUP($D380,Help2_FC!$D:$D,Help2_FC!O:O)</f>
        <v>8795.4179290049542</v>
      </c>
      <c r="T380" s="979">
        <f>_xlfn.XLOOKUP($D380,Help2_FC!$D:$D,Help2_FC!P:P)</f>
        <v>0</v>
      </c>
      <c r="U380" s="979">
        <f>_xlfn.XLOOKUP($D380,Help2_FC!$D:$D,Help2_FC!Q:Q)</f>
        <v>0</v>
      </c>
      <c r="V380" s="979">
        <f>_xlfn.XLOOKUP($D380,Help2_FC!$D:$D,Help2_FC!R:R)</f>
        <v>70</v>
      </c>
      <c r="W380" s="979">
        <f>_xlfn.XLOOKUP($D380,Help2_FC!$D:$D,Help2_FC!S:S)</f>
        <v>27235.739140000001</v>
      </c>
      <c r="Y380" s="979">
        <f>_xlfn.XLOOKUP($D380,Help2_FC!$D:$D,Help2_FC!V:V)</f>
        <v>8373</v>
      </c>
      <c r="Z380" s="979">
        <f>_xlfn.XLOOKUP($D380,Help2_FC!$D:$D,Help2_FC!W:W)</f>
        <v>4230</v>
      </c>
      <c r="AA380" s="979">
        <f>_xlfn.XLOOKUP($D380,Help2_FC!$D:$D,Help2_FC!X:X)</f>
        <v>0</v>
      </c>
      <c r="AB380" s="979">
        <f>_xlfn.XLOOKUP($D380,Help2_FC!$D:$D,Help2_FC!Y:Y)</f>
        <v>5813</v>
      </c>
      <c r="AC380" s="979">
        <f>_xlfn.XLOOKUP($D380,Help2_FC!$D:$D,Help2_FC!Z:Z)</f>
        <v>2052</v>
      </c>
      <c r="AD380" s="979">
        <f>_xlfn.XLOOKUP($D380,Help2_FC!$D:$D,Help2_FC!AA:AA)</f>
        <v>1254.8756868</v>
      </c>
      <c r="AE380" s="979">
        <f>_xlfn.XLOOKUP($D380,Help2_FC!$D:$D,Help2_FC!AB:AB)</f>
        <v>670</v>
      </c>
      <c r="AF380" s="979">
        <f>_xlfn.XLOOKUP($D380,Help2_FC!$D:$D,Help2_FC!AC:AC)</f>
        <v>645</v>
      </c>
      <c r="AG380" s="979">
        <f>_xlfn.XLOOKUP($D380,Help2_FC!$D:$D,Help2_FC!AD:AD)</f>
        <v>370</v>
      </c>
      <c r="AH380" s="979">
        <f>_xlfn.XLOOKUP($D380,Help2_FC!$D:$D,Help2_FC!AE:AE)</f>
        <v>864.90000000000009</v>
      </c>
      <c r="AI380" s="979">
        <f>_xlfn.XLOOKUP($D380,Help2_FC!$D:$D,Help2_FC!AF:AF)</f>
        <v>3574.9199999999996</v>
      </c>
      <c r="AJ380" s="979">
        <f>_xlfn.XLOOKUP($D380,Help2_FC!$D:$D,Help2_FC!AG:AG)</f>
        <v>404.52087449428114</v>
      </c>
      <c r="AK380" s="979">
        <f>_xlfn.XLOOKUP($D380,Help2_FC!$D:$D,Help2_FC!AH:AH)</f>
        <v>8819.2577495726327</v>
      </c>
      <c r="AL380" s="979">
        <f>_xlfn.XLOOKUP($D380,Help2_FC!$D:$D,Help2_FC!AI:AI)</f>
        <v>864</v>
      </c>
      <c r="AM380" s="979">
        <f>_xlfn.XLOOKUP($D380,Help2_FC!$D:$D,Help2_FC!AJ:AJ)</f>
        <v>0</v>
      </c>
      <c r="AN380" s="979">
        <f>_xlfn.XLOOKUP($D380,Help2_FC!$D:$D,Help2_FC!AK:AK)</f>
        <v>914</v>
      </c>
    </row>
    <row r="381" spans="1:40" x14ac:dyDescent="0.2">
      <c r="A381" s="1">
        <v>45305</v>
      </c>
      <c r="B381">
        <f t="shared" si="39"/>
        <v>1</v>
      </c>
      <c r="C381">
        <f t="shared" si="40"/>
        <v>2024</v>
      </c>
      <c r="D381" s="872" t="str">
        <f t="shared" si="37"/>
        <v>01´2024</v>
      </c>
      <c r="F381" s="2">
        <f t="shared" si="38"/>
        <v>24</v>
      </c>
      <c r="G381" s="1483">
        <f t="shared" si="41"/>
        <v>3.460207612456747E-2</v>
      </c>
      <c r="H381" s="5">
        <f t="shared" si="42"/>
        <v>1</v>
      </c>
      <c r="I381" s="995">
        <f>_xlfn.XLOOKUP($D381,Help2_FC!$D:$D,Help2_FC!H:H)</f>
        <v>20468</v>
      </c>
      <c r="J381" s="979">
        <f>_xlfn.XLOOKUP($D381,Help2_FC!$D:$D,Help2_FC!I:I)</f>
        <v>12603</v>
      </c>
      <c r="K381" s="979">
        <f>_xlfn.XLOOKUP($D381,Help2_FC!$D:$D,Help2_FC!J:J)</f>
        <v>2711</v>
      </c>
      <c r="L381" s="979">
        <f>_xlfn.XLOOKUP($D381,Help2_FC!$D:$D,Help2_FC!K:K)</f>
        <v>3102</v>
      </c>
      <c r="M381" s="979">
        <f>_xlfn.XLOOKUP($D381,Help2_FC!$D:$D,Help2_FC!L:L)</f>
        <v>8518.8250558886011</v>
      </c>
      <c r="N381" s="979">
        <f>_xlfn.XLOOKUP($D381,Help2_FC!$D:$D,Help2_FC!M:M)</f>
        <v>8658.82</v>
      </c>
      <c r="P381" s="979">
        <f>_xlfn.XLOOKUP($D381,Help2_FC!$D:$D,Help2_FC!F:F)</f>
        <v>693.6</v>
      </c>
      <c r="Q381" s="979">
        <f t="shared" si="43"/>
        <v>744</v>
      </c>
      <c r="R381" s="979">
        <f>_xlfn.XLOOKUP($D381,Help2_FC!$D:$D,Help2_FC!N:N)</f>
        <v>8518.8250558886011</v>
      </c>
      <c r="S381" s="979">
        <f>_xlfn.XLOOKUP($D381,Help2_FC!$D:$D,Help2_FC!O:O)</f>
        <v>8795.4179290049542</v>
      </c>
      <c r="T381" s="979">
        <f>_xlfn.XLOOKUP($D381,Help2_FC!$D:$D,Help2_FC!P:P)</f>
        <v>0</v>
      </c>
      <c r="U381" s="979">
        <f>_xlfn.XLOOKUP($D381,Help2_FC!$D:$D,Help2_FC!Q:Q)</f>
        <v>0</v>
      </c>
      <c r="V381" s="979">
        <f>_xlfn.XLOOKUP($D381,Help2_FC!$D:$D,Help2_FC!R:R)</f>
        <v>70</v>
      </c>
      <c r="W381" s="979">
        <f>_xlfn.XLOOKUP($D381,Help2_FC!$D:$D,Help2_FC!S:S)</f>
        <v>27235.739140000001</v>
      </c>
      <c r="Y381" s="979">
        <f>_xlfn.XLOOKUP($D381,Help2_FC!$D:$D,Help2_FC!V:V)</f>
        <v>8373</v>
      </c>
      <c r="Z381" s="979">
        <f>_xlfn.XLOOKUP($D381,Help2_FC!$D:$D,Help2_FC!W:W)</f>
        <v>4230</v>
      </c>
      <c r="AA381" s="979">
        <f>_xlfn.XLOOKUP($D381,Help2_FC!$D:$D,Help2_FC!X:X)</f>
        <v>0</v>
      </c>
      <c r="AB381" s="979">
        <f>_xlfn.XLOOKUP($D381,Help2_FC!$D:$D,Help2_FC!Y:Y)</f>
        <v>5813</v>
      </c>
      <c r="AC381" s="979">
        <f>_xlfn.XLOOKUP($D381,Help2_FC!$D:$D,Help2_FC!Z:Z)</f>
        <v>2052</v>
      </c>
      <c r="AD381" s="979">
        <f>_xlfn.XLOOKUP($D381,Help2_FC!$D:$D,Help2_FC!AA:AA)</f>
        <v>1254.8756868</v>
      </c>
      <c r="AE381" s="979">
        <f>_xlfn.XLOOKUP($D381,Help2_FC!$D:$D,Help2_FC!AB:AB)</f>
        <v>670</v>
      </c>
      <c r="AF381" s="979">
        <f>_xlfn.XLOOKUP($D381,Help2_FC!$D:$D,Help2_FC!AC:AC)</f>
        <v>645</v>
      </c>
      <c r="AG381" s="979">
        <f>_xlfn.XLOOKUP($D381,Help2_FC!$D:$D,Help2_FC!AD:AD)</f>
        <v>370</v>
      </c>
      <c r="AH381" s="979">
        <f>_xlfn.XLOOKUP($D381,Help2_FC!$D:$D,Help2_FC!AE:AE)</f>
        <v>864.90000000000009</v>
      </c>
      <c r="AI381" s="979">
        <f>_xlfn.XLOOKUP($D381,Help2_FC!$D:$D,Help2_FC!AF:AF)</f>
        <v>3574.9199999999996</v>
      </c>
      <c r="AJ381" s="979">
        <f>_xlfn.XLOOKUP($D381,Help2_FC!$D:$D,Help2_FC!AG:AG)</f>
        <v>404.52087449428114</v>
      </c>
      <c r="AK381" s="979">
        <f>_xlfn.XLOOKUP($D381,Help2_FC!$D:$D,Help2_FC!AH:AH)</f>
        <v>8819.2577495726327</v>
      </c>
      <c r="AL381" s="979">
        <f>_xlfn.XLOOKUP($D381,Help2_FC!$D:$D,Help2_FC!AI:AI)</f>
        <v>864</v>
      </c>
      <c r="AM381" s="979">
        <f>_xlfn.XLOOKUP($D381,Help2_FC!$D:$D,Help2_FC!AJ:AJ)</f>
        <v>0</v>
      </c>
      <c r="AN381" s="979">
        <f>_xlfn.XLOOKUP($D381,Help2_FC!$D:$D,Help2_FC!AK:AK)</f>
        <v>914</v>
      </c>
    </row>
    <row r="382" spans="1:40" x14ac:dyDescent="0.2">
      <c r="A382" s="1">
        <v>45306</v>
      </c>
      <c r="B382">
        <f t="shared" si="39"/>
        <v>1</v>
      </c>
      <c r="C382">
        <f t="shared" si="40"/>
        <v>2024</v>
      </c>
      <c r="D382" s="872" t="str">
        <f t="shared" si="37"/>
        <v>01´2024</v>
      </c>
      <c r="F382" s="2">
        <f t="shared" si="38"/>
        <v>24</v>
      </c>
      <c r="G382" s="1483">
        <f t="shared" si="41"/>
        <v>3.460207612456747E-2</v>
      </c>
      <c r="H382" s="5">
        <f t="shared" si="42"/>
        <v>1</v>
      </c>
      <c r="I382" s="995">
        <f>_xlfn.XLOOKUP($D382,Help2_FC!$D:$D,Help2_FC!H:H)</f>
        <v>20468</v>
      </c>
      <c r="J382" s="979">
        <f>_xlfn.XLOOKUP($D382,Help2_FC!$D:$D,Help2_FC!I:I)</f>
        <v>12603</v>
      </c>
      <c r="K382" s="979">
        <f>_xlfn.XLOOKUP($D382,Help2_FC!$D:$D,Help2_FC!J:J)</f>
        <v>2711</v>
      </c>
      <c r="L382" s="979">
        <f>_xlfn.XLOOKUP($D382,Help2_FC!$D:$D,Help2_FC!K:K)</f>
        <v>3102</v>
      </c>
      <c r="M382" s="979">
        <f>_xlfn.XLOOKUP($D382,Help2_FC!$D:$D,Help2_FC!L:L)</f>
        <v>8518.8250558886011</v>
      </c>
      <c r="N382" s="979">
        <f>_xlfn.XLOOKUP($D382,Help2_FC!$D:$D,Help2_FC!M:M)</f>
        <v>8658.82</v>
      </c>
      <c r="P382" s="979">
        <f>_xlfn.XLOOKUP($D382,Help2_FC!$D:$D,Help2_FC!F:F)</f>
        <v>693.6</v>
      </c>
      <c r="Q382" s="979">
        <f t="shared" si="43"/>
        <v>744</v>
      </c>
      <c r="R382" s="979">
        <f>_xlfn.XLOOKUP($D382,Help2_FC!$D:$D,Help2_FC!N:N)</f>
        <v>8518.8250558886011</v>
      </c>
      <c r="S382" s="979">
        <f>_xlfn.XLOOKUP($D382,Help2_FC!$D:$D,Help2_FC!O:O)</f>
        <v>8795.4179290049542</v>
      </c>
      <c r="T382" s="979">
        <f>_xlfn.XLOOKUP($D382,Help2_FC!$D:$D,Help2_FC!P:P)</f>
        <v>0</v>
      </c>
      <c r="U382" s="979">
        <f>_xlfn.XLOOKUP($D382,Help2_FC!$D:$D,Help2_FC!Q:Q)</f>
        <v>0</v>
      </c>
      <c r="V382" s="979">
        <f>_xlfn.XLOOKUP($D382,Help2_FC!$D:$D,Help2_FC!R:R)</f>
        <v>70</v>
      </c>
      <c r="W382" s="979">
        <f>_xlfn.XLOOKUP($D382,Help2_FC!$D:$D,Help2_FC!S:S)</f>
        <v>27235.739140000001</v>
      </c>
      <c r="Y382" s="979">
        <f>_xlfn.XLOOKUP($D382,Help2_FC!$D:$D,Help2_FC!V:V)</f>
        <v>8373</v>
      </c>
      <c r="Z382" s="979">
        <f>_xlfn.XLOOKUP($D382,Help2_FC!$D:$D,Help2_FC!W:W)</f>
        <v>4230</v>
      </c>
      <c r="AA382" s="979">
        <f>_xlfn.XLOOKUP($D382,Help2_FC!$D:$D,Help2_FC!X:X)</f>
        <v>0</v>
      </c>
      <c r="AB382" s="979">
        <f>_xlfn.XLOOKUP($D382,Help2_FC!$D:$D,Help2_FC!Y:Y)</f>
        <v>5813</v>
      </c>
      <c r="AC382" s="979">
        <f>_xlfn.XLOOKUP($D382,Help2_FC!$D:$D,Help2_FC!Z:Z)</f>
        <v>2052</v>
      </c>
      <c r="AD382" s="979">
        <f>_xlfn.XLOOKUP($D382,Help2_FC!$D:$D,Help2_FC!AA:AA)</f>
        <v>1254.8756868</v>
      </c>
      <c r="AE382" s="979">
        <f>_xlfn.XLOOKUP($D382,Help2_FC!$D:$D,Help2_FC!AB:AB)</f>
        <v>670</v>
      </c>
      <c r="AF382" s="979">
        <f>_xlfn.XLOOKUP($D382,Help2_FC!$D:$D,Help2_FC!AC:AC)</f>
        <v>645</v>
      </c>
      <c r="AG382" s="979">
        <f>_xlfn.XLOOKUP($D382,Help2_FC!$D:$D,Help2_FC!AD:AD)</f>
        <v>370</v>
      </c>
      <c r="AH382" s="979">
        <f>_xlfn.XLOOKUP($D382,Help2_FC!$D:$D,Help2_FC!AE:AE)</f>
        <v>864.90000000000009</v>
      </c>
      <c r="AI382" s="979">
        <f>_xlfn.XLOOKUP($D382,Help2_FC!$D:$D,Help2_FC!AF:AF)</f>
        <v>3574.9199999999996</v>
      </c>
      <c r="AJ382" s="979">
        <f>_xlfn.XLOOKUP($D382,Help2_FC!$D:$D,Help2_FC!AG:AG)</f>
        <v>404.52087449428114</v>
      </c>
      <c r="AK382" s="979">
        <f>_xlfn.XLOOKUP($D382,Help2_FC!$D:$D,Help2_FC!AH:AH)</f>
        <v>8819.2577495726327</v>
      </c>
      <c r="AL382" s="979">
        <f>_xlfn.XLOOKUP($D382,Help2_FC!$D:$D,Help2_FC!AI:AI)</f>
        <v>864</v>
      </c>
      <c r="AM382" s="979">
        <f>_xlfn.XLOOKUP($D382,Help2_FC!$D:$D,Help2_FC!AJ:AJ)</f>
        <v>0</v>
      </c>
      <c r="AN382" s="979">
        <f>_xlfn.XLOOKUP($D382,Help2_FC!$D:$D,Help2_FC!AK:AK)</f>
        <v>914</v>
      </c>
    </row>
    <row r="383" spans="1:40" x14ac:dyDescent="0.2">
      <c r="A383" s="1">
        <v>45307</v>
      </c>
      <c r="B383">
        <f t="shared" si="39"/>
        <v>1</v>
      </c>
      <c r="C383">
        <f t="shared" si="40"/>
        <v>2024</v>
      </c>
      <c r="D383" s="872" t="str">
        <f t="shared" si="37"/>
        <v>01´2024</v>
      </c>
      <c r="F383" s="2">
        <f t="shared" si="38"/>
        <v>24</v>
      </c>
      <c r="G383" s="1483">
        <f t="shared" si="41"/>
        <v>3.460207612456747E-2</v>
      </c>
      <c r="H383" s="5">
        <f t="shared" si="42"/>
        <v>1</v>
      </c>
      <c r="I383" s="995">
        <f>_xlfn.XLOOKUP($D383,Help2_FC!$D:$D,Help2_FC!H:H)</f>
        <v>20468</v>
      </c>
      <c r="J383" s="979">
        <f>_xlfn.XLOOKUP($D383,Help2_FC!$D:$D,Help2_FC!I:I)</f>
        <v>12603</v>
      </c>
      <c r="K383" s="979">
        <f>_xlfn.XLOOKUP($D383,Help2_FC!$D:$D,Help2_FC!J:J)</f>
        <v>2711</v>
      </c>
      <c r="L383" s="979">
        <f>_xlfn.XLOOKUP($D383,Help2_FC!$D:$D,Help2_FC!K:K)</f>
        <v>3102</v>
      </c>
      <c r="M383" s="979">
        <f>_xlfn.XLOOKUP($D383,Help2_FC!$D:$D,Help2_FC!L:L)</f>
        <v>8518.8250558886011</v>
      </c>
      <c r="N383" s="979">
        <f>_xlfn.XLOOKUP($D383,Help2_FC!$D:$D,Help2_FC!M:M)</f>
        <v>8658.82</v>
      </c>
      <c r="P383" s="979">
        <f>_xlfn.XLOOKUP($D383,Help2_FC!$D:$D,Help2_FC!F:F)</f>
        <v>693.6</v>
      </c>
      <c r="Q383" s="979">
        <f t="shared" si="43"/>
        <v>744</v>
      </c>
      <c r="R383" s="979">
        <f>_xlfn.XLOOKUP($D383,Help2_FC!$D:$D,Help2_FC!N:N)</f>
        <v>8518.8250558886011</v>
      </c>
      <c r="S383" s="979">
        <f>_xlfn.XLOOKUP($D383,Help2_FC!$D:$D,Help2_FC!O:O)</f>
        <v>8795.4179290049542</v>
      </c>
      <c r="T383" s="979">
        <f>_xlfn.XLOOKUP($D383,Help2_FC!$D:$D,Help2_FC!P:P)</f>
        <v>0</v>
      </c>
      <c r="U383" s="979">
        <f>_xlfn.XLOOKUP($D383,Help2_FC!$D:$D,Help2_FC!Q:Q)</f>
        <v>0</v>
      </c>
      <c r="V383" s="979">
        <f>_xlfn.XLOOKUP($D383,Help2_FC!$D:$D,Help2_FC!R:R)</f>
        <v>70</v>
      </c>
      <c r="W383" s="979">
        <f>_xlfn.XLOOKUP($D383,Help2_FC!$D:$D,Help2_FC!S:S)</f>
        <v>27235.739140000001</v>
      </c>
      <c r="Y383" s="979">
        <f>_xlfn.XLOOKUP($D383,Help2_FC!$D:$D,Help2_FC!V:V)</f>
        <v>8373</v>
      </c>
      <c r="Z383" s="979">
        <f>_xlfn.XLOOKUP($D383,Help2_FC!$D:$D,Help2_FC!W:W)</f>
        <v>4230</v>
      </c>
      <c r="AA383" s="979">
        <f>_xlfn.XLOOKUP($D383,Help2_FC!$D:$D,Help2_FC!X:X)</f>
        <v>0</v>
      </c>
      <c r="AB383" s="979">
        <f>_xlfn.XLOOKUP($D383,Help2_FC!$D:$D,Help2_FC!Y:Y)</f>
        <v>5813</v>
      </c>
      <c r="AC383" s="979">
        <f>_xlfn.XLOOKUP($D383,Help2_FC!$D:$D,Help2_FC!Z:Z)</f>
        <v>2052</v>
      </c>
      <c r="AD383" s="979">
        <f>_xlfn.XLOOKUP($D383,Help2_FC!$D:$D,Help2_FC!AA:AA)</f>
        <v>1254.8756868</v>
      </c>
      <c r="AE383" s="979">
        <f>_xlfn.XLOOKUP($D383,Help2_FC!$D:$D,Help2_FC!AB:AB)</f>
        <v>670</v>
      </c>
      <c r="AF383" s="979">
        <f>_xlfn.XLOOKUP($D383,Help2_FC!$D:$D,Help2_FC!AC:AC)</f>
        <v>645</v>
      </c>
      <c r="AG383" s="979">
        <f>_xlfn.XLOOKUP($D383,Help2_FC!$D:$D,Help2_FC!AD:AD)</f>
        <v>370</v>
      </c>
      <c r="AH383" s="979">
        <f>_xlfn.XLOOKUP($D383,Help2_FC!$D:$D,Help2_FC!AE:AE)</f>
        <v>864.90000000000009</v>
      </c>
      <c r="AI383" s="979">
        <f>_xlfn.XLOOKUP($D383,Help2_FC!$D:$D,Help2_FC!AF:AF)</f>
        <v>3574.9199999999996</v>
      </c>
      <c r="AJ383" s="979">
        <f>_xlfn.XLOOKUP($D383,Help2_FC!$D:$D,Help2_FC!AG:AG)</f>
        <v>404.52087449428114</v>
      </c>
      <c r="AK383" s="979">
        <f>_xlfn.XLOOKUP($D383,Help2_FC!$D:$D,Help2_FC!AH:AH)</f>
        <v>8819.2577495726327</v>
      </c>
      <c r="AL383" s="979">
        <f>_xlfn.XLOOKUP($D383,Help2_FC!$D:$D,Help2_FC!AI:AI)</f>
        <v>864</v>
      </c>
      <c r="AM383" s="979">
        <f>_xlfn.XLOOKUP($D383,Help2_FC!$D:$D,Help2_FC!AJ:AJ)</f>
        <v>0</v>
      </c>
      <c r="AN383" s="979">
        <f>_xlfn.XLOOKUP($D383,Help2_FC!$D:$D,Help2_FC!AK:AK)</f>
        <v>914</v>
      </c>
    </row>
    <row r="384" spans="1:40" x14ac:dyDescent="0.2">
      <c r="A384" s="1">
        <v>45308</v>
      </c>
      <c r="B384">
        <f t="shared" si="39"/>
        <v>1</v>
      </c>
      <c r="C384">
        <f t="shared" si="40"/>
        <v>2024</v>
      </c>
      <c r="D384" s="872" t="str">
        <f t="shared" si="37"/>
        <v>01´2024</v>
      </c>
      <c r="F384" s="2">
        <f t="shared" si="38"/>
        <v>24</v>
      </c>
      <c r="G384" s="1483">
        <f t="shared" si="41"/>
        <v>3.460207612456747E-2</v>
      </c>
      <c r="H384" s="5">
        <f t="shared" si="42"/>
        <v>1</v>
      </c>
      <c r="I384" s="995">
        <f>_xlfn.XLOOKUP($D384,Help2_FC!$D:$D,Help2_FC!H:H)</f>
        <v>20468</v>
      </c>
      <c r="J384" s="979">
        <f>_xlfn.XLOOKUP($D384,Help2_FC!$D:$D,Help2_FC!I:I)</f>
        <v>12603</v>
      </c>
      <c r="K384" s="979">
        <f>_xlfn.XLOOKUP($D384,Help2_FC!$D:$D,Help2_FC!J:J)</f>
        <v>2711</v>
      </c>
      <c r="L384" s="979">
        <f>_xlfn.XLOOKUP($D384,Help2_FC!$D:$D,Help2_FC!K:K)</f>
        <v>3102</v>
      </c>
      <c r="M384" s="979">
        <f>_xlfn.XLOOKUP($D384,Help2_FC!$D:$D,Help2_FC!L:L)</f>
        <v>8518.8250558886011</v>
      </c>
      <c r="N384" s="979">
        <f>_xlfn.XLOOKUP($D384,Help2_FC!$D:$D,Help2_FC!M:M)</f>
        <v>8658.82</v>
      </c>
      <c r="P384" s="979">
        <f>_xlfn.XLOOKUP($D384,Help2_FC!$D:$D,Help2_FC!F:F)</f>
        <v>693.6</v>
      </c>
      <c r="Q384" s="979">
        <f t="shared" si="43"/>
        <v>744</v>
      </c>
      <c r="R384" s="979">
        <f>_xlfn.XLOOKUP($D384,Help2_FC!$D:$D,Help2_FC!N:N)</f>
        <v>8518.8250558886011</v>
      </c>
      <c r="S384" s="979">
        <f>_xlfn.XLOOKUP($D384,Help2_FC!$D:$D,Help2_FC!O:O)</f>
        <v>8795.4179290049542</v>
      </c>
      <c r="T384" s="979">
        <f>_xlfn.XLOOKUP($D384,Help2_FC!$D:$D,Help2_FC!P:P)</f>
        <v>0</v>
      </c>
      <c r="U384" s="979">
        <f>_xlfn.XLOOKUP($D384,Help2_FC!$D:$D,Help2_FC!Q:Q)</f>
        <v>0</v>
      </c>
      <c r="V384" s="979">
        <f>_xlfn.XLOOKUP($D384,Help2_FC!$D:$D,Help2_FC!R:R)</f>
        <v>70</v>
      </c>
      <c r="W384" s="979">
        <f>_xlfn.XLOOKUP($D384,Help2_FC!$D:$D,Help2_FC!S:S)</f>
        <v>27235.739140000001</v>
      </c>
      <c r="Y384" s="979">
        <f>_xlfn.XLOOKUP($D384,Help2_FC!$D:$D,Help2_FC!V:V)</f>
        <v>8373</v>
      </c>
      <c r="Z384" s="979">
        <f>_xlfn.XLOOKUP($D384,Help2_FC!$D:$D,Help2_FC!W:W)</f>
        <v>4230</v>
      </c>
      <c r="AA384" s="979">
        <f>_xlfn.XLOOKUP($D384,Help2_FC!$D:$D,Help2_FC!X:X)</f>
        <v>0</v>
      </c>
      <c r="AB384" s="979">
        <f>_xlfn.XLOOKUP($D384,Help2_FC!$D:$D,Help2_FC!Y:Y)</f>
        <v>5813</v>
      </c>
      <c r="AC384" s="979">
        <f>_xlfn.XLOOKUP($D384,Help2_FC!$D:$D,Help2_FC!Z:Z)</f>
        <v>2052</v>
      </c>
      <c r="AD384" s="979">
        <f>_xlfn.XLOOKUP($D384,Help2_FC!$D:$D,Help2_FC!AA:AA)</f>
        <v>1254.8756868</v>
      </c>
      <c r="AE384" s="979">
        <f>_xlfn.XLOOKUP($D384,Help2_FC!$D:$D,Help2_FC!AB:AB)</f>
        <v>670</v>
      </c>
      <c r="AF384" s="979">
        <f>_xlfn.XLOOKUP($D384,Help2_FC!$D:$D,Help2_FC!AC:AC)</f>
        <v>645</v>
      </c>
      <c r="AG384" s="979">
        <f>_xlfn.XLOOKUP($D384,Help2_FC!$D:$D,Help2_FC!AD:AD)</f>
        <v>370</v>
      </c>
      <c r="AH384" s="979">
        <f>_xlfn.XLOOKUP($D384,Help2_FC!$D:$D,Help2_FC!AE:AE)</f>
        <v>864.90000000000009</v>
      </c>
      <c r="AI384" s="979">
        <f>_xlfn.XLOOKUP($D384,Help2_FC!$D:$D,Help2_FC!AF:AF)</f>
        <v>3574.9199999999996</v>
      </c>
      <c r="AJ384" s="979">
        <f>_xlfn.XLOOKUP($D384,Help2_FC!$D:$D,Help2_FC!AG:AG)</f>
        <v>404.52087449428114</v>
      </c>
      <c r="AK384" s="979">
        <f>_xlfn.XLOOKUP($D384,Help2_FC!$D:$D,Help2_FC!AH:AH)</f>
        <v>8819.2577495726327</v>
      </c>
      <c r="AL384" s="979">
        <f>_xlfn.XLOOKUP($D384,Help2_FC!$D:$D,Help2_FC!AI:AI)</f>
        <v>864</v>
      </c>
      <c r="AM384" s="979">
        <f>_xlfn.XLOOKUP($D384,Help2_FC!$D:$D,Help2_FC!AJ:AJ)</f>
        <v>0</v>
      </c>
      <c r="AN384" s="979">
        <f>_xlfn.XLOOKUP($D384,Help2_FC!$D:$D,Help2_FC!AK:AK)</f>
        <v>914</v>
      </c>
    </row>
    <row r="385" spans="1:40" x14ac:dyDescent="0.2">
      <c r="A385" s="1">
        <v>45309</v>
      </c>
      <c r="B385">
        <f t="shared" si="39"/>
        <v>1</v>
      </c>
      <c r="C385">
        <f t="shared" si="40"/>
        <v>2024</v>
      </c>
      <c r="D385" s="872" t="str">
        <f t="shared" si="37"/>
        <v>01´2024</v>
      </c>
      <c r="F385" s="2">
        <f t="shared" si="38"/>
        <v>24</v>
      </c>
      <c r="G385" s="1483">
        <f t="shared" si="41"/>
        <v>3.460207612456747E-2</v>
      </c>
      <c r="H385" s="5">
        <f t="shared" si="42"/>
        <v>1</v>
      </c>
      <c r="I385" s="995">
        <f>_xlfn.XLOOKUP($D385,Help2_FC!$D:$D,Help2_FC!H:H)</f>
        <v>20468</v>
      </c>
      <c r="J385" s="979">
        <f>_xlfn.XLOOKUP($D385,Help2_FC!$D:$D,Help2_FC!I:I)</f>
        <v>12603</v>
      </c>
      <c r="K385" s="979">
        <f>_xlfn.XLOOKUP($D385,Help2_FC!$D:$D,Help2_FC!J:J)</f>
        <v>2711</v>
      </c>
      <c r="L385" s="979">
        <f>_xlfn.XLOOKUP($D385,Help2_FC!$D:$D,Help2_FC!K:K)</f>
        <v>3102</v>
      </c>
      <c r="M385" s="979">
        <f>_xlfn.XLOOKUP($D385,Help2_FC!$D:$D,Help2_FC!L:L)</f>
        <v>8518.8250558886011</v>
      </c>
      <c r="N385" s="979">
        <f>_xlfn.XLOOKUP($D385,Help2_FC!$D:$D,Help2_FC!M:M)</f>
        <v>8658.82</v>
      </c>
      <c r="P385" s="979">
        <f>_xlfn.XLOOKUP($D385,Help2_FC!$D:$D,Help2_FC!F:F)</f>
        <v>693.6</v>
      </c>
      <c r="Q385" s="979">
        <f t="shared" si="43"/>
        <v>744</v>
      </c>
      <c r="R385" s="979">
        <f>_xlfn.XLOOKUP($D385,Help2_FC!$D:$D,Help2_FC!N:N)</f>
        <v>8518.8250558886011</v>
      </c>
      <c r="S385" s="979">
        <f>_xlfn.XLOOKUP($D385,Help2_FC!$D:$D,Help2_FC!O:O)</f>
        <v>8795.4179290049542</v>
      </c>
      <c r="T385" s="979">
        <f>_xlfn.XLOOKUP($D385,Help2_FC!$D:$D,Help2_FC!P:P)</f>
        <v>0</v>
      </c>
      <c r="U385" s="979">
        <f>_xlfn.XLOOKUP($D385,Help2_FC!$D:$D,Help2_FC!Q:Q)</f>
        <v>0</v>
      </c>
      <c r="V385" s="979">
        <f>_xlfn.XLOOKUP($D385,Help2_FC!$D:$D,Help2_FC!R:R)</f>
        <v>70</v>
      </c>
      <c r="W385" s="979">
        <f>_xlfn.XLOOKUP($D385,Help2_FC!$D:$D,Help2_FC!S:S)</f>
        <v>27235.739140000001</v>
      </c>
      <c r="Y385" s="979">
        <f>_xlfn.XLOOKUP($D385,Help2_FC!$D:$D,Help2_FC!V:V)</f>
        <v>8373</v>
      </c>
      <c r="Z385" s="979">
        <f>_xlfn.XLOOKUP($D385,Help2_FC!$D:$D,Help2_FC!W:W)</f>
        <v>4230</v>
      </c>
      <c r="AA385" s="979">
        <f>_xlfn.XLOOKUP($D385,Help2_FC!$D:$D,Help2_FC!X:X)</f>
        <v>0</v>
      </c>
      <c r="AB385" s="979">
        <f>_xlfn.XLOOKUP($D385,Help2_FC!$D:$D,Help2_FC!Y:Y)</f>
        <v>5813</v>
      </c>
      <c r="AC385" s="979">
        <f>_xlfn.XLOOKUP($D385,Help2_FC!$D:$D,Help2_FC!Z:Z)</f>
        <v>2052</v>
      </c>
      <c r="AD385" s="979">
        <f>_xlfn.XLOOKUP($D385,Help2_FC!$D:$D,Help2_FC!AA:AA)</f>
        <v>1254.8756868</v>
      </c>
      <c r="AE385" s="979">
        <f>_xlfn.XLOOKUP($D385,Help2_FC!$D:$D,Help2_FC!AB:AB)</f>
        <v>670</v>
      </c>
      <c r="AF385" s="979">
        <f>_xlfn.XLOOKUP($D385,Help2_FC!$D:$D,Help2_FC!AC:AC)</f>
        <v>645</v>
      </c>
      <c r="AG385" s="979">
        <f>_xlfn.XLOOKUP($D385,Help2_FC!$D:$D,Help2_FC!AD:AD)</f>
        <v>370</v>
      </c>
      <c r="AH385" s="979">
        <f>_xlfn.XLOOKUP($D385,Help2_FC!$D:$D,Help2_FC!AE:AE)</f>
        <v>864.90000000000009</v>
      </c>
      <c r="AI385" s="979">
        <f>_xlfn.XLOOKUP($D385,Help2_FC!$D:$D,Help2_FC!AF:AF)</f>
        <v>3574.9199999999996</v>
      </c>
      <c r="AJ385" s="979">
        <f>_xlfn.XLOOKUP($D385,Help2_FC!$D:$D,Help2_FC!AG:AG)</f>
        <v>404.52087449428114</v>
      </c>
      <c r="AK385" s="979">
        <f>_xlfn.XLOOKUP($D385,Help2_FC!$D:$D,Help2_FC!AH:AH)</f>
        <v>8819.2577495726327</v>
      </c>
      <c r="AL385" s="979">
        <f>_xlfn.XLOOKUP($D385,Help2_FC!$D:$D,Help2_FC!AI:AI)</f>
        <v>864</v>
      </c>
      <c r="AM385" s="979">
        <f>_xlfn.XLOOKUP($D385,Help2_FC!$D:$D,Help2_FC!AJ:AJ)</f>
        <v>0</v>
      </c>
      <c r="AN385" s="979">
        <f>_xlfn.XLOOKUP($D385,Help2_FC!$D:$D,Help2_FC!AK:AK)</f>
        <v>914</v>
      </c>
    </row>
    <row r="386" spans="1:40" x14ac:dyDescent="0.2">
      <c r="A386" s="1">
        <v>45310</v>
      </c>
      <c r="B386">
        <f t="shared" si="39"/>
        <v>1</v>
      </c>
      <c r="C386">
        <f t="shared" si="40"/>
        <v>2024</v>
      </c>
      <c r="D386" s="872" t="str">
        <f t="shared" si="37"/>
        <v>01´2024</v>
      </c>
      <c r="F386" s="2">
        <f t="shared" si="38"/>
        <v>24</v>
      </c>
      <c r="G386" s="1483">
        <f t="shared" si="41"/>
        <v>3.460207612456747E-2</v>
      </c>
      <c r="H386" s="5">
        <f t="shared" si="42"/>
        <v>1</v>
      </c>
      <c r="I386" s="995">
        <f>_xlfn.XLOOKUP($D386,Help2_FC!$D:$D,Help2_FC!H:H)</f>
        <v>20468</v>
      </c>
      <c r="J386" s="979">
        <f>_xlfn.XLOOKUP($D386,Help2_FC!$D:$D,Help2_FC!I:I)</f>
        <v>12603</v>
      </c>
      <c r="K386" s="979">
        <f>_xlfn.XLOOKUP($D386,Help2_FC!$D:$D,Help2_FC!J:J)</f>
        <v>2711</v>
      </c>
      <c r="L386" s="979">
        <f>_xlfn.XLOOKUP($D386,Help2_FC!$D:$D,Help2_FC!K:K)</f>
        <v>3102</v>
      </c>
      <c r="M386" s="979">
        <f>_xlfn.XLOOKUP($D386,Help2_FC!$D:$D,Help2_FC!L:L)</f>
        <v>8518.8250558886011</v>
      </c>
      <c r="N386" s="979">
        <f>_xlfn.XLOOKUP($D386,Help2_FC!$D:$D,Help2_FC!M:M)</f>
        <v>8658.82</v>
      </c>
      <c r="P386" s="979">
        <f>_xlfn.XLOOKUP($D386,Help2_FC!$D:$D,Help2_FC!F:F)</f>
        <v>693.6</v>
      </c>
      <c r="Q386" s="979">
        <f t="shared" si="43"/>
        <v>744</v>
      </c>
      <c r="R386" s="979">
        <f>_xlfn.XLOOKUP($D386,Help2_FC!$D:$D,Help2_FC!N:N)</f>
        <v>8518.8250558886011</v>
      </c>
      <c r="S386" s="979">
        <f>_xlfn.XLOOKUP($D386,Help2_FC!$D:$D,Help2_FC!O:O)</f>
        <v>8795.4179290049542</v>
      </c>
      <c r="T386" s="979">
        <f>_xlfn.XLOOKUP($D386,Help2_FC!$D:$D,Help2_FC!P:P)</f>
        <v>0</v>
      </c>
      <c r="U386" s="979">
        <f>_xlfn.XLOOKUP($D386,Help2_FC!$D:$D,Help2_FC!Q:Q)</f>
        <v>0</v>
      </c>
      <c r="V386" s="979">
        <f>_xlfn.XLOOKUP($D386,Help2_FC!$D:$D,Help2_FC!R:R)</f>
        <v>70</v>
      </c>
      <c r="W386" s="979">
        <f>_xlfn.XLOOKUP($D386,Help2_FC!$D:$D,Help2_FC!S:S)</f>
        <v>27235.739140000001</v>
      </c>
      <c r="Y386" s="979">
        <f>_xlfn.XLOOKUP($D386,Help2_FC!$D:$D,Help2_FC!V:V)</f>
        <v>8373</v>
      </c>
      <c r="Z386" s="979">
        <f>_xlfn.XLOOKUP($D386,Help2_FC!$D:$D,Help2_FC!W:W)</f>
        <v>4230</v>
      </c>
      <c r="AA386" s="979">
        <f>_xlfn.XLOOKUP($D386,Help2_FC!$D:$D,Help2_FC!X:X)</f>
        <v>0</v>
      </c>
      <c r="AB386" s="979">
        <f>_xlfn.XLOOKUP($D386,Help2_FC!$D:$D,Help2_FC!Y:Y)</f>
        <v>5813</v>
      </c>
      <c r="AC386" s="979">
        <f>_xlfn.XLOOKUP($D386,Help2_FC!$D:$D,Help2_FC!Z:Z)</f>
        <v>2052</v>
      </c>
      <c r="AD386" s="979">
        <f>_xlfn.XLOOKUP($D386,Help2_FC!$D:$D,Help2_FC!AA:AA)</f>
        <v>1254.8756868</v>
      </c>
      <c r="AE386" s="979">
        <f>_xlfn.XLOOKUP($D386,Help2_FC!$D:$D,Help2_FC!AB:AB)</f>
        <v>670</v>
      </c>
      <c r="AF386" s="979">
        <f>_xlfn.XLOOKUP($D386,Help2_FC!$D:$D,Help2_FC!AC:AC)</f>
        <v>645</v>
      </c>
      <c r="AG386" s="979">
        <f>_xlfn.XLOOKUP($D386,Help2_FC!$D:$D,Help2_FC!AD:AD)</f>
        <v>370</v>
      </c>
      <c r="AH386" s="979">
        <f>_xlfn.XLOOKUP($D386,Help2_FC!$D:$D,Help2_FC!AE:AE)</f>
        <v>864.90000000000009</v>
      </c>
      <c r="AI386" s="979">
        <f>_xlfn.XLOOKUP($D386,Help2_FC!$D:$D,Help2_FC!AF:AF)</f>
        <v>3574.9199999999996</v>
      </c>
      <c r="AJ386" s="979">
        <f>_xlfn.XLOOKUP($D386,Help2_FC!$D:$D,Help2_FC!AG:AG)</f>
        <v>404.52087449428114</v>
      </c>
      <c r="AK386" s="979">
        <f>_xlfn.XLOOKUP($D386,Help2_FC!$D:$D,Help2_FC!AH:AH)</f>
        <v>8819.2577495726327</v>
      </c>
      <c r="AL386" s="979">
        <f>_xlfn.XLOOKUP($D386,Help2_FC!$D:$D,Help2_FC!AI:AI)</f>
        <v>864</v>
      </c>
      <c r="AM386" s="979">
        <f>_xlfn.XLOOKUP($D386,Help2_FC!$D:$D,Help2_FC!AJ:AJ)</f>
        <v>0</v>
      </c>
      <c r="AN386" s="979">
        <f>_xlfn.XLOOKUP($D386,Help2_FC!$D:$D,Help2_FC!AK:AK)</f>
        <v>914</v>
      </c>
    </row>
    <row r="387" spans="1:40" x14ac:dyDescent="0.2">
      <c r="A387" s="1">
        <v>45311</v>
      </c>
      <c r="B387">
        <f t="shared" si="39"/>
        <v>1</v>
      </c>
      <c r="C387">
        <f t="shared" si="40"/>
        <v>2024</v>
      </c>
      <c r="D387" s="872" t="str">
        <f t="shared" si="37"/>
        <v>01´2024</v>
      </c>
      <c r="F387" s="2">
        <f t="shared" si="38"/>
        <v>24</v>
      </c>
      <c r="G387" s="1483">
        <f t="shared" si="41"/>
        <v>3.460207612456747E-2</v>
      </c>
      <c r="H387" s="5">
        <f t="shared" si="42"/>
        <v>1</v>
      </c>
      <c r="I387" s="995">
        <f>_xlfn.XLOOKUP($D387,Help2_FC!$D:$D,Help2_FC!H:H)</f>
        <v>20468</v>
      </c>
      <c r="J387" s="979">
        <f>_xlfn.XLOOKUP($D387,Help2_FC!$D:$D,Help2_FC!I:I)</f>
        <v>12603</v>
      </c>
      <c r="K387" s="979">
        <f>_xlfn.XLOOKUP($D387,Help2_FC!$D:$D,Help2_FC!J:J)</f>
        <v>2711</v>
      </c>
      <c r="L387" s="979">
        <f>_xlfn.XLOOKUP($D387,Help2_FC!$D:$D,Help2_FC!K:K)</f>
        <v>3102</v>
      </c>
      <c r="M387" s="979">
        <f>_xlfn.XLOOKUP($D387,Help2_FC!$D:$D,Help2_FC!L:L)</f>
        <v>8518.8250558886011</v>
      </c>
      <c r="N387" s="979">
        <f>_xlfn.XLOOKUP($D387,Help2_FC!$D:$D,Help2_FC!M:M)</f>
        <v>8658.82</v>
      </c>
      <c r="P387" s="979">
        <f>_xlfn.XLOOKUP($D387,Help2_FC!$D:$D,Help2_FC!F:F)</f>
        <v>693.6</v>
      </c>
      <c r="Q387" s="979">
        <f t="shared" si="43"/>
        <v>744</v>
      </c>
      <c r="R387" s="979">
        <f>_xlfn.XLOOKUP($D387,Help2_FC!$D:$D,Help2_FC!N:N)</f>
        <v>8518.8250558886011</v>
      </c>
      <c r="S387" s="979">
        <f>_xlfn.XLOOKUP($D387,Help2_FC!$D:$D,Help2_FC!O:O)</f>
        <v>8795.4179290049542</v>
      </c>
      <c r="T387" s="979">
        <f>_xlfn.XLOOKUP($D387,Help2_FC!$D:$D,Help2_FC!P:P)</f>
        <v>0</v>
      </c>
      <c r="U387" s="979">
        <f>_xlfn.XLOOKUP($D387,Help2_FC!$D:$D,Help2_FC!Q:Q)</f>
        <v>0</v>
      </c>
      <c r="V387" s="979">
        <f>_xlfn.XLOOKUP($D387,Help2_FC!$D:$D,Help2_FC!R:R)</f>
        <v>70</v>
      </c>
      <c r="W387" s="979">
        <f>_xlfn.XLOOKUP($D387,Help2_FC!$D:$D,Help2_FC!S:S)</f>
        <v>27235.739140000001</v>
      </c>
      <c r="Y387" s="979">
        <f>_xlfn.XLOOKUP($D387,Help2_FC!$D:$D,Help2_FC!V:V)</f>
        <v>8373</v>
      </c>
      <c r="Z387" s="979">
        <f>_xlfn.XLOOKUP($D387,Help2_FC!$D:$D,Help2_FC!W:W)</f>
        <v>4230</v>
      </c>
      <c r="AA387" s="979">
        <f>_xlfn.XLOOKUP($D387,Help2_FC!$D:$D,Help2_FC!X:X)</f>
        <v>0</v>
      </c>
      <c r="AB387" s="979">
        <f>_xlfn.XLOOKUP($D387,Help2_FC!$D:$D,Help2_FC!Y:Y)</f>
        <v>5813</v>
      </c>
      <c r="AC387" s="979">
        <f>_xlfn.XLOOKUP($D387,Help2_FC!$D:$D,Help2_FC!Z:Z)</f>
        <v>2052</v>
      </c>
      <c r="AD387" s="979">
        <f>_xlfn.XLOOKUP($D387,Help2_FC!$D:$D,Help2_FC!AA:AA)</f>
        <v>1254.8756868</v>
      </c>
      <c r="AE387" s="979">
        <f>_xlfn.XLOOKUP($D387,Help2_FC!$D:$D,Help2_FC!AB:AB)</f>
        <v>670</v>
      </c>
      <c r="AF387" s="979">
        <f>_xlfn.XLOOKUP($D387,Help2_FC!$D:$D,Help2_FC!AC:AC)</f>
        <v>645</v>
      </c>
      <c r="AG387" s="979">
        <f>_xlfn.XLOOKUP($D387,Help2_FC!$D:$D,Help2_FC!AD:AD)</f>
        <v>370</v>
      </c>
      <c r="AH387" s="979">
        <f>_xlfn.XLOOKUP($D387,Help2_FC!$D:$D,Help2_FC!AE:AE)</f>
        <v>864.90000000000009</v>
      </c>
      <c r="AI387" s="979">
        <f>_xlfn.XLOOKUP($D387,Help2_FC!$D:$D,Help2_FC!AF:AF)</f>
        <v>3574.9199999999996</v>
      </c>
      <c r="AJ387" s="979">
        <f>_xlfn.XLOOKUP($D387,Help2_FC!$D:$D,Help2_FC!AG:AG)</f>
        <v>404.52087449428114</v>
      </c>
      <c r="AK387" s="979">
        <f>_xlfn.XLOOKUP($D387,Help2_FC!$D:$D,Help2_FC!AH:AH)</f>
        <v>8819.2577495726327</v>
      </c>
      <c r="AL387" s="979">
        <f>_xlfn.XLOOKUP($D387,Help2_FC!$D:$D,Help2_FC!AI:AI)</f>
        <v>864</v>
      </c>
      <c r="AM387" s="979">
        <f>_xlfn.XLOOKUP($D387,Help2_FC!$D:$D,Help2_FC!AJ:AJ)</f>
        <v>0</v>
      </c>
      <c r="AN387" s="979">
        <f>_xlfn.XLOOKUP($D387,Help2_FC!$D:$D,Help2_FC!AK:AK)</f>
        <v>914</v>
      </c>
    </row>
    <row r="388" spans="1:40" x14ac:dyDescent="0.2">
      <c r="A388" s="1">
        <v>45312</v>
      </c>
      <c r="B388">
        <f t="shared" si="39"/>
        <v>1</v>
      </c>
      <c r="C388">
        <f t="shared" si="40"/>
        <v>2024</v>
      </c>
      <c r="D388" s="872" t="str">
        <f t="shared" si="37"/>
        <v>01´2024</v>
      </c>
      <c r="F388" s="2">
        <f t="shared" si="38"/>
        <v>24</v>
      </c>
      <c r="G388" s="1483">
        <f t="shared" si="41"/>
        <v>3.460207612456747E-2</v>
      </c>
      <c r="H388" s="5">
        <f t="shared" si="42"/>
        <v>1</v>
      </c>
      <c r="I388" s="995">
        <f>_xlfn.XLOOKUP($D388,Help2_FC!$D:$D,Help2_FC!H:H)</f>
        <v>20468</v>
      </c>
      <c r="J388" s="979">
        <f>_xlfn.XLOOKUP($D388,Help2_FC!$D:$D,Help2_FC!I:I)</f>
        <v>12603</v>
      </c>
      <c r="K388" s="979">
        <f>_xlfn.XLOOKUP($D388,Help2_FC!$D:$D,Help2_FC!J:J)</f>
        <v>2711</v>
      </c>
      <c r="L388" s="979">
        <f>_xlfn.XLOOKUP($D388,Help2_FC!$D:$D,Help2_FC!K:K)</f>
        <v>3102</v>
      </c>
      <c r="M388" s="979">
        <f>_xlfn.XLOOKUP($D388,Help2_FC!$D:$D,Help2_FC!L:L)</f>
        <v>8518.8250558886011</v>
      </c>
      <c r="N388" s="979">
        <f>_xlfn.XLOOKUP($D388,Help2_FC!$D:$D,Help2_FC!M:M)</f>
        <v>8658.82</v>
      </c>
      <c r="P388" s="979">
        <f>_xlfn.XLOOKUP($D388,Help2_FC!$D:$D,Help2_FC!F:F)</f>
        <v>693.6</v>
      </c>
      <c r="Q388" s="979">
        <f t="shared" si="43"/>
        <v>744</v>
      </c>
      <c r="R388" s="979">
        <f>_xlfn.XLOOKUP($D388,Help2_FC!$D:$D,Help2_FC!N:N)</f>
        <v>8518.8250558886011</v>
      </c>
      <c r="S388" s="979">
        <f>_xlfn.XLOOKUP($D388,Help2_FC!$D:$D,Help2_FC!O:O)</f>
        <v>8795.4179290049542</v>
      </c>
      <c r="T388" s="979">
        <f>_xlfn.XLOOKUP($D388,Help2_FC!$D:$D,Help2_FC!P:P)</f>
        <v>0</v>
      </c>
      <c r="U388" s="979">
        <f>_xlfn.XLOOKUP($D388,Help2_FC!$D:$D,Help2_FC!Q:Q)</f>
        <v>0</v>
      </c>
      <c r="V388" s="979">
        <f>_xlfn.XLOOKUP($D388,Help2_FC!$D:$D,Help2_FC!R:R)</f>
        <v>70</v>
      </c>
      <c r="W388" s="979">
        <f>_xlfn.XLOOKUP($D388,Help2_FC!$D:$D,Help2_FC!S:S)</f>
        <v>27235.739140000001</v>
      </c>
      <c r="Y388" s="979">
        <f>_xlfn.XLOOKUP($D388,Help2_FC!$D:$D,Help2_FC!V:V)</f>
        <v>8373</v>
      </c>
      <c r="Z388" s="979">
        <f>_xlfn.XLOOKUP($D388,Help2_FC!$D:$D,Help2_FC!W:W)</f>
        <v>4230</v>
      </c>
      <c r="AA388" s="979">
        <f>_xlfn.XLOOKUP($D388,Help2_FC!$D:$D,Help2_FC!X:X)</f>
        <v>0</v>
      </c>
      <c r="AB388" s="979">
        <f>_xlfn.XLOOKUP($D388,Help2_FC!$D:$D,Help2_FC!Y:Y)</f>
        <v>5813</v>
      </c>
      <c r="AC388" s="979">
        <f>_xlfn.XLOOKUP($D388,Help2_FC!$D:$D,Help2_FC!Z:Z)</f>
        <v>2052</v>
      </c>
      <c r="AD388" s="979">
        <f>_xlfn.XLOOKUP($D388,Help2_FC!$D:$D,Help2_FC!AA:AA)</f>
        <v>1254.8756868</v>
      </c>
      <c r="AE388" s="979">
        <f>_xlfn.XLOOKUP($D388,Help2_FC!$D:$D,Help2_FC!AB:AB)</f>
        <v>670</v>
      </c>
      <c r="AF388" s="979">
        <f>_xlfn.XLOOKUP($D388,Help2_FC!$D:$D,Help2_FC!AC:AC)</f>
        <v>645</v>
      </c>
      <c r="AG388" s="979">
        <f>_xlfn.XLOOKUP($D388,Help2_FC!$D:$D,Help2_FC!AD:AD)</f>
        <v>370</v>
      </c>
      <c r="AH388" s="979">
        <f>_xlfn.XLOOKUP($D388,Help2_FC!$D:$D,Help2_FC!AE:AE)</f>
        <v>864.90000000000009</v>
      </c>
      <c r="AI388" s="979">
        <f>_xlfn.XLOOKUP($D388,Help2_FC!$D:$D,Help2_FC!AF:AF)</f>
        <v>3574.9199999999996</v>
      </c>
      <c r="AJ388" s="979">
        <f>_xlfn.XLOOKUP($D388,Help2_FC!$D:$D,Help2_FC!AG:AG)</f>
        <v>404.52087449428114</v>
      </c>
      <c r="AK388" s="979">
        <f>_xlfn.XLOOKUP($D388,Help2_FC!$D:$D,Help2_FC!AH:AH)</f>
        <v>8819.2577495726327</v>
      </c>
      <c r="AL388" s="979">
        <f>_xlfn.XLOOKUP($D388,Help2_FC!$D:$D,Help2_FC!AI:AI)</f>
        <v>864</v>
      </c>
      <c r="AM388" s="979">
        <f>_xlfn.XLOOKUP($D388,Help2_FC!$D:$D,Help2_FC!AJ:AJ)</f>
        <v>0</v>
      </c>
      <c r="AN388" s="979">
        <f>_xlfn.XLOOKUP($D388,Help2_FC!$D:$D,Help2_FC!AK:AK)</f>
        <v>914</v>
      </c>
    </row>
    <row r="389" spans="1:40" x14ac:dyDescent="0.2">
      <c r="A389" s="1">
        <v>45313</v>
      </c>
      <c r="B389">
        <f t="shared" si="39"/>
        <v>1</v>
      </c>
      <c r="C389">
        <f t="shared" si="40"/>
        <v>2024</v>
      </c>
      <c r="D389" s="872" t="str">
        <f t="shared" si="37"/>
        <v>01´2024</v>
      </c>
      <c r="E389" s="867">
        <v>2</v>
      </c>
      <c r="F389" s="2">
        <f t="shared" si="38"/>
        <v>22</v>
      </c>
      <c r="G389" s="1483">
        <f t="shared" si="41"/>
        <v>3.1718569780853516E-2</v>
      </c>
      <c r="H389" s="5">
        <f t="shared" si="42"/>
        <v>0.91666666666666663</v>
      </c>
      <c r="I389" s="995">
        <f>_xlfn.XLOOKUP($D389,Help2_FC!$D:$D,Help2_FC!H:H)</f>
        <v>20468</v>
      </c>
      <c r="J389" s="979">
        <f>_xlfn.XLOOKUP($D389,Help2_FC!$D:$D,Help2_FC!I:I)</f>
        <v>12603</v>
      </c>
      <c r="K389" s="979">
        <f>_xlfn.XLOOKUP($D389,Help2_FC!$D:$D,Help2_FC!J:J)</f>
        <v>2711</v>
      </c>
      <c r="L389" s="979">
        <f>_xlfn.XLOOKUP($D389,Help2_FC!$D:$D,Help2_FC!K:K)</f>
        <v>3102</v>
      </c>
      <c r="M389" s="979">
        <f>_xlfn.XLOOKUP($D389,Help2_FC!$D:$D,Help2_FC!L:L)</f>
        <v>8518.8250558886011</v>
      </c>
      <c r="N389" s="979">
        <f>_xlfn.XLOOKUP($D389,Help2_FC!$D:$D,Help2_FC!M:M)</f>
        <v>8658.82</v>
      </c>
      <c r="P389" s="979">
        <f>_xlfn.XLOOKUP($D389,Help2_FC!$D:$D,Help2_FC!F:F)</f>
        <v>693.6</v>
      </c>
      <c r="Q389" s="979">
        <f t="shared" si="43"/>
        <v>744</v>
      </c>
      <c r="R389" s="979">
        <f>_xlfn.XLOOKUP($D389,Help2_FC!$D:$D,Help2_FC!N:N)</f>
        <v>8518.8250558886011</v>
      </c>
      <c r="S389" s="979">
        <f>_xlfn.XLOOKUP($D389,Help2_FC!$D:$D,Help2_FC!O:O)</f>
        <v>8795.4179290049542</v>
      </c>
      <c r="T389" s="979">
        <f>_xlfn.XLOOKUP($D389,Help2_FC!$D:$D,Help2_FC!P:P)</f>
        <v>0</v>
      </c>
      <c r="U389" s="979">
        <f>_xlfn.XLOOKUP($D389,Help2_FC!$D:$D,Help2_FC!Q:Q)</f>
        <v>0</v>
      </c>
      <c r="V389" s="979">
        <f>_xlfn.XLOOKUP($D389,Help2_FC!$D:$D,Help2_FC!R:R)</f>
        <v>70</v>
      </c>
      <c r="W389" s="979">
        <f>_xlfn.XLOOKUP($D389,Help2_FC!$D:$D,Help2_FC!S:S)</f>
        <v>27235.739140000001</v>
      </c>
      <c r="Y389" s="979">
        <f>_xlfn.XLOOKUP($D389,Help2_FC!$D:$D,Help2_FC!V:V)</f>
        <v>8373</v>
      </c>
      <c r="Z389" s="979">
        <f>_xlfn.XLOOKUP($D389,Help2_FC!$D:$D,Help2_FC!W:W)</f>
        <v>4230</v>
      </c>
      <c r="AA389" s="979">
        <f>_xlfn.XLOOKUP($D389,Help2_FC!$D:$D,Help2_FC!X:X)</f>
        <v>0</v>
      </c>
      <c r="AB389" s="979">
        <f>_xlfn.XLOOKUP($D389,Help2_FC!$D:$D,Help2_FC!Y:Y)</f>
        <v>5813</v>
      </c>
      <c r="AC389" s="979">
        <f>_xlfn.XLOOKUP($D389,Help2_FC!$D:$D,Help2_FC!Z:Z)</f>
        <v>2052</v>
      </c>
      <c r="AD389" s="979">
        <f>_xlfn.XLOOKUP($D389,Help2_FC!$D:$D,Help2_FC!AA:AA)</f>
        <v>1254.8756868</v>
      </c>
      <c r="AE389" s="979">
        <f>_xlfn.XLOOKUP($D389,Help2_FC!$D:$D,Help2_FC!AB:AB)</f>
        <v>670</v>
      </c>
      <c r="AF389" s="979">
        <f>_xlfn.XLOOKUP($D389,Help2_FC!$D:$D,Help2_FC!AC:AC)</f>
        <v>645</v>
      </c>
      <c r="AG389" s="979">
        <f>_xlfn.XLOOKUP($D389,Help2_FC!$D:$D,Help2_FC!AD:AD)</f>
        <v>370</v>
      </c>
      <c r="AH389" s="979">
        <f>_xlfn.XLOOKUP($D389,Help2_FC!$D:$D,Help2_FC!AE:AE)</f>
        <v>864.90000000000009</v>
      </c>
      <c r="AI389" s="979">
        <f>_xlfn.XLOOKUP($D389,Help2_FC!$D:$D,Help2_FC!AF:AF)</f>
        <v>3574.9199999999996</v>
      </c>
      <c r="AJ389" s="979">
        <f>_xlfn.XLOOKUP($D389,Help2_FC!$D:$D,Help2_FC!AG:AG)</f>
        <v>404.52087449428114</v>
      </c>
      <c r="AK389" s="979">
        <f>_xlfn.XLOOKUP($D389,Help2_FC!$D:$D,Help2_FC!AH:AH)</f>
        <v>8819.2577495726327</v>
      </c>
      <c r="AL389" s="979">
        <f>_xlfn.XLOOKUP($D389,Help2_FC!$D:$D,Help2_FC!AI:AI)</f>
        <v>864</v>
      </c>
      <c r="AM389" s="979">
        <f>_xlfn.XLOOKUP($D389,Help2_FC!$D:$D,Help2_FC!AJ:AJ)</f>
        <v>0</v>
      </c>
      <c r="AN389" s="979">
        <f>_xlfn.XLOOKUP($D389,Help2_FC!$D:$D,Help2_FC!AK:AK)</f>
        <v>914</v>
      </c>
    </row>
    <row r="390" spans="1:40" x14ac:dyDescent="0.2">
      <c r="A390" s="1">
        <v>45314</v>
      </c>
      <c r="B390">
        <f t="shared" si="39"/>
        <v>1</v>
      </c>
      <c r="C390">
        <f t="shared" si="40"/>
        <v>2024</v>
      </c>
      <c r="D390" s="872" t="str">
        <f t="shared" si="37"/>
        <v>01´2024</v>
      </c>
      <c r="E390" s="867">
        <v>24</v>
      </c>
      <c r="F390" s="2">
        <f t="shared" si="38"/>
        <v>0</v>
      </c>
      <c r="G390" s="1483">
        <f t="shared" si="41"/>
        <v>0</v>
      </c>
      <c r="H390" s="5">
        <f t="shared" si="42"/>
        <v>0</v>
      </c>
      <c r="I390" s="995">
        <f>_xlfn.XLOOKUP($D390,Help2_FC!$D:$D,Help2_FC!H:H)</f>
        <v>20468</v>
      </c>
      <c r="J390" s="979">
        <f>_xlfn.XLOOKUP($D390,Help2_FC!$D:$D,Help2_FC!I:I)</f>
        <v>12603</v>
      </c>
      <c r="K390" s="979">
        <f>_xlfn.XLOOKUP($D390,Help2_FC!$D:$D,Help2_FC!J:J)</f>
        <v>2711</v>
      </c>
      <c r="L390" s="979">
        <f>_xlfn.XLOOKUP($D390,Help2_FC!$D:$D,Help2_FC!K:K)</f>
        <v>3102</v>
      </c>
      <c r="M390" s="979">
        <f>_xlfn.XLOOKUP($D390,Help2_FC!$D:$D,Help2_FC!L:L)</f>
        <v>8518.8250558886011</v>
      </c>
      <c r="N390" s="979">
        <f>_xlfn.XLOOKUP($D390,Help2_FC!$D:$D,Help2_FC!M:M)</f>
        <v>8658.82</v>
      </c>
      <c r="P390" s="979">
        <f>_xlfn.XLOOKUP($D390,Help2_FC!$D:$D,Help2_FC!F:F)</f>
        <v>693.6</v>
      </c>
      <c r="Q390" s="979">
        <f t="shared" si="43"/>
        <v>744</v>
      </c>
      <c r="R390" s="979">
        <f>_xlfn.XLOOKUP($D390,Help2_FC!$D:$D,Help2_FC!N:N)</f>
        <v>8518.8250558886011</v>
      </c>
      <c r="S390" s="979">
        <f>_xlfn.XLOOKUP($D390,Help2_FC!$D:$D,Help2_FC!O:O)</f>
        <v>8795.4179290049542</v>
      </c>
      <c r="T390" s="979">
        <f>_xlfn.XLOOKUP($D390,Help2_FC!$D:$D,Help2_FC!P:P)</f>
        <v>0</v>
      </c>
      <c r="U390" s="979">
        <f>_xlfn.XLOOKUP($D390,Help2_FC!$D:$D,Help2_FC!Q:Q)</f>
        <v>0</v>
      </c>
      <c r="V390" s="979">
        <f>_xlfn.XLOOKUP($D390,Help2_FC!$D:$D,Help2_FC!R:R)</f>
        <v>70</v>
      </c>
      <c r="W390" s="979">
        <f>_xlfn.XLOOKUP($D390,Help2_FC!$D:$D,Help2_FC!S:S)</f>
        <v>27235.739140000001</v>
      </c>
      <c r="Y390" s="979">
        <f>_xlfn.XLOOKUP($D390,Help2_FC!$D:$D,Help2_FC!V:V)</f>
        <v>8373</v>
      </c>
      <c r="Z390" s="979">
        <f>_xlfn.XLOOKUP($D390,Help2_FC!$D:$D,Help2_FC!W:W)</f>
        <v>4230</v>
      </c>
      <c r="AA390" s="979">
        <f>_xlfn.XLOOKUP($D390,Help2_FC!$D:$D,Help2_FC!X:X)</f>
        <v>0</v>
      </c>
      <c r="AB390" s="979">
        <f>_xlfn.XLOOKUP($D390,Help2_FC!$D:$D,Help2_FC!Y:Y)</f>
        <v>5813</v>
      </c>
      <c r="AC390" s="979">
        <f>_xlfn.XLOOKUP($D390,Help2_FC!$D:$D,Help2_FC!Z:Z)</f>
        <v>2052</v>
      </c>
      <c r="AD390" s="979">
        <f>_xlfn.XLOOKUP($D390,Help2_FC!$D:$D,Help2_FC!AA:AA)</f>
        <v>1254.8756868</v>
      </c>
      <c r="AE390" s="979">
        <f>_xlfn.XLOOKUP($D390,Help2_FC!$D:$D,Help2_FC!AB:AB)</f>
        <v>670</v>
      </c>
      <c r="AF390" s="979">
        <f>_xlfn.XLOOKUP($D390,Help2_FC!$D:$D,Help2_FC!AC:AC)</f>
        <v>645</v>
      </c>
      <c r="AG390" s="979">
        <f>_xlfn.XLOOKUP($D390,Help2_FC!$D:$D,Help2_FC!AD:AD)</f>
        <v>370</v>
      </c>
      <c r="AH390" s="979">
        <f>_xlfn.XLOOKUP($D390,Help2_FC!$D:$D,Help2_FC!AE:AE)</f>
        <v>864.90000000000009</v>
      </c>
      <c r="AI390" s="979">
        <f>_xlfn.XLOOKUP($D390,Help2_FC!$D:$D,Help2_FC!AF:AF)</f>
        <v>3574.9199999999996</v>
      </c>
      <c r="AJ390" s="979">
        <f>_xlfn.XLOOKUP($D390,Help2_FC!$D:$D,Help2_FC!AG:AG)</f>
        <v>404.52087449428114</v>
      </c>
      <c r="AK390" s="979">
        <f>_xlfn.XLOOKUP($D390,Help2_FC!$D:$D,Help2_FC!AH:AH)</f>
        <v>8819.2577495726327</v>
      </c>
      <c r="AL390" s="979">
        <f>_xlfn.XLOOKUP($D390,Help2_FC!$D:$D,Help2_FC!AI:AI)</f>
        <v>864</v>
      </c>
      <c r="AM390" s="979">
        <f>_xlfn.XLOOKUP($D390,Help2_FC!$D:$D,Help2_FC!AJ:AJ)</f>
        <v>0</v>
      </c>
      <c r="AN390" s="979">
        <f>_xlfn.XLOOKUP($D390,Help2_FC!$D:$D,Help2_FC!AK:AK)</f>
        <v>914</v>
      </c>
    </row>
    <row r="391" spans="1:40" x14ac:dyDescent="0.2">
      <c r="A391" s="1">
        <v>45315</v>
      </c>
      <c r="B391">
        <f t="shared" si="39"/>
        <v>1</v>
      </c>
      <c r="C391">
        <f t="shared" si="40"/>
        <v>2024</v>
      </c>
      <c r="D391" s="872" t="str">
        <f t="shared" si="37"/>
        <v>01´2024</v>
      </c>
      <c r="E391" s="867">
        <v>12.4</v>
      </c>
      <c r="F391" s="2">
        <f t="shared" si="38"/>
        <v>11.6</v>
      </c>
      <c r="G391" s="1483">
        <f t="shared" si="41"/>
        <v>1.6724336793540944E-2</v>
      </c>
      <c r="H391" s="5">
        <f t="shared" si="42"/>
        <v>0.48333333333333334</v>
      </c>
      <c r="I391" s="995">
        <f>_xlfn.XLOOKUP($D391,Help2_FC!$D:$D,Help2_FC!H:H)</f>
        <v>20468</v>
      </c>
      <c r="J391" s="979">
        <f>_xlfn.XLOOKUP($D391,Help2_FC!$D:$D,Help2_FC!I:I)</f>
        <v>12603</v>
      </c>
      <c r="K391" s="979">
        <f>_xlfn.XLOOKUP($D391,Help2_FC!$D:$D,Help2_FC!J:J)</f>
        <v>2711</v>
      </c>
      <c r="L391" s="979">
        <f>_xlfn.XLOOKUP($D391,Help2_FC!$D:$D,Help2_FC!K:K)</f>
        <v>3102</v>
      </c>
      <c r="M391" s="979">
        <f>_xlfn.XLOOKUP($D391,Help2_FC!$D:$D,Help2_FC!L:L)</f>
        <v>8518.8250558886011</v>
      </c>
      <c r="N391" s="979">
        <f>_xlfn.XLOOKUP($D391,Help2_FC!$D:$D,Help2_FC!M:M)</f>
        <v>8658.82</v>
      </c>
      <c r="P391" s="979">
        <f>_xlfn.XLOOKUP($D391,Help2_FC!$D:$D,Help2_FC!F:F)</f>
        <v>693.6</v>
      </c>
      <c r="Q391" s="979">
        <f t="shared" si="43"/>
        <v>744</v>
      </c>
      <c r="R391" s="979">
        <f>_xlfn.XLOOKUP($D391,Help2_FC!$D:$D,Help2_FC!N:N)</f>
        <v>8518.8250558886011</v>
      </c>
      <c r="S391" s="979">
        <f>_xlfn.XLOOKUP($D391,Help2_FC!$D:$D,Help2_FC!O:O)</f>
        <v>8795.4179290049542</v>
      </c>
      <c r="T391" s="979">
        <f>_xlfn.XLOOKUP($D391,Help2_FC!$D:$D,Help2_FC!P:P)</f>
        <v>0</v>
      </c>
      <c r="U391" s="979">
        <f>_xlfn.XLOOKUP($D391,Help2_FC!$D:$D,Help2_FC!Q:Q)</f>
        <v>0</v>
      </c>
      <c r="V391" s="979">
        <f>_xlfn.XLOOKUP($D391,Help2_FC!$D:$D,Help2_FC!R:R)</f>
        <v>70</v>
      </c>
      <c r="W391" s="979">
        <f>_xlfn.XLOOKUP($D391,Help2_FC!$D:$D,Help2_FC!S:S)</f>
        <v>27235.739140000001</v>
      </c>
      <c r="Y391" s="979">
        <f>_xlfn.XLOOKUP($D391,Help2_FC!$D:$D,Help2_FC!V:V)</f>
        <v>8373</v>
      </c>
      <c r="Z391" s="979">
        <f>_xlfn.XLOOKUP($D391,Help2_FC!$D:$D,Help2_FC!W:W)</f>
        <v>4230</v>
      </c>
      <c r="AA391" s="979">
        <f>_xlfn.XLOOKUP($D391,Help2_FC!$D:$D,Help2_FC!X:X)</f>
        <v>0</v>
      </c>
      <c r="AB391" s="979">
        <f>_xlfn.XLOOKUP($D391,Help2_FC!$D:$D,Help2_FC!Y:Y)</f>
        <v>5813</v>
      </c>
      <c r="AC391" s="979">
        <f>_xlfn.XLOOKUP($D391,Help2_FC!$D:$D,Help2_FC!Z:Z)</f>
        <v>2052</v>
      </c>
      <c r="AD391" s="979">
        <f>_xlfn.XLOOKUP($D391,Help2_FC!$D:$D,Help2_FC!AA:AA)</f>
        <v>1254.8756868</v>
      </c>
      <c r="AE391" s="979">
        <f>_xlfn.XLOOKUP($D391,Help2_FC!$D:$D,Help2_FC!AB:AB)</f>
        <v>670</v>
      </c>
      <c r="AF391" s="979">
        <f>_xlfn.XLOOKUP($D391,Help2_FC!$D:$D,Help2_FC!AC:AC)</f>
        <v>645</v>
      </c>
      <c r="AG391" s="979">
        <f>_xlfn.XLOOKUP($D391,Help2_FC!$D:$D,Help2_FC!AD:AD)</f>
        <v>370</v>
      </c>
      <c r="AH391" s="979">
        <f>_xlfn.XLOOKUP($D391,Help2_FC!$D:$D,Help2_FC!AE:AE)</f>
        <v>864.90000000000009</v>
      </c>
      <c r="AI391" s="979">
        <f>_xlfn.XLOOKUP($D391,Help2_FC!$D:$D,Help2_FC!AF:AF)</f>
        <v>3574.9199999999996</v>
      </c>
      <c r="AJ391" s="979">
        <f>_xlfn.XLOOKUP($D391,Help2_FC!$D:$D,Help2_FC!AG:AG)</f>
        <v>404.52087449428114</v>
      </c>
      <c r="AK391" s="979">
        <f>_xlfn.XLOOKUP($D391,Help2_FC!$D:$D,Help2_FC!AH:AH)</f>
        <v>8819.2577495726327</v>
      </c>
      <c r="AL391" s="979">
        <f>_xlfn.XLOOKUP($D391,Help2_FC!$D:$D,Help2_FC!AI:AI)</f>
        <v>864</v>
      </c>
      <c r="AM391" s="979">
        <f>_xlfn.XLOOKUP($D391,Help2_FC!$D:$D,Help2_FC!AJ:AJ)</f>
        <v>0</v>
      </c>
      <c r="AN391" s="979">
        <f>_xlfn.XLOOKUP($D391,Help2_FC!$D:$D,Help2_FC!AK:AK)</f>
        <v>914</v>
      </c>
    </row>
    <row r="392" spans="1:40" x14ac:dyDescent="0.2">
      <c r="A392" s="1">
        <v>45316</v>
      </c>
      <c r="B392">
        <f t="shared" si="39"/>
        <v>1</v>
      </c>
      <c r="C392">
        <f t="shared" si="40"/>
        <v>2024</v>
      </c>
      <c r="D392" s="872" t="str">
        <f t="shared" si="37"/>
        <v>01´2024</v>
      </c>
      <c r="F392" s="2">
        <f t="shared" si="38"/>
        <v>24</v>
      </c>
      <c r="G392" s="1483">
        <f t="shared" si="41"/>
        <v>3.460207612456747E-2</v>
      </c>
      <c r="H392" s="5">
        <f t="shared" si="42"/>
        <v>1</v>
      </c>
      <c r="I392" s="995">
        <f>_xlfn.XLOOKUP($D392,Help2_FC!$D:$D,Help2_FC!H:H)</f>
        <v>20468</v>
      </c>
      <c r="J392" s="979">
        <f>_xlfn.XLOOKUP($D392,Help2_FC!$D:$D,Help2_FC!I:I)</f>
        <v>12603</v>
      </c>
      <c r="K392" s="979">
        <f>_xlfn.XLOOKUP($D392,Help2_FC!$D:$D,Help2_FC!J:J)</f>
        <v>2711</v>
      </c>
      <c r="L392" s="979">
        <f>_xlfn.XLOOKUP($D392,Help2_FC!$D:$D,Help2_FC!K:K)</f>
        <v>3102</v>
      </c>
      <c r="M392" s="979">
        <f>_xlfn.XLOOKUP($D392,Help2_FC!$D:$D,Help2_FC!L:L)</f>
        <v>8518.8250558886011</v>
      </c>
      <c r="N392" s="979">
        <f>_xlfn.XLOOKUP($D392,Help2_FC!$D:$D,Help2_FC!M:M)</f>
        <v>8658.82</v>
      </c>
      <c r="P392" s="979">
        <f>_xlfn.XLOOKUP($D392,Help2_FC!$D:$D,Help2_FC!F:F)</f>
        <v>693.6</v>
      </c>
      <c r="Q392" s="979">
        <f t="shared" si="43"/>
        <v>744</v>
      </c>
      <c r="R392" s="979">
        <f>_xlfn.XLOOKUP($D392,Help2_FC!$D:$D,Help2_FC!N:N)</f>
        <v>8518.8250558886011</v>
      </c>
      <c r="S392" s="979">
        <f>_xlfn.XLOOKUP($D392,Help2_FC!$D:$D,Help2_FC!O:O)</f>
        <v>8795.4179290049542</v>
      </c>
      <c r="T392" s="979">
        <f>_xlfn.XLOOKUP($D392,Help2_FC!$D:$D,Help2_FC!P:P)</f>
        <v>0</v>
      </c>
      <c r="U392" s="979">
        <f>_xlfn.XLOOKUP($D392,Help2_FC!$D:$D,Help2_FC!Q:Q)</f>
        <v>0</v>
      </c>
      <c r="V392" s="979">
        <f>_xlfn.XLOOKUP($D392,Help2_FC!$D:$D,Help2_FC!R:R)</f>
        <v>70</v>
      </c>
      <c r="W392" s="979">
        <f>_xlfn.XLOOKUP($D392,Help2_FC!$D:$D,Help2_FC!S:S)</f>
        <v>27235.739140000001</v>
      </c>
      <c r="Y392" s="979">
        <f>_xlfn.XLOOKUP($D392,Help2_FC!$D:$D,Help2_FC!V:V)</f>
        <v>8373</v>
      </c>
      <c r="Z392" s="979">
        <f>_xlfn.XLOOKUP($D392,Help2_FC!$D:$D,Help2_FC!W:W)</f>
        <v>4230</v>
      </c>
      <c r="AA392" s="979">
        <f>_xlfn.XLOOKUP($D392,Help2_FC!$D:$D,Help2_FC!X:X)</f>
        <v>0</v>
      </c>
      <c r="AB392" s="979">
        <f>_xlfn.XLOOKUP($D392,Help2_FC!$D:$D,Help2_FC!Y:Y)</f>
        <v>5813</v>
      </c>
      <c r="AC392" s="979">
        <f>_xlfn.XLOOKUP($D392,Help2_FC!$D:$D,Help2_FC!Z:Z)</f>
        <v>2052</v>
      </c>
      <c r="AD392" s="979">
        <f>_xlfn.XLOOKUP($D392,Help2_FC!$D:$D,Help2_FC!AA:AA)</f>
        <v>1254.8756868</v>
      </c>
      <c r="AE392" s="979">
        <f>_xlfn.XLOOKUP($D392,Help2_FC!$D:$D,Help2_FC!AB:AB)</f>
        <v>670</v>
      </c>
      <c r="AF392" s="979">
        <f>_xlfn.XLOOKUP($D392,Help2_FC!$D:$D,Help2_FC!AC:AC)</f>
        <v>645</v>
      </c>
      <c r="AG392" s="979">
        <f>_xlfn.XLOOKUP($D392,Help2_FC!$D:$D,Help2_FC!AD:AD)</f>
        <v>370</v>
      </c>
      <c r="AH392" s="979">
        <f>_xlfn.XLOOKUP($D392,Help2_FC!$D:$D,Help2_FC!AE:AE)</f>
        <v>864.90000000000009</v>
      </c>
      <c r="AI392" s="979">
        <f>_xlfn.XLOOKUP($D392,Help2_FC!$D:$D,Help2_FC!AF:AF)</f>
        <v>3574.9199999999996</v>
      </c>
      <c r="AJ392" s="979">
        <f>_xlfn.XLOOKUP($D392,Help2_FC!$D:$D,Help2_FC!AG:AG)</f>
        <v>404.52087449428114</v>
      </c>
      <c r="AK392" s="979">
        <f>_xlfn.XLOOKUP($D392,Help2_FC!$D:$D,Help2_FC!AH:AH)</f>
        <v>8819.2577495726327</v>
      </c>
      <c r="AL392" s="979">
        <f>_xlfn.XLOOKUP($D392,Help2_FC!$D:$D,Help2_FC!AI:AI)</f>
        <v>864</v>
      </c>
      <c r="AM392" s="979">
        <f>_xlfn.XLOOKUP($D392,Help2_FC!$D:$D,Help2_FC!AJ:AJ)</f>
        <v>0</v>
      </c>
      <c r="AN392" s="979">
        <f>_xlfn.XLOOKUP($D392,Help2_FC!$D:$D,Help2_FC!AK:AK)</f>
        <v>914</v>
      </c>
    </row>
    <row r="393" spans="1:40" x14ac:dyDescent="0.2">
      <c r="A393" s="1">
        <v>45317</v>
      </c>
      <c r="B393">
        <f t="shared" si="39"/>
        <v>1</v>
      </c>
      <c r="C393">
        <f t="shared" si="40"/>
        <v>2024</v>
      </c>
      <c r="D393" s="872" t="str">
        <f t="shared" si="37"/>
        <v>01´2024</v>
      </c>
      <c r="F393" s="2">
        <f t="shared" si="38"/>
        <v>24</v>
      </c>
      <c r="G393" s="1483">
        <f t="shared" si="41"/>
        <v>3.460207612456747E-2</v>
      </c>
      <c r="H393" s="5">
        <f t="shared" si="42"/>
        <v>1</v>
      </c>
      <c r="I393" s="995">
        <f>_xlfn.XLOOKUP($D393,Help2_FC!$D:$D,Help2_FC!H:H)</f>
        <v>20468</v>
      </c>
      <c r="J393" s="979">
        <f>_xlfn.XLOOKUP($D393,Help2_FC!$D:$D,Help2_FC!I:I)</f>
        <v>12603</v>
      </c>
      <c r="K393" s="979">
        <f>_xlfn.XLOOKUP($D393,Help2_FC!$D:$D,Help2_FC!J:J)</f>
        <v>2711</v>
      </c>
      <c r="L393" s="979">
        <f>_xlfn.XLOOKUP($D393,Help2_FC!$D:$D,Help2_FC!K:K)</f>
        <v>3102</v>
      </c>
      <c r="M393" s="979">
        <f>_xlfn.XLOOKUP($D393,Help2_FC!$D:$D,Help2_FC!L:L)</f>
        <v>8518.8250558886011</v>
      </c>
      <c r="N393" s="979">
        <f>_xlfn.XLOOKUP($D393,Help2_FC!$D:$D,Help2_FC!M:M)</f>
        <v>8658.82</v>
      </c>
      <c r="P393" s="979">
        <f>_xlfn.XLOOKUP($D393,Help2_FC!$D:$D,Help2_FC!F:F)</f>
        <v>693.6</v>
      </c>
      <c r="Q393" s="979">
        <f t="shared" si="43"/>
        <v>744</v>
      </c>
      <c r="R393" s="979">
        <f>_xlfn.XLOOKUP($D393,Help2_FC!$D:$D,Help2_FC!N:N)</f>
        <v>8518.8250558886011</v>
      </c>
      <c r="S393" s="979">
        <f>_xlfn.XLOOKUP($D393,Help2_FC!$D:$D,Help2_FC!O:O)</f>
        <v>8795.4179290049542</v>
      </c>
      <c r="T393" s="979">
        <f>_xlfn.XLOOKUP($D393,Help2_FC!$D:$D,Help2_FC!P:P)</f>
        <v>0</v>
      </c>
      <c r="U393" s="979">
        <f>_xlfn.XLOOKUP($D393,Help2_FC!$D:$D,Help2_FC!Q:Q)</f>
        <v>0</v>
      </c>
      <c r="V393" s="979">
        <f>_xlfn.XLOOKUP($D393,Help2_FC!$D:$D,Help2_FC!R:R)</f>
        <v>70</v>
      </c>
      <c r="W393" s="979">
        <f>_xlfn.XLOOKUP($D393,Help2_FC!$D:$D,Help2_FC!S:S)</f>
        <v>27235.739140000001</v>
      </c>
      <c r="Y393" s="979">
        <f>_xlfn.XLOOKUP($D393,Help2_FC!$D:$D,Help2_FC!V:V)</f>
        <v>8373</v>
      </c>
      <c r="Z393" s="979">
        <f>_xlfn.XLOOKUP($D393,Help2_FC!$D:$D,Help2_FC!W:W)</f>
        <v>4230</v>
      </c>
      <c r="AA393" s="979">
        <f>_xlfn.XLOOKUP($D393,Help2_FC!$D:$D,Help2_FC!X:X)</f>
        <v>0</v>
      </c>
      <c r="AB393" s="979">
        <f>_xlfn.XLOOKUP($D393,Help2_FC!$D:$D,Help2_FC!Y:Y)</f>
        <v>5813</v>
      </c>
      <c r="AC393" s="979">
        <f>_xlfn.XLOOKUP($D393,Help2_FC!$D:$D,Help2_FC!Z:Z)</f>
        <v>2052</v>
      </c>
      <c r="AD393" s="979">
        <f>_xlfn.XLOOKUP($D393,Help2_FC!$D:$D,Help2_FC!AA:AA)</f>
        <v>1254.8756868</v>
      </c>
      <c r="AE393" s="979">
        <f>_xlfn.XLOOKUP($D393,Help2_FC!$D:$D,Help2_FC!AB:AB)</f>
        <v>670</v>
      </c>
      <c r="AF393" s="979">
        <f>_xlfn.XLOOKUP($D393,Help2_FC!$D:$D,Help2_FC!AC:AC)</f>
        <v>645</v>
      </c>
      <c r="AG393" s="979">
        <f>_xlfn.XLOOKUP($D393,Help2_FC!$D:$D,Help2_FC!AD:AD)</f>
        <v>370</v>
      </c>
      <c r="AH393" s="979">
        <f>_xlfn.XLOOKUP($D393,Help2_FC!$D:$D,Help2_FC!AE:AE)</f>
        <v>864.90000000000009</v>
      </c>
      <c r="AI393" s="979">
        <f>_xlfn.XLOOKUP($D393,Help2_FC!$D:$D,Help2_FC!AF:AF)</f>
        <v>3574.9199999999996</v>
      </c>
      <c r="AJ393" s="979">
        <f>_xlfn.XLOOKUP($D393,Help2_FC!$D:$D,Help2_FC!AG:AG)</f>
        <v>404.52087449428114</v>
      </c>
      <c r="AK393" s="979">
        <f>_xlfn.XLOOKUP($D393,Help2_FC!$D:$D,Help2_FC!AH:AH)</f>
        <v>8819.2577495726327</v>
      </c>
      <c r="AL393" s="979">
        <f>_xlfn.XLOOKUP($D393,Help2_FC!$D:$D,Help2_FC!AI:AI)</f>
        <v>864</v>
      </c>
      <c r="AM393" s="979">
        <f>_xlfn.XLOOKUP($D393,Help2_FC!$D:$D,Help2_FC!AJ:AJ)</f>
        <v>0</v>
      </c>
      <c r="AN393" s="979">
        <f>_xlfn.XLOOKUP($D393,Help2_FC!$D:$D,Help2_FC!AK:AK)</f>
        <v>914</v>
      </c>
    </row>
    <row r="394" spans="1:40" x14ac:dyDescent="0.2">
      <c r="A394" s="1">
        <v>45318</v>
      </c>
      <c r="B394">
        <f t="shared" si="39"/>
        <v>1</v>
      </c>
      <c r="C394">
        <f t="shared" si="40"/>
        <v>2024</v>
      </c>
      <c r="D394" s="872" t="str">
        <f t="shared" si="37"/>
        <v>01´2024</v>
      </c>
      <c r="F394" s="2">
        <f t="shared" si="38"/>
        <v>24</v>
      </c>
      <c r="G394" s="1483">
        <f t="shared" si="41"/>
        <v>3.460207612456747E-2</v>
      </c>
      <c r="H394" s="5">
        <f t="shared" si="42"/>
        <v>1</v>
      </c>
      <c r="I394" s="995">
        <f>_xlfn.XLOOKUP($D394,Help2_FC!$D:$D,Help2_FC!H:H)</f>
        <v>20468</v>
      </c>
      <c r="J394" s="979">
        <f>_xlfn.XLOOKUP($D394,Help2_FC!$D:$D,Help2_FC!I:I)</f>
        <v>12603</v>
      </c>
      <c r="K394" s="979">
        <f>_xlfn.XLOOKUP($D394,Help2_FC!$D:$D,Help2_FC!J:J)</f>
        <v>2711</v>
      </c>
      <c r="L394" s="979">
        <f>_xlfn.XLOOKUP($D394,Help2_FC!$D:$D,Help2_FC!K:K)</f>
        <v>3102</v>
      </c>
      <c r="M394" s="979">
        <f>_xlfn.XLOOKUP($D394,Help2_FC!$D:$D,Help2_FC!L:L)</f>
        <v>8518.8250558886011</v>
      </c>
      <c r="N394" s="979">
        <f>_xlfn.XLOOKUP($D394,Help2_FC!$D:$D,Help2_FC!M:M)</f>
        <v>8658.82</v>
      </c>
      <c r="P394" s="979">
        <f>_xlfn.XLOOKUP($D394,Help2_FC!$D:$D,Help2_FC!F:F)</f>
        <v>693.6</v>
      </c>
      <c r="Q394" s="979">
        <f t="shared" si="43"/>
        <v>744</v>
      </c>
      <c r="R394" s="979">
        <f>_xlfn.XLOOKUP($D394,Help2_FC!$D:$D,Help2_FC!N:N)</f>
        <v>8518.8250558886011</v>
      </c>
      <c r="S394" s="979">
        <f>_xlfn.XLOOKUP($D394,Help2_FC!$D:$D,Help2_FC!O:O)</f>
        <v>8795.4179290049542</v>
      </c>
      <c r="T394" s="979">
        <f>_xlfn.XLOOKUP($D394,Help2_FC!$D:$D,Help2_FC!P:P)</f>
        <v>0</v>
      </c>
      <c r="U394" s="979">
        <f>_xlfn.XLOOKUP($D394,Help2_FC!$D:$D,Help2_FC!Q:Q)</f>
        <v>0</v>
      </c>
      <c r="V394" s="979">
        <f>_xlfn.XLOOKUP($D394,Help2_FC!$D:$D,Help2_FC!R:R)</f>
        <v>70</v>
      </c>
      <c r="W394" s="979">
        <f>_xlfn.XLOOKUP($D394,Help2_FC!$D:$D,Help2_FC!S:S)</f>
        <v>27235.739140000001</v>
      </c>
      <c r="Y394" s="979">
        <f>_xlfn.XLOOKUP($D394,Help2_FC!$D:$D,Help2_FC!V:V)</f>
        <v>8373</v>
      </c>
      <c r="Z394" s="979">
        <f>_xlfn.XLOOKUP($D394,Help2_FC!$D:$D,Help2_FC!W:W)</f>
        <v>4230</v>
      </c>
      <c r="AA394" s="979">
        <f>_xlfn.XLOOKUP($D394,Help2_FC!$D:$D,Help2_FC!X:X)</f>
        <v>0</v>
      </c>
      <c r="AB394" s="979">
        <f>_xlfn.XLOOKUP($D394,Help2_FC!$D:$D,Help2_FC!Y:Y)</f>
        <v>5813</v>
      </c>
      <c r="AC394" s="979">
        <f>_xlfn.XLOOKUP($D394,Help2_FC!$D:$D,Help2_FC!Z:Z)</f>
        <v>2052</v>
      </c>
      <c r="AD394" s="979">
        <f>_xlfn.XLOOKUP($D394,Help2_FC!$D:$D,Help2_FC!AA:AA)</f>
        <v>1254.8756868</v>
      </c>
      <c r="AE394" s="979">
        <f>_xlfn.XLOOKUP($D394,Help2_FC!$D:$D,Help2_FC!AB:AB)</f>
        <v>670</v>
      </c>
      <c r="AF394" s="979">
        <f>_xlfn.XLOOKUP($D394,Help2_FC!$D:$D,Help2_FC!AC:AC)</f>
        <v>645</v>
      </c>
      <c r="AG394" s="979">
        <f>_xlfn.XLOOKUP($D394,Help2_FC!$D:$D,Help2_FC!AD:AD)</f>
        <v>370</v>
      </c>
      <c r="AH394" s="979">
        <f>_xlfn.XLOOKUP($D394,Help2_FC!$D:$D,Help2_FC!AE:AE)</f>
        <v>864.90000000000009</v>
      </c>
      <c r="AI394" s="979">
        <f>_xlfn.XLOOKUP($D394,Help2_FC!$D:$D,Help2_FC!AF:AF)</f>
        <v>3574.9199999999996</v>
      </c>
      <c r="AJ394" s="979">
        <f>_xlfn.XLOOKUP($D394,Help2_FC!$D:$D,Help2_FC!AG:AG)</f>
        <v>404.52087449428114</v>
      </c>
      <c r="AK394" s="979">
        <f>_xlfn.XLOOKUP($D394,Help2_FC!$D:$D,Help2_FC!AH:AH)</f>
        <v>8819.2577495726327</v>
      </c>
      <c r="AL394" s="979">
        <f>_xlfn.XLOOKUP($D394,Help2_FC!$D:$D,Help2_FC!AI:AI)</f>
        <v>864</v>
      </c>
      <c r="AM394" s="979">
        <f>_xlfn.XLOOKUP($D394,Help2_FC!$D:$D,Help2_FC!AJ:AJ)</f>
        <v>0</v>
      </c>
      <c r="AN394" s="979">
        <f>_xlfn.XLOOKUP($D394,Help2_FC!$D:$D,Help2_FC!AK:AK)</f>
        <v>914</v>
      </c>
    </row>
    <row r="395" spans="1:40" x14ac:dyDescent="0.2">
      <c r="A395" s="1">
        <v>45319</v>
      </c>
      <c r="B395">
        <f t="shared" si="39"/>
        <v>1</v>
      </c>
      <c r="C395">
        <f t="shared" si="40"/>
        <v>2024</v>
      </c>
      <c r="D395" s="872" t="str">
        <f t="shared" si="37"/>
        <v>01´2024</v>
      </c>
      <c r="F395" s="2">
        <f t="shared" si="38"/>
        <v>24</v>
      </c>
      <c r="G395" s="1483">
        <f t="shared" si="41"/>
        <v>3.460207612456747E-2</v>
      </c>
      <c r="H395" s="5">
        <f t="shared" si="42"/>
        <v>1</v>
      </c>
      <c r="I395" s="995">
        <f>_xlfn.XLOOKUP($D395,Help2_FC!$D:$D,Help2_FC!H:H)</f>
        <v>20468</v>
      </c>
      <c r="J395" s="979">
        <f>_xlfn.XLOOKUP($D395,Help2_FC!$D:$D,Help2_FC!I:I)</f>
        <v>12603</v>
      </c>
      <c r="K395" s="979">
        <f>_xlfn.XLOOKUP($D395,Help2_FC!$D:$D,Help2_FC!J:J)</f>
        <v>2711</v>
      </c>
      <c r="L395" s="979">
        <f>_xlfn.XLOOKUP($D395,Help2_FC!$D:$D,Help2_FC!K:K)</f>
        <v>3102</v>
      </c>
      <c r="M395" s="979">
        <f>_xlfn.XLOOKUP($D395,Help2_FC!$D:$D,Help2_FC!L:L)</f>
        <v>8518.8250558886011</v>
      </c>
      <c r="N395" s="979">
        <f>_xlfn.XLOOKUP($D395,Help2_FC!$D:$D,Help2_FC!M:M)</f>
        <v>8658.82</v>
      </c>
      <c r="P395" s="979">
        <f>_xlfn.XLOOKUP($D395,Help2_FC!$D:$D,Help2_FC!F:F)</f>
        <v>693.6</v>
      </c>
      <c r="Q395" s="979">
        <f t="shared" si="43"/>
        <v>744</v>
      </c>
      <c r="R395" s="979">
        <f>_xlfn.XLOOKUP($D395,Help2_FC!$D:$D,Help2_FC!N:N)</f>
        <v>8518.8250558886011</v>
      </c>
      <c r="S395" s="979">
        <f>_xlfn.XLOOKUP($D395,Help2_FC!$D:$D,Help2_FC!O:O)</f>
        <v>8795.4179290049542</v>
      </c>
      <c r="T395" s="979">
        <f>_xlfn.XLOOKUP($D395,Help2_FC!$D:$D,Help2_FC!P:P)</f>
        <v>0</v>
      </c>
      <c r="U395" s="979">
        <f>_xlfn.XLOOKUP($D395,Help2_FC!$D:$D,Help2_FC!Q:Q)</f>
        <v>0</v>
      </c>
      <c r="V395" s="979">
        <f>_xlfn.XLOOKUP($D395,Help2_FC!$D:$D,Help2_FC!R:R)</f>
        <v>70</v>
      </c>
      <c r="W395" s="979">
        <f>_xlfn.XLOOKUP($D395,Help2_FC!$D:$D,Help2_FC!S:S)</f>
        <v>27235.739140000001</v>
      </c>
      <c r="Y395" s="979">
        <f>_xlfn.XLOOKUP($D395,Help2_FC!$D:$D,Help2_FC!V:V)</f>
        <v>8373</v>
      </c>
      <c r="Z395" s="979">
        <f>_xlfn.XLOOKUP($D395,Help2_FC!$D:$D,Help2_FC!W:W)</f>
        <v>4230</v>
      </c>
      <c r="AA395" s="979">
        <f>_xlfn.XLOOKUP($D395,Help2_FC!$D:$D,Help2_FC!X:X)</f>
        <v>0</v>
      </c>
      <c r="AB395" s="979">
        <f>_xlfn.XLOOKUP($D395,Help2_FC!$D:$D,Help2_FC!Y:Y)</f>
        <v>5813</v>
      </c>
      <c r="AC395" s="979">
        <f>_xlfn.XLOOKUP($D395,Help2_FC!$D:$D,Help2_FC!Z:Z)</f>
        <v>2052</v>
      </c>
      <c r="AD395" s="979">
        <f>_xlfn.XLOOKUP($D395,Help2_FC!$D:$D,Help2_FC!AA:AA)</f>
        <v>1254.8756868</v>
      </c>
      <c r="AE395" s="979">
        <f>_xlfn.XLOOKUP($D395,Help2_FC!$D:$D,Help2_FC!AB:AB)</f>
        <v>670</v>
      </c>
      <c r="AF395" s="979">
        <f>_xlfn.XLOOKUP($D395,Help2_FC!$D:$D,Help2_FC!AC:AC)</f>
        <v>645</v>
      </c>
      <c r="AG395" s="979">
        <f>_xlfn.XLOOKUP($D395,Help2_FC!$D:$D,Help2_FC!AD:AD)</f>
        <v>370</v>
      </c>
      <c r="AH395" s="979">
        <f>_xlfn.XLOOKUP($D395,Help2_FC!$D:$D,Help2_FC!AE:AE)</f>
        <v>864.90000000000009</v>
      </c>
      <c r="AI395" s="979">
        <f>_xlfn.XLOOKUP($D395,Help2_FC!$D:$D,Help2_FC!AF:AF)</f>
        <v>3574.9199999999996</v>
      </c>
      <c r="AJ395" s="979">
        <f>_xlfn.XLOOKUP($D395,Help2_FC!$D:$D,Help2_FC!AG:AG)</f>
        <v>404.52087449428114</v>
      </c>
      <c r="AK395" s="979">
        <f>_xlfn.XLOOKUP($D395,Help2_FC!$D:$D,Help2_FC!AH:AH)</f>
        <v>8819.2577495726327</v>
      </c>
      <c r="AL395" s="979">
        <f>_xlfn.XLOOKUP($D395,Help2_FC!$D:$D,Help2_FC!AI:AI)</f>
        <v>864</v>
      </c>
      <c r="AM395" s="979">
        <f>_xlfn.XLOOKUP($D395,Help2_FC!$D:$D,Help2_FC!AJ:AJ)</f>
        <v>0</v>
      </c>
      <c r="AN395" s="979">
        <f>_xlfn.XLOOKUP($D395,Help2_FC!$D:$D,Help2_FC!AK:AK)</f>
        <v>914</v>
      </c>
    </row>
    <row r="396" spans="1:40" x14ac:dyDescent="0.2">
      <c r="A396" s="1">
        <v>45320</v>
      </c>
      <c r="B396">
        <f t="shared" si="39"/>
        <v>1</v>
      </c>
      <c r="C396">
        <f t="shared" si="40"/>
        <v>2024</v>
      </c>
      <c r="D396" s="872" t="str">
        <f t="shared" si="37"/>
        <v>01´2024</v>
      </c>
      <c r="F396" s="2">
        <f t="shared" si="38"/>
        <v>24</v>
      </c>
      <c r="G396" s="1483">
        <f t="shared" si="41"/>
        <v>3.460207612456747E-2</v>
      </c>
      <c r="H396" s="5">
        <f t="shared" si="42"/>
        <v>1</v>
      </c>
      <c r="I396" s="995">
        <f>_xlfn.XLOOKUP($D396,Help2_FC!$D:$D,Help2_FC!H:H)</f>
        <v>20468</v>
      </c>
      <c r="J396" s="979">
        <f>_xlfn.XLOOKUP($D396,Help2_FC!$D:$D,Help2_FC!I:I)</f>
        <v>12603</v>
      </c>
      <c r="K396" s="979">
        <f>_xlfn.XLOOKUP($D396,Help2_FC!$D:$D,Help2_FC!J:J)</f>
        <v>2711</v>
      </c>
      <c r="L396" s="979">
        <f>_xlfn.XLOOKUP($D396,Help2_FC!$D:$D,Help2_FC!K:K)</f>
        <v>3102</v>
      </c>
      <c r="M396" s="979">
        <f>_xlfn.XLOOKUP($D396,Help2_FC!$D:$D,Help2_FC!L:L)</f>
        <v>8518.8250558886011</v>
      </c>
      <c r="N396" s="979">
        <f>_xlfn.XLOOKUP($D396,Help2_FC!$D:$D,Help2_FC!M:M)</f>
        <v>8658.82</v>
      </c>
      <c r="P396" s="979">
        <f>_xlfn.XLOOKUP($D396,Help2_FC!$D:$D,Help2_FC!F:F)</f>
        <v>693.6</v>
      </c>
      <c r="Q396" s="979">
        <f t="shared" si="43"/>
        <v>744</v>
      </c>
      <c r="R396" s="979">
        <f>_xlfn.XLOOKUP($D396,Help2_FC!$D:$D,Help2_FC!N:N)</f>
        <v>8518.8250558886011</v>
      </c>
      <c r="S396" s="979">
        <f>_xlfn.XLOOKUP($D396,Help2_FC!$D:$D,Help2_FC!O:O)</f>
        <v>8795.4179290049542</v>
      </c>
      <c r="T396" s="979">
        <f>_xlfn.XLOOKUP($D396,Help2_FC!$D:$D,Help2_FC!P:P)</f>
        <v>0</v>
      </c>
      <c r="U396" s="979">
        <f>_xlfn.XLOOKUP($D396,Help2_FC!$D:$D,Help2_FC!Q:Q)</f>
        <v>0</v>
      </c>
      <c r="V396" s="979">
        <f>_xlfn.XLOOKUP($D396,Help2_FC!$D:$D,Help2_FC!R:R)</f>
        <v>70</v>
      </c>
      <c r="W396" s="979">
        <f>_xlfn.XLOOKUP($D396,Help2_FC!$D:$D,Help2_FC!S:S)</f>
        <v>27235.739140000001</v>
      </c>
      <c r="Y396" s="979">
        <f>_xlfn.XLOOKUP($D396,Help2_FC!$D:$D,Help2_FC!V:V)</f>
        <v>8373</v>
      </c>
      <c r="Z396" s="979">
        <f>_xlfn.XLOOKUP($D396,Help2_FC!$D:$D,Help2_FC!W:W)</f>
        <v>4230</v>
      </c>
      <c r="AA396" s="979">
        <f>_xlfn.XLOOKUP($D396,Help2_FC!$D:$D,Help2_FC!X:X)</f>
        <v>0</v>
      </c>
      <c r="AB396" s="979">
        <f>_xlfn.XLOOKUP($D396,Help2_FC!$D:$D,Help2_FC!Y:Y)</f>
        <v>5813</v>
      </c>
      <c r="AC396" s="979">
        <f>_xlfn.XLOOKUP($D396,Help2_FC!$D:$D,Help2_FC!Z:Z)</f>
        <v>2052</v>
      </c>
      <c r="AD396" s="979">
        <f>_xlfn.XLOOKUP($D396,Help2_FC!$D:$D,Help2_FC!AA:AA)</f>
        <v>1254.8756868</v>
      </c>
      <c r="AE396" s="979">
        <f>_xlfn.XLOOKUP($D396,Help2_FC!$D:$D,Help2_FC!AB:AB)</f>
        <v>670</v>
      </c>
      <c r="AF396" s="979">
        <f>_xlfn.XLOOKUP($D396,Help2_FC!$D:$D,Help2_FC!AC:AC)</f>
        <v>645</v>
      </c>
      <c r="AG396" s="979">
        <f>_xlfn.XLOOKUP($D396,Help2_FC!$D:$D,Help2_FC!AD:AD)</f>
        <v>370</v>
      </c>
      <c r="AH396" s="979">
        <f>_xlfn.XLOOKUP($D396,Help2_FC!$D:$D,Help2_FC!AE:AE)</f>
        <v>864.90000000000009</v>
      </c>
      <c r="AI396" s="979">
        <f>_xlfn.XLOOKUP($D396,Help2_FC!$D:$D,Help2_FC!AF:AF)</f>
        <v>3574.9199999999996</v>
      </c>
      <c r="AJ396" s="979">
        <f>_xlfn.XLOOKUP($D396,Help2_FC!$D:$D,Help2_FC!AG:AG)</f>
        <v>404.52087449428114</v>
      </c>
      <c r="AK396" s="979">
        <f>_xlfn.XLOOKUP($D396,Help2_FC!$D:$D,Help2_FC!AH:AH)</f>
        <v>8819.2577495726327</v>
      </c>
      <c r="AL396" s="979">
        <f>_xlfn.XLOOKUP($D396,Help2_FC!$D:$D,Help2_FC!AI:AI)</f>
        <v>864</v>
      </c>
      <c r="AM396" s="979">
        <f>_xlfn.XLOOKUP($D396,Help2_FC!$D:$D,Help2_FC!AJ:AJ)</f>
        <v>0</v>
      </c>
      <c r="AN396" s="979">
        <f>_xlfn.XLOOKUP($D396,Help2_FC!$D:$D,Help2_FC!AK:AK)</f>
        <v>914</v>
      </c>
    </row>
    <row r="397" spans="1:40" x14ac:dyDescent="0.2">
      <c r="A397" s="1">
        <v>45321</v>
      </c>
      <c r="B397">
        <f t="shared" si="39"/>
        <v>1</v>
      </c>
      <c r="C397">
        <f t="shared" si="40"/>
        <v>2024</v>
      </c>
      <c r="D397" s="872" t="str">
        <f t="shared" si="37"/>
        <v>01´2024</v>
      </c>
      <c r="F397" s="2">
        <f t="shared" si="38"/>
        <v>24</v>
      </c>
      <c r="G397" s="1483">
        <f t="shared" si="41"/>
        <v>3.460207612456747E-2</v>
      </c>
      <c r="H397" s="5">
        <f t="shared" si="42"/>
        <v>1</v>
      </c>
      <c r="I397" s="995">
        <f>_xlfn.XLOOKUP($D397,Help2_FC!$D:$D,Help2_FC!H:H)</f>
        <v>20468</v>
      </c>
      <c r="J397" s="979">
        <f>_xlfn.XLOOKUP($D397,Help2_FC!$D:$D,Help2_FC!I:I)</f>
        <v>12603</v>
      </c>
      <c r="K397" s="979">
        <f>_xlfn.XLOOKUP($D397,Help2_FC!$D:$D,Help2_FC!J:J)</f>
        <v>2711</v>
      </c>
      <c r="L397" s="979">
        <f>_xlfn.XLOOKUP($D397,Help2_FC!$D:$D,Help2_FC!K:K)</f>
        <v>3102</v>
      </c>
      <c r="M397" s="979">
        <f>_xlfn.XLOOKUP($D397,Help2_FC!$D:$D,Help2_FC!L:L)</f>
        <v>8518.8250558886011</v>
      </c>
      <c r="N397" s="979">
        <f>_xlfn.XLOOKUP($D397,Help2_FC!$D:$D,Help2_FC!M:M)</f>
        <v>8658.82</v>
      </c>
      <c r="P397" s="979">
        <f>_xlfn.XLOOKUP($D397,Help2_FC!$D:$D,Help2_FC!F:F)</f>
        <v>693.6</v>
      </c>
      <c r="Q397" s="979">
        <f t="shared" si="43"/>
        <v>744</v>
      </c>
      <c r="R397" s="979">
        <f>_xlfn.XLOOKUP($D397,Help2_FC!$D:$D,Help2_FC!N:N)</f>
        <v>8518.8250558886011</v>
      </c>
      <c r="S397" s="979">
        <f>_xlfn.XLOOKUP($D397,Help2_FC!$D:$D,Help2_FC!O:O)</f>
        <v>8795.4179290049542</v>
      </c>
      <c r="T397" s="979">
        <f>_xlfn.XLOOKUP($D397,Help2_FC!$D:$D,Help2_FC!P:P)</f>
        <v>0</v>
      </c>
      <c r="U397" s="979">
        <f>_xlfn.XLOOKUP($D397,Help2_FC!$D:$D,Help2_FC!Q:Q)</f>
        <v>0</v>
      </c>
      <c r="V397" s="979">
        <f>_xlfn.XLOOKUP($D397,Help2_FC!$D:$D,Help2_FC!R:R)</f>
        <v>70</v>
      </c>
      <c r="W397" s="979">
        <f>_xlfn.XLOOKUP($D397,Help2_FC!$D:$D,Help2_FC!S:S)</f>
        <v>27235.739140000001</v>
      </c>
      <c r="Y397" s="979">
        <f>_xlfn.XLOOKUP($D397,Help2_FC!$D:$D,Help2_FC!V:V)</f>
        <v>8373</v>
      </c>
      <c r="Z397" s="979">
        <f>_xlfn.XLOOKUP($D397,Help2_FC!$D:$D,Help2_FC!W:W)</f>
        <v>4230</v>
      </c>
      <c r="AA397" s="979">
        <f>_xlfn.XLOOKUP($D397,Help2_FC!$D:$D,Help2_FC!X:X)</f>
        <v>0</v>
      </c>
      <c r="AB397" s="979">
        <f>_xlfn.XLOOKUP($D397,Help2_FC!$D:$D,Help2_FC!Y:Y)</f>
        <v>5813</v>
      </c>
      <c r="AC397" s="979">
        <f>_xlfn.XLOOKUP($D397,Help2_FC!$D:$D,Help2_FC!Z:Z)</f>
        <v>2052</v>
      </c>
      <c r="AD397" s="979">
        <f>_xlfn.XLOOKUP($D397,Help2_FC!$D:$D,Help2_FC!AA:AA)</f>
        <v>1254.8756868</v>
      </c>
      <c r="AE397" s="979">
        <f>_xlfn.XLOOKUP($D397,Help2_FC!$D:$D,Help2_FC!AB:AB)</f>
        <v>670</v>
      </c>
      <c r="AF397" s="979">
        <f>_xlfn.XLOOKUP($D397,Help2_FC!$D:$D,Help2_FC!AC:AC)</f>
        <v>645</v>
      </c>
      <c r="AG397" s="979">
        <f>_xlfn.XLOOKUP($D397,Help2_FC!$D:$D,Help2_FC!AD:AD)</f>
        <v>370</v>
      </c>
      <c r="AH397" s="979">
        <f>_xlfn.XLOOKUP($D397,Help2_FC!$D:$D,Help2_FC!AE:AE)</f>
        <v>864.90000000000009</v>
      </c>
      <c r="AI397" s="979">
        <f>_xlfn.XLOOKUP($D397,Help2_FC!$D:$D,Help2_FC!AF:AF)</f>
        <v>3574.9199999999996</v>
      </c>
      <c r="AJ397" s="979">
        <f>_xlfn.XLOOKUP($D397,Help2_FC!$D:$D,Help2_FC!AG:AG)</f>
        <v>404.52087449428114</v>
      </c>
      <c r="AK397" s="979">
        <f>_xlfn.XLOOKUP($D397,Help2_FC!$D:$D,Help2_FC!AH:AH)</f>
        <v>8819.2577495726327</v>
      </c>
      <c r="AL397" s="979">
        <f>_xlfn.XLOOKUP($D397,Help2_FC!$D:$D,Help2_FC!AI:AI)</f>
        <v>864</v>
      </c>
      <c r="AM397" s="979">
        <f>_xlfn.XLOOKUP($D397,Help2_FC!$D:$D,Help2_FC!AJ:AJ)</f>
        <v>0</v>
      </c>
      <c r="AN397" s="979">
        <f>_xlfn.XLOOKUP($D397,Help2_FC!$D:$D,Help2_FC!AK:AK)</f>
        <v>914</v>
      </c>
    </row>
    <row r="398" spans="1:40" x14ac:dyDescent="0.2">
      <c r="A398" s="1">
        <v>45322</v>
      </c>
      <c r="B398">
        <f t="shared" si="39"/>
        <v>1</v>
      </c>
      <c r="C398">
        <f t="shared" si="40"/>
        <v>2024</v>
      </c>
      <c r="D398" s="872" t="str">
        <f t="shared" si="37"/>
        <v>01´2024</v>
      </c>
      <c r="F398" s="2">
        <f t="shared" si="38"/>
        <v>24</v>
      </c>
      <c r="G398" s="1483">
        <f t="shared" si="41"/>
        <v>3.460207612456747E-2</v>
      </c>
      <c r="H398" s="5">
        <f t="shared" si="42"/>
        <v>1</v>
      </c>
      <c r="I398" s="995">
        <f>_xlfn.XLOOKUP($D398,Help2_FC!$D:$D,Help2_FC!H:H)</f>
        <v>20468</v>
      </c>
      <c r="J398" s="979">
        <f>_xlfn.XLOOKUP($D398,Help2_FC!$D:$D,Help2_FC!I:I)</f>
        <v>12603</v>
      </c>
      <c r="K398" s="979">
        <f>_xlfn.XLOOKUP($D398,Help2_FC!$D:$D,Help2_FC!J:J)</f>
        <v>2711</v>
      </c>
      <c r="L398" s="979">
        <f>_xlfn.XLOOKUP($D398,Help2_FC!$D:$D,Help2_FC!K:K)</f>
        <v>3102</v>
      </c>
      <c r="M398" s="979">
        <f>_xlfn.XLOOKUP($D398,Help2_FC!$D:$D,Help2_FC!L:L)</f>
        <v>8518.8250558886011</v>
      </c>
      <c r="N398" s="979">
        <f>_xlfn.XLOOKUP($D398,Help2_FC!$D:$D,Help2_FC!M:M)</f>
        <v>8658.82</v>
      </c>
      <c r="P398" s="979">
        <f>_xlfn.XLOOKUP($D398,Help2_FC!$D:$D,Help2_FC!F:F)</f>
        <v>693.6</v>
      </c>
      <c r="Q398" s="979">
        <f t="shared" si="43"/>
        <v>744</v>
      </c>
      <c r="R398" s="979">
        <f>_xlfn.XLOOKUP($D398,Help2_FC!$D:$D,Help2_FC!N:N)</f>
        <v>8518.8250558886011</v>
      </c>
      <c r="S398" s="979">
        <f>_xlfn.XLOOKUP($D398,Help2_FC!$D:$D,Help2_FC!O:O)</f>
        <v>8795.4179290049542</v>
      </c>
      <c r="T398" s="979">
        <f>_xlfn.XLOOKUP($D398,Help2_FC!$D:$D,Help2_FC!P:P)</f>
        <v>0</v>
      </c>
      <c r="U398" s="979">
        <f>_xlfn.XLOOKUP($D398,Help2_FC!$D:$D,Help2_FC!Q:Q)</f>
        <v>0</v>
      </c>
      <c r="V398" s="979">
        <f>_xlfn.XLOOKUP($D398,Help2_FC!$D:$D,Help2_FC!R:R)</f>
        <v>70</v>
      </c>
      <c r="W398" s="979">
        <f>_xlfn.XLOOKUP($D398,Help2_FC!$D:$D,Help2_FC!S:S)</f>
        <v>27235.739140000001</v>
      </c>
      <c r="Y398" s="979">
        <f>_xlfn.XLOOKUP($D398,Help2_FC!$D:$D,Help2_FC!V:V)</f>
        <v>8373</v>
      </c>
      <c r="Z398" s="979">
        <f>_xlfn.XLOOKUP($D398,Help2_FC!$D:$D,Help2_FC!W:W)</f>
        <v>4230</v>
      </c>
      <c r="AA398" s="979">
        <f>_xlfn.XLOOKUP($D398,Help2_FC!$D:$D,Help2_FC!X:X)</f>
        <v>0</v>
      </c>
      <c r="AB398" s="979">
        <f>_xlfn.XLOOKUP($D398,Help2_FC!$D:$D,Help2_FC!Y:Y)</f>
        <v>5813</v>
      </c>
      <c r="AC398" s="979">
        <f>_xlfn.XLOOKUP($D398,Help2_FC!$D:$D,Help2_FC!Z:Z)</f>
        <v>2052</v>
      </c>
      <c r="AD398" s="979">
        <f>_xlfn.XLOOKUP($D398,Help2_FC!$D:$D,Help2_FC!AA:AA)</f>
        <v>1254.8756868</v>
      </c>
      <c r="AE398" s="979">
        <f>_xlfn.XLOOKUP($D398,Help2_FC!$D:$D,Help2_FC!AB:AB)</f>
        <v>670</v>
      </c>
      <c r="AF398" s="979">
        <f>_xlfn.XLOOKUP($D398,Help2_FC!$D:$D,Help2_FC!AC:AC)</f>
        <v>645</v>
      </c>
      <c r="AG398" s="979">
        <f>_xlfn.XLOOKUP($D398,Help2_FC!$D:$D,Help2_FC!AD:AD)</f>
        <v>370</v>
      </c>
      <c r="AH398" s="979">
        <f>_xlfn.XLOOKUP($D398,Help2_FC!$D:$D,Help2_FC!AE:AE)</f>
        <v>864.90000000000009</v>
      </c>
      <c r="AI398" s="979">
        <f>_xlfn.XLOOKUP($D398,Help2_FC!$D:$D,Help2_FC!AF:AF)</f>
        <v>3574.9199999999996</v>
      </c>
      <c r="AJ398" s="979">
        <f>_xlfn.XLOOKUP($D398,Help2_FC!$D:$D,Help2_FC!AG:AG)</f>
        <v>404.52087449428114</v>
      </c>
      <c r="AK398" s="979">
        <f>_xlfn.XLOOKUP($D398,Help2_FC!$D:$D,Help2_FC!AH:AH)</f>
        <v>8819.2577495726327</v>
      </c>
      <c r="AL398" s="979">
        <f>_xlfn.XLOOKUP($D398,Help2_FC!$D:$D,Help2_FC!AI:AI)</f>
        <v>864</v>
      </c>
      <c r="AM398" s="979">
        <f>_xlfn.XLOOKUP($D398,Help2_FC!$D:$D,Help2_FC!AJ:AJ)</f>
        <v>0</v>
      </c>
      <c r="AN398" s="979">
        <f>_xlfn.XLOOKUP($D398,Help2_FC!$D:$D,Help2_FC!AK:AK)</f>
        <v>914</v>
      </c>
    </row>
    <row r="399" spans="1:40" x14ac:dyDescent="0.2">
      <c r="A399" s="1">
        <v>45323</v>
      </c>
      <c r="B399">
        <f t="shared" si="39"/>
        <v>2</v>
      </c>
      <c r="C399">
        <f t="shared" si="40"/>
        <v>2024</v>
      </c>
      <c r="D399" s="872" t="str">
        <f t="shared" si="37"/>
        <v>02´2024</v>
      </c>
      <c r="F399" s="2">
        <f t="shared" si="38"/>
        <v>24</v>
      </c>
      <c r="G399" s="1483">
        <f t="shared" si="41"/>
        <v>3.717472118959108E-2</v>
      </c>
      <c r="H399" s="5">
        <f t="shared" si="42"/>
        <v>1</v>
      </c>
      <c r="I399" s="995">
        <f>_xlfn.XLOOKUP($D399,Help2_FC!$D:$D,Help2_FC!H:H)</f>
        <v>20263</v>
      </c>
      <c r="J399" s="979">
        <f>_xlfn.XLOOKUP($D399,Help2_FC!$D:$D,Help2_FC!I:I)</f>
        <v>13308</v>
      </c>
      <c r="K399" s="979">
        <f>_xlfn.XLOOKUP($D399,Help2_FC!$D:$D,Help2_FC!J:J)</f>
        <v>1704</v>
      </c>
      <c r="L399" s="979">
        <f>_xlfn.XLOOKUP($D399,Help2_FC!$D:$D,Help2_FC!K:K)</f>
        <v>2255</v>
      </c>
      <c r="M399" s="979">
        <f>_xlfn.XLOOKUP($D399,Help2_FC!$D:$D,Help2_FC!L:L)</f>
        <v>8837</v>
      </c>
      <c r="N399" s="979">
        <f>_xlfn.XLOOKUP($D399,Help2_FC!$D:$D,Help2_FC!M:M)</f>
        <v>9375</v>
      </c>
      <c r="P399" s="979">
        <f>_xlfn.XLOOKUP($D399,Help2_FC!$D:$D,Help2_FC!F:F)</f>
        <v>645.6</v>
      </c>
      <c r="Q399" s="979">
        <f t="shared" si="43"/>
        <v>696</v>
      </c>
      <c r="R399" s="979">
        <f>_xlfn.XLOOKUP($D399,Help2_FC!$D:$D,Help2_FC!N:N)</f>
        <v>8837</v>
      </c>
      <c r="S399" s="979">
        <f>_xlfn.XLOOKUP($D399,Help2_FC!$D:$D,Help2_FC!O:O)</f>
        <v>7400.9774217149552</v>
      </c>
      <c r="T399" s="979">
        <f>_xlfn.XLOOKUP($D399,Help2_FC!$D:$D,Help2_FC!P:P)</f>
        <v>408</v>
      </c>
      <c r="U399" s="979">
        <f>_xlfn.XLOOKUP($D399,Help2_FC!$D:$D,Help2_FC!Q:Q)</f>
        <v>0</v>
      </c>
      <c r="V399" s="979">
        <f>_xlfn.XLOOKUP($D399,Help2_FC!$D:$D,Help2_FC!R:R)</f>
        <v>90</v>
      </c>
      <c r="W399" s="979">
        <f>_xlfn.XLOOKUP($D399,Help2_FC!$D:$D,Help2_FC!S:S)</f>
        <v>16189.3651675</v>
      </c>
      <c r="Y399" s="979">
        <f>_xlfn.XLOOKUP($D399,Help2_FC!$D:$D,Help2_FC!V:V)</f>
        <v>9194</v>
      </c>
      <c r="Z399" s="979">
        <f>_xlfn.XLOOKUP($D399,Help2_FC!$D:$D,Help2_FC!W:W)</f>
        <v>4114</v>
      </c>
      <c r="AA399" s="979">
        <f>_xlfn.XLOOKUP($D399,Help2_FC!$D:$D,Help2_FC!X:X)</f>
        <v>0</v>
      </c>
      <c r="AB399" s="979">
        <f>_xlfn.XLOOKUP($D399,Help2_FC!$D:$D,Help2_FC!Y:Y)</f>
        <v>3959</v>
      </c>
      <c r="AC399" s="979">
        <f>_xlfn.XLOOKUP($D399,Help2_FC!$D:$D,Help2_FC!Z:Z)</f>
        <v>2996</v>
      </c>
      <c r="AD399" s="979">
        <f>_xlfn.XLOOKUP($D399,Help2_FC!$D:$D,Help2_FC!AA:AA)</f>
        <v>920</v>
      </c>
      <c r="AE399" s="979">
        <f>_xlfn.XLOOKUP($D399,Help2_FC!$D:$D,Help2_FC!AB:AB)</f>
        <v>663</v>
      </c>
      <c r="AF399" s="979">
        <f>_xlfn.XLOOKUP($D399,Help2_FC!$D:$D,Help2_FC!AC:AC)</f>
        <v>595</v>
      </c>
      <c r="AG399" s="979">
        <f>_xlfn.XLOOKUP($D399,Help2_FC!$D:$D,Help2_FC!AD:AD)</f>
        <v>186</v>
      </c>
      <c r="AH399" s="979">
        <f>_xlfn.XLOOKUP($D399,Help2_FC!$D:$D,Help2_FC!AE:AE)</f>
        <v>2186</v>
      </c>
      <c r="AI399" s="979">
        <f>_xlfn.XLOOKUP($D399,Help2_FC!$D:$D,Help2_FC!AF:AF)</f>
        <v>3137</v>
      </c>
      <c r="AJ399" s="979">
        <f>_xlfn.XLOOKUP($D399,Help2_FC!$D:$D,Help2_FC!AG:AG)</f>
        <v>376.6609744807472</v>
      </c>
      <c r="AK399" s="979">
        <f>_xlfn.XLOOKUP($D399,Help2_FC!$D:$D,Help2_FC!AH:AH)</f>
        <v>7385</v>
      </c>
      <c r="AL399" s="979">
        <f>_xlfn.XLOOKUP($D399,Help2_FC!$D:$D,Help2_FC!AI:AI)</f>
        <v>720</v>
      </c>
      <c r="AM399" s="979">
        <f>_xlfn.XLOOKUP($D399,Help2_FC!$D:$D,Help2_FC!AJ:AJ)</f>
        <v>450</v>
      </c>
      <c r="AN399" s="979">
        <f>_xlfn.XLOOKUP($D399,Help2_FC!$D:$D,Help2_FC!AK:AK)</f>
        <v>2352</v>
      </c>
    </row>
    <row r="400" spans="1:40" x14ac:dyDescent="0.2">
      <c r="A400" s="1">
        <v>45324</v>
      </c>
      <c r="B400">
        <f t="shared" si="39"/>
        <v>2</v>
      </c>
      <c r="C400">
        <f t="shared" si="40"/>
        <v>2024</v>
      </c>
      <c r="D400" s="872" t="str">
        <f t="shared" si="37"/>
        <v>02´2024</v>
      </c>
      <c r="F400" s="2">
        <f t="shared" si="38"/>
        <v>24</v>
      </c>
      <c r="G400" s="1483">
        <f t="shared" si="41"/>
        <v>3.717472118959108E-2</v>
      </c>
      <c r="H400" s="5">
        <f t="shared" si="42"/>
        <v>1</v>
      </c>
      <c r="I400" s="995">
        <f>_xlfn.XLOOKUP($D400,Help2_FC!$D:$D,Help2_FC!H:H)</f>
        <v>20263</v>
      </c>
      <c r="J400" s="979">
        <f>_xlfn.XLOOKUP($D400,Help2_FC!$D:$D,Help2_FC!I:I)</f>
        <v>13308</v>
      </c>
      <c r="K400" s="979">
        <f>_xlfn.XLOOKUP($D400,Help2_FC!$D:$D,Help2_FC!J:J)</f>
        <v>1704</v>
      </c>
      <c r="L400" s="979">
        <f>_xlfn.XLOOKUP($D400,Help2_FC!$D:$D,Help2_FC!K:K)</f>
        <v>2255</v>
      </c>
      <c r="M400" s="979">
        <f>_xlfn.XLOOKUP($D400,Help2_FC!$D:$D,Help2_FC!L:L)</f>
        <v>8837</v>
      </c>
      <c r="N400" s="979">
        <f>_xlfn.XLOOKUP($D400,Help2_FC!$D:$D,Help2_FC!M:M)</f>
        <v>9375</v>
      </c>
      <c r="P400" s="979">
        <f>_xlfn.XLOOKUP($D400,Help2_FC!$D:$D,Help2_FC!F:F)</f>
        <v>645.6</v>
      </c>
      <c r="Q400" s="979">
        <f t="shared" si="43"/>
        <v>696</v>
      </c>
      <c r="R400" s="979">
        <f>_xlfn.XLOOKUP($D400,Help2_FC!$D:$D,Help2_FC!N:N)</f>
        <v>8837</v>
      </c>
      <c r="S400" s="979">
        <f>_xlfn.XLOOKUP($D400,Help2_FC!$D:$D,Help2_FC!O:O)</f>
        <v>7400.9774217149552</v>
      </c>
      <c r="T400" s="979">
        <f>_xlfn.XLOOKUP($D400,Help2_FC!$D:$D,Help2_FC!P:P)</f>
        <v>408</v>
      </c>
      <c r="U400" s="979">
        <f>_xlfn.XLOOKUP($D400,Help2_FC!$D:$D,Help2_FC!Q:Q)</f>
        <v>0</v>
      </c>
      <c r="V400" s="979">
        <f>_xlfn.XLOOKUP($D400,Help2_FC!$D:$D,Help2_FC!R:R)</f>
        <v>90</v>
      </c>
      <c r="W400" s="979">
        <f>_xlfn.XLOOKUP($D400,Help2_FC!$D:$D,Help2_FC!S:S)</f>
        <v>16189.3651675</v>
      </c>
      <c r="Y400" s="979">
        <f>_xlfn.XLOOKUP($D400,Help2_FC!$D:$D,Help2_FC!V:V)</f>
        <v>9194</v>
      </c>
      <c r="Z400" s="979">
        <f>_xlfn.XLOOKUP($D400,Help2_FC!$D:$D,Help2_FC!W:W)</f>
        <v>4114</v>
      </c>
      <c r="AA400" s="979">
        <f>_xlfn.XLOOKUP($D400,Help2_FC!$D:$D,Help2_FC!X:X)</f>
        <v>0</v>
      </c>
      <c r="AB400" s="979">
        <f>_xlfn.XLOOKUP($D400,Help2_FC!$D:$D,Help2_FC!Y:Y)</f>
        <v>3959</v>
      </c>
      <c r="AC400" s="979">
        <f>_xlfn.XLOOKUP($D400,Help2_FC!$D:$D,Help2_FC!Z:Z)</f>
        <v>2996</v>
      </c>
      <c r="AD400" s="979">
        <f>_xlfn.XLOOKUP($D400,Help2_FC!$D:$D,Help2_FC!AA:AA)</f>
        <v>920</v>
      </c>
      <c r="AE400" s="979">
        <f>_xlfn.XLOOKUP($D400,Help2_FC!$D:$D,Help2_FC!AB:AB)</f>
        <v>663</v>
      </c>
      <c r="AF400" s="979">
        <f>_xlfn.XLOOKUP($D400,Help2_FC!$D:$D,Help2_FC!AC:AC)</f>
        <v>595</v>
      </c>
      <c r="AG400" s="979">
        <f>_xlfn.XLOOKUP($D400,Help2_FC!$D:$D,Help2_FC!AD:AD)</f>
        <v>186</v>
      </c>
      <c r="AH400" s="979">
        <f>_xlfn.XLOOKUP($D400,Help2_FC!$D:$D,Help2_FC!AE:AE)</f>
        <v>2186</v>
      </c>
      <c r="AI400" s="979">
        <f>_xlfn.XLOOKUP($D400,Help2_FC!$D:$D,Help2_FC!AF:AF)</f>
        <v>3137</v>
      </c>
      <c r="AJ400" s="979">
        <f>_xlfn.XLOOKUP($D400,Help2_FC!$D:$D,Help2_FC!AG:AG)</f>
        <v>376.6609744807472</v>
      </c>
      <c r="AK400" s="979">
        <f>_xlfn.XLOOKUP($D400,Help2_FC!$D:$D,Help2_FC!AH:AH)</f>
        <v>7385</v>
      </c>
      <c r="AL400" s="979">
        <f>_xlfn.XLOOKUP($D400,Help2_FC!$D:$D,Help2_FC!AI:AI)</f>
        <v>720</v>
      </c>
      <c r="AM400" s="979">
        <f>_xlfn.XLOOKUP($D400,Help2_FC!$D:$D,Help2_FC!AJ:AJ)</f>
        <v>450</v>
      </c>
      <c r="AN400" s="979">
        <f>_xlfn.XLOOKUP($D400,Help2_FC!$D:$D,Help2_FC!AK:AK)</f>
        <v>2352</v>
      </c>
    </row>
    <row r="401" spans="1:40" x14ac:dyDescent="0.2">
      <c r="A401" s="1">
        <v>45325</v>
      </c>
      <c r="B401">
        <f t="shared" si="39"/>
        <v>2</v>
      </c>
      <c r="C401">
        <f t="shared" si="40"/>
        <v>2024</v>
      </c>
      <c r="D401" s="872" t="str">
        <f t="shared" si="37"/>
        <v>02´2024</v>
      </c>
      <c r="F401" s="2">
        <f t="shared" si="38"/>
        <v>24</v>
      </c>
      <c r="G401" s="1483">
        <f t="shared" si="41"/>
        <v>3.717472118959108E-2</v>
      </c>
      <c r="H401" s="5">
        <f t="shared" si="42"/>
        <v>1</v>
      </c>
      <c r="I401" s="995">
        <f>_xlfn.XLOOKUP($D401,Help2_FC!$D:$D,Help2_FC!H:H)</f>
        <v>20263</v>
      </c>
      <c r="J401" s="979">
        <f>_xlfn.XLOOKUP($D401,Help2_FC!$D:$D,Help2_FC!I:I)</f>
        <v>13308</v>
      </c>
      <c r="K401" s="979">
        <f>_xlfn.XLOOKUP($D401,Help2_FC!$D:$D,Help2_FC!J:J)</f>
        <v>1704</v>
      </c>
      <c r="L401" s="979">
        <f>_xlfn.XLOOKUP($D401,Help2_FC!$D:$D,Help2_FC!K:K)</f>
        <v>2255</v>
      </c>
      <c r="M401" s="979">
        <f>_xlfn.XLOOKUP($D401,Help2_FC!$D:$D,Help2_FC!L:L)</f>
        <v>8837</v>
      </c>
      <c r="N401" s="979">
        <f>_xlfn.XLOOKUP($D401,Help2_FC!$D:$D,Help2_FC!M:M)</f>
        <v>9375</v>
      </c>
      <c r="P401" s="979">
        <f>_xlfn.XLOOKUP($D401,Help2_FC!$D:$D,Help2_FC!F:F)</f>
        <v>645.6</v>
      </c>
      <c r="Q401" s="979">
        <f t="shared" si="43"/>
        <v>696</v>
      </c>
      <c r="R401" s="979">
        <f>_xlfn.XLOOKUP($D401,Help2_FC!$D:$D,Help2_FC!N:N)</f>
        <v>8837</v>
      </c>
      <c r="S401" s="979">
        <f>_xlfn.XLOOKUP($D401,Help2_FC!$D:$D,Help2_FC!O:O)</f>
        <v>7400.9774217149552</v>
      </c>
      <c r="T401" s="979">
        <f>_xlfn.XLOOKUP($D401,Help2_FC!$D:$D,Help2_FC!P:P)</f>
        <v>408</v>
      </c>
      <c r="U401" s="979">
        <f>_xlfn.XLOOKUP($D401,Help2_FC!$D:$D,Help2_FC!Q:Q)</f>
        <v>0</v>
      </c>
      <c r="V401" s="979">
        <f>_xlfn.XLOOKUP($D401,Help2_FC!$D:$D,Help2_FC!R:R)</f>
        <v>90</v>
      </c>
      <c r="W401" s="979">
        <f>_xlfn.XLOOKUP($D401,Help2_FC!$D:$D,Help2_FC!S:S)</f>
        <v>16189.3651675</v>
      </c>
      <c r="Y401" s="979">
        <f>_xlfn.XLOOKUP($D401,Help2_FC!$D:$D,Help2_FC!V:V)</f>
        <v>9194</v>
      </c>
      <c r="Z401" s="979">
        <f>_xlfn.XLOOKUP($D401,Help2_FC!$D:$D,Help2_FC!W:W)</f>
        <v>4114</v>
      </c>
      <c r="AA401" s="979">
        <f>_xlfn.XLOOKUP($D401,Help2_FC!$D:$D,Help2_FC!X:X)</f>
        <v>0</v>
      </c>
      <c r="AB401" s="979">
        <f>_xlfn.XLOOKUP($D401,Help2_FC!$D:$D,Help2_FC!Y:Y)</f>
        <v>3959</v>
      </c>
      <c r="AC401" s="979">
        <f>_xlfn.XLOOKUP($D401,Help2_FC!$D:$D,Help2_FC!Z:Z)</f>
        <v>2996</v>
      </c>
      <c r="AD401" s="979">
        <f>_xlfn.XLOOKUP($D401,Help2_FC!$D:$D,Help2_FC!AA:AA)</f>
        <v>920</v>
      </c>
      <c r="AE401" s="979">
        <f>_xlfn.XLOOKUP($D401,Help2_FC!$D:$D,Help2_FC!AB:AB)</f>
        <v>663</v>
      </c>
      <c r="AF401" s="979">
        <f>_xlfn.XLOOKUP($D401,Help2_FC!$D:$D,Help2_FC!AC:AC)</f>
        <v>595</v>
      </c>
      <c r="AG401" s="979">
        <f>_xlfn.XLOOKUP($D401,Help2_FC!$D:$D,Help2_FC!AD:AD)</f>
        <v>186</v>
      </c>
      <c r="AH401" s="979">
        <f>_xlfn.XLOOKUP($D401,Help2_FC!$D:$D,Help2_FC!AE:AE)</f>
        <v>2186</v>
      </c>
      <c r="AI401" s="979">
        <f>_xlfn.XLOOKUP($D401,Help2_FC!$D:$D,Help2_FC!AF:AF)</f>
        <v>3137</v>
      </c>
      <c r="AJ401" s="979">
        <f>_xlfn.XLOOKUP($D401,Help2_FC!$D:$D,Help2_FC!AG:AG)</f>
        <v>376.6609744807472</v>
      </c>
      <c r="AK401" s="979">
        <f>_xlfn.XLOOKUP($D401,Help2_FC!$D:$D,Help2_FC!AH:AH)</f>
        <v>7385</v>
      </c>
      <c r="AL401" s="979">
        <f>_xlfn.XLOOKUP($D401,Help2_FC!$D:$D,Help2_FC!AI:AI)</f>
        <v>720</v>
      </c>
      <c r="AM401" s="979">
        <f>_xlfn.XLOOKUP($D401,Help2_FC!$D:$D,Help2_FC!AJ:AJ)</f>
        <v>450</v>
      </c>
      <c r="AN401" s="979">
        <f>_xlfn.XLOOKUP($D401,Help2_FC!$D:$D,Help2_FC!AK:AK)</f>
        <v>2352</v>
      </c>
    </row>
    <row r="402" spans="1:40" x14ac:dyDescent="0.2">
      <c r="A402" s="1">
        <v>45326</v>
      </c>
      <c r="B402">
        <f t="shared" si="39"/>
        <v>2</v>
      </c>
      <c r="C402">
        <f t="shared" si="40"/>
        <v>2024</v>
      </c>
      <c r="D402" s="872" t="str">
        <f t="shared" ref="D402:D465" si="44">CONCATENATE(TEXT(A402,"MM"),"´",TEXT(A402,"JJJJ"))</f>
        <v>02´2024</v>
      </c>
      <c r="F402" s="2">
        <f t="shared" si="38"/>
        <v>24</v>
      </c>
      <c r="G402" s="1483">
        <f t="shared" si="41"/>
        <v>3.717472118959108E-2</v>
      </c>
      <c r="H402" s="5">
        <f t="shared" si="42"/>
        <v>1</v>
      </c>
      <c r="I402" s="995">
        <f>_xlfn.XLOOKUP($D402,Help2_FC!$D:$D,Help2_FC!H:H)</f>
        <v>20263</v>
      </c>
      <c r="J402" s="979">
        <f>_xlfn.XLOOKUP($D402,Help2_FC!$D:$D,Help2_FC!I:I)</f>
        <v>13308</v>
      </c>
      <c r="K402" s="979">
        <f>_xlfn.XLOOKUP($D402,Help2_FC!$D:$D,Help2_FC!J:J)</f>
        <v>1704</v>
      </c>
      <c r="L402" s="979">
        <f>_xlfn.XLOOKUP($D402,Help2_FC!$D:$D,Help2_FC!K:K)</f>
        <v>2255</v>
      </c>
      <c r="M402" s="979">
        <f>_xlfn.XLOOKUP($D402,Help2_FC!$D:$D,Help2_FC!L:L)</f>
        <v>8837</v>
      </c>
      <c r="N402" s="979">
        <f>_xlfn.XLOOKUP($D402,Help2_FC!$D:$D,Help2_FC!M:M)</f>
        <v>9375</v>
      </c>
      <c r="P402" s="979">
        <f>_xlfn.XLOOKUP($D402,Help2_FC!$D:$D,Help2_FC!F:F)</f>
        <v>645.6</v>
      </c>
      <c r="Q402" s="979">
        <f t="shared" si="43"/>
        <v>696</v>
      </c>
      <c r="R402" s="979">
        <f>_xlfn.XLOOKUP($D402,Help2_FC!$D:$D,Help2_FC!N:N)</f>
        <v>8837</v>
      </c>
      <c r="S402" s="979">
        <f>_xlfn.XLOOKUP($D402,Help2_FC!$D:$D,Help2_FC!O:O)</f>
        <v>7400.9774217149552</v>
      </c>
      <c r="T402" s="979">
        <f>_xlfn.XLOOKUP($D402,Help2_FC!$D:$D,Help2_FC!P:P)</f>
        <v>408</v>
      </c>
      <c r="U402" s="979">
        <f>_xlfn.XLOOKUP($D402,Help2_FC!$D:$D,Help2_FC!Q:Q)</f>
        <v>0</v>
      </c>
      <c r="V402" s="979">
        <f>_xlfn.XLOOKUP($D402,Help2_FC!$D:$D,Help2_FC!R:R)</f>
        <v>90</v>
      </c>
      <c r="W402" s="979">
        <f>_xlfn.XLOOKUP($D402,Help2_FC!$D:$D,Help2_FC!S:S)</f>
        <v>16189.3651675</v>
      </c>
      <c r="Y402" s="979">
        <f>_xlfn.XLOOKUP($D402,Help2_FC!$D:$D,Help2_FC!V:V)</f>
        <v>9194</v>
      </c>
      <c r="Z402" s="979">
        <f>_xlfn.XLOOKUP($D402,Help2_FC!$D:$D,Help2_FC!W:W)</f>
        <v>4114</v>
      </c>
      <c r="AA402" s="979">
        <f>_xlfn.XLOOKUP($D402,Help2_FC!$D:$D,Help2_FC!X:X)</f>
        <v>0</v>
      </c>
      <c r="AB402" s="979">
        <f>_xlfn.XLOOKUP($D402,Help2_FC!$D:$D,Help2_FC!Y:Y)</f>
        <v>3959</v>
      </c>
      <c r="AC402" s="979">
        <f>_xlfn.XLOOKUP($D402,Help2_FC!$D:$D,Help2_FC!Z:Z)</f>
        <v>2996</v>
      </c>
      <c r="AD402" s="979">
        <f>_xlfn.XLOOKUP($D402,Help2_FC!$D:$D,Help2_FC!AA:AA)</f>
        <v>920</v>
      </c>
      <c r="AE402" s="979">
        <f>_xlfn.XLOOKUP($D402,Help2_FC!$D:$D,Help2_FC!AB:AB)</f>
        <v>663</v>
      </c>
      <c r="AF402" s="979">
        <f>_xlfn.XLOOKUP($D402,Help2_FC!$D:$D,Help2_FC!AC:AC)</f>
        <v>595</v>
      </c>
      <c r="AG402" s="979">
        <f>_xlfn.XLOOKUP($D402,Help2_FC!$D:$D,Help2_FC!AD:AD)</f>
        <v>186</v>
      </c>
      <c r="AH402" s="979">
        <f>_xlfn.XLOOKUP($D402,Help2_FC!$D:$D,Help2_FC!AE:AE)</f>
        <v>2186</v>
      </c>
      <c r="AI402" s="979">
        <f>_xlfn.XLOOKUP($D402,Help2_FC!$D:$D,Help2_FC!AF:AF)</f>
        <v>3137</v>
      </c>
      <c r="AJ402" s="979">
        <f>_xlfn.XLOOKUP($D402,Help2_FC!$D:$D,Help2_FC!AG:AG)</f>
        <v>376.6609744807472</v>
      </c>
      <c r="AK402" s="979">
        <f>_xlfn.XLOOKUP($D402,Help2_FC!$D:$D,Help2_FC!AH:AH)</f>
        <v>7385</v>
      </c>
      <c r="AL402" s="979">
        <f>_xlfn.XLOOKUP($D402,Help2_FC!$D:$D,Help2_FC!AI:AI)</f>
        <v>720</v>
      </c>
      <c r="AM402" s="979">
        <f>_xlfn.XLOOKUP($D402,Help2_FC!$D:$D,Help2_FC!AJ:AJ)</f>
        <v>450</v>
      </c>
      <c r="AN402" s="979">
        <f>_xlfn.XLOOKUP($D402,Help2_FC!$D:$D,Help2_FC!AK:AK)</f>
        <v>2352</v>
      </c>
    </row>
    <row r="403" spans="1:40" x14ac:dyDescent="0.2">
      <c r="A403" s="1">
        <v>45327</v>
      </c>
      <c r="B403">
        <f t="shared" si="39"/>
        <v>2</v>
      </c>
      <c r="C403">
        <f t="shared" si="40"/>
        <v>2024</v>
      </c>
      <c r="D403" s="872" t="str">
        <f t="shared" si="44"/>
        <v>02´2024</v>
      </c>
      <c r="F403" s="2">
        <f t="shared" si="38"/>
        <v>24</v>
      </c>
      <c r="G403" s="1483">
        <f t="shared" si="41"/>
        <v>3.717472118959108E-2</v>
      </c>
      <c r="H403" s="5">
        <f t="shared" si="42"/>
        <v>1</v>
      </c>
      <c r="I403" s="995">
        <f>_xlfn.XLOOKUP($D403,Help2_FC!$D:$D,Help2_FC!H:H)</f>
        <v>20263</v>
      </c>
      <c r="J403" s="979">
        <f>_xlfn.XLOOKUP($D403,Help2_FC!$D:$D,Help2_FC!I:I)</f>
        <v>13308</v>
      </c>
      <c r="K403" s="979">
        <f>_xlfn.XLOOKUP($D403,Help2_FC!$D:$D,Help2_FC!J:J)</f>
        <v>1704</v>
      </c>
      <c r="L403" s="979">
        <f>_xlfn.XLOOKUP($D403,Help2_FC!$D:$D,Help2_FC!K:K)</f>
        <v>2255</v>
      </c>
      <c r="M403" s="979">
        <f>_xlfn.XLOOKUP($D403,Help2_FC!$D:$D,Help2_FC!L:L)</f>
        <v>8837</v>
      </c>
      <c r="N403" s="979">
        <f>_xlfn.XLOOKUP($D403,Help2_FC!$D:$D,Help2_FC!M:M)</f>
        <v>9375</v>
      </c>
      <c r="P403" s="979">
        <f>_xlfn.XLOOKUP($D403,Help2_FC!$D:$D,Help2_FC!F:F)</f>
        <v>645.6</v>
      </c>
      <c r="Q403" s="979">
        <f t="shared" si="43"/>
        <v>696</v>
      </c>
      <c r="R403" s="979">
        <f>_xlfn.XLOOKUP($D403,Help2_FC!$D:$D,Help2_FC!N:N)</f>
        <v>8837</v>
      </c>
      <c r="S403" s="979">
        <f>_xlfn.XLOOKUP($D403,Help2_FC!$D:$D,Help2_FC!O:O)</f>
        <v>7400.9774217149552</v>
      </c>
      <c r="T403" s="979">
        <f>_xlfn.XLOOKUP($D403,Help2_FC!$D:$D,Help2_FC!P:P)</f>
        <v>408</v>
      </c>
      <c r="U403" s="979">
        <f>_xlfn.XLOOKUP($D403,Help2_FC!$D:$D,Help2_FC!Q:Q)</f>
        <v>0</v>
      </c>
      <c r="V403" s="979">
        <f>_xlfn.XLOOKUP($D403,Help2_FC!$D:$D,Help2_FC!R:R)</f>
        <v>90</v>
      </c>
      <c r="W403" s="979">
        <f>_xlfn.XLOOKUP($D403,Help2_FC!$D:$D,Help2_FC!S:S)</f>
        <v>16189.3651675</v>
      </c>
      <c r="Y403" s="979">
        <f>_xlfn.XLOOKUP($D403,Help2_FC!$D:$D,Help2_FC!V:V)</f>
        <v>9194</v>
      </c>
      <c r="Z403" s="979">
        <f>_xlfn.XLOOKUP($D403,Help2_FC!$D:$D,Help2_FC!W:W)</f>
        <v>4114</v>
      </c>
      <c r="AA403" s="979">
        <f>_xlfn.XLOOKUP($D403,Help2_FC!$D:$D,Help2_FC!X:X)</f>
        <v>0</v>
      </c>
      <c r="AB403" s="979">
        <f>_xlfn.XLOOKUP($D403,Help2_FC!$D:$D,Help2_FC!Y:Y)</f>
        <v>3959</v>
      </c>
      <c r="AC403" s="979">
        <f>_xlfn.XLOOKUP($D403,Help2_FC!$D:$D,Help2_FC!Z:Z)</f>
        <v>2996</v>
      </c>
      <c r="AD403" s="979">
        <f>_xlfn.XLOOKUP($D403,Help2_FC!$D:$D,Help2_FC!AA:AA)</f>
        <v>920</v>
      </c>
      <c r="AE403" s="979">
        <f>_xlfn.XLOOKUP($D403,Help2_FC!$D:$D,Help2_FC!AB:AB)</f>
        <v>663</v>
      </c>
      <c r="AF403" s="979">
        <f>_xlfn.XLOOKUP($D403,Help2_FC!$D:$D,Help2_FC!AC:AC)</f>
        <v>595</v>
      </c>
      <c r="AG403" s="979">
        <f>_xlfn.XLOOKUP($D403,Help2_FC!$D:$D,Help2_FC!AD:AD)</f>
        <v>186</v>
      </c>
      <c r="AH403" s="979">
        <f>_xlfn.XLOOKUP($D403,Help2_FC!$D:$D,Help2_FC!AE:AE)</f>
        <v>2186</v>
      </c>
      <c r="AI403" s="979">
        <f>_xlfn.XLOOKUP($D403,Help2_FC!$D:$D,Help2_FC!AF:AF)</f>
        <v>3137</v>
      </c>
      <c r="AJ403" s="979">
        <f>_xlfn.XLOOKUP($D403,Help2_FC!$D:$D,Help2_FC!AG:AG)</f>
        <v>376.6609744807472</v>
      </c>
      <c r="AK403" s="979">
        <f>_xlfn.XLOOKUP($D403,Help2_FC!$D:$D,Help2_FC!AH:AH)</f>
        <v>7385</v>
      </c>
      <c r="AL403" s="979">
        <f>_xlfn.XLOOKUP($D403,Help2_FC!$D:$D,Help2_FC!AI:AI)</f>
        <v>720</v>
      </c>
      <c r="AM403" s="979">
        <f>_xlfn.XLOOKUP($D403,Help2_FC!$D:$D,Help2_FC!AJ:AJ)</f>
        <v>450</v>
      </c>
      <c r="AN403" s="979">
        <f>_xlfn.XLOOKUP($D403,Help2_FC!$D:$D,Help2_FC!AK:AK)</f>
        <v>2352</v>
      </c>
    </row>
    <row r="404" spans="1:40" x14ac:dyDescent="0.2">
      <c r="A404" s="1">
        <v>45328</v>
      </c>
      <c r="B404">
        <f t="shared" si="39"/>
        <v>2</v>
      </c>
      <c r="C404">
        <f t="shared" si="40"/>
        <v>2024</v>
      </c>
      <c r="D404" s="872" t="str">
        <f t="shared" si="44"/>
        <v>02´2024</v>
      </c>
      <c r="F404" s="2">
        <f t="shared" si="38"/>
        <v>24</v>
      </c>
      <c r="G404" s="1483">
        <f t="shared" si="41"/>
        <v>3.717472118959108E-2</v>
      </c>
      <c r="H404" s="5">
        <f t="shared" si="42"/>
        <v>1</v>
      </c>
      <c r="I404" s="995">
        <f>_xlfn.XLOOKUP($D404,Help2_FC!$D:$D,Help2_FC!H:H)</f>
        <v>20263</v>
      </c>
      <c r="J404" s="979">
        <f>_xlfn.XLOOKUP($D404,Help2_FC!$D:$D,Help2_FC!I:I)</f>
        <v>13308</v>
      </c>
      <c r="K404" s="979">
        <f>_xlfn.XLOOKUP($D404,Help2_FC!$D:$D,Help2_FC!J:J)</f>
        <v>1704</v>
      </c>
      <c r="L404" s="979">
        <f>_xlfn.XLOOKUP($D404,Help2_FC!$D:$D,Help2_FC!K:K)</f>
        <v>2255</v>
      </c>
      <c r="M404" s="979">
        <f>_xlfn.XLOOKUP($D404,Help2_FC!$D:$D,Help2_FC!L:L)</f>
        <v>8837</v>
      </c>
      <c r="N404" s="979">
        <f>_xlfn.XLOOKUP($D404,Help2_FC!$D:$D,Help2_FC!M:M)</f>
        <v>9375</v>
      </c>
      <c r="P404" s="979">
        <f>_xlfn.XLOOKUP($D404,Help2_FC!$D:$D,Help2_FC!F:F)</f>
        <v>645.6</v>
      </c>
      <c r="Q404" s="979">
        <f t="shared" si="43"/>
        <v>696</v>
      </c>
      <c r="R404" s="979">
        <f>_xlfn.XLOOKUP($D404,Help2_FC!$D:$D,Help2_FC!N:N)</f>
        <v>8837</v>
      </c>
      <c r="S404" s="979">
        <f>_xlfn.XLOOKUP($D404,Help2_FC!$D:$D,Help2_FC!O:O)</f>
        <v>7400.9774217149552</v>
      </c>
      <c r="T404" s="979">
        <f>_xlfn.XLOOKUP($D404,Help2_FC!$D:$D,Help2_FC!P:P)</f>
        <v>408</v>
      </c>
      <c r="U404" s="979">
        <f>_xlfn.XLOOKUP($D404,Help2_FC!$D:$D,Help2_FC!Q:Q)</f>
        <v>0</v>
      </c>
      <c r="V404" s="979">
        <f>_xlfn.XLOOKUP($D404,Help2_FC!$D:$D,Help2_FC!R:R)</f>
        <v>90</v>
      </c>
      <c r="W404" s="979">
        <f>_xlfn.XLOOKUP($D404,Help2_FC!$D:$D,Help2_FC!S:S)</f>
        <v>16189.3651675</v>
      </c>
      <c r="Y404" s="979">
        <f>_xlfn.XLOOKUP($D404,Help2_FC!$D:$D,Help2_FC!V:V)</f>
        <v>9194</v>
      </c>
      <c r="Z404" s="979">
        <f>_xlfn.XLOOKUP($D404,Help2_FC!$D:$D,Help2_FC!W:W)</f>
        <v>4114</v>
      </c>
      <c r="AA404" s="979">
        <f>_xlfn.XLOOKUP($D404,Help2_FC!$D:$D,Help2_FC!X:X)</f>
        <v>0</v>
      </c>
      <c r="AB404" s="979">
        <f>_xlfn.XLOOKUP($D404,Help2_FC!$D:$D,Help2_FC!Y:Y)</f>
        <v>3959</v>
      </c>
      <c r="AC404" s="979">
        <f>_xlfn.XLOOKUP($D404,Help2_FC!$D:$D,Help2_FC!Z:Z)</f>
        <v>2996</v>
      </c>
      <c r="AD404" s="979">
        <f>_xlfn.XLOOKUP($D404,Help2_FC!$D:$D,Help2_FC!AA:AA)</f>
        <v>920</v>
      </c>
      <c r="AE404" s="979">
        <f>_xlfn.XLOOKUP($D404,Help2_FC!$D:$D,Help2_FC!AB:AB)</f>
        <v>663</v>
      </c>
      <c r="AF404" s="979">
        <f>_xlfn.XLOOKUP($D404,Help2_FC!$D:$D,Help2_FC!AC:AC)</f>
        <v>595</v>
      </c>
      <c r="AG404" s="979">
        <f>_xlfn.XLOOKUP($D404,Help2_FC!$D:$D,Help2_FC!AD:AD)</f>
        <v>186</v>
      </c>
      <c r="AH404" s="979">
        <f>_xlfn.XLOOKUP($D404,Help2_FC!$D:$D,Help2_FC!AE:AE)</f>
        <v>2186</v>
      </c>
      <c r="AI404" s="979">
        <f>_xlfn.XLOOKUP($D404,Help2_FC!$D:$D,Help2_FC!AF:AF)</f>
        <v>3137</v>
      </c>
      <c r="AJ404" s="979">
        <f>_xlfn.XLOOKUP($D404,Help2_FC!$D:$D,Help2_FC!AG:AG)</f>
        <v>376.6609744807472</v>
      </c>
      <c r="AK404" s="979">
        <f>_xlfn.XLOOKUP($D404,Help2_FC!$D:$D,Help2_FC!AH:AH)</f>
        <v>7385</v>
      </c>
      <c r="AL404" s="979">
        <f>_xlfn.XLOOKUP($D404,Help2_FC!$D:$D,Help2_FC!AI:AI)</f>
        <v>720</v>
      </c>
      <c r="AM404" s="979">
        <f>_xlfn.XLOOKUP($D404,Help2_FC!$D:$D,Help2_FC!AJ:AJ)</f>
        <v>450</v>
      </c>
      <c r="AN404" s="979">
        <f>_xlfn.XLOOKUP($D404,Help2_FC!$D:$D,Help2_FC!AK:AK)</f>
        <v>2352</v>
      </c>
    </row>
    <row r="405" spans="1:40" x14ac:dyDescent="0.2">
      <c r="A405" s="1">
        <v>45329</v>
      </c>
      <c r="B405">
        <f t="shared" si="39"/>
        <v>2</v>
      </c>
      <c r="C405">
        <f t="shared" si="40"/>
        <v>2024</v>
      </c>
      <c r="D405" s="872" t="str">
        <f t="shared" si="44"/>
        <v>02´2024</v>
      </c>
      <c r="F405" s="2">
        <f t="shared" si="38"/>
        <v>24</v>
      </c>
      <c r="G405" s="1483">
        <f t="shared" si="41"/>
        <v>3.717472118959108E-2</v>
      </c>
      <c r="H405" s="5">
        <f t="shared" si="42"/>
        <v>1</v>
      </c>
      <c r="I405" s="995">
        <f>_xlfn.XLOOKUP($D405,Help2_FC!$D:$D,Help2_FC!H:H)</f>
        <v>20263</v>
      </c>
      <c r="J405" s="979">
        <f>_xlfn.XLOOKUP($D405,Help2_FC!$D:$D,Help2_FC!I:I)</f>
        <v>13308</v>
      </c>
      <c r="K405" s="979">
        <f>_xlfn.XLOOKUP($D405,Help2_FC!$D:$D,Help2_FC!J:J)</f>
        <v>1704</v>
      </c>
      <c r="L405" s="979">
        <f>_xlfn.XLOOKUP($D405,Help2_FC!$D:$D,Help2_FC!K:K)</f>
        <v>2255</v>
      </c>
      <c r="M405" s="979">
        <f>_xlfn.XLOOKUP($D405,Help2_FC!$D:$D,Help2_FC!L:L)</f>
        <v>8837</v>
      </c>
      <c r="N405" s="979">
        <f>_xlfn.XLOOKUP($D405,Help2_FC!$D:$D,Help2_FC!M:M)</f>
        <v>9375</v>
      </c>
      <c r="P405" s="979">
        <f>_xlfn.XLOOKUP($D405,Help2_FC!$D:$D,Help2_FC!F:F)</f>
        <v>645.6</v>
      </c>
      <c r="Q405" s="979">
        <f t="shared" si="43"/>
        <v>696</v>
      </c>
      <c r="R405" s="979">
        <f>_xlfn.XLOOKUP($D405,Help2_FC!$D:$D,Help2_FC!N:N)</f>
        <v>8837</v>
      </c>
      <c r="S405" s="979">
        <f>_xlfn.XLOOKUP($D405,Help2_FC!$D:$D,Help2_FC!O:O)</f>
        <v>7400.9774217149552</v>
      </c>
      <c r="T405" s="979">
        <f>_xlfn.XLOOKUP($D405,Help2_FC!$D:$D,Help2_FC!P:P)</f>
        <v>408</v>
      </c>
      <c r="U405" s="979">
        <f>_xlfn.XLOOKUP($D405,Help2_FC!$D:$D,Help2_FC!Q:Q)</f>
        <v>0</v>
      </c>
      <c r="V405" s="979">
        <f>_xlfn.XLOOKUP($D405,Help2_FC!$D:$D,Help2_FC!R:R)</f>
        <v>90</v>
      </c>
      <c r="W405" s="979">
        <f>_xlfn.XLOOKUP($D405,Help2_FC!$D:$D,Help2_FC!S:S)</f>
        <v>16189.3651675</v>
      </c>
      <c r="Y405" s="979">
        <f>_xlfn.XLOOKUP($D405,Help2_FC!$D:$D,Help2_FC!V:V)</f>
        <v>9194</v>
      </c>
      <c r="Z405" s="979">
        <f>_xlfn.XLOOKUP($D405,Help2_FC!$D:$D,Help2_FC!W:W)</f>
        <v>4114</v>
      </c>
      <c r="AA405" s="979">
        <f>_xlfn.XLOOKUP($D405,Help2_FC!$D:$D,Help2_FC!X:X)</f>
        <v>0</v>
      </c>
      <c r="AB405" s="979">
        <f>_xlfn.XLOOKUP($D405,Help2_FC!$D:$D,Help2_FC!Y:Y)</f>
        <v>3959</v>
      </c>
      <c r="AC405" s="979">
        <f>_xlfn.XLOOKUP($D405,Help2_FC!$D:$D,Help2_FC!Z:Z)</f>
        <v>2996</v>
      </c>
      <c r="AD405" s="979">
        <f>_xlfn.XLOOKUP($D405,Help2_FC!$D:$D,Help2_FC!AA:AA)</f>
        <v>920</v>
      </c>
      <c r="AE405" s="979">
        <f>_xlfn.XLOOKUP($D405,Help2_FC!$D:$D,Help2_FC!AB:AB)</f>
        <v>663</v>
      </c>
      <c r="AF405" s="979">
        <f>_xlfn.XLOOKUP($D405,Help2_FC!$D:$D,Help2_FC!AC:AC)</f>
        <v>595</v>
      </c>
      <c r="AG405" s="979">
        <f>_xlfn.XLOOKUP($D405,Help2_FC!$D:$D,Help2_FC!AD:AD)</f>
        <v>186</v>
      </c>
      <c r="AH405" s="979">
        <f>_xlfn.XLOOKUP($D405,Help2_FC!$D:$D,Help2_FC!AE:AE)</f>
        <v>2186</v>
      </c>
      <c r="AI405" s="979">
        <f>_xlfn.XLOOKUP($D405,Help2_FC!$D:$D,Help2_FC!AF:AF)</f>
        <v>3137</v>
      </c>
      <c r="AJ405" s="979">
        <f>_xlfn.XLOOKUP($D405,Help2_FC!$D:$D,Help2_FC!AG:AG)</f>
        <v>376.6609744807472</v>
      </c>
      <c r="AK405" s="979">
        <f>_xlfn.XLOOKUP($D405,Help2_FC!$D:$D,Help2_FC!AH:AH)</f>
        <v>7385</v>
      </c>
      <c r="AL405" s="979">
        <f>_xlfn.XLOOKUP($D405,Help2_FC!$D:$D,Help2_FC!AI:AI)</f>
        <v>720</v>
      </c>
      <c r="AM405" s="979">
        <f>_xlfn.XLOOKUP($D405,Help2_FC!$D:$D,Help2_FC!AJ:AJ)</f>
        <v>450</v>
      </c>
      <c r="AN405" s="979">
        <f>_xlfn.XLOOKUP($D405,Help2_FC!$D:$D,Help2_FC!AK:AK)</f>
        <v>2352</v>
      </c>
    </row>
    <row r="406" spans="1:40" x14ac:dyDescent="0.2">
      <c r="A406" s="1">
        <v>45330</v>
      </c>
      <c r="B406">
        <f t="shared" si="39"/>
        <v>2</v>
      </c>
      <c r="C406">
        <f t="shared" si="40"/>
        <v>2024</v>
      </c>
      <c r="D406" s="872" t="str">
        <f t="shared" si="44"/>
        <v>02´2024</v>
      </c>
      <c r="F406" s="2">
        <f t="shared" si="38"/>
        <v>24</v>
      </c>
      <c r="G406" s="1483">
        <f t="shared" si="41"/>
        <v>3.717472118959108E-2</v>
      </c>
      <c r="H406" s="5">
        <f t="shared" si="42"/>
        <v>1</v>
      </c>
      <c r="I406" s="995">
        <f>_xlfn.XLOOKUP($D406,Help2_FC!$D:$D,Help2_FC!H:H)</f>
        <v>20263</v>
      </c>
      <c r="J406" s="979">
        <f>_xlfn.XLOOKUP($D406,Help2_FC!$D:$D,Help2_FC!I:I)</f>
        <v>13308</v>
      </c>
      <c r="K406" s="979">
        <f>_xlfn.XLOOKUP($D406,Help2_FC!$D:$D,Help2_FC!J:J)</f>
        <v>1704</v>
      </c>
      <c r="L406" s="979">
        <f>_xlfn.XLOOKUP($D406,Help2_FC!$D:$D,Help2_FC!K:K)</f>
        <v>2255</v>
      </c>
      <c r="M406" s="979">
        <f>_xlfn.XLOOKUP($D406,Help2_FC!$D:$D,Help2_FC!L:L)</f>
        <v>8837</v>
      </c>
      <c r="N406" s="979">
        <f>_xlfn.XLOOKUP($D406,Help2_FC!$D:$D,Help2_FC!M:M)</f>
        <v>9375</v>
      </c>
      <c r="P406" s="979">
        <f>_xlfn.XLOOKUP($D406,Help2_FC!$D:$D,Help2_FC!F:F)</f>
        <v>645.6</v>
      </c>
      <c r="Q406" s="979">
        <f t="shared" si="43"/>
        <v>696</v>
      </c>
      <c r="R406" s="979">
        <f>_xlfn.XLOOKUP($D406,Help2_FC!$D:$D,Help2_FC!N:N)</f>
        <v>8837</v>
      </c>
      <c r="S406" s="979">
        <f>_xlfn.XLOOKUP($D406,Help2_FC!$D:$D,Help2_FC!O:O)</f>
        <v>7400.9774217149552</v>
      </c>
      <c r="T406" s="979">
        <f>_xlfn.XLOOKUP($D406,Help2_FC!$D:$D,Help2_FC!P:P)</f>
        <v>408</v>
      </c>
      <c r="U406" s="979">
        <f>_xlfn.XLOOKUP($D406,Help2_FC!$D:$D,Help2_FC!Q:Q)</f>
        <v>0</v>
      </c>
      <c r="V406" s="979">
        <f>_xlfn.XLOOKUP($D406,Help2_FC!$D:$D,Help2_FC!R:R)</f>
        <v>90</v>
      </c>
      <c r="W406" s="979">
        <f>_xlfn.XLOOKUP($D406,Help2_FC!$D:$D,Help2_FC!S:S)</f>
        <v>16189.3651675</v>
      </c>
      <c r="Y406" s="979">
        <f>_xlfn.XLOOKUP($D406,Help2_FC!$D:$D,Help2_FC!V:V)</f>
        <v>9194</v>
      </c>
      <c r="Z406" s="979">
        <f>_xlfn.XLOOKUP($D406,Help2_FC!$D:$D,Help2_FC!W:W)</f>
        <v>4114</v>
      </c>
      <c r="AA406" s="979">
        <f>_xlfn.XLOOKUP($D406,Help2_FC!$D:$D,Help2_FC!X:X)</f>
        <v>0</v>
      </c>
      <c r="AB406" s="979">
        <f>_xlfn.XLOOKUP($D406,Help2_FC!$D:$D,Help2_FC!Y:Y)</f>
        <v>3959</v>
      </c>
      <c r="AC406" s="979">
        <f>_xlfn.XLOOKUP($D406,Help2_FC!$D:$D,Help2_FC!Z:Z)</f>
        <v>2996</v>
      </c>
      <c r="AD406" s="979">
        <f>_xlfn.XLOOKUP($D406,Help2_FC!$D:$D,Help2_FC!AA:AA)</f>
        <v>920</v>
      </c>
      <c r="AE406" s="979">
        <f>_xlfn.XLOOKUP($D406,Help2_FC!$D:$D,Help2_FC!AB:AB)</f>
        <v>663</v>
      </c>
      <c r="AF406" s="979">
        <f>_xlfn.XLOOKUP($D406,Help2_FC!$D:$D,Help2_FC!AC:AC)</f>
        <v>595</v>
      </c>
      <c r="AG406" s="979">
        <f>_xlfn.XLOOKUP($D406,Help2_FC!$D:$D,Help2_FC!AD:AD)</f>
        <v>186</v>
      </c>
      <c r="AH406" s="979">
        <f>_xlfn.XLOOKUP($D406,Help2_FC!$D:$D,Help2_FC!AE:AE)</f>
        <v>2186</v>
      </c>
      <c r="AI406" s="979">
        <f>_xlfn.XLOOKUP($D406,Help2_FC!$D:$D,Help2_FC!AF:AF)</f>
        <v>3137</v>
      </c>
      <c r="AJ406" s="979">
        <f>_xlfn.XLOOKUP($D406,Help2_FC!$D:$D,Help2_FC!AG:AG)</f>
        <v>376.6609744807472</v>
      </c>
      <c r="AK406" s="979">
        <f>_xlfn.XLOOKUP($D406,Help2_FC!$D:$D,Help2_FC!AH:AH)</f>
        <v>7385</v>
      </c>
      <c r="AL406" s="979">
        <f>_xlfn.XLOOKUP($D406,Help2_FC!$D:$D,Help2_FC!AI:AI)</f>
        <v>720</v>
      </c>
      <c r="AM406" s="979">
        <f>_xlfn.XLOOKUP($D406,Help2_FC!$D:$D,Help2_FC!AJ:AJ)</f>
        <v>450</v>
      </c>
      <c r="AN406" s="979">
        <f>_xlfn.XLOOKUP($D406,Help2_FC!$D:$D,Help2_FC!AK:AK)</f>
        <v>2352</v>
      </c>
    </row>
    <row r="407" spans="1:40" x14ac:dyDescent="0.2">
      <c r="A407" s="1">
        <v>45331</v>
      </c>
      <c r="B407">
        <f t="shared" si="39"/>
        <v>2</v>
      </c>
      <c r="C407">
        <f t="shared" si="40"/>
        <v>2024</v>
      </c>
      <c r="D407" s="872" t="str">
        <f t="shared" si="44"/>
        <v>02´2024</v>
      </c>
      <c r="F407" s="2">
        <f t="shared" si="38"/>
        <v>24</v>
      </c>
      <c r="G407" s="1483">
        <f t="shared" si="41"/>
        <v>3.717472118959108E-2</v>
      </c>
      <c r="H407" s="5">
        <f t="shared" si="42"/>
        <v>1</v>
      </c>
      <c r="I407" s="995">
        <f>_xlfn.XLOOKUP($D407,Help2_FC!$D:$D,Help2_FC!H:H)</f>
        <v>20263</v>
      </c>
      <c r="J407" s="979">
        <f>_xlfn.XLOOKUP($D407,Help2_FC!$D:$D,Help2_FC!I:I)</f>
        <v>13308</v>
      </c>
      <c r="K407" s="979">
        <f>_xlfn.XLOOKUP($D407,Help2_FC!$D:$D,Help2_FC!J:J)</f>
        <v>1704</v>
      </c>
      <c r="L407" s="979">
        <f>_xlfn.XLOOKUP($D407,Help2_FC!$D:$D,Help2_FC!K:K)</f>
        <v>2255</v>
      </c>
      <c r="M407" s="979">
        <f>_xlfn.XLOOKUP($D407,Help2_FC!$D:$D,Help2_FC!L:L)</f>
        <v>8837</v>
      </c>
      <c r="N407" s="979">
        <f>_xlfn.XLOOKUP($D407,Help2_FC!$D:$D,Help2_FC!M:M)</f>
        <v>9375</v>
      </c>
      <c r="P407" s="979">
        <f>_xlfn.XLOOKUP($D407,Help2_FC!$D:$D,Help2_FC!F:F)</f>
        <v>645.6</v>
      </c>
      <c r="Q407" s="979">
        <f t="shared" si="43"/>
        <v>696</v>
      </c>
      <c r="R407" s="979">
        <f>_xlfn.XLOOKUP($D407,Help2_FC!$D:$D,Help2_FC!N:N)</f>
        <v>8837</v>
      </c>
      <c r="S407" s="979">
        <f>_xlfn.XLOOKUP($D407,Help2_FC!$D:$D,Help2_FC!O:O)</f>
        <v>7400.9774217149552</v>
      </c>
      <c r="T407" s="979">
        <f>_xlfn.XLOOKUP($D407,Help2_FC!$D:$D,Help2_FC!P:P)</f>
        <v>408</v>
      </c>
      <c r="U407" s="979">
        <f>_xlfn.XLOOKUP($D407,Help2_FC!$D:$D,Help2_FC!Q:Q)</f>
        <v>0</v>
      </c>
      <c r="V407" s="979">
        <f>_xlfn.XLOOKUP($D407,Help2_FC!$D:$D,Help2_FC!R:R)</f>
        <v>90</v>
      </c>
      <c r="W407" s="979">
        <f>_xlfn.XLOOKUP($D407,Help2_FC!$D:$D,Help2_FC!S:S)</f>
        <v>16189.3651675</v>
      </c>
      <c r="Y407" s="979">
        <f>_xlfn.XLOOKUP($D407,Help2_FC!$D:$D,Help2_FC!V:V)</f>
        <v>9194</v>
      </c>
      <c r="Z407" s="979">
        <f>_xlfn.XLOOKUP($D407,Help2_FC!$D:$D,Help2_FC!W:W)</f>
        <v>4114</v>
      </c>
      <c r="AA407" s="979">
        <f>_xlfn.XLOOKUP($D407,Help2_FC!$D:$D,Help2_FC!X:X)</f>
        <v>0</v>
      </c>
      <c r="AB407" s="979">
        <f>_xlfn.XLOOKUP($D407,Help2_FC!$D:$D,Help2_FC!Y:Y)</f>
        <v>3959</v>
      </c>
      <c r="AC407" s="979">
        <f>_xlfn.XLOOKUP($D407,Help2_FC!$D:$D,Help2_FC!Z:Z)</f>
        <v>2996</v>
      </c>
      <c r="AD407" s="979">
        <f>_xlfn.XLOOKUP($D407,Help2_FC!$D:$D,Help2_FC!AA:AA)</f>
        <v>920</v>
      </c>
      <c r="AE407" s="979">
        <f>_xlfn.XLOOKUP($D407,Help2_FC!$D:$D,Help2_FC!AB:AB)</f>
        <v>663</v>
      </c>
      <c r="AF407" s="979">
        <f>_xlfn.XLOOKUP($D407,Help2_FC!$D:$D,Help2_FC!AC:AC)</f>
        <v>595</v>
      </c>
      <c r="AG407" s="979">
        <f>_xlfn.XLOOKUP($D407,Help2_FC!$D:$D,Help2_FC!AD:AD)</f>
        <v>186</v>
      </c>
      <c r="AH407" s="979">
        <f>_xlfn.XLOOKUP($D407,Help2_FC!$D:$D,Help2_FC!AE:AE)</f>
        <v>2186</v>
      </c>
      <c r="AI407" s="979">
        <f>_xlfn.XLOOKUP($D407,Help2_FC!$D:$D,Help2_FC!AF:AF)</f>
        <v>3137</v>
      </c>
      <c r="AJ407" s="979">
        <f>_xlfn.XLOOKUP($D407,Help2_FC!$D:$D,Help2_FC!AG:AG)</f>
        <v>376.6609744807472</v>
      </c>
      <c r="AK407" s="979">
        <f>_xlfn.XLOOKUP($D407,Help2_FC!$D:$D,Help2_FC!AH:AH)</f>
        <v>7385</v>
      </c>
      <c r="AL407" s="979">
        <f>_xlfn.XLOOKUP($D407,Help2_FC!$D:$D,Help2_FC!AI:AI)</f>
        <v>720</v>
      </c>
      <c r="AM407" s="979">
        <f>_xlfn.XLOOKUP($D407,Help2_FC!$D:$D,Help2_FC!AJ:AJ)</f>
        <v>450</v>
      </c>
      <c r="AN407" s="979">
        <f>_xlfn.XLOOKUP($D407,Help2_FC!$D:$D,Help2_FC!AK:AK)</f>
        <v>2352</v>
      </c>
    </row>
    <row r="408" spans="1:40" x14ac:dyDescent="0.2">
      <c r="A408" s="1">
        <v>45332</v>
      </c>
      <c r="B408">
        <f t="shared" si="39"/>
        <v>2</v>
      </c>
      <c r="C408">
        <f t="shared" si="40"/>
        <v>2024</v>
      </c>
      <c r="D408" s="872" t="str">
        <f t="shared" si="44"/>
        <v>02´2024</v>
      </c>
      <c r="F408" s="2">
        <f t="shared" si="38"/>
        <v>24</v>
      </c>
      <c r="G408" s="1483">
        <f t="shared" si="41"/>
        <v>3.717472118959108E-2</v>
      </c>
      <c r="H408" s="5">
        <f t="shared" si="42"/>
        <v>1</v>
      </c>
      <c r="I408" s="995">
        <f>_xlfn.XLOOKUP($D408,Help2_FC!$D:$D,Help2_FC!H:H)</f>
        <v>20263</v>
      </c>
      <c r="J408" s="979">
        <f>_xlfn.XLOOKUP($D408,Help2_FC!$D:$D,Help2_FC!I:I)</f>
        <v>13308</v>
      </c>
      <c r="K408" s="979">
        <f>_xlfn.XLOOKUP($D408,Help2_FC!$D:$D,Help2_FC!J:J)</f>
        <v>1704</v>
      </c>
      <c r="L408" s="979">
        <f>_xlfn.XLOOKUP($D408,Help2_FC!$D:$D,Help2_FC!K:K)</f>
        <v>2255</v>
      </c>
      <c r="M408" s="979">
        <f>_xlfn.XLOOKUP($D408,Help2_FC!$D:$D,Help2_FC!L:L)</f>
        <v>8837</v>
      </c>
      <c r="N408" s="979">
        <f>_xlfn.XLOOKUP($D408,Help2_FC!$D:$D,Help2_FC!M:M)</f>
        <v>9375</v>
      </c>
      <c r="P408" s="979">
        <f>_xlfn.XLOOKUP($D408,Help2_FC!$D:$D,Help2_FC!F:F)</f>
        <v>645.6</v>
      </c>
      <c r="Q408" s="979">
        <f t="shared" si="43"/>
        <v>696</v>
      </c>
      <c r="R408" s="979">
        <f>_xlfn.XLOOKUP($D408,Help2_FC!$D:$D,Help2_FC!N:N)</f>
        <v>8837</v>
      </c>
      <c r="S408" s="979">
        <f>_xlfn.XLOOKUP($D408,Help2_FC!$D:$D,Help2_FC!O:O)</f>
        <v>7400.9774217149552</v>
      </c>
      <c r="T408" s="979">
        <f>_xlfn.XLOOKUP($D408,Help2_FC!$D:$D,Help2_FC!P:P)</f>
        <v>408</v>
      </c>
      <c r="U408" s="979">
        <f>_xlfn.XLOOKUP($D408,Help2_FC!$D:$D,Help2_FC!Q:Q)</f>
        <v>0</v>
      </c>
      <c r="V408" s="979">
        <f>_xlfn.XLOOKUP($D408,Help2_FC!$D:$D,Help2_FC!R:R)</f>
        <v>90</v>
      </c>
      <c r="W408" s="979">
        <f>_xlfn.XLOOKUP($D408,Help2_FC!$D:$D,Help2_FC!S:S)</f>
        <v>16189.3651675</v>
      </c>
      <c r="Y408" s="979">
        <f>_xlfn.XLOOKUP($D408,Help2_FC!$D:$D,Help2_FC!V:V)</f>
        <v>9194</v>
      </c>
      <c r="Z408" s="979">
        <f>_xlfn.XLOOKUP($D408,Help2_FC!$D:$D,Help2_FC!W:W)</f>
        <v>4114</v>
      </c>
      <c r="AA408" s="979">
        <f>_xlfn.XLOOKUP($D408,Help2_FC!$D:$D,Help2_FC!X:X)</f>
        <v>0</v>
      </c>
      <c r="AB408" s="979">
        <f>_xlfn.XLOOKUP($D408,Help2_FC!$D:$D,Help2_FC!Y:Y)</f>
        <v>3959</v>
      </c>
      <c r="AC408" s="979">
        <f>_xlfn.XLOOKUP($D408,Help2_FC!$D:$D,Help2_FC!Z:Z)</f>
        <v>2996</v>
      </c>
      <c r="AD408" s="979">
        <f>_xlfn.XLOOKUP($D408,Help2_FC!$D:$D,Help2_FC!AA:AA)</f>
        <v>920</v>
      </c>
      <c r="AE408" s="979">
        <f>_xlfn.XLOOKUP($D408,Help2_FC!$D:$D,Help2_FC!AB:AB)</f>
        <v>663</v>
      </c>
      <c r="AF408" s="979">
        <f>_xlfn.XLOOKUP($D408,Help2_FC!$D:$D,Help2_FC!AC:AC)</f>
        <v>595</v>
      </c>
      <c r="AG408" s="979">
        <f>_xlfn.XLOOKUP($D408,Help2_FC!$D:$D,Help2_FC!AD:AD)</f>
        <v>186</v>
      </c>
      <c r="AH408" s="979">
        <f>_xlfn.XLOOKUP($D408,Help2_FC!$D:$D,Help2_FC!AE:AE)</f>
        <v>2186</v>
      </c>
      <c r="AI408" s="979">
        <f>_xlfn.XLOOKUP($D408,Help2_FC!$D:$D,Help2_FC!AF:AF)</f>
        <v>3137</v>
      </c>
      <c r="AJ408" s="979">
        <f>_xlfn.XLOOKUP($D408,Help2_FC!$D:$D,Help2_FC!AG:AG)</f>
        <v>376.6609744807472</v>
      </c>
      <c r="AK408" s="979">
        <f>_xlfn.XLOOKUP($D408,Help2_FC!$D:$D,Help2_FC!AH:AH)</f>
        <v>7385</v>
      </c>
      <c r="AL408" s="979">
        <f>_xlfn.XLOOKUP($D408,Help2_FC!$D:$D,Help2_FC!AI:AI)</f>
        <v>720</v>
      </c>
      <c r="AM408" s="979">
        <f>_xlfn.XLOOKUP($D408,Help2_FC!$D:$D,Help2_FC!AJ:AJ)</f>
        <v>450</v>
      </c>
      <c r="AN408" s="979">
        <f>_xlfn.XLOOKUP($D408,Help2_FC!$D:$D,Help2_FC!AK:AK)</f>
        <v>2352</v>
      </c>
    </row>
    <row r="409" spans="1:40" x14ac:dyDescent="0.2">
      <c r="A409" s="1">
        <v>45333</v>
      </c>
      <c r="B409">
        <f t="shared" si="39"/>
        <v>2</v>
      </c>
      <c r="C409">
        <f t="shared" si="40"/>
        <v>2024</v>
      </c>
      <c r="D409" s="872" t="str">
        <f t="shared" si="44"/>
        <v>02´2024</v>
      </c>
      <c r="F409" s="2">
        <f t="shared" si="38"/>
        <v>24</v>
      </c>
      <c r="G409" s="1483">
        <f t="shared" si="41"/>
        <v>3.717472118959108E-2</v>
      </c>
      <c r="H409" s="5">
        <f t="shared" si="42"/>
        <v>1</v>
      </c>
      <c r="I409" s="995">
        <f>_xlfn.XLOOKUP($D409,Help2_FC!$D:$D,Help2_FC!H:H)</f>
        <v>20263</v>
      </c>
      <c r="J409" s="979">
        <f>_xlfn.XLOOKUP($D409,Help2_FC!$D:$D,Help2_FC!I:I)</f>
        <v>13308</v>
      </c>
      <c r="K409" s="979">
        <f>_xlfn.XLOOKUP($D409,Help2_FC!$D:$D,Help2_FC!J:J)</f>
        <v>1704</v>
      </c>
      <c r="L409" s="979">
        <f>_xlfn.XLOOKUP($D409,Help2_FC!$D:$D,Help2_FC!K:K)</f>
        <v>2255</v>
      </c>
      <c r="M409" s="979">
        <f>_xlfn.XLOOKUP($D409,Help2_FC!$D:$D,Help2_FC!L:L)</f>
        <v>8837</v>
      </c>
      <c r="N409" s="979">
        <f>_xlfn.XLOOKUP($D409,Help2_FC!$D:$D,Help2_FC!M:M)</f>
        <v>9375</v>
      </c>
      <c r="P409" s="979">
        <f>_xlfn.XLOOKUP($D409,Help2_FC!$D:$D,Help2_FC!F:F)</f>
        <v>645.6</v>
      </c>
      <c r="Q409" s="979">
        <f t="shared" si="43"/>
        <v>696</v>
      </c>
      <c r="R409" s="979">
        <f>_xlfn.XLOOKUP($D409,Help2_FC!$D:$D,Help2_FC!N:N)</f>
        <v>8837</v>
      </c>
      <c r="S409" s="979">
        <f>_xlfn.XLOOKUP($D409,Help2_FC!$D:$D,Help2_FC!O:O)</f>
        <v>7400.9774217149552</v>
      </c>
      <c r="T409" s="979">
        <f>_xlfn.XLOOKUP($D409,Help2_FC!$D:$D,Help2_FC!P:P)</f>
        <v>408</v>
      </c>
      <c r="U409" s="979">
        <f>_xlfn.XLOOKUP($D409,Help2_FC!$D:$D,Help2_FC!Q:Q)</f>
        <v>0</v>
      </c>
      <c r="V409" s="979">
        <f>_xlfn.XLOOKUP($D409,Help2_FC!$D:$D,Help2_FC!R:R)</f>
        <v>90</v>
      </c>
      <c r="W409" s="979">
        <f>_xlfn.XLOOKUP($D409,Help2_FC!$D:$D,Help2_FC!S:S)</f>
        <v>16189.3651675</v>
      </c>
      <c r="Y409" s="979">
        <f>_xlfn.XLOOKUP($D409,Help2_FC!$D:$D,Help2_FC!V:V)</f>
        <v>9194</v>
      </c>
      <c r="Z409" s="979">
        <f>_xlfn.XLOOKUP($D409,Help2_FC!$D:$D,Help2_FC!W:W)</f>
        <v>4114</v>
      </c>
      <c r="AA409" s="979">
        <f>_xlfn.XLOOKUP($D409,Help2_FC!$D:$D,Help2_FC!X:X)</f>
        <v>0</v>
      </c>
      <c r="AB409" s="979">
        <f>_xlfn.XLOOKUP($D409,Help2_FC!$D:$D,Help2_FC!Y:Y)</f>
        <v>3959</v>
      </c>
      <c r="AC409" s="979">
        <f>_xlfn.XLOOKUP($D409,Help2_FC!$D:$D,Help2_FC!Z:Z)</f>
        <v>2996</v>
      </c>
      <c r="AD409" s="979">
        <f>_xlfn.XLOOKUP($D409,Help2_FC!$D:$D,Help2_FC!AA:AA)</f>
        <v>920</v>
      </c>
      <c r="AE409" s="979">
        <f>_xlfn.XLOOKUP($D409,Help2_FC!$D:$D,Help2_FC!AB:AB)</f>
        <v>663</v>
      </c>
      <c r="AF409" s="979">
        <f>_xlfn.XLOOKUP($D409,Help2_FC!$D:$D,Help2_FC!AC:AC)</f>
        <v>595</v>
      </c>
      <c r="AG409" s="979">
        <f>_xlfn.XLOOKUP($D409,Help2_FC!$D:$D,Help2_FC!AD:AD)</f>
        <v>186</v>
      </c>
      <c r="AH409" s="979">
        <f>_xlfn.XLOOKUP($D409,Help2_FC!$D:$D,Help2_FC!AE:AE)</f>
        <v>2186</v>
      </c>
      <c r="AI409" s="979">
        <f>_xlfn.XLOOKUP($D409,Help2_FC!$D:$D,Help2_FC!AF:AF)</f>
        <v>3137</v>
      </c>
      <c r="AJ409" s="979">
        <f>_xlfn.XLOOKUP($D409,Help2_FC!$D:$D,Help2_FC!AG:AG)</f>
        <v>376.6609744807472</v>
      </c>
      <c r="AK409" s="979">
        <f>_xlfn.XLOOKUP($D409,Help2_FC!$D:$D,Help2_FC!AH:AH)</f>
        <v>7385</v>
      </c>
      <c r="AL409" s="979">
        <f>_xlfn.XLOOKUP($D409,Help2_FC!$D:$D,Help2_FC!AI:AI)</f>
        <v>720</v>
      </c>
      <c r="AM409" s="979">
        <f>_xlfn.XLOOKUP($D409,Help2_FC!$D:$D,Help2_FC!AJ:AJ)</f>
        <v>450</v>
      </c>
      <c r="AN409" s="979">
        <f>_xlfn.XLOOKUP($D409,Help2_FC!$D:$D,Help2_FC!AK:AK)</f>
        <v>2352</v>
      </c>
    </row>
    <row r="410" spans="1:40" x14ac:dyDescent="0.2">
      <c r="A410" s="1">
        <v>45334</v>
      </c>
      <c r="B410">
        <f t="shared" si="39"/>
        <v>2</v>
      </c>
      <c r="C410">
        <f t="shared" si="40"/>
        <v>2024</v>
      </c>
      <c r="D410" s="872" t="str">
        <f t="shared" si="44"/>
        <v>02´2024</v>
      </c>
      <c r="F410" s="2">
        <f t="shared" ref="F410:F473" si="45">24-E410</f>
        <v>24</v>
      </c>
      <c r="G410" s="1483">
        <f t="shared" si="41"/>
        <v>3.717472118959108E-2</v>
      </c>
      <c r="H410" s="5">
        <f t="shared" si="42"/>
        <v>1</v>
      </c>
      <c r="I410" s="995">
        <f>_xlfn.XLOOKUP($D410,Help2_FC!$D:$D,Help2_FC!H:H)</f>
        <v>20263</v>
      </c>
      <c r="J410" s="979">
        <f>_xlfn.XLOOKUP($D410,Help2_FC!$D:$D,Help2_FC!I:I)</f>
        <v>13308</v>
      </c>
      <c r="K410" s="979">
        <f>_xlfn.XLOOKUP($D410,Help2_FC!$D:$D,Help2_FC!J:J)</f>
        <v>1704</v>
      </c>
      <c r="L410" s="979">
        <f>_xlfn.XLOOKUP($D410,Help2_FC!$D:$D,Help2_FC!K:K)</f>
        <v>2255</v>
      </c>
      <c r="M410" s="979">
        <f>_xlfn.XLOOKUP($D410,Help2_FC!$D:$D,Help2_FC!L:L)</f>
        <v>8837</v>
      </c>
      <c r="N410" s="979">
        <f>_xlfn.XLOOKUP($D410,Help2_FC!$D:$D,Help2_FC!M:M)</f>
        <v>9375</v>
      </c>
      <c r="P410" s="979">
        <f>_xlfn.XLOOKUP($D410,Help2_FC!$D:$D,Help2_FC!F:F)</f>
        <v>645.6</v>
      </c>
      <c r="Q410" s="979">
        <f t="shared" si="43"/>
        <v>696</v>
      </c>
      <c r="R410" s="979">
        <f>_xlfn.XLOOKUP($D410,Help2_FC!$D:$D,Help2_FC!N:N)</f>
        <v>8837</v>
      </c>
      <c r="S410" s="979">
        <f>_xlfn.XLOOKUP($D410,Help2_FC!$D:$D,Help2_FC!O:O)</f>
        <v>7400.9774217149552</v>
      </c>
      <c r="T410" s="979">
        <f>_xlfn.XLOOKUP($D410,Help2_FC!$D:$D,Help2_FC!P:P)</f>
        <v>408</v>
      </c>
      <c r="U410" s="979">
        <f>_xlfn.XLOOKUP($D410,Help2_FC!$D:$D,Help2_FC!Q:Q)</f>
        <v>0</v>
      </c>
      <c r="V410" s="979">
        <f>_xlfn.XLOOKUP($D410,Help2_FC!$D:$D,Help2_FC!R:R)</f>
        <v>90</v>
      </c>
      <c r="W410" s="979">
        <f>_xlfn.XLOOKUP($D410,Help2_FC!$D:$D,Help2_FC!S:S)</f>
        <v>16189.3651675</v>
      </c>
      <c r="Y410" s="979">
        <f>_xlfn.XLOOKUP($D410,Help2_FC!$D:$D,Help2_FC!V:V)</f>
        <v>9194</v>
      </c>
      <c r="Z410" s="979">
        <f>_xlfn.XLOOKUP($D410,Help2_FC!$D:$D,Help2_FC!W:W)</f>
        <v>4114</v>
      </c>
      <c r="AA410" s="979">
        <f>_xlfn.XLOOKUP($D410,Help2_FC!$D:$D,Help2_FC!X:X)</f>
        <v>0</v>
      </c>
      <c r="AB410" s="979">
        <f>_xlfn.XLOOKUP($D410,Help2_FC!$D:$D,Help2_FC!Y:Y)</f>
        <v>3959</v>
      </c>
      <c r="AC410" s="979">
        <f>_xlfn.XLOOKUP($D410,Help2_FC!$D:$D,Help2_FC!Z:Z)</f>
        <v>2996</v>
      </c>
      <c r="AD410" s="979">
        <f>_xlfn.XLOOKUP($D410,Help2_FC!$D:$D,Help2_FC!AA:AA)</f>
        <v>920</v>
      </c>
      <c r="AE410" s="979">
        <f>_xlfn.XLOOKUP($D410,Help2_FC!$D:$D,Help2_FC!AB:AB)</f>
        <v>663</v>
      </c>
      <c r="AF410" s="979">
        <f>_xlfn.XLOOKUP($D410,Help2_FC!$D:$D,Help2_FC!AC:AC)</f>
        <v>595</v>
      </c>
      <c r="AG410" s="979">
        <f>_xlfn.XLOOKUP($D410,Help2_FC!$D:$D,Help2_FC!AD:AD)</f>
        <v>186</v>
      </c>
      <c r="AH410" s="979">
        <f>_xlfn.XLOOKUP($D410,Help2_FC!$D:$D,Help2_FC!AE:AE)</f>
        <v>2186</v>
      </c>
      <c r="AI410" s="979">
        <f>_xlfn.XLOOKUP($D410,Help2_FC!$D:$D,Help2_FC!AF:AF)</f>
        <v>3137</v>
      </c>
      <c r="AJ410" s="979">
        <f>_xlfn.XLOOKUP($D410,Help2_FC!$D:$D,Help2_FC!AG:AG)</f>
        <v>376.6609744807472</v>
      </c>
      <c r="AK410" s="979">
        <f>_xlfn.XLOOKUP($D410,Help2_FC!$D:$D,Help2_FC!AH:AH)</f>
        <v>7385</v>
      </c>
      <c r="AL410" s="979">
        <f>_xlfn.XLOOKUP($D410,Help2_FC!$D:$D,Help2_FC!AI:AI)</f>
        <v>720</v>
      </c>
      <c r="AM410" s="979">
        <f>_xlfn.XLOOKUP($D410,Help2_FC!$D:$D,Help2_FC!AJ:AJ)</f>
        <v>450</v>
      </c>
      <c r="AN410" s="979">
        <f>_xlfn.XLOOKUP($D410,Help2_FC!$D:$D,Help2_FC!AK:AK)</f>
        <v>2352</v>
      </c>
    </row>
    <row r="411" spans="1:40" x14ac:dyDescent="0.2">
      <c r="A411" s="1">
        <v>45335</v>
      </c>
      <c r="B411">
        <f t="shared" ref="B411:B474" si="46">MONTH(A411)</f>
        <v>2</v>
      </c>
      <c r="C411">
        <f t="shared" ref="C411:C474" si="47">+YEAR(A411)</f>
        <v>2024</v>
      </c>
      <c r="D411" s="872" t="str">
        <f t="shared" si="44"/>
        <v>02´2024</v>
      </c>
      <c r="E411" s="867">
        <v>12</v>
      </c>
      <c r="F411" s="2">
        <f t="shared" si="45"/>
        <v>12</v>
      </c>
      <c r="G411" s="1483">
        <f t="shared" ref="G411:G474" si="48">+F411/P411</f>
        <v>1.858736059479554E-2</v>
      </c>
      <c r="H411" s="5">
        <f t="shared" ref="H411:H474" si="49">+F411/24</f>
        <v>0.5</v>
      </c>
      <c r="I411" s="995">
        <f>_xlfn.XLOOKUP($D411,Help2_FC!$D:$D,Help2_FC!H:H)</f>
        <v>20263</v>
      </c>
      <c r="J411" s="979">
        <f>_xlfn.XLOOKUP($D411,Help2_FC!$D:$D,Help2_FC!I:I)</f>
        <v>13308</v>
      </c>
      <c r="K411" s="979">
        <f>_xlfn.XLOOKUP($D411,Help2_FC!$D:$D,Help2_FC!J:J)</f>
        <v>1704</v>
      </c>
      <c r="L411" s="979">
        <f>_xlfn.XLOOKUP($D411,Help2_FC!$D:$D,Help2_FC!K:K)</f>
        <v>2255</v>
      </c>
      <c r="M411" s="979">
        <f>_xlfn.XLOOKUP($D411,Help2_FC!$D:$D,Help2_FC!L:L)</f>
        <v>8837</v>
      </c>
      <c r="N411" s="979">
        <f>_xlfn.XLOOKUP($D411,Help2_FC!$D:$D,Help2_FC!M:M)</f>
        <v>9375</v>
      </c>
      <c r="P411" s="979">
        <f>_xlfn.XLOOKUP($D411,Help2_FC!$D:$D,Help2_FC!F:F)</f>
        <v>645.6</v>
      </c>
      <c r="Q411" s="979">
        <f t="shared" ref="Q411:Q474" si="50">(EOMONTH(A411,0)-EOMONTH(A411,-1))*24</f>
        <v>696</v>
      </c>
      <c r="R411" s="979">
        <f>_xlfn.XLOOKUP($D411,Help2_FC!$D:$D,Help2_FC!N:N)</f>
        <v>8837</v>
      </c>
      <c r="S411" s="979">
        <f>_xlfn.XLOOKUP($D411,Help2_FC!$D:$D,Help2_FC!O:O)</f>
        <v>7400.9774217149552</v>
      </c>
      <c r="T411" s="979">
        <f>_xlfn.XLOOKUP($D411,Help2_FC!$D:$D,Help2_FC!P:P)</f>
        <v>408</v>
      </c>
      <c r="U411" s="979">
        <f>_xlfn.XLOOKUP($D411,Help2_FC!$D:$D,Help2_FC!Q:Q)</f>
        <v>0</v>
      </c>
      <c r="V411" s="979">
        <f>_xlfn.XLOOKUP($D411,Help2_FC!$D:$D,Help2_FC!R:R)</f>
        <v>90</v>
      </c>
      <c r="W411" s="979">
        <f>_xlfn.XLOOKUP($D411,Help2_FC!$D:$D,Help2_FC!S:S)</f>
        <v>16189.3651675</v>
      </c>
      <c r="Y411" s="979">
        <f>_xlfn.XLOOKUP($D411,Help2_FC!$D:$D,Help2_FC!V:V)</f>
        <v>9194</v>
      </c>
      <c r="Z411" s="979">
        <f>_xlfn.XLOOKUP($D411,Help2_FC!$D:$D,Help2_FC!W:W)</f>
        <v>4114</v>
      </c>
      <c r="AA411" s="979">
        <f>_xlfn.XLOOKUP($D411,Help2_FC!$D:$D,Help2_FC!X:X)</f>
        <v>0</v>
      </c>
      <c r="AB411" s="979">
        <f>_xlfn.XLOOKUP($D411,Help2_FC!$D:$D,Help2_FC!Y:Y)</f>
        <v>3959</v>
      </c>
      <c r="AC411" s="979">
        <f>_xlfn.XLOOKUP($D411,Help2_FC!$D:$D,Help2_FC!Z:Z)</f>
        <v>2996</v>
      </c>
      <c r="AD411" s="979">
        <f>_xlfn.XLOOKUP($D411,Help2_FC!$D:$D,Help2_FC!AA:AA)</f>
        <v>920</v>
      </c>
      <c r="AE411" s="979">
        <f>_xlfn.XLOOKUP($D411,Help2_FC!$D:$D,Help2_FC!AB:AB)</f>
        <v>663</v>
      </c>
      <c r="AF411" s="979">
        <f>_xlfn.XLOOKUP($D411,Help2_FC!$D:$D,Help2_FC!AC:AC)</f>
        <v>595</v>
      </c>
      <c r="AG411" s="979">
        <f>_xlfn.XLOOKUP($D411,Help2_FC!$D:$D,Help2_FC!AD:AD)</f>
        <v>186</v>
      </c>
      <c r="AH411" s="979">
        <f>_xlfn.XLOOKUP($D411,Help2_FC!$D:$D,Help2_FC!AE:AE)</f>
        <v>2186</v>
      </c>
      <c r="AI411" s="979">
        <f>_xlfn.XLOOKUP($D411,Help2_FC!$D:$D,Help2_FC!AF:AF)</f>
        <v>3137</v>
      </c>
      <c r="AJ411" s="979">
        <f>_xlfn.XLOOKUP($D411,Help2_FC!$D:$D,Help2_FC!AG:AG)</f>
        <v>376.6609744807472</v>
      </c>
      <c r="AK411" s="979">
        <f>_xlfn.XLOOKUP($D411,Help2_FC!$D:$D,Help2_FC!AH:AH)</f>
        <v>7385</v>
      </c>
      <c r="AL411" s="979">
        <f>_xlfn.XLOOKUP($D411,Help2_FC!$D:$D,Help2_FC!AI:AI)</f>
        <v>720</v>
      </c>
      <c r="AM411" s="979">
        <f>_xlfn.XLOOKUP($D411,Help2_FC!$D:$D,Help2_FC!AJ:AJ)</f>
        <v>450</v>
      </c>
      <c r="AN411" s="979">
        <f>_xlfn.XLOOKUP($D411,Help2_FC!$D:$D,Help2_FC!AK:AK)</f>
        <v>2352</v>
      </c>
    </row>
    <row r="412" spans="1:40" x14ac:dyDescent="0.2">
      <c r="A412" s="1">
        <v>45336</v>
      </c>
      <c r="B412">
        <f t="shared" si="46"/>
        <v>2</v>
      </c>
      <c r="C412">
        <f t="shared" si="47"/>
        <v>2024</v>
      </c>
      <c r="D412" s="872" t="str">
        <f t="shared" si="44"/>
        <v>02´2024</v>
      </c>
      <c r="F412" s="2">
        <f t="shared" si="45"/>
        <v>24</v>
      </c>
      <c r="G412" s="1483">
        <f t="shared" si="48"/>
        <v>3.717472118959108E-2</v>
      </c>
      <c r="H412" s="5">
        <f t="shared" si="49"/>
        <v>1</v>
      </c>
      <c r="I412" s="995">
        <f>_xlfn.XLOOKUP($D412,Help2_FC!$D:$D,Help2_FC!H:H)</f>
        <v>20263</v>
      </c>
      <c r="J412" s="979">
        <f>_xlfn.XLOOKUP($D412,Help2_FC!$D:$D,Help2_FC!I:I)</f>
        <v>13308</v>
      </c>
      <c r="K412" s="979">
        <f>_xlfn.XLOOKUP($D412,Help2_FC!$D:$D,Help2_FC!J:J)</f>
        <v>1704</v>
      </c>
      <c r="L412" s="979">
        <f>_xlfn.XLOOKUP($D412,Help2_FC!$D:$D,Help2_FC!K:K)</f>
        <v>2255</v>
      </c>
      <c r="M412" s="979">
        <f>_xlfn.XLOOKUP($D412,Help2_FC!$D:$D,Help2_FC!L:L)</f>
        <v>8837</v>
      </c>
      <c r="N412" s="979">
        <f>_xlfn.XLOOKUP($D412,Help2_FC!$D:$D,Help2_FC!M:M)</f>
        <v>9375</v>
      </c>
      <c r="P412" s="979">
        <f>_xlfn.XLOOKUP($D412,Help2_FC!$D:$D,Help2_FC!F:F)</f>
        <v>645.6</v>
      </c>
      <c r="Q412" s="979">
        <f t="shared" si="50"/>
        <v>696</v>
      </c>
      <c r="R412" s="979">
        <f>_xlfn.XLOOKUP($D412,Help2_FC!$D:$D,Help2_FC!N:N)</f>
        <v>8837</v>
      </c>
      <c r="S412" s="979">
        <f>_xlfn.XLOOKUP($D412,Help2_FC!$D:$D,Help2_FC!O:O)</f>
        <v>7400.9774217149552</v>
      </c>
      <c r="T412" s="979">
        <f>_xlfn.XLOOKUP($D412,Help2_FC!$D:$D,Help2_FC!P:P)</f>
        <v>408</v>
      </c>
      <c r="U412" s="979">
        <f>_xlfn.XLOOKUP($D412,Help2_FC!$D:$D,Help2_FC!Q:Q)</f>
        <v>0</v>
      </c>
      <c r="V412" s="979">
        <f>_xlfn.XLOOKUP($D412,Help2_FC!$D:$D,Help2_FC!R:R)</f>
        <v>90</v>
      </c>
      <c r="W412" s="979">
        <f>_xlfn.XLOOKUP($D412,Help2_FC!$D:$D,Help2_FC!S:S)</f>
        <v>16189.3651675</v>
      </c>
      <c r="Y412" s="979">
        <f>_xlfn.XLOOKUP($D412,Help2_FC!$D:$D,Help2_FC!V:V)</f>
        <v>9194</v>
      </c>
      <c r="Z412" s="979">
        <f>_xlfn.XLOOKUP($D412,Help2_FC!$D:$D,Help2_FC!W:W)</f>
        <v>4114</v>
      </c>
      <c r="AA412" s="979">
        <f>_xlfn.XLOOKUP($D412,Help2_FC!$D:$D,Help2_FC!X:X)</f>
        <v>0</v>
      </c>
      <c r="AB412" s="979">
        <f>_xlfn.XLOOKUP($D412,Help2_FC!$D:$D,Help2_FC!Y:Y)</f>
        <v>3959</v>
      </c>
      <c r="AC412" s="979">
        <f>_xlfn.XLOOKUP($D412,Help2_FC!$D:$D,Help2_FC!Z:Z)</f>
        <v>2996</v>
      </c>
      <c r="AD412" s="979">
        <f>_xlfn.XLOOKUP($D412,Help2_FC!$D:$D,Help2_FC!AA:AA)</f>
        <v>920</v>
      </c>
      <c r="AE412" s="979">
        <f>_xlfn.XLOOKUP($D412,Help2_FC!$D:$D,Help2_FC!AB:AB)</f>
        <v>663</v>
      </c>
      <c r="AF412" s="979">
        <f>_xlfn.XLOOKUP($D412,Help2_FC!$D:$D,Help2_FC!AC:AC)</f>
        <v>595</v>
      </c>
      <c r="AG412" s="979">
        <f>_xlfn.XLOOKUP($D412,Help2_FC!$D:$D,Help2_FC!AD:AD)</f>
        <v>186</v>
      </c>
      <c r="AH412" s="979">
        <f>_xlfn.XLOOKUP($D412,Help2_FC!$D:$D,Help2_FC!AE:AE)</f>
        <v>2186</v>
      </c>
      <c r="AI412" s="979">
        <f>_xlfn.XLOOKUP($D412,Help2_FC!$D:$D,Help2_FC!AF:AF)</f>
        <v>3137</v>
      </c>
      <c r="AJ412" s="979">
        <f>_xlfn.XLOOKUP($D412,Help2_FC!$D:$D,Help2_FC!AG:AG)</f>
        <v>376.6609744807472</v>
      </c>
      <c r="AK412" s="979">
        <f>_xlfn.XLOOKUP($D412,Help2_FC!$D:$D,Help2_FC!AH:AH)</f>
        <v>7385</v>
      </c>
      <c r="AL412" s="979">
        <f>_xlfn.XLOOKUP($D412,Help2_FC!$D:$D,Help2_FC!AI:AI)</f>
        <v>720</v>
      </c>
      <c r="AM412" s="979">
        <f>_xlfn.XLOOKUP($D412,Help2_FC!$D:$D,Help2_FC!AJ:AJ)</f>
        <v>450</v>
      </c>
      <c r="AN412" s="979">
        <f>_xlfn.XLOOKUP($D412,Help2_FC!$D:$D,Help2_FC!AK:AK)</f>
        <v>2352</v>
      </c>
    </row>
    <row r="413" spans="1:40" x14ac:dyDescent="0.2">
      <c r="A413" s="1">
        <v>45337</v>
      </c>
      <c r="B413">
        <f t="shared" si="46"/>
        <v>2</v>
      </c>
      <c r="C413">
        <f t="shared" si="47"/>
        <v>2024</v>
      </c>
      <c r="D413" s="872" t="str">
        <f t="shared" si="44"/>
        <v>02´2024</v>
      </c>
      <c r="F413" s="2">
        <f t="shared" si="45"/>
        <v>24</v>
      </c>
      <c r="G413" s="1483">
        <f t="shared" si="48"/>
        <v>3.717472118959108E-2</v>
      </c>
      <c r="H413" s="5">
        <f t="shared" si="49"/>
        <v>1</v>
      </c>
      <c r="I413" s="995">
        <f>_xlfn.XLOOKUP($D413,Help2_FC!$D:$D,Help2_FC!H:H)</f>
        <v>20263</v>
      </c>
      <c r="J413" s="979">
        <f>_xlfn.XLOOKUP($D413,Help2_FC!$D:$D,Help2_FC!I:I)</f>
        <v>13308</v>
      </c>
      <c r="K413" s="979">
        <f>_xlfn.XLOOKUP($D413,Help2_FC!$D:$D,Help2_FC!J:J)</f>
        <v>1704</v>
      </c>
      <c r="L413" s="979">
        <f>_xlfn.XLOOKUP($D413,Help2_FC!$D:$D,Help2_FC!K:K)</f>
        <v>2255</v>
      </c>
      <c r="M413" s="979">
        <f>_xlfn.XLOOKUP($D413,Help2_FC!$D:$D,Help2_FC!L:L)</f>
        <v>8837</v>
      </c>
      <c r="N413" s="979">
        <f>_xlfn.XLOOKUP($D413,Help2_FC!$D:$D,Help2_FC!M:M)</f>
        <v>9375</v>
      </c>
      <c r="P413" s="979">
        <f>_xlfn.XLOOKUP($D413,Help2_FC!$D:$D,Help2_FC!F:F)</f>
        <v>645.6</v>
      </c>
      <c r="Q413" s="979">
        <f t="shared" si="50"/>
        <v>696</v>
      </c>
      <c r="R413" s="979">
        <f>_xlfn.XLOOKUP($D413,Help2_FC!$D:$D,Help2_FC!N:N)</f>
        <v>8837</v>
      </c>
      <c r="S413" s="979">
        <f>_xlfn.XLOOKUP($D413,Help2_FC!$D:$D,Help2_FC!O:O)</f>
        <v>7400.9774217149552</v>
      </c>
      <c r="T413" s="979">
        <f>_xlfn.XLOOKUP($D413,Help2_FC!$D:$D,Help2_FC!P:P)</f>
        <v>408</v>
      </c>
      <c r="U413" s="979">
        <f>_xlfn.XLOOKUP($D413,Help2_FC!$D:$D,Help2_FC!Q:Q)</f>
        <v>0</v>
      </c>
      <c r="V413" s="979">
        <f>_xlfn.XLOOKUP($D413,Help2_FC!$D:$D,Help2_FC!R:R)</f>
        <v>90</v>
      </c>
      <c r="W413" s="979">
        <f>_xlfn.XLOOKUP($D413,Help2_FC!$D:$D,Help2_FC!S:S)</f>
        <v>16189.3651675</v>
      </c>
      <c r="Y413" s="979">
        <f>_xlfn.XLOOKUP($D413,Help2_FC!$D:$D,Help2_FC!V:V)</f>
        <v>9194</v>
      </c>
      <c r="Z413" s="979">
        <f>_xlfn.XLOOKUP($D413,Help2_FC!$D:$D,Help2_FC!W:W)</f>
        <v>4114</v>
      </c>
      <c r="AA413" s="979">
        <f>_xlfn.XLOOKUP($D413,Help2_FC!$D:$D,Help2_FC!X:X)</f>
        <v>0</v>
      </c>
      <c r="AB413" s="979">
        <f>_xlfn.XLOOKUP($D413,Help2_FC!$D:$D,Help2_FC!Y:Y)</f>
        <v>3959</v>
      </c>
      <c r="AC413" s="979">
        <f>_xlfn.XLOOKUP($D413,Help2_FC!$D:$D,Help2_FC!Z:Z)</f>
        <v>2996</v>
      </c>
      <c r="AD413" s="979">
        <f>_xlfn.XLOOKUP($D413,Help2_FC!$D:$D,Help2_FC!AA:AA)</f>
        <v>920</v>
      </c>
      <c r="AE413" s="979">
        <f>_xlfn.XLOOKUP($D413,Help2_FC!$D:$D,Help2_FC!AB:AB)</f>
        <v>663</v>
      </c>
      <c r="AF413" s="979">
        <f>_xlfn.XLOOKUP($D413,Help2_FC!$D:$D,Help2_FC!AC:AC)</f>
        <v>595</v>
      </c>
      <c r="AG413" s="979">
        <f>_xlfn.XLOOKUP($D413,Help2_FC!$D:$D,Help2_FC!AD:AD)</f>
        <v>186</v>
      </c>
      <c r="AH413" s="979">
        <f>_xlfn.XLOOKUP($D413,Help2_FC!$D:$D,Help2_FC!AE:AE)</f>
        <v>2186</v>
      </c>
      <c r="AI413" s="979">
        <f>_xlfn.XLOOKUP($D413,Help2_FC!$D:$D,Help2_FC!AF:AF)</f>
        <v>3137</v>
      </c>
      <c r="AJ413" s="979">
        <f>_xlfn.XLOOKUP($D413,Help2_FC!$D:$D,Help2_FC!AG:AG)</f>
        <v>376.6609744807472</v>
      </c>
      <c r="AK413" s="979">
        <f>_xlfn.XLOOKUP($D413,Help2_FC!$D:$D,Help2_FC!AH:AH)</f>
        <v>7385</v>
      </c>
      <c r="AL413" s="979">
        <f>_xlfn.XLOOKUP($D413,Help2_FC!$D:$D,Help2_FC!AI:AI)</f>
        <v>720</v>
      </c>
      <c r="AM413" s="979">
        <f>_xlfn.XLOOKUP($D413,Help2_FC!$D:$D,Help2_FC!AJ:AJ)</f>
        <v>450</v>
      </c>
      <c r="AN413" s="979">
        <f>_xlfn.XLOOKUP($D413,Help2_FC!$D:$D,Help2_FC!AK:AK)</f>
        <v>2352</v>
      </c>
    </row>
    <row r="414" spans="1:40" x14ac:dyDescent="0.2">
      <c r="A414" s="1">
        <v>45338</v>
      </c>
      <c r="B414">
        <f t="shared" si="46"/>
        <v>2</v>
      </c>
      <c r="C414">
        <f t="shared" si="47"/>
        <v>2024</v>
      </c>
      <c r="D414" s="872" t="str">
        <f t="shared" si="44"/>
        <v>02´2024</v>
      </c>
      <c r="F414" s="2">
        <f t="shared" si="45"/>
        <v>24</v>
      </c>
      <c r="G414" s="1483">
        <f t="shared" si="48"/>
        <v>3.717472118959108E-2</v>
      </c>
      <c r="H414" s="5">
        <f t="shared" si="49"/>
        <v>1</v>
      </c>
      <c r="I414" s="995">
        <f>_xlfn.XLOOKUP($D414,Help2_FC!$D:$D,Help2_FC!H:H)</f>
        <v>20263</v>
      </c>
      <c r="J414" s="979">
        <f>_xlfn.XLOOKUP($D414,Help2_FC!$D:$D,Help2_FC!I:I)</f>
        <v>13308</v>
      </c>
      <c r="K414" s="979">
        <f>_xlfn.XLOOKUP($D414,Help2_FC!$D:$D,Help2_FC!J:J)</f>
        <v>1704</v>
      </c>
      <c r="L414" s="979">
        <f>_xlfn.XLOOKUP($D414,Help2_FC!$D:$D,Help2_FC!K:K)</f>
        <v>2255</v>
      </c>
      <c r="M414" s="979">
        <f>_xlfn.XLOOKUP($D414,Help2_FC!$D:$D,Help2_FC!L:L)</f>
        <v>8837</v>
      </c>
      <c r="N414" s="979">
        <f>_xlfn.XLOOKUP($D414,Help2_FC!$D:$D,Help2_FC!M:M)</f>
        <v>9375</v>
      </c>
      <c r="P414" s="979">
        <f>_xlfn.XLOOKUP($D414,Help2_FC!$D:$D,Help2_FC!F:F)</f>
        <v>645.6</v>
      </c>
      <c r="Q414" s="979">
        <f t="shared" si="50"/>
        <v>696</v>
      </c>
      <c r="R414" s="979">
        <f>_xlfn.XLOOKUP($D414,Help2_FC!$D:$D,Help2_FC!N:N)</f>
        <v>8837</v>
      </c>
      <c r="S414" s="979">
        <f>_xlfn.XLOOKUP($D414,Help2_FC!$D:$D,Help2_FC!O:O)</f>
        <v>7400.9774217149552</v>
      </c>
      <c r="T414" s="979">
        <f>_xlfn.XLOOKUP($D414,Help2_FC!$D:$D,Help2_FC!P:P)</f>
        <v>408</v>
      </c>
      <c r="U414" s="979">
        <f>_xlfn.XLOOKUP($D414,Help2_FC!$D:$D,Help2_FC!Q:Q)</f>
        <v>0</v>
      </c>
      <c r="V414" s="979">
        <f>_xlfn.XLOOKUP($D414,Help2_FC!$D:$D,Help2_FC!R:R)</f>
        <v>90</v>
      </c>
      <c r="W414" s="979">
        <f>_xlfn.XLOOKUP($D414,Help2_FC!$D:$D,Help2_FC!S:S)</f>
        <v>16189.3651675</v>
      </c>
      <c r="Y414" s="979">
        <f>_xlfn.XLOOKUP($D414,Help2_FC!$D:$D,Help2_FC!V:V)</f>
        <v>9194</v>
      </c>
      <c r="Z414" s="979">
        <f>_xlfn.XLOOKUP($D414,Help2_FC!$D:$D,Help2_FC!W:W)</f>
        <v>4114</v>
      </c>
      <c r="AA414" s="979">
        <f>_xlfn.XLOOKUP($D414,Help2_FC!$D:$D,Help2_FC!X:X)</f>
        <v>0</v>
      </c>
      <c r="AB414" s="979">
        <f>_xlfn.XLOOKUP($D414,Help2_FC!$D:$D,Help2_FC!Y:Y)</f>
        <v>3959</v>
      </c>
      <c r="AC414" s="979">
        <f>_xlfn.XLOOKUP($D414,Help2_FC!$D:$D,Help2_FC!Z:Z)</f>
        <v>2996</v>
      </c>
      <c r="AD414" s="979">
        <f>_xlfn.XLOOKUP($D414,Help2_FC!$D:$D,Help2_FC!AA:AA)</f>
        <v>920</v>
      </c>
      <c r="AE414" s="979">
        <f>_xlfn.XLOOKUP($D414,Help2_FC!$D:$D,Help2_FC!AB:AB)</f>
        <v>663</v>
      </c>
      <c r="AF414" s="979">
        <f>_xlfn.XLOOKUP($D414,Help2_FC!$D:$D,Help2_FC!AC:AC)</f>
        <v>595</v>
      </c>
      <c r="AG414" s="979">
        <f>_xlfn.XLOOKUP($D414,Help2_FC!$D:$D,Help2_FC!AD:AD)</f>
        <v>186</v>
      </c>
      <c r="AH414" s="979">
        <f>_xlfn.XLOOKUP($D414,Help2_FC!$D:$D,Help2_FC!AE:AE)</f>
        <v>2186</v>
      </c>
      <c r="AI414" s="979">
        <f>_xlfn.XLOOKUP($D414,Help2_FC!$D:$D,Help2_FC!AF:AF)</f>
        <v>3137</v>
      </c>
      <c r="AJ414" s="979">
        <f>_xlfn.XLOOKUP($D414,Help2_FC!$D:$D,Help2_FC!AG:AG)</f>
        <v>376.6609744807472</v>
      </c>
      <c r="AK414" s="979">
        <f>_xlfn.XLOOKUP($D414,Help2_FC!$D:$D,Help2_FC!AH:AH)</f>
        <v>7385</v>
      </c>
      <c r="AL414" s="979">
        <f>_xlfn.XLOOKUP($D414,Help2_FC!$D:$D,Help2_FC!AI:AI)</f>
        <v>720</v>
      </c>
      <c r="AM414" s="979">
        <f>_xlfn.XLOOKUP($D414,Help2_FC!$D:$D,Help2_FC!AJ:AJ)</f>
        <v>450</v>
      </c>
      <c r="AN414" s="979">
        <f>_xlfn.XLOOKUP($D414,Help2_FC!$D:$D,Help2_FC!AK:AK)</f>
        <v>2352</v>
      </c>
    </row>
    <row r="415" spans="1:40" x14ac:dyDescent="0.2">
      <c r="A415" s="1">
        <v>45339</v>
      </c>
      <c r="B415">
        <f t="shared" si="46"/>
        <v>2</v>
      </c>
      <c r="C415">
        <f t="shared" si="47"/>
        <v>2024</v>
      </c>
      <c r="D415" s="872" t="str">
        <f t="shared" si="44"/>
        <v>02´2024</v>
      </c>
      <c r="F415" s="2">
        <f t="shared" si="45"/>
        <v>24</v>
      </c>
      <c r="G415" s="1483">
        <f t="shared" si="48"/>
        <v>3.717472118959108E-2</v>
      </c>
      <c r="H415" s="5">
        <f t="shared" si="49"/>
        <v>1</v>
      </c>
      <c r="I415" s="995">
        <f>_xlfn.XLOOKUP($D415,Help2_FC!$D:$D,Help2_FC!H:H)</f>
        <v>20263</v>
      </c>
      <c r="J415" s="979">
        <f>_xlfn.XLOOKUP($D415,Help2_FC!$D:$D,Help2_FC!I:I)</f>
        <v>13308</v>
      </c>
      <c r="K415" s="979">
        <f>_xlfn.XLOOKUP($D415,Help2_FC!$D:$D,Help2_FC!J:J)</f>
        <v>1704</v>
      </c>
      <c r="L415" s="979">
        <f>_xlfn.XLOOKUP($D415,Help2_FC!$D:$D,Help2_FC!K:K)</f>
        <v>2255</v>
      </c>
      <c r="M415" s="979">
        <f>_xlfn.XLOOKUP($D415,Help2_FC!$D:$D,Help2_FC!L:L)</f>
        <v>8837</v>
      </c>
      <c r="N415" s="979">
        <f>_xlfn.XLOOKUP($D415,Help2_FC!$D:$D,Help2_FC!M:M)</f>
        <v>9375</v>
      </c>
      <c r="P415" s="979">
        <f>_xlfn.XLOOKUP($D415,Help2_FC!$D:$D,Help2_FC!F:F)</f>
        <v>645.6</v>
      </c>
      <c r="Q415" s="979">
        <f t="shared" si="50"/>
        <v>696</v>
      </c>
      <c r="R415" s="979">
        <f>_xlfn.XLOOKUP($D415,Help2_FC!$D:$D,Help2_FC!N:N)</f>
        <v>8837</v>
      </c>
      <c r="S415" s="979">
        <f>_xlfn.XLOOKUP($D415,Help2_FC!$D:$D,Help2_FC!O:O)</f>
        <v>7400.9774217149552</v>
      </c>
      <c r="T415" s="979">
        <f>_xlfn.XLOOKUP($D415,Help2_FC!$D:$D,Help2_FC!P:P)</f>
        <v>408</v>
      </c>
      <c r="U415" s="979">
        <f>_xlfn.XLOOKUP($D415,Help2_FC!$D:$D,Help2_FC!Q:Q)</f>
        <v>0</v>
      </c>
      <c r="V415" s="979">
        <f>_xlfn.XLOOKUP($D415,Help2_FC!$D:$D,Help2_FC!R:R)</f>
        <v>90</v>
      </c>
      <c r="W415" s="979">
        <f>_xlfn.XLOOKUP($D415,Help2_FC!$D:$D,Help2_FC!S:S)</f>
        <v>16189.3651675</v>
      </c>
      <c r="Y415" s="979">
        <f>_xlfn.XLOOKUP($D415,Help2_FC!$D:$D,Help2_FC!V:V)</f>
        <v>9194</v>
      </c>
      <c r="Z415" s="979">
        <f>_xlfn.XLOOKUP($D415,Help2_FC!$D:$D,Help2_FC!W:W)</f>
        <v>4114</v>
      </c>
      <c r="AA415" s="979">
        <f>_xlfn.XLOOKUP($D415,Help2_FC!$D:$D,Help2_FC!X:X)</f>
        <v>0</v>
      </c>
      <c r="AB415" s="979">
        <f>_xlfn.XLOOKUP($D415,Help2_FC!$D:$D,Help2_FC!Y:Y)</f>
        <v>3959</v>
      </c>
      <c r="AC415" s="979">
        <f>_xlfn.XLOOKUP($D415,Help2_FC!$D:$D,Help2_FC!Z:Z)</f>
        <v>2996</v>
      </c>
      <c r="AD415" s="979">
        <f>_xlfn.XLOOKUP($D415,Help2_FC!$D:$D,Help2_FC!AA:AA)</f>
        <v>920</v>
      </c>
      <c r="AE415" s="979">
        <f>_xlfn.XLOOKUP($D415,Help2_FC!$D:$D,Help2_FC!AB:AB)</f>
        <v>663</v>
      </c>
      <c r="AF415" s="979">
        <f>_xlfn.XLOOKUP($D415,Help2_FC!$D:$D,Help2_FC!AC:AC)</f>
        <v>595</v>
      </c>
      <c r="AG415" s="979">
        <f>_xlfn.XLOOKUP($D415,Help2_FC!$D:$D,Help2_FC!AD:AD)</f>
        <v>186</v>
      </c>
      <c r="AH415" s="979">
        <f>_xlfn.XLOOKUP($D415,Help2_FC!$D:$D,Help2_FC!AE:AE)</f>
        <v>2186</v>
      </c>
      <c r="AI415" s="979">
        <f>_xlfn.XLOOKUP($D415,Help2_FC!$D:$D,Help2_FC!AF:AF)</f>
        <v>3137</v>
      </c>
      <c r="AJ415" s="979">
        <f>_xlfn.XLOOKUP($D415,Help2_FC!$D:$D,Help2_FC!AG:AG)</f>
        <v>376.6609744807472</v>
      </c>
      <c r="AK415" s="979">
        <f>_xlfn.XLOOKUP($D415,Help2_FC!$D:$D,Help2_FC!AH:AH)</f>
        <v>7385</v>
      </c>
      <c r="AL415" s="979">
        <f>_xlfn.XLOOKUP($D415,Help2_FC!$D:$D,Help2_FC!AI:AI)</f>
        <v>720</v>
      </c>
      <c r="AM415" s="979">
        <f>_xlfn.XLOOKUP($D415,Help2_FC!$D:$D,Help2_FC!AJ:AJ)</f>
        <v>450</v>
      </c>
      <c r="AN415" s="979">
        <f>_xlfn.XLOOKUP($D415,Help2_FC!$D:$D,Help2_FC!AK:AK)</f>
        <v>2352</v>
      </c>
    </row>
    <row r="416" spans="1:40" x14ac:dyDescent="0.2">
      <c r="A416" s="1">
        <v>45340</v>
      </c>
      <c r="B416">
        <f t="shared" si="46"/>
        <v>2</v>
      </c>
      <c r="C416">
        <f t="shared" si="47"/>
        <v>2024</v>
      </c>
      <c r="D416" s="872" t="str">
        <f t="shared" si="44"/>
        <v>02´2024</v>
      </c>
      <c r="F416" s="2">
        <f t="shared" si="45"/>
        <v>24</v>
      </c>
      <c r="G416" s="1483">
        <f t="shared" si="48"/>
        <v>3.717472118959108E-2</v>
      </c>
      <c r="H416" s="5">
        <f t="shared" si="49"/>
        <v>1</v>
      </c>
      <c r="I416" s="995">
        <f>_xlfn.XLOOKUP($D416,Help2_FC!$D:$D,Help2_FC!H:H)</f>
        <v>20263</v>
      </c>
      <c r="J416" s="979">
        <f>_xlfn.XLOOKUP($D416,Help2_FC!$D:$D,Help2_FC!I:I)</f>
        <v>13308</v>
      </c>
      <c r="K416" s="979">
        <f>_xlfn.XLOOKUP($D416,Help2_FC!$D:$D,Help2_FC!J:J)</f>
        <v>1704</v>
      </c>
      <c r="L416" s="979">
        <f>_xlfn.XLOOKUP($D416,Help2_FC!$D:$D,Help2_FC!K:K)</f>
        <v>2255</v>
      </c>
      <c r="M416" s="979">
        <f>_xlfn.XLOOKUP($D416,Help2_FC!$D:$D,Help2_FC!L:L)</f>
        <v>8837</v>
      </c>
      <c r="N416" s="979">
        <f>_xlfn.XLOOKUP($D416,Help2_FC!$D:$D,Help2_FC!M:M)</f>
        <v>9375</v>
      </c>
      <c r="P416" s="979">
        <f>_xlfn.XLOOKUP($D416,Help2_FC!$D:$D,Help2_FC!F:F)</f>
        <v>645.6</v>
      </c>
      <c r="Q416" s="979">
        <f t="shared" si="50"/>
        <v>696</v>
      </c>
      <c r="R416" s="979">
        <f>_xlfn.XLOOKUP($D416,Help2_FC!$D:$D,Help2_FC!N:N)</f>
        <v>8837</v>
      </c>
      <c r="S416" s="979">
        <f>_xlfn.XLOOKUP($D416,Help2_FC!$D:$D,Help2_FC!O:O)</f>
        <v>7400.9774217149552</v>
      </c>
      <c r="T416" s="979">
        <f>_xlfn.XLOOKUP($D416,Help2_FC!$D:$D,Help2_FC!P:P)</f>
        <v>408</v>
      </c>
      <c r="U416" s="979">
        <f>_xlfn.XLOOKUP($D416,Help2_FC!$D:$D,Help2_FC!Q:Q)</f>
        <v>0</v>
      </c>
      <c r="V416" s="979">
        <f>_xlfn.XLOOKUP($D416,Help2_FC!$D:$D,Help2_FC!R:R)</f>
        <v>90</v>
      </c>
      <c r="W416" s="979">
        <f>_xlfn.XLOOKUP($D416,Help2_FC!$D:$D,Help2_FC!S:S)</f>
        <v>16189.3651675</v>
      </c>
      <c r="Y416" s="979">
        <f>_xlfn.XLOOKUP($D416,Help2_FC!$D:$D,Help2_FC!V:V)</f>
        <v>9194</v>
      </c>
      <c r="Z416" s="979">
        <f>_xlfn.XLOOKUP($D416,Help2_FC!$D:$D,Help2_FC!W:W)</f>
        <v>4114</v>
      </c>
      <c r="AA416" s="979">
        <f>_xlfn.XLOOKUP($D416,Help2_FC!$D:$D,Help2_FC!X:X)</f>
        <v>0</v>
      </c>
      <c r="AB416" s="979">
        <f>_xlfn.XLOOKUP($D416,Help2_FC!$D:$D,Help2_FC!Y:Y)</f>
        <v>3959</v>
      </c>
      <c r="AC416" s="979">
        <f>_xlfn.XLOOKUP($D416,Help2_FC!$D:$D,Help2_FC!Z:Z)</f>
        <v>2996</v>
      </c>
      <c r="AD416" s="979">
        <f>_xlfn.XLOOKUP($D416,Help2_FC!$D:$D,Help2_FC!AA:AA)</f>
        <v>920</v>
      </c>
      <c r="AE416" s="979">
        <f>_xlfn.XLOOKUP($D416,Help2_FC!$D:$D,Help2_FC!AB:AB)</f>
        <v>663</v>
      </c>
      <c r="AF416" s="979">
        <f>_xlfn.XLOOKUP($D416,Help2_FC!$D:$D,Help2_FC!AC:AC)</f>
        <v>595</v>
      </c>
      <c r="AG416" s="979">
        <f>_xlfn.XLOOKUP($D416,Help2_FC!$D:$D,Help2_FC!AD:AD)</f>
        <v>186</v>
      </c>
      <c r="AH416" s="979">
        <f>_xlfn.XLOOKUP($D416,Help2_FC!$D:$D,Help2_FC!AE:AE)</f>
        <v>2186</v>
      </c>
      <c r="AI416" s="979">
        <f>_xlfn.XLOOKUP($D416,Help2_FC!$D:$D,Help2_FC!AF:AF)</f>
        <v>3137</v>
      </c>
      <c r="AJ416" s="979">
        <f>_xlfn.XLOOKUP($D416,Help2_FC!$D:$D,Help2_FC!AG:AG)</f>
        <v>376.6609744807472</v>
      </c>
      <c r="AK416" s="979">
        <f>_xlfn.XLOOKUP($D416,Help2_FC!$D:$D,Help2_FC!AH:AH)</f>
        <v>7385</v>
      </c>
      <c r="AL416" s="979">
        <f>_xlfn.XLOOKUP($D416,Help2_FC!$D:$D,Help2_FC!AI:AI)</f>
        <v>720</v>
      </c>
      <c r="AM416" s="979">
        <f>_xlfn.XLOOKUP($D416,Help2_FC!$D:$D,Help2_FC!AJ:AJ)</f>
        <v>450</v>
      </c>
      <c r="AN416" s="979">
        <f>_xlfn.XLOOKUP($D416,Help2_FC!$D:$D,Help2_FC!AK:AK)</f>
        <v>2352</v>
      </c>
    </row>
    <row r="417" spans="1:40" x14ac:dyDescent="0.2">
      <c r="A417" s="1">
        <v>45341</v>
      </c>
      <c r="B417">
        <f t="shared" si="46"/>
        <v>2</v>
      </c>
      <c r="C417">
        <f t="shared" si="47"/>
        <v>2024</v>
      </c>
      <c r="D417" s="872" t="str">
        <f t="shared" si="44"/>
        <v>02´2024</v>
      </c>
      <c r="F417" s="2">
        <f t="shared" si="45"/>
        <v>24</v>
      </c>
      <c r="G417" s="1483">
        <f t="shared" si="48"/>
        <v>3.717472118959108E-2</v>
      </c>
      <c r="H417" s="5">
        <f t="shared" si="49"/>
        <v>1</v>
      </c>
      <c r="I417" s="995">
        <f>_xlfn.XLOOKUP($D417,Help2_FC!$D:$D,Help2_FC!H:H)</f>
        <v>20263</v>
      </c>
      <c r="J417" s="979">
        <f>_xlfn.XLOOKUP($D417,Help2_FC!$D:$D,Help2_FC!I:I)</f>
        <v>13308</v>
      </c>
      <c r="K417" s="979">
        <f>_xlfn.XLOOKUP($D417,Help2_FC!$D:$D,Help2_FC!J:J)</f>
        <v>1704</v>
      </c>
      <c r="L417" s="979">
        <f>_xlfn.XLOOKUP($D417,Help2_FC!$D:$D,Help2_FC!K:K)</f>
        <v>2255</v>
      </c>
      <c r="M417" s="979">
        <f>_xlfn.XLOOKUP($D417,Help2_FC!$D:$D,Help2_FC!L:L)</f>
        <v>8837</v>
      </c>
      <c r="N417" s="979">
        <f>_xlfn.XLOOKUP($D417,Help2_FC!$D:$D,Help2_FC!M:M)</f>
        <v>9375</v>
      </c>
      <c r="P417" s="979">
        <f>_xlfn.XLOOKUP($D417,Help2_FC!$D:$D,Help2_FC!F:F)</f>
        <v>645.6</v>
      </c>
      <c r="Q417" s="979">
        <f t="shared" si="50"/>
        <v>696</v>
      </c>
      <c r="R417" s="979">
        <f>_xlfn.XLOOKUP($D417,Help2_FC!$D:$D,Help2_FC!N:N)</f>
        <v>8837</v>
      </c>
      <c r="S417" s="979">
        <f>_xlfn.XLOOKUP($D417,Help2_FC!$D:$D,Help2_FC!O:O)</f>
        <v>7400.9774217149552</v>
      </c>
      <c r="T417" s="979">
        <f>_xlfn.XLOOKUP($D417,Help2_FC!$D:$D,Help2_FC!P:P)</f>
        <v>408</v>
      </c>
      <c r="U417" s="979">
        <f>_xlfn.XLOOKUP($D417,Help2_FC!$D:$D,Help2_FC!Q:Q)</f>
        <v>0</v>
      </c>
      <c r="V417" s="979">
        <f>_xlfn.XLOOKUP($D417,Help2_FC!$D:$D,Help2_FC!R:R)</f>
        <v>90</v>
      </c>
      <c r="W417" s="979">
        <f>_xlfn.XLOOKUP($D417,Help2_FC!$D:$D,Help2_FC!S:S)</f>
        <v>16189.3651675</v>
      </c>
      <c r="Y417" s="979">
        <f>_xlfn.XLOOKUP($D417,Help2_FC!$D:$D,Help2_FC!V:V)</f>
        <v>9194</v>
      </c>
      <c r="Z417" s="979">
        <f>_xlfn.XLOOKUP($D417,Help2_FC!$D:$D,Help2_FC!W:W)</f>
        <v>4114</v>
      </c>
      <c r="AA417" s="979">
        <f>_xlfn.XLOOKUP($D417,Help2_FC!$D:$D,Help2_FC!X:X)</f>
        <v>0</v>
      </c>
      <c r="AB417" s="979">
        <f>_xlfn.XLOOKUP($D417,Help2_FC!$D:$D,Help2_FC!Y:Y)</f>
        <v>3959</v>
      </c>
      <c r="AC417" s="979">
        <f>_xlfn.XLOOKUP($D417,Help2_FC!$D:$D,Help2_FC!Z:Z)</f>
        <v>2996</v>
      </c>
      <c r="AD417" s="979">
        <f>_xlfn.XLOOKUP($D417,Help2_FC!$D:$D,Help2_FC!AA:AA)</f>
        <v>920</v>
      </c>
      <c r="AE417" s="979">
        <f>_xlfn.XLOOKUP($D417,Help2_FC!$D:$D,Help2_FC!AB:AB)</f>
        <v>663</v>
      </c>
      <c r="AF417" s="979">
        <f>_xlfn.XLOOKUP($D417,Help2_FC!$D:$D,Help2_FC!AC:AC)</f>
        <v>595</v>
      </c>
      <c r="AG417" s="979">
        <f>_xlfn.XLOOKUP($D417,Help2_FC!$D:$D,Help2_FC!AD:AD)</f>
        <v>186</v>
      </c>
      <c r="AH417" s="979">
        <f>_xlfn.XLOOKUP($D417,Help2_FC!$D:$D,Help2_FC!AE:AE)</f>
        <v>2186</v>
      </c>
      <c r="AI417" s="979">
        <f>_xlfn.XLOOKUP($D417,Help2_FC!$D:$D,Help2_FC!AF:AF)</f>
        <v>3137</v>
      </c>
      <c r="AJ417" s="979">
        <f>_xlfn.XLOOKUP($D417,Help2_FC!$D:$D,Help2_FC!AG:AG)</f>
        <v>376.6609744807472</v>
      </c>
      <c r="AK417" s="979">
        <f>_xlfn.XLOOKUP($D417,Help2_FC!$D:$D,Help2_FC!AH:AH)</f>
        <v>7385</v>
      </c>
      <c r="AL417" s="979">
        <f>_xlfn.XLOOKUP($D417,Help2_FC!$D:$D,Help2_FC!AI:AI)</f>
        <v>720</v>
      </c>
      <c r="AM417" s="979">
        <f>_xlfn.XLOOKUP($D417,Help2_FC!$D:$D,Help2_FC!AJ:AJ)</f>
        <v>450</v>
      </c>
      <c r="AN417" s="979">
        <f>_xlfn.XLOOKUP($D417,Help2_FC!$D:$D,Help2_FC!AK:AK)</f>
        <v>2352</v>
      </c>
    </row>
    <row r="418" spans="1:40" x14ac:dyDescent="0.2">
      <c r="A418" s="1">
        <v>45342</v>
      </c>
      <c r="B418">
        <f t="shared" si="46"/>
        <v>2</v>
      </c>
      <c r="C418">
        <f t="shared" si="47"/>
        <v>2024</v>
      </c>
      <c r="D418" s="872" t="str">
        <f t="shared" si="44"/>
        <v>02´2024</v>
      </c>
      <c r="F418" s="2">
        <f t="shared" si="45"/>
        <v>24</v>
      </c>
      <c r="G418" s="1483">
        <f t="shared" si="48"/>
        <v>3.717472118959108E-2</v>
      </c>
      <c r="H418" s="5">
        <f t="shared" si="49"/>
        <v>1</v>
      </c>
      <c r="I418" s="995">
        <f>_xlfn.XLOOKUP($D418,Help2_FC!$D:$D,Help2_FC!H:H)</f>
        <v>20263</v>
      </c>
      <c r="J418" s="979">
        <f>_xlfn.XLOOKUP($D418,Help2_FC!$D:$D,Help2_FC!I:I)</f>
        <v>13308</v>
      </c>
      <c r="K418" s="979">
        <f>_xlfn.XLOOKUP($D418,Help2_FC!$D:$D,Help2_FC!J:J)</f>
        <v>1704</v>
      </c>
      <c r="L418" s="979">
        <f>_xlfn.XLOOKUP($D418,Help2_FC!$D:$D,Help2_FC!K:K)</f>
        <v>2255</v>
      </c>
      <c r="M418" s="979">
        <f>_xlfn.XLOOKUP($D418,Help2_FC!$D:$D,Help2_FC!L:L)</f>
        <v>8837</v>
      </c>
      <c r="N418" s="979">
        <f>_xlfn.XLOOKUP($D418,Help2_FC!$D:$D,Help2_FC!M:M)</f>
        <v>9375</v>
      </c>
      <c r="P418" s="979">
        <f>_xlfn.XLOOKUP($D418,Help2_FC!$D:$D,Help2_FC!F:F)</f>
        <v>645.6</v>
      </c>
      <c r="Q418" s="979">
        <f t="shared" si="50"/>
        <v>696</v>
      </c>
      <c r="R418" s="979">
        <f>_xlfn.XLOOKUP($D418,Help2_FC!$D:$D,Help2_FC!N:N)</f>
        <v>8837</v>
      </c>
      <c r="S418" s="979">
        <f>_xlfn.XLOOKUP($D418,Help2_FC!$D:$D,Help2_FC!O:O)</f>
        <v>7400.9774217149552</v>
      </c>
      <c r="T418" s="979">
        <f>_xlfn.XLOOKUP($D418,Help2_FC!$D:$D,Help2_FC!P:P)</f>
        <v>408</v>
      </c>
      <c r="U418" s="979">
        <f>_xlfn.XLOOKUP($D418,Help2_FC!$D:$D,Help2_FC!Q:Q)</f>
        <v>0</v>
      </c>
      <c r="V418" s="979">
        <f>_xlfn.XLOOKUP($D418,Help2_FC!$D:$D,Help2_FC!R:R)</f>
        <v>90</v>
      </c>
      <c r="W418" s="979">
        <f>_xlfn.XLOOKUP($D418,Help2_FC!$D:$D,Help2_FC!S:S)</f>
        <v>16189.3651675</v>
      </c>
      <c r="Y418" s="979">
        <f>_xlfn.XLOOKUP($D418,Help2_FC!$D:$D,Help2_FC!V:V)</f>
        <v>9194</v>
      </c>
      <c r="Z418" s="979">
        <f>_xlfn.XLOOKUP($D418,Help2_FC!$D:$D,Help2_FC!W:W)</f>
        <v>4114</v>
      </c>
      <c r="AA418" s="979">
        <f>_xlfn.XLOOKUP($D418,Help2_FC!$D:$D,Help2_FC!X:X)</f>
        <v>0</v>
      </c>
      <c r="AB418" s="979">
        <f>_xlfn.XLOOKUP($D418,Help2_FC!$D:$D,Help2_FC!Y:Y)</f>
        <v>3959</v>
      </c>
      <c r="AC418" s="979">
        <f>_xlfn.XLOOKUP($D418,Help2_FC!$D:$D,Help2_FC!Z:Z)</f>
        <v>2996</v>
      </c>
      <c r="AD418" s="979">
        <f>_xlfn.XLOOKUP($D418,Help2_FC!$D:$D,Help2_FC!AA:AA)</f>
        <v>920</v>
      </c>
      <c r="AE418" s="979">
        <f>_xlfn.XLOOKUP($D418,Help2_FC!$D:$D,Help2_FC!AB:AB)</f>
        <v>663</v>
      </c>
      <c r="AF418" s="979">
        <f>_xlfn.XLOOKUP($D418,Help2_FC!$D:$D,Help2_FC!AC:AC)</f>
        <v>595</v>
      </c>
      <c r="AG418" s="979">
        <f>_xlfn.XLOOKUP($D418,Help2_FC!$D:$D,Help2_FC!AD:AD)</f>
        <v>186</v>
      </c>
      <c r="AH418" s="979">
        <f>_xlfn.XLOOKUP($D418,Help2_FC!$D:$D,Help2_FC!AE:AE)</f>
        <v>2186</v>
      </c>
      <c r="AI418" s="979">
        <f>_xlfn.XLOOKUP($D418,Help2_FC!$D:$D,Help2_FC!AF:AF)</f>
        <v>3137</v>
      </c>
      <c r="AJ418" s="979">
        <f>_xlfn.XLOOKUP($D418,Help2_FC!$D:$D,Help2_FC!AG:AG)</f>
        <v>376.6609744807472</v>
      </c>
      <c r="AK418" s="979">
        <f>_xlfn.XLOOKUP($D418,Help2_FC!$D:$D,Help2_FC!AH:AH)</f>
        <v>7385</v>
      </c>
      <c r="AL418" s="979">
        <f>_xlfn.XLOOKUP($D418,Help2_FC!$D:$D,Help2_FC!AI:AI)</f>
        <v>720</v>
      </c>
      <c r="AM418" s="979">
        <f>_xlfn.XLOOKUP($D418,Help2_FC!$D:$D,Help2_FC!AJ:AJ)</f>
        <v>450</v>
      </c>
      <c r="AN418" s="979">
        <f>_xlfn.XLOOKUP($D418,Help2_FC!$D:$D,Help2_FC!AK:AK)</f>
        <v>2352</v>
      </c>
    </row>
    <row r="419" spans="1:40" x14ac:dyDescent="0.2">
      <c r="A419" s="1">
        <v>45343</v>
      </c>
      <c r="B419">
        <f t="shared" si="46"/>
        <v>2</v>
      </c>
      <c r="C419">
        <f t="shared" si="47"/>
        <v>2024</v>
      </c>
      <c r="D419" s="872" t="str">
        <f t="shared" si="44"/>
        <v>02´2024</v>
      </c>
      <c r="F419" s="2">
        <f t="shared" si="45"/>
        <v>24</v>
      </c>
      <c r="G419" s="1483">
        <f t="shared" si="48"/>
        <v>3.717472118959108E-2</v>
      </c>
      <c r="H419" s="5">
        <f t="shared" si="49"/>
        <v>1</v>
      </c>
      <c r="I419" s="995">
        <f>_xlfn.XLOOKUP($D419,Help2_FC!$D:$D,Help2_FC!H:H)</f>
        <v>20263</v>
      </c>
      <c r="J419" s="979">
        <f>_xlfn.XLOOKUP($D419,Help2_FC!$D:$D,Help2_FC!I:I)</f>
        <v>13308</v>
      </c>
      <c r="K419" s="979">
        <f>_xlfn.XLOOKUP($D419,Help2_FC!$D:$D,Help2_FC!J:J)</f>
        <v>1704</v>
      </c>
      <c r="L419" s="979">
        <f>_xlfn.XLOOKUP($D419,Help2_FC!$D:$D,Help2_FC!K:K)</f>
        <v>2255</v>
      </c>
      <c r="M419" s="979">
        <f>_xlfn.XLOOKUP($D419,Help2_FC!$D:$D,Help2_FC!L:L)</f>
        <v>8837</v>
      </c>
      <c r="N419" s="979">
        <f>_xlfn.XLOOKUP($D419,Help2_FC!$D:$D,Help2_FC!M:M)</f>
        <v>9375</v>
      </c>
      <c r="P419" s="979">
        <f>_xlfn.XLOOKUP($D419,Help2_FC!$D:$D,Help2_FC!F:F)</f>
        <v>645.6</v>
      </c>
      <c r="Q419" s="979">
        <f t="shared" si="50"/>
        <v>696</v>
      </c>
      <c r="R419" s="979">
        <f>_xlfn.XLOOKUP($D419,Help2_FC!$D:$D,Help2_FC!N:N)</f>
        <v>8837</v>
      </c>
      <c r="S419" s="979">
        <f>_xlfn.XLOOKUP($D419,Help2_FC!$D:$D,Help2_FC!O:O)</f>
        <v>7400.9774217149552</v>
      </c>
      <c r="T419" s="979">
        <f>_xlfn.XLOOKUP($D419,Help2_FC!$D:$D,Help2_FC!P:P)</f>
        <v>408</v>
      </c>
      <c r="U419" s="979">
        <f>_xlfn.XLOOKUP($D419,Help2_FC!$D:$D,Help2_FC!Q:Q)</f>
        <v>0</v>
      </c>
      <c r="V419" s="979">
        <f>_xlfn.XLOOKUP($D419,Help2_FC!$D:$D,Help2_FC!R:R)</f>
        <v>90</v>
      </c>
      <c r="W419" s="979">
        <f>_xlfn.XLOOKUP($D419,Help2_FC!$D:$D,Help2_FC!S:S)</f>
        <v>16189.3651675</v>
      </c>
      <c r="Y419" s="979">
        <f>_xlfn.XLOOKUP($D419,Help2_FC!$D:$D,Help2_FC!V:V)</f>
        <v>9194</v>
      </c>
      <c r="Z419" s="979">
        <f>_xlfn.XLOOKUP($D419,Help2_FC!$D:$D,Help2_FC!W:W)</f>
        <v>4114</v>
      </c>
      <c r="AA419" s="979">
        <f>_xlfn.XLOOKUP($D419,Help2_FC!$D:$D,Help2_FC!X:X)</f>
        <v>0</v>
      </c>
      <c r="AB419" s="979">
        <f>_xlfn.XLOOKUP($D419,Help2_FC!$D:$D,Help2_FC!Y:Y)</f>
        <v>3959</v>
      </c>
      <c r="AC419" s="979">
        <f>_xlfn.XLOOKUP($D419,Help2_FC!$D:$D,Help2_FC!Z:Z)</f>
        <v>2996</v>
      </c>
      <c r="AD419" s="979">
        <f>_xlfn.XLOOKUP($D419,Help2_FC!$D:$D,Help2_FC!AA:AA)</f>
        <v>920</v>
      </c>
      <c r="AE419" s="979">
        <f>_xlfn.XLOOKUP($D419,Help2_FC!$D:$D,Help2_FC!AB:AB)</f>
        <v>663</v>
      </c>
      <c r="AF419" s="979">
        <f>_xlfn.XLOOKUP($D419,Help2_FC!$D:$D,Help2_FC!AC:AC)</f>
        <v>595</v>
      </c>
      <c r="AG419" s="979">
        <f>_xlfn.XLOOKUP($D419,Help2_FC!$D:$D,Help2_FC!AD:AD)</f>
        <v>186</v>
      </c>
      <c r="AH419" s="979">
        <f>_xlfn.XLOOKUP($D419,Help2_FC!$D:$D,Help2_FC!AE:AE)</f>
        <v>2186</v>
      </c>
      <c r="AI419" s="979">
        <f>_xlfn.XLOOKUP($D419,Help2_FC!$D:$D,Help2_FC!AF:AF)</f>
        <v>3137</v>
      </c>
      <c r="AJ419" s="979">
        <f>_xlfn.XLOOKUP($D419,Help2_FC!$D:$D,Help2_FC!AG:AG)</f>
        <v>376.6609744807472</v>
      </c>
      <c r="AK419" s="979">
        <f>_xlfn.XLOOKUP($D419,Help2_FC!$D:$D,Help2_FC!AH:AH)</f>
        <v>7385</v>
      </c>
      <c r="AL419" s="979">
        <f>_xlfn.XLOOKUP($D419,Help2_FC!$D:$D,Help2_FC!AI:AI)</f>
        <v>720</v>
      </c>
      <c r="AM419" s="979">
        <f>_xlfn.XLOOKUP($D419,Help2_FC!$D:$D,Help2_FC!AJ:AJ)</f>
        <v>450</v>
      </c>
      <c r="AN419" s="979">
        <f>_xlfn.XLOOKUP($D419,Help2_FC!$D:$D,Help2_FC!AK:AK)</f>
        <v>2352</v>
      </c>
    </row>
    <row r="420" spans="1:40" x14ac:dyDescent="0.2">
      <c r="A420" s="1">
        <v>45344</v>
      </c>
      <c r="B420">
        <f t="shared" si="46"/>
        <v>2</v>
      </c>
      <c r="C420">
        <f t="shared" si="47"/>
        <v>2024</v>
      </c>
      <c r="D420" s="872" t="str">
        <f t="shared" si="44"/>
        <v>02´2024</v>
      </c>
      <c r="F420" s="2">
        <f t="shared" si="45"/>
        <v>24</v>
      </c>
      <c r="G420" s="1483">
        <f t="shared" si="48"/>
        <v>3.717472118959108E-2</v>
      </c>
      <c r="H420" s="5">
        <f t="shared" si="49"/>
        <v>1</v>
      </c>
      <c r="I420" s="995">
        <f>_xlfn.XLOOKUP($D420,Help2_FC!$D:$D,Help2_FC!H:H)</f>
        <v>20263</v>
      </c>
      <c r="J420" s="979">
        <f>_xlfn.XLOOKUP($D420,Help2_FC!$D:$D,Help2_FC!I:I)</f>
        <v>13308</v>
      </c>
      <c r="K420" s="979">
        <f>_xlfn.XLOOKUP($D420,Help2_FC!$D:$D,Help2_FC!J:J)</f>
        <v>1704</v>
      </c>
      <c r="L420" s="979">
        <f>_xlfn.XLOOKUP($D420,Help2_FC!$D:$D,Help2_FC!K:K)</f>
        <v>2255</v>
      </c>
      <c r="M420" s="979">
        <f>_xlfn.XLOOKUP($D420,Help2_FC!$D:$D,Help2_FC!L:L)</f>
        <v>8837</v>
      </c>
      <c r="N420" s="979">
        <f>_xlfn.XLOOKUP($D420,Help2_FC!$D:$D,Help2_FC!M:M)</f>
        <v>9375</v>
      </c>
      <c r="P420" s="979">
        <f>_xlfn.XLOOKUP($D420,Help2_FC!$D:$D,Help2_FC!F:F)</f>
        <v>645.6</v>
      </c>
      <c r="Q420" s="979">
        <f t="shared" si="50"/>
        <v>696</v>
      </c>
      <c r="R420" s="979">
        <f>_xlfn.XLOOKUP($D420,Help2_FC!$D:$D,Help2_FC!N:N)</f>
        <v>8837</v>
      </c>
      <c r="S420" s="979">
        <f>_xlfn.XLOOKUP($D420,Help2_FC!$D:$D,Help2_FC!O:O)</f>
        <v>7400.9774217149552</v>
      </c>
      <c r="T420" s="979">
        <f>_xlfn.XLOOKUP($D420,Help2_FC!$D:$D,Help2_FC!P:P)</f>
        <v>408</v>
      </c>
      <c r="U420" s="979">
        <f>_xlfn.XLOOKUP($D420,Help2_FC!$D:$D,Help2_FC!Q:Q)</f>
        <v>0</v>
      </c>
      <c r="V420" s="979">
        <f>_xlfn.XLOOKUP($D420,Help2_FC!$D:$D,Help2_FC!R:R)</f>
        <v>90</v>
      </c>
      <c r="W420" s="979">
        <f>_xlfn.XLOOKUP($D420,Help2_FC!$D:$D,Help2_FC!S:S)</f>
        <v>16189.3651675</v>
      </c>
      <c r="Y420" s="979">
        <f>_xlfn.XLOOKUP($D420,Help2_FC!$D:$D,Help2_FC!V:V)</f>
        <v>9194</v>
      </c>
      <c r="Z420" s="979">
        <f>_xlfn.XLOOKUP($D420,Help2_FC!$D:$D,Help2_FC!W:W)</f>
        <v>4114</v>
      </c>
      <c r="AA420" s="979">
        <f>_xlfn.XLOOKUP($D420,Help2_FC!$D:$D,Help2_FC!X:X)</f>
        <v>0</v>
      </c>
      <c r="AB420" s="979">
        <f>_xlfn.XLOOKUP($D420,Help2_FC!$D:$D,Help2_FC!Y:Y)</f>
        <v>3959</v>
      </c>
      <c r="AC420" s="979">
        <f>_xlfn.XLOOKUP($D420,Help2_FC!$D:$D,Help2_FC!Z:Z)</f>
        <v>2996</v>
      </c>
      <c r="AD420" s="979">
        <f>_xlfn.XLOOKUP($D420,Help2_FC!$D:$D,Help2_FC!AA:AA)</f>
        <v>920</v>
      </c>
      <c r="AE420" s="979">
        <f>_xlfn.XLOOKUP($D420,Help2_FC!$D:$D,Help2_FC!AB:AB)</f>
        <v>663</v>
      </c>
      <c r="AF420" s="979">
        <f>_xlfn.XLOOKUP($D420,Help2_FC!$D:$D,Help2_FC!AC:AC)</f>
        <v>595</v>
      </c>
      <c r="AG420" s="979">
        <f>_xlfn.XLOOKUP($D420,Help2_FC!$D:$D,Help2_FC!AD:AD)</f>
        <v>186</v>
      </c>
      <c r="AH420" s="979">
        <f>_xlfn.XLOOKUP($D420,Help2_FC!$D:$D,Help2_FC!AE:AE)</f>
        <v>2186</v>
      </c>
      <c r="AI420" s="979">
        <f>_xlfn.XLOOKUP($D420,Help2_FC!$D:$D,Help2_FC!AF:AF)</f>
        <v>3137</v>
      </c>
      <c r="AJ420" s="979">
        <f>_xlfn.XLOOKUP($D420,Help2_FC!$D:$D,Help2_FC!AG:AG)</f>
        <v>376.6609744807472</v>
      </c>
      <c r="AK420" s="979">
        <f>_xlfn.XLOOKUP($D420,Help2_FC!$D:$D,Help2_FC!AH:AH)</f>
        <v>7385</v>
      </c>
      <c r="AL420" s="979">
        <f>_xlfn.XLOOKUP($D420,Help2_FC!$D:$D,Help2_FC!AI:AI)</f>
        <v>720</v>
      </c>
      <c r="AM420" s="979">
        <f>_xlfn.XLOOKUP($D420,Help2_FC!$D:$D,Help2_FC!AJ:AJ)</f>
        <v>450</v>
      </c>
      <c r="AN420" s="979">
        <f>_xlfn.XLOOKUP($D420,Help2_FC!$D:$D,Help2_FC!AK:AK)</f>
        <v>2352</v>
      </c>
    </row>
    <row r="421" spans="1:40" x14ac:dyDescent="0.2">
      <c r="A421" s="1">
        <v>45345</v>
      </c>
      <c r="B421">
        <f t="shared" si="46"/>
        <v>2</v>
      </c>
      <c r="C421">
        <f t="shared" si="47"/>
        <v>2024</v>
      </c>
      <c r="D421" s="872" t="str">
        <f t="shared" si="44"/>
        <v>02´2024</v>
      </c>
      <c r="F421" s="2">
        <f t="shared" si="45"/>
        <v>24</v>
      </c>
      <c r="G421" s="1483">
        <f t="shared" si="48"/>
        <v>3.717472118959108E-2</v>
      </c>
      <c r="H421" s="5">
        <f t="shared" si="49"/>
        <v>1</v>
      </c>
      <c r="I421" s="995">
        <f>_xlfn.XLOOKUP($D421,Help2_FC!$D:$D,Help2_FC!H:H)</f>
        <v>20263</v>
      </c>
      <c r="J421" s="979">
        <f>_xlfn.XLOOKUP($D421,Help2_FC!$D:$D,Help2_FC!I:I)</f>
        <v>13308</v>
      </c>
      <c r="K421" s="979">
        <f>_xlfn.XLOOKUP($D421,Help2_FC!$D:$D,Help2_FC!J:J)</f>
        <v>1704</v>
      </c>
      <c r="L421" s="979">
        <f>_xlfn.XLOOKUP($D421,Help2_FC!$D:$D,Help2_FC!K:K)</f>
        <v>2255</v>
      </c>
      <c r="M421" s="979">
        <f>_xlfn.XLOOKUP($D421,Help2_FC!$D:$D,Help2_FC!L:L)</f>
        <v>8837</v>
      </c>
      <c r="N421" s="979">
        <f>_xlfn.XLOOKUP($D421,Help2_FC!$D:$D,Help2_FC!M:M)</f>
        <v>9375</v>
      </c>
      <c r="P421" s="979">
        <f>_xlfn.XLOOKUP($D421,Help2_FC!$D:$D,Help2_FC!F:F)</f>
        <v>645.6</v>
      </c>
      <c r="Q421" s="979">
        <f t="shared" si="50"/>
        <v>696</v>
      </c>
      <c r="R421" s="979">
        <f>_xlfn.XLOOKUP($D421,Help2_FC!$D:$D,Help2_FC!N:N)</f>
        <v>8837</v>
      </c>
      <c r="S421" s="979">
        <f>_xlfn.XLOOKUP($D421,Help2_FC!$D:$D,Help2_FC!O:O)</f>
        <v>7400.9774217149552</v>
      </c>
      <c r="T421" s="979">
        <f>_xlfn.XLOOKUP($D421,Help2_FC!$D:$D,Help2_FC!P:P)</f>
        <v>408</v>
      </c>
      <c r="U421" s="979">
        <f>_xlfn.XLOOKUP($D421,Help2_FC!$D:$D,Help2_FC!Q:Q)</f>
        <v>0</v>
      </c>
      <c r="V421" s="979">
        <f>_xlfn.XLOOKUP($D421,Help2_FC!$D:$D,Help2_FC!R:R)</f>
        <v>90</v>
      </c>
      <c r="W421" s="979">
        <f>_xlfn.XLOOKUP($D421,Help2_FC!$D:$D,Help2_FC!S:S)</f>
        <v>16189.3651675</v>
      </c>
      <c r="Y421" s="979">
        <f>_xlfn.XLOOKUP($D421,Help2_FC!$D:$D,Help2_FC!V:V)</f>
        <v>9194</v>
      </c>
      <c r="Z421" s="979">
        <f>_xlfn.XLOOKUP($D421,Help2_FC!$D:$D,Help2_FC!W:W)</f>
        <v>4114</v>
      </c>
      <c r="AA421" s="979">
        <f>_xlfn.XLOOKUP($D421,Help2_FC!$D:$D,Help2_FC!X:X)</f>
        <v>0</v>
      </c>
      <c r="AB421" s="979">
        <f>_xlfn.XLOOKUP($D421,Help2_FC!$D:$D,Help2_FC!Y:Y)</f>
        <v>3959</v>
      </c>
      <c r="AC421" s="979">
        <f>_xlfn.XLOOKUP($D421,Help2_FC!$D:$D,Help2_FC!Z:Z)</f>
        <v>2996</v>
      </c>
      <c r="AD421" s="979">
        <f>_xlfn.XLOOKUP($D421,Help2_FC!$D:$D,Help2_FC!AA:AA)</f>
        <v>920</v>
      </c>
      <c r="AE421" s="979">
        <f>_xlfn.XLOOKUP($D421,Help2_FC!$D:$D,Help2_FC!AB:AB)</f>
        <v>663</v>
      </c>
      <c r="AF421" s="979">
        <f>_xlfn.XLOOKUP($D421,Help2_FC!$D:$D,Help2_FC!AC:AC)</f>
        <v>595</v>
      </c>
      <c r="AG421" s="979">
        <f>_xlfn.XLOOKUP($D421,Help2_FC!$D:$D,Help2_FC!AD:AD)</f>
        <v>186</v>
      </c>
      <c r="AH421" s="979">
        <f>_xlfn.XLOOKUP($D421,Help2_FC!$D:$D,Help2_FC!AE:AE)</f>
        <v>2186</v>
      </c>
      <c r="AI421" s="979">
        <f>_xlfn.XLOOKUP($D421,Help2_FC!$D:$D,Help2_FC!AF:AF)</f>
        <v>3137</v>
      </c>
      <c r="AJ421" s="979">
        <f>_xlfn.XLOOKUP($D421,Help2_FC!$D:$D,Help2_FC!AG:AG)</f>
        <v>376.6609744807472</v>
      </c>
      <c r="AK421" s="979">
        <f>_xlfn.XLOOKUP($D421,Help2_FC!$D:$D,Help2_FC!AH:AH)</f>
        <v>7385</v>
      </c>
      <c r="AL421" s="979">
        <f>_xlfn.XLOOKUP($D421,Help2_FC!$D:$D,Help2_FC!AI:AI)</f>
        <v>720</v>
      </c>
      <c r="AM421" s="979">
        <f>_xlfn.XLOOKUP($D421,Help2_FC!$D:$D,Help2_FC!AJ:AJ)</f>
        <v>450</v>
      </c>
      <c r="AN421" s="979">
        <f>_xlfn.XLOOKUP($D421,Help2_FC!$D:$D,Help2_FC!AK:AK)</f>
        <v>2352</v>
      </c>
    </row>
    <row r="422" spans="1:40" x14ac:dyDescent="0.2">
      <c r="A422" s="1">
        <v>45346</v>
      </c>
      <c r="B422">
        <f t="shared" si="46"/>
        <v>2</v>
      </c>
      <c r="C422">
        <f t="shared" si="47"/>
        <v>2024</v>
      </c>
      <c r="D422" s="872" t="str">
        <f t="shared" si="44"/>
        <v>02´2024</v>
      </c>
      <c r="F422" s="2">
        <f t="shared" si="45"/>
        <v>24</v>
      </c>
      <c r="G422" s="1483">
        <f t="shared" si="48"/>
        <v>3.717472118959108E-2</v>
      </c>
      <c r="H422" s="5">
        <f t="shared" si="49"/>
        <v>1</v>
      </c>
      <c r="I422" s="995">
        <f>_xlfn.XLOOKUP($D422,Help2_FC!$D:$D,Help2_FC!H:H)</f>
        <v>20263</v>
      </c>
      <c r="J422" s="979">
        <f>_xlfn.XLOOKUP($D422,Help2_FC!$D:$D,Help2_FC!I:I)</f>
        <v>13308</v>
      </c>
      <c r="K422" s="979">
        <f>_xlfn.XLOOKUP($D422,Help2_FC!$D:$D,Help2_FC!J:J)</f>
        <v>1704</v>
      </c>
      <c r="L422" s="979">
        <f>_xlfn.XLOOKUP($D422,Help2_FC!$D:$D,Help2_FC!K:K)</f>
        <v>2255</v>
      </c>
      <c r="M422" s="979">
        <f>_xlfn.XLOOKUP($D422,Help2_FC!$D:$D,Help2_FC!L:L)</f>
        <v>8837</v>
      </c>
      <c r="N422" s="979">
        <f>_xlfn.XLOOKUP($D422,Help2_FC!$D:$D,Help2_FC!M:M)</f>
        <v>9375</v>
      </c>
      <c r="P422" s="979">
        <f>_xlfn.XLOOKUP($D422,Help2_FC!$D:$D,Help2_FC!F:F)</f>
        <v>645.6</v>
      </c>
      <c r="Q422" s="979">
        <f t="shared" si="50"/>
        <v>696</v>
      </c>
      <c r="R422" s="979">
        <f>_xlfn.XLOOKUP($D422,Help2_FC!$D:$D,Help2_FC!N:N)</f>
        <v>8837</v>
      </c>
      <c r="S422" s="979">
        <f>_xlfn.XLOOKUP($D422,Help2_FC!$D:$D,Help2_FC!O:O)</f>
        <v>7400.9774217149552</v>
      </c>
      <c r="T422" s="979">
        <f>_xlfn.XLOOKUP($D422,Help2_FC!$D:$D,Help2_FC!P:P)</f>
        <v>408</v>
      </c>
      <c r="U422" s="979">
        <f>_xlfn.XLOOKUP($D422,Help2_FC!$D:$D,Help2_FC!Q:Q)</f>
        <v>0</v>
      </c>
      <c r="V422" s="979">
        <f>_xlfn.XLOOKUP($D422,Help2_FC!$D:$D,Help2_FC!R:R)</f>
        <v>90</v>
      </c>
      <c r="W422" s="979">
        <f>_xlfn.XLOOKUP($D422,Help2_FC!$D:$D,Help2_FC!S:S)</f>
        <v>16189.3651675</v>
      </c>
      <c r="Y422" s="979">
        <f>_xlfn.XLOOKUP($D422,Help2_FC!$D:$D,Help2_FC!V:V)</f>
        <v>9194</v>
      </c>
      <c r="Z422" s="979">
        <f>_xlfn.XLOOKUP($D422,Help2_FC!$D:$D,Help2_FC!W:W)</f>
        <v>4114</v>
      </c>
      <c r="AA422" s="979">
        <f>_xlfn.XLOOKUP($D422,Help2_FC!$D:$D,Help2_FC!X:X)</f>
        <v>0</v>
      </c>
      <c r="AB422" s="979">
        <f>_xlfn.XLOOKUP($D422,Help2_FC!$D:$D,Help2_FC!Y:Y)</f>
        <v>3959</v>
      </c>
      <c r="AC422" s="979">
        <f>_xlfn.XLOOKUP($D422,Help2_FC!$D:$D,Help2_FC!Z:Z)</f>
        <v>2996</v>
      </c>
      <c r="AD422" s="979">
        <f>_xlfn.XLOOKUP($D422,Help2_FC!$D:$D,Help2_FC!AA:AA)</f>
        <v>920</v>
      </c>
      <c r="AE422" s="979">
        <f>_xlfn.XLOOKUP($D422,Help2_FC!$D:$D,Help2_FC!AB:AB)</f>
        <v>663</v>
      </c>
      <c r="AF422" s="979">
        <f>_xlfn.XLOOKUP($D422,Help2_FC!$D:$D,Help2_FC!AC:AC)</f>
        <v>595</v>
      </c>
      <c r="AG422" s="979">
        <f>_xlfn.XLOOKUP($D422,Help2_FC!$D:$D,Help2_FC!AD:AD)</f>
        <v>186</v>
      </c>
      <c r="AH422" s="979">
        <f>_xlfn.XLOOKUP($D422,Help2_FC!$D:$D,Help2_FC!AE:AE)</f>
        <v>2186</v>
      </c>
      <c r="AI422" s="979">
        <f>_xlfn.XLOOKUP($D422,Help2_FC!$D:$D,Help2_FC!AF:AF)</f>
        <v>3137</v>
      </c>
      <c r="AJ422" s="979">
        <f>_xlfn.XLOOKUP($D422,Help2_FC!$D:$D,Help2_FC!AG:AG)</f>
        <v>376.6609744807472</v>
      </c>
      <c r="AK422" s="979">
        <f>_xlfn.XLOOKUP($D422,Help2_FC!$D:$D,Help2_FC!AH:AH)</f>
        <v>7385</v>
      </c>
      <c r="AL422" s="979">
        <f>_xlfn.XLOOKUP($D422,Help2_FC!$D:$D,Help2_FC!AI:AI)</f>
        <v>720</v>
      </c>
      <c r="AM422" s="979">
        <f>_xlfn.XLOOKUP($D422,Help2_FC!$D:$D,Help2_FC!AJ:AJ)</f>
        <v>450</v>
      </c>
      <c r="AN422" s="979">
        <f>_xlfn.XLOOKUP($D422,Help2_FC!$D:$D,Help2_FC!AK:AK)</f>
        <v>2352</v>
      </c>
    </row>
    <row r="423" spans="1:40" x14ac:dyDescent="0.2">
      <c r="A423" s="1">
        <v>45347</v>
      </c>
      <c r="B423">
        <f t="shared" si="46"/>
        <v>2</v>
      </c>
      <c r="C423">
        <f t="shared" si="47"/>
        <v>2024</v>
      </c>
      <c r="D423" s="872" t="str">
        <f t="shared" si="44"/>
        <v>02´2024</v>
      </c>
      <c r="F423" s="2">
        <f t="shared" si="45"/>
        <v>24</v>
      </c>
      <c r="G423" s="1483">
        <f t="shared" si="48"/>
        <v>3.717472118959108E-2</v>
      </c>
      <c r="H423" s="5">
        <f t="shared" si="49"/>
        <v>1</v>
      </c>
      <c r="I423" s="995">
        <f>_xlfn.XLOOKUP($D423,Help2_FC!$D:$D,Help2_FC!H:H)</f>
        <v>20263</v>
      </c>
      <c r="J423" s="979">
        <f>_xlfn.XLOOKUP($D423,Help2_FC!$D:$D,Help2_FC!I:I)</f>
        <v>13308</v>
      </c>
      <c r="K423" s="979">
        <f>_xlfn.XLOOKUP($D423,Help2_FC!$D:$D,Help2_FC!J:J)</f>
        <v>1704</v>
      </c>
      <c r="L423" s="979">
        <f>_xlfn.XLOOKUP($D423,Help2_FC!$D:$D,Help2_FC!K:K)</f>
        <v>2255</v>
      </c>
      <c r="M423" s="979">
        <f>_xlfn.XLOOKUP($D423,Help2_FC!$D:$D,Help2_FC!L:L)</f>
        <v>8837</v>
      </c>
      <c r="N423" s="979">
        <f>_xlfn.XLOOKUP($D423,Help2_FC!$D:$D,Help2_FC!M:M)</f>
        <v>9375</v>
      </c>
      <c r="P423" s="979">
        <f>_xlfn.XLOOKUP($D423,Help2_FC!$D:$D,Help2_FC!F:F)</f>
        <v>645.6</v>
      </c>
      <c r="Q423" s="979">
        <f t="shared" si="50"/>
        <v>696</v>
      </c>
      <c r="R423" s="979">
        <f>_xlfn.XLOOKUP($D423,Help2_FC!$D:$D,Help2_FC!N:N)</f>
        <v>8837</v>
      </c>
      <c r="S423" s="979">
        <f>_xlfn.XLOOKUP($D423,Help2_FC!$D:$D,Help2_FC!O:O)</f>
        <v>7400.9774217149552</v>
      </c>
      <c r="T423" s="979">
        <f>_xlfn.XLOOKUP($D423,Help2_FC!$D:$D,Help2_FC!P:P)</f>
        <v>408</v>
      </c>
      <c r="U423" s="979">
        <f>_xlfn.XLOOKUP($D423,Help2_FC!$D:$D,Help2_FC!Q:Q)</f>
        <v>0</v>
      </c>
      <c r="V423" s="979">
        <f>_xlfn.XLOOKUP($D423,Help2_FC!$D:$D,Help2_FC!R:R)</f>
        <v>90</v>
      </c>
      <c r="W423" s="979">
        <f>_xlfn.XLOOKUP($D423,Help2_FC!$D:$D,Help2_FC!S:S)</f>
        <v>16189.3651675</v>
      </c>
      <c r="Y423" s="979">
        <f>_xlfn.XLOOKUP($D423,Help2_FC!$D:$D,Help2_FC!V:V)</f>
        <v>9194</v>
      </c>
      <c r="Z423" s="979">
        <f>_xlfn.XLOOKUP($D423,Help2_FC!$D:$D,Help2_FC!W:W)</f>
        <v>4114</v>
      </c>
      <c r="AA423" s="979">
        <f>_xlfn.XLOOKUP($D423,Help2_FC!$D:$D,Help2_FC!X:X)</f>
        <v>0</v>
      </c>
      <c r="AB423" s="979">
        <f>_xlfn.XLOOKUP($D423,Help2_FC!$D:$D,Help2_FC!Y:Y)</f>
        <v>3959</v>
      </c>
      <c r="AC423" s="979">
        <f>_xlfn.XLOOKUP($D423,Help2_FC!$D:$D,Help2_FC!Z:Z)</f>
        <v>2996</v>
      </c>
      <c r="AD423" s="979">
        <f>_xlfn.XLOOKUP($D423,Help2_FC!$D:$D,Help2_FC!AA:AA)</f>
        <v>920</v>
      </c>
      <c r="AE423" s="979">
        <f>_xlfn.XLOOKUP($D423,Help2_FC!$D:$D,Help2_FC!AB:AB)</f>
        <v>663</v>
      </c>
      <c r="AF423" s="979">
        <f>_xlfn.XLOOKUP($D423,Help2_FC!$D:$D,Help2_FC!AC:AC)</f>
        <v>595</v>
      </c>
      <c r="AG423" s="979">
        <f>_xlfn.XLOOKUP($D423,Help2_FC!$D:$D,Help2_FC!AD:AD)</f>
        <v>186</v>
      </c>
      <c r="AH423" s="979">
        <f>_xlfn.XLOOKUP($D423,Help2_FC!$D:$D,Help2_FC!AE:AE)</f>
        <v>2186</v>
      </c>
      <c r="AI423" s="979">
        <f>_xlfn.XLOOKUP($D423,Help2_FC!$D:$D,Help2_FC!AF:AF)</f>
        <v>3137</v>
      </c>
      <c r="AJ423" s="979">
        <f>_xlfn.XLOOKUP($D423,Help2_FC!$D:$D,Help2_FC!AG:AG)</f>
        <v>376.6609744807472</v>
      </c>
      <c r="AK423" s="979">
        <f>_xlfn.XLOOKUP($D423,Help2_FC!$D:$D,Help2_FC!AH:AH)</f>
        <v>7385</v>
      </c>
      <c r="AL423" s="979">
        <f>_xlfn.XLOOKUP($D423,Help2_FC!$D:$D,Help2_FC!AI:AI)</f>
        <v>720</v>
      </c>
      <c r="AM423" s="979">
        <f>_xlfn.XLOOKUP($D423,Help2_FC!$D:$D,Help2_FC!AJ:AJ)</f>
        <v>450</v>
      </c>
      <c r="AN423" s="979">
        <f>_xlfn.XLOOKUP($D423,Help2_FC!$D:$D,Help2_FC!AK:AK)</f>
        <v>2352</v>
      </c>
    </row>
    <row r="424" spans="1:40" x14ac:dyDescent="0.2">
      <c r="A424" s="1">
        <v>45348</v>
      </c>
      <c r="B424">
        <f t="shared" si="46"/>
        <v>2</v>
      </c>
      <c r="C424">
        <f t="shared" si="47"/>
        <v>2024</v>
      </c>
      <c r="D424" s="872" t="str">
        <f t="shared" si="44"/>
        <v>02´2024</v>
      </c>
      <c r="E424" s="867">
        <v>2</v>
      </c>
      <c r="F424" s="2">
        <f t="shared" si="45"/>
        <v>22</v>
      </c>
      <c r="G424" s="1483">
        <f t="shared" si="48"/>
        <v>3.4076827757125151E-2</v>
      </c>
      <c r="H424" s="5">
        <f t="shared" si="49"/>
        <v>0.91666666666666663</v>
      </c>
      <c r="I424" s="995">
        <f>_xlfn.XLOOKUP($D424,Help2_FC!$D:$D,Help2_FC!H:H)</f>
        <v>20263</v>
      </c>
      <c r="J424" s="979">
        <f>_xlfn.XLOOKUP($D424,Help2_FC!$D:$D,Help2_FC!I:I)</f>
        <v>13308</v>
      </c>
      <c r="K424" s="979">
        <f>_xlfn.XLOOKUP($D424,Help2_FC!$D:$D,Help2_FC!J:J)</f>
        <v>1704</v>
      </c>
      <c r="L424" s="979">
        <f>_xlfn.XLOOKUP($D424,Help2_FC!$D:$D,Help2_FC!K:K)</f>
        <v>2255</v>
      </c>
      <c r="M424" s="979">
        <f>_xlfn.XLOOKUP($D424,Help2_FC!$D:$D,Help2_FC!L:L)</f>
        <v>8837</v>
      </c>
      <c r="N424" s="979">
        <f>_xlfn.XLOOKUP($D424,Help2_FC!$D:$D,Help2_FC!M:M)</f>
        <v>9375</v>
      </c>
      <c r="P424" s="979">
        <f>_xlfn.XLOOKUP($D424,Help2_FC!$D:$D,Help2_FC!F:F)</f>
        <v>645.6</v>
      </c>
      <c r="Q424" s="979">
        <f t="shared" si="50"/>
        <v>696</v>
      </c>
      <c r="R424" s="979">
        <f>_xlfn.XLOOKUP($D424,Help2_FC!$D:$D,Help2_FC!N:N)</f>
        <v>8837</v>
      </c>
      <c r="S424" s="979">
        <f>_xlfn.XLOOKUP($D424,Help2_FC!$D:$D,Help2_FC!O:O)</f>
        <v>7400.9774217149552</v>
      </c>
      <c r="T424" s="979">
        <f>_xlfn.XLOOKUP($D424,Help2_FC!$D:$D,Help2_FC!P:P)</f>
        <v>408</v>
      </c>
      <c r="U424" s="979">
        <f>_xlfn.XLOOKUP($D424,Help2_FC!$D:$D,Help2_FC!Q:Q)</f>
        <v>0</v>
      </c>
      <c r="V424" s="979">
        <f>_xlfn.XLOOKUP($D424,Help2_FC!$D:$D,Help2_FC!R:R)</f>
        <v>90</v>
      </c>
      <c r="W424" s="979">
        <f>_xlfn.XLOOKUP($D424,Help2_FC!$D:$D,Help2_FC!S:S)</f>
        <v>16189.3651675</v>
      </c>
      <c r="Y424" s="979">
        <f>_xlfn.XLOOKUP($D424,Help2_FC!$D:$D,Help2_FC!V:V)</f>
        <v>9194</v>
      </c>
      <c r="Z424" s="979">
        <f>_xlfn.XLOOKUP($D424,Help2_FC!$D:$D,Help2_FC!W:W)</f>
        <v>4114</v>
      </c>
      <c r="AA424" s="979">
        <f>_xlfn.XLOOKUP($D424,Help2_FC!$D:$D,Help2_FC!X:X)</f>
        <v>0</v>
      </c>
      <c r="AB424" s="979">
        <f>_xlfn.XLOOKUP($D424,Help2_FC!$D:$D,Help2_FC!Y:Y)</f>
        <v>3959</v>
      </c>
      <c r="AC424" s="979">
        <f>_xlfn.XLOOKUP($D424,Help2_FC!$D:$D,Help2_FC!Z:Z)</f>
        <v>2996</v>
      </c>
      <c r="AD424" s="979">
        <f>_xlfn.XLOOKUP($D424,Help2_FC!$D:$D,Help2_FC!AA:AA)</f>
        <v>920</v>
      </c>
      <c r="AE424" s="979">
        <f>_xlfn.XLOOKUP($D424,Help2_FC!$D:$D,Help2_FC!AB:AB)</f>
        <v>663</v>
      </c>
      <c r="AF424" s="979">
        <f>_xlfn.XLOOKUP($D424,Help2_FC!$D:$D,Help2_FC!AC:AC)</f>
        <v>595</v>
      </c>
      <c r="AG424" s="979">
        <f>_xlfn.XLOOKUP($D424,Help2_FC!$D:$D,Help2_FC!AD:AD)</f>
        <v>186</v>
      </c>
      <c r="AH424" s="979">
        <f>_xlfn.XLOOKUP($D424,Help2_FC!$D:$D,Help2_FC!AE:AE)</f>
        <v>2186</v>
      </c>
      <c r="AI424" s="979">
        <f>_xlfn.XLOOKUP($D424,Help2_FC!$D:$D,Help2_FC!AF:AF)</f>
        <v>3137</v>
      </c>
      <c r="AJ424" s="979">
        <f>_xlfn.XLOOKUP($D424,Help2_FC!$D:$D,Help2_FC!AG:AG)</f>
        <v>376.6609744807472</v>
      </c>
      <c r="AK424" s="979">
        <f>_xlfn.XLOOKUP($D424,Help2_FC!$D:$D,Help2_FC!AH:AH)</f>
        <v>7385</v>
      </c>
      <c r="AL424" s="979">
        <f>_xlfn.XLOOKUP($D424,Help2_FC!$D:$D,Help2_FC!AI:AI)</f>
        <v>720</v>
      </c>
      <c r="AM424" s="979">
        <f>_xlfn.XLOOKUP($D424,Help2_FC!$D:$D,Help2_FC!AJ:AJ)</f>
        <v>450</v>
      </c>
      <c r="AN424" s="979">
        <f>_xlfn.XLOOKUP($D424,Help2_FC!$D:$D,Help2_FC!AK:AK)</f>
        <v>2352</v>
      </c>
    </row>
    <row r="425" spans="1:40" x14ac:dyDescent="0.2">
      <c r="A425" s="1">
        <v>45349</v>
      </c>
      <c r="B425">
        <f t="shared" si="46"/>
        <v>2</v>
      </c>
      <c r="C425">
        <f t="shared" si="47"/>
        <v>2024</v>
      </c>
      <c r="D425" s="872" t="str">
        <f t="shared" si="44"/>
        <v>02´2024</v>
      </c>
      <c r="E425" s="867">
        <v>24</v>
      </c>
      <c r="F425" s="2">
        <f t="shared" si="45"/>
        <v>0</v>
      </c>
      <c r="G425" s="1483">
        <f t="shared" si="48"/>
        <v>0</v>
      </c>
      <c r="H425" s="5">
        <f t="shared" si="49"/>
        <v>0</v>
      </c>
      <c r="I425" s="995">
        <f>_xlfn.XLOOKUP($D425,Help2_FC!$D:$D,Help2_FC!H:H)</f>
        <v>20263</v>
      </c>
      <c r="J425" s="979">
        <f>_xlfn.XLOOKUP($D425,Help2_FC!$D:$D,Help2_FC!I:I)</f>
        <v>13308</v>
      </c>
      <c r="K425" s="979">
        <f>_xlfn.XLOOKUP($D425,Help2_FC!$D:$D,Help2_FC!J:J)</f>
        <v>1704</v>
      </c>
      <c r="L425" s="979">
        <f>_xlfn.XLOOKUP($D425,Help2_FC!$D:$D,Help2_FC!K:K)</f>
        <v>2255</v>
      </c>
      <c r="M425" s="979">
        <f>_xlfn.XLOOKUP($D425,Help2_FC!$D:$D,Help2_FC!L:L)</f>
        <v>8837</v>
      </c>
      <c r="N425" s="979">
        <f>_xlfn.XLOOKUP($D425,Help2_FC!$D:$D,Help2_FC!M:M)</f>
        <v>9375</v>
      </c>
      <c r="P425" s="979">
        <f>_xlfn.XLOOKUP($D425,Help2_FC!$D:$D,Help2_FC!F:F)</f>
        <v>645.6</v>
      </c>
      <c r="Q425" s="979">
        <f t="shared" si="50"/>
        <v>696</v>
      </c>
      <c r="R425" s="979">
        <f>_xlfn.XLOOKUP($D425,Help2_FC!$D:$D,Help2_FC!N:N)</f>
        <v>8837</v>
      </c>
      <c r="S425" s="979">
        <f>_xlfn.XLOOKUP($D425,Help2_FC!$D:$D,Help2_FC!O:O)</f>
        <v>7400.9774217149552</v>
      </c>
      <c r="T425" s="979">
        <f>_xlfn.XLOOKUP($D425,Help2_FC!$D:$D,Help2_FC!P:P)</f>
        <v>408</v>
      </c>
      <c r="U425" s="979">
        <f>_xlfn.XLOOKUP($D425,Help2_FC!$D:$D,Help2_FC!Q:Q)</f>
        <v>0</v>
      </c>
      <c r="V425" s="979">
        <f>_xlfn.XLOOKUP($D425,Help2_FC!$D:$D,Help2_FC!R:R)</f>
        <v>90</v>
      </c>
      <c r="W425" s="979">
        <f>_xlfn.XLOOKUP($D425,Help2_FC!$D:$D,Help2_FC!S:S)</f>
        <v>16189.3651675</v>
      </c>
      <c r="Y425" s="979">
        <f>_xlfn.XLOOKUP($D425,Help2_FC!$D:$D,Help2_FC!V:V)</f>
        <v>9194</v>
      </c>
      <c r="Z425" s="979">
        <f>_xlfn.XLOOKUP($D425,Help2_FC!$D:$D,Help2_FC!W:W)</f>
        <v>4114</v>
      </c>
      <c r="AA425" s="979">
        <f>_xlfn.XLOOKUP($D425,Help2_FC!$D:$D,Help2_FC!X:X)</f>
        <v>0</v>
      </c>
      <c r="AB425" s="979">
        <f>_xlfn.XLOOKUP($D425,Help2_FC!$D:$D,Help2_FC!Y:Y)</f>
        <v>3959</v>
      </c>
      <c r="AC425" s="979">
        <f>_xlfn.XLOOKUP($D425,Help2_FC!$D:$D,Help2_FC!Z:Z)</f>
        <v>2996</v>
      </c>
      <c r="AD425" s="979">
        <f>_xlfn.XLOOKUP($D425,Help2_FC!$D:$D,Help2_FC!AA:AA)</f>
        <v>920</v>
      </c>
      <c r="AE425" s="979">
        <f>_xlfn.XLOOKUP($D425,Help2_FC!$D:$D,Help2_FC!AB:AB)</f>
        <v>663</v>
      </c>
      <c r="AF425" s="979">
        <f>_xlfn.XLOOKUP($D425,Help2_FC!$D:$D,Help2_FC!AC:AC)</f>
        <v>595</v>
      </c>
      <c r="AG425" s="979">
        <f>_xlfn.XLOOKUP($D425,Help2_FC!$D:$D,Help2_FC!AD:AD)</f>
        <v>186</v>
      </c>
      <c r="AH425" s="979">
        <f>_xlfn.XLOOKUP($D425,Help2_FC!$D:$D,Help2_FC!AE:AE)</f>
        <v>2186</v>
      </c>
      <c r="AI425" s="979">
        <f>_xlfn.XLOOKUP($D425,Help2_FC!$D:$D,Help2_FC!AF:AF)</f>
        <v>3137</v>
      </c>
      <c r="AJ425" s="979">
        <f>_xlfn.XLOOKUP($D425,Help2_FC!$D:$D,Help2_FC!AG:AG)</f>
        <v>376.6609744807472</v>
      </c>
      <c r="AK425" s="979">
        <f>_xlfn.XLOOKUP($D425,Help2_FC!$D:$D,Help2_FC!AH:AH)</f>
        <v>7385</v>
      </c>
      <c r="AL425" s="979">
        <f>_xlfn.XLOOKUP($D425,Help2_FC!$D:$D,Help2_FC!AI:AI)</f>
        <v>720</v>
      </c>
      <c r="AM425" s="979">
        <f>_xlfn.XLOOKUP($D425,Help2_FC!$D:$D,Help2_FC!AJ:AJ)</f>
        <v>450</v>
      </c>
      <c r="AN425" s="979">
        <f>_xlfn.XLOOKUP($D425,Help2_FC!$D:$D,Help2_FC!AK:AK)</f>
        <v>2352</v>
      </c>
    </row>
    <row r="426" spans="1:40" x14ac:dyDescent="0.2">
      <c r="A426" s="1">
        <v>45350</v>
      </c>
      <c r="B426">
        <f t="shared" si="46"/>
        <v>2</v>
      </c>
      <c r="C426">
        <f t="shared" si="47"/>
        <v>2024</v>
      </c>
      <c r="D426" s="872" t="str">
        <f t="shared" si="44"/>
        <v>02´2024</v>
      </c>
      <c r="E426" s="867">
        <v>12.4</v>
      </c>
      <c r="F426" s="2">
        <f t="shared" si="45"/>
        <v>11.6</v>
      </c>
      <c r="G426" s="1483">
        <f t="shared" si="48"/>
        <v>1.7967781908302352E-2</v>
      </c>
      <c r="H426" s="5">
        <f t="shared" si="49"/>
        <v>0.48333333333333334</v>
      </c>
      <c r="I426" s="995">
        <f>_xlfn.XLOOKUP($D426,Help2_FC!$D:$D,Help2_FC!H:H)</f>
        <v>20263</v>
      </c>
      <c r="J426" s="979">
        <f>_xlfn.XLOOKUP($D426,Help2_FC!$D:$D,Help2_FC!I:I)</f>
        <v>13308</v>
      </c>
      <c r="K426" s="979">
        <f>_xlfn.XLOOKUP($D426,Help2_FC!$D:$D,Help2_FC!J:J)</f>
        <v>1704</v>
      </c>
      <c r="L426" s="979">
        <f>_xlfn.XLOOKUP($D426,Help2_FC!$D:$D,Help2_FC!K:K)</f>
        <v>2255</v>
      </c>
      <c r="M426" s="979">
        <f>_xlfn.XLOOKUP($D426,Help2_FC!$D:$D,Help2_FC!L:L)</f>
        <v>8837</v>
      </c>
      <c r="N426" s="979">
        <f>_xlfn.XLOOKUP($D426,Help2_FC!$D:$D,Help2_FC!M:M)</f>
        <v>9375</v>
      </c>
      <c r="P426" s="979">
        <f>_xlfn.XLOOKUP($D426,Help2_FC!$D:$D,Help2_FC!F:F)</f>
        <v>645.6</v>
      </c>
      <c r="Q426" s="979">
        <f t="shared" si="50"/>
        <v>696</v>
      </c>
      <c r="R426" s="979">
        <f>_xlfn.XLOOKUP($D426,Help2_FC!$D:$D,Help2_FC!N:N)</f>
        <v>8837</v>
      </c>
      <c r="S426" s="979">
        <f>_xlfn.XLOOKUP($D426,Help2_FC!$D:$D,Help2_FC!O:O)</f>
        <v>7400.9774217149552</v>
      </c>
      <c r="T426" s="979">
        <f>_xlfn.XLOOKUP($D426,Help2_FC!$D:$D,Help2_FC!P:P)</f>
        <v>408</v>
      </c>
      <c r="U426" s="979">
        <f>_xlfn.XLOOKUP($D426,Help2_FC!$D:$D,Help2_FC!Q:Q)</f>
        <v>0</v>
      </c>
      <c r="V426" s="979">
        <f>_xlfn.XLOOKUP($D426,Help2_FC!$D:$D,Help2_FC!R:R)</f>
        <v>90</v>
      </c>
      <c r="W426" s="979">
        <f>_xlfn.XLOOKUP($D426,Help2_FC!$D:$D,Help2_FC!S:S)</f>
        <v>16189.3651675</v>
      </c>
      <c r="Y426" s="979">
        <f>_xlfn.XLOOKUP($D426,Help2_FC!$D:$D,Help2_FC!V:V)</f>
        <v>9194</v>
      </c>
      <c r="Z426" s="979">
        <f>_xlfn.XLOOKUP($D426,Help2_FC!$D:$D,Help2_FC!W:W)</f>
        <v>4114</v>
      </c>
      <c r="AA426" s="979">
        <f>_xlfn.XLOOKUP($D426,Help2_FC!$D:$D,Help2_FC!X:X)</f>
        <v>0</v>
      </c>
      <c r="AB426" s="979">
        <f>_xlfn.XLOOKUP($D426,Help2_FC!$D:$D,Help2_FC!Y:Y)</f>
        <v>3959</v>
      </c>
      <c r="AC426" s="979">
        <f>_xlfn.XLOOKUP($D426,Help2_FC!$D:$D,Help2_FC!Z:Z)</f>
        <v>2996</v>
      </c>
      <c r="AD426" s="979">
        <f>_xlfn.XLOOKUP($D426,Help2_FC!$D:$D,Help2_FC!AA:AA)</f>
        <v>920</v>
      </c>
      <c r="AE426" s="979">
        <f>_xlfn.XLOOKUP($D426,Help2_FC!$D:$D,Help2_FC!AB:AB)</f>
        <v>663</v>
      </c>
      <c r="AF426" s="979">
        <f>_xlfn.XLOOKUP($D426,Help2_FC!$D:$D,Help2_FC!AC:AC)</f>
        <v>595</v>
      </c>
      <c r="AG426" s="979">
        <f>_xlfn.XLOOKUP($D426,Help2_FC!$D:$D,Help2_FC!AD:AD)</f>
        <v>186</v>
      </c>
      <c r="AH426" s="979">
        <f>_xlfn.XLOOKUP($D426,Help2_FC!$D:$D,Help2_FC!AE:AE)</f>
        <v>2186</v>
      </c>
      <c r="AI426" s="979">
        <f>_xlfn.XLOOKUP($D426,Help2_FC!$D:$D,Help2_FC!AF:AF)</f>
        <v>3137</v>
      </c>
      <c r="AJ426" s="979">
        <f>_xlfn.XLOOKUP($D426,Help2_FC!$D:$D,Help2_FC!AG:AG)</f>
        <v>376.6609744807472</v>
      </c>
      <c r="AK426" s="979">
        <f>_xlfn.XLOOKUP($D426,Help2_FC!$D:$D,Help2_FC!AH:AH)</f>
        <v>7385</v>
      </c>
      <c r="AL426" s="979">
        <f>_xlfn.XLOOKUP($D426,Help2_FC!$D:$D,Help2_FC!AI:AI)</f>
        <v>720</v>
      </c>
      <c r="AM426" s="979">
        <f>_xlfn.XLOOKUP($D426,Help2_FC!$D:$D,Help2_FC!AJ:AJ)</f>
        <v>450</v>
      </c>
      <c r="AN426" s="979">
        <f>_xlfn.XLOOKUP($D426,Help2_FC!$D:$D,Help2_FC!AK:AK)</f>
        <v>2352</v>
      </c>
    </row>
    <row r="427" spans="1:40" x14ac:dyDescent="0.2">
      <c r="A427" s="1">
        <v>45351</v>
      </c>
      <c r="B427">
        <f t="shared" si="46"/>
        <v>2</v>
      </c>
      <c r="C427">
        <f t="shared" si="47"/>
        <v>2024</v>
      </c>
      <c r="D427" s="872" t="str">
        <f t="shared" si="44"/>
        <v>02´2024</v>
      </c>
      <c r="F427" s="2">
        <f t="shared" si="45"/>
        <v>24</v>
      </c>
      <c r="G427" s="1483">
        <f t="shared" si="48"/>
        <v>3.717472118959108E-2</v>
      </c>
      <c r="H427" s="5">
        <f t="shared" si="49"/>
        <v>1</v>
      </c>
      <c r="I427" s="995">
        <f>_xlfn.XLOOKUP($D427,Help2_FC!$D:$D,Help2_FC!H:H)</f>
        <v>20263</v>
      </c>
      <c r="J427" s="979">
        <f>_xlfn.XLOOKUP($D427,Help2_FC!$D:$D,Help2_FC!I:I)</f>
        <v>13308</v>
      </c>
      <c r="K427" s="979">
        <f>_xlfn.XLOOKUP($D427,Help2_FC!$D:$D,Help2_FC!J:J)</f>
        <v>1704</v>
      </c>
      <c r="L427" s="979">
        <f>_xlfn.XLOOKUP($D427,Help2_FC!$D:$D,Help2_FC!K:K)</f>
        <v>2255</v>
      </c>
      <c r="M427" s="979">
        <f>_xlfn.XLOOKUP($D427,Help2_FC!$D:$D,Help2_FC!L:L)</f>
        <v>8837</v>
      </c>
      <c r="N427" s="979">
        <f>_xlfn.XLOOKUP($D427,Help2_FC!$D:$D,Help2_FC!M:M)</f>
        <v>9375</v>
      </c>
      <c r="P427" s="979">
        <f>_xlfn.XLOOKUP($D427,Help2_FC!$D:$D,Help2_FC!F:F)</f>
        <v>645.6</v>
      </c>
      <c r="Q427" s="979">
        <f t="shared" si="50"/>
        <v>696</v>
      </c>
      <c r="R427" s="979">
        <f>_xlfn.XLOOKUP($D427,Help2_FC!$D:$D,Help2_FC!N:N)</f>
        <v>8837</v>
      </c>
      <c r="S427" s="979">
        <f>_xlfn.XLOOKUP($D427,Help2_FC!$D:$D,Help2_FC!O:O)</f>
        <v>7400.9774217149552</v>
      </c>
      <c r="T427" s="979">
        <f>_xlfn.XLOOKUP($D427,Help2_FC!$D:$D,Help2_FC!P:P)</f>
        <v>408</v>
      </c>
      <c r="U427" s="979">
        <f>_xlfn.XLOOKUP($D427,Help2_FC!$D:$D,Help2_FC!Q:Q)</f>
        <v>0</v>
      </c>
      <c r="V427" s="979">
        <f>_xlfn.XLOOKUP($D427,Help2_FC!$D:$D,Help2_FC!R:R)</f>
        <v>90</v>
      </c>
      <c r="W427" s="979">
        <f>_xlfn.XLOOKUP($D427,Help2_FC!$D:$D,Help2_FC!S:S)</f>
        <v>16189.3651675</v>
      </c>
      <c r="Y427" s="979">
        <f>_xlfn.XLOOKUP($D427,Help2_FC!$D:$D,Help2_FC!V:V)</f>
        <v>9194</v>
      </c>
      <c r="Z427" s="979">
        <f>_xlfn.XLOOKUP($D427,Help2_FC!$D:$D,Help2_FC!W:W)</f>
        <v>4114</v>
      </c>
      <c r="AA427" s="979">
        <f>_xlfn.XLOOKUP($D427,Help2_FC!$D:$D,Help2_FC!X:X)</f>
        <v>0</v>
      </c>
      <c r="AB427" s="979">
        <f>_xlfn.XLOOKUP($D427,Help2_FC!$D:$D,Help2_FC!Y:Y)</f>
        <v>3959</v>
      </c>
      <c r="AC427" s="979">
        <f>_xlfn.XLOOKUP($D427,Help2_FC!$D:$D,Help2_FC!Z:Z)</f>
        <v>2996</v>
      </c>
      <c r="AD427" s="979">
        <f>_xlfn.XLOOKUP($D427,Help2_FC!$D:$D,Help2_FC!AA:AA)</f>
        <v>920</v>
      </c>
      <c r="AE427" s="979">
        <f>_xlfn.XLOOKUP($D427,Help2_FC!$D:$D,Help2_FC!AB:AB)</f>
        <v>663</v>
      </c>
      <c r="AF427" s="979">
        <f>_xlfn.XLOOKUP($D427,Help2_FC!$D:$D,Help2_FC!AC:AC)</f>
        <v>595</v>
      </c>
      <c r="AG427" s="979">
        <f>_xlfn.XLOOKUP($D427,Help2_FC!$D:$D,Help2_FC!AD:AD)</f>
        <v>186</v>
      </c>
      <c r="AH427" s="979">
        <f>_xlfn.XLOOKUP($D427,Help2_FC!$D:$D,Help2_FC!AE:AE)</f>
        <v>2186</v>
      </c>
      <c r="AI427" s="979">
        <f>_xlfn.XLOOKUP($D427,Help2_FC!$D:$D,Help2_FC!AF:AF)</f>
        <v>3137</v>
      </c>
      <c r="AJ427" s="979">
        <f>_xlfn.XLOOKUP($D427,Help2_FC!$D:$D,Help2_FC!AG:AG)</f>
        <v>376.6609744807472</v>
      </c>
      <c r="AK427" s="979">
        <f>_xlfn.XLOOKUP($D427,Help2_FC!$D:$D,Help2_FC!AH:AH)</f>
        <v>7385</v>
      </c>
      <c r="AL427" s="979">
        <f>_xlfn.XLOOKUP($D427,Help2_FC!$D:$D,Help2_FC!AI:AI)</f>
        <v>720</v>
      </c>
      <c r="AM427" s="979">
        <f>_xlfn.XLOOKUP($D427,Help2_FC!$D:$D,Help2_FC!AJ:AJ)</f>
        <v>450</v>
      </c>
      <c r="AN427" s="979">
        <f>_xlfn.XLOOKUP($D427,Help2_FC!$D:$D,Help2_FC!AK:AK)</f>
        <v>2352</v>
      </c>
    </row>
    <row r="428" spans="1:40" x14ac:dyDescent="0.2">
      <c r="A428" s="1">
        <v>45352</v>
      </c>
      <c r="B428">
        <f t="shared" si="46"/>
        <v>3</v>
      </c>
      <c r="C428">
        <f t="shared" si="47"/>
        <v>2024</v>
      </c>
      <c r="D428" s="872" t="str">
        <f t="shared" si="44"/>
        <v>03´2024</v>
      </c>
      <c r="F428" s="2">
        <f t="shared" si="45"/>
        <v>24</v>
      </c>
      <c r="G428" s="1483">
        <f t="shared" si="48"/>
        <v>3.2786885245901641E-2</v>
      </c>
      <c r="H428" s="5">
        <f t="shared" si="49"/>
        <v>1</v>
      </c>
      <c r="I428" s="995">
        <f>_xlfn.XLOOKUP($D428,Help2_FC!$D:$D,Help2_FC!H:H)</f>
        <v>18792</v>
      </c>
      <c r="J428" s="979">
        <f>_xlfn.XLOOKUP($D428,Help2_FC!$D:$D,Help2_FC!I:I)</f>
        <v>12371</v>
      </c>
      <c r="K428" s="979">
        <f>_xlfn.XLOOKUP($D428,Help2_FC!$D:$D,Help2_FC!J:J)</f>
        <v>2335</v>
      </c>
      <c r="L428" s="979">
        <f>_xlfn.XLOOKUP($D428,Help2_FC!$D:$D,Help2_FC!K:K)</f>
        <v>2494</v>
      </c>
      <c r="M428" s="979">
        <f>_xlfn.XLOOKUP($D428,Help2_FC!$D:$D,Help2_FC!L:L)</f>
        <v>8400.5106790486698</v>
      </c>
      <c r="N428" s="979">
        <f>_xlfn.XLOOKUP($D428,Help2_FC!$D:$D,Help2_FC!M:M)</f>
        <v>9198.56</v>
      </c>
      <c r="P428" s="979">
        <f>_xlfn.XLOOKUP($D428,Help2_FC!$D:$D,Help2_FC!F:F)</f>
        <v>732</v>
      </c>
      <c r="Q428" s="979">
        <f t="shared" si="50"/>
        <v>744</v>
      </c>
      <c r="R428" s="979">
        <f>_xlfn.XLOOKUP($D428,Help2_FC!$D:$D,Help2_FC!N:N)</f>
        <v>8400.5106790486698</v>
      </c>
      <c r="S428" s="979">
        <f>_xlfn.XLOOKUP($D428,Help2_FC!$D:$D,Help2_FC!O:O)</f>
        <v>8362.7289249978476</v>
      </c>
      <c r="T428" s="979">
        <f>_xlfn.XLOOKUP($D428,Help2_FC!$D:$D,Help2_FC!P:P)</f>
        <v>609</v>
      </c>
      <c r="U428" s="979">
        <f>_xlfn.XLOOKUP($D428,Help2_FC!$D:$D,Help2_FC!Q:Q)</f>
        <v>507</v>
      </c>
      <c r="V428" s="979">
        <f>_xlfn.XLOOKUP($D428,Help2_FC!$D:$D,Help2_FC!R:R)</f>
        <v>100</v>
      </c>
      <c r="W428" s="979">
        <f>_xlfn.XLOOKUP($D428,Help2_FC!$D:$D,Help2_FC!S:S)</f>
        <v>20140.895200800001</v>
      </c>
      <c r="Y428" s="979">
        <f>_xlfn.XLOOKUP($D428,Help2_FC!$D:$D,Help2_FC!V:V)</f>
        <v>10169</v>
      </c>
      <c r="Z428" s="979">
        <f>_xlfn.XLOOKUP($D428,Help2_FC!$D:$D,Help2_FC!W:W)</f>
        <v>2202</v>
      </c>
      <c r="AA428" s="979">
        <f>_xlfn.XLOOKUP($D428,Help2_FC!$D:$D,Help2_FC!X:X)</f>
        <v>0</v>
      </c>
      <c r="AB428" s="979">
        <f>_xlfn.XLOOKUP($D428,Help2_FC!$D:$D,Help2_FC!Y:Y)</f>
        <v>4829</v>
      </c>
      <c r="AC428" s="979">
        <f>_xlfn.XLOOKUP($D428,Help2_FC!$D:$D,Help2_FC!Z:Z)</f>
        <v>1592</v>
      </c>
      <c r="AD428" s="979">
        <f>_xlfn.XLOOKUP($D428,Help2_FC!$D:$D,Help2_FC!AA:AA)</f>
        <v>1037.4595667999999</v>
      </c>
      <c r="AE428" s="979">
        <f>_xlfn.XLOOKUP($D428,Help2_FC!$D:$D,Help2_FC!AB:AB)</f>
        <v>888</v>
      </c>
      <c r="AF428" s="979">
        <f>_xlfn.XLOOKUP($D428,Help2_FC!$D:$D,Help2_FC!AC:AC)</f>
        <v>553</v>
      </c>
      <c r="AG428" s="979">
        <f>_xlfn.XLOOKUP($D428,Help2_FC!$D:$D,Help2_FC!AD:AD)</f>
        <v>493</v>
      </c>
      <c r="AH428" s="979">
        <f>_xlfn.XLOOKUP($D428,Help2_FC!$D:$D,Help2_FC!AE:AE)</f>
        <v>864.90000000000009</v>
      </c>
      <c r="AI428" s="979">
        <f>_xlfn.XLOOKUP($D428,Help2_FC!$D:$D,Help2_FC!AF:AF)</f>
        <v>3574.9199999999996</v>
      </c>
      <c r="AJ428" s="979">
        <f>_xlfn.XLOOKUP($D428,Help2_FC!$D:$D,Help2_FC!AG:AG)</f>
        <v>337.78944633739206</v>
      </c>
      <c r="AK428" s="979">
        <f>_xlfn.XLOOKUP($D428,Help2_FC!$D:$D,Help2_FC!AH:AH)</f>
        <v>8459.1862549076595</v>
      </c>
      <c r="AL428" s="979">
        <f>_xlfn.XLOOKUP($D428,Help2_FC!$D:$D,Help2_FC!AI:AI)</f>
        <v>864</v>
      </c>
      <c r="AM428" s="979">
        <f>_xlfn.XLOOKUP($D428,Help2_FC!$D:$D,Help2_FC!AJ:AJ)</f>
        <v>300</v>
      </c>
      <c r="AN428" s="979">
        <f>_xlfn.XLOOKUP($D428,Help2_FC!$D:$D,Help2_FC!AK:AK)</f>
        <v>1359</v>
      </c>
    </row>
    <row r="429" spans="1:40" x14ac:dyDescent="0.2">
      <c r="A429" s="1">
        <v>45353</v>
      </c>
      <c r="B429">
        <f t="shared" si="46"/>
        <v>3</v>
      </c>
      <c r="C429">
        <f t="shared" si="47"/>
        <v>2024</v>
      </c>
      <c r="D429" s="872" t="str">
        <f t="shared" si="44"/>
        <v>03´2024</v>
      </c>
      <c r="F429" s="2">
        <f t="shared" si="45"/>
        <v>24</v>
      </c>
      <c r="G429" s="1483">
        <f t="shared" si="48"/>
        <v>3.2786885245901641E-2</v>
      </c>
      <c r="H429" s="5">
        <f t="shared" si="49"/>
        <v>1</v>
      </c>
      <c r="I429" s="995">
        <f>_xlfn.XLOOKUP($D429,Help2_FC!$D:$D,Help2_FC!H:H)</f>
        <v>18792</v>
      </c>
      <c r="J429" s="979">
        <f>_xlfn.XLOOKUP($D429,Help2_FC!$D:$D,Help2_FC!I:I)</f>
        <v>12371</v>
      </c>
      <c r="K429" s="979">
        <f>_xlfn.XLOOKUP($D429,Help2_FC!$D:$D,Help2_FC!J:J)</f>
        <v>2335</v>
      </c>
      <c r="L429" s="979">
        <f>_xlfn.XLOOKUP($D429,Help2_FC!$D:$D,Help2_FC!K:K)</f>
        <v>2494</v>
      </c>
      <c r="M429" s="979">
        <f>_xlfn.XLOOKUP($D429,Help2_FC!$D:$D,Help2_FC!L:L)</f>
        <v>8400.5106790486698</v>
      </c>
      <c r="N429" s="979">
        <f>_xlfn.XLOOKUP($D429,Help2_FC!$D:$D,Help2_FC!M:M)</f>
        <v>9198.56</v>
      </c>
      <c r="P429" s="979">
        <f>_xlfn.XLOOKUP($D429,Help2_FC!$D:$D,Help2_FC!F:F)</f>
        <v>732</v>
      </c>
      <c r="Q429" s="979">
        <f t="shared" si="50"/>
        <v>744</v>
      </c>
      <c r="R429" s="979">
        <f>_xlfn.XLOOKUP($D429,Help2_FC!$D:$D,Help2_FC!N:N)</f>
        <v>8400.5106790486698</v>
      </c>
      <c r="S429" s="979">
        <f>_xlfn.XLOOKUP($D429,Help2_FC!$D:$D,Help2_FC!O:O)</f>
        <v>8362.7289249978476</v>
      </c>
      <c r="T429" s="979">
        <f>_xlfn.XLOOKUP($D429,Help2_FC!$D:$D,Help2_FC!P:P)</f>
        <v>609</v>
      </c>
      <c r="U429" s="979">
        <f>_xlfn.XLOOKUP($D429,Help2_FC!$D:$D,Help2_FC!Q:Q)</f>
        <v>507</v>
      </c>
      <c r="V429" s="979">
        <f>_xlfn.XLOOKUP($D429,Help2_FC!$D:$D,Help2_FC!R:R)</f>
        <v>100</v>
      </c>
      <c r="W429" s="979">
        <f>_xlfn.XLOOKUP($D429,Help2_FC!$D:$D,Help2_FC!S:S)</f>
        <v>20140.895200800001</v>
      </c>
      <c r="Y429" s="979">
        <f>_xlfn.XLOOKUP($D429,Help2_FC!$D:$D,Help2_FC!V:V)</f>
        <v>10169</v>
      </c>
      <c r="Z429" s="979">
        <f>_xlfn.XLOOKUP($D429,Help2_FC!$D:$D,Help2_FC!W:W)</f>
        <v>2202</v>
      </c>
      <c r="AA429" s="979">
        <f>_xlfn.XLOOKUP($D429,Help2_FC!$D:$D,Help2_FC!X:X)</f>
        <v>0</v>
      </c>
      <c r="AB429" s="979">
        <f>_xlfn.XLOOKUP($D429,Help2_FC!$D:$D,Help2_FC!Y:Y)</f>
        <v>4829</v>
      </c>
      <c r="AC429" s="979">
        <f>_xlfn.XLOOKUP($D429,Help2_FC!$D:$D,Help2_FC!Z:Z)</f>
        <v>1592</v>
      </c>
      <c r="AD429" s="979">
        <f>_xlfn.XLOOKUP($D429,Help2_FC!$D:$D,Help2_FC!AA:AA)</f>
        <v>1037.4595667999999</v>
      </c>
      <c r="AE429" s="979">
        <f>_xlfn.XLOOKUP($D429,Help2_FC!$D:$D,Help2_FC!AB:AB)</f>
        <v>888</v>
      </c>
      <c r="AF429" s="979">
        <f>_xlfn.XLOOKUP($D429,Help2_FC!$D:$D,Help2_FC!AC:AC)</f>
        <v>553</v>
      </c>
      <c r="AG429" s="979">
        <f>_xlfn.XLOOKUP($D429,Help2_FC!$D:$D,Help2_FC!AD:AD)</f>
        <v>493</v>
      </c>
      <c r="AH429" s="979">
        <f>_xlfn.XLOOKUP($D429,Help2_FC!$D:$D,Help2_FC!AE:AE)</f>
        <v>864.90000000000009</v>
      </c>
      <c r="AI429" s="979">
        <f>_xlfn.XLOOKUP($D429,Help2_FC!$D:$D,Help2_FC!AF:AF)</f>
        <v>3574.9199999999996</v>
      </c>
      <c r="AJ429" s="979">
        <f>_xlfn.XLOOKUP($D429,Help2_FC!$D:$D,Help2_FC!AG:AG)</f>
        <v>337.78944633739206</v>
      </c>
      <c r="AK429" s="979">
        <f>_xlfn.XLOOKUP($D429,Help2_FC!$D:$D,Help2_FC!AH:AH)</f>
        <v>8459.1862549076595</v>
      </c>
      <c r="AL429" s="979">
        <f>_xlfn.XLOOKUP($D429,Help2_FC!$D:$D,Help2_FC!AI:AI)</f>
        <v>864</v>
      </c>
      <c r="AM429" s="979">
        <f>_xlfn.XLOOKUP($D429,Help2_FC!$D:$D,Help2_FC!AJ:AJ)</f>
        <v>300</v>
      </c>
      <c r="AN429" s="979">
        <f>_xlfn.XLOOKUP($D429,Help2_FC!$D:$D,Help2_FC!AK:AK)</f>
        <v>1359</v>
      </c>
    </row>
    <row r="430" spans="1:40" x14ac:dyDescent="0.2">
      <c r="A430" s="1">
        <v>45354</v>
      </c>
      <c r="B430">
        <f t="shared" si="46"/>
        <v>3</v>
      </c>
      <c r="C430">
        <f t="shared" si="47"/>
        <v>2024</v>
      </c>
      <c r="D430" s="872" t="str">
        <f t="shared" si="44"/>
        <v>03´2024</v>
      </c>
      <c r="F430" s="2">
        <f t="shared" si="45"/>
        <v>24</v>
      </c>
      <c r="G430" s="1483">
        <f t="shared" si="48"/>
        <v>3.2786885245901641E-2</v>
      </c>
      <c r="H430" s="5">
        <f t="shared" si="49"/>
        <v>1</v>
      </c>
      <c r="I430" s="995">
        <f>_xlfn.XLOOKUP($D430,Help2_FC!$D:$D,Help2_FC!H:H)</f>
        <v>18792</v>
      </c>
      <c r="J430" s="979">
        <f>_xlfn.XLOOKUP($D430,Help2_FC!$D:$D,Help2_FC!I:I)</f>
        <v>12371</v>
      </c>
      <c r="K430" s="979">
        <f>_xlfn.XLOOKUP($D430,Help2_FC!$D:$D,Help2_FC!J:J)</f>
        <v>2335</v>
      </c>
      <c r="L430" s="979">
        <f>_xlfn.XLOOKUP($D430,Help2_FC!$D:$D,Help2_FC!K:K)</f>
        <v>2494</v>
      </c>
      <c r="M430" s="979">
        <f>_xlfn.XLOOKUP($D430,Help2_FC!$D:$D,Help2_FC!L:L)</f>
        <v>8400.5106790486698</v>
      </c>
      <c r="N430" s="979">
        <f>_xlfn.XLOOKUP($D430,Help2_FC!$D:$D,Help2_FC!M:M)</f>
        <v>9198.56</v>
      </c>
      <c r="P430" s="979">
        <f>_xlfn.XLOOKUP($D430,Help2_FC!$D:$D,Help2_FC!F:F)</f>
        <v>732</v>
      </c>
      <c r="Q430" s="979">
        <f t="shared" si="50"/>
        <v>744</v>
      </c>
      <c r="R430" s="979">
        <f>_xlfn.XLOOKUP($D430,Help2_FC!$D:$D,Help2_FC!N:N)</f>
        <v>8400.5106790486698</v>
      </c>
      <c r="S430" s="979">
        <f>_xlfn.XLOOKUP($D430,Help2_FC!$D:$D,Help2_FC!O:O)</f>
        <v>8362.7289249978476</v>
      </c>
      <c r="T430" s="979">
        <f>_xlfn.XLOOKUP($D430,Help2_FC!$D:$D,Help2_FC!P:P)</f>
        <v>609</v>
      </c>
      <c r="U430" s="979">
        <f>_xlfn.XLOOKUP($D430,Help2_FC!$D:$D,Help2_FC!Q:Q)</f>
        <v>507</v>
      </c>
      <c r="V430" s="979">
        <f>_xlfn.XLOOKUP($D430,Help2_FC!$D:$D,Help2_FC!R:R)</f>
        <v>100</v>
      </c>
      <c r="W430" s="979">
        <f>_xlfn.XLOOKUP($D430,Help2_FC!$D:$D,Help2_FC!S:S)</f>
        <v>20140.895200800001</v>
      </c>
      <c r="Y430" s="979">
        <f>_xlfn.XLOOKUP($D430,Help2_FC!$D:$D,Help2_FC!V:V)</f>
        <v>10169</v>
      </c>
      <c r="Z430" s="979">
        <f>_xlfn.XLOOKUP($D430,Help2_FC!$D:$D,Help2_FC!W:W)</f>
        <v>2202</v>
      </c>
      <c r="AA430" s="979">
        <f>_xlfn.XLOOKUP($D430,Help2_FC!$D:$D,Help2_FC!X:X)</f>
        <v>0</v>
      </c>
      <c r="AB430" s="979">
        <f>_xlfn.XLOOKUP($D430,Help2_FC!$D:$D,Help2_FC!Y:Y)</f>
        <v>4829</v>
      </c>
      <c r="AC430" s="979">
        <f>_xlfn.XLOOKUP($D430,Help2_FC!$D:$D,Help2_FC!Z:Z)</f>
        <v>1592</v>
      </c>
      <c r="AD430" s="979">
        <f>_xlfn.XLOOKUP($D430,Help2_FC!$D:$D,Help2_FC!AA:AA)</f>
        <v>1037.4595667999999</v>
      </c>
      <c r="AE430" s="979">
        <f>_xlfn.XLOOKUP($D430,Help2_FC!$D:$D,Help2_FC!AB:AB)</f>
        <v>888</v>
      </c>
      <c r="AF430" s="979">
        <f>_xlfn.XLOOKUP($D430,Help2_FC!$D:$D,Help2_FC!AC:AC)</f>
        <v>553</v>
      </c>
      <c r="AG430" s="979">
        <f>_xlfn.XLOOKUP($D430,Help2_FC!$D:$D,Help2_FC!AD:AD)</f>
        <v>493</v>
      </c>
      <c r="AH430" s="979">
        <f>_xlfn.XLOOKUP($D430,Help2_FC!$D:$D,Help2_FC!AE:AE)</f>
        <v>864.90000000000009</v>
      </c>
      <c r="AI430" s="979">
        <f>_xlfn.XLOOKUP($D430,Help2_FC!$D:$D,Help2_FC!AF:AF)</f>
        <v>3574.9199999999996</v>
      </c>
      <c r="AJ430" s="979">
        <f>_xlfn.XLOOKUP($D430,Help2_FC!$D:$D,Help2_FC!AG:AG)</f>
        <v>337.78944633739206</v>
      </c>
      <c r="AK430" s="979">
        <f>_xlfn.XLOOKUP($D430,Help2_FC!$D:$D,Help2_FC!AH:AH)</f>
        <v>8459.1862549076595</v>
      </c>
      <c r="AL430" s="979">
        <f>_xlfn.XLOOKUP($D430,Help2_FC!$D:$D,Help2_FC!AI:AI)</f>
        <v>864</v>
      </c>
      <c r="AM430" s="979">
        <f>_xlfn.XLOOKUP($D430,Help2_FC!$D:$D,Help2_FC!AJ:AJ)</f>
        <v>300</v>
      </c>
      <c r="AN430" s="979">
        <f>_xlfn.XLOOKUP($D430,Help2_FC!$D:$D,Help2_FC!AK:AK)</f>
        <v>1359</v>
      </c>
    </row>
    <row r="431" spans="1:40" x14ac:dyDescent="0.2">
      <c r="A431" s="1">
        <v>45355</v>
      </c>
      <c r="B431">
        <f t="shared" si="46"/>
        <v>3</v>
      </c>
      <c r="C431">
        <f t="shared" si="47"/>
        <v>2024</v>
      </c>
      <c r="D431" s="872" t="str">
        <f t="shared" si="44"/>
        <v>03´2024</v>
      </c>
      <c r="F431" s="2">
        <f t="shared" si="45"/>
        <v>24</v>
      </c>
      <c r="G431" s="1483">
        <f t="shared" si="48"/>
        <v>3.2786885245901641E-2</v>
      </c>
      <c r="H431" s="5">
        <f t="shared" si="49"/>
        <v>1</v>
      </c>
      <c r="I431" s="995">
        <f>_xlfn.XLOOKUP($D431,Help2_FC!$D:$D,Help2_FC!H:H)</f>
        <v>18792</v>
      </c>
      <c r="J431" s="979">
        <f>_xlfn.XLOOKUP($D431,Help2_FC!$D:$D,Help2_FC!I:I)</f>
        <v>12371</v>
      </c>
      <c r="K431" s="979">
        <f>_xlfn.XLOOKUP($D431,Help2_FC!$D:$D,Help2_FC!J:J)</f>
        <v>2335</v>
      </c>
      <c r="L431" s="979">
        <f>_xlfn.XLOOKUP($D431,Help2_FC!$D:$D,Help2_FC!K:K)</f>
        <v>2494</v>
      </c>
      <c r="M431" s="979">
        <f>_xlfn.XLOOKUP($D431,Help2_FC!$D:$D,Help2_FC!L:L)</f>
        <v>8400.5106790486698</v>
      </c>
      <c r="N431" s="979">
        <f>_xlfn.XLOOKUP($D431,Help2_FC!$D:$D,Help2_FC!M:M)</f>
        <v>9198.56</v>
      </c>
      <c r="P431" s="979">
        <f>_xlfn.XLOOKUP($D431,Help2_FC!$D:$D,Help2_FC!F:F)</f>
        <v>732</v>
      </c>
      <c r="Q431" s="979">
        <f t="shared" si="50"/>
        <v>744</v>
      </c>
      <c r="R431" s="979">
        <f>_xlfn.XLOOKUP($D431,Help2_FC!$D:$D,Help2_FC!N:N)</f>
        <v>8400.5106790486698</v>
      </c>
      <c r="S431" s="979">
        <f>_xlfn.XLOOKUP($D431,Help2_FC!$D:$D,Help2_FC!O:O)</f>
        <v>8362.7289249978476</v>
      </c>
      <c r="T431" s="979">
        <f>_xlfn.XLOOKUP($D431,Help2_FC!$D:$D,Help2_FC!P:P)</f>
        <v>609</v>
      </c>
      <c r="U431" s="979">
        <f>_xlfn.XLOOKUP($D431,Help2_FC!$D:$D,Help2_FC!Q:Q)</f>
        <v>507</v>
      </c>
      <c r="V431" s="979">
        <f>_xlfn.XLOOKUP($D431,Help2_FC!$D:$D,Help2_FC!R:R)</f>
        <v>100</v>
      </c>
      <c r="W431" s="979">
        <f>_xlfn.XLOOKUP($D431,Help2_FC!$D:$D,Help2_FC!S:S)</f>
        <v>20140.895200800001</v>
      </c>
      <c r="Y431" s="979">
        <f>_xlfn.XLOOKUP($D431,Help2_FC!$D:$D,Help2_FC!V:V)</f>
        <v>10169</v>
      </c>
      <c r="Z431" s="979">
        <f>_xlfn.XLOOKUP($D431,Help2_FC!$D:$D,Help2_FC!W:W)</f>
        <v>2202</v>
      </c>
      <c r="AA431" s="979">
        <f>_xlfn.XLOOKUP($D431,Help2_FC!$D:$D,Help2_FC!X:X)</f>
        <v>0</v>
      </c>
      <c r="AB431" s="979">
        <f>_xlfn.XLOOKUP($D431,Help2_FC!$D:$D,Help2_FC!Y:Y)</f>
        <v>4829</v>
      </c>
      <c r="AC431" s="979">
        <f>_xlfn.XLOOKUP($D431,Help2_FC!$D:$D,Help2_FC!Z:Z)</f>
        <v>1592</v>
      </c>
      <c r="AD431" s="979">
        <f>_xlfn.XLOOKUP($D431,Help2_FC!$D:$D,Help2_FC!AA:AA)</f>
        <v>1037.4595667999999</v>
      </c>
      <c r="AE431" s="979">
        <f>_xlfn.XLOOKUP($D431,Help2_FC!$D:$D,Help2_FC!AB:AB)</f>
        <v>888</v>
      </c>
      <c r="AF431" s="979">
        <f>_xlfn.XLOOKUP($D431,Help2_FC!$D:$D,Help2_FC!AC:AC)</f>
        <v>553</v>
      </c>
      <c r="AG431" s="979">
        <f>_xlfn.XLOOKUP($D431,Help2_FC!$D:$D,Help2_FC!AD:AD)</f>
        <v>493</v>
      </c>
      <c r="AH431" s="979">
        <f>_xlfn.XLOOKUP($D431,Help2_FC!$D:$D,Help2_FC!AE:AE)</f>
        <v>864.90000000000009</v>
      </c>
      <c r="AI431" s="979">
        <f>_xlfn.XLOOKUP($D431,Help2_FC!$D:$D,Help2_FC!AF:AF)</f>
        <v>3574.9199999999996</v>
      </c>
      <c r="AJ431" s="979">
        <f>_xlfn.XLOOKUP($D431,Help2_FC!$D:$D,Help2_FC!AG:AG)</f>
        <v>337.78944633739206</v>
      </c>
      <c r="AK431" s="979">
        <f>_xlfn.XLOOKUP($D431,Help2_FC!$D:$D,Help2_FC!AH:AH)</f>
        <v>8459.1862549076595</v>
      </c>
      <c r="AL431" s="979">
        <f>_xlfn.XLOOKUP($D431,Help2_FC!$D:$D,Help2_FC!AI:AI)</f>
        <v>864</v>
      </c>
      <c r="AM431" s="979">
        <f>_xlfn.XLOOKUP($D431,Help2_FC!$D:$D,Help2_FC!AJ:AJ)</f>
        <v>300</v>
      </c>
      <c r="AN431" s="979">
        <f>_xlfn.XLOOKUP($D431,Help2_FC!$D:$D,Help2_FC!AK:AK)</f>
        <v>1359</v>
      </c>
    </row>
    <row r="432" spans="1:40" x14ac:dyDescent="0.2">
      <c r="A432" s="1">
        <v>45356</v>
      </c>
      <c r="B432">
        <f t="shared" si="46"/>
        <v>3</v>
      </c>
      <c r="C432">
        <f t="shared" si="47"/>
        <v>2024</v>
      </c>
      <c r="D432" s="872" t="str">
        <f t="shared" si="44"/>
        <v>03´2024</v>
      </c>
      <c r="F432" s="2">
        <f t="shared" si="45"/>
        <v>24</v>
      </c>
      <c r="G432" s="1483">
        <f t="shared" si="48"/>
        <v>3.2786885245901641E-2</v>
      </c>
      <c r="H432" s="5">
        <f t="shared" si="49"/>
        <v>1</v>
      </c>
      <c r="I432" s="995">
        <f>_xlfn.XLOOKUP($D432,Help2_FC!$D:$D,Help2_FC!H:H)</f>
        <v>18792</v>
      </c>
      <c r="J432" s="979">
        <f>_xlfn.XLOOKUP($D432,Help2_FC!$D:$D,Help2_FC!I:I)</f>
        <v>12371</v>
      </c>
      <c r="K432" s="979">
        <f>_xlfn.XLOOKUP($D432,Help2_FC!$D:$D,Help2_FC!J:J)</f>
        <v>2335</v>
      </c>
      <c r="L432" s="979">
        <f>_xlfn.XLOOKUP($D432,Help2_FC!$D:$D,Help2_FC!K:K)</f>
        <v>2494</v>
      </c>
      <c r="M432" s="979">
        <f>_xlfn.XLOOKUP($D432,Help2_FC!$D:$D,Help2_FC!L:L)</f>
        <v>8400.5106790486698</v>
      </c>
      <c r="N432" s="979">
        <f>_xlfn.XLOOKUP($D432,Help2_FC!$D:$D,Help2_FC!M:M)</f>
        <v>9198.56</v>
      </c>
      <c r="P432" s="979">
        <f>_xlfn.XLOOKUP($D432,Help2_FC!$D:$D,Help2_FC!F:F)</f>
        <v>732</v>
      </c>
      <c r="Q432" s="979">
        <f t="shared" si="50"/>
        <v>744</v>
      </c>
      <c r="R432" s="979">
        <f>_xlfn.XLOOKUP($D432,Help2_FC!$D:$D,Help2_FC!N:N)</f>
        <v>8400.5106790486698</v>
      </c>
      <c r="S432" s="979">
        <f>_xlfn.XLOOKUP($D432,Help2_FC!$D:$D,Help2_FC!O:O)</f>
        <v>8362.7289249978476</v>
      </c>
      <c r="T432" s="979">
        <f>_xlfn.XLOOKUP($D432,Help2_FC!$D:$D,Help2_FC!P:P)</f>
        <v>609</v>
      </c>
      <c r="U432" s="979">
        <f>_xlfn.XLOOKUP($D432,Help2_FC!$D:$D,Help2_FC!Q:Q)</f>
        <v>507</v>
      </c>
      <c r="V432" s="979">
        <f>_xlfn.XLOOKUP($D432,Help2_FC!$D:$D,Help2_FC!R:R)</f>
        <v>100</v>
      </c>
      <c r="W432" s="979">
        <f>_xlfn.XLOOKUP($D432,Help2_FC!$D:$D,Help2_FC!S:S)</f>
        <v>20140.895200800001</v>
      </c>
      <c r="Y432" s="979">
        <f>_xlfn.XLOOKUP($D432,Help2_FC!$D:$D,Help2_FC!V:V)</f>
        <v>10169</v>
      </c>
      <c r="Z432" s="979">
        <f>_xlfn.XLOOKUP($D432,Help2_FC!$D:$D,Help2_FC!W:W)</f>
        <v>2202</v>
      </c>
      <c r="AA432" s="979">
        <f>_xlfn.XLOOKUP($D432,Help2_FC!$D:$D,Help2_FC!X:X)</f>
        <v>0</v>
      </c>
      <c r="AB432" s="979">
        <f>_xlfn.XLOOKUP($D432,Help2_FC!$D:$D,Help2_FC!Y:Y)</f>
        <v>4829</v>
      </c>
      <c r="AC432" s="979">
        <f>_xlfn.XLOOKUP($D432,Help2_FC!$D:$D,Help2_FC!Z:Z)</f>
        <v>1592</v>
      </c>
      <c r="AD432" s="979">
        <f>_xlfn.XLOOKUP($D432,Help2_FC!$D:$D,Help2_FC!AA:AA)</f>
        <v>1037.4595667999999</v>
      </c>
      <c r="AE432" s="979">
        <f>_xlfn.XLOOKUP($D432,Help2_FC!$D:$D,Help2_FC!AB:AB)</f>
        <v>888</v>
      </c>
      <c r="AF432" s="979">
        <f>_xlfn.XLOOKUP($D432,Help2_FC!$D:$D,Help2_FC!AC:AC)</f>
        <v>553</v>
      </c>
      <c r="AG432" s="979">
        <f>_xlfn.XLOOKUP($D432,Help2_FC!$D:$D,Help2_FC!AD:AD)</f>
        <v>493</v>
      </c>
      <c r="AH432" s="979">
        <f>_xlfn.XLOOKUP($D432,Help2_FC!$D:$D,Help2_FC!AE:AE)</f>
        <v>864.90000000000009</v>
      </c>
      <c r="AI432" s="979">
        <f>_xlfn.XLOOKUP($D432,Help2_FC!$D:$D,Help2_FC!AF:AF)</f>
        <v>3574.9199999999996</v>
      </c>
      <c r="AJ432" s="979">
        <f>_xlfn.XLOOKUP($D432,Help2_FC!$D:$D,Help2_FC!AG:AG)</f>
        <v>337.78944633739206</v>
      </c>
      <c r="AK432" s="979">
        <f>_xlfn.XLOOKUP($D432,Help2_FC!$D:$D,Help2_FC!AH:AH)</f>
        <v>8459.1862549076595</v>
      </c>
      <c r="AL432" s="979">
        <f>_xlfn.XLOOKUP($D432,Help2_FC!$D:$D,Help2_FC!AI:AI)</f>
        <v>864</v>
      </c>
      <c r="AM432" s="979">
        <f>_xlfn.XLOOKUP($D432,Help2_FC!$D:$D,Help2_FC!AJ:AJ)</f>
        <v>300</v>
      </c>
      <c r="AN432" s="979">
        <f>_xlfn.XLOOKUP($D432,Help2_FC!$D:$D,Help2_FC!AK:AK)</f>
        <v>1359</v>
      </c>
    </row>
    <row r="433" spans="1:40" x14ac:dyDescent="0.2">
      <c r="A433" s="1">
        <v>45357</v>
      </c>
      <c r="B433">
        <f t="shared" si="46"/>
        <v>3</v>
      </c>
      <c r="C433">
        <f t="shared" si="47"/>
        <v>2024</v>
      </c>
      <c r="D433" s="872" t="str">
        <f t="shared" si="44"/>
        <v>03´2024</v>
      </c>
      <c r="F433" s="2">
        <f t="shared" si="45"/>
        <v>24</v>
      </c>
      <c r="G433" s="1483">
        <f t="shared" si="48"/>
        <v>3.2786885245901641E-2</v>
      </c>
      <c r="H433" s="5">
        <f t="shared" si="49"/>
        <v>1</v>
      </c>
      <c r="I433" s="995">
        <f>_xlfn.XLOOKUP($D433,Help2_FC!$D:$D,Help2_FC!H:H)</f>
        <v>18792</v>
      </c>
      <c r="J433" s="979">
        <f>_xlfn.XLOOKUP($D433,Help2_FC!$D:$D,Help2_FC!I:I)</f>
        <v>12371</v>
      </c>
      <c r="K433" s="979">
        <f>_xlfn.XLOOKUP($D433,Help2_FC!$D:$D,Help2_FC!J:J)</f>
        <v>2335</v>
      </c>
      <c r="L433" s="979">
        <f>_xlfn.XLOOKUP($D433,Help2_FC!$D:$D,Help2_FC!K:K)</f>
        <v>2494</v>
      </c>
      <c r="M433" s="979">
        <f>_xlfn.XLOOKUP($D433,Help2_FC!$D:$D,Help2_FC!L:L)</f>
        <v>8400.5106790486698</v>
      </c>
      <c r="N433" s="979">
        <f>_xlfn.XLOOKUP($D433,Help2_FC!$D:$D,Help2_FC!M:M)</f>
        <v>9198.56</v>
      </c>
      <c r="P433" s="979">
        <f>_xlfn.XLOOKUP($D433,Help2_FC!$D:$D,Help2_FC!F:F)</f>
        <v>732</v>
      </c>
      <c r="Q433" s="979">
        <f t="shared" si="50"/>
        <v>744</v>
      </c>
      <c r="R433" s="979">
        <f>_xlfn.XLOOKUP($D433,Help2_FC!$D:$D,Help2_FC!N:N)</f>
        <v>8400.5106790486698</v>
      </c>
      <c r="S433" s="979">
        <f>_xlfn.XLOOKUP($D433,Help2_FC!$D:$D,Help2_FC!O:O)</f>
        <v>8362.7289249978476</v>
      </c>
      <c r="T433" s="979">
        <f>_xlfn.XLOOKUP($D433,Help2_FC!$D:$D,Help2_FC!P:P)</f>
        <v>609</v>
      </c>
      <c r="U433" s="979">
        <f>_xlfn.XLOOKUP($D433,Help2_FC!$D:$D,Help2_FC!Q:Q)</f>
        <v>507</v>
      </c>
      <c r="V433" s="979">
        <f>_xlfn.XLOOKUP($D433,Help2_FC!$D:$D,Help2_FC!R:R)</f>
        <v>100</v>
      </c>
      <c r="W433" s="979">
        <f>_xlfn.XLOOKUP($D433,Help2_FC!$D:$D,Help2_FC!S:S)</f>
        <v>20140.895200800001</v>
      </c>
      <c r="Y433" s="979">
        <f>_xlfn.XLOOKUP($D433,Help2_FC!$D:$D,Help2_FC!V:V)</f>
        <v>10169</v>
      </c>
      <c r="Z433" s="979">
        <f>_xlfn.XLOOKUP($D433,Help2_FC!$D:$D,Help2_FC!W:W)</f>
        <v>2202</v>
      </c>
      <c r="AA433" s="979">
        <f>_xlfn.XLOOKUP($D433,Help2_FC!$D:$D,Help2_FC!X:X)</f>
        <v>0</v>
      </c>
      <c r="AB433" s="979">
        <f>_xlfn.XLOOKUP($D433,Help2_FC!$D:$D,Help2_FC!Y:Y)</f>
        <v>4829</v>
      </c>
      <c r="AC433" s="979">
        <f>_xlfn.XLOOKUP($D433,Help2_FC!$D:$D,Help2_FC!Z:Z)</f>
        <v>1592</v>
      </c>
      <c r="AD433" s="979">
        <f>_xlfn.XLOOKUP($D433,Help2_FC!$D:$D,Help2_FC!AA:AA)</f>
        <v>1037.4595667999999</v>
      </c>
      <c r="AE433" s="979">
        <f>_xlfn.XLOOKUP($D433,Help2_FC!$D:$D,Help2_FC!AB:AB)</f>
        <v>888</v>
      </c>
      <c r="AF433" s="979">
        <f>_xlfn.XLOOKUP($D433,Help2_FC!$D:$D,Help2_FC!AC:AC)</f>
        <v>553</v>
      </c>
      <c r="AG433" s="979">
        <f>_xlfn.XLOOKUP($D433,Help2_FC!$D:$D,Help2_FC!AD:AD)</f>
        <v>493</v>
      </c>
      <c r="AH433" s="979">
        <f>_xlfn.XLOOKUP($D433,Help2_FC!$D:$D,Help2_FC!AE:AE)</f>
        <v>864.90000000000009</v>
      </c>
      <c r="AI433" s="979">
        <f>_xlfn.XLOOKUP($D433,Help2_FC!$D:$D,Help2_FC!AF:AF)</f>
        <v>3574.9199999999996</v>
      </c>
      <c r="AJ433" s="979">
        <f>_xlfn.XLOOKUP($D433,Help2_FC!$D:$D,Help2_FC!AG:AG)</f>
        <v>337.78944633739206</v>
      </c>
      <c r="AK433" s="979">
        <f>_xlfn.XLOOKUP($D433,Help2_FC!$D:$D,Help2_FC!AH:AH)</f>
        <v>8459.1862549076595</v>
      </c>
      <c r="AL433" s="979">
        <f>_xlfn.XLOOKUP($D433,Help2_FC!$D:$D,Help2_FC!AI:AI)</f>
        <v>864</v>
      </c>
      <c r="AM433" s="979">
        <f>_xlfn.XLOOKUP($D433,Help2_FC!$D:$D,Help2_FC!AJ:AJ)</f>
        <v>300</v>
      </c>
      <c r="AN433" s="979">
        <f>_xlfn.XLOOKUP($D433,Help2_FC!$D:$D,Help2_FC!AK:AK)</f>
        <v>1359</v>
      </c>
    </row>
    <row r="434" spans="1:40" x14ac:dyDescent="0.2">
      <c r="A434" s="1">
        <v>45358</v>
      </c>
      <c r="B434">
        <f t="shared" si="46"/>
        <v>3</v>
      </c>
      <c r="C434">
        <f t="shared" si="47"/>
        <v>2024</v>
      </c>
      <c r="D434" s="872" t="str">
        <f t="shared" si="44"/>
        <v>03´2024</v>
      </c>
      <c r="F434" s="2">
        <f t="shared" si="45"/>
        <v>24</v>
      </c>
      <c r="G434" s="1483">
        <f t="shared" si="48"/>
        <v>3.2786885245901641E-2</v>
      </c>
      <c r="H434" s="5">
        <f t="shared" si="49"/>
        <v>1</v>
      </c>
      <c r="I434" s="995">
        <f>_xlfn.XLOOKUP($D434,Help2_FC!$D:$D,Help2_FC!H:H)</f>
        <v>18792</v>
      </c>
      <c r="J434" s="979">
        <f>_xlfn.XLOOKUP($D434,Help2_FC!$D:$D,Help2_FC!I:I)</f>
        <v>12371</v>
      </c>
      <c r="K434" s="979">
        <f>_xlfn.XLOOKUP($D434,Help2_FC!$D:$D,Help2_FC!J:J)</f>
        <v>2335</v>
      </c>
      <c r="L434" s="979">
        <f>_xlfn.XLOOKUP($D434,Help2_FC!$D:$D,Help2_FC!K:K)</f>
        <v>2494</v>
      </c>
      <c r="M434" s="979">
        <f>_xlfn.XLOOKUP($D434,Help2_FC!$D:$D,Help2_FC!L:L)</f>
        <v>8400.5106790486698</v>
      </c>
      <c r="N434" s="979">
        <f>_xlfn.XLOOKUP($D434,Help2_FC!$D:$D,Help2_FC!M:M)</f>
        <v>9198.56</v>
      </c>
      <c r="P434" s="979">
        <f>_xlfn.XLOOKUP($D434,Help2_FC!$D:$D,Help2_FC!F:F)</f>
        <v>732</v>
      </c>
      <c r="Q434" s="979">
        <f t="shared" si="50"/>
        <v>744</v>
      </c>
      <c r="R434" s="979">
        <f>_xlfn.XLOOKUP($D434,Help2_FC!$D:$D,Help2_FC!N:N)</f>
        <v>8400.5106790486698</v>
      </c>
      <c r="S434" s="979">
        <f>_xlfn.XLOOKUP($D434,Help2_FC!$D:$D,Help2_FC!O:O)</f>
        <v>8362.7289249978476</v>
      </c>
      <c r="T434" s="979">
        <f>_xlfn.XLOOKUP($D434,Help2_FC!$D:$D,Help2_FC!P:P)</f>
        <v>609</v>
      </c>
      <c r="U434" s="979">
        <f>_xlfn.XLOOKUP($D434,Help2_FC!$D:$D,Help2_FC!Q:Q)</f>
        <v>507</v>
      </c>
      <c r="V434" s="979">
        <f>_xlfn.XLOOKUP($D434,Help2_FC!$D:$D,Help2_FC!R:R)</f>
        <v>100</v>
      </c>
      <c r="W434" s="979">
        <f>_xlfn.XLOOKUP($D434,Help2_FC!$D:$D,Help2_FC!S:S)</f>
        <v>20140.895200800001</v>
      </c>
      <c r="Y434" s="979">
        <f>_xlfn.XLOOKUP($D434,Help2_FC!$D:$D,Help2_FC!V:V)</f>
        <v>10169</v>
      </c>
      <c r="Z434" s="979">
        <f>_xlfn.XLOOKUP($D434,Help2_FC!$D:$D,Help2_FC!W:W)</f>
        <v>2202</v>
      </c>
      <c r="AA434" s="979">
        <f>_xlfn.XLOOKUP($D434,Help2_FC!$D:$D,Help2_FC!X:X)</f>
        <v>0</v>
      </c>
      <c r="AB434" s="979">
        <f>_xlfn.XLOOKUP($D434,Help2_FC!$D:$D,Help2_FC!Y:Y)</f>
        <v>4829</v>
      </c>
      <c r="AC434" s="979">
        <f>_xlfn.XLOOKUP($D434,Help2_FC!$D:$D,Help2_FC!Z:Z)</f>
        <v>1592</v>
      </c>
      <c r="AD434" s="979">
        <f>_xlfn.XLOOKUP($D434,Help2_FC!$D:$D,Help2_FC!AA:AA)</f>
        <v>1037.4595667999999</v>
      </c>
      <c r="AE434" s="979">
        <f>_xlfn.XLOOKUP($D434,Help2_FC!$D:$D,Help2_FC!AB:AB)</f>
        <v>888</v>
      </c>
      <c r="AF434" s="979">
        <f>_xlfn.XLOOKUP($D434,Help2_FC!$D:$D,Help2_FC!AC:AC)</f>
        <v>553</v>
      </c>
      <c r="AG434" s="979">
        <f>_xlfn.XLOOKUP($D434,Help2_FC!$D:$D,Help2_FC!AD:AD)</f>
        <v>493</v>
      </c>
      <c r="AH434" s="979">
        <f>_xlfn.XLOOKUP($D434,Help2_FC!$D:$D,Help2_FC!AE:AE)</f>
        <v>864.90000000000009</v>
      </c>
      <c r="AI434" s="979">
        <f>_xlfn.XLOOKUP($D434,Help2_FC!$D:$D,Help2_FC!AF:AF)</f>
        <v>3574.9199999999996</v>
      </c>
      <c r="AJ434" s="979">
        <f>_xlfn.XLOOKUP($D434,Help2_FC!$D:$D,Help2_FC!AG:AG)</f>
        <v>337.78944633739206</v>
      </c>
      <c r="AK434" s="979">
        <f>_xlfn.XLOOKUP($D434,Help2_FC!$D:$D,Help2_FC!AH:AH)</f>
        <v>8459.1862549076595</v>
      </c>
      <c r="AL434" s="979">
        <f>_xlfn.XLOOKUP($D434,Help2_FC!$D:$D,Help2_FC!AI:AI)</f>
        <v>864</v>
      </c>
      <c r="AM434" s="979">
        <f>_xlfn.XLOOKUP($D434,Help2_FC!$D:$D,Help2_FC!AJ:AJ)</f>
        <v>300</v>
      </c>
      <c r="AN434" s="979">
        <f>_xlfn.XLOOKUP($D434,Help2_FC!$D:$D,Help2_FC!AK:AK)</f>
        <v>1359</v>
      </c>
    </row>
    <row r="435" spans="1:40" x14ac:dyDescent="0.2">
      <c r="A435" s="1">
        <v>45359</v>
      </c>
      <c r="B435">
        <f t="shared" si="46"/>
        <v>3</v>
      </c>
      <c r="C435">
        <f t="shared" si="47"/>
        <v>2024</v>
      </c>
      <c r="D435" s="872" t="str">
        <f t="shared" si="44"/>
        <v>03´2024</v>
      </c>
      <c r="F435" s="2">
        <f t="shared" si="45"/>
        <v>24</v>
      </c>
      <c r="G435" s="1483">
        <f t="shared" si="48"/>
        <v>3.2786885245901641E-2</v>
      </c>
      <c r="H435" s="5">
        <f t="shared" si="49"/>
        <v>1</v>
      </c>
      <c r="I435" s="995">
        <f>_xlfn.XLOOKUP($D435,Help2_FC!$D:$D,Help2_FC!H:H)</f>
        <v>18792</v>
      </c>
      <c r="J435" s="979">
        <f>_xlfn.XLOOKUP($D435,Help2_FC!$D:$D,Help2_FC!I:I)</f>
        <v>12371</v>
      </c>
      <c r="K435" s="979">
        <f>_xlfn.XLOOKUP($D435,Help2_FC!$D:$D,Help2_FC!J:J)</f>
        <v>2335</v>
      </c>
      <c r="L435" s="979">
        <f>_xlfn.XLOOKUP($D435,Help2_FC!$D:$D,Help2_FC!K:K)</f>
        <v>2494</v>
      </c>
      <c r="M435" s="979">
        <f>_xlfn.XLOOKUP($D435,Help2_FC!$D:$D,Help2_FC!L:L)</f>
        <v>8400.5106790486698</v>
      </c>
      <c r="N435" s="979">
        <f>_xlfn.XLOOKUP($D435,Help2_FC!$D:$D,Help2_FC!M:M)</f>
        <v>9198.56</v>
      </c>
      <c r="P435" s="979">
        <f>_xlfn.XLOOKUP($D435,Help2_FC!$D:$D,Help2_FC!F:F)</f>
        <v>732</v>
      </c>
      <c r="Q435" s="979">
        <f t="shared" si="50"/>
        <v>744</v>
      </c>
      <c r="R435" s="979">
        <f>_xlfn.XLOOKUP($D435,Help2_FC!$D:$D,Help2_FC!N:N)</f>
        <v>8400.5106790486698</v>
      </c>
      <c r="S435" s="979">
        <f>_xlfn.XLOOKUP($D435,Help2_FC!$D:$D,Help2_FC!O:O)</f>
        <v>8362.7289249978476</v>
      </c>
      <c r="T435" s="979">
        <f>_xlfn.XLOOKUP($D435,Help2_FC!$D:$D,Help2_FC!P:P)</f>
        <v>609</v>
      </c>
      <c r="U435" s="979">
        <f>_xlfn.XLOOKUP($D435,Help2_FC!$D:$D,Help2_FC!Q:Q)</f>
        <v>507</v>
      </c>
      <c r="V435" s="979">
        <f>_xlfn.XLOOKUP($D435,Help2_FC!$D:$D,Help2_FC!R:R)</f>
        <v>100</v>
      </c>
      <c r="W435" s="979">
        <f>_xlfn.XLOOKUP($D435,Help2_FC!$D:$D,Help2_FC!S:S)</f>
        <v>20140.895200800001</v>
      </c>
      <c r="Y435" s="979">
        <f>_xlfn.XLOOKUP($D435,Help2_FC!$D:$D,Help2_FC!V:V)</f>
        <v>10169</v>
      </c>
      <c r="Z435" s="979">
        <f>_xlfn.XLOOKUP($D435,Help2_FC!$D:$D,Help2_FC!W:W)</f>
        <v>2202</v>
      </c>
      <c r="AA435" s="979">
        <f>_xlfn.XLOOKUP($D435,Help2_FC!$D:$D,Help2_FC!X:X)</f>
        <v>0</v>
      </c>
      <c r="AB435" s="979">
        <f>_xlfn.XLOOKUP($D435,Help2_FC!$D:$D,Help2_FC!Y:Y)</f>
        <v>4829</v>
      </c>
      <c r="AC435" s="979">
        <f>_xlfn.XLOOKUP($D435,Help2_FC!$D:$D,Help2_FC!Z:Z)</f>
        <v>1592</v>
      </c>
      <c r="AD435" s="979">
        <f>_xlfn.XLOOKUP($D435,Help2_FC!$D:$D,Help2_FC!AA:AA)</f>
        <v>1037.4595667999999</v>
      </c>
      <c r="AE435" s="979">
        <f>_xlfn.XLOOKUP($D435,Help2_FC!$D:$D,Help2_FC!AB:AB)</f>
        <v>888</v>
      </c>
      <c r="AF435" s="979">
        <f>_xlfn.XLOOKUP($D435,Help2_FC!$D:$D,Help2_FC!AC:AC)</f>
        <v>553</v>
      </c>
      <c r="AG435" s="979">
        <f>_xlfn.XLOOKUP($D435,Help2_FC!$D:$D,Help2_FC!AD:AD)</f>
        <v>493</v>
      </c>
      <c r="AH435" s="979">
        <f>_xlfn.XLOOKUP($D435,Help2_FC!$D:$D,Help2_FC!AE:AE)</f>
        <v>864.90000000000009</v>
      </c>
      <c r="AI435" s="979">
        <f>_xlfn.XLOOKUP($D435,Help2_FC!$D:$D,Help2_FC!AF:AF)</f>
        <v>3574.9199999999996</v>
      </c>
      <c r="AJ435" s="979">
        <f>_xlfn.XLOOKUP($D435,Help2_FC!$D:$D,Help2_FC!AG:AG)</f>
        <v>337.78944633739206</v>
      </c>
      <c r="AK435" s="979">
        <f>_xlfn.XLOOKUP($D435,Help2_FC!$D:$D,Help2_FC!AH:AH)</f>
        <v>8459.1862549076595</v>
      </c>
      <c r="AL435" s="979">
        <f>_xlfn.XLOOKUP($D435,Help2_FC!$D:$D,Help2_FC!AI:AI)</f>
        <v>864</v>
      </c>
      <c r="AM435" s="979">
        <f>_xlfn.XLOOKUP($D435,Help2_FC!$D:$D,Help2_FC!AJ:AJ)</f>
        <v>300</v>
      </c>
      <c r="AN435" s="979">
        <f>_xlfn.XLOOKUP($D435,Help2_FC!$D:$D,Help2_FC!AK:AK)</f>
        <v>1359</v>
      </c>
    </row>
    <row r="436" spans="1:40" x14ac:dyDescent="0.2">
      <c r="A436" s="1">
        <v>45360</v>
      </c>
      <c r="B436">
        <f t="shared" si="46"/>
        <v>3</v>
      </c>
      <c r="C436">
        <f t="shared" si="47"/>
        <v>2024</v>
      </c>
      <c r="D436" s="872" t="str">
        <f t="shared" si="44"/>
        <v>03´2024</v>
      </c>
      <c r="F436" s="2">
        <f t="shared" si="45"/>
        <v>24</v>
      </c>
      <c r="G436" s="1483">
        <f t="shared" si="48"/>
        <v>3.2786885245901641E-2</v>
      </c>
      <c r="H436" s="5">
        <f t="shared" si="49"/>
        <v>1</v>
      </c>
      <c r="I436" s="995">
        <f>_xlfn.XLOOKUP($D436,Help2_FC!$D:$D,Help2_FC!H:H)</f>
        <v>18792</v>
      </c>
      <c r="J436" s="979">
        <f>_xlfn.XLOOKUP($D436,Help2_FC!$D:$D,Help2_FC!I:I)</f>
        <v>12371</v>
      </c>
      <c r="K436" s="979">
        <f>_xlfn.XLOOKUP($D436,Help2_FC!$D:$D,Help2_FC!J:J)</f>
        <v>2335</v>
      </c>
      <c r="L436" s="979">
        <f>_xlfn.XLOOKUP($D436,Help2_FC!$D:$D,Help2_FC!K:K)</f>
        <v>2494</v>
      </c>
      <c r="M436" s="979">
        <f>_xlfn.XLOOKUP($D436,Help2_FC!$D:$D,Help2_FC!L:L)</f>
        <v>8400.5106790486698</v>
      </c>
      <c r="N436" s="979">
        <f>_xlfn.XLOOKUP($D436,Help2_FC!$D:$D,Help2_FC!M:M)</f>
        <v>9198.56</v>
      </c>
      <c r="P436" s="979">
        <f>_xlfn.XLOOKUP($D436,Help2_FC!$D:$D,Help2_FC!F:F)</f>
        <v>732</v>
      </c>
      <c r="Q436" s="979">
        <f t="shared" si="50"/>
        <v>744</v>
      </c>
      <c r="R436" s="979">
        <f>_xlfn.XLOOKUP($D436,Help2_FC!$D:$D,Help2_FC!N:N)</f>
        <v>8400.5106790486698</v>
      </c>
      <c r="S436" s="979">
        <f>_xlfn.XLOOKUP($D436,Help2_FC!$D:$D,Help2_FC!O:O)</f>
        <v>8362.7289249978476</v>
      </c>
      <c r="T436" s="979">
        <f>_xlfn.XLOOKUP($D436,Help2_FC!$D:$D,Help2_FC!P:P)</f>
        <v>609</v>
      </c>
      <c r="U436" s="979">
        <f>_xlfn.XLOOKUP($D436,Help2_FC!$D:$D,Help2_FC!Q:Q)</f>
        <v>507</v>
      </c>
      <c r="V436" s="979">
        <f>_xlfn.XLOOKUP($D436,Help2_FC!$D:$D,Help2_FC!R:R)</f>
        <v>100</v>
      </c>
      <c r="W436" s="979">
        <f>_xlfn.XLOOKUP($D436,Help2_FC!$D:$D,Help2_FC!S:S)</f>
        <v>20140.895200800001</v>
      </c>
      <c r="Y436" s="979">
        <f>_xlfn.XLOOKUP($D436,Help2_FC!$D:$D,Help2_FC!V:V)</f>
        <v>10169</v>
      </c>
      <c r="Z436" s="979">
        <f>_xlfn.XLOOKUP($D436,Help2_FC!$D:$D,Help2_FC!W:W)</f>
        <v>2202</v>
      </c>
      <c r="AA436" s="979">
        <f>_xlfn.XLOOKUP($D436,Help2_FC!$D:$D,Help2_FC!X:X)</f>
        <v>0</v>
      </c>
      <c r="AB436" s="979">
        <f>_xlfn.XLOOKUP($D436,Help2_FC!$D:$D,Help2_FC!Y:Y)</f>
        <v>4829</v>
      </c>
      <c r="AC436" s="979">
        <f>_xlfn.XLOOKUP($D436,Help2_FC!$D:$D,Help2_FC!Z:Z)</f>
        <v>1592</v>
      </c>
      <c r="AD436" s="979">
        <f>_xlfn.XLOOKUP($D436,Help2_FC!$D:$D,Help2_FC!AA:AA)</f>
        <v>1037.4595667999999</v>
      </c>
      <c r="AE436" s="979">
        <f>_xlfn.XLOOKUP($D436,Help2_FC!$D:$D,Help2_FC!AB:AB)</f>
        <v>888</v>
      </c>
      <c r="AF436" s="979">
        <f>_xlfn.XLOOKUP($D436,Help2_FC!$D:$D,Help2_FC!AC:AC)</f>
        <v>553</v>
      </c>
      <c r="AG436" s="979">
        <f>_xlfn.XLOOKUP($D436,Help2_FC!$D:$D,Help2_FC!AD:AD)</f>
        <v>493</v>
      </c>
      <c r="AH436" s="979">
        <f>_xlfn.XLOOKUP($D436,Help2_FC!$D:$D,Help2_FC!AE:AE)</f>
        <v>864.90000000000009</v>
      </c>
      <c r="AI436" s="979">
        <f>_xlfn.XLOOKUP($D436,Help2_FC!$D:$D,Help2_FC!AF:AF)</f>
        <v>3574.9199999999996</v>
      </c>
      <c r="AJ436" s="979">
        <f>_xlfn.XLOOKUP($D436,Help2_FC!$D:$D,Help2_FC!AG:AG)</f>
        <v>337.78944633739206</v>
      </c>
      <c r="AK436" s="979">
        <f>_xlfn.XLOOKUP($D436,Help2_FC!$D:$D,Help2_FC!AH:AH)</f>
        <v>8459.1862549076595</v>
      </c>
      <c r="AL436" s="979">
        <f>_xlfn.XLOOKUP($D436,Help2_FC!$D:$D,Help2_FC!AI:AI)</f>
        <v>864</v>
      </c>
      <c r="AM436" s="979">
        <f>_xlfn.XLOOKUP($D436,Help2_FC!$D:$D,Help2_FC!AJ:AJ)</f>
        <v>300</v>
      </c>
      <c r="AN436" s="979">
        <f>_xlfn.XLOOKUP($D436,Help2_FC!$D:$D,Help2_FC!AK:AK)</f>
        <v>1359</v>
      </c>
    </row>
    <row r="437" spans="1:40" x14ac:dyDescent="0.2">
      <c r="A437" s="1">
        <v>45361</v>
      </c>
      <c r="B437">
        <f t="shared" si="46"/>
        <v>3</v>
      </c>
      <c r="C437">
        <f t="shared" si="47"/>
        <v>2024</v>
      </c>
      <c r="D437" s="872" t="str">
        <f t="shared" si="44"/>
        <v>03´2024</v>
      </c>
      <c r="F437" s="2">
        <f t="shared" si="45"/>
        <v>24</v>
      </c>
      <c r="G437" s="1483">
        <f t="shared" si="48"/>
        <v>3.2786885245901641E-2</v>
      </c>
      <c r="H437" s="5">
        <f t="shared" si="49"/>
        <v>1</v>
      </c>
      <c r="I437" s="995">
        <f>_xlfn.XLOOKUP($D437,Help2_FC!$D:$D,Help2_FC!H:H)</f>
        <v>18792</v>
      </c>
      <c r="J437" s="979">
        <f>_xlfn.XLOOKUP($D437,Help2_FC!$D:$D,Help2_FC!I:I)</f>
        <v>12371</v>
      </c>
      <c r="K437" s="979">
        <f>_xlfn.XLOOKUP($D437,Help2_FC!$D:$D,Help2_FC!J:J)</f>
        <v>2335</v>
      </c>
      <c r="L437" s="979">
        <f>_xlfn.XLOOKUP($D437,Help2_FC!$D:$D,Help2_FC!K:K)</f>
        <v>2494</v>
      </c>
      <c r="M437" s="979">
        <f>_xlfn.XLOOKUP($D437,Help2_FC!$D:$D,Help2_FC!L:L)</f>
        <v>8400.5106790486698</v>
      </c>
      <c r="N437" s="979">
        <f>_xlfn.XLOOKUP($D437,Help2_FC!$D:$D,Help2_FC!M:M)</f>
        <v>9198.56</v>
      </c>
      <c r="P437" s="979">
        <f>_xlfn.XLOOKUP($D437,Help2_FC!$D:$D,Help2_FC!F:F)</f>
        <v>732</v>
      </c>
      <c r="Q437" s="979">
        <f t="shared" si="50"/>
        <v>744</v>
      </c>
      <c r="R437" s="979">
        <f>_xlfn.XLOOKUP($D437,Help2_FC!$D:$D,Help2_FC!N:N)</f>
        <v>8400.5106790486698</v>
      </c>
      <c r="S437" s="979">
        <f>_xlfn.XLOOKUP($D437,Help2_FC!$D:$D,Help2_FC!O:O)</f>
        <v>8362.7289249978476</v>
      </c>
      <c r="T437" s="979">
        <f>_xlfn.XLOOKUP($D437,Help2_FC!$D:$D,Help2_FC!P:P)</f>
        <v>609</v>
      </c>
      <c r="U437" s="979">
        <f>_xlfn.XLOOKUP($D437,Help2_FC!$D:$D,Help2_FC!Q:Q)</f>
        <v>507</v>
      </c>
      <c r="V437" s="979">
        <f>_xlfn.XLOOKUP($D437,Help2_FC!$D:$D,Help2_FC!R:R)</f>
        <v>100</v>
      </c>
      <c r="W437" s="979">
        <f>_xlfn.XLOOKUP($D437,Help2_FC!$D:$D,Help2_FC!S:S)</f>
        <v>20140.895200800001</v>
      </c>
      <c r="Y437" s="979">
        <f>_xlfn.XLOOKUP($D437,Help2_FC!$D:$D,Help2_FC!V:V)</f>
        <v>10169</v>
      </c>
      <c r="Z437" s="979">
        <f>_xlfn.XLOOKUP($D437,Help2_FC!$D:$D,Help2_FC!W:W)</f>
        <v>2202</v>
      </c>
      <c r="AA437" s="979">
        <f>_xlfn.XLOOKUP($D437,Help2_FC!$D:$D,Help2_FC!X:X)</f>
        <v>0</v>
      </c>
      <c r="AB437" s="979">
        <f>_xlfn.XLOOKUP($D437,Help2_FC!$D:$D,Help2_FC!Y:Y)</f>
        <v>4829</v>
      </c>
      <c r="AC437" s="979">
        <f>_xlfn.XLOOKUP($D437,Help2_FC!$D:$D,Help2_FC!Z:Z)</f>
        <v>1592</v>
      </c>
      <c r="AD437" s="979">
        <f>_xlfn.XLOOKUP($D437,Help2_FC!$D:$D,Help2_FC!AA:AA)</f>
        <v>1037.4595667999999</v>
      </c>
      <c r="AE437" s="979">
        <f>_xlfn.XLOOKUP($D437,Help2_FC!$D:$D,Help2_FC!AB:AB)</f>
        <v>888</v>
      </c>
      <c r="AF437" s="979">
        <f>_xlfn.XLOOKUP($D437,Help2_FC!$D:$D,Help2_FC!AC:AC)</f>
        <v>553</v>
      </c>
      <c r="AG437" s="979">
        <f>_xlfn.XLOOKUP($D437,Help2_FC!$D:$D,Help2_FC!AD:AD)</f>
        <v>493</v>
      </c>
      <c r="AH437" s="979">
        <f>_xlfn.XLOOKUP($D437,Help2_FC!$D:$D,Help2_FC!AE:AE)</f>
        <v>864.90000000000009</v>
      </c>
      <c r="AI437" s="979">
        <f>_xlfn.XLOOKUP($D437,Help2_FC!$D:$D,Help2_FC!AF:AF)</f>
        <v>3574.9199999999996</v>
      </c>
      <c r="AJ437" s="979">
        <f>_xlfn.XLOOKUP($D437,Help2_FC!$D:$D,Help2_FC!AG:AG)</f>
        <v>337.78944633739206</v>
      </c>
      <c r="AK437" s="979">
        <f>_xlfn.XLOOKUP($D437,Help2_FC!$D:$D,Help2_FC!AH:AH)</f>
        <v>8459.1862549076595</v>
      </c>
      <c r="AL437" s="979">
        <f>_xlfn.XLOOKUP($D437,Help2_FC!$D:$D,Help2_FC!AI:AI)</f>
        <v>864</v>
      </c>
      <c r="AM437" s="979">
        <f>_xlfn.XLOOKUP($D437,Help2_FC!$D:$D,Help2_FC!AJ:AJ)</f>
        <v>300</v>
      </c>
      <c r="AN437" s="979">
        <f>_xlfn.XLOOKUP($D437,Help2_FC!$D:$D,Help2_FC!AK:AK)</f>
        <v>1359</v>
      </c>
    </row>
    <row r="438" spans="1:40" x14ac:dyDescent="0.2">
      <c r="A438" s="1">
        <v>45362</v>
      </c>
      <c r="B438">
        <f t="shared" si="46"/>
        <v>3</v>
      </c>
      <c r="C438">
        <f t="shared" si="47"/>
        <v>2024</v>
      </c>
      <c r="D438" s="872" t="str">
        <f t="shared" si="44"/>
        <v>03´2024</v>
      </c>
      <c r="F438" s="2">
        <f t="shared" si="45"/>
        <v>24</v>
      </c>
      <c r="G438" s="1483">
        <f t="shared" si="48"/>
        <v>3.2786885245901641E-2</v>
      </c>
      <c r="H438" s="5">
        <f t="shared" si="49"/>
        <v>1</v>
      </c>
      <c r="I438" s="995">
        <f>_xlfn.XLOOKUP($D438,Help2_FC!$D:$D,Help2_FC!H:H)</f>
        <v>18792</v>
      </c>
      <c r="J438" s="979">
        <f>_xlfn.XLOOKUP($D438,Help2_FC!$D:$D,Help2_FC!I:I)</f>
        <v>12371</v>
      </c>
      <c r="K438" s="979">
        <f>_xlfn.XLOOKUP($D438,Help2_FC!$D:$D,Help2_FC!J:J)</f>
        <v>2335</v>
      </c>
      <c r="L438" s="979">
        <f>_xlfn.XLOOKUP($D438,Help2_FC!$D:$D,Help2_FC!K:K)</f>
        <v>2494</v>
      </c>
      <c r="M438" s="979">
        <f>_xlfn.XLOOKUP($D438,Help2_FC!$D:$D,Help2_FC!L:L)</f>
        <v>8400.5106790486698</v>
      </c>
      <c r="N438" s="979">
        <f>_xlfn.XLOOKUP($D438,Help2_FC!$D:$D,Help2_FC!M:M)</f>
        <v>9198.56</v>
      </c>
      <c r="P438" s="979">
        <f>_xlfn.XLOOKUP($D438,Help2_FC!$D:$D,Help2_FC!F:F)</f>
        <v>732</v>
      </c>
      <c r="Q438" s="979">
        <f t="shared" si="50"/>
        <v>744</v>
      </c>
      <c r="R438" s="979">
        <f>_xlfn.XLOOKUP($D438,Help2_FC!$D:$D,Help2_FC!N:N)</f>
        <v>8400.5106790486698</v>
      </c>
      <c r="S438" s="979">
        <f>_xlfn.XLOOKUP($D438,Help2_FC!$D:$D,Help2_FC!O:O)</f>
        <v>8362.7289249978476</v>
      </c>
      <c r="T438" s="979">
        <f>_xlfn.XLOOKUP($D438,Help2_FC!$D:$D,Help2_FC!P:P)</f>
        <v>609</v>
      </c>
      <c r="U438" s="979">
        <f>_xlfn.XLOOKUP($D438,Help2_FC!$D:$D,Help2_FC!Q:Q)</f>
        <v>507</v>
      </c>
      <c r="V438" s="979">
        <f>_xlfn.XLOOKUP($D438,Help2_FC!$D:$D,Help2_FC!R:R)</f>
        <v>100</v>
      </c>
      <c r="W438" s="979">
        <f>_xlfn.XLOOKUP($D438,Help2_FC!$D:$D,Help2_FC!S:S)</f>
        <v>20140.895200800001</v>
      </c>
      <c r="Y438" s="979">
        <f>_xlfn.XLOOKUP($D438,Help2_FC!$D:$D,Help2_FC!V:V)</f>
        <v>10169</v>
      </c>
      <c r="Z438" s="979">
        <f>_xlfn.XLOOKUP($D438,Help2_FC!$D:$D,Help2_FC!W:W)</f>
        <v>2202</v>
      </c>
      <c r="AA438" s="979">
        <f>_xlfn.XLOOKUP($D438,Help2_FC!$D:$D,Help2_FC!X:X)</f>
        <v>0</v>
      </c>
      <c r="AB438" s="979">
        <f>_xlfn.XLOOKUP($D438,Help2_FC!$D:$D,Help2_FC!Y:Y)</f>
        <v>4829</v>
      </c>
      <c r="AC438" s="979">
        <f>_xlfn.XLOOKUP($D438,Help2_FC!$D:$D,Help2_FC!Z:Z)</f>
        <v>1592</v>
      </c>
      <c r="AD438" s="979">
        <f>_xlfn.XLOOKUP($D438,Help2_FC!$D:$D,Help2_FC!AA:AA)</f>
        <v>1037.4595667999999</v>
      </c>
      <c r="AE438" s="979">
        <f>_xlfn.XLOOKUP($D438,Help2_FC!$D:$D,Help2_FC!AB:AB)</f>
        <v>888</v>
      </c>
      <c r="AF438" s="979">
        <f>_xlfn.XLOOKUP($D438,Help2_FC!$D:$D,Help2_FC!AC:AC)</f>
        <v>553</v>
      </c>
      <c r="AG438" s="979">
        <f>_xlfn.XLOOKUP($D438,Help2_FC!$D:$D,Help2_FC!AD:AD)</f>
        <v>493</v>
      </c>
      <c r="AH438" s="979">
        <f>_xlfn.XLOOKUP($D438,Help2_FC!$D:$D,Help2_FC!AE:AE)</f>
        <v>864.90000000000009</v>
      </c>
      <c r="AI438" s="979">
        <f>_xlfn.XLOOKUP($D438,Help2_FC!$D:$D,Help2_FC!AF:AF)</f>
        <v>3574.9199999999996</v>
      </c>
      <c r="AJ438" s="979">
        <f>_xlfn.XLOOKUP($D438,Help2_FC!$D:$D,Help2_FC!AG:AG)</f>
        <v>337.78944633739206</v>
      </c>
      <c r="AK438" s="979">
        <f>_xlfn.XLOOKUP($D438,Help2_FC!$D:$D,Help2_FC!AH:AH)</f>
        <v>8459.1862549076595</v>
      </c>
      <c r="AL438" s="979">
        <f>_xlfn.XLOOKUP($D438,Help2_FC!$D:$D,Help2_FC!AI:AI)</f>
        <v>864</v>
      </c>
      <c r="AM438" s="979">
        <f>_xlfn.XLOOKUP($D438,Help2_FC!$D:$D,Help2_FC!AJ:AJ)</f>
        <v>300</v>
      </c>
      <c r="AN438" s="979">
        <f>_xlfn.XLOOKUP($D438,Help2_FC!$D:$D,Help2_FC!AK:AK)</f>
        <v>1359</v>
      </c>
    </row>
    <row r="439" spans="1:40" x14ac:dyDescent="0.2">
      <c r="A439" s="1">
        <v>45363</v>
      </c>
      <c r="B439">
        <f t="shared" si="46"/>
        <v>3</v>
      </c>
      <c r="C439">
        <f t="shared" si="47"/>
        <v>2024</v>
      </c>
      <c r="D439" s="872" t="str">
        <f t="shared" si="44"/>
        <v>03´2024</v>
      </c>
      <c r="F439" s="2">
        <f t="shared" si="45"/>
        <v>24</v>
      </c>
      <c r="G439" s="1483">
        <f t="shared" si="48"/>
        <v>3.2786885245901641E-2</v>
      </c>
      <c r="H439" s="5">
        <f t="shared" si="49"/>
        <v>1</v>
      </c>
      <c r="I439" s="995">
        <f>_xlfn.XLOOKUP($D439,Help2_FC!$D:$D,Help2_FC!H:H)</f>
        <v>18792</v>
      </c>
      <c r="J439" s="979">
        <f>_xlfn.XLOOKUP($D439,Help2_FC!$D:$D,Help2_FC!I:I)</f>
        <v>12371</v>
      </c>
      <c r="K439" s="979">
        <f>_xlfn.XLOOKUP($D439,Help2_FC!$D:$D,Help2_FC!J:J)</f>
        <v>2335</v>
      </c>
      <c r="L439" s="979">
        <f>_xlfn.XLOOKUP($D439,Help2_FC!$D:$D,Help2_FC!K:K)</f>
        <v>2494</v>
      </c>
      <c r="M439" s="979">
        <f>_xlfn.XLOOKUP($D439,Help2_FC!$D:$D,Help2_FC!L:L)</f>
        <v>8400.5106790486698</v>
      </c>
      <c r="N439" s="979">
        <f>_xlfn.XLOOKUP($D439,Help2_FC!$D:$D,Help2_FC!M:M)</f>
        <v>9198.56</v>
      </c>
      <c r="P439" s="979">
        <f>_xlfn.XLOOKUP($D439,Help2_FC!$D:$D,Help2_FC!F:F)</f>
        <v>732</v>
      </c>
      <c r="Q439" s="979">
        <f t="shared" si="50"/>
        <v>744</v>
      </c>
      <c r="R439" s="979">
        <f>_xlfn.XLOOKUP($D439,Help2_FC!$D:$D,Help2_FC!N:N)</f>
        <v>8400.5106790486698</v>
      </c>
      <c r="S439" s="979">
        <f>_xlfn.XLOOKUP($D439,Help2_FC!$D:$D,Help2_FC!O:O)</f>
        <v>8362.7289249978476</v>
      </c>
      <c r="T439" s="979">
        <f>_xlfn.XLOOKUP($D439,Help2_FC!$D:$D,Help2_FC!P:P)</f>
        <v>609</v>
      </c>
      <c r="U439" s="979">
        <f>_xlfn.XLOOKUP($D439,Help2_FC!$D:$D,Help2_FC!Q:Q)</f>
        <v>507</v>
      </c>
      <c r="V439" s="979">
        <f>_xlfn.XLOOKUP($D439,Help2_FC!$D:$D,Help2_FC!R:R)</f>
        <v>100</v>
      </c>
      <c r="W439" s="979">
        <f>_xlfn.XLOOKUP($D439,Help2_FC!$D:$D,Help2_FC!S:S)</f>
        <v>20140.895200800001</v>
      </c>
      <c r="Y439" s="979">
        <f>_xlfn.XLOOKUP($D439,Help2_FC!$D:$D,Help2_FC!V:V)</f>
        <v>10169</v>
      </c>
      <c r="Z439" s="979">
        <f>_xlfn.XLOOKUP($D439,Help2_FC!$D:$D,Help2_FC!W:W)</f>
        <v>2202</v>
      </c>
      <c r="AA439" s="979">
        <f>_xlfn.XLOOKUP($D439,Help2_FC!$D:$D,Help2_FC!X:X)</f>
        <v>0</v>
      </c>
      <c r="AB439" s="979">
        <f>_xlfn.XLOOKUP($D439,Help2_FC!$D:$D,Help2_FC!Y:Y)</f>
        <v>4829</v>
      </c>
      <c r="AC439" s="979">
        <f>_xlfn.XLOOKUP($D439,Help2_FC!$D:$D,Help2_FC!Z:Z)</f>
        <v>1592</v>
      </c>
      <c r="AD439" s="979">
        <f>_xlfn.XLOOKUP($D439,Help2_FC!$D:$D,Help2_FC!AA:AA)</f>
        <v>1037.4595667999999</v>
      </c>
      <c r="AE439" s="979">
        <f>_xlfn.XLOOKUP($D439,Help2_FC!$D:$D,Help2_FC!AB:AB)</f>
        <v>888</v>
      </c>
      <c r="AF439" s="979">
        <f>_xlfn.XLOOKUP($D439,Help2_FC!$D:$D,Help2_FC!AC:AC)</f>
        <v>553</v>
      </c>
      <c r="AG439" s="979">
        <f>_xlfn.XLOOKUP($D439,Help2_FC!$D:$D,Help2_FC!AD:AD)</f>
        <v>493</v>
      </c>
      <c r="AH439" s="979">
        <f>_xlfn.XLOOKUP($D439,Help2_FC!$D:$D,Help2_FC!AE:AE)</f>
        <v>864.90000000000009</v>
      </c>
      <c r="AI439" s="979">
        <f>_xlfn.XLOOKUP($D439,Help2_FC!$D:$D,Help2_FC!AF:AF)</f>
        <v>3574.9199999999996</v>
      </c>
      <c r="AJ439" s="979">
        <f>_xlfn.XLOOKUP($D439,Help2_FC!$D:$D,Help2_FC!AG:AG)</f>
        <v>337.78944633739206</v>
      </c>
      <c r="AK439" s="979">
        <f>_xlfn.XLOOKUP($D439,Help2_FC!$D:$D,Help2_FC!AH:AH)</f>
        <v>8459.1862549076595</v>
      </c>
      <c r="AL439" s="979">
        <f>_xlfn.XLOOKUP($D439,Help2_FC!$D:$D,Help2_FC!AI:AI)</f>
        <v>864</v>
      </c>
      <c r="AM439" s="979">
        <f>_xlfn.XLOOKUP($D439,Help2_FC!$D:$D,Help2_FC!AJ:AJ)</f>
        <v>300</v>
      </c>
      <c r="AN439" s="979">
        <f>_xlfn.XLOOKUP($D439,Help2_FC!$D:$D,Help2_FC!AK:AK)</f>
        <v>1359</v>
      </c>
    </row>
    <row r="440" spans="1:40" x14ac:dyDescent="0.2">
      <c r="A440" s="1">
        <v>45364</v>
      </c>
      <c r="B440">
        <f t="shared" si="46"/>
        <v>3</v>
      </c>
      <c r="C440">
        <f t="shared" si="47"/>
        <v>2024</v>
      </c>
      <c r="D440" s="872" t="str">
        <f t="shared" si="44"/>
        <v>03´2024</v>
      </c>
      <c r="F440" s="2">
        <f t="shared" si="45"/>
        <v>24</v>
      </c>
      <c r="G440" s="1483">
        <f t="shared" si="48"/>
        <v>3.2786885245901641E-2</v>
      </c>
      <c r="H440" s="5">
        <f t="shared" si="49"/>
        <v>1</v>
      </c>
      <c r="I440" s="995">
        <f>_xlfn.XLOOKUP($D440,Help2_FC!$D:$D,Help2_FC!H:H)</f>
        <v>18792</v>
      </c>
      <c r="J440" s="979">
        <f>_xlfn.XLOOKUP($D440,Help2_FC!$D:$D,Help2_FC!I:I)</f>
        <v>12371</v>
      </c>
      <c r="K440" s="979">
        <f>_xlfn.XLOOKUP($D440,Help2_FC!$D:$D,Help2_FC!J:J)</f>
        <v>2335</v>
      </c>
      <c r="L440" s="979">
        <f>_xlfn.XLOOKUP($D440,Help2_FC!$D:$D,Help2_FC!K:K)</f>
        <v>2494</v>
      </c>
      <c r="M440" s="979">
        <f>_xlfn.XLOOKUP($D440,Help2_FC!$D:$D,Help2_FC!L:L)</f>
        <v>8400.5106790486698</v>
      </c>
      <c r="N440" s="979">
        <f>_xlfn.XLOOKUP($D440,Help2_FC!$D:$D,Help2_FC!M:M)</f>
        <v>9198.56</v>
      </c>
      <c r="P440" s="979">
        <f>_xlfn.XLOOKUP($D440,Help2_FC!$D:$D,Help2_FC!F:F)</f>
        <v>732</v>
      </c>
      <c r="Q440" s="979">
        <f t="shared" si="50"/>
        <v>744</v>
      </c>
      <c r="R440" s="979">
        <f>_xlfn.XLOOKUP($D440,Help2_FC!$D:$D,Help2_FC!N:N)</f>
        <v>8400.5106790486698</v>
      </c>
      <c r="S440" s="979">
        <f>_xlfn.XLOOKUP($D440,Help2_FC!$D:$D,Help2_FC!O:O)</f>
        <v>8362.7289249978476</v>
      </c>
      <c r="T440" s="979">
        <f>_xlfn.XLOOKUP($D440,Help2_FC!$D:$D,Help2_FC!P:P)</f>
        <v>609</v>
      </c>
      <c r="U440" s="979">
        <f>_xlfn.XLOOKUP($D440,Help2_FC!$D:$D,Help2_FC!Q:Q)</f>
        <v>507</v>
      </c>
      <c r="V440" s="979">
        <f>_xlfn.XLOOKUP($D440,Help2_FC!$D:$D,Help2_FC!R:R)</f>
        <v>100</v>
      </c>
      <c r="W440" s="979">
        <f>_xlfn.XLOOKUP($D440,Help2_FC!$D:$D,Help2_FC!S:S)</f>
        <v>20140.895200800001</v>
      </c>
      <c r="Y440" s="979">
        <f>_xlfn.XLOOKUP($D440,Help2_FC!$D:$D,Help2_FC!V:V)</f>
        <v>10169</v>
      </c>
      <c r="Z440" s="979">
        <f>_xlfn.XLOOKUP($D440,Help2_FC!$D:$D,Help2_FC!W:W)</f>
        <v>2202</v>
      </c>
      <c r="AA440" s="979">
        <f>_xlfn.XLOOKUP($D440,Help2_FC!$D:$D,Help2_FC!X:X)</f>
        <v>0</v>
      </c>
      <c r="AB440" s="979">
        <f>_xlfn.XLOOKUP($D440,Help2_FC!$D:$D,Help2_FC!Y:Y)</f>
        <v>4829</v>
      </c>
      <c r="AC440" s="979">
        <f>_xlfn.XLOOKUP($D440,Help2_FC!$D:$D,Help2_FC!Z:Z)</f>
        <v>1592</v>
      </c>
      <c r="AD440" s="979">
        <f>_xlfn.XLOOKUP($D440,Help2_FC!$D:$D,Help2_FC!AA:AA)</f>
        <v>1037.4595667999999</v>
      </c>
      <c r="AE440" s="979">
        <f>_xlfn.XLOOKUP($D440,Help2_FC!$D:$D,Help2_FC!AB:AB)</f>
        <v>888</v>
      </c>
      <c r="AF440" s="979">
        <f>_xlfn.XLOOKUP($D440,Help2_FC!$D:$D,Help2_FC!AC:AC)</f>
        <v>553</v>
      </c>
      <c r="AG440" s="979">
        <f>_xlfn.XLOOKUP($D440,Help2_FC!$D:$D,Help2_FC!AD:AD)</f>
        <v>493</v>
      </c>
      <c r="AH440" s="979">
        <f>_xlfn.XLOOKUP($D440,Help2_FC!$D:$D,Help2_FC!AE:AE)</f>
        <v>864.90000000000009</v>
      </c>
      <c r="AI440" s="979">
        <f>_xlfn.XLOOKUP($D440,Help2_FC!$D:$D,Help2_FC!AF:AF)</f>
        <v>3574.9199999999996</v>
      </c>
      <c r="AJ440" s="979">
        <f>_xlfn.XLOOKUP($D440,Help2_FC!$D:$D,Help2_FC!AG:AG)</f>
        <v>337.78944633739206</v>
      </c>
      <c r="AK440" s="979">
        <f>_xlfn.XLOOKUP($D440,Help2_FC!$D:$D,Help2_FC!AH:AH)</f>
        <v>8459.1862549076595</v>
      </c>
      <c r="AL440" s="979">
        <f>_xlfn.XLOOKUP($D440,Help2_FC!$D:$D,Help2_FC!AI:AI)</f>
        <v>864</v>
      </c>
      <c r="AM440" s="979">
        <f>_xlfn.XLOOKUP($D440,Help2_FC!$D:$D,Help2_FC!AJ:AJ)</f>
        <v>300</v>
      </c>
      <c r="AN440" s="979">
        <f>_xlfn.XLOOKUP($D440,Help2_FC!$D:$D,Help2_FC!AK:AK)</f>
        <v>1359</v>
      </c>
    </row>
    <row r="441" spans="1:40" x14ac:dyDescent="0.2">
      <c r="A441" s="1">
        <v>45365</v>
      </c>
      <c r="B441">
        <f t="shared" si="46"/>
        <v>3</v>
      </c>
      <c r="C441">
        <f t="shared" si="47"/>
        <v>2024</v>
      </c>
      <c r="D441" s="872" t="str">
        <f t="shared" si="44"/>
        <v>03´2024</v>
      </c>
      <c r="F441" s="2">
        <f t="shared" si="45"/>
        <v>24</v>
      </c>
      <c r="G441" s="1483">
        <f t="shared" si="48"/>
        <v>3.2786885245901641E-2</v>
      </c>
      <c r="H441" s="5">
        <f t="shared" si="49"/>
        <v>1</v>
      </c>
      <c r="I441" s="995">
        <f>_xlfn.XLOOKUP($D441,Help2_FC!$D:$D,Help2_FC!H:H)</f>
        <v>18792</v>
      </c>
      <c r="J441" s="979">
        <f>_xlfn.XLOOKUP($D441,Help2_FC!$D:$D,Help2_FC!I:I)</f>
        <v>12371</v>
      </c>
      <c r="K441" s="979">
        <f>_xlfn.XLOOKUP($D441,Help2_FC!$D:$D,Help2_FC!J:J)</f>
        <v>2335</v>
      </c>
      <c r="L441" s="979">
        <f>_xlfn.XLOOKUP($D441,Help2_FC!$D:$D,Help2_FC!K:K)</f>
        <v>2494</v>
      </c>
      <c r="M441" s="979">
        <f>_xlfn.XLOOKUP($D441,Help2_FC!$D:$D,Help2_FC!L:L)</f>
        <v>8400.5106790486698</v>
      </c>
      <c r="N441" s="979">
        <f>_xlfn.XLOOKUP($D441,Help2_FC!$D:$D,Help2_FC!M:M)</f>
        <v>9198.56</v>
      </c>
      <c r="P441" s="979">
        <f>_xlfn.XLOOKUP($D441,Help2_FC!$D:$D,Help2_FC!F:F)</f>
        <v>732</v>
      </c>
      <c r="Q441" s="979">
        <f t="shared" si="50"/>
        <v>744</v>
      </c>
      <c r="R441" s="979">
        <f>_xlfn.XLOOKUP($D441,Help2_FC!$D:$D,Help2_FC!N:N)</f>
        <v>8400.5106790486698</v>
      </c>
      <c r="S441" s="979">
        <f>_xlfn.XLOOKUP($D441,Help2_FC!$D:$D,Help2_FC!O:O)</f>
        <v>8362.7289249978476</v>
      </c>
      <c r="T441" s="979">
        <f>_xlfn.XLOOKUP($D441,Help2_FC!$D:$D,Help2_FC!P:P)</f>
        <v>609</v>
      </c>
      <c r="U441" s="979">
        <f>_xlfn.XLOOKUP($D441,Help2_FC!$D:$D,Help2_FC!Q:Q)</f>
        <v>507</v>
      </c>
      <c r="V441" s="979">
        <f>_xlfn.XLOOKUP($D441,Help2_FC!$D:$D,Help2_FC!R:R)</f>
        <v>100</v>
      </c>
      <c r="W441" s="979">
        <f>_xlfn.XLOOKUP($D441,Help2_FC!$D:$D,Help2_FC!S:S)</f>
        <v>20140.895200800001</v>
      </c>
      <c r="Y441" s="979">
        <f>_xlfn.XLOOKUP($D441,Help2_FC!$D:$D,Help2_FC!V:V)</f>
        <v>10169</v>
      </c>
      <c r="Z441" s="979">
        <f>_xlfn.XLOOKUP($D441,Help2_FC!$D:$D,Help2_FC!W:W)</f>
        <v>2202</v>
      </c>
      <c r="AA441" s="979">
        <f>_xlfn.XLOOKUP($D441,Help2_FC!$D:$D,Help2_FC!X:X)</f>
        <v>0</v>
      </c>
      <c r="AB441" s="979">
        <f>_xlfn.XLOOKUP($D441,Help2_FC!$D:$D,Help2_FC!Y:Y)</f>
        <v>4829</v>
      </c>
      <c r="AC441" s="979">
        <f>_xlfn.XLOOKUP($D441,Help2_FC!$D:$D,Help2_FC!Z:Z)</f>
        <v>1592</v>
      </c>
      <c r="AD441" s="979">
        <f>_xlfn.XLOOKUP($D441,Help2_FC!$D:$D,Help2_FC!AA:AA)</f>
        <v>1037.4595667999999</v>
      </c>
      <c r="AE441" s="979">
        <f>_xlfn.XLOOKUP($D441,Help2_FC!$D:$D,Help2_FC!AB:AB)</f>
        <v>888</v>
      </c>
      <c r="AF441" s="979">
        <f>_xlfn.XLOOKUP($D441,Help2_FC!$D:$D,Help2_FC!AC:AC)</f>
        <v>553</v>
      </c>
      <c r="AG441" s="979">
        <f>_xlfn.XLOOKUP($D441,Help2_FC!$D:$D,Help2_FC!AD:AD)</f>
        <v>493</v>
      </c>
      <c r="AH441" s="979">
        <f>_xlfn.XLOOKUP($D441,Help2_FC!$D:$D,Help2_FC!AE:AE)</f>
        <v>864.90000000000009</v>
      </c>
      <c r="AI441" s="979">
        <f>_xlfn.XLOOKUP($D441,Help2_FC!$D:$D,Help2_FC!AF:AF)</f>
        <v>3574.9199999999996</v>
      </c>
      <c r="AJ441" s="979">
        <f>_xlfn.XLOOKUP($D441,Help2_FC!$D:$D,Help2_FC!AG:AG)</f>
        <v>337.78944633739206</v>
      </c>
      <c r="AK441" s="979">
        <f>_xlfn.XLOOKUP($D441,Help2_FC!$D:$D,Help2_FC!AH:AH)</f>
        <v>8459.1862549076595</v>
      </c>
      <c r="AL441" s="979">
        <f>_xlfn.XLOOKUP($D441,Help2_FC!$D:$D,Help2_FC!AI:AI)</f>
        <v>864</v>
      </c>
      <c r="AM441" s="979">
        <f>_xlfn.XLOOKUP($D441,Help2_FC!$D:$D,Help2_FC!AJ:AJ)</f>
        <v>300</v>
      </c>
      <c r="AN441" s="979">
        <f>_xlfn.XLOOKUP($D441,Help2_FC!$D:$D,Help2_FC!AK:AK)</f>
        <v>1359</v>
      </c>
    </row>
    <row r="442" spans="1:40" x14ac:dyDescent="0.2">
      <c r="A442" s="1">
        <v>45366</v>
      </c>
      <c r="B442">
        <f t="shared" si="46"/>
        <v>3</v>
      </c>
      <c r="C442">
        <f t="shared" si="47"/>
        <v>2024</v>
      </c>
      <c r="D442" s="872" t="str">
        <f t="shared" si="44"/>
        <v>03´2024</v>
      </c>
      <c r="F442" s="2">
        <f t="shared" si="45"/>
        <v>24</v>
      </c>
      <c r="G442" s="1483">
        <f t="shared" si="48"/>
        <v>3.2786885245901641E-2</v>
      </c>
      <c r="H442" s="5">
        <f t="shared" si="49"/>
        <v>1</v>
      </c>
      <c r="I442" s="995">
        <f>_xlfn.XLOOKUP($D442,Help2_FC!$D:$D,Help2_FC!H:H)</f>
        <v>18792</v>
      </c>
      <c r="J442" s="979">
        <f>_xlfn.XLOOKUP($D442,Help2_FC!$D:$D,Help2_FC!I:I)</f>
        <v>12371</v>
      </c>
      <c r="K442" s="979">
        <f>_xlfn.XLOOKUP($D442,Help2_FC!$D:$D,Help2_FC!J:J)</f>
        <v>2335</v>
      </c>
      <c r="L442" s="979">
        <f>_xlfn.XLOOKUP($D442,Help2_FC!$D:$D,Help2_FC!K:K)</f>
        <v>2494</v>
      </c>
      <c r="M442" s="979">
        <f>_xlfn.XLOOKUP($D442,Help2_FC!$D:$D,Help2_FC!L:L)</f>
        <v>8400.5106790486698</v>
      </c>
      <c r="N442" s="979">
        <f>_xlfn.XLOOKUP($D442,Help2_FC!$D:$D,Help2_FC!M:M)</f>
        <v>9198.56</v>
      </c>
      <c r="P442" s="979">
        <f>_xlfn.XLOOKUP($D442,Help2_FC!$D:$D,Help2_FC!F:F)</f>
        <v>732</v>
      </c>
      <c r="Q442" s="979">
        <f t="shared" si="50"/>
        <v>744</v>
      </c>
      <c r="R442" s="979">
        <f>_xlfn.XLOOKUP($D442,Help2_FC!$D:$D,Help2_FC!N:N)</f>
        <v>8400.5106790486698</v>
      </c>
      <c r="S442" s="979">
        <f>_xlfn.XLOOKUP($D442,Help2_FC!$D:$D,Help2_FC!O:O)</f>
        <v>8362.7289249978476</v>
      </c>
      <c r="T442" s="979">
        <f>_xlfn.XLOOKUP($D442,Help2_FC!$D:$D,Help2_FC!P:P)</f>
        <v>609</v>
      </c>
      <c r="U442" s="979">
        <f>_xlfn.XLOOKUP($D442,Help2_FC!$D:$D,Help2_FC!Q:Q)</f>
        <v>507</v>
      </c>
      <c r="V442" s="979">
        <f>_xlfn.XLOOKUP($D442,Help2_FC!$D:$D,Help2_FC!R:R)</f>
        <v>100</v>
      </c>
      <c r="W442" s="979">
        <f>_xlfn.XLOOKUP($D442,Help2_FC!$D:$D,Help2_FC!S:S)</f>
        <v>20140.895200800001</v>
      </c>
      <c r="Y442" s="979">
        <f>_xlfn.XLOOKUP($D442,Help2_FC!$D:$D,Help2_FC!V:V)</f>
        <v>10169</v>
      </c>
      <c r="Z442" s="979">
        <f>_xlfn.XLOOKUP($D442,Help2_FC!$D:$D,Help2_FC!W:W)</f>
        <v>2202</v>
      </c>
      <c r="AA442" s="979">
        <f>_xlfn.XLOOKUP($D442,Help2_FC!$D:$D,Help2_FC!X:X)</f>
        <v>0</v>
      </c>
      <c r="AB442" s="979">
        <f>_xlfn.XLOOKUP($D442,Help2_FC!$D:$D,Help2_FC!Y:Y)</f>
        <v>4829</v>
      </c>
      <c r="AC442" s="979">
        <f>_xlfn.XLOOKUP($D442,Help2_FC!$D:$D,Help2_FC!Z:Z)</f>
        <v>1592</v>
      </c>
      <c r="AD442" s="979">
        <f>_xlfn.XLOOKUP($D442,Help2_FC!$D:$D,Help2_FC!AA:AA)</f>
        <v>1037.4595667999999</v>
      </c>
      <c r="AE442" s="979">
        <f>_xlfn.XLOOKUP($D442,Help2_FC!$D:$D,Help2_FC!AB:AB)</f>
        <v>888</v>
      </c>
      <c r="AF442" s="979">
        <f>_xlfn.XLOOKUP($D442,Help2_FC!$D:$D,Help2_FC!AC:AC)</f>
        <v>553</v>
      </c>
      <c r="AG442" s="979">
        <f>_xlfn.XLOOKUP($D442,Help2_FC!$D:$D,Help2_FC!AD:AD)</f>
        <v>493</v>
      </c>
      <c r="AH442" s="979">
        <f>_xlfn.XLOOKUP($D442,Help2_FC!$D:$D,Help2_FC!AE:AE)</f>
        <v>864.90000000000009</v>
      </c>
      <c r="AI442" s="979">
        <f>_xlfn.XLOOKUP($D442,Help2_FC!$D:$D,Help2_FC!AF:AF)</f>
        <v>3574.9199999999996</v>
      </c>
      <c r="AJ442" s="979">
        <f>_xlfn.XLOOKUP($D442,Help2_FC!$D:$D,Help2_FC!AG:AG)</f>
        <v>337.78944633739206</v>
      </c>
      <c r="AK442" s="979">
        <f>_xlfn.XLOOKUP($D442,Help2_FC!$D:$D,Help2_FC!AH:AH)</f>
        <v>8459.1862549076595</v>
      </c>
      <c r="AL442" s="979">
        <f>_xlfn.XLOOKUP($D442,Help2_FC!$D:$D,Help2_FC!AI:AI)</f>
        <v>864</v>
      </c>
      <c r="AM442" s="979">
        <f>_xlfn.XLOOKUP($D442,Help2_FC!$D:$D,Help2_FC!AJ:AJ)</f>
        <v>300</v>
      </c>
      <c r="AN442" s="979">
        <f>_xlfn.XLOOKUP($D442,Help2_FC!$D:$D,Help2_FC!AK:AK)</f>
        <v>1359</v>
      </c>
    </row>
    <row r="443" spans="1:40" x14ac:dyDescent="0.2">
      <c r="A443" s="1">
        <v>45367</v>
      </c>
      <c r="B443">
        <f t="shared" si="46"/>
        <v>3</v>
      </c>
      <c r="C443">
        <f t="shared" si="47"/>
        <v>2024</v>
      </c>
      <c r="D443" s="872" t="str">
        <f t="shared" si="44"/>
        <v>03´2024</v>
      </c>
      <c r="F443" s="2">
        <f t="shared" si="45"/>
        <v>24</v>
      </c>
      <c r="G443" s="1483">
        <f t="shared" si="48"/>
        <v>3.2786885245901641E-2</v>
      </c>
      <c r="H443" s="5">
        <f t="shared" si="49"/>
        <v>1</v>
      </c>
      <c r="I443" s="995">
        <f>_xlfn.XLOOKUP($D443,Help2_FC!$D:$D,Help2_FC!H:H)</f>
        <v>18792</v>
      </c>
      <c r="J443" s="979">
        <f>_xlfn.XLOOKUP($D443,Help2_FC!$D:$D,Help2_FC!I:I)</f>
        <v>12371</v>
      </c>
      <c r="K443" s="979">
        <f>_xlfn.XLOOKUP($D443,Help2_FC!$D:$D,Help2_FC!J:J)</f>
        <v>2335</v>
      </c>
      <c r="L443" s="979">
        <f>_xlfn.XLOOKUP($D443,Help2_FC!$D:$D,Help2_FC!K:K)</f>
        <v>2494</v>
      </c>
      <c r="M443" s="979">
        <f>_xlfn.XLOOKUP($D443,Help2_FC!$D:$D,Help2_FC!L:L)</f>
        <v>8400.5106790486698</v>
      </c>
      <c r="N443" s="979">
        <f>_xlfn.XLOOKUP($D443,Help2_FC!$D:$D,Help2_FC!M:M)</f>
        <v>9198.56</v>
      </c>
      <c r="P443" s="979">
        <f>_xlfn.XLOOKUP($D443,Help2_FC!$D:$D,Help2_FC!F:F)</f>
        <v>732</v>
      </c>
      <c r="Q443" s="979">
        <f t="shared" si="50"/>
        <v>744</v>
      </c>
      <c r="R443" s="979">
        <f>_xlfn.XLOOKUP($D443,Help2_FC!$D:$D,Help2_FC!N:N)</f>
        <v>8400.5106790486698</v>
      </c>
      <c r="S443" s="979">
        <f>_xlfn.XLOOKUP($D443,Help2_FC!$D:$D,Help2_FC!O:O)</f>
        <v>8362.7289249978476</v>
      </c>
      <c r="T443" s="979">
        <f>_xlfn.XLOOKUP($D443,Help2_FC!$D:$D,Help2_FC!P:P)</f>
        <v>609</v>
      </c>
      <c r="U443" s="979">
        <f>_xlfn.XLOOKUP($D443,Help2_FC!$D:$D,Help2_FC!Q:Q)</f>
        <v>507</v>
      </c>
      <c r="V443" s="979">
        <f>_xlfn.XLOOKUP($D443,Help2_FC!$D:$D,Help2_FC!R:R)</f>
        <v>100</v>
      </c>
      <c r="W443" s="979">
        <f>_xlfn.XLOOKUP($D443,Help2_FC!$D:$D,Help2_FC!S:S)</f>
        <v>20140.895200800001</v>
      </c>
      <c r="Y443" s="979">
        <f>_xlfn.XLOOKUP($D443,Help2_FC!$D:$D,Help2_FC!V:V)</f>
        <v>10169</v>
      </c>
      <c r="Z443" s="979">
        <f>_xlfn.XLOOKUP($D443,Help2_FC!$D:$D,Help2_FC!W:W)</f>
        <v>2202</v>
      </c>
      <c r="AA443" s="979">
        <f>_xlfn.XLOOKUP($D443,Help2_FC!$D:$D,Help2_FC!X:X)</f>
        <v>0</v>
      </c>
      <c r="AB443" s="979">
        <f>_xlfn.XLOOKUP($D443,Help2_FC!$D:$D,Help2_FC!Y:Y)</f>
        <v>4829</v>
      </c>
      <c r="AC443" s="979">
        <f>_xlfn.XLOOKUP($D443,Help2_FC!$D:$D,Help2_FC!Z:Z)</f>
        <v>1592</v>
      </c>
      <c r="AD443" s="979">
        <f>_xlfn.XLOOKUP($D443,Help2_FC!$D:$D,Help2_FC!AA:AA)</f>
        <v>1037.4595667999999</v>
      </c>
      <c r="AE443" s="979">
        <f>_xlfn.XLOOKUP($D443,Help2_FC!$D:$D,Help2_FC!AB:AB)</f>
        <v>888</v>
      </c>
      <c r="AF443" s="979">
        <f>_xlfn.XLOOKUP($D443,Help2_FC!$D:$D,Help2_FC!AC:AC)</f>
        <v>553</v>
      </c>
      <c r="AG443" s="979">
        <f>_xlfn.XLOOKUP($D443,Help2_FC!$D:$D,Help2_FC!AD:AD)</f>
        <v>493</v>
      </c>
      <c r="AH443" s="979">
        <f>_xlfn.XLOOKUP($D443,Help2_FC!$D:$D,Help2_FC!AE:AE)</f>
        <v>864.90000000000009</v>
      </c>
      <c r="AI443" s="979">
        <f>_xlfn.XLOOKUP($D443,Help2_FC!$D:$D,Help2_FC!AF:AF)</f>
        <v>3574.9199999999996</v>
      </c>
      <c r="AJ443" s="979">
        <f>_xlfn.XLOOKUP($D443,Help2_FC!$D:$D,Help2_FC!AG:AG)</f>
        <v>337.78944633739206</v>
      </c>
      <c r="AK443" s="979">
        <f>_xlfn.XLOOKUP($D443,Help2_FC!$D:$D,Help2_FC!AH:AH)</f>
        <v>8459.1862549076595</v>
      </c>
      <c r="AL443" s="979">
        <f>_xlfn.XLOOKUP($D443,Help2_FC!$D:$D,Help2_FC!AI:AI)</f>
        <v>864</v>
      </c>
      <c r="AM443" s="979">
        <f>_xlfn.XLOOKUP($D443,Help2_FC!$D:$D,Help2_FC!AJ:AJ)</f>
        <v>300</v>
      </c>
      <c r="AN443" s="979">
        <f>_xlfn.XLOOKUP($D443,Help2_FC!$D:$D,Help2_FC!AK:AK)</f>
        <v>1359</v>
      </c>
    </row>
    <row r="444" spans="1:40" x14ac:dyDescent="0.2">
      <c r="A444" s="1">
        <v>45368</v>
      </c>
      <c r="B444">
        <f t="shared" si="46"/>
        <v>3</v>
      </c>
      <c r="C444">
        <f t="shared" si="47"/>
        <v>2024</v>
      </c>
      <c r="D444" s="872" t="str">
        <f t="shared" si="44"/>
        <v>03´2024</v>
      </c>
      <c r="F444" s="2">
        <f t="shared" si="45"/>
        <v>24</v>
      </c>
      <c r="G444" s="1483">
        <f t="shared" si="48"/>
        <v>3.2786885245901641E-2</v>
      </c>
      <c r="H444" s="5">
        <f t="shared" si="49"/>
        <v>1</v>
      </c>
      <c r="I444" s="995">
        <f>_xlfn.XLOOKUP($D444,Help2_FC!$D:$D,Help2_FC!H:H)</f>
        <v>18792</v>
      </c>
      <c r="J444" s="979">
        <f>_xlfn.XLOOKUP($D444,Help2_FC!$D:$D,Help2_FC!I:I)</f>
        <v>12371</v>
      </c>
      <c r="K444" s="979">
        <f>_xlfn.XLOOKUP($D444,Help2_FC!$D:$D,Help2_FC!J:J)</f>
        <v>2335</v>
      </c>
      <c r="L444" s="979">
        <f>_xlfn.XLOOKUP($D444,Help2_FC!$D:$D,Help2_FC!K:K)</f>
        <v>2494</v>
      </c>
      <c r="M444" s="979">
        <f>_xlfn.XLOOKUP($D444,Help2_FC!$D:$D,Help2_FC!L:L)</f>
        <v>8400.5106790486698</v>
      </c>
      <c r="N444" s="979">
        <f>_xlfn.XLOOKUP($D444,Help2_FC!$D:$D,Help2_FC!M:M)</f>
        <v>9198.56</v>
      </c>
      <c r="P444" s="979">
        <f>_xlfn.XLOOKUP($D444,Help2_FC!$D:$D,Help2_FC!F:F)</f>
        <v>732</v>
      </c>
      <c r="Q444" s="979">
        <f t="shared" si="50"/>
        <v>744</v>
      </c>
      <c r="R444" s="979">
        <f>_xlfn.XLOOKUP($D444,Help2_FC!$D:$D,Help2_FC!N:N)</f>
        <v>8400.5106790486698</v>
      </c>
      <c r="S444" s="979">
        <f>_xlfn.XLOOKUP($D444,Help2_FC!$D:$D,Help2_FC!O:O)</f>
        <v>8362.7289249978476</v>
      </c>
      <c r="T444" s="979">
        <f>_xlfn.XLOOKUP($D444,Help2_FC!$D:$D,Help2_FC!P:P)</f>
        <v>609</v>
      </c>
      <c r="U444" s="979">
        <f>_xlfn.XLOOKUP($D444,Help2_FC!$D:$D,Help2_FC!Q:Q)</f>
        <v>507</v>
      </c>
      <c r="V444" s="979">
        <f>_xlfn.XLOOKUP($D444,Help2_FC!$D:$D,Help2_FC!R:R)</f>
        <v>100</v>
      </c>
      <c r="W444" s="979">
        <f>_xlfn.XLOOKUP($D444,Help2_FC!$D:$D,Help2_FC!S:S)</f>
        <v>20140.895200800001</v>
      </c>
      <c r="Y444" s="979">
        <f>_xlfn.XLOOKUP($D444,Help2_FC!$D:$D,Help2_FC!V:V)</f>
        <v>10169</v>
      </c>
      <c r="Z444" s="979">
        <f>_xlfn.XLOOKUP($D444,Help2_FC!$D:$D,Help2_FC!W:W)</f>
        <v>2202</v>
      </c>
      <c r="AA444" s="979">
        <f>_xlfn.XLOOKUP($D444,Help2_FC!$D:$D,Help2_FC!X:X)</f>
        <v>0</v>
      </c>
      <c r="AB444" s="979">
        <f>_xlfn.XLOOKUP($D444,Help2_FC!$D:$D,Help2_FC!Y:Y)</f>
        <v>4829</v>
      </c>
      <c r="AC444" s="979">
        <f>_xlfn.XLOOKUP($D444,Help2_FC!$D:$D,Help2_FC!Z:Z)</f>
        <v>1592</v>
      </c>
      <c r="AD444" s="979">
        <f>_xlfn.XLOOKUP($D444,Help2_FC!$D:$D,Help2_FC!AA:AA)</f>
        <v>1037.4595667999999</v>
      </c>
      <c r="AE444" s="979">
        <f>_xlfn.XLOOKUP($D444,Help2_FC!$D:$D,Help2_FC!AB:AB)</f>
        <v>888</v>
      </c>
      <c r="AF444" s="979">
        <f>_xlfn.XLOOKUP($D444,Help2_FC!$D:$D,Help2_FC!AC:AC)</f>
        <v>553</v>
      </c>
      <c r="AG444" s="979">
        <f>_xlfn.XLOOKUP($D444,Help2_FC!$D:$D,Help2_FC!AD:AD)</f>
        <v>493</v>
      </c>
      <c r="AH444" s="979">
        <f>_xlfn.XLOOKUP($D444,Help2_FC!$D:$D,Help2_FC!AE:AE)</f>
        <v>864.90000000000009</v>
      </c>
      <c r="AI444" s="979">
        <f>_xlfn.XLOOKUP($D444,Help2_FC!$D:$D,Help2_FC!AF:AF)</f>
        <v>3574.9199999999996</v>
      </c>
      <c r="AJ444" s="979">
        <f>_xlfn.XLOOKUP($D444,Help2_FC!$D:$D,Help2_FC!AG:AG)</f>
        <v>337.78944633739206</v>
      </c>
      <c r="AK444" s="979">
        <f>_xlfn.XLOOKUP($D444,Help2_FC!$D:$D,Help2_FC!AH:AH)</f>
        <v>8459.1862549076595</v>
      </c>
      <c r="AL444" s="979">
        <f>_xlfn.XLOOKUP($D444,Help2_FC!$D:$D,Help2_FC!AI:AI)</f>
        <v>864</v>
      </c>
      <c r="AM444" s="979">
        <f>_xlfn.XLOOKUP($D444,Help2_FC!$D:$D,Help2_FC!AJ:AJ)</f>
        <v>300</v>
      </c>
      <c r="AN444" s="979">
        <f>_xlfn.XLOOKUP($D444,Help2_FC!$D:$D,Help2_FC!AK:AK)</f>
        <v>1359</v>
      </c>
    </row>
    <row r="445" spans="1:40" x14ac:dyDescent="0.2">
      <c r="A445" s="1">
        <v>45369</v>
      </c>
      <c r="B445">
        <f t="shared" si="46"/>
        <v>3</v>
      </c>
      <c r="C445">
        <f t="shared" si="47"/>
        <v>2024</v>
      </c>
      <c r="D445" s="872" t="str">
        <f t="shared" si="44"/>
        <v>03´2024</v>
      </c>
      <c r="F445" s="2">
        <f t="shared" si="45"/>
        <v>24</v>
      </c>
      <c r="G445" s="1483">
        <f t="shared" si="48"/>
        <v>3.2786885245901641E-2</v>
      </c>
      <c r="H445" s="5">
        <f t="shared" si="49"/>
        <v>1</v>
      </c>
      <c r="I445" s="995">
        <f>_xlfn.XLOOKUP($D445,Help2_FC!$D:$D,Help2_FC!H:H)</f>
        <v>18792</v>
      </c>
      <c r="J445" s="979">
        <f>_xlfn.XLOOKUP($D445,Help2_FC!$D:$D,Help2_FC!I:I)</f>
        <v>12371</v>
      </c>
      <c r="K445" s="979">
        <f>_xlfn.XLOOKUP($D445,Help2_FC!$D:$D,Help2_FC!J:J)</f>
        <v>2335</v>
      </c>
      <c r="L445" s="979">
        <f>_xlfn.XLOOKUP($D445,Help2_FC!$D:$D,Help2_FC!K:K)</f>
        <v>2494</v>
      </c>
      <c r="M445" s="979">
        <f>_xlfn.XLOOKUP($D445,Help2_FC!$D:$D,Help2_FC!L:L)</f>
        <v>8400.5106790486698</v>
      </c>
      <c r="N445" s="979">
        <f>_xlfn.XLOOKUP($D445,Help2_FC!$D:$D,Help2_FC!M:M)</f>
        <v>9198.56</v>
      </c>
      <c r="P445" s="979">
        <f>_xlfn.XLOOKUP($D445,Help2_FC!$D:$D,Help2_FC!F:F)</f>
        <v>732</v>
      </c>
      <c r="Q445" s="979">
        <f t="shared" si="50"/>
        <v>744</v>
      </c>
      <c r="R445" s="979">
        <f>_xlfn.XLOOKUP($D445,Help2_FC!$D:$D,Help2_FC!N:N)</f>
        <v>8400.5106790486698</v>
      </c>
      <c r="S445" s="979">
        <f>_xlfn.XLOOKUP($D445,Help2_FC!$D:$D,Help2_FC!O:O)</f>
        <v>8362.7289249978476</v>
      </c>
      <c r="T445" s="979">
        <f>_xlfn.XLOOKUP($D445,Help2_FC!$D:$D,Help2_FC!P:P)</f>
        <v>609</v>
      </c>
      <c r="U445" s="979">
        <f>_xlfn.XLOOKUP($D445,Help2_FC!$D:$D,Help2_FC!Q:Q)</f>
        <v>507</v>
      </c>
      <c r="V445" s="979">
        <f>_xlfn.XLOOKUP($D445,Help2_FC!$D:$D,Help2_FC!R:R)</f>
        <v>100</v>
      </c>
      <c r="W445" s="979">
        <f>_xlfn.XLOOKUP($D445,Help2_FC!$D:$D,Help2_FC!S:S)</f>
        <v>20140.895200800001</v>
      </c>
      <c r="Y445" s="979">
        <f>_xlfn.XLOOKUP($D445,Help2_FC!$D:$D,Help2_FC!V:V)</f>
        <v>10169</v>
      </c>
      <c r="Z445" s="979">
        <f>_xlfn.XLOOKUP($D445,Help2_FC!$D:$D,Help2_FC!W:W)</f>
        <v>2202</v>
      </c>
      <c r="AA445" s="979">
        <f>_xlfn.XLOOKUP($D445,Help2_FC!$D:$D,Help2_FC!X:X)</f>
        <v>0</v>
      </c>
      <c r="AB445" s="979">
        <f>_xlfn.XLOOKUP($D445,Help2_FC!$D:$D,Help2_FC!Y:Y)</f>
        <v>4829</v>
      </c>
      <c r="AC445" s="979">
        <f>_xlfn.XLOOKUP($D445,Help2_FC!$D:$D,Help2_FC!Z:Z)</f>
        <v>1592</v>
      </c>
      <c r="AD445" s="979">
        <f>_xlfn.XLOOKUP($D445,Help2_FC!$D:$D,Help2_FC!AA:AA)</f>
        <v>1037.4595667999999</v>
      </c>
      <c r="AE445" s="979">
        <f>_xlfn.XLOOKUP($D445,Help2_FC!$D:$D,Help2_FC!AB:AB)</f>
        <v>888</v>
      </c>
      <c r="AF445" s="979">
        <f>_xlfn.XLOOKUP($D445,Help2_FC!$D:$D,Help2_FC!AC:AC)</f>
        <v>553</v>
      </c>
      <c r="AG445" s="979">
        <f>_xlfn.XLOOKUP($D445,Help2_FC!$D:$D,Help2_FC!AD:AD)</f>
        <v>493</v>
      </c>
      <c r="AH445" s="979">
        <f>_xlfn.XLOOKUP($D445,Help2_FC!$D:$D,Help2_FC!AE:AE)</f>
        <v>864.90000000000009</v>
      </c>
      <c r="AI445" s="979">
        <f>_xlfn.XLOOKUP($D445,Help2_FC!$D:$D,Help2_FC!AF:AF)</f>
        <v>3574.9199999999996</v>
      </c>
      <c r="AJ445" s="979">
        <f>_xlfn.XLOOKUP($D445,Help2_FC!$D:$D,Help2_FC!AG:AG)</f>
        <v>337.78944633739206</v>
      </c>
      <c r="AK445" s="979">
        <f>_xlfn.XLOOKUP($D445,Help2_FC!$D:$D,Help2_FC!AH:AH)</f>
        <v>8459.1862549076595</v>
      </c>
      <c r="AL445" s="979">
        <f>_xlfn.XLOOKUP($D445,Help2_FC!$D:$D,Help2_FC!AI:AI)</f>
        <v>864</v>
      </c>
      <c r="AM445" s="979">
        <f>_xlfn.XLOOKUP($D445,Help2_FC!$D:$D,Help2_FC!AJ:AJ)</f>
        <v>300</v>
      </c>
      <c r="AN445" s="979">
        <f>_xlfn.XLOOKUP($D445,Help2_FC!$D:$D,Help2_FC!AK:AK)</f>
        <v>1359</v>
      </c>
    </row>
    <row r="446" spans="1:40" x14ac:dyDescent="0.2">
      <c r="A446" s="1">
        <v>45370</v>
      </c>
      <c r="B446">
        <f t="shared" si="46"/>
        <v>3</v>
      </c>
      <c r="C446">
        <f t="shared" si="47"/>
        <v>2024</v>
      </c>
      <c r="D446" s="872" t="str">
        <f t="shared" si="44"/>
        <v>03´2024</v>
      </c>
      <c r="E446" s="867">
        <v>12</v>
      </c>
      <c r="F446" s="2">
        <f t="shared" si="45"/>
        <v>12</v>
      </c>
      <c r="G446" s="1483">
        <f t="shared" si="48"/>
        <v>1.6393442622950821E-2</v>
      </c>
      <c r="H446" s="5">
        <f t="shared" si="49"/>
        <v>0.5</v>
      </c>
      <c r="I446" s="995">
        <f>_xlfn.XLOOKUP($D446,Help2_FC!$D:$D,Help2_FC!H:H)</f>
        <v>18792</v>
      </c>
      <c r="J446" s="979">
        <f>_xlfn.XLOOKUP($D446,Help2_FC!$D:$D,Help2_FC!I:I)</f>
        <v>12371</v>
      </c>
      <c r="K446" s="979">
        <f>_xlfn.XLOOKUP($D446,Help2_FC!$D:$D,Help2_FC!J:J)</f>
        <v>2335</v>
      </c>
      <c r="L446" s="979">
        <f>_xlfn.XLOOKUP($D446,Help2_FC!$D:$D,Help2_FC!K:K)</f>
        <v>2494</v>
      </c>
      <c r="M446" s="979">
        <f>_xlfn.XLOOKUP($D446,Help2_FC!$D:$D,Help2_FC!L:L)</f>
        <v>8400.5106790486698</v>
      </c>
      <c r="N446" s="979">
        <f>_xlfn.XLOOKUP($D446,Help2_FC!$D:$D,Help2_FC!M:M)</f>
        <v>9198.56</v>
      </c>
      <c r="P446" s="979">
        <f>_xlfn.XLOOKUP($D446,Help2_FC!$D:$D,Help2_FC!F:F)</f>
        <v>732</v>
      </c>
      <c r="Q446" s="979">
        <f t="shared" si="50"/>
        <v>744</v>
      </c>
      <c r="R446" s="979">
        <f>_xlfn.XLOOKUP($D446,Help2_FC!$D:$D,Help2_FC!N:N)</f>
        <v>8400.5106790486698</v>
      </c>
      <c r="S446" s="979">
        <f>_xlfn.XLOOKUP($D446,Help2_FC!$D:$D,Help2_FC!O:O)</f>
        <v>8362.7289249978476</v>
      </c>
      <c r="T446" s="979">
        <f>_xlfn.XLOOKUP($D446,Help2_FC!$D:$D,Help2_FC!P:P)</f>
        <v>609</v>
      </c>
      <c r="U446" s="979">
        <f>_xlfn.XLOOKUP($D446,Help2_FC!$D:$D,Help2_FC!Q:Q)</f>
        <v>507</v>
      </c>
      <c r="V446" s="979">
        <f>_xlfn.XLOOKUP($D446,Help2_FC!$D:$D,Help2_FC!R:R)</f>
        <v>100</v>
      </c>
      <c r="W446" s="979">
        <f>_xlfn.XLOOKUP($D446,Help2_FC!$D:$D,Help2_FC!S:S)</f>
        <v>20140.895200800001</v>
      </c>
      <c r="Y446" s="979">
        <f>_xlfn.XLOOKUP($D446,Help2_FC!$D:$D,Help2_FC!V:V)</f>
        <v>10169</v>
      </c>
      <c r="Z446" s="979">
        <f>_xlfn.XLOOKUP($D446,Help2_FC!$D:$D,Help2_FC!W:W)</f>
        <v>2202</v>
      </c>
      <c r="AA446" s="979">
        <f>_xlfn.XLOOKUP($D446,Help2_FC!$D:$D,Help2_FC!X:X)</f>
        <v>0</v>
      </c>
      <c r="AB446" s="979">
        <f>_xlfn.XLOOKUP($D446,Help2_FC!$D:$D,Help2_FC!Y:Y)</f>
        <v>4829</v>
      </c>
      <c r="AC446" s="979">
        <f>_xlfn.XLOOKUP($D446,Help2_FC!$D:$D,Help2_FC!Z:Z)</f>
        <v>1592</v>
      </c>
      <c r="AD446" s="979">
        <f>_xlfn.XLOOKUP($D446,Help2_FC!$D:$D,Help2_FC!AA:AA)</f>
        <v>1037.4595667999999</v>
      </c>
      <c r="AE446" s="979">
        <f>_xlfn.XLOOKUP($D446,Help2_FC!$D:$D,Help2_FC!AB:AB)</f>
        <v>888</v>
      </c>
      <c r="AF446" s="979">
        <f>_xlfn.XLOOKUP($D446,Help2_FC!$D:$D,Help2_FC!AC:AC)</f>
        <v>553</v>
      </c>
      <c r="AG446" s="979">
        <f>_xlfn.XLOOKUP($D446,Help2_FC!$D:$D,Help2_FC!AD:AD)</f>
        <v>493</v>
      </c>
      <c r="AH446" s="979">
        <f>_xlfn.XLOOKUP($D446,Help2_FC!$D:$D,Help2_FC!AE:AE)</f>
        <v>864.90000000000009</v>
      </c>
      <c r="AI446" s="979">
        <f>_xlfn.XLOOKUP($D446,Help2_FC!$D:$D,Help2_FC!AF:AF)</f>
        <v>3574.9199999999996</v>
      </c>
      <c r="AJ446" s="979">
        <f>_xlfn.XLOOKUP($D446,Help2_FC!$D:$D,Help2_FC!AG:AG)</f>
        <v>337.78944633739206</v>
      </c>
      <c r="AK446" s="979">
        <f>_xlfn.XLOOKUP($D446,Help2_FC!$D:$D,Help2_FC!AH:AH)</f>
        <v>8459.1862549076595</v>
      </c>
      <c r="AL446" s="979">
        <f>_xlfn.XLOOKUP($D446,Help2_FC!$D:$D,Help2_FC!AI:AI)</f>
        <v>864</v>
      </c>
      <c r="AM446" s="979">
        <f>_xlfn.XLOOKUP($D446,Help2_FC!$D:$D,Help2_FC!AJ:AJ)</f>
        <v>300</v>
      </c>
      <c r="AN446" s="979">
        <f>_xlfn.XLOOKUP($D446,Help2_FC!$D:$D,Help2_FC!AK:AK)</f>
        <v>1359</v>
      </c>
    </row>
    <row r="447" spans="1:40" x14ac:dyDescent="0.2">
      <c r="A447" s="1">
        <v>45371</v>
      </c>
      <c r="B447">
        <f t="shared" si="46"/>
        <v>3</v>
      </c>
      <c r="C447">
        <f t="shared" si="47"/>
        <v>2024</v>
      </c>
      <c r="D447" s="872" t="str">
        <f t="shared" si="44"/>
        <v>03´2024</v>
      </c>
      <c r="F447" s="2">
        <f t="shared" si="45"/>
        <v>24</v>
      </c>
      <c r="G447" s="1483">
        <f t="shared" si="48"/>
        <v>3.2786885245901641E-2</v>
      </c>
      <c r="H447" s="5">
        <f t="shared" si="49"/>
        <v>1</v>
      </c>
      <c r="I447" s="995">
        <f>_xlfn.XLOOKUP($D447,Help2_FC!$D:$D,Help2_FC!H:H)</f>
        <v>18792</v>
      </c>
      <c r="J447" s="979">
        <f>_xlfn.XLOOKUP($D447,Help2_FC!$D:$D,Help2_FC!I:I)</f>
        <v>12371</v>
      </c>
      <c r="K447" s="979">
        <f>_xlfn.XLOOKUP($D447,Help2_FC!$D:$D,Help2_FC!J:J)</f>
        <v>2335</v>
      </c>
      <c r="L447" s="979">
        <f>_xlfn.XLOOKUP($D447,Help2_FC!$D:$D,Help2_FC!K:K)</f>
        <v>2494</v>
      </c>
      <c r="M447" s="979">
        <f>_xlfn.XLOOKUP($D447,Help2_FC!$D:$D,Help2_FC!L:L)</f>
        <v>8400.5106790486698</v>
      </c>
      <c r="N447" s="979">
        <f>_xlfn.XLOOKUP($D447,Help2_FC!$D:$D,Help2_FC!M:M)</f>
        <v>9198.56</v>
      </c>
      <c r="P447" s="979">
        <f>_xlfn.XLOOKUP($D447,Help2_FC!$D:$D,Help2_FC!F:F)</f>
        <v>732</v>
      </c>
      <c r="Q447" s="979">
        <f t="shared" si="50"/>
        <v>744</v>
      </c>
      <c r="R447" s="979">
        <f>_xlfn.XLOOKUP($D447,Help2_FC!$D:$D,Help2_FC!N:N)</f>
        <v>8400.5106790486698</v>
      </c>
      <c r="S447" s="979">
        <f>_xlfn.XLOOKUP($D447,Help2_FC!$D:$D,Help2_FC!O:O)</f>
        <v>8362.7289249978476</v>
      </c>
      <c r="T447" s="979">
        <f>_xlfn.XLOOKUP($D447,Help2_FC!$D:$D,Help2_FC!P:P)</f>
        <v>609</v>
      </c>
      <c r="U447" s="979">
        <f>_xlfn.XLOOKUP($D447,Help2_FC!$D:$D,Help2_FC!Q:Q)</f>
        <v>507</v>
      </c>
      <c r="V447" s="979">
        <f>_xlfn.XLOOKUP($D447,Help2_FC!$D:$D,Help2_FC!R:R)</f>
        <v>100</v>
      </c>
      <c r="W447" s="979">
        <f>_xlfn.XLOOKUP($D447,Help2_FC!$D:$D,Help2_FC!S:S)</f>
        <v>20140.895200800001</v>
      </c>
      <c r="Y447" s="979">
        <f>_xlfn.XLOOKUP($D447,Help2_FC!$D:$D,Help2_FC!V:V)</f>
        <v>10169</v>
      </c>
      <c r="Z447" s="979">
        <f>_xlfn.XLOOKUP($D447,Help2_FC!$D:$D,Help2_FC!W:W)</f>
        <v>2202</v>
      </c>
      <c r="AA447" s="979">
        <f>_xlfn.XLOOKUP($D447,Help2_FC!$D:$D,Help2_FC!X:X)</f>
        <v>0</v>
      </c>
      <c r="AB447" s="979">
        <f>_xlfn.XLOOKUP($D447,Help2_FC!$D:$D,Help2_FC!Y:Y)</f>
        <v>4829</v>
      </c>
      <c r="AC447" s="979">
        <f>_xlfn.XLOOKUP($D447,Help2_FC!$D:$D,Help2_FC!Z:Z)</f>
        <v>1592</v>
      </c>
      <c r="AD447" s="979">
        <f>_xlfn.XLOOKUP($D447,Help2_FC!$D:$D,Help2_FC!AA:AA)</f>
        <v>1037.4595667999999</v>
      </c>
      <c r="AE447" s="979">
        <f>_xlfn.XLOOKUP($D447,Help2_FC!$D:$D,Help2_FC!AB:AB)</f>
        <v>888</v>
      </c>
      <c r="AF447" s="979">
        <f>_xlfn.XLOOKUP($D447,Help2_FC!$D:$D,Help2_FC!AC:AC)</f>
        <v>553</v>
      </c>
      <c r="AG447" s="979">
        <f>_xlfn.XLOOKUP($D447,Help2_FC!$D:$D,Help2_FC!AD:AD)</f>
        <v>493</v>
      </c>
      <c r="AH447" s="979">
        <f>_xlfn.XLOOKUP($D447,Help2_FC!$D:$D,Help2_FC!AE:AE)</f>
        <v>864.90000000000009</v>
      </c>
      <c r="AI447" s="979">
        <f>_xlfn.XLOOKUP($D447,Help2_FC!$D:$D,Help2_FC!AF:AF)</f>
        <v>3574.9199999999996</v>
      </c>
      <c r="AJ447" s="979">
        <f>_xlfn.XLOOKUP($D447,Help2_FC!$D:$D,Help2_FC!AG:AG)</f>
        <v>337.78944633739206</v>
      </c>
      <c r="AK447" s="979">
        <f>_xlfn.XLOOKUP($D447,Help2_FC!$D:$D,Help2_FC!AH:AH)</f>
        <v>8459.1862549076595</v>
      </c>
      <c r="AL447" s="979">
        <f>_xlfn.XLOOKUP($D447,Help2_FC!$D:$D,Help2_FC!AI:AI)</f>
        <v>864</v>
      </c>
      <c r="AM447" s="979">
        <f>_xlfn.XLOOKUP($D447,Help2_FC!$D:$D,Help2_FC!AJ:AJ)</f>
        <v>300</v>
      </c>
      <c r="AN447" s="979">
        <f>_xlfn.XLOOKUP($D447,Help2_FC!$D:$D,Help2_FC!AK:AK)</f>
        <v>1359</v>
      </c>
    </row>
    <row r="448" spans="1:40" x14ac:dyDescent="0.2">
      <c r="A448" s="1">
        <v>45372</v>
      </c>
      <c r="B448">
        <f t="shared" si="46"/>
        <v>3</v>
      </c>
      <c r="C448">
        <f t="shared" si="47"/>
        <v>2024</v>
      </c>
      <c r="D448" s="872" t="str">
        <f t="shared" si="44"/>
        <v>03´2024</v>
      </c>
      <c r="F448" s="2">
        <f t="shared" si="45"/>
        <v>24</v>
      </c>
      <c r="G448" s="1483">
        <f t="shared" si="48"/>
        <v>3.2786885245901641E-2</v>
      </c>
      <c r="H448" s="5">
        <f t="shared" si="49"/>
        <v>1</v>
      </c>
      <c r="I448" s="995">
        <f>_xlfn.XLOOKUP($D448,Help2_FC!$D:$D,Help2_FC!H:H)</f>
        <v>18792</v>
      </c>
      <c r="J448" s="979">
        <f>_xlfn.XLOOKUP($D448,Help2_FC!$D:$D,Help2_FC!I:I)</f>
        <v>12371</v>
      </c>
      <c r="K448" s="979">
        <f>_xlfn.XLOOKUP($D448,Help2_FC!$D:$D,Help2_FC!J:J)</f>
        <v>2335</v>
      </c>
      <c r="L448" s="979">
        <f>_xlfn.XLOOKUP($D448,Help2_FC!$D:$D,Help2_FC!K:K)</f>
        <v>2494</v>
      </c>
      <c r="M448" s="979">
        <f>_xlfn.XLOOKUP($D448,Help2_FC!$D:$D,Help2_FC!L:L)</f>
        <v>8400.5106790486698</v>
      </c>
      <c r="N448" s="979">
        <f>_xlfn.XLOOKUP($D448,Help2_FC!$D:$D,Help2_FC!M:M)</f>
        <v>9198.56</v>
      </c>
      <c r="P448" s="979">
        <f>_xlfn.XLOOKUP($D448,Help2_FC!$D:$D,Help2_FC!F:F)</f>
        <v>732</v>
      </c>
      <c r="Q448" s="979">
        <f t="shared" si="50"/>
        <v>744</v>
      </c>
      <c r="R448" s="979">
        <f>_xlfn.XLOOKUP($D448,Help2_FC!$D:$D,Help2_FC!N:N)</f>
        <v>8400.5106790486698</v>
      </c>
      <c r="S448" s="979">
        <f>_xlfn.XLOOKUP($D448,Help2_FC!$D:$D,Help2_FC!O:O)</f>
        <v>8362.7289249978476</v>
      </c>
      <c r="T448" s="979">
        <f>_xlfn.XLOOKUP($D448,Help2_FC!$D:$D,Help2_FC!P:P)</f>
        <v>609</v>
      </c>
      <c r="U448" s="979">
        <f>_xlfn.XLOOKUP($D448,Help2_FC!$D:$D,Help2_FC!Q:Q)</f>
        <v>507</v>
      </c>
      <c r="V448" s="979">
        <f>_xlfn.XLOOKUP($D448,Help2_FC!$D:$D,Help2_FC!R:R)</f>
        <v>100</v>
      </c>
      <c r="W448" s="979">
        <f>_xlfn.XLOOKUP($D448,Help2_FC!$D:$D,Help2_FC!S:S)</f>
        <v>20140.895200800001</v>
      </c>
      <c r="Y448" s="979">
        <f>_xlfn.XLOOKUP($D448,Help2_FC!$D:$D,Help2_FC!V:V)</f>
        <v>10169</v>
      </c>
      <c r="Z448" s="979">
        <f>_xlfn.XLOOKUP($D448,Help2_FC!$D:$D,Help2_FC!W:W)</f>
        <v>2202</v>
      </c>
      <c r="AA448" s="979">
        <f>_xlfn.XLOOKUP($D448,Help2_FC!$D:$D,Help2_FC!X:X)</f>
        <v>0</v>
      </c>
      <c r="AB448" s="979">
        <f>_xlfn.XLOOKUP($D448,Help2_FC!$D:$D,Help2_FC!Y:Y)</f>
        <v>4829</v>
      </c>
      <c r="AC448" s="979">
        <f>_xlfn.XLOOKUP($D448,Help2_FC!$D:$D,Help2_FC!Z:Z)</f>
        <v>1592</v>
      </c>
      <c r="AD448" s="979">
        <f>_xlfn.XLOOKUP($D448,Help2_FC!$D:$D,Help2_FC!AA:AA)</f>
        <v>1037.4595667999999</v>
      </c>
      <c r="AE448" s="979">
        <f>_xlfn.XLOOKUP($D448,Help2_FC!$D:$D,Help2_FC!AB:AB)</f>
        <v>888</v>
      </c>
      <c r="AF448" s="979">
        <f>_xlfn.XLOOKUP($D448,Help2_FC!$D:$D,Help2_FC!AC:AC)</f>
        <v>553</v>
      </c>
      <c r="AG448" s="979">
        <f>_xlfn.XLOOKUP($D448,Help2_FC!$D:$D,Help2_FC!AD:AD)</f>
        <v>493</v>
      </c>
      <c r="AH448" s="979">
        <f>_xlfn.XLOOKUP($D448,Help2_FC!$D:$D,Help2_FC!AE:AE)</f>
        <v>864.90000000000009</v>
      </c>
      <c r="AI448" s="979">
        <f>_xlfn.XLOOKUP($D448,Help2_FC!$D:$D,Help2_FC!AF:AF)</f>
        <v>3574.9199999999996</v>
      </c>
      <c r="AJ448" s="979">
        <f>_xlfn.XLOOKUP($D448,Help2_FC!$D:$D,Help2_FC!AG:AG)</f>
        <v>337.78944633739206</v>
      </c>
      <c r="AK448" s="979">
        <f>_xlfn.XLOOKUP($D448,Help2_FC!$D:$D,Help2_FC!AH:AH)</f>
        <v>8459.1862549076595</v>
      </c>
      <c r="AL448" s="979">
        <f>_xlfn.XLOOKUP($D448,Help2_FC!$D:$D,Help2_FC!AI:AI)</f>
        <v>864</v>
      </c>
      <c r="AM448" s="979">
        <f>_xlfn.XLOOKUP($D448,Help2_FC!$D:$D,Help2_FC!AJ:AJ)</f>
        <v>300</v>
      </c>
      <c r="AN448" s="979">
        <f>_xlfn.XLOOKUP($D448,Help2_FC!$D:$D,Help2_FC!AK:AK)</f>
        <v>1359</v>
      </c>
    </row>
    <row r="449" spans="1:40" x14ac:dyDescent="0.2">
      <c r="A449" s="1">
        <v>45373</v>
      </c>
      <c r="B449">
        <f t="shared" si="46"/>
        <v>3</v>
      </c>
      <c r="C449">
        <f t="shared" si="47"/>
        <v>2024</v>
      </c>
      <c r="D449" s="872" t="str">
        <f t="shared" si="44"/>
        <v>03´2024</v>
      </c>
      <c r="F449" s="2">
        <f t="shared" si="45"/>
        <v>24</v>
      </c>
      <c r="G449" s="1483">
        <f t="shared" si="48"/>
        <v>3.2786885245901641E-2</v>
      </c>
      <c r="H449" s="5">
        <f t="shared" si="49"/>
        <v>1</v>
      </c>
      <c r="I449" s="995">
        <f>_xlfn.XLOOKUP($D449,Help2_FC!$D:$D,Help2_FC!H:H)</f>
        <v>18792</v>
      </c>
      <c r="J449" s="979">
        <f>_xlfn.XLOOKUP($D449,Help2_FC!$D:$D,Help2_FC!I:I)</f>
        <v>12371</v>
      </c>
      <c r="K449" s="979">
        <f>_xlfn.XLOOKUP($D449,Help2_FC!$D:$D,Help2_FC!J:J)</f>
        <v>2335</v>
      </c>
      <c r="L449" s="979">
        <f>_xlfn.XLOOKUP($D449,Help2_FC!$D:$D,Help2_FC!K:K)</f>
        <v>2494</v>
      </c>
      <c r="M449" s="979">
        <f>_xlfn.XLOOKUP($D449,Help2_FC!$D:$D,Help2_FC!L:L)</f>
        <v>8400.5106790486698</v>
      </c>
      <c r="N449" s="979">
        <f>_xlfn.XLOOKUP($D449,Help2_FC!$D:$D,Help2_FC!M:M)</f>
        <v>9198.56</v>
      </c>
      <c r="P449" s="979">
        <f>_xlfn.XLOOKUP($D449,Help2_FC!$D:$D,Help2_FC!F:F)</f>
        <v>732</v>
      </c>
      <c r="Q449" s="979">
        <f t="shared" si="50"/>
        <v>744</v>
      </c>
      <c r="R449" s="979">
        <f>_xlfn.XLOOKUP($D449,Help2_FC!$D:$D,Help2_FC!N:N)</f>
        <v>8400.5106790486698</v>
      </c>
      <c r="S449" s="979">
        <f>_xlfn.XLOOKUP($D449,Help2_FC!$D:$D,Help2_FC!O:O)</f>
        <v>8362.7289249978476</v>
      </c>
      <c r="T449" s="979">
        <f>_xlfn.XLOOKUP($D449,Help2_FC!$D:$D,Help2_FC!P:P)</f>
        <v>609</v>
      </c>
      <c r="U449" s="979">
        <f>_xlfn.XLOOKUP($D449,Help2_FC!$D:$D,Help2_FC!Q:Q)</f>
        <v>507</v>
      </c>
      <c r="V449" s="979">
        <f>_xlfn.XLOOKUP($D449,Help2_FC!$D:$D,Help2_FC!R:R)</f>
        <v>100</v>
      </c>
      <c r="W449" s="979">
        <f>_xlfn.XLOOKUP($D449,Help2_FC!$D:$D,Help2_FC!S:S)</f>
        <v>20140.895200800001</v>
      </c>
      <c r="Y449" s="979">
        <f>_xlfn.XLOOKUP($D449,Help2_FC!$D:$D,Help2_FC!V:V)</f>
        <v>10169</v>
      </c>
      <c r="Z449" s="979">
        <f>_xlfn.XLOOKUP($D449,Help2_FC!$D:$D,Help2_FC!W:W)</f>
        <v>2202</v>
      </c>
      <c r="AA449" s="979">
        <f>_xlfn.XLOOKUP($D449,Help2_FC!$D:$D,Help2_FC!X:X)</f>
        <v>0</v>
      </c>
      <c r="AB449" s="979">
        <f>_xlfn.XLOOKUP($D449,Help2_FC!$D:$D,Help2_FC!Y:Y)</f>
        <v>4829</v>
      </c>
      <c r="AC449" s="979">
        <f>_xlfn.XLOOKUP($D449,Help2_FC!$D:$D,Help2_FC!Z:Z)</f>
        <v>1592</v>
      </c>
      <c r="AD449" s="979">
        <f>_xlfn.XLOOKUP($D449,Help2_FC!$D:$D,Help2_FC!AA:AA)</f>
        <v>1037.4595667999999</v>
      </c>
      <c r="AE449" s="979">
        <f>_xlfn.XLOOKUP($D449,Help2_FC!$D:$D,Help2_FC!AB:AB)</f>
        <v>888</v>
      </c>
      <c r="AF449" s="979">
        <f>_xlfn.XLOOKUP($D449,Help2_FC!$D:$D,Help2_FC!AC:AC)</f>
        <v>553</v>
      </c>
      <c r="AG449" s="979">
        <f>_xlfn.XLOOKUP($D449,Help2_FC!$D:$D,Help2_FC!AD:AD)</f>
        <v>493</v>
      </c>
      <c r="AH449" s="979">
        <f>_xlfn.XLOOKUP($D449,Help2_FC!$D:$D,Help2_FC!AE:AE)</f>
        <v>864.90000000000009</v>
      </c>
      <c r="AI449" s="979">
        <f>_xlfn.XLOOKUP($D449,Help2_FC!$D:$D,Help2_FC!AF:AF)</f>
        <v>3574.9199999999996</v>
      </c>
      <c r="AJ449" s="979">
        <f>_xlfn.XLOOKUP($D449,Help2_FC!$D:$D,Help2_FC!AG:AG)</f>
        <v>337.78944633739206</v>
      </c>
      <c r="AK449" s="979">
        <f>_xlfn.XLOOKUP($D449,Help2_FC!$D:$D,Help2_FC!AH:AH)</f>
        <v>8459.1862549076595</v>
      </c>
      <c r="AL449" s="979">
        <f>_xlfn.XLOOKUP($D449,Help2_FC!$D:$D,Help2_FC!AI:AI)</f>
        <v>864</v>
      </c>
      <c r="AM449" s="979">
        <f>_xlfn.XLOOKUP($D449,Help2_FC!$D:$D,Help2_FC!AJ:AJ)</f>
        <v>300</v>
      </c>
      <c r="AN449" s="979">
        <f>_xlfn.XLOOKUP($D449,Help2_FC!$D:$D,Help2_FC!AK:AK)</f>
        <v>1359</v>
      </c>
    </row>
    <row r="450" spans="1:40" x14ac:dyDescent="0.2">
      <c r="A450" s="1">
        <v>45374</v>
      </c>
      <c r="B450">
        <f t="shared" si="46"/>
        <v>3</v>
      </c>
      <c r="C450">
        <f t="shared" si="47"/>
        <v>2024</v>
      </c>
      <c r="D450" s="872" t="str">
        <f t="shared" si="44"/>
        <v>03´2024</v>
      </c>
      <c r="F450" s="2">
        <f t="shared" si="45"/>
        <v>24</v>
      </c>
      <c r="G450" s="1483">
        <f t="shared" si="48"/>
        <v>3.2786885245901641E-2</v>
      </c>
      <c r="H450" s="5">
        <f t="shared" si="49"/>
        <v>1</v>
      </c>
      <c r="I450" s="995">
        <f>_xlfn.XLOOKUP($D450,Help2_FC!$D:$D,Help2_FC!H:H)</f>
        <v>18792</v>
      </c>
      <c r="J450" s="979">
        <f>_xlfn.XLOOKUP($D450,Help2_FC!$D:$D,Help2_FC!I:I)</f>
        <v>12371</v>
      </c>
      <c r="K450" s="979">
        <f>_xlfn.XLOOKUP($D450,Help2_FC!$D:$D,Help2_FC!J:J)</f>
        <v>2335</v>
      </c>
      <c r="L450" s="979">
        <f>_xlfn.XLOOKUP($D450,Help2_FC!$D:$D,Help2_FC!K:K)</f>
        <v>2494</v>
      </c>
      <c r="M450" s="979">
        <f>_xlfn.XLOOKUP($D450,Help2_FC!$D:$D,Help2_FC!L:L)</f>
        <v>8400.5106790486698</v>
      </c>
      <c r="N450" s="979">
        <f>_xlfn.XLOOKUP($D450,Help2_FC!$D:$D,Help2_FC!M:M)</f>
        <v>9198.56</v>
      </c>
      <c r="P450" s="979">
        <f>_xlfn.XLOOKUP($D450,Help2_FC!$D:$D,Help2_FC!F:F)</f>
        <v>732</v>
      </c>
      <c r="Q450" s="979">
        <f t="shared" si="50"/>
        <v>744</v>
      </c>
      <c r="R450" s="979">
        <f>_xlfn.XLOOKUP($D450,Help2_FC!$D:$D,Help2_FC!N:N)</f>
        <v>8400.5106790486698</v>
      </c>
      <c r="S450" s="979">
        <f>_xlfn.XLOOKUP($D450,Help2_FC!$D:$D,Help2_FC!O:O)</f>
        <v>8362.7289249978476</v>
      </c>
      <c r="T450" s="979">
        <f>_xlfn.XLOOKUP($D450,Help2_FC!$D:$D,Help2_FC!P:P)</f>
        <v>609</v>
      </c>
      <c r="U450" s="979">
        <f>_xlfn.XLOOKUP($D450,Help2_FC!$D:$D,Help2_FC!Q:Q)</f>
        <v>507</v>
      </c>
      <c r="V450" s="979">
        <f>_xlfn.XLOOKUP($D450,Help2_FC!$D:$D,Help2_FC!R:R)</f>
        <v>100</v>
      </c>
      <c r="W450" s="979">
        <f>_xlfn.XLOOKUP($D450,Help2_FC!$D:$D,Help2_FC!S:S)</f>
        <v>20140.895200800001</v>
      </c>
      <c r="Y450" s="979">
        <f>_xlfn.XLOOKUP($D450,Help2_FC!$D:$D,Help2_FC!V:V)</f>
        <v>10169</v>
      </c>
      <c r="Z450" s="979">
        <f>_xlfn.XLOOKUP($D450,Help2_FC!$D:$D,Help2_FC!W:W)</f>
        <v>2202</v>
      </c>
      <c r="AA450" s="979">
        <f>_xlfn.XLOOKUP($D450,Help2_FC!$D:$D,Help2_FC!X:X)</f>
        <v>0</v>
      </c>
      <c r="AB450" s="979">
        <f>_xlfn.XLOOKUP($D450,Help2_FC!$D:$D,Help2_FC!Y:Y)</f>
        <v>4829</v>
      </c>
      <c r="AC450" s="979">
        <f>_xlfn.XLOOKUP($D450,Help2_FC!$D:$D,Help2_FC!Z:Z)</f>
        <v>1592</v>
      </c>
      <c r="AD450" s="979">
        <f>_xlfn.XLOOKUP($D450,Help2_FC!$D:$D,Help2_FC!AA:AA)</f>
        <v>1037.4595667999999</v>
      </c>
      <c r="AE450" s="979">
        <f>_xlfn.XLOOKUP($D450,Help2_FC!$D:$D,Help2_FC!AB:AB)</f>
        <v>888</v>
      </c>
      <c r="AF450" s="979">
        <f>_xlfn.XLOOKUP($D450,Help2_FC!$D:$D,Help2_FC!AC:AC)</f>
        <v>553</v>
      </c>
      <c r="AG450" s="979">
        <f>_xlfn.XLOOKUP($D450,Help2_FC!$D:$D,Help2_FC!AD:AD)</f>
        <v>493</v>
      </c>
      <c r="AH450" s="979">
        <f>_xlfn.XLOOKUP($D450,Help2_FC!$D:$D,Help2_FC!AE:AE)</f>
        <v>864.90000000000009</v>
      </c>
      <c r="AI450" s="979">
        <f>_xlfn.XLOOKUP($D450,Help2_FC!$D:$D,Help2_FC!AF:AF)</f>
        <v>3574.9199999999996</v>
      </c>
      <c r="AJ450" s="979">
        <f>_xlfn.XLOOKUP($D450,Help2_FC!$D:$D,Help2_FC!AG:AG)</f>
        <v>337.78944633739206</v>
      </c>
      <c r="AK450" s="979">
        <f>_xlfn.XLOOKUP($D450,Help2_FC!$D:$D,Help2_FC!AH:AH)</f>
        <v>8459.1862549076595</v>
      </c>
      <c r="AL450" s="979">
        <f>_xlfn.XLOOKUP($D450,Help2_FC!$D:$D,Help2_FC!AI:AI)</f>
        <v>864</v>
      </c>
      <c r="AM450" s="979">
        <f>_xlfn.XLOOKUP($D450,Help2_FC!$D:$D,Help2_FC!AJ:AJ)</f>
        <v>300</v>
      </c>
      <c r="AN450" s="979">
        <f>_xlfn.XLOOKUP($D450,Help2_FC!$D:$D,Help2_FC!AK:AK)</f>
        <v>1359</v>
      </c>
    </row>
    <row r="451" spans="1:40" x14ac:dyDescent="0.2">
      <c r="A451" s="1">
        <v>45375</v>
      </c>
      <c r="B451">
        <f t="shared" si="46"/>
        <v>3</v>
      </c>
      <c r="C451">
        <f t="shared" si="47"/>
        <v>2024</v>
      </c>
      <c r="D451" s="872" t="str">
        <f t="shared" si="44"/>
        <v>03´2024</v>
      </c>
      <c r="F451" s="2">
        <f t="shared" si="45"/>
        <v>24</v>
      </c>
      <c r="G451" s="1483">
        <f t="shared" si="48"/>
        <v>3.2786885245901641E-2</v>
      </c>
      <c r="H451" s="5">
        <f t="shared" si="49"/>
        <v>1</v>
      </c>
      <c r="I451" s="995">
        <f>_xlfn.XLOOKUP($D451,Help2_FC!$D:$D,Help2_FC!H:H)</f>
        <v>18792</v>
      </c>
      <c r="J451" s="979">
        <f>_xlfn.XLOOKUP($D451,Help2_FC!$D:$D,Help2_FC!I:I)</f>
        <v>12371</v>
      </c>
      <c r="K451" s="979">
        <f>_xlfn.XLOOKUP($D451,Help2_FC!$D:$D,Help2_FC!J:J)</f>
        <v>2335</v>
      </c>
      <c r="L451" s="979">
        <f>_xlfn.XLOOKUP($D451,Help2_FC!$D:$D,Help2_FC!K:K)</f>
        <v>2494</v>
      </c>
      <c r="M451" s="979">
        <f>_xlfn.XLOOKUP($D451,Help2_FC!$D:$D,Help2_FC!L:L)</f>
        <v>8400.5106790486698</v>
      </c>
      <c r="N451" s="979">
        <f>_xlfn.XLOOKUP($D451,Help2_FC!$D:$D,Help2_FC!M:M)</f>
        <v>9198.56</v>
      </c>
      <c r="P451" s="979">
        <f>_xlfn.XLOOKUP($D451,Help2_FC!$D:$D,Help2_FC!F:F)</f>
        <v>732</v>
      </c>
      <c r="Q451" s="979">
        <f t="shared" si="50"/>
        <v>744</v>
      </c>
      <c r="R451" s="979">
        <f>_xlfn.XLOOKUP($D451,Help2_FC!$D:$D,Help2_FC!N:N)</f>
        <v>8400.5106790486698</v>
      </c>
      <c r="S451" s="979">
        <f>_xlfn.XLOOKUP($D451,Help2_FC!$D:$D,Help2_FC!O:O)</f>
        <v>8362.7289249978476</v>
      </c>
      <c r="T451" s="979">
        <f>_xlfn.XLOOKUP($D451,Help2_FC!$D:$D,Help2_FC!P:P)</f>
        <v>609</v>
      </c>
      <c r="U451" s="979">
        <f>_xlfn.XLOOKUP($D451,Help2_FC!$D:$D,Help2_FC!Q:Q)</f>
        <v>507</v>
      </c>
      <c r="V451" s="979">
        <f>_xlfn.XLOOKUP($D451,Help2_FC!$D:$D,Help2_FC!R:R)</f>
        <v>100</v>
      </c>
      <c r="W451" s="979">
        <f>_xlfn.XLOOKUP($D451,Help2_FC!$D:$D,Help2_FC!S:S)</f>
        <v>20140.895200800001</v>
      </c>
      <c r="Y451" s="979">
        <f>_xlfn.XLOOKUP($D451,Help2_FC!$D:$D,Help2_FC!V:V)</f>
        <v>10169</v>
      </c>
      <c r="Z451" s="979">
        <f>_xlfn.XLOOKUP($D451,Help2_FC!$D:$D,Help2_FC!W:W)</f>
        <v>2202</v>
      </c>
      <c r="AA451" s="979">
        <f>_xlfn.XLOOKUP($D451,Help2_FC!$D:$D,Help2_FC!X:X)</f>
        <v>0</v>
      </c>
      <c r="AB451" s="979">
        <f>_xlfn.XLOOKUP($D451,Help2_FC!$D:$D,Help2_FC!Y:Y)</f>
        <v>4829</v>
      </c>
      <c r="AC451" s="979">
        <f>_xlfn.XLOOKUP($D451,Help2_FC!$D:$D,Help2_FC!Z:Z)</f>
        <v>1592</v>
      </c>
      <c r="AD451" s="979">
        <f>_xlfn.XLOOKUP($D451,Help2_FC!$D:$D,Help2_FC!AA:AA)</f>
        <v>1037.4595667999999</v>
      </c>
      <c r="AE451" s="979">
        <f>_xlfn.XLOOKUP($D451,Help2_FC!$D:$D,Help2_FC!AB:AB)</f>
        <v>888</v>
      </c>
      <c r="AF451" s="979">
        <f>_xlfn.XLOOKUP($D451,Help2_FC!$D:$D,Help2_FC!AC:AC)</f>
        <v>553</v>
      </c>
      <c r="AG451" s="979">
        <f>_xlfn.XLOOKUP($D451,Help2_FC!$D:$D,Help2_FC!AD:AD)</f>
        <v>493</v>
      </c>
      <c r="AH451" s="979">
        <f>_xlfn.XLOOKUP($D451,Help2_FC!$D:$D,Help2_FC!AE:AE)</f>
        <v>864.90000000000009</v>
      </c>
      <c r="AI451" s="979">
        <f>_xlfn.XLOOKUP($D451,Help2_FC!$D:$D,Help2_FC!AF:AF)</f>
        <v>3574.9199999999996</v>
      </c>
      <c r="AJ451" s="979">
        <f>_xlfn.XLOOKUP($D451,Help2_FC!$D:$D,Help2_FC!AG:AG)</f>
        <v>337.78944633739206</v>
      </c>
      <c r="AK451" s="979">
        <f>_xlfn.XLOOKUP($D451,Help2_FC!$D:$D,Help2_FC!AH:AH)</f>
        <v>8459.1862549076595</v>
      </c>
      <c r="AL451" s="979">
        <f>_xlfn.XLOOKUP($D451,Help2_FC!$D:$D,Help2_FC!AI:AI)</f>
        <v>864</v>
      </c>
      <c r="AM451" s="979">
        <f>_xlfn.XLOOKUP($D451,Help2_FC!$D:$D,Help2_FC!AJ:AJ)</f>
        <v>300</v>
      </c>
      <c r="AN451" s="979">
        <f>_xlfn.XLOOKUP($D451,Help2_FC!$D:$D,Help2_FC!AK:AK)</f>
        <v>1359</v>
      </c>
    </row>
    <row r="452" spans="1:40" x14ac:dyDescent="0.2">
      <c r="A452" s="1">
        <v>45376</v>
      </c>
      <c r="B452">
        <f t="shared" si="46"/>
        <v>3</v>
      </c>
      <c r="C452">
        <f t="shared" si="47"/>
        <v>2024</v>
      </c>
      <c r="D452" s="872" t="str">
        <f t="shared" si="44"/>
        <v>03´2024</v>
      </c>
      <c r="F452" s="2">
        <f t="shared" si="45"/>
        <v>24</v>
      </c>
      <c r="G452" s="1483">
        <f t="shared" si="48"/>
        <v>3.2786885245901641E-2</v>
      </c>
      <c r="H452" s="5">
        <f t="shared" si="49"/>
        <v>1</v>
      </c>
      <c r="I452" s="995">
        <f>_xlfn.XLOOKUP($D452,Help2_FC!$D:$D,Help2_FC!H:H)</f>
        <v>18792</v>
      </c>
      <c r="J452" s="979">
        <f>_xlfn.XLOOKUP($D452,Help2_FC!$D:$D,Help2_FC!I:I)</f>
        <v>12371</v>
      </c>
      <c r="K452" s="979">
        <f>_xlfn.XLOOKUP($D452,Help2_FC!$D:$D,Help2_FC!J:J)</f>
        <v>2335</v>
      </c>
      <c r="L452" s="979">
        <f>_xlfn.XLOOKUP($D452,Help2_FC!$D:$D,Help2_FC!K:K)</f>
        <v>2494</v>
      </c>
      <c r="M452" s="979">
        <f>_xlfn.XLOOKUP($D452,Help2_FC!$D:$D,Help2_FC!L:L)</f>
        <v>8400.5106790486698</v>
      </c>
      <c r="N452" s="979">
        <f>_xlfn.XLOOKUP($D452,Help2_FC!$D:$D,Help2_FC!M:M)</f>
        <v>9198.56</v>
      </c>
      <c r="P452" s="979">
        <f>_xlfn.XLOOKUP($D452,Help2_FC!$D:$D,Help2_FC!F:F)</f>
        <v>732</v>
      </c>
      <c r="Q452" s="979">
        <f t="shared" si="50"/>
        <v>744</v>
      </c>
      <c r="R452" s="979">
        <f>_xlfn.XLOOKUP($D452,Help2_FC!$D:$D,Help2_FC!N:N)</f>
        <v>8400.5106790486698</v>
      </c>
      <c r="S452" s="979">
        <f>_xlfn.XLOOKUP($D452,Help2_FC!$D:$D,Help2_FC!O:O)</f>
        <v>8362.7289249978476</v>
      </c>
      <c r="T452" s="979">
        <f>_xlfn.XLOOKUP($D452,Help2_FC!$D:$D,Help2_FC!P:P)</f>
        <v>609</v>
      </c>
      <c r="U452" s="979">
        <f>_xlfn.XLOOKUP($D452,Help2_FC!$D:$D,Help2_FC!Q:Q)</f>
        <v>507</v>
      </c>
      <c r="V452" s="979">
        <f>_xlfn.XLOOKUP($D452,Help2_FC!$D:$D,Help2_FC!R:R)</f>
        <v>100</v>
      </c>
      <c r="W452" s="979">
        <f>_xlfn.XLOOKUP($D452,Help2_FC!$D:$D,Help2_FC!S:S)</f>
        <v>20140.895200800001</v>
      </c>
      <c r="Y452" s="979">
        <f>_xlfn.XLOOKUP($D452,Help2_FC!$D:$D,Help2_FC!V:V)</f>
        <v>10169</v>
      </c>
      <c r="Z452" s="979">
        <f>_xlfn.XLOOKUP($D452,Help2_FC!$D:$D,Help2_FC!W:W)</f>
        <v>2202</v>
      </c>
      <c r="AA452" s="979">
        <f>_xlfn.XLOOKUP($D452,Help2_FC!$D:$D,Help2_FC!X:X)</f>
        <v>0</v>
      </c>
      <c r="AB452" s="979">
        <f>_xlfn.XLOOKUP($D452,Help2_FC!$D:$D,Help2_FC!Y:Y)</f>
        <v>4829</v>
      </c>
      <c r="AC452" s="979">
        <f>_xlfn.XLOOKUP($D452,Help2_FC!$D:$D,Help2_FC!Z:Z)</f>
        <v>1592</v>
      </c>
      <c r="AD452" s="979">
        <f>_xlfn.XLOOKUP($D452,Help2_FC!$D:$D,Help2_FC!AA:AA)</f>
        <v>1037.4595667999999</v>
      </c>
      <c r="AE452" s="979">
        <f>_xlfn.XLOOKUP($D452,Help2_FC!$D:$D,Help2_FC!AB:AB)</f>
        <v>888</v>
      </c>
      <c r="AF452" s="979">
        <f>_xlfn.XLOOKUP($D452,Help2_FC!$D:$D,Help2_FC!AC:AC)</f>
        <v>553</v>
      </c>
      <c r="AG452" s="979">
        <f>_xlfn.XLOOKUP($D452,Help2_FC!$D:$D,Help2_FC!AD:AD)</f>
        <v>493</v>
      </c>
      <c r="AH452" s="979">
        <f>_xlfn.XLOOKUP($D452,Help2_FC!$D:$D,Help2_FC!AE:AE)</f>
        <v>864.90000000000009</v>
      </c>
      <c r="AI452" s="979">
        <f>_xlfn.XLOOKUP($D452,Help2_FC!$D:$D,Help2_FC!AF:AF)</f>
        <v>3574.9199999999996</v>
      </c>
      <c r="AJ452" s="979">
        <f>_xlfn.XLOOKUP($D452,Help2_FC!$D:$D,Help2_FC!AG:AG)</f>
        <v>337.78944633739206</v>
      </c>
      <c r="AK452" s="979">
        <f>_xlfn.XLOOKUP($D452,Help2_FC!$D:$D,Help2_FC!AH:AH)</f>
        <v>8459.1862549076595</v>
      </c>
      <c r="AL452" s="979">
        <f>_xlfn.XLOOKUP($D452,Help2_FC!$D:$D,Help2_FC!AI:AI)</f>
        <v>864</v>
      </c>
      <c r="AM452" s="979">
        <f>_xlfn.XLOOKUP($D452,Help2_FC!$D:$D,Help2_FC!AJ:AJ)</f>
        <v>300</v>
      </c>
      <c r="AN452" s="979">
        <f>_xlfn.XLOOKUP($D452,Help2_FC!$D:$D,Help2_FC!AK:AK)</f>
        <v>1359</v>
      </c>
    </row>
    <row r="453" spans="1:40" x14ac:dyDescent="0.2">
      <c r="A453" s="1">
        <v>45377</v>
      </c>
      <c r="B453">
        <f t="shared" si="46"/>
        <v>3</v>
      </c>
      <c r="C453">
        <f t="shared" si="47"/>
        <v>2024</v>
      </c>
      <c r="D453" s="872" t="str">
        <f t="shared" si="44"/>
        <v>03´2024</v>
      </c>
      <c r="F453" s="2">
        <f t="shared" si="45"/>
        <v>24</v>
      </c>
      <c r="G453" s="1483">
        <f t="shared" si="48"/>
        <v>3.2786885245901641E-2</v>
      </c>
      <c r="H453" s="5">
        <f t="shared" si="49"/>
        <v>1</v>
      </c>
      <c r="I453" s="995">
        <f>_xlfn.XLOOKUP($D453,Help2_FC!$D:$D,Help2_FC!H:H)</f>
        <v>18792</v>
      </c>
      <c r="J453" s="979">
        <f>_xlfn.XLOOKUP($D453,Help2_FC!$D:$D,Help2_FC!I:I)</f>
        <v>12371</v>
      </c>
      <c r="K453" s="979">
        <f>_xlfn.XLOOKUP($D453,Help2_FC!$D:$D,Help2_FC!J:J)</f>
        <v>2335</v>
      </c>
      <c r="L453" s="979">
        <f>_xlfn.XLOOKUP($D453,Help2_FC!$D:$D,Help2_FC!K:K)</f>
        <v>2494</v>
      </c>
      <c r="M453" s="979">
        <f>_xlfn.XLOOKUP($D453,Help2_FC!$D:$D,Help2_FC!L:L)</f>
        <v>8400.5106790486698</v>
      </c>
      <c r="N453" s="979">
        <f>_xlfn.XLOOKUP($D453,Help2_FC!$D:$D,Help2_FC!M:M)</f>
        <v>9198.56</v>
      </c>
      <c r="P453" s="979">
        <f>_xlfn.XLOOKUP($D453,Help2_FC!$D:$D,Help2_FC!F:F)</f>
        <v>732</v>
      </c>
      <c r="Q453" s="979">
        <f t="shared" si="50"/>
        <v>744</v>
      </c>
      <c r="R453" s="979">
        <f>_xlfn.XLOOKUP($D453,Help2_FC!$D:$D,Help2_FC!N:N)</f>
        <v>8400.5106790486698</v>
      </c>
      <c r="S453" s="979">
        <f>_xlfn.XLOOKUP($D453,Help2_FC!$D:$D,Help2_FC!O:O)</f>
        <v>8362.7289249978476</v>
      </c>
      <c r="T453" s="979">
        <f>_xlfn.XLOOKUP($D453,Help2_FC!$D:$D,Help2_FC!P:P)</f>
        <v>609</v>
      </c>
      <c r="U453" s="979">
        <f>_xlfn.XLOOKUP($D453,Help2_FC!$D:$D,Help2_FC!Q:Q)</f>
        <v>507</v>
      </c>
      <c r="V453" s="979">
        <f>_xlfn.XLOOKUP($D453,Help2_FC!$D:$D,Help2_FC!R:R)</f>
        <v>100</v>
      </c>
      <c r="W453" s="979">
        <f>_xlfn.XLOOKUP($D453,Help2_FC!$D:$D,Help2_FC!S:S)</f>
        <v>20140.895200800001</v>
      </c>
      <c r="Y453" s="979">
        <f>_xlfn.XLOOKUP($D453,Help2_FC!$D:$D,Help2_FC!V:V)</f>
        <v>10169</v>
      </c>
      <c r="Z453" s="979">
        <f>_xlfn.XLOOKUP($D453,Help2_FC!$D:$D,Help2_FC!W:W)</f>
        <v>2202</v>
      </c>
      <c r="AA453" s="979">
        <f>_xlfn.XLOOKUP($D453,Help2_FC!$D:$D,Help2_FC!X:X)</f>
        <v>0</v>
      </c>
      <c r="AB453" s="979">
        <f>_xlfn.XLOOKUP($D453,Help2_FC!$D:$D,Help2_FC!Y:Y)</f>
        <v>4829</v>
      </c>
      <c r="AC453" s="979">
        <f>_xlfn.XLOOKUP($D453,Help2_FC!$D:$D,Help2_FC!Z:Z)</f>
        <v>1592</v>
      </c>
      <c r="AD453" s="979">
        <f>_xlfn.XLOOKUP($D453,Help2_FC!$D:$D,Help2_FC!AA:AA)</f>
        <v>1037.4595667999999</v>
      </c>
      <c r="AE453" s="979">
        <f>_xlfn.XLOOKUP($D453,Help2_FC!$D:$D,Help2_FC!AB:AB)</f>
        <v>888</v>
      </c>
      <c r="AF453" s="979">
        <f>_xlfn.XLOOKUP($D453,Help2_FC!$D:$D,Help2_FC!AC:AC)</f>
        <v>553</v>
      </c>
      <c r="AG453" s="979">
        <f>_xlfn.XLOOKUP($D453,Help2_FC!$D:$D,Help2_FC!AD:AD)</f>
        <v>493</v>
      </c>
      <c r="AH453" s="979">
        <f>_xlfn.XLOOKUP($D453,Help2_FC!$D:$D,Help2_FC!AE:AE)</f>
        <v>864.90000000000009</v>
      </c>
      <c r="AI453" s="979">
        <f>_xlfn.XLOOKUP($D453,Help2_FC!$D:$D,Help2_FC!AF:AF)</f>
        <v>3574.9199999999996</v>
      </c>
      <c r="AJ453" s="979">
        <f>_xlfn.XLOOKUP($D453,Help2_FC!$D:$D,Help2_FC!AG:AG)</f>
        <v>337.78944633739206</v>
      </c>
      <c r="AK453" s="979">
        <f>_xlfn.XLOOKUP($D453,Help2_FC!$D:$D,Help2_FC!AH:AH)</f>
        <v>8459.1862549076595</v>
      </c>
      <c r="AL453" s="979">
        <f>_xlfn.XLOOKUP($D453,Help2_FC!$D:$D,Help2_FC!AI:AI)</f>
        <v>864</v>
      </c>
      <c r="AM453" s="979">
        <f>_xlfn.XLOOKUP($D453,Help2_FC!$D:$D,Help2_FC!AJ:AJ)</f>
        <v>300</v>
      </c>
      <c r="AN453" s="979">
        <f>_xlfn.XLOOKUP($D453,Help2_FC!$D:$D,Help2_FC!AK:AK)</f>
        <v>1359</v>
      </c>
    </row>
    <row r="454" spans="1:40" x14ac:dyDescent="0.2">
      <c r="A454" s="1">
        <v>45378</v>
      </c>
      <c r="B454">
        <f t="shared" si="46"/>
        <v>3</v>
      </c>
      <c r="C454">
        <f t="shared" si="47"/>
        <v>2024</v>
      </c>
      <c r="D454" s="872" t="str">
        <f t="shared" si="44"/>
        <v>03´2024</v>
      </c>
      <c r="F454" s="2">
        <f t="shared" si="45"/>
        <v>24</v>
      </c>
      <c r="G454" s="1483">
        <f t="shared" si="48"/>
        <v>3.2786885245901641E-2</v>
      </c>
      <c r="H454" s="5">
        <f t="shared" si="49"/>
        <v>1</v>
      </c>
      <c r="I454" s="995">
        <f>_xlfn.XLOOKUP($D454,Help2_FC!$D:$D,Help2_FC!H:H)</f>
        <v>18792</v>
      </c>
      <c r="J454" s="979">
        <f>_xlfn.XLOOKUP($D454,Help2_FC!$D:$D,Help2_FC!I:I)</f>
        <v>12371</v>
      </c>
      <c r="K454" s="979">
        <f>_xlfn.XLOOKUP($D454,Help2_FC!$D:$D,Help2_FC!J:J)</f>
        <v>2335</v>
      </c>
      <c r="L454" s="979">
        <f>_xlfn.XLOOKUP($D454,Help2_FC!$D:$D,Help2_FC!K:K)</f>
        <v>2494</v>
      </c>
      <c r="M454" s="979">
        <f>_xlfn.XLOOKUP($D454,Help2_FC!$D:$D,Help2_FC!L:L)</f>
        <v>8400.5106790486698</v>
      </c>
      <c r="N454" s="979">
        <f>_xlfn.XLOOKUP($D454,Help2_FC!$D:$D,Help2_FC!M:M)</f>
        <v>9198.56</v>
      </c>
      <c r="P454" s="979">
        <f>_xlfn.XLOOKUP($D454,Help2_FC!$D:$D,Help2_FC!F:F)</f>
        <v>732</v>
      </c>
      <c r="Q454" s="979">
        <f t="shared" si="50"/>
        <v>744</v>
      </c>
      <c r="R454" s="979">
        <f>_xlfn.XLOOKUP($D454,Help2_FC!$D:$D,Help2_FC!N:N)</f>
        <v>8400.5106790486698</v>
      </c>
      <c r="S454" s="979">
        <f>_xlfn.XLOOKUP($D454,Help2_FC!$D:$D,Help2_FC!O:O)</f>
        <v>8362.7289249978476</v>
      </c>
      <c r="T454" s="979">
        <f>_xlfn.XLOOKUP($D454,Help2_FC!$D:$D,Help2_FC!P:P)</f>
        <v>609</v>
      </c>
      <c r="U454" s="979">
        <f>_xlfn.XLOOKUP($D454,Help2_FC!$D:$D,Help2_FC!Q:Q)</f>
        <v>507</v>
      </c>
      <c r="V454" s="979">
        <f>_xlfn.XLOOKUP($D454,Help2_FC!$D:$D,Help2_FC!R:R)</f>
        <v>100</v>
      </c>
      <c r="W454" s="979">
        <f>_xlfn.XLOOKUP($D454,Help2_FC!$D:$D,Help2_FC!S:S)</f>
        <v>20140.895200800001</v>
      </c>
      <c r="Y454" s="979">
        <f>_xlfn.XLOOKUP($D454,Help2_FC!$D:$D,Help2_FC!V:V)</f>
        <v>10169</v>
      </c>
      <c r="Z454" s="979">
        <f>_xlfn.XLOOKUP($D454,Help2_FC!$D:$D,Help2_FC!W:W)</f>
        <v>2202</v>
      </c>
      <c r="AA454" s="979">
        <f>_xlfn.XLOOKUP($D454,Help2_FC!$D:$D,Help2_FC!X:X)</f>
        <v>0</v>
      </c>
      <c r="AB454" s="979">
        <f>_xlfn.XLOOKUP($D454,Help2_FC!$D:$D,Help2_FC!Y:Y)</f>
        <v>4829</v>
      </c>
      <c r="AC454" s="979">
        <f>_xlfn.XLOOKUP($D454,Help2_FC!$D:$D,Help2_FC!Z:Z)</f>
        <v>1592</v>
      </c>
      <c r="AD454" s="979">
        <f>_xlfn.XLOOKUP($D454,Help2_FC!$D:$D,Help2_FC!AA:AA)</f>
        <v>1037.4595667999999</v>
      </c>
      <c r="AE454" s="979">
        <f>_xlfn.XLOOKUP($D454,Help2_FC!$D:$D,Help2_FC!AB:AB)</f>
        <v>888</v>
      </c>
      <c r="AF454" s="979">
        <f>_xlfn.XLOOKUP($D454,Help2_FC!$D:$D,Help2_FC!AC:AC)</f>
        <v>553</v>
      </c>
      <c r="AG454" s="979">
        <f>_xlfn.XLOOKUP($D454,Help2_FC!$D:$D,Help2_FC!AD:AD)</f>
        <v>493</v>
      </c>
      <c r="AH454" s="979">
        <f>_xlfn.XLOOKUP($D454,Help2_FC!$D:$D,Help2_FC!AE:AE)</f>
        <v>864.90000000000009</v>
      </c>
      <c r="AI454" s="979">
        <f>_xlfn.XLOOKUP($D454,Help2_FC!$D:$D,Help2_FC!AF:AF)</f>
        <v>3574.9199999999996</v>
      </c>
      <c r="AJ454" s="979">
        <f>_xlfn.XLOOKUP($D454,Help2_FC!$D:$D,Help2_FC!AG:AG)</f>
        <v>337.78944633739206</v>
      </c>
      <c r="AK454" s="979">
        <f>_xlfn.XLOOKUP($D454,Help2_FC!$D:$D,Help2_FC!AH:AH)</f>
        <v>8459.1862549076595</v>
      </c>
      <c r="AL454" s="979">
        <f>_xlfn.XLOOKUP($D454,Help2_FC!$D:$D,Help2_FC!AI:AI)</f>
        <v>864</v>
      </c>
      <c r="AM454" s="979">
        <f>_xlfn.XLOOKUP($D454,Help2_FC!$D:$D,Help2_FC!AJ:AJ)</f>
        <v>300</v>
      </c>
      <c r="AN454" s="979">
        <f>_xlfn.XLOOKUP($D454,Help2_FC!$D:$D,Help2_FC!AK:AK)</f>
        <v>1359</v>
      </c>
    </row>
    <row r="455" spans="1:40" x14ac:dyDescent="0.2">
      <c r="A455" s="1">
        <v>45379</v>
      </c>
      <c r="B455">
        <f t="shared" si="46"/>
        <v>3</v>
      </c>
      <c r="C455">
        <f t="shared" si="47"/>
        <v>2024</v>
      </c>
      <c r="D455" s="872" t="str">
        <f t="shared" si="44"/>
        <v>03´2024</v>
      </c>
      <c r="F455" s="2">
        <f t="shared" si="45"/>
        <v>24</v>
      </c>
      <c r="G455" s="1483">
        <f t="shared" si="48"/>
        <v>3.2786885245901641E-2</v>
      </c>
      <c r="H455" s="5">
        <f t="shared" si="49"/>
        <v>1</v>
      </c>
      <c r="I455" s="995">
        <f>_xlfn.XLOOKUP($D455,Help2_FC!$D:$D,Help2_FC!H:H)</f>
        <v>18792</v>
      </c>
      <c r="J455" s="979">
        <f>_xlfn.XLOOKUP($D455,Help2_FC!$D:$D,Help2_FC!I:I)</f>
        <v>12371</v>
      </c>
      <c r="K455" s="979">
        <f>_xlfn.XLOOKUP($D455,Help2_FC!$D:$D,Help2_FC!J:J)</f>
        <v>2335</v>
      </c>
      <c r="L455" s="979">
        <f>_xlfn.XLOOKUP($D455,Help2_FC!$D:$D,Help2_FC!K:K)</f>
        <v>2494</v>
      </c>
      <c r="M455" s="979">
        <f>_xlfn.XLOOKUP($D455,Help2_FC!$D:$D,Help2_FC!L:L)</f>
        <v>8400.5106790486698</v>
      </c>
      <c r="N455" s="979">
        <f>_xlfn.XLOOKUP($D455,Help2_FC!$D:$D,Help2_FC!M:M)</f>
        <v>9198.56</v>
      </c>
      <c r="P455" s="979">
        <f>_xlfn.XLOOKUP($D455,Help2_FC!$D:$D,Help2_FC!F:F)</f>
        <v>732</v>
      </c>
      <c r="Q455" s="979">
        <f t="shared" si="50"/>
        <v>744</v>
      </c>
      <c r="R455" s="979">
        <f>_xlfn.XLOOKUP($D455,Help2_FC!$D:$D,Help2_FC!N:N)</f>
        <v>8400.5106790486698</v>
      </c>
      <c r="S455" s="979">
        <f>_xlfn.XLOOKUP($D455,Help2_FC!$D:$D,Help2_FC!O:O)</f>
        <v>8362.7289249978476</v>
      </c>
      <c r="T455" s="979">
        <f>_xlfn.XLOOKUP($D455,Help2_FC!$D:$D,Help2_FC!P:P)</f>
        <v>609</v>
      </c>
      <c r="U455" s="979">
        <f>_xlfn.XLOOKUP($D455,Help2_FC!$D:$D,Help2_FC!Q:Q)</f>
        <v>507</v>
      </c>
      <c r="V455" s="979">
        <f>_xlfn.XLOOKUP($D455,Help2_FC!$D:$D,Help2_FC!R:R)</f>
        <v>100</v>
      </c>
      <c r="W455" s="979">
        <f>_xlfn.XLOOKUP($D455,Help2_FC!$D:$D,Help2_FC!S:S)</f>
        <v>20140.895200800001</v>
      </c>
      <c r="Y455" s="979">
        <f>_xlfn.XLOOKUP($D455,Help2_FC!$D:$D,Help2_FC!V:V)</f>
        <v>10169</v>
      </c>
      <c r="Z455" s="979">
        <f>_xlfn.XLOOKUP($D455,Help2_FC!$D:$D,Help2_FC!W:W)</f>
        <v>2202</v>
      </c>
      <c r="AA455" s="979">
        <f>_xlfn.XLOOKUP($D455,Help2_FC!$D:$D,Help2_FC!X:X)</f>
        <v>0</v>
      </c>
      <c r="AB455" s="979">
        <f>_xlfn.XLOOKUP($D455,Help2_FC!$D:$D,Help2_FC!Y:Y)</f>
        <v>4829</v>
      </c>
      <c r="AC455" s="979">
        <f>_xlfn.XLOOKUP($D455,Help2_FC!$D:$D,Help2_FC!Z:Z)</f>
        <v>1592</v>
      </c>
      <c r="AD455" s="979">
        <f>_xlfn.XLOOKUP($D455,Help2_FC!$D:$D,Help2_FC!AA:AA)</f>
        <v>1037.4595667999999</v>
      </c>
      <c r="AE455" s="979">
        <f>_xlfn.XLOOKUP($D455,Help2_FC!$D:$D,Help2_FC!AB:AB)</f>
        <v>888</v>
      </c>
      <c r="AF455" s="979">
        <f>_xlfn.XLOOKUP($D455,Help2_FC!$D:$D,Help2_FC!AC:AC)</f>
        <v>553</v>
      </c>
      <c r="AG455" s="979">
        <f>_xlfn.XLOOKUP($D455,Help2_FC!$D:$D,Help2_FC!AD:AD)</f>
        <v>493</v>
      </c>
      <c r="AH455" s="979">
        <f>_xlfn.XLOOKUP($D455,Help2_FC!$D:$D,Help2_FC!AE:AE)</f>
        <v>864.90000000000009</v>
      </c>
      <c r="AI455" s="979">
        <f>_xlfn.XLOOKUP($D455,Help2_FC!$D:$D,Help2_FC!AF:AF)</f>
        <v>3574.9199999999996</v>
      </c>
      <c r="AJ455" s="979">
        <f>_xlfn.XLOOKUP($D455,Help2_FC!$D:$D,Help2_FC!AG:AG)</f>
        <v>337.78944633739206</v>
      </c>
      <c r="AK455" s="979">
        <f>_xlfn.XLOOKUP($D455,Help2_FC!$D:$D,Help2_FC!AH:AH)</f>
        <v>8459.1862549076595</v>
      </c>
      <c r="AL455" s="979">
        <f>_xlfn.XLOOKUP($D455,Help2_FC!$D:$D,Help2_FC!AI:AI)</f>
        <v>864</v>
      </c>
      <c r="AM455" s="979">
        <f>_xlfn.XLOOKUP($D455,Help2_FC!$D:$D,Help2_FC!AJ:AJ)</f>
        <v>300</v>
      </c>
      <c r="AN455" s="979">
        <f>_xlfn.XLOOKUP($D455,Help2_FC!$D:$D,Help2_FC!AK:AK)</f>
        <v>1359</v>
      </c>
    </row>
    <row r="456" spans="1:40" x14ac:dyDescent="0.2">
      <c r="A456" s="1">
        <v>45380</v>
      </c>
      <c r="B456">
        <f t="shared" si="46"/>
        <v>3</v>
      </c>
      <c r="C456">
        <f t="shared" si="47"/>
        <v>2024</v>
      </c>
      <c r="D456" s="872" t="str">
        <f t="shared" si="44"/>
        <v>03´2024</v>
      </c>
      <c r="F456" s="2">
        <f t="shared" si="45"/>
        <v>24</v>
      </c>
      <c r="G456" s="1483">
        <f t="shared" si="48"/>
        <v>3.2786885245901641E-2</v>
      </c>
      <c r="H456" s="5">
        <f t="shared" si="49"/>
        <v>1</v>
      </c>
      <c r="I456" s="995">
        <f>_xlfn.XLOOKUP($D456,Help2_FC!$D:$D,Help2_FC!H:H)</f>
        <v>18792</v>
      </c>
      <c r="J456" s="979">
        <f>_xlfn.XLOOKUP($D456,Help2_FC!$D:$D,Help2_FC!I:I)</f>
        <v>12371</v>
      </c>
      <c r="K456" s="979">
        <f>_xlfn.XLOOKUP($D456,Help2_FC!$D:$D,Help2_FC!J:J)</f>
        <v>2335</v>
      </c>
      <c r="L456" s="979">
        <f>_xlfn.XLOOKUP($D456,Help2_FC!$D:$D,Help2_FC!K:K)</f>
        <v>2494</v>
      </c>
      <c r="M456" s="979">
        <f>_xlfn.XLOOKUP($D456,Help2_FC!$D:$D,Help2_FC!L:L)</f>
        <v>8400.5106790486698</v>
      </c>
      <c r="N456" s="979">
        <f>_xlfn.XLOOKUP($D456,Help2_FC!$D:$D,Help2_FC!M:M)</f>
        <v>9198.56</v>
      </c>
      <c r="P456" s="979">
        <f>_xlfn.XLOOKUP($D456,Help2_FC!$D:$D,Help2_FC!F:F)</f>
        <v>732</v>
      </c>
      <c r="Q456" s="979">
        <f t="shared" si="50"/>
        <v>744</v>
      </c>
      <c r="R456" s="979">
        <f>_xlfn.XLOOKUP($D456,Help2_FC!$D:$D,Help2_FC!N:N)</f>
        <v>8400.5106790486698</v>
      </c>
      <c r="S456" s="979">
        <f>_xlfn.XLOOKUP($D456,Help2_FC!$D:$D,Help2_FC!O:O)</f>
        <v>8362.7289249978476</v>
      </c>
      <c r="T456" s="979">
        <f>_xlfn.XLOOKUP($D456,Help2_FC!$D:$D,Help2_FC!P:P)</f>
        <v>609</v>
      </c>
      <c r="U456" s="979">
        <f>_xlfn.XLOOKUP($D456,Help2_FC!$D:$D,Help2_FC!Q:Q)</f>
        <v>507</v>
      </c>
      <c r="V456" s="979">
        <f>_xlfn.XLOOKUP($D456,Help2_FC!$D:$D,Help2_FC!R:R)</f>
        <v>100</v>
      </c>
      <c r="W456" s="979">
        <f>_xlfn.XLOOKUP($D456,Help2_FC!$D:$D,Help2_FC!S:S)</f>
        <v>20140.895200800001</v>
      </c>
      <c r="Y456" s="979">
        <f>_xlfn.XLOOKUP($D456,Help2_FC!$D:$D,Help2_FC!V:V)</f>
        <v>10169</v>
      </c>
      <c r="Z456" s="979">
        <f>_xlfn.XLOOKUP($D456,Help2_FC!$D:$D,Help2_FC!W:W)</f>
        <v>2202</v>
      </c>
      <c r="AA456" s="979">
        <f>_xlfn.XLOOKUP($D456,Help2_FC!$D:$D,Help2_FC!X:X)</f>
        <v>0</v>
      </c>
      <c r="AB456" s="979">
        <f>_xlfn.XLOOKUP($D456,Help2_FC!$D:$D,Help2_FC!Y:Y)</f>
        <v>4829</v>
      </c>
      <c r="AC456" s="979">
        <f>_xlfn.XLOOKUP($D456,Help2_FC!$D:$D,Help2_FC!Z:Z)</f>
        <v>1592</v>
      </c>
      <c r="AD456" s="979">
        <f>_xlfn.XLOOKUP($D456,Help2_FC!$D:$D,Help2_FC!AA:AA)</f>
        <v>1037.4595667999999</v>
      </c>
      <c r="AE456" s="979">
        <f>_xlfn.XLOOKUP($D456,Help2_FC!$D:$D,Help2_FC!AB:AB)</f>
        <v>888</v>
      </c>
      <c r="AF456" s="979">
        <f>_xlfn.XLOOKUP($D456,Help2_FC!$D:$D,Help2_FC!AC:AC)</f>
        <v>553</v>
      </c>
      <c r="AG456" s="979">
        <f>_xlfn.XLOOKUP($D456,Help2_FC!$D:$D,Help2_FC!AD:AD)</f>
        <v>493</v>
      </c>
      <c r="AH456" s="979">
        <f>_xlfn.XLOOKUP($D456,Help2_FC!$D:$D,Help2_FC!AE:AE)</f>
        <v>864.90000000000009</v>
      </c>
      <c r="AI456" s="979">
        <f>_xlfn.XLOOKUP($D456,Help2_FC!$D:$D,Help2_FC!AF:AF)</f>
        <v>3574.9199999999996</v>
      </c>
      <c r="AJ456" s="979">
        <f>_xlfn.XLOOKUP($D456,Help2_FC!$D:$D,Help2_FC!AG:AG)</f>
        <v>337.78944633739206</v>
      </c>
      <c r="AK456" s="979">
        <f>_xlfn.XLOOKUP($D456,Help2_FC!$D:$D,Help2_FC!AH:AH)</f>
        <v>8459.1862549076595</v>
      </c>
      <c r="AL456" s="979">
        <f>_xlfn.XLOOKUP($D456,Help2_FC!$D:$D,Help2_FC!AI:AI)</f>
        <v>864</v>
      </c>
      <c r="AM456" s="979">
        <f>_xlfn.XLOOKUP($D456,Help2_FC!$D:$D,Help2_FC!AJ:AJ)</f>
        <v>300</v>
      </c>
      <c r="AN456" s="979">
        <f>_xlfn.XLOOKUP($D456,Help2_FC!$D:$D,Help2_FC!AK:AK)</f>
        <v>1359</v>
      </c>
    </row>
    <row r="457" spans="1:40" x14ac:dyDescent="0.2">
      <c r="A457" s="1">
        <v>45381</v>
      </c>
      <c r="B457">
        <f t="shared" si="46"/>
        <v>3</v>
      </c>
      <c r="C457">
        <f t="shared" si="47"/>
        <v>2024</v>
      </c>
      <c r="D457" s="872" t="str">
        <f t="shared" si="44"/>
        <v>03´2024</v>
      </c>
      <c r="F457" s="2">
        <f t="shared" si="45"/>
        <v>24</v>
      </c>
      <c r="G457" s="1483">
        <f t="shared" si="48"/>
        <v>3.2786885245901641E-2</v>
      </c>
      <c r="H457" s="5">
        <f t="shared" si="49"/>
        <v>1</v>
      </c>
      <c r="I457" s="995">
        <f>_xlfn.XLOOKUP($D457,Help2_FC!$D:$D,Help2_FC!H:H)</f>
        <v>18792</v>
      </c>
      <c r="J457" s="979">
        <f>_xlfn.XLOOKUP($D457,Help2_FC!$D:$D,Help2_FC!I:I)</f>
        <v>12371</v>
      </c>
      <c r="K457" s="979">
        <f>_xlfn.XLOOKUP($D457,Help2_FC!$D:$D,Help2_FC!J:J)</f>
        <v>2335</v>
      </c>
      <c r="L457" s="979">
        <f>_xlfn.XLOOKUP($D457,Help2_FC!$D:$D,Help2_FC!K:K)</f>
        <v>2494</v>
      </c>
      <c r="M457" s="979">
        <f>_xlfn.XLOOKUP($D457,Help2_FC!$D:$D,Help2_FC!L:L)</f>
        <v>8400.5106790486698</v>
      </c>
      <c r="N457" s="979">
        <f>_xlfn.XLOOKUP($D457,Help2_FC!$D:$D,Help2_FC!M:M)</f>
        <v>9198.56</v>
      </c>
      <c r="P457" s="979">
        <f>_xlfn.XLOOKUP($D457,Help2_FC!$D:$D,Help2_FC!F:F)</f>
        <v>732</v>
      </c>
      <c r="Q457" s="979">
        <f t="shared" si="50"/>
        <v>744</v>
      </c>
      <c r="R457" s="979">
        <f>_xlfn.XLOOKUP($D457,Help2_FC!$D:$D,Help2_FC!N:N)</f>
        <v>8400.5106790486698</v>
      </c>
      <c r="S457" s="979">
        <f>_xlfn.XLOOKUP($D457,Help2_FC!$D:$D,Help2_FC!O:O)</f>
        <v>8362.7289249978476</v>
      </c>
      <c r="T457" s="979">
        <f>_xlfn.XLOOKUP($D457,Help2_FC!$D:$D,Help2_FC!P:P)</f>
        <v>609</v>
      </c>
      <c r="U457" s="979">
        <f>_xlfn.XLOOKUP($D457,Help2_FC!$D:$D,Help2_FC!Q:Q)</f>
        <v>507</v>
      </c>
      <c r="V457" s="979">
        <f>_xlfn.XLOOKUP($D457,Help2_FC!$D:$D,Help2_FC!R:R)</f>
        <v>100</v>
      </c>
      <c r="W457" s="979">
        <f>_xlfn.XLOOKUP($D457,Help2_FC!$D:$D,Help2_FC!S:S)</f>
        <v>20140.895200800001</v>
      </c>
      <c r="Y457" s="979">
        <f>_xlfn.XLOOKUP($D457,Help2_FC!$D:$D,Help2_FC!V:V)</f>
        <v>10169</v>
      </c>
      <c r="Z457" s="979">
        <f>_xlfn.XLOOKUP($D457,Help2_FC!$D:$D,Help2_FC!W:W)</f>
        <v>2202</v>
      </c>
      <c r="AA457" s="979">
        <f>_xlfn.XLOOKUP($D457,Help2_FC!$D:$D,Help2_FC!X:X)</f>
        <v>0</v>
      </c>
      <c r="AB457" s="979">
        <f>_xlfn.XLOOKUP($D457,Help2_FC!$D:$D,Help2_FC!Y:Y)</f>
        <v>4829</v>
      </c>
      <c r="AC457" s="979">
        <f>_xlfn.XLOOKUP($D457,Help2_FC!$D:$D,Help2_FC!Z:Z)</f>
        <v>1592</v>
      </c>
      <c r="AD457" s="979">
        <f>_xlfn.XLOOKUP($D457,Help2_FC!$D:$D,Help2_FC!AA:AA)</f>
        <v>1037.4595667999999</v>
      </c>
      <c r="AE457" s="979">
        <f>_xlfn.XLOOKUP($D457,Help2_FC!$D:$D,Help2_FC!AB:AB)</f>
        <v>888</v>
      </c>
      <c r="AF457" s="979">
        <f>_xlfn.XLOOKUP($D457,Help2_FC!$D:$D,Help2_FC!AC:AC)</f>
        <v>553</v>
      </c>
      <c r="AG457" s="979">
        <f>_xlfn.XLOOKUP($D457,Help2_FC!$D:$D,Help2_FC!AD:AD)</f>
        <v>493</v>
      </c>
      <c r="AH457" s="979">
        <f>_xlfn.XLOOKUP($D457,Help2_FC!$D:$D,Help2_FC!AE:AE)</f>
        <v>864.90000000000009</v>
      </c>
      <c r="AI457" s="979">
        <f>_xlfn.XLOOKUP($D457,Help2_FC!$D:$D,Help2_FC!AF:AF)</f>
        <v>3574.9199999999996</v>
      </c>
      <c r="AJ457" s="979">
        <f>_xlfn.XLOOKUP($D457,Help2_FC!$D:$D,Help2_FC!AG:AG)</f>
        <v>337.78944633739206</v>
      </c>
      <c r="AK457" s="979">
        <f>_xlfn.XLOOKUP($D457,Help2_FC!$D:$D,Help2_FC!AH:AH)</f>
        <v>8459.1862549076595</v>
      </c>
      <c r="AL457" s="979">
        <f>_xlfn.XLOOKUP($D457,Help2_FC!$D:$D,Help2_FC!AI:AI)</f>
        <v>864</v>
      </c>
      <c r="AM457" s="979">
        <f>_xlfn.XLOOKUP($D457,Help2_FC!$D:$D,Help2_FC!AJ:AJ)</f>
        <v>300</v>
      </c>
      <c r="AN457" s="979">
        <f>_xlfn.XLOOKUP($D457,Help2_FC!$D:$D,Help2_FC!AK:AK)</f>
        <v>1359</v>
      </c>
    </row>
    <row r="458" spans="1:40" x14ac:dyDescent="0.2">
      <c r="A458" s="1">
        <v>45382</v>
      </c>
      <c r="B458">
        <f t="shared" si="46"/>
        <v>3</v>
      </c>
      <c r="C458">
        <f t="shared" si="47"/>
        <v>2024</v>
      </c>
      <c r="D458" s="872" t="str">
        <f t="shared" si="44"/>
        <v>03´2024</v>
      </c>
      <c r="F458" s="2">
        <f t="shared" si="45"/>
        <v>24</v>
      </c>
      <c r="G458" s="1483">
        <f t="shared" si="48"/>
        <v>3.2786885245901641E-2</v>
      </c>
      <c r="H458" s="5">
        <f t="shared" si="49"/>
        <v>1</v>
      </c>
      <c r="I458" s="995">
        <f>_xlfn.XLOOKUP($D458,Help2_FC!$D:$D,Help2_FC!H:H)</f>
        <v>18792</v>
      </c>
      <c r="J458" s="979">
        <f>_xlfn.XLOOKUP($D458,Help2_FC!$D:$D,Help2_FC!I:I)</f>
        <v>12371</v>
      </c>
      <c r="K458" s="979">
        <f>_xlfn.XLOOKUP($D458,Help2_FC!$D:$D,Help2_FC!J:J)</f>
        <v>2335</v>
      </c>
      <c r="L458" s="979">
        <f>_xlfn.XLOOKUP($D458,Help2_FC!$D:$D,Help2_FC!K:K)</f>
        <v>2494</v>
      </c>
      <c r="M458" s="979">
        <f>_xlfn.XLOOKUP($D458,Help2_FC!$D:$D,Help2_FC!L:L)</f>
        <v>8400.5106790486698</v>
      </c>
      <c r="N458" s="979">
        <f>_xlfn.XLOOKUP($D458,Help2_FC!$D:$D,Help2_FC!M:M)</f>
        <v>9198.56</v>
      </c>
      <c r="P458" s="979">
        <f>_xlfn.XLOOKUP($D458,Help2_FC!$D:$D,Help2_FC!F:F)</f>
        <v>732</v>
      </c>
      <c r="Q458" s="979">
        <f t="shared" si="50"/>
        <v>744</v>
      </c>
      <c r="R458" s="979">
        <f>_xlfn.XLOOKUP($D458,Help2_FC!$D:$D,Help2_FC!N:N)</f>
        <v>8400.5106790486698</v>
      </c>
      <c r="S458" s="979">
        <f>_xlfn.XLOOKUP($D458,Help2_FC!$D:$D,Help2_FC!O:O)</f>
        <v>8362.7289249978476</v>
      </c>
      <c r="T458" s="979">
        <f>_xlfn.XLOOKUP($D458,Help2_FC!$D:$D,Help2_FC!P:P)</f>
        <v>609</v>
      </c>
      <c r="U458" s="979">
        <f>_xlfn.XLOOKUP($D458,Help2_FC!$D:$D,Help2_FC!Q:Q)</f>
        <v>507</v>
      </c>
      <c r="V458" s="979">
        <f>_xlfn.XLOOKUP($D458,Help2_FC!$D:$D,Help2_FC!R:R)</f>
        <v>100</v>
      </c>
      <c r="W458" s="979">
        <f>_xlfn.XLOOKUP($D458,Help2_FC!$D:$D,Help2_FC!S:S)</f>
        <v>20140.895200800001</v>
      </c>
      <c r="Y458" s="979">
        <f>_xlfn.XLOOKUP($D458,Help2_FC!$D:$D,Help2_FC!V:V)</f>
        <v>10169</v>
      </c>
      <c r="Z458" s="979">
        <f>_xlfn.XLOOKUP($D458,Help2_FC!$D:$D,Help2_FC!W:W)</f>
        <v>2202</v>
      </c>
      <c r="AA458" s="979">
        <f>_xlfn.XLOOKUP($D458,Help2_FC!$D:$D,Help2_FC!X:X)</f>
        <v>0</v>
      </c>
      <c r="AB458" s="979">
        <f>_xlfn.XLOOKUP($D458,Help2_FC!$D:$D,Help2_FC!Y:Y)</f>
        <v>4829</v>
      </c>
      <c r="AC458" s="979">
        <f>_xlfn.XLOOKUP($D458,Help2_FC!$D:$D,Help2_FC!Z:Z)</f>
        <v>1592</v>
      </c>
      <c r="AD458" s="979">
        <f>_xlfn.XLOOKUP($D458,Help2_FC!$D:$D,Help2_FC!AA:AA)</f>
        <v>1037.4595667999999</v>
      </c>
      <c r="AE458" s="979">
        <f>_xlfn.XLOOKUP($D458,Help2_FC!$D:$D,Help2_FC!AB:AB)</f>
        <v>888</v>
      </c>
      <c r="AF458" s="979">
        <f>_xlfn.XLOOKUP($D458,Help2_FC!$D:$D,Help2_FC!AC:AC)</f>
        <v>553</v>
      </c>
      <c r="AG458" s="979">
        <f>_xlfn.XLOOKUP($D458,Help2_FC!$D:$D,Help2_FC!AD:AD)</f>
        <v>493</v>
      </c>
      <c r="AH458" s="979">
        <f>_xlfn.XLOOKUP($D458,Help2_FC!$D:$D,Help2_FC!AE:AE)</f>
        <v>864.90000000000009</v>
      </c>
      <c r="AI458" s="979">
        <f>_xlfn.XLOOKUP($D458,Help2_FC!$D:$D,Help2_FC!AF:AF)</f>
        <v>3574.9199999999996</v>
      </c>
      <c r="AJ458" s="979">
        <f>_xlfn.XLOOKUP($D458,Help2_FC!$D:$D,Help2_FC!AG:AG)</f>
        <v>337.78944633739206</v>
      </c>
      <c r="AK458" s="979">
        <f>_xlfn.XLOOKUP($D458,Help2_FC!$D:$D,Help2_FC!AH:AH)</f>
        <v>8459.1862549076595</v>
      </c>
      <c r="AL458" s="979">
        <f>_xlfn.XLOOKUP($D458,Help2_FC!$D:$D,Help2_FC!AI:AI)</f>
        <v>864</v>
      </c>
      <c r="AM458" s="979">
        <f>_xlfn.XLOOKUP($D458,Help2_FC!$D:$D,Help2_FC!AJ:AJ)</f>
        <v>300</v>
      </c>
      <c r="AN458" s="979">
        <f>_xlfn.XLOOKUP($D458,Help2_FC!$D:$D,Help2_FC!AK:AK)</f>
        <v>1359</v>
      </c>
    </row>
    <row r="459" spans="1:40" x14ac:dyDescent="0.2">
      <c r="A459" s="1">
        <v>45383</v>
      </c>
      <c r="B459">
        <f t="shared" si="46"/>
        <v>4</v>
      </c>
      <c r="C459">
        <f t="shared" si="47"/>
        <v>2024</v>
      </c>
      <c r="D459" s="872" t="str">
        <f t="shared" si="44"/>
        <v>04´2024</v>
      </c>
      <c r="E459" s="867">
        <v>2</v>
      </c>
      <c r="F459" s="2">
        <f t="shared" si="45"/>
        <v>22</v>
      </c>
      <c r="G459" s="1483">
        <f t="shared" si="48"/>
        <v>3.2855436081242528E-2</v>
      </c>
      <c r="H459" s="5">
        <f t="shared" si="49"/>
        <v>0.91666666666666663</v>
      </c>
      <c r="I459" s="995">
        <f>_xlfn.XLOOKUP($D459,Help2_FC!$D:$D,Help2_FC!H:H)</f>
        <v>17069</v>
      </c>
      <c r="J459" s="979">
        <f>_xlfn.XLOOKUP($D459,Help2_FC!$D:$D,Help2_FC!I:I)</f>
        <v>10311</v>
      </c>
      <c r="K459" s="979">
        <f>_xlfn.XLOOKUP($D459,Help2_FC!$D:$D,Help2_FC!J:J)</f>
        <v>2881</v>
      </c>
      <c r="L459" s="979">
        <f>_xlfn.XLOOKUP($D459,Help2_FC!$D:$D,Help2_FC!K:K)</f>
        <v>2131</v>
      </c>
      <c r="M459" s="979">
        <f>_xlfn.XLOOKUP($D459,Help2_FC!$D:$D,Help2_FC!L:L)</f>
        <v>7439.2208213208014</v>
      </c>
      <c r="N459" s="979">
        <f>_xlfn.XLOOKUP($D459,Help2_FC!$D:$D,Help2_FC!M:M)</f>
        <v>9372</v>
      </c>
      <c r="P459" s="979">
        <f>_xlfn.XLOOKUP($D459,Help2_FC!$D:$D,Help2_FC!F:F)</f>
        <v>669.6</v>
      </c>
      <c r="Q459" s="979">
        <f t="shared" si="50"/>
        <v>720</v>
      </c>
      <c r="R459" s="979">
        <f>_xlfn.XLOOKUP($D459,Help2_FC!$D:$D,Help2_FC!N:N)</f>
        <v>7439.2208213208014</v>
      </c>
      <c r="S459" s="979">
        <f>_xlfn.XLOOKUP($D459,Help2_FC!$D:$D,Help2_FC!O:O)</f>
        <v>7442</v>
      </c>
      <c r="T459" s="979">
        <f>_xlfn.XLOOKUP($D459,Help2_FC!$D:$D,Help2_FC!P:P)</f>
        <v>800</v>
      </c>
      <c r="U459" s="979">
        <f>_xlfn.XLOOKUP($D459,Help2_FC!$D:$D,Help2_FC!Q:Q)</f>
        <v>200</v>
      </c>
      <c r="V459" s="979">
        <f>_xlfn.XLOOKUP($D459,Help2_FC!$D:$D,Help2_FC!R:R)</f>
        <v>120</v>
      </c>
      <c r="W459" s="979">
        <f>_xlfn.XLOOKUP($D459,Help2_FC!$D:$D,Help2_FC!S:S)</f>
        <v>19284</v>
      </c>
      <c r="Y459" s="979">
        <f>_xlfn.XLOOKUP($D459,Help2_FC!$D:$D,Help2_FC!V:V)</f>
        <v>7060</v>
      </c>
      <c r="Z459" s="979">
        <f>_xlfn.XLOOKUP($D459,Help2_FC!$D:$D,Help2_FC!W:W)</f>
        <v>3251</v>
      </c>
      <c r="AA459" s="979">
        <f>_xlfn.XLOOKUP($D459,Help2_FC!$D:$D,Help2_FC!X:X)</f>
        <v>0</v>
      </c>
      <c r="AB459" s="979">
        <f>_xlfn.XLOOKUP($D459,Help2_FC!$D:$D,Help2_FC!Y:Y)</f>
        <v>5012</v>
      </c>
      <c r="AC459" s="979">
        <f>_xlfn.XLOOKUP($D459,Help2_FC!$D:$D,Help2_FC!Z:Z)</f>
        <v>1746</v>
      </c>
      <c r="AD459" s="979">
        <f>_xlfn.XLOOKUP($D459,Help2_FC!$D:$D,Help2_FC!AA:AA)</f>
        <v>768.6848040000001</v>
      </c>
      <c r="AE459" s="979">
        <f>_xlfn.XLOOKUP($D459,Help2_FC!$D:$D,Help2_FC!AB:AB)</f>
        <v>360</v>
      </c>
      <c r="AF459" s="979">
        <f>_xlfn.XLOOKUP($D459,Help2_FC!$D:$D,Help2_FC!AC:AC)</f>
        <v>120</v>
      </c>
      <c r="AG459" s="979">
        <f>_xlfn.XLOOKUP($D459,Help2_FC!$D:$D,Help2_FC!AD:AD)</f>
        <v>65</v>
      </c>
      <c r="AH459" s="979">
        <f>_xlfn.XLOOKUP($D459,Help2_FC!$D:$D,Help2_FC!AE:AE)</f>
        <v>837.00000000000023</v>
      </c>
      <c r="AI459" s="979">
        <f>_xlfn.XLOOKUP($D459,Help2_FC!$D:$D,Help2_FC!AF:AF)</f>
        <v>3459.6</v>
      </c>
      <c r="AJ459" s="979">
        <f>_xlfn.XLOOKUP($D459,Help2_FC!$D:$D,Help2_FC!AG:AG)</f>
        <v>382.37627007393911</v>
      </c>
      <c r="AK459" s="979">
        <f>_xlfn.XLOOKUP($D459,Help2_FC!$D:$D,Help2_FC!AH:AH)</f>
        <v>7450</v>
      </c>
      <c r="AL459" s="979">
        <f>_xlfn.XLOOKUP($D459,Help2_FC!$D:$D,Help2_FC!AI:AI)</f>
        <v>792</v>
      </c>
      <c r="AM459" s="979">
        <f>_xlfn.XLOOKUP($D459,Help2_FC!$D:$D,Help2_FC!AJ:AJ)</f>
        <v>0</v>
      </c>
      <c r="AN459" s="979">
        <f>_xlfn.XLOOKUP($D459,Help2_FC!$D:$D,Help2_FC!AK:AK)</f>
        <v>1065</v>
      </c>
    </row>
    <row r="460" spans="1:40" x14ac:dyDescent="0.2">
      <c r="A460" s="1">
        <v>45384</v>
      </c>
      <c r="B460">
        <f t="shared" si="46"/>
        <v>4</v>
      </c>
      <c r="C460">
        <f t="shared" si="47"/>
        <v>2024</v>
      </c>
      <c r="D460" s="872" t="str">
        <f t="shared" si="44"/>
        <v>04´2024</v>
      </c>
      <c r="E460" s="867">
        <v>24</v>
      </c>
      <c r="F460" s="2">
        <f t="shared" si="45"/>
        <v>0</v>
      </c>
      <c r="G460" s="1483">
        <f t="shared" si="48"/>
        <v>0</v>
      </c>
      <c r="H460" s="5">
        <f t="shared" si="49"/>
        <v>0</v>
      </c>
      <c r="I460" s="995">
        <f>_xlfn.XLOOKUP($D460,Help2_FC!$D:$D,Help2_FC!H:H)</f>
        <v>17069</v>
      </c>
      <c r="J460" s="979">
        <f>_xlfn.XLOOKUP($D460,Help2_FC!$D:$D,Help2_FC!I:I)</f>
        <v>10311</v>
      </c>
      <c r="K460" s="979">
        <f>_xlfn.XLOOKUP($D460,Help2_FC!$D:$D,Help2_FC!J:J)</f>
        <v>2881</v>
      </c>
      <c r="L460" s="979">
        <f>_xlfn.XLOOKUP($D460,Help2_FC!$D:$D,Help2_FC!K:K)</f>
        <v>2131</v>
      </c>
      <c r="M460" s="979">
        <f>_xlfn.XLOOKUP($D460,Help2_FC!$D:$D,Help2_FC!L:L)</f>
        <v>7439.2208213208014</v>
      </c>
      <c r="N460" s="979">
        <f>_xlfn.XLOOKUP($D460,Help2_FC!$D:$D,Help2_FC!M:M)</f>
        <v>9372</v>
      </c>
      <c r="P460" s="979">
        <f>_xlfn.XLOOKUP($D460,Help2_FC!$D:$D,Help2_FC!F:F)</f>
        <v>669.6</v>
      </c>
      <c r="Q460" s="979">
        <f t="shared" si="50"/>
        <v>720</v>
      </c>
      <c r="R460" s="979">
        <f>_xlfn.XLOOKUP($D460,Help2_FC!$D:$D,Help2_FC!N:N)</f>
        <v>7439.2208213208014</v>
      </c>
      <c r="S460" s="979">
        <f>_xlfn.XLOOKUP($D460,Help2_FC!$D:$D,Help2_FC!O:O)</f>
        <v>7442</v>
      </c>
      <c r="T460" s="979">
        <f>_xlfn.XLOOKUP($D460,Help2_FC!$D:$D,Help2_FC!P:P)</f>
        <v>800</v>
      </c>
      <c r="U460" s="979">
        <f>_xlfn.XLOOKUP($D460,Help2_FC!$D:$D,Help2_FC!Q:Q)</f>
        <v>200</v>
      </c>
      <c r="V460" s="979">
        <f>_xlfn.XLOOKUP($D460,Help2_FC!$D:$D,Help2_FC!R:R)</f>
        <v>120</v>
      </c>
      <c r="W460" s="979">
        <f>_xlfn.XLOOKUP($D460,Help2_FC!$D:$D,Help2_FC!S:S)</f>
        <v>19284</v>
      </c>
      <c r="Y460" s="979">
        <f>_xlfn.XLOOKUP($D460,Help2_FC!$D:$D,Help2_FC!V:V)</f>
        <v>7060</v>
      </c>
      <c r="Z460" s="979">
        <f>_xlfn.XLOOKUP($D460,Help2_FC!$D:$D,Help2_FC!W:W)</f>
        <v>3251</v>
      </c>
      <c r="AA460" s="979">
        <f>_xlfn.XLOOKUP($D460,Help2_FC!$D:$D,Help2_FC!X:X)</f>
        <v>0</v>
      </c>
      <c r="AB460" s="979">
        <f>_xlfn.XLOOKUP($D460,Help2_FC!$D:$D,Help2_FC!Y:Y)</f>
        <v>5012</v>
      </c>
      <c r="AC460" s="979">
        <f>_xlfn.XLOOKUP($D460,Help2_FC!$D:$D,Help2_FC!Z:Z)</f>
        <v>1746</v>
      </c>
      <c r="AD460" s="979">
        <f>_xlfn.XLOOKUP($D460,Help2_FC!$D:$D,Help2_FC!AA:AA)</f>
        <v>768.6848040000001</v>
      </c>
      <c r="AE460" s="979">
        <f>_xlfn.XLOOKUP($D460,Help2_FC!$D:$D,Help2_FC!AB:AB)</f>
        <v>360</v>
      </c>
      <c r="AF460" s="979">
        <f>_xlfn.XLOOKUP($D460,Help2_FC!$D:$D,Help2_FC!AC:AC)</f>
        <v>120</v>
      </c>
      <c r="AG460" s="979">
        <f>_xlfn.XLOOKUP($D460,Help2_FC!$D:$D,Help2_FC!AD:AD)</f>
        <v>65</v>
      </c>
      <c r="AH460" s="979">
        <f>_xlfn.XLOOKUP($D460,Help2_FC!$D:$D,Help2_FC!AE:AE)</f>
        <v>837.00000000000023</v>
      </c>
      <c r="AI460" s="979">
        <f>_xlfn.XLOOKUP($D460,Help2_FC!$D:$D,Help2_FC!AF:AF)</f>
        <v>3459.6</v>
      </c>
      <c r="AJ460" s="979">
        <f>_xlfn.XLOOKUP($D460,Help2_FC!$D:$D,Help2_FC!AG:AG)</f>
        <v>382.37627007393911</v>
      </c>
      <c r="AK460" s="979">
        <f>_xlfn.XLOOKUP($D460,Help2_FC!$D:$D,Help2_FC!AH:AH)</f>
        <v>7450</v>
      </c>
      <c r="AL460" s="979">
        <f>_xlfn.XLOOKUP($D460,Help2_FC!$D:$D,Help2_FC!AI:AI)</f>
        <v>792</v>
      </c>
      <c r="AM460" s="979">
        <f>_xlfn.XLOOKUP($D460,Help2_FC!$D:$D,Help2_FC!AJ:AJ)</f>
        <v>0</v>
      </c>
      <c r="AN460" s="979">
        <f>_xlfn.XLOOKUP($D460,Help2_FC!$D:$D,Help2_FC!AK:AK)</f>
        <v>1065</v>
      </c>
    </row>
    <row r="461" spans="1:40" x14ac:dyDescent="0.2">
      <c r="A461" s="1">
        <v>45385</v>
      </c>
      <c r="B461">
        <f t="shared" si="46"/>
        <v>4</v>
      </c>
      <c r="C461">
        <f t="shared" si="47"/>
        <v>2024</v>
      </c>
      <c r="D461" s="872" t="str">
        <f t="shared" si="44"/>
        <v>04´2024</v>
      </c>
      <c r="E461" s="867">
        <v>12.4</v>
      </c>
      <c r="F461" s="2">
        <f t="shared" si="45"/>
        <v>11.6</v>
      </c>
      <c r="G461" s="1483">
        <f t="shared" si="48"/>
        <v>1.7323775388291517E-2</v>
      </c>
      <c r="H461" s="5">
        <f t="shared" si="49"/>
        <v>0.48333333333333334</v>
      </c>
      <c r="I461" s="995">
        <f>_xlfn.XLOOKUP($D461,Help2_FC!$D:$D,Help2_FC!H:H)</f>
        <v>17069</v>
      </c>
      <c r="J461" s="979">
        <f>_xlfn.XLOOKUP($D461,Help2_FC!$D:$D,Help2_FC!I:I)</f>
        <v>10311</v>
      </c>
      <c r="K461" s="979">
        <f>_xlfn.XLOOKUP($D461,Help2_FC!$D:$D,Help2_FC!J:J)</f>
        <v>2881</v>
      </c>
      <c r="L461" s="979">
        <f>_xlfn.XLOOKUP($D461,Help2_FC!$D:$D,Help2_FC!K:K)</f>
        <v>2131</v>
      </c>
      <c r="M461" s="979">
        <f>_xlfn.XLOOKUP($D461,Help2_FC!$D:$D,Help2_FC!L:L)</f>
        <v>7439.2208213208014</v>
      </c>
      <c r="N461" s="979">
        <f>_xlfn.XLOOKUP($D461,Help2_FC!$D:$D,Help2_FC!M:M)</f>
        <v>9372</v>
      </c>
      <c r="P461" s="979">
        <f>_xlfn.XLOOKUP($D461,Help2_FC!$D:$D,Help2_FC!F:F)</f>
        <v>669.6</v>
      </c>
      <c r="Q461" s="979">
        <f t="shared" si="50"/>
        <v>720</v>
      </c>
      <c r="R461" s="979">
        <f>_xlfn.XLOOKUP($D461,Help2_FC!$D:$D,Help2_FC!N:N)</f>
        <v>7439.2208213208014</v>
      </c>
      <c r="S461" s="979">
        <f>_xlfn.XLOOKUP($D461,Help2_FC!$D:$D,Help2_FC!O:O)</f>
        <v>7442</v>
      </c>
      <c r="T461" s="979">
        <f>_xlfn.XLOOKUP($D461,Help2_FC!$D:$D,Help2_FC!P:P)</f>
        <v>800</v>
      </c>
      <c r="U461" s="979">
        <f>_xlfn.XLOOKUP($D461,Help2_FC!$D:$D,Help2_FC!Q:Q)</f>
        <v>200</v>
      </c>
      <c r="V461" s="979">
        <f>_xlfn.XLOOKUP($D461,Help2_FC!$D:$D,Help2_FC!R:R)</f>
        <v>120</v>
      </c>
      <c r="W461" s="979">
        <f>_xlfn.XLOOKUP($D461,Help2_FC!$D:$D,Help2_FC!S:S)</f>
        <v>19284</v>
      </c>
      <c r="Y461" s="979">
        <f>_xlfn.XLOOKUP($D461,Help2_FC!$D:$D,Help2_FC!V:V)</f>
        <v>7060</v>
      </c>
      <c r="Z461" s="979">
        <f>_xlfn.XLOOKUP($D461,Help2_FC!$D:$D,Help2_FC!W:W)</f>
        <v>3251</v>
      </c>
      <c r="AA461" s="979">
        <f>_xlfn.XLOOKUP($D461,Help2_FC!$D:$D,Help2_FC!X:X)</f>
        <v>0</v>
      </c>
      <c r="AB461" s="979">
        <f>_xlfn.XLOOKUP($D461,Help2_FC!$D:$D,Help2_FC!Y:Y)</f>
        <v>5012</v>
      </c>
      <c r="AC461" s="979">
        <f>_xlfn.XLOOKUP($D461,Help2_FC!$D:$D,Help2_FC!Z:Z)</f>
        <v>1746</v>
      </c>
      <c r="AD461" s="979">
        <f>_xlfn.XLOOKUP($D461,Help2_FC!$D:$D,Help2_FC!AA:AA)</f>
        <v>768.6848040000001</v>
      </c>
      <c r="AE461" s="979">
        <f>_xlfn.XLOOKUP($D461,Help2_FC!$D:$D,Help2_FC!AB:AB)</f>
        <v>360</v>
      </c>
      <c r="AF461" s="979">
        <f>_xlfn.XLOOKUP($D461,Help2_FC!$D:$D,Help2_FC!AC:AC)</f>
        <v>120</v>
      </c>
      <c r="AG461" s="979">
        <f>_xlfn.XLOOKUP($D461,Help2_FC!$D:$D,Help2_FC!AD:AD)</f>
        <v>65</v>
      </c>
      <c r="AH461" s="979">
        <f>_xlfn.XLOOKUP($D461,Help2_FC!$D:$D,Help2_FC!AE:AE)</f>
        <v>837.00000000000023</v>
      </c>
      <c r="AI461" s="979">
        <f>_xlfn.XLOOKUP($D461,Help2_FC!$D:$D,Help2_FC!AF:AF)</f>
        <v>3459.6</v>
      </c>
      <c r="AJ461" s="979">
        <f>_xlfn.XLOOKUP($D461,Help2_FC!$D:$D,Help2_FC!AG:AG)</f>
        <v>382.37627007393911</v>
      </c>
      <c r="AK461" s="979">
        <f>_xlfn.XLOOKUP($D461,Help2_FC!$D:$D,Help2_FC!AH:AH)</f>
        <v>7450</v>
      </c>
      <c r="AL461" s="979">
        <f>_xlfn.XLOOKUP($D461,Help2_FC!$D:$D,Help2_FC!AI:AI)</f>
        <v>792</v>
      </c>
      <c r="AM461" s="979">
        <f>_xlfn.XLOOKUP($D461,Help2_FC!$D:$D,Help2_FC!AJ:AJ)</f>
        <v>0</v>
      </c>
      <c r="AN461" s="979">
        <f>_xlfn.XLOOKUP($D461,Help2_FC!$D:$D,Help2_FC!AK:AK)</f>
        <v>1065</v>
      </c>
    </row>
    <row r="462" spans="1:40" x14ac:dyDescent="0.2">
      <c r="A462" s="1">
        <v>45386</v>
      </c>
      <c r="B462">
        <f t="shared" si="46"/>
        <v>4</v>
      </c>
      <c r="C462">
        <f t="shared" si="47"/>
        <v>2024</v>
      </c>
      <c r="D462" s="872" t="str">
        <f t="shared" si="44"/>
        <v>04´2024</v>
      </c>
      <c r="F462" s="2">
        <f t="shared" si="45"/>
        <v>24</v>
      </c>
      <c r="G462" s="1483">
        <f t="shared" si="48"/>
        <v>3.5842293906810034E-2</v>
      </c>
      <c r="H462" s="5">
        <f t="shared" si="49"/>
        <v>1</v>
      </c>
      <c r="I462" s="995">
        <f>_xlfn.XLOOKUP($D462,Help2_FC!$D:$D,Help2_FC!H:H)</f>
        <v>17069</v>
      </c>
      <c r="J462" s="979">
        <f>_xlfn.XLOOKUP($D462,Help2_FC!$D:$D,Help2_FC!I:I)</f>
        <v>10311</v>
      </c>
      <c r="K462" s="979">
        <f>_xlfn.XLOOKUP($D462,Help2_FC!$D:$D,Help2_FC!J:J)</f>
        <v>2881</v>
      </c>
      <c r="L462" s="979">
        <f>_xlfn.XLOOKUP($D462,Help2_FC!$D:$D,Help2_FC!K:K)</f>
        <v>2131</v>
      </c>
      <c r="M462" s="979">
        <f>_xlfn.XLOOKUP($D462,Help2_FC!$D:$D,Help2_FC!L:L)</f>
        <v>7439.2208213208014</v>
      </c>
      <c r="N462" s="979">
        <f>_xlfn.XLOOKUP($D462,Help2_FC!$D:$D,Help2_FC!M:M)</f>
        <v>9372</v>
      </c>
      <c r="P462" s="979">
        <f>_xlfn.XLOOKUP($D462,Help2_FC!$D:$D,Help2_FC!F:F)</f>
        <v>669.6</v>
      </c>
      <c r="Q462" s="979">
        <f t="shared" si="50"/>
        <v>720</v>
      </c>
      <c r="R462" s="979">
        <f>_xlfn.XLOOKUP($D462,Help2_FC!$D:$D,Help2_FC!N:N)</f>
        <v>7439.2208213208014</v>
      </c>
      <c r="S462" s="979">
        <f>_xlfn.XLOOKUP($D462,Help2_FC!$D:$D,Help2_FC!O:O)</f>
        <v>7442</v>
      </c>
      <c r="T462" s="979">
        <f>_xlfn.XLOOKUP($D462,Help2_FC!$D:$D,Help2_FC!P:P)</f>
        <v>800</v>
      </c>
      <c r="U462" s="979">
        <f>_xlfn.XLOOKUP($D462,Help2_FC!$D:$D,Help2_FC!Q:Q)</f>
        <v>200</v>
      </c>
      <c r="V462" s="979">
        <f>_xlfn.XLOOKUP($D462,Help2_FC!$D:$D,Help2_FC!R:R)</f>
        <v>120</v>
      </c>
      <c r="W462" s="979">
        <f>_xlfn.XLOOKUP($D462,Help2_FC!$D:$D,Help2_FC!S:S)</f>
        <v>19284</v>
      </c>
      <c r="Y462" s="979">
        <f>_xlfn.XLOOKUP($D462,Help2_FC!$D:$D,Help2_FC!V:V)</f>
        <v>7060</v>
      </c>
      <c r="Z462" s="979">
        <f>_xlfn.XLOOKUP($D462,Help2_FC!$D:$D,Help2_FC!W:W)</f>
        <v>3251</v>
      </c>
      <c r="AA462" s="979">
        <f>_xlfn.XLOOKUP($D462,Help2_FC!$D:$D,Help2_FC!X:X)</f>
        <v>0</v>
      </c>
      <c r="AB462" s="979">
        <f>_xlfn.XLOOKUP($D462,Help2_FC!$D:$D,Help2_FC!Y:Y)</f>
        <v>5012</v>
      </c>
      <c r="AC462" s="979">
        <f>_xlfn.XLOOKUP($D462,Help2_FC!$D:$D,Help2_FC!Z:Z)</f>
        <v>1746</v>
      </c>
      <c r="AD462" s="979">
        <f>_xlfn.XLOOKUP($D462,Help2_FC!$D:$D,Help2_FC!AA:AA)</f>
        <v>768.6848040000001</v>
      </c>
      <c r="AE462" s="979">
        <f>_xlfn.XLOOKUP($D462,Help2_FC!$D:$D,Help2_FC!AB:AB)</f>
        <v>360</v>
      </c>
      <c r="AF462" s="979">
        <f>_xlfn.XLOOKUP($D462,Help2_FC!$D:$D,Help2_FC!AC:AC)</f>
        <v>120</v>
      </c>
      <c r="AG462" s="979">
        <f>_xlfn.XLOOKUP($D462,Help2_FC!$D:$D,Help2_FC!AD:AD)</f>
        <v>65</v>
      </c>
      <c r="AH462" s="979">
        <f>_xlfn.XLOOKUP($D462,Help2_FC!$D:$D,Help2_FC!AE:AE)</f>
        <v>837.00000000000023</v>
      </c>
      <c r="AI462" s="979">
        <f>_xlfn.XLOOKUP($D462,Help2_FC!$D:$D,Help2_FC!AF:AF)</f>
        <v>3459.6</v>
      </c>
      <c r="AJ462" s="979">
        <f>_xlfn.XLOOKUP($D462,Help2_FC!$D:$D,Help2_FC!AG:AG)</f>
        <v>382.37627007393911</v>
      </c>
      <c r="AK462" s="979">
        <f>_xlfn.XLOOKUP($D462,Help2_FC!$D:$D,Help2_FC!AH:AH)</f>
        <v>7450</v>
      </c>
      <c r="AL462" s="979">
        <f>_xlfn.XLOOKUP($D462,Help2_FC!$D:$D,Help2_FC!AI:AI)</f>
        <v>792</v>
      </c>
      <c r="AM462" s="979">
        <f>_xlfn.XLOOKUP($D462,Help2_FC!$D:$D,Help2_FC!AJ:AJ)</f>
        <v>0</v>
      </c>
      <c r="AN462" s="979">
        <f>_xlfn.XLOOKUP($D462,Help2_FC!$D:$D,Help2_FC!AK:AK)</f>
        <v>1065</v>
      </c>
    </row>
    <row r="463" spans="1:40" x14ac:dyDescent="0.2">
      <c r="A463" s="1">
        <v>45387</v>
      </c>
      <c r="B463">
        <f t="shared" si="46"/>
        <v>4</v>
      </c>
      <c r="C463">
        <f t="shared" si="47"/>
        <v>2024</v>
      </c>
      <c r="D463" s="872" t="str">
        <f t="shared" si="44"/>
        <v>04´2024</v>
      </c>
      <c r="F463" s="2">
        <f t="shared" si="45"/>
        <v>24</v>
      </c>
      <c r="G463" s="1483">
        <f t="shared" si="48"/>
        <v>3.5842293906810034E-2</v>
      </c>
      <c r="H463" s="5">
        <f t="shared" si="49"/>
        <v>1</v>
      </c>
      <c r="I463" s="995">
        <f>_xlfn.XLOOKUP($D463,Help2_FC!$D:$D,Help2_FC!H:H)</f>
        <v>17069</v>
      </c>
      <c r="J463" s="979">
        <f>_xlfn.XLOOKUP($D463,Help2_FC!$D:$D,Help2_FC!I:I)</f>
        <v>10311</v>
      </c>
      <c r="K463" s="979">
        <f>_xlfn.XLOOKUP($D463,Help2_FC!$D:$D,Help2_FC!J:J)</f>
        <v>2881</v>
      </c>
      <c r="L463" s="979">
        <f>_xlfn.XLOOKUP($D463,Help2_FC!$D:$D,Help2_FC!K:K)</f>
        <v>2131</v>
      </c>
      <c r="M463" s="979">
        <f>_xlfn.XLOOKUP($D463,Help2_FC!$D:$D,Help2_FC!L:L)</f>
        <v>7439.2208213208014</v>
      </c>
      <c r="N463" s="979">
        <f>_xlfn.XLOOKUP($D463,Help2_FC!$D:$D,Help2_FC!M:M)</f>
        <v>9372</v>
      </c>
      <c r="P463" s="979">
        <f>_xlfn.XLOOKUP($D463,Help2_FC!$D:$D,Help2_FC!F:F)</f>
        <v>669.6</v>
      </c>
      <c r="Q463" s="979">
        <f t="shared" si="50"/>
        <v>720</v>
      </c>
      <c r="R463" s="979">
        <f>_xlfn.XLOOKUP($D463,Help2_FC!$D:$D,Help2_FC!N:N)</f>
        <v>7439.2208213208014</v>
      </c>
      <c r="S463" s="979">
        <f>_xlfn.XLOOKUP($D463,Help2_FC!$D:$D,Help2_FC!O:O)</f>
        <v>7442</v>
      </c>
      <c r="T463" s="979">
        <f>_xlfn.XLOOKUP($D463,Help2_FC!$D:$D,Help2_FC!P:P)</f>
        <v>800</v>
      </c>
      <c r="U463" s="979">
        <f>_xlfn.XLOOKUP($D463,Help2_FC!$D:$D,Help2_FC!Q:Q)</f>
        <v>200</v>
      </c>
      <c r="V463" s="979">
        <f>_xlfn.XLOOKUP($D463,Help2_FC!$D:$D,Help2_FC!R:R)</f>
        <v>120</v>
      </c>
      <c r="W463" s="979">
        <f>_xlfn.XLOOKUP($D463,Help2_FC!$D:$D,Help2_FC!S:S)</f>
        <v>19284</v>
      </c>
      <c r="Y463" s="979">
        <f>_xlfn.XLOOKUP($D463,Help2_FC!$D:$D,Help2_FC!V:V)</f>
        <v>7060</v>
      </c>
      <c r="Z463" s="979">
        <f>_xlfn.XLOOKUP($D463,Help2_FC!$D:$D,Help2_FC!W:W)</f>
        <v>3251</v>
      </c>
      <c r="AA463" s="979">
        <f>_xlfn.XLOOKUP($D463,Help2_FC!$D:$D,Help2_FC!X:X)</f>
        <v>0</v>
      </c>
      <c r="AB463" s="979">
        <f>_xlfn.XLOOKUP($D463,Help2_FC!$D:$D,Help2_FC!Y:Y)</f>
        <v>5012</v>
      </c>
      <c r="AC463" s="979">
        <f>_xlfn.XLOOKUP($D463,Help2_FC!$D:$D,Help2_FC!Z:Z)</f>
        <v>1746</v>
      </c>
      <c r="AD463" s="979">
        <f>_xlfn.XLOOKUP($D463,Help2_FC!$D:$D,Help2_FC!AA:AA)</f>
        <v>768.6848040000001</v>
      </c>
      <c r="AE463" s="979">
        <f>_xlfn.XLOOKUP($D463,Help2_FC!$D:$D,Help2_FC!AB:AB)</f>
        <v>360</v>
      </c>
      <c r="AF463" s="979">
        <f>_xlfn.XLOOKUP($D463,Help2_FC!$D:$D,Help2_FC!AC:AC)</f>
        <v>120</v>
      </c>
      <c r="AG463" s="979">
        <f>_xlfn.XLOOKUP($D463,Help2_FC!$D:$D,Help2_FC!AD:AD)</f>
        <v>65</v>
      </c>
      <c r="AH463" s="979">
        <f>_xlfn.XLOOKUP($D463,Help2_FC!$D:$D,Help2_FC!AE:AE)</f>
        <v>837.00000000000023</v>
      </c>
      <c r="AI463" s="979">
        <f>_xlfn.XLOOKUP($D463,Help2_FC!$D:$D,Help2_FC!AF:AF)</f>
        <v>3459.6</v>
      </c>
      <c r="AJ463" s="979">
        <f>_xlfn.XLOOKUP($D463,Help2_FC!$D:$D,Help2_FC!AG:AG)</f>
        <v>382.37627007393911</v>
      </c>
      <c r="AK463" s="979">
        <f>_xlfn.XLOOKUP($D463,Help2_FC!$D:$D,Help2_FC!AH:AH)</f>
        <v>7450</v>
      </c>
      <c r="AL463" s="979">
        <f>_xlfn.XLOOKUP($D463,Help2_FC!$D:$D,Help2_FC!AI:AI)</f>
        <v>792</v>
      </c>
      <c r="AM463" s="979">
        <f>_xlfn.XLOOKUP($D463,Help2_FC!$D:$D,Help2_FC!AJ:AJ)</f>
        <v>0</v>
      </c>
      <c r="AN463" s="979">
        <f>_xlfn.XLOOKUP($D463,Help2_FC!$D:$D,Help2_FC!AK:AK)</f>
        <v>1065</v>
      </c>
    </row>
    <row r="464" spans="1:40" x14ac:dyDescent="0.2">
      <c r="A464" s="1">
        <v>45388</v>
      </c>
      <c r="B464">
        <f t="shared" si="46"/>
        <v>4</v>
      </c>
      <c r="C464">
        <f t="shared" si="47"/>
        <v>2024</v>
      </c>
      <c r="D464" s="872" t="str">
        <f t="shared" si="44"/>
        <v>04´2024</v>
      </c>
      <c r="F464" s="2">
        <f t="shared" si="45"/>
        <v>24</v>
      </c>
      <c r="G464" s="1483">
        <f t="shared" si="48"/>
        <v>3.5842293906810034E-2</v>
      </c>
      <c r="H464" s="5">
        <f t="shared" si="49"/>
        <v>1</v>
      </c>
      <c r="I464" s="995">
        <f>_xlfn.XLOOKUP($D464,Help2_FC!$D:$D,Help2_FC!H:H)</f>
        <v>17069</v>
      </c>
      <c r="J464" s="979">
        <f>_xlfn.XLOOKUP($D464,Help2_FC!$D:$D,Help2_FC!I:I)</f>
        <v>10311</v>
      </c>
      <c r="K464" s="979">
        <f>_xlfn.XLOOKUP($D464,Help2_FC!$D:$D,Help2_FC!J:J)</f>
        <v>2881</v>
      </c>
      <c r="L464" s="979">
        <f>_xlfn.XLOOKUP($D464,Help2_FC!$D:$D,Help2_FC!K:K)</f>
        <v>2131</v>
      </c>
      <c r="M464" s="979">
        <f>_xlfn.XLOOKUP($D464,Help2_FC!$D:$D,Help2_FC!L:L)</f>
        <v>7439.2208213208014</v>
      </c>
      <c r="N464" s="979">
        <f>_xlfn.XLOOKUP($D464,Help2_FC!$D:$D,Help2_FC!M:M)</f>
        <v>9372</v>
      </c>
      <c r="P464" s="979">
        <f>_xlfn.XLOOKUP($D464,Help2_FC!$D:$D,Help2_FC!F:F)</f>
        <v>669.6</v>
      </c>
      <c r="Q464" s="979">
        <f t="shared" si="50"/>
        <v>720</v>
      </c>
      <c r="R464" s="979">
        <f>_xlfn.XLOOKUP($D464,Help2_FC!$D:$D,Help2_FC!N:N)</f>
        <v>7439.2208213208014</v>
      </c>
      <c r="S464" s="979">
        <f>_xlfn.XLOOKUP($D464,Help2_FC!$D:$D,Help2_FC!O:O)</f>
        <v>7442</v>
      </c>
      <c r="T464" s="979">
        <f>_xlfn.XLOOKUP($D464,Help2_FC!$D:$D,Help2_FC!P:P)</f>
        <v>800</v>
      </c>
      <c r="U464" s="979">
        <f>_xlfn.XLOOKUP($D464,Help2_FC!$D:$D,Help2_FC!Q:Q)</f>
        <v>200</v>
      </c>
      <c r="V464" s="979">
        <f>_xlfn.XLOOKUP($D464,Help2_FC!$D:$D,Help2_FC!R:R)</f>
        <v>120</v>
      </c>
      <c r="W464" s="979">
        <f>_xlfn.XLOOKUP($D464,Help2_FC!$D:$D,Help2_FC!S:S)</f>
        <v>19284</v>
      </c>
      <c r="Y464" s="979">
        <f>_xlfn.XLOOKUP($D464,Help2_FC!$D:$D,Help2_FC!V:V)</f>
        <v>7060</v>
      </c>
      <c r="Z464" s="979">
        <f>_xlfn.XLOOKUP($D464,Help2_FC!$D:$D,Help2_FC!W:W)</f>
        <v>3251</v>
      </c>
      <c r="AA464" s="979">
        <f>_xlfn.XLOOKUP($D464,Help2_FC!$D:$D,Help2_FC!X:X)</f>
        <v>0</v>
      </c>
      <c r="AB464" s="979">
        <f>_xlfn.XLOOKUP($D464,Help2_FC!$D:$D,Help2_FC!Y:Y)</f>
        <v>5012</v>
      </c>
      <c r="AC464" s="979">
        <f>_xlfn.XLOOKUP($D464,Help2_FC!$D:$D,Help2_FC!Z:Z)</f>
        <v>1746</v>
      </c>
      <c r="AD464" s="979">
        <f>_xlfn.XLOOKUP($D464,Help2_FC!$D:$D,Help2_FC!AA:AA)</f>
        <v>768.6848040000001</v>
      </c>
      <c r="AE464" s="979">
        <f>_xlfn.XLOOKUP($D464,Help2_FC!$D:$D,Help2_FC!AB:AB)</f>
        <v>360</v>
      </c>
      <c r="AF464" s="979">
        <f>_xlfn.XLOOKUP($D464,Help2_FC!$D:$D,Help2_FC!AC:AC)</f>
        <v>120</v>
      </c>
      <c r="AG464" s="979">
        <f>_xlfn.XLOOKUP($D464,Help2_FC!$D:$D,Help2_FC!AD:AD)</f>
        <v>65</v>
      </c>
      <c r="AH464" s="979">
        <f>_xlfn.XLOOKUP($D464,Help2_FC!$D:$D,Help2_FC!AE:AE)</f>
        <v>837.00000000000023</v>
      </c>
      <c r="AI464" s="979">
        <f>_xlfn.XLOOKUP($D464,Help2_FC!$D:$D,Help2_FC!AF:AF)</f>
        <v>3459.6</v>
      </c>
      <c r="AJ464" s="979">
        <f>_xlfn.XLOOKUP($D464,Help2_FC!$D:$D,Help2_FC!AG:AG)</f>
        <v>382.37627007393911</v>
      </c>
      <c r="AK464" s="979">
        <f>_xlfn.XLOOKUP($D464,Help2_FC!$D:$D,Help2_FC!AH:AH)</f>
        <v>7450</v>
      </c>
      <c r="AL464" s="979">
        <f>_xlfn.XLOOKUP($D464,Help2_FC!$D:$D,Help2_FC!AI:AI)</f>
        <v>792</v>
      </c>
      <c r="AM464" s="979">
        <f>_xlfn.XLOOKUP($D464,Help2_FC!$D:$D,Help2_FC!AJ:AJ)</f>
        <v>0</v>
      </c>
      <c r="AN464" s="979">
        <f>_xlfn.XLOOKUP($D464,Help2_FC!$D:$D,Help2_FC!AK:AK)</f>
        <v>1065</v>
      </c>
    </row>
    <row r="465" spans="1:40" x14ac:dyDescent="0.2">
      <c r="A465" s="1">
        <v>45389</v>
      </c>
      <c r="B465">
        <f t="shared" si="46"/>
        <v>4</v>
      </c>
      <c r="C465">
        <f t="shared" si="47"/>
        <v>2024</v>
      </c>
      <c r="D465" s="872" t="str">
        <f t="shared" si="44"/>
        <v>04´2024</v>
      </c>
      <c r="F465" s="2">
        <f t="shared" si="45"/>
        <v>24</v>
      </c>
      <c r="G465" s="1483">
        <f t="shared" si="48"/>
        <v>3.5842293906810034E-2</v>
      </c>
      <c r="H465" s="5">
        <f t="shared" si="49"/>
        <v>1</v>
      </c>
      <c r="I465" s="995">
        <f>_xlfn.XLOOKUP($D465,Help2_FC!$D:$D,Help2_FC!H:H)</f>
        <v>17069</v>
      </c>
      <c r="J465" s="979">
        <f>_xlfn.XLOOKUP($D465,Help2_FC!$D:$D,Help2_FC!I:I)</f>
        <v>10311</v>
      </c>
      <c r="K465" s="979">
        <f>_xlfn.XLOOKUP($D465,Help2_FC!$D:$D,Help2_FC!J:J)</f>
        <v>2881</v>
      </c>
      <c r="L465" s="979">
        <f>_xlfn.XLOOKUP($D465,Help2_FC!$D:$D,Help2_FC!K:K)</f>
        <v>2131</v>
      </c>
      <c r="M465" s="979">
        <f>_xlfn.XLOOKUP($D465,Help2_FC!$D:$D,Help2_FC!L:L)</f>
        <v>7439.2208213208014</v>
      </c>
      <c r="N465" s="979">
        <f>_xlfn.XLOOKUP($D465,Help2_FC!$D:$D,Help2_FC!M:M)</f>
        <v>9372</v>
      </c>
      <c r="P465" s="979">
        <f>_xlfn.XLOOKUP($D465,Help2_FC!$D:$D,Help2_FC!F:F)</f>
        <v>669.6</v>
      </c>
      <c r="Q465" s="979">
        <f t="shared" si="50"/>
        <v>720</v>
      </c>
      <c r="R465" s="979">
        <f>_xlfn.XLOOKUP($D465,Help2_FC!$D:$D,Help2_FC!N:N)</f>
        <v>7439.2208213208014</v>
      </c>
      <c r="S465" s="979">
        <f>_xlfn.XLOOKUP($D465,Help2_FC!$D:$D,Help2_FC!O:O)</f>
        <v>7442</v>
      </c>
      <c r="T465" s="979">
        <f>_xlfn.XLOOKUP($D465,Help2_FC!$D:$D,Help2_FC!P:P)</f>
        <v>800</v>
      </c>
      <c r="U465" s="979">
        <f>_xlfn.XLOOKUP($D465,Help2_FC!$D:$D,Help2_FC!Q:Q)</f>
        <v>200</v>
      </c>
      <c r="V465" s="979">
        <f>_xlfn.XLOOKUP($D465,Help2_FC!$D:$D,Help2_FC!R:R)</f>
        <v>120</v>
      </c>
      <c r="W465" s="979">
        <f>_xlfn.XLOOKUP($D465,Help2_FC!$D:$D,Help2_FC!S:S)</f>
        <v>19284</v>
      </c>
      <c r="Y465" s="979">
        <f>_xlfn.XLOOKUP($D465,Help2_FC!$D:$D,Help2_FC!V:V)</f>
        <v>7060</v>
      </c>
      <c r="Z465" s="979">
        <f>_xlfn.XLOOKUP($D465,Help2_FC!$D:$D,Help2_FC!W:W)</f>
        <v>3251</v>
      </c>
      <c r="AA465" s="979">
        <f>_xlfn.XLOOKUP($D465,Help2_FC!$D:$D,Help2_FC!X:X)</f>
        <v>0</v>
      </c>
      <c r="AB465" s="979">
        <f>_xlfn.XLOOKUP($D465,Help2_FC!$D:$D,Help2_FC!Y:Y)</f>
        <v>5012</v>
      </c>
      <c r="AC465" s="979">
        <f>_xlfn.XLOOKUP($D465,Help2_FC!$D:$D,Help2_FC!Z:Z)</f>
        <v>1746</v>
      </c>
      <c r="AD465" s="979">
        <f>_xlfn.XLOOKUP($D465,Help2_FC!$D:$D,Help2_FC!AA:AA)</f>
        <v>768.6848040000001</v>
      </c>
      <c r="AE465" s="979">
        <f>_xlfn.XLOOKUP($D465,Help2_FC!$D:$D,Help2_FC!AB:AB)</f>
        <v>360</v>
      </c>
      <c r="AF465" s="979">
        <f>_xlfn.XLOOKUP($D465,Help2_FC!$D:$D,Help2_FC!AC:AC)</f>
        <v>120</v>
      </c>
      <c r="AG465" s="979">
        <f>_xlfn.XLOOKUP($D465,Help2_FC!$D:$D,Help2_FC!AD:AD)</f>
        <v>65</v>
      </c>
      <c r="AH465" s="979">
        <f>_xlfn.XLOOKUP($D465,Help2_FC!$D:$D,Help2_FC!AE:AE)</f>
        <v>837.00000000000023</v>
      </c>
      <c r="AI465" s="979">
        <f>_xlfn.XLOOKUP($D465,Help2_FC!$D:$D,Help2_FC!AF:AF)</f>
        <v>3459.6</v>
      </c>
      <c r="AJ465" s="979">
        <f>_xlfn.XLOOKUP($D465,Help2_FC!$D:$D,Help2_FC!AG:AG)</f>
        <v>382.37627007393911</v>
      </c>
      <c r="AK465" s="979">
        <f>_xlfn.XLOOKUP($D465,Help2_FC!$D:$D,Help2_FC!AH:AH)</f>
        <v>7450</v>
      </c>
      <c r="AL465" s="979">
        <f>_xlfn.XLOOKUP($D465,Help2_FC!$D:$D,Help2_FC!AI:AI)</f>
        <v>792</v>
      </c>
      <c r="AM465" s="979">
        <f>_xlfn.XLOOKUP($D465,Help2_FC!$D:$D,Help2_FC!AJ:AJ)</f>
        <v>0</v>
      </c>
      <c r="AN465" s="979">
        <f>_xlfn.XLOOKUP($D465,Help2_FC!$D:$D,Help2_FC!AK:AK)</f>
        <v>1065</v>
      </c>
    </row>
    <row r="466" spans="1:40" x14ac:dyDescent="0.2">
      <c r="A466" s="1">
        <v>45390</v>
      </c>
      <c r="B466">
        <f t="shared" si="46"/>
        <v>4</v>
      </c>
      <c r="C466">
        <f t="shared" si="47"/>
        <v>2024</v>
      </c>
      <c r="D466" s="872" t="str">
        <f t="shared" ref="D466:D529" si="51">CONCATENATE(TEXT(A466,"MM"),"´",TEXT(A466,"JJJJ"))</f>
        <v>04´2024</v>
      </c>
      <c r="F466" s="2">
        <f t="shared" si="45"/>
        <v>24</v>
      </c>
      <c r="G466" s="1483">
        <f t="shared" si="48"/>
        <v>3.5842293906810034E-2</v>
      </c>
      <c r="H466" s="5">
        <f t="shared" si="49"/>
        <v>1</v>
      </c>
      <c r="I466" s="995">
        <f>_xlfn.XLOOKUP($D466,Help2_FC!$D:$D,Help2_FC!H:H)</f>
        <v>17069</v>
      </c>
      <c r="J466" s="979">
        <f>_xlfn.XLOOKUP($D466,Help2_FC!$D:$D,Help2_FC!I:I)</f>
        <v>10311</v>
      </c>
      <c r="K466" s="979">
        <f>_xlfn.XLOOKUP($D466,Help2_FC!$D:$D,Help2_FC!J:J)</f>
        <v>2881</v>
      </c>
      <c r="L466" s="979">
        <f>_xlfn.XLOOKUP($D466,Help2_FC!$D:$D,Help2_FC!K:K)</f>
        <v>2131</v>
      </c>
      <c r="M466" s="979">
        <f>_xlfn.XLOOKUP($D466,Help2_FC!$D:$D,Help2_FC!L:L)</f>
        <v>7439.2208213208014</v>
      </c>
      <c r="N466" s="979">
        <f>_xlfn.XLOOKUP($D466,Help2_FC!$D:$D,Help2_FC!M:M)</f>
        <v>9372</v>
      </c>
      <c r="P466" s="979">
        <f>_xlfn.XLOOKUP($D466,Help2_FC!$D:$D,Help2_FC!F:F)</f>
        <v>669.6</v>
      </c>
      <c r="Q466" s="979">
        <f t="shared" si="50"/>
        <v>720</v>
      </c>
      <c r="R466" s="979">
        <f>_xlfn.XLOOKUP($D466,Help2_FC!$D:$D,Help2_FC!N:N)</f>
        <v>7439.2208213208014</v>
      </c>
      <c r="S466" s="979">
        <f>_xlfn.XLOOKUP($D466,Help2_FC!$D:$D,Help2_FC!O:O)</f>
        <v>7442</v>
      </c>
      <c r="T466" s="979">
        <f>_xlfn.XLOOKUP($D466,Help2_FC!$D:$D,Help2_FC!P:P)</f>
        <v>800</v>
      </c>
      <c r="U466" s="979">
        <f>_xlfn.XLOOKUP($D466,Help2_FC!$D:$D,Help2_FC!Q:Q)</f>
        <v>200</v>
      </c>
      <c r="V466" s="979">
        <f>_xlfn.XLOOKUP($D466,Help2_FC!$D:$D,Help2_FC!R:R)</f>
        <v>120</v>
      </c>
      <c r="W466" s="979">
        <f>_xlfn.XLOOKUP($D466,Help2_FC!$D:$D,Help2_FC!S:S)</f>
        <v>19284</v>
      </c>
      <c r="Y466" s="979">
        <f>_xlfn.XLOOKUP($D466,Help2_FC!$D:$D,Help2_FC!V:V)</f>
        <v>7060</v>
      </c>
      <c r="Z466" s="979">
        <f>_xlfn.XLOOKUP($D466,Help2_FC!$D:$D,Help2_FC!W:W)</f>
        <v>3251</v>
      </c>
      <c r="AA466" s="979">
        <f>_xlfn.XLOOKUP($D466,Help2_FC!$D:$D,Help2_FC!X:X)</f>
        <v>0</v>
      </c>
      <c r="AB466" s="979">
        <f>_xlfn.XLOOKUP($D466,Help2_FC!$D:$D,Help2_FC!Y:Y)</f>
        <v>5012</v>
      </c>
      <c r="AC466" s="979">
        <f>_xlfn.XLOOKUP($D466,Help2_FC!$D:$D,Help2_FC!Z:Z)</f>
        <v>1746</v>
      </c>
      <c r="AD466" s="979">
        <f>_xlfn.XLOOKUP($D466,Help2_FC!$D:$D,Help2_FC!AA:AA)</f>
        <v>768.6848040000001</v>
      </c>
      <c r="AE466" s="979">
        <f>_xlfn.XLOOKUP($D466,Help2_FC!$D:$D,Help2_FC!AB:AB)</f>
        <v>360</v>
      </c>
      <c r="AF466" s="979">
        <f>_xlfn.XLOOKUP($D466,Help2_FC!$D:$D,Help2_FC!AC:AC)</f>
        <v>120</v>
      </c>
      <c r="AG466" s="979">
        <f>_xlfn.XLOOKUP($D466,Help2_FC!$D:$D,Help2_FC!AD:AD)</f>
        <v>65</v>
      </c>
      <c r="AH466" s="979">
        <f>_xlfn.XLOOKUP($D466,Help2_FC!$D:$D,Help2_FC!AE:AE)</f>
        <v>837.00000000000023</v>
      </c>
      <c r="AI466" s="979">
        <f>_xlfn.XLOOKUP($D466,Help2_FC!$D:$D,Help2_FC!AF:AF)</f>
        <v>3459.6</v>
      </c>
      <c r="AJ466" s="979">
        <f>_xlfn.XLOOKUP($D466,Help2_FC!$D:$D,Help2_FC!AG:AG)</f>
        <v>382.37627007393911</v>
      </c>
      <c r="AK466" s="979">
        <f>_xlfn.XLOOKUP($D466,Help2_FC!$D:$D,Help2_FC!AH:AH)</f>
        <v>7450</v>
      </c>
      <c r="AL466" s="979">
        <f>_xlfn.XLOOKUP($D466,Help2_FC!$D:$D,Help2_FC!AI:AI)</f>
        <v>792</v>
      </c>
      <c r="AM466" s="979">
        <f>_xlfn.XLOOKUP($D466,Help2_FC!$D:$D,Help2_FC!AJ:AJ)</f>
        <v>0</v>
      </c>
      <c r="AN466" s="979">
        <f>_xlfn.XLOOKUP($D466,Help2_FC!$D:$D,Help2_FC!AK:AK)</f>
        <v>1065</v>
      </c>
    </row>
    <row r="467" spans="1:40" x14ac:dyDescent="0.2">
      <c r="A467" s="1">
        <v>45391</v>
      </c>
      <c r="B467">
        <f t="shared" si="46"/>
        <v>4</v>
      </c>
      <c r="C467">
        <f t="shared" si="47"/>
        <v>2024</v>
      </c>
      <c r="D467" s="872" t="str">
        <f t="shared" si="51"/>
        <v>04´2024</v>
      </c>
      <c r="F467" s="2">
        <f t="shared" si="45"/>
        <v>24</v>
      </c>
      <c r="G467" s="1483">
        <f t="shared" si="48"/>
        <v>3.5842293906810034E-2</v>
      </c>
      <c r="H467" s="5">
        <f t="shared" si="49"/>
        <v>1</v>
      </c>
      <c r="I467" s="995">
        <f>_xlfn.XLOOKUP($D467,Help2_FC!$D:$D,Help2_FC!H:H)</f>
        <v>17069</v>
      </c>
      <c r="J467" s="979">
        <f>_xlfn.XLOOKUP($D467,Help2_FC!$D:$D,Help2_FC!I:I)</f>
        <v>10311</v>
      </c>
      <c r="K467" s="979">
        <f>_xlfn.XLOOKUP($D467,Help2_FC!$D:$D,Help2_FC!J:J)</f>
        <v>2881</v>
      </c>
      <c r="L467" s="979">
        <f>_xlfn.XLOOKUP($D467,Help2_FC!$D:$D,Help2_FC!K:K)</f>
        <v>2131</v>
      </c>
      <c r="M467" s="979">
        <f>_xlfn.XLOOKUP($D467,Help2_FC!$D:$D,Help2_FC!L:L)</f>
        <v>7439.2208213208014</v>
      </c>
      <c r="N467" s="979">
        <f>_xlfn.XLOOKUP($D467,Help2_FC!$D:$D,Help2_FC!M:M)</f>
        <v>9372</v>
      </c>
      <c r="P467" s="979">
        <f>_xlfn.XLOOKUP($D467,Help2_FC!$D:$D,Help2_FC!F:F)</f>
        <v>669.6</v>
      </c>
      <c r="Q467" s="979">
        <f t="shared" si="50"/>
        <v>720</v>
      </c>
      <c r="R467" s="979">
        <f>_xlfn.XLOOKUP($D467,Help2_FC!$D:$D,Help2_FC!N:N)</f>
        <v>7439.2208213208014</v>
      </c>
      <c r="S467" s="979">
        <f>_xlfn.XLOOKUP($D467,Help2_FC!$D:$D,Help2_FC!O:O)</f>
        <v>7442</v>
      </c>
      <c r="T467" s="979">
        <f>_xlfn.XLOOKUP($D467,Help2_FC!$D:$D,Help2_FC!P:P)</f>
        <v>800</v>
      </c>
      <c r="U467" s="979">
        <f>_xlfn.XLOOKUP($D467,Help2_FC!$D:$D,Help2_FC!Q:Q)</f>
        <v>200</v>
      </c>
      <c r="V467" s="979">
        <f>_xlfn.XLOOKUP($D467,Help2_FC!$D:$D,Help2_FC!R:R)</f>
        <v>120</v>
      </c>
      <c r="W467" s="979">
        <f>_xlfn.XLOOKUP($D467,Help2_FC!$D:$D,Help2_FC!S:S)</f>
        <v>19284</v>
      </c>
      <c r="Y467" s="979">
        <f>_xlfn.XLOOKUP($D467,Help2_FC!$D:$D,Help2_FC!V:V)</f>
        <v>7060</v>
      </c>
      <c r="Z467" s="979">
        <f>_xlfn.XLOOKUP($D467,Help2_FC!$D:$D,Help2_FC!W:W)</f>
        <v>3251</v>
      </c>
      <c r="AA467" s="979">
        <f>_xlfn.XLOOKUP($D467,Help2_FC!$D:$D,Help2_FC!X:X)</f>
        <v>0</v>
      </c>
      <c r="AB467" s="979">
        <f>_xlfn.XLOOKUP($D467,Help2_FC!$D:$D,Help2_FC!Y:Y)</f>
        <v>5012</v>
      </c>
      <c r="AC467" s="979">
        <f>_xlfn.XLOOKUP($D467,Help2_FC!$D:$D,Help2_FC!Z:Z)</f>
        <v>1746</v>
      </c>
      <c r="AD467" s="979">
        <f>_xlfn.XLOOKUP($D467,Help2_FC!$D:$D,Help2_FC!AA:AA)</f>
        <v>768.6848040000001</v>
      </c>
      <c r="AE467" s="979">
        <f>_xlfn.XLOOKUP($D467,Help2_FC!$D:$D,Help2_FC!AB:AB)</f>
        <v>360</v>
      </c>
      <c r="AF467" s="979">
        <f>_xlfn.XLOOKUP($D467,Help2_FC!$D:$D,Help2_FC!AC:AC)</f>
        <v>120</v>
      </c>
      <c r="AG467" s="979">
        <f>_xlfn.XLOOKUP($D467,Help2_FC!$D:$D,Help2_FC!AD:AD)</f>
        <v>65</v>
      </c>
      <c r="AH467" s="979">
        <f>_xlfn.XLOOKUP($D467,Help2_FC!$D:$D,Help2_FC!AE:AE)</f>
        <v>837.00000000000023</v>
      </c>
      <c r="AI467" s="979">
        <f>_xlfn.XLOOKUP($D467,Help2_FC!$D:$D,Help2_FC!AF:AF)</f>
        <v>3459.6</v>
      </c>
      <c r="AJ467" s="979">
        <f>_xlfn.XLOOKUP($D467,Help2_FC!$D:$D,Help2_FC!AG:AG)</f>
        <v>382.37627007393911</v>
      </c>
      <c r="AK467" s="979">
        <f>_xlfn.XLOOKUP($D467,Help2_FC!$D:$D,Help2_FC!AH:AH)</f>
        <v>7450</v>
      </c>
      <c r="AL467" s="979">
        <f>_xlfn.XLOOKUP($D467,Help2_FC!$D:$D,Help2_FC!AI:AI)</f>
        <v>792</v>
      </c>
      <c r="AM467" s="979">
        <f>_xlfn.XLOOKUP($D467,Help2_FC!$D:$D,Help2_FC!AJ:AJ)</f>
        <v>0</v>
      </c>
      <c r="AN467" s="979">
        <f>_xlfn.XLOOKUP($D467,Help2_FC!$D:$D,Help2_FC!AK:AK)</f>
        <v>1065</v>
      </c>
    </row>
    <row r="468" spans="1:40" x14ac:dyDescent="0.2">
      <c r="A468" s="1">
        <v>45392</v>
      </c>
      <c r="B468">
        <f t="shared" si="46"/>
        <v>4</v>
      </c>
      <c r="C468">
        <f t="shared" si="47"/>
        <v>2024</v>
      </c>
      <c r="D468" s="872" t="str">
        <f t="shared" si="51"/>
        <v>04´2024</v>
      </c>
      <c r="F468" s="2">
        <f t="shared" si="45"/>
        <v>24</v>
      </c>
      <c r="G468" s="1483">
        <f t="shared" si="48"/>
        <v>3.5842293906810034E-2</v>
      </c>
      <c r="H468" s="5">
        <f t="shared" si="49"/>
        <v>1</v>
      </c>
      <c r="I468" s="995">
        <f>_xlfn.XLOOKUP($D468,Help2_FC!$D:$D,Help2_FC!H:H)</f>
        <v>17069</v>
      </c>
      <c r="J468" s="979">
        <f>_xlfn.XLOOKUP($D468,Help2_FC!$D:$D,Help2_FC!I:I)</f>
        <v>10311</v>
      </c>
      <c r="K468" s="979">
        <f>_xlfn.XLOOKUP($D468,Help2_FC!$D:$D,Help2_FC!J:J)</f>
        <v>2881</v>
      </c>
      <c r="L468" s="979">
        <f>_xlfn.XLOOKUP($D468,Help2_FC!$D:$D,Help2_FC!K:K)</f>
        <v>2131</v>
      </c>
      <c r="M468" s="979">
        <f>_xlfn.XLOOKUP($D468,Help2_FC!$D:$D,Help2_FC!L:L)</f>
        <v>7439.2208213208014</v>
      </c>
      <c r="N468" s="979">
        <f>_xlfn.XLOOKUP($D468,Help2_FC!$D:$D,Help2_FC!M:M)</f>
        <v>9372</v>
      </c>
      <c r="P468" s="979">
        <f>_xlfn.XLOOKUP($D468,Help2_FC!$D:$D,Help2_FC!F:F)</f>
        <v>669.6</v>
      </c>
      <c r="Q468" s="979">
        <f t="shared" si="50"/>
        <v>720</v>
      </c>
      <c r="R468" s="979">
        <f>_xlfn.XLOOKUP($D468,Help2_FC!$D:$D,Help2_FC!N:N)</f>
        <v>7439.2208213208014</v>
      </c>
      <c r="S468" s="979">
        <f>_xlfn.XLOOKUP($D468,Help2_FC!$D:$D,Help2_FC!O:O)</f>
        <v>7442</v>
      </c>
      <c r="T468" s="979">
        <f>_xlfn.XLOOKUP($D468,Help2_FC!$D:$D,Help2_FC!P:P)</f>
        <v>800</v>
      </c>
      <c r="U468" s="979">
        <f>_xlfn.XLOOKUP($D468,Help2_FC!$D:$D,Help2_FC!Q:Q)</f>
        <v>200</v>
      </c>
      <c r="V468" s="979">
        <f>_xlfn.XLOOKUP($D468,Help2_FC!$D:$D,Help2_FC!R:R)</f>
        <v>120</v>
      </c>
      <c r="W468" s="979">
        <f>_xlfn.XLOOKUP($D468,Help2_FC!$D:$D,Help2_FC!S:S)</f>
        <v>19284</v>
      </c>
      <c r="Y468" s="979">
        <f>_xlfn.XLOOKUP($D468,Help2_FC!$D:$D,Help2_FC!V:V)</f>
        <v>7060</v>
      </c>
      <c r="Z468" s="979">
        <f>_xlfn.XLOOKUP($D468,Help2_FC!$D:$D,Help2_FC!W:W)</f>
        <v>3251</v>
      </c>
      <c r="AA468" s="979">
        <f>_xlfn.XLOOKUP($D468,Help2_FC!$D:$D,Help2_FC!X:X)</f>
        <v>0</v>
      </c>
      <c r="AB468" s="979">
        <f>_xlfn.XLOOKUP($D468,Help2_FC!$D:$D,Help2_FC!Y:Y)</f>
        <v>5012</v>
      </c>
      <c r="AC468" s="979">
        <f>_xlfn.XLOOKUP($D468,Help2_FC!$D:$D,Help2_FC!Z:Z)</f>
        <v>1746</v>
      </c>
      <c r="AD468" s="979">
        <f>_xlfn.XLOOKUP($D468,Help2_FC!$D:$D,Help2_FC!AA:AA)</f>
        <v>768.6848040000001</v>
      </c>
      <c r="AE468" s="979">
        <f>_xlfn.XLOOKUP($D468,Help2_FC!$D:$D,Help2_FC!AB:AB)</f>
        <v>360</v>
      </c>
      <c r="AF468" s="979">
        <f>_xlfn.XLOOKUP($D468,Help2_FC!$D:$D,Help2_FC!AC:AC)</f>
        <v>120</v>
      </c>
      <c r="AG468" s="979">
        <f>_xlfn.XLOOKUP($D468,Help2_FC!$D:$D,Help2_FC!AD:AD)</f>
        <v>65</v>
      </c>
      <c r="AH468" s="979">
        <f>_xlfn.XLOOKUP($D468,Help2_FC!$D:$D,Help2_FC!AE:AE)</f>
        <v>837.00000000000023</v>
      </c>
      <c r="AI468" s="979">
        <f>_xlfn.XLOOKUP($D468,Help2_FC!$D:$D,Help2_FC!AF:AF)</f>
        <v>3459.6</v>
      </c>
      <c r="AJ468" s="979">
        <f>_xlfn.XLOOKUP($D468,Help2_FC!$D:$D,Help2_FC!AG:AG)</f>
        <v>382.37627007393911</v>
      </c>
      <c r="AK468" s="979">
        <f>_xlfn.XLOOKUP($D468,Help2_FC!$D:$D,Help2_FC!AH:AH)</f>
        <v>7450</v>
      </c>
      <c r="AL468" s="979">
        <f>_xlfn.XLOOKUP($D468,Help2_FC!$D:$D,Help2_FC!AI:AI)</f>
        <v>792</v>
      </c>
      <c r="AM468" s="979">
        <f>_xlfn.XLOOKUP($D468,Help2_FC!$D:$D,Help2_FC!AJ:AJ)</f>
        <v>0</v>
      </c>
      <c r="AN468" s="979">
        <f>_xlfn.XLOOKUP($D468,Help2_FC!$D:$D,Help2_FC!AK:AK)</f>
        <v>1065</v>
      </c>
    </row>
    <row r="469" spans="1:40" x14ac:dyDescent="0.2">
      <c r="A469" s="1">
        <v>45393</v>
      </c>
      <c r="B469">
        <f t="shared" si="46"/>
        <v>4</v>
      </c>
      <c r="C469">
        <f t="shared" si="47"/>
        <v>2024</v>
      </c>
      <c r="D469" s="872" t="str">
        <f t="shared" si="51"/>
        <v>04´2024</v>
      </c>
      <c r="F469" s="2">
        <f t="shared" si="45"/>
        <v>24</v>
      </c>
      <c r="G469" s="1483">
        <f t="shared" si="48"/>
        <v>3.5842293906810034E-2</v>
      </c>
      <c r="H469" s="5">
        <f t="shared" si="49"/>
        <v>1</v>
      </c>
      <c r="I469" s="995">
        <f>_xlfn.XLOOKUP($D469,Help2_FC!$D:$D,Help2_FC!H:H)</f>
        <v>17069</v>
      </c>
      <c r="J469" s="979">
        <f>_xlfn.XLOOKUP($D469,Help2_FC!$D:$D,Help2_FC!I:I)</f>
        <v>10311</v>
      </c>
      <c r="K469" s="979">
        <f>_xlfn.XLOOKUP($D469,Help2_FC!$D:$D,Help2_FC!J:J)</f>
        <v>2881</v>
      </c>
      <c r="L469" s="979">
        <f>_xlfn.XLOOKUP($D469,Help2_FC!$D:$D,Help2_FC!K:K)</f>
        <v>2131</v>
      </c>
      <c r="M469" s="979">
        <f>_xlfn.XLOOKUP($D469,Help2_FC!$D:$D,Help2_FC!L:L)</f>
        <v>7439.2208213208014</v>
      </c>
      <c r="N469" s="979">
        <f>_xlfn.XLOOKUP($D469,Help2_FC!$D:$D,Help2_FC!M:M)</f>
        <v>9372</v>
      </c>
      <c r="P469" s="979">
        <f>_xlfn.XLOOKUP($D469,Help2_FC!$D:$D,Help2_FC!F:F)</f>
        <v>669.6</v>
      </c>
      <c r="Q469" s="979">
        <f t="shared" si="50"/>
        <v>720</v>
      </c>
      <c r="R469" s="979">
        <f>_xlfn.XLOOKUP($D469,Help2_FC!$D:$D,Help2_FC!N:N)</f>
        <v>7439.2208213208014</v>
      </c>
      <c r="S469" s="979">
        <f>_xlfn.XLOOKUP($D469,Help2_FC!$D:$D,Help2_FC!O:O)</f>
        <v>7442</v>
      </c>
      <c r="T469" s="979">
        <f>_xlfn.XLOOKUP($D469,Help2_FC!$D:$D,Help2_FC!P:P)</f>
        <v>800</v>
      </c>
      <c r="U469" s="979">
        <f>_xlfn.XLOOKUP($D469,Help2_FC!$D:$D,Help2_FC!Q:Q)</f>
        <v>200</v>
      </c>
      <c r="V469" s="979">
        <f>_xlfn.XLOOKUP($D469,Help2_FC!$D:$D,Help2_FC!R:R)</f>
        <v>120</v>
      </c>
      <c r="W469" s="979">
        <f>_xlfn.XLOOKUP($D469,Help2_FC!$D:$D,Help2_FC!S:S)</f>
        <v>19284</v>
      </c>
      <c r="Y469" s="979">
        <f>_xlfn.XLOOKUP($D469,Help2_FC!$D:$D,Help2_FC!V:V)</f>
        <v>7060</v>
      </c>
      <c r="Z469" s="979">
        <f>_xlfn.XLOOKUP($D469,Help2_FC!$D:$D,Help2_FC!W:W)</f>
        <v>3251</v>
      </c>
      <c r="AA469" s="979">
        <f>_xlfn.XLOOKUP($D469,Help2_FC!$D:$D,Help2_FC!X:X)</f>
        <v>0</v>
      </c>
      <c r="AB469" s="979">
        <f>_xlfn.XLOOKUP($D469,Help2_FC!$D:$D,Help2_FC!Y:Y)</f>
        <v>5012</v>
      </c>
      <c r="AC469" s="979">
        <f>_xlfn.XLOOKUP($D469,Help2_FC!$D:$D,Help2_FC!Z:Z)</f>
        <v>1746</v>
      </c>
      <c r="AD469" s="979">
        <f>_xlfn.XLOOKUP($D469,Help2_FC!$D:$D,Help2_FC!AA:AA)</f>
        <v>768.6848040000001</v>
      </c>
      <c r="AE469" s="979">
        <f>_xlfn.XLOOKUP($D469,Help2_FC!$D:$D,Help2_FC!AB:AB)</f>
        <v>360</v>
      </c>
      <c r="AF469" s="979">
        <f>_xlfn.XLOOKUP($D469,Help2_FC!$D:$D,Help2_FC!AC:AC)</f>
        <v>120</v>
      </c>
      <c r="AG469" s="979">
        <f>_xlfn.XLOOKUP($D469,Help2_FC!$D:$D,Help2_FC!AD:AD)</f>
        <v>65</v>
      </c>
      <c r="AH469" s="979">
        <f>_xlfn.XLOOKUP($D469,Help2_FC!$D:$D,Help2_FC!AE:AE)</f>
        <v>837.00000000000023</v>
      </c>
      <c r="AI469" s="979">
        <f>_xlfn.XLOOKUP($D469,Help2_FC!$D:$D,Help2_FC!AF:AF)</f>
        <v>3459.6</v>
      </c>
      <c r="AJ469" s="979">
        <f>_xlfn.XLOOKUP($D469,Help2_FC!$D:$D,Help2_FC!AG:AG)</f>
        <v>382.37627007393911</v>
      </c>
      <c r="AK469" s="979">
        <f>_xlfn.XLOOKUP($D469,Help2_FC!$D:$D,Help2_FC!AH:AH)</f>
        <v>7450</v>
      </c>
      <c r="AL469" s="979">
        <f>_xlfn.XLOOKUP($D469,Help2_FC!$D:$D,Help2_FC!AI:AI)</f>
        <v>792</v>
      </c>
      <c r="AM469" s="979">
        <f>_xlfn.XLOOKUP($D469,Help2_FC!$D:$D,Help2_FC!AJ:AJ)</f>
        <v>0</v>
      </c>
      <c r="AN469" s="979">
        <f>_xlfn.XLOOKUP($D469,Help2_FC!$D:$D,Help2_FC!AK:AK)</f>
        <v>1065</v>
      </c>
    </row>
    <row r="470" spans="1:40" x14ac:dyDescent="0.2">
      <c r="A470" s="1">
        <v>45394</v>
      </c>
      <c r="B470">
        <f t="shared" si="46"/>
        <v>4</v>
      </c>
      <c r="C470">
        <f t="shared" si="47"/>
        <v>2024</v>
      </c>
      <c r="D470" s="872" t="str">
        <f t="shared" si="51"/>
        <v>04´2024</v>
      </c>
      <c r="F470" s="2">
        <f t="shared" si="45"/>
        <v>24</v>
      </c>
      <c r="G470" s="1483">
        <f t="shared" si="48"/>
        <v>3.5842293906810034E-2</v>
      </c>
      <c r="H470" s="5">
        <f t="shared" si="49"/>
        <v>1</v>
      </c>
      <c r="I470" s="995">
        <f>_xlfn.XLOOKUP($D470,Help2_FC!$D:$D,Help2_FC!H:H)</f>
        <v>17069</v>
      </c>
      <c r="J470" s="979">
        <f>_xlfn.XLOOKUP($D470,Help2_FC!$D:$D,Help2_FC!I:I)</f>
        <v>10311</v>
      </c>
      <c r="K470" s="979">
        <f>_xlfn.XLOOKUP($D470,Help2_FC!$D:$D,Help2_FC!J:J)</f>
        <v>2881</v>
      </c>
      <c r="L470" s="979">
        <f>_xlfn.XLOOKUP($D470,Help2_FC!$D:$D,Help2_FC!K:K)</f>
        <v>2131</v>
      </c>
      <c r="M470" s="979">
        <f>_xlfn.XLOOKUP($D470,Help2_FC!$D:$D,Help2_FC!L:L)</f>
        <v>7439.2208213208014</v>
      </c>
      <c r="N470" s="979">
        <f>_xlfn.XLOOKUP($D470,Help2_FC!$D:$D,Help2_FC!M:M)</f>
        <v>9372</v>
      </c>
      <c r="P470" s="979">
        <f>_xlfn.XLOOKUP($D470,Help2_FC!$D:$D,Help2_FC!F:F)</f>
        <v>669.6</v>
      </c>
      <c r="Q470" s="979">
        <f t="shared" si="50"/>
        <v>720</v>
      </c>
      <c r="R470" s="979">
        <f>_xlfn.XLOOKUP($D470,Help2_FC!$D:$D,Help2_FC!N:N)</f>
        <v>7439.2208213208014</v>
      </c>
      <c r="S470" s="979">
        <f>_xlfn.XLOOKUP($D470,Help2_FC!$D:$D,Help2_FC!O:O)</f>
        <v>7442</v>
      </c>
      <c r="T470" s="979">
        <f>_xlfn.XLOOKUP($D470,Help2_FC!$D:$D,Help2_FC!P:P)</f>
        <v>800</v>
      </c>
      <c r="U470" s="979">
        <f>_xlfn.XLOOKUP($D470,Help2_FC!$D:$D,Help2_FC!Q:Q)</f>
        <v>200</v>
      </c>
      <c r="V470" s="979">
        <f>_xlfn.XLOOKUP($D470,Help2_FC!$D:$D,Help2_FC!R:R)</f>
        <v>120</v>
      </c>
      <c r="W470" s="979">
        <f>_xlfn.XLOOKUP($D470,Help2_FC!$D:$D,Help2_FC!S:S)</f>
        <v>19284</v>
      </c>
      <c r="Y470" s="979">
        <f>_xlfn.XLOOKUP($D470,Help2_FC!$D:$D,Help2_FC!V:V)</f>
        <v>7060</v>
      </c>
      <c r="Z470" s="979">
        <f>_xlfn.XLOOKUP($D470,Help2_FC!$D:$D,Help2_FC!W:W)</f>
        <v>3251</v>
      </c>
      <c r="AA470" s="979">
        <f>_xlfn.XLOOKUP($D470,Help2_FC!$D:$D,Help2_FC!X:X)</f>
        <v>0</v>
      </c>
      <c r="AB470" s="979">
        <f>_xlfn.XLOOKUP($D470,Help2_FC!$D:$D,Help2_FC!Y:Y)</f>
        <v>5012</v>
      </c>
      <c r="AC470" s="979">
        <f>_xlfn.XLOOKUP($D470,Help2_FC!$D:$D,Help2_FC!Z:Z)</f>
        <v>1746</v>
      </c>
      <c r="AD470" s="979">
        <f>_xlfn.XLOOKUP($D470,Help2_FC!$D:$D,Help2_FC!AA:AA)</f>
        <v>768.6848040000001</v>
      </c>
      <c r="AE470" s="979">
        <f>_xlfn.XLOOKUP($D470,Help2_FC!$D:$D,Help2_FC!AB:AB)</f>
        <v>360</v>
      </c>
      <c r="AF470" s="979">
        <f>_xlfn.XLOOKUP($D470,Help2_FC!$D:$D,Help2_FC!AC:AC)</f>
        <v>120</v>
      </c>
      <c r="AG470" s="979">
        <f>_xlfn.XLOOKUP($D470,Help2_FC!$D:$D,Help2_FC!AD:AD)</f>
        <v>65</v>
      </c>
      <c r="AH470" s="979">
        <f>_xlfn.XLOOKUP($D470,Help2_FC!$D:$D,Help2_FC!AE:AE)</f>
        <v>837.00000000000023</v>
      </c>
      <c r="AI470" s="979">
        <f>_xlfn.XLOOKUP($D470,Help2_FC!$D:$D,Help2_FC!AF:AF)</f>
        <v>3459.6</v>
      </c>
      <c r="AJ470" s="979">
        <f>_xlfn.XLOOKUP($D470,Help2_FC!$D:$D,Help2_FC!AG:AG)</f>
        <v>382.37627007393911</v>
      </c>
      <c r="AK470" s="979">
        <f>_xlfn.XLOOKUP($D470,Help2_FC!$D:$D,Help2_FC!AH:AH)</f>
        <v>7450</v>
      </c>
      <c r="AL470" s="979">
        <f>_xlfn.XLOOKUP($D470,Help2_FC!$D:$D,Help2_FC!AI:AI)</f>
        <v>792</v>
      </c>
      <c r="AM470" s="979">
        <f>_xlfn.XLOOKUP($D470,Help2_FC!$D:$D,Help2_FC!AJ:AJ)</f>
        <v>0</v>
      </c>
      <c r="AN470" s="979">
        <f>_xlfn.XLOOKUP($D470,Help2_FC!$D:$D,Help2_FC!AK:AK)</f>
        <v>1065</v>
      </c>
    </row>
    <row r="471" spans="1:40" x14ac:dyDescent="0.2">
      <c r="A471" s="1">
        <v>45395</v>
      </c>
      <c r="B471">
        <f t="shared" si="46"/>
        <v>4</v>
      </c>
      <c r="C471">
        <f t="shared" si="47"/>
        <v>2024</v>
      </c>
      <c r="D471" s="872" t="str">
        <f t="shared" si="51"/>
        <v>04´2024</v>
      </c>
      <c r="F471" s="2">
        <f t="shared" si="45"/>
        <v>24</v>
      </c>
      <c r="G471" s="1483">
        <f t="shared" si="48"/>
        <v>3.5842293906810034E-2</v>
      </c>
      <c r="H471" s="5">
        <f t="shared" si="49"/>
        <v>1</v>
      </c>
      <c r="I471" s="995">
        <f>_xlfn.XLOOKUP($D471,Help2_FC!$D:$D,Help2_FC!H:H)</f>
        <v>17069</v>
      </c>
      <c r="J471" s="979">
        <f>_xlfn.XLOOKUP($D471,Help2_FC!$D:$D,Help2_FC!I:I)</f>
        <v>10311</v>
      </c>
      <c r="K471" s="979">
        <f>_xlfn.XLOOKUP($D471,Help2_FC!$D:$D,Help2_FC!J:J)</f>
        <v>2881</v>
      </c>
      <c r="L471" s="979">
        <f>_xlfn.XLOOKUP($D471,Help2_FC!$D:$D,Help2_FC!K:K)</f>
        <v>2131</v>
      </c>
      <c r="M471" s="979">
        <f>_xlfn.XLOOKUP($D471,Help2_FC!$D:$D,Help2_FC!L:L)</f>
        <v>7439.2208213208014</v>
      </c>
      <c r="N471" s="979">
        <f>_xlfn.XLOOKUP($D471,Help2_FC!$D:$D,Help2_FC!M:M)</f>
        <v>9372</v>
      </c>
      <c r="P471" s="979">
        <f>_xlfn.XLOOKUP($D471,Help2_FC!$D:$D,Help2_FC!F:F)</f>
        <v>669.6</v>
      </c>
      <c r="Q471" s="979">
        <f t="shared" si="50"/>
        <v>720</v>
      </c>
      <c r="R471" s="979">
        <f>_xlfn.XLOOKUP($D471,Help2_FC!$D:$D,Help2_FC!N:N)</f>
        <v>7439.2208213208014</v>
      </c>
      <c r="S471" s="979">
        <f>_xlfn.XLOOKUP($D471,Help2_FC!$D:$D,Help2_FC!O:O)</f>
        <v>7442</v>
      </c>
      <c r="T471" s="979">
        <f>_xlfn.XLOOKUP($D471,Help2_FC!$D:$D,Help2_FC!P:P)</f>
        <v>800</v>
      </c>
      <c r="U471" s="979">
        <f>_xlfn.XLOOKUP($D471,Help2_FC!$D:$D,Help2_FC!Q:Q)</f>
        <v>200</v>
      </c>
      <c r="V471" s="979">
        <f>_xlfn.XLOOKUP($D471,Help2_FC!$D:$D,Help2_FC!R:R)</f>
        <v>120</v>
      </c>
      <c r="W471" s="979">
        <f>_xlfn.XLOOKUP($D471,Help2_FC!$D:$D,Help2_FC!S:S)</f>
        <v>19284</v>
      </c>
      <c r="Y471" s="979">
        <f>_xlfn.XLOOKUP($D471,Help2_FC!$D:$D,Help2_FC!V:V)</f>
        <v>7060</v>
      </c>
      <c r="Z471" s="979">
        <f>_xlfn.XLOOKUP($D471,Help2_FC!$D:$D,Help2_FC!W:W)</f>
        <v>3251</v>
      </c>
      <c r="AA471" s="979">
        <f>_xlfn.XLOOKUP($D471,Help2_FC!$D:$D,Help2_FC!X:X)</f>
        <v>0</v>
      </c>
      <c r="AB471" s="979">
        <f>_xlfn.XLOOKUP($D471,Help2_FC!$D:$D,Help2_FC!Y:Y)</f>
        <v>5012</v>
      </c>
      <c r="AC471" s="979">
        <f>_xlfn.XLOOKUP($D471,Help2_FC!$D:$D,Help2_FC!Z:Z)</f>
        <v>1746</v>
      </c>
      <c r="AD471" s="979">
        <f>_xlfn.XLOOKUP($D471,Help2_FC!$D:$D,Help2_FC!AA:AA)</f>
        <v>768.6848040000001</v>
      </c>
      <c r="AE471" s="979">
        <f>_xlfn.XLOOKUP($D471,Help2_FC!$D:$D,Help2_FC!AB:AB)</f>
        <v>360</v>
      </c>
      <c r="AF471" s="979">
        <f>_xlfn.XLOOKUP($D471,Help2_FC!$D:$D,Help2_FC!AC:AC)</f>
        <v>120</v>
      </c>
      <c r="AG471" s="979">
        <f>_xlfn.XLOOKUP($D471,Help2_FC!$D:$D,Help2_FC!AD:AD)</f>
        <v>65</v>
      </c>
      <c r="AH471" s="979">
        <f>_xlfn.XLOOKUP($D471,Help2_FC!$D:$D,Help2_FC!AE:AE)</f>
        <v>837.00000000000023</v>
      </c>
      <c r="AI471" s="979">
        <f>_xlfn.XLOOKUP($D471,Help2_FC!$D:$D,Help2_FC!AF:AF)</f>
        <v>3459.6</v>
      </c>
      <c r="AJ471" s="979">
        <f>_xlfn.XLOOKUP($D471,Help2_FC!$D:$D,Help2_FC!AG:AG)</f>
        <v>382.37627007393911</v>
      </c>
      <c r="AK471" s="979">
        <f>_xlfn.XLOOKUP($D471,Help2_FC!$D:$D,Help2_FC!AH:AH)</f>
        <v>7450</v>
      </c>
      <c r="AL471" s="979">
        <f>_xlfn.XLOOKUP($D471,Help2_FC!$D:$D,Help2_FC!AI:AI)</f>
        <v>792</v>
      </c>
      <c r="AM471" s="979">
        <f>_xlfn.XLOOKUP($D471,Help2_FC!$D:$D,Help2_FC!AJ:AJ)</f>
        <v>0</v>
      </c>
      <c r="AN471" s="979">
        <f>_xlfn.XLOOKUP($D471,Help2_FC!$D:$D,Help2_FC!AK:AK)</f>
        <v>1065</v>
      </c>
    </row>
    <row r="472" spans="1:40" x14ac:dyDescent="0.2">
      <c r="A472" s="1">
        <v>45396</v>
      </c>
      <c r="B472">
        <f t="shared" si="46"/>
        <v>4</v>
      </c>
      <c r="C472">
        <f t="shared" si="47"/>
        <v>2024</v>
      </c>
      <c r="D472" s="872" t="str">
        <f t="shared" si="51"/>
        <v>04´2024</v>
      </c>
      <c r="F472" s="2">
        <f t="shared" si="45"/>
        <v>24</v>
      </c>
      <c r="G472" s="1483">
        <f t="shared" si="48"/>
        <v>3.5842293906810034E-2</v>
      </c>
      <c r="H472" s="5">
        <f t="shared" si="49"/>
        <v>1</v>
      </c>
      <c r="I472" s="995">
        <f>_xlfn.XLOOKUP($D472,Help2_FC!$D:$D,Help2_FC!H:H)</f>
        <v>17069</v>
      </c>
      <c r="J472" s="979">
        <f>_xlfn.XLOOKUP($D472,Help2_FC!$D:$D,Help2_FC!I:I)</f>
        <v>10311</v>
      </c>
      <c r="K472" s="979">
        <f>_xlfn.XLOOKUP($D472,Help2_FC!$D:$D,Help2_FC!J:J)</f>
        <v>2881</v>
      </c>
      <c r="L472" s="979">
        <f>_xlfn.XLOOKUP($D472,Help2_FC!$D:$D,Help2_FC!K:K)</f>
        <v>2131</v>
      </c>
      <c r="M472" s="979">
        <f>_xlfn.XLOOKUP($D472,Help2_FC!$D:$D,Help2_FC!L:L)</f>
        <v>7439.2208213208014</v>
      </c>
      <c r="N472" s="979">
        <f>_xlfn.XLOOKUP($D472,Help2_FC!$D:$D,Help2_FC!M:M)</f>
        <v>9372</v>
      </c>
      <c r="P472" s="979">
        <f>_xlfn.XLOOKUP($D472,Help2_FC!$D:$D,Help2_FC!F:F)</f>
        <v>669.6</v>
      </c>
      <c r="Q472" s="979">
        <f t="shared" si="50"/>
        <v>720</v>
      </c>
      <c r="R472" s="979">
        <f>_xlfn.XLOOKUP($D472,Help2_FC!$D:$D,Help2_FC!N:N)</f>
        <v>7439.2208213208014</v>
      </c>
      <c r="S472" s="979">
        <f>_xlfn.XLOOKUP($D472,Help2_FC!$D:$D,Help2_FC!O:O)</f>
        <v>7442</v>
      </c>
      <c r="T472" s="979">
        <f>_xlfn.XLOOKUP($D472,Help2_FC!$D:$D,Help2_FC!P:P)</f>
        <v>800</v>
      </c>
      <c r="U472" s="979">
        <f>_xlfn.XLOOKUP($D472,Help2_FC!$D:$D,Help2_FC!Q:Q)</f>
        <v>200</v>
      </c>
      <c r="V472" s="979">
        <f>_xlfn.XLOOKUP($D472,Help2_FC!$D:$D,Help2_FC!R:R)</f>
        <v>120</v>
      </c>
      <c r="W472" s="979">
        <f>_xlfn.XLOOKUP($D472,Help2_FC!$D:$D,Help2_FC!S:S)</f>
        <v>19284</v>
      </c>
      <c r="Y472" s="979">
        <f>_xlfn.XLOOKUP($D472,Help2_FC!$D:$D,Help2_FC!V:V)</f>
        <v>7060</v>
      </c>
      <c r="Z472" s="979">
        <f>_xlfn.XLOOKUP($D472,Help2_FC!$D:$D,Help2_FC!W:W)</f>
        <v>3251</v>
      </c>
      <c r="AA472" s="979">
        <f>_xlfn.XLOOKUP($D472,Help2_FC!$D:$D,Help2_FC!X:X)</f>
        <v>0</v>
      </c>
      <c r="AB472" s="979">
        <f>_xlfn.XLOOKUP($D472,Help2_FC!$D:$D,Help2_FC!Y:Y)</f>
        <v>5012</v>
      </c>
      <c r="AC472" s="979">
        <f>_xlfn.XLOOKUP($D472,Help2_FC!$D:$D,Help2_FC!Z:Z)</f>
        <v>1746</v>
      </c>
      <c r="AD472" s="979">
        <f>_xlfn.XLOOKUP($D472,Help2_FC!$D:$D,Help2_FC!AA:AA)</f>
        <v>768.6848040000001</v>
      </c>
      <c r="AE472" s="979">
        <f>_xlfn.XLOOKUP($D472,Help2_FC!$D:$D,Help2_FC!AB:AB)</f>
        <v>360</v>
      </c>
      <c r="AF472" s="979">
        <f>_xlfn.XLOOKUP($D472,Help2_FC!$D:$D,Help2_FC!AC:AC)</f>
        <v>120</v>
      </c>
      <c r="AG472" s="979">
        <f>_xlfn.XLOOKUP($D472,Help2_FC!$D:$D,Help2_FC!AD:AD)</f>
        <v>65</v>
      </c>
      <c r="AH472" s="979">
        <f>_xlfn.XLOOKUP($D472,Help2_FC!$D:$D,Help2_FC!AE:AE)</f>
        <v>837.00000000000023</v>
      </c>
      <c r="AI472" s="979">
        <f>_xlfn.XLOOKUP($D472,Help2_FC!$D:$D,Help2_FC!AF:AF)</f>
        <v>3459.6</v>
      </c>
      <c r="AJ472" s="979">
        <f>_xlfn.XLOOKUP($D472,Help2_FC!$D:$D,Help2_FC!AG:AG)</f>
        <v>382.37627007393911</v>
      </c>
      <c r="AK472" s="979">
        <f>_xlfn.XLOOKUP($D472,Help2_FC!$D:$D,Help2_FC!AH:AH)</f>
        <v>7450</v>
      </c>
      <c r="AL472" s="979">
        <f>_xlfn.XLOOKUP($D472,Help2_FC!$D:$D,Help2_FC!AI:AI)</f>
        <v>792</v>
      </c>
      <c r="AM472" s="979">
        <f>_xlfn.XLOOKUP($D472,Help2_FC!$D:$D,Help2_FC!AJ:AJ)</f>
        <v>0</v>
      </c>
      <c r="AN472" s="979">
        <f>_xlfn.XLOOKUP($D472,Help2_FC!$D:$D,Help2_FC!AK:AK)</f>
        <v>1065</v>
      </c>
    </row>
    <row r="473" spans="1:40" x14ac:dyDescent="0.2">
      <c r="A473" s="1">
        <v>45397</v>
      </c>
      <c r="B473">
        <f t="shared" si="46"/>
        <v>4</v>
      </c>
      <c r="C473">
        <f t="shared" si="47"/>
        <v>2024</v>
      </c>
      <c r="D473" s="872" t="str">
        <f t="shared" si="51"/>
        <v>04´2024</v>
      </c>
      <c r="F473" s="2">
        <f t="shared" si="45"/>
        <v>24</v>
      </c>
      <c r="G473" s="1483">
        <f t="shared" si="48"/>
        <v>3.5842293906810034E-2</v>
      </c>
      <c r="H473" s="5">
        <f t="shared" si="49"/>
        <v>1</v>
      </c>
      <c r="I473" s="995">
        <f>_xlfn.XLOOKUP($D473,Help2_FC!$D:$D,Help2_FC!H:H)</f>
        <v>17069</v>
      </c>
      <c r="J473" s="979">
        <f>_xlfn.XLOOKUP($D473,Help2_FC!$D:$D,Help2_FC!I:I)</f>
        <v>10311</v>
      </c>
      <c r="K473" s="979">
        <f>_xlfn.XLOOKUP($D473,Help2_FC!$D:$D,Help2_FC!J:J)</f>
        <v>2881</v>
      </c>
      <c r="L473" s="979">
        <f>_xlfn.XLOOKUP($D473,Help2_FC!$D:$D,Help2_FC!K:K)</f>
        <v>2131</v>
      </c>
      <c r="M473" s="979">
        <f>_xlfn.XLOOKUP($D473,Help2_FC!$D:$D,Help2_FC!L:L)</f>
        <v>7439.2208213208014</v>
      </c>
      <c r="N473" s="979">
        <f>_xlfn.XLOOKUP($D473,Help2_FC!$D:$D,Help2_FC!M:M)</f>
        <v>9372</v>
      </c>
      <c r="P473" s="979">
        <f>_xlfn.XLOOKUP($D473,Help2_FC!$D:$D,Help2_FC!F:F)</f>
        <v>669.6</v>
      </c>
      <c r="Q473" s="979">
        <f t="shared" si="50"/>
        <v>720</v>
      </c>
      <c r="R473" s="979">
        <f>_xlfn.XLOOKUP($D473,Help2_FC!$D:$D,Help2_FC!N:N)</f>
        <v>7439.2208213208014</v>
      </c>
      <c r="S473" s="979">
        <f>_xlfn.XLOOKUP($D473,Help2_FC!$D:$D,Help2_FC!O:O)</f>
        <v>7442</v>
      </c>
      <c r="T473" s="979">
        <f>_xlfn.XLOOKUP($D473,Help2_FC!$D:$D,Help2_FC!P:P)</f>
        <v>800</v>
      </c>
      <c r="U473" s="979">
        <f>_xlfn.XLOOKUP($D473,Help2_FC!$D:$D,Help2_FC!Q:Q)</f>
        <v>200</v>
      </c>
      <c r="V473" s="979">
        <f>_xlfn.XLOOKUP($D473,Help2_FC!$D:$D,Help2_FC!R:R)</f>
        <v>120</v>
      </c>
      <c r="W473" s="979">
        <f>_xlfn.XLOOKUP($D473,Help2_FC!$D:$D,Help2_FC!S:S)</f>
        <v>19284</v>
      </c>
      <c r="Y473" s="979">
        <f>_xlfn.XLOOKUP($D473,Help2_FC!$D:$D,Help2_FC!V:V)</f>
        <v>7060</v>
      </c>
      <c r="Z473" s="979">
        <f>_xlfn.XLOOKUP($D473,Help2_FC!$D:$D,Help2_FC!W:W)</f>
        <v>3251</v>
      </c>
      <c r="AA473" s="979">
        <f>_xlfn.XLOOKUP($D473,Help2_FC!$D:$D,Help2_FC!X:X)</f>
        <v>0</v>
      </c>
      <c r="AB473" s="979">
        <f>_xlfn.XLOOKUP($D473,Help2_FC!$D:$D,Help2_FC!Y:Y)</f>
        <v>5012</v>
      </c>
      <c r="AC473" s="979">
        <f>_xlfn.XLOOKUP($D473,Help2_FC!$D:$D,Help2_FC!Z:Z)</f>
        <v>1746</v>
      </c>
      <c r="AD473" s="979">
        <f>_xlfn.XLOOKUP($D473,Help2_FC!$D:$D,Help2_FC!AA:AA)</f>
        <v>768.6848040000001</v>
      </c>
      <c r="AE473" s="979">
        <f>_xlfn.XLOOKUP($D473,Help2_FC!$D:$D,Help2_FC!AB:AB)</f>
        <v>360</v>
      </c>
      <c r="AF473" s="979">
        <f>_xlfn.XLOOKUP($D473,Help2_FC!$D:$D,Help2_FC!AC:AC)</f>
        <v>120</v>
      </c>
      <c r="AG473" s="979">
        <f>_xlfn.XLOOKUP($D473,Help2_FC!$D:$D,Help2_FC!AD:AD)</f>
        <v>65</v>
      </c>
      <c r="AH473" s="979">
        <f>_xlfn.XLOOKUP($D473,Help2_FC!$D:$D,Help2_FC!AE:AE)</f>
        <v>837.00000000000023</v>
      </c>
      <c r="AI473" s="979">
        <f>_xlfn.XLOOKUP($D473,Help2_FC!$D:$D,Help2_FC!AF:AF)</f>
        <v>3459.6</v>
      </c>
      <c r="AJ473" s="979">
        <f>_xlfn.XLOOKUP($D473,Help2_FC!$D:$D,Help2_FC!AG:AG)</f>
        <v>382.37627007393911</v>
      </c>
      <c r="AK473" s="979">
        <f>_xlfn.XLOOKUP($D473,Help2_FC!$D:$D,Help2_FC!AH:AH)</f>
        <v>7450</v>
      </c>
      <c r="AL473" s="979">
        <f>_xlfn.XLOOKUP($D473,Help2_FC!$D:$D,Help2_FC!AI:AI)</f>
        <v>792</v>
      </c>
      <c r="AM473" s="979">
        <f>_xlfn.XLOOKUP($D473,Help2_FC!$D:$D,Help2_FC!AJ:AJ)</f>
        <v>0</v>
      </c>
      <c r="AN473" s="979">
        <f>_xlfn.XLOOKUP($D473,Help2_FC!$D:$D,Help2_FC!AK:AK)</f>
        <v>1065</v>
      </c>
    </row>
    <row r="474" spans="1:40" x14ac:dyDescent="0.2">
      <c r="A474" s="1">
        <v>45398</v>
      </c>
      <c r="B474">
        <f t="shared" si="46"/>
        <v>4</v>
      </c>
      <c r="C474">
        <f t="shared" si="47"/>
        <v>2024</v>
      </c>
      <c r="D474" s="872" t="str">
        <f t="shared" si="51"/>
        <v>04´2024</v>
      </c>
      <c r="F474" s="2">
        <f t="shared" ref="F474:F537" si="52">24-E474</f>
        <v>24</v>
      </c>
      <c r="G474" s="1483">
        <f t="shared" si="48"/>
        <v>3.5842293906810034E-2</v>
      </c>
      <c r="H474" s="5">
        <f t="shared" si="49"/>
        <v>1</v>
      </c>
      <c r="I474" s="995">
        <f>_xlfn.XLOOKUP($D474,Help2_FC!$D:$D,Help2_FC!H:H)</f>
        <v>17069</v>
      </c>
      <c r="J474" s="979">
        <f>_xlfn.XLOOKUP($D474,Help2_FC!$D:$D,Help2_FC!I:I)</f>
        <v>10311</v>
      </c>
      <c r="K474" s="979">
        <f>_xlfn.XLOOKUP($D474,Help2_FC!$D:$D,Help2_FC!J:J)</f>
        <v>2881</v>
      </c>
      <c r="L474" s="979">
        <f>_xlfn.XLOOKUP($D474,Help2_FC!$D:$D,Help2_FC!K:K)</f>
        <v>2131</v>
      </c>
      <c r="M474" s="979">
        <f>_xlfn.XLOOKUP($D474,Help2_FC!$D:$D,Help2_FC!L:L)</f>
        <v>7439.2208213208014</v>
      </c>
      <c r="N474" s="979">
        <f>_xlfn.XLOOKUP($D474,Help2_FC!$D:$D,Help2_FC!M:M)</f>
        <v>9372</v>
      </c>
      <c r="P474" s="979">
        <f>_xlfn.XLOOKUP($D474,Help2_FC!$D:$D,Help2_FC!F:F)</f>
        <v>669.6</v>
      </c>
      <c r="Q474" s="979">
        <f t="shared" si="50"/>
        <v>720</v>
      </c>
      <c r="R474" s="979">
        <f>_xlfn.XLOOKUP($D474,Help2_FC!$D:$D,Help2_FC!N:N)</f>
        <v>7439.2208213208014</v>
      </c>
      <c r="S474" s="979">
        <f>_xlfn.XLOOKUP($D474,Help2_FC!$D:$D,Help2_FC!O:O)</f>
        <v>7442</v>
      </c>
      <c r="T474" s="979">
        <f>_xlfn.XLOOKUP($D474,Help2_FC!$D:$D,Help2_FC!P:P)</f>
        <v>800</v>
      </c>
      <c r="U474" s="979">
        <f>_xlfn.XLOOKUP($D474,Help2_FC!$D:$D,Help2_FC!Q:Q)</f>
        <v>200</v>
      </c>
      <c r="V474" s="979">
        <f>_xlfn.XLOOKUP($D474,Help2_FC!$D:$D,Help2_FC!R:R)</f>
        <v>120</v>
      </c>
      <c r="W474" s="979">
        <f>_xlfn.XLOOKUP($D474,Help2_FC!$D:$D,Help2_FC!S:S)</f>
        <v>19284</v>
      </c>
      <c r="Y474" s="979">
        <f>_xlfn.XLOOKUP($D474,Help2_FC!$D:$D,Help2_FC!V:V)</f>
        <v>7060</v>
      </c>
      <c r="Z474" s="979">
        <f>_xlfn.XLOOKUP($D474,Help2_FC!$D:$D,Help2_FC!W:W)</f>
        <v>3251</v>
      </c>
      <c r="AA474" s="979">
        <f>_xlfn.XLOOKUP($D474,Help2_FC!$D:$D,Help2_FC!X:X)</f>
        <v>0</v>
      </c>
      <c r="AB474" s="979">
        <f>_xlfn.XLOOKUP($D474,Help2_FC!$D:$D,Help2_FC!Y:Y)</f>
        <v>5012</v>
      </c>
      <c r="AC474" s="979">
        <f>_xlfn.XLOOKUP($D474,Help2_FC!$D:$D,Help2_FC!Z:Z)</f>
        <v>1746</v>
      </c>
      <c r="AD474" s="979">
        <f>_xlfn.XLOOKUP($D474,Help2_FC!$D:$D,Help2_FC!AA:AA)</f>
        <v>768.6848040000001</v>
      </c>
      <c r="AE474" s="979">
        <f>_xlfn.XLOOKUP($D474,Help2_FC!$D:$D,Help2_FC!AB:AB)</f>
        <v>360</v>
      </c>
      <c r="AF474" s="979">
        <f>_xlfn.XLOOKUP($D474,Help2_FC!$D:$D,Help2_FC!AC:AC)</f>
        <v>120</v>
      </c>
      <c r="AG474" s="979">
        <f>_xlfn.XLOOKUP($D474,Help2_FC!$D:$D,Help2_FC!AD:AD)</f>
        <v>65</v>
      </c>
      <c r="AH474" s="979">
        <f>_xlfn.XLOOKUP($D474,Help2_FC!$D:$D,Help2_FC!AE:AE)</f>
        <v>837.00000000000023</v>
      </c>
      <c r="AI474" s="979">
        <f>_xlfn.XLOOKUP($D474,Help2_FC!$D:$D,Help2_FC!AF:AF)</f>
        <v>3459.6</v>
      </c>
      <c r="AJ474" s="979">
        <f>_xlfn.XLOOKUP($D474,Help2_FC!$D:$D,Help2_FC!AG:AG)</f>
        <v>382.37627007393911</v>
      </c>
      <c r="AK474" s="979">
        <f>_xlfn.XLOOKUP($D474,Help2_FC!$D:$D,Help2_FC!AH:AH)</f>
        <v>7450</v>
      </c>
      <c r="AL474" s="979">
        <f>_xlfn.XLOOKUP($D474,Help2_FC!$D:$D,Help2_FC!AI:AI)</f>
        <v>792</v>
      </c>
      <c r="AM474" s="979">
        <f>_xlfn.XLOOKUP($D474,Help2_FC!$D:$D,Help2_FC!AJ:AJ)</f>
        <v>0</v>
      </c>
      <c r="AN474" s="979">
        <f>_xlfn.XLOOKUP($D474,Help2_FC!$D:$D,Help2_FC!AK:AK)</f>
        <v>1065</v>
      </c>
    </row>
    <row r="475" spans="1:40" x14ac:dyDescent="0.2">
      <c r="A475" s="1">
        <v>45399</v>
      </c>
      <c r="B475">
        <f t="shared" ref="B475:B538" si="53">MONTH(A475)</f>
        <v>4</v>
      </c>
      <c r="C475">
        <f t="shared" ref="C475:C538" si="54">+YEAR(A475)</f>
        <v>2024</v>
      </c>
      <c r="D475" s="872" t="str">
        <f t="shared" si="51"/>
        <v>04´2024</v>
      </c>
      <c r="F475" s="2">
        <f t="shared" si="52"/>
        <v>24</v>
      </c>
      <c r="G475" s="1483">
        <f t="shared" ref="G475:G538" si="55">+F475/P475</f>
        <v>3.5842293906810034E-2</v>
      </c>
      <c r="H475" s="5">
        <f t="shared" ref="H475:H538" si="56">+F475/24</f>
        <v>1</v>
      </c>
      <c r="I475" s="995">
        <f>_xlfn.XLOOKUP($D475,Help2_FC!$D:$D,Help2_FC!H:H)</f>
        <v>17069</v>
      </c>
      <c r="J475" s="979">
        <f>_xlfn.XLOOKUP($D475,Help2_FC!$D:$D,Help2_FC!I:I)</f>
        <v>10311</v>
      </c>
      <c r="K475" s="979">
        <f>_xlfn.XLOOKUP($D475,Help2_FC!$D:$D,Help2_FC!J:J)</f>
        <v>2881</v>
      </c>
      <c r="L475" s="979">
        <f>_xlfn.XLOOKUP($D475,Help2_FC!$D:$D,Help2_FC!K:K)</f>
        <v>2131</v>
      </c>
      <c r="M475" s="979">
        <f>_xlfn.XLOOKUP($D475,Help2_FC!$D:$D,Help2_FC!L:L)</f>
        <v>7439.2208213208014</v>
      </c>
      <c r="N475" s="979">
        <f>_xlfn.XLOOKUP($D475,Help2_FC!$D:$D,Help2_FC!M:M)</f>
        <v>9372</v>
      </c>
      <c r="P475" s="979">
        <f>_xlfn.XLOOKUP($D475,Help2_FC!$D:$D,Help2_FC!F:F)</f>
        <v>669.6</v>
      </c>
      <c r="Q475" s="979">
        <f t="shared" ref="Q475:Q538" si="57">(EOMONTH(A475,0)-EOMONTH(A475,-1))*24</f>
        <v>720</v>
      </c>
      <c r="R475" s="979">
        <f>_xlfn.XLOOKUP($D475,Help2_FC!$D:$D,Help2_FC!N:N)</f>
        <v>7439.2208213208014</v>
      </c>
      <c r="S475" s="979">
        <f>_xlfn.XLOOKUP($D475,Help2_FC!$D:$D,Help2_FC!O:O)</f>
        <v>7442</v>
      </c>
      <c r="T475" s="979">
        <f>_xlfn.XLOOKUP($D475,Help2_FC!$D:$D,Help2_FC!P:P)</f>
        <v>800</v>
      </c>
      <c r="U475" s="979">
        <f>_xlfn.XLOOKUP($D475,Help2_FC!$D:$D,Help2_FC!Q:Q)</f>
        <v>200</v>
      </c>
      <c r="V475" s="979">
        <f>_xlfn.XLOOKUP($D475,Help2_FC!$D:$D,Help2_FC!R:R)</f>
        <v>120</v>
      </c>
      <c r="W475" s="979">
        <f>_xlfn.XLOOKUP($D475,Help2_FC!$D:$D,Help2_FC!S:S)</f>
        <v>19284</v>
      </c>
      <c r="Y475" s="979">
        <f>_xlfn.XLOOKUP($D475,Help2_FC!$D:$D,Help2_FC!V:V)</f>
        <v>7060</v>
      </c>
      <c r="Z475" s="979">
        <f>_xlfn.XLOOKUP($D475,Help2_FC!$D:$D,Help2_FC!W:W)</f>
        <v>3251</v>
      </c>
      <c r="AA475" s="979">
        <f>_xlfn.XLOOKUP($D475,Help2_FC!$D:$D,Help2_FC!X:X)</f>
        <v>0</v>
      </c>
      <c r="AB475" s="979">
        <f>_xlfn.XLOOKUP($D475,Help2_FC!$D:$D,Help2_FC!Y:Y)</f>
        <v>5012</v>
      </c>
      <c r="AC475" s="979">
        <f>_xlfn.XLOOKUP($D475,Help2_FC!$D:$D,Help2_FC!Z:Z)</f>
        <v>1746</v>
      </c>
      <c r="AD475" s="979">
        <f>_xlfn.XLOOKUP($D475,Help2_FC!$D:$D,Help2_FC!AA:AA)</f>
        <v>768.6848040000001</v>
      </c>
      <c r="AE475" s="979">
        <f>_xlfn.XLOOKUP($D475,Help2_FC!$D:$D,Help2_FC!AB:AB)</f>
        <v>360</v>
      </c>
      <c r="AF475" s="979">
        <f>_xlfn.XLOOKUP($D475,Help2_FC!$D:$D,Help2_FC!AC:AC)</f>
        <v>120</v>
      </c>
      <c r="AG475" s="979">
        <f>_xlfn.XLOOKUP($D475,Help2_FC!$D:$D,Help2_FC!AD:AD)</f>
        <v>65</v>
      </c>
      <c r="AH475" s="979">
        <f>_xlfn.XLOOKUP($D475,Help2_FC!$D:$D,Help2_FC!AE:AE)</f>
        <v>837.00000000000023</v>
      </c>
      <c r="AI475" s="979">
        <f>_xlfn.XLOOKUP($D475,Help2_FC!$D:$D,Help2_FC!AF:AF)</f>
        <v>3459.6</v>
      </c>
      <c r="AJ475" s="979">
        <f>_xlfn.XLOOKUP($D475,Help2_FC!$D:$D,Help2_FC!AG:AG)</f>
        <v>382.37627007393911</v>
      </c>
      <c r="AK475" s="979">
        <f>_xlfn.XLOOKUP($D475,Help2_FC!$D:$D,Help2_FC!AH:AH)</f>
        <v>7450</v>
      </c>
      <c r="AL475" s="979">
        <f>_xlfn.XLOOKUP($D475,Help2_FC!$D:$D,Help2_FC!AI:AI)</f>
        <v>792</v>
      </c>
      <c r="AM475" s="979">
        <f>_xlfn.XLOOKUP($D475,Help2_FC!$D:$D,Help2_FC!AJ:AJ)</f>
        <v>0</v>
      </c>
      <c r="AN475" s="979">
        <f>_xlfn.XLOOKUP($D475,Help2_FC!$D:$D,Help2_FC!AK:AK)</f>
        <v>1065</v>
      </c>
    </row>
    <row r="476" spans="1:40" x14ac:dyDescent="0.2">
      <c r="A476" s="1">
        <v>45400</v>
      </c>
      <c r="B476">
        <f t="shared" si="53"/>
        <v>4</v>
      </c>
      <c r="C476">
        <f t="shared" si="54"/>
        <v>2024</v>
      </c>
      <c r="D476" s="872" t="str">
        <f t="shared" si="51"/>
        <v>04´2024</v>
      </c>
      <c r="F476" s="2">
        <f t="shared" si="52"/>
        <v>24</v>
      </c>
      <c r="G476" s="1483">
        <f t="shared" si="55"/>
        <v>3.5842293906810034E-2</v>
      </c>
      <c r="H476" s="5">
        <f t="shared" si="56"/>
        <v>1</v>
      </c>
      <c r="I476" s="995">
        <f>_xlfn.XLOOKUP($D476,Help2_FC!$D:$D,Help2_FC!H:H)</f>
        <v>17069</v>
      </c>
      <c r="J476" s="979">
        <f>_xlfn.XLOOKUP($D476,Help2_FC!$D:$D,Help2_FC!I:I)</f>
        <v>10311</v>
      </c>
      <c r="K476" s="979">
        <f>_xlfn.XLOOKUP($D476,Help2_FC!$D:$D,Help2_FC!J:J)</f>
        <v>2881</v>
      </c>
      <c r="L476" s="979">
        <f>_xlfn.XLOOKUP($D476,Help2_FC!$D:$D,Help2_FC!K:K)</f>
        <v>2131</v>
      </c>
      <c r="M476" s="979">
        <f>_xlfn.XLOOKUP($D476,Help2_FC!$D:$D,Help2_FC!L:L)</f>
        <v>7439.2208213208014</v>
      </c>
      <c r="N476" s="979">
        <f>_xlfn.XLOOKUP($D476,Help2_FC!$D:$D,Help2_FC!M:M)</f>
        <v>9372</v>
      </c>
      <c r="P476" s="979">
        <f>_xlfn.XLOOKUP($D476,Help2_FC!$D:$D,Help2_FC!F:F)</f>
        <v>669.6</v>
      </c>
      <c r="Q476" s="979">
        <f t="shared" si="57"/>
        <v>720</v>
      </c>
      <c r="R476" s="979">
        <f>_xlfn.XLOOKUP($D476,Help2_FC!$D:$D,Help2_FC!N:N)</f>
        <v>7439.2208213208014</v>
      </c>
      <c r="S476" s="979">
        <f>_xlfn.XLOOKUP($D476,Help2_FC!$D:$D,Help2_FC!O:O)</f>
        <v>7442</v>
      </c>
      <c r="T476" s="979">
        <f>_xlfn.XLOOKUP($D476,Help2_FC!$D:$D,Help2_FC!P:P)</f>
        <v>800</v>
      </c>
      <c r="U476" s="979">
        <f>_xlfn.XLOOKUP($D476,Help2_FC!$D:$D,Help2_FC!Q:Q)</f>
        <v>200</v>
      </c>
      <c r="V476" s="979">
        <f>_xlfn.XLOOKUP($D476,Help2_FC!$D:$D,Help2_FC!R:R)</f>
        <v>120</v>
      </c>
      <c r="W476" s="979">
        <f>_xlfn.XLOOKUP($D476,Help2_FC!$D:$D,Help2_FC!S:S)</f>
        <v>19284</v>
      </c>
      <c r="Y476" s="979">
        <f>_xlfn.XLOOKUP($D476,Help2_FC!$D:$D,Help2_FC!V:V)</f>
        <v>7060</v>
      </c>
      <c r="Z476" s="979">
        <f>_xlfn.XLOOKUP($D476,Help2_FC!$D:$D,Help2_FC!W:W)</f>
        <v>3251</v>
      </c>
      <c r="AA476" s="979">
        <f>_xlfn.XLOOKUP($D476,Help2_FC!$D:$D,Help2_FC!X:X)</f>
        <v>0</v>
      </c>
      <c r="AB476" s="979">
        <f>_xlfn.XLOOKUP($D476,Help2_FC!$D:$D,Help2_FC!Y:Y)</f>
        <v>5012</v>
      </c>
      <c r="AC476" s="979">
        <f>_xlfn.XLOOKUP($D476,Help2_FC!$D:$D,Help2_FC!Z:Z)</f>
        <v>1746</v>
      </c>
      <c r="AD476" s="979">
        <f>_xlfn.XLOOKUP($D476,Help2_FC!$D:$D,Help2_FC!AA:AA)</f>
        <v>768.6848040000001</v>
      </c>
      <c r="AE476" s="979">
        <f>_xlfn.XLOOKUP($D476,Help2_FC!$D:$D,Help2_FC!AB:AB)</f>
        <v>360</v>
      </c>
      <c r="AF476" s="979">
        <f>_xlfn.XLOOKUP($D476,Help2_FC!$D:$D,Help2_FC!AC:AC)</f>
        <v>120</v>
      </c>
      <c r="AG476" s="979">
        <f>_xlfn.XLOOKUP($D476,Help2_FC!$D:$D,Help2_FC!AD:AD)</f>
        <v>65</v>
      </c>
      <c r="AH476" s="979">
        <f>_xlfn.XLOOKUP($D476,Help2_FC!$D:$D,Help2_FC!AE:AE)</f>
        <v>837.00000000000023</v>
      </c>
      <c r="AI476" s="979">
        <f>_xlfn.XLOOKUP($D476,Help2_FC!$D:$D,Help2_FC!AF:AF)</f>
        <v>3459.6</v>
      </c>
      <c r="AJ476" s="979">
        <f>_xlfn.XLOOKUP($D476,Help2_FC!$D:$D,Help2_FC!AG:AG)</f>
        <v>382.37627007393911</v>
      </c>
      <c r="AK476" s="979">
        <f>_xlfn.XLOOKUP($D476,Help2_FC!$D:$D,Help2_FC!AH:AH)</f>
        <v>7450</v>
      </c>
      <c r="AL476" s="979">
        <f>_xlfn.XLOOKUP($D476,Help2_FC!$D:$D,Help2_FC!AI:AI)</f>
        <v>792</v>
      </c>
      <c r="AM476" s="979">
        <f>_xlfn.XLOOKUP($D476,Help2_FC!$D:$D,Help2_FC!AJ:AJ)</f>
        <v>0</v>
      </c>
      <c r="AN476" s="979">
        <f>_xlfn.XLOOKUP($D476,Help2_FC!$D:$D,Help2_FC!AK:AK)</f>
        <v>1065</v>
      </c>
    </row>
    <row r="477" spans="1:40" x14ac:dyDescent="0.2">
      <c r="A477" s="1">
        <v>45401</v>
      </c>
      <c r="B477">
        <f t="shared" si="53"/>
        <v>4</v>
      </c>
      <c r="C477">
        <f t="shared" si="54"/>
        <v>2024</v>
      </c>
      <c r="D477" s="872" t="str">
        <f t="shared" si="51"/>
        <v>04´2024</v>
      </c>
      <c r="F477" s="2">
        <f t="shared" si="52"/>
        <v>24</v>
      </c>
      <c r="G477" s="1483">
        <f t="shared" si="55"/>
        <v>3.5842293906810034E-2</v>
      </c>
      <c r="H477" s="5">
        <f t="shared" si="56"/>
        <v>1</v>
      </c>
      <c r="I477" s="995">
        <f>_xlfn.XLOOKUP($D477,Help2_FC!$D:$D,Help2_FC!H:H)</f>
        <v>17069</v>
      </c>
      <c r="J477" s="979">
        <f>_xlfn.XLOOKUP($D477,Help2_FC!$D:$D,Help2_FC!I:I)</f>
        <v>10311</v>
      </c>
      <c r="K477" s="979">
        <f>_xlfn.XLOOKUP($D477,Help2_FC!$D:$D,Help2_FC!J:J)</f>
        <v>2881</v>
      </c>
      <c r="L477" s="979">
        <f>_xlfn.XLOOKUP($D477,Help2_FC!$D:$D,Help2_FC!K:K)</f>
        <v>2131</v>
      </c>
      <c r="M477" s="979">
        <f>_xlfn.XLOOKUP($D477,Help2_FC!$D:$D,Help2_FC!L:L)</f>
        <v>7439.2208213208014</v>
      </c>
      <c r="N477" s="979">
        <f>_xlfn.XLOOKUP($D477,Help2_FC!$D:$D,Help2_FC!M:M)</f>
        <v>9372</v>
      </c>
      <c r="P477" s="979">
        <f>_xlfn.XLOOKUP($D477,Help2_FC!$D:$D,Help2_FC!F:F)</f>
        <v>669.6</v>
      </c>
      <c r="Q477" s="979">
        <f t="shared" si="57"/>
        <v>720</v>
      </c>
      <c r="R477" s="979">
        <f>_xlfn.XLOOKUP($D477,Help2_FC!$D:$D,Help2_FC!N:N)</f>
        <v>7439.2208213208014</v>
      </c>
      <c r="S477" s="979">
        <f>_xlfn.XLOOKUP($D477,Help2_FC!$D:$D,Help2_FC!O:O)</f>
        <v>7442</v>
      </c>
      <c r="T477" s="979">
        <f>_xlfn.XLOOKUP($D477,Help2_FC!$D:$D,Help2_FC!P:P)</f>
        <v>800</v>
      </c>
      <c r="U477" s="979">
        <f>_xlfn.XLOOKUP($D477,Help2_FC!$D:$D,Help2_FC!Q:Q)</f>
        <v>200</v>
      </c>
      <c r="V477" s="979">
        <f>_xlfn.XLOOKUP($D477,Help2_FC!$D:$D,Help2_FC!R:R)</f>
        <v>120</v>
      </c>
      <c r="W477" s="979">
        <f>_xlfn.XLOOKUP($D477,Help2_FC!$D:$D,Help2_FC!S:S)</f>
        <v>19284</v>
      </c>
      <c r="Y477" s="979">
        <f>_xlfn.XLOOKUP($D477,Help2_FC!$D:$D,Help2_FC!V:V)</f>
        <v>7060</v>
      </c>
      <c r="Z477" s="979">
        <f>_xlfn.XLOOKUP($D477,Help2_FC!$D:$D,Help2_FC!W:W)</f>
        <v>3251</v>
      </c>
      <c r="AA477" s="979">
        <f>_xlfn.XLOOKUP($D477,Help2_FC!$D:$D,Help2_FC!X:X)</f>
        <v>0</v>
      </c>
      <c r="AB477" s="979">
        <f>_xlfn.XLOOKUP($D477,Help2_FC!$D:$D,Help2_FC!Y:Y)</f>
        <v>5012</v>
      </c>
      <c r="AC477" s="979">
        <f>_xlfn.XLOOKUP($D477,Help2_FC!$D:$D,Help2_FC!Z:Z)</f>
        <v>1746</v>
      </c>
      <c r="AD477" s="979">
        <f>_xlfn.XLOOKUP($D477,Help2_FC!$D:$D,Help2_FC!AA:AA)</f>
        <v>768.6848040000001</v>
      </c>
      <c r="AE477" s="979">
        <f>_xlfn.XLOOKUP($D477,Help2_FC!$D:$D,Help2_FC!AB:AB)</f>
        <v>360</v>
      </c>
      <c r="AF477" s="979">
        <f>_xlfn.XLOOKUP($D477,Help2_FC!$D:$D,Help2_FC!AC:AC)</f>
        <v>120</v>
      </c>
      <c r="AG477" s="979">
        <f>_xlfn.XLOOKUP($D477,Help2_FC!$D:$D,Help2_FC!AD:AD)</f>
        <v>65</v>
      </c>
      <c r="AH477" s="979">
        <f>_xlfn.XLOOKUP($D477,Help2_FC!$D:$D,Help2_FC!AE:AE)</f>
        <v>837.00000000000023</v>
      </c>
      <c r="AI477" s="979">
        <f>_xlfn.XLOOKUP($D477,Help2_FC!$D:$D,Help2_FC!AF:AF)</f>
        <v>3459.6</v>
      </c>
      <c r="AJ477" s="979">
        <f>_xlfn.XLOOKUP($D477,Help2_FC!$D:$D,Help2_FC!AG:AG)</f>
        <v>382.37627007393911</v>
      </c>
      <c r="AK477" s="979">
        <f>_xlfn.XLOOKUP($D477,Help2_FC!$D:$D,Help2_FC!AH:AH)</f>
        <v>7450</v>
      </c>
      <c r="AL477" s="979">
        <f>_xlfn.XLOOKUP($D477,Help2_FC!$D:$D,Help2_FC!AI:AI)</f>
        <v>792</v>
      </c>
      <c r="AM477" s="979">
        <f>_xlfn.XLOOKUP($D477,Help2_FC!$D:$D,Help2_FC!AJ:AJ)</f>
        <v>0</v>
      </c>
      <c r="AN477" s="979">
        <f>_xlfn.XLOOKUP($D477,Help2_FC!$D:$D,Help2_FC!AK:AK)</f>
        <v>1065</v>
      </c>
    </row>
    <row r="478" spans="1:40" x14ac:dyDescent="0.2">
      <c r="A478" s="1">
        <v>45402</v>
      </c>
      <c r="B478">
        <f t="shared" si="53"/>
        <v>4</v>
      </c>
      <c r="C478">
        <f t="shared" si="54"/>
        <v>2024</v>
      </c>
      <c r="D478" s="872" t="str">
        <f t="shared" si="51"/>
        <v>04´2024</v>
      </c>
      <c r="F478" s="2">
        <f t="shared" si="52"/>
        <v>24</v>
      </c>
      <c r="G478" s="1483">
        <f t="shared" si="55"/>
        <v>3.5842293906810034E-2</v>
      </c>
      <c r="H478" s="5">
        <f t="shared" si="56"/>
        <v>1</v>
      </c>
      <c r="I478" s="995">
        <f>_xlfn.XLOOKUP($D478,Help2_FC!$D:$D,Help2_FC!H:H)</f>
        <v>17069</v>
      </c>
      <c r="J478" s="979">
        <f>_xlfn.XLOOKUP($D478,Help2_FC!$D:$D,Help2_FC!I:I)</f>
        <v>10311</v>
      </c>
      <c r="K478" s="979">
        <f>_xlfn.XLOOKUP($D478,Help2_FC!$D:$D,Help2_FC!J:J)</f>
        <v>2881</v>
      </c>
      <c r="L478" s="979">
        <f>_xlfn.XLOOKUP($D478,Help2_FC!$D:$D,Help2_FC!K:K)</f>
        <v>2131</v>
      </c>
      <c r="M478" s="979">
        <f>_xlfn.XLOOKUP($D478,Help2_FC!$D:$D,Help2_FC!L:L)</f>
        <v>7439.2208213208014</v>
      </c>
      <c r="N478" s="979">
        <f>_xlfn.XLOOKUP($D478,Help2_FC!$D:$D,Help2_FC!M:M)</f>
        <v>9372</v>
      </c>
      <c r="P478" s="979">
        <f>_xlfn.XLOOKUP($D478,Help2_FC!$D:$D,Help2_FC!F:F)</f>
        <v>669.6</v>
      </c>
      <c r="Q478" s="979">
        <f t="shared" si="57"/>
        <v>720</v>
      </c>
      <c r="R478" s="979">
        <f>_xlfn.XLOOKUP($D478,Help2_FC!$D:$D,Help2_FC!N:N)</f>
        <v>7439.2208213208014</v>
      </c>
      <c r="S478" s="979">
        <f>_xlfn.XLOOKUP($D478,Help2_FC!$D:$D,Help2_FC!O:O)</f>
        <v>7442</v>
      </c>
      <c r="T478" s="979">
        <f>_xlfn.XLOOKUP($D478,Help2_FC!$D:$D,Help2_FC!P:P)</f>
        <v>800</v>
      </c>
      <c r="U478" s="979">
        <f>_xlfn.XLOOKUP($D478,Help2_FC!$D:$D,Help2_FC!Q:Q)</f>
        <v>200</v>
      </c>
      <c r="V478" s="979">
        <f>_xlfn.XLOOKUP($D478,Help2_FC!$D:$D,Help2_FC!R:R)</f>
        <v>120</v>
      </c>
      <c r="W478" s="979">
        <f>_xlfn.XLOOKUP($D478,Help2_FC!$D:$D,Help2_FC!S:S)</f>
        <v>19284</v>
      </c>
      <c r="Y478" s="979">
        <f>_xlfn.XLOOKUP($D478,Help2_FC!$D:$D,Help2_FC!V:V)</f>
        <v>7060</v>
      </c>
      <c r="Z478" s="979">
        <f>_xlfn.XLOOKUP($D478,Help2_FC!$D:$D,Help2_FC!W:W)</f>
        <v>3251</v>
      </c>
      <c r="AA478" s="979">
        <f>_xlfn.XLOOKUP($D478,Help2_FC!$D:$D,Help2_FC!X:X)</f>
        <v>0</v>
      </c>
      <c r="AB478" s="979">
        <f>_xlfn.XLOOKUP($D478,Help2_FC!$D:$D,Help2_FC!Y:Y)</f>
        <v>5012</v>
      </c>
      <c r="AC478" s="979">
        <f>_xlfn.XLOOKUP($D478,Help2_FC!$D:$D,Help2_FC!Z:Z)</f>
        <v>1746</v>
      </c>
      <c r="AD478" s="979">
        <f>_xlfn.XLOOKUP($D478,Help2_FC!$D:$D,Help2_FC!AA:AA)</f>
        <v>768.6848040000001</v>
      </c>
      <c r="AE478" s="979">
        <f>_xlfn.XLOOKUP($D478,Help2_FC!$D:$D,Help2_FC!AB:AB)</f>
        <v>360</v>
      </c>
      <c r="AF478" s="979">
        <f>_xlfn.XLOOKUP($D478,Help2_FC!$D:$D,Help2_FC!AC:AC)</f>
        <v>120</v>
      </c>
      <c r="AG478" s="979">
        <f>_xlfn.XLOOKUP($D478,Help2_FC!$D:$D,Help2_FC!AD:AD)</f>
        <v>65</v>
      </c>
      <c r="AH478" s="979">
        <f>_xlfn.XLOOKUP($D478,Help2_FC!$D:$D,Help2_FC!AE:AE)</f>
        <v>837.00000000000023</v>
      </c>
      <c r="AI478" s="979">
        <f>_xlfn.XLOOKUP($D478,Help2_FC!$D:$D,Help2_FC!AF:AF)</f>
        <v>3459.6</v>
      </c>
      <c r="AJ478" s="979">
        <f>_xlfn.XLOOKUP($D478,Help2_FC!$D:$D,Help2_FC!AG:AG)</f>
        <v>382.37627007393911</v>
      </c>
      <c r="AK478" s="979">
        <f>_xlfn.XLOOKUP($D478,Help2_FC!$D:$D,Help2_FC!AH:AH)</f>
        <v>7450</v>
      </c>
      <c r="AL478" s="979">
        <f>_xlfn.XLOOKUP($D478,Help2_FC!$D:$D,Help2_FC!AI:AI)</f>
        <v>792</v>
      </c>
      <c r="AM478" s="979">
        <f>_xlfn.XLOOKUP($D478,Help2_FC!$D:$D,Help2_FC!AJ:AJ)</f>
        <v>0</v>
      </c>
      <c r="AN478" s="979">
        <f>_xlfn.XLOOKUP($D478,Help2_FC!$D:$D,Help2_FC!AK:AK)</f>
        <v>1065</v>
      </c>
    </row>
    <row r="479" spans="1:40" x14ac:dyDescent="0.2">
      <c r="A479" s="1">
        <v>45403</v>
      </c>
      <c r="B479">
        <f t="shared" si="53"/>
        <v>4</v>
      </c>
      <c r="C479">
        <f t="shared" si="54"/>
        <v>2024</v>
      </c>
      <c r="D479" s="872" t="str">
        <f t="shared" si="51"/>
        <v>04´2024</v>
      </c>
      <c r="F479" s="2">
        <f t="shared" si="52"/>
        <v>24</v>
      </c>
      <c r="G479" s="1483">
        <f t="shared" si="55"/>
        <v>3.5842293906810034E-2</v>
      </c>
      <c r="H479" s="5">
        <f t="shared" si="56"/>
        <v>1</v>
      </c>
      <c r="I479" s="995">
        <f>_xlfn.XLOOKUP($D479,Help2_FC!$D:$D,Help2_FC!H:H)</f>
        <v>17069</v>
      </c>
      <c r="J479" s="979">
        <f>_xlfn.XLOOKUP($D479,Help2_FC!$D:$D,Help2_FC!I:I)</f>
        <v>10311</v>
      </c>
      <c r="K479" s="979">
        <f>_xlfn.XLOOKUP($D479,Help2_FC!$D:$D,Help2_FC!J:J)</f>
        <v>2881</v>
      </c>
      <c r="L479" s="979">
        <f>_xlfn.XLOOKUP($D479,Help2_FC!$D:$D,Help2_FC!K:K)</f>
        <v>2131</v>
      </c>
      <c r="M479" s="979">
        <f>_xlfn.XLOOKUP($D479,Help2_FC!$D:$D,Help2_FC!L:L)</f>
        <v>7439.2208213208014</v>
      </c>
      <c r="N479" s="979">
        <f>_xlfn.XLOOKUP($D479,Help2_FC!$D:$D,Help2_FC!M:M)</f>
        <v>9372</v>
      </c>
      <c r="P479" s="979">
        <f>_xlfn.XLOOKUP($D479,Help2_FC!$D:$D,Help2_FC!F:F)</f>
        <v>669.6</v>
      </c>
      <c r="Q479" s="979">
        <f t="shared" si="57"/>
        <v>720</v>
      </c>
      <c r="R479" s="979">
        <f>_xlfn.XLOOKUP($D479,Help2_FC!$D:$D,Help2_FC!N:N)</f>
        <v>7439.2208213208014</v>
      </c>
      <c r="S479" s="979">
        <f>_xlfn.XLOOKUP($D479,Help2_FC!$D:$D,Help2_FC!O:O)</f>
        <v>7442</v>
      </c>
      <c r="T479" s="979">
        <f>_xlfn.XLOOKUP($D479,Help2_FC!$D:$D,Help2_FC!P:P)</f>
        <v>800</v>
      </c>
      <c r="U479" s="979">
        <f>_xlfn.XLOOKUP($D479,Help2_FC!$D:$D,Help2_FC!Q:Q)</f>
        <v>200</v>
      </c>
      <c r="V479" s="979">
        <f>_xlfn.XLOOKUP($D479,Help2_FC!$D:$D,Help2_FC!R:R)</f>
        <v>120</v>
      </c>
      <c r="W479" s="979">
        <f>_xlfn.XLOOKUP($D479,Help2_FC!$D:$D,Help2_FC!S:S)</f>
        <v>19284</v>
      </c>
      <c r="Y479" s="979">
        <f>_xlfn.XLOOKUP($D479,Help2_FC!$D:$D,Help2_FC!V:V)</f>
        <v>7060</v>
      </c>
      <c r="Z479" s="979">
        <f>_xlfn.XLOOKUP($D479,Help2_FC!$D:$D,Help2_FC!W:W)</f>
        <v>3251</v>
      </c>
      <c r="AA479" s="979">
        <f>_xlfn.XLOOKUP($D479,Help2_FC!$D:$D,Help2_FC!X:X)</f>
        <v>0</v>
      </c>
      <c r="AB479" s="979">
        <f>_xlfn.XLOOKUP($D479,Help2_FC!$D:$D,Help2_FC!Y:Y)</f>
        <v>5012</v>
      </c>
      <c r="AC479" s="979">
        <f>_xlfn.XLOOKUP($D479,Help2_FC!$D:$D,Help2_FC!Z:Z)</f>
        <v>1746</v>
      </c>
      <c r="AD479" s="979">
        <f>_xlfn.XLOOKUP($D479,Help2_FC!$D:$D,Help2_FC!AA:AA)</f>
        <v>768.6848040000001</v>
      </c>
      <c r="AE479" s="979">
        <f>_xlfn.XLOOKUP($D479,Help2_FC!$D:$D,Help2_FC!AB:AB)</f>
        <v>360</v>
      </c>
      <c r="AF479" s="979">
        <f>_xlfn.XLOOKUP($D479,Help2_FC!$D:$D,Help2_FC!AC:AC)</f>
        <v>120</v>
      </c>
      <c r="AG479" s="979">
        <f>_xlfn.XLOOKUP($D479,Help2_FC!$D:$D,Help2_FC!AD:AD)</f>
        <v>65</v>
      </c>
      <c r="AH479" s="979">
        <f>_xlfn.XLOOKUP($D479,Help2_FC!$D:$D,Help2_FC!AE:AE)</f>
        <v>837.00000000000023</v>
      </c>
      <c r="AI479" s="979">
        <f>_xlfn.XLOOKUP($D479,Help2_FC!$D:$D,Help2_FC!AF:AF)</f>
        <v>3459.6</v>
      </c>
      <c r="AJ479" s="979">
        <f>_xlfn.XLOOKUP($D479,Help2_FC!$D:$D,Help2_FC!AG:AG)</f>
        <v>382.37627007393911</v>
      </c>
      <c r="AK479" s="979">
        <f>_xlfn.XLOOKUP($D479,Help2_FC!$D:$D,Help2_FC!AH:AH)</f>
        <v>7450</v>
      </c>
      <c r="AL479" s="979">
        <f>_xlfn.XLOOKUP($D479,Help2_FC!$D:$D,Help2_FC!AI:AI)</f>
        <v>792</v>
      </c>
      <c r="AM479" s="979">
        <f>_xlfn.XLOOKUP($D479,Help2_FC!$D:$D,Help2_FC!AJ:AJ)</f>
        <v>0</v>
      </c>
      <c r="AN479" s="979">
        <f>_xlfn.XLOOKUP($D479,Help2_FC!$D:$D,Help2_FC!AK:AK)</f>
        <v>1065</v>
      </c>
    </row>
    <row r="480" spans="1:40" x14ac:dyDescent="0.2">
      <c r="A480" s="1">
        <v>45404</v>
      </c>
      <c r="B480">
        <f t="shared" si="53"/>
        <v>4</v>
      </c>
      <c r="C480">
        <f t="shared" si="54"/>
        <v>2024</v>
      </c>
      <c r="D480" s="872" t="str">
        <f t="shared" si="51"/>
        <v>04´2024</v>
      </c>
      <c r="F480" s="2">
        <f t="shared" si="52"/>
        <v>24</v>
      </c>
      <c r="G480" s="1483">
        <f t="shared" si="55"/>
        <v>3.5842293906810034E-2</v>
      </c>
      <c r="H480" s="5">
        <f t="shared" si="56"/>
        <v>1</v>
      </c>
      <c r="I480" s="995">
        <f>_xlfn.XLOOKUP($D480,Help2_FC!$D:$D,Help2_FC!H:H)</f>
        <v>17069</v>
      </c>
      <c r="J480" s="979">
        <f>_xlfn.XLOOKUP($D480,Help2_FC!$D:$D,Help2_FC!I:I)</f>
        <v>10311</v>
      </c>
      <c r="K480" s="979">
        <f>_xlfn.XLOOKUP($D480,Help2_FC!$D:$D,Help2_FC!J:J)</f>
        <v>2881</v>
      </c>
      <c r="L480" s="979">
        <f>_xlfn.XLOOKUP($D480,Help2_FC!$D:$D,Help2_FC!K:K)</f>
        <v>2131</v>
      </c>
      <c r="M480" s="979">
        <f>_xlfn.XLOOKUP($D480,Help2_FC!$D:$D,Help2_FC!L:L)</f>
        <v>7439.2208213208014</v>
      </c>
      <c r="N480" s="979">
        <f>_xlfn.XLOOKUP($D480,Help2_FC!$D:$D,Help2_FC!M:M)</f>
        <v>9372</v>
      </c>
      <c r="P480" s="979">
        <f>_xlfn.XLOOKUP($D480,Help2_FC!$D:$D,Help2_FC!F:F)</f>
        <v>669.6</v>
      </c>
      <c r="Q480" s="979">
        <f t="shared" si="57"/>
        <v>720</v>
      </c>
      <c r="R480" s="979">
        <f>_xlfn.XLOOKUP($D480,Help2_FC!$D:$D,Help2_FC!N:N)</f>
        <v>7439.2208213208014</v>
      </c>
      <c r="S480" s="979">
        <f>_xlfn.XLOOKUP($D480,Help2_FC!$D:$D,Help2_FC!O:O)</f>
        <v>7442</v>
      </c>
      <c r="T480" s="979">
        <f>_xlfn.XLOOKUP($D480,Help2_FC!$D:$D,Help2_FC!P:P)</f>
        <v>800</v>
      </c>
      <c r="U480" s="979">
        <f>_xlfn.XLOOKUP($D480,Help2_FC!$D:$D,Help2_FC!Q:Q)</f>
        <v>200</v>
      </c>
      <c r="V480" s="979">
        <f>_xlfn.XLOOKUP($D480,Help2_FC!$D:$D,Help2_FC!R:R)</f>
        <v>120</v>
      </c>
      <c r="W480" s="979">
        <f>_xlfn.XLOOKUP($D480,Help2_FC!$D:$D,Help2_FC!S:S)</f>
        <v>19284</v>
      </c>
      <c r="Y480" s="979">
        <f>_xlfn.XLOOKUP($D480,Help2_FC!$D:$D,Help2_FC!V:V)</f>
        <v>7060</v>
      </c>
      <c r="Z480" s="979">
        <f>_xlfn.XLOOKUP($D480,Help2_FC!$D:$D,Help2_FC!W:W)</f>
        <v>3251</v>
      </c>
      <c r="AA480" s="979">
        <f>_xlfn.XLOOKUP($D480,Help2_FC!$D:$D,Help2_FC!X:X)</f>
        <v>0</v>
      </c>
      <c r="AB480" s="979">
        <f>_xlfn.XLOOKUP($D480,Help2_FC!$D:$D,Help2_FC!Y:Y)</f>
        <v>5012</v>
      </c>
      <c r="AC480" s="979">
        <f>_xlfn.XLOOKUP($D480,Help2_FC!$D:$D,Help2_FC!Z:Z)</f>
        <v>1746</v>
      </c>
      <c r="AD480" s="979">
        <f>_xlfn.XLOOKUP($D480,Help2_FC!$D:$D,Help2_FC!AA:AA)</f>
        <v>768.6848040000001</v>
      </c>
      <c r="AE480" s="979">
        <f>_xlfn.XLOOKUP($D480,Help2_FC!$D:$D,Help2_FC!AB:AB)</f>
        <v>360</v>
      </c>
      <c r="AF480" s="979">
        <f>_xlfn.XLOOKUP($D480,Help2_FC!$D:$D,Help2_FC!AC:AC)</f>
        <v>120</v>
      </c>
      <c r="AG480" s="979">
        <f>_xlfn.XLOOKUP($D480,Help2_FC!$D:$D,Help2_FC!AD:AD)</f>
        <v>65</v>
      </c>
      <c r="AH480" s="979">
        <f>_xlfn.XLOOKUP($D480,Help2_FC!$D:$D,Help2_FC!AE:AE)</f>
        <v>837.00000000000023</v>
      </c>
      <c r="AI480" s="979">
        <f>_xlfn.XLOOKUP($D480,Help2_FC!$D:$D,Help2_FC!AF:AF)</f>
        <v>3459.6</v>
      </c>
      <c r="AJ480" s="979">
        <f>_xlfn.XLOOKUP($D480,Help2_FC!$D:$D,Help2_FC!AG:AG)</f>
        <v>382.37627007393911</v>
      </c>
      <c r="AK480" s="979">
        <f>_xlfn.XLOOKUP($D480,Help2_FC!$D:$D,Help2_FC!AH:AH)</f>
        <v>7450</v>
      </c>
      <c r="AL480" s="979">
        <f>_xlfn.XLOOKUP($D480,Help2_FC!$D:$D,Help2_FC!AI:AI)</f>
        <v>792</v>
      </c>
      <c r="AM480" s="979">
        <f>_xlfn.XLOOKUP($D480,Help2_FC!$D:$D,Help2_FC!AJ:AJ)</f>
        <v>0</v>
      </c>
      <c r="AN480" s="979">
        <f>_xlfn.XLOOKUP($D480,Help2_FC!$D:$D,Help2_FC!AK:AK)</f>
        <v>1065</v>
      </c>
    </row>
    <row r="481" spans="1:40" x14ac:dyDescent="0.2">
      <c r="A481" s="1">
        <v>45405</v>
      </c>
      <c r="B481">
        <f t="shared" si="53"/>
        <v>4</v>
      </c>
      <c r="C481">
        <f t="shared" si="54"/>
        <v>2024</v>
      </c>
      <c r="D481" s="872" t="str">
        <f t="shared" si="51"/>
        <v>04´2024</v>
      </c>
      <c r="E481" s="867">
        <v>12</v>
      </c>
      <c r="F481" s="2">
        <f t="shared" si="52"/>
        <v>12</v>
      </c>
      <c r="G481" s="1483">
        <f t="shared" si="55"/>
        <v>1.7921146953405017E-2</v>
      </c>
      <c r="H481" s="5">
        <f t="shared" si="56"/>
        <v>0.5</v>
      </c>
      <c r="I481" s="995">
        <f>_xlfn.XLOOKUP($D481,Help2_FC!$D:$D,Help2_FC!H:H)</f>
        <v>17069</v>
      </c>
      <c r="J481" s="979">
        <f>_xlfn.XLOOKUP($D481,Help2_FC!$D:$D,Help2_FC!I:I)</f>
        <v>10311</v>
      </c>
      <c r="K481" s="979">
        <f>_xlfn.XLOOKUP($D481,Help2_FC!$D:$D,Help2_FC!J:J)</f>
        <v>2881</v>
      </c>
      <c r="L481" s="979">
        <f>_xlfn.XLOOKUP($D481,Help2_FC!$D:$D,Help2_FC!K:K)</f>
        <v>2131</v>
      </c>
      <c r="M481" s="979">
        <f>_xlfn.XLOOKUP($D481,Help2_FC!$D:$D,Help2_FC!L:L)</f>
        <v>7439.2208213208014</v>
      </c>
      <c r="N481" s="979">
        <f>_xlfn.XLOOKUP($D481,Help2_FC!$D:$D,Help2_FC!M:M)</f>
        <v>9372</v>
      </c>
      <c r="P481" s="979">
        <f>_xlfn.XLOOKUP($D481,Help2_FC!$D:$D,Help2_FC!F:F)</f>
        <v>669.6</v>
      </c>
      <c r="Q481" s="979">
        <f t="shared" si="57"/>
        <v>720</v>
      </c>
      <c r="R481" s="979">
        <f>_xlfn.XLOOKUP($D481,Help2_FC!$D:$D,Help2_FC!N:N)</f>
        <v>7439.2208213208014</v>
      </c>
      <c r="S481" s="979">
        <f>_xlfn.XLOOKUP($D481,Help2_FC!$D:$D,Help2_FC!O:O)</f>
        <v>7442</v>
      </c>
      <c r="T481" s="979">
        <f>_xlfn.XLOOKUP($D481,Help2_FC!$D:$D,Help2_FC!P:P)</f>
        <v>800</v>
      </c>
      <c r="U481" s="979">
        <f>_xlfn.XLOOKUP($D481,Help2_FC!$D:$D,Help2_FC!Q:Q)</f>
        <v>200</v>
      </c>
      <c r="V481" s="979">
        <f>_xlfn.XLOOKUP($D481,Help2_FC!$D:$D,Help2_FC!R:R)</f>
        <v>120</v>
      </c>
      <c r="W481" s="979">
        <f>_xlfn.XLOOKUP($D481,Help2_FC!$D:$D,Help2_FC!S:S)</f>
        <v>19284</v>
      </c>
      <c r="Y481" s="979">
        <f>_xlfn.XLOOKUP($D481,Help2_FC!$D:$D,Help2_FC!V:V)</f>
        <v>7060</v>
      </c>
      <c r="Z481" s="979">
        <f>_xlfn.XLOOKUP($D481,Help2_FC!$D:$D,Help2_FC!W:W)</f>
        <v>3251</v>
      </c>
      <c r="AA481" s="979">
        <f>_xlfn.XLOOKUP($D481,Help2_FC!$D:$D,Help2_FC!X:X)</f>
        <v>0</v>
      </c>
      <c r="AB481" s="979">
        <f>_xlfn.XLOOKUP($D481,Help2_FC!$D:$D,Help2_FC!Y:Y)</f>
        <v>5012</v>
      </c>
      <c r="AC481" s="979">
        <f>_xlfn.XLOOKUP($D481,Help2_FC!$D:$D,Help2_FC!Z:Z)</f>
        <v>1746</v>
      </c>
      <c r="AD481" s="979">
        <f>_xlfn.XLOOKUP($D481,Help2_FC!$D:$D,Help2_FC!AA:AA)</f>
        <v>768.6848040000001</v>
      </c>
      <c r="AE481" s="979">
        <f>_xlfn.XLOOKUP($D481,Help2_FC!$D:$D,Help2_FC!AB:AB)</f>
        <v>360</v>
      </c>
      <c r="AF481" s="979">
        <f>_xlfn.XLOOKUP($D481,Help2_FC!$D:$D,Help2_FC!AC:AC)</f>
        <v>120</v>
      </c>
      <c r="AG481" s="979">
        <f>_xlfn.XLOOKUP($D481,Help2_FC!$D:$D,Help2_FC!AD:AD)</f>
        <v>65</v>
      </c>
      <c r="AH481" s="979">
        <f>_xlfn.XLOOKUP($D481,Help2_FC!$D:$D,Help2_FC!AE:AE)</f>
        <v>837.00000000000023</v>
      </c>
      <c r="AI481" s="979">
        <f>_xlfn.XLOOKUP($D481,Help2_FC!$D:$D,Help2_FC!AF:AF)</f>
        <v>3459.6</v>
      </c>
      <c r="AJ481" s="979">
        <f>_xlfn.XLOOKUP($D481,Help2_FC!$D:$D,Help2_FC!AG:AG)</f>
        <v>382.37627007393911</v>
      </c>
      <c r="AK481" s="979">
        <f>_xlfn.XLOOKUP($D481,Help2_FC!$D:$D,Help2_FC!AH:AH)</f>
        <v>7450</v>
      </c>
      <c r="AL481" s="979">
        <f>_xlfn.XLOOKUP($D481,Help2_FC!$D:$D,Help2_FC!AI:AI)</f>
        <v>792</v>
      </c>
      <c r="AM481" s="979">
        <f>_xlfn.XLOOKUP($D481,Help2_FC!$D:$D,Help2_FC!AJ:AJ)</f>
        <v>0</v>
      </c>
      <c r="AN481" s="979">
        <f>_xlfn.XLOOKUP($D481,Help2_FC!$D:$D,Help2_FC!AK:AK)</f>
        <v>1065</v>
      </c>
    </row>
    <row r="482" spans="1:40" x14ac:dyDescent="0.2">
      <c r="A482" s="1">
        <v>45406</v>
      </c>
      <c r="B482">
        <f t="shared" si="53"/>
        <v>4</v>
      </c>
      <c r="C482">
        <f t="shared" si="54"/>
        <v>2024</v>
      </c>
      <c r="D482" s="872" t="str">
        <f t="shared" si="51"/>
        <v>04´2024</v>
      </c>
      <c r="F482" s="2">
        <f t="shared" si="52"/>
        <v>24</v>
      </c>
      <c r="G482" s="1483">
        <f t="shared" si="55"/>
        <v>3.5842293906810034E-2</v>
      </c>
      <c r="H482" s="5">
        <f t="shared" si="56"/>
        <v>1</v>
      </c>
      <c r="I482" s="995">
        <f>_xlfn.XLOOKUP($D482,Help2_FC!$D:$D,Help2_FC!H:H)</f>
        <v>17069</v>
      </c>
      <c r="J482" s="979">
        <f>_xlfn.XLOOKUP($D482,Help2_FC!$D:$D,Help2_FC!I:I)</f>
        <v>10311</v>
      </c>
      <c r="K482" s="979">
        <f>_xlfn.XLOOKUP($D482,Help2_FC!$D:$D,Help2_FC!J:J)</f>
        <v>2881</v>
      </c>
      <c r="L482" s="979">
        <f>_xlfn.XLOOKUP($D482,Help2_FC!$D:$D,Help2_FC!K:K)</f>
        <v>2131</v>
      </c>
      <c r="M482" s="979">
        <f>_xlfn.XLOOKUP($D482,Help2_FC!$D:$D,Help2_FC!L:L)</f>
        <v>7439.2208213208014</v>
      </c>
      <c r="N482" s="979">
        <f>_xlfn.XLOOKUP($D482,Help2_FC!$D:$D,Help2_FC!M:M)</f>
        <v>9372</v>
      </c>
      <c r="P482" s="979">
        <f>_xlfn.XLOOKUP($D482,Help2_FC!$D:$D,Help2_FC!F:F)</f>
        <v>669.6</v>
      </c>
      <c r="Q482" s="979">
        <f t="shared" si="57"/>
        <v>720</v>
      </c>
      <c r="R482" s="979">
        <f>_xlfn.XLOOKUP($D482,Help2_FC!$D:$D,Help2_FC!N:N)</f>
        <v>7439.2208213208014</v>
      </c>
      <c r="S482" s="979">
        <f>_xlfn.XLOOKUP($D482,Help2_FC!$D:$D,Help2_FC!O:O)</f>
        <v>7442</v>
      </c>
      <c r="T482" s="979">
        <f>_xlfn.XLOOKUP($D482,Help2_FC!$D:$D,Help2_FC!P:P)</f>
        <v>800</v>
      </c>
      <c r="U482" s="979">
        <f>_xlfn.XLOOKUP($D482,Help2_FC!$D:$D,Help2_FC!Q:Q)</f>
        <v>200</v>
      </c>
      <c r="V482" s="979">
        <f>_xlfn.XLOOKUP($D482,Help2_FC!$D:$D,Help2_FC!R:R)</f>
        <v>120</v>
      </c>
      <c r="W482" s="979">
        <f>_xlfn.XLOOKUP($D482,Help2_FC!$D:$D,Help2_FC!S:S)</f>
        <v>19284</v>
      </c>
      <c r="Y482" s="979">
        <f>_xlfn.XLOOKUP($D482,Help2_FC!$D:$D,Help2_FC!V:V)</f>
        <v>7060</v>
      </c>
      <c r="Z482" s="979">
        <f>_xlfn.XLOOKUP($D482,Help2_FC!$D:$D,Help2_FC!W:W)</f>
        <v>3251</v>
      </c>
      <c r="AA482" s="979">
        <f>_xlfn.XLOOKUP($D482,Help2_FC!$D:$D,Help2_FC!X:X)</f>
        <v>0</v>
      </c>
      <c r="AB482" s="979">
        <f>_xlfn.XLOOKUP($D482,Help2_FC!$D:$D,Help2_FC!Y:Y)</f>
        <v>5012</v>
      </c>
      <c r="AC482" s="979">
        <f>_xlfn.XLOOKUP($D482,Help2_FC!$D:$D,Help2_FC!Z:Z)</f>
        <v>1746</v>
      </c>
      <c r="AD482" s="979">
        <f>_xlfn.XLOOKUP($D482,Help2_FC!$D:$D,Help2_FC!AA:AA)</f>
        <v>768.6848040000001</v>
      </c>
      <c r="AE482" s="979">
        <f>_xlfn.XLOOKUP($D482,Help2_FC!$D:$D,Help2_FC!AB:AB)</f>
        <v>360</v>
      </c>
      <c r="AF482" s="979">
        <f>_xlfn.XLOOKUP($D482,Help2_FC!$D:$D,Help2_FC!AC:AC)</f>
        <v>120</v>
      </c>
      <c r="AG482" s="979">
        <f>_xlfn.XLOOKUP($D482,Help2_FC!$D:$D,Help2_FC!AD:AD)</f>
        <v>65</v>
      </c>
      <c r="AH482" s="979">
        <f>_xlfn.XLOOKUP($D482,Help2_FC!$D:$D,Help2_FC!AE:AE)</f>
        <v>837.00000000000023</v>
      </c>
      <c r="AI482" s="979">
        <f>_xlfn.XLOOKUP($D482,Help2_FC!$D:$D,Help2_FC!AF:AF)</f>
        <v>3459.6</v>
      </c>
      <c r="AJ482" s="979">
        <f>_xlfn.XLOOKUP($D482,Help2_FC!$D:$D,Help2_FC!AG:AG)</f>
        <v>382.37627007393911</v>
      </c>
      <c r="AK482" s="979">
        <f>_xlfn.XLOOKUP($D482,Help2_FC!$D:$D,Help2_FC!AH:AH)</f>
        <v>7450</v>
      </c>
      <c r="AL482" s="979">
        <f>_xlfn.XLOOKUP($D482,Help2_FC!$D:$D,Help2_FC!AI:AI)</f>
        <v>792</v>
      </c>
      <c r="AM482" s="979">
        <f>_xlfn.XLOOKUP($D482,Help2_FC!$D:$D,Help2_FC!AJ:AJ)</f>
        <v>0</v>
      </c>
      <c r="AN482" s="979">
        <f>_xlfn.XLOOKUP($D482,Help2_FC!$D:$D,Help2_FC!AK:AK)</f>
        <v>1065</v>
      </c>
    </row>
    <row r="483" spans="1:40" x14ac:dyDescent="0.2">
      <c r="A483" s="1">
        <v>45407</v>
      </c>
      <c r="B483">
        <f t="shared" si="53"/>
        <v>4</v>
      </c>
      <c r="C483">
        <f t="shared" si="54"/>
        <v>2024</v>
      </c>
      <c r="D483" s="872" t="str">
        <f t="shared" si="51"/>
        <v>04´2024</v>
      </c>
      <c r="F483" s="2">
        <f t="shared" si="52"/>
        <v>24</v>
      </c>
      <c r="G483" s="1483">
        <f t="shared" si="55"/>
        <v>3.5842293906810034E-2</v>
      </c>
      <c r="H483" s="5">
        <f t="shared" si="56"/>
        <v>1</v>
      </c>
      <c r="I483" s="995">
        <f>_xlfn.XLOOKUP($D483,Help2_FC!$D:$D,Help2_FC!H:H)</f>
        <v>17069</v>
      </c>
      <c r="J483" s="979">
        <f>_xlfn.XLOOKUP($D483,Help2_FC!$D:$D,Help2_FC!I:I)</f>
        <v>10311</v>
      </c>
      <c r="K483" s="979">
        <f>_xlfn.XLOOKUP($D483,Help2_FC!$D:$D,Help2_FC!J:J)</f>
        <v>2881</v>
      </c>
      <c r="L483" s="979">
        <f>_xlfn.XLOOKUP($D483,Help2_FC!$D:$D,Help2_FC!K:K)</f>
        <v>2131</v>
      </c>
      <c r="M483" s="979">
        <f>_xlfn.XLOOKUP($D483,Help2_FC!$D:$D,Help2_FC!L:L)</f>
        <v>7439.2208213208014</v>
      </c>
      <c r="N483" s="979">
        <f>_xlfn.XLOOKUP($D483,Help2_FC!$D:$D,Help2_FC!M:M)</f>
        <v>9372</v>
      </c>
      <c r="P483" s="979">
        <f>_xlfn.XLOOKUP($D483,Help2_FC!$D:$D,Help2_FC!F:F)</f>
        <v>669.6</v>
      </c>
      <c r="Q483" s="979">
        <f t="shared" si="57"/>
        <v>720</v>
      </c>
      <c r="R483" s="979">
        <f>_xlfn.XLOOKUP($D483,Help2_FC!$D:$D,Help2_FC!N:N)</f>
        <v>7439.2208213208014</v>
      </c>
      <c r="S483" s="979">
        <f>_xlfn.XLOOKUP($D483,Help2_FC!$D:$D,Help2_FC!O:O)</f>
        <v>7442</v>
      </c>
      <c r="T483" s="979">
        <f>_xlfn.XLOOKUP($D483,Help2_FC!$D:$D,Help2_FC!P:P)</f>
        <v>800</v>
      </c>
      <c r="U483" s="979">
        <f>_xlfn.XLOOKUP($D483,Help2_FC!$D:$D,Help2_FC!Q:Q)</f>
        <v>200</v>
      </c>
      <c r="V483" s="979">
        <f>_xlfn.XLOOKUP($D483,Help2_FC!$D:$D,Help2_FC!R:R)</f>
        <v>120</v>
      </c>
      <c r="W483" s="979">
        <f>_xlfn.XLOOKUP($D483,Help2_FC!$D:$D,Help2_FC!S:S)</f>
        <v>19284</v>
      </c>
      <c r="Y483" s="979">
        <f>_xlfn.XLOOKUP($D483,Help2_FC!$D:$D,Help2_FC!V:V)</f>
        <v>7060</v>
      </c>
      <c r="Z483" s="979">
        <f>_xlfn.XLOOKUP($D483,Help2_FC!$D:$D,Help2_FC!W:W)</f>
        <v>3251</v>
      </c>
      <c r="AA483" s="979">
        <f>_xlfn.XLOOKUP($D483,Help2_FC!$D:$D,Help2_FC!X:X)</f>
        <v>0</v>
      </c>
      <c r="AB483" s="979">
        <f>_xlfn.XLOOKUP($D483,Help2_FC!$D:$D,Help2_FC!Y:Y)</f>
        <v>5012</v>
      </c>
      <c r="AC483" s="979">
        <f>_xlfn.XLOOKUP($D483,Help2_FC!$D:$D,Help2_FC!Z:Z)</f>
        <v>1746</v>
      </c>
      <c r="AD483" s="979">
        <f>_xlfn.XLOOKUP($D483,Help2_FC!$D:$D,Help2_FC!AA:AA)</f>
        <v>768.6848040000001</v>
      </c>
      <c r="AE483" s="979">
        <f>_xlfn.XLOOKUP($D483,Help2_FC!$D:$D,Help2_FC!AB:AB)</f>
        <v>360</v>
      </c>
      <c r="AF483" s="979">
        <f>_xlfn.XLOOKUP($D483,Help2_FC!$D:$D,Help2_FC!AC:AC)</f>
        <v>120</v>
      </c>
      <c r="AG483" s="979">
        <f>_xlfn.XLOOKUP($D483,Help2_FC!$D:$D,Help2_FC!AD:AD)</f>
        <v>65</v>
      </c>
      <c r="AH483" s="979">
        <f>_xlfn.XLOOKUP($D483,Help2_FC!$D:$D,Help2_FC!AE:AE)</f>
        <v>837.00000000000023</v>
      </c>
      <c r="AI483" s="979">
        <f>_xlfn.XLOOKUP($D483,Help2_FC!$D:$D,Help2_FC!AF:AF)</f>
        <v>3459.6</v>
      </c>
      <c r="AJ483" s="979">
        <f>_xlfn.XLOOKUP($D483,Help2_FC!$D:$D,Help2_FC!AG:AG)</f>
        <v>382.37627007393911</v>
      </c>
      <c r="AK483" s="979">
        <f>_xlfn.XLOOKUP($D483,Help2_FC!$D:$D,Help2_FC!AH:AH)</f>
        <v>7450</v>
      </c>
      <c r="AL483" s="979">
        <f>_xlfn.XLOOKUP($D483,Help2_FC!$D:$D,Help2_FC!AI:AI)</f>
        <v>792</v>
      </c>
      <c r="AM483" s="979">
        <f>_xlfn.XLOOKUP($D483,Help2_FC!$D:$D,Help2_FC!AJ:AJ)</f>
        <v>0</v>
      </c>
      <c r="AN483" s="979">
        <f>_xlfn.XLOOKUP($D483,Help2_FC!$D:$D,Help2_FC!AK:AK)</f>
        <v>1065</v>
      </c>
    </row>
    <row r="484" spans="1:40" x14ac:dyDescent="0.2">
      <c r="A484" s="1">
        <v>45408</v>
      </c>
      <c r="B484">
        <f t="shared" si="53"/>
        <v>4</v>
      </c>
      <c r="C484">
        <f t="shared" si="54"/>
        <v>2024</v>
      </c>
      <c r="D484" s="872" t="str">
        <f t="shared" si="51"/>
        <v>04´2024</v>
      </c>
      <c r="F484" s="2">
        <f t="shared" si="52"/>
        <v>24</v>
      </c>
      <c r="G484" s="1483">
        <f t="shared" si="55"/>
        <v>3.5842293906810034E-2</v>
      </c>
      <c r="H484" s="5">
        <f t="shared" si="56"/>
        <v>1</v>
      </c>
      <c r="I484" s="995">
        <f>_xlfn.XLOOKUP($D484,Help2_FC!$D:$D,Help2_FC!H:H)</f>
        <v>17069</v>
      </c>
      <c r="J484" s="979">
        <f>_xlfn.XLOOKUP($D484,Help2_FC!$D:$D,Help2_FC!I:I)</f>
        <v>10311</v>
      </c>
      <c r="K484" s="979">
        <f>_xlfn.XLOOKUP($D484,Help2_FC!$D:$D,Help2_FC!J:J)</f>
        <v>2881</v>
      </c>
      <c r="L484" s="979">
        <f>_xlfn.XLOOKUP($D484,Help2_FC!$D:$D,Help2_FC!K:K)</f>
        <v>2131</v>
      </c>
      <c r="M484" s="979">
        <f>_xlfn.XLOOKUP($D484,Help2_FC!$D:$D,Help2_FC!L:L)</f>
        <v>7439.2208213208014</v>
      </c>
      <c r="N484" s="979">
        <f>_xlfn.XLOOKUP($D484,Help2_FC!$D:$D,Help2_FC!M:M)</f>
        <v>9372</v>
      </c>
      <c r="P484" s="979">
        <f>_xlfn.XLOOKUP($D484,Help2_FC!$D:$D,Help2_FC!F:F)</f>
        <v>669.6</v>
      </c>
      <c r="Q484" s="979">
        <f t="shared" si="57"/>
        <v>720</v>
      </c>
      <c r="R484" s="979">
        <f>_xlfn.XLOOKUP($D484,Help2_FC!$D:$D,Help2_FC!N:N)</f>
        <v>7439.2208213208014</v>
      </c>
      <c r="S484" s="979">
        <f>_xlfn.XLOOKUP($D484,Help2_FC!$D:$D,Help2_FC!O:O)</f>
        <v>7442</v>
      </c>
      <c r="T484" s="979">
        <f>_xlfn.XLOOKUP($D484,Help2_FC!$D:$D,Help2_FC!P:P)</f>
        <v>800</v>
      </c>
      <c r="U484" s="979">
        <f>_xlfn.XLOOKUP($D484,Help2_FC!$D:$D,Help2_FC!Q:Q)</f>
        <v>200</v>
      </c>
      <c r="V484" s="979">
        <f>_xlfn.XLOOKUP($D484,Help2_FC!$D:$D,Help2_FC!R:R)</f>
        <v>120</v>
      </c>
      <c r="W484" s="979">
        <f>_xlfn.XLOOKUP($D484,Help2_FC!$D:$D,Help2_FC!S:S)</f>
        <v>19284</v>
      </c>
      <c r="Y484" s="979">
        <f>_xlfn.XLOOKUP($D484,Help2_FC!$D:$D,Help2_FC!V:V)</f>
        <v>7060</v>
      </c>
      <c r="Z484" s="979">
        <f>_xlfn.XLOOKUP($D484,Help2_FC!$D:$D,Help2_FC!W:W)</f>
        <v>3251</v>
      </c>
      <c r="AA484" s="979">
        <f>_xlfn.XLOOKUP($D484,Help2_FC!$D:$D,Help2_FC!X:X)</f>
        <v>0</v>
      </c>
      <c r="AB484" s="979">
        <f>_xlfn.XLOOKUP($D484,Help2_FC!$D:$D,Help2_FC!Y:Y)</f>
        <v>5012</v>
      </c>
      <c r="AC484" s="979">
        <f>_xlfn.XLOOKUP($D484,Help2_FC!$D:$D,Help2_FC!Z:Z)</f>
        <v>1746</v>
      </c>
      <c r="AD484" s="979">
        <f>_xlfn.XLOOKUP($D484,Help2_FC!$D:$D,Help2_FC!AA:AA)</f>
        <v>768.6848040000001</v>
      </c>
      <c r="AE484" s="979">
        <f>_xlfn.XLOOKUP($D484,Help2_FC!$D:$D,Help2_FC!AB:AB)</f>
        <v>360</v>
      </c>
      <c r="AF484" s="979">
        <f>_xlfn.XLOOKUP($D484,Help2_FC!$D:$D,Help2_FC!AC:AC)</f>
        <v>120</v>
      </c>
      <c r="AG484" s="979">
        <f>_xlfn.XLOOKUP($D484,Help2_FC!$D:$D,Help2_FC!AD:AD)</f>
        <v>65</v>
      </c>
      <c r="AH484" s="979">
        <f>_xlfn.XLOOKUP($D484,Help2_FC!$D:$D,Help2_FC!AE:AE)</f>
        <v>837.00000000000023</v>
      </c>
      <c r="AI484" s="979">
        <f>_xlfn.XLOOKUP($D484,Help2_FC!$D:$D,Help2_FC!AF:AF)</f>
        <v>3459.6</v>
      </c>
      <c r="AJ484" s="979">
        <f>_xlfn.XLOOKUP($D484,Help2_FC!$D:$D,Help2_FC!AG:AG)</f>
        <v>382.37627007393911</v>
      </c>
      <c r="AK484" s="979">
        <f>_xlfn.XLOOKUP($D484,Help2_FC!$D:$D,Help2_FC!AH:AH)</f>
        <v>7450</v>
      </c>
      <c r="AL484" s="979">
        <f>_xlfn.XLOOKUP($D484,Help2_FC!$D:$D,Help2_FC!AI:AI)</f>
        <v>792</v>
      </c>
      <c r="AM484" s="979">
        <f>_xlfn.XLOOKUP($D484,Help2_FC!$D:$D,Help2_FC!AJ:AJ)</f>
        <v>0</v>
      </c>
      <c r="AN484" s="979">
        <f>_xlfn.XLOOKUP($D484,Help2_FC!$D:$D,Help2_FC!AK:AK)</f>
        <v>1065</v>
      </c>
    </row>
    <row r="485" spans="1:40" x14ac:dyDescent="0.2">
      <c r="A485" s="1">
        <v>45409</v>
      </c>
      <c r="B485">
        <f t="shared" si="53"/>
        <v>4</v>
      </c>
      <c r="C485">
        <f t="shared" si="54"/>
        <v>2024</v>
      </c>
      <c r="D485" s="872" t="str">
        <f t="shared" si="51"/>
        <v>04´2024</v>
      </c>
      <c r="F485" s="2">
        <f t="shared" si="52"/>
        <v>24</v>
      </c>
      <c r="G485" s="1483">
        <f t="shared" si="55"/>
        <v>3.5842293906810034E-2</v>
      </c>
      <c r="H485" s="5">
        <f t="shared" si="56"/>
        <v>1</v>
      </c>
      <c r="I485" s="995">
        <f>_xlfn.XLOOKUP($D485,Help2_FC!$D:$D,Help2_FC!H:H)</f>
        <v>17069</v>
      </c>
      <c r="J485" s="979">
        <f>_xlfn.XLOOKUP($D485,Help2_FC!$D:$D,Help2_FC!I:I)</f>
        <v>10311</v>
      </c>
      <c r="K485" s="979">
        <f>_xlfn.XLOOKUP($D485,Help2_FC!$D:$D,Help2_FC!J:J)</f>
        <v>2881</v>
      </c>
      <c r="L485" s="979">
        <f>_xlfn.XLOOKUP($D485,Help2_FC!$D:$D,Help2_FC!K:K)</f>
        <v>2131</v>
      </c>
      <c r="M485" s="979">
        <f>_xlfn.XLOOKUP($D485,Help2_FC!$D:$D,Help2_FC!L:L)</f>
        <v>7439.2208213208014</v>
      </c>
      <c r="N485" s="979">
        <f>_xlfn.XLOOKUP($D485,Help2_FC!$D:$D,Help2_FC!M:M)</f>
        <v>9372</v>
      </c>
      <c r="P485" s="979">
        <f>_xlfn.XLOOKUP($D485,Help2_FC!$D:$D,Help2_FC!F:F)</f>
        <v>669.6</v>
      </c>
      <c r="Q485" s="979">
        <f t="shared" si="57"/>
        <v>720</v>
      </c>
      <c r="R485" s="979">
        <f>_xlfn.XLOOKUP($D485,Help2_FC!$D:$D,Help2_FC!N:N)</f>
        <v>7439.2208213208014</v>
      </c>
      <c r="S485" s="979">
        <f>_xlfn.XLOOKUP($D485,Help2_FC!$D:$D,Help2_FC!O:O)</f>
        <v>7442</v>
      </c>
      <c r="T485" s="979">
        <f>_xlfn.XLOOKUP($D485,Help2_FC!$D:$D,Help2_FC!P:P)</f>
        <v>800</v>
      </c>
      <c r="U485" s="979">
        <f>_xlfn.XLOOKUP($D485,Help2_FC!$D:$D,Help2_FC!Q:Q)</f>
        <v>200</v>
      </c>
      <c r="V485" s="979">
        <f>_xlfn.XLOOKUP($D485,Help2_FC!$D:$D,Help2_FC!R:R)</f>
        <v>120</v>
      </c>
      <c r="W485" s="979">
        <f>_xlfn.XLOOKUP($D485,Help2_FC!$D:$D,Help2_FC!S:S)</f>
        <v>19284</v>
      </c>
      <c r="Y485" s="979">
        <f>_xlfn.XLOOKUP($D485,Help2_FC!$D:$D,Help2_FC!V:V)</f>
        <v>7060</v>
      </c>
      <c r="Z485" s="979">
        <f>_xlfn.XLOOKUP($D485,Help2_FC!$D:$D,Help2_FC!W:W)</f>
        <v>3251</v>
      </c>
      <c r="AA485" s="979">
        <f>_xlfn.XLOOKUP($D485,Help2_FC!$D:$D,Help2_FC!X:X)</f>
        <v>0</v>
      </c>
      <c r="AB485" s="979">
        <f>_xlfn.XLOOKUP($D485,Help2_FC!$D:$D,Help2_FC!Y:Y)</f>
        <v>5012</v>
      </c>
      <c r="AC485" s="979">
        <f>_xlfn.XLOOKUP($D485,Help2_FC!$D:$D,Help2_FC!Z:Z)</f>
        <v>1746</v>
      </c>
      <c r="AD485" s="979">
        <f>_xlfn.XLOOKUP($D485,Help2_FC!$D:$D,Help2_FC!AA:AA)</f>
        <v>768.6848040000001</v>
      </c>
      <c r="AE485" s="979">
        <f>_xlfn.XLOOKUP($D485,Help2_FC!$D:$D,Help2_FC!AB:AB)</f>
        <v>360</v>
      </c>
      <c r="AF485" s="979">
        <f>_xlfn.XLOOKUP($D485,Help2_FC!$D:$D,Help2_FC!AC:AC)</f>
        <v>120</v>
      </c>
      <c r="AG485" s="979">
        <f>_xlfn.XLOOKUP($D485,Help2_FC!$D:$D,Help2_FC!AD:AD)</f>
        <v>65</v>
      </c>
      <c r="AH485" s="979">
        <f>_xlfn.XLOOKUP($D485,Help2_FC!$D:$D,Help2_FC!AE:AE)</f>
        <v>837.00000000000023</v>
      </c>
      <c r="AI485" s="979">
        <f>_xlfn.XLOOKUP($D485,Help2_FC!$D:$D,Help2_FC!AF:AF)</f>
        <v>3459.6</v>
      </c>
      <c r="AJ485" s="979">
        <f>_xlfn.XLOOKUP($D485,Help2_FC!$D:$D,Help2_FC!AG:AG)</f>
        <v>382.37627007393911</v>
      </c>
      <c r="AK485" s="979">
        <f>_xlfn.XLOOKUP($D485,Help2_FC!$D:$D,Help2_FC!AH:AH)</f>
        <v>7450</v>
      </c>
      <c r="AL485" s="979">
        <f>_xlfn.XLOOKUP($D485,Help2_FC!$D:$D,Help2_FC!AI:AI)</f>
        <v>792</v>
      </c>
      <c r="AM485" s="979">
        <f>_xlfn.XLOOKUP($D485,Help2_FC!$D:$D,Help2_FC!AJ:AJ)</f>
        <v>0</v>
      </c>
      <c r="AN485" s="979">
        <f>_xlfn.XLOOKUP($D485,Help2_FC!$D:$D,Help2_FC!AK:AK)</f>
        <v>1065</v>
      </c>
    </row>
    <row r="486" spans="1:40" x14ac:dyDescent="0.2">
      <c r="A486" s="1">
        <v>45410</v>
      </c>
      <c r="B486">
        <f t="shared" si="53"/>
        <v>4</v>
      </c>
      <c r="C486">
        <f t="shared" si="54"/>
        <v>2024</v>
      </c>
      <c r="D486" s="872" t="str">
        <f t="shared" si="51"/>
        <v>04´2024</v>
      </c>
      <c r="F486" s="2">
        <f t="shared" si="52"/>
        <v>24</v>
      </c>
      <c r="G486" s="1483">
        <f t="shared" si="55"/>
        <v>3.5842293906810034E-2</v>
      </c>
      <c r="H486" s="5">
        <f t="shared" si="56"/>
        <v>1</v>
      </c>
      <c r="I486" s="995">
        <f>_xlfn.XLOOKUP($D486,Help2_FC!$D:$D,Help2_FC!H:H)</f>
        <v>17069</v>
      </c>
      <c r="J486" s="979">
        <f>_xlfn.XLOOKUP($D486,Help2_FC!$D:$D,Help2_FC!I:I)</f>
        <v>10311</v>
      </c>
      <c r="K486" s="979">
        <f>_xlfn.XLOOKUP($D486,Help2_FC!$D:$D,Help2_FC!J:J)</f>
        <v>2881</v>
      </c>
      <c r="L486" s="979">
        <f>_xlfn.XLOOKUP($D486,Help2_FC!$D:$D,Help2_FC!K:K)</f>
        <v>2131</v>
      </c>
      <c r="M486" s="979">
        <f>_xlfn.XLOOKUP($D486,Help2_FC!$D:$D,Help2_FC!L:L)</f>
        <v>7439.2208213208014</v>
      </c>
      <c r="N486" s="979">
        <f>_xlfn.XLOOKUP($D486,Help2_FC!$D:$D,Help2_FC!M:M)</f>
        <v>9372</v>
      </c>
      <c r="P486" s="979">
        <f>_xlfn.XLOOKUP($D486,Help2_FC!$D:$D,Help2_FC!F:F)</f>
        <v>669.6</v>
      </c>
      <c r="Q486" s="979">
        <f t="shared" si="57"/>
        <v>720</v>
      </c>
      <c r="R486" s="979">
        <f>_xlfn.XLOOKUP($D486,Help2_FC!$D:$D,Help2_FC!N:N)</f>
        <v>7439.2208213208014</v>
      </c>
      <c r="S486" s="979">
        <f>_xlfn.XLOOKUP($D486,Help2_FC!$D:$D,Help2_FC!O:O)</f>
        <v>7442</v>
      </c>
      <c r="T486" s="979">
        <f>_xlfn.XLOOKUP($D486,Help2_FC!$D:$D,Help2_FC!P:P)</f>
        <v>800</v>
      </c>
      <c r="U486" s="979">
        <f>_xlfn.XLOOKUP($D486,Help2_FC!$D:$D,Help2_FC!Q:Q)</f>
        <v>200</v>
      </c>
      <c r="V486" s="979">
        <f>_xlfn.XLOOKUP($D486,Help2_FC!$D:$D,Help2_FC!R:R)</f>
        <v>120</v>
      </c>
      <c r="W486" s="979">
        <f>_xlfn.XLOOKUP($D486,Help2_FC!$D:$D,Help2_FC!S:S)</f>
        <v>19284</v>
      </c>
      <c r="Y486" s="979">
        <f>_xlfn.XLOOKUP($D486,Help2_FC!$D:$D,Help2_FC!V:V)</f>
        <v>7060</v>
      </c>
      <c r="Z486" s="979">
        <f>_xlfn.XLOOKUP($D486,Help2_FC!$D:$D,Help2_FC!W:W)</f>
        <v>3251</v>
      </c>
      <c r="AA486" s="979">
        <f>_xlfn.XLOOKUP($D486,Help2_FC!$D:$D,Help2_FC!X:X)</f>
        <v>0</v>
      </c>
      <c r="AB486" s="979">
        <f>_xlfn.XLOOKUP($D486,Help2_FC!$D:$D,Help2_FC!Y:Y)</f>
        <v>5012</v>
      </c>
      <c r="AC486" s="979">
        <f>_xlfn.XLOOKUP($D486,Help2_FC!$D:$D,Help2_FC!Z:Z)</f>
        <v>1746</v>
      </c>
      <c r="AD486" s="979">
        <f>_xlfn.XLOOKUP($D486,Help2_FC!$D:$D,Help2_FC!AA:AA)</f>
        <v>768.6848040000001</v>
      </c>
      <c r="AE486" s="979">
        <f>_xlfn.XLOOKUP($D486,Help2_FC!$D:$D,Help2_FC!AB:AB)</f>
        <v>360</v>
      </c>
      <c r="AF486" s="979">
        <f>_xlfn.XLOOKUP($D486,Help2_FC!$D:$D,Help2_FC!AC:AC)</f>
        <v>120</v>
      </c>
      <c r="AG486" s="979">
        <f>_xlfn.XLOOKUP($D486,Help2_FC!$D:$D,Help2_FC!AD:AD)</f>
        <v>65</v>
      </c>
      <c r="AH486" s="979">
        <f>_xlfn.XLOOKUP($D486,Help2_FC!$D:$D,Help2_FC!AE:AE)</f>
        <v>837.00000000000023</v>
      </c>
      <c r="AI486" s="979">
        <f>_xlfn.XLOOKUP($D486,Help2_FC!$D:$D,Help2_FC!AF:AF)</f>
        <v>3459.6</v>
      </c>
      <c r="AJ486" s="979">
        <f>_xlfn.XLOOKUP($D486,Help2_FC!$D:$D,Help2_FC!AG:AG)</f>
        <v>382.37627007393911</v>
      </c>
      <c r="AK486" s="979">
        <f>_xlfn.XLOOKUP($D486,Help2_FC!$D:$D,Help2_FC!AH:AH)</f>
        <v>7450</v>
      </c>
      <c r="AL486" s="979">
        <f>_xlfn.XLOOKUP($D486,Help2_FC!$D:$D,Help2_FC!AI:AI)</f>
        <v>792</v>
      </c>
      <c r="AM486" s="979">
        <f>_xlfn.XLOOKUP($D486,Help2_FC!$D:$D,Help2_FC!AJ:AJ)</f>
        <v>0</v>
      </c>
      <c r="AN486" s="979">
        <f>_xlfn.XLOOKUP($D486,Help2_FC!$D:$D,Help2_FC!AK:AK)</f>
        <v>1065</v>
      </c>
    </row>
    <row r="487" spans="1:40" x14ac:dyDescent="0.2">
      <c r="A487" s="1">
        <v>45411</v>
      </c>
      <c r="B487">
        <f t="shared" si="53"/>
        <v>4</v>
      </c>
      <c r="C487">
        <f t="shared" si="54"/>
        <v>2024</v>
      </c>
      <c r="D487" s="872" t="str">
        <f t="shared" si="51"/>
        <v>04´2024</v>
      </c>
      <c r="F487" s="2">
        <f t="shared" si="52"/>
        <v>24</v>
      </c>
      <c r="G487" s="1483">
        <f t="shared" si="55"/>
        <v>3.5842293906810034E-2</v>
      </c>
      <c r="H487" s="5">
        <f t="shared" si="56"/>
        <v>1</v>
      </c>
      <c r="I487" s="995">
        <f>_xlfn.XLOOKUP($D487,Help2_FC!$D:$D,Help2_FC!H:H)</f>
        <v>17069</v>
      </c>
      <c r="J487" s="979">
        <f>_xlfn.XLOOKUP($D487,Help2_FC!$D:$D,Help2_FC!I:I)</f>
        <v>10311</v>
      </c>
      <c r="K487" s="979">
        <f>_xlfn.XLOOKUP($D487,Help2_FC!$D:$D,Help2_FC!J:J)</f>
        <v>2881</v>
      </c>
      <c r="L487" s="979">
        <f>_xlfn.XLOOKUP($D487,Help2_FC!$D:$D,Help2_FC!K:K)</f>
        <v>2131</v>
      </c>
      <c r="M487" s="979">
        <f>_xlfn.XLOOKUP($D487,Help2_FC!$D:$D,Help2_FC!L:L)</f>
        <v>7439.2208213208014</v>
      </c>
      <c r="N487" s="979">
        <f>_xlfn.XLOOKUP($D487,Help2_FC!$D:$D,Help2_FC!M:M)</f>
        <v>9372</v>
      </c>
      <c r="P487" s="979">
        <f>_xlfn.XLOOKUP($D487,Help2_FC!$D:$D,Help2_FC!F:F)</f>
        <v>669.6</v>
      </c>
      <c r="Q487" s="979">
        <f t="shared" si="57"/>
        <v>720</v>
      </c>
      <c r="R487" s="979">
        <f>_xlfn.XLOOKUP($D487,Help2_FC!$D:$D,Help2_FC!N:N)</f>
        <v>7439.2208213208014</v>
      </c>
      <c r="S487" s="979">
        <f>_xlfn.XLOOKUP($D487,Help2_FC!$D:$D,Help2_FC!O:O)</f>
        <v>7442</v>
      </c>
      <c r="T487" s="979">
        <f>_xlfn.XLOOKUP($D487,Help2_FC!$D:$D,Help2_FC!P:P)</f>
        <v>800</v>
      </c>
      <c r="U487" s="979">
        <f>_xlfn.XLOOKUP($D487,Help2_FC!$D:$D,Help2_FC!Q:Q)</f>
        <v>200</v>
      </c>
      <c r="V487" s="979">
        <f>_xlfn.XLOOKUP($D487,Help2_FC!$D:$D,Help2_FC!R:R)</f>
        <v>120</v>
      </c>
      <c r="W487" s="979">
        <f>_xlfn.XLOOKUP($D487,Help2_FC!$D:$D,Help2_FC!S:S)</f>
        <v>19284</v>
      </c>
      <c r="Y487" s="979">
        <f>_xlfn.XLOOKUP($D487,Help2_FC!$D:$D,Help2_FC!V:V)</f>
        <v>7060</v>
      </c>
      <c r="Z487" s="979">
        <f>_xlfn.XLOOKUP($D487,Help2_FC!$D:$D,Help2_FC!W:W)</f>
        <v>3251</v>
      </c>
      <c r="AA487" s="979">
        <f>_xlfn.XLOOKUP($D487,Help2_FC!$D:$D,Help2_FC!X:X)</f>
        <v>0</v>
      </c>
      <c r="AB487" s="979">
        <f>_xlfn.XLOOKUP($D487,Help2_FC!$D:$D,Help2_FC!Y:Y)</f>
        <v>5012</v>
      </c>
      <c r="AC487" s="979">
        <f>_xlfn.XLOOKUP($D487,Help2_FC!$D:$D,Help2_FC!Z:Z)</f>
        <v>1746</v>
      </c>
      <c r="AD487" s="979">
        <f>_xlfn.XLOOKUP($D487,Help2_FC!$D:$D,Help2_FC!AA:AA)</f>
        <v>768.6848040000001</v>
      </c>
      <c r="AE487" s="979">
        <f>_xlfn.XLOOKUP($D487,Help2_FC!$D:$D,Help2_FC!AB:AB)</f>
        <v>360</v>
      </c>
      <c r="AF487" s="979">
        <f>_xlfn.XLOOKUP($D487,Help2_FC!$D:$D,Help2_FC!AC:AC)</f>
        <v>120</v>
      </c>
      <c r="AG487" s="979">
        <f>_xlfn.XLOOKUP($D487,Help2_FC!$D:$D,Help2_FC!AD:AD)</f>
        <v>65</v>
      </c>
      <c r="AH487" s="979">
        <f>_xlfn.XLOOKUP($D487,Help2_FC!$D:$D,Help2_FC!AE:AE)</f>
        <v>837.00000000000023</v>
      </c>
      <c r="AI487" s="979">
        <f>_xlfn.XLOOKUP($D487,Help2_FC!$D:$D,Help2_FC!AF:AF)</f>
        <v>3459.6</v>
      </c>
      <c r="AJ487" s="979">
        <f>_xlfn.XLOOKUP($D487,Help2_FC!$D:$D,Help2_FC!AG:AG)</f>
        <v>382.37627007393911</v>
      </c>
      <c r="AK487" s="979">
        <f>_xlfn.XLOOKUP($D487,Help2_FC!$D:$D,Help2_FC!AH:AH)</f>
        <v>7450</v>
      </c>
      <c r="AL487" s="979">
        <f>_xlfn.XLOOKUP($D487,Help2_FC!$D:$D,Help2_FC!AI:AI)</f>
        <v>792</v>
      </c>
      <c r="AM487" s="979">
        <f>_xlfn.XLOOKUP($D487,Help2_FC!$D:$D,Help2_FC!AJ:AJ)</f>
        <v>0</v>
      </c>
      <c r="AN487" s="979">
        <f>_xlfn.XLOOKUP($D487,Help2_FC!$D:$D,Help2_FC!AK:AK)</f>
        <v>1065</v>
      </c>
    </row>
    <row r="488" spans="1:40" x14ac:dyDescent="0.2">
      <c r="A488" s="1">
        <v>45412</v>
      </c>
      <c r="B488">
        <f t="shared" si="53"/>
        <v>4</v>
      </c>
      <c r="C488">
        <f t="shared" si="54"/>
        <v>2024</v>
      </c>
      <c r="D488" s="872" t="str">
        <f t="shared" si="51"/>
        <v>04´2024</v>
      </c>
      <c r="F488" s="2">
        <f t="shared" si="52"/>
        <v>24</v>
      </c>
      <c r="G488" s="1483">
        <f t="shared" si="55"/>
        <v>3.5842293906810034E-2</v>
      </c>
      <c r="H488" s="5">
        <f t="shared" si="56"/>
        <v>1</v>
      </c>
      <c r="I488" s="995">
        <f>_xlfn.XLOOKUP($D488,Help2_FC!$D:$D,Help2_FC!H:H)</f>
        <v>17069</v>
      </c>
      <c r="J488" s="979">
        <f>_xlfn.XLOOKUP($D488,Help2_FC!$D:$D,Help2_FC!I:I)</f>
        <v>10311</v>
      </c>
      <c r="K488" s="979">
        <f>_xlfn.XLOOKUP($D488,Help2_FC!$D:$D,Help2_FC!J:J)</f>
        <v>2881</v>
      </c>
      <c r="L488" s="979">
        <f>_xlfn.XLOOKUP($D488,Help2_FC!$D:$D,Help2_FC!K:K)</f>
        <v>2131</v>
      </c>
      <c r="M488" s="979">
        <f>_xlfn.XLOOKUP($D488,Help2_FC!$D:$D,Help2_FC!L:L)</f>
        <v>7439.2208213208014</v>
      </c>
      <c r="N488" s="979">
        <f>_xlfn.XLOOKUP($D488,Help2_FC!$D:$D,Help2_FC!M:M)</f>
        <v>9372</v>
      </c>
      <c r="P488" s="979">
        <f>_xlfn.XLOOKUP($D488,Help2_FC!$D:$D,Help2_FC!F:F)</f>
        <v>669.6</v>
      </c>
      <c r="Q488" s="979">
        <f t="shared" si="57"/>
        <v>720</v>
      </c>
      <c r="R488" s="979">
        <f>_xlfn.XLOOKUP($D488,Help2_FC!$D:$D,Help2_FC!N:N)</f>
        <v>7439.2208213208014</v>
      </c>
      <c r="S488" s="979">
        <f>_xlfn.XLOOKUP($D488,Help2_FC!$D:$D,Help2_FC!O:O)</f>
        <v>7442</v>
      </c>
      <c r="T488" s="979">
        <f>_xlfn.XLOOKUP($D488,Help2_FC!$D:$D,Help2_FC!P:P)</f>
        <v>800</v>
      </c>
      <c r="U488" s="979">
        <f>_xlfn.XLOOKUP($D488,Help2_FC!$D:$D,Help2_FC!Q:Q)</f>
        <v>200</v>
      </c>
      <c r="V488" s="979">
        <f>_xlfn.XLOOKUP($D488,Help2_FC!$D:$D,Help2_FC!R:R)</f>
        <v>120</v>
      </c>
      <c r="W488" s="979">
        <f>_xlfn.XLOOKUP($D488,Help2_FC!$D:$D,Help2_FC!S:S)</f>
        <v>19284</v>
      </c>
      <c r="Y488" s="979">
        <f>_xlfn.XLOOKUP($D488,Help2_FC!$D:$D,Help2_FC!V:V)</f>
        <v>7060</v>
      </c>
      <c r="Z488" s="979">
        <f>_xlfn.XLOOKUP($D488,Help2_FC!$D:$D,Help2_FC!W:W)</f>
        <v>3251</v>
      </c>
      <c r="AA488" s="979">
        <f>_xlfn.XLOOKUP($D488,Help2_FC!$D:$D,Help2_FC!X:X)</f>
        <v>0</v>
      </c>
      <c r="AB488" s="979">
        <f>_xlfn.XLOOKUP($D488,Help2_FC!$D:$D,Help2_FC!Y:Y)</f>
        <v>5012</v>
      </c>
      <c r="AC488" s="979">
        <f>_xlfn.XLOOKUP($D488,Help2_FC!$D:$D,Help2_FC!Z:Z)</f>
        <v>1746</v>
      </c>
      <c r="AD488" s="979">
        <f>_xlfn.XLOOKUP($D488,Help2_FC!$D:$D,Help2_FC!AA:AA)</f>
        <v>768.6848040000001</v>
      </c>
      <c r="AE488" s="979">
        <f>_xlfn.XLOOKUP($D488,Help2_FC!$D:$D,Help2_FC!AB:AB)</f>
        <v>360</v>
      </c>
      <c r="AF488" s="979">
        <f>_xlfn.XLOOKUP($D488,Help2_FC!$D:$D,Help2_FC!AC:AC)</f>
        <v>120</v>
      </c>
      <c r="AG488" s="979">
        <f>_xlfn.XLOOKUP($D488,Help2_FC!$D:$D,Help2_FC!AD:AD)</f>
        <v>65</v>
      </c>
      <c r="AH488" s="979">
        <f>_xlfn.XLOOKUP($D488,Help2_FC!$D:$D,Help2_FC!AE:AE)</f>
        <v>837.00000000000023</v>
      </c>
      <c r="AI488" s="979">
        <f>_xlfn.XLOOKUP($D488,Help2_FC!$D:$D,Help2_FC!AF:AF)</f>
        <v>3459.6</v>
      </c>
      <c r="AJ488" s="979">
        <f>_xlfn.XLOOKUP($D488,Help2_FC!$D:$D,Help2_FC!AG:AG)</f>
        <v>382.37627007393911</v>
      </c>
      <c r="AK488" s="979">
        <f>_xlfn.XLOOKUP($D488,Help2_FC!$D:$D,Help2_FC!AH:AH)</f>
        <v>7450</v>
      </c>
      <c r="AL488" s="979">
        <f>_xlfn.XLOOKUP($D488,Help2_FC!$D:$D,Help2_FC!AI:AI)</f>
        <v>792</v>
      </c>
      <c r="AM488" s="979">
        <f>_xlfn.XLOOKUP($D488,Help2_FC!$D:$D,Help2_FC!AJ:AJ)</f>
        <v>0</v>
      </c>
      <c r="AN488" s="979">
        <f>_xlfn.XLOOKUP($D488,Help2_FC!$D:$D,Help2_FC!AK:AK)</f>
        <v>1065</v>
      </c>
    </row>
    <row r="489" spans="1:40" x14ac:dyDescent="0.2">
      <c r="A489" s="1">
        <v>45413</v>
      </c>
      <c r="B489">
        <f t="shared" si="53"/>
        <v>5</v>
      </c>
      <c r="C489">
        <f t="shared" si="54"/>
        <v>2024</v>
      </c>
      <c r="D489" s="872" t="str">
        <f t="shared" si="51"/>
        <v>05´2024</v>
      </c>
      <c r="F489" s="2">
        <f t="shared" si="52"/>
        <v>24</v>
      </c>
      <c r="G489" s="1483">
        <f t="shared" si="55"/>
        <v>3.460207612456747E-2</v>
      </c>
      <c r="H489" s="5">
        <f t="shared" si="56"/>
        <v>1</v>
      </c>
      <c r="I489" s="995">
        <f>_xlfn.XLOOKUP($D489,Help2_FC!$D:$D,Help2_FC!H:H)</f>
        <v>17676</v>
      </c>
      <c r="J489" s="979">
        <f>_xlfn.XLOOKUP($D489,Help2_FC!$D:$D,Help2_FC!I:I)</f>
        <v>10689</v>
      </c>
      <c r="K489" s="979">
        <f>_xlfn.XLOOKUP($D489,Help2_FC!$D:$D,Help2_FC!J:J)</f>
        <v>2977</v>
      </c>
      <c r="L489" s="979">
        <f>_xlfn.XLOOKUP($D489,Help2_FC!$D:$D,Help2_FC!K:K)</f>
        <v>2230</v>
      </c>
      <c r="M489" s="979">
        <f>_xlfn.XLOOKUP($D489,Help2_FC!$D:$D,Help2_FC!L:L)</f>
        <v>7446.9823927624193</v>
      </c>
      <c r="N489" s="979">
        <f>_xlfn.XLOOKUP($D489,Help2_FC!$D:$D,Help2_FC!M:M)</f>
        <v>9872</v>
      </c>
      <c r="P489" s="979">
        <f>_xlfn.XLOOKUP($D489,Help2_FC!$D:$D,Help2_FC!F:F)</f>
        <v>693.6</v>
      </c>
      <c r="Q489" s="979">
        <f t="shared" si="57"/>
        <v>744</v>
      </c>
      <c r="R489" s="979">
        <f>_xlfn.XLOOKUP($D489,Help2_FC!$D:$D,Help2_FC!N:N)</f>
        <v>7446.9823927624193</v>
      </c>
      <c r="S489" s="979">
        <f>_xlfn.XLOOKUP($D489,Help2_FC!$D:$D,Help2_FC!O:O)</f>
        <v>7402</v>
      </c>
      <c r="T489" s="979">
        <f>_xlfn.XLOOKUP($D489,Help2_FC!$D:$D,Help2_FC!P:P)</f>
        <v>800</v>
      </c>
      <c r="U489" s="979">
        <f>_xlfn.XLOOKUP($D489,Help2_FC!$D:$D,Help2_FC!Q:Q)</f>
        <v>200</v>
      </c>
      <c r="V489" s="979">
        <f>_xlfn.XLOOKUP($D489,Help2_FC!$D:$D,Help2_FC!R:R)</f>
        <v>100</v>
      </c>
      <c r="W489" s="979">
        <f>_xlfn.XLOOKUP($D489,Help2_FC!$D:$D,Help2_FC!S:S)</f>
        <v>21216</v>
      </c>
      <c r="Y489" s="979">
        <f>_xlfn.XLOOKUP($D489,Help2_FC!$D:$D,Help2_FC!V:V)</f>
        <v>7548</v>
      </c>
      <c r="Z489" s="979">
        <f>_xlfn.XLOOKUP($D489,Help2_FC!$D:$D,Help2_FC!W:W)</f>
        <v>3141</v>
      </c>
      <c r="AA489" s="979">
        <f>_xlfn.XLOOKUP($D489,Help2_FC!$D:$D,Help2_FC!X:X)</f>
        <v>0</v>
      </c>
      <c r="AB489" s="979">
        <f>_xlfn.XLOOKUP($D489,Help2_FC!$D:$D,Help2_FC!Y:Y)</f>
        <v>5207</v>
      </c>
      <c r="AC489" s="979">
        <f>_xlfn.XLOOKUP($D489,Help2_FC!$D:$D,Help2_FC!Z:Z)</f>
        <v>1780</v>
      </c>
      <c r="AD489" s="979">
        <f>_xlfn.XLOOKUP($D489,Help2_FC!$D:$D,Help2_FC!AA:AA)</f>
        <v>1079.3833668</v>
      </c>
      <c r="AE489" s="979">
        <f>_xlfn.XLOOKUP($D489,Help2_FC!$D:$D,Help2_FC!AB:AB)</f>
        <v>460</v>
      </c>
      <c r="AF489" s="979">
        <f>_xlfn.XLOOKUP($D489,Help2_FC!$D:$D,Help2_FC!AC:AC)</f>
        <v>220</v>
      </c>
      <c r="AG489" s="979">
        <f>_xlfn.XLOOKUP($D489,Help2_FC!$D:$D,Help2_FC!AD:AD)</f>
        <v>245</v>
      </c>
      <c r="AH489" s="979">
        <f>_xlfn.XLOOKUP($D489,Help2_FC!$D:$D,Help2_FC!AE:AE)</f>
        <v>864.90000000000009</v>
      </c>
      <c r="AI489" s="979">
        <f>_xlfn.XLOOKUP($D489,Help2_FC!$D:$D,Help2_FC!AF:AF)</f>
        <v>3574.9199999999996</v>
      </c>
      <c r="AJ489" s="979">
        <f>_xlfn.XLOOKUP($D489,Help2_FC!$D:$D,Help2_FC!AG:AG)</f>
        <v>386.44830133148912</v>
      </c>
      <c r="AK489" s="979">
        <f>_xlfn.XLOOKUP($D489,Help2_FC!$D:$D,Help2_FC!AH:AH)</f>
        <v>8773</v>
      </c>
      <c r="AL489" s="979">
        <f>_xlfn.XLOOKUP($D489,Help2_FC!$D:$D,Help2_FC!AI:AI)</f>
        <v>864</v>
      </c>
      <c r="AM489" s="979">
        <f>_xlfn.XLOOKUP($D489,Help2_FC!$D:$D,Help2_FC!AJ:AJ)</f>
        <v>0</v>
      </c>
      <c r="AN489" s="979">
        <f>_xlfn.XLOOKUP($D489,Help2_FC!$D:$D,Help2_FC!AK:AK)</f>
        <v>1097</v>
      </c>
    </row>
    <row r="490" spans="1:40" x14ac:dyDescent="0.2">
      <c r="A490" s="1">
        <v>45414</v>
      </c>
      <c r="B490">
        <f t="shared" si="53"/>
        <v>5</v>
      </c>
      <c r="C490">
        <f t="shared" si="54"/>
        <v>2024</v>
      </c>
      <c r="D490" s="872" t="str">
        <f t="shared" si="51"/>
        <v>05´2024</v>
      </c>
      <c r="F490" s="2">
        <f t="shared" si="52"/>
        <v>24</v>
      </c>
      <c r="G490" s="1483">
        <f t="shared" si="55"/>
        <v>3.460207612456747E-2</v>
      </c>
      <c r="H490" s="5">
        <f t="shared" si="56"/>
        <v>1</v>
      </c>
      <c r="I490" s="995">
        <f>_xlfn.XLOOKUP($D490,Help2_FC!$D:$D,Help2_FC!H:H)</f>
        <v>17676</v>
      </c>
      <c r="J490" s="979">
        <f>_xlfn.XLOOKUP($D490,Help2_FC!$D:$D,Help2_FC!I:I)</f>
        <v>10689</v>
      </c>
      <c r="K490" s="979">
        <f>_xlfn.XLOOKUP($D490,Help2_FC!$D:$D,Help2_FC!J:J)</f>
        <v>2977</v>
      </c>
      <c r="L490" s="979">
        <f>_xlfn.XLOOKUP($D490,Help2_FC!$D:$D,Help2_FC!K:K)</f>
        <v>2230</v>
      </c>
      <c r="M490" s="979">
        <f>_xlfn.XLOOKUP($D490,Help2_FC!$D:$D,Help2_FC!L:L)</f>
        <v>7446.9823927624193</v>
      </c>
      <c r="N490" s="979">
        <f>_xlfn.XLOOKUP($D490,Help2_FC!$D:$D,Help2_FC!M:M)</f>
        <v>9872</v>
      </c>
      <c r="P490" s="979">
        <f>_xlfn.XLOOKUP($D490,Help2_FC!$D:$D,Help2_FC!F:F)</f>
        <v>693.6</v>
      </c>
      <c r="Q490" s="979">
        <f t="shared" si="57"/>
        <v>744</v>
      </c>
      <c r="R490" s="979">
        <f>_xlfn.XLOOKUP($D490,Help2_FC!$D:$D,Help2_FC!N:N)</f>
        <v>7446.9823927624193</v>
      </c>
      <c r="S490" s="979">
        <f>_xlfn.XLOOKUP($D490,Help2_FC!$D:$D,Help2_FC!O:O)</f>
        <v>7402</v>
      </c>
      <c r="T490" s="979">
        <f>_xlfn.XLOOKUP($D490,Help2_FC!$D:$D,Help2_FC!P:P)</f>
        <v>800</v>
      </c>
      <c r="U490" s="979">
        <f>_xlfn.XLOOKUP($D490,Help2_FC!$D:$D,Help2_FC!Q:Q)</f>
        <v>200</v>
      </c>
      <c r="V490" s="979">
        <f>_xlfn.XLOOKUP($D490,Help2_FC!$D:$D,Help2_FC!R:R)</f>
        <v>100</v>
      </c>
      <c r="W490" s="979">
        <f>_xlfn.XLOOKUP($D490,Help2_FC!$D:$D,Help2_FC!S:S)</f>
        <v>21216</v>
      </c>
      <c r="Y490" s="979">
        <f>_xlfn.XLOOKUP($D490,Help2_FC!$D:$D,Help2_FC!V:V)</f>
        <v>7548</v>
      </c>
      <c r="Z490" s="979">
        <f>_xlfn.XLOOKUP($D490,Help2_FC!$D:$D,Help2_FC!W:W)</f>
        <v>3141</v>
      </c>
      <c r="AA490" s="979">
        <f>_xlfn.XLOOKUP($D490,Help2_FC!$D:$D,Help2_FC!X:X)</f>
        <v>0</v>
      </c>
      <c r="AB490" s="979">
        <f>_xlfn.XLOOKUP($D490,Help2_FC!$D:$D,Help2_FC!Y:Y)</f>
        <v>5207</v>
      </c>
      <c r="AC490" s="979">
        <f>_xlfn.XLOOKUP($D490,Help2_FC!$D:$D,Help2_FC!Z:Z)</f>
        <v>1780</v>
      </c>
      <c r="AD490" s="979">
        <f>_xlfn.XLOOKUP($D490,Help2_FC!$D:$D,Help2_FC!AA:AA)</f>
        <v>1079.3833668</v>
      </c>
      <c r="AE490" s="979">
        <f>_xlfn.XLOOKUP($D490,Help2_FC!$D:$D,Help2_FC!AB:AB)</f>
        <v>460</v>
      </c>
      <c r="AF490" s="979">
        <f>_xlfn.XLOOKUP($D490,Help2_FC!$D:$D,Help2_FC!AC:AC)</f>
        <v>220</v>
      </c>
      <c r="AG490" s="979">
        <f>_xlfn.XLOOKUP($D490,Help2_FC!$D:$D,Help2_FC!AD:AD)</f>
        <v>245</v>
      </c>
      <c r="AH490" s="979">
        <f>_xlfn.XLOOKUP($D490,Help2_FC!$D:$D,Help2_FC!AE:AE)</f>
        <v>864.90000000000009</v>
      </c>
      <c r="AI490" s="979">
        <f>_xlfn.XLOOKUP($D490,Help2_FC!$D:$D,Help2_FC!AF:AF)</f>
        <v>3574.9199999999996</v>
      </c>
      <c r="AJ490" s="979">
        <f>_xlfn.XLOOKUP($D490,Help2_FC!$D:$D,Help2_FC!AG:AG)</f>
        <v>386.44830133148912</v>
      </c>
      <c r="AK490" s="979">
        <f>_xlfn.XLOOKUP($D490,Help2_FC!$D:$D,Help2_FC!AH:AH)</f>
        <v>8773</v>
      </c>
      <c r="AL490" s="979">
        <f>_xlfn.XLOOKUP($D490,Help2_FC!$D:$D,Help2_FC!AI:AI)</f>
        <v>864</v>
      </c>
      <c r="AM490" s="979">
        <f>_xlfn.XLOOKUP($D490,Help2_FC!$D:$D,Help2_FC!AJ:AJ)</f>
        <v>0</v>
      </c>
      <c r="AN490" s="979">
        <f>_xlfn.XLOOKUP($D490,Help2_FC!$D:$D,Help2_FC!AK:AK)</f>
        <v>1097</v>
      </c>
    </row>
    <row r="491" spans="1:40" x14ac:dyDescent="0.2">
      <c r="A491" s="1">
        <v>45415</v>
      </c>
      <c r="B491">
        <f t="shared" si="53"/>
        <v>5</v>
      </c>
      <c r="C491">
        <f t="shared" si="54"/>
        <v>2024</v>
      </c>
      <c r="D491" s="872" t="str">
        <f t="shared" si="51"/>
        <v>05´2024</v>
      </c>
      <c r="F491" s="2">
        <f t="shared" si="52"/>
        <v>24</v>
      </c>
      <c r="G491" s="1483">
        <f t="shared" si="55"/>
        <v>3.460207612456747E-2</v>
      </c>
      <c r="H491" s="5">
        <f t="shared" si="56"/>
        <v>1</v>
      </c>
      <c r="I491" s="995">
        <f>_xlfn.XLOOKUP($D491,Help2_FC!$D:$D,Help2_FC!H:H)</f>
        <v>17676</v>
      </c>
      <c r="J491" s="979">
        <f>_xlfn.XLOOKUP($D491,Help2_FC!$D:$D,Help2_FC!I:I)</f>
        <v>10689</v>
      </c>
      <c r="K491" s="979">
        <f>_xlfn.XLOOKUP($D491,Help2_FC!$D:$D,Help2_FC!J:J)</f>
        <v>2977</v>
      </c>
      <c r="L491" s="979">
        <f>_xlfn.XLOOKUP($D491,Help2_FC!$D:$D,Help2_FC!K:K)</f>
        <v>2230</v>
      </c>
      <c r="M491" s="979">
        <f>_xlfn.XLOOKUP($D491,Help2_FC!$D:$D,Help2_FC!L:L)</f>
        <v>7446.9823927624193</v>
      </c>
      <c r="N491" s="979">
        <f>_xlfn.XLOOKUP($D491,Help2_FC!$D:$D,Help2_FC!M:M)</f>
        <v>9872</v>
      </c>
      <c r="P491" s="979">
        <f>_xlfn.XLOOKUP($D491,Help2_FC!$D:$D,Help2_FC!F:F)</f>
        <v>693.6</v>
      </c>
      <c r="Q491" s="979">
        <f t="shared" si="57"/>
        <v>744</v>
      </c>
      <c r="R491" s="979">
        <f>_xlfn.XLOOKUP($D491,Help2_FC!$D:$D,Help2_FC!N:N)</f>
        <v>7446.9823927624193</v>
      </c>
      <c r="S491" s="979">
        <f>_xlfn.XLOOKUP($D491,Help2_FC!$D:$D,Help2_FC!O:O)</f>
        <v>7402</v>
      </c>
      <c r="T491" s="979">
        <f>_xlfn.XLOOKUP($D491,Help2_FC!$D:$D,Help2_FC!P:P)</f>
        <v>800</v>
      </c>
      <c r="U491" s="979">
        <f>_xlfn.XLOOKUP($D491,Help2_FC!$D:$D,Help2_FC!Q:Q)</f>
        <v>200</v>
      </c>
      <c r="V491" s="979">
        <f>_xlfn.XLOOKUP($D491,Help2_FC!$D:$D,Help2_FC!R:R)</f>
        <v>100</v>
      </c>
      <c r="W491" s="979">
        <f>_xlfn.XLOOKUP($D491,Help2_FC!$D:$D,Help2_FC!S:S)</f>
        <v>21216</v>
      </c>
      <c r="Y491" s="979">
        <f>_xlfn.XLOOKUP($D491,Help2_FC!$D:$D,Help2_FC!V:V)</f>
        <v>7548</v>
      </c>
      <c r="Z491" s="979">
        <f>_xlfn.XLOOKUP($D491,Help2_FC!$D:$D,Help2_FC!W:W)</f>
        <v>3141</v>
      </c>
      <c r="AA491" s="979">
        <f>_xlfn.XLOOKUP($D491,Help2_FC!$D:$D,Help2_FC!X:X)</f>
        <v>0</v>
      </c>
      <c r="AB491" s="979">
        <f>_xlfn.XLOOKUP($D491,Help2_FC!$D:$D,Help2_FC!Y:Y)</f>
        <v>5207</v>
      </c>
      <c r="AC491" s="979">
        <f>_xlfn.XLOOKUP($D491,Help2_FC!$D:$D,Help2_FC!Z:Z)</f>
        <v>1780</v>
      </c>
      <c r="AD491" s="979">
        <f>_xlfn.XLOOKUP($D491,Help2_FC!$D:$D,Help2_FC!AA:AA)</f>
        <v>1079.3833668</v>
      </c>
      <c r="AE491" s="979">
        <f>_xlfn.XLOOKUP($D491,Help2_FC!$D:$D,Help2_FC!AB:AB)</f>
        <v>460</v>
      </c>
      <c r="AF491" s="979">
        <f>_xlfn.XLOOKUP($D491,Help2_FC!$D:$D,Help2_FC!AC:AC)</f>
        <v>220</v>
      </c>
      <c r="AG491" s="979">
        <f>_xlfn.XLOOKUP($D491,Help2_FC!$D:$D,Help2_FC!AD:AD)</f>
        <v>245</v>
      </c>
      <c r="AH491" s="979">
        <f>_xlfn.XLOOKUP($D491,Help2_FC!$D:$D,Help2_FC!AE:AE)</f>
        <v>864.90000000000009</v>
      </c>
      <c r="AI491" s="979">
        <f>_xlfn.XLOOKUP($D491,Help2_FC!$D:$D,Help2_FC!AF:AF)</f>
        <v>3574.9199999999996</v>
      </c>
      <c r="AJ491" s="979">
        <f>_xlfn.XLOOKUP($D491,Help2_FC!$D:$D,Help2_FC!AG:AG)</f>
        <v>386.44830133148912</v>
      </c>
      <c r="AK491" s="979">
        <f>_xlfn.XLOOKUP($D491,Help2_FC!$D:$D,Help2_FC!AH:AH)</f>
        <v>8773</v>
      </c>
      <c r="AL491" s="979">
        <f>_xlfn.XLOOKUP($D491,Help2_FC!$D:$D,Help2_FC!AI:AI)</f>
        <v>864</v>
      </c>
      <c r="AM491" s="979">
        <f>_xlfn.XLOOKUP($D491,Help2_FC!$D:$D,Help2_FC!AJ:AJ)</f>
        <v>0</v>
      </c>
      <c r="AN491" s="979">
        <f>_xlfn.XLOOKUP($D491,Help2_FC!$D:$D,Help2_FC!AK:AK)</f>
        <v>1097</v>
      </c>
    </row>
    <row r="492" spans="1:40" x14ac:dyDescent="0.2">
      <c r="A492" s="1">
        <v>45416</v>
      </c>
      <c r="B492">
        <f t="shared" si="53"/>
        <v>5</v>
      </c>
      <c r="C492">
        <f t="shared" si="54"/>
        <v>2024</v>
      </c>
      <c r="D492" s="872" t="str">
        <f t="shared" si="51"/>
        <v>05´2024</v>
      </c>
      <c r="F492" s="2">
        <f t="shared" si="52"/>
        <v>24</v>
      </c>
      <c r="G492" s="1483">
        <f t="shared" si="55"/>
        <v>3.460207612456747E-2</v>
      </c>
      <c r="H492" s="5">
        <f t="shared" si="56"/>
        <v>1</v>
      </c>
      <c r="I492" s="995">
        <f>_xlfn.XLOOKUP($D492,Help2_FC!$D:$D,Help2_FC!H:H)</f>
        <v>17676</v>
      </c>
      <c r="J492" s="979">
        <f>_xlfn.XLOOKUP($D492,Help2_FC!$D:$D,Help2_FC!I:I)</f>
        <v>10689</v>
      </c>
      <c r="K492" s="979">
        <f>_xlfn.XLOOKUP($D492,Help2_FC!$D:$D,Help2_FC!J:J)</f>
        <v>2977</v>
      </c>
      <c r="L492" s="979">
        <f>_xlfn.XLOOKUP($D492,Help2_FC!$D:$D,Help2_FC!K:K)</f>
        <v>2230</v>
      </c>
      <c r="M492" s="979">
        <f>_xlfn.XLOOKUP($D492,Help2_FC!$D:$D,Help2_FC!L:L)</f>
        <v>7446.9823927624193</v>
      </c>
      <c r="N492" s="979">
        <f>_xlfn.XLOOKUP($D492,Help2_FC!$D:$D,Help2_FC!M:M)</f>
        <v>9872</v>
      </c>
      <c r="P492" s="979">
        <f>_xlfn.XLOOKUP($D492,Help2_FC!$D:$D,Help2_FC!F:F)</f>
        <v>693.6</v>
      </c>
      <c r="Q492" s="979">
        <f t="shared" si="57"/>
        <v>744</v>
      </c>
      <c r="R492" s="979">
        <f>_xlfn.XLOOKUP($D492,Help2_FC!$D:$D,Help2_FC!N:N)</f>
        <v>7446.9823927624193</v>
      </c>
      <c r="S492" s="979">
        <f>_xlfn.XLOOKUP($D492,Help2_FC!$D:$D,Help2_FC!O:O)</f>
        <v>7402</v>
      </c>
      <c r="T492" s="979">
        <f>_xlfn.XLOOKUP($D492,Help2_FC!$D:$D,Help2_FC!P:P)</f>
        <v>800</v>
      </c>
      <c r="U492" s="979">
        <f>_xlfn.XLOOKUP($D492,Help2_FC!$D:$D,Help2_FC!Q:Q)</f>
        <v>200</v>
      </c>
      <c r="V492" s="979">
        <f>_xlfn.XLOOKUP($D492,Help2_FC!$D:$D,Help2_FC!R:R)</f>
        <v>100</v>
      </c>
      <c r="W492" s="979">
        <f>_xlfn.XLOOKUP($D492,Help2_FC!$D:$D,Help2_FC!S:S)</f>
        <v>21216</v>
      </c>
      <c r="Y492" s="979">
        <f>_xlfn.XLOOKUP($D492,Help2_FC!$D:$D,Help2_FC!V:V)</f>
        <v>7548</v>
      </c>
      <c r="Z492" s="979">
        <f>_xlfn.XLOOKUP($D492,Help2_FC!$D:$D,Help2_FC!W:W)</f>
        <v>3141</v>
      </c>
      <c r="AA492" s="979">
        <f>_xlfn.XLOOKUP($D492,Help2_FC!$D:$D,Help2_FC!X:X)</f>
        <v>0</v>
      </c>
      <c r="AB492" s="979">
        <f>_xlfn.XLOOKUP($D492,Help2_FC!$D:$D,Help2_FC!Y:Y)</f>
        <v>5207</v>
      </c>
      <c r="AC492" s="979">
        <f>_xlfn.XLOOKUP($D492,Help2_FC!$D:$D,Help2_FC!Z:Z)</f>
        <v>1780</v>
      </c>
      <c r="AD492" s="979">
        <f>_xlfn.XLOOKUP($D492,Help2_FC!$D:$D,Help2_FC!AA:AA)</f>
        <v>1079.3833668</v>
      </c>
      <c r="AE492" s="979">
        <f>_xlfn.XLOOKUP($D492,Help2_FC!$D:$D,Help2_FC!AB:AB)</f>
        <v>460</v>
      </c>
      <c r="AF492" s="979">
        <f>_xlfn.XLOOKUP($D492,Help2_FC!$D:$D,Help2_FC!AC:AC)</f>
        <v>220</v>
      </c>
      <c r="AG492" s="979">
        <f>_xlfn.XLOOKUP($D492,Help2_FC!$D:$D,Help2_FC!AD:AD)</f>
        <v>245</v>
      </c>
      <c r="AH492" s="979">
        <f>_xlfn.XLOOKUP($D492,Help2_FC!$D:$D,Help2_FC!AE:AE)</f>
        <v>864.90000000000009</v>
      </c>
      <c r="AI492" s="979">
        <f>_xlfn.XLOOKUP($D492,Help2_FC!$D:$D,Help2_FC!AF:AF)</f>
        <v>3574.9199999999996</v>
      </c>
      <c r="AJ492" s="979">
        <f>_xlfn.XLOOKUP($D492,Help2_FC!$D:$D,Help2_FC!AG:AG)</f>
        <v>386.44830133148912</v>
      </c>
      <c r="AK492" s="979">
        <f>_xlfn.XLOOKUP($D492,Help2_FC!$D:$D,Help2_FC!AH:AH)</f>
        <v>8773</v>
      </c>
      <c r="AL492" s="979">
        <f>_xlfn.XLOOKUP($D492,Help2_FC!$D:$D,Help2_FC!AI:AI)</f>
        <v>864</v>
      </c>
      <c r="AM492" s="979">
        <f>_xlfn.XLOOKUP($D492,Help2_FC!$D:$D,Help2_FC!AJ:AJ)</f>
        <v>0</v>
      </c>
      <c r="AN492" s="979">
        <f>_xlfn.XLOOKUP($D492,Help2_FC!$D:$D,Help2_FC!AK:AK)</f>
        <v>1097</v>
      </c>
    </row>
    <row r="493" spans="1:40" x14ac:dyDescent="0.2">
      <c r="A493" s="1">
        <v>45417</v>
      </c>
      <c r="B493">
        <f t="shared" si="53"/>
        <v>5</v>
      </c>
      <c r="C493">
        <f t="shared" si="54"/>
        <v>2024</v>
      </c>
      <c r="D493" s="872" t="str">
        <f t="shared" si="51"/>
        <v>05´2024</v>
      </c>
      <c r="F493" s="2">
        <f t="shared" si="52"/>
        <v>24</v>
      </c>
      <c r="G493" s="1483">
        <f t="shared" si="55"/>
        <v>3.460207612456747E-2</v>
      </c>
      <c r="H493" s="5">
        <f t="shared" si="56"/>
        <v>1</v>
      </c>
      <c r="I493" s="995">
        <f>_xlfn.XLOOKUP($D493,Help2_FC!$D:$D,Help2_FC!H:H)</f>
        <v>17676</v>
      </c>
      <c r="J493" s="979">
        <f>_xlfn.XLOOKUP($D493,Help2_FC!$D:$D,Help2_FC!I:I)</f>
        <v>10689</v>
      </c>
      <c r="K493" s="979">
        <f>_xlfn.XLOOKUP($D493,Help2_FC!$D:$D,Help2_FC!J:J)</f>
        <v>2977</v>
      </c>
      <c r="L493" s="979">
        <f>_xlfn.XLOOKUP($D493,Help2_FC!$D:$D,Help2_FC!K:K)</f>
        <v>2230</v>
      </c>
      <c r="M493" s="979">
        <f>_xlfn.XLOOKUP($D493,Help2_FC!$D:$D,Help2_FC!L:L)</f>
        <v>7446.9823927624193</v>
      </c>
      <c r="N493" s="979">
        <f>_xlfn.XLOOKUP($D493,Help2_FC!$D:$D,Help2_FC!M:M)</f>
        <v>9872</v>
      </c>
      <c r="P493" s="979">
        <f>_xlfn.XLOOKUP($D493,Help2_FC!$D:$D,Help2_FC!F:F)</f>
        <v>693.6</v>
      </c>
      <c r="Q493" s="979">
        <f t="shared" si="57"/>
        <v>744</v>
      </c>
      <c r="R493" s="979">
        <f>_xlfn.XLOOKUP($D493,Help2_FC!$D:$D,Help2_FC!N:N)</f>
        <v>7446.9823927624193</v>
      </c>
      <c r="S493" s="979">
        <f>_xlfn.XLOOKUP($D493,Help2_FC!$D:$D,Help2_FC!O:O)</f>
        <v>7402</v>
      </c>
      <c r="T493" s="979">
        <f>_xlfn.XLOOKUP($D493,Help2_FC!$D:$D,Help2_FC!P:P)</f>
        <v>800</v>
      </c>
      <c r="U493" s="979">
        <f>_xlfn.XLOOKUP($D493,Help2_FC!$D:$D,Help2_FC!Q:Q)</f>
        <v>200</v>
      </c>
      <c r="V493" s="979">
        <f>_xlfn.XLOOKUP($D493,Help2_FC!$D:$D,Help2_FC!R:R)</f>
        <v>100</v>
      </c>
      <c r="W493" s="979">
        <f>_xlfn.XLOOKUP($D493,Help2_FC!$D:$D,Help2_FC!S:S)</f>
        <v>21216</v>
      </c>
      <c r="Y493" s="979">
        <f>_xlfn.XLOOKUP($D493,Help2_FC!$D:$D,Help2_FC!V:V)</f>
        <v>7548</v>
      </c>
      <c r="Z493" s="979">
        <f>_xlfn.XLOOKUP($D493,Help2_FC!$D:$D,Help2_FC!W:W)</f>
        <v>3141</v>
      </c>
      <c r="AA493" s="979">
        <f>_xlfn.XLOOKUP($D493,Help2_FC!$D:$D,Help2_FC!X:X)</f>
        <v>0</v>
      </c>
      <c r="AB493" s="979">
        <f>_xlfn.XLOOKUP($D493,Help2_FC!$D:$D,Help2_FC!Y:Y)</f>
        <v>5207</v>
      </c>
      <c r="AC493" s="979">
        <f>_xlfn.XLOOKUP($D493,Help2_FC!$D:$D,Help2_FC!Z:Z)</f>
        <v>1780</v>
      </c>
      <c r="AD493" s="979">
        <f>_xlfn.XLOOKUP($D493,Help2_FC!$D:$D,Help2_FC!AA:AA)</f>
        <v>1079.3833668</v>
      </c>
      <c r="AE493" s="979">
        <f>_xlfn.XLOOKUP($D493,Help2_FC!$D:$D,Help2_FC!AB:AB)</f>
        <v>460</v>
      </c>
      <c r="AF493" s="979">
        <f>_xlfn.XLOOKUP($D493,Help2_FC!$D:$D,Help2_FC!AC:AC)</f>
        <v>220</v>
      </c>
      <c r="AG493" s="979">
        <f>_xlfn.XLOOKUP($D493,Help2_FC!$D:$D,Help2_FC!AD:AD)</f>
        <v>245</v>
      </c>
      <c r="AH493" s="979">
        <f>_xlfn.XLOOKUP($D493,Help2_FC!$D:$D,Help2_FC!AE:AE)</f>
        <v>864.90000000000009</v>
      </c>
      <c r="AI493" s="979">
        <f>_xlfn.XLOOKUP($D493,Help2_FC!$D:$D,Help2_FC!AF:AF)</f>
        <v>3574.9199999999996</v>
      </c>
      <c r="AJ493" s="979">
        <f>_xlfn.XLOOKUP($D493,Help2_FC!$D:$D,Help2_FC!AG:AG)</f>
        <v>386.44830133148912</v>
      </c>
      <c r="AK493" s="979">
        <f>_xlfn.XLOOKUP($D493,Help2_FC!$D:$D,Help2_FC!AH:AH)</f>
        <v>8773</v>
      </c>
      <c r="AL493" s="979">
        <f>_xlfn.XLOOKUP($D493,Help2_FC!$D:$D,Help2_FC!AI:AI)</f>
        <v>864</v>
      </c>
      <c r="AM493" s="979">
        <f>_xlfn.XLOOKUP($D493,Help2_FC!$D:$D,Help2_FC!AJ:AJ)</f>
        <v>0</v>
      </c>
      <c r="AN493" s="979">
        <f>_xlfn.XLOOKUP($D493,Help2_FC!$D:$D,Help2_FC!AK:AK)</f>
        <v>1097</v>
      </c>
    </row>
    <row r="494" spans="1:40" x14ac:dyDescent="0.2">
      <c r="A494" s="1">
        <v>45418</v>
      </c>
      <c r="B494">
        <f t="shared" si="53"/>
        <v>5</v>
      </c>
      <c r="C494">
        <f t="shared" si="54"/>
        <v>2024</v>
      </c>
      <c r="D494" s="872" t="str">
        <f t="shared" si="51"/>
        <v>05´2024</v>
      </c>
      <c r="E494" s="867">
        <v>2</v>
      </c>
      <c r="F494" s="2">
        <f t="shared" si="52"/>
        <v>22</v>
      </c>
      <c r="G494" s="1483">
        <f t="shared" si="55"/>
        <v>3.1718569780853516E-2</v>
      </c>
      <c r="H494" s="5">
        <f t="shared" si="56"/>
        <v>0.91666666666666663</v>
      </c>
      <c r="I494" s="995">
        <f>_xlfn.XLOOKUP($D494,Help2_FC!$D:$D,Help2_FC!H:H)</f>
        <v>17676</v>
      </c>
      <c r="J494" s="979">
        <f>_xlfn.XLOOKUP($D494,Help2_FC!$D:$D,Help2_FC!I:I)</f>
        <v>10689</v>
      </c>
      <c r="K494" s="979">
        <f>_xlfn.XLOOKUP($D494,Help2_FC!$D:$D,Help2_FC!J:J)</f>
        <v>2977</v>
      </c>
      <c r="L494" s="979">
        <f>_xlfn.XLOOKUP($D494,Help2_FC!$D:$D,Help2_FC!K:K)</f>
        <v>2230</v>
      </c>
      <c r="M494" s="979">
        <f>_xlfn.XLOOKUP($D494,Help2_FC!$D:$D,Help2_FC!L:L)</f>
        <v>7446.9823927624193</v>
      </c>
      <c r="N494" s="979">
        <f>_xlfn.XLOOKUP($D494,Help2_FC!$D:$D,Help2_FC!M:M)</f>
        <v>9872</v>
      </c>
      <c r="P494" s="979">
        <f>_xlfn.XLOOKUP($D494,Help2_FC!$D:$D,Help2_FC!F:F)</f>
        <v>693.6</v>
      </c>
      <c r="Q494" s="979">
        <f t="shared" si="57"/>
        <v>744</v>
      </c>
      <c r="R494" s="979">
        <f>_xlfn.XLOOKUP($D494,Help2_FC!$D:$D,Help2_FC!N:N)</f>
        <v>7446.9823927624193</v>
      </c>
      <c r="S494" s="979">
        <f>_xlfn.XLOOKUP($D494,Help2_FC!$D:$D,Help2_FC!O:O)</f>
        <v>7402</v>
      </c>
      <c r="T494" s="979">
        <f>_xlfn.XLOOKUP($D494,Help2_FC!$D:$D,Help2_FC!P:P)</f>
        <v>800</v>
      </c>
      <c r="U494" s="979">
        <f>_xlfn.XLOOKUP($D494,Help2_FC!$D:$D,Help2_FC!Q:Q)</f>
        <v>200</v>
      </c>
      <c r="V494" s="979">
        <f>_xlfn.XLOOKUP($D494,Help2_FC!$D:$D,Help2_FC!R:R)</f>
        <v>100</v>
      </c>
      <c r="W494" s="979">
        <f>_xlfn.XLOOKUP($D494,Help2_FC!$D:$D,Help2_FC!S:S)</f>
        <v>21216</v>
      </c>
      <c r="Y494" s="979">
        <f>_xlfn.XLOOKUP($D494,Help2_FC!$D:$D,Help2_FC!V:V)</f>
        <v>7548</v>
      </c>
      <c r="Z494" s="979">
        <f>_xlfn.XLOOKUP($D494,Help2_FC!$D:$D,Help2_FC!W:W)</f>
        <v>3141</v>
      </c>
      <c r="AA494" s="979">
        <f>_xlfn.XLOOKUP($D494,Help2_FC!$D:$D,Help2_FC!X:X)</f>
        <v>0</v>
      </c>
      <c r="AB494" s="979">
        <f>_xlfn.XLOOKUP($D494,Help2_FC!$D:$D,Help2_FC!Y:Y)</f>
        <v>5207</v>
      </c>
      <c r="AC494" s="979">
        <f>_xlfn.XLOOKUP($D494,Help2_FC!$D:$D,Help2_FC!Z:Z)</f>
        <v>1780</v>
      </c>
      <c r="AD494" s="979">
        <f>_xlfn.XLOOKUP($D494,Help2_FC!$D:$D,Help2_FC!AA:AA)</f>
        <v>1079.3833668</v>
      </c>
      <c r="AE494" s="979">
        <f>_xlfn.XLOOKUP($D494,Help2_FC!$D:$D,Help2_FC!AB:AB)</f>
        <v>460</v>
      </c>
      <c r="AF494" s="979">
        <f>_xlfn.XLOOKUP($D494,Help2_FC!$D:$D,Help2_FC!AC:AC)</f>
        <v>220</v>
      </c>
      <c r="AG494" s="979">
        <f>_xlfn.XLOOKUP($D494,Help2_FC!$D:$D,Help2_FC!AD:AD)</f>
        <v>245</v>
      </c>
      <c r="AH494" s="979">
        <f>_xlfn.XLOOKUP($D494,Help2_FC!$D:$D,Help2_FC!AE:AE)</f>
        <v>864.90000000000009</v>
      </c>
      <c r="AI494" s="979">
        <f>_xlfn.XLOOKUP($D494,Help2_FC!$D:$D,Help2_FC!AF:AF)</f>
        <v>3574.9199999999996</v>
      </c>
      <c r="AJ494" s="979">
        <f>_xlfn.XLOOKUP($D494,Help2_FC!$D:$D,Help2_FC!AG:AG)</f>
        <v>386.44830133148912</v>
      </c>
      <c r="AK494" s="979">
        <f>_xlfn.XLOOKUP($D494,Help2_FC!$D:$D,Help2_FC!AH:AH)</f>
        <v>8773</v>
      </c>
      <c r="AL494" s="979">
        <f>_xlfn.XLOOKUP($D494,Help2_FC!$D:$D,Help2_FC!AI:AI)</f>
        <v>864</v>
      </c>
      <c r="AM494" s="979">
        <f>_xlfn.XLOOKUP($D494,Help2_FC!$D:$D,Help2_FC!AJ:AJ)</f>
        <v>0</v>
      </c>
      <c r="AN494" s="979">
        <f>_xlfn.XLOOKUP($D494,Help2_FC!$D:$D,Help2_FC!AK:AK)</f>
        <v>1097</v>
      </c>
    </row>
    <row r="495" spans="1:40" x14ac:dyDescent="0.2">
      <c r="A495" s="1">
        <v>45419</v>
      </c>
      <c r="B495">
        <f t="shared" si="53"/>
        <v>5</v>
      </c>
      <c r="C495">
        <f t="shared" si="54"/>
        <v>2024</v>
      </c>
      <c r="D495" s="872" t="str">
        <f t="shared" si="51"/>
        <v>05´2024</v>
      </c>
      <c r="E495" s="867">
        <v>24</v>
      </c>
      <c r="F495" s="2">
        <f t="shared" si="52"/>
        <v>0</v>
      </c>
      <c r="G495" s="1483">
        <f t="shared" si="55"/>
        <v>0</v>
      </c>
      <c r="H495" s="5">
        <f t="shared" si="56"/>
        <v>0</v>
      </c>
      <c r="I495" s="995">
        <f>_xlfn.XLOOKUP($D495,Help2_FC!$D:$D,Help2_FC!H:H)</f>
        <v>17676</v>
      </c>
      <c r="J495" s="979">
        <f>_xlfn.XLOOKUP($D495,Help2_FC!$D:$D,Help2_FC!I:I)</f>
        <v>10689</v>
      </c>
      <c r="K495" s="979">
        <f>_xlfn.XLOOKUP($D495,Help2_FC!$D:$D,Help2_FC!J:J)</f>
        <v>2977</v>
      </c>
      <c r="L495" s="979">
        <f>_xlfn.XLOOKUP($D495,Help2_FC!$D:$D,Help2_FC!K:K)</f>
        <v>2230</v>
      </c>
      <c r="M495" s="979">
        <f>_xlfn.XLOOKUP($D495,Help2_FC!$D:$D,Help2_FC!L:L)</f>
        <v>7446.9823927624193</v>
      </c>
      <c r="N495" s="979">
        <f>_xlfn.XLOOKUP($D495,Help2_FC!$D:$D,Help2_FC!M:M)</f>
        <v>9872</v>
      </c>
      <c r="P495" s="979">
        <f>_xlfn.XLOOKUP($D495,Help2_FC!$D:$D,Help2_FC!F:F)</f>
        <v>693.6</v>
      </c>
      <c r="Q495" s="979">
        <f t="shared" si="57"/>
        <v>744</v>
      </c>
      <c r="R495" s="979">
        <f>_xlfn.XLOOKUP($D495,Help2_FC!$D:$D,Help2_FC!N:N)</f>
        <v>7446.9823927624193</v>
      </c>
      <c r="S495" s="979">
        <f>_xlfn.XLOOKUP($D495,Help2_FC!$D:$D,Help2_FC!O:O)</f>
        <v>7402</v>
      </c>
      <c r="T495" s="979">
        <f>_xlfn.XLOOKUP($D495,Help2_FC!$D:$D,Help2_FC!P:P)</f>
        <v>800</v>
      </c>
      <c r="U495" s="979">
        <f>_xlfn.XLOOKUP($D495,Help2_FC!$D:$D,Help2_FC!Q:Q)</f>
        <v>200</v>
      </c>
      <c r="V495" s="979">
        <f>_xlfn.XLOOKUP($D495,Help2_FC!$D:$D,Help2_FC!R:R)</f>
        <v>100</v>
      </c>
      <c r="W495" s="979">
        <f>_xlfn.XLOOKUP($D495,Help2_FC!$D:$D,Help2_FC!S:S)</f>
        <v>21216</v>
      </c>
      <c r="Y495" s="979">
        <f>_xlfn.XLOOKUP($D495,Help2_FC!$D:$D,Help2_FC!V:V)</f>
        <v>7548</v>
      </c>
      <c r="Z495" s="979">
        <f>_xlfn.XLOOKUP($D495,Help2_FC!$D:$D,Help2_FC!W:W)</f>
        <v>3141</v>
      </c>
      <c r="AA495" s="979">
        <f>_xlfn.XLOOKUP($D495,Help2_FC!$D:$D,Help2_FC!X:X)</f>
        <v>0</v>
      </c>
      <c r="AB495" s="979">
        <f>_xlfn.XLOOKUP($D495,Help2_FC!$D:$D,Help2_FC!Y:Y)</f>
        <v>5207</v>
      </c>
      <c r="AC495" s="979">
        <f>_xlfn.XLOOKUP($D495,Help2_FC!$D:$D,Help2_FC!Z:Z)</f>
        <v>1780</v>
      </c>
      <c r="AD495" s="979">
        <f>_xlfn.XLOOKUP($D495,Help2_FC!$D:$D,Help2_FC!AA:AA)</f>
        <v>1079.3833668</v>
      </c>
      <c r="AE495" s="979">
        <f>_xlfn.XLOOKUP($D495,Help2_FC!$D:$D,Help2_FC!AB:AB)</f>
        <v>460</v>
      </c>
      <c r="AF495" s="979">
        <f>_xlfn.XLOOKUP($D495,Help2_FC!$D:$D,Help2_FC!AC:AC)</f>
        <v>220</v>
      </c>
      <c r="AG495" s="979">
        <f>_xlfn.XLOOKUP($D495,Help2_FC!$D:$D,Help2_FC!AD:AD)</f>
        <v>245</v>
      </c>
      <c r="AH495" s="979">
        <f>_xlfn.XLOOKUP($D495,Help2_FC!$D:$D,Help2_FC!AE:AE)</f>
        <v>864.90000000000009</v>
      </c>
      <c r="AI495" s="979">
        <f>_xlfn.XLOOKUP($D495,Help2_FC!$D:$D,Help2_FC!AF:AF)</f>
        <v>3574.9199999999996</v>
      </c>
      <c r="AJ495" s="979">
        <f>_xlfn.XLOOKUP($D495,Help2_FC!$D:$D,Help2_FC!AG:AG)</f>
        <v>386.44830133148912</v>
      </c>
      <c r="AK495" s="979">
        <f>_xlfn.XLOOKUP($D495,Help2_FC!$D:$D,Help2_FC!AH:AH)</f>
        <v>8773</v>
      </c>
      <c r="AL495" s="979">
        <f>_xlfn.XLOOKUP($D495,Help2_FC!$D:$D,Help2_FC!AI:AI)</f>
        <v>864</v>
      </c>
      <c r="AM495" s="979">
        <f>_xlfn.XLOOKUP($D495,Help2_FC!$D:$D,Help2_FC!AJ:AJ)</f>
        <v>0</v>
      </c>
      <c r="AN495" s="979">
        <f>_xlfn.XLOOKUP($D495,Help2_FC!$D:$D,Help2_FC!AK:AK)</f>
        <v>1097</v>
      </c>
    </row>
    <row r="496" spans="1:40" x14ac:dyDescent="0.2">
      <c r="A496" s="1">
        <v>45420</v>
      </c>
      <c r="B496">
        <f t="shared" si="53"/>
        <v>5</v>
      </c>
      <c r="C496">
        <f t="shared" si="54"/>
        <v>2024</v>
      </c>
      <c r="D496" s="872" t="str">
        <f t="shared" si="51"/>
        <v>05´2024</v>
      </c>
      <c r="E496" s="867">
        <v>12.4</v>
      </c>
      <c r="F496" s="2">
        <f t="shared" si="52"/>
        <v>11.6</v>
      </c>
      <c r="G496" s="1483">
        <f t="shared" si="55"/>
        <v>1.6724336793540944E-2</v>
      </c>
      <c r="H496" s="5">
        <f t="shared" si="56"/>
        <v>0.48333333333333334</v>
      </c>
      <c r="I496" s="995">
        <f>_xlfn.XLOOKUP($D496,Help2_FC!$D:$D,Help2_FC!H:H)</f>
        <v>17676</v>
      </c>
      <c r="J496" s="979">
        <f>_xlfn.XLOOKUP($D496,Help2_FC!$D:$D,Help2_FC!I:I)</f>
        <v>10689</v>
      </c>
      <c r="K496" s="979">
        <f>_xlfn.XLOOKUP($D496,Help2_FC!$D:$D,Help2_FC!J:J)</f>
        <v>2977</v>
      </c>
      <c r="L496" s="979">
        <f>_xlfn.XLOOKUP($D496,Help2_FC!$D:$D,Help2_FC!K:K)</f>
        <v>2230</v>
      </c>
      <c r="M496" s="979">
        <f>_xlfn.XLOOKUP($D496,Help2_FC!$D:$D,Help2_FC!L:L)</f>
        <v>7446.9823927624193</v>
      </c>
      <c r="N496" s="979">
        <f>_xlfn.XLOOKUP($D496,Help2_FC!$D:$D,Help2_FC!M:M)</f>
        <v>9872</v>
      </c>
      <c r="P496" s="979">
        <f>_xlfn.XLOOKUP($D496,Help2_FC!$D:$D,Help2_FC!F:F)</f>
        <v>693.6</v>
      </c>
      <c r="Q496" s="979">
        <f t="shared" si="57"/>
        <v>744</v>
      </c>
      <c r="R496" s="979">
        <f>_xlfn.XLOOKUP($D496,Help2_FC!$D:$D,Help2_FC!N:N)</f>
        <v>7446.9823927624193</v>
      </c>
      <c r="S496" s="979">
        <f>_xlfn.XLOOKUP($D496,Help2_FC!$D:$D,Help2_FC!O:O)</f>
        <v>7402</v>
      </c>
      <c r="T496" s="979">
        <f>_xlfn.XLOOKUP($D496,Help2_FC!$D:$D,Help2_FC!P:P)</f>
        <v>800</v>
      </c>
      <c r="U496" s="979">
        <f>_xlfn.XLOOKUP($D496,Help2_FC!$D:$D,Help2_FC!Q:Q)</f>
        <v>200</v>
      </c>
      <c r="V496" s="979">
        <f>_xlfn.XLOOKUP($D496,Help2_FC!$D:$D,Help2_FC!R:R)</f>
        <v>100</v>
      </c>
      <c r="W496" s="979">
        <f>_xlfn.XLOOKUP($D496,Help2_FC!$D:$D,Help2_FC!S:S)</f>
        <v>21216</v>
      </c>
      <c r="Y496" s="979">
        <f>_xlfn.XLOOKUP($D496,Help2_FC!$D:$D,Help2_FC!V:V)</f>
        <v>7548</v>
      </c>
      <c r="Z496" s="979">
        <f>_xlfn.XLOOKUP($D496,Help2_FC!$D:$D,Help2_FC!W:W)</f>
        <v>3141</v>
      </c>
      <c r="AA496" s="979">
        <f>_xlfn.XLOOKUP($D496,Help2_FC!$D:$D,Help2_FC!X:X)</f>
        <v>0</v>
      </c>
      <c r="AB496" s="979">
        <f>_xlfn.XLOOKUP($D496,Help2_FC!$D:$D,Help2_FC!Y:Y)</f>
        <v>5207</v>
      </c>
      <c r="AC496" s="979">
        <f>_xlfn.XLOOKUP($D496,Help2_FC!$D:$D,Help2_FC!Z:Z)</f>
        <v>1780</v>
      </c>
      <c r="AD496" s="979">
        <f>_xlfn.XLOOKUP($D496,Help2_FC!$D:$D,Help2_FC!AA:AA)</f>
        <v>1079.3833668</v>
      </c>
      <c r="AE496" s="979">
        <f>_xlfn.XLOOKUP($D496,Help2_FC!$D:$D,Help2_FC!AB:AB)</f>
        <v>460</v>
      </c>
      <c r="AF496" s="979">
        <f>_xlfn.XLOOKUP($D496,Help2_FC!$D:$D,Help2_FC!AC:AC)</f>
        <v>220</v>
      </c>
      <c r="AG496" s="979">
        <f>_xlfn.XLOOKUP($D496,Help2_FC!$D:$D,Help2_FC!AD:AD)</f>
        <v>245</v>
      </c>
      <c r="AH496" s="979">
        <f>_xlfn.XLOOKUP($D496,Help2_FC!$D:$D,Help2_FC!AE:AE)</f>
        <v>864.90000000000009</v>
      </c>
      <c r="AI496" s="979">
        <f>_xlfn.XLOOKUP($D496,Help2_FC!$D:$D,Help2_FC!AF:AF)</f>
        <v>3574.9199999999996</v>
      </c>
      <c r="AJ496" s="979">
        <f>_xlfn.XLOOKUP($D496,Help2_FC!$D:$D,Help2_FC!AG:AG)</f>
        <v>386.44830133148912</v>
      </c>
      <c r="AK496" s="979">
        <f>_xlfn.XLOOKUP($D496,Help2_FC!$D:$D,Help2_FC!AH:AH)</f>
        <v>8773</v>
      </c>
      <c r="AL496" s="979">
        <f>_xlfn.XLOOKUP($D496,Help2_FC!$D:$D,Help2_FC!AI:AI)</f>
        <v>864</v>
      </c>
      <c r="AM496" s="979">
        <f>_xlfn.XLOOKUP($D496,Help2_FC!$D:$D,Help2_FC!AJ:AJ)</f>
        <v>0</v>
      </c>
      <c r="AN496" s="979">
        <f>_xlfn.XLOOKUP($D496,Help2_FC!$D:$D,Help2_FC!AK:AK)</f>
        <v>1097</v>
      </c>
    </row>
    <row r="497" spans="1:40" x14ac:dyDescent="0.2">
      <c r="A497" s="1">
        <v>45421</v>
      </c>
      <c r="B497">
        <f t="shared" si="53"/>
        <v>5</v>
      </c>
      <c r="C497">
        <f t="shared" si="54"/>
        <v>2024</v>
      </c>
      <c r="D497" s="872" t="str">
        <f t="shared" si="51"/>
        <v>05´2024</v>
      </c>
      <c r="F497" s="2">
        <f t="shared" si="52"/>
        <v>24</v>
      </c>
      <c r="G497" s="1483">
        <f t="shared" si="55"/>
        <v>3.460207612456747E-2</v>
      </c>
      <c r="H497" s="5">
        <f t="shared" si="56"/>
        <v>1</v>
      </c>
      <c r="I497" s="995">
        <f>_xlfn.XLOOKUP($D497,Help2_FC!$D:$D,Help2_FC!H:H)</f>
        <v>17676</v>
      </c>
      <c r="J497" s="979">
        <f>_xlfn.XLOOKUP($D497,Help2_FC!$D:$D,Help2_FC!I:I)</f>
        <v>10689</v>
      </c>
      <c r="K497" s="979">
        <f>_xlfn.XLOOKUP($D497,Help2_FC!$D:$D,Help2_FC!J:J)</f>
        <v>2977</v>
      </c>
      <c r="L497" s="979">
        <f>_xlfn.XLOOKUP($D497,Help2_FC!$D:$D,Help2_FC!K:K)</f>
        <v>2230</v>
      </c>
      <c r="M497" s="979">
        <f>_xlfn.XLOOKUP($D497,Help2_FC!$D:$D,Help2_FC!L:L)</f>
        <v>7446.9823927624193</v>
      </c>
      <c r="N497" s="979">
        <f>_xlfn.XLOOKUP($D497,Help2_FC!$D:$D,Help2_FC!M:M)</f>
        <v>9872</v>
      </c>
      <c r="P497" s="979">
        <f>_xlfn.XLOOKUP($D497,Help2_FC!$D:$D,Help2_FC!F:F)</f>
        <v>693.6</v>
      </c>
      <c r="Q497" s="979">
        <f t="shared" si="57"/>
        <v>744</v>
      </c>
      <c r="R497" s="979">
        <f>_xlfn.XLOOKUP($D497,Help2_FC!$D:$D,Help2_FC!N:N)</f>
        <v>7446.9823927624193</v>
      </c>
      <c r="S497" s="979">
        <f>_xlfn.XLOOKUP($D497,Help2_FC!$D:$D,Help2_FC!O:O)</f>
        <v>7402</v>
      </c>
      <c r="T497" s="979">
        <f>_xlfn.XLOOKUP($D497,Help2_FC!$D:$D,Help2_FC!P:P)</f>
        <v>800</v>
      </c>
      <c r="U497" s="979">
        <f>_xlfn.XLOOKUP($D497,Help2_FC!$D:$D,Help2_FC!Q:Q)</f>
        <v>200</v>
      </c>
      <c r="V497" s="979">
        <f>_xlfn.XLOOKUP($D497,Help2_FC!$D:$D,Help2_FC!R:R)</f>
        <v>100</v>
      </c>
      <c r="W497" s="979">
        <f>_xlfn.XLOOKUP($D497,Help2_FC!$D:$D,Help2_FC!S:S)</f>
        <v>21216</v>
      </c>
      <c r="Y497" s="979">
        <f>_xlfn.XLOOKUP($D497,Help2_FC!$D:$D,Help2_FC!V:V)</f>
        <v>7548</v>
      </c>
      <c r="Z497" s="979">
        <f>_xlfn.XLOOKUP($D497,Help2_FC!$D:$D,Help2_FC!W:W)</f>
        <v>3141</v>
      </c>
      <c r="AA497" s="979">
        <f>_xlfn.XLOOKUP($D497,Help2_FC!$D:$D,Help2_FC!X:X)</f>
        <v>0</v>
      </c>
      <c r="AB497" s="979">
        <f>_xlfn.XLOOKUP($D497,Help2_FC!$D:$D,Help2_FC!Y:Y)</f>
        <v>5207</v>
      </c>
      <c r="AC497" s="979">
        <f>_xlfn.XLOOKUP($D497,Help2_FC!$D:$D,Help2_FC!Z:Z)</f>
        <v>1780</v>
      </c>
      <c r="AD497" s="979">
        <f>_xlfn.XLOOKUP($D497,Help2_FC!$D:$D,Help2_FC!AA:AA)</f>
        <v>1079.3833668</v>
      </c>
      <c r="AE497" s="979">
        <f>_xlfn.XLOOKUP($D497,Help2_FC!$D:$D,Help2_FC!AB:AB)</f>
        <v>460</v>
      </c>
      <c r="AF497" s="979">
        <f>_xlfn.XLOOKUP($D497,Help2_FC!$D:$D,Help2_FC!AC:AC)</f>
        <v>220</v>
      </c>
      <c r="AG497" s="979">
        <f>_xlfn.XLOOKUP($D497,Help2_FC!$D:$D,Help2_FC!AD:AD)</f>
        <v>245</v>
      </c>
      <c r="AH497" s="979">
        <f>_xlfn.XLOOKUP($D497,Help2_FC!$D:$D,Help2_FC!AE:AE)</f>
        <v>864.90000000000009</v>
      </c>
      <c r="AI497" s="979">
        <f>_xlfn.XLOOKUP($D497,Help2_FC!$D:$D,Help2_FC!AF:AF)</f>
        <v>3574.9199999999996</v>
      </c>
      <c r="AJ497" s="979">
        <f>_xlfn.XLOOKUP($D497,Help2_FC!$D:$D,Help2_FC!AG:AG)</f>
        <v>386.44830133148912</v>
      </c>
      <c r="AK497" s="979">
        <f>_xlfn.XLOOKUP($D497,Help2_FC!$D:$D,Help2_FC!AH:AH)</f>
        <v>8773</v>
      </c>
      <c r="AL497" s="979">
        <f>_xlfn.XLOOKUP($D497,Help2_FC!$D:$D,Help2_FC!AI:AI)</f>
        <v>864</v>
      </c>
      <c r="AM497" s="979">
        <f>_xlfn.XLOOKUP($D497,Help2_FC!$D:$D,Help2_FC!AJ:AJ)</f>
        <v>0</v>
      </c>
      <c r="AN497" s="979">
        <f>_xlfn.XLOOKUP($D497,Help2_FC!$D:$D,Help2_FC!AK:AK)</f>
        <v>1097</v>
      </c>
    </row>
    <row r="498" spans="1:40" x14ac:dyDescent="0.2">
      <c r="A498" s="1">
        <v>45422</v>
      </c>
      <c r="B498">
        <f t="shared" si="53"/>
        <v>5</v>
      </c>
      <c r="C498">
        <f t="shared" si="54"/>
        <v>2024</v>
      </c>
      <c r="D498" s="872" t="str">
        <f t="shared" si="51"/>
        <v>05´2024</v>
      </c>
      <c r="F498" s="2">
        <f t="shared" si="52"/>
        <v>24</v>
      </c>
      <c r="G498" s="1483">
        <f t="shared" si="55"/>
        <v>3.460207612456747E-2</v>
      </c>
      <c r="H498" s="5">
        <f t="shared" si="56"/>
        <v>1</v>
      </c>
      <c r="I498" s="995">
        <f>_xlfn.XLOOKUP($D498,Help2_FC!$D:$D,Help2_FC!H:H)</f>
        <v>17676</v>
      </c>
      <c r="J498" s="979">
        <f>_xlfn.XLOOKUP($D498,Help2_FC!$D:$D,Help2_FC!I:I)</f>
        <v>10689</v>
      </c>
      <c r="K498" s="979">
        <f>_xlfn.XLOOKUP($D498,Help2_FC!$D:$D,Help2_FC!J:J)</f>
        <v>2977</v>
      </c>
      <c r="L498" s="979">
        <f>_xlfn.XLOOKUP($D498,Help2_FC!$D:$D,Help2_FC!K:K)</f>
        <v>2230</v>
      </c>
      <c r="M498" s="979">
        <f>_xlfn.XLOOKUP($D498,Help2_FC!$D:$D,Help2_FC!L:L)</f>
        <v>7446.9823927624193</v>
      </c>
      <c r="N498" s="979">
        <f>_xlfn.XLOOKUP($D498,Help2_FC!$D:$D,Help2_FC!M:M)</f>
        <v>9872</v>
      </c>
      <c r="P498" s="979">
        <f>_xlfn.XLOOKUP($D498,Help2_FC!$D:$D,Help2_FC!F:F)</f>
        <v>693.6</v>
      </c>
      <c r="Q498" s="979">
        <f t="shared" si="57"/>
        <v>744</v>
      </c>
      <c r="R498" s="979">
        <f>_xlfn.XLOOKUP($D498,Help2_FC!$D:$D,Help2_FC!N:N)</f>
        <v>7446.9823927624193</v>
      </c>
      <c r="S498" s="979">
        <f>_xlfn.XLOOKUP($D498,Help2_FC!$D:$D,Help2_FC!O:O)</f>
        <v>7402</v>
      </c>
      <c r="T498" s="979">
        <f>_xlfn.XLOOKUP($D498,Help2_FC!$D:$D,Help2_FC!P:P)</f>
        <v>800</v>
      </c>
      <c r="U498" s="979">
        <f>_xlfn.XLOOKUP($D498,Help2_FC!$D:$D,Help2_FC!Q:Q)</f>
        <v>200</v>
      </c>
      <c r="V498" s="979">
        <f>_xlfn.XLOOKUP($D498,Help2_FC!$D:$D,Help2_FC!R:R)</f>
        <v>100</v>
      </c>
      <c r="W498" s="979">
        <f>_xlfn.XLOOKUP($D498,Help2_FC!$D:$D,Help2_FC!S:S)</f>
        <v>21216</v>
      </c>
      <c r="Y498" s="979">
        <f>_xlfn.XLOOKUP($D498,Help2_FC!$D:$D,Help2_FC!V:V)</f>
        <v>7548</v>
      </c>
      <c r="Z498" s="979">
        <f>_xlfn.XLOOKUP($D498,Help2_FC!$D:$D,Help2_FC!W:W)</f>
        <v>3141</v>
      </c>
      <c r="AA498" s="979">
        <f>_xlfn.XLOOKUP($D498,Help2_FC!$D:$D,Help2_FC!X:X)</f>
        <v>0</v>
      </c>
      <c r="AB498" s="979">
        <f>_xlfn.XLOOKUP($D498,Help2_FC!$D:$D,Help2_FC!Y:Y)</f>
        <v>5207</v>
      </c>
      <c r="AC498" s="979">
        <f>_xlfn.XLOOKUP($D498,Help2_FC!$D:$D,Help2_FC!Z:Z)</f>
        <v>1780</v>
      </c>
      <c r="AD498" s="979">
        <f>_xlfn.XLOOKUP($D498,Help2_FC!$D:$D,Help2_FC!AA:AA)</f>
        <v>1079.3833668</v>
      </c>
      <c r="AE498" s="979">
        <f>_xlfn.XLOOKUP($D498,Help2_FC!$D:$D,Help2_FC!AB:AB)</f>
        <v>460</v>
      </c>
      <c r="AF498" s="979">
        <f>_xlfn.XLOOKUP($D498,Help2_FC!$D:$D,Help2_FC!AC:AC)</f>
        <v>220</v>
      </c>
      <c r="AG498" s="979">
        <f>_xlfn.XLOOKUP($D498,Help2_FC!$D:$D,Help2_FC!AD:AD)</f>
        <v>245</v>
      </c>
      <c r="AH498" s="979">
        <f>_xlfn.XLOOKUP($D498,Help2_FC!$D:$D,Help2_FC!AE:AE)</f>
        <v>864.90000000000009</v>
      </c>
      <c r="AI498" s="979">
        <f>_xlfn.XLOOKUP($D498,Help2_FC!$D:$D,Help2_FC!AF:AF)</f>
        <v>3574.9199999999996</v>
      </c>
      <c r="AJ498" s="979">
        <f>_xlfn.XLOOKUP($D498,Help2_FC!$D:$D,Help2_FC!AG:AG)</f>
        <v>386.44830133148912</v>
      </c>
      <c r="AK498" s="979">
        <f>_xlfn.XLOOKUP($D498,Help2_FC!$D:$D,Help2_FC!AH:AH)</f>
        <v>8773</v>
      </c>
      <c r="AL498" s="979">
        <f>_xlfn.XLOOKUP($D498,Help2_FC!$D:$D,Help2_FC!AI:AI)</f>
        <v>864</v>
      </c>
      <c r="AM498" s="979">
        <f>_xlfn.XLOOKUP($D498,Help2_FC!$D:$D,Help2_FC!AJ:AJ)</f>
        <v>0</v>
      </c>
      <c r="AN498" s="979">
        <f>_xlfn.XLOOKUP($D498,Help2_FC!$D:$D,Help2_FC!AK:AK)</f>
        <v>1097</v>
      </c>
    </row>
    <row r="499" spans="1:40" x14ac:dyDescent="0.2">
      <c r="A499" s="1">
        <v>45423</v>
      </c>
      <c r="B499">
        <f t="shared" si="53"/>
        <v>5</v>
      </c>
      <c r="C499">
        <f t="shared" si="54"/>
        <v>2024</v>
      </c>
      <c r="D499" s="872" t="str">
        <f t="shared" si="51"/>
        <v>05´2024</v>
      </c>
      <c r="F499" s="2">
        <f t="shared" si="52"/>
        <v>24</v>
      </c>
      <c r="G499" s="1483">
        <f t="shared" si="55"/>
        <v>3.460207612456747E-2</v>
      </c>
      <c r="H499" s="5">
        <f t="shared" si="56"/>
        <v>1</v>
      </c>
      <c r="I499" s="995">
        <f>_xlfn.XLOOKUP($D499,Help2_FC!$D:$D,Help2_FC!H:H)</f>
        <v>17676</v>
      </c>
      <c r="J499" s="979">
        <f>_xlfn.XLOOKUP($D499,Help2_FC!$D:$D,Help2_FC!I:I)</f>
        <v>10689</v>
      </c>
      <c r="K499" s="979">
        <f>_xlfn.XLOOKUP($D499,Help2_FC!$D:$D,Help2_FC!J:J)</f>
        <v>2977</v>
      </c>
      <c r="L499" s="979">
        <f>_xlfn.XLOOKUP($D499,Help2_FC!$D:$D,Help2_FC!K:K)</f>
        <v>2230</v>
      </c>
      <c r="M499" s="979">
        <f>_xlfn.XLOOKUP($D499,Help2_FC!$D:$D,Help2_FC!L:L)</f>
        <v>7446.9823927624193</v>
      </c>
      <c r="N499" s="979">
        <f>_xlfn.XLOOKUP($D499,Help2_FC!$D:$D,Help2_FC!M:M)</f>
        <v>9872</v>
      </c>
      <c r="P499" s="979">
        <f>_xlfn.XLOOKUP($D499,Help2_FC!$D:$D,Help2_FC!F:F)</f>
        <v>693.6</v>
      </c>
      <c r="Q499" s="979">
        <f t="shared" si="57"/>
        <v>744</v>
      </c>
      <c r="R499" s="979">
        <f>_xlfn.XLOOKUP($D499,Help2_FC!$D:$D,Help2_FC!N:N)</f>
        <v>7446.9823927624193</v>
      </c>
      <c r="S499" s="979">
        <f>_xlfn.XLOOKUP($D499,Help2_FC!$D:$D,Help2_FC!O:O)</f>
        <v>7402</v>
      </c>
      <c r="T499" s="979">
        <f>_xlfn.XLOOKUP($D499,Help2_FC!$D:$D,Help2_FC!P:P)</f>
        <v>800</v>
      </c>
      <c r="U499" s="979">
        <f>_xlfn.XLOOKUP($D499,Help2_FC!$D:$D,Help2_FC!Q:Q)</f>
        <v>200</v>
      </c>
      <c r="V499" s="979">
        <f>_xlfn.XLOOKUP($D499,Help2_FC!$D:$D,Help2_FC!R:R)</f>
        <v>100</v>
      </c>
      <c r="W499" s="979">
        <f>_xlfn.XLOOKUP($D499,Help2_FC!$D:$D,Help2_FC!S:S)</f>
        <v>21216</v>
      </c>
      <c r="Y499" s="979">
        <f>_xlfn.XLOOKUP($D499,Help2_FC!$D:$D,Help2_FC!V:V)</f>
        <v>7548</v>
      </c>
      <c r="Z499" s="979">
        <f>_xlfn.XLOOKUP($D499,Help2_FC!$D:$D,Help2_FC!W:W)</f>
        <v>3141</v>
      </c>
      <c r="AA499" s="979">
        <f>_xlfn.XLOOKUP($D499,Help2_FC!$D:$D,Help2_FC!X:X)</f>
        <v>0</v>
      </c>
      <c r="AB499" s="979">
        <f>_xlfn.XLOOKUP($D499,Help2_FC!$D:$D,Help2_FC!Y:Y)</f>
        <v>5207</v>
      </c>
      <c r="AC499" s="979">
        <f>_xlfn.XLOOKUP($D499,Help2_FC!$D:$D,Help2_FC!Z:Z)</f>
        <v>1780</v>
      </c>
      <c r="AD499" s="979">
        <f>_xlfn.XLOOKUP($D499,Help2_FC!$D:$D,Help2_FC!AA:AA)</f>
        <v>1079.3833668</v>
      </c>
      <c r="AE499" s="979">
        <f>_xlfn.XLOOKUP($D499,Help2_FC!$D:$D,Help2_FC!AB:AB)</f>
        <v>460</v>
      </c>
      <c r="AF499" s="979">
        <f>_xlfn.XLOOKUP($D499,Help2_FC!$D:$D,Help2_FC!AC:AC)</f>
        <v>220</v>
      </c>
      <c r="AG499" s="979">
        <f>_xlfn.XLOOKUP($D499,Help2_FC!$D:$D,Help2_FC!AD:AD)</f>
        <v>245</v>
      </c>
      <c r="AH499" s="979">
        <f>_xlfn.XLOOKUP($D499,Help2_FC!$D:$D,Help2_FC!AE:AE)</f>
        <v>864.90000000000009</v>
      </c>
      <c r="AI499" s="979">
        <f>_xlfn.XLOOKUP($D499,Help2_FC!$D:$D,Help2_FC!AF:AF)</f>
        <v>3574.9199999999996</v>
      </c>
      <c r="AJ499" s="979">
        <f>_xlfn.XLOOKUP($D499,Help2_FC!$D:$D,Help2_FC!AG:AG)</f>
        <v>386.44830133148912</v>
      </c>
      <c r="AK499" s="979">
        <f>_xlfn.XLOOKUP($D499,Help2_FC!$D:$D,Help2_FC!AH:AH)</f>
        <v>8773</v>
      </c>
      <c r="AL499" s="979">
        <f>_xlfn.XLOOKUP($D499,Help2_FC!$D:$D,Help2_FC!AI:AI)</f>
        <v>864</v>
      </c>
      <c r="AM499" s="979">
        <f>_xlfn.XLOOKUP($D499,Help2_FC!$D:$D,Help2_FC!AJ:AJ)</f>
        <v>0</v>
      </c>
      <c r="AN499" s="979">
        <f>_xlfn.XLOOKUP($D499,Help2_FC!$D:$D,Help2_FC!AK:AK)</f>
        <v>1097</v>
      </c>
    </row>
    <row r="500" spans="1:40" x14ac:dyDescent="0.2">
      <c r="A500" s="1">
        <v>45424</v>
      </c>
      <c r="B500">
        <f t="shared" si="53"/>
        <v>5</v>
      </c>
      <c r="C500">
        <f t="shared" si="54"/>
        <v>2024</v>
      </c>
      <c r="D500" s="872" t="str">
        <f t="shared" si="51"/>
        <v>05´2024</v>
      </c>
      <c r="F500" s="2">
        <f t="shared" si="52"/>
        <v>24</v>
      </c>
      <c r="G500" s="1483">
        <f t="shared" si="55"/>
        <v>3.460207612456747E-2</v>
      </c>
      <c r="H500" s="5">
        <f t="shared" si="56"/>
        <v>1</v>
      </c>
      <c r="I500" s="995">
        <f>_xlfn.XLOOKUP($D500,Help2_FC!$D:$D,Help2_FC!H:H)</f>
        <v>17676</v>
      </c>
      <c r="J500" s="979">
        <f>_xlfn.XLOOKUP($D500,Help2_FC!$D:$D,Help2_FC!I:I)</f>
        <v>10689</v>
      </c>
      <c r="K500" s="979">
        <f>_xlfn.XLOOKUP($D500,Help2_FC!$D:$D,Help2_FC!J:J)</f>
        <v>2977</v>
      </c>
      <c r="L500" s="979">
        <f>_xlfn.XLOOKUP($D500,Help2_FC!$D:$D,Help2_FC!K:K)</f>
        <v>2230</v>
      </c>
      <c r="M500" s="979">
        <f>_xlfn.XLOOKUP($D500,Help2_FC!$D:$D,Help2_FC!L:L)</f>
        <v>7446.9823927624193</v>
      </c>
      <c r="N500" s="979">
        <f>_xlfn.XLOOKUP($D500,Help2_FC!$D:$D,Help2_FC!M:M)</f>
        <v>9872</v>
      </c>
      <c r="P500" s="979">
        <f>_xlfn.XLOOKUP($D500,Help2_FC!$D:$D,Help2_FC!F:F)</f>
        <v>693.6</v>
      </c>
      <c r="Q500" s="979">
        <f t="shared" si="57"/>
        <v>744</v>
      </c>
      <c r="R500" s="979">
        <f>_xlfn.XLOOKUP($D500,Help2_FC!$D:$D,Help2_FC!N:N)</f>
        <v>7446.9823927624193</v>
      </c>
      <c r="S500" s="979">
        <f>_xlfn.XLOOKUP($D500,Help2_FC!$D:$D,Help2_FC!O:O)</f>
        <v>7402</v>
      </c>
      <c r="T500" s="979">
        <f>_xlfn.XLOOKUP($D500,Help2_FC!$D:$D,Help2_FC!P:P)</f>
        <v>800</v>
      </c>
      <c r="U500" s="979">
        <f>_xlfn.XLOOKUP($D500,Help2_FC!$D:$D,Help2_FC!Q:Q)</f>
        <v>200</v>
      </c>
      <c r="V500" s="979">
        <f>_xlfn.XLOOKUP($D500,Help2_FC!$D:$D,Help2_FC!R:R)</f>
        <v>100</v>
      </c>
      <c r="W500" s="979">
        <f>_xlfn.XLOOKUP($D500,Help2_FC!$D:$D,Help2_FC!S:S)</f>
        <v>21216</v>
      </c>
      <c r="Y500" s="979">
        <f>_xlfn.XLOOKUP($D500,Help2_FC!$D:$D,Help2_FC!V:V)</f>
        <v>7548</v>
      </c>
      <c r="Z500" s="979">
        <f>_xlfn.XLOOKUP($D500,Help2_FC!$D:$D,Help2_FC!W:W)</f>
        <v>3141</v>
      </c>
      <c r="AA500" s="979">
        <f>_xlfn.XLOOKUP($D500,Help2_FC!$D:$D,Help2_FC!X:X)</f>
        <v>0</v>
      </c>
      <c r="AB500" s="979">
        <f>_xlfn.XLOOKUP($D500,Help2_FC!$D:$D,Help2_FC!Y:Y)</f>
        <v>5207</v>
      </c>
      <c r="AC500" s="979">
        <f>_xlfn.XLOOKUP($D500,Help2_FC!$D:$D,Help2_FC!Z:Z)</f>
        <v>1780</v>
      </c>
      <c r="AD500" s="979">
        <f>_xlfn.XLOOKUP($D500,Help2_FC!$D:$D,Help2_FC!AA:AA)</f>
        <v>1079.3833668</v>
      </c>
      <c r="AE500" s="979">
        <f>_xlfn.XLOOKUP($D500,Help2_FC!$D:$D,Help2_FC!AB:AB)</f>
        <v>460</v>
      </c>
      <c r="AF500" s="979">
        <f>_xlfn.XLOOKUP($D500,Help2_FC!$D:$D,Help2_FC!AC:AC)</f>
        <v>220</v>
      </c>
      <c r="AG500" s="979">
        <f>_xlfn.XLOOKUP($D500,Help2_FC!$D:$D,Help2_FC!AD:AD)</f>
        <v>245</v>
      </c>
      <c r="AH500" s="979">
        <f>_xlfn.XLOOKUP($D500,Help2_FC!$D:$D,Help2_FC!AE:AE)</f>
        <v>864.90000000000009</v>
      </c>
      <c r="AI500" s="979">
        <f>_xlfn.XLOOKUP($D500,Help2_FC!$D:$D,Help2_FC!AF:AF)</f>
        <v>3574.9199999999996</v>
      </c>
      <c r="AJ500" s="979">
        <f>_xlfn.XLOOKUP($D500,Help2_FC!$D:$D,Help2_FC!AG:AG)</f>
        <v>386.44830133148912</v>
      </c>
      <c r="AK500" s="979">
        <f>_xlfn.XLOOKUP($D500,Help2_FC!$D:$D,Help2_FC!AH:AH)</f>
        <v>8773</v>
      </c>
      <c r="AL500" s="979">
        <f>_xlfn.XLOOKUP($D500,Help2_FC!$D:$D,Help2_FC!AI:AI)</f>
        <v>864</v>
      </c>
      <c r="AM500" s="979">
        <f>_xlfn.XLOOKUP($D500,Help2_FC!$D:$D,Help2_FC!AJ:AJ)</f>
        <v>0</v>
      </c>
      <c r="AN500" s="979">
        <f>_xlfn.XLOOKUP($D500,Help2_FC!$D:$D,Help2_FC!AK:AK)</f>
        <v>1097</v>
      </c>
    </row>
    <row r="501" spans="1:40" x14ac:dyDescent="0.2">
      <c r="A501" s="1">
        <v>45425</v>
      </c>
      <c r="B501">
        <f t="shared" si="53"/>
        <v>5</v>
      </c>
      <c r="C501">
        <f t="shared" si="54"/>
        <v>2024</v>
      </c>
      <c r="D501" s="872" t="str">
        <f t="shared" si="51"/>
        <v>05´2024</v>
      </c>
      <c r="F501" s="2">
        <f t="shared" si="52"/>
        <v>24</v>
      </c>
      <c r="G501" s="1483">
        <f t="shared" si="55"/>
        <v>3.460207612456747E-2</v>
      </c>
      <c r="H501" s="5">
        <f t="shared" si="56"/>
        <v>1</v>
      </c>
      <c r="I501" s="995">
        <f>_xlfn.XLOOKUP($D501,Help2_FC!$D:$D,Help2_FC!H:H)</f>
        <v>17676</v>
      </c>
      <c r="J501" s="979">
        <f>_xlfn.XLOOKUP($D501,Help2_FC!$D:$D,Help2_FC!I:I)</f>
        <v>10689</v>
      </c>
      <c r="K501" s="979">
        <f>_xlfn.XLOOKUP($D501,Help2_FC!$D:$D,Help2_FC!J:J)</f>
        <v>2977</v>
      </c>
      <c r="L501" s="979">
        <f>_xlfn.XLOOKUP($D501,Help2_FC!$D:$D,Help2_FC!K:K)</f>
        <v>2230</v>
      </c>
      <c r="M501" s="979">
        <f>_xlfn.XLOOKUP($D501,Help2_FC!$D:$D,Help2_FC!L:L)</f>
        <v>7446.9823927624193</v>
      </c>
      <c r="N501" s="979">
        <f>_xlfn.XLOOKUP($D501,Help2_FC!$D:$D,Help2_FC!M:M)</f>
        <v>9872</v>
      </c>
      <c r="P501" s="979">
        <f>_xlfn.XLOOKUP($D501,Help2_FC!$D:$D,Help2_FC!F:F)</f>
        <v>693.6</v>
      </c>
      <c r="Q501" s="979">
        <f t="shared" si="57"/>
        <v>744</v>
      </c>
      <c r="R501" s="979">
        <f>_xlfn.XLOOKUP($D501,Help2_FC!$D:$D,Help2_FC!N:N)</f>
        <v>7446.9823927624193</v>
      </c>
      <c r="S501" s="979">
        <f>_xlfn.XLOOKUP($D501,Help2_FC!$D:$D,Help2_FC!O:O)</f>
        <v>7402</v>
      </c>
      <c r="T501" s="979">
        <f>_xlfn.XLOOKUP($D501,Help2_FC!$D:$D,Help2_FC!P:P)</f>
        <v>800</v>
      </c>
      <c r="U501" s="979">
        <f>_xlfn.XLOOKUP($D501,Help2_FC!$D:$D,Help2_FC!Q:Q)</f>
        <v>200</v>
      </c>
      <c r="V501" s="979">
        <f>_xlfn.XLOOKUP($D501,Help2_FC!$D:$D,Help2_FC!R:R)</f>
        <v>100</v>
      </c>
      <c r="W501" s="979">
        <f>_xlfn.XLOOKUP($D501,Help2_FC!$D:$D,Help2_FC!S:S)</f>
        <v>21216</v>
      </c>
      <c r="Y501" s="979">
        <f>_xlfn.XLOOKUP($D501,Help2_FC!$D:$D,Help2_FC!V:V)</f>
        <v>7548</v>
      </c>
      <c r="Z501" s="979">
        <f>_xlfn.XLOOKUP($D501,Help2_FC!$D:$D,Help2_FC!W:W)</f>
        <v>3141</v>
      </c>
      <c r="AA501" s="979">
        <f>_xlfn.XLOOKUP($D501,Help2_FC!$D:$D,Help2_FC!X:X)</f>
        <v>0</v>
      </c>
      <c r="AB501" s="979">
        <f>_xlfn.XLOOKUP($D501,Help2_FC!$D:$D,Help2_FC!Y:Y)</f>
        <v>5207</v>
      </c>
      <c r="AC501" s="979">
        <f>_xlfn.XLOOKUP($D501,Help2_FC!$D:$D,Help2_FC!Z:Z)</f>
        <v>1780</v>
      </c>
      <c r="AD501" s="979">
        <f>_xlfn.XLOOKUP($D501,Help2_FC!$D:$D,Help2_FC!AA:AA)</f>
        <v>1079.3833668</v>
      </c>
      <c r="AE501" s="979">
        <f>_xlfn.XLOOKUP($D501,Help2_FC!$D:$D,Help2_FC!AB:AB)</f>
        <v>460</v>
      </c>
      <c r="AF501" s="979">
        <f>_xlfn.XLOOKUP($D501,Help2_FC!$D:$D,Help2_FC!AC:AC)</f>
        <v>220</v>
      </c>
      <c r="AG501" s="979">
        <f>_xlfn.XLOOKUP($D501,Help2_FC!$D:$D,Help2_FC!AD:AD)</f>
        <v>245</v>
      </c>
      <c r="AH501" s="979">
        <f>_xlfn.XLOOKUP($D501,Help2_FC!$D:$D,Help2_FC!AE:AE)</f>
        <v>864.90000000000009</v>
      </c>
      <c r="AI501" s="979">
        <f>_xlfn.XLOOKUP($D501,Help2_FC!$D:$D,Help2_FC!AF:AF)</f>
        <v>3574.9199999999996</v>
      </c>
      <c r="AJ501" s="979">
        <f>_xlfn.XLOOKUP($D501,Help2_FC!$D:$D,Help2_FC!AG:AG)</f>
        <v>386.44830133148912</v>
      </c>
      <c r="AK501" s="979">
        <f>_xlfn.XLOOKUP($D501,Help2_FC!$D:$D,Help2_FC!AH:AH)</f>
        <v>8773</v>
      </c>
      <c r="AL501" s="979">
        <f>_xlfn.XLOOKUP($D501,Help2_FC!$D:$D,Help2_FC!AI:AI)</f>
        <v>864</v>
      </c>
      <c r="AM501" s="979">
        <f>_xlfn.XLOOKUP($D501,Help2_FC!$D:$D,Help2_FC!AJ:AJ)</f>
        <v>0</v>
      </c>
      <c r="AN501" s="979">
        <f>_xlfn.XLOOKUP($D501,Help2_FC!$D:$D,Help2_FC!AK:AK)</f>
        <v>1097</v>
      </c>
    </row>
    <row r="502" spans="1:40" x14ac:dyDescent="0.2">
      <c r="A502" s="1">
        <v>45426</v>
      </c>
      <c r="B502">
        <f t="shared" si="53"/>
        <v>5</v>
      </c>
      <c r="C502">
        <f t="shared" si="54"/>
        <v>2024</v>
      </c>
      <c r="D502" s="872" t="str">
        <f t="shared" si="51"/>
        <v>05´2024</v>
      </c>
      <c r="F502" s="2">
        <f t="shared" si="52"/>
        <v>24</v>
      </c>
      <c r="G502" s="1483">
        <f t="shared" si="55"/>
        <v>3.460207612456747E-2</v>
      </c>
      <c r="H502" s="5">
        <f t="shared" si="56"/>
        <v>1</v>
      </c>
      <c r="I502" s="995">
        <f>_xlfn.XLOOKUP($D502,Help2_FC!$D:$D,Help2_FC!H:H)</f>
        <v>17676</v>
      </c>
      <c r="J502" s="979">
        <f>_xlfn.XLOOKUP($D502,Help2_FC!$D:$D,Help2_FC!I:I)</f>
        <v>10689</v>
      </c>
      <c r="K502" s="979">
        <f>_xlfn.XLOOKUP($D502,Help2_FC!$D:$D,Help2_FC!J:J)</f>
        <v>2977</v>
      </c>
      <c r="L502" s="979">
        <f>_xlfn.XLOOKUP($D502,Help2_FC!$D:$D,Help2_FC!K:K)</f>
        <v>2230</v>
      </c>
      <c r="M502" s="979">
        <f>_xlfn.XLOOKUP($D502,Help2_FC!$D:$D,Help2_FC!L:L)</f>
        <v>7446.9823927624193</v>
      </c>
      <c r="N502" s="979">
        <f>_xlfn.XLOOKUP($D502,Help2_FC!$D:$D,Help2_FC!M:M)</f>
        <v>9872</v>
      </c>
      <c r="P502" s="979">
        <f>_xlfn.XLOOKUP($D502,Help2_FC!$D:$D,Help2_FC!F:F)</f>
        <v>693.6</v>
      </c>
      <c r="Q502" s="979">
        <f t="shared" si="57"/>
        <v>744</v>
      </c>
      <c r="R502" s="979">
        <f>_xlfn.XLOOKUP($D502,Help2_FC!$D:$D,Help2_FC!N:N)</f>
        <v>7446.9823927624193</v>
      </c>
      <c r="S502" s="979">
        <f>_xlfn.XLOOKUP($D502,Help2_FC!$D:$D,Help2_FC!O:O)</f>
        <v>7402</v>
      </c>
      <c r="T502" s="979">
        <f>_xlfn.XLOOKUP($D502,Help2_FC!$D:$D,Help2_FC!P:P)</f>
        <v>800</v>
      </c>
      <c r="U502" s="979">
        <f>_xlfn.XLOOKUP($D502,Help2_FC!$D:$D,Help2_FC!Q:Q)</f>
        <v>200</v>
      </c>
      <c r="V502" s="979">
        <f>_xlfn.XLOOKUP($D502,Help2_FC!$D:$D,Help2_FC!R:R)</f>
        <v>100</v>
      </c>
      <c r="W502" s="979">
        <f>_xlfn.XLOOKUP($D502,Help2_FC!$D:$D,Help2_FC!S:S)</f>
        <v>21216</v>
      </c>
      <c r="Y502" s="979">
        <f>_xlfn.XLOOKUP($D502,Help2_FC!$D:$D,Help2_FC!V:V)</f>
        <v>7548</v>
      </c>
      <c r="Z502" s="979">
        <f>_xlfn.XLOOKUP($D502,Help2_FC!$D:$D,Help2_FC!W:W)</f>
        <v>3141</v>
      </c>
      <c r="AA502" s="979">
        <f>_xlfn.XLOOKUP($D502,Help2_FC!$D:$D,Help2_FC!X:X)</f>
        <v>0</v>
      </c>
      <c r="AB502" s="979">
        <f>_xlfn.XLOOKUP($D502,Help2_FC!$D:$D,Help2_FC!Y:Y)</f>
        <v>5207</v>
      </c>
      <c r="AC502" s="979">
        <f>_xlfn.XLOOKUP($D502,Help2_FC!$D:$D,Help2_FC!Z:Z)</f>
        <v>1780</v>
      </c>
      <c r="AD502" s="979">
        <f>_xlfn.XLOOKUP($D502,Help2_FC!$D:$D,Help2_FC!AA:AA)</f>
        <v>1079.3833668</v>
      </c>
      <c r="AE502" s="979">
        <f>_xlfn.XLOOKUP($D502,Help2_FC!$D:$D,Help2_FC!AB:AB)</f>
        <v>460</v>
      </c>
      <c r="AF502" s="979">
        <f>_xlfn.XLOOKUP($D502,Help2_FC!$D:$D,Help2_FC!AC:AC)</f>
        <v>220</v>
      </c>
      <c r="AG502" s="979">
        <f>_xlfn.XLOOKUP($D502,Help2_FC!$D:$D,Help2_FC!AD:AD)</f>
        <v>245</v>
      </c>
      <c r="AH502" s="979">
        <f>_xlfn.XLOOKUP($D502,Help2_FC!$D:$D,Help2_FC!AE:AE)</f>
        <v>864.90000000000009</v>
      </c>
      <c r="AI502" s="979">
        <f>_xlfn.XLOOKUP($D502,Help2_FC!$D:$D,Help2_FC!AF:AF)</f>
        <v>3574.9199999999996</v>
      </c>
      <c r="AJ502" s="979">
        <f>_xlfn.XLOOKUP($D502,Help2_FC!$D:$D,Help2_FC!AG:AG)</f>
        <v>386.44830133148912</v>
      </c>
      <c r="AK502" s="979">
        <f>_xlfn.XLOOKUP($D502,Help2_FC!$D:$D,Help2_FC!AH:AH)</f>
        <v>8773</v>
      </c>
      <c r="AL502" s="979">
        <f>_xlfn.XLOOKUP($D502,Help2_FC!$D:$D,Help2_FC!AI:AI)</f>
        <v>864</v>
      </c>
      <c r="AM502" s="979">
        <f>_xlfn.XLOOKUP($D502,Help2_FC!$D:$D,Help2_FC!AJ:AJ)</f>
        <v>0</v>
      </c>
      <c r="AN502" s="979">
        <f>_xlfn.XLOOKUP($D502,Help2_FC!$D:$D,Help2_FC!AK:AK)</f>
        <v>1097</v>
      </c>
    </row>
    <row r="503" spans="1:40" x14ac:dyDescent="0.2">
      <c r="A503" s="1">
        <v>45427</v>
      </c>
      <c r="B503">
        <f t="shared" si="53"/>
        <v>5</v>
      </c>
      <c r="C503">
        <f t="shared" si="54"/>
        <v>2024</v>
      </c>
      <c r="D503" s="872" t="str">
        <f t="shared" si="51"/>
        <v>05´2024</v>
      </c>
      <c r="F503" s="2">
        <f t="shared" si="52"/>
        <v>24</v>
      </c>
      <c r="G503" s="1483">
        <f t="shared" si="55"/>
        <v>3.460207612456747E-2</v>
      </c>
      <c r="H503" s="5">
        <f t="shared" si="56"/>
        <v>1</v>
      </c>
      <c r="I503" s="995">
        <f>_xlfn.XLOOKUP($D503,Help2_FC!$D:$D,Help2_FC!H:H)</f>
        <v>17676</v>
      </c>
      <c r="J503" s="979">
        <f>_xlfn.XLOOKUP($D503,Help2_FC!$D:$D,Help2_FC!I:I)</f>
        <v>10689</v>
      </c>
      <c r="K503" s="979">
        <f>_xlfn.XLOOKUP($D503,Help2_FC!$D:$D,Help2_FC!J:J)</f>
        <v>2977</v>
      </c>
      <c r="L503" s="979">
        <f>_xlfn.XLOOKUP($D503,Help2_FC!$D:$D,Help2_FC!K:K)</f>
        <v>2230</v>
      </c>
      <c r="M503" s="979">
        <f>_xlfn.XLOOKUP($D503,Help2_FC!$D:$D,Help2_FC!L:L)</f>
        <v>7446.9823927624193</v>
      </c>
      <c r="N503" s="979">
        <f>_xlfn.XLOOKUP($D503,Help2_FC!$D:$D,Help2_FC!M:M)</f>
        <v>9872</v>
      </c>
      <c r="P503" s="979">
        <f>_xlfn.XLOOKUP($D503,Help2_FC!$D:$D,Help2_FC!F:F)</f>
        <v>693.6</v>
      </c>
      <c r="Q503" s="979">
        <f t="shared" si="57"/>
        <v>744</v>
      </c>
      <c r="R503" s="979">
        <f>_xlfn.XLOOKUP($D503,Help2_FC!$D:$D,Help2_FC!N:N)</f>
        <v>7446.9823927624193</v>
      </c>
      <c r="S503" s="979">
        <f>_xlfn.XLOOKUP($D503,Help2_FC!$D:$D,Help2_FC!O:O)</f>
        <v>7402</v>
      </c>
      <c r="T503" s="979">
        <f>_xlfn.XLOOKUP($D503,Help2_FC!$D:$D,Help2_FC!P:P)</f>
        <v>800</v>
      </c>
      <c r="U503" s="979">
        <f>_xlfn.XLOOKUP($D503,Help2_FC!$D:$D,Help2_FC!Q:Q)</f>
        <v>200</v>
      </c>
      <c r="V503" s="979">
        <f>_xlfn.XLOOKUP($D503,Help2_FC!$D:$D,Help2_FC!R:R)</f>
        <v>100</v>
      </c>
      <c r="W503" s="979">
        <f>_xlfn.XLOOKUP($D503,Help2_FC!$D:$D,Help2_FC!S:S)</f>
        <v>21216</v>
      </c>
      <c r="Y503" s="979">
        <f>_xlfn.XLOOKUP($D503,Help2_FC!$D:$D,Help2_FC!V:V)</f>
        <v>7548</v>
      </c>
      <c r="Z503" s="979">
        <f>_xlfn.XLOOKUP($D503,Help2_FC!$D:$D,Help2_FC!W:W)</f>
        <v>3141</v>
      </c>
      <c r="AA503" s="979">
        <f>_xlfn.XLOOKUP($D503,Help2_FC!$D:$D,Help2_FC!X:X)</f>
        <v>0</v>
      </c>
      <c r="AB503" s="979">
        <f>_xlfn.XLOOKUP($D503,Help2_FC!$D:$D,Help2_FC!Y:Y)</f>
        <v>5207</v>
      </c>
      <c r="AC503" s="979">
        <f>_xlfn.XLOOKUP($D503,Help2_FC!$D:$D,Help2_FC!Z:Z)</f>
        <v>1780</v>
      </c>
      <c r="AD503" s="979">
        <f>_xlfn.XLOOKUP($D503,Help2_FC!$D:$D,Help2_FC!AA:AA)</f>
        <v>1079.3833668</v>
      </c>
      <c r="AE503" s="979">
        <f>_xlfn.XLOOKUP($D503,Help2_FC!$D:$D,Help2_FC!AB:AB)</f>
        <v>460</v>
      </c>
      <c r="AF503" s="979">
        <f>_xlfn.XLOOKUP($D503,Help2_FC!$D:$D,Help2_FC!AC:AC)</f>
        <v>220</v>
      </c>
      <c r="AG503" s="979">
        <f>_xlfn.XLOOKUP($D503,Help2_FC!$D:$D,Help2_FC!AD:AD)</f>
        <v>245</v>
      </c>
      <c r="AH503" s="979">
        <f>_xlfn.XLOOKUP($D503,Help2_FC!$D:$D,Help2_FC!AE:AE)</f>
        <v>864.90000000000009</v>
      </c>
      <c r="AI503" s="979">
        <f>_xlfn.XLOOKUP($D503,Help2_FC!$D:$D,Help2_FC!AF:AF)</f>
        <v>3574.9199999999996</v>
      </c>
      <c r="AJ503" s="979">
        <f>_xlfn.XLOOKUP($D503,Help2_FC!$D:$D,Help2_FC!AG:AG)</f>
        <v>386.44830133148912</v>
      </c>
      <c r="AK503" s="979">
        <f>_xlfn.XLOOKUP($D503,Help2_FC!$D:$D,Help2_FC!AH:AH)</f>
        <v>8773</v>
      </c>
      <c r="AL503" s="979">
        <f>_xlfn.XLOOKUP($D503,Help2_FC!$D:$D,Help2_FC!AI:AI)</f>
        <v>864</v>
      </c>
      <c r="AM503" s="979">
        <f>_xlfn.XLOOKUP($D503,Help2_FC!$D:$D,Help2_FC!AJ:AJ)</f>
        <v>0</v>
      </c>
      <c r="AN503" s="979">
        <f>_xlfn.XLOOKUP($D503,Help2_FC!$D:$D,Help2_FC!AK:AK)</f>
        <v>1097</v>
      </c>
    </row>
    <row r="504" spans="1:40" x14ac:dyDescent="0.2">
      <c r="A504" s="1">
        <v>45428</v>
      </c>
      <c r="B504">
        <f t="shared" si="53"/>
        <v>5</v>
      </c>
      <c r="C504">
        <f t="shared" si="54"/>
        <v>2024</v>
      </c>
      <c r="D504" s="872" t="str">
        <f t="shared" si="51"/>
        <v>05´2024</v>
      </c>
      <c r="F504" s="2">
        <f t="shared" si="52"/>
        <v>24</v>
      </c>
      <c r="G504" s="1483">
        <f t="shared" si="55"/>
        <v>3.460207612456747E-2</v>
      </c>
      <c r="H504" s="5">
        <f t="shared" si="56"/>
        <v>1</v>
      </c>
      <c r="I504" s="995">
        <f>_xlfn.XLOOKUP($D504,Help2_FC!$D:$D,Help2_FC!H:H)</f>
        <v>17676</v>
      </c>
      <c r="J504" s="979">
        <f>_xlfn.XLOOKUP($D504,Help2_FC!$D:$D,Help2_FC!I:I)</f>
        <v>10689</v>
      </c>
      <c r="K504" s="979">
        <f>_xlfn.XLOOKUP($D504,Help2_FC!$D:$D,Help2_FC!J:J)</f>
        <v>2977</v>
      </c>
      <c r="L504" s="979">
        <f>_xlfn.XLOOKUP($D504,Help2_FC!$D:$D,Help2_FC!K:K)</f>
        <v>2230</v>
      </c>
      <c r="M504" s="979">
        <f>_xlfn.XLOOKUP($D504,Help2_FC!$D:$D,Help2_FC!L:L)</f>
        <v>7446.9823927624193</v>
      </c>
      <c r="N504" s="979">
        <f>_xlfn.XLOOKUP($D504,Help2_FC!$D:$D,Help2_FC!M:M)</f>
        <v>9872</v>
      </c>
      <c r="P504" s="979">
        <f>_xlfn.XLOOKUP($D504,Help2_FC!$D:$D,Help2_FC!F:F)</f>
        <v>693.6</v>
      </c>
      <c r="Q504" s="979">
        <f t="shared" si="57"/>
        <v>744</v>
      </c>
      <c r="R504" s="979">
        <f>_xlfn.XLOOKUP($D504,Help2_FC!$D:$D,Help2_FC!N:N)</f>
        <v>7446.9823927624193</v>
      </c>
      <c r="S504" s="979">
        <f>_xlfn.XLOOKUP($D504,Help2_FC!$D:$D,Help2_FC!O:O)</f>
        <v>7402</v>
      </c>
      <c r="T504" s="979">
        <f>_xlfn.XLOOKUP($D504,Help2_FC!$D:$D,Help2_FC!P:P)</f>
        <v>800</v>
      </c>
      <c r="U504" s="979">
        <f>_xlfn.XLOOKUP($D504,Help2_FC!$D:$D,Help2_FC!Q:Q)</f>
        <v>200</v>
      </c>
      <c r="V504" s="979">
        <f>_xlfn.XLOOKUP($D504,Help2_FC!$D:$D,Help2_FC!R:R)</f>
        <v>100</v>
      </c>
      <c r="W504" s="979">
        <f>_xlfn.XLOOKUP($D504,Help2_FC!$D:$D,Help2_FC!S:S)</f>
        <v>21216</v>
      </c>
      <c r="Y504" s="979">
        <f>_xlfn.XLOOKUP($D504,Help2_FC!$D:$D,Help2_FC!V:V)</f>
        <v>7548</v>
      </c>
      <c r="Z504" s="979">
        <f>_xlfn.XLOOKUP($D504,Help2_FC!$D:$D,Help2_FC!W:W)</f>
        <v>3141</v>
      </c>
      <c r="AA504" s="979">
        <f>_xlfn.XLOOKUP($D504,Help2_FC!$D:$D,Help2_FC!X:X)</f>
        <v>0</v>
      </c>
      <c r="AB504" s="979">
        <f>_xlfn.XLOOKUP($D504,Help2_FC!$D:$D,Help2_FC!Y:Y)</f>
        <v>5207</v>
      </c>
      <c r="AC504" s="979">
        <f>_xlfn.XLOOKUP($D504,Help2_FC!$D:$D,Help2_FC!Z:Z)</f>
        <v>1780</v>
      </c>
      <c r="AD504" s="979">
        <f>_xlfn.XLOOKUP($D504,Help2_FC!$D:$D,Help2_FC!AA:AA)</f>
        <v>1079.3833668</v>
      </c>
      <c r="AE504" s="979">
        <f>_xlfn.XLOOKUP($D504,Help2_FC!$D:$D,Help2_FC!AB:AB)</f>
        <v>460</v>
      </c>
      <c r="AF504" s="979">
        <f>_xlfn.XLOOKUP($D504,Help2_FC!$D:$D,Help2_FC!AC:AC)</f>
        <v>220</v>
      </c>
      <c r="AG504" s="979">
        <f>_xlfn.XLOOKUP($D504,Help2_FC!$D:$D,Help2_FC!AD:AD)</f>
        <v>245</v>
      </c>
      <c r="AH504" s="979">
        <f>_xlfn.XLOOKUP($D504,Help2_FC!$D:$D,Help2_FC!AE:AE)</f>
        <v>864.90000000000009</v>
      </c>
      <c r="AI504" s="979">
        <f>_xlfn.XLOOKUP($D504,Help2_FC!$D:$D,Help2_FC!AF:AF)</f>
        <v>3574.9199999999996</v>
      </c>
      <c r="AJ504" s="979">
        <f>_xlfn.XLOOKUP($D504,Help2_FC!$D:$D,Help2_FC!AG:AG)</f>
        <v>386.44830133148912</v>
      </c>
      <c r="AK504" s="979">
        <f>_xlfn.XLOOKUP($D504,Help2_FC!$D:$D,Help2_FC!AH:AH)</f>
        <v>8773</v>
      </c>
      <c r="AL504" s="979">
        <f>_xlfn.XLOOKUP($D504,Help2_FC!$D:$D,Help2_FC!AI:AI)</f>
        <v>864</v>
      </c>
      <c r="AM504" s="979">
        <f>_xlfn.XLOOKUP($D504,Help2_FC!$D:$D,Help2_FC!AJ:AJ)</f>
        <v>0</v>
      </c>
      <c r="AN504" s="979">
        <f>_xlfn.XLOOKUP($D504,Help2_FC!$D:$D,Help2_FC!AK:AK)</f>
        <v>1097</v>
      </c>
    </row>
    <row r="505" spans="1:40" x14ac:dyDescent="0.2">
      <c r="A505" s="1">
        <v>45429</v>
      </c>
      <c r="B505">
        <f t="shared" si="53"/>
        <v>5</v>
      </c>
      <c r="C505">
        <f t="shared" si="54"/>
        <v>2024</v>
      </c>
      <c r="D505" s="872" t="str">
        <f t="shared" si="51"/>
        <v>05´2024</v>
      </c>
      <c r="F505" s="2">
        <f t="shared" si="52"/>
        <v>24</v>
      </c>
      <c r="G505" s="1483">
        <f t="shared" si="55"/>
        <v>3.460207612456747E-2</v>
      </c>
      <c r="H505" s="5">
        <f t="shared" si="56"/>
        <v>1</v>
      </c>
      <c r="I505" s="995">
        <f>_xlfn.XLOOKUP($D505,Help2_FC!$D:$D,Help2_FC!H:H)</f>
        <v>17676</v>
      </c>
      <c r="J505" s="979">
        <f>_xlfn.XLOOKUP($D505,Help2_FC!$D:$D,Help2_FC!I:I)</f>
        <v>10689</v>
      </c>
      <c r="K505" s="979">
        <f>_xlfn.XLOOKUP($D505,Help2_FC!$D:$D,Help2_FC!J:J)</f>
        <v>2977</v>
      </c>
      <c r="L505" s="979">
        <f>_xlfn.XLOOKUP($D505,Help2_FC!$D:$D,Help2_FC!K:K)</f>
        <v>2230</v>
      </c>
      <c r="M505" s="979">
        <f>_xlfn.XLOOKUP($D505,Help2_FC!$D:$D,Help2_FC!L:L)</f>
        <v>7446.9823927624193</v>
      </c>
      <c r="N505" s="979">
        <f>_xlfn.XLOOKUP($D505,Help2_FC!$D:$D,Help2_FC!M:M)</f>
        <v>9872</v>
      </c>
      <c r="P505" s="979">
        <f>_xlfn.XLOOKUP($D505,Help2_FC!$D:$D,Help2_FC!F:F)</f>
        <v>693.6</v>
      </c>
      <c r="Q505" s="979">
        <f t="shared" si="57"/>
        <v>744</v>
      </c>
      <c r="R505" s="979">
        <f>_xlfn.XLOOKUP($D505,Help2_FC!$D:$D,Help2_FC!N:N)</f>
        <v>7446.9823927624193</v>
      </c>
      <c r="S505" s="979">
        <f>_xlfn.XLOOKUP($D505,Help2_FC!$D:$D,Help2_FC!O:O)</f>
        <v>7402</v>
      </c>
      <c r="T505" s="979">
        <f>_xlfn.XLOOKUP($D505,Help2_FC!$D:$D,Help2_FC!P:P)</f>
        <v>800</v>
      </c>
      <c r="U505" s="979">
        <f>_xlfn.XLOOKUP($D505,Help2_FC!$D:$D,Help2_FC!Q:Q)</f>
        <v>200</v>
      </c>
      <c r="V505" s="979">
        <f>_xlfn.XLOOKUP($D505,Help2_FC!$D:$D,Help2_FC!R:R)</f>
        <v>100</v>
      </c>
      <c r="W505" s="979">
        <f>_xlfn.XLOOKUP($D505,Help2_FC!$D:$D,Help2_FC!S:S)</f>
        <v>21216</v>
      </c>
      <c r="Y505" s="979">
        <f>_xlfn.XLOOKUP($D505,Help2_FC!$D:$D,Help2_FC!V:V)</f>
        <v>7548</v>
      </c>
      <c r="Z505" s="979">
        <f>_xlfn.XLOOKUP($D505,Help2_FC!$D:$D,Help2_FC!W:W)</f>
        <v>3141</v>
      </c>
      <c r="AA505" s="979">
        <f>_xlfn.XLOOKUP($D505,Help2_FC!$D:$D,Help2_FC!X:X)</f>
        <v>0</v>
      </c>
      <c r="AB505" s="979">
        <f>_xlfn.XLOOKUP($D505,Help2_FC!$D:$D,Help2_FC!Y:Y)</f>
        <v>5207</v>
      </c>
      <c r="AC505" s="979">
        <f>_xlfn.XLOOKUP($D505,Help2_FC!$D:$D,Help2_FC!Z:Z)</f>
        <v>1780</v>
      </c>
      <c r="AD505" s="979">
        <f>_xlfn.XLOOKUP($D505,Help2_FC!$D:$D,Help2_FC!AA:AA)</f>
        <v>1079.3833668</v>
      </c>
      <c r="AE505" s="979">
        <f>_xlfn.XLOOKUP($D505,Help2_FC!$D:$D,Help2_FC!AB:AB)</f>
        <v>460</v>
      </c>
      <c r="AF505" s="979">
        <f>_xlfn.XLOOKUP($D505,Help2_FC!$D:$D,Help2_FC!AC:AC)</f>
        <v>220</v>
      </c>
      <c r="AG505" s="979">
        <f>_xlfn.XLOOKUP($D505,Help2_FC!$D:$D,Help2_FC!AD:AD)</f>
        <v>245</v>
      </c>
      <c r="AH505" s="979">
        <f>_xlfn.XLOOKUP($D505,Help2_FC!$D:$D,Help2_FC!AE:AE)</f>
        <v>864.90000000000009</v>
      </c>
      <c r="AI505" s="979">
        <f>_xlfn.XLOOKUP($D505,Help2_FC!$D:$D,Help2_FC!AF:AF)</f>
        <v>3574.9199999999996</v>
      </c>
      <c r="AJ505" s="979">
        <f>_xlfn.XLOOKUP($D505,Help2_FC!$D:$D,Help2_FC!AG:AG)</f>
        <v>386.44830133148912</v>
      </c>
      <c r="AK505" s="979">
        <f>_xlfn.XLOOKUP($D505,Help2_FC!$D:$D,Help2_FC!AH:AH)</f>
        <v>8773</v>
      </c>
      <c r="AL505" s="979">
        <f>_xlfn.XLOOKUP($D505,Help2_FC!$D:$D,Help2_FC!AI:AI)</f>
        <v>864</v>
      </c>
      <c r="AM505" s="979">
        <f>_xlfn.XLOOKUP($D505,Help2_FC!$D:$D,Help2_FC!AJ:AJ)</f>
        <v>0</v>
      </c>
      <c r="AN505" s="979">
        <f>_xlfn.XLOOKUP($D505,Help2_FC!$D:$D,Help2_FC!AK:AK)</f>
        <v>1097</v>
      </c>
    </row>
    <row r="506" spans="1:40" x14ac:dyDescent="0.2">
      <c r="A506" s="1">
        <v>45430</v>
      </c>
      <c r="B506">
        <f t="shared" si="53"/>
        <v>5</v>
      </c>
      <c r="C506">
        <f t="shared" si="54"/>
        <v>2024</v>
      </c>
      <c r="D506" s="872" t="str">
        <f t="shared" si="51"/>
        <v>05´2024</v>
      </c>
      <c r="F506" s="2">
        <f t="shared" si="52"/>
        <v>24</v>
      </c>
      <c r="G506" s="1483">
        <f t="shared" si="55"/>
        <v>3.460207612456747E-2</v>
      </c>
      <c r="H506" s="5">
        <f t="shared" si="56"/>
        <v>1</v>
      </c>
      <c r="I506" s="995">
        <f>_xlfn.XLOOKUP($D506,Help2_FC!$D:$D,Help2_FC!H:H)</f>
        <v>17676</v>
      </c>
      <c r="J506" s="979">
        <f>_xlfn.XLOOKUP($D506,Help2_FC!$D:$D,Help2_FC!I:I)</f>
        <v>10689</v>
      </c>
      <c r="K506" s="979">
        <f>_xlfn.XLOOKUP($D506,Help2_FC!$D:$D,Help2_FC!J:J)</f>
        <v>2977</v>
      </c>
      <c r="L506" s="979">
        <f>_xlfn.XLOOKUP($D506,Help2_FC!$D:$D,Help2_FC!K:K)</f>
        <v>2230</v>
      </c>
      <c r="M506" s="979">
        <f>_xlfn.XLOOKUP($D506,Help2_FC!$D:$D,Help2_FC!L:L)</f>
        <v>7446.9823927624193</v>
      </c>
      <c r="N506" s="979">
        <f>_xlfn.XLOOKUP($D506,Help2_FC!$D:$D,Help2_FC!M:M)</f>
        <v>9872</v>
      </c>
      <c r="P506" s="979">
        <f>_xlfn.XLOOKUP($D506,Help2_FC!$D:$D,Help2_FC!F:F)</f>
        <v>693.6</v>
      </c>
      <c r="Q506" s="979">
        <f t="shared" si="57"/>
        <v>744</v>
      </c>
      <c r="R506" s="979">
        <f>_xlfn.XLOOKUP($D506,Help2_FC!$D:$D,Help2_FC!N:N)</f>
        <v>7446.9823927624193</v>
      </c>
      <c r="S506" s="979">
        <f>_xlfn.XLOOKUP($D506,Help2_FC!$D:$D,Help2_FC!O:O)</f>
        <v>7402</v>
      </c>
      <c r="T506" s="979">
        <f>_xlfn.XLOOKUP($D506,Help2_FC!$D:$D,Help2_FC!P:P)</f>
        <v>800</v>
      </c>
      <c r="U506" s="979">
        <f>_xlfn.XLOOKUP($D506,Help2_FC!$D:$D,Help2_FC!Q:Q)</f>
        <v>200</v>
      </c>
      <c r="V506" s="979">
        <f>_xlfn.XLOOKUP($D506,Help2_FC!$D:$D,Help2_FC!R:R)</f>
        <v>100</v>
      </c>
      <c r="W506" s="979">
        <f>_xlfn.XLOOKUP($D506,Help2_FC!$D:$D,Help2_FC!S:S)</f>
        <v>21216</v>
      </c>
      <c r="Y506" s="979">
        <f>_xlfn.XLOOKUP($D506,Help2_FC!$D:$D,Help2_FC!V:V)</f>
        <v>7548</v>
      </c>
      <c r="Z506" s="979">
        <f>_xlfn.XLOOKUP($D506,Help2_FC!$D:$D,Help2_FC!W:W)</f>
        <v>3141</v>
      </c>
      <c r="AA506" s="979">
        <f>_xlfn.XLOOKUP($D506,Help2_FC!$D:$D,Help2_FC!X:X)</f>
        <v>0</v>
      </c>
      <c r="AB506" s="979">
        <f>_xlfn.XLOOKUP($D506,Help2_FC!$D:$D,Help2_FC!Y:Y)</f>
        <v>5207</v>
      </c>
      <c r="AC506" s="979">
        <f>_xlfn.XLOOKUP($D506,Help2_FC!$D:$D,Help2_FC!Z:Z)</f>
        <v>1780</v>
      </c>
      <c r="AD506" s="979">
        <f>_xlfn.XLOOKUP($D506,Help2_FC!$D:$D,Help2_FC!AA:AA)</f>
        <v>1079.3833668</v>
      </c>
      <c r="AE506" s="979">
        <f>_xlfn.XLOOKUP($D506,Help2_FC!$D:$D,Help2_FC!AB:AB)</f>
        <v>460</v>
      </c>
      <c r="AF506" s="979">
        <f>_xlfn.XLOOKUP($D506,Help2_FC!$D:$D,Help2_FC!AC:AC)</f>
        <v>220</v>
      </c>
      <c r="AG506" s="979">
        <f>_xlfn.XLOOKUP($D506,Help2_FC!$D:$D,Help2_FC!AD:AD)</f>
        <v>245</v>
      </c>
      <c r="AH506" s="979">
        <f>_xlfn.XLOOKUP($D506,Help2_FC!$D:$D,Help2_FC!AE:AE)</f>
        <v>864.90000000000009</v>
      </c>
      <c r="AI506" s="979">
        <f>_xlfn.XLOOKUP($D506,Help2_FC!$D:$D,Help2_FC!AF:AF)</f>
        <v>3574.9199999999996</v>
      </c>
      <c r="AJ506" s="979">
        <f>_xlfn.XLOOKUP($D506,Help2_FC!$D:$D,Help2_FC!AG:AG)</f>
        <v>386.44830133148912</v>
      </c>
      <c r="AK506" s="979">
        <f>_xlfn.XLOOKUP($D506,Help2_FC!$D:$D,Help2_FC!AH:AH)</f>
        <v>8773</v>
      </c>
      <c r="AL506" s="979">
        <f>_xlfn.XLOOKUP($D506,Help2_FC!$D:$D,Help2_FC!AI:AI)</f>
        <v>864</v>
      </c>
      <c r="AM506" s="979">
        <f>_xlfn.XLOOKUP($D506,Help2_FC!$D:$D,Help2_FC!AJ:AJ)</f>
        <v>0</v>
      </c>
      <c r="AN506" s="979">
        <f>_xlfn.XLOOKUP($D506,Help2_FC!$D:$D,Help2_FC!AK:AK)</f>
        <v>1097</v>
      </c>
    </row>
    <row r="507" spans="1:40" x14ac:dyDescent="0.2">
      <c r="A507" s="1">
        <v>45431</v>
      </c>
      <c r="B507">
        <f t="shared" si="53"/>
        <v>5</v>
      </c>
      <c r="C507">
        <f t="shared" si="54"/>
        <v>2024</v>
      </c>
      <c r="D507" s="872" t="str">
        <f t="shared" si="51"/>
        <v>05´2024</v>
      </c>
      <c r="F507" s="2">
        <f t="shared" si="52"/>
        <v>24</v>
      </c>
      <c r="G507" s="1483">
        <f t="shared" si="55"/>
        <v>3.460207612456747E-2</v>
      </c>
      <c r="H507" s="5">
        <f t="shared" si="56"/>
        <v>1</v>
      </c>
      <c r="I507" s="995">
        <f>_xlfn.XLOOKUP($D507,Help2_FC!$D:$D,Help2_FC!H:H)</f>
        <v>17676</v>
      </c>
      <c r="J507" s="979">
        <f>_xlfn.XLOOKUP($D507,Help2_FC!$D:$D,Help2_FC!I:I)</f>
        <v>10689</v>
      </c>
      <c r="K507" s="979">
        <f>_xlfn.XLOOKUP($D507,Help2_FC!$D:$D,Help2_FC!J:J)</f>
        <v>2977</v>
      </c>
      <c r="L507" s="979">
        <f>_xlfn.XLOOKUP($D507,Help2_FC!$D:$D,Help2_FC!K:K)</f>
        <v>2230</v>
      </c>
      <c r="M507" s="979">
        <f>_xlfn.XLOOKUP($D507,Help2_FC!$D:$D,Help2_FC!L:L)</f>
        <v>7446.9823927624193</v>
      </c>
      <c r="N507" s="979">
        <f>_xlfn.XLOOKUP($D507,Help2_FC!$D:$D,Help2_FC!M:M)</f>
        <v>9872</v>
      </c>
      <c r="P507" s="979">
        <f>_xlfn.XLOOKUP($D507,Help2_FC!$D:$D,Help2_FC!F:F)</f>
        <v>693.6</v>
      </c>
      <c r="Q507" s="979">
        <f t="shared" si="57"/>
        <v>744</v>
      </c>
      <c r="R507" s="979">
        <f>_xlfn.XLOOKUP($D507,Help2_FC!$D:$D,Help2_FC!N:N)</f>
        <v>7446.9823927624193</v>
      </c>
      <c r="S507" s="979">
        <f>_xlfn.XLOOKUP($D507,Help2_FC!$D:$D,Help2_FC!O:O)</f>
        <v>7402</v>
      </c>
      <c r="T507" s="979">
        <f>_xlfn.XLOOKUP($D507,Help2_FC!$D:$D,Help2_FC!P:P)</f>
        <v>800</v>
      </c>
      <c r="U507" s="979">
        <f>_xlfn.XLOOKUP($D507,Help2_FC!$D:$D,Help2_FC!Q:Q)</f>
        <v>200</v>
      </c>
      <c r="V507" s="979">
        <f>_xlfn.XLOOKUP($D507,Help2_FC!$D:$D,Help2_FC!R:R)</f>
        <v>100</v>
      </c>
      <c r="W507" s="979">
        <f>_xlfn.XLOOKUP($D507,Help2_FC!$D:$D,Help2_FC!S:S)</f>
        <v>21216</v>
      </c>
      <c r="Y507" s="979">
        <f>_xlfn.XLOOKUP($D507,Help2_FC!$D:$D,Help2_FC!V:V)</f>
        <v>7548</v>
      </c>
      <c r="Z507" s="979">
        <f>_xlfn.XLOOKUP($D507,Help2_FC!$D:$D,Help2_FC!W:W)</f>
        <v>3141</v>
      </c>
      <c r="AA507" s="979">
        <f>_xlfn.XLOOKUP($D507,Help2_FC!$D:$D,Help2_FC!X:X)</f>
        <v>0</v>
      </c>
      <c r="AB507" s="979">
        <f>_xlfn.XLOOKUP($D507,Help2_FC!$D:$D,Help2_FC!Y:Y)</f>
        <v>5207</v>
      </c>
      <c r="AC507" s="979">
        <f>_xlfn.XLOOKUP($D507,Help2_FC!$D:$D,Help2_FC!Z:Z)</f>
        <v>1780</v>
      </c>
      <c r="AD507" s="979">
        <f>_xlfn.XLOOKUP($D507,Help2_FC!$D:$D,Help2_FC!AA:AA)</f>
        <v>1079.3833668</v>
      </c>
      <c r="AE507" s="979">
        <f>_xlfn.XLOOKUP($D507,Help2_FC!$D:$D,Help2_FC!AB:AB)</f>
        <v>460</v>
      </c>
      <c r="AF507" s="979">
        <f>_xlfn.XLOOKUP($D507,Help2_FC!$D:$D,Help2_FC!AC:AC)</f>
        <v>220</v>
      </c>
      <c r="AG507" s="979">
        <f>_xlfn.XLOOKUP($D507,Help2_FC!$D:$D,Help2_FC!AD:AD)</f>
        <v>245</v>
      </c>
      <c r="AH507" s="979">
        <f>_xlfn.XLOOKUP($D507,Help2_FC!$D:$D,Help2_FC!AE:AE)</f>
        <v>864.90000000000009</v>
      </c>
      <c r="AI507" s="979">
        <f>_xlfn.XLOOKUP($D507,Help2_FC!$D:$D,Help2_FC!AF:AF)</f>
        <v>3574.9199999999996</v>
      </c>
      <c r="AJ507" s="979">
        <f>_xlfn.XLOOKUP($D507,Help2_FC!$D:$D,Help2_FC!AG:AG)</f>
        <v>386.44830133148912</v>
      </c>
      <c r="AK507" s="979">
        <f>_xlfn.XLOOKUP($D507,Help2_FC!$D:$D,Help2_FC!AH:AH)</f>
        <v>8773</v>
      </c>
      <c r="AL507" s="979">
        <f>_xlfn.XLOOKUP($D507,Help2_FC!$D:$D,Help2_FC!AI:AI)</f>
        <v>864</v>
      </c>
      <c r="AM507" s="979">
        <f>_xlfn.XLOOKUP($D507,Help2_FC!$D:$D,Help2_FC!AJ:AJ)</f>
        <v>0</v>
      </c>
      <c r="AN507" s="979">
        <f>_xlfn.XLOOKUP($D507,Help2_FC!$D:$D,Help2_FC!AK:AK)</f>
        <v>1097</v>
      </c>
    </row>
    <row r="508" spans="1:40" x14ac:dyDescent="0.2">
      <c r="A508" s="1">
        <v>45432</v>
      </c>
      <c r="B508">
        <f t="shared" si="53"/>
        <v>5</v>
      </c>
      <c r="C508">
        <f t="shared" si="54"/>
        <v>2024</v>
      </c>
      <c r="D508" s="872" t="str">
        <f t="shared" si="51"/>
        <v>05´2024</v>
      </c>
      <c r="F508" s="2">
        <f t="shared" si="52"/>
        <v>24</v>
      </c>
      <c r="G508" s="1483">
        <f t="shared" si="55"/>
        <v>3.460207612456747E-2</v>
      </c>
      <c r="H508" s="5">
        <f t="shared" si="56"/>
        <v>1</v>
      </c>
      <c r="I508" s="995">
        <f>_xlfn.XLOOKUP($D508,Help2_FC!$D:$D,Help2_FC!H:H)</f>
        <v>17676</v>
      </c>
      <c r="J508" s="979">
        <f>_xlfn.XLOOKUP($D508,Help2_FC!$D:$D,Help2_FC!I:I)</f>
        <v>10689</v>
      </c>
      <c r="K508" s="979">
        <f>_xlfn.XLOOKUP($D508,Help2_FC!$D:$D,Help2_FC!J:J)</f>
        <v>2977</v>
      </c>
      <c r="L508" s="979">
        <f>_xlfn.XLOOKUP($D508,Help2_FC!$D:$D,Help2_FC!K:K)</f>
        <v>2230</v>
      </c>
      <c r="M508" s="979">
        <f>_xlfn.XLOOKUP($D508,Help2_FC!$D:$D,Help2_FC!L:L)</f>
        <v>7446.9823927624193</v>
      </c>
      <c r="N508" s="979">
        <f>_xlfn.XLOOKUP($D508,Help2_FC!$D:$D,Help2_FC!M:M)</f>
        <v>9872</v>
      </c>
      <c r="P508" s="979">
        <f>_xlfn.XLOOKUP($D508,Help2_FC!$D:$D,Help2_FC!F:F)</f>
        <v>693.6</v>
      </c>
      <c r="Q508" s="979">
        <f t="shared" si="57"/>
        <v>744</v>
      </c>
      <c r="R508" s="979">
        <f>_xlfn.XLOOKUP($D508,Help2_FC!$D:$D,Help2_FC!N:N)</f>
        <v>7446.9823927624193</v>
      </c>
      <c r="S508" s="979">
        <f>_xlfn.XLOOKUP($D508,Help2_FC!$D:$D,Help2_FC!O:O)</f>
        <v>7402</v>
      </c>
      <c r="T508" s="979">
        <f>_xlfn.XLOOKUP($D508,Help2_FC!$D:$D,Help2_FC!P:P)</f>
        <v>800</v>
      </c>
      <c r="U508" s="979">
        <f>_xlfn.XLOOKUP($D508,Help2_FC!$D:$D,Help2_FC!Q:Q)</f>
        <v>200</v>
      </c>
      <c r="V508" s="979">
        <f>_xlfn.XLOOKUP($D508,Help2_FC!$D:$D,Help2_FC!R:R)</f>
        <v>100</v>
      </c>
      <c r="W508" s="979">
        <f>_xlfn.XLOOKUP($D508,Help2_FC!$D:$D,Help2_FC!S:S)</f>
        <v>21216</v>
      </c>
      <c r="Y508" s="979">
        <f>_xlfn.XLOOKUP($D508,Help2_FC!$D:$D,Help2_FC!V:V)</f>
        <v>7548</v>
      </c>
      <c r="Z508" s="979">
        <f>_xlfn.XLOOKUP($D508,Help2_FC!$D:$D,Help2_FC!W:W)</f>
        <v>3141</v>
      </c>
      <c r="AA508" s="979">
        <f>_xlfn.XLOOKUP($D508,Help2_FC!$D:$D,Help2_FC!X:X)</f>
        <v>0</v>
      </c>
      <c r="AB508" s="979">
        <f>_xlfn.XLOOKUP($D508,Help2_FC!$D:$D,Help2_FC!Y:Y)</f>
        <v>5207</v>
      </c>
      <c r="AC508" s="979">
        <f>_xlfn.XLOOKUP($D508,Help2_FC!$D:$D,Help2_FC!Z:Z)</f>
        <v>1780</v>
      </c>
      <c r="AD508" s="979">
        <f>_xlfn.XLOOKUP($D508,Help2_FC!$D:$D,Help2_FC!AA:AA)</f>
        <v>1079.3833668</v>
      </c>
      <c r="AE508" s="979">
        <f>_xlfn.XLOOKUP($D508,Help2_FC!$D:$D,Help2_FC!AB:AB)</f>
        <v>460</v>
      </c>
      <c r="AF508" s="979">
        <f>_xlfn.XLOOKUP($D508,Help2_FC!$D:$D,Help2_FC!AC:AC)</f>
        <v>220</v>
      </c>
      <c r="AG508" s="979">
        <f>_xlfn.XLOOKUP($D508,Help2_FC!$D:$D,Help2_FC!AD:AD)</f>
        <v>245</v>
      </c>
      <c r="AH508" s="979">
        <f>_xlfn.XLOOKUP($D508,Help2_FC!$D:$D,Help2_FC!AE:AE)</f>
        <v>864.90000000000009</v>
      </c>
      <c r="AI508" s="979">
        <f>_xlfn.XLOOKUP($D508,Help2_FC!$D:$D,Help2_FC!AF:AF)</f>
        <v>3574.9199999999996</v>
      </c>
      <c r="AJ508" s="979">
        <f>_xlfn.XLOOKUP($D508,Help2_FC!$D:$D,Help2_FC!AG:AG)</f>
        <v>386.44830133148912</v>
      </c>
      <c r="AK508" s="979">
        <f>_xlfn.XLOOKUP($D508,Help2_FC!$D:$D,Help2_FC!AH:AH)</f>
        <v>8773</v>
      </c>
      <c r="AL508" s="979">
        <f>_xlfn.XLOOKUP($D508,Help2_FC!$D:$D,Help2_FC!AI:AI)</f>
        <v>864</v>
      </c>
      <c r="AM508" s="979">
        <f>_xlfn.XLOOKUP($D508,Help2_FC!$D:$D,Help2_FC!AJ:AJ)</f>
        <v>0</v>
      </c>
      <c r="AN508" s="979">
        <f>_xlfn.XLOOKUP($D508,Help2_FC!$D:$D,Help2_FC!AK:AK)</f>
        <v>1097</v>
      </c>
    </row>
    <row r="509" spans="1:40" x14ac:dyDescent="0.2">
      <c r="A509" s="1">
        <v>45433</v>
      </c>
      <c r="B509">
        <f t="shared" si="53"/>
        <v>5</v>
      </c>
      <c r="C509">
        <f t="shared" si="54"/>
        <v>2024</v>
      </c>
      <c r="D509" s="872" t="str">
        <f t="shared" si="51"/>
        <v>05´2024</v>
      </c>
      <c r="F509" s="2">
        <f t="shared" si="52"/>
        <v>24</v>
      </c>
      <c r="G509" s="1483">
        <f t="shared" si="55"/>
        <v>3.460207612456747E-2</v>
      </c>
      <c r="H509" s="5">
        <f t="shared" si="56"/>
        <v>1</v>
      </c>
      <c r="I509" s="995">
        <f>_xlfn.XLOOKUP($D509,Help2_FC!$D:$D,Help2_FC!H:H)</f>
        <v>17676</v>
      </c>
      <c r="J509" s="979">
        <f>_xlfn.XLOOKUP($D509,Help2_FC!$D:$D,Help2_FC!I:I)</f>
        <v>10689</v>
      </c>
      <c r="K509" s="979">
        <f>_xlfn.XLOOKUP($D509,Help2_FC!$D:$D,Help2_FC!J:J)</f>
        <v>2977</v>
      </c>
      <c r="L509" s="979">
        <f>_xlfn.XLOOKUP($D509,Help2_FC!$D:$D,Help2_FC!K:K)</f>
        <v>2230</v>
      </c>
      <c r="M509" s="979">
        <f>_xlfn.XLOOKUP($D509,Help2_FC!$D:$D,Help2_FC!L:L)</f>
        <v>7446.9823927624193</v>
      </c>
      <c r="N509" s="979">
        <f>_xlfn.XLOOKUP($D509,Help2_FC!$D:$D,Help2_FC!M:M)</f>
        <v>9872</v>
      </c>
      <c r="P509" s="979">
        <f>_xlfn.XLOOKUP($D509,Help2_FC!$D:$D,Help2_FC!F:F)</f>
        <v>693.6</v>
      </c>
      <c r="Q509" s="979">
        <f t="shared" si="57"/>
        <v>744</v>
      </c>
      <c r="R509" s="979">
        <f>_xlfn.XLOOKUP($D509,Help2_FC!$D:$D,Help2_FC!N:N)</f>
        <v>7446.9823927624193</v>
      </c>
      <c r="S509" s="979">
        <f>_xlfn.XLOOKUP($D509,Help2_FC!$D:$D,Help2_FC!O:O)</f>
        <v>7402</v>
      </c>
      <c r="T509" s="979">
        <f>_xlfn.XLOOKUP($D509,Help2_FC!$D:$D,Help2_FC!P:P)</f>
        <v>800</v>
      </c>
      <c r="U509" s="979">
        <f>_xlfn.XLOOKUP($D509,Help2_FC!$D:$D,Help2_FC!Q:Q)</f>
        <v>200</v>
      </c>
      <c r="V509" s="979">
        <f>_xlfn.XLOOKUP($D509,Help2_FC!$D:$D,Help2_FC!R:R)</f>
        <v>100</v>
      </c>
      <c r="W509" s="979">
        <f>_xlfn.XLOOKUP($D509,Help2_FC!$D:$D,Help2_FC!S:S)</f>
        <v>21216</v>
      </c>
      <c r="Y509" s="979">
        <f>_xlfn.XLOOKUP($D509,Help2_FC!$D:$D,Help2_FC!V:V)</f>
        <v>7548</v>
      </c>
      <c r="Z509" s="979">
        <f>_xlfn.XLOOKUP($D509,Help2_FC!$D:$D,Help2_FC!W:W)</f>
        <v>3141</v>
      </c>
      <c r="AA509" s="979">
        <f>_xlfn.XLOOKUP($D509,Help2_FC!$D:$D,Help2_FC!X:X)</f>
        <v>0</v>
      </c>
      <c r="AB509" s="979">
        <f>_xlfn.XLOOKUP($D509,Help2_FC!$D:$D,Help2_FC!Y:Y)</f>
        <v>5207</v>
      </c>
      <c r="AC509" s="979">
        <f>_xlfn.XLOOKUP($D509,Help2_FC!$D:$D,Help2_FC!Z:Z)</f>
        <v>1780</v>
      </c>
      <c r="AD509" s="979">
        <f>_xlfn.XLOOKUP($D509,Help2_FC!$D:$D,Help2_FC!AA:AA)</f>
        <v>1079.3833668</v>
      </c>
      <c r="AE509" s="979">
        <f>_xlfn.XLOOKUP($D509,Help2_FC!$D:$D,Help2_FC!AB:AB)</f>
        <v>460</v>
      </c>
      <c r="AF509" s="979">
        <f>_xlfn.XLOOKUP($D509,Help2_FC!$D:$D,Help2_FC!AC:AC)</f>
        <v>220</v>
      </c>
      <c r="AG509" s="979">
        <f>_xlfn.XLOOKUP($D509,Help2_FC!$D:$D,Help2_FC!AD:AD)</f>
        <v>245</v>
      </c>
      <c r="AH509" s="979">
        <f>_xlfn.XLOOKUP($D509,Help2_FC!$D:$D,Help2_FC!AE:AE)</f>
        <v>864.90000000000009</v>
      </c>
      <c r="AI509" s="979">
        <f>_xlfn.XLOOKUP($D509,Help2_FC!$D:$D,Help2_FC!AF:AF)</f>
        <v>3574.9199999999996</v>
      </c>
      <c r="AJ509" s="979">
        <f>_xlfn.XLOOKUP($D509,Help2_FC!$D:$D,Help2_FC!AG:AG)</f>
        <v>386.44830133148912</v>
      </c>
      <c r="AK509" s="979">
        <f>_xlfn.XLOOKUP($D509,Help2_FC!$D:$D,Help2_FC!AH:AH)</f>
        <v>8773</v>
      </c>
      <c r="AL509" s="979">
        <f>_xlfn.XLOOKUP($D509,Help2_FC!$D:$D,Help2_FC!AI:AI)</f>
        <v>864</v>
      </c>
      <c r="AM509" s="979">
        <f>_xlfn.XLOOKUP($D509,Help2_FC!$D:$D,Help2_FC!AJ:AJ)</f>
        <v>0</v>
      </c>
      <c r="AN509" s="979">
        <f>_xlfn.XLOOKUP($D509,Help2_FC!$D:$D,Help2_FC!AK:AK)</f>
        <v>1097</v>
      </c>
    </row>
    <row r="510" spans="1:40" x14ac:dyDescent="0.2">
      <c r="A510" s="1">
        <v>45434</v>
      </c>
      <c r="B510">
        <f t="shared" si="53"/>
        <v>5</v>
      </c>
      <c r="C510">
        <f t="shared" si="54"/>
        <v>2024</v>
      </c>
      <c r="D510" s="872" t="str">
        <f t="shared" si="51"/>
        <v>05´2024</v>
      </c>
      <c r="F510" s="2">
        <f t="shared" si="52"/>
        <v>24</v>
      </c>
      <c r="G510" s="1483">
        <f t="shared" si="55"/>
        <v>3.460207612456747E-2</v>
      </c>
      <c r="H510" s="5">
        <f t="shared" si="56"/>
        <v>1</v>
      </c>
      <c r="I510" s="995">
        <f>_xlfn.XLOOKUP($D510,Help2_FC!$D:$D,Help2_FC!H:H)</f>
        <v>17676</v>
      </c>
      <c r="J510" s="979">
        <f>_xlfn.XLOOKUP($D510,Help2_FC!$D:$D,Help2_FC!I:I)</f>
        <v>10689</v>
      </c>
      <c r="K510" s="979">
        <f>_xlfn.XLOOKUP($D510,Help2_FC!$D:$D,Help2_FC!J:J)</f>
        <v>2977</v>
      </c>
      <c r="L510" s="979">
        <f>_xlfn.XLOOKUP($D510,Help2_FC!$D:$D,Help2_FC!K:K)</f>
        <v>2230</v>
      </c>
      <c r="M510" s="979">
        <f>_xlfn.XLOOKUP($D510,Help2_FC!$D:$D,Help2_FC!L:L)</f>
        <v>7446.9823927624193</v>
      </c>
      <c r="N510" s="979">
        <f>_xlfn.XLOOKUP($D510,Help2_FC!$D:$D,Help2_FC!M:M)</f>
        <v>9872</v>
      </c>
      <c r="P510" s="979">
        <f>_xlfn.XLOOKUP($D510,Help2_FC!$D:$D,Help2_FC!F:F)</f>
        <v>693.6</v>
      </c>
      <c r="Q510" s="979">
        <f t="shared" si="57"/>
        <v>744</v>
      </c>
      <c r="R510" s="979">
        <f>_xlfn.XLOOKUP($D510,Help2_FC!$D:$D,Help2_FC!N:N)</f>
        <v>7446.9823927624193</v>
      </c>
      <c r="S510" s="979">
        <f>_xlfn.XLOOKUP($D510,Help2_FC!$D:$D,Help2_FC!O:O)</f>
        <v>7402</v>
      </c>
      <c r="T510" s="979">
        <f>_xlfn.XLOOKUP($D510,Help2_FC!$D:$D,Help2_FC!P:P)</f>
        <v>800</v>
      </c>
      <c r="U510" s="979">
        <f>_xlfn.XLOOKUP($D510,Help2_FC!$D:$D,Help2_FC!Q:Q)</f>
        <v>200</v>
      </c>
      <c r="V510" s="979">
        <f>_xlfn.XLOOKUP($D510,Help2_FC!$D:$D,Help2_FC!R:R)</f>
        <v>100</v>
      </c>
      <c r="W510" s="979">
        <f>_xlfn.XLOOKUP($D510,Help2_FC!$D:$D,Help2_FC!S:S)</f>
        <v>21216</v>
      </c>
      <c r="Y510" s="979">
        <f>_xlfn.XLOOKUP($D510,Help2_FC!$D:$D,Help2_FC!V:V)</f>
        <v>7548</v>
      </c>
      <c r="Z510" s="979">
        <f>_xlfn.XLOOKUP($D510,Help2_FC!$D:$D,Help2_FC!W:W)</f>
        <v>3141</v>
      </c>
      <c r="AA510" s="979">
        <f>_xlfn.XLOOKUP($D510,Help2_FC!$D:$D,Help2_FC!X:X)</f>
        <v>0</v>
      </c>
      <c r="AB510" s="979">
        <f>_xlfn.XLOOKUP($D510,Help2_FC!$D:$D,Help2_FC!Y:Y)</f>
        <v>5207</v>
      </c>
      <c r="AC510" s="979">
        <f>_xlfn.XLOOKUP($D510,Help2_FC!$D:$D,Help2_FC!Z:Z)</f>
        <v>1780</v>
      </c>
      <c r="AD510" s="979">
        <f>_xlfn.XLOOKUP($D510,Help2_FC!$D:$D,Help2_FC!AA:AA)</f>
        <v>1079.3833668</v>
      </c>
      <c r="AE510" s="979">
        <f>_xlfn.XLOOKUP($D510,Help2_FC!$D:$D,Help2_FC!AB:AB)</f>
        <v>460</v>
      </c>
      <c r="AF510" s="979">
        <f>_xlfn.XLOOKUP($D510,Help2_FC!$D:$D,Help2_FC!AC:AC)</f>
        <v>220</v>
      </c>
      <c r="AG510" s="979">
        <f>_xlfn.XLOOKUP($D510,Help2_FC!$D:$D,Help2_FC!AD:AD)</f>
        <v>245</v>
      </c>
      <c r="AH510" s="979">
        <f>_xlfn.XLOOKUP($D510,Help2_FC!$D:$D,Help2_FC!AE:AE)</f>
        <v>864.90000000000009</v>
      </c>
      <c r="AI510" s="979">
        <f>_xlfn.XLOOKUP($D510,Help2_FC!$D:$D,Help2_FC!AF:AF)</f>
        <v>3574.9199999999996</v>
      </c>
      <c r="AJ510" s="979">
        <f>_xlfn.XLOOKUP($D510,Help2_FC!$D:$D,Help2_FC!AG:AG)</f>
        <v>386.44830133148912</v>
      </c>
      <c r="AK510" s="979">
        <f>_xlfn.XLOOKUP($D510,Help2_FC!$D:$D,Help2_FC!AH:AH)</f>
        <v>8773</v>
      </c>
      <c r="AL510" s="979">
        <f>_xlfn.XLOOKUP($D510,Help2_FC!$D:$D,Help2_FC!AI:AI)</f>
        <v>864</v>
      </c>
      <c r="AM510" s="979">
        <f>_xlfn.XLOOKUP($D510,Help2_FC!$D:$D,Help2_FC!AJ:AJ)</f>
        <v>0</v>
      </c>
      <c r="AN510" s="979">
        <f>_xlfn.XLOOKUP($D510,Help2_FC!$D:$D,Help2_FC!AK:AK)</f>
        <v>1097</v>
      </c>
    </row>
    <row r="511" spans="1:40" x14ac:dyDescent="0.2">
      <c r="A511" s="1">
        <v>45435</v>
      </c>
      <c r="B511">
        <f t="shared" si="53"/>
        <v>5</v>
      </c>
      <c r="C511">
        <f t="shared" si="54"/>
        <v>2024</v>
      </c>
      <c r="D511" s="872" t="str">
        <f t="shared" si="51"/>
        <v>05´2024</v>
      </c>
      <c r="F511" s="2">
        <f t="shared" si="52"/>
        <v>24</v>
      </c>
      <c r="G511" s="1483">
        <f t="shared" si="55"/>
        <v>3.460207612456747E-2</v>
      </c>
      <c r="H511" s="5">
        <f t="shared" si="56"/>
        <v>1</v>
      </c>
      <c r="I511" s="995">
        <f>_xlfn.XLOOKUP($D511,Help2_FC!$D:$D,Help2_FC!H:H)</f>
        <v>17676</v>
      </c>
      <c r="J511" s="979">
        <f>_xlfn.XLOOKUP($D511,Help2_FC!$D:$D,Help2_FC!I:I)</f>
        <v>10689</v>
      </c>
      <c r="K511" s="979">
        <f>_xlfn.XLOOKUP($D511,Help2_FC!$D:$D,Help2_FC!J:J)</f>
        <v>2977</v>
      </c>
      <c r="L511" s="979">
        <f>_xlfn.XLOOKUP($D511,Help2_FC!$D:$D,Help2_FC!K:K)</f>
        <v>2230</v>
      </c>
      <c r="M511" s="979">
        <f>_xlfn.XLOOKUP($D511,Help2_FC!$D:$D,Help2_FC!L:L)</f>
        <v>7446.9823927624193</v>
      </c>
      <c r="N511" s="979">
        <f>_xlfn.XLOOKUP($D511,Help2_FC!$D:$D,Help2_FC!M:M)</f>
        <v>9872</v>
      </c>
      <c r="P511" s="979">
        <f>_xlfn.XLOOKUP($D511,Help2_FC!$D:$D,Help2_FC!F:F)</f>
        <v>693.6</v>
      </c>
      <c r="Q511" s="979">
        <f t="shared" si="57"/>
        <v>744</v>
      </c>
      <c r="R511" s="979">
        <f>_xlfn.XLOOKUP($D511,Help2_FC!$D:$D,Help2_FC!N:N)</f>
        <v>7446.9823927624193</v>
      </c>
      <c r="S511" s="979">
        <f>_xlfn.XLOOKUP($D511,Help2_FC!$D:$D,Help2_FC!O:O)</f>
        <v>7402</v>
      </c>
      <c r="T511" s="979">
        <f>_xlfn.XLOOKUP($D511,Help2_FC!$D:$D,Help2_FC!P:P)</f>
        <v>800</v>
      </c>
      <c r="U511" s="979">
        <f>_xlfn.XLOOKUP($D511,Help2_FC!$D:$D,Help2_FC!Q:Q)</f>
        <v>200</v>
      </c>
      <c r="V511" s="979">
        <f>_xlfn.XLOOKUP($D511,Help2_FC!$D:$D,Help2_FC!R:R)</f>
        <v>100</v>
      </c>
      <c r="W511" s="979">
        <f>_xlfn.XLOOKUP($D511,Help2_FC!$D:$D,Help2_FC!S:S)</f>
        <v>21216</v>
      </c>
      <c r="Y511" s="979">
        <f>_xlfn.XLOOKUP($D511,Help2_FC!$D:$D,Help2_FC!V:V)</f>
        <v>7548</v>
      </c>
      <c r="Z511" s="979">
        <f>_xlfn.XLOOKUP($D511,Help2_FC!$D:$D,Help2_FC!W:W)</f>
        <v>3141</v>
      </c>
      <c r="AA511" s="979">
        <f>_xlfn.XLOOKUP($D511,Help2_FC!$D:$D,Help2_FC!X:X)</f>
        <v>0</v>
      </c>
      <c r="AB511" s="979">
        <f>_xlfn.XLOOKUP($D511,Help2_FC!$D:$D,Help2_FC!Y:Y)</f>
        <v>5207</v>
      </c>
      <c r="AC511" s="979">
        <f>_xlfn.XLOOKUP($D511,Help2_FC!$D:$D,Help2_FC!Z:Z)</f>
        <v>1780</v>
      </c>
      <c r="AD511" s="979">
        <f>_xlfn.XLOOKUP($D511,Help2_FC!$D:$D,Help2_FC!AA:AA)</f>
        <v>1079.3833668</v>
      </c>
      <c r="AE511" s="979">
        <f>_xlfn.XLOOKUP($D511,Help2_FC!$D:$D,Help2_FC!AB:AB)</f>
        <v>460</v>
      </c>
      <c r="AF511" s="979">
        <f>_xlfn.XLOOKUP($D511,Help2_FC!$D:$D,Help2_FC!AC:AC)</f>
        <v>220</v>
      </c>
      <c r="AG511" s="979">
        <f>_xlfn.XLOOKUP($D511,Help2_FC!$D:$D,Help2_FC!AD:AD)</f>
        <v>245</v>
      </c>
      <c r="AH511" s="979">
        <f>_xlfn.XLOOKUP($D511,Help2_FC!$D:$D,Help2_FC!AE:AE)</f>
        <v>864.90000000000009</v>
      </c>
      <c r="AI511" s="979">
        <f>_xlfn.XLOOKUP($D511,Help2_FC!$D:$D,Help2_FC!AF:AF)</f>
        <v>3574.9199999999996</v>
      </c>
      <c r="AJ511" s="979">
        <f>_xlfn.XLOOKUP($D511,Help2_FC!$D:$D,Help2_FC!AG:AG)</f>
        <v>386.44830133148912</v>
      </c>
      <c r="AK511" s="979">
        <f>_xlfn.XLOOKUP($D511,Help2_FC!$D:$D,Help2_FC!AH:AH)</f>
        <v>8773</v>
      </c>
      <c r="AL511" s="979">
        <f>_xlfn.XLOOKUP($D511,Help2_FC!$D:$D,Help2_FC!AI:AI)</f>
        <v>864</v>
      </c>
      <c r="AM511" s="979">
        <f>_xlfn.XLOOKUP($D511,Help2_FC!$D:$D,Help2_FC!AJ:AJ)</f>
        <v>0</v>
      </c>
      <c r="AN511" s="979">
        <f>_xlfn.XLOOKUP($D511,Help2_FC!$D:$D,Help2_FC!AK:AK)</f>
        <v>1097</v>
      </c>
    </row>
    <row r="512" spans="1:40" x14ac:dyDescent="0.2">
      <c r="A512" s="1">
        <v>45436</v>
      </c>
      <c r="B512">
        <f t="shared" si="53"/>
        <v>5</v>
      </c>
      <c r="C512">
        <f t="shared" si="54"/>
        <v>2024</v>
      </c>
      <c r="D512" s="872" t="str">
        <f t="shared" si="51"/>
        <v>05´2024</v>
      </c>
      <c r="F512" s="2">
        <f t="shared" si="52"/>
        <v>24</v>
      </c>
      <c r="G512" s="1483">
        <f t="shared" si="55"/>
        <v>3.460207612456747E-2</v>
      </c>
      <c r="H512" s="5">
        <f t="shared" si="56"/>
        <v>1</v>
      </c>
      <c r="I512" s="995">
        <f>_xlfn.XLOOKUP($D512,Help2_FC!$D:$D,Help2_FC!H:H)</f>
        <v>17676</v>
      </c>
      <c r="J512" s="979">
        <f>_xlfn.XLOOKUP($D512,Help2_FC!$D:$D,Help2_FC!I:I)</f>
        <v>10689</v>
      </c>
      <c r="K512" s="979">
        <f>_xlfn.XLOOKUP($D512,Help2_FC!$D:$D,Help2_FC!J:J)</f>
        <v>2977</v>
      </c>
      <c r="L512" s="979">
        <f>_xlfn.XLOOKUP($D512,Help2_FC!$D:$D,Help2_FC!K:K)</f>
        <v>2230</v>
      </c>
      <c r="M512" s="979">
        <f>_xlfn.XLOOKUP($D512,Help2_FC!$D:$D,Help2_FC!L:L)</f>
        <v>7446.9823927624193</v>
      </c>
      <c r="N512" s="979">
        <f>_xlfn.XLOOKUP($D512,Help2_FC!$D:$D,Help2_FC!M:M)</f>
        <v>9872</v>
      </c>
      <c r="P512" s="979">
        <f>_xlfn.XLOOKUP($D512,Help2_FC!$D:$D,Help2_FC!F:F)</f>
        <v>693.6</v>
      </c>
      <c r="Q512" s="979">
        <f t="shared" si="57"/>
        <v>744</v>
      </c>
      <c r="R512" s="979">
        <f>_xlfn.XLOOKUP($D512,Help2_FC!$D:$D,Help2_FC!N:N)</f>
        <v>7446.9823927624193</v>
      </c>
      <c r="S512" s="979">
        <f>_xlfn.XLOOKUP($D512,Help2_FC!$D:$D,Help2_FC!O:O)</f>
        <v>7402</v>
      </c>
      <c r="T512" s="979">
        <f>_xlfn.XLOOKUP($D512,Help2_FC!$D:$D,Help2_FC!P:P)</f>
        <v>800</v>
      </c>
      <c r="U512" s="979">
        <f>_xlfn.XLOOKUP($D512,Help2_FC!$D:$D,Help2_FC!Q:Q)</f>
        <v>200</v>
      </c>
      <c r="V512" s="979">
        <f>_xlfn.XLOOKUP($D512,Help2_FC!$D:$D,Help2_FC!R:R)</f>
        <v>100</v>
      </c>
      <c r="W512" s="979">
        <f>_xlfn.XLOOKUP($D512,Help2_FC!$D:$D,Help2_FC!S:S)</f>
        <v>21216</v>
      </c>
      <c r="Y512" s="979">
        <f>_xlfn.XLOOKUP($D512,Help2_FC!$D:$D,Help2_FC!V:V)</f>
        <v>7548</v>
      </c>
      <c r="Z512" s="979">
        <f>_xlfn.XLOOKUP($D512,Help2_FC!$D:$D,Help2_FC!W:W)</f>
        <v>3141</v>
      </c>
      <c r="AA512" s="979">
        <f>_xlfn.XLOOKUP($D512,Help2_FC!$D:$D,Help2_FC!X:X)</f>
        <v>0</v>
      </c>
      <c r="AB512" s="979">
        <f>_xlfn.XLOOKUP($D512,Help2_FC!$D:$D,Help2_FC!Y:Y)</f>
        <v>5207</v>
      </c>
      <c r="AC512" s="979">
        <f>_xlfn.XLOOKUP($D512,Help2_FC!$D:$D,Help2_FC!Z:Z)</f>
        <v>1780</v>
      </c>
      <c r="AD512" s="979">
        <f>_xlfn.XLOOKUP($D512,Help2_FC!$D:$D,Help2_FC!AA:AA)</f>
        <v>1079.3833668</v>
      </c>
      <c r="AE512" s="979">
        <f>_xlfn.XLOOKUP($D512,Help2_FC!$D:$D,Help2_FC!AB:AB)</f>
        <v>460</v>
      </c>
      <c r="AF512" s="979">
        <f>_xlfn.XLOOKUP($D512,Help2_FC!$D:$D,Help2_FC!AC:AC)</f>
        <v>220</v>
      </c>
      <c r="AG512" s="979">
        <f>_xlfn.XLOOKUP($D512,Help2_FC!$D:$D,Help2_FC!AD:AD)</f>
        <v>245</v>
      </c>
      <c r="AH512" s="979">
        <f>_xlfn.XLOOKUP($D512,Help2_FC!$D:$D,Help2_FC!AE:AE)</f>
        <v>864.90000000000009</v>
      </c>
      <c r="AI512" s="979">
        <f>_xlfn.XLOOKUP($D512,Help2_FC!$D:$D,Help2_FC!AF:AF)</f>
        <v>3574.9199999999996</v>
      </c>
      <c r="AJ512" s="979">
        <f>_xlfn.XLOOKUP($D512,Help2_FC!$D:$D,Help2_FC!AG:AG)</f>
        <v>386.44830133148912</v>
      </c>
      <c r="AK512" s="979">
        <f>_xlfn.XLOOKUP($D512,Help2_FC!$D:$D,Help2_FC!AH:AH)</f>
        <v>8773</v>
      </c>
      <c r="AL512" s="979">
        <f>_xlfn.XLOOKUP($D512,Help2_FC!$D:$D,Help2_FC!AI:AI)</f>
        <v>864</v>
      </c>
      <c r="AM512" s="979">
        <f>_xlfn.XLOOKUP($D512,Help2_FC!$D:$D,Help2_FC!AJ:AJ)</f>
        <v>0</v>
      </c>
      <c r="AN512" s="979">
        <f>_xlfn.XLOOKUP($D512,Help2_FC!$D:$D,Help2_FC!AK:AK)</f>
        <v>1097</v>
      </c>
    </row>
    <row r="513" spans="1:40" x14ac:dyDescent="0.2">
      <c r="A513" s="1">
        <v>45437</v>
      </c>
      <c r="B513">
        <f t="shared" si="53"/>
        <v>5</v>
      </c>
      <c r="C513">
        <f t="shared" si="54"/>
        <v>2024</v>
      </c>
      <c r="D513" s="872" t="str">
        <f t="shared" si="51"/>
        <v>05´2024</v>
      </c>
      <c r="F513" s="2">
        <f t="shared" si="52"/>
        <v>24</v>
      </c>
      <c r="G513" s="1483">
        <f t="shared" si="55"/>
        <v>3.460207612456747E-2</v>
      </c>
      <c r="H513" s="5">
        <f t="shared" si="56"/>
        <v>1</v>
      </c>
      <c r="I513" s="995">
        <f>_xlfn.XLOOKUP($D513,Help2_FC!$D:$D,Help2_FC!H:H)</f>
        <v>17676</v>
      </c>
      <c r="J513" s="979">
        <f>_xlfn.XLOOKUP($D513,Help2_FC!$D:$D,Help2_FC!I:I)</f>
        <v>10689</v>
      </c>
      <c r="K513" s="979">
        <f>_xlfn.XLOOKUP($D513,Help2_FC!$D:$D,Help2_FC!J:J)</f>
        <v>2977</v>
      </c>
      <c r="L513" s="979">
        <f>_xlfn.XLOOKUP($D513,Help2_FC!$D:$D,Help2_FC!K:K)</f>
        <v>2230</v>
      </c>
      <c r="M513" s="979">
        <f>_xlfn.XLOOKUP($D513,Help2_FC!$D:$D,Help2_FC!L:L)</f>
        <v>7446.9823927624193</v>
      </c>
      <c r="N513" s="979">
        <f>_xlfn.XLOOKUP($D513,Help2_FC!$D:$D,Help2_FC!M:M)</f>
        <v>9872</v>
      </c>
      <c r="P513" s="979">
        <f>_xlfn.XLOOKUP($D513,Help2_FC!$D:$D,Help2_FC!F:F)</f>
        <v>693.6</v>
      </c>
      <c r="Q513" s="979">
        <f t="shared" si="57"/>
        <v>744</v>
      </c>
      <c r="R513" s="979">
        <f>_xlfn.XLOOKUP($D513,Help2_FC!$D:$D,Help2_FC!N:N)</f>
        <v>7446.9823927624193</v>
      </c>
      <c r="S513" s="979">
        <f>_xlfn.XLOOKUP($D513,Help2_FC!$D:$D,Help2_FC!O:O)</f>
        <v>7402</v>
      </c>
      <c r="T513" s="979">
        <f>_xlfn.XLOOKUP($D513,Help2_FC!$D:$D,Help2_FC!P:P)</f>
        <v>800</v>
      </c>
      <c r="U513" s="979">
        <f>_xlfn.XLOOKUP($D513,Help2_FC!$D:$D,Help2_FC!Q:Q)</f>
        <v>200</v>
      </c>
      <c r="V513" s="979">
        <f>_xlfn.XLOOKUP($D513,Help2_FC!$D:$D,Help2_FC!R:R)</f>
        <v>100</v>
      </c>
      <c r="W513" s="979">
        <f>_xlfn.XLOOKUP($D513,Help2_FC!$D:$D,Help2_FC!S:S)</f>
        <v>21216</v>
      </c>
      <c r="Y513" s="979">
        <f>_xlfn.XLOOKUP($D513,Help2_FC!$D:$D,Help2_FC!V:V)</f>
        <v>7548</v>
      </c>
      <c r="Z513" s="979">
        <f>_xlfn.XLOOKUP($D513,Help2_FC!$D:$D,Help2_FC!W:W)</f>
        <v>3141</v>
      </c>
      <c r="AA513" s="979">
        <f>_xlfn.XLOOKUP($D513,Help2_FC!$D:$D,Help2_FC!X:X)</f>
        <v>0</v>
      </c>
      <c r="AB513" s="979">
        <f>_xlfn.XLOOKUP($D513,Help2_FC!$D:$D,Help2_FC!Y:Y)</f>
        <v>5207</v>
      </c>
      <c r="AC513" s="979">
        <f>_xlfn.XLOOKUP($D513,Help2_FC!$D:$D,Help2_FC!Z:Z)</f>
        <v>1780</v>
      </c>
      <c r="AD513" s="979">
        <f>_xlfn.XLOOKUP($D513,Help2_FC!$D:$D,Help2_FC!AA:AA)</f>
        <v>1079.3833668</v>
      </c>
      <c r="AE513" s="979">
        <f>_xlfn.XLOOKUP($D513,Help2_FC!$D:$D,Help2_FC!AB:AB)</f>
        <v>460</v>
      </c>
      <c r="AF513" s="979">
        <f>_xlfn.XLOOKUP($D513,Help2_FC!$D:$D,Help2_FC!AC:AC)</f>
        <v>220</v>
      </c>
      <c r="AG513" s="979">
        <f>_xlfn.XLOOKUP($D513,Help2_FC!$D:$D,Help2_FC!AD:AD)</f>
        <v>245</v>
      </c>
      <c r="AH513" s="979">
        <f>_xlfn.XLOOKUP($D513,Help2_FC!$D:$D,Help2_FC!AE:AE)</f>
        <v>864.90000000000009</v>
      </c>
      <c r="AI513" s="979">
        <f>_xlfn.XLOOKUP($D513,Help2_FC!$D:$D,Help2_FC!AF:AF)</f>
        <v>3574.9199999999996</v>
      </c>
      <c r="AJ513" s="979">
        <f>_xlfn.XLOOKUP($D513,Help2_FC!$D:$D,Help2_FC!AG:AG)</f>
        <v>386.44830133148912</v>
      </c>
      <c r="AK513" s="979">
        <f>_xlfn.XLOOKUP($D513,Help2_FC!$D:$D,Help2_FC!AH:AH)</f>
        <v>8773</v>
      </c>
      <c r="AL513" s="979">
        <f>_xlfn.XLOOKUP($D513,Help2_FC!$D:$D,Help2_FC!AI:AI)</f>
        <v>864</v>
      </c>
      <c r="AM513" s="979">
        <f>_xlfn.XLOOKUP($D513,Help2_FC!$D:$D,Help2_FC!AJ:AJ)</f>
        <v>0</v>
      </c>
      <c r="AN513" s="979">
        <f>_xlfn.XLOOKUP($D513,Help2_FC!$D:$D,Help2_FC!AK:AK)</f>
        <v>1097</v>
      </c>
    </row>
    <row r="514" spans="1:40" x14ac:dyDescent="0.2">
      <c r="A514" s="1">
        <v>45438</v>
      </c>
      <c r="B514">
        <f t="shared" si="53"/>
        <v>5</v>
      </c>
      <c r="C514">
        <f t="shared" si="54"/>
        <v>2024</v>
      </c>
      <c r="D514" s="872" t="str">
        <f t="shared" si="51"/>
        <v>05´2024</v>
      </c>
      <c r="F514" s="2">
        <f t="shared" si="52"/>
        <v>24</v>
      </c>
      <c r="G514" s="1483">
        <f t="shared" si="55"/>
        <v>3.460207612456747E-2</v>
      </c>
      <c r="H514" s="5">
        <f t="shared" si="56"/>
        <v>1</v>
      </c>
      <c r="I514" s="995">
        <f>_xlfn.XLOOKUP($D514,Help2_FC!$D:$D,Help2_FC!H:H)</f>
        <v>17676</v>
      </c>
      <c r="J514" s="979">
        <f>_xlfn.XLOOKUP($D514,Help2_FC!$D:$D,Help2_FC!I:I)</f>
        <v>10689</v>
      </c>
      <c r="K514" s="979">
        <f>_xlfn.XLOOKUP($D514,Help2_FC!$D:$D,Help2_FC!J:J)</f>
        <v>2977</v>
      </c>
      <c r="L514" s="979">
        <f>_xlfn.XLOOKUP($D514,Help2_FC!$D:$D,Help2_FC!K:K)</f>
        <v>2230</v>
      </c>
      <c r="M514" s="979">
        <f>_xlfn.XLOOKUP($D514,Help2_FC!$D:$D,Help2_FC!L:L)</f>
        <v>7446.9823927624193</v>
      </c>
      <c r="N514" s="979">
        <f>_xlfn.XLOOKUP($D514,Help2_FC!$D:$D,Help2_FC!M:M)</f>
        <v>9872</v>
      </c>
      <c r="P514" s="979">
        <f>_xlfn.XLOOKUP($D514,Help2_FC!$D:$D,Help2_FC!F:F)</f>
        <v>693.6</v>
      </c>
      <c r="Q514" s="979">
        <f t="shared" si="57"/>
        <v>744</v>
      </c>
      <c r="R514" s="979">
        <f>_xlfn.XLOOKUP($D514,Help2_FC!$D:$D,Help2_FC!N:N)</f>
        <v>7446.9823927624193</v>
      </c>
      <c r="S514" s="979">
        <f>_xlfn.XLOOKUP($D514,Help2_FC!$D:$D,Help2_FC!O:O)</f>
        <v>7402</v>
      </c>
      <c r="T514" s="979">
        <f>_xlfn.XLOOKUP($D514,Help2_FC!$D:$D,Help2_FC!P:P)</f>
        <v>800</v>
      </c>
      <c r="U514" s="979">
        <f>_xlfn.XLOOKUP($D514,Help2_FC!$D:$D,Help2_FC!Q:Q)</f>
        <v>200</v>
      </c>
      <c r="V514" s="979">
        <f>_xlfn.XLOOKUP($D514,Help2_FC!$D:$D,Help2_FC!R:R)</f>
        <v>100</v>
      </c>
      <c r="W514" s="979">
        <f>_xlfn.XLOOKUP($D514,Help2_FC!$D:$D,Help2_FC!S:S)</f>
        <v>21216</v>
      </c>
      <c r="Y514" s="979">
        <f>_xlfn.XLOOKUP($D514,Help2_FC!$D:$D,Help2_FC!V:V)</f>
        <v>7548</v>
      </c>
      <c r="Z514" s="979">
        <f>_xlfn.XLOOKUP($D514,Help2_FC!$D:$D,Help2_FC!W:W)</f>
        <v>3141</v>
      </c>
      <c r="AA514" s="979">
        <f>_xlfn.XLOOKUP($D514,Help2_FC!$D:$D,Help2_FC!X:X)</f>
        <v>0</v>
      </c>
      <c r="AB514" s="979">
        <f>_xlfn.XLOOKUP($D514,Help2_FC!$D:$D,Help2_FC!Y:Y)</f>
        <v>5207</v>
      </c>
      <c r="AC514" s="979">
        <f>_xlfn.XLOOKUP($D514,Help2_FC!$D:$D,Help2_FC!Z:Z)</f>
        <v>1780</v>
      </c>
      <c r="AD514" s="979">
        <f>_xlfn.XLOOKUP($D514,Help2_FC!$D:$D,Help2_FC!AA:AA)</f>
        <v>1079.3833668</v>
      </c>
      <c r="AE514" s="979">
        <f>_xlfn.XLOOKUP($D514,Help2_FC!$D:$D,Help2_FC!AB:AB)</f>
        <v>460</v>
      </c>
      <c r="AF514" s="979">
        <f>_xlfn.XLOOKUP($D514,Help2_FC!$D:$D,Help2_FC!AC:AC)</f>
        <v>220</v>
      </c>
      <c r="AG514" s="979">
        <f>_xlfn.XLOOKUP($D514,Help2_FC!$D:$D,Help2_FC!AD:AD)</f>
        <v>245</v>
      </c>
      <c r="AH514" s="979">
        <f>_xlfn.XLOOKUP($D514,Help2_FC!$D:$D,Help2_FC!AE:AE)</f>
        <v>864.90000000000009</v>
      </c>
      <c r="AI514" s="979">
        <f>_xlfn.XLOOKUP($D514,Help2_FC!$D:$D,Help2_FC!AF:AF)</f>
        <v>3574.9199999999996</v>
      </c>
      <c r="AJ514" s="979">
        <f>_xlfn.XLOOKUP($D514,Help2_FC!$D:$D,Help2_FC!AG:AG)</f>
        <v>386.44830133148912</v>
      </c>
      <c r="AK514" s="979">
        <f>_xlfn.XLOOKUP($D514,Help2_FC!$D:$D,Help2_FC!AH:AH)</f>
        <v>8773</v>
      </c>
      <c r="AL514" s="979">
        <f>_xlfn.XLOOKUP($D514,Help2_FC!$D:$D,Help2_FC!AI:AI)</f>
        <v>864</v>
      </c>
      <c r="AM514" s="979">
        <f>_xlfn.XLOOKUP($D514,Help2_FC!$D:$D,Help2_FC!AJ:AJ)</f>
        <v>0</v>
      </c>
      <c r="AN514" s="979">
        <f>_xlfn.XLOOKUP($D514,Help2_FC!$D:$D,Help2_FC!AK:AK)</f>
        <v>1097</v>
      </c>
    </row>
    <row r="515" spans="1:40" x14ac:dyDescent="0.2">
      <c r="A515" s="1">
        <v>45439</v>
      </c>
      <c r="B515">
        <f t="shared" si="53"/>
        <v>5</v>
      </c>
      <c r="C515">
        <f t="shared" si="54"/>
        <v>2024</v>
      </c>
      <c r="D515" s="872" t="str">
        <f t="shared" si="51"/>
        <v>05´2024</v>
      </c>
      <c r="F515" s="2">
        <f t="shared" si="52"/>
        <v>24</v>
      </c>
      <c r="G515" s="1483">
        <f t="shared" si="55"/>
        <v>3.460207612456747E-2</v>
      </c>
      <c r="H515" s="5">
        <f t="shared" si="56"/>
        <v>1</v>
      </c>
      <c r="I515" s="995">
        <f>_xlfn.XLOOKUP($D515,Help2_FC!$D:$D,Help2_FC!H:H)</f>
        <v>17676</v>
      </c>
      <c r="J515" s="979">
        <f>_xlfn.XLOOKUP($D515,Help2_FC!$D:$D,Help2_FC!I:I)</f>
        <v>10689</v>
      </c>
      <c r="K515" s="979">
        <f>_xlfn.XLOOKUP($D515,Help2_FC!$D:$D,Help2_FC!J:J)</f>
        <v>2977</v>
      </c>
      <c r="L515" s="979">
        <f>_xlfn.XLOOKUP($D515,Help2_FC!$D:$D,Help2_FC!K:K)</f>
        <v>2230</v>
      </c>
      <c r="M515" s="979">
        <f>_xlfn.XLOOKUP($D515,Help2_FC!$D:$D,Help2_FC!L:L)</f>
        <v>7446.9823927624193</v>
      </c>
      <c r="N515" s="979">
        <f>_xlfn.XLOOKUP($D515,Help2_FC!$D:$D,Help2_FC!M:M)</f>
        <v>9872</v>
      </c>
      <c r="P515" s="979">
        <f>_xlfn.XLOOKUP($D515,Help2_FC!$D:$D,Help2_FC!F:F)</f>
        <v>693.6</v>
      </c>
      <c r="Q515" s="979">
        <f t="shared" si="57"/>
        <v>744</v>
      </c>
      <c r="R515" s="979">
        <f>_xlfn.XLOOKUP($D515,Help2_FC!$D:$D,Help2_FC!N:N)</f>
        <v>7446.9823927624193</v>
      </c>
      <c r="S515" s="979">
        <f>_xlfn.XLOOKUP($D515,Help2_FC!$D:$D,Help2_FC!O:O)</f>
        <v>7402</v>
      </c>
      <c r="T515" s="979">
        <f>_xlfn.XLOOKUP($D515,Help2_FC!$D:$D,Help2_FC!P:P)</f>
        <v>800</v>
      </c>
      <c r="U515" s="979">
        <f>_xlfn.XLOOKUP($D515,Help2_FC!$D:$D,Help2_FC!Q:Q)</f>
        <v>200</v>
      </c>
      <c r="V515" s="979">
        <f>_xlfn.XLOOKUP($D515,Help2_FC!$D:$D,Help2_FC!R:R)</f>
        <v>100</v>
      </c>
      <c r="W515" s="979">
        <f>_xlfn.XLOOKUP($D515,Help2_FC!$D:$D,Help2_FC!S:S)</f>
        <v>21216</v>
      </c>
      <c r="Y515" s="979">
        <f>_xlfn.XLOOKUP($D515,Help2_FC!$D:$D,Help2_FC!V:V)</f>
        <v>7548</v>
      </c>
      <c r="Z515" s="979">
        <f>_xlfn.XLOOKUP($D515,Help2_FC!$D:$D,Help2_FC!W:W)</f>
        <v>3141</v>
      </c>
      <c r="AA515" s="979">
        <f>_xlfn.XLOOKUP($D515,Help2_FC!$D:$D,Help2_FC!X:X)</f>
        <v>0</v>
      </c>
      <c r="AB515" s="979">
        <f>_xlfn.XLOOKUP($D515,Help2_FC!$D:$D,Help2_FC!Y:Y)</f>
        <v>5207</v>
      </c>
      <c r="AC515" s="979">
        <f>_xlfn.XLOOKUP($D515,Help2_FC!$D:$D,Help2_FC!Z:Z)</f>
        <v>1780</v>
      </c>
      <c r="AD515" s="979">
        <f>_xlfn.XLOOKUP($D515,Help2_FC!$D:$D,Help2_FC!AA:AA)</f>
        <v>1079.3833668</v>
      </c>
      <c r="AE515" s="979">
        <f>_xlfn.XLOOKUP($D515,Help2_FC!$D:$D,Help2_FC!AB:AB)</f>
        <v>460</v>
      </c>
      <c r="AF515" s="979">
        <f>_xlfn.XLOOKUP($D515,Help2_FC!$D:$D,Help2_FC!AC:AC)</f>
        <v>220</v>
      </c>
      <c r="AG515" s="979">
        <f>_xlfn.XLOOKUP($D515,Help2_FC!$D:$D,Help2_FC!AD:AD)</f>
        <v>245</v>
      </c>
      <c r="AH515" s="979">
        <f>_xlfn.XLOOKUP($D515,Help2_FC!$D:$D,Help2_FC!AE:AE)</f>
        <v>864.90000000000009</v>
      </c>
      <c r="AI515" s="979">
        <f>_xlfn.XLOOKUP($D515,Help2_FC!$D:$D,Help2_FC!AF:AF)</f>
        <v>3574.9199999999996</v>
      </c>
      <c r="AJ515" s="979">
        <f>_xlfn.XLOOKUP($D515,Help2_FC!$D:$D,Help2_FC!AG:AG)</f>
        <v>386.44830133148912</v>
      </c>
      <c r="AK515" s="979">
        <f>_xlfn.XLOOKUP($D515,Help2_FC!$D:$D,Help2_FC!AH:AH)</f>
        <v>8773</v>
      </c>
      <c r="AL515" s="979">
        <f>_xlfn.XLOOKUP($D515,Help2_FC!$D:$D,Help2_FC!AI:AI)</f>
        <v>864</v>
      </c>
      <c r="AM515" s="979">
        <f>_xlfn.XLOOKUP($D515,Help2_FC!$D:$D,Help2_FC!AJ:AJ)</f>
        <v>0</v>
      </c>
      <c r="AN515" s="979">
        <f>_xlfn.XLOOKUP($D515,Help2_FC!$D:$D,Help2_FC!AK:AK)</f>
        <v>1097</v>
      </c>
    </row>
    <row r="516" spans="1:40" x14ac:dyDescent="0.2">
      <c r="A516" s="1">
        <v>45440</v>
      </c>
      <c r="B516">
        <f t="shared" si="53"/>
        <v>5</v>
      </c>
      <c r="C516">
        <f t="shared" si="54"/>
        <v>2024</v>
      </c>
      <c r="D516" s="872" t="str">
        <f t="shared" si="51"/>
        <v>05´2024</v>
      </c>
      <c r="E516" s="867">
        <v>12</v>
      </c>
      <c r="F516" s="2">
        <f t="shared" si="52"/>
        <v>12</v>
      </c>
      <c r="G516" s="1483">
        <f t="shared" si="55"/>
        <v>1.7301038062283735E-2</v>
      </c>
      <c r="H516" s="5">
        <f t="shared" si="56"/>
        <v>0.5</v>
      </c>
      <c r="I516" s="995">
        <f>_xlfn.XLOOKUP($D516,Help2_FC!$D:$D,Help2_FC!H:H)</f>
        <v>17676</v>
      </c>
      <c r="J516" s="979">
        <f>_xlfn.XLOOKUP($D516,Help2_FC!$D:$D,Help2_FC!I:I)</f>
        <v>10689</v>
      </c>
      <c r="K516" s="979">
        <f>_xlfn.XLOOKUP($D516,Help2_FC!$D:$D,Help2_FC!J:J)</f>
        <v>2977</v>
      </c>
      <c r="L516" s="979">
        <f>_xlfn.XLOOKUP($D516,Help2_FC!$D:$D,Help2_FC!K:K)</f>
        <v>2230</v>
      </c>
      <c r="M516" s="979">
        <f>_xlfn.XLOOKUP($D516,Help2_FC!$D:$D,Help2_FC!L:L)</f>
        <v>7446.9823927624193</v>
      </c>
      <c r="N516" s="979">
        <f>_xlfn.XLOOKUP($D516,Help2_FC!$D:$D,Help2_FC!M:M)</f>
        <v>9872</v>
      </c>
      <c r="P516" s="979">
        <f>_xlfn.XLOOKUP($D516,Help2_FC!$D:$D,Help2_FC!F:F)</f>
        <v>693.6</v>
      </c>
      <c r="Q516" s="979">
        <f t="shared" si="57"/>
        <v>744</v>
      </c>
      <c r="R516" s="979">
        <f>_xlfn.XLOOKUP($D516,Help2_FC!$D:$D,Help2_FC!N:N)</f>
        <v>7446.9823927624193</v>
      </c>
      <c r="S516" s="979">
        <f>_xlfn.XLOOKUP($D516,Help2_FC!$D:$D,Help2_FC!O:O)</f>
        <v>7402</v>
      </c>
      <c r="T516" s="979">
        <f>_xlfn.XLOOKUP($D516,Help2_FC!$D:$D,Help2_FC!P:P)</f>
        <v>800</v>
      </c>
      <c r="U516" s="979">
        <f>_xlfn.XLOOKUP($D516,Help2_FC!$D:$D,Help2_FC!Q:Q)</f>
        <v>200</v>
      </c>
      <c r="V516" s="979">
        <f>_xlfn.XLOOKUP($D516,Help2_FC!$D:$D,Help2_FC!R:R)</f>
        <v>100</v>
      </c>
      <c r="W516" s="979">
        <f>_xlfn.XLOOKUP($D516,Help2_FC!$D:$D,Help2_FC!S:S)</f>
        <v>21216</v>
      </c>
      <c r="Y516" s="979">
        <f>_xlfn.XLOOKUP($D516,Help2_FC!$D:$D,Help2_FC!V:V)</f>
        <v>7548</v>
      </c>
      <c r="Z516" s="979">
        <f>_xlfn.XLOOKUP($D516,Help2_FC!$D:$D,Help2_FC!W:W)</f>
        <v>3141</v>
      </c>
      <c r="AA516" s="979">
        <f>_xlfn.XLOOKUP($D516,Help2_FC!$D:$D,Help2_FC!X:X)</f>
        <v>0</v>
      </c>
      <c r="AB516" s="979">
        <f>_xlfn.XLOOKUP($D516,Help2_FC!$D:$D,Help2_FC!Y:Y)</f>
        <v>5207</v>
      </c>
      <c r="AC516" s="979">
        <f>_xlfn.XLOOKUP($D516,Help2_FC!$D:$D,Help2_FC!Z:Z)</f>
        <v>1780</v>
      </c>
      <c r="AD516" s="979">
        <f>_xlfn.XLOOKUP($D516,Help2_FC!$D:$D,Help2_FC!AA:AA)</f>
        <v>1079.3833668</v>
      </c>
      <c r="AE516" s="979">
        <f>_xlfn.XLOOKUP($D516,Help2_FC!$D:$D,Help2_FC!AB:AB)</f>
        <v>460</v>
      </c>
      <c r="AF516" s="979">
        <f>_xlfn.XLOOKUP($D516,Help2_FC!$D:$D,Help2_FC!AC:AC)</f>
        <v>220</v>
      </c>
      <c r="AG516" s="979">
        <f>_xlfn.XLOOKUP($D516,Help2_FC!$D:$D,Help2_FC!AD:AD)</f>
        <v>245</v>
      </c>
      <c r="AH516" s="979">
        <f>_xlfn.XLOOKUP($D516,Help2_FC!$D:$D,Help2_FC!AE:AE)</f>
        <v>864.90000000000009</v>
      </c>
      <c r="AI516" s="979">
        <f>_xlfn.XLOOKUP($D516,Help2_FC!$D:$D,Help2_FC!AF:AF)</f>
        <v>3574.9199999999996</v>
      </c>
      <c r="AJ516" s="979">
        <f>_xlfn.XLOOKUP($D516,Help2_FC!$D:$D,Help2_FC!AG:AG)</f>
        <v>386.44830133148912</v>
      </c>
      <c r="AK516" s="979">
        <f>_xlfn.XLOOKUP($D516,Help2_FC!$D:$D,Help2_FC!AH:AH)</f>
        <v>8773</v>
      </c>
      <c r="AL516" s="979">
        <f>_xlfn.XLOOKUP($D516,Help2_FC!$D:$D,Help2_FC!AI:AI)</f>
        <v>864</v>
      </c>
      <c r="AM516" s="979">
        <f>_xlfn.XLOOKUP($D516,Help2_FC!$D:$D,Help2_FC!AJ:AJ)</f>
        <v>0</v>
      </c>
      <c r="AN516" s="979">
        <f>_xlfn.XLOOKUP($D516,Help2_FC!$D:$D,Help2_FC!AK:AK)</f>
        <v>1097</v>
      </c>
    </row>
    <row r="517" spans="1:40" x14ac:dyDescent="0.2">
      <c r="A517" s="1">
        <v>45441</v>
      </c>
      <c r="B517">
        <f t="shared" si="53"/>
        <v>5</v>
      </c>
      <c r="C517">
        <f t="shared" si="54"/>
        <v>2024</v>
      </c>
      <c r="D517" s="872" t="str">
        <f t="shared" si="51"/>
        <v>05´2024</v>
      </c>
      <c r="F517" s="2">
        <f t="shared" si="52"/>
        <v>24</v>
      </c>
      <c r="G517" s="1483">
        <f t="shared" si="55"/>
        <v>3.460207612456747E-2</v>
      </c>
      <c r="H517" s="5">
        <f t="shared" si="56"/>
        <v>1</v>
      </c>
      <c r="I517" s="995">
        <f>_xlfn.XLOOKUP($D517,Help2_FC!$D:$D,Help2_FC!H:H)</f>
        <v>17676</v>
      </c>
      <c r="J517" s="979">
        <f>_xlfn.XLOOKUP($D517,Help2_FC!$D:$D,Help2_FC!I:I)</f>
        <v>10689</v>
      </c>
      <c r="K517" s="979">
        <f>_xlfn.XLOOKUP($D517,Help2_FC!$D:$D,Help2_FC!J:J)</f>
        <v>2977</v>
      </c>
      <c r="L517" s="979">
        <f>_xlfn.XLOOKUP($D517,Help2_FC!$D:$D,Help2_FC!K:K)</f>
        <v>2230</v>
      </c>
      <c r="M517" s="979">
        <f>_xlfn.XLOOKUP($D517,Help2_FC!$D:$D,Help2_FC!L:L)</f>
        <v>7446.9823927624193</v>
      </c>
      <c r="N517" s="979">
        <f>_xlfn.XLOOKUP($D517,Help2_FC!$D:$D,Help2_FC!M:M)</f>
        <v>9872</v>
      </c>
      <c r="P517" s="979">
        <f>_xlfn.XLOOKUP($D517,Help2_FC!$D:$D,Help2_FC!F:F)</f>
        <v>693.6</v>
      </c>
      <c r="Q517" s="979">
        <f t="shared" si="57"/>
        <v>744</v>
      </c>
      <c r="R517" s="979">
        <f>_xlfn.XLOOKUP($D517,Help2_FC!$D:$D,Help2_FC!N:N)</f>
        <v>7446.9823927624193</v>
      </c>
      <c r="S517" s="979">
        <f>_xlfn.XLOOKUP($D517,Help2_FC!$D:$D,Help2_FC!O:O)</f>
        <v>7402</v>
      </c>
      <c r="T517" s="979">
        <f>_xlfn.XLOOKUP($D517,Help2_FC!$D:$D,Help2_FC!P:P)</f>
        <v>800</v>
      </c>
      <c r="U517" s="979">
        <f>_xlfn.XLOOKUP($D517,Help2_FC!$D:$D,Help2_FC!Q:Q)</f>
        <v>200</v>
      </c>
      <c r="V517" s="979">
        <f>_xlfn.XLOOKUP($D517,Help2_FC!$D:$D,Help2_FC!R:R)</f>
        <v>100</v>
      </c>
      <c r="W517" s="979">
        <f>_xlfn.XLOOKUP($D517,Help2_FC!$D:$D,Help2_FC!S:S)</f>
        <v>21216</v>
      </c>
      <c r="Y517" s="979">
        <f>_xlfn.XLOOKUP($D517,Help2_FC!$D:$D,Help2_FC!V:V)</f>
        <v>7548</v>
      </c>
      <c r="Z517" s="979">
        <f>_xlfn.XLOOKUP($D517,Help2_FC!$D:$D,Help2_FC!W:W)</f>
        <v>3141</v>
      </c>
      <c r="AA517" s="979">
        <f>_xlfn.XLOOKUP($D517,Help2_FC!$D:$D,Help2_FC!X:X)</f>
        <v>0</v>
      </c>
      <c r="AB517" s="979">
        <f>_xlfn.XLOOKUP($D517,Help2_FC!$D:$D,Help2_FC!Y:Y)</f>
        <v>5207</v>
      </c>
      <c r="AC517" s="979">
        <f>_xlfn.XLOOKUP($D517,Help2_FC!$D:$D,Help2_FC!Z:Z)</f>
        <v>1780</v>
      </c>
      <c r="AD517" s="979">
        <f>_xlfn.XLOOKUP($D517,Help2_FC!$D:$D,Help2_FC!AA:AA)</f>
        <v>1079.3833668</v>
      </c>
      <c r="AE517" s="979">
        <f>_xlfn.XLOOKUP($D517,Help2_FC!$D:$D,Help2_FC!AB:AB)</f>
        <v>460</v>
      </c>
      <c r="AF517" s="979">
        <f>_xlfn.XLOOKUP($D517,Help2_FC!$D:$D,Help2_FC!AC:AC)</f>
        <v>220</v>
      </c>
      <c r="AG517" s="979">
        <f>_xlfn.XLOOKUP($D517,Help2_FC!$D:$D,Help2_FC!AD:AD)</f>
        <v>245</v>
      </c>
      <c r="AH517" s="979">
        <f>_xlfn.XLOOKUP($D517,Help2_FC!$D:$D,Help2_FC!AE:AE)</f>
        <v>864.90000000000009</v>
      </c>
      <c r="AI517" s="979">
        <f>_xlfn.XLOOKUP($D517,Help2_FC!$D:$D,Help2_FC!AF:AF)</f>
        <v>3574.9199999999996</v>
      </c>
      <c r="AJ517" s="979">
        <f>_xlfn.XLOOKUP($D517,Help2_FC!$D:$D,Help2_FC!AG:AG)</f>
        <v>386.44830133148912</v>
      </c>
      <c r="AK517" s="979">
        <f>_xlfn.XLOOKUP($D517,Help2_FC!$D:$D,Help2_FC!AH:AH)</f>
        <v>8773</v>
      </c>
      <c r="AL517" s="979">
        <f>_xlfn.XLOOKUP($D517,Help2_FC!$D:$D,Help2_FC!AI:AI)</f>
        <v>864</v>
      </c>
      <c r="AM517" s="979">
        <f>_xlfn.XLOOKUP($D517,Help2_FC!$D:$D,Help2_FC!AJ:AJ)</f>
        <v>0</v>
      </c>
      <c r="AN517" s="979">
        <f>_xlfn.XLOOKUP($D517,Help2_FC!$D:$D,Help2_FC!AK:AK)</f>
        <v>1097</v>
      </c>
    </row>
    <row r="518" spans="1:40" x14ac:dyDescent="0.2">
      <c r="A518" s="1">
        <v>45442</v>
      </c>
      <c r="B518">
        <f t="shared" si="53"/>
        <v>5</v>
      </c>
      <c r="C518">
        <f t="shared" si="54"/>
        <v>2024</v>
      </c>
      <c r="D518" s="872" t="str">
        <f t="shared" si="51"/>
        <v>05´2024</v>
      </c>
      <c r="F518" s="2">
        <f t="shared" si="52"/>
        <v>24</v>
      </c>
      <c r="G518" s="1483">
        <f t="shared" si="55"/>
        <v>3.460207612456747E-2</v>
      </c>
      <c r="H518" s="5">
        <f t="shared" si="56"/>
        <v>1</v>
      </c>
      <c r="I518" s="995">
        <f>_xlfn.XLOOKUP($D518,Help2_FC!$D:$D,Help2_FC!H:H)</f>
        <v>17676</v>
      </c>
      <c r="J518" s="979">
        <f>_xlfn.XLOOKUP($D518,Help2_FC!$D:$D,Help2_FC!I:I)</f>
        <v>10689</v>
      </c>
      <c r="K518" s="979">
        <f>_xlfn.XLOOKUP($D518,Help2_FC!$D:$D,Help2_FC!J:J)</f>
        <v>2977</v>
      </c>
      <c r="L518" s="979">
        <f>_xlfn.XLOOKUP($D518,Help2_FC!$D:$D,Help2_FC!K:K)</f>
        <v>2230</v>
      </c>
      <c r="M518" s="979">
        <f>_xlfn.XLOOKUP($D518,Help2_FC!$D:$D,Help2_FC!L:L)</f>
        <v>7446.9823927624193</v>
      </c>
      <c r="N518" s="979">
        <f>_xlfn.XLOOKUP($D518,Help2_FC!$D:$D,Help2_FC!M:M)</f>
        <v>9872</v>
      </c>
      <c r="P518" s="979">
        <f>_xlfn.XLOOKUP($D518,Help2_FC!$D:$D,Help2_FC!F:F)</f>
        <v>693.6</v>
      </c>
      <c r="Q518" s="979">
        <f t="shared" si="57"/>
        <v>744</v>
      </c>
      <c r="R518" s="979">
        <f>_xlfn.XLOOKUP($D518,Help2_FC!$D:$D,Help2_FC!N:N)</f>
        <v>7446.9823927624193</v>
      </c>
      <c r="S518" s="979">
        <f>_xlfn.XLOOKUP($D518,Help2_FC!$D:$D,Help2_FC!O:O)</f>
        <v>7402</v>
      </c>
      <c r="T518" s="979">
        <f>_xlfn.XLOOKUP($D518,Help2_FC!$D:$D,Help2_FC!P:P)</f>
        <v>800</v>
      </c>
      <c r="U518" s="979">
        <f>_xlfn.XLOOKUP($D518,Help2_FC!$D:$D,Help2_FC!Q:Q)</f>
        <v>200</v>
      </c>
      <c r="V518" s="979">
        <f>_xlfn.XLOOKUP($D518,Help2_FC!$D:$D,Help2_FC!R:R)</f>
        <v>100</v>
      </c>
      <c r="W518" s="979">
        <f>_xlfn.XLOOKUP($D518,Help2_FC!$D:$D,Help2_FC!S:S)</f>
        <v>21216</v>
      </c>
      <c r="Y518" s="979">
        <f>_xlfn.XLOOKUP($D518,Help2_FC!$D:$D,Help2_FC!V:V)</f>
        <v>7548</v>
      </c>
      <c r="Z518" s="979">
        <f>_xlfn.XLOOKUP($D518,Help2_FC!$D:$D,Help2_FC!W:W)</f>
        <v>3141</v>
      </c>
      <c r="AA518" s="979">
        <f>_xlfn.XLOOKUP($D518,Help2_FC!$D:$D,Help2_FC!X:X)</f>
        <v>0</v>
      </c>
      <c r="AB518" s="979">
        <f>_xlfn.XLOOKUP($D518,Help2_FC!$D:$D,Help2_FC!Y:Y)</f>
        <v>5207</v>
      </c>
      <c r="AC518" s="979">
        <f>_xlfn.XLOOKUP($D518,Help2_FC!$D:$D,Help2_FC!Z:Z)</f>
        <v>1780</v>
      </c>
      <c r="AD518" s="979">
        <f>_xlfn.XLOOKUP($D518,Help2_FC!$D:$D,Help2_FC!AA:AA)</f>
        <v>1079.3833668</v>
      </c>
      <c r="AE518" s="979">
        <f>_xlfn.XLOOKUP($D518,Help2_FC!$D:$D,Help2_FC!AB:AB)</f>
        <v>460</v>
      </c>
      <c r="AF518" s="979">
        <f>_xlfn.XLOOKUP($D518,Help2_FC!$D:$D,Help2_FC!AC:AC)</f>
        <v>220</v>
      </c>
      <c r="AG518" s="979">
        <f>_xlfn.XLOOKUP($D518,Help2_FC!$D:$D,Help2_FC!AD:AD)</f>
        <v>245</v>
      </c>
      <c r="AH518" s="979">
        <f>_xlfn.XLOOKUP($D518,Help2_FC!$D:$D,Help2_FC!AE:AE)</f>
        <v>864.90000000000009</v>
      </c>
      <c r="AI518" s="979">
        <f>_xlfn.XLOOKUP($D518,Help2_FC!$D:$D,Help2_FC!AF:AF)</f>
        <v>3574.9199999999996</v>
      </c>
      <c r="AJ518" s="979">
        <f>_xlfn.XLOOKUP($D518,Help2_FC!$D:$D,Help2_FC!AG:AG)</f>
        <v>386.44830133148912</v>
      </c>
      <c r="AK518" s="979">
        <f>_xlfn.XLOOKUP($D518,Help2_FC!$D:$D,Help2_FC!AH:AH)</f>
        <v>8773</v>
      </c>
      <c r="AL518" s="979">
        <f>_xlfn.XLOOKUP($D518,Help2_FC!$D:$D,Help2_FC!AI:AI)</f>
        <v>864</v>
      </c>
      <c r="AM518" s="979">
        <f>_xlfn.XLOOKUP($D518,Help2_FC!$D:$D,Help2_FC!AJ:AJ)</f>
        <v>0</v>
      </c>
      <c r="AN518" s="979">
        <f>_xlfn.XLOOKUP($D518,Help2_FC!$D:$D,Help2_FC!AK:AK)</f>
        <v>1097</v>
      </c>
    </row>
    <row r="519" spans="1:40" x14ac:dyDescent="0.2">
      <c r="A519" s="1">
        <v>45443</v>
      </c>
      <c r="B519">
        <f t="shared" si="53"/>
        <v>5</v>
      </c>
      <c r="C519">
        <f t="shared" si="54"/>
        <v>2024</v>
      </c>
      <c r="D519" s="872" t="str">
        <f t="shared" si="51"/>
        <v>05´2024</v>
      </c>
      <c r="F519" s="2">
        <f t="shared" si="52"/>
        <v>24</v>
      </c>
      <c r="G519" s="1483">
        <f t="shared" si="55"/>
        <v>3.460207612456747E-2</v>
      </c>
      <c r="H519" s="5">
        <f t="shared" si="56"/>
        <v>1</v>
      </c>
      <c r="I519" s="995">
        <f>_xlfn.XLOOKUP($D519,Help2_FC!$D:$D,Help2_FC!H:H)</f>
        <v>17676</v>
      </c>
      <c r="J519" s="979">
        <f>_xlfn.XLOOKUP($D519,Help2_FC!$D:$D,Help2_FC!I:I)</f>
        <v>10689</v>
      </c>
      <c r="K519" s="979">
        <f>_xlfn.XLOOKUP($D519,Help2_FC!$D:$D,Help2_FC!J:J)</f>
        <v>2977</v>
      </c>
      <c r="L519" s="979">
        <f>_xlfn.XLOOKUP($D519,Help2_FC!$D:$D,Help2_FC!K:K)</f>
        <v>2230</v>
      </c>
      <c r="M519" s="979">
        <f>_xlfn.XLOOKUP($D519,Help2_FC!$D:$D,Help2_FC!L:L)</f>
        <v>7446.9823927624193</v>
      </c>
      <c r="N519" s="979">
        <f>_xlfn.XLOOKUP($D519,Help2_FC!$D:$D,Help2_FC!M:M)</f>
        <v>9872</v>
      </c>
      <c r="P519" s="979">
        <f>_xlfn.XLOOKUP($D519,Help2_FC!$D:$D,Help2_FC!F:F)</f>
        <v>693.6</v>
      </c>
      <c r="Q519" s="979">
        <f t="shared" si="57"/>
        <v>744</v>
      </c>
      <c r="R519" s="979">
        <f>_xlfn.XLOOKUP($D519,Help2_FC!$D:$D,Help2_FC!N:N)</f>
        <v>7446.9823927624193</v>
      </c>
      <c r="S519" s="979">
        <f>_xlfn.XLOOKUP($D519,Help2_FC!$D:$D,Help2_FC!O:O)</f>
        <v>7402</v>
      </c>
      <c r="T519" s="979">
        <f>_xlfn.XLOOKUP($D519,Help2_FC!$D:$D,Help2_FC!P:P)</f>
        <v>800</v>
      </c>
      <c r="U519" s="979">
        <f>_xlfn.XLOOKUP($D519,Help2_FC!$D:$D,Help2_FC!Q:Q)</f>
        <v>200</v>
      </c>
      <c r="V519" s="979">
        <f>_xlfn.XLOOKUP($D519,Help2_FC!$D:$D,Help2_FC!R:R)</f>
        <v>100</v>
      </c>
      <c r="W519" s="979">
        <f>_xlfn.XLOOKUP($D519,Help2_FC!$D:$D,Help2_FC!S:S)</f>
        <v>21216</v>
      </c>
      <c r="Y519" s="979">
        <f>_xlfn.XLOOKUP($D519,Help2_FC!$D:$D,Help2_FC!V:V)</f>
        <v>7548</v>
      </c>
      <c r="Z519" s="979">
        <f>_xlfn.XLOOKUP($D519,Help2_FC!$D:$D,Help2_FC!W:W)</f>
        <v>3141</v>
      </c>
      <c r="AA519" s="979">
        <f>_xlfn.XLOOKUP($D519,Help2_FC!$D:$D,Help2_FC!X:X)</f>
        <v>0</v>
      </c>
      <c r="AB519" s="979">
        <f>_xlfn.XLOOKUP($D519,Help2_FC!$D:$D,Help2_FC!Y:Y)</f>
        <v>5207</v>
      </c>
      <c r="AC519" s="979">
        <f>_xlfn.XLOOKUP($D519,Help2_FC!$D:$D,Help2_FC!Z:Z)</f>
        <v>1780</v>
      </c>
      <c r="AD519" s="979">
        <f>_xlfn.XLOOKUP($D519,Help2_FC!$D:$D,Help2_FC!AA:AA)</f>
        <v>1079.3833668</v>
      </c>
      <c r="AE519" s="979">
        <f>_xlfn.XLOOKUP($D519,Help2_FC!$D:$D,Help2_FC!AB:AB)</f>
        <v>460</v>
      </c>
      <c r="AF519" s="979">
        <f>_xlfn.XLOOKUP($D519,Help2_FC!$D:$D,Help2_FC!AC:AC)</f>
        <v>220</v>
      </c>
      <c r="AG519" s="979">
        <f>_xlfn.XLOOKUP($D519,Help2_FC!$D:$D,Help2_FC!AD:AD)</f>
        <v>245</v>
      </c>
      <c r="AH519" s="979">
        <f>_xlfn.XLOOKUP($D519,Help2_FC!$D:$D,Help2_FC!AE:AE)</f>
        <v>864.90000000000009</v>
      </c>
      <c r="AI519" s="979">
        <f>_xlfn.XLOOKUP($D519,Help2_FC!$D:$D,Help2_FC!AF:AF)</f>
        <v>3574.9199999999996</v>
      </c>
      <c r="AJ519" s="979">
        <f>_xlfn.XLOOKUP($D519,Help2_FC!$D:$D,Help2_FC!AG:AG)</f>
        <v>386.44830133148912</v>
      </c>
      <c r="AK519" s="979">
        <f>_xlfn.XLOOKUP($D519,Help2_FC!$D:$D,Help2_FC!AH:AH)</f>
        <v>8773</v>
      </c>
      <c r="AL519" s="979">
        <f>_xlfn.XLOOKUP($D519,Help2_FC!$D:$D,Help2_FC!AI:AI)</f>
        <v>864</v>
      </c>
      <c r="AM519" s="979">
        <f>_xlfn.XLOOKUP($D519,Help2_FC!$D:$D,Help2_FC!AJ:AJ)</f>
        <v>0</v>
      </c>
      <c r="AN519" s="979">
        <f>_xlfn.XLOOKUP($D519,Help2_FC!$D:$D,Help2_FC!AK:AK)</f>
        <v>1097</v>
      </c>
    </row>
    <row r="520" spans="1:40" x14ac:dyDescent="0.2">
      <c r="A520" s="1">
        <v>45444</v>
      </c>
      <c r="B520">
        <f t="shared" si="53"/>
        <v>6</v>
      </c>
      <c r="C520">
        <f t="shared" si="54"/>
        <v>2024</v>
      </c>
      <c r="D520" s="872" t="str">
        <f t="shared" si="51"/>
        <v>06´2024</v>
      </c>
      <c r="F520" s="2">
        <f t="shared" si="52"/>
        <v>24</v>
      </c>
      <c r="G520" s="1483">
        <f t="shared" si="55"/>
        <v>3.5211267605633804E-2</v>
      </c>
      <c r="H520" s="5">
        <f t="shared" si="56"/>
        <v>1</v>
      </c>
      <c r="I520" s="995">
        <f>_xlfn.XLOOKUP($D520,Help2_FC!$D:$D,Help2_FC!H:H)</f>
        <v>17069</v>
      </c>
      <c r="J520" s="979">
        <f>_xlfn.XLOOKUP($D520,Help2_FC!$D:$D,Help2_FC!I:I)</f>
        <v>10311</v>
      </c>
      <c r="K520" s="979">
        <f>_xlfn.XLOOKUP($D520,Help2_FC!$D:$D,Help2_FC!J:J)</f>
        <v>2881</v>
      </c>
      <c r="L520" s="979">
        <f>_xlfn.XLOOKUP($D520,Help2_FC!$D:$D,Help2_FC!K:K)</f>
        <v>2662</v>
      </c>
      <c r="M520" s="979">
        <f>_xlfn.XLOOKUP($D520,Help2_FC!$D:$D,Help2_FC!L:L)</f>
        <v>6860.2846768786721</v>
      </c>
      <c r="N520" s="979">
        <f>_xlfn.XLOOKUP($D520,Help2_FC!$D:$D,Help2_FC!M:M)</f>
        <v>9068</v>
      </c>
      <c r="P520" s="979">
        <f>_xlfn.XLOOKUP($D520,Help2_FC!$D:$D,Help2_FC!F:F)</f>
        <v>681.6</v>
      </c>
      <c r="Q520" s="979">
        <f t="shared" si="57"/>
        <v>720</v>
      </c>
      <c r="R520" s="979">
        <f>_xlfn.XLOOKUP($D520,Help2_FC!$D:$D,Help2_FC!N:N)</f>
        <v>6860.2846768786721</v>
      </c>
      <c r="S520" s="979">
        <f>_xlfn.XLOOKUP($D520,Help2_FC!$D:$D,Help2_FC!O:O)</f>
        <v>7060</v>
      </c>
      <c r="T520" s="979">
        <f>_xlfn.XLOOKUP($D520,Help2_FC!$D:$D,Help2_FC!P:P)</f>
        <v>800</v>
      </c>
      <c r="U520" s="979">
        <f>_xlfn.XLOOKUP($D520,Help2_FC!$D:$D,Help2_FC!Q:Q)</f>
        <v>200</v>
      </c>
      <c r="V520" s="979">
        <f>_xlfn.XLOOKUP($D520,Help2_FC!$D:$D,Help2_FC!R:R)</f>
        <v>70</v>
      </c>
      <c r="W520" s="979">
        <f>_xlfn.XLOOKUP($D520,Help2_FC!$D:$D,Help2_FC!S:S)</f>
        <v>20150</v>
      </c>
      <c r="Y520" s="979">
        <f>_xlfn.XLOOKUP($D520,Help2_FC!$D:$D,Help2_FC!V:V)</f>
        <v>6805</v>
      </c>
      <c r="Z520" s="979">
        <f>_xlfn.XLOOKUP($D520,Help2_FC!$D:$D,Help2_FC!W:W)</f>
        <v>3506</v>
      </c>
      <c r="AA520" s="979">
        <f>_xlfn.XLOOKUP($D520,Help2_FC!$D:$D,Help2_FC!X:X)</f>
        <v>0</v>
      </c>
      <c r="AB520" s="979">
        <f>_xlfn.XLOOKUP($D520,Help2_FC!$D:$D,Help2_FC!Y:Y)</f>
        <v>5543</v>
      </c>
      <c r="AC520" s="979">
        <f>_xlfn.XLOOKUP($D520,Help2_FC!$D:$D,Help2_FC!Z:Z)</f>
        <v>1215</v>
      </c>
      <c r="AD520" s="979">
        <f>_xlfn.XLOOKUP($D520,Help2_FC!$D:$D,Help2_FC!AA:AA)</f>
        <v>993.53540399999986</v>
      </c>
      <c r="AE520" s="979">
        <f>_xlfn.XLOOKUP($D520,Help2_FC!$D:$D,Help2_FC!AB:AB)</f>
        <v>80</v>
      </c>
      <c r="AF520" s="979">
        <f>_xlfn.XLOOKUP($D520,Help2_FC!$D:$D,Help2_FC!AC:AC)</f>
        <v>20</v>
      </c>
      <c r="AG520" s="979">
        <f>_xlfn.XLOOKUP($D520,Help2_FC!$D:$D,Help2_FC!AD:AD)</f>
        <v>185</v>
      </c>
      <c r="AH520" s="979">
        <f>_xlfn.XLOOKUP($D520,Help2_FC!$D:$D,Help2_FC!AE:AE)</f>
        <v>837.00000000000023</v>
      </c>
      <c r="AI520" s="979">
        <f>_xlfn.XLOOKUP($D520,Help2_FC!$D:$D,Help2_FC!AF:AF)</f>
        <v>3459.6</v>
      </c>
      <c r="AJ520" s="979">
        <f>_xlfn.XLOOKUP($D520,Help2_FC!$D:$D,Help2_FC!AG:AG)</f>
        <v>381.30588686387449</v>
      </c>
      <c r="AK520" s="979">
        <f>_xlfn.XLOOKUP($D520,Help2_FC!$D:$D,Help2_FC!AH:AH)</f>
        <v>7697</v>
      </c>
      <c r="AL520" s="979">
        <f>_xlfn.XLOOKUP($D520,Help2_FC!$D:$D,Help2_FC!AI:AI)</f>
        <v>756</v>
      </c>
      <c r="AM520" s="979">
        <f>_xlfn.XLOOKUP($D520,Help2_FC!$D:$D,Help2_FC!AJ:AJ)</f>
        <v>0</v>
      </c>
      <c r="AN520" s="979">
        <f>_xlfn.XLOOKUP($D520,Help2_FC!$D:$D,Help2_FC!AK:AK)</f>
        <v>553</v>
      </c>
    </row>
    <row r="521" spans="1:40" x14ac:dyDescent="0.2">
      <c r="A521" s="1">
        <v>45445</v>
      </c>
      <c r="B521">
        <f t="shared" si="53"/>
        <v>6</v>
      </c>
      <c r="C521">
        <f t="shared" si="54"/>
        <v>2024</v>
      </c>
      <c r="D521" s="872" t="str">
        <f t="shared" si="51"/>
        <v>06´2024</v>
      </c>
      <c r="F521" s="2">
        <f t="shared" si="52"/>
        <v>24</v>
      </c>
      <c r="G521" s="1483">
        <f t="shared" si="55"/>
        <v>3.5211267605633804E-2</v>
      </c>
      <c r="H521" s="5">
        <f t="shared" si="56"/>
        <v>1</v>
      </c>
      <c r="I521" s="995">
        <f>_xlfn.XLOOKUP($D521,Help2_FC!$D:$D,Help2_FC!H:H)</f>
        <v>17069</v>
      </c>
      <c r="J521" s="979">
        <f>_xlfn.XLOOKUP($D521,Help2_FC!$D:$D,Help2_FC!I:I)</f>
        <v>10311</v>
      </c>
      <c r="K521" s="979">
        <f>_xlfn.XLOOKUP($D521,Help2_FC!$D:$D,Help2_FC!J:J)</f>
        <v>2881</v>
      </c>
      <c r="L521" s="979">
        <f>_xlfn.XLOOKUP($D521,Help2_FC!$D:$D,Help2_FC!K:K)</f>
        <v>2662</v>
      </c>
      <c r="M521" s="979">
        <f>_xlfn.XLOOKUP($D521,Help2_FC!$D:$D,Help2_FC!L:L)</f>
        <v>6860.2846768786721</v>
      </c>
      <c r="N521" s="979">
        <f>_xlfn.XLOOKUP($D521,Help2_FC!$D:$D,Help2_FC!M:M)</f>
        <v>9068</v>
      </c>
      <c r="P521" s="979">
        <f>_xlfn.XLOOKUP($D521,Help2_FC!$D:$D,Help2_FC!F:F)</f>
        <v>681.6</v>
      </c>
      <c r="Q521" s="979">
        <f t="shared" si="57"/>
        <v>720</v>
      </c>
      <c r="R521" s="979">
        <f>_xlfn.XLOOKUP($D521,Help2_FC!$D:$D,Help2_FC!N:N)</f>
        <v>6860.2846768786721</v>
      </c>
      <c r="S521" s="979">
        <f>_xlfn.XLOOKUP($D521,Help2_FC!$D:$D,Help2_FC!O:O)</f>
        <v>7060</v>
      </c>
      <c r="T521" s="979">
        <f>_xlfn.XLOOKUP($D521,Help2_FC!$D:$D,Help2_FC!P:P)</f>
        <v>800</v>
      </c>
      <c r="U521" s="979">
        <f>_xlfn.XLOOKUP($D521,Help2_FC!$D:$D,Help2_FC!Q:Q)</f>
        <v>200</v>
      </c>
      <c r="V521" s="979">
        <f>_xlfn.XLOOKUP($D521,Help2_FC!$D:$D,Help2_FC!R:R)</f>
        <v>70</v>
      </c>
      <c r="W521" s="979">
        <f>_xlfn.XLOOKUP($D521,Help2_FC!$D:$D,Help2_FC!S:S)</f>
        <v>20150</v>
      </c>
      <c r="Y521" s="979">
        <f>_xlfn.XLOOKUP($D521,Help2_FC!$D:$D,Help2_FC!V:V)</f>
        <v>6805</v>
      </c>
      <c r="Z521" s="979">
        <f>_xlfn.XLOOKUP($D521,Help2_FC!$D:$D,Help2_FC!W:W)</f>
        <v>3506</v>
      </c>
      <c r="AA521" s="979">
        <f>_xlfn.XLOOKUP($D521,Help2_FC!$D:$D,Help2_FC!X:X)</f>
        <v>0</v>
      </c>
      <c r="AB521" s="979">
        <f>_xlfn.XLOOKUP($D521,Help2_FC!$D:$D,Help2_FC!Y:Y)</f>
        <v>5543</v>
      </c>
      <c r="AC521" s="979">
        <f>_xlfn.XLOOKUP($D521,Help2_FC!$D:$D,Help2_FC!Z:Z)</f>
        <v>1215</v>
      </c>
      <c r="AD521" s="979">
        <f>_xlfn.XLOOKUP($D521,Help2_FC!$D:$D,Help2_FC!AA:AA)</f>
        <v>993.53540399999986</v>
      </c>
      <c r="AE521" s="979">
        <f>_xlfn.XLOOKUP($D521,Help2_FC!$D:$D,Help2_FC!AB:AB)</f>
        <v>80</v>
      </c>
      <c r="AF521" s="979">
        <f>_xlfn.XLOOKUP($D521,Help2_FC!$D:$D,Help2_FC!AC:AC)</f>
        <v>20</v>
      </c>
      <c r="AG521" s="979">
        <f>_xlfn.XLOOKUP($D521,Help2_FC!$D:$D,Help2_FC!AD:AD)</f>
        <v>185</v>
      </c>
      <c r="AH521" s="979">
        <f>_xlfn.XLOOKUP($D521,Help2_FC!$D:$D,Help2_FC!AE:AE)</f>
        <v>837.00000000000023</v>
      </c>
      <c r="AI521" s="979">
        <f>_xlfn.XLOOKUP($D521,Help2_FC!$D:$D,Help2_FC!AF:AF)</f>
        <v>3459.6</v>
      </c>
      <c r="AJ521" s="979">
        <f>_xlfn.XLOOKUP($D521,Help2_FC!$D:$D,Help2_FC!AG:AG)</f>
        <v>381.30588686387449</v>
      </c>
      <c r="AK521" s="979">
        <f>_xlfn.XLOOKUP($D521,Help2_FC!$D:$D,Help2_FC!AH:AH)</f>
        <v>7697</v>
      </c>
      <c r="AL521" s="979">
        <f>_xlfn.XLOOKUP($D521,Help2_FC!$D:$D,Help2_FC!AI:AI)</f>
        <v>756</v>
      </c>
      <c r="AM521" s="979">
        <f>_xlfn.XLOOKUP($D521,Help2_FC!$D:$D,Help2_FC!AJ:AJ)</f>
        <v>0</v>
      </c>
      <c r="AN521" s="979">
        <f>_xlfn.XLOOKUP($D521,Help2_FC!$D:$D,Help2_FC!AK:AK)</f>
        <v>553</v>
      </c>
    </row>
    <row r="522" spans="1:40" x14ac:dyDescent="0.2">
      <c r="A522" s="1">
        <v>45446</v>
      </c>
      <c r="B522">
        <f t="shared" si="53"/>
        <v>6</v>
      </c>
      <c r="C522">
        <f t="shared" si="54"/>
        <v>2024</v>
      </c>
      <c r="D522" s="872" t="str">
        <f t="shared" si="51"/>
        <v>06´2024</v>
      </c>
      <c r="F522" s="2">
        <f t="shared" si="52"/>
        <v>24</v>
      </c>
      <c r="G522" s="1483">
        <f t="shared" si="55"/>
        <v>3.5211267605633804E-2</v>
      </c>
      <c r="H522" s="5">
        <f t="shared" si="56"/>
        <v>1</v>
      </c>
      <c r="I522" s="995">
        <f>_xlfn.XLOOKUP($D522,Help2_FC!$D:$D,Help2_FC!H:H)</f>
        <v>17069</v>
      </c>
      <c r="J522" s="979">
        <f>_xlfn.XLOOKUP($D522,Help2_FC!$D:$D,Help2_FC!I:I)</f>
        <v>10311</v>
      </c>
      <c r="K522" s="979">
        <f>_xlfn.XLOOKUP($D522,Help2_FC!$D:$D,Help2_FC!J:J)</f>
        <v>2881</v>
      </c>
      <c r="L522" s="979">
        <f>_xlfn.XLOOKUP($D522,Help2_FC!$D:$D,Help2_FC!K:K)</f>
        <v>2662</v>
      </c>
      <c r="M522" s="979">
        <f>_xlfn.XLOOKUP($D522,Help2_FC!$D:$D,Help2_FC!L:L)</f>
        <v>6860.2846768786721</v>
      </c>
      <c r="N522" s="979">
        <f>_xlfn.XLOOKUP($D522,Help2_FC!$D:$D,Help2_FC!M:M)</f>
        <v>9068</v>
      </c>
      <c r="P522" s="979">
        <f>_xlfn.XLOOKUP($D522,Help2_FC!$D:$D,Help2_FC!F:F)</f>
        <v>681.6</v>
      </c>
      <c r="Q522" s="979">
        <f t="shared" si="57"/>
        <v>720</v>
      </c>
      <c r="R522" s="979">
        <f>_xlfn.XLOOKUP($D522,Help2_FC!$D:$D,Help2_FC!N:N)</f>
        <v>6860.2846768786721</v>
      </c>
      <c r="S522" s="979">
        <f>_xlfn.XLOOKUP($D522,Help2_FC!$D:$D,Help2_FC!O:O)</f>
        <v>7060</v>
      </c>
      <c r="T522" s="979">
        <f>_xlfn.XLOOKUP($D522,Help2_FC!$D:$D,Help2_FC!P:P)</f>
        <v>800</v>
      </c>
      <c r="U522" s="979">
        <f>_xlfn.XLOOKUP($D522,Help2_FC!$D:$D,Help2_FC!Q:Q)</f>
        <v>200</v>
      </c>
      <c r="V522" s="979">
        <f>_xlfn.XLOOKUP($D522,Help2_FC!$D:$D,Help2_FC!R:R)</f>
        <v>70</v>
      </c>
      <c r="W522" s="979">
        <f>_xlfn.XLOOKUP($D522,Help2_FC!$D:$D,Help2_FC!S:S)</f>
        <v>20150</v>
      </c>
      <c r="Y522" s="979">
        <f>_xlfn.XLOOKUP($D522,Help2_FC!$D:$D,Help2_FC!V:V)</f>
        <v>6805</v>
      </c>
      <c r="Z522" s="979">
        <f>_xlfn.XLOOKUP($D522,Help2_FC!$D:$D,Help2_FC!W:W)</f>
        <v>3506</v>
      </c>
      <c r="AA522" s="979">
        <f>_xlfn.XLOOKUP($D522,Help2_FC!$D:$D,Help2_FC!X:X)</f>
        <v>0</v>
      </c>
      <c r="AB522" s="979">
        <f>_xlfn.XLOOKUP($D522,Help2_FC!$D:$D,Help2_FC!Y:Y)</f>
        <v>5543</v>
      </c>
      <c r="AC522" s="979">
        <f>_xlfn.XLOOKUP($D522,Help2_FC!$D:$D,Help2_FC!Z:Z)</f>
        <v>1215</v>
      </c>
      <c r="AD522" s="979">
        <f>_xlfn.XLOOKUP($D522,Help2_FC!$D:$D,Help2_FC!AA:AA)</f>
        <v>993.53540399999986</v>
      </c>
      <c r="AE522" s="979">
        <f>_xlfn.XLOOKUP($D522,Help2_FC!$D:$D,Help2_FC!AB:AB)</f>
        <v>80</v>
      </c>
      <c r="AF522" s="979">
        <f>_xlfn.XLOOKUP($D522,Help2_FC!$D:$D,Help2_FC!AC:AC)</f>
        <v>20</v>
      </c>
      <c r="AG522" s="979">
        <f>_xlfn.XLOOKUP($D522,Help2_FC!$D:$D,Help2_FC!AD:AD)</f>
        <v>185</v>
      </c>
      <c r="AH522" s="979">
        <f>_xlfn.XLOOKUP($D522,Help2_FC!$D:$D,Help2_FC!AE:AE)</f>
        <v>837.00000000000023</v>
      </c>
      <c r="AI522" s="979">
        <f>_xlfn.XLOOKUP($D522,Help2_FC!$D:$D,Help2_FC!AF:AF)</f>
        <v>3459.6</v>
      </c>
      <c r="AJ522" s="979">
        <f>_xlfn.XLOOKUP($D522,Help2_FC!$D:$D,Help2_FC!AG:AG)</f>
        <v>381.30588686387449</v>
      </c>
      <c r="AK522" s="979">
        <f>_xlfn.XLOOKUP($D522,Help2_FC!$D:$D,Help2_FC!AH:AH)</f>
        <v>7697</v>
      </c>
      <c r="AL522" s="979">
        <f>_xlfn.XLOOKUP($D522,Help2_FC!$D:$D,Help2_FC!AI:AI)</f>
        <v>756</v>
      </c>
      <c r="AM522" s="979">
        <f>_xlfn.XLOOKUP($D522,Help2_FC!$D:$D,Help2_FC!AJ:AJ)</f>
        <v>0</v>
      </c>
      <c r="AN522" s="979">
        <f>_xlfn.XLOOKUP($D522,Help2_FC!$D:$D,Help2_FC!AK:AK)</f>
        <v>553</v>
      </c>
    </row>
    <row r="523" spans="1:40" x14ac:dyDescent="0.2">
      <c r="A523" s="1">
        <v>45447</v>
      </c>
      <c r="B523">
        <f t="shared" si="53"/>
        <v>6</v>
      </c>
      <c r="C523">
        <f t="shared" si="54"/>
        <v>2024</v>
      </c>
      <c r="D523" s="872" t="str">
        <f t="shared" si="51"/>
        <v>06´2024</v>
      </c>
      <c r="F523" s="2">
        <f t="shared" si="52"/>
        <v>24</v>
      </c>
      <c r="G523" s="1483">
        <f t="shared" si="55"/>
        <v>3.5211267605633804E-2</v>
      </c>
      <c r="H523" s="5">
        <f t="shared" si="56"/>
        <v>1</v>
      </c>
      <c r="I523" s="995">
        <f>_xlfn.XLOOKUP($D523,Help2_FC!$D:$D,Help2_FC!H:H)</f>
        <v>17069</v>
      </c>
      <c r="J523" s="979">
        <f>_xlfn.XLOOKUP($D523,Help2_FC!$D:$D,Help2_FC!I:I)</f>
        <v>10311</v>
      </c>
      <c r="K523" s="979">
        <f>_xlfn.XLOOKUP($D523,Help2_FC!$D:$D,Help2_FC!J:J)</f>
        <v>2881</v>
      </c>
      <c r="L523" s="979">
        <f>_xlfn.XLOOKUP($D523,Help2_FC!$D:$D,Help2_FC!K:K)</f>
        <v>2662</v>
      </c>
      <c r="M523" s="979">
        <f>_xlfn.XLOOKUP($D523,Help2_FC!$D:$D,Help2_FC!L:L)</f>
        <v>6860.2846768786721</v>
      </c>
      <c r="N523" s="979">
        <f>_xlfn.XLOOKUP($D523,Help2_FC!$D:$D,Help2_FC!M:M)</f>
        <v>9068</v>
      </c>
      <c r="P523" s="979">
        <f>_xlfn.XLOOKUP($D523,Help2_FC!$D:$D,Help2_FC!F:F)</f>
        <v>681.6</v>
      </c>
      <c r="Q523" s="979">
        <f t="shared" si="57"/>
        <v>720</v>
      </c>
      <c r="R523" s="979">
        <f>_xlfn.XLOOKUP($D523,Help2_FC!$D:$D,Help2_FC!N:N)</f>
        <v>6860.2846768786721</v>
      </c>
      <c r="S523" s="979">
        <f>_xlfn.XLOOKUP($D523,Help2_FC!$D:$D,Help2_FC!O:O)</f>
        <v>7060</v>
      </c>
      <c r="T523" s="979">
        <f>_xlfn.XLOOKUP($D523,Help2_FC!$D:$D,Help2_FC!P:P)</f>
        <v>800</v>
      </c>
      <c r="U523" s="979">
        <f>_xlfn.XLOOKUP($D523,Help2_FC!$D:$D,Help2_FC!Q:Q)</f>
        <v>200</v>
      </c>
      <c r="V523" s="979">
        <f>_xlfn.XLOOKUP($D523,Help2_FC!$D:$D,Help2_FC!R:R)</f>
        <v>70</v>
      </c>
      <c r="W523" s="979">
        <f>_xlfn.XLOOKUP($D523,Help2_FC!$D:$D,Help2_FC!S:S)</f>
        <v>20150</v>
      </c>
      <c r="Y523" s="979">
        <f>_xlfn.XLOOKUP($D523,Help2_FC!$D:$D,Help2_FC!V:V)</f>
        <v>6805</v>
      </c>
      <c r="Z523" s="979">
        <f>_xlfn.XLOOKUP($D523,Help2_FC!$D:$D,Help2_FC!W:W)</f>
        <v>3506</v>
      </c>
      <c r="AA523" s="979">
        <f>_xlfn.XLOOKUP($D523,Help2_FC!$D:$D,Help2_FC!X:X)</f>
        <v>0</v>
      </c>
      <c r="AB523" s="979">
        <f>_xlfn.XLOOKUP($D523,Help2_FC!$D:$D,Help2_FC!Y:Y)</f>
        <v>5543</v>
      </c>
      <c r="AC523" s="979">
        <f>_xlfn.XLOOKUP($D523,Help2_FC!$D:$D,Help2_FC!Z:Z)</f>
        <v>1215</v>
      </c>
      <c r="AD523" s="979">
        <f>_xlfn.XLOOKUP($D523,Help2_FC!$D:$D,Help2_FC!AA:AA)</f>
        <v>993.53540399999986</v>
      </c>
      <c r="AE523" s="979">
        <f>_xlfn.XLOOKUP($D523,Help2_FC!$D:$D,Help2_FC!AB:AB)</f>
        <v>80</v>
      </c>
      <c r="AF523" s="979">
        <f>_xlfn.XLOOKUP($D523,Help2_FC!$D:$D,Help2_FC!AC:AC)</f>
        <v>20</v>
      </c>
      <c r="AG523" s="979">
        <f>_xlfn.XLOOKUP($D523,Help2_FC!$D:$D,Help2_FC!AD:AD)</f>
        <v>185</v>
      </c>
      <c r="AH523" s="979">
        <f>_xlfn.XLOOKUP($D523,Help2_FC!$D:$D,Help2_FC!AE:AE)</f>
        <v>837.00000000000023</v>
      </c>
      <c r="AI523" s="979">
        <f>_xlfn.XLOOKUP($D523,Help2_FC!$D:$D,Help2_FC!AF:AF)</f>
        <v>3459.6</v>
      </c>
      <c r="AJ523" s="979">
        <f>_xlfn.XLOOKUP($D523,Help2_FC!$D:$D,Help2_FC!AG:AG)</f>
        <v>381.30588686387449</v>
      </c>
      <c r="AK523" s="979">
        <f>_xlfn.XLOOKUP($D523,Help2_FC!$D:$D,Help2_FC!AH:AH)</f>
        <v>7697</v>
      </c>
      <c r="AL523" s="979">
        <f>_xlfn.XLOOKUP($D523,Help2_FC!$D:$D,Help2_FC!AI:AI)</f>
        <v>756</v>
      </c>
      <c r="AM523" s="979">
        <f>_xlfn.XLOOKUP($D523,Help2_FC!$D:$D,Help2_FC!AJ:AJ)</f>
        <v>0</v>
      </c>
      <c r="AN523" s="979">
        <f>_xlfn.XLOOKUP($D523,Help2_FC!$D:$D,Help2_FC!AK:AK)</f>
        <v>553</v>
      </c>
    </row>
    <row r="524" spans="1:40" x14ac:dyDescent="0.2">
      <c r="A524" s="1">
        <v>45448</v>
      </c>
      <c r="B524">
        <f t="shared" si="53"/>
        <v>6</v>
      </c>
      <c r="C524">
        <f t="shared" si="54"/>
        <v>2024</v>
      </c>
      <c r="D524" s="872" t="str">
        <f t="shared" si="51"/>
        <v>06´2024</v>
      </c>
      <c r="F524" s="2">
        <f t="shared" si="52"/>
        <v>24</v>
      </c>
      <c r="G524" s="1483">
        <f t="shared" si="55"/>
        <v>3.5211267605633804E-2</v>
      </c>
      <c r="H524" s="5">
        <f t="shared" si="56"/>
        <v>1</v>
      </c>
      <c r="I524" s="995">
        <f>_xlfn.XLOOKUP($D524,Help2_FC!$D:$D,Help2_FC!H:H)</f>
        <v>17069</v>
      </c>
      <c r="J524" s="979">
        <f>_xlfn.XLOOKUP($D524,Help2_FC!$D:$D,Help2_FC!I:I)</f>
        <v>10311</v>
      </c>
      <c r="K524" s="979">
        <f>_xlfn.XLOOKUP($D524,Help2_FC!$D:$D,Help2_FC!J:J)</f>
        <v>2881</v>
      </c>
      <c r="L524" s="979">
        <f>_xlfn.XLOOKUP($D524,Help2_FC!$D:$D,Help2_FC!K:K)</f>
        <v>2662</v>
      </c>
      <c r="M524" s="979">
        <f>_xlfn.XLOOKUP($D524,Help2_FC!$D:$D,Help2_FC!L:L)</f>
        <v>6860.2846768786721</v>
      </c>
      <c r="N524" s="979">
        <f>_xlfn.XLOOKUP($D524,Help2_FC!$D:$D,Help2_FC!M:M)</f>
        <v>9068</v>
      </c>
      <c r="P524" s="979">
        <f>_xlfn.XLOOKUP($D524,Help2_FC!$D:$D,Help2_FC!F:F)</f>
        <v>681.6</v>
      </c>
      <c r="Q524" s="979">
        <f t="shared" si="57"/>
        <v>720</v>
      </c>
      <c r="R524" s="979">
        <f>_xlfn.XLOOKUP($D524,Help2_FC!$D:$D,Help2_FC!N:N)</f>
        <v>6860.2846768786721</v>
      </c>
      <c r="S524" s="979">
        <f>_xlfn.XLOOKUP($D524,Help2_FC!$D:$D,Help2_FC!O:O)</f>
        <v>7060</v>
      </c>
      <c r="T524" s="979">
        <f>_xlfn.XLOOKUP($D524,Help2_FC!$D:$D,Help2_FC!P:P)</f>
        <v>800</v>
      </c>
      <c r="U524" s="979">
        <f>_xlfn.XLOOKUP($D524,Help2_FC!$D:$D,Help2_FC!Q:Q)</f>
        <v>200</v>
      </c>
      <c r="V524" s="979">
        <f>_xlfn.XLOOKUP($D524,Help2_FC!$D:$D,Help2_FC!R:R)</f>
        <v>70</v>
      </c>
      <c r="W524" s="979">
        <f>_xlfn.XLOOKUP($D524,Help2_FC!$D:$D,Help2_FC!S:S)</f>
        <v>20150</v>
      </c>
      <c r="Y524" s="979">
        <f>_xlfn.XLOOKUP($D524,Help2_FC!$D:$D,Help2_FC!V:V)</f>
        <v>6805</v>
      </c>
      <c r="Z524" s="979">
        <f>_xlfn.XLOOKUP($D524,Help2_FC!$D:$D,Help2_FC!W:W)</f>
        <v>3506</v>
      </c>
      <c r="AA524" s="979">
        <f>_xlfn.XLOOKUP($D524,Help2_FC!$D:$D,Help2_FC!X:X)</f>
        <v>0</v>
      </c>
      <c r="AB524" s="979">
        <f>_xlfn.XLOOKUP($D524,Help2_FC!$D:$D,Help2_FC!Y:Y)</f>
        <v>5543</v>
      </c>
      <c r="AC524" s="979">
        <f>_xlfn.XLOOKUP($D524,Help2_FC!$D:$D,Help2_FC!Z:Z)</f>
        <v>1215</v>
      </c>
      <c r="AD524" s="979">
        <f>_xlfn.XLOOKUP($D524,Help2_FC!$D:$D,Help2_FC!AA:AA)</f>
        <v>993.53540399999986</v>
      </c>
      <c r="AE524" s="979">
        <f>_xlfn.XLOOKUP($D524,Help2_FC!$D:$D,Help2_FC!AB:AB)</f>
        <v>80</v>
      </c>
      <c r="AF524" s="979">
        <f>_xlfn.XLOOKUP($D524,Help2_FC!$D:$D,Help2_FC!AC:AC)</f>
        <v>20</v>
      </c>
      <c r="AG524" s="979">
        <f>_xlfn.XLOOKUP($D524,Help2_FC!$D:$D,Help2_FC!AD:AD)</f>
        <v>185</v>
      </c>
      <c r="AH524" s="979">
        <f>_xlfn.XLOOKUP($D524,Help2_FC!$D:$D,Help2_FC!AE:AE)</f>
        <v>837.00000000000023</v>
      </c>
      <c r="AI524" s="979">
        <f>_xlfn.XLOOKUP($D524,Help2_FC!$D:$D,Help2_FC!AF:AF)</f>
        <v>3459.6</v>
      </c>
      <c r="AJ524" s="979">
        <f>_xlfn.XLOOKUP($D524,Help2_FC!$D:$D,Help2_FC!AG:AG)</f>
        <v>381.30588686387449</v>
      </c>
      <c r="AK524" s="979">
        <f>_xlfn.XLOOKUP($D524,Help2_FC!$D:$D,Help2_FC!AH:AH)</f>
        <v>7697</v>
      </c>
      <c r="AL524" s="979">
        <f>_xlfn.XLOOKUP($D524,Help2_FC!$D:$D,Help2_FC!AI:AI)</f>
        <v>756</v>
      </c>
      <c r="AM524" s="979">
        <f>_xlfn.XLOOKUP($D524,Help2_FC!$D:$D,Help2_FC!AJ:AJ)</f>
        <v>0</v>
      </c>
      <c r="AN524" s="979">
        <f>_xlfn.XLOOKUP($D524,Help2_FC!$D:$D,Help2_FC!AK:AK)</f>
        <v>553</v>
      </c>
    </row>
    <row r="525" spans="1:40" x14ac:dyDescent="0.2">
      <c r="A525" s="1">
        <v>45449</v>
      </c>
      <c r="B525">
        <f t="shared" si="53"/>
        <v>6</v>
      </c>
      <c r="C525">
        <f t="shared" si="54"/>
        <v>2024</v>
      </c>
      <c r="D525" s="872" t="str">
        <f t="shared" si="51"/>
        <v>06´2024</v>
      </c>
      <c r="F525" s="2">
        <f t="shared" si="52"/>
        <v>24</v>
      </c>
      <c r="G525" s="1483">
        <f t="shared" si="55"/>
        <v>3.5211267605633804E-2</v>
      </c>
      <c r="H525" s="5">
        <f t="shared" si="56"/>
        <v>1</v>
      </c>
      <c r="I525" s="995">
        <f>_xlfn.XLOOKUP($D525,Help2_FC!$D:$D,Help2_FC!H:H)</f>
        <v>17069</v>
      </c>
      <c r="J525" s="979">
        <f>_xlfn.XLOOKUP($D525,Help2_FC!$D:$D,Help2_FC!I:I)</f>
        <v>10311</v>
      </c>
      <c r="K525" s="979">
        <f>_xlfn.XLOOKUP($D525,Help2_FC!$D:$D,Help2_FC!J:J)</f>
        <v>2881</v>
      </c>
      <c r="L525" s="979">
        <f>_xlfn.XLOOKUP($D525,Help2_FC!$D:$D,Help2_FC!K:K)</f>
        <v>2662</v>
      </c>
      <c r="M525" s="979">
        <f>_xlfn.XLOOKUP($D525,Help2_FC!$D:$D,Help2_FC!L:L)</f>
        <v>6860.2846768786721</v>
      </c>
      <c r="N525" s="979">
        <f>_xlfn.XLOOKUP($D525,Help2_FC!$D:$D,Help2_FC!M:M)</f>
        <v>9068</v>
      </c>
      <c r="P525" s="979">
        <f>_xlfn.XLOOKUP($D525,Help2_FC!$D:$D,Help2_FC!F:F)</f>
        <v>681.6</v>
      </c>
      <c r="Q525" s="979">
        <f t="shared" si="57"/>
        <v>720</v>
      </c>
      <c r="R525" s="979">
        <f>_xlfn.XLOOKUP($D525,Help2_FC!$D:$D,Help2_FC!N:N)</f>
        <v>6860.2846768786721</v>
      </c>
      <c r="S525" s="979">
        <f>_xlfn.XLOOKUP($D525,Help2_FC!$D:$D,Help2_FC!O:O)</f>
        <v>7060</v>
      </c>
      <c r="T525" s="979">
        <f>_xlfn.XLOOKUP($D525,Help2_FC!$D:$D,Help2_FC!P:P)</f>
        <v>800</v>
      </c>
      <c r="U525" s="979">
        <f>_xlfn.XLOOKUP($D525,Help2_FC!$D:$D,Help2_FC!Q:Q)</f>
        <v>200</v>
      </c>
      <c r="V525" s="979">
        <f>_xlfn.XLOOKUP($D525,Help2_FC!$D:$D,Help2_FC!R:R)</f>
        <v>70</v>
      </c>
      <c r="W525" s="979">
        <f>_xlfn.XLOOKUP($D525,Help2_FC!$D:$D,Help2_FC!S:S)</f>
        <v>20150</v>
      </c>
      <c r="Y525" s="979">
        <f>_xlfn.XLOOKUP($D525,Help2_FC!$D:$D,Help2_FC!V:V)</f>
        <v>6805</v>
      </c>
      <c r="Z525" s="979">
        <f>_xlfn.XLOOKUP($D525,Help2_FC!$D:$D,Help2_FC!W:W)</f>
        <v>3506</v>
      </c>
      <c r="AA525" s="979">
        <f>_xlfn.XLOOKUP($D525,Help2_FC!$D:$D,Help2_FC!X:X)</f>
        <v>0</v>
      </c>
      <c r="AB525" s="979">
        <f>_xlfn.XLOOKUP($D525,Help2_FC!$D:$D,Help2_FC!Y:Y)</f>
        <v>5543</v>
      </c>
      <c r="AC525" s="979">
        <f>_xlfn.XLOOKUP($D525,Help2_FC!$D:$D,Help2_FC!Z:Z)</f>
        <v>1215</v>
      </c>
      <c r="AD525" s="979">
        <f>_xlfn.XLOOKUP($D525,Help2_FC!$D:$D,Help2_FC!AA:AA)</f>
        <v>993.53540399999986</v>
      </c>
      <c r="AE525" s="979">
        <f>_xlfn.XLOOKUP($D525,Help2_FC!$D:$D,Help2_FC!AB:AB)</f>
        <v>80</v>
      </c>
      <c r="AF525" s="979">
        <f>_xlfn.XLOOKUP($D525,Help2_FC!$D:$D,Help2_FC!AC:AC)</f>
        <v>20</v>
      </c>
      <c r="AG525" s="979">
        <f>_xlfn.XLOOKUP($D525,Help2_FC!$D:$D,Help2_FC!AD:AD)</f>
        <v>185</v>
      </c>
      <c r="AH525" s="979">
        <f>_xlfn.XLOOKUP($D525,Help2_FC!$D:$D,Help2_FC!AE:AE)</f>
        <v>837.00000000000023</v>
      </c>
      <c r="AI525" s="979">
        <f>_xlfn.XLOOKUP($D525,Help2_FC!$D:$D,Help2_FC!AF:AF)</f>
        <v>3459.6</v>
      </c>
      <c r="AJ525" s="979">
        <f>_xlfn.XLOOKUP($D525,Help2_FC!$D:$D,Help2_FC!AG:AG)</f>
        <v>381.30588686387449</v>
      </c>
      <c r="AK525" s="979">
        <f>_xlfn.XLOOKUP($D525,Help2_FC!$D:$D,Help2_FC!AH:AH)</f>
        <v>7697</v>
      </c>
      <c r="AL525" s="979">
        <f>_xlfn.XLOOKUP($D525,Help2_FC!$D:$D,Help2_FC!AI:AI)</f>
        <v>756</v>
      </c>
      <c r="AM525" s="979">
        <f>_xlfn.XLOOKUP($D525,Help2_FC!$D:$D,Help2_FC!AJ:AJ)</f>
        <v>0</v>
      </c>
      <c r="AN525" s="979">
        <f>_xlfn.XLOOKUP($D525,Help2_FC!$D:$D,Help2_FC!AK:AK)</f>
        <v>553</v>
      </c>
    </row>
    <row r="526" spans="1:40" x14ac:dyDescent="0.2">
      <c r="A526" s="1">
        <v>45450</v>
      </c>
      <c r="B526">
        <f t="shared" si="53"/>
        <v>6</v>
      </c>
      <c r="C526">
        <f t="shared" si="54"/>
        <v>2024</v>
      </c>
      <c r="D526" s="872" t="str">
        <f t="shared" si="51"/>
        <v>06´2024</v>
      </c>
      <c r="F526" s="2">
        <f t="shared" si="52"/>
        <v>24</v>
      </c>
      <c r="G526" s="1483">
        <f t="shared" si="55"/>
        <v>3.5211267605633804E-2</v>
      </c>
      <c r="H526" s="5">
        <f t="shared" si="56"/>
        <v>1</v>
      </c>
      <c r="I526" s="995">
        <f>_xlfn.XLOOKUP($D526,Help2_FC!$D:$D,Help2_FC!H:H)</f>
        <v>17069</v>
      </c>
      <c r="J526" s="979">
        <f>_xlfn.XLOOKUP($D526,Help2_FC!$D:$D,Help2_FC!I:I)</f>
        <v>10311</v>
      </c>
      <c r="K526" s="979">
        <f>_xlfn.XLOOKUP($D526,Help2_FC!$D:$D,Help2_FC!J:J)</f>
        <v>2881</v>
      </c>
      <c r="L526" s="979">
        <f>_xlfn.XLOOKUP($D526,Help2_FC!$D:$D,Help2_FC!K:K)</f>
        <v>2662</v>
      </c>
      <c r="M526" s="979">
        <f>_xlfn.XLOOKUP($D526,Help2_FC!$D:$D,Help2_FC!L:L)</f>
        <v>6860.2846768786721</v>
      </c>
      <c r="N526" s="979">
        <f>_xlfn.XLOOKUP($D526,Help2_FC!$D:$D,Help2_FC!M:M)</f>
        <v>9068</v>
      </c>
      <c r="P526" s="979">
        <f>_xlfn.XLOOKUP($D526,Help2_FC!$D:$D,Help2_FC!F:F)</f>
        <v>681.6</v>
      </c>
      <c r="Q526" s="979">
        <f t="shared" si="57"/>
        <v>720</v>
      </c>
      <c r="R526" s="979">
        <f>_xlfn.XLOOKUP($D526,Help2_FC!$D:$D,Help2_FC!N:N)</f>
        <v>6860.2846768786721</v>
      </c>
      <c r="S526" s="979">
        <f>_xlfn.XLOOKUP($D526,Help2_FC!$D:$D,Help2_FC!O:O)</f>
        <v>7060</v>
      </c>
      <c r="T526" s="979">
        <f>_xlfn.XLOOKUP($D526,Help2_FC!$D:$D,Help2_FC!P:P)</f>
        <v>800</v>
      </c>
      <c r="U526" s="979">
        <f>_xlfn.XLOOKUP($D526,Help2_FC!$D:$D,Help2_FC!Q:Q)</f>
        <v>200</v>
      </c>
      <c r="V526" s="979">
        <f>_xlfn.XLOOKUP($D526,Help2_FC!$D:$D,Help2_FC!R:R)</f>
        <v>70</v>
      </c>
      <c r="W526" s="979">
        <f>_xlfn.XLOOKUP($D526,Help2_FC!$D:$D,Help2_FC!S:S)</f>
        <v>20150</v>
      </c>
      <c r="Y526" s="979">
        <f>_xlfn.XLOOKUP($D526,Help2_FC!$D:$D,Help2_FC!V:V)</f>
        <v>6805</v>
      </c>
      <c r="Z526" s="979">
        <f>_xlfn.XLOOKUP($D526,Help2_FC!$D:$D,Help2_FC!W:W)</f>
        <v>3506</v>
      </c>
      <c r="AA526" s="979">
        <f>_xlfn.XLOOKUP($D526,Help2_FC!$D:$D,Help2_FC!X:X)</f>
        <v>0</v>
      </c>
      <c r="AB526" s="979">
        <f>_xlfn.XLOOKUP($D526,Help2_FC!$D:$D,Help2_FC!Y:Y)</f>
        <v>5543</v>
      </c>
      <c r="AC526" s="979">
        <f>_xlfn.XLOOKUP($D526,Help2_FC!$D:$D,Help2_FC!Z:Z)</f>
        <v>1215</v>
      </c>
      <c r="AD526" s="979">
        <f>_xlfn.XLOOKUP($D526,Help2_FC!$D:$D,Help2_FC!AA:AA)</f>
        <v>993.53540399999986</v>
      </c>
      <c r="AE526" s="979">
        <f>_xlfn.XLOOKUP($D526,Help2_FC!$D:$D,Help2_FC!AB:AB)</f>
        <v>80</v>
      </c>
      <c r="AF526" s="979">
        <f>_xlfn.XLOOKUP($D526,Help2_FC!$D:$D,Help2_FC!AC:AC)</f>
        <v>20</v>
      </c>
      <c r="AG526" s="979">
        <f>_xlfn.XLOOKUP($D526,Help2_FC!$D:$D,Help2_FC!AD:AD)</f>
        <v>185</v>
      </c>
      <c r="AH526" s="979">
        <f>_xlfn.XLOOKUP($D526,Help2_FC!$D:$D,Help2_FC!AE:AE)</f>
        <v>837.00000000000023</v>
      </c>
      <c r="AI526" s="979">
        <f>_xlfn.XLOOKUP($D526,Help2_FC!$D:$D,Help2_FC!AF:AF)</f>
        <v>3459.6</v>
      </c>
      <c r="AJ526" s="979">
        <f>_xlfn.XLOOKUP($D526,Help2_FC!$D:$D,Help2_FC!AG:AG)</f>
        <v>381.30588686387449</v>
      </c>
      <c r="AK526" s="979">
        <f>_xlfn.XLOOKUP($D526,Help2_FC!$D:$D,Help2_FC!AH:AH)</f>
        <v>7697</v>
      </c>
      <c r="AL526" s="979">
        <f>_xlfn.XLOOKUP($D526,Help2_FC!$D:$D,Help2_FC!AI:AI)</f>
        <v>756</v>
      </c>
      <c r="AM526" s="979">
        <f>_xlfn.XLOOKUP($D526,Help2_FC!$D:$D,Help2_FC!AJ:AJ)</f>
        <v>0</v>
      </c>
      <c r="AN526" s="979">
        <f>_xlfn.XLOOKUP($D526,Help2_FC!$D:$D,Help2_FC!AK:AK)</f>
        <v>553</v>
      </c>
    </row>
    <row r="527" spans="1:40" x14ac:dyDescent="0.2">
      <c r="A527" s="1">
        <v>45451</v>
      </c>
      <c r="B527">
        <f t="shared" si="53"/>
        <v>6</v>
      </c>
      <c r="C527">
        <f t="shared" si="54"/>
        <v>2024</v>
      </c>
      <c r="D527" s="872" t="str">
        <f t="shared" si="51"/>
        <v>06´2024</v>
      </c>
      <c r="F527" s="2">
        <f t="shared" si="52"/>
        <v>24</v>
      </c>
      <c r="G527" s="1483">
        <f t="shared" si="55"/>
        <v>3.5211267605633804E-2</v>
      </c>
      <c r="H527" s="5">
        <f t="shared" si="56"/>
        <v>1</v>
      </c>
      <c r="I527" s="995">
        <f>_xlfn.XLOOKUP($D527,Help2_FC!$D:$D,Help2_FC!H:H)</f>
        <v>17069</v>
      </c>
      <c r="J527" s="979">
        <f>_xlfn.XLOOKUP($D527,Help2_FC!$D:$D,Help2_FC!I:I)</f>
        <v>10311</v>
      </c>
      <c r="K527" s="979">
        <f>_xlfn.XLOOKUP($D527,Help2_FC!$D:$D,Help2_FC!J:J)</f>
        <v>2881</v>
      </c>
      <c r="L527" s="979">
        <f>_xlfn.XLOOKUP($D527,Help2_FC!$D:$D,Help2_FC!K:K)</f>
        <v>2662</v>
      </c>
      <c r="M527" s="979">
        <f>_xlfn.XLOOKUP($D527,Help2_FC!$D:$D,Help2_FC!L:L)</f>
        <v>6860.2846768786721</v>
      </c>
      <c r="N527" s="979">
        <f>_xlfn.XLOOKUP($D527,Help2_FC!$D:$D,Help2_FC!M:M)</f>
        <v>9068</v>
      </c>
      <c r="P527" s="979">
        <f>_xlfn.XLOOKUP($D527,Help2_FC!$D:$D,Help2_FC!F:F)</f>
        <v>681.6</v>
      </c>
      <c r="Q527" s="979">
        <f t="shared" si="57"/>
        <v>720</v>
      </c>
      <c r="R527" s="979">
        <f>_xlfn.XLOOKUP($D527,Help2_FC!$D:$D,Help2_FC!N:N)</f>
        <v>6860.2846768786721</v>
      </c>
      <c r="S527" s="979">
        <f>_xlfn.XLOOKUP($D527,Help2_FC!$D:$D,Help2_FC!O:O)</f>
        <v>7060</v>
      </c>
      <c r="T527" s="979">
        <f>_xlfn.XLOOKUP($D527,Help2_FC!$D:$D,Help2_FC!P:P)</f>
        <v>800</v>
      </c>
      <c r="U527" s="979">
        <f>_xlfn.XLOOKUP($D527,Help2_FC!$D:$D,Help2_FC!Q:Q)</f>
        <v>200</v>
      </c>
      <c r="V527" s="979">
        <f>_xlfn.XLOOKUP($D527,Help2_FC!$D:$D,Help2_FC!R:R)</f>
        <v>70</v>
      </c>
      <c r="W527" s="979">
        <f>_xlfn.XLOOKUP($D527,Help2_FC!$D:$D,Help2_FC!S:S)</f>
        <v>20150</v>
      </c>
      <c r="Y527" s="979">
        <f>_xlfn.XLOOKUP($D527,Help2_FC!$D:$D,Help2_FC!V:V)</f>
        <v>6805</v>
      </c>
      <c r="Z527" s="979">
        <f>_xlfn.XLOOKUP($D527,Help2_FC!$D:$D,Help2_FC!W:W)</f>
        <v>3506</v>
      </c>
      <c r="AA527" s="979">
        <f>_xlfn.XLOOKUP($D527,Help2_FC!$D:$D,Help2_FC!X:X)</f>
        <v>0</v>
      </c>
      <c r="AB527" s="979">
        <f>_xlfn.XLOOKUP($D527,Help2_FC!$D:$D,Help2_FC!Y:Y)</f>
        <v>5543</v>
      </c>
      <c r="AC527" s="979">
        <f>_xlfn.XLOOKUP($D527,Help2_FC!$D:$D,Help2_FC!Z:Z)</f>
        <v>1215</v>
      </c>
      <c r="AD527" s="979">
        <f>_xlfn.XLOOKUP($D527,Help2_FC!$D:$D,Help2_FC!AA:AA)</f>
        <v>993.53540399999986</v>
      </c>
      <c r="AE527" s="979">
        <f>_xlfn.XLOOKUP($D527,Help2_FC!$D:$D,Help2_FC!AB:AB)</f>
        <v>80</v>
      </c>
      <c r="AF527" s="979">
        <f>_xlfn.XLOOKUP($D527,Help2_FC!$D:$D,Help2_FC!AC:AC)</f>
        <v>20</v>
      </c>
      <c r="AG527" s="979">
        <f>_xlfn.XLOOKUP($D527,Help2_FC!$D:$D,Help2_FC!AD:AD)</f>
        <v>185</v>
      </c>
      <c r="AH527" s="979">
        <f>_xlfn.XLOOKUP($D527,Help2_FC!$D:$D,Help2_FC!AE:AE)</f>
        <v>837.00000000000023</v>
      </c>
      <c r="AI527" s="979">
        <f>_xlfn.XLOOKUP($D527,Help2_FC!$D:$D,Help2_FC!AF:AF)</f>
        <v>3459.6</v>
      </c>
      <c r="AJ527" s="979">
        <f>_xlfn.XLOOKUP($D527,Help2_FC!$D:$D,Help2_FC!AG:AG)</f>
        <v>381.30588686387449</v>
      </c>
      <c r="AK527" s="979">
        <f>_xlfn.XLOOKUP($D527,Help2_FC!$D:$D,Help2_FC!AH:AH)</f>
        <v>7697</v>
      </c>
      <c r="AL527" s="979">
        <f>_xlfn.XLOOKUP($D527,Help2_FC!$D:$D,Help2_FC!AI:AI)</f>
        <v>756</v>
      </c>
      <c r="AM527" s="979">
        <f>_xlfn.XLOOKUP($D527,Help2_FC!$D:$D,Help2_FC!AJ:AJ)</f>
        <v>0</v>
      </c>
      <c r="AN527" s="979">
        <f>_xlfn.XLOOKUP($D527,Help2_FC!$D:$D,Help2_FC!AK:AK)</f>
        <v>553</v>
      </c>
    </row>
    <row r="528" spans="1:40" x14ac:dyDescent="0.2">
      <c r="A528" s="1">
        <v>45452</v>
      </c>
      <c r="B528">
        <f t="shared" si="53"/>
        <v>6</v>
      </c>
      <c r="C528">
        <f t="shared" si="54"/>
        <v>2024</v>
      </c>
      <c r="D528" s="872" t="str">
        <f t="shared" si="51"/>
        <v>06´2024</v>
      </c>
      <c r="F528" s="2">
        <f t="shared" si="52"/>
        <v>24</v>
      </c>
      <c r="G528" s="1483">
        <f t="shared" si="55"/>
        <v>3.5211267605633804E-2</v>
      </c>
      <c r="H528" s="5">
        <f t="shared" si="56"/>
        <v>1</v>
      </c>
      <c r="I528" s="995">
        <f>_xlfn.XLOOKUP($D528,Help2_FC!$D:$D,Help2_FC!H:H)</f>
        <v>17069</v>
      </c>
      <c r="J528" s="979">
        <f>_xlfn.XLOOKUP($D528,Help2_FC!$D:$D,Help2_FC!I:I)</f>
        <v>10311</v>
      </c>
      <c r="K528" s="979">
        <f>_xlfn.XLOOKUP($D528,Help2_FC!$D:$D,Help2_FC!J:J)</f>
        <v>2881</v>
      </c>
      <c r="L528" s="979">
        <f>_xlfn.XLOOKUP($D528,Help2_FC!$D:$D,Help2_FC!K:K)</f>
        <v>2662</v>
      </c>
      <c r="M528" s="979">
        <f>_xlfn.XLOOKUP($D528,Help2_FC!$D:$D,Help2_FC!L:L)</f>
        <v>6860.2846768786721</v>
      </c>
      <c r="N528" s="979">
        <f>_xlfn.XLOOKUP($D528,Help2_FC!$D:$D,Help2_FC!M:M)</f>
        <v>9068</v>
      </c>
      <c r="P528" s="979">
        <f>_xlfn.XLOOKUP($D528,Help2_FC!$D:$D,Help2_FC!F:F)</f>
        <v>681.6</v>
      </c>
      <c r="Q528" s="979">
        <f t="shared" si="57"/>
        <v>720</v>
      </c>
      <c r="R528" s="979">
        <f>_xlfn.XLOOKUP($D528,Help2_FC!$D:$D,Help2_FC!N:N)</f>
        <v>6860.2846768786721</v>
      </c>
      <c r="S528" s="979">
        <f>_xlfn.XLOOKUP($D528,Help2_FC!$D:$D,Help2_FC!O:O)</f>
        <v>7060</v>
      </c>
      <c r="T528" s="979">
        <f>_xlfn.XLOOKUP($D528,Help2_FC!$D:$D,Help2_FC!P:P)</f>
        <v>800</v>
      </c>
      <c r="U528" s="979">
        <f>_xlfn.XLOOKUP($D528,Help2_FC!$D:$D,Help2_FC!Q:Q)</f>
        <v>200</v>
      </c>
      <c r="V528" s="979">
        <f>_xlfn.XLOOKUP($D528,Help2_FC!$D:$D,Help2_FC!R:R)</f>
        <v>70</v>
      </c>
      <c r="W528" s="979">
        <f>_xlfn.XLOOKUP($D528,Help2_FC!$D:$D,Help2_FC!S:S)</f>
        <v>20150</v>
      </c>
      <c r="Y528" s="979">
        <f>_xlfn.XLOOKUP($D528,Help2_FC!$D:$D,Help2_FC!V:V)</f>
        <v>6805</v>
      </c>
      <c r="Z528" s="979">
        <f>_xlfn.XLOOKUP($D528,Help2_FC!$D:$D,Help2_FC!W:W)</f>
        <v>3506</v>
      </c>
      <c r="AA528" s="979">
        <f>_xlfn.XLOOKUP($D528,Help2_FC!$D:$D,Help2_FC!X:X)</f>
        <v>0</v>
      </c>
      <c r="AB528" s="979">
        <f>_xlfn.XLOOKUP($D528,Help2_FC!$D:$D,Help2_FC!Y:Y)</f>
        <v>5543</v>
      </c>
      <c r="AC528" s="979">
        <f>_xlfn.XLOOKUP($D528,Help2_FC!$D:$D,Help2_FC!Z:Z)</f>
        <v>1215</v>
      </c>
      <c r="AD528" s="979">
        <f>_xlfn.XLOOKUP($D528,Help2_FC!$D:$D,Help2_FC!AA:AA)</f>
        <v>993.53540399999986</v>
      </c>
      <c r="AE528" s="979">
        <f>_xlfn.XLOOKUP($D528,Help2_FC!$D:$D,Help2_FC!AB:AB)</f>
        <v>80</v>
      </c>
      <c r="AF528" s="979">
        <f>_xlfn.XLOOKUP($D528,Help2_FC!$D:$D,Help2_FC!AC:AC)</f>
        <v>20</v>
      </c>
      <c r="AG528" s="979">
        <f>_xlfn.XLOOKUP($D528,Help2_FC!$D:$D,Help2_FC!AD:AD)</f>
        <v>185</v>
      </c>
      <c r="AH528" s="979">
        <f>_xlfn.XLOOKUP($D528,Help2_FC!$D:$D,Help2_FC!AE:AE)</f>
        <v>837.00000000000023</v>
      </c>
      <c r="AI528" s="979">
        <f>_xlfn.XLOOKUP($D528,Help2_FC!$D:$D,Help2_FC!AF:AF)</f>
        <v>3459.6</v>
      </c>
      <c r="AJ528" s="979">
        <f>_xlfn.XLOOKUP($D528,Help2_FC!$D:$D,Help2_FC!AG:AG)</f>
        <v>381.30588686387449</v>
      </c>
      <c r="AK528" s="979">
        <f>_xlfn.XLOOKUP($D528,Help2_FC!$D:$D,Help2_FC!AH:AH)</f>
        <v>7697</v>
      </c>
      <c r="AL528" s="979">
        <f>_xlfn.XLOOKUP($D528,Help2_FC!$D:$D,Help2_FC!AI:AI)</f>
        <v>756</v>
      </c>
      <c r="AM528" s="979">
        <f>_xlfn.XLOOKUP($D528,Help2_FC!$D:$D,Help2_FC!AJ:AJ)</f>
        <v>0</v>
      </c>
      <c r="AN528" s="979">
        <f>_xlfn.XLOOKUP($D528,Help2_FC!$D:$D,Help2_FC!AK:AK)</f>
        <v>553</v>
      </c>
    </row>
    <row r="529" spans="1:40" x14ac:dyDescent="0.2">
      <c r="A529" s="1">
        <v>45453</v>
      </c>
      <c r="B529">
        <f t="shared" si="53"/>
        <v>6</v>
      </c>
      <c r="C529">
        <f t="shared" si="54"/>
        <v>2024</v>
      </c>
      <c r="D529" s="872" t="str">
        <f t="shared" si="51"/>
        <v>06´2024</v>
      </c>
      <c r="E529" s="867">
        <v>2</v>
      </c>
      <c r="F529" s="2">
        <f t="shared" si="52"/>
        <v>22</v>
      </c>
      <c r="G529" s="1483">
        <f t="shared" si="55"/>
        <v>3.227699530516432E-2</v>
      </c>
      <c r="H529" s="5">
        <f t="shared" si="56"/>
        <v>0.91666666666666663</v>
      </c>
      <c r="I529" s="995">
        <f>_xlfn.XLOOKUP($D529,Help2_FC!$D:$D,Help2_FC!H:H)</f>
        <v>17069</v>
      </c>
      <c r="J529" s="979">
        <f>_xlfn.XLOOKUP($D529,Help2_FC!$D:$D,Help2_FC!I:I)</f>
        <v>10311</v>
      </c>
      <c r="K529" s="979">
        <f>_xlfn.XLOOKUP($D529,Help2_FC!$D:$D,Help2_FC!J:J)</f>
        <v>2881</v>
      </c>
      <c r="L529" s="979">
        <f>_xlfn.XLOOKUP($D529,Help2_FC!$D:$D,Help2_FC!K:K)</f>
        <v>2662</v>
      </c>
      <c r="M529" s="979">
        <f>_xlfn.XLOOKUP($D529,Help2_FC!$D:$D,Help2_FC!L:L)</f>
        <v>6860.2846768786721</v>
      </c>
      <c r="N529" s="979">
        <f>_xlfn.XLOOKUP($D529,Help2_FC!$D:$D,Help2_FC!M:M)</f>
        <v>9068</v>
      </c>
      <c r="P529" s="979">
        <f>_xlfn.XLOOKUP($D529,Help2_FC!$D:$D,Help2_FC!F:F)</f>
        <v>681.6</v>
      </c>
      <c r="Q529" s="979">
        <f t="shared" si="57"/>
        <v>720</v>
      </c>
      <c r="R529" s="979">
        <f>_xlfn.XLOOKUP($D529,Help2_FC!$D:$D,Help2_FC!N:N)</f>
        <v>6860.2846768786721</v>
      </c>
      <c r="S529" s="979">
        <f>_xlfn.XLOOKUP($D529,Help2_FC!$D:$D,Help2_FC!O:O)</f>
        <v>7060</v>
      </c>
      <c r="T529" s="979">
        <f>_xlfn.XLOOKUP($D529,Help2_FC!$D:$D,Help2_FC!P:P)</f>
        <v>800</v>
      </c>
      <c r="U529" s="979">
        <f>_xlfn.XLOOKUP($D529,Help2_FC!$D:$D,Help2_FC!Q:Q)</f>
        <v>200</v>
      </c>
      <c r="V529" s="979">
        <f>_xlfn.XLOOKUP($D529,Help2_FC!$D:$D,Help2_FC!R:R)</f>
        <v>70</v>
      </c>
      <c r="W529" s="979">
        <f>_xlfn.XLOOKUP($D529,Help2_FC!$D:$D,Help2_FC!S:S)</f>
        <v>20150</v>
      </c>
      <c r="Y529" s="979">
        <f>_xlfn.XLOOKUP($D529,Help2_FC!$D:$D,Help2_FC!V:V)</f>
        <v>6805</v>
      </c>
      <c r="Z529" s="979">
        <f>_xlfn.XLOOKUP($D529,Help2_FC!$D:$D,Help2_FC!W:W)</f>
        <v>3506</v>
      </c>
      <c r="AA529" s="979">
        <f>_xlfn.XLOOKUP($D529,Help2_FC!$D:$D,Help2_FC!X:X)</f>
        <v>0</v>
      </c>
      <c r="AB529" s="979">
        <f>_xlfn.XLOOKUP($D529,Help2_FC!$D:$D,Help2_FC!Y:Y)</f>
        <v>5543</v>
      </c>
      <c r="AC529" s="979">
        <f>_xlfn.XLOOKUP($D529,Help2_FC!$D:$D,Help2_FC!Z:Z)</f>
        <v>1215</v>
      </c>
      <c r="AD529" s="979">
        <f>_xlfn.XLOOKUP($D529,Help2_FC!$D:$D,Help2_FC!AA:AA)</f>
        <v>993.53540399999986</v>
      </c>
      <c r="AE529" s="979">
        <f>_xlfn.XLOOKUP($D529,Help2_FC!$D:$D,Help2_FC!AB:AB)</f>
        <v>80</v>
      </c>
      <c r="AF529" s="979">
        <f>_xlfn.XLOOKUP($D529,Help2_FC!$D:$D,Help2_FC!AC:AC)</f>
        <v>20</v>
      </c>
      <c r="AG529" s="979">
        <f>_xlfn.XLOOKUP($D529,Help2_FC!$D:$D,Help2_FC!AD:AD)</f>
        <v>185</v>
      </c>
      <c r="AH529" s="979">
        <f>_xlfn.XLOOKUP($D529,Help2_FC!$D:$D,Help2_FC!AE:AE)</f>
        <v>837.00000000000023</v>
      </c>
      <c r="AI529" s="979">
        <f>_xlfn.XLOOKUP($D529,Help2_FC!$D:$D,Help2_FC!AF:AF)</f>
        <v>3459.6</v>
      </c>
      <c r="AJ529" s="979">
        <f>_xlfn.XLOOKUP($D529,Help2_FC!$D:$D,Help2_FC!AG:AG)</f>
        <v>381.30588686387449</v>
      </c>
      <c r="AK529" s="979">
        <f>_xlfn.XLOOKUP($D529,Help2_FC!$D:$D,Help2_FC!AH:AH)</f>
        <v>7697</v>
      </c>
      <c r="AL529" s="979">
        <f>_xlfn.XLOOKUP($D529,Help2_FC!$D:$D,Help2_FC!AI:AI)</f>
        <v>756</v>
      </c>
      <c r="AM529" s="979">
        <f>_xlfn.XLOOKUP($D529,Help2_FC!$D:$D,Help2_FC!AJ:AJ)</f>
        <v>0</v>
      </c>
      <c r="AN529" s="979">
        <f>_xlfn.XLOOKUP($D529,Help2_FC!$D:$D,Help2_FC!AK:AK)</f>
        <v>553</v>
      </c>
    </row>
    <row r="530" spans="1:40" x14ac:dyDescent="0.2">
      <c r="A530" s="1">
        <v>45454</v>
      </c>
      <c r="B530">
        <f t="shared" si="53"/>
        <v>6</v>
      </c>
      <c r="C530">
        <f t="shared" si="54"/>
        <v>2024</v>
      </c>
      <c r="D530" s="872" t="str">
        <f t="shared" ref="D530:D593" si="58">CONCATENATE(TEXT(A530,"MM"),"´",TEXT(A530,"JJJJ"))</f>
        <v>06´2024</v>
      </c>
      <c r="E530" s="867">
        <v>24</v>
      </c>
      <c r="F530" s="2">
        <f t="shared" si="52"/>
        <v>0</v>
      </c>
      <c r="G530" s="1483">
        <f t="shared" si="55"/>
        <v>0</v>
      </c>
      <c r="H530" s="5">
        <f t="shared" si="56"/>
        <v>0</v>
      </c>
      <c r="I530" s="995">
        <f>_xlfn.XLOOKUP($D530,Help2_FC!$D:$D,Help2_FC!H:H)</f>
        <v>17069</v>
      </c>
      <c r="J530" s="979">
        <f>_xlfn.XLOOKUP($D530,Help2_FC!$D:$D,Help2_FC!I:I)</f>
        <v>10311</v>
      </c>
      <c r="K530" s="979">
        <f>_xlfn.XLOOKUP($D530,Help2_FC!$D:$D,Help2_FC!J:J)</f>
        <v>2881</v>
      </c>
      <c r="L530" s="979">
        <f>_xlfn.XLOOKUP($D530,Help2_FC!$D:$D,Help2_FC!K:K)</f>
        <v>2662</v>
      </c>
      <c r="M530" s="979">
        <f>_xlfn.XLOOKUP($D530,Help2_FC!$D:$D,Help2_FC!L:L)</f>
        <v>6860.2846768786721</v>
      </c>
      <c r="N530" s="979">
        <f>_xlfn.XLOOKUP($D530,Help2_FC!$D:$D,Help2_FC!M:M)</f>
        <v>9068</v>
      </c>
      <c r="P530" s="979">
        <f>_xlfn.XLOOKUP($D530,Help2_FC!$D:$D,Help2_FC!F:F)</f>
        <v>681.6</v>
      </c>
      <c r="Q530" s="979">
        <f t="shared" si="57"/>
        <v>720</v>
      </c>
      <c r="R530" s="979">
        <f>_xlfn.XLOOKUP($D530,Help2_FC!$D:$D,Help2_FC!N:N)</f>
        <v>6860.2846768786721</v>
      </c>
      <c r="S530" s="979">
        <f>_xlfn.XLOOKUP($D530,Help2_FC!$D:$D,Help2_FC!O:O)</f>
        <v>7060</v>
      </c>
      <c r="T530" s="979">
        <f>_xlfn.XLOOKUP($D530,Help2_FC!$D:$D,Help2_FC!P:P)</f>
        <v>800</v>
      </c>
      <c r="U530" s="979">
        <f>_xlfn.XLOOKUP($D530,Help2_FC!$D:$D,Help2_FC!Q:Q)</f>
        <v>200</v>
      </c>
      <c r="V530" s="979">
        <f>_xlfn.XLOOKUP($D530,Help2_FC!$D:$D,Help2_FC!R:R)</f>
        <v>70</v>
      </c>
      <c r="W530" s="979">
        <f>_xlfn.XLOOKUP($D530,Help2_FC!$D:$D,Help2_FC!S:S)</f>
        <v>20150</v>
      </c>
      <c r="Y530" s="979">
        <f>_xlfn.XLOOKUP($D530,Help2_FC!$D:$D,Help2_FC!V:V)</f>
        <v>6805</v>
      </c>
      <c r="Z530" s="979">
        <f>_xlfn.XLOOKUP($D530,Help2_FC!$D:$D,Help2_FC!W:W)</f>
        <v>3506</v>
      </c>
      <c r="AA530" s="979">
        <f>_xlfn.XLOOKUP($D530,Help2_FC!$D:$D,Help2_FC!X:X)</f>
        <v>0</v>
      </c>
      <c r="AB530" s="979">
        <f>_xlfn.XLOOKUP($D530,Help2_FC!$D:$D,Help2_FC!Y:Y)</f>
        <v>5543</v>
      </c>
      <c r="AC530" s="979">
        <f>_xlfn.XLOOKUP($D530,Help2_FC!$D:$D,Help2_FC!Z:Z)</f>
        <v>1215</v>
      </c>
      <c r="AD530" s="979">
        <f>_xlfn.XLOOKUP($D530,Help2_FC!$D:$D,Help2_FC!AA:AA)</f>
        <v>993.53540399999986</v>
      </c>
      <c r="AE530" s="979">
        <f>_xlfn.XLOOKUP($D530,Help2_FC!$D:$D,Help2_FC!AB:AB)</f>
        <v>80</v>
      </c>
      <c r="AF530" s="979">
        <f>_xlfn.XLOOKUP($D530,Help2_FC!$D:$D,Help2_FC!AC:AC)</f>
        <v>20</v>
      </c>
      <c r="AG530" s="979">
        <f>_xlfn.XLOOKUP($D530,Help2_FC!$D:$D,Help2_FC!AD:AD)</f>
        <v>185</v>
      </c>
      <c r="AH530" s="979">
        <f>_xlfn.XLOOKUP($D530,Help2_FC!$D:$D,Help2_FC!AE:AE)</f>
        <v>837.00000000000023</v>
      </c>
      <c r="AI530" s="979">
        <f>_xlfn.XLOOKUP($D530,Help2_FC!$D:$D,Help2_FC!AF:AF)</f>
        <v>3459.6</v>
      </c>
      <c r="AJ530" s="979">
        <f>_xlfn.XLOOKUP($D530,Help2_FC!$D:$D,Help2_FC!AG:AG)</f>
        <v>381.30588686387449</v>
      </c>
      <c r="AK530" s="979">
        <f>_xlfn.XLOOKUP($D530,Help2_FC!$D:$D,Help2_FC!AH:AH)</f>
        <v>7697</v>
      </c>
      <c r="AL530" s="979">
        <f>_xlfn.XLOOKUP($D530,Help2_FC!$D:$D,Help2_FC!AI:AI)</f>
        <v>756</v>
      </c>
      <c r="AM530" s="979">
        <f>_xlfn.XLOOKUP($D530,Help2_FC!$D:$D,Help2_FC!AJ:AJ)</f>
        <v>0</v>
      </c>
      <c r="AN530" s="979">
        <f>_xlfn.XLOOKUP($D530,Help2_FC!$D:$D,Help2_FC!AK:AK)</f>
        <v>553</v>
      </c>
    </row>
    <row r="531" spans="1:40" x14ac:dyDescent="0.2">
      <c r="A531" s="1">
        <v>45455</v>
      </c>
      <c r="B531">
        <f t="shared" si="53"/>
        <v>6</v>
      </c>
      <c r="C531">
        <f t="shared" si="54"/>
        <v>2024</v>
      </c>
      <c r="D531" s="872" t="str">
        <f t="shared" si="58"/>
        <v>06´2024</v>
      </c>
      <c r="E531" s="867">
        <v>12.4</v>
      </c>
      <c r="F531" s="2">
        <f t="shared" si="52"/>
        <v>11.6</v>
      </c>
      <c r="G531" s="1483">
        <f t="shared" si="55"/>
        <v>1.7018779342723004E-2</v>
      </c>
      <c r="H531" s="5">
        <f t="shared" si="56"/>
        <v>0.48333333333333334</v>
      </c>
      <c r="I531" s="995">
        <f>_xlfn.XLOOKUP($D531,Help2_FC!$D:$D,Help2_FC!H:H)</f>
        <v>17069</v>
      </c>
      <c r="J531" s="979">
        <f>_xlfn.XLOOKUP($D531,Help2_FC!$D:$D,Help2_FC!I:I)</f>
        <v>10311</v>
      </c>
      <c r="K531" s="979">
        <f>_xlfn.XLOOKUP($D531,Help2_FC!$D:$D,Help2_FC!J:J)</f>
        <v>2881</v>
      </c>
      <c r="L531" s="979">
        <f>_xlfn.XLOOKUP($D531,Help2_FC!$D:$D,Help2_FC!K:K)</f>
        <v>2662</v>
      </c>
      <c r="M531" s="979">
        <f>_xlfn.XLOOKUP($D531,Help2_FC!$D:$D,Help2_FC!L:L)</f>
        <v>6860.2846768786721</v>
      </c>
      <c r="N531" s="979">
        <f>_xlfn.XLOOKUP($D531,Help2_FC!$D:$D,Help2_FC!M:M)</f>
        <v>9068</v>
      </c>
      <c r="P531" s="979">
        <f>_xlfn.XLOOKUP($D531,Help2_FC!$D:$D,Help2_FC!F:F)</f>
        <v>681.6</v>
      </c>
      <c r="Q531" s="979">
        <f t="shared" si="57"/>
        <v>720</v>
      </c>
      <c r="R531" s="979">
        <f>_xlfn.XLOOKUP($D531,Help2_FC!$D:$D,Help2_FC!N:N)</f>
        <v>6860.2846768786721</v>
      </c>
      <c r="S531" s="979">
        <f>_xlfn.XLOOKUP($D531,Help2_FC!$D:$D,Help2_FC!O:O)</f>
        <v>7060</v>
      </c>
      <c r="T531" s="979">
        <f>_xlfn.XLOOKUP($D531,Help2_FC!$D:$D,Help2_FC!P:P)</f>
        <v>800</v>
      </c>
      <c r="U531" s="979">
        <f>_xlfn.XLOOKUP($D531,Help2_FC!$D:$D,Help2_FC!Q:Q)</f>
        <v>200</v>
      </c>
      <c r="V531" s="979">
        <f>_xlfn.XLOOKUP($D531,Help2_FC!$D:$D,Help2_FC!R:R)</f>
        <v>70</v>
      </c>
      <c r="W531" s="979">
        <f>_xlfn.XLOOKUP($D531,Help2_FC!$D:$D,Help2_FC!S:S)</f>
        <v>20150</v>
      </c>
      <c r="Y531" s="979">
        <f>_xlfn.XLOOKUP($D531,Help2_FC!$D:$D,Help2_FC!V:V)</f>
        <v>6805</v>
      </c>
      <c r="Z531" s="979">
        <f>_xlfn.XLOOKUP($D531,Help2_FC!$D:$D,Help2_FC!W:W)</f>
        <v>3506</v>
      </c>
      <c r="AA531" s="979">
        <f>_xlfn.XLOOKUP($D531,Help2_FC!$D:$D,Help2_FC!X:X)</f>
        <v>0</v>
      </c>
      <c r="AB531" s="979">
        <f>_xlfn.XLOOKUP($D531,Help2_FC!$D:$D,Help2_FC!Y:Y)</f>
        <v>5543</v>
      </c>
      <c r="AC531" s="979">
        <f>_xlfn.XLOOKUP($D531,Help2_FC!$D:$D,Help2_FC!Z:Z)</f>
        <v>1215</v>
      </c>
      <c r="AD531" s="979">
        <f>_xlfn.XLOOKUP($D531,Help2_FC!$D:$D,Help2_FC!AA:AA)</f>
        <v>993.53540399999986</v>
      </c>
      <c r="AE531" s="979">
        <f>_xlfn.XLOOKUP($D531,Help2_FC!$D:$D,Help2_FC!AB:AB)</f>
        <v>80</v>
      </c>
      <c r="AF531" s="979">
        <f>_xlfn.XLOOKUP($D531,Help2_FC!$D:$D,Help2_FC!AC:AC)</f>
        <v>20</v>
      </c>
      <c r="AG531" s="979">
        <f>_xlfn.XLOOKUP($D531,Help2_FC!$D:$D,Help2_FC!AD:AD)</f>
        <v>185</v>
      </c>
      <c r="AH531" s="979">
        <f>_xlfn.XLOOKUP($D531,Help2_FC!$D:$D,Help2_FC!AE:AE)</f>
        <v>837.00000000000023</v>
      </c>
      <c r="AI531" s="979">
        <f>_xlfn.XLOOKUP($D531,Help2_FC!$D:$D,Help2_FC!AF:AF)</f>
        <v>3459.6</v>
      </c>
      <c r="AJ531" s="979">
        <f>_xlfn.XLOOKUP($D531,Help2_FC!$D:$D,Help2_FC!AG:AG)</f>
        <v>381.30588686387449</v>
      </c>
      <c r="AK531" s="979">
        <f>_xlfn.XLOOKUP($D531,Help2_FC!$D:$D,Help2_FC!AH:AH)</f>
        <v>7697</v>
      </c>
      <c r="AL531" s="979">
        <f>_xlfn.XLOOKUP($D531,Help2_FC!$D:$D,Help2_FC!AI:AI)</f>
        <v>756</v>
      </c>
      <c r="AM531" s="979">
        <f>_xlfn.XLOOKUP($D531,Help2_FC!$D:$D,Help2_FC!AJ:AJ)</f>
        <v>0</v>
      </c>
      <c r="AN531" s="979">
        <f>_xlfn.XLOOKUP($D531,Help2_FC!$D:$D,Help2_FC!AK:AK)</f>
        <v>553</v>
      </c>
    </row>
    <row r="532" spans="1:40" x14ac:dyDescent="0.2">
      <c r="A532" s="1">
        <v>45456</v>
      </c>
      <c r="B532">
        <f t="shared" si="53"/>
        <v>6</v>
      </c>
      <c r="C532">
        <f t="shared" si="54"/>
        <v>2024</v>
      </c>
      <c r="D532" s="872" t="str">
        <f t="shared" si="58"/>
        <v>06´2024</v>
      </c>
      <c r="F532" s="2">
        <f t="shared" si="52"/>
        <v>24</v>
      </c>
      <c r="G532" s="1483">
        <f t="shared" si="55"/>
        <v>3.5211267605633804E-2</v>
      </c>
      <c r="H532" s="5">
        <f t="shared" si="56"/>
        <v>1</v>
      </c>
      <c r="I532" s="995">
        <f>_xlfn.XLOOKUP($D532,Help2_FC!$D:$D,Help2_FC!H:H)</f>
        <v>17069</v>
      </c>
      <c r="J532" s="979">
        <f>_xlfn.XLOOKUP($D532,Help2_FC!$D:$D,Help2_FC!I:I)</f>
        <v>10311</v>
      </c>
      <c r="K532" s="979">
        <f>_xlfn.XLOOKUP($D532,Help2_FC!$D:$D,Help2_FC!J:J)</f>
        <v>2881</v>
      </c>
      <c r="L532" s="979">
        <f>_xlfn.XLOOKUP($D532,Help2_FC!$D:$D,Help2_FC!K:K)</f>
        <v>2662</v>
      </c>
      <c r="M532" s="979">
        <f>_xlfn.XLOOKUP($D532,Help2_FC!$D:$D,Help2_FC!L:L)</f>
        <v>6860.2846768786721</v>
      </c>
      <c r="N532" s="979">
        <f>_xlfn.XLOOKUP($D532,Help2_FC!$D:$D,Help2_FC!M:M)</f>
        <v>9068</v>
      </c>
      <c r="P532" s="979">
        <f>_xlfn.XLOOKUP($D532,Help2_FC!$D:$D,Help2_FC!F:F)</f>
        <v>681.6</v>
      </c>
      <c r="Q532" s="979">
        <f t="shared" si="57"/>
        <v>720</v>
      </c>
      <c r="R532" s="979">
        <f>_xlfn.XLOOKUP($D532,Help2_FC!$D:$D,Help2_FC!N:N)</f>
        <v>6860.2846768786721</v>
      </c>
      <c r="S532" s="979">
        <f>_xlfn.XLOOKUP($D532,Help2_FC!$D:$D,Help2_FC!O:O)</f>
        <v>7060</v>
      </c>
      <c r="T532" s="979">
        <f>_xlfn.XLOOKUP($D532,Help2_FC!$D:$D,Help2_FC!P:P)</f>
        <v>800</v>
      </c>
      <c r="U532" s="979">
        <f>_xlfn.XLOOKUP($D532,Help2_FC!$D:$D,Help2_FC!Q:Q)</f>
        <v>200</v>
      </c>
      <c r="V532" s="979">
        <f>_xlfn.XLOOKUP($D532,Help2_FC!$D:$D,Help2_FC!R:R)</f>
        <v>70</v>
      </c>
      <c r="W532" s="979">
        <f>_xlfn.XLOOKUP($D532,Help2_FC!$D:$D,Help2_FC!S:S)</f>
        <v>20150</v>
      </c>
      <c r="Y532" s="979">
        <f>_xlfn.XLOOKUP($D532,Help2_FC!$D:$D,Help2_FC!V:V)</f>
        <v>6805</v>
      </c>
      <c r="Z532" s="979">
        <f>_xlfn.XLOOKUP($D532,Help2_FC!$D:$D,Help2_FC!W:W)</f>
        <v>3506</v>
      </c>
      <c r="AA532" s="979">
        <f>_xlfn.XLOOKUP($D532,Help2_FC!$D:$D,Help2_FC!X:X)</f>
        <v>0</v>
      </c>
      <c r="AB532" s="979">
        <f>_xlfn.XLOOKUP($D532,Help2_FC!$D:$D,Help2_FC!Y:Y)</f>
        <v>5543</v>
      </c>
      <c r="AC532" s="979">
        <f>_xlfn.XLOOKUP($D532,Help2_FC!$D:$D,Help2_FC!Z:Z)</f>
        <v>1215</v>
      </c>
      <c r="AD532" s="979">
        <f>_xlfn.XLOOKUP($D532,Help2_FC!$D:$D,Help2_FC!AA:AA)</f>
        <v>993.53540399999986</v>
      </c>
      <c r="AE532" s="979">
        <f>_xlfn.XLOOKUP($D532,Help2_FC!$D:$D,Help2_FC!AB:AB)</f>
        <v>80</v>
      </c>
      <c r="AF532" s="979">
        <f>_xlfn.XLOOKUP($D532,Help2_FC!$D:$D,Help2_FC!AC:AC)</f>
        <v>20</v>
      </c>
      <c r="AG532" s="979">
        <f>_xlfn.XLOOKUP($D532,Help2_FC!$D:$D,Help2_FC!AD:AD)</f>
        <v>185</v>
      </c>
      <c r="AH532" s="979">
        <f>_xlfn.XLOOKUP($D532,Help2_FC!$D:$D,Help2_FC!AE:AE)</f>
        <v>837.00000000000023</v>
      </c>
      <c r="AI532" s="979">
        <f>_xlfn.XLOOKUP($D532,Help2_FC!$D:$D,Help2_FC!AF:AF)</f>
        <v>3459.6</v>
      </c>
      <c r="AJ532" s="979">
        <f>_xlfn.XLOOKUP($D532,Help2_FC!$D:$D,Help2_FC!AG:AG)</f>
        <v>381.30588686387449</v>
      </c>
      <c r="AK532" s="979">
        <f>_xlfn.XLOOKUP($D532,Help2_FC!$D:$D,Help2_FC!AH:AH)</f>
        <v>7697</v>
      </c>
      <c r="AL532" s="979">
        <f>_xlfn.XLOOKUP($D532,Help2_FC!$D:$D,Help2_FC!AI:AI)</f>
        <v>756</v>
      </c>
      <c r="AM532" s="979">
        <f>_xlfn.XLOOKUP($D532,Help2_FC!$D:$D,Help2_FC!AJ:AJ)</f>
        <v>0</v>
      </c>
      <c r="AN532" s="979">
        <f>_xlfn.XLOOKUP($D532,Help2_FC!$D:$D,Help2_FC!AK:AK)</f>
        <v>553</v>
      </c>
    </row>
    <row r="533" spans="1:40" x14ac:dyDescent="0.2">
      <c r="A533" s="1">
        <v>45457</v>
      </c>
      <c r="B533">
        <f t="shared" si="53"/>
        <v>6</v>
      </c>
      <c r="C533">
        <f t="shared" si="54"/>
        <v>2024</v>
      </c>
      <c r="D533" s="872" t="str">
        <f t="shared" si="58"/>
        <v>06´2024</v>
      </c>
      <c r="F533" s="2">
        <f t="shared" si="52"/>
        <v>24</v>
      </c>
      <c r="G533" s="1483">
        <f t="shared" si="55"/>
        <v>3.5211267605633804E-2</v>
      </c>
      <c r="H533" s="5">
        <f t="shared" si="56"/>
        <v>1</v>
      </c>
      <c r="I533" s="995">
        <f>_xlfn.XLOOKUP($D533,Help2_FC!$D:$D,Help2_FC!H:H)</f>
        <v>17069</v>
      </c>
      <c r="J533" s="979">
        <f>_xlfn.XLOOKUP($D533,Help2_FC!$D:$D,Help2_FC!I:I)</f>
        <v>10311</v>
      </c>
      <c r="K533" s="979">
        <f>_xlfn.XLOOKUP($D533,Help2_FC!$D:$D,Help2_FC!J:J)</f>
        <v>2881</v>
      </c>
      <c r="L533" s="979">
        <f>_xlfn.XLOOKUP($D533,Help2_FC!$D:$D,Help2_FC!K:K)</f>
        <v>2662</v>
      </c>
      <c r="M533" s="979">
        <f>_xlfn.XLOOKUP($D533,Help2_FC!$D:$D,Help2_FC!L:L)</f>
        <v>6860.2846768786721</v>
      </c>
      <c r="N533" s="979">
        <f>_xlfn.XLOOKUP($D533,Help2_FC!$D:$D,Help2_FC!M:M)</f>
        <v>9068</v>
      </c>
      <c r="P533" s="979">
        <f>_xlfn.XLOOKUP($D533,Help2_FC!$D:$D,Help2_FC!F:F)</f>
        <v>681.6</v>
      </c>
      <c r="Q533" s="979">
        <f t="shared" si="57"/>
        <v>720</v>
      </c>
      <c r="R533" s="979">
        <f>_xlfn.XLOOKUP($D533,Help2_FC!$D:$D,Help2_FC!N:N)</f>
        <v>6860.2846768786721</v>
      </c>
      <c r="S533" s="979">
        <f>_xlfn.XLOOKUP($D533,Help2_FC!$D:$D,Help2_FC!O:O)</f>
        <v>7060</v>
      </c>
      <c r="T533" s="979">
        <f>_xlfn.XLOOKUP($D533,Help2_FC!$D:$D,Help2_FC!P:P)</f>
        <v>800</v>
      </c>
      <c r="U533" s="979">
        <f>_xlfn.XLOOKUP($D533,Help2_FC!$D:$D,Help2_FC!Q:Q)</f>
        <v>200</v>
      </c>
      <c r="V533" s="979">
        <f>_xlfn.XLOOKUP($D533,Help2_FC!$D:$D,Help2_FC!R:R)</f>
        <v>70</v>
      </c>
      <c r="W533" s="979">
        <f>_xlfn.XLOOKUP($D533,Help2_FC!$D:$D,Help2_FC!S:S)</f>
        <v>20150</v>
      </c>
      <c r="Y533" s="979">
        <f>_xlfn.XLOOKUP($D533,Help2_FC!$D:$D,Help2_FC!V:V)</f>
        <v>6805</v>
      </c>
      <c r="Z533" s="979">
        <f>_xlfn.XLOOKUP($D533,Help2_FC!$D:$D,Help2_FC!W:W)</f>
        <v>3506</v>
      </c>
      <c r="AA533" s="979">
        <f>_xlfn.XLOOKUP($D533,Help2_FC!$D:$D,Help2_FC!X:X)</f>
        <v>0</v>
      </c>
      <c r="AB533" s="979">
        <f>_xlfn.XLOOKUP($D533,Help2_FC!$D:$D,Help2_FC!Y:Y)</f>
        <v>5543</v>
      </c>
      <c r="AC533" s="979">
        <f>_xlfn.XLOOKUP($D533,Help2_FC!$D:$D,Help2_FC!Z:Z)</f>
        <v>1215</v>
      </c>
      <c r="AD533" s="979">
        <f>_xlfn.XLOOKUP($D533,Help2_FC!$D:$D,Help2_FC!AA:AA)</f>
        <v>993.53540399999986</v>
      </c>
      <c r="AE533" s="979">
        <f>_xlfn.XLOOKUP($D533,Help2_FC!$D:$D,Help2_FC!AB:AB)</f>
        <v>80</v>
      </c>
      <c r="AF533" s="979">
        <f>_xlfn.XLOOKUP($D533,Help2_FC!$D:$D,Help2_FC!AC:AC)</f>
        <v>20</v>
      </c>
      <c r="AG533" s="979">
        <f>_xlfn.XLOOKUP($D533,Help2_FC!$D:$D,Help2_FC!AD:AD)</f>
        <v>185</v>
      </c>
      <c r="AH533" s="979">
        <f>_xlfn.XLOOKUP($D533,Help2_FC!$D:$D,Help2_FC!AE:AE)</f>
        <v>837.00000000000023</v>
      </c>
      <c r="AI533" s="979">
        <f>_xlfn.XLOOKUP($D533,Help2_FC!$D:$D,Help2_FC!AF:AF)</f>
        <v>3459.6</v>
      </c>
      <c r="AJ533" s="979">
        <f>_xlfn.XLOOKUP($D533,Help2_FC!$D:$D,Help2_FC!AG:AG)</f>
        <v>381.30588686387449</v>
      </c>
      <c r="AK533" s="979">
        <f>_xlfn.XLOOKUP($D533,Help2_FC!$D:$D,Help2_FC!AH:AH)</f>
        <v>7697</v>
      </c>
      <c r="AL533" s="979">
        <f>_xlfn.XLOOKUP($D533,Help2_FC!$D:$D,Help2_FC!AI:AI)</f>
        <v>756</v>
      </c>
      <c r="AM533" s="979">
        <f>_xlfn.XLOOKUP($D533,Help2_FC!$D:$D,Help2_FC!AJ:AJ)</f>
        <v>0</v>
      </c>
      <c r="AN533" s="979">
        <f>_xlfn.XLOOKUP($D533,Help2_FC!$D:$D,Help2_FC!AK:AK)</f>
        <v>553</v>
      </c>
    </row>
    <row r="534" spans="1:40" x14ac:dyDescent="0.2">
      <c r="A534" s="1">
        <v>45458</v>
      </c>
      <c r="B534">
        <f t="shared" si="53"/>
        <v>6</v>
      </c>
      <c r="C534">
        <f t="shared" si="54"/>
        <v>2024</v>
      </c>
      <c r="D534" s="872" t="str">
        <f t="shared" si="58"/>
        <v>06´2024</v>
      </c>
      <c r="F534" s="2">
        <f t="shared" si="52"/>
        <v>24</v>
      </c>
      <c r="G534" s="1483">
        <f t="shared" si="55"/>
        <v>3.5211267605633804E-2</v>
      </c>
      <c r="H534" s="5">
        <f t="shared" si="56"/>
        <v>1</v>
      </c>
      <c r="I534" s="995">
        <f>_xlfn.XLOOKUP($D534,Help2_FC!$D:$D,Help2_FC!H:H)</f>
        <v>17069</v>
      </c>
      <c r="J534" s="979">
        <f>_xlfn.XLOOKUP($D534,Help2_FC!$D:$D,Help2_FC!I:I)</f>
        <v>10311</v>
      </c>
      <c r="K534" s="979">
        <f>_xlfn.XLOOKUP($D534,Help2_FC!$D:$D,Help2_FC!J:J)</f>
        <v>2881</v>
      </c>
      <c r="L534" s="979">
        <f>_xlfn.XLOOKUP($D534,Help2_FC!$D:$D,Help2_FC!K:K)</f>
        <v>2662</v>
      </c>
      <c r="M534" s="979">
        <f>_xlfn.XLOOKUP($D534,Help2_FC!$D:$D,Help2_FC!L:L)</f>
        <v>6860.2846768786721</v>
      </c>
      <c r="N534" s="979">
        <f>_xlfn.XLOOKUP($D534,Help2_FC!$D:$D,Help2_FC!M:M)</f>
        <v>9068</v>
      </c>
      <c r="P534" s="979">
        <f>_xlfn.XLOOKUP($D534,Help2_FC!$D:$D,Help2_FC!F:F)</f>
        <v>681.6</v>
      </c>
      <c r="Q534" s="979">
        <f t="shared" si="57"/>
        <v>720</v>
      </c>
      <c r="R534" s="979">
        <f>_xlfn.XLOOKUP($D534,Help2_FC!$D:$D,Help2_FC!N:N)</f>
        <v>6860.2846768786721</v>
      </c>
      <c r="S534" s="979">
        <f>_xlfn.XLOOKUP($D534,Help2_FC!$D:$D,Help2_FC!O:O)</f>
        <v>7060</v>
      </c>
      <c r="T534" s="979">
        <f>_xlfn.XLOOKUP($D534,Help2_FC!$D:$D,Help2_FC!P:P)</f>
        <v>800</v>
      </c>
      <c r="U534" s="979">
        <f>_xlfn.XLOOKUP($D534,Help2_FC!$D:$D,Help2_FC!Q:Q)</f>
        <v>200</v>
      </c>
      <c r="V534" s="979">
        <f>_xlfn.XLOOKUP($D534,Help2_FC!$D:$D,Help2_FC!R:R)</f>
        <v>70</v>
      </c>
      <c r="W534" s="979">
        <f>_xlfn.XLOOKUP($D534,Help2_FC!$D:$D,Help2_FC!S:S)</f>
        <v>20150</v>
      </c>
      <c r="Y534" s="979">
        <f>_xlfn.XLOOKUP($D534,Help2_FC!$D:$D,Help2_FC!V:V)</f>
        <v>6805</v>
      </c>
      <c r="Z534" s="979">
        <f>_xlfn.XLOOKUP($D534,Help2_FC!$D:$D,Help2_FC!W:W)</f>
        <v>3506</v>
      </c>
      <c r="AA534" s="979">
        <f>_xlfn.XLOOKUP($D534,Help2_FC!$D:$D,Help2_FC!X:X)</f>
        <v>0</v>
      </c>
      <c r="AB534" s="979">
        <f>_xlfn.XLOOKUP($D534,Help2_FC!$D:$D,Help2_FC!Y:Y)</f>
        <v>5543</v>
      </c>
      <c r="AC534" s="979">
        <f>_xlfn.XLOOKUP($D534,Help2_FC!$D:$D,Help2_FC!Z:Z)</f>
        <v>1215</v>
      </c>
      <c r="AD534" s="979">
        <f>_xlfn.XLOOKUP($D534,Help2_FC!$D:$D,Help2_FC!AA:AA)</f>
        <v>993.53540399999986</v>
      </c>
      <c r="AE534" s="979">
        <f>_xlfn.XLOOKUP($D534,Help2_FC!$D:$D,Help2_FC!AB:AB)</f>
        <v>80</v>
      </c>
      <c r="AF534" s="979">
        <f>_xlfn.XLOOKUP($D534,Help2_FC!$D:$D,Help2_FC!AC:AC)</f>
        <v>20</v>
      </c>
      <c r="AG534" s="979">
        <f>_xlfn.XLOOKUP($D534,Help2_FC!$D:$D,Help2_FC!AD:AD)</f>
        <v>185</v>
      </c>
      <c r="AH534" s="979">
        <f>_xlfn.XLOOKUP($D534,Help2_FC!$D:$D,Help2_FC!AE:AE)</f>
        <v>837.00000000000023</v>
      </c>
      <c r="AI534" s="979">
        <f>_xlfn.XLOOKUP($D534,Help2_FC!$D:$D,Help2_FC!AF:AF)</f>
        <v>3459.6</v>
      </c>
      <c r="AJ534" s="979">
        <f>_xlfn.XLOOKUP($D534,Help2_FC!$D:$D,Help2_FC!AG:AG)</f>
        <v>381.30588686387449</v>
      </c>
      <c r="AK534" s="979">
        <f>_xlfn.XLOOKUP($D534,Help2_FC!$D:$D,Help2_FC!AH:AH)</f>
        <v>7697</v>
      </c>
      <c r="AL534" s="979">
        <f>_xlfn.XLOOKUP($D534,Help2_FC!$D:$D,Help2_FC!AI:AI)</f>
        <v>756</v>
      </c>
      <c r="AM534" s="979">
        <f>_xlfn.XLOOKUP($D534,Help2_FC!$D:$D,Help2_FC!AJ:AJ)</f>
        <v>0</v>
      </c>
      <c r="AN534" s="979">
        <f>_xlfn.XLOOKUP($D534,Help2_FC!$D:$D,Help2_FC!AK:AK)</f>
        <v>553</v>
      </c>
    </row>
    <row r="535" spans="1:40" x14ac:dyDescent="0.2">
      <c r="A535" s="1">
        <v>45459</v>
      </c>
      <c r="B535">
        <f t="shared" si="53"/>
        <v>6</v>
      </c>
      <c r="C535">
        <f t="shared" si="54"/>
        <v>2024</v>
      </c>
      <c r="D535" s="872" t="str">
        <f t="shared" si="58"/>
        <v>06´2024</v>
      </c>
      <c r="F535" s="2">
        <f t="shared" si="52"/>
        <v>24</v>
      </c>
      <c r="G535" s="1483">
        <f t="shared" si="55"/>
        <v>3.5211267605633804E-2</v>
      </c>
      <c r="H535" s="5">
        <f t="shared" si="56"/>
        <v>1</v>
      </c>
      <c r="I535" s="995">
        <f>_xlfn.XLOOKUP($D535,Help2_FC!$D:$D,Help2_FC!H:H)</f>
        <v>17069</v>
      </c>
      <c r="J535" s="979">
        <f>_xlfn.XLOOKUP($D535,Help2_FC!$D:$D,Help2_FC!I:I)</f>
        <v>10311</v>
      </c>
      <c r="K535" s="979">
        <f>_xlfn.XLOOKUP($D535,Help2_FC!$D:$D,Help2_FC!J:J)</f>
        <v>2881</v>
      </c>
      <c r="L535" s="979">
        <f>_xlfn.XLOOKUP($D535,Help2_FC!$D:$D,Help2_FC!K:K)</f>
        <v>2662</v>
      </c>
      <c r="M535" s="979">
        <f>_xlfn.XLOOKUP($D535,Help2_FC!$D:$D,Help2_FC!L:L)</f>
        <v>6860.2846768786721</v>
      </c>
      <c r="N535" s="979">
        <f>_xlfn.XLOOKUP($D535,Help2_FC!$D:$D,Help2_FC!M:M)</f>
        <v>9068</v>
      </c>
      <c r="P535" s="979">
        <f>_xlfn.XLOOKUP($D535,Help2_FC!$D:$D,Help2_FC!F:F)</f>
        <v>681.6</v>
      </c>
      <c r="Q535" s="979">
        <f t="shared" si="57"/>
        <v>720</v>
      </c>
      <c r="R535" s="979">
        <f>_xlfn.XLOOKUP($D535,Help2_FC!$D:$D,Help2_FC!N:N)</f>
        <v>6860.2846768786721</v>
      </c>
      <c r="S535" s="979">
        <f>_xlfn.XLOOKUP($D535,Help2_FC!$D:$D,Help2_FC!O:O)</f>
        <v>7060</v>
      </c>
      <c r="T535" s="979">
        <f>_xlfn.XLOOKUP($D535,Help2_FC!$D:$D,Help2_FC!P:P)</f>
        <v>800</v>
      </c>
      <c r="U535" s="979">
        <f>_xlfn.XLOOKUP($D535,Help2_FC!$D:$D,Help2_FC!Q:Q)</f>
        <v>200</v>
      </c>
      <c r="V535" s="979">
        <f>_xlfn.XLOOKUP($D535,Help2_FC!$D:$D,Help2_FC!R:R)</f>
        <v>70</v>
      </c>
      <c r="W535" s="979">
        <f>_xlfn.XLOOKUP($D535,Help2_FC!$D:$D,Help2_FC!S:S)</f>
        <v>20150</v>
      </c>
      <c r="Y535" s="979">
        <f>_xlfn.XLOOKUP($D535,Help2_FC!$D:$D,Help2_FC!V:V)</f>
        <v>6805</v>
      </c>
      <c r="Z535" s="979">
        <f>_xlfn.XLOOKUP($D535,Help2_FC!$D:$D,Help2_FC!W:W)</f>
        <v>3506</v>
      </c>
      <c r="AA535" s="979">
        <f>_xlfn.XLOOKUP($D535,Help2_FC!$D:$D,Help2_FC!X:X)</f>
        <v>0</v>
      </c>
      <c r="AB535" s="979">
        <f>_xlfn.XLOOKUP($D535,Help2_FC!$D:$D,Help2_FC!Y:Y)</f>
        <v>5543</v>
      </c>
      <c r="AC535" s="979">
        <f>_xlfn.XLOOKUP($D535,Help2_FC!$D:$D,Help2_FC!Z:Z)</f>
        <v>1215</v>
      </c>
      <c r="AD535" s="979">
        <f>_xlfn.XLOOKUP($D535,Help2_FC!$D:$D,Help2_FC!AA:AA)</f>
        <v>993.53540399999986</v>
      </c>
      <c r="AE535" s="979">
        <f>_xlfn.XLOOKUP($D535,Help2_FC!$D:$D,Help2_FC!AB:AB)</f>
        <v>80</v>
      </c>
      <c r="AF535" s="979">
        <f>_xlfn.XLOOKUP($D535,Help2_FC!$D:$D,Help2_FC!AC:AC)</f>
        <v>20</v>
      </c>
      <c r="AG535" s="979">
        <f>_xlfn.XLOOKUP($D535,Help2_FC!$D:$D,Help2_FC!AD:AD)</f>
        <v>185</v>
      </c>
      <c r="AH535" s="979">
        <f>_xlfn.XLOOKUP($D535,Help2_FC!$D:$D,Help2_FC!AE:AE)</f>
        <v>837.00000000000023</v>
      </c>
      <c r="AI535" s="979">
        <f>_xlfn.XLOOKUP($D535,Help2_FC!$D:$D,Help2_FC!AF:AF)</f>
        <v>3459.6</v>
      </c>
      <c r="AJ535" s="979">
        <f>_xlfn.XLOOKUP($D535,Help2_FC!$D:$D,Help2_FC!AG:AG)</f>
        <v>381.30588686387449</v>
      </c>
      <c r="AK535" s="979">
        <f>_xlfn.XLOOKUP($D535,Help2_FC!$D:$D,Help2_FC!AH:AH)</f>
        <v>7697</v>
      </c>
      <c r="AL535" s="979">
        <f>_xlfn.XLOOKUP($D535,Help2_FC!$D:$D,Help2_FC!AI:AI)</f>
        <v>756</v>
      </c>
      <c r="AM535" s="979">
        <f>_xlfn.XLOOKUP($D535,Help2_FC!$D:$D,Help2_FC!AJ:AJ)</f>
        <v>0</v>
      </c>
      <c r="AN535" s="979">
        <f>_xlfn.XLOOKUP($D535,Help2_FC!$D:$D,Help2_FC!AK:AK)</f>
        <v>553</v>
      </c>
    </row>
    <row r="536" spans="1:40" x14ac:dyDescent="0.2">
      <c r="A536" s="1">
        <v>45460</v>
      </c>
      <c r="B536">
        <f t="shared" si="53"/>
        <v>6</v>
      </c>
      <c r="C536">
        <f t="shared" si="54"/>
        <v>2024</v>
      </c>
      <c r="D536" s="872" t="str">
        <f t="shared" si="58"/>
        <v>06´2024</v>
      </c>
      <c r="F536" s="2">
        <f t="shared" si="52"/>
        <v>24</v>
      </c>
      <c r="G536" s="1483">
        <f t="shared" si="55"/>
        <v>3.5211267605633804E-2</v>
      </c>
      <c r="H536" s="5">
        <f t="shared" si="56"/>
        <v>1</v>
      </c>
      <c r="I536" s="995">
        <f>_xlfn.XLOOKUP($D536,Help2_FC!$D:$D,Help2_FC!H:H)</f>
        <v>17069</v>
      </c>
      <c r="J536" s="979">
        <f>_xlfn.XLOOKUP($D536,Help2_FC!$D:$D,Help2_FC!I:I)</f>
        <v>10311</v>
      </c>
      <c r="K536" s="979">
        <f>_xlfn.XLOOKUP($D536,Help2_FC!$D:$D,Help2_FC!J:J)</f>
        <v>2881</v>
      </c>
      <c r="L536" s="979">
        <f>_xlfn.XLOOKUP($D536,Help2_FC!$D:$D,Help2_FC!K:K)</f>
        <v>2662</v>
      </c>
      <c r="M536" s="979">
        <f>_xlfn.XLOOKUP($D536,Help2_FC!$D:$D,Help2_FC!L:L)</f>
        <v>6860.2846768786721</v>
      </c>
      <c r="N536" s="979">
        <f>_xlfn.XLOOKUP($D536,Help2_FC!$D:$D,Help2_FC!M:M)</f>
        <v>9068</v>
      </c>
      <c r="P536" s="979">
        <f>_xlfn.XLOOKUP($D536,Help2_FC!$D:$D,Help2_FC!F:F)</f>
        <v>681.6</v>
      </c>
      <c r="Q536" s="979">
        <f t="shared" si="57"/>
        <v>720</v>
      </c>
      <c r="R536" s="979">
        <f>_xlfn.XLOOKUP($D536,Help2_FC!$D:$D,Help2_FC!N:N)</f>
        <v>6860.2846768786721</v>
      </c>
      <c r="S536" s="979">
        <f>_xlfn.XLOOKUP($D536,Help2_FC!$D:$D,Help2_FC!O:O)</f>
        <v>7060</v>
      </c>
      <c r="T536" s="979">
        <f>_xlfn.XLOOKUP($D536,Help2_FC!$D:$D,Help2_FC!P:P)</f>
        <v>800</v>
      </c>
      <c r="U536" s="979">
        <f>_xlfn.XLOOKUP($D536,Help2_FC!$D:$D,Help2_FC!Q:Q)</f>
        <v>200</v>
      </c>
      <c r="V536" s="979">
        <f>_xlfn.XLOOKUP($D536,Help2_FC!$D:$D,Help2_FC!R:R)</f>
        <v>70</v>
      </c>
      <c r="W536" s="979">
        <f>_xlfn.XLOOKUP($D536,Help2_FC!$D:$D,Help2_FC!S:S)</f>
        <v>20150</v>
      </c>
      <c r="Y536" s="979">
        <f>_xlfn.XLOOKUP($D536,Help2_FC!$D:$D,Help2_FC!V:V)</f>
        <v>6805</v>
      </c>
      <c r="Z536" s="979">
        <f>_xlfn.XLOOKUP($D536,Help2_FC!$D:$D,Help2_FC!W:W)</f>
        <v>3506</v>
      </c>
      <c r="AA536" s="979">
        <f>_xlfn.XLOOKUP($D536,Help2_FC!$D:$D,Help2_FC!X:X)</f>
        <v>0</v>
      </c>
      <c r="AB536" s="979">
        <f>_xlfn.XLOOKUP($D536,Help2_FC!$D:$D,Help2_FC!Y:Y)</f>
        <v>5543</v>
      </c>
      <c r="AC536" s="979">
        <f>_xlfn.XLOOKUP($D536,Help2_FC!$D:$D,Help2_FC!Z:Z)</f>
        <v>1215</v>
      </c>
      <c r="AD536" s="979">
        <f>_xlfn.XLOOKUP($D536,Help2_FC!$D:$D,Help2_FC!AA:AA)</f>
        <v>993.53540399999986</v>
      </c>
      <c r="AE536" s="979">
        <f>_xlfn.XLOOKUP($D536,Help2_FC!$D:$D,Help2_FC!AB:AB)</f>
        <v>80</v>
      </c>
      <c r="AF536" s="979">
        <f>_xlfn.XLOOKUP($D536,Help2_FC!$D:$D,Help2_FC!AC:AC)</f>
        <v>20</v>
      </c>
      <c r="AG536" s="979">
        <f>_xlfn.XLOOKUP($D536,Help2_FC!$D:$D,Help2_FC!AD:AD)</f>
        <v>185</v>
      </c>
      <c r="AH536" s="979">
        <f>_xlfn.XLOOKUP($D536,Help2_FC!$D:$D,Help2_FC!AE:AE)</f>
        <v>837.00000000000023</v>
      </c>
      <c r="AI536" s="979">
        <f>_xlfn.XLOOKUP($D536,Help2_FC!$D:$D,Help2_FC!AF:AF)</f>
        <v>3459.6</v>
      </c>
      <c r="AJ536" s="979">
        <f>_xlfn.XLOOKUP($D536,Help2_FC!$D:$D,Help2_FC!AG:AG)</f>
        <v>381.30588686387449</v>
      </c>
      <c r="AK536" s="979">
        <f>_xlfn.XLOOKUP($D536,Help2_FC!$D:$D,Help2_FC!AH:AH)</f>
        <v>7697</v>
      </c>
      <c r="AL536" s="979">
        <f>_xlfn.XLOOKUP($D536,Help2_FC!$D:$D,Help2_FC!AI:AI)</f>
        <v>756</v>
      </c>
      <c r="AM536" s="979">
        <f>_xlfn.XLOOKUP($D536,Help2_FC!$D:$D,Help2_FC!AJ:AJ)</f>
        <v>0</v>
      </c>
      <c r="AN536" s="979">
        <f>_xlfn.XLOOKUP($D536,Help2_FC!$D:$D,Help2_FC!AK:AK)</f>
        <v>553</v>
      </c>
    </row>
    <row r="537" spans="1:40" x14ac:dyDescent="0.2">
      <c r="A537" s="1">
        <v>45461</v>
      </c>
      <c r="B537">
        <f t="shared" si="53"/>
        <v>6</v>
      </c>
      <c r="C537">
        <f t="shared" si="54"/>
        <v>2024</v>
      </c>
      <c r="D537" s="872" t="str">
        <f t="shared" si="58"/>
        <v>06´2024</v>
      </c>
      <c r="F537" s="2">
        <f t="shared" si="52"/>
        <v>24</v>
      </c>
      <c r="G537" s="1483">
        <f t="shared" si="55"/>
        <v>3.5211267605633804E-2</v>
      </c>
      <c r="H537" s="5">
        <f t="shared" si="56"/>
        <v>1</v>
      </c>
      <c r="I537" s="995">
        <f>_xlfn.XLOOKUP($D537,Help2_FC!$D:$D,Help2_FC!H:H)</f>
        <v>17069</v>
      </c>
      <c r="J537" s="979">
        <f>_xlfn.XLOOKUP($D537,Help2_FC!$D:$D,Help2_FC!I:I)</f>
        <v>10311</v>
      </c>
      <c r="K537" s="979">
        <f>_xlfn.XLOOKUP($D537,Help2_FC!$D:$D,Help2_FC!J:J)</f>
        <v>2881</v>
      </c>
      <c r="L537" s="979">
        <f>_xlfn.XLOOKUP($D537,Help2_FC!$D:$D,Help2_FC!K:K)</f>
        <v>2662</v>
      </c>
      <c r="M537" s="979">
        <f>_xlfn.XLOOKUP($D537,Help2_FC!$D:$D,Help2_FC!L:L)</f>
        <v>6860.2846768786721</v>
      </c>
      <c r="N537" s="979">
        <f>_xlfn.XLOOKUP($D537,Help2_FC!$D:$D,Help2_FC!M:M)</f>
        <v>9068</v>
      </c>
      <c r="P537" s="979">
        <f>_xlfn.XLOOKUP($D537,Help2_FC!$D:$D,Help2_FC!F:F)</f>
        <v>681.6</v>
      </c>
      <c r="Q537" s="979">
        <f t="shared" si="57"/>
        <v>720</v>
      </c>
      <c r="R537" s="979">
        <f>_xlfn.XLOOKUP($D537,Help2_FC!$D:$D,Help2_FC!N:N)</f>
        <v>6860.2846768786721</v>
      </c>
      <c r="S537" s="979">
        <f>_xlfn.XLOOKUP($D537,Help2_FC!$D:$D,Help2_FC!O:O)</f>
        <v>7060</v>
      </c>
      <c r="T537" s="979">
        <f>_xlfn.XLOOKUP($D537,Help2_FC!$D:$D,Help2_FC!P:P)</f>
        <v>800</v>
      </c>
      <c r="U537" s="979">
        <f>_xlfn.XLOOKUP($D537,Help2_FC!$D:$D,Help2_FC!Q:Q)</f>
        <v>200</v>
      </c>
      <c r="V537" s="979">
        <f>_xlfn.XLOOKUP($D537,Help2_FC!$D:$D,Help2_FC!R:R)</f>
        <v>70</v>
      </c>
      <c r="W537" s="979">
        <f>_xlfn.XLOOKUP($D537,Help2_FC!$D:$D,Help2_FC!S:S)</f>
        <v>20150</v>
      </c>
      <c r="Y537" s="979">
        <f>_xlfn.XLOOKUP($D537,Help2_FC!$D:$D,Help2_FC!V:V)</f>
        <v>6805</v>
      </c>
      <c r="Z537" s="979">
        <f>_xlfn.XLOOKUP($D537,Help2_FC!$D:$D,Help2_FC!W:W)</f>
        <v>3506</v>
      </c>
      <c r="AA537" s="979">
        <f>_xlfn.XLOOKUP($D537,Help2_FC!$D:$D,Help2_FC!X:X)</f>
        <v>0</v>
      </c>
      <c r="AB537" s="979">
        <f>_xlfn.XLOOKUP($D537,Help2_FC!$D:$D,Help2_FC!Y:Y)</f>
        <v>5543</v>
      </c>
      <c r="AC537" s="979">
        <f>_xlfn.XLOOKUP($D537,Help2_FC!$D:$D,Help2_FC!Z:Z)</f>
        <v>1215</v>
      </c>
      <c r="AD537" s="979">
        <f>_xlfn.XLOOKUP($D537,Help2_FC!$D:$D,Help2_FC!AA:AA)</f>
        <v>993.53540399999986</v>
      </c>
      <c r="AE537" s="979">
        <f>_xlfn.XLOOKUP($D537,Help2_FC!$D:$D,Help2_FC!AB:AB)</f>
        <v>80</v>
      </c>
      <c r="AF537" s="979">
        <f>_xlfn.XLOOKUP($D537,Help2_FC!$D:$D,Help2_FC!AC:AC)</f>
        <v>20</v>
      </c>
      <c r="AG537" s="979">
        <f>_xlfn.XLOOKUP($D537,Help2_FC!$D:$D,Help2_FC!AD:AD)</f>
        <v>185</v>
      </c>
      <c r="AH537" s="979">
        <f>_xlfn.XLOOKUP($D537,Help2_FC!$D:$D,Help2_FC!AE:AE)</f>
        <v>837.00000000000023</v>
      </c>
      <c r="AI537" s="979">
        <f>_xlfn.XLOOKUP($D537,Help2_FC!$D:$D,Help2_FC!AF:AF)</f>
        <v>3459.6</v>
      </c>
      <c r="AJ537" s="979">
        <f>_xlfn.XLOOKUP($D537,Help2_FC!$D:$D,Help2_FC!AG:AG)</f>
        <v>381.30588686387449</v>
      </c>
      <c r="AK537" s="979">
        <f>_xlfn.XLOOKUP($D537,Help2_FC!$D:$D,Help2_FC!AH:AH)</f>
        <v>7697</v>
      </c>
      <c r="AL537" s="979">
        <f>_xlfn.XLOOKUP($D537,Help2_FC!$D:$D,Help2_FC!AI:AI)</f>
        <v>756</v>
      </c>
      <c r="AM537" s="979">
        <f>_xlfn.XLOOKUP($D537,Help2_FC!$D:$D,Help2_FC!AJ:AJ)</f>
        <v>0</v>
      </c>
      <c r="AN537" s="979">
        <f>_xlfn.XLOOKUP($D537,Help2_FC!$D:$D,Help2_FC!AK:AK)</f>
        <v>553</v>
      </c>
    </row>
    <row r="538" spans="1:40" x14ac:dyDescent="0.2">
      <c r="A538" s="1">
        <v>45462</v>
      </c>
      <c r="B538">
        <f t="shared" si="53"/>
        <v>6</v>
      </c>
      <c r="C538">
        <f t="shared" si="54"/>
        <v>2024</v>
      </c>
      <c r="D538" s="872" t="str">
        <f t="shared" si="58"/>
        <v>06´2024</v>
      </c>
      <c r="F538" s="2">
        <f t="shared" ref="F538:F601" si="59">24-E538</f>
        <v>24</v>
      </c>
      <c r="G538" s="1483">
        <f t="shared" si="55"/>
        <v>3.5211267605633804E-2</v>
      </c>
      <c r="H538" s="5">
        <f t="shared" si="56"/>
        <v>1</v>
      </c>
      <c r="I538" s="995">
        <f>_xlfn.XLOOKUP($D538,Help2_FC!$D:$D,Help2_FC!H:H)</f>
        <v>17069</v>
      </c>
      <c r="J538" s="979">
        <f>_xlfn.XLOOKUP($D538,Help2_FC!$D:$D,Help2_FC!I:I)</f>
        <v>10311</v>
      </c>
      <c r="K538" s="979">
        <f>_xlfn.XLOOKUP($D538,Help2_FC!$D:$D,Help2_FC!J:J)</f>
        <v>2881</v>
      </c>
      <c r="L538" s="979">
        <f>_xlfn.XLOOKUP($D538,Help2_FC!$D:$D,Help2_FC!K:K)</f>
        <v>2662</v>
      </c>
      <c r="M538" s="979">
        <f>_xlfn.XLOOKUP($D538,Help2_FC!$D:$D,Help2_FC!L:L)</f>
        <v>6860.2846768786721</v>
      </c>
      <c r="N538" s="979">
        <f>_xlfn.XLOOKUP($D538,Help2_FC!$D:$D,Help2_FC!M:M)</f>
        <v>9068</v>
      </c>
      <c r="P538" s="979">
        <f>_xlfn.XLOOKUP($D538,Help2_FC!$D:$D,Help2_FC!F:F)</f>
        <v>681.6</v>
      </c>
      <c r="Q538" s="979">
        <f t="shared" si="57"/>
        <v>720</v>
      </c>
      <c r="R538" s="979">
        <f>_xlfn.XLOOKUP($D538,Help2_FC!$D:$D,Help2_FC!N:N)</f>
        <v>6860.2846768786721</v>
      </c>
      <c r="S538" s="979">
        <f>_xlfn.XLOOKUP($D538,Help2_FC!$D:$D,Help2_FC!O:O)</f>
        <v>7060</v>
      </c>
      <c r="T538" s="979">
        <f>_xlfn.XLOOKUP($D538,Help2_FC!$D:$D,Help2_FC!P:P)</f>
        <v>800</v>
      </c>
      <c r="U538" s="979">
        <f>_xlfn.XLOOKUP($D538,Help2_FC!$D:$D,Help2_FC!Q:Q)</f>
        <v>200</v>
      </c>
      <c r="V538" s="979">
        <f>_xlfn.XLOOKUP($D538,Help2_FC!$D:$D,Help2_FC!R:R)</f>
        <v>70</v>
      </c>
      <c r="W538" s="979">
        <f>_xlfn.XLOOKUP($D538,Help2_FC!$D:$D,Help2_FC!S:S)</f>
        <v>20150</v>
      </c>
      <c r="Y538" s="979">
        <f>_xlfn.XLOOKUP($D538,Help2_FC!$D:$D,Help2_FC!V:V)</f>
        <v>6805</v>
      </c>
      <c r="Z538" s="979">
        <f>_xlfn.XLOOKUP($D538,Help2_FC!$D:$D,Help2_FC!W:W)</f>
        <v>3506</v>
      </c>
      <c r="AA538" s="979">
        <f>_xlfn.XLOOKUP($D538,Help2_FC!$D:$D,Help2_FC!X:X)</f>
        <v>0</v>
      </c>
      <c r="AB538" s="979">
        <f>_xlfn.XLOOKUP($D538,Help2_FC!$D:$D,Help2_FC!Y:Y)</f>
        <v>5543</v>
      </c>
      <c r="AC538" s="979">
        <f>_xlfn.XLOOKUP($D538,Help2_FC!$D:$D,Help2_FC!Z:Z)</f>
        <v>1215</v>
      </c>
      <c r="AD538" s="979">
        <f>_xlfn.XLOOKUP($D538,Help2_FC!$D:$D,Help2_FC!AA:AA)</f>
        <v>993.53540399999986</v>
      </c>
      <c r="AE538" s="979">
        <f>_xlfn.XLOOKUP($D538,Help2_FC!$D:$D,Help2_FC!AB:AB)</f>
        <v>80</v>
      </c>
      <c r="AF538" s="979">
        <f>_xlfn.XLOOKUP($D538,Help2_FC!$D:$D,Help2_FC!AC:AC)</f>
        <v>20</v>
      </c>
      <c r="AG538" s="979">
        <f>_xlfn.XLOOKUP($D538,Help2_FC!$D:$D,Help2_FC!AD:AD)</f>
        <v>185</v>
      </c>
      <c r="AH538" s="979">
        <f>_xlfn.XLOOKUP($D538,Help2_FC!$D:$D,Help2_FC!AE:AE)</f>
        <v>837.00000000000023</v>
      </c>
      <c r="AI538" s="979">
        <f>_xlfn.XLOOKUP($D538,Help2_FC!$D:$D,Help2_FC!AF:AF)</f>
        <v>3459.6</v>
      </c>
      <c r="AJ538" s="979">
        <f>_xlfn.XLOOKUP($D538,Help2_FC!$D:$D,Help2_FC!AG:AG)</f>
        <v>381.30588686387449</v>
      </c>
      <c r="AK538" s="979">
        <f>_xlfn.XLOOKUP($D538,Help2_FC!$D:$D,Help2_FC!AH:AH)</f>
        <v>7697</v>
      </c>
      <c r="AL538" s="979">
        <f>_xlfn.XLOOKUP($D538,Help2_FC!$D:$D,Help2_FC!AI:AI)</f>
        <v>756</v>
      </c>
      <c r="AM538" s="979">
        <f>_xlfn.XLOOKUP($D538,Help2_FC!$D:$D,Help2_FC!AJ:AJ)</f>
        <v>0</v>
      </c>
      <c r="AN538" s="979">
        <f>_xlfn.XLOOKUP($D538,Help2_FC!$D:$D,Help2_FC!AK:AK)</f>
        <v>553</v>
      </c>
    </row>
    <row r="539" spans="1:40" x14ac:dyDescent="0.2">
      <c r="A539" s="1">
        <v>45463</v>
      </c>
      <c r="B539">
        <f t="shared" ref="B539:B602" si="60">MONTH(A539)</f>
        <v>6</v>
      </c>
      <c r="C539">
        <f t="shared" ref="C539:C602" si="61">+YEAR(A539)</f>
        <v>2024</v>
      </c>
      <c r="D539" s="872" t="str">
        <f t="shared" si="58"/>
        <v>06´2024</v>
      </c>
      <c r="F539" s="2">
        <f t="shared" si="59"/>
        <v>24</v>
      </c>
      <c r="G539" s="1483">
        <f t="shared" ref="G539:G602" si="62">+F539/P539</f>
        <v>3.5211267605633804E-2</v>
      </c>
      <c r="H539" s="5">
        <f t="shared" ref="H539:H602" si="63">+F539/24</f>
        <v>1</v>
      </c>
      <c r="I539" s="995">
        <f>_xlfn.XLOOKUP($D539,Help2_FC!$D:$D,Help2_FC!H:H)</f>
        <v>17069</v>
      </c>
      <c r="J539" s="979">
        <f>_xlfn.XLOOKUP($D539,Help2_FC!$D:$D,Help2_FC!I:I)</f>
        <v>10311</v>
      </c>
      <c r="K539" s="979">
        <f>_xlfn.XLOOKUP($D539,Help2_FC!$D:$D,Help2_FC!J:J)</f>
        <v>2881</v>
      </c>
      <c r="L539" s="979">
        <f>_xlfn.XLOOKUP($D539,Help2_FC!$D:$D,Help2_FC!K:K)</f>
        <v>2662</v>
      </c>
      <c r="M539" s="979">
        <f>_xlfn.XLOOKUP($D539,Help2_FC!$D:$D,Help2_FC!L:L)</f>
        <v>6860.2846768786721</v>
      </c>
      <c r="N539" s="979">
        <f>_xlfn.XLOOKUP($D539,Help2_FC!$D:$D,Help2_FC!M:M)</f>
        <v>9068</v>
      </c>
      <c r="P539" s="979">
        <f>_xlfn.XLOOKUP($D539,Help2_FC!$D:$D,Help2_FC!F:F)</f>
        <v>681.6</v>
      </c>
      <c r="Q539" s="979">
        <f t="shared" ref="Q539:Q549" si="64">(EOMONTH(A539,0)-EOMONTH(A539,-1))*24</f>
        <v>720</v>
      </c>
      <c r="R539" s="979">
        <f>_xlfn.XLOOKUP($D539,Help2_FC!$D:$D,Help2_FC!N:N)</f>
        <v>6860.2846768786721</v>
      </c>
      <c r="S539" s="979">
        <f>_xlfn.XLOOKUP($D539,Help2_FC!$D:$D,Help2_FC!O:O)</f>
        <v>7060</v>
      </c>
      <c r="T539" s="979">
        <f>_xlfn.XLOOKUP($D539,Help2_FC!$D:$D,Help2_FC!P:P)</f>
        <v>800</v>
      </c>
      <c r="U539" s="979">
        <f>_xlfn.XLOOKUP($D539,Help2_FC!$D:$D,Help2_FC!Q:Q)</f>
        <v>200</v>
      </c>
      <c r="V539" s="979">
        <f>_xlfn.XLOOKUP($D539,Help2_FC!$D:$D,Help2_FC!R:R)</f>
        <v>70</v>
      </c>
      <c r="W539" s="979">
        <f>_xlfn.XLOOKUP($D539,Help2_FC!$D:$D,Help2_FC!S:S)</f>
        <v>20150</v>
      </c>
      <c r="Y539" s="979">
        <f>_xlfn.XLOOKUP($D539,Help2_FC!$D:$D,Help2_FC!V:V)</f>
        <v>6805</v>
      </c>
      <c r="Z539" s="979">
        <f>_xlfn.XLOOKUP($D539,Help2_FC!$D:$D,Help2_FC!W:W)</f>
        <v>3506</v>
      </c>
      <c r="AA539" s="979">
        <f>_xlfn.XLOOKUP($D539,Help2_FC!$D:$D,Help2_FC!X:X)</f>
        <v>0</v>
      </c>
      <c r="AB539" s="979">
        <f>_xlfn.XLOOKUP($D539,Help2_FC!$D:$D,Help2_FC!Y:Y)</f>
        <v>5543</v>
      </c>
      <c r="AC539" s="979">
        <f>_xlfn.XLOOKUP($D539,Help2_FC!$D:$D,Help2_FC!Z:Z)</f>
        <v>1215</v>
      </c>
      <c r="AD539" s="979">
        <f>_xlfn.XLOOKUP($D539,Help2_FC!$D:$D,Help2_FC!AA:AA)</f>
        <v>993.53540399999986</v>
      </c>
      <c r="AE539" s="979">
        <f>_xlfn.XLOOKUP($D539,Help2_FC!$D:$D,Help2_FC!AB:AB)</f>
        <v>80</v>
      </c>
      <c r="AF539" s="979">
        <f>_xlfn.XLOOKUP($D539,Help2_FC!$D:$D,Help2_FC!AC:AC)</f>
        <v>20</v>
      </c>
      <c r="AG539" s="979">
        <f>_xlfn.XLOOKUP($D539,Help2_FC!$D:$D,Help2_FC!AD:AD)</f>
        <v>185</v>
      </c>
      <c r="AH539" s="979">
        <f>_xlfn.XLOOKUP($D539,Help2_FC!$D:$D,Help2_FC!AE:AE)</f>
        <v>837.00000000000023</v>
      </c>
      <c r="AI539" s="979">
        <f>_xlfn.XLOOKUP($D539,Help2_FC!$D:$D,Help2_FC!AF:AF)</f>
        <v>3459.6</v>
      </c>
      <c r="AJ539" s="979">
        <f>_xlfn.XLOOKUP($D539,Help2_FC!$D:$D,Help2_FC!AG:AG)</f>
        <v>381.30588686387449</v>
      </c>
      <c r="AK539" s="979">
        <f>_xlfn.XLOOKUP($D539,Help2_FC!$D:$D,Help2_FC!AH:AH)</f>
        <v>7697</v>
      </c>
      <c r="AL539" s="979">
        <f>_xlfn.XLOOKUP($D539,Help2_FC!$D:$D,Help2_FC!AI:AI)</f>
        <v>756</v>
      </c>
      <c r="AM539" s="979">
        <f>_xlfn.XLOOKUP($D539,Help2_FC!$D:$D,Help2_FC!AJ:AJ)</f>
        <v>0</v>
      </c>
      <c r="AN539" s="979">
        <f>_xlfn.XLOOKUP($D539,Help2_FC!$D:$D,Help2_FC!AK:AK)</f>
        <v>553</v>
      </c>
    </row>
    <row r="540" spans="1:40" x14ac:dyDescent="0.2">
      <c r="A540" s="1">
        <v>45464</v>
      </c>
      <c r="B540">
        <f t="shared" si="60"/>
        <v>6</v>
      </c>
      <c r="C540">
        <f t="shared" si="61"/>
        <v>2024</v>
      </c>
      <c r="D540" s="872" t="str">
        <f t="shared" si="58"/>
        <v>06´2024</v>
      </c>
      <c r="F540" s="2">
        <f t="shared" si="59"/>
        <v>24</v>
      </c>
      <c r="G540" s="1483">
        <f t="shared" si="62"/>
        <v>3.5211267605633804E-2</v>
      </c>
      <c r="H540" s="5">
        <f t="shared" si="63"/>
        <v>1</v>
      </c>
      <c r="I540" s="995">
        <f>_xlfn.XLOOKUP($D540,Help2_FC!$D:$D,Help2_FC!H:H)</f>
        <v>17069</v>
      </c>
      <c r="J540" s="979">
        <f>_xlfn.XLOOKUP($D540,Help2_FC!$D:$D,Help2_FC!I:I)</f>
        <v>10311</v>
      </c>
      <c r="K540" s="979">
        <f>_xlfn.XLOOKUP($D540,Help2_FC!$D:$D,Help2_FC!J:J)</f>
        <v>2881</v>
      </c>
      <c r="L540" s="979">
        <f>_xlfn.XLOOKUP($D540,Help2_FC!$D:$D,Help2_FC!K:K)</f>
        <v>2662</v>
      </c>
      <c r="M540" s="979">
        <f>_xlfn.XLOOKUP($D540,Help2_FC!$D:$D,Help2_FC!L:L)</f>
        <v>6860.2846768786721</v>
      </c>
      <c r="N540" s="979">
        <f>_xlfn.XLOOKUP($D540,Help2_FC!$D:$D,Help2_FC!M:M)</f>
        <v>9068</v>
      </c>
      <c r="P540" s="979">
        <f>_xlfn.XLOOKUP($D540,Help2_FC!$D:$D,Help2_FC!F:F)</f>
        <v>681.6</v>
      </c>
      <c r="Q540" s="979">
        <f t="shared" si="64"/>
        <v>720</v>
      </c>
      <c r="R540" s="979">
        <f>_xlfn.XLOOKUP($D540,Help2_FC!$D:$D,Help2_FC!N:N)</f>
        <v>6860.2846768786721</v>
      </c>
      <c r="S540" s="979">
        <f>_xlfn.XLOOKUP($D540,Help2_FC!$D:$D,Help2_FC!O:O)</f>
        <v>7060</v>
      </c>
      <c r="T540" s="979">
        <f>_xlfn.XLOOKUP($D540,Help2_FC!$D:$D,Help2_FC!P:P)</f>
        <v>800</v>
      </c>
      <c r="U540" s="979">
        <f>_xlfn.XLOOKUP($D540,Help2_FC!$D:$D,Help2_FC!Q:Q)</f>
        <v>200</v>
      </c>
      <c r="V540" s="979">
        <f>_xlfn.XLOOKUP($D540,Help2_FC!$D:$D,Help2_FC!R:R)</f>
        <v>70</v>
      </c>
      <c r="W540" s="979">
        <f>_xlfn.XLOOKUP($D540,Help2_FC!$D:$D,Help2_FC!S:S)</f>
        <v>20150</v>
      </c>
      <c r="Y540" s="979">
        <f>_xlfn.XLOOKUP($D540,Help2_FC!$D:$D,Help2_FC!V:V)</f>
        <v>6805</v>
      </c>
      <c r="Z540" s="979">
        <f>_xlfn.XLOOKUP($D540,Help2_FC!$D:$D,Help2_FC!W:W)</f>
        <v>3506</v>
      </c>
      <c r="AA540" s="979">
        <f>_xlfn.XLOOKUP($D540,Help2_FC!$D:$D,Help2_FC!X:X)</f>
        <v>0</v>
      </c>
      <c r="AB540" s="979">
        <f>_xlfn.XLOOKUP($D540,Help2_FC!$D:$D,Help2_FC!Y:Y)</f>
        <v>5543</v>
      </c>
      <c r="AC540" s="979">
        <f>_xlfn.XLOOKUP($D540,Help2_FC!$D:$D,Help2_FC!Z:Z)</f>
        <v>1215</v>
      </c>
      <c r="AD540" s="979">
        <f>_xlfn.XLOOKUP($D540,Help2_FC!$D:$D,Help2_FC!AA:AA)</f>
        <v>993.53540399999986</v>
      </c>
      <c r="AE540" s="979">
        <f>_xlfn.XLOOKUP($D540,Help2_FC!$D:$D,Help2_FC!AB:AB)</f>
        <v>80</v>
      </c>
      <c r="AF540" s="979">
        <f>_xlfn.XLOOKUP($D540,Help2_FC!$D:$D,Help2_FC!AC:AC)</f>
        <v>20</v>
      </c>
      <c r="AG540" s="979">
        <f>_xlfn.XLOOKUP($D540,Help2_FC!$D:$D,Help2_FC!AD:AD)</f>
        <v>185</v>
      </c>
      <c r="AH540" s="979">
        <f>_xlfn.XLOOKUP($D540,Help2_FC!$D:$D,Help2_FC!AE:AE)</f>
        <v>837.00000000000023</v>
      </c>
      <c r="AI540" s="979">
        <f>_xlfn.XLOOKUP($D540,Help2_FC!$D:$D,Help2_FC!AF:AF)</f>
        <v>3459.6</v>
      </c>
      <c r="AJ540" s="979">
        <f>_xlfn.XLOOKUP($D540,Help2_FC!$D:$D,Help2_FC!AG:AG)</f>
        <v>381.30588686387449</v>
      </c>
      <c r="AK540" s="979">
        <f>_xlfn.XLOOKUP($D540,Help2_FC!$D:$D,Help2_FC!AH:AH)</f>
        <v>7697</v>
      </c>
      <c r="AL540" s="979">
        <f>_xlfn.XLOOKUP($D540,Help2_FC!$D:$D,Help2_FC!AI:AI)</f>
        <v>756</v>
      </c>
      <c r="AM540" s="979">
        <f>_xlfn.XLOOKUP($D540,Help2_FC!$D:$D,Help2_FC!AJ:AJ)</f>
        <v>0</v>
      </c>
      <c r="AN540" s="979">
        <f>_xlfn.XLOOKUP($D540,Help2_FC!$D:$D,Help2_FC!AK:AK)</f>
        <v>553</v>
      </c>
    </row>
    <row r="541" spans="1:40" x14ac:dyDescent="0.2">
      <c r="A541" s="1">
        <v>45465</v>
      </c>
      <c r="B541">
        <f t="shared" si="60"/>
        <v>6</v>
      </c>
      <c r="C541">
        <f t="shared" si="61"/>
        <v>2024</v>
      </c>
      <c r="D541" s="872" t="str">
        <f t="shared" si="58"/>
        <v>06´2024</v>
      </c>
      <c r="F541" s="2">
        <f t="shared" si="59"/>
        <v>24</v>
      </c>
      <c r="G541" s="1483">
        <f t="shared" si="62"/>
        <v>3.5211267605633804E-2</v>
      </c>
      <c r="H541" s="5">
        <f t="shared" si="63"/>
        <v>1</v>
      </c>
      <c r="I541" s="995">
        <f>_xlfn.XLOOKUP($D541,Help2_FC!$D:$D,Help2_FC!H:H)</f>
        <v>17069</v>
      </c>
      <c r="J541" s="979">
        <f>_xlfn.XLOOKUP($D541,Help2_FC!$D:$D,Help2_FC!I:I)</f>
        <v>10311</v>
      </c>
      <c r="K541" s="979">
        <f>_xlfn.XLOOKUP($D541,Help2_FC!$D:$D,Help2_FC!J:J)</f>
        <v>2881</v>
      </c>
      <c r="L541" s="979">
        <f>_xlfn.XLOOKUP($D541,Help2_FC!$D:$D,Help2_FC!K:K)</f>
        <v>2662</v>
      </c>
      <c r="M541" s="979">
        <f>_xlfn.XLOOKUP($D541,Help2_FC!$D:$D,Help2_FC!L:L)</f>
        <v>6860.2846768786721</v>
      </c>
      <c r="N541" s="979">
        <f>_xlfn.XLOOKUP($D541,Help2_FC!$D:$D,Help2_FC!M:M)</f>
        <v>9068</v>
      </c>
      <c r="P541" s="979">
        <f>_xlfn.XLOOKUP($D541,Help2_FC!$D:$D,Help2_FC!F:F)</f>
        <v>681.6</v>
      </c>
      <c r="Q541" s="979">
        <f t="shared" si="64"/>
        <v>720</v>
      </c>
      <c r="R541" s="979">
        <f>_xlfn.XLOOKUP($D541,Help2_FC!$D:$D,Help2_FC!N:N)</f>
        <v>6860.2846768786721</v>
      </c>
      <c r="S541" s="979">
        <f>_xlfn.XLOOKUP($D541,Help2_FC!$D:$D,Help2_FC!O:O)</f>
        <v>7060</v>
      </c>
      <c r="T541" s="979">
        <f>_xlfn.XLOOKUP($D541,Help2_FC!$D:$D,Help2_FC!P:P)</f>
        <v>800</v>
      </c>
      <c r="U541" s="979">
        <f>_xlfn.XLOOKUP($D541,Help2_FC!$D:$D,Help2_FC!Q:Q)</f>
        <v>200</v>
      </c>
      <c r="V541" s="979">
        <f>_xlfn.XLOOKUP($D541,Help2_FC!$D:$D,Help2_FC!R:R)</f>
        <v>70</v>
      </c>
      <c r="W541" s="979">
        <f>_xlfn.XLOOKUP($D541,Help2_FC!$D:$D,Help2_FC!S:S)</f>
        <v>20150</v>
      </c>
      <c r="Y541" s="979">
        <f>_xlfn.XLOOKUP($D541,Help2_FC!$D:$D,Help2_FC!V:V)</f>
        <v>6805</v>
      </c>
      <c r="Z541" s="979">
        <f>_xlfn.XLOOKUP($D541,Help2_FC!$D:$D,Help2_FC!W:W)</f>
        <v>3506</v>
      </c>
      <c r="AA541" s="979">
        <f>_xlfn.XLOOKUP($D541,Help2_FC!$D:$D,Help2_FC!X:X)</f>
        <v>0</v>
      </c>
      <c r="AB541" s="979">
        <f>_xlfn.XLOOKUP($D541,Help2_FC!$D:$D,Help2_FC!Y:Y)</f>
        <v>5543</v>
      </c>
      <c r="AC541" s="979">
        <f>_xlfn.XLOOKUP($D541,Help2_FC!$D:$D,Help2_FC!Z:Z)</f>
        <v>1215</v>
      </c>
      <c r="AD541" s="979">
        <f>_xlfn.XLOOKUP($D541,Help2_FC!$D:$D,Help2_FC!AA:AA)</f>
        <v>993.53540399999986</v>
      </c>
      <c r="AE541" s="979">
        <f>_xlfn.XLOOKUP($D541,Help2_FC!$D:$D,Help2_FC!AB:AB)</f>
        <v>80</v>
      </c>
      <c r="AF541" s="979">
        <f>_xlfn.XLOOKUP($D541,Help2_FC!$D:$D,Help2_FC!AC:AC)</f>
        <v>20</v>
      </c>
      <c r="AG541" s="979">
        <f>_xlfn.XLOOKUP($D541,Help2_FC!$D:$D,Help2_FC!AD:AD)</f>
        <v>185</v>
      </c>
      <c r="AH541" s="979">
        <f>_xlfn.XLOOKUP($D541,Help2_FC!$D:$D,Help2_FC!AE:AE)</f>
        <v>837.00000000000023</v>
      </c>
      <c r="AI541" s="979">
        <f>_xlfn.XLOOKUP($D541,Help2_FC!$D:$D,Help2_FC!AF:AF)</f>
        <v>3459.6</v>
      </c>
      <c r="AJ541" s="979">
        <f>_xlfn.XLOOKUP($D541,Help2_FC!$D:$D,Help2_FC!AG:AG)</f>
        <v>381.30588686387449</v>
      </c>
      <c r="AK541" s="979">
        <f>_xlfn.XLOOKUP($D541,Help2_FC!$D:$D,Help2_FC!AH:AH)</f>
        <v>7697</v>
      </c>
      <c r="AL541" s="979">
        <f>_xlfn.XLOOKUP($D541,Help2_FC!$D:$D,Help2_FC!AI:AI)</f>
        <v>756</v>
      </c>
      <c r="AM541" s="979">
        <f>_xlfn.XLOOKUP($D541,Help2_FC!$D:$D,Help2_FC!AJ:AJ)</f>
        <v>0</v>
      </c>
      <c r="AN541" s="979">
        <f>_xlfn.XLOOKUP($D541,Help2_FC!$D:$D,Help2_FC!AK:AK)</f>
        <v>553</v>
      </c>
    </row>
    <row r="542" spans="1:40" x14ac:dyDescent="0.2">
      <c r="A542" s="1">
        <v>45466</v>
      </c>
      <c r="B542">
        <f t="shared" si="60"/>
        <v>6</v>
      </c>
      <c r="C542">
        <f t="shared" si="61"/>
        <v>2024</v>
      </c>
      <c r="D542" s="872" t="str">
        <f t="shared" si="58"/>
        <v>06´2024</v>
      </c>
      <c r="F542" s="2">
        <f t="shared" si="59"/>
        <v>24</v>
      </c>
      <c r="G542" s="1483">
        <f t="shared" si="62"/>
        <v>3.5211267605633804E-2</v>
      </c>
      <c r="H542" s="5">
        <f t="shared" si="63"/>
        <v>1</v>
      </c>
      <c r="I542" s="995">
        <f>_xlfn.XLOOKUP($D542,Help2_FC!$D:$D,Help2_FC!H:H)</f>
        <v>17069</v>
      </c>
      <c r="J542" s="979">
        <f>_xlfn.XLOOKUP($D542,Help2_FC!$D:$D,Help2_FC!I:I)</f>
        <v>10311</v>
      </c>
      <c r="K542" s="979">
        <f>_xlfn.XLOOKUP($D542,Help2_FC!$D:$D,Help2_FC!J:J)</f>
        <v>2881</v>
      </c>
      <c r="L542" s="979">
        <f>_xlfn.XLOOKUP($D542,Help2_FC!$D:$D,Help2_FC!K:K)</f>
        <v>2662</v>
      </c>
      <c r="M542" s="979">
        <f>_xlfn.XLOOKUP($D542,Help2_FC!$D:$D,Help2_FC!L:L)</f>
        <v>6860.2846768786721</v>
      </c>
      <c r="N542" s="979">
        <f>_xlfn.XLOOKUP($D542,Help2_FC!$D:$D,Help2_FC!M:M)</f>
        <v>9068</v>
      </c>
      <c r="P542" s="979">
        <f>_xlfn.XLOOKUP($D542,Help2_FC!$D:$D,Help2_FC!F:F)</f>
        <v>681.6</v>
      </c>
      <c r="Q542" s="979">
        <f t="shared" si="64"/>
        <v>720</v>
      </c>
      <c r="R542" s="979">
        <f>_xlfn.XLOOKUP($D542,Help2_FC!$D:$D,Help2_FC!N:N)</f>
        <v>6860.2846768786721</v>
      </c>
      <c r="S542" s="979">
        <f>_xlfn.XLOOKUP($D542,Help2_FC!$D:$D,Help2_FC!O:O)</f>
        <v>7060</v>
      </c>
      <c r="T542" s="979">
        <f>_xlfn.XLOOKUP($D542,Help2_FC!$D:$D,Help2_FC!P:P)</f>
        <v>800</v>
      </c>
      <c r="U542" s="979">
        <f>_xlfn.XLOOKUP($D542,Help2_FC!$D:$D,Help2_FC!Q:Q)</f>
        <v>200</v>
      </c>
      <c r="V542" s="979">
        <f>_xlfn.XLOOKUP($D542,Help2_FC!$D:$D,Help2_FC!R:R)</f>
        <v>70</v>
      </c>
      <c r="W542" s="979">
        <f>_xlfn.XLOOKUP($D542,Help2_FC!$D:$D,Help2_FC!S:S)</f>
        <v>20150</v>
      </c>
      <c r="Y542" s="979">
        <f>_xlfn.XLOOKUP($D542,Help2_FC!$D:$D,Help2_FC!V:V)</f>
        <v>6805</v>
      </c>
      <c r="Z542" s="979">
        <f>_xlfn.XLOOKUP($D542,Help2_FC!$D:$D,Help2_FC!W:W)</f>
        <v>3506</v>
      </c>
      <c r="AA542" s="979">
        <f>_xlfn.XLOOKUP($D542,Help2_FC!$D:$D,Help2_FC!X:X)</f>
        <v>0</v>
      </c>
      <c r="AB542" s="979">
        <f>_xlfn.XLOOKUP($D542,Help2_FC!$D:$D,Help2_FC!Y:Y)</f>
        <v>5543</v>
      </c>
      <c r="AC542" s="979">
        <f>_xlfn.XLOOKUP($D542,Help2_FC!$D:$D,Help2_FC!Z:Z)</f>
        <v>1215</v>
      </c>
      <c r="AD542" s="979">
        <f>_xlfn.XLOOKUP($D542,Help2_FC!$D:$D,Help2_FC!AA:AA)</f>
        <v>993.53540399999986</v>
      </c>
      <c r="AE542" s="979">
        <f>_xlfn.XLOOKUP($D542,Help2_FC!$D:$D,Help2_FC!AB:AB)</f>
        <v>80</v>
      </c>
      <c r="AF542" s="979">
        <f>_xlfn.XLOOKUP($D542,Help2_FC!$D:$D,Help2_FC!AC:AC)</f>
        <v>20</v>
      </c>
      <c r="AG542" s="979">
        <f>_xlfn.XLOOKUP($D542,Help2_FC!$D:$D,Help2_FC!AD:AD)</f>
        <v>185</v>
      </c>
      <c r="AH542" s="979">
        <f>_xlfn.XLOOKUP($D542,Help2_FC!$D:$D,Help2_FC!AE:AE)</f>
        <v>837.00000000000023</v>
      </c>
      <c r="AI542" s="979">
        <f>_xlfn.XLOOKUP($D542,Help2_FC!$D:$D,Help2_FC!AF:AF)</f>
        <v>3459.6</v>
      </c>
      <c r="AJ542" s="979">
        <f>_xlfn.XLOOKUP($D542,Help2_FC!$D:$D,Help2_FC!AG:AG)</f>
        <v>381.30588686387449</v>
      </c>
      <c r="AK542" s="979">
        <f>_xlfn.XLOOKUP($D542,Help2_FC!$D:$D,Help2_FC!AH:AH)</f>
        <v>7697</v>
      </c>
      <c r="AL542" s="979">
        <f>_xlfn.XLOOKUP($D542,Help2_FC!$D:$D,Help2_FC!AI:AI)</f>
        <v>756</v>
      </c>
      <c r="AM542" s="979">
        <f>_xlfn.XLOOKUP($D542,Help2_FC!$D:$D,Help2_FC!AJ:AJ)</f>
        <v>0</v>
      </c>
      <c r="AN542" s="979">
        <f>_xlfn.XLOOKUP($D542,Help2_FC!$D:$D,Help2_FC!AK:AK)</f>
        <v>553</v>
      </c>
    </row>
    <row r="543" spans="1:40" x14ac:dyDescent="0.2">
      <c r="A543" s="1">
        <v>45467</v>
      </c>
      <c r="B543">
        <f t="shared" si="60"/>
        <v>6</v>
      </c>
      <c r="C543">
        <f t="shared" si="61"/>
        <v>2024</v>
      </c>
      <c r="D543" s="872" t="str">
        <f t="shared" si="58"/>
        <v>06´2024</v>
      </c>
      <c r="F543" s="2">
        <f t="shared" si="59"/>
        <v>24</v>
      </c>
      <c r="G543" s="1483">
        <f t="shared" si="62"/>
        <v>3.5211267605633804E-2</v>
      </c>
      <c r="H543" s="5">
        <f t="shared" si="63"/>
        <v>1</v>
      </c>
      <c r="I543" s="995">
        <f>_xlfn.XLOOKUP($D543,Help2_FC!$D:$D,Help2_FC!H:H)</f>
        <v>17069</v>
      </c>
      <c r="J543" s="979">
        <f>_xlfn.XLOOKUP($D543,Help2_FC!$D:$D,Help2_FC!I:I)</f>
        <v>10311</v>
      </c>
      <c r="K543" s="979">
        <f>_xlfn.XLOOKUP($D543,Help2_FC!$D:$D,Help2_FC!J:J)</f>
        <v>2881</v>
      </c>
      <c r="L543" s="979">
        <f>_xlfn.XLOOKUP($D543,Help2_FC!$D:$D,Help2_FC!K:K)</f>
        <v>2662</v>
      </c>
      <c r="M543" s="979">
        <f>_xlfn.XLOOKUP($D543,Help2_FC!$D:$D,Help2_FC!L:L)</f>
        <v>6860.2846768786721</v>
      </c>
      <c r="N543" s="979">
        <f>_xlfn.XLOOKUP($D543,Help2_FC!$D:$D,Help2_FC!M:M)</f>
        <v>9068</v>
      </c>
      <c r="P543" s="979">
        <f>_xlfn.XLOOKUP($D543,Help2_FC!$D:$D,Help2_FC!F:F)</f>
        <v>681.6</v>
      </c>
      <c r="Q543" s="979">
        <f t="shared" si="64"/>
        <v>720</v>
      </c>
      <c r="R543" s="979">
        <f>_xlfn.XLOOKUP($D543,Help2_FC!$D:$D,Help2_FC!N:N)</f>
        <v>6860.2846768786721</v>
      </c>
      <c r="S543" s="979">
        <f>_xlfn.XLOOKUP($D543,Help2_FC!$D:$D,Help2_FC!O:O)</f>
        <v>7060</v>
      </c>
      <c r="T543" s="979">
        <f>_xlfn.XLOOKUP($D543,Help2_FC!$D:$D,Help2_FC!P:P)</f>
        <v>800</v>
      </c>
      <c r="U543" s="979">
        <f>_xlfn.XLOOKUP($D543,Help2_FC!$D:$D,Help2_FC!Q:Q)</f>
        <v>200</v>
      </c>
      <c r="V543" s="979">
        <f>_xlfn.XLOOKUP($D543,Help2_FC!$D:$D,Help2_FC!R:R)</f>
        <v>70</v>
      </c>
      <c r="W543" s="979">
        <f>_xlfn.XLOOKUP($D543,Help2_FC!$D:$D,Help2_FC!S:S)</f>
        <v>20150</v>
      </c>
      <c r="Y543" s="979">
        <f>_xlfn.XLOOKUP($D543,Help2_FC!$D:$D,Help2_FC!V:V)</f>
        <v>6805</v>
      </c>
      <c r="Z543" s="979">
        <f>_xlfn.XLOOKUP($D543,Help2_FC!$D:$D,Help2_FC!W:W)</f>
        <v>3506</v>
      </c>
      <c r="AA543" s="979">
        <f>_xlfn.XLOOKUP($D543,Help2_FC!$D:$D,Help2_FC!X:X)</f>
        <v>0</v>
      </c>
      <c r="AB543" s="979">
        <f>_xlfn.XLOOKUP($D543,Help2_FC!$D:$D,Help2_FC!Y:Y)</f>
        <v>5543</v>
      </c>
      <c r="AC543" s="979">
        <f>_xlfn.XLOOKUP($D543,Help2_FC!$D:$D,Help2_FC!Z:Z)</f>
        <v>1215</v>
      </c>
      <c r="AD543" s="979">
        <f>_xlfn.XLOOKUP($D543,Help2_FC!$D:$D,Help2_FC!AA:AA)</f>
        <v>993.53540399999986</v>
      </c>
      <c r="AE543" s="979">
        <f>_xlfn.XLOOKUP($D543,Help2_FC!$D:$D,Help2_FC!AB:AB)</f>
        <v>80</v>
      </c>
      <c r="AF543" s="979">
        <f>_xlfn.XLOOKUP($D543,Help2_FC!$D:$D,Help2_FC!AC:AC)</f>
        <v>20</v>
      </c>
      <c r="AG543" s="979">
        <f>_xlfn.XLOOKUP($D543,Help2_FC!$D:$D,Help2_FC!AD:AD)</f>
        <v>185</v>
      </c>
      <c r="AH543" s="979">
        <f>_xlfn.XLOOKUP($D543,Help2_FC!$D:$D,Help2_FC!AE:AE)</f>
        <v>837.00000000000023</v>
      </c>
      <c r="AI543" s="979">
        <f>_xlfn.XLOOKUP($D543,Help2_FC!$D:$D,Help2_FC!AF:AF)</f>
        <v>3459.6</v>
      </c>
      <c r="AJ543" s="979">
        <f>_xlfn.XLOOKUP($D543,Help2_FC!$D:$D,Help2_FC!AG:AG)</f>
        <v>381.30588686387449</v>
      </c>
      <c r="AK543" s="979">
        <f>_xlfn.XLOOKUP($D543,Help2_FC!$D:$D,Help2_FC!AH:AH)</f>
        <v>7697</v>
      </c>
      <c r="AL543" s="979">
        <f>_xlfn.XLOOKUP($D543,Help2_FC!$D:$D,Help2_FC!AI:AI)</f>
        <v>756</v>
      </c>
      <c r="AM543" s="979">
        <f>_xlfn.XLOOKUP($D543,Help2_FC!$D:$D,Help2_FC!AJ:AJ)</f>
        <v>0</v>
      </c>
      <c r="AN543" s="979">
        <f>_xlfn.XLOOKUP($D543,Help2_FC!$D:$D,Help2_FC!AK:AK)</f>
        <v>553</v>
      </c>
    </row>
    <row r="544" spans="1:40" x14ac:dyDescent="0.2">
      <c r="A544" s="1">
        <v>45468</v>
      </c>
      <c r="B544">
        <f t="shared" si="60"/>
        <v>6</v>
      </c>
      <c r="C544">
        <f t="shared" si="61"/>
        <v>2024</v>
      </c>
      <c r="D544" s="872" t="str">
        <f t="shared" si="58"/>
        <v>06´2024</v>
      </c>
      <c r="F544" s="2">
        <f t="shared" si="59"/>
        <v>24</v>
      </c>
      <c r="G544" s="1483">
        <f t="shared" si="62"/>
        <v>3.5211267605633804E-2</v>
      </c>
      <c r="H544" s="5">
        <f t="shared" si="63"/>
        <v>1</v>
      </c>
      <c r="I544" s="995">
        <f>_xlfn.XLOOKUP($D544,Help2_FC!$D:$D,Help2_FC!H:H)</f>
        <v>17069</v>
      </c>
      <c r="J544" s="979">
        <f>_xlfn.XLOOKUP($D544,Help2_FC!$D:$D,Help2_FC!I:I)</f>
        <v>10311</v>
      </c>
      <c r="K544" s="979">
        <f>_xlfn.XLOOKUP($D544,Help2_FC!$D:$D,Help2_FC!J:J)</f>
        <v>2881</v>
      </c>
      <c r="L544" s="979">
        <f>_xlfn.XLOOKUP($D544,Help2_FC!$D:$D,Help2_FC!K:K)</f>
        <v>2662</v>
      </c>
      <c r="M544" s="979">
        <f>_xlfn.XLOOKUP($D544,Help2_FC!$D:$D,Help2_FC!L:L)</f>
        <v>6860.2846768786721</v>
      </c>
      <c r="N544" s="979">
        <f>_xlfn.XLOOKUP($D544,Help2_FC!$D:$D,Help2_FC!M:M)</f>
        <v>9068</v>
      </c>
      <c r="P544" s="979">
        <f>_xlfn.XLOOKUP($D544,Help2_FC!$D:$D,Help2_FC!F:F)</f>
        <v>681.6</v>
      </c>
      <c r="Q544" s="979">
        <f t="shared" si="64"/>
        <v>720</v>
      </c>
      <c r="R544" s="979">
        <f>_xlfn.XLOOKUP($D544,Help2_FC!$D:$D,Help2_FC!N:N)</f>
        <v>6860.2846768786721</v>
      </c>
      <c r="S544" s="979">
        <f>_xlfn.XLOOKUP($D544,Help2_FC!$D:$D,Help2_FC!O:O)</f>
        <v>7060</v>
      </c>
      <c r="T544" s="979">
        <f>_xlfn.XLOOKUP($D544,Help2_FC!$D:$D,Help2_FC!P:P)</f>
        <v>800</v>
      </c>
      <c r="U544" s="979">
        <f>_xlfn.XLOOKUP($D544,Help2_FC!$D:$D,Help2_FC!Q:Q)</f>
        <v>200</v>
      </c>
      <c r="V544" s="979">
        <f>_xlfn.XLOOKUP($D544,Help2_FC!$D:$D,Help2_FC!R:R)</f>
        <v>70</v>
      </c>
      <c r="W544" s="979">
        <f>_xlfn.XLOOKUP($D544,Help2_FC!$D:$D,Help2_FC!S:S)</f>
        <v>20150</v>
      </c>
      <c r="Y544" s="979">
        <f>_xlfn.XLOOKUP($D544,Help2_FC!$D:$D,Help2_FC!V:V)</f>
        <v>6805</v>
      </c>
      <c r="Z544" s="979">
        <f>_xlfn.XLOOKUP($D544,Help2_FC!$D:$D,Help2_FC!W:W)</f>
        <v>3506</v>
      </c>
      <c r="AA544" s="979">
        <f>_xlfn.XLOOKUP($D544,Help2_FC!$D:$D,Help2_FC!X:X)</f>
        <v>0</v>
      </c>
      <c r="AB544" s="979">
        <f>_xlfn.XLOOKUP($D544,Help2_FC!$D:$D,Help2_FC!Y:Y)</f>
        <v>5543</v>
      </c>
      <c r="AC544" s="979">
        <f>_xlfn.XLOOKUP($D544,Help2_FC!$D:$D,Help2_FC!Z:Z)</f>
        <v>1215</v>
      </c>
      <c r="AD544" s="979">
        <f>_xlfn.XLOOKUP($D544,Help2_FC!$D:$D,Help2_FC!AA:AA)</f>
        <v>993.53540399999986</v>
      </c>
      <c r="AE544" s="979">
        <f>_xlfn.XLOOKUP($D544,Help2_FC!$D:$D,Help2_FC!AB:AB)</f>
        <v>80</v>
      </c>
      <c r="AF544" s="979">
        <f>_xlfn.XLOOKUP($D544,Help2_FC!$D:$D,Help2_FC!AC:AC)</f>
        <v>20</v>
      </c>
      <c r="AG544" s="979">
        <f>_xlfn.XLOOKUP($D544,Help2_FC!$D:$D,Help2_FC!AD:AD)</f>
        <v>185</v>
      </c>
      <c r="AH544" s="979">
        <f>_xlfn.XLOOKUP($D544,Help2_FC!$D:$D,Help2_FC!AE:AE)</f>
        <v>837.00000000000023</v>
      </c>
      <c r="AI544" s="979">
        <f>_xlfn.XLOOKUP($D544,Help2_FC!$D:$D,Help2_FC!AF:AF)</f>
        <v>3459.6</v>
      </c>
      <c r="AJ544" s="979">
        <f>_xlfn.XLOOKUP($D544,Help2_FC!$D:$D,Help2_FC!AG:AG)</f>
        <v>381.30588686387449</v>
      </c>
      <c r="AK544" s="979">
        <f>_xlfn.XLOOKUP($D544,Help2_FC!$D:$D,Help2_FC!AH:AH)</f>
        <v>7697</v>
      </c>
      <c r="AL544" s="979">
        <f>_xlfn.XLOOKUP($D544,Help2_FC!$D:$D,Help2_FC!AI:AI)</f>
        <v>756</v>
      </c>
      <c r="AM544" s="979">
        <f>_xlfn.XLOOKUP($D544,Help2_FC!$D:$D,Help2_FC!AJ:AJ)</f>
        <v>0</v>
      </c>
      <c r="AN544" s="979">
        <f>_xlfn.XLOOKUP($D544,Help2_FC!$D:$D,Help2_FC!AK:AK)</f>
        <v>553</v>
      </c>
    </row>
    <row r="545" spans="1:42" x14ac:dyDescent="0.2">
      <c r="A545" s="1">
        <v>45469</v>
      </c>
      <c r="B545">
        <f t="shared" si="60"/>
        <v>6</v>
      </c>
      <c r="C545">
        <f t="shared" si="61"/>
        <v>2024</v>
      </c>
      <c r="D545" s="872" t="str">
        <f t="shared" si="58"/>
        <v>06´2024</v>
      </c>
      <c r="E545" s="1"/>
      <c r="F545" s="2">
        <f t="shared" si="59"/>
        <v>24</v>
      </c>
      <c r="G545" s="1483">
        <f t="shared" si="62"/>
        <v>3.5211267605633804E-2</v>
      </c>
      <c r="H545" s="5">
        <f t="shared" si="63"/>
        <v>1</v>
      </c>
      <c r="I545" s="995">
        <f>_xlfn.XLOOKUP($D545,Help2_FC!$D:$D,Help2_FC!H:H)</f>
        <v>17069</v>
      </c>
      <c r="J545" s="979">
        <f>_xlfn.XLOOKUP($D545,Help2_FC!$D:$D,Help2_FC!I:I)</f>
        <v>10311</v>
      </c>
      <c r="K545" s="979">
        <f>_xlfn.XLOOKUP($D545,Help2_FC!$D:$D,Help2_FC!J:J)</f>
        <v>2881</v>
      </c>
      <c r="L545" s="979">
        <f>_xlfn.XLOOKUP($D545,Help2_FC!$D:$D,Help2_FC!K:K)</f>
        <v>2662</v>
      </c>
      <c r="M545" s="979">
        <f>_xlfn.XLOOKUP($D545,Help2_FC!$D:$D,Help2_FC!L:L)</f>
        <v>6860.2846768786721</v>
      </c>
      <c r="N545" s="979">
        <f>_xlfn.XLOOKUP($D545,Help2_FC!$D:$D,Help2_FC!M:M)</f>
        <v>9068</v>
      </c>
      <c r="P545" s="979">
        <f>_xlfn.XLOOKUP($D545,Help2_FC!$D:$D,Help2_FC!F:F)</f>
        <v>681.6</v>
      </c>
      <c r="Q545" s="979">
        <f t="shared" si="64"/>
        <v>720</v>
      </c>
      <c r="R545" s="979">
        <f>_xlfn.XLOOKUP($D545,Help2_FC!$D:$D,Help2_FC!N:N)</f>
        <v>6860.2846768786721</v>
      </c>
      <c r="S545" s="979">
        <f>_xlfn.XLOOKUP($D545,Help2_FC!$D:$D,Help2_FC!O:O)</f>
        <v>7060</v>
      </c>
      <c r="T545" s="979">
        <f>_xlfn.XLOOKUP($D545,Help2_FC!$D:$D,Help2_FC!P:P)</f>
        <v>800</v>
      </c>
      <c r="U545" s="979">
        <f>_xlfn.XLOOKUP($D545,Help2_FC!$D:$D,Help2_FC!Q:Q)</f>
        <v>200</v>
      </c>
      <c r="V545" s="979">
        <f>_xlfn.XLOOKUP($D545,Help2_FC!$D:$D,Help2_FC!R:R)</f>
        <v>70</v>
      </c>
      <c r="W545" s="979">
        <f>_xlfn.XLOOKUP($D545,Help2_FC!$D:$D,Help2_FC!S:S)</f>
        <v>20150</v>
      </c>
      <c r="Y545" s="979">
        <f>_xlfn.XLOOKUP($D545,Help2_FC!$D:$D,Help2_FC!V:V)</f>
        <v>6805</v>
      </c>
      <c r="Z545" s="979">
        <f>_xlfn.XLOOKUP($D545,Help2_FC!$D:$D,Help2_FC!W:W)</f>
        <v>3506</v>
      </c>
      <c r="AA545" s="979">
        <f>_xlfn.XLOOKUP($D545,Help2_FC!$D:$D,Help2_FC!X:X)</f>
        <v>0</v>
      </c>
      <c r="AB545" s="979">
        <f>_xlfn.XLOOKUP($D545,Help2_FC!$D:$D,Help2_FC!Y:Y)</f>
        <v>5543</v>
      </c>
      <c r="AC545" s="979">
        <f>_xlfn.XLOOKUP($D545,Help2_FC!$D:$D,Help2_FC!Z:Z)</f>
        <v>1215</v>
      </c>
      <c r="AD545" s="979">
        <f>_xlfn.XLOOKUP($D545,Help2_FC!$D:$D,Help2_FC!AA:AA)</f>
        <v>993.53540399999986</v>
      </c>
      <c r="AE545" s="979">
        <f>_xlfn.XLOOKUP($D545,Help2_FC!$D:$D,Help2_FC!AB:AB)</f>
        <v>80</v>
      </c>
      <c r="AF545" s="979">
        <f>_xlfn.XLOOKUP($D545,Help2_FC!$D:$D,Help2_FC!AC:AC)</f>
        <v>20</v>
      </c>
      <c r="AG545" s="979">
        <f>_xlfn.XLOOKUP($D545,Help2_FC!$D:$D,Help2_FC!AD:AD)</f>
        <v>185</v>
      </c>
      <c r="AH545" s="979">
        <f>_xlfn.XLOOKUP($D545,Help2_FC!$D:$D,Help2_FC!AE:AE)</f>
        <v>837.00000000000023</v>
      </c>
      <c r="AI545" s="979">
        <f>_xlfn.XLOOKUP($D545,Help2_FC!$D:$D,Help2_FC!AF:AF)</f>
        <v>3459.6</v>
      </c>
      <c r="AJ545" s="979">
        <f>_xlfn.XLOOKUP($D545,Help2_FC!$D:$D,Help2_FC!AG:AG)</f>
        <v>381.30588686387449</v>
      </c>
      <c r="AK545" s="979">
        <f>_xlfn.XLOOKUP($D545,Help2_FC!$D:$D,Help2_FC!AH:AH)</f>
        <v>7697</v>
      </c>
      <c r="AL545" s="979">
        <f>_xlfn.XLOOKUP($D545,Help2_FC!$D:$D,Help2_FC!AI:AI)</f>
        <v>756</v>
      </c>
      <c r="AM545" s="979">
        <f>_xlfn.XLOOKUP($D545,Help2_FC!$D:$D,Help2_FC!AJ:AJ)</f>
        <v>0</v>
      </c>
      <c r="AN545" s="979">
        <f>_xlfn.XLOOKUP($D545,Help2_FC!$D:$D,Help2_FC!AK:AK)</f>
        <v>553</v>
      </c>
    </row>
    <row r="546" spans="1:42" x14ac:dyDescent="0.2">
      <c r="A546" s="1">
        <v>45470</v>
      </c>
      <c r="B546">
        <f t="shared" si="60"/>
        <v>6</v>
      </c>
      <c r="C546">
        <f t="shared" si="61"/>
        <v>2024</v>
      </c>
      <c r="D546" s="872" t="str">
        <f t="shared" si="58"/>
        <v>06´2024</v>
      </c>
      <c r="F546" s="2">
        <f t="shared" si="59"/>
        <v>24</v>
      </c>
      <c r="G546" s="1483">
        <f t="shared" si="62"/>
        <v>3.5211267605633804E-2</v>
      </c>
      <c r="H546" s="5">
        <f t="shared" si="63"/>
        <v>1</v>
      </c>
      <c r="I546" s="995">
        <f>_xlfn.XLOOKUP($D546,Help2_FC!$D:$D,Help2_FC!H:H)</f>
        <v>17069</v>
      </c>
      <c r="J546" s="979">
        <f>_xlfn.XLOOKUP($D546,Help2_FC!$D:$D,Help2_FC!I:I)</f>
        <v>10311</v>
      </c>
      <c r="K546" s="979">
        <f>_xlfn.XLOOKUP($D546,Help2_FC!$D:$D,Help2_FC!J:J)</f>
        <v>2881</v>
      </c>
      <c r="L546" s="979">
        <f>_xlfn.XLOOKUP($D546,Help2_FC!$D:$D,Help2_FC!K:K)</f>
        <v>2662</v>
      </c>
      <c r="M546" s="979">
        <f>_xlfn.XLOOKUP($D546,Help2_FC!$D:$D,Help2_FC!L:L)</f>
        <v>6860.2846768786721</v>
      </c>
      <c r="N546" s="979">
        <f>_xlfn.XLOOKUP($D546,Help2_FC!$D:$D,Help2_FC!M:M)</f>
        <v>9068</v>
      </c>
      <c r="P546" s="979">
        <f>_xlfn.XLOOKUP($D546,Help2_FC!$D:$D,Help2_FC!F:F)</f>
        <v>681.6</v>
      </c>
      <c r="Q546" s="979">
        <f t="shared" si="64"/>
        <v>720</v>
      </c>
      <c r="R546" s="979">
        <f>_xlfn.XLOOKUP($D546,Help2_FC!$D:$D,Help2_FC!N:N)</f>
        <v>6860.2846768786721</v>
      </c>
      <c r="S546" s="979">
        <f>_xlfn.XLOOKUP($D546,Help2_FC!$D:$D,Help2_FC!O:O)</f>
        <v>7060</v>
      </c>
      <c r="T546" s="979">
        <f>_xlfn.XLOOKUP($D546,Help2_FC!$D:$D,Help2_FC!P:P)</f>
        <v>800</v>
      </c>
      <c r="U546" s="979">
        <f>_xlfn.XLOOKUP($D546,Help2_FC!$D:$D,Help2_FC!Q:Q)</f>
        <v>200</v>
      </c>
      <c r="V546" s="979">
        <f>_xlfn.XLOOKUP($D546,Help2_FC!$D:$D,Help2_FC!R:R)</f>
        <v>70</v>
      </c>
      <c r="W546" s="979">
        <f>_xlfn.XLOOKUP($D546,Help2_FC!$D:$D,Help2_FC!S:S)</f>
        <v>20150</v>
      </c>
      <c r="Y546" s="979">
        <f>_xlfn.XLOOKUP($D546,Help2_FC!$D:$D,Help2_FC!V:V)</f>
        <v>6805</v>
      </c>
      <c r="Z546" s="979">
        <f>_xlfn.XLOOKUP($D546,Help2_FC!$D:$D,Help2_FC!W:W)</f>
        <v>3506</v>
      </c>
      <c r="AA546" s="979">
        <f>_xlfn.XLOOKUP($D546,Help2_FC!$D:$D,Help2_FC!X:X)</f>
        <v>0</v>
      </c>
      <c r="AB546" s="979">
        <f>_xlfn.XLOOKUP($D546,Help2_FC!$D:$D,Help2_FC!Y:Y)</f>
        <v>5543</v>
      </c>
      <c r="AC546" s="979">
        <f>_xlfn.XLOOKUP($D546,Help2_FC!$D:$D,Help2_FC!Z:Z)</f>
        <v>1215</v>
      </c>
      <c r="AD546" s="979">
        <f>_xlfn.XLOOKUP($D546,Help2_FC!$D:$D,Help2_FC!AA:AA)</f>
        <v>993.53540399999986</v>
      </c>
      <c r="AE546" s="979">
        <f>_xlfn.XLOOKUP($D546,Help2_FC!$D:$D,Help2_FC!AB:AB)</f>
        <v>80</v>
      </c>
      <c r="AF546" s="979">
        <f>_xlfn.XLOOKUP($D546,Help2_FC!$D:$D,Help2_FC!AC:AC)</f>
        <v>20</v>
      </c>
      <c r="AG546" s="979">
        <f>_xlfn.XLOOKUP($D546,Help2_FC!$D:$D,Help2_FC!AD:AD)</f>
        <v>185</v>
      </c>
      <c r="AH546" s="979">
        <f>_xlfn.XLOOKUP($D546,Help2_FC!$D:$D,Help2_FC!AE:AE)</f>
        <v>837.00000000000023</v>
      </c>
      <c r="AI546" s="979">
        <f>_xlfn.XLOOKUP($D546,Help2_FC!$D:$D,Help2_FC!AF:AF)</f>
        <v>3459.6</v>
      </c>
      <c r="AJ546" s="979">
        <f>_xlfn.XLOOKUP($D546,Help2_FC!$D:$D,Help2_FC!AG:AG)</f>
        <v>381.30588686387449</v>
      </c>
      <c r="AK546" s="979">
        <f>_xlfn.XLOOKUP($D546,Help2_FC!$D:$D,Help2_FC!AH:AH)</f>
        <v>7697</v>
      </c>
      <c r="AL546" s="979">
        <f>_xlfn.XLOOKUP($D546,Help2_FC!$D:$D,Help2_FC!AI:AI)</f>
        <v>756</v>
      </c>
      <c r="AM546" s="979">
        <f>_xlfn.XLOOKUP($D546,Help2_FC!$D:$D,Help2_FC!AJ:AJ)</f>
        <v>0</v>
      </c>
      <c r="AN546" s="979">
        <f>_xlfn.XLOOKUP($D546,Help2_FC!$D:$D,Help2_FC!AK:AK)</f>
        <v>553</v>
      </c>
    </row>
    <row r="547" spans="1:42" x14ac:dyDescent="0.2">
      <c r="A547" s="1">
        <v>45471</v>
      </c>
      <c r="B547">
        <f t="shared" si="60"/>
        <v>6</v>
      </c>
      <c r="C547">
        <f t="shared" si="61"/>
        <v>2024</v>
      </c>
      <c r="D547" s="872" t="str">
        <f t="shared" si="58"/>
        <v>06´2024</v>
      </c>
      <c r="F547" s="2">
        <f t="shared" si="59"/>
        <v>24</v>
      </c>
      <c r="G547" s="1483">
        <f t="shared" si="62"/>
        <v>3.5211267605633804E-2</v>
      </c>
      <c r="H547" s="5">
        <f t="shared" si="63"/>
        <v>1</v>
      </c>
      <c r="I547" s="995">
        <f>_xlfn.XLOOKUP($D547,Help2_FC!$D:$D,Help2_FC!H:H)</f>
        <v>17069</v>
      </c>
      <c r="J547" s="979">
        <f>_xlfn.XLOOKUP($D547,Help2_FC!$D:$D,Help2_FC!I:I)</f>
        <v>10311</v>
      </c>
      <c r="K547" s="979">
        <f>_xlfn.XLOOKUP($D547,Help2_FC!$D:$D,Help2_FC!J:J)</f>
        <v>2881</v>
      </c>
      <c r="L547" s="979">
        <f>_xlfn.XLOOKUP($D547,Help2_FC!$D:$D,Help2_FC!K:K)</f>
        <v>2662</v>
      </c>
      <c r="M547" s="979">
        <f>_xlfn.XLOOKUP($D547,Help2_FC!$D:$D,Help2_FC!L:L)</f>
        <v>6860.2846768786721</v>
      </c>
      <c r="N547" s="979">
        <f>_xlfn.XLOOKUP($D547,Help2_FC!$D:$D,Help2_FC!M:M)</f>
        <v>9068</v>
      </c>
      <c r="P547" s="979">
        <f>_xlfn.XLOOKUP($D547,Help2_FC!$D:$D,Help2_FC!F:F)</f>
        <v>681.6</v>
      </c>
      <c r="Q547" s="979">
        <f t="shared" si="64"/>
        <v>720</v>
      </c>
      <c r="R547" s="979">
        <f>_xlfn.XLOOKUP($D547,Help2_FC!$D:$D,Help2_FC!N:N)</f>
        <v>6860.2846768786721</v>
      </c>
      <c r="S547" s="979">
        <f>_xlfn.XLOOKUP($D547,Help2_FC!$D:$D,Help2_FC!O:O)</f>
        <v>7060</v>
      </c>
      <c r="T547" s="979">
        <f>_xlfn.XLOOKUP($D547,Help2_FC!$D:$D,Help2_FC!P:P)</f>
        <v>800</v>
      </c>
      <c r="U547" s="979">
        <f>_xlfn.XLOOKUP($D547,Help2_FC!$D:$D,Help2_FC!Q:Q)</f>
        <v>200</v>
      </c>
      <c r="V547" s="979">
        <f>_xlfn.XLOOKUP($D547,Help2_FC!$D:$D,Help2_FC!R:R)</f>
        <v>70</v>
      </c>
      <c r="W547" s="979">
        <f>_xlfn.XLOOKUP($D547,Help2_FC!$D:$D,Help2_FC!S:S)</f>
        <v>20150</v>
      </c>
      <c r="Y547" s="979">
        <f>_xlfn.XLOOKUP($D547,Help2_FC!$D:$D,Help2_FC!V:V)</f>
        <v>6805</v>
      </c>
      <c r="Z547" s="979">
        <f>_xlfn.XLOOKUP($D547,Help2_FC!$D:$D,Help2_FC!W:W)</f>
        <v>3506</v>
      </c>
      <c r="AA547" s="979">
        <f>_xlfn.XLOOKUP($D547,Help2_FC!$D:$D,Help2_FC!X:X)</f>
        <v>0</v>
      </c>
      <c r="AB547" s="979">
        <f>_xlfn.XLOOKUP($D547,Help2_FC!$D:$D,Help2_FC!Y:Y)</f>
        <v>5543</v>
      </c>
      <c r="AC547" s="979">
        <f>_xlfn.XLOOKUP($D547,Help2_FC!$D:$D,Help2_FC!Z:Z)</f>
        <v>1215</v>
      </c>
      <c r="AD547" s="979">
        <f>_xlfn.XLOOKUP($D547,Help2_FC!$D:$D,Help2_FC!AA:AA)</f>
        <v>993.53540399999986</v>
      </c>
      <c r="AE547" s="979">
        <f>_xlfn.XLOOKUP($D547,Help2_FC!$D:$D,Help2_FC!AB:AB)</f>
        <v>80</v>
      </c>
      <c r="AF547" s="979">
        <f>_xlfn.XLOOKUP($D547,Help2_FC!$D:$D,Help2_FC!AC:AC)</f>
        <v>20</v>
      </c>
      <c r="AG547" s="979">
        <f>_xlfn.XLOOKUP($D547,Help2_FC!$D:$D,Help2_FC!AD:AD)</f>
        <v>185</v>
      </c>
      <c r="AH547" s="979">
        <f>_xlfn.XLOOKUP($D547,Help2_FC!$D:$D,Help2_FC!AE:AE)</f>
        <v>837.00000000000023</v>
      </c>
      <c r="AI547" s="979">
        <f>_xlfn.XLOOKUP($D547,Help2_FC!$D:$D,Help2_FC!AF:AF)</f>
        <v>3459.6</v>
      </c>
      <c r="AJ547" s="979">
        <f>_xlfn.XLOOKUP($D547,Help2_FC!$D:$D,Help2_FC!AG:AG)</f>
        <v>381.30588686387449</v>
      </c>
      <c r="AK547" s="979">
        <f>_xlfn.XLOOKUP($D547,Help2_FC!$D:$D,Help2_FC!AH:AH)</f>
        <v>7697</v>
      </c>
      <c r="AL547" s="979">
        <f>_xlfn.XLOOKUP($D547,Help2_FC!$D:$D,Help2_FC!AI:AI)</f>
        <v>756</v>
      </c>
      <c r="AM547" s="979">
        <f>_xlfn.XLOOKUP($D547,Help2_FC!$D:$D,Help2_FC!AJ:AJ)</f>
        <v>0</v>
      </c>
      <c r="AN547" s="979">
        <f>_xlfn.XLOOKUP($D547,Help2_FC!$D:$D,Help2_FC!AK:AK)</f>
        <v>553</v>
      </c>
    </row>
    <row r="548" spans="1:42" x14ac:dyDescent="0.2">
      <c r="A548" s="1">
        <v>45472</v>
      </c>
      <c r="B548">
        <f t="shared" si="60"/>
        <v>6</v>
      </c>
      <c r="C548">
        <f t="shared" si="61"/>
        <v>2024</v>
      </c>
      <c r="D548" s="872" t="str">
        <f t="shared" si="58"/>
        <v>06´2024</v>
      </c>
      <c r="F548" s="2">
        <f t="shared" si="59"/>
        <v>24</v>
      </c>
      <c r="G548" s="1483">
        <f t="shared" si="62"/>
        <v>3.5211267605633804E-2</v>
      </c>
      <c r="H548" s="5">
        <f t="shared" si="63"/>
        <v>1</v>
      </c>
      <c r="I548" s="995">
        <f>_xlfn.XLOOKUP($D548,Help2_FC!$D:$D,Help2_FC!H:H)</f>
        <v>17069</v>
      </c>
      <c r="J548" s="979">
        <f>_xlfn.XLOOKUP($D548,Help2_FC!$D:$D,Help2_FC!I:I)</f>
        <v>10311</v>
      </c>
      <c r="K548" s="979">
        <f>_xlfn.XLOOKUP($D548,Help2_FC!$D:$D,Help2_FC!J:J)</f>
        <v>2881</v>
      </c>
      <c r="L548" s="979">
        <f>_xlfn.XLOOKUP($D548,Help2_FC!$D:$D,Help2_FC!K:K)</f>
        <v>2662</v>
      </c>
      <c r="M548" s="979">
        <f>_xlfn.XLOOKUP($D548,Help2_FC!$D:$D,Help2_FC!L:L)</f>
        <v>6860.2846768786721</v>
      </c>
      <c r="N548" s="979">
        <f>_xlfn.XLOOKUP($D548,Help2_FC!$D:$D,Help2_FC!M:M)</f>
        <v>9068</v>
      </c>
      <c r="P548" s="979">
        <f>_xlfn.XLOOKUP($D548,Help2_FC!$D:$D,Help2_FC!F:F)</f>
        <v>681.6</v>
      </c>
      <c r="Q548" s="979">
        <f t="shared" si="64"/>
        <v>720</v>
      </c>
      <c r="R548" s="979">
        <f>_xlfn.XLOOKUP($D548,Help2_FC!$D:$D,Help2_FC!N:N)</f>
        <v>6860.2846768786721</v>
      </c>
      <c r="S548" s="979">
        <f>_xlfn.XLOOKUP($D548,Help2_FC!$D:$D,Help2_FC!O:O)</f>
        <v>7060</v>
      </c>
      <c r="T548" s="979">
        <f>_xlfn.XLOOKUP($D548,Help2_FC!$D:$D,Help2_FC!P:P)</f>
        <v>800</v>
      </c>
      <c r="U548" s="979">
        <f>_xlfn.XLOOKUP($D548,Help2_FC!$D:$D,Help2_FC!Q:Q)</f>
        <v>200</v>
      </c>
      <c r="V548" s="979">
        <f>_xlfn.XLOOKUP($D548,Help2_FC!$D:$D,Help2_FC!R:R)</f>
        <v>70</v>
      </c>
      <c r="W548" s="979">
        <f>_xlfn.XLOOKUP($D548,Help2_FC!$D:$D,Help2_FC!S:S)</f>
        <v>20150</v>
      </c>
      <c r="Y548" s="979">
        <f>_xlfn.XLOOKUP($D548,Help2_FC!$D:$D,Help2_FC!V:V)</f>
        <v>6805</v>
      </c>
      <c r="Z548" s="979">
        <f>_xlfn.XLOOKUP($D548,Help2_FC!$D:$D,Help2_FC!W:W)</f>
        <v>3506</v>
      </c>
      <c r="AA548" s="979">
        <f>_xlfn.XLOOKUP($D548,Help2_FC!$D:$D,Help2_FC!X:X)</f>
        <v>0</v>
      </c>
      <c r="AB548" s="979">
        <f>_xlfn.XLOOKUP($D548,Help2_FC!$D:$D,Help2_FC!Y:Y)</f>
        <v>5543</v>
      </c>
      <c r="AC548" s="979">
        <f>_xlfn.XLOOKUP($D548,Help2_FC!$D:$D,Help2_FC!Z:Z)</f>
        <v>1215</v>
      </c>
      <c r="AD548" s="979">
        <f>_xlfn.XLOOKUP($D548,Help2_FC!$D:$D,Help2_FC!AA:AA)</f>
        <v>993.53540399999986</v>
      </c>
      <c r="AE548" s="979">
        <f>_xlfn.XLOOKUP($D548,Help2_FC!$D:$D,Help2_FC!AB:AB)</f>
        <v>80</v>
      </c>
      <c r="AF548" s="979">
        <f>_xlfn.XLOOKUP($D548,Help2_FC!$D:$D,Help2_FC!AC:AC)</f>
        <v>20</v>
      </c>
      <c r="AG548" s="979">
        <f>_xlfn.XLOOKUP($D548,Help2_FC!$D:$D,Help2_FC!AD:AD)</f>
        <v>185</v>
      </c>
      <c r="AH548" s="979">
        <f>_xlfn.XLOOKUP($D548,Help2_FC!$D:$D,Help2_FC!AE:AE)</f>
        <v>837.00000000000023</v>
      </c>
      <c r="AI548" s="979">
        <f>_xlfn.XLOOKUP($D548,Help2_FC!$D:$D,Help2_FC!AF:AF)</f>
        <v>3459.6</v>
      </c>
      <c r="AJ548" s="979">
        <f>_xlfn.XLOOKUP($D548,Help2_FC!$D:$D,Help2_FC!AG:AG)</f>
        <v>381.30588686387449</v>
      </c>
      <c r="AK548" s="979">
        <f>_xlfn.XLOOKUP($D548,Help2_FC!$D:$D,Help2_FC!AH:AH)</f>
        <v>7697</v>
      </c>
      <c r="AL548" s="979">
        <f>_xlfn.XLOOKUP($D548,Help2_FC!$D:$D,Help2_FC!AI:AI)</f>
        <v>756</v>
      </c>
      <c r="AM548" s="979">
        <f>_xlfn.XLOOKUP($D548,Help2_FC!$D:$D,Help2_FC!AJ:AJ)</f>
        <v>0</v>
      </c>
      <c r="AN548" s="979">
        <f>_xlfn.XLOOKUP($D548,Help2_FC!$D:$D,Help2_FC!AK:AK)</f>
        <v>553</v>
      </c>
    </row>
    <row r="549" spans="1:42" x14ac:dyDescent="0.2">
      <c r="A549" s="1">
        <v>45473</v>
      </c>
      <c r="B549">
        <f t="shared" si="60"/>
        <v>6</v>
      </c>
      <c r="C549">
        <f t="shared" si="61"/>
        <v>2024</v>
      </c>
      <c r="D549" s="872" t="str">
        <f t="shared" si="58"/>
        <v>06´2024</v>
      </c>
      <c r="F549" s="2">
        <f t="shared" si="59"/>
        <v>24</v>
      </c>
      <c r="G549" s="1483">
        <f t="shared" si="62"/>
        <v>3.5211267605633804E-2</v>
      </c>
      <c r="H549" s="5">
        <f t="shared" si="63"/>
        <v>1</v>
      </c>
      <c r="I549" s="995">
        <f>_xlfn.XLOOKUP($D549,Help2_FC!$D:$D,Help2_FC!H:H)</f>
        <v>17069</v>
      </c>
      <c r="J549" s="979">
        <f>_xlfn.XLOOKUP($D549,Help2_FC!$D:$D,Help2_FC!I:I)</f>
        <v>10311</v>
      </c>
      <c r="K549" s="979">
        <f>_xlfn.XLOOKUP($D549,Help2_FC!$D:$D,Help2_FC!J:J)</f>
        <v>2881</v>
      </c>
      <c r="L549" s="979">
        <f>_xlfn.XLOOKUP($D549,Help2_FC!$D:$D,Help2_FC!K:K)</f>
        <v>2662</v>
      </c>
      <c r="M549" s="979">
        <f>_xlfn.XLOOKUP($D549,Help2_FC!$D:$D,Help2_FC!L:L)</f>
        <v>6860.2846768786721</v>
      </c>
      <c r="N549" s="979">
        <f>_xlfn.XLOOKUP($D549,Help2_FC!$D:$D,Help2_FC!M:M)</f>
        <v>9068</v>
      </c>
      <c r="P549" s="979">
        <f>_xlfn.XLOOKUP($D549,Help2_FC!$D:$D,Help2_FC!F:F)</f>
        <v>681.6</v>
      </c>
      <c r="Q549" s="979">
        <f t="shared" si="64"/>
        <v>720</v>
      </c>
      <c r="R549" s="979">
        <f>_xlfn.XLOOKUP($D549,Help2_FC!$D:$D,Help2_FC!N:N)</f>
        <v>6860.2846768786721</v>
      </c>
      <c r="S549" s="979">
        <f>_xlfn.XLOOKUP($D549,Help2_FC!$D:$D,Help2_FC!O:O)</f>
        <v>7060</v>
      </c>
      <c r="T549" s="979">
        <f>_xlfn.XLOOKUP($D549,Help2_FC!$D:$D,Help2_FC!P:P)</f>
        <v>800</v>
      </c>
      <c r="U549" s="979">
        <f>_xlfn.XLOOKUP($D549,Help2_FC!$D:$D,Help2_FC!Q:Q)</f>
        <v>200</v>
      </c>
      <c r="V549" s="979">
        <f>_xlfn.XLOOKUP($D549,Help2_FC!$D:$D,Help2_FC!R:R)</f>
        <v>70</v>
      </c>
      <c r="W549" s="979">
        <f>_xlfn.XLOOKUP($D549,Help2_FC!$D:$D,Help2_FC!S:S)</f>
        <v>20150</v>
      </c>
      <c r="Y549" s="979">
        <f>_xlfn.XLOOKUP($D549,Help2_FC!$D:$D,Help2_FC!V:V)</f>
        <v>6805</v>
      </c>
      <c r="Z549" s="979">
        <f>_xlfn.XLOOKUP($D549,Help2_FC!$D:$D,Help2_FC!W:W)</f>
        <v>3506</v>
      </c>
      <c r="AA549" s="979">
        <f>_xlfn.XLOOKUP($D549,Help2_FC!$D:$D,Help2_FC!X:X)</f>
        <v>0</v>
      </c>
      <c r="AB549" s="979">
        <f>_xlfn.XLOOKUP($D549,Help2_FC!$D:$D,Help2_FC!Y:Y)</f>
        <v>5543</v>
      </c>
      <c r="AC549" s="979">
        <f>_xlfn.XLOOKUP($D549,Help2_FC!$D:$D,Help2_FC!Z:Z)</f>
        <v>1215</v>
      </c>
      <c r="AD549" s="979">
        <f>_xlfn.XLOOKUP($D549,Help2_FC!$D:$D,Help2_FC!AA:AA)</f>
        <v>993.53540399999986</v>
      </c>
      <c r="AE549" s="979">
        <f>_xlfn.XLOOKUP($D549,Help2_FC!$D:$D,Help2_FC!AB:AB)</f>
        <v>80</v>
      </c>
      <c r="AF549" s="979">
        <f>_xlfn.XLOOKUP($D549,Help2_FC!$D:$D,Help2_FC!AC:AC)</f>
        <v>20</v>
      </c>
      <c r="AG549" s="979">
        <f>_xlfn.XLOOKUP($D549,Help2_FC!$D:$D,Help2_FC!AD:AD)</f>
        <v>185</v>
      </c>
      <c r="AH549" s="979">
        <f>_xlfn.XLOOKUP($D549,Help2_FC!$D:$D,Help2_FC!AE:AE)</f>
        <v>837.00000000000023</v>
      </c>
      <c r="AI549" s="979">
        <f>_xlfn.XLOOKUP($D549,Help2_FC!$D:$D,Help2_FC!AF:AF)</f>
        <v>3459.6</v>
      </c>
      <c r="AJ549" s="979">
        <f>_xlfn.XLOOKUP($D549,Help2_FC!$D:$D,Help2_FC!AG:AG)</f>
        <v>381.30588686387449</v>
      </c>
      <c r="AK549" s="979">
        <f>_xlfn.XLOOKUP($D549,Help2_FC!$D:$D,Help2_FC!AH:AH)</f>
        <v>7697</v>
      </c>
      <c r="AL549" s="979">
        <f>_xlfn.XLOOKUP($D549,Help2_FC!$D:$D,Help2_FC!AI:AI)</f>
        <v>756</v>
      </c>
      <c r="AM549" s="979">
        <f>_xlfn.XLOOKUP($D549,Help2_FC!$D:$D,Help2_FC!AJ:AJ)</f>
        <v>0</v>
      </c>
      <c r="AN549" s="979">
        <f>_xlfn.XLOOKUP($D549,Help2_FC!$D:$D,Help2_FC!AK:AK)</f>
        <v>553</v>
      </c>
    </row>
    <row r="550" spans="1:42" x14ac:dyDescent="0.2">
      <c r="A550" s="1">
        <v>45474</v>
      </c>
      <c r="B550">
        <f t="shared" si="60"/>
        <v>7</v>
      </c>
      <c r="C550">
        <f t="shared" si="61"/>
        <v>2024</v>
      </c>
      <c r="D550" s="872" t="str">
        <f t="shared" si="58"/>
        <v>07´2024</v>
      </c>
      <c r="F550" s="2">
        <f t="shared" si="59"/>
        <v>24</v>
      </c>
      <c r="G550" s="1483">
        <f t="shared" si="62"/>
        <v>3.460207612456747E-2</v>
      </c>
      <c r="H550" s="5">
        <f t="shared" si="63"/>
        <v>1</v>
      </c>
      <c r="I550" s="995">
        <f>_xlfn.XLOOKUP($D550,Help2_FC!$D:$D,Help2_FC!H:H)</f>
        <v>18826</v>
      </c>
      <c r="J550" s="979">
        <f>_xlfn.XLOOKUP($D550,Help2_FC!$D:$D,Help2_FC!I:I)</f>
        <v>11189</v>
      </c>
      <c r="K550" s="979">
        <f>_xlfn.XLOOKUP($D550,Help2_FC!$D:$D,Help2_FC!J:J)</f>
        <v>2945</v>
      </c>
      <c r="L550" s="979">
        <f>_xlfn.XLOOKUP($D550,Help2_FC!$D:$D,Help2_FC!K:K)</f>
        <v>3409</v>
      </c>
      <c r="M550" s="979">
        <f>_xlfn.XLOOKUP($D550,Help2_FC!$D:$D,Help2_FC!L:L)</f>
        <v>8129.7136175653322</v>
      </c>
      <c r="N550" s="979">
        <f>_xlfn.XLOOKUP($D550,Help2_FC!$D:$D,Help2_FC!M:M)</f>
        <v>9946.8367840826049</v>
      </c>
      <c r="P550" s="979">
        <f>_xlfn.XLOOKUP($D550,Help2_FC!$D:$D,Help2_FC!F:F)</f>
        <v>693.6</v>
      </c>
      <c r="Q550" s="979">
        <f>((EOMONTH(A550,0)-EOMONTH(A550,-1))*24)-(24*AP550)</f>
        <v>552</v>
      </c>
      <c r="R550" s="979">
        <f>_xlfn.XLOOKUP($D550,Help2_FC!$D:$D,Help2_FC!N:N)</f>
        <v>8129.7136175653322</v>
      </c>
      <c r="S550" s="979">
        <f>_xlfn.XLOOKUP($D550,Help2_FC!$D:$D,Help2_FC!O:O)</f>
        <v>8034.9336643357592</v>
      </c>
      <c r="T550" s="979">
        <f>_xlfn.XLOOKUP($D550,Help2_FC!$D:$D,Help2_FC!P:P)</f>
        <v>600</v>
      </c>
      <c r="U550" s="979">
        <f>_xlfn.XLOOKUP($D550,Help2_FC!$D:$D,Help2_FC!Q:Q)</f>
        <v>150</v>
      </c>
      <c r="V550" s="979">
        <f>_xlfn.XLOOKUP($D550,Help2_FC!$D:$D,Help2_FC!R:R)</f>
        <v>70</v>
      </c>
      <c r="W550" s="979">
        <f>_xlfn.XLOOKUP($D550,Help2_FC!$D:$D,Help2_FC!S:S)</f>
        <v>27500</v>
      </c>
      <c r="Y550" s="979">
        <f>_xlfn.XLOOKUP($D550,Help2_FC!$D:$D,Help2_FC!V:V)</f>
        <v>7850</v>
      </c>
      <c r="Z550" s="979">
        <f>_xlfn.XLOOKUP($D550,Help2_FC!$D:$D,Help2_FC!W:W)</f>
        <v>3339</v>
      </c>
      <c r="AA550" s="979">
        <f>_xlfn.XLOOKUP($D550,Help2_FC!$D:$D,Help2_FC!X:X)</f>
        <v>0</v>
      </c>
      <c r="AB550" s="979">
        <f>_xlfn.XLOOKUP($D550,Help2_FC!$D:$D,Help2_FC!Y:Y)</f>
        <v>6354</v>
      </c>
      <c r="AC550" s="979">
        <f>_xlfn.XLOOKUP($D550,Help2_FC!$D:$D,Help2_FC!Z:Z)</f>
        <v>1283</v>
      </c>
      <c r="AD550" s="979">
        <f>_xlfn.XLOOKUP($D550,Help2_FC!$D:$D,Help2_FC!AA:AA)</f>
        <v>1319.2435668000001</v>
      </c>
      <c r="AE550" s="979">
        <f>_xlfn.XLOOKUP($D550,Help2_FC!$D:$D,Help2_FC!AB:AB)</f>
        <v>0</v>
      </c>
      <c r="AF550" s="979">
        <f>_xlfn.XLOOKUP($D550,Help2_FC!$D:$D,Help2_FC!AC:AC)</f>
        <v>295</v>
      </c>
      <c r="AG550" s="979">
        <f>_xlfn.XLOOKUP($D550,Help2_FC!$D:$D,Help2_FC!AD:AD)</f>
        <v>70</v>
      </c>
      <c r="AH550" s="979">
        <f>_xlfn.XLOOKUP($D550,Help2_FC!$D:$D,Help2_FC!AE:AE)</f>
        <v>864.90000000000009</v>
      </c>
      <c r="AI550" s="979">
        <f>_xlfn.XLOOKUP($D550,Help2_FC!$D:$D,Help2_FC!AF:AF)</f>
        <v>3574.9199999999996</v>
      </c>
      <c r="AJ550" s="979">
        <f>_xlfn.XLOOKUP($D550,Help2_FC!$D:$D,Help2_FC!AG:AG)</f>
        <v>369.48078849691115</v>
      </c>
      <c r="AK550" s="979">
        <f>_xlfn.XLOOKUP($D550,Help2_FC!$D:$D,Help2_FC!AH:AH)</f>
        <v>6558.4511030676849</v>
      </c>
      <c r="AL550" s="979">
        <f>_xlfn.XLOOKUP($D550,Help2_FC!$D:$D,Help2_FC!AI:AI)</f>
        <v>510.00000000000006</v>
      </c>
      <c r="AM550" s="979">
        <f>_xlfn.XLOOKUP($D550,Help2_FC!$D:$D,Help2_FC!AJ:AJ)</f>
        <v>0</v>
      </c>
      <c r="AN550" s="979">
        <f>_xlfn.XLOOKUP($D550,Help2_FC!$D:$D,Help2_FC!AK:AK)</f>
        <v>0</v>
      </c>
      <c r="AP550">
        <v>8</v>
      </c>
    </row>
    <row r="551" spans="1:42" x14ac:dyDescent="0.2">
      <c r="A551" s="1">
        <v>45475</v>
      </c>
      <c r="B551">
        <f t="shared" si="60"/>
        <v>7</v>
      </c>
      <c r="C551">
        <f t="shared" si="61"/>
        <v>2024</v>
      </c>
      <c r="D551" s="872" t="str">
        <f t="shared" si="58"/>
        <v>07´2024</v>
      </c>
      <c r="F551" s="2">
        <f t="shared" si="59"/>
        <v>24</v>
      </c>
      <c r="G551" s="1483">
        <f t="shared" si="62"/>
        <v>3.460207612456747E-2</v>
      </c>
      <c r="H551" s="5">
        <f t="shared" si="63"/>
        <v>1</v>
      </c>
      <c r="I551" s="995">
        <f>_xlfn.XLOOKUP($D551,Help2_FC!$D:$D,Help2_FC!H:H)</f>
        <v>18826</v>
      </c>
      <c r="J551" s="979">
        <f>_xlfn.XLOOKUP($D551,Help2_FC!$D:$D,Help2_FC!I:I)</f>
        <v>11189</v>
      </c>
      <c r="K551" s="979">
        <f>_xlfn.XLOOKUP($D551,Help2_FC!$D:$D,Help2_FC!J:J)</f>
        <v>2945</v>
      </c>
      <c r="L551" s="979">
        <f>_xlfn.XLOOKUP($D551,Help2_FC!$D:$D,Help2_FC!K:K)</f>
        <v>3409</v>
      </c>
      <c r="M551" s="979">
        <f>_xlfn.XLOOKUP($D551,Help2_FC!$D:$D,Help2_FC!L:L)</f>
        <v>8129.7136175653322</v>
      </c>
      <c r="N551" s="979">
        <f>_xlfn.XLOOKUP($D551,Help2_FC!$D:$D,Help2_FC!M:M)</f>
        <v>9946.8367840826049</v>
      </c>
      <c r="P551" s="979">
        <f>_xlfn.XLOOKUP($D551,Help2_FC!$D:$D,Help2_FC!F:F)</f>
        <v>693.6</v>
      </c>
      <c r="Q551" s="979">
        <f t="shared" ref="Q551:Q614" si="65">((EOMONTH(A551,0)-EOMONTH(A551,-1))*24)-(24*AP551)</f>
        <v>552</v>
      </c>
      <c r="R551" s="979">
        <f>_xlfn.XLOOKUP($D551,Help2_FC!$D:$D,Help2_FC!N:N)</f>
        <v>8129.7136175653322</v>
      </c>
      <c r="S551" s="979">
        <f>_xlfn.XLOOKUP($D551,Help2_FC!$D:$D,Help2_FC!O:O)</f>
        <v>8034.9336643357592</v>
      </c>
      <c r="T551" s="979">
        <f>_xlfn.XLOOKUP($D551,Help2_FC!$D:$D,Help2_FC!P:P)</f>
        <v>600</v>
      </c>
      <c r="U551" s="979">
        <f>_xlfn.XLOOKUP($D551,Help2_FC!$D:$D,Help2_FC!Q:Q)</f>
        <v>150</v>
      </c>
      <c r="V551" s="979">
        <f>_xlfn.XLOOKUP($D551,Help2_FC!$D:$D,Help2_FC!R:R)</f>
        <v>70</v>
      </c>
      <c r="W551" s="979">
        <f>_xlfn.XLOOKUP($D551,Help2_FC!$D:$D,Help2_FC!S:S)</f>
        <v>27500</v>
      </c>
      <c r="Y551" s="979">
        <f>_xlfn.XLOOKUP($D551,Help2_FC!$D:$D,Help2_FC!V:V)</f>
        <v>7850</v>
      </c>
      <c r="Z551" s="979">
        <f>_xlfn.XLOOKUP($D551,Help2_FC!$D:$D,Help2_FC!W:W)</f>
        <v>3339</v>
      </c>
      <c r="AA551" s="979">
        <f>_xlfn.XLOOKUP($D551,Help2_FC!$D:$D,Help2_FC!X:X)</f>
        <v>0</v>
      </c>
      <c r="AB551" s="979">
        <f>_xlfn.XLOOKUP($D551,Help2_FC!$D:$D,Help2_FC!Y:Y)</f>
        <v>6354</v>
      </c>
      <c r="AC551" s="979">
        <f>_xlfn.XLOOKUP($D551,Help2_FC!$D:$D,Help2_FC!Z:Z)</f>
        <v>1283</v>
      </c>
      <c r="AD551" s="979">
        <f>_xlfn.XLOOKUP($D551,Help2_FC!$D:$D,Help2_FC!AA:AA)</f>
        <v>1319.2435668000001</v>
      </c>
      <c r="AE551" s="979">
        <f>_xlfn.XLOOKUP($D551,Help2_FC!$D:$D,Help2_FC!AB:AB)</f>
        <v>0</v>
      </c>
      <c r="AF551" s="979">
        <f>_xlfn.XLOOKUP($D551,Help2_FC!$D:$D,Help2_FC!AC:AC)</f>
        <v>295</v>
      </c>
      <c r="AG551" s="979">
        <f>_xlfn.XLOOKUP($D551,Help2_FC!$D:$D,Help2_FC!AD:AD)</f>
        <v>70</v>
      </c>
      <c r="AH551" s="979">
        <f>_xlfn.XLOOKUP($D551,Help2_FC!$D:$D,Help2_FC!AE:AE)</f>
        <v>864.90000000000009</v>
      </c>
      <c r="AI551" s="979">
        <f>_xlfn.XLOOKUP($D551,Help2_FC!$D:$D,Help2_FC!AF:AF)</f>
        <v>3574.9199999999996</v>
      </c>
      <c r="AJ551" s="979">
        <f>_xlfn.XLOOKUP($D551,Help2_FC!$D:$D,Help2_FC!AG:AG)</f>
        <v>369.48078849691115</v>
      </c>
      <c r="AK551" s="979">
        <f>_xlfn.XLOOKUP($D551,Help2_FC!$D:$D,Help2_FC!AH:AH)</f>
        <v>6558.4511030676849</v>
      </c>
      <c r="AL551" s="979">
        <f>_xlfn.XLOOKUP($D551,Help2_FC!$D:$D,Help2_FC!AI:AI)</f>
        <v>510.00000000000006</v>
      </c>
      <c r="AM551" s="979">
        <f>_xlfn.XLOOKUP($D551,Help2_FC!$D:$D,Help2_FC!AJ:AJ)</f>
        <v>0</v>
      </c>
      <c r="AN551" s="979">
        <f>_xlfn.XLOOKUP($D551,Help2_FC!$D:$D,Help2_FC!AK:AK)</f>
        <v>0</v>
      </c>
      <c r="AP551">
        <v>8</v>
      </c>
    </row>
    <row r="552" spans="1:42" x14ac:dyDescent="0.2">
      <c r="A552" s="1">
        <v>45476</v>
      </c>
      <c r="B552">
        <f t="shared" si="60"/>
        <v>7</v>
      </c>
      <c r="C552">
        <f t="shared" si="61"/>
        <v>2024</v>
      </c>
      <c r="D552" s="872" t="str">
        <f t="shared" si="58"/>
        <v>07´2024</v>
      </c>
      <c r="F552" s="2">
        <f t="shared" si="59"/>
        <v>24</v>
      </c>
      <c r="G552" s="1483">
        <f t="shared" si="62"/>
        <v>3.460207612456747E-2</v>
      </c>
      <c r="H552" s="5">
        <f t="shared" si="63"/>
        <v>1</v>
      </c>
      <c r="I552" s="995">
        <f>_xlfn.XLOOKUP($D552,Help2_FC!$D:$D,Help2_FC!H:H)</f>
        <v>18826</v>
      </c>
      <c r="J552" s="979">
        <f>_xlfn.XLOOKUP($D552,Help2_FC!$D:$D,Help2_FC!I:I)</f>
        <v>11189</v>
      </c>
      <c r="K552" s="979">
        <f>_xlfn.XLOOKUP($D552,Help2_FC!$D:$D,Help2_FC!J:J)</f>
        <v>2945</v>
      </c>
      <c r="L552" s="979">
        <f>_xlfn.XLOOKUP($D552,Help2_FC!$D:$D,Help2_FC!K:K)</f>
        <v>3409</v>
      </c>
      <c r="M552" s="979">
        <f>_xlfn.XLOOKUP($D552,Help2_FC!$D:$D,Help2_FC!L:L)</f>
        <v>8129.7136175653322</v>
      </c>
      <c r="N552" s="979">
        <f>_xlfn.XLOOKUP($D552,Help2_FC!$D:$D,Help2_FC!M:M)</f>
        <v>9946.8367840826049</v>
      </c>
      <c r="P552" s="979">
        <f>_xlfn.XLOOKUP($D552,Help2_FC!$D:$D,Help2_FC!F:F)</f>
        <v>693.6</v>
      </c>
      <c r="Q552" s="979">
        <f t="shared" si="65"/>
        <v>552</v>
      </c>
      <c r="R552" s="979">
        <f>_xlfn.XLOOKUP($D552,Help2_FC!$D:$D,Help2_FC!N:N)</f>
        <v>8129.7136175653322</v>
      </c>
      <c r="S552" s="979">
        <f>_xlfn.XLOOKUP($D552,Help2_FC!$D:$D,Help2_FC!O:O)</f>
        <v>8034.9336643357592</v>
      </c>
      <c r="T552" s="979">
        <f>_xlfn.XLOOKUP($D552,Help2_FC!$D:$D,Help2_FC!P:P)</f>
        <v>600</v>
      </c>
      <c r="U552" s="979">
        <f>_xlfn.XLOOKUP($D552,Help2_FC!$D:$D,Help2_FC!Q:Q)</f>
        <v>150</v>
      </c>
      <c r="V552" s="979">
        <f>_xlfn.XLOOKUP($D552,Help2_FC!$D:$D,Help2_FC!R:R)</f>
        <v>70</v>
      </c>
      <c r="W552" s="979">
        <f>_xlfn.XLOOKUP($D552,Help2_FC!$D:$D,Help2_FC!S:S)</f>
        <v>27500</v>
      </c>
      <c r="Y552" s="979">
        <f>_xlfn.XLOOKUP($D552,Help2_FC!$D:$D,Help2_FC!V:V)</f>
        <v>7850</v>
      </c>
      <c r="Z552" s="979">
        <f>_xlfn.XLOOKUP($D552,Help2_FC!$D:$D,Help2_FC!W:W)</f>
        <v>3339</v>
      </c>
      <c r="AA552" s="979">
        <f>_xlfn.XLOOKUP($D552,Help2_FC!$D:$D,Help2_FC!X:X)</f>
        <v>0</v>
      </c>
      <c r="AB552" s="979">
        <f>_xlfn.XLOOKUP($D552,Help2_FC!$D:$D,Help2_FC!Y:Y)</f>
        <v>6354</v>
      </c>
      <c r="AC552" s="979">
        <f>_xlfn.XLOOKUP($D552,Help2_FC!$D:$D,Help2_FC!Z:Z)</f>
        <v>1283</v>
      </c>
      <c r="AD552" s="979">
        <f>_xlfn.XLOOKUP($D552,Help2_FC!$D:$D,Help2_FC!AA:AA)</f>
        <v>1319.2435668000001</v>
      </c>
      <c r="AE552" s="979">
        <f>_xlfn.XLOOKUP($D552,Help2_FC!$D:$D,Help2_FC!AB:AB)</f>
        <v>0</v>
      </c>
      <c r="AF552" s="979">
        <f>_xlfn.XLOOKUP($D552,Help2_FC!$D:$D,Help2_FC!AC:AC)</f>
        <v>295</v>
      </c>
      <c r="AG552" s="979">
        <f>_xlfn.XLOOKUP($D552,Help2_FC!$D:$D,Help2_FC!AD:AD)</f>
        <v>70</v>
      </c>
      <c r="AH552" s="979">
        <f>_xlfn.XLOOKUP($D552,Help2_FC!$D:$D,Help2_FC!AE:AE)</f>
        <v>864.90000000000009</v>
      </c>
      <c r="AI552" s="979">
        <f>_xlfn.XLOOKUP($D552,Help2_FC!$D:$D,Help2_FC!AF:AF)</f>
        <v>3574.9199999999996</v>
      </c>
      <c r="AJ552" s="979">
        <f>_xlfn.XLOOKUP($D552,Help2_FC!$D:$D,Help2_FC!AG:AG)</f>
        <v>369.48078849691115</v>
      </c>
      <c r="AK552" s="979">
        <f>_xlfn.XLOOKUP($D552,Help2_FC!$D:$D,Help2_FC!AH:AH)</f>
        <v>6558.4511030676849</v>
      </c>
      <c r="AL552" s="979">
        <f>_xlfn.XLOOKUP($D552,Help2_FC!$D:$D,Help2_FC!AI:AI)</f>
        <v>510.00000000000006</v>
      </c>
      <c r="AM552" s="979">
        <f>_xlfn.XLOOKUP($D552,Help2_FC!$D:$D,Help2_FC!AJ:AJ)</f>
        <v>0</v>
      </c>
      <c r="AN552" s="979">
        <f>_xlfn.XLOOKUP($D552,Help2_FC!$D:$D,Help2_FC!AK:AK)</f>
        <v>0</v>
      </c>
      <c r="AP552">
        <v>8</v>
      </c>
    </row>
    <row r="553" spans="1:42" x14ac:dyDescent="0.2">
      <c r="A553" s="1">
        <v>45477</v>
      </c>
      <c r="B553">
        <f t="shared" si="60"/>
        <v>7</v>
      </c>
      <c r="C553">
        <f t="shared" si="61"/>
        <v>2024</v>
      </c>
      <c r="D553" s="872" t="str">
        <f t="shared" si="58"/>
        <v>07´2024</v>
      </c>
      <c r="F553" s="2">
        <f t="shared" si="59"/>
        <v>24</v>
      </c>
      <c r="G553" s="1483">
        <f t="shared" si="62"/>
        <v>3.460207612456747E-2</v>
      </c>
      <c r="H553" s="5">
        <f t="shared" si="63"/>
        <v>1</v>
      </c>
      <c r="I553" s="995">
        <f>_xlfn.XLOOKUP($D553,Help2_FC!$D:$D,Help2_FC!H:H)</f>
        <v>18826</v>
      </c>
      <c r="J553" s="979">
        <f>_xlfn.XLOOKUP($D553,Help2_FC!$D:$D,Help2_FC!I:I)</f>
        <v>11189</v>
      </c>
      <c r="K553" s="979">
        <f>_xlfn.XLOOKUP($D553,Help2_FC!$D:$D,Help2_FC!J:J)</f>
        <v>2945</v>
      </c>
      <c r="L553" s="979">
        <f>_xlfn.XLOOKUP($D553,Help2_FC!$D:$D,Help2_FC!K:K)</f>
        <v>3409</v>
      </c>
      <c r="M553" s="979">
        <f>_xlfn.XLOOKUP($D553,Help2_FC!$D:$D,Help2_FC!L:L)</f>
        <v>8129.7136175653322</v>
      </c>
      <c r="N553" s="979">
        <f>_xlfn.XLOOKUP($D553,Help2_FC!$D:$D,Help2_FC!M:M)</f>
        <v>9946.8367840826049</v>
      </c>
      <c r="P553" s="979">
        <f>_xlfn.XLOOKUP($D553,Help2_FC!$D:$D,Help2_FC!F:F)</f>
        <v>693.6</v>
      </c>
      <c r="Q553" s="979">
        <f t="shared" si="65"/>
        <v>552</v>
      </c>
      <c r="R553" s="979">
        <f>_xlfn.XLOOKUP($D553,Help2_FC!$D:$D,Help2_FC!N:N)</f>
        <v>8129.7136175653322</v>
      </c>
      <c r="S553" s="979">
        <f>_xlfn.XLOOKUP($D553,Help2_FC!$D:$D,Help2_FC!O:O)</f>
        <v>8034.9336643357592</v>
      </c>
      <c r="T553" s="979">
        <f>_xlfn.XLOOKUP($D553,Help2_FC!$D:$D,Help2_FC!P:P)</f>
        <v>600</v>
      </c>
      <c r="U553" s="979">
        <f>_xlfn.XLOOKUP($D553,Help2_FC!$D:$D,Help2_FC!Q:Q)</f>
        <v>150</v>
      </c>
      <c r="V553" s="979">
        <f>_xlfn.XLOOKUP($D553,Help2_FC!$D:$D,Help2_FC!R:R)</f>
        <v>70</v>
      </c>
      <c r="W553" s="979">
        <f>_xlfn.XLOOKUP($D553,Help2_FC!$D:$D,Help2_FC!S:S)</f>
        <v>27500</v>
      </c>
      <c r="Y553" s="979">
        <f>_xlfn.XLOOKUP($D553,Help2_FC!$D:$D,Help2_FC!V:V)</f>
        <v>7850</v>
      </c>
      <c r="Z553" s="979">
        <f>_xlfn.XLOOKUP($D553,Help2_FC!$D:$D,Help2_FC!W:W)</f>
        <v>3339</v>
      </c>
      <c r="AA553" s="979">
        <f>_xlfn.XLOOKUP($D553,Help2_FC!$D:$D,Help2_FC!X:X)</f>
        <v>0</v>
      </c>
      <c r="AB553" s="979">
        <f>_xlfn.XLOOKUP($D553,Help2_FC!$D:$D,Help2_FC!Y:Y)</f>
        <v>6354</v>
      </c>
      <c r="AC553" s="979">
        <f>_xlfn.XLOOKUP($D553,Help2_FC!$D:$D,Help2_FC!Z:Z)</f>
        <v>1283</v>
      </c>
      <c r="AD553" s="979">
        <f>_xlfn.XLOOKUP($D553,Help2_FC!$D:$D,Help2_FC!AA:AA)</f>
        <v>1319.2435668000001</v>
      </c>
      <c r="AE553" s="979">
        <f>_xlfn.XLOOKUP($D553,Help2_FC!$D:$D,Help2_FC!AB:AB)</f>
        <v>0</v>
      </c>
      <c r="AF553" s="979">
        <f>_xlfn.XLOOKUP($D553,Help2_FC!$D:$D,Help2_FC!AC:AC)</f>
        <v>295</v>
      </c>
      <c r="AG553" s="979">
        <f>_xlfn.XLOOKUP($D553,Help2_FC!$D:$D,Help2_FC!AD:AD)</f>
        <v>70</v>
      </c>
      <c r="AH553" s="979">
        <f>_xlfn.XLOOKUP($D553,Help2_FC!$D:$D,Help2_FC!AE:AE)</f>
        <v>864.90000000000009</v>
      </c>
      <c r="AI553" s="979">
        <f>_xlfn.XLOOKUP($D553,Help2_FC!$D:$D,Help2_FC!AF:AF)</f>
        <v>3574.9199999999996</v>
      </c>
      <c r="AJ553" s="979">
        <f>_xlfn.XLOOKUP($D553,Help2_FC!$D:$D,Help2_FC!AG:AG)</f>
        <v>369.48078849691115</v>
      </c>
      <c r="AK553" s="979">
        <f>_xlfn.XLOOKUP($D553,Help2_FC!$D:$D,Help2_FC!AH:AH)</f>
        <v>6558.4511030676849</v>
      </c>
      <c r="AL553" s="979">
        <f>_xlfn.XLOOKUP($D553,Help2_FC!$D:$D,Help2_FC!AI:AI)</f>
        <v>510.00000000000006</v>
      </c>
      <c r="AM553" s="979">
        <f>_xlfn.XLOOKUP($D553,Help2_FC!$D:$D,Help2_FC!AJ:AJ)</f>
        <v>0</v>
      </c>
      <c r="AN553" s="979">
        <f>_xlfn.XLOOKUP($D553,Help2_FC!$D:$D,Help2_FC!AK:AK)</f>
        <v>0</v>
      </c>
      <c r="AP553">
        <v>8</v>
      </c>
    </row>
    <row r="554" spans="1:42" x14ac:dyDescent="0.2">
      <c r="A554" s="1">
        <v>45478</v>
      </c>
      <c r="B554">
        <f t="shared" si="60"/>
        <v>7</v>
      </c>
      <c r="C554">
        <f t="shared" si="61"/>
        <v>2024</v>
      </c>
      <c r="D554" s="872" t="str">
        <f t="shared" si="58"/>
        <v>07´2024</v>
      </c>
      <c r="F554" s="2">
        <f t="shared" si="59"/>
        <v>24</v>
      </c>
      <c r="G554" s="1483">
        <f t="shared" si="62"/>
        <v>3.460207612456747E-2</v>
      </c>
      <c r="H554" s="5">
        <f t="shared" si="63"/>
        <v>1</v>
      </c>
      <c r="I554" s="995">
        <f>_xlfn.XLOOKUP($D554,Help2_FC!$D:$D,Help2_FC!H:H)</f>
        <v>18826</v>
      </c>
      <c r="J554" s="979">
        <f>_xlfn.XLOOKUP($D554,Help2_FC!$D:$D,Help2_FC!I:I)</f>
        <v>11189</v>
      </c>
      <c r="K554" s="979">
        <f>_xlfn.XLOOKUP($D554,Help2_FC!$D:$D,Help2_FC!J:J)</f>
        <v>2945</v>
      </c>
      <c r="L554" s="979">
        <f>_xlfn.XLOOKUP($D554,Help2_FC!$D:$D,Help2_FC!K:K)</f>
        <v>3409</v>
      </c>
      <c r="M554" s="979">
        <f>_xlfn.XLOOKUP($D554,Help2_FC!$D:$D,Help2_FC!L:L)</f>
        <v>8129.7136175653322</v>
      </c>
      <c r="N554" s="979">
        <f>_xlfn.XLOOKUP($D554,Help2_FC!$D:$D,Help2_FC!M:M)</f>
        <v>9946.8367840826049</v>
      </c>
      <c r="P554" s="979">
        <f>_xlfn.XLOOKUP($D554,Help2_FC!$D:$D,Help2_FC!F:F)</f>
        <v>693.6</v>
      </c>
      <c r="Q554" s="979">
        <f t="shared" si="65"/>
        <v>552</v>
      </c>
      <c r="R554" s="979">
        <f>_xlfn.XLOOKUP($D554,Help2_FC!$D:$D,Help2_FC!N:N)</f>
        <v>8129.7136175653322</v>
      </c>
      <c r="S554" s="979">
        <f>_xlfn.XLOOKUP($D554,Help2_FC!$D:$D,Help2_FC!O:O)</f>
        <v>8034.9336643357592</v>
      </c>
      <c r="T554" s="979">
        <f>_xlfn.XLOOKUP($D554,Help2_FC!$D:$D,Help2_FC!P:P)</f>
        <v>600</v>
      </c>
      <c r="U554" s="979">
        <f>_xlfn.XLOOKUP($D554,Help2_FC!$D:$D,Help2_FC!Q:Q)</f>
        <v>150</v>
      </c>
      <c r="V554" s="979">
        <f>_xlfn.XLOOKUP($D554,Help2_FC!$D:$D,Help2_FC!R:R)</f>
        <v>70</v>
      </c>
      <c r="W554" s="979">
        <f>_xlfn.XLOOKUP($D554,Help2_FC!$D:$D,Help2_FC!S:S)</f>
        <v>27500</v>
      </c>
      <c r="Y554" s="979">
        <f>_xlfn.XLOOKUP($D554,Help2_FC!$D:$D,Help2_FC!V:V)</f>
        <v>7850</v>
      </c>
      <c r="Z554" s="979">
        <f>_xlfn.XLOOKUP($D554,Help2_FC!$D:$D,Help2_FC!W:W)</f>
        <v>3339</v>
      </c>
      <c r="AA554" s="979">
        <f>_xlfn.XLOOKUP($D554,Help2_FC!$D:$D,Help2_FC!X:X)</f>
        <v>0</v>
      </c>
      <c r="AB554" s="979">
        <f>_xlfn.XLOOKUP($D554,Help2_FC!$D:$D,Help2_FC!Y:Y)</f>
        <v>6354</v>
      </c>
      <c r="AC554" s="979">
        <f>_xlfn.XLOOKUP($D554,Help2_FC!$D:$D,Help2_FC!Z:Z)</f>
        <v>1283</v>
      </c>
      <c r="AD554" s="979">
        <f>_xlfn.XLOOKUP($D554,Help2_FC!$D:$D,Help2_FC!AA:AA)</f>
        <v>1319.2435668000001</v>
      </c>
      <c r="AE554" s="979">
        <f>_xlfn.XLOOKUP($D554,Help2_FC!$D:$D,Help2_FC!AB:AB)</f>
        <v>0</v>
      </c>
      <c r="AF554" s="979">
        <f>_xlfn.XLOOKUP($D554,Help2_FC!$D:$D,Help2_FC!AC:AC)</f>
        <v>295</v>
      </c>
      <c r="AG554" s="979">
        <f>_xlfn.XLOOKUP($D554,Help2_FC!$D:$D,Help2_FC!AD:AD)</f>
        <v>70</v>
      </c>
      <c r="AH554" s="979">
        <f>_xlfn.XLOOKUP($D554,Help2_FC!$D:$D,Help2_FC!AE:AE)</f>
        <v>864.90000000000009</v>
      </c>
      <c r="AI554" s="979">
        <f>_xlfn.XLOOKUP($D554,Help2_FC!$D:$D,Help2_FC!AF:AF)</f>
        <v>3574.9199999999996</v>
      </c>
      <c r="AJ554" s="979">
        <f>_xlfn.XLOOKUP($D554,Help2_FC!$D:$D,Help2_FC!AG:AG)</f>
        <v>369.48078849691115</v>
      </c>
      <c r="AK554" s="979">
        <f>_xlfn.XLOOKUP($D554,Help2_FC!$D:$D,Help2_FC!AH:AH)</f>
        <v>6558.4511030676849</v>
      </c>
      <c r="AL554" s="979">
        <f>_xlfn.XLOOKUP($D554,Help2_FC!$D:$D,Help2_FC!AI:AI)</f>
        <v>510.00000000000006</v>
      </c>
      <c r="AM554" s="979">
        <f>_xlfn.XLOOKUP($D554,Help2_FC!$D:$D,Help2_FC!AJ:AJ)</f>
        <v>0</v>
      </c>
      <c r="AN554" s="979">
        <f>_xlfn.XLOOKUP($D554,Help2_FC!$D:$D,Help2_FC!AK:AK)</f>
        <v>0</v>
      </c>
      <c r="AP554">
        <v>8</v>
      </c>
    </row>
    <row r="555" spans="1:42" x14ac:dyDescent="0.2">
      <c r="A555" s="1">
        <v>45479</v>
      </c>
      <c r="B555">
        <f t="shared" si="60"/>
        <v>7</v>
      </c>
      <c r="C555">
        <f t="shared" si="61"/>
        <v>2024</v>
      </c>
      <c r="D555" s="872" t="str">
        <f t="shared" si="58"/>
        <v>07´2024</v>
      </c>
      <c r="F555" s="2">
        <f t="shared" si="59"/>
        <v>24</v>
      </c>
      <c r="G555" s="1483">
        <f t="shared" si="62"/>
        <v>3.460207612456747E-2</v>
      </c>
      <c r="H555" s="5">
        <f t="shared" si="63"/>
        <v>1</v>
      </c>
      <c r="I555" s="995">
        <f>_xlfn.XLOOKUP($D555,Help2_FC!$D:$D,Help2_FC!H:H)</f>
        <v>18826</v>
      </c>
      <c r="J555" s="979">
        <f>_xlfn.XLOOKUP($D555,Help2_FC!$D:$D,Help2_FC!I:I)</f>
        <v>11189</v>
      </c>
      <c r="K555" s="979">
        <f>_xlfn.XLOOKUP($D555,Help2_FC!$D:$D,Help2_FC!J:J)</f>
        <v>2945</v>
      </c>
      <c r="L555" s="979">
        <f>_xlfn.XLOOKUP($D555,Help2_FC!$D:$D,Help2_FC!K:K)</f>
        <v>3409</v>
      </c>
      <c r="M555" s="979">
        <f>_xlfn.XLOOKUP($D555,Help2_FC!$D:$D,Help2_FC!L:L)</f>
        <v>8129.7136175653322</v>
      </c>
      <c r="N555" s="979">
        <f>_xlfn.XLOOKUP($D555,Help2_FC!$D:$D,Help2_FC!M:M)</f>
        <v>9946.8367840826049</v>
      </c>
      <c r="P555" s="979">
        <f>_xlfn.XLOOKUP($D555,Help2_FC!$D:$D,Help2_FC!F:F)</f>
        <v>693.6</v>
      </c>
      <c r="Q555" s="979">
        <f t="shared" si="65"/>
        <v>552</v>
      </c>
      <c r="R555" s="979">
        <f>_xlfn.XLOOKUP($D555,Help2_FC!$D:$D,Help2_FC!N:N)</f>
        <v>8129.7136175653322</v>
      </c>
      <c r="S555" s="979">
        <f>_xlfn.XLOOKUP($D555,Help2_FC!$D:$D,Help2_FC!O:O)</f>
        <v>8034.9336643357592</v>
      </c>
      <c r="T555" s="979">
        <f>_xlfn.XLOOKUP($D555,Help2_FC!$D:$D,Help2_FC!P:P)</f>
        <v>600</v>
      </c>
      <c r="U555" s="979">
        <f>_xlfn.XLOOKUP($D555,Help2_FC!$D:$D,Help2_FC!Q:Q)</f>
        <v>150</v>
      </c>
      <c r="V555" s="979">
        <f>_xlfn.XLOOKUP($D555,Help2_FC!$D:$D,Help2_FC!R:R)</f>
        <v>70</v>
      </c>
      <c r="W555" s="979">
        <f>_xlfn.XLOOKUP($D555,Help2_FC!$D:$D,Help2_FC!S:S)</f>
        <v>27500</v>
      </c>
      <c r="Y555" s="979">
        <f>_xlfn.XLOOKUP($D555,Help2_FC!$D:$D,Help2_FC!V:V)</f>
        <v>7850</v>
      </c>
      <c r="Z555" s="979">
        <f>_xlfn.XLOOKUP($D555,Help2_FC!$D:$D,Help2_FC!W:W)</f>
        <v>3339</v>
      </c>
      <c r="AA555" s="979">
        <f>_xlfn.XLOOKUP($D555,Help2_FC!$D:$D,Help2_FC!X:X)</f>
        <v>0</v>
      </c>
      <c r="AB555" s="979">
        <f>_xlfn.XLOOKUP($D555,Help2_FC!$D:$D,Help2_FC!Y:Y)</f>
        <v>6354</v>
      </c>
      <c r="AC555" s="979">
        <f>_xlfn.XLOOKUP($D555,Help2_FC!$D:$D,Help2_FC!Z:Z)</f>
        <v>1283</v>
      </c>
      <c r="AD555" s="979">
        <f>_xlfn.XLOOKUP($D555,Help2_FC!$D:$D,Help2_FC!AA:AA)</f>
        <v>1319.2435668000001</v>
      </c>
      <c r="AE555" s="979">
        <f>_xlfn.XLOOKUP($D555,Help2_FC!$D:$D,Help2_FC!AB:AB)</f>
        <v>0</v>
      </c>
      <c r="AF555" s="979">
        <f>_xlfn.XLOOKUP($D555,Help2_FC!$D:$D,Help2_FC!AC:AC)</f>
        <v>295</v>
      </c>
      <c r="AG555" s="979">
        <f>_xlfn.XLOOKUP($D555,Help2_FC!$D:$D,Help2_FC!AD:AD)</f>
        <v>70</v>
      </c>
      <c r="AH555" s="979">
        <f>_xlfn.XLOOKUP($D555,Help2_FC!$D:$D,Help2_FC!AE:AE)</f>
        <v>864.90000000000009</v>
      </c>
      <c r="AI555" s="979">
        <f>_xlfn.XLOOKUP($D555,Help2_FC!$D:$D,Help2_FC!AF:AF)</f>
        <v>3574.9199999999996</v>
      </c>
      <c r="AJ555" s="979">
        <f>_xlfn.XLOOKUP($D555,Help2_FC!$D:$D,Help2_FC!AG:AG)</f>
        <v>369.48078849691115</v>
      </c>
      <c r="AK555" s="979">
        <f>_xlfn.XLOOKUP($D555,Help2_FC!$D:$D,Help2_FC!AH:AH)</f>
        <v>6558.4511030676849</v>
      </c>
      <c r="AL555" s="979">
        <f>_xlfn.XLOOKUP($D555,Help2_FC!$D:$D,Help2_FC!AI:AI)</f>
        <v>510.00000000000006</v>
      </c>
      <c r="AM555" s="979">
        <f>_xlfn.XLOOKUP($D555,Help2_FC!$D:$D,Help2_FC!AJ:AJ)</f>
        <v>0</v>
      </c>
      <c r="AN555" s="979">
        <f>_xlfn.XLOOKUP($D555,Help2_FC!$D:$D,Help2_FC!AK:AK)</f>
        <v>0</v>
      </c>
      <c r="AP555">
        <v>8</v>
      </c>
    </row>
    <row r="556" spans="1:42" x14ac:dyDescent="0.2">
      <c r="A556" s="1">
        <v>45480</v>
      </c>
      <c r="B556">
        <f t="shared" si="60"/>
        <v>7</v>
      </c>
      <c r="C556">
        <f t="shared" si="61"/>
        <v>2024</v>
      </c>
      <c r="D556" s="872" t="str">
        <f t="shared" si="58"/>
        <v>07´2024</v>
      </c>
      <c r="F556" s="2">
        <f t="shared" si="59"/>
        <v>24</v>
      </c>
      <c r="G556" s="1483">
        <f t="shared" si="62"/>
        <v>3.460207612456747E-2</v>
      </c>
      <c r="H556" s="5">
        <f t="shared" si="63"/>
        <v>1</v>
      </c>
      <c r="I556" s="995">
        <f>_xlfn.XLOOKUP($D556,Help2_FC!$D:$D,Help2_FC!H:H)</f>
        <v>18826</v>
      </c>
      <c r="J556" s="979">
        <f>_xlfn.XLOOKUP($D556,Help2_FC!$D:$D,Help2_FC!I:I)</f>
        <v>11189</v>
      </c>
      <c r="K556" s="979">
        <f>_xlfn.XLOOKUP($D556,Help2_FC!$D:$D,Help2_FC!J:J)</f>
        <v>2945</v>
      </c>
      <c r="L556" s="979">
        <f>_xlfn.XLOOKUP($D556,Help2_FC!$D:$D,Help2_FC!K:K)</f>
        <v>3409</v>
      </c>
      <c r="M556" s="979">
        <f>_xlfn.XLOOKUP($D556,Help2_FC!$D:$D,Help2_FC!L:L)</f>
        <v>8129.7136175653322</v>
      </c>
      <c r="N556" s="979">
        <f>_xlfn.XLOOKUP($D556,Help2_FC!$D:$D,Help2_FC!M:M)</f>
        <v>9946.8367840826049</v>
      </c>
      <c r="P556" s="979">
        <f>_xlfn.XLOOKUP($D556,Help2_FC!$D:$D,Help2_FC!F:F)</f>
        <v>693.6</v>
      </c>
      <c r="Q556" s="979">
        <f t="shared" si="65"/>
        <v>552</v>
      </c>
      <c r="R556" s="979">
        <f>_xlfn.XLOOKUP($D556,Help2_FC!$D:$D,Help2_FC!N:N)</f>
        <v>8129.7136175653322</v>
      </c>
      <c r="S556" s="979">
        <f>_xlfn.XLOOKUP($D556,Help2_FC!$D:$D,Help2_FC!O:O)</f>
        <v>8034.9336643357592</v>
      </c>
      <c r="T556" s="979">
        <f>_xlfn.XLOOKUP($D556,Help2_FC!$D:$D,Help2_FC!P:P)</f>
        <v>600</v>
      </c>
      <c r="U556" s="979">
        <f>_xlfn.XLOOKUP($D556,Help2_FC!$D:$D,Help2_FC!Q:Q)</f>
        <v>150</v>
      </c>
      <c r="V556" s="979">
        <f>_xlfn.XLOOKUP($D556,Help2_FC!$D:$D,Help2_FC!R:R)</f>
        <v>70</v>
      </c>
      <c r="W556" s="979">
        <f>_xlfn.XLOOKUP($D556,Help2_FC!$D:$D,Help2_FC!S:S)</f>
        <v>27500</v>
      </c>
      <c r="Y556" s="979">
        <f>_xlfn.XLOOKUP($D556,Help2_FC!$D:$D,Help2_FC!V:V)</f>
        <v>7850</v>
      </c>
      <c r="Z556" s="979">
        <f>_xlfn.XLOOKUP($D556,Help2_FC!$D:$D,Help2_FC!W:W)</f>
        <v>3339</v>
      </c>
      <c r="AA556" s="979">
        <f>_xlfn.XLOOKUP($D556,Help2_FC!$D:$D,Help2_FC!X:X)</f>
        <v>0</v>
      </c>
      <c r="AB556" s="979">
        <f>_xlfn.XLOOKUP($D556,Help2_FC!$D:$D,Help2_FC!Y:Y)</f>
        <v>6354</v>
      </c>
      <c r="AC556" s="979">
        <f>_xlfn.XLOOKUP($D556,Help2_FC!$D:$D,Help2_FC!Z:Z)</f>
        <v>1283</v>
      </c>
      <c r="AD556" s="979">
        <f>_xlfn.XLOOKUP($D556,Help2_FC!$D:$D,Help2_FC!AA:AA)</f>
        <v>1319.2435668000001</v>
      </c>
      <c r="AE556" s="979">
        <f>_xlfn.XLOOKUP($D556,Help2_FC!$D:$D,Help2_FC!AB:AB)</f>
        <v>0</v>
      </c>
      <c r="AF556" s="979">
        <f>_xlfn.XLOOKUP($D556,Help2_FC!$D:$D,Help2_FC!AC:AC)</f>
        <v>295</v>
      </c>
      <c r="AG556" s="979">
        <f>_xlfn.XLOOKUP($D556,Help2_FC!$D:$D,Help2_FC!AD:AD)</f>
        <v>70</v>
      </c>
      <c r="AH556" s="979">
        <f>_xlfn.XLOOKUP($D556,Help2_FC!$D:$D,Help2_FC!AE:AE)</f>
        <v>864.90000000000009</v>
      </c>
      <c r="AI556" s="979">
        <f>_xlfn.XLOOKUP($D556,Help2_FC!$D:$D,Help2_FC!AF:AF)</f>
        <v>3574.9199999999996</v>
      </c>
      <c r="AJ556" s="979">
        <f>_xlfn.XLOOKUP($D556,Help2_FC!$D:$D,Help2_FC!AG:AG)</f>
        <v>369.48078849691115</v>
      </c>
      <c r="AK556" s="979">
        <f>_xlfn.XLOOKUP($D556,Help2_FC!$D:$D,Help2_FC!AH:AH)</f>
        <v>6558.4511030676849</v>
      </c>
      <c r="AL556" s="979">
        <f>_xlfn.XLOOKUP($D556,Help2_FC!$D:$D,Help2_FC!AI:AI)</f>
        <v>510.00000000000006</v>
      </c>
      <c r="AM556" s="979">
        <f>_xlfn.XLOOKUP($D556,Help2_FC!$D:$D,Help2_FC!AJ:AJ)</f>
        <v>0</v>
      </c>
      <c r="AN556" s="979">
        <f>_xlfn.XLOOKUP($D556,Help2_FC!$D:$D,Help2_FC!AK:AK)</f>
        <v>0</v>
      </c>
      <c r="AP556">
        <v>8</v>
      </c>
    </row>
    <row r="557" spans="1:42" x14ac:dyDescent="0.2">
      <c r="A557" s="1">
        <v>45481</v>
      </c>
      <c r="B557">
        <f t="shared" si="60"/>
        <v>7</v>
      </c>
      <c r="C557">
        <f t="shared" si="61"/>
        <v>2024</v>
      </c>
      <c r="D557" s="872" t="str">
        <f t="shared" si="58"/>
        <v>07´2024</v>
      </c>
      <c r="F557" s="2">
        <f t="shared" si="59"/>
        <v>24</v>
      </c>
      <c r="G557" s="1483">
        <f t="shared" si="62"/>
        <v>3.460207612456747E-2</v>
      </c>
      <c r="H557" s="5">
        <f t="shared" si="63"/>
        <v>1</v>
      </c>
      <c r="I557" s="995">
        <f>_xlfn.XLOOKUP($D557,Help2_FC!$D:$D,Help2_FC!H:H)</f>
        <v>18826</v>
      </c>
      <c r="J557" s="979">
        <f>_xlfn.XLOOKUP($D557,Help2_FC!$D:$D,Help2_FC!I:I)</f>
        <v>11189</v>
      </c>
      <c r="K557" s="979">
        <f>_xlfn.XLOOKUP($D557,Help2_FC!$D:$D,Help2_FC!J:J)</f>
        <v>2945</v>
      </c>
      <c r="L557" s="979">
        <f>_xlfn.XLOOKUP($D557,Help2_FC!$D:$D,Help2_FC!K:K)</f>
        <v>3409</v>
      </c>
      <c r="M557" s="979">
        <f>_xlfn.XLOOKUP($D557,Help2_FC!$D:$D,Help2_FC!L:L)</f>
        <v>8129.7136175653322</v>
      </c>
      <c r="N557" s="979">
        <f>_xlfn.XLOOKUP($D557,Help2_FC!$D:$D,Help2_FC!M:M)</f>
        <v>9946.8367840826049</v>
      </c>
      <c r="P557" s="979">
        <f>_xlfn.XLOOKUP($D557,Help2_FC!$D:$D,Help2_FC!F:F)</f>
        <v>693.6</v>
      </c>
      <c r="Q557" s="979">
        <f t="shared" si="65"/>
        <v>552</v>
      </c>
      <c r="R557" s="979">
        <f>_xlfn.XLOOKUP($D557,Help2_FC!$D:$D,Help2_FC!N:N)</f>
        <v>8129.7136175653322</v>
      </c>
      <c r="S557" s="979">
        <f>_xlfn.XLOOKUP($D557,Help2_FC!$D:$D,Help2_FC!O:O)</f>
        <v>8034.9336643357592</v>
      </c>
      <c r="T557" s="979">
        <f>_xlfn.XLOOKUP($D557,Help2_FC!$D:$D,Help2_FC!P:P)</f>
        <v>600</v>
      </c>
      <c r="U557" s="979">
        <f>_xlfn.XLOOKUP($D557,Help2_FC!$D:$D,Help2_FC!Q:Q)</f>
        <v>150</v>
      </c>
      <c r="V557" s="979">
        <f>_xlfn.XLOOKUP($D557,Help2_FC!$D:$D,Help2_FC!R:R)</f>
        <v>70</v>
      </c>
      <c r="W557" s="979">
        <f>_xlfn.XLOOKUP($D557,Help2_FC!$D:$D,Help2_FC!S:S)</f>
        <v>27500</v>
      </c>
      <c r="Y557" s="979">
        <f>_xlfn.XLOOKUP($D557,Help2_FC!$D:$D,Help2_FC!V:V)</f>
        <v>7850</v>
      </c>
      <c r="Z557" s="979">
        <f>_xlfn.XLOOKUP($D557,Help2_FC!$D:$D,Help2_FC!W:W)</f>
        <v>3339</v>
      </c>
      <c r="AA557" s="979">
        <f>_xlfn.XLOOKUP($D557,Help2_FC!$D:$D,Help2_FC!X:X)</f>
        <v>0</v>
      </c>
      <c r="AB557" s="979">
        <f>_xlfn.XLOOKUP($D557,Help2_FC!$D:$D,Help2_FC!Y:Y)</f>
        <v>6354</v>
      </c>
      <c r="AC557" s="979">
        <f>_xlfn.XLOOKUP($D557,Help2_FC!$D:$D,Help2_FC!Z:Z)</f>
        <v>1283</v>
      </c>
      <c r="AD557" s="979">
        <f>_xlfn.XLOOKUP($D557,Help2_FC!$D:$D,Help2_FC!AA:AA)</f>
        <v>1319.2435668000001</v>
      </c>
      <c r="AE557" s="979">
        <f>_xlfn.XLOOKUP($D557,Help2_FC!$D:$D,Help2_FC!AB:AB)</f>
        <v>0</v>
      </c>
      <c r="AF557" s="979">
        <f>_xlfn.XLOOKUP($D557,Help2_FC!$D:$D,Help2_FC!AC:AC)</f>
        <v>295</v>
      </c>
      <c r="AG557" s="979">
        <f>_xlfn.XLOOKUP($D557,Help2_FC!$D:$D,Help2_FC!AD:AD)</f>
        <v>70</v>
      </c>
      <c r="AH557" s="979">
        <f>_xlfn.XLOOKUP($D557,Help2_FC!$D:$D,Help2_FC!AE:AE)</f>
        <v>864.90000000000009</v>
      </c>
      <c r="AI557" s="979">
        <f>_xlfn.XLOOKUP($D557,Help2_FC!$D:$D,Help2_FC!AF:AF)</f>
        <v>3574.9199999999996</v>
      </c>
      <c r="AJ557" s="979">
        <f>_xlfn.XLOOKUP($D557,Help2_FC!$D:$D,Help2_FC!AG:AG)</f>
        <v>369.48078849691115</v>
      </c>
      <c r="AK557" s="979">
        <f>_xlfn.XLOOKUP($D557,Help2_FC!$D:$D,Help2_FC!AH:AH)</f>
        <v>6558.4511030676849</v>
      </c>
      <c r="AL557" s="979">
        <f>_xlfn.XLOOKUP($D557,Help2_FC!$D:$D,Help2_FC!AI:AI)</f>
        <v>510.00000000000006</v>
      </c>
      <c r="AM557" s="979">
        <f>_xlfn.XLOOKUP($D557,Help2_FC!$D:$D,Help2_FC!AJ:AJ)</f>
        <v>0</v>
      </c>
      <c r="AN557" s="979">
        <f>_xlfn.XLOOKUP($D557,Help2_FC!$D:$D,Help2_FC!AK:AK)</f>
        <v>0</v>
      </c>
      <c r="AP557">
        <v>8</v>
      </c>
    </row>
    <row r="558" spans="1:42" x14ac:dyDescent="0.2">
      <c r="A558" s="1">
        <v>45482</v>
      </c>
      <c r="B558">
        <f t="shared" si="60"/>
        <v>7</v>
      </c>
      <c r="C558">
        <f t="shared" si="61"/>
        <v>2024</v>
      </c>
      <c r="D558" s="872" t="str">
        <f t="shared" si="58"/>
        <v>07´2024</v>
      </c>
      <c r="F558" s="2">
        <f t="shared" si="59"/>
        <v>24</v>
      </c>
      <c r="G558" s="1483">
        <f t="shared" si="62"/>
        <v>3.460207612456747E-2</v>
      </c>
      <c r="H558" s="5">
        <f t="shared" si="63"/>
        <v>1</v>
      </c>
      <c r="I558" s="995">
        <f>_xlfn.XLOOKUP($D558,Help2_FC!$D:$D,Help2_FC!H:H)</f>
        <v>18826</v>
      </c>
      <c r="J558" s="979">
        <f>_xlfn.XLOOKUP($D558,Help2_FC!$D:$D,Help2_FC!I:I)</f>
        <v>11189</v>
      </c>
      <c r="K558" s="979">
        <f>_xlfn.XLOOKUP($D558,Help2_FC!$D:$D,Help2_FC!J:J)</f>
        <v>2945</v>
      </c>
      <c r="L558" s="979">
        <f>_xlfn.XLOOKUP($D558,Help2_FC!$D:$D,Help2_FC!K:K)</f>
        <v>3409</v>
      </c>
      <c r="M558" s="979">
        <f>_xlfn.XLOOKUP($D558,Help2_FC!$D:$D,Help2_FC!L:L)</f>
        <v>8129.7136175653322</v>
      </c>
      <c r="N558" s="979">
        <f>_xlfn.XLOOKUP($D558,Help2_FC!$D:$D,Help2_FC!M:M)</f>
        <v>9946.8367840826049</v>
      </c>
      <c r="P558" s="979">
        <f>_xlfn.XLOOKUP($D558,Help2_FC!$D:$D,Help2_FC!F:F)</f>
        <v>693.6</v>
      </c>
      <c r="Q558" s="979">
        <f t="shared" si="65"/>
        <v>552</v>
      </c>
      <c r="R558" s="979">
        <f>_xlfn.XLOOKUP($D558,Help2_FC!$D:$D,Help2_FC!N:N)</f>
        <v>8129.7136175653322</v>
      </c>
      <c r="S558" s="979">
        <f>_xlfn.XLOOKUP($D558,Help2_FC!$D:$D,Help2_FC!O:O)</f>
        <v>8034.9336643357592</v>
      </c>
      <c r="T558" s="979">
        <f>_xlfn.XLOOKUP($D558,Help2_FC!$D:$D,Help2_FC!P:P)</f>
        <v>600</v>
      </c>
      <c r="U558" s="979">
        <f>_xlfn.XLOOKUP($D558,Help2_FC!$D:$D,Help2_FC!Q:Q)</f>
        <v>150</v>
      </c>
      <c r="V558" s="979">
        <f>_xlfn.XLOOKUP($D558,Help2_FC!$D:$D,Help2_FC!R:R)</f>
        <v>70</v>
      </c>
      <c r="W558" s="979">
        <f>_xlfn.XLOOKUP($D558,Help2_FC!$D:$D,Help2_FC!S:S)</f>
        <v>27500</v>
      </c>
      <c r="Y558" s="979">
        <f>_xlfn.XLOOKUP($D558,Help2_FC!$D:$D,Help2_FC!V:V)</f>
        <v>7850</v>
      </c>
      <c r="Z558" s="979">
        <f>_xlfn.XLOOKUP($D558,Help2_FC!$D:$D,Help2_FC!W:W)</f>
        <v>3339</v>
      </c>
      <c r="AA558" s="979">
        <f>_xlfn.XLOOKUP($D558,Help2_FC!$D:$D,Help2_FC!X:X)</f>
        <v>0</v>
      </c>
      <c r="AB558" s="979">
        <f>_xlfn.XLOOKUP($D558,Help2_FC!$D:$D,Help2_FC!Y:Y)</f>
        <v>6354</v>
      </c>
      <c r="AC558" s="979">
        <f>_xlfn.XLOOKUP($D558,Help2_FC!$D:$D,Help2_FC!Z:Z)</f>
        <v>1283</v>
      </c>
      <c r="AD558" s="979">
        <f>_xlfn.XLOOKUP($D558,Help2_FC!$D:$D,Help2_FC!AA:AA)</f>
        <v>1319.2435668000001</v>
      </c>
      <c r="AE558" s="979">
        <f>_xlfn.XLOOKUP($D558,Help2_FC!$D:$D,Help2_FC!AB:AB)</f>
        <v>0</v>
      </c>
      <c r="AF558" s="979">
        <f>_xlfn.XLOOKUP($D558,Help2_FC!$D:$D,Help2_FC!AC:AC)</f>
        <v>295</v>
      </c>
      <c r="AG558" s="979">
        <f>_xlfn.XLOOKUP($D558,Help2_FC!$D:$D,Help2_FC!AD:AD)</f>
        <v>70</v>
      </c>
      <c r="AH558" s="979">
        <f>_xlfn.XLOOKUP($D558,Help2_FC!$D:$D,Help2_FC!AE:AE)</f>
        <v>864.90000000000009</v>
      </c>
      <c r="AI558" s="979">
        <f>_xlfn.XLOOKUP($D558,Help2_FC!$D:$D,Help2_FC!AF:AF)</f>
        <v>3574.9199999999996</v>
      </c>
      <c r="AJ558" s="979">
        <f>_xlfn.XLOOKUP($D558,Help2_FC!$D:$D,Help2_FC!AG:AG)</f>
        <v>369.48078849691115</v>
      </c>
      <c r="AK558" s="979">
        <f>_xlfn.XLOOKUP($D558,Help2_FC!$D:$D,Help2_FC!AH:AH)</f>
        <v>6558.4511030676849</v>
      </c>
      <c r="AL558" s="979">
        <f>_xlfn.XLOOKUP($D558,Help2_FC!$D:$D,Help2_FC!AI:AI)</f>
        <v>510.00000000000006</v>
      </c>
      <c r="AM558" s="979">
        <f>_xlfn.XLOOKUP($D558,Help2_FC!$D:$D,Help2_FC!AJ:AJ)</f>
        <v>0</v>
      </c>
      <c r="AN558" s="979">
        <f>_xlfn.XLOOKUP($D558,Help2_FC!$D:$D,Help2_FC!AK:AK)</f>
        <v>0</v>
      </c>
      <c r="AP558">
        <v>8</v>
      </c>
    </row>
    <row r="559" spans="1:42" x14ac:dyDescent="0.2">
      <c r="A559" s="1">
        <v>45483</v>
      </c>
      <c r="B559">
        <f t="shared" si="60"/>
        <v>7</v>
      </c>
      <c r="C559">
        <f t="shared" si="61"/>
        <v>2024</v>
      </c>
      <c r="D559" s="872" t="str">
        <f t="shared" si="58"/>
        <v>07´2024</v>
      </c>
      <c r="F559" s="2">
        <f t="shared" si="59"/>
        <v>24</v>
      </c>
      <c r="G559" s="1483">
        <f t="shared" si="62"/>
        <v>3.460207612456747E-2</v>
      </c>
      <c r="H559" s="5">
        <f t="shared" si="63"/>
        <v>1</v>
      </c>
      <c r="I559" s="995">
        <f>_xlfn.XLOOKUP($D559,Help2_FC!$D:$D,Help2_FC!H:H)</f>
        <v>18826</v>
      </c>
      <c r="J559" s="979">
        <f>_xlfn.XLOOKUP($D559,Help2_FC!$D:$D,Help2_FC!I:I)</f>
        <v>11189</v>
      </c>
      <c r="K559" s="979">
        <f>_xlfn.XLOOKUP($D559,Help2_FC!$D:$D,Help2_FC!J:J)</f>
        <v>2945</v>
      </c>
      <c r="L559" s="979">
        <f>_xlfn.XLOOKUP($D559,Help2_FC!$D:$D,Help2_FC!K:K)</f>
        <v>3409</v>
      </c>
      <c r="M559" s="979">
        <f>_xlfn.XLOOKUP($D559,Help2_FC!$D:$D,Help2_FC!L:L)</f>
        <v>8129.7136175653322</v>
      </c>
      <c r="N559" s="979">
        <f>_xlfn.XLOOKUP($D559,Help2_FC!$D:$D,Help2_FC!M:M)</f>
        <v>9946.8367840826049</v>
      </c>
      <c r="P559" s="979">
        <f>_xlfn.XLOOKUP($D559,Help2_FC!$D:$D,Help2_FC!F:F)</f>
        <v>693.6</v>
      </c>
      <c r="Q559" s="979">
        <f t="shared" si="65"/>
        <v>552</v>
      </c>
      <c r="R559" s="979">
        <f>_xlfn.XLOOKUP($D559,Help2_FC!$D:$D,Help2_FC!N:N)</f>
        <v>8129.7136175653322</v>
      </c>
      <c r="S559" s="979">
        <f>_xlfn.XLOOKUP($D559,Help2_FC!$D:$D,Help2_FC!O:O)</f>
        <v>8034.9336643357592</v>
      </c>
      <c r="T559" s="979">
        <f>_xlfn.XLOOKUP($D559,Help2_FC!$D:$D,Help2_FC!P:P)</f>
        <v>600</v>
      </c>
      <c r="U559" s="979">
        <f>_xlfn.XLOOKUP($D559,Help2_FC!$D:$D,Help2_FC!Q:Q)</f>
        <v>150</v>
      </c>
      <c r="V559" s="979">
        <f>_xlfn.XLOOKUP($D559,Help2_FC!$D:$D,Help2_FC!R:R)</f>
        <v>70</v>
      </c>
      <c r="W559" s="979">
        <f>_xlfn.XLOOKUP($D559,Help2_FC!$D:$D,Help2_FC!S:S)</f>
        <v>27500</v>
      </c>
      <c r="Y559" s="979">
        <f>_xlfn.XLOOKUP($D559,Help2_FC!$D:$D,Help2_FC!V:V)</f>
        <v>7850</v>
      </c>
      <c r="Z559" s="979">
        <f>_xlfn.XLOOKUP($D559,Help2_FC!$D:$D,Help2_FC!W:W)</f>
        <v>3339</v>
      </c>
      <c r="AA559" s="979">
        <f>_xlfn.XLOOKUP($D559,Help2_FC!$D:$D,Help2_FC!X:X)</f>
        <v>0</v>
      </c>
      <c r="AB559" s="979">
        <f>_xlfn.XLOOKUP($D559,Help2_FC!$D:$D,Help2_FC!Y:Y)</f>
        <v>6354</v>
      </c>
      <c r="AC559" s="979">
        <f>_xlfn.XLOOKUP($D559,Help2_FC!$D:$D,Help2_FC!Z:Z)</f>
        <v>1283</v>
      </c>
      <c r="AD559" s="979">
        <f>_xlfn.XLOOKUP($D559,Help2_FC!$D:$D,Help2_FC!AA:AA)</f>
        <v>1319.2435668000001</v>
      </c>
      <c r="AE559" s="979">
        <f>_xlfn.XLOOKUP($D559,Help2_FC!$D:$D,Help2_FC!AB:AB)</f>
        <v>0</v>
      </c>
      <c r="AF559" s="979">
        <f>_xlfn.XLOOKUP($D559,Help2_FC!$D:$D,Help2_FC!AC:AC)</f>
        <v>295</v>
      </c>
      <c r="AG559" s="979">
        <f>_xlfn.XLOOKUP($D559,Help2_FC!$D:$D,Help2_FC!AD:AD)</f>
        <v>70</v>
      </c>
      <c r="AH559" s="979">
        <f>_xlfn.XLOOKUP($D559,Help2_FC!$D:$D,Help2_FC!AE:AE)</f>
        <v>864.90000000000009</v>
      </c>
      <c r="AI559" s="979">
        <f>_xlfn.XLOOKUP($D559,Help2_FC!$D:$D,Help2_FC!AF:AF)</f>
        <v>3574.9199999999996</v>
      </c>
      <c r="AJ559" s="979">
        <f>_xlfn.XLOOKUP($D559,Help2_FC!$D:$D,Help2_FC!AG:AG)</f>
        <v>369.48078849691115</v>
      </c>
      <c r="AK559" s="979">
        <f>_xlfn.XLOOKUP($D559,Help2_FC!$D:$D,Help2_FC!AH:AH)</f>
        <v>6558.4511030676849</v>
      </c>
      <c r="AL559" s="979">
        <f>_xlfn.XLOOKUP($D559,Help2_FC!$D:$D,Help2_FC!AI:AI)</f>
        <v>510.00000000000006</v>
      </c>
      <c r="AM559" s="979">
        <f>_xlfn.XLOOKUP($D559,Help2_FC!$D:$D,Help2_FC!AJ:AJ)</f>
        <v>0</v>
      </c>
      <c r="AN559" s="979">
        <f>_xlfn.XLOOKUP($D559,Help2_FC!$D:$D,Help2_FC!AK:AK)</f>
        <v>0</v>
      </c>
      <c r="AP559">
        <v>8</v>
      </c>
    </row>
    <row r="560" spans="1:42" x14ac:dyDescent="0.2">
      <c r="A560" s="1">
        <v>45484</v>
      </c>
      <c r="B560">
        <f t="shared" si="60"/>
        <v>7</v>
      </c>
      <c r="C560">
        <f t="shared" si="61"/>
        <v>2024</v>
      </c>
      <c r="D560" s="872" t="str">
        <f t="shared" si="58"/>
        <v>07´2024</v>
      </c>
      <c r="F560" s="2">
        <f t="shared" si="59"/>
        <v>24</v>
      </c>
      <c r="G560" s="1483">
        <f t="shared" si="62"/>
        <v>3.460207612456747E-2</v>
      </c>
      <c r="H560" s="5">
        <f t="shared" si="63"/>
        <v>1</v>
      </c>
      <c r="I560" s="995">
        <f>_xlfn.XLOOKUP($D560,Help2_FC!$D:$D,Help2_FC!H:H)</f>
        <v>18826</v>
      </c>
      <c r="J560" s="979">
        <f>_xlfn.XLOOKUP($D560,Help2_FC!$D:$D,Help2_FC!I:I)</f>
        <v>11189</v>
      </c>
      <c r="K560" s="979">
        <f>_xlfn.XLOOKUP($D560,Help2_FC!$D:$D,Help2_FC!J:J)</f>
        <v>2945</v>
      </c>
      <c r="L560" s="979">
        <f>_xlfn.XLOOKUP($D560,Help2_FC!$D:$D,Help2_FC!K:K)</f>
        <v>3409</v>
      </c>
      <c r="M560" s="979">
        <f>_xlfn.XLOOKUP($D560,Help2_FC!$D:$D,Help2_FC!L:L)</f>
        <v>8129.7136175653322</v>
      </c>
      <c r="N560" s="979">
        <f>_xlfn.XLOOKUP($D560,Help2_FC!$D:$D,Help2_FC!M:M)</f>
        <v>9946.8367840826049</v>
      </c>
      <c r="P560" s="979">
        <f>_xlfn.XLOOKUP($D560,Help2_FC!$D:$D,Help2_FC!F:F)</f>
        <v>693.6</v>
      </c>
      <c r="Q560" s="979">
        <f t="shared" si="65"/>
        <v>552</v>
      </c>
      <c r="R560" s="979">
        <f>_xlfn.XLOOKUP($D560,Help2_FC!$D:$D,Help2_FC!N:N)</f>
        <v>8129.7136175653322</v>
      </c>
      <c r="S560" s="979">
        <f>_xlfn.XLOOKUP($D560,Help2_FC!$D:$D,Help2_FC!O:O)</f>
        <v>8034.9336643357592</v>
      </c>
      <c r="T560" s="979">
        <f>_xlfn.XLOOKUP($D560,Help2_FC!$D:$D,Help2_FC!P:P)</f>
        <v>600</v>
      </c>
      <c r="U560" s="979">
        <f>_xlfn.XLOOKUP($D560,Help2_FC!$D:$D,Help2_FC!Q:Q)</f>
        <v>150</v>
      </c>
      <c r="V560" s="979">
        <f>_xlfn.XLOOKUP($D560,Help2_FC!$D:$D,Help2_FC!R:R)</f>
        <v>70</v>
      </c>
      <c r="W560" s="979">
        <f>_xlfn.XLOOKUP($D560,Help2_FC!$D:$D,Help2_FC!S:S)</f>
        <v>27500</v>
      </c>
      <c r="Y560" s="979">
        <f>_xlfn.XLOOKUP($D560,Help2_FC!$D:$D,Help2_FC!V:V)</f>
        <v>7850</v>
      </c>
      <c r="Z560" s="979">
        <f>_xlfn.XLOOKUP($D560,Help2_FC!$D:$D,Help2_FC!W:W)</f>
        <v>3339</v>
      </c>
      <c r="AA560" s="979">
        <f>_xlfn.XLOOKUP($D560,Help2_FC!$D:$D,Help2_FC!X:X)</f>
        <v>0</v>
      </c>
      <c r="AB560" s="979">
        <f>_xlfn.XLOOKUP($D560,Help2_FC!$D:$D,Help2_FC!Y:Y)</f>
        <v>6354</v>
      </c>
      <c r="AC560" s="979">
        <f>_xlfn.XLOOKUP($D560,Help2_FC!$D:$D,Help2_FC!Z:Z)</f>
        <v>1283</v>
      </c>
      <c r="AD560" s="979">
        <f>_xlfn.XLOOKUP($D560,Help2_FC!$D:$D,Help2_FC!AA:AA)</f>
        <v>1319.2435668000001</v>
      </c>
      <c r="AE560" s="979">
        <f>_xlfn.XLOOKUP($D560,Help2_FC!$D:$D,Help2_FC!AB:AB)</f>
        <v>0</v>
      </c>
      <c r="AF560" s="979">
        <f>_xlfn.XLOOKUP($D560,Help2_FC!$D:$D,Help2_FC!AC:AC)</f>
        <v>295</v>
      </c>
      <c r="AG560" s="979">
        <f>_xlfn.XLOOKUP($D560,Help2_FC!$D:$D,Help2_FC!AD:AD)</f>
        <v>70</v>
      </c>
      <c r="AH560" s="979">
        <f>_xlfn.XLOOKUP($D560,Help2_FC!$D:$D,Help2_FC!AE:AE)</f>
        <v>864.90000000000009</v>
      </c>
      <c r="AI560" s="979">
        <f>_xlfn.XLOOKUP($D560,Help2_FC!$D:$D,Help2_FC!AF:AF)</f>
        <v>3574.9199999999996</v>
      </c>
      <c r="AJ560" s="979">
        <f>_xlfn.XLOOKUP($D560,Help2_FC!$D:$D,Help2_FC!AG:AG)</f>
        <v>369.48078849691115</v>
      </c>
      <c r="AK560" s="979">
        <f>_xlfn.XLOOKUP($D560,Help2_FC!$D:$D,Help2_FC!AH:AH)</f>
        <v>6558.4511030676849</v>
      </c>
      <c r="AL560" s="979">
        <f>_xlfn.XLOOKUP($D560,Help2_FC!$D:$D,Help2_FC!AI:AI)</f>
        <v>510.00000000000006</v>
      </c>
      <c r="AM560" s="979">
        <f>_xlfn.XLOOKUP($D560,Help2_FC!$D:$D,Help2_FC!AJ:AJ)</f>
        <v>0</v>
      </c>
      <c r="AN560" s="979">
        <f>_xlfn.XLOOKUP($D560,Help2_FC!$D:$D,Help2_FC!AK:AK)</f>
        <v>0</v>
      </c>
      <c r="AP560">
        <v>8</v>
      </c>
    </row>
    <row r="561" spans="1:42" x14ac:dyDescent="0.2">
      <c r="A561" s="1">
        <v>45485</v>
      </c>
      <c r="B561">
        <f t="shared" si="60"/>
        <v>7</v>
      </c>
      <c r="C561">
        <f t="shared" si="61"/>
        <v>2024</v>
      </c>
      <c r="D561" s="872" t="str">
        <f t="shared" si="58"/>
        <v>07´2024</v>
      </c>
      <c r="E561" s="1"/>
      <c r="F561" s="2">
        <f t="shared" si="59"/>
        <v>24</v>
      </c>
      <c r="G561" s="1483">
        <f t="shared" si="62"/>
        <v>3.460207612456747E-2</v>
      </c>
      <c r="H561" s="5">
        <f t="shared" si="63"/>
        <v>1</v>
      </c>
      <c r="I561" s="995">
        <f>_xlfn.XLOOKUP($D561,Help2_FC!$D:$D,Help2_FC!H:H)</f>
        <v>18826</v>
      </c>
      <c r="J561" s="979">
        <f>_xlfn.XLOOKUP($D561,Help2_FC!$D:$D,Help2_FC!I:I)</f>
        <v>11189</v>
      </c>
      <c r="K561" s="979">
        <f>_xlfn.XLOOKUP($D561,Help2_FC!$D:$D,Help2_FC!J:J)</f>
        <v>2945</v>
      </c>
      <c r="L561" s="979">
        <f>_xlfn.XLOOKUP($D561,Help2_FC!$D:$D,Help2_FC!K:K)</f>
        <v>3409</v>
      </c>
      <c r="M561" s="979">
        <f>_xlfn.XLOOKUP($D561,Help2_FC!$D:$D,Help2_FC!L:L)</f>
        <v>8129.7136175653322</v>
      </c>
      <c r="N561" s="979">
        <f>_xlfn.XLOOKUP($D561,Help2_FC!$D:$D,Help2_FC!M:M)</f>
        <v>9946.8367840826049</v>
      </c>
      <c r="P561" s="979">
        <f>_xlfn.XLOOKUP($D561,Help2_FC!$D:$D,Help2_FC!F:F)</f>
        <v>693.6</v>
      </c>
      <c r="Q561" s="979">
        <f t="shared" si="65"/>
        <v>552</v>
      </c>
      <c r="R561" s="979">
        <f>_xlfn.XLOOKUP($D561,Help2_FC!$D:$D,Help2_FC!N:N)</f>
        <v>8129.7136175653322</v>
      </c>
      <c r="S561" s="979">
        <f>_xlfn.XLOOKUP($D561,Help2_FC!$D:$D,Help2_FC!O:O)</f>
        <v>8034.9336643357592</v>
      </c>
      <c r="T561" s="979">
        <f>_xlfn.XLOOKUP($D561,Help2_FC!$D:$D,Help2_FC!P:P)</f>
        <v>600</v>
      </c>
      <c r="U561" s="979">
        <f>_xlfn.XLOOKUP($D561,Help2_FC!$D:$D,Help2_FC!Q:Q)</f>
        <v>150</v>
      </c>
      <c r="V561" s="979">
        <f>_xlfn.XLOOKUP($D561,Help2_FC!$D:$D,Help2_FC!R:R)</f>
        <v>70</v>
      </c>
      <c r="W561" s="979">
        <f>_xlfn.XLOOKUP($D561,Help2_FC!$D:$D,Help2_FC!S:S)</f>
        <v>27500</v>
      </c>
      <c r="Y561" s="979">
        <f>_xlfn.XLOOKUP($D561,Help2_FC!$D:$D,Help2_FC!V:V)</f>
        <v>7850</v>
      </c>
      <c r="Z561" s="979">
        <f>_xlfn.XLOOKUP($D561,Help2_FC!$D:$D,Help2_FC!W:W)</f>
        <v>3339</v>
      </c>
      <c r="AA561" s="979">
        <f>_xlfn.XLOOKUP($D561,Help2_FC!$D:$D,Help2_FC!X:X)</f>
        <v>0</v>
      </c>
      <c r="AB561" s="979">
        <f>_xlfn.XLOOKUP($D561,Help2_FC!$D:$D,Help2_FC!Y:Y)</f>
        <v>6354</v>
      </c>
      <c r="AC561" s="979">
        <f>_xlfn.XLOOKUP($D561,Help2_FC!$D:$D,Help2_FC!Z:Z)</f>
        <v>1283</v>
      </c>
      <c r="AD561" s="979">
        <f>_xlfn.XLOOKUP($D561,Help2_FC!$D:$D,Help2_FC!AA:AA)</f>
        <v>1319.2435668000001</v>
      </c>
      <c r="AE561" s="979">
        <f>_xlfn.XLOOKUP($D561,Help2_FC!$D:$D,Help2_FC!AB:AB)</f>
        <v>0</v>
      </c>
      <c r="AF561" s="979">
        <f>_xlfn.XLOOKUP($D561,Help2_FC!$D:$D,Help2_FC!AC:AC)</f>
        <v>295</v>
      </c>
      <c r="AG561" s="979">
        <f>_xlfn.XLOOKUP($D561,Help2_FC!$D:$D,Help2_FC!AD:AD)</f>
        <v>70</v>
      </c>
      <c r="AH561" s="979">
        <f>_xlfn.XLOOKUP($D561,Help2_FC!$D:$D,Help2_FC!AE:AE)</f>
        <v>864.90000000000009</v>
      </c>
      <c r="AI561" s="979">
        <f>_xlfn.XLOOKUP($D561,Help2_FC!$D:$D,Help2_FC!AF:AF)</f>
        <v>3574.9199999999996</v>
      </c>
      <c r="AJ561" s="979">
        <f>_xlfn.XLOOKUP($D561,Help2_FC!$D:$D,Help2_FC!AG:AG)</f>
        <v>369.48078849691115</v>
      </c>
      <c r="AK561" s="979">
        <f>_xlfn.XLOOKUP($D561,Help2_FC!$D:$D,Help2_FC!AH:AH)</f>
        <v>6558.4511030676849</v>
      </c>
      <c r="AL561" s="979">
        <f>_xlfn.XLOOKUP($D561,Help2_FC!$D:$D,Help2_FC!AI:AI)</f>
        <v>510.00000000000006</v>
      </c>
      <c r="AM561" s="979">
        <f>_xlfn.XLOOKUP($D561,Help2_FC!$D:$D,Help2_FC!AJ:AJ)</f>
        <v>0</v>
      </c>
      <c r="AN561" s="979">
        <f>_xlfn.XLOOKUP($D561,Help2_FC!$D:$D,Help2_FC!AK:AK)</f>
        <v>0</v>
      </c>
      <c r="AP561">
        <v>8</v>
      </c>
    </row>
    <row r="562" spans="1:42" x14ac:dyDescent="0.2">
      <c r="A562" s="1">
        <v>45486</v>
      </c>
      <c r="B562">
        <f t="shared" si="60"/>
        <v>7</v>
      </c>
      <c r="C562">
        <f t="shared" si="61"/>
        <v>2024</v>
      </c>
      <c r="D562" s="872" t="str">
        <f t="shared" si="58"/>
        <v>07´2024</v>
      </c>
      <c r="F562" s="2">
        <f t="shared" si="59"/>
        <v>24</v>
      </c>
      <c r="G562" s="1483">
        <f t="shared" si="62"/>
        <v>3.460207612456747E-2</v>
      </c>
      <c r="H562" s="5">
        <f t="shared" si="63"/>
        <v>1</v>
      </c>
      <c r="I562" s="995">
        <f>_xlfn.XLOOKUP($D562,Help2_FC!$D:$D,Help2_FC!H:H)</f>
        <v>18826</v>
      </c>
      <c r="J562" s="979">
        <f>_xlfn.XLOOKUP($D562,Help2_FC!$D:$D,Help2_FC!I:I)</f>
        <v>11189</v>
      </c>
      <c r="K562" s="979">
        <f>_xlfn.XLOOKUP($D562,Help2_FC!$D:$D,Help2_FC!J:J)</f>
        <v>2945</v>
      </c>
      <c r="L562" s="979">
        <f>_xlfn.XLOOKUP($D562,Help2_FC!$D:$D,Help2_FC!K:K)</f>
        <v>3409</v>
      </c>
      <c r="M562" s="979">
        <f>_xlfn.XLOOKUP($D562,Help2_FC!$D:$D,Help2_FC!L:L)</f>
        <v>8129.7136175653322</v>
      </c>
      <c r="N562" s="979">
        <f>_xlfn.XLOOKUP($D562,Help2_FC!$D:$D,Help2_FC!M:M)</f>
        <v>9946.8367840826049</v>
      </c>
      <c r="P562" s="979">
        <f>_xlfn.XLOOKUP($D562,Help2_FC!$D:$D,Help2_FC!F:F)</f>
        <v>693.6</v>
      </c>
      <c r="Q562" s="979">
        <f t="shared" si="65"/>
        <v>552</v>
      </c>
      <c r="R562" s="979">
        <f>_xlfn.XLOOKUP($D562,Help2_FC!$D:$D,Help2_FC!N:N)</f>
        <v>8129.7136175653322</v>
      </c>
      <c r="S562" s="979">
        <f>_xlfn.XLOOKUP($D562,Help2_FC!$D:$D,Help2_FC!O:O)</f>
        <v>8034.9336643357592</v>
      </c>
      <c r="T562" s="979">
        <f>_xlfn.XLOOKUP($D562,Help2_FC!$D:$D,Help2_FC!P:P)</f>
        <v>600</v>
      </c>
      <c r="U562" s="979">
        <f>_xlfn.XLOOKUP($D562,Help2_FC!$D:$D,Help2_FC!Q:Q)</f>
        <v>150</v>
      </c>
      <c r="V562" s="979">
        <f>_xlfn.XLOOKUP($D562,Help2_FC!$D:$D,Help2_FC!R:R)</f>
        <v>70</v>
      </c>
      <c r="W562" s="979">
        <f>_xlfn.XLOOKUP($D562,Help2_FC!$D:$D,Help2_FC!S:S)</f>
        <v>27500</v>
      </c>
      <c r="Y562" s="979">
        <f>_xlfn.XLOOKUP($D562,Help2_FC!$D:$D,Help2_FC!V:V)</f>
        <v>7850</v>
      </c>
      <c r="Z562" s="979">
        <f>_xlfn.XLOOKUP($D562,Help2_FC!$D:$D,Help2_FC!W:W)</f>
        <v>3339</v>
      </c>
      <c r="AA562" s="979">
        <f>_xlfn.XLOOKUP($D562,Help2_FC!$D:$D,Help2_FC!X:X)</f>
        <v>0</v>
      </c>
      <c r="AB562" s="979">
        <f>_xlfn.XLOOKUP($D562,Help2_FC!$D:$D,Help2_FC!Y:Y)</f>
        <v>6354</v>
      </c>
      <c r="AC562" s="979">
        <f>_xlfn.XLOOKUP($D562,Help2_FC!$D:$D,Help2_FC!Z:Z)</f>
        <v>1283</v>
      </c>
      <c r="AD562" s="979">
        <f>_xlfn.XLOOKUP($D562,Help2_FC!$D:$D,Help2_FC!AA:AA)</f>
        <v>1319.2435668000001</v>
      </c>
      <c r="AE562" s="979">
        <f>_xlfn.XLOOKUP($D562,Help2_FC!$D:$D,Help2_FC!AB:AB)</f>
        <v>0</v>
      </c>
      <c r="AF562" s="979">
        <f>_xlfn.XLOOKUP($D562,Help2_FC!$D:$D,Help2_FC!AC:AC)</f>
        <v>295</v>
      </c>
      <c r="AG562" s="979">
        <f>_xlfn.XLOOKUP($D562,Help2_FC!$D:$D,Help2_FC!AD:AD)</f>
        <v>70</v>
      </c>
      <c r="AH562" s="979">
        <f>_xlfn.XLOOKUP($D562,Help2_FC!$D:$D,Help2_FC!AE:AE)</f>
        <v>864.90000000000009</v>
      </c>
      <c r="AI562" s="979">
        <f>_xlfn.XLOOKUP($D562,Help2_FC!$D:$D,Help2_FC!AF:AF)</f>
        <v>3574.9199999999996</v>
      </c>
      <c r="AJ562" s="979">
        <f>_xlfn.XLOOKUP($D562,Help2_FC!$D:$D,Help2_FC!AG:AG)</f>
        <v>369.48078849691115</v>
      </c>
      <c r="AK562" s="979">
        <f>_xlfn.XLOOKUP($D562,Help2_FC!$D:$D,Help2_FC!AH:AH)</f>
        <v>6558.4511030676849</v>
      </c>
      <c r="AL562" s="979">
        <f>_xlfn.XLOOKUP($D562,Help2_FC!$D:$D,Help2_FC!AI:AI)</f>
        <v>510.00000000000006</v>
      </c>
      <c r="AM562" s="979">
        <f>_xlfn.XLOOKUP($D562,Help2_FC!$D:$D,Help2_FC!AJ:AJ)</f>
        <v>0</v>
      </c>
      <c r="AN562" s="979">
        <f>_xlfn.XLOOKUP($D562,Help2_FC!$D:$D,Help2_FC!AK:AK)</f>
        <v>0</v>
      </c>
      <c r="AP562">
        <v>8</v>
      </c>
    </row>
    <row r="563" spans="1:42" x14ac:dyDescent="0.2">
      <c r="A563" s="1">
        <v>45487</v>
      </c>
      <c r="B563">
        <f t="shared" si="60"/>
        <v>7</v>
      </c>
      <c r="C563">
        <f t="shared" si="61"/>
        <v>2024</v>
      </c>
      <c r="D563" s="872" t="str">
        <f t="shared" si="58"/>
        <v>07´2024</v>
      </c>
      <c r="F563" s="2">
        <f t="shared" si="59"/>
        <v>24</v>
      </c>
      <c r="G563" s="1483">
        <f t="shared" si="62"/>
        <v>3.460207612456747E-2</v>
      </c>
      <c r="H563" s="5">
        <f t="shared" si="63"/>
        <v>1</v>
      </c>
      <c r="I563" s="995">
        <f>_xlfn.XLOOKUP($D563,Help2_FC!$D:$D,Help2_FC!H:H)</f>
        <v>18826</v>
      </c>
      <c r="J563" s="979">
        <f>_xlfn.XLOOKUP($D563,Help2_FC!$D:$D,Help2_FC!I:I)</f>
        <v>11189</v>
      </c>
      <c r="K563" s="979">
        <f>_xlfn.XLOOKUP($D563,Help2_FC!$D:$D,Help2_FC!J:J)</f>
        <v>2945</v>
      </c>
      <c r="L563" s="979">
        <f>_xlfn.XLOOKUP($D563,Help2_FC!$D:$D,Help2_FC!K:K)</f>
        <v>3409</v>
      </c>
      <c r="M563" s="979">
        <f>_xlfn.XLOOKUP($D563,Help2_FC!$D:$D,Help2_FC!L:L)</f>
        <v>8129.7136175653322</v>
      </c>
      <c r="N563" s="979">
        <f>_xlfn.XLOOKUP($D563,Help2_FC!$D:$D,Help2_FC!M:M)</f>
        <v>9946.8367840826049</v>
      </c>
      <c r="P563" s="979">
        <f>_xlfn.XLOOKUP($D563,Help2_FC!$D:$D,Help2_FC!F:F)</f>
        <v>693.6</v>
      </c>
      <c r="Q563" s="979">
        <f t="shared" si="65"/>
        <v>552</v>
      </c>
      <c r="R563" s="979">
        <f>_xlfn.XLOOKUP($D563,Help2_FC!$D:$D,Help2_FC!N:N)</f>
        <v>8129.7136175653322</v>
      </c>
      <c r="S563" s="979">
        <f>_xlfn.XLOOKUP($D563,Help2_FC!$D:$D,Help2_FC!O:O)</f>
        <v>8034.9336643357592</v>
      </c>
      <c r="T563" s="979">
        <f>_xlfn.XLOOKUP($D563,Help2_FC!$D:$D,Help2_FC!P:P)</f>
        <v>600</v>
      </c>
      <c r="U563" s="979">
        <f>_xlfn.XLOOKUP($D563,Help2_FC!$D:$D,Help2_FC!Q:Q)</f>
        <v>150</v>
      </c>
      <c r="V563" s="979">
        <f>_xlfn.XLOOKUP($D563,Help2_FC!$D:$D,Help2_FC!R:R)</f>
        <v>70</v>
      </c>
      <c r="W563" s="979">
        <f>_xlfn.XLOOKUP($D563,Help2_FC!$D:$D,Help2_FC!S:S)</f>
        <v>27500</v>
      </c>
      <c r="Y563" s="979">
        <f>_xlfn.XLOOKUP($D563,Help2_FC!$D:$D,Help2_FC!V:V)</f>
        <v>7850</v>
      </c>
      <c r="Z563" s="979">
        <f>_xlfn.XLOOKUP($D563,Help2_FC!$D:$D,Help2_FC!W:W)</f>
        <v>3339</v>
      </c>
      <c r="AA563" s="979">
        <f>_xlfn.XLOOKUP($D563,Help2_FC!$D:$D,Help2_FC!X:X)</f>
        <v>0</v>
      </c>
      <c r="AB563" s="979">
        <f>_xlfn.XLOOKUP($D563,Help2_FC!$D:$D,Help2_FC!Y:Y)</f>
        <v>6354</v>
      </c>
      <c r="AC563" s="979">
        <f>_xlfn.XLOOKUP($D563,Help2_FC!$D:$D,Help2_FC!Z:Z)</f>
        <v>1283</v>
      </c>
      <c r="AD563" s="979">
        <f>_xlfn.XLOOKUP($D563,Help2_FC!$D:$D,Help2_FC!AA:AA)</f>
        <v>1319.2435668000001</v>
      </c>
      <c r="AE563" s="979">
        <f>_xlfn.XLOOKUP($D563,Help2_FC!$D:$D,Help2_FC!AB:AB)</f>
        <v>0</v>
      </c>
      <c r="AF563" s="979">
        <f>_xlfn.XLOOKUP($D563,Help2_FC!$D:$D,Help2_FC!AC:AC)</f>
        <v>295</v>
      </c>
      <c r="AG563" s="979">
        <f>_xlfn.XLOOKUP($D563,Help2_FC!$D:$D,Help2_FC!AD:AD)</f>
        <v>70</v>
      </c>
      <c r="AH563" s="979">
        <f>_xlfn.XLOOKUP($D563,Help2_FC!$D:$D,Help2_FC!AE:AE)</f>
        <v>864.90000000000009</v>
      </c>
      <c r="AI563" s="979">
        <f>_xlfn.XLOOKUP($D563,Help2_FC!$D:$D,Help2_FC!AF:AF)</f>
        <v>3574.9199999999996</v>
      </c>
      <c r="AJ563" s="979">
        <f>_xlfn.XLOOKUP($D563,Help2_FC!$D:$D,Help2_FC!AG:AG)</f>
        <v>369.48078849691115</v>
      </c>
      <c r="AK563" s="979">
        <f>_xlfn.XLOOKUP($D563,Help2_FC!$D:$D,Help2_FC!AH:AH)</f>
        <v>6558.4511030676849</v>
      </c>
      <c r="AL563" s="979">
        <f>_xlfn.XLOOKUP($D563,Help2_FC!$D:$D,Help2_FC!AI:AI)</f>
        <v>510.00000000000006</v>
      </c>
      <c r="AM563" s="979">
        <f>_xlfn.XLOOKUP($D563,Help2_FC!$D:$D,Help2_FC!AJ:AJ)</f>
        <v>0</v>
      </c>
      <c r="AN563" s="979">
        <f>_xlfn.XLOOKUP($D563,Help2_FC!$D:$D,Help2_FC!AK:AK)</f>
        <v>0</v>
      </c>
      <c r="AP563">
        <v>8</v>
      </c>
    </row>
    <row r="564" spans="1:42" x14ac:dyDescent="0.2">
      <c r="A564" s="1">
        <v>45488</v>
      </c>
      <c r="B564">
        <f t="shared" si="60"/>
        <v>7</v>
      </c>
      <c r="C564">
        <f t="shared" si="61"/>
        <v>2024</v>
      </c>
      <c r="D564" s="872" t="str">
        <f t="shared" si="58"/>
        <v>07´2024</v>
      </c>
      <c r="F564" s="2">
        <f t="shared" si="59"/>
        <v>24</v>
      </c>
      <c r="G564" s="1483">
        <f t="shared" si="62"/>
        <v>3.460207612456747E-2</v>
      </c>
      <c r="H564" s="5">
        <f t="shared" si="63"/>
        <v>1</v>
      </c>
      <c r="I564" s="995">
        <f>_xlfn.XLOOKUP($D564,Help2_FC!$D:$D,Help2_FC!H:H)</f>
        <v>18826</v>
      </c>
      <c r="J564" s="979">
        <f>_xlfn.XLOOKUP($D564,Help2_FC!$D:$D,Help2_FC!I:I)</f>
        <v>11189</v>
      </c>
      <c r="K564" s="979">
        <f>_xlfn.XLOOKUP($D564,Help2_FC!$D:$D,Help2_FC!J:J)</f>
        <v>2945</v>
      </c>
      <c r="L564" s="979">
        <f>_xlfn.XLOOKUP($D564,Help2_FC!$D:$D,Help2_FC!K:K)</f>
        <v>3409</v>
      </c>
      <c r="M564" s="979">
        <f>_xlfn.XLOOKUP($D564,Help2_FC!$D:$D,Help2_FC!L:L)</f>
        <v>8129.7136175653322</v>
      </c>
      <c r="N564" s="979">
        <f>_xlfn.XLOOKUP($D564,Help2_FC!$D:$D,Help2_FC!M:M)</f>
        <v>9946.8367840826049</v>
      </c>
      <c r="P564" s="979">
        <f>_xlfn.XLOOKUP($D564,Help2_FC!$D:$D,Help2_FC!F:F)</f>
        <v>693.6</v>
      </c>
      <c r="Q564" s="979">
        <f t="shared" si="65"/>
        <v>552</v>
      </c>
      <c r="R564" s="979">
        <f>_xlfn.XLOOKUP($D564,Help2_FC!$D:$D,Help2_FC!N:N)</f>
        <v>8129.7136175653322</v>
      </c>
      <c r="S564" s="979">
        <f>_xlfn.XLOOKUP($D564,Help2_FC!$D:$D,Help2_FC!O:O)</f>
        <v>8034.9336643357592</v>
      </c>
      <c r="T564" s="979">
        <f>_xlfn.XLOOKUP($D564,Help2_FC!$D:$D,Help2_FC!P:P)</f>
        <v>600</v>
      </c>
      <c r="U564" s="979">
        <f>_xlfn.XLOOKUP($D564,Help2_FC!$D:$D,Help2_FC!Q:Q)</f>
        <v>150</v>
      </c>
      <c r="V564" s="979">
        <f>_xlfn.XLOOKUP($D564,Help2_FC!$D:$D,Help2_FC!R:R)</f>
        <v>70</v>
      </c>
      <c r="W564" s="979">
        <f>_xlfn.XLOOKUP($D564,Help2_FC!$D:$D,Help2_FC!S:S)</f>
        <v>27500</v>
      </c>
      <c r="Y564" s="979">
        <f>_xlfn.XLOOKUP($D564,Help2_FC!$D:$D,Help2_FC!V:V)</f>
        <v>7850</v>
      </c>
      <c r="Z564" s="979">
        <f>_xlfn.XLOOKUP($D564,Help2_FC!$D:$D,Help2_FC!W:W)</f>
        <v>3339</v>
      </c>
      <c r="AA564" s="979">
        <f>_xlfn.XLOOKUP($D564,Help2_FC!$D:$D,Help2_FC!X:X)</f>
        <v>0</v>
      </c>
      <c r="AB564" s="979">
        <f>_xlfn.XLOOKUP($D564,Help2_FC!$D:$D,Help2_FC!Y:Y)</f>
        <v>6354</v>
      </c>
      <c r="AC564" s="979">
        <f>_xlfn.XLOOKUP($D564,Help2_FC!$D:$D,Help2_FC!Z:Z)</f>
        <v>1283</v>
      </c>
      <c r="AD564" s="979">
        <f>_xlfn.XLOOKUP($D564,Help2_FC!$D:$D,Help2_FC!AA:AA)</f>
        <v>1319.2435668000001</v>
      </c>
      <c r="AE564" s="979">
        <f>_xlfn.XLOOKUP($D564,Help2_FC!$D:$D,Help2_FC!AB:AB)</f>
        <v>0</v>
      </c>
      <c r="AF564" s="979">
        <f>_xlfn.XLOOKUP($D564,Help2_FC!$D:$D,Help2_FC!AC:AC)</f>
        <v>295</v>
      </c>
      <c r="AG564" s="979">
        <f>_xlfn.XLOOKUP($D564,Help2_FC!$D:$D,Help2_FC!AD:AD)</f>
        <v>70</v>
      </c>
      <c r="AH564" s="979">
        <f>_xlfn.XLOOKUP($D564,Help2_FC!$D:$D,Help2_FC!AE:AE)</f>
        <v>864.90000000000009</v>
      </c>
      <c r="AI564" s="979">
        <f>_xlfn.XLOOKUP($D564,Help2_FC!$D:$D,Help2_FC!AF:AF)</f>
        <v>3574.9199999999996</v>
      </c>
      <c r="AJ564" s="979">
        <f>_xlfn.XLOOKUP($D564,Help2_FC!$D:$D,Help2_FC!AG:AG)</f>
        <v>369.48078849691115</v>
      </c>
      <c r="AK564" s="979">
        <f>_xlfn.XLOOKUP($D564,Help2_FC!$D:$D,Help2_FC!AH:AH)</f>
        <v>6558.4511030676849</v>
      </c>
      <c r="AL564" s="979">
        <f>_xlfn.XLOOKUP($D564,Help2_FC!$D:$D,Help2_FC!AI:AI)</f>
        <v>510.00000000000006</v>
      </c>
      <c r="AM564" s="979">
        <f>_xlfn.XLOOKUP($D564,Help2_FC!$D:$D,Help2_FC!AJ:AJ)</f>
        <v>0</v>
      </c>
      <c r="AN564" s="979">
        <f>_xlfn.XLOOKUP($D564,Help2_FC!$D:$D,Help2_FC!AK:AK)</f>
        <v>0</v>
      </c>
      <c r="AP564">
        <v>8</v>
      </c>
    </row>
    <row r="565" spans="1:42" x14ac:dyDescent="0.2">
      <c r="A565" s="1">
        <v>45489</v>
      </c>
      <c r="B565">
        <f t="shared" si="60"/>
        <v>7</v>
      </c>
      <c r="C565">
        <f t="shared" si="61"/>
        <v>2024</v>
      </c>
      <c r="D565" s="872" t="str">
        <f t="shared" si="58"/>
        <v>07´2024</v>
      </c>
      <c r="E565" s="867">
        <v>12</v>
      </c>
      <c r="F565" s="2">
        <f t="shared" si="59"/>
        <v>12</v>
      </c>
      <c r="G565" s="1483">
        <f t="shared" si="62"/>
        <v>1.7301038062283735E-2</v>
      </c>
      <c r="H565" s="5">
        <f t="shared" si="63"/>
        <v>0.5</v>
      </c>
      <c r="I565" s="995">
        <f>_xlfn.XLOOKUP($D565,Help2_FC!$D:$D,Help2_FC!H:H)</f>
        <v>18826</v>
      </c>
      <c r="J565" s="979">
        <f>_xlfn.XLOOKUP($D565,Help2_FC!$D:$D,Help2_FC!I:I)</f>
        <v>11189</v>
      </c>
      <c r="K565" s="979">
        <f>_xlfn.XLOOKUP($D565,Help2_FC!$D:$D,Help2_FC!J:J)</f>
        <v>2945</v>
      </c>
      <c r="L565" s="979">
        <f>_xlfn.XLOOKUP($D565,Help2_FC!$D:$D,Help2_FC!K:K)</f>
        <v>3409</v>
      </c>
      <c r="M565" s="979">
        <f>_xlfn.XLOOKUP($D565,Help2_FC!$D:$D,Help2_FC!L:L)</f>
        <v>8129.7136175653322</v>
      </c>
      <c r="N565" s="979">
        <f>_xlfn.XLOOKUP($D565,Help2_FC!$D:$D,Help2_FC!M:M)</f>
        <v>9946.8367840826049</v>
      </c>
      <c r="P565" s="979">
        <f>_xlfn.XLOOKUP($D565,Help2_FC!$D:$D,Help2_FC!F:F)</f>
        <v>693.6</v>
      </c>
      <c r="Q565" s="979">
        <f t="shared" si="65"/>
        <v>552</v>
      </c>
      <c r="R565" s="979">
        <f>_xlfn.XLOOKUP($D565,Help2_FC!$D:$D,Help2_FC!N:N)</f>
        <v>8129.7136175653322</v>
      </c>
      <c r="S565" s="979">
        <f>_xlfn.XLOOKUP($D565,Help2_FC!$D:$D,Help2_FC!O:O)</f>
        <v>8034.9336643357592</v>
      </c>
      <c r="T565" s="979">
        <f>_xlfn.XLOOKUP($D565,Help2_FC!$D:$D,Help2_FC!P:P)</f>
        <v>600</v>
      </c>
      <c r="U565" s="979">
        <f>_xlfn.XLOOKUP($D565,Help2_FC!$D:$D,Help2_FC!Q:Q)</f>
        <v>150</v>
      </c>
      <c r="V565" s="979">
        <f>_xlfn.XLOOKUP($D565,Help2_FC!$D:$D,Help2_FC!R:R)</f>
        <v>70</v>
      </c>
      <c r="W565" s="979">
        <f>_xlfn.XLOOKUP($D565,Help2_FC!$D:$D,Help2_FC!S:S)</f>
        <v>27500</v>
      </c>
      <c r="Y565" s="979">
        <f>_xlfn.XLOOKUP($D565,Help2_FC!$D:$D,Help2_FC!V:V)</f>
        <v>7850</v>
      </c>
      <c r="Z565" s="979">
        <f>_xlfn.XLOOKUP($D565,Help2_FC!$D:$D,Help2_FC!W:W)</f>
        <v>3339</v>
      </c>
      <c r="AA565" s="979">
        <f>_xlfn.XLOOKUP($D565,Help2_FC!$D:$D,Help2_FC!X:X)</f>
        <v>0</v>
      </c>
      <c r="AB565" s="979">
        <f>_xlfn.XLOOKUP($D565,Help2_FC!$D:$D,Help2_FC!Y:Y)</f>
        <v>6354</v>
      </c>
      <c r="AC565" s="979">
        <f>_xlfn.XLOOKUP($D565,Help2_FC!$D:$D,Help2_FC!Z:Z)</f>
        <v>1283</v>
      </c>
      <c r="AD565" s="979">
        <f>_xlfn.XLOOKUP($D565,Help2_FC!$D:$D,Help2_FC!AA:AA)</f>
        <v>1319.2435668000001</v>
      </c>
      <c r="AE565" s="979">
        <f>_xlfn.XLOOKUP($D565,Help2_FC!$D:$D,Help2_FC!AB:AB)</f>
        <v>0</v>
      </c>
      <c r="AF565" s="979">
        <f>_xlfn.XLOOKUP($D565,Help2_FC!$D:$D,Help2_FC!AC:AC)</f>
        <v>295</v>
      </c>
      <c r="AG565" s="979">
        <f>_xlfn.XLOOKUP($D565,Help2_FC!$D:$D,Help2_FC!AD:AD)</f>
        <v>70</v>
      </c>
      <c r="AH565" s="979">
        <f>_xlfn.XLOOKUP($D565,Help2_FC!$D:$D,Help2_FC!AE:AE)</f>
        <v>864.90000000000009</v>
      </c>
      <c r="AI565" s="979">
        <f>_xlfn.XLOOKUP($D565,Help2_FC!$D:$D,Help2_FC!AF:AF)</f>
        <v>3574.9199999999996</v>
      </c>
      <c r="AJ565" s="979">
        <f>_xlfn.XLOOKUP($D565,Help2_FC!$D:$D,Help2_FC!AG:AG)</f>
        <v>369.48078849691115</v>
      </c>
      <c r="AK565" s="979">
        <f>_xlfn.XLOOKUP($D565,Help2_FC!$D:$D,Help2_FC!AH:AH)</f>
        <v>6558.4511030676849</v>
      </c>
      <c r="AL565" s="979">
        <f>_xlfn.XLOOKUP($D565,Help2_FC!$D:$D,Help2_FC!AI:AI)</f>
        <v>510.00000000000006</v>
      </c>
      <c r="AM565" s="979">
        <f>_xlfn.XLOOKUP($D565,Help2_FC!$D:$D,Help2_FC!AJ:AJ)</f>
        <v>0</v>
      </c>
      <c r="AN565" s="979">
        <f>_xlfn.XLOOKUP($D565,Help2_FC!$D:$D,Help2_FC!AK:AK)</f>
        <v>0</v>
      </c>
      <c r="AP565">
        <v>8</v>
      </c>
    </row>
    <row r="566" spans="1:42" x14ac:dyDescent="0.2">
      <c r="A566" s="1">
        <v>45490</v>
      </c>
      <c r="B566">
        <f t="shared" si="60"/>
        <v>7</v>
      </c>
      <c r="C566">
        <f t="shared" si="61"/>
        <v>2024</v>
      </c>
      <c r="D566" s="872" t="str">
        <f t="shared" si="58"/>
        <v>07´2024</v>
      </c>
      <c r="E566" s="1"/>
      <c r="F566" s="2">
        <f t="shared" si="59"/>
        <v>24</v>
      </c>
      <c r="G566" s="1483">
        <f t="shared" si="62"/>
        <v>3.460207612456747E-2</v>
      </c>
      <c r="H566" s="5">
        <f t="shared" si="63"/>
        <v>1</v>
      </c>
      <c r="I566" s="995">
        <f>_xlfn.XLOOKUP($D566,Help2_FC!$D:$D,Help2_FC!H:H)</f>
        <v>18826</v>
      </c>
      <c r="J566" s="979">
        <f>_xlfn.XLOOKUP($D566,Help2_FC!$D:$D,Help2_FC!I:I)</f>
        <v>11189</v>
      </c>
      <c r="K566" s="979">
        <f>_xlfn.XLOOKUP($D566,Help2_FC!$D:$D,Help2_FC!J:J)</f>
        <v>2945</v>
      </c>
      <c r="L566" s="979">
        <f>_xlfn.XLOOKUP($D566,Help2_FC!$D:$D,Help2_FC!K:K)</f>
        <v>3409</v>
      </c>
      <c r="M566" s="979">
        <f>_xlfn.XLOOKUP($D566,Help2_FC!$D:$D,Help2_FC!L:L)</f>
        <v>8129.7136175653322</v>
      </c>
      <c r="N566" s="979">
        <f>_xlfn.XLOOKUP($D566,Help2_FC!$D:$D,Help2_FC!M:M)</f>
        <v>9946.8367840826049</v>
      </c>
      <c r="P566" s="979">
        <f>_xlfn.XLOOKUP($D566,Help2_FC!$D:$D,Help2_FC!F:F)</f>
        <v>693.6</v>
      </c>
      <c r="Q566" s="979">
        <f t="shared" si="65"/>
        <v>552</v>
      </c>
      <c r="R566" s="979">
        <f>_xlfn.XLOOKUP($D566,Help2_FC!$D:$D,Help2_FC!N:N)</f>
        <v>8129.7136175653322</v>
      </c>
      <c r="S566" s="979">
        <f>_xlfn.XLOOKUP($D566,Help2_FC!$D:$D,Help2_FC!O:O)</f>
        <v>8034.9336643357592</v>
      </c>
      <c r="T566" s="979">
        <f>_xlfn.XLOOKUP($D566,Help2_FC!$D:$D,Help2_FC!P:P)</f>
        <v>600</v>
      </c>
      <c r="U566" s="979">
        <f>_xlfn.XLOOKUP($D566,Help2_FC!$D:$D,Help2_FC!Q:Q)</f>
        <v>150</v>
      </c>
      <c r="V566" s="979">
        <f>_xlfn.XLOOKUP($D566,Help2_FC!$D:$D,Help2_FC!R:R)</f>
        <v>70</v>
      </c>
      <c r="W566" s="979">
        <f>_xlfn.XLOOKUP($D566,Help2_FC!$D:$D,Help2_FC!S:S)</f>
        <v>27500</v>
      </c>
      <c r="Y566" s="979">
        <f>_xlfn.XLOOKUP($D566,Help2_FC!$D:$D,Help2_FC!V:V)</f>
        <v>7850</v>
      </c>
      <c r="Z566" s="979">
        <f>_xlfn.XLOOKUP($D566,Help2_FC!$D:$D,Help2_FC!W:W)</f>
        <v>3339</v>
      </c>
      <c r="AA566" s="979">
        <f>_xlfn.XLOOKUP($D566,Help2_FC!$D:$D,Help2_FC!X:X)</f>
        <v>0</v>
      </c>
      <c r="AB566" s="979">
        <f>_xlfn.XLOOKUP($D566,Help2_FC!$D:$D,Help2_FC!Y:Y)</f>
        <v>6354</v>
      </c>
      <c r="AC566" s="979">
        <f>_xlfn.XLOOKUP($D566,Help2_FC!$D:$D,Help2_FC!Z:Z)</f>
        <v>1283</v>
      </c>
      <c r="AD566" s="979">
        <f>_xlfn.XLOOKUP($D566,Help2_FC!$D:$D,Help2_FC!AA:AA)</f>
        <v>1319.2435668000001</v>
      </c>
      <c r="AE566" s="979">
        <f>_xlfn.XLOOKUP($D566,Help2_FC!$D:$D,Help2_FC!AB:AB)</f>
        <v>0</v>
      </c>
      <c r="AF566" s="979">
        <f>_xlfn.XLOOKUP($D566,Help2_FC!$D:$D,Help2_FC!AC:AC)</f>
        <v>295</v>
      </c>
      <c r="AG566" s="979">
        <f>_xlfn.XLOOKUP($D566,Help2_FC!$D:$D,Help2_FC!AD:AD)</f>
        <v>70</v>
      </c>
      <c r="AH566" s="979">
        <f>_xlfn.XLOOKUP($D566,Help2_FC!$D:$D,Help2_FC!AE:AE)</f>
        <v>864.90000000000009</v>
      </c>
      <c r="AI566" s="979">
        <f>_xlfn.XLOOKUP($D566,Help2_FC!$D:$D,Help2_FC!AF:AF)</f>
        <v>3574.9199999999996</v>
      </c>
      <c r="AJ566" s="979">
        <f>_xlfn.XLOOKUP($D566,Help2_FC!$D:$D,Help2_FC!AG:AG)</f>
        <v>369.48078849691115</v>
      </c>
      <c r="AK566" s="979">
        <f>_xlfn.XLOOKUP($D566,Help2_FC!$D:$D,Help2_FC!AH:AH)</f>
        <v>6558.4511030676849</v>
      </c>
      <c r="AL566" s="979">
        <f>_xlfn.XLOOKUP($D566,Help2_FC!$D:$D,Help2_FC!AI:AI)</f>
        <v>510.00000000000006</v>
      </c>
      <c r="AM566" s="979">
        <f>_xlfn.XLOOKUP($D566,Help2_FC!$D:$D,Help2_FC!AJ:AJ)</f>
        <v>0</v>
      </c>
      <c r="AN566" s="979">
        <f>_xlfn.XLOOKUP($D566,Help2_FC!$D:$D,Help2_FC!AK:AK)</f>
        <v>0</v>
      </c>
      <c r="AP566">
        <v>8</v>
      </c>
    </row>
    <row r="567" spans="1:42" x14ac:dyDescent="0.2">
      <c r="A567" s="1">
        <v>45491</v>
      </c>
      <c r="B567">
        <f t="shared" si="60"/>
        <v>7</v>
      </c>
      <c r="C567">
        <f t="shared" si="61"/>
        <v>2024</v>
      </c>
      <c r="D567" s="872" t="str">
        <f t="shared" si="58"/>
        <v>07´2024</v>
      </c>
      <c r="F567" s="2">
        <f t="shared" si="59"/>
        <v>24</v>
      </c>
      <c r="G567" s="1483">
        <f t="shared" si="62"/>
        <v>3.460207612456747E-2</v>
      </c>
      <c r="H567" s="5">
        <f t="shared" si="63"/>
        <v>1</v>
      </c>
      <c r="I567" s="995">
        <f>_xlfn.XLOOKUP($D567,Help2_FC!$D:$D,Help2_FC!H:H)</f>
        <v>18826</v>
      </c>
      <c r="J567" s="979">
        <f>_xlfn.XLOOKUP($D567,Help2_FC!$D:$D,Help2_FC!I:I)</f>
        <v>11189</v>
      </c>
      <c r="K567" s="979">
        <f>_xlfn.XLOOKUP($D567,Help2_FC!$D:$D,Help2_FC!J:J)</f>
        <v>2945</v>
      </c>
      <c r="L567" s="979">
        <f>_xlfn.XLOOKUP($D567,Help2_FC!$D:$D,Help2_FC!K:K)</f>
        <v>3409</v>
      </c>
      <c r="M567" s="979">
        <f>_xlfn.XLOOKUP($D567,Help2_FC!$D:$D,Help2_FC!L:L)</f>
        <v>8129.7136175653322</v>
      </c>
      <c r="N567" s="979">
        <f>_xlfn.XLOOKUP($D567,Help2_FC!$D:$D,Help2_FC!M:M)</f>
        <v>9946.8367840826049</v>
      </c>
      <c r="P567" s="979">
        <f>_xlfn.XLOOKUP($D567,Help2_FC!$D:$D,Help2_FC!F:F)</f>
        <v>693.6</v>
      </c>
      <c r="Q567" s="979">
        <f t="shared" si="65"/>
        <v>552</v>
      </c>
      <c r="R567" s="979">
        <f>_xlfn.XLOOKUP($D567,Help2_FC!$D:$D,Help2_FC!N:N)</f>
        <v>8129.7136175653322</v>
      </c>
      <c r="S567" s="979">
        <f>_xlfn.XLOOKUP($D567,Help2_FC!$D:$D,Help2_FC!O:O)</f>
        <v>8034.9336643357592</v>
      </c>
      <c r="T567" s="979">
        <f>_xlfn.XLOOKUP($D567,Help2_FC!$D:$D,Help2_FC!P:P)</f>
        <v>600</v>
      </c>
      <c r="U567" s="979">
        <f>_xlfn.XLOOKUP($D567,Help2_FC!$D:$D,Help2_FC!Q:Q)</f>
        <v>150</v>
      </c>
      <c r="V567" s="979">
        <f>_xlfn.XLOOKUP($D567,Help2_FC!$D:$D,Help2_FC!R:R)</f>
        <v>70</v>
      </c>
      <c r="W567" s="979">
        <f>_xlfn.XLOOKUP($D567,Help2_FC!$D:$D,Help2_FC!S:S)</f>
        <v>27500</v>
      </c>
      <c r="Y567" s="979">
        <f>_xlfn.XLOOKUP($D567,Help2_FC!$D:$D,Help2_FC!V:V)</f>
        <v>7850</v>
      </c>
      <c r="Z567" s="979">
        <f>_xlfn.XLOOKUP($D567,Help2_FC!$D:$D,Help2_FC!W:W)</f>
        <v>3339</v>
      </c>
      <c r="AA567" s="979">
        <f>_xlfn.XLOOKUP($D567,Help2_FC!$D:$D,Help2_FC!X:X)</f>
        <v>0</v>
      </c>
      <c r="AB567" s="979">
        <f>_xlfn.XLOOKUP($D567,Help2_FC!$D:$D,Help2_FC!Y:Y)</f>
        <v>6354</v>
      </c>
      <c r="AC567" s="979">
        <f>_xlfn.XLOOKUP($D567,Help2_FC!$D:$D,Help2_FC!Z:Z)</f>
        <v>1283</v>
      </c>
      <c r="AD567" s="979">
        <f>_xlfn.XLOOKUP($D567,Help2_FC!$D:$D,Help2_FC!AA:AA)</f>
        <v>1319.2435668000001</v>
      </c>
      <c r="AE567" s="979">
        <f>_xlfn.XLOOKUP($D567,Help2_FC!$D:$D,Help2_FC!AB:AB)</f>
        <v>0</v>
      </c>
      <c r="AF567" s="979">
        <f>_xlfn.XLOOKUP($D567,Help2_FC!$D:$D,Help2_FC!AC:AC)</f>
        <v>295</v>
      </c>
      <c r="AG567" s="979">
        <f>_xlfn.XLOOKUP($D567,Help2_FC!$D:$D,Help2_FC!AD:AD)</f>
        <v>70</v>
      </c>
      <c r="AH567" s="979">
        <f>_xlfn.XLOOKUP($D567,Help2_FC!$D:$D,Help2_FC!AE:AE)</f>
        <v>864.90000000000009</v>
      </c>
      <c r="AI567" s="979">
        <f>_xlfn.XLOOKUP($D567,Help2_FC!$D:$D,Help2_FC!AF:AF)</f>
        <v>3574.9199999999996</v>
      </c>
      <c r="AJ567" s="979">
        <f>_xlfn.XLOOKUP($D567,Help2_FC!$D:$D,Help2_FC!AG:AG)</f>
        <v>369.48078849691115</v>
      </c>
      <c r="AK567" s="979">
        <f>_xlfn.XLOOKUP($D567,Help2_FC!$D:$D,Help2_FC!AH:AH)</f>
        <v>6558.4511030676849</v>
      </c>
      <c r="AL567" s="979">
        <f>_xlfn.XLOOKUP($D567,Help2_FC!$D:$D,Help2_FC!AI:AI)</f>
        <v>510.00000000000006</v>
      </c>
      <c r="AM567" s="979">
        <f>_xlfn.XLOOKUP($D567,Help2_FC!$D:$D,Help2_FC!AJ:AJ)</f>
        <v>0</v>
      </c>
      <c r="AN567" s="979">
        <f>_xlfn.XLOOKUP($D567,Help2_FC!$D:$D,Help2_FC!AK:AK)</f>
        <v>0</v>
      </c>
      <c r="AP567">
        <v>8</v>
      </c>
    </row>
    <row r="568" spans="1:42" x14ac:dyDescent="0.2">
      <c r="A568" s="1">
        <v>45492</v>
      </c>
      <c r="B568">
        <f t="shared" si="60"/>
        <v>7</v>
      </c>
      <c r="C568">
        <f t="shared" si="61"/>
        <v>2024</v>
      </c>
      <c r="D568" s="872" t="str">
        <f t="shared" si="58"/>
        <v>07´2024</v>
      </c>
      <c r="F568" s="2">
        <f t="shared" si="59"/>
        <v>24</v>
      </c>
      <c r="G568" s="1483">
        <f t="shared" si="62"/>
        <v>3.460207612456747E-2</v>
      </c>
      <c r="H568" s="5">
        <f t="shared" si="63"/>
        <v>1</v>
      </c>
      <c r="I568" s="995">
        <f>_xlfn.XLOOKUP($D568,Help2_FC!$D:$D,Help2_FC!H:H)</f>
        <v>18826</v>
      </c>
      <c r="J568" s="979">
        <f>_xlfn.XLOOKUP($D568,Help2_FC!$D:$D,Help2_FC!I:I)</f>
        <v>11189</v>
      </c>
      <c r="K568" s="979">
        <f>_xlfn.XLOOKUP($D568,Help2_FC!$D:$D,Help2_FC!J:J)</f>
        <v>2945</v>
      </c>
      <c r="L568" s="979">
        <f>_xlfn.XLOOKUP($D568,Help2_FC!$D:$D,Help2_FC!K:K)</f>
        <v>3409</v>
      </c>
      <c r="M568" s="979">
        <f>_xlfn.XLOOKUP($D568,Help2_FC!$D:$D,Help2_FC!L:L)</f>
        <v>8129.7136175653322</v>
      </c>
      <c r="N568" s="979">
        <f>_xlfn.XLOOKUP($D568,Help2_FC!$D:$D,Help2_FC!M:M)</f>
        <v>9946.8367840826049</v>
      </c>
      <c r="P568" s="979">
        <f>_xlfn.XLOOKUP($D568,Help2_FC!$D:$D,Help2_FC!F:F)</f>
        <v>693.6</v>
      </c>
      <c r="Q568" s="979">
        <f t="shared" si="65"/>
        <v>552</v>
      </c>
      <c r="R568" s="979">
        <f>_xlfn.XLOOKUP($D568,Help2_FC!$D:$D,Help2_FC!N:N)</f>
        <v>8129.7136175653322</v>
      </c>
      <c r="S568" s="979">
        <f>_xlfn.XLOOKUP($D568,Help2_FC!$D:$D,Help2_FC!O:O)</f>
        <v>8034.9336643357592</v>
      </c>
      <c r="T568" s="979">
        <f>_xlfn.XLOOKUP($D568,Help2_FC!$D:$D,Help2_FC!P:P)</f>
        <v>600</v>
      </c>
      <c r="U568" s="979">
        <f>_xlfn.XLOOKUP($D568,Help2_FC!$D:$D,Help2_FC!Q:Q)</f>
        <v>150</v>
      </c>
      <c r="V568" s="979">
        <f>_xlfn.XLOOKUP($D568,Help2_FC!$D:$D,Help2_FC!R:R)</f>
        <v>70</v>
      </c>
      <c r="W568" s="979">
        <f>_xlfn.XLOOKUP($D568,Help2_FC!$D:$D,Help2_FC!S:S)</f>
        <v>27500</v>
      </c>
      <c r="Y568" s="979">
        <f>_xlfn.XLOOKUP($D568,Help2_FC!$D:$D,Help2_FC!V:V)</f>
        <v>7850</v>
      </c>
      <c r="Z568" s="979">
        <f>_xlfn.XLOOKUP($D568,Help2_FC!$D:$D,Help2_FC!W:W)</f>
        <v>3339</v>
      </c>
      <c r="AA568" s="979">
        <f>_xlfn.XLOOKUP($D568,Help2_FC!$D:$D,Help2_FC!X:X)</f>
        <v>0</v>
      </c>
      <c r="AB568" s="979">
        <f>_xlfn.XLOOKUP($D568,Help2_FC!$D:$D,Help2_FC!Y:Y)</f>
        <v>6354</v>
      </c>
      <c r="AC568" s="979">
        <f>_xlfn.XLOOKUP($D568,Help2_FC!$D:$D,Help2_FC!Z:Z)</f>
        <v>1283</v>
      </c>
      <c r="AD568" s="979">
        <f>_xlfn.XLOOKUP($D568,Help2_FC!$D:$D,Help2_FC!AA:AA)</f>
        <v>1319.2435668000001</v>
      </c>
      <c r="AE568" s="979">
        <f>_xlfn.XLOOKUP($D568,Help2_FC!$D:$D,Help2_FC!AB:AB)</f>
        <v>0</v>
      </c>
      <c r="AF568" s="979">
        <f>_xlfn.XLOOKUP($D568,Help2_FC!$D:$D,Help2_FC!AC:AC)</f>
        <v>295</v>
      </c>
      <c r="AG568" s="979">
        <f>_xlfn.XLOOKUP($D568,Help2_FC!$D:$D,Help2_FC!AD:AD)</f>
        <v>70</v>
      </c>
      <c r="AH568" s="979">
        <f>_xlfn.XLOOKUP($D568,Help2_FC!$D:$D,Help2_FC!AE:AE)</f>
        <v>864.90000000000009</v>
      </c>
      <c r="AI568" s="979">
        <f>_xlfn.XLOOKUP($D568,Help2_FC!$D:$D,Help2_FC!AF:AF)</f>
        <v>3574.9199999999996</v>
      </c>
      <c r="AJ568" s="979">
        <f>_xlfn.XLOOKUP($D568,Help2_FC!$D:$D,Help2_FC!AG:AG)</f>
        <v>369.48078849691115</v>
      </c>
      <c r="AK568" s="979">
        <f>_xlfn.XLOOKUP($D568,Help2_FC!$D:$D,Help2_FC!AH:AH)</f>
        <v>6558.4511030676849</v>
      </c>
      <c r="AL568" s="979">
        <f>_xlfn.XLOOKUP($D568,Help2_FC!$D:$D,Help2_FC!AI:AI)</f>
        <v>510.00000000000006</v>
      </c>
      <c r="AM568" s="979">
        <f>_xlfn.XLOOKUP($D568,Help2_FC!$D:$D,Help2_FC!AJ:AJ)</f>
        <v>0</v>
      </c>
      <c r="AN568" s="979">
        <f>_xlfn.XLOOKUP($D568,Help2_FC!$D:$D,Help2_FC!AK:AK)</f>
        <v>0</v>
      </c>
      <c r="AP568">
        <v>8</v>
      </c>
    </row>
    <row r="569" spans="1:42" x14ac:dyDescent="0.2">
      <c r="A569" s="1">
        <v>45493</v>
      </c>
      <c r="B569">
        <f t="shared" si="60"/>
        <v>7</v>
      </c>
      <c r="C569">
        <f t="shared" si="61"/>
        <v>2024</v>
      </c>
      <c r="D569" s="872" t="str">
        <f t="shared" si="58"/>
        <v>07´2024</v>
      </c>
      <c r="F569" s="2">
        <f t="shared" si="59"/>
        <v>24</v>
      </c>
      <c r="G569" s="1483">
        <f t="shared" si="62"/>
        <v>3.460207612456747E-2</v>
      </c>
      <c r="H569" s="5">
        <f t="shared" si="63"/>
        <v>1</v>
      </c>
      <c r="I569" s="995">
        <f>_xlfn.XLOOKUP($D569,Help2_FC!$D:$D,Help2_FC!H:H)</f>
        <v>18826</v>
      </c>
      <c r="J569" s="979">
        <f>_xlfn.XLOOKUP($D569,Help2_FC!$D:$D,Help2_FC!I:I)</f>
        <v>11189</v>
      </c>
      <c r="K569" s="979">
        <f>_xlfn.XLOOKUP($D569,Help2_FC!$D:$D,Help2_FC!J:J)</f>
        <v>2945</v>
      </c>
      <c r="L569" s="979">
        <f>_xlfn.XLOOKUP($D569,Help2_FC!$D:$D,Help2_FC!K:K)</f>
        <v>3409</v>
      </c>
      <c r="M569" s="979">
        <f>_xlfn.XLOOKUP($D569,Help2_FC!$D:$D,Help2_FC!L:L)</f>
        <v>8129.7136175653322</v>
      </c>
      <c r="N569" s="979">
        <f>_xlfn.XLOOKUP($D569,Help2_FC!$D:$D,Help2_FC!M:M)</f>
        <v>9946.8367840826049</v>
      </c>
      <c r="P569" s="979">
        <f>_xlfn.XLOOKUP($D569,Help2_FC!$D:$D,Help2_FC!F:F)</f>
        <v>693.6</v>
      </c>
      <c r="Q569" s="979">
        <f t="shared" si="65"/>
        <v>552</v>
      </c>
      <c r="R569" s="979">
        <f>_xlfn.XLOOKUP($D569,Help2_FC!$D:$D,Help2_FC!N:N)</f>
        <v>8129.7136175653322</v>
      </c>
      <c r="S569" s="979">
        <f>_xlfn.XLOOKUP($D569,Help2_FC!$D:$D,Help2_FC!O:O)</f>
        <v>8034.9336643357592</v>
      </c>
      <c r="T569" s="979">
        <f>_xlfn.XLOOKUP($D569,Help2_FC!$D:$D,Help2_FC!P:P)</f>
        <v>600</v>
      </c>
      <c r="U569" s="979">
        <f>_xlfn.XLOOKUP($D569,Help2_FC!$D:$D,Help2_FC!Q:Q)</f>
        <v>150</v>
      </c>
      <c r="V569" s="979">
        <f>_xlfn.XLOOKUP($D569,Help2_FC!$D:$D,Help2_FC!R:R)</f>
        <v>70</v>
      </c>
      <c r="W569" s="979">
        <f>_xlfn.XLOOKUP($D569,Help2_FC!$D:$D,Help2_FC!S:S)</f>
        <v>27500</v>
      </c>
      <c r="Y569" s="979">
        <f>_xlfn.XLOOKUP($D569,Help2_FC!$D:$D,Help2_FC!V:V)</f>
        <v>7850</v>
      </c>
      <c r="Z569" s="979">
        <f>_xlfn.XLOOKUP($D569,Help2_FC!$D:$D,Help2_FC!W:W)</f>
        <v>3339</v>
      </c>
      <c r="AA569" s="979">
        <f>_xlfn.XLOOKUP($D569,Help2_FC!$D:$D,Help2_FC!X:X)</f>
        <v>0</v>
      </c>
      <c r="AB569" s="979">
        <f>_xlfn.XLOOKUP($D569,Help2_FC!$D:$D,Help2_FC!Y:Y)</f>
        <v>6354</v>
      </c>
      <c r="AC569" s="979">
        <f>_xlfn.XLOOKUP($D569,Help2_FC!$D:$D,Help2_FC!Z:Z)</f>
        <v>1283</v>
      </c>
      <c r="AD569" s="979">
        <f>_xlfn.XLOOKUP($D569,Help2_FC!$D:$D,Help2_FC!AA:AA)</f>
        <v>1319.2435668000001</v>
      </c>
      <c r="AE569" s="979">
        <f>_xlfn.XLOOKUP($D569,Help2_FC!$D:$D,Help2_FC!AB:AB)</f>
        <v>0</v>
      </c>
      <c r="AF569" s="979">
        <f>_xlfn.XLOOKUP($D569,Help2_FC!$D:$D,Help2_FC!AC:AC)</f>
        <v>295</v>
      </c>
      <c r="AG569" s="979">
        <f>_xlfn.XLOOKUP($D569,Help2_FC!$D:$D,Help2_FC!AD:AD)</f>
        <v>70</v>
      </c>
      <c r="AH569" s="979">
        <f>_xlfn.XLOOKUP($D569,Help2_FC!$D:$D,Help2_FC!AE:AE)</f>
        <v>864.90000000000009</v>
      </c>
      <c r="AI569" s="979">
        <f>_xlfn.XLOOKUP($D569,Help2_FC!$D:$D,Help2_FC!AF:AF)</f>
        <v>3574.9199999999996</v>
      </c>
      <c r="AJ569" s="979">
        <f>_xlfn.XLOOKUP($D569,Help2_FC!$D:$D,Help2_FC!AG:AG)</f>
        <v>369.48078849691115</v>
      </c>
      <c r="AK569" s="979">
        <f>_xlfn.XLOOKUP($D569,Help2_FC!$D:$D,Help2_FC!AH:AH)</f>
        <v>6558.4511030676849</v>
      </c>
      <c r="AL569" s="979">
        <f>_xlfn.XLOOKUP($D569,Help2_FC!$D:$D,Help2_FC!AI:AI)</f>
        <v>510.00000000000006</v>
      </c>
      <c r="AM569" s="979">
        <f>_xlfn.XLOOKUP($D569,Help2_FC!$D:$D,Help2_FC!AJ:AJ)</f>
        <v>0</v>
      </c>
      <c r="AN569" s="979">
        <f>_xlfn.XLOOKUP($D569,Help2_FC!$D:$D,Help2_FC!AK:AK)</f>
        <v>0</v>
      </c>
      <c r="AP569">
        <v>8</v>
      </c>
    </row>
    <row r="570" spans="1:42" x14ac:dyDescent="0.2">
      <c r="A570" s="1">
        <v>45494</v>
      </c>
      <c r="B570">
        <f t="shared" si="60"/>
        <v>7</v>
      </c>
      <c r="C570">
        <f t="shared" si="61"/>
        <v>2024</v>
      </c>
      <c r="D570" s="872" t="str">
        <f t="shared" si="58"/>
        <v>07´2024</v>
      </c>
      <c r="F570" s="2">
        <f t="shared" si="59"/>
        <v>24</v>
      </c>
      <c r="G570" s="1483">
        <f t="shared" si="62"/>
        <v>3.460207612456747E-2</v>
      </c>
      <c r="H570" s="5">
        <f t="shared" si="63"/>
        <v>1</v>
      </c>
      <c r="I570" s="995">
        <f>_xlfn.XLOOKUP($D570,Help2_FC!$D:$D,Help2_FC!H:H)</f>
        <v>18826</v>
      </c>
      <c r="J570" s="979">
        <f>_xlfn.XLOOKUP($D570,Help2_FC!$D:$D,Help2_FC!I:I)</f>
        <v>11189</v>
      </c>
      <c r="K570" s="979">
        <f>_xlfn.XLOOKUP($D570,Help2_FC!$D:$D,Help2_FC!J:J)</f>
        <v>2945</v>
      </c>
      <c r="L570" s="979">
        <f>_xlfn.XLOOKUP($D570,Help2_FC!$D:$D,Help2_FC!K:K)</f>
        <v>3409</v>
      </c>
      <c r="M570" s="979">
        <f>_xlfn.XLOOKUP($D570,Help2_FC!$D:$D,Help2_FC!L:L)</f>
        <v>8129.7136175653322</v>
      </c>
      <c r="N570" s="979">
        <f>_xlfn.XLOOKUP($D570,Help2_FC!$D:$D,Help2_FC!M:M)</f>
        <v>9946.8367840826049</v>
      </c>
      <c r="P570" s="979">
        <f>_xlfn.XLOOKUP($D570,Help2_FC!$D:$D,Help2_FC!F:F)</f>
        <v>693.6</v>
      </c>
      <c r="Q570" s="979">
        <f t="shared" si="65"/>
        <v>552</v>
      </c>
      <c r="R570" s="979">
        <f>_xlfn.XLOOKUP($D570,Help2_FC!$D:$D,Help2_FC!N:N)</f>
        <v>8129.7136175653322</v>
      </c>
      <c r="S570" s="979">
        <f>_xlfn.XLOOKUP($D570,Help2_FC!$D:$D,Help2_FC!O:O)</f>
        <v>8034.9336643357592</v>
      </c>
      <c r="T570" s="979">
        <f>_xlfn.XLOOKUP($D570,Help2_FC!$D:$D,Help2_FC!P:P)</f>
        <v>600</v>
      </c>
      <c r="U570" s="979">
        <f>_xlfn.XLOOKUP($D570,Help2_FC!$D:$D,Help2_FC!Q:Q)</f>
        <v>150</v>
      </c>
      <c r="V570" s="979">
        <f>_xlfn.XLOOKUP($D570,Help2_FC!$D:$D,Help2_FC!R:R)</f>
        <v>70</v>
      </c>
      <c r="W570" s="979">
        <f>_xlfn.XLOOKUP($D570,Help2_FC!$D:$D,Help2_FC!S:S)</f>
        <v>27500</v>
      </c>
      <c r="Y570" s="979">
        <f>_xlfn.XLOOKUP($D570,Help2_FC!$D:$D,Help2_FC!V:V)</f>
        <v>7850</v>
      </c>
      <c r="Z570" s="979">
        <f>_xlfn.XLOOKUP($D570,Help2_FC!$D:$D,Help2_FC!W:W)</f>
        <v>3339</v>
      </c>
      <c r="AA570" s="979">
        <f>_xlfn.XLOOKUP($D570,Help2_FC!$D:$D,Help2_FC!X:X)</f>
        <v>0</v>
      </c>
      <c r="AB570" s="979">
        <f>_xlfn.XLOOKUP($D570,Help2_FC!$D:$D,Help2_FC!Y:Y)</f>
        <v>6354</v>
      </c>
      <c r="AC570" s="979">
        <f>_xlfn.XLOOKUP($D570,Help2_FC!$D:$D,Help2_FC!Z:Z)</f>
        <v>1283</v>
      </c>
      <c r="AD570" s="979">
        <f>_xlfn.XLOOKUP($D570,Help2_FC!$D:$D,Help2_FC!AA:AA)</f>
        <v>1319.2435668000001</v>
      </c>
      <c r="AE570" s="979">
        <f>_xlfn.XLOOKUP($D570,Help2_FC!$D:$D,Help2_FC!AB:AB)</f>
        <v>0</v>
      </c>
      <c r="AF570" s="979">
        <f>_xlfn.XLOOKUP($D570,Help2_FC!$D:$D,Help2_FC!AC:AC)</f>
        <v>295</v>
      </c>
      <c r="AG570" s="979">
        <f>_xlfn.XLOOKUP($D570,Help2_FC!$D:$D,Help2_FC!AD:AD)</f>
        <v>70</v>
      </c>
      <c r="AH570" s="979">
        <f>_xlfn.XLOOKUP($D570,Help2_FC!$D:$D,Help2_FC!AE:AE)</f>
        <v>864.90000000000009</v>
      </c>
      <c r="AI570" s="979">
        <f>_xlfn.XLOOKUP($D570,Help2_FC!$D:$D,Help2_FC!AF:AF)</f>
        <v>3574.9199999999996</v>
      </c>
      <c r="AJ570" s="979">
        <f>_xlfn.XLOOKUP($D570,Help2_FC!$D:$D,Help2_FC!AG:AG)</f>
        <v>369.48078849691115</v>
      </c>
      <c r="AK570" s="979">
        <f>_xlfn.XLOOKUP($D570,Help2_FC!$D:$D,Help2_FC!AH:AH)</f>
        <v>6558.4511030676849</v>
      </c>
      <c r="AL570" s="979">
        <f>_xlfn.XLOOKUP($D570,Help2_FC!$D:$D,Help2_FC!AI:AI)</f>
        <v>510.00000000000006</v>
      </c>
      <c r="AM570" s="979">
        <f>_xlfn.XLOOKUP($D570,Help2_FC!$D:$D,Help2_FC!AJ:AJ)</f>
        <v>0</v>
      </c>
      <c r="AN570" s="979">
        <f>_xlfn.XLOOKUP($D570,Help2_FC!$D:$D,Help2_FC!AK:AK)</f>
        <v>0</v>
      </c>
      <c r="AP570">
        <v>8</v>
      </c>
    </row>
    <row r="571" spans="1:42" x14ac:dyDescent="0.2">
      <c r="A571" s="1">
        <v>45495</v>
      </c>
      <c r="B571">
        <f t="shared" si="60"/>
        <v>7</v>
      </c>
      <c r="C571">
        <f t="shared" si="61"/>
        <v>2024</v>
      </c>
      <c r="D571" s="872" t="str">
        <f t="shared" si="58"/>
        <v>07´2024</v>
      </c>
      <c r="F571" s="2">
        <f t="shared" si="59"/>
        <v>24</v>
      </c>
      <c r="G571" s="1483">
        <f t="shared" si="62"/>
        <v>3.460207612456747E-2</v>
      </c>
      <c r="H571" s="5">
        <f t="shared" si="63"/>
        <v>1</v>
      </c>
      <c r="I571" s="995">
        <f>_xlfn.XLOOKUP($D571,Help2_FC!$D:$D,Help2_FC!H:H)</f>
        <v>18826</v>
      </c>
      <c r="J571" s="979">
        <f>_xlfn.XLOOKUP($D571,Help2_FC!$D:$D,Help2_FC!I:I)</f>
        <v>11189</v>
      </c>
      <c r="K571" s="979">
        <f>_xlfn.XLOOKUP($D571,Help2_FC!$D:$D,Help2_FC!J:J)</f>
        <v>2945</v>
      </c>
      <c r="L571" s="979">
        <f>_xlfn.XLOOKUP($D571,Help2_FC!$D:$D,Help2_FC!K:K)</f>
        <v>3409</v>
      </c>
      <c r="M571" s="979">
        <f>_xlfn.XLOOKUP($D571,Help2_FC!$D:$D,Help2_FC!L:L)</f>
        <v>8129.7136175653322</v>
      </c>
      <c r="N571" s="979">
        <f>_xlfn.XLOOKUP($D571,Help2_FC!$D:$D,Help2_FC!M:M)</f>
        <v>9946.8367840826049</v>
      </c>
      <c r="P571" s="979">
        <f>_xlfn.XLOOKUP($D571,Help2_FC!$D:$D,Help2_FC!F:F)</f>
        <v>693.6</v>
      </c>
      <c r="Q571" s="979">
        <f t="shared" si="65"/>
        <v>552</v>
      </c>
      <c r="R571" s="979">
        <f>_xlfn.XLOOKUP($D571,Help2_FC!$D:$D,Help2_FC!N:N)</f>
        <v>8129.7136175653322</v>
      </c>
      <c r="S571" s="979">
        <f>_xlfn.XLOOKUP($D571,Help2_FC!$D:$D,Help2_FC!O:O)</f>
        <v>8034.9336643357592</v>
      </c>
      <c r="T571" s="979">
        <f>_xlfn.XLOOKUP($D571,Help2_FC!$D:$D,Help2_FC!P:P)</f>
        <v>600</v>
      </c>
      <c r="U571" s="979">
        <f>_xlfn.XLOOKUP($D571,Help2_FC!$D:$D,Help2_FC!Q:Q)</f>
        <v>150</v>
      </c>
      <c r="V571" s="979">
        <f>_xlfn.XLOOKUP($D571,Help2_FC!$D:$D,Help2_FC!R:R)</f>
        <v>70</v>
      </c>
      <c r="W571" s="979">
        <f>_xlfn.XLOOKUP($D571,Help2_FC!$D:$D,Help2_FC!S:S)</f>
        <v>27500</v>
      </c>
      <c r="Y571" s="979">
        <f>_xlfn.XLOOKUP($D571,Help2_FC!$D:$D,Help2_FC!V:V)</f>
        <v>7850</v>
      </c>
      <c r="Z571" s="979">
        <f>_xlfn.XLOOKUP($D571,Help2_FC!$D:$D,Help2_FC!W:W)</f>
        <v>3339</v>
      </c>
      <c r="AA571" s="979">
        <f>_xlfn.XLOOKUP($D571,Help2_FC!$D:$D,Help2_FC!X:X)</f>
        <v>0</v>
      </c>
      <c r="AB571" s="979">
        <f>_xlfn.XLOOKUP($D571,Help2_FC!$D:$D,Help2_FC!Y:Y)</f>
        <v>6354</v>
      </c>
      <c r="AC571" s="979">
        <f>_xlfn.XLOOKUP($D571,Help2_FC!$D:$D,Help2_FC!Z:Z)</f>
        <v>1283</v>
      </c>
      <c r="AD571" s="979">
        <f>_xlfn.XLOOKUP($D571,Help2_FC!$D:$D,Help2_FC!AA:AA)</f>
        <v>1319.2435668000001</v>
      </c>
      <c r="AE571" s="979">
        <f>_xlfn.XLOOKUP($D571,Help2_FC!$D:$D,Help2_FC!AB:AB)</f>
        <v>0</v>
      </c>
      <c r="AF571" s="979">
        <f>_xlfn.XLOOKUP($D571,Help2_FC!$D:$D,Help2_FC!AC:AC)</f>
        <v>295</v>
      </c>
      <c r="AG571" s="979">
        <f>_xlfn.XLOOKUP($D571,Help2_FC!$D:$D,Help2_FC!AD:AD)</f>
        <v>70</v>
      </c>
      <c r="AH571" s="979">
        <f>_xlfn.XLOOKUP($D571,Help2_FC!$D:$D,Help2_FC!AE:AE)</f>
        <v>864.90000000000009</v>
      </c>
      <c r="AI571" s="979">
        <f>_xlfn.XLOOKUP($D571,Help2_FC!$D:$D,Help2_FC!AF:AF)</f>
        <v>3574.9199999999996</v>
      </c>
      <c r="AJ571" s="979">
        <f>_xlfn.XLOOKUP($D571,Help2_FC!$D:$D,Help2_FC!AG:AG)</f>
        <v>369.48078849691115</v>
      </c>
      <c r="AK571" s="979">
        <f>_xlfn.XLOOKUP($D571,Help2_FC!$D:$D,Help2_FC!AH:AH)</f>
        <v>6558.4511030676849</v>
      </c>
      <c r="AL571" s="979">
        <f>_xlfn.XLOOKUP($D571,Help2_FC!$D:$D,Help2_FC!AI:AI)</f>
        <v>510.00000000000006</v>
      </c>
      <c r="AM571" s="979">
        <f>_xlfn.XLOOKUP($D571,Help2_FC!$D:$D,Help2_FC!AJ:AJ)</f>
        <v>0</v>
      </c>
      <c r="AN571" s="979">
        <f>_xlfn.XLOOKUP($D571,Help2_FC!$D:$D,Help2_FC!AK:AK)</f>
        <v>0</v>
      </c>
      <c r="AP571">
        <v>8</v>
      </c>
    </row>
    <row r="572" spans="1:42" x14ac:dyDescent="0.2">
      <c r="A572" s="1">
        <v>45496</v>
      </c>
      <c r="B572">
        <f t="shared" si="60"/>
        <v>7</v>
      </c>
      <c r="C572">
        <f t="shared" si="61"/>
        <v>2024</v>
      </c>
      <c r="D572" s="872" t="str">
        <f t="shared" si="58"/>
        <v>07´2024</v>
      </c>
      <c r="F572" s="2">
        <f t="shared" si="59"/>
        <v>24</v>
      </c>
      <c r="G572" s="1483">
        <f t="shared" si="62"/>
        <v>3.460207612456747E-2</v>
      </c>
      <c r="H572" s="5">
        <f t="shared" si="63"/>
        <v>1</v>
      </c>
      <c r="I572" s="995">
        <f>_xlfn.XLOOKUP($D572,Help2_FC!$D:$D,Help2_FC!H:H)</f>
        <v>18826</v>
      </c>
      <c r="J572" s="979">
        <f>_xlfn.XLOOKUP($D572,Help2_FC!$D:$D,Help2_FC!I:I)</f>
        <v>11189</v>
      </c>
      <c r="K572" s="979">
        <f>_xlfn.XLOOKUP($D572,Help2_FC!$D:$D,Help2_FC!J:J)</f>
        <v>2945</v>
      </c>
      <c r="L572" s="979">
        <f>_xlfn.XLOOKUP($D572,Help2_FC!$D:$D,Help2_FC!K:K)</f>
        <v>3409</v>
      </c>
      <c r="M572" s="979">
        <f>_xlfn.XLOOKUP($D572,Help2_FC!$D:$D,Help2_FC!L:L)</f>
        <v>8129.7136175653322</v>
      </c>
      <c r="N572" s="979">
        <f>_xlfn.XLOOKUP($D572,Help2_FC!$D:$D,Help2_FC!M:M)</f>
        <v>9946.8367840826049</v>
      </c>
      <c r="P572" s="979">
        <f>_xlfn.XLOOKUP($D572,Help2_FC!$D:$D,Help2_FC!F:F)</f>
        <v>693.6</v>
      </c>
      <c r="Q572" s="979">
        <f t="shared" si="65"/>
        <v>552</v>
      </c>
      <c r="R572" s="979">
        <f>_xlfn.XLOOKUP($D572,Help2_FC!$D:$D,Help2_FC!N:N)</f>
        <v>8129.7136175653322</v>
      </c>
      <c r="S572" s="979">
        <f>_xlfn.XLOOKUP($D572,Help2_FC!$D:$D,Help2_FC!O:O)</f>
        <v>8034.9336643357592</v>
      </c>
      <c r="T572" s="979">
        <f>_xlfn.XLOOKUP($D572,Help2_FC!$D:$D,Help2_FC!P:P)</f>
        <v>600</v>
      </c>
      <c r="U572" s="979">
        <f>_xlfn.XLOOKUP($D572,Help2_FC!$D:$D,Help2_FC!Q:Q)</f>
        <v>150</v>
      </c>
      <c r="V572" s="979">
        <f>_xlfn.XLOOKUP($D572,Help2_FC!$D:$D,Help2_FC!R:R)</f>
        <v>70</v>
      </c>
      <c r="W572" s="979">
        <f>_xlfn.XLOOKUP($D572,Help2_FC!$D:$D,Help2_FC!S:S)</f>
        <v>27500</v>
      </c>
      <c r="Y572" s="979">
        <f>_xlfn.XLOOKUP($D572,Help2_FC!$D:$D,Help2_FC!V:V)</f>
        <v>7850</v>
      </c>
      <c r="Z572" s="979">
        <f>_xlfn.XLOOKUP($D572,Help2_FC!$D:$D,Help2_FC!W:W)</f>
        <v>3339</v>
      </c>
      <c r="AA572" s="979">
        <f>_xlfn.XLOOKUP($D572,Help2_FC!$D:$D,Help2_FC!X:X)</f>
        <v>0</v>
      </c>
      <c r="AB572" s="979">
        <f>_xlfn.XLOOKUP($D572,Help2_FC!$D:$D,Help2_FC!Y:Y)</f>
        <v>6354</v>
      </c>
      <c r="AC572" s="979">
        <f>_xlfn.XLOOKUP($D572,Help2_FC!$D:$D,Help2_FC!Z:Z)</f>
        <v>1283</v>
      </c>
      <c r="AD572" s="979">
        <f>_xlfn.XLOOKUP($D572,Help2_FC!$D:$D,Help2_FC!AA:AA)</f>
        <v>1319.2435668000001</v>
      </c>
      <c r="AE572" s="979">
        <f>_xlfn.XLOOKUP($D572,Help2_FC!$D:$D,Help2_FC!AB:AB)</f>
        <v>0</v>
      </c>
      <c r="AF572" s="979">
        <f>_xlfn.XLOOKUP($D572,Help2_FC!$D:$D,Help2_FC!AC:AC)</f>
        <v>295</v>
      </c>
      <c r="AG572" s="979">
        <f>_xlfn.XLOOKUP($D572,Help2_FC!$D:$D,Help2_FC!AD:AD)</f>
        <v>70</v>
      </c>
      <c r="AH572" s="979">
        <f>_xlfn.XLOOKUP($D572,Help2_FC!$D:$D,Help2_FC!AE:AE)</f>
        <v>864.90000000000009</v>
      </c>
      <c r="AI572" s="979">
        <f>_xlfn.XLOOKUP($D572,Help2_FC!$D:$D,Help2_FC!AF:AF)</f>
        <v>3574.9199999999996</v>
      </c>
      <c r="AJ572" s="979">
        <f>_xlfn.XLOOKUP($D572,Help2_FC!$D:$D,Help2_FC!AG:AG)</f>
        <v>369.48078849691115</v>
      </c>
      <c r="AK572" s="979">
        <f>_xlfn.XLOOKUP($D572,Help2_FC!$D:$D,Help2_FC!AH:AH)</f>
        <v>6558.4511030676849</v>
      </c>
      <c r="AL572" s="979">
        <f>_xlfn.XLOOKUP($D572,Help2_FC!$D:$D,Help2_FC!AI:AI)</f>
        <v>510.00000000000006</v>
      </c>
      <c r="AM572" s="979">
        <f>_xlfn.XLOOKUP($D572,Help2_FC!$D:$D,Help2_FC!AJ:AJ)</f>
        <v>0</v>
      </c>
      <c r="AN572" s="979">
        <f>_xlfn.XLOOKUP($D572,Help2_FC!$D:$D,Help2_FC!AK:AK)</f>
        <v>0</v>
      </c>
      <c r="AP572">
        <v>8</v>
      </c>
    </row>
    <row r="573" spans="1:42" x14ac:dyDescent="0.2">
      <c r="A573" s="1">
        <v>45497</v>
      </c>
      <c r="B573">
        <f t="shared" si="60"/>
        <v>7</v>
      </c>
      <c r="C573">
        <f t="shared" si="61"/>
        <v>2024</v>
      </c>
      <c r="D573" s="872" t="str">
        <f t="shared" si="58"/>
        <v>07´2024</v>
      </c>
      <c r="F573" s="2">
        <f t="shared" si="59"/>
        <v>24</v>
      </c>
      <c r="G573" s="1483">
        <f t="shared" si="62"/>
        <v>3.460207612456747E-2</v>
      </c>
      <c r="H573" s="5">
        <f t="shared" si="63"/>
        <v>1</v>
      </c>
      <c r="I573" s="995">
        <f>_xlfn.XLOOKUP($D573,Help2_FC!$D:$D,Help2_FC!H:H)</f>
        <v>18826</v>
      </c>
      <c r="J573" s="979">
        <f>_xlfn.XLOOKUP($D573,Help2_FC!$D:$D,Help2_FC!I:I)</f>
        <v>11189</v>
      </c>
      <c r="K573" s="979">
        <f>_xlfn.XLOOKUP($D573,Help2_FC!$D:$D,Help2_FC!J:J)</f>
        <v>2945</v>
      </c>
      <c r="L573" s="979">
        <f>_xlfn.XLOOKUP($D573,Help2_FC!$D:$D,Help2_FC!K:K)</f>
        <v>3409</v>
      </c>
      <c r="M573" s="979">
        <f>_xlfn.XLOOKUP($D573,Help2_FC!$D:$D,Help2_FC!L:L)</f>
        <v>8129.7136175653322</v>
      </c>
      <c r="N573" s="979">
        <f>_xlfn.XLOOKUP($D573,Help2_FC!$D:$D,Help2_FC!M:M)</f>
        <v>9946.8367840826049</v>
      </c>
      <c r="P573" s="979">
        <f>_xlfn.XLOOKUP($D573,Help2_FC!$D:$D,Help2_FC!F:F)</f>
        <v>693.6</v>
      </c>
      <c r="Q573" s="979">
        <f t="shared" si="65"/>
        <v>552</v>
      </c>
      <c r="R573" s="979">
        <f>_xlfn.XLOOKUP($D573,Help2_FC!$D:$D,Help2_FC!N:N)</f>
        <v>8129.7136175653322</v>
      </c>
      <c r="S573" s="979">
        <f>_xlfn.XLOOKUP($D573,Help2_FC!$D:$D,Help2_FC!O:O)</f>
        <v>8034.9336643357592</v>
      </c>
      <c r="T573" s="979">
        <f>_xlfn.XLOOKUP($D573,Help2_FC!$D:$D,Help2_FC!P:P)</f>
        <v>600</v>
      </c>
      <c r="U573" s="979">
        <f>_xlfn.XLOOKUP($D573,Help2_FC!$D:$D,Help2_FC!Q:Q)</f>
        <v>150</v>
      </c>
      <c r="V573" s="979">
        <f>_xlfn.XLOOKUP($D573,Help2_FC!$D:$D,Help2_FC!R:R)</f>
        <v>70</v>
      </c>
      <c r="W573" s="979">
        <f>_xlfn.XLOOKUP($D573,Help2_FC!$D:$D,Help2_FC!S:S)</f>
        <v>27500</v>
      </c>
      <c r="Y573" s="979">
        <f>_xlfn.XLOOKUP($D573,Help2_FC!$D:$D,Help2_FC!V:V)</f>
        <v>7850</v>
      </c>
      <c r="Z573" s="979">
        <f>_xlfn.XLOOKUP($D573,Help2_FC!$D:$D,Help2_FC!W:W)</f>
        <v>3339</v>
      </c>
      <c r="AA573" s="979">
        <f>_xlfn.XLOOKUP($D573,Help2_FC!$D:$D,Help2_FC!X:X)</f>
        <v>0</v>
      </c>
      <c r="AB573" s="979">
        <f>_xlfn.XLOOKUP($D573,Help2_FC!$D:$D,Help2_FC!Y:Y)</f>
        <v>6354</v>
      </c>
      <c r="AC573" s="979">
        <f>_xlfn.XLOOKUP($D573,Help2_FC!$D:$D,Help2_FC!Z:Z)</f>
        <v>1283</v>
      </c>
      <c r="AD573" s="979">
        <f>_xlfn.XLOOKUP($D573,Help2_FC!$D:$D,Help2_FC!AA:AA)</f>
        <v>1319.2435668000001</v>
      </c>
      <c r="AE573" s="979">
        <f>_xlfn.XLOOKUP($D573,Help2_FC!$D:$D,Help2_FC!AB:AB)</f>
        <v>0</v>
      </c>
      <c r="AF573" s="979">
        <f>_xlfn.XLOOKUP($D573,Help2_FC!$D:$D,Help2_FC!AC:AC)</f>
        <v>295</v>
      </c>
      <c r="AG573" s="979">
        <f>_xlfn.XLOOKUP($D573,Help2_FC!$D:$D,Help2_FC!AD:AD)</f>
        <v>70</v>
      </c>
      <c r="AH573" s="979">
        <f>_xlfn.XLOOKUP($D573,Help2_FC!$D:$D,Help2_FC!AE:AE)</f>
        <v>864.90000000000009</v>
      </c>
      <c r="AI573" s="979">
        <f>_xlfn.XLOOKUP($D573,Help2_FC!$D:$D,Help2_FC!AF:AF)</f>
        <v>3574.9199999999996</v>
      </c>
      <c r="AJ573" s="979">
        <f>_xlfn.XLOOKUP($D573,Help2_FC!$D:$D,Help2_FC!AG:AG)</f>
        <v>369.48078849691115</v>
      </c>
      <c r="AK573" s="979">
        <f>_xlfn.XLOOKUP($D573,Help2_FC!$D:$D,Help2_FC!AH:AH)</f>
        <v>6558.4511030676849</v>
      </c>
      <c r="AL573" s="979">
        <f>_xlfn.XLOOKUP($D573,Help2_FC!$D:$D,Help2_FC!AI:AI)</f>
        <v>510.00000000000006</v>
      </c>
      <c r="AM573" s="979">
        <f>_xlfn.XLOOKUP($D573,Help2_FC!$D:$D,Help2_FC!AJ:AJ)</f>
        <v>0</v>
      </c>
      <c r="AN573" s="979">
        <f>_xlfn.XLOOKUP($D573,Help2_FC!$D:$D,Help2_FC!AK:AK)</f>
        <v>0</v>
      </c>
      <c r="AP573">
        <v>8</v>
      </c>
    </row>
    <row r="574" spans="1:42" x14ac:dyDescent="0.2">
      <c r="A574" s="1">
        <v>45498</v>
      </c>
      <c r="B574">
        <f t="shared" si="60"/>
        <v>7</v>
      </c>
      <c r="C574">
        <f t="shared" si="61"/>
        <v>2024</v>
      </c>
      <c r="D574" s="872" t="str">
        <f t="shared" si="58"/>
        <v>07´2024</v>
      </c>
      <c r="F574" s="2">
        <f t="shared" si="59"/>
        <v>24</v>
      </c>
      <c r="G574" s="1483">
        <f t="shared" si="62"/>
        <v>3.460207612456747E-2</v>
      </c>
      <c r="H574" s="5">
        <f t="shared" si="63"/>
        <v>1</v>
      </c>
      <c r="I574" s="995">
        <f>_xlfn.XLOOKUP($D574,Help2_FC!$D:$D,Help2_FC!H:H)</f>
        <v>18826</v>
      </c>
      <c r="J574" s="979">
        <f>_xlfn.XLOOKUP($D574,Help2_FC!$D:$D,Help2_FC!I:I)</f>
        <v>11189</v>
      </c>
      <c r="K574" s="979">
        <f>_xlfn.XLOOKUP($D574,Help2_FC!$D:$D,Help2_FC!J:J)</f>
        <v>2945</v>
      </c>
      <c r="L574" s="979">
        <f>_xlfn.XLOOKUP($D574,Help2_FC!$D:$D,Help2_FC!K:K)</f>
        <v>3409</v>
      </c>
      <c r="M574" s="979">
        <f>_xlfn.XLOOKUP($D574,Help2_FC!$D:$D,Help2_FC!L:L)</f>
        <v>8129.7136175653322</v>
      </c>
      <c r="N574" s="979">
        <f>_xlfn.XLOOKUP($D574,Help2_FC!$D:$D,Help2_FC!M:M)</f>
        <v>9946.8367840826049</v>
      </c>
      <c r="P574" s="979">
        <f>_xlfn.XLOOKUP($D574,Help2_FC!$D:$D,Help2_FC!F:F)</f>
        <v>693.6</v>
      </c>
      <c r="Q574" s="979">
        <f t="shared" si="65"/>
        <v>552</v>
      </c>
      <c r="R574" s="979">
        <f>_xlfn.XLOOKUP($D574,Help2_FC!$D:$D,Help2_FC!N:N)</f>
        <v>8129.7136175653322</v>
      </c>
      <c r="S574" s="979">
        <f>_xlfn.XLOOKUP($D574,Help2_FC!$D:$D,Help2_FC!O:O)</f>
        <v>8034.9336643357592</v>
      </c>
      <c r="T574" s="979">
        <f>_xlfn.XLOOKUP($D574,Help2_FC!$D:$D,Help2_FC!P:P)</f>
        <v>600</v>
      </c>
      <c r="U574" s="979">
        <f>_xlfn.XLOOKUP($D574,Help2_FC!$D:$D,Help2_FC!Q:Q)</f>
        <v>150</v>
      </c>
      <c r="V574" s="979">
        <f>_xlfn.XLOOKUP($D574,Help2_FC!$D:$D,Help2_FC!R:R)</f>
        <v>70</v>
      </c>
      <c r="W574" s="979">
        <f>_xlfn.XLOOKUP($D574,Help2_FC!$D:$D,Help2_FC!S:S)</f>
        <v>27500</v>
      </c>
      <c r="Y574" s="979">
        <f>_xlfn.XLOOKUP($D574,Help2_FC!$D:$D,Help2_FC!V:V)</f>
        <v>7850</v>
      </c>
      <c r="Z574" s="979">
        <f>_xlfn.XLOOKUP($D574,Help2_FC!$D:$D,Help2_FC!W:W)</f>
        <v>3339</v>
      </c>
      <c r="AA574" s="979">
        <f>_xlfn.XLOOKUP($D574,Help2_FC!$D:$D,Help2_FC!X:X)</f>
        <v>0</v>
      </c>
      <c r="AB574" s="979">
        <f>_xlfn.XLOOKUP($D574,Help2_FC!$D:$D,Help2_FC!Y:Y)</f>
        <v>6354</v>
      </c>
      <c r="AC574" s="979">
        <f>_xlfn.XLOOKUP($D574,Help2_FC!$D:$D,Help2_FC!Z:Z)</f>
        <v>1283</v>
      </c>
      <c r="AD574" s="979">
        <f>_xlfn.XLOOKUP($D574,Help2_FC!$D:$D,Help2_FC!AA:AA)</f>
        <v>1319.2435668000001</v>
      </c>
      <c r="AE574" s="979">
        <f>_xlfn.XLOOKUP($D574,Help2_FC!$D:$D,Help2_FC!AB:AB)</f>
        <v>0</v>
      </c>
      <c r="AF574" s="979">
        <f>_xlfn.XLOOKUP($D574,Help2_FC!$D:$D,Help2_FC!AC:AC)</f>
        <v>295</v>
      </c>
      <c r="AG574" s="979">
        <f>_xlfn.XLOOKUP($D574,Help2_FC!$D:$D,Help2_FC!AD:AD)</f>
        <v>70</v>
      </c>
      <c r="AH574" s="979">
        <f>_xlfn.XLOOKUP($D574,Help2_FC!$D:$D,Help2_FC!AE:AE)</f>
        <v>864.90000000000009</v>
      </c>
      <c r="AI574" s="979">
        <f>_xlfn.XLOOKUP($D574,Help2_FC!$D:$D,Help2_FC!AF:AF)</f>
        <v>3574.9199999999996</v>
      </c>
      <c r="AJ574" s="979">
        <f>_xlfn.XLOOKUP($D574,Help2_FC!$D:$D,Help2_FC!AG:AG)</f>
        <v>369.48078849691115</v>
      </c>
      <c r="AK574" s="979">
        <f>_xlfn.XLOOKUP($D574,Help2_FC!$D:$D,Help2_FC!AH:AH)</f>
        <v>6558.4511030676849</v>
      </c>
      <c r="AL574" s="979">
        <f>_xlfn.XLOOKUP($D574,Help2_FC!$D:$D,Help2_FC!AI:AI)</f>
        <v>510.00000000000006</v>
      </c>
      <c r="AM574" s="979">
        <f>_xlfn.XLOOKUP($D574,Help2_FC!$D:$D,Help2_FC!AJ:AJ)</f>
        <v>0</v>
      </c>
      <c r="AN574" s="979">
        <f>_xlfn.XLOOKUP($D574,Help2_FC!$D:$D,Help2_FC!AK:AK)</f>
        <v>0</v>
      </c>
      <c r="AP574">
        <v>8</v>
      </c>
    </row>
    <row r="575" spans="1:42" x14ac:dyDescent="0.2">
      <c r="A575" s="1">
        <v>45499</v>
      </c>
      <c r="B575">
        <f t="shared" si="60"/>
        <v>7</v>
      </c>
      <c r="C575">
        <f t="shared" si="61"/>
        <v>2024</v>
      </c>
      <c r="D575" s="872" t="str">
        <f t="shared" si="58"/>
        <v>07´2024</v>
      </c>
      <c r="F575" s="2">
        <f t="shared" si="59"/>
        <v>24</v>
      </c>
      <c r="G575" s="1483">
        <f t="shared" si="62"/>
        <v>3.460207612456747E-2</v>
      </c>
      <c r="H575" s="5">
        <f t="shared" si="63"/>
        <v>1</v>
      </c>
      <c r="I575" s="995">
        <f>_xlfn.XLOOKUP($D575,Help2_FC!$D:$D,Help2_FC!H:H)</f>
        <v>18826</v>
      </c>
      <c r="J575" s="979">
        <f>_xlfn.XLOOKUP($D575,Help2_FC!$D:$D,Help2_FC!I:I)</f>
        <v>11189</v>
      </c>
      <c r="K575" s="979">
        <f>_xlfn.XLOOKUP($D575,Help2_FC!$D:$D,Help2_FC!J:J)</f>
        <v>2945</v>
      </c>
      <c r="L575" s="979">
        <f>_xlfn.XLOOKUP($D575,Help2_FC!$D:$D,Help2_FC!K:K)</f>
        <v>3409</v>
      </c>
      <c r="M575" s="979">
        <f>_xlfn.XLOOKUP($D575,Help2_FC!$D:$D,Help2_FC!L:L)</f>
        <v>8129.7136175653322</v>
      </c>
      <c r="N575" s="979">
        <f>_xlfn.XLOOKUP($D575,Help2_FC!$D:$D,Help2_FC!M:M)</f>
        <v>9946.8367840826049</v>
      </c>
      <c r="P575" s="979">
        <f>_xlfn.XLOOKUP($D575,Help2_FC!$D:$D,Help2_FC!F:F)</f>
        <v>693.6</v>
      </c>
      <c r="Q575" s="979">
        <f t="shared" si="65"/>
        <v>552</v>
      </c>
      <c r="R575" s="979">
        <f>_xlfn.XLOOKUP($D575,Help2_FC!$D:$D,Help2_FC!N:N)</f>
        <v>8129.7136175653322</v>
      </c>
      <c r="S575" s="979">
        <f>_xlfn.XLOOKUP($D575,Help2_FC!$D:$D,Help2_FC!O:O)</f>
        <v>8034.9336643357592</v>
      </c>
      <c r="T575" s="979">
        <f>_xlfn.XLOOKUP($D575,Help2_FC!$D:$D,Help2_FC!P:P)</f>
        <v>600</v>
      </c>
      <c r="U575" s="979">
        <f>_xlfn.XLOOKUP($D575,Help2_FC!$D:$D,Help2_FC!Q:Q)</f>
        <v>150</v>
      </c>
      <c r="V575" s="979">
        <f>_xlfn.XLOOKUP($D575,Help2_FC!$D:$D,Help2_FC!R:R)</f>
        <v>70</v>
      </c>
      <c r="W575" s="979">
        <f>_xlfn.XLOOKUP($D575,Help2_FC!$D:$D,Help2_FC!S:S)</f>
        <v>27500</v>
      </c>
      <c r="Y575" s="979">
        <f>_xlfn.XLOOKUP($D575,Help2_FC!$D:$D,Help2_FC!V:V)</f>
        <v>7850</v>
      </c>
      <c r="Z575" s="979">
        <f>_xlfn.XLOOKUP($D575,Help2_FC!$D:$D,Help2_FC!W:W)</f>
        <v>3339</v>
      </c>
      <c r="AA575" s="979">
        <f>_xlfn.XLOOKUP($D575,Help2_FC!$D:$D,Help2_FC!X:X)</f>
        <v>0</v>
      </c>
      <c r="AB575" s="979">
        <f>_xlfn.XLOOKUP($D575,Help2_FC!$D:$D,Help2_FC!Y:Y)</f>
        <v>6354</v>
      </c>
      <c r="AC575" s="979">
        <f>_xlfn.XLOOKUP($D575,Help2_FC!$D:$D,Help2_FC!Z:Z)</f>
        <v>1283</v>
      </c>
      <c r="AD575" s="979">
        <f>_xlfn.XLOOKUP($D575,Help2_FC!$D:$D,Help2_FC!AA:AA)</f>
        <v>1319.2435668000001</v>
      </c>
      <c r="AE575" s="979">
        <f>_xlfn.XLOOKUP($D575,Help2_FC!$D:$D,Help2_FC!AB:AB)</f>
        <v>0</v>
      </c>
      <c r="AF575" s="979">
        <f>_xlfn.XLOOKUP($D575,Help2_FC!$D:$D,Help2_FC!AC:AC)</f>
        <v>295</v>
      </c>
      <c r="AG575" s="979">
        <f>_xlfn.XLOOKUP($D575,Help2_FC!$D:$D,Help2_FC!AD:AD)</f>
        <v>70</v>
      </c>
      <c r="AH575" s="979">
        <f>_xlfn.XLOOKUP($D575,Help2_FC!$D:$D,Help2_FC!AE:AE)</f>
        <v>864.90000000000009</v>
      </c>
      <c r="AI575" s="979">
        <f>_xlfn.XLOOKUP($D575,Help2_FC!$D:$D,Help2_FC!AF:AF)</f>
        <v>3574.9199999999996</v>
      </c>
      <c r="AJ575" s="979">
        <f>_xlfn.XLOOKUP($D575,Help2_FC!$D:$D,Help2_FC!AG:AG)</f>
        <v>369.48078849691115</v>
      </c>
      <c r="AK575" s="979">
        <f>_xlfn.XLOOKUP($D575,Help2_FC!$D:$D,Help2_FC!AH:AH)</f>
        <v>6558.4511030676849</v>
      </c>
      <c r="AL575" s="979">
        <f>_xlfn.XLOOKUP($D575,Help2_FC!$D:$D,Help2_FC!AI:AI)</f>
        <v>510.00000000000006</v>
      </c>
      <c r="AM575" s="979">
        <f>_xlfn.XLOOKUP($D575,Help2_FC!$D:$D,Help2_FC!AJ:AJ)</f>
        <v>0</v>
      </c>
      <c r="AN575" s="979">
        <f>_xlfn.XLOOKUP($D575,Help2_FC!$D:$D,Help2_FC!AK:AK)</f>
        <v>0</v>
      </c>
      <c r="AP575">
        <v>8</v>
      </c>
    </row>
    <row r="576" spans="1:42" x14ac:dyDescent="0.2">
      <c r="A576" s="1">
        <v>45500</v>
      </c>
      <c r="B576">
        <f t="shared" si="60"/>
        <v>7</v>
      </c>
      <c r="C576">
        <f t="shared" si="61"/>
        <v>2024</v>
      </c>
      <c r="D576" s="872" t="str">
        <f t="shared" si="58"/>
        <v>07´2024</v>
      </c>
      <c r="F576" s="2">
        <f t="shared" si="59"/>
        <v>24</v>
      </c>
      <c r="G576" s="1483">
        <f t="shared" si="62"/>
        <v>3.460207612456747E-2</v>
      </c>
      <c r="H576" s="5">
        <f t="shared" si="63"/>
        <v>1</v>
      </c>
      <c r="I576" s="995">
        <f>_xlfn.XLOOKUP($D576,Help2_FC!$D:$D,Help2_FC!H:H)</f>
        <v>18826</v>
      </c>
      <c r="J576" s="979">
        <f>_xlfn.XLOOKUP($D576,Help2_FC!$D:$D,Help2_FC!I:I)</f>
        <v>11189</v>
      </c>
      <c r="K576" s="979">
        <f>_xlfn.XLOOKUP($D576,Help2_FC!$D:$D,Help2_FC!J:J)</f>
        <v>2945</v>
      </c>
      <c r="L576" s="979">
        <f>_xlfn.XLOOKUP($D576,Help2_FC!$D:$D,Help2_FC!K:K)</f>
        <v>3409</v>
      </c>
      <c r="M576" s="979">
        <f>_xlfn.XLOOKUP($D576,Help2_FC!$D:$D,Help2_FC!L:L)</f>
        <v>8129.7136175653322</v>
      </c>
      <c r="N576" s="979">
        <f>_xlfn.XLOOKUP($D576,Help2_FC!$D:$D,Help2_FC!M:M)</f>
        <v>9946.8367840826049</v>
      </c>
      <c r="P576" s="979">
        <f>_xlfn.XLOOKUP($D576,Help2_FC!$D:$D,Help2_FC!F:F)</f>
        <v>693.6</v>
      </c>
      <c r="Q576" s="979">
        <f t="shared" si="65"/>
        <v>552</v>
      </c>
      <c r="R576" s="979">
        <f>_xlfn.XLOOKUP($D576,Help2_FC!$D:$D,Help2_FC!N:N)</f>
        <v>8129.7136175653322</v>
      </c>
      <c r="S576" s="979">
        <f>_xlfn.XLOOKUP($D576,Help2_FC!$D:$D,Help2_FC!O:O)</f>
        <v>8034.9336643357592</v>
      </c>
      <c r="T576" s="979">
        <f>_xlfn.XLOOKUP($D576,Help2_FC!$D:$D,Help2_FC!P:P)</f>
        <v>600</v>
      </c>
      <c r="U576" s="979">
        <f>_xlfn.XLOOKUP($D576,Help2_FC!$D:$D,Help2_FC!Q:Q)</f>
        <v>150</v>
      </c>
      <c r="V576" s="979">
        <f>_xlfn.XLOOKUP($D576,Help2_FC!$D:$D,Help2_FC!R:R)</f>
        <v>70</v>
      </c>
      <c r="W576" s="979">
        <f>_xlfn.XLOOKUP($D576,Help2_FC!$D:$D,Help2_FC!S:S)</f>
        <v>27500</v>
      </c>
      <c r="Y576" s="979">
        <f>_xlfn.XLOOKUP($D576,Help2_FC!$D:$D,Help2_FC!V:V)</f>
        <v>7850</v>
      </c>
      <c r="Z576" s="979">
        <f>_xlfn.XLOOKUP($D576,Help2_FC!$D:$D,Help2_FC!W:W)</f>
        <v>3339</v>
      </c>
      <c r="AA576" s="979">
        <f>_xlfn.XLOOKUP($D576,Help2_FC!$D:$D,Help2_FC!X:X)</f>
        <v>0</v>
      </c>
      <c r="AB576" s="979">
        <f>_xlfn.XLOOKUP($D576,Help2_FC!$D:$D,Help2_FC!Y:Y)</f>
        <v>6354</v>
      </c>
      <c r="AC576" s="979">
        <f>_xlfn.XLOOKUP($D576,Help2_FC!$D:$D,Help2_FC!Z:Z)</f>
        <v>1283</v>
      </c>
      <c r="AD576" s="979">
        <f>_xlfn.XLOOKUP($D576,Help2_FC!$D:$D,Help2_FC!AA:AA)</f>
        <v>1319.2435668000001</v>
      </c>
      <c r="AE576" s="979">
        <f>_xlfn.XLOOKUP($D576,Help2_FC!$D:$D,Help2_FC!AB:AB)</f>
        <v>0</v>
      </c>
      <c r="AF576" s="979">
        <f>_xlfn.XLOOKUP($D576,Help2_FC!$D:$D,Help2_FC!AC:AC)</f>
        <v>295</v>
      </c>
      <c r="AG576" s="979">
        <f>_xlfn.XLOOKUP($D576,Help2_FC!$D:$D,Help2_FC!AD:AD)</f>
        <v>70</v>
      </c>
      <c r="AH576" s="979">
        <f>_xlfn.XLOOKUP($D576,Help2_FC!$D:$D,Help2_FC!AE:AE)</f>
        <v>864.90000000000009</v>
      </c>
      <c r="AI576" s="979">
        <f>_xlfn.XLOOKUP($D576,Help2_FC!$D:$D,Help2_FC!AF:AF)</f>
        <v>3574.9199999999996</v>
      </c>
      <c r="AJ576" s="979">
        <f>_xlfn.XLOOKUP($D576,Help2_FC!$D:$D,Help2_FC!AG:AG)</f>
        <v>369.48078849691115</v>
      </c>
      <c r="AK576" s="979">
        <f>_xlfn.XLOOKUP($D576,Help2_FC!$D:$D,Help2_FC!AH:AH)</f>
        <v>6558.4511030676849</v>
      </c>
      <c r="AL576" s="979">
        <f>_xlfn.XLOOKUP($D576,Help2_FC!$D:$D,Help2_FC!AI:AI)</f>
        <v>510.00000000000006</v>
      </c>
      <c r="AM576" s="979">
        <f>_xlfn.XLOOKUP($D576,Help2_FC!$D:$D,Help2_FC!AJ:AJ)</f>
        <v>0</v>
      </c>
      <c r="AN576" s="979">
        <f>_xlfn.XLOOKUP($D576,Help2_FC!$D:$D,Help2_FC!AK:AK)</f>
        <v>0</v>
      </c>
      <c r="AP576">
        <v>8</v>
      </c>
    </row>
    <row r="577" spans="1:42" x14ac:dyDescent="0.2">
      <c r="A577" s="1">
        <v>45501</v>
      </c>
      <c r="B577">
        <f t="shared" si="60"/>
        <v>7</v>
      </c>
      <c r="C577">
        <f t="shared" si="61"/>
        <v>2024</v>
      </c>
      <c r="D577" s="872" t="str">
        <f t="shared" si="58"/>
        <v>07´2024</v>
      </c>
      <c r="F577" s="2">
        <f t="shared" si="59"/>
        <v>24</v>
      </c>
      <c r="G577" s="1483">
        <f t="shared" si="62"/>
        <v>3.460207612456747E-2</v>
      </c>
      <c r="H577" s="5">
        <f t="shared" si="63"/>
        <v>1</v>
      </c>
      <c r="I577" s="995">
        <f>_xlfn.XLOOKUP($D577,Help2_FC!$D:$D,Help2_FC!H:H)</f>
        <v>18826</v>
      </c>
      <c r="J577" s="979">
        <f>_xlfn.XLOOKUP($D577,Help2_FC!$D:$D,Help2_FC!I:I)</f>
        <v>11189</v>
      </c>
      <c r="K577" s="979">
        <f>_xlfn.XLOOKUP($D577,Help2_FC!$D:$D,Help2_FC!J:J)</f>
        <v>2945</v>
      </c>
      <c r="L577" s="979">
        <f>_xlfn.XLOOKUP($D577,Help2_FC!$D:$D,Help2_FC!K:K)</f>
        <v>3409</v>
      </c>
      <c r="M577" s="979">
        <f>_xlfn.XLOOKUP($D577,Help2_FC!$D:$D,Help2_FC!L:L)</f>
        <v>8129.7136175653322</v>
      </c>
      <c r="N577" s="979">
        <f>_xlfn.XLOOKUP($D577,Help2_FC!$D:$D,Help2_FC!M:M)</f>
        <v>9946.8367840826049</v>
      </c>
      <c r="P577" s="979">
        <f>_xlfn.XLOOKUP($D577,Help2_FC!$D:$D,Help2_FC!F:F)</f>
        <v>693.6</v>
      </c>
      <c r="Q577" s="979">
        <f t="shared" si="65"/>
        <v>552</v>
      </c>
      <c r="R577" s="979">
        <f>_xlfn.XLOOKUP($D577,Help2_FC!$D:$D,Help2_FC!N:N)</f>
        <v>8129.7136175653322</v>
      </c>
      <c r="S577" s="979">
        <f>_xlfn.XLOOKUP($D577,Help2_FC!$D:$D,Help2_FC!O:O)</f>
        <v>8034.9336643357592</v>
      </c>
      <c r="T577" s="979">
        <f>_xlfn.XLOOKUP($D577,Help2_FC!$D:$D,Help2_FC!P:P)</f>
        <v>600</v>
      </c>
      <c r="U577" s="979">
        <f>_xlfn.XLOOKUP($D577,Help2_FC!$D:$D,Help2_FC!Q:Q)</f>
        <v>150</v>
      </c>
      <c r="V577" s="979">
        <f>_xlfn.XLOOKUP($D577,Help2_FC!$D:$D,Help2_FC!R:R)</f>
        <v>70</v>
      </c>
      <c r="W577" s="979">
        <f>_xlfn.XLOOKUP($D577,Help2_FC!$D:$D,Help2_FC!S:S)</f>
        <v>27500</v>
      </c>
      <c r="Y577" s="979">
        <f>_xlfn.XLOOKUP($D577,Help2_FC!$D:$D,Help2_FC!V:V)</f>
        <v>7850</v>
      </c>
      <c r="Z577" s="979">
        <f>_xlfn.XLOOKUP($D577,Help2_FC!$D:$D,Help2_FC!W:W)</f>
        <v>3339</v>
      </c>
      <c r="AA577" s="979">
        <f>_xlfn.XLOOKUP($D577,Help2_FC!$D:$D,Help2_FC!X:X)</f>
        <v>0</v>
      </c>
      <c r="AB577" s="979">
        <f>_xlfn.XLOOKUP($D577,Help2_FC!$D:$D,Help2_FC!Y:Y)</f>
        <v>6354</v>
      </c>
      <c r="AC577" s="979">
        <f>_xlfn.XLOOKUP($D577,Help2_FC!$D:$D,Help2_FC!Z:Z)</f>
        <v>1283</v>
      </c>
      <c r="AD577" s="979">
        <f>_xlfn.XLOOKUP($D577,Help2_FC!$D:$D,Help2_FC!AA:AA)</f>
        <v>1319.2435668000001</v>
      </c>
      <c r="AE577" s="979">
        <f>_xlfn.XLOOKUP($D577,Help2_FC!$D:$D,Help2_FC!AB:AB)</f>
        <v>0</v>
      </c>
      <c r="AF577" s="979">
        <f>_xlfn.XLOOKUP($D577,Help2_FC!$D:$D,Help2_FC!AC:AC)</f>
        <v>295</v>
      </c>
      <c r="AG577" s="979">
        <f>_xlfn.XLOOKUP($D577,Help2_FC!$D:$D,Help2_FC!AD:AD)</f>
        <v>70</v>
      </c>
      <c r="AH577" s="979">
        <f>_xlfn.XLOOKUP($D577,Help2_FC!$D:$D,Help2_FC!AE:AE)</f>
        <v>864.90000000000009</v>
      </c>
      <c r="AI577" s="979">
        <f>_xlfn.XLOOKUP($D577,Help2_FC!$D:$D,Help2_FC!AF:AF)</f>
        <v>3574.9199999999996</v>
      </c>
      <c r="AJ577" s="979">
        <f>_xlfn.XLOOKUP($D577,Help2_FC!$D:$D,Help2_FC!AG:AG)</f>
        <v>369.48078849691115</v>
      </c>
      <c r="AK577" s="979">
        <f>_xlfn.XLOOKUP($D577,Help2_FC!$D:$D,Help2_FC!AH:AH)</f>
        <v>6558.4511030676849</v>
      </c>
      <c r="AL577" s="979">
        <f>_xlfn.XLOOKUP($D577,Help2_FC!$D:$D,Help2_FC!AI:AI)</f>
        <v>510.00000000000006</v>
      </c>
      <c r="AM577" s="979">
        <f>_xlfn.XLOOKUP($D577,Help2_FC!$D:$D,Help2_FC!AJ:AJ)</f>
        <v>0</v>
      </c>
      <c r="AN577" s="979">
        <f>_xlfn.XLOOKUP($D577,Help2_FC!$D:$D,Help2_FC!AK:AK)</f>
        <v>0</v>
      </c>
      <c r="AP577">
        <v>8</v>
      </c>
    </row>
    <row r="578" spans="1:42" x14ac:dyDescent="0.2">
      <c r="A578" s="1">
        <v>45502</v>
      </c>
      <c r="B578">
        <f t="shared" si="60"/>
        <v>7</v>
      </c>
      <c r="C578">
        <f t="shared" si="61"/>
        <v>2024</v>
      </c>
      <c r="D578" s="872" t="str">
        <f t="shared" si="58"/>
        <v>07´2024</v>
      </c>
      <c r="E578" s="867">
        <v>2</v>
      </c>
      <c r="F578" s="2">
        <f t="shared" si="59"/>
        <v>22</v>
      </c>
      <c r="G578" s="1483">
        <f t="shared" si="62"/>
        <v>3.1718569780853516E-2</v>
      </c>
      <c r="H578" s="5">
        <f t="shared" si="63"/>
        <v>0.91666666666666663</v>
      </c>
      <c r="I578" s="995">
        <f>_xlfn.XLOOKUP($D578,Help2_FC!$D:$D,Help2_FC!H:H)</f>
        <v>18826</v>
      </c>
      <c r="J578" s="979">
        <f>_xlfn.XLOOKUP($D578,Help2_FC!$D:$D,Help2_FC!I:I)</f>
        <v>11189</v>
      </c>
      <c r="K578" s="979">
        <f>_xlfn.XLOOKUP($D578,Help2_FC!$D:$D,Help2_FC!J:J)</f>
        <v>2945</v>
      </c>
      <c r="L578" s="979">
        <f>_xlfn.XLOOKUP($D578,Help2_FC!$D:$D,Help2_FC!K:K)</f>
        <v>3409</v>
      </c>
      <c r="M578" s="979">
        <f>_xlfn.XLOOKUP($D578,Help2_FC!$D:$D,Help2_FC!L:L)</f>
        <v>8129.7136175653322</v>
      </c>
      <c r="N578" s="979">
        <f>_xlfn.XLOOKUP($D578,Help2_FC!$D:$D,Help2_FC!M:M)</f>
        <v>9946.8367840826049</v>
      </c>
      <c r="P578" s="979">
        <f>_xlfn.XLOOKUP($D578,Help2_FC!$D:$D,Help2_FC!F:F)</f>
        <v>693.6</v>
      </c>
      <c r="Q578" s="979">
        <f t="shared" si="65"/>
        <v>552</v>
      </c>
      <c r="R578" s="979">
        <f>_xlfn.XLOOKUP($D578,Help2_FC!$D:$D,Help2_FC!N:N)</f>
        <v>8129.7136175653322</v>
      </c>
      <c r="S578" s="979">
        <f>_xlfn.XLOOKUP($D578,Help2_FC!$D:$D,Help2_FC!O:O)</f>
        <v>8034.9336643357592</v>
      </c>
      <c r="T578" s="979">
        <f>_xlfn.XLOOKUP($D578,Help2_FC!$D:$D,Help2_FC!P:P)</f>
        <v>600</v>
      </c>
      <c r="U578" s="979">
        <f>_xlfn.XLOOKUP($D578,Help2_FC!$D:$D,Help2_FC!Q:Q)</f>
        <v>150</v>
      </c>
      <c r="V578" s="979">
        <f>_xlfn.XLOOKUP($D578,Help2_FC!$D:$D,Help2_FC!R:R)</f>
        <v>70</v>
      </c>
      <c r="W578" s="979">
        <f>_xlfn.XLOOKUP($D578,Help2_FC!$D:$D,Help2_FC!S:S)</f>
        <v>27500</v>
      </c>
      <c r="Y578" s="979">
        <f>_xlfn.XLOOKUP($D578,Help2_FC!$D:$D,Help2_FC!V:V)</f>
        <v>7850</v>
      </c>
      <c r="Z578" s="979">
        <f>_xlfn.XLOOKUP($D578,Help2_FC!$D:$D,Help2_FC!W:W)</f>
        <v>3339</v>
      </c>
      <c r="AA578" s="979">
        <f>_xlfn.XLOOKUP($D578,Help2_FC!$D:$D,Help2_FC!X:X)</f>
        <v>0</v>
      </c>
      <c r="AB578" s="979">
        <f>_xlfn.XLOOKUP($D578,Help2_FC!$D:$D,Help2_FC!Y:Y)</f>
        <v>6354</v>
      </c>
      <c r="AC578" s="979">
        <f>_xlfn.XLOOKUP($D578,Help2_FC!$D:$D,Help2_FC!Z:Z)</f>
        <v>1283</v>
      </c>
      <c r="AD578" s="979">
        <f>_xlfn.XLOOKUP($D578,Help2_FC!$D:$D,Help2_FC!AA:AA)</f>
        <v>1319.2435668000001</v>
      </c>
      <c r="AE578" s="979">
        <f>_xlfn.XLOOKUP($D578,Help2_FC!$D:$D,Help2_FC!AB:AB)</f>
        <v>0</v>
      </c>
      <c r="AF578" s="979">
        <f>_xlfn.XLOOKUP($D578,Help2_FC!$D:$D,Help2_FC!AC:AC)</f>
        <v>295</v>
      </c>
      <c r="AG578" s="979">
        <f>_xlfn.XLOOKUP($D578,Help2_FC!$D:$D,Help2_FC!AD:AD)</f>
        <v>70</v>
      </c>
      <c r="AH578" s="979">
        <f>_xlfn.XLOOKUP($D578,Help2_FC!$D:$D,Help2_FC!AE:AE)</f>
        <v>864.90000000000009</v>
      </c>
      <c r="AI578" s="979">
        <f>_xlfn.XLOOKUP($D578,Help2_FC!$D:$D,Help2_FC!AF:AF)</f>
        <v>3574.9199999999996</v>
      </c>
      <c r="AJ578" s="979">
        <f>_xlfn.XLOOKUP($D578,Help2_FC!$D:$D,Help2_FC!AG:AG)</f>
        <v>369.48078849691115</v>
      </c>
      <c r="AK578" s="979">
        <f>_xlfn.XLOOKUP($D578,Help2_FC!$D:$D,Help2_FC!AH:AH)</f>
        <v>6558.4511030676849</v>
      </c>
      <c r="AL578" s="979">
        <f>_xlfn.XLOOKUP($D578,Help2_FC!$D:$D,Help2_FC!AI:AI)</f>
        <v>510.00000000000006</v>
      </c>
      <c r="AM578" s="979">
        <f>_xlfn.XLOOKUP($D578,Help2_FC!$D:$D,Help2_FC!AJ:AJ)</f>
        <v>0</v>
      </c>
      <c r="AN578" s="979">
        <f>_xlfn.XLOOKUP($D578,Help2_FC!$D:$D,Help2_FC!AK:AK)</f>
        <v>0</v>
      </c>
      <c r="AP578">
        <v>8</v>
      </c>
    </row>
    <row r="579" spans="1:42" x14ac:dyDescent="0.2">
      <c r="A579" s="1">
        <v>45503</v>
      </c>
      <c r="B579">
        <f t="shared" si="60"/>
        <v>7</v>
      </c>
      <c r="C579">
        <f t="shared" si="61"/>
        <v>2024</v>
      </c>
      <c r="D579" s="872" t="str">
        <f t="shared" si="58"/>
        <v>07´2024</v>
      </c>
      <c r="E579" s="867">
        <v>24</v>
      </c>
      <c r="F579" s="2">
        <f t="shared" si="59"/>
        <v>0</v>
      </c>
      <c r="G579" s="1483">
        <f t="shared" si="62"/>
        <v>0</v>
      </c>
      <c r="H579" s="5">
        <f t="shared" si="63"/>
        <v>0</v>
      </c>
      <c r="I579" s="995">
        <f>_xlfn.XLOOKUP($D579,Help2_FC!$D:$D,Help2_FC!H:H)</f>
        <v>18826</v>
      </c>
      <c r="J579" s="979">
        <f>_xlfn.XLOOKUP($D579,Help2_FC!$D:$D,Help2_FC!I:I)</f>
        <v>11189</v>
      </c>
      <c r="K579" s="979">
        <f>_xlfn.XLOOKUP($D579,Help2_FC!$D:$D,Help2_FC!J:J)</f>
        <v>2945</v>
      </c>
      <c r="L579" s="979">
        <f>_xlfn.XLOOKUP($D579,Help2_FC!$D:$D,Help2_FC!K:K)</f>
        <v>3409</v>
      </c>
      <c r="M579" s="979">
        <f>_xlfn.XLOOKUP($D579,Help2_FC!$D:$D,Help2_FC!L:L)</f>
        <v>8129.7136175653322</v>
      </c>
      <c r="N579" s="979">
        <f>_xlfn.XLOOKUP($D579,Help2_FC!$D:$D,Help2_FC!M:M)</f>
        <v>9946.8367840826049</v>
      </c>
      <c r="P579" s="979">
        <f>_xlfn.XLOOKUP($D579,Help2_FC!$D:$D,Help2_FC!F:F)</f>
        <v>693.6</v>
      </c>
      <c r="Q579" s="979">
        <f t="shared" si="65"/>
        <v>552</v>
      </c>
      <c r="R579" s="979">
        <f>_xlfn.XLOOKUP($D579,Help2_FC!$D:$D,Help2_FC!N:N)</f>
        <v>8129.7136175653322</v>
      </c>
      <c r="S579" s="979">
        <f>_xlfn.XLOOKUP($D579,Help2_FC!$D:$D,Help2_FC!O:O)</f>
        <v>8034.9336643357592</v>
      </c>
      <c r="T579" s="979">
        <f>_xlfn.XLOOKUP($D579,Help2_FC!$D:$D,Help2_FC!P:P)</f>
        <v>600</v>
      </c>
      <c r="U579" s="979">
        <f>_xlfn.XLOOKUP($D579,Help2_FC!$D:$D,Help2_FC!Q:Q)</f>
        <v>150</v>
      </c>
      <c r="V579" s="979">
        <f>_xlfn.XLOOKUP($D579,Help2_FC!$D:$D,Help2_FC!R:R)</f>
        <v>70</v>
      </c>
      <c r="W579" s="979">
        <f>_xlfn.XLOOKUP($D579,Help2_FC!$D:$D,Help2_FC!S:S)</f>
        <v>27500</v>
      </c>
      <c r="Y579" s="979">
        <f>_xlfn.XLOOKUP($D579,Help2_FC!$D:$D,Help2_FC!V:V)</f>
        <v>7850</v>
      </c>
      <c r="Z579" s="979">
        <f>_xlfn.XLOOKUP($D579,Help2_FC!$D:$D,Help2_FC!W:W)</f>
        <v>3339</v>
      </c>
      <c r="AA579" s="979">
        <f>_xlfn.XLOOKUP($D579,Help2_FC!$D:$D,Help2_FC!X:X)</f>
        <v>0</v>
      </c>
      <c r="AB579" s="979">
        <f>_xlfn.XLOOKUP($D579,Help2_FC!$D:$D,Help2_FC!Y:Y)</f>
        <v>6354</v>
      </c>
      <c r="AC579" s="979">
        <f>_xlfn.XLOOKUP($D579,Help2_FC!$D:$D,Help2_FC!Z:Z)</f>
        <v>1283</v>
      </c>
      <c r="AD579" s="979">
        <f>_xlfn.XLOOKUP($D579,Help2_FC!$D:$D,Help2_FC!AA:AA)</f>
        <v>1319.2435668000001</v>
      </c>
      <c r="AE579" s="979">
        <f>_xlfn.XLOOKUP($D579,Help2_FC!$D:$D,Help2_FC!AB:AB)</f>
        <v>0</v>
      </c>
      <c r="AF579" s="979">
        <f>_xlfn.XLOOKUP($D579,Help2_FC!$D:$D,Help2_FC!AC:AC)</f>
        <v>295</v>
      </c>
      <c r="AG579" s="979">
        <f>_xlfn.XLOOKUP($D579,Help2_FC!$D:$D,Help2_FC!AD:AD)</f>
        <v>70</v>
      </c>
      <c r="AH579" s="979">
        <f>_xlfn.XLOOKUP($D579,Help2_FC!$D:$D,Help2_FC!AE:AE)</f>
        <v>864.90000000000009</v>
      </c>
      <c r="AI579" s="979">
        <f>_xlfn.XLOOKUP($D579,Help2_FC!$D:$D,Help2_FC!AF:AF)</f>
        <v>3574.9199999999996</v>
      </c>
      <c r="AJ579" s="979">
        <f>_xlfn.XLOOKUP($D579,Help2_FC!$D:$D,Help2_FC!AG:AG)</f>
        <v>369.48078849691115</v>
      </c>
      <c r="AK579" s="979">
        <f>_xlfn.XLOOKUP($D579,Help2_FC!$D:$D,Help2_FC!AH:AH)</f>
        <v>6558.4511030676849</v>
      </c>
      <c r="AL579" s="979">
        <f>_xlfn.XLOOKUP($D579,Help2_FC!$D:$D,Help2_FC!AI:AI)</f>
        <v>510.00000000000006</v>
      </c>
      <c r="AM579" s="979">
        <f>_xlfn.XLOOKUP($D579,Help2_FC!$D:$D,Help2_FC!AJ:AJ)</f>
        <v>0</v>
      </c>
      <c r="AN579" s="979">
        <f>_xlfn.XLOOKUP($D579,Help2_FC!$D:$D,Help2_FC!AK:AK)</f>
        <v>0</v>
      </c>
      <c r="AP579">
        <v>8</v>
      </c>
    </row>
    <row r="580" spans="1:42" x14ac:dyDescent="0.2">
      <c r="A580" s="1">
        <v>45504</v>
      </c>
      <c r="B580">
        <f t="shared" si="60"/>
        <v>7</v>
      </c>
      <c r="C580">
        <f t="shared" si="61"/>
        <v>2024</v>
      </c>
      <c r="D580" s="872" t="str">
        <f t="shared" si="58"/>
        <v>07´2024</v>
      </c>
      <c r="E580" s="867">
        <v>12.4</v>
      </c>
      <c r="F580" s="2">
        <f t="shared" si="59"/>
        <v>11.6</v>
      </c>
      <c r="G580" s="1483">
        <f t="shared" si="62"/>
        <v>1.6724336793540944E-2</v>
      </c>
      <c r="H580" s="5">
        <f t="shared" si="63"/>
        <v>0.48333333333333334</v>
      </c>
      <c r="I580" s="995">
        <f>_xlfn.XLOOKUP($D580,Help2_FC!$D:$D,Help2_FC!H:H)</f>
        <v>18826</v>
      </c>
      <c r="J580" s="979">
        <f>_xlfn.XLOOKUP($D580,Help2_FC!$D:$D,Help2_FC!I:I)</f>
        <v>11189</v>
      </c>
      <c r="K580" s="979">
        <f>_xlfn.XLOOKUP($D580,Help2_FC!$D:$D,Help2_FC!J:J)</f>
        <v>2945</v>
      </c>
      <c r="L580" s="979">
        <f>_xlfn.XLOOKUP($D580,Help2_FC!$D:$D,Help2_FC!K:K)</f>
        <v>3409</v>
      </c>
      <c r="M580" s="979">
        <f>_xlfn.XLOOKUP($D580,Help2_FC!$D:$D,Help2_FC!L:L)</f>
        <v>8129.7136175653322</v>
      </c>
      <c r="N580" s="979">
        <f>_xlfn.XLOOKUP($D580,Help2_FC!$D:$D,Help2_FC!M:M)</f>
        <v>9946.8367840826049</v>
      </c>
      <c r="P580" s="979">
        <f>_xlfn.XLOOKUP($D580,Help2_FC!$D:$D,Help2_FC!F:F)</f>
        <v>693.6</v>
      </c>
      <c r="Q580" s="979">
        <f t="shared" si="65"/>
        <v>552</v>
      </c>
      <c r="R580" s="979">
        <f>_xlfn.XLOOKUP($D580,Help2_FC!$D:$D,Help2_FC!N:N)</f>
        <v>8129.7136175653322</v>
      </c>
      <c r="S580" s="979">
        <f>_xlfn.XLOOKUP($D580,Help2_FC!$D:$D,Help2_FC!O:O)</f>
        <v>8034.9336643357592</v>
      </c>
      <c r="T580" s="979">
        <f>_xlfn.XLOOKUP($D580,Help2_FC!$D:$D,Help2_FC!P:P)</f>
        <v>600</v>
      </c>
      <c r="U580" s="979">
        <f>_xlfn.XLOOKUP($D580,Help2_FC!$D:$D,Help2_FC!Q:Q)</f>
        <v>150</v>
      </c>
      <c r="V580" s="979">
        <f>_xlfn.XLOOKUP($D580,Help2_FC!$D:$D,Help2_FC!R:R)</f>
        <v>70</v>
      </c>
      <c r="W580" s="979">
        <f>_xlfn.XLOOKUP($D580,Help2_FC!$D:$D,Help2_FC!S:S)</f>
        <v>27500</v>
      </c>
      <c r="Y580" s="979">
        <f>_xlfn.XLOOKUP($D580,Help2_FC!$D:$D,Help2_FC!V:V)</f>
        <v>7850</v>
      </c>
      <c r="Z580" s="979">
        <f>_xlfn.XLOOKUP($D580,Help2_FC!$D:$D,Help2_FC!W:W)</f>
        <v>3339</v>
      </c>
      <c r="AA580" s="979">
        <f>_xlfn.XLOOKUP($D580,Help2_FC!$D:$D,Help2_FC!X:X)</f>
        <v>0</v>
      </c>
      <c r="AB580" s="979">
        <f>_xlfn.XLOOKUP($D580,Help2_FC!$D:$D,Help2_FC!Y:Y)</f>
        <v>6354</v>
      </c>
      <c r="AC580" s="979">
        <f>_xlfn.XLOOKUP($D580,Help2_FC!$D:$D,Help2_FC!Z:Z)</f>
        <v>1283</v>
      </c>
      <c r="AD580" s="979">
        <f>_xlfn.XLOOKUP($D580,Help2_FC!$D:$D,Help2_FC!AA:AA)</f>
        <v>1319.2435668000001</v>
      </c>
      <c r="AE580" s="979">
        <f>_xlfn.XLOOKUP($D580,Help2_FC!$D:$D,Help2_FC!AB:AB)</f>
        <v>0</v>
      </c>
      <c r="AF580" s="979">
        <f>_xlfn.XLOOKUP($D580,Help2_FC!$D:$D,Help2_FC!AC:AC)</f>
        <v>295</v>
      </c>
      <c r="AG580" s="979">
        <f>_xlfn.XLOOKUP($D580,Help2_FC!$D:$D,Help2_FC!AD:AD)</f>
        <v>70</v>
      </c>
      <c r="AH580" s="979">
        <f>_xlfn.XLOOKUP($D580,Help2_FC!$D:$D,Help2_FC!AE:AE)</f>
        <v>864.90000000000009</v>
      </c>
      <c r="AI580" s="979">
        <f>_xlfn.XLOOKUP($D580,Help2_FC!$D:$D,Help2_FC!AF:AF)</f>
        <v>3574.9199999999996</v>
      </c>
      <c r="AJ580" s="979">
        <f>_xlfn.XLOOKUP($D580,Help2_FC!$D:$D,Help2_FC!AG:AG)</f>
        <v>369.48078849691115</v>
      </c>
      <c r="AK580" s="979">
        <f>_xlfn.XLOOKUP($D580,Help2_FC!$D:$D,Help2_FC!AH:AH)</f>
        <v>6558.4511030676849</v>
      </c>
      <c r="AL580" s="979">
        <f>_xlfn.XLOOKUP($D580,Help2_FC!$D:$D,Help2_FC!AI:AI)</f>
        <v>510.00000000000006</v>
      </c>
      <c r="AM580" s="979">
        <f>_xlfn.XLOOKUP($D580,Help2_FC!$D:$D,Help2_FC!AJ:AJ)</f>
        <v>0</v>
      </c>
      <c r="AN580" s="979">
        <f>_xlfn.XLOOKUP($D580,Help2_FC!$D:$D,Help2_FC!AK:AK)</f>
        <v>0</v>
      </c>
      <c r="AP580">
        <v>8</v>
      </c>
    </row>
    <row r="581" spans="1:42" x14ac:dyDescent="0.2">
      <c r="A581" s="1">
        <v>45505</v>
      </c>
      <c r="B581">
        <f t="shared" si="60"/>
        <v>8</v>
      </c>
      <c r="C581">
        <f t="shared" si="61"/>
        <v>2024</v>
      </c>
      <c r="D581" s="872" t="str">
        <f t="shared" si="58"/>
        <v>08´2024</v>
      </c>
      <c r="F581" s="2">
        <f t="shared" si="59"/>
        <v>24</v>
      </c>
      <c r="G581" s="1483">
        <f t="shared" si="62"/>
        <v>3.2786885245901641E-2</v>
      </c>
      <c r="H581" s="5">
        <f t="shared" si="63"/>
        <v>1</v>
      </c>
      <c r="I581" s="995">
        <f>_xlfn.XLOOKUP($D581,Help2_FC!$D:$D,Help2_FC!H:H)</f>
        <v>18826</v>
      </c>
      <c r="J581" s="979">
        <f>_xlfn.XLOOKUP($D581,Help2_FC!$D:$D,Help2_FC!I:I)</f>
        <v>11189</v>
      </c>
      <c r="K581" s="979">
        <f>_xlfn.XLOOKUP($D581,Help2_FC!$D:$D,Help2_FC!J:J)</f>
        <v>3363</v>
      </c>
      <c r="L581" s="979">
        <f>_xlfn.XLOOKUP($D581,Help2_FC!$D:$D,Help2_FC!K:K)</f>
        <v>2991</v>
      </c>
      <c r="M581" s="979">
        <f>_xlfn.XLOOKUP($D581,Help2_FC!$D:$D,Help2_FC!L:L)</f>
        <v>8338.4708219571112</v>
      </c>
      <c r="N581" s="979">
        <f>_xlfn.XLOOKUP($D581,Help2_FC!$D:$D,Help2_FC!M:M)</f>
        <v>10005.176018770106</v>
      </c>
      <c r="P581" s="979">
        <f>_xlfn.XLOOKUP($D581,Help2_FC!$D:$D,Help2_FC!F:F)</f>
        <v>732</v>
      </c>
      <c r="Q581" s="979">
        <f t="shared" si="65"/>
        <v>552</v>
      </c>
      <c r="R581" s="979">
        <f>_xlfn.XLOOKUP($D581,Help2_FC!$D:$D,Help2_FC!N:N)</f>
        <v>8338.4708219571112</v>
      </c>
      <c r="S581" s="979">
        <f>_xlfn.XLOOKUP($D581,Help2_FC!$D:$D,Help2_FC!O:O)</f>
        <v>8165.8378644201139</v>
      </c>
      <c r="T581" s="979">
        <f>_xlfn.XLOOKUP($D581,Help2_FC!$D:$D,Help2_FC!P:P)</f>
        <v>600</v>
      </c>
      <c r="U581" s="979">
        <f>_xlfn.XLOOKUP($D581,Help2_FC!$D:$D,Help2_FC!Q:Q)</f>
        <v>100</v>
      </c>
      <c r="V581" s="979">
        <f>_xlfn.XLOOKUP($D581,Help2_FC!$D:$D,Help2_FC!R:R)</f>
        <v>0</v>
      </c>
      <c r="W581" s="979">
        <f>_xlfn.XLOOKUP($D581,Help2_FC!$D:$D,Help2_FC!S:S)</f>
        <v>18000</v>
      </c>
      <c r="Y581" s="979">
        <f>_xlfn.XLOOKUP($D581,Help2_FC!$D:$D,Help2_FC!V:V)</f>
        <v>7618</v>
      </c>
      <c r="Z581" s="979">
        <f>_xlfn.XLOOKUP($D581,Help2_FC!$D:$D,Help2_FC!W:W)</f>
        <v>3571</v>
      </c>
      <c r="AA581" s="979">
        <f>_xlfn.XLOOKUP($D581,Help2_FC!$D:$D,Help2_FC!X:X)</f>
        <v>0</v>
      </c>
      <c r="AB581" s="979">
        <f>_xlfn.XLOOKUP($D581,Help2_FC!$D:$D,Help2_FC!Y:Y)</f>
        <v>6354</v>
      </c>
      <c r="AC581" s="979">
        <f>_xlfn.XLOOKUP($D581,Help2_FC!$D:$D,Help2_FC!Z:Z)</f>
        <v>1283</v>
      </c>
      <c r="AD581" s="979">
        <f>_xlfn.XLOOKUP($D581,Help2_FC!$D:$D,Help2_FC!AA:AA)</f>
        <v>1186.5679668</v>
      </c>
      <c r="AE581" s="979">
        <f>_xlfn.XLOOKUP($D581,Help2_FC!$D:$D,Help2_FC!AB:AB)</f>
        <v>160</v>
      </c>
      <c r="AF581" s="979">
        <f>_xlfn.XLOOKUP($D581,Help2_FC!$D:$D,Help2_FC!AC:AC)</f>
        <v>250</v>
      </c>
      <c r="AG581" s="979">
        <f>_xlfn.XLOOKUP($D581,Help2_FC!$D:$D,Help2_FC!AD:AD)</f>
        <v>0</v>
      </c>
      <c r="AH581" s="979">
        <f>_xlfn.XLOOKUP($D581,Help2_FC!$D:$D,Help2_FC!AE:AE)</f>
        <v>864.90000000000009</v>
      </c>
      <c r="AI581" s="979">
        <f>_xlfn.XLOOKUP($D581,Help2_FC!$D:$D,Help2_FC!AF:AF)</f>
        <v>3574.9199999999996</v>
      </c>
      <c r="AJ581" s="979">
        <f>_xlfn.XLOOKUP($D581,Help2_FC!$D:$D,Help2_FC!AG:AG)</f>
        <v>383.35359786990659</v>
      </c>
      <c r="AK581" s="979">
        <f>_xlfn.XLOOKUP($D581,Help2_FC!$D:$D,Help2_FC!AH:AH)</f>
        <v>6485.9224240281519</v>
      </c>
      <c r="AL581" s="979">
        <f>_xlfn.XLOOKUP($D581,Help2_FC!$D:$D,Help2_FC!AI:AI)</f>
        <v>442.00000000000006</v>
      </c>
      <c r="AM581" s="979">
        <f>_xlfn.XLOOKUP($D581,Help2_FC!$D:$D,Help2_FC!AJ:AJ)</f>
        <v>0</v>
      </c>
      <c r="AN581" s="979">
        <f>_xlfn.XLOOKUP($D581,Help2_FC!$D:$D,Help2_FC!AK:AK)</f>
        <v>0</v>
      </c>
      <c r="AP581">
        <v>8</v>
      </c>
    </row>
    <row r="582" spans="1:42" x14ac:dyDescent="0.2">
      <c r="A582" s="1">
        <v>45506</v>
      </c>
      <c r="B582">
        <f t="shared" si="60"/>
        <v>8</v>
      </c>
      <c r="C582">
        <f t="shared" si="61"/>
        <v>2024</v>
      </c>
      <c r="D582" s="872" t="str">
        <f t="shared" si="58"/>
        <v>08´2024</v>
      </c>
      <c r="F582" s="2">
        <f t="shared" si="59"/>
        <v>24</v>
      </c>
      <c r="G582" s="1483">
        <f t="shared" si="62"/>
        <v>3.2786885245901641E-2</v>
      </c>
      <c r="H582" s="5">
        <f t="shared" si="63"/>
        <v>1</v>
      </c>
      <c r="I582" s="995">
        <f>_xlfn.XLOOKUP($D582,Help2_FC!$D:$D,Help2_FC!H:H)</f>
        <v>18826</v>
      </c>
      <c r="J582" s="979">
        <f>_xlfn.XLOOKUP($D582,Help2_FC!$D:$D,Help2_FC!I:I)</f>
        <v>11189</v>
      </c>
      <c r="K582" s="979">
        <f>_xlfn.XLOOKUP($D582,Help2_FC!$D:$D,Help2_FC!J:J)</f>
        <v>3363</v>
      </c>
      <c r="L582" s="979">
        <f>_xlfn.XLOOKUP($D582,Help2_FC!$D:$D,Help2_FC!K:K)</f>
        <v>2991</v>
      </c>
      <c r="M582" s="979">
        <f>_xlfn.XLOOKUP($D582,Help2_FC!$D:$D,Help2_FC!L:L)</f>
        <v>8338.4708219571112</v>
      </c>
      <c r="N582" s="979">
        <f>_xlfn.XLOOKUP($D582,Help2_FC!$D:$D,Help2_FC!M:M)</f>
        <v>10005.176018770106</v>
      </c>
      <c r="P582" s="979">
        <f>_xlfn.XLOOKUP($D582,Help2_FC!$D:$D,Help2_FC!F:F)</f>
        <v>732</v>
      </c>
      <c r="Q582" s="979">
        <f t="shared" si="65"/>
        <v>552</v>
      </c>
      <c r="R582" s="979">
        <f>_xlfn.XLOOKUP($D582,Help2_FC!$D:$D,Help2_FC!N:N)</f>
        <v>8338.4708219571112</v>
      </c>
      <c r="S582" s="979">
        <f>_xlfn.XLOOKUP($D582,Help2_FC!$D:$D,Help2_FC!O:O)</f>
        <v>8165.8378644201139</v>
      </c>
      <c r="T582" s="979">
        <f>_xlfn.XLOOKUP($D582,Help2_FC!$D:$D,Help2_FC!P:P)</f>
        <v>600</v>
      </c>
      <c r="U582" s="979">
        <f>_xlfn.XLOOKUP($D582,Help2_FC!$D:$D,Help2_FC!Q:Q)</f>
        <v>100</v>
      </c>
      <c r="V582" s="979">
        <f>_xlfn.XLOOKUP($D582,Help2_FC!$D:$D,Help2_FC!R:R)</f>
        <v>0</v>
      </c>
      <c r="W582" s="979">
        <f>_xlfn.XLOOKUP($D582,Help2_FC!$D:$D,Help2_FC!S:S)</f>
        <v>18000</v>
      </c>
      <c r="Y582" s="979">
        <f>_xlfn.XLOOKUP($D582,Help2_FC!$D:$D,Help2_FC!V:V)</f>
        <v>7618</v>
      </c>
      <c r="Z582" s="979">
        <f>_xlfn.XLOOKUP($D582,Help2_FC!$D:$D,Help2_FC!W:W)</f>
        <v>3571</v>
      </c>
      <c r="AA582" s="979">
        <f>_xlfn.XLOOKUP($D582,Help2_FC!$D:$D,Help2_FC!X:X)</f>
        <v>0</v>
      </c>
      <c r="AB582" s="979">
        <f>_xlfn.XLOOKUP($D582,Help2_FC!$D:$D,Help2_FC!Y:Y)</f>
        <v>6354</v>
      </c>
      <c r="AC582" s="979">
        <f>_xlfn.XLOOKUP($D582,Help2_FC!$D:$D,Help2_FC!Z:Z)</f>
        <v>1283</v>
      </c>
      <c r="AD582" s="979">
        <f>_xlfn.XLOOKUP($D582,Help2_FC!$D:$D,Help2_FC!AA:AA)</f>
        <v>1186.5679668</v>
      </c>
      <c r="AE582" s="979">
        <f>_xlfn.XLOOKUP($D582,Help2_FC!$D:$D,Help2_FC!AB:AB)</f>
        <v>160</v>
      </c>
      <c r="AF582" s="979">
        <f>_xlfn.XLOOKUP($D582,Help2_FC!$D:$D,Help2_FC!AC:AC)</f>
        <v>250</v>
      </c>
      <c r="AG582" s="979">
        <f>_xlfn.XLOOKUP($D582,Help2_FC!$D:$D,Help2_FC!AD:AD)</f>
        <v>0</v>
      </c>
      <c r="AH582" s="979">
        <f>_xlfn.XLOOKUP($D582,Help2_FC!$D:$D,Help2_FC!AE:AE)</f>
        <v>864.90000000000009</v>
      </c>
      <c r="AI582" s="979">
        <f>_xlfn.XLOOKUP($D582,Help2_FC!$D:$D,Help2_FC!AF:AF)</f>
        <v>3574.9199999999996</v>
      </c>
      <c r="AJ582" s="979">
        <f>_xlfn.XLOOKUP($D582,Help2_FC!$D:$D,Help2_FC!AG:AG)</f>
        <v>383.35359786990659</v>
      </c>
      <c r="AK582" s="979">
        <f>_xlfn.XLOOKUP($D582,Help2_FC!$D:$D,Help2_FC!AH:AH)</f>
        <v>6485.9224240281519</v>
      </c>
      <c r="AL582" s="979">
        <f>_xlfn.XLOOKUP($D582,Help2_FC!$D:$D,Help2_FC!AI:AI)</f>
        <v>442.00000000000006</v>
      </c>
      <c r="AM582" s="979">
        <f>_xlfn.XLOOKUP($D582,Help2_FC!$D:$D,Help2_FC!AJ:AJ)</f>
        <v>0</v>
      </c>
      <c r="AN582" s="979">
        <f>_xlfn.XLOOKUP($D582,Help2_FC!$D:$D,Help2_FC!AK:AK)</f>
        <v>0</v>
      </c>
      <c r="AP582">
        <v>8</v>
      </c>
    </row>
    <row r="583" spans="1:42" x14ac:dyDescent="0.2">
      <c r="A583" s="1">
        <v>45507</v>
      </c>
      <c r="B583">
        <f t="shared" si="60"/>
        <v>8</v>
      </c>
      <c r="C583">
        <f t="shared" si="61"/>
        <v>2024</v>
      </c>
      <c r="D583" s="872" t="str">
        <f t="shared" si="58"/>
        <v>08´2024</v>
      </c>
      <c r="F583" s="2">
        <f t="shared" si="59"/>
        <v>24</v>
      </c>
      <c r="G583" s="1483">
        <f t="shared" si="62"/>
        <v>3.2786885245901641E-2</v>
      </c>
      <c r="H583" s="5">
        <f t="shared" si="63"/>
        <v>1</v>
      </c>
      <c r="I583" s="995">
        <f>_xlfn.XLOOKUP($D583,Help2_FC!$D:$D,Help2_FC!H:H)</f>
        <v>18826</v>
      </c>
      <c r="J583" s="979">
        <f>_xlfn.XLOOKUP($D583,Help2_FC!$D:$D,Help2_FC!I:I)</f>
        <v>11189</v>
      </c>
      <c r="K583" s="979">
        <f>_xlfn.XLOOKUP($D583,Help2_FC!$D:$D,Help2_FC!J:J)</f>
        <v>3363</v>
      </c>
      <c r="L583" s="979">
        <f>_xlfn.XLOOKUP($D583,Help2_FC!$D:$D,Help2_FC!K:K)</f>
        <v>2991</v>
      </c>
      <c r="M583" s="979">
        <f>_xlfn.XLOOKUP($D583,Help2_FC!$D:$D,Help2_FC!L:L)</f>
        <v>8338.4708219571112</v>
      </c>
      <c r="N583" s="979">
        <f>_xlfn.XLOOKUP($D583,Help2_FC!$D:$D,Help2_FC!M:M)</f>
        <v>10005.176018770106</v>
      </c>
      <c r="P583" s="979">
        <f>_xlfn.XLOOKUP($D583,Help2_FC!$D:$D,Help2_FC!F:F)</f>
        <v>732</v>
      </c>
      <c r="Q583" s="979">
        <f t="shared" si="65"/>
        <v>552</v>
      </c>
      <c r="R583" s="979">
        <f>_xlfn.XLOOKUP($D583,Help2_FC!$D:$D,Help2_FC!N:N)</f>
        <v>8338.4708219571112</v>
      </c>
      <c r="S583" s="979">
        <f>_xlfn.XLOOKUP($D583,Help2_FC!$D:$D,Help2_FC!O:O)</f>
        <v>8165.8378644201139</v>
      </c>
      <c r="T583" s="979">
        <f>_xlfn.XLOOKUP($D583,Help2_FC!$D:$D,Help2_FC!P:P)</f>
        <v>600</v>
      </c>
      <c r="U583" s="979">
        <f>_xlfn.XLOOKUP($D583,Help2_FC!$D:$D,Help2_FC!Q:Q)</f>
        <v>100</v>
      </c>
      <c r="V583" s="979">
        <f>_xlfn.XLOOKUP($D583,Help2_FC!$D:$D,Help2_FC!R:R)</f>
        <v>0</v>
      </c>
      <c r="W583" s="979">
        <f>_xlfn.XLOOKUP($D583,Help2_FC!$D:$D,Help2_FC!S:S)</f>
        <v>18000</v>
      </c>
      <c r="Y583" s="979">
        <f>_xlfn.XLOOKUP($D583,Help2_FC!$D:$D,Help2_FC!V:V)</f>
        <v>7618</v>
      </c>
      <c r="Z583" s="979">
        <f>_xlfn.XLOOKUP($D583,Help2_FC!$D:$D,Help2_FC!W:W)</f>
        <v>3571</v>
      </c>
      <c r="AA583" s="979">
        <f>_xlfn.XLOOKUP($D583,Help2_FC!$D:$D,Help2_FC!X:X)</f>
        <v>0</v>
      </c>
      <c r="AB583" s="979">
        <f>_xlfn.XLOOKUP($D583,Help2_FC!$D:$D,Help2_FC!Y:Y)</f>
        <v>6354</v>
      </c>
      <c r="AC583" s="979">
        <f>_xlfn.XLOOKUP($D583,Help2_FC!$D:$D,Help2_FC!Z:Z)</f>
        <v>1283</v>
      </c>
      <c r="AD583" s="979">
        <f>_xlfn.XLOOKUP($D583,Help2_FC!$D:$D,Help2_FC!AA:AA)</f>
        <v>1186.5679668</v>
      </c>
      <c r="AE583" s="979">
        <f>_xlfn.XLOOKUP($D583,Help2_FC!$D:$D,Help2_FC!AB:AB)</f>
        <v>160</v>
      </c>
      <c r="AF583" s="979">
        <f>_xlfn.XLOOKUP($D583,Help2_FC!$D:$D,Help2_FC!AC:AC)</f>
        <v>250</v>
      </c>
      <c r="AG583" s="979">
        <f>_xlfn.XLOOKUP($D583,Help2_FC!$D:$D,Help2_FC!AD:AD)</f>
        <v>0</v>
      </c>
      <c r="AH583" s="979">
        <f>_xlfn.XLOOKUP($D583,Help2_FC!$D:$D,Help2_FC!AE:AE)</f>
        <v>864.90000000000009</v>
      </c>
      <c r="AI583" s="979">
        <f>_xlfn.XLOOKUP($D583,Help2_FC!$D:$D,Help2_FC!AF:AF)</f>
        <v>3574.9199999999996</v>
      </c>
      <c r="AJ583" s="979">
        <f>_xlfn.XLOOKUP($D583,Help2_FC!$D:$D,Help2_FC!AG:AG)</f>
        <v>383.35359786990659</v>
      </c>
      <c r="AK583" s="979">
        <f>_xlfn.XLOOKUP($D583,Help2_FC!$D:$D,Help2_FC!AH:AH)</f>
        <v>6485.9224240281519</v>
      </c>
      <c r="AL583" s="979">
        <f>_xlfn.XLOOKUP($D583,Help2_FC!$D:$D,Help2_FC!AI:AI)</f>
        <v>442.00000000000006</v>
      </c>
      <c r="AM583" s="979">
        <f>_xlfn.XLOOKUP($D583,Help2_FC!$D:$D,Help2_FC!AJ:AJ)</f>
        <v>0</v>
      </c>
      <c r="AN583" s="979">
        <f>_xlfn.XLOOKUP($D583,Help2_FC!$D:$D,Help2_FC!AK:AK)</f>
        <v>0</v>
      </c>
      <c r="AP583">
        <v>8</v>
      </c>
    </row>
    <row r="584" spans="1:42" x14ac:dyDescent="0.2">
      <c r="A584" s="1">
        <v>45508</v>
      </c>
      <c r="B584">
        <f t="shared" si="60"/>
        <v>8</v>
      </c>
      <c r="C584">
        <f t="shared" si="61"/>
        <v>2024</v>
      </c>
      <c r="D584" s="872" t="str">
        <f t="shared" si="58"/>
        <v>08´2024</v>
      </c>
      <c r="F584" s="2">
        <f t="shared" si="59"/>
        <v>24</v>
      </c>
      <c r="G584" s="1483">
        <f t="shared" si="62"/>
        <v>3.2786885245901641E-2</v>
      </c>
      <c r="H584" s="5">
        <f t="shared" si="63"/>
        <v>1</v>
      </c>
      <c r="I584" s="995">
        <f>_xlfn.XLOOKUP($D584,Help2_FC!$D:$D,Help2_FC!H:H)</f>
        <v>18826</v>
      </c>
      <c r="J584" s="979">
        <f>_xlfn.XLOOKUP($D584,Help2_FC!$D:$D,Help2_FC!I:I)</f>
        <v>11189</v>
      </c>
      <c r="K584" s="979">
        <f>_xlfn.XLOOKUP($D584,Help2_FC!$D:$D,Help2_FC!J:J)</f>
        <v>3363</v>
      </c>
      <c r="L584" s="979">
        <f>_xlfn.XLOOKUP($D584,Help2_FC!$D:$D,Help2_FC!K:K)</f>
        <v>2991</v>
      </c>
      <c r="M584" s="979">
        <f>_xlfn.XLOOKUP($D584,Help2_FC!$D:$D,Help2_FC!L:L)</f>
        <v>8338.4708219571112</v>
      </c>
      <c r="N584" s="979">
        <f>_xlfn.XLOOKUP($D584,Help2_FC!$D:$D,Help2_FC!M:M)</f>
        <v>10005.176018770106</v>
      </c>
      <c r="P584" s="979">
        <f>_xlfn.XLOOKUP($D584,Help2_FC!$D:$D,Help2_FC!F:F)</f>
        <v>732</v>
      </c>
      <c r="Q584" s="979">
        <f t="shared" si="65"/>
        <v>552</v>
      </c>
      <c r="R584" s="979">
        <f>_xlfn.XLOOKUP($D584,Help2_FC!$D:$D,Help2_FC!N:N)</f>
        <v>8338.4708219571112</v>
      </c>
      <c r="S584" s="979">
        <f>_xlfn.XLOOKUP($D584,Help2_FC!$D:$D,Help2_FC!O:O)</f>
        <v>8165.8378644201139</v>
      </c>
      <c r="T584" s="979">
        <f>_xlfn.XLOOKUP($D584,Help2_FC!$D:$D,Help2_FC!P:P)</f>
        <v>600</v>
      </c>
      <c r="U584" s="979">
        <f>_xlfn.XLOOKUP($D584,Help2_FC!$D:$D,Help2_FC!Q:Q)</f>
        <v>100</v>
      </c>
      <c r="V584" s="979">
        <f>_xlfn.XLOOKUP($D584,Help2_FC!$D:$D,Help2_FC!R:R)</f>
        <v>0</v>
      </c>
      <c r="W584" s="979">
        <f>_xlfn.XLOOKUP($D584,Help2_FC!$D:$D,Help2_FC!S:S)</f>
        <v>18000</v>
      </c>
      <c r="Y584" s="979">
        <f>_xlfn.XLOOKUP($D584,Help2_FC!$D:$D,Help2_FC!V:V)</f>
        <v>7618</v>
      </c>
      <c r="Z584" s="979">
        <f>_xlfn.XLOOKUP($D584,Help2_FC!$D:$D,Help2_FC!W:W)</f>
        <v>3571</v>
      </c>
      <c r="AA584" s="979">
        <f>_xlfn.XLOOKUP($D584,Help2_FC!$D:$D,Help2_FC!X:X)</f>
        <v>0</v>
      </c>
      <c r="AB584" s="979">
        <f>_xlfn.XLOOKUP($D584,Help2_FC!$D:$D,Help2_FC!Y:Y)</f>
        <v>6354</v>
      </c>
      <c r="AC584" s="979">
        <f>_xlfn.XLOOKUP($D584,Help2_FC!$D:$D,Help2_FC!Z:Z)</f>
        <v>1283</v>
      </c>
      <c r="AD584" s="979">
        <f>_xlfn.XLOOKUP($D584,Help2_FC!$D:$D,Help2_FC!AA:AA)</f>
        <v>1186.5679668</v>
      </c>
      <c r="AE584" s="979">
        <f>_xlfn.XLOOKUP($D584,Help2_FC!$D:$D,Help2_FC!AB:AB)</f>
        <v>160</v>
      </c>
      <c r="AF584" s="979">
        <f>_xlfn.XLOOKUP($D584,Help2_FC!$D:$D,Help2_FC!AC:AC)</f>
        <v>250</v>
      </c>
      <c r="AG584" s="979">
        <f>_xlfn.XLOOKUP($D584,Help2_FC!$D:$D,Help2_FC!AD:AD)</f>
        <v>0</v>
      </c>
      <c r="AH584" s="979">
        <f>_xlfn.XLOOKUP($D584,Help2_FC!$D:$D,Help2_FC!AE:AE)</f>
        <v>864.90000000000009</v>
      </c>
      <c r="AI584" s="979">
        <f>_xlfn.XLOOKUP($D584,Help2_FC!$D:$D,Help2_FC!AF:AF)</f>
        <v>3574.9199999999996</v>
      </c>
      <c r="AJ584" s="979">
        <f>_xlfn.XLOOKUP($D584,Help2_FC!$D:$D,Help2_FC!AG:AG)</f>
        <v>383.35359786990659</v>
      </c>
      <c r="AK584" s="979">
        <f>_xlfn.XLOOKUP($D584,Help2_FC!$D:$D,Help2_FC!AH:AH)</f>
        <v>6485.9224240281519</v>
      </c>
      <c r="AL584" s="979">
        <f>_xlfn.XLOOKUP($D584,Help2_FC!$D:$D,Help2_FC!AI:AI)</f>
        <v>442.00000000000006</v>
      </c>
      <c r="AM584" s="979">
        <f>_xlfn.XLOOKUP($D584,Help2_FC!$D:$D,Help2_FC!AJ:AJ)</f>
        <v>0</v>
      </c>
      <c r="AN584" s="979">
        <f>_xlfn.XLOOKUP($D584,Help2_FC!$D:$D,Help2_FC!AK:AK)</f>
        <v>0</v>
      </c>
      <c r="AP584">
        <v>8</v>
      </c>
    </row>
    <row r="585" spans="1:42" x14ac:dyDescent="0.2">
      <c r="A585" s="1">
        <v>45509</v>
      </c>
      <c r="B585">
        <f t="shared" si="60"/>
        <v>8</v>
      </c>
      <c r="C585">
        <f t="shared" si="61"/>
        <v>2024</v>
      </c>
      <c r="D585" s="872" t="str">
        <f t="shared" si="58"/>
        <v>08´2024</v>
      </c>
      <c r="F585" s="2">
        <f t="shared" si="59"/>
        <v>24</v>
      </c>
      <c r="G585" s="1483">
        <f t="shared" si="62"/>
        <v>3.2786885245901641E-2</v>
      </c>
      <c r="H585" s="5">
        <f t="shared" si="63"/>
        <v>1</v>
      </c>
      <c r="I585" s="995">
        <f>_xlfn.XLOOKUP($D585,Help2_FC!$D:$D,Help2_FC!H:H)</f>
        <v>18826</v>
      </c>
      <c r="J585" s="979">
        <f>_xlfn.XLOOKUP($D585,Help2_FC!$D:$D,Help2_FC!I:I)</f>
        <v>11189</v>
      </c>
      <c r="K585" s="979">
        <f>_xlfn.XLOOKUP($D585,Help2_FC!$D:$D,Help2_FC!J:J)</f>
        <v>3363</v>
      </c>
      <c r="L585" s="979">
        <f>_xlfn.XLOOKUP($D585,Help2_FC!$D:$D,Help2_FC!K:K)</f>
        <v>2991</v>
      </c>
      <c r="M585" s="979">
        <f>_xlfn.XLOOKUP($D585,Help2_FC!$D:$D,Help2_FC!L:L)</f>
        <v>8338.4708219571112</v>
      </c>
      <c r="N585" s="979">
        <f>_xlfn.XLOOKUP($D585,Help2_FC!$D:$D,Help2_FC!M:M)</f>
        <v>10005.176018770106</v>
      </c>
      <c r="P585" s="979">
        <f>_xlfn.XLOOKUP($D585,Help2_FC!$D:$D,Help2_FC!F:F)</f>
        <v>732</v>
      </c>
      <c r="Q585" s="979">
        <f t="shared" si="65"/>
        <v>552</v>
      </c>
      <c r="R585" s="979">
        <f>_xlfn.XLOOKUP($D585,Help2_FC!$D:$D,Help2_FC!N:N)</f>
        <v>8338.4708219571112</v>
      </c>
      <c r="S585" s="979">
        <f>_xlfn.XLOOKUP($D585,Help2_FC!$D:$D,Help2_FC!O:O)</f>
        <v>8165.8378644201139</v>
      </c>
      <c r="T585" s="979">
        <f>_xlfn.XLOOKUP($D585,Help2_FC!$D:$D,Help2_FC!P:P)</f>
        <v>600</v>
      </c>
      <c r="U585" s="979">
        <f>_xlfn.XLOOKUP($D585,Help2_FC!$D:$D,Help2_FC!Q:Q)</f>
        <v>100</v>
      </c>
      <c r="V585" s="979">
        <f>_xlfn.XLOOKUP($D585,Help2_FC!$D:$D,Help2_FC!R:R)</f>
        <v>0</v>
      </c>
      <c r="W585" s="979">
        <f>_xlfn.XLOOKUP($D585,Help2_FC!$D:$D,Help2_FC!S:S)</f>
        <v>18000</v>
      </c>
      <c r="Y585" s="979">
        <f>_xlfn.XLOOKUP($D585,Help2_FC!$D:$D,Help2_FC!V:V)</f>
        <v>7618</v>
      </c>
      <c r="Z585" s="979">
        <f>_xlfn.XLOOKUP($D585,Help2_FC!$D:$D,Help2_FC!W:W)</f>
        <v>3571</v>
      </c>
      <c r="AA585" s="979">
        <f>_xlfn.XLOOKUP($D585,Help2_FC!$D:$D,Help2_FC!X:X)</f>
        <v>0</v>
      </c>
      <c r="AB585" s="979">
        <f>_xlfn.XLOOKUP($D585,Help2_FC!$D:$D,Help2_FC!Y:Y)</f>
        <v>6354</v>
      </c>
      <c r="AC585" s="979">
        <f>_xlfn.XLOOKUP($D585,Help2_FC!$D:$D,Help2_FC!Z:Z)</f>
        <v>1283</v>
      </c>
      <c r="AD585" s="979">
        <f>_xlfn.XLOOKUP($D585,Help2_FC!$D:$D,Help2_FC!AA:AA)</f>
        <v>1186.5679668</v>
      </c>
      <c r="AE585" s="979">
        <f>_xlfn.XLOOKUP($D585,Help2_FC!$D:$D,Help2_FC!AB:AB)</f>
        <v>160</v>
      </c>
      <c r="AF585" s="979">
        <f>_xlfn.XLOOKUP($D585,Help2_FC!$D:$D,Help2_FC!AC:AC)</f>
        <v>250</v>
      </c>
      <c r="AG585" s="979">
        <f>_xlfn.XLOOKUP($D585,Help2_FC!$D:$D,Help2_FC!AD:AD)</f>
        <v>0</v>
      </c>
      <c r="AH585" s="979">
        <f>_xlfn.XLOOKUP($D585,Help2_FC!$D:$D,Help2_FC!AE:AE)</f>
        <v>864.90000000000009</v>
      </c>
      <c r="AI585" s="979">
        <f>_xlfn.XLOOKUP($D585,Help2_FC!$D:$D,Help2_FC!AF:AF)</f>
        <v>3574.9199999999996</v>
      </c>
      <c r="AJ585" s="979">
        <f>_xlfn.XLOOKUP($D585,Help2_FC!$D:$D,Help2_FC!AG:AG)</f>
        <v>383.35359786990659</v>
      </c>
      <c r="AK585" s="979">
        <f>_xlfn.XLOOKUP($D585,Help2_FC!$D:$D,Help2_FC!AH:AH)</f>
        <v>6485.9224240281519</v>
      </c>
      <c r="AL585" s="979">
        <f>_xlfn.XLOOKUP($D585,Help2_FC!$D:$D,Help2_FC!AI:AI)</f>
        <v>442.00000000000006</v>
      </c>
      <c r="AM585" s="979">
        <f>_xlfn.XLOOKUP($D585,Help2_FC!$D:$D,Help2_FC!AJ:AJ)</f>
        <v>0</v>
      </c>
      <c r="AN585" s="979">
        <f>_xlfn.XLOOKUP($D585,Help2_FC!$D:$D,Help2_FC!AK:AK)</f>
        <v>0</v>
      </c>
      <c r="AP585">
        <v>8</v>
      </c>
    </row>
    <row r="586" spans="1:42" x14ac:dyDescent="0.2">
      <c r="A586" s="1">
        <v>45510</v>
      </c>
      <c r="B586">
        <f t="shared" si="60"/>
        <v>8</v>
      </c>
      <c r="C586">
        <f t="shared" si="61"/>
        <v>2024</v>
      </c>
      <c r="D586" s="872" t="str">
        <f t="shared" si="58"/>
        <v>08´2024</v>
      </c>
      <c r="F586" s="2">
        <f t="shared" si="59"/>
        <v>24</v>
      </c>
      <c r="G586" s="1483">
        <f t="shared" si="62"/>
        <v>3.2786885245901641E-2</v>
      </c>
      <c r="H586" s="5">
        <f t="shared" si="63"/>
        <v>1</v>
      </c>
      <c r="I586" s="995">
        <f>_xlfn.XLOOKUP($D586,Help2_FC!$D:$D,Help2_FC!H:H)</f>
        <v>18826</v>
      </c>
      <c r="J586" s="979">
        <f>_xlfn.XLOOKUP($D586,Help2_FC!$D:$D,Help2_FC!I:I)</f>
        <v>11189</v>
      </c>
      <c r="K586" s="979">
        <f>_xlfn.XLOOKUP($D586,Help2_FC!$D:$D,Help2_FC!J:J)</f>
        <v>3363</v>
      </c>
      <c r="L586" s="979">
        <f>_xlfn.XLOOKUP($D586,Help2_FC!$D:$D,Help2_FC!K:K)</f>
        <v>2991</v>
      </c>
      <c r="M586" s="979">
        <f>_xlfn.XLOOKUP($D586,Help2_FC!$D:$D,Help2_FC!L:L)</f>
        <v>8338.4708219571112</v>
      </c>
      <c r="N586" s="979">
        <f>_xlfn.XLOOKUP($D586,Help2_FC!$D:$D,Help2_FC!M:M)</f>
        <v>10005.176018770106</v>
      </c>
      <c r="P586" s="979">
        <f>_xlfn.XLOOKUP($D586,Help2_FC!$D:$D,Help2_FC!F:F)</f>
        <v>732</v>
      </c>
      <c r="Q586" s="979">
        <f t="shared" si="65"/>
        <v>552</v>
      </c>
      <c r="R586" s="979">
        <f>_xlfn.XLOOKUP($D586,Help2_FC!$D:$D,Help2_FC!N:N)</f>
        <v>8338.4708219571112</v>
      </c>
      <c r="S586" s="979">
        <f>_xlfn.XLOOKUP($D586,Help2_FC!$D:$D,Help2_FC!O:O)</f>
        <v>8165.8378644201139</v>
      </c>
      <c r="T586" s="979">
        <f>_xlfn.XLOOKUP($D586,Help2_FC!$D:$D,Help2_FC!P:P)</f>
        <v>600</v>
      </c>
      <c r="U586" s="979">
        <f>_xlfn.XLOOKUP($D586,Help2_FC!$D:$D,Help2_FC!Q:Q)</f>
        <v>100</v>
      </c>
      <c r="V586" s="979">
        <f>_xlfn.XLOOKUP($D586,Help2_FC!$D:$D,Help2_FC!R:R)</f>
        <v>0</v>
      </c>
      <c r="W586" s="979">
        <f>_xlfn.XLOOKUP($D586,Help2_FC!$D:$D,Help2_FC!S:S)</f>
        <v>18000</v>
      </c>
      <c r="Y586" s="979">
        <f>_xlfn.XLOOKUP($D586,Help2_FC!$D:$D,Help2_FC!V:V)</f>
        <v>7618</v>
      </c>
      <c r="Z586" s="979">
        <f>_xlfn.XLOOKUP($D586,Help2_FC!$D:$D,Help2_FC!W:W)</f>
        <v>3571</v>
      </c>
      <c r="AA586" s="979">
        <f>_xlfn.XLOOKUP($D586,Help2_FC!$D:$D,Help2_FC!X:X)</f>
        <v>0</v>
      </c>
      <c r="AB586" s="979">
        <f>_xlfn.XLOOKUP($D586,Help2_FC!$D:$D,Help2_FC!Y:Y)</f>
        <v>6354</v>
      </c>
      <c r="AC586" s="979">
        <f>_xlfn.XLOOKUP($D586,Help2_FC!$D:$D,Help2_FC!Z:Z)</f>
        <v>1283</v>
      </c>
      <c r="AD586" s="979">
        <f>_xlfn.XLOOKUP($D586,Help2_FC!$D:$D,Help2_FC!AA:AA)</f>
        <v>1186.5679668</v>
      </c>
      <c r="AE586" s="979">
        <f>_xlfn.XLOOKUP($D586,Help2_FC!$D:$D,Help2_FC!AB:AB)</f>
        <v>160</v>
      </c>
      <c r="AF586" s="979">
        <f>_xlfn.XLOOKUP($D586,Help2_FC!$D:$D,Help2_FC!AC:AC)</f>
        <v>250</v>
      </c>
      <c r="AG586" s="979">
        <f>_xlfn.XLOOKUP($D586,Help2_FC!$D:$D,Help2_FC!AD:AD)</f>
        <v>0</v>
      </c>
      <c r="AH586" s="979">
        <f>_xlfn.XLOOKUP($D586,Help2_FC!$D:$D,Help2_FC!AE:AE)</f>
        <v>864.90000000000009</v>
      </c>
      <c r="AI586" s="979">
        <f>_xlfn.XLOOKUP($D586,Help2_FC!$D:$D,Help2_FC!AF:AF)</f>
        <v>3574.9199999999996</v>
      </c>
      <c r="AJ586" s="979">
        <f>_xlfn.XLOOKUP($D586,Help2_FC!$D:$D,Help2_FC!AG:AG)</f>
        <v>383.35359786990659</v>
      </c>
      <c r="AK586" s="979">
        <f>_xlfn.XLOOKUP($D586,Help2_FC!$D:$D,Help2_FC!AH:AH)</f>
        <v>6485.9224240281519</v>
      </c>
      <c r="AL586" s="979">
        <f>_xlfn.XLOOKUP($D586,Help2_FC!$D:$D,Help2_FC!AI:AI)</f>
        <v>442.00000000000006</v>
      </c>
      <c r="AM586" s="979">
        <f>_xlfn.XLOOKUP($D586,Help2_FC!$D:$D,Help2_FC!AJ:AJ)</f>
        <v>0</v>
      </c>
      <c r="AN586" s="979">
        <f>_xlfn.XLOOKUP($D586,Help2_FC!$D:$D,Help2_FC!AK:AK)</f>
        <v>0</v>
      </c>
      <c r="AP586">
        <v>8</v>
      </c>
    </row>
    <row r="587" spans="1:42" x14ac:dyDescent="0.2">
      <c r="A587" s="1">
        <v>45511</v>
      </c>
      <c r="B587">
        <f t="shared" si="60"/>
        <v>8</v>
      </c>
      <c r="C587">
        <f t="shared" si="61"/>
        <v>2024</v>
      </c>
      <c r="D587" s="872" t="str">
        <f t="shared" si="58"/>
        <v>08´2024</v>
      </c>
      <c r="F587" s="2">
        <f t="shared" si="59"/>
        <v>24</v>
      </c>
      <c r="G587" s="1483">
        <f t="shared" si="62"/>
        <v>3.2786885245901641E-2</v>
      </c>
      <c r="H587" s="5">
        <f t="shared" si="63"/>
        <v>1</v>
      </c>
      <c r="I587" s="995">
        <f>_xlfn.XLOOKUP($D587,Help2_FC!$D:$D,Help2_FC!H:H)</f>
        <v>18826</v>
      </c>
      <c r="J587" s="979">
        <f>_xlfn.XLOOKUP($D587,Help2_FC!$D:$D,Help2_FC!I:I)</f>
        <v>11189</v>
      </c>
      <c r="K587" s="979">
        <f>_xlfn.XLOOKUP($D587,Help2_FC!$D:$D,Help2_FC!J:J)</f>
        <v>3363</v>
      </c>
      <c r="L587" s="979">
        <f>_xlfn.XLOOKUP($D587,Help2_FC!$D:$D,Help2_FC!K:K)</f>
        <v>2991</v>
      </c>
      <c r="M587" s="979">
        <f>_xlfn.XLOOKUP($D587,Help2_FC!$D:$D,Help2_FC!L:L)</f>
        <v>8338.4708219571112</v>
      </c>
      <c r="N587" s="979">
        <f>_xlfn.XLOOKUP($D587,Help2_FC!$D:$D,Help2_FC!M:M)</f>
        <v>10005.176018770106</v>
      </c>
      <c r="P587" s="979">
        <f>_xlfn.XLOOKUP($D587,Help2_FC!$D:$D,Help2_FC!F:F)</f>
        <v>732</v>
      </c>
      <c r="Q587" s="979">
        <f t="shared" si="65"/>
        <v>552</v>
      </c>
      <c r="R587" s="979">
        <f>_xlfn.XLOOKUP($D587,Help2_FC!$D:$D,Help2_FC!N:N)</f>
        <v>8338.4708219571112</v>
      </c>
      <c r="S587" s="979">
        <f>_xlfn.XLOOKUP($D587,Help2_FC!$D:$D,Help2_FC!O:O)</f>
        <v>8165.8378644201139</v>
      </c>
      <c r="T587" s="979">
        <f>_xlfn.XLOOKUP($D587,Help2_FC!$D:$D,Help2_FC!P:P)</f>
        <v>600</v>
      </c>
      <c r="U587" s="979">
        <f>_xlfn.XLOOKUP($D587,Help2_FC!$D:$D,Help2_FC!Q:Q)</f>
        <v>100</v>
      </c>
      <c r="V587" s="979">
        <f>_xlfn.XLOOKUP($D587,Help2_FC!$D:$D,Help2_FC!R:R)</f>
        <v>0</v>
      </c>
      <c r="W587" s="979">
        <f>_xlfn.XLOOKUP($D587,Help2_FC!$D:$D,Help2_FC!S:S)</f>
        <v>18000</v>
      </c>
      <c r="Y587" s="979">
        <f>_xlfn.XLOOKUP($D587,Help2_FC!$D:$D,Help2_FC!V:V)</f>
        <v>7618</v>
      </c>
      <c r="Z587" s="979">
        <f>_xlfn.XLOOKUP($D587,Help2_FC!$D:$D,Help2_FC!W:W)</f>
        <v>3571</v>
      </c>
      <c r="AA587" s="979">
        <f>_xlfn.XLOOKUP($D587,Help2_FC!$D:$D,Help2_FC!X:X)</f>
        <v>0</v>
      </c>
      <c r="AB587" s="979">
        <f>_xlfn.XLOOKUP($D587,Help2_FC!$D:$D,Help2_FC!Y:Y)</f>
        <v>6354</v>
      </c>
      <c r="AC587" s="979">
        <f>_xlfn.XLOOKUP($D587,Help2_FC!$D:$D,Help2_FC!Z:Z)</f>
        <v>1283</v>
      </c>
      <c r="AD587" s="979">
        <f>_xlfn.XLOOKUP($D587,Help2_FC!$D:$D,Help2_FC!AA:AA)</f>
        <v>1186.5679668</v>
      </c>
      <c r="AE587" s="979">
        <f>_xlfn.XLOOKUP($D587,Help2_FC!$D:$D,Help2_FC!AB:AB)</f>
        <v>160</v>
      </c>
      <c r="AF587" s="979">
        <f>_xlfn.XLOOKUP($D587,Help2_FC!$D:$D,Help2_FC!AC:AC)</f>
        <v>250</v>
      </c>
      <c r="AG587" s="979">
        <f>_xlfn.XLOOKUP($D587,Help2_FC!$D:$D,Help2_FC!AD:AD)</f>
        <v>0</v>
      </c>
      <c r="AH587" s="979">
        <f>_xlfn.XLOOKUP($D587,Help2_FC!$D:$D,Help2_FC!AE:AE)</f>
        <v>864.90000000000009</v>
      </c>
      <c r="AI587" s="979">
        <f>_xlfn.XLOOKUP($D587,Help2_FC!$D:$D,Help2_FC!AF:AF)</f>
        <v>3574.9199999999996</v>
      </c>
      <c r="AJ587" s="979">
        <f>_xlfn.XLOOKUP($D587,Help2_FC!$D:$D,Help2_FC!AG:AG)</f>
        <v>383.35359786990659</v>
      </c>
      <c r="AK587" s="979">
        <f>_xlfn.XLOOKUP($D587,Help2_FC!$D:$D,Help2_FC!AH:AH)</f>
        <v>6485.9224240281519</v>
      </c>
      <c r="AL587" s="979">
        <f>_xlfn.XLOOKUP($D587,Help2_FC!$D:$D,Help2_FC!AI:AI)</f>
        <v>442.00000000000006</v>
      </c>
      <c r="AM587" s="979">
        <f>_xlfn.XLOOKUP($D587,Help2_FC!$D:$D,Help2_FC!AJ:AJ)</f>
        <v>0</v>
      </c>
      <c r="AN587" s="979">
        <f>_xlfn.XLOOKUP($D587,Help2_FC!$D:$D,Help2_FC!AK:AK)</f>
        <v>0</v>
      </c>
      <c r="AP587">
        <v>8</v>
      </c>
    </row>
    <row r="588" spans="1:42" x14ac:dyDescent="0.2">
      <c r="A588" s="1">
        <v>45512</v>
      </c>
      <c r="B588">
        <f t="shared" si="60"/>
        <v>8</v>
      </c>
      <c r="C588">
        <f t="shared" si="61"/>
        <v>2024</v>
      </c>
      <c r="D588" s="872" t="str">
        <f t="shared" si="58"/>
        <v>08´2024</v>
      </c>
      <c r="F588" s="2">
        <f t="shared" si="59"/>
        <v>24</v>
      </c>
      <c r="G588" s="1483">
        <f t="shared" si="62"/>
        <v>3.2786885245901641E-2</v>
      </c>
      <c r="H588" s="5">
        <f t="shared" si="63"/>
        <v>1</v>
      </c>
      <c r="I588" s="995">
        <f>_xlfn.XLOOKUP($D588,Help2_FC!$D:$D,Help2_FC!H:H)</f>
        <v>18826</v>
      </c>
      <c r="J588" s="979">
        <f>_xlfn.XLOOKUP($D588,Help2_FC!$D:$D,Help2_FC!I:I)</f>
        <v>11189</v>
      </c>
      <c r="K588" s="979">
        <f>_xlfn.XLOOKUP($D588,Help2_FC!$D:$D,Help2_FC!J:J)</f>
        <v>3363</v>
      </c>
      <c r="L588" s="979">
        <f>_xlfn.XLOOKUP($D588,Help2_FC!$D:$D,Help2_FC!K:K)</f>
        <v>2991</v>
      </c>
      <c r="M588" s="979">
        <f>_xlfn.XLOOKUP($D588,Help2_FC!$D:$D,Help2_FC!L:L)</f>
        <v>8338.4708219571112</v>
      </c>
      <c r="N588" s="979">
        <f>_xlfn.XLOOKUP($D588,Help2_FC!$D:$D,Help2_FC!M:M)</f>
        <v>10005.176018770106</v>
      </c>
      <c r="P588" s="979">
        <f>_xlfn.XLOOKUP($D588,Help2_FC!$D:$D,Help2_FC!F:F)</f>
        <v>732</v>
      </c>
      <c r="Q588" s="979">
        <f t="shared" si="65"/>
        <v>552</v>
      </c>
      <c r="R588" s="979">
        <f>_xlfn.XLOOKUP($D588,Help2_FC!$D:$D,Help2_FC!N:N)</f>
        <v>8338.4708219571112</v>
      </c>
      <c r="S588" s="979">
        <f>_xlfn.XLOOKUP($D588,Help2_FC!$D:$D,Help2_FC!O:O)</f>
        <v>8165.8378644201139</v>
      </c>
      <c r="T588" s="979">
        <f>_xlfn.XLOOKUP($D588,Help2_FC!$D:$D,Help2_FC!P:P)</f>
        <v>600</v>
      </c>
      <c r="U588" s="979">
        <f>_xlfn.XLOOKUP($D588,Help2_FC!$D:$D,Help2_FC!Q:Q)</f>
        <v>100</v>
      </c>
      <c r="V588" s="979">
        <f>_xlfn.XLOOKUP($D588,Help2_FC!$D:$D,Help2_FC!R:R)</f>
        <v>0</v>
      </c>
      <c r="W588" s="979">
        <f>_xlfn.XLOOKUP($D588,Help2_FC!$D:$D,Help2_FC!S:S)</f>
        <v>18000</v>
      </c>
      <c r="Y588" s="979">
        <f>_xlfn.XLOOKUP($D588,Help2_FC!$D:$D,Help2_FC!V:V)</f>
        <v>7618</v>
      </c>
      <c r="Z588" s="979">
        <f>_xlfn.XLOOKUP($D588,Help2_FC!$D:$D,Help2_FC!W:W)</f>
        <v>3571</v>
      </c>
      <c r="AA588" s="979">
        <f>_xlfn.XLOOKUP($D588,Help2_FC!$D:$D,Help2_FC!X:X)</f>
        <v>0</v>
      </c>
      <c r="AB588" s="979">
        <f>_xlfn.XLOOKUP($D588,Help2_FC!$D:$D,Help2_FC!Y:Y)</f>
        <v>6354</v>
      </c>
      <c r="AC588" s="979">
        <f>_xlfn.XLOOKUP($D588,Help2_FC!$D:$D,Help2_FC!Z:Z)</f>
        <v>1283</v>
      </c>
      <c r="AD588" s="979">
        <f>_xlfn.XLOOKUP($D588,Help2_FC!$D:$D,Help2_FC!AA:AA)</f>
        <v>1186.5679668</v>
      </c>
      <c r="AE588" s="979">
        <f>_xlfn.XLOOKUP($D588,Help2_FC!$D:$D,Help2_FC!AB:AB)</f>
        <v>160</v>
      </c>
      <c r="AF588" s="979">
        <f>_xlfn.XLOOKUP($D588,Help2_FC!$D:$D,Help2_FC!AC:AC)</f>
        <v>250</v>
      </c>
      <c r="AG588" s="979">
        <f>_xlfn.XLOOKUP($D588,Help2_FC!$D:$D,Help2_FC!AD:AD)</f>
        <v>0</v>
      </c>
      <c r="AH588" s="979">
        <f>_xlfn.XLOOKUP($D588,Help2_FC!$D:$D,Help2_FC!AE:AE)</f>
        <v>864.90000000000009</v>
      </c>
      <c r="AI588" s="979">
        <f>_xlfn.XLOOKUP($D588,Help2_FC!$D:$D,Help2_FC!AF:AF)</f>
        <v>3574.9199999999996</v>
      </c>
      <c r="AJ588" s="979">
        <f>_xlfn.XLOOKUP($D588,Help2_FC!$D:$D,Help2_FC!AG:AG)</f>
        <v>383.35359786990659</v>
      </c>
      <c r="AK588" s="979">
        <f>_xlfn.XLOOKUP($D588,Help2_FC!$D:$D,Help2_FC!AH:AH)</f>
        <v>6485.9224240281519</v>
      </c>
      <c r="AL588" s="979">
        <f>_xlfn.XLOOKUP($D588,Help2_FC!$D:$D,Help2_FC!AI:AI)</f>
        <v>442.00000000000006</v>
      </c>
      <c r="AM588" s="979">
        <f>_xlfn.XLOOKUP($D588,Help2_FC!$D:$D,Help2_FC!AJ:AJ)</f>
        <v>0</v>
      </c>
      <c r="AN588" s="979">
        <f>_xlfn.XLOOKUP($D588,Help2_FC!$D:$D,Help2_FC!AK:AK)</f>
        <v>0</v>
      </c>
      <c r="AP588">
        <v>8</v>
      </c>
    </row>
    <row r="589" spans="1:42" x14ac:dyDescent="0.2">
      <c r="A589" s="1">
        <v>45513</v>
      </c>
      <c r="B589">
        <f t="shared" si="60"/>
        <v>8</v>
      </c>
      <c r="C589">
        <f t="shared" si="61"/>
        <v>2024</v>
      </c>
      <c r="D589" s="872" t="str">
        <f t="shared" si="58"/>
        <v>08´2024</v>
      </c>
      <c r="F589" s="2">
        <f t="shared" si="59"/>
        <v>24</v>
      </c>
      <c r="G589" s="1483">
        <f t="shared" si="62"/>
        <v>3.2786885245901641E-2</v>
      </c>
      <c r="H589" s="5">
        <f t="shared" si="63"/>
        <v>1</v>
      </c>
      <c r="I589" s="995">
        <f>_xlfn.XLOOKUP($D589,Help2_FC!$D:$D,Help2_FC!H:H)</f>
        <v>18826</v>
      </c>
      <c r="J589" s="979">
        <f>_xlfn.XLOOKUP($D589,Help2_FC!$D:$D,Help2_FC!I:I)</f>
        <v>11189</v>
      </c>
      <c r="K589" s="979">
        <f>_xlfn.XLOOKUP($D589,Help2_FC!$D:$D,Help2_FC!J:J)</f>
        <v>3363</v>
      </c>
      <c r="L589" s="979">
        <f>_xlfn.XLOOKUP($D589,Help2_FC!$D:$D,Help2_FC!K:K)</f>
        <v>2991</v>
      </c>
      <c r="M589" s="979">
        <f>_xlfn.XLOOKUP($D589,Help2_FC!$D:$D,Help2_FC!L:L)</f>
        <v>8338.4708219571112</v>
      </c>
      <c r="N589" s="979">
        <f>_xlfn.XLOOKUP($D589,Help2_FC!$D:$D,Help2_FC!M:M)</f>
        <v>10005.176018770106</v>
      </c>
      <c r="P589" s="979">
        <f>_xlfn.XLOOKUP($D589,Help2_FC!$D:$D,Help2_FC!F:F)</f>
        <v>732</v>
      </c>
      <c r="Q589" s="979">
        <f t="shared" si="65"/>
        <v>552</v>
      </c>
      <c r="R589" s="979">
        <f>_xlfn.XLOOKUP($D589,Help2_FC!$D:$D,Help2_FC!N:N)</f>
        <v>8338.4708219571112</v>
      </c>
      <c r="S589" s="979">
        <f>_xlfn.XLOOKUP($D589,Help2_FC!$D:$D,Help2_FC!O:O)</f>
        <v>8165.8378644201139</v>
      </c>
      <c r="T589" s="979">
        <f>_xlfn.XLOOKUP($D589,Help2_FC!$D:$D,Help2_FC!P:P)</f>
        <v>600</v>
      </c>
      <c r="U589" s="979">
        <f>_xlfn.XLOOKUP($D589,Help2_FC!$D:$D,Help2_FC!Q:Q)</f>
        <v>100</v>
      </c>
      <c r="V589" s="979">
        <f>_xlfn.XLOOKUP($D589,Help2_FC!$D:$D,Help2_FC!R:R)</f>
        <v>0</v>
      </c>
      <c r="W589" s="979">
        <f>_xlfn.XLOOKUP($D589,Help2_FC!$D:$D,Help2_FC!S:S)</f>
        <v>18000</v>
      </c>
      <c r="Y589" s="979">
        <f>_xlfn.XLOOKUP($D589,Help2_FC!$D:$D,Help2_FC!V:V)</f>
        <v>7618</v>
      </c>
      <c r="Z589" s="979">
        <f>_xlfn.XLOOKUP($D589,Help2_FC!$D:$D,Help2_FC!W:W)</f>
        <v>3571</v>
      </c>
      <c r="AA589" s="979">
        <f>_xlfn.XLOOKUP($D589,Help2_FC!$D:$D,Help2_FC!X:X)</f>
        <v>0</v>
      </c>
      <c r="AB589" s="979">
        <f>_xlfn.XLOOKUP($D589,Help2_FC!$D:$D,Help2_FC!Y:Y)</f>
        <v>6354</v>
      </c>
      <c r="AC589" s="979">
        <f>_xlfn.XLOOKUP($D589,Help2_FC!$D:$D,Help2_FC!Z:Z)</f>
        <v>1283</v>
      </c>
      <c r="AD589" s="979">
        <f>_xlfn.XLOOKUP($D589,Help2_FC!$D:$D,Help2_FC!AA:AA)</f>
        <v>1186.5679668</v>
      </c>
      <c r="AE589" s="979">
        <f>_xlfn.XLOOKUP($D589,Help2_FC!$D:$D,Help2_FC!AB:AB)</f>
        <v>160</v>
      </c>
      <c r="AF589" s="979">
        <f>_xlfn.XLOOKUP($D589,Help2_FC!$D:$D,Help2_FC!AC:AC)</f>
        <v>250</v>
      </c>
      <c r="AG589" s="979">
        <f>_xlfn.XLOOKUP($D589,Help2_FC!$D:$D,Help2_FC!AD:AD)</f>
        <v>0</v>
      </c>
      <c r="AH589" s="979">
        <f>_xlfn.XLOOKUP($D589,Help2_FC!$D:$D,Help2_FC!AE:AE)</f>
        <v>864.90000000000009</v>
      </c>
      <c r="AI589" s="979">
        <f>_xlfn.XLOOKUP($D589,Help2_FC!$D:$D,Help2_FC!AF:AF)</f>
        <v>3574.9199999999996</v>
      </c>
      <c r="AJ589" s="979">
        <f>_xlfn.XLOOKUP($D589,Help2_FC!$D:$D,Help2_FC!AG:AG)</f>
        <v>383.35359786990659</v>
      </c>
      <c r="AK589" s="979">
        <f>_xlfn.XLOOKUP($D589,Help2_FC!$D:$D,Help2_FC!AH:AH)</f>
        <v>6485.9224240281519</v>
      </c>
      <c r="AL589" s="979">
        <f>_xlfn.XLOOKUP($D589,Help2_FC!$D:$D,Help2_FC!AI:AI)</f>
        <v>442.00000000000006</v>
      </c>
      <c r="AM589" s="979">
        <f>_xlfn.XLOOKUP($D589,Help2_FC!$D:$D,Help2_FC!AJ:AJ)</f>
        <v>0</v>
      </c>
      <c r="AN589" s="979">
        <f>_xlfn.XLOOKUP($D589,Help2_FC!$D:$D,Help2_FC!AK:AK)</f>
        <v>0</v>
      </c>
      <c r="AP589">
        <v>8</v>
      </c>
    </row>
    <row r="590" spans="1:42" x14ac:dyDescent="0.2">
      <c r="A590" s="1">
        <v>45514</v>
      </c>
      <c r="B590">
        <f t="shared" si="60"/>
        <v>8</v>
      </c>
      <c r="C590">
        <f t="shared" si="61"/>
        <v>2024</v>
      </c>
      <c r="D590" s="872" t="str">
        <f t="shared" si="58"/>
        <v>08´2024</v>
      </c>
      <c r="F590" s="2">
        <f t="shared" si="59"/>
        <v>24</v>
      </c>
      <c r="G590" s="1483">
        <f t="shared" si="62"/>
        <v>3.2786885245901641E-2</v>
      </c>
      <c r="H590" s="5">
        <f t="shared" si="63"/>
        <v>1</v>
      </c>
      <c r="I590" s="995">
        <f>_xlfn.XLOOKUP($D590,Help2_FC!$D:$D,Help2_FC!H:H)</f>
        <v>18826</v>
      </c>
      <c r="J590" s="979">
        <f>_xlfn.XLOOKUP($D590,Help2_FC!$D:$D,Help2_FC!I:I)</f>
        <v>11189</v>
      </c>
      <c r="K590" s="979">
        <f>_xlfn.XLOOKUP($D590,Help2_FC!$D:$D,Help2_FC!J:J)</f>
        <v>3363</v>
      </c>
      <c r="L590" s="979">
        <f>_xlfn.XLOOKUP($D590,Help2_FC!$D:$D,Help2_FC!K:K)</f>
        <v>2991</v>
      </c>
      <c r="M590" s="979">
        <f>_xlfn.XLOOKUP($D590,Help2_FC!$D:$D,Help2_FC!L:L)</f>
        <v>8338.4708219571112</v>
      </c>
      <c r="N590" s="979">
        <f>_xlfn.XLOOKUP($D590,Help2_FC!$D:$D,Help2_FC!M:M)</f>
        <v>10005.176018770106</v>
      </c>
      <c r="P590" s="979">
        <f>_xlfn.XLOOKUP($D590,Help2_FC!$D:$D,Help2_FC!F:F)</f>
        <v>732</v>
      </c>
      <c r="Q590" s="979">
        <f t="shared" si="65"/>
        <v>552</v>
      </c>
      <c r="R590" s="979">
        <f>_xlfn.XLOOKUP($D590,Help2_FC!$D:$D,Help2_FC!N:N)</f>
        <v>8338.4708219571112</v>
      </c>
      <c r="S590" s="979">
        <f>_xlfn.XLOOKUP($D590,Help2_FC!$D:$D,Help2_FC!O:O)</f>
        <v>8165.8378644201139</v>
      </c>
      <c r="T590" s="979">
        <f>_xlfn.XLOOKUP($D590,Help2_FC!$D:$D,Help2_FC!P:P)</f>
        <v>600</v>
      </c>
      <c r="U590" s="979">
        <f>_xlfn.XLOOKUP($D590,Help2_FC!$D:$D,Help2_FC!Q:Q)</f>
        <v>100</v>
      </c>
      <c r="V590" s="979">
        <f>_xlfn.XLOOKUP($D590,Help2_FC!$D:$D,Help2_FC!R:R)</f>
        <v>0</v>
      </c>
      <c r="W590" s="979">
        <f>_xlfn.XLOOKUP($D590,Help2_FC!$D:$D,Help2_FC!S:S)</f>
        <v>18000</v>
      </c>
      <c r="Y590" s="979">
        <f>_xlfn.XLOOKUP($D590,Help2_FC!$D:$D,Help2_FC!V:V)</f>
        <v>7618</v>
      </c>
      <c r="Z590" s="979">
        <f>_xlfn.XLOOKUP($D590,Help2_FC!$D:$D,Help2_FC!W:W)</f>
        <v>3571</v>
      </c>
      <c r="AA590" s="979">
        <f>_xlfn.XLOOKUP($D590,Help2_FC!$D:$D,Help2_FC!X:X)</f>
        <v>0</v>
      </c>
      <c r="AB590" s="979">
        <f>_xlfn.XLOOKUP($D590,Help2_FC!$D:$D,Help2_FC!Y:Y)</f>
        <v>6354</v>
      </c>
      <c r="AC590" s="979">
        <f>_xlfn.XLOOKUP($D590,Help2_FC!$D:$D,Help2_FC!Z:Z)</f>
        <v>1283</v>
      </c>
      <c r="AD590" s="979">
        <f>_xlfn.XLOOKUP($D590,Help2_FC!$D:$D,Help2_FC!AA:AA)</f>
        <v>1186.5679668</v>
      </c>
      <c r="AE590" s="979">
        <f>_xlfn.XLOOKUP($D590,Help2_FC!$D:$D,Help2_FC!AB:AB)</f>
        <v>160</v>
      </c>
      <c r="AF590" s="979">
        <f>_xlfn.XLOOKUP($D590,Help2_FC!$D:$D,Help2_FC!AC:AC)</f>
        <v>250</v>
      </c>
      <c r="AG590" s="979">
        <f>_xlfn.XLOOKUP($D590,Help2_FC!$D:$D,Help2_FC!AD:AD)</f>
        <v>0</v>
      </c>
      <c r="AH590" s="979">
        <f>_xlfn.XLOOKUP($D590,Help2_FC!$D:$D,Help2_FC!AE:AE)</f>
        <v>864.90000000000009</v>
      </c>
      <c r="AI590" s="979">
        <f>_xlfn.XLOOKUP($D590,Help2_FC!$D:$D,Help2_FC!AF:AF)</f>
        <v>3574.9199999999996</v>
      </c>
      <c r="AJ590" s="979">
        <f>_xlfn.XLOOKUP($D590,Help2_FC!$D:$D,Help2_FC!AG:AG)</f>
        <v>383.35359786990659</v>
      </c>
      <c r="AK590" s="979">
        <f>_xlfn.XLOOKUP($D590,Help2_FC!$D:$D,Help2_FC!AH:AH)</f>
        <v>6485.9224240281519</v>
      </c>
      <c r="AL590" s="979">
        <f>_xlfn.XLOOKUP($D590,Help2_FC!$D:$D,Help2_FC!AI:AI)</f>
        <v>442.00000000000006</v>
      </c>
      <c r="AM590" s="979">
        <f>_xlfn.XLOOKUP($D590,Help2_FC!$D:$D,Help2_FC!AJ:AJ)</f>
        <v>0</v>
      </c>
      <c r="AN590" s="979">
        <f>_xlfn.XLOOKUP($D590,Help2_FC!$D:$D,Help2_FC!AK:AK)</f>
        <v>0</v>
      </c>
      <c r="AP590">
        <v>8</v>
      </c>
    </row>
    <row r="591" spans="1:42" x14ac:dyDescent="0.2">
      <c r="A591" s="1">
        <v>45515</v>
      </c>
      <c r="B591">
        <f t="shared" si="60"/>
        <v>8</v>
      </c>
      <c r="C591">
        <f t="shared" si="61"/>
        <v>2024</v>
      </c>
      <c r="D591" s="872" t="str">
        <f t="shared" si="58"/>
        <v>08´2024</v>
      </c>
      <c r="F591" s="2">
        <f t="shared" si="59"/>
        <v>24</v>
      </c>
      <c r="G591" s="1483">
        <f t="shared" si="62"/>
        <v>3.2786885245901641E-2</v>
      </c>
      <c r="H591" s="5">
        <f t="shared" si="63"/>
        <v>1</v>
      </c>
      <c r="I591" s="995">
        <f>_xlfn.XLOOKUP($D591,Help2_FC!$D:$D,Help2_FC!H:H)</f>
        <v>18826</v>
      </c>
      <c r="J591" s="979">
        <f>_xlfn.XLOOKUP($D591,Help2_FC!$D:$D,Help2_FC!I:I)</f>
        <v>11189</v>
      </c>
      <c r="K591" s="979">
        <f>_xlfn.XLOOKUP($D591,Help2_FC!$D:$D,Help2_FC!J:J)</f>
        <v>3363</v>
      </c>
      <c r="L591" s="979">
        <f>_xlfn.XLOOKUP($D591,Help2_FC!$D:$D,Help2_FC!K:K)</f>
        <v>2991</v>
      </c>
      <c r="M591" s="979">
        <f>_xlfn.XLOOKUP($D591,Help2_FC!$D:$D,Help2_FC!L:L)</f>
        <v>8338.4708219571112</v>
      </c>
      <c r="N591" s="979">
        <f>_xlfn.XLOOKUP($D591,Help2_FC!$D:$D,Help2_FC!M:M)</f>
        <v>10005.176018770106</v>
      </c>
      <c r="P591" s="979">
        <f>_xlfn.XLOOKUP($D591,Help2_FC!$D:$D,Help2_FC!F:F)</f>
        <v>732</v>
      </c>
      <c r="Q591" s="979">
        <f t="shared" si="65"/>
        <v>552</v>
      </c>
      <c r="R591" s="979">
        <f>_xlfn.XLOOKUP($D591,Help2_FC!$D:$D,Help2_FC!N:N)</f>
        <v>8338.4708219571112</v>
      </c>
      <c r="S591" s="979">
        <f>_xlfn.XLOOKUP($D591,Help2_FC!$D:$D,Help2_FC!O:O)</f>
        <v>8165.8378644201139</v>
      </c>
      <c r="T591" s="979">
        <f>_xlfn.XLOOKUP($D591,Help2_FC!$D:$D,Help2_FC!P:P)</f>
        <v>600</v>
      </c>
      <c r="U591" s="979">
        <f>_xlfn.XLOOKUP($D591,Help2_FC!$D:$D,Help2_FC!Q:Q)</f>
        <v>100</v>
      </c>
      <c r="V591" s="979">
        <f>_xlfn.XLOOKUP($D591,Help2_FC!$D:$D,Help2_FC!R:R)</f>
        <v>0</v>
      </c>
      <c r="W591" s="979">
        <f>_xlfn.XLOOKUP($D591,Help2_FC!$D:$D,Help2_FC!S:S)</f>
        <v>18000</v>
      </c>
      <c r="Y591" s="979">
        <f>_xlfn.XLOOKUP($D591,Help2_FC!$D:$D,Help2_FC!V:V)</f>
        <v>7618</v>
      </c>
      <c r="Z591" s="979">
        <f>_xlfn.XLOOKUP($D591,Help2_FC!$D:$D,Help2_FC!W:W)</f>
        <v>3571</v>
      </c>
      <c r="AA591" s="979">
        <f>_xlfn.XLOOKUP($D591,Help2_FC!$D:$D,Help2_FC!X:X)</f>
        <v>0</v>
      </c>
      <c r="AB591" s="979">
        <f>_xlfn.XLOOKUP($D591,Help2_FC!$D:$D,Help2_FC!Y:Y)</f>
        <v>6354</v>
      </c>
      <c r="AC591" s="979">
        <f>_xlfn.XLOOKUP($D591,Help2_FC!$D:$D,Help2_FC!Z:Z)</f>
        <v>1283</v>
      </c>
      <c r="AD591" s="979">
        <f>_xlfn.XLOOKUP($D591,Help2_FC!$D:$D,Help2_FC!AA:AA)</f>
        <v>1186.5679668</v>
      </c>
      <c r="AE591" s="979">
        <f>_xlfn.XLOOKUP($D591,Help2_FC!$D:$D,Help2_FC!AB:AB)</f>
        <v>160</v>
      </c>
      <c r="AF591" s="979">
        <f>_xlfn.XLOOKUP($D591,Help2_FC!$D:$D,Help2_FC!AC:AC)</f>
        <v>250</v>
      </c>
      <c r="AG591" s="979">
        <f>_xlfn.XLOOKUP($D591,Help2_FC!$D:$D,Help2_FC!AD:AD)</f>
        <v>0</v>
      </c>
      <c r="AH591" s="979">
        <f>_xlfn.XLOOKUP($D591,Help2_FC!$D:$D,Help2_FC!AE:AE)</f>
        <v>864.90000000000009</v>
      </c>
      <c r="AI591" s="979">
        <f>_xlfn.XLOOKUP($D591,Help2_FC!$D:$D,Help2_FC!AF:AF)</f>
        <v>3574.9199999999996</v>
      </c>
      <c r="AJ591" s="979">
        <f>_xlfn.XLOOKUP($D591,Help2_FC!$D:$D,Help2_FC!AG:AG)</f>
        <v>383.35359786990659</v>
      </c>
      <c r="AK591" s="979">
        <f>_xlfn.XLOOKUP($D591,Help2_FC!$D:$D,Help2_FC!AH:AH)</f>
        <v>6485.9224240281519</v>
      </c>
      <c r="AL591" s="979">
        <f>_xlfn.XLOOKUP($D591,Help2_FC!$D:$D,Help2_FC!AI:AI)</f>
        <v>442.00000000000006</v>
      </c>
      <c r="AM591" s="979">
        <f>_xlfn.XLOOKUP($D591,Help2_FC!$D:$D,Help2_FC!AJ:AJ)</f>
        <v>0</v>
      </c>
      <c r="AN591" s="979">
        <f>_xlfn.XLOOKUP($D591,Help2_FC!$D:$D,Help2_FC!AK:AK)</f>
        <v>0</v>
      </c>
      <c r="AP591">
        <v>8</v>
      </c>
    </row>
    <row r="592" spans="1:42" x14ac:dyDescent="0.2">
      <c r="A592" s="1">
        <v>45516</v>
      </c>
      <c r="B592">
        <f t="shared" si="60"/>
        <v>8</v>
      </c>
      <c r="C592">
        <f t="shared" si="61"/>
        <v>2024</v>
      </c>
      <c r="D592" s="872" t="str">
        <f t="shared" si="58"/>
        <v>08´2024</v>
      </c>
      <c r="F592" s="2">
        <f t="shared" si="59"/>
        <v>24</v>
      </c>
      <c r="G592" s="1483">
        <f t="shared" si="62"/>
        <v>3.2786885245901641E-2</v>
      </c>
      <c r="H592" s="5">
        <f t="shared" si="63"/>
        <v>1</v>
      </c>
      <c r="I592" s="995">
        <f>_xlfn.XLOOKUP($D592,Help2_FC!$D:$D,Help2_FC!H:H)</f>
        <v>18826</v>
      </c>
      <c r="J592" s="979">
        <f>_xlfn.XLOOKUP($D592,Help2_FC!$D:$D,Help2_FC!I:I)</f>
        <v>11189</v>
      </c>
      <c r="K592" s="979">
        <f>_xlfn.XLOOKUP($D592,Help2_FC!$D:$D,Help2_FC!J:J)</f>
        <v>3363</v>
      </c>
      <c r="L592" s="979">
        <f>_xlfn.XLOOKUP($D592,Help2_FC!$D:$D,Help2_FC!K:K)</f>
        <v>2991</v>
      </c>
      <c r="M592" s="979">
        <f>_xlfn.XLOOKUP($D592,Help2_FC!$D:$D,Help2_FC!L:L)</f>
        <v>8338.4708219571112</v>
      </c>
      <c r="N592" s="979">
        <f>_xlfn.XLOOKUP($D592,Help2_FC!$D:$D,Help2_FC!M:M)</f>
        <v>10005.176018770106</v>
      </c>
      <c r="P592" s="979">
        <f>_xlfn.XLOOKUP($D592,Help2_FC!$D:$D,Help2_FC!F:F)</f>
        <v>732</v>
      </c>
      <c r="Q592" s="979">
        <f t="shared" si="65"/>
        <v>552</v>
      </c>
      <c r="R592" s="979">
        <f>_xlfn.XLOOKUP($D592,Help2_FC!$D:$D,Help2_FC!N:N)</f>
        <v>8338.4708219571112</v>
      </c>
      <c r="S592" s="979">
        <f>_xlfn.XLOOKUP($D592,Help2_FC!$D:$D,Help2_FC!O:O)</f>
        <v>8165.8378644201139</v>
      </c>
      <c r="T592" s="979">
        <f>_xlfn.XLOOKUP($D592,Help2_FC!$D:$D,Help2_FC!P:P)</f>
        <v>600</v>
      </c>
      <c r="U592" s="979">
        <f>_xlfn.XLOOKUP($D592,Help2_FC!$D:$D,Help2_FC!Q:Q)</f>
        <v>100</v>
      </c>
      <c r="V592" s="979">
        <f>_xlfn.XLOOKUP($D592,Help2_FC!$D:$D,Help2_FC!R:R)</f>
        <v>0</v>
      </c>
      <c r="W592" s="979">
        <f>_xlfn.XLOOKUP($D592,Help2_FC!$D:$D,Help2_FC!S:S)</f>
        <v>18000</v>
      </c>
      <c r="Y592" s="979">
        <f>_xlfn.XLOOKUP($D592,Help2_FC!$D:$D,Help2_FC!V:V)</f>
        <v>7618</v>
      </c>
      <c r="Z592" s="979">
        <f>_xlfn.XLOOKUP($D592,Help2_FC!$D:$D,Help2_FC!W:W)</f>
        <v>3571</v>
      </c>
      <c r="AA592" s="979">
        <f>_xlfn.XLOOKUP($D592,Help2_FC!$D:$D,Help2_FC!X:X)</f>
        <v>0</v>
      </c>
      <c r="AB592" s="979">
        <f>_xlfn.XLOOKUP($D592,Help2_FC!$D:$D,Help2_FC!Y:Y)</f>
        <v>6354</v>
      </c>
      <c r="AC592" s="979">
        <f>_xlfn.XLOOKUP($D592,Help2_FC!$D:$D,Help2_FC!Z:Z)</f>
        <v>1283</v>
      </c>
      <c r="AD592" s="979">
        <f>_xlfn.XLOOKUP($D592,Help2_FC!$D:$D,Help2_FC!AA:AA)</f>
        <v>1186.5679668</v>
      </c>
      <c r="AE592" s="979">
        <f>_xlfn.XLOOKUP($D592,Help2_FC!$D:$D,Help2_FC!AB:AB)</f>
        <v>160</v>
      </c>
      <c r="AF592" s="979">
        <f>_xlfn.XLOOKUP($D592,Help2_FC!$D:$D,Help2_FC!AC:AC)</f>
        <v>250</v>
      </c>
      <c r="AG592" s="979">
        <f>_xlfn.XLOOKUP($D592,Help2_FC!$D:$D,Help2_FC!AD:AD)</f>
        <v>0</v>
      </c>
      <c r="AH592" s="979">
        <f>_xlfn.XLOOKUP($D592,Help2_FC!$D:$D,Help2_FC!AE:AE)</f>
        <v>864.90000000000009</v>
      </c>
      <c r="AI592" s="979">
        <f>_xlfn.XLOOKUP($D592,Help2_FC!$D:$D,Help2_FC!AF:AF)</f>
        <v>3574.9199999999996</v>
      </c>
      <c r="AJ592" s="979">
        <f>_xlfn.XLOOKUP($D592,Help2_FC!$D:$D,Help2_FC!AG:AG)</f>
        <v>383.35359786990659</v>
      </c>
      <c r="AK592" s="979">
        <f>_xlfn.XLOOKUP($D592,Help2_FC!$D:$D,Help2_FC!AH:AH)</f>
        <v>6485.9224240281519</v>
      </c>
      <c r="AL592" s="979">
        <f>_xlfn.XLOOKUP($D592,Help2_FC!$D:$D,Help2_FC!AI:AI)</f>
        <v>442.00000000000006</v>
      </c>
      <c r="AM592" s="979">
        <f>_xlfn.XLOOKUP($D592,Help2_FC!$D:$D,Help2_FC!AJ:AJ)</f>
        <v>0</v>
      </c>
      <c r="AN592" s="979">
        <f>_xlfn.XLOOKUP($D592,Help2_FC!$D:$D,Help2_FC!AK:AK)</f>
        <v>0</v>
      </c>
      <c r="AP592">
        <v>8</v>
      </c>
    </row>
    <row r="593" spans="1:42" x14ac:dyDescent="0.2">
      <c r="A593" s="1">
        <v>45517</v>
      </c>
      <c r="B593">
        <f t="shared" si="60"/>
        <v>8</v>
      </c>
      <c r="C593">
        <f t="shared" si="61"/>
        <v>2024</v>
      </c>
      <c r="D593" s="872" t="str">
        <f t="shared" si="58"/>
        <v>08´2024</v>
      </c>
      <c r="F593" s="2">
        <f t="shared" si="59"/>
        <v>24</v>
      </c>
      <c r="G593" s="1483">
        <f t="shared" si="62"/>
        <v>3.2786885245901641E-2</v>
      </c>
      <c r="H593" s="5">
        <f t="shared" si="63"/>
        <v>1</v>
      </c>
      <c r="I593" s="995">
        <f>_xlfn.XLOOKUP($D593,Help2_FC!$D:$D,Help2_FC!H:H)</f>
        <v>18826</v>
      </c>
      <c r="J593" s="979">
        <f>_xlfn.XLOOKUP($D593,Help2_FC!$D:$D,Help2_FC!I:I)</f>
        <v>11189</v>
      </c>
      <c r="K593" s="979">
        <f>_xlfn.XLOOKUP($D593,Help2_FC!$D:$D,Help2_FC!J:J)</f>
        <v>3363</v>
      </c>
      <c r="L593" s="979">
        <f>_xlfn.XLOOKUP($D593,Help2_FC!$D:$D,Help2_FC!K:K)</f>
        <v>2991</v>
      </c>
      <c r="M593" s="979">
        <f>_xlfn.XLOOKUP($D593,Help2_FC!$D:$D,Help2_FC!L:L)</f>
        <v>8338.4708219571112</v>
      </c>
      <c r="N593" s="979">
        <f>_xlfn.XLOOKUP($D593,Help2_FC!$D:$D,Help2_FC!M:M)</f>
        <v>10005.176018770106</v>
      </c>
      <c r="P593" s="979">
        <f>_xlfn.XLOOKUP($D593,Help2_FC!$D:$D,Help2_FC!F:F)</f>
        <v>732</v>
      </c>
      <c r="Q593" s="979">
        <f t="shared" si="65"/>
        <v>552</v>
      </c>
      <c r="R593" s="979">
        <f>_xlfn.XLOOKUP($D593,Help2_FC!$D:$D,Help2_FC!N:N)</f>
        <v>8338.4708219571112</v>
      </c>
      <c r="S593" s="979">
        <f>_xlfn.XLOOKUP($D593,Help2_FC!$D:$D,Help2_FC!O:O)</f>
        <v>8165.8378644201139</v>
      </c>
      <c r="T593" s="979">
        <f>_xlfn.XLOOKUP($D593,Help2_FC!$D:$D,Help2_FC!P:P)</f>
        <v>600</v>
      </c>
      <c r="U593" s="979">
        <f>_xlfn.XLOOKUP($D593,Help2_FC!$D:$D,Help2_FC!Q:Q)</f>
        <v>100</v>
      </c>
      <c r="V593" s="979">
        <f>_xlfn.XLOOKUP($D593,Help2_FC!$D:$D,Help2_FC!R:R)</f>
        <v>0</v>
      </c>
      <c r="W593" s="979">
        <f>_xlfn.XLOOKUP($D593,Help2_FC!$D:$D,Help2_FC!S:S)</f>
        <v>18000</v>
      </c>
      <c r="Y593" s="979">
        <f>_xlfn.XLOOKUP($D593,Help2_FC!$D:$D,Help2_FC!V:V)</f>
        <v>7618</v>
      </c>
      <c r="Z593" s="979">
        <f>_xlfn.XLOOKUP($D593,Help2_FC!$D:$D,Help2_FC!W:W)</f>
        <v>3571</v>
      </c>
      <c r="AA593" s="979">
        <f>_xlfn.XLOOKUP($D593,Help2_FC!$D:$D,Help2_FC!X:X)</f>
        <v>0</v>
      </c>
      <c r="AB593" s="979">
        <f>_xlfn.XLOOKUP($D593,Help2_FC!$D:$D,Help2_FC!Y:Y)</f>
        <v>6354</v>
      </c>
      <c r="AC593" s="979">
        <f>_xlfn.XLOOKUP($D593,Help2_FC!$D:$D,Help2_FC!Z:Z)</f>
        <v>1283</v>
      </c>
      <c r="AD593" s="979">
        <f>_xlfn.XLOOKUP($D593,Help2_FC!$D:$D,Help2_FC!AA:AA)</f>
        <v>1186.5679668</v>
      </c>
      <c r="AE593" s="979">
        <f>_xlfn.XLOOKUP($D593,Help2_FC!$D:$D,Help2_FC!AB:AB)</f>
        <v>160</v>
      </c>
      <c r="AF593" s="979">
        <f>_xlfn.XLOOKUP($D593,Help2_FC!$D:$D,Help2_FC!AC:AC)</f>
        <v>250</v>
      </c>
      <c r="AG593" s="979">
        <f>_xlfn.XLOOKUP($D593,Help2_FC!$D:$D,Help2_FC!AD:AD)</f>
        <v>0</v>
      </c>
      <c r="AH593" s="979">
        <f>_xlfn.XLOOKUP($D593,Help2_FC!$D:$D,Help2_FC!AE:AE)</f>
        <v>864.90000000000009</v>
      </c>
      <c r="AI593" s="979">
        <f>_xlfn.XLOOKUP($D593,Help2_FC!$D:$D,Help2_FC!AF:AF)</f>
        <v>3574.9199999999996</v>
      </c>
      <c r="AJ593" s="979">
        <f>_xlfn.XLOOKUP($D593,Help2_FC!$D:$D,Help2_FC!AG:AG)</f>
        <v>383.35359786990659</v>
      </c>
      <c r="AK593" s="979">
        <f>_xlfn.XLOOKUP($D593,Help2_FC!$D:$D,Help2_FC!AH:AH)</f>
        <v>6485.9224240281519</v>
      </c>
      <c r="AL593" s="979">
        <f>_xlfn.XLOOKUP($D593,Help2_FC!$D:$D,Help2_FC!AI:AI)</f>
        <v>442.00000000000006</v>
      </c>
      <c r="AM593" s="979">
        <f>_xlfn.XLOOKUP($D593,Help2_FC!$D:$D,Help2_FC!AJ:AJ)</f>
        <v>0</v>
      </c>
      <c r="AN593" s="979">
        <f>_xlfn.XLOOKUP($D593,Help2_FC!$D:$D,Help2_FC!AK:AK)</f>
        <v>0</v>
      </c>
      <c r="AP593">
        <v>8</v>
      </c>
    </row>
    <row r="594" spans="1:42" x14ac:dyDescent="0.2">
      <c r="A594" s="1">
        <v>45518</v>
      </c>
      <c r="B594">
        <f t="shared" si="60"/>
        <v>8</v>
      </c>
      <c r="C594">
        <f t="shared" si="61"/>
        <v>2024</v>
      </c>
      <c r="D594" s="872" t="str">
        <f t="shared" ref="D594:D657" si="66">CONCATENATE(TEXT(A594,"MM"),"´",TEXT(A594,"JJJJ"))</f>
        <v>08´2024</v>
      </c>
      <c r="F594" s="2">
        <f t="shared" si="59"/>
        <v>24</v>
      </c>
      <c r="G594" s="1483">
        <f t="shared" si="62"/>
        <v>3.2786885245901641E-2</v>
      </c>
      <c r="H594" s="5">
        <f t="shared" si="63"/>
        <v>1</v>
      </c>
      <c r="I594" s="995">
        <f>_xlfn.XLOOKUP($D594,Help2_FC!$D:$D,Help2_FC!H:H)</f>
        <v>18826</v>
      </c>
      <c r="J594" s="979">
        <f>_xlfn.XLOOKUP($D594,Help2_FC!$D:$D,Help2_FC!I:I)</f>
        <v>11189</v>
      </c>
      <c r="K594" s="979">
        <f>_xlfn.XLOOKUP($D594,Help2_FC!$D:$D,Help2_FC!J:J)</f>
        <v>3363</v>
      </c>
      <c r="L594" s="979">
        <f>_xlfn.XLOOKUP($D594,Help2_FC!$D:$D,Help2_FC!K:K)</f>
        <v>2991</v>
      </c>
      <c r="M594" s="979">
        <f>_xlfn.XLOOKUP($D594,Help2_FC!$D:$D,Help2_FC!L:L)</f>
        <v>8338.4708219571112</v>
      </c>
      <c r="N594" s="979">
        <f>_xlfn.XLOOKUP($D594,Help2_FC!$D:$D,Help2_FC!M:M)</f>
        <v>10005.176018770106</v>
      </c>
      <c r="P594" s="979">
        <f>_xlfn.XLOOKUP($D594,Help2_FC!$D:$D,Help2_FC!F:F)</f>
        <v>732</v>
      </c>
      <c r="Q594" s="979">
        <f t="shared" si="65"/>
        <v>552</v>
      </c>
      <c r="R594" s="979">
        <f>_xlfn.XLOOKUP($D594,Help2_FC!$D:$D,Help2_FC!N:N)</f>
        <v>8338.4708219571112</v>
      </c>
      <c r="S594" s="979">
        <f>_xlfn.XLOOKUP($D594,Help2_FC!$D:$D,Help2_FC!O:O)</f>
        <v>8165.8378644201139</v>
      </c>
      <c r="T594" s="979">
        <f>_xlfn.XLOOKUP($D594,Help2_FC!$D:$D,Help2_FC!P:P)</f>
        <v>600</v>
      </c>
      <c r="U594" s="979">
        <f>_xlfn.XLOOKUP($D594,Help2_FC!$D:$D,Help2_FC!Q:Q)</f>
        <v>100</v>
      </c>
      <c r="V594" s="979">
        <f>_xlfn.XLOOKUP($D594,Help2_FC!$D:$D,Help2_FC!R:R)</f>
        <v>0</v>
      </c>
      <c r="W594" s="979">
        <f>_xlfn.XLOOKUP($D594,Help2_FC!$D:$D,Help2_FC!S:S)</f>
        <v>18000</v>
      </c>
      <c r="Y594" s="979">
        <f>_xlfn.XLOOKUP($D594,Help2_FC!$D:$D,Help2_FC!V:V)</f>
        <v>7618</v>
      </c>
      <c r="Z594" s="979">
        <f>_xlfn.XLOOKUP($D594,Help2_FC!$D:$D,Help2_FC!W:W)</f>
        <v>3571</v>
      </c>
      <c r="AA594" s="979">
        <f>_xlfn.XLOOKUP($D594,Help2_FC!$D:$D,Help2_FC!X:X)</f>
        <v>0</v>
      </c>
      <c r="AB594" s="979">
        <f>_xlfn.XLOOKUP($D594,Help2_FC!$D:$D,Help2_FC!Y:Y)</f>
        <v>6354</v>
      </c>
      <c r="AC594" s="979">
        <f>_xlfn.XLOOKUP($D594,Help2_FC!$D:$D,Help2_FC!Z:Z)</f>
        <v>1283</v>
      </c>
      <c r="AD594" s="979">
        <f>_xlfn.XLOOKUP($D594,Help2_FC!$D:$D,Help2_FC!AA:AA)</f>
        <v>1186.5679668</v>
      </c>
      <c r="AE594" s="979">
        <f>_xlfn.XLOOKUP($D594,Help2_FC!$D:$D,Help2_FC!AB:AB)</f>
        <v>160</v>
      </c>
      <c r="AF594" s="979">
        <f>_xlfn.XLOOKUP($D594,Help2_FC!$D:$D,Help2_FC!AC:AC)</f>
        <v>250</v>
      </c>
      <c r="AG594" s="979">
        <f>_xlfn.XLOOKUP($D594,Help2_FC!$D:$D,Help2_FC!AD:AD)</f>
        <v>0</v>
      </c>
      <c r="AH594" s="979">
        <f>_xlfn.XLOOKUP($D594,Help2_FC!$D:$D,Help2_FC!AE:AE)</f>
        <v>864.90000000000009</v>
      </c>
      <c r="AI594" s="979">
        <f>_xlfn.XLOOKUP($D594,Help2_FC!$D:$D,Help2_FC!AF:AF)</f>
        <v>3574.9199999999996</v>
      </c>
      <c r="AJ594" s="979">
        <f>_xlfn.XLOOKUP($D594,Help2_FC!$D:$D,Help2_FC!AG:AG)</f>
        <v>383.35359786990659</v>
      </c>
      <c r="AK594" s="979">
        <f>_xlfn.XLOOKUP($D594,Help2_FC!$D:$D,Help2_FC!AH:AH)</f>
        <v>6485.9224240281519</v>
      </c>
      <c r="AL594" s="979">
        <f>_xlfn.XLOOKUP($D594,Help2_FC!$D:$D,Help2_FC!AI:AI)</f>
        <v>442.00000000000006</v>
      </c>
      <c r="AM594" s="979">
        <f>_xlfn.XLOOKUP($D594,Help2_FC!$D:$D,Help2_FC!AJ:AJ)</f>
        <v>0</v>
      </c>
      <c r="AN594" s="979">
        <f>_xlfn.XLOOKUP($D594,Help2_FC!$D:$D,Help2_FC!AK:AK)</f>
        <v>0</v>
      </c>
      <c r="AP594">
        <v>8</v>
      </c>
    </row>
    <row r="595" spans="1:42" x14ac:dyDescent="0.2">
      <c r="A595" s="1">
        <v>45519</v>
      </c>
      <c r="B595">
        <f t="shared" si="60"/>
        <v>8</v>
      </c>
      <c r="C595">
        <f t="shared" si="61"/>
        <v>2024</v>
      </c>
      <c r="D595" s="872" t="str">
        <f t="shared" si="66"/>
        <v>08´2024</v>
      </c>
      <c r="F595" s="2">
        <f t="shared" si="59"/>
        <v>24</v>
      </c>
      <c r="G595" s="1483">
        <f t="shared" si="62"/>
        <v>3.2786885245901641E-2</v>
      </c>
      <c r="H595" s="5">
        <f t="shared" si="63"/>
        <v>1</v>
      </c>
      <c r="I595" s="995">
        <f>_xlfn.XLOOKUP($D595,Help2_FC!$D:$D,Help2_FC!H:H)</f>
        <v>18826</v>
      </c>
      <c r="J595" s="979">
        <f>_xlfn.XLOOKUP($D595,Help2_FC!$D:$D,Help2_FC!I:I)</f>
        <v>11189</v>
      </c>
      <c r="K595" s="979">
        <f>_xlfn.XLOOKUP($D595,Help2_FC!$D:$D,Help2_FC!J:J)</f>
        <v>3363</v>
      </c>
      <c r="L595" s="979">
        <f>_xlfn.XLOOKUP($D595,Help2_FC!$D:$D,Help2_FC!K:K)</f>
        <v>2991</v>
      </c>
      <c r="M595" s="979">
        <f>_xlfn.XLOOKUP($D595,Help2_FC!$D:$D,Help2_FC!L:L)</f>
        <v>8338.4708219571112</v>
      </c>
      <c r="N595" s="979">
        <f>_xlfn.XLOOKUP($D595,Help2_FC!$D:$D,Help2_FC!M:M)</f>
        <v>10005.176018770106</v>
      </c>
      <c r="P595" s="979">
        <f>_xlfn.XLOOKUP($D595,Help2_FC!$D:$D,Help2_FC!F:F)</f>
        <v>732</v>
      </c>
      <c r="Q595" s="979">
        <f t="shared" si="65"/>
        <v>552</v>
      </c>
      <c r="R595" s="979">
        <f>_xlfn.XLOOKUP($D595,Help2_FC!$D:$D,Help2_FC!N:N)</f>
        <v>8338.4708219571112</v>
      </c>
      <c r="S595" s="979">
        <f>_xlfn.XLOOKUP($D595,Help2_FC!$D:$D,Help2_FC!O:O)</f>
        <v>8165.8378644201139</v>
      </c>
      <c r="T595" s="979">
        <f>_xlfn.XLOOKUP($D595,Help2_FC!$D:$D,Help2_FC!P:P)</f>
        <v>600</v>
      </c>
      <c r="U595" s="979">
        <f>_xlfn.XLOOKUP($D595,Help2_FC!$D:$D,Help2_FC!Q:Q)</f>
        <v>100</v>
      </c>
      <c r="V595" s="979">
        <f>_xlfn.XLOOKUP($D595,Help2_FC!$D:$D,Help2_FC!R:R)</f>
        <v>0</v>
      </c>
      <c r="W595" s="979">
        <f>_xlfn.XLOOKUP($D595,Help2_FC!$D:$D,Help2_FC!S:S)</f>
        <v>18000</v>
      </c>
      <c r="Y595" s="979">
        <f>_xlfn.XLOOKUP($D595,Help2_FC!$D:$D,Help2_FC!V:V)</f>
        <v>7618</v>
      </c>
      <c r="Z595" s="979">
        <f>_xlfn.XLOOKUP($D595,Help2_FC!$D:$D,Help2_FC!W:W)</f>
        <v>3571</v>
      </c>
      <c r="AA595" s="979">
        <f>_xlfn.XLOOKUP($D595,Help2_FC!$D:$D,Help2_FC!X:X)</f>
        <v>0</v>
      </c>
      <c r="AB595" s="979">
        <f>_xlfn.XLOOKUP($D595,Help2_FC!$D:$D,Help2_FC!Y:Y)</f>
        <v>6354</v>
      </c>
      <c r="AC595" s="979">
        <f>_xlfn.XLOOKUP($D595,Help2_FC!$D:$D,Help2_FC!Z:Z)</f>
        <v>1283</v>
      </c>
      <c r="AD595" s="979">
        <f>_xlfn.XLOOKUP($D595,Help2_FC!$D:$D,Help2_FC!AA:AA)</f>
        <v>1186.5679668</v>
      </c>
      <c r="AE595" s="979">
        <f>_xlfn.XLOOKUP($D595,Help2_FC!$D:$D,Help2_FC!AB:AB)</f>
        <v>160</v>
      </c>
      <c r="AF595" s="979">
        <f>_xlfn.XLOOKUP($D595,Help2_FC!$D:$D,Help2_FC!AC:AC)</f>
        <v>250</v>
      </c>
      <c r="AG595" s="979">
        <f>_xlfn.XLOOKUP($D595,Help2_FC!$D:$D,Help2_FC!AD:AD)</f>
        <v>0</v>
      </c>
      <c r="AH595" s="979">
        <f>_xlfn.XLOOKUP($D595,Help2_FC!$D:$D,Help2_FC!AE:AE)</f>
        <v>864.90000000000009</v>
      </c>
      <c r="AI595" s="979">
        <f>_xlfn.XLOOKUP($D595,Help2_FC!$D:$D,Help2_FC!AF:AF)</f>
        <v>3574.9199999999996</v>
      </c>
      <c r="AJ595" s="979">
        <f>_xlfn.XLOOKUP($D595,Help2_FC!$D:$D,Help2_FC!AG:AG)</f>
        <v>383.35359786990659</v>
      </c>
      <c r="AK595" s="979">
        <f>_xlfn.XLOOKUP($D595,Help2_FC!$D:$D,Help2_FC!AH:AH)</f>
        <v>6485.9224240281519</v>
      </c>
      <c r="AL595" s="979">
        <f>_xlfn.XLOOKUP($D595,Help2_FC!$D:$D,Help2_FC!AI:AI)</f>
        <v>442.00000000000006</v>
      </c>
      <c r="AM595" s="979">
        <f>_xlfn.XLOOKUP($D595,Help2_FC!$D:$D,Help2_FC!AJ:AJ)</f>
        <v>0</v>
      </c>
      <c r="AN595" s="979">
        <f>_xlfn.XLOOKUP($D595,Help2_FC!$D:$D,Help2_FC!AK:AK)</f>
        <v>0</v>
      </c>
      <c r="AP595">
        <v>8</v>
      </c>
    </row>
    <row r="596" spans="1:42" x14ac:dyDescent="0.2">
      <c r="A596" s="1">
        <v>45520</v>
      </c>
      <c r="B596">
        <f t="shared" si="60"/>
        <v>8</v>
      </c>
      <c r="C596">
        <f t="shared" si="61"/>
        <v>2024</v>
      </c>
      <c r="D596" s="872" t="str">
        <f t="shared" si="66"/>
        <v>08´2024</v>
      </c>
      <c r="F596" s="2">
        <f t="shared" si="59"/>
        <v>24</v>
      </c>
      <c r="G596" s="1483">
        <f t="shared" si="62"/>
        <v>3.2786885245901641E-2</v>
      </c>
      <c r="H596" s="5">
        <f t="shared" si="63"/>
        <v>1</v>
      </c>
      <c r="I596" s="995">
        <f>_xlfn.XLOOKUP($D596,Help2_FC!$D:$D,Help2_FC!H:H)</f>
        <v>18826</v>
      </c>
      <c r="J596" s="979">
        <f>_xlfn.XLOOKUP($D596,Help2_FC!$D:$D,Help2_FC!I:I)</f>
        <v>11189</v>
      </c>
      <c r="K596" s="979">
        <f>_xlfn.XLOOKUP($D596,Help2_FC!$D:$D,Help2_FC!J:J)</f>
        <v>3363</v>
      </c>
      <c r="L596" s="979">
        <f>_xlfn.XLOOKUP($D596,Help2_FC!$D:$D,Help2_FC!K:K)</f>
        <v>2991</v>
      </c>
      <c r="M596" s="979">
        <f>_xlfn.XLOOKUP($D596,Help2_FC!$D:$D,Help2_FC!L:L)</f>
        <v>8338.4708219571112</v>
      </c>
      <c r="N596" s="979">
        <f>_xlfn.XLOOKUP($D596,Help2_FC!$D:$D,Help2_FC!M:M)</f>
        <v>10005.176018770106</v>
      </c>
      <c r="P596" s="979">
        <f>_xlfn.XLOOKUP($D596,Help2_FC!$D:$D,Help2_FC!F:F)</f>
        <v>732</v>
      </c>
      <c r="Q596" s="979">
        <f t="shared" si="65"/>
        <v>552</v>
      </c>
      <c r="R596" s="979">
        <f>_xlfn.XLOOKUP($D596,Help2_FC!$D:$D,Help2_FC!N:N)</f>
        <v>8338.4708219571112</v>
      </c>
      <c r="S596" s="979">
        <f>_xlfn.XLOOKUP($D596,Help2_FC!$D:$D,Help2_FC!O:O)</f>
        <v>8165.8378644201139</v>
      </c>
      <c r="T596" s="979">
        <f>_xlfn.XLOOKUP($D596,Help2_FC!$D:$D,Help2_FC!P:P)</f>
        <v>600</v>
      </c>
      <c r="U596" s="979">
        <f>_xlfn.XLOOKUP($D596,Help2_FC!$D:$D,Help2_FC!Q:Q)</f>
        <v>100</v>
      </c>
      <c r="V596" s="979">
        <f>_xlfn.XLOOKUP($D596,Help2_FC!$D:$D,Help2_FC!R:R)</f>
        <v>0</v>
      </c>
      <c r="W596" s="979">
        <f>_xlfn.XLOOKUP($D596,Help2_FC!$D:$D,Help2_FC!S:S)</f>
        <v>18000</v>
      </c>
      <c r="Y596" s="979">
        <f>_xlfn.XLOOKUP($D596,Help2_FC!$D:$D,Help2_FC!V:V)</f>
        <v>7618</v>
      </c>
      <c r="Z596" s="979">
        <f>_xlfn.XLOOKUP($D596,Help2_FC!$D:$D,Help2_FC!W:W)</f>
        <v>3571</v>
      </c>
      <c r="AA596" s="979">
        <f>_xlfn.XLOOKUP($D596,Help2_FC!$D:$D,Help2_FC!X:X)</f>
        <v>0</v>
      </c>
      <c r="AB596" s="979">
        <f>_xlfn.XLOOKUP($D596,Help2_FC!$D:$D,Help2_FC!Y:Y)</f>
        <v>6354</v>
      </c>
      <c r="AC596" s="979">
        <f>_xlfn.XLOOKUP($D596,Help2_FC!$D:$D,Help2_FC!Z:Z)</f>
        <v>1283</v>
      </c>
      <c r="AD596" s="979">
        <f>_xlfn.XLOOKUP($D596,Help2_FC!$D:$D,Help2_FC!AA:AA)</f>
        <v>1186.5679668</v>
      </c>
      <c r="AE596" s="979">
        <f>_xlfn.XLOOKUP($D596,Help2_FC!$D:$D,Help2_FC!AB:AB)</f>
        <v>160</v>
      </c>
      <c r="AF596" s="979">
        <f>_xlfn.XLOOKUP($D596,Help2_FC!$D:$D,Help2_FC!AC:AC)</f>
        <v>250</v>
      </c>
      <c r="AG596" s="979">
        <f>_xlfn.XLOOKUP($D596,Help2_FC!$D:$D,Help2_FC!AD:AD)</f>
        <v>0</v>
      </c>
      <c r="AH596" s="979">
        <f>_xlfn.XLOOKUP($D596,Help2_FC!$D:$D,Help2_FC!AE:AE)</f>
        <v>864.90000000000009</v>
      </c>
      <c r="AI596" s="979">
        <f>_xlfn.XLOOKUP($D596,Help2_FC!$D:$D,Help2_FC!AF:AF)</f>
        <v>3574.9199999999996</v>
      </c>
      <c r="AJ596" s="979">
        <f>_xlfn.XLOOKUP($D596,Help2_FC!$D:$D,Help2_FC!AG:AG)</f>
        <v>383.35359786990659</v>
      </c>
      <c r="AK596" s="979">
        <f>_xlfn.XLOOKUP($D596,Help2_FC!$D:$D,Help2_FC!AH:AH)</f>
        <v>6485.9224240281519</v>
      </c>
      <c r="AL596" s="979">
        <f>_xlfn.XLOOKUP($D596,Help2_FC!$D:$D,Help2_FC!AI:AI)</f>
        <v>442.00000000000006</v>
      </c>
      <c r="AM596" s="979">
        <f>_xlfn.XLOOKUP($D596,Help2_FC!$D:$D,Help2_FC!AJ:AJ)</f>
        <v>0</v>
      </c>
      <c r="AN596" s="979">
        <f>_xlfn.XLOOKUP($D596,Help2_FC!$D:$D,Help2_FC!AK:AK)</f>
        <v>0</v>
      </c>
      <c r="AP596">
        <v>8</v>
      </c>
    </row>
    <row r="597" spans="1:42" x14ac:dyDescent="0.2">
      <c r="A597" s="1">
        <v>45521</v>
      </c>
      <c r="B597">
        <f t="shared" si="60"/>
        <v>8</v>
      </c>
      <c r="C597">
        <f t="shared" si="61"/>
        <v>2024</v>
      </c>
      <c r="D597" s="872" t="str">
        <f t="shared" si="66"/>
        <v>08´2024</v>
      </c>
      <c r="F597" s="2">
        <f t="shared" si="59"/>
        <v>24</v>
      </c>
      <c r="G597" s="1483">
        <f t="shared" si="62"/>
        <v>3.2786885245901641E-2</v>
      </c>
      <c r="H597" s="5">
        <f t="shared" si="63"/>
        <v>1</v>
      </c>
      <c r="I597" s="995">
        <f>_xlfn.XLOOKUP($D597,Help2_FC!$D:$D,Help2_FC!H:H)</f>
        <v>18826</v>
      </c>
      <c r="J597" s="979">
        <f>_xlfn.XLOOKUP($D597,Help2_FC!$D:$D,Help2_FC!I:I)</f>
        <v>11189</v>
      </c>
      <c r="K597" s="979">
        <f>_xlfn.XLOOKUP($D597,Help2_FC!$D:$D,Help2_FC!J:J)</f>
        <v>3363</v>
      </c>
      <c r="L597" s="979">
        <f>_xlfn.XLOOKUP($D597,Help2_FC!$D:$D,Help2_FC!K:K)</f>
        <v>2991</v>
      </c>
      <c r="M597" s="979">
        <f>_xlfn.XLOOKUP($D597,Help2_FC!$D:$D,Help2_FC!L:L)</f>
        <v>8338.4708219571112</v>
      </c>
      <c r="N597" s="979">
        <f>_xlfn.XLOOKUP($D597,Help2_FC!$D:$D,Help2_FC!M:M)</f>
        <v>10005.176018770106</v>
      </c>
      <c r="P597" s="979">
        <f>_xlfn.XLOOKUP($D597,Help2_FC!$D:$D,Help2_FC!F:F)</f>
        <v>732</v>
      </c>
      <c r="Q597" s="979">
        <f t="shared" si="65"/>
        <v>552</v>
      </c>
      <c r="R597" s="979">
        <f>_xlfn.XLOOKUP($D597,Help2_FC!$D:$D,Help2_FC!N:N)</f>
        <v>8338.4708219571112</v>
      </c>
      <c r="S597" s="979">
        <f>_xlfn.XLOOKUP($D597,Help2_FC!$D:$D,Help2_FC!O:O)</f>
        <v>8165.8378644201139</v>
      </c>
      <c r="T597" s="979">
        <f>_xlfn.XLOOKUP($D597,Help2_FC!$D:$D,Help2_FC!P:P)</f>
        <v>600</v>
      </c>
      <c r="U597" s="979">
        <f>_xlfn.XLOOKUP($D597,Help2_FC!$D:$D,Help2_FC!Q:Q)</f>
        <v>100</v>
      </c>
      <c r="V597" s="979">
        <f>_xlfn.XLOOKUP($D597,Help2_FC!$D:$D,Help2_FC!R:R)</f>
        <v>0</v>
      </c>
      <c r="W597" s="979">
        <f>_xlfn.XLOOKUP($D597,Help2_FC!$D:$D,Help2_FC!S:S)</f>
        <v>18000</v>
      </c>
      <c r="Y597" s="979">
        <f>_xlfn.XLOOKUP($D597,Help2_FC!$D:$D,Help2_FC!V:V)</f>
        <v>7618</v>
      </c>
      <c r="Z597" s="979">
        <f>_xlfn.XLOOKUP($D597,Help2_FC!$D:$D,Help2_FC!W:W)</f>
        <v>3571</v>
      </c>
      <c r="AA597" s="979">
        <f>_xlfn.XLOOKUP($D597,Help2_FC!$D:$D,Help2_FC!X:X)</f>
        <v>0</v>
      </c>
      <c r="AB597" s="979">
        <f>_xlfn.XLOOKUP($D597,Help2_FC!$D:$D,Help2_FC!Y:Y)</f>
        <v>6354</v>
      </c>
      <c r="AC597" s="979">
        <f>_xlfn.XLOOKUP($D597,Help2_FC!$D:$D,Help2_FC!Z:Z)</f>
        <v>1283</v>
      </c>
      <c r="AD597" s="979">
        <f>_xlfn.XLOOKUP($D597,Help2_FC!$D:$D,Help2_FC!AA:AA)</f>
        <v>1186.5679668</v>
      </c>
      <c r="AE597" s="979">
        <f>_xlfn.XLOOKUP($D597,Help2_FC!$D:$D,Help2_FC!AB:AB)</f>
        <v>160</v>
      </c>
      <c r="AF597" s="979">
        <f>_xlfn.XLOOKUP($D597,Help2_FC!$D:$D,Help2_FC!AC:AC)</f>
        <v>250</v>
      </c>
      <c r="AG597" s="979">
        <f>_xlfn.XLOOKUP($D597,Help2_FC!$D:$D,Help2_FC!AD:AD)</f>
        <v>0</v>
      </c>
      <c r="AH597" s="979">
        <f>_xlfn.XLOOKUP($D597,Help2_FC!$D:$D,Help2_FC!AE:AE)</f>
        <v>864.90000000000009</v>
      </c>
      <c r="AI597" s="979">
        <f>_xlfn.XLOOKUP($D597,Help2_FC!$D:$D,Help2_FC!AF:AF)</f>
        <v>3574.9199999999996</v>
      </c>
      <c r="AJ597" s="979">
        <f>_xlfn.XLOOKUP($D597,Help2_FC!$D:$D,Help2_FC!AG:AG)</f>
        <v>383.35359786990659</v>
      </c>
      <c r="AK597" s="979">
        <f>_xlfn.XLOOKUP($D597,Help2_FC!$D:$D,Help2_FC!AH:AH)</f>
        <v>6485.9224240281519</v>
      </c>
      <c r="AL597" s="979">
        <f>_xlfn.XLOOKUP($D597,Help2_FC!$D:$D,Help2_FC!AI:AI)</f>
        <v>442.00000000000006</v>
      </c>
      <c r="AM597" s="979">
        <f>_xlfn.XLOOKUP($D597,Help2_FC!$D:$D,Help2_FC!AJ:AJ)</f>
        <v>0</v>
      </c>
      <c r="AN597" s="979">
        <f>_xlfn.XLOOKUP($D597,Help2_FC!$D:$D,Help2_FC!AK:AK)</f>
        <v>0</v>
      </c>
      <c r="AP597">
        <v>8</v>
      </c>
    </row>
    <row r="598" spans="1:42" x14ac:dyDescent="0.2">
      <c r="A598" s="1">
        <v>45522</v>
      </c>
      <c r="B598">
        <f t="shared" si="60"/>
        <v>8</v>
      </c>
      <c r="C598">
        <f t="shared" si="61"/>
        <v>2024</v>
      </c>
      <c r="D598" s="872" t="str">
        <f t="shared" si="66"/>
        <v>08´2024</v>
      </c>
      <c r="F598" s="2">
        <f t="shared" si="59"/>
        <v>24</v>
      </c>
      <c r="G598" s="1483">
        <f t="shared" si="62"/>
        <v>3.2786885245901641E-2</v>
      </c>
      <c r="H598" s="5">
        <f t="shared" si="63"/>
        <v>1</v>
      </c>
      <c r="I598" s="995">
        <f>_xlfn.XLOOKUP($D598,Help2_FC!$D:$D,Help2_FC!H:H)</f>
        <v>18826</v>
      </c>
      <c r="J598" s="979">
        <f>_xlfn.XLOOKUP($D598,Help2_FC!$D:$D,Help2_FC!I:I)</f>
        <v>11189</v>
      </c>
      <c r="K598" s="979">
        <f>_xlfn.XLOOKUP($D598,Help2_FC!$D:$D,Help2_FC!J:J)</f>
        <v>3363</v>
      </c>
      <c r="L598" s="979">
        <f>_xlfn.XLOOKUP($D598,Help2_FC!$D:$D,Help2_FC!K:K)</f>
        <v>2991</v>
      </c>
      <c r="M598" s="979">
        <f>_xlfn.XLOOKUP($D598,Help2_FC!$D:$D,Help2_FC!L:L)</f>
        <v>8338.4708219571112</v>
      </c>
      <c r="N598" s="979">
        <f>_xlfn.XLOOKUP($D598,Help2_FC!$D:$D,Help2_FC!M:M)</f>
        <v>10005.176018770106</v>
      </c>
      <c r="P598" s="979">
        <f>_xlfn.XLOOKUP($D598,Help2_FC!$D:$D,Help2_FC!F:F)</f>
        <v>732</v>
      </c>
      <c r="Q598" s="979">
        <f t="shared" si="65"/>
        <v>552</v>
      </c>
      <c r="R598" s="979">
        <f>_xlfn.XLOOKUP($D598,Help2_FC!$D:$D,Help2_FC!N:N)</f>
        <v>8338.4708219571112</v>
      </c>
      <c r="S598" s="979">
        <f>_xlfn.XLOOKUP($D598,Help2_FC!$D:$D,Help2_FC!O:O)</f>
        <v>8165.8378644201139</v>
      </c>
      <c r="T598" s="979">
        <f>_xlfn.XLOOKUP($D598,Help2_FC!$D:$D,Help2_FC!P:P)</f>
        <v>600</v>
      </c>
      <c r="U598" s="979">
        <f>_xlfn.XLOOKUP($D598,Help2_FC!$D:$D,Help2_FC!Q:Q)</f>
        <v>100</v>
      </c>
      <c r="V598" s="979">
        <f>_xlfn.XLOOKUP($D598,Help2_FC!$D:$D,Help2_FC!R:R)</f>
        <v>0</v>
      </c>
      <c r="W598" s="979">
        <f>_xlfn.XLOOKUP($D598,Help2_FC!$D:$D,Help2_FC!S:S)</f>
        <v>18000</v>
      </c>
      <c r="Y598" s="979">
        <f>_xlfn.XLOOKUP($D598,Help2_FC!$D:$D,Help2_FC!V:V)</f>
        <v>7618</v>
      </c>
      <c r="Z598" s="979">
        <f>_xlfn.XLOOKUP($D598,Help2_FC!$D:$D,Help2_FC!W:W)</f>
        <v>3571</v>
      </c>
      <c r="AA598" s="979">
        <f>_xlfn.XLOOKUP($D598,Help2_FC!$D:$D,Help2_FC!X:X)</f>
        <v>0</v>
      </c>
      <c r="AB598" s="979">
        <f>_xlfn.XLOOKUP($D598,Help2_FC!$D:$D,Help2_FC!Y:Y)</f>
        <v>6354</v>
      </c>
      <c r="AC598" s="979">
        <f>_xlfn.XLOOKUP($D598,Help2_FC!$D:$D,Help2_FC!Z:Z)</f>
        <v>1283</v>
      </c>
      <c r="AD598" s="979">
        <f>_xlfn.XLOOKUP($D598,Help2_FC!$D:$D,Help2_FC!AA:AA)</f>
        <v>1186.5679668</v>
      </c>
      <c r="AE598" s="979">
        <f>_xlfn.XLOOKUP($D598,Help2_FC!$D:$D,Help2_FC!AB:AB)</f>
        <v>160</v>
      </c>
      <c r="AF598" s="979">
        <f>_xlfn.XLOOKUP($D598,Help2_FC!$D:$D,Help2_FC!AC:AC)</f>
        <v>250</v>
      </c>
      <c r="AG598" s="979">
        <f>_xlfn.XLOOKUP($D598,Help2_FC!$D:$D,Help2_FC!AD:AD)</f>
        <v>0</v>
      </c>
      <c r="AH598" s="979">
        <f>_xlfn.XLOOKUP($D598,Help2_FC!$D:$D,Help2_FC!AE:AE)</f>
        <v>864.90000000000009</v>
      </c>
      <c r="AI598" s="979">
        <f>_xlfn.XLOOKUP($D598,Help2_FC!$D:$D,Help2_FC!AF:AF)</f>
        <v>3574.9199999999996</v>
      </c>
      <c r="AJ598" s="979">
        <f>_xlfn.XLOOKUP($D598,Help2_FC!$D:$D,Help2_FC!AG:AG)</f>
        <v>383.35359786990659</v>
      </c>
      <c r="AK598" s="979">
        <f>_xlfn.XLOOKUP($D598,Help2_FC!$D:$D,Help2_FC!AH:AH)</f>
        <v>6485.9224240281519</v>
      </c>
      <c r="AL598" s="979">
        <f>_xlfn.XLOOKUP($D598,Help2_FC!$D:$D,Help2_FC!AI:AI)</f>
        <v>442.00000000000006</v>
      </c>
      <c r="AM598" s="979">
        <f>_xlfn.XLOOKUP($D598,Help2_FC!$D:$D,Help2_FC!AJ:AJ)</f>
        <v>0</v>
      </c>
      <c r="AN598" s="979">
        <f>_xlfn.XLOOKUP($D598,Help2_FC!$D:$D,Help2_FC!AK:AK)</f>
        <v>0</v>
      </c>
      <c r="AP598">
        <v>8</v>
      </c>
    </row>
    <row r="599" spans="1:42" x14ac:dyDescent="0.2">
      <c r="A599" s="1">
        <v>45523</v>
      </c>
      <c r="B599">
        <f t="shared" si="60"/>
        <v>8</v>
      </c>
      <c r="C599">
        <f t="shared" si="61"/>
        <v>2024</v>
      </c>
      <c r="D599" s="872" t="str">
        <f t="shared" si="66"/>
        <v>08´2024</v>
      </c>
      <c r="F599" s="2">
        <f t="shared" si="59"/>
        <v>24</v>
      </c>
      <c r="G599" s="1483">
        <f t="shared" si="62"/>
        <v>3.2786885245901641E-2</v>
      </c>
      <c r="H599" s="5">
        <f t="shared" si="63"/>
        <v>1</v>
      </c>
      <c r="I599" s="995">
        <f>_xlfn.XLOOKUP($D599,Help2_FC!$D:$D,Help2_FC!H:H)</f>
        <v>18826</v>
      </c>
      <c r="J599" s="979">
        <f>_xlfn.XLOOKUP($D599,Help2_FC!$D:$D,Help2_FC!I:I)</f>
        <v>11189</v>
      </c>
      <c r="K599" s="979">
        <f>_xlfn.XLOOKUP($D599,Help2_FC!$D:$D,Help2_FC!J:J)</f>
        <v>3363</v>
      </c>
      <c r="L599" s="979">
        <f>_xlfn.XLOOKUP($D599,Help2_FC!$D:$D,Help2_FC!K:K)</f>
        <v>2991</v>
      </c>
      <c r="M599" s="979">
        <f>_xlfn.XLOOKUP($D599,Help2_FC!$D:$D,Help2_FC!L:L)</f>
        <v>8338.4708219571112</v>
      </c>
      <c r="N599" s="979">
        <f>_xlfn.XLOOKUP($D599,Help2_FC!$D:$D,Help2_FC!M:M)</f>
        <v>10005.176018770106</v>
      </c>
      <c r="P599" s="979">
        <f>_xlfn.XLOOKUP($D599,Help2_FC!$D:$D,Help2_FC!F:F)</f>
        <v>732</v>
      </c>
      <c r="Q599" s="979">
        <f t="shared" si="65"/>
        <v>552</v>
      </c>
      <c r="R599" s="979">
        <f>_xlfn.XLOOKUP($D599,Help2_FC!$D:$D,Help2_FC!N:N)</f>
        <v>8338.4708219571112</v>
      </c>
      <c r="S599" s="979">
        <f>_xlfn.XLOOKUP($D599,Help2_FC!$D:$D,Help2_FC!O:O)</f>
        <v>8165.8378644201139</v>
      </c>
      <c r="T599" s="979">
        <f>_xlfn.XLOOKUP($D599,Help2_FC!$D:$D,Help2_FC!P:P)</f>
        <v>600</v>
      </c>
      <c r="U599" s="979">
        <f>_xlfn.XLOOKUP($D599,Help2_FC!$D:$D,Help2_FC!Q:Q)</f>
        <v>100</v>
      </c>
      <c r="V599" s="979">
        <f>_xlfn.XLOOKUP($D599,Help2_FC!$D:$D,Help2_FC!R:R)</f>
        <v>0</v>
      </c>
      <c r="W599" s="979">
        <f>_xlfn.XLOOKUP($D599,Help2_FC!$D:$D,Help2_FC!S:S)</f>
        <v>18000</v>
      </c>
      <c r="Y599" s="979">
        <f>_xlfn.XLOOKUP($D599,Help2_FC!$D:$D,Help2_FC!V:V)</f>
        <v>7618</v>
      </c>
      <c r="Z599" s="979">
        <f>_xlfn.XLOOKUP($D599,Help2_FC!$D:$D,Help2_FC!W:W)</f>
        <v>3571</v>
      </c>
      <c r="AA599" s="979">
        <f>_xlfn.XLOOKUP($D599,Help2_FC!$D:$D,Help2_FC!X:X)</f>
        <v>0</v>
      </c>
      <c r="AB599" s="979">
        <f>_xlfn.XLOOKUP($D599,Help2_FC!$D:$D,Help2_FC!Y:Y)</f>
        <v>6354</v>
      </c>
      <c r="AC599" s="979">
        <f>_xlfn.XLOOKUP($D599,Help2_FC!$D:$D,Help2_FC!Z:Z)</f>
        <v>1283</v>
      </c>
      <c r="AD599" s="979">
        <f>_xlfn.XLOOKUP($D599,Help2_FC!$D:$D,Help2_FC!AA:AA)</f>
        <v>1186.5679668</v>
      </c>
      <c r="AE599" s="979">
        <f>_xlfn.XLOOKUP($D599,Help2_FC!$D:$D,Help2_FC!AB:AB)</f>
        <v>160</v>
      </c>
      <c r="AF599" s="979">
        <f>_xlfn.XLOOKUP($D599,Help2_FC!$D:$D,Help2_FC!AC:AC)</f>
        <v>250</v>
      </c>
      <c r="AG599" s="979">
        <f>_xlfn.XLOOKUP($D599,Help2_FC!$D:$D,Help2_FC!AD:AD)</f>
        <v>0</v>
      </c>
      <c r="AH599" s="979">
        <f>_xlfn.XLOOKUP($D599,Help2_FC!$D:$D,Help2_FC!AE:AE)</f>
        <v>864.90000000000009</v>
      </c>
      <c r="AI599" s="979">
        <f>_xlfn.XLOOKUP($D599,Help2_FC!$D:$D,Help2_FC!AF:AF)</f>
        <v>3574.9199999999996</v>
      </c>
      <c r="AJ599" s="979">
        <f>_xlfn.XLOOKUP($D599,Help2_FC!$D:$D,Help2_FC!AG:AG)</f>
        <v>383.35359786990659</v>
      </c>
      <c r="AK599" s="979">
        <f>_xlfn.XLOOKUP($D599,Help2_FC!$D:$D,Help2_FC!AH:AH)</f>
        <v>6485.9224240281519</v>
      </c>
      <c r="AL599" s="979">
        <f>_xlfn.XLOOKUP($D599,Help2_FC!$D:$D,Help2_FC!AI:AI)</f>
        <v>442.00000000000006</v>
      </c>
      <c r="AM599" s="979">
        <f>_xlfn.XLOOKUP($D599,Help2_FC!$D:$D,Help2_FC!AJ:AJ)</f>
        <v>0</v>
      </c>
      <c r="AN599" s="979">
        <f>_xlfn.XLOOKUP($D599,Help2_FC!$D:$D,Help2_FC!AK:AK)</f>
        <v>0</v>
      </c>
      <c r="AP599">
        <v>8</v>
      </c>
    </row>
    <row r="600" spans="1:42" x14ac:dyDescent="0.2">
      <c r="A600" s="1">
        <v>45524</v>
      </c>
      <c r="B600">
        <f t="shared" si="60"/>
        <v>8</v>
      </c>
      <c r="C600">
        <f t="shared" si="61"/>
        <v>2024</v>
      </c>
      <c r="D600" s="872" t="str">
        <f t="shared" si="66"/>
        <v>08´2024</v>
      </c>
      <c r="F600" s="2">
        <f t="shared" si="59"/>
        <v>24</v>
      </c>
      <c r="G600" s="1483">
        <f t="shared" si="62"/>
        <v>3.2786885245901641E-2</v>
      </c>
      <c r="H600" s="5">
        <f t="shared" si="63"/>
        <v>1</v>
      </c>
      <c r="I600" s="995">
        <f>_xlfn.XLOOKUP($D600,Help2_FC!$D:$D,Help2_FC!H:H)</f>
        <v>18826</v>
      </c>
      <c r="J600" s="979">
        <f>_xlfn.XLOOKUP($D600,Help2_FC!$D:$D,Help2_FC!I:I)</f>
        <v>11189</v>
      </c>
      <c r="K600" s="979">
        <f>_xlfn.XLOOKUP($D600,Help2_FC!$D:$D,Help2_FC!J:J)</f>
        <v>3363</v>
      </c>
      <c r="L600" s="979">
        <f>_xlfn.XLOOKUP($D600,Help2_FC!$D:$D,Help2_FC!K:K)</f>
        <v>2991</v>
      </c>
      <c r="M600" s="979">
        <f>_xlfn.XLOOKUP($D600,Help2_FC!$D:$D,Help2_FC!L:L)</f>
        <v>8338.4708219571112</v>
      </c>
      <c r="N600" s="979">
        <f>_xlfn.XLOOKUP($D600,Help2_FC!$D:$D,Help2_FC!M:M)</f>
        <v>10005.176018770106</v>
      </c>
      <c r="P600" s="979">
        <f>_xlfn.XLOOKUP($D600,Help2_FC!$D:$D,Help2_FC!F:F)</f>
        <v>732</v>
      </c>
      <c r="Q600" s="979">
        <f t="shared" si="65"/>
        <v>552</v>
      </c>
      <c r="R600" s="979">
        <f>_xlfn.XLOOKUP($D600,Help2_FC!$D:$D,Help2_FC!N:N)</f>
        <v>8338.4708219571112</v>
      </c>
      <c r="S600" s="979">
        <f>_xlfn.XLOOKUP($D600,Help2_FC!$D:$D,Help2_FC!O:O)</f>
        <v>8165.8378644201139</v>
      </c>
      <c r="T600" s="979">
        <f>_xlfn.XLOOKUP($D600,Help2_FC!$D:$D,Help2_FC!P:P)</f>
        <v>600</v>
      </c>
      <c r="U600" s="979">
        <f>_xlfn.XLOOKUP($D600,Help2_FC!$D:$D,Help2_FC!Q:Q)</f>
        <v>100</v>
      </c>
      <c r="V600" s="979">
        <f>_xlfn.XLOOKUP($D600,Help2_FC!$D:$D,Help2_FC!R:R)</f>
        <v>0</v>
      </c>
      <c r="W600" s="979">
        <f>_xlfn.XLOOKUP($D600,Help2_FC!$D:$D,Help2_FC!S:S)</f>
        <v>18000</v>
      </c>
      <c r="Y600" s="979">
        <f>_xlfn.XLOOKUP($D600,Help2_FC!$D:$D,Help2_FC!V:V)</f>
        <v>7618</v>
      </c>
      <c r="Z600" s="979">
        <f>_xlfn.XLOOKUP($D600,Help2_FC!$D:$D,Help2_FC!W:W)</f>
        <v>3571</v>
      </c>
      <c r="AA600" s="979">
        <f>_xlfn.XLOOKUP($D600,Help2_FC!$D:$D,Help2_FC!X:X)</f>
        <v>0</v>
      </c>
      <c r="AB600" s="979">
        <f>_xlfn.XLOOKUP($D600,Help2_FC!$D:$D,Help2_FC!Y:Y)</f>
        <v>6354</v>
      </c>
      <c r="AC600" s="979">
        <f>_xlfn.XLOOKUP($D600,Help2_FC!$D:$D,Help2_FC!Z:Z)</f>
        <v>1283</v>
      </c>
      <c r="AD600" s="979">
        <f>_xlfn.XLOOKUP($D600,Help2_FC!$D:$D,Help2_FC!AA:AA)</f>
        <v>1186.5679668</v>
      </c>
      <c r="AE600" s="979">
        <f>_xlfn.XLOOKUP($D600,Help2_FC!$D:$D,Help2_FC!AB:AB)</f>
        <v>160</v>
      </c>
      <c r="AF600" s="979">
        <f>_xlfn.XLOOKUP($D600,Help2_FC!$D:$D,Help2_FC!AC:AC)</f>
        <v>250</v>
      </c>
      <c r="AG600" s="979">
        <f>_xlfn.XLOOKUP($D600,Help2_FC!$D:$D,Help2_FC!AD:AD)</f>
        <v>0</v>
      </c>
      <c r="AH600" s="979">
        <f>_xlfn.XLOOKUP($D600,Help2_FC!$D:$D,Help2_FC!AE:AE)</f>
        <v>864.90000000000009</v>
      </c>
      <c r="AI600" s="979">
        <f>_xlfn.XLOOKUP($D600,Help2_FC!$D:$D,Help2_FC!AF:AF)</f>
        <v>3574.9199999999996</v>
      </c>
      <c r="AJ600" s="979">
        <f>_xlfn.XLOOKUP($D600,Help2_FC!$D:$D,Help2_FC!AG:AG)</f>
        <v>383.35359786990659</v>
      </c>
      <c r="AK600" s="979">
        <f>_xlfn.XLOOKUP($D600,Help2_FC!$D:$D,Help2_FC!AH:AH)</f>
        <v>6485.9224240281519</v>
      </c>
      <c r="AL600" s="979">
        <f>_xlfn.XLOOKUP($D600,Help2_FC!$D:$D,Help2_FC!AI:AI)</f>
        <v>442.00000000000006</v>
      </c>
      <c r="AM600" s="979">
        <f>_xlfn.XLOOKUP($D600,Help2_FC!$D:$D,Help2_FC!AJ:AJ)</f>
        <v>0</v>
      </c>
      <c r="AN600" s="979">
        <f>_xlfn.XLOOKUP($D600,Help2_FC!$D:$D,Help2_FC!AK:AK)</f>
        <v>0</v>
      </c>
      <c r="AP600">
        <v>8</v>
      </c>
    </row>
    <row r="601" spans="1:42" x14ac:dyDescent="0.2">
      <c r="A601" s="1">
        <v>45525</v>
      </c>
      <c r="B601">
        <f t="shared" si="60"/>
        <v>8</v>
      </c>
      <c r="C601">
        <f t="shared" si="61"/>
        <v>2024</v>
      </c>
      <c r="D601" s="872" t="str">
        <f t="shared" si="66"/>
        <v>08´2024</v>
      </c>
      <c r="E601" s="867">
        <v>12</v>
      </c>
      <c r="F601" s="2">
        <f t="shared" si="59"/>
        <v>12</v>
      </c>
      <c r="G601" s="1483">
        <f t="shared" si="62"/>
        <v>1.6393442622950821E-2</v>
      </c>
      <c r="H601" s="5">
        <f t="shared" si="63"/>
        <v>0.5</v>
      </c>
      <c r="I601" s="995">
        <f>_xlfn.XLOOKUP($D601,Help2_FC!$D:$D,Help2_FC!H:H)</f>
        <v>18826</v>
      </c>
      <c r="J601" s="979">
        <f>_xlfn.XLOOKUP($D601,Help2_FC!$D:$D,Help2_FC!I:I)</f>
        <v>11189</v>
      </c>
      <c r="K601" s="979">
        <f>_xlfn.XLOOKUP($D601,Help2_FC!$D:$D,Help2_FC!J:J)</f>
        <v>3363</v>
      </c>
      <c r="L601" s="979">
        <f>_xlfn.XLOOKUP($D601,Help2_FC!$D:$D,Help2_FC!K:K)</f>
        <v>2991</v>
      </c>
      <c r="M601" s="979">
        <f>_xlfn.XLOOKUP($D601,Help2_FC!$D:$D,Help2_FC!L:L)</f>
        <v>8338.4708219571112</v>
      </c>
      <c r="N601" s="979">
        <f>_xlfn.XLOOKUP($D601,Help2_FC!$D:$D,Help2_FC!M:M)</f>
        <v>10005.176018770106</v>
      </c>
      <c r="P601" s="979">
        <f>_xlfn.XLOOKUP($D601,Help2_FC!$D:$D,Help2_FC!F:F)</f>
        <v>732</v>
      </c>
      <c r="Q601" s="979">
        <f t="shared" si="65"/>
        <v>552</v>
      </c>
      <c r="R601" s="979">
        <f>_xlfn.XLOOKUP($D601,Help2_FC!$D:$D,Help2_FC!N:N)</f>
        <v>8338.4708219571112</v>
      </c>
      <c r="S601" s="979">
        <f>_xlfn.XLOOKUP($D601,Help2_FC!$D:$D,Help2_FC!O:O)</f>
        <v>8165.8378644201139</v>
      </c>
      <c r="T601" s="979">
        <f>_xlfn.XLOOKUP($D601,Help2_FC!$D:$D,Help2_FC!P:P)</f>
        <v>600</v>
      </c>
      <c r="U601" s="979">
        <f>_xlfn.XLOOKUP($D601,Help2_FC!$D:$D,Help2_FC!Q:Q)</f>
        <v>100</v>
      </c>
      <c r="V601" s="979">
        <f>_xlfn.XLOOKUP($D601,Help2_FC!$D:$D,Help2_FC!R:R)</f>
        <v>0</v>
      </c>
      <c r="W601" s="979">
        <f>_xlfn.XLOOKUP($D601,Help2_FC!$D:$D,Help2_FC!S:S)</f>
        <v>18000</v>
      </c>
      <c r="Y601" s="979">
        <f>_xlfn.XLOOKUP($D601,Help2_FC!$D:$D,Help2_FC!V:V)</f>
        <v>7618</v>
      </c>
      <c r="Z601" s="979">
        <f>_xlfn.XLOOKUP($D601,Help2_FC!$D:$D,Help2_FC!W:W)</f>
        <v>3571</v>
      </c>
      <c r="AA601" s="979">
        <f>_xlfn.XLOOKUP($D601,Help2_FC!$D:$D,Help2_FC!X:X)</f>
        <v>0</v>
      </c>
      <c r="AB601" s="979">
        <f>_xlfn.XLOOKUP($D601,Help2_FC!$D:$D,Help2_FC!Y:Y)</f>
        <v>6354</v>
      </c>
      <c r="AC601" s="979">
        <f>_xlfn.XLOOKUP($D601,Help2_FC!$D:$D,Help2_FC!Z:Z)</f>
        <v>1283</v>
      </c>
      <c r="AD601" s="979">
        <f>_xlfn.XLOOKUP($D601,Help2_FC!$D:$D,Help2_FC!AA:AA)</f>
        <v>1186.5679668</v>
      </c>
      <c r="AE601" s="979">
        <f>_xlfn.XLOOKUP($D601,Help2_FC!$D:$D,Help2_FC!AB:AB)</f>
        <v>160</v>
      </c>
      <c r="AF601" s="979">
        <f>_xlfn.XLOOKUP($D601,Help2_FC!$D:$D,Help2_FC!AC:AC)</f>
        <v>250</v>
      </c>
      <c r="AG601" s="979">
        <f>_xlfn.XLOOKUP($D601,Help2_FC!$D:$D,Help2_FC!AD:AD)</f>
        <v>0</v>
      </c>
      <c r="AH601" s="979">
        <f>_xlfn.XLOOKUP($D601,Help2_FC!$D:$D,Help2_FC!AE:AE)</f>
        <v>864.90000000000009</v>
      </c>
      <c r="AI601" s="979">
        <f>_xlfn.XLOOKUP($D601,Help2_FC!$D:$D,Help2_FC!AF:AF)</f>
        <v>3574.9199999999996</v>
      </c>
      <c r="AJ601" s="979">
        <f>_xlfn.XLOOKUP($D601,Help2_FC!$D:$D,Help2_FC!AG:AG)</f>
        <v>383.35359786990659</v>
      </c>
      <c r="AK601" s="979">
        <f>_xlfn.XLOOKUP($D601,Help2_FC!$D:$D,Help2_FC!AH:AH)</f>
        <v>6485.9224240281519</v>
      </c>
      <c r="AL601" s="979">
        <f>_xlfn.XLOOKUP($D601,Help2_FC!$D:$D,Help2_FC!AI:AI)</f>
        <v>442.00000000000006</v>
      </c>
      <c r="AM601" s="979">
        <f>_xlfn.XLOOKUP($D601,Help2_FC!$D:$D,Help2_FC!AJ:AJ)</f>
        <v>0</v>
      </c>
      <c r="AN601" s="979">
        <f>_xlfn.XLOOKUP($D601,Help2_FC!$D:$D,Help2_FC!AK:AK)</f>
        <v>0</v>
      </c>
      <c r="AP601">
        <v>8</v>
      </c>
    </row>
    <row r="602" spans="1:42" x14ac:dyDescent="0.2">
      <c r="A602" s="1">
        <v>45526</v>
      </c>
      <c r="B602">
        <f t="shared" si="60"/>
        <v>8</v>
      </c>
      <c r="C602">
        <f t="shared" si="61"/>
        <v>2024</v>
      </c>
      <c r="D602" s="872" t="str">
        <f t="shared" si="66"/>
        <v>08´2024</v>
      </c>
      <c r="E602" s="1"/>
      <c r="F602" s="2">
        <f t="shared" ref="F602:F665" si="67">24-E602</f>
        <v>24</v>
      </c>
      <c r="G602" s="1483">
        <f t="shared" si="62"/>
        <v>3.2786885245901641E-2</v>
      </c>
      <c r="H602" s="5">
        <f t="shared" si="63"/>
        <v>1</v>
      </c>
      <c r="I602" s="995">
        <f>_xlfn.XLOOKUP($D602,Help2_FC!$D:$D,Help2_FC!H:H)</f>
        <v>18826</v>
      </c>
      <c r="J602" s="979">
        <f>_xlfn.XLOOKUP($D602,Help2_FC!$D:$D,Help2_FC!I:I)</f>
        <v>11189</v>
      </c>
      <c r="K602" s="979">
        <f>_xlfn.XLOOKUP($D602,Help2_FC!$D:$D,Help2_FC!J:J)</f>
        <v>3363</v>
      </c>
      <c r="L602" s="979">
        <f>_xlfn.XLOOKUP($D602,Help2_FC!$D:$D,Help2_FC!K:K)</f>
        <v>2991</v>
      </c>
      <c r="M602" s="979">
        <f>_xlfn.XLOOKUP($D602,Help2_FC!$D:$D,Help2_FC!L:L)</f>
        <v>8338.4708219571112</v>
      </c>
      <c r="N602" s="979">
        <f>_xlfn.XLOOKUP($D602,Help2_FC!$D:$D,Help2_FC!M:M)</f>
        <v>10005.176018770106</v>
      </c>
      <c r="P602" s="979">
        <f>_xlfn.XLOOKUP($D602,Help2_FC!$D:$D,Help2_FC!F:F)</f>
        <v>732</v>
      </c>
      <c r="Q602" s="979">
        <f t="shared" si="65"/>
        <v>552</v>
      </c>
      <c r="R602" s="979">
        <f>_xlfn.XLOOKUP($D602,Help2_FC!$D:$D,Help2_FC!N:N)</f>
        <v>8338.4708219571112</v>
      </c>
      <c r="S602" s="979">
        <f>_xlfn.XLOOKUP($D602,Help2_FC!$D:$D,Help2_FC!O:O)</f>
        <v>8165.8378644201139</v>
      </c>
      <c r="T602" s="979">
        <f>_xlfn.XLOOKUP($D602,Help2_FC!$D:$D,Help2_FC!P:P)</f>
        <v>600</v>
      </c>
      <c r="U602" s="979">
        <f>_xlfn.XLOOKUP($D602,Help2_FC!$D:$D,Help2_FC!Q:Q)</f>
        <v>100</v>
      </c>
      <c r="V602" s="979">
        <f>_xlfn.XLOOKUP($D602,Help2_FC!$D:$D,Help2_FC!R:R)</f>
        <v>0</v>
      </c>
      <c r="W602" s="979">
        <f>_xlfn.XLOOKUP($D602,Help2_FC!$D:$D,Help2_FC!S:S)</f>
        <v>18000</v>
      </c>
      <c r="Y602" s="979">
        <f>_xlfn.XLOOKUP($D602,Help2_FC!$D:$D,Help2_FC!V:V)</f>
        <v>7618</v>
      </c>
      <c r="Z602" s="979">
        <f>_xlfn.XLOOKUP($D602,Help2_FC!$D:$D,Help2_FC!W:W)</f>
        <v>3571</v>
      </c>
      <c r="AA602" s="979">
        <f>_xlfn.XLOOKUP($D602,Help2_FC!$D:$D,Help2_FC!X:X)</f>
        <v>0</v>
      </c>
      <c r="AB602" s="979">
        <f>_xlfn.XLOOKUP($D602,Help2_FC!$D:$D,Help2_FC!Y:Y)</f>
        <v>6354</v>
      </c>
      <c r="AC602" s="979">
        <f>_xlfn.XLOOKUP($D602,Help2_FC!$D:$D,Help2_FC!Z:Z)</f>
        <v>1283</v>
      </c>
      <c r="AD602" s="979">
        <f>_xlfn.XLOOKUP($D602,Help2_FC!$D:$D,Help2_FC!AA:AA)</f>
        <v>1186.5679668</v>
      </c>
      <c r="AE602" s="979">
        <f>_xlfn.XLOOKUP($D602,Help2_FC!$D:$D,Help2_FC!AB:AB)</f>
        <v>160</v>
      </c>
      <c r="AF602" s="979">
        <f>_xlfn.XLOOKUP($D602,Help2_FC!$D:$D,Help2_FC!AC:AC)</f>
        <v>250</v>
      </c>
      <c r="AG602" s="979">
        <f>_xlfn.XLOOKUP($D602,Help2_FC!$D:$D,Help2_FC!AD:AD)</f>
        <v>0</v>
      </c>
      <c r="AH602" s="979">
        <f>_xlfn.XLOOKUP($D602,Help2_FC!$D:$D,Help2_FC!AE:AE)</f>
        <v>864.90000000000009</v>
      </c>
      <c r="AI602" s="979">
        <f>_xlfn.XLOOKUP($D602,Help2_FC!$D:$D,Help2_FC!AF:AF)</f>
        <v>3574.9199999999996</v>
      </c>
      <c r="AJ602" s="979">
        <f>_xlfn.XLOOKUP($D602,Help2_FC!$D:$D,Help2_FC!AG:AG)</f>
        <v>383.35359786990659</v>
      </c>
      <c r="AK602" s="979">
        <f>_xlfn.XLOOKUP($D602,Help2_FC!$D:$D,Help2_FC!AH:AH)</f>
        <v>6485.9224240281519</v>
      </c>
      <c r="AL602" s="979">
        <f>_xlfn.XLOOKUP($D602,Help2_FC!$D:$D,Help2_FC!AI:AI)</f>
        <v>442.00000000000006</v>
      </c>
      <c r="AM602" s="979">
        <f>_xlfn.XLOOKUP($D602,Help2_FC!$D:$D,Help2_FC!AJ:AJ)</f>
        <v>0</v>
      </c>
      <c r="AN602" s="979">
        <f>_xlfn.XLOOKUP($D602,Help2_FC!$D:$D,Help2_FC!AK:AK)</f>
        <v>0</v>
      </c>
      <c r="AP602">
        <v>8</v>
      </c>
    </row>
    <row r="603" spans="1:42" x14ac:dyDescent="0.2">
      <c r="A603" s="1">
        <v>45527</v>
      </c>
      <c r="B603">
        <f t="shared" ref="B603:B666" si="68">MONTH(A603)</f>
        <v>8</v>
      </c>
      <c r="C603">
        <f t="shared" ref="C603:C666" si="69">+YEAR(A603)</f>
        <v>2024</v>
      </c>
      <c r="D603" s="872" t="str">
        <f t="shared" si="66"/>
        <v>08´2024</v>
      </c>
      <c r="F603" s="2">
        <f t="shared" si="67"/>
        <v>24</v>
      </c>
      <c r="G603" s="1483">
        <f t="shared" ref="G603:G666" si="70">+F603/P603</f>
        <v>3.2786885245901641E-2</v>
      </c>
      <c r="H603" s="5">
        <f t="shared" ref="H603:H666" si="71">+F603/24</f>
        <v>1</v>
      </c>
      <c r="I603" s="995">
        <f>_xlfn.XLOOKUP($D603,Help2_FC!$D:$D,Help2_FC!H:H)</f>
        <v>18826</v>
      </c>
      <c r="J603" s="979">
        <f>_xlfn.XLOOKUP($D603,Help2_FC!$D:$D,Help2_FC!I:I)</f>
        <v>11189</v>
      </c>
      <c r="K603" s="979">
        <f>_xlfn.XLOOKUP($D603,Help2_FC!$D:$D,Help2_FC!J:J)</f>
        <v>3363</v>
      </c>
      <c r="L603" s="979">
        <f>_xlfn.XLOOKUP($D603,Help2_FC!$D:$D,Help2_FC!K:K)</f>
        <v>2991</v>
      </c>
      <c r="M603" s="979">
        <f>_xlfn.XLOOKUP($D603,Help2_FC!$D:$D,Help2_FC!L:L)</f>
        <v>8338.4708219571112</v>
      </c>
      <c r="N603" s="979">
        <f>_xlfn.XLOOKUP($D603,Help2_FC!$D:$D,Help2_FC!M:M)</f>
        <v>10005.176018770106</v>
      </c>
      <c r="P603" s="979">
        <f>_xlfn.XLOOKUP($D603,Help2_FC!$D:$D,Help2_FC!F:F)</f>
        <v>732</v>
      </c>
      <c r="Q603" s="979">
        <f t="shared" si="65"/>
        <v>552</v>
      </c>
      <c r="R603" s="979">
        <f>_xlfn.XLOOKUP($D603,Help2_FC!$D:$D,Help2_FC!N:N)</f>
        <v>8338.4708219571112</v>
      </c>
      <c r="S603" s="979">
        <f>_xlfn.XLOOKUP($D603,Help2_FC!$D:$D,Help2_FC!O:O)</f>
        <v>8165.8378644201139</v>
      </c>
      <c r="T603" s="979">
        <f>_xlfn.XLOOKUP($D603,Help2_FC!$D:$D,Help2_FC!P:P)</f>
        <v>600</v>
      </c>
      <c r="U603" s="979">
        <f>_xlfn.XLOOKUP($D603,Help2_FC!$D:$D,Help2_FC!Q:Q)</f>
        <v>100</v>
      </c>
      <c r="V603" s="979">
        <f>_xlfn.XLOOKUP($D603,Help2_FC!$D:$D,Help2_FC!R:R)</f>
        <v>0</v>
      </c>
      <c r="W603" s="979">
        <f>_xlfn.XLOOKUP($D603,Help2_FC!$D:$D,Help2_FC!S:S)</f>
        <v>18000</v>
      </c>
      <c r="Y603" s="979">
        <f>_xlfn.XLOOKUP($D603,Help2_FC!$D:$D,Help2_FC!V:V)</f>
        <v>7618</v>
      </c>
      <c r="Z603" s="979">
        <f>_xlfn.XLOOKUP($D603,Help2_FC!$D:$D,Help2_FC!W:W)</f>
        <v>3571</v>
      </c>
      <c r="AA603" s="979">
        <f>_xlfn.XLOOKUP($D603,Help2_FC!$D:$D,Help2_FC!X:X)</f>
        <v>0</v>
      </c>
      <c r="AB603" s="979">
        <f>_xlfn.XLOOKUP($D603,Help2_FC!$D:$D,Help2_FC!Y:Y)</f>
        <v>6354</v>
      </c>
      <c r="AC603" s="979">
        <f>_xlfn.XLOOKUP($D603,Help2_FC!$D:$D,Help2_FC!Z:Z)</f>
        <v>1283</v>
      </c>
      <c r="AD603" s="979">
        <f>_xlfn.XLOOKUP($D603,Help2_FC!$D:$D,Help2_FC!AA:AA)</f>
        <v>1186.5679668</v>
      </c>
      <c r="AE603" s="979">
        <f>_xlfn.XLOOKUP($D603,Help2_FC!$D:$D,Help2_FC!AB:AB)</f>
        <v>160</v>
      </c>
      <c r="AF603" s="979">
        <f>_xlfn.XLOOKUP($D603,Help2_FC!$D:$D,Help2_FC!AC:AC)</f>
        <v>250</v>
      </c>
      <c r="AG603" s="979">
        <f>_xlfn.XLOOKUP($D603,Help2_FC!$D:$D,Help2_FC!AD:AD)</f>
        <v>0</v>
      </c>
      <c r="AH603" s="979">
        <f>_xlfn.XLOOKUP($D603,Help2_FC!$D:$D,Help2_FC!AE:AE)</f>
        <v>864.90000000000009</v>
      </c>
      <c r="AI603" s="979">
        <f>_xlfn.XLOOKUP($D603,Help2_FC!$D:$D,Help2_FC!AF:AF)</f>
        <v>3574.9199999999996</v>
      </c>
      <c r="AJ603" s="979">
        <f>_xlfn.XLOOKUP($D603,Help2_FC!$D:$D,Help2_FC!AG:AG)</f>
        <v>383.35359786990659</v>
      </c>
      <c r="AK603" s="979">
        <f>_xlfn.XLOOKUP($D603,Help2_FC!$D:$D,Help2_FC!AH:AH)</f>
        <v>6485.9224240281519</v>
      </c>
      <c r="AL603" s="979">
        <f>_xlfn.XLOOKUP($D603,Help2_FC!$D:$D,Help2_FC!AI:AI)</f>
        <v>442.00000000000006</v>
      </c>
      <c r="AM603" s="979">
        <f>_xlfn.XLOOKUP($D603,Help2_FC!$D:$D,Help2_FC!AJ:AJ)</f>
        <v>0</v>
      </c>
      <c r="AN603" s="979">
        <f>_xlfn.XLOOKUP($D603,Help2_FC!$D:$D,Help2_FC!AK:AK)</f>
        <v>0</v>
      </c>
      <c r="AP603">
        <v>8</v>
      </c>
    </row>
    <row r="604" spans="1:42" x14ac:dyDescent="0.2">
      <c r="A604" s="1">
        <v>45528</v>
      </c>
      <c r="B604">
        <f t="shared" si="68"/>
        <v>8</v>
      </c>
      <c r="C604">
        <f t="shared" si="69"/>
        <v>2024</v>
      </c>
      <c r="D604" s="872" t="str">
        <f t="shared" si="66"/>
        <v>08´2024</v>
      </c>
      <c r="F604" s="2">
        <f t="shared" si="67"/>
        <v>24</v>
      </c>
      <c r="G604" s="1483">
        <f t="shared" si="70"/>
        <v>3.2786885245901641E-2</v>
      </c>
      <c r="H604" s="5">
        <f t="shared" si="71"/>
        <v>1</v>
      </c>
      <c r="I604" s="995">
        <f>_xlfn.XLOOKUP($D604,Help2_FC!$D:$D,Help2_FC!H:H)</f>
        <v>18826</v>
      </c>
      <c r="J604" s="979">
        <f>_xlfn.XLOOKUP($D604,Help2_FC!$D:$D,Help2_FC!I:I)</f>
        <v>11189</v>
      </c>
      <c r="K604" s="979">
        <f>_xlfn.XLOOKUP($D604,Help2_FC!$D:$D,Help2_FC!J:J)</f>
        <v>3363</v>
      </c>
      <c r="L604" s="979">
        <f>_xlfn.XLOOKUP($D604,Help2_FC!$D:$D,Help2_FC!K:K)</f>
        <v>2991</v>
      </c>
      <c r="M604" s="979">
        <f>_xlfn.XLOOKUP($D604,Help2_FC!$D:$D,Help2_FC!L:L)</f>
        <v>8338.4708219571112</v>
      </c>
      <c r="N604" s="979">
        <f>_xlfn.XLOOKUP($D604,Help2_FC!$D:$D,Help2_FC!M:M)</f>
        <v>10005.176018770106</v>
      </c>
      <c r="P604" s="979">
        <f>_xlfn.XLOOKUP($D604,Help2_FC!$D:$D,Help2_FC!F:F)</f>
        <v>732</v>
      </c>
      <c r="Q604" s="979">
        <f t="shared" si="65"/>
        <v>552</v>
      </c>
      <c r="R604" s="979">
        <f>_xlfn.XLOOKUP($D604,Help2_FC!$D:$D,Help2_FC!N:N)</f>
        <v>8338.4708219571112</v>
      </c>
      <c r="S604" s="979">
        <f>_xlfn.XLOOKUP($D604,Help2_FC!$D:$D,Help2_FC!O:O)</f>
        <v>8165.8378644201139</v>
      </c>
      <c r="T604" s="979">
        <f>_xlfn.XLOOKUP($D604,Help2_FC!$D:$D,Help2_FC!P:P)</f>
        <v>600</v>
      </c>
      <c r="U604" s="979">
        <f>_xlfn.XLOOKUP($D604,Help2_FC!$D:$D,Help2_FC!Q:Q)</f>
        <v>100</v>
      </c>
      <c r="V604" s="979">
        <f>_xlfn.XLOOKUP($D604,Help2_FC!$D:$D,Help2_FC!R:R)</f>
        <v>0</v>
      </c>
      <c r="W604" s="979">
        <f>_xlfn.XLOOKUP($D604,Help2_FC!$D:$D,Help2_FC!S:S)</f>
        <v>18000</v>
      </c>
      <c r="Y604" s="979">
        <f>_xlfn.XLOOKUP($D604,Help2_FC!$D:$D,Help2_FC!V:V)</f>
        <v>7618</v>
      </c>
      <c r="Z604" s="979">
        <f>_xlfn.XLOOKUP($D604,Help2_FC!$D:$D,Help2_FC!W:W)</f>
        <v>3571</v>
      </c>
      <c r="AA604" s="979">
        <f>_xlfn.XLOOKUP($D604,Help2_FC!$D:$D,Help2_FC!X:X)</f>
        <v>0</v>
      </c>
      <c r="AB604" s="979">
        <f>_xlfn.XLOOKUP($D604,Help2_FC!$D:$D,Help2_FC!Y:Y)</f>
        <v>6354</v>
      </c>
      <c r="AC604" s="979">
        <f>_xlfn.XLOOKUP($D604,Help2_FC!$D:$D,Help2_FC!Z:Z)</f>
        <v>1283</v>
      </c>
      <c r="AD604" s="979">
        <f>_xlfn.XLOOKUP($D604,Help2_FC!$D:$D,Help2_FC!AA:AA)</f>
        <v>1186.5679668</v>
      </c>
      <c r="AE604" s="979">
        <f>_xlfn.XLOOKUP($D604,Help2_FC!$D:$D,Help2_FC!AB:AB)</f>
        <v>160</v>
      </c>
      <c r="AF604" s="979">
        <f>_xlfn.XLOOKUP($D604,Help2_FC!$D:$D,Help2_FC!AC:AC)</f>
        <v>250</v>
      </c>
      <c r="AG604" s="979">
        <f>_xlfn.XLOOKUP($D604,Help2_FC!$D:$D,Help2_FC!AD:AD)</f>
        <v>0</v>
      </c>
      <c r="AH604" s="979">
        <f>_xlfn.XLOOKUP($D604,Help2_FC!$D:$D,Help2_FC!AE:AE)</f>
        <v>864.90000000000009</v>
      </c>
      <c r="AI604" s="979">
        <f>_xlfn.XLOOKUP($D604,Help2_FC!$D:$D,Help2_FC!AF:AF)</f>
        <v>3574.9199999999996</v>
      </c>
      <c r="AJ604" s="979">
        <f>_xlfn.XLOOKUP($D604,Help2_FC!$D:$D,Help2_FC!AG:AG)</f>
        <v>383.35359786990659</v>
      </c>
      <c r="AK604" s="979">
        <f>_xlfn.XLOOKUP($D604,Help2_FC!$D:$D,Help2_FC!AH:AH)</f>
        <v>6485.9224240281519</v>
      </c>
      <c r="AL604" s="979">
        <f>_xlfn.XLOOKUP($D604,Help2_FC!$D:$D,Help2_FC!AI:AI)</f>
        <v>442.00000000000006</v>
      </c>
      <c r="AM604" s="979">
        <f>_xlfn.XLOOKUP($D604,Help2_FC!$D:$D,Help2_FC!AJ:AJ)</f>
        <v>0</v>
      </c>
      <c r="AN604" s="979">
        <f>_xlfn.XLOOKUP($D604,Help2_FC!$D:$D,Help2_FC!AK:AK)</f>
        <v>0</v>
      </c>
      <c r="AP604">
        <v>8</v>
      </c>
    </row>
    <row r="605" spans="1:42" x14ac:dyDescent="0.2">
      <c r="A605" s="1">
        <v>45529</v>
      </c>
      <c r="B605">
        <f t="shared" si="68"/>
        <v>8</v>
      </c>
      <c r="C605">
        <f t="shared" si="69"/>
        <v>2024</v>
      </c>
      <c r="D605" s="872" t="str">
        <f t="shared" si="66"/>
        <v>08´2024</v>
      </c>
      <c r="F605" s="2">
        <f t="shared" si="67"/>
        <v>24</v>
      </c>
      <c r="G605" s="1483">
        <f t="shared" si="70"/>
        <v>3.2786885245901641E-2</v>
      </c>
      <c r="H605" s="5">
        <f t="shared" si="71"/>
        <v>1</v>
      </c>
      <c r="I605" s="995">
        <f>_xlfn.XLOOKUP($D605,Help2_FC!$D:$D,Help2_FC!H:H)</f>
        <v>18826</v>
      </c>
      <c r="J605" s="979">
        <f>_xlfn.XLOOKUP($D605,Help2_FC!$D:$D,Help2_FC!I:I)</f>
        <v>11189</v>
      </c>
      <c r="K605" s="979">
        <f>_xlfn.XLOOKUP($D605,Help2_FC!$D:$D,Help2_FC!J:J)</f>
        <v>3363</v>
      </c>
      <c r="L605" s="979">
        <f>_xlfn.XLOOKUP($D605,Help2_FC!$D:$D,Help2_FC!K:K)</f>
        <v>2991</v>
      </c>
      <c r="M605" s="979">
        <f>_xlfn.XLOOKUP($D605,Help2_FC!$D:$D,Help2_FC!L:L)</f>
        <v>8338.4708219571112</v>
      </c>
      <c r="N605" s="979">
        <f>_xlfn.XLOOKUP($D605,Help2_FC!$D:$D,Help2_FC!M:M)</f>
        <v>10005.176018770106</v>
      </c>
      <c r="P605" s="979">
        <f>_xlfn.XLOOKUP($D605,Help2_FC!$D:$D,Help2_FC!F:F)</f>
        <v>732</v>
      </c>
      <c r="Q605" s="979">
        <f t="shared" si="65"/>
        <v>552</v>
      </c>
      <c r="R605" s="979">
        <f>_xlfn.XLOOKUP($D605,Help2_FC!$D:$D,Help2_FC!N:N)</f>
        <v>8338.4708219571112</v>
      </c>
      <c r="S605" s="979">
        <f>_xlfn.XLOOKUP($D605,Help2_FC!$D:$D,Help2_FC!O:O)</f>
        <v>8165.8378644201139</v>
      </c>
      <c r="T605" s="979">
        <f>_xlfn.XLOOKUP($D605,Help2_FC!$D:$D,Help2_FC!P:P)</f>
        <v>600</v>
      </c>
      <c r="U605" s="979">
        <f>_xlfn.XLOOKUP($D605,Help2_FC!$D:$D,Help2_FC!Q:Q)</f>
        <v>100</v>
      </c>
      <c r="V605" s="979">
        <f>_xlfn.XLOOKUP($D605,Help2_FC!$D:$D,Help2_FC!R:R)</f>
        <v>0</v>
      </c>
      <c r="W605" s="979">
        <f>_xlfn.XLOOKUP($D605,Help2_FC!$D:$D,Help2_FC!S:S)</f>
        <v>18000</v>
      </c>
      <c r="Y605" s="979">
        <f>_xlfn.XLOOKUP($D605,Help2_FC!$D:$D,Help2_FC!V:V)</f>
        <v>7618</v>
      </c>
      <c r="Z605" s="979">
        <f>_xlfn.XLOOKUP($D605,Help2_FC!$D:$D,Help2_FC!W:W)</f>
        <v>3571</v>
      </c>
      <c r="AA605" s="979">
        <f>_xlfn.XLOOKUP($D605,Help2_FC!$D:$D,Help2_FC!X:X)</f>
        <v>0</v>
      </c>
      <c r="AB605" s="979">
        <f>_xlfn.XLOOKUP($D605,Help2_FC!$D:$D,Help2_FC!Y:Y)</f>
        <v>6354</v>
      </c>
      <c r="AC605" s="979">
        <f>_xlfn.XLOOKUP($D605,Help2_FC!$D:$D,Help2_FC!Z:Z)</f>
        <v>1283</v>
      </c>
      <c r="AD605" s="979">
        <f>_xlfn.XLOOKUP($D605,Help2_FC!$D:$D,Help2_FC!AA:AA)</f>
        <v>1186.5679668</v>
      </c>
      <c r="AE605" s="979">
        <f>_xlfn.XLOOKUP($D605,Help2_FC!$D:$D,Help2_FC!AB:AB)</f>
        <v>160</v>
      </c>
      <c r="AF605" s="979">
        <f>_xlfn.XLOOKUP($D605,Help2_FC!$D:$D,Help2_FC!AC:AC)</f>
        <v>250</v>
      </c>
      <c r="AG605" s="979">
        <f>_xlfn.XLOOKUP($D605,Help2_FC!$D:$D,Help2_FC!AD:AD)</f>
        <v>0</v>
      </c>
      <c r="AH605" s="979">
        <f>_xlfn.XLOOKUP($D605,Help2_FC!$D:$D,Help2_FC!AE:AE)</f>
        <v>864.90000000000009</v>
      </c>
      <c r="AI605" s="979">
        <f>_xlfn.XLOOKUP($D605,Help2_FC!$D:$D,Help2_FC!AF:AF)</f>
        <v>3574.9199999999996</v>
      </c>
      <c r="AJ605" s="979">
        <f>_xlfn.XLOOKUP($D605,Help2_FC!$D:$D,Help2_FC!AG:AG)</f>
        <v>383.35359786990659</v>
      </c>
      <c r="AK605" s="979">
        <f>_xlfn.XLOOKUP($D605,Help2_FC!$D:$D,Help2_FC!AH:AH)</f>
        <v>6485.9224240281519</v>
      </c>
      <c r="AL605" s="979">
        <f>_xlfn.XLOOKUP($D605,Help2_FC!$D:$D,Help2_FC!AI:AI)</f>
        <v>442.00000000000006</v>
      </c>
      <c r="AM605" s="979">
        <f>_xlfn.XLOOKUP($D605,Help2_FC!$D:$D,Help2_FC!AJ:AJ)</f>
        <v>0</v>
      </c>
      <c r="AN605" s="979">
        <f>_xlfn.XLOOKUP($D605,Help2_FC!$D:$D,Help2_FC!AK:AK)</f>
        <v>0</v>
      </c>
      <c r="AP605">
        <v>8</v>
      </c>
    </row>
    <row r="606" spans="1:42" x14ac:dyDescent="0.2">
      <c r="A606" s="1">
        <v>45530</v>
      </c>
      <c r="B606">
        <f t="shared" si="68"/>
        <v>8</v>
      </c>
      <c r="C606">
        <f t="shared" si="69"/>
        <v>2024</v>
      </c>
      <c r="D606" s="872" t="str">
        <f t="shared" si="66"/>
        <v>08´2024</v>
      </c>
      <c r="F606" s="2">
        <f t="shared" si="67"/>
        <v>24</v>
      </c>
      <c r="G606" s="1483">
        <f t="shared" si="70"/>
        <v>3.2786885245901641E-2</v>
      </c>
      <c r="H606" s="5">
        <f t="shared" si="71"/>
        <v>1</v>
      </c>
      <c r="I606" s="995">
        <f>_xlfn.XLOOKUP($D606,Help2_FC!$D:$D,Help2_FC!H:H)</f>
        <v>18826</v>
      </c>
      <c r="J606" s="979">
        <f>_xlfn.XLOOKUP($D606,Help2_FC!$D:$D,Help2_FC!I:I)</f>
        <v>11189</v>
      </c>
      <c r="K606" s="979">
        <f>_xlfn.XLOOKUP($D606,Help2_FC!$D:$D,Help2_FC!J:J)</f>
        <v>3363</v>
      </c>
      <c r="L606" s="979">
        <f>_xlfn.XLOOKUP($D606,Help2_FC!$D:$D,Help2_FC!K:K)</f>
        <v>2991</v>
      </c>
      <c r="M606" s="979">
        <f>_xlfn.XLOOKUP($D606,Help2_FC!$D:$D,Help2_FC!L:L)</f>
        <v>8338.4708219571112</v>
      </c>
      <c r="N606" s="979">
        <f>_xlfn.XLOOKUP($D606,Help2_FC!$D:$D,Help2_FC!M:M)</f>
        <v>10005.176018770106</v>
      </c>
      <c r="P606" s="979">
        <f>_xlfn.XLOOKUP($D606,Help2_FC!$D:$D,Help2_FC!F:F)</f>
        <v>732</v>
      </c>
      <c r="Q606" s="979">
        <f t="shared" si="65"/>
        <v>552</v>
      </c>
      <c r="R606" s="979">
        <f>_xlfn.XLOOKUP($D606,Help2_FC!$D:$D,Help2_FC!N:N)</f>
        <v>8338.4708219571112</v>
      </c>
      <c r="S606" s="979">
        <f>_xlfn.XLOOKUP($D606,Help2_FC!$D:$D,Help2_FC!O:O)</f>
        <v>8165.8378644201139</v>
      </c>
      <c r="T606" s="979">
        <f>_xlfn.XLOOKUP($D606,Help2_FC!$D:$D,Help2_FC!P:P)</f>
        <v>600</v>
      </c>
      <c r="U606" s="979">
        <f>_xlfn.XLOOKUP($D606,Help2_FC!$D:$D,Help2_FC!Q:Q)</f>
        <v>100</v>
      </c>
      <c r="V606" s="979">
        <f>_xlfn.XLOOKUP($D606,Help2_FC!$D:$D,Help2_FC!R:R)</f>
        <v>0</v>
      </c>
      <c r="W606" s="979">
        <f>_xlfn.XLOOKUP($D606,Help2_FC!$D:$D,Help2_FC!S:S)</f>
        <v>18000</v>
      </c>
      <c r="Y606" s="979">
        <f>_xlfn.XLOOKUP($D606,Help2_FC!$D:$D,Help2_FC!V:V)</f>
        <v>7618</v>
      </c>
      <c r="Z606" s="979">
        <f>_xlfn.XLOOKUP($D606,Help2_FC!$D:$D,Help2_FC!W:W)</f>
        <v>3571</v>
      </c>
      <c r="AA606" s="979">
        <f>_xlfn.XLOOKUP($D606,Help2_FC!$D:$D,Help2_FC!X:X)</f>
        <v>0</v>
      </c>
      <c r="AB606" s="979">
        <f>_xlfn.XLOOKUP($D606,Help2_FC!$D:$D,Help2_FC!Y:Y)</f>
        <v>6354</v>
      </c>
      <c r="AC606" s="979">
        <f>_xlfn.XLOOKUP($D606,Help2_FC!$D:$D,Help2_FC!Z:Z)</f>
        <v>1283</v>
      </c>
      <c r="AD606" s="979">
        <f>_xlfn.XLOOKUP($D606,Help2_FC!$D:$D,Help2_FC!AA:AA)</f>
        <v>1186.5679668</v>
      </c>
      <c r="AE606" s="979">
        <f>_xlfn.XLOOKUP($D606,Help2_FC!$D:$D,Help2_FC!AB:AB)</f>
        <v>160</v>
      </c>
      <c r="AF606" s="979">
        <f>_xlfn.XLOOKUP($D606,Help2_FC!$D:$D,Help2_FC!AC:AC)</f>
        <v>250</v>
      </c>
      <c r="AG606" s="979">
        <f>_xlfn.XLOOKUP($D606,Help2_FC!$D:$D,Help2_FC!AD:AD)</f>
        <v>0</v>
      </c>
      <c r="AH606" s="979">
        <f>_xlfn.XLOOKUP($D606,Help2_FC!$D:$D,Help2_FC!AE:AE)</f>
        <v>864.90000000000009</v>
      </c>
      <c r="AI606" s="979">
        <f>_xlfn.XLOOKUP($D606,Help2_FC!$D:$D,Help2_FC!AF:AF)</f>
        <v>3574.9199999999996</v>
      </c>
      <c r="AJ606" s="979">
        <f>_xlfn.XLOOKUP($D606,Help2_FC!$D:$D,Help2_FC!AG:AG)</f>
        <v>383.35359786990659</v>
      </c>
      <c r="AK606" s="979">
        <f>_xlfn.XLOOKUP($D606,Help2_FC!$D:$D,Help2_FC!AH:AH)</f>
        <v>6485.9224240281519</v>
      </c>
      <c r="AL606" s="979">
        <f>_xlfn.XLOOKUP($D606,Help2_FC!$D:$D,Help2_FC!AI:AI)</f>
        <v>442.00000000000006</v>
      </c>
      <c r="AM606" s="979">
        <f>_xlfn.XLOOKUP($D606,Help2_FC!$D:$D,Help2_FC!AJ:AJ)</f>
        <v>0</v>
      </c>
      <c r="AN606" s="979">
        <f>_xlfn.XLOOKUP($D606,Help2_FC!$D:$D,Help2_FC!AK:AK)</f>
        <v>0</v>
      </c>
      <c r="AP606">
        <v>8</v>
      </c>
    </row>
    <row r="607" spans="1:42" x14ac:dyDescent="0.2">
      <c r="A607" s="1">
        <v>45531</v>
      </c>
      <c r="B607">
        <f t="shared" si="68"/>
        <v>8</v>
      </c>
      <c r="C607">
        <f t="shared" si="69"/>
        <v>2024</v>
      </c>
      <c r="D607" s="872" t="str">
        <f t="shared" si="66"/>
        <v>08´2024</v>
      </c>
      <c r="F607" s="2">
        <f t="shared" si="67"/>
        <v>24</v>
      </c>
      <c r="G607" s="1483">
        <f t="shared" si="70"/>
        <v>3.2786885245901641E-2</v>
      </c>
      <c r="H607" s="5">
        <f t="shared" si="71"/>
        <v>1</v>
      </c>
      <c r="I607" s="995">
        <f>_xlfn.XLOOKUP($D607,Help2_FC!$D:$D,Help2_FC!H:H)</f>
        <v>18826</v>
      </c>
      <c r="J607" s="979">
        <f>_xlfn.XLOOKUP($D607,Help2_FC!$D:$D,Help2_FC!I:I)</f>
        <v>11189</v>
      </c>
      <c r="K607" s="979">
        <f>_xlfn.XLOOKUP($D607,Help2_FC!$D:$D,Help2_FC!J:J)</f>
        <v>3363</v>
      </c>
      <c r="L607" s="979">
        <f>_xlfn.XLOOKUP($D607,Help2_FC!$D:$D,Help2_FC!K:K)</f>
        <v>2991</v>
      </c>
      <c r="M607" s="979">
        <f>_xlfn.XLOOKUP($D607,Help2_FC!$D:$D,Help2_FC!L:L)</f>
        <v>8338.4708219571112</v>
      </c>
      <c r="N607" s="979">
        <f>_xlfn.XLOOKUP($D607,Help2_FC!$D:$D,Help2_FC!M:M)</f>
        <v>10005.176018770106</v>
      </c>
      <c r="P607" s="979">
        <f>_xlfn.XLOOKUP($D607,Help2_FC!$D:$D,Help2_FC!F:F)</f>
        <v>732</v>
      </c>
      <c r="Q607" s="979">
        <f t="shared" si="65"/>
        <v>552</v>
      </c>
      <c r="R607" s="979">
        <f>_xlfn.XLOOKUP($D607,Help2_FC!$D:$D,Help2_FC!N:N)</f>
        <v>8338.4708219571112</v>
      </c>
      <c r="S607" s="979">
        <f>_xlfn.XLOOKUP($D607,Help2_FC!$D:$D,Help2_FC!O:O)</f>
        <v>8165.8378644201139</v>
      </c>
      <c r="T607" s="979">
        <f>_xlfn.XLOOKUP($D607,Help2_FC!$D:$D,Help2_FC!P:P)</f>
        <v>600</v>
      </c>
      <c r="U607" s="979">
        <f>_xlfn.XLOOKUP($D607,Help2_FC!$D:$D,Help2_FC!Q:Q)</f>
        <v>100</v>
      </c>
      <c r="V607" s="979">
        <f>_xlfn.XLOOKUP($D607,Help2_FC!$D:$D,Help2_FC!R:R)</f>
        <v>0</v>
      </c>
      <c r="W607" s="979">
        <f>_xlfn.XLOOKUP($D607,Help2_FC!$D:$D,Help2_FC!S:S)</f>
        <v>18000</v>
      </c>
      <c r="Y607" s="979">
        <f>_xlfn.XLOOKUP($D607,Help2_FC!$D:$D,Help2_FC!V:V)</f>
        <v>7618</v>
      </c>
      <c r="Z607" s="979">
        <f>_xlfn.XLOOKUP($D607,Help2_FC!$D:$D,Help2_FC!W:W)</f>
        <v>3571</v>
      </c>
      <c r="AA607" s="979">
        <f>_xlfn.XLOOKUP($D607,Help2_FC!$D:$D,Help2_FC!X:X)</f>
        <v>0</v>
      </c>
      <c r="AB607" s="979">
        <f>_xlfn.XLOOKUP($D607,Help2_FC!$D:$D,Help2_FC!Y:Y)</f>
        <v>6354</v>
      </c>
      <c r="AC607" s="979">
        <f>_xlfn.XLOOKUP($D607,Help2_FC!$D:$D,Help2_FC!Z:Z)</f>
        <v>1283</v>
      </c>
      <c r="AD607" s="979">
        <f>_xlfn.XLOOKUP($D607,Help2_FC!$D:$D,Help2_FC!AA:AA)</f>
        <v>1186.5679668</v>
      </c>
      <c r="AE607" s="979">
        <f>_xlfn.XLOOKUP($D607,Help2_FC!$D:$D,Help2_FC!AB:AB)</f>
        <v>160</v>
      </c>
      <c r="AF607" s="979">
        <f>_xlfn.XLOOKUP($D607,Help2_FC!$D:$D,Help2_FC!AC:AC)</f>
        <v>250</v>
      </c>
      <c r="AG607" s="979">
        <f>_xlfn.XLOOKUP($D607,Help2_FC!$D:$D,Help2_FC!AD:AD)</f>
        <v>0</v>
      </c>
      <c r="AH607" s="979">
        <f>_xlfn.XLOOKUP($D607,Help2_FC!$D:$D,Help2_FC!AE:AE)</f>
        <v>864.90000000000009</v>
      </c>
      <c r="AI607" s="979">
        <f>_xlfn.XLOOKUP($D607,Help2_FC!$D:$D,Help2_FC!AF:AF)</f>
        <v>3574.9199999999996</v>
      </c>
      <c r="AJ607" s="979">
        <f>_xlfn.XLOOKUP($D607,Help2_FC!$D:$D,Help2_FC!AG:AG)</f>
        <v>383.35359786990659</v>
      </c>
      <c r="AK607" s="979">
        <f>_xlfn.XLOOKUP($D607,Help2_FC!$D:$D,Help2_FC!AH:AH)</f>
        <v>6485.9224240281519</v>
      </c>
      <c r="AL607" s="979">
        <f>_xlfn.XLOOKUP($D607,Help2_FC!$D:$D,Help2_FC!AI:AI)</f>
        <v>442.00000000000006</v>
      </c>
      <c r="AM607" s="979">
        <f>_xlfn.XLOOKUP($D607,Help2_FC!$D:$D,Help2_FC!AJ:AJ)</f>
        <v>0</v>
      </c>
      <c r="AN607" s="979">
        <f>_xlfn.XLOOKUP($D607,Help2_FC!$D:$D,Help2_FC!AK:AK)</f>
        <v>0</v>
      </c>
      <c r="AP607">
        <v>8</v>
      </c>
    </row>
    <row r="608" spans="1:42" x14ac:dyDescent="0.2">
      <c r="A608" s="1">
        <v>45532</v>
      </c>
      <c r="B608">
        <f t="shared" si="68"/>
        <v>8</v>
      </c>
      <c r="C608">
        <f t="shared" si="69"/>
        <v>2024</v>
      </c>
      <c r="D608" s="872" t="str">
        <f t="shared" si="66"/>
        <v>08´2024</v>
      </c>
      <c r="F608" s="2">
        <f t="shared" si="67"/>
        <v>24</v>
      </c>
      <c r="G608" s="1483">
        <f t="shared" si="70"/>
        <v>3.2786885245901641E-2</v>
      </c>
      <c r="H608" s="5">
        <f t="shared" si="71"/>
        <v>1</v>
      </c>
      <c r="I608" s="995">
        <f>_xlfn.XLOOKUP($D608,Help2_FC!$D:$D,Help2_FC!H:H)</f>
        <v>18826</v>
      </c>
      <c r="J608" s="979">
        <f>_xlfn.XLOOKUP($D608,Help2_FC!$D:$D,Help2_FC!I:I)</f>
        <v>11189</v>
      </c>
      <c r="K608" s="979">
        <f>_xlfn.XLOOKUP($D608,Help2_FC!$D:$D,Help2_FC!J:J)</f>
        <v>3363</v>
      </c>
      <c r="L608" s="979">
        <f>_xlfn.XLOOKUP($D608,Help2_FC!$D:$D,Help2_FC!K:K)</f>
        <v>2991</v>
      </c>
      <c r="M608" s="979">
        <f>_xlfn.XLOOKUP($D608,Help2_FC!$D:$D,Help2_FC!L:L)</f>
        <v>8338.4708219571112</v>
      </c>
      <c r="N608" s="979">
        <f>_xlfn.XLOOKUP($D608,Help2_FC!$D:$D,Help2_FC!M:M)</f>
        <v>10005.176018770106</v>
      </c>
      <c r="P608" s="979">
        <f>_xlfn.XLOOKUP($D608,Help2_FC!$D:$D,Help2_FC!F:F)</f>
        <v>732</v>
      </c>
      <c r="Q608" s="979">
        <f t="shared" si="65"/>
        <v>552</v>
      </c>
      <c r="R608" s="979">
        <f>_xlfn.XLOOKUP($D608,Help2_FC!$D:$D,Help2_FC!N:N)</f>
        <v>8338.4708219571112</v>
      </c>
      <c r="S608" s="979">
        <f>_xlfn.XLOOKUP($D608,Help2_FC!$D:$D,Help2_FC!O:O)</f>
        <v>8165.8378644201139</v>
      </c>
      <c r="T608" s="979">
        <f>_xlfn.XLOOKUP($D608,Help2_FC!$D:$D,Help2_FC!P:P)</f>
        <v>600</v>
      </c>
      <c r="U608" s="979">
        <f>_xlfn.XLOOKUP($D608,Help2_FC!$D:$D,Help2_FC!Q:Q)</f>
        <v>100</v>
      </c>
      <c r="V608" s="979">
        <f>_xlfn.XLOOKUP($D608,Help2_FC!$D:$D,Help2_FC!R:R)</f>
        <v>0</v>
      </c>
      <c r="W608" s="979">
        <f>_xlfn.XLOOKUP($D608,Help2_FC!$D:$D,Help2_FC!S:S)</f>
        <v>18000</v>
      </c>
      <c r="Y608" s="979">
        <f>_xlfn.XLOOKUP($D608,Help2_FC!$D:$D,Help2_FC!V:V)</f>
        <v>7618</v>
      </c>
      <c r="Z608" s="979">
        <f>_xlfn.XLOOKUP($D608,Help2_FC!$D:$D,Help2_FC!W:W)</f>
        <v>3571</v>
      </c>
      <c r="AA608" s="979">
        <f>_xlfn.XLOOKUP($D608,Help2_FC!$D:$D,Help2_FC!X:X)</f>
        <v>0</v>
      </c>
      <c r="AB608" s="979">
        <f>_xlfn.XLOOKUP($D608,Help2_FC!$D:$D,Help2_FC!Y:Y)</f>
        <v>6354</v>
      </c>
      <c r="AC608" s="979">
        <f>_xlfn.XLOOKUP($D608,Help2_FC!$D:$D,Help2_FC!Z:Z)</f>
        <v>1283</v>
      </c>
      <c r="AD608" s="979">
        <f>_xlfn.XLOOKUP($D608,Help2_FC!$D:$D,Help2_FC!AA:AA)</f>
        <v>1186.5679668</v>
      </c>
      <c r="AE608" s="979">
        <f>_xlfn.XLOOKUP($D608,Help2_FC!$D:$D,Help2_FC!AB:AB)</f>
        <v>160</v>
      </c>
      <c r="AF608" s="979">
        <f>_xlfn.XLOOKUP($D608,Help2_FC!$D:$D,Help2_FC!AC:AC)</f>
        <v>250</v>
      </c>
      <c r="AG608" s="979">
        <f>_xlfn.XLOOKUP($D608,Help2_FC!$D:$D,Help2_FC!AD:AD)</f>
        <v>0</v>
      </c>
      <c r="AH608" s="979">
        <f>_xlfn.XLOOKUP($D608,Help2_FC!$D:$D,Help2_FC!AE:AE)</f>
        <v>864.90000000000009</v>
      </c>
      <c r="AI608" s="979">
        <f>_xlfn.XLOOKUP($D608,Help2_FC!$D:$D,Help2_FC!AF:AF)</f>
        <v>3574.9199999999996</v>
      </c>
      <c r="AJ608" s="979">
        <f>_xlfn.XLOOKUP($D608,Help2_FC!$D:$D,Help2_FC!AG:AG)</f>
        <v>383.35359786990659</v>
      </c>
      <c r="AK608" s="979">
        <f>_xlfn.XLOOKUP($D608,Help2_FC!$D:$D,Help2_FC!AH:AH)</f>
        <v>6485.9224240281519</v>
      </c>
      <c r="AL608" s="979">
        <f>_xlfn.XLOOKUP($D608,Help2_FC!$D:$D,Help2_FC!AI:AI)</f>
        <v>442.00000000000006</v>
      </c>
      <c r="AM608" s="979">
        <f>_xlfn.XLOOKUP($D608,Help2_FC!$D:$D,Help2_FC!AJ:AJ)</f>
        <v>0</v>
      </c>
      <c r="AN608" s="979">
        <f>_xlfn.XLOOKUP($D608,Help2_FC!$D:$D,Help2_FC!AK:AK)</f>
        <v>0</v>
      </c>
      <c r="AP608">
        <v>8</v>
      </c>
    </row>
    <row r="609" spans="1:42" x14ac:dyDescent="0.2">
      <c r="A609" s="1">
        <v>45533</v>
      </c>
      <c r="B609">
        <f t="shared" si="68"/>
        <v>8</v>
      </c>
      <c r="C609">
        <f t="shared" si="69"/>
        <v>2024</v>
      </c>
      <c r="D609" s="872" t="str">
        <f t="shared" si="66"/>
        <v>08´2024</v>
      </c>
      <c r="F609" s="2">
        <f t="shared" si="67"/>
        <v>24</v>
      </c>
      <c r="G609" s="1483">
        <f t="shared" si="70"/>
        <v>3.2786885245901641E-2</v>
      </c>
      <c r="H609" s="5">
        <f t="shared" si="71"/>
        <v>1</v>
      </c>
      <c r="I609" s="995">
        <f>_xlfn.XLOOKUP($D609,Help2_FC!$D:$D,Help2_FC!H:H)</f>
        <v>18826</v>
      </c>
      <c r="J609" s="979">
        <f>_xlfn.XLOOKUP($D609,Help2_FC!$D:$D,Help2_FC!I:I)</f>
        <v>11189</v>
      </c>
      <c r="K609" s="979">
        <f>_xlfn.XLOOKUP($D609,Help2_FC!$D:$D,Help2_FC!J:J)</f>
        <v>3363</v>
      </c>
      <c r="L609" s="979">
        <f>_xlfn.XLOOKUP($D609,Help2_FC!$D:$D,Help2_FC!K:K)</f>
        <v>2991</v>
      </c>
      <c r="M609" s="979">
        <f>_xlfn.XLOOKUP($D609,Help2_FC!$D:$D,Help2_FC!L:L)</f>
        <v>8338.4708219571112</v>
      </c>
      <c r="N609" s="979">
        <f>_xlfn.XLOOKUP($D609,Help2_FC!$D:$D,Help2_FC!M:M)</f>
        <v>10005.176018770106</v>
      </c>
      <c r="P609" s="979">
        <f>_xlfn.XLOOKUP($D609,Help2_FC!$D:$D,Help2_FC!F:F)</f>
        <v>732</v>
      </c>
      <c r="Q609" s="979">
        <f t="shared" si="65"/>
        <v>552</v>
      </c>
      <c r="R609" s="979">
        <f>_xlfn.XLOOKUP($D609,Help2_FC!$D:$D,Help2_FC!N:N)</f>
        <v>8338.4708219571112</v>
      </c>
      <c r="S609" s="979">
        <f>_xlfn.XLOOKUP($D609,Help2_FC!$D:$D,Help2_FC!O:O)</f>
        <v>8165.8378644201139</v>
      </c>
      <c r="T609" s="979">
        <f>_xlfn.XLOOKUP($D609,Help2_FC!$D:$D,Help2_FC!P:P)</f>
        <v>600</v>
      </c>
      <c r="U609" s="979">
        <f>_xlfn.XLOOKUP($D609,Help2_FC!$D:$D,Help2_FC!Q:Q)</f>
        <v>100</v>
      </c>
      <c r="V609" s="979">
        <f>_xlfn.XLOOKUP($D609,Help2_FC!$D:$D,Help2_FC!R:R)</f>
        <v>0</v>
      </c>
      <c r="W609" s="979">
        <f>_xlfn.XLOOKUP($D609,Help2_FC!$D:$D,Help2_FC!S:S)</f>
        <v>18000</v>
      </c>
      <c r="Y609" s="979">
        <f>_xlfn.XLOOKUP($D609,Help2_FC!$D:$D,Help2_FC!V:V)</f>
        <v>7618</v>
      </c>
      <c r="Z609" s="979">
        <f>_xlfn.XLOOKUP($D609,Help2_FC!$D:$D,Help2_FC!W:W)</f>
        <v>3571</v>
      </c>
      <c r="AA609" s="979">
        <f>_xlfn.XLOOKUP($D609,Help2_FC!$D:$D,Help2_FC!X:X)</f>
        <v>0</v>
      </c>
      <c r="AB609" s="979">
        <f>_xlfn.XLOOKUP($D609,Help2_FC!$D:$D,Help2_FC!Y:Y)</f>
        <v>6354</v>
      </c>
      <c r="AC609" s="979">
        <f>_xlfn.XLOOKUP($D609,Help2_FC!$D:$D,Help2_FC!Z:Z)</f>
        <v>1283</v>
      </c>
      <c r="AD609" s="979">
        <f>_xlfn.XLOOKUP($D609,Help2_FC!$D:$D,Help2_FC!AA:AA)</f>
        <v>1186.5679668</v>
      </c>
      <c r="AE609" s="979">
        <f>_xlfn.XLOOKUP($D609,Help2_FC!$D:$D,Help2_FC!AB:AB)</f>
        <v>160</v>
      </c>
      <c r="AF609" s="979">
        <f>_xlfn.XLOOKUP($D609,Help2_FC!$D:$D,Help2_FC!AC:AC)</f>
        <v>250</v>
      </c>
      <c r="AG609" s="979">
        <f>_xlfn.XLOOKUP($D609,Help2_FC!$D:$D,Help2_FC!AD:AD)</f>
        <v>0</v>
      </c>
      <c r="AH609" s="979">
        <f>_xlfn.XLOOKUP($D609,Help2_FC!$D:$D,Help2_FC!AE:AE)</f>
        <v>864.90000000000009</v>
      </c>
      <c r="AI609" s="979">
        <f>_xlfn.XLOOKUP($D609,Help2_FC!$D:$D,Help2_FC!AF:AF)</f>
        <v>3574.9199999999996</v>
      </c>
      <c r="AJ609" s="979">
        <f>_xlfn.XLOOKUP($D609,Help2_FC!$D:$D,Help2_FC!AG:AG)</f>
        <v>383.35359786990659</v>
      </c>
      <c r="AK609" s="979">
        <f>_xlfn.XLOOKUP($D609,Help2_FC!$D:$D,Help2_FC!AH:AH)</f>
        <v>6485.9224240281519</v>
      </c>
      <c r="AL609" s="979">
        <f>_xlfn.XLOOKUP($D609,Help2_FC!$D:$D,Help2_FC!AI:AI)</f>
        <v>442.00000000000006</v>
      </c>
      <c r="AM609" s="979">
        <f>_xlfn.XLOOKUP($D609,Help2_FC!$D:$D,Help2_FC!AJ:AJ)</f>
        <v>0</v>
      </c>
      <c r="AN609" s="979">
        <f>_xlfn.XLOOKUP($D609,Help2_FC!$D:$D,Help2_FC!AK:AK)</f>
        <v>0</v>
      </c>
      <c r="AP609">
        <v>8</v>
      </c>
    </row>
    <row r="610" spans="1:42" x14ac:dyDescent="0.2">
      <c r="A610" s="1">
        <v>45534</v>
      </c>
      <c r="B610">
        <f t="shared" si="68"/>
        <v>8</v>
      </c>
      <c r="C610">
        <f t="shared" si="69"/>
        <v>2024</v>
      </c>
      <c r="D610" s="872" t="str">
        <f t="shared" si="66"/>
        <v>08´2024</v>
      </c>
      <c r="F610" s="2">
        <f t="shared" si="67"/>
        <v>24</v>
      </c>
      <c r="G610" s="1483">
        <f t="shared" si="70"/>
        <v>3.2786885245901641E-2</v>
      </c>
      <c r="H610" s="5">
        <f t="shared" si="71"/>
        <v>1</v>
      </c>
      <c r="I610" s="995">
        <f>_xlfn.XLOOKUP($D610,Help2_FC!$D:$D,Help2_FC!H:H)</f>
        <v>18826</v>
      </c>
      <c r="J610" s="979">
        <f>_xlfn.XLOOKUP($D610,Help2_FC!$D:$D,Help2_FC!I:I)</f>
        <v>11189</v>
      </c>
      <c r="K610" s="979">
        <f>_xlfn.XLOOKUP($D610,Help2_FC!$D:$D,Help2_FC!J:J)</f>
        <v>3363</v>
      </c>
      <c r="L610" s="979">
        <f>_xlfn.XLOOKUP($D610,Help2_FC!$D:$D,Help2_FC!K:K)</f>
        <v>2991</v>
      </c>
      <c r="M610" s="979">
        <f>_xlfn.XLOOKUP($D610,Help2_FC!$D:$D,Help2_FC!L:L)</f>
        <v>8338.4708219571112</v>
      </c>
      <c r="N610" s="979">
        <f>_xlfn.XLOOKUP($D610,Help2_FC!$D:$D,Help2_FC!M:M)</f>
        <v>10005.176018770106</v>
      </c>
      <c r="P610" s="979">
        <f>_xlfn.XLOOKUP($D610,Help2_FC!$D:$D,Help2_FC!F:F)</f>
        <v>732</v>
      </c>
      <c r="Q610" s="979">
        <f t="shared" si="65"/>
        <v>552</v>
      </c>
      <c r="R610" s="979">
        <f>_xlfn.XLOOKUP($D610,Help2_FC!$D:$D,Help2_FC!N:N)</f>
        <v>8338.4708219571112</v>
      </c>
      <c r="S610" s="979">
        <f>_xlfn.XLOOKUP($D610,Help2_FC!$D:$D,Help2_FC!O:O)</f>
        <v>8165.8378644201139</v>
      </c>
      <c r="T610" s="979">
        <f>_xlfn.XLOOKUP($D610,Help2_FC!$D:$D,Help2_FC!P:P)</f>
        <v>600</v>
      </c>
      <c r="U610" s="979">
        <f>_xlfn.XLOOKUP($D610,Help2_FC!$D:$D,Help2_FC!Q:Q)</f>
        <v>100</v>
      </c>
      <c r="V610" s="979">
        <f>_xlfn.XLOOKUP($D610,Help2_FC!$D:$D,Help2_FC!R:R)</f>
        <v>0</v>
      </c>
      <c r="W610" s="979">
        <f>_xlfn.XLOOKUP($D610,Help2_FC!$D:$D,Help2_FC!S:S)</f>
        <v>18000</v>
      </c>
      <c r="Y610" s="979">
        <f>_xlfn.XLOOKUP($D610,Help2_FC!$D:$D,Help2_FC!V:V)</f>
        <v>7618</v>
      </c>
      <c r="Z610" s="979">
        <f>_xlfn.XLOOKUP($D610,Help2_FC!$D:$D,Help2_FC!W:W)</f>
        <v>3571</v>
      </c>
      <c r="AA610" s="979">
        <f>_xlfn.XLOOKUP($D610,Help2_FC!$D:$D,Help2_FC!X:X)</f>
        <v>0</v>
      </c>
      <c r="AB610" s="979">
        <f>_xlfn.XLOOKUP($D610,Help2_FC!$D:$D,Help2_FC!Y:Y)</f>
        <v>6354</v>
      </c>
      <c r="AC610" s="979">
        <f>_xlfn.XLOOKUP($D610,Help2_FC!$D:$D,Help2_FC!Z:Z)</f>
        <v>1283</v>
      </c>
      <c r="AD610" s="979">
        <f>_xlfn.XLOOKUP($D610,Help2_FC!$D:$D,Help2_FC!AA:AA)</f>
        <v>1186.5679668</v>
      </c>
      <c r="AE610" s="979">
        <f>_xlfn.XLOOKUP($D610,Help2_FC!$D:$D,Help2_FC!AB:AB)</f>
        <v>160</v>
      </c>
      <c r="AF610" s="979">
        <f>_xlfn.XLOOKUP($D610,Help2_FC!$D:$D,Help2_FC!AC:AC)</f>
        <v>250</v>
      </c>
      <c r="AG610" s="979">
        <f>_xlfn.XLOOKUP($D610,Help2_FC!$D:$D,Help2_FC!AD:AD)</f>
        <v>0</v>
      </c>
      <c r="AH610" s="979">
        <f>_xlfn.XLOOKUP($D610,Help2_FC!$D:$D,Help2_FC!AE:AE)</f>
        <v>864.90000000000009</v>
      </c>
      <c r="AI610" s="979">
        <f>_xlfn.XLOOKUP($D610,Help2_FC!$D:$D,Help2_FC!AF:AF)</f>
        <v>3574.9199999999996</v>
      </c>
      <c r="AJ610" s="979">
        <f>_xlfn.XLOOKUP($D610,Help2_FC!$D:$D,Help2_FC!AG:AG)</f>
        <v>383.35359786990659</v>
      </c>
      <c r="AK610" s="979">
        <f>_xlfn.XLOOKUP($D610,Help2_FC!$D:$D,Help2_FC!AH:AH)</f>
        <v>6485.9224240281519</v>
      </c>
      <c r="AL610" s="979">
        <f>_xlfn.XLOOKUP($D610,Help2_FC!$D:$D,Help2_FC!AI:AI)</f>
        <v>442.00000000000006</v>
      </c>
      <c r="AM610" s="979">
        <f>_xlfn.XLOOKUP($D610,Help2_FC!$D:$D,Help2_FC!AJ:AJ)</f>
        <v>0</v>
      </c>
      <c r="AN610" s="979">
        <f>_xlfn.XLOOKUP($D610,Help2_FC!$D:$D,Help2_FC!AK:AK)</f>
        <v>0</v>
      </c>
      <c r="AP610">
        <v>8</v>
      </c>
    </row>
    <row r="611" spans="1:42" x14ac:dyDescent="0.2">
      <c r="A611" s="1">
        <v>45535</v>
      </c>
      <c r="B611">
        <f t="shared" si="68"/>
        <v>8</v>
      </c>
      <c r="C611">
        <f t="shared" si="69"/>
        <v>2024</v>
      </c>
      <c r="D611" s="872" t="str">
        <f t="shared" si="66"/>
        <v>08´2024</v>
      </c>
      <c r="F611" s="2">
        <f t="shared" si="67"/>
        <v>24</v>
      </c>
      <c r="G611" s="1483">
        <f t="shared" si="70"/>
        <v>3.2786885245901641E-2</v>
      </c>
      <c r="H611" s="5">
        <f t="shared" si="71"/>
        <v>1</v>
      </c>
      <c r="I611" s="995">
        <f>_xlfn.XLOOKUP($D611,Help2_FC!$D:$D,Help2_FC!H:H)</f>
        <v>18826</v>
      </c>
      <c r="J611" s="979">
        <f>_xlfn.XLOOKUP($D611,Help2_FC!$D:$D,Help2_FC!I:I)</f>
        <v>11189</v>
      </c>
      <c r="K611" s="979">
        <f>_xlfn.XLOOKUP($D611,Help2_FC!$D:$D,Help2_FC!J:J)</f>
        <v>3363</v>
      </c>
      <c r="L611" s="979">
        <f>_xlfn.XLOOKUP($D611,Help2_FC!$D:$D,Help2_FC!K:K)</f>
        <v>2991</v>
      </c>
      <c r="M611" s="979">
        <f>_xlfn.XLOOKUP($D611,Help2_FC!$D:$D,Help2_FC!L:L)</f>
        <v>8338.4708219571112</v>
      </c>
      <c r="N611" s="979">
        <f>_xlfn.XLOOKUP($D611,Help2_FC!$D:$D,Help2_FC!M:M)</f>
        <v>10005.176018770106</v>
      </c>
      <c r="P611" s="979">
        <f>_xlfn.XLOOKUP($D611,Help2_FC!$D:$D,Help2_FC!F:F)</f>
        <v>732</v>
      </c>
      <c r="Q611" s="979">
        <f t="shared" si="65"/>
        <v>552</v>
      </c>
      <c r="R611" s="979">
        <f>_xlfn.XLOOKUP($D611,Help2_FC!$D:$D,Help2_FC!N:N)</f>
        <v>8338.4708219571112</v>
      </c>
      <c r="S611" s="979">
        <f>_xlfn.XLOOKUP($D611,Help2_FC!$D:$D,Help2_FC!O:O)</f>
        <v>8165.8378644201139</v>
      </c>
      <c r="T611" s="979">
        <f>_xlfn.XLOOKUP($D611,Help2_FC!$D:$D,Help2_FC!P:P)</f>
        <v>600</v>
      </c>
      <c r="U611" s="979">
        <f>_xlfn.XLOOKUP($D611,Help2_FC!$D:$D,Help2_FC!Q:Q)</f>
        <v>100</v>
      </c>
      <c r="V611" s="979">
        <f>_xlfn.XLOOKUP($D611,Help2_FC!$D:$D,Help2_FC!R:R)</f>
        <v>0</v>
      </c>
      <c r="W611" s="979">
        <f>_xlfn.XLOOKUP($D611,Help2_FC!$D:$D,Help2_FC!S:S)</f>
        <v>18000</v>
      </c>
      <c r="Y611" s="979">
        <f>_xlfn.XLOOKUP($D611,Help2_FC!$D:$D,Help2_FC!V:V)</f>
        <v>7618</v>
      </c>
      <c r="Z611" s="979">
        <f>_xlfn.XLOOKUP($D611,Help2_FC!$D:$D,Help2_FC!W:W)</f>
        <v>3571</v>
      </c>
      <c r="AA611" s="979">
        <f>_xlfn.XLOOKUP($D611,Help2_FC!$D:$D,Help2_FC!X:X)</f>
        <v>0</v>
      </c>
      <c r="AB611" s="979">
        <f>_xlfn.XLOOKUP($D611,Help2_FC!$D:$D,Help2_FC!Y:Y)</f>
        <v>6354</v>
      </c>
      <c r="AC611" s="979">
        <f>_xlfn.XLOOKUP($D611,Help2_FC!$D:$D,Help2_FC!Z:Z)</f>
        <v>1283</v>
      </c>
      <c r="AD611" s="979">
        <f>_xlfn.XLOOKUP($D611,Help2_FC!$D:$D,Help2_FC!AA:AA)</f>
        <v>1186.5679668</v>
      </c>
      <c r="AE611" s="979">
        <f>_xlfn.XLOOKUP($D611,Help2_FC!$D:$D,Help2_FC!AB:AB)</f>
        <v>160</v>
      </c>
      <c r="AF611" s="979">
        <f>_xlfn.XLOOKUP($D611,Help2_FC!$D:$D,Help2_FC!AC:AC)</f>
        <v>250</v>
      </c>
      <c r="AG611" s="979">
        <f>_xlfn.XLOOKUP($D611,Help2_FC!$D:$D,Help2_FC!AD:AD)</f>
        <v>0</v>
      </c>
      <c r="AH611" s="979">
        <f>_xlfn.XLOOKUP($D611,Help2_FC!$D:$D,Help2_FC!AE:AE)</f>
        <v>864.90000000000009</v>
      </c>
      <c r="AI611" s="979">
        <f>_xlfn.XLOOKUP($D611,Help2_FC!$D:$D,Help2_FC!AF:AF)</f>
        <v>3574.9199999999996</v>
      </c>
      <c r="AJ611" s="979">
        <f>_xlfn.XLOOKUP($D611,Help2_FC!$D:$D,Help2_FC!AG:AG)</f>
        <v>383.35359786990659</v>
      </c>
      <c r="AK611" s="979">
        <f>_xlfn.XLOOKUP($D611,Help2_FC!$D:$D,Help2_FC!AH:AH)</f>
        <v>6485.9224240281519</v>
      </c>
      <c r="AL611" s="979">
        <f>_xlfn.XLOOKUP($D611,Help2_FC!$D:$D,Help2_FC!AI:AI)</f>
        <v>442.00000000000006</v>
      </c>
      <c r="AM611" s="979">
        <f>_xlfn.XLOOKUP($D611,Help2_FC!$D:$D,Help2_FC!AJ:AJ)</f>
        <v>0</v>
      </c>
      <c r="AN611" s="979">
        <f>_xlfn.XLOOKUP($D611,Help2_FC!$D:$D,Help2_FC!AK:AK)</f>
        <v>0</v>
      </c>
      <c r="AP611">
        <v>8</v>
      </c>
    </row>
    <row r="612" spans="1:42" x14ac:dyDescent="0.2">
      <c r="A612" s="1">
        <v>45536</v>
      </c>
      <c r="B612">
        <f t="shared" si="68"/>
        <v>9</v>
      </c>
      <c r="C612">
        <f t="shared" si="69"/>
        <v>2024</v>
      </c>
      <c r="D612" s="872" t="str">
        <f t="shared" si="66"/>
        <v>09´2024</v>
      </c>
      <c r="F612" s="2">
        <f t="shared" si="67"/>
        <v>24</v>
      </c>
      <c r="G612" s="1483">
        <f t="shared" si="70"/>
        <v>3.5842293906810034E-2</v>
      </c>
      <c r="H612" s="5">
        <f t="shared" si="71"/>
        <v>1</v>
      </c>
      <c r="I612" s="995">
        <f>_xlfn.XLOOKUP($D612,Help2_FC!$D:$D,Help2_FC!H:H)</f>
        <v>18219</v>
      </c>
      <c r="J612" s="979">
        <f>_xlfn.XLOOKUP($D612,Help2_FC!$D:$D,Help2_FC!I:I)</f>
        <v>10811</v>
      </c>
      <c r="K612" s="979">
        <f>_xlfn.XLOOKUP($D612,Help2_FC!$D:$D,Help2_FC!J:J)</f>
        <v>2876</v>
      </c>
      <c r="L612" s="979">
        <f>_xlfn.XLOOKUP($D612,Help2_FC!$D:$D,Help2_FC!K:K)</f>
        <v>3270</v>
      </c>
      <c r="M612" s="979">
        <f>_xlfn.XLOOKUP($D612,Help2_FC!$D:$D,Help2_FC!L:L)</f>
        <v>8138.7786920959079</v>
      </c>
      <c r="N612" s="979">
        <f>_xlfn.XLOOKUP($D612,Help2_FC!$D:$D,Help2_FC!M:M)</f>
        <v>9554.5436037013114</v>
      </c>
      <c r="P612" s="979">
        <f>_xlfn.XLOOKUP($D612,Help2_FC!$D:$D,Help2_FC!F:F)</f>
        <v>669.6</v>
      </c>
      <c r="Q612" s="979">
        <f t="shared" si="65"/>
        <v>720</v>
      </c>
      <c r="R612" s="979">
        <f>_xlfn.XLOOKUP($D612,Help2_FC!$D:$D,Help2_FC!N:N)</f>
        <v>8138.7786920959079</v>
      </c>
      <c r="S612" s="979">
        <f>_xlfn.XLOOKUP($D612,Help2_FC!$D:$D,Help2_FC!O:O)</f>
        <v>8264.7041836491953</v>
      </c>
      <c r="T612" s="979">
        <f>_xlfn.XLOOKUP($D612,Help2_FC!$D:$D,Help2_FC!P:P)</f>
        <v>550</v>
      </c>
      <c r="U612" s="979">
        <f>_xlfn.XLOOKUP($D612,Help2_FC!$D:$D,Help2_FC!Q:Q)</f>
        <v>100</v>
      </c>
      <c r="V612" s="979">
        <f>_xlfn.XLOOKUP($D612,Help2_FC!$D:$D,Help2_FC!R:R)</f>
        <v>70</v>
      </c>
      <c r="W612" s="979">
        <f>_xlfn.XLOOKUP($D612,Help2_FC!$D:$D,Help2_FC!S:S)</f>
        <v>24000</v>
      </c>
      <c r="Y612" s="979">
        <f>_xlfn.XLOOKUP($D612,Help2_FC!$D:$D,Help2_FC!V:V)</f>
        <v>7506</v>
      </c>
      <c r="Z612" s="979">
        <f>_xlfn.XLOOKUP($D612,Help2_FC!$D:$D,Help2_FC!W:W)</f>
        <v>3305</v>
      </c>
      <c r="AA612" s="979">
        <f>_xlfn.XLOOKUP($D612,Help2_FC!$D:$D,Help2_FC!X:X)</f>
        <v>0</v>
      </c>
      <c r="AB612" s="979">
        <f>_xlfn.XLOOKUP($D612,Help2_FC!$D:$D,Help2_FC!Y:Y)</f>
        <v>6146</v>
      </c>
      <c r="AC612" s="979">
        <f>_xlfn.XLOOKUP($D612,Help2_FC!$D:$D,Help2_FC!Z:Z)</f>
        <v>1262</v>
      </c>
      <c r="AD612" s="979">
        <f>_xlfn.XLOOKUP($D612,Help2_FC!$D:$D,Help2_FC!AA:AA)</f>
        <v>1190.6652839999999</v>
      </c>
      <c r="AE612" s="979">
        <f>_xlfn.XLOOKUP($D612,Help2_FC!$D:$D,Help2_FC!AB:AB)</f>
        <v>140</v>
      </c>
      <c r="AF612" s="979">
        <f>_xlfn.XLOOKUP($D612,Help2_FC!$D:$D,Help2_FC!AC:AC)</f>
        <v>305</v>
      </c>
      <c r="AG612" s="979">
        <f>_xlfn.XLOOKUP($D612,Help2_FC!$D:$D,Help2_FC!AD:AD)</f>
        <v>0</v>
      </c>
      <c r="AH612" s="979">
        <f>_xlfn.XLOOKUP($D612,Help2_FC!$D:$D,Help2_FC!AE:AE)</f>
        <v>837.00000000000023</v>
      </c>
      <c r="AI612" s="979">
        <f>_xlfn.XLOOKUP($D612,Help2_FC!$D:$D,Help2_FC!AF:AF)</f>
        <v>3459.6</v>
      </c>
      <c r="AJ612" s="979">
        <f>_xlfn.XLOOKUP($D612,Help2_FC!$D:$D,Help2_FC!AG:AG)</f>
        <v>367.59016653054664</v>
      </c>
      <c r="AK612" s="979">
        <f>_xlfn.XLOOKUP($D612,Help2_FC!$D:$D,Help2_FC!AH:AH)</f>
        <v>6281.3676643445069</v>
      </c>
      <c r="AL612" s="979">
        <f>_xlfn.XLOOKUP($D612,Help2_FC!$D:$D,Help2_FC!AI:AI)</f>
        <v>748</v>
      </c>
      <c r="AM612" s="979">
        <f>_xlfn.XLOOKUP($D612,Help2_FC!$D:$D,Help2_FC!AJ:AJ)</f>
        <v>0</v>
      </c>
      <c r="AN612" s="979">
        <f>_xlfn.XLOOKUP($D612,Help2_FC!$D:$D,Help2_FC!AK:AK)</f>
        <v>0</v>
      </c>
    </row>
    <row r="613" spans="1:42" x14ac:dyDescent="0.2">
      <c r="A613" s="1">
        <v>45537</v>
      </c>
      <c r="B613">
        <f t="shared" si="68"/>
        <v>9</v>
      </c>
      <c r="C613">
        <f t="shared" si="69"/>
        <v>2024</v>
      </c>
      <c r="D613" s="872" t="str">
        <f t="shared" si="66"/>
        <v>09´2024</v>
      </c>
      <c r="F613" s="2">
        <f t="shared" si="67"/>
        <v>24</v>
      </c>
      <c r="G613" s="1483">
        <f t="shared" si="70"/>
        <v>3.5842293906810034E-2</v>
      </c>
      <c r="H613" s="5">
        <f t="shared" si="71"/>
        <v>1</v>
      </c>
      <c r="I613" s="995">
        <f>_xlfn.XLOOKUP($D613,Help2_FC!$D:$D,Help2_FC!H:H)</f>
        <v>18219</v>
      </c>
      <c r="J613" s="979">
        <f>_xlfn.XLOOKUP($D613,Help2_FC!$D:$D,Help2_FC!I:I)</f>
        <v>10811</v>
      </c>
      <c r="K613" s="979">
        <f>_xlfn.XLOOKUP($D613,Help2_FC!$D:$D,Help2_FC!J:J)</f>
        <v>2876</v>
      </c>
      <c r="L613" s="979">
        <f>_xlfn.XLOOKUP($D613,Help2_FC!$D:$D,Help2_FC!K:K)</f>
        <v>3270</v>
      </c>
      <c r="M613" s="979">
        <f>_xlfn.XLOOKUP($D613,Help2_FC!$D:$D,Help2_FC!L:L)</f>
        <v>8138.7786920959079</v>
      </c>
      <c r="N613" s="979">
        <f>_xlfn.XLOOKUP($D613,Help2_FC!$D:$D,Help2_FC!M:M)</f>
        <v>9554.5436037013114</v>
      </c>
      <c r="P613" s="979">
        <f>_xlfn.XLOOKUP($D613,Help2_FC!$D:$D,Help2_FC!F:F)</f>
        <v>669.6</v>
      </c>
      <c r="Q613" s="979">
        <f t="shared" si="65"/>
        <v>720</v>
      </c>
      <c r="R613" s="979">
        <f>_xlfn.XLOOKUP($D613,Help2_FC!$D:$D,Help2_FC!N:N)</f>
        <v>8138.7786920959079</v>
      </c>
      <c r="S613" s="979">
        <f>_xlfn.XLOOKUP($D613,Help2_FC!$D:$D,Help2_FC!O:O)</f>
        <v>8264.7041836491953</v>
      </c>
      <c r="T613" s="979">
        <f>_xlfn.XLOOKUP($D613,Help2_FC!$D:$D,Help2_FC!P:P)</f>
        <v>550</v>
      </c>
      <c r="U613" s="979">
        <f>_xlfn.XLOOKUP($D613,Help2_FC!$D:$D,Help2_FC!Q:Q)</f>
        <v>100</v>
      </c>
      <c r="V613" s="979">
        <f>_xlfn.XLOOKUP($D613,Help2_FC!$D:$D,Help2_FC!R:R)</f>
        <v>70</v>
      </c>
      <c r="W613" s="979">
        <f>_xlfn.XLOOKUP($D613,Help2_FC!$D:$D,Help2_FC!S:S)</f>
        <v>24000</v>
      </c>
      <c r="Y613" s="979">
        <f>_xlfn.XLOOKUP($D613,Help2_FC!$D:$D,Help2_FC!V:V)</f>
        <v>7506</v>
      </c>
      <c r="Z613" s="979">
        <f>_xlfn.XLOOKUP($D613,Help2_FC!$D:$D,Help2_FC!W:W)</f>
        <v>3305</v>
      </c>
      <c r="AA613" s="979">
        <f>_xlfn.XLOOKUP($D613,Help2_FC!$D:$D,Help2_FC!X:X)</f>
        <v>0</v>
      </c>
      <c r="AB613" s="979">
        <f>_xlfn.XLOOKUP($D613,Help2_FC!$D:$D,Help2_FC!Y:Y)</f>
        <v>6146</v>
      </c>
      <c r="AC613" s="979">
        <f>_xlfn.XLOOKUP($D613,Help2_FC!$D:$D,Help2_FC!Z:Z)</f>
        <v>1262</v>
      </c>
      <c r="AD613" s="979">
        <f>_xlfn.XLOOKUP($D613,Help2_FC!$D:$D,Help2_FC!AA:AA)</f>
        <v>1190.6652839999999</v>
      </c>
      <c r="AE613" s="979">
        <f>_xlfn.XLOOKUP($D613,Help2_FC!$D:$D,Help2_FC!AB:AB)</f>
        <v>140</v>
      </c>
      <c r="AF613" s="979">
        <f>_xlfn.XLOOKUP($D613,Help2_FC!$D:$D,Help2_FC!AC:AC)</f>
        <v>305</v>
      </c>
      <c r="AG613" s="979">
        <f>_xlfn.XLOOKUP($D613,Help2_FC!$D:$D,Help2_FC!AD:AD)</f>
        <v>0</v>
      </c>
      <c r="AH613" s="979">
        <f>_xlfn.XLOOKUP($D613,Help2_FC!$D:$D,Help2_FC!AE:AE)</f>
        <v>837.00000000000023</v>
      </c>
      <c r="AI613" s="979">
        <f>_xlfn.XLOOKUP($D613,Help2_FC!$D:$D,Help2_FC!AF:AF)</f>
        <v>3459.6</v>
      </c>
      <c r="AJ613" s="979">
        <f>_xlfn.XLOOKUP($D613,Help2_FC!$D:$D,Help2_FC!AG:AG)</f>
        <v>367.59016653054664</v>
      </c>
      <c r="AK613" s="979">
        <f>_xlfn.XLOOKUP($D613,Help2_FC!$D:$D,Help2_FC!AH:AH)</f>
        <v>6281.3676643445069</v>
      </c>
      <c r="AL613" s="979">
        <f>_xlfn.XLOOKUP($D613,Help2_FC!$D:$D,Help2_FC!AI:AI)</f>
        <v>748</v>
      </c>
      <c r="AM613" s="979">
        <f>_xlfn.XLOOKUP($D613,Help2_FC!$D:$D,Help2_FC!AJ:AJ)</f>
        <v>0</v>
      </c>
      <c r="AN613" s="979">
        <f>_xlfn.XLOOKUP($D613,Help2_FC!$D:$D,Help2_FC!AK:AK)</f>
        <v>0</v>
      </c>
    </row>
    <row r="614" spans="1:42" x14ac:dyDescent="0.2">
      <c r="A614" s="1">
        <v>45538</v>
      </c>
      <c r="B614">
        <f t="shared" si="68"/>
        <v>9</v>
      </c>
      <c r="C614">
        <f t="shared" si="69"/>
        <v>2024</v>
      </c>
      <c r="D614" s="872" t="str">
        <f t="shared" si="66"/>
        <v>09´2024</v>
      </c>
      <c r="E614" s="867">
        <v>2</v>
      </c>
      <c r="F614" s="2">
        <f t="shared" si="67"/>
        <v>22</v>
      </c>
      <c r="G614" s="1483">
        <f t="shared" si="70"/>
        <v>3.2855436081242528E-2</v>
      </c>
      <c r="H614" s="5">
        <f t="shared" si="71"/>
        <v>0.91666666666666663</v>
      </c>
      <c r="I614" s="995">
        <f>_xlfn.XLOOKUP($D614,Help2_FC!$D:$D,Help2_FC!H:H)</f>
        <v>18219</v>
      </c>
      <c r="J614" s="979">
        <f>_xlfn.XLOOKUP($D614,Help2_FC!$D:$D,Help2_FC!I:I)</f>
        <v>10811</v>
      </c>
      <c r="K614" s="979">
        <f>_xlfn.XLOOKUP($D614,Help2_FC!$D:$D,Help2_FC!J:J)</f>
        <v>2876</v>
      </c>
      <c r="L614" s="979">
        <f>_xlfn.XLOOKUP($D614,Help2_FC!$D:$D,Help2_FC!K:K)</f>
        <v>3270</v>
      </c>
      <c r="M614" s="979">
        <f>_xlfn.XLOOKUP($D614,Help2_FC!$D:$D,Help2_FC!L:L)</f>
        <v>8138.7786920959079</v>
      </c>
      <c r="N614" s="979">
        <f>_xlfn.XLOOKUP($D614,Help2_FC!$D:$D,Help2_FC!M:M)</f>
        <v>9554.5436037013114</v>
      </c>
      <c r="P614" s="979">
        <f>_xlfn.XLOOKUP($D614,Help2_FC!$D:$D,Help2_FC!F:F)</f>
        <v>669.6</v>
      </c>
      <c r="Q614" s="979">
        <f t="shared" si="65"/>
        <v>720</v>
      </c>
      <c r="R614" s="979">
        <f>_xlfn.XLOOKUP($D614,Help2_FC!$D:$D,Help2_FC!N:N)</f>
        <v>8138.7786920959079</v>
      </c>
      <c r="S614" s="979">
        <f>_xlfn.XLOOKUP($D614,Help2_FC!$D:$D,Help2_FC!O:O)</f>
        <v>8264.7041836491953</v>
      </c>
      <c r="T614" s="979">
        <f>_xlfn.XLOOKUP($D614,Help2_FC!$D:$D,Help2_FC!P:P)</f>
        <v>550</v>
      </c>
      <c r="U614" s="979">
        <f>_xlfn.XLOOKUP($D614,Help2_FC!$D:$D,Help2_FC!Q:Q)</f>
        <v>100</v>
      </c>
      <c r="V614" s="979">
        <f>_xlfn.XLOOKUP($D614,Help2_FC!$D:$D,Help2_FC!R:R)</f>
        <v>70</v>
      </c>
      <c r="W614" s="979">
        <f>_xlfn.XLOOKUP($D614,Help2_FC!$D:$D,Help2_FC!S:S)</f>
        <v>24000</v>
      </c>
      <c r="Y614" s="979">
        <f>_xlfn.XLOOKUP($D614,Help2_FC!$D:$D,Help2_FC!V:V)</f>
        <v>7506</v>
      </c>
      <c r="Z614" s="979">
        <f>_xlfn.XLOOKUP($D614,Help2_FC!$D:$D,Help2_FC!W:W)</f>
        <v>3305</v>
      </c>
      <c r="AA614" s="979">
        <f>_xlfn.XLOOKUP($D614,Help2_FC!$D:$D,Help2_FC!X:X)</f>
        <v>0</v>
      </c>
      <c r="AB614" s="979">
        <f>_xlfn.XLOOKUP($D614,Help2_FC!$D:$D,Help2_FC!Y:Y)</f>
        <v>6146</v>
      </c>
      <c r="AC614" s="979">
        <f>_xlfn.XLOOKUP($D614,Help2_FC!$D:$D,Help2_FC!Z:Z)</f>
        <v>1262</v>
      </c>
      <c r="AD614" s="979">
        <f>_xlfn.XLOOKUP($D614,Help2_FC!$D:$D,Help2_FC!AA:AA)</f>
        <v>1190.6652839999999</v>
      </c>
      <c r="AE614" s="979">
        <f>_xlfn.XLOOKUP($D614,Help2_FC!$D:$D,Help2_FC!AB:AB)</f>
        <v>140</v>
      </c>
      <c r="AF614" s="979">
        <f>_xlfn.XLOOKUP($D614,Help2_FC!$D:$D,Help2_FC!AC:AC)</f>
        <v>305</v>
      </c>
      <c r="AG614" s="979">
        <f>_xlfn.XLOOKUP($D614,Help2_FC!$D:$D,Help2_FC!AD:AD)</f>
        <v>0</v>
      </c>
      <c r="AH614" s="979">
        <f>_xlfn.XLOOKUP($D614,Help2_FC!$D:$D,Help2_FC!AE:AE)</f>
        <v>837.00000000000023</v>
      </c>
      <c r="AI614" s="979">
        <f>_xlfn.XLOOKUP($D614,Help2_FC!$D:$D,Help2_FC!AF:AF)</f>
        <v>3459.6</v>
      </c>
      <c r="AJ614" s="979">
        <f>_xlfn.XLOOKUP($D614,Help2_FC!$D:$D,Help2_FC!AG:AG)</f>
        <v>367.59016653054664</v>
      </c>
      <c r="AK614" s="979">
        <f>_xlfn.XLOOKUP($D614,Help2_FC!$D:$D,Help2_FC!AH:AH)</f>
        <v>6281.3676643445069</v>
      </c>
      <c r="AL614" s="979">
        <f>_xlfn.XLOOKUP($D614,Help2_FC!$D:$D,Help2_FC!AI:AI)</f>
        <v>748</v>
      </c>
      <c r="AM614" s="979">
        <f>_xlfn.XLOOKUP($D614,Help2_FC!$D:$D,Help2_FC!AJ:AJ)</f>
        <v>0</v>
      </c>
      <c r="AN614" s="979">
        <f>_xlfn.XLOOKUP($D614,Help2_FC!$D:$D,Help2_FC!AK:AK)</f>
        <v>0</v>
      </c>
    </row>
    <row r="615" spans="1:42" x14ac:dyDescent="0.2">
      <c r="A615" s="1">
        <v>45539</v>
      </c>
      <c r="B615">
        <f t="shared" si="68"/>
        <v>9</v>
      </c>
      <c r="C615">
        <f t="shared" si="69"/>
        <v>2024</v>
      </c>
      <c r="D615" s="872" t="str">
        <f t="shared" si="66"/>
        <v>09´2024</v>
      </c>
      <c r="E615" s="867">
        <v>24</v>
      </c>
      <c r="F615" s="2">
        <f t="shared" si="67"/>
        <v>0</v>
      </c>
      <c r="G615" s="1483">
        <f t="shared" si="70"/>
        <v>0</v>
      </c>
      <c r="H615" s="5">
        <f t="shared" si="71"/>
        <v>0</v>
      </c>
      <c r="I615" s="995">
        <f>_xlfn.XLOOKUP($D615,Help2_FC!$D:$D,Help2_FC!H:H)</f>
        <v>18219</v>
      </c>
      <c r="J615" s="979">
        <f>_xlfn.XLOOKUP($D615,Help2_FC!$D:$D,Help2_FC!I:I)</f>
        <v>10811</v>
      </c>
      <c r="K615" s="979">
        <f>_xlfn.XLOOKUP($D615,Help2_FC!$D:$D,Help2_FC!J:J)</f>
        <v>2876</v>
      </c>
      <c r="L615" s="979">
        <f>_xlfn.XLOOKUP($D615,Help2_FC!$D:$D,Help2_FC!K:K)</f>
        <v>3270</v>
      </c>
      <c r="M615" s="979">
        <f>_xlfn.XLOOKUP($D615,Help2_FC!$D:$D,Help2_FC!L:L)</f>
        <v>8138.7786920959079</v>
      </c>
      <c r="N615" s="979">
        <f>_xlfn.XLOOKUP($D615,Help2_FC!$D:$D,Help2_FC!M:M)</f>
        <v>9554.5436037013114</v>
      </c>
      <c r="P615" s="979">
        <f>_xlfn.XLOOKUP($D615,Help2_FC!$D:$D,Help2_FC!F:F)</f>
        <v>669.6</v>
      </c>
      <c r="Q615" s="979">
        <f t="shared" ref="Q615:Q678" si="72">((EOMONTH(A615,0)-EOMONTH(A615,-1))*24)-(24*AP615)</f>
        <v>720</v>
      </c>
      <c r="R615" s="979">
        <f>_xlfn.XLOOKUP($D615,Help2_FC!$D:$D,Help2_FC!N:N)</f>
        <v>8138.7786920959079</v>
      </c>
      <c r="S615" s="979">
        <f>_xlfn.XLOOKUP($D615,Help2_FC!$D:$D,Help2_FC!O:O)</f>
        <v>8264.7041836491953</v>
      </c>
      <c r="T615" s="979">
        <f>_xlfn.XLOOKUP($D615,Help2_FC!$D:$D,Help2_FC!P:P)</f>
        <v>550</v>
      </c>
      <c r="U615" s="979">
        <f>_xlfn.XLOOKUP($D615,Help2_FC!$D:$D,Help2_FC!Q:Q)</f>
        <v>100</v>
      </c>
      <c r="V615" s="979">
        <f>_xlfn.XLOOKUP($D615,Help2_FC!$D:$D,Help2_FC!R:R)</f>
        <v>70</v>
      </c>
      <c r="W615" s="979">
        <f>_xlfn.XLOOKUP($D615,Help2_FC!$D:$D,Help2_FC!S:S)</f>
        <v>24000</v>
      </c>
      <c r="Y615" s="979">
        <f>_xlfn.XLOOKUP($D615,Help2_FC!$D:$D,Help2_FC!V:V)</f>
        <v>7506</v>
      </c>
      <c r="Z615" s="979">
        <f>_xlfn.XLOOKUP($D615,Help2_FC!$D:$D,Help2_FC!W:W)</f>
        <v>3305</v>
      </c>
      <c r="AA615" s="979">
        <f>_xlfn.XLOOKUP($D615,Help2_FC!$D:$D,Help2_FC!X:X)</f>
        <v>0</v>
      </c>
      <c r="AB615" s="979">
        <f>_xlfn.XLOOKUP($D615,Help2_FC!$D:$D,Help2_FC!Y:Y)</f>
        <v>6146</v>
      </c>
      <c r="AC615" s="979">
        <f>_xlfn.XLOOKUP($D615,Help2_FC!$D:$D,Help2_FC!Z:Z)</f>
        <v>1262</v>
      </c>
      <c r="AD615" s="979">
        <f>_xlfn.XLOOKUP($D615,Help2_FC!$D:$D,Help2_FC!AA:AA)</f>
        <v>1190.6652839999999</v>
      </c>
      <c r="AE615" s="979">
        <f>_xlfn.XLOOKUP($D615,Help2_FC!$D:$D,Help2_FC!AB:AB)</f>
        <v>140</v>
      </c>
      <c r="AF615" s="979">
        <f>_xlfn.XLOOKUP($D615,Help2_FC!$D:$D,Help2_FC!AC:AC)</f>
        <v>305</v>
      </c>
      <c r="AG615" s="979">
        <f>_xlfn.XLOOKUP($D615,Help2_FC!$D:$D,Help2_FC!AD:AD)</f>
        <v>0</v>
      </c>
      <c r="AH615" s="979">
        <f>_xlfn.XLOOKUP($D615,Help2_FC!$D:$D,Help2_FC!AE:AE)</f>
        <v>837.00000000000023</v>
      </c>
      <c r="AI615" s="979">
        <f>_xlfn.XLOOKUP($D615,Help2_FC!$D:$D,Help2_FC!AF:AF)</f>
        <v>3459.6</v>
      </c>
      <c r="AJ615" s="979">
        <f>_xlfn.XLOOKUP($D615,Help2_FC!$D:$D,Help2_FC!AG:AG)</f>
        <v>367.59016653054664</v>
      </c>
      <c r="AK615" s="979">
        <f>_xlfn.XLOOKUP($D615,Help2_FC!$D:$D,Help2_FC!AH:AH)</f>
        <v>6281.3676643445069</v>
      </c>
      <c r="AL615" s="979">
        <f>_xlfn.XLOOKUP($D615,Help2_FC!$D:$D,Help2_FC!AI:AI)</f>
        <v>748</v>
      </c>
      <c r="AM615" s="979">
        <f>_xlfn.XLOOKUP($D615,Help2_FC!$D:$D,Help2_FC!AJ:AJ)</f>
        <v>0</v>
      </c>
      <c r="AN615" s="979">
        <f>_xlfn.XLOOKUP($D615,Help2_FC!$D:$D,Help2_FC!AK:AK)</f>
        <v>0</v>
      </c>
    </row>
    <row r="616" spans="1:42" x14ac:dyDescent="0.2">
      <c r="A616" s="1">
        <v>45540</v>
      </c>
      <c r="B616">
        <f t="shared" si="68"/>
        <v>9</v>
      </c>
      <c r="C616">
        <f t="shared" si="69"/>
        <v>2024</v>
      </c>
      <c r="D616" s="872" t="str">
        <f t="shared" si="66"/>
        <v>09´2024</v>
      </c>
      <c r="E616" s="867">
        <v>12.4</v>
      </c>
      <c r="F616" s="2">
        <f t="shared" si="67"/>
        <v>11.6</v>
      </c>
      <c r="G616" s="1483">
        <f t="shared" si="70"/>
        <v>1.7323775388291517E-2</v>
      </c>
      <c r="H616" s="5">
        <f t="shared" si="71"/>
        <v>0.48333333333333334</v>
      </c>
      <c r="I616" s="995">
        <f>_xlfn.XLOOKUP($D616,Help2_FC!$D:$D,Help2_FC!H:H)</f>
        <v>18219</v>
      </c>
      <c r="J616" s="979">
        <f>_xlfn.XLOOKUP($D616,Help2_FC!$D:$D,Help2_FC!I:I)</f>
        <v>10811</v>
      </c>
      <c r="K616" s="979">
        <f>_xlfn.XLOOKUP($D616,Help2_FC!$D:$D,Help2_FC!J:J)</f>
        <v>2876</v>
      </c>
      <c r="L616" s="979">
        <f>_xlfn.XLOOKUP($D616,Help2_FC!$D:$D,Help2_FC!K:K)</f>
        <v>3270</v>
      </c>
      <c r="M616" s="979">
        <f>_xlfn.XLOOKUP($D616,Help2_FC!$D:$D,Help2_FC!L:L)</f>
        <v>8138.7786920959079</v>
      </c>
      <c r="N616" s="979">
        <f>_xlfn.XLOOKUP($D616,Help2_FC!$D:$D,Help2_FC!M:M)</f>
        <v>9554.5436037013114</v>
      </c>
      <c r="P616" s="979">
        <f>_xlfn.XLOOKUP($D616,Help2_FC!$D:$D,Help2_FC!F:F)</f>
        <v>669.6</v>
      </c>
      <c r="Q616" s="979">
        <f t="shared" si="72"/>
        <v>720</v>
      </c>
      <c r="R616" s="979">
        <f>_xlfn.XLOOKUP($D616,Help2_FC!$D:$D,Help2_FC!N:N)</f>
        <v>8138.7786920959079</v>
      </c>
      <c r="S616" s="979">
        <f>_xlfn.XLOOKUP($D616,Help2_FC!$D:$D,Help2_FC!O:O)</f>
        <v>8264.7041836491953</v>
      </c>
      <c r="T616" s="979">
        <f>_xlfn.XLOOKUP($D616,Help2_FC!$D:$D,Help2_FC!P:P)</f>
        <v>550</v>
      </c>
      <c r="U616" s="979">
        <f>_xlfn.XLOOKUP($D616,Help2_FC!$D:$D,Help2_FC!Q:Q)</f>
        <v>100</v>
      </c>
      <c r="V616" s="979">
        <f>_xlfn.XLOOKUP($D616,Help2_FC!$D:$D,Help2_FC!R:R)</f>
        <v>70</v>
      </c>
      <c r="W616" s="979">
        <f>_xlfn.XLOOKUP($D616,Help2_FC!$D:$D,Help2_FC!S:S)</f>
        <v>24000</v>
      </c>
      <c r="Y616" s="979">
        <f>_xlfn.XLOOKUP($D616,Help2_FC!$D:$D,Help2_FC!V:V)</f>
        <v>7506</v>
      </c>
      <c r="Z616" s="979">
        <f>_xlfn.XLOOKUP($D616,Help2_FC!$D:$D,Help2_FC!W:W)</f>
        <v>3305</v>
      </c>
      <c r="AA616" s="979">
        <f>_xlfn.XLOOKUP($D616,Help2_FC!$D:$D,Help2_FC!X:X)</f>
        <v>0</v>
      </c>
      <c r="AB616" s="979">
        <f>_xlfn.XLOOKUP($D616,Help2_FC!$D:$D,Help2_FC!Y:Y)</f>
        <v>6146</v>
      </c>
      <c r="AC616" s="979">
        <f>_xlfn.XLOOKUP($D616,Help2_FC!$D:$D,Help2_FC!Z:Z)</f>
        <v>1262</v>
      </c>
      <c r="AD616" s="979">
        <f>_xlfn.XLOOKUP($D616,Help2_FC!$D:$D,Help2_FC!AA:AA)</f>
        <v>1190.6652839999999</v>
      </c>
      <c r="AE616" s="979">
        <f>_xlfn.XLOOKUP($D616,Help2_FC!$D:$D,Help2_FC!AB:AB)</f>
        <v>140</v>
      </c>
      <c r="AF616" s="979">
        <f>_xlfn.XLOOKUP($D616,Help2_FC!$D:$D,Help2_FC!AC:AC)</f>
        <v>305</v>
      </c>
      <c r="AG616" s="979">
        <f>_xlfn.XLOOKUP($D616,Help2_FC!$D:$D,Help2_FC!AD:AD)</f>
        <v>0</v>
      </c>
      <c r="AH616" s="979">
        <f>_xlfn.XLOOKUP($D616,Help2_FC!$D:$D,Help2_FC!AE:AE)</f>
        <v>837.00000000000023</v>
      </c>
      <c r="AI616" s="979">
        <f>_xlfn.XLOOKUP($D616,Help2_FC!$D:$D,Help2_FC!AF:AF)</f>
        <v>3459.6</v>
      </c>
      <c r="AJ616" s="979">
        <f>_xlfn.XLOOKUP($D616,Help2_FC!$D:$D,Help2_FC!AG:AG)</f>
        <v>367.59016653054664</v>
      </c>
      <c r="AK616" s="979">
        <f>_xlfn.XLOOKUP($D616,Help2_FC!$D:$D,Help2_FC!AH:AH)</f>
        <v>6281.3676643445069</v>
      </c>
      <c r="AL616" s="979">
        <f>_xlfn.XLOOKUP($D616,Help2_FC!$D:$D,Help2_FC!AI:AI)</f>
        <v>748</v>
      </c>
      <c r="AM616" s="979">
        <f>_xlfn.XLOOKUP($D616,Help2_FC!$D:$D,Help2_FC!AJ:AJ)</f>
        <v>0</v>
      </c>
      <c r="AN616" s="979">
        <f>_xlfn.XLOOKUP($D616,Help2_FC!$D:$D,Help2_FC!AK:AK)</f>
        <v>0</v>
      </c>
    </row>
    <row r="617" spans="1:42" x14ac:dyDescent="0.2">
      <c r="A617" s="1">
        <v>45541</v>
      </c>
      <c r="B617">
        <f t="shared" si="68"/>
        <v>9</v>
      </c>
      <c r="C617">
        <f t="shared" si="69"/>
        <v>2024</v>
      </c>
      <c r="D617" s="872" t="str">
        <f t="shared" si="66"/>
        <v>09´2024</v>
      </c>
      <c r="F617" s="2">
        <f t="shared" si="67"/>
        <v>24</v>
      </c>
      <c r="G617" s="1483">
        <f t="shared" si="70"/>
        <v>3.5842293906810034E-2</v>
      </c>
      <c r="H617" s="5">
        <f t="shared" si="71"/>
        <v>1</v>
      </c>
      <c r="I617" s="995">
        <f>_xlfn.XLOOKUP($D617,Help2_FC!$D:$D,Help2_FC!H:H)</f>
        <v>18219</v>
      </c>
      <c r="J617" s="979">
        <f>_xlfn.XLOOKUP($D617,Help2_FC!$D:$D,Help2_FC!I:I)</f>
        <v>10811</v>
      </c>
      <c r="K617" s="979">
        <f>_xlfn.XLOOKUP($D617,Help2_FC!$D:$D,Help2_FC!J:J)</f>
        <v>2876</v>
      </c>
      <c r="L617" s="979">
        <f>_xlfn.XLOOKUP($D617,Help2_FC!$D:$D,Help2_FC!K:K)</f>
        <v>3270</v>
      </c>
      <c r="M617" s="979">
        <f>_xlfn.XLOOKUP($D617,Help2_FC!$D:$D,Help2_FC!L:L)</f>
        <v>8138.7786920959079</v>
      </c>
      <c r="N617" s="979">
        <f>_xlfn.XLOOKUP($D617,Help2_FC!$D:$D,Help2_FC!M:M)</f>
        <v>9554.5436037013114</v>
      </c>
      <c r="P617" s="979">
        <f>_xlfn.XLOOKUP($D617,Help2_FC!$D:$D,Help2_FC!F:F)</f>
        <v>669.6</v>
      </c>
      <c r="Q617" s="979">
        <f t="shared" si="72"/>
        <v>720</v>
      </c>
      <c r="R617" s="979">
        <f>_xlfn.XLOOKUP($D617,Help2_FC!$D:$D,Help2_FC!N:N)</f>
        <v>8138.7786920959079</v>
      </c>
      <c r="S617" s="979">
        <f>_xlfn.XLOOKUP($D617,Help2_FC!$D:$D,Help2_FC!O:O)</f>
        <v>8264.7041836491953</v>
      </c>
      <c r="T617" s="979">
        <f>_xlfn.XLOOKUP($D617,Help2_FC!$D:$D,Help2_FC!P:P)</f>
        <v>550</v>
      </c>
      <c r="U617" s="979">
        <f>_xlfn.XLOOKUP($D617,Help2_FC!$D:$D,Help2_FC!Q:Q)</f>
        <v>100</v>
      </c>
      <c r="V617" s="979">
        <f>_xlfn.XLOOKUP($D617,Help2_FC!$D:$D,Help2_FC!R:R)</f>
        <v>70</v>
      </c>
      <c r="W617" s="979">
        <f>_xlfn.XLOOKUP($D617,Help2_FC!$D:$D,Help2_FC!S:S)</f>
        <v>24000</v>
      </c>
      <c r="Y617" s="979">
        <f>_xlfn.XLOOKUP($D617,Help2_FC!$D:$D,Help2_FC!V:V)</f>
        <v>7506</v>
      </c>
      <c r="Z617" s="979">
        <f>_xlfn.XLOOKUP($D617,Help2_FC!$D:$D,Help2_FC!W:W)</f>
        <v>3305</v>
      </c>
      <c r="AA617" s="979">
        <f>_xlfn.XLOOKUP($D617,Help2_FC!$D:$D,Help2_FC!X:X)</f>
        <v>0</v>
      </c>
      <c r="AB617" s="979">
        <f>_xlfn.XLOOKUP($D617,Help2_FC!$D:$D,Help2_FC!Y:Y)</f>
        <v>6146</v>
      </c>
      <c r="AC617" s="979">
        <f>_xlfn.XLOOKUP($D617,Help2_FC!$D:$D,Help2_FC!Z:Z)</f>
        <v>1262</v>
      </c>
      <c r="AD617" s="979">
        <f>_xlfn.XLOOKUP($D617,Help2_FC!$D:$D,Help2_FC!AA:AA)</f>
        <v>1190.6652839999999</v>
      </c>
      <c r="AE617" s="979">
        <f>_xlfn.XLOOKUP($D617,Help2_FC!$D:$D,Help2_FC!AB:AB)</f>
        <v>140</v>
      </c>
      <c r="AF617" s="979">
        <f>_xlfn.XLOOKUP($D617,Help2_FC!$D:$D,Help2_FC!AC:AC)</f>
        <v>305</v>
      </c>
      <c r="AG617" s="979">
        <f>_xlfn.XLOOKUP($D617,Help2_FC!$D:$D,Help2_FC!AD:AD)</f>
        <v>0</v>
      </c>
      <c r="AH617" s="979">
        <f>_xlfn.XLOOKUP($D617,Help2_FC!$D:$D,Help2_FC!AE:AE)</f>
        <v>837.00000000000023</v>
      </c>
      <c r="AI617" s="979">
        <f>_xlfn.XLOOKUP($D617,Help2_FC!$D:$D,Help2_FC!AF:AF)</f>
        <v>3459.6</v>
      </c>
      <c r="AJ617" s="979">
        <f>_xlfn.XLOOKUP($D617,Help2_FC!$D:$D,Help2_FC!AG:AG)</f>
        <v>367.59016653054664</v>
      </c>
      <c r="AK617" s="979">
        <f>_xlfn.XLOOKUP($D617,Help2_FC!$D:$D,Help2_FC!AH:AH)</f>
        <v>6281.3676643445069</v>
      </c>
      <c r="AL617" s="979">
        <f>_xlfn.XLOOKUP($D617,Help2_FC!$D:$D,Help2_FC!AI:AI)</f>
        <v>748</v>
      </c>
      <c r="AM617" s="979">
        <f>_xlfn.XLOOKUP($D617,Help2_FC!$D:$D,Help2_FC!AJ:AJ)</f>
        <v>0</v>
      </c>
      <c r="AN617" s="979">
        <f>_xlfn.XLOOKUP($D617,Help2_FC!$D:$D,Help2_FC!AK:AK)</f>
        <v>0</v>
      </c>
    </row>
    <row r="618" spans="1:42" x14ac:dyDescent="0.2">
      <c r="A618" s="1">
        <v>45542</v>
      </c>
      <c r="B618">
        <f t="shared" si="68"/>
        <v>9</v>
      </c>
      <c r="C618">
        <f t="shared" si="69"/>
        <v>2024</v>
      </c>
      <c r="D618" s="872" t="str">
        <f t="shared" si="66"/>
        <v>09´2024</v>
      </c>
      <c r="F618" s="2">
        <f t="shared" si="67"/>
        <v>24</v>
      </c>
      <c r="G618" s="1483">
        <f t="shared" si="70"/>
        <v>3.5842293906810034E-2</v>
      </c>
      <c r="H618" s="5">
        <f t="shared" si="71"/>
        <v>1</v>
      </c>
      <c r="I618" s="995">
        <f>_xlfn.XLOOKUP($D618,Help2_FC!$D:$D,Help2_FC!H:H)</f>
        <v>18219</v>
      </c>
      <c r="J618" s="979">
        <f>_xlfn.XLOOKUP($D618,Help2_FC!$D:$D,Help2_FC!I:I)</f>
        <v>10811</v>
      </c>
      <c r="K618" s="979">
        <f>_xlfn.XLOOKUP($D618,Help2_FC!$D:$D,Help2_FC!J:J)</f>
        <v>2876</v>
      </c>
      <c r="L618" s="979">
        <f>_xlfn.XLOOKUP($D618,Help2_FC!$D:$D,Help2_FC!K:K)</f>
        <v>3270</v>
      </c>
      <c r="M618" s="979">
        <f>_xlfn.XLOOKUP($D618,Help2_FC!$D:$D,Help2_FC!L:L)</f>
        <v>8138.7786920959079</v>
      </c>
      <c r="N618" s="979">
        <f>_xlfn.XLOOKUP($D618,Help2_FC!$D:$D,Help2_FC!M:M)</f>
        <v>9554.5436037013114</v>
      </c>
      <c r="P618" s="979">
        <f>_xlfn.XLOOKUP($D618,Help2_FC!$D:$D,Help2_FC!F:F)</f>
        <v>669.6</v>
      </c>
      <c r="Q618" s="979">
        <f t="shared" si="72"/>
        <v>720</v>
      </c>
      <c r="R618" s="979">
        <f>_xlfn.XLOOKUP($D618,Help2_FC!$D:$D,Help2_FC!N:N)</f>
        <v>8138.7786920959079</v>
      </c>
      <c r="S618" s="979">
        <f>_xlfn.XLOOKUP($D618,Help2_FC!$D:$D,Help2_FC!O:O)</f>
        <v>8264.7041836491953</v>
      </c>
      <c r="T618" s="979">
        <f>_xlfn.XLOOKUP($D618,Help2_FC!$D:$D,Help2_FC!P:P)</f>
        <v>550</v>
      </c>
      <c r="U618" s="979">
        <f>_xlfn.XLOOKUP($D618,Help2_FC!$D:$D,Help2_FC!Q:Q)</f>
        <v>100</v>
      </c>
      <c r="V618" s="979">
        <f>_xlfn.XLOOKUP($D618,Help2_FC!$D:$D,Help2_FC!R:R)</f>
        <v>70</v>
      </c>
      <c r="W618" s="979">
        <f>_xlfn.XLOOKUP($D618,Help2_FC!$D:$D,Help2_FC!S:S)</f>
        <v>24000</v>
      </c>
      <c r="Y618" s="979">
        <f>_xlfn.XLOOKUP($D618,Help2_FC!$D:$D,Help2_FC!V:V)</f>
        <v>7506</v>
      </c>
      <c r="Z618" s="979">
        <f>_xlfn.XLOOKUP($D618,Help2_FC!$D:$D,Help2_FC!W:W)</f>
        <v>3305</v>
      </c>
      <c r="AA618" s="979">
        <f>_xlfn.XLOOKUP($D618,Help2_FC!$D:$D,Help2_FC!X:X)</f>
        <v>0</v>
      </c>
      <c r="AB618" s="979">
        <f>_xlfn.XLOOKUP($D618,Help2_FC!$D:$D,Help2_FC!Y:Y)</f>
        <v>6146</v>
      </c>
      <c r="AC618" s="979">
        <f>_xlfn.XLOOKUP($D618,Help2_FC!$D:$D,Help2_FC!Z:Z)</f>
        <v>1262</v>
      </c>
      <c r="AD618" s="979">
        <f>_xlfn.XLOOKUP($D618,Help2_FC!$D:$D,Help2_FC!AA:AA)</f>
        <v>1190.6652839999999</v>
      </c>
      <c r="AE618" s="979">
        <f>_xlfn.XLOOKUP($D618,Help2_FC!$D:$D,Help2_FC!AB:AB)</f>
        <v>140</v>
      </c>
      <c r="AF618" s="979">
        <f>_xlfn.XLOOKUP($D618,Help2_FC!$D:$D,Help2_FC!AC:AC)</f>
        <v>305</v>
      </c>
      <c r="AG618" s="979">
        <f>_xlfn.XLOOKUP($D618,Help2_FC!$D:$D,Help2_FC!AD:AD)</f>
        <v>0</v>
      </c>
      <c r="AH618" s="979">
        <f>_xlfn.XLOOKUP($D618,Help2_FC!$D:$D,Help2_FC!AE:AE)</f>
        <v>837.00000000000023</v>
      </c>
      <c r="AI618" s="979">
        <f>_xlfn.XLOOKUP($D618,Help2_FC!$D:$D,Help2_FC!AF:AF)</f>
        <v>3459.6</v>
      </c>
      <c r="AJ618" s="979">
        <f>_xlfn.XLOOKUP($D618,Help2_FC!$D:$D,Help2_FC!AG:AG)</f>
        <v>367.59016653054664</v>
      </c>
      <c r="AK618" s="979">
        <f>_xlfn.XLOOKUP($D618,Help2_FC!$D:$D,Help2_FC!AH:AH)</f>
        <v>6281.3676643445069</v>
      </c>
      <c r="AL618" s="979">
        <f>_xlfn.XLOOKUP($D618,Help2_FC!$D:$D,Help2_FC!AI:AI)</f>
        <v>748</v>
      </c>
      <c r="AM618" s="979">
        <f>_xlfn.XLOOKUP($D618,Help2_FC!$D:$D,Help2_FC!AJ:AJ)</f>
        <v>0</v>
      </c>
      <c r="AN618" s="979">
        <f>_xlfn.XLOOKUP($D618,Help2_FC!$D:$D,Help2_FC!AK:AK)</f>
        <v>0</v>
      </c>
    </row>
    <row r="619" spans="1:42" x14ac:dyDescent="0.2">
      <c r="A619" s="1">
        <v>45543</v>
      </c>
      <c r="B619">
        <f t="shared" si="68"/>
        <v>9</v>
      </c>
      <c r="C619">
        <f t="shared" si="69"/>
        <v>2024</v>
      </c>
      <c r="D619" s="872" t="str">
        <f t="shared" si="66"/>
        <v>09´2024</v>
      </c>
      <c r="F619" s="2">
        <f t="shared" si="67"/>
        <v>24</v>
      </c>
      <c r="G619" s="1483">
        <f t="shared" si="70"/>
        <v>3.5842293906810034E-2</v>
      </c>
      <c r="H619" s="5">
        <f t="shared" si="71"/>
        <v>1</v>
      </c>
      <c r="I619" s="995">
        <f>_xlfn.XLOOKUP($D619,Help2_FC!$D:$D,Help2_FC!H:H)</f>
        <v>18219</v>
      </c>
      <c r="J619" s="979">
        <f>_xlfn.XLOOKUP($D619,Help2_FC!$D:$D,Help2_FC!I:I)</f>
        <v>10811</v>
      </c>
      <c r="K619" s="979">
        <f>_xlfn.XLOOKUP($D619,Help2_FC!$D:$D,Help2_FC!J:J)</f>
        <v>2876</v>
      </c>
      <c r="L619" s="979">
        <f>_xlfn.XLOOKUP($D619,Help2_FC!$D:$D,Help2_FC!K:K)</f>
        <v>3270</v>
      </c>
      <c r="M619" s="979">
        <f>_xlfn.XLOOKUP($D619,Help2_FC!$D:$D,Help2_FC!L:L)</f>
        <v>8138.7786920959079</v>
      </c>
      <c r="N619" s="979">
        <f>_xlfn.XLOOKUP($D619,Help2_FC!$D:$D,Help2_FC!M:M)</f>
        <v>9554.5436037013114</v>
      </c>
      <c r="P619" s="979">
        <f>_xlfn.XLOOKUP($D619,Help2_FC!$D:$D,Help2_FC!F:F)</f>
        <v>669.6</v>
      </c>
      <c r="Q619" s="979">
        <f t="shared" si="72"/>
        <v>720</v>
      </c>
      <c r="R619" s="979">
        <f>_xlfn.XLOOKUP($D619,Help2_FC!$D:$D,Help2_FC!N:N)</f>
        <v>8138.7786920959079</v>
      </c>
      <c r="S619" s="979">
        <f>_xlfn.XLOOKUP($D619,Help2_FC!$D:$D,Help2_FC!O:O)</f>
        <v>8264.7041836491953</v>
      </c>
      <c r="T619" s="979">
        <f>_xlfn.XLOOKUP($D619,Help2_FC!$D:$D,Help2_FC!P:P)</f>
        <v>550</v>
      </c>
      <c r="U619" s="979">
        <f>_xlfn.XLOOKUP($D619,Help2_FC!$D:$D,Help2_FC!Q:Q)</f>
        <v>100</v>
      </c>
      <c r="V619" s="979">
        <f>_xlfn.XLOOKUP($D619,Help2_FC!$D:$D,Help2_FC!R:R)</f>
        <v>70</v>
      </c>
      <c r="W619" s="979">
        <f>_xlfn.XLOOKUP($D619,Help2_FC!$D:$D,Help2_FC!S:S)</f>
        <v>24000</v>
      </c>
      <c r="Y619" s="979">
        <f>_xlfn.XLOOKUP($D619,Help2_FC!$D:$D,Help2_FC!V:V)</f>
        <v>7506</v>
      </c>
      <c r="Z619" s="979">
        <f>_xlfn.XLOOKUP($D619,Help2_FC!$D:$D,Help2_FC!W:W)</f>
        <v>3305</v>
      </c>
      <c r="AA619" s="979">
        <f>_xlfn.XLOOKUP($D619,Help2_FC!$D:$D,Help2_FC!X:X)</f>
        <v>0</v>
      </c>
      <c r="AB619" s="979">
        <f>_xlfn.XLOOKUP($D619,Help2_FC!$D:$D,Help2_FC!Y:Y)</f>
        <v>6146</v>
      </c>
      <c r="AC619" s="979">
        <f>_xlfn.XLOOKUP($D619,Help2_FC!$D:$D,Help2_FC!Z:Z)</f>
        <v>1262</v>
      </c>
      <c r="AD619" s="979">
        <f>_xlfn.XLOOKUP($D619,Help2_FC!$D:$D,Help2_FC!AA:AA)</f>
        <v>1190.6652839999999</v>
      </c>
      <c r="AE619" s="979">
        <f>_xlfn.XLOOKUP($D619,Help2_FC!$D:$D,Help2_FC!AB:AB)</f>
        <v>140</v>
      </c>
      <c r="AF619" s="979">
        <f>_xlfn.XLOOKUP($D619,Help2_FC!$D:$D,Help2_FC!AC:AC)</f>
        <v>305</v>
      </c>
      <c r="AG619" s="979">
        <f>_xlfn.XLOOKUP($D619,Help2_FC!$D:$D,Help2_FC!AD:AD)</f>
        <v>0</v>
      </c>
      <c r="AH619" s="979">
        <f>_xlfn.XLOOKUP($D619,Help2_FC!$D:$D,Help2_FC!AE:AE)</f>
        <v>837.00000000000023</v>
      </c>
      <c r="AI619" s="979">
        <f>_xlfn.XLOOKUP($D619,Help2_FC!$D:$D,Help2_FC!AF:AF)</f>
        <v>3459.6</v>
      </c>
      <c r="AJ619" s="979">
        <f>_xlfn.XLOOKUP($D619,Help2_FC!$D:$D,Help2_FC!AG:AG)</f>
        <v>367.59016653054664</v>
      </c>
      <c r="AK619" s="979">
        <f>_xlfn.XLOOKUP($D619,Help2_FC!$D:$D,Help2_FC!AH:AH)</f>
        <v>6281.3676643445069</v>
      </c>
      <c r="AL619" s="979">
        <f>_xlfn.XLOOKUP($D619,Help2_FC!$D:$D,Help2_FC!AI:AI)</f>
        <v>748</v>
      </c>
      <c r="AM619" s="979">
        <f>_xlfn.XLOOKUP($D619,Help2_FC!$D:$D,Help2_FC!AJ:AJ)</f>
        <v>0</v>
      </c>
      <c r="AN619" s="979">
        <f>_xlfn.XLOOKUP($D619,Help2_FC!$D:$D,Help2_FC!AK:AK)</f>
        <v>0</v>
      </c>
    </row>
    <row r="620" spans="1:42" x14ac:dyDescent="0.2">
      <c r="A620" s="1">
        <v>45544</v>
      </c>
      <c r="B620">
        <f t="shared" si="68"/>
        <v>9</v>
      </c>
      <c r="C620">
        <f t="shared" si="69"/>
        <v>2024</v>
      </c>
      <c r="D620" s="872" t="str">
        <f t="shared" si="66"/>
        <v>09´2024</v>
      </c>
      <c r="F620" s="2">
        <f t="shared" si="67"/>
        <v>24</v>
      </c>
      <c r="G620" s="1483">
        <f t="shared" si="70"/>
        <v>3.5842293906810034E-2</v>
      </c>
      <c r="H620" s="5">
        <f t="shared" si="71"/>
        <v>1</v>
      </c>
      <c r="I620" s="995">
        <f>_xlfn.XLOOKUP($D620,Help2_FC!$D:$D,Help2_FC!H:H)</f>
        <v>18219</v>
      </c>
      <c r="J620" s="979">
        <f>_xlfn.XLOOKUP($D620,Help2_FC!$D:$D,Help2_FC!I:I)</f>
        <v>10811</v>
      </c>
      <c r="K620" s="979">
        <f>_xlfn.XLOOKUP($D620,Help2_FC!$D:$D,Help2_FC!J:J)</f>
        <v>2876</v>
      </c>
      <c r="L620" s="979">
        <f>_xlfn.XLOOKUP($D620,Help2_FC!$D:$D,Help2_FC!K:K)</f>
        <v>3270</v>
      </c>
      <c r="M620" s="979">
        <f>_xlfn.XLOOKUP($D620,Help2_FC!$D:$D,Help2_FC!L:L)</f>
        <v>8138.7786920959079</v>
      </c>
      <c r="N620" s="979">
        <f>_xlfn.XLOOKUP($D620,Help2_FC!$D:$D,Help2_FC!M:M)</f>
        <v>9554.5436037013114</v>
      </c>
      <c r="P620" s="979">
        <f>_xlfn.XLOOKUP($D620,Help2_FC!$D:$D,Help2_FC!F:F)</f>
        <v>669.6</v>
      </c>
      <c r="Q620" s="979">
        <f t="shared" si="72"/>
        <v>720</v>
      </c>
      <c r="R620" s="979">
        <f>_xlfn.XLOOKUP($D620,Help2_FC!$D:$D,Help2_FC!N:N)</f>
        <v>8138.7786920959079</v>
      </c>
      <c r="S620" s="979">
        <f>_xlfn.XLOOKUP($D620,Help2_FC!$D:$D,Help2_FC!O:O)</f>
        <v>8264.7041836491953</v>
      </c>
      <c r="T620" s="979">
        <f>_xlfn.XLOOKUP($D620,Help2_FC!$D:$D,Help2_FC!P:P)</f>
        <v>550</v>
      </c>
      <c r="U620" s="979">
        <f>_xlfn.XLOOKUP($D620,Help2_FC!$D:$D,Help2_FC!Q:Q)</f>
        <v>100</v>
      </c>
      <c r="V620" s="979">
        <f>_xlfn.XLOOKUP($D620,Help2_FC!$D:$D,Help2_FC!R:R)</f>
        <v>70</v>
      </c>
      <c r="W620" s="979">
        <f>_xlfn.XLOOKUP($D620,Help2_FC!$D:$D,Help2_FC!S:S)</f>
        <v>24000</v>
      </c>
      <c r="Y620" s="979">
        <f>_xlfn.XLOOKUP($D620,Help2_FC!$D:$D,Help2_FC!V:V)</f>
        <v>7506</v>
      </c>
      <c r="Z620" s="979">
        <f>_xlfn.XLOOKUP($D620,Help2_FC!$D:$D,Help2_FC!W:W)</f>
        <v>3305</v>
      </c>
      <c r="AA620" s="979">
        <f>_xlfn.XLOOKUP($D620,Help2_FC!$D:$D,Help2_FC!X:X)</f>
        <v>0</v>
      </c>
      <c r="AB620" s="979">
        <f>_xlfn.XLOOKUP($D620,Help2_FC!$D:$D,Help2_FC!Y:Y)</f>
        <v>6146</v>
      </c>
      <c r="AC620" s="979">
        <f>_xlfn.XLOOKUP($D620,Help2_FC!$D:$D,Help2_FC!Z:Z)</f>
        <v>1262</v>
      </c>
      <c r="AD620" s="979">
        <f>_xlfn.XLOOKUP($D620,Help2_FC!$D:$D,Help2_FC!AA:AA)</f>
        <v>1190.6652839999999</v>
      </c>
      <c r="AE620" s="979">
        <f>_xlfn.XLOOKUP($D620,Help2_FC!$D:$D,Help2_FC!AB:AB)</f>
        <v>140</v>
      </c>
      <c r="AF620" s="979">
        <f>_xlfn.XLOOKUP($D620,Help2_FC!$D:$D,Help2_FC!AC:AC)</f>
        <v>305</v>
      </c>
      <c r="AG620" s="979">
        <f>_xlfn.XLOOKUP($D620,Help2_FC!$D:$D,Help2_FC!AD:AD)</f>
        <v>0</v>
      </c>
      <c r="AH620" s="979">
        <f>_xlfn.XLOOKUP($D620,Help2_FC!$D:$D,Help2_FC!AE:AE)</f>
        <v>837.00000000000023</v>
      </c>
      <c r="AI620" s="979">
        <f>_xlfn.XLOOKUP($D620,Help2_FC!$D:$D,Help2_FC!AF:AF)</f>
        <v>3459.6</v>
      </c>
      <c r="AJ620" s="979">
        <f>_xlfn.XLOOKUP($D620,Help2_FC!$D:$D,Help2_FC!AG:AG)</f>
        <v>367.59016653054664</v>
      </c>
      <c r="AK620" s="979">
        <f>_xlfn.XLOOKUP($D620,Help2_FC!$D:$D,Help2_FC!AH:AH)</f>
        <v>6281.3676643445069</v>
      </c>
      <c r="AL620" s="979">
        <f>_xlfn.XLOOKUP($D620,Help2_FC!$D:$D,Help2_FC!AI:AI)</f>
        <v>748</v>
      </c>
      <c r="AM620" s="979">
        <f>_xlfn.XLOOKUP($D620,Help2_FC!$D:$D,Help2_FC!AJ:AJ)</f>
        <v>0</v>
      </c>
      <c r="AN620" s="979">
        <f>_xlfn.XLOOKUP($D620,Help2_FC!$D:$D,Help2_FC!AK:AK)</f>
        <v>0</v>
      </c>
    </row>
    <row r="621" spans="1:42" x14ac:dyDescent="0.2">
      <c r="A621" s="1">
        <v>45545</v>
      </c>
      <c r="B621">
        <f t="shared" si="68"/>
        <v>9</v>
      </c>
      <c r="C621">
        <f t="shared" si="69"/>
        <v>2024</v>
      </c>
      <c r="D621" s="872" t="str">
        <f t="shared" si="66"/>
        <v>09´2024</v>
      </c>
      <c r="F621" s="2">
        <f t="shared" si="67"/>
        <v>24</v>
      </c>
      <c r="G621" s="1483">
        <f t="shared" si="70"/>
        <v>3.5842293906810034E-2</v>
      </c>
      <c r="H621" s="5">
        <f t="shared" si="71"/>
        <v>1</v>
      </c>
      <c r="I621" s="995">
        <f>_xlfn.XLOOKUP($D621,Help2_FC!$D:$D,Help2_FC!H:H)</f>
        <v>18219</v>
      </c>
      <c r="J621" s="979">
        <f>_xlfn.XLOOKUP($D621,Help2_FC!$D:$D,Help2_FC!I:I)</f>
        <v>10811</v>
      </c>
      <c r="K621" s="979">
        <f>_xlfn.XLOOKUP($D621,Help2_FC!$D:$D,Help2_FC!J:J)</f>
        <v>2876</v>
      </c>
      <c r="L621" s="979">
        <f>_xlfn.XLOOKUP($D621,Help2_FC!$D:$D,Help2_FC!K:K)</f>
        <v>3270</v>
      </c>
      <c r="M621" s="979">
        <f>_xlfn.XLOOKUP($D621,Help2_FC!$D:$D,Help2_FC!L:L)</f>
        <v>8138.7786920959079</v>
      </c>
      <c r="N621" s="979">
        <f>_xlfn.XLOOKUP($D621,Help2_FC!$D:$D,Help2_FC!M:M)</f>
        <v>9554.5436037013114</v>
      </c>
      <c r="P621" s="979">
        <f>_xlfn.XLOOKUP($D621,Help2_FC!$D:$D,Help2_FC!F:F)</f>
        <v>669.6</v>
      </c>
      <c r="Q621" s="979">
        <f t="shared" si="72"/>
        <v>720</v>
      </c>
      <c r="R621" s="979">
        <f>_xlfn.XLOOKUP($D621,Help2_FC!$D:$D,Help2_FC!N:N)</f>
        <v>8138.7786920959079</v>
      </c>
      <c r="S621" s="979">
        <f>_xlfn.XLOOKUP($D621,Help2_FC!$D:$D,Help2_FC!O:O)</f>
        <v>8264.7041836491953</v>
      </c>
      <c r="T621" s="979">
        <f>_xlfn.XLOOKUP($D621,Help2_FC!$D:$D,Help2_FC!P:P)</f>
        <v>550</v>
      </c>
      <c r="U621" s="979">
        <f>_xlfn.XLOOKUP($D621,Help2_FC!$D:$D,Help2_FC!Q:Q)</f>
        <v>100</v>
      </c>
      <c r="V621" s="979">
        <f>_xlfn.XLOOKUP($D621,Help2_FC!$D:$D,Help2_FC!R:R)</f>
        <v>70</v>
      </c>
      <c r="W621" s="979">
        <f>_xlfn.XLOOKUP($D621,Help2_FC!$D:$D,Help2_FC!S:S)</f>
        <v>24000</v>
      </c>
      <c r="Y621" s="979">
        <f>_xlfn.XLOOKUP($D621,Help2_FC!$D:$D,Help2_FC!V:V)</f>
        <v>7506</v>
      </c>
      <c r="Z621" s="979">
        <f>_xlfn.XLOOKUP($D621,Help2_FC!$D:$D,Help2_FC!W:W)</f>
        <v>3305</v>
      </c>
      <c r="AA621" s="979">
        <f>_xlfn.XLOOKUP($D621,Help2_FC!$D:$D,Help2_FC!X:X)</f>
        <v>0</v>
      </c>
      <c r="AB621" s="979">
        <f>_xlfn.XLOOKUP($D621,Help2_FC!$D:$D,Help2_FC!Y:Y)</f>
        <v>6146</v>
      </c>
      <c r="AC621" s="979">
        <f>_xlfn.XLOOKUP($D621,Help2_FC!$D:$D,Help2_FC!Z:Z)</f>
        <v>1262</v>
      </c>
      <c r="AD621" s="979">
        <f>_xlfn.XLOOKUP($D621,Help2_FC!$D:$D,Help2_FC!AA:AA)</f>
        <v>1190.6652839999999</v>
      </c>
      <c r="AE621" s="979">
        <f>_xlfn.XLOOKUP($D621,Help2_FC!$D:$D,Help2_FC!AB:AB)</f>
        <v>140</v>
      </c>
      <c r="AF621" s="979">
        <f>_xlfn.XLOOKUP($D621,Help2_FC!$D:$D,Help2_FC!AC:AC)</f>
        <v>305</v>
      </c>
      <c r="AG621" s="979">
        <f>_xlfn.XLOOKUP($D621,Help2_FC!$D:$D,Help2_FC!AD:AD)</f>
        <v>0</v>
      </c>
      <c r="AH621" s="979">
        <f>_xlfn.XLOOKUP($D621,Help2_FC!$D:$D,Help2_FC!AE:AE)</f>
        <v>837.00000000000023</v>
      </c>
      <c r="AI621" s="979">
        <f>_xlfn.XLOOKUP($D621,Help2_FC!$D:$D,Help2_FC!AF:AF)</f>
        <v>3459.6</v>
      </c>
      <c r="AJ621" s="979">
        <f>_xlfn.XLOOKUP($D621,Help2_FC!$D:$D,Help2_FC!AG:AG)</f>
        <v>367.59016653054664</v>
      </c>
      <c r="AK621" s="979">
        <f>_xlfn.XLOOKUP($D621,Help2_FC!$D:$D,Help2_FC!AH:AH)</f>
        <v>6281.3676643445069</v>
      </c>
      <c r="AL621" s="979">
        <f>_xlfn.XLOOKUP($D621,Help2_FC!$D:$D,Help2_FC!AI:AI)</f>
        <v>748</v>
      </c>
      <c r="AM621" s="979">
        <f>_xlfn.XLOOKUP($D621,Help2_FC!$D:$D,Help2_FC!AJ:AJ)</f>
        <v>0</v>
      </c>
      <c r="AN621" s="979">
        <f>_xlfn.XLOOKUP($D621,Help2_FC!$D:$D,Help2_FC!AK:AK)</f>
        <v>0</v>
      </c>
    </row>
    <row r="622" spans="1:42" x14ac:dyDescent="0.2">
      <c r="A622" s="1">
        <v>45546</v>
      </c>
      <c r="B622">
        <f t="shared" si="68"/>
        <v>9</v>
      </c>
      <c r="C622">
        <f t="shared" si="69"/>
        <v>2024</v>
      </c>
      <c r="D622" s="872" t="str">
        <f t="shared" si="66"/>
        <v>09´2024</v>
      </c>
      <c r="F622" s="2">
        <f t="shared" si="67"/>
        <v>24</v>
      </c>
      <c r="G622" s="1483">
        <f t="shared" si="70"/>
        <v>3.5842293906810034E-2</v>
      </c>
      <c r="H622" s="5">
        <f t="shared" si="71"/>
        <v>1</v>
      </c>
      <c r="I622" s="995">
        <f>_xlfn.XLOOKUP($D622,Help2_FC!$D:$D,Help2_FC!H:H)</f>
        <v>18219</v>
      </c>
      <c r="J622" s="979">
        <f>_xlfn.XLOOKUP($D622,Help2_FC!$D:$D,Help2_FC!I:I)</f>
        <v>10811</v>
      </c>
      <c r="K622" s="979">
        <f>_xlfn.XLOOKUP($D622,Help2_FC!$D:$D,Help2_FC!J:J)</f>
        <v>2876</v>
      </c>
      <c r="L622" s="979">
        <f>_xlfn.XLOOKUP($D622,Help2_FC!$D:$D,Help2_FC!K:K)</f>
        <v>3270</v>
      </c>
      <c r="M622" s="979">
        <f>_xlfn.XLOOKUP($D622,Help2_FC!$D:$D,Help2_FC!L:L)</f>
        <v>8138.7786920959079</v>
      </c>
      <c r="N622" s="979">
        <f>_xlfn.XLOOKUP($D622,Help2_FC!$D:$D,Help2_FC!M:M)</f>
        <v>9554.5436037013114</v>
      </c>
      <c r="P622" s="979">
        <f>_xlfn.XLOOKUP($D622,Help2_FC!$D:$D,Help2_FC!F:F)</f>
        <v>669.6</v>
      </c>
      <c r="Q622" s="979">
        <f t="shared" si="72"/>
        <v>720</v>
      </c>
      <c r="R622" s="979">
        <f>_xlfn.XLOOKUP($D622,Help2_FC!$D:$D,Help2_FC!N:N)</f>
        <v>8138.7786920959079</v>
      </c>
      <c r="S622" s="979">
        <f>_xlfn.XLOOKUP($D622,Help2_FC!$D:$D,Help2_FC!O:O)</f>
        <v>8264.7041836491953</v>
      </c>
      <c r="T622" s="979">
        <f>_xlfn.XLOOKUP($D622,Help2_FC!$D:$D,Help2_FC!P:P)</f>
        <v>550</v>
      </c>
      <c r="U622" s="979">
        <f>_xlfn.XLOOKUP($D622,Help2_FC!$D:$D,Help2_FC!Q:Q)</f>
        <v>100</v>
      </c>
      <c r="V622" s="979">
        <f>_xlfn.XLOOKUP($D622,Help2_FC!$D:$D,Help2_FC!R:R)</f>
        <v>70</v>
      </c>
      <c r="W622" s="979">
        <f>_xlfn.XLOOKUP($D622,Help2_FC!$D:$D,Help2_FC!S:S)</f>
        <v>24000</v>
      </c>
      <c r="Y622" s="979">
        <f>_xlfn.XLOOKUP($D622,Help2_FC!$D:$D,Help2_FC!V:V)</f>
        <v>7506</v>
      </c>
      <c r="Z622" s="979">
        <f>_xlfn.XLOOKUP($D622,Help2_FC!$D:$D,Help2_FC!W:W)</f>
        <v>3305</v>
      </c>
      <c r="AA622" s="979">
        <f>_xlfn.XLOOKUP($D622,Help2_FC!$D:$D,Help2_FC!X:X)</f>
        <v>0</v>
      </c>
      <c r="AB622" s="979">
        <f>_xlfn.XLOOKUP($D622,Help2_FC!$D:$D,Help2_FC!Y:Y)</f>
        <v>6146</v>
      </c>
      <c r="AC622" s="979">
        <f>_xlfn.XLOOKUP($D622,Help2_FC!$D:$D,Help2_FC!Z:Z)</f>
        <v>1262</v>
      </c>
      <c r="AD622" s="979">
        <f>_xlfn.XLOOKUP($D622,Help2_FC!$D:$D,Help2_FC!AA:AA)</f>
        <v>1190.6652839999999</v>
      </c>
      <c r="AE622" s="979">
        <f>_xlfn.XLOOKUP($D622,Help2_FC!$D:$D,Help2_FC!AB:AB)</f>
        <v>140</v>
      </c>
      <c r="AF622" s="979">
        <f>_xlfn.XLOOKUP($D622,Help2_FC!$D:$D,Help2_FC!AC:AC)</f>
        <v>305</v>
      </c>
      <c r="AG622" s="979">
        <f>_xlfn.XLOOKUP($D622,Help2_FC!$D:$D,Help2_FC!AD:AD)</f>
        <v>0</v>
      </c>
      <c r="AH622" s="979">
        <f>_xlfn.XLOOKUP($D622,Help2_FC!$D:$D,Help2_FC!AE:AE)</f>
        <v>837.00000000000023</v>
      </c>
      <c r="AI622" s="979">
        <f>_xlfn.XLOOKUP($D622,Help2_FC!$D:$D,Help2_FC!AF:AF)</f>
        <v>3459.6</v>
      </c>
      <c r="AJ622" s="979">
        <f>_xlfn.XLOOKUP($D622,Help2_FC!$D:$D,Help2_FC!AG:AG)</f>
        <v>367.59016653054664</v>
      </c>
      <c r="AK622" s="979">
        <f>_xlfn.XLOOKUP($D622,Help2_FC!$D:$D,Help2_FC!AH:AH)</f>
        <v>6281.3676643445069</v>
      </c>
      <c r="AL622" s="979">
        <f>_xlfn.XLOOKUP($D622,Help2_FC!$D:$D,Help2_FC!AI:AI)</f>
        <v>748</v>
      </c>
      <c r="AM622" s="979">
        <f>_xlfn.XLOOKUP($D622,Help2_FC!$D:$D,Help2_FC!AJ:AJ)</f>
        <v>0</v>
      </c>
      <c r="AN622" s="979">
        <f>_xlfn.XLOOKUP($D622,Help2_FC!$D:$D,Help2_FC!AK:AK)</f>
        <v>0</v>
      </c>
    </row>
    <row r="623" spans="1:42" x14ac:dyDescent="0.2">
      <c r="A623" s="1">
        <v>45547</v>
      </c>
      <c r="B623">
        <f t="shared" si="68"/>
        <v>9</v>
      </c>
      <c r="C623">
        <f t="shared" si="69"/>
        <v>2024</v>
      </c>
      <c r="D623" s="872" t="str">
        <f t="shared" si="66"/>
        <v>09´2024</v>
      </c>
      <c r="F623" s="2">
        <f t="shared" si="67"/>
        <v>24</v>
      </c>
      <c r="G623" s="1483">
        <f t="shared" si="70"/>
        <v>3.5842293906810034E-2</v>
      </c>
      <c r="H623" s="5">
        <f t="shared" si="71"/>
        <v>1</v>
      </c>
      <c r="I623" s="995">
        <f>_xlfn.XLOOKUP($D623,Help2_FC!$D:$D,Help2_FC!H:H)</f>
        <v>18219</v>
      </c>
      <c r="J623" s="979">
        <f>_xlfn.XLOOKUP($D623,Help2_FC!$D:$D,Help2_FC!I:I)</f>
        <v>10811</v>
      </c>
      <c r="K623" s="979">
        <f>_xlfn.XLOOKUP($D623,Help2_FC!$D:$D,Help2_FC!J:J)</f>
        <v>2876</v>
      </c>
      <c r="L623" s="979">
        <f>_xlfn.XLOOKUP($D623,Help2_FC!$D:$D,Help2_FC!K:K)</f>
        <v>3270</v>
      </c>
      <c r="M623" s="979">
        <f>_xlfn.XLOOKUP($D623,Help2_FC!$D:$D,Help2_FC!L:L)</f>
        <v>8138.7786920959079</v>
      </c>
      <c r="N623" s="979">
        <f>_xlfn.XLOOKUP($D623,Help2_FC!$D:$D,Help2_FC!M:M)</f>
        <v>9554.5436037013114</v>
      </c>
      <c r="P623" s="979">
        <f>_xlfn.XLOOKUP($D623,Help2_FC!$D:$D,Help2_FC!F:F)</f>
        <v>669.6</v>
      </c>
      <c r="Q623" s="979">
        <f t="shared" si="72"/>
        <v>720</v>
      </c>
      <c r="R623" s="979">
        <f>_xlfn.XLOOKUP($D623,Help2_FC!$D:$D,Help2_FC!N:N)</f>
        <v>8138.7786920959079</v>
      </c>
      <c r="S623" s="979">
        <f>_xlfn.XLOOKUP($D623,Help2_FC!$D:$D,Help2_FC!O:O)</f>
        <v>8264.7041836491953</v>
      </c>
      <c r="T623" s="979">
        <f>_xlfn.XLOOKUP($D623,Help2_FC!$D:$D,Help2_FC!P:P)</f>
        <v>550</v>
      </c>
      <c r="U623" s="979">
        <f>_xlfn.XLOOKUP($D623,Help2_FC!$D:$D,Help2_FC!Q:Q)</f>
        <v>100</v>
      </c>
      <c r="V623" s="979">
        <f>_xlfn.XLOOKUP($D623,Help2_FC!$D:$D,Help2_FC!R:R)</f>
        <v>70</v>
      </c>
      <c r="W623" s="979">
        <f>_xlfn.XLOOKUP($D623,Help2_FC!$D:$D,Help2_FC!S:S)</f>
        <v>24000</v>
      </c>
      <c r="Y623" s="979">
        <f>_xlfn.XLOOKUP($D623,Help2_FC!$D:$D,Help2_FC!V:V)</f>
        <v>7506</v>
      </c>
      <c r="Z623" s="979">
        <f>_xlfn.XLOOKUP($D623,Help2_FC!$D:$D,Help2_FC!W:W)</f>
        <v>3305</v>
      </c>
      <c r="AA623" s="979">
        <f>_xlfn.XLOOKUP($D623,Help2_FC!$D:$D,Help2_FC!X:X)</f>
        <v>0</v>
      </c>
      <c r="AB623" s="979">
        <f>_xlfn.XLOOKUP($D623,Help2_FC!$D:$D,Help2_FC!Y:Y)</f>
        <v>6146</v>
      </c>
      <c r="AC623" s="979">
        <f>_xlfn.XLOOKUP($D623,Help2_FC!$D:$D,Help2_FC!Z:Z)</f>
        <v>1262</v>
      </c>
      <c r="AD623" s="979">
        <f>_xlfn.XLOOKUP($D623,Help2_FC!$D:$D,Help2_FC!AA:AA)</f>
        <v>1190.6652839999999</v>
      </c>
      <c r="AE623" s="979">
        <f>_xlfn.XLOOKUP($D623,Help2_FC!$D:$D,Help2_FC!AB:AB)</f>
        <v>140</v>
      </c>
      <c r="AF623" s="979">
        <f>_xlfn.XLOOKUP($D623,Help2_FC!$D:$D,Help2_FC!AC:AC)</f>
        <v>305</v>
      </c>
      <c r="AG623" s="979">
        <f>_xlfn.XLOOKUP($D623,Help2_FC!$D:$D,Help2_FC!AD:AD)</f>
        <v>0</v>
      </c>
      <c r="AH623" s="979">
        <f>_xlfn.XLOOKUP($D623,Help2_FC!$D:$D,Help2_FC!AE:AE)</f>
        <v>837.00000000000023</v>
      </c>
      <c r="AI623" s="979">
        <f>_xlfn.XLOOKUP($D623,Help2_FC!$D:$D,Help2_FC!AF:AF)</f>
        <v>3459.6</v>
      </c>
      <c r="AJ623" s="979">
        <f>_xlfn.XLOOKUP($D623,Help2_FC!$D:$D,Help2_FC!AG:AG)</f>
        <v>367.59016653054664</v>
      </c>
      <c r="AK623" s="979">
        <f>_xlfn.XLOOKUP($D623,Help2_FC!$D:$D,Help2_FC!AH:AH)</f>
        <v>6281.3676643445069</v>
      </c>
      <c r="AL623" s="979">
        <f>_xlfn.XLOOKUP($D623,Help2_FC!$D:$D,Help2_FC!AI:AI)</f>
        <v>748</v>
      </c>
      <c r="AM623" s="979">
        <f>_xlfn.XLOOKUP($D623,Help2_FC!$D:$D,Help2_FC!AJ:AJ)</f>
        <v>0</v>
      </c>
      <c r="AN623" s="979">
        <f>_xlfn.XLOOKUP($D623,Help2_FC!$D:$D,Help2_FC!AK:AK)</f>
        <v>0</v>
      </c>
    </row>
    <row r="624" spans="1:42" x14ac:dyDescent="0.2">
      <c r="A624" s="1">
        <v>45548</v>
      </c>
      <c r="B624">
        <f t="shared" si="68"/>
        <v>9</v>
      </c>
      <c r="C624">
        <f t="shared" si="69"/>
        <v>2024</v>
      </c>
      <c r="D624" s="872" t="str">
        <f t="shared" si="66"/>
        <v>09´2024</v>
      </c>
      <c r="F624" s="2">
        <f t="shared" si="67"/>
        <v>24</v>
      </c>
      <c r="G624" s="1483">
        <f t="shared" si="70"/>
        <v>3.5842293906810034E-2</v>
      </c>
      <c r="H624" s="5">
        <f t="shared" si="71"/>
        <v>1</v>
      </c>
      <c r="I624" s="995">
        <f>_xlfn.XLOOKUP($D624,Help2_FC!$D:$D,Help2_FC!H:H)</f>
        <v>18219</v>
      </c>
      <c r="J624" s="979">
        <f>_xlfn.XLOOKUP($D624,Help2_FC!$D:$D,Help2_FC!I:I)</f>
        <v>10811</v>
      </c>
      <c r="K624" s="979">
        <f>_xlfn.XLOOKUP($D624,Help2_FC!$D:$D,Help2_FC!J:J)</f>
        <v>2876</v>
      </c>
      <c r="L624" s="979">
        <f>_xlfn.XLOOKUP($D624,Help2_FC!$D:$D,Help2_FC!K:K)</f>
        <v>3270</v>
      </c>
      <c r="M624" s="979">
        <f>_xlfn.XLOOKUP($D624,Help2_FC!$D:$D,Help2_FC!L:L)</f>
        <v>8138.7786920959079</v>
      </c>
      <c r="N624" s="979">
        <f>_xlfn.XLOOKUP($D624,Help2_FC!$D:$D,Help2_FC!M:M)</f>
        <v>9554.5436037013114</v>
      </c>
      <c r="P624" s="979">
        <f>_xlfn.XLOOKUP($D624,Help2_FC!$D:$D,Help2_FC!F:F)</f>
        <v>669.6</v>
      </c>
      <c r="Q624" s="979">
        <f t="shared" si="72"/>
        <v>720</v>
      </c>
      <c r="R624" s="979">
        <f>_xlfn.XLOOKUP($D624,Help2_FC!$D:$D,Help2_FC!N:N)</f>
        <v>8138.7786920959079</v>
      </c>
      <c r="S624" s="979">
        <f>_xlfn.XLOOKUP($D624,Help2_FC!$D:$D,Help2_FC!O:O)</f>
        <v>8264.7041836491953</v>
      </c>
      <c r="T624" s="979">
        <f>_xlfn.XLOOKUP($D624,Help2_FC!$D:$D,Help2_FC!P:P)</f>
        <v>550</v>
      </c>
      <c r="U624" s="979">
        <f>_xlfn.XLOOKUP($D624,Help2_FC!$D:$D,Help2_FC!Q:Q)</f>
        <v>100</v>
      </c>
      <c r="V624" s="979">
        <f>_xlfn.XLOOKUP($D624,Help2_FC!$D:$D,Help2_FC!R:R)</f>
        <v>70</v>
      </c>
      <c r="W624" s="979">
        <f>_xlfn.XLOOKUP($D624,Help2_FC!$D:$D,Help2_FC!S:S)</f>
        <v>24000</v>
      </c>
      <c r="Y624" s="979">
        <f>_xlfn.XLOOKUP($D624,Help2_FC!$D:$D,Help2_FC!V:V)</f>
        <v>7506</v>
      </c>
      <c r="Z624" s="979">
        <f>_xlfn.XLOOKUP($D624,Help2_FC!$D:$D,Help2_FC!W:W)</f>
        <v>3305</v>
      </c>
      <c r="AA624" s="979">
        <f>_xlfn.XLOOKUP($D624,Help2_FC!$D:$D,Help2_FC!X:X)</f>
        <v>0</v>
      </c>
      <c r="AB624" s="979">
        <f>_xlfn.XLOOKUP($D624,Help2_FC!$D:$D,Help2_FC!Y:Y)</f>
        <v>6146</v>
      </c>
      <c r="AC624" s="979">
        <f>_xlfn.XLOOKUP($D624,Help2_FC!$D:$D,Help2_FC!Z:Z)</f>
        <v>1262</v>
      </c>
      <c r="AD624" s="979">
        <f>_xlfn.XLOOKUP($D624,Help2_FC!$D:$D,Help2_FC!AA:AA)</f>
        <v>1190.6652839999999</v>
      </c>
      <c r="AE624" s="979">
        <f>_xlfn.XLOOKUP($D624,Help2_FC!$D:$D,Help2_FC!AB:AB)</f>
        <v>140</v>
      </c>
      <c r="AF624" s="979">
        <f>_xlfn.XLOOKUP($D624,Help2_FC!$D:$D,Help2_FC!AC:AC)</f>
        <v>305</v>
      </c>
      <c r="AG624" s="979">
        <f>_xlfn.XLOOKUP($D624,Help2_FC!$D:$D,Help2_FC!AD:AD)</f>
        <v>0</v>
      </c>
      <c r="AH624" s="979">
        <f>_xlfn.XLOOKUP($D624,Help2_FC!$D:$D,Help2_FC!AE:AE)</f>
        <v>837.00000000000023</v>
      </c>
      <c r="AI624" s="979">
        <f>_xlfn.XLOOKUP($D624,Help2_FC!$D:$D,Help2_FC!AF:AF)</f>
        <v>3459.6</v>
      </c>
      <c r="AJ624" s="979">
        <f>_xlfn.XLOOKUP($D624,Help2_FC!$D:$D,Help2_FC!AG:AG)</f>
        <v>367.59016653054664</v>
      </c>
      <c r="AK624" s="979">
        <f>_xlfn.XLOOKUP($D624,Help2_FC!$D:$D,Help2_FC!AH:AH)</f>
        <v>6281.3676643445069</v>
      </c>
      <c r="AL624" s="979">
        <f>_xlfn.XLOOKUP($D624,Help2_FC!$D:$D,Help2_FC!AI:AI)</f>
        <v>748</v>
      </c>
      <c r="AM624" s="979">
        <f>_xlfn.XLOOKUP($D624,Help2_FC!$D:$D,Help2_FC!AJ:AJ)</f>
        <v>0</v>
      </c>
      <c r="AN624" s="979">
        <f>_xlfn.XLOOKUP($D624,Help2_FC!$D:$D,Help2_FC!AK:AK)</f>
        <v>0</v>
      </c>
    </row>
    <row r="625" spans="1:40" x14ac:dyDescent="0.2">
      <c r="A625" s="1">
        <v>45549</v>
      </c>
      <c r="B625">
        <f t="shared" si="68"/>
        <v>9</v>
      </c>
      <c r="C625">
        <f t="shared" si="69"/>
        <v>2024</v>
      </c>
      <c r="D625" s="872" t="str">
        <f t="shared" si="66"/>
        <v>09´2024</v>
      </c>
      <c r="F625" s="2">
        <f t="shared" si="67"/>
        <v>24</v>
      </c>
      <c r="G625" s="1483">
        <f t="shared" si="70"/>
        <v>3.5842293906810034E-2</v>
      </c>
      <c r="H625" s="5">
        <f t="shared" si="71"/>
        <v>1</v>
      </c>
      <c r="I625" s="995">
        <f>_xlfn.XLOOKUP($D625,Help2_FC!$D:$D,Help2_FC!H:H)</f>
        <v>18219</v>
      </c>
      <c r="J625" s="979">
        <f>_xlfn.XLOOKUP($D625,Help2_FC!$D:$D,Help2_FC!I:I)</f>
        <v>10811</v>
      </c>
      <c r="K625" s="979">
        <f>_xlfn.XLOOKUP($D625,Help2_FC!$D:$D,Help2_FC!J:J)</f>
        <v>2876</v>
      </c>
      <c r="L625" s="979">
        <f>_xlfn.XLOOKUP($D625,Help2_FC!$D:$D,Help2_FC!K:K)</f>
        <v>3270</v>
      </c>
      <c r="M625" s="979">
        <f>_xlfn.XLOOKUP($D625,Help2_FC!$D:$D,Help2_FC!L:L)</f>
        <v>8138.7786920959079</v>
      </c>
      <c r="N625" s="979">
        <f>_xlfn.XLOOKUP($D625,Help2_FC!$D:$D,Help2_FC!M:M)</f>
        <v>9554.5436037013114</v>
      </c>
      <c r="P625" s="979">
        <f>_xlfn.XLOOKUP($D625,Help2_FC!$D:$D,Help2_FC!F:F)</f>
        <v>669.6</v>
      </c>
      <c r="Q625" s="979">
        <f t="shared" si="72"/>
        <v>720</v>
      </c>
      <c r="R625" s="979">
        <f>_xlfn.XLOOKUP($D625,Help2_FC!$D:$D,Help2_FC!N:N)</f>
        <v>8138.7786920959079</v>
      </c>
      <c r="S625" s="979">
        <f>_xlfn.XLOOKUP($D625,Help2_FC!$D:$D,Help2_FC!O:O)</f>
        <v>8264.7041836491953</v>
      </c>
      <c r="T625" s="979">
        <f>_xlfn.XLOOKUP($D625,Help2_FC!$D:$D,Help2_FC!P:P)</f>
        <v>550</v>
      </c>
      <c r="U625" s="979">
        <f>_xlfn.XLOOKUP($D625,Help2_FC!$D:$D,Help2_FC!Q:Q)</f>
        <v>100</v>
      </c>
      <c r="V625" s="979">
        <f>_xlfn.XLOOKUP($D625,Help2_FC!$D:$D,Help2_FC!R:R)</f>
        <v>70</v>
      </c>
      <c r="W625" s="979">
        <f>_xlfn.XLOOKUP($D625,Help2_FC!$D:$D,Help2_FC!S:S)</f>
        <v>24000</v>
      </c>
      <c r="Y625" s="979">
        <f>_xlfn.XLOOKUP($D625,Help2_FC!$D:$D,Help2_FC!V:V)</f>
        <v>7506</v>
      </c>
      <c r="Z625" s="979">
        <f>_xlfn.XLOOKUP($D625,Help2_FC!$D:$D,Help2_FC!W:W)</f>
        <v>3305</v>
      </c>
      <c r="AA625" s="979">
        <f>_xlfn.XLOOKUP($D625,Help2_FC!$D:$D,Help2_FC!X:X)</f>
        <v>0</v>
      </c>
      <c r="AB625" s="979">
        <f>_xlfn.XLOOKUP($D625,Help2_FC!$D:$D,Help2_FC!Y:Y)</f>
        <v>6146</v>
      </c>
      <c r="AC625" s="979">
        <f>_xlfn.XLOOKUP($D625,Help2_FC!$D:$D,Help2_FC!Z:Z)</f>
        <v>1262</v>
      </c>
      <c r="AD625" s="979">
        <f>_xlfn.XLOOKUP($D625,Help2_FC!$D:$D,Help2_FC!AA:AA)</f>
        <v>1190.6652839999999</v>
      </c>
      <c r="AE625" s="979">
        <f>_xlfn.XLOOKUP($D625,Help2_FC!$D:$D,Help2_FC!AB:AB)</f>
        <v>140</v>
      </c>
      <c r="AF625" s="979">
        <f>_xlfn.XLOOKUP($D625,Help2_FC!$D:$D,Help2_FC!AC:AC)</f>
        <v>305</v>
      </c>
      <c r="AG625" s="979">
        <f>_xlfn.XLOOKUP($D625,Help2_FC!$D:$D,Help2_FC!AD:AD)</f>
        <v>0</v>
      </c>
      <c r="AH625" s="979">
        <f>_xlfn.XLOOKUP($D625,Help2_FC!$D:$D,Help2_FC!AE:AE)</f>
        <v>837.00000000000023</v>
      </c>
      <c r="AI625" s="979">
        <f>_xlfn.XLOOKUP($D625,Help2_FC!$D:$D,Help2_FC!AF:AF)</f>
        <v>3459.6</v>
      </c>
      <c r="AJ625" s="979">
        <f>_xlfn.XLOOKUP($D625,Help2_FC!$D:$D,Help2_FC!AG:AG)</f>
        <v>367.59016653054664</v>
      </c>
      <c r="AK625" s="979">
        <f>_xlfn.XLOOKUP($D625,Help2_FC!$D:$D,Help2_FC!AH:AH)</f>
        <v>6281.3676643445069</v>
      </c>
      <c r="AL625" s="979">
        <f>_xlfn.XLOOKUP($D625,Help2_FC!$D:$D,Help2_FC!AI:AI)</f>
        <v>748</v>
      </c>
      <c r="AM625" s="979">
        <f>_xlfn.XLOOKUP($D625,Help2_FC!$D:$D,Help2_FC!AJ:AJ)</f>
        <v>0</v>
      </c>
      <c r="AN625" s="979">
        <f>_xlfn.XLOOKUP($D625,Help2_FC!$D:$D,Help2_FC!AK:AK)</f>
        <v>0</v>
      </c>
    </row>
    <row r="626" spans="1:40" x14ac:dyDescent="0.2">
      <c r="A626" s="1">
        <v>45550</v>
      </c>
      <c r="B626">
        <f t="shared" si="68"/>
        <v>9</v>
      </c>
      <c r="C626">
        <f t="shared" si="69"/>
        <v>2024</v>
      </c>
      <c r="D626" s="872" t="str">
        <f t="shared" si="66"/>
        <v>09´2024</v>
      </c>
      <c r="F626" s="2">
        <f t="shared" si="67"/>
        <v>24</v>
      </c>
      <c r="G626" s="1483">
        <f t="shared" si="70"/>
        <v>3.5842293906810034E-2</v>
      </c>
      <c r="H626" s="5">
        <f t="shared" si="71"/>
        <v>1</v>
      </c>
      <c r="I626" s="995">
        <f>_xlfn.XLOOKUP($D626,Help2_FC!$D:$D,Help2_FC!H:H)</f>
        <v>18219</v>
      </c>
      <c r="J626" s="979">
        <f>_xlfn.XLOOKUP($D626,Help2_FC!$D:$D,Help2_FC!I:I)</f>
        <v>10811</v>
      </c>
      <c r="K626" s="979">
        <f>_xlfn.XLOOKUP($D626,Help2_FC!$D:$D,Help2_FC!J:J)</f>
        <v>2876</v>
      </c>
      <c r="L626" s="979">
        <f>_xlfn.XLOOKUP($D626,Help2_FC!$D:$D,Help2_FC!K:K)</f>
        <v>3270</v>
      </c>
      <c r="M626" s="979">
        <f>_xlfn.XLOOKUP($D626,Help2_FC!$D:$D,Help2_FC!L:L)</f>
        <v>8138.7786920959079</v>
      </c>
      <c r="N626" s="979">
        <f>_xlfn.XLOOKUP($D626,Help2_FC!$D:$D,Help2_FC!M:M)</f>
        <v>9554.5436037013114</v>
      </c>
      <c r="P626" s="979">
        <f>_xlfn.XLOOKUP($D626,Help2_FC!$D:$D,Help2_FC!F:F)</f>
        <v>669.6</v>
      </c>
      <c r="Q626" s="979">
        <f t="shared" si="72"/>
        <v>720</v>
      </c>
      <c r="R626" s="979">
        <f>_xlfn.XLOOKUP($D626,Help2_FC!$D:$D,Help2_FC!N:N)</f>
        <v>8138.7786920959079</v>
      </c>
      <c r="S626" s="979">
        <f>_xlfn.XLOOKUP($D626,Help2_FC!$D:$D,Help2_FC!O:O)</f>
        <v>8264.7041836491953</v>
      </c>
      <c r="T626" s="979">
        <f>_xlfn.XLOOKUP($D626,Help2_FC!$D:$D,Help2_FC!P:P)</f>
        <v>550</v>
      </c>
      <c r="U626" s="979">
        <f>_xlfn.XLOOKUP($D626,Help2_FC!$D:$D,Help2_FC!Q:Q)</f>
        <v>100</v>
      </c>
      <c r="V626" s="979">
        <f>_xlfn.XLOOKUP($D626,Help2_FC!$D:$D,Help2_FC!R:R)</f>
        <v>70</v>
      </c>
      <c r="W626" s="979">
        <f>_xlfn.XLOOKUP($D626,Help2_FC!$D:$D,Help2_FC!S:S)</f>
        <v>24000</v>
      </c>
      <c r="Y626" s="979">
        <f>_xlfn.XLOOKUP($D626,Help2_FC!$D:$D,Help2_FC!V:V)</f>
        <v>7506</v>
      </c>
      <c r="Z626" s="979">
        <f>_xlfn.XLOOKUP($D626,Help2_FC!$D:$D,Help2_FC!W:W)</f>
        <v>3305</v>
      </c>
      <c r="AA626" s="979">
        <f>_xlfn.XLOOKUP($D626,Help2_FC!$D:$D,Help2_FC!X:X)</f>
        <v>0</v>
      </c>
      <c r="AB626" s="979">
        <f>_xlfn.XLOOKUP($D626,Help2_FC!$D:$D,Help2_FC!Y:Y)</f>
        <v>6146</v>
      </c>
      <c r="AC626" s="979">
        <f>_xlfn.XLOOKUP($D626,Help2_FC!$D:$D,Help2_FC!Z:Z)</f>
        <v>1262</v>
      </c>
      <c r="AD626" s="979">
        <f>_xlfn.XLOOKUP($D626,Help2_FC!$D:$D,Help2_FC!AA:AA)</f>
        <v>1190.6652839999999</v>
      </c>
      <c r="AE626" s="979">
        <f>_xlfn.XLOOKUP($D626,Help2_FC!$D:$D,Help2_FC!AB:AB)</f>
        <v>140</v>
      </c>
      <c r="AF626" s="979">
        <f>_xlfn.XLOOKUP($D626,Help2_FC!$D:$D,Help2_FC!AC:AC)</f>
        <v>305</v>
      </c>
      <c r="AG626" s="979">
        <f>_xlfn.XLOOKUP($D626,Help2_FC!$D:$D,Help2_FC!AD:AD)</f>
        <v>0</v>
      </c>
      <c r="AH626" s="979">
        <f>_xlfn.XLOOKUP($D626,Help2_FC!$D:$D,Help2_FC!AE:AE)</f>
        <v>837.00000000000023</v>
      </c>
      <c r="AI626" s="979">
        <f>_xlfn.XLOOKUP($D626,Help2_FC!$D:$D,Help2_FC!AF:AF)</f>
        <v>3459.6</v>
      </c>
      <c r="AJ626" s="979">
        <f>_xlfn.XLOOKUP($D626,Help2_FC!$D:$D,Help2_FC!AG:AG)</f>
        <v>367.59016653054664</v>
      </c>
      <c r="AK626" s="979">
        <f>_xlfn.XLOOKUP($D626,Help2_FC!$D:$D,Help2_FC!AH:AH)</f>
        <v>6281.3676643445069</v>
      </c>
      <c r="AL626" s="979">
        <f>_xlfn.XLOOKUP($D626,Help2_FC!$D:$D,Help2_FC!AI:AI)</f>
        <v>748</v>
      </c>
      <c r="AM626" s="979">
        <f>_xlfn.XLOOKUP($D626,Help2_FC!$D:$D,Help2_FC!AJ:AJ)</f>
        <v>0</v>
      </c>
      <c r="AN626" s="979">
        <f>_xlfn.XLOOKUP($D626,Help2_FC!$D:$D,Help2_FC!AK:AK)</f>
        <v>0</v>
      </c>
    </row>
    <row r="627" spans="1:40" x14ac:dyDescent="0.2">
      <c r="A627" s="1">
        <v>45551</v>
      </c>
      <c r="B627">
        <f t="shared" si="68"/>
        <v>9</v>
      </c>
      <c r="C627">
        <f t="shared" si="69"/>
        <v>2024</v>
      </c>
      <c r="D627" s="872" t="str">
        <f t="shared" si="66"/>
        <v>09´2024</v>
      </c>
      <c r="F627" s="2">
        <f t="shared" si="67"/>
        <v>24</v>
      </c>
      <c r="G627" s="1483">
        <f t="shared" si="70"/>
        <v>3.5842293906810034E-2</v>
      </c>
      <c r="H627" s="5">
        <f t="shared" si="71"/>
        <v>1</v>
      </c>
      <c r="I627" s="995">
        <f>_xlfn.XLOOKUP($D627,Help2_FC!$D:$D,Help2_FC!H:H)</f>
        <v>18219</v>
      </c>
      <c r="J627" s="979">
        <f>_xlfn.XLOOKUP($D627,Help2_FC!$D:$D,Help2_FC!I:I)</f>
        <v>10811</v>
      </c>
      <c r="K627" s="979">
        <f>_xlfn.XLOOKUP($D627,Help2_FC!$D:$D,Help2_FC!J:J)</f>
        <v>2876</v>
      </c>
      <c r="L627" s="979">
        <f>_xlfn.XLOOKUP($D627,Help2_FC!$D:$D,Help2_FC!K:K)</f>
        <v>3270</v>
      </c>
      <c r="M627" s="979">
        <f>_xlfn.XLOOKUP($D627,Help2_FC!$D:$D,Help2_FC!L:L)</f>
        <v>8138.7786920959079</v>
      </c>
      <c r="N627" s="979">
        <f>_xlfn.XLOOKUP($D627,Help2_FC!$D:$D,Help2_FC!M:M)</f>
        <v>9554.5436037013114</v>
      </c>
      <c r="P627" s="979">
        <f>_xlfn.XLOOKUP($D627,Help2_FC!$D:$D,Help2_FC!F:F)</f>
        <v>669.6</v>
      </c>
      <c r="Q627" s="979">
        <f t="shared" si="72"/>
        <v>720</v>
      </c>
      <c r="R627" s="979">
        <f>_xlfn.XLOOKUP($D627,Help2_FC!$D:$D,Help2_FC!N:N)</f>
        <v>8138.7786920959079</v>
      </c>
      <c r="S627" s="979">
        <f>_xlfn.XLOOKUP($D627,Help2_FC!$D:$D,Help2_FC!O:O)</f>
        <v>8264.7041836491953</v>
      </c>
      <c r="T627" s="979">
        <f>_xlfn.XLOOKUP($D627,Help2_FC!$D:$D,Help2_FC!P:P)</f>
        <v>550</v>
      </c>
      <c r="U627" s="979">
        <f>_xlfn.XLOOKUP($D627,Help2_FC!$D:$D,Help2_FC!Q:Q)</f>
        <v>100</v>
      </c>
      <c r="V627" s="979">
        <f>_xlfn.XLOOKUP($D627,Help2_FC!$D:$D,Help2_FC!R:R)</f>
        <v>70</v>
      </c>
      <c r="W627" s="979">
        <f>_xlfn.XLOOKUP($D627,Help2_FC!$D:$D,Help2_FC!S:S)</f>
        <v>24000</v>
      </c>
      <c r="Y627" s="979">
        <f>_xlfn.XLOOKUP($D627,Help2_FC!$D:$D,Help2_FC!V:V)</f>
        <v>7506</v>
      </c>
      <c r="Z627" s="979">
        <f>_xlfn.XLOOKUP($D627,Help2_FC!$D:$D,Help2_FC!W:W)</f>
        <v>3305</v>
      </c>
      <c r="AA627" s="979">
        <f>_xlfn.XLOOKUP($D627,Help2_FC!$D:$D,Help2_FC!X:X)</f>
        <v>0</v>
      </c>
      <c r="AB627" s="979">
        <f>_xlfn.XLOOKUP($D627,Help2_FC!$D:$D,Help2_FC!Y:Y)</f>
        <v>6146</v>
      </c>
      <c r="AC627" s="979">
        <f>_xlfn.XLOOKUP($D627,Help2_FC!$D:$D,Help2_FC!Z:Z)</f>
        <v>1262</v>
      </c>
      <c r="AD627" s="979">
        <f>_xlfn.XLOOKUP($D627,Help2_FC!$D:$D,Help2_FC!AA:AA)</f>
        <v>1190.6652839999999</v>
      </c>
      <c r="AE627" s="979">
        <f>_xlfn.XLOOKUP($D627,Help2_FC!$D:$D,Help2_FC!AB:AB)</f>
        <v>140</v>
      </c>
      <c r="AF627" s="979">
        <f>_xlfn.XLOOKUP($D627,Help2_FC!$D:$D,Help2_FC!AC:AC)</f>
        <v>305</v>
      </c>
      <c r="AG627" s="979">
        <f>_xlfn.XLOOKUP($D627,Help2_FC!$D:$D,Help2_FC!AD:AD)</f>
        <v>0</v>
      </c>
      <c r="AH627" s="979">
        <f>_xlfn.XLOOKUP($D627,Help2_FC!$D:$D,Help2_FC!AE:AE)</f>
        <v>837.00000000000023</v>
      </c>
      <c r="AI627" s="979">
        <f>_xlfn.XLOOKUP($D627,Help2_FC!$D:$D,Help2_FC!AF:AF)</f>
        <v>3459.6</v>
      </c>
      <c r="AJ627" s="979">
        <f>_xlfn.XLOOKUP($D627,Help2_FC!$D:$D,Help2_FC!AG:AG)</f>
        <v>367.59016653054664</v>
      </c>
      <c r="AK627" s="979">
        <f>_xlfn.XLOOKUP($D627,Help2_FC!$D:$D,Help2_FC!AH:AH)</f>
        <v>6281.3676643445069</v>
      </c>
      <c r="AL627" s="979">
        <f>_xlfn.XLOOKUP($D627,Help2_FC!$D:$D,Help2_FC!AI:AI)</f>
        <v>748</v>
      </c>
      <c r="AM627" s="979">
        <f>_xlfn.XLOOKUP($D627,Help2_FC!$D:$D,Help2_FC!AJ:AJ)</f>
        <v>0</v>
      </c>
      <c r="AN627" s="979">
        <f>_xlfn.XLOOKUP($D627,Help2_FC!$D:$D,Help2_FC!AK:AK)</f>
        <v>0</v>
      </c>
    </row>
    <row r="628" spans="1:40" x14ac:dyDescent="0.2">
      <c r="A628" s="1">
        <v>45552</v>
      </c>
      <c r="B628">
        <f t="shared" si="68"/>
        <v>9</v>
      </c>
      <c r="C628">
        <f t="shared" si="69"/>
        <v>2024</v>
      </c>
      <c r="D628" s="872" t="str">
        <f t="shared" si="66"/>
        <v>09´2024</v>
      </c>
      <c r="F628" s="2">
        <f t="shared" si="67"/>
        <v>24</v>
      </c>
      <c r="G628" s="1483">
        <f t="shared" si="70"/>
        <v>3.5842293906810034E-2</v>
      </c>
      <c r="H628" s="5">
        <f t="shared" si="71"/>
        <v>1</v>
      </c>
      <c r="I628" s="995">
        <f>_xlfn.XLOOKUP($D628,Help2_FC!$D:$D,Help2_FC!H:H)</f>
        <v>18219</v>
      </c>
      <c r="J628" s="979">
        <f>_xlfn.XLOOKUP($D628,Help2_FC!$D:$D,Help2_FC!I:I)</f>
        <v>10811</v>
      </c>
      <c r="K628" s="979">
        <f>_xlfn.XLOOKUP($D628,Help2_FC!$D:$D,Help2_FC!J:J)</f>
        <v>2876</v>
      </c>
      <c r="L628" s="979">
        <f>_xlfn.XLOOKUP($D628,Help2_FC!$D:$D,Help2_FC!K:K)</f>
        <v>3270</v>
      </c>
      <c r="M628" s="979">
        <f>_xlfn.XLOOKUP($D628,Help2_FC!$D:$D,Help2_FC!L:L)</f>
        <v>8138.7786920959079</v>
      </c>
      <c r="N628" s="979">
        <f>_xlfn.XLOOKUP($D628,Help2_FC!$D:$D,Help2_FC!M:M)</f>
        <v>9554.5436037013114</v>
      </c>
      <c r="P628" s="979">
        <f>_xlfn.XLOOKUP($D628,Help2_FC!$D:$D,Help2_FC!F:F)</f>
        <v>669.6</v>
      </c>
      <c r="Q628" s="979">
        <f t="shared" si="72"/>
        <v>720</v>
      </c>
      <c r="R628" s="979">
        <f>_xlfn.XLOOKUP($D628,Help2_FC!$D:$D,Help2_FC!N:N)</f>
        <v>8138.7786920959079</v>
      </c>
      <c r="S628" s="979">
        <f>_xlfn.XLOOKUP($D628,Help2_FC!$D:$D,Help2_FC!O:O)</f>
        <v>8264.7041836491953</v>
      </c>
      <c r="T628" s="979">
        <f>_xlfn.XLOOKUP($D628,Help2_FC!$D:$D,Help2_FC!P:P)</f>
        <v>550</v>
      </c>
      <c r="U628" s="979">
        <f>_xlfn.XLOOKUP($D628,Help2_FC!$D:$D,Help2_FC!Q:Q)</f>
        <v>100</v>
      </c>
      <c r="V628" s="979">
        <f>_xlfn.XLOOKUP($D628,Help2_FC!$D:$D,Help2_FC!R:R)</f>
        <v>70</v>
      </c>
      <c r="W628" s="979">
        <f>_xlfn.XLOOKUP($D628,Help2_FC!$D:$D,Help2_FC!S:S)</f>
        <v>24000</v>
      </c>
      <c r="Y628" s="979">
        <f>_xlfn.XLOOKUP($D628,Help2_FC!$D:$D,Help2_FC!V:V)</f>
        <v>7506</v>
      </c>
      <c r="Z628" s="979">
        <f>_xlfn.XLOOKUP($D628,Help2_FC!$D:$D,Help2_FC!W:W)</f>
        <v>3305</v>
      </c>
      <c r="AA628" s="979">
        <f>_xlfn.XLOOKUP($D628,Help2_FC!$D:$D,Help2_FC!X:X)</f>
        <v>0</v>
      </c>
      <c r="AB628" s="979">
        <f>_xlfn.XLOOKUP($D628,Help2_FC!$D:$D,Help2_FC!Y:Y)</f>
        <v>6146</v>
      </c>
      <c r="AC628" s="979">
        <f>_xlfn.XLOOKUP($D628,Help2_FC!$D:$D,Help2_FC!Z:Z)</f>
        <v>1262</v>
      </c>
      <c r="AD628" s="979">
        <f>_xlfn.XLOOKUP($D628,Help2_FC!$D:$D,Help2_FC!AA:AA)</f>
        <v>1190.6652839999999</v>
      </c>
      <c r="AE628" s="979">
        <f>_xlfn.XLOOKUP($D628,Help2_FC!$D:$D,Help2_FC!AB:AB)</f>
        <v>140</v>
      </c>
      <c r="AF628" s="979">
        <f>_xlfn.XLOOKUP($D628,Help2_FC!$D:$D,Help2_FC!AC:AC)</f>
        <v>305</v>
      </c>
      <c r="AG628" s="979">
        <f>_xlfn.XLOOKUP($D628,Help2_FC!$D:$D,Help2_FC!AD:AD)</f>
        <v>0</v>
      </c>
      <c r="AH628" s="979">
        <f>_xlfn.XLOOKUP($D628,Help2_FC!$D:$D,Help2_FC!AE:AE)</f>
        <v>837.00000000000023</v>
      </c>
      <c r="AI628" s="979">
        <f>_xlfn.XLOOKUP($D628,Help2_FC!$D:$D,Help2_FC!AF:AF)</f>
        <v>3459.6</v>
      </c>
      <c r="AJ628" s="979">
        <f>_xlfn.XLOOKUP($D628,Help2_FC!$D:$D,Help2_FC!AG:AG)</f>
        <v>367.59016653054664</v>
      </c>
      <c r="AK628" s="979">
        <f>_xlfn.XLOOKUP($D628,Help2_FC!$D:$D,Help2_FC!AH:AH)</f>
        <v>6281.3676643445069</v>
      </c>
      <c r="AL628" s="979">
        <f>_xlfn.XLOOKUP($D628,Help2_FC!$D:$D,Help2_FC!AI:AI)</f>
        <v>748</v>
      </c>
      <c r="AM628" s="979">
        <f>_xlfn.XLOOKUP($D628,Help2_FC!$D:$D,Help2_FC!AJ:AJ)</f>
        <v>0</v>
      </c>
      <c r="AN628" s="979">
        <f>_xlfn.XLOOKUP($D628,Help2_FC!$D:$D,Help2_FC!AK:AK)</f>
        <v>0</v>
      </c>
    </row>
    <row r="629" spans="1:40" x14ac:dyDescent="0.2">
      <c r="A629" s="1">
        <v>45553</v>
      </c>
      <c r="B629">
        <f t="shared" si="68"/>
        <v>9</v>
      </c>
      <c r="C629">
        <f t="shared" si="69"/>
        <v>2024</v>
      </c>
      <c r="D629" s="872" t="str">
        <f t="shared" si="66"/>
        <v>09´2024</v>
      </c>
      <c r="F629" s="2">
        <f t="shared" si="67"/>
        <v>24</v>
      </c>
      <c r="G629" s="1483">
        <f t="shared" si="70"/>
        <v>3.5842293906810034E-2</v>
      </c>
      <c r="H629" s="5">
        <f t="shared" si="71"/>
        <v>1</v>
      </c>
      <c r="I629" s="995">
        <f>_xlfn.XLOOKUP($D629,Help2_FC!$D:$D,Help2_FC!H:H)</f>
        <v>18219</v>
      </c>
      <c r="J629" s="979">
        <f>_xlfn.XLOOKUP($D629,Help2_FC!$D:$D,Help2_FC!I:I)</f>
        <v>10811</v>
      </c>
      <c r="K629" s="979">
        <f>_xlfn.XLOOKUP($D629,Help2_FC!$D:$D,Help2_FC!J:J)</f>
        <v>2876</v>
      </c>
      <c r="L629" s="979">
        <f>_xlfn.XLOOKUP($D629,Help2_FC!$D:$D,Help2_FC!K:K)</f>
        <v>3270</v>
      </c>
      <c r="M629" s="979">
        <f>_xlfn.XLOOKUP($D629,Help2_FC!$D:$D,Help2_FC!L:L)</f>
        <v>8138.7786920959079</v>
      </c>
      <c r="N629" s="979">
        <f>_xlfn.XLOOKUP($D629,Help2_FC!$D:$D,Help2_FC!M:M)</f>
        <v>9554.5436037013114</v>
      </c>
      <c r="P629" s="979">
        <f>_xlfn.XLOOKUP($D629,Help2_FC!$D:$D,Help2_FC!F:F)</f>
        <v>669.6</v>
      </c>
      <c r="Q629" s="979">
        <f t="shared" si="72"/>
        <v>720</v>
      </c>
      <c r="R629" s="979">
        <f>_xlfn.XLOOKUP($D629,Help2_FC!$D:$D,Help2_FC!N:N)</f>
        <v>8138.7786920959079</v>
      </c>
      <c r="S629" s="979">
        <f>_xlfn.XLOOKUP($D629,Help2_FC!$D:$D,Help2_FC!O:O)</f>
        <v>8264.7041836491953</v>
      </c>
      <c r="T629" s="979">
        <f>_xlfn.XLOOKUP($D629,Help2_FC!$D:$D,Help2_FC!P:P)</f>
        <v>550</v>
      </c>
      <c r="U629" s="979">
        <f>_xlfn.XLOOKUP($D629,Help2_FC!$D:$D,Help2_FC!Q:Q)</f>
        <v>100</v>
      </c>
      <c r="V629" s="979">
        <f>_xlfn.XLOOKUP($D629,Help2_FC!$D:$D,Help2_FC!R:R)</f>
        <v>70</v>
      </c>
      <c r="W629" s="979">
        <f>_xlfn.XLOOKUP($D629,Help2_FC!$D:$D,Help2_FC!S:S)</f>
        <v>24000</v>
      </c>
      <c r="Y629" s="979">
        <f>_xlfn.XLOOKUP($D629,Help2_FC!$D:$D,Help2_FC!V:V)</f>
        <v>7506</v>
      </c>
      <c r="Z629" s="979">
        <f>_xlfn.XLOOKUP($D629,Help2_FC!$D:$D,Help2_FC!W:W)</f>
        <v>3305</v>
      </c>
      <c r="AA629" s="979">
        <f>_xlfn.XLOOKUP($D629,Help2_FC!$D:$D,Help2_FC!X:X)</f>
        <v>0</v>
      </c>
      <c r="AB629" s="979">
        <f>_xlfn.XLOOKUP($D629,Help2_FC!$D:$D,Help2_FC!Y:Y)</f>
        <v>6146</v>
      </c>
      <c r="AC629" s="979">
        <f>_xlfn.XLOOKUP($D629,Help2_FC!$D:$D,Help2_FC!Z:Z)</f>
        <v>1262</v>
      </c>
      <c r="AD629" s="979">
        <f>_xlfn.XLOOKUP($D629,Help2_FC!$D:$D,Help2_FC!AA:AA)</f>
        <v>1190.6652839999999</v>
      </c>
      <c r="AE629" s="979">
        <f>_xlfn.XLOOKUP($D629,Help2_FC!$D:$D,Help2_FC!AB:AB)</f>
        <v>140</v>
      </c>
      <c r="AF629" s="979">
        <f>_xlfn.XLOOKUP($D629,Help2_FC!$D:$D,Help2_FC!AC:AC)</f>
        <v>305</v>
      </c>
      <c r="AG629" s="979">
        <f>_xlfn.XLOOKUP($D629,Help2_FC!$D:$D,Help2_FC!AD:AD)</f>
        <v>0</v>
      </c>
      <c r="AH629" s="979">
        <f>_xlfn.XLOOKUP($D629,Help2_FC!$D:$D,Help2_FC!AE:AE)</f>
        <v>837.00000000000023</v>
      </c>
      <c r="AI629" s="979">
        <f>_xlfn.XLOOKUP($D629,Help2_FC!$D:$D,Help2_FC!AF:AF)</f>
        <v>3459.6</v>
      </c>
      <c r="AJ629" s="979">
        <f>_xlfn.XLOOKUP($D629,Help2_FC!$D:$D,Help2_FC!AG:AG)</f>
        <v>367.59016653054664</v>
      </c>
      <c r="AK629" s="979">
        <f>_xlfn.XLOOKUP($D629,Help2_FC!$D:$D,Help2_FC!AH:AH)</f>
        <v>6281.3676643445069</v>
      </c>
      <c r="AL629" s="979">
        <f>_xlfn.XLOOKUP($D629,Help2_FC!$D:$D,Help2_FC!AI:AI)</f>
        <v>748</v>
      </c>
      <c r="AM629" s="979">
        <f>_xlfn.XLOOKUP($D629,Help2_FC!$D:$D,Help2_FC!AJ:AJ)</f>
        <v>0</v>
      </c>
      <c r="AN629" s="979">
        <f>_xlfn.XLOOKUP($D629,Help2_FC!$D:$D,Help2_FC!AK:AK)</f>
        <v>0</v>
      </c>
    </row>
    <row r="630" spans="1:40" x14ac:dyDescent="0.2">
      <c r="A630" s="1">
        <v>45554</v>
      </c>
      <c r="B630">
        <f t="shared" si="68"/>
        <v>9</v>
      </c>
      <c r="C630">
        <f t="shared" si="69"/>
        <v>2024</v>
      </c>
      <c r="D630" s="872" t="str">
        <f t="shared" si="66"/>
        <v>09´2024</v>
      </c>
      <c r="F630" s="2">
        <f t="shared" si="67"/>
        <v>24</v>
      </c>
      <c r="G630" s="1483">
        <f t="shared" si="70"/>
        <v>3.5842293906810034E-2</v>
      </c>
      <c r="H630" s="5">
        <f t="shared" si="71"/>
        <v>1</v>
      </c>
      <c r="I630" s="995">
        <f>_xlfn.XLOOKUP($D630,Help2_FC!$D:$D,Help2_FC!H:H)</f>
        <v>18219</v>
      </c>
      <c r="J630" s="979">
        <f>_xlfn.XLOOKUP($D630,Help2_FC!$D:$D,Help2_FC!I:I)</f>
        <v>10811</v>
      </c>
      <c r="K630" s="979">
        <f>_xlfn.XLOOKUP($D630,Help2_FC!$D:$D,Help2_FC!J:J)</f>
        <v>2876</v>
      </c>
      <c r="L630" s="979">
        <f>_xlfn.XLOOKUP($D630,Help2_FC!$D:$D,Help2_FC!K:K)</f>
        <v>3270</v>
      </c>
      <c r="M630" s="979">
        <f>_xlfn.XLOOKUP($D630,Help2_FC!$D:$D,Help2_FC!L:L)</f>
        <v>8138.7786920959079</v>
      </c>
      <c r="N630" s="979">
        <f>_xlfn.XLOOKUP($D630,Help2_FC!$D:$D,Help2_FC!M:M)</f>
        <v>9554.5436037013114</v>
      </c>
      <c r="P630" s="979">
        <f>_xlfn.XLOOKUP($D630,Help2_FC!$D:$D,Help2_FC!F:F)</f>
        <v>669.6</v>
      </c>
      <c r="Q630" s="979">
        <f t="shared" si="72"/>
        <v>720</v>
      </c>
      <c r="R630" s="979">
        <f>_xlfn.XLOOKUP($D630,Help2_FC!$D:$D,Help2_FC!N:N)</f>
        <v>8138.7786920959079</v>
      </c>
      <c r="S630" s="979">
        <f>_xlfn.XLOOKUP($D630,Help2_FC!$D:$D,Help2_FC!O:O)</f>
        <v>8264.7041836491953</v>
      </c>
      <c r="T630" s="979">
        <f>_xlfn.XLOOKUP($D630,Help2_FC!$D:$D,Help2_FC!P:P)</f>
        <v>550</v>
      </c>
      <c r="U630" s="979">
        <f>_xlfn.XLOOKUP($D630,Help2_FC!$D:$D,Help2_FC!Q:Q)</f>
        <v>100</v>
      </c>
      <c r="V630" s="979">
        <f>_xlfn.XLOOKUP($D630,Help2_FC!$D:$D,Help2_FC!R:R)</f>
        <v>70</v>
      </c>
      <c r="W630" s="979">
        <f>_xlfn.XLOOKUP($D630,Help2_FC!$D:$D,Help2_FC!S:S)</f>
        <v>24000</v>
      </c>
      <c r="Y630" s="979">
        <f>_xlfn.XLOOKUP($D630,Help2_FC!$D:$D,Help2_FC!V:V)</f>
        <v>7506</v>
      </c>
      <c r="Z630" s="979">
        <f>_xlfn.XLOOKUP($D630,Help2_FC!$D:$D,Help2_FC!W:W)</f>
        <v>3305</v>
      </c>
      <c r="AA630" s="979">
        <f>_xlfn.XLOOKUP($D630,Help2_FC!$D:$D,Help2_FC!X:X)</f>
        <v>0</v>
      </c>
      <c r="AB630" s="979">
        <f>_xlfn.XLOOKUP($D630,Help2_FC!$D:$D,Help2_FC!Y:Y)</f>
        <v>6146</v>
      </c>
      <c r="AC630" s="979">
        <f>_xlfn.XLOOKUP($D630,Help2_FC!$D:$D,Help2_FC!Z:Z)</f>
        <v>1262</v>
      </c>
      <c r="AD630" s="979">
        <f>_xlfn.XLOOKUP($D630,Help2_FC!$D:$D,Help2_FC!AA:AA)</f>
        <v>1190.6652839999999</v>
      </c>
      <c r="AE630" s="979">
        <f>_xlfn.XLOOKUP($D630,Help2_FC!$D:$D,Help2_FC!AB:AB)</f>
        <v>140</v>
      </c>
      <c r="AF630" s="979">
        <f>_xlfn.XLOOKUP($D630,Help2_FC!$D:$D,Help2_FC!AC:AC)</f>
        <v>305</v>
      </c>
      <c r="AG630" s="979">
        <f>_xlfn.XLOOKUP($D630,Help2_FC!$D:$D,Help2_FC!AD:AD)</f>
        <v>0</v>
      </c>
      <c r="AH630" s="979">
        <f>_xlfn.XLOOKUP($D630,Help2_FC!$D:$D,Help2_FC!AE:AE)</f>
        <v>837.00000000000023</v>
      </c>
      <c r="AI630" s="979">
        <f>_xlfn.XLOOKUP($D630,Help2_FC!$D:$D,Help2_FC!AF:AF)</f>
        <v>3459.6</v>
      </c>
      <c r="AJ630" s="979">
        <f>_xlfn.XLOOKUP($D630,Help2_FC!$D:$D,Help2_FC!AG:AG)</f>
        <v>367.59016653054664</v>
      </c>
      <c r="AK630" s="979">
        <f>_xlfn.XLOOKUP($D630,Help2_FC!$D:$D,Help2_FC!AH:AH)</f>
        <v>6281.3676643445069</v>
      </c>
      <c r="AL630" s="979">
        <f>_xlfn.XLOOKUP($D630,Help2_FC!$D:$D,Help2_FC!AI:AI)</f>
        <v>748</v>
      </c>
      <c r="AM630" s="979">
        <f>_xlfn.XLOOKUP($D630,Help2_FC!$D:$D,Help2_FC!AJ:AJ)</f>
        <v>0</v>
      </c>
      <c r="AN630" s="979">
        <f>_xlfn.XLOOKUP($D630,Help2_FC!$D:$D,Help2_FC!AK:AK)</f>
        <v>0</v>
      </c>
    </row>
    <row r="631" spans="1:40" x14ac:dyDescent="0.2">
      <c r="A631" s="1">
        <v>45555</v>
      </c>
      <c r="B631">
        <f t="shared" si="68"/>
        <v>9</v>
      </c>
      <c r="C631">
        <f t="shared" si="69"/>
        <v>2024</v>
      </c>
      <c r="D631" s="872" t="str">
        <f t="shared" si="66"/>
        <v>09´2024</v>
      </c>
      <c r="F631" s="2">
        <f t="shared" si="67"/>
        <v>24</v>
      </c>
      <c r="G631" s="1483">
        <f t="shared" si="70"/>
        <v>3.5842293906810034E-2</v>
      </c>
      <c r="H631" s="5">
        <f t="shared" si="71"/>
        <v>1</v>
      </c>
      <c r="I631" s="995">
        <f>_xlfn.XLOOKUP($D631,Help2_FC!$D:$D,Help2_FC!H:H)</f>
        <v>18219</v>
      </c>
      <c r="J631" s="979">
        <f>_xlfn.XLOOKUP($D631,Help2_FC!$D:$D,Help2_FC!I:I)</f>
        <v>10811</v>
      </c>
      <c r="K631" s="979">
        <f>_xlfn.XLOOKUP($D631,Help2_FC!$D:$D,Help2_FC!J:J)</f>
        <v>2876</v>
      </c>
      <c r="L631" s="979">
        <f>_xlfn.XLOOKUP($D631,Help2_FC!$D:$D,Help2_FC!K:K)</f>
        <v>3270</v>
      </c>
      <c r="M631" s="979">
        <f>_xlfn.XLOOKUP($D631,Help2_FC!$D:$D,Help2_FC!L:L)</f>
        <v>8138.7786920959079</v>
      </c>
      <c r="N631" s="979">
        <f>_xlfn.XLOOKUP($D631,Help2_FC!$D:$D,Help2_FC!M:M)</f>
        <v>9554.5436037013114</v>
      </c>
      <c r="P631" s="979">
        <f>_xlfn.XLOOKUP($D631,Help2_FC!$D:$D,Help2_FC!F:F)</f>
        <v>669.6</v>
      </c>
      <c r="Q631" s="979">
        <f t="shared" si="72"/>
        <v>720</v>
      </c>
      <c r="R631" s="979">
        <f>_xlfn.XLOOKUP($D631,Help2_FC!$D:$D,Help2_FC!N:N)</f>
        <v>8138.7786920959079</v>
      </c>
      <c r="S631" s="979">
        <f>_xlfn.XLOOKUP($D631,Help2_FC!$D:$D,Help2_FC!O:O)</f>
        <v>8264.7041836491953</v>
      </c>
      <c r="T631" s="979">
        <f>_xlfn.XLOOKUP($D631,Help2_FC!$D:$D,Help2_FC!P:P)</f>
        <v>550</v>
      </c>
      <c r="U631" s="979">
        <f>_xlfn.XLOOKUP($D631,Help2_FC!$D:$D,Help2_FC!Q:Q)</f>
        <v>100</v>
      </c>
      <c r="V631" s="979">
        <f>_xlfn.XLOOKUP($D631,Help2_FC!$D:$D,Help2_FC!R:R)</f>
        <v>70</v>
      </c>
      <c r="W631" s="979">
        <f>_xlfn.XLOOKUP($D631,Help2_FC!$D:$D,Help2_FC!S:S)</f>
        <v>24000</v>
      </c>
      <c r="Y631" s="979">
        <f>_xlfn.XLOOKUP($D631,Help2_FC!$D:$D,Help2_FC!V:V)</f>
        <v>7506</v>
      </c>
      <c r="Z631" s="979">
        <f>_xlfn.XLOOKUP($D631,Help2_FC!$D:$D,Help2_FC!W:W)</f>
        <v>3305</v>
      </c>
      <c r="AA631" s="979">
        <f>_xlfn.XLOOKUP($D631,Help2_FC!$D:$D,Help2_FC!X:X)</f>
        <v>0</v>
      </c>
      <c r="AB631" s="979">
        <f>_xlfn.XLOOKUP($D631,Help2_FC!$D:$D,Help2_FC!Y:Y)</f>
        <v>6146</v>
      </c>
      <c r="AC631" s="979">
        <f>_xlfn.XLOOKUP($D631,Help2_FC!$D:$D,Help2_FC!Z:Z)</f>
        <v>1262</v>
      </c>
      <c r="AD631" s="979">
        <f>_xlfn.XLOOKUP($D631,Help2_FC!$D:$D,Help2_FC!AA:AA)</f>
        <v>1190.6652839999999</v>
      </c>
      <c r="AE631" s="979">
        <f>_xlfn.XLOOKUP($D631,Help2_FC!$D:$D,Help2_FC!AB:AB)</f>
        <v>140</v>
      </c>
      <c r="AF631" s="979">
        <f>_xlfn.XLOOKUP($D631,Help2_FC!$D:$D,Help2_FC!AC:AC)</f>
        <v>305</v>
      </c>
      <c r="AG631" s="979">
        <f>_xlfn.XLOOKUP($D631,Help2_FC!$D:$D,Help2_FC!AD:AD)</f>
        <v>0</v>
      </c>
      <c r="AH631" s="979">
        <f>_xlfn.XLOOKUP($D631,Help2_FC!$D:$D,Help2_FC!AE:AE)</f>
        <v>837.00000000000023</v>
      </c>
      <c r="AI631" s="979">
        <f>_xlfn.XLOOKUP($D631,Help2_FC!$D:$D,Help2_FC!AF:AF)</f>
        <v>3459.6</v>
      </c>
      <c r="AJ631" s="979">
        <f>_xlfn.XLOOKUP($D631,Help2_FC!$D:$D,Help2_FC!AG:AG)</f>
        <v>367.59016653054664</v>
      </c>
      <c r="AK631" s="979">
        <f>_xlfn.XLOOKUP($D631,Help2_FC!$D:$D,Help2_FC!AH:AH)</f>
        <v>6281.3676643445069</v>
      </c>
      <c r="AL631" s="979">
        <f>_xlfn.XLOOKUP($D631,Help2_FC!$D:$D,Help2_FC!AI:AI)</f>
        <v>748</v>
      </c>
      <c r="AM631" s="979">
        <f>_xlfn.XLOOKUP($D631,Help2_FC!$D:$D,Help2_FC!AJ:AJ)</f>
        <v>0</v>
      </c>
      <c r="AN631" s="979">
        <f>_xlfn.XLOOKUP($D631,Help2_FC!$D:$D,Help2_FC!AK:AK)</f>
        <v>0</v>
      </c>
    </row>
    <row r="632" spans="1:40" x14ac:dyDescent="0.2">
      <c r="A632" s="1">
        <v>45556</v>
      </c>
      <c r="B632">
        <f t="shared" si="68"/>
        <v>9</v>
      </c>
      <c r="C632">
        <f t="shared" si="69"/>
        <v>2024</v>
      </c>
      <c r="D632" s="872" t="str">
        <f t="shared" si="66"/>
        <v>09´2024</v>
      </c>
      <c r="F632" s="2">
        <f t="shared" si="67"/>
        <v>24</v>
      </c>
      <c r="G632" s="1483">
        <f t="shared" si="70"/>
        <v>3.5842293906810034E-2</v>
      </c>
      <c r="H632" s="5">
        <f t="shared" si="71"/>
        <v>1</v>
      </c>
      <c r="I632" s="995">
        <f>_xlfn.XLOOKUP($D632,Help2_FC!$D:$D,Help2_FC!H:H)</f>
        <v>18219</v>
      </c>
      <c r="J632" s="979">
        <f>_xlfn.XLOOKUP($D632,Help2_FC!$D:$D,Help2_FC!I:I)</f>
        <v>10811</v>
      </c>
      <c r="K632" s="979">
        <f>_xlfn.XLOOKUP($D632,Help2_FC!$D:$D,Help2_FC!J:J)</f>
        <v>2876</v>
      </c>
      <c r="L632" s="979">
        <f>_xlfn.XLOOKUP($D632,Help2_FC!$D:$D,Help2_FC!K:K)</f>
        <v>3270</v>
      </c>
      <c r="M632" s="979">
        <f>_xlfn.XLOOKUP($D632,Help2_FC!$D:$D,Help2_FC!L:L)</f>
        <v>8138.7786920959079</v>
      </c>
      <c r="N632" s="979">
        <f>_xlfn.XLOOKUP($D632,Help2_FC!$D:$D,Help2_FC!M:M)</f>
        <v>9554.5436037013114</v>
      </c>
      <c r="P632" s="979">
        <f>_xlfn.XLOOKUP($D632,Help2_FC!$D:$D,Help2_FC!F:F)</f>
        <v>669.6</v>
      </c>
      <c r="Q632" s="979">
        <f t="shared" si="72"/>
        <v>720</v>
      </c>
      <c r="R632" s="979">
        <f>_xlfn.XLOOKUP($D632,Help2_FC!$D:$D,Help2_FC!N:N)</f>
        <v>8138.7786920959079</v>
      </c>
      <c r="S632" s="979">
        <f>_xlfn.XLOOKUP($D632,Help2_FC!$D:$D,Help2_FC!O:O)</f>
        <v>8264.7041836491953</v>
      </c>
      <c r="T632" s="979">
        <f>_xlfn.XLOOKUP($D632,Help2_FC!$D:$D,Help2_FC!P:P)</f>
        <v>550</v>
      </c>
      <c r="U632" s="979">
        <f>_xlfn.XLOOKUP($D632,Help2_FC!$D:$D,Help2_FC!Q:Q)</f>
        <v>100</v>
      </c>
      <c r="V632" s="979">
        <f>_xlfn.XLOOKUP($D632,Help2_FC!$D:$D,Help2_FC!R:R)</f>
        <v>70</v>
      </c>
      <c r="W632" s="979">
        <f>_xlfn.XLOOKUP($D632,Help2_FC!$D:$D,Help2_FC!S:S)</f>
        <v>24000</v>
      </c>
      <c r="Y632" s="979">
        <f>_xlfn.XLOOKUP($D632,Help2_FC!$D:$D,Help2_FC!V:V)</f>
        <v>7506</v>
      </c>
      <c r="Z632" s="979">
        <f>_xlfn.XLOOKUP($D632,Help2_FC!$D:$D,Help2_FC!W:W)</f>
        <v>3305</v>
      </c>
      <c r="AA632" s="979">
        <f>_xlfn.XLOOKUP($D632,Help2_FC!$D:$D,Help2_FC!X:X)</f>
        <v>0</v>
      </c>
      <c r="AB632" s="979">
        <f>_xlfn.XLOOKUP($D632,Help2_FC!$D:$D,Help2_FC!Y:Y)</f>
        <v>6146</v>
      </c>
      <c r="AC632" s="979">
        <f>_xlfn.XLOOKUP($D632,Help2_FC!$D:$D,Help2_FC!Z:Z)</f>
        <v>1262</v>
      </c>
      <c r="AD632" s="979">
        <f>_xlfn.XLOOKUP($D632,Help2_FC!$D:$D,Help2_FC!AA:AA)</f>
        <v>1190.6652839999999</v>
      </c>
      <c r="AE632" s="979">
        <f>_xlfn.XLOOKUP($D632,Help2_FC!$D:$D,Help2_FC!AB:AB)</f>
        <v>140</v>
      </c>
      <c r="AF632" s="979">
        <f>_xlfn.XLOOKUP($D632,Help2_FC!$D:$D,Help2_FC!AC:AC)</f>
        <v>305</v>
      </c>
      <c r="AG632" s="979">
        <f>_xlfn.XLOOKUP($D632,Help2_FC!$D:$D,Help2_FC!AD:AD)</f>
        <v>0</v>
      </c>
      <c r="AH632" s="979">
        <f>_xlfn.XLOOKUP($D632,Help2_FC!$D:$D,Help2_FC!AE:AE)</f>
        <v>837.00000000000023</v>
      </c>
      <c r="AI632" s="979">
        <f>_xlfn.XLOOKUP($D632,Help2_FC!$D:$D,Help2_FC!AF:AF)</f>
        <v>3459.6</v>
      </c>
      <c r="AJ632" s="979">
        <f>_xlfn.XLOOKUP($D632,Help2_FC!$D:$D,Help2_FC!AG:AG)</f>
        <v>367.59016653054664</v>
      </c>
      <c r="AK632" s="979">
        <f>_xlfn.XLOOKUP($D632,Help2_FC!$D:$D,Help2_FC!AH:AH)</f>
        <v>6281.3676643445069</v>
      </c>
      <c r="AL632" s="979">
        <f>_xlfn.XLOOKUP($D632,Help2_FC!$D:$D,Help2_FC!AI:AI)</f>
        <v>748</v>
      </c>
      <c r="AM632" s="979">
        <f>_xlfn.XLOOKUP($D632,Help2_FC!$D:$D,Help2_FC!AJ:AJ)</f>
        <v>0</v>
      </c>
      <c r="AN632" s="979">
        <f>_xlfn.XLOOKUP($D632,Help2_FC!$D:$D,Help2_FC!AK:AK)</f>
        <v>0</v>
      </c>
    </row>
    <row r="633" spans="1:40" x14ac:dyDescent="0.2">
      <c r="A633" s="1">
        <v>45557</v>
      </c>
      <c r="B633">
        <f t="shared" si="68"/>
        <v>9</v>
      </c>
      <c r="C633">
        <f t="shared" si="69"/>
        <v>2024</v>
      </c>
      <c r="D633" s="872" t="str">
        <f t="shared" si="66"/>
        <v>09´2024</v>
      </c>
      <c r="F633" s="2">
        <f t="shared" si="67"/>
        <v>24</v>
      </c>
      <c r="G633" s="1483">
        <f t="shared" si="70"/>
        <v>3.5842293906810034E-2</v>
      </c>
      <c r="H633" s="5">
        <f t="shared" si="71"/>
        <v>1</v>
      </c>
      <c r="I633" s="995">
        <f>_xlfn.XLOOKUP($D633,Help2_FC!$D:$D,Help2_FC!H:H)</f>
        <v>18219</v>
      </c>
      <c r="J633" s="979">
        <f>_xlfn.XLOOKUP($D633,Help2_FC!$D:$D,Help2_FC!I:I)</f>
        <v>10811</v>
      </c>
      <c r="K633" s="979">
        <f>_xlfn.XLOOKUP($D633,Help2_FC!$D:$D,Help2_FC!J:J)</f>
        <v>2876</v>
      </c>
      <c r="L633" s="979">
        <f>_xlfn.XLOOKUP($D633,Help2_FC!$D:$D,Help2_FC!K:K)</f>
        <v>3270</v>
      </c>
      <c r="M633" s="979">
        <f>_xlfn.XLOOKUP($D633,Help2_FC!$D:$D,Help2_FC!L:L)</f>
        <v>8138.7786920959079</v>
      </c>
      <c r="N633" s="979">
        <f>_xlfn.XLOOKUP($D633,Help2_FC!$D:$D,Help2_FC!M:M)</f>
        <v>9554.5436037013114</v>
      </c>
      <c r="P633" s="979">
        <f>_xlfn.XLOOKUP($D633,Help2_FC!$D:$D,Help2_FC!F:F)</f>
        <v>669.6</v>
      </c>
      <c r="Q633" s="979">
        <f t="shared" si="72"/>
        <v>720</v>
      </c>
      <c r="R633" s="979">
        <f>_xlfn.XLOOKUP($D633,Help2_FC!$D:$D,Help2_FC!N:N)</f>
        <v>8138.7786920959079</v>
      </c>
      <c r="S633" s="979">
        <f>_xlfn.XLOOKUP($D633,Help2_FC!$D:$D,Help2_FC!O:O)</f>
        <v>8264.7041836491953</v>
      </c>
      <c r="T633" s="979">
        <f>_xlfn.XLOOKUP($D633,Help2_FC!$D:$D,Help2_FC!P:P)</f>
        <v>550</v>
      </c>
      <c r="U633" s="979">
        <f>_xlfn.XLOOKUP($D633,Help2_FC!$D:$D,Help2_FC!Q:Q)</f>
        <v>100</v>
      </c>
      <c r="V633" s="979">
        <f>_xlfn.XLOOKUP($D633,Help2_FC!$D:$D,Help2_FC!R:R)</f>
        <v>70</v>
      </c>
      <c r="W633" s="979">
        <f>_xlfn.XLOOKUP($D633,Help2_FC!$D:$D,Help2_FC!S:S)</f>
        <v>24000</v>
      </c>
      <c r="Y633" s="979">
        <f>_xlfn.XLOOKUP($D633,Help2_FC!$D:$D,Help2_FC!V:V)</f>
        <v>7506</v>
      </c>
      <c r="Z633" s="979">
        <f>_xlfn.XLOOKUP($D633,Help2_FC!$D:$D,Help2_FC!W:W)</f>
        <v>3305</v>
      </c>
      <c r="AA633" s="979">
        <f>_xlfn.XLOOKUP($D633,Help2_FC!$D:$D,Help2_FC!X:X)</f>
        <v>0</v>
      </c>
      <c r="AB633" s="979">
        <f>_xlfn.XLOOKUP($D633,Help2_FC!$D:$D,Help2_FC!Y:Y)</f>
        <v>6146</v>
      </c>
      <c r="AC633" s="979">
        <f>_xlfn.XLOOKUP($D633,Help2_FC!$D:$D,Help2_FC!Z:Z)</f>
        <v>1262</v>
      </c>
      <c r="AD633" s="979">
        <f>_xlfn.XLOOKUP($D633,Help2_FC!$D:$D,Help2_FC!AA:AA)</f>
        <v>1190.6652839999999</v>
      </c>
      <c r="AE633" s="979">
        <f>_xlfn.XLOOKUP($D633,Help2_FC!$D:$D,Help2_FC!AB:AB)</f>
        <v>140</v>
      </c>
      <c r="AF633" s="979">
        <f>_xlfn.XLOOKUP($D633,Help2_FC!$D:$D,Help2_FC!AC:AC)</f>
        <v>305</v>
      </c>
      <c r="AG633" s="979">
        <f>_xlfn.XLOOKUP($D633,Help2_FC!$D:$D,Help2_FC!AD:AD)</f>
        <v>0</v>
      </c>
      <c r="AH633" s="979">
        <f>_xlfn.XLOOKUP($D633,Help2_FC!$D:$D,Help2_FC!AE:AE)</f>
        <v>837.00000000000023</v>
      </c>
      <c r="AI633" s="979">
        <f>_xlfn.XLOOKUP($D633,Help2_FC!$D:$D,Help2_FC!AF:AF)</f>
        <v>3459.6</v>
      </c>
      <c r="AJ633" s="979">
        <f>_xlfn.XLOOKUP($D633,Help2_FC!$D:$D,Help2_FC!AG:AG)</f>
        <v>367.59016653054664</v>
      </c>
      <c r="AK633" s="979">
        <f>_xlfn.XLOOKUP($D633,Help2_FC!$D:$D,Help2_FC!AH:AH)</f>
        <v>6281.3676643445069</v>
      </c>
      <c r="AL633" s="979">
        <f>_xlfn.XLOOKUP($D633,Help2_FC!$D:$D,Help2_FC!AI:AI)</f>
        <v>748</v>
      </c>
      <c r="AM633" s="979">
        <f>_xlfn.XLOOKUP($D633,Help2_FC!$D:$D,Help2_FC!AJ:AJ)</f>
        <v>0</v>
      </c>
      <c r="AN633" s="979">
        <f>_xlfn.XLOOKUP($D633,Help2_FC!$D:$D,Help2_FC!AK:AK)</f>
        <v>0</v>
      </c>
    </row>
    <row r="634" spans="1:40" x14ac:dyDescent="0.2">
      <c r="A634" s="1">
        <v>45558</v>
      </c>
      <c r="B634">
        <f t="shared" si="68"/>
        <v>9</v>
      </c>
      <c r="C634">
        <f t="shared" si="69"/>
        <v>2024</v>
      </c>
      <c r="D634" s="872" t="str">
        <f t="shared" si="66"/>
        <v>09´2024</v>
      </c>
      <c r="F634" s="2">
        <f t="shared" si="67"/>
        <v>24</v>
      </c>
      <c r="G634" s="1483">
        <f t="shared" si="70"/>
        <v>3.5842293906810034E-2</v>
      </c>
      <c r="H634" s="5">
        <f t="shared" si="71"/>
        <v>1</v>
      </c>
      <c r="I634" s="995">
        <f>_xlfn.XLOOKUP($D634,Help2_FC!$D:$D,Help2_FC!H:H)</f>
        <v>18219</v>
      </c>
      <c r="J634" s="979">
        <f>_xlfn.XLOOKUP($D634,Help2_FC!$D:$D,Help2_FC!I:I)</f>
        <v>10811</v>
      </c>
      <c r="K634" s="979">
        <f>_xlfn.XLOOKUP($D634,Help2_FC!$D:$D,Help2_FC!J:J)</f>
        <v>2876</v>
      </c>
      <c r="L634" s="979">
        <f>_xlfn.XLOOKUP($D634,Help2_FC!$D:$D,Help2_FC!K:K)</f>
        <v>3270</v>
      </c>
      <c r="M634" s="979">
        <f>_xlfn.XLOOKUP($D634,Help2_FC!$D:$D,Help2_FC!L:L)</f>
        <v>8138.7786920959079</v>
      </c>
      <c r="N634" s="979">
        <f>_xlfn.XLOOKUP($D634,Help2_FC!$D:$D,Help2_FC!M:M)</f>
        <v>9554.5436037013114</v>
      </c>
      <c r="P634" s="979">
        <f>_xlfn.XLOOKUP($D634,Help2_FC!$D:$D,Help2_FC!F:F)</f>
        <v>669.6</v>
      </c>
      <c r="Q634" s="979">
        <f t="shared" si="72"/>
        <v>720</v>
      </c>
      <c r="R634" s="979">
        <f>_xlfn.XLOOKUP($D634,Help2_FC!$D:$D,Help2_FC!N:N)</f>
        <v>8138.7786920959079</v>
      </c>
      <c r="S634" s="979">
        <f>_xlfn.XLOOKUP($D634,Help2_FC!$D:$D,Help2_FC!O:O)</f>
        <v>8264.7041836491953</v>
      </c>
      <c r="T634" s="979">
        <f>_xlfn.XLOOKUP($D634,Help2_FC!$D:$D,Help2_FC!P:P)</f>
        <v>550</v>
      </c>
      <c r="U634" s="979">
        <f>_xlfn.XLOOKUP($D634,Help2_FC!$D:$D,Help2_FC!Q:Q)</f>
        <v>100</v>
      </c>
      <c r="V634" s="979">
        <f>_xlfn.XLOOKUP($D634,Help2_FC!$D:$D,Help2_FC!R:R)</f>
        <v>70</v>
      </c>
      <c r="W634" s="979">
        <f>_xlfn.XLOOKUP($D634,Help2_FC!$D:$D,Help2_FC!S:S)</f>
        <v>24000</v>
      </c>
      <c r="Y634" s="979">
        <f>_xlfn.XLOOKUP($D634,Help2_FC!$D:$D,Help2_FC!V:V)</f>
        <v>7506</v>
      </c>
      <c r="Z634" s="979">
        <f>_xlfn.XLOOKUP($D634,Help2_FC!$D:$D,Help2_FC!W:W)</f>
        <v>3305</v>
      </c>
      <c r="AA634" s="979">
        <f>_xlfn.XLOOKUP($D634,Help2_FC!$D:$D,Help2_FC!X:X)</f>
        <v>0</v>
      </c>
      <c r="AB634" s="979">
        <f>_xlfn.XLOOKUP($D634,Help2_FC!$D:$D,Help2_FC!Y:Y)</f>
        <v>6146</v>
      </c>
      <c r="AC634" s="979">
        <f>_xlfn.XLOOKUP($D634,Help2_FC!$D:$D,Help2_FC!Z:Z)</f>
        <v>1262</v>
      </c>
      <c r="AD634" s="979">
        <f>_xlfn.XLOOKUP($D634,Help2_FC!$D:$D,Help2_FC!AA:AA)</f>
        <v>1190.6652839999999</v>
      </c>
      <c r="AE634" s="979">
        <f>_xlfn.XLOOKUP($D634,Help2_FC!$D:$D,Help2_FC!AB:AB)</f>
        <v>140</v>
      </c>
      <c r="AF634" s="979">
        <f>_xlfn.XLOOKUP($D634,Help2_FC!$D:$D,Help2_FC!AC:AC)</f>
        <v>305</v>
      </c>
      <c r="AG634" s="979">
        <f>_xlfn.XLOOKUP($D634,Help2_FC!$D:$D,Help2_FC!AD:AD)</f>
        <v>0</v>
      </c>
      <c r="AH634" s="979">
        <f>_xlfn.XLOOKUP($D634,Help2_FC!$D:$D,Help2_FC!AE:AE)</f>
        <v>837.00000000000023</v>
      </c>
      <c r="AI634" s="979">
        <f>_xlfn.XLOOKUP($D634,Help2_FC!$D:$D,Help2_FC!AF:AF)</f>
        <v>3459.6</v>
      </c>
      <c r="AJ634" s="979">
        <f>_xlfn.XLOOKUP($D634,Help2_FC!$D:$D,Help2_FC!AG:AG)</f>
        <v>367.59016653054664</v>
      </c>
      <c r="AK634" s="979">
        <f>_xlfn.XLOOKUP($D634,Help2_FC!$D:$D,Help2_FC!AH:AH)</f>
        <v>6281.3676643445069</v>
      </c>
      <c r="AL634" s="979">
        <f>_xlfn.XLOOKUP($D634,Help2_FC!$D:$D,Help2_FC!AI:AI)</f>
        <v>748</v>
      </c>
      <c r="AM634" s="979">
        <f>_xlfn.XLOOKUP($D634,Help2_FC!$D:$D,Help2_FC!AJ:AJ)</f>
        <v>0</v>
      </c>
      <c r="AN634" s="979">
        <f>_xlfn.XLOOKUP($D634,Help2_FC!$D:$D,Help2_FC!AK:AK)</f>
        <v>0</v>
      </c>
    </row>
    <row r="635" spans="1:40" x14ac:dyDescent="0.2">
      <c r="A635" s="1">
        <v>45559</v>
      </c>
      <c r="B635">
        <f t="shared" si="68"/>
        <v>9</v>
      </c>
      <c r="C635">
        <f t="shared" si="69"/>
        <v>2024</v>
      </c>
      <c r="D635" s="872" t="str">
        <f t="shared" si="66"/>
        <v>09´2024</v>
      </c>
      <c r="F635" s="2">
        <f t="shared" si="67"/>
        <v>24</v>
      </c>
      <c r="G635" s="1483">
        <f t="shared" si="70"/>
        <v>3.5842293906810034E-2</v>
      </c>
      <c r="H635" s="5">
        <f t="shared" si="71"/>
        <v>1</v>
      </c>
      <c r="I635" s="995">
        <f>_xlfn.XLOOKUP($D635,Help2_FC!$D:$D,Help2_FC!H:H)</f>
        <v>18219</v>
      </c>
      <c r="J635" s="979">
        <f>_xlfn.XLOOKUP($D635,Help2_FC!$D:$D,Help2_FC!I:I)</f>
        <v>10811</v>
      </c>
      <c r="K635" s="979">
        <f>_xlfn.XLOOKUP($D635,Help2_FC!$D:$D,Help2_FC!J:J)</f>
        <v>2876</v>
      </c>
      <c r="L635" s="979">
        <f>_xlfn.XLOOKUP($D635,Help2_FC!$D:$D,Help2_FC!K:K)</f>
        <v>3270</v>
      </c>
      <c r="M635" s="979">
        <f>_xlfn.XLOOKUP($D635,Help2_FC!$D:$D,Help2_FC!L:L)</f>
        <v>8138.7786920959079</v>
      </c>
      <c r="N635" s="979">
        <f>_xlfn.XLOOKUP($D635,Help2_FC!$D:$D,Help2_FC!M:M)</f>
        <v>9554.5436037013114</v>
      </c>
      <c r="P635" s="979">
        <f>_xlfn.XLOOKUP($D635,Help2_FC!$D:$D,Help2_FC!F:F)</f>
        <v>669.6</v>
      </c>
      <c r="Q635" s="979">
        <f t="shared" si="72"/>
        <v>720</v>
      </c>
      <c r="R635" s="979">
        <f>_xlfn.XLOOKUP($D635,Help2_FC!$D:$D,Help2_FC!N:N)</f>
        <v>8138.7786920959079</v>
      </c>
      <c r="S635" s="979">
        <f>_xlfn.XLOOKUP($D635,Help2_FC!$D:$D,Help2_FC!O:O)</f>
        <v>8264.7041836491953</v>
      </c>
      <c r="T635" s="979">
        <f>_xlfn.XLOOKUP($D635,Help2_FC!$D:$D,Help2_FC!P:P)</f>
        <v>550</v>
      </c>
      <c r="U635" s="979">
        <f>_xlfn.XLOOKUP($D635,Help2_FC!$D:$D,Help2_FC!Q:Q)</f>
        <v>100</v>
      </c>
      <c r="V635" s="979">
        <f>_xlfn.XLOOKUP($D635,Help2_FC!$D:$D,Help2_FC!R:R)</f>
        <v>70</v>
      </c>
      <c r="W635" s="979">
        <f>_xlfn.XLOOKUP($D635,Help2_FC!$D:$D,Help2_FC!S:S)</f>
        <v>24000</v>
      </c>
      <c r="Y635" s="979">
        <f>_xlfn.XLOOKUP($D635,Help2_FC!$D:$D,Help2_FC!V:V)</f>
        <v>7506</v>
      </c>
      <c r="Z635" s="979">
        <f>_xlfn.XLOOKUP($D635,Help2_FC!$D:$D,Help2_FC!W:W)</f>
        <v>3305</v>
      </c>
      <c r="AA635" s="979">
        <f>_xlfn.XLOOKUP($D635,Help2_FC!$D:$D,Help2_FC!X:X)</f>
        <v>0</v>
      </c>
      <c r="AB635" s="979">
        <f>_xlfn.XLOOKUP($D635,Help2_FC!$D:$D,Help2_FC!Y:Y)</f>
        <v>6146</v>
      </c>
      <c r="AC635" s="979">
        <f>_xlfn.XLOOKUP($D635,Help2_FC!$D:$D,Help2_FC!Z:Z)</f>
        <v>1262</v>
      </c>
      <c r="AD635" s="979">
        <f>_xlfn.XLOOKUP($D635,Help2_FC!$D:$D,Help2_FC!AA:AA)</f>
        <v>1190.6652839999999</v>
      </c>
      <c r="AE635" s="979">
        <f>_xlfn.XLOOKUP($D635,Help2_FC!$D:$D,Help2_FC!AB:AB)</f>
        <v>140</v>
      </c>
      <c r="AF635" s="979">
        <f>_xlfn.XLOOKUP($D635,Help2_FC!$D:$D,Help2_FC!AC:AC)</f>
        <v>305</v>
      </c>
      <c r="AG635" s="979">
        <f>_xlfn.XLOOKUP($D635,Help2_FC!$D:$D,Help2_FC!AD:AD)</f>
        <v>0</v>
      </c>
      <c r="AH635" s="979">
        <f>_xlfn.XLOOKUP($D635,Help2_FC!$D:$D,Help2_FC!AE:AE)</f>
        <v>837.00000000000023</v>
      </c>
      <c r="AI635" s="979">
        <f>_xlfn.XLOOKUP($D635,Help2_FC!$D:$D,Help2_FC!AF:AF)</f>
        <v>3459.6</v>
      </c>
      <c r="AJ635" s="979">
        <f>_xlfn.XLOOKUP($D635,Help2_FC!$D:$D,Help2_FC!AG:AG)</f>
        <v>367.59016653054664</v>
      </c>
      <c r="AK635" s="979">
        <f>_xlfn.XLOOKUP($D635,Help2_FC!$D:$D,Help2_FC!AH:AH)</f>
        <v>6281.3676643445069</v>
      </c>
      <c r="AL635" s="979">
        <f>_xlfn.XLOOKUP($D635,Help2_FC!$D:$D,Help2_FC!AI:AI)</f>
        <v>748</v>
      </c>
      <c r="AM635" s="979">
        <f>_xlfn.XLOOKUP($D635,Help2_FC!$D:$D,Help2_FC!AJ:AJ)</f>
        <v>0</v>
      </c>
      <c r="AN635" s="979">
        <f>_xlfn.XLOOKUP($D635,Help2_FC!$D:$D,Help2_FC!AK:AK)</f>
        <v>0</v>
      </c>
    </row>
    <row r="636" spans="1:40" x14ac:dyDescent="0.2">
      <c r="A636" s="1">
        <v>45560</v>
      </c>
      <c r="B636">
        <f t="shared" si="68"/>
        <v>9</v>
      </c>
      <c r="C636">
        <f t="shared" si="69"/>
        <v>2024</v>
      </c>
      <c r="D636" s="872" t="str">
        <f t="shared" si="66"/>
        <v>09´2024</v>
      </c>
      <c r="F636" s="2">
        <f t="shared" si="67"/>
        <v>24</v>
      </c>
      <c r="G636" s="1483">
        <f t="shared" si="70"/>
        <v>3.5842293906810034E-2</v>
      </c>
      <c r="H636" s="5">
        <f t="shared" si="71"/>
        <v>1</v>
      </c>
      <c r="I636" s="995">
        <f>_xlfn.XLOOKUP($D636,Help2_FC!$D:$D,Help2_FC!H:H)</f>
        <v>18219</v>
      </c>
      <c r="J636" s="979">
        <f>_xlfn.XLOOKUP($D636,Help2_FC!$D:$D,Help2_FC!I:I)</f>
        <v>10811</v>
      </c>
      <c r="K636" s="979">
        <f>_xlfn.XLOOKUP($D636,Help2_FC!$D:$D,Help2_FC!J:J)</f>
        <v>2876</v>
      </c>
      <c r="L636" s="979">
        <f>_xlfn.XLOOKUP($D636,Help2_FC!$D:$D,Help2_FC!K:K)</f>
        <v>3270</v>
      </c>
      <c r="M636" s="979">
        <f>_xlfn.XLOOKUP($D636,Help2_FC!$D:$D,Help2_FC!L:L)</f>
        <v>8138.7786920959079</v>
      </c>
      <c r="N636" s="979">
        <f>_xlfn.XLOOKUP($D636,Help2_FC!$D:$D,Help2_FC!M:M)</f>
        <v>9554.5436037013114</v>
      </c>
      <c r="P636" s="979">
        <f>_xlfn.XLOOKUP($D636,Help2_FC!$D:$D,Help2_FC!F:F)</f>
        <v>669.6</v>
      </c>
      <c r="Q636" s="979">
        <f t="shared" si="72"/>
        <v>720</v>
      </c>
      <c r="R636" s="979">
        <f>_xlfn.XLOOKUP($D636,Help2_FC!$D:$D,Help2_FC!N:N)</f>
        <v>8138.7786920959079</v>
      </c>
      <c r="S636" s="979">
        <f>_xlfn.XLOOKUP($D636,Help2_FC!$D:$D,Help2_FC!O:O)</f>
        <v>8264.7041836491953</v>
      </c>
      <c r="T636" s="979">
        <f>_xlfn.XLOOKUP($D636,Help2_FC!$D:$D,Help2_FC!P:P)</f>
        <v>550</v>
      </c>
      <c r="U636" s="979">
        <f>_xlfn.XLOOKUP($D636,Help2_FC!$D:$D,Help2_FC!Q:Q)</f>
        <v>100</v>
      </c>
      <c r="V636" s="979">
        <f>_xlfn.XLOOKUP($D636,Help2_FC!$D:$D,Help2_FC!R:R)</f>
        <v>70</v>
      </c>
      <c r="W636" s="979">
        <f>_xlfn.XLOOKUP($D636,Help2_FC!$D:$D,Help2_FC!S:S)</f>
        <v>24000</v>
      </c>
      <c r="Y636" s="979">
        <f>_xlfn.XLOOKUP($D636,Help2_FC!$D:$D,Help2_FC!V:V)</f>
        <v>7506</v>
      </c>
      <c r="Z636" s="979">
        <f>_xlfn.XLOOKUP($D636,Help2_FC!$D:$D,Help2_FC!W:W)</f>
        <v>3305</v>
      </c>
      <c r="AA636" s="979">
        <f>_xlfn.XLOOKUP($D636,Help2_FC!$D:$D,Help2_FC!X:X)</f>
        <v>0</v>
      </c>
      <c r="AB636" s="979">
        <f>_xlfn.XLOOKUP($D636,Help2_FC!$D:$D,Help2_FC!Y:Y)</f>
        <v>6146</v>
      </c>
      <c r="AC636" s="979">
        <f>_xlfn.XLOOKUP($D636,Help2_FC!$D:$D,Help2_FC!Z:Z)</f>
        <v>1262</v>
      </c>
      <c r="AD636" s="979">
        <f>_xlfn.XLOOKUP($D636,Help2_FC!$D:$D,Help2_FC!AA:AA)</f>
        <v>1190.6652839999999</v>
      </c>
      <c r="AE636" s="979">
        <f>_xlfn.XLOOKUP($D636,Help2_FC!$D:$D,Help2_FC!AB:AB)</f>
        <v>140</v>
      </c>
      <c r="AF636" s="979">
        <f>_xlfn.XLOOKUP($D636,Help2_FC!$D:$D,Help2_FC!AC:AC)</f>
        <v>305</v>
      </c>
      <c r="AG636" s="979">
        <f>_xlfn.XLOOKUP($D636,Help2_FC!$D:$D,Help2_FC!AD:AD)</f>
        <v>0</v>
      </c>
      <c r="AH636" s="979">
        <f>_xlfn.XLOOKUP($D636,Help2_FC!$D:$D,Help2_FC!AE:AE)</f>
        <v>837.00000000000023</v>
      </c>
      <c r="AI636" s="979">
        <f>_xlfn.XLOOKUP($D636,Help2_FC!$D:$D,Help2_FC!AF:AF)</f>
        <v>3459.6</v>
      </c>
      <c r="AJ636" s="979">
        <f>_xlfn.XLOOKUP($D636,Help2_FC!$D:$D,Help2_FC!AG:AG)</f>
        <v>367.59016653054664</v>
      </c>
      <c r="AK636" s="979">
        <f>_xlfn.XLOOKUP($D636,Help2_FC!$D:$D,Help2_FC!AH:AH)</f>
        <v>6281.3676643445069</v>
      </c>
      <c r="AL636" s="979">
        <f>_xlfn.XLOOKUP($D636,Help2_FC!$D:$D,Help2_FC!AI:AI)</f>
        <v>748</v>
      </c>
      <c r="AM636" s="979">
        <f>_xlfn.XLOOKUP($D636,Help2_FC!$D:$D,Help2_FC!AJ:AJ)</f>
        <v>0</v>
      </c>
      <c r="AN636" s="979">
        <f>_xlfn.XLOOKUP($D636,Help2_FC!$D:$D,Help2_FC!AK:AK)</f>
        <v>0</v>
      </c>
    </row>
    <row r="637" spans="1:40" x14ac:dyDescent="0.2">
      <c r="A637" s="1">
        <v>45561</v>
      </c>
      <c r="B637">
        <f t="shared" si="68"/>
        <v>9</v>
      </c>
      <c r="C637">
        <f t="shared" si="69"/>
        <v>2024</v>
      </c>
      <c r="D637" s="872" t="str">
        <f t="shared" si="66"/>
        <v>09´2024</v>
      </c>
      <c r="E637" s="867">
        <v>12</v>
      </c>
      <c r="F637" s="2">
        <f t="shared" si="67"/>
        <v>12</v>
      </c>
      <c r="G637" s="1483">
        <f t="shared" si="70"/>
        <v>1.7921146953405017E-2</v>
      </c>
      <c r="H637" s="5">
        <f t="shared" si="71"/>
        <v>0.5</v>
      </c>
      <c r="I637" s="995">
        <f>_xlfn.XLOOKUP($D637,Help2_FC!$D:$D,Help2_FC!H:H)</f>
        <v>18219</v>
      </c>
      <c r="J637" s="979">
        <f>_xlfn.XLOOKUP($D637,Help2_FC!$D:$D,Help2_FC!I:I)</f>
        <v>10811</v>
      </c>
      <c r="K637" s="979">
        <f>_xlfn.XLOOKUP($D637,Help2_FC!$D:$D,Help2_FC!J:J)</f>
        <v>2876</v>
      </c>
      <c r="L637" s="979">
        <f>_xlfn.XLOOKUP($D637,Help2_FC!$D:$D,Help2_FC!K:K)</f>
        <v>3270</v>
      </c>
      <c r="M637" s="979">
        <f>_xlfn.XLOOKUP($D637,Help2_FC!$D:$D,Help2_FC!L:L)</f>
        <v>8138.7786920959079</v>
      </c>
      <c r="N637" s="979">
        <f>_xlfn.XLOOKUP($D637,Help2_FC!$D:$D,Help2_FC!M:M)</f>
        <v>9554.5436037013114</v>
      </c>
      <c r="P637" s="979">
        <f>_xlfn.XLOOKUP($D637,Help2_FC!$D:$D,Help2_FC!F:F)</f>
        <v>669.6</v>
      </c>
      <c r="Q637" s="979">
        <f t="shared" si="72"/>
        <v>720</v>
      </c>
      <c r="R637" s="979">
        <f>_xlfn.XLOOKUP($D637,Help2_FC!$D:$D,Help2_FC!N:N)</f>
        <v>8138.7786920959079</v>
      </c>
      <c r="S637" s="979">
        <f>_xlfn.XLOOKUP($D637,Help2_FC!$D:$D,Help2_FC!O:O)</f>
        <v>8264.7041836491953</v>
      </c>
      <c r="T637" s="979">
        <f>_xlfn.XLOOKUP($D637,Help2_FC!$D:$D,Help2_FC!P:P)</f>
        <v>550</v>
      </c>
      <c r="U637" s="979">
        <f>_xlfn.XLOOKUP($D637,Help2_FC!$D:$D,Help2_FC!Q:Q)</f>
        <v>100</v>
      </c>
      <c r="V637" s="979">
        <f>_xlfn.XLOOKUP($D637,Help2_FC!$D:$D,Help2_FC!R:R)</f>
        <v>70</v>
      </c>
      <c r="W637" s="979">
        <f>_xlfn.XLOOKUP($D637,Help2_FC!$D:$D,Help2_FC!S:S)</f>
        <v>24000</v>
      </c>
      <c r="Y637" s="979">
        <f>_xlfn.XLOOKUP($D637,Help2_FC!$D:$D,Help2_FC!V:V)</f>
        <v>7506</v>
      </c>
      <c r="Z637" s="979">
        <f>_xlfn.XLOOKUP($D637,Help2_FC!$D:$D,Help2_FC!W:W)</f>
        <v>3305</v>
      </c>
      <c r="AA637" s="979">
        <f>_xlfn.XLOOKUP($D637,Help2_FC!$D:$D,Help2_FC!X:X)</f>
        <v>0</v>
      </c>
      <c r="AB637" s="979">
        <f>_xlfn.XLOOKUP($D637,Help2_FC!$D:$D,Help2_FC!Y:Y)</f>
        <v>6146</v>
      </c>
      <c r="AC637" s="979">
        <f>_xlfn.XLOOKUP($D637,Help2_FC!$D:$D,Help2_FC!Z:Z)</f>
        <v>1262</v>
      </c>
      <c r="AD637" s="979">
        <f>_xlfn.XLOOKUP($D637,Help2_FC!$D:$D,Help2_FC!AA:AA)</f>
        <v>1190.6652839999999</v>
      </c>
      <c r="AE637" s="979">
        <f>_xlfn.XLOOKUP($D637,Help2_FC!$D:$D,Help2_FC!AB:AB)</f>
        <v>140</v>
      </c>
      <c r="AF637" s="979">
        <f>_xlfn.XLOOKUP($D637,Help2_FC!$D:$D,Help2_FC!AC:AC)</f>
        <v>305</v>
      </c>
      <c r="AG637" s="979">
        <f>_xlfn.XLOOKUP($D637,Help2_FC!$D:$D,Help2_FC!AD:AD)</f>
        <v>0</v>
      </c>
      <c r="AH637" s="979">
        <f>_xlfn.XLOOKUP($D637,Help2_FC!$D:$D,Help2_FC!AE:AE)</f>
        <v>837.00000000000023</v>
      </c>
      <c r="AI637" s="979">
        <f>_xlfn.XLOOKUP($D637,Help2_FC!$D:$D,Help2_FC!AF:AF)</f>
        <v>3459.6</v>
      </c>
      <c r="AJ637" s="979">
        <f>_xlfn.XLOOKUP($D637,Help2_FC!$D:$D,Help2_FC!AG:AG)</f>
        <v>367.59016653054664</v>
      </c>
      <c r="AK637" s="979">
        <f>_xlfn.XLOOKUP($D637,Help2_FC!$D:$D,Help2_FC!AH:AH)</f>
        <v>6281.3676643445069</v>
      </c>
      <c r="AL637" s="979">
        <f>_xlfn.XLOOKUP($D637,Help2_FC!$D:$D,Help2_FC!AI:AI)</f>
        <v>748</v>
      </c>
      <c r="AM637" s="979">
        <f>_xlfn.XLOOKUP($D637,Help2_FC!$D:$D,Help2_FC!AJ:AJ)</f>
        <v>0</v>
      </c>
      <c r="AN637" s="979">
        <f>_xlfn.XLOOKUP($D637,Help2_FC!$D:$D,Help2_FC!AK:AK)</f>
        <v>0</v>
      </c>
    </row>
    <row r="638" spans="1:40" x14ac:dyDescent="0.2">
      <c r="A638" s="1">
        <v>45562</v>
      </c>
      <c r="B638">
        <f t="shared" si="68"/>
        <v>9</v>
      </c>
      <c r="C638">
        <f t="shared" si="69"/>
        <v>2024</v>
      </c>
      <c r="D638" s="872" t="str">
        <f t="shared" si="66"/>
        <v>09´2024</v>
      </c>
      <c r="E638" s="1"/>
      <c r="F638" s="2">
        <f t="shared" si="67"/>
        <v>24</v>
      </c>
      <c r="G638" s="1483">
        <f t="shared" si="70"/>
        <v>3.5842293906810034E-2</v>
      </c>
      <c r="H638" s="5">
        <f t="shared" si="71"/>
        <v>1</v>
      </c>
      <c r="I638" s="995">
        <f>_xlfn.XLOOKUP($D638,Help2_FC!$D:$D,Help2_FC!H:H)</f>
        <v>18219</v>
      </c>
      <c r="J638" s="979">
        <f>_xlfn.XLOOKUP($D638,Help2_FC!$D:$D,Help2_FC!I:I)</f>
        <v>10811</v>
      </c>
      <c r="K638" s="979">
        <f>_xlfn.XLOOKUP($D638,Help2_FC!$D:$D,Help2_FC!J:J)</f>
        <v>2876</v>
      </c>
      <c r="L638" s="979">
        <f>_xlfn.XLOOKUP($D638,Help2_FC!$D:$D,Help2_FC!K:K)</f>
        <v>3270</v>
      </c>
      <c r="M638" s="979">
        <f>_xlfn.XLOOKUP($D638,Help2_FC!$D:$D,Help2_FC!L:L)</f>
        <v>8138.7786920959079</v>
      </c>
      <c r="N638" s="979">
        <f>_xlfn.XLOOKUP($D638,Help2_FC!$D:$D,Help2_FC!M:M)</f>
        <v>9554.5436037013114</v>
      </c>
      <c r="P638" s="979">
        <f>_xlfn.XLOOKUP($D638,Help2_FC!$D:$D,Help2_FC!F:F)</f>
        <v>669.6</v>
      </c>
      <c r="Q638" s="979">
        <f t="shared" si="72"/>
        <v>720</v>
      </c>
      <c r="R638" s="979">
        <f>_xlfn.XLOOKUP($D638,Help2_FC!$D:$D,Help2_FC!N:N)</f>
        <v>8138.7786920959079</v>
      </c>
      <c r="S638" s="979">
        <f>_xlfn.XLOOKUP($D638,Help2_FC!$D:$D,Help2_FC!O:O)</f>
        <v>8264.7041836491953</v>
      </c>
      <c r="T638" s="979">
        <f>_xlfn.XLOOKUP($D638,Help2_FC!$D:$D,Help2_FC!P:P)</f>
        <v>550</v>
      </c>
      <c r="U638" s="979">
        <f>_xlfn.XLOOKUP($D638,Help2_FC!$D:$D,Help2_FC!Q:Q)</f>
        <v>100</v>
      </c>
      <c r="V638" s="979">
        <f>_xlfn.XLOOKUP($D638,Help2_FC!$D:$D,Help2_FC!R:R)</f>
        <v>70</v>
      </c>
      <c r="W638" s="979">
        <f>_xlfn.XLOOKUP($D638,Help2_FC!$D:$D,Help2_FC!S:S)</f>
        <v>24000</v>
      </c>
      <c r="Y638" s="979">
        <f>_xlfn.XLOOKUP($D638,Help2_FC!$D:$D,Help2_FC!V:V)</f>
        <v>7506</v>
      </c>
      <c r="Z638" s="979">
        <f>_xlfn.XLOOKUP($D638,Help2_FC!$D:$D,Help2_FC!W:W)</f>
        <v>3305</v>
      </c>
      <c r="AA638" s="979">
        <f>_xlfn.XLOOKUP($D638,Help2_FC!$D:$D,Help2_FC!X:X)</f>
        <v>0</v>
      </c>
      <c r="AB638" s="979">
        <f>_xlfn.XLOOKUP($D638,Help2_FC!$D:$D,Help2_FC!Y:Y)</f>
        <v>6146</v>
      </c>
      <c r="AC638" s="979">
        <f>_xlfn.XLOOKUP($D638,Help2_FC!$D:$D,Help2_FC!Z:Z)</f>
        <v>1262</v>
      </c>
      <c r="AD638" s="979">
        <f>_xlfn.XLOOKUP($D638,Help2_FC!$D:$D,Help2_FC!AA:AA)</f>
        <v>1190.6652839999999</v>
      </c>
      <c r="AE638" s="979">
        <f>_xlfn.XLOOKUP($D638,Help2_FC!$D:$D,Help2_FC!AB:AB)</f>
        <v>140</v>
      </c>
      <c r="AF638" s="979">
        <f>_xlfn.XLOOKUP($D638,Help2_FC!$D:$D,Help2_FC!AC:AC)</f>
        <v>305</v>
      </c>
      <c r="AG638" s="979">
        <f>_xlfn.XLOOKUP($D638,Help2_FC!$D:$D,Help2_FC!AD:AD)</f>
        <v>0</v>
      </c>
      <c r="AH638" s="979">
        <f>_xlfn.XLOOKUP($D638,Help2_FC!$D:$D,Help2_FC!AE:AE)</f>
        <v>837.00000000000023</v>
      </c>
      <c r="AI638" s="979">
        <f>_xlfn.XLOOKUP($D638,Help2_FC!$D:$D,Help2_FC!AF:AF)</f>
        <v>3459.6</v>
      </c>
      <c r="AJ638" s="979">
        <f>_xlfn.XLOOKUP($D638,Help2_FC!$D:$D,Help2_FC!AG:AG)</f>
        <v>367.59016653054664</v>
      </c>
      <c r="AK638" s="979">
        <f>_xlfn.XLOOKUP($D638,Help2_FC!$D:$D,Help2_FC!AH:AH)</f>
        <v>6281.3676643445069</v>
      </c>
      <c r="AL638" s="979">
        <f>_xlfn.XLOOKUP($D638,Help2_FC!$D:$D,Help2_FC!AI:AI)</f>
        <v>748</v>
      </c>
      <c r="AM638" s="979">
        <f>_xlfn.XLOOKUP($D638,Help2_FC!$D:$D,Help2_FC!AJ:AJ)</f>
        <v>0</v>
      </c>
      <c r="AN638" s="979">
        <f>_xlfn.XLOOKUP($D638,Help2_FC!$D:$D,Help2_FC!AK:AK)</f>
        <v>0</v>
      </c>
    </row>
    <row r="639" spans="1:40" x14ac:dyDescent="0.2">
      <c r="A639" s="1">
        <v>45563</v>
      </c>
      <c r="B639">
        <f t="shared" si="68"/>
        <v>9</v>
      </c>
      <c r="C639">
        <f t="shared" si="69"/>
        <v>2024</v>
      </c>
      <c r="D639" s="872" t="str">
        <f t="shared" si="66"/>
        <v>09´2024</v>
      </c>
      <c r="F639" s="2">
        <f t="shared" si="67"/>
        <v>24</v>
      </c>
      <c r="G639" s="1483">
        <f t="shared" si="70"/>
        <v>3.5842293906810034E-2</v>
      </c>
      <c r="H639" s="5">
        <f t="shared" si="71"/>
        <v>1</v>
      </c>
      <c r="I639" s="995">
        <f>_xlfn.XLOOKUP($D639,Help2_FC!$D:$D,Help2_FC!H:H)</f>
        <v>18219</v>
      </c>
      <c r="J639" s="979">
        <f>_xlfn.XLOOKUP($D639,Help2_FC!$D:$D,Help2_FC!I:I)</f>
        <v>10811</v>
      </c>
      <c r="K639" s="979">
        <f>_xlfn.XLOOKUP($D639,Help2_FC!$D:$D,Help2_FC!J:J)</f>
        <v>2876</v>
      </c>
      <c r="L639" s="979">
        <f>_xlfn.XLOOKUP($D639,Help2_FC!$D:$D,Help2_FC!K:K)</f>
        <v>3270</v>
      </c>
      <c r="M639" s="979">
        <f>_xlfn.XLOOKUP($D639,Help2_FC!$D:$D,Help2_FC!L:L)</f>
        <v>8138.7786920959079</v>
      </c>
      <c r="N639" s="979">
        <f>_xlfn.XLOOKUP($D639,Help2_FC!$D:$D,Help2_FC!M:M)</f>
        <v>9554.5436037013114</v>
      </c>
      <c r="P639" s="979">
        <f>_xlfn.XLOOKUP($D639,Help2_FC!$D:$D,Help2_FC!F:F)</f>
        <v>669.6</v>
      </c>
      <c r="Q639" s="979">
        <f t="shared" si="72"/>
        <v>720</v>
      </c>
      <c r="R639" s="979">
        <f>_xlfn.XLOOKUP($D639,Help2_FC!$D:$D,Help2_FC!N:N)</f>
        <v>8138.7786920959079</v>
      </c>
      <c r="S639" s="979">
        <f>_xlfn.XLOOKUP($D639,Help2_FC!$D:$D,Help2_FC!O:O)</f>
        <v>8264.7041836491953</v>
      </c>
      <c r="T639" s="979">
        <f>_xlfn.XLOOKUP($D639,Help2_FC!$D:$D,Help2_FC!P:P)</f>
        <v>550</v>
      </c>
      <c r="U639" s="979">
        <f>_xlfn.XLOOKUP($D639,Help2_FC!$D:$D,Help2_FC!Q:Q)</f>
        <v>100</v>
      </c>
      <c r="V639" s="979">
        <f>_xlfn.XLOOKUP($D639,Help2_FC!$D:$D,Help2_FC!R:R)</f>
        <v>70</v>
      </c>
      <c r="W639" s="979">
        <f>_xlfn.XLOOKUP($D639,Help2_FC!$D:$D,Help2_FC!S:S)</f>
        <v>24000</v>
      </c>
      <c r="Y639" s="979">
        <f>_xlfn.XLOOKUP($D639,Help2_FC!$D:$D,Help2_FC!V:V)</f>
        <v>7506</v>
      </c>
      <c r="Z639" s="979">
        <f>_xlfn.XLOOKUP($D639,Help2_FC!$D:$D,Help2_FC!W:W)</f>
        <v>3305</v>
      </c>
      <c r="AA639" s="979">
        <f>_xlfn.XLOOKUP($D639,Help2_FC!$D:$D,Help2_FC!X:X)</f>
        <v>0</v>
      </c>
      <c r="AB639" s="979">
        <f>_xlfn.XLOOKUP($D639,Help2_FC!$D:$D,Help2_FC!Y:Y)</f>
        <v>6146</v>
      </c>
      <c r="AC639" s="979">
        <f>_xlfn.XLOOKUP($D639,Help2_FC!$D:$D,Help2_FC!Z:Z)</f>
        <v>1262</v>
      </c>
      <c r="AD639" s="979">
        <f>_xlfn.XLOOKUP($D639,Help2_FC!$D:$D,Help2_FC!AA:AA)</f>
        <v>1190.6652839999999</v>
      </c>
      <c r="AE639" s="979">
        <f>_xlfn.XLOOKUP($D639,Help2_FC!$D:$D,Help2_FC!AB:AB)</f>
        <v>140</v>
      </c>
      <c r="AF639" s="979">
        <f>_xlfn.XLOOKUP($D639,Help2_FC!$D:$D,Help2_FC!AC:AC)</f>
        <v>305</v>
      </c>
      <c r="AG639" s="979">
        <f>_xlfn.XLOOKUP($D639,Help2_FC!$D:$D,Help2_FC!AD:AD)</f>
        <v>0</v>
      </c>
      <c r="AH639" s="979">
        <f>_xlfn.XLOOKUP($D639,Help2_FC!$D:$D,Help2_FC!AE:AE)</f>
        <v>837.00000000000023</v>
      </c>
      <c r="AI639" s="979">
        <f>_xlfn.XLOOKUP($D639,Help2_FC!$D:$D,Help2_FC!AF:AF)</f>
        <v>3459.6</v>
      </c>
      <c r="AJ639" s="979">
        <f>_xlfn.XLOOKUP($D639,Help2_FC!$D:$D,Help2_FC!AG:AG)</f>
        <v>367.59016653054664</v>
      </c>
      <c r="AK639" s="979">
        <f>_xlfn.XLOOKUP($D639,Help2_FC!$D:$D,Help2_FC!AH:AH)</f>
        <v>6281.3676643445069</v>
      </c>
      <c r="AL639" s="979">
        <f>_xlfn.XLOOKUP($D639,Help2_FC!$D:$D,Help2_FC!AI:AI)</f>
        <v>748</v>
      </c>
      <c r="AM639" s="979">
        <f>_xlfn.XLOOKUP($D639,Help2_FC!$D:$D,Help2_FC!AJ:AJ)</f>
        <v>0</v>
      </c>
      <c r="AN639" s="979">
        <f>_xlfn.XLOOKUP($D639,Help2_FC!$D:$D,Help2_FC!AK:AK)</f>
        <v>0</v>
      </c>
    </row>
    <row r="640" spans="1:40" x14ac:dyDescent="0.2">
      <c r="A640" s="1">
        <v>45564</v>
      </c>
      <c r="B640">
        <f t="shared" si="68"/>
        <v>9</v>
      </c>
      <c r="C640">
        <f t="shared" si="69"/>
        <v>2024</v>
      </c>
      <c r="D640" s="872" t="str">
        <f t="shared" si="66"/>
        <v>09´2024</v>
      </c>
      <c r="F640" s="2">
        <f t="shared" si="67"/>
        <v>24</v>
      </c>
      <c r="G640" s="1483">
        <f t="shared" si="70"/>
        <v>3.5842293906810034E-2</v>
      </c>
      <c r="H640" s="5">
        <f t="shared" si="71"/>
        <v>1</v>
      </c>
      <c r="I640" s="995">
        <f>_xlfn.XLOOKUP($D640,Help2_FC!$D:$D,Help2_FC!H:H)</f>
        <v>18219</v>
      </c>
      <c r="J640" s="979">
        <f>_xlfn.XLOOKUP($D640,Help2_FC!$D:$D,Help2_FC!I:I)</f>
        <v>10811</v>
      </c>
      <c r="K640" s="979">
        <f>_xlfn.XLOOKUP($D640,Help2_FC!$D:$D,Help2_FC!J:J)</f>
        <v>2876</v>
      </c>
      <c r="L640" s="979">
        <f>_xlfn.XLOOKUP($D640,Help2_FC!$D:$D,Help2_FC!K:K)</f>
        <v>3270</v>
      </c>
      <c r="M640" s="979">
        <f>_xlfn.XLOOKUP($D640,Help2_FC!$D:$D,Help2_FC!L:L)</f>
        <v>8138.7786920959079</v>
      </c>
      <c r="N640" s="979">
        <f>_xlfn.XLOOKUP($D640,Help2_FC!$D:$D,Help2_FC!M:M)</f>
        <v>9554.5436037013114</v>
      </c>
      <c r="P640" s="979">
        <f>_xlfn.XLOOKUP($D640,Help2_FC!$D:$D,Help2_FC!F:F)</f>
        <v>669.6</v>
      </c>
      <c r="Q640" s="979">
        <f t="shared" si="72"/>
        <v>720</v>
      </c>
      <c r="R640" s="979">
        <f>_xlfn.XLOOKUP($D640,Help2_FC!$D:$D,Help2_FC!N:N)</f>
        <v>8138.7786920959079</v>
      </c>
      <c r="S640" s="979">
        <f>_xlfn.XLOOKUP($D640,Help2_FC!$D:$D,Help2_FC!O:O)</f>
        <v>8264.7041836491953</v>
      </c>
      <c r="T640" s="979">
        <f>_xlfn.XLOOKUP($D640,Help2_FC!$D:$D,Help2_FC!P:P)</f>
        <v>550</v>
      </c>
      <c r="U640" s="979">
        <f>_xlfn.XLOOKUP($D640,Help2_FC!$D:$D,Help2_FC!Q:Q)</f>
        <v>100</v>
      </c>
      <c r="V640" s="979">
        <f>_xlfn.XLOOKUP($D640,Help2_FC!$D:$D,Help2_FC!R:R)</f>
        <v>70</v>
      </c>
      <c r="W640" s="979">
        <f>_xlfn.XLOOKUP($D640,Help2_FC!$D:$D,Help2_FC!S:S)</f>
        <v>24000</v>
      </c>
      <c r="Y640" s="979">
        <f>_xlfn.XLOOKUP($D640,Help2_FC!$D:$D,Help2_FC!V:V)</f>
        <v>7506</v>
      </c>
      <c r="Z640" s="979">
        <f>_xlfn.XLOOKUP($D640,Help2_FC!$D:$D,Help2_FC!W:W)</f>
        <v>3305</v>
      </c>
      <c r="AA640" s="979">
        <f>_xlfn.XLOOKUP($D640,Help2_FC!$D:$D,Help2_FC!X:X)</f>
        <v>0</v>
      </c>
      <c r="AB640" s="979">
        <f>_xlfn.XLOOKUP($D640,Help2_FC!$D:$D,Help2_FC!Y:Y)</f>
        <v>6146</v>
      </c>
      <c r="AC640" s="979">
        <f>_xlfn.XLOOKUP($D640,Help2_FC!$D:$D,Help2_FC!Z:Z)</f>
        <v>1262</v>
      </c>
      <c r="AD640" s="979">
        <f>_xlfn.XLOOKUP($D640,Help2_FC!$D:$D,Help2_FC!AA:AA)</f>
        <v>1190.6652839999999</v>
      </c>
      <c r="AE640" s="979">
        <f>_xlfn.XLOOKUP($D640,Help2_FC!$D:$D,Help2_FC!AB:AB)</f>
        <v>140</v>
      </c>
      <c r="AF640" s="979">
        <f>_xlfn.XLOOKUP($D640,Help2_FC!$D:$D,Help2_FC!AC:AC)</f>
        <v>305</v>
      </c>
      <c r="AG640" s="979">
        <f>_xlfn.XLOOKUP($D640,Help2_FC!$D:$D,Help2_FC!AD:AD)</f>
        <v>0</v>
      </c>
      <c r="AH640" s="979">
        <f>_xlfn.XLOOKUP($D640,Help2_FC!$D:$D,Help2_FC!AE:AE)</f>
        <v>837.00000000000023</v>
      </c>
      <c r="AI640" s="979">
        <f>_xlfn.XLOOKUP($D640,Help2_FC!$D:$D,Help2_FC!AF:AF)</f>
        <v>3459.6</v>
      </c>
      <c r="AJ640" s="979">
        <f>_xlfn.XLOOKUP($D640,Help2_FC!$D:$D,Help2_FC!AG:AG)</f>
        <v>367.59016653054664</v>
      </c>
      <c r="AK640" s="979">
        <f>_xlfn.XLOOKUP($D640,Help2_FC!$D:$D,Help2_FC!AH:AH)</f>
        <v>6281.3676643445069</v>
      </c>
      <c r="AL640" s="979">
        <f>_xlfn.XLOOKUP($D640,Help2_FC!$D:$D,Help2_FC!AI:AI)</f>
        <v>748</v>
      </c>
      <c r="AM640" s="979">
        <f>_xlfn.XLOOKUP($D640,Help2_FC!$D:$D,Help2_FC!AJ:AJ)</f>
        <v>0</v>
      </c>
      <c r="AN640" s="979">
        <f>_xlfn.XLOOKUP($D640,Help2_FC!$D:$D,Help2_FC!AK:AK)</f>
        <v>0</v>
      </c>
    </row>
    <row r="641" spans="1:40" x14ac:dyDescent="0.2">
      <c r="A641" s="1">
        <v>45565</v>
      </c>
      <c r="B641">
        <f t="shared" si="68"/>
        <v>9</v>
      </c>
      <c r="C641">
        <f t="shared" si="69"/>
        <v>2024</v>
      </c>
      <c r="D641" s="872" t="str">
        <f t="shared" si="66"/>
        <v>09´2024</v>
      </c>
      <c r="F641" s="2">
        <f t="shared" si="67"/>
        <v>24</v>
      </c>
      <c r="G641" s="1483">
        <f t="shared" si="70"/>
        <v>3.5842293906810034E-2</v>
      </c>
      <c r="H641" s="5">
        <f t="shared" si="71"/>
        <v>1</v>
      </c>
      <c r="I641" s="995">
        <f>_xlfn.XLOOKUP($D641,Help2_FC!$D:$D,Help2_FC!H:H)</f>
        <v>18219</v>
      </c>
      <c r="J641" s="979">
        <f>_xlfn.XLOOKUP($D641,Help2_FC!$D:$D,Help2_FC!I:I)</f>
        <v>10811</v>
      </c>
      <c r="K641" s="979">
        <f>_xlfn.XLOOKUP($D641,Help2_FC!$D:$D,Help2_FC!J:J)</f>
        <v>2876</v>
      </c>
      <c r="L641" s="979">
        <f>_xlfn.XLOOKUP($D641,Help2_FC!$D:$D,Help2_FC!K:K)</f>
        <v>3270</v>
      </c>
      <c r="M641" s="979">
        <f>_xlfn.XLOOKUP($D641,Help2_FC!$D:$D,Help2_FC!L:L)</f>
        <v>8138.7786920959079</v>
      </c>
      <c r="N641" s="979">
        <f>_xlfn.XLOOKUP($D641,Help2_FC!$D:$D,Help2_FC!M:M)</f>
        <v>9554.5436037013114</v>
      </c>
      <c r="P641" s="979">
        <f>_xlfn.XLOOKUP($D641,Help2_FC!$D:$D,Help2_FC!F:F)</f>
        <v>669.6</v>
      </c>
      <c r="Q641" s="979">
        <f t="shared" si="72"/>
        <v>720</v>
      </c>
      <c r="R641" s="979">
        <f>_xlfn.XLOOKUP($D641,Help2_FC!$D:$D,Help2_FC!N:N)</f>
        <v>8138.7786920959079</v>
      </c>
      <c r="S641" s="979">
        <f>_xlfn.XLOOKUP($D641,Help2_FC!$D:$D,Help2_FC!O:O)</f>
        <v>8264.7041836491953</v>
      </c>
      <c r="T641" s="979">
        <f>_xlfn.XLOOKUP($D641,Help2_FC!$D:$D,Help2_FC!P:P)</f>
        <v>550</v>
      </c>
      <c r="U641" s="979">
        <f>_xlfn.XLOOKUP($D641,Help2_FC!$D:$D,Help2_FC!Q:Q)</f>
        <v>100</v>
      </c>
      <c r="V641" s="979">
        <f>_xlfn.XLOOKUP($D641,Help2_FC!$D:$D,Help2_FC!R:R)</f>
        <v>70</v>
      </c>
      <c r="W641" s="979">
        <f>_xlfn.XLOOKUP($D641,Help2_FC!$D:$D,Help2_FC!S:S)</f>
        <v>24000</v>
      </c>
      <c r="Y641" s="979">
        <f>_xlfn.XLOOKUP($D641,Help2_FC!$D:$D,Help2_FC!V:V)</f>
        <v>7506</v>
      </c>
      <c r="Z641" s="979">
        <f>_xlfn.XLOOKUP($D641,Help2_FC!$D:$D,Help2_FC!W:W)</f>
        <v>3305</v>
      </c>
      <c r="AA641" s="979">
        <f>_xlfn.XLOOKUP($D641,Help2_FC!$D:$D,Help2_FC!X:X)</f>
        <v>0</v>
      </c>
      <c r="AB641" s="979">
        <f>_xlfn.XLOOKUP($D641,Help2_FC!$D:$D,Help2_FC!Y:Y)</f>
        <v>6146</v>
      </c>
      <c r="AC641" s="979">
        <f>_xlfn.XLOOKUP($D641,Help2_FC!$D:$D,Help2_FC!Z:Z)</f>
        <v>1262</v>
      </c>
      <c r="AD641" s="979">
        <f>_xlfn.XLOOKUP($D641,Help2_FC!$D:$D,Help2_FC!AA:AA)</f>
        <v>1190.6652839999999</v>
      </c>
      <c r="AE641" s="979">
        <f>_xlfn.XLOOKUP($D641,Help2_FC!$D:$D,Help2_FC!AB:AB)</f>
        <v>140</v>
      </c>
      <c r="AF641" s="979">
        <f>_xlfn.XLOOKUP($D641,Help2_FC!$D:$D,Help2_FC!AC:AC)</f>
        <v>305</v>
      </c>
      <c r="AG641" s="979">
        <f>_xlfn.XLOOKUP($D641,Help2_FC!$D:$D,Help2_FC!AD:AD)</f>
        <v>0</v>
      </c>
      <c r="AH641" s="979">
        <f>_xlfn.XLOOKUP($D641,Help2_FC!$D:$D,Help2_FC!AE:AE)</f>
        <v>837.00000000000023</v>
      </c>
      <c r="AI641" s="979">
        <f>_xlfn.XLOOKUP($D641,Help2_FC!$D:$D,Help2_FC!AF:AF)</f>
        <v>3459.6</v>
      </c>
      <c r="AJ641" s="979">
        <f>_xlfn.XLOOKUP($D641,Help2_FC!$D:$D,Help2_FC!AG:AG)</f>
        <v>367.59016653054664</v>
      </c>
      <c r="AK641" s="979">
        <f>_xlfn.XLOOKUP($D641,Help2_FC!$D:$D,Help2_FC!AH:AH)</f>
        <v>6281.3676643445069</v>
      </c>
      <c r="AL641" s="979">
        <f>_xlfn.XLOOKUP($D641,Help2_FC!$D:$D,Help2_FC!AI:AI)</f>
        <v>748</v>
      </c>
      <c r="AM641" s="979">
        <f>_xlfn.XLOOKUP($D641,Help2_FC!$D:$D,Help2_FC!AJ:AJ)</f>
        <v>0</v>
      </c>
      <c r="AN641" s="979">
        <f>_xlfn.XLOOKUP($D641,Help2_FC!$D:$D,Help2_FC!AK:AK)</f>
        <v>0</v>
      </c>
    </row>
    <row r="642" spans="1:40" x14ac:dyDescent="0.2">
      <c r="A642" s="1">
        <v>45566</v>
      </c>
      <c r="B642">
        <f t="shared" si="68"/>
        <v>10</v>
      </c>
      <c r="C642">
        <f t="shared" si="69"/>
        <v>2024</v>
      </c>
      <c r="D642" s="872" t="str">
        <f t="shared" si="66"/>
        <v>10´2024</v>
      </c>
      <c r="F642" s="2">
        <f t="shared" si="67"/>
        <v>24</v>
      </c>
      <c r="G642" s="1483">
        <f t="shared" si="70"/>
        <v>3.4013605442176867E-2</v>
      </c>
      <c r="H642" s="5">
        <f t="shared" si="71"/>
        <v>1</v>
      </c>
      <c r="I642" s="995">
        <f>_xlfn.XLOOKUP($D642,Help2_FC!$D:$D,Help2_FC!H:H)</f>
        <v>0</v>
      </c>
      <c r="J642" s="979">
        <f>_xlfn.XLOOKUP($D642,Help2_FC!$D:$D,Help2_FC!I:I)</f>
        <v>0</v>
      </c>
      <c r="K642" s="979">
        <f>_xlfn.XLOOKUP($D642,Help2_FC!$D:$D,Help2_FC!J:J)</f>
        <v>0</v>
      </c>
      <c r="L642" s="979">
        <f>_xlfn.XLOOKUP($D642,Help2_FC!$D:$D,Help2_FC!K:K)</f>
        <v>0</v>
      </c>
      <c r="M642" s="979">
        <f>_xlfn.XLOOKUP($D642,Help2_FC!$D:$D,Help2_FC!L:L)</f>
        <v>0</v>
      </c>
      <c r="N642" s="979">
        <f>_xlfn.XLOOKUP($D642,Help2_FC!$D:$D,Help2_FC!M:M)</f>
        <v>0</v>
      </c>
      <c r="P642" s="979">
        <f>_xlfn.XLOOKUP($D642,Help2_FC!$D:$D,Help2_FC!F:F)</f>
        <v>705.6</v>
      </c>
      <c r="Q642" s="979">
        <f t="shared" si="72"/>
        <v>744</v>
      </c>
      <c r="R642" s="979">
        <f>_xlfn.XLOOKUP($D642,Help2_FC!$D:$D,Help2_FC!N:N)</f>
        <v>0</v>
      </c>
      <c r="S642" s="979">
        <f>_xlfn.XLOOKUP($D642,Help2_FC!$D:$D,Help2_FC!O:O)</f>
        <v>0</v>
      </c>
      <c r="T642" s="979">
        <f>_xlfn.XLOOKUP($D642,Help2_FC!$D:$D,Help2_FC!P:P)</f>
        <v>0</v>
      </c>
      <c r="U642" s="979">
        <f>_xlfn.XLOOKUP($D642,Help2_FC!$D:$D,Help2_FC!Q:Q)</f>
        <v>0</v>
      </c>
      <c r="V642" s="979">
        <f>_xlfn.XLOOKUP($D642,Help2_FC!$D:$D,Help2_FC!R:R)</f>
        <v>0</v>
      </c>
      <c r="W642" s="979">
        <f>_xlfn.XLOOKUP($D642,Help2_FC!$D:$D,Help2_FC!S:S)</f>
        <v>0</v>
      </c>
      <c r="Y642" s="979">
        <f>_xlfn.XLOOKUP($D642,Help2_FC!$D:$D,Help2_FC!V:V)</f>
        <v>0</v>
      </c>
      <c r="Z642" s="979">
        <f>_xlfn.XLOOKUP($D642,Help2_FC!$D:$D,Help2_FC!W:W)</f>
        <v>0</v>
      </c>
      <c r="AA642" s="979">
        <f>_xlfn.XLOOKUP($D642,Help2_FC!$D:$D,Help2_FC!X:X)</f>
        <v>0</v>
      </c>
      <c r="AB642" s="979">
        <f>_xlfn.XLOOKUP($D642,Help2_FC!$D:$D,Help2_FC!Y:Y)</f>
        <v>0</v>
      </c>
      <c r="AC642" s="979">
        <f>_xlfn.XLOOKUP($D642,Help2_FC!$D:$D,Help2_FC!Z:Z)</f>
        <v>0</v>
      </c>
      <c r="AD642" s="979">
        <f>_xlfn.XLOOKUP($D642,Help2_FC!$D:$D,Help2_FC!AA:AA)</f>
        <v>0</v>
      </c>
      <c r="AE642" s="979">
        <f>_xlfn.XLOOKUP($D642,Help2_FC!$D:$D,Help2_FC!AB:AB)</f>
        <v>0</v>
      </c>
      <c r="AF642" s="979">
        <f>_xlfn.XLOOKUP($D642,Help2_FC!$D:$D,Help2_FC!AC:AC)</f>
        <v>0</v>
      </c>
      <c r="AG642" s="979">
        <f>_xlfn.XLOOKUP($D642,Help2_FC!$D:$D,Help2_FC!AD:AD)</f>
        <v>0</v>
      </c>
      <c r="AH642" s="979">
        <f>_xlfn.XLOOKUP($D642,Help2_FC!$D:$D,Help2_FC!AE:AE)</f>
        <v>0</v>
      </c>
      <c r="AI642" s="979">
        <f>_xlfn.XLOOKUP($D642,Help2_FC!$D:$D,Help2_FC!AF:AF)</f>
        <v>0</v>
      </c>
      <c r="AJ642" s="979">
        <f>_xlfn.XLOOKUP($D642,Help2_FC!$D:$D,Help2_FC!AG:AG)</f>
        <v>0</v>
      </c>
      <c r="AK642" s="979">
        <f>_xlfn.XLOOKUP($D642,Help2_FC!$D:$D,Help2_FC!AH:AH)</f>
        <v>0</v>
      </c>
      <c r="AL642" s="979">
        <f>_xlfn.XLOOKUP($D642,Help2_FC!$D:$D,Help2_FC!AI:AI)</f>
        <v>0</v>
      </c>
      <c r="AM642" s="979">
        <f>_xlfn.XLOOKUP($D642,Help2_FC!$D:$D,Help2_FC!AJ:AJ)</f>
        <v>0</v>
      </c>
      <c r="AN642" s="979">
        <f>_xlfn.XLOOKUP($D642,Help2_FC!$D:$D,Help2_FC!AK:AK)</f>
        <v>0</v>
      </c>
    </row>
    <row r="643" spans="1:40" x14ac:dyDescent="0.2">
      <c r="A643" s="1">
        <v>45567</v>
      </c>
      <c r="B643">
        <f t="shared" si="68"/>
        <v>10</v>
      </c>
      <c r="C643">
        <f t="shared" si="69"/>
        <v>2024</v>
      </c>
      <c r="D643" s="872" t="str">
        <f t="shared" si="66"/>
        <v>10´2024</v>
      </c>
      <c r="F643" s="2">
        <f t="shared" si="67"/>
        <v>24</v>
      </c>
      <c r="G643" s="1483">
        <f t="shared" si="70"/>
        <v>3.4013605442176867E-2</v>
      </c>
      <c r="H643" s="5">
        <f t="shared" si="71"/>
        <v>1</v>
      </c>
      <c r="I643" s="995">
        <f>_xlfn.XLOOKUP($D643,Help2_FC!$D:$D,Help2_FC!H:H)</f>
        <v>0</v>
      </c>
      <c r="J643" s="979">
        <f>_xlfn.XLOOKUP($D643,Help2_FC!$D:$D,Help2_FC!I:I)</f>
        <v>0</v>
      </c>
      <c r="K643" s="979">
        <f>_xlfn.XLOOKUP($D643,Help2_FC!$D:$D,Help2_FC!J:J)</f>
        <v>0</v>
      </c>
      <c r="L643" s="979">
        <f>_xlfn.XLOOKUP($D643,Help2_FC!$D:$D,Help2_FC!K:K)</f>
        <v>0</v>
      </c>
      <c r="M643" s="979">
        <f>_xlfn.XLOOKUP($D643,Help2_FC!$D:$D,Help2_FC!L:L)</f>
        <v>0</v>
      </c>
      <c r="N643" s="979">
        <f>_xlfn.XLOOKUP($D643,Help2_FC!$D:$D,Help2_FC!M:M)</f>
        <v>0</v>
      </c>
      <c r="P643" s="979">
        <f>_xlfn.XLOOKUP($D643,Help2_FC!$D:$D,Help2_FC!F:F)</f>
        <v>705.6</v>
      </c>
      <c r="Q643" s="979">
        <f t="shared" si="72"/>
        <v>744</v>
      </c>
      <c r="R643" s="979">
        <f>_xlfn.XLOOKUP($D643,Help2_FC!$D:$D,Help2_FC!N:N)</f>
        <v>0</v>
      </c>
      <c r="S643" s="979">
        <f>_xlfn.XLOOKUP($D643,Help2_FC!$D:$D,Help2_FC!O:O)</f>
        <v>0</v>
      </c>
      <c r="T643" s="979">
        <f>_xlfn.XLOOKUP($D643,Help2_FC!$D:$D,Help2_FC!P:P)</f>
        <v>0</v>
      </c>
      <c r="U643" s="979">
        <f>_xlfn.XLOOKUP($D643,Help2_FC!$D:$D,Help2_FC!Q:Q)</f>
        <v>0</v>
      </c>
      <c r="V643" s="979">
        <f>_xlfn.XLOOKUP($D643,Help2_FC!$D:$D,Help2_FC!R:R)</f>
        <v>0</v>
      </c>
      <c r="W643" s="979">
        <f>_xlfn.XLOOKUP($D643,Help2_FC!$D:$D,Help2_FC!S:S)</f>
        <v>0</v>
      </c>
      <c r="Y643" s="979">
        <f>_xlfn.XLOOKUP($D643,Help2_FC!$D:$D,Help2_FC!V:V)</f>
        <v>0</v>
      </c>
      <c r="Z643" s="979">
        <f>_xlfn.XLOOKUP($D643,Help2_FC!$D:$D,Help2_FC!W:W)</f>
        <v>0</v>
      </c>
      <c r="AA643" s="979">
        <f>_xlfn.XLOOKUP($D643,Help2_FC!$D:$D,Help2_FC!X:X)</f>
        <v>0</v>
      </c>
      <c r="AB643" s="979">
        <f>_xlfn.XLOOKUP($D643,Help2_FC!$D:$D,Help2_FC!Y:Y)</f>
        <v>0</v>
      </c>
      <c r="AC643" s="979">
        <f>_xlfn.XLOOKUP($D643,Help2_FC!$D:$D,Help2_FC!Z:Z)</f>
        <v>0</v>
      </c>
      <c r="AD643" s="979">
        <f>_xlfn.XLOOKUP($D643,Help2_FC!$D:$D,Help2_FC!AA:AA)</f>
        <v>0</v>
      </c>
      <c r="AE643" s="979">
        <f>_xlfn.XLOOKUP($D643,Help2_FC!$D:$D,Help2_FC!AB:AB)</f>
        <v>0</v>
      </c>
      <c r="AF643" s="979">
        <f>_xlfn.XLOOKUP($D643,Help2_FC!$D:$D,Help2_FC!AC:AC)</f>
        <v>0</v>
      </c>
      <c r="AG643" s="979">
        <f>_xlfn.XLOOKUP($D643,Help2_FC!$D:$D,Help2_FC!AD:AD)</f>
        <v>0</v>
      </c>
      <c r="AH643" s="979">
        <f>_xlfn.XLOOKUP($D643,Help2_FC!$D:$D,Help2_FC!AE:AE)</f>
        <v>0</v>
      </c>
      <c r="AI643" s="979">
        <f>_xlfn.XLOOKUP($D643,Help2_FC!$D:$D,Help2_FC!AF:AF)</f>
        <v>0</v>
      </c>
      <c r="AJ643" s="979">
        <f>_xlfn.XLOOKUP($D643,Help2_FC!$D:$D,Help2_FC!AG:AG)</f>
        <v>0</v>
      </c>
      <c r="AK643" s="979">
        <f>_xlfn.XLOOKUP($D643,Help2_FC!$D:$D,Help2_FC!AH:AH)</f>
        <v>0</v>
      </c>
      <c r="AL643" s="979">
        <f>_xlfn.XLOOKUP($D643,Help2_FC!$D:$D,Help2_FC!AI:AI)</f>
        <v>0</v>
      </c>
      <c r="AM643" s="979">
        <f>_xlfn.XLOOKUP($D643,Help2_FC!$D:$D,Help2_FC!AJ:AJ)</f>
        <v>0</v>
      </c>
      <c r="AN643" s="979">
        <f>_xlfn.XLOOKUP($D643,Help2_FC!$D:$D,Help2_FC!AK:AK)</f>
        <v>0</v>
      </c>
    </row>
    <row r="644" spans="1:40" x14ac:dyDescent="0.2">
      <c r="A644" s="1">
        <v>45568</v>
      </c>
      <c r="B644">
        <f t="shared" si="68"/>
        <v>10</v>
      </c>
      <c r="C644">
        <f t="shared" si="69"/>
        <v>2024</v>
      </c>
      <c r="D644" s="872" t="str">
        <f t="shared" si="66"/>
        <v>10´2024</v>
      </c>
      <c r="F644" s="2">
        <f t="shared" si="67"/>
        <v>24</v>
      </c>
      <c r="G644" s="1483">
        <f t="shared" si="70"/>
        <v>3.4013605442176867E-2</v>
      </c>
      <c r="H644" s="5">
        <f t="shared" si="71"/>
        <v>1</v>
      </c>
      <c r="I644" s="995">
        <f>_xlfn.XLOOKUP($D644,Help2_FC!$D:$D,Help2_FC!H:H)</f>
        <v>0</v>
      </c>
      <c r="J644" s="979">
        <f>_xlfn.XLOOKUP($D644,Help2_FC!$D:$D,Help2_FC!I:I)</f>
        <v>0</v>
      </c>
      <c r="K644" s="979">
        <f>_xlfn.XLOOKUP($D644,Help2_FC!$D:$D,Help2_FC!J:J)</f>
        <v>0</v>
      </c>
      <c r="L644" s="979">
        <f>_xlfn.XLOOKUP($D644,Help2_FC!$D:$D,Help2_FC!K:K)</f>
        <v>0</v>
      </c>
      <c r="M644" s="979">
        <f>_xlfn.XLOOKUP($D644,Help2_FC!$D:$D,Help2_FC!L:L)</f>
        <v>0</v>
      </c>
      <c r="N644" s="979">
        <f>_xlfn.XLOOKUP($D644,Help2_FC!$D:$D,Help2_FC!M:M)</f>
        <v>0</v>
      </c>
      <c r="P644" s="979">
        <f>_xlfn.XLOOKUP($D644,Help2_FC!$D:$D,Help2_FC!F:F)</f>
        <v>705.6</v>
      </c>
      <c r="Q644" s="979">
        <f t="shared" si="72"/>
        <v>744</v>
      </c>
      <c r="R644" s="979">
        <f>_xlfn.XLOOKUP($D644,Help2_FC!$D:$D,Help2_FC!N:N)</f>
        <v>0</v>
      </c>
      <c r="S644" s="979">
        <f>_xlfn.XLOOKUP($D644,Help2_FC!$D:$D,Help2_FC!O:O)</f>
        <v>0</v>
      </c>
      <c r="T644" s="979">
        <f>_xlfn.XLOOKUP($D644,Help2_FC!$D:$D,Help2_FC!P:P)</f>
        <v>0</v>
      </c>
      <c r="U644" s="979">
        <f>_xlfn.XLOOKUP($D644,Help2_FC!$D:$D,Help2_FC!Q:Q)</f>
        <v>0</v>
      </c>
      <c r="V644" s="979">
        <f>_xlfn.XLOOKUP($D644,Help2_FC!$D:$D,Help2_FC!R:R)</f>
        <v>0</v>
      </c>
      <c r="W644" s="979">
        <f>_xlfn.XLOOKUP($D644,Help2_FC!$D:$D,Help2_FC!S:S)</f>
        <v>0</v>
      </c>
      <c r="Y644" s="979">
        <f>_xlfn.XLOOKUP($D644,Help2_FC!$D:$D,Help2_FC!V:V)</f>
        <v>0</v>
      </c>
      <c r="Z644" s="979">
        <f>_xlfn.XLOOKUP($D644,Help2_FC!$D:$D,Help2_FC!W:W)</f>
        <v>0</v>
      </c>
      <c r="AA644" s="979">
        <f>_xlfn.XLOOKUP($D644,Help2_FC!$D:$D,Help2_FC!X:X)</f>
        <v>0</v>
      </c>
      <c r="AB644" s="979">
        <f>_xlfn.XLOOKUP($D644,Help2_FC!$D:$D,Help2_FC!Y:Y)</f>
        <v>0</v>
      </c>
      <c r="AC644" s="979">
        <f>_xlfn.XLOOKUP($D644,Help2_FC!$D:$D,Help2_FC!Z:Z)</f>
        <v>0</v>
      </c>
      <c r="AD644" s="979">
        <f>_xlfn.XLOOKUP($D644,Help2_FC!$D:$D,Help2_FC!AA:AA)</f>
        <v>0</v>
      </c>
      <c r="AE644" s="979">
        <f>_xlfn.XLOOKUP($D644,Help2_FC!$D:$D,Help2_FC!AB:AB)</f>
        <v>0</v>
      </c>
      <c r="AF644" s="979">
        <f>_xlfn.XLOOKUP($D644,Help2_FC!$D:$D,Help2_FC!AC:AC)</f>
        <v>0</v>
      </c>
      <c r="AG644" s="979">
        <f>_xlfn.XLOOKUP($D644,Help2_FC!$D:$D,Help2_FC!AD:AD)</f>
        <v>0</v>
      </c>
      <c r="AH644" s="979">
        <f>_xlfn.XLOOKUP($D644,Help2_FC!$D:$D,Help2_FC!AE:AE)</f>
        <v>0</v>
      </c>
      <c r="AI644" s="979">
        <f>_xlfn.XLOOKUP($D644,Help2_FC!$D:$D,Help2_FC!AF:AF)</f>
        <v>0</v>
      </c>
      <c r="AJ644" s="979">
        <f>_xlfn.XLOOKUP($D644,Help2_FC!$D:$D,Help2_FC!AG:AG)</f>
        <v>0</v>
      </c>
      <c r="AK644" s="979">
        <f>_xlfn.XLOOKUP($D644,Help2_FC!$D:$D,Help2_FC!AH:AH)</f>
        <v>0</v>
      </c>
      <c r="AL644" s="979">
        <f>_xlfn.XLOOKUP($D644,Help2_FC!$D:$D,Help2_FC!AI:AI)</f>
        <v>0</v>
      </c>
      <c r="AM644" s="979">
        <f>_xlfn.XLOOKUP($D644,Help2_FC!$D:$D,Help2_FC!AJ:AJ)</f>
        <v>0</v>
      </c>
      <c r="AN644" s="979">
        <f>_xlfn.XLOOKUP($D644,Help2_FC!$D:$D,Help2_FC!AK:AK)</f>
        <v>0</v>
      </c>
    </row>
    <row r="645" spans="1:40" x14ac:dyDescent="0.2">
      <c r="A645" s="1">
        <v>45569</v>
      </c>
      <c r="B645">
        <f t="shared" si="68"/>
        <v>10</v>
      </c>
      <c r="C645">
        <f t="shared" si="69"/>
        <v>2024</v>
      </c>
      <c r="D645" s="872" t="str">
        <f t="shared" si="66"/>
        <v>10´2024</v>
      </c>
      <c r="F645" s="2">
        <f t="shared" si="67"/>
        <v>24</v>
      </c>
      <c r="G645" s="1483">
        <f t="shared" si="70"/>
        <v>3.4013605442176867E-2</v>
      </c>
      <c r="H645" s="5">
        <f t="shared" si="71"/>
        <v>1</v>
      </c>
      <c r="I645" s="995">
        <f>_xlfn.XLOOKUP($D645,Help2_FC!$D:$D,Help2_FC!H:H)</f>
        <v>0</v>
      </c>
      <c r="J645" s="979">
        <f>_xlfn.XLOOKUP($D645,Help2_FC!$D:$D,Help2_FC!I:I)</f>
        <v>0</v>
      </c>
      <c r="K645" s="979">
        <f>_xlfn.XLOOKUP($D645,Help2_FC!$D:$D,Help2_FC!J:J)</f>
        <v>0</v>
      </c>
      <c r="L645" s="979">
        <f>_xlfn.XLOOKUP($D645,Help2_FC!$D:$D,Help2_FC!K:K)</f>
        <v>0</v>
      </c>
      <c r="M645" s="979">
        <f>_xlfn.XLOOKUP($D645,Help2_FC!$D:$D,Help2_FC!L:L)</f>
        <v>0</v>
      </c>
      <c r="N645" s="979">
        <f>_xlfn.XLOOKUP($D645,Help2_FC!$D:$D,Help2_FC!M:M)</f>
        <v>0</v>
      </c>
      <c r="P645" s="979">
        <f>_xlfn.XLOOKUP($D645,Help2_FC!$D:$D,Help2_FC!F:F)</f>
        <v>705.6</v>
      </c>
      <c r="Q645" s="979">
        <f t="shared" si="72"/>
        <v>744</v>
      </c>
      <c r="R645" s="979">
        <f>_xlfn.XLOOKUP($D645,Help2_FC!$D:$D,Help2_FC!N:N)</f>
        <v>0</v>
      </c>
      <c r="S645" s="979">
        <f>_xlfn.XLOOKUP($D645,Help2_FC!$D:$D,Help2_FC!O:O)</f>
        <v>0</v>
      </c>
      <c r="T645" s="979">
        <f>_xlfn.XLOOKUP($D645,Help2_FC!$D:$D,Help2_FC!P:P)</f>
        <v>0</v>
      </c>
      <c r="U645" s="979">
        <f>_xlfn.XLOOKUP($D645,Help2_FC!$D:$D,Help2_FC!Q:Q)</f>
        <v>0</v>
      </c>
      <c r="V645" s="979">
        <f>_xlfn.XLOOKUP($D645,Help2_FC!$D:$D,Help2_FC!R:R)</f>
        <v>0</v>
      </c>
      <c r="W645" s="979">
        <f>_xlfn.XLOOKUP($D645,Help2_FC!$D:$D,Help2_FC!S:S)</f>
        <v>0</v>
      </c>
      <c r="Y645" s="979">
        <f>_xlfn.XLOOKUP($D645,Help2_FC!$D:$D,Help2_FC!V:V)</f>
        <v>0</v>
      </c>
      <c r="Z645" s="979">
        <f>_xlfn.XLOOKUP($D645,Help2_FC!$D:$D,Help2_FC!W:W)</f>
        <v>0</v>
      </c>
      <c r="AA645" s="979">
        <f>_xlfn.XLOOKUP($D645,Help2_FC!$D:$D,Help2_FC!X:X)</f>
        <v>0</v>
      </c>
      <c r="AB645" s="979">
        <f>_xlfn.XLOOKUP($D645,Help2_FC!$D:$D,Help2_FC!Y:Y)</f>
        <v>0</v>
      </c>
      <c r="AC645" s="979">
        <f>_xlfn.XLOOKUP($D645,Help2_FC!$D:$D,Help2_FC!Z:Z)</f>
        <v>0</v>
      </c>
      <c r="AD645" s="979">
        <f>_xlfn.XLOOKUP($D645,Help2_FC!$D:$D,Help2_FC!AA:AA)</f>
        <v>0</v>
      </c>
      <c r="AE645" s="979">
        <f>_xlfn.XLOOKUP($D645,Help2_FC!$D:$D,Help2_FC!AB:AB)</f>
        <v>0</v>
      </c>
      <c r="AF645" s="979">
        <f>_xlfn.XLOOKUP($D645,Help2_FC!$D:$D,Help2_FC!AC:AC)</f>
        <v>0</v>
      </c>
      <c r="AG645" s="979">
        <f>_xlfn.XLOOKUP($D645,Help2_FC!$D:$D,Help2_FC!AD:AD)</f>
        <v>0</v>
      </c>
      <c r="AH645" s="979">
        <f>_xlfn.XLOOKUP($D645,Help2_FC!$D:$D,Help2_FC!AE:AE)</f>
        <v>0</v>
      </c>
      <c r="AI645" s="979">
        <f>_xlfn.XLOOKUP($D645,Help2_FC!$D:$D,Help2_FC!AF:AF)</f>
        <v>0</v>
      </c>
      <c r="AJ645" s="979">
        <f>_xlfn.XLOOKUP($D645,Help2_FC!$D:$D,Help2_FC!AG:AG)</f>
        <v>0</v>
      </c>
      <c r="AK645" s="979">
        <f>_xlfn.XLOOKUP($D645,Help2_FC!$D:$D,Help2_FC!AH:AH)</f>
        <v>0</v>
      </c>
      <c r="AL645" s="979">
        <f>_xlfn.XLOOKUP($D645,Help2_FC!$D:$D,Help2_FC!AI:AI)</f>
        <v>0</v>
      </c>
      <c r="AM645" s="979">
        <f>_xlfn.XLOOKUP($D645,Help2_FC!$D:$D,Help2_FC!AJ:AJ)</f>
        <v>0</v>
      </c>
      <c r="AN645" s="979">
        <f>_xlfn.XLOOKUP($D645,Help2_FC!$D:$D,Help2_FC!AK:AK)</f>
        <v>0</v>
      </c>
    </row>
    <row r="646" spans="1:40" x14ac:dyDescent="0.2">
      <c r="A646" s="1">
        <v>45570</v>
      </c>
      <c r="B646">
        <f t="shared" si="68"/>
        <v>10</v>
      </c>
      <c r="C646">
        <f t="shared" si="69"/>
        <v>2024</v>
      </c>
      <c r="D646" s="872" t="str">
        <f t="shared" si="66"/>
        <v>10´2024</v>
      </c>
      <c r="F646" s="2">
        <f t="shared" si="67"/>
        <v>24</v>
      </c>
      <c r="G646" s="1483">
        <f t="shared" si="70"/>
        <v>3.4013605442176867E-2</v>
      </c>
      <c r="H646" s="5">
        <f t="shared" si="71"/>
        <v>1</v>
      </c>
      <c r="I646" s="995">
        <f>_xlfn.XLOOKUP($D646,Help2_FC!$D:$D,Help2_FC!H:H)</f>
        <v>0</v>
      </c>
      <c r="J646" s="979">
        <f>_xlfn.XLOOKUP($D646,Help2_FC!$D:$D,Help2_FC!I:I)</f>
        <v>0</v>
      </c>
      <c r="K646" s="979">
        <f>_xlfn.XLOOKUP($D646,Help2_FC!$D:$D,Help2_FC!J:J)</f>
        <v>0</v>
      </c>
      <c r="L646" s="979">
        <f>_xlfn.XLOOKUP($D646,Help2_FC!$D:$D,Help2_FC!K:K)</f>
        <v>0</v>
      </c>
      <c r="M646" s="979">
        <f>_xlfn.XLOOKUP($D646,Help2_FC!$D:$D,Help2_FC!L:L)</f>
        <v>0</v>
      </c>
      <c r="N646" s="979">
        <f>_xlfn.XLOOKUP($D646,Help2_FC!$D:$D,Help2_FC!M:M)</f>
        <v>0</v>
      </c>
      <c r="P646" s="979">
        <f>_xlfn.XLOOKUP($D646,Help2_FC!$D:$D,Help2_FC!F:F)</f>
        <v>705.6</v>
      </c>
      <c r="Q646" s="979">
        <f t="shared" si="72"/>
        <v>744</v>
      </c>
      <c r="R646" s="979">
        <f>_xlfn.XLOOKUP($D646,Help2_FC!$D:$D,Help2_FC!N:N)</f>
        <v>0</v>
      </c>
      <c r="S646" s="979">
        <f>_xlfn.XLOOKUP($D646,Help2_FC!$D:$D,Help2_FC!O:O)</f>
        <v>0</v>
      </c>
      <c r="T646" s="979">
        <f>_xlfn.XLOOKUP($D646,Help2_FC!$D:$D,Help2_FC!P:P)</f>
        <v>0</v>
      </c>
      <c r="U646" s="979">
        <f>_xlfn.XLOOKUP($D646,Help2_FC!$D:$D,Help2_FC!Q:Q)</f>
        <v>0</v>
      </c>
      <c r="V646" s="979">
        <f>_xlfn.XLOOKUP($D646,Help2_FC!$D:$D,Help2_FC!R:R)</f>
        <v>0</v>
      </c>
      <c r="W646" s="979">
        <f>_xlfn.XLOOKUP($D646,Help2_FC!$D:$D,Help2_FC!S:S)</f>
        <v>0</v>
      </c>
      <c r="Y646" s="979">
        <f>_xlfn.XLOOKUP($D646,Help2_FC!$D:$D,Help2_FC!V:V)</f>
        <v>0</v>
      </c>
      <c r="Z646" s="979">
        <f>_xlfn.XLOOKUP($D646,Help2_FC!$D:$D,Help2_FC!W:W)</f>
        <v>0</v>
      </c>
      <c r="AA646" s="979">
        <f>_xlfn.XLOOKUP($D646,Help2_FC!$D:$D,Help2_FC!X:X)</f>
        <v>0</v>
      </c>
      <c r="AB646" s="979">
        <f>_xlfn.XLOOKUP($D646,Help2_FC!$D:$D,Help2_FC!Y:Y)</f>
        <v>0</v>
      </c>
      <c r="AC646" s="979">
        <f>_xlfn.XLOOKUP($D646,Help2_FC!$D:$D,Help2_FC!Z:Z)</f>
        <v>0</v>
      </c>
      <c r="AD646" s="979">
        <f>_xlfn.XLOOKUP($D646,Help2_FC!$D:$D,Help2_FC!AA:AA)</f>
        <v>0</v>
      </c>
      <c r="AE646" s="979">
        <f>_xlfn.XLOOKUP($D646,Help2_FC!$D:$D,Help2_FC!AB:AB)</f>
        <v>0</v>
      </c>
      <c r="AF646" s="979">
        <f>_xlfn.XLOOKUP($D646,Help2_FC!$D:$D,Help2_FC!AC:AC)</f>
        <v>0</v>
      </c>
      <c r="AG646" s="979">
        <f>_xlfn.XLOOKUP($D646,Help2_FC!$D:$D,Help2_FC!AD:AD)</f>
        <v>0</v>
      </c>
      <c r="AH646" s="979">
        <f>_xlfn.XLOOKUP($D646,Help2_FC!$D:$D,Help2_FC!AE:AE)</f>
        <v>0</v>
      </c>
      <c r="AI646" s="979">
        <f>_xlfn.XLOOKUP($D646,Help2_FC!$D:$D,Help2_FC!AF:AF)</f>
        <v>0</v>
      </c>
      <c r="AJ646" s="979">
        <f>_xlfn.XLOOKUP($D646,Help2_FC!$D:$D,Help2_FC!AG:AG)</f>
        <v>0</v>
      </c>
      <c r="AK646" s="979">
        <f>_xlfn.XLOOKUP($D646,Help2_FC!$D:$D,Help2_FC!AH:AH)</f>
        <v>0</v>
      </c>
      <c r="AL646" s="979">
        <f>_xlfn.XLOOKUP($D646,Help2_FC!$D:$D,Help2_FC!AI:AI)</f>
        <v>0</v>
      </c>
      <c r="AM646" s="979">
        <f>_xlfn.XLOOKUP($D646,Help2_FC!$D:$D,Help2_FC!AJ:AJ)</f>
        <v>0</v>
      </c>
      <c r="AN646" s="979">
        <f>_xlfn.XLOOKUP($D646,Help2_FC!$D:$D,Help2_FC!AK:AK)</f>
        <v>0</v>
      </c>
    </row>
    <row r="647" spans="1:40" x14ac:dyDescent="0.2">
      <c r="A647" s="1">
        <v>45571</v>
      </c>
      <c r="B647">
        <f t="shared" si="68"/>
        <v>10</v>
      </c>
      <c r="C647">
        <f t="shared" si="69"/>
        <v>2024</v>
      </c>
      <c r="D647" s="872" t="str">
        <f t="shared" si="66"/>
        <v>10´2024</v>
      </c>
      <c r="F647" s="2">
        <f t="shared" si="67"/>
        <v>24</v>
      </c>
      <c r="G647" s="1483">
        <f t="shared" si="70"/>
        <v>3.4013605442176867E-2</v>
      </c>
      <c r="H647" s="5">
        <f t="shared" si="71"/>
        <v>1</v>
      </c>
      <c r="I647" s="995">
        <f>_xlfn.XLOOKUP($D647,Help2_FC!$D:$D,Help2_FC!H:H)</f>
        <v>0</v>
      </c>
      <c r="J647" s="979">
        <f>_xlfn.XLOOKUP($D647,Help2_FC!$D:$D,Help2_FC!I:I)</f>
        <v>0</v>
      </c>
      <c r="K647" s="979">
        <f>_xlfn.XLOOKUP($D647,Help2_FC!$D:$D,Help2_FC!J:J)</f>
        <v>0</v>
      </c>
      <c r="L647" s="979">
        <f>_xlfn.XLOOKUP($D647,Help2_FC!$D:$D,Help2_FC!K:K)</f>
        <v>0</v>
      </c>
      <c r="M647" s="979">
        <f>_xlfn.XLOOKUP($D647,Help2_FC!$D:$D,Help2_FC!L:L)</f>
        <v>0</v>
      </c>
      <c r="N647" s="979">
        <f>_xlfn.XLOOKUP($D647,Help2_FC!$D:$D,Help2_FC!M:M)</f>
        <v>0</v>
      </c>
      <c r="P647" s="979">
        <f>_xlfn.XLOOKUP($D647,Help2_FC!$D:$D,Help2_FC!F:F)</f>
        <v>705.6</v>
      </c>
      <c r="Q647" s="979">
        <f t="shared" si="72"/>
        <v>744</v>
      </c>
      <c r="R647" s="979">
        <f>_xlfn.XLOOKUP($D647,Help2_FC!$D:$D,Help2_FC!N:N)</f>
        <v>0</v>
      </c>
      <c r="S647" s="979">
        <f>_xlfn.XLOOKUP($D647,Help2_FC!$D:$D,Help2_FC!O:O)</f>
        <v>0</v>
      </c>
      <c r="T647" s="979">
        <f>_xlfn.XLOOKUP($D647,Help2_FC!$D:$D,Help2_FC!P:P)</f>
        <v>0</v>
      </c>
      <c r="U647" s="979">
        <f>_xlfn.XLOOKUP($D647,Help2_FC!$D:$D,Help2_FC!Q:Q)</f>
        <v>0</v>
      </c>
      <c r="V647" s="979">
        <f>_xlfn.XLOOKUP($D647,Help2_FC!$D:$D,Help2_FC!R:R)</f>
        <v>0</v>
      </c>
      <c r="W647" s="979">
        <f>_xlfn.XLOOKUP($D647,Help2_FC!$D:$D,Help2_FC!S:S)</f>
        <v>0</v>
      </c>
      <c r="Y647" s="979">
        <f>_xlfn.XLOOKUP($D647,Help2_FC!$D:$D,Help2_FC!V:V)</f>
        <v>0</v>
      </c>
      <c r="Z647" s="979">
        <f>_xlfn.XLOOKUP($D647,Help2_FC!$D:$D,Help2_FC!W:W)</f>
        <v>0</v>
      </c>
      <c r="AA647" s="979">
        <f>_xlfn.XLOOKUP($D647,Help2_FC!$D:$D,Help2_FC!X:X)</f>
        <v>0</v>
      </c>
      <c r="AB647" s="979">
        <f>_xlfn.XLOOKUP($D647,Help2_FC!$D:$D,Help2_FC!Y:Y)</f>
        <v>0</v>
      </c>
      <c r="AC647" s="979">
        <f>_xlfn.XLOOKUP($D647,Help2_FC!$D:$D,Help2_FC!Z:Z)</f>
        <v>0</v>
      </c>
      <c r="AD647" s="979">
        <f>_xlfn.XLOOKUP($D647,Help2_FC!$D:$D,Help2_FC!AA:AA)</f>
        <v>0</v>
      </c>
      <c r="AE647" s="979">
        <f>_xlfn.XLOOKUP($D647,Help2_FC!$D:$D,Help2_FC!AB:AB)</f>
        <v>0</v>
      </c>
      <c r="AF647" s="979">
        <f>_xlfn.XLOOKUP($D647,Help2_FC!$D:$D,Help2_FC!AC:AC)</f>
        <v>0</v>
      </c>
      <c r="AG647" s="979">
        <f>_xlfn.XLOOKUP($D647,Help2_FC!$D:$D,Help2_FC!AD:AD)</f>
        <v>0</v>
      </c>
      <c r="AH647" s="979">
        <f>_xlfn.XLOOKUP($D647,Help2_FC!$D:$D,Help2_FC!AE:AE)</f>
        <v>0</v>
      </c>
      <c r="AI647" s="979">
        <f>_xlfn.XLOOKUP($D647,Help2_FC!$D:$D,Help2_FC!AF:AF)</f>
        <v>0</v>
      </c>
      <c r="AJ647" s="979">
        <f>_xlfn.XLOOKUP($D647,Help2_FC!$D:$D,Help2_FC!AG:AG)</f>
        <v>0</v>
      </c>
      <c r="AK647" s="979">
        <f>_xlfn.XLOOKUP($D647,Help2_FC!$D:$D,Help2_FC!AH:AH)</f>
        <v>0</v>
      </c>
      <c r="AL647" s="979">
        <f>_xlfn.XLOOKUP($D647,Help2_FC!$D:$D,Help2_FC!AI:AI)</f>
        <v>0</v>
      </c>
      <c r="AM647" s="979">
        <f>_xlfn.XLOOKUP($D647,Help2_FC!$D:$D,Help2_FC!AJ:AJ)</f>
        <v>0</v>
      </c>
      <c r="AN647" s="979">
        <f>_xlfn.XLOOKUP($D647,Help2_FC!$D:$D,Help2_FC!AK:AK)</f>
        <v>0</v>
      </c>
    </row>
    <row r="648" spans="1:40" x14ac:dyDescent="0.2">
      <c r="A648" s="1">
        <v>45572</v>
      </c>
      <c r="B648">
        <f t="shared" si="68"/>
        <v>10</v>
      </c>
      <c r="C648">
        <f t="shared" si="69"/>
        <v>2024</v>
      </c>
      <c r="D648" s="872" t="str">
        <f t="shared" si="66"/>
        <v>10´2024</v>
      </c>
      <c r="F648" s="2">
        <f t="shared" si="67"/>
        <v>24</v>
      </c>
      <c r="G648" s="1483">
        <f t="shared" si="70"/>
        <v>3.4013605442176867E-2</v>
      </c>
      <c r="H648" s="5">
        <f t="shared" si="71"/>
        <v>1</v>
      </c>
      <c r="I648" s="995">
        <f>_xlfn.XLOOKUP($D648,Help2_FC!$D:$D,Help2_FC!H:H)</f>
        <v>0</v>
      </c>
      <c r="J648" s="979">
        <f>_xlfn.XLOOKUP($D648,Help2_FC!$D:$D,Help2_FC!I:I)</f>
        <v>0</v>
      </c>
      <c r="K648" s="979">
        <f>_xlfn.XLOOKUP($D648,Help2_FC!$D:$D,Help2_FC!J:J)</f>
        <v>0</v>
      </c>
      <c r="L648" s="979">
        <f>_xlfn.XLOOKUP($D648,Help2_FC!$D:$D,Help2_FC!K:K)</f>
        <v>0</v>
      </c>
      <c r="M648" s="979">
        <f>_xlfn.XLOOKUP($D648,Help2_FC!$D:$D,Help2_FC!L:L)</f>
        <v>0</v>
      </c>
      <c r="N648" s="979">
        <f>_xlfn.XLOOKUP($D648,Help2_FC!$D:$D,Help2_FC!M:M)</f>
        <v>0</v>
      </c>
      <c r="P648" s="979">
        <f>_xlfn.XLOOKUP($D648,Help2_FC!$D:$D,Help2_FC!F:F)</f>
        <v>705.6</v>
      </c>
      <c r="Q648" s="979">
        <f t="shared" si="72"/>
        <v>744</v>
      </c>
      <c r="R648" s="979">
        <f>_xlfn.XLOOKUP($D648,Help2_FC!$D:$D,Help2_FC!N:N)</f>
        <v>0</v>
      </c>
      <c r="S648" s="979">
        <f>_xlfn.XLOOKUP($D648,Help2_FC!$D:$D,Help2_FC!O:O)</f>
        <v>0</v>
      </c>
      <c r="T648" s="979">
        <f>_xlfn.XLOOKUP($D648,Help2_FC!$D:$D,Help2_FC!P:P)</f>
        <v>0</v>
      </c>
      <c r="U648" s="979">
        <f>_xlfn.XLOOKUP($D648,Help2_FC!$D:$D,Help2_FC!Q:Q)</f>
        <v>0</v>
      </c>
      <c r="V648" s="979">
        <f>_xlfn.XLOOKUP($D648,Help2_FC!$D:$D,Help2_FC!R:R)</f>
        <v>0</v>
      </c>
      <c r="W648" s="979">
        <f>_xlfn.XLOOKUP($D648,Help2_FC!$D:$D,Help2_FC!S:S)</f>
        <v>0</v>
      </c>
      <c r="Y648" s="979">
        <f>_xlfn.XLOOKUP($D648,Help2_FC!$D:$D,Help2_FC!V:V)</f>
        <v>0</v>
      </c>
      <c r="Z648" s="979">
        <f>_xlfn.XLOOKUP($D648,Help2_FC!$D:$D,Help2_FC!W:W)</f>
        <v>0</v>
      </c>
      <c r="AA648" s="979">
        <f>_xlfn.XLOOKUP($D648,Help2_FC!$D:$D,Help2_FC!X:X)</f>
        <v>0</v>
      </c>
      <c r="AB648" s="979">
        <f>_xlfn.XLOOKUP($D648,Help2_FC!$D:$D,Help2_FC!Y:Y)</f>
        <v>0</v>
      </c>
      <c r="AC648" s="979">
        <f>_xlfn.XLOOKUP($D648,Help2_FC!$D:$D,Help2_FC!Z:Z)</f>
        <v>0</v>
      </c>
      <c r="AD648" s="979">
        <f>_xlfn.XLOOKUP($D648,Help2_FC!$D:$D,Help2_FC!AA:AA)</f>
        <v>0</v>
      </c>
      <c r="AE648" s="979">
        <f>_xlfn.XLOOKUP($D648,Help2_FC!$D:$D,Help2_FC!AB:AB)</f>
        <v>0</v>
      </c>
      <c r="AF648" s="979">
        <f>_xlfn.XLOOKUP($D648,Help2_FC!$D:$D,Help2_FC!AC:AC)</f>
        <v>0</v>
      </c>
      <c r="AG648" s="979">
        <f>_xlfn.XLOOKUP($D648,Help2_FC!$D:$D,Help2_FC!AD:AD)</f>
        <v>0</v>
      </c>
      <c r="AH648" s="979">
        <f>_xlfn.XLOOKUP($D648,Help2_FC!$D:$D,Help2_FC!AE:AE)</f>
        <v>0</v>
      </c>
      <c r="AI648" s="979">
        <f>_xlfn.XLOOKUP($D648,Help2_FC!$D:$D,Help2_FC!AF:AF)</f>
        <v>0</v>
      </c>
      <c r="AJ648" s="979">
        <f>_xlfn.XLOOKUP($D648,Help2_FC!$D:$D,Help2_FC!AG:AG)</f>
        <v>0</v>
      </c>
      <c r="AK648" s="979">
        <f>_xlfn.XLOOKUP($D648,Help2_FC!$D:$D,Help2_FC!AH:AH)</f>
        <v>0</v>
      </c>
      <c r="AL648" s="979">
        <f>_xlfn.XLOOKUP($D648,Help2_FC!$D:$D,Help2_FC!AI:AI)</f>
        <v>0</v>
      </c>
      <c r="AM648" s="979">
        <f>_xlfn.XLOOKUP($D648,Help2_FC!$D:$D,Help2_FC!AJ:AJ)</f>
        <v>0</v>
      </c>
      <c r="AN648" s="979">
        <f>_xlfn.XLOOKUP($D648,Help2_FC!$D:$D,Help2_FC!AK:AK)</f>
        <v>0</v>
      </c>
    </row>
    <row r="649" spans="1:40" x14ac:dyDescent="0.2">
      <c r="A649" s="1">
        <v>45573</v>
      </c>
      <c r="B649">
        <f t="shared" si="68"/>
        <v>10</v>
      </c>
      <c r="C649">
        <f t="shared" si="69"/>
        <v>2024</v>
      </c>
      <c r="D649" s="872" t="str">
        <f t="shared" si="66"/>
        <v>10´2024</v>
      </c>
      <c r="F649" s="2">
        <f t="shared" si="67"/>
        <v>24</v>
      </c>
      <c r="G649" s="1483">
        <f t="shared" si="70"/>
        <v>3.4013605442176867E-2</v>
      </c>
      <c r="H649" s="5">
        <f t="shared" si="71"/>
        <v>1</v>
      </c>
      <c r="I649" s="995">
        <f>_xlfn.XLOOKUP($D649,Help2_FC!$D:$D,Help2_FC!H:H)</f>
        <v>0</v>
      </c>
      <c r="J649" s="979">
        <f>_xlfn.XLOOKUP($D649,Help2_FC!$D:$D,Help2_FC!I:I)</f>
        <v>0</v>
      </c>
      <c r="K649" s="979">
        <f>_xlfn.XLOOKUP($D649,Help2_FC!$D:$D,Help2_FC!J:J)</f>
        <v>0</v>
      </c>
      <c r="L649" s="979">
        <f>_xlfn.XLOOKUP($D649,Help2_FC!$D:$D,Help2_FC!K:K)</f>
        <v>0</v>
      </c>
      <c r="M649" s="979">
        <f>_xlfn.XLOOKUP($D649,Help2_FC!$D:$D,Help2_FC!L:L)</f>
        <v>0</v>
      </c>
      <c r="N649" s="979">
        <f>_xlfn.XLOOKUP($D649,Help2_FC!$D:$D,Help2_FC!M:M)</f>
        <v>0</v>
      </c>
      <c r="P649" s="979">
        <f>_xlfn.XLOOKUP($D649,Help2_FC!$D:$D,Help2_FC!F:F)</f>
        <v>705.6</v>
      </c>
      <c r="Q649" s="979">
        <f t="shared" si="72"/>
        <v>744</v>
      </c>
      <c r="R649" s="979">
        <f>_xlfn.XLOOKUP($D649,Help2_FC!$D:$D,Help2_FC!N:N)</f>
        <v>0</v>
      </c>
      <c r="S649" s="979">
        <f>_xlfn.XLOOKUP($D649,Help2_FC!$D:$D,Help2_FC!O:O)</f>
        <v>0</v>
      </c>
      <c r="T649" s="979">
        <f>_xlfn.XLOOKUP($D649,Help2_FC!$D:$D,Help2_FC!P:P)</f>
        <v>0</v>
      </c>
      <c r="U649" s="979">
        <f>_xlfn.XLOOKUP($D649,Help2_FC!$D:$D,Help2_FC!Q:Q)</f>
        <v>0</v>
      </c>
      <c r="V649" s="979">
        <f>_xlfn.XLOOKUP($D649,Help2_FC!$D:$D,Help2_FC!R:R)</f>
        <v>0</v>
      </c>
      <c r="W649" s="979">
        <f>_xlfn.XLOOKUP($D649,Help2_FC!$D:$D,Help2_FC!S:S)</f>
        <v>0</v>
      </c>
      <c r="Y649" s="979">
        <f>_xlfn.XLOOKUP($D649,Help2_FC!$D:$D,Help2_FC!V:V)</f>
        <v>0</v>
      </c>
      <c r="Z649" s="979">
        <f>_xlfn.XLOOKUP($D649,Help2_FC!$D:$D,Help2_FC!W:W)</f>
        <v>0</v>
      </c>
      <c r="AA649" s="979">
        <f>_xlfn.XLOOKUP($D649,Help2_FC!$D:$D,Help2_FC!X:X)</f>
        <v>0</v>
      </c>
      <c r="AB649" s="979">
        <f>_xlfn.XLOOKUP($D649,Help2_FC!$D:$D,Help2_FC!Y:Y)</f>
        <v>0</v>
      </c>
      <c r="AC649" s="979">
        <f>_xlfn.XLOOKUP($D649,Help2_FC!$D:$D,Help2_FC!Z:Z)</f>
        <v>0</v>
      </c>
      <c r="AD649" s="979">
        <f>_xlfn.XLOOKUP($D649,Help2_FC!$D:$D,Help2_FC!AA:AA)</f>
        <v>0</v>
      </c>
      <c r="AE649" s="979">
        <f>_xlfn.XLOOKUP($D649,Help2_FC!$D:$D,Help2_FC!AB:AB)</f>
        <v>0</v>
      </c>
      <c r="AF649" s="979">
        <f>_xlfn.XLOOKUP($D649,Help2_FC!$D:$D,Help2_FC!AC:AC)</f>
        <v>0</v>
      </c>
      <c r="AG649" s="979">
        <f>_xlfn.XLOOKUP($D649,Help2_FC!$D:$D,Help2_FC!AD:AD)</f>
        <v>0</v>
      </c>
      <c r="AH649" s="979">
        <f>_xlfn.XLOOKUP($D649,Help2_FC!$D:$D,Help2_FC!AE:AE)</f>
        <v>0</v>
      </c>
      <c r="AI649" s="979">
        <f>_xlfn.XLOOKUP($D649,Help2_FC!$D:$D,Help2_FC!AF:AF)</f>
        <v>0</v>
      </c>
      <c r="AJ649" s="979">
        <f>_xlfn.XLOOKUP($D649,Help2_FC!$D:$D,Help2_FC!AG:AG)</f>
        <v>0</v>
      </c>
      <c r="AK649" s="979">
        <f>_xlfn.XLOOKUP($D649,Help2_FC!$D:$D,Help2_FC!AH:AH)</f>
        <v>0</v>
      </c>
      <c r="AL649" s="979">
        <f>_xlfn.XLOOKUP($D649,Help2_FC!$D:$D,Help2_FC!AI:AI)</f>
        <v>0</v>
      </c>
      <c r="AM649" s="979">
        <f>_xlfn.XLOOKUP($D649,Help2_FC!$D:$D,Help2_FC!AJ:AJ)</f>
        <v>0</v>
      </c>
      <c r="AN649" s="979">
        <f>_xlfn.XLOOKUP($D649,Help2_FC!$D:$D,Help2_FC!AK:AK)</f>
        <v>0</v>
      </c>
    </row>
    <row r="650" spans="1:40" x14ac:dyDescent="0.2">
      <c r="A650" s="1">
        <v>45574</v>
      </c>
      <c r="B650">
        <f t="shared" si="68"/>
        <v>10</v>
      </c>
      <c r="C650">
        <f t="shared" si="69"/>
        <v>2024</v>
      </c>
      <c r="D650" s="872" t="str">
        <f t="shared" si="66"/>
        <v>10´2024</v>
      </c>
      <c r="E650" s="867">
        <v>2</v>
      </c>
      <c r="F650" s="2">
        <f t="shared" si="67"/>
        <v>22</v>
      </c>
      <c r="G650" s="1483">
        <f t="shared" si="70"/>
        <v>3.1179138321995464E-2</v>
      </c>
      <c r="H650" s="5">
        <f t="shared" si="71"/>
        <v>0.91666666666666663</v>
      </c>
      <c r="I650" s="995">
        <f>_xlfn.XLOOKUP($D650,Help2_FC!$D:$D,Help2_FC!H:H)</f>
        <v>0</v>
      </c>
      <c r="J650" s="979">
        <f>_xlfn.XLOOKUP($D650,Help2_FC!$D:$D,Help2_FC!I:I)</f>
        <v>0</v>
      </c>
      <c r="K650" s="979">
        <f>_xlfn.XLOOKUP($D650,Help2_FC!$D:$D,Help2_FC!J:J)</f>
        <v>0</v>
      </c>
      <c r="L650" s="979">
        <f>_xlfn.XLOOKUP($D650,Help2_FC!$D:$D,Help2_FC!K:K)</f>
        <v>0</v>
      </c>
      <c r="M650" s="979">
        <f>_xlfn.XLOOKUP($D650,Help2_FC!$D:$D,Help2_FC!L:L)</f>
        <v>0</v>
      </c>
      <c r="N650" s="979">
        <f>_xlfn.XLOOKUP($D650,Help2_FC!$D:$D,Help2_FC!M:M)</f>
        <v>0</v>
      </c>
      <c r="P650" s="979">
        <f>_xlfn.XLOOKUP($D650,Help2_FC!$D:$D,Help2_FC!F:F)</f>
        <v>705.6</v>
      </c>
      <c r="Q650" s="979">
        <f t="shared" si="72"/>
        <v>744</v>
      </c>
      <c r="R650" s="979">
        <f>_xlfn.XLOOKUP($D650,Help2_FC!$D:$D,Help2_FC!N:N)</f>
        <v>0</v>
      </c>
      <c r="S650" s="979">
        <f>_xlfn.XLOOKUP($D650,Help2_FC!$D:$D,Help2_FC!O:O)</f>
        <v>0</v>
      </c>
      <c r="T650" s="979">
        <f>_xlfn.XLOOKUP($D650,Help2_FC!$D:$D,Help2_FC!P:P)</f>
        <v>0</v>
      </c>
      <c r="U650" s="979">
        <f>_xlfn.XLOOKUP($D650,Help2_FC!$D:$D,Help2_FC!Q:Q)</f>
        <v>0</v>
      </c>
      <c r="V650" s="979">
        <f>_xlfn.XLOOKUP($D650,Help2_FC!$D:$D,Help2_FC!R:R)</f>
        <v>0</v>
      </c>
      <c r="W650" s="979">
        <f>_xlfn.XLOOKUP($D650,Help2_FC!$D:$D,Help2_FC!S:S)</f>
        <v>0</v>
      </c>
      <c r="Y650" s="979">
        <f>_xlfn.XLOOKUP($D650,Help2_FC!$D:$D,Help2_FC!V:V)</f>
        <v>0</v>
      </c>
      <c r="Z650" s="979">
        <f>_xlfn.XLOOKUP($D650,Help2_FC!$D:$D,Help2_FC!W:W)</f>
        <v>0</v>
      </c>
      <c r="AA650" s="979">
        <f>_xlfn.XLOOKUP($D650,Help2_FC!$D:$D,Help2_FC!X:X)</f>
        <v>0</v>
      </c>
      <c r="AB650" s="979">
        <f>_xlfn.XLOOKUP($D650,Help2_FC!$D:$D,Help2_FC!Y:Y)</f>
        <v>0</v>
      </c>
      <c r="AC650" s="979">
        <f>_xlfn.XLOOKUP($D650,Help2_FC!$D:$D,Help2_FC!Z:Z)</f>
        <v>0</v>
      </c>
      <c r="AD650" s="979">
        <f>_xlfn.XLOOKUP($D650,Help2_FC!$D:$D,Help2_FC!AA:AA)</f>
        <v>0</v>
      </c>
      <c r="AE650" s="979">
        <f>_xlfn.XLOOKUP($D650,Help2_FC!$D:$D,Help2_FC!AB:AB)</f>
        <v>0</v>
      </c>
      <c r="AF650" s="979">
        <f>_xlfn.XLOOKUP($D650,Help2_FC!$D:$D,Help2_FC!AC:AC)</f>
        <v>0</v>
      </c>
      <c r="AG650" s="979">
        <f>_xlfn.XLOOKUP($D650,Help2_FC!$D:$D,Help2_FC!AD:AD)</f>
        <v>0</v>
      </c>
      <c r="AH650" s="979">
        <f>_xlfn.XLOOKUP($D650,Help2_FC!$D:$D,Help2_FC!AE:AE)</f>
        <v>0</v>
      </c>
      <c r="AI650" s="979">
        <f>_xlfn.XLOOKUP($D650,Help2_FC!$D:$D,Help2_FC!AF:AF)</f>
        <v>0</v>
      </c>
      <c r="AJ650" s="979">
        <f>_xlfn.XLOOKUP($D650,Help2_FC!$D:$D,Help2_FC!AG:AG)</f>
        <v>0</v>
      </c>
      <c r="AK650" s="979">
        <f>_xlfn.XLOOKUP($D650,Help2_FC!$D:$D,Help2_FC!AH:AH)</f>
        <v>0</v>
      </c>
      <c r="AL650" s="979">
        <f>_xlfn.XLOOKUP($D650,Help2_FC!$D:$D,Help2_FC!AI:AI)</f>
        <v>0</v>
      </c>
      <c r="AM650" s="979">
        <f>_xlfn.XLOOKUP($D650,Help2_FC!$D:$D,Help2_FC!AJ:AJ)</f>
        <v>0</v>
      </c>
      <c r="AN650" s="979">
        <f>_xlfn.XLOOKUP($D650,Help2_FC!$D:$D,Help2_FC!AK:AK)</f>
        <v>0</v>
      </c>
    </row>
    <row r="651" spans="1:40" x14ac:dyDescent="0.2">
      <c r="A651" s="1">
        <v>45575</v>
      </c>
      <c r="B651">
        <f t="shared" si="68"/>
        <v>10</v>
      </c>
      <c r="C651">
        <f t="shared" si="69"/>
        <v>2024</v>
      </c>
      <c r="D651" s="872" t="str">
        <f t="shared" si="66"/>
        <v>10´2024</v>
      </c>
      <c r="E651" s="867">
        <v>24</v>
      </c>
      <c r="F651" s="2">
        <f t="shared" si="67"/>
        <v>0</v>
      </c>
      <c r="G651" s="1483">
        <f t="shared" si="70"/>
        <v>0</v>
      </c>
      <c r="H651" s="5">
        <f t="shared" si="71"/>
        <v>0</v>
      </c>
      <c r="I651" s="995">
        <f>_xlfn.XLOOKUP($D651,Help2_FC!$D:$D,Help2_FC!H:H)</f>
        <v>0</v>
      </c>
      <c r="J651" s="979">
        <f>_xlfn.XLOOKUP($D651,Help2_FC!$D:$D,Help2_FC!I:I)</f>
        <v>0</v>
      </c>
      <c r="K651" s="979">
        <f>_xlfn.XLOOKUP($D651,Help2_FC!$D:$D,Help2_FC!J:J)</f>
        <v>0</v>
      </c>
      <c r="L651" s="979">
        <f>_xlfn.XLOOKUP($D651,Help2_FC!$D:$D,Help2_FC!K:K)</f>
        <v>0</v>
      </c>
      <c r="M651" s="979">
        <f>_xlfn.XLOOKUP($D651,Help2_FC!$D:$D,Help2_FC!L:L)</f>
        <v>0</v>
      </c>
      <c r="N651" s="979">
        <f>_xlfn.XLOOKUP($D651,Help2_FC!$D:$D,Help2_FC!M:M)</f>
        <v>0</v>
      </c>
      <c r="P651" s="979">
        <f>_xlfn.XLOOKUP($D651,Help2_FC!$D:$D,Help2_FC!F:F)</f>
        <v>705.6</v>
      </c>
      <c r="Q651" s="979">
        <f t="shared" si="72"/>
        <v>744</v>
      </c>
      <c r="R651" s="979">
        <f>_xlfn.XLOOKUP($D651,Help2_FC!$D:$D,Help2_FC!N:N)</f>
        <v>0</v>
      </c>
      <c r="S651" s="979">
        <f>_xlfn.XLOOKUP($D651,Help2_FC!$D:$D,Help2_FC!O:O)</f>
        <v>0</v>
      </c>
      <c r="T651" s="979">
        <f>_xlfn.XLOOKUP($D651,Help2_FC!$D:$D,Help2_FC!P:P)</f>
        <v>0</v>
      </c>
      <c r="U651" s="979">
        <f>_xlfn.XLOOKUP($D651,Help2_FC!$D:$D,Help2_FC!Q:Q)</f>
        <v>0</v>
      </c>
      <c r="V651" s="979">
        <f>_xlfn.XLOOKUP($D651,Help2_FC!$D:$D,Help2_FC!R:R)</f>
        <v>0</v>
      </c>
      <c r="W651" s="979">
        <f>_xlfn.XLOOKUP($D651,Help2_FC!$D:$D,Help2_FC!S:S)</f>
        <v>0</v>
      </c>
      <c r="Y651" s="979">
        <f>_xlfn.XLOOKUP($D651,Help2_FC!$D:$D,Help2_FC!V:V)</f>
        <v>0</v>
      </c>
      <c r="Z651" s="979">
        <f>_xlfn.XLOOKUP($D651,Help2_FC!$D:$D,Help2_FC!W:W)</f>
        <v>0</v>
      </c>
      <c r="AA651" s="979">
        <f>_xlfn.XLOOKUP($D651,Help2_FC!$D:$D,Help2_FC!X:X)</f>
        <v>0</v>
      </c>
      <c r="AB651" s="979">
        <f>_xlfn.XLOOKUP($D651,Help2_FC!$D:$D,Help2_FC!Y:Y)</f>
        <v>0</v>
      </c>
      <c r="AC651" s="979">
        <f>_xlfn.XLOOKUP($D651,Help2_FC!$D:$D,Help2_FC!Z:Z)</f>
        <v>0</v>
      </c>
      <c r="AD651" s="979">
        <f>_xlfn.XLOOKUP($D651,Help2_FC!$D:$D,Help2_FC!AA:AA)</f>
        <v>0</v>
      </c>
      <c r="AE651" s="979">
        <f>_xlfn.XLOOKUP($D651,Help2_FC!$D:$D,Help2_FC!AB:AB)</f>
        <v>0</v>
      </c>
      <c r="AF651" s="979">
        <f>_xlfn.XLOOKUP($D651,Help2_FC!$D:$D,Help2_FC!AC:AC)</f>
        <v>0</v>
      </c>
      <c r="AG651" s="979">
        <f>_xlfn.XLOOKUP($D651,Help2_FC!$D:$D,Help2_FC!AD:AD)</f>
        <v>0</v>
      </c>
      <c r="AH651" s="979">
        <f>_xlfn.XLOOKUP($D651,Help2_FC!$D:$D,Help2_FC!AE:AE)</f>
        <v>0</v>
      </c>
      <c r="AI651" s="979">
        <f>_xlfn.XLOOKUP($D651,Help2_FC!$D:$D,Help2_FC!AF:AF)</f>
        <v>0</v>
      </c>
      <c r="AJ651" s="979">
        <f>_xlfn.XLOOKUP($D651,Help2_FC!$D:$D,Help2_FC!AG:AG)</f>
        <v>0</v>
      </c>
      <c r="AK651" s="979">
        <f>_xlfn.XLOOKUP($D651,Help2_FC!$D:$D,Help2_FC!AH:AH)</f>
        <v>0</v>
      </c>
      <c r="AL651" s="979">
        <f>_xlfn.XLOOKUP($D651,Help2_FC!$D:$D,Help2_FC!AI:AI)</f>
        <v>0</v>
      </c>
      <c r="AM651" s="979">
        <f>_xlfn.XLOOKUP($D651,Help2_FC!$D:$D,Help2_FC!AJ:AJ)</f>
        <v>0</v>
      </c>
      <c r="AN651" s="979">
        <f>_xlfn.XLOOKUP($D651,Help2_FC!$D:$D,Help2_FC!AK:AK)</f>
        <v>0</v>
      </c>
    </row>
    <row r="652" spans="1:40" x14ac:dyDescent="0.2">
      <c r="A652" s="1">
        <v>45576</v>
      </c>
      <c r="B652">
        <f t="shared" si="68"/>
        <v>10</v>
      </c>
      <c r="C652">
        <f t="shared" si="69"/>
        <v>2024</v>
      </c>
      <c r="D652" s="872" t="str">
        <f t="shared" si="66"/>
        <v>10´2024</v>
      </c>
      <c r="E652" s="867">
        <v>12.4</v>
      </c>
      <c r="F652" s="2">
        <f t="shared" si="67"/>
        <v>11.6</v>
      </c>
      <c r="G652" s="1483">
        <f t="shared" si="70"/>
        <v>1.6439909297052153E-2</v>
      </c>
      <c r="H652" s="5">
        <f t="shared" si="71"/>
        <v>0.48333333333333334</v>
      </c>
      <c r="I652" s="995">
        <f>_xlfn.XLOOKUP($D652,Help2_FC!$D:$D,Help2_FC!H:H)</f>
        <v>0</v>
      </c>
      <c r="J652" s="979">
        <f>_xlfn.XLOOKUP($D652,Help2_FC!$D:$D,Help2_FC!I:I)</f>
        <v>0</v>
      </c>
      <c r="K652" s="979">
        <f>_xlfn.XLOOKUP($D652,Help2_FC!$D:$D,Help2_FC!J:J)</f>
        <v>0</v>
      </c>
      <c r="L652" s="979">
        <f>_xlfn.XLOOKUP($D652,Help2_FC!$D:$D,Help2_FC!K:K)</f>
        <v>0</v>
      </c>
      <c r="M652" s="979">
        <f>_xlfn.XLOOKUP($D652,Help2_FC!$D:$D,Help2_FC!L:L)</f>
        <v>0</v>
      </c>
      <c r="N652" s="979">
        <f>_xlfn.XLOOKUP($D652,Help2_FC!$D:$D,Help2_FC!M:M)</f>
        <v>0</v>
      </c>
      <c r="P652" s="979">
        <f>_xlfn.XLOOKUP($D652,Help2_FC!$D:$D,Help2_FC!F:F)</f>
        <v>705.6</v>
      </c>
      <c r="Q652" s="979">
        <f t="shared" si="72"/>
        <v>744</v>
      </c>
      <c r="R652" s="979">
        <f>_xlfn.XLOOKUP($D652,Help2_FC!$D:$D,Help2_FC!N:N)</f>
        <v>0</v>
      </c>
      <c r="S652" s="979">
        <f>_xlfn.XLOOKUP($D652,Help2_FC!$D:$D,Help2_FC!O:O)</f>
        <v>0</v>
      </c>
      <c r="T652" s="979">
        <f>_xlfn.XLOOKUP($D652,Help2_FC!$D:$D,Help2_FC!P:P)</f>
        <v>0</v>
      </c>
      <c r="U652" s="979">
        <f>_xlfn.XLOOKUP($D652,Help2_FC!$D:$D,Help2_FC!Q:Q)</f>
        <v>0</v>
      </c>
      <c r="V652" s="979">
        <f>_xlfn.XLOOKUP($D652,Help2_FC!$D:$D,Help2_FC!R:R)</f>
        <v>0</v>
      </c>
      <c r="W652" s="979">
        <f>_xlfn.XLOOKUP($D652,Help2_FC!$D:$D,Help2_FC!S:S)</f>
        <v>0</v>
      </c>
      <c r="Y652" s="979">
        <f>_xlfn.XLOOKUP($D652,Help2_FC!$D:$D,Help2_FC!V:V)</f>
        <v>0</v>
      </c>
      <c r="Z652" s="979">
        <f>_xlfn.XLOOKUP($D652,Help2_FC!$D:$D,Help2_FC!W:W)</f>
        <v>0</v>
      </c>
      <c r="AA652" s="979">
        <f>_xlfn.XLOOKUP($D652,Help2_FC!$D:$D,Help2_FC!X:X)</f>
        <v>0</v>
      </c>
      <c r="AB652" s="979">
        <f>_xlfn.XLOOKUP($D652,Help2_FC!$D:$D,Help2_FC!Y:Y)</f>
        <v>0</v>
      </c>
      <c r="AC652" s="979">
        <f>_xlfn.XLOOKUP($D652,Help2_FC!$D:$D,Help2_FC!Z:Z)</f>
        <v>0</v>
      </c>
      <c r="AD652" s="979">
        <f>_xlfn.XLOOKUP($D652,Help2_FC!$D:$D,Help2_FC!AA:AA)</f>
        <v>0</v>
      </c>
      <c r="AE652" s="979">
        <f>_xlfn.XLOOKUP($D652,Help2_FC!$D:$D,Help2_FC!AB:AB)</f>
        <v>0</v>
      </c>
      <c r="AF652" s="979">
        <f>_xlfn.XLOOKUP($D652,Help2_FC!$D:$D,Help2_FC!AC:AC)</f>
        <v>0</v>
      </c>
      <c r="AG652" s="979">
        <f>_xlfn.XLOOKUP($D652,Help2_FC!$D:$D,Help2_FC!AD:AD)</f>
        <v>0</v>
      </c>
      <c r="AH652" s="979">
        <f>_xlfn.XLOOKUP($D652,Help2_FC!$D:$D,Help2_FC!AE:AE)</f>
        <v>0</v>
      </c>
      <c r="AI652" s="979">
        <f>_xlfn.XLOOKUP($D652,Help2_FC!$D:$D,Help2_FC!AF:AF)</f>
        <v>0</v>
      </c>
      <c r="AJ652" s="979">
        <f>_xlfn.XLOOKUP($D652,Help2_FC!$D:$D,Help2_FC!AG:AG)</f>
        <v>0</v>
      </c>
      <c r="AK652" s="979">
        <f>_xlfn.XLOOKUP($D652,Help2_FC!$D:$D,Help2_FC!AH:AH)</f>
        <v>0</v>
      </c>
      <c r="AL652" s="979">
        <f>_xlfn.XLOOKUP($D652,Help2_FC!$D:$D,Help2_FC!AI:AI)</f>
        <v>0</v>
      </c>
      <c r="AM652" s="979">
        <f>_xlfn.XLOOKUP($D652,Help2_FC!$D:$D,Help2_FC!AJ:AJ)</f>
        <v>0</v>
      </c>
      <c r="AN652" s="979">
        <f>_xlfn.XLOOKUP($D652,Help2_FC!$D:$D,Help2_FC!AK:AK)</f>
        <v>0</v>
      </c>
    </row>
    <row r="653" spans="1:40" x14ac:dyDescent="0.2">
      <c r="A653" s="1">
        <v>45577</v>
      </c>
      <c r="B653">
        <f t="shared" si="68"/>
        <v>10</v>
      </c>
      <c r="C653">
        <f t="shared" si="69"/>
        <v>2024</v>
      </c>
      <c r="D653" s="872" t="str">
        <f t="shared" si="66"/>
        <v>10´2024</v>
      </c>
      <c r="F653" s="2">
        <f t="shared" si="67"/>
        <v>24</v>
      </c>
      <c r="G653" s="1483">
        <f t="shared" si="70"/>
        <v>3.4013605442176867E-2</v>
      </c>
      <c r="H653" s="5">
        <f t="shared" si="71"/>
        <v>1</v>
      </c>
      <c r="I653" s="995">
        <f>_xlfn.XLOOKUP($D653,Help2_FC!$D:$D,Help2_FC!H:H)</f>
        <v>0</v>
      </c>
      <c r="J653" s="979">
        <f>_xlfn.XLOOKUP($D653,Help2_FC!$D:$D,Help2_FC!I:I)</f>
        <v>0</v>
      </c>
      <c r="K653" s="979">
        <f>_xlfn.XLOOKUP($D653,Help2_FC!$D:$D,Help2_FC!J:J)</f>
        <v>0</v>
      </c>
      <c r="L653" s="979">
        <f>_xlfn.XLOOKUP($D653,Help2_FC!$D:$D,Help2_FC!K:K)</f>
        <v>0</v>
      </c>
      <c r="M653" s="979">
        <f>_xlfn.XLOOKUP($D653,Help2_FC!$D:$D,Help2_FC!L:L)</f>
        <v>0</v>
      </c>
      <c r="N653" s="979">
        <f>_xlfn.XLOOKUP($D653,Help2_FC!$D:$D,Help2_FC!M:M)</f>
        <v>0</v>
      </c>
      <c r="P653" s="979">
        <f>_xlfn.XLOOKUP($D653,Help2_FC!$D:$D,Help2_FC!F:F)</f>
        <v>705.6</v>
      </c>
      <c r="Q653" s="979">
        <f t="shared" si="72"/>
        <v>744</v>
      </c>
      <c r="R653" s="979">
        <f>_xlfn.XLOOKUP($D653,Help2_FC!$D:$D,Help2_FC!N:N)</f>
        <v>0</v>
      </c>
      <c r="S653" s="979">
        <f>_xlfn.XLOOKUP($D653,Help2_FC!$D:$D,Help2_FC!O:O)</f>
        <v>0</v>
      </c>
      <c r="T653" s="979">
        <f>_xlfn.XLOOKUP($D653,Help2_FC!$D:$D,Help2_FC!P:P)</f>
        <v>0</v>
      </c>
      <c r="U653" s="979">
        <f>_xlfn.XLOOKUP($D653,Help2_FC!$D:$D,Help2_FC!Q:Q)</f>
        <v>0</v>
      </c>
      <c r="V653" s="979">
        <f>_xlfn.XLOOKUP($D653,Help2_FC!$D:$D,Help2_FC!R:R)</f>
        <v>0</v>
      </c>
      <c r="W653" s="979">
        <f>_xlfn.XLOOKUP($D653,Help2_FC!$D:$D,Help2_FC!S:S)</f>
        <v>0</v>
      </c>
      <c r="Y653" s="979">
        <f>_xlfn.XLOOKUP($D653,Help2_FC!$D:$D,Help2_FC!V:V)</f>
        <v>0</v>
      </c>
      <c r="Z653" s="979">
        <f>_xlfn.XLOOKUP($D653,Help2_FC!$D:$D,Help2_FC!W:W)</f>
        <v>0</v>
      </c>
      <c r="AA653" s="979">
        <f>_xlfn.XLOOKUP($D653,Help2_FC!$D:$D,Help2_FC!X:X)</f>
        <v>0</v>
      </c>
      <c r="AB653" s="979">
        <f>_xlfn.XLOOKUP($D653,Help2_FC!$D:$D,Help2_FC!Y:Y)</f>
        <v>0</v>
      </c>
      <c r="AC653" s="979">
        <f>_xlfn.XLOOKUP($D653,Help2_FC!$D:$D,Help2_FC!Z:Z)</f>
        <v>0</v>
      </c>
      <c r="AD653" s="979">
        <f>_xlfn.XLOOKUP($D653,Help2_FC!$D:$D,Help2_FC!AA:AA)</f>
        <v>0</v>
      </c>
      <c r="AE653" s="979">
        <f>_xlfn.XLOOKUP($D653,Help2_FC!$D:$D,Help2_FC!AB:AB)</f>
        <v>0</v>
      </c>
      <c r="AF653" s="979">
        <f>_xlfn.XLOOKUP($D653,Help2_FC!$D:$D,Help2_FC!AC:AC)</f>
        <v>0</v>
      </c>
      <c r="AG653" s="979">
        <f>_xlfn.XLOOKUP($D653,Help2_FC!$D:$D,Help2_FC!AD:AD)</f>
        <v>0</v>
      </c>
      <c r="AH653" s="979">
        <f>_xlfn.XLOOKUP($D653,Help2_FC!$D:$D,Help2_FC!AE:AE)</f>
        <v>0</v>
      </c>
      <c r="AI653" s="979">
        <f>_xlfn.XLOOKUP($D653,Help2_FC!$D:$D,Help2_FC!AF:AF)</f>
        <v>0</v>
      </c>
      <c r="AJ653" s="979">
        <f>_xlfn.XLOOKUP($D653,Help2_FC!$D:$D,Help2_FC!AG:AG)</f>
        <v>0</v>
      </c>
      <c r="AK653" s="979">
        <f>_xlfn.XLOOKUP($D653,Help2_FC!$D:$D,Help2_FC!AH:AH)</f>
        <v>0</v>
      </c>
      <c r="AL653" s="979">
        <f>_xlfn.XLOOKUP($D653,Help2_FC!$D:$D,Help2_FC!AI:AI)</f>
        <v>0</v>
      </c>
      <c r="AM653" s="979">
        <f>_xlfn.XLOOKUP($D653,Help2_FC!$D:$D,Help2_FC!AJ:AJ)</f>
        <v>0</v>
      </c>
      <c r="AN653" s="979">
        <f>_xlfn.XLOOKUP($D653,Help2_FC!$D:$D,Help2_FC!AK:AK)</f>
        <v>0</v>
      </c>
    </row>
    <row r="654" spans="1:40" x14ac:dyDescent="0.2">
      <c r="A654" s="1">
        <v>45578</v>
      </c>
      <c r="B654">
        <f t="shared" si="68"/>
        <v>10</v>
      </c>
      <c r="C654">
        <f t="shared" si="69"/>
        <v>2024</v>
      </c>
      <c r="D654" s="872" t="str">
        <f t="shared" si="66"/>
        <v>10´2024</v>
      </c>
      <c r="F654" s="2">
        <f t="shared" si="67"/>
        <v>24</v>
      </c>
      <c r="G654" s="1483">
        <f t="shared" si="70"/>
        <v>3.4013605442176867E-2</v>
      </c>
      <c r="H654" s="5">
        <f t="shared" si="71"/>
        <v>1</v>
      </c>
      <c r="I654" s="995">
        <f>_xlfn.XLOOKUP($D654,Help2_FC!$D:$D,Help2_FC!H:H)</f>
        <v>0</v>
      </c>
      <c r="J654" s="979">
        <f>_xlfn.XLOOKUP($D654,Help2_FC!$D:$D,Help2_FC!I:I)</f>
        <v>0</v>
      </c>
      <c r="K654" s="979">
        <f>_xlfn.XLOOKUP($D654,Help2_FC!$D:$D,Help2_FC!J:J)</f>
        <v>0</v>
      </c>
      <c r="L654" s="979">
        <f>_xlfn.XLOOKUP($D654,Help2_FC!$D:$D,Help2_FC!K:K)</f>
        <v>0</v>
      </c>
      <c r="M654" s="979">
        <f>_xlfn.XLOOKUP($D654,Help2_FC!$D:$D,Help2_FC!L:L)</f>
        <v>0</v>
      </c>
      <c r="N654" s="979">
        <f>_xlfn.XLOOKUP($D654,Help2_FC!$D:$D,Help2_FC!M:M)</f>
        <v>0</v>
      </c>
      <c r="P654" s="979">
        <f>_xlfn.XLOOKUP($D654,Help2_FC!$D:$D,Help2_FC!F:F)</f>
        <v>705.6</v>
      </c>
      <c r="Q654" s="979">
        <f t="shared" si="72"/>
        <v>744</v>
      </c>
      <c r="R654" s="979">
        <f>_xlfn.XLOOKUP($D654,Help2_FC!$D:$D,Help2_FC!N:N)</f>
        <v>0</v>
      </c>
      <c r="S654" s="979">
        <f>_xlfn.XLOOKUP($D654,Help2_FC!$D:$D,Help2_FC!O:O)</f>
        <v>0</v>
      </c>
      <c r="T654" s="979">
        <f>_xlfn.XLOOKUP($D654,Help2_FC!$D:$D,Help2_FC!P:P)</f>
        <v>0</v>
      </c>
      <c r="U654" s="979">
        <f>_xlfn.XLOOKUP($D654,Help2_FC!$D:$D,Help2_FC!Q:Q)</f>
        <v>0</v>
      </c>
      <c r="V654" s="979">
        <f>_xlfn.XLOOKUP($D654,Help2_FC!$D:$D,Help2_FC!R:R)</f>
        <v>0</v>
      </c>
      <c r="W654" s="979">
        <f>_xlfn.XLOOKUP($D654,Help2_FC!$D:$D,Help2_FC!S:S)</f>
        <v>0</v>
      </c>
      <c r="Y654" s="979">
        <f>_xlfn.XLOOKUP($D654,Help2_FC!$D:$D,Help2_FC!V:V)</f>
        <v>0</v>
      </c>
      <c r="Z654" s="979">
        <f>_xlfn.XLOOKUP($D654,Help2_FC!$D:$D,Help2_FC!W:W)</f>
        <v>0</v>
      </c>
      <c r="AA654" s="979">
        <f>_xlfn.XLOOKUP($D654,Help2_FC!$D:$D,Help2_FC!X:X)</f>
        <v>0</v>
      </c>
      <c r="AB654" s="979">
        <f>_xlfn.XLOOKUP($D654,Help2_FC!$D:$D,Help2_FC!Y:Y)</f>
        <v>0</v>
      </c>
      <c r="AC654" s="979">
        <f>_xlfn.XLOOKUP($D654,Help2_FC!$D:$D,Help2_FC!Z:Z)</f>
        <v>0</v>
      </c>
      <c r="AD654" s="979">
        <f>_xlfn.XLOOKUP($D654,Help2_FC!$D:$D,Help2_FC!AA:AA)</f>
        <v>0</v>
      </c>
      <c r="AE654" s="979">
        <f>_xlfn.XLOOKUP($D654,Help2_FC!$D:$D,Help2_FC!AB:AB)</f>
        <v>0</v>
      </c>
      <c r="AF654" s="979">
        <f>_xlfn.XLOOKUP($D654,Help2_FC!$D:$D,Help2_FC!AC:AC)</f>
        <v>0</v>
      </c>
      <c r="AG654" s="979">
        <f>_xlfn.XLOOKUP($D654,Help2_FC!$D:$D,Help2_FC!AD:AD)</f>
        <v>0</v>
      </c>
      <c r="AH654" s="979">
        <f>_xlfn.XLOOKUP($D654,Help2_FC!$D:$D,Help2_FC!AE:AE)</f>
        <v>0</v>
      </c>
      <c r="AI654" s="979">
        <f>_xlfn.XLOOKUP($D654,Help2_FC!$D:$D,Help2_FC!AF:AF)</f>
        <v>0</v>
      </c>
      <c r="AJ654" s="979">
        <f>_xlfn.XLOOKUP($D654,Help2_FC!$D:$D,Help2_FC!AG:AG)</f>
        <v>0</v>
      </c>
      <c r="AK654" s="979">
        <f>_xlfn.XLOOKUP($D654,Help2_FC!$D:$D,Help2_FC!AH:AH)</f>
        <v>0</v>
      </c>
      <c r="AL654" s="979">
        <f>_xlfn.XLOOKUP($D654,Help2_FC!$D:$D,Help2_FC!AI:AI)</f>
        <v>0</v>
      </c>
      <c r="AM654" s="979">
        <f>_xlfn.XLOOKUP($D654,Help2_FC!$D:$D,Help2_FC!AJ:AJ)</f>
        <v>0</v>
      </c>
      <c r="AN654" s="979">
        <f>_xlfn.XLOOKUP($D654,Help2_FC!$D:$D,Help2_FC!AK:AK)</f>
        <v>0</v>
      </c>
    </row>
    <row r="655" spans="1:40" x14ac:dyDescent="0.2">
      <c r="A655" s="1">
        <v>45579</v>
      </c>
      <c r="B655">
        <f t="shared" si="68"/>
        <v>10</v>
      </c>
      <c r="C655">
        <f t="shared" si="69"/>
        <v>2024</v>
      </c>
      <c r="D655" s="872" t="str">
        <f t="shared" si="66"/>
        <v>10´2024</v>
      </c>
      <c r="F655" s="2">
        <f t="shared" si="67"/>
        <v>24</v>
      </c>
      <c r="G655" s="1483">
        <f t="shared" si="70"/>
        <v>3.4013605442176867E-2</v>
      </c>
      <c r="H655" s="5">
        <f t="shared" si="71"/>
        <v>1</v>
      </c>
      <c r="I655" s="995">
        <f>_xlfn.XLOOKUP($D655,Help2_FC!$D:$D,Help2_FC!H:H)</f>
        <v>0</v>
      </c>
      <c r="J655" s="979">
        <f>_xlfn.XLOOKUP($D655,Help2_FC!$D:$D,Help2_FC!I:I)</f>
        <v>0</v>
      </c>
      <c r="K655" s="979">
        <f>_xlfn.XLOOKUP($D655,Help2_FC!$D:$D,Help2_FC!J:J)</f>
        <v>0</v>
      </c>
      <c r="L655" s="979">
        <f>_xlfn.XLOOKUP($D655,Help2_FC!$D:$D,Help2_FC!K:K)</f>
        <v>0</v>
      </c>
      <c r="M655" s="979">
        <f>_xlfn.XLOOKUP($D655,Help2_FC!$D:$D,Help2_FC!L:L)</f>
        <v>0</v>
      </c>
      <c r="N655" s="979">
        <f>_xlfn.XLOOKUP($D655,Help2_FC!$D:$D,Help2_FC!M:M)</f>
        <v>0</v>
      </c>
      <c r="P655" s="979">
        <f>_xlfn.XLOOKUP($D655,Help2_FC!$D:$D,Help2_FC!F:F)</f>
        <v>705.6</v>
      </c>
      <c r="Q655" s="979">
        <f t="shared" si="72"/>
        <v>744</v>
      </c>
      <c r="R655" s="979">
        <f>_xlfn.XLOOKUP($D655,Help2_FC!$D:$D,Help2_FC!N:N)</f>
        <v>0</v>
      </c>
      <c r="S655" s="979">
        <f>_xlfn.XLOOKUP($D655,Help2_FC!$D:$D,Help2_FC!O:O)</f>
        <v>0</v>
      </c>
      <c r="T655" s="979">
        <f>_xlfn.XLOOKUP($D655,Help2_FC!$D:$D,Help2_FC!P:P)</f>
        <v>0</v>
      </c>
      <c r="U655" s="979">
        <f>_xlfn.XLOOKUP($D655,Help2_FC!$D:$D,Help2_FC!Q:Q)</f>
        <v>0</v>
      </c>
      <c r="V655" s="979">
        <f>_xlfn.XLOOKUP($D655,Help2_FC!$D:$D,Help2_FC!R:R)</f>
        <v>0</v>
      </c>
      <c r="W655" s="979">
        <f>_xlfn.XLOOKUP($D655,Help2_FC!$D:$D,Help2_FC!S:S)</f>
        <v>0</v>
      </c>
      <c r="Y655" s="979">
        <f>_xlfn.XLOOKUP($D655,Help2_FC!$D:$D,Help2_FC!V:V)</f>
        <v>0</v>
      </c>
      <c r="Z655" s="979">
        <f>_xlfn.XLOOKUP($D655,Help2_FC!$D:$D,Help2_FC!W:W)</f>
        <v>0</v>
      </c>
      <c r="AA655" s="979">
        <f>_xlfn.XLOOKUP($D655,Help2_FC!$D:$D,Help2_FC!X:X)</f>
        <v>0</v>
      </c>
      <c r="AB655" s="979">
        <f>_xlfn.XLOOKUP($D655,Help2_FC!$D:$D,Help2_FC!Y:Y)</f>
        <v>0</v>
      </c>
      <c r="AC655" s="979">
        <f>_xlfn.XLOOKUP($D655,Help2_FC!$D:$D,Help2_FC!Z:Z)</f>
        <v>0</v>
      </c>
      <c r="AD655" s="979">
        <f>_xlfn.XLOOKUP($D655,Help2_FC!$D:$D,Help2_FC!AA:AA)</f>
        <v>0</v>
      </c>
      <c r="AE655" s="979">
        <f>_xlfn.XLOOKUP($D655,Help2_FC!$D:$D,Help2_FC!AB:AB)</f>
        <v>0</v>
      </c>
      <c r="AF655" s="979">
        <f>_xlfn.XLOOKUP($D655,Help2_FC!$D:$D,Help2_FC!AC:AC)</f>
        <v>0</v>
      </c>
      <c r="AG655" s="979">
        <f>_xlfn.XLOOKUP($D655,Help2_FC!$D:$D,Help2_FC!AD:AD)</f>
        <v>0</v>
      </c>
      <c r="AH655" s="979">
        <f>_xlfn.XLOOKUP($D655,Help2_FC!$D:$D,Help2_FC!AE:AE)</f>
        <v>0</v>
      </c>
      <c r="AI655" s="979">
        <f>_xlfn.XLOOKUP($D655,Help2_FC!$D:$D,Help2_FC!AF:AF)</f>
        <v>0</v>
      </c>
      <c r="AJ655" s="979">
        <f>_xlfn.XLOOKUP($D655,Help2_FC!$D:$D,Help2_FC!AG:AG)</f>
        <v>0</v>
      </c>
      <c r="AK655" s="979">
        <f>_xlfn.XLOOKUP($D655,Help2_FC!$D:$D,Help2_FC!AH:AH)</f>
        <v>0</v>
      </c>
      <c r="AL655" s="979">
        <f>_xlfn.XLOOKUP($D655,Help2_FC!$D:$D,Help2_FC!AI:AI)</f>
        <v>0</v>
      </c>
      <c r="AM655" s="979">
        <f>_xlfn.XLOOKUP($D655,Help2_FC!$D:$D,Help2_FC!AJ:AJ)</f>
        <v>0</v>
      </c>
      <c r="AN655" s="979">
        <f>_xlfn.XLOOKUP($D655,Help2_FC!$D:$D,Help2_FC!AK:AK)</f>
        <v>0</v>
      </c>
    </row>
    <row r="656" spans="1:40" x14ac:dyDescent="0.2">
      <c r="A656" s="1">
        <v>45580</v>
      </c>
      <c r="B656">
        <f t="shared" si="68"/>
        <v>10</v>
      </c>
      <c r="C656">
        <f t="shared" si="69"/>
        <v>2024</v>
      </c>
      <c r="D656" s="872" t="str">
        <f t="shared" si="66"/>
        <v>10´2024</v>
      </c>
      <c r="F656" s="2">
        <f t="shared" si="67"/>
        <v>24</v>
      </c>
      <c r="G656" s="1483">
        <f t="shared" si="70"/>
        <v>3.4013605442176867E-2</v>
      </c>
      <c r="H656" s="5">
        <f t="shared" si="71"/>
        <v>1</v>
      </c>
      <c r="I656" s="995">
        <f>_xlfn.XLOOKUP($D656,Help2_FC!$D:$D,Help2_FC!H:H)</f>
        <v>0</v>
      </c>
      <c r="J656" s="979">
        <f>_xlfn.XLOOKUP($D656,Help2_FC!$D:$D,Help2_FC!I:I)</f>
        <v>0</v>
      </c>
      <c r="K656" s="979">
        <f>_xlfn.XLOOKUP($D656,Help2_FC!$D:$D,Help2_FC!J:J)</f>
        <v>0</v>
      </c>
      <c r="L656" s="979">
        <f>_xlfn.XLOOKUP($D656,Help2_FC!$D:$D,Help2_FC!K:K)</f>
        <v>0</v>
      </c>
      <c r="M656" s="979">
        <f>_xlfn.XLOOKUP($D656,Help2_FC!$D:$D,Help2_FC!L:L)</f>
        <v>0</v>
      </c>
      <c r="N656" s="979">
        <f>_xlfn.XLOOKUP($D656,Help2_FC!$D:$D,Help2_FC!M:M)</f>
        <v>0</v>
      </c>
      <c r="P656" s="979">
        <f>_xlfn.XLOOKUP($D656,Help2_FC!$D:$D,Help2_FC!F:F)</f>
        <v>705.6</v>
      </c>
      <c r="Q656" s="979">
        <f t="shared" si="72"/>
        <v>744</v>
      </c>
      <c r="R656" s="979">
        <f>_xlfn.XLOOKUP($D656,Help2_FC!$D:$D,Help2_FC!N:N)</f>
        <v>0</v>
      </c>
      <c r="S656" s="979">
        <f>_xlfn.XLOOKUP($D656,Help2_FC!$D:$D,Help2_FC!O:O)</f>
        <v>0</v>
      </c>
      <c r="T656" s="979">
        <f>_xlfn.XLOOKUP($D656,Help2_FC!$D:$D,Help2_FC!P:P)</f>
        <v>0</v>
      </c>
      <c r="U656" s="979">
        <f>_xlfn.XLOOKUP($D656,Help2_FC!$D:$D,Help2_FC!Q:Q)</f>
        <v>0</v>
      </c>
      <c r="V656" s="979">
        <f>_xlfn.XLOOKUP($D656,Help2_FC!$D:$D,Help2_FC!R:R)</f>
        <v>0</v>
      </c>
      <c r="W656" s="979">
        <f>_xlfn.XLOOKUP($D656,Help2_FC!$D:$D,Help2_FC!S:S)</f>
        <v>0</v>
      </c>
      <c r="Y656" s="979">
        <f>_xlfn.XLOOKUP($D656,Help2_FC!$D:$D,Help2_FC!V:V)</f>
        <v>0</v>
      </c>
      <c r="Z656" s="979">
        <f>_xlfn.XLOOKUP($D656,Help2_FC!$D:$D,Help2_FC!W:W)</f>
        <v>0</v>
      </c>
      <c r="AA656" s="979">
        <f>_xlfn.XLOOKUP($D656,Help2_FC!$D:$D,Help2_FC!X:X)</f>
        <v>0</v>
      </c>
      <c r="AB656" s="979">
        <f>_xlfn.XLOOKUP($D656,Help2_FC!$D:$D,Help2_FC!Y:Y)</f>
        <v>0</v>
      </c>
      <c r="AC656" s="979">
        <f>_xlfn.XLOOKUP($D656,Help2_FC!$D:$D,Help2_FC!Z:Z)</f>
        <v>0</v>
      </c>
      <c r="AD656" s="979">
        <f>_xlfn.XLOOKUP($D656,Help2_FC!$D:$D,Help2_FC!AA:AA)</f>
        <v>0</v>
      </c>
      <c r="AE656" s="979">
        <f>_xlfn.XLOOKUP($D656,Help2_FC!$D:$D,Help2_FC!AB:AB)</f>
        <v>0</v>
      </c>
      <c r="AF656" s="979">
        <f>_xlfn.XLOOKUP($D656,Help2_FC!$D:$D,Help2_FC!AC:AC)</f>
        <v>0</v>
      </c>
      <c r="AG656" s="979">
        <f>_xlfn.XLOOKUP($D656,Help2_FC!$D:$D,Help2_FC!AD:AD)</f>
        <v>0</v>
      </c>
      <c r="AH656" s="979">
        <f>_xlfn.XLOOKUP($D656,Help2_FC!$D:$D,Help2_FC!AE:AE)</f>
        <v>0</v>
      </c>
      <c r="AI656" s="979">
        <f>_xlfn.XLOOKUP($D656,Help2_FC!$D:$D,Help2_FC!AF:AF)</f>
        <v>0</v>
      </c>
      <c r="AJ656" s="979">
        <f>_xlfn.XLOOKUP($D656,Help2_FC!$D:$D,Help2_FC!AG:AG)</f>
        <v>0</v>
      </c>
      <c r="AK656" s="979">
        <f>_xlfn.XLOOKUP($D656,Help2_FC!$D:$D,Help2_FC!AH:AH)</f>
        <v>0</v>
      </c>
      <c r="AL656" s="979">
        <f>_xlfn.XLOOKUP($D656,Help2_FC!$D:$D,Help2_FC!AI:AI)</f>
        <v>0</v>
      </c>
      <c r="AM656" s="979">
        <f>_xlfn.XLOOKUP($D656,Help2_FC!$D:$D,Help2_FC!AJ:AJ)</f>
        <v>0</v>
      </c>
      <c r="AN656" s="979">
        <f>_xlfn.XLOOKUP($D656,Help2_FC!$D:$D,Help2_FC!AK:AK)</f>
        <v>0</v>
      </c>
    </row>
    <row r="657" spans="1:40" x14ac:dyDescent="0.2">
      <c r="A657" s="1">
        <v>45581</v>
      </c>
      <c r="B657">
        <f t="shared" si="68"/>
        <v>10</v>
      </c>
      <c r="C657">
        <f t="shared" si="69"/>
        <v>2024</v>
      </c>
      <c r="D657" s="872" t="str">
        <f t="shared" si="66"/>
        <v>10´2024</v>
      </c>
      <c r="F657" s="2">
        <f t="shared" si="67"/>
        <v>24</v>
      </c>
      <c r="G657" s="1483">
        <f t="shared" si="70"/>
        <v>3.4013605442176867E-2</v>
      </c>
      <c r="H657" s="5">
        <f t="shared" si="71"/>
        <v>1</v>
      </c>
      <c r="I657" s="995">
        <f>_xlfn.XLOOKUP($D657,Help2_FC!$D:$D,Help2_FC!H:H)</f>
        <v>0</v>
      </c>
      <c r="J657" s="979">
        <f>_xlfn.XLOOKUP($D657,Help2_FC!$D:$D,Help2_FC!I:I)</f>
        <v>0</v>
      </c>
      <c r="K657" s="979">
        <f>_xlfn.XLOOKUP($D657,Help2_FC!$D:$D,Help2_FC!J:J)</f>
        <v>0</v>
      </c>
      <c r="L657" s="979">
        <f>_xlfn.XLOOKUP($D657,Help2_FC!$D:$D,Help2_FC!K:K)</f>
        <v>0</v>
      </c>
      <c r="M657" s="979">
        <f>_xlfn.XLOOKUP($D657,Help2_FC!$D:$D,Help2_FC!L:L)</f>
        <v>0</v>
      </c>
      <c r="N657" s="979">
        <f>_xlfn.XLOOKUP($D657,Help2_FC!$D:$D,Help2_FC!M:M)</f>
        <v>0</v>
      </c>
      <c r="P657" s="979">
        <f>_xlfn.XLOOKUP($D657,Help2_FC!$D:$D,Help2_FC!F:F)</f>
        <v>705.6</v>
      </c>
      <c r="Q657" s="979">
        <f t="shared" si="72"/>
        <v>744</v>
      </c>
      <c r="R657" s="979">
        <f>_xlfn.XLOOKUP($D657,Help2_FC!$D:$D,Help2_FC!N:N)</f>
        <v>0</v>
      </c>
      <c r="S657" s="979">
        <f>_xlfn.XLOOKUP($D657,Help2_FC!$D:$D,Help2_FC!O:O)</f>
        <v>0</v>
      </c>
      <c r="T657" s="979">
        <f>_xlfn.XLOOKUP($D657,Help2_FC!$D:$D,Help2_FC!P:P)</f>
        <v>0</v>
      </c>
      <c r="U657" s="979">
        <f>_xlfn.XLOOKUP($D657,Help2_FC!$D:$D,Help2_FC!Q:Q)</f>
        <v>0</v>
      </c>
      <c r="V657" s="979">
        <f>_xlfn.XLOOKUP($D657,Help2_FC!$D:$D,Help2_FC!R:R)</f>
        <v>0</v>
      </c>
      <c r="W657" s="979">
        <f>_xlfn.XLOOKUP($D657,Help2_FC!$D:$D,Help2_FC!S:S)</f>
        <v>0</v>
      </c>
      <c r="Y657" s="979">
        <f>_xlfn.XLOOKUP($D657,Help2_FC!$D:$D,Help2_FC!V:V)</f>
        <v>0</v>
      </c>
      <c r="Z657" s="979">
        <f>_xlfn.XLOOKUP($D657,Help2_FC!$D:$D,Help2_FC!W:W)</f>
        <v>0</v>
      </c>
      <c r="AA657" s="979">
        <f>_xlfn.XLOOKUP($D657,Help2_FC!$D:$D,Help2_FC!X:X)</f>
        <v>0</v>
      </c>
      <c r="AB657" s="979">
        <f>_xlfn.XLOOKUP($D657,Help2_FC!$D:$D,Help2_FC!Y:Y)</f>
        <v>0</v>
      </c>
      <c r="AC657" s="979">
        <f>_xlfn.XLOOKUP($D657,Help2_FC!$D:$D,Help2_FC!Z:Z)</f>
        <v>0</v>
      </c>
      <c r="AD657" s="979">
        <f>_xlfn.XLOOKUP($D657,Help2_FC!$D:$D,Help2_FC!AA:AA)</f>
        <v>0</v>
      </c>
      <c r="AE657" s="979">
        <f>_xlfn.XLOOKUP($D657,Help2_FC!$D:$D,Help2_FC!AB:AB)</f>
        <v>0</v>
      </c>
      <c r="AF657" s="979">
        <f>_xlfn.XLOOKUP($D657,Help2_FC!$D:$D,Help2_FC!AC:AC)</f>
        <v>0</v>
      </c>
      <c r="AG657" s="979">
        <f>_xlfn.XLOOKUP($D657,Help2_FC!$D:$D,Help2_FC!AD:AD)</f>
        <v>0</v>
      </c>
      <c r="AH657" s="979">
        <f>_xlfn.XLOOKUP($D657,Help2_FC!$D:$D,Help2_FC!AE:AE)</f>
        <v>0</v>
      </c>
      <c r="AI657" s="979">
        <f>_xlfn.XLOOKUP($D657,Help2_FC!$D:$D,Help2_FC!AF:AF)</f>
        <v>0</v>
      </c>
      <c r="AJ657" s="979">
        <f>_xlfn.XLOOKUP($D657,Help2_FC!$D:$D,Help2_FC!AG:AG)</f>
        <v>0</v>
      </c>
      <c r="AK657" s="979">
        <f>_xlfn.XLOOKUP($D657,Help2_FC!$D:$D,Help2_FC!AH:AH)</f>
        <v>0</v>
      </c>
      <c r="AL657" s="979">
        <f>_xlfn.XLOOKUP($D657,Help2_FC!$D:$D,Help2_FC!AI:AI)</f>
        <v>0</v>
      </c>
      <c r="AM657" s="979">
        <f>_xlfn.XLOOKUP($D657,Help2_FC!$D:$D,Help2_FC!AJ:AJ)</f>
        <v>0</v>
      </c>
      <c r="AN657" s="979">
        <f>_xlfn.XLOOKUP($D657,Help2_FC!$D:$D,Help2_FC!AK:AK)</f>
        <v>0</v>
      </c>
    </row>
    <row r="658" spans="1:40" x14ac:dyDescent="0.2">
      <c r="A658" s="1">
        <v>45582</v>
      </c>
      <c r="B658">
        <f t="shared" si="68"/>
        <v>10</v>
      </c>
      <c r="C658">
        <f t="shared" si="69"/>
        <v>2024</v>
      </c>
      <c r="D658" s="872" t="str">
        <f t="shared" ref="D658:D721" si="73">CONCATENATE(TEXT(A658,"MM"),"´",TEXT(A658,"JJJJ"))</f>
        <v>10´2024</v>
      </c>
      <c r="F658" s="2">
        <f t="shared" si="67"/>
        <v>24</v>
      </c>
      <c r="G658" s="1483">
        <f t="shared" si="70"/>
        <v>3.4013605442176867E-2</v>
      </c>
      <c r="H658" s="5">
        <f t="shared" si="71"/>
        <v>1</v>
      </c>
      <c r="I658" s="995">
        <f>_xlfn.XLOOKUP($D658,Help2_FC!$D:$D,Help2_FC!H:H)</f>
        <v>0</v>
      </c>
      <c r="J658" s="979">
        <f>_xlfn.XLOOKUP($D658,Help2_FC!$D:$D,Help2_FC!I:I)</f>
        <v>0</v>
      </c>
      <c r="K658" s="979">
        <f>_xlfn.XLOOKUP($D658,Help2_FC!$D:$D,Help2_FC!J:J)</f>
        <v>0</v>
      </c>
      <c r="L658" s="979">
        <f>_xlfn.XLOOKUP($D658,Help2_FC!$D:$D,Help2_FC!K:K)</f>
        <v>0</v>
      </c>
      <c r="M658" s="979">
        <f>_xlfn.XLOOKUP($D658,Help2_FC!$D:$D,Help2_FC!L:L)</f>
        <v>0</v>
      </c>
      <c r="N658" s="979">
        <f>_xlfn.XLOOKUP($D658,Help2_FC!$D:$D,Help2_FC!M:M)</f>
        <v>0</v>
      </c>
      <c r="P658" s="979">
        <f>_xlfn.XLOOKUP($D658,Help2_FC!$D:$D,Help2_FC!F:F)</f>
        <v>705.6</v>
      </c>
      <c r="Q658" s="979">
        <f t="shared" si="72"/>
        <v>744</v>
      </c>
      <c r="R658" s="979">
        <f>_xlfn.XLOOKUP($D658,Help2_FC!$D:$D,Help2_FC!N:N)</f>
        <v>0</v>
      </c>
      <c r="S658" s="979">
        <f>_xlfn.XLOOKUP($D658,Help2_FC!$D:$D,Help2_FC!O:O)</f>
        <v>0</v>
      </c>
      <c r="T658" s="979">
        <f>_xlfn.XLOOKUP($D658,Help2_FC!$D:$D,Help2_FC!P:P)</f>
        <v>0</v>
      </c>
      <c r="U658" s="979">
        <f>_xlfn.XLOOKUP($D658,Help2_FC!$D:$D,Help2_FC!Q:Q)</f>
        <v>0</v>
      </c>
      <c r="V658" s="979">
        <f>_xlfn.XLOOKUP($D658,Help2_FC!$D:$D,Help2_FC!R:R)</f>
        <v>0</v>
      </c>
      <c r="W658" s="979">
        <f>_xlfn.XLOOKUP($D658,Help2_FC!$D:$D,Help2_FC!S:S)</f>
        <v>0</v>
      </c>
      <c r="Y658" s="979">
        <f>_xlfn.XLOOKUP($D658,Help2_FC!$D:$D,Help2_FC!V:V)</f>
        <v>0</v>
      </c>
      <c r="Z658" s="979">
        <f>_xlfn.XLOOKUP($D658,Help2_FC!$D:$D,Help2_FC!W:W)</f>
        <v>0</v>
      </c>
      <c r="AA658" s="979">
        <f>_xlfn.XLOOKUP($D658,Help2_FC!$D:$D,Help2_FC!X:X)</f>
        <v>0</v>
      </c>
      <c r="AB658" s="979">
        <f>_xlfn.XLOOKUP($D658,Help2_FC!$D:$D,Help2_FC!Y:Y)</f>
        <v>0</v>
      </c>
      <c r="AC658" s="979">
        <f>_xlfn.XLOOKUP($D658,Help2_FC!$D:$D,Help2_FC!Z:Z)</f>
        <v>0</v>
      </c>
      <c r="AD658" s="979">
        <f>_xlfn.XLOOKUP($D658,Help2_FC!$D:$D,Help2_FC!AA:AA)</f>
        <v>0</v>
      </c>
      <c r="AE658" s="979">
        <f>_xlfn.XLOOKUP($D658,Help2_FC!$D:$D,Help2_FC!AB:AB)</f>
        <v>0</v>
      </c>
      <c r="AF658" s="979">
        <f>_xlfn.XLOOKUP($D658,Help2_FC!$D:$D,Help2_FC!AC:AC)</f>
        <v>0</v>
      </c>
      <c r="AG658" s="979">
        <f>_xlfn.XLOOKUP($D658,Help2_FC!$D:$D,Help2_FC!AD:AD)</f>
        <v>0</v>
      </c>
      <c r="AH658" s="979">
        <f>_xlfn.XLOOKUP($D658,Help2_FC!$D:$D,Help2_FC!AE:AE)</f>
        <v>0</v>
      </c>
      <c r="AI658" s="979">
        <f>_xlfn.XLOOKUP($D658,Help2_FC!$D:$D,Help2_FC!AF:AF)</f>
        <v>0</v>
      </c>
      <c r="AJ658" s="979">
        <f>_xlfn.XLOOKUP($D658,Help2_FC!$D:$D,Help2_FC!AG:AG)</f>
        <v>0</v>
      </c>
      <c r="AK658" s="979">
        <f>_xlfn.XLOOKUP($D658,Help2_FC!$D:$D,Help2_FC!AH:AH)</f>
        <v>0</v>
      </c>
      <c r="AL658" s="979">
        <f>_xlfn.XLOOKUP($D658,Help2_FC!$D:$D,Help2_FC!AI:AI)</f>
        <v>0</v>
      </c>
      <c r="AM658" s="979">
        <f>_xlfn.XLOOKUP($D658,Help2_FC!$D:$D,Help2_FC!AJ:AJ)</f>
        <v>0</v>
      </c>
      <c r="AN658" s="979">
        <f>_xlfn.XLOOKUP($D658,Help2_FC!$D:$D,Help2_FC!AK:AK)</f>
        <v>0</v>
      </c>
    </row>
    <row r="659" spans="1:40" x14ac:dyDescent="0.2">
      <c r="A659" s="1">
        <v>45583</v>
      </c>
      <c r="B659">
        <f t="shared" si="68"/>
        <v>10</v>
      </c>
      <c r="C659">
        <f t="shared" si="69"/>
        <v>2024</v>
      </c>
      <c r="D659" s="872" t="str">
        <f t="shared" si="73"/>
        <v>10´2024</v>
      </c>
      <c r="F659" s="2">
        <f t="shared" si="67"/>
        <v>24</v>
      </c>
      <c r="G659" s="1483">
        <f t="shared" si="70"/>
        <v>3.4013605442176867E-2</v>
      </c>
      <c r="H659" s="5">
        <f t="shared" si="71"/>
        <v>1</v>
      </c>
      <c r="I659" s="995">
        <f>_xlfn.XLOOKUP($D659,Help2_FC!$D:$D,Help2_FC!H:H)</f>
        <v>0</v>
      </c>
      <c r="J659" s="979">
        <f>_xlfn.XLOOKUP($D659,Help2_FC!$D:$D,Help2_FC!I:I)</f>
        <v>0</v>
      </c>
      <c r="K659" s="979">
        <f>_xlfn.XLOOKUP($D659,Help2_FC!$D:$D,Help2_FC!J:J)</f>
        <v>0</v>
      </c>
      <c r="L659" s="979">
        <f>_xlfn.XLOOKUP($D659,Help2_FC!$D:$D,Help2_FC!K:K)</f>
        <v>0</v>
      </c>
      <c r="M659" s="979">
        <f>_xlfn.XLOOKUP($D659,Help2_FC!$D:$D,Help2_FC!L:L)</f>
        <v>0</v>
      </c>
      <c r="N659" s="979">
        <f>_xlfn.XLOOKUP($D659,Help2_FC!$D:$D,Help2_FC!M:M)</f>
        <v>0</v>
      </c>
      <c r="P659" s="979">
        <f>_xlfn.XLOOKUP($D659,Help2_FC!$D:$D,Help2_FC!F:F)</f>
        <v>705.6</v>
      </c>
      <c r="Q659" s="979">
        <f t="shared" si="72"/>
        <v>744</v>
      </c>
      <c r="R659" s="979">
        <f>_xlfn.XLOOKUP($D659,Help2_FC!$D:$D,Help2_FC!N:N)</f>
        <v>0</v>
      </c>
      <c r="S659" s="979">
        <f>_xlfn.XLOOKUP($D659,Help2_FC!$D:$D,Help2_FC!O:O)</f>
        <v>0</v>
      </c>
      <c r="T659" s="979">
        <f>_xlfn.XLOOKUP($D659,Help2_FC!$D:$D,Help2_FC!P:P)</f>
        <v>0</v>
      </c>
      <c r="U659" s="979">
        <f>_xlfn.XLOOKUP($D659,Help2_FC!$D:$D,Help2_FC!Q:Q)</f>
        <v>0</v>
      </c>
      <c r="V659" s="979">
        <f>_xlfn.XLOOKUP($D659,Help2_FC!$D:$D,Help2_FC!R:R)</f>
        <v>0</v>
      </c>
      <c r="W659" s="979">
        <f>_xlfn.XLOOKUP($D659,Help2_FC!$D:$D,Help2_FC!S:S)</f>
        <v>0</v>
      </c>
      <c r="Y659" s="979">
        <f>_xlfn.XLOOKUP($D659,Help2_FC!$D:$D,Help2_FC!V:V)</f>
        <v>0</v>
      </c>
      <c r="Z659" s="979">
        <f>_xlfn.XLOOKUP($D659,Help2_FC!$D:$D,Help2_FC!W:W)</f>
        <v>0</v>
      </c>
      <c r="AA659" s="979">
        <f>_xlfn.XLOOKUP($D659,Help2_FC!$D:$D,Help2_FC!X:X)</f>
        <v>0</v>
      </c>
      <c r="AB659" s="979">
        <f>_xlfn.XLOOKUP($D659,Help2_FC!$D:$D,Help2_FC!Y:Y)</f>
        <v>0</v>
      </c>
      <c r="AC659" s="979">
        <f>_xlfn.XLOOKUP($D659,Help2_FC!$D:$D,Help2_FC!Z:Z)</f>
        <v>0</v>
      </c>
      <c r="AD659" s="979">
        <f>_xlfn.XLOOKUP($D659,Help2_FC!$D:$D,Help2_FC!AA:AA)</f>
        <v>0</v>
      </c>
      <c r="AE659" s="979">
        <f>_xlfn.XLOOKUP($D659,Help2_FC!$D:$D,Help2_FC!AB:AB)</f>
        <v>0</v>
      </c>
      <c r="AF659" s="979">
        <f>_xlfn.XLOOKUP($D659,Help2_FC!$D:$D,Help2_FC!AC:AC)</f>
        <v>0</v>
      </c>
      <c r="AG659" s="979">
        <f>_xlfn.XLOOKUP($D659,Help2_FC!$D:$D,Help2_FC!AD:AD)</f>
        <v>0</v>
      </c>
      <c r="AH659" s="979">
        <f>_xlfn.XLOOKUP($D659,Help2_FC!$D:$D,Help2_FC!AE:AE)</f>
        <v>0</v>
      </c>
      <c r="AI659" s="979">
        <f>_xlfn.XLOOKUP($D659,Help2_FC!$D:$D,Help2_FC!AF:AF)</f>
        <v>0</v>
      </c>
      <c r="AJ659" s="979">
        <f>_xlfn.XLOOKUP($D659,Help2_FC!$D:$D,Help2_FC!AG:AG)</f>
        <v>0</v>
      </c>
      <c r="AK659" s="979">
        <f>_xlfn.XLOOKUP($D659,Help2_FC!$D:$D,Help2_FC!AH:AH)</f>
        <v>0</v>
      </c>
      <c r="AL659" s="979">
        <f>_xlfn.XLOOKUP($D659,Help2_FC!$D:$D,Help2_FC!AI:AI)</f>
        <v>0</v>
      </c>
      <c r="AM659" s="979">
        <f>_xlfn.XLOOKUP($D659,Help2_FC!$D:$D,Help2_FC!AJ:AJ)</f>
        <v>0</v>
      </c>
      <c r="AN659" s="979">
        <f>_xlfn.XLOOKUP($D659,Help2_FC!$D:$D,Help2_FC!AK:AK)</f>
        <v>0</v>
      </c>
    </row>
    <row r="660" spans="1:40" x14ac:dyDescent="0.2">
      <c r="A660" s="1">
        <v>45584</v>
      </c>
      <c r="B660">
        <f t="shared" si="68"/>
        <v>10</v>
      </c>
      <c r="C660">
        <f t="shared" si="69"/>
        <v>2024</v>
      </c>
      <c r="D660" s="872" t="str">
        <f t="shared" si="73"/>
        <v>10´2024</v>
      </c>
      <c r="F660" s="2">
        <f t="shared" si="67"/>
        <v>24</v>
      </c>
      <c r="G660" s="1483">
        <f t="shared" si="70"/>
        <v>3.4013605442176867E-2</v>
      </c>
      <c r="H660" s="5">
        <f t="shared" si="71"/>
        <v>1</v>
      </c>
      <c r="I660" s="995">
        <f>_xlfn.XLOOKUP($D660,Help2_FC!$D:$D,Help2_FC!H:H)</f>
        <v>0</v>
      </c>
      <c r="J660" s="979">
        <f>_xlfn.XLOOKUP($D660,Help2_FC!$D:$D,Help2_FC!I:I)</f>
        <v>0</v>
      </c>
      <c r="K660" s="979">
        <f>_xlfn.XLOOKUP($D660,Help2_FC!$D:$D,Help2_FC!J:J)</f>
        <v>0</v>
      </c>
      <c r="L660" s="979">
        <f>_xlfn.XLOOKUP($D660,Help2_FC!$D:$D,Help2_FC!K:K)</f>
        <v>0</v>
      </c>
      <c r="M660" s="979">
        <f>_xlfn.XLOOKUP($D660,Help2_FC!$D:$D,Help2_FC!L:L)</f>
        <v>0</v>
      </c>
      <c r="N660" s="979">
        <f>_xlfn.XLOOKUP($D660,Help2_FC!$D:$D,Help2_FC!M:M)</f>
        <v>0</v>
      </c>
      <c r="P660" s="979">
        <f>_xlfn.XLOOKUP($D660,Help2_FC!$D:$D,Help2_FC!F:F)</f>
        <v>705.6</v>
      </c>
      <c r="Q660" s="979">
        <f t="shared" si="72"/>
        <v>744</v>
      </c>
      <c r="R660" s="979">
        <f>_xlfn.XLOOKUP($D660,Help2_FC!$D:$D,Help2_FC!N:N)</f>
        <v>0</v>
      </c>
      <c r="S660" s="979">
        <f>_xlfn.XLOOKUP($D660,Help2_FC!$D:$D,Help2_FC!O:O)</f>
        <v>0</v>
      </c>
      <c r="T660" s="979">
        <f>_xlfn.XLOOKUP($D660,Help2_FC!$D:$D,Help2_FC!P:P)</f>
        <v>0</v>
      </c>
      <c r="U660" s="979">
        <f>_xlfn.XLOOKUP($D660,Help2_FC!$D:$D,Help2_FC!Q:Q)</f>
        <v>0</v>
      </c>
      <c r="V660" s="979">
        <f>_xlfn.XLOOKUP($D660,Help2_FC!$D:$D,Help2_FC!R:R)</f>
        <v>0</v>
      </c>
      <c r="W660" s="979">
        <f>_xlfn.XLOOKUP($D660,Help2_FC!$D:$D,Help2_FC!S:S)</f>
        <v>0</v>
      </c>
      <c r="Y660" s="979">
        <f>_xlfn.XLOOKUP($D660,Help2_FC!$D:$D,Help2_FC!V:V)</f>
        <v>0</v>
      </c>
      <c r="Z660" s="979">
        <f>_xlfn.XLOOKUP($D660,Help2_FC!$D:$D,Help2_FC!W:W)</f>
        <v>0</v>
      </c>
      <c r="AA660" s="979">
        <f>_xlfn.XLOOKUP($D660,Help2_FC!$D:$D,Help2_FC!X:X)</f>
        <v>0</v>
      </c>
      <c r="AB660" s="979">
        <f>_xlfn.XLOOKUP($D660,Help2_FC!$D:$D,Help2_FC!Y:Y)</f>
        <v>0</v>
      </c>
      <c r="AC660" s="979">
        <f>_xlfn.XLOOKUP($D660,Help2_FC!$D:$D,Help2_FC!Z:Z)</f>
        <v>0</v>
      </c>
      <c r="AD660" s="979">
        <f>_xlfn.XLOOKUP($D660,Help2_FC!$D:$D,Help2_FC!AA:AA)</f>
        <v>0</v>
      </c>
      <c r="AE660" s="979">
        <f>_xlfn.XLOOKUP($D660,Help2_FC!$D:$D,Help2_FC!AB:AB)</f>
        <v>0</v>
      </c>
      <c r="AF660" s="979">
        <f>_xlfn.XLOOKUP($D660,Help2_FC!$D:$D,Help2_FC!AC:AC)</f>
        <v>0</v>
      </c>
      <c r="AG660" s="979">
        <f>_xlfn.XLOOKUP($D660,Help2_FC!$D:$D,Help2_FC!AD:AD)</f>
        <v>0</v>
      </c>
      <c r="AH660" s="979">
        <f>_xlfn.XLOOKUP($D660,Help2_FC!$D:$D,Help2_FC!AE:AE)</f>
        <v>0</v>
      </c>
      <c r="AI660" s="979">
        <f>_xlfn.XLOOKUP($D660,Help2_FC!$D:$D,Help2_FC!AF:AF)</f>
        <v>0</v>
      </c>
      <c r="AJ660" s="979">
        <f>_xlfn.XLOOKUP($D660,Help2_FC!$D:$D,Help2_FC!AG:AG)</f>
        <v>0</v>
      </c>
      <c r="AK660" s="979">
        <f>_xlfn.XLOOKUP($D660,Help2_FC!$D:$D,Help2_FC!AH:AH)</f>
        <v>0</v>
      </c>
      <c r="AL660" s="979">
        <f>_xlfn.XLOOKUP($D660,Help2_FC!$D:$D,Help2_FC!AI:AI)</f>
        <v>0</v>
      </c>
      <c r="AM660" s="979">
        <f>_xlfn.XLOOKUP($D660,Help2_FC!$D:$D,Help2_FC!AJ:AJ)</f>
        <v>0</v>
      </c>
      <c r="AN660" s="979">
        <f>_xlfn.XLOOKUP($D660,Help2_FC!$D:$D,Help2_FC!AK:AK)</f>
        <v>0</v>
      </c>
    </row>
    <row r="661" spans="1:40" x14ac:dyDescent="0.2">
      <c r="A661" s="1">
        <v>45585</v>
      </c>
      <c r="B661">
        <f t="shared" si="68"/>
        <v>10</v>
      </c>
      <c r="C661">
        <f t="shared" si="69"/>
        <v>2024</v>
      </c>
      <c r="D661" s="872" t="str">
        <f t="shared" si="73"/>
        <v>10´2024</v>
      </c>
      <c r="F661" s="2">
        <f t="shared" si="67"/>
        <v>24</v>
      </c>
      <c r="G661" s="1483">
        <f t="shared" si="70"/>
        <v>3.4013605442176867E-2</v>
      </c>
      <c r="H661" s="5">
        <f t="shared" si="71"/>
        <v>1</v>
      </c>
      <c r="I661" s="995">
        <f>_xlfn.XLOOKUP($D661,Help2_FC!$D:$D,Help2_FC!H:H)</f>
        <v>0</v>
      </c>
      <c r="J661" s="979">
        <f>_xlfn.XLOOKUP($D661,Help2_FC!$D:$D,Help2_FC!I:I)</f>
        <v>0</v>
      </c>
      <c r="K661" s="979">
        <f>_xlfn.XLOOKUP($D661,Help2_FC!$D:$D,Help2_FC!J:J)</f>
        <v>0</v>
      </c>
      <c r="L661" s="979">
        <f>_xlfn.XLOOKUP($D661,Help2_FC!$D:$D,Help2_FC!K:K)</f>
        <v>0</v>
      </c>
      <c r="M661" s="979">
        <f>_xlfn.XLOOKUP($D661,Help2_FC!$D:$D,Help2_FC!L:L)</f>
        <v>0</v>
      </c>
      <c r="N661" s="979">
        <f>_xlfn.XLOOKUP($D661,Help2_FC!$D:$D,Help2_FC!M:M)</f>
        <v>0</v>
      </c>
      <c r="P661" s="979">
        <f>_xlfn.XLOOKUP($D661,Help2_FC!$D:$D,Help2_FC!F:F)</f>
        <v>705.6</v>
      </c>
      <c r="Q661" s="979">
        <f t="shared" si="72"/>
        <v>744</v>
      </c>
      <c r="R661" s="979">
        <f>_xlfn.XLOOKUP($D661,Help2_FC!$D:$D,Help2_FC!N:N)</f>
        <v>0</v>
      </c>
      <c r="S661" s="979">
        <f>_xlfn.XLOOKUP($D661,Help2_FC!$D:$D,Help2_FC!O:O)</f>
        <v>0</v>
      </c>
      <c r="T661" s="979">
        <f>_xlfn.XLOOKUP($D661,Help2_FC!$D:$D,Help2_FC!P:P)</f>
        <v>0</v>
      </c>
      <c r="U661" s="979">
        <f>_xlfn.XLOOKUP($D661,Help2_FC!$D:$D,Help2_FC!Q:Q)</f>
        <v>0</v>
      </c>
      <c r="V661" s="979">
        <f>_xlfn.XLOOKUP($D661,Help2_FC!$D:$D,Help2_FC!R:R)</f>
        <v>0</v>
      </c>
      <c r="W661" s="979">
        <f>_xlfn.XLOOKUP($D661,Help2_FC!$D:$D,Help2_FC!S:S)</f>
        <v>0</v>
      </c>
      <c r="Y661" s="979">
        <f>_xlfn.XLOOKUP($D661,Help2_FC!$D:$D,Help2_FC!V:V)</f>
        <v>0</v>
      </c>
      <c r="Z661" s="979">
        <f>_xlfn.XLOOKUP($D661,Help2_FC!$D:$D,Help2_FC!W:W)</f>
        <v>0</v>
      </c>
      <c r="AA661" s="979">
        <f>_xlfn.XLOOKUP($D661,Help2_FC!$D:$D,Help2_FC!X:X)</f>
        <v>0</v>
      </c>
      <c r="AB661" s="979">
        <f>_xlfn.XLOOKUP($D661,Help2_FC!$D:$D,Help2_FC!Y:Y)</f>
        <v>0</v>
      </c>
      <c r="AC661" s="979">
        <f>_xlfn.XLOOKUP($D661,Help2_FC!$D:$D,Help2_FC!Z:Z)</f>
        <v>0</v>
      </c>
      <c r="AD661" s="979">
        <f>_xlfn.XLOOKUP($D661,Help2_FC!$D:$D,Help2_FC!AA:AA)</f>
        <v>0</v>
      </c>
      <c r="AE661" s="979">
        <f>_xlfn.XLOOKUP($D661,Help2_FC!$D:$D,Help2_FC!AB:AB)</f>
        <v>0</v>
      </c>
      <c r="AF661" s="979">
        <f>_xlfn.XLOOKUP($D661,Help2_FC!$D:$D,Help2_FC!AC:AC)</f>
        <v>0</v>
      </c>
      <c r="AG661" s="979">
        <f>_xlfn.XLOOKUP($D661,Help2_FC!$D:$D,Help2_FC!AD:AD)</f>
        <v>0</v>
      </c>
      <c r="AH661" s="979">
        <f>_xlfn.XLOOKUP($D661,Help2_FC!$D:$D,Help2_FC!AE:AE)</f>
        <v>0</v>
      </c>
      <c r="AI661" s="979">
        <f>_xlfn.XLOOKUP($D661,Help2_FC!$D:$D,Help2_FC!AF:AF)</f>
        <v>0</v>
      </c>
      <c r="AJ661" s="979">
        <f>_xlfn.XLOOKUP($D661,Help2_FC!$D:$D,Help2_FC!AG:AG)</f>
        <v>0</v>
      </c>
      <c r="AK661" s="979">
        <f>_xlfn.XLOOKUP($D661,Help2_FC!$D:$D,Help2_FC!AH:AH)</f>
        <v>0</v>
      </c>
      <c r="AL661" s="979">
        <f>_xlfn.XLOOKUP($D661,Help2_FC!$D:$D,Help2_FC!AI:AI)</f>
        <v>0</v>
      </c>
      <c r="AM661" s="979">
        <f>_xlfn.XLOOKUP($D661,Help2_FC!$D:$D,Help2_FC!AJ:AJ)</f>
        <v>0</v>
      </c>
      <c r="AN661" s="979">
        <f>_xlfn.XLOOKUP($D661,Help2_FC!$D:$D,Help2_FC!AK:AK)</f>
        <v>0</v>
      </c>
    </row>
    <row r="662" spans="1:40" x14ac:dyDescent="0.2">
      <c r="A662" s="1">
        <v>45586</v>
      </c>
      <c r="B662">
        <f t="shared" si="68"/>
        <v>10</v>
      </c>
      <c r="C662">
        <f t="shared" si="69"/>
        <v>2024</v>
      </c>
      <c r="D662" s="872" t="str">
        <f t="shared" si="73"/>
        <v>10´2024</v>
      </c>
      <c r="F662" s="2">
        <f t="shared" si="67"/>
        <v>24</v>
      </c>
      <c r="G662" s="1483">
        <f t="shared" si="70"/>
        <v>3.4013605442176867E-2</v>
      </c>
      <c r="H662" s="5">
        <f t="shared" si="71"/>
        <v>1</v>
      </c>
      <c r="I662" s="995">
        <f>_xlfn.XLOOKUP($D662,Help2_FC!$D:$D,Help2_FC!H:H)</f>
        <v>0</v>
      </c>
      <c r="J662" s="979">
        <f>_xlfn.XLOOKUP($D662,Help2_FC!$D:$D,Help2_FC!I:I)</f>
        <v>0</v>
      </c>
      <c r="K662" s="979">
        <f>_xlfn.XLOOKUP($D662,Help2_FC!$D:$D,Help2_FC!J:J)</f>
        <v>0</v>
      </c>
      <c r="L662" s="979">
        <f>_xlfn.XLOOKUP($D662,Help2_FC!$D:$D,Help2_FC!K:K)</f>
        <v>0</v>
      </c>
      <c r="M662" s="979">
        <f>_xlfn.XLOOKUP($D662,Help2_FC!$D:$D,Help2_FC!L:L)</f>
        <v>0</v>
      </c>
      <c r="N662" s="979">
        <f>_xlfn.XLOOKUP($D662,Help2_FC!$D:$D,Help2_FC!M:M)</f>
        <v>0</v>
      </c>
      <c r="P662" s="979">
        <f>_xlfn.XLOOKUP($D662,Help2_FC!$D:$D,Help2_FC!F:F)</f>
        <v>705.6</v>
      </c>
      <c r="Q662" s="979">
        <f t="shared" si="72"/>
        <v>744</v>
      </c>
      <c r="R662" s="979">
        <f>_xlfn.XLOOKUP($D662,Help2_FC!$D:$D,Help2_FC!N:N)</f>
        <v>0</v>
      </c>
      <c r="S662" s="979">
        <f>_xlfn.XLOOKUP($D662,Help2_FC!$D:$D,Help2_FC!O:O)</f>
        <v>0</v>
      </c>
      <c r="T662" s="979">
        <f>_xlfn.XLOOKUP($D662,Help2_FC!$D:$D,Help2_FC!P:P)</f>
        <v>0</v>
      </c>
      <c r="U662" s="979">
        <f>_xlfn.XLOOKUP($D662,Help2_FC!$D:$D,Help2_FC!Q:Q)</f>
        <v>0</v>
      </c>
      <c r="V662" s="979">
        <f>_xlfn.XLOOKUP($D662,Help2_FC!$D:$D,Help2_FC!R:R)</f>
        <v>0</v>
      </c>
      <c r="W662" s="979">
        <f>_xlfn.XLOOKUP($D662,Help2_FC!$D:$D,Help2_FC!S:S)</f>
        <v>0</v>
      </c>
      <c r="Y662" s="979">
        <f>_xlfn.XLOOKUP($D662,Help2_FC!$D:$D,Help2_FC!V:V)</f>
        <v>0</v>
      </c>
      <c r="Z662" s="979">
        <f>_xlfn.XLOOKUP($D662,Help2_FC!$D:$D,Help2_FC!W:W)</f>
        <v>0</v>
      </c>
      <c r="AA662" s="979">
        <f>_xlfn.XLOOKUP($D662,Help2_FC!$D:$D,Help2_FC!X:X)</f>
        <v>0</v>
      </c>
      <c r="AB662" s="979">
        <f>_xlfn.XLOOKUP($D662,Help2_FC!$D:$D,Help2_FC!Y:Y)</f>
        <v>0</v>
      </c>
      <c r="AC662" s="979">
        <f>_xlfn.XLOOKUP($D662,Help2_FC!$D:$D,Help2_FC!Z:Z)</f>
        <v>0</v>
      </c>
      <c r="AD662" s="979">
        <f>_xlfn.XLOOKUP($D662,Help2_FC!$D:$D,Help2_FC!AA:AA)</f>
        <v>0</v>
      </c>
      <c r="AE662" s="979">
        <f>_xlfn.XLOOKUP($D662,Help2_FC!$D:$D,Help2_FC!AB:AB)</f>
        <v>0</v>
      </c>
      <c r="AF662" s="979">
        <f>_xlfn.XLOOKUP($D662,Help2_FC!$D:$D,Help2_FC!AC:AC)</f>
        <v>0</v>
      </c>
      <c r="AG662" s="979">
        <f>_xlfn.XLOOKUP($D662,Help2_FC!$D:$D,Help2_FC!AD:AD)</f>
        <v>0</v>
      </c>
      <c r="AH662" s="979">
        <f>_xlfn.XLOOKUP($D662,Help2_FC!$D:$D,Help2_FC!AE:AE)</f>
        <v>0</v>
      </c>
      <c r="AI662" s="979">
        <f>_xlfn.XLOOKUP($D662,Help2_FC!$D:$D,Help2_FC!AF:AF)</f>
        <v>0</v>
      </c>
      <c r="AJ662" s="979">
        <f>_xlfn.XLOOKUP($D662,Help2_FC!$D:$D,Help2_FC!AG:AG)</f>
        <v>0</v>
      </c>
      <c r="AK662" s="979">
        <f>_xlfn.XLOOKUP($D662,Help2_FC!$D:$D,Help2_FC!AH:AH)</f>
        <v>0</v>
      </c>
      <c r="AL662" s="979">
        <f>_xlfn.XLOOKUP($D662,Help2_FC!$D:$D,Help2_FC!AI:AI)</f>
        <v>0</v>
      </c>
      <c r="AM662" s="979">
        <f>_xlfn.XLOOKUP($D662,Help2_FC!$D:$D,Help2_FC!AJ:AJ)</f>
        <v>0</v>
      </c>
      <c r="AN662" s="979">
        <f>_xlfn.XLOOKUP($D662,Help2_FC!$D:$D,Help2_FC!AK:AK)</f>
        <v>0</v>
      </c>
    </row>
    <row r="663" spans="1:40" x14ac:dyDescent="0.2">
      <c r="A663" s="1">
        <v>45587</v>
      </c>
      <c r="B663">
        <f t="shared" si="68"/>
        <v>10</v>
      </c>
      <c r="C663">
        <f t="shared" si="69"/>
        <v>2024</v>
      </c>
      <c r="D663" s="872" t="str">
        <f t="shared" si="73"/>
        <v>10´2024</v>
      </c>
      <c r="F663" s="2">
        <f t="shared" si="67"/>
        <v>24</v>
      </c>
      <c r="G663" s="1483">
        <f t="shared" si="70"/>
        <v>3.4013605442176867E-2</v>
      </c>
      <c r="H663" s="5">
        <f t="shared" si="71"/>
        <v>1</v>
      </c>
      <c r="I663" s="995">
        <f>_xlfn.XLOOKUP($D663,Help2_FC!$D:$D,Help2_FC!H:H)</f>
        <v>0</v>
      </c>
      <c r="J663" s="979">
        <f>_xlfn.XLOOKUP($D663,Help2_FC!$D:$D,Help2_FC!I:I)</f>
        <v>0</v>
      </c>
      <c r="K663" s="979">
        <f>_xlfn.XLOOKUP($D663,Help2_FC!$D:$D,Help2_FC!J:J)</f>
        <v>0</v>
      </c>
      <c r="L663" s="979">
        <f>_xlfn.XLOOKUP($D663,Help2_FC!$D:$D,Help2_FC!K:K)</f>
        <v>0</v>
      </c>
      <c r="M663" s="979">
        <f>_xlfn.XLOOKUP($D663,Help2_FC!$D:$D,Help2_FC!L:L)</f>
        <v>0</v>
      </c>
      <c r="N663" s="979">
        <f>_xlfn.XLOOKUP($D663,Help2_FC!$D:$D,Help2_FC!M:M)</f>
        <v>0</v>
      </c>
      <c r="P663" s="979">
        <f>_xlfn.XLOOKUP($D663,Help2_FC!$D:$D,Help2_FC!F:F)</f>
        <v>705.6</v>
      </c>
      <c r="Q663" s="979">
        <f t="shared" si="72"/>
        <v>744</v>
      </c>
      <c r="R663" s="979">
        <f>_xlfn.XLOOKUP($D663,Help2_FC!$D:$D,Help2_FC!N:N)</f>
        <v>0</v>
      </c>
      <c r="S663" s="979">
        <f>_xlfn.XLOOKUP($D663,Help2_FC!$D:$D,Help2_FC!O:O)</f>
        <v>0</v>
      </c>
      <c r="T663" s="979">
        <f>_xlfn.XLOOKUP($D663,Help2_FC!$D:$D,Help2_FC!P:P)</f>
        <v>0</v>
      </c>
      <c r="U663" s="979">
        <f>_xlfn.XLOOKUP($D663,Help2_FC!$D:$D,Help2_FC!Q:Q)</f>
        <v>0</v>
      </c>
      <c r="V663" s="979">
        <f>_xlfn.XLOOKUP($D663,Help2_FC!$D:$D,Help2_FC!R:R)</f>
        <v>0</v>
      </c>
      <c r="W663" s="979">
        <f>_xlfn.XLOOKUP($D663,Help2_FC!$D:$D,Help2_FC!S:S)</f>
        <v>0</v>
      </c>
      <c r="Y663" s="979">
        <f>_xlfn.XLOOKUP($D663,Help2_FC!$D:$D,Help2_FC!V:V)</f>
        <v>0</v>
      </c>
      <c r="Z663" s="979">
        <f>_xlfn.XLOOKUP($D663,Help2_FC!$D:$D,Help2_FC!W:W)</f>
        <v>0</v>
      </c>
      <c r="AA663" s="979">
        <f>_xlfn.XLOOKUP($D663,Help2_FC!$D:$D,Help2_FC!X:X)</f>
        <v>0</v>
      </c>
      <c r="AB663" s="979">
        <f>_xlfn.XLOOKUP($D663,Help2_FC!$D:$D,Help2_FC!Y:Y)</f>
        <v>0</v>
      </c>
      <c r="AC663" s="979">
        <f>_xlfn.XLOOKUP($D663,Help2_FC!$D:$D,Help2_FC!Z:Z)</f>
        <v>0</v>
      </c>
      <c r="AD663" s="979">
        <f>_xlfn.XLOOKUP($D663,Help2_FC!$D:$D,Help2_FC!AA:AA)</f>
        <v>0</v>
      </c>
      <c r="AE663" s="979">
        <f>_xlfn.XLOOKUP($D663,Help2_FC!$D:$D,Help2_FC!AB:AB)</f>
        <v>0</v>
      </c>
      <c r="AF663" s="979">
        <f>_xlfn.XLOOKUP($D663,Help2_FC!$D:$D,Help2_FC!AC:AC)</f>
        <v>0</v>
      </c>
      <c r="AG663" s="979">
        <f>_xlfn.XLOOKUP($D663,Help2_FC!$D:$D,Help2_FC!AD:AD)</f>
        <v>0</v>
      </c>
      <c r="AH663" s="979">
        <f>_xlfn.XLOOKUP($D663,Help2_FC!$D:$D,Help2_FC!AE:AE)</f>
        <v>0</v>
      </c>
      <c r="AI663" s="979">
        <f>_xlfn.XLOOKUP($D663,Help2_FC!$D:$D,Help2_FC!AF:AF)</f>
        <v>0</v>
      </c>
      <c r="AJ663" s="979">
        <f>_xlfn.XLOOKUP($D663,Help2_FC!$D:$D,Help2_FC!AG:AG)</f>
        <v>0</v>
      </c>
      <c r="AK663" s="979">
        <f>_xlfn.XLOOKUP($D663,Help2_FC!$D:$D,Help2_FC!AH:AH)</f>
        <v>0</v>
      </c>
      <c r="AL663" s="979">
        <f>_xlfn.XLOOKUP($D663,Help2_FC!$D:$D,Help2_FC!AI:AI)</f>
        <v>0</v>
      </c>
      <c r="AM663" s="979">
        <f>_xlfn.XLOOKUP($D663,Help2_FC!$D:$D,Help2_FC!AJ:AJ)</f>
        <v>0</v>
      </c>
      <c r="AN663" s="979">
        <f>_xlfn.XLOOKUP($D663,Help2_FC!$D:$D,Help2_FC!AK:AK)</f>
        <v>0</v>
      </c>
    </row>
    <row r="664" spans="1:40" x14ac:dyDescent="0.2">
      <c r="A664" s="1">
        <v>45588</v>
      </c>
      <c r="B664">
        <f t="shared" si="68"/>
        <v>10</v>
      </c>
      <c r="C664">
        <f t="shared" si="69"/>
        <v>2024</v>
      </c>
      <c r="D664" s="872" t="str">
        <f t="shared" si="73"/>
        <v>10´2024</v>
      </c>
      <c r="F664" s="2">
        <f t="shared" si="67"/>
        <v>24</v>
      </c>
      <c r="G664" s="1483">
        <f t="shared" si="70"/>
        <v>3.4013605442176867E-2</v>
      </c>
      <c r="H664" s="5">
        <f t="shared" si="71"/>
        <v>1</v>
      </c>
      <c r="I664" s="995">
        <f>_xlfn.XLOOKUP($D664,Help2_FC!$D:$D,Help2_FC!H:H)</f>
        <v>0</v>
      </c>
      <c r="J664" s="979">
        <f>_xlfn.XLOOKUP($D664,Help2_FC!$D:$D,Help2_FC!I:I)</f>
        <v>0</v>
      </c>
      <c r="K664" s="979">
        <f>_xlfn.XLOOKUP($D664,Help2_FC!$D:$D,Help2_FC!J:J)</f>
        <v>0</v>
      </c>
      <c r="L664" s="979">
        <f>_xlfn.XLOOKUP($D664,Help2_FC!$D:$D,Help2_FC!K:K)</f>
        <v>0</v>
      </c>
      <c r="M664" s="979">
        <f>_xlfn.XLOOKUP($D664,Help2_FC!$D:$D,Help2_FC!L:L)</f>
        <v>0</v>
      </c>
      <c r="N664" s="979">
        <f>_xlfn.XLOOKUP($D664,Help2_FC!$D:$D,Help2_FC!M:M)</f>
        <v>0</v>
      </c>
      <c r="P664" s="979">
        <f>_xlfn.XLOOKUP($D664,Help2_FC!$D:$D,Help2_FC!F:F)</f>
        <v>705.6</v>
      </c>
      <c r="Q664" s="979">
        <f t="shared" si="72"/>
        <v>744</v>
      </c>
      <c r="R664" s="979">
        <f>_xlfn.XLOOKUP($D664,Help2_FC!$D:$D,Help2_FC!N:N)</f>
        <v>0</v>
      </c>
      <c r="S664" s="979">
        <f>_xlfn.XLOOKUP($D664,Help2_FC!$D:$D,Help2_FC!O:O)</f>
        <v>0</v>
      </c>
      <c r="T664" s="979">
        <f>_xlfn.XLOOKUP($D664,Help2_FC!$D:$D,Help2_FC!P:P)</f>
        <v>0</v>
      </c>
      <c r="U664" s="979">
        <f>_xlfn.XLOOKUP($D664,Help2_FC!$D:$D,Help2_FC!Q:Q)</f>
        <v>0</v>
      </c>
      <c r="V664" s="979">
        <f>_xlfn.XLOOKUP($D664,Help2_FC!$D:$D,Help2_FC!R:R)</f>
        <v>0</v>
      </c>
      <c r="W664" s="979">
        <f>_xlfn.XLOOKUP($D664,Help2_FC!$D:$D,Help2_FC!S:S)</f>
        <v>0</v>
      </c>
      <c r="Y664" s="979">
        <f>_xlfn.XLOOKUP($D664,Help2_FC!$D:$D,Help2_FC!V:V)</f>
        <v>0</v>
      </c>
      <c r="Z664" s="979">
        <f>_xlfn.XLOOKUP($D664,Help2_FC!$D:$D,Help2_FC!W:W)</f>
        <v>0</v>
      </c>
      <c r="AA664" s="979">
        <f>_xlfn.XLOOKUP($D664,Help2_FC!$D:$D,Help2_FC!X:X)</f>
        <v>0</v>
      </c>
      <c r="AB664" s="979">
        <f>_xlfn.XLOOKUP($D664,Help2_FC!$D:$D,Help2_FC!Y:Y)</f>
        <v>0</v>
      </c>
      <c r="AC664" s="979">
        <f>_xlfn.XLOOKUP($D664,Help2_FC!$D:$D,Help2_FC!Z:Z)</f>
        <v>0</v>
      </c>
      <c r="AD664" s="979">
        <f>_xlfn.XLOOKUP($D664,Help2_FC!$D:$D,Help2_FC!AA:AA)</f>
        <v>0</v>
      </c>
      <c r="AE664" s="979">
        <f>_xlfn.XLOOKUP($D664,Help2_FC!$D:$D,Help2_FC!AB:AB)</f>
        <v>0</v>
      </c>
      <c r="AF664" s="979">
        <f>_xlfn.XLOOKUP($D664,Help2_FC!$D:$D,Help2_FC!AC:AC)</f>
        <v>0</v>
      </c>
      <c r="AG664" s="979">
        <f>_xlfn.XLOOKUP($D664,Help2_FC!$D:$D,Help2_FC!AD:AD)</f>
        <v>0</v>
      </c>
      <c r="AH664" s="979">
        <f>_xlfn.XLOOKUP($D664,Help2_FC!$D:$D,Help2_FC!AE:AE)</f>
        <v>0</v>
      </c>
      <c r="AI664" s="979">
        <f>_xlfn.XLOOKUP($D664,Help2_FC!$D:$D,Help2_FC!AF:AF)</f>
        <v>0</v>
      </c>
      <c r="AJ664" s="979">
        <f>_xlfn.XLOOKUP($D664,Help2_FC!$D:$D,Help2_FC!AG:AG)</f>
        <v>0</v>
      </c>
      <c r="AK664" s="979">
        <f>_xlfn.XLOOKUP($D664,Help2_FC!$D:$D,Help2_FC!AH:AH)</f>
        <v>0</v>
      </c>
      <c r="AL664" s="979">
        <f>_xlfn.XLOOKUP($D664,Help2_FC!$D:$D,Help2_FC!AI:AI)</f>
        <v>0</v>
      </c>
      <c r="AM664" s="979">
        <f>_xlfn.XLOOKUP($D664,Help2_FC!$D:$D,Help2_FC!AJ:AJ)</f>
        <v>0</v>
      </c>
      <c r="AN664" s="979">
        <f>_xlfn.XLOOKUP($D664,Help2_FC!$D:$D,Help2_FC!AK:AK)</f>
        <v>0</v>
      </c>
    </row>
    <row r="665" spans="1:40" x14ac:dyDescent="0.2">
      <c r="A665" s="1">
        <v>45589</v>
      </c>
      <c r="B665">
        <f t="shared" si="68"/>
        <v>10</v>
      </c>
      <c r="C665">
        <f t="shared" si="69"/>
        <v>2024</v>
      </c>
      <c r="D665" s="872" t="str">
        <f t="shared" si="73"/>
        <v>10´2024</v>
      </c>
      <c r="F665" s="2">
        <f t="shared" si="67"/>
        <v>24</v>
      </c>
      <c r="G665" s="1483">
        <f t="shared" si="70"/>
        <v>3.4013605442176867E-2</v>
      </c>
      <c r="H665" s="5">
        <f t="shared" si="71"/>
        <v>1</v>
      </c>
      <c r="I665" s="995">
        <f>_xlfn.XLOOKUP($D665,Help2_FC!$D:$D,Help2_FC!H:H)</f>
        <v>0</v>
      </c>
      <c r="J665" s="979">
        <f>_xlfn.XLOOKUP($D665,Help2_FC!$D:$D,Help2_FC!I:I)</f>
        <v>0</v>
      </c>
      <c r="K665" s="979">
        <f>_xlfn.XLOOKUP($D665,Help2_FC!$D:$D,Help2_FC!J:J)</f>
        <v>0</v>
      </c>
      <c r="L665" s="979">
        <f>_xlfn.XLOOKUP($D665,Help2_FC!$D:$D,Help2_FC!K:K)</f>
        <v>0</v>
      </c>
      <c r="M665" s="979">
        <f>_xlfn.XLOOKUP($D665,Help2_FC!$D:$D,Help2_FC!L:L)</f>
        <v>0</v>
      </c>
      <c r="N665" s="979">
        <f>_xlfn.XLOOKUP($D665,Help2_FC!$D:$D,Help2_FC!M:M)</f>
        <v>0</v>
      </c>
      <c r="P665" s="979">
        <f>_xlfn.XLOOKUP($D665,Help2_FC!$D:$D,Help2_FC!F:F)</f>
        <v>705.6</v>
      </c>
      <c r="Q665" s="979">
        <f t="shared" si="72"/>
        <v>744</v>
      </c>
      <c r="R665" s="979">
        <f>_xlfn.XLOOKUP($D665,Help2_FC!$D:$D,Help2_FC!N:N)</f>
        <v>0</v>
      </c>
      <c r="S665" s="979">
        <f>_xlfn.XLOOKUP($D665,Help2_FC!$D:$D,Help2_FC!O:O)</f>
        <v>0</v>
      </c>
      <c r="T665" s="979">
        <f>_xlfn.XLOOKUP($D665,Help2_FC!$D:$D,Help2_FC!P:P)</f>
        <v>0</v>
      </c>
      <c r="U665" s="979">
        <f>_xlfn.XLOOKUP($D665,Help2_FC!$D:$D,Help2_FC!Q:Q)</f>
        <v>0</v>
      </c>
      <c r="V665" s="979">
        <f>_xlfn.XLOOKUP($D665,Help2_FC!$D:$D,Help2_FC!R:R)</f>
        <v>0</v>
      </c>
      <c r="W665" s="979">
        <f>_xlfn.XLOOKUP($D665,Help2_FC!$D:$D,Help2_FC!S:S)</f>
        <v>0</v>
      </c>
      <c r="Y665" s="979">
        <f>_xlfn.XLOOKUP($D665,Help2_FC!$D:$D,Help2_FC!V:V)</f>
        <v>0</v>
      </c>
      <c r="Z665" s="979">
        <f>_xlfn.XLOOKUP($D665,Help2_FC!$D:$D,Help2_FC!W:W)</f>
        <v>0</v>
      </c>
      <c r="AA665" s="979">
        <f>_xlfn.XLOOKUP($D665,Help2_FC!$D:$D,Help2_FC!X:X)</f>
        <v>0</v>
      </c>
      <c r="AB665" s="979">
        <f>_xlfn.XLOOKUP($D665,Help2_FC!$D:$D,Help2_FC!Y:Y)</f>
        <v>0</v>
      </c>
      <c r="AC665" s="979">
        <f>_xlfn.XLOOKUP($D665,Help2_FC!$D:$D,Help2_FC!Z:Z)</f>
        <v>0</v>
      </c>
      <c r="AD665" s="979">
        <f>_xlfn.XLOOKUP($D665,Help2_FC!$D:$D,Help2_FC!AA:AA)</f>
        <v>0</v>
      </c>
      <c r="AE665" s="979">
        <f>_xlfn.XLOOKUP($D665,Help2_FC!$D:$D,Help2_FC!AB:AB)</f>
        <v>0</v>
      </c>
      <c r="AF665" s="979">
        <f>_xlfn.XLOOKUP($D665,Help2_FC!$D:$D,Help2_FC!AC:AC)</f>
        <v>0</v>
      </c>
      <c r="AG665" s="979">
        <f>_xlfn.XLOOKUP($D665,Help2_FC!$D:$D,Help2_FC!AD:AD)</f>
        <v>0</v>
      </c>
      <c r="AH665" s="979">
        <f>_xlfn.XLOOKUP($D665,Help2_FC!$D:$D,Help2_FC!AE:AE)</f>
        <v>0</v>
      </c>
      <c r="AI665" s="979">
        <f>_xlfn.XLOOKUP($D665,Help2_FC!$D:$D,Help2_FC!AF:AF)</f>
        <v>0</v>
      </c>
      <c r="AJ665" s="979">
        <f>_xlfn.XLOOKUP($D665,Help2_FC!$D:$D,Help2_FC!AG:AG)</f>
        <v>0</v>
      </c>
      <c r="AK665" s="979">
        <f>_xlfn.XLOOKUP($D665,Help2_FC!$D:$D,Help2_FC!AH:AH)</f>
        <v>0</v>
      </c>
      <c r="AL665" s="979">
        <f>_xlfn.XLOOKUP($D665,Help2_FC!$D:$D,Help2_FC!AI:AI)</f>
        <v>0</v>
      </c>
      <c r="AM665" s="979">
        <f>_xlfn.XLOOKUP($D665,Help2_FC!$D:$D,Help2_FC!AJ:AJ)</f>
        <v>0</v>
      </c>
      <c r="AN665" s="979">
        <f>_xlfn.XLOOKUP($D665,Help2_FC!$D:$D,Help2_FC!AK:AK)</f>
        <v>0</v>
      </c>
    </row>
    <row r="666" spans="1:40" x14ac:dyDescent="0.2">
      <c r="A666" s="1">
        <v>45590</v>
      </c>
      <c r="B666">
        <f t="shared" si="68"/>
        <v>10</v>
      </c>
      <c r="C666">
        <f t="shared" si="69"/>
        <v>2024</v>
      </c>
      <c r="D666" s="872" t="str">
        <f t="shared" si="73"/>
        <v>10´2024</v>
      </c>
      <c r="F666" s="2">
        <f t="shared" ref="F666:F729" si="74">24-E666</f>
        <v>24</v>
      </c>
      <c r="G666" s="1483">
        <f t="shared" si="70"/>
        <v>3.4013605442176867E-2</v>
      </c>
      <c r="H666" s="5">
        <f t="shared" si="71"/>
        <v>1</v>
      </c>
      <c r="I666" s="995">
        <f>_xlfn.XLOOKUP($D666,Help2_FC!$D:$D,Help2_FC!H:H)</f>
        <v>0</v>
      </c>
      <c r="J666" s="979">
        <f>_xlfn.XLOOKUP($D666,Help2_FC!$D:$D,Help2_FC!I:I)</f>
        <v>0</v>
      </c>
      <c r="K666" s="979">
        <f>_xlfn.XLOOKUP($D666,Help2_FC!$D:$D,Help2_FC!J:J)</f>
        <v>0</v>
      </c>
      <c r="L666" s="979">
        <f>_xlfn.XLOOKUP($D666,Help2_FC!$D:$D,Help2_FC!K:K)</f>
        <v>0</v>
      </c>
      <c r="M666" s="979">
        <f>_xlfn.XLOOKUP($D666,Help2_FC!$D:$D,Help2_FC!L:L)</f>
        <v>0</v>
      </c>
      <c r="N666" s="979">
        <f>_xlfn.XLOOKUP($D666,Help2_FC!$D:$D,Help2_FC!M:M)</f>
        <v>0</v>
      </c>
      <c r="P666" s="979">
        <f>_xlfn.XLOOKUP($D666,Help2_FC!$D:$D,Help2_FC!F:F)</f>
        <v>705.6</v>
      </c>
      <c r="Q666" s="979">
        <f t="shared" si="72"/>
        <v>744</v>
      </c>
      <c r="R666" s="979">
        <f>_xlfn.XLOOKUP($D666,Help2_FC!$D:$D,Help2_FC!N:N)</f>
        <v>0</v>
      </c>
      <c r="S666" s="979">
        <f>_xlfn.XLOOKUP($D666,Help2_FC!$D:$D,Help2_FC!O:O)</f>
        <v>0</v>
      </c>
      <c r="T666" s="979">
        <f>_xlfn.XLOOKUP($D666,Help2_FC!$D:$D,Help2_FC!P:P)</f>
        <v>0</v>
      </c>
      <c r="U666" s="979">
        <f>_xlfn.XLOOKUP($D666,Help2_FC!$D:$D,Help2_FC!Q:Q)</f>
        <v>0</v>
      </c>
      <c r="V666" s="979">
        <f>_xlfn.XLOOKUP($D666,Help2_FC!$D:$D,Help2_FC!R:R)</f>
        <v>0</v>
      </c>
      <c r="W666" s="979">
        <f>_xlfn.XLOOKUP($D666,Help2_FC!$D:$D,Help2_FC!S:S)</f>
        <v>0</v>
      </c>
      <c r="Y666" s="979">
        <f>_xlfn.XLOOKUP($D666,Help2_FC!$D:$D,Help2_FC!V:V)</f>
        <v>0</v>
      </c>
      <c r="Z666" s="979">
        <f>_xlfn.XLOOKUP($D666,Help2_FC!$D:$D,Help2_FC!W:W)</f>
        <v>0</v>
      </c>
      <c r="AA666" s="979">
        <f>_xlfn.XLOOKUP($D666,Help2_FC!$D:$D,Help2_FC!X:X)</f>
        <v>0</v>
      </c>
      <c r="AB666" s="979">
        <f>_xlfn.XLOOKUP($D666,Help2_FC!$D:$D,Help2_FC!Y:Y)</f>
        <v>0</v>
      </c>
      <c r="AC666" s="979">
        <f>_xlfn.XLOOKUP($D666,Help2_FC!$D:$D,Help2_FC!Z:Z)</f>
        <v>0</v>
      </c>
      <c r="AD666" s="979">
        <f>_xlfn.XLOOKUP($D666,Help2_FC!$D:$D,Help2_FC!AA:AA)</f>
        <v>0</v>
      </c>
      <c r="AE666" s="979">
        <f>_xlfn.XLOOKUP($D666,Help2_FC!$D:$D,Help2_FC!AB:AB)</f>
        <v>0</v>
      </c>
      <c r="AF666" s="979">
        <f>_xlfn.XLOOKUP($D666,Help2_FC!$D:$D,Help2_FC!AC:AC)</f>
        <v>0</v>
      </c>
      <c r="AG666" s="979">
        <f>_xlfn.XLOOKUP($D666,Help2_FC!$D:$D,Help2_FC!AD:AD)</f>
        <v>0</v>
      </c>
      <c r="AH666" s="979">
        <f>_xlfn.XLOOKUP($D666,Help2_FC!$D:$D,Help2_FC!AE:AE)</f>
        <v>0</v>
      </c>
      <c r="AI666" s="979">
        <f>_xlfn.XLOOKUP($D666,Help2_FC!$D:$D,Help2_FC!AF:AF)</f>
        <v>0</v>
      </c>
      <c r="AJ666" s="979">
        <f>_xlfn.XLOOKUP($D666,Help2_FC!$D:$D,Help2_FC!AG:AG)</f>
        <v>0</v>
      </c>
      <c r="AK666" s="979">
        <f>_xlfn.XLOOKUP($D666,Help2_FC!$D:$D,Help2_FC!AH:AH)</f>
        <v>0</v>
      </c>
      <c r="AL666" s="979">
        <f>_xlfn.XLOOKUP($D666,Help2_FC!$D:$D,Help2_FC!AI:AI)</f>
        <v>0</v>
      </c>
      <c r="AM666" s="979">
        <f>_xlfn.XLOOKUP($D666,Help2_FC!$D:$D,Help2_FC!AJ:AJ)</f>
        <v>0</v>
      </c>
      <c r="AN666" s="979">
        <f>_xlfn.XLOOKUP($D666,Help2_FC!$D:$D,Help2_FC!AK:AK)</f>
        <v>0</v>
      </c>
    </row>
    <row r="667" spans="1:40" x14ac:dyDescent="0.2">
      <c r="A667" s="1">
        <v>45591</v>
      </c>
      <c r="B667">
        <f t="shared" ref="B667:B730" si="75">MONTH(A667)</f>
        <v>10</v>
      </c>
      <c r="C667">
        <f t="shared" ref="C667:C730" si="76">+YEAR(A667)</f>
        <v>2024</v>
      </c>
      <c r="D667" s="872" t="str">
        <f t="shared" si="73"/>
        <v>10´2024</v>
      </c>
      <c r="F667" s="2">
        <f t="shared" si="74"/>
        <v>24</v>
      </c>
      <c r="G667" s="1483">
        <f t="shared" ref="G667:G730" si="77">+F667/P667</f>
        <v>3.4013605442176867E-2</v>
      </c>
      <c r="H667" s="5">
        <f t="shared" ref="H667:H730" si="78">+F667/24</f>
        <v>1</v>
      </c>
      <c r="I667" s="995">
        <f>_xlfn.XLOOKUP($D667,Help2_FC!$D:$D,Help2_FC!H:H)</f>
        <v>0</v>
      </c>
      <c r="J667" s="979">
        <f>_xlfn.XLOOKUP($D667,Help2_FC!$D:$D,Help2_FC!I:I)</f>
        <v>0</v>
      </c>
      <c r="K667" s="979">
        <f>_xlfn.XLOOKUP($D667,Help2_FC!$D:$D,Help2_FC!J:J)</f>
        <v>0</v>
      </c>
      <c r="L667" s="979">
        <f>_xlfn.XLOOKUP($D667,Help2_FC!$D:$D,Help2_FC!K:K)</f>
        <v>0</v>
      </c>
      <c r="M667" s="979">
        <f>_xlfn.XLOOKUP($D667,Help2_FC!$D:$D,Help2_FC!L:L)</f>
        <v>0</v>
      </c>
      <c r="N667" s="979">
        <f>_xlfn.XLOOKUP($D667,Help2_FC!$D:$D,Help2_FC!M:M)</f>
        <v>0</v>
      </c>
      <c r="P667" s="979">
        <f>_xlfn.XLOOKUP($D667,Help2_FC!$D:$D,Help2_FC!F:F)</f>
        <v>705.6</v>
      </c>
      <c r="Q667" s="979">
        <f t="shared" si="72"/>
        <v>744</v>
      </c>
      <c r="R667" s="979">
        <f>_xlfn.XLOOKUP($D667,Help2_FC!$D:$D,Help2_FC!N:N)</f>
        <v>0</v>
      </c>
      <c r="S667" s="979">
        <f>_xlfn.XLOOKUP($D667,Help2_FC!$D:$D,Help2_FC!O:O)</f>
        <v>0</v>
      </c>
      <c r="T667" s="979">
        <f>_xlfn.XLOOKUP($D667,Help2_FC!$D:$D,Help2_FC!P:P)</f>
        <v>0</v>
      </c>
      <c r="U667" s="979">
        <f>_xlfn.XLOOKUP($D667,Help2_FC!$D:$D,Help2_FC!Q:Q)</f>
        <v>0</v>
      </c>
      <c r="V667" s="979">
        <f>_xlfn.XLOOKUP($D667,Help2_FC!$D:$D,Help2_FC!R:R)</f>
        <v>0</v>
      </c>
      <c r="W667" s="979">
        <f>_xlfn.XLOOKUP($D667,Help2_FC!$D:$D,Help2_FC!S:S)</f>
        <v>0</v>
      </c>
      <c r="Y667" s="979">
        <f>_xlfn.XLOOKUP($D667,Help2_FC!$D:$D,Help2_FC!V:V)</f>
        <v>0</v>
      </c>
      <c r="Z667" s="979">
        <f>_xlfn.XLOOKUP($D667,Help2_FC!$D:$D,Help2_FC!W:W)</f>
        <v>0</v>
      </c>
      <c r="AA667" s="979">
        <f>_xlfn.XLOOKUP($D667,Help2_FC!$D:$D,Help2_FC!X:X)</f>
        <v>0</v>
      </c>
      <c r="AB667" s="979">
        <f>_xlfn.XLOOKUP($D667,Help2_FC!$D:$D,Help2_FC!Y:Y)</f>
        <v>0</v>
      </c>
      <c r="AC667" s="979">
        <f>_xlfn.XLOOKUP($D667,Help2_FC!$D:$D,Help2_FC!Z:Z)</f>
        <v>0</v>
      </c>
      <c r="AD667" s="979">
        <f>_xlfn.XLOOKUP($D667,Help2_FC!$D:$D,Help2_FC!AA:AA)</f>
        <v>0</v>
      </c>
      <c r="AE667" s="979">
        <f>_xlfn.XLOOKUP($D667,Help2_FC!$D:$D,Help2_FC!AB:AB)</f>
        <v>0</v>
      </c>
      <c r="AF667" s="979">
        <f>_xlfn.XLOOKUP($D667,Help2_FC!$D:$D,Help2_FC!AC:AC)</f>
        <v>0</v>
      </c>
      <c r="AG667" s="979">
        <f>_xlfn.XLOOKUP($D667,Help2_FC!$D:$D,Help2_FC!AD:AD)</f>
        <v>0</v>
      </c>
      <c r="AH667" s="979">
        <f>_xlfn.XLOOKUP($D667,Help2_FC!$D:$D,Help2_FC!AE:AE)</f>
        <v>0</v>
      </c>
      <c r="AI667" s="979">
        <f>_xlfn.XLOOKUP($D667,Help2_FC!$D:$D,Help2_FC!AF:AF)</f>
        <v>0</v>
      </c>
      <c r="AJ667" s="979">
        <f>_xlfn.XLOOKUP($D667,Help2_FC!$D:$D,Help2_FC!AG:AG)</f>
        <v>0</v>
      </c>
      <c r="AK667" s="979">
        <f>_xlfn.XLOOKUP($D667,Help2_FC!$D:$D,Help2_FC!AH:AH)</f>
        <v>0</v>
      </c>
      <c r="AL667" s="979">
        <f>_xlfn.XLOOKUP($D667,Help2_FC!$D:$D,Help2_FC!AI:AI)</f>
        <v>0</v>
      </c>
      <c r="AM667" s="979">
        <f>_xlfn.XLOOKUP($D667,Help2_FC!$D:$D,Help2_FC!AJ:AJ)</f>
        <v>0</v>
      </c>
      <c r="AN667" s="979">
        <f>_xlfn.XLOOKUP($D667,Help2_FC!$D:$D,Help2_FC!AK:AK)</f>
        <v>0</v>
      </c>
    </row>
    <row r="668" spans="1:40" x14ac:dyDescent="0.2">
      <c r="A668" s="1">
        <v>45592</v>
      </c>
      <c r="B668">
        <f t="shared" si="75"/>
        <v>10</v>
      </c>
      <c r="C668">
        <f t="shared" si="76"/>
        <v>2024</v>
      </c>
      <c r="D668" s="872" t="str">
        <f t="shared" si="73"/>
        <v>10´2024</v>
      </c>
      <c r="F668" s="2">
        <f t="shared" si="74"/>
        <v>24</v>
      </c>
      <c r="G668" s="1483">
        <f t="shared" si="77"/>
        <v>3.4013605442176867E-2</v>
      </c>
      <c r="H668" s="5">
        <f t="shared" si="78"/>
        <v>1</v>
      </c>
      <c r="I668" s="995">
        <f>_xlfn.XLOOKUP($D668,Help2_FC!$D:$D,Help2_FC!H:H)</f>
        <v>0</v>
      </c>
      <c r="J668" s="979">
        <f>_xlfn.XLOOKUP($D668,Help2_FC!$D:$D,Help2_FC!I:I)</f>
        <v>0</v>
      </c>
      <c r="K668" s="979">
        <f>_xlfn.XLOOKUP($D668,Help2_FC!$D:$D,Help2_FC!J:J)</f>
        <v>0</v>
      </c>
      <c r="L668" s="979">
        <f>_xlfn.XLOOKUP($D668,Help2_FC!$D:$D,Help2_FC!K:K)</f>
        <v>0</v>
      </c>
      <c r="M668" s="979">
        <f>_xlfn.XLOOKUP($D668,Help2_FC!$D:$D,Help2_FC!L:L)</f>
        <v>0</v>
      </c>
      <c r="N668" s="979">
        <f>_xlfn.XLOOKUP($D668,Help2_FC!$D:$D,Help2_FC!M:M)</f>
        <v>0</v>
      </c>
      <c r="P668" s="979">
        <f>_xlfn.XLOOKUP($D668,Help2_FC!$D:$D,Help2_FC!F:F)</f>
        <v>705.6</v>
      </c>
      <c r="Q668" s="979">
        <f t="shared" si="72"/>
        <v>744</v>
      </c>
      <c r="R668" s="979">
        <f>_xlfn.XLOOKUP($D668,Help2_FC!$D:$D,Help2_FC!N:N)</f>
        <v>0</v>
      </c>
      <c r="S668" s="979">
        <f>_xlfn.XLOOKUP($D668,Help2_FC!$D:$D,Help2_FC!O:O)</f>
        <v>0</v>
      </c>
      <c r="T668" s="979">
        <f>_xlfn.XLOOKUP($D668,Help2_FC!$D:$D,Help2_FC!P:P)</f>
        <v>0</v>
      </c>
      <c r="U668" s="979">
        <f>_xlfn.XLOOKUP($D668,Help2_FC!$D:$D,Help2_FC!Q:Q)</f>
        <v>0</v>
      </c>
      <c r="V668" s="979">
        <f>_xlfn.XLOOKUP($D668,Help2_FC!$D:$D,Help2_FC!R:R)</f>
        <v>0</v>
      </c>
      <c r="W668" s="979">
        <f>_xlfn.XLOOKUP($D668,Help2_FC!$D:$D,Help2_FC!S:S)</f>
        <v>0</v>
      </c>
      <c r="Y668" s="979">
        <f>_xlfn.XLOOKUP($D668,Help2_FC!$D:$D,Help2_FC!V:V)</f>
        <v>0</v>
      </c>
      <c r="Z668" s="979">
        <f>_xlfn.XLOOKUP($D668,Help2_FC!$D:$D,Help2_FC!W:W)</f>
        <v>0</v>
      </c>
      <c r="AA668" s="979">
        <f>_xlfn.XLOOKUP($D668,Help2_FC!$D:$D,Help2_FC!X:X)</f>
        <v>0</v>
      </c>
      <c r="AB668" s="979">
        <f>_xlfn.XLOOKUP($D668,Help2_FC!$D:$D,Help2_FC!Y:Y)</f>
        <v>0</v>
      </c>
      <c r="AC668" s="979">
        <f>_xlfn.XLOOKUP($D668,Help2_FC!$D:$D,Help2_FC!Z:Z)</f>
        <v>0</v>
      </c>
      <c r="AD668" s="979">
        <f>_xlfn.XLOOKUP($D668,Help2_FC!$D:$D,Help2_FC!AA:AA)</f>
        <v>0</v>
      </c>
      <c r="AE668" s="979">
        <f>_xlfn.XLOOKUP($D668,Help2_FC!$D:$D,Help2_FC!AB:AB)</f>
        <v>0</v>
      </c>
      <c r="AF668" s="979">
        <f>_xlfn.XLOOKUP($D668,Help2_FC!$D:$D,Help2_FC!AC:AC)</f>
        <v>0</v>
      </c>
      <c r="AG668" s="979">
        <f>_xlfn.XLOOKUP($D668,Help2_FC!$D:$D,Help2_FC!AD:AD)</f>
        <v>0</v>
      </c>
      <c r="AH668" s="979">
        <f>_xlfn.XLOOKUP($D668,Help2_FC!$D:$D,Help2_FC!AE:AE)</f>
        <v>0</v>
      </c>
      <c r="AI668" s="979">
        <f>_xlfn.XLOOKUP($D668,Help2_FC!$D:$D,Help2_FC!AF:AF)</f>
        <v>0</v>
      </c>
      <c r="AJ668" s="979">
        <f>_xlfn.XLOOKUP($D668,Help2_FC!$D:$D,Help2_FC!AG:AG)</f>
        <v>0</v>
      </c>
      <c r="AK668" s="979">
        <f>_xlfn.XLOOKUP($D668,Help2_FC!$D:$D,Help2_FC!AH:AH)</f>
        <v>0</v>
      </c>
      <c r="AL668" s="979">
        <f>_xlfn.XLOOKUP($D668,Help2_FC!$D:$D,Help2_FC!AI:AI)</f>
        <v>0</v>
      </c>
      <c r="AM668" s="979">
        <f>_xlfn.XLOOKUP($D668,Help2_FC!$D:$D,Help2_FC!AJ:AJ)</f>
        <v>0</v>
      </c>
      <c r="AN668" s="979">
        <f>_xlfn.XLOOKUP($D668,Help2_FC!$D:$D,Help2_FC!AK:AK)</f>
        <v>0</v>
      </c>
    </row>
    <row r="669" spans="1:40" x14ac:dyDescent="0.2">
      <c r="A669" s="1">
        <v>45593</v>
      </c>
      <c r="B669">
        <f t="shared" si="75"/>
        <v>10</v>
      </c>
      <c r="C669">
        <f t="shared" si="76"/>
        <v>2024</v>
      </c>
      <c r="D669" s="872" t="str">
        <f t="shared" si="73"/>
        <v>10´2024</v>
      </c>
      <c r="F669" s="2">
        <f t="shared" si="74"/>
        <v>24</v>
      </c>
      <c r="G669" s="1483">
        <f t="shared" si="77"/>
        <v>3.4013605442176867E-2</v>
      </c>
      <c r="H669" s="5">
        <f t="shared" si="78"/>
        <v>1</v>
      </c>
      <c r="I669" s="995">
        <f>_xlfn.XLOOKUP($D669,Help2_FC!$D:$D,Help2_FC!H:H)</f>
        <v>0</v>
      </c>
      <c r="J669" s="979">
        <f>_xlfn.XLOOKUP($D669,Help2_FC!$D:$D,Help2_FC!I:I)</f>
        <v>0</v>
      </c>
      <c r="K669" s="979">
        <f>_xlfn.XLOOKUP($D669,Help2_FC!$D:$D,Help2_FC!J:J)</f>
        <v>0</v>
      </c>
      <c r="L669" s="979">
        <f>_xlfn.XLOOKUP($D669,Help2_FC!$D:$D,Help2_FC!K:K)</f>
        <v>0</v>
      </c>
      <c r="M669" s="979">
        <f>_xlfn.XLOOKUP($D669,Help2_FC!$D:$D,Help2_FC!L:L)</f>
        <v>0</v>
      </c>
      <c r="N669" s="979">
        <f>_xlfn.XLOOKUP($D669,Help2_FC!$D:$D,Help2_FC!M:M)</f>
        <v>0</v>
      </c>
      <c r="P669" s="979">
        <f>_xlfn.XLOOKUP($D669,Help2_FC!$D:$D,Help2_FC!F:F)</f>
        <v>705.6</v>
      </c>
      <c r="Q669" s="979">
        <f t="shared" si="72"/>
        <v>744</v>
      </c>
      <c r="R669" s="979">
        <f>_xlfn.XLOOKUP($D669,Help2_FC!$D:$D,Help2_FC!N:N)</f>
        <v>0</v>
      </c>
      <c r="S669" s="979">
        <f>_xlfn.XLOOKUP($D669,Help2_FC!$D:$D,Help2_FC!O:O)</f>
        <v>0</v>
      </c>
      <c r="T669" s="979">
        <f>_xlfn.XLOOKUP($D669,Help2_FC!$D:$D,Help2_FC!P:P)</f>
        <v>0</v>
      </c>
      <c r="U669" s="979">
        <f>_xlfn.XLOOKUP($D669,Help2_FC!$D:$D,Help2_FC!Q:Q)</f>
        <v>0</v>
      </c>
      <c r="V669" s="979">
        <f>_xlfn.XLOOKUP($D669,Help2_FC!$D:$D,Help2_FC!R:R)</f>
        <v>0</v>
      </c>
      <c r="W669" s="979">
        <f>_xlfn.XLOOKUP($D669,Help2_FC!$D:$D,Help2_FC!S:S)</f>
        <v>0</v>
      </c>
      <c r="Y669" s="979">
        <f>_xlfn.XLOOKUP($D669,Help2_FC!$D:$D,Help2_FC!V:V)</f>
        <v>0</v>
      </c>
      <c r="Z669" s="979">
        <f>_xlfn.XLOOKUP($D669,Help2_FC!$D:$D,Help2_FC!W:W)</f>
        <v>0</v>
      </c>
      <c r="AA669" s="979">
        <f>_xlfn.XLOOKUP($D669,Help2_FC!$D:$D,Help2_FC!X:X)</f>
        <v>0</v>
      </c>
      <c r="AB669" s="979">
        <f>_xlfn.XLOOKUP($D669,Help2_FC!$D:$D,Help2_FC!Y:Y)</f>
        <v>0</v>
      </c>
      <c r="AC669" s="979">
        <f>_xlfn.XLOOKUP($D669,Help2_FC!$D:$D,Help2_FC!Z:Z)</f>
        <v>0</v>
      </c>
      <c r="AD669" s="979">
        <f>_xlfn.XLOOKUP($D669,Help2_FC!$D:$D,Help2_FC!AA:AA)</f>
        <v>0</v>
      </c>
      <c r="AE669" s="979">
        <f>_xlfn.XLOOKUP($D669,Help2_FC!$D:$D,Help2_FC!AB:AB)</f>
        <v>0</v>
      </c>
      <c r="AF669" s="979">
        <f>_xlfn.XLOOKUP($D669,Help2_FC!$D:$D,Help2_FC!AC:AC)</f>
        <v>0</v>
      </c>
      <c r="AG669" s="979">
        <f>_xlfn.XLOOKUP($D669,Help2_FC!$D:$D,Help2_FC!AD:AD)</f>
        <v>0</v>
      </c>
      <c r="AH669" s="979">
        <f>_xlfn.XLOOKUP($D669,Help2_FC!$D:$D,Help2_FC!AE:AE)</f>
        <v>0</v>
      </c>
      <c r="AI669" s="979">
        <f>_xlfn.XLOOKUP($D669,Help2_FC!$D:$D,Help2_FC!AF:AF)</f>
        <v>0</v>
      </c>
      <c r="AJ669" s="979">
        <f>_xlfn.XLOOKUP($D669,Help2_FC!$D:$D,Help2_FC!AG:AG)</f>
        <v>0</v>
      </c>
      <c r="AK669" s="979">
        <f>_xlfn.XLOOKUP($D669,Help2_FC!$D:$D,Help2_FC!AH:AH)</f>
        <v>0</v>
      </c>
      <c r="AL669" s="979">
        <f>_xlfn.XLOOKUP($D669,Help2_FC!$D:$D,Help2_FC!AI:AI)</f>
        <v>0</v>
      </c>
      <c r="AM669" s="979">
        <f>_xlfn.XLOOKUP($D669,Help2_FC!$D:$D,Help2_FC!AJ:AJ)</f>
        <v>0</v>
      </c>
      <c r="AN669" s="979">
        <f>_xlfn.XLOOKUP($D669,Help2_FC!$D:$D,Help2_FC!AK:AK)</f>
        <v>0</v>
      </c>
    </row>
    <row r="670" spans="1:40" x14ac:dyDescent="0.2">
      <c r="A670" s="1">
        <v>45594</v>
      </c>
      <c r="B670">
        <f t="shared" si="75"/>
        <v>10</v>
      </c>
      <c r="C670">
        <f t="shared" si="76"/>
        <v>2024</v>
      </c>
      <c r="D670" s="872" t="str">
        <f t="shared" si="73"/>
        <v>10´2024</v>
      </c>
      <c r="F670" s="2">
        <f t="shared" si="74"/>
        <v>24</v>
      </c>
      <c r="G670" s="1483">
        <f t="shared" si="77"/>
        <v>3.4013605442176867E-2</v>
      </c>
      <c r="H670" s="5">
        <f t="shared" si="78"/>
        <v>1</v>
      </c>
      <c r="I670" s="995">
        <f>_xlfn.XLOOKUP($D670,Help2_FC!$D:$D,Help2_FC!H:H)</f>
        <v>0</v>
      </c>
      <c r="J670" s="979">
        <f>_xlfn.XLOOKUP($D670,Help2_FC!$D:$D,Help2_FC!I:I)</f>
        <v>0</v>
      </c>
      <c r="K670" s="979">
        <f>_xlfn.XLOOKUP($D670,Help2_FC!$D:$D,Help2_FC!J:J)</f>
        <v>0</v>
      </c>
      <c r="L670" s="979">
        <f>_xlfn.XLOOKUP($D670,Help2_FC!$D:$D,Help2_FC!K:K)</f>
        <v>0</v>
      </c>
      <c r="M670" s="979">
        <f>_xlfn.XLOOKUP($D670,Help2_FC!$D:$D,Help2_FC!L:L)</f>
        <v>0</v>
      </c>
      <c r="N670" s="979">
        <f>_xlfn.XLOOKUP($D670,Help2_FC!$D:$D,Help2_FC!M:M)</f>
        <v>0</v>
      </c>
      <c r="P670" s="979">
        <f>_xlfn.XLOOKUP($D670,Help2_FC!$D:$D,Help2_FC!F:F)</f>
        <v>705.6</v>
      </c>
      <c r="Q670" s="979">
        <f t="shared" si="72"/>
        <v>744</v>
      </c>
      <c r="R670" s="979">
        <f>_xlfn.XLOOKUP($D670,Help2_FC!$D:$D,Help2_FC!N:N)</f>
        <v>0</v>
      </c>
      <c r="S670" s="979">
        <f>_xlfn.XLOOKUP($D670,Help2_FC!$D:$D,Help2_FC!O:O)</f>
        <v>0</v>
      </c>
      <c r="T670" s="979">
        <f>_xlfn.XLOOKUP($D670,Help2_FC!$D:$D,Help2_FC!P:P)</f>
        <v>0</v>
      </c>
      <c r="U670" s="979">
        <f>_xlfn.XLOOKUP($D670,Help2_FC!$D:$D,Help2_FC!Q:Q)</f>
        <v>0</v>
      </c>
      <c r="V670" s="979">
        <f>_xlfn.XLOOKUP($D670,Help2_FC!$D:$D,Help2_FC!R:R)</f>
        <v>0</v>
      </c>
      <c r="W670" s="979">
        <f>_xlfn.XLOOKUP($D670,Help2_FC!$D:$D,Help2_FC!S:S)</f>
        <v>0</v>
      </c>
      <c r="Y670" s="979">
        <f>_xlfn.XLOOKUP($D670,Help2_FC!$D:$D,Help2_FC!V:V)</f>
        <v>0</v>
      </c>
      <c r="Z670" s="979">
        <f>_xlfn.XLOOKUP($D670,Help2_FC!$D:$D,Help2_FC!W:W)</f>
        <v>0</v>
      </c>
      <c r="AA670" s="979">
        <f>_xlfn.XLOOKUP($D670,Help2_FC!$D:$D,Help2_FC!X:X)</f>
        <v>0</v>
      </c>
      <c r="AB670" s="979">
        <f>_xlfn.XLOOKUP($D670,Help2_FC!$D:$D,Help2_FC!Y:Y)</f>
        <v>0</v>
      </c>
      <c r="AC670" s="979">
        <f>_xlfn.XLOOKUP($D670,Help2_FC!$D:$D,Help2_FC!Z:Z)</f>
        <v>0</v>
      </c>
      <c r="AD670" s="979">
        <f>_xlfn.XLOOKUP($D670,Help2_FC!$D:$D,Help2_FC!AA:AA)</f>
        <v>0</v>
      </c>
      <c r="AE670" s="979">
        <f>_xlfn.XLOOKUP($D670,Help2_FC!$D:$D,Help2_FC!AB:AB)</f>
        <v>0</v>
      </c>
      <c r="AF670" s="979">
        <f>_xlfn.XLOOKUP($D670,Help2_FC!$D:$D,Help2_FC!AC:AC)</f>
        <v>0</v>
      </c>
      <c r="AG670" s="979">
        <f>_xlfn.XLOOKUP($D670,Help2_FC!$D:$D,Help2_FC!AD:AD)</f>
        <v>0</v>
      </c>
      <c r="AH670" s="979">
        <f>_xlfn.XLOOKUP($D670,Help2_FC!$D:$D,Help2_FC!AE:AE)</f>
        <v>0</v>
      </c>
      <c r="AI670" s="979">
        <f>_xlfn.XLOOKUP($D670,Help2_FC!$D:$D,Help2_FC!AF:AF)</f>
        <v>0</v>
      </c>
      <c r="AJ670" s="979">
        <f>_xlfn.XLOOKUP($D670,Help2_FC!$D:$D,Help2_FC!AG:AG)</f>
        <v>0</v>
      </c>
      <c r="AK670" s="979">
        <f>_xlfn.XLOOKUP($D670,Help2_FC!$D:$D,Help2_FC!AH:AH)</f>
        <v>0</v>
      </c>
      <c r="AL670" s="979">
        <f>_xlfn.XLOOKUP($D670,Help2_FC!$D:$D,Help2_FC!AI:AI)</f>
        <v>0</v>
      </c>
      <c r="AM670" s="979">
        <f>_xlfn.XLOOKUP($D670,Help2_FC!$D:$D,Help2_FC!AJ:AJ)</f>
        <v>0</v>
      </c>
      <c r="AN670" s="979">
        <f>_xlfn.XLOOKUP($D670,Help2_FC!$D:$D,Help2_FC!AK:AK)</f>
        <v>0</v>
      </c>
    </row>
    <row r="671" spans="1:40" x14ac:dyDescent="0.2">
      <c r="A671" s="1">
        <v>45595</v>
      </c>
      <c r="B671">
        <f t="shared" si="75"/>
        <v>10</v>
      </c>
      <c r="C671">
        <f t="shared" si="76"/>
        <v>2024</v>
      </c>
      <c r="D671" s="872" t="str">
        <f t="shared" si="73"/>
        <v>10´2024</v>
      </c>
      <c r="F671" s="2">
        <f t="shared" si="74"/>
        <v>24</v>
      </c>
      <c r="G671" s="1483">
        <f t="shared" si="77"/>
        <v>3.4013605442176867E-2</v>
      </c>
      <c r="H671" s="5">
        <f t="shared" si="78"/>
        <v>1</v>
      </c>
      <c r="I671" s="995">
        <f>_xlfn.XLOOKUP($D671,Help2_FC!$D:$D,Help2_FC!H:H)</f>
        <v>0</v>
      </c>
      <c r="J671" s="979">
        <f>_xlfn.XLOOKUP($D671,Help2_FC!$D:$D,Help2_FC!I:I)</f>
        <v>0</v>
      </c>
      <c r="K671" s="979">
        <f>_xlfn.XLOOKUP($D671,Help2_FC!$D:$D,Help2_FC!J:J)</f>
        <v>0</v>
      </c>
      <c r="L671" s="979">
        <f>_xlfn.XLOOKUP($D671,Help2_FC!$D:$D,Help2_FC!K:K)</f>
        <v>0</v>
      </c>
      <c r="M671" s="979">
        <f>_xlfn.XLOOKUP($D671,Help2_FC!$D:$D,Help2_FC!L:L)</f>
        <v>0</v>
      </c>
      <c r="N671" s="979">
        <f>_xlfn.XLOOKUP($D671,Help2_FC!$D:$D,Help2_FC!M:M)</f>
        <v>0</v>
      </c>
      <c r="P671" s="979">
        <f>_xlfn.XLOOKUP($D671,Help2_FC!$D:$D,Help2_FC!F:F)</f>
        <v>705.6</v>
      </c>
      <c r="Q671" s="979">
        <f t="shared" si="72"/>
        <v>744</v>
      </c>
      <c r="R671" s="979">
        <f>_xlfn.XLOOKUP($D671,Help2_FC!$D:$D,Help2_FC!N:N)</f>
        <v>0</v>
      </c>
      <c r="S671" s="979">
        <f>_xlfn.XLOOKUP($D671,Help2_FC!$D:$D,Help2_FC!O:O)</f>
        <v>0</v>
      </c>
      <c r="T671" s="979">
        <f>_xlfn.XLOOKUP($D671,Help2_FC!$D:$D,Help2_FC!P:P)</f>
        <v>0</v>
      </c>
      <c r="U671" s="979">
        <f>_xlfn.XLOOKUP($D671,Help2_FC!$D:$D,Help2_FC!Q:Q)</f>
        <v>0</v>
      </c>
      <c r="V671" s="979">
        <f>_xlfn.XLOOKUP($D671,Help2_FC!$D:$D,Help2_FC!R:R)</f>
        <v>0</v>
      </c>
      <c r="W671" s="979">
        <f>_xlfn.XLOOKUP($D671,Help2_FC!$D:$D,Help2_FC!S:S)</f>
        <v>0</v>
      </c>
      <c r="Y671" s="979">
        <f>_xlfn.XLOOKUP($D671,Help2_FC!$D:$D,Help2_FC!V:V)</f>
        <v>0</v>
      </c>
      <c r="Z671" s="979">
        <f>_xlfn.XLOOKUP($D671,Help2_FC!$D:$D,Help2_FC!W:W)</f>
        <v>0</v>
      </c>
      <c r="AA671" s="979">
        <f>_xlfn.XLOOKUP($D671,Help2_FC!$D:$D,Help2_FC!X:X)</f>
        <v>0</v>
      </c>
      <c r="AB671" s="979">
        <f>_xlfn.XLOOKUP($D671,Help2_FC!$D:$D,Help2_FC!Y:Y)</f>
        <v>0</v>
      </c>
      <c r="AC671" s="979">
        <f>_xlfn.XLOOKUP($D671,Help2_FC!$D:$D,Help2_FC!Z:Z)</f>
        <v>0</v>
      </c>
      <c r="AD671" s="979">
        <f>_xlfn.XLOOKUP($D671,Help2_FC!$D:$D,Help2_FC!AA:AA)</f>
        <v>0</v>
      </c>
      <c r="AE671" s="979">
        <f>_xlfn.XLOOKUP($D671,Help2_FC!$D:$D,Help2_FC!AB:AB)</f>
        <v>0</v>
      </c>
      <c r="AF671" s="979">
        <f>_xlfn.XLOOKUP($D671,Help2_FC!$D:$D,Help2_FC!AC:AC)</f>
        <v>0</v>
      </c>
      <c r="AG671" s="979">
        <f>_xlfn.XLOOKUP($D671,Help2_FC!$D:$D,Help2_FC!AD:AD)</f>
        <v>0</v>
      </c>
      <c r="AH671" s="979">
        <f>_xlfn.XLOOKUP($D671,Help2_FC!$D:$D,Help2_FC!AE:AE)</f>
        <v>0</v>
      </c>
      <c r="AI671" s="979">
        <f>_xlfn.XLOOKUP($D671,Help2_FC!$D:$D,Help2_FC!AF:AF)</f>
        <v>0</v>
      </c>
      <c r="AJ671" s="979">
        <f>_xlfn.XLOOKUP($D671,Help2_FC!$D:$D,Help2_FC!AG:AG)</f>
        <v>0</v>
      </c>
      <c r="AK671" s="979">
        <f>_xlfn.XLOOKUP($D671,Help2_FC!$D:$D,Help2_FC!AH:AH)</f>
        <v>0</v>
      </c>
      <c r="AL671" s="979">
        <f>_xlfn.XLOOKUP($D671,Help2_FC!$D:$D,Help2_FC!AI:AI)</f>
        <v>0</v>
      </c>
      <c r="AM671" s="979">
        <f>_xlfn.XLOOKUP($D671,Help2_FC!$D:$D,Help2_FC!AJ:AJ)</f>
        <v>0</v>
      </c>
      <c r="AN671" s="979">
        <f>_xlfn.XLOOKUP($D671,Help2_FC!$D:$D,Help2_FC!AK:AK)</f>
        <v>0</v>
      </c>
    </row>
    <row r="672" spans="1:40" x14ac:dyDescent="0.2">
      <c r="A672" s="1">
        <v>45596</v>
      </c>
      <c r="B672">
        <f t="shared" si="75"/>
        <v>10</v>
      </c>
      <c r="C672">
        <f t="shared" si="76"/>
        <v>2024</v>
      </c>
      <c r="D672" s="872" t="str">
        <f t="shared" si="73"/>
        <v>10´2024</v>
      </c>
      <c r="F672" s="2">
        <f t="shared" si="74"/>
        <v>24</v>
      </c>
      <c r="G672" s="1483">
        <f t="shared" si="77"/>
        <v>3.4013605442176867E-2</v>
      </c>
      <c r="H672" s="5">
        <f t="shared" si="78"/>
        <v>1</v>
      </c>
      <c r="I672" s="995">
        <f>_xlfn.XLOOKUP($D672,Help2_FC!$D:$D,Help2_FC!H:H)</f>
        <v>0</v>
      </c>
      <c r="J672" s="979">
        <f>_xlfn.XLOOKUP($D672,Help2_FC!$D:$D,Help2_FC!I:I)</f>
        <v>0</v>
      </c>
      <c r="K672" s="979">
        <f>_xlfn.XLOOKUP($D672,Help2_FC!$D:$D,Help2_FC!J:J)</f>
        <v>0</v>
      </c>
      <c r="L672" s="979">
        <f>_xlfn.XLOOKUP($D672,Help2_FC!$D:$D,Help2_FC!K:K)</f>
        <v>0</v>
      </c>
      <c r="M672" s="979">
        <f>_xlfn.XLOOKUP($D672,Help2_FC!$D:$D,Help2_FC!L:L)</f>
        <v>0</v>
      </c>
      <c r="N672" s="979">
        <f>_xlfn.XLOOKUP($D672,Help2_FC!$D:$D,Help2_FC!M:M)</f>
        <v>0</v>
      </c>
      <c r="P672" s="979">
        <f>_xlfn.XLOOKUP($D672,Help2_FC!$D:$D,Help2_FC!F:F)</f>
        <v>705.6</v>
      </c>
      <c r="Q672" s="979">
        <f t="shared" si="72"/>
        <v>744</v>
      </c>
      <c r="R672" s="979">
        <f>_xlfn.XLOOKUP($D672,Help2_FC!$D:$D,Help2_FC!N:N)</f>
        <v>0</v>
      </c>
      <c r="S672" s="979">
        <f>_xlfn.XLOOKUP($D672,Help2_FC!$D:$D,Help2_FC!O:O)</f>
        <v>0</v>
      </c>
      <c r="T672" s="979">
        <f>_xlfn.XLOOKUP($D672,Help2_FC!$D:$D,Help2_FC!P:P)</f>
        <v>0</v>
      </c>
      <c r="U672" s="979">
        <f>_xlfn.XLOOKUP($D672,Help2_FC!$D:$D,Help2_FC!Q:Q)</f>
        <v>0</v>
      </c>
      <c r="V672" s="979">
        <f>_xlfn.XLOOKUP($D672,Help2_FC!$D:$D,Help2_FC!R:R)</f>
        <v>0</v>
      </c>
      <c r="W672" s="979">
        <f>_xlfn.XLOOKUP($D672,Help2_FC!$D:$D,Help2_FC!S:S)</f>
        <v>0</v>
      </c>
      <c r="Y672" s="979">
        <f>_xlfn.XLOOKUP($D672,Help2_FC!$D:$D,Help2_FC!V:V)</f>
        <v>0</v>
      </c>
      <c r="Z672" s="979">
        <f>_xlfn.XLOOKUP($D672,Help2_FC!$D:$D,Help2_FC!W:W)</f>
        <v>0</v>
      </c>
      <c r="AA672" s="979">
        <f>_xlfn.XLOOKUP($D672,Help2_FC!$D:$D,Help2_FC!X:X)</f>
        <v>0</v>
      </c>
      <c r="AB672" s="979">
        <f>_xlfn.XLOOKUP($D672,Help2_FC!$D:$D,Help2_FC!Y:Y)</f>
        <v>0</v>
      </c>
      <c r="AC672" s="979">
        <f>_xlfn.XLOOKUP($D672,Help2_FC!$D:$D,Help2_FC!Z:Z)</f>
        <v>0</v>
      </c>
      <c r="AD672" s="979">
        <f>_xlfn.XLOOKUP($D672,Help2_FC!$D:$D,Help2_FC!AA:AA)</f>
        <v>0</v>
      </c>
      <c r="AE672" s="979">
        <f>_xlfn.XLOOKUP($D672,Help2_FC!$D:$D,Help2_FC!AB:AB)</f>
        <v>0</v>
      </c>
      <c r="AF672" s="979">
        <f>_xlfn.XLOOKUP($D672,Help2_FC!$D:$D,Help2_FC!AC:AC)</f>
        <v>0</v>
      </c>
      <c r="AG672" s="979">
        <f>_xlfn.XLOOKUP($D672,Help2_FC!$D:$D,Help2_FC!AD:AD)</f>
        <v>0</v>
      </c>
      <c r="AH672" s="979">
        <f>_xlfn.XLOOKUP($D672,Help2_FC!$D:$D,Help2_FC!AE:AE)</f>
        <v>0</v>
      </c>
      <c r="AI672" s="979">
        <f>_xlfn.XLOOKUP($D672,Help2_FC!$D:$D,Help2_FC!AF:AF)</f>
        <v>0</v>
      </c>
      <c r="AJ672" s="979">
        <f>_xlfn.XLOOKUP($D672,Help2_FC!$D:$D,Help2_FC!AG:AG)</f>
        <v>0</v>
      </c>
      <c r="AK672" s="979">
        <f>_xlfn.XLOOKUP($D672,Help2_FC!$D:$D,Help2_FC!AH:AH)</f>
        <v>0</v>
      </c>
      <c r="AL672" s="979">
        <f>_xlfn.XLOOKUP($D672,Help2_FC!$D:$D,Help2_FC!AI:AI)</f>
        <v>0</v>
      </c>
      <c r="AM672" s="979">
        <f>_xlfn.XLOOKUP($D672,Help2_FC!$D:$D,Help2_FC!AJ:AJ)</f>
        <v>0</v>
      </c>
      <c r="AN672" s="979">
        <f>_xlfn.XLOOKUP($D672,Help2_FC!$D:$D,Help2_FC!AK:AK)</f>
        <v>0</v>
      </c>
    </row>
    <row r="673" spans="1:40" x14ac:dyDescent="0.2">
      <c r="A673" s="1">
        <v>45597</v>
      </c>
      <c r="B673">
        <f t="shared" si="75"/>
        <v>11</v>
      </c>
      <c r="C673">
        <f t="shared" si="76"/>
        <v>2024</v>
      </c>
      <c r="D673" s="872" t="str">
        <f t="shared" si="73"/>
        <v>11´2024</v>
      </c>
      <c r="E673" s="867">
        <v>12</v>
      </c>
      <c r="F673" s="2">
        <f t="shared" si="74"/>
        <v>12</v>
      </c>
      <c r="G673" s="1483">
        <f t="shared" si="77"/>
        <v>1.7921146953405017E-2</v>
      </c>
      <c r="H673" s="5">
        <f t="shared" si="78"/>
        <v>0.5</v>
      </c>
      <c r="I673" s="995">
        <f>_xlfn.XLOOKUP($D673,Help2_FC!$D:$D,Help2_FC!H:H)</f>
        <v>0</v>
      </c>
      <c r="J673" s="979">
        <f>_xlfn.XLOOKUP($D673,Help2_FC!$D:$D,Help2_FC!I:I)</f>
        <v>0</v>
      </c>
      <c r="K673" s="979">
        <f>_xlfn.XLOOKUP($D673,Help2_FC!$D:$D,Help2_FC!J:J)</f>
        <v>0</v>
      </c>
      <c r="L673" s="979">
        <f>_xlfn.XLOOKUP($D673,Help2_FC!$D:$D,Help2_FC!K:K)</f>
        <v>0</v>
      </c>
      <c r="M673" s="979">
        <f>_xlfn.XLOOKUP($D673,Help2_FC!$D:$D,Help2_FC!L:L)</f>
        <v>0</v>
      </c>
      <c r="N673" s="979">
        <f>_xlfn.XLOOKUP($D673,Help2_FC!$D:$D,Help2_FC!M:M)</f>
        <v>0</v>
      </c>
      <c r="P673" s="979">
        <f>_xlfn.XLOOKUP($D673,Help2_FC!$D:$D,Help2_FC!F:F)</f>
        <v>669.6</v>
      </c>
      <c r="Q673" s="979">
        <f t="shared" si="72"/>
        <v>720</v>
      </c>
      <c r="R673" s="979">
        <f>_xlfn.XLOOKUP($D673,Help2_FC!$D:$D,Help2_FC!N:N)</f>
        <v>0</v>
      </c>
      <c r="S673" s="979">
        <f>_xlfn.XLOOKUP($D673,Help2_FC!$D:$D,Help2_FC!O:O)</f>
        <v>0</v>
      </c>
      <c r="T673" s="979">
        <f>_xlfn.XLOOKUP($D673,Help2_FC!$D:$D,Help2_FC!P:P)</f>
        <v>0</v>
      </c>
      <c r="U673" s="979">
        <f>_xlfn.XLOOKUP($D673,Help2_FC!$D:$D,Help2_FC!Q:Q)</f>
        <v>0</v>
      </c>
      <c r="V673" s="979">
        <f>_xlfn.XLOOKUP($D673,Help2_FC!$D:$D,Help2_FC!R:R)</f>
        <v>0</v>
      </c>
      <c r="W673" s="979">
        <f>_xlfn.XLOOKUP($D673,Help2_FC!$D:$D,Help2_FC!S:S)</f>
        <v>0</v>
      </c>
      <c r="Y673" s="979">
        <f>_xlfn.XLOOKUP($D673,Help2_FC!$D:$D,Help2_FC!V:V)</f>
        <v>0</v>
      </c>
      <c r="Z673" s="979">
        <f>_xlfn.XLOOKUP($D673,Help2_FC!$D:$D,Help2_FC!W:W)</f>
        <v>0</v>
      </c>
      <c r="AA673" s="979">
        <f>_xlfn.XLOOKUP($D673,Help2_FC!$D:$D,Help2_FC!X:X)</f>
        <v>0</v>
      </c>
      <c r="AB673" s="979">
        <f>_xlfn.XLOOKUP($D673,Help2_FC!$D:$D,Help2_FC!Y:Y)</f>
        <v>0</v>
      </c>
      <c r="AC673" s="979">
        <f>_xlfn.XLOOKUP($D673,Help2_FC!$D:$D,Help2_FC!Z:Z)</f>
        <v>0</v>
      </c>
      <c r="AD673" s="979">
        <f>_xlfn.XLOOKUP($D673,Help2_FC!$D:$D,Help2_FC!AA:AA)</f>
        <v>0</v>
      </c>
      <c r="AE673" s="979">
        <f>_xlfn.XLOOKUP($D673,Help2_FC!$D:$D,Help2_FC!AB:AB)</f>
        <v>0</v>
      </c>
      <c r="AF673" s="979">
        <f>_xlfn.XLOOKUP($D673,Help2_FC!$D:$D,Help2_FC!AC:AC)</f>
        <v>0</v>
      </c>
      <c r="AG673" s="979">
        <f>_xlfn.XLOOKUP($D673,Help2_FC!$D:$D,Help2_FC!AD:AD)</f>
        <v>0</v>
      </c>
      <c r="AH673" s="979">
        <f>_xlfn.XLOOKUP($D673,Help2_FC!$D:$D,Help2_FC!AE:AE)</f>
        <v>0</v>
      </c>
      <c r="AI673" s="979">
        <f>_xlfn.XLOOKUP($D673,Help2_FC!$D:$D,Help2_FC!AF:AF)</f>
        <v>0</v>
      </c>
      <c r="AJ673" s="979">
        <f>_xlfn.XLOOKUP($D673,Help2_FC!$D:$D,Help2_FC!AG:AG)</f>
        <v>0</v>
      </c>
      <c r="AK673" s="979">
        <f>_xlfn.XLOOKUP($D673,Help2_FC!$D:$D,Help2_FC!AH:AH)</f>
        <v>0</v>
      </c>
      <c r="AL673" s="979">
        <f>_xlfn.XLOOKUP($D673,Help2_FC!$D:$D,Help2_FC!AI:AI)</f>
        <v>0</v>
      </c>
      <c r="AM673" s="979">
        <f>_xlfn.XLOOKUP($D673,Help2_FC!$D:$D,Help2_FC!AJ:AJ)</f>
        <v>0</v>
      </c>
      <c r="AN673" s="979">
        <f>_xlfn.XLOOKUP($D673,Help2_FC!$D:$D,Help2_FC!AK:AK)</f>
        <v>0</v>
      </c>
    </row>
    <row r="674" spans="1:40" x14ac:dyDescent="0.2">
      <c r="A674" s="1">
        <v>45598</v>
      </c>
      <c r="B674">
        <f t="shared" si="75"/>
        <v>11</v>
      </c>
      <c r="C674">
        <f t="shared" si="76"/>
        <v>2024</v>
      </c>
      <c r="D674" s="872" t="str">
        <f t="shared" si="73"/>
        <v>11´2024</v>
      </c>
      <c r="E674" s="1"/>
      <c r="F674" s="2">
        <f t="shared" si="74"/>
        <v>24</v>
      </c>
      <c r="G674" s="1483">
        <f t="shared" si="77"/>
        <v>3.5842293906810034E-2</v>
      </c>
      <c r="H674" s="5">
        <f t="shared" si="78"/>
        <v>1</v>
      </c>
      <c r="I674" s="995">
        <f>_xlfn.XLOOKUP($D674,Help2_FC!$D:$D,Help2_FC!H:H)</f>
        <v>0</v>
      </c>
      <c r="J674" s="979">
        <f>_xlfn.XLOOKUP($D674,Help2_FC!$D:$D,Help2_FC!I:I)</f>
        <v>0</v>
      </c>
      <c r="K674" s="979">
        <f>_xlfn.XLOOKUP($D674,Help2_FC!$D:$D,Help2_FC!J:J)</f>
        <v>0</v>
      </c>
      <c r="L674" s="979">
        <f>_xlfn.XLOOKUP($D674,Help2_FC!$D:$D,Help2_FC!K:K)</f>
        <v>0</v>
      </c>
      <c r="M674" s="979">
        <f>_xlfn.XLOOKUP($D674,Help2_FC!$D:$D,Help2_FC!L:L)</f>
        <v>0</v>
      </c>
      <c r="N674" s="979">
        <f>_xlfn.XLOOKUP($D674,Help2_FC!$D:$D,Help2_FC!M:M)</f>
        <v>0</v>
      </c>
      <c r="P674" s="979">
        <f>_xlfn.XLOOKUP($D674,Help2_FC!$D:$D,Help2_FC!F:F)</f>
        <v>669.6</v>
      </c>
      <c r="Q674" s="979">
        <f t="shared" si="72"/>
        <v>720</v>
      </c>
      <c r="R674" s="979">
        <f>_xlfn.XLOOKUP($D674,Help2_FC!$D:$D,Help2_FC!N:N)</f>
        <v>0</v>
      </c>
      <c r="S674" s="979">
        <f>_xlfn.XLOOKUP($D674,Help2_FC!$D:$D,Help2_FC!O:O)</f>
        <v>0</v>
      </c>
      <c r="T674" s="979">
        <f>_xlfn.XLOOKUP($D674,Help2_FC!$D:$D,Help2_FC!P:P)</f>
        <v>0</v>
      </c>
      <c r="U674" s="979">
        <f>_xlfn.XLOOKUP($D674,Help2_FC!$D:$D,Help2_FC!Q:Q)</f>
        <v>0</v>
      </c>
      <c r="V674" s="979">
        <f>_xlfn.XLOOKUP($D674,Help2_FC!$D:$D,Help2_FC!R:R)</f>
        <v>0</v>
      </c>
      <c r="W674" s="979">
        <f>_xlfn.XLOOKUP($D674,Help2_FC!$D:$D,Help2_FC!S:S)</f>
        <v>0</v>
      </c>
      <c r="Y674" s="979">
        <f>_xlfn.XLOOKUP($D674,Help2_FC!$D:$D,Help2_FC!V:V)</f>
        <v>0</v>
      </c>
      <c r="Z674" s="979">
        <f>_xlfn.XLOOKUP($D674,Help2_FC!$D:$D,Help2_FC!W:W)</f>
        <v>0</v>
      </c>
      <c r="AA674" s="979">
        <f>_xlfn.XLOOKUP($D674,Help2_FC!$D:$D,Help2_FC!X:X)</f>
        <v>0</v>
      </c>
      <c r="AB674" s="979">
        <f>_xlfn.XLOOKUP($D674,Help2_FC!$D:$D,Help2_FC!Y:Y)</f>
        <v>0</v>
      </c>
      <c r="AC674" s="979">
        <f>_xlfn.XLOOKUP($D674,Help2_FC!$D:$D,Help2_FC!Z:Z)</f>
        <v>0</v>
      </c>
      <c r="AD674" s="979">
        <f>_xlfn.XLOOKUP($D674,Help2_FC!$D:$D,Help2_FC!AA:AA)</f>
        <v>0</v>
      </c>
      <c r="AE674" s="979">
        <f>_xlfn.XLOOKUP($D674,Help2_FC!$D:$D,Help2_FC!AB:AB)</f>
        <v>0</v>
      </c>
      <c r="AF674" s="979">
        <f>_xlfn.XLOOKUP($D674,Help2_FC!$D:$D,Help2_FC!AC:AC)</f>
        <v>0</v>
      </c>
      <c r="AG674" s="979">
        <f>_xlfn.XLOOKUP($D674,Help2_FC!$D:$D,Help2_FC!AD:AD)</f>
        <v>0</v>
      </c>
      <c r="AH674" s="979">
        <f>_xlfn.XLOOKUP($D674,Help2_FC!$D:$D,Help2_FC!AE:AE)</f>
        <v>0</v>
      </c>
      <c r="AI674" s="979">
        <f>_xlfn.XLOOKUP($D674,Help2_FC!$D:$D,Help2_FC!AF:AF)</f>
        <v>0</v>
      </c>
      <c r="AJ674" s="979">
        <f>_xlfn.XLOOKUP($D674,Help2_FC!$D:$D,Help2_FC!AG:AG)</f>
        <v>0</v>
      </c>
      <c r="AK674" s="979">
        <f>_xlfn.XLOOKUP($D674,Help2_FC!$D:$D,Help2_FC!AH:AH)</f>
        <v>0</v>
      </c>
      <c r="AL674" s="979">
        <f>_xlfn.XLOOKUP($D674,Help2_FC!$D:$D,Help2_FC!AI:AI)</f>
        <v>0</v>
      </c>
      <c r="AM674" s="979">
        <f>_xlfn.XLOOKUP($D674,Help2_FC!$D:$D,Help2_FC!AJ:AJ)</f>
        <v>0</v>
      </c>
      <c r="AN674" s="979">
        <f>_xlfn.XLOOKUP($D674,Help2_FC!$D:$D,Help2_FC!AK:AK)</f>
        <v>0</v>
      </c>
    </row>
    <row r="675" spans="1:40" x14ac:dyDescent="0.2">
      <c r="A675" s="1">
        <v>45599</v>
      </c>
      <c r="B675">
        <f t="shared" si="75"/>
        <v>11</v>
      </c>
      <c r="C675">
        <f t="shared" si="76"/>
        <v>2024</v>
      </c>
      <c r="D675" s="872" t="str">
        <f t="shared" si="73"/>
        <v>11´2024</v>
      </c>
      <c r="F675" s="2">
        <f t="shared" si="74"/>
        <v>24</v>
      </c>
      <c r="G675" s="1483">
        <f t="shared" si="77"/>
        <v>3.5842293906810034E-2</v>
      </c>
      <c r="H675" s="5">
        <f t="shared" si="78"/>
        <v>1</v>
      </c>
      <c r="I675" s="995">
        <f>_xlfn.XLOOKUP($D675,Help2_FC!$D:$D,Help2_FC!H:H)</f>
        <v>0</v>
      </c>
      <c r="J675" s="979">
        <f>_xlfn.XLOOKUP($D675,Help2_FC!$D:$D,Help2_FC!I:I)</f>
        <v>0</v>
      </c>
      <c r="K675" s="979">
        <f>_xlfn.XLOOKUP($D675,Help2_FC!$D:$D,Help2_FC!J:J)</f>
        <v>0</v>
      </c>
      <c r="L675" s="979">
        <f>_xlfn.XLOOKUP($D675,Help2_FC!$D:$D,Help2_FC!K:K)</f>
        <v>0</v>
      </c>
      <c r="M675" s="979">
        <f>_xlfn.XLOOKUP($D675,Help2_FC!$D:$D,Help2_FC!L:L)</f>
        <v>0</v>
      </c>
      <c r="N675" s="979">
        <f>_xlfn.XLOOKUP($D675,Help2_FC!$D:$D,Help2_FC!M:M)</f>
        <v>0</v>
      </c>
      <c r="P675" s="979">
        <f>_xlfn.XLOOKUP($D675,Help2_FC!$D:$D,Help2_FC!F:F)</f>
        <v>669.6</v>
      </c>
      <c r="Q675" s="979">
        <f t="shared" si="72"/>
        <v>720</v>
      </c>
      <c r="R675" s="979">
        <f>_xlfn.XLOOKUP($D675,Help2_FC!$D:$D,Help2_FC!N:N)</f>
        <v>0</v>
      </c>
      <c r="S675" s="979">
        <f>_xlfn.XLOOKUP($D675,Help2_FC!$D:$D,Help2_FC!O:O)</f>
        <v>0</v>
      </c>
      <c r="T675" s="979">
        <f>_xlfn.XLOOKUP($D675,Help2_FC!$D:$D,Help2_FC!P:P)</f>
        <v>0</v>
      </c>
      <c r="U675" s="979">
        <f>_xlfn.XLOOKUP($D675,Help2_FC!$D:$D,Help2_FC!Q:Q)</f>
        <v>0</v>
      </c>
      <c r="V675" s="979">
        <f>_xlfn.XLOOKUP($D675,Help2_FC!$D:$D,Help2_FC!R:R)</f>
        <v>0</v>
      </c>
      <c r="W675" s="979">
        <f>_xlfn.XLOOKUP($D675,Help2_FC!$D:$D,Help2_FC!S:S)</f>
        <v>0</v>
      </c>
      <c r="Y675" s="979">
        <f>_xlfn.XLOOKUP($D675,Help2_FC!$D:$D,Help2_FC!V:V)</f>
        <v>0</v>
      </c>
      <c r="Z675" s="979">
        <f>_xlfn.XLOOKUP($D675,Help2_FC!$D:$D,Help2_FC!W:W)</f>
        <v>0</v>
      </c>
      <c r="AA675" s="979">
        <f>_xlfn.XLOOKUP($D675,Help2_FC!$D:$D,Help2_FC!X:X)</f>
        <v>0</v>
      </c>
      <c r="AB675" s="979">
        <f>_xlfn.XLOOKUP($D675,Help2_FC!$D:$D,Help2_FC!Y:Y)</f>
        <v>0</v>
      </c>
      <c r="AC675" s="979">
        <f>_xlfn.XLOOKUP($D675,Help2_FC!$D:$D,Help2_FC!Z:Z)</f>
        <v>0</v>
      </c>
      <c r="AD675" s="979">
        <f>_xlfn.XLOOKUP($D675,Help2_FC!$D:$D,Help2_FC!AA:AA)</f>
        <v>0</v>
      </c>
      <c r="AE675" s="979">
        <f>_xlfn.XLOOKUP($D675,Help2_FC!$D:$D,Help2_FC!AB:AB)</f>
        <v>0</v>
      </c>
      <c r="AF675" s="979">
        <f>_xlfn.XLOOKUP($D675,Help2_FC!$D:$D,Help2_FC!AC:AC)</f>
        <v>0</v>
      </c>
      <c r="AG675" s="979">
        <f>_xlfn.XLOOKUP($D675,Help2_FC!$D:$D,Help2_FC!AD:AD)</f>
        <v>0</v>
      </c>
      <c r="AH675" s="979">
        <f>_xlfn.XLOOKUP($D675,Help2_FC!$D:$D,Help2_FC!AE:AE)</f>
        <v>0</v>
      </c>
      <c r="AI675" s="979">
        <f>_xlfn.XLOOKUP($D675,Help2_FC!$D:$D,Help2_FC!AF:AF)</f>
        <v>0</v>
      </c>
      <c r="AJ675" s="979">
        <f>_xlfn.XLOOKUP($D675,Help2_FC!$D:$D,Help2_FC!AG:AG)</f>
        <v>0</v>
      </c>
      <c r="AK675" s="979">
        <f>_xlfn.XLOOKUP($D675,Help2_FC!$D:$D,Help2_FC!AH:AH)</f>
        <v>0</v>
      </c>
      <c r="AL675" s="979">
        <f>_xlfn.XLOOKUP($D675,Help2_FC!$D:$D,Help2_FC!AI:AI)</f>
        <v>0</v>
      </c>
      <c r="AM675" s="979">
        <f>_xlfn.XLOOKUP($D675,Help2_FC!$D:$D,Help2_FC!AJ:AJ)</f>
        <v>0</v>
      </c>
      <c r="AN675" s="979">
        <f>_xlfn.XLOOKUP($D675,Help2_FC!$D:$D,Help2_FC!AK:AK)</f>
        <v>0</v>
      </c>
    </row>
    <row r="676" spans="1:40" x14ac:dyDescent="0.2">
      <c r="A676" s="1">
        <v>45600</v>
      </c>
      <c r="B676">
        <f t="shared" si="75"/>
        <v>11</v>
      </c>
      <c r="C676">
        <f t="shared" si="76"/>
        <v>2024</v>
      </c>
      <c r="D676" s="872" t="str">
        <f t="shared" si="73"/>
        <v>11´2024</v>
      </c>
      <c r="F676" s="2">
        <f t="shared" si="74"/>
        <v>24</v>
      </c>
      <c r="G676" s="1483">
        <f t="shared" si="77"/>
        <v>3.5842293906810034E-2</v>
      </c>
      <c r="H676" s="5">
        <f t="shared" si="78"/>
        <v>1</v>
      </c>
      <c r="I676" s="995">
        <f>_xlfn.XLOOKUP($D676,Help2_FC!$D:$D,Help2_FC!H:H)</f>
        <v>0</v>
      </c>
      <c r="J676" s="979">
        <f>_xlfn.XLOOKUP($D676,Help2_FC!$D:$D,Help2_FC!I:I)</f>
        <v>0</v>
      </c>
      <c r="K676" s="979">
        <f>_xlfn.XLOOKUP($D676,Help2_FC!$D:$D,Help2_FC!J:J)</f>
        <v>0</v>
      </c>
      <c r="L676" s="979">
        <f>_xlfn.XLOOKUP($D676,Help2_FC!$D:$D,Help2_FC!K:K)</f>
        <v>0</v>
      </c>
      <c r="M676" s="979">
        <f>_xlfn.XLOOKUP($D676,Help2_FC!$D:$D,Help2_FC!L:L)</f>
        <v>0</v>
      </c>
      <c r="N676" s="979">
        <f>_xlfn.XLOOKUP($D676,Help2_FC!$D:$D,Help2_FC!M:M)</f>
        <v>0</v>
      </c>
      <c r="P676" s="979">
        <f>_xlfn.XLOOKUP($D676,Help2_FC!$D:$D,Help2_FC!F:F)</f>
        <v>669.6</v>
      </c>
      <c r="Q676" s="979">
        <f t="shared" si="72"/>
        <v>720</v>
      </c>
      <c r="R676" s="979">
        <f>_xlfn.XLOOKUP($D676,Help2_FC!$D:$D,Help2_FC!N:N)</f>
        <v>0</v>
      </c>
      <c r="S676" s="979">
        <f>_xlfn.XLOOKUP($D676,Help2_FC!$D:$D,Help2_FC!O:O)</f>
        <v>0</v>
      </c>
      <c r="T676" s="979">
        <f>_xlfn.XLOOKUP($D676,Help2_FC!$D:$D,Help2_FC!P:P)</f>
        <v>0</v>
      </c>
      <c r="U676" s="979">
        <f>_xlfn.XLOOKUP($D676,Help2_FC!$D:$D,Help2_FC!Q:Q)</f>
        <v>0</v>
      </c>
      <c r="V676" s="979">
        <f>_xlfn.XLOOKUP($D676,Help2_FC!$D:$D,Help2_FC!R:R)</f>
        <v>0</v>
      </c>
      <c r="W676" s="979">
        <f>_xlfn.XLOOKUP($D676,Help2_FC!$D:$D,Help2_FC!S:S)</f>
        <v>0</v>
      </c>
      <c r="Y676" s="979">
        <f>_xlfn.XLOOKUP($D676,Help2_FC!$D:$D,Help2_FC!V:V)</f>
        <v>0</v>
      </c>
      <c r="Z676" s="979">
        <f>_xlfn.XLOOKUP($D676,Help2_FC!$D:$D,Help2_FC!W:W)</f>
        <v>0</v>
      </c>
      <c r="AA676" s="979">
        <f>_xlfn.XLOOKUP($D676,Help2_FC!$D:$D,Help2_FC!X:X)</f>
        <v>0</v>
      </c>
      <c r="AB676" s="979">
        <f>_xlfn.XLOOKUP($D676,Help2_FC!$D:$D,Help2_FC!Y:Y)</f>
        <v>0</v>
      </c>
      <c r="AC676" s="979">
        <f>_xlfn.XLOOKUP($D676,Help2_FC!$D:$D,Help2_FC!Z:Z)</f>
        <v>0</v>
      </c>
      <c r="AD676" s="979">
        <f>_xlfn.XLOOKUP($D676,Help2_FC!$D:$D,Help2_FC!AA:AA)</f>
        <v>0</v>
      </c>
      <c r="AE676" s="979">
        <f>_xlfn.XLOOKUP($D676,Help2_FC!$D:$D,Help2_FC!AB:AB)</f>
        <v>0</v>
      </c>
      <c r="AF676" s="979">
        <f>_xlfn.XLOOKUP($D676,Help2_FC!$D:$D,Help2_FC!AC:AC)</f>
        <v>0</v>
      </c>
      <c r="AG676" s="979">
        <f>_xlfn.XLOOKUP($D676,Help2_FC!$D:$D,Help2_FC!AD:AD)</f>
        <v>0</v>
      </c>
      <c r="AH676" s="979">
        <f>_xlfn.XLOOKUP($D676,Help2_FC!$D:$D,Help2_FC!AE:AE)</f>
        <v>0</v>
      </c>
      <c r="AI676" s="979">
        <f>_xlfn.XLOOKUP($D676,Help2_FC!$D:$D,Help2_FC!AF:AF)</f>
        <v>0</v>
      </c>
      <c r="AJ676" s="979">
        <f>_xlfn.XLOOKUP($D676,Help2_FC!$D:$D,Help2_FC!AG:AG)</f>
        <v>0</v>
      </c>
      <c r="AK676" s="979">
        <f>_xlfn.XLOOKUP($D676,Help2_FC!$D:$D,Help2_FC!AH:AH)</f>
        <v>0</v>
      </c>
      <c r="AL676" s="979">
        <f>_xlfn.XLOOKUP($D676,Help2_FC!$D:$D,Help2_FC!AI:AI)</f>
        <v>0</v>
      </c>
      <c r="AM676" s="979">
        <f>_xlfn.XLOOKUP($D676,Help2_FC!$D:$D,Help2_FC!AJ:AJ)</f>
        <v>0</v>
      </c>
      <c r="AN676" s="979">
        <f>_xlfn.XLOOKUP($D676,Help2_FC!$D:$D,Help2_FC!AK:AK)</f>
        <v>0</v>
      </c>
    </row>
    <row r="677" spans="1:40" x14ac:dyDescent="0.2">
      <c r="A677" s="1">
        <v>45601</v>
      </c>
      <c r="B677">
        <f t="shared" si="75"/>
        <v>11</v>
      </c>
      <c r="C677">
        <f t="shared" si="76"/>
        <v>2024</v>
      </c>
      <c r="D677" s="872" t="str">
        <f t="shared" si="73"/>
        <v>11´2024</v>
      </c>
      <c r="F677" s="2">
        <f t="shared" si="74"/>
        <v>24</v>
      </c>
      <c r="G677" s="1483">
        <f t="shared" si="77"/>
        <v>3.5842293906810034E-2</v>
      </c>
      <c r="H677" s="5">
        <f t="shared" si="78"/>
        <v>1</v>
      </c>
      <c r="I677" s="995">
        <f>_xlfn.XLOOKUP($D677,Help2_FC!$D:$D,Help2_FC!H:H)</f>
        <v>0</v>
      </c>
      <c r="J677" s="979">
        <f>_xlfn.XLOOKUP($D677,Help2_FC!$D:$D,Help2_FC!I:I)</f>
        <v>0</v>
      </c>
      <c r="K677" s="979">
        <f>_xlfn.XLOOKUP($D677,Help2_FC!$D:$D,Help2_FC!J:J)</f>
        <v>0</v>
      </c>
      <c r="L677" s="979">
        <f>_xlfn.XLOOKUP($D677,Help2_FC!$D:$D,Help2_FC!K:K)</f>
        <v>0</v>
      </c>
      <c r="M677" s="979">
        <f>_xlfn.XLOOKUP($D677,Help2_FC!$D:$D,Help2_FC!L:L)</f>
        <v>0</v>
      </c>
      <c r="N677" s="979">
        <f>_xlfn.XLOOKUP($D677,Help2_FC!$D:$D,Help2_FC!M:M)</f>
        <v>0</v>
      </c>
      <c r="P677" s="979">
        <f>_xlfn.XLOOKUP($D677,Help2_FC!$D:$D,Help2_FC!F:F)</f>
        <v>669.6</v>
      </c>
      <c r="Q677" s="979">
        <f t="shared" si="72"/>
        <v>720</v>
      </c>
      <c r="R677" s="979">
        <f>_xlfn.XLOOKUP($D677,Help2_FC!$D:$D,Help2_FC!N:N)</f>
        <v>0</v>
      </c>
      <c r="S677" s="979">
        <f>_xlfn.XLOOKUP($D677,Help2_FC!$D:$D,Help2_FC!O:O)</f>
        <v>0</v>
      </c>
      <c r="T677" s="979">
        <f>_xlfn.XLOOKUP($D677,Help2_FC!$D:$D,Help2_FC!P:P)</f>
        <v>0</v>
      </c>
      <c r="U677" s="979">
        <f>_xlfn.XLOOKUP($D677,Help2_FC!$D:$D,Help2_FC!Q:Q)</f>
        <v>0</v>
      </c>
      <c r="V677" s="979">
        <f>_xlfn.XLOOKUP($D677,Help2_FC!$D:$D,Help2_FC!R:R)</f>
        <v>0</v>
      </c>
      <c r="W677" s="979">
        <f>_xlfn.XLOOKUP($D677,Help2_FC!$D:$D,Help2_FC!S:S)</f>
        <v>0</v>
      </c>
      <c r="Y677" s="979">
        <f>_xlfn.XLOOKUP($D677,Help2_FC!$D:$D,Help2_FC!V:V)</f>
        <v>0</v>
      </c>
      <c r="Z677" s="979">
        <f>_xlfn.XLOOKUP($D677,Help2_FC!$D:$D,Help2_FC!W:W)</f>
        <v>0</v>
      </c>
      <c r="AA677" s="979">
        <f>_xlfn.XLOOKUP($D677,Help2_FC!$D:$D,Help2_FC!X:X)</f>
        <v>0</v>
      </c>
      <c r="AB677" s="979">
        <f>_xlfn.XLOOKUP($D677,Help2_FC!$D:$D,Help2_FC!Y:Y)</f>
        <v>0</v>
      </c>
      <c r="AC677" s="979">
        <f>_xlfn.XLOOKUP($D677,Help2_FC!$D:$D,Help2_FC!Z:Z)</f>
        <v>0</v>
      </c>
      <c r="AD677" s="979">
        <f>_xlfn.XLOOKUP($D677,Help2_FC!$D:$D,Help2_FC!AA:AA)</f>
        <v>0</v>
      </c>
      <c r="AE677" s="979">
        <f>_xlfn.XLOOKUP($D677,Help2_FC!$D:$D,Help2_FC!AB:AB)</f>
        <v>0</v>
      </c>
      <c r="AF677" s="979">
        <f>_xlfn.XLOOKUP($D677,Help2_FC!$D:$D,Help2_FC!AC:AC)</f>
        <v>0</v>
      </c>
      <c r="AG677" s="979">
        <f>_xlfn.XLOOKUP($D677,Help2_FC!$D:$D,Help2_FC!AD:AD)</f>
        <v>0</v>
      </c>
      <c r="AH677" s="979">
        <f>_xlfn.XLOOKUP($D677,Help2_FC!$D:$D,Help2_FC!AE:AE)</f>
        <v>0</v>
      </c>
      <c r="AI677" s="979">
        <f>_xlfn.XLOOKUP($D677,Help2_FC!$D:$D,Help2_FC!AF:AF)</f>
        <v>0</v>
      </c>
      <c r="AJ677" s="979">
        <f>_xlfn.XLOOKUP($D677,Help2_FC!$D:$D,Help2_FC!AG:AG)</f>
        <v>0</v>
      </c>
      <c r="AK677" s="979">
        <f>_xlfn.XLOOKUP($D677,Help2_FC!$D:$D,Help2_FC!AH:AH)</f>
        <v>0</v>
      </c>
      <c r="AL677" s="979">
        <f>_xlfn.XLOOKUP($D677,Help2_FC!$D:$D,Help2_FC!AI:AI)</f>
        <v>0</v>
      </c>
      <c r="AM677" s="979">
        <f>_xlfn.XLOOKUP($D677,Help2_FC!$D:$D,Help2_FC!AJ:AJ)</f>
        <v>0</v>
      </c>
      <c r="AN677" s="979">
        <f>_xlfn.XLOOKUP($D677,Help2_FC!$D:$D,Help2_FC!AK:AK)</f>
        <v>0</v>
      </c>
    </row>
    <row r="678" spans="1:40" x14ac:dyDescent="0.2">
      <c r="A678" s="1">
        <v>45602</v>
      </c>
      <c r="B678">
        <f t="shared" si="75"/>
        <v>11</v>
      </c>
      <c r="C678">
        <f t="shared" si="76"/>
        <v>2024</v>
      </c>
      <c r="D678" s="872" t="str">
        <f t="shared" si="73"/>
        <v>11´2024</v>
      </c>
      <c r="F678" s="2">
        <f t="shared" si="74"/>
        <v>24</v>
      </c>
      <c r="G678" s="1483">
        <f t="shared" si="77"/>
        <v>3.5842293906810034E-2</v>
      </c>
      <c r="H678" s="5">
        <f t="shared" si="78"/>
        <v>1</v>
      </c>
      <c r="I678" s="995">
        <f>_xlfn.XLOOKUP($D678,Help2_FC!$D:$D,Help2_FC!H:H)</f>
        <v>0</v>
      </c>
      <c r="J678" s="979">
        <f>_xlfn.XLOOKUP($D678,Help2_FC!$D:$D,Help2_FC!I:I)</f>
        <v>0</v>
      </c>
      <c r="K678" s="979">
        <f>_xlfn.XLOOKUP($D678,Help2_FC!$D:$D,Help2_FC!J:J)</f>
        <v>0</v>
      </c>
      <c r="L678" s="979">
        <f>_xlfn.XLOOKUP($D678,Help2_FC!$D:$D,Help2_FC!K:K)</f>
        <v>0</v>
      </c>
      <c r="M678" s="979">
        <f>_xlfn.XLOOKUP($D678,Help2_FC!$D:$D,Help2_FC!L:L)</f>
        <v>0</v>
      </c>
      <c r="N678" s="979">
        <f>_xlfn.XLOOKUP($D678,Help2_FC!$D:$D,Help2_FC!M:M)</f>
        <v>0</v>
      </c>
      <c r="P678" s="979">
        <f>_xlfn.XLOOKUP($D678,Help2_FC!$D:$D,Help2_FC!F:F)</f>
        <v>669.6</v>
      </c>
      <c r="Q678" s="979">
        <f t="shared" si="72"/>
        <v>720</v>
      </c>
      <c r="R678" s="979">
        <f>_xlfn.XLOOKUP($D678,Help2_FC!$D:$D,Help2_FC!N:N)</f>
        <v>0</v>
      </c>
      <c r="S678" s="979">
        <f>_xlfn.XLOOKUP($D678,Help2_FC!$D:$D,Help2_FC!O:O)</f>
        <v>0</v>
      </c>
      <c r="T678" s="979">
        <f>_xlfn.XLOOKUP($D678,Help2_FC!$D:$D,Help2_FC!P:P)</f>
        <v>0</v>
      </c>
      <c r="U678" s="979">
        <f>_xlfn.XLOOKUP($D678,Help2_FC!$D:$D,Help2_FC!Q:Q)</f>
        <v>0</v>
      </c>
      <c r="V678" s="979">
        <f>_xlfn.XLOOKUP($D678,Help2_FC!$D:$D,Help2_FC!R:R)</f>
        <v>0</v>
      </c>
      <c r="W678" s="979">
        <f>_xlfn.XLOOKUP($D678,Help2_FC!$D:$D,Help2_FC!S:S)</f>
        <v>0</v>
      </c>
      <c r="Y678" s="979">
        <f>_xlfn.XLOOKUP($D678,Help2_FC!$D:$D,Help2_FC!V:V)</f>
        <v>0</v>
      </c>
      <c r="Z678" s="979">
        <f>_xlfn.XLOOKUP($D678,Help2_FC!$D:$D,Help2_FC!W:W)</f>
        <v>0</v>
      </c>
      <c r="AA678" s="979">
        <f>_xlfn.XLOOKUP($D678,Help2_FC!$D:$D,Help2_FC!X:X)</f>
        <v>0</v>
      </c>
      <c r="AB678" s="979">
        <f>_xlfn.XLOOKUP($D678,Help2_FC!$D:$D,Help2_FC!Y:Y)</f>
        <v>0</v>
      </c>
      <c r="AC678" s="979">
        <f>_xlfn.XLOOKUP($D678,Help2_FC!$D:$D,Help2_FC!Z:Z)</f>
        <v>0</v>
      </c>
      <c r="AD678" s="979">
        <f>_xlfn.XLOOKUP($D678,Help2_FC!$D:$D,Help2_FC!AA:AA)</f>
        <v>0</v>
      </c>
      <c r="AE678" s="979">
        <f>_xlfn.XLOOKUP($D678,Help2_FC!$D:$D,Help2_FC!AB:AB)</f>
        <v>0</v>
      </c>
      <c r="AF678" s="979">
        <f>_xlfn.XLOOKUP($D678,Help2_FC!$D:$D,Help2_FC!AC:AC)</f>
        <v>0</v>
      </c>
      <c r="AG678" s="979">
        <f>_xlfn.XLOOKUP($D678,Help2_FC!$D:$D,Help2_FC!AD:AD)</f>
        <v>0</v>
      </c>
      <c r="AH678" s="979">
        <f>_xlfn.XLOOKUP($D678,Help2_FC!$D:$D,Help2_FC!AE:AE)</f>
        <v>0</v>
      </c>
      <c r="AI678" s="979">
        <f>_xlfn.XLOOKUP($D678,Help2_FC!$D:$D,Help2_FC!AF:AF)</f>
        <v>0</v>
      </c>
      <c r="AJ678" s="979">
        <f>_xlfn.XLOOKUP($D678,Help2_FC!$D:$D,Help2_FC!AG:AG)</f>
        <v>0</v>
      </c>
      <c r="AK678" s="979">
        <f>_xlfn.XLOOKUP($D678,Help2_FC!$D:$D,Help2_FC!AH:AH)</f>
        <v>0</v>
      </c>
      <c r="AL678" s="979">
        <f>_xlfn.XLOOKUP($D678,Help2_FC!$D:$D,Help2_FC!AI:AI)</f>
        <v>0</v>
      </c>
      <c r="AM678" s="979">
        <f>_xlfn.XLOOKUP($D678,Help2_FC!$D:$D,Help2_FC!AJ:AJ)</f>
        <v>0</v>
      </c>
      <c r="AN678" s="979">
        <f>_xlfn.XLOOKUP($D678,Help2_FC!$D:$D,Help2_FC!AK:AK)</f>
        <v>0</v>
      </c>
    </row>
    <row r="679" spans="1:40" x14ac:dyDescent="0.2">
      <c r="A679" s="1">
        <v>45603</v>
      </c>
      <c r="B679">
        <f t="shared" si="75"/>
        <v>11</v>
      </c>
      <c r="C679">
        <f t="shared" si="76"/>
        <v>2024</v>
      </c>
      <c r="D679" s="872" t="str">
        <f t="shared" si="73"/>
        <v>11´2024</v>
      </c>
      <c r="F679" s="2">
        <f t="shared" si="74"/>
        <v>24</v>
      </c>
      <c r="G679" s="1483">
        <f t="shared" si="77"/>
        <v>3.5842293906810034E-2</v>
      </c>
      <c r="H679" s="5">
        <f t="shared" si="78"/>
        <v>1</v>
      </c>
      <c r="I679" s="995">
        <f>_xlfn.XLOOKUP($D679,Help2_FC!$D:$D,Help2_FC!H:H)</f>
        <v>0</v>
      </c>
      <c r="J679" s="979">
        <f>_xlfn.XLOOKUP($D679,Help2_FC!$D:$D,Help2_FC!I:I)</f>
        <v>0</v>
      </c>
      <c r="K679" s="979">
        <f>_xlfn.XLOOKUP($D679,Help2_FC!$D:$D,Help2_FC!J:J)</f>
        <v>0</v>
      </c>
      <c r="L679" s="979">
        <f>_xlfn.XLOOKUP($D679,Help2_FC!$D:$D,Help2_FC!K:K)</f>
        <v>0</v>
      </c>
      <c r="M679" s="979">
        <f>_xlfn.XLOOKUP($D679,Help2_FC!$D:$D,Help2_FC!L:L)</f>
        <v>0</v>
      </c>
      <c r="N679" s="979">
        <f>_xlfn.XLOOKUP($D679,Help2_FC!$D:$D,Help2_FC!M:M)</f>
        <v>0</v>
      </c>
      <c r="P679" s="979">
        <f>_xlfn.XLOOKUP($D679,Help2_FC!$D:$D,Help2_FC!F:F)</f>
        <v>669.6</v>
      </c>
      <c r="Q679" s="979">
        <f t="shared" ref="Q679:Q742" si="79">((EOMONTH(A679,0)-EOMONTH(A679,-1))*24)-(24*AP679)</f>
        <v>720</v>
      </c>
      <c r="R679" s="979">
        <f>_xlfn.XLOOKUP($D679,Help2_FC!$D:$D,Help2_FC!N:N)</f>
        <v>0</v>
      </c>
      <c r="S679" s="979">
        <f>_xlfn.XLOOKUP($D679,Help2_FC!$D:$D,Help2_FC!O:O)</f>
        <v>0</v>
      </c>
      <c r="T679" s="979">
        <f>_xlfn.XLOOKUP($D679,Help2_FC!$D:$D,Help2_FC!P:P)</f>
        <v>0</v>
      </c>
      <c r="U679" s="979">
        <f>_xlfn.XLOOKUP($D679,Help2_FC!$D:$D,Help2_FC!Q:Q)</f>
        <v>0</v>
      </c>
      <c r="V679" s="979">
        <f>_xlfn.XLOOKUP($D679,Help2_FC!$D:$D,Help2_FC!R:R)</f>
        <v>0</v>
      </c>
      <c r="W679" s="979">
        <f>_xlfn.XLOOKUP($D679,Help2_FC!$D:$D,Help2_FC!S:S)</f>
        <v>0</v>
      </c>
      <c r="Y679" s="979">
        <f>_xlfn.XLOOKUP($D679,Help2_FC!$D:$D,Help2_FC!V:V)</f>
        <v>0</v>
      </c>
      <c r="Z679" s="979">
        <f>_xlfn.XLOOKUP($D679,Help2_FC!$D:$D,Help2_FC!W:W)</f>
        <v>0</v>
      </c>
      <c r="AA679" s="979">
        <f>_xlfn.XLOOKUP($D679,Help2_FC!$D:$D,Help2_FC!X:X)</f>
        <v>0</v>
      </c>
      <c r="AB679" s="979">
        <f>_xlfn.XLOOKUP($D679,Help2_FC!$D:$D,Help2_FC!Y:Y)</f>
        <v>0</v>
      </c>
      <c r="AC679" s="979">
        <f>_xlfn.XLOOKUP($D679,Help2_FC!$D:$D,Help2_FC!Z:Z)</f>
        <v>0</v>
      </c>
      <c r="AD679" s="979">
        <f>_xlfn.XLOOKUP($D679,Help2_FC!$D:$D,Help2_FC!AA:AA)</f>
        <v>0</v>
      </c>
      <c r="AE679" s="979">
        <f>_xlfn.XLOOKUP($D679,Help2_FC!$D:$D,Help2_FC!AB:AB)</f>
        <v>0</v>
      </c>
      <c r="AF679" s="979">
        <f>_xlfn.XLOOKUP($D679,Help2_FC!$D:$D,Help2_FC!AC:AC)</f>
        <v>0</v>
      </c>
      <c r="AG679" s="979">
        <f>_xlfn.XLOOKUP($D679,Help2_FC!$D:$D,Help2_FC!AD:AD)</f>
        <v>0</v>
      </c>
      <c r="AH679" s="979">
        <f>_xlfn.XLOOKUP($D679,Help2_FC!$D:$D,Help2_FC!AE:AE)</f>
        <v>0</v>
      </c>
      <c r="AI679" s="979">
        <f>_xlfn.XLOOKUP($D679,Help2_FC!$D:$D,Help2_FC!AF:AF)</f>
        <v>0</v>
      </c>
      <c r="AJ679" s="979">
        <f>_xlfn.XLOOKUP($D679,Help2_FC!$D:$D,Help2_FC!AG:AG)</f>
        <v>0</v>
      </c>
      <c r="AK679" s="979">
        <f>_xlfn.XLOOKUP($D679,Help2_FC!$D:$D,Help2_FC!AH:AH)</f>
        <v>0</v>
      </c>
      <c r="AL679" s="979">
        <f>_xlfn.XLOOKUP($D679,Help2_FC!$D:$D,Help2_FC!AI:AI)</f>
        <v>0</v>
      </c>
      <c r="AM679" s="979">
        <f>_xlfn.XLOOKUP($D679,Help2_FC!$D:$D,Help2_FC!AJ:AJ)</f>
        <v>0</v>
      </c>
      <c r="AN679" s="979">
        <f>_xlfn.XLOOKUP($D679,Help2_FC!$D:$D,Help2_FC!AK:AK)</f>
        <v>0</v>
      </c>
    </row>
    <row r="680" spans="1:40" x14ac:dyDescent="0.2">
      <c r="A680" s="1">
        <v>45604</v>
      </c>
      <c r="B680">
        <f t="shared" si="75"/>
        <v>11</v>
      </c>
      <c r="C680">
        <f t="shared" si="76"/>
        <v>2024</v>
      </c>
      <c r="D680" s="872" t="str">
        <f t="shared" si="73"/>
        <v>11´2024</v>
      </c>
      <c r="F680" s="2">
        <f t="shared" si="74"/>
        <v>24</v>
      </c>
      <c r="G680" s="1483">
        <f t="shared" si="77"/>
        <v>3.5842293906810034E-2</v>
      </c>
      <c r="H680" s="5">
        <f t="shared" si="78"/>
        <v>1</v>
      </c>
      <c r="I680" s="995">
        <f>_xlfn.XLOOKUP($D680,Help2_FC!$D:$D,Help2_FC!H:H)</f>
        <v>0</v>
      </c>
      <c r="J680" s="979">
        <f>_xlfn.XLOOKUP($D680,Help2_FC!$D:$D,Help2_FC!I:I)</f>
        <v>0</v>
      </c>
      <c r="K680" s="979">
        <f>_xlfn.XLOOKUP($D680,Help2_FC!$D:$D,Help2_FC!J:J)</f>
        <v>0</v>
      </c>
      <c r="L680" s="979">
        <f>_xlfn.XLOOKUP($D680,Help2_FC!$D:$D,Help2_FC!K:K)</f>
        <v>0</v>
      </c>
      <c r="M680" s="979">
        <f>_xlfn.XLOOKUP($D680,Help2_FC!$D:$D,Help2_FC!L:L)</f>
        <v>0</v>
      </c>
      <c r="N680" s="979">
        <f>_xlfn.XLOOKUP($D680,Help2_FC!$D:$D,Help2_FC!M:M)</f>
        <v>0</v>
      </c>
      <c r="P680" s="979">
        <f>_xlfn.XLOOKUP($D680,Help2_FC!$D:$D,Help2_FC!F:F)</f>
        <v>669.6</v>
      </c>
      <c r="Q680" s="979">
        <f t="shared" si="79"/>
        <v>720</v>
      </c>
      <c r="R680" s="979">
        <f>_xlfn.XLOOKUP($D680,Help2_FC!$D:$D,Help2_FC!N:N)</f>
        <v>0</v>
      </c>
      <c r="S680" s="979">
        <f>_xlfn.XLOOKUP($D680,Help2_FC!$D:$D,Help2_FC!O:O)</f>
        <v>0</v>
      </c>
      <c r="T680" s="979">
        <f>_xlfn.XLOOKUP($D680,Help2_FC!$D:$D,Help2_FC!P:P)</f>
        <v>0</v>
      </c>
      <c r="U680" s="979">
        <f>_xlfn.XLOOKUP($D680,Help2_FC!$D:$D,Help2_FC!Q:Q)</f>
        <v>0</v>
      </c>
      <c r="V680" s="979">
        <f>_xlfn.XLOOKUP($D680,Help2_FC!$D:$D,Help2_FC!R:R)</f>
        <v>0</v>
      </c>
      <c r="W680" s="979">
        <f>_xlfn.XLOOKUP($D680,Help2_FC!$D:$D,Help2_FC!S:S)</f>
        <v>0</v>
      </c>
      <c r="Y680" s="979">
        <f>_xlfn.XLOOKUP($D680,Help2_FC!$D:$D,Help2_FC!V:V)</f>
        <v>0</v>
      </c>
      <c r="Z680" s="979">
        <f>_xlfn.XLOOKUP($D680,Help2_FC!$D:$D,Help2_FC!W:W)</f>
        <v>0</v>
      </c>
      <c r="AA680" s="979">
        <f>_xlfn.XLOOKUP($D680,Help2_FC!$D:$D,Help2_FC!X:X)</f>
        <v>0</v>
      </c>
      <c r="AB680" s="979">
        <f>_xlfn.XLOOKUP($D680,Help2_FC!$D:$D,Help2_FC!Y:Y)</f>
        <v>0</v>
      </c>
      <c r="AC680" s="979">
        <f>_xlfn.XLOOKUP($D680,Help2_FC!$D:$D,Help2_FC!Z:Z)</f>
        <v>0</v>
      </c>
      <c r="AD680" s="979">
        <f>_xlfn.XLOOKUP($D680,Help2_FC!$D:$D,Help2_FC!AA:AA)</f>
        <v>0</v>
      </c>
      <c r="AE680" s="979">
        <f>_xlfn.XLOOKUP($D680,Help2_FC!$D:$D,Help2_FC!AB:AB)</f>
        <v>0</v>
      </c>
      <c r="AF680" s="979">
        <f>_xlfn.XLOOKUP($D680,Help2_FC!$D:$D,Help2_FC!AC:AC)</f>
        <v>0</v>
      </c>
      <c r="AG680" s="979">
        <f>_xlfn.XLOOKUP($D680,Help2_FC!$D:$D,Help2_FC!AD:AD)</f>
        <v>0</v>
      </c>
      <c r="AH680" s="979">
        <f>_xlfn.XLOOKUP($D680,Help2_FC!$D:$D,Help2_FC!AE:AE)</f>
        <v>0</v>
      </c>
      <c r="AI680" s="979">
        <f>_xlfn.XLOOKUP($D680,Help2_FC!$D:$D,Help2_FC!AF:AF)</f>
        <v>0</v>
      </c>
      <c r="AJ680" s="979">
        <f>_xlfn.XLOOKUP($D680,Help2_FC!$D:$D,Help2_FC!AG:AG)</f>
        <v>0</v>
      </c>
      <c r="AK680" s="979">
        <f>_xlfn.XLOOKUP($D680,Help2_FC!$D:$D,Help2_FC!AH:AH)</f>
        <v>0</v>
      </c>
      <c r="AL680" s="979">
        <f>_xlfn.XLOOKUP($D680,Help2_FC!$D:$D,Help2_FC!AI:AI)</f>
        <v>0</v>
      </c>
      <c r="AM680" s="979">
        <f>_xlfn.XLOOKUP($D680,Help2_FC!$D:$D,Help2_FC!AJ:AJ)</f>
        <v>0</v>
      </c>
      <c r="AN680" s="979">
        <f>_xlfn.XLOOKUP($D680,Help2_FC!$D:$D,Help2_FC!AK:AK)</f>
        <v>0</v>
      </c>
    </row>
    <row r="681" spans="1:40" x14ac:dyDescent="0.2">
      <c r="A681" s="1">
        <v>45605</v>
      </c>
      <c r="B681">
        <f t="shared" si="75"/>
        <v>11</v>
      </c>
      <c r="C681">
        <f t="shared" si="76"/>
        <v>2024</v>
      </c>
      <c r="D681" s="872" t="str">
        <f t="shared" si="73"/>
        <v>11´2024</v>
      </c>
      <c r="F681" s="2">
        <f t="shared" si="74"/>
        <v>24</v>
      </c>
      <c r="G681" s="1483">
        <f t="shared" si="77"/>
        <v>3.5842293906810034E-2</v>
      </c>
      <c r="H681" s="5">
        <f t="shared" si="78"/>
        <v>1</v>
      </c>
      <c r="I681" s="995">
        <f>_xlfn.XLOOKUP($D681,Help2_FC!$D:$D,Help2_FC!H:H)</f>
        <v>0</v>
      </c>
      <c r="J681" s="979">
        <f>_xlfn.XLOOKUP($D681,Help2_FC!$D:$D,Help2_FC!I:I)</f>
        <v>0</v>
      </c>
      <c r="K681" s="979">
        <f>_xlfn.XLOOKUP($D681,Help2_FC!$D:$D,Help2_FC!J:J)</f>
        <v>0</v>
      </c>
      <c r="L681" s="979">
        <f>_xlfn.XLOOKUP($D681,Help2_FC!$D:$D,Help2_FC!K:K)</f>
        <v>0</v>
      </c>
      <c r="M681" s="979">
        <f>_xlfn.XLOOKUP($D681,Help2_FC!$D:$D,Help2_FC!L:L)</f>
        <v>0</v>
      </c>
      <c r="N681" s="979">
        <f>_xlfn.XLOOKUP($D681,Help2_FC!$D:$D,Help2_FC!M:M)</f>
        <v>0</v>
      </c>
      <c r="P681" s="979">
        <f>_xlfn.XLOOKUP($D681,Help2_FC!$D:$D,Help2_FC!F:F)</f>
        <v>669.6</v>
      </c>
      <c r="Q681" s="979">
        <f t="shared" si="79"/>
        <v>720</v>
      </c>
      <c r="R681" s="979">
        <f>_xlfn.XLOOKUP($D681,Help2_FC!$D:$D,Help2_FC!N:N)</f>
        <v>0</v>
      </c>
      <c r="S681" s="979">
        <f>_xlfn.XLOOKUP($D681,Help2_FC!$D:$D,Help2_FC!O:O)</f>
        <v>0</v>
      </c>
      <c r="T681" s="979">
        <f>_xlfn.XLOOKUP($D681,Help2_FC!$D:$D,Help2_FC!P:P)</f>
        <v>0</v>
      </c>
      <c r="U681" s="979">
        <f>_xlfn.XLOOKUP($D681,Help2_FC!$D:$D,Help2_FC!Q:Q)</f>
        <v>0</v>
      </c>
      <c r="V681" s="979">
        <f>_xlfn.XLOOKUP($D681,Help2_FC!$D:$D,Help2_FC!R:R)</f>
        <v>0</v>
      </c>
      <c r="W681" s="979">
        <f>_xlfn.XLOOKUP($D681,Help2_FC!$D:$D,Help2_FC!S:S)</f>
        <v>0</v>
      </c>
      <c r="Y681" s="979">
        <f>_xlfn.XLOOKUP($D681,Help2_FC!$D:$D,Help2_FC!V:V)</f>
        <v>0</v>
      </c>
      <c r="Z681" s="979">
        <f>_xlfn.XLOOKUP($D681,Help2_FC!$D:$D,Help2_FC!W:W)</f>
        <v>0</v>
      </c>
      <c r="AA681" s="979">
        <f>_xlfn.XLOOKUP($D681,Help2_FC!$D:$D,Help2_FC!X:X)</f>
        <v>0</v>
      </c>
      <c r="AB681" s="979">
        <f>_xlfn.XLOOKUP($D681,Help2_FC!$D:$D,Help2_FC!Y:Y)</f>
        <v>0</v>
      </c>
      <c r="AC681" s="979">
        <f>_xlfn.XLOOKUP($D681,Help2_FC!$D:$D,Help2_FC!Z:Z)</f>
        <v>0</v>
      </c>
      <c r="AD681" s="979">
        <f>_xlfn.XLOOKUP($D681,Help2_FC!$D:$D,Help2_FC!AA:AA)</f>
        <v>0</v>
      </c>
      <c r="AE681" s="979">
        <f>_xlfn.XLOOKUP($D681,Help2_FC!$D:$D,Help2_FC!AB:AB)</f>
        <v>0</v>
      </c>
      <c r="AF681" s="979">
        <f>_xlfn.XLOOKUP($D681,Help2_FC!$D:$D,Help2_FC!AC:AC)</f>
        <v>0</v>
      </c>
      <c r="AG681" s="979">
        <f>_xlfn.XLOOKUP($D681,Help2_FC!$D:$D,Help2_FC!AD:AD)</f>
        <v>0</v>
      </c>
      <c r="AH681" s="979">
        <f>_xlfn.XLOOKUP($D681,Help2_FC!$D:$D,Help2_FC!AE:AE)</f>
        <v>0</v>
      </c>
      <c r="AI681" s="979">
        <f>_xlfn.XLOOKUP($D681,Help2_FC!$D:$D,Help2_FC!AF:AF)</f>
        <v>0</v>
      </c>
      <c r="AJ681" s="979">
        <f>_xlfn.XLOOKUP($D681,Help2_FC!$D:$D,Help2_FC!AG:AG)</f>
        <v>0</v>
      </c>
      <c r="AK681" s="979">
        <f>_xlfn.XLOOKUP($D681,Help2_FC!$D:$D,Help2_FC!AH:AH)</f>
        <v>0</v>
      </c>
      <c r="AL681" s="979">
        <f>_xlfn.XLOOKUP($D681,Help2_FC!$D:$D,Help2_FC!AI:AI)</f>
        <v>0</v>
      </c>
      <c r="AM681" s="979">
        <f>_xlfn.XLOOKUP($D681,Help2_FC!$D:$D,Help2_FC!AJ:AJ)</f>
        <v>0</v>
      </c>
      <c r="AN681" s="979">
        <f>_xlfn.XLOOKUP($D681,Help2_FC!$D:$D,Help2_FC!AK:AK)</f>
        <v>0</v>
      </c>
    </row>
    <row r="682" spans="1:40" x14ac:dyDescent="0.2">
      <c r="A682" s="1">
        <v>45606</v>
      </c>
      <c r="B682">
        <f t="shared" si="75"/>
        <v>11</v>
      </c>
      <c r="C682">
        <f t="shared" si="76"/>
        <v>2024</v>
      </c>
      <c r="D682" s="872" t="str">
        <f t="shared" si="73"/>
        <v>11´2024</v>
      </c>
      <c r="F682" s="2">
        <f t="shared" si="74"/>
        <v>24</v>
      </c>
      <c r="G682" s="1483">
        <f t="shared" si="77"/>
        <v>3.5842293906810034E-2</v>
      </c>
      <c r="H682" s="5">
        <f t="shared" si="78"/>
        <v>1</v>
      </c>
      <c r="I682" s="995">
        <f>_xlfn.XLOOKUP($D682,Help2_FC!$D:$D,Help2_FC!H:H)</f>
        <v>0</v>
      </c>
      <c r="J682" s="979">
        <f>_xlfn.XLOOKUP($D682,Help2_FC!$D:$D,Help2_FC!I:I)</f>
        <v>0</v>
      </c>
      <c r="K682" s="979">
        <f>_xlfn.XLOOKUP($D682,Help2_FC!$D:$D,Help2_FC!J:J)</f>
        <v>0</v>
      </c>
      <c r="L682" s="979">
        <f>_xlfn.XLOOKUP($D682,Help2_FC!$D:$D,Help2_FC!K:K)</f>
        <v>0</v>
      </c>
      <c r="M682" s="979">
        <f>_xlfn.XLOOKUP($D682,Help2_FC!$D:$D,Help2_FC!L:L)</f>
        <v>0</v>
      </c>
      <c r="N682" s="979">
        <f>_xlfn.XLOOKUP($D682,Help2_FC!$D:$D,Help2_FC!M:M)</f>
        <v>0</v>
      </c>
      <c r="P682" s="979">
        <f>_xlfn.XLOOKUP($D682,Help2_FC!$D:$D,Help2_FC!F:F)</f>
        <v>669.6</v>
      </c>
      <c r="Q682" s="979">
        <f t="shared" si="79"/>
        <v>720</v>
      </c>
      <c r="R682" s="979">
        <f>_xlfn.XLOOKUP($D682,Help2_FC!$D:$D,Help2_FC!N:N)</f>
        <v>0</v>
      </c>
      <c r="S682" s="979">
        <f>_xlfn.XLOOKUP($D682,Help2_FC!$D:$D,Help2_FC!O:O)</f>
        <v>0</v>
      </c>
      <c r="T682" s="979">
        <f>_xlfn.XLOOKUP($D682,Help2_FC!$D:$D,Help2_FC!P:P)</f>
        <v>0</v>
      </c>
      <c r="U682" s="979">
        <f>_xlfn.XLOOKUP($D682,Help2_FC!$D:$D,Help2_FC!Q:Q)</f>
        <v>0</v>
      </c>
      <c r="V682" s="979">
        <f>_xlfn.XLOOKUP($D682,Help2_FC!$D:$D,Help2_FC!R:R)</f>
        <v>0</v>
      </c>
      <c r="W682" s="979">
        <f>_xlfn.XLOOKUP($D682,Help2_FC!$D:$D,Help2_FC!S:S)</f>
        <v>0</v>
      </c>
      <c r="Y682" s="979">
        <f>_xlfn.XLOOKUP($D682,Help2_FC!$D:$D,Help2_FC!V:V)</f>
        <v>0</v>
      </c>
      <c r="Z682" s="979">
        <f>_xlfn.XLOOKUP($D682,Help2_FC!$D:$D,Help2_FC!W:W)</f>
        <v>0</v>
      </c>
      <c r="AA682" s="979">
        <f>_xlfn.XLOOKUP($D682,Help2_FC!$D:$D,Help2_FC!X:X)</f>
        <v>0</v>
      </c>
      <c r="AB682" s="979">
        <f>_xlfn.XLOOKUP($D682,Help2_FC!$D:$D,Help2_FC!Y:Y)</f>
        <v>0</v>
      </c>
      <c r="AC682" s="979">
        <f>_xlfn.XLOOKUP($D682,Help2_FC!$D:$D,Help2_FC!Z:Z)</f>
        <v>0</v>
      </c>
      <c r="AD682" s="979">
        <f>_xlfn.XLOOKUP($D682,Help2_FC!$D:$D,Help2_FC!AA:AA)</f>
        <v>0</v>
      </c>
      <c r="AE682" s="979">
        <f>_xlfn.XLOOKUP($D682,Help2_FC!$D:$D,Help2_FC!AB:AB)</f>
        <v>0</v>
      </c>
      <c r="AF682" s="979">
        <f>_xlfn.XLOOKUP($D682,Help2_FC!$D:$D,Help2_FC!AC:AC)</f>
        <v>0</v>
      </c>
      <c r="AG682" s="979">
        <f>_xlfn.XLOOKUP($D682,Help2_FC!$D:$D,Help2_FC!AD:AD)</f>
        <v>0</v>
      </c>
      <c r="AH682" s="979">
        <f>_xlfn.XLOOKUP($D682,Help2_FC!$D:$D,Help2_FC!AE:AE)</f>
        <v>0</v>
      </c>
      <c r="AI682" s="979">
        <f>_xlfn.XLOOKUP($D682,Help2_FC!$D:$D,Help2_FC!AF:AF)</f>
        <v>0</v>
      </c>
      <c r="AJ682" s="979">
        <f>_xlfn.XLOOKUP($D682,Help2_FC!$D:$D,Help2_FC!AG:AG)</f>
        <v>0</v>
      </c>
      <c r="AK682" s="979">
        <f>_xlfn.XLOOKUP($D682,Help2_FC!$D:$D,Help2_FC!AH:AH)</f>
        <v>0</v>
      </c>
      <c r="AL682" s="979">
        <f>_xlfn.XLOOKUP($D682,Help2_FC!$D:$D,Help2_FC!AI:AI)</f>
        <v>0</v>
      </c>
      <c r="AM682" s="979">
        <f>_xlfn.XLOOKUP($D682,Help2_FC!$D:$D,Help2_FC!AJ:AJ)</f>
        <v>0</v>
      </c>
      <c r="AN682" s="979">
        <f>_xlfn.XLOOKUP($D682,Help2_FC!$D:$D,Help2_FC!AK:AK)</f>
        <v>0</v>
      </c>
    </row>
    <row r="683" spans="1:40" x14ac:dyDescent="0.2">
      <c r="A683" s="1">
        <v>45607</v>
      </c>
      <c r="B683">
        <f t="shared" si="75"/>
        <v>11</v>
      </c>
      <c r="C683">
        <f t="shared" si="76"/>
        <v>2024</v>
      </c>
      <c r="D683" s="872" t="str">
        <f t="shared" si="73"/>
        <v>11´2024</v>
      </c>
      <c r="F683" s="2">
        <f t="shared" si="74"/>
        <v>24</v>
      </c>
      <c r="G683" s="1483">
        <f t="shared" si="77"/>
        <v>3.5842293906810034E-2</v>
      </c>
      <c r="H683" s="5">
        <f t="shared" si="78"/>
        <v>1</v>
      </c>
      <c r="I683" s="995">
        <f>_xlfn.XLOOKUP($D683,Help2_FC!$D:$D,Help2_FC!H:H)</f>
        <v>0</v>
      </c>
      <c r="J683" s="979">
        <f>_xlfn.XLOOKUP($D683,Help2_FC!$D:$D,Help2_FC!I:I)</f>
        <v>0</v>
      </c>
      <c r="K683" s="979">
        <f>_xlfn.XLOOKUP($D683,Help2_FC!$D:$D,Help2_FC!J:J)</f>
        <v>0</v>
      </c>
      <c r="L683" s="979">
        <f>_xlfn.XLOOKUP($D683,Help2_FC!$D:$D,Help2_FC!K:K)</f>
        <v>0</v>
      </c>
      <c r="M683" s="979">
        <f>_xlfn.XLOOKUP($D683,Help2_FC!$D:$D,Help2_FC!L:L)</f>
        <v>0</v>
      </c>
      <c r="N683" s="979">
        <f>_xlfn.XLOOKUP($D683,Help2_FC!$D:$D,Help2_FC!M:M)</f>
        <v>0</v>
      </c>
      <c r="P683" s="979">
        <f>_xlfn.XLOOKUP($D683,Help2_FC!$D:$D,Help2_FC!F:F)</f>
        <v>669.6</v>
      </c>
      <c r="Q683" s="979">
        <f t="shared" si="79"/>
        <v>720</v>
      </c>
      <c r="R683" s="979">
        <f>_xlfn.XLOOKUP($D683,Help2_FC!$D:$D,Help2_FC!N:N)</f>
        <v>0</v>
      </c>
      <c r="S683" s="979">
        <f>_xlfn.XLOOKUP($D683,Help2_FC!$D:$D,Help2_FC!O:O)</f>
        <v>0</v>
      </c>
      <c r="T683" s="979">
        <f>_xlfn.XLOOKUP($D683,Help2_FC!$D:$D,Help2_FC!P:P)</f>
        <v>0</v>
      </c>
      <c r="U683" s="979">
        <f>_xlfn.XLOOKUP($D683,Help2_FC!$D:$D,Help2_FC!Q:Q)</f>
        <v>0</v>
      </c>
      <c r="V683" s="979">
        <f>_xlfn.XLOOKUP($D683,Help2_FC!$D:$D,Help2_FC!R:R)</f>
        <v>0</v>
      </c>
      <c r="W683" s="979">
        <f>_xlfn.XLOOKUP($D683,Help2_FC!$D:$D,Help2_FC!S:S)</f>
        <v>0</v>
      </c>
      <c r="Y683" s="979">
        <f>_xlfn.XLOOKUP($D683,Help2_FC!$D:$D,Help2_FC!V:V)</f>
        <v>0</v>
      </c>
      <c r="Z683" s="979">
        <f>_xlfn.XLOOKUP($D683,Help2_FC!$D:$D,Help2_FC!W:W)</f>
        <v>0</v>
      </c>
      <c r="AA683" s="979">
        <f>_xlfn.XLOOKUP($D683,Help2_FC!$D:$D,Help2_FC!X:X)</f>
        <v>0</v>
      </c>
      <c r="AB683" s="979">
        <f>_xlfn.XLOOKUP($D683,Help2_FC!$D:$D,Help2_FC!Y:Y)</f>
        <v>0</v>
      </c>
      <c r="AC683" s="979">
        <f>_xlfn.XLOOKUP($D683,Help2_FC!$D:$D,Help2_FC!Z:Z)</f>
        <v>0</v>
      </c>
      <c r="AD683" s="979">
        <f>_xlfn.XLOOKUP($D683,Help2_FC!$D:$D,Help2_FC!AA:AA)</f>
        <v>0</v>
      </c>
      <c r="AE683" s="979">
        <f>_xlfn.XLOOKUP($D683,Help2_FC!$D:$D,Help2_FC!AB:AB)</f>
        <v>0</v>
      </c>
      <c r="AF683" s="979">
        <f>_xlfn.XLOOKUP($D683,Help2_FC!$D:$D,Help2_FC!AC:AC)</f>
        <v>0</v>
      </c>
      <c r="AG683" s="979">
        <f>_xlfn.XLOOKUP($D683,Help2_FC!$D:$D,Help2_FC!AD:AD)</f>
        <v>0</v>
      </c>
      <c r="AH683" s="979">
        <f>_xlfn.XLOOKUP($D683,Help2_FC!$D:$D,Help2_FC!AE:AE)</f>
        <v>0</v>
      </c>
      <c r="AI683" s="979">
        <f>_xlfn.XLOOKUP($D683,Help2_FC!$D:$D,Help2_FC!AF:AF)</f>
        <v>0</v>
      </c>
      <c r="AJ683" s="979">
        <f>_xlfn.XLOOKUP($D683,Help2_FC!$D:$D,Help2_FC!AG:AG)</f>
        <v>0</v>
      </c>
      <c r="AK683" s="979">
        <f>_xlfn.XLOOKUP($D683,Help2_FC!$D:$D,Help2_FC!AH:AH)</f>
        <v>0</v>
      </c>
      <c r="AL683" s="979">
        <f>_xlfn.XLOOKUP($D683,Help2_FC!$D:$D,Help2_FC!AI:AI)</f>
        <v>0</v>
      </c>
      <c r="AM683" s="979">
        <f>_xlfn.XLOOKUP($D683,Help2_FC!$D:$D,Help2_FC!AJ:AJ)</f>
        <v>0</v>
      </c>
      <c r="AN683" s="979">
        <f>_xlfn.XLOOKUP($D683,Help2_FC!$D:$D,Help2_FC!AK:AK)</f>
        <v>0</v>
      </c>
    </row>
    <row r="684" spans="1:40" x14ac:dyDescent="0.2">
      <c r="A684" s="1">
        <v>45608</v>
      </c>
      <c r="B684">
        <f t="shared" si="75"/>
        <v>11</v>
      </c>
      <c r="C684">
        <f t="shared" si="76"/>
        <v>2024</v>
      </c>
      <c r="D684" s="872" t="str">
        <f t="shared" si="73"/>
        <v>11´2024</v>
      </c>
      <c r="F684" s="2">
        <f t="shared" si="74"/>
        <v>24</v>
      </c>
      <c r="G684" s="1483">
        <f t="shared" si="77"/>
        <v>3.5842293906810034E-2</v>
      </c>
      <c r="H684" s="5">
        <f t="shared" si="78"/>
        <v>1</v>
      </c>
      <c r="I684" s="995">
        <f>_xlfn.XLOOKUP($D684,Help2_FC!$D:$D,Help2_FC!H:H)</f>
        <v>0</v>
      </c>
      <c r="J684" s="979">
        <f>_xlfn.XLOOKUP($D684,Help2_FC!$D:$D,Help2_FC!I:I)</f>
        <v>0</v>
      </c>
      <c r="K684" s="979">
        <f>_xlfn.XLOOKUP($D684,Help2_FC!$D:$D,Help2_FC!J:J)</f>
        <v>0</v>
      </c>
      <c r="L684" s="979">
        <f>_xlfn.XLOOKUP($D684,Help2_FC!$D:$D,Help2_FC!K:K)</f>
        <v>0</v>
      </c>
      <c r="M684" s="979">
        <f>_xlfn.XLOOKUP($D684,Help2_FC!$D:$D,Help2_FC!L:L)</f>
        <v>0</v>
      </c>
      <c r="N684" s="979">
        <f>_xlfn.XLOOKUP($D684,Help2_FC!$D:$D,Help2_FC!M:M)</f>
        <v>0</v>
      </c>
      <c r="P684" s="979">
        <f>_xlfn.XLOOKUP($D684,Help2_FC!$D:$D,Help2_FC!F:F)</f>
        <v>669.6</v>
      </c>
      <c r="Q684" s="979">
        <f t="shared" si="79"/>
        <v>720</v>
      </c>
      <c r="R684" s="979">
        <f>_xlfn.XLOOKUP($D684,Help2_FC!$D:$D,Help2_FC!N:N)</f>
        <v>0</v>
      </c>
      <c r="S684" s="979">
        <f>_xlfn.XLOOKUP($D684,Help2_FC!$D:$D,Help2_FC!O:O)</f>
        <v>0</v>
      </c>
      <c r="T684" s="979">
        <f>_xlfn.XLOOKUP($D684,Help2_FC!$D:$D,Help2_FC!P:P)</f>
        <v>0</v>
      </c>
      <c r="U684" s="979">
        <f>_xlfn.XLOOKUP($D684,Help2_FC!$D:$D,Help2_FC!Q:Q)</f>
        <v>0</v>
      </c>
      <c r="V684" s="979">
        <f>_xlfn.XLOOKUP($D684,Help2_FC!$D:$D,Help2_FC!R:R)</f>
        <v>0</v>
      </c>
      <c r="W684" s="979">
        <f>_xlfn.XLOOKUP($D684,Help2_FC!$D:$D,Help2_FC!S:S)</f>
        <v>0</v>
      </c>
      <c r="Y684" s="979">
        <f>_xlfn.XLOOKUP($D684,Help2_FC!$D:$D,Help2_FC!V:V)</f>
        <v>0</v>
      </c>
      <c r="Z684" s="979">
        <f>_xlfn.XLOOKUP($D684,Help2_FC!$D:$D,Help2_FC!W:W)</f>
        <v>0</v>
      </c>
      <c r="AA684" s="979">
        <f>_xlfn.XLOOKUP($D684,Help2_FC!$D:$D,Help2_FC!X:X)</f>
        <v>0</v>
      </c>
      <c r="AB684" s="979">
        <f>_xlfn.XLOOKUP($D684,Help2_FC!$D:$D,Help2_FC!Y:Y)</f>
        <v>0</v>
      </c>
      <c r="AC684" s="979">
        <f>_xlfn.XLOOKUP($D684,Help2_FC!$D:$D,Help2_FC!Z:Z)</f>
        <v>0</v>
      </c>
      <c r="AD684" s="979">
        <f>_xlfn.XLOOKUP($D684,Help2_FC!$D:$D,Help2_FC!AA:AA)</f>
        <v>0</v>
      </c>
      <c r="AE684" s="979">
        <f>_xlfn.XLOOKUP($D684,Help2_FC!$D:$D,Help2_FC!AB:AB)</f>
        <v>0</v>
      </c>
      <c r="AF684" s="979">
        <f>_xlfn.XLOOKUP($D684,Help2_FC!$D:$D,Help2_FC!AC:AC)</f>
        <v>0</v>
      </c>
      <c r="AG684" s="979">
        <f>_xlfn.XLOOKUP($D684,Help2_FC!$D:$D,Help2_FC!AD:AD)</f>
        <v>0</v>
      </c>
      <c r="AH684" s="979">
        <f>_xlfn.XLOOKUP($D684,Help2_FC!$D:$D,Help2_FC!AE:AE)</f>
        <v>0</v>
      </c>
      <c r="AI684" s="979">
        <f>_xlfn.XLOOKUP($D684,Help2_FC!$D:$D,Help2_FC!AF:AF)</f>
        <v>0</v>
      </c>
      <c r="AJ684" s="979">
        <f>_xlfn.XLOOKUP($D684,Help2_FC!$D:$D,Help2_FC!AG:AG)</f>
        <v>0</v>
      </c>
      <c r="AK684" s="979">
        <f>_xlfn.XLOOKUP($D684,Help2_FC!$D:$D,Help2_FC!AH:AH)</f>
        <v>0</v>
      </c>
      <c r="AL684" s="979">
        <f>_xlfn.XLOOKUP($D684,Help2_FC!$D:$D,Help2_FC!AI:AI)</f>
        <v>0</v>
      </c>
      <c r="AM684" s="979">
        <f>_xlfn.XLOOKUP($D684,Help2_FC!$D:$D,Help2_FC!AJ:AJ)</f>
        <v>0</v>
      </c>
      <c r="AN684" s="979">
        <f>_xlfn.XLOOKUP($D684,Help2_FC!$D:$D,Help2_FC!AK:AK)</f>
        <v>0</v>
      </c>
    </row>
    <row r="685" spans="1:40" x14ac:dyDescent="0.2">
      <c r="A685" s="1">
        <v>45609</v>
      </c>
      <c r="B685">
        <f t="shared" si="75"/>
        <v>11</v>
      </c>
      <c r="C685">
        <f t="shared" si="76"/>
        <v>2024</v>
      </c>
      <c r="D685" s="872" t="str">
        <f t="shared" si="73"/>
        <v>11´2024</v>
      </c>
      <c r="F685" s="2">
        <f t="shared" si="74"/>
        <v>24</v>
      </c>
      <c r="G685" s="1483">
        <f t="shared" si="77"/>
        <v>3.5842293906810034E-2</v>
      </c>
      <c r="H685" s="5">
        <f t="shared" si="78"/>
        <v>1</v>
      </c>
      <c r="I685" s="995">
        <f>_xlfn.XLOOKUP($D685,Help2_FC!$D:$D,Help2_FC!H:H)</f>
        <v>0</v>
      </c>
      <c r="J685" s="979">
        <f>_xlfn.XLOOKUP($D685,Help2_FC!$D:$D,Help2_FC!I:I)</f>
        <v>0</v>
      </c>
      <c r="K685" s="979">
        <f>_xlfn.XLOOKUP($D685,Help2_FC!$D:$D,Help2_FC!J:J)</f>
        <v>0</v>
      </c>
      <c r="L685" s="979">
        <f>_xlfn.XLOOKUP($D685,Help2_FC!$D:$D,Help2_FC!K:K)</f>
        <v>0</v>
      </c>
      <c r="M685" s="979">
        <f>_xlfn.XLOOKUP($D685,Help2_FC!$D:$D,Help2_FC!L:L)</f>
        <v>0</v>
      </c>
      <c r="N685" s="979">
        <f>_xlfn.XLOOKUP($D685,Help2_FC!$D:$D,Help2_FC!M:M)</f>
        <v>0</v>
      </c>
      <c r="P685" s="979">
        <f>_xlfn.XLOOKUP($D685,Help2_FC!$D:$D,Help2_FC!F:F)</f>
        <v>669.6</v>
      </c>
      <c r="Q685" s="979">
        <f t="shared" si="79"/>
        <v>720</v>
      </c>
      <c r="R685" s="979">
        <f>_xlfn.XLOOKUP($D685,Help2_FC!$D:$D,Help2_FC!N:N)</f>
        <v>0</v>
      </c>
      <c r="S685" s="979">
        <f>_xlfn.XLOOKUP($D685,Help2_FC!$D:$D,Help2_FC!O:O)</f>
        <v>0</v>
      </c>
      <c r="T685" s="979">
        <f>_xlfn.XLOOKUP($D685,Help2_FC!$D:$D,Help2_FC!P:P)</f>
        <v>0</v>
      </c>
      <c r="U685" s="979">
        <f>_xlfn.XLOOKUP($D685,Help2_FC!$D:$D,Help2_FC!Q:Q)</f>
        <v>0</v>
      </c>
      <c r="V685" s="979">
        <f>_xlfn.XLOOKUP($D685,Help2_FC!$D:$D,Help2_FC!R:R)</f>
        <v>0</v>
      </c>
      <c r="W685" s="979">
        <f>_xlfn.XLOOKUP($D685,Help2_FC!$D:$D,Help2_FC!S:S)</f>
        <v>0</v>
      </c>
      <c r="Y685" s="979">
        <f>_xlfn.XLOOKUP($D685,Help2_FC!$D:$D,Help2_FC!V:V)</f>
        <v>0</v>
      </c>
      <c r="Z685" s="979">
        <f>_xlfn.XLOOKUP($D685,Help2_FC!$D:$D,Help2_FC!W:W)</f>
        <v>0</v>
      </c>
      <c r="AA685" s="979">
        <f>_xlfn.XLOOKUP($D685,Help2_FC!$D:$D,Help2_FC!X:X)</f>
        <v>0</v>
      </c>
      <c r="AB685" s="979">
        <f>_xlfn.XLOOKUP($D685,Help2_FC!$D:$D,Help2_FC!Y:Y)</f>
        <v>0</v>
      </c>
      <c r="AC685" s="979">
        <f>_xlfn.XLOOKUP($D685,Help2_FC!$D:$D,Help2_FC!Z:Z)</f>
        <v>0</v>
      </c>
      <c r="AD685" s="979">
        <f>_xlfn.XLOOKUP($D685,Help2_FC!$D:$D,Help2_FC!AA:AA)</f>
        <v>0</v>
      </c>
      <c r="AE685" s="979">
        <f>_xlfn.XLOOKUP($D685,Help2_FC!$D:$D,Help2_FC!AB:AB)</f>
        <v>0</v>
      </c>
      <c r="AF685" s="979">
        <f>_xlfn.XLOOKUP($D685,Help2_FC!$D:$D,Help2_FC!AC:AC)</f>
        <v>0</v>
      </c>
      <c r="AG685" s="979">
        <f>_xlfn.XLOOKUP($D685,Help2_FC!$D:$D,Help2_FC!AD:AD)</f>
        <v>0</v>
      </c>
      <c r="AH685" s="979">
        <f>_xlfn.XLOOKUP($D685,Help2_FC!$D:$D,Help2_FC!AE:AE)</f>
        <v>0</v>
      </c>
      <c r="AI685" s="979">
        <f>_xlfn.XLOOKUP($D685,Help2_FC!$D:$D,Help2_FC!AF:AF)</f>
        <v>0</v>
      </c>
      <c r="AJ685" s="979">
        <f>_xlfn.XLOOKUP($D685,Help2_FC!$D:$D,Help2_FC!AG:AG)</f>
        <v>0</v>
      </c>
      <c r="AK685" s="979">
        <f>_xlfn.XLOOKUP($D685,Help2_FC!$D:$D,Help2_FC!AH:AH)</f>
        <v>0</v>
      </c>
      <c r="AL685" s="979">
        <f>_xlfn.XLOOKUP($D685,Help2_FC!$D:$D,Help2_FC!AI:AI)</f>
        <v>0</v>
      </c>
      <c r="AM685" s="979">
        <f>_xlfn.XLOOKUP($D685,Help2_FC!$D:$D,Help2_FC!AJ:AJ)</f>
        <v>0</v>
      </c>
      <c r="AN685" s="979">
        <f>_xlfn.XLOOKUP($D685,Help2_FC!$D:$D,Help2_FC!AK:AK)</f>
        <v>0</v>
      </c>
    </row>
    <row r="686" spans="1:40" x14ac:dyDescent="0.2">
      <c r="A686" s="1">
        <v>45610</v>
      </c>
      <c r="B686">
        <f t="shared" si="75"/>
        <v>11</v>
      </c>
      <c r="C686">
        <f t="shared" si="76"/>
        <v>2024</v>
      </c>
      <c r="D686" s="872" t="str">
        <f t="shared" si="73"/>
        <v>11´2024</v>
      </c>
      <c r="E686" s="867">
        <v>2</v>
      </c>
      <c r="F686" s="2">
        <f t="shared" si="74"/>
        <v>22</v>
      </c>
      <c r="G686" s="1483">
        <f t="shared" si="77"/>
        <v>3.2855436081242528E-2</v>
      </c>
      <c r="H686" s="5">
        <f t="shared" si="78"/>
        <v>0.91666666666666663</v>
      </c>
      <c r="I686" s="995">
        <f>_xlfn.XLOOKUP($D686,Help2_FC!$D:$D,Help2_FC!H:H)</f>
        <v>0</v>
      </c>
      <c r="J686" s="979">
        <f>_xlfn.XLOOKUP($D686,Help2_FC!$D:$D,Help2_FC!I:I)</f>
        <v>0</v>
      </c>
      <c r="K686" s="979">
        <f>_xlfn.XLOOKUP($D686,Help2_FC!$D:$D,Help2_FC!J:J)</f>
        <v>0</v>
      </c>
      <c r="L686" s="979">
        <f>_xlfn.XLOOKUP($D686,Help2_FC!$D:$D,Help2_FC!K:K)</f>
        <v>0</v>
      </c>
      <c r="M686" s="979">
        <f>_xlfn.XLOOKUP($D686,Help2_FC!$D:$D,Help2_FC!L:L)</f>
        <v>0</v>
      </c>
      <c r="N686" s="979">
        <f>_xlfn.XLOOKUP($D686,Help2_FC!$D:$D,Help2_FC!M:M)</f>
        <v>0</v>
      </c>
      <c r="P686" s="979">
        <f>_xlfn.XLOOKUP($D686,Help2_FC!$D:$D,Help2_FC!F:F)</f>
        <v>669.6</v>
      </c>
      <c r="Q686" s="979">
        <f t="shared" si="79"/>
        <v>720</v>
      </c>
      <c r="R686" s="979">
        <f>_xlfn.XLOOKUP($D686,Help2_FC!$D:$D,Help2_FC!N:N)</f>
        <v>0</v>
      </c>
      <c r="S686" s="979">
        <f>_xlfn.XLOOKUP($D686,Help2_FC!$D:$D,Help2_FC!O:O)</f>
        <v>0</v>
      </c>
      <c r="T686" s="979">
        <f>_xlfn.XLOOKUP($D686,Help2_FC!$D:$D,Help2_FC!P:P)</f>
        <v>0</v>
      </c>
      <c r="U686" s="979">
        <f>_xlfn.XLOOKUP($D686,Help2_FC!$D:$D,Help2_FC!Q:Q)</f>
        <v>0</v>
      </c>
      <c r="V686" s="979">
        <f>_xlfn.XLOOKUP($D686,Help2_FC!$D:$D,Help2_FC!R:R)</f>
        <v>0</v>
      </c>
      <c r="W686" s="979">
        <f>_xlfn.XLOOKUP($D686,Help2_FC!$D:$D,Help2_FC!S:S)</f>
        <v>0</v>
      </c>
      <c r="Y686" s="979">
        <f>_xlfn.XLOOKUP($D686,Help2_FC!$D:$D,Help2_FC!V:V)</f>
        <v>0</v>
      </c>
      <c r="Z686" s="979">
        <f>_xlfn.XLOOKUP($D686,Help2_FC!$D:$D,Help2_FC!W:W)</f>
        <v>0</v>
      </c>
      <c r="AA686" s="979">
        <f>_xlfn.XLOOKUP($D686,Help2_FC!$D:$D,Help2_FC!X:X)</f>
        <v>0</v>
      </c>
      <c r="AB686" s="979">
        <f>_xlfn.XLOOKUP($D686,Help2_FC!$D:$D,Help2_FC!Y:Y)</f>
        <v>0</v>
      </c>
      <c r="AC686" s="979">
        <f>_xlfn.XLOOKUP($D686,Help2_FC!$D:$D,Help2_FC!Z:Z)</f>
        <v>0</v>
      </c>
      <c r="AD686" s="979">
        <f>_xlfn.XLOOKUP($D686,Help2_FC!$D:$D,Help2_FC!AA:AA)</f>
        <v>0</v>
      </c>
      <c r="AE686" s="979">
        <f>_xlfn.XLOOKUP($D686,Help2_FC!$D:$D,Help2_FC!AB:AB)</f>
        <v>0</v>
      </c>
      <c r="AF686" s="979">
        <f>_xlfn.XLOOKUP($D686,Help2_FC!$D:$D,Help2_FC!AC:AC)</f>
        <v>0</v>
      </c>
      <c r="AG686" s="979">
        <f>_xlfn.XLOOKUP($D686,Help2_FC!$D:$D,Help2_FC!AD:AD)</f>
        <v>0</v>
      </c>
      <c r="AH686" s="979">
        <f>_xlfn.XLOOKUP($D686,Help2_FC!$D:$D,Help2_FC!AE:AE)</f>
        <v>0</v>
      </c>
      <c r="AI686" s="979">
        <f>_xlfn.XLOOKUP($D686,Help2_FC!$D:$D,Help2_FC!AF:AF)</f>
        <v>0</v>
      </c>
      <c r="AJ686" s="979">
        <f>_xlfn.XLOOKUP($D686,Help2_FC!$D:$D,Help2_FC!AG:AG)</f>
        <v>0</v>
      </c>
      <c r="AK686" s="979">
        <f>_xlfn.XLOOKUP($D686,Help2_FC!$D:$D,Help2_FC!AH:AH)</f>
        <v>0</v>
      </c>
      <c r="AL686" s="979">
        <f>_xlfn.XLOOKUP($D686,Help2_FC!$D:$D,Help2_FC!AI:AI)</f>
        <v>0</v>
      </c>
      <c r="AM686" s="979">
        <f>_xlfn.XLOOKUP($D686,Help2_FC!$D:$D,Help2_FC!AJ:AJ)</f>
        <v>0</v>
      </c>
      <c r="AN686" s="979">
        <f>_xlfn.XLOOKUP($D686,Help2_FC!$D:$D,Help2_FC!AK:AK)</f>
        <v>0</v>
      </c>
    </row>
    <row r="687" spans="1:40" x14ac:dyDescent="0.2">
      <c r="A687" s="1">
        <v>45611</v>
      </c>
      <c r="B687">
        <f t="shared" si="75"/>
        <v>11</v>
      </c>
      <c r="C687">
        <f t="shared" si="76"/>
        <v>2024</v>
      </c>
      <c r="D687" s="872" t="str">
        <f t="shared" si="73"/>
        <v>11´2024</v>
      </c>
      <c r="E687" s="867">
        <v>24</v>
      </c>
      <c r="F687" s="2">
        <f t="shared" si="74"/>
        <v>0</v>
      </c>
      <c r="G687" s="1483">
        <f t="shared" si="77"/>
        <v>0</v>
      </c>
      <c r="H687" s="5">
        <f t="shared" si="78"/>
        <v>0</v>
      </c>
      <c r="I687" s="995">
        <f>_xlfn.XLOOKUP($D687,Help2_FC!$D:$D,Help2_FC!H:H)</f>
        <v>0</v>
      </c>
      <c r="J687" s="979">
        <f>_xlfn.XLOOKUP($D687,Help2_FC!$D:$D,Help2_FC!I:I)</f>
        <v>0</v>
      </c>
      <c r="K687" s="979">
        <f>_xlfn.XLOOKUP($D687,Help2_FC!$D:$D,Help2_FC!J:J)</f>
        <v>0</v>
      </c>
      <c r="L687" s="979">
        <f>_xlfn.XLOOKUP($D687,Help2_FC!$D:$D,Help2_FC!K:K)</f>
        <v>0</v>
      </c>
      <c r="M687" s="979">
        <f>_xlfn.XLOOKUP($D687,Help2_FC!$D:$D,Help2_FC!L:L)</f>
        <v>0</v>
      </c>
      <c r="N687" s="979">
        <f>_xlfn.XLOOKUP($D687,Help2_FC!$D:$D,Help2_FC!M:M)</f>
        <v>0</v>
      </c>
      <c r="P687" s="979">
        <f>_xlfn.XLOOKUP($D687,Help2_FC!$D:$D,Help2_FC!F:F)</f>
        <v>669.6</v>
      </c>
      <c r="Q687" s="979">
        <f t="shared" si="79"/>
        <v>720</v>
      </c>
      <c r="R687" s="979">
        <f>_xlfn.XLOOKUP($D687,Help2_FC!$D:$D,Help2_FC!N:N)</f>
        <v>0</v>
      </c>
      <c r="S687" s="979">
        <f>_xlfn.XLOOKUP($D687,Help2_FC!$D:$D,Help2_FC!O:O)</f>
        <v>0</v>
      </c>
      <c r="T687" s="979">
        <f>_xlfn.XLOOKUP($D687,Help2_FC!$D:$D,Help2_FC!P:P)</f>
        <v>0</v>
      </c>
      <c r="U687" s="979">
        <f>_xlfn.XLOOKUP($D687,Help2_FC!$D:$D,Help2_FC!Q:Q)</f>
        <v>0</v>
      </c>
      <c r="V687" s="979">
        <f>_xlfn.XLOOKUP($D687,Help2_FC!$D:$D,Help2_FC!R:R)</f>
        <v>0</v>
      </c>
      <c r="W687" s="979">
        <f>_xlfn.XLOOKUP($D687,Help2_FC!$D:$D,Help2_FC!S:S)</f>
        <v>0</v>
      </c>
      <c r="Y687" s="979">
        <f>_xlfn.XLOOKUP($D687,Help2_FC!$D:$D,Help2_FC!V:V)</f>
        <v>0</v>
      </c>
      <c r="Z687" s="979">
        <f>_xlfn.XLOOKUP($D687,Help2_FC!$D:$D,Help2_FC!W:W)</f>
        <v>0</v>
      </c>
      <c r="AA687" s="979">
        <f>_xlfn.XLOOKUP($D687,Help2_FC!$D:$D,Help2_FC!X:X)</f>
        <v>0</v>
      </c>
      <c r="AB687" s="979">
        <f>_xlfn.XLOOKUP($D687,Help2_FC!$D:$D,Help2_FC!Y:Y)</f>
        <v>0</v>
      </c>
      <c r="AC687" s="979">
        <f>_xlfn.XLOOKUP($D687,Help2_FC!$D:$D,Help2_FC!Z:Z)</f>
        <v>0</v>
      </c>
      <c r="AD687" s="979">
        <f>_xlfn.XLOOKUP($D687,Help2_FC!$D:$D,Help2_FC!AA:AA)</f>
        <v>0</v>
      </c>
      <c r="AE687" s="979">
        <f>_xlfn.XLOOKUP($D687,Help2_FC!$D:$D,Help2_FC!AB:AB)</f>
        <v>0</v>
      </c>
      <c r="AF687" s="979">
        <f>_xlfn.XLOOKUP($D687,Help2_FC!$D:$D,Help2_FC!AC:AC)</f>
        <v>0</v>
      </c>
      <c r="AG687" s="979">
        <f>_xlfn.XLOOKUP($D687,Help2_FC!$D:$D,Help2_FC!AD:AD)</f>
        <v>0</v>
      </c>
      <c r="AH687" s="979">
        <f>_xlfn.XLOOKUP($D687,Help2_FC!$D:$D,Help2_FC!AE:AE)</f>
        <v>0</v>
      </c>
      <c r="AI687" s="979">
        <f>_xlfn.XLOOKUP($D687,Help2_FC!$D:$D,Help2_FC!AF:AF)</f>
        <v>0</v>
      </c>
      <c r="AJ687" s="979">
        <f>_xlfn.XLOOKUP($D687,Help2_FC!$D:$D,Help2_FC!AG:AG)</f>
        <v>0</v>
      </c>
      <c r="AK687" s="979">
        <f>_xlfn.XLOOKUP($D687,Help2_FC!$D:$D,Help2_FC!AH:AH)</f>
        <v>0</v>
      </c>
      <c r="AL687" s="979">
        <f>_xlfn.XLOOKUP($D687,Help2_FC!$D:$D,Help2_FC!AI:AI)</f>
        <v>0</v>
      </c>
      <c r="AM687" s="979">
        <f>_xlfn.XLOOKUP($D687,Help2_FC!$D:$D,Help2_FC!AJ:AJ)</f>
        <v>0</v>
      </c>
      <c r="AN687" s="979">
        <f>_xlfn.XLOOKUP($D687,Help2_FC!$D:$D,Help2_FC!AK:AK)</f>
        <v>0</v>
      </c>
    </row>
    <row r="688" spans="1:40" x14ac:dyDescent="0.2">
      <c r="A688" s="1">
        <v>45612</v>
      </c>
      <c r="B688">
        <f t="shared" si="75"/>
        <v>11</v>
      </c>
      <c r="C688">
        <f t="shared" si="76"/>
        <v>2024</v>
      </c>
      <c r="D688" s="872" t="str">
        <f t="shared" si="73"/>
        <v>11´2024</v>
      </c>
      <c r="E688" s="867">
        <v>12.4</v>
      </c>
      <c r="F688" s="2">
        <f t="shared" si="74"/>
        <v>11.6</v>
      </c>
      <c r="G688" s="1483">
        <f t="shared" si="77"/>
        <v>1.7323775388291517E-2</v>
      </c>
      <c r="H688" s="5">
        <f t="shared" si="78"/>
        <v>0.48333333333333334</v>
      </c>
      <c r="I688" s="995">
        <f>_xlfn.XLOOKUP($D688,Help2_FC!$D:$D,Help2_FC!H:H)</f>
        <v>0</v>
      </c>
      <c r="J688" s="979">
        <f>_xlfn.XLOOKUP($D688,Help2_FC!$D:$D,Help2_FC!I:I)</f>
        <v>0</v>
      </c>
      <c r="K688" s="979">
        <f>_xlfn.XLOOKUP($D688,Help2_FC!$D:$D,Help2_FC!J:J)</f>
        <v>0</v>
      </c>
      <c r="L688" s="979">
        <f>_xlfn.XLOOKUP($D688,Help2_FC!$D:$D,Help2_FC!K:K)</f>
        <v>0</v>
      </c>
      <c r="M688" s="979">
        <f>_xlfn.XLOOKUP($D688,Help2_FC!$D:$D,Help2_FC!L:L)</f>
        <v>0</v>
      </c>
      <c r="N688" s="979">
        <f>_xlfn.XLOOKUP($D688,Help2_FC!$D:$D,Help2_FC!M:M)</f>
        <v>0</v>
      </c>
      <c r="P688" s="979">
        <f>_xlfn.XLOOKUP($D688,Help2_FC!$D:$D,Help2_FC!F:F)</f>
        <v>669.6</v>
      </c>
      <c r="Q688" s="979">
        <f t="shared" si="79"/>
        <v>720</v>
      </c>
      <c r="R688" s="979">
        <f>_xlfn.XLOOKUP($D688,Help2_FC!$D:$D,Help2_FC!N:N)</f>
        <v>0</v>
      </c>
      <c r="S688" s="979">
        <f>_xlfn.XLOOKUP($D688,Help2_FC!$D:$D,Help2_FC!O:O)</f>
        <v>0</v>
      </c>
      <c r="T688" s="979">
        <f>_xlfn.XLOOKUP($D688,Help2_FC!$D:$D,Help2_FC!P:P)</f>
        <v>0</v>
      </c>
      <c r="U688" s="979">
        <f>_xlfn.XLOOKUP($D688,Help2_FC!$D:$D,Help2_FC!Q:Q)</f>
        <v>0</v>
      </c>
      <c r="V688" s="979">
        <f>_xlfn.XLOOKUP($D688,Help2_FC!$D:$D,Help2_FC!R:R)</f>
        <v>0</v>
      </c>
      <c r="W688" s="979">
        <f>_xlfn.XLOOKUP($D688,Help2_FC!$D:$D,Help2_FC!S:S)</f>
        <v>0</v>
      </c>
      <c r="Y688" s="979">
        <f>_xlfn.XLOOKUP($D688,Help2_FC!$D:$D,Help2_FC!V:V)</f>
        <v>0</v>
      </c>
      <c r="Z688" s="979">
        <f>_xlfn.XLOOKUP($D688,Help2_FC!$D:$D,Help2_FC!W:W)</f>
        <v>0</v>
      </c>
      <c r="AA688" s="979">
        <f>_xlfn.XLOOKUP($D688,Help2_FC!$D:$D,Help2_FC!X:X)</f>
        <v>0</v>
      </c>
      <c r="AB688" s="979">
        <f>_xlfn.XLOOKUP($D688,Help2_FC!$D:$D,Help2_FC!Y:Y)</f>
        <v>0</v>
      </c>
      <c r="AC688" s="979">
        <f>_xlfn.XLOOKUP($D688,Help2_FC!$D:$D,Help2_FC!Z:Z)</f>
        <v>0</v>
      </c>
      <c r="AD688" s="979">
        <f>_xlfn.XLOOKUP($D688,Help2_FC!$D:$D,Help2_FC!AA:AA)</f>
        <v>0</v>
      </c>
      <c r="AE688" s="979">
        <f>_xlfn.XLOOKUP($D688,Help2_FC!$D:$D,Help2_FC!AB:AB)</f>
        <v>0</v>
      </c>
      <c r="AF688" s="979">
        <f>_xlfn.XLOOKUP($D688,Help2_FC!$D:$D,Help2_FC!AC:AC)</f>
        <v>0</v>
      </c>
      <c r="AG688" s="979">
        <f>_xlfn.XLOOKUP($D688,Help2_FC!$D:$D,Help2_FC!AD:AD)</f>
        <v>0</v>
      </c>
      <c r="AH688" s="979">
        <f>_xlfn.XLOOKUP($D688,Help2_FC!$D:$D,Help2_FC!AE:AE)</f>
        <v>0</v>
      </c>
      <c r="AI688" s="979">
        <f>_xlfn.XLOOKUP($D688,Help2_FC!$D:$D,Help2_FC!AF:AF)</f>
        <v>0</v>
      </c>
      <c r="AJ688" s="979">
        <f>_xlfn.XLOOKUP($D688,Help2_FC!$D:$D,Help2_FC!AG:AG)</f>
        <v>0</v>
      </c>
      <c r="AK688" s="979">
        <f>_xlfn.XLOOKUP($D688,Help2_FC!$D:$D,Help2_FC!AH:AH)</f>
        <v>0</v>
      </c>
      <c r="AL688" s="979">
        <f>_xlfn.XLOOKUP($D688,Help2_FC!$D:$D,Help2_FC!AI:AI)</f>
        <v>0</v>
      </c>
      <c r="AM688" s="979">
        <f>_xlfn.XLOOKUP($D688,Help2_FC!$D:$D,Help2_FC!AJ:AJ)</f>
        <v>0</v>
      </c>
      <c r="AN688" s="979">
        <f>_xlfn.XLOOKUP($D688,Help2_FC!$D:$D,Help2_FC!AK:AK)</f>
        <v>0</v>
      </c>
    </row>
    <row r="689" spans="1:40" x14ac:dyDescent="0.2">
      <c r="A689" s="1">
        <v>45613</v>
      </c>
      <c r="B689">
        <f t="shared" si="75"/>
        <v>11</v>
      </c>
      <c r="C689">
        <f t="shared" si="76"/>
        <v>2024</v>
      </c>
      <c r="D689" s="872" t="str">
        <f t="shared" si="73"/>
        <v>11´2024</v>
      </c>
      <c r="F689" s="2">
        <f t="shared" si="74"/>
        <v>24</v>
      </c>
      <c r="G689" s="1483">
        <f t="shared" si="77"/>
        <v>3.5842293906810034E-2</v>
      </c>
      <c r="H689" s="5">
        <f t="shared" si="78"/>
        <v>1</v>
      </c>
      <c r="I689" s="995">
        <f>_xlfn.XLOOKUP($D689,Help2_FC!$D:$D,Help2_FC!H:H)</f>
        <v>0</v>
      </c>
      <c r="J689" s="979">
        <f>_xlfn.XLOOKUP($D689,Help2_FC!$D:$D,Help2_FC!I:I)</f>
        <v>0</v>
      </c>
      <c r="K689" s="979">
        <f>_xlfn.XLOOKUP($D689,Help2_FC!$D:$D,Help2_FC!J:J)</f>
        <v>0</v>
      </c>
      <c r="L689" s="979">
        <f>_xlfn.XLOOKUP($D689,Help2_FC!$D:$D,Help2_FC!K:K)</f>
        <v>0</v>
      </c>
      <c r="M689" s="979">
        <f>_xlfn.XLOOKUP($D689,Help2_FC!$D:$D,Help2_FC!L:L)</f>
        <v>0</v>
      </c>
      <c r="N689" s="979">
        <f>_xlfn.XLOOKUP($D689,Help2_FC!$D:$D,Help2_FC!M:M)</f>
        <v>0</v>
      </c>
      <c r="P689" s="979">
        <f>_xlfn.XLOOKUP($D689,Help2_FC!$D:$D,Help2_FC!F:F)</f>
        <v>669.6</v>
      </c>
      <c r="Q689" s="979">
        <f t="shared" si="79"/>
        <v>720</v>
      </c>
      <c r="R689" s="979">
        <f>_xlfn.XLOOKUP($D689,Help2_FC!$D:$D,Help2_FC!N:N)</f>
        <v>0</v>
      </c>
      <c r="S689" s="979">
        <f>_xlfn.XLOOKUP($D689,Help2_FC!$D:$D,Help2_FC!O:O)</f>
        <v>0</v>
      </c>
      <c r="T689" s="979">
        <f>_xlfn.XLOOKUP($D689,Help2_FC!$D:$D,Help2_FC!P:P)</f>
        <v>0</v>
      </c>
      <c r="U689" s="979">
        <f>_xlfn.XLOOKUP($D689,Help2_FC!$D:$D,Help2_FC!Q:Q)</f>
        <v>0</v>
      </c>
      <c r="V689" s="979">
        <f>_xlfn.XLOOKUP($D689,Help2_FC!$D:$D,Help2_FC!R:R)</f>
        <v>0</v>
      </c>
      <c r="W689" s="979">
        <f>_xlfn.XLOOKUP($D689,Help2_FC!$D:$D,Help2_FC!S:S)</f>
        <v>0</v>
      </c>
      <c r="Y689" s="979">
        <f>_xlfn.XLOOKUP($D689,Help2_FC!$D:$D,Help2_FC!V:V)</f>
        <v>0</v>
      </c>
      <c r="Z689" s="979">
        <f>_xlfn.XLOOKUP($D689,Help2_FC!$D:$D,Help2_FC!W:W)</f>
        <v>0</v>
      </c>
      <c r="AA689" s="979">
        <f>_xlfn.XLOOKUP($D689,Help2_FC!$D:$D,Help2_FC!X:X)</f>
        <v>0</v>
      </c>
      <c r="AB689" s="979">
        <f>_xlfn.XLOOKUP($D689,Help2_FC!$D:$D,Help2_FC!Y:Y)</f>
        <v>0</v>
      </c>
      <c r="AC689" s="979">
        <f>_xlfn.XLOOKUP($D689,Help2_FC!$D:$D,Help2_FC!Z:Z)</f>
        <v>0</v>
      </c>
      <c r="AD689" s="979">
        <f>_xlfn.XLOOKUP($D689,Help2_FC!$D:$D,Help2_FC!AA:AA)</f>
        <v>0</v>
      </c>
      <c r="AE689" s="979">
        <f>_xlfn.XLOOKUP($D689,Help2_FC!$D:$D,Help2_FC!AB:AB)</f>
        <v>0</v>
      </c>
      <c r="AF689" s="979">
        <f>_xlfn.XLOOKUP($D689,Help2_FC!$D:$D,Help2_FC!AC:AC)</f>
        <v>0</v>
      </c>
      <c r="AG689" s="979">
        <f>_xlfn.XLOOKUP($D689,Help2_FC!$D:$D,Help2_FC!AD:AD)</f>
        <v>0</v>
      </c>
      <c r="AH689" s="979">
        <f>_xlfn.XLOOKUP($D689,Help2_FC!$D:$D,Help2_FC!AE:AE)</f>
        <v>0</v>
      </c>
      <c r="AI689" s="979">
        <f>_xlfn.XLOOKUP($D689,Help2_FC!$D:$D,Help2_FC!AF:AF)</f>
        <v>0</v>
      </c>
      <c r="AJ689" s="979">
        <f>_xlfn.XLOOKUP($D689,Help2_FC!$D:$D,Help2_FC!AG:AG)</f>
        <v>0</v>
      </c>
      <c r="AK689" s="979">
        <f>_xlfn.XLOOKUP($D689,Help2_FC!$D:$D,Help2_FC!AH:AH)</f>
        <v>0</v>
      </c>
      <c r="AL689" s="979">
        <f>_xlfn.XLOOKUP($D689,Help2_FC!$D:$D,Help2_FC!AI:AI)</f>
        <v>0</v>
      </c>
      <c r="AM689" s="979">
        <f>_xlfn.XLOOKUP($D689,Help2_FC!$D:$D,Help2_FC!AJ:AJ)</f>
        <v>0</v>
      </c>
      <c r="AN689" s="979">
        <f>_xlfn.XLOOKUP($D689,Help2_FC!$D:$D,Help2_FC!AK:AK)</f>
        <v>0</v>
      </c>
    </row>
    <row r="690" spans="1:40" x14ac:dyDescent="0.2">
      <c r="A690" s="1">
        <v>45614</v>
      </c>
      <c r="B690">
        <f t="shared" si="75"/>
        <v>11</v>
      </c>
      <c r="C690">
        <f t="shared" si="76"/>
        <v>2024</v>
      </c>
      <c r="D690" s="872" t="str">
        <f t="shared" si="73"/>
        <v>11´2024</v>
      </c>
      <c r="F690" s="2">
        <f t="shared" si="74"/>
        <v>24</v>
      </c>
      <c r="G690" s="1483">
        <f t="shared" si="77"/>
        <v>3.5842293906810034E-2</v>
      </c>
      <c r="H690" s="5">
        <f t="shared" si="78"/>
        <v>1</v>
      </c>
      <c r="I690" s="995">
        <f>_xlfn.XLOOKUP($D690,Help2_FC!$D:$D,Help2_FC!H:H)</f>
        <v>0</v>
      </c>
      <c r="J690" s="979">
        <f>_xlfn.XLOOKUP($D690,Help2_FC!$D:$D,Help2_FC!I:I)</f>
        <v>0</v>
      </c>
      <c r="K690" s="979">
        <f>_xlfn.XLOOKUP($D690,Help2_FC!$D:$D,Help2_FC!J:J)</f>
        <v>0</v>
      </c>
      <c r="L690" s="979">
        <f>_xlfn.XLOOKUP($D690,Help2_FC!$D:$D,Help2_FC!K:K)</f>
        <v>0</v>
      </c>
      <c r="M690" s="979">
        <f>_xlfn.XLOOKUP($D690,Help2_FC!$D:$D,Help2_FC!L:L)</f>
        <v>0</v>
      </c>
      <c r="N690" s="979">
        <f>_xlfn.XLOOKUP($D690,Help2_FC!$D:$D,Help2_FC!M:M)</f>
        <v>0</v>
      </c>
      <c r="P690" s="979">
        <f>_xlfn.XLOOKUP($D690,Help2_FC!$D:$D,Help2_FC!F:F)</f>
        <v>669.6</v>
      </c>
      <c r="Q690" s="979">
        <f t="shared" si="79"/>
        <v>720</v>
      </c>
      <c r="R690" s="979">
        <f>_xlfn.XLOOKUP($D690,Help2_FC!$D:$D,Help2_FC!N:N)</f>
        <v>0</v>
      </c>
      <c r="S690" s="979">
        <f>_xlfn.XLOOKUP($D690,Help2_FC!$D:$D,Help2_FC!O:O)</f>
        <v>0</v>
      </c>
      <c r="T690" s="979">
        <f>_xlfn.XLOOKUP($D690,Help2_FC!$D:$D,Help2_FC!P:P)</f>
        <v>0</v>
      </c>
      <c r="U690" s="979">
        <f>_xlfn.XLOOKUP($D690,Help2_FC!$D:$D,Help2_FC!Q:Q)</f>
        <v>0</v>
      </c>
      <c r="V690" s="979">
        <f>_xlfn.XLOOKUP($D690,Help2_FC!$D:$D,Help2_FC!R:R)</f>
        <v>0</v>
      </c>
      <c r="W690" s="979">
        <f>_xlfn.XLOOKUP($D690,Help2_FC!$D:$D,Help2_FC!S:S)</f>
        <v>0</v>
      </c>
      <c r="Y690" s="979">
        <f>_xlfn.XLOOKUP($D690,Help2_FC!$D:$D,Help2_FC!V:V)</f>
        <v>0</v>
      </c>
      <c r="Z690" s="979">
        <f>_xlfn.XLOOKUP($D690,Help2_FC!$D:$D,Help2_FC!W:W)</f>
        <v>0</v>
      </c>
      <c r="AA690" s="979">
        <f>_xlfn.XLOOKUP($D690,Help2_FC!$D:$D,Help2_FC!X:X)</f>
        <v>0</v>
      </c>
      <c r="AB690" s="979">
        <f>_xlfn.XLOOKUP($D690,Help2_FC!$D:$D,Help2_FC!Y:Y)</f>
        <v>0</v>
      </c>
      <c r="AC690" s="979">
        <f>_xlfn.XLOOKUP($D690,Help2_FC!$D:$D,Help2_FC!Z:Z)</f>
        <v>0</v>
      </c>
      <c r="AD690" s="979">
        <f>_xlfn.XLOOKUP($D690,Help2_FC!$D:$D,Help2_FC!AA:AA)</f>
        <v>0</v>
      </c>
      <c r="AE690" s="979">
        <f>_xlfn.XLOOKUP($D690,Help2_FC!$D:$D,Help2_FC!AB:AB)</f>
        <v>0</v>
      </c>
      <c r="AF690" s="979">
        <f>_xlfn.XLOOKUP($D690,Help2_FC!$D:$D,Help2_FC!AC:AC)</f>
        <v>0</v>
      </c>
      <c r="AG690" s="979">
        <f>_xlfn.XLOOKUP($D690,Help2_FC!$D:$D,Help2_FC!AD:AD)</f>
        <v>0</v>
      </c>
      <c r="AH690" s="979">
        <f>_xlfn.XLOOKUP($D690,Help2_FC!$D:$D,Help2_FC!AE:AE)</f>
        <v>0</v>
      </c>
      <c r="AI690" s="979">
        <f>_xlfn.XLOOKUP($D690,Help2_FC!$D:$D,Help2_FC!AF:AF)</f>
        <v>0</v>
      </c>
      <c r="AJ690" s="979">
        <f>_xlfn.XLOOKUP($D690,Help2_FC!$D:$D,Help2_FC!AG:AG)</f>
        <v>0</v>
      </c>
      <c r="AK690" s="979">
        <f>_xlfn.XLOOKUP($D690,Help2_FC!$D:$D,Help2_FC!AH:AH)</f>
        <v>0</v>
      </c>
      <c r="AL690" s="979">
        <f>_xlfn.XLOOKUP($D690,Help2_FC!$D:$D,Help2_FC!AI:AI)</f>
        <v>0</v>
      </c>
      <c r="AM690" s="979">
        <f>_xlfn.XLOOKUP($D690,Help2_FC!$D:$D,Help2_FC!AJ:AJ)</f>
        <v>0</v>
      </c>
      <c r="AN690" s="979">
        <f>_xlfn.XLOOKUP($D690,Help2_FC!$D:$D,Help2_FC!AK:AK)</f>
        <v>0</v>
      </c>
    </row>
    <row r="691" spans="1:40" x14ac:dyDescent="0.2">
      <c r="A691" s="1">
        <v>45615</v>
      </c>
      <c r="B691">
        <f t="shared" si="75"/>
        <v>11</v>
      </c>
      <c r="C691">
        <f t="shared" si="76"/>
        <v>2024</v>
      </c>
      <c r="D691" s="872" t="str">
        <f t="shared" si="73"/>
        <v>11´2024</v>
      </c>
      <c r="F691" s="2">
        <f t="shared" si="74"/>
        <v>24</v>
      </c>
      <c r="G691" s="1483">
        <f t="shared" si="77"/>
        <v>3.5842293906810034E-2</v>
      </c>
      <c r="H691" s="5">
        <f t="shared" si="78"/>
        <v>1</v>
      </c>
      <c r="I691" s="995">
        <f>_xlfn.XLOOKUP($D691,Help2_FC!$D:$D,Help2_FC!H:H)</f>
        <v>0</v>
      </c>
      <c r="J691" s="979">
        <f>_xlfn.XLOOKUP($D691,Help2_FC!$D:$D,Help2_FC!I:I)</f>
        <v>0</v>
      </c>
      <c r="K691" s="979">
        <f>_xlfn.XLOOKUP($D691,Help2_FC!$D:$D,Help2_FC!J:J)</f>
        <v>0</v>
      </c>
      <c r="L691" s="979">
        <f>_xlfn.XLOOKUP($D691,Help2_FC!$D:$D,Help2_FC!K:K)</f>
        <v>0</v>
      </c>
      <c r="M691" s="979">
        <f>_xlfn.XLOOKUP($D691,Help2_FC!$D:$D,Help2_FC!L:L)</f>
        <v>0</v>
      </c>
      <c r="N691" s="979">
        <f>_xlfn.XLOOKUP($D691,Help2_FC!$D:$D,Help2_FC!M:M)</f>
        <v>0</v>
      </c>
      <c r="P691" s="979">
        <f>_xlfn.XLOOKUP($D691,Help2_FC!$D:$D,Help2_FC!F:F)</f>
        <v>669.6</v>
      </c>
      <c r="Q691" s="979">
        <f t="shared" si="79"/>
        <v>720</v>
      </c>
      <c r="R691" s="979">
        <f>_xlfn.XLOOKUP($D691,Help2_FC!$D:$D,Help2_FC!N:N)</f>
        <v>0</v>
      </c>
      <c r="S691" s="979">
        <f>_xlfn.XLOOKUP($D691,Help2_FC!$D:$D,Help2_FC!O:O)</f>
        <v>0</v>
      </c>
      <c r="T691" s="979">
        <f>_xlfn.XLOOKUP($D691,Help2_FC!$D:$D,Help2_FC!P:P)</f>
        <v>0</v>
      </c>
      <c r="U691" s="979">
        <f>_xlfn.XLOOKUP($D691,Help2_FC!$D:$D,Help2_FC!Q:Q)</f>
        <v>0</v>
      </c>
      <c r="V691" s="979">
        <f>_xlfn.XLOOKUP($D691,Help2_FC!$D:$D,Help2_FC!R:R)</f>
        <v>0</v>
      </c>
      <c r="W691" s="979">
        <f>_xlfn.XLOOKUP($D691,Help2_FC!$D:$D,Help2_FC!S:S)</f>
        <v>0</v>
      </c>
      <c r="Y691" s="979">
        <f>_xlfn.XLOOKUP($D691,Help2_FC!$D:$D,Help2_FC!V:V)</f>
        <v>0</v>
      </c>
      <c r="Z691" s="979">
        <f>_xlfn.XLOOKUP($D691,Help2_FC!$D:$D,Help2_FC!W:W)</f>
        <v>0</v>
      </c>
      <c r="AA691" s="979">
        <f>_xlfn.XLOOKUP($D691,Help2_FC!$D:$D,Help2_FC!X:X)</f>
        <v>0</v>
      </c>
      <c r="AB691" s="979">
        <f>_xlfn.XLOOKUP($D691,Help2_FC!$D:$D,Help2_FC!Y:Y)</f>
        <v>0</v>
      </c>
      <c r="AC691" s="979">
        <f>_xlfn.XLOOKUP($D691,Help2_FC!$D:$D,Help2_FC!Z:Z)</f>
        <v>0</v>
      </c>
      <c r="AD691" s="979">
        <f>_xlfn.XLOOKUP($D691,Help2_FC!$D:$D,Help2_FC!AA:AA)</f>
        <v>0</v>
      </c>
      <c r="AE691" s="979">
        <f>_xlfn.XLOOKUP($D691,Help2_FC!$D:$D,Help2_FC!AB:AB)</f>
        <v>0</v>
      </c>
      <c r="AF691" s="979">
        <f>_xlfn.XLOOKUP($D691,Help2_FC!$D:$D,Help2_FC!AC:AC)</f>
        <v>0</v>
      </c>
      <c r="AG691" s="979">
        <f>_xlfn.XLOOKUP($D691,Help2_FC!$D:$D,Help2_FC!AD:AD)</f>
        <v>0</v>
      </c>
      <c r="AH691" s="979">
        <f>_xlfn.XLOOKUP($D691,Help2_FC!$D:$D,Help2_FC!AE:AE)</f>
        <v>0</v>
      </c>
      <c r="AI691" s="979">
        <f>_xlfn.XLOOKUP($D691,Help2_FC!$D:$D,Help2_FC!AF:AF)</f>
        <v>0</v>
      </c>
      <c r="AJ691" s="979">
        <f>_xlfn.XLOOKUP($D691,Help2_FC!$D:$D,Help2_FC!AG:AG)</f>
        <v>0</v>
      </c>
      <c r="AK691" s="979">
        <f>_xlfn.XLOOKUP($D691,Help2_FC!$D:$D,Help2_FC!AH:AH)</f>
        <v>0</v>
      </c>
      <c r="AL691" s="979">
        <f>_xlfn.XLOOKUP($D691,Help2_FC!$D:$D,Help2_FC!AI:AI)</f>
        <v>0</v>
      </c>
      <c r="AM691" s="979">
        <f>_xlfn.XLOOKUP($D691,Help2_FC!$D:$D,Help2_FC!AJ:AJ)</f>
        <v>0</v>
      </c>
      <c r="AN691" s="979">
        <f>_xlfn.XLOOKUP($D691,Help2_FC!$D:$D,Help2_FC!AK:AK)</f>
        <v>0</v>
      </c>
    </row>
    <row r="692" spans="1:40" x14ac:dyDescent="0.2">
      <c r="A692" s="1">
        <v>45616</v>
      </c>
      <c r="B692">
        <f t="shared" si="75"/>
        <v>11</v>
      </c>
      <c r="C692">
        <f t="shared" si="76"/>
        <v>2024</v>
      </c>
      <c r="D692" s="872" t="str">
        <f t="shared" si="73"/>
        <v>11´2024</v>
      </c>
      <c r="F692" s="2">
        <f t="shared" si="74"/>
        <v>24</v>
      </c>
      <c r="G692" s="1483">
        <f t="shared" si="77"/>
        <v>3.5842293906810034E-2</v>
      </c>
      <c r="H692" s="5">
        <f t="shared" si="78"/>
        <v>1</v>
      </c>
      <c r="I692" s="995">
        <f>_xlfn.XLOOKUP($D692,Help2_FC!$D:$D,Help2_FC!H:H)</f>
        <v>0</v>
      </c>
      <c r="J692" s="979">
        <f>_xlfn.XLOOKUP($D692,Help2_FC!$D:$D,Help2_FC!I:I)</f>
        <v>0</v>
      </c>
      <c r="K692" s="979">
        <f>_xlfn.XLOOKUP($D692,Help2_FC!$D:$D,Help2_FC!J:J)</f>
        <v>0</v>
      </c>
      <c r="L692" s="979">
        <f>_xlfn.XLOOKUP($D692,Help2_FC!$D:$D,Help2_FC!K:K)</f>
        <v>0</v>
      </c>
      <c r="M692" s="979">
        <f>_xlfn.XLOOKUP($D692,Help2_FC!$D:$D,Help2_FC!L:L)</f>
        <v>0</v>
      </c>
      <c r="N692" s="979">
        <f>_xlfn.XLOOKUP($D692,Help2_FC!$D:$D,Help2_FC!M:M)</f>
        <v>0</v>
      </c>
      <c r="P692" s="979">
        <f>_xlfn.XLOOKUP($D692,Help2_FC!$D:$D,Help2_FC!F:F)</f>
        <v>669.6</v>
      </c>
      <c r="Q692" s="979">
        <f t="shared" si="79"/>
        <v>720</v>
      </c>
      <c r="R692" s="979">
        <f>_xlfn.XLOOKUP($D692,Help2_FC!$D:$D,Help2_FC!N:N)</f>
        <v>0</v>
      </c>
      <c r="S692" s="979">
        <f>_xlfn.XLOOKUP($D692,Help2_FC!$D:$D,Help2_FC!O:O)</f>
        <v>0</v>
      </c>
      <c r="T692" s="979">
        <f>_xlfn.XLOOKUP($D692,Help2_FC!$D:$D,Help2_FC!P:P)</f>
        <v>0</v>
      </c>
      <c r="U692" s="979">
        <f>_xlfn.XLOOKUP($D692,Help2_FC!$D:$D,Help2_FC!Q:Q)</f>
        <v>0</v>
      </c>
      <c r="V692" s="979">
        <f>_xlfn.XLOOKUP($D692,Help2_FC!$D:$D,Help2_FC!R:R)</f>
        <v>0</v>
      </c>
      <c r="W692" s="979">
        <f>_xlfn.XLOOKUP($D692,Help2_FC!$D:$D,Help2_FC!S:S)</f>
        <v>0</v>
      </c>
      <c r="Y692" s="979">
        <f>_xlfn.XLOOKUP($D692,Help2_FC!$D:$D,Help2_FC!V:V)</f>
        <v>0</v>
      </c>
      <c r="Z692" s="979">
        <f>_xlfn.XLOOKUP($D692,Help2_FC!$D:$D,Help2_FC!W:W)</f>
        <v>0</v>
      </c>
      <c r="AA692" s="979">
        <f>_xlfn.XLOOKUP($D692,Help2_FC!$D:$D,Help2_FC!X:X)</f>
        <v>0</v>
      </c>
      <c r="AB692" s="979">
        <f>_xlfn.XLOOKUP($D692,Help2_FC!$D:$D,Help2_FC!Y:Y)</f>
        <v>0</v>
      </c>
      <c r="AC692" s="979">
        <f>_xlfn.XLOOKUP($D692,Help2_FC!$D:$D,Help2_FC!Z:Z)</f>
        <v>0</v>
      </c>
      <c r="AD692" s="979">
        <f>_xlfn.XLOOKUP($D692,Help2_FC!$D:$D,Help2_FC!AA:AA)</f>
        <v>0</v>
      </c>
      <c r="AE692" s="979">
        <f>_xlfn.XLOOKUP($D692,Help2_FC!$D:$D,Help2_FC!AB:AB)</f>
        <v>0</v>
      </c>
      <c r="AF692" s="979">
        <f>_xlfn.XLOOKUP($D692,Help2_FC!$D:$D,Help2_FC!AC:AC)</f>
        <v>0</v>
      </c>
      <c r="AG692" s="979">
        <f>_xlfn.XLOOKUP($D692,Help2_FC!$D:$D,Help2_FC!AD:AD)</f>
        <v>0</v>
      </c>
      <c r="AH692" s="979">
        <f>_xlfn.XLOOKUP($D692,Help2_FC!$D:$D,Help2_FC!AE:AE)</f>
        <v>0</v>
      </c>
      <c r="AI692" s="979">
        <f>_xlfn.XLOOKUP($D692,Help2_FC!$D:$D,Help2_FC!AF:AF)</f>
        <v>0</v>
      </c>
      <c r="AJ692" s="979">
        <f>_xlfn.XLOOKUP($D692,Help2_FC!$D:$D,Help2_FC!AG:AG)</f>
        <v>0</v>
      </c>
      <c r="AK692" s="979">
        <f>_xlfn.XLOOKUP($D692,Help2_FC!$D:$D,Help2_FC!AH:AH)</f>
        <v>0</v>
      </c>
      <c r="AL692" s="979">
        <f>_xlfn.XLOOKUP($D692,Help2_FC!$D:$D,Help2_FC!AI:AI)</f>
        <v>0</v>
      </c>
      <c r="AM692" s="979">
        <f>_xlfn.XLOOKUP($D692,Help2_FC!$D:$D,Help2_FC!AJ:AJ)</f>
        <v>0</v>
      </c>
      <c r="AN692" s="979">
        <f>_xlfn.XLOOKUP($D692,Help2_FC!$D:$D,Help2_FC!AK:AK)</f>
        <v>0</v>
      </c>
    </row>
    <row r="693" spans="1:40" x14ac:dyDescent="0.2">
      <c r="A693" s="1">
        <v>45617</v>
      </c>
      <c r="B693">
        <f t="shared" si="75"/>
        <v>11</v>
      </c>
      <c r="C693">
        <f t="shared" si="76"/>
        <v>2024</v>
      </c>
      <c r="D693" s="872" t="str">
        <f t="shared" si="73"/>
        <v>11´2024</v>
      </c>
      <c r="F693" s="2">
        <f t="shared" si="74"/>
        <v>24</v>
      </c>
      <c r="G693" s="1483">
        <f t="shared" si="77"/>
        <v>3.5842293906810034E-2</v>
      </c>
      <c r="H693" s="5">
        <f t="shared" si="78"/>
        <v>1</v>
      </c>
      <c r="I693" s="995">
        <f>_xlfn.XLOOKUP($D693,Help2_FC!$D:$D,Help2_FC!H:H)</f>
        <v>0</v>
      </c>
      <c r="J693" s="979">
        <f>_xlfn.XLOOKUP($D693,Help2_FC!$D:$D,Help2_FC!I:I)</f>
        <v>0</v>
      </c>
      <c r="K693" s="979">
        <f>_xlfn.XLOOKUP($D693,Help2_FC!$D:$D,Help2_FC!J:J)</f>
        <v>0</v>
      </c>
      <c r="L693" s="979">
        <f>_xlfn.XLOOKUP($D693,Help2_FC!$D:$D,Help2_FC!K:K)</f>
        <v>0</v>
      </c>
      <c r="M693" s="979">
        <f>_xlfn.XLOOKUP($D693,Help2_FC!$D:$D,Help2_FC!L:L)</f>
        <v>0</v>
      </c>
      <c r="N693" s="979">
        <f>_xlfn.XLOOKUP($D693,Help2_FC!$D:$D,Help2_FC!M:M)</f>
        <v>0</v>
      </c>
      <c r="P693" s="979">
        <f>_xlfn.XLOOKUP($D693,Help2_FC!$D:$D,Help2_FC!F:F)</f>
        <v>669.6</v>
      </c>
      <c r="Q693" s="979">
        <f t="shared" si="79"/>
        <v>720</v>
      </c>
      <c r="R693" s="979">
        <f>_xlfn.XLOOKUP($D693,Help2_FC!$D:$D,Help2_FC!N:N)</f>
        <v>0</v>
      </c>
      <c r="S693" s="979">
        <f>_xlfn.XLOOKUP($D693,Help2_FC!$D:$D,Help2_FC!O:O)</f>
        <v>0</v>
      </c>
      <c r="T693" s="979">
        <f>_xlfn.XLOOKUP($D693,Help2_FC!$D:$D,Help2_FC!P:P)</f>
        <v>0</v>
      </c>
      <c r="U693" s="979">
        <f>_xlfn.XLOOKUP($D693,Help2_FC!$D:$D,Help2_FC!Q:Q)</f>
        <v>0</v>
      </c>
      <c r="V693" s="979">
        <f>_xlfn.XLOOKUP($D693,Help2_FC!$D:$D,Help2_FC!R:R)</f>
        <v>0</v>
      </c>
      <c r="W693" s="979">
        <f>_xlfn.XLOOKUP($D693,Help2_FC!$D:$D,Help2_FC!S:S)</f>
        <v>0</v>
      </c>
      <c r="Y693" s="979">
        <f>_xlfn.XLOOKUP($D693,Help2_FC!$D:$D,Help2_FC!V:V)</f>
        <v>0</v>
      </c>
      <c r="Z693" s="979">
        <f>_xlfn.XLOOKUP($D693,Help2_FC!$D:$D,Help2_FC!W:W)</f>
        <v>0</v>
      </c>
      <c r="AA693" s="979">
        <f>_xlfn.XLOOKUP($D693,Help2_FC!$D:$D,Help2_FC!X:X)</f>
        <v>0</v>
      </c>
      <c r="AB693" s="979">
        <f>_xlfn.XLOOKUP($D693,Help2_FC!$D:$D,Help2_FC!Y:Y)</f>
        <v>0</v>
      </c>
      <c r="AC693" s="979">
        <f>_xlfn.XLOOKUP($D693,Help2_FC!$D:$D,Help2_FC!Z:Z)</f>
        <v>0</v>
      </c>
      <c r="AD693" s="979">
        <f>_xlfn.XLOOKUP($D693,Help2_FC!$D:$D,Help2_FC!AA:AA)</f>
        <v>0</v>
      </c>
      <c r="AE693" s="979">
        <f>_xlfn.XLOOKUP($D693,Help2_FC!$D:$D,Help2_FC!AB:AB)</f>
        <v>0</v>
      </c>
      <c r="AF693" s="979">
        <f>_xlfn.XLOOKUP($D693,Help2_FC!$D:$D,Help2_FC!AC:AC)</f>
        <v>0</v>
      </c>
      <c r="AG693" s="979">
        <f>_xlfn.XLOOKUP($D693,Help2_FC!$D:$D,Help2_FC!AD:AD)</f>
        <v>0</v>
      </c>
      <c r="AH693" s="979">
        <f>_xlfn.XLOOKUP($D693,Help2_FC!$D:$D,Help2_FC!AE:AE)</f>
        <v>0</v>
      </c>
      <c r="AI693" s="979">
        <f>_xlfn.XLOOKUP($D693,Help2_FC!$D:$D,Help2_FC!AF:AF)</f>
        <v>0</v>
      </c>
      <c r="AJ693" s="979">
        <f>_xlfn.XLOOKUP($D693,Help2_FC!$D:$D,Help2_FC!AG:AG)</f>
        <v>0</v>
      </c>
      <c r="AK693" s="979">
        <f>_xlfn.XLOOKUP($D693,Help2_FC!$D:$D,Help2_FC!AH:AH)</f>
        <v>0</v>
      </c>
      <c r="AL693" s="979">
        <f>_xlfn.XLOOKUP($D693,Help2_FC!$D:$D,Help2_FC!AI:AI)</f>
        <v>0</v>
      </c>
      <c r="AM693" s="979">
        <f>_xlfn.XLOOKUP($D693,Help2_FC!$D:$D,Help2_FC!AJ:AJ)</f>
        <v>0</v>
      </c>
      <c r="AN693" s="979">
        <f>_xlfn.XLOOKUP($D693,Help2_FC!$D:$D,Help2_FC!AK:AK)</f>
        <v>0</v>
      </c>
    </row>
    <row r="694" spans="1:40" x14ac:dyDescent="0.2">
      <c r="A694" s="1">
        <v>45618</v>
      </c>
      <c r="B694">
        <f t="shared" si="75"/>
        <v>11</v>
      </c>
      <c r="C694">
        <f t="shared" si="76"/>
        <v>2024</v>
      </c>
      <c r="D694" s="872" t="str">
        <f t="shared" si="73"/>
        <v>11´2024</v>
      </c>
      <c r="F694" s="2">
        <f t="shared" si="74"/>
        <v>24</v>
      </c>
      <c r="G694" s="1483">
        <f t="shared" si="77"/>
        <v>3.5842293906810034E-2</v>
      </c>
      <c r="H694" s="5">
        <f t="shared" si="78"/>
        <v>1</v>
      </c>
      <c r="I694" s="995">
        <f>_xlfn.XLOOKUP($D694,Help2_FC!$D:$D,Help2_FC!H:H)</f>
        <v>0</v>
      </c>
      <c r="J694" s="979">
        <f>_xlfn.XLOOKUP($D694,Help2_FC!$D:$D,Help2_FC!I:I)</f>
        <v>0</v>
      </c>
      <c r="K694" s="979">
        <f>_xlfn.XLOOKUP($D694,Help2_FC!$D:$D,Help2_FC!J:J)</f>
        <v>0</v>
      </c>
      <c r="L694" s="979">
        <f>_xlfn.XLOOKUP($D694,Help2_FC!$D:$D,Help2_FC!K:K)</f>
        <v>0</v>
      </c>
      <c r="M694" s="979">
        <f>_xlfn.XLOOKUP($D694,Help2_FC!$D:$D,Help2_FC!L:L)</f>
        <v>0</v>
      </c>
      <c r="N694" s="979">
        <f>_xlfn.XLOOKUP($D694,Help2_FC!$D:$D,Help2_FC!M:M)</f>
        <v>0</v>
      </c>
      <c r="P694" s="979">
        <f>_xlfn.XLOOKUP($D694,Help2_FC!$D:$D,Help2_FC!F:F)</f>
        <v>669.6</v>
      </c>
      <c r="Q694" s="979">
        <f t="shared" si="79"/>
        <v>720</v>
      </c>
      <c r="R694" s="979">
        <f>_xlfn.XLOOKUP($D694,Help2_FC!$D:$D,Help2_FC!N:N)</f>
        <v>0</v>
      </c>
      <c r="S694" s="979">
        <f>_xlfn.XLOOKUP($D694,Help2_FC!$D:$D,Help2_FC!O:O)</f>
        <v>0</v>
      </c>
      <c r="T694" s="979">
        <f>_xlfn.XLOOKUP($D694,Help2_FC!$D:$D,Help2_FC!P:P)</f>
        <v>0</v>
      </c>
      <c r="U694" s="979">
        <f>_xlfn.XLOOKUP($D694,Help2_FC!$D:$D,Help2_FC!Q:Q)</f>
        <v>0</v>
      </c>
      <c r="V694" s="979">
        <f>_xlfn.XLOOKUP($D694,Help2_FC!$D:$D,Help2_FC!R:R)</f>
        <v>0</v>
      </c>
      <c r="W694" s="979">
        <f>_xlfn.XLOOKUP($D694,Help2_FC!$D:$D,Help2_FC!S:S)</f>
        <v>0</v>
      </c>
      <c r="Y694" s="979">
        <f>_xlfn.XLOOKUP($D694,Help2_FC!$D:$D,Help2_FC!V:V)</f>
        <v>0</v>
      </c>
      <c r="Z694" s="979">
        <f>_xlfn.XLOOKUP($D694,Help2_FC!$D:$D,Help2_FC!W:W)</f>
        <v>0</v>
      </c>
      <c r="AA694" s="979">
        <f>_xlfn.XLOOKUP($D694,Help2_FC!$D:$D,Help2_FC!X:X)</f>
        <v>0</v>
      </c>
      <c r="AB694" s="979">
        <f>_xlfn.XLOOKUP($D694,Help2_FC!$D:$D,Help2_FC!Y:Y)</f>
        <v>0</v>
      </c>
      <c r="AC694" s="979">
        <f>_xlfn.XLOOKUP($D694,Help2_FC!$D:$D,Help2_FC!Z:Z)</f>
        <v>0</v>
      </c>
      <c r="AD694" s="979">
        <f>_xlfn.XLOOKUP($D694,Help2_FC!$D:$D,Help2_FC!AA:AA)</f>
        <v>0</v>
      </c>
      <c r="AE694" s="979">
        <f>_xlfn.XLOOKUP($D694,Help2_FC!$D:$D,Help2_FC!AB:AB)</f>
        <v>0</v>
      </c>
      <c r="AF694" s="979">
        <f>_xlfn.XLOOKUP($D694,Help2_FC!$D:$D,Help2_FC!AC:AC)</f>
        <v>0</v>
      </c>
      <c r="AG694" s="979">
        <f>_xlfn.XLOOKUP($D694,Help2_FC!$D:$D,Help2_FC!AD:AD)</f>
        <v>0</v>
      </c>
      <c r="AH694" s="979">
        <f>_xlfn.XLOOKUP($D694,Help2_FC!$D:$D,Help2_FC!AE:AE)</f>
        <v>0</v>
      </c>
      <c r="AI694" s="979">
        <f>_xlfn.XLOOKUP($D694,Help2_FC!$D:$D,Help2_FC!AF:AF)</f>
        <v>0</v>
      </c>
      <c r="AJ694" s="979">
        <f>_xlfn.XLOOKUP($D694,Help2_FC!$D:$D,Help2_FC!AG:AG)</f>
        <v>0</v>
      </c>
      <c r="AK694" s="979">
        <f>_xlfn.XLOOKUP($D694,Help2_FC!$D:$D,Help2_FC!AH:AH)</f>
        <v>0</v>
      </c>
      <c r="AL694" s="979">
        <f>_xlfn.XLOOKUP($D694,Help2_FC!$D:$D,Help2_FC!AI:AI)</f>
        <v>0</v>
      </c>
      <c r="AM694" s="979">
        <f>_xlfn.XLOOKUP($D694,Help2_FC!$D:$D,Help2_FC!AJ:AJ)</f>
        <v>0</v>
      </c>
      <c r="AN694" s="979">
        <f>_xlfn.XLOOKUP($D694,Help2_FC!$D:$D,Help2_FC!AK:AK)</f>
        <v>0</v>
      </c>
    </row>
    <row r="695" spans="1:40" x14ac:dyDescent="0.2">
      <c r="A695" s="1">
        <v>45619</v>
      </c>
      <c r="B695">
        <f t="shared" si="75"/>
        <v>11</v>
      </c>
      <c r="C695">
        <f t="shared" si="76"/>
        <v>2024</v>
      </c>
      <c r="D695" s="872" t="str">
        <f t="shared" si="73"/>
        <v>11´2024</v>
      </c>
      <c r="F695" s="2">
        <f t="shared" si="74"/>
        <v>24</v>
      </c>
      <c r="G695" s="1483">
        <f t="shared" si="77"/>
        <v>3.5842293906810034E-2</v>
      </c>
      <c r="H695" s="5">
        <f t="shared" si="78"/>
        <v>1</v>
      </c>
      <c r="I695" s="995">
        <f>_xlfn.XLOOKUP($D695,Help2_FC!$D:$D,Help2_FC!H:H)</f>
        <v>0</v>
      </c>
      <c r="J695" s="979">
        <f>_xlfn.XLOOKUP($D695,Help2_FC!$D:$D,Help2_FC!I:I)</f>
        <v>0</v>
      </c>
      <c r="K695" s="979">
        <f>_xlfn.XLOOKUP($D695,Help2_FC!$D:$D,Help2_FC!J:J)</f>
        <v>0</v>
      </c>
      <c r="L695" s="979">
        <f>_xlfn.XLOOKUP($D695,Help2_FC!$D:$D,Help2_FC!K:K)</f>
        <v>0</v>
      </c>
      <c r="M695" s="979">
        <f>_xlfn.XLOOKUP($D695,Help2_FC!$D:$D,Help2_FC!L:L)</f>
        <v>0</v>
      </c>
      <c r="N695" s="979">
        <f>_xlfn.XLOOKUP($D695,Help2_FC!$D:$D,Help2_FC!M:M)</f>
        <v>0</v>
      </c>
      <c r="P695" s="979">
        <f>_xlfn.XLOOKUP($D695,Help2_FC!$D:$D,Help2_FC!F:F)</f>
        <v>669.6</v>
      </c>
      <c r="Q695" s="979">
        <f t="shared" si="79"/>
        <v>720</v>
      </c>
      <c r="R695" s="979">
        <f>_xlfn.XLOOKUP($D695,Help2_FC!$D:$D,Help2_FC!N:N)</f>
        <v>0</v>
      </c>
      <c r="S695" s="979">
        <f>_xlfn.XLOOKUP($D695,Help2_FC!$D:$D,Help2_FC!O:O)</f>
        <v>0</v>
      </c>
      <c r="T695" s="979">
        <f>_xlfn.XLOOKUP($D695,Help2_FC!$D:$D,Help2_FC!P:P)</f>
        <v>0</v>
      </c>
      <c r="U695" s="979">
        <f>_xlfn.XLOOKUP($D695,Help2_FC!$D:$D,Help2_FC!Q:Q)</f>
        <v>0</v>
      </c>
      <c r="V695" s="979">
        <f>_xlfn.XLOOKUP($D695,Help2_FC!$D:$D,Help2_FC!R:R)</f>
        <v>0</v>
      </c>
      <c r="W695" s="979">
        <f>_xlfn.XLOOKUP($D695,Help2_FC!$D:$D,Help2_FC!S:S)</f>
        <v>0</v>
      </c>
      <c r="Y695" s="979">
        <f>_xlfn.XLOOKUP($D695,Help2_FC!$D:$D,Help2_FC!V:V)</f>
        <v>0</v>
      </c>
      <c r="Z695" s="979">
        <f>_xlfn.XLOOKUP($D695,Help2_FC!$D:$D,Help2_FC!W:W)</f>
        <v>0</v>
      </c>
      <c r="AA695" s="979">
        <f>_xlfn.XLOOKUP($D695,Help2_FC!$D:$D,Help2_FC!X:X)</f>
        <v>0</v>
      </c>
      <c r="AB695" s="979">
        <f>_xlfn.XLOOKUP($D695,Help2_FC!$D:$D,Help2_FC!Y:Y)</f>
        <v>0</v>
      </c>
      <c r="AC695" s="979">
        <f>_xlfn.XLOOKUP($D695,Help2_FC!$D:$D,Help2_FC!Z:Z)</f>
        <v>0</v>
      </c>
      <c r="AD695" s="979">
        <f>_xlfn.XLOOKUP($D695,Help2_FC!$D:$D,Help2_FC!AA:AA)</f>
        <v>0</v>
      </c>
      <c r="AE695" s="979">
        <f>_xlfn.XLOOKUP($D695,Help2_FC!$D:$D,Help2_FC!AB:AB)</f>
        <v>0</v>
      </c>
      <c r="AF695" s="979">
        <f>_xlfn.XLOOKUP($D695,Help2_FC!$D:$D,Help2_FC!AC:AC)</f>
        <v>0</v>
      </c>
      <c r="AG695" s="979">
        <f>_xlfn.XLOOKUP($D695,Help2_FC!$D:$D,Help2_FC!AD:AD)</f>
        <v>0</v>
      </c>
      <c r="AH695" s="979">
        <f>_xlfn.XLOOKUP($D695,Help2_FC!$D:$D,Help2_FC!AE:AE)</f>
        <v>0</v>
      </c>
      <c r="AI695" s="979">
        <f>_xlfn.XLOOKUP($D695,Help2_FC!$D:$D,Help2_FC!AF:AF)</f>
        <v>0</v>
      </c>
      <c r="AJ695" s="979">
        <f>_xlfn.XLOOKUP($D695,Help2_FC!$D:$D,Help2_FC!AG:AG)</f>
        <v>0</v>
      </c>
      <c r="AK695" s="979">
        <f>_xlfn.XLOOKUP($D695,Help2_FC!$D:$D,Help2_FC!AH:AH)</f>
        <v>0</v>
      </c>
      <c r="AL695" s="979">
        <f>_xlfn.XLOOKUP($D695,Help2_FC!$D:$D,Help2_FC!AI:AI)</f>
        <v>0</v>
      </c>
      <c r="AM695" s="979">
        <f>_xlfn.XLOOKUP($D695,Help2_FC!$D:$D,Help2_FC!AJ:AJ)</f>
        <v>0</v>
      </c>
      <c r="AN695" s="979">
        <f>_xlfn.XLOOKUP($D695,Help2_FC!$D:$D,Help2_FC!AK:AK)</f>
        <v>0</v>
      </c>
    </row>
    <row r="696" spans="1:40" x14ac:dyDescent="0.2">
      <c r="A696" s="1">
        <v>45620</v>
      </c>
      <c r="B696">
        <f t="shared" si="75"/>
        <v>11</v>
      </c>
      <c r="C696">
        <f t="shared" si="76"/>
        <v>2024</v>
      </c>
      <c r="D696" s="872" t="str">
        <f t="shared" si="73"/>
        <v>11´2024</v>
      </c>
      <c r="F696" s="2">
        <f t="shared" si="74"/>
        <v>24</v>
      </c>
      <c r="G696" s="1483">
        <f t="shared" si="77"/>
        <v>3.5842293906810034E-2</v>
      </c>
      <c r="H696" s="5">
        <f t="shared" si="78"/>
        <v>1</v>
      </c>
      <c r="I696" s="995">
        <f>_xlfn.XLOOKUP($D696,Help2_FC!$D:$D,Help2_FC!H:H)</f>
        <v>0</v>
      </c>
      <c r="J696" s="979">
        <f>_xlfn.XLOOKUP($D696,Help2_FC!$D:$D,Help2_FC!I:I)</f>
        <v>0</v>
      </c>
      <c r="K696" s="979">
        <f>_xlfn.XLOOKUP($D696,Help2_FC!$D:$D,Help2_FC!J:J)</f>
        <v>0</v>
      </c>
      <c r="L696" s="979">
        <f>_xlfn.XLOOKUP($D696,Help2_FC!$D:$D,Help2_FC!K:K)</f>
        <v>0</v>
      </c>
      <c r="M696" s="979">
        <f>_xlfn.XLOOKUP($D696,Help2_FC!$D:$D,Help2_FC!L:L)</f>
        <v>0</v>
      </c>
      <c r="N696" s="979">
        <f>_xlfn.XLOOKUP($D696,Help2_FC!$D:$D,Help2_FC!M:M)</f>
        <v>0</v>
      </c>
      <c r="P696" s="979">
        <f>_xlfn.XLOOKUP($D696,Help2_FC!$D:$D,Help2_FC!F:F)</f>
        <v>669.6</v>
      </c>
      <c r="Q696" s="979">
        <f t="shared" si="79"/>
        <v>720</v>
      </c>
      <c r="R696" s="979">
        <f>_xlfn.XLOOKUP($D696,Help2_FC!$D:$D,Help2_FC!N:N)</f>
        <v>0</v>
      </c>
      <c r="S696" s="979">
        <f>_xlfn.XLOOKUP($D696,Help2_FC!$D:$D,Help2_FC!O:O)</f>
        <v>0</v>
      </c>
      <c r="T696" s="979">
        <f>_xlfn.XLOOKUP($D696,Help2_FC!$D:$D,Help2_FC!P:P)</f>
        <v>0</v>
      </c>
      <c r="U696" s="979">
        <f>_xlfn.XLOOKUP($D696,Help2_FC!$D:$D,Help2_FC!Q:Q)</f>
        <v>0</v>
      </c>
      <c r="V696" s="979">
        <f>_xlfn.XLOOKUP($D696,Help2_FC!$D:$D,Help2_FC!R:R)</f>
        <v>0</v>
      </c>
      <c r="W696" s="979">
        <f>_xlfn.XLOOKUP($D696,Help2_FC!$D:$D,Help2_FC!S:S)</f>
        <v>0</v>
      </c>
      <c r="Y696" s="979">
        <f>_xlfn.XLOOKUP($D696,Help2_FC!$D:$D,Help2_FC!V:V)</f>
        <v>0</v>
      </c>
      <c r="Z696" s="979">
        <f>_xlfn.XLOOKUP($D696,Help2_FC!$D:$D,Help2_FC!W:W)</f>
        <v>0</v>
      </c>
      <c r="AA696" s="979">
        <f>_xlfn.XLOOKUP($D696,Help2_FC!$D:$D,Help2_FC!X:X)</f>
        <v>0</v>
      </c>
      <c r="AB696" s="979">
        <f>_xlfn.XLOOKUP($D696,Help2_FC!$D:$D,Help2_FC!Y:Y)</f>
        <v>0</v>
      </c>
      <c r="AC696" s="979">
        <f>_xlfn.XLOOKUP($D696,Help2_FC!$D:$D,Help2_FC!Z:Z)</f>
        <v>0</v>
      </c>
      <c r="AD696" s="979">
        <f>_xlfn.XLOOKUP($D696,Help2_FC!$D:$D,Help2_FC!AA:AA)</f>
        <v>0</v>
      </c>
      <c r="AE696" s="979">
        <f>_xlfn.XLOOKUP($D696,Help2_FC!$D:$D,Help2_FC!AB:AB)</f>
        <v>0</v>
      </c>
      <c r="AF696" s="979">
        <f>_xlfn.XLOOKUP($D696,Help2_FC!$D:$D,Help2_FC!AC:AC)</f>
        <v>0</v>
      </c>
      <c r="AG696" s="979">
        <f>_xlfn.XLOOKUP($D696,Help2_FC!$D:$D,Help2_FC!AD:AD)</f>
        <v>0</v>
      </c>
      <c r="AH696" s="979">
        <f>_xlfn.XLOOKUP($D696,Help2_FC!$D:$D,Help2_FC!AE:AE)</f>
        <v>0</v>
      </c>
      <c r="AI696" s="979">
        <f>_xlfn.XLOOKUP($D696,Help2_FC!$D:$D,Help2_FC!AF:AF)</f>
        <v>0</v>
      </c>
      <c r="AJ696" s="979">
        <f>_xlfn.XLOOKUP($D696,Help2_FC!$D:$D,Help2_FC!AG:AG)</f>
        <v>0</v>
      </c>
      <c r="AK696" s="979">
        <f>_xlfn.XLOOKUP($D696,Help2_FC!$D:$D,Help2_FC!AH:AH)</f>
        <v>0</v>
      </c>
      <c r="AL696" s="979">
        <f>_xlfn.XLOOKUP($D696,Help2_FC!$D:$D,Help2_FC!AI:AI)</f>
        <v>0</v>
      </c>
      <c r="AM696" s="979">
        <f>_xlfn.XLOOKUP($D696,Help2_FC!$D:$D,Help2_FC!AJ:AJ)</f>
        <v>0</v>
      </c>
      <c r="AN696" s="979">
        <f>_xlfn.XLOOKUP($D696,Help2_FC!$D:$D,Help2_FC!AK:AK)</f>
        <v>0</v>
      </c>
    </row>
    <row r="697" spans="1:40" x14ac:dyDescent="0.2">
      <c r="A697" s="1">
        <v>45621</v>
      </c>
      <c r="B697">
        <f t="shared" si="75"/>
        <v>11</v>
      </c>
      <c r="C697">
        <f t="shared" si="76"/>
        <v>2024</v>
      </c>
      <c r="D697" s="872" t="str">
        <f t="shared" si="73"/>
        <v>11´2024</v>
      </c>
      <c r="F697" s="2">
        <f t="shared" si="74"/>
        <v>24</v>
      </c>
      <c r="G697" s="1483">
        <f t="shared" si="77"/>
        <v>3.5842293906810034E-2</v>
      </c>
      <c r="H697" s="5">
        <f t="shared" si="78"/>
        <v>1</v>
      </c>
      <c r="I697" s="995">
        <f>_xlfn.XLOOKUP($D697,Help2_FC!$D:$D,Help2_FC!H:H)</f>
        <v>0</v>
      </c>
      <c r="J697" s="979">
        <f>_xlfn.XLOOKUP($D697,Help2_FC!$D:$D,Help2_FC!I:I)</f>
        <v>0</v>
      </c>
      <c r="K697" s="979">
        <f>_xlfn.XLOOKUP($D697,Help2_FC!$D:$D,Help2_FC!J:J)</f>
        <v>0</v>
      </c>
      <c r="L697" s="979">
        <f>_xlfn.XLOOKUP($D697,Help2_FC!$D:$D,Help2_FC!K:K)</f>
        <v>0</v>
      </c>
      <c r="M697" s="979">
        <f>_xlfn.XLOOKUP($D697,Help2_FC!$D:$D,Help2_FC!L:L)</f>
        <v>0</v>
      </c>
      <c r="N697" s="979">
        <f>_xlfn.XLOOKUP($D697,Help2_FC!$D:$D,Help2_FC!M:M)</f>
        <v>0</v>
      </c>
      <c r="P697" s="979">
        <f>_xlfn.XLOOKUP($D697,Help2_FC!$D:$D,Help2_FC!F:F)</f>
        <v>669.6</v>
      </c>
      <c r="Q697" s="979">
        <f t="shared" si="79"/>
        <v>720</v>
      </c>
      <c r="R697" s="979">
        <f>_xlfn.XLOOKUP($D697,Help2_FC!$D:$D,Help2_FC!N:N)</f>
        <v>0</v>
      </c>
      <c r="S697" s="979">
        <f>_xlfn.XLOOKUP($D697,Help2_FC!$D:$D,Help2_FC!O:O)</f>
        <v>0</v>
      </c>
      <c r="T697" s="979">
        <f>_xlfn.XLOOKUP($D697,Help2_FC!$D:$D,Help2_FC!P:P)</f>
        <v>0</v>
      </c>
      <c r="U697" s="979">
        <f>_xlfn.XLOOKUP($D697,Help2_FC!$D:$D,Help2_FC!Q:Q)</f>
        <v>0</v>
      </c>
      <c r="V697" s="979">
        <f>_xlfn.XLOOKUP($D697,Help2_FC!$D:$D,Help2_FC!R:R)</f>
        <v>0</v>
      </c>
      <c r="W697" s="979">
        <f>_xlfn.XLOOKUP($D697,Help2_FC!$D:$D,Help2_FC!S:S)</f>
        <v>0</v>
      </c>
      <c r="Y697" s="979">
        <f>_xlfn.XLOOKUP($D697,Help2_FC!$D:$D,Help2_FC!V:V)</f>
        <v>0</v>
      </c>
      <c r="Z697" s="979">
        <f>_xlfn.XLOOKUP($D697,Help2_FC!$D:$D,Help2_FC!W:W)</f>
        <v>0</v>
      </c>
      <c r="AA697" s="979">
        <f>_xlfn.XLOOKUP($D697,Help2_FC!$D:$D,Help2_FC!X:X)</f>
        <v>0</v>
      </c>
      <c r="AB697" s="979">
        <f>_xlfn.XLOOKUP($D697,Help2_FC!$D:$D,Help2_FC!Y:Y)</f>
        <v>0</v>
      </c>
      <c r="AC697" s="979">
        <f>_xlfn.XLOOKUP($D697,Help2_FC!$D:$D,Help2_FC!Z:Z)</f>
        <v>0</v>
      </c>
      <c r="AD697" s="979">
        <f>_xlfn.XLOOKUP($D697,Help2_FC!$D:$D,Help2_FC!AA:AA)</f>
        <v>0</v>
      </c>
      <c r="AE697" s="979">
        <f>_xlfn.XLOOKUP($D697,Help2_FC!$D:$D,Help2_FC!AB:AB)</f>
        <v>0</v>
      </c>
      <c r="AF697" s="979">
        <f>_xlfn.XLOOKUP($D697,Help2_FC!$D:$D,Help2_FC!AC:AC)</f>
        <v>0</v>
      </c>
      <c r="AG697" s="979">
        <f>_xlfn.XLOOKUP($D697,Help2_FC!$D:$D,Help2_FC!AD:AD)</f>
        <v>0</v>
      </c>
      <c r="AH697" s="979">
        <f>_xlfn.XLOOKUP($D697,Help2_FC!$D:$D,Help2_FC!AE:AE)</f>
        <v>0</v>
      </c>
      <c r="AI697" s="979">
        <f>_xlfn.XLOOKUP($D697,Help2_FC!$D:$D,Help2_FC!AF:AF)</f>
        <v>0</v>
      </c>
      <c r="AJ697" s="979">
        <f>_xlfn.XLOOKUP($D697,Help2_FC!$D:$D,Help2_FC!AG:AG)</f>
        <v>0</v>
      </c>
      <c r="AK697" s="979">
        <f>_xlfn.XLOOKUP($D697,Help2_FC!$D:$D,Help2_FC!AH:AH)</f>
        <v>0</v>
      </c>
      <c r="AL697" s="979">
        <f>_xlfn.XLOOKUP($D697,Help2_FC!$D:$D,Help2_FC!AI:AI)</f>
        <v>0</v>
      </c>
      <c r="AM697" s="979">
        <f>_xlfn.XLOOKUP($D697,Help2_FC!$D:$D,Help2_FC!AJ:AJ)</f>
        <v>0</v>
      </c>
      <c r="AN697" s="979">
        <f>_xlfn.XLOOKUP($D697,Help2_FC!$D:$D,Help2_FC!AK:AK)</f>
        <v>0</v>
      </c>
    </row>
    <row r="698" spans="1:40" x14ac:dyDescent="0.2">
      <c r="A698" s="1">
        <v>45622</v>
      </c>
      <c r="B698">
        <f t="shared" si="75"/>
        <v>11</v>
      </c>
      <c r="C698">
        <f t="shared" si="76"/>
        <v>2024</v>
      </c>
      <c r="D698" s="872" t="str">
        <f t="shared" si="73"/>
        <v>11´2024</v>
      </c>
      <c r="F698" s="2">
        <f t="shared" si="74"/>
        <v>24</v>
      </c>
      <c r="G698" s="1483">
        <f t="shared" si="77"/>
        <v>3.5842293906810034E-2</v>
      </c>
      <c r="H698" s="5">
        <f t="shared" si="78"/>
        <v>1</v>
      </c>
      <c r="I698" s="995">
        <f>_xlfn.XLOOKUP($D698,Help2_FC!$D:$D,Help2_FC!H:H)</f>
        <v>0</v>
      </c>
      <c r="J698" s="979">
        <f>_xlfn.XLOOKUP($D698,Help2_FC!$D:$D,Help2_FC!I:I)</f>
        <v>0</v>
      </c>
      <c r="K698" s="979">
        <f>_xlfn.XLOOKUP($D698,Help2_FC!$D:$D,Help2_FC!J:J)</f>
        <v>0</v>
      </c>
      <c r="L698" s="979">
        <f>_xlfn.XLOOKUP($D698,Help2_FC!$D:$D,Help2_FC!K:K)</f>
        <v>0</v>
      </c>
      <c r="M698" s="979">
        <f>_xlfn.XLOOKUP($D698,Help2_FC!$D:$D,Help2_FC!L:L)</f>
        <v>0</v>
      </c>
      <c r="N698" s="979">
        <f>_xlfn.XLOOKUP($D698,Help2_FC!$D:$D,Help2_FC!M:M)</f>
        <v>0</v>
      </c>
      <c r="P698" s="979">
        <f>_xlfn.XLOOKUP($D698,Help2_FC!$D:$D,Help2_FC!F:F)</f>
        <v>669.6</v>
      </c>
      <c r="Q698" s="979">
        <f t="shared" si="79"/>
        <v>720</v>
      </c>
      <c r="R698" s="979">
        <f>_xlfn.XLOOKUP($D698,Help2_FC!$D:$D,Help2_FC!N:N)</f>
        <v>0</v>
      </c>
      <c r="S698" s="979">
        <f>_xlfn.XLOOKUP($D698,Help2_FC!$D:$D,Help2_FC!O:O)</f>
        <v>0</v>
      </c>
      <c r="T698" s="979">
        <f>_xlfn.XLOOKUP($D698,Help2_FC!$D:$D,Help2_FC!P:P)</f>
        <v>0</v>
      </c>
      <c r="U698" s="979">
        <f>_xlfn.XLOOKUP($D698,Help2_FC!$D:$D,Help2_FC!Q:Q)</f>
        <v>0</v>
      </c>
      <c r="V698" s="979">
        <f>_xlfn.XLOOKUP($D698,Help2_FC!$D:$D,Help2_FC!R:R)</f>
        <v>0</v>
      </c>
      <c r="W698" s="979">
        <f>_xlfn.XLOOKUP($D698,Help2_FC!$D:$D,Help2_FC!S:S)</f>
        <v>0</v>
      </c>
      <c r="Y698" s="979">
        <f>_xlfn.XLOOKUP($D698,Help2_FC!$D:$D,Help2_FC!V:V)</f>
        <v>0</v>
      </c>
      <c r="Z698" s="979">
        <f>_xlfn.XLOOKUP($D698,Help2_FC!$D:$D,Help2_FC!W:W)</f>
        <v>0</v>
      </c>
      <c r="AA698" s="979">
        <f>_xlfn.XLOOKUP($D698,Help2_FC!$D:$D,Help2_FC!X:X)</f>
        <v>0</v>
      </c>
      <c r="AB698" s="979">
        <f>_xlfn.XLOOKUP($D698,Help2_FC!$D:$D,Help2_FC!Y:Y)</f>
        <v>0</v>
      </c>
      <c r="AC698" s="979">
        <f>_xlfn.XLOOKUP($D698,Help2_FC!$D:$D,Help2_FC!Z:Z)</f>
        <v>0</v>
      </c>
      <c r="AD698" s="979">
        <f>_xlfn.XLOOKUP($D698,Help2_FC!$D:$D,Help2_FC!AA:AA)</f>
        <v>0</v>
      </c>
      <c r="AE698" s="979">
        <f>_xlfn.XLOOKUP($D698,Help2_FC!$D:$D,Help2_FC!AB:AB)</f>
        <v>0</v>
      </c>
      <c r="AF698" s="979">
        <f>_xlfn.XLOOKUP($D698,Help2_FC!$D:$D,Help2_FC!AC:AC)</f>
        <v>0</v>
      </c>
      <c r="AG698" s="979">
        <f>_xlfn.XLOOKUP($D698,Help2_FC!$D:$D,Help2_FC!AD:AD)</f>
        <v>0</v>
      </c>
      <c r="AH698" s="979">
        <f>_xlfn.XLOOKUP($D698,Help2_FC!$D:$D,Help2_FC!AE:AE)</f>
        <v>0</v>
      </c>
      <c r="AI698" s="979">
        <f>_xlfn.XLOOKUP($D698,Help2_FC!$D:$D,Help2_FC!AF:AF)</f>
        <v>0</v>
      </c>
      <c r="AJ698" s="979">
        <f>_xlfn.XLOOKUP($D698,Help2_FC!$D:$D,Help2_FC!AG:AG)</f>
        <v>0</v>
      </c>
      <c r="AK698" s="979">
        <f>_xlfn.XLOOKUP($D698,Help2_FC!$D:$D,Help2_FC!AH:AH)</f>
        <v>0</v>
      </c>
      <c r="AL698" s="979">
        <f>_xlfn.XLOOKUP($D698,Help2_FC!$D:$D,Help2_FC!AI:AI)</f>
        <v>0</v>
      </c>
      <c r="AM698" s="979">
        <f>_xlfn.XLOOKUP($D698,Help2_FC!$D:$D,Help2_FC!AJ:AJ)</f>
        <v>0</v>
      </c>
      <c r="AN698" s="979">
        <f>_xlfn.XLOOKUP($D698,Help2_FC!$D:$D,Help2_FC!AK:AK)</f>
        <v>0</v>
      </c>
    </row>
    <row r="699" spans="1:40" x14ac:dyDescent="0.2">
      <c r="A699" s="1">
        <v>45623</v>
      </c>
      <c r="B699">
        <f t="shared" si="75"/>
        <v>11</v>
      </c>
      <c r="C699">
        <f t="shared" si="76"/>
        <v>2024</v>
      </c>
      <c r="D699" s="872" t="str">
        <f t="shared" si="73"/>
        <v>11´2024</v>
      </c>
      <c r="F699" s="2">
        <f t="shared" si="74"/>
        <v>24</v>
      </c>
      <c r="G699" s="1483">
        <f t="shared" si="77"/>
        <v>3.5842293906810034E-2</v>
      </c>
      <c r="H699" s="5">
        <f t="shared" si="78"/>
        <v>1</v>
      </c>
      <c r="I699" s="995">
        <f>_xlfn.XLOOKUP($D699,Help2_FC!$D:$D,Help2_FC!H:H)</f>
        <v>0</v>
      </c>
      <c r="J699" s="979">
        <f>_xlfn.XLOOKUP($D699,Help2_FC!$D:$D,Help2_FC!I:I)</f>
        <v>0</v>
      </c>
      <c r="K699" s="979">
        <f>_xlfn.XLOOKUP($D699,Help2_FC!$D:$D,Help2_FC!J:J)</f>
        <v>0</v>
      </c>
      <c r="L699" s="979">
        <f>_xlfn.XLOOKUP($D699,Help2_FC!$D:$D,Help2_FC!K:K)</f>
        <v>0</v>
      </c>
      <c r="M699" s="979">
        <f>_xlfn.XLOOKUP($D699,Help2_FC!$D:$D,Help2_FC!L:L)</f>
        <v>0</v>
      </c>
      <c r="N699" s="979">
        <f>_xlfn.XLOOKUP($D699,Help2_FC!$D:$D,Help2_FC!M:M)</f>
        <v>0</v>
      </c>
      <c r="P699" s="979">
        <f>_xlfn.XLOOKUP($D699,Help2_FC!$D:$D,Help2_FC!F:F)</f>
        <v>669.6</v>
      </c>
      <c r="Q699" s="979">
        <f t="shared" si="79"/>
        <v>720</v>
      </c>
      <c r="R699" s="979">
        <f>_xlfn.XLOOKUP($D699,Help2_FC!$D:$D,Help2_FC!N:N)</f>
        <v>0</v>
      </c>
      <c r="S699" s="979">
        <f>_xlfn.XLOOKUP($D699,Help2_FC!$D:$D,Help2_FC!O:O)</f>
        <v>0</v>
      </c>
      <c r="T699" s="979">
        <f>_xlfn.XLOOKUP($D699,Help2_FC!$D:$D,Help2_FC!P:P)</f>
        <v>0</v>
      </c>
      <c r="U699" s="979">
        <f>_xlfn.XLOOKUP($D699,Help2_FC!$D:$D,Help2_FC!Q:Q)</f>
        <v>0</v>
      </c>
      <c r="V699" s="979">
        <f>_xlfn.XLOOKUP($D699,Help2_FC!$D:$D,Help2_FC!R:R)</f>
        <v>0</v>
      </c>
      <c r="W699" s="979">
        <f>_xlfn.XLOOKUP($D699,Help2_FC!$D:$D,Help2_FC!S:S)</f>
        <v>0</v>
      </c>
      <c r="Y699" s="979">
        <f>_xlfn.XLOOKUP($D699,Help2_FC!$D:$D,Help2_FC!V:V)</f>
        <v>0</v>
      </c>
      <c r="Z699" s="979">
        <f>_xlfn.XLOOKUP($D699,Help2_FC!$D:$D,Help2_FC!W:W)</f>
        <v>0</v>
      </c>
      <c r="AA699" s="979">
        <f>_xlfn.XLOOKUP($D699,Help2_FC!$D:$D,Help2_FC!X:X)</f>
        <v>0</v>
      </c>
      <c r="AB699" s="979">
        <f>_xlfn.XLOOKUP($D699,Help2_FC!$D:$D,Help2_FC!Y:Y)</f>
        <v>0</v>
      </c>
      <c r="AC699" s="979">
        <f>_xlfn.XLOOKUP($D699,Help2_FC!$D:$D,Help2_FC!Z:Z)</f>
        <v>0</v>
      </c>
      <c r="AD699" s="979">
        <f>_xlfn.XLOOKUP($D699,Help2_FC!$D:$D,Help2_FC!AA:AA)</f>
        <v>0</v>
      </c>
      <c r="AE699" s="979">
        <f>_xlfn.XLOOKUP($D699,Help2_FC!$D:$D,Help2_FC!AB:AB)</f>
        <v>0</v>
      </c>
      <c r="AF699" s="979">
        <f>_xlfn.XLOOKUP($D699,Help2_FC!$D:$D,Help2_FC!AC:AC)</f>
        <v>0</v>
      </c>
      <c r="AG699" s="979">
        <f>_xlfn.XLOOKUP($D699,Help2_FC!$D:$D,Help2_FC!AD:AD)</f>
        <v>0</v>
      </c>
      <c r="AH699" s="979">
        <f>_xlfn.XLOOKUP($D699,Help2_FC!$D:$D,Help2_FC!AE:AE)</f>
        <v>0</v>
      </c>
      <c r="AI699" s="979">
        <f>_xlfn.XLOOKUP($D699,Help2_FC!$D:$D,Help2_FC!AF:AF)</f>
        <v>0</v>
      </c>
      <c r="AJ699" s="979">
        <f>_xlfn.XLOOKUP($D699,Help2_FC!$D:$D,Help2_FC!AG:AG)</f>
        <v>0</v>
      </c>
      <c r="AK699" s="979">
        <f>_xlfn.XLOOKUP($D699,Help2_FC!$D:$D,Help2_FC!AH:AH)</f>
        <v>0</v>
      </c>
      <c r="AL699" s="979">
        <f>_xlfn.XLOOKUP($D699,Help2_FC!$D:$D,Help2_FC!AI:AI)</f>
        <v>0</v>
      </c>
      <c r="AM699" s="979">
        <f>_xlfn.XLOOKUP($D699,Help2_FC!$D:$D,Help2_FC!AJ:AJ)</f>
        <v>0</v>
      </c>
      <c r="AN699" s="979">
        <f>_xlfn.XLOOKUP($D699,Help2_FC!$D:$D,Help2_FC!AK:AK)</f>
        <v>0</v>
      </c>
    </row>
    <row r="700" spans="1:40" x14ac:dyDescent="0.2">
      <c r="A700" s="1">
        <v>45624</v>
      </c>
      <c r="B700">
        <f t="shared" si="75"/>
        <v>11</v>
      </c>
      <c r="C700">
        <f t="shared" si="76"/>
        <v>2024</v>
      </c>
      <c r="D700" s="872" t="str">
        <f t="shared" si="73"/>
        <v>11´2024</v>
      </c>
      <c r="F700" s="2">
        <f t="shared" si="74"/>
        <v>24</v>
      </c>
      <c r="G700" s="1483">
        <f t="shared" si="77"/>
        <v>3.5842293906810034E-2</v>
      </c>
      <c r="H700" s="5">
        <f t="shared" si="78"/>
        <v>1</v>
      </c>
      <c r="I700" s="995">
        <f>_xlfn.XLOOKUP($D700,Help2_FC!$D:$D,Help2_FC!H:H)</f>
        <v>0</v>
      </c>
      <c r="J700" s="979">
        <f>_xlfn.XLOOKUP($D700,Help2_FC!$D:$D,Help2_FC!I:I)</f>
        <v>0</v>
      </c>
      <c r="K700" s="979">
        <f>_xlfn.XLOOKUP($D700,Help2_FC!$D:$D,Help2_FC!J:J)</f>
        <v>0</v>
      </c>
      <c r="L700" s="979">
        <f>_xlfn.XLOOKUP($D700,Help2_FC!$D:$D,Help2_FC!K:K)</f>
        <v>0</v>
      </c>
      <c r="M700" s="979">
        <f>_xlfn.XLOOKUP($D700,Help2_FC!$D:$D,Help2_FC!L:L)</f>
        <v>0</v>
      </c>
      <c r="N700" s="979">
        <f>_xlfn.XLOOKUP($D700,Help2_FC!$D:$D,Help2_FC!M:M)</f>
        <v>0</v>
      </c>
      <c r="P700" s="979">
        <f>_xlfn.XLOOKUP($D700,Help2_FC!$D:$D,Help2_FC!F:F)</f>
        <v>669.6</v>
      </c>
      <c r="Q700" s="979">
        <f t="shared" si="79"/>
        <v>720</v>
      </c>
      <c r="R700" s="979">
        <f>_xlfn.XLOOKUP($D700,Help2_FC!$D:$D,Help2_FC!N:N)</f>
        <v>0</v>
      </c>
      <c r="S700" s="979">
        <f>_xlfn.XLOOKUP($D700,Help2_FC!$D:$D,Help2_FC!O:O)</f>
        <v>0</v>
      </c>
      <c r="T700" s="979">
        <f>_xlfn.XLOOKUP($D700,Help2_FC!$D:$D,Help2_FC!P:P)</f>
        <v>0</v>
      </c>
      <c r="U700" s="979">
        <f>_xlfn.XLOOKUP($D700,Help2_FC!$D:$D,Help2_FC!Q:Q)</f>
        <v>0</v>
      </c>
      <c r="V700" s="979">
        <f>_xlfn.XLOOKUP($D700,Help2_FC!$D:$D,Help2_FC!R:R)</f>
        <v>0</v>
      </c>
      <c r="W700" s="979">
        <f>_xlfn.XLOOKUP($D700,Help2_FC!$D:$D,Help2_FC!S:S)</f>
        <v>0</v>
      </c>
      <c r="Y700" s="979">
        <f>_xlfn.XLOOKUP($D700,Help2_FC!$D:$D,Help2_FC!V:V)</f>
        <v>0</v>
      </c>
      <c r="Z700" s="979">
        <f>_xlfn.XLOOKUP($D700,Help2_FC!$D:$D,Help2_FC!W:W)</f>
        <v>0</v>
      </c>
      <c r="AA700" s="979">
        <f>_xlfn.XLOOKUP($D700,Help2_FC!$D:$D,Help2_FC!X:X)</f>
        <v>0</v>
      </c>
      <c r="AB700" s="979">
        <f>_xlfn.XLOOKUP($D700,Help2_FC!$D:$D,Help2_FC!Y:Y)</f>
        <v>0</v>
      </c>
      <c r="AC700" s="979">
        <f>_xlfn.XLOOKUP($D700,Help2_FC!$D:$D,Help2_FC!Z:Z)</f>
        <v>0</v>
      </c>
      <c r="AD700" s="979">
        <f>_xlfn.XLOOKUP($D700,Help2_FC!$D:$D,Help2_FC!AA:AA)</f>
        <v>0</v>
      </c>
      <c r="AE700" s="979">
        <f>_xlfn.XLOOKUP($D700,Help2_FC!$D:$D,Help2_FC!AB:AB)</f>
        <v>0</v>
      </c>
      <c r="AF700" s="979">
        <f>_xlfn.XLOOKUP($D700,Help2_FC!$D:$D,Help2_FC!AC:AC)</f>
        <v>0</v>
      </c>
      <c r="AG700" s="979">
        <f>_xlfn.XLOOKUP($D700,Help2_FC!$D:$D,Help2_FC!AD:AD)</f>
        <v>0</v>
      </c>
      <c r="AH700" s="979">
        <f>_xlfn.XLOOKUP($D700,Help2_FC!$D:$D,Help2_FC!AE:AE)</f>
        <v>0</v>
      </c>
      <c r="AI700" s="979">
        <f>_xlfn.XLOOKUP($D700,Help2_FC!$D:$D,Help2_FC!AF:AF)</f>
        <v>0</v>
      </c>
      <c r="AJ700" s="979">
        <f>_xlfn.XLOOKUP($D700,Help2_FC!$D:$D,Help2_FC!AG:AG)</f>
        <v>0</v>
      </c>
      <c r="AK700" s="979">
        <f>_xlfn.XLOOKUP($D700,Help2_FC!$D:$D,Help2_FC!AH:AH)</f>
        <v>0</v>
      </c>
      <c r="AL700" s="979">
        <f>_xlfn.XLOOKUP($D700,Help2_FC!$D:$D,Help2_FC!AI:AI)</f>
        <v>0</v>
      </c>
      <c r="AM700" s="979">
        <f>_xlfn.XLOOKUP($D700,Help2_FC!$D:$D,Help2_FC!AJ:AJ)</f>
        <v>0</v>
      </c>
      <c r="AN700" s="979">
        <f>_xlfn.XLOOKUP($D700,Help2_FC!$D:$D,Help2_FC!AK:AK)</f>
        <v>0</v>
      </c>
    </row>
    <row r="701" spans="1:40" x14ac:dyDescent="0.2">
      <c r="A701" s="1">
        <v>45625</v>
      </c>
      <c r="B701">
        <f t="shared" si="75"/>
        <v>11</v>
      </c>
      <c r="C701">
        <f t="shared" si="76"/>
        <v>2024</v>
      </c>
      <c r="D701" s="872" t="str">
        <f t="shared" si="73"/>
        <v>11´2024</v>
      </c>
      <c r="F701" s="2">
        <f t="shared" si="74"/>
        <v>24</v>
      </c>
      <c r="G701" s="1483">
        <f t="shared" si="77"/>
        <v>3.5842293906810034E-2</v>
      </c>
      <c r="H701" s="5">
        <f t="shared" si="78"/>
        <v>1</v>
      </c>
      <c r="I701" s="995">
        <f>_xlfn.XLOOKUP($D701,Help2_FC!$D:$D,Help2_FC!H:H)</f>
        <v>0</v>
      </c>
      <c r="J701" s="979">
        <f>_xlfn.XLOOKUP($D701,Help2_FC!$D:$D,Help2_FC!I:I)</f>
        <v>0</v>
      </c>
      <c r="K701" s="979">
        <f>_xlfn.XLOOKUP($D701,Help2_FC!$D:$D,Help2_FC!J:J)</f>
        <v>0</v>
      </c>
      <c r="L701" s="979">
        <f>_xlfn.XLOOKUP($D701,Help2_FC!$D:$D,Help2_FC!K:K)</f>
        <v>0</v>
      </c>
      <c r="M701" s="979">
        <f>_xlfn.XLOOKUP($D701,Help2_FC!$D:$D,Help2_FC!L:L)</f>
        <v>0</v>
      </c>
      <c r="N701" s="979">
        <f>_xlfn.XLOOKUP($D701,Help2_FC!$D:$D,Help2_FC!M:M)</f>
        <v>0</v>
      </c>
      <c r="P701" s="979">
        <f>_xlfn.XLOOKUP($D701,Help2_FC!$D:$D,Help2_FC!F:F)</f>
        <v>669.6</v>
      </c>
      <c r="Q701" s="979">
        <f t="shared" si="79"/>
        <v>720</v>
      </c>
      <c r="R701" s="979">
        <f>_xlfn.XLOOKUP($D701,Help2_FC!$D:$D,Help2_FC!N:N)</f>
        <v>0</v>
      </c>
      <c r="S701" s="979">
        <f>_xlfn.XLOOKUP($D701,Help2_FC!$D:$D,Help2_FC!O:O)</f>
        <v>0</v>
      </c>
      <c r="T701" s="979">
        <f>_xlfn.XLOOKUP($D701,Help2_FC!$D:$D,Help2_FC!P:P)</f>
        <v>0</v>
      </c>
      <c r="U701" s="979">
        <f>_xlfn.XLOOKUP($D701,Help2_FC!$D:$D,Help2_FC!Q:Q)</f>
        <v>0</v>
      </c>
      <c r="V701" s="979">
        <f>_xlfn.XLOOKUP($D701,Help2_FC!$D:$D,Help2_FC!R:R)</f>
        <v>0</v>
      </c>
      <c r="W701" s="979">
        <f>_xlfn.XLOOKUP($D701,Help2_FC!$D:$D,Help2_FC!S:S)</f>
        <v>0</v>
      </c>
      <c r="Y701" s="979">
        <f>_xlfn.XLOOKUP($D701,Help2_FC!$D:$D,Help2_FC!V:V)</f>
        <v>0</v>
      </c>
      <c r="Z701" s="979">
        <f>_xlfn.XLOOKUP($D701,Help2_FC!$D:$D,Help2_FC!W:W)</f>
        <v>0</v>
      </c>
      <c r="AA701" s="979">
        <f>_xlfn.XLOOKUP($D701,Help2_FC!$D:$D,Help2_FC!X:X)</f>
        <v>0</v>
      </c>
      <c r="AB701" s="979">
        <f>_xlfn.XLOOKUP($D701,Help2_FC!$D:$D,Help2_FC!Y:Y)</f>
        <v>0</v>
      </c>
      <c r="AC701" s="979">
        <f>_xlfn.XLOOKUP($D701,Help2_FC!$D:$D,Help2_FC!Z:Z)</f>
        <v>0</v>
      </c>
      <c r="AD701" s="979">
        <f>_xlfn.XLOOKUP($D701,Help2_FC!$D:$D,Help2_FC!AA:AA)</f>
        <v>0</v>
      </c>
      <c r="AE701" s="979">
        <f>_xlfn.XLOOKUP($D701,Help2_FC!$D:$D,Help2_FC!AB:AB)</f>
        <v>0</v>
      </c>
      <c r="AF701" s="979">
        <f>_xlfn.XLOOKUP($D701,Help2_FC!$D:$D,Help2_FC!AC:AC)</f>
        <v>0</v>
      </c>
      <c r="AG701" s="979">
        <f>_xlfn.XLOOKUP($D701,Help2_FC!$D:$D,Help2_FC!AD:AD)</f>
        <v>0</v>
      </c>
      <c r="AH701" s="979">
        <f>_xlfn.XLOOKUP($D701,Help2_FC!$D:$D,Help2_FC!AE:AE)</f>
        <v>0</v>
      </c>
      <c r="AI701" s="979">
        <f>_xlfn.XLOOKUP($D701,Help2_FC!$D:$D,Help2_FC!AF:AF)</f>
        <v>0</v>
      </c>
      <c r="AJ701" s="979">
        <f>_xlfn.XLOOKUP($D701,Help2_FC!$D:$D,Help2_FC!AG:AG)</f>
        <v>0</v>
      </c>
      <c r="AK701" s="979">
        <f>_xlfn.XLOOKUP($D701,Help2_FC!$D:$D,Help2_FC!AH:AH)</f>
        <v>0</v>
      </c>
      <c r="AL701" s="979">
        <f>_xlfn.XLOOKUP($D701,Help2_FC!$D:$D,Help2_FC!AI:AI)</f>
        <v>0</v>
      </c>
      <c r="AM701" s="979">
        <f>_xlfn.XLOOKUP($D701,Help2_FC!$D:$D,Help2_FC!AJ:AJ)</f>
        <v>0</v>
      </c>
      <c r="AN701" s="979">
        <f>_xlfn.XLOOKUP($D701,Help2_FC!$D:$D,Help2_FC!AK:AK)</f>
        <v>0</v>
      </c>
    </row>
    <row r="702" spans="1:40" x14ac:dyDescent="0.2">
      <c r="A702" s="1">
        <v>45626</v>
      </c>
      <c r="B702">
        <f t="shared" si="75"/>
        <v>11</v>
      </c>
      <c r="C702">
        <f t="shared" si="76"/>
        <v>2024</v>
      </c>
      <c r="D702" s="872" t="str">
        <f t="shared" si="73"/>
        <v>11´2024</v>
      </c>
      <c r="F702" s="2">
        <f t="shared" si="74"/>
        <v>24</v>
      </c>
      <c r="G702" s="1483">
        <f t="shared" si="77"/>
        <v>3.5842293906810034E-2</v>
      </c>
      <c r="H702" s="5">
        <f t="shared" si="78"/>
        <v>1</v>
      </c>
      <c r="I702" s="995">
        <f>_xlfn.XLOOKUP($D702,Help2_FC!$D:$D,Help2_FC!H:H)</f>
        <v>0</v>
      </c>
      <c r="J702" s="979">
        <f>_xlfn.XLOOKUP($D702,Help2_FC!$D:$D,Help2_FC!I:I)</f>
        <v>0</v>
      </c>
      <c r="K702" s="979">
        <f>_xlfn.XLOOKUP($D702,Help2_FC!$D:$D,Help2_FC!J:J)</f>
        <v>0</v>
      </c>
      <c r="L702" s="979">
        <f>_xlfn.XLOOKUP($D702,Help2_FC!$D:$D,Help2_FC!K:K)</f>
        <v>0</v>
      </c>
      <c r="M702" s="979">
        <f>_xlfn.XLOOKUP($D702,Help2_FC!$D:$D,Help2_FC!L:L)</f>
        <v>0</v>
      </c>
      <c r="N702" s="979">
        <f>_xlfn.XLOOKUP($D702,Help2_FC!$D:$D,Help2_FC!M:M)</f>
        <v>0</v>
      </c>
      <c r="P702" s="979">
        <f>_xlfn.XLOOKUP($D702,Help2_FC!$D:$D,Help2_FC!F:F)</f>
        <v>669.6</v>
      </c>
      <c r="Q702" s="979">
        <f t="shared" si="79"/>
        <v>720</v>
      </c>
      <c r="R702" s="979">
        <f>_xlfn.XLOOKUP($D702,Help2_FC!$D:$D,Help2_FC!N:N)</f>
        <v>0</v>
      </c>
      <c r="S702" s="979">
        <f>_xlfn.XLOOKUP($D702,Help2_FC!$D:$D,Help2_FC!O:O)</f>
        <v>0</v>
      </c>
      <c r="T702" s="979">
        <f>_xlfn.XLOOKUP($D702,Help2_FC!$D:$D,Help2_FC!P:P)</f>
        <v>0</v>
      </c>
      <c r="U702" s="979">
        <f>_xlfn.XLOOKUP($D702,Help2_FC!$D:$D,Help2_FC!Q:Q)</f>
        <v>0</v>
      </c>
      <c r="V702" s="979">
        <f>_xlfn.XLOOKUP($D702,Help2_FC!$D:$D,Help2_FC!R:R)</f>
        <v>0</v>
      </c>
      <c r="W702" s="979">
        <f>_xlfn.XLOOKUP($D702,Help2_FC!$D:$D,Help2_FC!S:S)</f>
        <v>0</v>
      </c>
      <c r="Y702" s="979">
        <f>_xlfn.XLOOKUP($D702,Help2_FC!$D:$D,Help2_FC!V:V)</f>
        <v>0</v>
      </c>
      <c r="Z702" s="979">
        <f>_xlfn.XLOOKUP($D702,Help2_FC!$D:$D,Help2_FC!W:W)</f>
        <v>0</v>
      </c>
      <c r="AA702" s="979">
        <f>_xlfn.XLOOKUP($D702,Help2_FC!$D:$D,Help2_FC!X:X)</f>
        <v>0</v>
      </c>
      <c r="AB702" s="979">
        <f>_xlfn.XLOOKUP($D702,Help2_FC!$D:$D,Help2_FC!Y:Y)</f>
        <v>0</v>
      </c>
      <c r="AC702" s="979">
        <f>_xlfn.XLOOKUP($D702,Help2_FC!$D:$D,Help2_FC!Z:Z)</f>
        <v>0</v>
      </c>
      <c r="AD702" s="979">
        <f>_xlfn.XLOOKUP($D702,Help2_FC!$D:$D,Help2_FC!AA:AA)</f>
        <v>0</v>
      </c>
      <c r="AE702" s="979">
        <f>_xlfn.XLOOKUP($D702,Help2_FC!$D:$D,Help2_FC!AB:AB)</f>
        <v>0</v>
      </c>
      <c r="AF702" s="979">
        <f>_xlfn.XLOOKUP($D702,Help2_FC!$D:$D,Help2_FC!AC:AC)</f>
        <v>0</v>
      </c>
      <c r="AG702" s="979">
        <f>_xlfn.XLOOKUP($D702,Help2_FC!$D:$D,Help2_FC!AD:AD)</f>
        <v>0</v>
      </c>
      <c r="AH702" s="979">
        <f>_xlfn.XLOOKUP($D702,Help2_FC!$D:$D,Help2_FC!AE:AE)</f>
        <v>0</v>
      </c>
      <c r="AI702" s="979">
        <f>_xlfn.XLOOKUP($D702,Help2_FC!$D:$D,Help2_FC!AF:AF)</f>
        <v>0</v>
      </c>
      <c r="AJ702" s="979">
        <f>_xlfn.XLOOKUP($D702,Help2_FC!$D:$D,Help2_FC!AG:AG)</f>
        <v>0</v>
      </c>
      <c r="AK702" s="979">
        <f>_xlfn.XLOOKUP($D702,Help2_FC!$D:$D,Help2_FC!AH:AH)</f>
        <v>0</v>
      </c>
      <c r="AL702" s="979">
        <f>_xlfn.XLOOKUP($D702,Help2_FC!$D:$D,Help2_FC!AI:AI)</f>
        <v>0</v>
      </c>
      <c r="AM702" s="979">
        <f>_xlfn.XLOOKUP($D702,Help2_FC!$D:$D,Help2_FC!AJ:AJ)</f>
        <v>0</v>
      </c>
      <c r="AN702" s="979">
        <f>_xlfn.XLOOKUP($D702,Help2_FC!$D:$D,Help2_FC!AK:AK)</f>
        <v>0</v>
      </c>
    </row>
    <row r="703" spans="1:40" x14ac:dyDescent="0.2">
      <c r="A703" s="1">
        <v>45627</v>
      </c>
      <c r="B703">
        <f t="shared" si="75"/>
        <v>12</v>
      </c>
      <c r="C703">
        <f t="shared" si="76"/>
        <v>2024</v>
      </c>
      <c r="D703" s="872" t="str">
        <f t="shared" si="73"/>
        <v>12´2024</v>
      </c>
      <c r="F703" s="2">
        <f t="shared" si="74"/>
        <v>24</v>
      </c>
      <c r="G703" s="1483">
        <f t="shared" si="77"/>
        <v>3.460207612456747E-2</v>
      </c>
      <c r="H703" s="5">
        <f t="shared" si="78"/>
        <v>1</v>
      </c>
      <c r="I703" s="995">
        <f>_xlfn.XLOOKUP($D703,Help2_FC!$D:$D,Help2_FC!H:H)</f>
        <v>0</v>
      </c>
      <c r="J703" s="979">
        <f>_xlfn.XLOOKUP($D703,Help2_FC!$D:$D,Help2_FC!I:I)</f>
        <v>0</v>
      </c>
      <c r="K703" s="979">
        <f>_xlfn.XLOOKUP($D703,Help2_FC!$D:$D,Help2_FC!J:J)</f>
        <v>0</v>
      </c>
      <c r="L703" s="979">
        <f>_xlfn.XLOOKUP($D703,Help2_FC!$D:$D,Help2_FC!K:K)</f>
        <v>0</v>
      </c>
      <c r="M703" s="979">
        <f>_xlfn.XLOOKUP($D703,Help2_FC!$D:$D,Help2_FC!L:L)</f>
        <v>0</v>
      </c>
      <c r="N703" s="979">
        <f>_xlfn.XLOOKUP($D703,Help2_FC!$D:$D,Help2_FC!M:M)</f>
        <v>0</v>
      </c>
      <c r="P703" s="979">
        <f>_xlfn.XLOOKUP($D703,Help2_FC!$D:$D,Help2_FC!F:F)</f>
        <v>693.6</v>
      </c>
      <c r="Q703" s="979">
        <f t="shared" si="79"/>
        <v>744</v>
      </c>
      <c r="R703" s="979">
        <f>_xlfn.XLOOKUP($D703,Help2_FC!$D:$D,Help2_FC!N:N)</f>
        <v>0</v>
      </c>
      <c r="S703" s="979">
        <f>_xlfn.XLOOKUP($D703,Help2_FC!$D:$D,Help2_FC!O:O)</f>
        <v>0</v>
      </c>
      <c r="T703" s="979">
        <f>_xlfn.XLOOKUP($D703,Help2_FC!$D:$D,Help2_FC!P:P)</f>
        <v>0</v>
      </c>
      <c r="U703" s="979">
        <f>_xlfn.XLOOKUP($D703,Help2_FC!$D:$D,Help2_FC!Q:Q)</f>
        <v>0</v>
      </c>
      <c r="V703" s="979">
        <f>_xlfn.XLOOKUP($D703,Help2_FC!$D:$D,Help2_FC!R:R)</f>
        <v>0</v>
      </c>
      <c r="W703" s="979">
        <f>_xlfn.XLOOKUP($D703,Help2_FC!$D:$D,Help2_FC!S:S)</f>
        <v>0</v>
      </c>
      <c r="Y703" s="979">
        <f>_xlfn.XLOOKUP($D703,Help2_FC!$D:$D,Help2_FC!V:V)</f>
        <v>0</v>
      </c>
      <c r="Z703" s="979">
        <f>_xlfn.XLOOKUP($D703,Help2_FC!$D:$D,Help2_FC!W:W)</f>
        <v>0</v>
      </c>
      <c r="AA703" s="979">
        <f>_xlfn.XLOOKUP($D703,Help2_FC!$D:$D,Help2_FC!X:X)</f>
        <v>0</v>
      </c>
      <c r="AB703" s="979">
        <f>_xlfn.XLOOKUP($D703,Help2_FC!$D:$D,Help2_FC!Y:Y)</f>
        <v>0</v>
      </c>
      <c r="AC703" s="979">
        <f>_xlfn.XLOOKUP($D703,Help2_FC!$D:$D,Help2_FC!Z:Z)</f>
        <v>0</v>
      </c>
      <c r="AD703" s="979">
        <f>_xlfn.XLOOKUP($D703,Help2_FC!$D:$D,Help2_FC!AA:AA)</f>
        <v>0</v>
      </c>
      <c r="AE703" s="979">
        <f>_xlfn.XLOOKUP($D703,Help2_FC!$D:$D,Help2_FC!AB:AB)</f>
        <v>0</v>
      </c>
      <c r="AF703" s="979">
        <f>_xlfn.XLOOKUP($D703,Help2_FC!$D:$D,Help2_FC!AC:AC)</f>
        <v>0</v>
      </c>
      <c r="AG703" s="979">
        <f>_xlfn.XLOOKUP($D703,Help2_FC!$D:$D,Help2_FC!AD:AD)</f>
        <v>0</v>
      </c>
      <c r="AH703" s="979">
        <f>_xlfn.XLOOKUP($D703,Help2_FC!$D:$D,Help2_FC!AE:AE)</f>
        <v>0</v>
      </c>
      <c r="AI703" s="979">
        <f>_xlfn.XLOOKUP($D703,Help2_FC!$D:$D,Help2_FC!AF:AF)</f>
        <v>0</v>
      </c>
      <c r="AJ703" s="979">
        <f>_xlfn.XLOOKUP($D703,Help2_FC!$D:$D,Help2_FC!AG:AG)</f>
        <v>0</v>
      </c>
      <c r="AK703" s="979">
        <f>_xlfn.XLOOKUP($D703,Help2_FC!$D:$D,Help2_FC!AH:AH)</f>
        <v>0</v>
      </c>
      <c r="AL703" s="979">
        <f>_xlfn.XLOOKUP($D703,Help2_FC!$D:$D,Help2_FC!AI:AI)</f>
        <v>0</v>
      </c>
      <c r="AM703" s="979">
        <f>_xlfn.XLOOKUP($D703,Help2_FC!$D:$D,Help2_FC!AJ:AJ)</f>
        <v>0</v>
      </c>
      <c r="AN703" s="979">
        <f>_xlfn.XLOOKUP($D703,Help2_FC!$D:$D,Help2_FC!AK:AK)</f>
        <v>0</v>
      </c>
    </row>
    <row r="704" spans="1:40" x14ac:dyDescent="0.2">
      <c r="A704" s="1">
        <v>45628</v>
      </c>
      <c r="B704">
        <f t="shared" si="75"/>
        <v>12</v>
      </c>
      <c r="C704">
        <f t="shared" si="76"/>
        <v>2024</v>
      </c>
      <c r="D704" s="872" t="str">
        <f t="shared" si="73"/>
        <v>12´2024</v>
      </c>
      <c r="F704" s="2">
        <f t="shared" si="74"/>
        <v>24</v>
      </c>
      <c r="G704" s="1483">
        <f t="shared" si="77"/>
        <v>3.460207612456747E-2</v>
      </c>
      <c r="H704" s="5">
        <f t="shared" si="78"/>
        <v>1</v>
      </c>
      <c r="I704" s="995">
        <f>_xlfn.XLOOKUP($D704,Help2_FC!$D:$D,Help2_FC!H:H)</f>
        <v>0</v>
      </c>
      <c r="J704" s="979">
        <f>_xlfn.XLOOKUP($D704,Help2_FC!$D:$D,Help2_FC!I:I)</f>
        <v>0</v>
      </c>
      <c r="K704" s="979">
        <f>_xlfn.XLOOKUP($D704,Help2_FC!$D:$D,Help2_FC!J:J)</f>
        <v>0</v>
      </c>
      <c r="L704" s="979">
        <f>_xlfn.XLOOKUP($D704,Help2_FC!$D:$D,Help2_FC!K:K)</f>
        <v>0</v>
      </c>
      <c r="M704" s="979">
        <f>_xlfn.XLOOKUP($D704,Help2_FC!$D:$D,Help2_FC!L:L)</f>
        <v>0</v>
      </c>
      <c r="N704" s="979">
        <f>_xlfn.XLOOKUP($D704,Help2_FC!$D:$D,Help2_FC!M:M)</f>
        <v>0</v>
      </c>
      <c r="P704" s="979">
        <f>_xlfn.XLOOKUP($D704,Help2_FC!$D:$D,Help2_FC!F:F)</f>
        <v>693.6</v>
      </c>
      <c r="Q704" s="979">
        <f t="shared" si="79"/>
        <v>744</v>
      </c>
      <c r="R704" s="979">
        <f>_xlfn.XLOOKUP($D704,Help2_FC!$D:$D,Help2_FC!N:N)</f>
        <v>0</v>
      </c>
      <c r="S704" s="979">
        <f>_xlfn.XLOOKUP($D704,Help2_FC!$D:$D,Help2_FC!O:O)</f>
        <v>0</v>
      </c>
      <c r="T704" s="979">
        <f>_xlfn.XLOOKUP($D704,Help2_FC!$D:$D,Help2_FC!P:P)</f>
        <v>0</v>
      </c>
      <c r="U704" s="979">
        <f>_xlfn.XLOOKUP($D704,Help2_FC!$D:$D,Help2_FC!Q:Q)</f>
        <v>0</v>
      </c>
      <c r="V704" s="979">
        <f>_xlfn.XLOOKUP($D704,Help2_FC!$D:$D,Help2_FC!R:R)</f>
        <v>0</v>
      </c>
      <c r="W704" s="979">
        <f>_xlfn.XLOOKUP($D704,Help2_FC!$D:$D,Help2_FC!S:S)</f>
        <v>0</v>
      </c>
      <c r="Y704" s="979">
        <f>_xlfn.XLOOKUP($D704,Help2_FC!$D:$D,Help2_FC!V:V)</f>
        <v>0</v>
      </c>
      <c r="Z704" s="979">
        <f>_xlfn.XLOOKUP($D704,Help2_FC!$D:$D,Help2_FC!W:W)</f>
        <v>0</v>
      </c>
      <c r="AA704" s="979">
        <f>_xlfn.XLOOKUP($D704,Help2_FC!$D:$D,Help2_FC!X:X)</f>
        <v>0</v>
      </c>
      <c r="AB704" s="979">
        <f>_xlfn.XLOOKUP($D704,Help2_FC!$D:$D,Help2_FC!Y:Y)</f>
        <v>0</v>
      </c>
      <c r="AC704" s="979">
        <f>_xlfn.XLOOKUP($D704,Help2_FC!$D:$D,Help2_FC!Z:Z)</f>
        <v>0</v>
      </c>
      <c r="AD704" s="979">
        <f>_xlfn.XLOOKUP($D704,Help2_FC!$D:$D,Help2_FC!AA:AA)</f>
        <v>0</v>
      </c>
      <c r="AE704" s="979">
        <f>_xlfn.XLOOKUP($D704,Help2_FC!$D:$D,Help2_FC!AB:AB)</f>
        <v>0</v>
      </c>
      <c r="AF704" s="979">
        <f>_xlfn.XLOOKUP($D704,Help2_FC!$D:$D,Help2_FC!AC:AC)</f>
        <v>0</v>
      </c>
      <c r="AG704" s="979">
        <f>_xlfn.XLOOKUP($D704,Help2_FC!$D:$D,Help2_FC!AD:AD)</f>
        <v>0</v>
      </c>
      <c r="AH704" s="979">
        <f>_xlfn.XLOOKUP($D704,Help2_FC!$D:$D,Help2_FC!AE:AE)</f>
        <v>0</v>
      </c>
      <c r="AI704" s="979">
        <f>_xlfn.XLOOKUP($D704,Help2_FC!$D:$D,Help2_FC!AF:AF)</f>
        <v>0</v>
      </c>
      <c r="AJ704" s="979">
        <f>_xlfn.XLOOKUP($D704,Help2_FC!$D:$D,Help2_FC!AG:AG)</f>
        <v>0</v>
      </c>
      <c r="AK704" s="979">
        <f>_xlfn.XLOOKUP($D704,Help2_FC!$D:$D,Help2_FC!AH:AH)</f>
        <v>0</v>
      </c>
      <c r="AL704" s="979">
        <f>_xlfn.XLOOKUP($D704,Help2_FC!$D:$D,Help2_FC!AI:AI)</f>
        <v>0</v>
      </c>
      <c r="AM704" s="979">
        <f>_xlfn.XLOOKUP($D704,Help2_FC!$D:$D,Help2_FC!AJ:AJ)</f>
        <v>0</v>
      </c>
      <c r="AN704" s="979">
        <f>_xlfn.XLOOKUP($D704,Help2_FC!$D:$D,Help2_FC!AK:AK)</f>
        <v>0</v>
      </c>
    </row>
    <row r="705" spans="1:40" x14ac:dyDescent="0.2">
      <c r="A705" s="1">
        <v>45629</v>
      </c>
      <c r="B705">
        <f t="shared" si="75"/>
        <v>12</v>
      </c>
      <c r="C705">
        <f t="shared" si="76"/>
        <v>2024</v>
      </c>
      <c r="D705" s="872" t="str">
        <f t="shared" si="73"/>
        <v>12´2024</v>
      </c>
      <c r="F705" s="2">
        <f t="shared" si="74"/>
        <v>24</v>
      </c>
      <c r="G705" s="1483">
        <f t="shared" si="77"/>
        <v>3.460207612456747E-2</v>
      </c>
      <c r="H705" s="5">
        <f t="shared" si="78"/>
        <v>1</v>
      </c>
      <c r="I705" s="995">
        <f>_xlfn.XLOOKUP($D705,Help2_FC!$D:$D,Help2_FC!H:H)</f>
        <v>0</v>
      </c>
      <c r="J705" s="979">
        <f>_xlfn.XLOOKUP($D705,Help2_FC!$D:$D,Help2_FC!I:I)</f>
        <v>0</v>
      </c>
      <c r="K705" s="979">
        <f>_xlfn.XLOOKUP($D705,Help2_FC!$D:$D,Help2_FC!J:J)</f>
        <v>0</v>
      </c>
      <c r="L705" s="979">
        <f>_xlfn.XLOOKUP($D705,Help2_FC!$D:$D,Help2_FC!K:K)</f>
        <v>0</v>
      </c>
      <c r="M705" s="979">
        <f>_xlfn.XLOOKUP($D705,Help2_FC!$D:$D,Help2_FC!L:L)</f>
        <v>0</v>
      </c>
      <c r="N705" s="979">
        <f>_xlfn.XLOOKUP($D705,Help2_FC!$D:$D,Help2_FC!M:M)</f>
        <v>0</v>
      </c>
      <c r="P705" s="979">
        <f>_xlfn.XLOOKUP($D705,Help2_FC!$D:$D,Help2_FC!F:F)</f>
        <v>693.6</v>
      </c>
      <c r="Q705" s="979">
        <f t="shared" si="79"/>
        <v>744</v>
      </c>
      <c r="R705" s="979">
        <f>_xlfn.XLOOKUP($D705,Help2_FC!$D:$D,Help2_FC!N:N)</f>
        <v>0</v>
      </c>
      <c r="S705" s="979">
        <f>_xlfn.XLOOKUP($D705,Help2_FC!$D:$D,Help2_FC!O:O)</f>
        <v>0</v>
      </c>
      <c r="T705" s="979">
        <f>_xlfn.XLOOKUP($D705,Help2_FC!$D:$D,Help2_FC!P:P)</f>
        <v>0</v>
      </c>
      <c r="U705" s="979">
        <f>_xlfn.XLOOKUP($D705,Help2_FC!$D:$D,Help2_FC!Q:Q)</f>
        <v>0</v>
      </c>
      <c r="V705" s="979">
        <f>_xlfn.XLOOKUP($D705,Help2_FC!$D:$D,Help2_FC!R:R)</f>
        <v>0</v>
      </c>
      <c r="W705" s="979">
        <f>_xlfn.XLOOKUP($D705,Help2_FC!$D:$D,Help2_FC!S:S)</f>
        <v>0</v>
      </c>
      <c r="Y705" s="979">
        <f>_xlfn.XLOOKUP($D705,Help2_FC!$D:$D,Help2_FC!V:V)</f>
        <v>0</v>
      </c>
      <c r="Z705" s="979">
        <f>_xlfn.XLOOKUP($D705,Help2_FC!$D:$D,Help2_FC!W:W)</f>
        <v>0</v>
      </c>
      <c r="AA705" s="979">
        <f>_xlfn.XLOOKUP($D705,Help2_FC!$D:$D,Help2_FC!X:X)</f>
        <v>0</v>
      </c>
      <c r="AB705" s="979">
        <f>_xlfn.XLOOKUP($D705,Help2_FC!$D:$D,Help2_FC!Y:Y)</f>
        <v>0</v>
      </c>
      <c r="AC705" s="979">
        <f>_xlfn.XLOOKUP($D705,Help2_FC!$D:$D,Help2_FC!Z:Z)</f>
        <v>0</v>
      </c>
      <c r="AD705" s="979">
        <f>_xlfn.XLOOKUP($D705,Help2_FC!$D:$D,Help2_FC!AA:AA)</f>
        <v>0</v>
      </c>
      <c r="AE705" s="979">
        <f>_xlfn.XLOOKUP($D705,Help2_FC!$D:$D,Help2_FC!AB:AB)</f>
        <v>0</v>
      </c>
      <c r="AF705" s="979">
        <f>_xlfn.XLOOKUP($D705,Help2_FC!$D:$D,Help2_FC!AC:AC)</f>
        <v>0</v>
      </c>
      <c r="AG705" s="979">
        <f>_xlfn.XLOOKUP($D705,Help2_FC!$D:$D,Help2_FC!AD:AD)</f>
        <v>0</v>
      </c>
      <c r="AH705" s="979">
        <f>_xlfn.XLOOKUP($D705,Help2_FC!$D:$D,Help2_FC!AE:AE)</f>
        <v>0</v>
      </c>
      <c r="AI705" s="979">
        <f>_xlfn.XLOOKUP($D705,Help2_FC!$D:$D,Help2_FC!AF:AF)</f>
        <v>0</v>
      </c>
      <c r="AJ705" s="979">
        <f>_xlfn.XLOOKUP($D705,Help2_FC!$D:$D,Help2_FC!AG:AG)</f>
        <v>0</v>
      </c>
      <c r="AK705" s="979">
        <f>_xlfn.XLOOKUP($D705,Help2_FC!$D:$D,Help2_FC!AH:AH)</f>
        <v>0</v>
      </c>
      <c r="AL705" s="979">
        <f>_xlfn.XLOOKUP($D705,Help2_FC!$D:$D,Help2_FC!AI:AI)</f>
        <v>0</v>
      </c>
      <c r="AM705" s="979">
        <f>_xlfn.XLOOKUP($D705,Help2_FC!$D:$D,Help2_FC!AJ:AJ)</f>
        <v>0</v>
      </c>
      <c r="AN705" s="979">
        <f>_xlfn.XLOOKUP($D705,Help2_FC!$D:$D,Help2_FC!AK:AK)</f>
        <v>0</v>
      </c>
    </row>
    <row r="706" spans="1:40" x14ac:dyDescent="0.2">
      <c r="A706" s="1">
        <v>45630</v>
      </c>
      <c r="B706">
        <f t="shared" si="75"/>
        <v>12</v>
      </c>
      <c r="C706">
        <f t="shared" si="76"/>
        <v>2024</v>
      </c>
      <c r="D706" s="872" t="str">
        <f t="shared" si="73"/>
        <v>12´2024</v>
      </c>
      <c r="F706" s="2">
        <f t="shared" si="74"/>
        <v>24</v>
      </c>
      <c r="G706" s="1483">
        <f t="shared" si="77"/>
        <v>3.460207612456747E-2</v>
      </c>
      <c r="H706" s="5">
        <f t="shared" si="78"/>
        <v>1</v>
      </c>
      <c r="I706" s="995">
        <f>_xlfn.XLOOKUP($D706,Help2_FC!$D:$D,Help2_FC!H:H)</f>
        <v>0</v>
      </c>
      <c r="J706" s="979">
        <f>_xlfn.XLOOKUP($D706,Help2_FC!$D:$D,Help2_FC!I:I)</f>
        <v>0</v>
      </c>
      <c r="K706" s="979">
        <f>_xlfn.XLOOKUP($D706,Help2_FC!$D:$D,Help2_FC!J:J)</f>
        <v>0</v>
      </c>
      <c r="L706" s="979">
        <f>_xlfn.XLOOKUP($D706,Help2_FC!$D:$D,Help2_FC!K:K)</f>
        <v>0</v>
      </c>
      <c r="M706" s="979">
        <f>_xlfn.XLOOKUP($D706,Help2_FC!$D:$D,Help2_FC!L:L)</f>
        <v>0</v>
      </c>
      <c r="N706" s="979">
        <f>_xlfn.XLOOKUP($D706,Help2_FC!$D:$D,Help2_FC!M:M)</f>
        <v>0</v>
      </c>
      <c r="P706" s="979">
        <f>_xlfn.XLOOKUP($D706,Help2_FC!$D:$D,Help2_FC!F:F)</f>
        <v>693.6</v>
      </c>
      <c r="Q706" s="979">
        <f t="shared" si="79"/>
        <v>744</v>
      </c>
      <c r="R706" s="979">
        <f>_xlfn.XLOOKUP($D706,Help2_FC!$D:$D,Help2_FC!N:N)</f>
        <v>0</v>
      </c>
      <c r="S706" s="979">
        <f>_xlfn.XLOOKUP($D706,Help2_FC!$D:$D,Help2_FC!O:O)</f>
        <v>0</v>
      </c>
      <c r="T706" s="979">
        <f>_xlfn.XLOOKUP($D706,Help2_FC!$D:$D,Help2_FC!P:P)</f>
        <v>0</v>
      </c>
      <c r="U706" s="979">
        <f>_xlfn.XLOOKUP($D706,Help2_FC!$D:$D,Help2_FC!Q:Q)</f>
        <v>0</v>
      </c>
      <c r="V706" s="979">
        <f>_xlfn.XLOOKUP($D706,Help2_FC!$D:$D,Help2_FC!R:R)</f>
        <v>0</v>
      </c>
      <c r="W706" s="979">
        <f>_xlfn.XLOOKUP($D706,Help2_FC!$D:$D,Help2_FC!S:S)</f>
        <v>0</v>
      </c>
      <c r="Y706" s="979">
        <f>_xlfn.XLOOKUP($D706,Help2_FC!$D:$D,Help2_FC!V:V)</f>
        <v>0</v>
      </c>
      <c r="Z706" s="979">
        <f>_xlfn.XLOOKUP($D706,Help2_FC!$D:$D,Help2_FC!W:W)</f>
        <v>0</v>
      </c>
      <c r="AA706" s="979">
        <f>_xlfn.XLOOKUP($D706,Help2_FC!$D:$D,Help2_FC!X:X)</f>
        <v>0</v>
      </c>
      <c r="AB706" s="979">
        <f>_xlfn.XLOOKUP($D706,Help2_FC!$D:$D,Help2_FC!Y:Y)</f>
        <v>0</v>
      </c>
      <c r="AC706" s="979">
        <f>_xlfn.XLOOKUP($D706,Help2_FC!$D:$D,Help2_FC!Z:Z)</f>
        <v>0</v>
      </c>
      <c r="AD706" s="979">
        <f>_xlfn.XLOOKUP($D706,Help2_FC!$D:$D,Help2_FC!AA:AA)</f>
        <v>0</v>
      </c>
      <c r="AE706" s="979">
        <f>_xlfn.XLOOKUP($D706,Help2_FC!$D:$D,Help2_FC!AB:AB)</f>
        <v>0</v>
      </c>
      <c r="AF706" s="979">
        <f>_xlfn.XLOOKUP($D706,Help2_FC!$D:$D,Help2_FC!AC:AC)</f>
        <v>0</v>
      </c>
      <c r="AG706" s="979">
        <f>_xlfn.XLOOKUP($D706,Help2_FC!$D:$D,Help2_FC!AD:AD)</f>
        <v>0</v>
      </c>
      <c r="AH706" s="979">
        <f>_xlfn.XLOOKUP($D706,Help2_FC!$D:$D,Help2_FC!AE:AE)</f>
        <v>0</v>
      </c>
      <c r="AI706" s="979">
        <f>_xlfn.XLOOKUP($D706,Help2_FC!$D:$D,Help2_FC!AF:AF)</f>
        <v>0</v>
      </c>
      <c r="AJ706" s="979">
        <f>_xlfn.XLOOKUP($D706,Help2_FC!$D:$D,Help2_FC!AG:AG)</f>
        <v>0</v>
      </c>
      <c r="AK706" s="979">
        <f>_xlfn.XLOOKUP($D706,Help2_FC!$D:$D,Help2_FC!AH:AH)</f>
        <v>0</v>
      </c>
      <c r="AL706" s="979">
        <f>_xlfn.XLOOKUP($D706,Help2_FC!$D:$D,Help2_FC!AI:AI)</f>
        <v>0</v>
      </c>
      <c r="AM706" s="979">
        <f>_xlfn.XLOOKUP($D706,Help2_FC!$D:$D,Help2_FC!AJ:AJ)</f>
        <v>0</v>
      </c>
      <c r="AN706" s="979">
        <f>_xlfn.XLOOKUP($D706,Help2_FC!$D:$D,Help2_FC!AK:AK)</f>
        <v>0</v>
      </c>
    </row>
    <row r="707" spans="1:40" x14ac:dyDescent="0.2">
      <c r="A707" s="1">
        <v>45631</v>
      </c>
      <c r="B707">
        <f t="shared" si="75"/>
        <v>12</v>
      </c>
      <c r="C707">
        <f t="shared" si="76"/>
        <v>2024</v>
      </c>
      <c r="D707" s="872" t="str">
        <f t="shared" si="73"/>
        <v>12´2024</v>
      </c>
      <c r="F707" s="2">
        <f t="shared" si="74"/>
        <v>24</v>
      </c>
      <c r="G707" s="1483">
        <f t="shared" si="77"/>
        <v>3.460207612456747E-2</v>
      </c>
      <c r="H707" s="5">
        <f t="shared" si="78"/>
        <v>1</v>
      </c>
      <c r="I707" s="995">
        <f>_xlfn.XLOOKUP($D707,Help2_FC!$D:$D,Help2_FC!H:H)</f>
        <v>0</v>
      </c>
      <c r="J707" s="979">
        <f>_xlfn.XLOOKUP($D707,Help2_FC!$D:$D,Help2_FC!I:I)</f>
        <v>0</v>
      </c>
      <c r="K707" s="979">
        <f>_xlfn.XLOOKUP($D707,Help2_FC!$D:$D,Help2_FC!J:J)</f>
        <v>0</v>
      </c>
      <c r="L707" s="979">
        <f>_xlfn.XLOOKUP($D707,Help2_FC!$D:$D,Help2_FC!K:K)</f>
        <v>0</v>
      </c>
      <c r="M707" s="979">
        <f>_xlfn.XLOOKUP($D707,Help2_FC!$D:$D,Help2_FC!L:L)</f>
        <v>0</v>
      </c>
      <c r="N707" s="979">
        <f>_xlfn.XLOOKUP($D707,Help2_FC!$D:$D,Help2_FC!M:M)</f>
        <v>0</v>
      </c>
      <c r="P707" s="979">
        <f>_xlfn.XLOOKUP($D707,Help2_FC!$D:$D,Help2_FC!F:F)</f>
        <v>693.6</v>
      </c>
      <c r="Q707" s="979">
        <f t="shared" si="79"/>
        <v>744</v>
      </c>
      <c r="R707" s="979">
        <f>_xlfn.XLOOKUP($D707,Help2_FC!$D:$D,Help2_FC!N:N)</f>
        <v>0</v>
      </c>
      <c r="S707" s="979">
        <f>_xlfn.XLOOKUP($D707,Help2_FC!$D:$D,Help2_FC!O:O)</f>
        <v>0</v>
      </c>
      <c r="T707" s="979">
        <f>_xlfn.XLOOKUP($D707,Help2_FC!$D:$D,Help2_FC!P:P)</f>
        <v>0</v>
      </c>
      <c r="U707" s="979">
        <f>_xlfn.XLOOKUP($D707,Help2_FC!$D:$D,Help2_FC!Q:Q)</f>
        <v>0</v>
      </c>
      <c r="V707" s="979">
        <f>_xlfn.XLOOKUP($D707,Help2_FC!$D:$D,Help2_FC!R:R)</f>
        <v>0</v>
      </c>
      <c r="W707" s="979">
        <f>_xlfn.XLOOKUP($D707,Help2_FC!$D:$D,Help2_FC!S:S)</f>
        <v>0</v>
      </c>
      <c r="Y707" s="979">
        <f>_xlfn.XLOOKUP($D707,Help2_FC!$D:$D,Help2_FC!V:V)</f>
        <v>0</v>
      </c>
      <c r="Z707" s="979">
        <f>_xlfn.XLOOKUP($D707,Help2_FC!$D:$D,Help2_FC!W:W)</f>
        <v>0</v>
      </c>
      <c r="AA707" s="979">
        <f>_xlfn.XLOOKUP($D707,Help2_FC!$D:$D,Help2_FC!X:X)</f>
        <v>0</v>
      </c>
      <c r="AB707" s="979">
        <f>_xlfn.XLOOKUP($D707,Help2_FC!$D:$D,Help2_FC!Y:Y)</f>
        <v>0</v>
      </c>
      <c r="AC707" s="979">
        <f>_xlfn.XLOOKUP($D707,Help2_FC!$D:$D,Help2_FC!Z:Z)</f>
        <v>0</v>
      </c>
      <c r="AD707" s="979">
        <f>_xlfn.XLOOKUP($D707,Help2_FC!$D:$D,Help2_FC!AA:AA)</f>
        <v>0</v>
      </c>
      <c r="AE707" s="979">
        <f>_xlfn.XLOOKUP($D707,Help2_FC!$D:$D,Help2_FC!AB:AB)</f>
        <v>0</v>
      </c>
      <c r="AF707" s="979">
        <f>_xlfn.XLOOKUP($D707,Help2_FC!$D:$D,Help2_FC!AC:AC)</f>
        <v>0</v>
      </c>
      <c r="AG707" s="979">
        <f>_xlfn.XLOOKUP($D707,Help2_FC!$D:$D,Help2_FC!AD:AD)</f>
        <v>0</v>
      </c>
      <c r="AH707" s="979">
        <f>_xlfn.XLOOKUP($D707,Help2_FC!$D:$D,Help2_FC!AE:AE)</f>
        <v>0</v>
      </c>
      <c r="AI707" s="979">
        <f>_xlfn.XLOOKUP($D707,Help2_FC!$D:$D,Help2_FC!AF:AF)</f>
        <v>0</v>
      </c>
      <c r="AJ707" s="979">
        <f>_xlfn.XLOOKUP($D707,Help2_FC!$D:$D,Help2_FC!AG:AG)</f>
        <v>0</v>
      </c>
      <c r="AK707" s="979">
        <f>_xlfn.XLOOKUP($D707,Help2_FC!$D:$D,Help2_FC!AH:AH)</f>
        <v>0</v>
      </c>
      <c r="AL707" s="979">
        <f>_xlfn.XLOOKUP($D707,Help2_FC!$D:$D,Help2_FC!AI:AI)</f>
        <v>0</v>
      </c>
      <c r="AM707" s="979">
        <f>_xlfn.XLOOKUP($D707,Help2_FC!$D:$D,Help2_FC!AJ:AJ)</f>
        <v>0</v>
      </c>
      <c r="AN707" s="979">
        <f>_xlfn.XLOOKUP($D707,Help2_FC!$D:$D,Help2_FC!AK:AK)</f>
        <v>0</v>
      </c>
    </row>
    <row r="708" spans="1:40" x14ac:dyDescent="0.2">
      <c r="A708" s="1">
        <v>45632</v>
      </c>
      <c r="B708">
        <f t="shared" si="75"/>
        <v>12</v>
      </c>
      <c r="C708">
        <f t="shared" si="76"/>
        <v>2024</v>
      </c>
      <c r="D708" s="872" t="str">
        <f t="shared" si="73"/>
        <v>12´2024</v>
      </c>
      <c r="F708" s="2">
        <f t="shared" si="74"/>
        <v>24</v>
      </c>
      <c r="G708" s="1483">
        <f t="shared" si="77"/>
        <v>3.460207612456747E-2</v>
      </c>
      <c r="H708" s="5">
        <f t="shared" si="78"/>
        <v>1</v>
      </c>
      <c r="I708" s="995">
        <f>_xlfn.XLOOKUP($D708,Help2_FC!$D:$D,Help2_FC!H:H)</f>
        <v>0</v>
      </c>
      <c r="J708" s="979">
        <f>_xlfn.XLOOKUP($D708,Help2_FC!$D:$D,Help2_FC!I:I)</f>
        <v>0</v>
      </c>
      <c r="K708" s="979">
        <f>_xlfn.XLOOKUP($D708,Help2_FC!$D:$D,Help2_FC!J:J)</f>
        <v>0</v>
      </c>
      <c r="L708" s="979">
        <f>_xlfn.XLOOKUP($D708,Help2_FC!$D:$D,Help2_FC!K:K)</f>
        <v>0</v>
      </c>
      <c r="M708" s="979">
        <f>_xlfn.XLOOKUP($D708,Help2_FC!$D:$D,Help2_FC!L:L)</f>
        <v>0</v>
      </c>
      <c r="N708" s="979">
        <f>_xlfn.XLOOKUP($D708,Help2_FC!$D:$D,Help2_FC!M:M)</f>
        <v>0</v>
      </c>
      <c r="P708" s="979">
        <f>_xlfn.XLOOKUP($D708,Help2_FC!$D:$D,Help2_FC!F:F)</f>
        <v>693.6</v>
      </c>
      <c r="Q708" s="979">
        <f t="shared" si="79"/>
        <v>744</v>
      </c>
      <c r="R708" s="979">
        <f>_xlfn.XLOOKUP($D708,Help2_FC!$D:$D,Help2_FC!N:N)</f>
        <v>0</v>
      </c>
      <c r="S708" s="979">
        <f>_xlfn.XLOOKUP($D708,Help2_FC!$D:$D,Help2_FC!O:O)</f>
        <v>0</v>
      </c>
      <c r="T708" s="979">
        <f>_xlfn.XLOOKUP($D708,Help2_FC!$D:$D,Help2_FC!P:P)</f>
        <v>0</v>
      </c>
      <c r="U708" s="979">
        <f>_xlfn.XLOOKUP($D708,Help2_FC!$D:$D,Help2_FC!Q:Q)</f>
        <v>0</v>
      </c>
      <c r="V708" s="979">
        <f>_xlfn.XLOOKUP($D708,Help2_FC!$D:$D,Help2_FC!R:R)</f>
        <v>0</v>
      </c>
      <c r="W708" s="979">
        <f>_xlfn.XLOOKUP($D708,Help2_FC!$D:$D,Help2_FC!S:S)</f>
        <v>0</v>
      </c>
      <c r="Y708" s="979">
        <f>_xlfn.XLOOKUP($D708,Help2_FC!$D:$D,Help2_FC!V:V)</f>
        <v>0</v>
      </c>
      <c r="Z708" s="979">
        <f>_xlfn.XLOOKUP($D708,Help2_FC!$D:$D,Help2_FC!W:W)</f>
        <v>0</v>
      </c>
      <c r="AA708" s="979">
        <f>_xlfn.XLOOKUP($D708,Help2_FC!$D:$D,Help2_FC!X:X)</f>
        <v>0</v>
      </c>
      <c r="AB708" s="979">
        <f>_xlfn.XLOOKUP($D708,Help2_FC!$D:$D,Help2_FC!Y:Y)</f>
        <v>0</v>
      </c>
      <c r="AC708" s="979">
        <f>_xlfn.XLOOKUP($D708,Help2_FC!$D:$D,Help2_FC!Z:Z)</f>
        <v>0</v>
      </c>
      <c r="AD708" s="979">
        <f>_xlfn.XLOOKUP($D708,Help2_FC!$D:$D,Help2_FC!AA:AA)</f>
        <v>0</v>
      </c>
      <c r="AE708" s="979">
        <f>_xlfn.XLOOKUP($D708,Help2_FC!$D:$D,Help2_FC!AB:AB)</f>
        <v>0</v>
      </c>
      <c r="AF708" s="979">
        <f>_xlfn.XLOOKUP($D708,Help2_FC!$D:$D,Help2_FC!AC:AC)</f>
        <v>0</v>
      </c>
      <c r="AG708" s="979">
        <f>_xlfn.XLOOKUP($D708,Help2_FC!$D:$D,Help2_FC!AD:AD)</f>
        <v>0</v>
      </c>
      <c r="AH708" s="979">
        <f>_xlfn.XLOOKUP($D708,Help2_FC!$D:$D,Help2_FC!AE:AE)</f>
        <v>0</v>
      </c>
      <c r="AI708" s="979">
        <f>_xlfn.XLOOKUP($D708,Help2_FC!$D:$D,Help2_FC!AF:AF)</f>
        <v>0</v>
      </c>
      <c r="AJ708" s="979">
        <f>_xlfn.XLOOKUP($D708,Help2_FC!$D:$D,Help2_FC!AG:AG)</f>
        <v>0</v>
      </c>
      <c r="AK708" s="979">
        <f>_xlfn.XLOOKUP($D708,Help2_FC!$D:$D,Help2_FC!AH:AH)</f>
        <v>0</v>
      </c>
      <c r="AL708" s="979">
        <f>_xlfn.XLOOKUP($D708,Help2_FC!$D:$D,Help2_FC!AI:AI)</f>
        <v>0</v>
      </c>
      <c r="AM708" s="979">
        <f>_xlfn.XLOOKUP($D708,Help2_FC!$D:$D,Help2_FC!AJ:AJ)</f>
        <v>0</v>
      </c>
      <c r="AN708" s="979">
        <f>_xlfn.XLOOKUP($D708,Help2_FC!$D:$D,Help2_FC!AK:AK)</f>
        <v>0</v>
      </c>
    </row>
    <row r="709" spans="1:40" x14ac:dyDescent="0.2">
      <c r="A709" s="1">
        <v>45633</v>
      </c>
      <c r="B709">
        <f t="shared" si="75"/>
        <v>12</v>
      </c>
      <c r="C709">
        <f t="shared" si="76"/>
        <v>2024</v>
      </c>
      <c r="D709" s="872" t="str">
        <f t="shared" si="73"/>
        <v>12´2024</v>
      </c>
      <c r="E709" s="867">
        <v>12</v>
      </c>
      <c r="F709" s="2">
        <f t="shared" si="74"/>
        <v>12</v>
      </c>
      <c r="G709" s="1483">
        <f t="shared" si="77"/>
        <v>1.7301038062283735E-2</v>
      </c>
      <c r="H709" s="5">
        <f t="shared" si="78"/>
        <v>0.5</v>
      </c>
      <c r="I709" s="995">
        <f>_xlfn.XLOOKUP($D709,Help2_FC!$D:$D,Help2_FC!H:H)</f>
        <v>0</v>
      </c>
      <c r="J709" s="979">
        <f>_xlfn.XLOOKUP($D709,Help2_FC!$D:$D,Help2_FC!I:I)</f>
        <v>0</v>
      </c>
      <c r="K709" s="979">
        <f>_xlfn.XLOOKUP($D709,Help2_FC!$D:$D,Help2_FC!J:J)</f>
        <v>0</v>
      </c>
      <c r="L709" s="979">
        <f>_xlfn.XLOOKUP($D709,Help2_FC!$D:$D,Help2_FC!K:K)</f>
        <v>0</v>
      </c>
      <c r="M709" s="979">
        <f>_xlfn.XLOOKUP($D709,Help2_FC!$D:$D,Help2_FC!L:L)</f>
        <v>0</v>
      </c>
      <c r="N709" s="979">
        <f>_xlfn.XLOOKUP($D709,Help2_FC!$D:$D,Help2_FC!M:M)</f>
        <v>0</v>
      </c>
      <c r="P709" s="979">
        <f>_xlfn.XLOOKUP($D709,Help2_FC!$D:$D,Help2_FC!F:F)</f>
        <v>693.6</v>
      </c>
      <c r="Q709" s="979">
        <f t="shared" si="79"/>
        <v>744</v>
      </c>
      <c r="R709" s="979">
        <f>_xlfn.XLOOKUP($D709,Help2_FC!$D:$D,Help2_FC!N:N)</f>
        <v>0</v>
      </c>
      <c r="S709" s="979">
        <f>_xlfn.XLOOKUP($D709,Help2_FC!$D:$D,Help2_FC!O:O)</f>
        <v>0</v>
      </c>
      <c r="T709" s="979">
        <f>_xlfn.XLOOKUP($D709,Help2_FC!$D:$D,Help2_FC!P:P)</f>
        <v>0</v>
      </c>
      <c r="U709" s="979">
        <f>_xlfn.XLOOKUP($D709,Help2_FC!$D:$D,Help2_FC!Q:Q)</f>
        <v>0</v>
      </c>
      <c r="V709" s="979">
        <f>_xlfn.XLOOKUP($D709,Help2_FC!$D:$D,Help2_FC!R:R)</f>
        <v>0</v>
      </c>
      <c r="W709" s="979">
        <f>_xlfn.XLOOKUP($D709,Help2_FC!$D:$D,Help2_FC!S:S)</f>
        <v>0</v>
      </c>
      <c r="Y709" s="979">
        <f>_xlfn.XLOOKUP($D709,Help2_FC!$D:$D,Help2_FC!V:V)</f>
        <v>0</v>
      </c>
      <c r="Z709" s="979">
        <f>_xlfn.XLOOKUP($D709,Help2_FC!$D:$D,Help2_FC!W:W)</f>
        <v>0</v>
      </c>
      <c r="AA709" s="979">
        <f>_xlfn.XLOOKUP($D709,Help2_FC!$D:$D,Help2_FC!X:X)</f>
        <v>0</v>
      </c>
      <c r="AB709" s="979">
        <f>_xlfn.XLOOKUP($D709,Help2_FC!$D:$D,Help2_FC!Y:Y)</f>
        <v>0</v>
      </c>
      <c r="AC709" s="979">
        <f>_xlfn.XLOOKUP($D709,Help2_FC!$D:$D,Help2_FC!Z:Z)</f>
        <v>0</v>
      </c>
      <c r="AD709" s="979">
        <f>_xlfn.XLOOKUP($D709,Help2_FC!$D:$D,Help2_FC!AA:AA)</f>
        <v>0</v>
      </c>
      <c r="AE709" s="979">
        <f>_xlfn.XLOOKUP($D709,Help2_FC!$D:$D,Help2_FC!AB:AB)</f>
        <v>0</v>
      </c>
      <c r="AF709" s="979">
        <f>_xlfn.XLOOKUP($D709,Help2_FC!$D:$D,Help2_FC!AC:AC)</f>
        <v>0</v>
      </c>
      <c r="AG709" s="979">
        <f>_xlfn.XLOOKUP($D709,Help2_FC!$D:$D,Help2_FC!AD:AD)</f>
        <v>0</v>
      </c>
      <c r="AH709" s="979">
        <f>_xlfn.XLOOKUP($D709,Help2_FC!$D:$D,Help2_FC!AE:AE)</f>
        <v>0</v>
      </c>
      <c r="AI709" s="979">
        <f>_xlfn.XLOOKUP($D709,Help2_FC!$D:$D,Help2_FC!AF:AF)</f>
        <v>0</v>
      </c>
      <c r="AJ709" s="979">
        <f>_xlfn.XLOOKUP($D709,Help2_FC!$D:$D,Help2_FC!AG:AG)</f>
        <v>0</v>
      </c>
      <c r="AK709" s="979">
        <f>_xlfn.XLOOKUP($D709,Help2_FC!$D:$D,Help2_FC!AH:AH)</f>
        <v>0</v>
      </c>
      <c r="AL709" s="979">
        <f>_xlfn.XLOOKUP($D709,Help2_FC!$D:$D,Help2_FC!AI:AI)</f>
        <v>0</v>
      </c>
      <c r="AM709" s="979">
        <f>_xlfn.XLOOKUP($D709,Help2_FC!$D:$D,Help2_FC!AJ:AJ)</f>
        <v>0</v>
      </c>
      <c r="AN709" s="979">
        <f>_xlfn.XLOOKUP($D709,Help2_FC!$D:$D,Help2_FC!AK:AK)</f>
        <v>0</v>
      </c>
    </row>
    <row r="710" spans="1:40" x14ac:dyDescent="0.2">
      <c r="A710" s="1">
        <v>45634</v>
      </c>
      <c r="B710">
        <f t="shared" si="75"/>
        <v>12</v>
      </c>
      <c r="C710">
        <f t="shared" si="76"/>
        <v>2024</v>
      </c>
      <c r="D710" s="872" t="str">
        <f t="shared" si="73"/>
        <v>12´2024</v>
      </c>
      <c r="E710" s="1"/>
      <c r="F710" s="2">
        <f t="shared" si="74"/>
        <v>24</v>
      </c>
      <c r="G710" s="1483">
        <f t="shared" si="77"/>
        <v>3.460207612456747E-2</v>
      </c>
      <c r="H710" s="5">
        <f t="shared" si="78"/>
        <v>1</v>
      </c>
      <c r="I710" s="995">
        <f>_xlfn.XLOOKUP($D710,Help2_FC!$D:$D,Help2_FC!H:H)</f>
        <v>0</v>
      </c>
      <c r="J710" s="979">
        <f>_xlfn.XLOOKUP($D710,Help2_FC!$D:$D,Help2_FC!I:I)</f>
        <v>0</v>
      </c>
      <c r="K710" s="979">
        <f>_xlfn.XLOOKUP($D710,Help2_FC!$D:$D,Help2_FC!J:J)</f>
        <v>0</v>
      </c>
      <c r="L710" s="979">
        <f>_xlfn.XLOOKUP($D710,Help2_FC!$D:$D,Help2_FC!K:K)</f>
        <v>0</v>
      </c>
      <c r="M710" s="979">
        <f>_xlfn.XLOOKUP($D710,Help2_FC!$D:$D,Help2_FC!L:L)</f>
        <v>0</v>
      </c>
      <c r="N710" s="979">
        <f>_xlfn.XLOOKUP($D710,Help2_FC!$D:$D,Help2_FC!M:M)</f>
        <v>0</v>
      </c>
      <c r="P710" s="979">
        <f>_xlfn.XLOOKUP($D710,Help2_FC!$D:$D,Help2_FC!F:F)</f>
        <v>693.6</v>
      </c>
      <c r="Q710" s="979">
        <f t="shared" si="79"/>
        <v>744</v>
      </c>
      <c r="R710" s="979">
        <f>_xlfn.XLOOKUP($D710,Help2_FC!$D:$D,Help2_FC!N:N)</f>
        <v>0</v>
      </c>
      <c r="S710" s="979">
        <f>_xlfn.XLOOKUP($D710,Help2_FC!$D:$D,Help2_FC!O:O)</f>
        <v>0</v>
      </c>
      <c r="T710" s="979">
        <f>_xlfn.XLOOKUP($D710,Help2_FC!$D:$D,Help2_FC!P:P)</f>
        <v>0</v>
      </c>
      <c r="U710" s="979">
        <f>_xlfn.XLOOKUP($D710,Help2_FC!$D:$D,Help2_FC!Q:Q)</f>
        <v>0</v>
      </c>
      <c r="V710" s="979">
        <f>_xlfn.XLOOKUP($D710,Help2_FC!$D:$D,Help2_FC!R:R)</f>
        <v>0</v>
      </c>
      <c r="W710" s="979">
        <f>_xlfn.XLOOKUP($D710,Help2_FC!$D:$D,Help2_FC!S:S)</f>
        <v>0</v>
      </c>
      <c r="Y710" s="979">
        <f>_xlfn.XLOOKUP($D710,Help2_FC!$D:$D,Help2_FC!V:V)</f>
        <v>0</v>
      </c>
      <c r="Z710" s="979">
        <f>_xlfn.XLOOKUP($D710,Help2_FC!$D:$D,Help2_FC!W:W)</f>
        <v>0</v>
      </c>
      <c r="AA710" s="979">
        <f>_xlfn.XLOOKUP($D710,Help2_FC!$D:$D,Help2_FC!X:X)</f>
        <v>0</v>
      </c>
      <c r="AB710" s="979">
        <f>_xlfn.XLOOKUP($D710,Help2_FC!$D:$D,Help2_FC!Y:Y)</f>
        <v>0</v>
      </c>
      <c r="AC710" s="979">
        <f>_xlfn.XLOOKUP($D710,Help2_FC!$D:$D,Help2_FC!Z:Z)</f>
        <v>0</v>
      </c>
      <c r="AD710" s="979">
        <f>_xlfn.XLOOKUP($D710,Help2_FC!$D:$D,Help2_FC!AA:AA)</f>
        <v>0</v>
      </c>
      <c r="AE710" s="979">
        <f>_xlfn.XLOOKUP($D710,Help2_FC!$D:$D,Help2_FC!AB:AB)</f>
        <v>0</v>
      </c>
      <c r="AF710" s="979">
        <f>_xlfn.XLOOKUP($D710,Help2_FC!$D:$D,Help2_FC!AC:AC)</f>
        <v>0</v>
      </c>
      <c r="AG710" s="979">
        <f>_xlfn.XLOOKUP($D710,Help2_FC!$D:$D,Help2_FC!AD:AD)</f>
        <v>0</v>
      </c>
      <c r="AH710" s="979">
        <f>_xlfn.XLOOKUP($D710,Help2_FC!$D:$D,Help2_FC!AE:AE)</f>
        <v>0</v>
      </c>
      <c r="AI710" s="979">
        <f>_xlfn.XLOOKUP($D710,Help2_FC!$D:$D,Help2_FC!AF:AF)</f>
        <v>0</v>
      </c>
      <c r="AJ710" s="979">
        <f>_xlfn.XLOOKUP($D710,Help2_FC!$D:$D,Help2_FC!AG:AG)</f>
        <v>0</v>
      </c>
      <c r="AK710" s="979">
        <f>_xlfn.XLOOKUP($D710,Help2_FC!$D:$D,Help2_FC!AH:AH)</f>
        <v>0</v>
      </c>
      <c r="AL710" s="979">
        <f>_xlfn.XLOOKUP($D710,Help2_FC!$D:$D,Help2_FC!AI:AI)</f>
        <v>0</v>
      </c>
      <c r="AM710" s="979">
        <f>_xlfn.XLOOKUP($D710,Help2_FC!$D:$D,Help2_FC!AJ:AJ)</f>
        <v>0</v>
      </c>
      <c r="AN710" s="979">
        <f>_xlfn.XLOOKUP($D710,Help2_FC!$D:$D,Help2_FC!AK:AK)</f>
        <v>0</v>
      </c>
    </row>
    <row r="711" spans="1:40" x14ac:dyDescent="0.2">
      <c r="A711" s="1">
        <v>45635</v>
      </c>
      <c r="B711">
        <f t="shared" si="75"/>
        <v>12</v>
      </c>
      <c r="C711">
        <f t="shared" si="76"/>
        <v>2024</v>
      </c>
      <c r="D711" s="872" t="str">
        <f t="shared" si="73"/>
        <v>12´2024</v>
      </c>
      <c r="F711" s="2">
        <f t="shared" si="74"/>
        <v>24</v>
      </c>
      <c r="G711" s="1483">
        <f t="shared" si="77"/>
        <v>3.460207612456747E-2</v>
      </c>
      <c r="H711" s="5">
        <f t="shared" si="78"/>
        <v>1</v>
      </c>
      <c r="I711" s="995">
        <f>_xlfn.XLOOKUP($D711,Help2_FC!$D:$D,Help2_FC!H:H)</f>
        <v>0</v>
      </c>
      <c r="J711" s="979">
        <f>_xlfn.XLOOKUP($D711,Help2_FC!$D:$D,Help2_FC!I:I)</f>
        <v>0</v>
      </c>
      <c r="K711" s="979">
        <f>_xlfn.XLOOKUP($D711,Help2_FC!$D:$D,Help2_FC!J:J)</f>
        <v>0</v>
      </c>
      <c r="L711" s="979">
        <f>_xlfn.XLOOKUP($D711,Help2_FC!$D:$D,Help2_FC!K:K)</f>
        <v>0</v>
      </c>
      <c r="M711" s="979">
        <f>_xlfn.XLOOKUP($D711,Help2_FC!$D:$D,Help2_FC!L:L)</f>
        <v>0</v>
      </c>
      <c r="N711" s="979">
        <f>_xlfn.XLOOKUP($D711,Help2_FC!$D:$D,Help2_FC!M:M)</f>
        <v>0</v>
      </c>
      <c r="P711" s="979">
        <f>_xlfn.XLOOKUP($D711,Help2_FC!$D:$D,Help2_FC!F:F)</f>
        <v>693.6</v>
      </c>
      <c r="Q711" s="979">
        <f t="shared" si="79"/>
        <v>744</v>
      </c>
      <c r="R711" s="979">
        <f>_xlfn.XLOOKUP($D711,Help2_FC!$D:$D,Help2_FC!N:N)</f>
        <v>0</v>
      </c>
      <c r="S711" s="979">
        <f>_xlfn.XLOOKUP($D711,Help2_FC!$D:$D,Help2_FC!O:O)</f>
        <v>0</v>
      </c>
      <c r="T711" s="979">
        <f>_xlfn.XLOOKUP($D711,Help2_FC!$D:$D,Help2_FC!P:P)</f>
        <v>0</v>
      </c>
      <c r="U711" s="979">
        <f>_xlfn.XLOOKUP($D711,Help2_FC!$D:$D,Help2_FC!Q:Q)</f>
        <v>0</v>
      </c>
      <c r="V711" s="979">
        <f>_xlfn.XLOOKUP($D711,Help2_FC!$D:$D,Help2_FC!R:R)</f>
        <v>0</v>
      </c>
      <c r="W711" s="979">
        <f>_xlfn.XLOOKUP($D711,Help2_FC!$D:$D,Help2_FC!S:S)</f>
        <v>0</v>
      </c>
      <c r="Y711" s="979">
        <f>_xlfn.XLOOKUP($D711,Help2_FC!$D:$D,Help2_FC!V:V)</f>
        <v>0</v>
      </c>
      <c r="Z711" s="979">
        <f>_xlfn.XLOOKUP($D711,Help2_FC!$D:$D,Help2_FC!W:W)</f>
        <v>0</v>
      </c>
      <c r="AA711" s="979">
        <f>_xlfn.XLOOKUP($D711,Help2_FC!$D:$D,Help2_FC!X:X)</f>
        <v>0</v>
      </c>
      <c r="AB711" s="979">
        <f>_xlfn.XLOOKUP($D711,Help2_FC!$D:$D,Help2_FC!Y:Y)</f>
        <v>0</v>
      </c>
      <c r="AC711" s="979">
        <f>_xlfn.XLOOKUP($D711,Help2_FC!$D:$D,Help2_FC!Z:Z)</f>
        <v>0</v>
      </c>
      <c r="AD711" s="979">
        <f>_xlfn.XLOOKUP($D711,Help2_FC!$D:$D,Help2_FC!AA:AA)</f>
        <v>0</v>
      </c>
      <c r="AE711" s="979">
        <f>_xlfn.XLOOKUP($D711,Help2_FC!$D:$D,Help2_FC!AB:AB)</f>
        <v>0</v>
      </c>
      <c r="AF711" s="979">
        <f>_xlfn.XLOOKUP($D711,Help2_FC!$D:$D,Help2_FC!AC:AC)</f>
        <v>0</v>
      </c>
      <c r="AG711" s="979">
        <f>_xlfn.XLOOKUP($D711,Help2_FC!$D:$D,Help2_FC!AD:AD)</f>
        <v>0</v>
      </c>
      <c r="AH711" s="979">
        <f>_xlfn.XLOOKUP($D711,Help2_FC!$D:$D,Help2_FC!AE:AE)</f>
        <v>0</v>
      </c>
      <c r="AI711" s="979">
        <f>_xlfn.XLOOKUP($D711,Help2_FC!$D:$D,Help2_FC!AF:AF)</f>
        <v>0</v>
      </c>
      <c r="AJ711" s="979">
        <f>_xlfn.XLOOKUP($D711,Help2_FC!$D:$D,Help2_FC!AG:AG)</f>
        <v>0</v>
      </c>
      <c r="AK711" s="979">
        <f>_xlfn.XLOOKUP($D711,Help2_FC!$D:$D,Help2_FC!AH:AH)</f>
        <v>0</v>
      </c>
      <c r="AL711" s="979">
        <f>_xlfn.XLOOKUP($D711,Help2_FC!$D:$D,Help2_FC!AI:AI)</f>
        <v>0</v>
      </c>
      <c r="AM711" s="979">
        <f>_xlfn.XLOOKUP($D711,Help2_FC!$D:$D,Help2_FC!AJ:AJ)</f>
        <v>0</v>
      </c>
      <c r="AN711" s="979">
        <f>_xlfn.XLOOKUP($D711,Help2_FC!$D:$D,Help2_FC!AK:AK)</f>
        <v>0</v>
      </c>
    </row>
    <row r="712" spans="1:40" x14ac:dyDescent="0.2">
      <c r="A712" s="1">
        <v>45636</v>
      </c>
      <c r="B712">
        <f t="shared" si="75"/>
        <v>12</v>
      </c>
      <c r="C712">
        <f t="shared" si="76"/>
        <v>2024</v>
      </c>
      <c r="D712" s="872" t="str">
        <f t="shared" si="73"/>
        <v>12´2024</v>
      </c>
      <c r="F712" s="2">
        <f t="shared" si="74"/>
        <v>24</v>
      </c>
      <c r="G712" s="1483">
        <f t="shared" si="77"/>
        <v>3.460207612456747E-2</v>
      </c>
      <c r="H712" s="5">
        <f t="shared" si="78"/>
        <v>1</v>
      </c>
      <c r="I712" s="995">
        <f>_xlfn.XLOOKUP($D712,Help2_FC!$D:$D,Help2_FC!H:H)</f>
        <v>0</v>
      </c>
      <c r="J712" s="979">
        <f>_xlfn.XLOOKUP($D712,Help2_FC!$D:$D,Help2_FC!I:I)</f>
        <v>0</v>
      </c>
      <c r="K712" s="979">
        <f>_xlfn.XLOOKUP($D712,Help2_FC!$D:$D,Help2_FC!J:J)</f>
        <v>0</v>
      </c>
      <c r="L712" s="979">
        <f>_xlfn.XLOOKUP($D712,Help2_FC!$D:$D,Help2_FC!K:K)</f>
        <v>0</v>
      </c>
      <c r="M712" s="979">
        <f>_xlfn.XLOOKUP($D712,Help2_FC!$D:$D,Help2_FC!L:L)</f>
        <v>0</v>
      </c>
      <c r="N712" s="979">
        <f>_xlfn.XLOOKUP($D712,Help2_FC!$D:$D,Help2_FC!M:M)</f>
        <v>0</v>
      </c>
      <c r="P712" s="979">
        <f>_xlfn.XLOOKUP($D712,Help2_FC!$D:$D,Help2_FC!F:F)</f>
        <v>693.6</v>
      </c>
      <c r="Q712" s="979">
        <f t="shared" si="79"/>
        <v>744</v>
      </c>
      <c r="R712" s="979">
        <f>_xlfn.XLOOKUP($D712,Help2_FC!$D:$D,Help2_FC!N:N)</f>
        <v>0</v>
      </c>
      <c r="S712" s="979">
        <f>_xlfn.XLOOKUP($D712,Help2_FC!$D:$D,Help2_FC!O:O)</f>
        <v>0</v>
      </c>
      <c r="T712" s="979">
        <f>_xlfn.XLOOKUP($D712,Help2_FC!$D:$D,Help2_FC!P:P)</f>
        <v>0</v>
      </c>
      <c r="U712" s="979">
        <f>_xlfn.XLOOKUP($D712,Help2_FC!$D:$D,Help2_FC!Q:Q)</f>
        <v>0</v>
      </c>
      <c r="V712" s="979">
        <f>_xlfn.XLOOKUP($D712,Help2_FC!$D:$D,Help2_FC!R:R)</f>
        <v>0</v>
      </c>
      <c r="W712" s="979">
        <f>_xlfn.XLOOKUP($D712,Help2_FC!$D:$D,Help2_FC!S:S)</f>
        <v>0</v>
      </c>
      <c r="Y712" s="979">
        <f>_xlfn.XLOOKUP($D712,Help2_FC!$D:$D,Help2_FC!V:V)</f>
        <v>0</v>
      </c>
      <c r="Z712" s="979">
        <f>_xlfn.XLOOKUP($D712,Help2_FC!$D:$D,Help2_FC!W:W)</f>
        <v>0</v>
      </c>
      <c r="AA712" s="979">
        <f>_xlfn.XLOOKUP($D712,Help2_FC!$D:$D,Help2_FC!X:X)</f>
        <v>0</v>
      </c>
      <c r="AB712" s="979">
        <f>_xlfn.XLOOKUP($D712,Help2_FC!$D:$D,Help2_FC!Y:Y)</f>
        <v>0</v>
      </c>
      <c r="AC712" s="979">
        <f>_xlfn.XLOOKUP($D712,Help2_FC!$D:$D,Help2_FC!Z:Z)</f>
        <v>0</v>
      </c>
      <c r="AD712" s="979">
        <f>_xlfn.XLOOKUP($D712,Help2_FC!$D:$D,Help2_FC!AA:AA)</f>
        <v>0</v>
      </c>
      <c r="AE712" s="979">
        <f>_xlfn.XLOOKUP($D712,Help2_FC!$D:$D,Help2_FC!AB:AB)</f>
        <v>0</v>
      </c>
      <c r="AF712" s="979">
        <f>_xlfn.XLOOKUP($D712,Help2_FC!$D:$D,Help2_FC!AC:AC)</f>
        <v>0</v>
      </c>
      <c r="AG712" s="979">
        <f>_xlfn.XLOOKUP($D712,Help2_FC!$D:$D,Help2_FC!AD:AD)</f>
        <v>0</v>
      </c>
      <c r="AH712" s="979">
        <f>_xlfn.XLOOKUP($D712,Help2_FC!$D:$D,Help2_FC!AE:AE)</f>
        <v>0</v>
      </c>
      <c r="AI712" s="979">
        <f>_xlfn.XLOOKUP($D712,Help2_FC!$D:$D,Help2_FC!AF:AF)</f>
        <v>0</v>
      </c>
      <c r="AJ712" s="979">
        <f>_xlfn.XLOOKUP($D712,Help2_FC!$D:$D,Help2_FC!AG:AG)</f>
        <v>0</v>
      </c>
      <c r="AK712" s="979">
        <f>_xlfn.XLOOKUP($D712,Help2_FC!$D:$D,Help2_FC!AH:AH)</f>
        <v>0</v>
      </c>
      <c r="AL712" s="979">
        <f>_xlfn.XLOOKUP($D712,Help2_FC!$D:$D,Help2_FC!AI:AI)</f>
        <v>0</v>
      </c>
      <c r="AM712" s="979">
        <f>_xlfn.XLOOKUP($D712,Help2_FC!$D:$D,Help2_FC!AJ:AJ)</f>
        <v>0</v>
      </c>
      <c r="AN712" s="979">
        <f>_xlfn.XLOOKUP($D712,Help2_FC!$D:$D,Help2_FC!AK:AK)</f>
        <v>0</v>
      </c>
    </row>
    <row r="713" spans="1:40" x14ac:dyDescent="0.2">
      <c r="A713" s="1">
        <v>45637</v>
      </c>
      <c r="B713">
        <f t="shared" si="75"/>
        <v>12</v>
      </c>
      <c r="C713">
        <f t="shared" si="76"/>
        <v>2024</v>
      </c>
      <c r="D713" s="872" t="str">
        <f t="shared" si="73"/>
        <v>12´2024</v>
      </c>
      <c r="F713" s="2">
        <f t="shared" si="74"/>
        <v>24</v>
      </c>
      <c r="G713" s="1483">
        <f t="shared" si="77"/>
        <v>3.460207612456747E-2</v>
      </c>
      <c r="H713" s="5">
        <f t="shared" si="78"/>
        <v>1</v>
      </c>
      <c r="I713" s="995">
        <f>_xlfn.XLOOKUP($D713,Help2_FC!$D:$D,Help2_FC!H:H)</f>
        <v>0</v>
      </c>
      <c r="J713" s="979">
        <f>_xlfn.XLOOKUP($D713,Help2_FC!$D:$D,Help2_FC!I:I)</f>
        <v>0</v>
      </c>
      <c r="K713" s="979">
        <f>_xlfn.XLOOKUP($D713,Help2_FC!$D:$D,Help2_FC!J:J)</f>
        <v>0</v>
      </c>
      <c r="L713" s="979">
        <f>_xlfn.XLOOKUP($D713,Help2_FC!$D:$D,Help2_FC!K:K)</f>
        <v>0</v>
      </c>
      <c r="M713" s="979">
        <f>_xlfn.XLOOKUP($D713,Help2_FC!$D:$D,Help2_FC!L:L)</f>
        <v>0</v>
      </c>
      <c r="N713" s="979">
        <f>_xlfn.XLOOKUP($D713,Help2_FC!$D:$D,Help2_FC!M:M)</f>
        <v>0</v>
      </c>
      <c r="P713" s="979">
        <f>_xlfn.XLOOKUP($D713,Help2_FC!$D:$D,Help2_FC!F:F)</f>
        <v>693.6</v>
      </c>
      <c r="Q713" s="979">
        <f t="shared" si="79"/>
        <v>744</v>
      </c>
      <c r="R713" s="979">
        <f>_xlfn.XLOOKUP($D713,Help2_FC!$D:$D,Help2_FC!N:N)</f>
        <v>0</v>
      </c>
      <c r="S713" s="979">
        <f>_xlfn.XLOOKUP($D713,Help2_FC!$D:$D,Help2_FC!O:O)</f>
        <v>0</v>
      </c>
      <c r="T713" s="979">
        <f>_xlfn.XLOOKUP($D713,Help2_FC!$D:$D,Help2_FC!P:P)</f>
        <v>0</v>
      </c>
      <c r="U713" s="979">
        <f>_xlfn.XLOOKUP($D713,Help2_FC!$D:$D,Help2_FC!Q:Q)</f>
        <v>0</v>
      </c>
      <c r="V713" s="979">
        <f>_xlfn.XLOOKUP($D713,Help2_FC!$D:$D,Help2_FC!R:R)</f>
        <v>0</v>
      </c>
      <c r="W713" s="979">
        <f>_xlfn.XLOOKUP($D713,Help2_FC!$D:$D,Help2_FC!S:S)</f>
        <v>0</v>
      </c>
      <c r="Y713" s="979">
        <f>_xlfn.XLOOKUP($D713,Help2_FC!$D:$D,Help2_FC!V:V)</f>
        <v>0</v>
      </c>
      <c r="Z713" s="979">
        <f>_xlfn.XLOOKUP($D713,Help2_FC!$D:$D,Help2_FC!W:W)</f>
        <v>0</v>
      </c>
      <c r="AA713" s="979">
        <f>_xlfn.XLOOKUP($D713,Help2_FC!$D:$D,Help2_FC!X:X)</f>
        <v>0</v>
      </c>
      <c r="AB713" s="979">
        <f>_xlfn.XLOOKUP($D713,Help2_FC!$D:$D,Help2_FC!Y:Y)</f>
        <v>0</v>
      </c>
      <c r="AC713" s="979">
        <f>_xlfn.XLOOKUP($D713,Help2_FC!$D:$D,Help2_FC!Z:Z)</f>
        <v>0</v>
      </c>
      <c r="AD713" s="979">
        <f>_xlfn.XLOOKUP($D713,Help2_FC!$D:$D,Help2_FC!AA:AA)</f>
        <v>0</v>
      </c>
      <c r="AE713" s="979">
        <f>_xlfn.XLOOKUP($D713,Help2_FC!$D:$D,Help2_FC!AB:AB)</f>
        <v>0</v>
      </c>
      <c r="AF713" s="979">
        <f>_xlfn.XLOOKUP($D713,Help2_FC!$D:$D,Help2_FC!AC:AC)</f>
        <v>0</v>
      </c>
      <c r="AG713" s="979">
        <f>_xlfn.XLOOKUP($D713,Help2_FC!$D:$D,Help2_FC!AD:AD)</f>
        <v>0</v>
      </c>
      <c r="AH713" s="979">
        <f>_xlfn.XLOOKUP($D713,Help2_FC!$D:$D,Help2_FC!AE:AE)</f>
        <v>0</v>
      </c>
      <c r="AI713" s="979">
        <f>_xlfn.XLOOKUP($D713,Help2_FC!$D:$D,Help2_FC!AF:AF)</f>
        <v>0</v>
      </c>
      <c r="AJ713" s="979">
        <f>_xlfn.XLOOKUP($D713,Help2_FC!$D:$D,Help2_FC!AG:AG)</f>
        <v>0</v>
      </c>
      <c r="AK713" s="979">
        <f>_xlfn.XLOOKUP($D713,Help2_FC!$D:$D,Help2_FC!AH:AH)</f>
        <v>0</v>
      </c>
      <c r="AL713" s="979">
        <f>_xlfn.XLOOKUP($D713,Help2_FC!$D:$D,Help2_FC!AI:AI)</f>
        <v>0</v>
      </c>
      <c r="AM713" s="979">
        <f>_xlfn.XLOOKUP($D713,Help2_FC!$D:$D,Help2_FC!AJ:AJ)</f>
        <v>0</v>
      </c>
      <c r="AN713" s="979">
        <f>_xlfn.XLOOKUP($D713,Help2_FC!$D:$D,Help2_FC!AK:AK)</f>
        <v>0</v>
      </c>
    </row>
    <row r="714" spans="1:40" x14ac:dyDescent="0.2">
      <c r="A714" s="1">
        <v>45638</v>
      </c>
      <c r="B714">
        <f t="shared" si="75"/>
        <v>12</v>
      </c>
      <c r="C714">
        <f t="shared" si="76"/>
        <v>2024</v>
      </c>
      <c r="D714" s="872" t="str">
        <f t="shared" si="73"/>
        <v>12´2024</v>
      </c>
      <c r="F714" s="2">
        <f t="shared" si="74"/>
        <v>24</v>
      </c>
      <c r="G714" s="1483">
        <f t="shared" si="77"/>
        <v>3.460207612456747E-2</v>
      </c>
      <c r="H714" s="5">
        <f t="shared" si="78"/>
        <v>1</v>
      </c>
      <c r="I714" s="995">
        <f>_xlfn.XLOOKUP($D714,Help2_FC!$D:$D,Help2_FC!H:H)</f>
        <v>0</v>
      </c>
      <c r="J714" s="979">
        <f>_xlfn.XLOOKUP($D714,Help2_FC!$D:$D,Help2_FC!I:I)</f>
        <v>0</v>
      </c>
      <c r="K714" s="979">
        <f>_xlfn.XLOOKUP($D714,Help2_FC!$D:$D,Help2_FC!J:J)</f>
        <v>0</v>
      </c>
      <c r="L714" s="979">
        <f>_xlfn.XLOOKUP($D714,Help2_FC!$D:$D,Help2_FC!K:K)</f>
        <v>0</v>
      </c>
      <c r="M714" s="979">
        <f>_xlfn.XLOOKUP($D714,Help2_FC!$D:$D,Help2_FC!L:L)</f>
        <v>0</v>
      </c>
      <c r="N714" s="979">
        <f>_xlfn.XLOOKUP($D714,Help2_FC!$D:$D,Help2_FC!M:M)</f>
        <v>0</v>
      </c>
      <c r="P714" s="979">
        <f>_xlfn.XLOOKUP($D714,Help2_FC!$D:$D,Help2_FC!F:F)</f>
        <v>693.6</v>
      </c>
      <c r="Q714" s="979">
        <f t="shared" si="79"/>
        <v>744</v>
      </c>
      <c r="R714" s="979">
        <f>_xlfn.XLOOKUP($D714,Help2_FC!$D:$D,Help2_FC!N:N)</f>
        <v>0</v>
      </c>
      <c r="S714" s="979">
        <f>_xlfn.XLOOKUP($D714,Help2_FC!$D:$D,Help2_FC!O:O)</f>
        <v>0</v>
      </c>
      <c r="T714" s="979">
        <f>_xlfn.XLOOKUP($D714,Help2_FC!$D:$D,Help2_FC!P:P)</f>
        <v>0</v>
      </c>
      <c r="U714" s="979">
        <f>_xlfn.XLOOKUP($D714,Help2_FC!$D:$D,Help2_FC!Q:Q)</f>
        <v>0</v>
      </c>
      <c r="V714" s="979">
        <f>_xlfn.XLOOKUP($D714,Help2_FC!$D:$D,Help2_FC!R:R)</f>
        <v>0</v>
      </c>
      <c r="W714" s="979">
        <f>_xlfn.XLOOKUP($D714,Help2_FC!$D:$D,Help2_FC!S:S)</f>
        <v>0</v>
      </c>
      <c r="Y714" s="979">
        <f>_xlfn.XLOOKUP($D714,Help2_FC!$D:$D,Help2_FC!V:V)</f>
        <v>0</v>
      </c>
      <c r="Z714" s="979">
        <f>_xlfn.XLOOKUP($D714,Help2_FC!$D:$D,Help2_FC!W:W)</f>
        <v>0</v>
      </c>
      <c r="AA714" s="979">
        <f>_xlfn.XLOOKUP($D714,Help2_FC!$D:$D,Help2_FC!X:X)</f>
        <v>0</v>
      </c>
      <c r="AB714" s="979">
        <f>_xlfn.XLOOKUP($D714,Help2_FC!$D:$D,Help2_FC!Y:Y)</f>
        <v>0</v>
      </c>
      <c r="AC714" s="979">
        <f>_xlfn.XLOOKUP($D714,Help2_FC!$D:$D,Help2_FC!Z:Z)</f>
        <v>0</v>
      </c>
      <c r="AD714" s="979">
        <f>_xlfn.XLOOKUP($D714,Help2_FC!$D:$D,Help2_FC!AA:AA)</f>
        <v>0</v>
      </c>
      <c r="AE714" s="979">
        <f>_xlfn.XLOOKUP($D714,Help2_FC!$D:$D,Help2_FC!AB:AB)</f>
        <v>0</v>
      </c>
      <c r="AF714" s="979">
        <f>_xlfn.XLOOKUP($D714,Help2_FC!$D:$D,Help2_FC!AC:AC)</f>
        <v>0</v>
      </c>
      <c r="AG714" s="979">
        <f>_xlfn.XLOOKUP($D714,Help2_FC!$D:$D,Help2_FC!AD:AD)</f>
        <v>0</v>
      </c>
      <c r="AH714" s="979">
        <f>_xlfn.XLOOKUP($D714,Help2_FC!$D:$D,Help2_FC!AE:AE)</f>
        <v>0</v>
      </c>
      <c r="AI714" s="979">
        <f>_xlfn.XLOOKUP($D714,Help2_FC!$D:$D,Help2_FC!AF:AF)</f>
        <v>0</v>
      </c>
      <c r="AJ714" s="979">
        <f>_xlfn.XLOOKUP($D714,Help2_FC!$D:$D,Help2_FC!AG:AG)</f>
        <v>0</v>
      </c>
      <c r="AK714" s="979">
        <f>_xlfn.XLOOKUP($D714,Help2_FC!$D:$D,Help2_FC!AH:AH)</f>
        <v>0</v>
      </c>
      <c r="AL714" s="979">
        <f>_xlfn.XLOOKUP($D714,Help2_FC!$D:$D,Help2_FC!AI:AI)</f>
        <v>0</v>
      </c>
      <c r="AM714" s="979">
        <f>_xlfn.XLOOKUP($D714,Help2_FC!$D:$D,Help2_FC!AJ:AJ)</f>
        <v>0</v>
      </c>
      <c r="AN714" s="979">
        <f>_xlfn.XLOOKUP($D714,Help2_FC!$D:$D,Help2_FC!AK:AK)</f>
        <v>0</v>
      </c>
    </row>
    <row r="715" spans="1:40" x14ac:dyDescent="0.2">
      <c r="A715" s="1">
        <v>45639</v>
      </c>
      <c r="B715">
        <f t="shared" si="75"/>
        <v>12</v>
      </c>
      <c r="C715">
        <f t="shared" si="76"/>
        <v>2024</v>
      </c>
      <c r="D715" s="872" t="str">
        <f t="shared" si="73"/>
        <v>12´2024</v>
      </c>
      <c r="F715" s="2">
        <f t="shared" si="74"/>
        <v>24</v>
      </c>
      <c r="G715" s="1483">
        <f t="shared" si="77"/>
        <v>3.460207612456747E-2</v>
      </c>
      <c r="H715" s="5">
        <f t="shared" si="78"/>
        <v>1</v>
      </c>
      <c r="I715" s="995">
        <f>_xlfn.XLOOKUP($D715,Help2_FC!$D:$D,Help2_FC!H:H)</f>
        <v>0</v>
      </c>
      <c r="J715" s="979">
        <f>_xlfn.XLOOKUP($D715,Help2_FC!$D:$D,Help2_FC!I:I)</f>
        <v>0</v>
      </c>
      <c r="K715" s="979">
        <f>_xlfn.XLOOKUP($D715,Help2_FC!$D:$D,Help2_FC!J:J)</f>
        <v>0</v>
      </c>
      <c r="L715" s="979">
        <f>_xlfn.XLOOKUP($D715,Help2_FC!$D:$D,Help2_FC!K:K)</f>
        <v>0</v>
      </c>
      <c r="M715" s="979">
        <f>_xlfn.XLOOKUP($D715,Help2_FC!$D:$D,Help2_FC!L:L)</f>
        <v>0</v>
      </c>
      <c r="N715" s="979">
        <f>_xlfn.XLOOKUP($D715,Help2_FC!$D:$D,Help2_FC!M:M)</f>
        <v>0</v>
      </c>
      <c r="P715" s="979">
        <f>_xlfn.XLOOKUP($D715,Help2_FC!$D:$D,Help2_FC!F:F)</f>
        <v>693.6</v>
      </c>
      <c r="Q715" s="979">
        <f t="shared" si="79"/>
        <v>744</v>
      </c>
      <c r="R715" s="979">
        <f>_xlfn.XLOOKUP($D715,Help2_FC!$D:$D,Help2_FC!N:N)</f>
        <v>0</v>
      </c>
      <c r="S715" s="979">
        <f>_xlfn.XLOOKUP($D715,Help2_FC!$D:$D,Help2_FC!O:O)</f>
        <v>0</v>
      </c>
      <c r="T715" s="979">
        <f>_xlfn.XLOOKUP($D715,Help2_FC!$D:$D,Help2_FC!P:P)</f>
        <v>0</v>
      </c>
      <c r="U715" s="979">
        <f>_xlfn.XLOOKUP($D715,Help2_FC!$D:$D,Help2_FC!Q:Q)</f>
        <v>0</v>
      </c>
      <c r="V715" s="979">
        <f>_xlfn.XLOOKUP($D715,Help2_FC!$D:$D,Help2_FC!R:R)</f>
        <v>0</v>
      </c>
      <c r="W715" s="979">
        <f>_xlfn.XLOOKUP($D715,Help2_FC!$D:$D,Help2_FC!S:S)</f>
        <v>0</v>
      </c>
      <c r="Y715" s="979">
        <f>_xlfn.XLOOKUP($D715,Help2_FC!$D:$D,Help2_FC!V:V)</f>
        <v>0</v>
      </c>
      <c r="Z715" s="979">
        <f>_xlfn.XLOOKUP($D715,Help2_FC!$D:$D,Help2_FC!W:W)</f>
        <v>0</v>
      </c>
      <c r="AA715" s="979">
        <f>_xlfn.XLOOKUP($D715,Help2_FC!$D:$D,Help2_FC!X:X)</f>
        <v>0</v>
      </c>
      <c r="AB715" s="979">
        <f>_xlfn.XLOOKUP($D715,Help2_FC!$D:$D,Help2_FC!Y:Y)</f>
        <v>0</v>
      </c>
      <c r="AC715" s="979">
        <f>_xlfn.XLOOKUP($D715,Help2_FC!$D:$D,Help2_FC!Z:Z)</f>
        <v>0</v>
      </c>
      <c r="AD715" s="979">
        <f>_xlfn.XLOOKUP($D715,Help2_FC!$D:$D,Help2_FC!AA:AA)</f>
        <v>0</v>
      </c>
      <c r="AE715" s="979">
        <f>_xlfn.XLOOKUP($D715,Help2_FC!$D:$D,Help2_FC!AB:AB)</f>
        <v>0</v>
      </c>
      <c r="AF715" s="979">
        <f>_xlfn.XLOOKUP($D715,Help2_FC!$D:$D,Help2_FC!AC:AC)</f>
        <v>0</v>
      </c>
      <c r="AG715" s="979">
        <f>_xlfn.XLOOKUP($D715,Help2_FC!$D:$D,Help2_FC!AD:AD)</f>
        <v>0</v>
      </c>
      <c r="AH715" s="979">
        <f>_xlfn.XLOOKUP($D715,Help2_FC!$D:$D,Help2_FC!AE:AE)</f>
        <v>0</v>
      </c>
      <c r="AI715" s="979">
        <f>_xlfn.XLOOKUP($D715,Help2_FC!$D:$D,Help2_FC!AF:AF)</f>
        <v>0</v>
      </c>
      <c r="AJ715" s="979">
        <f>_xlfn.XLOOKUP($D715,Help2_FC!$D:$D,Help2_FC!AG:AG)</f>
        <v>0</v>
      </c>
      <c r="AK715" s="979">
        <f>_xlfn.XLOOKUP($D715,Help2_FC!$D:$D,Help2_FC!AH:AH)</f>
        <v>0</v>
      </c>
      <c r="AL715" s="979">
        <f>_xlfn.XLOOKUP($D715,Help2_FC!$D:$D,Help2_FC!AI:AI)</f>
        <v>0</v>
      </c>
      <c r="AM715" s="979">
        <f>_xlfn.XLOOKUP($D715,Help2_FC!$D:$D,Help2_FC!AJ:AJ)</f>
        <v>0</v>
      </c>
      <c r="AN715" s="979">
        <f>_xlfn.XLOOKUP($D715,Help2_FC!$D:$D,Help2_FC!AK:AK)</f>
        <v>0</v>
      </c>
    </row>
    <row r="716" spans="1:40" x14ac:dyDescent="0.2">
      <c r="A716" s="1">
        <v>45640</v>
      </c>
      <c r="B716">
        <f t="shared" si="75"/>
        <v>12</v>
      </c>
      <c r="C716">
        <f t="shared" si="76"/>
        <v>2024</v>
      </c>
      <c r="D716" s="872" t="str">
        <f t="shared" si="73"/>
        <v>12´2024</v>
      </c>
      <c r="F716" s="2">
        <f t="shared" si="74"/>
        <v>24</v>
      </c>
      <c r="G716" s="1483">
        <f t="shared" si="77"/>
        <v>3.460207612456747E-2</v>
      </c>
      <c r="H716" s="5">
        <f t="shared" si="78"/>
        <v>1</v>
      </c>
      <c r="I716" s="995">
        <f>_xlfn.XLOOKUP($D716,Help2_FC!$D:$D,Help2_FC!H:H)</f>
        <v>0</v>
      </c>
      <c r="J716" s="979">
        <f>_xlfn.XLOOKUP($D716,Help2_FC!$D:$D,Help2_FC!I:I)</f>
        <v>0</v>
      </c>
      <c r="K716" s="979">
        <f>_xlfn.XLOOKUP($D716,Help2_FC!$D:$D,Help2_FC!J:J)</f>
        <v>0</v>
      </c>
      <c r="L716" s="979">
        <f>_xlfn.XLOOKUP($D716,Help2_FC!$D:$D,Help2_FC!K:K)</f>
        <v>0</v>
      </c>
      <c r="M716" s="979">
        <f>_xlfn.XLOOKUP($D716,Help2_FC!$D:$D,Help2_FC!L:L)</f>
        <v>0</v>
      </c>
      <c r="N716" s="979">
        <f>_xlfn.XLOOKUP($D716,Help2_FC!$D:$D,Help2_FC!M:M)</f>
        <v>0</v>
      </c>
      <c r="P716" s="979">
        <f>_xlfn.XLOOKUP($D716,Help2_FC!$D:$D,Help2_FC!F:F)</f>
        <v>693.6</v>
      </c>
      <c r="Q716" s="979">
        <f t="shared" si="79"/>
        <v>744</v>
      </c>
      <c r="R716" s="979">
        <f>_xlfn.XLOOKUP($D716,Help2_FC!$D:$D,Help2_FC!N:N)</f>
        <v>0</v>
      </c>
      <c r="S716" s="979">
        <f>_xlfn.XLOOKUP($D716,Help2_FC!$D:$D,Help2_FC!O:O)</f>
        <v>0</v>
      </c>
      <c r="T716" s="979">
        <f>_xlfn.XLOOKUP($D716,Help2_FC!$D:$D,Help2_FC!P:P)</f>
        <v>0</v>
      </c>
      <c r="U716" s="979">
        <f>_xlfn.XLOOKUP($D716,Help2_FC!$D:$D,Help2_FC!Q:Q)</f>
        <v>0</v>
      </c>
      <c r="V716" s="979">
        <f>_xlfn.XLOOKUP($D716,Help2_FC!$D:$D,Help2_FC!R:R)</f>
        <v>0</v>
      </c>
      <c r="W716" s="979">
        <f>_xlfn.XLOOKUP($D716,Help2_FC!$D:$D,Help2_FC!S:S)</f>
        <v>0</v>
      </c>
      <c r="Y716" s="979">
        <f>_xlfn.XLOOKUP($D716,Help2_FC!$D:$D,Help2_FC!V:V)</f>
        <v>0</v>
      </c>
      <c r="Z716" s="979">
        <f>_xlfn.XLOOKUP($D716,Help2_FC!$D:$D,Help2_FC!W:W)</f>
        <v>0</v>
      </c>
      <c r="AA716" s="979">
        <f>_xlfn.XLOOKUP($D716,Help2_FC!$D:$D,Help2_FC!X:X)</f>
        <v>0</v>
      </c>
      <c r="AB716" s="979">
        <f>_xlfn.XLOOKUP($D716,Help2_FC!$D:$D,Help2_FC!Y:Y)</f>
        <v>0</v>
      </c>
      <c r="AC716" s="979">
        <f>_xlfn.XLOOKUP($D716,Help2_FC!$D:$D,Help2_FC!Z:Z)</f>
        <v>0</v>
      </c>
      <c r="AD716" s="979">
        <f>_xlfn.XLOOKUP($D716,Help2_FC!$D:$D,Help2_FC!AA:AA)</f>
        <v>0</v>
      </c>
      <c r="AE716" s="979">
        <f>_xlfn.XLOOKUP($D716,Help2_FC!$D:$D,Help2_FC!AB:AB)</f>
        <v>0</v>
      </c>
      <c r="AF716" s="979">
        <f>_xlfn.XLOOKUP($D716,Help2_FC!$D:$D,Help2_FC!AC:AC)</f>
        <v>0</v>
      </c>
      <c r="AG716" s="979">
        <f>_xlfn.XLOOKUP($D716,Help2_FC!$D:$D,Help2_FC!AD:AD)</f>
        <v>0</v>
      </c>
      <c r="AH716" s="979">
        <f>_xlfn.XLOOKUP($D716,Help2_FC!$D:$D,Help2_FC!AE:AE)</f>
        <v>0</v>
      </c>
      <c r="AI716" s="979">
        <f>_xlfn.XLOOKUP($D716,Help2_FC!$D:$D,Help2_FC!AF:AF)</f>
        <v>0</v>
      </c>
      <c r="AJ716" s="979">
        <f>_xlfn.XLOOKUP($D716,Help2_FC!$D:$D,Help2_FC!AG:AG)</f>
        <v>0</v>
      </c>
      <c r="AK716" s="979">
        <f>_xlfn.XLOOKUP($D716,Help2_FC!$D:$D,Help2_FC!AH:AH)</f>
        <v>0</v>
      </c>
      <c r="AL716" s="979">
        <f>_xlfn.XLOOKUP($D716,Help2_FC!$D:$D,Help2_FC!AI:AI)</f>
        <v>0</v>
      </c>
      <c r="AM716" s="979">
        <f>_xlfn.XLOOKUP($D716,Help2_FC!$D:$D,Help2_FC!AJ:AJ)</f>
        <v>0</v>
      </c>
      <c r="AN716" s="979">
        <f>_xlfn.XLOOKUP($D716,Help2_FC!$D:$D,Help2_FC!AK:AK)</f>
        <v>0</v>
      </c>
    </row>
    <row r="717" spans="1:40" x14ac:dyDescent="0.2">
      <c r="A717" s="1">
        <v>45641</v>
      </c>
      <c r="B717">
        <f t="shared" si="75"/>
        <v>12</v>
      </c>
      <c r="C717">
        <f t="shared" si="76"/>
        <v>2024</v>
      </c>
      <c r="D717" s="872" t="str">
        <f t="shared" si="73"/>
        <v>12´2024</v>
      </c>
      <c r="F717" s="2">
        <f t="shared" si="74"/>
        <v>24</v>
      </c>
      <c r="G717" s="1483">
        <f t="shared" si="77"/>
        <v>3.460207612456747E-2</v>
      </c>
      <c r="H717" s="5">
        <f t="shared" si="78"/>
        <v>1</v>
      </c>
      <c r="I717" s="995">
        <f>_xlfn.XLOOKUP($D717,Help2_FC!$D:$D,Help2_FC!H:H)</f>
        <v>0</v>
      </c>
      <c r="J717" s="979">
        <f>_xlfn.XLOOKUP($D717,Help2_FC!$D:$D,Help2_FC!I:I)</f>
        <v>0</v>
      </c>
      <c r="K717" s="979">
        <f>_xlfn.XLOOKUP($D717,Help2_FC!$D:$D,Help2_FC!J:J)</f>
        <v>0</v>
      </c>
      <c r="L717" s="979">
        <f>_xlfn.XLOOKUP($D717,Help2_FC!$D:$D,Help2_FC!K:K)</f>
        <v>0</v>
      </c>
      <c r="M717" s="979">
        <f>_xlfn.XLOOKUP($D717,Help2_FC!$D:$D,Help2_FC!L:L)</f>
        <v>0</v>
      </c>
      <c r="N717" s="979">
        <f>_xlfn.XLOOKUP($D717,Help2_FC!$D:$D,Help2_FC!M:M)</f>
        <v>0</v>
      </c>
      <c r="P717" s="979">
        <f>_xlfn.XLOOKUP($D717,Help2_FC!$D:$D,Help2_FC!F:F)</f>
        <v>693.6</v>
      </c>
      <c r="Q717" s="979">
        <f t="shared" si="79"/>
        <v>744</v>
      </c>
      <c r="R717" s="979">
        <f>_xlfn.XLOOKUP($D717,Help2_FC!$D:$D,Help2_FC!N:N)</f>
        <v>0</v>
      </c>
      <c r="S717" s="979">
        <f>_xlfn.XLOOKUP($D717,Help2_FC!$D:$D,Help2_FC!O:O)</f>
        <v>0</v>
      </c>
      <c r="T717" s="979">
        <f>_xlfn.XLOOKUP($D717,Help2_FC!$D:$D,Help2_FC!P:P)</f>
        <v>0</v>
      </c>
      <c r="U717" s="979">
        <f>_xlfn.XLOOKUP($D717,Help2_FC!$D:$D,Help2_FC!Q:Q)</f>
        <v>0</v>
      </c>
      <c r="V717" s="979">
        <f>_xlfn.XLOOKUP($D717,Help2_FC!$D:$D,Help2_FC!R:R)</f>
        <v>0</v>
      </c>
      <c r="W717" s="979">
        <f>_xlfn.XLOOKUP($D717,Help2_FC!$D:$D,Help2_FC!S:S)</f>
        <v>0</v>
      </c>
      <c r="Y717" s="979">
        <f>_xlfn.XLOOKUP($D717,Help2_FC!$D:$D,Help2_FC!V:V)</f>
        <v>0</v>
      </c>
      <c r="Z717" s="979">
        <f>_xlfn.XLOOKUP($D717,Help2_FC!$D:$D,Help2_FC!W:W)</f>
        <v>0</v>
      </c>
      <c r="AA717" s="979">
        <f>_xlfn.XLOOKUP($D717,Help2_FC!$D:$D,Help2_FC!X:X)</f>
        <v>0</v>
      </c>
      <c r="AB717" s="979">
        <f>_xlfn.XLOOKUP($D717,Help2_FC!$D:$D,Help2_FC!Y:Y)</f>
        <v>0</v>
      </c>
      <c r="AC717" s="979">
        <f>_xlfn.XLOOKUP($D717,Help2_FC!$D:$D,Help2_FC!Z:Z)</f>
        <v>0</v>
      </c>
      <c r="AD717" s="979">
        <f>_xlfn.XLOOKUP($D717,Help2_FC!$D:$D,Help2_FC!AA:AA)</f>
        <v>0</v>
      </c>
      <c r="AE717" s="979">
        <f>_xlfn.XLOOKUP($D717,Help2_FC!$D:$D,Help2_FC!AB:AB)</f>
        <v>0</v>
      </c>
      <c r="AF717" s="979">
        <f>_xlfn.XLOOKUP($D717,Help2_FC!$D:$D,Help2_FC!AC:AC)</f>
        <v>0</v>
      </c>
      <c r="AG717" s="979">
        <f>_xlfn.XLOOKUP($D717,Help2_FC!$D:$D,Help2_FC!AD:AD)</f>
        <v>0</v>
      </c>
      <c r="AH717" s="979">
        <f>_xlfn.XLOOKUP($D717,Help2_FC!$D:$D,Help2_FC!AE:AE)</f>
        <v>0</v>
      </c>
      <c r="AI717" s="979">
        <f>_xlfn.XLOOKUP($D717,Help2_FC!$D:$D,Help2_FC!AF:AF)</f>
        <v>0</v>
      </c>
      <c r="AJ717" s="979">
        <f>_xlfn.XLOOKUP($D717,Help2_FC!$D:$D,Help2_FC!AG:AG)</f>
        <v>0</v>
      </c>
      <c r="AK717" s="979">
        <f>_xlfn.XLOOKUP($D717,Help2_FC!$D:$D,Help2_FC!AH:AH)</f>
        <v>0</v>
      </c>
      <c r="AL717" s="979">
        <f>_xlfn.XLOOKUP($D717,Help2_FC!$D:$D,Help2_FC!AI:AI)</f>
        <v>0</v>
      </c>
      <c r="AM717" s="979">
        <f>_xlfn.XLOOKUP($D717,Help2_FC!$D:$D,Help2_FC!AJ:AJ)</f>
        <v>0</v>
      </c>
      <c r="AN717" s="979">
        <f>_xlfn.XLOOKUP($D717,Help2_FC!$D:$D,Help2_FC!AK:AK)</f>
        <v>0</v>
      </c>
    </row>
    <row r="718" spans="1:40" x14ac:dyDescent="0.2">
      <c r="A718" s="1">
        <v>45642</v>
      </c>
      <c r="B718">
        <f t="shared" si="75"/>
        <v>12</v>
      </c>
      <c r="C718">
        <f t="shared" si="76"/>
        <v>2024</v>
      </c>
      <c r="D718" s="872" t="str">
        <f t="shared" si="73"/>
        <v>12´2024</v>
      </c>
      <c r="F718" s="2">
        <f t="shared" si="74"/>
        <v>24</v>
      </c>
      <c r="G718" s="1483">
        <f t="shared" si="77"/>
        <v>3.460207612456747E-2</v>
      </c>
      <c r="H718" s="5">
        <f t="shared" si="78"/>
        <v>1</v>
      </c>
      <c r="I718" s="995">
        <f>_xlfn.XLOOKUP($D718,Help2_FC!$D:$D,Help2_FC!H:H)</f>
        <v>0</v>
      </c>
      <c r="J718" s="979">
        <f>_xlfn.XLOOKUP($D718,Help2_FC!$D:$D,Help2_FC!I:I)</f>
        <v>0</v>
      </c>
      <c r="K718" s="979">
        <f>_xlfn.XLOOKUP($D718,Help2_FC!$D:$D,Help2_FC!J:J)</f>
        <v>0</v>
      </c>
      <c r="L718" s="979">
        <f>_xlfn.XLOOKUP($D718,Help2_FC!$D:$D,Help2_FC!K:K)</f>
        <v>0</v>
      </c>
      <c r="M718" s="979">
        <f>_xlfn.XLOOKUP($D718,Help2_FC!$D:$D,Help2_FC!L:L)</f>
        <v>0</v>
      </c>
      <c r="N718" s="979">
        <f>_xlfn.XLOOKUP($D718,Help2_FC!$D:$D,Help2_FC!M:M)</f>
        <v>0</v>
      </c>
      <c r="P718" s="979">
        <f>_xlfn.XLOOKUP($D718,Help2_FC!$D:$D,Help2_FC!F:F)</f>
        <v>693.6</v>
      </c>
      <c r="Q718" s="979">
        <f t="shared" si="79"/>
        <v>744</v>
      </c>
      <c r="R718" s="979">
        <f>_xlfn.XLOOKUP($D718,Help2_FC!$D:$D,Help2_FC!N:N)</f>
        <v>0</v>
      </c>
      <c r="S718" s="979">
        <f>_xlfn.XLOOKUP($D718,Help2_FC!$D:$D,Help2_FC!O:O)</f>
        <v>0</v>
      </c>
      <c r="T718" s="979">
        <f>_xlfn.XLOOKUP($D718,Help2_FC!$D:$D,Help2_FC!P:P)</f>
        <v>0</v>
      </c>
      <c r="U718" s="979">
        <f>_xlfn.XLOOKUP($D718,Help2_FC!$D:$D,Help2_FC!Q:Q)</f>
        <v>0</v>
      </c>
      <c r="V718" s="979">
        <f>_xlfn.XLOOKUP($D718,Help2_FC!$D:$D,Help2_FC!R:R)</f>
        <v>0</v>
      </c>
      <c r="W718" s="979">
        <f>_xlfn.XLOOKUP($D718,Help2_FC!$D:$D,Help2_FC!S:S)</f>
        <v>0</v>
      </c>
      <c r="Y718" s="979">
        <f>_xlfn.XLOOKUP($D718,Help2_FC!$D:$D,Help2_FC!V:V)</f>
        <v>0</v>
      </c>
      <c r="Z718" s="979">
        <f>_xlfn.XLOOKUP($D718,Help2_FC!$D:$D,Help2_FC!W:W)</f>
        <v>0</v>
      </c>
      <c r="AA718" s="979">
        <f>_xlfn.XLOOKUP($D718,Help2_FC!$D:$D,Help2_FC!X:X)</f>
        <v>0</v>
      </c>
      <c r="AB718" s="979">
        <f>_xlfn.XLOOKUP($D718,Help2_FC!$D:$D,Help2_FC!Y:Y)</f>
        <v>0</v>
      </c>
      <c r="AC718" s="979">
        <f>_xlfn.XLOOKUP($D718,Help2_FC!$D:$D,Help2_FC!Z:Z)</f>
        <v>0</v>
      </c>
      <c r="AD718" s="979">
        <f>_xlfn.XLOOKUP($D718,Help2_FC!$D:$D,Help2_FC!AA:AA)</f>
        <v>0</v>
      </c>
      <c r="AE718" s="979">
        <f>_xlfn.XLOOKUP($D718,Help2_FC!$D:$D,Help2_FC!AB:AB)</f>
        <v>0</v>
      </c>
      <c r="AF718" s="979">
        <f>_xlfn.XLOOKUP($D718,Help2_FC!$D:$D,Help2_FC!AC:AC)</f>
        <v>0</v>
      </c>
      <c r="AG718" s="979">
        <f>_xlfn.XLOOKUP($D718,Help2_FC!$D:$D,Help2_FC!AD:AD)</f>
        <v>0</v>
      </c>
      <c r="AH718" s="979">
        <f>_xlfn.XLOOKUP($D718,Help2_FC!$D:$D,Help2_FC!AE:AE)</f>
        <v>0</v>
      </c>
      <c r="AI718" s="979">
        <f>_xlfn.XLOOKUP($D718,Help2_FC!$D:$D,Help2_FC!AF:AF)</f>
        <v>0</v>
      </c>
      <c r="AJ718" s="979">
        <f>_xlfn.XLOOKUP($D718,Help2_FC!$D:$D,Help2_FC!AG:AG)</f>
        <v>0</v>
      </c>
      <c r="AK718" s="979">
        <f>_xlfn.XLOOKUP($D718,Help2_FC!$D:$D,Help2_FC!AH:AH)</f>
        <v>0</v>
      </c>
      <c r="AL718" s="979">
        <f>_xlfn.XLOOKUP($D718,Help2_FC!$D:$D,Help2_FC!AI:AI)</f>
        <v>0</v>
      </c>
      <c r="AM718" s="979">
        <f>_xlfn.XLOOKUP($D718,Help2_FC!$D:$D,Help2_FC!AJ:AJ)</f>
        <v>0</v>
      </c>
      <c r="AN718" s="979">
        <f>_xlfn.XLOOKUP($D718,Help2_FC!$D:$D,Help2_FC!AK:AK)</f>
        <v>0</v>
      </c>
    </row>
    <row r="719" spans="1:40" x14ac:dyDescent="0.2">
      <c r="A719" s="1">
        <v>45643</v>
      </c>
      <c r="B719">
        <f t="shared" si="75"/>
        <v>12</v>
      </c>
      <c r="C719">
        <f t="shared" si="76"/>
        <v>2024</v>
      </c>
      <c r="D719" s="872" t="str">
        <f t="shared" si="73"/>
        <v>12´2024</v>
      </c>
      <c r="F719" s="2">
        <f t="shared" si="74"/>
        <v>24</v>
      </c>
      <c r="G719" s="1483">
        <f t="shared" si="77"/>
        <v>3.460207612456747E-2</v>
      </c>
      <c r="H719" s="5">
        <f t="shared" si="78"/>
        <v>1</v>
      </c>
      <c r="I719" s="995">
        <f>_xlfn.XLOOKUP($D719,Help2_FC!$D:$D,Help2_FC!H:H)</f>
        <v>0</v>
      </c>
      <c r="J719" s="979">
        <f>_xlfn.XLOOKUP($D719,Help2_FC!$D:$D,Help2_FC!I:I)</f>
        <v>0</v>
      </c>
      <c r="K719" s="979">
        <f>_xlfn.XLOOKUP($D719,Help2_FC!$D:$D,Help2_FC!J:J)</f>
        <v>0</v>
      </c>
      <c r="L719" s="979">
        <f>_xlfn.XLOOKUP($D719,Help2_FC!$D:$D,Help2_FC!K:K)</f>
        <v>0</v>
      </c>
      <c r="M719" s="979">
        <f>_xlfn.XLOOKUP($D719,Help2_FC!$D:$D,Help2_FC!L:L)</f>
        <v>0</v>
      </c>
      <c r="N719" s="979">
        <f>_xlfn.XLOOKUP($D719,Help2_FC!$D:$D,Help2_FC!M:M)</f>
        <v>0</v>
      </c>
      <c r="P719" s="979">
        <f>_xlfn.XLOOKUP($D719,Help2_FC!$D:$D,Help2_FC!F:F)</f>
        <v>693.6</v>
      </c>
      <c r="Q719" s="979">
        <f t="shared" si="79"/>
        <v>744</v>
      </c>
      <c r="R719" s="979">
        <f>_xlfn.XLOOKUP($D719,Help2_FC!$D:$D,Help2_FC!N:N)</f>
        <v>0</v>
      </c>
      <c r="S719" s="979">
        <f>_xlfn.XLOOKUP($D719,Help2_FC!$D:$D,Help2_FC!O:O)</f>
        <v>0</v>
      </c>
      <c r="T719" s="979">
        <f>_xlfn.XLOOKUP($D719,Help2_FC!$D:$D,Help2_FC!P:P)</f>
        <v>0</v>
      </c>
      <c r="U719" s="979">
        <f>_xlfn.XLOOKUP($D719,Help2_FC!$D:$D,Help2_FC!Q:Q)</f>
        <v>0</v>
      </c>
      <c r="V719" s="979">
        <f>_xlfn.XLOOKUP($D719,Help2_FC!$D:$D,Help2_FC!R:R)</f>
        <v>0</v>
      </c>
      <c r="W719" s="979">
        <f>_xlfn.XLOOKUP($D719,Help2_FC!$D:$D,Help2_FC!S:S)</f>
        <v>0</v>
      </c>
      <c r="Y719" s="979">
        <f>_xlfn.XLOOKUP($D719,Help2_FC!$D:$D,Help2_FC!V:V)</f>
        <v>0</v>
      </c>
      <c r="Z719" s="979">
        <f>_xlfn.XLOOKUP($D719,Help2_FC!$D:$D,Help2_FC!W:W)</f>
        <v>0</v>
      </c>
      <c r="AA719" s="979">
        <f>_xlfn.XLOOKUP($D719,Help2_FC!$D:$D,Help2_FC!X:X)</f>
        <v>0</v>
      </c>
      <c r="AB719" s="979">
        <f>_xlfn.XLOOKUP($D719,Help2_FC!$D:$D,Help2_FC!Y:Y)</f>
        <v>0</v>
      </c>
      <c r="AC719" s="979">
        <f>_xlfn.XLOOKUP($D719,Help2_FC!$D:$D,Help2_FC!Z:Z)</f>
        <v>0</v>
      </c>
      <c r="AD719" s="979">
        <f>_xlfn.XLOOKUP($D719,Help2_FC!$D:$D,Help2_FC!AA:AA)</f>
        <v>0</v>
      </c>
      <c r="AE719" s="979">
        <f>_xlfn.XLOOKUP($D719,Help2_FC!$D:$D,Help2_FC!AB:AB)</f>
        <v>0</v>
      </c>
      <c r="AF719" s="979">
        <f>_xlfn.XLOOKUP($D719,Help2_FC!$D:$D,Help2_FC!AC:AC)</f>
        <v>0</v>
      </c>
      <c r="AG719" s="979">
        <f>_xlfn.XLOOKUP($D719,Help2_FC!$D:$D,Help2_FC!AD:AD)</f>
        <v>0</v>
      </c>
      <c r="AH719" s="979">
        <f>_xlfn.XLOOKUP($D719,Help2_FC!$D:$D,Help2_FC!AE:AE)</f>
        <v>0</v>
      </c>
      <c r="AI719" s="979">
        <f>_xlfn.XLOOKUP($D719,Help2_FC!$D:$D,Help2_FC!AF:AF)</f>
        <v>0</v>
      </c>
      <c r="AJ719" s="979">
        <f>_xlfn.XLOOKUP($D719,Help2_FC!$D:$D,Help2_FC!AG:AG)</f>
        <v>0</v>
      </c>
      <c r="AK719" s="979">
        <f>_xlfn.XLOOKUP($D719,Help2_FC!$D:$D,Help2_FC!AH:AH)</f>
        <v>0</v>
      </c>
      <c r="AL719" s="979">
        <f>_xlfn.XLOOKUP($D719,Help2_FC!$D:$D,Help2_FC!AI:AI)</f>
        <v>0</v>
      </c>
      <c r="AM719" s="979">
        <f>_xlfn.XLOOKUP($D719,Help2_FC!$D:$D,Help2_FC!AJ:AJ)</f>
        <v>0</v>
      </c>
      <c r="AN719" s="979">
        <f>_xlfn.XLOOKUP($D719,Help2_FC!$D:$D,Help2_FC!AK:AK)</f>
        <v>0</v>
      </c>
    </row>
    <row r="720" spans="1:40" x14ac:dyDescent="0.2">
      <c r="A720" s="1">
        <v>45644</v>
      </c>
      <c r="B720">
        <f t="shared" si="75"/>
        <v>12</v>
      </c>
      <c r="C720">
        <f t="shared" si="76"/>
        <v>2024</v>
      </c>
      <c r="D720" s="872" t="str">
        <f t="shared" si="73"/>
        <v>12´2024</v>
      </c>
      <c r="F720" s="2">
        <f t="shared" si="74"/>
        <v>24</v>
      </c>
      <c r="G720" s="1483">
        <f t="shared" si="77"/>
        <v>3.460207612456747E-2</v>
      </c>
      <c r="H720" s="5">
        <f t="shared" si="78"/>
        <v>1</v>
      </c>
      <c r="I720" s="995">
        <f>_xlfn.XLOOKUP($D720,Help2_FC!$D:$D,Help2_FC!H:H)</f>
        <v>0</v>
      </c>
      <c r="J720" s="979">
        <f>_xlfn.XLOOKUP($D720,Help2_FC!$D:$D,Help2_FC!I:I)</f>
        <v>0</v>
      </c>
      <c r="K720" s="979">
        <f>_xlfn.XLOOKUP($D720,Help2_FC!$D:$D,Help2_FC!J:J)</f>
        <v>0</v>
      </c>
      <c r="L720" s="979">
        <f>_xlfn.XLOOKUP($D720,Help2_FC!$D:$D,Help2_FC!K:K)</f>
        <v>0</v>
      </c>
      <c r="M720" s="979">
        <f>_xlfn.XLOOKUP($D720,Help2_FC!$D:$D,Help2_FC!L:L)</f>
        <v>0</v>
      </c>
      <c r="N720" s="979">
        <f>_xlfn.XLOOKUP($D720,Help2_FC!$D:$D,Help2_FC!M:M)</f>
        <v>0</v>
      </c>
      <c r="P720" s="979">
        <f>_xlfn.XLOOKUP($D720,Help2_FC!$D:$D,Help2_FC!F:F)</f>
        <v>693.6</v>
      </c>
      <c r="Q720" s="979">
        <f t="shared" si="79"/>
        <v>744</v>
      </c>
      <c r="R720" s="979">
        <f>_xlfn.XLOOKUP($D720,Help2_FC!$D:$D,Help2_FC!N:N)</f>
        <v>0</v>
      </c>
      <c r="S720" s="979">
        <f>_xlfn.XLOOKUP($D720,Help2_FC!$D:$D,Help2_FC!O:O)</f>
        <v>0</v>
      </c>
      <c r="T720" s="979">
        <f>_xlfn.XLOOKUP($D720,Help2_FC!$D:$D,Help2_FC!P:P)</f>
        <v>0</v>
      </c>
      <c r="U720" s="979">
        <f>_xlfn.XLOOKUP($D720,Help2_FC!$D:$D,Help2_FC!Q:Q)</f>
        <v>0</v>
      </c>
      <c r="V720" s="979">
        <f>_xlfn.XLOOKUP($D720,Help2_FC!$D:$D,Help2_FC!R:R)</f>
        <v>0</v>
      </c>
      <c r="W720" s="979">
        <f>_xlfn.XLOOKUP($D720,Help2_FC!$D:$D,Help2_FC!S:S)</f>
        <v>0</v>
      </c>
      <c r="Y720" s="979">
        <f>_xlfn.XLOOKUP($D720,Help2_FC!$D:$D,Help2_FC!V:V)</f>
        <v>0</v>
      </c>
      <c r="Z720" s="979">
        <f>_xlfn.XLOOKUP($D720,Help2_FC!$D:$D,Help2_FC!W:W)</f>
        <v>0</v>
      </c>
      <c r="AA720" s="979">
        <f>_xlfn.XLOOKUP($D720,Help2_FC!$D:$D,Help2_FC!X:X)</f>
        <v>0</v>
      </c>
      <c r="AB720" s="979">
        <f>_xlfn.XLOOKUP($D720,Help2_FC!$D:$D,Help2_FC!Y:Y)</f>
        <v>0</v>
      </c>
      <c r="AC720" s="979">
        <f>_xlfn.XLOOKUP($D720,Help2_FC!$D:$D,Help2_FC!Z:Z)</f>
        <v>0</v>
      </c>
      <c r="AD720" s="979">
        <f>_xlfn.XLOOKUP($D720,Help2_FC!$D:$D,Help2_FC!AA:AA)</f>
        <v>0</v>
      </c>
      <c r="AE720" s="979">
        <f>_xlfn.XLOOKUP($D720,Help2_FC!$D:$D,Help2_FC!AB:AB)</f>
        <v>0</v>
      </c>
      <c r="AF720" s="979">
        <f>_xlfn.XLOOKUP($D720,Help2_FC!$D:$D,Help2_FC!AC:AC)</f>
        <v>0</v>
      </c>
      <c r="AG720" s="979">
        <f>_xlfn.XLOOKUP($D720,Help2_FC!$D:$D,Help2_FC!AD:AD)</f>
        <v>0</v>
      </c>
      <c r="AH720" s="979">
        <f>_xlfn.XLOOKUP($D720,Help2_FC!$D:$D,Help2_FC!AE:AE)</f>
        <v>0</v>
      </c>
      <c r="AI720" s="979">
        <f>_xlfn.XLOOKUP($D720,Help2_FC!$D:$D,Help2_FC!AF:AF)</f>
        <v>0</v>
      </c>
      <c r="AJ720" s="979">
        <f>_xlfn.XLOOKUP($D720,Help2_FC!$D:$D,Help2_FC!AG:AG)</f>
        <v>0</v>
      </c>
      <c r="AK720" s="979">
        <f>_xlfn.XLOOKUP($D720,Help2_FC!$D:$D,Help2_FC!AH:AH)</f>
        <v>0</v>
      </c>
      <c r="AL720" s="979">
        <f>_xlfn.XLOOKUP($D720,Help2_FC!$D:$D,Help2_FC!AI:AI)</f>
        <v>0</v>
      </c>
      <c r="AM720" s="979">
        <f>_xlfn.XLOOKUP($D720,Help2_FC!$D:$D,Help2_FC!AJ:AJ)</f>
        <v>0</v>
      </c>
      <c r="AN720" s="979">
        <f>_xlfn.XLOOKUP($D720,Help2_FC!$D:$D,Help2_FC!AK:AK)</f>
        <v>0</v>
      </c>
    </row>
    <row r="721" spans="1:40" x14ac:dyDescent="0.2">
      <c r="A721" s="1">
        <v>45645</v>
      </c>
      <c r="B721">
        <f t="shared" si="75"/>
        <v>12</v>
      </c>
      <c r="C721">
        <f t="shared" si="76"/>
        <v>2024</v>
      </c>
      <c r="D721" s="872" t="str">
        <f t="shared" si="73"/>
        <v>12´2024</v>
      </c>
      <c r="F721" s="2">
        <f t="shared" si="74"/>
        <v>24</v>
      </c>
      <c r="G721" s="1483">
        <f t="shared" si="77"/>
        <v>3.460207612456747E-2</v>
      </c>
      <c r="H721" s="5">
        <f t="shared" si="78"/>
        <v>1</v>
      </c>
      <c r="I721" s="995">
        <f>_xlfn.XLOOKUP($D721,Help2_FC!$D:$D,Help2_FC!H:H)</f>
        <v>0</v>
      </c>
      <c r="J721" s="979">
        <f>_xlfn.XLOOKUP($D721,Help2_FC!$D:$D,Help2_FC!I:I)</f>
        <v>0</v>
      </c>
      <c r="K721" s="979">
        <f>_xlfn.XLOOKUP($D721,Help2_FC!$D:$D,Help2_FC!J:J)</f>
        <v>0</v>
      </c>
      <c r="L721" s="979">
        <f>_xlfn.XLOOKUP($D721,Help2_FC!$D:$D,Help2_FC!K:K)</f>
        <v>0</v>
      </c>
      <c r="M721" s="979">
        <f>_xlfn.XLOOKUP($D721,Help2_FC!$D:$D,Help2_FC!L:L)</f>
        <v>0</v>
      </c>
      <c r="N721" s="979">
        <f>_xlfn.XLOOKUP($D721,Help2_FC!$D:$D,Help2_FC!M:M)</f>
        <v>0</v>
      </c>
      <c r="P721" s="979">
        <f>_xlfn.XLOOKUP($D721,Help2_FC!$D:$D,Help2_FC!F:F)</f>
        <v>693.6</v>
      </c>
      <c r="Q721" s="979">
        <f t="shared" si="79"/>
        <v>744</v>
      </c>
      <c r="R721" s="979">
        <f>_xlfn.XLOOKUP($D721,Help2_FC!$D:$D,Help2_FC!N:N)</f>
        <v>0</v>
      </c>
      <c r="S721" s="979">
        <f>_xlfn.XLOOKUP($D721,Help2_FC!$D:$D,Help2_FC!O:O)</f>
        <v>0</v>
      </c>
      <c r="T721" s="979">
        <f>_xlfn.XLOOKUP($D721,Help2_FC!$D:$D,Help2_FC!P:P)</f>
        <v>0</v>
      </c>
      <c r="U721" s="979">
        <f>_xlfn.XLOOKUP($D721,Help2_FC!$D:$D,Help2_FC!Q:Q)</f>
        <v>0</v>
      </c>
      <c r="V721" s="979">
        <f>_xlfn.XLOOKUP($D721,Help2_FC!$D:$D,Help2_FC!R:R)</f>
        <v>0</v>
      </c>
      <c r="W721" s="979">
        <f>_xlfn.XLOOKUP($D721,Help2_FC!$D:$D,Help2_FC!S:S)</f>
        <v>0</v>
      </c>
      <c r="Y721" s="979">
        <f>_xlfn.XLOOKUP($D721,Help2_FC!$D:$D,Help2_FC!V:V)</f>
        <v>0</v>
      </c>
      <c r="Z721" s="979">
        <f>_xlfn.XLOOKUP($D721,Help2_FC!$D:$D,Help2_FC!W:W)</f>
        <v>0</v>
      </c>
      <c r="AA721" s="979">
        <f>_xlfn.XLOOKUP($D721,Help2_FC!$D:$D,Help2_FC!X:X)</f>
        <v>0</v>
      </c>
      <c r="AB721" s="979">
        <f>_xlfn.XLOOKUP($D721,Help2_FC!$D:$D,Help2_FC!Y:Y)</f>
        <v>0</v>
      </c>
      <c r="AC721" s="979">
        <f>_xlfn.XLOOKUP($D721,Help2_FC!$D:$D,Help2_FC!Z:Z)</f>
        <v>0</v>
      </c>
      <c r="AD721" s="979">
        <f>_xlfn.XLOOKUP($D721,Help2_FC!$D:$D,Help2_FC!AA:AA)</f>
        <v>0</v>
      </c>
      <c r="AE721" s="979">
        <f>_xlfn.XLOOKUP($D721,Help2_FC!$D:$D,Help2_FC!AB:AB)</f>
        <v>0</v>
      </c>
      <c r="AF721" s="979">
        <f>_xlfn.XLOOKUP($D721,Help2_FC!$D:$D,Help2_FC!AC:AC)</f>
        <v>0</v>
      </c>
      <c r="AG721" s="979">
        <f>_xlfn.XLOOKUP($D721,Help2_FC!$D:$D,Help2_FC!AD:AD)</f>
        <v>0</v>
      </c>
      <c r="AH721" s="979">
        <f>_xlfn.XLOOKUP($D721,Help2_FC!$D:$D,Help2_FC!AE:AE)</f>
        <v>0</v>
      </c>
      <c r="AI721" s="979">
        <f>_xlfn.XLOOKUP($D721,Help2_FC!$D:$D,Help2_FC!AF:AF)</f>
        <v>0</v>
      </c>
      <c r="AJ721" s="979">
        <f>_xlfn.XLOOKUP($D721,Help2_FC!$D:$D,Help2_FC!AG:AG)</f>
        <v>0</v>
      </c>
      <c r="AK721" s="979">
        <f>_xlfn.XLOOKUP($D721,Help2_FC!$D:$D,Help2_FC!AH:AH)</f>
        <v>0</v>
      </c>
      <c r="AL721" s="979">
        <f>_xlfn.XLOOKUP($D721,Help2_FC!$D:$D,Help2_FC!AI:AI)</f>
        <v>0</v>
      </c>
      <c r="AM721" s="979">
        <f>_xlfn.XLOOKUP($D721,Help2_FC!$D:$D,Help2_FC!AJ:AJ)</f>
        <v>0</v>
      </c>
      <c r="AN721" s="979">
        <f>_xlfn.XLOOKUP($D721,Help2_FC!$D:$D,Help2_FC!AK:AK)</f>
        <v>0</v>
      </c>
    </row>
    <row r="722" spans="1:40" x14ac:dyDescent="0.2">
      <c r="A722" s="1">
        <v>45646</v>
      </c>
      <c r="B722">
        <f t="shared" si="75"/>
        <v>12</v>
      </c>
      <c r="C722">
        <f t="shared" si="76"/>
        <v>2024</v>
      </c>
      <c r="D722" s="872" t="str">
        <f t="shared" ref="D722:D785" si="80">CONCATENATE(TEXT(A722,"MM"),"´",TEXT(A722,"JJJJ"))</f>
        <v>12´2024</v>
      </c>
      <c r="E722" s="867">
        <v>2</v>
      </c>
      <c r="F722" s="2">
        <f t="shared" si="74"/>
        <v>22</v>
      </c>
      <c r="G722" s="1483">
        <f t="shared" si="77"/>
        <v>3.1718569780853516E-2</v>
      </c>
      <c r="H722" s="5">
        <f t="shared" si="78"/>
        <v>0.91666666666666663</v>
      </c>
      <c r="I722" s="995">
        <f>_xlfn.XLOOKUP($D722,Help2_FC!$D:$D,Help2_FC!H:H)</f>
        <v>0</v>
      </c>
      <c r="J722" s="979">
        <f>_xlfn.XLOOKUP($D722,Help2_FC!$D:$D,Help2_FC!I:I)</f>
        <v>0</v>
      </c>
      <c r="K722" s="979">
        <f>_xlfn.XLOOKUP($D722,Help2_FC!$D:$D,Help2_FC!J:J)</f>
        <v>0</v>
      </c>
      <c r="L722" s="979">
        <f>_xlfn.XLOOKUP($D722,Help2_FC!$D:$D,Help2_FC!K:K)</f>
        <v>0</v>
      </c>
      <c r="M722" s="979">
        <f>_xlfn.XLOOKUP($D722,Help2_FC!$D:$D,Help2_FC!L:L)</f>
        <v>0</v>
      </c>
      <c r="N722" s="979">
        <f>_xlfn.XLOOKUP($D722,Help2_FC!$D:$D,Help2_FC!M:M)</f>
        <v>0</v>
      </c>
      <c r="P722" s="979">
        <f>_xlfn.XLOOKUP($D722,Help2_FC!$D:$D,Help2_FC!F:F)</f>
        <v>693.6</v>
      </c>
      <c r="Q722" s="979">
        <f t="shared" si="79"/>
        <v>744</v>
      </c>
      <c r="R722" s="979">
        <f>_xlfn.XLOOKUP($D722,Help2_FC!$D:$D,Help2_FC!N:N)</f>
        <v>0</v>
      </c>
      <c r="S722" s="979">
        <f>_xlfn.XLOOKUP($D722,Help2_FC!$D:$D,Help2_FC!O:O)</f>
        <v>0</v>
      </c>
      <c r="T722" s="979">
        <f>_xlfn.XLOOKUP($D722,Help2_FC!$D:$D,Help2_FC!P:P)</f>
        <v>0</v>
      </c>
      <c r="U722" s="979">
        <f>_xlfn.XLOOKUP($D722,Help2_FC!$D:$D,Help2_FC!Q:Q)</f>
        <v>0</v>
      </c>
      <c r="V722" s="979">
        <f>_xlfn.XLOOKUP($D722,Help2_FC!$D:$D,Help2_FC!R:R)</f>
        <v>0</v>
      </c>
      <c r="W722" s="979">
        <f>_xlfn.XLOOKUP($D722,Help2_FC!$D:$D,Help2_FC!S:S)</f>
        <v>0</v>
      </c>
      <c r="Y722" s="979">
        <f>_xlfn.XLOOKUP($D722,Help2_FC!$D:$D,Help2_FC!V:V)</f>
        <v>0</v>
      </c>
      <c r="Z722" s="979">
        <f>_xlfn.XLOOKUP($D722,Help2_FC!$D:$D,Help2_FC!W:W)</f>
        <v>0</v>
      </c>
      <c r="AA722" s="979">
        <f>_xlfn.XLOOKUP($D722,Help2_FC!$D:$D,Help2_FC!X:X)</f>
        <v>0</v>
      </c>
      <c r="AB722" s="979">
        <f>_xlfn.XLOOKUP($D722,Help2_FC!$D:$D,Help2_FC!Y:Y)</f>
        <v>0</v>
      </c>
      <c r="AC722" s="979">
        <f>_xlfn.XLOOKUP($D722,Help2_FC!$D:$D,Help2_FC!Z:Z)</f>
        <v>0</v>
      </c>
      <c r="AD722" s="979">
        <f>_xlfn.XLOOKUP($D722,Help2_FC!$D:$D,Help2_FC!AA:AA)</f>
        <v>0</v>
      </c>
      <c r="AE722" s="979">
        <f>_xlfn.XLOOKUP($D722,Help2_FC!$D:$D,Help2_FC!AB:AB)</f>
        <v>0</v>
      </c>
      <c r="AF722" s="979">
        <f>_xlfn.XLOOKUP($D722,Help2_FC!$D:$D,Help2_FC!AC:AC)</f>
        <v>0</v>
      </c>
      <c r="AG722" s="979">
        <f>_xlfn.XLOOKUP($D722,Help2_FC!$D:$D,Help2_FC!AD:AD)</f>
        <v>0</v>
      </c>
      <c r="AH722" s="979">
        <f>_xlfn.XLOOKUP($D722,Help2_FC!$D:$D,Help2_FC!AE:AE)</f>
        <v>0</v>
      </c>
      <c r="AI722" s="979">
        <f>_xlfn.XLOOKUP($D722,Help2_FC!$D:$D,Help2_FC!AF:AF)</f>
        <v>0</v>
      </c>
      <c r="AJ722" s="979">
        <f>_xlfn.XLOOKUP($D722,Help2_FC!$D:$D,Help2_FC!AG:AG)</f>
        <v>0</v>
      </c>
      <c r="AK722" s="979">
        <f>_xlfn.XLOOKUP($D722,Help2_FC!$D:$D,Help2_FC!AH:AH)</f>
        <v>0</v>
      </c>
      <c r="AL722" s="979">
        <f>_xlfn.XLOOKUP($D722,Help2_FC!$D:$D,Help2_FC!AI:AI)</f>
        <v>0</v>
      </c>
      <c r="AM722" s="979">
        <f>_xlfn.XLOOKUP($D722,Help2_FC!$D:$D,Help2_FC!AJ:AJ)</f>
        <v>0</v>
      </c>
      <c r="AN722" s="979">
        <f>_xlfn.XLOOKUP($D722,Help2_FC!$D:$D,Help2_FC!AK:AK)</f>
        <v>0</v>
      </c>
    </row>
    <row r="723" spans="1:40" x14ac:dyDescent="0.2">
      <c r="A723" s="1">
        <v>45647</v>
      </c>
      <c r="B723">
        <f t="shared" si="75"/>
        <v>12</v>
      </c>
      <c r="C723">
        <f t="shared" si="76"/>
        <v>2024</v>
      </c>
      <c r="D723" s="872" t="str">
        <f t="shared" si="80"/>
        <v>12´2024</v>
      </c>
      <c r="E723" s="867">
        <v>24</v>
      </c>
      <c r="F723" s="2">
        <f t="shared" si="74"/>
        <v>0</v>
      </c>
      <c r="G723" s="1483">
        <f t="shared" si="77"/>
        <v>0</v>
      </c>
      <c r="H723" s="5">
        <f t="shared" si="78"/>
        <v>0</v>
      </c>
      <c r="I723" s="995">
        <f>_xlfn.XLOOKUP($D723,Help2_FC!$D:$D,Help2_FC!H:H)</f>
        <v>0</v>
      </c>
      <c r="J723" s="979">
        <f>_xlfn.XLOOKUP($D723,Help2_FC!$D:$D,Help2_FC!I:I)</f>
        <v>0</v>
      </c>
      <c r="K723" s="979">
        <f>_xlfn.XLOOKUP($D723,Help2_FC!$D:$D,Help2_FC!J:J)</f>
        <v>0</v>
      </c>
      <c r="L723" s="979">
        <f>_xlfn.XLOOKUP($D723,Help2_FC!$D:$D,Help2_FC!K:K)</f>
        <v>0</v>
      </c>
      <c r="M723" s="979">
        <f>_xlfn.XLOOKUP($D723,Help2_FC!$D:$D,Help2_FC!L:L)</f>
        <v>0</v>
      </c>
      <c r="N723" s="979">
        <f>_xlfn.XLOOKUP($D723,Help2_FC!$D:$D,Help2_FC!M:M)</f>
        <v>0</v>
      </c>
      <c r="P723" s="979">
        <f>_xlfn.XLOOKUP($D723,Help2_FC!$D:$D,Help2_FC!F:F)</f>
        <v>693.6</v>
      </c>
      <c r="Q723" s="979">
        <f t="shared" si="79"/>
        <v>744</v>
      </c>
      <c r="R723" s="979">
        <f>_xlfn.XLOOKUP($D723,Help2_FC!$D:$D,Help2_FC!N:N)</f>
        <v>0</v>
      </c>
      <c r="S723" s="979">
        <f>_xlfn.XLOOKUP($D723,Help2_FC!$D:$D,Help2_FC!O:O)</f>
        <v>0</v>
      </c>
      <c r="T723" s="979">
        <f>_xlfn.XLOOKUP($D723,Help2_FC!$D:$D,Help2_FC!P:P)</f>
        <v>0</v>
      </c>
      <c r="U723" s="979">
        <f>_xlfn.XLOOKUP($D723,Help2_FC!$D:$D,Help2_FC!Q:Q)</f>
        <v>0</v>
      </c>
      <c r="V723" s="979">
        <f>_xlfn.XLOOKUP($D723,Help2_FC!$D:$D,Help2_FC!R:R)</f>
        <v>0</v>
      </c>
      <c r="W723" s="979">
        <f>_xlfn.XLOOKUP($D723,Help2_FC!$D:$D,Help2_FC!S:S)</f>
        <v>0</v>
      </c>
      <c r="Y723" s="979">
        <f>_xlfn.XLOOKUP($D723,Help2_FC!$D:$D,Help2_FC!V:V)</f>
        <v>0</v>
      </c>
      <c r="Z723" s="979">
        <f>_xlfn.XLOOKUP($D723,Help2_FC!$D:$D,Help2_FC!W:W)</f>
        <v>0</v>
      </c>
      <c r="AA723" s="979">
        <f>_xlfn.XLOOKUP($D723,Help2_FC!$D:$D,Help2_FC!X:X)</f>
        <v>0</v>
      </c>
      <c r="AB723" s="979">
        <f>_xlfn.XLOOKUP($D723,Help2_FC!$D:$D,Help2_FC!Y:Y)</f>
        <v>0</v>
      </c>
      <c r="AC723" s="979">
        <f>_xlfn.XLOOKUP($D723,Help2_FC!$D:$D,Help2_FC!Z:Z)</f>
        <v>0</v>
      </c>
      <c r="AD723" s="979">
        <f>_xlfn.XLOOKUP($D723,Help2_FC!$D:$D,Help2_FC!AA:AA)</f>
        <v>0</v>
      </c>
      <c r="AE723" s="979">
        <f>_xlfn.XLOOKUP($D723,Help2_FC!$D:$D,Help2_FC!AB:AB)</f>
        <v>0</v>
      </c>
      <c r="AF723" s="979">
        <f>_xlfn.XLOOKUP($D723,Help2_FC!$D:$D,Help2_FC!AC:AC)</f>
        <v>0</v>
      </c>
      <c r="AG723" s="979">
        <f>_xlfn.XLOOKUP($D723,Help2_FC!$D:$D,Help2_FC!AD:AD)</f>
        <v>0</v>
      </c>
      <c r="AH723" s="979">
        <f>_xlfn.XLOOKUP($D723,Help2_FC!$D:$D,Help2_FC!AE:AE)</f>
        <v>0</v>
      </c>
      <c r="AI723" s="979">
        <f>_xlfn.XLOOKUP($D723,Help2_FC!$D:$D,Help2_FC!AF:AF)</f>
        <v>0</v>
      </c>
      <c r="AJ723" s="979">
        <f>_xlfn.XLOOKUP($D723,Help2_FC!$D:$D,Help2_FC!AG:AG)</f>
        <v>0</v>
      </c>
      <c r="AK723" s="979">
        <f>_xlfn.XLOOKUP($D723,Help2_FC!$D:$D,Help2_FC!AH:AH)</f>
        <v>0</v>
      </c>
      <c r="AL723" s="979">
        <f>_xlfn.XLOOKUP($D723,Help2_FC!$D:$D,Help2_FC!AI:AI)</f>
        <v>0</v>
      </c>
      <c r="AM723" s="979">
        <f>_xlfn.XLOOKUP($D723,Help2_FC!$D:$D,Help2_FC!AJ:AJ)</f>
        <v>0</v>
      </c>
      <c r="AN723" s="979">
        <f>_xlfn.XLOOKUP($D723,Help2_FC!$D:$D,Help2_FC!AK:AK)</f>
        <v>0</v>
      </c>
    </row>
    <row r="724" spans="1:40" x14ac:dyDescent="0.2">
      <c r="A724" s="1">
        <v>45648</v>
      </c>
      <c r="B724">
        <f t="shared" si="75"/>
        <v>12</v>
      </c>
      <c r="C724">
        <f t="shared" si="76"/>
        <v>2024</v>
      </c>
      <c r="D724" s="872" t="str">
        <f t="shared" si="80"/>
        <v>12´2024</v>
      </c>
      <c r="E724" s="867">
        <v>12.4</v>
      </c>
      <c r="F724" s="2">
        <f t="shared" si="74"/>
        <v>11.6</v>
      </c>
      <c r="G724" s="1483">
        <f t="shared" si="77"/>
        <v>1.6724336793540944E-2</v>
      </c>
      <c r="H724" s="5">
        <f t="shared" si="78"/>
        <v>0.48333333333333334</v>
      </c>
      <c r="I724" s="995">
        <f>_xlfn.XLOOKUP($D724,Help2_FC!$D:$D,Help2_FC!H:H)</f>
        <v>0</v>
      </c>
      <c r="J724" s="979">
        <f>_xlfn.XLOOKUP($D724,Help2_FC!$D:$D,Help2_FC!I:I)</f>
        <v>0</v>
      </c>
      <c r="K724" s="979">
        <f>_xlfn.XLOOKUP($D724,Help2_FC!$D:$D,Help2_FC!J:J)</f>
        <v>0</v>
      </c>
      <c r="L724" s="979">
        <f>_xlfn.XLOOKUP($D724,Help2_FC!$D:$D,Help2_FC!K:K)</f>
        <v>0</v>
      </c>
      <c r="M724" s="979">
        <f>_xlfn.XLOOKUP($D724,Help2_FC!$D:$D,Help2_FC!L:L)</f>
        <v>0</v>
      </c>
      <c r="N724" s="979">
        <f>_xlfn.XLOOKUP($D724,Help2_FC!$D:$D,Help2_FC!M:M)</f>
        <v>0</v>
      </c>
      <c r="P724" s="979">
        <f>_xlfn.XLOOKUP($D724,Help2_FC!$D:$D,Help2_FC!F:F)</f>
        <v>693.6</v>
      </c>
      <c r="Q724" s="979">
        <f t="shared" si="79"/>
        <v>744</v>
      </c>
      <c r="R724" s="979">
        <f>_xlfn.XLOOKUP($D724,Help2_FC!$D:$D,Help2_FC!N:N)</f>
        <v>0</v>
      </c>
      <c r="S724" s="979">
        <f>_xlfn.XLOOKUP($D724,Help2_FC!$D:$D,Help2_FC!O:O)</f>
        <v>0</v>
      </c>
      <c r="T724" s="979">
        <f>_xlfn.XLOOKUP($D724,Help2_FC!$D:$D,Help2_FC!P:P)</f>
        <v>0</v>
      </c>
      <c r="U724" s="979">
        <f>_xlfn.XLOOKUP($D724,Help2_FC!$D:$D,Help2_FC!Q:Q)</f>
        <v>0</v>
      </c>
      <c r="V724" s="979">
        <f>_xlfn.XLOOKUP($D724,Help2_FC!$D:$D,Help2_FC!R:R)</f>
        <v>0</v>
      </c>
      <c r="W724" s="979">
        <f>_xlfn.XLOOKUP($D724,Help2_FC!$D:$D,Help2_FC!S:S)</f>
        <v>0</v>
      </c>
      <c r="Y724" s="979">
        <f>_xlfn.XLOOKUP($D724,Help2_FC!$D:$D,Help2_FC!V:V)</f>
        <v>0</v>
      </c>
      <c r="Z724" s="979">
        <f>_xlfn.XLOOKUP($D724,Help2_FC!$D:$D,Help2_FC!W:W)</f>
        <v>0</v>
      </c>
      <c r="AA724" s="979">
        <f>_xlfn.XLOOKUP($D724,Help2_FC!$D:$D,Help2_FC!X:X)</f>
        <v>0</v>
      </c>
      <c r="AB724" s="979">
        <f>_xlfn.XLOOKUP($D724,Help2_FC!$D:$D,Help2_FC!Y:Y)</f>
        <v>0</v>
      </c>
      <c r="AC724" s="979">
        <f>_xlfn.XLOOKUP($D724,Help2_FC!$D:$D,Help2_FC!Z:Z)</f>
        <v>0</v>
      </c>
      <c r="AD724" s="979">
        <f>_xlfn.XLOOKUP($D724,Help2_FC!$D:$D,Help2_FC!AA:AA)</f>
        <v>0</v>
      </c>
      <c r="AE724" s="979">
        <f>_xlfn.XLOOKUP($D724,Help2_FC!$D:$D,Help2_FC!AB:AB)</f>
        <v>0</v>
      </c>
      <c r="AF724" s="979">
        <f>_xlfn.XLOOKUP($D724,Help2_FC!$D:$D,Help2_FC!AC:AC)</f>
        <v>0</v>
      </c>
      <c r="AG724" s="979">
        <f>_xlfn.XLOOKUP($D724,Help2_FC!$D:$D,Help2_FC!AD:AD)</f>
        <v>0</v>
      </c>
      <c r="AH724" s="979">
        <f>_xlfn.XLOOKUP($D724,Help2_FC!$D:$D,Help2_FC!AE:AE)</f>
        <v>0</v>
      </c>
      <c r="AI724" s="979">
        <f>_xlfn.XLOOKUP($D724,Help2_FC!$D:$D,Help2_FC!AF:AF)</f>
        <v>0</v>
      </c>
      <c r="AJ724" s="979">
        <f>_xlfn.XLOOKUP($D724,Help2_FC!$D:$D,Help2_FC!AG:AG)</f>
        <v>0</v>
      </c>
      <c r="AK724" s="979">
        <f>_xlfn.XLOOKUP($D724,Help2_FC!$D:$D,Help2_FC!AH:AH)</f>
        <v>0</v>
      </c>
      <c r="AL724" s="979">
        <f>_xlfn.XLOOKUP($D724,Help2_FC!$D:$D,Help2_FC!AI:AI)</f>
        <v>0</v>
      </c>
      <c r="AM724" s="979">
        <f>_xlfn.XLOOKUP($D724,Help2_FC!$D:$D,Help2_FC!AJ:AJ)</f>
        <v>0</v>
      </c>
      <c r="AN724" s="979">
        <f>_xlfn.XLOOKUP($D724,Help2_FC!$D:$D,Help2_FC!AK:AK)</f>
        <v>0</v>
      </c>
    </row>
    <row r="725" spans="1:40" x14ac:dyDescent="0.2">
      <c r="A725" s="1">
        <v>45649</v>
      </c>
      <c r="B725">
        <f t="shared" si="75"/>
        <v>12</v>
      </c>
      <c r="C725">
        <f t="shared" si="76"/>
        <v>2024</v>
      </c>
      <c r="D725" s="872" t="str">
        <f t="shared" si="80"/>
        <v>12´2024</v>
      </c>
      <c r="F725" s="2">
        <f t="shared" si="74"/>
        <v>24</v>
      </c>
      <c r="G725" s="1483">
        <f t="shared" si="77"/>
        <v>3.460207612456747E-2</v>
      </c>
      <c r="H725" s="5">
        <f t="shared" si="78"/>
        <v>1</v>
      </c>
      <c r="I725" s="995">
        <f>_xlfn.XLOOKUP($D725,Help2_FC!$D:$D,Help2_FC!H:H)</f>
        <v>0</v>
      </c>
      <c r="J725" s="979">
        <f>_xlfn.XLOOKUP($D725,Help2_FC!$D:$D,Help2_FC!I:I)</f>
        <v>0</v>
      </c>
      <c r="K725" s="979">
        <f>_xlfn.XLOOKUP($D725,Help2_FC!$D:$D,Help2_FC!J:J)</f>
        <v>0</v>
      </c>
      <c r="L725" s="979">
        <f>_xlfn.XLOOKUP($D725,Help2_FC!$D:$D,Help2_FC!K:K)</f>
        <v>0</v>
      </c>
      <c r="M725" s="979">
        <f>_xlfn.XLOOKUP($D725,Help2_FC!$D:$D,Help2_FC!L:L)</f>
        <v>0</v>
      </c>
      <c r="N725" s="979">
        <f>_xlfn.XLOOKUP($D725,Help2_FC!$D:$D,Help2_FC!M:M)</f>
        <v>0</v>
      </c>
      <c r="P725" s="979">
        <f>_xlfn.XLOOKUP($D725,Help2_FC!$D:$D,Help2_FC!F:F)</f>
        <v>693.6</v>
      </c>
      <c r="Q725" s="979">
        <f t="shared" si="79"/>
        <v>744</v>
      </c>
      <c r="R725" s="979">
        <f>_xlfn.XLOOKUP($D725,Help2_FC!$D:$D,Help2_FC!N:N)</f>
        <v>0</v>
      </c>
      <c r="S725" s="979">
        <f>_xlfn.XLOOKUP($D725,Help2_FC!$D:$D,Help2_FC!O:O)</f>
        <v>0</v>
      </c>
      <c r="T725" s="979">
        <f>_xlfn.XLOOKUP($D725,Help2_FC!$D:$D,Help2_FC!P:P)</f>
        <v>0</v>
      </c>
      <c r="U725" s="979">
        <f>_xlfn.XLOOKUP($D725,Help2_FC!$D:$D,Help2_FC!Q:Q)</f>
        <v>0</v>
      </c>
      <c r="V725" s="979">
        <f>_xlfn.XLOOKUP($D725,Help2_FC!$D:$D,Help2_FC!R:R)</f>
        <v>0</v>
      </c>
      <c r="W725" s="979">
        <f>_xlfn.XLOOKUP($D725,Help2_FC!$D:$D,Help2_FC!S:S)</f>
        <v>0</v>
      </c>
      <c r="Y725" s="979">
        <f>_xlfn.XLOOKUP($D725,Help2_FC!$D:$D,Help2_FC!V:V)</f>
        <v>0</v>
      </c>
      <c r="Z725" s="979">
        <f>_xlfn.XLOOKUP($D725,Help2_FC!$D:$D,Help2_FC!W:W)</f>
        <v>0</v>
      </c>
      <c r="AA725" s="979">
        <f>_xlfn.XLOOKUP($D725,Help2_FC!$D:$D,Help2_FC!X:X)</f>
        <v>0</v>
      </c>
      <c r="AB725" s="979">
        <f>_xlfn.XLOOKUP($D725,Help2_FC!$D:$D,Help2_FC!Y:Y)</f>
        <v>0</v>
      </c>
      <c r="AC725" s="979">
        <f>_xlfn.XLOOKUP($D725,Help2_FC!$D:$D,Help2_FC!Z:Z)</f>
        <v>0</v>
      </c>
      <c r="AD725" s="979">
        <f>_xlfn.XLOOKUP($D725,Help2_FC!$D:$D,Help2_FC!AA:AA)</f>
        <v>0</v>
      </c>
      <c r="AE725" s="979">
        <f>_xlfn.XLOOKUP($D725,Help2_FC!$D:$D,Help2_FC!AB:AB)</f>
        <v>0</v>
      </c>
      <c r="AF725" s="979">
        <f>_xlfn.XLOOKUP($D725,Help2_FC!$D:$D,Help2_FC!AC:AC)</f>
        <v>0</v>
      </c>
      <c r="AG725" s="979">
        <f>_xlfn.XLOOKUP($D725,Help2_FC!$D:$D,Help2_FC!AD:AD)</f>
        <v>0</v>
      </c>
      <c r="AH725" s="979">
        <f>_xlfn.XLOOKUP($D725,Help2_FC!$D:$D,Help2_FC!AE:AE)</f>
        <v>0</v>
      </c>
      <c r="AI725" s="979">
        <f>_xlfn.XLOOKUP($D725,Help2_FC!$D:$D,Help2_FC!AF:AF)</f>
        <v>0</v>
      </c>
      <c r="AJ725" s="979">
        <f>_xlfn.XLOOKUP($D725,Help2_FC!$D:$D,Help2_FC!AG:AG)</f>
        <v>0</v>
      </c>
      <c r="AK725" s="979">
        <f>_xlfn.XLOOKUP($D725,Help2_FC!$D:$D,Help2_FC!AH:AH)</f>
        <v>0</v>
      </c>
      <c r="AL725" s="979">
        <f>_xlfn.XLOOKUP($D725,Help2_FC!$D:$D,Help2_FC!AI:AI)</f>
        <v>0</v>
      </c>
      <c r="AM725" s="979">
        <f>_xlfn.XLOOKUP($D725,Help2_FC!$D:$D,Help2_FC!AJ:AJ)</f>
        <v>0</v>
      </c>
      <c r="AN725" s="979">
        <f>_xlfn.XLOOKUP($D725,Help2_FC!$D:$D,Help2_FC!AK:AK)</f>
        <v>0</v>
      </c>
    </row>
    <row r="726" spans="1:40" x14ac:dyDescent="0.2">
      <c r="A726" s="1">
        <v>45650</v>
      </c>
      <c r="B726">
        <f t="shared" si="75"/>
        <v>12</v>
      </c>
      <c r="C726">
        <f t="shared" si="76"/>
        <v>2024</v>
      </c>
      <c r="D726" s="872" t="str">
        <f t="shared" si="80"/>
        <v>12´2024</v>
      </c>
      <c r="F726" s="2">
        <f t="shared" si="74"/>
        <v>24</v>
      </c>
      <c r="G726" s="1483">
        <f t="shared" si="77"/>
        <v>3.460207612456747E-2</v>
      </c>
      <c r="H726" s="5">
        <f t="shared" si="78"/>
        <v>1</v>
      </c>
      <c r="I726" s="995">
        <f>_xlfn.XLOOKUP($D726,Help2_FC!$D:$D,Help2_FC!H:H)</f>
        <v>0</v>
      </c>
      <c r="J726" s="979">
        <f>_xlfn.XLOOKUP($D726,Help2_FC!$D:$D,Help2_FC!I:I)</f>
        <v>0</v>
      </c>
      <c r="K726" s="979">
        <f>_xlfn.XLOOKUP($D726,Help2_FC!$D:$D,Help2_FC!J:J)</f>
        <v>0</v>
      </c>
      <c r="L726" s="979">
        <f>_xlfn.XLOOKUP($D726,Help2_FC!$D:$D,Help2_FC!K:K)</f>
        <v>0</v>
      </c>
      <c r="M726" s="979">
        <f>_xlfn.XLOOKUP($D726,Help2_FC!$D:$D,Help2_FC!L:L)</f>
        <v>0</v>
      </c>
      <c r="N726" s="979">
        <f>_xlfn.XLOOKUP($D726,Help2_FC!$D:$D,Help2_FC!M:M)</f>
        <v>0</v>
      </c>
      <c r="P726" s="979">
        <f>_xlfn.XLOOKUP($D726,Help2_FC!$D:$D,Help2_FC!F:F)</f>
        <v>693.6</v>
      </c>
      <c r="Q726" s="979">
        <f t="shared" si="79"/>
        <v>744</v>
      </c>
      <c r="R726" s="979">
        <f>_xlfn.XLOOKUP($D726,Help2_FC!$D:$D,Help2_FC!N:N)</f>
        <v>0</v>
      </c>
      <c r="S726" s="979">
        <f>_xlfn.XLOOKUP($D726,Help2_FC!$D:$D,Help2_FC!O:O)</f>
        <v>0</v>
      </c>
      <c r="T726" s="979">
        <f>_xlfn.XLOOKUP($D726,Help2_FC!$D:$D,Help2_FC!P:P)</f>
        <v>0</v>
      </c>
      <c r="U726" s="979">
        <f>_xlfn.XLOOKUP($D726,Help2_FC!$D:$D,Help2_FC!Q:Q)</f>
        <v>0</v>
      </c>
      <c r="V726" s="979">
        <f>_xlfn.XLOOKUP($D726,Help2_FC!$D:$D,Help2_FC!R:R)</f>
        <v>0</v>
      </c>
      <c r="W726" s="979">
        <f>_xlfn.XLOOKUP($D726,Help2_FC!$D:$D,Help2_FC!S:S)</f>
        <v>0</v>
      </c>
      <c r="Y726" s="979">
        <f>_xlfn.XLOOKUP($D726,Help2_FC!$D:$D,Help2_FC!V:V)</f>
        <v>0</v>
      </c>
      <c r="Z726" s="979">
        <f>_xlfn.XLOOKUP($D726,Help2_FC!$D:$D,Help2_FC!W:W)</f>
        <v>0</v>
      </c>
      <c r="AA726" s="979">
        <f>_xlfn.XLOOKUP($D726,Help2_FC!$D:$D,Help2_FC!X:X)</f>
        <v>0</v>
      </c>
      <c r="AB726" s="979">
        <f>_xlfn.XLOOKUP($D726,Help2_FC!$D:$D,Help2_FC!Y:Y)</f>
        <v>0</v>
      </c>
      <c r="AC726" s="979">
        <f>_xlfn.XLOOKUP($D726,Help2_FC!$D:$D,Help2_FC!Z:Z)</f>
        <v>0</v>
      </c>
      <c r="AD726" s="979">
        <f>_xlfn.XLOOKUP($D726,Help2_FC!$D:$D,Help2_FC!AA:AA)</f>
        <v>0</v>
      </c>
      <c r="AE726" s="979">
        <f>_xlfn.XLOOKUP($D726,Help2_FC!$D:$D,Help2_FC!AB:AB)</f>
        <v>0</v>
      </c>
      <c r="AF726" s="979">
        <f>_xlfn.XLOOKUP($D726,Help2_FC!$D:$D,Help2_FC!AC:AC)</f>
        <v>0</v>
      </c>
      <c r="AG726" s="979">
        <f>_xlfn.XLOOKUP($D726,Help2_FC!$D:$D,Help2_FC!AD:AD)</f>
        <v>0</v>
      </c>
      <c r="AH726" s="979">
        <f>_xlfn.XLOOKUP($D726,Help2_FC!$D:$D,Help2_FC!AE:AE)</f>
        <v>0</v>
      </c>
      <c r="AI726" s="979">
        <f>_xlfn.XLOOKUP($D726,Help2_FC!$D:$D,Help2_FC!AF:AF)</f>
        <v>0</v>
      </c>
      <c r="AJ726" s="979">
        <f>_xlfn.XLOOKUP($D726,Help2_FC!$D:$D,Help2_FC!AG:AG)</f>
        <v>0</v>
      </c>
      <c r="AK726" s="979">
        <f>_xlfn.XLOOKUP($D726,Help2_FC!$D:$D,Help2_FC!AH:AH)</f>
        <v>0</v>
      </c>
      <c r="AL726" s="979">
        <f>_xlfn.XLOOKUP($D726,Help2_FC!$D:$D,Help2_FC!AI:AI)</f>
        <v>0</v>
      </c>
      <c r="AM726" s="979">
        <f>_xlfn.XLOOKUP($D726,Help2_FC!$D:$D,Help2_FC!AJ:AJ)</f>
        <v>0</v>
      </c>
      <c r="AN726" s="979">
        <f>_xlfn.XLOOKUP($D726,Help2_FC!$D:$D,Help2_FC!AK:AK)</f>
        <v>0</v>
      </c>
    </row>
    <row r="727" spans="1:40" x14ac:dyDescent="0.2">
      <c r="A727" s="1">
        <v>45651</v>
      </c>
      <c r="B727">
        <f t="shared" si="75"/>
        <v>12</v>
      </c>
      <c r="C727">
        <f t="shared" si="76"/>
        <v>2024</v>
      </c>
      <c r="D727" s="872" t="str">
        <f t="shared" si="80"/>
        <v>12´2024</v>
      </c>
      <c r="F727" s="2">
        <f t="shared" si="74"/>
        <v>24</v>
      </c>
      <c r="G727" s="1483">
        <f t="shared" si="77"/>
        <v>3.460207612456747E-2</v>
      </c>
      <c r="H727" s="5">
        <f t="shared" si="78"/>
        <v>1</v>
      </c>
      <c r="I727" s="995">
        <f>_xlfn.XLOOKUP($D727,Help2_FC!$D:$D,Help2_FC!H:H)</f>
        <v>0</v>
      </c>
      <c r="J727" s="979">
        <f>_xlfn.XLOOKUP($D727,Help2_FC!$D:$D,Help2_FC!I:I)</f>
        <v>0</v>
      </c>
      <c r="K727" s="979">
        <f>_xlfn.XLOOKUP($D727,Help2_FC!$D:$D,Help2_FC!J:J)</f>
        <v>0</v>
      </c>
      <c r="L727" s="979">
        <f>_xlfn.XLOOKUP($D727,Help2_FC!$D:$D,Help2_FC!K:K)</f>
        <v>0</v>
      </c>
      <c r="M727" s="979">
        <f>_xlfn.XLOOKUP($D727,Help2_FC!$D:$D,Help2_FC!L:L)</f>
        <v>0</v>
      </c>
      <c r="N727" s="979">
        <f>_xlfn.XLOOKUP($D727,Help2_FC!$D:$D,Help2_FC!M:M)</f>
        <v>0</v>
      </c>
      <c r="P727" s="979">
        <f>_xlfn.XLOOKUP($D727,Help2_FC!$D:$D,Help2_FC!F:F)</f>
        <v>693.6</v>
      </c>
      <c r="Q727" s="979">
        <f t="shared" si="79"/>
        <v>744</v>
      </c>
      <c r="R727" s="979">
        <f>_xlfn.XLOOKUP($D727,Help2_FC!$D:$D,Help2_FC!N:N)</f>
        <v>0</v>
      </c>
      <c r="S727" s="979">
        <f>_xlfn.XLOOKUP($D727,Help2_FC!$D:$D,Help2_FC!O:O)</f>
        <v>0</v>
      </c>
      <c r="T727" s="979">
        <f>_xlfn.XLOOKUP($D727,Help2_FC!$D:$D,Help2_FC!P:P)</f>
        <v>0</v>
      </c>
      <c r="U727" s="979">
        <f>_xlfn.XLOOKUP($D727,Help2_FC!$D:$D,Help2_FC!Q:Q)</f>
        <v>0</v>
      </c>
      <c r="V727" s="979">
        <f>_xlfn.XLOOKUP($D727,Help2_FC!$D:$D,Help2_FC!R:R)</f>
        <v>0</v>
      </c>
      <c r="W727" s="979">
        <f>_xlfn.XLOOKUP($D727,Help2_FC!$D:$D,Help2_FC!S:S)</f>
        <v>0</v>
      </c>
      <c r="Y727" s="979">
        <f>_xlfn.XLOOKUP($D727,Help2_FC!$D:$D,Help2_FC!V:V)</f>
        <v>0</v>
      </c>
      <c r="Z727" s="979">
        <f>_xlfn.XLOOKUP($D727,Help2_FC!$D:$D,Help2_FC!W:W)</f>
        <v>0</v>
      </c>
      <c r="AA727" s="979">
        <f>_xlfn.XLOOKUP($D727,Help2_FC!$D:$D,Help2_FC!X:X)</f>
        <v>0</v>
      </c>
      <c r="AB727" s="979">
        <f>_xlfn.XLOOKUP($D727,Help2_FC!$D:$D,Help2_FC!Y:Y)</f>
        <v>0</v>
      </c>
      <c r="AC727" s="979">
        <f>_xlfn.XLOOKUP($D727,Help2_FC!$D:$D,Help2_FC!Z:Z)</f>
        <v>0</v>
      </c>
      <c r="AD727" s="979">
        <f>_xlfn.XLOOKUP($D727,Help2_FC!$D:$D,Help2_FC!AA:AA)</f>
        <v>0</v>
      </c>
      <c r="AE727" s="979">
        <f>_xlfn.XLOOKUP($D727,Help2_FC!$D:$D,Help2_FC!AB:AB)</f>
        <v>0</v>
      </c>
      <c r="AF727" s="979">
        <f>_xlfn.XLOOKUP($D727,Help2_FC!$D:$D,Help2_FC!AC:AC)</f>
        <v>0</v>
      </c>
      <c r="AG727" s="979">
        <f>_xlfn.XLOOKUP($D727,Help2_FC!$D:$D,Help2_FC!AD:AD)</f>
        <v>0</v>
      </c>
      <c r="AH727" s="979">
        <f>_xlfn.XLOOKUP($D727,Help2_FC!$D:$D,Help2_FC!AE:AE)</f>
        <v>0</v>
      </c>
      <c r="AI727" s="979">
        <f>_xlfn.XLOOKUP($D727,Help2_FC!$D:$D,Help2_FC!AF:AF)</f>
        <v>0</v>
      </c>
      <c r="AJ727" s="979">
        <f>_xlfn.XLOOKUP($D727,Help2_FC!$D:$D,Help2_FC!AG:AG)</f>
        <v>0</v>
      </c>
      <c r="AK727" s="979">
        <f>_xlfn.XLOOKUP($D727,Help2_FC!$D:$D,Help2_FC!AH:AH)</f>
        <v>0</v>
      </c>
      <c r="AL727" s="979">
        <f>_xlfn.XLOOKUP($D727,Help2_FC!$D:$D,Help2_FC!AI:AI)</f>
        <v>0</v>
      </c>
      <c r="AM727" s="979">
        <f>_xlfn.XLOOKUP($D727,Help2_FC!$D:$D,Help2_FC!AJ:AJ)</f>
        <v>0</v>
      </c>
      <c r="AN727" s="979">
        <f>_xlfn.XLOOKUP($D727,Help2_FC!$D:$D,Help2_FC!AK:AK)</f>
        <v>0</v>
      </c>
    </row>
    <row r="728" spans="1:40" x14ac:dyDescent="0.2">
      <c r="A728" s="1">
        <v>45652</v>
      </c>
      <c r="B728">
        <f t="shared" si="75"/>
        <v>12</v>
      </c>
      <c r="C728">
        <f t="shared" si="76"/>
        <v>2024</v>
      </c>
      <c r="D728" s="872" t="str">
        <f t="shared" si="80"/>
        <v>12´2024</v>
      </c>
      <c r="F728" s="2">
        <f t="shared" si="74"/>
        <v>24</v>
      </c>
      <c r="G728" s="1483">
        <f t="shared" si="77"/>
        <v>3.460207612456747E-2</v>
      </c>
      <c r="H728" s="5">
        <f t="shared" si="78"/>
        <v>1</v>
      </c>
      <c r="I728" s="995">
        <f>_xlfn.XLOOKUP($D728,Help2_FC!$D:$D,Help2_FC!H:H)</f>
        <v>0</v>
      </c>
      <c r="J728" s="979">
        <f>_xlfn.XLOOKUP($D728,Help2_FC!$D:$D,Help2_FC!I:I)</f>
        <v>0</v>
      </c>
      <c r="K728" s="979">
        <f>_xlfn.XLOOKUP($D728,Help2_FC!$D:$D,Help2_FC!J:J)</f>
        <v>0</v>
      </c>
      <c r="L728" s="979">
        <f>_xlfn.XLOOKUP($D728,Help2_FC!$D:$D,Help2_FC!K:K)</f>
        <v>0</v>
      </c>
      <c r="M728" s="979">
        <f>_xlfn.XLOOKUP($D728,Help2_FC!$D:$D,Help2_FC!L:L)</f>
        <v>0</v>
      </c>
      <c r="N728" s="979">
        <f>_xlfn.XLOOKUP($D728,Help2_FC!$D:$D,Help2_FC!M:M)</f>
        <v>0</v>
      </c>
      <c r="P728" s="979">
        <f>_xlfn.XLOOKUP($D728,Help2_FC!$D:$D,Help2_FC!F:F)</f>
        <v>693.6</v>
      </c>
      <c r="Q728" s="979">
        <f t="shared" si="79"/>
        <v>744</v>
      </c>
      <c r="R728" s="979">
        <f>_xlfn.XLOOKUP($D728,Help2_FC!$D:$D,Help2_FC!N:N)</f>
        <v>0</v>
      </c>
      <c r="S728" s="979">
        <f>_xlfn.XLOOKUP($D728,Help2_FC!$D:$D,Help2_FC!O:O)</f>
        <v>0</v>
      </c>
      <c r="T728" s="979">
        <f>_xlfn.XLOOKUP($D728,Help2_FC!$D:$D,Help2_FC!P:P)</f>
        <v>0</v>
      </c>
      <c r="U728" s="979">
        <f>_xlfn.XLOOKUP($D728,Help2_FC!$D:$D,Help2_FC!Q:Q)</f>
        <v>0</v>
      </c>
      <c r="V728" s="979">
        <f>_xlfn.XLOOKUP($D728,Help2_FC!$D:$D,Help2_FC!R:R)</f>
        <v>0</v>
      </c>
      <c r="W728" s="979">
        <f>_xlfn.XLOOKUP($D728,Help2_FC!$D:$D,Help2_FC!S:S)</f>
        <v>0</v>
      </c>
      <c r="Y728" s="979">
        <f>_xlfn.XLOOKUP($D728,Help2_FC!$D:$D,Help2_FC!V:V)</f>
        <v>0</v>
      </c>
      <c r="Z728" s="979">
        <f>_xlfn.XLOOKUP($D728,Help2_FC!$D:$D,Help2_FC!W:W)</f>
        <v>0</v>
      </c>
      <c r="AA728" s="979">
        <f>_xlfn.XLOOKUP($D728,Help2_FC!$D:$D,Help2_FC!X:X)</f>
        <v>0</v>
      </c>
      <c r="AB728" s="979">
        <f>_xlfn.XLOOKUP($D728,Help2_FC!$D:$D,Help2_FC!Y:Y)</f>
        <v>0</v>
      </c>
      <c r="AC728" s="979">
        <f>_xlfn.XLOOKUP($D728,Help2_FC!$D:$D,Help2_FC!Z:Z)</f>
        <v>0</v>
      </c>
      <c r="AD728" s="979">
        <f>_xlfn.XLOOKUP($D728,Help2_FC!$D:$D,Help2_FC!AA:AA)</f>
        <v>0</v>
      </c>
      <c r="AE728" s="979">
        <f>_xlfn.XLOOKUP($D728,Help2_FC!$D:$D,Help2_FC!AB:AB)</f>
        <v>0</v>
      </c>
      <c r="AF728" s="979">
        <f>_xlfn.XLOOKUP($D728,Help2_FC!$D:$D,Help2_FC!AC:AC)</f>
        <v>0</v>
      </c>
      <c r="AG728" s="979">
        <f>_xlfn.XLOOKUP($D728,Help2_FC!$D:$D,Help2_FC!AD:AD)</f>
        <v>0</v>
      </c>
      <c r="AH728" s="979">
        <f>_xlfn.XLOOKUP($D728,Help2_FC!$D:$D,Help2_FC!AE:AE)</f>
        <v>0</v>
      </c>
      <c r="AI728" s="979">
        <f>_xlfn.XLOOKUP($D728,Help2_FC!$D:$D,Help2_FC!AF:AF)</f>
        <v>0</v>
      </c>
      <c r="AJ728" s="979">
        <f>_xlfn.XLOOKUP($D728,Help2_FC!$D:$D,Help2_FC!AG:AG)</f>
        <v>0</v>
      </c>
      <c r="AK728" s="979">
        <f>_xlfn.XLOOKUP($D728,Help2_FC!$D:$D,Help2_FC!AH:AH)</f>
        <v>0</v>
      </c>
      <c r="AL728" s="979">
        <f>_xlfn.XLOOKUP($D728,Help2_FC!$D:$D,Help2_FC!AI:AI)</f>
        <v>0</v>
      </c>
      <c r="AM728" s="979">
        <f>_xlfn.XLOOKUP($D728,Help2_FC!$D:$D,Help2_FC!AJ:AJ)</f>
        <v>0</v>
      </c>
      <c r="AN728" s="979">
        <f>_xlfn.XLOOKUP($D728,Help2_FC!$D:$D,Help2_FC!AK:AK)</f>
        <v>0</v>
      </c>
    </row>
    <row r="729" spans="1:40" x14ac:dyDescent="0.2">
      <c r="A729" s="1">
        <v>45653</v>
      </c>
      <c r="B729">
        <f t="shared" si="75"/>
        <v>12</v>
      </c>
      <c r="C729">
        <f t="shared" si="76"/>
        <v>2024</v>
      </c>
      <c r="D729" s="872" t="str">
        <f t="shared" si="80"/>
        <v>12´2024</v>
      </c>
      <c r="F729" s="2">
        <f t="shared" si="74"/>
        <v>24</v>
      </c>
      <c r="G729" s="1483">
        <f t="shared" si="77"/>
        <v>3.460207612456747E-2</v>
      </c>
      <c r="H729" s="5">
        <f t="shared" si="78"/>
        <v>1</v>
      </c>
      <c r="I729" s="995">
        <f>_xlfn.XLOOKUP($D729,Help2_FC!$D:$D,Help2_FC!H:H)</f>
        <v>0</v>
      </c>
      <c r="J729" s="979">
        <f>_xlfn.XLOOKUP($D729,Help2_FC!$D:$D,Help2_FC!I:I)</f>
        <v>0</v>
      </c>
      <c r="K729" s="979">
        <f>_xlfn.XLOOKUP($D729,Help2_FC!$D:$D,Help2_FC!J:J)</f>
        <v>0</v>
      </c>
      <c r="L729" s="979">
        <f>_xlfn.XLOOKUP($D729,Help2_FC!$D:$D,Help2_FC!K:K)</f>
        <v>0</v>
      </c>
      <c r="M729" s="979">
        <f>_xlfn.XLOOKUP($D729,Help2_FC!$D:$D,Help2_FC!L:L)</f>
        <v>0</v>
      </c>
      <c r="N729" s="979">
        <f>_xlfn.XLOOKUP($D729,Help2_FC!$D:$D,Help2_FC!M:M)</f>
        <v>0</v>
      </c>
      <c r="P729" s="979">
        <f>_xlfn.XLOOKUP($D729,Help2_FC!$D:$D,Help2_FC!F:F)</f>
        <v>693.6</v>
      </c>
      <c r="Q729" s="979">
        <f t="shared" si="79"/>
        <v>744</v>
      </c>
      <c r="R729" s="979">
        <f>_xlfn.XLOOKUP($D729,Help2_FC!$D:$D,Help2_FC!N:N)</f>
        <v>0</v>
      </c>
      <c r="S729" s="979">
        <f>_xlfn.XLOOKUP($D729,Help2_FC!$D:$D,Help2_FC!O:O)</f>
        <v>0</v>
      </c>
      <c r="T729" s="979">
        <f>_xlfn.XLOOKUP($D729,Help2_FC!$D:$D,Help2_FC!P:P)</f>
        <v>0</v>
      </c>
      <c r="U729" s="979">
        <f>_xlfn.XLOOKUP($D729,Help2_FC!$D:$D,Help2_FC!Q:Q)</f>
        <v>0</v>
      </c>
      <c r="V729" s="979">
        <f>_xlfn.XLOOKUP($D729,Help2_FC!$D:$D,Help2_FC!R:R)</f>
        <v>0</v>
      </c>
      <c r="W729" s="979">
        <f>_xlfn.XLOOKUP($D729,Help2_FC!$D:$D,Help2_FC!S:S)</f>
        <v>0</v>
      </c>
      <c r="Y729" s="979">
        <f>_xlfn.XLOOKUP($D729,Help2_FC!$D:$D,Help2_FC!V:V)</f>
        <v>0</v>
      </c>
      <c r="Z729" s="979">
        <f>_xlfn.XLOOKUP($D729,Help2_FC!$D:$D,Help2_FC!W:W)</f>
        <v>0</v>
      </c>
      <c r="AA729" s="979">
        <f>_xlfn.XLOOKUP($D729,Help2_FC!$D:$D,Help2_FC!X:X)</f>
        <v>0</v>
      </c>
      <c r="AB729" s="979">
        <f>_xlfn.XLOOKUP($D729,Help2_FC!$D:$D,Help2_FC!Y:Y)</f>
        <v>0</v>
      </c>
      <c r="AC729" s="979">
        <f>_xlfn.XLOOKUP($D729,Help2_FC!$D:$D,Help2_FC!Z:Z)</f>
        <v>0</v>
      </c>
      <c r="AD729" s="979">
        <f>_xlfn.XLOOKUP($D729,Help2_FC!$D:$D,Help2_FC!AA:AA)</f>
        <v>0</v>
      </c>
      <c r="AE729" s="979">
        <f>_xlfn.XLOOKUP($D729,Help2_FC!$D:$D,Help2_FC!AB:AB)</f>
        <v>0</v>
      </c>
      <c r="AF729" s="979">
        <f>_xlfn.XLOOKUP($D729,Help2_FC!$D:$D,Help2_FC!AC:AC)</f>
        <v>0</v>
      </c>
      <c r="AG729" s="979">
        <f>_xlfn.XLOOKUP($D729,Help2_FC!$D:$D,Help2_FC!AD:AD)</f>
        <v>0</v>
      </c>
      <c r="AH729" s="979">
        <f>_xlfn.XLOOKUP($D729,Help2_FC!$D:$D,Help2_FC!AE:AE)</f>
        <v>0</v>
      </c>
      <c r="AI729" s="979">
        <f>_xlfn.XLOOKUP($D729,Help2_FC!$D:$D,Help2_FC!AF:AF)</f>
        <v>0</v>
      </c>
      <c r="AJ729" s="979">
        <f>_xlfn.XLOOKUP($D729,Help2_FC!$D:$D,Help2_FC!AG:AG)</f>
        <v>0</v>
      </c>
      <c r="AK729" s="979">
        <f>_xlfn.XLOOKUP($D729,Help2_FC!$D:$D,Help2_FC!AH:AH)</f>
        <v>0</v>
      </c>
      <c r="AL729" s="979">
        <f>_xlfn.XLOOKUP($D729,Help2_FC!$D:$D,Help2_FC!AI:AI)</f>
        <v>0</v>
      </c>
      <c r="AM729" s="979">
        <f>_xlfn.XLOOKUP($D729,Help2_FC!$D:$D,Help2_FC!AJ:AJ)</f>
        <v>0</v>
      </c>
      <c r="AN729" s="979">
        <f>_xlfn.XLOOKUP($D729,Help2_FC!$D:$D,Help2_FC!AK:AK)</f>
        <v>0</v>
      </c>
    </row>
    <row r="730" spans="1:40" x14ac:dyDescent="0.2">
      <c r="A730" s="1">
        <v>45654</v>
      </c>
      <c r="B730">
        <f t="shared" si="75"/>
        <v>12</v>
      </c>
      <c r="C730">
        <f t="shared" si="76"/>
        <v>2024</v>
      </c>
      <c r="D730" s="872" t="str">
        <f t="shared" si="80"/>
        <v>12´2024</v>
      </c>
      <c r="F730" s="2">
        <f t="shared" ref="F730:F793" si="81">24-E730</f>
        <v>24</v>
      </c>
      <c r="G730" s="1483">
        <f t="shared" si="77"/>
        <v>3.460207612456747E-2</v>
      </c>
      <c r="H730" s="5">
        <f t="shared" si="78"/>
        <v>1</v>
      </c>
      <c r="I730" s="995">
        <f>_xlfn.XLOOKUP($D730,Help2_FC!$D:$D,Help2_FC!H:H)</f>
        <v>0</v>
      </c>
      <c r="J730" s="979">
        <f>_xlfn.XLOOKUP($D730,Help2_FC!$D:$D,Help2_FC!I:I)</f>
        <v>0</v>
      </c>
      <c r="K730" s="979">
        <f>_xlfn.XLOOKUP($D730,Help2_FC!$D:$D,Help2_FC!J:J)</f>
        <v>0</v>
      </c>
      <c r="L730" s="979">
        <f>_xlfn.XLOOKUP($D730,Help2_FC!$D:$D,Help2_FC!K:K)</f>
        <v>0</v>
      </c>
      <c r="M730" s="979">
        <f>_xlfn.XLOOKUP($D730,Help2_FC!$D:$D,Help2_FC!L:L)</f>
        <v>0</v>
      </c>
      <c r="N730" s="979">
        <f>_xlfn.XLOOKUP($D730,Help2_FC!$D:$D,Help2_FC!M:M)</f>
        <v>0</v>
      </c>
      <c r="P730" s="979">
        <f>_xlfn.XLOOKUP($D730,Help2_FC!$D:$D,Help2_FC!F:F)</f>
        <v>693.6</v>
      </c>
      <c r="Q730" s="979">
        <f t="shared" si="79"/>
        <v>744</v>
      </c>
      <c r="R730" s="979">
        <f>_xlfn.XLOOKUP($D730,Help2_FC!$D:$D,Help2_FC!N:N)</f>
        <v>0</v>
      </c>
      <c r="S730" s="979">
        <f>_xlfn.XLOOKUP($D730,Help2_FC!$D:$D,Help2_FC!O:O)</f>
        <v>0</v>
      </c>
      <c r="T730" s="979">
        <f>_xlfn.XLOOKUP($D730,Help2_FC!$D:$D,Help2_FC!P:P)</f>
        <v>0</v>
      </c>
      <c r="U730" s="979">
        <f>_xlfn.XLOOKUP($D730,Help2_FC!$D:$D,Help2_FC!Q:Q)</f>
        <v>0</v>
      </c>
      <c r="V730" s="979">
        <f>_xlfn.XLOOKUP($D730,Help2_FC!$D:$D,Help2_FC!R:R)</f>
        <v>0</v>
      </c>
      <c r="W730" s="979">
        <f>_xlfn.XLOOKUP($D730,Help2_FC!$D:$D,Help2_FC!S:S)</f>
        <v>0</v>
      </c>
      <c r="Y730" s="979">
        <f>_xlfn.XLOOKUP($D730,Help2_FC!$D:$D,Help2_FC!V:V)</f>
        <v>0</v>
      </c>
      <c r="Z730" s="979">
        <f>_xlfn.XLOOKUP($D730,Help2_FC!$D:$D,Help2_FC!W:W)</f>
        <v>0</v>
      </c>
      <c r="AA730" s="979">
        <f>_xlfn.XLOOKUP($D730,Help2_FC!$D:$D,Help2_FC!X:X)</f>
        <v>0</v>
      </c>
      <c r="AB730" s="979">
        <f>_xlfn.XLOOKUP($D730,Help2_FC!$D:$D,Help2_FC!Y:Y)</f>
        <v>0</v>
      </c>
      <c r="AC730" s="979">
        <f>_xlfn.XLOOKUP($D730,Help2_FC!$D:$D,Help2_FC!Z:Z)</f>
        <v>0</v>
      </c>
      <c r="AD730" s="979">
        <f>_xlfn.XLOOKUP($D730,Help2_FC!$D:$D,Help2_FC!AA:AA)</f>
        <v>0</v>
      </c>
      <c r="AE730" s="979">
        <f>_xlfn.XLOOKUP($D730,Help2_FC!$D:$D,Help2_FC!AB:AB)</f>
        <v>0</v>
      </c>
      <c r="AF730" s="979">
        <f>_xlfn.XLOOKUP($D730,Help2_FC!$D:$D,Help2_FC!AC:AC)</f>
        <v>0</v>
      </c>
      <c r="AG730" s="979">
        <f>_xlfn.XLOOKUP($D730,Help2_FC!$D:$D,Help2_FC!AD:AD)</f>
        <v>0</v>
      </c>
      <c r="AH730" s="979">
        <f>_xlfn.XLOOKUP($D730,Help2_FC!$D:$D,Help2_FC!AE:AE)</f>
        <v>0</v>
      </c>
      <c r="AI730" s="979">
        <f>_xlfn.XLOOKUP($D730,Help2_FC!$D:$D,Help2_FC!AF:AF)</f>
        <v>0</v>
      </c>
      <c r="AJ730" s="979">
        <f>_xlfn.XLOOKUP($D730,Help2_FC!$D:$D,Help2_FC!AG:AG)</f>
        <v>0</v>
      </c>
      <c r="AK730" s="979">
        <f>_xlfn.XLOOKUP($D730,Help2_FC!$D:$D,Help2_FC!AH:AH)</f>
        <v>0</v>
      </c>
      <c r="AL730" s="979">
        <f>_xlfn.XLOOKUP($D730,Help2_FC!$D:$D,Help2_FC!AI:AI)</f>
        <v>0</v>
      </c>
      <c r="AM730" s="979">
        <f>_xlfn.XLOOKUP($D730,Help2_FC!$D:$D,Help2_FC!AJ:AJ)</f>
        <v>0</v>
      </c>
      <c r="AN730" s="979">
        <f>_xlfn.XLOOKUP($D730,Help2_FC!$D:$D,Help2_FC!AK:AK)</f>
        <v>0</v>
      </c>
    </row>
    <row r="731" spans="1:40" x14ac:dyDescent="0.2">
      <c r="A731" s="1">
        <v>45655</v>
      </c>
      <c r="B731">
        <f t="shared" ref="B731:B794" si="82">MONTH(A731)</f>
        <v>12</v>
      </c>
      <c r="C731">
        <f t="shared" ref="C731:C794" si="83">+YEAR(A731)</f>
        <v>2024</v>
      </c>
      <c r="D731" s="872" t="str">
        <f t="shared" si="80"/>
        <v>12´2024</v>
      </c>
      <c r="F731" s="2">
        <f t="shared" si="81"/>
        <v>24</v>
      </c>
      <c r="G731" s="1483">
        <f t="shared" ref="G731:G794" si="84">+F731/P731</f>
        <v>3.460207612456747E-2</v>
      </c>
      <c r="H731" s="5">
        <f t="shared" ref="H731:H794" si="85">+F731/24</f>
        <v>1</v>
      </c>
      <c r="I731" s="995">
        <f>_xlfn.XLOOKUP($D731,Help2_FC!$D:$D,Help2_FC!H:H)</f>
        <v>0</v>
      </c>
      <c r="J731" s="979">
        <f>_xlfn.XLOOKUP($D731,Help2_FC!$D:$D,Help2_FC!I:I)</f>
        <v>0</v>
      </c>
      <c r="K731" s="979">
        <f>_xlfn.XLOOKUP($D731,Help2_FC!$D:$D,Help2_FC!J:J)</f>
        <v>0</v>
      </c>
      <c r="L731" s="979">
        <f>_xlfn.XLOOKUP($D731,Help2_FC!$D:$D,Help2_FC!K:K)</f>
        <v>0</v>
      </c>
      <c r="M731" s="979">
        <f>_xlfn.XLOOKUP($D731,Help2_FC!$D:$D,Help2_FC!L:L)</f>
        <v>0</v>
      </c>
      <c r="N731" s="979">
        <f>_xlfn.XLOOKUP($D731,Help2_FC!$D:$D,Help2_FC!M:M)</f>
        <v>0</v>
      </c>
      <c r="P731" s="979">
        <f>_xlfn.XLOOKUP($D731,Help2_FC!$D:$D,Help2_FC!F:F)</f>
        <v>693.6</v>
      </c>
      <c r="Q731" s="979">
        <f t="shared" si="79"/>
        <v>744</v>
      </c>
      <c r="R731" s="979">
        <f>_xlfn.XLOOKUP($D731,Help2_FC!$D:$D,Help2_FC!N:N)</f>
        <v>0</v>
      </c>
      <c r="S731" s="979">
        <f>_xlfn.XLOOKUP($D731,Help2_FC!$D:$D,Help2_FC!O:O)</f>
        <v>0</v>
      </c>
      <c r="T731" s="979">
        <f>_xlfn.XLOOKUP($D731,Help2_FC!$D:$D,Help2_FC!P:P)</f>
        <v>0</v>
      </c>
      <c r="U731" s="979">
        <f>_xlfn.XLOOKUP($D731,Help2_FC!$D:$D,Help2_FC!Q:Q)</f>
        <v>0</v>
      </c>
      <c r="V731" s="979">
        <f>_xlfn.XLOOKUP($D731,Help2_FC!$D:$D,Help2_FC!R:R)</f>
        <v>0</v>
      </c>
      <c r="W731" s="979">
        <f>_xlfn.XLOOKUP($D731,Help2_FC!$D:$D,Help2_FC!S:S)</f>
        <v>0</v>
      </c>
      <c r="Y731" s="979">
        <f>_xlfn.XLOOKUP($D731,Help2_FC!$D:$D,Help2_FC!V:V)</f>
        <v>0</v>
      </c>
      <c r="Z731" s="979">
        <f>_xlfn.XLOOKUP($D731,Help2_FC!$D:$D,Help2_FC!W:W)</f>
        <v>0</v>
      </c>
      <c r="AA731" s="979">
        <f>_xlfn.XLOOKUP($D731,Help2_FC!$D:$D,Help2_FC!X:X)</f>
        <v>0</v>
      </c>
      <c r="AB731" s="979">
        <f>_xlfn.XLOOKUP($D731,Help2_FC!$D:$D,Help2_FC!Y:Y)</f>
        <v>0</v>
      </c>
      <c r="AC731" s="979">
        <f>_xlfn.XLOOKUP($D731,Help2_FC!$D:$D,Help2_FC!Z:Z)</f>
        <v>0</v>
      </c>
      <c r="AD731" s="979">
        <f>_xlfn.XLOOKUP($D731,Help2_FC!$D:$D,Help2_FC!AA:AA)</f>
        <v>0</v>
      </c>
      <c r="AE731" s="979">
        <f>_xlfn.XLOOKUP($D731,Help2_FC!$D:$D,Help2_FC!AB:AB)</f>
        <v>0</v>
      </c>
      <c r="AF731" s="979">
        <f>_xlfn.XLOOKUP($D731,Help2_FC!$D:$D,Help2_FC!AC:AC)</f>
        <v>0</v>
      </c>
      <c r="AG731" s="979">
        <f>_xlfn.XLOOKUP($D731,Help2_FC!$D:$D,Help2_FC!AD:AD)</f>
        <v>0</v>
      </c>
      <c r="AH731" s="979">
        <f>_xlfn.XLOOKUP($D731,Help2_FC!$D:$D,Help2_FC!AE:AE)</f>
        <v>0</v>
      </c>
      <c r="AI731" s="979">
        <f>_xlfn.XLOOKUP($D731,Help2_FC!$D:$D,Help2_FC!AF:AF)</f>
        <v>0</v>
      </c>
      <c r="AJ731" s="979">
        <f>_xlfn.XLOOKUP($D731,Help2_FC!$D:$D,Help2_FC!AG:AG)</f>
        <v>0</v>
      </c>
      <c r="AK731" s="979">
        <f>_xlfn.XLOOKUP($D731,Help2_FC!$D:$D,Help2_FC!AH:AH)</f>
        <v>0</v>
      </c>
      <c r="AL731" s="979">
        <f>_xlfn.XLOOKUP($D731,Help2_FC!$D:$D,Help2_FC!AI:AI)</f>
        <v>0</v>
      </c>
      <c r="AM731" s="979">
        <f>_xlfn.XLOOKUP($D731,Help2_FC!$D:$D,Help2_FC!AJ:AJ)</f>
        <v>0</v>
      </c>
      <c r="AN731" s="979">
        <f>_xlfn.XLOOKUP($D731,Help2_FC!$D:$D,Help2_FC!AK:AK)</f>
        <v>0</v>
      </c>
    </row>
    <row r="732" spans="1:40" x14ac:dyDescent="0.2">
      <c r="A732" s="1">
        <v>45656</v>
      </c>
      <c r="B732">
        <f t="shared" si="82"/>
        <v>12</v>
      </c>
      <c r="C732">
        <f t="shared" si="83"/>
        <v>2024</v>
      </c>
      <c r="D732" s="872" t="str">
        <f t="shared" si="80"/>
        <v>12´2024</v>
      </c>
      <c r="F732" s="2">
        <f t="shared" si="81"/>
        <v>24</v>
      </c>
      <c r="G732" s="1483">
        <f t="shared" si="84"/>
        <v>3.460207612456747E-2</v>
      </c>
      <c r="H732" s="5">
        <f t="shared" si="85"/>
        <v>1</v>
      </c>
      <c r="I732" s="995">
        <f>_xlfn.XLOOKUP($D732,Help2_FC!$D:$D,Help2_FC!H:H)</f>
        <v>0</v>
      </c>
      <c r="J732" s="979">
        <f>_xlfn.XLOOKUP($D732,Help2_FC!$D:$D,Help2_FC!I:I)</f>
        <v>0</v>
      </c>
      <c r="K732" s="979">
        <f>_xlfn.XLOOKUP($D732,Help2_FC!$D:$D,Help2_FC!J:J)</f>
        <v>0</v>
      </c>
      <c r="L732" s="979">
        <f>_xlfn.XLOOKUP($D732,Help2_FC!$D:$D,Help2_FC!K:K)</f>
        <v>0</v>
      </c>
      <c r="M732" s="979">
        <f>_xlfn.XLOOKUP($D732,Help2_FC!$D:$D,Help2_FC!L:L)</f>
        <v>0</v>
      </c>
      <c r="N732" s="979">
        <f>_xlfn.XLOOKUP($D732,Help2_FC!$D:$D,Help2_FC!M:M)</f>
        <v>0</v>
      </c>
      <c r="P732" s="979">
        <f>_xlfn.XLOOKUP($D732,Help2_FC!$D:$D,Help2_FC!F:F)</f>
        <v>693.6</v>
      </c>
      <c r="Q732" s="979">
        <f t="shared" si="79"/>
        <v>744</v>
      </c>
      <c r="R732" s="979">
        <f>_xlfn.XLOOKUP($D732,Help2_FC!$D:$D,Help2_FC!N:N)</f>
        <v>0</v>
      </c>
      <c r="S732" s="979">
        <f>_xlfn.XLOOKUP($D732,Help2_FC!$D:$D,Help2_FC!O:O)</f>
        <v>0</v>
      </c>
      <c r="T732" s="979">
        <f>_xlfn.XLOOKUP($D732,Help2_FC!$D:$D,Help2_FC!P:P)</f>
        <v>0</v>
      </c>
      <c r="U732" s="979">
        <f>_xlfn.XLOOKUP($D732,Help2_FC!$D:$D,Help2_FC!Q:Q)</f>
        <v>0</v>
      </c>
      <c r="V732" s="979">
        <f>_xlfn.XLOOKUP($D732,Help2_FC!$D:$D,Help2_FC!R:R)</f>
        <v>0</v>
      </c>
      <c r="W732" s="979">
        <f>_xlfn.XLOOKUP($D732,Help2_FC!$D:$D,Help2_FC!S:S)</f>
        <v>0</v>
      </c>
      <c r="Y732" s="979">
        <f>_xlfn.XLOOKUP($D732,Help2_FC!$D:$D,Help2_FC!V:V)</f>
        <v>0</v>
      </c>
      <c r="Z732" s="979">
        <f>_xlfn.XLOOKUP($D732,Help2_FC!$D:$D,Help2_FC!W:W)</f>
        <v>0</v>
      </c>
      <c r="AA732" s="979">
        <f>_xlfn.XLOOKUP($D732,Help2_FC!$D:$D,Help2_FC!X:X)</f>
        <v>0</v>
      </c>
      <c r="AB732" s="979">
        <f>_xlfn.XLOOKUP($D732,Help2_FC!$D:$D,Help2_FC!Y:Y)</f>
        <v>0</v>
      </c>
      <c r="AC732" s="979">
        <f>_xlfn.XLOOKUP($D732,Help2_FC!$D:$D,Help2_FC!Z:Z)</f>
        <v>0</v>
      </c>
      <c r="AD732" s="979">
        <f>_xlfn.XLOOKUP($D732,Help2_FC!$D:$D,Help2_FC!AA:AA)</f>
        <v>0</v>
      </c>
      <c r="AE732" s="979">
        <f>_xlfn.XLOOKUP($D732,Help2_FC!$D:$D,Help2_FC!AB:AB)</f>
        <v>0</v>
      </c>
      <c r="AF732" s="979">
        <f>_xlfn.XLOOKUP($D732,Help2_FC!$D:$D,Help2_FC!AC:AC)</f>
        <v>0</v>
      </c>
      <c r="AG732" s="979">
        <f>_xlfn.XLOOKUP($D732,Help2_FC!$D:$D,Help2_FC!AD:AD)</f>
        <v>0</v>
      </c>
      <c r="AH732" s="979">
        <f>_xlfn.XLOOKUP($D732,Help2_FC!$D:$D,Help2_FC!AE:AE)</f>
        <v>0</v>
      </c>
      <c r="AI732" s="979">
        <f>_xlfn.XLOOKUP($D732,Help2_FC!$D:$D,Help2_FC!AF:AF)</f>
        <v>0</v>
      </c>
      <c r="AJ732" s="979">
        <f>_xlfn.XLOOKUP($D732,Help2_FC!$D:$D,Help2_FC!AG:AG)</f>
        <v>0</v>
      </c>
      <c r="AK732" s="979">
        <f>_xlfn.XLOOKUP($D732,Help2_FC!$D:$D,Help2_FC!AH:AH)</f>
        <v>0</v>
      </c>
      <c r="AL732" s="979">
        <f>_xlfn.XLOOKUP($D732,Help2_FC!$D:$D,Help2_FC!AI:AI)</f>
        <v>0</v>
      </c>
      <c r="AM732" s="979">
        <f>_xlfn.XLOOKUP($D732,Help2_FC!$D:$D,Help2_FC!AJ:AJ)</f>
        <v>0</v>
      </c>
      <c r="AN732" s="979">
        <f>_xlfn.XLOOKUP($D732,Help2_FC!$D:$D,Help2_FC!AK:AK)</f>
        <v>0</v>
      </c>
    </row>
    <row r="733" spans="1:40" x14ac:dyDescent="0.2">
      <c r="A733" s="1">
        <v>45657</v>
      </c>
      <c r="B733">
        <f t="shared" si="82"/>
        <v>12</v>
      </c>
      <c r="C733">
        <f t="shared" si="83"/>
        <v>2024</v>
      </c>
      <c r="D733" s="872" t="str">
        <f t="shared" si="80"/>
        <v>12´2024</v>
      </c>
      <c r="F733" s="2">
        <f t="shared" si="81"/>
        <v>24</v>
      </c>
      <c r="G733" s="1483">
        <f t="shared" si="84"/>
        <v>3.460207612456747E-2</v>
      </c>
      <c r="H733" s="5">
        <f t="shared" si="85"/>
        <v>1</v>
      </c>
      <c r="I733" s="995">
        <f>_xlfn.XLOOKUP($D733,Help2_FC!$D:$D,Help2_FC!H:H)</f>
        <v>0</v>
      </c>
      <c r="J733" s="979">
        <f>_xlfn.XLOOKUP($D733,Help2_FC!$D:$D,Help2_FC!I:I)</f>
        <v>0</v>
      </c>
      <c r="K733" s="979">
        <f>_xlfn.XLOOKUP($D733,Help2_FC!$D:$D,Help2_FC!J:J)</f>
        <v>0</v>
      </c>
      <c r="L733" s="979">
        <f>_xlfn.XLOOKUP($D733,Help2_FC!$D:$D,Help2_FC!K:K)</f>
        <v>0</v>
      </c>
      <c r="M733" s="979">
        <f>_xlfn.XLOOKUP($D733,Help2_FC!$D:$D,Help2_FC!L:L)</f>
        <v>0</v>
      </c>
      <c r="N733" s="979">
        <f>_xlfn.XLOOKUP($D733,Help2_FC!$D:$D,Help2_FC!M:M)</f>
        <v>0</v>
      </c>
      <c r="P733" s="979">
        <f>_xlfn.XLOOKUP($D733,Help2_FC!$D:$D,Help2_FC!F:F)</f>
        <v>693.6</v>
      </c>
      <c r="Q733" s="979">
        <f t="shared" si="79"/>
        <v>744</v>
      </c>
      <c r="R733" s="979">
        <f>_xlfn.XLOOKUP($D733,Help2_FC!$D:$D,Help2_FC!N:N)</f>
        <v>0</v>
      </c>
      <c r="S733" s="979">
        <f>_xlfn.XLOOKUP($D733,Help2_FC!$D:$D,Help2_FC!O:O)</f>
        <v>0</v>
      </c>
      <c r="T733" s="979">
        <f>_xlfn.XLOOKUP($D733,Help2_FC!$D:$D,Help2_FC!P:P)</f>
        <v>0</v>
      </c>
      <c r="U733" s="979">
        <f>_xlfn.XLOOKUP($D733,Help2_FC!$D:$D,Help2_FC!Q:Q)</f>
        <v>0</v>
      </c>
      <c r="V733" s="979">
        <f>_xlfn.XLOOKUP($D733,Help2_FC!$D:$D,Help2_FC!R:R)</f>
        <v>0</v>
      </c>
      <c r="W733" s="979">
        <f>_xlfn.XLOOKUP($D733,Help2_FC!$D:$D,Help2_FC!S:S)</f>
        <v>0</v>
      </c>
      <c r="Y733" s="979">
        <f>_xlfn.XLOOKUP($D733,Help2_FC!$D:$D,Help2_FC!V:V)</f>
        <v>0</v>
      </c>
      <c r="Z733" s="979">
        <f>_xlfn.XLOOKUP($D733,Help2_FC!$D:$D,Help2_FC!W:W)</f>
        <v>0</v>
      </c>
      <c r="AA733" s="979">
        <f>_xlfn.XLOOKUP($D733,Help2_FC!$D:$D,Help2_FC!X:X)</f>
        <v>0</v>
      </c>
      <c r="AB733" s="979">
        <f>_xlfn.XLOOKUP($D733,Help2_FC!$D:$D,Help2_FC!Y:Y)</f>
        <v>0</v>
      </c>
      <c r="AC733" s="979">
        <f>_xlfn.XLOOKUP($D733,Help2_FC!$D:$D,Help2_FC!Z:Z)</f>
        <v>0</v>
      </c>
      <c r="AD733" s="979">
        <f>_xlfn.XLOOKUP($D733,Help2_FC!$D:$D,Help2_FC!AA:AA)</f>
        <v>0</v>
      </c>
      <c r="AE733" s="979">
        <f>_xlfn.XLOOKUP($D733,Help2_FC!$D:$D,Help2_FC!AB:AB)</f>
        <v>0</v>
      </c>
      <c r="AF733" s="979">
        <f>_xlfn.XLOOKUP($D733,Help2_FC!$D:$D,Help2_FC!AC:AC)</f>
        <v>0</v>
      </c>
      <c r="AG733" s="979">
        <f>_xlfn.XLOOKUP($D733,Help2_FC!$D:$D,Help2_FC!AD:AD)</f>
        <v>0</v>
      </c>
      <c r="AH733" s="979">
        <f>_xlfn.XLOOKUP($D733,Help2_FC!$D:$D,Help2_FC!AE:AE)</f>
        <v>0</v>
      </c>
      <c r="AI733" s="979">
        <f>_xlfn.XLOOKUP($D733,Help2_FC!$D:$D,Help2_FC!AF:AF)</f>
        <v>0</v>
      </c>
      <c r="AJ733" s="979">
        <f>_xlfn.XLOOKUP($D733,Help2_FC!$D:$D,Help2_FC!AG:AG)</f>
        <v>0</v>
      </c>
      <c r="AK733" s="979">
        <f>_xlfn.XLOOKUP($D733,Help2_FC!$D:$D,Help2_FC!AH:AH)</f>
        <v>0</v>
      </c>
      <c r="AL733" s="979">
        <f>_xlfn.XLOOKUP($D733,Help2_FC!$D:$D,Help2_FC!AI:AI)</f>
        <v>0</v>
      </c>
      <c r="AM733" s="979">
        <f>_xlfn.XLOOKUP($D733,Help2_FC!$D:$D,Help2_FC!AJ:AJ)</f>
        <v>0</v>
      </c>
      <c r="AN733" s="979">
        <f>_xlfn.XLOOKUP($D733,Help2_FC!$D:$D,Help2_FC!AK:AK)</f>
        <v>0</v>
      </c>
    </row>
    <row r="734" spans="1:40" x14ac:dyDescent="0.2">
      <c r="A734" s="1">
        <v>45658</v>
      </c>
      <c r="B734">
        <f t="shared" si="82"/>
        <v>1</v>
      </c>
      <c r="C734">
        <f t="shared" si="83"/>
        <v>2025</v>
      </c>
      <c r="D734" s="872" t="str">
        <f t="shared" si="80"/>
        <v>01´2025</v>
      </c>
      <c r="F734" s="2">
        <f t="shared" si="81"/>
        <v>24</v>
      </c>
      <c r="G734" s="1483">
        <f t="shared" si="84"/>
        <v>3.2258064516129031E-2</v>
      </c>
      <c r="H734" s="5">
        <f t="shared" si="85"/>
        <v>1</v>
      </c>
      <c r="I734" s="995">
        <f>VLOOKUP($D734,Help2!$D$26:$T$37,5)</f>
        <v>0</v>
      </c>
      <c r="J734" s="979">
        <f>VLOOKUP($D734,Help2!$D$26:$T$37,6)</f>
        <v>0</v>
      </c>
      <c r="K734" s="979">
        <f>VLOOKUP($D734,Help2!$D$26:$T$37,7)</f>
        <v>0</v>
      </c>
      <c r="L734" s="979">
        <f>VLOOKUP($D734,Help2!$D$26:$T$37,8)</f>
        <v>0</v>
      </c>
      <c r="M734" s="979">
        <f>VLOOKUP($D734,Help2!$D$26:$T$37,9)</f>
        <v>0</v>
      </c>
      <c r="N734" s="979">
        <f>VLOOKUP($D734,Help2!$D$26:$T$37,10)</f>
        <v>0</v>
      </c>
      <c r="P734" s="979">
        <f>VLOOKUP($D734,Help2!$D$2:$T$25,3)</f>
        <v>744</v>
      </c>
      <c r="Q734" s="979">
        <f t="shared" si="79"/>
        <v>744</v>
      </c>
      <c r="Y734" s="979">
        <f>_xlfn.XLOOKUP($D734,Help2_FC!$D:$D,Help2_FC!V:V)</f>
        <v>0</v>
      </c>
      <c r="Z734" s="979">
        <f>_xlfn.XLOOKUP($D734,Help2_FC!$D:$D,Help2_FC!W:W)</f>
        <v>0</v>
      </c>
      <c r="AA734" s="979">
        <f>_xlfn.XLOOKUP($D734,Help2_FC!$D:$D,Help2_FC!X:X)</f>
        <v>0</v>
      </c>
      <c r="AB734" s="979">
        <f>_xlfn.XLOOKUP($D734,Help2_FC!$D:$D,Help2_FC!Y:Y)</f>
        <v>0</v>
      </c>
      <c r="AC734" s="979">
        <f>_xlfn.XLOOKUP($D734,Help2_FC!$D:$D,Help2_FC!Z:Z)</f>
        <v>0</v>
      </c>
      <c r="AD734" s="979">
        <f>_xlfn.XLOOKUP($D734,Help2_FC!$D:$D,Help2_FC!AA:AA)</f>
        <v>0</v>
      </c>
      <c r="AE734" s="979">
        <f>_xlfn.XLOOKUP($D734,Help2_FC!$D:$D,Help2_FC!AB:AB)</f>
        <v>0</v>
      </c>
      <c r="AF734" s="979">
        <f>_xlfn.XLOOKUP($D734,Help2_FC!$D:$D,Help2_FC!AC:AC)</f>
        <v>0</v>
      </c>
      <c r="AG734" s="979">
        <f>_xlfn.XLOOKUP($D734,Help2_FC!$D:$D,Help2_FC!AD:AD)</f>
        <v>0</v>
      </c>
      <c r="AH734" s="979">
        <f>_xlfn.XLOOKUP($D734,Help2_FC!$D:$D,Help2_FC!AE:AE)</f>
        <v>0</v>
      </c>
      <c r="AI734" s="979">
        <f>_xlfn.XLOOKUP($D734,Help2_FC!$D:$D,Help2_FC!AF:AF)</f>
        <v>0</v>
      </c>
      <c r="AJ734" s="979">
        <f>_xlfn.XLOOKUP($D734,Help2_FC!$D:$D,Help2_FC!AG:AG)</f>
        <v>0</v>
      </c>
      <c r="AK734" s="979">
        <f>_xlfn.XLOOKUP($D734,Help2_FC!$D:$D,Help2_FC!AH:AH)</f>
        <v>0</v>
      </c>
      <c r="AL734" s="979">
        <f>_xlfn.XLOOKUP($D734,Help2_FC!$D:$D,Help2_FC!AI:AI)</f>
        <v>0</v>
      </c>
      <c r="AM734" s="979">
        <f>_xlfn.XLOOKUP($D734,Help2_FC!$D:$D,Help2_FC!AJ:AJ)</f>
        <v>0</v>
      </c>
      <c r="AN734" s="979">
        <f>_xlfn.XLOOKUP($D734,Help2_FC!$D:$D,Help2_FC!AK:AK)</f>
        <v>0</v>
      </c>
    </row>
    <row r="735" spans="1:40" x14ac:dyDescent="0.2">
      <c r="A735" s="1">
        <v>45659</v>
      </c>
      <c r="B735">
        <f t="shared" si="82"/>
        <v>1</v>
      </c>
      <c r="C735">
        <f t="shared" si="83"/>
        <v>2025</v>
      </c>
      <c r="D735" s="872" t="str">
        <f t="shared" si="80"/>
        <v>01´2025</v>
      </c>
      <c r="F735" s="2">
        <f t="shared" si="81"/>
        <v>24</v>
      </c>
      <c r="G735" s="1483">
        <f t="shared" si="84"/>
        <v>3.2258064516129031E-2</v>
      </c>
      <c r="H735" s="5">
        <f t="shared" si="85"/>
        <v>1</v>
      </c>
      <c r="I735" s="995">
        <f>VLOOKUP($D735,Help2!$D$26:$T$37,5)</f>
        <v>0</v>
      </c>
      <c r="J735" s="979">
        <f>VLOOKUP($D735,Help2!$D$26:$T$37,6)</f>
        <v>0</v>
      </c>
      <c r="K735" s="979">
        <f>VLOOKUP($D735,Help2!$D$26:$T$37,7)</f>
        <v>0</v>
      </c>
      <c r="L735" s="979">
        <f>VLOOKUP($D735,Help2!$D$26:$T$37,8)</f>
        <v>0</v>
      </c>
      <c r="M735" s="979">
        <f>VLOOKUP($D735,Help2!$D$26:$T$37,9)</f>
        <v>0</v>
      </c>
      <c r="N735" s="979">
        <f>VLOOKUP($D735,Help2!$D$26:$T$37,10)</f>
        <v>0</v>
      </c>
      <c r="P735" s="979">
        <f>VLOOKUP($D735,Help2!$D$2:$T$25,3)</f>
        <v>744</v>
      </c>
      <c r="Q735" s="979">
        <f t="shared" si="79"/>
        <v>744</v>
      </c>
      <c r="Y735" s="979">
        <f>_xlfn.XLOOKUP($D735,Help2_FC!$D:$D,Help2_FC!V:V)</f>
        <v>0</v>
      </c>
      <c r="Z735" s="979">
        <f>_xlfn.XLOOKUP($D735,Help2_FC!$D:$D,Help2_FC!W:W)</f>
        <v>0</v>
      </c>
      <c r="AA735" s="979">
        <f>_xlfn.XLOOKUP($D735,Help2_FC!$D:$D,Help2_FC!X:X)</f>
        <v>0</v>
      </c>
      <c r="AB735" s="979">
        <f>_xlfn.XLOOKUP($D735,Help2_FC!$D:$D,Help2_FC!Y:Y)</f>
        <v>0</v>
      </c>
      <c r="AC735" s="979">
        <f>_xlfn.XLOOKUP($D735,Help2_FC!$D:$D,Help2_FC!Z:Z)</f>
        <v>0</v>
      </c>
      <c r="AD735" s="979">
        <f>_xlfn.XLOOKUP($D735,Help2_FC!$D:$D,Help2_FC!AA:AA)</f>
        <v>0</v>
      </c>
      <c r="AE735" s="979">
        <f>_xlfn.XLOOKUP($D735,Help2_FC!$D:$D,Help2_FC!AB:AB)</f>
        <v>0</v>
      </c>
      <c r="AF735" s="979">
        <f>_xlfn.XLOOKUP($D735,Help2_FC!$D:$D,Help2_FC!AC:AC)</f>
        <v>0</v>
      </c>
      <c r="AG735" s="979">
        <f>_xlfn.XLOOKUP($D735,Help2_FC!$D:$D,Help2_FC!AD:AD)</f>
        <v>0</v>
      </c>
      <c r="AH735" s="979">
        <f>_xlfn.XLOOKUP($D735,Help2_FC!$D:$D,Help2_FC!AE:AE)</f>
        <v>0</v>
      </c>
      <c r="AI735" s="979">
        <f>_xlfn.XLOOKUP($D735,Help2_FC!$D:$D,Help2_FC!AF:AF)</f>
        <v>0</v>
      </c>
      <c r="AJ735" s="979">
        <f>_xlfn.XLOOKUP($D735,Help2_FC!$D:$D,Help2_FC!AG:AG)</f>
        <v>0</v>
      </c>
      <c r="AK735" s="979">
        <f>_xlfn.XLOOKUP($D735,Help2_FC!$D:$D,Help2_FC!AH:AH)</f>
        <v>0</v>
      </c>
      <c r="AL735" s="979">
        <f>_xlfn.XLOOKUP($D735,Help2_FC!$D:$D,Help2_FC!AI:AI)</f>
        <v>0</v>
      </c>
      <c r="AM735" s="979">
        <f>_xlfn.XLOOKUP($D735,Help2_FC!$D:$D,Help2_FC!AJ:AJ)</f>
        <v>0</v>
      </c>
      <c r="AN735" s="979">
        <f>_xlfn.XLOOKUP($D735,Help2_FC!$D:$D,Help2_FC!AK:AK)</f>
        <v>0</v>
      </c>
    </row>
    <row r="736" spans="1:40" x14ac:dyDescent="0.2">
      <c r="A736" s="1">
        <v>45660</v>
      </c>
      <c r="B736">
        <f t="shared" si="82"/>
        <v>1</v>
      </c>
      <c r="C736">
        <f t="shared" si="83"/>
        <v>2025</v>
      </c>
      <c r="D736" s="872" t="str">
        <f t="shared" si="80"/>
        <v>01´2025</v>
      </c>
      <c r="F736" s="2">
        <f t="shared" si="81"/>
        <v>24</v>
      </c>
      <c r="G736" s="1483">
        <f t="shared" si="84"/>
        <v>3.2258064516129031E-2</v>
      </c>
      <c r="H736" s="5">
        <f t="shared" si="85"/>
        <v>1</v>
      </c>
      <c r="I736" s="995">
        <f>VLOOKUP($D736,Help2!$D$26:$T$37,5)</f>
        <v>0</v>
      </c>
      <c r="J736" s="979">
        <f>VLOOKUP($D736,Help2!$D$26:$T$37,6)</f>
        <v>0</v>
      </c>
      <c r="K736" s="979">
        <f>VLOOKUP($D736,Help2!$D$26:$T$37,7)</f>
        <v>0</v>
      </c>
      <c r="L736" s="979">
        <f>VLOOKUP($D736,Help2!$D$26:$T$37,8)</f>
        <v>0</v>
      </c>
      <c r="M736" s="979">
        <f>VLOOKUP($D736,Help2!$D$26:$T$37,9)</f>
        <v>0</v>
      </c>
      <c r="N736" s="979">
        <f>VLOOKUP($D736,Help2!$D$26:$T$37,10)</f>
        <v>0</v>
      </c>
      <c r="P736" s="979">
        <f>VLOOKUP($D736,Help2!$D$2:$T$25,3)</f>
        <v>744</v>
      </c>
      <c r="Q736" s="979">
        <f t="shared" si="79"/>
        <v>744</v>
      </c>
      <c r="Y736" s="979">
        <f>_xlfn.XLOOKUP($D736,Help2_FC!$D:$D,Help2_FC!V:V)</f>
        <v>0</v>
      </c>
      <c r="Z736" s="979">
        <f>_xlfn.XLOOKUP($D736,Help2_FC!$D:$D,Help2_FC!W:W)</f>
        <v>0</v>
      </c>
      <c r="AA736" s="979">
        <f>_xlfn.XLOOKUP($D736,Help2_FC!$D:$D,Help2_FC!X:X)</f>
        <v>0</v>
      </c>
      <c r="AB736" s="979">
        <f>_xlfn.XLOOKUP($D736,Help2_FC!$D:$D,Help2_FC!Y:Y)</f>
        <v>0</v>
      </c>
      <c r="AC736" s="979">
        <f>_xlfn.XLOOKUP($D736,Help2_FC!$D:$D,Help2_FC!Z:Z)</f>
        <v>0</v>
      </c>
      <c r="AD736" s="979">
        <f>_xlfn.XLOOKUP($D736,Help2_FC!$D:$D,Help2_FC!AA:AA)</f>
        <v>0</v>
      </c>
      <c r="AE736" s="979">
        <f>_xlfn.XLOOKUP($D736,Help2_FC!$D:$D,Help2_FC!AB:AB)</f>
        <v>0</v>
      </c>
      <c r="AF736" s="979">
        <f>_xlfn.XLOOKUP($D736,Help2_FC!$D:$D,Help2_FC!AC:AC)</f>
        <v>0</v>
      </c>
      <c r="AG736" s="979">
        <f>_xlfn.XLOOKUP($D736,Help2_FC!$D:$D,Help2_FC!AD:AD)</f>
        <v>0</v>
      </c>
      <c r="AH736" s="979">
        <f>_xlfn.XLOOKUP($D736,Help2_FC!$D:$D,Help2_FC!AE:AE)</f>
        <v>0</v>
      </c>
      <c r="AI736" s="979">
        <f>_xlfn.XLOOKUP($D736,Help2_FC!$D:$D,Help2_FC!AF:AF)</f>
        <v>0</v>
      </c>
      <c r="AJ736" s="979">
        <f>_xlfn.XLOOKUP($D736,Help2_FC!$D:$D,Help2_FC!AG:AG)</f>
        <v>0</v>
      </c>
      <c r="AK736" s="979">
        <f>_xlfn.XLOOKUP($D736,Help2_FC!$D:$D,Help2_FC!AH:AH)</f>
        <v>0</v>
      </c>
      <c r="AL736" s="979">
        <f>_xlfn.XLOOKUP($D736,Help2_FC!$D:$D,Help2_FC!AI:AI)</f>
        <v>0</v>
      </c>
      <c r="AM736" s="979">
        <f>_xlfn.XLOOKUP($D736,Help2_FC!$D:$D,Help2_FC!AJ:AJ)</f>
        <v>0</v>
      </c>
      <c r="AN736" s="979">
        <f>_xlfn.XLOOKUP($D736,Help2_FC!$D:$D,Help2_FC!AK:AK)</f>
        <v>0</v>
      </c>
    </row>
    <row r="737" spans="1:40" x14ac:dyDescent="0.2">
      <c r="A737" s="1">
        <v>45661</v>
      </c>
      <c r="B737">
        <f t="shared" si="82"/>
        <v>1</v>
      </c>
      <c r="C737">
        <f t="shared" si="83"/>
        <v>2025</v>
      </c>
      <c r="D737" s="872" t="str">
        <f t="shared" si="80"/>
        <v>01´2025</v>
      </c>
      <c r="F737" s="2">
        <f t="shared" si="81"/>
        <v>24</v>
      </c>
      <c r="G737" s="1483">
        <f t="shared" si="84"/>
        <v>3.2258064516129031E-2</v>
      </c>
      <c r="H737" s="5">
        <f t="shared" si="85"/>
        <v>1</v>
      </c>
      <c r="I737" s="995">
        <f>VLOOKUP($D737,Help2!$D$26:$T$37,5)</f>
        <v>0</v>
      </c>
      <c r="J737" s="979">
        <f>VLOOKUP($D737,Help2!$D$26:$T$37,6)</f>
        <v>0</v>
      </c>
      <c r="K737" s="979">
        <f>VLOOKUP($D737,Help2!$D$26:$T$37,7)</f>
        <v>0</v>
      </c>
      <c r="L737" s="979">
        <f>VLOOKUP($D737,Help2!$D$26:$T$37,8)</f>
        <v>0</v>
      </c>
      <c r="M737" s="979">
        <f>VLOOKUP($D737,Help2!$D$26:$T$37,9)</f>
        <v>0</v>
      </c>
      <c r="N737" s="979">
        <f>VLOOKUP($D737,Help2!$D$26:$T$37,10)</f>
        <v>0</v>
      </c>
      <c r="P737" s="979">
        <f>VLOOKUP($D737,Help2!$D$2:$T$25,3)</f>
        <v>744</v>
      </c>
      <c r="Q737" s="979">
        <f t="shared" si="79"/>
        <v>744</v>
      </c>
      <c r="Y737" s="979">
        <f>_xlfn.XLOOKUP($D737,Help2_FC!$D:$D,Help2_FC!V:V)</f>
        <v>0</v>
      </c>
      <c r="Z737" s="979">
        <f>_xlfn.XLOOKUP($D737,Help2_FC!$D:$D,Help2_FC!W:W)</f>
        <v>0</v>
      </c>
      <c r="AA737" s="979">
        <f>_xlfn.XLOOKUP($D737,Help2_FC!$D:$D,Help2_FC!X:X)</f>
        <v>0</v>
      </c>
      <c r="AB737" s="979">
        <f>_xlfn.XLOOKUP($D737,Help2_FC!$D:$D,Help2_FC!Y:Y)</f>
        <v>0</v>
      </c>
      <c r="AC737" s="979">
        <f>_xlfn.XLOOKUP($D737,Help2_FC!$D:$D,Help2_FC!Z:Z)</f>
        <v>0</v>
      </c>
      <c r="AD737" s="979">
        <f>_xlfn.XLOOKUP($D737,Help2_FC!$D:$D,Help2_FC!AA:AA)</f>
        <v>0</v>
      </c>
      <c r="AE737" s="979">
        <f>_xlfn.XLOOKUP($D737,Help2_FC!$D:$D,Help2_FC!AB:AB)</f>
        <v>0</v>
      </c>
      <c r="AF737" s="979">
        <f>_xlfn.XLOOKUP($D737,Help2_FC!$D:$D,Help2_FC!AC:AC)</f>
        <v>0</v>
      </c>
      <c r="AG737" s="979">
        <f>_xlfn.XLOOKUP($D737,Help2_FC!$D:$D,Help2_FC!AD:AD)</f>
        <v>0</v>
      </c>
      <c r="AH737" s="979">
        <f>_xlfn.XLOOKUP($D737,Help2_FC!$D:$D,Help2_FC!AE:AE)</f>
        <v>0</v>
      </c>
      <c r="AI737" s="979">
        <f>_xlfn.XLOOKUP($D737,Help2_FC!$D:$D,Help2_FC!AF:AF)</f>
        <v>0</v>
      </c>
      <c r="AJ737" s="979">
        <f>_xlfn.XLOOKUP($D737,Help2_FC!$D:$D,Help2_FC!AG:AG)</f>
        <v>0</v>
      </c>
      <c r="AK737" s="979">
        <f>_xlfn.XLOOKUP($D737,Help2_FC!$D:$D,Help2_FC!AH:AH)</f>
        <v>0</v>
      </c>
      <c r="AL737" s="979">
        <f>_xlfn.XLOOKUP($D737,Help2_FC!$D:$D,Help2_FC!AI:AI)</f>
        <v>0</v>
      </c>
      <c r="AM737" s="979">
        <f>_xlfn.XLOOKUP($D737,Help2_FC!$D:$D,Help2_FC!AJ:AJ)</f>
        <v>0</v>
      </c>
      <c r="AN737" s="979">
        <f>_xlfn.XLOOKUP($D737,Help2_FC!$D:$D,Help2_FC!AK:AK)</f>
        <v>0</v>
      </c>
    </row>
    <row r="738" spans="1:40" x14ac:dyDescent="0.2">
      <c r="A738" s="1">
        <v>45662</v>
      </c>
      <c r="B738">
        <f t="shared" si="82"/>
        <v>1</v>
      </c>
      <c r="C738">
        <f t="shared" si="83"/>
        <v>2025</v>
      </c>
      <c r="D738" s="872" t="str">
        <f t="shared" si="80"/>
        <v>01´2025</v>
      </c>
      <c r="F738" s="2">
        <f t="shared" si="81"/>
        <v>24</v>
      </c>
      <c r="G738" s="1483">
        <f t="shared" si="84"/>
        <v>3.2258064516129031E-2</v>
      </c>
      <c r="H738" s="5">
        <f t="shared" si="85"/>
        <v>1</v>
      </c>
      <c r="I738" s="995">
        <f>VLOOKUP($D738,Help2!$D$26:$T$37,5)</f>
        <v>0</v>
      </c>
      <c r="J738" s="979">
        <f>VLOOKUP($D738,Help2!$D$26:$T$37,6)</f>
        <v>0</v>
      </c>
      <c r="K738" s="979">
        <f>VLOOKUP($D738,Help2!$D$26:$T$37,7)</f>
        <v>0</v>
      </c>
      <c r="L738" s="979">
        <f>VLOOKUP($D738,Help2!$D$26:$T$37,8)</f>
        <v>0</v>
      </c>
      <c r="M738" s="979">
        <f>VLOOKUP($D738,Help2!$D$26:$T$37,9)</f>
        <v>0</v>
      </c>
      <c r="N738" s="979">
        <f>VLOOKUP($D738,Help2!$D$26:$T$37,10)</f>
        <v>0</v>
      </c>
      <c r="P738" s="979">
        <f>VLOOKUP($D738,Help2!$D$2:$T$25,3)</f>
        <v>744</v>
      </c>
      <c r="Q738" s="979">
        <f t="shared" si="79"/>
        <v>744</v>
      </c>
      <c r="Y738" s="979">
        <f>_xlfn.XLOOKUP($D738,Help2_FC!$D:$D,Help2_FC!V:V)</f>
        <v>0</v>
      </c>
      <c r="Z738" s="979">
        <f>_xlfn.XLOOKUP($D738,Help2_FC!$D:$D,Help2_FC!W:W)</f>
        <v>0</v>
      </c>
      <c r="AA738" s="979">
        <f>_xlfn.XLOOKUP($D738,Help2_FC!$D:$D,Help2_FC!X:X)</f>
        <v>0</v>
      </c>
      <c r="AB738" s="979">
        <f>_xlfn.XLOOKUP($D738,Help2_FC!$D:$D,Help2_FC!Y:Y)</f>
        <v>0</v>
      </c>
      <c r="AC738" s="979">
        <f>_xlfn.XLOOKUP($D738,Help2_FC!$D:$D,Help2_FC!Z:Z)</f>
        <v>0</v>
      </c>
      <c r="AD738" s="979">
        <f>_xlfn.XLOOKUP($D738,Help2_FC!$D:$D,Help2_FC!AA:AA)</f>
        <v>0</v>
      </c>
      <c r="AE738" s="979">
        <f>_xlfn.XLOOKUP($D738,Help2_FC!$D:$D,Help2_FC!AB:AB)</f>
        <v>0</v>
      </c>
      <c r="AF738" s="979">
        <f>_xlfn.XLOOKUP($D738,Help2_FC!$D:$D,Help2_FC!AC:AC)</f>
        <v>0</v>
      </c>
      <c r="AG738" s="979">
        <f>_xlfn.XLOOKUP($D738,Help2_FC!$D:$D,Help2_FC!AD:AD)</f>
        <v>0</v>
      </c>
      <c r="AH738" s="979">
        <f>_xlfn.XLOOKUP($D738,Help2_FC!$D:$D,Help2_FC!AE:AE)</f>
        <v>0</v>
      </c>
      <c r="AI738" s="979">
        <f>_xlfn.XLOOKUP($D738,Help2_FC!$D:$D,Help2_FC!AF:AF)</f>
        <v>0</v>
      </c>
      <c r="AJ738" s="979">
        <f>_xlfn.XLOOKUP($D738,Help2_FC!$D:$D,Help2_FC!AG:AG)</f>
        <v>0</v>
      </c>
      <c r="AK738" s="979">
        <f>_xlfn.XLOOKUP($D738,Help2_FC!$D:$D,Help2_FC!AH:AH)</f>
        <v>0</v>
      </c>
      <c r="AL738" s="979">
        <f>_xlfn.XLOOKUP($D738,Help2_FC!$D:$D,Help2_FC!AI:AI)</f>
        <v>0</v>
      </c>
      <c r="AM738" s="979">
        <f>_xlfn.XLOOKUP($D738,Help2_FC!$D:$D,Help2_FC!AJ:AJ)</f>
        <v>0</v>
      </c>
      <c r="AN738" s="979">
        <f>_xlfn.XLOOKUP($D738,Help2_FC!$D:$D,Help2_FC!AK:AK)</f>
        <v>0</v>
      </c>
    </row>
    <row r="739" spans="1:40" x14ac:dyDescent="0.2">
      <c r="A739" s="1">
        <v>45663</v>
      </c>
      <c r="B739">
        <f t="shared" si="82"/>
        <v>1</v>
      </c>
      <c r="C739">
        <f t="shared" si="83"/>
        <v>2025</v>
      </c>
      <c r="D739" s="872" t="str">
        <f t="shared" si="80"/>
        <v>01´2025</v>
      </c>
      <c r="F739" s="2">
        <f t="shared" si="81"/>
        <v>24</v>
      </c>
      <c r="G739" s="1483">
        <f t="shared" si="84"/>
        <v>3.2258064516129031E-2</v>
      </c>
      <c r="H739" s="5">
        <f t="shared" si="85"/>
        <v>1</v>
      </c>
      <c r="I739" s="995">
        <f>VLOOKUP($D739,Help2!$D$26:$T$37,5)</f>
        <v>0</v>
      </c>
      <c r="J739" s="979">
        <f>VLOOKUP($D739,Help2!$D$26:$T$37,6)</f>
        <v>0</v>
      </c>
      <c r="K739" s="979">
        <f>VLOOKUP($D739,Help2!$D$26:$T$37,7)</f>
        <v>0</v>
      </c>
      <c r="L739" s="979">
        <f>VLOOKUP($D739,Help2!$D$26:$T$37,8)</f>
        <v>0</v>
      </c>
      <c r="M739" s="979">
        <f>VLOOKUP($D739,Help2!$D$26:$T$37,9)</f>
        <v>0</v>
      </c>
      <c r="N739" s="979">
        <f>VLOOKUP($D739,Help2!$D$26:$T$37,10)</f>
        <v>0</v>
      </c>
      <c r="P739" s="979">
        <f>VLOOKUP($D739,Help2!$D$2:$T$25,3)</f>
        <v>744</v>
      </c>
      <c r="Q739" s="979">
        <f t="shared" si="79"/>
        <v>744</v>
      </c>
      <c r="Y739" s="979">
        <f>_xlfn.XLOOKUP($D739,Help2_FC!$D:$D,Help2_FC!V:V)</f>
        <v>0</v>
      </c>
      <c r="Z739" s="979">
        <f>_xlfn.XLOOKUP($D739,Help2_FC!$D:$D,Help2_FC!W:W)</f>
        <v>0</v>
      </c>
      <c r="AA739" s="979">
        <f>_xlfn.XLOOKUP($D739,Help2_FC!$D:$D,Help2_FC!X:X)</f>
        <v>0</v>
      </c>
      <c r="AB739" s="979">
        <f>_xlfn.XLOOKUP($D739,Help2_FC!$D:$D,Help2_FC!Y:Y)</f>
        <v>0</v>
      </c>
      <c r="AC739" s="979">
        <f>_xlfn.XLOOKUP($D739,Help2_FC!$D:$D,Help2_FC!Z:Z)</f>
        <v>0</v>
      </c>
      <c r="AD739" s="979">
        <f>_xlfn.XLOOKUP($D739,Help2_FC!$D:$D,Help2_FC!AA:AA)</f>
        <v>0</v>
      </c>
      <c r="AE739" s="979">
        <f>_xlfn.XLOOKUP($D739,Help2_FC!$D:$D,Help2_FC!AB:AB)</f>
        <v>0</v>
      </c>
      <c r="AF739" s="979">
        <f>_xlfn.XLOOKUP($D739,Help2_FC!$D:$D,Help2_FC!AC:AC)</f>
        <v>0</v>
      </c>
      <c r="AG739" s="979">
        <f>_xlfn.XLOOKUP($D739,Help2_FC!$D:$D,Help2_FC!AD:AD)</f>
        <v>0</v>
      </c>
      <c r="AH739" s="979">
        <f>_xlfn.XLOOKUP($D739,Help2_FC!$D:$D,Help2_FC!AE:AE)</f>
        <v>0</v>
      </c>
      <c r="AI739" s="979">
        <f>_xlfn.XLOOKUP($D739,Help2_FC!$D:$D,Help2_FC!AF:AF)</f>
        <v>0</v>
      </c>
      <c r="AJ739" s="979">
        <f>_xlfn.XLOOKUP($D739,Help2_FC!$D:$D,Help2_FC!AG:AG)</f>
        <v>0</v>
      </c>
      <c r="AK739" s="979">
        <f>_xlfn.XLOOKUP($D739,Help2_FC!$D:$D,Help2_FC!AH:AH)</f>
        <v>0</v>
      </c>
      <c r="AL739" s="979">
        <f>_xlfn.XLOOKUP($D739,Help2_FC!$D:$D,Help2_FC!AI:AI)</f>
        <v>0</v>
      </c>
      <c r="AM739" s="979">
        <f>_xlfn.XLOOKUP($D739,Help2_FC!$D:$D,Help2_FC!AJ:AJ)</f>
        <v>0</v>
      </c>
      <c r="AN739" s="979">
        <f>_xlfn.XLOOKUP($D739,Help2_FC!$D:$D,Help2_FC!AK:AK)</f>
        <v>0</v>
      </c>
    </row>
    <row r="740" spans="1:40" x14ac:dyDescent="0.2">
      <c r="A740" s="1">
        <v>45664</v>
      </c>
      <c r="B740">
        <f t="shared" si="82"/>
        <v>1</v>
      </c>
      <c r="C740">
        <f t="shared" si="83"/>
        <v>2025</v>
      </c>
      <c r="D740" s="872" t="str">
        <f t="shared" si="80"/>
        <v>01´2025</v>
      </c>
      <c r="F740" s="2">
        <f t="shared" si="81"/>
        <v>24</v>
      </c>
      <c r="G740" s="1483">
        <f t="shared" si="84"/>
        <v>3.2258064516129031E-2</v>
      </c>
      <c r="H740" s="5">
        <f t="shared" si="85"/>
        <v>1</v>
      </c>
      <c r="I740" s="995">
        <f>VLOOKUP($D740,Help2!$D$26:$T$37,5)</f>
        <v>0</v>
      </c>
      <c r="J740" s="979">
        <f>VLOOKUP($D740,Help2!$D$26:$T$37,6)</f>
        <v>0</v>
      </c>
      <c r="K740" s="979">
        <f>VLOOKUP($D740,Help2!$D$26:$T$37,7)</f>
        <v>0</v>
      </c>
      <c r="L740" s="979">
        <f>VLOOKUP($D740,Help2!$D$26:$T$37,8)</f>
        <v>0</v>
      </c>
      <c r="M740" s="979">
        <f>VLOOKUP($D740,Help2!$D$26:$T$37,9)</f>
        <v>0</v>
      </c>
      <c r="N740" s="979">
        <f>VLOOKUP($D740,Help2!$D$26:$T$37,10)</f>
        <v>0</v>
      </c>
      <c r="P740" s="979">
        <f>VLOOKUP($D740,Help2!$D$2:$T$25,3)</f>
        <v>744</v>
      </c>
      <c r="Q740" s="979">
        <f t="shared" si="79"/>
        <v>744</v>
      </c>
      <c r="Y740" s="979">
        <f>_xlfn.XLOOKUP($D740,Help2_FC!$D:$D,Help2_FC!V:V)</f>
        <v>0</v>
      </c>
      <c r="Z740" s="979">
        <f>_xlfn.XLOOKUP($D740,Help2_FC!$D:$D,Help2_FC!W:W)</f>
        <v>0</v>
      </c>
      <c r="AA740" s="979">
        <f>_xlfn.XLOOKUP($D740,Help2_FC!$D:$D,Help2_FC!X:X)</f>
        <v>0</v>
      </c>
      <c r="AB740" s="979">
        <f>_xlfn.XLOOKUP($D740,Help2_FC!$D:$D,Help2_FC!Y:Y)</f>
        <v>0</v>
      </c>
      <c r="AC740" s="979">
        <f>_xlfn.XLOOKUP($D740,Help2_FC!$D:$D,Help2_FC!Z:Z)</f>
        <v>0</v>
      </c>
      <c r="AD740" s="979">
        <f>_xlfn.XLOOKUP($D740,Help2_FC!$D:$D,Help2_FC!AA:AA)</f>
        <v>0</v>
      </c>
      <c r="AE740" s="979">
        <f>_xlfn.XLOOKUP($D740,Help2_FC!$D:$D,Help2_FC!AB:AB)</f>
        <v>0</v>
      </c>
      <c r="AF740" s="979">
        <f>_xlfn.XLOOKUP($D740,Help2_FC!$D:$D,Help2_FC!AC:AC)</f>
        <v>0</v>
      </c>
      <c r="AG740" s="979">
        <f>_xlfn.XLOOKUP($D740,Help2_FC!$D:$D,Help2_FC!AD:AD)</f>
        <v>0</v>
      </c>
      <c r="AH740" s="979">
        <f>_xlfn.XLOOKUP($D740,Help2_FC!$D:$D,Help2_FC!AE:AE)</f>
        <v>0</v>
      </c>
      <c r="AI740" s="979">
        <f>_xlfn.XLOOKUP($D740,Help2_FC!$D:$D,Help2_FC!AF:AF)</f>
        <v>0</v>
      </c>
      <c r="AJ740" s="979">
        <f>_xlfn.XLOOKUP($D740,Help2_FC!$D:$D,Help2_FC!AG:AG)</f>
        <v>0</v>
      </c>
      <c r="AK740" s="979">
        <f>_xlfn.XLOOKUP($D740,Help2_FC!$D:$D,Help2_FC!AH:AH)</f>
        <v>0</v>
      </c>
      <c r="AL740" s="979">
        <f>_xlfn.XLOOKUP($D740,Help2_FC!$D:$D,Help2_FC!AI:AI)</f>
        <v>0</v>
      </c>
      <c r="AM740" s="979">
        <f>_xlfn.XLOOKUP($D740,Help2_FC!$D:$D,Help2_FC!AJ:AJ)</f>
        <v>0</v>
      </c>
      <c r="AN740" s="979">
        <f>_xlfn.XLOOKUP($D740,Help2_FC!$D:$D,Help2_FC!AK:AK)</f>
        <v>0</v>
      </c>
    </row>
    <row r="741" spans="1:40" x14ac:dyDescent="0.2">
      <c r="A741" s="1">
        <v>45665</v>
      </c>
      <c r="B741">
        <f t="shared" si="82"/>
        <v>1</v>
      </c>
      <c r="C741">
        <f t="shared" si="83"/>
        <v>2025</v>
      </c>
      <c r="D741" s="872" t="str">
        <f t="shared" si="80"/>
        <v>01´2025</v>
      </c>
      <c r="F741" s="2">
        <f t="shared" si="81"/>
        <v>24</v>
      </c>
      <c r="G741" s="1483">
        <f t="shared" si="84"/>
        <v>3.2258064516129031E-2</v>
      </c>
      <c r="H741" s="5">
        <f t="shared" si="85"/>
        <v>1</v>
      </c>
      <c r="I741" s="995">
        <f>VLOOKUP($D741,Help2!$D$26:$T$37,5)</f>
        <v>0</v>
      </c>
      <c r="J741" s="979">
        <f>VLOOKUP($D741,Help2!$D$26:$T$37,6)</f>
        <v>0</v>
      </c>
      <c r="K741" s="979">
        <f>VLOOKUP($D741,Help2!$D$26:$T$37,7)</f>
        <v>0</v>
      </c>
      <c r="L741" s="979">
        <f>VLOOKUP($D741,Help2!$D$26:$T$37,8)</f>
        <v>0</v>
      </c>
      <c r="M741" s="979">
        <f>VLOOKUP($D741,Help2!$D$26:$T$37,9)</f>
        <v>0</v>
      </c>
      <c r="N741" s="979">
        <f>VLOOKUP($D741,Help2!$D$26:$T$37,10)</f>
        <v>0</v>
      </c>
      <c r="P741" s="979">
        <f>VLOOKUP($D741,Help2!$D$2:$T$25,3)</f>
        <v>744</v>
      </c>
      <c r="Q741" s="979">
        <f t="shared" si="79"/>
        <v>744</v>
      </c>
      <c r="Y741" s="979">
        <f>_xlfn.XLOOKUP($D741,Help2_FC!$D:$D,Help2_FC!V:V)</f>
        <v>0</v>
      </c>
      <c r="Z741" s="979">
        <f>_xlfn.XLOOKUP($D741,Help2_FC!$D:$D,Help2_FC!W:W)</f>
        <v>0</v>
      </c>
      <c r="AA741" s="979">
        <f>_xlfn.XLOOKUP($D741,Help2_FC!$D:$D,Help2_FC!X:X)</f>
        <v>0</v>
      </c>
      <c r="AB741" s="979">
        <f>_xlfn.XLOOKUP($D741,Help2_FC!$D:$D,Help2_FC!Y:Y)</f>
        <v>0</v>
      </c>
      <c r="AC741" s="979">
        <f>_xlfn.XLOOKUP($D741,Help2_FC!$D:$D,Help2_FC!Z:Z)</f>
        <v>0</v>
      </c>
      <c r="AD741" s="979">
        <f>_xlfn.XLOOKUP($D741,Help2_FC!$D:$D,Help2_FC!AA:AA)</f>
        <v>0</v>
      </c>
      <c r="AE741" s="979">
        <f>_xlfn.XLOOKUP($D741,Help2_FC!$D:$D,Help2_FC!AB:AB)</f>
        <v>0</v>
      </c>
      <c r="AF741" s="979">
        <f>_xlfn.XLOOKUP($D741,Help2_FC!$D:$D,Help2_FC!AC:AC)</f>
        <v>0</v>
      </c>
      <c r="AG741" s="979">
        <f>_xlfn.XLOOKUP($D741,Help2_FC!$D:$D,Help2_FC!AD:AD)</f>
        <v>0</v>
      </c>
      <c r="AH741" s="979">
        <f>_xlfn.XLOOKUP($D741,Help2_FC!$D:$D,Help2_FC!AE:AE)</f>
        <v>0</v>
      </c>
      <c r="AI741" s="979">
        <f>_xlfn.XLOOKUP($D741,Help2_FC!$D:$D,Help2_FC!AF:AF)</f>
        <v>0</v>
      </c>
      <c r="AJ741" s="979">
        <f>_xlfn.XLOOKUP($D741,Help2_FC!$D:$D,Help2_FC!AG:AG)</f>
        <v>0</v>
      </c>
      <c r="AK741" s="979">
        <f>_xlfn.XLOOKUP($D741,Help2_FC!$D:$D,Help2_FC!AH:AH)</f>
        <v>0</v>
      </c>
      <c r="AL741" s="979">
        <f>_xlfn.XLOOKUP($D741,Help2_FC!$D:$D,Help2_FC!AI:AI)</f>
        <v>0</v>
      </c>
      <c r="AM741" s="979">
        <f>_xlfn.XLOOKUP($D741,Help2_FC!$D:$D,Help2_FC!AJ:AJ)</f>
        <v>0</v>
      </c>
      <c r="AN741" s="979">
        <f>_xlfn.XLOOKUP($D741,Help2_FC!$D:$D,Help2_FC!AK:AK)</f>
        <v>0</v>
      </c>
    </row>
    <row r="742" spans="1:40" x14ac:dyDescent="0.2">
      <c r="A742" s="1">
        <v>45666</v>
      </c>
      <c r="B742">
        <f t="shared" si="82"/>
        <v>1</v>
      </c>
      <c r="C742">
        <f t="shared" si="83"/>
        <v>2025</v>
      </c>
      <c r="D742" s="872" t="str">
        <f t="shared" si="80"/>
        <v>01´2025</v>
      </c>
      <c r="F742" s="2">
        <f t="shared" si="81"/>
        <v>24</v>
      </c>
      <c r="G742" s="1483">
        <f t="shared" si="84"/>
        <v>3.2258064516129031E-2</v>
      </c>
      <c r="H742" s="5">
        <f t="shared" si="85"/>
        <v>1</v>
      </c>
      <c r="I742" s="995">
        <f>VLOOKUP($D742,Help2!$D$26:$T$37,5)</f>
        <v>0</v>
      </c>
      <c r="J742" s="979">
        <f>VLOOKUP($D742,Help2!$D$26:$T$37,6)</f>
        <v>0</v>
      </c>
      <c r="K742" s="979">
        <f>VLOOKUP($D742,Help2!$D$26:$T$37,7)</f>
        <v>0</v>
      </c>
      <c r="L742" s="979">
        <f>VLOOKUP($D742,Help2!$D$26:$T$37,8)</f>
        <v>0</v>
      </c>
      <c r="M742" s="979">
        <f>VLOOKUP($D742,Help2!$D$26:$T$37,9)</f>
        <v>0</v>
      </c>
      <c r="N742" s="979">
        <f>VLOOKUP($D742,Help2!$D$26:$T$37,10)</f>
        <v>0</v>
      </c>
      <c r="P742" s="979">
        <f>VLOOKUP($D742,Help2!$D$2:$T$25,3)</f>
        <v>744</v>
      </c>
      <c r="Q742" s="979">
        <f t="shared" si="79"/>
        <v>744</v>
      </c>
      <c r="Y742" s="979">
        <f>_xlfn.XLOOKUP($D742,Help2_FC!$D:$D,Help2_FC!V:V)</f>
        <v>0</v>
      </c>
      <c r="Z742" s="979">
        <f>_xlfn.XLOOKUP($D742,Help2_FC!$D:$D,Help2_FC!W:W)</f>
        <v>0</v>
      </c>
      <c r="AA742" s="979">
        <f>_xlfn.XLOOKUP($D742,Help2_FC!$D:$D,Help2_FC!X:X)</f>
        <v>0</v>
      </c>
      <c r="AB742" s="979">
        <f>_xlfn.XLOOKUP($D742,Help2_FC!$D:$D,Help2_FC!Y:Y)</f>
        <v>0</v>
      </c>
      <c r="AC742" s="979">
        <f>_xlfn.XLOOKUP($D742,Help2_FC!$D:$D,Help2_FC!Z:Z)</f>
        <v>0</v>
      </c>
      <c r="AD742" s="979">
        <f>_xlfn.XLOOKUP($D742,Help2_FC!$D:$D,Help2_FC!AA:AA)</f>
        <v>0</v>
      </c>
      <c r="AE742" s="979">
        <f>_xlfn.XLOOKUP($D742,Help2_FC!$D:$D,Help2_FC!AB:AB)</f>
        <v>0</v>
      </c>
      <c r="AF742" s="979">
        <f>_xlfn.XLOOKUP($D742,Help2_FC!$D:$D,Help2_FC!AC:AC)</f>
        <v>0</v>
      </c>
      <c r="AG742" s="979">
        <f>_xlfn.XLOOKUP($D742,Help2_FC!$D:$D,Help2_FC!AD:AD)</f>
        <v>0</v>
      </c>
      <c r="AH742" s="979">
        <f>_xlfn.XLOOKUP($D742,Help2_FC!$D:$D,Help2_FC!AE:AE)</f>
        <v>0</v>
      </c>
      <c r="AI742" s="979">
        <f>_xlfn.XLOOKUP($D742,Help2_FC!$D:$D,Help2_FC!AF:AF)</f>
        <v>0</v>
      </c>
      <c r="AJ742" s="979">
        <f>_xlfn.XLOOKUP($D742,Help2_FC!$D:$D,Help2_FC!AG:AG)</f>
        <v>0</v>
      </c>
      <c r="AK742" s="979">
        <f>_xlfn.XLOOKUP($D742,Help2_FC!$D:$D,Help2_FC!AH:AH)</f>
        <v>0</v>
      </c>
      <c r="AL742" s="979">
        <f>_xlfn.XLOOKUP($D742,Help2_FC!$D:$D,Help2_FC!AI:AI)</f>
        <v>0</v>
      </c>
      <c r="AM742" s="979">
        <f>_xlfn.XLOOKUP($D742,Help2_FC!$D:$D,Help2_FC!AJ:AJ)</f>
        <v>0</v>
      </c>
      <c r="AN742" s="979">
        <f>_xlfn.XLOOKUP($D742,Help2_FC!$D:$D,Help2_FC!AK:AK)</f>
        <v>0</v>
      </c>
    </row>
    <row r="743" spans="1:40" x14ac:dyDescent="0.2">
      <c r="A743" s="1">
        <v>45667</v>
      </c>
      <c r="B743">
        <f t="shared" si="82"/>
        <v>1</v>
      </c>
      <c r="C743">
        <f t="shared" si="83"/>
        <v>2025</v>
      </c>
      <c r="D743" s="872" t="str">
        <f t="shared" si="80"/>
        <v>01´2025</v>
      </c>
      <c r="F743" s="2">
        <f t="shared" si="81"/>
        <v>24</v>
      </c>
      <c r="G743" s="1483">
        <f t="shared" si="84"/>
        <v>3.2258064516129031E-2</v>
      </c>
      <c r="H743" s="5">
        <f t="shared" si="85"/>
        <v>1</v>
      </c>
      <c r="I743" s="995">
        <f>VLOOKUP($D743,Help2!$D$26:$T$37,5)</f>
        <v>0</v>
      </c>
      <c r="J743" s="979">
        <f>VLOOKUP($D743,Help2!$D$26:$T$37,6)</f>
        <v>0</v>
      </c>
      <c r="K743" s="979">
        <f>VLOOKUP($D743,Help2!$D$26:$T$37,7)</f>
        <v>0</v>
      </c>
      <c r="L743" s="979">
        <f>VLOOKUP($D743,Help2!$D$26:$T$37,8)</f>
        <v>0</v>
      </c>
      <c r="M743" s="979">
        <f>VLOOKUP($D743,Help2!$D$26:$T$37,9)</f>
        <v>0</v>
      </c>
      <c r="N743" s="979">
        <f>VLOOKUP($D743,Help2!$D$26:$T$37,10)</f>
        <v>0</v>
      </c>
      <c r="P743" s="979">
        <f>VLOOKUP($D743,Help2!$D$2:$T$25,3)</f>
        <v>744</v>
      </c>
      <c r="Q743" s="979">
        <f t="shared" ref="Q743:Q806" si="86">((EOMONTH(A743,0)-EOMONTH(A743,-1))*24)-(24*AP743)</f>
        <v>744</v>
      </c>
      <c r="Y743" s="979">
        <f>_xlfn.XLOOKUP($D743,Help2_FC!$D:$D,Help2_FC!V:V)</f>
        <v>0</v>
      </c>
      <c r="Z743" s="979">
        <f>_xlfn.XLOOKUP($D743,Help2_FC!$D:$D,Help2_FC!W:W)</f>
        <v>0</v>
      </c>
      <c r="AA743" s="979">
        <f>_xlfn.XLOOKUP($D743,Help2_FC!$D:$D,Help2_FC!X:X)</f>
        <v>0</v>
      </c>
      <c r="AB743" s="979">
        <f>_xlfn.XLOOKUP($D743,Help2_FC!$D:$D,Help2_FC!Y:Y)</f>
        <v>0</v>
      </c>
      <c r="AC743" s="979">
        <f>_xlfn.XLOOKUP($D743,Help2_FC!$D:$D,Help2_FC!Z:Z)</f>
        <v>0</v>
      </c>
      <c r="AD743" s="979">
        <f>_xlfn.XLOOKUP($D743,Help2_FC!$D:$D,Help2_FC!AA:AA)</f>
        <v>0</v>
      </c>
      <c r="AE743" s="979">
        <f>_xlfn.XLOOKUP($D743,Help2_FC!$D:$D,Help2_FC!AB:AB)</f>
        <v>0</v>
      </c>
      <c r="AF743" s="979">
        <f>_xlfn.XLOOKUP($D743,Help2_FC!$D:$D,Help2_FC!AC:AC)</f>
        <v>0</v>
      </c>
      <c r="AG743" s="979">
        <f>_xlfn.XLOOKUP($D743,Help2_FC!$D:$D,Help2_FC!AD:AD)</f>
        <v>0</v>
      </c>
      <c r="AH743" s="979">
        <f>_xlfn.XLOOKUP($D743,Help2_FC!$D:$D,Help2_FC!AE:AE)</f>
        <v>0</v>
      </c>
      <c r="AI743" s="979">
        <f>_xlfn.XLOOKUP($D743,Help2_FC!$D:$D,Help2_FC!AF:AF)</f>
        <v>0</v>
      </c>
      <c r="AJ743" s="979">
        <f>_xlfn.XLOOKUP($D743,Help2_FC!$D:$D,Help2_FC!AG:AG)</f>
        <v>0</v>
      </c>
      <c r="AK743" s="979">
        <f>_xlfn.XLOOKUP($D743,Help2_FC!$D:$D,Help2_FC!AH:AH)</f>
        <v>0</v>
      </c>
      <c r="AL743" s="979">
        <f>_xlfn.XLOOKUP($D743,Help2_FC!$D:$D,Help2_FC!AI:AI)</f>
        <v>0</v>
      </c>
      <c r="AM743" s="979">
        <f>_xlfn.XLOOKUP($D743,Help2_FC!$D:$D,Help2_FC!AJ:AJ)</f>
        <v>0</v>
      </c>
      <c r="AN743" s="979">
        <f>_xlfn.XLOOKUP($D743,Help2_FC!$D:$D,Help2_FC!AK:AK)</f>
        <v>0</v>
      </c>
    </row>
    <row r="744" spans="1:40" x14ac:dyDescent="0.2">
      <c r="A744" s="1">
        <v>45668</v>
      </c>
      <c r="B744">
        <f t="shared" si="82"/>
        <v>1</v>
      </c>
      <c r="C744">
        <f t="shared" si="83"/>
        <v>2025</v>
      </c>
      <c r="D744" s="872" t="str">
        <f t="shared" si="80"/>
        <v>01´2025</v>
      </c>
      <c r="F744" s="2">
        <f t="shared" si="81"/>
        <v>24</v>
      </c>
      <c r="G744" s="1483">
        <f t="shared" si="84"/>
        <v>3.2258064516129031E-2</v>
      </c>
      <c r="H744" s="5">
        <f t="shared" si="85"/>
        <v>1</v>
      </c>
      <c r="I744" s="995">
        <f>VLOOKUP($D744,Help2!$D$26:$T$37,5)</f>
        <v>0</v>
      </c>
      <c r="J744" s="979">
        <f>VLOOKUP($D744,Help2!$D$26:$T$37,6)</f>
        <v>0</v>
      </c>
      <c r="K744" s="979">
        <f>VLOOKUP($D744,Help2!$D$26:$T$37,7)</f>
        <v>0</v>
      </c>
      <c r="L744" s="979">
        <f>VLOOKUP($D744,Help2!$D$26:$T$37,8)</f>
        <v>0</v>
      </c>
      <c r="M744" s="979">
        <f>VLOOKUP($D744,Help2!$D$26:$T$37,9)</f>
        <v>0</v>
      </c>
      <c r="N744" s="979">
        <f>VLOOKUP($D744,Help2!$D$26:$T$37,10)</f>
        <v>0</v>
      </c>
      <c r="P744" s="979">
        <f>VLOOKUP($D744,Help2!$D$2:$T$25,3)</f>
        <v>744</v>
      </c>
      <c r="Q744" s="979">
        <f t="shared" si="86"/>
        <v>744</v>
      </c>
      <c r="Y744" s="979">
        <f>_xlfn.XLOOKUP($D744,Help2_FC!$D:$D,Help2_FC!V:V)</f>
        <v>0</v>
      </c>
      <c r="Z744" s="979">
        <f>_xlfn.XLOOKUP($D744,Help2_FC!$D:$D,Help2_FC!W:W)</f>
        <v>0</v>
      </c>
      <c r="AA744" s="979">
        <f>_xlfn.XLOOKUP($D744,Help2_FC!$D:$D,Help2_FC!X:X)</f>
        <v>0</v>
      </c>
      <c r="AB744" s="979">
        <f>_xlfn.XLOOKUP($D744,Help2_FC!$D:$D,Help2_FC!Y:Y)</f>
        <v>0</v>
      </c>
      <c r="AC744" s="979">
        <f>_xlfn.XLOOKUP($D744,Help2_FC!$D:$D,Help2_FC!Z:Z)</f>
        <v>0</v>
      </c>
      <c r="AD744" s="979">
        <f>_xlfn.XLOOKUP($D744,Help2_FC!$D:$D,Help2_FC!AA:AA)</f>
        <v>0</v>
      </c>
      <c r="AE744" s="979">
        <f>_xlfn.XLOOKUP($D744,Help2_FC!$D:$D,Help2_FC!AB:AB)</f>
        <v>0</v>
      </c>
      <c r="AF744" s="979">
        <f>_xlfn.XLOOKUP($D744,Help2_FC!$D:$D,Help2_FC!AC:AC)</f>
        <v>0</v>
      </c>
      <c r="AG744" s="979">
        <f>_xlfn.XLOOKUP($D744,Help2_FC!$D:$D,Help2_FC!AD:AD)</f>
        <v>0</v>
      </c>
      <c r="AH744" s="979">
        <f>_xlfn.XLOOKUP($D744,Help2_FC!$D:$D,Help2_FC!AE:AE)</f>
        <v>0</v>
      </c>
      <c r="AI744" s="979">
        <f>_xlfn.XLOOKUP($D744,Help2_FC!$D:$D,Help2_FC!AF:AF)</f>
        <v>0</v>
      </c>
      <c r="AJ744" s="979">
        <f>_xlfn.XLOOKUP($D744,Help2_FC!$D:$D,Help2_FC!AG:AG)</f>
        <v>0</v>
      </c>
      <c r="AK744" s="979">
        <f>_xlfn.XLOOKUP($D744,Help2_FC!$D:$D,Help2_FC!AH:AH)</f>
        <v>0</v>
      </c>
      <c r="AL744" s="979">
        <f>_xlfn.XLOOKUP($D744,Help2_FC!$D:$D,Help2_FC!AI:AI)</f>
        <v>0</v>
      </c>
      <c r="AM744" s="979">
        <f>_xlfn.XLOOKUP($D744,Help2_FC!$D:$D,Help2_FC!AJ:AJ)</f>
        <v>0</v>
      </c>
      <c r="AN744" s="979">
        <f>_xlfn.XLOOKUP($D744,Help2_FC!$D:$D,Help2_FC!AK:AK)</f>
        <v>0</v>
      </c>
    </row>
    <row r="745" spans="1:40" x14ac:dyDescent="0.2">
      <c r="A745" s="1">
        <v>45669</v>
      </c>
      <c r="B745">
        <f t="shared" si="82"/>
        <v>1</v>
      </c>
      <c r="C745">
        <f t="shared" si="83"/>
        <v>2025</v>
      </c>
      <c r="D745" s="872" t="str">
        <f t="shared" si="80"/>
        <v>01´2025</v>
      </c>
      <c r="E745" s="867">
        <v>12</v>
      </c>
      <c r="F745" s="2">
        <f t="shared" si="81"/>
        <v>12</v>
      </c>
      <c r="G745" s="1483">
        <f t="shared" si="84"/>
        <v>1.6129032258064516E-2</v>
      </c>
      <c r="H745" s="5">
        <f t="shared" si="85"/>
        <v>0.5</v>
      </c>
      <c r="I745" s="995">
        <f>VLOOKUP($D745,Help2!$D$26:$T$37,5)</f>
        <v>0</v>
      </c>
      <c r="J745" s="979">
        <f>VLOOKUP($D745,Help2!$D$26:$T$37,6)</f>
        <v>0</v>
      </c>
      <c r="K745" s="979">
        <f>VLOOKUP($D745,Help2!$D$26:$T$37,7)</f>
        <v>0</v>
      </c>
      <c r="L745" s="979">
        <f>VLOOKUP($D745,Help2!$D$26:$T$37,8)</f>
        <v>0</v>
      </c>
      <c r="M745" s="979">
        <f>VLOOKUP($D745,Help2!$D$26:$T$37,9)</f>
        <v>0</v>
      </c>
      <c r="N745" s="979">
        <f>VLOOKUP($D745,Help2!$D$26:$T$37,10)</f>
        <v>0</v>
      </c>
      <c r="P745" s="979">
        <f>VLOOKUP($D745,Help2!$D$2:$T$25,3)</f>
        <v>744</v>
      </c>
      <c r="Q745" s="979">
        <f t="shared" si="86"/>
        <v>744</v>
      </c>
      <c r="Y745" s="979">
        <f>_xlfn.XLOOKUP($D745,Help2_FC!$D:$D,Help2_FC!V:V)</f>
        <v>0</v>
      </c>
      <c r="Z745" s="979">
        <f>_xlfn.XLOOKUP($D745,Help2_FC!$D:$D,Help2_FC!W:W)</f>
        <v>0</v>
      </c>
      <c r="AA745" s="979">
        <f>_xlfn.XLOOKUP($D745,Help2_FC!$D:$D,Help2_FC!X:X)</f>
        <v>0</v>
      </c>
      <c r="AB745" s="979">
        <f>_xlfn.XLOOKUP($D745,Help2_FC!$D:$D,Help2_FC!Y:Y)</f>
        <v>0</v>
      </c>
      <c r="AC745" s="979">
        <f>_xlfn.XLOOKUP($D745,Help2_FC!$D:$D,Help2_FC!Z:Z)</f>
        <v>0</v>
      </c>
      <c r="AD745" s="979">
        <f>_xlfn.XLOOKUP($D745,Help2_FC!$D:$D,Help2_FC!AA:AA)</f>
        <v>0</v>
      </c>
      <c r="AE745" s="979">
        <f>_xlfn.XLOOKUP($D745,Help2_FC!$D:$D,Help2_FC!AB:AB)</f>
        <v>0</v>
      </c>
      <c r="AF745" s="979">
        <f>_xlfn.XLOOKUP($D745,Help2_FC!$D:$D,Help2_FC!AC:AC)</f>
        <v>0</v>
      </c>
      <c r="AG745" s="979">
        <f>_xlfn.XLOOKUP($D745,Help2_FC!$D:$D,Help2_FC!AD:AD)</f>
        <v>0</v>
      </c>
      <c r="AH745" s="979">
        <f>_xlfn.XLOOKUP($D745,Help2_FC!$D:$D,Help2_FC!AE:AE)</f>
        <v>0</v>
      </c>
      <c r="AI745" s="979">
        <f>_xlfn.XLOOKUP($D745,Help2_FC!$D:$D,Help2_FC!AF:AF)</f>
        <v>0</v>
      </c>
      <c r="AJ745" s="979">
        <f>_xlfn.XLOOKUP($D745,Help2_FC!$D:$D,Help2_FC!AG:AG)</f>
        <v>0</v>
      </c>
      <c r="AK745" s="979">
        <f>_xlfn.XLOOKUP($D745,Help2_FC!$D:$D,Help2_FC!AH:AH)</f>
        <v>0</v>
      </c>
      <c r="AL745" s="979">
        <f>_xlfn.XLOOKUP($D745,Help2_FC!$D:$D,Help2_FC!AI:AI)</f>
        <v>0</v>
      </c>
      <c r="AM745" s="979">
        <f>_xlfn.XLOOKUP($D745,Help2_FC!$D:$D,Help2_FC!AJ:AJ)</f>
        <v>0</v>
      </c>
      <c r="AN745" s="979">
        <f>_xlfn.XLOOKUP($D745,Help2_FC!$D:$D,Help2_FC!AK:AK)</f>
        <v>0</v>
      </c>
    </row>
    <row r="746" spans="1:40" x14ac:dyDescent="0.2">
      <c r="A746" s="1">
        <v>45670</v>
      </c>
      <c r="B746">
        <f t="shared" si="82"/>
        <v>1</v>
      </c>
      <c r="C746">
        <f t="shared" si="83"/>
        <v>2025</v>
      </c>
      <c r="D746" s="872" t="str">
        <f t="shared" si="80"/>
        <v>01´2025</v>
      </c>
      <c r="E746" s="1"/>
      <c r="F746" s="2">
        <f t="shared" si="81"/>
        <v>24</v>
      </c>
      <c r="G746" s="1483">
        <f t="shared" si="84"/>
        <v>3.2258064516129031E-2</v>
      </c>
      <c r="H746" s="5">
        <f t="shared" si="85"/>
        <v>1</v>
      </c>
      <c r="I746" s="995">
        <f>VLOOKUP($D746,Help2!$D$26:$T$37,5)</f>
        <v>0</v>
      </c>
      <c r="J746" s="979">
        <f>VLOOKUP($D746,Help2!$D$26:$T$37,6)</f>
        <v>0</v>
      </c>
      <c r="K746" s="979">
        <f>VLOOKUP($D746,Help2!$D$26:$T$37,7)</f>
        <v>0</v>
      </c>
      <c r="L746" s="979">
        <f>VLOOKUP($D746,Help2!$D$26:$T$37,8)</f>
        <v>0</v>
      </c>
      <c r="M746" s="979">
        <f>VLOOKUP($D746,Help2!$D$26:$T$37,9)</f>
        <v>0</v>
      </c>
      <c r="N746" s="979">
        <f>VLOOKUP($D746,Help2!$D$26:$T$37,10)</f>
        <v>0</v>
      </c>
      <c r="P746" s="979">
        <f>VLOOKUP($D746,Help2!$D$2:$T$25,3)</f>
        <v>744</v>
      </c>
      <c r="Q746" s="979">
        <f t="shared" si="86"/>
        <v>744</v>
      </c>
      <c r="Y746" s="979">
        <f>_xlfn.XLOOKUP($D746,Help2_FC!$D:$D,Help2_FC!V:V)</f>
        <v>0</v>
      </c>
      <c r="Z746" s="979">
        <f>_xlfn.XLOOKUP($D746,Help2_FC!$D:$D,Help2_FC!W:W)</f>
        <v>0</v>
      </c>
      <c r="AA746" s="979">
        <f>_xlfn.XLOOKUP($D746,Help2_FC!$D:$D,Help2_FC!X:X)</f>
        <v>0</v>
      </c>
      <c r="AB746" s="979">
        <f>_xlfn.XLOOKUP($D746,Help2_FC!$D:$D,Help2_FC!Y:Y)</f>
        <v>0</v>
      </c>
      <c r="AC746" s="979">
        <f>_xlfn.XLOOKUP($D746,Help2_FC!$D:$D,Help2_FC!Z:Z)</f>
        <v>0</v>
      </c>
      <c r="AD746" s="979">
        <f>_xlfn.XLOOKUP($D746,Help2_FC!$D:$D,Help2_FC!AA:AA)</f>
        <v>0</v>
      </c>
      <c r="AE746" s="979">
        <f>_xlfn.XLOOKUP($D746,Help2_FC!$D:$D,Help2_FC!AB:AB)</f>
        <v>0</v>
      </c>
      <c r="AF746" s="979">
        <f>_xlfn.XLOOKUP($D746,Help2_FC!$D:$D,Help2_FC!AC:AC)</f>
        <v>0</v>
      </c>
      <c r="AG746" s="979">
        <f>_xlfn.XLOOKUP($D746,Help2_FC!$D:$D,Help2_FC!AD:AD)</f>
        <v>0</v>
      </c>
      <c r="AH746" s="979">
        <f>_xlfn.XLOOKUP($D746,Help2_FC!$D:$D,Help2_FC!AE:AE)</f>
        <v>0</v>
      </c>
      <c r="AI746" s="979">
        <f>_xlfn.XLOOKUP($D746,Help2_FC!$D:$D,Help2_FC!AF:AF)</f>
        <v>0</v>
      </c>
      <c r="AJ746" s="979">
        <f>_xlfn.XLOOKUP($D746,Help2_FC!$D:$D,Help2_FC!AG:AG)</f>
        <v>0</v>
      </c>
      <c r="AK746" s="979">
        <f>_xlfn.XLOOKUP($D746,Help2_FC!$D:$D,Help2_FC!AH:AH)</f>
        <v>0</v>
      </c>
      <c r="AL746" s="979">
        <f>_xlfn.XLOOKUP($D746,Help2_FC!$D:$D,Help2_FC!AI:AI)</f>
        <v>0</v>
      </c>
      <c r="AM746" s="979">
        <f>_xlfn.XLOOKUP($D746,Help2_FC!$D:$D,Help2_FC!AJ:AJ)</f>
        <v>0</v>
      </c>
      <c r="AN746" s="979">
        <f>_xlfn.XLOOKUP($D746,Help2_FC!$D:$D,Help2_FC!AK:AK)</f>
        <v>0</v>
      </c>
    </row>
    <row r="747" spans="1:40" x14ac:dyDescent="0.2">
      <c r="A747" s="1">
        <v>45671</v>
      </c>
      <c r="B747">
        <f t="shared" si="82"/>
        <v>1</v>
      </c>
      <c r="C747">
        <f t="shared" si="83"/>
        <v>2025</v>
      </c>
      <c r="D747" s="872" t="str">
        <f t="shared" si="80"/>
        <v>01´2025</v>
      </c>
      <c r="F747" s="2">
        <f t="shared" si="81"/>
        <v>24</v>
      </c>
      <c r="G747" s="1483">
        <f t="shared" si="84"/>
        <v>3.2258064516129031E-2</v>
      </c>
      <c r="H747" s="5">
        <f t="shared" si="85"/>
        <v>1</v>
      </c>
      <c r="I747" s="995">
        <f>VLOOKUP($D747,Help2!$D$26:$T$37,5)</f>
        <v>0</v>
      </c>
      <c r="J747" s="979">
        <f>VLOOKUP($D747,Help2!$D$26:$T$37,6)</f>
        <v>0</v>
      </c>
      <c r="K747" s="979">
        <f>VLOOKUP($D747,Help2!$D$26:$T$37,7)</f>
        <v>0</v>
      </c>
      <c r="L747" s="979">
        <f>VLOOKUP($D747,Help2!$D$26:$T$37,8)</f>
        <v>0</v>
      </c>
      <c r="M747" s="979">
        <f>VLOOKUP($D747,Help2!$D$26:$T$37,9)</f>
        <v>0</v>
      </c>
      <c r="N747" s="979">
        <f>VLOOKUP($D747,Help2!$D$26:$T$37,10)</f>
        <v>0</v>
      </c>
      <c r="P747" s="979">
        <f>VLOOKUP($D747,Help2!$D$2:$T$25,3)</f>
        <v>744</v>
      </c>
      <c r="Q747" s="979">
        <f t="shared" si="86"/>
        <v>744</v>
      </c>
      <c r="Y747" s="979">
        <f>_xlfn.XLOOKUP($D747,Help2_FC!$D:$D,Help2_FC!V:V)</f>
        <v>0</v>
      </c>
      <c r="Z747" s="979">
        <f>_xlfn.XLOOKUP($D747,Help2_FC!$D:$D,Help2_FC!W:W)</f>
        <v>0</v>
      </c>
      <c r="AA747" s="979">
        <f>_xlfn.XLOOKUP($D747,Help2_FC!$D:$D,Help2_FC!X:X)</f>
        <v>0</v>
      </c>
      <c r="AB747" s="979">
        <f>_xlfn.XLOOKUP($D747,Help2_FC!$D:$D,Help2_FC!Y:Y)</f>
        <v>0</v>
      </c>
      <c r="AC747" s="979">
        <f>_xlfn.XLOOKUP($D747,Help2_FC!$D:$D,Help2_FC!Z:Z)</f>
        <v>0</v>
      </c>
      <c r="AD747" s="979">
        <f>_xlfn.XLOOKUP($D747,Help2_FC!$D:$D,Help2_FC!AA:AA)</f>
        <v>0</v>
      </c>
      <c r="AE747" s="979">
        <f>_xlfn.XLOOKUP($D747,Help2_FC!$D:$D,Help2_FC!AB:AB)</f>
        <v>0</v>
      </c>
      <c r="AF747" s="979">
        <f>_xlfn.XLOOKUP($D747,Help2_FC!$D:$D,Help2_FC!AC:AC)</f>
        <v>0</v>
      </c>
      <c r="AG747" s="979">
        <f>_xlfn.XLOOKUP($D747,Help2_FC!$D:$D,Help2_FC!AD:AD)</f>
        <v>0</v>
      </c>
      <c r="AH747" s="979">
        <f>_xlfn.XLOOKUP($D747,Help2_FC!$D:$D,Help2_FC!AE:AE)</f>
        <v>0</v>
      </c>
      <c r="AI747" s="979">
        <f>_xlfn.XLOOKUP($D747,Help2_FC!$D:$D,Help2_FC!AF:AF)</f>
        <v>0</v>
      </c>
      <c r="AJ747" s="979">
        <f>_xlfn.XLOOKUP($D747,Help2_FC!$D:$D,Help2_FC!AG:AG)</f>
        <v>0</v>
      </c>
      <c r="AK747" s="979">
        <f>_xlfn.XLOOKUP($D747,Help2_FC!$D:$D,Help2_FC!AH:AH)</f>
        <v>0</v>
      </c>
      <c r="AL747" s="979">
        <f>_xlfn.XLOOKUP($D747,Help2_FC!$D:$D,Help2_FC!AI:AI)</f>
        <v>0</v>
      </c>
      <c r="AM747" s="979">
        <f>_xlfn.XLOOKUP($D747,Help2_FC!$D:$D,Help2_FC!AJ:AJ)</f>
        <v>0</v>
      </c>
      <c r="AN747" s="979">
        <f>_xlfn.XLOOKUP($D747,Help2_FC!$D:$D,Help2_FC!AK:AK)</f>
        <v>0</v>
      </c>
    </row>
    <row r="748" spans="1:40" x14ac:dyDescent="0.2">
      <c r="A748" s="1">
        <v>45672</v>
      </c>
      <c r="B748">
        <f t="shared" si="82"/>
        <v>1</v>
      </c>
      <c r="C748">
        <f t="shared" si="83"/>
        <v>2025</v>
      </c>
      <c r="D748" s="872" t="str">
        <f t="shared" si="80"/>
        <v>01´2025</v>
      </c>
      <c r="F748" s="2">
        <f t="shared" si="81"/>
        <v>24</v>
      </c>
      <c r="G748" s="1483">
        <f t="shared" si="84"/>
        <v>3.2258064516129031E-2</v>
      </c>
      <c r="H748" s="5">
        <f t="shared" si="85"/>
        <v>1</v>
      </c>
      <c r="I748" s="995">
        <f>VLOOKUP($D748,Help2!$D$26:$T$37,5)</f>
        <v>0</v>
      </c>
      <c r="J748" s="979">
        <f>VLOOKUP($D748,Help2!$D$26:$T$37,6)</f>
        <v>0</v>
      </c>
      <c r="K748" s="979">
        <f>VLOOKUP($D748,Help2!$D$26:$T$37,7)</f>
        <v>0</v>
      </c>
      <c r="L748" s="979">
        <f>VLOOKUP($D748,Help2!$D$26:$T$37,8)</f>
        <v>0</v>
      </c>
      <c r="M748" s="979">
        <f>VLOOKUP($D748,Help2!$D$26:$T$37,9)</f>
        <v>0</v>
      </c>
      <c r="N748" s="979">
        <f>VLOOKUP($D748,Help2!$D$26:$T$37,10)</f>
        <v>0</v>
      </c>
      <c r="P748" s="979">
        <f>VLOOKUP($D748,Help2!$D$2:$T$25,3)</f>
        <v>744</v>
      </c>
      <c r="Q748" s="979">
        <f t="shared" si="86"/>
        <v>744</v>
      </c>
      <c r="Y748" s="979">
        <f>_xlfn.XLOOKUP($D748,Help2_FC!$D:$D,Help2_FC!V:V)</f>
        <v>0</v>
      </c>
      <c r="Z748" s="979">
        <f>_xlfn.XLOOKUP($D748,Help2_FC!$D:$D,Help2_FC!W:W)</f>
        <v>0</v>
      </c>
      <c r="AA748" s="979">
        <f>_xlfn.XLOOKUP($D748,Help2_FC!$D:$D,Help2_FC!X:X)</f>
        <v>0</v>
      </c>
      <c r="AB748" s="979">
        <f>_xlfn.XLOOKUP($D748,Help2_FC!$D:$D,Help2_FC!Y:Y)</f>
        <v>0</v>
      </c>
      <c r="AC748" s="979">
        <f>_xlfn.XLOOKUP($D748,Help2_FC!$D:$D,Help2_FC!Z:Z)</f>
        <v>0</v>
      </c>
      <c r="AD748" s="979">
        <f>_xlfn.XLOOKUP($D748,Help2_FC!$D:$D,Help2_FC!AA:AA)</f>
        <v>0</v>
      </c>
      <c r="AE748" s="979">
        <f>_xlfn.XLOOKUP($D748,Help2_FC!$D:$D,Help2_FC!AB:AB)</f>
        <v>0</v>
      </c>
      <c r="AF748" s="979">
        <f>_xlfn.XLOOKUP($D748,Help2_FC!$D:$D,Help2_FC!AC:AC)</f>
        <v>0</v>
      </c>
      <c r="AG748" s="979">
        <f>_xlfn.XLOOKUP($D748,Help2_FC!$D:$D,Help2_FC!AD:AD)</f>
        <v>0</v>
      </c>
      <c r="AH748" s="979">
        <f>_xlfn.XLOOKUP($D748,Help2_FC!$D:$D,Help2_FC!AE:AE)</f>
        <v>0</v>
      </c>
      <c r="AI748" s="979">
        <f>_xlfn.XLOOKUP($D748,Help2_FC!$D:$D,Help2_FC!AF:AF)</f>
        <v>0</v>
      </c>
      <c r="AJ748" s="979">
        <f>_xlfn.XLOOKUP($D748,Help2_FC!$D:$D,Help2_FC!AG:AG)</f>
        <v>0</v>
      </c>
      <c r="AK748" s="979">
        <f>_xlfn.XLOOKUP($D748,Help2_FC!$D:$D,Help2_FC!AH:AH)</f>
        <v>0</v>
      </c>
      <c r="AL748" s="979">
        <f>_xlfn.XLOOKUP($D748,Help2_FC!$D:$D,Help2_FC!AI:AI)</f>
        <v>0</v>
      </c>
      <c r="AM748" s="979">
        <f>_xlfn.XLOOKUP($D748,Help2_FC!$D:$D,Help2_FC!AJ:AJ)</f>
        <v>0</v>
      </c>
      <c r="AN748" s="979">
        <f>_xlfn.XLOOKUP($D748,Help2_FC!$D:$D,Help2_FC!AK:AK)</f>
        <v>0</v>
      </c>
    </row>
    <row r="749" spans="1:40" x14ac:dyDescent="0.2">
      <c r="A749" s="1">
        <v>45673</v>
      </c>
      <c r="B749">
        <f t="shared" si="82"/>
        <v>1</v>
      </c>
      <c r="C749">
        <f t="shared" si="83"/>
        <v>2025</v>
      </c>
      <c r="D749" s="872" t="str">
        <f t="shared" si="80"/>
        <v>01´2025</v>
      </c>
      <c r="F749" s="2">
        <f t="shared" si="81"/>
        <v>24</v>
      </c>
      <c r="G749" s="1483">
        <f t="shared" si="84"/>
        <v>3.2258064516129031E-2</v>
      </c>
      <c r="H749" s="5">
        <f t="shared" si="85"/>
        <v>1</v>
      </c>
      <c r="I749" s="995">
        <f>VLOOKUP($D749,Help2!$D$26:$T$37,5)</f>
        <v>0</v>
      </c>
      <c r="J749" s="979">
        <f>VLOOKUP($D749,Help2!$D$26:$T$37,6)</f>
        <v>0</v>
      </c>
      <c r="K749" s="979">
        <f>VLOOKUP($D749,Help2!$D$26:$T$37,7)</f>
        <v>0</v>
      </c>
      <c r="L749" s="979">
        <f>VLOOKUP($D749,Help2!$D$26:$T$37,8)</f>
        <v>0</v>
      </c>
      <c r="M749" s="979">
        <f>VLOOKUP($D749,Help2!$D$26:$T$37,9)</f>
        <v>0</v>
      </c>
      <c r="N749" s="979">
        <f>VLOOKUP($D749,Help2!$D$26:$T$37,10)</f>
        <v>0</v>
      </c>
      <c r="P749" s="979">
        <f>VLOOKUP($D749,Help2!$D$2:$T$25,3)</f>
        <v>744</v>
      </c>
      <c r="Q749" s="979">
        <f t="shared" si="86"/>
        <v>744</v>
      </c>
      <c r="Y749" s="979">
        <f>_xlfn.XLOOKUP($D749,Help2_FC!$D:$D,Help2_FC!V:V)</f>
        <v>0</v>
      </c>
      <c r="Z749" s="979">
        <f>_xlfn.XLOOKUP($D749,Help2_FC!$D:$D,Help2_FC!W:W)</f>
        <v>0</v>
      </c>
      <c r="AA749" s="979">
        <f>_xlfn.XLOOKUP($D749,Help2_FC!$D:$D,Help2_FC!X:X)</f>
        <v>0</v>
      </c>
      <c r="AB749" s="979">
        <f>_xlfn.XLOOKUP($D749,Help2_FC!$D:$D,Help2_FC!Y:Y)</f>
        <v>0</v>
      </c>
      <c r="AC749" s="979">
        <f>_xlfn.XLOOKUP($D749,Help2_FC!$D:$D,Help2_FC!Z:Z)</f>
        <v>0</v>
      </c>
      <c r="AD749" s="979">
        <f>_xlfn.XLOOKUP($D749,Help2_FC!$D:$D,Help2_FC!AA:AA)</f>
        <v>0</v>
      </c>
      <c r="AE749" s="979">
        <f>_xlfn.XLOOKUP($D749,Help2_FC!$D:$D,Help2_FC!AB:AB)</f>
        <v>0</v>
      </c>
      <c r="AF749" s="979">
        <f>_xlfn.XLOOKUP($D749,Help2_FC!$D:$D,Help2_FC!AC:AC)</f>
        <v>0</v>
      </c>
      <c r="AG749" s="979">
        <f>_xlfn.XLOOKUP($D749,Help2_FC!$D:$D,Help2_FC!AD:AD)</f>
        <v>0</v>
      </c>
      <c r="AH749" s="979">
        <f>_xlfn.XLOOKUP($D749,Help2_FC!$D:$D,Help2_FC!AE:AE)</f>
        <v>0</v>
      </c>
      <c r="AI749" s="979">
        <f>_xlfn.XLOOKUP($D749,Help2_FC!$D:$D,Help2_FC!AF:AF)</f>
        <v>0</v>
      </c>
      <c r="AJ749" s="979">
        <f>_xlfn.XLOOKUP($D749,Help2_FC!$D:$D,Help2_FC!AG:AG)</f>
        <v>0</v>
      </c>
      <c r="AK749" s="979">
        <f>_xlfn.XLOOKUP($D749,Help2_FC!$D:$D,Help2_FC!AH:AH)</f>
        <v>0</v>
      </c>
      <c r="AL749" s="979">
        <f>_xlfn.XLOOKUP($D749,Help2_FC!$D:$D,Help2_FC!AI:AI)</f>
        <v>0</v>
      </c>
      <c r="AM749" s="979">
        <f>_xlfn.XLOOKUP($D749,Help2_FC!$D:$D,Help2_FC!AJ:AJ)</f>
        <v>0</v>
      </c>
      <c r="AN749" s="979">
        <f>_xlfn.XLOOKUP($D749,Help2_FC!$D:$D,Help2_FC!AK:AK)</f>
        <v>0</v>
      </c>
    </row>
    <row r="750" spans="1:40" x14ac:dyDescent="0.2">
      <c r="A750" s="1">
        <v>45674</v>
      </c>
      <c r="B750">
        <f t="shared" si="82"/>
        <v>1</v>
      </c>
      <c r="C750">
        <f t="shared" si="83"/>
        <v>2025</v>
      </c>
      <c r="D750" s="872" t="str">
        <f t="shared" si="80"/>
        <v>01´2025</v>
      </c>
      <c r="F750" s="2">
        <f t="shared" si="81"/>
        <v>24</v>
      </c>
      <c r="G750" s="1483">
        <f t="shared" si="84"/>
        <v>3.2258064516129031E-2</v>
      </c>
      <c r="H750" s="5">
        <f t="shared" si="85"/>
        <v>1</v>
      </c>
      <c r="I750" s="995">
        <f>VLOOKUP($D750,Help2!$D$26:$T$37,5)</f>
        <v>0</v>
      </c>
      <c r="J750" s="979">
        <f>VLOOKUP($D750,Help2!$D$26:$T$37,6)</f>
        <v>0</v>
      </c>
      <c r="K750" s="979">
        <f>VLOOKUP($D750,Help2!$D$26:$T$37,7)</f>
        <v>0</v>
      </c>
      <c r="L750" s="979">
        <f>VLOOKUP($D750,Help2!$D$26:$T$37,8)</f>
        <v>0</v>
      </c>
      <c r="M750" s="979">
        <f>VLOOKUP($D750,Help2!$D$26:$T$37,9)</f>
        <v>0</v>
      </c>
      <c r="N750" s="979">
        <f>VLOOKUP($D750,Help2!$D$26:$T$37,10)</f>
        <v>0</v>
      </c>
      <c r="P750" s="979">
        <f>VLOOKUP($D750,Help2!$D$2:$T$25,3)</f>
        <v>744</v>
      </c>
      <c r="Q750" s="979">
        <f t="shared" si="86"/>
        <v>744</v>
      </c>
      <c r="Y750" s="979">
        <f>_xlfn.XLOOKUP($D750,Help2_FC!$D:$D,Help2_FC!V:V)</f>
        <v>0</v>
      </c>
      <c r="Z750" s="979">
        <f>_xlfn.XLOOKUP($D750,Help2_FC!$D:$D,Help2_FC!W:W)</f>
        <v>0</v>
      </c>
      <c r="AA750" s="979">
        <f>_xlfn.XLOOKUP($D750,Help2_FC!$D:$D,Help2_FC!X:X)</f>
        <v>0</v>
      </c>
      <c r="AB750" s="979">
        <f>_xlfn.XLOOKUP($D750,Help2_FC!$D:$D,Help2_FC!Y:Y)</f>
        <v>0</v>
      </c>
      <c r="AC750" s="979">
        <f>_xlfn.XLOOKUP($D750,Help2_FC!$D:$D,Help2_FC!Z:Z)</f>
        <v>0</v>
      </c>
      <c r="AD750" s="979">
        <f>_xlfn.XLOOKUP($D750,Help2_FC!$D:$D,Help2_FC!AA:AA)</f>
        <v>0</v>
      </c>
      <c r="AE750" s="979">
        <f>_xlfn.XLOOKUP($D750,Help2_FC!$D:$D,Help2_FC!AB:AB)</f>
        <v>0</v>
      </c>
      <c r="AF750" s="979">
        <f>_xlfn.XLOOKUP($D750,Help2_FC!$D:$D,Help2_FC!AC:AC)</f>
        <v>0</v>
      </c>
      <c r="AG750" s="979">
        <f>_xlfn.XLOOKUP($D750,Help2_FC!$D:$D,Help2_FC!AD:AD)</f>
        <v>0</v>
      </c>
      <c r="AH750" s="979">
        <f>_xlfn.XLOOKUP($D750,Help2_FC!$D:$D,Help2_FC!AE:AE)</f>
        <v>0</v>
      </c>
      <c r="AI750" s="979">
        <f>_xlfn.XLOOKUP($D750,Help2_FC!$D:$D,Help2_FC!AF:AF)</f>
        <v>0</v>
      </c>
      <c r="AJ750" s="979">
        <f>_xlfn.XLOOKUP($D750,Help2_FC!$D:$D,Help2_FC!AG:AG)</f>
        <v>0</v>
      </c>
      <c r="AK750" s="979">
        <f>_xlfn.XLOOKUP($D750,Help2_FC!$D:$D,Help2_FC!AH:AH)</f>
        <v>0</v>
      </c>
      <c r="AL750" s="979">
        <f>_xlfn.XLOOKUP($D750,Help2_FC!$D:$D,Help2_FC!AI:AI)</f>
        <v>0</v>
      </c>
      <c r="AM750" s="979">
        <f>_xlfn.XLOOKUP($D750,Help2_FC!$D:$D,Help2_FC!AJ:AJ)</f>
        <v>0</v>
      </c>
      <c r="AN750" s="979">
        <f>_xlfn.XLOOKUP($D750,Help2_FC!$D:$D,Help2_FC!AK:AK)</f>
        <v>0</v>
      </c>
    </row>
    <row r="751" spans="1:40" x14ac:dyDescent="0.2">
      <c r="A751" s="1">
        <v>45675</v>
      </c>
      <c r="B751">
        <f t="shared" si="82"/>
        <v>1</v>
      </c>
      <c r="C751">
        <f t="shared" si="83"/>
        <v>2025</v>
      </c>
      <c r="D751" s="872" t="str">
        <f t="shared" si="80"/>
        <v>01´2025</v>
      </c>
      <c r="F751" s="2">
        <f t="shared" si="81"/>
        <v>24</v>
      </c>
      <c r="G751" s="1483">
        <f t="shared" si="84"/>
        <v>3.2258064516129031E-2</v>
      </c>
      <c r="H751" s="5">
        <f t="shared" si="85"/>
        <v>1</v>
      </c>
      <c r="I751" s="995">
        <f>VLOOKUP($D751,Help2!$D$26:$T$37,5)</f>
        <v>0</v>
      </c>
      <c r="J751" s="979">
        <f>VLOOKUP($D751,Help2!$D$26:$T$37,6)</f>
        <v>0</v>
      </c>
      <c r="K751" s="979">
        <f>VLOOKUP($D751,Help2!$D$26:$T$37,7)</f>
        <v>0</v>
      </c>
      <c r="L751" s="979">
        <f>VLOOKUP($D751,Help2!$D$26:$T$37,8)</f>
        <v>0</v>
      </c>
      <c r="M751" s="979">
        <f>VLOOKUP($D751,Help2!$D$26:$T$37,9)</f>
        <v>0</v>
      </c>
      <c r="N751" s="979">
        <f>VLOOKUP($D751,Help2!$D$26:$T$37,10)</f>
        <v>0</v>
      </c>
      <c r="P751" s="979">
        <f>VLOOKUP($D751,Help2!$D$2:$T$25,3)</f>
        <v>744</v>
      </c>
      <c r="Q751" s="979">
        <f t="shared" si="86"/>
        <v>744</v>
      </c>
      <c r="Y751" s="979">
        <f>_xlfn.XLOOKUP($D751,Help2_FC!$D:$D,Help2_FC!V:V)</f>
        <v>0</v>
      </c>
      <c r="Z751" s="979">
        <f>_xlfn.XLOOKUP($D751,Help2_FC!$D:$D,Help2_FC!W:W)</f>
        <v>0</v>
      </c>
      <c r="AA751" s="979">
        <f>_xlfn.XLOOKUP($D751,Help2_FC!$D:$D,Help2_FC!X:X)</f>
        <v>0</v>
      </c>
      <c r="AB751" s="979">
        <f>_xlfn.XLOOKUP($D751,Help2_FC!$D:$D,Help2_FC!Y:Y)</f>
        <v>0</v>
      </c>
      <c r="AC751" s="979">
        <f>_xlfn.XLOOKUP($D751,Help2_FC!$D:$D,Help2_FC!Z:Z)</f>
        <v>0</v>
      </c>
      <c r="AD751" s="979">
        <f>_xlfn.XLOOKUP($D751,Help2_FC!$D:$D,Help2_FC!AA:AA)</f>
        <v>0</v>
      </c>
      <c r="AE751" s="979">
        <f>_xlfn.XLOOKUP($D751,Help2_FC!$D:$D,Help2_FC!AB:AB)</f>
        <v>0</v>
      </c>
      <c r="AF751" s="979">
        <f>_xlfn.XLOOKUP($D751,Help2_FC!$D:$D,Help2_FC!AC:AC)</f>
        <v>0</v>
      </c>
      <c r="AG751" s="979">
        <f>_xlfn.XLOOKUP($D751,Help2_FC!$D:$D,Help2_FC!AD:AD)</f>
        <v>0</v>
      </c>
      <c r="AH751" s="979">
        <f>_xlfn.XLOOKUP($D751,Help2_FC!$D:$D,Help2_FC!AE:AE)</f>
        <v>0</v>
      </c>
      <c r="AI751" s="979">
        <f>_xlfn.XLOOKUP($D751,Help2_FC!$D:$D,Help2_FC!AF:AF)</f>
        <v>0</v>
      </c>
      <c r="AJ751" s="979">
        <f>_xlfn.XLOOKUP($D751,Help2_FC!$D:$D,Help2_FC!AG:AG)</f>
        <v>0</v>
      </c>
      <c r="AK751" s="979">
        <f>_xlfn.XLOOKUP($D751,Help2_FC!$D:$D,Help2_FC!AH:AH)</f>
        <v>0</v>
      </c>
      <c r="AL751" s="979">
        <f>_xlfn.XLOOKUP($D751,Help2_FC!$D:$D,Help2_FC!AI:AI)</f>
        <v>0</v>
      </c>
      <c r="AM751" s="979">
        <f>_xlfn.XLOOKUP($D751,Help2_FC!$D:$D,Help2_FC!AJ:AJ)</f>
        <v>0</v>
      </c>
      <c r="AN751" s="979">
        <f>_xlfn.XLOOKUP($D751,Help2_FC!$D:$D,Help2_FC!AK:AK)</f>
        <v>0</v>
      </c>
    </row>
    <row r="752" spans="1:40" x14ac:dyDescent="0.2">
      <c r="A752" s="1">
        <v>45676</v>
      </c>
      <c r="B752">
        <f t="shared" si="82"/>
        <v>1</v>
      </c>
      <c r="C752">
        <f t="shared" si="83"/>
        <v>2025</v>
      </c>
      <c r="D752" s="872" t="str">
        <f t="shared" si="80"/>
        <v>01´2025</v>
      </c>
      <c r="F752" s="2">
        <f t="shared" si="81"/>
        <v>24</v>
      </c>
      <c r="G752" s="1483">
        <f t="shared" si="84"/>
        <v>3.2258064516129031E-2</v>
      </c>
      <c r="H752" s="5">
        <f t="shared" si="85"/>
        <v>1</v>
      </c>
      <c r="I752" s="995">
        <f>VLOOKUP($D752,Help2!$D$26:$T$37,5)</f>
        <v>0</v>
      </c>
      <c r="J752" s="979">
        <f>VLOOKUP($D752,Help2!$D$26:$T$37,6)</f>
        <v>0</v>
      </c>
      <c r="K752" s="979">
        <f>VLOOKUP($D752,Help2!$D$26:$T$37,7)</f>
        <v>0</v>
      </c>
      <c r="L752" s="979">
        <f>VLOOKUP($D752,Help2!$D$26:$T$37,8)</f>
        <v>0</v>
      </c>
      <c r="M752" s="979">
        <f>VLOOKUP($D752,Help2!$D$26:$T$37,9)</f>
        <v>0</v>
      </c>
      <c r="N752" s="979">
        <f>VLOOKUP($D752,Help2!$D$26:$T$37,10)</f>
        <v>0</v>
      </c>
      <c r="P752" s="979">
        <f>VLOOKUP($D752,Help2!$D$2:$T$25,3)</f>
        <v>744</v>
      </c>
      <c r="Q752" s="979">
        <f t="shared" si="86"/>
        <v>744</v>
      </c>
      <c r="Y752" s="979">
        <f>_xlfn.XLOOKUP($D752,Help2_FC!$D:$D,Help2_FC!V:V)</f>
        <v>0</v>
      </c>
      <c r="Z752" s="979">
        <f>_xlfn.XLOOKUP($D752,Help2_FC!$D:$D,Help2_FC!W:W)</f>
        <v>0</v>
      </c>
      <c r="AA752" s="979">
        <f>_xlfn.XLOOKUP($D752,Help2_FC!$D:$D,Help2_FC!X:X)</f>
        <v>0</v>
      </c>
      <c r="AB752" s="979">
        <f>_xlfn.XLOOKUP($D752,Help2_FC!$D:$D,Help2_FC!Y:Y)</f>
        <v>0</v>
      </c>
      <c r="AC752" s="979">
        <f>_xlfn.XLOOKUP($D752,Help2_FC!$D:$D,Help2_FC!Z:Z)</f>
        <v>0</v>
      </c>
      <c r="AD752" s="979">
        <f>_xlfn.XLOOKUP($D752,Help2_FC!$D:$D,Help2_FC!AA:AA)</f>
        <v>0</v>
      </c>
      <c r="AE752" s="979">
        <f>_xlfn.XLOOKUP($D752,Help2_FC!$D:$D,Help2_FC!AB:AB)</f>
        <v>0</v>
      </c>
      <c r="AF752" s="979">
        <f>_xlfn.XLOOKUP($D752,Help2_FC!$D:$D,Help2_FC!AC:AC)</f>
        <v>0</v>
      </c>
      <c r="AG752" s="979">
        <f>_xlfn.XLOOKUP($D752,Help2_FC!$D:$D,Help2_FC!AD:AD)</f>
        <v>0</v>
      </c>
      <c r="AH752" s="979">
        <f>_xlfn.XLOOKUP($D752,Help2_FC!$D:$D,Help2_FC!AE:AE)</f>
        <v>0</v>
      </c>
      <c r="AI752" s="979">
        <f>_xlfn.XLOOKUP($D752,Help2_FC!$D:$D,Help2_FC!AF:AF)</f>
        <v>0</v>
      </c>
      <c r="AJ752" s="979">
        <f>_xlfn.XLOOKUP($D752,Help2_FC!$D:$D,Help2_FC!AG:AG)</f>
        <v>0</v>
      </c>
      <c r="AK752" s="979">
        <f>_xlfn.XLOOKUP($D752,Help2_FC!$D:$D,Help2_FC!AH:AH)</f>
        <v>0</v>
      </c>
      <c r="AL752" s="979">
        <f>_xlfn.XLOOKUP($D752,Help2_FC!$D:$D,Help2_FC!AI:AI)</f>
        <v>0</v>
      </c>
      <c r="AM752" s="979">
        <f>_xlfn.XLOOKUP($D752,Help2_FC!$D:$D,Help2_FC!AJ:AJ)</f>
        <v>0</v>
      </c>
      <c r="AN752" s="979">
        <f>_xlfn.XLOOKUP($D752,Help2_FC!$D:$D,Help2_FC!AK:AK)</f>
        <v>0</v>
      </c>
    </row>
    <row r="753" spans="1:40" x14ac:dyDescent="0.2">
      <c r="A753" s="1">
        <v>45677</v>
      </c>
      <c r="B753">
        <f t="shared" si="82"/>
        <v>1</v>
      </c>
      <c r="C753">
        <f t="shared" si="83"/>
        <v>2025</v>
      </c>
      <c r="D753" s="872" t="str">
        <f t="shared" si="80"/>
        <v>01´2025</v>
      </c>
      <c r="F753" s="2">
        <f t="shared" si="81"/>
        <v>24</v>
      </c>
      <c r="G753" s="1483">
        <f t="shared" si="84"/>
        <v>3.2258064516129031E-2</v>
      </c>
      <c r="H753" s="5">
        <f t="shared" si="85"/>
        <v>1</v>
      </c>
      <c r="I753" s="995">
        <f>VLOOKUP($D753,Help2!$D$26:$T$37,5)</f>
        <v>0</v>
      </c>
      <c r="J753" s="979">
        <f>VLOOKUP($D753,Help2!$D$26:$T$37,6)</f>
        <v>0</v>
      </c>
      <c r="K753" s="979">
        <f>VLOOKUP($D753,Help2!$D$26:$T$37,7)</f>
        <v>0</v>
      </c>
      <c r="L753" s="979">
        <f>VLOOKUP($D753,Help2!$D$26:$T$37,8)</f>
        <v>0</v>
      </c>
      <c r="M753" s="979">
        <f>VLOOKUP($D753,Help2!$D$26:$T$37,9)</f>
        <v>0</v>
      </c>
      <c r="N753" s="979">
        <f>VLOOKUP($D753,Help2!$D$26:$T$37,10)</f>
        <v>0</v>
      </c>
      <c r="P753" s="979">
        <f>VLOOKUP($D753,Help2!$D$2:$T$25,3)</f>
        <v>744</v>
      </c>
      <c r="Q753" s="979">
        <f t="shared" si="86"/>
        <v>744</v>
      </c>
      <c r="Y753" s="979">
        <f>_xlfn.XLOOKUP($D753,Help2_FC!$D:$D,Help2_FC!V:V)</f>
        <v>0</v>
      </c>
      <c r="Z753" s="979">
        <f>_xlfn.XLOOKUP($D753,Help2_FC!$D:$D,Help2_FC!W:W)</f>
        <v>0</v>
      </c>
      <c r="AA753" s="979">
        <f>_xlfn.XLOOKUP($D753,Help2_FC!$D:$D,Help2_FC!X:X)</f>
        <v>0</v>
      </c>
      <c r="AB753" s="979">
        <f>_xlfn.XLOOKUP($D753,Help2_FC!$D:$D,Help2_FC!Y:Y)</f>
        <v>0</v>
      </c>
      <c r="AC753" s="979">
        <f>_xlfn.XLOOKUP($D753,Help2_FC!$D:$D,Help2_FC!Z:Z)</f>
        <v>0</v>
      </c>
      <c r="AD753" s="979">
        <f>_xlfn.XLOOKUP($D753,Help2_FC!$D:$D,Help2_FC!AA:AA)</f>
        <v>0</v>
      </c>
      <c r="AE753" s="979">
        <f>_xlfn.XLOOKUP($D753,Help2_FC!$D:$D,Help2_FC!AB:AB)</f>
        <v>0</v>
      </c>
      <c r="AF753" s="979">
        <f>_xlfn.XLOOKUP($D753,Help2_FC!$D:$D,Help2_FC!AC:AC)</f>
        <v>0</v>
      </c>
      <c r="AG753" s="979">
        <f>_xlfn.XLOOKUP($D753,Help2_FC!$D:$D,Help2_FC!AD:AD)</f>
        <v>0</v>
      </c>
      <c r="AH753" s="979">
        <f>_xlfn.XLOOKUP($D753,Help2_FC!$D:$D,Help2_FC!AE:AE)</f>
        <v>0</v>
      </c>
      <c r="AI753" s="979">
        <f>_xlfn.XLOOKUP($D753,Help2_FC!$D:$D,Help2_FC!AF:AF)</f>
        <v>0</v>
      </c>
      <c r="AJ753" s="979">
        <f>_xlfn.XLOOKUP($D753,Help2_FC!$D:$D,Help2_FC!AG:AG)</f>
        <v>0</v>
      </c>
      <c r="AK753" s="979">
        <f>_xlfn.XLOOKUP($D753,Help2_FC!$D:$D,Help2_FC!AH:AH)</f>
        <v>0</v>
      </c>
      <c r="AL753" s="979">
        <f>_xlfn.XLOOKUP($D753,Help2_FC!$D:$D,Help2_FC!AI:AI)</f>
        <v>0</v>
      </c>
      <c r="AM753" s="979">
        <f>_xlfn.XLOOKUP($D753,Help2_FC!$D:$D,Help2_FC!AJ:AJ)</f>
        <v>0</v>
      </c>
      <c r="AN753" s="979">
        <f>_xlfn.XLOOKUP($D753,Help2_FC!$D:$D,Help2_FC!AK:AK)</f>
        <v>0</v>
      </c>
    </row>
    <row r="754" spans="1:40" x14ac:dyDescent="0.2">
      <c r="A754" s="1">
        <v>45678</v>
      </c>
      <c r="B754">
        <f t="shared" si="82"/>
        <v>1</v>
      </c>
      <c r="C754">
        <f t="shared" si="83"/>
        <v>2025</v>
      </c>
      <c r="D754" s="872" t="str">
        <f t="shared" si="80"/>
        <v>01´2025</v>
      </c>
      <c r="F754" s="2">
        <f t="shared" si="81"/>
        <v>24</v>
      </c>
      <c r="G754" s="1483">
        <f t="shared" si="84"/>
        <v>3.2258064516129031E-2</v>
      </c>
      <c r="H754" s="5">
        <f t="shared" si="85"/>
        <v>1</v>
      </c>
      <c r="I754" s="995">
        <f>VLOOKUP($D754,Help2!$D$26:$T$37,5)</f>
        <v>0</v>
      </c>
      <c r="J754" s="979">
        <f>VLOOKUP($D754,Help2!$D$26:$T$37,6)</f>
        <v>0</v>
      </c>
      <c r="K754" s="979">
        <f>VLOOKUP($D754,Help2!$D$26:$T$37,7)</f>
        <v>0</v>
      </c>
      <c r="L754" s="979">
        <f>VLOOKUP($D754,Help2!$D$26:$T$37,8)</f>
        <v>0</v>
      </c>
      <c r="M754" s="979">
        <f>VLOOKUP($D754,Help2!$D$26:$T$37,9)</f>
        <v>0</v>
      </c>
      <c r="N754" s="979">
        <f>VLOOKUP($D754,Help2!$D$26:$T$37,10)</f>
        <v>0</v>
      </c>
      <c r="P754" s="979">
        <f>VLOOKUP($D754,Help2!$D$2:$T$25,3)</f>
        <v>744</v>
      </c>
      <c r="Q754" s="979">
        <f t="shared" si="86"/>
        <v>744</v>
      </c>
      <c r="Y754" s="979">
        <f>_xlfn.XLOOKUP($D754,Help2_FC!$D:$D,Help2_FC!V:V)</f>
        <v>0</v>
      </c>
      <c r="Z754" s="979">
        <f>_xlfn.XLOOKUP($D754,Help2_FC!$D:$D,Help2_FC!W:W)</f>
        <v>0</v>
      </c>
      <c r="AA754" s="979">
        <f>_xlfn.XLOOKUP($D754,Help2_FC!$D:$D,Help2_FC!X:X)</f>
        <v>0</v>
      </c>
      <c r="AB754" s="979">
        <f>_xlfn.XLOOKUP($D754,Help2_FC!$D:$D,Help2_FC!Y:Y)</f>
        <v>0</v>
      </c>
      <c r="AC754" s="979">
        <f>_xlfn.XLOOKUP($D754,Help2_FC!$D:$D,Help2_FC!Z:Z)</f>
        <v>0</v>
      </c>
      <c r="AD754" s="979">
        <f>_xlfn.XLOOKUP($D754,Help2_FC!$D:$D,Help2_FC!AA:AA)</f>
        <v>0</v>
      </c>
      <c r="AE754" s="979">
        <f>_xlfn.XLOOKUP($D754,Help2_FC!$D:$D,Help2_FC!AB:AB)</f>
        <v>0</v>
      </c>
      <c r="AF754" s="979">
        <f>_xlfn.XLOOKUP($D754,Help2_FC!$D:$D,Help2_FC!AC:AC)</f>
        <v>0</v>
      </c>
      <c r="AG754" s="979">
        <f>_xlfn.XLOOKUP($D754,Help2_FC!$D:$D,Help2_FC!AD:AD)</f>
        <v>0</v>
      </c>
      <c r="AH754" s="979">
        <f>_xlfn.XLOOKUP($D754,Help2_FC!$D:$D,Help2_FC!AE:AE)</f>
        <v>0</v>
      </c>
      <c r="AI754" s="979">
        <f>_xlfn.XLOOKUP($D754,Help2_FC!$D:$D,Help2_FC!AF:AF)</f>
        <v>0</v>
      </c>
      <c r="AJ754" s="979">
        <f>_xlfn.XLOOKUP($D754,Help2_FC!$D:$D,Help2_FC!AG:AG)</f>
        <v>0</v>
      </c>
      <c r="AK754" s="979">
        <f>_xlfn.XLOOKUP($D754,Help2_FC!$D:$D,Help2_FC!AH:AH)</f>
        <v>0</v>
      </c>
      <c r="AL754" s="979">
        <f>_xlfn.XLOOKUP($D754,Help2_FC!$D:$D,Help2_FC!AI:AI)</f>
        <v>0</v>
      </c>
      <c r="AM754" s="979">
        <f>_xlfn.XLOOKUP($D754,Help2_FC!$D:$D,Help2_FC!AJ:AJ)</f>
        <v>0</v>
      </c>
      <c r="AN754" s="979">
        <f>_xlfn.XLOOKUP($D754,Help2_FC!$D:$D,Help2_FC!AK:AK)</f>
        <v>0</v>
      </c>
    </row>
    <row r="755" spans="1:40" x14ac:dyDescent="0.2">
      <c r="A755" s="1">
        <v>45679</v>
      </c>
      <c r="B755">
        <f t="shared" si="82"/>
        <v>1</v>
      </c>
      <c r="C755">
        <f t="shared" si="83"/>
        <v>2025</v>
      </c>
      <c r="D755" s="872" t="str">
        <f t="shared" si="80"/>
        <v>01´2025</v>
      </c>
      <c r="F755" s="2">
        <f t="shared" si="81"/>
        <v>24</v>
      </c>
      <c r="G755" s="1483">
        <f t="shared" si="84"/>
        <v>3.2258064516129031E-2</v>
      </c>
      <c r="H755" s="5">
        <f t="shared" si="85"/>
        <v>1</v>
      </c>
      <c r="I755" s="995">
        <f>VLOOKUP($D755,Help2!$D$26:$T$37,5)</f>
        <v>0</v>
      </c>
      <c r="J755" s="979">
        <f>VLOOKUP($D755,Help2!$D$26:$T$37,6)</f>
        <v>0</v>
      </c>
      <c r="K755" s="979">
        <f>VLOOKUP($D755,Help2!$D$26:$T$37,7)</f>
        <v>0</v>
      </c>
      <c r="L755" s="979">
        <f>VLOOKUP($D755,Help2!$D$26:$T$37,8)</f>
        <v>0</v>
      </c>
      <c r="M755" s="979">
        <f>VLOOKUP($D755,Help2!$D$26:$T$37,9)</f>
        <v>0</v>
      </c>
      <c r="N755" s="979">
        <f>VLOOKUP($D755,Help2!$D$26:$T$37,10)</f>
        <v>0</v>
      </c>
      <c r="P755" s="979">
        <f>VLOOKUP($D755,Help2!$D$2:$T$25,3)</f>
        <v>744</v>
      </c>
      <c r="Q755" s="979">
        <f t="shared" si="86"/>
        <v>744</v>
      </c>
      <c r="Y755" s="979">
        <f>_xlfn.XLOOKUP($D755,Help2_FC!$D:$D,Help2_FC!V:V)</f>
        <v>0</v>
      </c>
      <c r="Z755" s="979">
        <f>_xlfn.XLOOKUP($D755,Help2_FC!$D:$D,Help2_FC!W:W)</f>
        <v>0</v>
      </c>
      <c r="AA755" s="979">
        <f>_xlfn.XLOOKUP($D755,Help2_FC!$D:$D,Help2_FC!X:X)</f>
        <v>0</v>
      </c>
      <c r="AB755" s="979">
        <f>_xlfn.XLOOKUP($D755,Help2_FC!$D:$D,Help2_FC!Y:Y)</f>
        <v>0</v>
      </c>
      <c r="AC755" s="979">
        <f>_xlfn.XLOOKUP($D755,Help2_FC!$D:$D,Help2_FC!Z:Z)</f>
        <v>0</v>
      </c>
      <c r="AD755" s="979">
        <f>_xlfn.XLOOKUP($D755,Help2_FC!$D:$D,Help2_FC!AA:AA)</f>
        <v>0</v>
      </c>
      <c r="AE755" s="979">
        <f>_xlfn.XLOOKUP($D755,Help2_FC!$D:$D,Help2_FC!AB:AB)</f>
        <v>0</v>
      </c>
      <c r="AF755" s="979">
        <f>_xlfn.XLOOKUP($D755,Help2_FC!$D:$D,Help2_FC!AC:AC)</f>
        <v>0</v>
      </c>
      <c r="AG755" s="979">
        <f>_xlfn.XLOOKUP($D755,Help2_FC!$D:$D,Help2_FC!AD:AD)</f>
        <v>0</v>
      </c>
      <c r="AH755" s="979">
        <f>_xlfn.XLOOKUP($D755,Help2_FC!$D:$D,Help2_FC!AE:AE)</f>
        <v>0</v>
      </c>
      <c r="AI755" s="979">
        <f>_xlfn.XLOOKUP($D755,Help2_FC!$D:$D,Help2_FC!AF:AF)</f>
        <v>0</v>
      </c>
      <c r="AJ755" s="979">
        <f>_xlfn.XLOOKUP($D755,Help2_FC!$D:$D,Help2_FC!AG:AG)</f>
        <v>0</v>
      </c>
      <c r="AK755" s="979">
        <f>_xlfn.XLOOKUP($D755,Help2_FC!$D:$D,Help2_FC!AH:AH)</f>
        <v>0</v>
      </c>
      <c r="AL755" s="979">
        <f>_xlfn.XLOOKUP($D755,Help2_FC!$D:$D,Help2_FC!AI:AI)</f>
        <v>0</v>
      </c>
      <c r="AM755" s="979">
        <f>_xlfn.XLOOKUP($D755,Help2_FC!$D:$D,Help2_FC!AJ:AJ)</f>
        <v>0</v>
      </c>
      <c r="AN755" s="979">
        <f>_xlfn.XLOOKUP($D755,Help2_FC!$D:$D,Help2_FC!AK:AK)</f>
        <v>0</v>
      </c>
    </row>
    <row r="756" spans="1:40" x14ac:dyDescent="0.2">
      <c r="A756" s="1">
        <v>45680</v>
      </c>
      <c r="B756">
        <f t="shared" si="82"/>
        <v>1</v>
      </c>
      <c r="C756">
        <f t="shared" si="83"/>
        <v>2025</v>
      </c>
      <c r="D756" s="872" t="str">
        <f t="shared" si="80"/>
        <v>01´2025</v>
      </c>
      <c r="F756" s="2">
        <f t="shared" si="81"/>
        <v>24</v>
      </c>
      <c r="G756" s="1483">
        <f t="shared" si="84"/>
        <v>3.2258064516129031E-2</v>
      </c>
      <c r="H756" s="5">
        <f t="shared" si="85"/>
        <v>1</v>
      </c>
      <c r="I756" s="995">
        <f>VLOOKUP($D756,Help2!$D$26:$T$37,5)</f>
        <v>0</v>
      </c>
      <c r="J756" s="979">
        <f>VLOOKUP($D756,Help2!$D$26:$T$37,6)</f>
        <v>0</v>
      </c>
      <c r="K756" s="979">
        <f>VLOOKUP($D756,Help2!$D$26:$T$37,7)</f>
        <v>0</v>
      </c>
      <c r="L756" s="979">
        <f>VLOOKUP($D756,Help2!$D$26:$T$37,8)</f>
        <v>0</v>
      </c>
      <c r="M756" s="979">
        <f>VLOOKUP($D756,Help2!$D$26:$T$37,9)</f>
        <v>0</v>
      </c>
      <c r="N756" s="979">
        <f>VLOOKUP($D756,Help2!$D$26:$T$37,10)</f>
        <v>0</v>
      </c>
      <c r="P756" s="979">
        <f>VLOOKUP($D756,Help2!$D$2:$T$25,3)</f>
        <v>744</v>
      </c>
      <c r="Q756" s="979">
        <f t="shared" si="86"/>
        <v>744</v>
      </c>
      <c r="Y756" s="979">
        <f>_xlfn.XLOOKUP($D756,Help2_FC!$D:$D,Help2_FC!V:V)</f>
        <v>0</v>
      </c>
      <c r="Z756" s="979">
        <f>_xlfn.XLOOKUP($D756,Help2_FC!$D:$D,Help2_FC!W:W)</f>
        <v>0</v>
      </c>
      <c r="AA756" s="979">
        <f>_xlfn.XLOOKUP($D756,Help2_FC!$D:$D,Help2_FC!X:X)</f>
        <v>0</v>
      </c>
      <c r="AB756" s="979">
        <f>_xlfn.XLOOKUP($D756,Help2_FC!$D:$D,Help2_FC!Y:Y)</f>
        <v>0</v>
      </c>
      <c r="AC756" s="979">
        <f>_xlfn.XLOOKUP($D756,Help2_FC!$D:$D,Help2_FC!Z:Z)</f>
        <v>0</v>
      </c>
      <c r="AD756" s="979">
        <f>_xlfn.XLOOKUP($D756,Help2_FC!$D:$D,Help2_FC!AA:AA)</f>
        <v>0</v>
      </c>
      <c r="AE756" s="979">
        <f>_xlfn.XLOOKUP($D756,Help2_FC!$D:$D,Help2_FC!AB:AB)</f>
        <v>0</v>
      </c>
      <c r="AF756" s="979">
        <f>_xlfn.XLOOKUP($D756,Help2_FC!$D:$D,Help2_FC!AC:AC)</f>
        <v>0</v>
      </c>
      <c r="AG756" s="979">
        <f>_xlfn.XLOOKUP($D756,Help2_FC!$D:$D,Help2_FC!AD:AD)</f>
        <v>0</v>
      </c>
      <c r="AH756" s="979">
        <f>_xlfn.XLOOKUP($D756,Help2_FC!$D:$D,Help2_FC!AE:AE)</f>
        <v>0</v>
      </c>
      <c r="AI756" s="979">
        <f>_xlfn.XLOOKUP($D756,Help2_FC!$D:$D,Help2_FC!AF:AF)</f>
        <v>0</v>
      </c>
      <c r="AJ756" s="979">
        <f>_xlfn.XLOOKUP($D756,Help2_FC!$D:$D,Help2_FC!AG:AG)</f>
        <v>0</v>
      </c>
      <c r="AK756" s="979">
        <f>_xlfn.XLOOKUP($D756,Help2_FC!$D:$D,Help2_FC!AH:AH)</f>
        <v>0</v>
      </c>
      <c r="AL756" s="979">
        <f>_xlfn.XLOOKUP($D756,Help2_FC!$D:$D,Help2_FC!AI:AI)</f>
        <v>0</v>
      </c>
      <c r="AM756" s="979">
        <f>_xlfn.XLOOKUP($D756,Help2_FC!$D:$D,Help2_FC!AJ:AJ)</f>
        <v>0</v>
      </c>
      <c r="AN756" s="979">
        <f>_xlfn.XLOOKUP($D756,Help2_FC!$D:$D,Help2_FC!AK:AK)</f>
        <v>0</v>
      </c>
    </row>
    <row r="757" spans="1:40" x14ac:dyDescent="0.2">
      <c r="A757" s="1">
        <v>45681</v>
      </c>
      <c r="B757">
        <f t="shared" si="82"/>
        <v>1</v>
      </c>
      <c r="C757">
        <f t="shared" si="83"/>
        <v>2025</v>
      </c>
      <c r="D757" s="872" t="str">
        <f t="shared" si="80"/>
        <v>01´2025</v>
      </c>
      <c r="F757" s="2">
        <f t="shared" si="81"/>
        <v>24</v>
      </c>
      <c r="G757" s="1483">
        <f t="shared" si="84"/>
        <v>3.2258064516129031E-2</v>
      </c>
      <c r="H757" s="5">
        <f t="shared" si="85"/>
        <v>1</v>
      </c>
      <c r="I757" s="995">
        <f>VLOOKUP($D757,Help2!$D$26:$T$37,5)</f>
        <v>0</v>
      </c>
      <c r="J757" s="979">
        <f>VLOOKUP($D757,Help2!$D$26:$T$37,6)</f>
        <v>0</v>
      </c>
      <c r="K757" s="979">
        <f>VLOOKUP($D757,Help2!$D$26:$T$37,7)</f>
        <v>0</v>
      </c>
      <c r="L757" s="979">
        <f>VLOOKUP($D757,Help2!$D$26:$T$37,8)</f>
        <v>0</v>
      </c>
      <c r="M757" s="979">
        <f>VLOOKUP($D757,Help2!$D$26:$T$37,9)</f>
        <v>0</v>
      </c>
      <c r="N757" s="979">
        <f>VLOOKUP($D757,Help2!$D$26:$T$37,10)</f>
        <v>0</v>
      </c>
      <c r="P757" s="979">
        <f>VLOOKUP($D757,Help2!$D$2:$T$25,3)</f>
        <v>744</v>
      </c>
      <c r="Q757" s="979">
        <f t="shared" si="86"/>
        <v>744</v>
      </c>
      <c r="Y757" s="979">
        <f>_xlfn.XLOOKUP($D757,Help2_FC!$D:$D,Help2_FC!V:V)</f>
        <v>0</v>
      </c>
      <c r="Z757" s="979">
        <f>_xlfn.XLOOKUP($D757,Help2_FC!$D:$D,Help2_FC!W:W)</f>
        <v>0</v>
      </c>
      <c r="AA757" s="979">
        <f>_xlfn.XLOOKUP($D757,Help2_FC!$D:$D,Help2_FC!X:X)</f>
        <v>0</v>
      </c>
      <c r="AB757" s="979">
        <f>_xlfn.XLOOKUP($D757,Help2_FC!$D:$D,Help2_FC!Y:Y)</f>
        <v>0</v>
      </c>
      <c r="AC757" s="979">
        <f>_xlfn.XLOOKUP($D757,Help2_FC!$D:$D,Help2_FC!Z:Z)</f>
        <v>0</v>
      </c>
      <c r="AD757" s="979">
        <f>_xlfn.XLOOKUP($D757,Help2_FC!$D:$D,Help2_FC!AA:AA)</f>
        <v>0</v>
      </c>
      <c r="AE757" s="979">
        <f>_xlfn.XLOOKUP($D757,Help2_FC!$D:$D,Help2_FC!AB:AB)</f>
        <v>0</v>
      </c>
      <c r="AF757" s="979">
        <f>_xlfn.XLOOKUP($D757,Help2_FC!$D:$D,Help2_FC!AC:AC)</f>
        <v>0</v>
      </c>
      <c r="AG757" s="979">
        <f>_xlfn.XLOOKUP($D757,Help2_FC!$D:$D,Help2_FC!AD:AD)</f>
        <v>0</v>
      </c>
      <c r="AH757" s="979">
        <f>_xlfn.XLOOKUP($D757,Help2_FC!$D:$D,Help2_FC!AE:AE)</f>
        <v>0</v>
      </c>
      <c r="AI757" s="979">
        <f>_xlfn.XLOOKUP($D757,Help2_FC!$D:$D,Help2_FC!AF:AF)</f>
        <v>0</v>
      </c>
      <c r="AJ757" s="979">
        <f>_xlfn.XLOOKUP($D757,Help2_FC!$D:$D,Help2_FC!AG:AG)</f>
        <v>0</v>
      </c>
      <c r="AK757" s="979">
        <f>_xlfn.XLOOKUP($D757,Help2_FC!$D:$D,Help2_FC!AH:AH)</f>
        <v>0</v>
      </c>
      <c r="AL757" s="979">
        <f>_xlfn.XLOOKUP($D757,Help2_FC!$D:$D,Help2_FC!AI:AI)</f>
        <v>0</v>
      </c>
      <c r="AM757" s="979">
        <f>_xlfn.XLOOKUP($D757,Help2_FC!$D:$D,Help2_FC!AJ:AJ)</f>
        <v>0</v>
      </c>
      <c r="AN757" s="979">
        <f>_xlfn.XLOOKUP($D757,Help2_FC!$D:$D,Help2_FC!AK:AK)</f>
        <v>0</v>
      </c>
    </row>
    <row r="758" spans="1:40" x14ac:dyDescent="0.2">
      <c r="A758" s="1">
        <v>45682</v>
      </c>
      <c r="B758">
        <f t="shared" si="82"/>
        <v>1</v>
      </c>
      <c r="C758">
        <f t="shared" si="83"/>
        <v>2025</v>
      </c>
      <c r="D758" s="872" t="str">
        <f t="shared" si="80"/>
        <v>01´2025</v>
      </c>
      <c r="E758" s="867">
        <v>2</v>
      </c>
      <c r="F758" s="2">
        <f t="shared" si="81"/>
        <v>22</v>
      </c>
      <c r="G758" s="1483">
        <f t="shared" si="84"/>
        <v>2.9569892473118281E-2</v>
      </c>
      <c r="H758" s="5">
        <f t="shared" si="85"/>
        <v>0.91666666666666663</v>
      </c>
      <c r="I758" s="995">
        <f>VLOOKUP($D758,Help2!$D$26:$T$37,5)</f>
        <v>0</v>
      </c>
      <c r="J758" s="979">
        <f>VLOOKUP($D758,Help2!$D$26:$T$37,6)</f>
        <v>0</v>
      </c>
      <c r="K758" s="979">
        <f>VLOOKUP($D758,Help2!$D$26:$T$37,7)</f>
        <v>0</v>
      </c>
      <c r="L758" s="979">
        <f>VLOOKUP($D758,Help2!$D$26:$T$37,8)</f>
        <v>0</v>
      </c>
      <c r="M758" s="979">
        <f>VLOOKUP($D758,Help2!$D$26:$T$37,9)</f>
        <v>0</v>
      </c>
      <c r="N758" s="979">
        <f>VLOOKUP($D758,Help2!$D$26:$T$37,10)</f>
        <v>0</v>
      </c>
      <c r="P758" s="979">
        <f>VLOOKUP($D758,Help2!$D$2:$T$25,3)</f>
        <v>744</v>
      </c>
      <c r="Q758" s="979">
        <f t="shared" si="86"/>
        <v>744</v>
      </c>
      <c r="Y758" s="979">
        <f>_xlfn.XLOOKUP($D758,Help2_FC!$D:$D,Help2_FC!V:V)</f>
        <v>0</v>
      </c>
      <c r="Z758" s="979">
        <f>_xlfn.XLOOKUP($D758,Help2_FC!$D:$D,Help2_FC!W:W)</f>
        <v>0</v>
      </c>
      <c r="AA758" s="979">
        <f>_xlfn.XLOOKUP($D758,Help2_FC!$D:$D,Help2_FC!X:X)</f>
        <v>0</v>
      </c>
      <c r="AB758" s="979">
        <f>_xlfn.XLOOKUP($D758,Help2_FC!$D:$D,Help2_FC!Y:Y)</f>
        <v>0</v>
      </c>
      <c r="AC758" s="979">
        <f>_xlfn.XLOOKUP($D758,Help2_FC!$D:$D,Help2_FC!Z:Z)</f>
        <v>0</v>
      </c>
      <c r="AD758" s="979">
        <f>_xlfn.XLOOKUP($D758,Help2_FC!$D:$D,Help2_FC!AA:AA)</f>
        <v>0</v>
      </c>
      <c r="AE758" s="979">
        <f>_xlfn.XLOOKUP($D758,Help2_FC!$D:$D,Help2_FC!AB:AB)</f>
        <v>0</v>
      </c>
      <c r="AF758" s="979">
        <f>_xlfn.XLOOKUP($D758,Help2_FC!$D:$D,Help2_FC!AC:AC)</f>
        <v>0</v>
      </c>
      <c r="AG758" s="979">
        <f>_xlfn.XLOOKUP($D758,Help2_FC!$D:$D,Help2_FC!AD:AD)</f>
        <v>0</v>
      </c>
      <c r="AH758" s="979">
        <f>_xlfn.XLOOKUP($D758,Help2_FC!$D:$D,Help2_FC!AE:AE)</f>
        <v>0</v>
      </c>
      <c r="AI758" s="979">
        <f>_xlfn.XLOOKUP($D758,Help2_FC!$D:$D,Help2_FC!AF:AF)</f>
        <v>0</v>
      </c>
      <c r="AJ758" s="979">
        <f>_xlfn.XLOOKUP($D758,Help2_FC!$D:$D,Help2_FC!AG:AG)</f>
        <v>0</v>
      </c>
      <c r="AK758" s="979">
        <f>_xlfn.XLOOKUP($D758,Help2_FC!$D:$D,Help2_FC!AH:AH)</f>
        <v>0</v>
      </c>
      <c r="AL758" s="979">
        <f>_xlfn.XLOOKUP($D758,Help2_FC!$D:$D,Help2_FC!AI:AI)</f>
        <v>0</v>
      </c>
      <c r="AM758" s="979">
        <f>_xlfn.XLOOKUP($D758,Help2_FC!$D:$D,Help2_FC!AJ:AJ)</f>
        <v>0</v>
      </c>
      <c r="AN758" s="979">
        <f>_xlfn.XLOOKUP($D758,Help2_FC!$D:$D,Help2_FC!AK:AK)</f>
        <v>0</v>
      </c>
    </row>
    <row r="759" spans="1:40" x14ac:dyDescent="0.2">
      <c r="A759" s="1">
        <v>45683</v>
      </c>
      <c r="B759">
        <f t="shared" si="82"/>
        <v>1</v>
      </c>
      <c r="C759">
        <f t="shared" si="83"/>
        <v>2025</v>
      </c>
      <c r="D759" s="872" t="str">
        <f t="shared" si="80"/>
        <v>01´2025</v>
      </c>
      <c r="E759" s="867">
        <v>24</v>
      </c>
      <c r="F759" s="2">
        <f t="shared" si="81"/>
        <v>0</v>
      </c>
      <c r="G759" s="1483">
        <f t="shared" si="84"/>
        <v>0</v>
      </c>
      <c r="H759" s="5">
        <f t="shared" si="85"/>
        <v>0</v>
      </c>
      <c r="I759" s="995">
        <f>VLOOKUP($D759,Help2!$D$26:$T$37,5)</f>
        <v>0</v>
      </c>
      <c r="J759" s="979">
        <f>VLOOKUP($D759,Help2!$D$26:$T$37,6)</f>
        <v>0</v>
      </c>
      <c r="K759" s="979">
        <f>VLOOKUP($D759,Help2!$D$26:$T$37,7)</f>
        <v>0</v>
      </c>
      <c r="L759" s="979">
        <f>VLOOKUP($D759,Help2!$D$26:$T$37,8)</f>
        <v>0</v>
      </c>
      <c r="M759" s="979">
        <f>VLOOKUP($D759,Help2!$D$26:$T$37,9)</f>
        <v>0</v>
      </c>
      <c r="N759" s="979">
        <f>VLOOKUP($D759,Help2!$D$26:$T$37,10)</f>
        <v>0</v>
      </c>
      <c r="P759" s="979">
        <f>VLOOKUP($D759,Help2!$D$2:$T$25,3)</f>
        <v>744</v>
      </c>
      <c r="Q759" s="979">
        <f t="shared" si="86"/>
        <v>744</v>
      </c>
      <c r="Y759" s="979">
        <f>_xlfn.XLOOKUP($D759,Help2_FC!$D:$D,Help2_FC!V:V)</f>
        <v>0</v>
      </c>
      <c r="Z759" s="979">
        <f>_xlfn.XLOOKUP($D759,Help2_FC!$D:$D,Help2_FC!W:W)</f>
        <v>0</v>
      </c>
      <c r="AA759" s="979">
        <f>_xlfn.XLOOKUP($D759,Help2_FC!$D:$D,Help2_FC!X:X)</f>
        <v>0</v>
      </c>
      <c r="AB759" s="979">
        <f>_xlfn.XLOOKUP($D759,Help2_FC!$D:$D,Help2_FC!Y:Y)</f>
        <v>0</v>
      </c>
      <c r="AC759" s="979">
        <f>_xlfn.XLOOKUP($D759,Help2_FC!$D:$D,Help2_FC!Z:Z)</f>
        <v>0</v>
      </c>
      <c r="AD759" s="979">
        <f>_xlfn.XLOOKUP($D759,Help2_FC!$D:$D,Help2_FC!AA:AA)</f>
        <v>0</v>
      </c>
      <c r="AE759" s="979">
        <f>_xlfn.XLOOKUP($D759,Help2_FC!$D:$D,Help2_FC!AB:AB)</f>
        <v>0</v>
      </c>
      <c r="AF759" s="979">
        <f>_xlfn.XLOOKUP($D759,Help2_FC!$D:$D,Help2_FC!AC:AC)</f>
        <v>0</v>
      </c>
      <c r="AG759" s="979">
        <f>_xlfn.XLOOKUP($D759,Help2_FC!$D:$D,Help2_FC!AD:AD)</f>
        <v>0</v>
      </c>
      <c r="AH759" s="979">
        <f>_xlfn.XLOOKUP($D759,Help2_FC!$D:$D,Help2_FC!AE:AE)</f>
        <v>0</v>
      </c>
      <c r="AI759" s="979">
        <f>_xlfn.XLOOKUP($D759,Help2_FC!$D:$D,Help2_FC!AF:AF)</f>
        <v>0</v>
      </c>
      <c r="AJ759" s="979">
        <f>_xlfn.XLOOKUP($D759,Help2_FC!$D:$D,Help2_FC!AG:AG)</f>
        <v>0</v>
      </c>
      <c r="AK759" s="979">
        <f>_xlfn.XLOOKUP($D759,Help2_FC!$D:$D,Help2_FC!AH:AH)</f>
        <v>0</v>
      </c>
      <c r="AL759" s="979">
        <f>_xlfn.XLOOKUP($D759,Help2_FC!$D:$D,Help2_FC!AI:AI)</f>
        <v>0</v>
      </c>
      <c r="AM759" s="979">
        <f>_xlfn.XLOOKUP($D759,Help2_FC!$D:$D,Help2_FC!AJ:AJ)</f>
        <v>0</v>
      </c>
      <c r="AN759" s="979">
        <f>_xlfn.XLOOKUP($D759,Help2_FC!$D:$D,Help2_FC!AK:AK)</f>
        <v>0</v>
      </c>
    </row>
    <row r="760" spans="1:40" x14ac:dyDescent="0.2">
      <c r="A760" s="1">
        <v>45684</v>
      </c>
      <c r="B760">
        <f t="shared" si="82"/>
        <v>1</v>
      </c>
      <c r="C760">
        <f t="shared" si="83"/>
        <v>2025</v>
      </c>
      <c r="D760" s="872" t="str">
        <f t="shared" si="80"/>
        <v>01´2025</v>
      </c>
      <c r="E760" s="867">
        <v>12.4</v>
      </c>
      <c r="F760" s="2">
        <f t="shared" si="81"/>
        <v>11.6</v>
      </c>
      <c r="G760" s="1483">
        <f t="shared" si="84"/>
        <v>1.5591397849462365E-2</v>
      </c>
      <c r="H760" s="5">
        <f t="shared" si="85"/>
        <v>0.48333333333333334</v>
      </c>
      <c r="I760" s="995">
        <f>VLOOKUP($D760,Help2!$D$26:$T$37,5)</f>
        <v>0</v>
      </c>
      <c r="J760" s="979">
        <f>VLOOKUP($D760,Help2!$D$26:$T$37,6)</f>
        <v>0</v>
      </c>
      <c r="K760" s="979">
        <f>VLOOKUP($D760,Help2!$D$26:$T$37,7)</f>
        <v>0</v>
      </c>
      <c r="L760" s="979">
        <f>VLOOKUP($D760,Help2!$D$26:$T$37,8)</f>
        <v>0</v>
      </c>
      <c r="M760" s="979">
        <f>VLOOKUP($D760,Help2!$D$26:$T$37,9)</f>
        <v>0</v>
      </c>
      <c r="N760" s="979">
        <f>VLOOKUP($D760,Help2!$D$26:$T$37,10)</f>
        <v>0</v>
      </c>
      <c r="P760" s="979">
        <f>VLOOKUP($D760,Help2!$D$2:$T$25,3)</f>
        <v>744</v>
      </c>
      <c r="Q760" s="979">
        <f t="shared" si="86"/>
        <v>744</v>
      </c>
      <c r="Y760" s="979">
        <f>_xlfn.XLOOKUP($D760,Help2_FC!$D:$D,Help2_FC!V:V)</f>
        <v>0</v>
      </c>
      <c r="Z760" s="979">
        <f>_xlfn.XLOOKUP($D760,Help2_FC!$D:$D,Help2_FC!W:W)</f>
        <v>0</v>
      </c>
      <c r="AA760" s="979">
        <f>_xlfn.XLOOKUP($D760,Help2_FC!$D:$D,Help2_FC!X:X)</f>
        <v>0</v>
      </c>
      <c r="AB760" s="979">
        <f>_xlfn.XLOOKUP($D760,Help2_FC!$D:$D,Help2_FC!Y:Y)</f>
        <v>0</v>
      </c>
      <c r="AC760" s="979">
        <f>_xlfn.XLOOKUP($D760,Help2_FC!$D:$D,Help2_FC!Z:Z)</f>
        <v>0</v>
      </c>
      <c r="AD760" s="979">
        <f>_xlfn.XLOOKUP($D760,Help2_FC!$D:$D,Help2_FC!AA:AA)</f>
        <v>0</v>
      </c>
      <c r="AE760" s="979">
        <f>_xlfn.XLOOKUP($D760,Help2_FC!$D:$D,Help2_FC!AB:AB)</f>
        <v>0</v>
      </c>
      <c r="AF760" s="979">
        <f>_xlfn.XLOOKUP($D760,Help2_FC!$D:$D,Help2_FC!AC:AC)</f>
        <v>0</v>
      </c>
      <c r="AG760" s="979">
        <f>_xlfn.XLOOKUP($D760,Help2_FC!$D:$D,Help2_FC!AD:AD)</f>
        <v>0</v>
      </c>
      <c r="AH760" s="979">
        <f>_xlfn.XLOOKUP($D760,Help2_FC!$D:$D,Help2_FC!AE:AE)</f>
        <v>0</v>
      </c>
      <c r="AI760" s="979">
        <f>_xlfn.XLOOKUP($D760,Help2_FC!$D:$D,Help2_FC!AF:AF)</f>
        <v>0</v>
      </c>
      <c r="AJ760" s="979">
        <f>_xlfn.XLOOKUP($D760,Help2_FC!$D:$D,Help2_FC!AG:AG)</f>
        <v>0</v>
      </c>
      <c r="AK760" s="979">
        <f>_xlfn.XLOOKUP($D760,Help2_FC!$D:$D,Help2_FC!AH:AH)</f>
        <v>0</v>
      </c>
      <c r="AL760" s="979">
        <f>_xlfn.XLOOKUP($D760,Help2_FC!$D:$D,Help2_FC!AI:AI)</f>
        <v>0</v>
      </c>
      <c r="AM760" s="979">
        <f>_xlfn.XLOOKUP($D760,Help2_FC!$D:$D,Help2_FC!AJ:AJ)</f>
        <v>0</v>
      </c>
      <c r="AN760" s="979">
        <f>_xlfn.XLOOKUP($D760,Help2_FC!$D:$D,Help2_FC!AK:AK)</f>
        <v>0</v>
      </c>
    </row>
    <row r="761" spans="1:40" x14ac:dyDescent="0.2">
      <c r="A761" s="1">
        <v>45685</v>
      </c>
      <c r="B761">
        <f t="shared" si="82"/>
        <v>1</v>
      </c>
      <c r="C761">
        <f t="shared" si="83"/>
        <v>2025</v>
      </c>
      <c r="D761" s="872" t="str">
        <f t="shared" si="80"/>
        <v>01´2025</v>
      </c>
      <c r="F761" s="2">
        <f t="shared" si="81"/>
        <v>24</v>
      </c>
      <c r="G761" s="1483">
        <f t="shared" si="84"/>
        <v>3.2258064516129031E-2</v>
      </c>
      <c r="H761" s="5">
        <f t="shared" si="85"/>
        <v>1</v>
      </c>
      <c r="I761" s="995">
        <f>VLOOKUP($D761,Help2!$D$26:$T$37,5)</f>
        <v>0</v>
      </c>
      <c r="J761" s="979">
        <f>VLOOKUP($D761,Help2!$D$26:$T$37,6)</f>
        <v>0</v>
      </c>
      <c r="K761" s="979">
        <f>VLOOKUP($D761,Help2!$D$26:$T$37,7)</f>
        <v>0</v>
      </c>
      <c r="L761" s="979">
        <f>VLOOKUP($D761,Help2!$D$26:$T$37,8)</f>
        <v>0</v>
      </c>
      <c r="M761" s="979">
        <f>VLOOKUP($D761,Help2!$D$26:$T$37,9)</f>
        <v>0</v>
      </c>
      <c r="N761" s="979">
        <f>VLOOKUP($D761,Help2!$D$26:$T$37,10)</f>
        <v>0</v>
      </c>
      <c r="P761" s="979">
        <f>VLOOKUP($D761,Help2!$D$2:$T$25,3)</f>
        <v>744</v>
      </c>
      <c r="Q761" s="979">
        <f t="shared" si="86"/>
        <v>744</v>
      </c>
      <c r="Y761" s="979">
        <f>_xlfn.XLOOKUP($D761,Help2_FC!$D:$D,Help2_FC!V:V)</f>
        <v>0</v>
      </c>
      <c r="Z761" s="979">
        <f>_xlfn.XLOOKUP($D761,Help2_FC!$D:$D,Help2_FC!W:W)</f>
        <v>0</v>
      </c>
      <c r="AA761" s="979">
        <f>_xlfn.XLOOKUP($D761,Help2_FC!$D:$D,Help2_FC!X:X)</f>
        <v>0</v>
      </c>
      <c r="AB761" s="979">
        <f>_xlfn.XLOOKUP($D761,Help2_FC!$D:$D,Help2_FC!Y:Y)</f>
        <v>0</v>
      </c>
      <c r="AC761" s="979">
        <f>_xlfn.XLOOKUP($D761,Help2_FC!$D:$D,Help2_FC!Z:Z)</f>
        <v>0</v>
      </c>
      <c r="AD761" s="979">
        <f>_xlfn.XLOOKUP($D761,Help2_FC!$D:$D,Help2_FC!AA:AA)</f>
        <v>0</v>
      </c>
      <c r="AE761" s="979">
        <f>_xlfn.XLOOKUP($D761,Help2_FC!$D:$D,Help2_FC!AB:AB)</f>
        <v>0</v>
      </c>
      <c r="AF761" s="979">
        <f>_xlfn.XLOOKUP($D761,Help2_FC!$D:$D,Help2_FC!AC:AC)</f>
        <v>0</v>
      </c>
      <c r="AG761" s="979">
        <f>_xlfn.XLOOKUP($D761,Help2_FC!$D:$D,Help2_FC!AD:AD)</f>
        <v>0</v>
      </c>
      <c r="AH761" s="979">
        <f>_xlfn.XLOOKUP($D761,Help2_FC!$D:$D,Help2_FC!AE:AE)</f>
        <v>0</v>
      </c>
      <c r="AI761" s="979">
        <f>_xlfn.XLOOKUP($D761,Help2_FC!$D:$D,Help2_FC!AF:AF)</f>
        <v>0</v>
      </c>
      <c r="AJ761" s="979">
        <f>_xlfn.XLOOKUP($D761,Help2_FC!$D:$D,Help2_FC!AG:AG)</f>
        <v>0</v>
      </c>
      <c r="AK761" s="979">
        <f>_xlfn.XLOOKUP($D761,Help2_FC!$D:$D,Help2_FC!AH:AH)</f>
        <v>0</v>
      </c>
      <c r="AL761" s="979">
        <f>_xlfn.XLOOKUP($D761,Help2_FC!$D:$D,Help2_FC!AI:AI)</f>
        <v>0</v>
      </c>
      <c r="AM761" s="979">
        <f>_xlfn.XLOOKUP($D761,Help2_FC!$D:$D,Help2_FC!AJ:AJ)</f>
        <v>0</v>
      </c>
      <c r="AN761" s="979">
        <f>_xlfn.XLOOKUP($D761,Help2_FC!$D:$D,Help2_FC!AK:AK)</f>
        <v>0</v>
      </c>
    </row>
    <row r="762" spans="1:40" x14ac:dyDescent="0.2">
      <c r="A762" s="1">
        <v>45686</v>
      </c>
      <c r="B762">
        <f t="shared" si="82"/>
        <v>1</v>
      </c>
      <c r="C762">
        <f t="shared" si="83"/>
        <v>2025</v>
      </c>
      <c r="D762" s="872" t="str">
        <f t="shared" si="80"/>
        <v>01´2025</v>
      </c>
      <c r="F762" s="2">
        <f t="shared" si="81"/>
        <v>24</v>
      </c>
      <c r="G762" s="1483">
        <f t="shared" si="84"/>
        <v>3.2258064516129031E-2</v>
      </c>
      <c r="H762" s="5">
        <f t="shared" si="85"/>
        <v>1</v>
      </c>
      <c r="I762" s="995">
        <f>VLOOKUP($D762,Help2!$D$26:$T$37,5)</f>
        <v>0</v>
      </c>
      <c r="J762" s="979">
        <f>VLOOKUP($D762,Help2!$D$26:$T$37,6)</f>
        <v>0</v>
      </c>
      <c r="K762" s="979">
        <f>VLOOKUP($D762,Help2!$D$26:$T$37,7)</f>
        <v>0</v>
      </c>
      <c r="L762" s="979">
        <f>VLOOKUP($D762,Help2!$D$26:$T$37,8)</f>
        <v>0</v>
      </c>
      <c r="M762" s="979">
        <f>VLOOKUP($D762,Help2!$D$26:$T$37,9)</f>
        <v>0</v>
      </c>
      <c r="N762" s="979">
        <f>VLOOKUP($D762,Help2!$D$26:$T$37,10)</f>
        <v>0</v>
      </c>
      <c r="P762" s="979">
        <f>VLOOKUP($D762,Help2!$D$2:$T$25,3)</f>
        <v>744</v>
      </c>
      <c r="Q762" s="979">
        <f t="shared" si="86"/>
        <v>744</v>
      </c>
      <c r="Y762" s="979">
        <f>_xlfn.XLOOKUP($D762,Help2_FC!$D:$D,Help2_FC!V:V)</f>
        <v>0</v>
      </c>
      <c r="Z762" s="979">
        <f>_xlfn.XLOOKUP($D762,Help2_FC!$D:$D,Help2_FC!W:W)</f>
        <v>0</v>
      </c>
      <c r="AA762" s="979">
        <f>_xlfn.XLOOKUP($D762,Help2_FC!$D:$D,Help2_FC!X:X)</f>
        <v>0</v>
      </c>
      <c r="AB762" s="979">
        <f>_xlfn.XLOOKUP($D762,Help2_FC!$D:$D,Help2_FC!Y:Y)</f>
        <v>0</v>
      </c>
      <c r="AC762" s="979">
        <f>_xlfn.XLOOKUP($D762,Help2_FC!$D:$D,Help2_FC!Z:Z)</f>
        <v>0</v>
      </c>
      <c r="AD762" s="979">
        <f>_xlfn.XLOOKUP($D762,Help2_FC!$D:$D,Help2_FC!AA:AA)</f>
        <v>0</v>
      </c>
      <c r="AE762" s="979">
        <f>_xlfn.XLOOKUP($D762,Help2_FC!$D:$D,Help2_FC!AB:AB)</f>
        <v>0</v>
      </c>
      <c r="AF762" s="979">
        <f>_xlfn.XLOOKUP($D762,Help2_FC!$D:$D,Help2_FC!AC:AC)</f>
        <v>0</v>
      </c>
      <c r="AG762" s="979">
        <f>_xlfn.XLOOKUP($D762,Help2_FC!$D:$D,Help2_FC!AD:AD)</f>
        <v>0</v>
      </c>
      <c r="AH762" s="979">
        <f>_xlfn.XLOOKUP($D762,Help2_FC!$D:$D,Help2_FC!AE:AE)</f>
        <v>0</v>
      </c>
      <c r="AI762" s="979">
        <f>_xlfn.XLOOKUP($D762,Help2_FC!$D:$D,Help2_FC!AF:AF)</f>
        <v>0</v>
      </c>
      <c r="AJ762" s="979">
        <f>_xlfn.XLOOKUP($D762,Help2_FC!$D:$D,Help2_FC!AG:AG)</f>
        <v>0</v>
      </c>
      <c r="AK762" s="979">
        <f>_xlfn.XLOOKUP($D762,Help2_FC!$D:$D,Help2_FC!AH:AH)</f>
        <v>0</v>
      </c>
      <c r="AL762" s="979">
        <f>_xlfn.XLOOKUP($D762,Help2_FC!$D:$D,Help2_FC!AI:AI)</f>
        <v>0</v>
      </c>
      <c r="AM762" s="979">
        <f>_xlfn.XLOOKUP($D762,Help2_FC!$D:$D,Help2_FC!AJ:AJ)</f>
        <v>0</v>
      </c>
      <c r="AN762" s="979">
        <f>_xlfn.XLOOKUP($D762,Help2_FC!$D:$D,Help2_FC!AK:AK)</f>
        <v>0</v>
      </c>
    </row>
    <row r="763" spans="1:40" x14ac:dyDescent="0.2">
      <c r="A763" s="1">
        <v>45687</v>
      </c>
      <c r="B763">
        <f t="shared" si="82"/>
        <v>1</v>
      </c>
      <c r="C763">
        <f t="shared" si="83"/>
        <v>2025</v>
      </c>
      <c r="D763" s="872" t="str">
        <f t="shared" si="80"/>
        <v>01´2025</v>
      </c>
      <c r="F763" s="2">
        <f t="shared" si="81"/>
        <v>24</v>
      </c>
      <c r="G763" s="1483">
        <f t="shared" si="84"/>
        <v>3.2258064516129031E-2</v>
      </c>
      <c r="H763" s="5">
        <f t="shared" si="85"/>
        <v>1</v>
      </c>
      <c r="I763" s="995">
        <f>VLOOKUP($D763,Help2!$D$26:$T$37,5)</f>
        <v>0</v>
      </c>
      <c r="J763" s="979">
        <f>VLOOKUP($D763,Help2!$D$26:$T$37,6)</f>
        <v>0</v>
      </c>
      <c r="K763" s="979">
        <f>VLOOKUP($D763,Help2!$D$26:$T$37,7)</f>
        <v>0</v>
      </c>
      <c r="L763" s="979">
        <f>VLOOKUP($D763,Help2!$D$26:$T$37,8)</f>
        <v>0</v>
      </c>
      <c r="M763" s="979">
        <f>VLOOKUP($D763,Help2!$D$26:$T$37,9)</f>
        <v>0</v>
      </c>
      <c r="N763" s="979">
        <f>VLOOKUP($D763,Help2!$D$26:$T$37,10)</f>
        <v>0</v>
      </c>
      <c r="P763" s="979">
        <f>VLOOKUP($D763,Help2!$D$2:$T$25,3)</f>
        <v>744</v>
      </c>
      <c r="Q763" s="979">
        <f t="shared" si="86"/>
        <v>744</v>
      </c>
      <c r="Y763" s="979">
        <f>_xlfn.XLOOKUP($D763,Help2_FC!$D:$D,Help2_FC!V:V)</f>
        <v>0</v>
      </c>
      <c r="Z763" s="979">
        <f>_xlfn.XLOOKUP($D763,Help2_FC!$D:$D,Help2_FC!W:W)</f>
        <v>0</v>
      </c>
      <c r="AA763" s="979">
        <f>_xlfn.XLOOKUP($D763,Help2_FC!$D:$D,Help2_FC!X:X)</f>
        <v>0</v>
      </c>
      <c r="AB763" s="979">
        <f>_xlfn.XLOOKUP($D763,Help2_FC!$D:$D,Help2_FC!Y:Y)</f>
        <v>0</v>
      </c>
      <c r="AC763" s="979">
        <f>_xlfn.XLOOKUP($D763,Help2_FC!$D:$D,Help2_FC!Z:Z)</f>
        <v>0</v>
      </c>
      <c r="AD763" s="979">
        <f>_xlfn.XLOOKUP($D763,Help2_FC!$D:$D,Help2_FC!AA:AA)</f>
        <v>0</v>
      </c>
      <c r="AE763" s="979">
        <f>_xlfn.XLOOKUP($D763,Help2_FC!$D:$D,Help2_FC!AB:AB)</f>
        <v>0</v>
      </c>
      <c r="AF763" s="979">
        <f>_xlfn.XLOOKUP($D763,Help2_FC!$D:$D,Help2_FC!AC:AC)</f>
        <v>0</v>
      </c>
      <c r="AG763" s="979">
        <f>_xlfn.XLOOKUP($D763,Help2_FC!$D:$D,Help2_FC!AD:AD)</f>
        <v>0</v>
      </c>
      <c r="AH763" s="979">
        <f>_xlfn.XLOOKUP($D763,Help2_FC!$D:$D,Help2_FC!AE:AE)</f>
        <v>0</v>
      </c>
      <c r="AI763" s="979">
        <f>_xlfn.XLOOKUP($D763,Help2_FC!$D:$D,Help2_FC!AF:AF)</f>
        <v>0</v>
      </c>
      <c r="AJ763" s="979">
        <f>_xlfn.XLOOKUP($D763,Help2_FC!$D:$D,Help2_FC!AG:AG)</f>
        <v>0</v>
      </c>
      <c r="AK763" s="979">
        <f>_xlfn.XLOOKUP($D763,Help2_FC!$D:$D,Help2_FC!AH:AH)</f>
        <v>0</v>
      </c>
      <c r="AL763" s="979">
        <f>_xlfn.XLOOKUP($D763,Help2_FC!$D:$D,Help2_FC!AI:AI)</f>
        <v>0</v>
      </c>
      <c r="AM763" s="979">
        <f>_xlfn.XLOOKUP($D763,Help2_FC!$D:$D,Help2_FC!AJ:AJ)</f>
        <v>0</v>
      </c>
      <c r="AN763" s="979">
        <f>_xlfn.XLOOKUP($D763,Help2_FC!$D:$D,Help2_FC!AK:AK)</f>
        <v>0</v>
      </c>
    </row>
    <row r="764" spans="1:40" x14ac:dyDescent="0.2">
      <c r="A764" s="1">
        <v>45688</v>
      </c>
      <c r="B764">
        <f t="shared" si="82"/>
        <v>1</v>
      </c>
      <c r="C764">
        <f t="shared" si="83"/>
        <v>2025</v>
      </c>
      <c r="D764" s="872" t="str">
        <f t="shared" si="80"/>
        <v>01´2025</v>
      </c>
      <c r="F764" s="2">
        <f t="shared" si="81"/>
        <v>24</v>
      </c>
      <c r="G764" s="1483">
        <f t="shared" si="84"/>
        <v>3.2258064516129031E-2</v>
      </c>
      <c r="H764" s="5">
        <f t="shared" si="85"/>
        <v>1</v>
      </c>
      <c r="I764" s="995">
        <f>VLOOKUP($D764,Help2!$D$26:$T$37,5)</f>
        <v>0</v>
      </c>
      <c r="J764" s="979">
        <f>VLOOKUP($D764,Help2!$D$26:$T$37,6)</f>
        <v>0</v>
      </c>
      <c r="K764" s="979">
        <f>VLOOKUP($D764,Help2!$D$26:$T$37,7)</f>
        <v>0</v>
      </c>
      <c r="L764" s="979">
        <f>VLOOKUP($D764,Help2!$D$26:$T$37,8)</f>
        <v>0</v>
      </c>
      <c r="M764" s="979">
        <f>VLOOKUP($D764,Help2!$D$26:$T$37,9)</f>
        <v>0</v>
      </c>
      <c r="N764" s="979">
        <f>VLOOKUP($D764,Help2!$D$26:$T$37,10)</f>
        <v>0</v>
      </c>
      <c r="P764" s="979">
        <f>VLOOKUP($D764,Help2!$D$2:$T$25,3)</f>
        <v>744</v>
      </c>
      <c r="Q764" s="979">
        <f t="shared" si="86"/>
        <v>744</v>
      </c>
      <c r="Y764" s="979">
        <f>_xlfn.XLOOKUP($D764,Help2_FC!$D:$D,Help2_FC!V:V)</f>
        <v>0</v>
      </c>
      <c r="Z764" s="979">
        <f>_xlfn.XLOOKUP($D764,Help2_FC!$D:$D,Help2_FC!W:W)</f>
        <v>0</v>
      </c>
      <c r="AA764" s="979">
        <f>_xlfn.XLOOKUP($D764,Help2_FC!$D:$D,Help2_FC!X:X)</f>
        <v>0</v>
      </c>
      <c r="AB764" s="979">
        <f>_xlfn.XLOOKUP($D764,Help2_FC!$D:$D,Help2_FC!Y:Y)</f>
        <v>0</v>
      </c>
      <c r="AC764" s="979">
        <f>_xlfn.XLOOKUP($D764,Help2_FC!$D:$D,Help2_FC!Z:Z)</f>
        <v>0</v>
      </c>
      <c r="AD764" s="979">
        <f>_xlfn.XLOOKUP($D764,Help2_FC!$D:$D,Help2_FC!AA:AA)</f>
        <v>0</v>
      </c>
      <c r="AE764" s="979">
        <f>_xlfn.XLOOKUP($D764,Help2_FC!$D:$D,Help2_FC!AB:AB)</f>
        <v>0</v>
      </c>
      <c r="AF764" s="979">
        <f>_xlfn.XLOOKUP($D764,Help2_FC!$D:$D,Help2_FC!AC:AC)</f>
        <v>0</v>
      </c>
      <c r="AG764" s="979">
        <f>_xlfn.XLOOKUP($D764,Help2_FC!$D:$D,Help2_FC!AD:AD)</f>
        <v>0</v>
      </c>
      <c r="AH764" s="979">
        <f>_xlfn.XLOOKUP($D764,Help2_FC!$D:$D,Help2_FC!AE:AE)</f>
        <v>0</v>
      </c>
      <c r="AI764" s="979">
        <f>_xlfn.XLOOKUP($D764,Help2_FC!$D:$D,Help2_FC!AF:AF)</f>
        <v>0</v>
      </c>
      <c r="AJ764" s="979">
        <f>_xlfn.XLOOKUP($D764,Help2_FC!$D:$D,Help2_FC!AG:AG)</f>
        <v>0</v>
      </c>
      <c r="AK764" s="979">
        <f>_xlfn.XLOOKUP($D764,Help2_FC!$D:$D,Help2_FC!AH:AH)</f>
        <v>0</v>
      </c>
      <c r="AL764" s="979">
        <f>_xlfn.XLOOKUP($D764,Help2_FC!$D:$D,Help2_FC!AI:AI)</f>
        <v>0</v>
      </c>
      <c r="AM764" s="979">
        <f>_xlfn.XLOOKUP($D764,Help2_FC!$D:$D,Help2_FC!AJ:AJ)</f>
        <v>0</v>
      </c>
      <c r="AN764" s="979">
        <f>_xlfn.XLOOKUP($D764,Help2_FC!$D:$D,Help2_FC!AK:AK)</f>
        <v>0</v>
      </c>
    </row>
    <row r="765" spans="1:40" x14ac:dyDescent="0.2">
      <c r="A765" s="1">
        <v>45689</v>
      </c>
      <c r="B765">
        <f t="shared" si="82"/>
        <v>2</v>
      </c>
      <c r="C765">
        <f t="shared" si="83"/>
        <v>2025</v>
      </c>
      <c r="D765" s="872" t="str">
        <f t="shared" si="80"/>
        <v>02´2025</v>
      </c>
      <c r="F765" s="2">
        <f t="shared" si="81"/>
        <v>24</v>
      </c>
      <c r="G765" s="1483">
        <f t="shared" si="84"/>
        <v>3.5714285714285712E-2</v>
      </c>
      <c r="H765" s="5">
        <f t="shared" si="85"/>
        <v>1</v>
      </c>
      <c r="I765" s="995">
        <f>VLOOKUP($D765,Help2!$D$26:$T$37,5)</f>
        <v>0</v>
      </c>
      <c r="J765" s="979">
        <f>VLOOKUP($D765,Help2!$D$26:$T$37,6)</f>
        <v>0</v>
      </c>
      <c r="K765" s="979">
        <f>VLOOKUP($D765,Help2!$D$26:$T$37,7)</f>
        <v>0</v>
      </c>
      <c r="L765" s="979">
        <f>VLOOKUP($D765,Help2!$D$26:$T$37,8)</f>
        <v>0</v>
      </c>
      <c r="M765" s="979">
        <f>VLOOKUP($D765,Help2!$D$26:$T$37,9)</f>
        <v>0</v>
      </c>
      <c r="N765" s="979">
        <f>VLOOKUP($D765,Help2!$D$26:$T$37,10)</f>
        <v>0</v>
      </c>
      <c r="P765" s="979">
        <f>VLOOKUP($D765,Help2!$D$2:$T$25,3)</f>
        <v>672</v>
      </c>
      <c r="Q765" s="979">
        <f t="shared" si="86"/>
        <v>672</v>
      </c>
      <c r="Y765" s="979">
        <f>_xlfn.XLOOKUP($D765,Help2_FC!$D:$D,Help2_FC!V:V)</f>
        <v>0</v>
      </c>
      <c r="Z765" s="979">
        <f>_xlfn.XLOOKUP($D765,Help2_FC!$D:$D,Help2_FC!W:W)</f>
        <v>0</v>
      </c>
      <c r="AA765" s="979">
        <f>_xlfn.XLOOKUP($D765,Help2_FC!$D:$D,Help2_FC!X:X)</f>
        <v>0</v>
      </c>
      <c r="AB765" s="979">
        <f>_xlfn.XLOOKUP($D765,Help2_FC!$D:$D,Help2_FC!Y:Y)</f>
        <v>0</v>
      </c>
      <c r="AC765" s="979">
        <f>_xlfn.XLOOKUP($D765,Help2_FC!$D:$D,Help2_FC!Z:Z)</f>
        <v>0</v>
      </c>
      <c r="AD765" s="979">
        <f>_xlfn.XLOOKUP($D765,Help2_FC!$D:$D,Help2_FC!AA:AA)</f>
        <v>0</v>
      </c>
      <c r="AE765" s="979">
        <f>_xlfn.XLOOKUP($D765,Help2_FC!$D:$D,Help2_FC!AB:AB)</f>
        <v>0</v>
      </c>
      <c r="AF765" s="979">
        <f>_xlfn.XLOOKUP($D765,Help2_FC!$D:$D,Help2_FC!AC:AC)</f>
        <v>0</v>
      </c>
      <c r="AG765" s="979">
        <f>_xlfn.XLOOKUP($D765,Help2_FC!$D:$D,Help2_FC!AD:AD)</f>
        <v>0</v>
      </c>
      <c r="AH765" s="979">
        <f>_xlfn.XLOOKUP($D765,Help2_FC!$D:$D,Help2_FC!AE:AE)</f>
        <v>0</v>
      </c>
      <c r="AI765" s="979">
        <f>_xlfn.XLOOKUP($D765,Help2_FC!$D:$D,Help2_FC!AF:AF)</f>
        <v>0</v>
      </c>
      <c r="AJ765" s="979">
        <f>_xlfn.XLOOKUP($D765,Help2_FC!$D:$D,Help2_FC!AG:AG)</f>
        <v>0</v>
      </c>
      <c r="AK765" s="979">
        <f>_xlfn.XLOOKUP($D765,Help2_FC!$D:$D,Help2_FC!AH:AH)</f>
        <v>0</v>
      </c>
      <c r="AL765" s="979">
        <f>_xlfn.XLOOKUP($D765,Help2_FC!$D:$D,Help2_FC!AI:AI)</f>
        <v>0</v>
      </c>
      <c r="AM765" s="979">
        <f>_xlfn.XLOOKUP($D765,Help2_FC!$D:$D,Help2_FC!AJ:AJ)</f>
        <v>0</v>
      </c>
      <c r="AN765" s="979">
        <f>_xlfn.XLOOKUP($D765,Help2_FC!$D:$D,Help2_FC!AK:AK)</f>
        <v>0</v>
      </c>
    </row>
    <row r="766" spans="1:40" x14ac:dyDescent="0.2">
      <c r="A766" s="1">
        <v>45690</v>
      </c>
      <c r="B766">
        <f t="shared" si="82"/>
        <v>2</v>
      </c>
      <c r="C766">
        <f t="shared" si="83"/>
        <v>2025</v>
      </c>
      <c r="D766" s="872" t="str">
        <f t="shared" si="80"/>
        <v>02´2025</v>
      </c>
      <c r="F766" s="2">
        <f t="shared" si="81"/>
        <v>24</v>
      </c>
      <c r="G766" s="1483">
        <f t="shared" si="84"/>
        <v>3.5714285714285712E-2</v>
      </c>
      <c r="H766" s="5">
        <f t="shared" si="85"/>
        <v>1</v>
      </c>
      <c r="I766" s="995">
        <f>VLOOKUP($D766,Help2!$D$26:$T$37,5)</f>
        <v>0</v>
      </c>
      <c r="J766" s="979">
        <f>VLOOKUP($D766,Help2!$D$26:$T$37,6)</f>
        <v>0</v>
      </c>
      <c r="K766" s="979">
        <f>VLOOKUP($D766,Help2!$D$26:$T$37,7)</f>
        <v>0</v>
      </c>
      <c r="L766" s="979">
        <f>VLOOKUP($D766,Help2!$D$26:$T$37,8)</f>
        <v>0</v>
      </c>
      <c r="M766" s="979">
        <f>VLOOKUP($D766,Help2!$D$26:$T$37,9)</f>
        <v>0</v>
      </c>
      <c r="N766" s="979">
        <f>VLOOKUP($D766,Help2!$D$26:$T$37,10)</f>
        <v>0</v>
      </c>
      <c r="P766" s="979">
        <f>VLOOKUP($D766,Help2!$D$2:$T$25,3)</f>
        <v>672</v>
      </c>
      <c r="Q766" s="979">
        <f t="shared" si="86"/>
        <v>672</v>
      </c>
      <c r="Y766" s="979">
        <f>_xlfn.XLOOKUP($D766,Help2_FC!$D:$D,Help2_FC!V:V)</f>
        <v>0</v>
      </c>
      <c r="Z766" s="979">
        <f>_xlfn.XLOOKUP($D766,Help2_FC!$D:$D,Help2_FC!W:W)</f>
        <v>0</v>
      </c>
      <c r="AA766" s="979">
        <f>_xlfn.XLOOKUP($D766,Help2_FC!$D:$D,Help2_FC!X:X)</f>
        <v>0</v>
      </c>
      <c r="AB766" s="979">
        <f>_xlfn.XLOOKUP($D766,Help2_FC!$D:$D,Help2_FC!Y:Y)</f>
        <v>0</v>
      </c>
      <c r="AC766" s="979">
        <f>_xlfn.XLOOKUP($D766,Help2_FC!$D:$D,Help2_FC!Z:Z)</f>
        <v>0</v>
      </c>
      <c r="AD766" s="979">
        <f>_xlfn.XLOOKUP($D766,Help2_FC!$D:$D,Help2_FC!AA:AA)</f>
        <v>0</v>
      </c>
      <c r="AE766" s="979">
        <f>_xlfn.XLOOKUP($D766,Help2_FC!$D:$D,Help2_FC!AB:AB)</f>
        <v>0</v>
      </c>
      <c r="AF766" s="979">
        <f>_xlfn.XLOOKUP($D766,Help2_FC!$D:$D,Help2_FC!AC:AC)</f>
        <v>0</v>
      </c>
      <c r="AG766" s="979">
        <f>_xlfn.XLOOKUP($D766,Help2_FC!$D:$D,Help2_FC!AD:AD)</f>
        <v>0</v>
      </c>
      <c r="AH766" s="979">
        <f>_xlfn.XLOOKUP($D766,Help2_FC!$D:$D,Help2_FC!AE:AE)</f>
        <v>0</v>
      </c>
      <c r="AI766" s="979">
        <f>_xlfn.XLOOKUP($D766,Help2_FC!$D:$D,Help2_FC!AF:AF)</f>
        <v>0</v>
      </c>
      <c r="AJ766" s="979">
        <f>_xlfn.XLOOKUP($D766,Help2_FC!$D:$D,Help2_FC!AG:AG)</f>
        <v>0</v>
      </c>
      <c r="AK766" s="979">
        <f>_xlfn.XLOOKUP($D766,Help2_FC!$D:$D,Help2_FC!AH:AH)</f>
        <v>0</v>
      </c>
      <c r="AL766" s="979">
        <f>_xlfn.XLOOKUP($D766,Help2_FC!$D:$D,Help2_FC!AI:AI)</f>
        <v>0</v>
      </c>
      <c r="AM766" s="979">
        <f>_xlfn.XLOOKUP($D766,Help2_FC!$D:$D,Help2_FC!AJ:AJ)</f>
        <v>0</v>
      </c>
      <c r="AN766" s="979">
        <f>_xlfn.XLOOKUP($D766,Help2_FC!$D:$D,Help2_FC!AK:AK)</f>
        <v>0</v>
      </c>
    </row>
    <row r="767" spans="1:40" x14ac:dyDescent="0.2">
      <c r="A767" s="1">
        <v>45691</v>
      </c>
      <c r="B767">
        <f t="shared" si="82"/>
        <v>2</v>
      </c>
      <c r="C767">
        <f t="shared" si="83"/>
        <v>2025</v>
      </c>
      <c r="D767" s="872" t="str">
        <f t="shared" si="80"/>
        <v>02´2025</v>
      </c>
      <c r="F767" s="2">
        <f t="shared" si="81"/>
        <v>24</v>
      </c>
      <c r="G767" s="1483">
        <f t="shared" si="84"/>
        <v>3.5714285714285712E-2</v>
      </c>
      <c r="H767" s="5">
        <f t="shared" si="85"/>
        <v>1</v>
      </c>
      <c r="I767" s="995">
        <f>VLOOKUP($D767,Help2!$D$26:$T$37,5)</f>
        <v>0</v>
      </c>
      <c r="J767" s="979">
        <f>VLOOKUP($D767,Help2!$D$26:$T$37,6)</f>
        <v>0</v>
      </c>
      <c r="K767" s="979">
        <f>VLOOKUP($D767,Help2!$D$26:$T$37,7)</f>
        <v>0</v>
      </c>
      <c r="L767" s="979">
        <f>VLOOKUP($D767,Help2!$D$26:$T$37,8)</f>
        <v>0</v>
      </c>
      <c r="M767" s="979">
        <f>VLOOKUP($D767,Help2!$D$26:$T$37,9)</f>
        <v>0</v>
      </c>
      <c r="N767" s="979">
        <f>VLOOKUP($D767,Help2!$D$26:$T$37,10)</f>
        <v>0</v>
      </c>
      <c r="P767" s="979">
        <f>VLOOKUP($D767,Help2!$D$2:$T$25,3)</f>
        <v>672</v>
      </c>
      <c r="Q767" s="979">
        <f t="shared" si="86"/>
        <v>672</v>
      </c>
      <c r="Y767" s="979">
        <f>_xlfn.XLOOKUP($D767,Help2_FC!$D:$D,Help2_FC!V:V)</f>
        <v>0</v>
      </c>
      <c r="Z767" s="979">
        <f>_xlfn.XLOOKUP($D767,Help2_FC!$D:$D,Help2_FC!W:W)</f>
        <v>0</v>
      </c>
      <c r="AA767" s="979">
        <f>_xlfn.XLOOKUP($D767,Help2_FC!$D:$D,Help2_FC!X:X)</f>
        <v>0</v>
      </c>
      <c r="AB767" s="979">
        <f>_xlfn.XLOOKUP($D767,Help2_FC!$D:$D,Help2_FC!Y:Y)</f>
        <v>0</v>
      </c>
      <c r="AC767" s="979">
        <f>_xlfn.XLOOKUP($D767,Help2_FC!$D:$D,Help2_FC!Z:Z)</f>
        <v>0</v>
      </c>
      <c r="AD767" s="979">
        <f>_xlfn.XLOOKUP($D767,Help2_FC!$D:$D,Help2_FC!AA:AA)</f>
        <v>0</v>
      </c>
      <c r="AE767" s="979">
        <f>_xlfn.XLOOKUP($D767,Help2_FC!$D:$D,Help2_FC!AB:AB)</f>
        <v>0</v>
      </c>
      <c r="AF767" s="979">
        <f>_xlfn.XLOOKUP($D767,Help2_FC!$D:$D,Help2_FC!AC:AC)</f>
        <v>0</v>
      </c>
      <c r="AG767" s="979">
        <f>_xlfn.XLOOKUP($D767,Help2_FC!$D:$D,Help2_FC!AD:AD)</f>
        <v>0</v>
      </c>
      <c r="AH767" s="979">
        <f>_xlfn.XLOOKUP($D767,Help2_FC!$D:$D,Help2_FC!AE:AE)</f>
        <v>0</v>
      </c>
      <c r="AI767" s="979">
        <f>_xlfn.XLOOKUP($D767,Help2_FC!$D:$D,Help2_FC!AF:AF)</f>
        <v>0</v>
      </c>
      <c r="AJ767" s="979">
        <f>_xlfn.XLOOKUP($D767,Help2_FC!$D:$D,Help2_FC!AG:AG)</f>
        <v>0</v>
      </c>
      <c r="AK767" s="979">
        <f>_xlfn.XLOOKUP($D767,Help2_FC!$D:$D,Help2_FC!AH:AH)</f>
        <v>0</v>
      </c>
      <c r="AL767" s="979">
        <f>_xlfn.XLOOKUP($D767,Help2_FC!$D:$D,Help2_FC!AI:AI)</f>
        <v>0</v>
      </c>
      <c r="AM767" s="979">
        <f>_xlfn.XLOOKUP($D767,Help2_FC!$D:$D,Help2_FC!AJ:AJ)</f>
        <v>0</v>
      </c>
      <c r="AN767" s="979">
        <f>_xlfn.XLOOKUP($D767,Help2_FC!$D:$D,Help2_FC!AK:AK)</f>
        <v>0</v>
      </c>
    </row>
    <row r="768" spans="1:40" x14ac:dyDescent="0.2">
      <c r="A768" s="1">
        <v>45692</v>
      </c>
      <c r="B768">
        <f t="shared" si="82"/>
        <v>2</v>
      </c>
      <c r="C768">
        <f t="shared" si="83"/>
        <v>2025</v>
      </c>
      <c r="D768" s="872" t="str">
        <f t="shared" si="80"/>
        <v>02´2025</v>
      </c>
      <c r="F768" s="2">
        <f t="shared" si="81"/>
        <v>24</v>
      </c>
      <c r="G768" s="1483">
        <f t="shared" si="84"/>
        <v>3.5714285714285712E-2</v>
      </c>
      <c r="H768" s="5">
        <f t="shared" si="85"/>
        <v>1</v>
      </c>
      <c r="I768" s="995">
        <f>VLOOKUP($D768,Help2!$D$26:$T$37,5)</f>
        <v>0</v>
      </c>
      <c r="J768" s="979">
        <f>VLOOKUP($D768,Help2!$D$26:$T$37,6)</f>
        <v>0</v>
      </c>
      <c r="K768" s="979">
        <f>VLOOKUP($D768,Help2!$D$26:$T$37,7)</f>
        <v>0</v>
      </c>
      <c r="L768" s="979">
        <f>VLOOKUP($D768,Help2!$D$26:$T$37,8)</f>
        <v>0</v>
      </c>
      <c r="M768" s="979">
        <f>VLOOKUP($D768,Help2!$D$26:$T$37,9)</f>
        <v>0</v>
      </c>
      <c r="N768" s="979">
        <f>VLOOKUP($D768,Help2!$D$26:$T$37,10)</f>
        <v>0</v>
      </c>
      <c r="P768" s="979">
        <f>VLOOKUP($D768,Help2!$D$2:$T$25,3)</f>
        <v>672</v>
      </c>
      <c r="Q768" s="979">
        <f t="shared" si="86"/>
        <v>672</v>
      </c>
      <c r="Y768" s="979">
        <f>_xlfn.XLOOKUP($D768,Help2_FC!$D:$D,Help2_FC!V:V)</f>
        <v>0</v>
      </c>
      <c r="Z768" s="979">
        <f>_xlfn.XLOOKUP($D768,Help2_FC!$D:$D,Help2_FC!W:W)</f>
        <v>0</v>
      </c>
      <c r="AA768" s="979">
        <f>_xlfn.XLOOKUP($D768,Help2_FC!$D:$D,Help2_FC!X:X)</f>
        <v>0</v>
      </c>
      <c r="AB768" s="979">
        <f>_xlfn.XLOOKUP($D768,Help2_FC!$D:$D,Help2_FC!Y:Y)</f>
        <v>0</v>
      </c>
      <c r="AC768" s="979">
        <f>_xlfn.XLOOKUP($D768,Help2_FC!$D:$D,Help2_FC!Z:Z)</f>
        <v>0</v>
      </c>
      <c r="AD768" s="979">
        <f>_xlfn.XLOOKUP($D768,Help2_FC!$D:$D,Help2_FC!AA:AA)</f>
        <v>0</v>
      </c>
      <c r="AE768" s="979">
        <f>_xlfn.XLOOKUP($D768,Help2_FC!$D:$D,Help2_FC!AB:AB)</f>
        <v>0</v>
      </c>
      <c r="AF768" s="979">
        <f>_xlfn.XLOOKUP($D768,Help2_FC!$D:$D,Help2_FC!AC:AC)</f>
        <v>0</v>
      </c>
      <c r="AG768" s="979">
        <f>_xlfn.XLOOKUP($D768,Help2_FC!$D:$D,Help2_FC!AD:AD)</f>
        <v>0</v>
      </c>
      <c r="AH768" s="979">
        <f>_xlfn.XLOOKUP($D768,Help2_FC!$D:$D,Help2_FC!AE:AE)</f>
        <v>0</v>
      </c>
      <c r="AI768" s="979">
        <f>_xlfn.XLOOKUP($D768,Help2_FC!$D:$D,Help2_FC!AF:AF)</f>
        <v>0</v>
      </c>
      <c r="AJ768" s="979">
        <f>_xlfn.XLOOKUP($D768,Help2_FC!$D:$D,Help2_FC!AG:AG)</f>
        <v>0</v>
      </c>
      <c r="AK768" s="979">
        <f>_xlfn.XLOOKUP($D768,Help2_FC!$D:$D,Help2_FC!AH:AH)</f>
        <v>0</v>
      </c>
      <c r="AL768" s="979">
        <f>_xlfn.XLOOKUP($D768,Help2_FC!$D:$D,Help2_FC!AI:AI)</f>
        <v>0</v>
      </c>
      <c r="AM768" s="979">
        <f>_xlfn.XLOOKUP($D768,Help2_FC!$D:$D,Help2_FC!AJ:AJ)</f>
        <v>0</v>
      </c>
      <c r="AN768" s="979">
        <f>_xlfn.XLOOKUP($D768,Help2_FC!$D:$D,Help2_FC!AK:AK)</f>
        <v>0</v>
      </c>
    </row>
    <row r="769" spans="1:40" x14ac:dyDescent="0.2">
      <c r="A769" s="1">
        <v>45693</v>
      </c>
      <c r="B769">
        <f t="shared" si="82"/>
        <v>2</v>
      </c>
      <c r="C769">
        <f t="shared" si="83"/>
        <v>2025</v>
      </c>
      <c r="D769" s="872" t="str">
        <f t="shared" si="80"/>
        <v>02´2025</v>
      </c>
      <c r="F769" s="2">
        <f t="shared" si="81"/>
        <v>24</v>
      </c>
      <c r="G769" s="1483">
        <f t="shared" si="84"/>
        <v>3.5714285714285712E-2</v>
      </c>
      <c r="H769" s="5">
        <f t="shared" si="85"/>
        <v>1</v>
      </c>
      <c r="I769" s="995">
        <f>VLOOKUP($D769,Help2!$D$26:$T$37,5)</f>
        <v>0</v>
      </c>
      <c r="J769" s="979">
        <f>VLOOKUP($D769,Help2!$D$26:$T$37,6)</f>
        <v>0</v>
      </c>
      <c r="K769" s="979">
        <f>VLOOKUP($D769,Help2!$D$26:$T$37,7)</f>
        <v>0</v>
      </c>
      <c r="L769" s="979">
        <f>VLOOKUP($D769,Help2!$D$26:$T$37,8)</f>
        <v>0</v>
      </c>
      <c r="M769" s="979">
        <f>VLOOKUP($D769,Help2!$D$26:$T$37,9)</f>
        <v>0</v>
      </c>
      <c r="N769" s="979">
        <f>VLOOKUP($D769,Help2!$D$26:$T$37,10)</f>
        <v>0</v>
      </c>
      <c r="P769" s="979">
        <f>VLOOKUP($D769,Help2!$D$2:$T$25,3)</f>
        <v>672</v>
      </c>
      <c r="Q769" s="979">
        <f t="shared" si="86"/>
        <v>672</v>
      </c>
      <c r="Y769" s="979">
        <f>_xlfn.XLOOKUP($D769,Help2_FC!$D:$D,Help2_FC!V:V)</f>
        <v>0</v>
      </c>
      <c r="Z769" s="979">
        <f>_xlfn.XLOOKUP($D769,Help2_FC!$D:$D,Help2_FC!W:W)</f>
        <v>0</v>
      </c>
      <c r="AA769" s="979">
        <f>_xlfn.XLOOKUP($D769,Help2_FC!$D:$D,Help2_FC!X:X)</f>
        <v>0</v>
      </c>
      <c r="AB769" s="979">
        <f>_xlfn.XLOOKUP($D769,Help2_FC!$D:$D,Help2_FC!Y:Y)</f>
        <v>0</v>
      </c>
      <c r="AC769" s="979">
        <f>_xlfn.XLOOKUP($D769,Help2_FC!$D:$D,Help2_FC!Z:Z)</f>
        <v>0</v>
      </c>
      <c r="AD769" s="979">
        <f>_xlfn.XLOOKUP($D769,Help2_FC!$D:$D,Help2_FC!AA:AA)</f>
        <v>0</v>
      </c>
      <c r="AE769" s="979">
        <f>_xlfn.XLOOKUP($D769,Help2_FC!$D:$D,Help2_FC!AB:AB)</f>
        <v>0</v>
      </c>
      <c r="AF769" s="979">
        <f>_xlfn.XLOOKUP($D769,Help2_FC!$D:$D,Help2_FC!AC:AC)</f>
        <v>0</v>
      </c>
      <c r="AG769" s="979">
        <f>_xlfn.XLOOKUP($D769,Help2_FC!$D:$D,Help2_FC!AD:AD)</f>
        <v>0</v>
      </c>
      <c r="AH769" s="979">
        <f>_xlfn.XLOOKUP($D769,Help2_FC!$D:$D,Help2_FC!AE:AE)</f>
        <v>0</v>
      </c>
      <c r="AI769" s="979">
        <f>_xlfn.XLOOKUP($D769,Help2_FC!$D:$D,Help2_FC!AF:AF)</f>
        <v>0</v>
      </c>
      <c r="AJ769" s="979">
        <f>_xlfn.XLOOKUP($D769,Help2_FC!$D:$D,Help2_FC!AG:AG)</f>
        <v>0</v>
      </c>
      <c r="AK769" s="979">
        <f>_xlfn.XLOOKUP($D769,Help2_FC!$D:$D,Help2_FC!AH:AH)</f>
        <v>0</v>
      </c>
      <c r="AL769" s="979">
        <f>_xlfn.XLOOKUP($D769,Help2_FC!$D:$D,Help2_FC!AI:AI)</f>
        <v>0</v>
      </c>
      <c r="AM769" s="979">
        <f>_xlfn.XLOOKUP($D769,Help2_FC!$D:$D,Help2_FC!AJ:AJ)</f>
        <v>0</v>
      </c>
      <c r="AN769" s="979">
        <f>_xlfn.XLOOKUP($D769,Help2_FC!$D:$D,Help2_FC!AK:AK)</f>
        <v>0</v>
      </c>
    </row>
    <row r="770" spans="1:40" x14ac:dyDescent="0.2">
      <c r="A770" s="1">
        <v>45694</v>
      </c>
      <c r="B770">
        <f t="shared" si="82"/>
        <v>2</v>
      </c>
      <c r="C770">
        <f t="shared" si="83"/>
        <v>2025</v>
      </c>
      <c r="D770" s="872" t="str">
        <f t="shared" si="80"/>
        <v>02´2025</v>
      </c>
      <c r="F770" s="2">
        <f t="shared" si="81"/>
        <v>24</v>
      </c>
      <c r="G770" s="1483">
        <f t="shared" si="84"/>
        <v>3.5714285714285712E-2</v>
      </c>
      <c r="H770" s="5">
        <f t="shared" si="85"/>
        <v>1</v>
      </c>
      <c r="I770" s="995">
        <f>VLOOKUP($D770,Help2!$D$26:$T$37,5)</f>
        <v>0</v>
      </c>
      <c r="J770" s="979">
        <f>VLOOKUP($D770,Help2!$D$26:$T$37,6)</f>
        <v>0</v>
      </c>
      <c r="K770" s="979">
        <f>VLOOKUP($D770,Help2!$D$26:$T$37,7)</f>
        <v>0</v>
      </c>
      <c r="L770" s="979">
        <f>VLOOKUP($D770,Help2!$D$26:$T$37,8)</f>
        <v>0</v>
      </c>
      <c r="M770" s="979">
        <f>VLOOKUP($D770,Help2!$D$26:$T$37,9)</f>
        <v>0</v>
      </c>
      <c r="N770" s="979">
        <f>VLOOKUP($D770,Help2!$D$26:$T$37,10)</f>
        <v>0</v>
      </c>
      <c r="P770" s="979">
        <f>VLOOKUP($D770,Help2!$D$2:$T$25,3)</f>
        <v>672</v>
      </c>
      <c r="Q770" s="979">
        <f t="shared" si="86"/>
        <v>672</v>
      </c>
      <c r="Y770" s="979">
        <f>_xlfn.XLOOKUP($D770,Help2_FC!$D:$D,Help2_FC!V:V)</f>
        <v>0</v>
      </c>
      <c r="Z770" s="979">
        <f>_xlfn.XLOOKUP($D770,Help2_FC!$D:$D,Help2_FC!W:W)</f>
        <v>0</v>
      </c>
      <c r="AA770" s="979">
        <f>_xlfn.XLOOKUP($D770,Help2_FC!$D:$D,Help2_FC!X:X)</f>
        <v>0</v>
      </c>
      <c r="AB770" s="979">
        <f>_xlfn.XLOOKUP($D770,Help2_FC!$D:$D,Help2_FC!Y:Y)</f>
        <v>0</v>
      </c>
      <c r="AC770" s="979">
        <f>_xlfn.XLOOKUP($D770,Help2_FC!$D:$D,Help2_FC!Z:Z)</f>
        <v>0</v>
      </c>
      <c r="AD770" s="979">
        <f>_xlfn.XLOOKUP($D770,Help2_FC!$D:$D,Help2_FC!AA:AA)</f>
        <v>0</v>
      </c>
      <c r="AE770" s="979">
        <f>_xlfn.XLOOKUP($D770,Help2_FC!$D:$D,Help2_FC!AB:AB)</f>
        <v>0</v>
      </c>
      <c r="AF770" s="979">
        <f>_xlfn.XLOOKUP($D770,Help2_FC!$D:$D,Help2_FC!AC:AC)</f>
        <v>0</v>
      </c>
      <c r="AG770" s="979">
        <f>_xlfn.XLOOKUP($D770,Help2_FC!$D:$D,Help2_FC!AD:AD)</f>
        <v>0</v>
      </c>
      <c r="AH770" s="979">
        <f>_xlfn.XLOOKUP($D770,Help2_FC!$D:$D,Help2_FC!AE:AE)</f>
        <v>0</v>
      </c>
      <c r="AI770" s="979">
        <f>_xlfn.XLOOKUP($D770,Help2_FC!$D:$D,Help2_FC!AF:AF)</f>
        <v>0</v>
      </c>
      <c r="AJ770" s="979">
        <f>_xlfn.XLOOKUP($D770,Help2_FC!$D:$D,Help2_FC!AG:AG)</f>
        <v>0</v>
      </c>
      <c r="AK770" s="979">
        <f>_xlfn.XLOOKUP($D770,Help2_FC!$D:$D,Help2_FC!AH:AH)</f>
        <v>0</v>
      </c>
      <c r="AL770" s="979">
        <f>_xlfn.XLOOKUP($D770,Help2_FC!$D:$D,Help2_FC!AI:AI)</f>
        <v>0</v>
      </c>
      <c r="AM770" s="979">
        <f>_xlfn.XLOOKUP($D770,Help2_FC!$D:$D,Help2_FC!AJ:AJ)</f>
        <v>0</v>
      </c>
      <c r="AN770" s="979">
        <f>_xlfn.XLOOKUP($D770,Help2_FC!$D:$D,Help2_FC!AK:AK)</f>
        <v>0</v>
      </c>
    </row>
    <row r="771" spans="1:40" x14ac:dyDescent="0.2">
      <c r="A771" s="1">
        <v>45695</v>
      </c>
      <c r="B771">
        <f t="shared" si="82"/>
        <v>2</v>
      </c>
      <c r="C771">
        <f t="shared" si="83"/>
        <v>2025</v>
      </c>
      <c r="D771" s="872" t="str">
        <f t="shared" si="80"/>
        <v>02´2025</v>
      </c>
      <c r="F771" s="2">
        <f t="shared" si="81"/>
        <v>24</v>
      </c>
      <c r="G771" s="1483">
        <f t="shared" si="84"/>
        <v>3.5714285714285712E-2</v>
      </c>
      <c r="H771" s="5">
        <f t="shared" si="85"/>
        <v>1</v>
      </c>
      <c r="I771" s="995">
        <f>VLOOKUP($D771,Help2!$D$26:$T$37,5)</f>
        <v>0</v>
      </c>
      <c r="J771" s="979">
        <f>VLOOKUP($D771,Help2!$D$26:$T$37,6)</f>
        <v>0</v>
      </c>
      <c r="K771" s="979">
        <f>VLOOKUP($D771,Help2!$D$26:$T$37,7)</f>
        <v>0</v>
      </c>
      <c r="L771" s="979">
        <f>VLOOKUP($D771,Help2!$D$26:$T$37,8)</f>
        <v>0</v>
      </c>
      <c r="M771" s="979">
        <f>VLOOKUP($D771,Help2!$D$26:$T$37,9)</f>
        <v>0</v>
      </c>
      <c r="N771" s="979">
        <f>VLOOKUP($D771,Help2!$D$26:$T$37,10)</f>
        <v>0</v>
      </c>
      <c r="P771" s="979">
        <f>VLOOKUP($D771,Help2!$D$2:$T$25,3)</f>
        <v>672</v>
      </c>
      <c r="Q771" s="979">
        <f t="shared" si="86"/>
        <v>672</v>
      </c>
      <c r="Y771" s="979">
        <f>_xlfn.XLOOKUP($D771,Help2_FC!$D:$D,Help2_FC!V:V)</f>
        <v>0</v>
      </c>
      <c r="Z771" s="979">
        <f>_xlfn.XLOOKUP($D771,Help2_FC!$D:$D,Help2_FC!W:W)</f>
        <v>0</v>
      </c>
      <c r="AA771" s="979">
        <f>_xlfn.XLOOKUP($D771,Help2_FC!$D:$D,Help2_FC!X:X)</f>
        <v>0</v>
      </c>
      <c r="AB771" s="979">
        <f>_xlfn.XLOOKUP($D771,Help2_FC!$D:$D,Help2_FC!Y:Y)</f>
        <v>0</v>
      </c>
      <c r="AC771" s="979">
        <f>_xlfn.XLOOKUP($D771,Help2_FC!$D:$D,Help2_FC!Z:Z)</f>
        <v>0</v>
      </c>
      <c r="AD771" s="979">
        <f>_xlfn.XLOOKUP($D771,Help2_FC!$D:$D,Help2_FC!AA:AA)</f>
        <v>0</v>
      </c>
      <c r="AE771" s="979">
        <f>_xlfn.XLOOKUP($D771,Help2_FC!$D:$D,Help2_FC!AB:AB)</f>
        <v>0</v>
      </c>
      <c r="AF771" s="979">
        <f>_xlfn.XLOOKUP($D771,Help2_FC!$D:$D,Help2_FC!AC:AC)</f>
        <v>0</v>
      </c>
      <c r="AG771" s="979">
        <f>_xlfn.XLOOKUP($D771,Help2_FC!$D:$D,Help2_FC!AD:AD)</f>
        <v>0</v>
      </c>
      <c r="AH771" s="979">
        <f>_xlfn.XLOOKUP($D771,Help2_FC!$D:$D,Help2_FC!AE:AE)</f>
        <v>0</v>
      </c>
      <c r="AI771" s="979">
        <f>_xlfn.XLOOKUP($D771,Help2_FC!$D:$D,Help2_FC!AF:AF)</f>
        <v>0</v>
      </c>
      <c r="AJ771" s="979">
        <f>_xlfn.XLOOKUP($D771,Help2_FC!$D:$D,Help2_FC!AG:AG)</f>
        <v>0</v>
      </c>
      <c r="AK771" s="979">
        <f>_xlfn.XLOOKUP($D771,Help2_FC!$D:$D,Help2_FC!AH:AH)</f>
        <v>0</v>
      </c>
      <c r="AL771" s="979">
        <f>_xlfn.XLOOKUP($D771,Help2_FC!$D:$D,Help2_FC!AI:AI)</f>
        <v>0</v>
      </c>
      <c r="AM771" s="979">
        <f>_xlfn.XLOOKUP($D771,Help2_FC!$D:$D,Help2_FC!AJ:AJ)</f>
        <v>0</v>
      </c>
      <c r="AN771" s="979">
        <f>_xlfn.XLOOKUP($D771,Help2_FC!$D:$D,Help2_FC!AK:AK)</f>
        <v>0</v>
      </c>
    </row>
    <row r="772" spans="1:40" x14ac:dyDescent="0.2">
      <c r="A772" s="1">
        <v>45696</v>
      </c>
      <c r="B772">
        <f t="shared" si="82"/>
        <v>2</v>
      </c>
      <c r="C772">
        <f t="shared" si="83"/>
        <v>2025</v>
      </c>
      <c r="D772" s="872" t="str">
        <f t="shared" si="80"/>
        <v>02´2025</v>
      </c>
      <c r="F772" s="2">
        <f t="shared" si="81"/>
        <v>24</v>
      </c>
      <c r="G772" s="1483">
        <f t="shared" si="84"/>
        <v>3.5714285714285712E-2</v>
      </c>
      <c r="H772" s="5">
        <f t="shared" si="85"/>
        <v>1</v>
      </c>
      <c r="I772" s="995">
        <f>VLOOKUP($D772,Help2!$D$26:$T$37,5)</f>
        <v>0</v>
      </c>
      <c r="J772" s="979">
        <f>VLOOKUP($D772,Help2!$D$26:$T$37,6)</f>
        <v>0</v>
      </c>
      <c r="K772" s="979">
        <f>VLOOKUP($D772,Help2!$D$26:$T$37,7)</f>
        <v>0</v>
      </c>
      <c r="L772" s="979">
        <f>VLOOKUP($D772,Help2!$D$26:$T$37,8)</f>
        <v>0</v>
      </c>
      <c r="M772" s="979">
        <f>VLOOKUP($D772,Help2!$D$26:$T$37,9)</f>
        <v>0</v>
      </c>
      <c r="N772" s="979">
        <f>VLOOKUP($D772,Help2!$D$26:$T$37,10)</f>
        <v>0</v>
      </c>
      <c r="P772" s="979">
        <f>VLOOKUP($D772,Help2!$D$2:$T$25,3)</f>
        <v>672</v>
      </c>
      <c r="Q772" s="979">
        <f t="shared" si="86"/>
        <v>672</v>
      </c>
      <c r="Y772" s="979">
        <f>_xlfn.XLOOKUP($D772,Help2_FC!$D:$D,Help2_FC!V:V)</f>
        <v>0</v>
      </c>
      <c r="Z772" s="979">
        <f>_xlfn.XLOOKUP($D772,Help2_FC!$D:$D,Help2_FC!W:W)</f>
        <v>0</v>
      </c>
      <c r="AA772" s="979">
        <f>_xlfn.XLOOKUP($D772,Help2_FC!$D:$D,Help2_FC!X:X)</f>
        <v>0</v>
      </c>
      <c r="AB772" s="979">
        <f>_xlfn.XLOOKUP($D772,Help2_FC!$D:$D,Help2_FC!Y:Y)</f>
        <v>0</v>
      </c>
      <c r="AC772" s="979">
        <f>_xlfn.XLOOKUP($D772,Help2_FC!$D:$D,Help2_FC!Z:Z)</f>
        <v>0</v>
      </c>
      <c r="AD772" s="979">
        <f>_xlfn.XLOOKUP($D772,Help2_FC!$D:$D,Help2_FC!AA:AA)</f>
        <v>0</v>
      </c>
      <c r="AE772" s="979">
        <f>_xlfn.XLOOKUP($D772,Help2_FC!$D:$D,Help2_FC!AB:AB)</f>
        <v>0</v>
      </c>
      <c r="AF772" s="979">
        <f>_xlfn.XLOOKUP($D772,Help2_FC!$D:$D,Help2_FC!AC:AC)</f>
        <v>0</v>
      </c>
      <c r="AG772" s="979">
        <f>_xlfn.XLOOKUP($D772,Help2_FC!$D:$D,Help2_FC!AD:AD)</f>
        <v>0</v>
      </c>
      <c r="AH772" s="979">
        <f>_xlfn.XLOOKUP($D772,Help2_FC!$D:$D,Help2_FC!AE:AE)</f>
        <v>0</v>
      </c>
      <c r="AI772" s="979">
        <f>_xlfn.XLOOKUP($D772,Help2_FC!$D:$D,Help2_FC!AF:AF)</f>
        <v>0</v>
      </c>
      <c r="AJ772" s="979">
        <f>_xlfn.XLOOKUP($D772,Help2_FC!$D:$D,Help2_FC!AG:AG)</f>
        <v>0</v>
      </c>
      <c r="AK772" s="979">
        <f>_xlfn.XLOOKUP($D772,Help2_FC!$D:$D,Help2_FC!AH:AH)</f>
        <v>0</v>
      </c>
      <c r="AL772" s="979">
        <f>_xlfn.XLOOKUP($D772,Help2_FC!$D:$D,Help2_FC!AI:AI)</f>
        <v>0</v>
      </c>
      <c r="AM772" s="979">
        <f>_xlfn.XLOOKUP($D772,Help2_FC!$D:$D,Help2_FC!AJ:AJ)</f>
        <v>0</v>
      </c>
      <c r="AN772" s="979">
        <f>_xlfn.XLOOKUP($D772,Help2_FC!$D:$D,Help2_FC!AK:AK)</f>
        <v>0</v>
      </c>
    </row>
    <row r="773" spans="1:40" x14ac:dyDescent="0.2">
      <c r="A773" s="1">
        <v>45697</v>
      </c>
      <c r="B773">
        <f t="shared" si="82"/>
        <v>2</v>
      </c>
      <c r="C773">
        <f t="shared" si="83"/>
        <v>2025</v>
      </c>
      <c r="D773" s="872" t="str">
        <f t="shared" si="80"/>
        <v>02´2025</v>
      </c>
      <c r="F773" s="2">
        <f t="shared" si="81"/>
        <v>24</v>
      </c>
      <c r="G773" s="1483">
        <f t="shared" si="84"/>
        <v>3.5714285714285712E-2</v>
      </c>
      <c r="H773" s="5">
        <f t="shared" si="85"/>
        <v>1</v>
      </c>
      <c r="I773" s="995">
        <f>VLOOKUP($D773,Help2!$D$26:$T$37,5)</f>
        <v>0</v>
      </c>
      <c r="J773" s="979">
        <f>VLOOKUP($D773,Help2!$D$26:$T$37,6)</f>
        <v>0</v>
      </c>
      <c r="K773" s="979">
        <f>VLOOKUP($D773,Help2!$D$26:$T$37,7)</f>
        <v>0</v>
      </c>
      <c r="L773" s="979">
        <f>VLOOKUP($D773,Help2!$D$26:$T$37,8)</f>
        <v>0</v>
      </c>
      <c r="M773" s="979">
        <f>VLOOKUP($D773,Help2!$D$26:$T$37,9)</f>
        <v>0</v>
      </c>
      <c r="N773" s="979">
        <f>VLOOKUP($D773,Help2!$D$26:$T$37,10)</f>
        <v>0</v>
      </c>
      <c r="P773" s="979">
        <f>VLOOKUP($D773,Help2!$D$2:$T$25,3)</f>
        <v>672</v>
      </c>
      <c r="Q773" s="979">
        <f t="shared" si="86"/>
        <v>672</v>
      </c>
      <c r="Y773" s="979">
        <f>_xlfn.XLOOKUP($D773,Help2_FC!$D:$D,Help2_FC!V:V)</f>
        <v>0</v>
      </c>
      <c r="Z773" s="979">
        <f>_xlfn.XLOOKUP($D773,Help2_FC!$D:$D,Help2_FC!W:W)</f>
        <v>0</v>
      </c>
      <c r="AA773" s="979">
        <f>_xlfn.XLOOKUP($D773,Help2_FC!$D:$D,Help2_FC!X:X)</f>
        <v>0</v>
      </c>
      <c r="AB773" s="979">
        <f>_xlfn.XLOOKUP($D773,Help2_FC!$D:$D,Help2_FC!Y:Y)</f>
        <v>0</v>
      </c>
      <c r="AC773" s="979">
        <f>_xlfn.XLOOKUP($D773,Help2_FC!$D:$D,Help2_FC!Z:Z)</f>
        <v>0</v>
      </c>
      <c r="AD773" s="979">
        <f>_xlfn.XLOOKUP($D773,Help2_FC!$D:$D,Help2_FC!AA:AA)</f>
        <v>0</v>
      </c>
      <c r="AE773" s="979">
        <f>_xlfn.XLOOKUP($D773,Help2_FC!$D:$D,Help2_FC!AB:AB)</f>
        <v>0</v>
      </c>
      <c r="AF773" s="979">
        <f>_xlfn.XLOOKUP($D773,Help2_FC!$D:$D,Help2_FC!AC:AC)</f>
        <v>0</v>
      </c>
      <c r="AG773" s="979">
        <f>_xlfn.XLOOKUP($D773,Help2_FC!$D:$D,Help2_FC!AD:AD)</f>
        <v>0</v>
      </c>
      <c r="AH773" s="979">
        <f>_xlfn.XLOOKUP($D773,Help2_FC!$D:$D,Help2_FC!AE:AE)</f>
        <v>0</v>
      </c>
      <c r="AI773" s="979">
        <f>_xlfn.XLOOKUP($D773,Help2_FC!$D:$D,Help2_FC!AF:AF)</f>
        <v>0</v>
      </c>
      <c r="AJ773" s="979">
        <f>_xlfn.XLOOKUP($D773,Help2_FC!$D:$D,Help2_FC!AG:AG)</f>
        <v>0</v>
      </c>
      <c r="AK773" s="979">
        <f>_xlfn.XLOOKUP($D773,Help2_FC!$D:$D,Help2_FC!AH:AH)</f>
        <v>0</v>
      </c>
      <c r="AL773" s="979">
        <f>_xlfn.XLOOKUP($D773,Help2_FC!$D:$D,Help2_FC!AI:AI)</f>
        <v>0</v>
      </c>
      <c r="AM773" s="979">
        <f>_xlfn.XLOOKUP($D773,Help2_FC!$D:$D,Help2_FC!AJ:AJ)</f>
        <v>0</v>
      </c>
      <c r="AN773" s="979">
        <f>_xlfn.XLOOKUP($D773,Help2_FC!$D:$D,Help2_FC!AK:AK)</f>
        <v>0</v>
      </c>
    </row>
    <row r="774" spans="1:40" x14ac:dyDescent="0.2">
      <c r="A774" s="1">
        <v>45698</v>
      </c>
      <c r="B774">
        <f t="shared" si="82"/>
        <v>2</v>
      </c>
      <c r="C774">
        <f t="shared" si="83"/>
        <v>2025</v>
      </c>
      <c r="D774" s="872" t="str">
        <f t="shared" si="80"/>
        <v>02´2025</v>
      </c>
      <c r="F774" s="2">
        <f t="shared" si="81"/>
        <v>24</v>
      </c>
      <c r="G774" s="1483">
        <f t="shared" si="84"/>
        <v>3.5714285714285712E-2</v>
      </c>
      <c r="H774" s="5">
        <f t="shared" si="85"/>
        <v>1</v>
      </c>
      <c r="I774" s="995">
        <f>VLOOKUP($D774,Help2!$D$26:$T$37,5)</f>
        <v>0</v>
      </c>
      <c r="J774" s="979">
        <f>VLOOKUP($D774,Help2!$D$26:$T$37,6)</f>
        <v>0</v>
      </c>
      <c r="K774" s="979">
        <f>VLOOKUP($D774,Help2!$D$26:$T$37,7)</f>
        <v>0</v>
      </c>
      <c r="L774" s="979">
        <f>VLOOKUP($D774,Help2!$D$26:$T$37,8)</f>
        <v>0</v>
      </c>
      <c r="M774" s="979">
        <f>VLOOKUP($D774,Help2!$D$26:$T$37,9)</f>
        <v>0</v>
      </c>
      <c r="N774" s="979">
        <f>VLOOKUP($D774,Help2!$D$26:$T$37,10)</f>
        <v>0</v>
      </c>
      <c r="P774" s="979">
        <f>VLOOKUP($D774,Help2!$D$2:$T$25,3)</f>
        <v>672</v>
      </c>
      <c r="Q774" s="979">
        <f t="shared" si="86"/>
        <v>672</v>
      </c>
      <c r="Y774" s="979">
        <f>_xlfn.XLOOKUP($D774,Help2_FC!$D:$D,Help2_FC!V:V)</f>
        <v>0</v>
      </c>
      <c r="Z774" s="979">
        <f>_xlfn.XLOOKUP($D774,Help2_FC!$D:$D,Help2_FC!W:W)</f>
        <v>0</v>
      </c>
      <c r="AA774" s="979">
        <f>_xlfn.XLOOKUP($D774,Help2_FC!$D:$D,Help2_FC!X:X)</f>
        <v>0</v>
      </c>
      <c r="AB774" s="979">
        <f>_xlfn.XLOOKUP($D774,Help2_FC!$D:$D,Help2_FC!Y:Y)</f>
        <v>0</v>
      </c>
      <c r="AC774" s="979">
        <f>_xlfn.XLOOKUP($D774,Help2_FC!$D:$D,Help2_FC!Z:Z)</f>
        <v>0</v>
      </c>
      <c r="AD774" s="979">
        <f>_xlfn.XLOOKUP($D774,Help2_FC!$D:$D,Help2_FC!AA:AA)</f>
        <v>0</v>
      </c>
      <c r="AE774" s="979">
        <f>_xlfn.XLOOKUP($D774,Help2_FC!$D:$D,Help2_FC!AB:AB)</f>
        <v>0</v>
      </c>
      <c r="AF774" s="979">
        <f>_xlfn.XLOOKUP($D774,Help2_FC!$D:$D,Help2_FC!AC:AC)</f>
        <v>0</v>
      </c>
      <c r="AG774" s="979">
        <f>_xlfn.XLOOKUP($D774,Help2_FC!$D:$D,Help2_FC!AD:AD)</f>
        <v>0</v>
      </c>
      <c r="AH774" s="979">
        <f>_xlfn.XLOOKUP($D774,Help2_FC!$D:$D,Help2_FC!AE:AE)</f>
        <v>0</v>
      </c>
      <c r="AI774" s="979">
        <f>_xlfn.XLOOKUP($D774,Help2_FC!$D:$D,Help2_FC!AF:AF)</f>
        <v>0</v>
      </c>
      <c r="AJ774" s="979">
        <f>_xlfn.XLOOKUP($D774,Help2_FC!$D:$D,Help2_FC!AG:AG)</f>
        <v>0</v>
      </c>
      <c r="AK774" s="979">
        <f>_xlfn.XLOOKUP($D774,Help2_FC!$D:$D,Help2_FC!AH:AH)</f>
        <v>0</v>
      </c>
      <c r="AL774" s="979">
        <f>_xlfn.XLOOKUP($D774,Help2_FC!$D:$D,Help2_FC!AI:AI)</f>
        <v>0</v>
      </c>
      <c r="AM774" s="979">
        <f>_xlfn.XLOOKUP($D774,Help2_FC!$D:$D,Help2_FC!AJ:AJ)</f>
        <v>0</v>
      </c>
      <c r="AN774" s="979">
        <f>_xlfn.XLOOKUP($D774,Help2_FC!$D:$D,Help2_FC!AK:AK)</f>
        <v>0</v>
      </c>
    </row>
    <row r="775" spans="1:40" x14ac:dyDescent="0.2">
      <c r="A775" s="1">
        <v>45699</v>
      </c>
      <c r="B775">
        <f t="shared" si="82"/>
        <v>2</v>
      </c>
      <c r="C775">
        <f t="shared" si="83"/>
        <v>2025</v>
      </c>
      <c r="D775" s="872" t="str">
        <f t="shared" si="80"/>
        <v>02´2025</v>
      </c>
      <c r="F775" s="2">
        <f t="shared" si="81"/>
        <v>24</v>
      </c>
      <c r="G775" s="1483">
        <f t="shared" si="84"/>
        <v>3.5714285714285712E-2</v>
      </c>
      <c r="H775" s="5">
        <f t="shared" si="85"/>
        <v>1</v>
      </c>
      <c r="I775" s="995">
        <f>VLOOKUP($D775,Help2!$D$26:$T$37,5)</f>
        <v>0</v>
      </c>
      <c r="J775" s="979">
        <f>VLOOKUP($D775,Help2!$D$26:$T$37,6)</f>
        <v>0</v>
      </c>
      <c r="K775" s="979">
        <f>VLOOKUP($D775,Help2!$D$26:$T$37,7)</f>
        <v>0</v>
      </c>
      <c r="L775" s="979">
        <f>VLOOKUP($D775,Help2!$D$26:$T$37,8)</f>
        <v>0</v>
      </c>
      <c r="M775" s="979">
        <f>VLOOKUP($D775,Help2!$D$26:$T$37,9)</f>
        <v>0</v>
      </c>
      <c r="N775" s="979">
        <f>VLOOKUP($D775,Help2!$D$26:$T$37,10)</f>
        <v>0</v>
      </c>
      <c r="P775" s="979">
        <f>VLOOKUP($D775,Help2!$D$2:$T$25,3)</f>
        <v>672</v>
      </c>
      <c r="Q775" s="979">
        <f t="shared" si="86"/>
        <v>672</v>
      </c>
      <c r="Y775" s="979">
        <f>_xlfn.XLOOKUP($D775,Help2_FC!$D:$D,Help2_FC!V:V)</f>
        <v>0</v>
      </c>
      <c r="Z775" s="979">
        <f>_xlfn.XLOOKUP($D775,Help2_FC!$D:$D,Help2_FC!W:W)</f>
        <v>0</v>
      </c>
      <c r="AA775" s="979">
        <f>_xlfn.XLOOKUP($D775,Help2_FC!$D:$D,Help2_FC!X:X)</f>
        <v>0</v>
      </c>
      <c r="AB775" s="979">
        <f>_xlfn.XLOOKUP($D775,Help2_FC!$D:$D,Help2_FC!Y:Y)</f>
        <v>0</v>
      </c>
      <c r="AC775" s="979">
        <f>_xlfn.XLOOKUP($D775,Help2_FC!$D:$D,Help2_FC!Z:Z)</f>
        <v>0</v>
      </c>
      <c r="AD775" s="979">
        <f>_xlfn.XLOOKUP($D775,Help2_FC!$D:$D,Help2_FC!AA:AA)</f>
        <v>0</v>
      </c>
      <c r="AE775" s="979">
        <f>_xlfn.XLOOKUP($D775,Help2_FC!$D:$D,Help2_FC!AB:AB)</f>
        <v>0</v>
      </c>
      <c r="AF775" s="979">
        <f>_xlfn.XLOOKUP($D775,Help2_FC!$D:$D,Help2_FC!AC:AC)</f>
        <v>0</v>
      </c>
      <c r="AG775" s="979">
        <f>_xlfn.XLOOKUP($D775,Help2_FC!$D:$D,Help2_FC!AD:AD)</f>
        <v>0</v>
      </c>
      <c r="AH775" s="979">
        <f>_xlfn.XLOOKUP($D775,Help2_FC!$D:$D,Help2_FC!AE:AE)</f>
        <v>0</v>
      </c>
      <c r="AI775" s="979">
        <f>_xlfn.XLOOKUP($D775,Help2_FC!$D:$D,Help2_FC!AF:AF)</f>
        <v>0</v>
      </c>
      <c r="AJ775" s="979">
        <f>_xlfn.XLOOKUP($D775,Help2_FC!$D:$D,Help2_FC!AG:AG)</f>
        <v>0</v>
      </c>
      <c r="AK775" s="979">
        <f>_xlfn.XLOOKUP($D775,Help2_FC!$D:$D,Help2_FC!AH:AH)</f>
        <v>0</v>
      </c>
      <c r="AL775" s="979">
        <f>_xlfn.XLOOKUP($D775,Help2_FC!$D:$D,Help2_FC!AI:AI)</f>
        <v>0</v>
      </c>
      <c r="AM775" s="979">
        <f>_xlfn.XLOOKUP($D775,Help2_FC!$D:$D,Help2_FC!AJ:AJ)</f>
        <v>0</v>
      </c>
      <c r="AN775" s="979">
        <f>_xlfn.XLOOKUP($D775,Help2_FC!$D:$D,Help2_FC!AK:AK)</f>
        <v>0</v>
      </c>
    </row>
    <row r="776" spans="1:40" x14ac:dyDescent="0.2">
      <c r="A776" s="1">
        <v>45700</v>
      </c>
      <c r="B776">
        <f t="shared" si="82"/>
        <v>2</v>
      </c>
      <c r="C776">
        <f t="shared" si="83"/>
        <v>2025</v>
      </c>
      <c r="D776" s="872" t="str">
        <f t="shared" si="80"/>
        <v>02´2025</v>
      </c>
      <c r="F776" s="2">
        <f t="shared" si="81"/>
        <v>24</v>
      </c>
      <c r="G776" s="1483">
        <f t="shared" si="84"/>
        <v>3.5714285714285712E-2</v>
      </c>
      <c r="H776" s="5">
        <f t="shared" si="85"/>
        <v>1</v>
      </c>
      <c r="I776" s="995">
        <f>VLOOKUP($D776,Help2!$D$26:$T$37,5)</f>
        <v>0</v>
      </c>
      <c r="J776" s="979">
        <f>VLOOKUP($D776,Help2!$D$26:$T$37,6)</f>
        <v>0</v>
      </c>
      <c r="K776" s="979">
        <f>VLOOKUP($D776,Help2!$D$26:$T$37,7)</f>
        <v>0</v>
      </c>
      <c r="L776" s="979">
        <f>VLOOKUP($D776,Help2!$D$26:$T$37,8)</f>
        <v>0</v>
      </c>
      <c r="M776" s="979">
        <f>VLOOKUP($D776,Help2!$D$26:$T$37,9)</f>
        <v>0</v>
      </c>
      <c r="N776" s="979">
        <f>VLOOKUP($D776,Help2!$D$26:$T$37,10)</f>
        <v>0</v>
      </c>
      <c r="P776" s="979">
        <f>VLOOKUP($D776,Help2!$D$2:$T$25,3)</f>
        <v>672</v>
      </c>
      <c r="Q776" s="979">
        <f t="shared" si="86"/>
        <v>672</v>
      </c>
      <c r="Y776" s="979">
        <f>_xlfn.XLOOKUP($D776,Help2_FC!$D:$D,Help2_FC!V:V)</f>
        <v>0</v>
      </c>
      <c r="Z776" s="979">
        <f>_xlfn.XLOOKUP($D776,Help2_FC!$D:$D,Help2_FC!W:W)</f>
        <v>0</v>
      </c>
      <c r="AA776" s="979">
        <f>_xlfn.XLOOKUP($D776,Help2_FC!$D:$D,Help2_FC!X:X)</f>
        <v>0</v>
      </c>
      <c r="AB776" s="979">
        <f>_xlfn.XLOOKUP($D776,Help2_FC!$D:$D,Help2_FC!Y:Y)</f>
        <v>0</v>
      </c>
      <c r="AC776" s="979">
        <f>_xlfn.XLOOKUP($D776,Help2_FC!$D:$D,Help2_FC!Z:Z)</f>
        <v>0</v>
      </c>
      <c r="AD776" s="979">
        <f>_xlfn.XLOOKUP($D776,Help2_FC!$D:$D,Help2_FC!AA:AA)</f>
        <v>0</v>
      </c>
      <c r="AE776" s="979">
        <f>_xlfn.XLOOKUP($D776,Help2_FC!$D:$D,Help2_FC!AB:AB)</f>
        <v>0</v>
      </c>
      <c r="AF776" s="979">
        <f>_xlfn.XLOOKUP($D776,Help2_FC!$D:$D,Help2_FC!AC:AC)</f>
        <v>0</v>
      </c>
      <c r="AG776" s="979">
        <f>_xlfn.XLOOKUP($D776,Help2_FC!$D:$D,Help2_FC!AD:AD)</f>
        <v>0</v>
      </c>
      <c r="AH776" s="979">
        <f>_xlfn.XLOOKUP($D776,Help2_FC!$D:$D,Help2_FC!AE:AE)</f>
        <v>0</v>
      </c>
      <c r="AI776" s="979">
        <f>_xlfn.XLOOKUP($D776,Help2_FC!$D:$D,Help2_FC!AF:AF)</f>
        <v>0</v>
      </c>
      <c r="AJ776" s="979">
        <f>_xlfn.XLOOKUP($D776,Help2_FC!$D:$D,Help2_FC!AG:AG)</f>
        <v>0</v>
      </c>
      <c r="AK776" s="979">
        <f>_xlfn.XLOOKUP($D776,Help2_FC!$D:$D,Help2_FC!AH:AH)</f>
        <v>0</v>
      </c>
      <c r="AL776" s="979">
        <f>_xlfn.XLOOKUP($D776,Help2_FC!$D:$D,Help2_FC!AI:AI)</f>
        <v>0</v>
      </c>
      <c r="AM776" s="979">
        <f>_xlfn.XLOOKUP($D776,Help2_FC!$D:$D,Help2_FC!AJ:AJ)</f>
        <v>0</v>
      </c>
      <c r="AN776" s="979">
        <f>_xlfn.XLOOKUP($D776,Help2_FC!$D:$D,Help2_FC!AK:AK)</f>
        <v>0</v>
      </c>
    </row>
    <row r="777" spans="1:40" x14ac:dyDescent="0.2">
      <c r="A777" s="1">
        <v>45701</v>
      </c>
      <c r="B777">
        <f t="shared" si="82"/>
        <v>2</v>
      </c>
      <c r="C777">
        <f t="shared" si="83"/>
        <v>2025</v>
      </c>
      <c r="D777" s="872" t="str">
        <f t="shared" si="80"/>
        <v>02´2025</v>
      </c>
      <c r="F777" s="2">
        <f t="shared" si="81"/>
        <v>24</v>
      </c>
      <c r="G777" s="1483">
        <f t="shared" si="84"/>
        <v>3.5714285714285712E-2</v>
      </c>
      <c r="H777" s="5">
        <f t="shared" si="85"/>
        <v>1</v>
      </c>
      <c r="I777" s="995">
        <f>VLOOKUP($D777,Help2!$D$26:$T$37,5)</f>
        <v>0</v>
      </c>
      <c r="J777" s="979">
        <f>VLOOKUP($D777,Help2!$D$26:$T$37,6)</f>
        <v>0</v>
      </c>
      <c r="K777" s="979">
        <f>VLOOKUP($D777,Help2!$D$26:$T$37,7)</f>
        <v>0</v>
      </c>
      <c r="L777" s="979">
        <f>VLOOKUP($D777,Help2!$D$26:$T$37,8)</f>
        <v>0</v>
      </c>
      <c r="M777" s="979">
        <f>VLOOKUP($D777,Help2!$D$26:$T$37,9)</f>
        <v>0</v>
      </c>
      <c r="N777" s="979">
        <f>VLOOKUP($D777,Help2!$D$26:$T$37,10)</f>
        <v>0</v>
      </c>
      <c r="P777" s="979">
        <f>VLOOKUP($D777,Help2!$D$2:$T$25,3)</f>
        <v>672</v>
      </c>
      <c r="Q777" s="979">
        <f t="shared" si="86"/>
        <v>672</v>
      </c>
      <c r="Y777" s="979">
        <f>_xlfn.XLOOKUP($D777,Help2_FC!$D:$D,Help2_FC!V:V)</f>
        <v>0</v>
      </c>
      <c r="Z777" s="979">
        <f>_xlfn.XLOOKUP($D777,Help2_FC!$D:$D,Help2_FC!W:W)</f>
        <v>0</v>
      </c>
      <c r="AA777" s="979">
        <f>_xlfn.XLOOKUP($D777,Help2_FC!$D:$D,Help2_FC!X:X)</f>
        <v>0</v>
      </c>
      <c r="AB777" s="979">
        <f>_xlfn.XLOOKUP($D777,Help2_FC!$D:$D,Help2_FC!Y:Y)</f>
        <v>0</v>
      </c>
      <c r="AC777" s="979">
        <f>_xlfn.XLOOKUP($D777,Help2_FC!$D:$D,Help2_FC!Z:Z)</f>
        <v>0</v>
      </c>
      <c r="AD777" s="979">
        <f>_xlfn.XLOOKUP($D777,Help2_FC!$D:$D,Help2_FC!AA:AA)</f>
        <v>0</v>
      </c>
      <c r="AE777" s="979">
        <f>_xlfn.XLOOKUP($D777,Help2_FC!$D:$D,Help2_FC!AB:AB)</f>
        <v>0</v>
      </c>
      <c r="AF777" s="979">
        <f>_xlfn.XLOOKUP($D777,Help2_FC!$D:$D,Help2_FC!AC:AC)</f>
        <v>0</v>
      </c>
      <c r="AG777" s="979">
        <f>_xlfn.XLOOKUP($D777,Help2_FC!$D:$D,Help2_FC!AD:AD)</f>
        <v>0</v>
      </c>
      <c r="AH777" s="979">
        <f>_xlfn.XLOOKUP($D777,Help2_FC!$D:$D,Help2_FC!AE:AE)</f>
        <v>0</v>
      </c>
      <c r="AI777" s="979">
        <f>_xlfn.XLOOKUP($D777,Help2_FC!$D:$D,Help2_FC!AF:AF)</f>
        <v>0</v>
      </c>
      <c r="AJ777" s="979">
        <f>_xlfn.XLOOKUP($D777,Help2_FC!$D:$D,Help2_FC!AG:AG)</f>
        <v>0</v>
      </c>
      <c r="AK777" s="979">
        <f>_xlfn.XLOOKUP($D777,Help2_FC!$D:$D,Help2_FC!AH:AH)</f>
        <v>0</v>
      </c>
      <c r="AL777" s="979">
        <f>_xlfn.XLOOKUP($D777,Help2_FC!$D:$D,Help2_FC!AI:AI)</f>
        <v>0</v>
      </c>
      <c r="AM777" s="979">
        <f>_xlfn.XLOOKUP($D777,Help2_FC!$D:$D,Help2_FC!AJ:AJ)</f>
        <v>0</v>
      </c>
      <c r="AN777" s="979">
        <f>_xlfn.XLOOKUP($D777,Help2_FC!$D:$D,Help2_FC!AK:AK)</f>
        <v>0</v>
      </c>
    </row>
    <row r="778" spans="1:40" x14ac:dyDescent="0.2">
      <c r="A778" s="1">
        <v>45702</v>
      </c>
      <c r="B778">
        <f t="shared" si="82"/>
        <v>2</v>
      </c>
      <c r="C778">
        <f t="shared" si="83"/>
        <v>2025</v>
      </c>
      <c r="D778" s="872" t="str">
        <f t="shared" si="80"/>
        <v>02´2025</v>
      </c>
      <c r="F778" s="2">
        <f t="shared" si="81"/>
        <v>24</v>
      </c>
      <c r="G778" s="1483">
        <f t="shared" si="84"/>
        <v>3.5714285714285712E-2</v>
      </c>
      <c r="H778" s="5">
        <f t="shared" si="85"/>
        <v>1</v>
      </c>
      <c r="I778" s="995">
        <f>VLOOKUP($D778,Help2!$D$26:$T$37,5)</f>
        <v>0</v>
      </c>
      <c r="J778" s="979">
        <f>VLOOKUP($D778,Help2!$D$26:$T$37,6)</f>
        <v>0</v>
      </c>
      <c r="K778" s="979">
        <f>VLOOKUP($D778,Help2!$D$26:$T$37,7)</f>
        <v>0</v>
      </c>
      <c r="L778" s="979">
        <f>VLOOKUP($D778,Help2!$D$26:$T$37,8)</f>
        <v>0</v>
      </c>
      <c r="M778" s="979">
        <f>VLOOKUP($D778,Help2!$D$26:$T$37,9)</f>
        <v>0</v>
      </c>
      <c r="N778" s="979">
        <f>VLOOKUP($D778,Help2!$D$26:$T$37,10)</f>
        <v>0</v>
      </c>
      <c r="P778" s="979">
        <f>VLOOKUP($D778,Help2!$D$2:$T$25,3)</f>
        <v>672</v>
      </c>
      <c r="Q778" s="979">
        <f t="shared" si="86"/>
        <v>672</v>
      </c>
      <c r="Y778" s="979">
        <f>_xlfn.XLOOKUP($D778,Help2_FC!$D:$D,Help2_FC!V:V)</f>
        <v>0</v>
      </c>
      <c r="Z778" s="979">
        <f>_xlfn.XLOOKUP($D778,Help2_FC!$D:$D,Help2_FC!W:W)</f>
        <v>0</v>
      </c>
      <c r="AA778" s="979">
        <f>_xlfn.XLOOKUP($D778,Help2_FC!$D:$D,Help2_FC!X:X)</f>
        <v>0</v>
      </c>
      <c r="AB778" s="979">
        <f>_xlfn.XLOOKUP($D778,Help2_FC!$D:$D,Help2_FC!Y:Y)</f>
        <v>0</v>
      </c>
      <c r="AC778" s="979">
        <f>_xlfn.XLOOKUP($D778,Help2_FC!$D:$D,Help2_FC!Z:Z)</f>
        <v>0</v>
      </c>
      <c r="AD778" s="979">
        <f>_xlfn.XLOOKUP($D778,Help2_FC!$D:$D,Help2_FC!AA:AA)</f>
        <v>0</v>
      </c>
      <c r="AE778" s="979">
        <f>_xlfn.XLOOKUP($D778,Help2_FC!$D:$D,Help2_FC!AB:AB)</f>
        <v>0</v>
      </c>
      <c r="AF778" s="979">
        <f>_xlfn.XLOOKUP($D778,Help2_FC!$D:$D,Help2_FC!AC:AC)</f>
        <v>0</v>
      </c>
      <c r="AG778" s="979">
        <f>_xlfn.XLOOKUP($D778,Help2_FC!$D:$D,Help2_FC!AD:AD)</f>
        <v>0</v>
      </c>
      <c r="AH778" s="979">
        <f>_xlfn.XLOOKUP($D778,Help2_FC!$D:$D,Help2_FC!AE:AE)</f>
        <v>0</v>
      </c>
      <c r="AI778" s="979">
        <f>_xlfn.XLOOKUP($D778,Help2_FC!$D:$D,Help2_FC!AF:AF)</f>
        <v>0</v>
      </c>
      <c r="AJ778" s="979">
        <f>_xlfn.XLOOKUP($D778,Help2_FC!$D:$D,Help2_FC!AG:AG)</f>
        <v>0</v>
      </c>
      <c r="AK778" s="979">
        <f>_xlfn.XLOOKUP($D778,Help2_FC!$D:$D,Help2_FC!AH:AH)</f>
        <v>0</v>
      </c>
      <c r="AL778" s="979">
        <f>_xlfn.XLOOKUP($D778,Help2_FC!$D:$D,Help2_FC!AI:AI)</f>
        <v>0</v>
      </c>
      <c r="AM778" s="979">
        <f>_xlfn.XLOOKUP($D778,Help2_FC!$D:$D,Help2_FC!AJ:AJ)</f>
        <v>0</v>
      </c>
      <c r="AN778" s="979">
        <f>_xlfn.XLOOKUP($D778,Help2_FC!$D:$D,Help2_FC!AK:AK)</f>
        <v>0</v>
      </c>
    </row>
    <row r="779" spans="1:40" x14ac:dyDescent="0.2">
      <c r="A779" s="1">
        <v>45703</v>
      </c>
      <c r="B779">
        <f t="shared" si="82"/>
        <v>2</v>
      </c>
      <c r="C779">
        <f t="shared" si="83"/>
        <v>2025</v>
      </c>
      <c r="D779" s="872" t="str">
        <f t="shared" si="80"/>
        <v>02´2025</v>
      </c>
      <c r="F779" s="2">
        <f t="shared" si="81"/>
        <v>24</v>
      </c>
      <c r="G779" s="1483">
        <f t="shared" si="84"/>
        <v>3.5714285714285712E-2</v>
      </c>
      <c r="H779" s="5">
        <f t="shared" si="85"/>
        <v>1</v>
      </c>
      <c r="I779" s="995">
        <f>VLOOKUP($D779,Help2!$D$26:$T$37,5)</f>
        <v>0</v>
      </c>
      <c r="J779" s="979">
        <f>VLOOKUP($D779,Help2!$D$26:$T$37,6)</f>
        <v>0</v>
      </c>
      <c r="K779" s="979">
        <f>VLOOKUP($D779,Help2!$D$26:$T$37,7)</f>
        <v>0</v>
      </c>
      <c r="L779" s="979">
        <f>VLOOKUP($D779,Help2!$D$26:$T$37,8)</f>
        <v>0</v>
      </c>
      <c r="M779" s="979">
        <f>VLOOKUP($D779,Help2!$D$26:$T$37,9)</f>
        <v>0</v>
      </c>
      <c r="N779" s="979">
        <f>VLOOKUP($D779,Help2!$D$26:$T$37,10)</f>
        <v>0</v>
      </c>
      <c r="P779" s="979">
        <f>VLOOKUP($D779,Help2!$D$2:$T$25,3)</f>
        <v>672</v>
      </c>
      <c r="Q779" s="979">
        <f t="shared" si="86"/>
        <v>672</v>
      </c>
      <c r="Y779" s="979">
        <f>_xlfn.XLOOKUP($D779,Help2_FC!$D:$D,Help2_FC!V:V)</f>
        <v>0</v>
      </c>
      <c r="Z779" s="979">
        <f>_xlfn.XLOOKUP($D779,Help2_FC!$D:$D,Help2_FC!W:W)</f>
        <v>0</v>
      </c>
      <c r="AA779" s="979">
        <f>_xlfn.XLOOKUP($D779,Help2_FC!$D:$D,Help2_FC!X:X)</f>
        <v>0</v>
      </c>
      <c r="AB779" s="979">
        <f>_xlfn.XLOOKUP($D779,Help2_FC!$D:$D,Help2_FC!Y:Y)</f>
        <v>0</v>
      </c>
      <c r="AC779" s="979">
        <f>_xlfn.XLOOKUP($D779,Help2_FC!$D:$D,Help2_FC!Z:Z)</f>
        <v>0</v>
      </c>
      <c r="AD779" s="979">
        <f>_xlfn.XLOOKUP($D779,Help2_FC!$D:$D,Help2_FC!AA:AA)</f>
        <v>0</v>
      </c>
      <c r="AE779" s="979">
        <f>_xlfn.XLOOKUP($D779,Help2_FC!$D:$D,Help2_FC!AB:AB)</f>
        <v>0</v>
      </c>
      <c r="AF779" s="979">
        <f>_xlfn.XLOOKUP($D779,Help2_FC!$D:$D,Help2_FC!AC:AC)</f>
        <v>0</v>
      </c>
      <c r="AG779" s="979">
        <f>_xlfn.XLOOKUP($D779,Help2_FC!$D:$D,Help2_FC!AD:AD)</f>
        <v>0</v>
      </c>
      <c r="AH779" s="979">
        <f>_xlfn.XLOOKUP($D779,Help2_FC!$D:$D,Help2_FC!AE:AE)</f>
        <v>0</v>
      </c>
      <c r="AI779" s="979">
        <f>_xlfn.XLOOKUP($D779,Help2_FC!$D:$D,Help2_FC!AF:AF)</f>
        <v>0</v>
      </c>
      <c r="AJ779" s="979">
        <f>_xlfn.XLOOKUP($D779,Help2_FC!$D:$D,Help2_FC!AG:AG)</f>
        <v>0</v>
      </c>
      <c r="AK779" s="979">
        <f>_xlfn.XLOOKUP($D779,Help2_FC!$D:$D,Help2_FC!AH:AH)</f>
        <v>0</v>
      </c>
      <c r="AL779" s="979">
        <f>_xlfn.XLOOKUP($D779,Help2_FC!$D:$D,Help2_FC!AI:AI)</f>
        <v>0</v>
      </c>
      <c r="AM779" s="979">
        <f>_xlfn.XLOOKUP($D779,Help2_FC!$D:$D,Help2_FC!AJ:AJ)</f>
        <v>0</v>
      </c>
      <c r="AN779" s="979">
        <f>_xlfn.XLOOKUP($D779,Help2_FC!$D:$D,Help2_FC!AK:AK)</f>
        <v>0</v>
      </c>
    </row>
    <row r="780" spans="1:40" x14ac:dyDescent="0.2">
      <c r="A780" s="1">
        <v>45704</v>
      </c>
      <c r="B780">
        <f t="shared" si="82"/>
        <v>2</v>
      </c>
      <c r="C780">
        <f t="shared" si="83"/>
        <v>2025</v>
      </c>
      <c r="D780" s="872" t="str">
        <f t="shared" si="80"/>
        <v>02´2025</v>
      </c>
      <c r="F780" s="2">
        <f t="shared" si="81"/>
        <v>24</v>
      </c>
      <c r="G780" s="1483">
        <f t="shared" si="84"/>
        <v>3.5714285714285712E-2</v>
      </c>
      <c r="H780" s="5">
        <f t="shared" si="85"/>
        <v>1</v>
      </c>
      <c r="I780" s="995">
        <f>VLOOKUP($D780,Help2!$D$26:$T$37,5)</f>
        <v>0</v>
      </c>
      <c r="J780" s="979">
        <f>VLOOKUP($D780,Help2!$D$26:$T$37,6)</f>
        <v>0</v>
      </c>
      <c r="K780" s="979">
        <f>VLOOKUP($D780,Help2!$D$26:$T$37,7)</f>
        <v>0</v>
      </c>
      <c r="L780" s="979">
        <f>VLOOKUP($D780,Help2!$D$26:$T$37,8)</f>
        <v>0</v>
      </c>
      <c r="M780" s="979">
        <f>VLOOKUP($D780,Help2!$D$26:$T$37,9)</f>
        <v>0</v>
      </c>
      <c r="N780" s="979">
        <f>VLOOKUP($D780,Help2!$D$26:$T$37,10)</f>
        <v>0</v>
      </c>
      <c r="P780" s="979">
        <f>VLOOKUP($D780,Help2!$D$2:$T$25,3)</f>
        <v>672</v>
      </c>
      <c r="Q780" s="979">
        <f t="shared" si="86"/>
        <v>672</v>
      </c>
      <c r="Y780" s="979">
        <f>_xlfn.XLOOKUP($D780,Help2_FC!$D:$D,Help2_FC!V:V)</f>
        <v>0</v>
      </c>
      <c r="Z780" s="979">
        <f>_xlfn.XLOOKUP($D780,Help2_FC!$D:$D,Help2_FC!W:W)</f>
        <v>0</v>
      </c>
      <c r="AA780" s="979">
        <f>_xlfn.XLOOKUP($D780,Help2_FC!$D:$D,Help2_FC!X:X)</f>
        <v>0</v>
      </c>
      <c r="AB780" s="979">
        <f>_xlfn.XLOOKUP($D780,Help2_FC!$D:$D,Help2_FC!Y:Y)</f>
        <v>0</v>
      </c>
      <c r="AC780" s="979">
        <f>_xlfn.XLOOKUP($D780,Help2_FC!$D:$D,Help2_FC!Z:Z)</f>
        <v>0</v>
      </c>
      <c r="AD780" s="979">
        <f>_xlfn.XLOOKUP($D780,Help2_FC!$D:$D,Help2_FC!AA:AA)</f>
        <v>0</v>
      </c>
      <c r="AE780" s="979">
        <f>_xlfn.XLOOKUP($D780,Help2_FC!$D:$D,Help2_FC!AB:AB)</f>
        <v>0</v>
      </c>
      <c r="AF780" s="979">
        <f>_xlfn.XLOOKUP($D780,Help2_FC!$D:$D,Help2_FC!AC:AC)</f>
        <v>0</v>
      </c>
      <c r="AG780" s="979">
        <f>_xlfn.XLOOKUP($D780,Help2_FC!$D:$D,Help2_FC!AD:AD)</f>
        <v>0</v>
      </c>
      <c r="AH780" s="979">
        <f>_xlfn.XLOOKUP($D780,Help2_FC!$D:$D,Help2_FC!AE:AE)</f>
        <v>0</v>
      </c>
      <c r="AI780" s="979">
        <f>_xlfn.XLOOKUP($D780,Help2_FC!$D:$D,Help2_FC!AF:AF)</f>
        <v>0</v>
      </c>
      <c r="AJ780" s="979">
        <f>_xlfn.XLOOKUP($D780,Help2_FC!$D:$D,Help2_FC!AG:AG)</f>
        <v>0</v>
      </c>
      <c r="AK780" s="979">
        <f>_xlfn.XLOOKUP($D780,Help2_FC!$D:$D,Help2_FC!AH:AH)</f>
        <v>0</v>
      </c>
      <c r="AL780" s="979">
        <f>_xlfn.XLOOKUP($D780,Help2_FC!$D:$D,Help2_FC!AI:AI)</f>
        <v>0</v>
      </c>
      <c r="AM780" s="979">
        <f>_xlfn.XLOOKUP($D780,Help2_FC!$D:$D,Help2_FC!AJ:AJ)</f>
        <v>0</v>
      </c>
      <c r="AN780" s="979">
        <f>_xlfn.XLOOKUP($D780,Help2_FC!$D:$D,Help2_FC!AK:AK)</f>
        <v>0</v>
      </c>
    </row>
    <row r="781" spans="1:40" x14ac:dyDescent="0.2">
      <c r="A781" s="1">
        <v>45705</v>
      </c>
      <c r="B781">
        <f t="shared" si="82"/>
        <v>2</v>
      </c>
      <c r="C781">
        <f t="shared" si="83"/>
        <v>2025</v>
      </c>
      <c r="D781" s="872" t="str">
        <f t="shared" si="80"/>
        <v>02´2025</v>
      </c>
      <c r="F781" s="2">
        <f t="shared" si="81"/>
        <v>24</v>
      </c>
      <c r="G781" s="1483">
        <f t="shared" si="84"/>
        <v>3.5714285714285712E-2</v>
      </c>
      <c r="H781" s="5">
        <f t="shared" si="85"/>
        <v>1</v>
      </c>
      <c r="I781" s="995">
        <f>VLOOKUP($D781,Help2!$D$26:$T$37,5)</f>
        <v>0</v>
      </c>
      <c r="J781" s="979">
        <f>VLOOKUP($D781,Help2!$D$26:$T$37,6)</f>
        <v>0</v>
      </c>
      <c r="K781" s="979">
        <f>VLOOKUP($D781,Help2!$D$26:$T$37,7)</f>
        <v>0</v>
      </c>
      <c r="L781" s="979">
        <f>VLOOKUP($D781,Help2!$D$26:$T$37,8)</f>
        <v>0</v>
      </c>
      <c r="M781" s="979">
        <f>VLOOKUP($D781,Help2!$D$26:$T$37,9)</f>
        <v>0</v>
      </c>
      <c r="N781" s="979">
        <f>VLOOKUP($D781,Help2!$D$26:$T$37,10)</f>
        <v>0</v>
      </c>
      <c r="P781" s="979">
        <f>VLOOKUP($D781,Help2!$D$2:$T$25,3)</f>
        <v>672</v>
      </c>
      <c r="Q781" s="979">
        <f t="shared" si="86"/>
        <v>672</v>
      </c>
      <c r="Y781" s="979">
        <f>_xlfn.XLOOKUP($D781,Help2_FC!$D:$D,Help2_FC!V:V)</f>
        <v>0</v>
      </c>
      <c r="Z781" s="979">
        <f>_xlfn.XLOOKUP($D781,Help2_FC!$D:$D,Help2_FC!W:W)</f>
        <v>0</v>
      </c>
      <c r="AA781" s="979">
        <f>_xlfn.XLOOKUP($D781,Help2_FC!$D:$D,Help2_FC!X:X)</f>
        <v>0</v>
      </c>
      <c r="AB781" s="979">
        <f>_xlfn.XLOOKUP($D781,Help2_FC!$D:$D,Help2_FC!Y:Y)</f>
        <v>0</v>
      </c>
      <c r="AC781" s="979">
        <f>_xlfn.XLOOKUP($D781,Help2_FC!$D:$D,Help2_FC!Z:Z)</f>
        <v>0</v>
      </c>
      <c r="AD781" s="979">
        <f>_xlfn.XLOOKUP($D781,Help2_FC!$D:$D,Help2_FC!AA:AA)</f>
        <v>0</v>
      </c>
      <c r="AE781" s="979">
        <f>_xlfn.XLOOKUP($D781,Help2_FC!$D:$D,Help2_FC!AB:AB)</f>
        <v>0</v>
      </c>
      <c r="AF781" s="979">
        <f>_xlfn.XLOOKUP($D781,Help2_FC!$D:$D,Help2_FC!AC:AC)</f>
        <v>0</v>
      </c>
      <c r="AG781" s="979">
        <f>_xlfn.XLOOKUP($D781,Help2_FC!$D:$D,Help2_FC!AD:AD)</f>
        <v>0</v>
      </c>
      <c r="AH781" s="979">
        <f>_xlfn.XLOOKUP($D781,Help2_FC!$D:$D,Help2_FC!AE:AE)</f>
        <v>0</v>
      </c>
      <c r="AI781" s="979">
        <f>_xlfn.XLOOKUP($D781,Help2_FC!$D:$D,Help2_FC!AF:AF)</f>
        <v>0</v>
      </c>
      <c r="AJ781" s="979">
        <f>_xlfn.XLOOKUP($D781,Help2_FC!$D:$D,Help2_FC!AG:AG)</f>
        <v>0</v>
      </c>
      <c r="AK781" s="979">
        <f>_xlfn.XLOOKUP($D781,Help2_FC!$D:$D,Help2_FC!AH:AH)</f>
        <v>0</v>
      </c>
      <c r="AL781" s="979">
        <f>_xlfn.XLOOKUP($D781,Help2_FC!$D:$D,Help2_FC!AI:AI)</f>
        <v>0</v>
      </c>
      <c r="AM781" s="979">
        <f>_xlfn.XLOOKUP($D781,Help2_FC!$D:$D,Help2_FC!AJ:AJ)</f>
        <v>0</v>
      </c>
      <c r="AN781" s="979">
        <f>_xlfn.XLOOKUP($D781,Help2_FC!$D:$D,Help2_FC!AK:AK)</f>
        <v>0</v>
      </c>
    </row>
    <row r="782" spans="1:40" x14ac:dyDescent="0.2">
      <c r="A782" s="1">
        <v>45706</v>
      </c>
      <c r="B782">
        <f t="shared" si="82"/>
        <v>2</v>
      </c>
      <c r="C782">
        <f t="shared" si="83"/>
        <v>2025</v>
      </c>
      <c r="D782" s="872" t="str">
        <f t="shared" si="80"/>
        <v>02´2025</v>
      </c>
      <c r="F782" s="2">
        <f t="shared" si="81"/>
        <v>24</v>
      </c>
      <c r="G782" s="1483">
        <f t="shared" si="84"/>
        <v>3.5714285714285712E-2</v>
      </c>
      <c r="H782" s="5">
        <f t="shared" si="85"/>
        <v>1</v>
      </c>
      <c r="I782" s="995">
        <f>VLOOKUP($D782,Help2!$D$26:$T$37,5)</f>
        <v>0</v>
      </c>
      <c r="J782" s="979">
        <f>VLOOKUP($D782,Help2!$D$26:$T$37,6)</f>
        <v>0</v>
      </c>
      <c r="K782" s="979">
        <f>VLOOKUP($D782,Help2!$D$26:$T$37,7)</f>
        <v>0</v>
      </c>
      <c r="L782" s="979">
        <f>VLOOKUP($D782,Help2!$D$26:$T$37,8)</f>
        <v>0</v>
      </c>
      <c r="M782" s="979">
        <f>VLOOKUP($D782,Help2!$D$26:$T$37,9)</f>
        <v>0</v>
      </c>
      <c r="N782" s="979">
        <f>VLOOKUP($D782,Help2!$D$26:$T$37,10)</f>
        <v>0</v>
      </c>
      <c r="P782" s="979">
        <f>VLOOKUP($D782,Help2!$D$2:$T$25,3)</f>
        <v>672</v>
      </c>
      <c r="Q782" s="979">
        <f t="shared" si="86"/>
        <v>672</v>
      </c>
      <c r="Y782" s="979">
        <f>_xlfn.XLOOKUP($D782,Help2_FC!$D:$D,Help2_FC!V:V)</f>
        <v>0</v>
      </c>
      <c r="Z782" s="979">
        <f>_xlfn.XLOOKUP($D782,Help2_FC!$D:$D,Help2_FC!W:W)</f>
        <v>0</v>
      </c>
      <c r="AA782" s="979">
        <f>_xlfn.XLOOKUP($D782,Help2_FC!$D:$D,Help2_FC!X:X)</f>
        <v>0</v>
      </c>
      <c r="AB782" s="979">
        <f>_xlfn.XLOOKUP($D782,Help2_FC!$D:$D,Help2_FC!Y:Y)</f>
        <v>0</v>
      </c>
      <c r="AC782" s="979">
        <f>_xlfn.XLOOKUP($D782,Help2_FC!$D:$D,Help2_FC!Z:Z)</f>
        <v>0</v>
      </c>
      <c r="AD782" s="979">
        <f>_xlfn.XLOOKUP($D782,Help2_FC!$D:$D,Help2_FC!AA:AA)</f>
        <v>0</v>
      </c>
      <c r="AE782" s="979">
        <f>_xlfn.XLOOKUP($D782,Help2_FC!$D:$D,Help2_FC!AB:AB)</f>
        <v>0</v>
      </c>
      <c r="AF782" s="979">
        <f>_xlfn.XLOOKUP($D782,Help2_FC!$D:$D,Help2_FC!AC:AC)</f>
        <v>0</v>
      </c>
      <c r="AG782" s="979">
        <f>_xlfn.XLOOKUP($D782,Help2_FC!$D:$D,Help2_FC!AD:AD)</f>
        <v>0</v>
      </c>
      <c r="AH782" s="979">
        <f>_xlfn.XLOOKUP($D782,Help2_FC!$D:$D,Help2_FC!AE:AE)</f>
        <v>0</v>
      </c>
      <c r="AI782" s="979">
        <f>_xlfn.XLOOKUP($D782,Help2_FC!$D:$D,Help2_FC!AF:AF)</f>
        <v>0</v>
      </c>
      <c r="AJ782" s="979">
        <f>_xlfn.XLOOKUP($D782,Help2_FC!$D:$D,Help2_FC!AG:AG)</f>
        <v>0</v>
      </c>
      <c r="AK782" s="979">
        <f>_xlfn.XLOOKUP($D782,Help2_FC!$D:$D,Help2_FC!AH:AH)</f>
        <v>0</v>
      </c>
      <c r="AL782" s="979">
        <f>_xlfn.XLOOKUP($D782,Help2_FC!$D:$D,Help2_FC!AI:AI)</f>
        <v>0</v>
      </c>
      <c r="AM782" s="979">
        <f>_xlfn.XLOOKUP($D782,Help2_FC!$D:$D,Help2_FC!AJ:AJ)</f>
        <v>0</v>
      </c>
      <c r="AN782" s="979">
        <f>_xlfn.XLOOKUP($D782,Help2_FC!$D:$D,Help2_FC!AK:AK)</f>
        <v>0</v>
      </c>
    </row>
    <row r="783" spans="1:40" x14ac:dyDescent="0.2">
      <c r="A783" s="1">
        <v>45707</v>
      </c>
      <c r="B783">
        <f t="shared" si="82"/>
        <v>2</v>
      </c>
      <c r="C783">
        <f t="shared" si="83"/>
        <v>2025</v>
      </c>
      <c r="D783" s="872" t="str">
        <f t="shared" si="80"/>
        <v>02´2025</v>
      </c>
      <c r="F783" s="2">
        <f t="shared" si="81"/>
        <v>24</v>
      </c>
      <c r="G783" s="1483">
        <f t="shared" si="84"/>
        <v>3.5714285714285712E-2</v>
      </c>
      <c r="H783" s="5">
        <f t="shared" si="85"/>
        <v>1</v>
      </c>
      <c r="I783" s="995">
        <f>VLOOKUP($D783,Help2!$D$26:$T$37,5)</f>
        <v>0</v>
      </c>
      <c r="J783" s="979">
        <f>VLOOKUP($D783,Help2!$D$26:$T$37,6)</f>
        <v>0</v>
      </c>
      <c r="K783" s="979">
        <f>VLOOKUP($D783,Help2!$D$26:$T$37,7)</f>
        <v>0</v>
      </c>
      <c r="L783" s="979">
        <f>VLOOKUP($D783,Help2!$D$26:$T$37,8)</f>
        <v>0</v>
      </c>
      <c r="M783" s="979">
        <f>VLOOKUP($D783,Help2!$D$26:$T$37,9)</f>
        <v>0</v>
      </c>
      <c r="N783" s="979">
        <f>VLOOKUP($D783,Help2!$D$26:$T$37,10)</f>
        <v>0</v>
      </c>
      <c r="P783" s="979">
        <f>VLOOKUP($D783,Help2!$D$2:$T$25,3)</f>
        <v>672</v>
      </c>
      <c r="Q783" s="979">
        <f t="shared" si="86"/>
        <v>672</v>
      </c>
      <c r="Y783" s="979">
        <f>_xlfn.XLOOKUP($D783,Help2_FC!$D:$D,Help2_FC!V:V)</f>
        <v>0</v>
      </c>
      <c r="Z783" s="979">
        <f>_xlfn.XLOOKUP($D783,Help2_FC!$D:$D,Help2_FC!W:W)</f>
        <v>0</v>
      </c>
      <c r="AA783" s="979">
        <f>_xlfn.XLOOKUP($D783,Help2_FC!$D:$D,Help2_FC!X:X)</f>
        <v>0</v>
      </c>
      <c r="AB783" s="979">
        <f>_xlfn.XLOOKUP($D783,Help2_FC!$D:$D,Help2_FC!Y:Y)</f>
        <v>0</v>
      </c>
      <c r="AC783" s="979">
        <f>_xlfn.XLOOKUP($D783,Help2_FC!$D:$D,Help2_FC!Z:Z)</f>
        <v>0</v>
      </c>
      <c r="AD783" s="979">
        <f>_xlfn.XLOOKUP($D783,Help2_FC!$D:$D,Help2_FC!AA:AA)</f>
        <v>0</v>
      </c>
      <c r="AE783" s="979">
        <f>_xlfn.XLOOKUP($D783,Help2_FC!$D:$D,Help2_FC!AB:AB)</f>
        <v>0</v>
      </c>
      <c r="AF783" s="979">
        <f>_xlfn.XLOOKUP($D783,Help2_FC!$D:$D,Help2_FC!AC:AC)</f>
        <v>0</v>
      </c>
      <c r="AG783" s="979">
        <f>_xlfn.XLOOKUP($D783,Help2_FC!$D:$D,Help2_FC!AD:AD)</f>
        <v>0</v>
      </c>
      <c r="AH783" s="979">
        <f>_xlfn.XLOOKUP($D783,Help2_FC!$D:$D,Help2_FC!AE:AE)</f>
        <v>0</v>
      </c>
      <c r="AI783" s="979">
        <f>_xlfn.XLOOKUP($D783,Help2_FC!$D:$D,Help2_FC!AF:AF)</f>
        <v>0</v>
      </c>
      <c r="AJ783" s="979">
        <f>_xlfn.XLOOKUP($D783,Help2_FC!$D:$D,Help2_FC!AG:AG)</f>
        <v>0</v>
      </c>
      <c r="AK783" s="979">
        <f>_xlfn.XLOOKUP($D783,Help2_FC!$D:$D,Help2_FC!AH:AH)</f>
        <v>0</v>
      </c>
      <c r="AL783" s="979">
        <f>_xlfn.XLOOKUP($D783,Help2_FC!$D:$D,Help2_FC!AI:AI)</f>
        <v>0</v>
      </c>
      <c r="AM783" s="979">
        <f>_xlfn.XLOOKUP($D783,Help2_FC!$D:$D,Help2_FC!AJ:AJ)</f>
        <v>0</v>
      </c>
      <c r="AN783" s="979">
        <f>_xlfn.XLOOKUP($D783,Help2_FC!$D:$D,Help2_FC!AK:AK)</f>
        <v>0</v>
      </c>
    </row>
    <row r="784" spans="1:40" x14ac:dyDescent="0.2">
      <c r="A784" s="1">
        <v>45708</v>
      </c>
      <c r="B784">
        <f t="shared" si="82"/>
        <v>2</v>
      </c>
      <c r="C784">
        <f t="shared" si="83"/>
        <v>2025</v>
      </c>
      <c r="D784" s="872" t="str">
        <f t="shared" si="80"/>
        <v>02´2025</v>
      </c>
      <c r="F784" s="2">
        <f t="shared" si="81"/>
        <v>24</v>
      </c>
      <c r="G784" s="1483">
        <f t="shared" si="84"/>
        <v>3.5714285714285712E-2</v>
      </c>
      <c r="H784" s="5">
        <f t="shared" si="85"/>
        <v>1</v>
      </c>
      <c r="I784" s="995">
        <f>VLOOKUP($D784,Help2!$D$26:$T$37,5)</f>
        <v>0</v>
      </c>
      <c r="J784" s="979">
        <f>VLOOKUP($D784,Help2!$D$26:$T$37,6)</f>
        <v>0</v>
      </c>
      <c r="K784" s="979">
        <f>VLOOKUP($D784,Help2!$D$26:$T$37,7)</f>
        <v>0</v>
      </c>
      <c r="L784" s="979">
        <f>VLOOKUP($D784,Help2!$D$26:$T$37,8)</f>
        <v>0</v>
      </c>
      <c r="M784" s="979">
        <f>VLOOKUP($D784,Help2!$D$26:$T$37,9)</f>
        <v>0</v>
      </c>
      <c r="N784" s="979">
        <f>VLOOKUP($D784,Help2!$D$26:$T$37,10)</f>
        <v>0</v>
      </c>
      <c r="P784" s="979">
        <f>VLOOKUP($D784,Help2!$D$2:$T$25,3)</f>
        <v>672</v>
      </c>
      <c r="Q784" s="979">
        <f t="shared" si="86"/>
        <v>672</v>
      </c>
      <c r="Y784" s="979">
        <f>_xlfn.XLOOKUP($D784,Help2_FC!$D:$D,Help2_FC!V:V)</f>
        <v>0</v>
      </c>
      <c r="Z784" s="979">
        <f>_xlfn.XLOOKUP($D784,Help2_FC!$D:$D,Help2_FC!W:W)</f>
        <v>0</v>
      </c>
      <c r="AA784" s="979">
        <f>_xlfn.XLOOKUP($D784,Help2_FC!$D:$D,Help2_FC!X:X)</f>
        <v>0</v>
      </c>
      <c r="AB784" s="979">
        <f>_xlfn.XLOOKUP($D784,Help2_FC!$D:$D,Help2_FC!Y:Y)</f>
        <v>0</v>
      </c>
      <c r="AC784" s="979">
        <f>_xlfn.XLOOKUP($D784,Help2_FC!$D:$D,Help2_FC!Z:Z)</f>
        <v>0</v>
      </c>
      <c r="AD784" s="979">
        <f>_xlfn.XLOOKUP($D784,Help2_FC!$D:$D,Help2_FC!AA:AA)</f>
        <v>0</v>
      </c>
      <c r="AE784" s="979">
        <f>_xlfn.XLOOKUP($D784,Help2_FC!$D:$D,Help2_FC!AB:AB)</f>
        <v>0</v>
      </c>
      <c r="AF784" s="979">
        <f>_xlfn.XLOOKUP($D784,Help2_FC!$D:$D,Help2_FC!AC:AC)</f>
        <v>0</v>
      </c>
      <c r="AG784" s="979">
        <f>_xlfn.XLOOKUP($D784,Help2_FC!$D:$D,Help2_FC!AD:AD)</f>
        <v>0</v>
      </c>
      <c r="AH784" s="979">
        <f>_xlfn.XLOOKUP($D784,Help2_FC!$D:$D,Help2_FC!AE:AE)</f>
        <v>0</v>
      </c>
      <c r="AI784" s="979">
        <f>_xlfn.XLOOKUP($D784,Help2_FC!$D:$D,Help2_FC!AF:AF)</f>
        <v>0</v>
      </c>
      <c r="AJ784" s="979">
        <f>_xlfn.XLOOKUP($D784,Help2_FC!$D:$D,Help2_FC!AG:AG)</f>
        <v>0</v>
      </c>
      <c r="AK784" s="979">
        <f>_xlfn.XLOOKUP($D784,Help2_FC!$D:$D,Help2_FC!AH:AH)</f>
        <v>0</v>
      </c>
      <c r="AL784" s="979">
        <f>_xlfn.XLOOKUP($D784,Help2_FC!$D:$D,Help2_FC!AI:AI)</f>
        <v>0</v>
      </c>
      <c r="AM784" s="979">
        <f>_xlfn.XLOOKUP($D784,Help2_FC!$D:$D,Help2_FC!AJ:AJ)</f>
        <v>0</v>
      </c>
      <c r="AN784" s="979">
        <f>_xlfn.XLOOKUP($D784,Help2_FC!$D:$D,Help2_FC!AK:AK)</f>
        <v>0</v>
      </c>
    </row>
    <row r="785" spans="1:40" x14ac:dyDescent="0.2">
      <c r="A785" s="1">
        <v>45709</v>
      </c>
      <c r="B785">
        <f t="shared" si="82"/>
        <v>2</v>
      </c>
      <c r="C785">
        <f t="shared" si="83"/>
        <v>2025</v>
      </c>
      <c r="D785" s="872" t="str">
        <f t="shared" si="80"/>
        <v>02´2025</v>
      </c>
      <c r="F785" s="2">
        <f t="shared" si="81"/>
        <v>24</v>
      </c>
      <c r="G785" s="1483">
        <f t="shared" si="84"/>
        <v>3.5714285714285712E-2</v>
      </c>
      <c r="H785" s="5">
        <f t="shared" si="85"/>
        <v>1</v>
      </c>
      <c r="I785" s="995">
        <f>VLOOKUP($D785,Help2!$D$26:$T$37,5)</f>
        <v>0</v>
      </c>
      <c r="J785" s="979">
        <f>VLOOKUP($D785,Help2!$D$26:$T$37,6)</f>
        <v>0</v>
      </c>
      <c r="K785" s="979">
        <f>VLOOKUP($D785,Help2!$D$26:$T$37,7)</f>
        <v>0</v>
      </c>
      <c r="L785" s="979">
        <f>VLOOKUP($D785,Help2!$D$26:$T$37,8)</f>
        <v>0</v>
      </c>
      <c r="M785" s="979">
        <f>VLOOKUP($D785,Help2!$D$26:$T$37,9)</f>
        <v>0</v>
      </c>
      <c r="N785" s="979">
        <f>VLOOKUP($D785,Help2!$D$26:$T$37,10)</f>
        <v>0</v>
      </c>
      <c r="P785" s="979">
        <f>VLOOKUP($D785,Help2!$D$2:$T$25,3)</f>
        <v>672</v>
      </c>
      <c r="Q785" s="979">
        <f t="shared" si="86"/>
        <v>672</v>
      </c>
      <c r="Y785" s="979">
        <f>_xlfn.XLOOKUP($D785,Help2_FC!$D:$D,Help2_FC!V:V)</f>
        <v>0</v>
      </c>
      <c r="Z785" s="979">
        <f>_xlfn.XLOOKUP($D785,Help2_FC!$D:$D,Help2_FC!W:W)</f>
        <v>0</v>
      </c>
      <c r="AA785" s="979">
        <f>_xlfn.XLOOKUP($D785,Help2_FC!$D:$D,Help2_FC!X:X)</f>
        <v>0</v>
      </c>
      <c r="AB785" s="979">
        <f>_xlfn.XLOOKUP($D785,Help2_FC!$D:$D,Help2_FC!Y:Y)</f>
        <v>0</v>
      </c>
      <c r="AC785" s="979">
        <f>_xlfn.XLOOKUP($D785,Help2_FC!$D:$D,Help2_FC!Z:Z)</f>
        <v>0</v>
      </c>
      <c r="AD785" s="979">
        <f>_xlfn.XLOOKUP($D785,Help2_FC!$D:$D,Help2_FC!AA:AA)</f>
        <v>0</v>
      </c>
      <c r="AE785" s="979">
        <f>_xlfn.XLOOKUP($D785,Help2_FC!$D:$D,Help2_FC!AB:AB)</f>
        <v>0</v>
      </c>
      <c r="AF785" s="979">
        <f>_xlfn.XLOOKUP($D785,Help2_FC!$D:$D,Help2_FC!AC:AC)</f>
        <v>0</v>
      </c>
      <c r="AG785" s="979">
        <f>_xlfn.XLOOKUP($D785,Help2_FC!$D:$D,Help2_FC!AD:AD)</f>
        <v>0</v>
      </c>
      <c r="AH785" s="979">
        <f>_xlfn.XLOOKUP($D785,Help2_FC!$D:$D,Help2_FC!AE:AE)</f>
        <v>0</v>
      </c>
      <c r="AI785" s="979">
        <f>_xlfn.XLOOKUP($D785,Help2_FC!$D:$D,Help2_FC!AF:AF)</f>
        <v>0</v>
      </c>
      <c r="AJ785" s="979">
        <f>_xlfn.XLOOKUP($D785,Help2_FC!$D:$D,Help2_FC!AG:AG)</f>
        <v>0</v>
      </c>
      <c r="AK785" s="979">
        <f>_xlfn.XLOOKUP($D785,Help2_FC!$D:$D,Help2_FC!AH:AH)</f>
        <v>0</v>
      </c>
      <c r="AL785" s="979">
        <f>_xlfn.XLOOKUP($D785,Help2_FC!$D:$D,Help2_FC!AI:AI)</f>
        <v>0</v>
      </c>
      <c r="AM785" s="979">
        <f>_xlfn.XLOOKUP($D785,Help2_FC!$D:$D,Help2_FC!AJ:AJ)</f>
        <v>0</v>
      </c>
      <c r="AN785" s="979">
        <f>_xlfn.XLOOKUP($D785,Help2_FC!$D:$D,Help2_FC!AK:AK)</f>
        <v>0</v>
      </c>
    </row>
    <row r="786" spans="1:40" x14ac:dyDescent="0.2">
      <c r="A786" s="1">
        <v>45710</v>
      </c>
      <c r="B786">
        <f t="shared" si="82"/>
        <v>2</v>
      </c>
      <c r="C786">
        <f t="shared" si="83"/>
        <v>2025</v>
      </c>
      <c r="D786" s="872" t="str">
        <f t="shared" ref="D786:D849" si="87">CONCATENATE(TEXT(A786,"MM"),"´",TEXT(A786,"JJJJ"))</f>
        <v>02´2025</v>
      </c>
      <c r="F786" s="2">
        <f t="shared" si="81"/>
        <v>24</v>
      </c>
      <c r="G786" s="1483">
        <f t="shared" si="84"/>
        <v>3.5714285714285712E-2</v>
      </c>
      <c r="H786" s="5">
        <f t="shared" si="85"/>
        <v>1</v>
      </c>
      <c r="I786" s="995">
        <f>VLOOKUP($D786,Help2!$D$26:$T$37,5)</f>
        <v>0</v>
      </c>
      <c r="J786" s="979">
        <f>VLOOKUP($D786,Help2!$D$26:$T$37,6)</f>
        <v>0</v>
      </c>
      <c r="K786" s="979">
        <f>VLOOKUP($D786,Help2!$D$26:$T$37,7)</f>
        <v>0</v>
      </c>
      <c r="L786" s="979">
        <f>VLOOKUP($D786,Help2!$D$26:$T$37,8)</f>
        <v>0</v>
      </c>
      <c r="M786" s="979">
        <f>VLOOKUP($D786,Help2!$D$26:$T$37,9)</f>
        <v>0</v>
      </c>
      <c r="N786" s="979">
        <f>VLOOKUP($D786,Help2!$D$26:$T$37,10)</f>
        <v>0</v>
      </c>
      <c r="P786" s="979">
        <f>VLOOKUP($D786,Help2!$D$2:$T$25,3)</f>
        <v>672</v>
      </c>
      <c r="Q786" s="979">
        <f t="shared" si="86"/>
        <v>672</v>
      </c>
      <c r="Y786" s="979">
        <f>_xlfn.XLOOKUP($D786,Help2_FC!$D:$D,Help2_FC!V:V)</f>
        <v>0</v>
      </c>
      <c r="Z786" s="979">
        <f>_xlfn.XLOOKUP($D786,Help2_FC!$D:$D,Help2_FC!W:W)</f>
        <v>0</v>
      </c>
      <c r="AA786" s="979">
        <f>_xlfn.XLOOKUP($D786,Help2_FC!$D:$D,Help2_FC!X:X)</f>
        <v>0</v>
      </c>
      <c r="AB786" s="979">
        <f>_xlfn.XLOOKUP($D786,Help2_FC!$D:$D,Help2_FC!Y:Y)</f>
        <v>0</v>
      </c>
      <c r="AC786" s="979">
        <f>_xlfn.XLOOKUP($D786,Help2_FC!$D:$D,Help2_FC!Z:Z)</f>
        <v>0</v>
      </c>
      <c r="AD786" s="979">
        <f>_xlfn.XLOOKUP($D786,Help2_FC!$D:$D,Help2_FC!AA:AA)</f>
        <v>0</v>
      </c>
      <c r="AE786" s="979">
        <f>_xlfn.XLOOKUP($D786,Help2_FC!$D:$D,Help2_FC!AB:AB)</f>
        <v>0</v>
      </c>
      <c r="AF786" s="979">
        <f>_xlfn.XLOOKUP($D786,Help2_FC!$D:$D,Help2_FC!AC:AC)</f>
        <v>0</v>
      </c>
      <c r="AG786" s="979">
        <f>_xlfn.XLOOKUP($D786,Help2_FC!$D:$D,Help2_FC!AD:AD)</f>
        <v>0</v>
      </c>
      <c r="AH786" s="979">
        <f>_xlfn.XLOOKUP($D786,Help2_FC!$D:$D,Help2_FC!AE:AE)</f>
        <v>0</v>
      </c>
      <c r="AI786" s="979">
        <f>_xlfn.XLOOKUP($D786,Help2_FC!$D:$D,Help2_FC!AF:AF)</f>
        <v>0</v>
      </c>
      <c r="AJ786" s="979">
        <f>_xlfn.XLOOKUP($D786,Help2_FC!$D:$D,Help2_FC!AG:AG)</f>
        <v>0</v>
      </c>
      <c r="AK786" s="979">
        <f>_xlfn.XLOOKUP($D786,Help2_FC!$D:$D,Help2_FC!AH:AH)</f>
        <v>0</v>
      </c>
      <c r="AL786" s="979">
        <f>_xlfn.XLOOKUP($D786,Help2_FC!$D:$D,Help2_FC!AI:AI)</f>
        <v>0</v>
      </c>
      <c r="AM786" s="979">
        <f>_xlfn.XLOOKUP($D786,Help2_FC!$D:$D,Help2_FC!AJ:AJ)</f>
        <v>0</v>
      </c>
      <c r="AN786" s="979">
        <f>_xlfn.XLOOKUP($D786,Help2_FC!$D:$D,Help2_FC!AK:AK)</f>
        <v>0</v>
      </c>
    </row>
    <row r="787" spans="1:40" x14ac:dyDescent="0.2">
      <c r="A787" s="1">
        <v>45711</v>
      </c>
      <c r="B787">
        <f t="shared" si="82"/>
        <v>2</v>
      </c>
      <c r="C787">
        <f t="shared" si="83"/>
        <v>2025</v>
      </c>
      <c r="D787" s="872" t="str">
        <f t="shared" si="87"/>
        <v>02´2025</v>
      </c>
      <c r="F787" s="2">
        <f t="shared" si="81"/>
        <v>24</v>
      </c>
      <c r="G787" s="1483">
        <f t="shared" si="84"/>
        <v>3.5714285714285712E-2</v>
      </c>
      <c r="H787" s="5">
        <f t="shared" si="85"/>
        <v>1</v>
      </c>
      <c r="I787" s="995">
        <f>VLOOKUP($D787,Help2!$D$26:$T$37,5)</f>
        <v>0</v>
      </c>
      <c r="J787" s="979">
        <f>VLOOKUP($D787,Help2!$D$26:$T$37,6)</f>
        <v>0</v>
      </c>
      <c r="K787" s="979">
        <f>VLOOKUP($D787,Help2!$D$26:$T$37,7)</f>
        <v>0</v>
      </c>
      <c r="L787" s="979">
        <f>VLOOKUP($D787,Help2!$D$26:$T$37,8)</f>
        <v>0</v>
      </c>
      <c r="M787" s="979">
        <f>VLOOKUP($D787,Help2!$D$26:$T$37,9)</f>
        <v>0</v>
      </c>
      <c r="N787" s="979">
        <f>VLOOKUP($D787,Help2!$D$26:$T$37,10)</f>
        <v>0</v>
      </c>
      <c r="P787" s="979">
        <f>VLOOKUP($D787,Help2!$D$2:$T$25,3)</f>
        <v>672</v>
      </c>
      <c r="Q787" s="979">
        <f t="shared" si="86"/>
        <v>672</v>
      </c>
      <c r="Y787" s="979">
        <f>_xlfn.XLOOKUP($D787,Help2_FC!$D:$D,Help2_FC!V:V)</f>
        <v>0</v>
      </c>
      <c r="Z787" s="979">
        <f>_xlfn.XLOOKUP($D787,Help2_FC!$D:$D,Help2_FC!W:W)</f>
        <v>0</v>
      </c>
      <c r="AA787" s="979">
        <f>_xlfn.XLOOKUP($D787,Help2_FC!$D:$D,Help2_FC!X:X)</f>
        <v>0</v>
      </c>
      <c r="AB787" s="979">
        <f>_xlfn.XLOOKUP($D787,Help2_FC!$D:$D,Help2_FC!Y:Y)</f>
        <v>0</v>
      </c>
      <c r="AC787" s="979">
        <f>_xlfn.XLOOKUP($D787,Help2_FC!$D:$D,Help2_FC!Z:Z)</f>
        <v>0</v>
      </c>
      <c r="AD787" s="979">
        <f>_xlfn.XLOOKUP($D787,Help2_FC!$D:$D,Help2_FC!AA:AA)</f>
        <v>0</v>
      </c>
      <c r="AE787" s="979">
        <f>_xlfn.XLOOKUP($D787,Help2_FC!$D:$D,Help2_FC!AB:AB)</f>
        <v>0</v>
      </c>
      <c r="AF787" s="979">
        <f>_xlfn.XLOOKUP($D787,Help2_FC!$D:$D,Help2_FC!AC:AC)</f>
        <v>0</v>
      </c>
      <c r="AG787" s="979">
        <f>_xlfn.XLOOKUP($D787,Help2_FC!$D:$D,Help2_FC!AD:AD)</f>
        <v>0</v>
      </c>
      <c r="AH787" s="979">
        <f>_xlfn.XLOOKUP($D787,Help2_FC!$D:$D,Help2_FC!AE:AE)</f>
        <v>0</v>
      </c>
      <c r="AI787" s="979">
        <f>_xlfn.XLOOKUP($D787,Help2_FC!$D:$D,Help2_FC!AF:AF)</f>
        <v>0</v>
      </c>
      <c r="AJ787" s="979">
        <f>_xlfn.XLOOKUP($D787,Help2_FC!$D:$D,Help2_FC!AG:AG)</f>
        <v>0</v>
      </c>
      <c r="AK787" s="979">
        <f>_xlfn.XLOOKUP($D787,Help2_FC!$D:$D,Help2_FC!AH:AH)</f>
        <v>0</v>
      </c>
      <c r="AL787" s="979">
        <f>_xlfn.XLOOKUP($D787,Help2_FC!$D:$D,Help2_FC!AI:AI)</f>
        <v>0</v>
      </c>
      <c r="AM787" s="979">
        <f>_xlfn.XLOOKUP($D787,Help2_FC!$D:$D,Help2_FC!AJ:AJ)</f>
        <v>0</v>
      </c>
      <c r="AN787" s="979">
        <f>_xlfn.XLOOKUP($D787,Help2_FC!$D:$D,Help2_FC!AK:AK)</f>
        <v>0</v>
      </c>
    </row>
    <row r="788" spans="1:40" x14ac:dyDescent="0.2">
      <c r="A788" s="1">
        <v>45712</v>
      </c>
      <c r="B788">
        <f t="shared" si="82"/>
        <v>2</v>
      </c>
      <c r="C788">
        <f t="shared" si="83"/>
        <v>2025</v>
      </c>
      <c r="D788" s="872" t="str">
        <f t="shared" si="87"/>
        <v>02´2025</v>
      </c>
      <c r="F788" s="2">
        <f t="shared" si="81"/>
        <v>24</v>
      </c>
      <c r="G788" s="1483">
        <f t="shared" si="84"/>
        <v>3.5714285714285712E-2</v>
      </c>
      <c r="H788" s="5">
        <f t="shared" si="85"/>
        <v>1</v>
      </c>
      <c r="I788" s="995">
        <f>VLOOKUP($D788,Help2!$D$26:$T$37,5)</f>
        <v>0</v>
      </c>
      <c r="J788" s="979">
        <f>VLOOKUP($D788,Help2!$D$26:$T$37,6)</f>
        <v>0</v>
      </c>
      <c r="K788" s="979">
        <f>VLOOKUP($D788,Help2!$D$26:$T$37,7)</f>
        <v>0</v>
      </c>
      <c r="L788" s="979">
        <f>VLOOKUP($D788,Help2!$D$26:$T$37,8)</f>
        <v>0</v>
      </c>
      <c r="M788" s="979">
        <f>VLOOKUP($D788,Help2!$D$26:$T$37,9)</f>
        <v>0</v>
      </c>
      <c r="N788" s="979">
        <f>VLOOKUP($D788,Help2!$D$26:$T$37,10)</f>
        <v>0</v>
      </c>
      <c r="P788" s="979">
        <f>VLOOKUP($D788,Help2!$D$2:$T$25,3)</f>
        <v>672</v>
      </c>
      <c r="Q788" s="979">
        <f t="shared" si="86"/>
        <v>672</v>
      </c>
      <c r="Y788" s="979">
        <f>_xlfn.XLOOKUP($D788,Help2_FC!$D:$D,Help2_FC!V:V)</f>
        <v>0</v>
      </c>
      <c r="Z788" s="979">
        <f>_xlfn.XLOOKUP($D788,Help2_FC!$D:$D,Help2_FC!W:W)</f>
        <v>0</v>
      </c>
      <c r="AA788" s="979">
        <f>_xlfn.XLOOKUP($D788,Help2_FC!$D:$D,Help2_FC!X:X)</f>
        <v>0</v>
      </c>
      <c r="AB788" s="979">
        <f>_xlfn.XLOOKUP($D788,Help2_FC!$D:$D,Help2_FC!Y:Y)</f>
        <v>0</v>
      </c>
      <c r="AC788" s="979">
        <f>_xlfn.XLOOKUP($D788,Help2_FC!$D:$D,Help2_FC!Z:Z)</f>
        <v>0</v>
      </c>
      <c r="AD788" s="979">
        <f>_xlfn.XLOOKUP($D788,Help2_FC!$D:$D,Help2_FC!AA:AA)</f>
        <v>0</v>
      </c>
      <c r="AE788" s="979">
        <f>_xlfn.XLOOKUP($D788,Help2_FC!$D:$D,Help2_FC!AB:AB)</f>
        <v>0</v>
      </c>
      <c r="AF788" s="979">
        <f>_xlfn.XLOOKUP($D788,Help2_FC!$D:$D,Help2_FC!AC:AC)</f>
        <v>0</v>
      </c>
      <c r="AG788" s="979">
        <f>_xlfn.XLOOKUP($D788,Help2_FC!$D:$D,Help2_FC!AD:AD)</f>
        <v>0</v>
      </c>
      <c r="AH788" s="979">
        <f>_xlfn.XLOOKUP($D788,Help2_FC!$D:$D,Help2_FC!AE:AE)</f>
        <v>0</v>
      </c>
      <c r="AI788" s="979">
        <f>_xlfn.XLOOKUP($D788,Help2_FC!$D:$D,Help2_FC!AF:AF)</f>
        <v>0</v>
      </c>
      <c r="AJ788" s="979">
        <f>_xlfn.XLOOKUP($D788,Help2_FC!$D:$D,Help2_FC!AG:AG)</f>
        <v>0</v>
      </c>
      <c r="AK788" s="979">
        <f>_xlfn.XLOOKUP($D788,Help2_FC!$D:$D,Help2_FC!AH:AH)</f>
        <v>0</v>
      </c>
      <c r="AL788" s="979">
        <f>_xlfn.XLOOKUP($D788,Help2_FC!$D:$D,Help2_FC!AI:AI)</f>
        <v>0</v>
      </c>
      <c r="AM788" s="979">
        <f>_xlfn.XLOOKUP($D788,Help2_FC!$D:$D,Help2_FC!AJ:AJ)</f>
        <v>0</v>
      </c>
      <c r="AN788" s="979">
        <f>_xlfn.XLOOKUP($D788,Help2_FC!$D:$D,Help2_FC!AK:AK)</f>
        <v>0</v>
      </c>
    </row>
    <row r="789" spans="1:40" x14ac:dyDescent="0.2">
      <c r="A789" s="1">
        <v>45713</v>
      </c>
      <c r="B789">
        <f t="shared" si="82"/>
        <v>2</v>
      </c>
      <c r="C789">
        <f t="shared" si="83"/>
        <v>2025</v>
      </c>
      <c r="D789" s="872" t="str">
        <f t="shared" si="87"/>
        <v>02´2025</v>
      </c>
      <c r="F789" s="2">
        <f t="shared" si="81"/>
        <v>24</v>
      </c>
      <c r="G789" s="1483">
        <f t="shared" si="84"/>
        <v>3.5714285714285712E-2</v>
      </c>
      <c r="H789" s="5">
        <f t="shared" si="85"/>
        <v>1</v>
      </c>
      <c r="I789" s="995">
        <f>VLOOKUP($D789,Help2!$D$26:$T$37,5)</f>
        <v>0</v>
      </c>
      <c r="J789" s="979">
        <f>VLOOKUP($D789,Help2!$D$26:$T$37,6)</f>
        <v>0</v>
      </c>
      <c r="K789" s="979">
        <f>VLOOKUP($D789,Help2!$D$26:$T$37,7)</f>
        <v>0</v>
      </c>
      <c r="L789" s="979">
        <f>VLOOKUP($D789,Help2!$D$26:$T$37,8)</f>
        <v>0</v>
      </c>
      <c r="M789" s="979">
        <f>VLOOKUP($D789,Help2!$D$26:$T$37,9)</f>
        <v>0</v>
      </c>
      <c r="N789" s="979">
        <f>VLOOKUP($D789,Help2!$D$26:$T$37,10)</f>
        <v>0</v>
      </c>
      <c r="P789" s="979">
        <f>VLOOKUP($D789,Help2!$D$2:$T$25,3)</f>
        <v>672</v>
      </c>
      <c r="Q789" s="979">
        <f t="shared" si="86"/>
        <v>672</v>
      </c>
      <c r="Y789" s="979">
        <f>_xlfn.XLOOKUP($D789,Help2_FC!$D:$D,Help2_FC!V:V)</f>
        <v>0</v>
      </c>
      <c r="Z789" s="979">
        <f>_xlfn.XLOOKUP($D789,Help2_FC!$D:$D,Help2_FC!W:W)</f>
        <v>0</v>
      </c>
      <c r="AA789" s="979">
        <f>_xlfn.XLOOKUP($D789,Help2_FC!$D:$D,Help2_FC!X:X)</f>
        <v>0</v>
      </c>
      <c r="AB789" s="979">
        <f>_xlfn.XLOOKUP($D789,Help2_FC!$D:$D,Help2_FC!Y:Y)</f>
        <v>0</v>
      </c>
      <c r="AC789" s="979">
        <f>_xlfn.XLOOKUP($D789,Help2_FC!$D:$D,Help2_FC!Z:Z)</f>
        <v>0</v>
      </c>
      <c r="AD789" s="979">
        <f>_xlfn.XLOOKUP($D789,Help2_FC!$D:$D,Help2_FC!AA:AA)</f>
        <v>0</v>
      </c>
      <c r="AE789" s="979">
        <f>_xlfn.XLOOKUP($D789,Help2_FC!$D:$D,Help2_FC!AB:AB)</f>
        <v>0</v>
      </c>
      <c r="AF789" s="979">
        <f>_xlfn.XLOOKUP($D789,Help2_FC!$D:$D,Help2_FC!AC:AC)</f>
        <v>0</v>
      </c>
      <c r="AG789" s="979">
        <f>_xlfn.XLOOKUP($D789,Help2_FC!$D:$D,Help2_FC!AD:AD)</f>
        <v>0</v>
      </c>
      <c r="AH789" s="979">
        <f>_xlfn.XLOOKUP($D789,Help2_FC!$D:$D,Help2_FC!AE:AE)</f>
        <v>0</v>
      </c>
      <c r="AI789" s="979">
        <f>_xlfn.XLOOKUP($D789,Help2_FC!$D:$D,Help2_FC!AF:AF)</f>
        <v>0</v>
      </c>
      <c r="AJ789" s="979">
        <f>_xlfn.XLOOKUP($D789,Help2_FC!$D:$D,Help2_FC!AG:AG)</f>
        <v>0</v>
      </c>
      <c r="AK789" s="979">
        <f>_xlfn.XLOOKUP($D789,Help2_FC!$D:$D,Help2_FC!AH:AH)</f>
        <v>0</v>
      </c>
      <c r="AL789" s="979">
        <f>_xlfn.XLOOKUP($D789,Help2_FC!$D:$D,Help2_FC!AI:AI)</f>
        <v>0</v>
      </c>
      <c r="AM789" s="979">
        <f>_xlfn.XLOOKUP($D789,Help2_FC!$D:$D,Help2_FC!AJ:AJ)</f>
        <v>0</v>
      </c>
      <c r="AN789" s="979">
        <f>_xlfn.XLOOKUP($D789,Help2_FC!$D:$D,Help2_FC!AK:AK)</f>
        <v>0</v>
      </c>
    </row>
    <row r="790" spans="1:40" x14ac:dyDescent="0.2">
      <c r="A790" s="1">
        <v>45714</v>
      </c>
      <c r="B790">
        <f t="shared" si="82"/>
        <v>2</v>
      </c>
      <c r="C790">
        <f t="shared" si="83"/>
        <v>2025</v>
      </c>
      <c r="D790" s="872" t="str">
        <f t="shared" si="87"/>
        <v>02´2025</v>
      </c>
      <c r="F790" s="2">
        <f t="shared" si="81"/>
        <v>24</v>
      </c>
      <c r="G790" s="1483">
        <f t="shared" si="84"/>
        <v>3.5714285714285712E-2</v>
      </c>
      <c r="H790" s="5">
        <f t="shared" si="85"/>
        <v>1</v>
      </c>
      <c r="I790" s="995">
        <f>VLOOKUP($D790,Help2!$D$26:$T$37,5)</f>
        <v>0</v>
      </c>
      <c r="J790" s="979">
        <f>VLOOKUP($D790,Help2!$D$26:$T$37,6)</f>
        <v>0</v>
      </c>
      <c r="K790" s="979">
        <f>VLOOKUP($D790,Help2!$D$26:$T$37,7)</f>
        <v>0</v>
      </c>
      <c r="L790" s="979">
        <f>VLOOKUP($D790,Help2!$D$26:$T$37,8)</f>
        <v>0</v>
      </c>
      <c r="M790" s="979">
        <f>VLOOKUP($D790,Help2!$D$26:$T$37,9)</f>
        <v>0</v>
      </c>
      <c r="N790" s="979">
        <f>VLOOKUP($D790,Help2!$D$26:$T$37,10)</f>
        <v>0</v>
      </c>
      <c r="P790" s="979">
        <f>VLOOKUP($D790,Help2!$D$2:$T$25,3)</f>
        <v>672</v>
      </c>
      <c r="Q790" s="979">
        <f t="shared" si="86"/>
        <v>672</v>
      </c>
      <c r="Y790" s="979">
        <f>_xlfn.XLOOKUP($D790,Help2_FC!$D:$D,Help2_FC!V:V)</f>
        <v>0</v>
      </c>
      <c r="Z790" s="979">
        <f>_xlfn.XLOOKUP($D790,Help2_FC!$D:$D,Help2_FC!W:W)</f>
        <v>0</v>
      </c>
      <c r="AA790" s="979">
        <f>_xlfn.XLOOKUP($D790,Help2_FC!$D:$D,Help2_FC!X:X)</f>
        <v>0</v>
      </c>
      <c r="AB790" s="979">
        <f>_xlfn.XLOOKUP($D790,Help2_FC!$D:$D,Help2_FC!Y:Y)</f>
        <v>0</v>
      </c>
      <c r="AC790" s="979">
        <f>_xlfn.XLOOKUP($D790,Help2_FC!$D:$D,Help2_FC!Z:Z)</f>
        <v>0</v>
      </c>
      <c r="AD790" s="979">
        <f>_xlfn.XLOOKUP($D790,Help2_FC!$D:$D,Help2_FC!AA:AA)</f>
        <v>0</v>
      </c>
      <c r="AE790" s="979">
        <f>_xlfn.XLOOKUP($D790,Help2_FC!$D:$D,Help2_FC!AB:AB)</f>
        <v>0</v>
      </c>
      <c r="AF790" s="979">
        <f>_xlfn.XLOOKUP($D790,Help2_FC!$D:$D,Help2_FC!AC:AC)</f>
        <v>0</v>
      </c>
      <c r="AG790" s="979">
        <f>_xlfn.XLOOKUP($D790,Help2_FC!$D:$D,Help2_FC!AD:AD)</f>
        <v>0</v>
      </c>
      <c r="AH790" s="979">
        <f>_xlfn.XLOOKUP($D790,Help2_FC!$D:$D,Help2_FC!AE:AE)</f>
        <v>0</v>
      </c>
      <c r="AI790" s="979">
        <f>_xlfn.XLOOKUP($D790,Help2_FC!$D:$D,Help2_FC!AF:AF)</f>
        <v>0</v>
      </c>
      <c r="AJ790" s="979">
        <f>_xlfn.XLOOKUP($D790,Help2_FC!$D:$D,Help2_FC!AG:AG)</f>
        <v>0</v>
      </c>
      <c r="AK790" s="979">
        <f>_xlfn.XLOOKUP($D790,Help2_FC!$D:$D,Help2_FC!AH:AH)</f>
        <v>0</v>
      </c>
      <c r="AL790" s="979">
        <f>_xlfn.XLOOKUP($D790,Help2_FC!$D:$D,Help2_FC!AI:AI)</f>
        <v>0</v>
      </c>
      <c r="AM790" s="979">
        <f>_xlfn.XLOOKUP($D790,Help2_FC!$D:$D,Help2_FC!AJ:AJ)</f>
        <v>0</v>
      </c>
      <c r="AN790" s="979">
        <f>_xlfn.XLOOKUP($D790,Help2_FC!$D:$D,Help2_FC!AK:AK)</f>
        <v>0</v>
      </c>
    </row>
    <row r="791" spans="1:40" x14ac:dyDescent="0.2">
      <c r="A791" s="1">
        <v>45715</v>
      </c>
      <c r="B791">
        <f t="shared" si="82"/>
        <v>2</v>
      </c>
      <c r="C791">
        <f t="shared" si="83"/>
        <v>2025</v>
      </c>
      <c r="D791" s="872" t="str">
        <f t="shared" si="87"/>
        <v>02´2025</v>
      </c>
      <c r="F791" s="2">
        <f t="shared" si="81"/>
        <v>24</v>
      </c>
      <c r="G791" s="1483">
        <f t="shared" si="84"/>
        <v>3.5714285714285712E-2</v>
      </c>
      <c r="H791" s="5">
        <f t="shared" si="85"/>
        <v>1</v>
      </c>
      <c r="I791" s="995">
        <f>VLOOKUP($D791,Help2!$D$26:$T$37,5)</f>
        <v>0</v>
      </c>
      <c r="J791" s="979">
        <f>VLOOKUP($D791,Help2!$D$26:$T$37,6)</f>
        <v>0</v>
      </c>
      <c r="K791" s="979">
        <f>VLOOKUP($D791,Help2!$D$26:$T$37,7)</f>
        <v>0</v>
      </c>
      <c r="L791" s="979">
        <f>VLOOKUP($D791,Help2!$D$26:$T$37,8)</f>
        <v>0</v>
      </c>
      <c r="M791" s="979">
        <f>VLOOKUP($D791,Help2!$D$26:$T$37,9)</f>
        <v>0</v>
      </c>
      <c r="N791" s="979">
        <f>VLOOKUP($D791,Help2!$D$26:$T$37,10)</f>
        <v>0</v>
      </c>
      <c r="P791" s="979">
        <f>VLOOKUP($D791,Help2!$D$2:$T$25,3)</f>
        <v>672</v>
      </c>
      <c r="Q791" s="979">
        <f t="shared" si="86"/>
        <v>672</v>
      </c>
      <c r="Y791" s="979">
        <f>_xlfn.XLOOKUP($D791,Help2_FC!$D:$D,Help2_FC!V:V)</f>
        <v>0</v>
      </c>
      <c r="Z791" s="979">
        <f>_xlfn.XLOOKUP($D791,Help2_FC!$D:$D,Help2_FC!W:W)</f>
        <v>0</v>
      </c>
      <c r="AA791" s="979">
        <f>_xlfn.XLOOKUP($D791,Help2_FC!$D:$D,Help2_FC!X:X)</f>
        <v>0</v>
      </c>
      <c r="AB791" s="979">
        <f>_xlfn.XLOOKUP($D791,Help2_FC!$D:$D,Help2_FC!Y:Y)</f>
        <v>0</v>
      </c>
      <c r="AC791" s="979">
        <f>_xlfn.XLOOKUP($D791,Help2_FC!$D:$D,Help2_FC!Z:Z)</f>
        <v>0</v>
      </c>
      <c r="AD791" s="979">
        <f>_xlfn.XLOOKUP($D791,Help2_FC!$D:$D,Help2_FC!AA:AA)</f>
        <v>0</v>
      </c>
      <c r="AE791" s="979">
        <f>_xlfn.XLOOKUP($D791,Help2_FC!$D:$D,Help2_FC!AB:AB)</f>
        <v>0</v>
      </c>
      <c r="AF791" s="979">
        <f>_xlfn.XLOOKUP($D791,Help2_FC!$D:$D,Help2_FC!AC:AC)</f>
        <v>0</v>
      </c>
      <c r="AG791" s="979">
        <f>_xlfn.XLOOKUP($D791,Help2_FC!$D:$D,Help2_FC!AD:AD)</f>
        <v>0</v>
      </c>
      <c r="AH791" s="979">
        <f>_xlfn.XLOOKUP($D791,Help2_FC!$D:$D,Help2_FC!AE:AE)</f>
        <v>0</v>
      </c>
      <c r="AI791" s="979">
        <f>_xlfn.XLOOKUP($D791,Help2_FC!$D:$D,Help2_FC!AF:AF)</f>
        <v>0</v>
      </c>
      <c r="AJ791" s="979">
        <f>_xlfn.XLOOKUP($D791,Help2_FC!$D:$D,Help2_FC!AG:AG)</f>
        <v>0</v>
      </c>
      <c r="AK791" s="979">
        <f>_xlfn.XLOOKUP($D791,Help2_FC!$D:$D,Help2_FC!AH:AH)</f>
        <v>0</v>
      </c>
      <c r="AL791" s="979">
        <f>_xlfn.XLOOKUP($D791,Help2_FC!$D:$D,Help2_FC!AI:AI)</f>
        <v>0</v>
      </c>
      <c r="AM791" s="979">
        <f>_xlfn.XLOOKUP($D791,Help2_FC!$D:$D,Help2_FC!AJ:AJ)</f>
        <v>0</v>
      </c>
      <c r="AN791" s="979">
        <f>_xlfn.XLOOKUP($D791,Help2_FC!$D:$D,Help2_FC!AK:AK)</f>
        <v>0</v>
      </c>
    </row>
    <row r="792" spans="1:40" x14ac:dyDescent="0.2">
      <c r="A792" s="1">
        <v>45716</v>
      </c>
      <c r="B792">
        <f t="shared" si="82"/>
        <v>2</v>
      </c>
      <c r="C792">
        <f t="shared" si="83"/>
        <v>2025</v>
      </c>
      <c r="D792" s="872" t="str">
        <f t="shared" si="87"/>
        <v>02´2025</v>
      </c>
      <c r="F792" s="2">
        <f t="shared" si="81"/>
        <v>24</v>
      </c>
      <c r="G792" s="1483">
        <f t="shared" si="84"/>
        <v>3.5714285714285712E-2</v>
      </c>
      <c r="H792" s="5">
        <f t="shared" si="85"/>
        <v>1</v>
      </c>
      <c r="I792" s="995">
        <f>VLOOKUP($D792,Help2!$D$26:$T$37,5)</f>
        <v>0</v>
      </c>
      <c r="J792" s="979">
        <f>VLOOKUP($D792,Help2!$D$26:$T$37,6)</f>
        <v>0</v>
      </c>
      <c r="K792" s="979">
        <f>VLOOKUP($D792,Help2!$D$26:$T$37,7)</f>
        <v>0</v>
      </c>
      <c r="L792" s="979">
        <f>VLOOKUP($D792,Help2!$D$26:$T$37,8)</f>
        <v>0</v>
      </c>
      <c r="M792" s="979">
        <f>VLOOKUP($D792,Help2!$D$26:$T$37,9)</f>
        <v>0</v>
      </c>
      <c r="N792" s="979">
        <f>VLOOKUP($D792,Help2!$D$26:$T$37,10)</f>
        <v>0</v>
      </c>
      <c r="P792" s="979">
        <f>VLOOKUP($D792,Help2!$D$2:$T$25,3)</f>
        <v>672</v>
      </c>
      <c r="Q792" s="979">
        <f t="shared" si="86"/>
        <v>672</v>
      </c>
      <c r="Y792" s="979">
        <f>_xlfn.XLOOKUP($D792,Help2_FC!$D:$D,Help2_FC!V:V)</f>
        <v>0</v>
      </c>
      <c r="Z792" s="979">
        <f>_xlfn.XLOOKUP($D792,Help2_FC!$D:$D,Help2_FC!W:W)</f>
        <v>0</v>
      </c>
      <c r="AA792" s="979">
        <f>_xlfn.XLOOKUP($D792,Help2_FC!$D:$D,Help2_FC!X:X)</f>
        <v>0</v>
      </c>
      <c r="AB792" s="979">
        <f>_xlfn.XLOOKUP($D792,Help2_FC!$D:$D,Help2_FC!Y:Y)</f>
        <v>0</v>
      </c>
      <c r="AC792" s="979">
        <f>_xlfn.XLOOKUP($D792,Help2_FC!$D:$D,Help2_FC!Z:Z)</f>
        <v>0</v>
      </c>
      <c r="AD792" s="979">
        <f>_xlfn.XLOOKUP($D792,Help2_FC!$D:$D,Help2_FC!AA:AA)</f>
        <v>0</v>
      </c>
      <c r="AE792" s="979">
        <f>_xlfn.XLOOKUP($D792,Help2_FC!$D:$D,Help2_FC!AB:AB)</f>
        <v>0</v>
      </c>
      <c r="AF792" s="979">
        <f>_xlfn.XLOOKUP($D792,Help2_FC!$D:$D,Help2_FC!AC:AC)</f>
        <v>0</v>
      </c>
      <c r="AG792" s="979">
        <f>_xlfn.XLOOKUP($D792,Help2_FC!$D:$D,Help2_FC!AD:AD)</f>
        <v>0</v>
      </c>
      <c r="AH792" s="979">
        <f>_xlfn.XLOOKUP($D792,Help2_FC!$D:$D,Help2_FC!AE:AE)</f>
        <v>0</v>
      </c>
      <c r="AI792" s="979">
        <f>_xlfn.XLOOKUP($D792,Help2_FC!$D:$D,Help2_FC!AF:AF)</f>
        <v>0</v>
      </c>
      <c r="AJ792" s="979">
        <f>_xlfn.XLOOKUP($D792,Help2_FC!$D:$D,Help2_FC!AG:AG)</f>
        <v>0</v>
      </c>
      <c r="AK792" s="979">
        <f>_xlfn.XLOOKUP($D792,Help2_FC!$D:$D,Help2_FC!AH:AH)</f>
        <v>0</v>
      </c>
      <c r="AL792" s="979">
        <f>_xlfn.XLOOKUP($D792,Help2_FC!$D:$D,Help2_FC!AI:AI)</f>
        <v>0</v>
      </c>
      <c r="AM792" s="979">
        <f>_xlfn.XLOOKUP($D792,Help2_FC!$D:$D,Help2_FC!AJ:AJ)</f>
        <v>0</v>
      </c>
      <c r="AN792" s="979">
        <f>_xlfn.XLOOKUP($D792,Help2_FC!$D:$D,Help2_FC!AK:AK)</f>
        <v>0</v>
      </c>
    </row>
    <row r="793" spans="1:40" x14ac:dyDescent="0.2">
      <c r="A793" s="1">
        <v>45717</v>
      </c>
      <c r="B793">
        <f t="shared" si="82"/>
        <v>3</v>
      </c>
      <c r="C793">
        <f t="shared" si="83"/>
        <v>2025</v>
      </c>
      <c r="D793" s="872" t="str">
        <f t="shared" si="87"/>
        <v>03´2025</v>
      </c>
      <c r="F793" s="2">
        <f t="shared" si="81"/>
        <v>24</v>
      </c>
      <c r="G793" s="1483">
        <f t="shared" si="84"/>
        <v>3.2258064516129031E-2</v>
      </c>
      <c r="H793" s="5">
        <f t="shared" si="85"/>
        <v>1</v>
      </c>
      <c r="I793" s="995">
        <f>VLOOKUP($D793,Help2!$D$26:$T$37,5)</f>
        <v>0</v>
      </c>
      <c r="J793" s="979">
        <f>VLOOKUP($D793,Help2!$D$26:$T$37,6)</f>
        <v>0</v>
      </c>
      <c r="K793" s="979">
        <f>VLOOKUP($D793,Help2!$D$26:$T$37,7)</f>
        <v>0</v>
      </c>
      <c r="L793" s="979">
        <f>VLOOKUP($D793,Help2!$D$26:$T$37,8)</f>
        <v>0</v>
      </c>
      <c r="M793" s="979">
        <f>VLOOKUP($D793,Help2!$D$26:$T$37,9)</f>
        <v>0</v>
      </c>
      <c r="N793" s="979">
        <f>VLOOKUP($D793,Help2!$D$26:$T$37,10)</f>
        <v>0</v>
      </c>
      <c r="P793" s="979">
        <f>VLOOKUP($D793,Help2!$D$2:$T$25,3)</f>
        <v>744</v>
      </c>
      <c r="Q793" s="979">
        <f t="shared" si="86"/>
        <v>744</v>
      </c>
      <c r="Y793" s="979">
        <f>_xlfn.XLOOKUP($D793,Help2_FC!$D:$D,Help2_FC!V:V)</f>
        <v>0</v>
      </c>
      <c r="Z793" s="979">
        <f>_xlfn.XLOOKUP($D793,Help2_FC!$D:$D,Help2_FC!W:W)</f>
        <v>0</v>
      </c>
      <c r="AA793" s="979">
        <f>_xlfn.XLOOKUP($D793,Help2_FC!$D:$D,Help2_FC!X:X)</f>
        <v>0</v>
      </c>
      <c r="AB793" s="979">
        <f>_xlfn.XLOOKUP($D793,Help2_FC!$D:$D,Help2_FC!Y:Y)</f>
        <v>0</v>
      </c>
      <c r="AC793" s="979">
        <f>_xlfn.XLOOKUP($D793,Help2_FC!$D:$D,Help2_FC!Z:Z)</f>
        <v>0</v>
      </c>
      <c r="AD793" s="979">
        <f>_xlfn.XLOOKUP($D793,Help2_FC!$D:$D,Help2_FC!AA:AA)</f>
        <v>0</v>
      </c>
      <c r="AE793" s="979">
        <f>_xlfn.XLOOKUP($D793,Help2_FC!$D:$D,Help2_FC!AB:AB)</f>
        <v>0</v>
      </c>
      <c r="AF793" s="979">
        <f>_xlfn.XLOOKUP($D793,Help2_FC!$D:$D,Help2_FC!AC:AC)</f>
        <v>0</v>
      </c>
      <c r="AG793" s="979">
        <f>_xlfn.XLOOKUP($D793,Help2_FC!$D:$D,Help2_FC!AD:AD)</f>
        <v>0</v>
      </c>
      <c r="AH793" s="979">
        <f>_xlfn.XLOOKUP($D793,Help2_FC!$D:$D,Help2_FC!AE:AE)</f>
        <v>0</v>
      </c>
      <c r="AI793" s="979">
        <f>_xlfn.XLOOKUP($D793,Help2_FC!$D:$D,Help2_FC!AF:AF)</f>
        <v>0</v>
      </c>
      <c r="AJ793" s="979">
        <f>_xlfn.XLOOKUP($D793,Help2_FC!$D:$D,Help2_FC!AG:AG)</f>
        <v>0</v>
      </c>
      <c r="AK793" s="979">
        <f>_xlfn.XLOOKUP($D793,Help2_FC!$D:$D,Help2_FC!AH:AH)</f>
        <v>0</v>
      </c>
      <c r="AL793" s="979">
        <f>_xlfn.XLOOKUP($D793,Help2_FC!$D:$D,Help2_FC!AI:AI)</f>
        <v>0</v>
      </c>
      <c r="AM793" s="979">
        <f>_xlfn.XLOOKUP($D793,Help2_FC!$D:$D,Help2_FC!AJ:AJ)</f>
        <v>0</v>
      </c>
      <c r="AN793" s="979">
        <f>_xlfn.XLOOKUP($D793,Help2_FC!$D:$D,Help2_FC!AK:AK)</f>
        <v>0</v>
      </c>
    </row>
    <row r="794" spans="1:40" x14ac:dyDescent="0.2">
      <c r="A794" s="1">
        <v>45718</v>
      </c>
      <c r="B794">
        <f t="shared" si="82"/>
        <v>3</v>
      </c>
      <c r="C794">
        <f t="shared" si="83"/>
        <v>2025</v>
      </c>
      <c r="D794" s="872" t="str">
        <f t="shared" si="87"/>
        <v>03´2025</v>
      </c>
      <c r="F794" s="2">
        <f t="shared" ref="F794:F857" si="88">24-E794</f>
        <v>24</v>
      </c>
      <c r="G794" s="1483">
        <f t="shared" si="84"/>
        <v>3.2258064516129031E-2</v>
      </c>
      <c r="H794" s="5">
        <f t="shared" si="85"/>
        <v>1</v>
      </c>
      <c r="I794" s="995">
        <f>VLOOKUP($D794,Help2!$D$26:$T$37,5)</f>
        <v>0</v>
      </c>
      <c r="J794" s="979">
        <f>VLOOKUP($D794,Help2!$D$26:$T$37,6)</f>
        <v>0</v>
      </c>
      <c r="K794" s="979">
        <f>VLOOKUP($D794,Help2!$D$26:$T$37,7)</f>
        <v>0</v>
      </c>
      <c r="L794" s="979">
        <f>VLOOKUP($D794,Help2!$D$26:$T$37,8)</f>
        <v>0</v>
      </c>
      <c r="M794" s="979">
        <f>VLOOKUP($D794,Help2!$D$26:$T$37,9)</f>
        <v>0</v>
      </c>
      <c r="N794" s="979">
        <f>VLOOKUP($D794,Help2!$D$26:$T$37,10)</f>
        <v>0</v>
      </c>
      <c r="P794" s="979">
        <f>VLOOKUP($D794,Help2!$D$2:$T$25,3)</f>
        <v>744</v>
      </c>
      <c r="Q794" s="979">
        <f t="shared" si="86"/>
        <v>744</v>
      </c>
      <c r="Y794" s="979">
        <f>_xlfn.XLOOKUP($D794,Help2_FC!$D:$D,Help2_FC!V:V)</f>
        <v>0</v>
      </c>
      <c r="Z794" s="979">
        <f>_xlfn.XLOOKUP($D794,Help2_FC!$D:$D,Help2_FC!W:W)</f>
        <v>0</v>
      </c>
      <c r="AA794" s="979">
        <f>_xlfn.XLOOKUP($D794,Help2_FC!$D:$D,Help2_FC!X:X)</f>
        <v>0</v>
      </c>
      <c r="AB794" s="979">
        <f>_xlfn.XLOOKUP($D794,Help2_FC!$D:$D,Help2_FC!Y:Y)</f>
        <v>0</v>
      </c>
      <c r="AC794" s="979">
        <f>_xlfn.XLOOKUP($D794,Help2_FC!$D:$D,Help2_FC!Z:Z)</f>
        <v>0</v>
      </c>
      <c r="AD794" s="979">
        <f>_xlfn.XLOOKUP($D794,Help2_FC!$D:$D,Help2_FC!AA:AA)</f>
        <v>0</v>
      </c>
      <c r="AE794" s="979">
        <f>_xlfn.XLOOKUP($D794,Help2_FC!$D:$D,Help2_FC!AB:AB)</f>
        <v>0</v>
      </c>
      <c r="AF794" s="979">
        <f>_xlfn.XLOOKUP($D794,Help2_FC!$D:$D,Help2_FC!AC:AC)</f>
        <v>0</v>
      </c>
      <c r="AG794" s="979">
        <f>_xlfn.XLOOKUP($D794,Help2_FC!$D:$D,Help2_FC!AD:AD)</f>
        <v>0</v>
      </c>
      <c r="AH794" s="979">
        <f>_xlfn.XLOOKUP($D794,Help2_FC!$D:$D,Help2_FC!AE:AE)</f>
        <v>0</v>
      </c>
      <c r="AI794" s="979">
        <f>_xlfn.XLOOKUP($D794,Help2_FC!$D:$D,Help2_FC!AF:AF)</f>
        <v>0</v>
      </c>
      <c r="AJ794" s="979">
        <f>_xlfn.XLOOKUP($D794,Help2_FC!$D:$D,Help2_FC!AG:AG)</f>
        <v>0</v>
      </c>
      <c r="AK794" s="979">
        <f>_xlfn.XLOOKUP($D794,Help2_FC!$D:$D,Help2_FC!AH:AH)</f>
        <v>0</v>
      </c>
      <c r="AL794" s="979">
        <f>_xlfn.XLOOKUP($D794,Help2_FC!$D:$D,Help2_FC!AI:AI)</f>
        <v>0</v>
      </c>
      <c r="AM794" s="979">
        <f>_xlfn.XLOOKUP($D794,Help2_FC!$D:$D,Help2_FC!AJ:AJ)</f>
        <v>0</v>
      </c>
      <c r="AN794" s="979">
        <f>_xlfn.XLOOKUP($D794,Help2_FC!$D:$D,Help2_FC!AK:AK)</f>
        <v>0</v>
      </c>
    </row>
    <row r="795" spans="1:40" x14ac:dyDescent="0.2">
      <c r="A795" s="1">
        <v>45719</v>
      </c>
      <c r="B795">
        <f t="shared" ref="B795:B858" si="89">MONTH(A795)</f>
        <v>3</v>
      </c>
      <c r="C795">
        <f t="shared" ref="C795:C858" si="90">+YEAR(A795)</f>
        <v>2025</v>
      </c>
      <c r="D795" s="872" t="str">
        <f t="shared" si="87"/>
        <v>03´2025</v>
      </c>
      <c r="F795" s="2">
        <f t="shared" si="88"/>
        <v>24</v>
      </c>
      <c r="G795" s="1483">
        <f t="shared" ref="G795:G858" si="91">+F795/P795</f>
        <v>3.2258064516129031E-2</v>
      </c>
      <c r="H795" s="5">
        <f t="shared" ref="H795:H858" si="92">+F795/24</f>
        <v>1</v>
      </c>
      <c r="I795" s="995">
        <f>VLOOKUP($D795,Help2!$D$26:$T$37,5)</f>
        <v>0</v>
      </c>
      <c r="J795" s="979">
        <f>VLOOKUP($D795,Help2!$D$26:$T$37,6)</f>
        <v>0</v>
      </c>
      <c r="K795" s="979">
        <f>VLOOKUP($D795,Help2!$D$26:$T$37,7)</f>
        <v>0</v>
      </c>
      <c r="L795" s="979">
        <f>VLOOKUP($D795,Help2!$D$26:$T$37,8)</f>
        <v>0</v>
      </c>
      <c r="M795" s="979">
        <f>VLOOKUP($D795,Help2!$D$26:$T$37,9)</f>
        <v>0</v>
      </c>
      <c r="N795" s="979">
        <f>VLOOKUP($D795,Help2!$D$26:$T$37,10)</f>
        <v>0</v>
      </c>
      <c r="P795" s="979">
        <f>VLOOKUP($D795,Help2!$D$2:$T$25,3)</f>
        <v>744</v>
      </c>
      <c r="Q795" s="979">
        <f t="shared" si="86"/>
        <v>744</v>
      </c>
      <c r="Y795" s="979">
        <f>_xlfn.XLOOKUP($D795,Help2_FC!$D:$D,Help2_FC!V:V)</f>
        <v>0</v>
      </c>
      <c r="Z795" s="979">
        <f>_xlfn.XLOOKUP($D795,Help2_FC!$D:$D,Help2_FC!W:W)</f>
        <v>0</v>
      </c>
      <c r="AA795" s="979">
        <f>_xlfn.XLOOKUP($D795,Help2_FC!$D:$D,Help2_FC!X:X)</f>
        <v>0</v>
      </c>
      <c r="AB795" s="979">
        <f>_xlfn.XLOOKUP($D795,Help2_FC!$D:$D,Help2_FC!Y:Y)</f>
        <v>0</v>
      </c>
      <c r="AC795" s="979">
        <f>_xlfn.XLOOKUP($D795,Help2_FC!$D:$D,Help2_FC!Z:Z)</f>
        <v>0</v>
      </c>
      <c r="AD795" s="979">
        <f>_xlfn.XLOOKUP($D795,Help2_FC!$D:$D,Help2_FC!AA:AA)</f>
        <v>0</v>
      </c>
      <c r="AE795" s="979">
        <f>_xlfn.XLOOKUP($D795,Help2_FC!$D:$D,Help2_FC!AB:AB)</f>
        <v>0</v>
      </c>
      <c r="AF795" s="979">
        <f>_xlfn.XLOOKUP($D795,Help2_FC!$D:$D,Help2_FC!AC:AC)</f>
        <v>0</v>
      </c>
      <c r="AG795" s="979">
        <f>_xlfn.XLOOKUP($D795,Help2_FC!$D:$D,Help2_FC!AD:AD)</f>
        <v>0</v>
      </c>
      <c r="AH795" s="979">
        <f>_xlfn.XLOOKUP($D795,Help2_FC!$D:$D,Help2_FC!AE:AE)</f>
        <v>0</v>
      </c>
      <c r="AI795" s="979">
        <f>_xlfn.XLOOKUP($D795,Help2_FC!$D:$D,Help2_FC!AF:AF)</f>
        <v>0</v>
      </c>
      <c r="AJ795" s="979">
        <f>_xlfn.XLOOKUP($D795,Help2_FC!$D:$D,Help2_FC!AG:AG)</f>
        <v>0</v>
      </c>
      <c r="AK795" s="979">
        <f>_xlfn.XLOOKUP($D795,Help2_FC!$D:$D,Help2_FC!AH:AH)</f>
        <v>0</v>
      </c>
      <c r="AL795" s="979">
        <f>_xlfn.XLOOKUP($D795,Help2_FC!$D:$D,Help2_FC!AI:AI)</f>
        <v>0</v>
      </c>
      <c r="AM795" s="979">
        <f>_xlfn.XLOOKUP($D795,Help2_FC!$D:$D,Help2_FC!AJ:AJ)</f>
        <v>0</v>
      </c>
      <c r="AN795" s="979">
        <f>_xlfn.XLOOKUP($D795,Help2_FC!$D:$D,Help2_FC!AK:AK)</f>
        <v>0</v>
      </c>
    </row>
    <row r="796" spans="1:40" x14ac:dyDescent="0.2">
      <c r="A796" s="1">
        <v>45720</v>
      </c>
      <c r="B796">
        <f t="shared" si="89"/>
        <v>3</v>
      </c>
      <c r="C796">
        <f t="shared" si="90"/>
        <v>2025</v>
      </c>
      <c r="D796" s="872" t="str">
        <f t="shared" si="87"/>
        <v>03´2025</v>
      </c>
      <c r="F796" s="2">
        <f t="shared" si="88"/>
        <v>24</v>
      </c>
      <c r="G796" s="1483">
        <f t="shared" si="91"/>
        <v>3.2258064516129031E-2</v>
      </c>
      <c r="H796" s="5">
        <f t="shared" si="92"/>
        <v>1</v>
      </c>
      <c r="I796" s="995">
        <f>VLOOKUP($D796,Help2!$D$26:$T$37,5)</f>
        <v>0</v>
      </c>
      <c r="J796" s="979">
        <f>VLOOKUP($D796,Help2!$D$26:$T$37,6)</f>
        <v>0</v>
      </c>
      <c r="K796" s="979">
        <f>VLOOKUP($D796,Help2!$D$26:$T$37,7)</f>
        <v>0</v>
      </c>
      <c r="L796" s="979">
        <f>VLOOKUP($D796,Help2!$D$26:$T$37,8)</f>
        <v>0</v>
      </c>
      <c r="M796" s="979">
        <f>VLOOKUP($D796,Help2!$D$26:$T$37,9)</f>
        <v>0</v>
      </c>
      <c r="N796" s="979">
        <f>VLOOKUP($D796,Help2!$D$26:$T$37,10)</f>
        <v>0</v>
      </c>
      <c r="P796" s="979">
        <f>VLOOKUP($D796,Help2!$D$2:$T$25,3)</f>
        <v>744</v>
      </c>
      <c r="Q796" s="979">
        <f t="shared" si="86"/>
        <v>744</v>
      </c>
      <c r="Y796" s="979">
        <f>_xlfn.XLOOKUP($D796,Help2_FC!$D:$D,Help2_FC!V:V)</f>
        <v>0</v>
      </c>
      <c r="Z796" s="979">
        <f>_xlfn.XLOOKUP($D796,Help2_FC!$D:$D,Help2_FC!W:W)</f>
        <v>0</v>
      </c>
      <c r="AA796" s="979">
        <f>_xlfn.XLOOKUP($D796,Help2_FC!$D:$D,Help2_FC!X:X)</f>
        <v>0</v>
      </c>
      <c r="AB796" s="979">
        <f>_xlfn.XLOOKUP($D796,Help2_FC!$D:$D,Help2_FC!Y:Y)</f>
        <v>0</v>
      </c>
      <c r="AC796" s="979">
        <f>_xlfn.XLOOKUP($D796,Help2_FC!$D:$D,Help2_FC!Z:Z)</f>
        <v>0</v>
      </c>
      <c r="AD796" s="979">
        <f>_xlfn.XLOOKUP($D796,Help2_FC!$D:$D,Help2_FC!AA:AA)</f>
        <v>0</v>
      </c>
      <c r="AE796" s="979">
        <f>_xlfn.XLOOKUP($D796,Help2_FC!$D:$D,Help2_FC!AB:AB)</f>
        <v>0</v>
      </c>
      <c r="AF796" s="979">
        <f>_xlfn.XLOOKUP($D796,Help2_FC!$D:$D,Help2_FC!AC:AC)</f>
        <v>0</v>
      </c>
      <c r="AG796" s="979">
        <f>_xlfn.XLOOKUP($D796,Help2_FC!$D:$D,Help2_FC!AD:AD)</f>
        <v>0</v>
      </c>
      <c r="AH796" s="979">
        <f>_xlfn.XLOOKUP($D796,Help2_FC!$D:$D,Help2_FC!AE:AE)</f>
        <v>0</v>
      </c>
      <c r="AI796" s="979">
        <f>_xlfn.XLOOKUP($D796,Help2_FC!$D:$D,Help2_FC!AF:AF)</f>
        <v>0</v>
      </c>
      <c r="AJ796" s="979">
        <f>_xlfn.XLOOKUP($D796,Help2_FC!$D:$D,Help2_FC!AG:AG)</f>
        <v>0</v>
      </c>
      <c r="AK796" s="979">
        <f>_xlfn.XLOOKUP($D796,Help2_FC!$D:$D,Help2_FC!AH:AH)</f>
        <v>0</v>
      </c>
      <c r="AL796" s="979">
        <f>_xlfn.XLOOKUP($D796,Help2_FC!$D:$D,Help2_FC!AI:AI)</f>
        <v>0</v>
      </c>
      <c r="AM796" s="979">
        <f>_xlfn.XLOOKUP($D796,Help2_FC!$D:$D,Help2_FC!AJ:AJ)</f>
        <v>0</v>
      </c>
      <c r="AN796" s="979">
        <f>_xlfn.XLOOKUP($D796,Help2_FC!$D:$D,Help2_FC!AK:AK)</f>
        <v>0</v>
      </c>
    </row>
    <row r="797" spans="1:40" x14ac:dyDescent="0.2">
      <c r="A797" s="1">
        <v>45721</v>
      </c>
      <c r="B797">
        <f t="shared" si="89"/>
        <v>3</v>
      </c>
      <c r="C797">
        <f t="shared" si="90"/>
        <v>2025</v>
      </c>
      <c r="D797" s="872" t="str">
        <f t="shared" si="87"/>
        <v>03´2025</v>
      </c>
      <c r="F797" s="2">
        <f t="shared" si="88"/>
        <v>24</v>
      </c>
      <c r="G797" s="1483">
        <f t="shared" si="91"/>
        <v>3.2258064516129031E-2</v>
      </c>
      <c r="H797" s="5">
        <f t="shared" si="92"/>
        <v>1</v>
      </c>
      <c r="I797" s="995">
        <f>VLOOKUP($D797,Help2!$D$26:$T$37,5)</f>
        <v>0</v>
      </c>
      <c r="J797" s="979">
        <f>VLOOKUP($D797,Help2!$D$26:$T$37,6)</f>
        <v>0</v>
      </c>
      <c r="K797" s="979">
        <f>VLOOKUP($D797,Help2!$D$26:$T$37,7)</f>
        <v>0</v>
      </c>
      <c r="L797" s="979">
        <f>VLOOKUP($D797,Help2!$D$26:$T$37,8)</f>
        <v>0</v>
      </c>
      <c r="M797" s="979">
        <f>VLOOKUP($D797,Help2!$D$26:$T$37,9)</f>
        <v>0</v>
      </c>
      <c r="N797" s="979">
        <f>VLOOKUP($D797,Help2!$D$26:$T$37,10)</f>
        <v>0</v>
      </c>
      <c r="P797" s="979">
        <f>VLOOKUP($D797,Help2!$D$2:$T$25,3)</f>
        <v>744</v>
      </c>
      <c r="Q797" s="979">
        <f t="shared" si="86"/>
        <v>744</v>
      </c>
      <c r="Y797" s="979">
        <f>_xlfn.XLOOKUP($D797,Help2_FC!$D:$D,Help2_FC!V:V)</f>
        <v>0</v>
      </c>
      <c r="Z797" s="979">
        <f>_xlfn.XLOOKUP($D797,Help2_FC!$D:$D,Help2_FC!W:W)</f>
        <v>0</v>
      </c>
      <c r="AA797" s="979">
        <f>_xlfn.XLOOKUP($D797,Help2_FC!$D:$D,Help2_FC!X:X)</f>
        <v>0</v>
      </c>
      <c r="AB797" s="979">
        <f>_xlfn.XLOOKUP($D797,Help2_FC!$D:$D,Help2_FC!Y:Y)</f>
        <v>0</v>
      </c>
      <c r="AC797" s="979">
        <f>_xlfn.XLOOKUP($D797,Help2_FC!$D:$D,Help2_FC!Z:Z)</f>
        <v>0</v>
      </c>
      <c r="AD797" s="979">
        <f>_xlfn.XLOOKUP($D797,Help2_FC!$D:$D,Help2_FC!AA:AA)</f>
        <v>0</v>
      </c>
      <c r="AE797" s="979">
        <f>_xlfn.XLOOKUP($D797,Help2_FC!$D:$D,Help2_FC!AB:AB)</f>
        <v>0</v>
      </c>
      <c r="AF797" s="979">
        <f>_xlfn.XLOOKUP($D797,Help2_FC!$D:$D,Help2_FC!AC:AC)</f>
        <v>0</v>
      </c>
      <c r="AG797" s="979">
        <f>_xlfn.XLOOKUP($D797,Help2_FC!$D:$D,Help2_FC!AD:AD)</f>
        <v>0</v>
      </c>
      <c r="AH797" s="979">
        <f>_xlfn.XLOOKUP($D797,Help2_FC!$D:$D,Help2_FC!AE:AE)</f>
        <v>0</v>
      </c>
      <c r="AI797" s="979">
        <f>_xlfn.XLOOKUP($D797,Help2_FC!$D:$D,Help2_FC!AF:AF)</f>
        <v>0</v>
      </c>
      <c r="AJ797" s="979">
        <f>_xlfn.XLOOKUP($D797,Help2_FC!$D:$D,Help2_FC!AG:AG)</f>
        <v>0</v>
      </c>
      <c r="AK797" s="979">
        <f>_xlfn.XLOOKUP($D797,Help2_FC!$D:$D,Help2_FC!AH:AH)</f>
        <v>0</v>
      </c>
      <c r="AL797" s="979">
        <f>_xlfn.XLOOKUP($D797,Help2_FC!$D:$D,Help2_FC!AI:AI)</f>
        <v>0</v>
      </c>
      <c r="AM797" s="979">
        <f>_xlfn.XLOOKUP($D797,Help2_FC!$D:$D,Help2_FC!AJ:AJ)</f>
        <v>0</v>
      </c>
      <c r="AN797" s="979">
        <f>_xlfn.XLOOKUP($D797,Help2_FC!$D:$D,Help2_FC!AK:AK)</f>
        <v>0</v>
      </c>
    </row>
    <row r="798" spans="1:40" x14ac:dyDescent="0.2">
      <c r="A798" s="1">
        <v>45722</v>
      </c>
      <c r="B798">
        <f t="shared" si="89"/>
        <v>3</v>
      </c>
      <c r="C798">
        <f t="shared" si="90"/>
        <v>2025</v>
      </c>
      <c r="D798" s="872" t="str">
        <f t="shared" si="87"/>
        <v>03´2025</v>
      </c>
      <c r="F798" s="2">
        <f t="shared" si="88"/>
        <v>24</v>
      </c>
      <c r="G798" s="1483">
        <f t="shared" si="91"/>
        <v>3.2258064516129031E-2</v>
      </c>
      <c r="H798" s="5">
        <f t="shared" si="92"/>
        <v>1</v>
      </c>
      <c r="I798" s="995">
        <f>VLOOKUP($D798,Help2!$D$26:$T$37,5)</f>
        <v>0</v>
      </c>
      <c r="J798" s="979">
        <f>VLOOKUP($D798,Help2!$D$26:$T$37,6)</f>
        <v>0</v>
      </c>
      <c r="K798" s="979">
        <f>VLOOKUP($D798,Help2!$D$26:$T$37,7)</f>
        <v>0</v>
      </c>
      <c r="L798" s="979">
        <f>VLOOKUP($D798,Help2!$D$26:$T$37,8)</f>
        <v>0</v>
      </c>
      <c r="M798" s="979">
        <f>VLOOKUP($D798,Help2!$D$26:$T$37,9)</f>
        <v>0</v>
      </c>
      <c r="N798" s="979">
        <f>VLOOKUP($D798,Help2!$D$26:$T$37,10)</f>
        <v>0</v>
      </c>
      <c r="P798" s="979">
        <f>VLOOKUP($D798,Help2!$D$2:$T$25,3)</f>
        <v>744</v>
      </c>
      <c r="Q798" s="979">
        <f t="shared" si="86"/>
        <v>744</v>
      </c>
      <c r="Y798" s="979">
        <f>_xlfn.XLOOKUP($D798,Help2_FC!$D:$D,Help2_FC!V:V)</f>
        <v>0</v>
      </c>
      <c r="Z798" s="979">
        <f>_xlfn.XLOOKUP($D798,Help2_FC!$D:$D,Help2_FC!W:W)</f>
        <v>0</v>
      </c>
      <c r="AA798" s="979">
        <f>_xlfn.XLOOKUP($D798,Help2_FC!$D:$D,Help2_FC!X:X)</f>
        <v>0</v>
      </c>
      <c r="AB798" s="979">
        <f>_xlfn.XLOOKUP($D798,Help2_FC!$D:$D,Help2_FC!Y:Y)</f>
        <v>0</v>
      </c>
      <c r="AC798" s="979">
        <f>_xlfn.XLOOKUP($D798,Help2_FC!$D:$D,Help2_FC!Z:Z)</f>
        <v>0</v>
      </c>
      <c r="AD798" s="979">
        <f>_xlfn.XLOOKUP($D798,Help2_FC!$D:$D,Help2_FC!AA:AA)</f>
        <v>0</v>
      </c>
      <c r="AE798" s="979">
        <f>_xlfn.XLOOKUP($D798,Help2_FC!$D:$D,Help2_FC!AB:AB)</f>
        <v>0</v>
      </c>
      <c r="AF798" s="979">
        <f>_xlfn.XLOOKUP($D798,Help2_FC!$D:$D,Help2_FC!AC:AC)</f>
        <v>0</v>
      </c>
      <c r="AG798" s="979">
        <f>_xlfn.XLOOKUP($D798,Help2_FC!$D:$D,Help2_FC!AD:AD)</f>
        <v>0</v>
      </c>
      <c r="AH798" s="979">
        <f>_xlfn.XLOOKUP($D798,Help2_FC!$D:$D,Help2_FC!AE:AE)</f>
        <v>0</v>
      </c>
      <c r="AI798" s="979">
        <f>_xlfn.XLOOKUP($D798,Help2_FC!$D:$D,Help2_FC!AF:AF)</f>
        <v>0</v>
      </c>
      <c r="AJ798" s="979">
        <f>_xlfn.XLOOKUP($D798,Help2_FC!$D:$D,Help2_FC!AG:AG)</f>
        <v>0</v>
      </c>
      <c r="AK798" s="979">
        <f>_xlfn.XLOOKUP($D798,Help2_FC!$D:$D,Help2_FC!AH:AH)</f>
        <v>0</v>
      </c>
      <c r="AL798" s="979">
        <f>_xlfn.XLOOKUP($D798,Help2_FC!$D:$D,Help2_FC!AI:AI)</f>
        <v>0</v>
      </c>
      <c r="AM798" s="979">
        <f>_xlfn.XLOOKUP($D798,Help2_FC!$D:$D,Help2_FC!AJ:AJ)</f>
        <v>0</v>
      </c>
      <c r="AN798" s="979">
        <f>_xlfn.XLOOKUP($D798,Help2_FC!$D:$D,Help2_FC!AK:AK)</f>
        <v>0</v>
      </c>
    </row>
    <row r="799" spans="1:40" x14ac:dyDescent="0.2">
      <c r="A799" s="1">
        <v>45723</v>
      </c>
      <c r="B799">
        <f t="shared" si="89"/>
        <v>3</v>
      </c>
      <c r="C799">
        <f t="shared" si="90"/>
        <v>2025</v>
      </c>
      <c r="D799" s="872" t="str">
        <f t="shared" si="87"/>
        <v>03´2025</v>
      </c>
      <c r="F799" s="2">
        <f t="shared" si="88"/>
        <v>24</v>
      </c>
      <c r="G799" s="1483">
        <f t="shared" si="91"/>
        <v>3.2258064516129031E-2</v>
      </c>
      <c r="H799" s="5">
        <f t="shared" si="92"/>
        <v>1</v>
      </c>
      <c r="I799" s="995">
        <f>VLOOKUP($D799,Help2!$D$26:$T$37,5)</f>
        <v>0</v>
      </c>
      <c r="J799" s="979">
        <f>VLOOKUP($D799,Help2!$D$26:$T$37,6)</f>
        <v>0</v>
      </c>
      <c r="K799" s="979">
        <f>VLOOKUP($D799,Help2!$D$26:$T$37,7)</f>
        <v>0</v>
      </c>
      <c r="L799" s="979">
        <f>VLOOKUP($D799,Help2!$D$26:$T$37,8)</f>
        <v>0</v>
      </c>
      <c r="M799" s="979">
        <f>VLOOKUP($D799,Help2!$D$26:$T$37,9)</f>
        <v>0</v>
      </c>
      <c r="N799" s="979">
        <f>VLOOKUP($D799,Help2!$D$26:$T$37,10)</f>
        <v>0</v>
      </c>
      <c r="P799" s="979">
        <f>VLOOKUP($D799,Help2!$D$2:$T$25,3)</f>
        <v>744</v>
      </c>
      <c r="Q799" s="979">
        <f t="shared" si="86"/>
        <v>744</v>
      </c>
      <c r="Y799" s="979">
        <f>_xlfn.XLOOKUP($D799,Help2_FC!$D:$D,Help2_FC!V:V)</f>
        <v>0</v>
      </c>
      <c r="Z799" s="979">
        <f>_xlfn.XLOOKUP($D799,Help2_FC!$D:$D,Help2_FC!W:W)</f>
        <v>0</v>
      </c>
      <c r="AA799" s="979">
        <f>_xlfn.XLOOKUP($D799,Help2_FC!$D:$D,Help2_FC!X:X)</f>
        <v>0</v>
      </c>
      <c r="AB799" s="979">
        <f>_xlfn.XLOOKUP($D799,Help2_FC!$D:$D,Help2_FC!Y:Y)</f>
        <v>0</v>
      </c>
      <c r="AC799" s="979">
        <f>_xlfn.XLOOKUP($D799,Help2_FC!$D:$D,Help2_FC!Z:Z)</f>
        <v>0</v>
      </c>
      <c r="AD799" s="979">
        <f>_xlfn.XLOOKUP($D799,Help2_FC!$D:$D,Help2_FC!AA:AA)</f>
        <v>0</v>
      </c>
      <c r="AE799" s="979">
        <f>_xlfn.XLOOKUP($D799,Help2_FC!$D:$D,Help2_FC!AB:AB)</f>
        <v>0</v>
      </c>
      <c r="AF799" s="979">
        <f>_xlfn.XLOOKUP($D799,Help2_FC!$D:$D,Help2_FC!AC:AC)</f>
        <v>0</v>
      </c>
      <c r="AG799" s="979">
        <f>_xlfn.XLOOKUP($D799,Help2_FC!$D:$D,Help2_FC!AD:AD)</f>
        <v>0</v>
      </c>
      <c r="AH799" s="979">
        <f>_xlfn.XLOOKUP($D799,Help2_FC!$D:$D,Help2_FC!AE:AE)</f>
        <v>0</v>
      </c>
      <c r="AI799" s="979">
        <f>_xlfn.XLOOKUP($D799,Help2_FC!$D:$D,Help2_FC!AF:AF)</f>
        <v>0</v>
      </c>
      <c r="AJ799" s="979">
        <f>_xlfn.XLOOKUP($D799,Help2_FC!$D:$D,Help2_FC!AG:AG)</f>
        <v>0</v>
      </c>
      <c r="AK799" s="979">
        <f>_xlfn.XLOOKUP($D799,Help2_FC!$D:$D,Help2_FC!AH:AH)</f>
        <v>0</v>
      </c>
      <c r="AL799" s="979">
        <f>_xlfn.XLOOKUP($D799,Help2_FC!$D:$D,Help2_FC!AI:AI)</f>
        <v>0</v>
      </c>
      <c r="AM799" s="979">
        <f>_xlfn.XLOOKUP($D799,Help2_FC!$D:$D,Help2_FC!AJ:AJ)</f>
        <v>0</v>
      </c>
      <c r="AN799" s="979">
        <f>_xlfn.XLOOKUP($D799,Help2_FC!$D:$D,Help2_FC!AK:AK)</f>
        <v>0</v>
      </c>
    </row>
    <row r="800" spans="1:40" x14ac:dyDescent="0.2">
      <c r="A800" s="1">
        <v>45724</v>
      </c>
      <c r="B800">
        <f t="shared" si="89"/>
        <v>3</v>
      </c>
      <c r="C800">
        <f t="shared" si="90"/>
        <v>2025</v>
      </c>
      <c r="D800" s="872" t="str">
        <f t="shared" si="87"/>
        <v>03´2025</v>
      </c>
      <c r="F800" s="2">
        <f t="shared" si="88"/>
        <v>24</v>
      </c>
      <c r="G800" s="1483">
        <f t="shared" si="91"/>
        <v>3.2258064516129031E-2</v>
      </c>
      <c r="H800" s="5">
        <f t="shared" si="92"/>
        <v>1</v>
      </c>
      <c r="I800" s="995">
        <f>VLOOKUP($D800,Help2!$D$26:$T$37,5)</f>
        <v>0</v>
      </c>
      <c r="J800" s="979">
        <f>VLOOKUP($D800,Help2!$D$26:$T$37,6)</f>
        <v>0</v>
      </c>
      <c r="K800" s="979">
        <f>VLOOKUP($D800,Help2!$D$26:$T$37,7)</f>
        <v>0</v>
      </c>
      <c r="L800" s="979">
        <f>VLOOKUP($D800,Help2!$D$26:$T$37,8)</f>
        <v>0</v>
      </c>
      <c r="M800" s="979">
        <f>VLOOKUP($D800,Help2!$D$26:$T$37,9)</f>
        <v>0</v>
      </c>
      <c r="N800" s="979">
        <f>VLOOKUP($D800,Help2!$D$26:$T$37,10)</f>
        <v>0</v>
      </c>
      <c r="P800" s="979">
        <f>VLOOKUP($D800,Help2!$D$2:$T$25,3)</f>
        <v>744</v>
      </c>
      <c r="Q800" s="979">
        <f t="shared" si="86"/>
        <v>744</v>
      </c>
      <c r="Y800" s="979">
        <f>_xlfn.XLOOKUP($D800,Help2_FC!$D:$D,Help2_FC!V:V)</f>
        <v>0</v>
      </c>
      <c r="Z800" s="979">
        <f>_xlfn.XLOOKUP($D800,Help2_FC!$D:$D,Help2_FC!W:W)</f>
        <v>0</v>
      </c>
      <c r="AA800" s="979">
        <f>_xlfn.XLOOKUP($D800,Help2_FC!$D:$D,Help2_FC!X:X)</f>
        <v>0</v>
      </c>
      <c r="AB800" s="979">
        <f>_xlfn.XLOOKUP($D800,Help2_FC!$D:$D,Help2_FC!Y:Y)</f>
        <v>0</v>
      </c>
      <c r="AC800" s="979">
        <f>_xlfn.XLOOKUP($D800,Help2_FC!$D:$D,Help2_FC!Z:Z)</f>
        <v>0</v>
      </c>
      <c r="AD800" s="979">
        <f>_xlfn.XLOOKUP($D800,Help2_FC!$D:$D,Help2_FC!AA:AA)</f>
        <v>0</v>
      </c>
      <c r="AE800" s="979">
        <f>_xlfn.XLOOKUP($D800,Help2_FC!$D:$D,Help2_FC!AB:AB)</f>
        <v>0</v>
      </c>
      <c r="AF800" s="979">
        <f>_xlfn.XLOOKUP($D800,Help2_FC!$D:$D,Help2_FC!AC:AC)</f>
        <v>0</v>
      </c>
      <c r="AG800" s="979">
        <f>_xlfn.XLOOKUP($D800,Help2_FC!$D:$D,Help2_FC!AD:AD)</f>
        <v>0</v>
      </c>
      <c r="AH800" s="979">
        <f>_xlfn.XLOOKUP($D800,Help2_FC!$D:$D,Help2_FC!AE:AE)</f>
        <v>0</v>
      </c>
      <c r="AI800" s="979">
        <f>_xlfn.XLOOKUP($D800,Help2_FC!$D:$D,Help2_FC!AF:AF)</f>
        <v>0</v>
      </c>
      <c r="AJ800" s="979">
        <f>_xlfn.XLOOKUP($D800,Help2_FC!$D:$D,Help2_FC!AG:AG)</f>
        <v>0</v>
      </c>
      <c r="AK800" s="979">
        <f>_xlfn.XLOOKUP($D800,Help2_FC!$D:$D,Help2_FC!AH:AH)</f>
        <v>0</v>
      </c>
      <c r="AL800" s="979">
        <f>_xlfn.XLOOKUP($D800,Help2_FC!$D:$D,Help2_FC!AI:AI)</f>
        <v>0</v>
      </c>
      <c r="AM800" s="979">
        <f>_xlfn.XLOOKUP($D800,Help2_FC!$D:$D,Help2_FC!AJ:AJ)</f>
        <v>0</v>
      </c>
      <c r="AN800" s="979">
        <f>_xlfn.XLOOKUP($D800,Help2_FC!$D:$D,Help2_FC!AK:AK)</f>
        <v>0</v>
      </c>
    </row>
    <row r="801" spans="1:40" x14ac:dyDescent="0.2">
      <c r="A801" s="1">
        <v>45725</v>
      </c>
      <c r="B801">
        <f t="shared" si="89"/>
        <v>3</v>
      </c>
      <c r="C801">
        <f t="shared" si="90"/>
        <v>2025</v>
      </c>
      <c r="D801" s="872" t="str">
        <f t="shared" si="87"/>
        <v>03´2025</v>
      </c>
      <c r="F801" s="2">
        <f t="shared" si="88"/>
        <v>24</v>
      </c>
      <c r="G801" s="1483">
        <f t="shared" si="91"/>
        <v>3.2258064516129031E-2</v>
      </c>
      <c r="H801" s="5">
        <f t="shared" si="92"/>
        <v>1</v>
      </c>
      <c r="I801" s="995">
        <f>VLOOKUP($D801,Help2!$D$26:$T$37,5)</f>
        <v>0</v>
      </c>
      <c r="J801" s="979">
        <f>VLOOKUP($D801,Help2!$D$26:$T$37,6)</f>
        <v>0</v>
      </c>
      <c r="K801" s="979">
        <f>VLOOKUP($D801,Help2!$D$26:$T$37,7)</f>
        <v>0</v>
      </c>
      <c r="L801" s="979">
        <f>VLOOKUP($D801,Help2!$D$26:$T$37,8)</f>
        <v>0</v>
      </c>
      <c r="M801" s="979">
        <f>VLOOKUP($D801,Help2!$D$26:$T$37,9)</f>
        <v>0</v>
      </c>
      <c r="N801" s="979">
        <f>VLOOKUP($D801,Help2!$D$26:$T$37,10)</f>
        <v>0</v>
      </c>
      <c r="P801" s="979">
        <f>VLOOKUP($D801,Help2!$D$2:$T$25,3)</f>
        <v>744</v>
      </c>
      <c r="Q801" s="979">
        <f t="shared" si="86"/>
        <v>744</v>
      </c>
      <c r="Y801" s="979">
        <f>_xlfn.XLOOKUP($D801,Help2_FC!$D:$D,Help2_FC!V:V)</f>
        <v>0</v>
      </c>
      <c r="Z801" s="979">
        <f>_xlfn.XLOOKUP($D801,Help2_FC!$D:$D,Help2_FC!W:W)</f>
        <v>0</v>
      </c>
      <c r="AA801" s="979">
        <f>_xlfn.XLOOKUP($D801,Help2_FC!$D:$D,Help2_FC!X:X)</f>
        <v>0</v>
      </c>
      <c r="AB801" s="979">
        <f>_xlfn.XLOOKUP($D801,Help2_FC!$D:$D,Help2_FC!Y:Y)</f>
        <v>0</v>
      </c>
      <c r="AC801" s="979">
        <f>_xlfn.XLOOKUP($D801,Help2_FC!$D:$D,Help2_FC!Z:Z)</f>
        <v>0</v>
      </c>
      <c r="AD801" s="979">
        <f>_xlfn.XLOOKUP($D801,Help2_FC!$D:$D,Help2_FC!AA:AA)</f>
        <v>0</v>
      </c>
      <c r="AE801" s="979">
        <f>_xlfn.XLOOKUP($D801,Help2_FC!$D:$D,Help2_FC!AB:AB)</f>
        <v>0</v>
      </c>
      <c r="AF801" s="979">
        <f>_xlfn.XLOOKUP($D801,Help2_FC!$D:$D,Help2_FC!AC:AC)</f>
        <v>0</v>
      </c>
      <c r="AG801" s="979">
        <f>_xlfn.XLOOKUP($D801,Help2_FC!$D:$D,Help2_FC!AD:AD)</f>
        <v>0</v>
      </c>
      <c r="AH801" s="979">
        <f>_xlfn.XLOOKUP($D801,Help2_FC!$D:$D,Help2_FC!AE:AE)</f>
        <v>0</v>
      </c>
      <c r="AI801" s="979">
        <f>_xlfn.XLOOKUP($D801,Help2_FC!$D:$D,Help2_FC!AF:AF)</f>
        <v>0</v>
      </c>
      <c r="AJ801" s="979">
        <f>_xlfn.XLOOKUP($D801,Help2_FC!$D:$D,Help2_FC!AG:AG)</f>
        <v>0</v>
      </c>
      <c r="AK801" s="979">
        <f>_xlfn.XLOOKUP($D801,Help2_FC!$D:$D,Help2_FC!AH:AH)</f>
        <v>0</v>
      </c>
      <c r="AL801" s="979">
        <f>_xlfn.XLOOKUP($D801,Help2_FC!$D:$D,Help2_FC!AI:AI)</f>
        <v>0</v>
      </c>
      <c r="AM801" s="979">
        <f>_xlfn.XLOOKUP($D801,Help2_FC!$D:$D,Help2_FC!AJ:AJ)</f>
        <v>0</v>
      </c>
      <c r="AN801" s="979">
        <f>_xlfn.XLOOKUP($D801,Help2_FC!$D:$D,Help2_FC!AK:AK)</f>
        <v>0</v>
      </c>
    </row>
    <row r="802" spans="1:40" x14ac:dyDescent="0.2">
      <c r="A802" s="1">
        <v>45726</v>
      </c>
      <c r="B802">
        <f t="shared" si="89"/>
        <v>3</v>
      </c>
      <c r="C802">
        <f t="shared" si="90"/>
        <v>2025</v>
      </c>
      <c r="D802" s="872" t="str">
        <f t="shared" si="87"/>
        <v>03´2025</v>
      </c>
      <c r="F802" s="2">
        <f t="shared" si="88"/>
        <v>24</v>
      </c>
      <c r="G802" s="1483">
        <f t="shared" si="91"/>
        <v>3.2258064516129031E-2</v>
      </c>
      <c r="H802" s="5">
        <f t="shared" si="92"/>
        <v>1</v>
      </c>
      <c r="I802" s="995">
        <f>VLOOKUP($D802,Help2!$D$26:$T$37,5)</f>
        <v>0</v>
      </c>
      <c r="J802" s="979">
        <f>VLOOKUP($D802,Help2!$D$26:$T$37,6)</f>
        <v>0</v>
      </c>
      <c r="K802" s="979">
        <f>VLOOKUP($D802,Help2!$D$26:$T$37,7)</f>
        <v>0</v>
      </c>
      <c r="L802" s="979">
        <f>VLOOKUP($D802,Help2!$D$26:$T$37,8)</f>
        <v>0</v>
      </c>
      <c r="M802" s="979">
        <f>VLOOKUP($D802,Help2!$D$26:$T$37,9)</f>
        <v>0</v>
      </c>
      <c r="N802" s="979">
        <f>VLOOKUP($D802,Help2!$D$26:$T$37,10)</f>
        <v>0</v>
      </c>
      <c r="P802" s="979">
        <f>VLOOKUP($D802,Help2!$D$2:$T$25,3)</f>
        <v>744</v>
      </c>
      <c r="Q802" s="979">
        <f t="shared" si="86"/>
        <v>744</v>
      </c>
      <c r="Y802" s="979">
        <f>_xlfn.XLOOKUP($D802,Help2_FC!$D:$D,Help2_FC!V:V)</f>
        <v>0</v>
      </c>
      <c r="Z802" s="979">
        <f>_xlfn.XLOOKUP($D802,Help2_FC!$D:$D,Help2_FC!W:W)</f>
        <v>0</v>
      </c>
      <c r="AA802" s="979">
        <f>_xlfn.XLOOKUP($D802,Help2_FC!$D:$D,Help2_FC!X:X)</f>
        <v>0</v>
      </c>
      <c r="AB802" s="979">
        <f>_xlfn.XLOOKUP($D802,Help2_FC!$D:$D,Help2_FC!Y:Y)</f>
        <v>0</v>
      </c>
      <c r="AC802" s="979">
        <f>_xlfn.XLOOKUP($D802,Help2_FC!$D:$D,Help2_FC!Z:Z)</f>
        <v>0</v>
      </c>
      <c r="AD802" s="979">
        <f>_xlfn.XLOOKUP($D802,Help2_FC!$D:$D,Help2_FC!AA:AA)</f>
        <v>0</v>
      </c>
      <c r="AE802" s="979">
        <f>_xlfn.XLOOKUP($D802,Help2_FC!$D:$D,Help2_FC!AB:AB)</f>
        <v>0</v>
      </c>
      <c r="AF802" s="979">
        <f>_xlfn.XLOOKUP($D802,Help2_FC!$D:$D,Help2_FC!AC:AC)</f>
        <v>0</v>
      </c>
      <c r="AG802" s="979">
        <f>_xlfn.XLOOKUP($D802,Help2_FC!$D:$D,Help2_FC!AD:AD)</f>
        <v>0</v>
      </c>
      <c r="AH802" s="979">
        <f>_xlfn.XLOOKUP($D802,Help2_FC!$D:$D,Help2_FC!AE:AE)</f>
        <v>0</v>
      </c>
      <c r="AI802" s="979">
        <f>_xlfn.XLOOKUP($D802,Help2_FC!$D:$D,Help2_FC!AF:AF)</f>
        <v>0</v>
      </c>
      <c r="AJ802" s="979">
        <f>_xlfn.XLOOKUP($D802,Help2_FC!$D:$D,Help2_FC!AG:AG)</f>
        <v>0</v>
      </c>
      <c r="AK802" s="979">
        <f>_xlfn.XLOOKUP($D802,Help2_FC!$D:$D,Help2_FC!AH:AH)</f>
        <v>0</v>
      </c>
      <c r="AL802" s="979">
        <f>_xlfn.XLOOKUP($D802,Help2_FC!$D:$D,Help2_FC!AI:AI)</f>
        <v>0</v>
      </c>
      <c r="AM802" s="979">
        <f>_xlfn.XLOOKUP($D802,Help2_FC!$D:$D,Help2_FC!AJ:AJ)</f>
        <v>0</v>
      </c>
      <c r="AN802" s="979">
        <f>_xlfn.XLOOKUP($D802,Help2_FC!$D:$D,Help2_FC!AK:AK)</f>
        <v>0</v>
      </c>
    </row>
    <row r="803" spans="1:40" x14ac:dyDescent="0.2">
      <c r="A803" s="1">
        <v>45727</v>
      </c>
      <c r="B803">
        <f t="shared" si="89"/>
        <v>3</v>
      </c>
      <c r="C803">
        <f t="shared" si="90"/>
        <v>2025</v>
      </c>
      <c r="D803" s="872" t="str">
        <f t="shared" si="87"/>
        <v>03´2025</v>
      </c>
      <c r="F803" s="2">
        <f t="shared" si="88"/>
        <v>24</v>
      </c>
      <c r="G803" s="1483">
        <f t="shared" si="91"/>
        <v>3.2258064516129031E-2</v>
      </c>
      <c r="H803" s="5">
        <f t="shared" si="92"/>
        <v>1</v>
      </c>
      <c r="I803" s="995">
        <f>VLOOKUP($D803,Help2!$D$26:$T$37,5)</f>
        <v>0</v>
      </c>
      <c r="J803" s="979">
        <f>VLOOKUP($D803,Help2!$D$26:$T$37,6)</f>
        <v>0</v>
      </c>
      <c r="K803" s="979">
        <f>VLOOKUP($D803,Help2!$D$26:$T$37,7)</f>
        <v>0</v>
      </c>
      <c r="L803" s="979">
        <f>VLOOKUP($D803,Help2!$D$26:$T$37,8)</f>
        <v>0</v>
      </c>
      <c r="M803" s="979">
        <f>VLOOKUP($D803,Help2!$D$26:$T$37,9)</f>
        <v>0</v>
      </c>
      <c r="N803" s="979">
        <f>VLOOKUP($D803,Help2!$D$26:$T$37,10)</f>
        <v>0</v>
      </c>
      <c r="P803" s="979">
        <f>VLOOKUP($D803,Help2!$D$2:$T$25,3)</f>
        <v>744</v>
      </c>
      <c r="Q803" s="979">
        <f t="shared" si="86"/>
        <v>744</v>
      </c>
      <c r="Y803" s="979">
        <f>_xlfn.XLOOKUP($D803,Help2_FC!$D:$D,Help2_FC!V:V)</f>
        <v>0</v>
      </c>
      <c r="Z803" s="979">
        <f>_xlfn.XLOOKUP($D803,Help2_FC!$D:$D,Help2_FC!W:W)</f>
        <v>0</v>
      </c>
      <c r="AA803" s="979">
        <f>_xlfn.XLOOKUP($D803,Help2_FC!$D:$D,Help2_FC!X:X)</f>
        <v>0</v>
      </c>
      <c r="AB803" s="979">
        <f>_xlfn.XLOOKUP($D803,Help2_FC!$D:$D,Help2_FC!Y:Y)</f>
        <v>0</v>
      </c>
      <c r="AC803" s="979">
        <f>_xlfn.XLOOKUP($D803,Help2_FC!$D:$D,Help2_FC!Z:Z)</f>
        <v>0</v>
      </c>
      <c r="AD803" s="979">
        <f>_xlfn.XLOOKUP($D803,Help2_FC!$D:$D,Help2_FC!AA:AA)</f>
        <v>0</v>
      </c>
      <c r="AE803" s="979">
        <f>_xlfn.XLOOKUP($D803,Help2_FC!$D:$D,Help2_FC!AB:AB)</f>
        <v>0</v>
      </c>
      <c r="AF803" s="979">
        <f>_xlfn.XLOOKUP($D803,Help2_FC!$D:$D,Help2_FC!AC:AC)</f>
        <v>0</v>
      </c>
      <c r="AG803" s="979">
        <f>_xlfn.XLOOKUP($D803,Help2_FC!$D:$D,Help2_FC!AD:AD)</f>
        <v>0</v>
      </c>
      <c r="AH803" s="979">
        <f>_xlfn.XLOOKUP($D803,Help2_FC!$D:$D,Help2_FC!AE:AE)</f>
        <v>0</v>
      </c>
      <c r="AI803" s="979">
        <f>_xlfn.XLOOKUP($D803,Help2_FC!$D:$D,Help2_FC!AF:AF)</f>
        <v>0</v>
      </c>
      <c r="AJ803" s="979">
        <f>_xlfn.XLOOKUP($D803,Help2_FC!$D:$D,Help2_FC!AG:AG)</f>
        <v>0</v>
      </c>
      <c r="AK803" s="979">
        <f>_xlfn.XLOOKUP($D803,Help2_FC!$D:$D,Help2_FC!AH:AH)</f>
        <v>0</v>
      </c>
      <c r="AL803" s="979">
        <f>_xlfn.XLOOKUP($D803,Help2_FC!$D:$D,Help2_FC!AI:AI)</f>
        <v>0</v>
      </c>
      <c r="AM803" s="979">
        <f>_xlfn.XLOOKUP($D803,Help2_FC!$D:$D,Help2_FC!AJ:AJ)</f>
        <v>0</v>
      </c>
      <c r="AN803" s="979">
        <f>_xlfn.XLOOKUP($D803,Help2_FC!$D:$D,Help2_FC!AK:AK)</f>
        <v>0</v>
      </c>
    </row>
    <row r="804" spans="1:40" x14ac:dyDescent="0.2">
      <c r="A804" s="1">
        <v>45728</v>
      </c>
      <c r="B804">
        <f t="shared" si="89"/>
        <v>3</v>
      </c>
      <c r="C804">
        <f t="shared" si="90"/>
        <v>2025</v>
      </c>
      <c r="D804" s="872" t="str">
        <f t="shared" si="87"/>
        <v>03´2025</v>
      </c>
      <c r="F804" s="2">
        <f t="shared" si="88"/>
        <v>24</v>
      </c>
      <c r="G804" s="1483">
        <f t="shared" si="91"/>
        <v>3.2258064516129031E-2</v>
      </c>
      <c r="H804" s="5">
        <f t="shared" si="92"/>
        <v>1</v>
      </c>
      <c r="I804" s="995">
        <f>VLOOKUP($D804,Help2!$D$26:$T$37,5)</f>
        <v>0</v>
      </c>
      <c r="J804" s="979">
        <f>VLOOKUP($D804,Help2!$D$26:$T$37,6)</f>
        <v>0</v>
      </c>
      <c r="K804" s="979">
        <f>VLOOKUP($D804,Help2!$D$26:$T$37,7)</f>
        <v>0</v>
      </c>
      <c r="L804" s="979">
        <f>VLOOKUP($D804,Help2!$D$26:$T$37,8)</f>
        <v>0</v>
      </c>
      <c r="M804" s="979">
        <f>VLOOKUP($D804,Help2!$D$26:$T$37,9)</f>
        <v>0</v>
      </c>
      <c r="N804" s="979">
        <f>VLOOKUP($D804,Help2!$D$26:$T$37,10)</f>
        <v>0</v>
      </c>
      <c r="P804" s="979">
        <f>VLOOKUP($D804,Help2!$D$2:$T$25,3)</f>
        <v>744</v>
      </c>
      <c r="Q804" s="979">
        <f t="shared" si="86"/>
        <v>744</v>
      </c>
      <c r="Y804" s="979">
        <f>_xlfn.XLOOKUP($D804,Help2_FC!$D:$D,Help2_FC!V:V)</f>
        <v>0</v>
      </c>
      <c r="Z804" s="979">
        <f>_xlfn.XLOOKUP($D804,Help2_FC!$D:$D,Help2_FC!W:W)</f>
        <v>0</v>
      </c>
      <c r="AA804" s="979">
        <f>_xlfn.XLOOKUP($D804,Help2_FC!$D:$D,Help2_FC!X:X)</f>
        <v>0</v>
      </c>
      <c r="AB804" s="979">
        <f>_xlfn.XLOOKUP($D804,Help2_FC!$D:$D,Help2_FC!Y:Y)</f>
        <v>0</v>
      </c>
      <c r="AC804" s="979">
        <f>_xlfn.XLOOKUP($D804,Help2_FC!$D:$D,Help2_FC!Z:Z)</f>
        <v>0</v>
      </c>
      <c r="AD804" s="979">
        <f>_xlfn.XLOOKUP($D804,Help2_FC!$D:$D,Help2_FC!AA:AA)</f>
        <v>0</v>
      </c>
      <c r="AE804" s="979">
        <f>_xlfn.XLOOKUP($D804,Help2_FC!$D:$D,Help2_FC!AB:AB)</f>
        <v>0</v>
      </c>
      <c r="AF804" s="979">
        <f>_xlfn.XLOOKUP($D804,Help2_FC!$D:$D,Help2_FC!AC:AC)</f>
        <v>0</v>
      </c>
      <c r="AG804" s="979">
        <f>_xlfn.XLOOKUP($D804,Help2_FC!$D:$D,Help2_FC!AD:AD)</f>
        <v>0</v>
      </c>
      <c r="AH804" s="979">
        <f>_xlfn.XLOOKUP($D804,Help2_FC!$D:$D,Help2_FC!AE:AE)</f>
        <v>0</v>
      </c>
      <c r="AI804" s="979">
        <f>_xlfn.XLOOKUP($D804,Help2_FC!$D:$D,Help2_FC!AF:AF)</f>
        <v>0</v>
      </c>
      <c r="AJ804" s="979">
        <f>_xlfn.XLOOKUP($D804,Help2_FC!$D:$D,Help2_FC!AG:AG)</f>
        <v>0</v>
      </c>
      <c r="AK804" s="979">
        <f>_xlfn.XLOOKUP($D804,Help2_FC!$D:$D,Help2_FC!AH:AH)</f>
        <v>0</v>
      </c>
      <c r="AL804" s="979">
        <f>_xlfn.XLOOKUP($D804,Help2_FC!$D:$D,Help2_FC!AI:AI)</f>
        <v>0</v>
      </c>
      <c r="AM804" s="979">
        <f>_xlfn.XLOOKUP($D804,Help2_FC!$D:$D,Help2_FC!AJ:AJ)</f>
        <v>0</v>
      </c>
      <c r="AN804" s="979">
        <f>_xlfn.XLOOKUP($D804,Help2_FC!$D:$D,Help2_FC!AK:AK)</f>
        <v>0</v>
      </c>
    </row>
    <row r="805" spans="1:40" x14ac:dyDescent="0.2">
      <c r="A805" s="1">
        <v>45729</v>
      </c>
      <c r="B805">
        <f t="shared" si="89"/>
        <v>3</v>
      </c>
      <c r="C805">
        <f t="shared" si="90"/>
        <v>2025</v>
      </c>
      <c r="D805" s="872" t="str">
        <f t="shared" si="87"/>
        <v>03´2025</v>
      </c>
      <c r="F805" s="2">
        <f t="shared" si="88"/>
        <v>24</v>
      </c>
      <c r="G805" s="1483">
        <f t="shared" si="91"/>
        <v>3.2258064516129031E-2</v>
      </c>
      <c r="H805" s="5">
        <f t="shared" si="92"/>
        <v>1</v>
      </c>
      <c r="I805" s="995">
        <f>VLOOKUP($D805,Help2!$D$26:$T$37,5)</f>
        <v>0</v>
      </c>
      <c r="J805" s="979">
        <f>VLOOKUP($D805,Help2!$D$26:$T$37,6)</f>
        <v>0</v>
      </c>
      <c r="K805" s="979">
        <f>VLOOKUP($D805,Help2!$D$26:$T$37,7)</f>
        <v>0</v>
      </c>
      <c r="L805" s="979">
        <f>VLOOKUP($D805,Help2!$D$26:$T$37,8)</f>
        <v>0</v>
      </c>
      <c r="M805" s="979">
        <f>VLOOKUP($D805,Help2!$D$26:$T$37,9)</f>
        <v>0</v>
      </c>
      <c r="N805" s="979">
        <f>VLOOKUP($D805,Help2!$D$26:$T$37,10)</f>
        <v>0</v>
      </c>
      <c r="P805" s="979">
        <f>VLOOKUP($D805,Help2!$D$2:$T$25,3)</f>
        <v>744</v>
      </c>
      <c r="Q805" s="979">
        <f t="shared" si="86"/>
        <v>744</v>
      </c>
      <c r="Y805" s="979">
        <f>_xlfn.XLOOKUP($D805,Help2_FC!$D:$D,Help2_FC!V:V)</f>
        <v>0</v>
      </c>
      <c r="Z805" s="979">
        <f>_xlfn.XLOOKUP($D805,Help2_FC!$D:$D,Help2_FC!W:W)</f>
        <v>0</v>
      </c>
      <c r="AA805" s="979">
        <f>_xlfn.XLOOKUP($D805,Help2_FC!$D:$D,Help2_FC!X:X)</f>
        <v>0</v>
      </c>
      <c r="AB805" s="979">
        <f>_xlfn.XLOOKUP($D805,Help2_FC!$D:$D,Help2_FC!Y:Y)</f>
        <v>0</v>
      </c>
      <c r="AC805" s="979">
        <f>_xlfn.XLOOKUP($D805,Help2_FC!$D:$D,Help2_FC!Z:Z)</f>
        <v>0</v>
      </c>
      <c r="AD805" s="979">
        <f>_xlfn.XLOOKUP($D805,Help2_FC!$D:$D,Help2_FC!AA:AA)</f>
        <v>0</v>
      </c>
      <c r="AE805" s="979">
        <f>_xlfn.XLOOKUP($D805,Help2_FC!$D:$D,Help2_FC!AB:AB)</f>
        <v>0</v>
      </c>
      <c r="AF805" s="979">
        <f>_xlfn.XLOOKUP($D805,Help2_FC!$D:$D,Help2_FC!AC:AC)</f>
        <v>0</v>
      </c>
      <c r="AG805" s="979">
        <f>_xlfn.XLOOKUP($D805,Help2_FC!$D:$D,Help2_FC!AD:AD)</f>
        <v>0</v>
      </c>
      <c r="AH805" s="979">
        <f>_xlfn.XLOOKUP($D805,Help2_FC!$D:$D,Help2_FC!AE:AE)</f>
        <v>0</v>
      </c>
      <c r="AI805" s="979">
        <f>_xlfn.XLOOKUP($D805,Help2_FC!$D:$D,Help2_FC!AF:AF)</f>
        <v>0</v>
      </c>
      <c r="AJ805" s="979">
        <f>_xlfn.XLOOKUP($D805,Help2_FC!$D:$D,Help2_FC!AG:AG)</f>
        <v>0</v>
      </c>
      <c r="AK805" s="979">
        <f>_xlfn.XLOOKUP($D805,Help2_FC!$D:$D,Help2_FC!AH:AH)</f>
        <v>0</v>
      </c>
      <c r="AL805" s="979">
        <f>_xlfn.XLOOKUP($D805,Help2_FC!$D:$D,Help2_FC!AI:AI)</f>
        <v>0</v>
      </c>
      <c r="AM805" s="979">
        <f>_xlfn.XLOOKUP($D805,Help2_FC!$D:$D,Help2_FC!AJ:AJ)</f>
        <v>0</v>
      </c>
      <c r="AN805" s="979">
        <f>_xlfn.XLOOKUP($D805,Help2_FC!$D:$D,Help2_FC!AK:AK)</f>
        <v>0</v>
      </c>
    </row>
    <row r="806" spans="1:40" x14ac:dyDescent="0.2">
      <c r="A806" s="1">
        <v>45730</v>
      </c>
      <c r="B806">
        <f t="shared" si="89"/>
        <v>3</v>
      </c>
      <c r="C806">
        <f t="shared" si="90"/>
        <v>2025</v>
      </c>
      <c r="D806" s="872" t="str">
        <f t="shared" si="87"/>
        <v>03´2025</v>
      </c>
      <c r="F806" s="2">
        <f t="shared" si="88"/>
        <v>24</v>
      </c>
      <c r="G806" s="1483">
        <f t="shared" si="91"/>
        <v>3.2258064516129031E-2</v>
      </c>
      <c r="H806" s="5">
        <f t="shared" si="92"/>
        <v>1</v>
      </c>
      <c r="I806" s="995">
        <f>VLOOKUP($D806,Help2!$D$26:$T$37,5)</f>
        <v>0</v>
      </c>
      <c r="J806" s="979">
        <f>VLOOKUP($D806,Help2!$D$26:$T$37,6)</f>
        <v>0</v>
      </c>
      <c r="K806" s="979">
        <f>VLOOKUP($D806,Help2!$D$26:$T$37,7)</f>
        <v>0</v>
      </c>
      <c r="L806" s="979">
        <f>VLOOKUP($D806,Help2!$D$26:$T$37,8)</f>
        <v>0</v>
      </c>
      <c r="M806" s="979">
        <f>VLOOKUP($D806,Help2!$D$26:$T$37,9)</f>
        <v>0</v>
      </c>
      <c r="N806" s="979">
        <f>VLOOKUP($D806,Help2!$D$26:$T$37,10)</f>
        <v>0</v>
      </c>
      <c r="P806" s="979">
        <f>VLOOKUP($D806,Help2!$D$2:$T$25,3)</f>
        <v>744</v>
      </c>
      <c r="Q806" s="979">
        <f t="shared" si="86"/>
        <v>744</v>
      </c>
      <c r="Y806" s="979">
        <f>_xlfn.XLOOKUP($D806,Help2_FC!$D:$D,Help2_FC!V:V)</f>
        <v>0</v>
      </c>
      <c r="Z806" s="979">
        <f>_xlfn.XLOOKUP($D806,Help2_FC!$D:$D,Help2_FC!W:W)</f>
        <v>0</v>
      </c>
      <c r="AA806" s="979">
        <f>_xlfn.XLOOKUP($D806,Help2_FC!$D:$D,Help2_FC!X:X)</f>
        <v>0</v>
      </c>
      <c r="AB806" s="979">
        <f>_xlfn.XLOOKUP($D806,Help2_FC!$D:$D,Help2_FC!Y:Y)</f>
        <v>0</v>
      </c>
      <c r="AC806" s="979">
        <f>_xlfn.XLOOKUP($D806,Help2_FC!$D:$D,Help2_FC!Z:Z)</f>
        <v>0</v>
      </c>
      <c r="AD806" s="979">
        <f>_xlfn.XLOOKUP($D806,Help2_FC!$D:$D,Help2_FC!AA:AA)</f>
        <v>0</v>
      </c>
      <c r="AE806" s="979">
        <f>_xlfn.XLOOKUP($D806,Help2_FC!$D:$D,Help2_FC!AB:AB)</f>
        <v>0</v>
      </c>
      <c r="AF806" s="979">
        <f>_xlfn.XLOOKUP($D806,Help2_FC!$D:$D,Help2_FC!AC:AC)</f>
        <v>0</v>
      </c>
      <c r="AG806" s="979">
        <f>_xlfn.XLOOKUP($D806,Help2_FC!$D:$D,Help2_FC!AD:AD)</f>
        <v>0</v>
      </c>
      <c r="AH806" s="979">
        <f>_xlfn.XLOOKUP($D806,Help2_FC!$D:$D,Help2_FC!AE:AE)</f>
        <v>0</v>
      </c>
      <c r="AI806" s="979">
        <f>_xlfn.XLOOKUP($D806,Help2_FC!$D:$D,Help2_FC!AF:AF)</f>
        <v>0</v>
      </c>
      <c r="AJ806" s="979">
        <f>_xlfn.XLOOKUP($D806,Help2_FC!$D:$D,Help2_FC!AG:AG)</f>
        <v>0</v>
      </c>
      <c r="AK806" s="979">
        <f>_xlfn.XLOOKUP($D806,Help2_FC!$D:$D,Help2_FC!AH:AH)</f>
        <v>0</v>
      </c>
      <c r="AL806" s="979">
        <f>_xlfn.XLOOKUP($D806,Help2_FC!$D:$D,Help2_FC!AI:AI)</f>
        <v>0</v>
      </c>
      <c r="AM806" s="979">
        <f>_xlfn.XLOOKUP($D806,Help2_FC!$D:$D,Help2_FC!AJ:AJ)</f>
        <v>0</v>
      </c>
      <c r="AN806" s="979">
        <f>_xlfn.XLOOKUP($D806,Help2_FC!$D:$D,Help2_FC!AK:AK)</f>
        <v>0</v>
      </c>
    </row>
    <row r="807" spans="1:40" x14ac:dyDescent="0.2">
      <c r="A807" s="1">
        <v>45731</v>
      </c>
      <c r="B807">
        <f t="shared" si="89"/>
        <v>3</v>
      </c>
      <c r="C807">
        <f t="shared" si="90"/>
        <v>2025</v>
      </c>
      <c r="D807" s="872" t="str">
        <f t="shared" si="87"/>
        <v>03´2025</v>
      </c>
      <c r="F807" s="2">
        <f t="shared" si="88"/>
        <v>24</v>
      </c>
      <c r="G807" s="1483">
        <f t="shared" si="91"/>
        <v>3.2258064516129031E-2</v>
      </c>
      <c r="H807" s="5">
        <f t="shared" si="92"/>
        <v>1</v>
      </c>
      <c r="I807" s="995">
        <f>VLOOKUP($D807,Help2!$D$26:$T$37,5)</f>
        <v>0</v>
      </c>
      <c r="J807" s="979">
        <f>VLOOKUP($D807,Help2!$D$26:$T$37,6)</f>
        <v>0</v>
      </c>
      <c r="K807" s="979">
        <f>VLOOKUP($D807,Help2!$D$26:$T$37,7)</f>
        <v>0</v>
      </c>
      <c r="L807" s="979">
        <f>VLOOKUP($D807,Help2!$D$26:$T$37,8)</f>
        <v>0</v>
      </c>
      <c r="M807" s="979">
        <f>VLOOKUP($D807,Help2!$D$26:$T$37,9)</f>
        <v>0</v>
      </c>
      <c r="N807" s="979">
        <f>VLOOKUP($D807,Help2!$D$26:$T$37,10)</f>
        <v>0</v>
      </c>
      <c r="P807" s="979">
        <f>VLOOKUP($D807,Help2!$D$2:$T$25,3)</f>
        <v>744</v>
      </c>
      <c r="Q807" s="979">
        <f t="shared" ref="Q807:Q870" si="93">((EOMONTH(A807,0)-EOMONTH(A807,-1))*24)-(24*AP807)</f>
        <v>744</v>
      </c>
      <c r="Y807" s="979">
        <f>_xlfn.XLOOKUP($D807,Help2_FC!$D:$D,Help2_FC!V:V)</f>
        <v>0</v>
      </c>
      <c r="Z807" s="979">
        <f>_xlfn.XLOOKUP($D807,Help2_FC!$D:$D,Help2_FC!W:W)</f>
        <v>0</v>
      </c>
      <c r="AA807" s="979">
        <f>_xlfn.XLOOKUP($D807,Help2_FC!$D:$D,Help2_FC!X:X)</f>
        <v>0</v>
      </c>
      <c r="AB807" s="979">
        <f>_xlfn.XLOOKUP($D807,Help2_FC!$D:$D,Help2_FC!Y:Y)</f>
        <v>0</v>
      </c>
      <c r="AC807" s="979">
        <f>_xlfn.XLOOKUP($D807,Help2_FC!$D:$D,Help2_FC!Z:Z)</f>
        <v>0</v>
      </c>
      <c r="AD807" s="979">
        <f>_xlfn.XLOOKUP($D807,Help2_FC!$D:$D,Help2_FC!AA:AA)</f>
        <v>0</v>
      </c>
      <c r="AE807" s="979">
        <f>_xlfn.XLOOKUP($D807,Help2_FC!$D:$D,Help2_FC!AB:AB)</f>
        <v>0</v>
      </c>
      <c r="AF807" s="979">
        <f>_xlfn.XLOOKUP($D807,Help2_FC!$D:$D,Help2_FC!AC:AC)</f>
        <v>0</v>
      </c>
      <c r="AG807" s="979">
        <f>_xlfn.XLOOKUP($D807,Help2_FC!$D:$D,Help2_FC!AD:AD)</f>
        <v>0</v>
      </c>
      <c r="AH807" s="979">
        <f>_xlfn.XLOOKUP($D807,Help2_FC!$D:$D,Help2_FC!AE:AE)</f>
        <v>0</v>
      </c>
      <c r="AI807" s="979">
        <f>_xlfn.XLOOKUP($D807,Help2_FC!$D:$D,Help2_FC!AF:AF)</f>
        <v>0</v>
      </c>
      <c r="AJ807" s="979">
        <f>_xlfn.XLOOKUP($D807,Help2_FC!$D:$D,Help2_FC!AG:AG)</f>
        <v>0</v>
      </c>
      <c r="AK807" s="979">
        <f>_xlfn.XLOOKUP($D807,Help2_FC!$D:$D,Help2_FC!AH:AH)</f>
        <v>0</v>
      </c>
      <c r="AL807" s="979">
        <f>_xlfn.XLOOKUP($D807,Help2_FC!$D:$D,Help2_FC!AI:AI)</f>
        <v>0</v>
      </c>
      <c r="AM807" s="979">
        <f>_xlfn.XLOOKUP($D807,Help2_FC!$D:$D,Help2_FC!AJ:AJ)</f>
        <v>0</v>
      </c>
      <c r="AN807" s="979">
        <f>_xlfn.XLOOKUP($D807,Help2_FC!$D:$D,Help2_FC!AK:AK)</f>
        <v>0</v>
      </c>
    </row>
    <row r="808" spans="1:40" x14ac:dyDescent="0.2">
      <c r="A808" s="1">
        <v>45732</v>
      </c>
      <c r="B808">
        <f t="shared" si="89"/>
        <v>3</v>
      </c>
      <c r="C808">
        <f t="shared" si="90"/>
        <v>2025</v>
      </c>
      <c r="D808" s="872" t="str">
        <f t="shared" si="87"/>
        <v>03´2025</v>
      </c>
      <c r="F808" s="2">
        <f t="shared" si="88"/>
        <v>24</v>
      </c>
      <c r="G808" s="1483">
        <f t="shared" si="91"/>
        <v>3.2258064516129031E-2</v>
      </c>
      <c r="H808" s="5">
        <f t="shared" si="92"/>
        <v>1</v>
      </c>
      <c r="I808" s="995">
        <f>VLOOKUP($D808,Help2!$D$26:$T$37,5)</f>
        <v>0</v>
      </c>
      <c r="J808" s="979">
        <f>VLOOKUP($D808,Help2!$D$26:$T$37,6)</f>
        <v>0</v>
      </c>
      <c r="K808" s="979">
        <f>VLOOKUP($D808,Help2!$D$26:$T$37,7)</f>
        <v>0</v>
      </c>
      <c r="L808" s="979">
        <f>VLOOKUP($D808,Help2!$D$26:$T$37,8)</f>
        <v>0</v>
      </c>
      <c r="M808" s="979">
        <f>VLOOKUP($D808,Help2!$D$26:$T$37,9)</f>
        <v>0</v>
      </c>
      <c r="N808" s="979">
        <f>VLOOKUP($D808,Help2!$D$26:$T$37,10)</f>
        <v>0</v>
      </c>
      <c r="P808" s="979">
        <f>VLOOKUP($D808,Help2!$D$2:$T$25,3)</f>
        <v>744</v>
      </c>
      <c r="Q808" s="979">
        <f t="shared" si="93"/>
        <v>744</v>
      </c>
      <c r="Y808" s="979">
        <f>_xlfn.XLOOKUP($D808,Help2_FC!$D:$D,Help2_FC!V:V)</f>
        <v>0</v>
      </c>
      <c r="Z808" s="979">
        <f>_xlfn.XLOOKUP($D808,Help2_FC!$D:$D,Help2_FC!W:W)</f>
        <v>0</v>
      </c>
      <c r="AA808" s="979">
        <f>_xlfn.XLOOKUP($D808,Help2_FC!$D:$D,Help2_FC!X:X)</f>
        <v>0</v>
      </c>
      <c r="AB808" s="979">
        <f>_xlfn.XLOOKUP($D808,Help2_FC!$D:$D,Help2_FC!Y:Y)</f>
        <v>0</v>
      </c>
      <c r="AC808" s="979">
        <f>_xlfn.XLOOKUP($D808,Help2_FC!$D:$D,Help2_FC!Z:Z)</f>
        <v>0</v>
      </c>
      <c r="AD808" s="979">
        <f>_xlfn.XLOOKUP($D808,Help2_FC!$D:$D,Help2_FC!AA:AA)</f>
        <v>0</v>
      </c>
      <c r="AE808" s="979">
        <f>_xlfn.XLOOKUP($D808,Help2_FC!$D:$D,Help2_FC!AB:AB)</f>
        <v>0</v>
      </c>
      <c r="AF808" s="979">
        <f>_xlfn.XLOOKUP($D808,Help2_FC!$D:$D,Help2_FC!AC:AC)</f>
        <v>0</v>
      </c>
      <c r="AG808" s="979">
        <f>_xlfn.XLOOKUP($D808,Help2_FC!$D:$D,Help2_FC!AD:AD)</f>
        <v>0</v>
      </c>
      <c r="AH808" s="979">
        <f>_xlfn.XLOOKUP($D808,Help2_FC!$D:$D,Help2_FC!AE:AE)</f>
        <v>0</v>
      </c>
      <c r="AI808" s="979">
        <f>_xlfn.XLOOKUP($D808,Help2_FC!$D:$D,Help2_FC!AF:AF)</f>
        <v>0</v>
      </c>
      <c r="AJ808" s="979">
        <f>_xlfn.XLOOKUP($D808,Help2_FC!$D:$D,Help2_FC!AG:AG)</f>
        <v>0</v>
      </c>
      <c r="AK808" s="979">
        <f>_xlfn.XLOOKUP($D808,Help2_FC!$D:$D,Help2_FC!AH:AH)</f>
        <v>0</v>
      </c>
      <c r="AL808" s="979">
        <f>_xlfn.XLOOKUP($D808,Help2_FC!$D:$D,Help2_FC!AI:AI)</f>
        <v>0</v>
      </c>
      <c r="AM808" s="979">
        <f>_xlfn.XLOOKUP($D808,Help2_FC!$D:$D,Help2_FC!AJ:AJ)</f>
        <v>0</v>
      </c>
      <c r="AN808" s="979">
        <f>_xlfn.XLOOKUP($D808,Help2_FC!$D:$D,Help2_FC!AK:AK)</f>
        <v>0</v>
      </c>
    </row>
    <row r="809" spans="1:40" x14ac:dyDescent="0.2">
      <c r="A809" s="1">
        <v>45733</v>
      </c>
      <c r="B809">
        <f t="shared" si="89"/>
        <v>3</v>
      </c>
      <c r="C809">
        <f t="shared" si="90"/>
        <v>2025</v>
      </c>
      <c r="D809" s="872" t="str">
        <f t="shared" si="87"/>
        <v>03´2025</v>
      </c>
      <c r="F809" s="2">
        <f t="shared" si="88"/>
        <v>24</v>
      </c>
      <c r="G809" s="1483">
        <f t="shared" si="91"/>
        <v>3.2258064516129031E-2</v>
      </c>
      <c r="H809" s="5">
        <f t="shared" si="92"/>
        <v>1</v>
      </c>
      <c r="I809" s="995">
        <f>VLOOKUP($D809,Help2!$D$26:$T$37,5)</f>
        <v>0</v>
      </c>
      <c r="J809" s="979">
        <f>VLOOKUP($D809,Help2!$D$26:$T$37,6)</f>
        <v>0</v>
      </c>
      <c r="K809" s="979">
        <f>VLOOKUP($D809,Help2!$D$26:$T$37,7)</f>
        <v>0</v>
      </c>
      <c r="L809" s="979">
        <f>VLOOKUP($D809,Help2!$D$26:$T$37,8)</f>
        <v>0</v>
      </c>
      <c r="M809" s="979">
        <f>VLOOKUP($D809,Help2!$D$26:$T$37,9)</f>
        <v>0</v>
      </c>
      <c r="N809" s="979">
        <f>VLOOKUP($D809,Help2!$D$26:$T$37,10)</f>
        <v>0</v>
      </c>
      <c r="P809" s="979">
        <f>VLOOKUP($D809,Help2!$D$2:$T$25,3)</f>
        <v>744</v>
      </c>
      <c r="Q809" s="979">
        <f t="shared" si="93"/>
        <v>744</v>
      </c>
      <c r="Y809" s="979">
        <f>_xlfn.XLOOKUP($D809,Help2_FC!$D:$D,Help2_FC!V:V)</f>
        <v>0</v>
      </c>
      <c r="Z809" s="979">
        <f>_xlfn.XLOOKUP($D809,Help2_FC!$D:$D,Help2_FC!W:W)</f>
        <v>0</v>
      </c>
      <c r="AA809" s="979">
        <f>_xlfn.XLOOKUP($D809,Help2_FC!$D:$D,Help2_FC!X:X)</f>
        <v>0</v>
      </c>
      <c r="AB809" s="979">
        <f>_xlfn.XLOOKUP($D809,Help2_FC!$D:$D,Help2_FC!Y:Y)</f>
        <v>0</v>
      </c>
      <c r="AC809" s="979">
        <f>_xlfn.XLOOKUP($D809,Help2_FC!$D:$D,Help2_FC!Z:Z)</f>
        <v>0</v>
      </c>
      <c r="AD809" s="979">
        <f>_xlfn.XLOOKUP($D809,Help2_FC!$D:$D,Help2_FC!AA:AA)</f>
        <v>0</v>
      </c>
      <c r="AE809" s="979">
        <f>_xlfn.XLOOKUP($D809,Help2_FC!$D:$D,Help2_FC!AB:AB)</f>
        <v>0</v>
      </c>
      <c r="AF809" s="979">
        <f>_xlfn.XLOOKUP($D809,Help2_FC!$D:$D,Help2_FC!AC:AC)</f>
        <v>0</v>
      </c>
      <c r="AG809" s="979">
        <f>_xlfn.XLOOKUP($D809,Help2_FC!$D:$D,Help2_FC!AD:AD)</f>
        <v>0</v>
      </c>
      <c r="AH809" s="979">
        <f>_xlfn.XLOOKUP($D809,Help2_FC!$D:$D,Help2_FC!AE:AE)</f>
        <v>0</v>
      </c>
      <c r="AI809" s="979">
        <f>_xlfn.XLOOKUP($D809,Help2_FC!$D:$D,Help2_FC!AF:AF)</f>
        <v>0</v>
      </c>
      <c r="AJ809" s="979">
        <f>_xlfn.XLOOKUP($D809,Help2_FC!$D:$D,Help2_FC!AG:AG)</f>
        <v>0</v>
      </c>
      <c r="AK809" s="979">
        <f>_xlfn.XLOOKUP($D809,Help2_FC!$D:$D,Help2_FC!AH:AH)</f>
        <v>0</v>
      </c>
      <c r="AL809" s="979">
        <f>_xlfn.XLOOKUP($D809,Help2_FC!$D:$D,Help2_FC!AI:AI)</f>
        <v>0</v>
      </c>
      <c r="AM809" s="979">
        <f>_xlfn.XLOOKUP($D809,Help2_FC!$D:$D,Help2_FC!AJ:AJ)</f>
        <v>0</v>
      </c>
      <c r="AN809" s="979">
        <f>_xlfn.XLOOKUP($D809,Help2_FC!$D:$D,Help2_FC!AK:AK)</f>
        <v>0</v>
      </c>
    </row>
    <row r="810" spans="1:40" x14ac:dyDescent="0.2">
      <c r="A810" s="1">
        <v>45734</v>
      </c>
      <c r="B810">
        <f t="shared" si="89"/>
        <v>3</v>
      </c>
      <c r="C810">
        <f t="shared" si="90"/>
        <v>2025</v>
      </c>
      <c r="D810" s="872" t="str">
        <f t="shared" si="87"/>
        <v>03´2025</v>
      </c>
      <c r="F810" s="2">
        <f t="shared" si="88"/>
        <v>24</v>
      </c>
      <c r="G810" s="1483">
        <f t="shared" si="91"/>
        <v>3.2258064516129031E-2</v>
      </c>
      <c r="H810" s="5">
        <f t="shared" si="92"/>
        <v>1</v>
      </c>
      <c r="I810" s="995">
        <f>VLOOKUP($D810,Help2!$D$26:$T$37,5)</f>
        <v>0</v>
      </c>
      <c r="J810" s="979">
        <f>VLOOKUP($D810,Help2!$D$26:$T$37,6)</f>
        <v>0</v>
      </c>
      <c r="K810" s="979">
        <f>VLOOKUP($D810,Help2!$D$26:$T$37,7)</f>
        <v>0</v>
      </c>
      <c r="L810" s="979">
        <f>VLOOKUP($D810,Help2!$D$26:$T$37,8)</f>
        <v>0</v>
      </c>
      <c r="M810" s="979">
        <f>VLOOKUP($D810,Help2!$D$26:$T$37,9)</f>
        <v>0</v>
      </c>
      <c r="N810" s="979">
        <f>VLOOKUP($D810,Help2!$D$26:$T$37,10)</f>
        <v>0</v>
      </c>
      <c r="P810" s="979">
        <f>VLOOKUP($D810,Help2!$D$2:$T$25,3)</f>
        <v>744</v>
      </c>
      <c r="Q810" s="979">
        <f t="shared" si="93"/>
        <v>744</v>
      </c>
      <c r="Y810" s="979">
        <f>_xlfn.XLOOKUP($D810,Help2_FC!$D:$D,Help2_FC!V:V)</f>
        <v>0</v>
      </c>
      <c r="Z810" s="979">
        <f>_xlfn.XLOOKUP($D810,Help2_FC!$D:$D,Help2_FC!W:W)</f>
        <v>0</v>
      </c>
      <c r="AA810" s="979">
        <f>_xlfn.XLOOKUP($D810,Help2_FC!$D:$D,Help2_FC!X:X)</f>
        <v>0</v>
      </c>
      <c r="AB810" s="979">
        <f>_xlfn.XLOOKUP($D810,Help2_FC!$D:$D,Help2_FC!Y:Y)</f>
        <v>0</v>
      </c>
      <c r="AC810" s="979">
        <f>_xlfn.XLOOKUP($D810,Help2_FC!$D:$D,Help2_FC!Z:Z)</f>
        <v>0</v>
      </c>
      <c r="AD810" s="979">
        <f>_xlfn.XLOOKUP($D810,Help2_FC!$D:$D,Help2_FC!AA:AA)</f>
        <v>0</v>
      </c>
      <c r="AE810" s="979">
        <f>_xlfn.XLOOKUP($D810,Help2_FC!$D:$D,Help2_FC!AB:AB)</f>
        <v>0</v>
      </c>
      <c r="AF810" s="979">
        <f>_xlfn.XLOOKUP($D810,Help2_FC!$D:$D,Help2_FC!AC:AC)</f>
        <v>0</v>
      </c>
      <c r="AG810" s="979">
        <f>_xlfn.XLOOKUP($D810,Help2_FC!$D:$D,Help2_FC!AD:AD)</f>
        <v>0</v>
      </c>
      <c r="AH810" s="979">
        <f>_xlfn.XLOOKUP($D810,Help2_FC!$D:$D,Help2_FC!AE:AE)</f>
        <v>0</v>
      </c>
      <c r="AI810" s="979">
        <f>_xlfn.XLOOKUP($D810,Help2_FC!$D:$D,Help2_FC!AF:AF)</f>
        <v>0</v>
      </c>
      <c r="AJ810" s="979">
        <f>_xlfn.XLOOKUP($D810,Help2_FC!$D:$D,Help2_FC!AG:AG)</f>
        <v>0</v>
      </c>
      <c r="AK810" s="979">
        <f>_xlfn.XLOOKUP($D810,Help2_FC!$D:$D,Help2_FC!AH:AH)</f>
        <v>0</v>
      </c>
      <c r="AL810" s="979">
        <f>_xlfn.XLOOKUP($D810,Help2_FC!$D:$D,Help2_FC!AI:AI)</f>
        <v>0</v>
      </c>
      <c r="AM810" s="979">
        <f>_xlfn.XLOOKUP($D810,Help2_FC!$D:$D,Help2_FC!AJ:AJ)</f>
        <v>0</v>
      </c>
      <c r="AN810" s="979">
        <f>_xlfn.XLOOKUP($D810,Help2_FC!$D:$D,Help2_FC!AK:AK)</f>
        <v>0</v>
      </c>
    </row>
    <row r="811" spans="1:40" x14ac:dyDescent="0.2">
      <c r="A811" s="1">
        <v>45735</v>
      </c>
      <c r="B811">
        <f t="shared" si="89"/>
        <v>3</v>
      </c>
      <c r="C811">
        <f t="shared" si="90"/>
        <v>2025</v>
      </c>
      <c r="D811" s="872" t="str">
        <f t="shared" si="87"/>
        <v>03´2025</v>
      </c>
      <c r="F811" s="2">
        <f t="shared" si="88"/>
        <v>24</v>
      </c>
      <c r="G811" s="1483">
        <f t="shared" si="91"/>
        <v>3.2258064516129031E-2</v>
      </c>
      <c r="H811" s="5">
        <f t="shared" si="92"/>
        <v>1</v>
      </c>
      <c r="I811" s="995">
        <f>VLOOKUP($D811,Help2!$D$26:$T$37,5)</f>
        <v>0</v>
      </c>
      <c r="J811" s="979">
        <f>VLOOKUP($D811,Help2!$D$26:$T$37,6)</f>
        <v>0</v>
      </c>
      <c r="K811" s="979">
        <f>VLOOKUP($D811,Help2!$D$26:$T$37,7)</f>
        <v>0</v>
      </c>
      <c r="L811" s="979">
        <f>VLOOKUP($D811,Help2!$D$26:$T$37,8)</f>
        <v>0</v>
      </c>
      <c r="M811" s="979">
        <f>VLOOKUP($D811,Help2!$D$26:$T$37,9)</f>
        <v>0</v>
      </c>
      <c r="N811" s="979">
        <f>VLOOKUP($D811,Help2!$D$26:$T$37,10)</f>
        <v>0</v>
      </c>
      <c r="P811" s="979">
        <f>VLOOKUP($D811,Help2!$D$2:$T$25,3)</f>
        <v>744</v>
      </c>
      <c r="Q811" s="979">
        <f t="shared" si="93"/>
        <v>744</v>
      </c>
      <c r="Y811" s="979">
        <f>_xlfn.XLOOKUP($D811,Help2_FC!$D:$D,Help2_FC!V:V)</f>
        <v>0</v>
      </c>
      <c r="Z811" s="979">
        <f>_xlfn.XLOOKUP($D811,Help2_FC!$D:$D,Help2_FC!W:W)</f>
        <v>0</v>
      </c>
      <c r="AA811" s="979">
        <f>_xlfn.XLOOKUP($D811,Help2_FC!$D:$D,Help2_FC!X:X)</f>
        <v>0</v>
      </c>
      <c r="AB811" s="979">
        <f>_xlfn.XLOOKUP($D811,Help2_FC!$D:$D,Help2_FC!Y:Y)</f>
        <v>0</v>
      </c>
      <c r="AC811" s="979">
        <f>_xlfn.XLOOKUP($D811,Help2_FC!$D:$D,Help2_FC!Z:Z)</f>
        <v>0</v>
      </c>
      <c r="AD811" s="979">
        <f>_xlfn.XLOOKUP($D811,Help2_FC!$D:$D,Help2_FC!AA:AA)</f>
        <v>0</v>
      </c>
      <c r="AE811" s="979">
        <f>_xlfn.XLOOKUP($D811,Help2_FC!$D:$D,Help2_FC!AB:AB)</f>
        <v>0</v>
      </c>
      <c r="AF811" s="979">
        <f>_xlfn.XLOOKUP($D811,Help2_FC!$D:$D,Help2_FC!AC:AC)</f>
        <v>0</v>
      </c>
      <c r="AG811" s="979">
        <f>_xlfn.XLOOKUP($D811,Help2_FC!$D:$D,Help2_FC!AD:AD)</f>
        <v>0</v>
      </c>
      <c r="AH811" s="979">
        <f>_xlfn.XLOOKUP($D811,Help2_FC!$D:$D,Help2_FC!AE:AE)</f>
        <v>0</v>
      </c>
      <c r="AI811" s="979">
        <f>_xlfn.XLOOKUP($D811,Help2_FC!$D:$D,Help2_FC!AF:AF)</f>
        <v>0</v>
      </c>
      <c r="AJ811" s="979">
        <f>_xlfn.XLOOKUP($D811,Help2_FC!$D:$D,Help2_FC!AG:AG)</f>
        <v>0</v>
      </c>
      <c r="AK811" s="979">
        <f>_xlfn.XLOOKUP($D811,Help2_FC!$D:$D,Help2_FC!AH:AH)</f>
        <v>0</v>
      </c>
      <c r="AL811" s="979">
        <f>_xlfn.XLOOKUP($D811,Help2_FC!$D:$D,Help2_FC!AI:AI)</f>
        <v>0</v>
      </c>
      <c r="AM811" s="979">
        <f>_xlfn.XLOOKUP($D811,Help2_FC!$D:$D,Help2_FC!AJ:AJ)</f>
        <v>0</v>
      </c>
      <c r="AN811" s="979">
        <f>_xlfn.XLOOKUP($D811,Help2_FC!$D:$D,Help2_FC!AK:AK)</f>
        <v>0</v>
      </c>
    </row>
    <row r="812" spans="1:40" x14ac:dyDescent="0.2">
      <c r="A812" s="1">
        <v>45736</v>
      </c>
      <c r="B812">
        <f t="shared" si="89"/>
        <v>3</v>
      </c>
      <c r="C812">
        <f t="shared" si="90"/>
        <v>2025</v>
      </c>
      <c r="D812" s="872" t="str">
        <f t="shared" si="87"/>
        <v>03´2025</v>
      </c>
      <c r="F812" s="2">
        <f t="shared" si="88"/>
        <v>24</v>
      </c>
      <c r="G812" s="1483">
        <f t="shared" si="91"/>
        <v>3.2258064516129031E-2</v>
      </c>
      <c r="H812" s="5">
        <f t="shared" si="92"/>
        <v>1</v>
      </c>
      <c r="I812" s="995">
        <f>VLOOKUP($D812,Help2!$D$26:$T$37,5)</f>
        <v>0</v>
      </c>
      <c r="J812" s="979">
        <f>VLOOKUP($D812,Help2!$D$26:$T$37,6)</f>
        <v>0</v>
      </c>
      <c r="K812" s="979">
        <f>VLOOKUP($D812,Help2!$D$26:$T$37,7)</f>
        <v>0</v>
      </c>
      <c r="L812" s="979">
        <f>VLOOKUP($D812,Help2!$D$26:$T$37,8)</f>
        <v>0</v>
      </c>
      <c r="M812" s="979">
        <f>VLOOKUP($D812,Help2!$D$26:$T$37,9)</f>
        <v>0</v>
      </c>
      <c r="N812" s="979">
        <f>VLOOKUP($D812,Help2!$D$26:$T$37,10)</f>
        <v>0</v>
      </c>
      <c r="P812" s="979">
        <f>VLOOKUP($D812,Help2!$D$2:$T$25,3)</f>
        <v>744</v>
      </c>
      <c r="Q812" s="979">
        <f t="shared" si="93"/>
        <v>744</v>
      </c>
      <c r="Y812" s="979">
        <f>_xlfn.XLOOKUP($D812,Help2_FC!$D:$D,Help2_FC!V:V)</f>
        <v>0</v>
      </c>
      <c r="Z812" s="979">
        <f>_xlfn.XLOOKUP($D812,Help2_FC!$D:$D,Help2_FC!W:W)</f>
        <v>0</v>
      </c>
      <c r="AA812" s="979">
        <f>_xlfn.XLOOKUP($D812,Help2_FC!$D:$D,Help2_FC!X:X)</f>
        <v>0</v>
      </c>
      <c r="AB812" s="979">
        <f>_xlfn.XLOOKUP($D812,Help2_FC!$D:$D,Help2_FC!Y:Y)</f>
        <v>0</v>
      </c>
      <c r="AC812" s="979">
        <f>_xlfn.XLOOKUP($D812,Help2_FC!$D:$D,Help2_FC!Z:Z)</f>
        <v>0</v>
      </c>
      <c r="AD812" s="979">
        <f>_xlfn.XLOOKUP($D812,Help2_FC!$D:$D,Help2_FC!AA:AA)</f>
        <v>0</v>
      </c>
      <c r="AE812" s="979">
        <f>_xlfn.XLOOKUP($D812,Help2_FC!$D:$D,Help2_FC!AB:AB)</f>
        <v>0</v>
      </c>
      <c r="AF812" s="979">
        <f>_xlfn.XLOOKUP($D812,Help2_FC!$D:$D,Help2_FC!AC:AC)</f>
        <v>0</v>
      </c>
      <c r="AG812" s="979">
        <f>_xlfn.XLOOKUP($D812,Help2_FC!$D:$D,Help2_FC!AD:AD)</f>
        <v>0</v>
      </c>
      <c r="AH812" s="979">
        <f>_xlfn.XLOOKUP($D812,Help2_FC!$D:$D,Help2_FC!AE:AE)</f>
        <v>0</v>
      </c>
      <c r="AI812" s="979">
        <f>_xlfn.XLOOKUP($D812,Help2_FC!$D:$D,Help2_FC!AF:AF)</f>
        <v>0</v>
      </c>
      <c r="AJ812" s="979">
        <f>_xlfn.XLOOKUP($D812,Help2_FC!$D:$D,Help2_FC!AG:AG)</f>
        <v>0</v>
      </c>
      <c r="AK812" s="979">
        <f>_xlfn.XLOOKUP($D812,Help2_FC!$D:$D,Help2_FC!AH:AH)</f>
        <v>0</v>
      </c>
      <c r="AL812" s="979">
        <f>_xlfn.XLOOKUP($D812,Help2_FC!$D:$D,Help2_FC!AI:AI)</f>
        <v>0</v>
      </c>
      <c r="AM812" s="979">
        <f>_xlfn.XLOOKUP($D812,Help2_FC!$D:$D,Help2_FC!AJ:AJ)</f>
        <v>0</v>
      </c>
      <c r="AN812" s="979">
        <f>_xlfn.XLOOKUP($D812,Help2_FC!$D:$D,Help2_FC!AK:AK)</f>
        <v>0</v>
      </c>
    </row>
    <row r="813" spans="1:40" x14ac:dyDescent="0.2">
      <c r="A813" s="1">
        <v>45737</v>
      </c>
      <c r="B813">
        <f t="shared" si="89"/>
        <v>3</v>
      </c>
      <c r="C813">
        <f t="shared" si="90"/>
        <v>2025</v>
      </c>
      <c r="D813" s="872" t="str">
        <f t="shared" si="87"/>
        <v>03´2025</v>
      </c>
      <c r="F813" s="2">
        <f t="shared" si="88"/>
        <v>24</v>
      </c>
      <c r="G813" s="1483">
        <f t="shared" si="91"/>
        <v>3.2258064516129031E-2</v>
      </c>
      <c r="H813" s="5">
        <f t="shared" si="92"/>
        <v>1</v>
      </c>
      <c r="I813" s="995">
        <f>VLOOKUP($D813,Help2!$D$26:$T$37,5)</f>
        <v>0</v>
      </c>
      <c r="J813" s="979">
        <f>VLOOKUP($D813,Help2!$D$26:$T$37,6)</f>
        <v>0</v>
      </c>
      <c r="K813" s="979">
        <f>VLOOKUP($D813,Help2!$D$26:$T$37,7)</f>
        <v>0</v>
      </c>
      <c r="L813" s="979">
        <f>VLOOKUP($D813,Help2!$D$26:$T$37,8)</f>
        <v>0</v>
      </c>
      <c r="M813" s="979">
        <f>VLOOKUP($D813,Help2!$D$26:$T$37,9)</f>
        <v>0</v>
      </c>
      <c r="N813" s="979">
        <f>VLOOKUP($D813,Help2!$D$26:$T$37,10)</f>
        <v>0</v>
      </c>
      <c r="P813" s="979">
        <f>VLOOKUP($D813,Help2!$D$2:$T$25,3)</f>
        <v>744</v>
      </c>
      <c r="Q813" s="979">
        <f t="shared" si="93"/>
        <v>744</v>
      </c>
      <c r="Y813" s="979">
        <f>_xlfn.XLOOKUP($D813,Help2_FC!$D:$D,Help2_FC!V:V)</f>
        <v>0</v>
      </c>
      <c r="Z813" s="979">
        <f>_xlfn.XLOOKUP($D813,Help2_FC!$D:$D,Help2_FC!W:W)</f>
        <v>0</v>
      </c>
      <c r="AA813" s="979">
        <f>_xlfn.XLOOKUP($D813,Help2_FC!$D:$D,Help2_FC!X:X)</f>
        <v>0</v>
      </c>
      <c r="AB813" s="979">
        <f>_xlfn.XLOOKUP($D813,Help2_FC!$D:$D,Help2_FC!Y:Y)</f>
        <v>0</v>
      </c>
      <c r="AC813" s="979">
        <f>_xlfn.XLOOKUP($D813,Help2_FC!$D:$D,Help2_FC!Z:Z)</f>
        <v>0</v>
      </c>
      <c r="AD813" s="979">
        <f>_xlfn.XLOOKUP($D813,Help2_FC!$D:$D,Help2_FC!AA:AA)</f>
        <v>0</v>
      </c>
      <c r="AE813" s="979">
        <f>_xlfn.XLOOKUP($D813,Help2_FC!$D:$D,Help2_FC!AB:AB)</f>
        <v>0</v>
      </c>
      <c r="AF813" s="979">
        <f>_xlfn.XLOOKUP($D813,Help2_FC!$D:$D,Help2_FC!AC:AC)</f>
        <v>0</v>
      </c>
      <c r="AG813" s="979">
        <f>_xlfn.XLOOKUP($D813,Help2_FC!$D:$D,Help2_FC!AD:AD)</f>
        <v>0</v>
      </c>
      <c r="AH813" s="979">
        <f>_xlfn.XLOOKUP($D813,Help2_FC!$D:$D,Help2_FC!AE:AE)</f>
        <v>0</v>
      </c>
      <c r="AI813" s="979">
        <f>_xlfn.XLOOKUP($D813,Help2_FC!$D:$D,Help2_FC!AF:AF)</f>
        <v>0</v>
      </c>
      <c r="AJ813" s="979">
        <f>_xlfn.XLOOKUP($D813,Help2_FC!$D:$D,Help2_FC!AG:AG)</f>
        <v>0</v>
      </c>
      <c r="AK813" s="979">
        <f>_xlfn.XLOOKUP($D813,Help2_FC!$D:$D,Help2_FC!AH:AH)</f>
        <v>0</v>
      </c>
      <c r="AL813" s="979">
        <f>_xlfn.XLOOKUP($D813,Help2_FC!$D:$D,Help2_FC!AI:AI)</f>
        <v>0</v>
      </c>
      <c r="AM813" s="979">
        <f>_xlfn.XLOOKUP($D813,Help2_FC!$D:$D,Help2_FC!AJ:AJ)</f>
        <v>0</v>
      </c>
      <c r="AN813" s="979">
        <f>_xlfn.XLOOKUP($D813,Help2_FC!$D:$D,Help2_FC!AK:AK)</f>
        <v>0</v>
      </c>
    </row>
    <row r="814" spans="1:40" x14ac:dyDescent="0.2">
      <c r="A814" s="1">
        <v>45738</v>
      </c>
      <c r="B814">
        <f t="shared" si="89"/>
        <v>3</v>
      </c>
      <c r="C814">
        <f t="shared" si="90"/>
        <v>2025</v>
      </c>
      <c r="D814" s="872" t="str">
        <f t="shared" si="87"/>
        <v>03´2025</v>
      </c>
      <c r="F814" s="2">
        <f t="shared" si="88"/>
        <v>24</v>
      </c>
      <c r="G814" s="1483">
        <f t="shared" si="91"/>
        <v>3.2258064516129031E-2</v>
      </c>
      <c r="H814" s="5">
        <f t="shared" si="92"/>
        <v>1</v>
      </c>
      <c r="I814" s="995">
        <f>VLOOKUP($D814,Help2!$D$26:$T$37,5)</f>
        <v>0</v>
      </c>
      <c r="J814" s="979">
        <f>VLOOKUP($D814,Help2!$D$26:$T$37,6)</f>
        <v>0</v>
      </c>
      <c r="K814" s="979">
        <f>VLOOKUP($D814,Help2!$D$26:$T$37,7)</f>
        <v>0</v>
      </c>
      <c r="L814" s="979">
        <f>VLOOKUP($D814,Help2!$D$26:$T$37,8)</f>
        <v>0</v>
      </c>
      <c r="M814" s="979">
        <f>VLOOKUP($D814,Help2!$D$26:$T$37,9)</f>
        <v>0</v>
      </c>
      <c r="N814" s="979">
        <f>VLOOKUP($D814,Help2!$D$26:$T$37,10)</f>
        <v>0</v>
      </c>
      <c r="P814" s="979">
        <f>VLOOKUP($D814,Help2!$D$2:$T$25,3)</f>
        <v>744</v>
      </c>
      <c r="Q814" s="979">
        <f t="shared" si="93"/>
        <v>744</v>
      </c>
      <c r="Y814" s="979">
        <f>_xlfn.XLOOKUP($D814,Help2_FC!$D:$D,Help2_FC!V:V)</f>
        <v>0</v>
      </c>
      <c r="Z814" s="979">
        <f>_xlfn.XLOOKUP($D814,Help2_FC!$D:$D,Help2_FC!W:W)</f>
        <v>0</v>
      </c>
      <c r="AA814" s="979">
        <f>_xlfn.XLOOKUP($D814,Help2_FC!$D:$D,Help2_FC!X:X)</f>
        <v>0</v>
      </c>
      <c r="AB814" s="979">
        <f>_xlfn.XLOOKUP($D814,Help2_FC!$D:$D,Help2_FC!Y:Y)</f>
        <v>0</v>
      </c>
      <c r="AC814" s="979">
        <f>_xlfn.XLOOKUP($D814,Help2_FC!$D:$D,Help2_FC!Z:Z)</f>
        <v>0</v>
      </c>
      <c r="AD814" s="979">
        <f>_xlfn.XLOOKUP($D814,Help2_FC!$D:$D,Help2_FC!AA:AA)</f>
        <v>0</v>
      </c>
      <c r="AE814" s="979">
        <f>_xlfn.XLOOKUP($D814,Help2_FC!$D:$D,Help2_FC!AB:AB)</f>
        <v>0</v>
      </c>
      <c r="AF814" s="979">
        <f>_xlfn.XLOOKUP($D814,Help2_FC!$D:$D,Help2_FC!AC:AC)</f>
        <v>0</v>
      </c>
      <c r="AG814" s="979">
        <f>_xlfn.XLOOKUP($D814,Help2_FC!$D:$D,Help2_FC!AD:AD)</f>
        <v>0</v>
      </c>
      <c r="AH814" s="979">
        <f>_xlfn.XLOOKUP($D814,Help2_FC!$D:$D,Help2_FC!AE:AE)</f>
        <v>0</v>
      </c>
      <c r="AI814" s="979">
        <f>_xlfn.XLOOKUP($D814,Help2_FC!$D:$D,Help2_FC!AF:AF)</f>
        <v>0</v>
      </c>
      <c r="AJ814" s="979">
        <f>_xlfn.XLOOKUP($D814,Help2_FC!$D:$D,Help2_FC!AG:AG)</f>
        <v>0</v>
      </c>
      <c r="AK814" s="979">
        <f>_xlfn.XLOOKUP($D814,Help2_FC!$D:$D,Help2_FC!AH:AH)</f>
        <v>0</v>
      </c>
      <c r="AL814" s="979">
        <f>_xlfn.XLOOKUP($D814,Help2_FC!$D:$D,Help2_FC!AI:AI)</f>
        <v>0</v>
      </c>
      <c r="AM814" s="979">
        <f>_xlfn.XLOOKUP($D814,Help2_FC!$D:$D,Help2_FC!AJ:AJ)</f>
        <v>0</v>
      </c>
      <c r="AN814" s="979">
        <f>_xlfn.XLOOKUP($D814,Help2_FC!$D:$D,Help2_FC!AK:AK)</f>
        <v>0</v>
      </c>
    </row>
    <row r="815" spans="1:40" x14ac:dyDescent="0.2">
      <c r="A815" s="1">
        <v>45739</v>
      </c>
      <c r="B815">
        <f t="shared" si="89"/>
        <v>3</v>
      </c>
      <c r="C815">
        <f t="shared" si="90"/>
        <v>2025</v>
      </c>
      <c r="D815" s="872" t="str">
        <f t="shared" si="87"/>
        <v>03´2025</v>
      </c>
      <c r="F815" s="2">
        <f t="shared" si="88"/>
        <v>24</v>
      </c>
      <c r="G815" s="1483">
        <f t="shared" si="91"/>
        <v>3.2258064516129031E-2</v>
      </c>
      <c r="H815" s="5">
        <f t="shared" si="92"/>
        <v>1</v>
      </c>
      <c r="I815" s="995">
        <f>VLOOKUP($D815,Help2!$D$26:$T$37,5)</f>
        <v>0</v>
      </c>
      <c r="J815" s="979">
        <f>VLOOKUP($D815,Help2!$D$26:$T$37,6)</f>
        <v>0</v>
      </c>
      <c r="K815" s="979">
        <f>VLOOKUP($D815,Help2!$D$26:$T$37,7)</f>
        <v>0</v>
      </c>
      <c r="L815" s="979">
        <f>VLOOKUP($D815,Help2!$D$26:$T$37,8)</f>
        <v>0</v>
      </c>
      <c r="M815" s="979">
        <f>VLOOKUP($D815,Help2!$D$26:$T$37,9)</f>
        <v>0</v>
      </c>
      <c r="N815" s="979">
        <f>VLOOKUP($D815,Help2!$D$26:$T$37,10)</f>
        <v>0</v>
      </c>
      <c r="P815" s="979">
        <f>VLOOKUP($D815,Help2!$D$2:$T$25,3)</f>
        <v>744</v>
      </c>
      <c r="Q815" s="979">
        <f t="shared" si="93"/>
        <v>744</v>
      </c>
      <c r="Y815" s="979">
        <f>_xlfn.XLOOKUP($D815,Help2_FC!$D:$D,Help2_FC!V:V)</f>
        <v>0</v>
      </c>
      <c r="Z815" s="979">
        <f>_xlfn.XLOOKUP($D815,Help2_FC!$D:$D,Help2_FC!W:W)</f>
        <v>0</v>
      </c>
      <c r="AA815" s="979">
        <f>_xlfn.XLOOKUP($D815,Help2_FC!$D:$D,Help2_FC!X:X)</f>
        <v>0</v>
      </c>
      <c r="AB815" s="979">
        <f>_xlfn.XLOOKUP($D815,Help2_FC!$D:$D,Help2_FC!Y:Y)</f>
        <v>0</v>
      </c>
      <c r="AC815" s="979">
        <f>_xlfn.XLOOKUP($D815,Help2_FC!$D:$D,Help2_FC!Z:Z)</f>
        <v>0</v>
      </c>
      <c r="AD815" s="979">
        <f>_xlfn.XLOOKUP($D815,Help2_FC!$D:$D,Help2_FC!AA:AA)</f>
        <v>0</v>
      </c>
      <c r="AE815" s="979">
        <f>_xlfn.XLOOKUP($D815,Help2_FC!$D:$D,Help2_FC!AB:AB)</f>
        <v>0</v>
      </c>
      <c r="AF815" s="979">
        <f>_xlfn.XLOOKUP($D815,Help2_FC!$D:$D,Help2_FC!AC:AC)</f>
        <v>0</v>
      </c>
      <c r="AG815" s="979">
        <f>_xlfn.XLOOKUP($D815,Help2_FC!$D:$D,Help2_FC!AD:AD)</f>
        <v>0</v>
      </c>
      <c r="AH815" s="979">
        <f>_xlfn.XLOOKUP($D815,Help2_FC!$D:$D,Help2_FC!AE:AE)</f>
        <v>0</v>
      </c>
      <c r="AI815" s="979">
        <f>_xlfn.XLOOKUP($D815,Help2_FC!$D:$D,Help2_FC!AF:AF)</f>
        <v>0</v>
      </c>
      <c r="AJ815" s="979">
        <f>_xlfn.XLOOKUP($D815,Help2_FC!$D:$D,Help2_FC!AG:AG)</f>
        <v>0</v>
      </c>
      <c r="AK815" s="979">
        <f>_xlfn.XLOOKUP($D815,Help2_FC!$D:$D,Help2_FC!AH:AH)</f>
        <v>0</v>
      </c>
      <c r="AL815" s="979">
        <f>_xlfn.XLOOKUP($D815,Help2_FC!$D:$D,Help2_FC!AI:AI)</f>
        <v>0</v>
      </c>
      <c r="AM815" s="979">
        <f>_xlfn.XLOOKUP($D815,Help2_FC!$D:$D,Help2_FC!AJ:AJ)</f>
        <v>0</v>
      </c>
      <c r="AN815" s="979">
        <f>_xlfn.XLOOKUP($D815,Help2_FC!$D:$D,Help2_FC!AK:AK)</f>
        <v>0</v>
      </c>
    </row>
    <row r="816" spans="1:40" x14ac:dyDescent="0.2">
      <c r="A816" s="1">
        <v>45740</v>
      </c>
      <c r="B816">
        <f t="shared" si="89"/>
        <v>3</v>
      </c>
      <c r="C816">
        <f t="shared" si="90"/>
        <v>2025</v>
      </c>
      <c r="D816" s="872" t="str">
        <f t="shared" si="87"/>
        <v>03´2025</v>
      </c>
      <c r="F816" s="2">
        <f t="shared" si="88"/>
        <v>24</v>
      </c>
      <c r="G816" s="1483">
        <f t="shared" si="91"/>
        <v>3.2258064516129031E-2</v>
      </c>
      <c r="H816" s="5">
        <f t="shared" si="92"/>
        <v>1</v>
      </c>
      <c r="I816" s="995">
        <f>VLOOKUP($D816,Help2!$D$26:$T$37,5)</f>
        <v>0</v>
      </c>
      <c r="J816" s="979">
        <f>VLOOKUP($D816,Help2!$D$26:$T$37,6)</f>
        <v>0</v>
      </c>
      <c r="K816" s="979">
        <f>VLOOKUP($D816,Help2!$D$26:$T$37,7)</f>
        <v>0</v>
      </c>
      <c r="L816" s="979">
        <f>VLOOKUP($D816,Help2!$D$26:$T$37,8)</f>
        <v>0</v>
      </c>
      <c r="M816" s="979">
        <f>VLOOKUP($D816,Help2!$D$26:$T$37,9)</f>
        <v>0</v>
      </c>
      <c r="N816" s="979">
        <f>VLOOKUP($D816,Help2!$D$26:$T$37,10)</f>
        <v>0</v>
      </c>
      <c r="P816" s="979">
        <f>VLOOKUP($D816,Help2!$D$2:$T$25,3)</f>
        <v>744</v>
      </c>
      <c r="Q816" s="979">
        <f t="shared" si="93"/>
        <v>744</v>
      </c>
      <c r="Y816" s="979">
        <f>_xlfn.XLOOKUP($D816,Help2_FC!$D:$D,Help2_FC!V:V)</f>
        <v>0</v>
      </c>
      <c r="Z816" s="979">
        <f>_xlfn.XLOOKUP($D816,Help2_FC!$D:$D,Help2_FC!W:W)</f>
        <v>0</v>
      </c>
      <c r="AA816" s="979">
        <f>_xlfn.XLOOKUP($D816,Help2_FC!$D:$D,Help2_FC!X:X)</f>
        <v>0</v>
      </c>
      <c r="AB816" s="979">
        <f>_xlfn.XLOOKUP($D816,Help2_FC!$D:$D,Help2_FC!Y:Y)</f>
        <v>0</v>
      </c>
      <c r="AC816" s="979">
        <f>_xlfn.XLOOKUP($D816,Help2_FC!$D:$D,Help2_FC!Z:Z)</f>
        <v>0</v>
      </c>
      <c r="AD816" s="979">
        <f>_xlfn.XLOOKUP($D816,Help2_FC!$D:$D,Help2_FC!AA:AA)</f>
        <v>0</v>
      </c>
      <c r="AE816" s="979">
        <f>_xlfn.XLOOKUP($D816,Help2_FC!$D:$D,Help2_FC!AB:AB)</f>
        <v>0</v>
      </c>
      <c r="AF816" s="979">
        <f>_xlfn.XLOOKUP($D816,Help2_FC!$D:$D,Help2_FC!AC:AC)</f>
        <v>0</v>
      </c>
      <c r="AG816" s="979">
        <f>_xlfn.XLOOKUP($D816,Help2_FC!$D:$D,Help2_FC!AD:AD)</f>
        <v>0</v>
      </c>
      <c r="AH816" s="979">
        <f>_xlfn.XLOOKUP($D816,Help2_FC!$D:$D,Help2_FC!AE:AE)</f>
        <v>0</v>
      </c>
      <c r="AI816" s="979">
        <f>_xlfn.XLOOKUP($D816,Help2_FC!$D:$D,Help2_FC!AF:AF)</f>
        <v>0</v>
      </c>
      <c r="AJ816" s="979">
        <f>_xlfn.XLOOKUP($D816,Help2_FC!$D:$D,Help2_FC!AG:AG)</f>
        <v>0</v>
      </c>
      <c r="AK816" s="979">
        <f>_xlfn.XLOOKUP($D816,Help2_FC!$D:$D,Help2_FC!AH:AH)</f>
        <v>0</v>
      </c>
      <c r="AL816" s="979">
        <f>_xlfn.XLOOKUP($D816,Help2_FC!$D:$D,Help2_FC!AI:AI)</f>
        <v>0</v>
      </c>
      <c r="AM816" s="979">
        <f>_xlfn.XLOOKUP($D816,Help2_FC!$D:$D,Help2_FC!AJ:AJ)</f>
        <v>0</v>
      </c>
      <c r="AN816" s="979">
        <f>_xlfn.XLOOKUP($D816,Help2_FC!$D:$D,Help2_FC!AK:AK)</f>
        <v>0</v>
      </c>
    </row>
    <row r="817" spans="1:40" x14ac:dyDescent="0.2">
      <c r="A817" s="1">
        <v>45741</v>
      </c>
      <c r="B817">
        <f t="shared" si="89"/>
        <v>3</v>
      </c>
      <c r="C817">
        <f t="shared" si="90"/>
        <v>2025</v>
      </c>
      <c r="D817" s="872" t="str">
        <f t="shared" si="87"/>
        <v>03´2025</v>
      </c>
      <c r="F817" s="2">
        <f t="shared" si="88"/>
        <v>24</v>
      </c>
      <c r="G817" s="1483">
        <f t="shared" si="91"/>
        <v>3.2258064516129031E-2</v>
      </c>
      <c r="H817" s="5">
        <f t="shared" si="92"/>
        <v>1</v>
      </c>
      <c r="I817" s="995">
        <f>VLOOKUP($D817,Help2!$D$26:$T$37,5)</f>
        <v>0</v>
      </c>
      <c r="J817" s="979">
        <f>VLOOKUP($D817,Help2!$D$26:$T$37,6)</f>
        <v>0</v>
      </c>
      <c r="K817" s="979">
        <f>VLOOKUP($D817,Help2!$D$26:$T$37,7)</f>
        <v>0</v>
      </c>
      <c r="L817" s="979">
        <f>VLOOKUP($D817,Help2!$D$26:$T$37,8)</f>
        <v>0</v>
      </c>
      <c r="M817" s="979">
        <f>VLOOKUP($D817,Help2!$D$26:$T$37,9)</f>
        <v>0</v>
      </c>
      <c r="N817" s="979">
        <f>VLOOKUP($D817,Help2!$D$26:$T$37,10)</f>
        <v>0</v>
      </c>
      <c r="P817" s="979">
        <f>VLOOKUP($D817,Help2!$D$2:$T$25,3)</f>
        <v>744</v>
      </c>
      <c r="Q817" s="979">
        <f t="shared" si="93"/>
        <v>744</v>
      </c>
      <c r="Y817" s="979">
        <f>_xlfn.XLOOKUP($D817,Help2_FC!$D:$D,Help2_FC!V:V)</f>
        <v>0</v>
      </c>
      <c r="Z817" s="979">
        <f>_xlfn.XLOOKUP($D817,Help2_FC!$D:$D,Help2_FC!W:W)</f>
        <v>0</v>
      </c>
      <c r="AA817" s="979">
        <f>_xlfn.XLOOKUP($D817,Help2_FC!$D:$D,Help2_FC!X:X)</f>
        <v>0</v>
      </c>
      <c r="AB817" s="979">
        <f>_xlfn.XLOOKUP($D817,Help2_FC!$D:$D,Help2_FC!Y:Y)</f>
        <v>0</v>
      </c>
      <c r="AC817" s="979">
        <f>_xlfn.XLOOKUP($D817,Help2_FC!$D:$D,Help2_FC!Z:Z)</f>
        <v>0</v>
      </c>
      <c r="AD817" s="979">
        <f>_xlfn.XLOOKUP($D817,Help2_FC!$D:$D,Help2_FC!AA:AA)</f>
        <v>0</v>
      </c>
      <c r="AE817" s="979">
        <f>_xlfn.XLOOKUP($D817,Help2_FC!$D:$D,Help2_FC!AB:AB)</f>
        <v>0</v>
      </c>
      <c r="AF817" s="979">
        <f>_xlfn.XLOOKUP($D817,Help2_FC!$D:$D,Help2_FC!AC:AC)</f>
        <v>0</v>
      </c>
      <c r="AG817" s="979">
        <f>_xlfn.XLOOKUP($D817,Help2_FC!$D:$D,Help2_FC!AD:AD)</f>
        <v>0</v>
      </c>
      <c r="AH817" s="979">
        <f>_xlfn.XLOOKUP($D817,Help2_FC!$D:$D,Help2_FC!AE:AE)</f>
        <v>0</v>
      </c>
      <c r="AI817" s="979">
        <f>_xlfn.XLOOKUP($D817,Help2_FC!$D:$D,Help2_FC!AF:AF)</f>
        <v>0</v>
      </c>
      <c r="AJ817" s="979">
        <f>_xlfn.XLOOKUP($D817,Help2_FC!$D:$D,Help2_FC!AG:AG)</f>
        <v>0</v>
      </c>
      <c r="AK817" s="979">
        <f>_xlfn.XLOOKUP($D817,Help2_FC!$D:$D,Help2_FC!AH:AH)</f>
        <v>0</v>
      </c>
      <c r="AL817" s="979">
        <f>_xlfn.XLOOKUP($D817,Help2_FC!$D:$D,Help2_FC!AI:AI)</f>
        <v>0</v>
      </c>
      <c r="AM817" s="979">
        <f>_xlfn.XLOOKUP($D817,Help2_FC!$D:$D,Help2_FC!AJ:AJ)</f>
        <v>0</v>
      </c>
      <c r="AN817" s="979">
        <f>_xlfn.XLOOKUP($D817,Help2_FC!$D:$D,Help2_FC!AK:AK)</f>
        <v>0</v>
      </c>
    </row>
    <row r="818" spans="1:40" x14ac:dyDescent="0.2">
      <c r="A818" s="1">
        <v>45742</v>
      </c>
      <c r="B818">
        <f t="shared" si="89"/>
        <v>3</v>
      </c>
      <c r="C818">
        <f t="shared" si="90"/>
        <v>2025</v>
      </c>
      <c r="D818" s="872" t="str">
        <f t="shared" si="87"/>
        <v>03´2025</v>
      </c>
      <c r="F818" s="2">
        <f t="shared" si="88"/>
        <v>24</v>
      </c>
      <c r="G818" s="1483">
        <f t="shared" si="91"/>
        <v>3.2258064516129031E-2</v>
      </c>
      <c r="H818" s="5">
        <f t="shared" si="92"/>
        <v>1</v>
      </c>
      <c r="I818" s="995">
        <f>VLOOKUP($D818,Help2!$D$26:$T$37,5)</f>
        <v>0</v>
      </c>
      <c r="J818" s="979">
        <f>VLOOKUP($D818,Help2!$D$26:$T$37,6)</f>
        <v>0</v>
      </c>
      <c r="K818" s="979">
        <f>VLOOKUP($D818,Help2!$D$26:$T$37,7)</f>
        <v>0</v>
      </c>
      <c r="L818" s="979">
        <f>VLOOKUP($D818,Help2!$D$26:$T$37,8)</f>
        <v>0</v>
      </c>
      <c r="M818" s="979">
        <f>VLOOKUP($D818,Help2!$D$26:$T$37,9)</f>
        <v>0</v>
      </c>
      <c r="N818" s="979">
        <f>VLOOKUP($D818,Help2!$D$26:$T$37,10)</f>
        <v>0</v>
      </c>
      <c r="P818" s="979">
        <f>VLOOKUP($D818,Help2!$D$2:$T$25,3)</f>
        <v>744</v>
      </c>
      <c r="Q818" s="979">
        <f t="shared" si="93"/>
        <v>744</v>
      </c>
      <c r="Y818" s="979">
        <f>_xlfn.XLOOKUP($D818,Help2_FC!$D:$D,Help2_FC!V:V)</f>
        <v>0</v>
      </c>
      <c r="Z818" s="979">
        <f>_xlfn.XLOOKUP($D818,Help2_FC!$D:$D,Help2_FC!W:W)</f>
        <v>0</v>
      </c>
      <c r="AA818" s="979">
        <f>_xlfn.XLOOKUP($D818,Help2_FC!$D:$D,Help2_FC!X:X)</f>
        <v>0</v>
      </c>
      <c r="AB818" s="979">
        <f>_xlfn.XLOOKUP($D818,Help2_FC!$D:$D,Help2_FC!Y:Y)</f>
        <v>0</v>
      </c>
      <c r="AC818" s="979">
        <f>_xlfn.XLOOKUP($D818,Help2_FC!$D:$D,Help2_FC!Z:Z)</f>
        <v>0</v>
      </c>
      <c r="AD818" s="979">
        <f>_xlfn.XLOOKUP($D818,Help2_FC!$D:$D,Help2_FC!AA:AA)</f>
        <v>0</v>
      </c>
      <c r="AE818" s="979">
        <f>_xlfn.XLOOKUP($D818,Help2_FC!$D:$D,Help2_FC!AB:AB)</f>
        <v>0</v>
      </c>
      <c r="AF818" s="979">
        <f>_xlfn.XLOOKUP($D818,Help2_FC!$D:$D,Help2_FC!AC:AC)</f>
        <v>0</v>
      </c>
      <c r="AG818" s="979">
        <f>_xlfn.XLOOKUP($D818,Help2_FC!$D:$D,Help2_FC!AD:AD)</f>
        <v>0</v>
      </c>
      <c r="AH818" s="979">
        <f>_xlfn.XLOOKUP($D818,Help2_FC!$D:$D,Help2_FC!AE:AE)</f>
        <v>0</v>
      </c>
      <c r="AI818" s="979">
        <f>_xlfn.XLOOKUP($D818,Help2_FC!$D:$D,Help2_FC!AF:AF)</f>
        <v>0</v>
      </c>
      <c r="AJ818" s="979">
        <f>_xlfn.XLOOKUP($D818,Help2_FC!$D:$D,Help2_FC!AG:AG)</f>
        <v>0</v>
      </c>
      <c r="AK818" s="979">
        <f>_xlfn.XLOOKUP($D818,Help2_FC!$D:$D,Help2_FC!AH:AH)</f>
        <v>0</v>
      </c>
      <c r="AL818" s="979">
        <f>_xlfn.XLOOKUP($D818,Help2_FC!$D:$D,Help2_FC!AI:AI)</f>
        <v>0</v>
      </c>
      <c r="AM818" s="979">
        <f>_xlfn.XLOOKUP($D818,Help2_FC!$D:$D,Help2_FC!AJ:AJ)</f>
        <v>0</v>
      </c>
      <c r="AN818" s="979">
        <f>_xlfn.XLOOKUP($D818,Help2_FC!$D:$D,Help2_FC!AK:AK)</f>
        <v>0</v>
      </c>
    </row>
    <row r="819" spans="1:40" x14ac:dyDescent="0.2">
      <c r="A819" s="1">
        <v>45743</v>
      </c>
      <c r="B819">
        <f t="shared" si="89"/>
        <v>3</v>
      </c>
      <c r="C819">
        <f t="shared" si="90"/>
        <v>2025</v>
      </c>
      <c r="D819" s="872" t="str">
        <f t="shared" si="87"/>
        <v>03´2025</v>
      </c>
      <c r="F819" s="2">
        <f t="shared" si="88"/>
        <v>24</v>
      </c>
      <c r="G819" s="1483">
        <f t="shared" si="91"/>
        <v>3.2258064516129031E-2</v>
      </c>
      <c r="H819" s="5">
        <f t="shared" si="92"/>
        <v>1</v>
      </c>
      <c r="I819" s="995">
        <f>VLOOKUP($D819,Help2!$D$26:$T$37,5)</f>
        <v>0</v>
      </c>
      <c r="J819" s="979">
        <f>VLOOKUP($D819,Help2!$D$26:$T$37,6)</f>
        <v>0</v>
      </c>
      <c r="K819" s="979">
        <f>VLOOKUP($D819,Help2!$D$26:$T$37,7)</f>
        <v>0</v>
      </c>
      <c r="L819" s="979">
        <f>VLOOKUP($D819,Help2!$D$26:$T$37,8)</f>
        <v>0</v>
      </c>
      <c r="M819" s="979">
        <f>VLOOKUP($D819,Help2!$D$26:$T$37,9)</f>
        <v>0</v>
      </c>
      <c r="N819" s="979">
        <f>VLOOKUP($D819,Help2!$D$26:$T$37,10)</f>
        <v>0</v>
      </c>
      <c r="P819" s="979">
        <f>VLOOKUP($D819,Help2!$D$2:$T$25,3)</f>
        <v>744</v>
      </c>
      <c r="Q819" s="979">
        <f t="shared" si="93"/>
        <v>744</v>
      </c>
      <c r="Y819" s="979">
        <f>_xlfn.XLOOKUP($D819,Help2_FC!$D:$D,Help2_FC!V:V)</f>
        <v>0</v>
      </c>
      <c r="Z819" s="979">
        <f>_xlfn.XLOOKUP($D819,Help2_FC!$D:$D,Help2_FC!W:W)</f>
        <v>0</v>
      </c>
      <c r="AA819" s="979">
        <f>_xlfn.XLOOKUP($D819,Help2_FC!$D:$D,Help2_FC!X:X)</f>
        <v>0</v>
      </c>
      <c r="AB819" s="979">
        <f>_xlfn.XLOOKUP($D819,Help2_FC!$D:$D,Help2_FC!Y:Y)</f>
        <v>0</v>
      </c>
      <c r="AC819" s="979">
        <f>_xlfn.XLOOKUP($D819,Help2_FC!$D:$D,Help2_FC!Z:Z)</f>
        <v>0</v>
      </c>
      <c r="AD819" s="979">
        <f>_xlfn.XLOOKUP($D819,Help2_FC!$D:$D,Help2_FC!AA:AA)</f>
        <v>0</v>
      </c>
      <c r="AE819" s="979">
        <f>_xlfn.XLOOKUP($D819,Help2_FC!$D:$D,Help2_FC!AB:AB)</f>
        <v>0</v>
      </c>
      <c r="AF819" s="979">
        <f>_xlfn.XLOOKUP($D819,Help2_FC!$D:$D,Help2_FC!AC:AC)</f>
        <v>0</v>
      </c>
      <c r="AG819" s="979">
        <f>_xlfn.XLOOKUP($D819,Help2_FC!$D:$D,Help2_FC!AD:AD)</f>
        <v>0</v>
      </c>
      <c r="AH819" s="979">
        <f>_xlfn.XLOOKUP($D819,Help2_FC!$D:$D,Help2_FC!AE:AE)</f>
        <v>0</v>
      </c>
      <c r="AI819" s="979">
        <f>_xlfn.XLOOKUP($D819,Help2_FC!$D:$D,Help2_FC!AF:AF)</f>
        <v>0</v>
      </c>
      <c r="AJ819" s="979">
        <f>_xlfn.XLOOKUP($D819,Help2_FC!$D:$D,Help2_FC!AG:AG)</f>
        <v>0</v>
      </c>
      <c r="AK819" s="979">
        <f>_xlfn.XLOOKUP($D819,Help2_FC!$D:$D,Help2_FC!AH:AH)</f>
        <v>0</v>
      </c>
      <c r="AL819" s="979">
        <f>_xlfn.XLOOKUP($D819,Help2_FC!$D:$D,Help2_FC!AI:AI)</f>
        <v>0</v>
      </c>
      <c r="AM819" s="979">
        <f>_xlfn.XLOOKUP($D819,Help2_FC!$D:$D,Help2_FC!AJ:AJ)</f>
        <v>0</v>
      </c>
      <c r="AN819" s="979">
        <f>_xlfn.XLOOKUP($D819,Help2_FC!$D:$D,Help2_FC!AK:AK)</f>
        <v>0</v>
      </c>
    </row>
    <row r="820" spans="1:40" x14ac:dyDescent="0.2">
      <c r="A820" s="1">
        <v>45744</v>
      </c>
      <c r="B820">
        <f t="shared" si="89"/>
        <v>3</v>
      </c>
      <c r="C820">
        <f t="shared" si="90"/>
        <v>2025</v>
      </c>
      <c r="D820" s="872" t="str">
        <f t="shared" si="87"/>
        <v>03´2025</v>
      </c>
      <c r="F820" s="2">
        <f t="shared" si="88"/>
        <v>24</v>
      </c>
      <c r="G820" s="1483">
        <f t="shared" si="91"/>
        <v>3.2258064516129031E-2</v>
      </c>
      <c r="H820" s="5">
        <f t="shared" si="92"/>
        <v>1</v>
      </c>
      <c r="I820" s="995">
        <f>VLOOKUP($D820,Help2!$D$26:$T$37,5)</f>
        <v>0</v>
      </c>
      <c r="J820" s="979">
        <f>VLOOKUP($D820,Help2!$D$26:$T$37,6)</f>
        <v>0</v>
      </c>
      <c r="K820" s="979">
        <f>VLOOKUP($D820,Help2!$D$26:$T$37,7)</f>
        <v>0</v>
      </c>
      <c r="L820" s="979">
        <f>VLOOKUP($D820,Help2!$D$26:$T$37,8)</f>
        <v>0</v>
      </c>
      <c r="M820" s="979">
        <f>VLOOKUP($D820,Help2!$D$26:$T$37,9)</f>
        <v>0</v>
      </c>
      <c r="N820" s="979">
        <f>VLOOKUP($D820,Help2!$D$26:$T$37,10)</f>
        <v>0</v>
      </c>
      <c r="P820" s="979">
        <f>VLOOKUP($D820,Help2!$D$2:$T$25,3)</f>
        <v>744</v>
      </c>
      <c r="Q820" s="979">
        <f t="shared" si="93"/>
        <v>744</v>
      </c>
      <c r="Y820" s="979">
        <f>_xlfn.XLOOKUP($D820,Help2_FC!$D:$D,Help2_FC!V:V)</f>
        <v>0</v>
      </c>
      <c r="Z820" s="979">
        <f>_xlfn.XLOOKUP($D820,Help2_FC!$D:$D,Help2_FC!W:W)</f>
        <v>0</v>
      </c>
      <c r="AA820" s="979">
        <f>_xlfn.XLOOKUP($D820,Help2_FC!$D:$D,Help2_FC!X:X)</f>
        <v>0</v>
      </c>
      <c r="AB820" s="979">
        <f>_xlfn.XLOOKUP($D820,Help2_FC!$D:$D,Help2_FC!Y:Y)</f>
        <v>0</v>
      </c>
      <c r="AC820" s="979">
        <f>_xlfn.XLOOKUP($D820,Help2_FC!$D:$D,Help2_FC!Z:Z)</f>
        <v>0</v>
      </c>
      <c r="AD820" s="979">
        <f>_xlfn.XLOOKUP($D820,Help2_FC!$D:$D,Help2_FC!AA:AA)</f>
        <v>0</v>
      </c>
      <c r="AE820" s="979">
        <f>_xlfn.XLOOKUP($D820,Help2_FC!$D:$D,Help2_FC!AB:AB)</f>
        <v>0</v>
      </c>
      <c r="AF820" s="979">
        <f>_xlfn.XLOOKUP($D820,Help2_FC!$D:$D,Help2_FC!AC:AC)</f>
        <v>0</v>
      </c>
      <c r="AG820" s="979">
        <f>_xlfn.XLOOKUP($D820,Help2_FC!$D:$D,Help2_FC!AD:AD)</f>
        <v>0</v>
      </c>
      <c r="AH820" s="979">
        <f>_xlfn.XLOOKUP($D820,Help2_FC!$D:$D,Help2_FC!AE:AE)</f>
        <v>0</v>
      </c>
      <c r="AI820" s="979">
        <f>_xlfn.XLOOKUP($D820,Help2_FC!$D:$D,Help2_FC!AF:AF)</f>
        <v>0</v>
      </c>
      <c r="AJ820" s="979">
        <f>_xlfn.XLOOKUP($D820,Help2_FC!$D:$D,Help2_FC!AG:AG)</f>
        <v>0</v>
      </c>
      <c r="AK820" s="979">
        <f>_xlfn.XLOOKUP($D820,Help2_FC!$D:$D,Help2_FC!AH:AH)</f>
        <v>0</v>
      </c>
      <c r="AL820" s="979">
        <f>_xlfn.XLOOKUP($D820,Help2_FC!$D:$D,Help2_FC!AI:AI)</f>
        <v>0</v>
      </c>
      <c r="AM820" s="979">
        <f>_xlfn.XLOOKUP($D820,Help2_FC!$D:$D,Help2_FC!AJ:AJ)</f>
        <v>0</v>
      </c>
      <c r="AN820" s="979">
        <f>_xlfn.XLOOKUP($D820,Help2_FC!$D:$D,Help2_FC!AK:AK)</f>
        <v>0</v>
      </c>
    </row>
    <row r="821" spans="1:40" x14ac:dyDescent="0.2">
      <c r="A821" s="1">
        <v>45745</v>
      </c>
      <c r="B821">
        <f t="shared" si="89"/>
        <v>3</v>
      </c>
      <c r="C821">
        <f t="shared" si="90"/>
        <v>2025</v>
      </c>
      <c r="D821" s="872" t="str">
        <f t="shared" si="87"/>
        <v>03´2025</v>
      </c>
      <c r="F821" s="2">
        <f t="shared" si="88"/>
        <v>24</v>
      </c>
      <c r="G821" s="1483">
        <f t="shared" si="91"/>
        <v>3.2258064516129031E-2</v>
      </c>
      <c r="H821" s="5">
        <f t="shared" si="92"/>
        <v>1</v>
      </c>
      <c r="I821" s="995">
        <f>VLOOKUP($D821,Help2!$D$26:$T$37,5)</f>
        <v>0</v>
      </c>
      <c r="J821" s="979">
        <f>VLOOKUP($D821,Help2!$D$26:$T$37,6)</f>
        <v>0</v>
      </c>
      <c r="K821" s="979">
        <f>VLOOKUP($D821,Help2!$D$26:$T$37,7)</f>
        <v>0</v>
      </c>
      <c r="L821" s="979">
        <f>VLOOKUP($D821,Help2!$D$26:$T$37,8)</f>
        <v>0</v>
      </c>
      <c r="M821" s="979">
        <f>VLOOKUP($D821,Help2!$D$26:$T$37,9)</f>
        <v>0</v>
      </c>
      <c r="N821" s="979">
        <f>VLOOKUP($D821,Help2!$D$26:$T$37,10)</f>
        <v>0</v>
      </c>
      <c r="P821" s="979">
        <f>VLOOKUP($D821,Help2!$D$2:$T$25,3)</f>
        <v>744</v>
      </c>
      <c r="Q821" s="979">
        <f t="shared" si="93"/>
        <v>744</v>
      </c>
      <c r="Y821" s="979">
        <f>_xlfn.XLOOKUP($D821,Help2_FC!$D:$D,Help2_FC!V:V)</f>
        <v>0</v>
      </c>
      <c r="Z821" s="979">
        <f>_xlfn.XLOOKUP($D821,Help2_FC!$D:$D,Help2_FC!W:W)</f>
        <v>0</v>
      </c>
      <c r="AA821" s="979">
        <f>_xlfn.XLOOKUP($D821,Help2_FC!$D:$D,Help2_FC!X:X)</f>
        <v>0</v>
      </c>
      <c r="AB821" s="979">
        <f>_xlfn.XLOOKUP($D821,Help2_FC!$D:$D,Help2_FC!Y:Y)</f>
        <v>0</v>
      </c>
      <c r="AC821" s="979">
        <f>_xlfn.XLOOKUP($D821,Help2_FC!$D:$D,Help2_FC!Z:Z)</f>
        <v>0</v>
      </c>
      <c r="AD821" s="979">
        <f>_xlfn.XLOOKUP($D821,Help2_FC!$D:$D,Help2_FC!AA:AA)</f>
        <v>0</v>
      </c>
      <c r="AE821" s="979">
        <f>_xlfn.XLOOKUP($D821,Help2_FC!$D:$D,Help2_FC!AB:AB)</f>
        <v>0</v>
      </c>
      <c r="AF821" s="979">
        <f>_xlfn.XLOOKUP($D821,Help2_FC!$D:$D,Help2_FC!AC:AC)</f>
        <v>0</v>
      </c>
      <c r="AG821" s="979">
        <f>_xlfn.XLOOKUP($D821,Help2_FC!$D:$D,Help2_FC!AD:AD)</f>
        <v>0</v>
      </c>
      <c r="AH821" s="979">
        <f>_xlfn.XLOOKUP($D821,Help2_FC!$D:$D,Help2_FC!AE:AE)</f>
        <v>0</v>
      </c>
      <c r="AI821" s="979">
        <f>_xlfn.XLOOKUP($D821,Help2_FC!$D:$D,Help2_FC!AF:AF)</f>
        <v>0</v>
      </c>
      <c r="AJ821" s="979">
        <f>_xlfn.XLOOKUP($D821,Help2_FC!$D:$D,Help2_FC!AG:AG)</f>
        <v>0</v>
      </c>
      <c r="AK821" s="979">
        <f>_xlfn.XLOOKUP($D821,Help2_FC!$D:$D,Help2_FC!AH:AH)</f>
        <v>0</v>
      </c>
      <c r="AL821" s="979">
        <f>_xlfn.XLOOKUP($D821,Help2_FC!$D:$D,Help2_FC!AI:AI)</f>
        <v>0</v>
      </c>
      <c r="AM821" s="979">
        <f>_xlfn.XLOOKUP($D821,Help2_FC!$D:$D,Help2_FC!AJ:AJ)</f>
        <v>0</v>
      </c>
      <c r="AN821" s="979">
        <f>_xlfn.XLOOKUP($D821,Help2_FC!$D:$D,Help2_FC!AK:AK)</f>
        <v>0</v>
      </c>
    </row>
    <row r="822" spans="1:40" x14ac:dyDescent="0.2">
      <c r="A822" s="1">
        <v>45746</v>
      </c>
      <c r="B822">
        <f t="shared" si="89"/>
        <v>3</v>
      </c>
      <c r="C822">
        <f t="shared" si="90"/>
        <v>2025</v>
      </c>
      <c r="D822" s="872" t="str">
        <f t="shared" si="87"/>
        <v>03´2025</v>
      </c>
      <c r="F822" s="2">
        <f t="shared" si="88"/>
        <v>24</v>
      </c>
      <c r="G822" s="1483">
        <f t="shared" si="91"/>
        <v>3.2258064516129031E-2</v>
      </c>
      <c r="H822" s="5">
        <f t="shared" si="92"/>
        <v>1</v>
      </c>
      <c r="I822" s="995">
        <f>VLOOKUP($D822,Help2!$D$26:$T$37,5)</f>
        <v>0</v>
      </c>
      <c r="J822" s="979">
        <f>VLOOKUP($D822,Help2!$D$26:$T$37,6)</f>
        <v>0</v>
      </c>
      <c r="K822" s="979">
        <f>VLOOKUP($D822,Help2!$D$26:$T$37,7)</f>
        <v>0</v>
      </c>
      <c r="L822" s="979">
        <f>VLOOKUP($D822,Help2!$D$26:$T$37,8)</f>
        <v>0</v>
      </c>
      <c r="M822" s="979">
        <f>VLOOKUP($D822,Help2!$D$26:$T$37,9)</f>
        <v>0</v>
      </c>
      <c r="N822" s="979">
        <f>VLOOKUP($D822,Help2!$D$26:$T$37,10)</f>
        <v>0</v>
      </c>
      <c r="P822" s="979">
        <f>VLOOKUP($D822,Help2!$D$2:$T$25,3)</f>
        <v>744</v>
      </c>
      <c r="Q822" s="979">
        <f t="shared" si="93"/>
        <v>744</v>
      </c>
      <c r="Y822" s="979">
        <f>_xlfn.XLOOKUP($D822,Help2_FC!$D:$D,Help2_FC!V:V)</f>
        <v>0</v>
      </c>
      <c r="Z822" s="979">
        <f>_xlfn.XLOOKUP($D822,Help2_FC!$D:$D,Help2_FC!W:W)</f>
        <v>0</v>
      </c>
      <c r="AA822" s="979">
        <f>_xlfn.XLOOKUP($D822,Help2_FC!$D:$D,Help2_FC!X:X)</f>
        <v>0</v>
      </c>
      <c r="AB822" s="979">
        <f>_xlfn.XLOOKUP($D822,Help2_FC!$D:$D,Help2_FC!Y:Y)</f>
        <v>0</v>
      </c>
      <c r="AC822" s="979">
        <f>_xlfn.XLOOKUP($D822,Help2_FC!$D:$D,Help2_FC!Z:Z)</f>
        <v>0</v>
      </c>
      <c r="AD822" s="979">
        <f>_xlfn.XLOOKUP($D822,Help2_FC!$D:$D,Help2_FC!AA:AA)</f>
        <v>0</v>
      </c>
      <c r="AE822" s="979">
        <f>_xlfn.XLOOKUP($D822,Help2_FC!$D:$D,Help2_FC!AB:AB)</f>
        <v>0</v>
      </c>
      <c r="AF822" s="979">
        <f>_xlfn.XLOOKUP($D822,Help2_FC!$D:$D,Help2_FC!AC:AC)</f>
        <v>0</v>
      </c>
      <c r="AG822" s="979">
        <f>_xlfn.XLOOKUP($D822,Help2_FC!$D:$D,Help2_FC!AD:AD)</f>
        <v>0</v>
      </c>
      <c r="AH822" s="979">
        <f>_xlfn.XLOOKUP($D822,Help2_FC!$D:$D,Help2_FC!AE:AE)</f>
        <v>0</v>
      </c>
      <c r="AI822" s="979">
        <f>_xlfn.XLOOKUP($D822,Help2_FC!$D:$D,Help2_FC!AF:AF)</f>
        <v>0</v>
      </c>
      <c r="AJ822" s="979">
        <f>_xlfn.XLOOKUP($D822,Help2_FC!$D:$D,Help2_FC!AG:AG)</f>
        <v>0</v>
      </c>
      <c r="AK822" s="979">
        <f>_xlfn.XLOOKUP($D822,Help2_FC!$D:$D,Help2_FC!AH:AH)</f>
        <v>0</v>
      </c>
      <c r="AL822" s="979">
        <f>_xlfn.XLOOKUP($D822,Help2_FC!$D:$D,Help2_FC!AI:AI)</f>
        <v>0</v>
      </c>
      <c r="AM822" s="979">
        <f>_xlfn.XLOOKUP($D822,Help2_FC!$D:$D,Help2_FC!AJ:AJ)</f>
        <v>0</v>
      </c>
      <c r="AN822" s="979">
        <f>_xlfn.XLOOKUP($D822,Help2_FC!$D:$D,Help2_FC!AK:AK)</f>
        <v>0</v>
      </c>
    </row>
    <row r="823" spans="1:40" x14ac:dyDescent="0.2">
      <c r="A823" s="1">
        <v>45747</v>
      </c>
      <c r="B823">
        <f t="shared" si="89"/>
        <v>3</v>
      </c>
      <c r="C823">
        <f t="shared" si="90"/>
        <v>2025</v>
      </c>
      <c r="D823" s="872" t="str">
        <f t="shared" si="87"/>
        <v>03´2025</v>
      </c>
      <c r="F823" s="2">
        <f t="shared" si="88"/>
        <v>24</v>
      </c>
      <c r="G823" s="1483">
        <f t="shared" si="91"/>
        <v>3.2258064516129031E-2</v>
      </c>
      <c r="H823" s="5">
        <f t="shared" si="92"/>
        <v>1</v>
      </c>
      <c r="I823" s="995">
        <f>VLOOKUP($D823,Help2!$D$26:$T$37,5)</f>
        <v>0</v>
      </c>
      <c r="J823" s="979">
        <f>VLOOKUP($D823,Help2!$D$26:$T$37,6)</f>
        <v>0</v>
      </c>
      <c r="K823" s="979">
        <f>VLOOKUP($D823,Help2!$D$26:$T$37,7)</f>
        <v>0</v>
      </c>
      <c r="L823" s="979">
        <f>VLOOKUP($D823,Help2!$D$26:$T$37,8)</f>
        <v>0</v>
      </c>
      <c r="M823" s="979">
        <f>VLOOKUP($D823,Help2!$D$26:$T$37,9)</f>
        <v>0</v>
      </c>
      <c r="N823" s="979">
        <f>VLOOKUP($D823,Help2!$D$26:$T$37,10)</f>
        <v>0</v>
      </c>
      <c r="P823" s="979">
        <f>VLOOKUP($D823,Help2!$D$2:$T$25,3)</f>
        <v>744</v>
      </c>
      <c r="Q823" s="979">
        <f t="shared" si="93"/>
        <v>744</v>
      </c>
      <c r="Y823" s="979">
        <f>_xlfn.XLOOKUP($D823,Help2_FC!$D:$D,Help2_FC!V:V)</f>
        <v>0</v>
      </c>
      <c r="Z823" s="979">
        <f>_xlfn.XLOOKUP($D823,Help2_FC!$D:$D,Help2_FC!W:W)</f>
        <v>0</v>
      </c>
      <c r="AA823" s="979">
        <f>_xlfn.XLOOKUP($D823,Help2_FC!$D:$D,Help2_FC!X:X)</f>
        <v>0</v>
      </c>
      <c r="AB823" s="979">
        <f>_xlfn.XLOOKUP($D823,Help2_FC!$D:$D,Help2_FC!Y:Y)</f>
        <v>0</v>
      </c>
      <c r="AC823" s="979">
        <f>_xlfn.XLOOKUP($D823,Help2_FC!$D:$D,Help2_FC!Z:Z)</f>
        <v>0</v>
      </c>
      <c r="AD823" s="979">
        <f>_xlfn.XLOOKUP($D823,Help2_FC!$D:$D,Help2_FC!AA:AA)</f>
        <v>0</v>
      </c>
      <c r="AE823" s="979">
        <f>_xlfn.XLOOKUP($D823,Help2_FC!$D:$D,Help2_FC!AB:AB)</f>
        <v>0</v>
      </c>
      <c r="AF823" s="979">
        <f>_xlfn.XLOOKUP($D823,Help2_FC!$D:$D,Help2_FC!AC:AC)</f>
        <v>0</v>
      </c>
      <c r="AG823" s="979">
        <f>_xlfn.XLOOKUP($D823,Help2_FC!$D:$D,Help2_FC!AD:AD)</f>
        <v>0</v>
      </c>
      <c r="AH823" s="979">
        <f>_xlfn.XLOOKUP($D823,Help2_FC!$D:$D,Help2_FC!AE:AE)</f>
        <v>0</v>
      </c>
      <c r="AI823" s="979">
        <f>_xlfn.XLOOKUP($D823,Help2_FC!$D:$D,Help2_FC!AF:AF)</f>
        <v>0</v>
      </c>
      <c r="AJ823" s="979">
        <f>_xlfn.XLOOKUP($D823,Help2_FC!$D:$D,Help2_FC!AG:AG)</f>
        <v>0</v>
      </c>
      <c r="AK823" s="979">
        <f>_xlfn.XLOOKUP($D823,Help2_FC!$D:$D,Help2_FC!AH:AH)</f>
        <v>0</v>
      </c>
      <c r="AL823" s="979">
        <f>_xlfn.XLOOKUP($D823,Help2_FC!$D:$D,Help2_FC!AI:AI)</f>
        <v>0</v>
      </c>
      <c r="AM823" s="979">
        <f>_xlfn.XLOOKUP($D823,Help2_FC!$D:$D,Help2_FC!AJ:AJ)</f>
        <v>0</v>
      </c>
      <c r="AN823" s="979">
        <f>_xlfn.XLOOKUP($D823,Help2_FC!$D:$D,Help2_FC!AK:AK)</f>
        <v>0</v>
      </c>
    </row>
    <row r="824" spans="1:40" x14ac:dyDescent="0.2">
      <c r="A824" s="1">
        <v>45748</v>
      </c>
      <c r="B824">
        <f t="shared" si="89"/>
        <v>4</v>
      </c>
      <c r="C824">
        <f t="shared" si="90"/>
        <v>2025</v>
      </c>
      <c r="D824" s="872" t="str">
        <f t="shared" si="87"/>
        <v>04´2025</v>
      </c>
      <c r="F824" s="2">
        <f t="shared" si="88"/>
        <v>24</v>
      </c>
      <c r="G824" s="1483">
        <f t="shared" si="91"/>
        <v>3.3333333333333333E-2</v>
      </c>
      <c r="H824" s="5">
        <f t="shared" si="92"/>
        <v>1</v>
      </c>
      <c r="I824" s="995">
        <f>VLOOKUP($D824,Help2!$D$26:$T$37,5)</f>
        <v>0</v>
      </c>
      <c r="J824" s="979">
        <f>VLOOKUP($D824,Help2!$D$26:$T$37,6)</f>
        <v>0</v>
      </c>
      <c r="K824" s="979">
        <f>VLOOKUP($D824,Help2!$D$26:$T$37,7)</f>
        <v>0</v>
      </c>
      <c r="L824" s="979">
        <f>VLOOKUP($D824,Help2!$D$26:$T$37,8)</f>
        <v>0</v>
      </c>
      <c r="M824" s="979">
        <f>VLOOKUP($D824,Help2!$D$26:$T$37,9)</f>
        <v>0</v>
      </c>
      <c r="N824" s="979">
        <f>VLOOKUP($D824,Help2!$D$26:$T$37,10)</f>
        <v>0</v>
      </c>
      <c r="P824" s="979">
        <f>VLOOKUP($D824,Help2!$D$2:$T$25,3)</f>
        <v>720</v>
      </c>
      <c r="Q824" s="979">
        <f t="shared" si="93"/>
        <v>720</v>
      </c>
      <c r="Y824" s="979">
        <f>_xlfn.XLOOKUP($D824,Help2_FC!$D:$D,Help2_FC!V:V)</f>
        <v>0</v>
      </c>
      <c r="Z824" s="979">
        <f>_xlfn.XLOOKUP($D824,Help2_FC!$D:$D,Help2_FC!W:W)</f>
        <v>0</v>
      </c>
      <c r="AA824" s="979">
        <f>_xlfn.XLOOKUP($D824,Help2_FC!$D:$D,Help2_FC!X:X)</f>
        <v>0</v>
      </c>
      <c r="AB824" s="979">
        <f>_xlfn.XLOOKUP($D824,Help2_FC!$D:$D,Help2_FC!Y:Y)</f>
        <v>0</v>
      </c>
      <c r="AC824" s="979">
        <f>_xlfn.XLOOKUP($D824,Help2_FC!$D:$D,Help2_FC!Z:Z)</f>
        <v>0</v>
      </c>
      <c r="AD824" s="979">
        <f>_xlfn.XLOOKUP($D824,Help2_FC!$D:$D,Help2_FC!AA:AA)</f>
        <v>0</v>
      </c>
      <c r="AE824" s="979">
        <f>_xlfn.XLOOKUP($D824,Help2_FC!$D:$D,Help2_FC!AB:AB)</f>
        <v>0</v>
      </c>
      <c r="AF824" s="979">
        <f>_xlfn.XLOOKUP($D824,Help2_FC!$D:$D,Help2_FC!AC:AC)</f>
        <v>0</v>
      </c>
      <c r="AG824" s="979">
        <f>_xlfn.XLOOKUP($D824,Help2_FC!$D:$D,Help2_FC!AD:AD)</f>
        <v>0</v>
      </c>
      <c r="AH824" s="979">
        <f>_xlfn.XLOOKUP($D824,Help2_FC!$D:$D,Help2_FC!AE:AE)</f>
        <v>0</v>
      </c>
      <c r="AI824" s="979">
        <f>_xlfn.XLOOKUP($D824,Help2_FC!$D:$D,Help2_FC!AF:AF)</f>
        <v>0</v>
      </c>
      <c r="AJ824" s="979">
        <f>_xlfn.XLOOKUP($D824,Help2_FC!$D:$D,Help2_FC!AG:AG)</f>
        <v>0</v>
      </c>
      <c r="AK824" s="979">
        <f>_xlfn.XLOOKUP($D824,Help2_FC!$D:$D,Help2_FC!AH:AH)</f>
        <v>0</v>
      </c>
      <c r="AL824" s="979">
        <f>_xlfn.XLOOKUP($D824,Help2_FC!$D:$D,Help2_FC!AI:AI)</f>
        <v>0</v>
      </c>
      <c r="AM824" s="979">
        <f>_xlfn.XLOOKUP($D824,Help2_FC!$D:$D,Help2_FC!AJ:AJ)</f>
        <v>0</v>
      </c>
      <c r="AN824" s="979">
        <f>_xlfn.XLOOKUP($D824,Help2_FC!$D:$D,Help2_FC!AK:AK)</f>
        <v>0</v>
      </c>
    </row>
    <row r="825" spans="1:40" x14ac:dyDescent="0.2">
      <c r="A825" s="1">
        <v>45749</v>
      </c>
      <c r="B825">
        <f t="shared" si="89"/>
        <v>4</v>
      </c>
      <c r="C825">
        <f t="shared" si="90"/>
        <v>2025</v>
      </c>
      <c r="D825" s="872" t="str">
        <f t="shared" si="87"/>
        <v>04´2025</v>
      </c>
      <c r="F825" s="2">
        <f t="shared" si="88"/>
        <v>24</v>
      </c>
      <c r="G825" s="1483">
        <f t="shared" si="91"/>
        <v>3.3333333333333333E-2</v>
      </c>
      <c r="H825" s="5">
        <f t="shared" si="92"/>
        <v>1</v>
      </c>
      <c r="I825" s="995">
        <f>VLOOKUP($D825,Help2!$D$26:$T$37,5)</f>
        <v>0</v>
      </c>
      <c r="J825" s="979">
        <f>VLOOKUP($D825,Help2!$D$26:$T$37,6)</f>
        <v>0</v>
      </c>
      <c r="K825" s="979">
        <f>VLOOKUP($D825,Help2!$D$26:$T$37,7)</f>
        <v>0</v>
      </c>
      <c r="L825" s="979">
        <f>VLOOKUP($D825,Help2!$D$26:$T$37,8)</f>
        <v>0</v>
      </c>
      <c r="M825" s="979">
        <f>VLOOKUP($D825,Help2!$D$26:$T$37,9)</f>
        <v>0</v>
      </c>
      <c r="N825" s="979">
        <f>VLOOKUP($D825,Help2!$D$26:$T$37,10)</f>
        <v>0</v>
      </c>
      <c r="P825" s="979">
        <f>VLOOKUP($D825,Help2!$D$2:$T$25,3)</f>
        <v>720</v>
      </c>
      <c r="Q825" s="979">
        <f t="shared" si="93"/>
        <v>720</v>
      </c>
      <c r="Y825" s="979">
        <f>_xlfn.XLOOKUP($D825,Help2_FC!$D:$D,Help2_FC!V:V)</f>
        <v>0</v>
      </c>
      <c r="Z825" s="979">
        <f>_xlfn.XLOOKUP($D825,Help2_FC!$D:$D,Help2_FC!W:W)</f>
        <v>0</v>
      </c>
      <c r="AA825" s="979">
        <f>_xlfn.XLOOKUP($D825,Help2_FC!$D:$D,Help2_FC!X:X)</f>
        <v>0</v>
      </c>
      <c r="AB825" s="979">
        <f>_xlfn.XLOOKUP($D825,Help2_FC!$D:$D,Help2_FC!Y:Y)</f>
        <v>0</v>
      </c>
      <c r="AC825" s="979">
        <f>_xlfn.XLOOKUP($D825,Help2_FC!$D:$D,Help2_FC!Z:Z)</f>
        <v>0</v>
      </c>
      <c r="AD825" s="979">
        <f>_xlfn.XLOOKUP($D825,Help2_FC!$D:$D,Help2_FC!AA:AA)</f>
        <v>0</v>
      </c>
      <c r="AE825" s="979">
        <f>_xlfn.XLOOKUP($D825,Help2_FC!$D:$D,Help2_FC!AB:AB)</f>
        <v>0</v>
      </c>
      <c r="AF825" s="979">
        <f>_xlfn.XLOOKUP($D825,Help2_FC!$D:$D,Help2_FC!AC:AC)</f>
        <v>0</v>
      </c>
      <c r="AG825" s="979">
        <f>_xlfn.XLOOKUP($D825,Help2_FC!$D:$D,Help2_FC!AD:AD)</f>
        <v>0</v>
      </c>
      <c r="AH825" s="979">
        <f>_xlfn.XLOOKUP($D825,Help2_FC!$D:$D,Help2_FC!AE:AE)</f>
        <v>0</v>
      </c>
      <c r="AI825" s="979">
        <f>_xlfn.XLOOKUP($D825,Help2_FC!$D:$D,Help2_FC!AF:AF)</f>
        <v>0</v>
      </c>
      <c r="AJ825" s="979">
        <f>_xlfn.XLOOKUP($D825,Help2_FC!$D:$D,Help2_FC!AG:AG)</f>
        <v>0</v>
      </c>
      <c r="AK825" s="979">
        <f>_xlfn.XLOOKUP($D825,Help2_FC!$D:$D,Help2_FC!AH:AH)</f>
        <v>0</v>
      </c>
      <c r="AL825" s="979">
        <f>_xlfn.XLOOKUP($D825,Help2_FC!$D:$D,Help2_FC!AI:AI)</f>
        <v>0</v>
      </c>
      <c r="AM825" s="979">
        <f>_xlfn.XLOOKUP($D825,Help2_FC!$D:$D,Help2_FC!AJ:AJ)</f>
        <v>0</v>
      </c>
      <c r="AN825" s="979">
        <f>_xlfn.XLOOKUP($D825,Help2_FC!$D:$D,Help2_FC!AK:AK)</f>
        <v>0</v>
      </c>
    </row>
    <row r="826" spans="1:40" x14ac:dyDescent="0.2">
      <c r="A826" s="1">
        <v>45750</v>
      </c>
      <c r="B826">
        <f t="shared" si="89"/>
        <v>4</v>
      </c>
      <c r="C826">
        <f t="shared" si="90"/>
        <v>2025</v>
      </c>
      <c r="D826" s="872" t="str">
        <f t="shared" si="87"/>
        <v>04´2025</v>
      </c>
      <c r="F826" s="2">
        <f t="shared" si="88"/>
        <v>24</v>
      </c>
      <c r="G826" s="1483">
        <f t="shared" si="91"/>
        <v>3.3333333333333333E-2</v>
      </c>
      <c r="H826" s="5">
        <f t="shared" si="92"/>
        <v>1</v>
      </c>
      <c r="I826" s="995">
        <f>VLOOKUP($D826,Help2!$D$26:$T$37,5)</f>
        <v>0</v>
      </c>
      <c r="J826" s="979">
        <f>VLOOKUP($D826,Help2!$D$26:$T$37,6)</f>
        <v>0</v>
      </c>
      <c r="K826" s="979">
        <f>VLOOKUP($D826,Help2!$D$26:$T$37,7)</f>
        <v>0</v>
      </c>
      <c r="L826" s="979">
        <f>VLOOKUP($D826,Help2!$D$26:$T$37,8)</f>
        <v>0</v>
      </c>
      <c r="M826" s="979">
        <f>VLOOKUP($D826,Help2!$D$26:$T$37,9)</f>
        <v>0</v>
      </c>
      <c r="N826" s="979">
        <f>VLOOKUP($D826,Help2!$D$26:$T$37,10)</f>
        <v>0</v>
      </c>
      <c r="P826" s="979">
        <f>VLOOKUP($D826,Help2!$D$2:$T$25,3)</f>
        <v>720</v>
      </c>
      <c r="Q826" s="979">
        <f t="shared" si="93"/>
        <v>720</v>
      </c>
      <c r="Y826" s="979">
        <f>_xlfn.XLOOKUP($D826,Help2_FC!$D:$D,Help2_FC!V:V)</f>
        <v>0</v>
      </c>
      <c r="Z826" s="979">
        <f>_xlfn.XLOOKUP($D826,Help2_FC!$D:$D,Help2_FC!W:W)</f>
        <v>0</v>
      </c>
      <c r="AA826" s="979">
        <f>_xlfn.XLOOKUP($D826,Help2_FC!$D:$D,Help2_FC!X:X)</f>
        <v>0</v>
      </c>
      <c r="AB826" s="979">
        <f>_xlfn.XLOOKUP($D826,Help2_FC!$D:$D,Help2_FC!Y:Y)</f>
        <v>0</v>
      </c>
      <c r="AC826" s="979">
        <f>_xlfn.XLOOKUP($D826,Help2_FC!$D:$D,Help2_FC!Z:Z)</f>
        <v>0</v>
      </c>
      <c r="AD826" s="979">
        <f>_xlfn.XLOOKUP($D826,Help2_FC!$D:$D,Help2_FC!AA:AA)</f>
        <v>0</v>
      </c>
      <c r="AE826" s="979">
        <f>_xlfn.XLOOKUP($D826,Help2_FC!$D:$D,Help2_FC!AB:AB)</f>
        <v>0</v>
      </c>
      <c r="AF826" s="979">
        <f>_xlfn.XLOOKUP($D826,Help2_FC!$D:$D,Help2_FC!AC:AC)</f>
        <v>0</v>
      </c>
      <c r="AG826" s="979">
        <f>_xlfn.XLOOKUP($D826,Help2_FC!$D:$D,Help2_FC!AD:AD)</f>
        <v>0</v>
      </c>
      <c r="AH826" s="979">
        <f>_xlfn.XLOOKUP($D826,Help2_FC!$D:$D,Help2_FC!AE:AE)</f>
        <v>0</v>
      </c>
      <c r="AI826" s="979">
        <f>_xlfn.XLOOKUP($D826,Help2_FC!$D:$D,Help2_FC!AF:AF)</f>
        <v>0</v>
      </c>
      <c r="AJ826" s="979">
        <f>_xlfn.XLOOKUP($D826,Help2_FC!$D:$D,Help2_FC!AG:AG)</f>
        <v>0</v>
      </c>
      <c r="AK826" s="979">
        <f>_xlfn.XLOOKUP($D826,Help2_FC!$D:$D,Help2_FC!AH:AH)</f>
        <v>0</v>
      </c>
      <c r="AL826" s="979">
        <f>_xlfn.XLOOKUP($D826,Help2_FC!$D:$D,Help2_FC!AI:AI)</f>
        <v>0</v>
      </c>
      <c r="AM826" s="979">
        <f>_xlfn.XLOOKUP($D826,Help2_FC!$D:$D,Help2_FC!AJ:AJ)</f>
        <v>0</v>
      </c>
      <c r="AN826" s="979">
        <f>_xlfn.XLOOKUP($D826,Help2_FC!$D:$D,Help2_FC!AK:AK)</f>
        <v>0</v>
      </c>
    </row>
    <row r="827" spans="1:40" x14ac:dyDescent="0.2">
      <c r="A827" s="1">
        <v>45751</v>
      </c>
      <c r="B827">
        <f t="shared" si="89"/>
        <v>4</v>
      </c>
      <c r="C827">
        <f t="shared" si="90"/>
        <v>2025</v>
      </c>
      <c r="D827" s="872" t="str">
        <f t="shared" si="87"/>
        <v>04´2025</v>
      </c>
      <c r="F827" s="2">
        <f t="shared" si="88"/>
        <v>24</v>
      </c>
      <c r="G827" s="1483">
        <f t="shared" si="91"/>
        <v>3.3333333333333333E-2</v>
      </c>
      <c r="H827" s="5">
        <f t="shared" si="92"/>
        <v>1</v>
      </c>
      <c r="I827" s="995">
        <f>VLOOKUP($D827,Help2!$D$26:$T$37,5)</f>
        <v>0</v>
      </c>
      <c r="J827" s="979">
        <f>VLOOKUP($D827,Help2!$D$26:$T$37,6)</f>
        <v>0</v>
      </c>
      <c r="K827" s="979">
        <f>VLOOKUP($D827,Help2!$D$26:$T$37,7)</f>
        <v>0</v>
      </c>
      <c r="L827" s="979">
        <f>VLOOKUP($D827,Help2!$D$26:$T$37,8)</f>
        <v>0</v>
      </c>
      <c r="M827" s="979">
        <f>VLOOKUP($D827,Help2!$D$26:$T$37,9)</f>
        <v>0</v>
      </c>
      <c r="N827" s="979">
        <f>VLOOKUP($D827,Help2!$D$26:$T$37,10)</f>
        <v>0</v>
      </c>
      <c r="P827" s="979">
        <f>VLOOKUP($D827,Help2!$D$2:$T$25,3)</f>
        <v>720</v>
      </c>
      <c r="Q827" s="979">
        <f t="shared" si="93"/>
        <v>720</v>
      </c>
      <c r="Y827" s="979">
        <f>_xlfn.XLOOKUP($D827,Help2_FC!$D:$D,Help2_FC!V:V)</f>
        <v>0</v>
      </c>
      <c r="Z827" s="979">
        <f>_xlfn.XLOOKUP($D827,Help2_FC!$D:$D,Help2_FC!W:W)</f>
        <v>0</v>
      </c>
      <c r="AA827" s="979">
        <f>_xlfn.XLOOKUP($D827,Help2_FC!$D:$D,Help2_FC!X:X)</f>
        <v>0</v>
      </c>
      <c r="AB827" s="979">
        <f>_xlfn.XLOOKUP($D827,Help2_FC!$D:$D,Help2_FC!Y:Y)</f>
        <v>0</v>
      </c>
      <c r="AC827" s="979">
        <f>_xlfn.XLOOKUP($D827,Help2_FC!$D:$D,Help2_FC!Z:Z)</f>
        <v>0</v>
      </c>
      <c r="AD827" s="979">
        <f>_xlfn.XLOOKUP($D827,Help2_FC!$D:$D,Help2_FC!AA:AA)</f>
        <v>0</v>
      </c>
      <c r="AE827" s="979">
        <f>_xlfn.XLOOKUP($D827,Help2_FC!$D:$D,Help2_FC!AB:AB)</f>
        <v>0</v>
      </c>
      <c r="AF827" s="979">
        <f>_xlfn.XLOOKUP($D827,Help2_FC!$D:$D,Help2_FC!AC:AC)</f>
        <v>0</v>
      </c>
      <c r="AG827" s="979">
        <f>_xlfn.XLOOKUP($D827,Help2_FC!$D:$D,Help2_FC!AD:AD)</f>
        <v>0</v>
      </c>
      <c r="AH827" s="979">
        <f>_xlfn.XLOOKUP($D827,Help2_FC!$D:$D,Help2_FC!AE:AE)</f>
        <v>0</v>
      </c>
      <c r="AI827" s="979">
        <f>_xlfn.XLOOKUP($D827,Help2_FC!$D:$D,Help2_FC!AF:AF)</f>
        <v>0</v>
      </c>
      <c r="AJ827" s="979">
        <f>_xlfn.XLOOKUP($D827,Help2_FC!$D:$D,Help2_FC!AG:AG)</f>
        <v>0</v>
      </c>
      <c r="AK827" s="979">
        <f>_xlfn.XLOOKUP($D827,Help2_FC!$D:$D,Help2_FC!AH:AH)</f>
        <v>0</v>
      </c>
      <c r="AL827" s="979">
        <f>_xlfn.XLOOKUP($D827,Help2_FC!$D:$D,Help2_FC!AI:AI)</f>
        <v>0</v>
      </c>
      <c r="AM827" s="979">
        <f>_xlfn.XLOOKUP($D827,Help2_FC!$D:$D,Help2_FC!AJ:AJ)</f>
        <v>0</v>
      </c>
      <c r="AN827" s="979">
        <f>_xlfn.XLOOKUP($D827,Help2_FC!$D:$D,Help2_FC!AK:AK)</f>
        <v>0</v>
      </c>
    </row>
    <row r="828" spans="1:40" x14ac:dyDescent="0.2">
      <c r="A828" s="1">
        <v>45752</v>
      </c>
      <c r="B828">
        <f t="shared" si="89"/>
        <v>4</v>
      </c>
      <c r="C828">
        <f t="shared" si="90"/>
        <v>2025</v>
      </c>
      <c r="D828" s="872" t="str">
        <f t="shared" si="87"/>
        <v>04´2025</v>
      </c>
      <c r="F828" s="2">
        <f t="shared" si="88"/>
        <v>24</v>
      </c>
      <c r="G828" s="1483">
        <f t="shared" si="91"/>
        <v>3.3333333333333333E-2</v>
      </c>
      <c r="H828" s="5">
        <f t="shared" si="92"/>
        <v>1</v>
      </c>
      <c r="I828" s="995">
        <f>VLOOKUP($D828,Help2!$D$26:$T$37,5)</f>
        <v>0</v>
      </c>
      <c r="J828" s="979">
        <f>VLOOKUP($D828,Help2!$D$26:$T$37,6)</f>
        <v>0</v>
      </c>
      <c r="K828" s="979">
        <f>VLOOKUP($D828,Help2!$D$26:$T$37,7)</f>
        <v>0</v>
      </c>
      <c r="L828" s="979">
        <f>VLOOKUP($D828,Help2!$D$26:$T$37,8)</f>
        <v>0</v>
      </c>
      <c r="M828" s="979">
        <f>VLOOKUP($D828,Help2!$D$26:$T$37,9)</f>
        <v>0</v>
      </c>
      <c r="N828" s="979">
        <f>VLOOKUP($D828,Help2!$D$26:$T$37,10)</f>
        <v>0</v>
      </c>
      <c r="P828" s="979">
        <f>VLOOKUP($D828,Help2!$D$2:$T$25,3)</f>
        <v>720</v>
      </c>
      <c r="Q828" s="979">
        <f t="shared" si="93"/>
        <v>720</v>
      </c>
      <c r="Y828" s="979">
        <f>_xlfn.XLOOKUP($D828,Help2_FC!$D:$D,Help2_FC!V:V)</f>
        <v>0</v>
      </c>
      <c r="Z828" s="979">
        <f>_xlfn.XLOOKUP($D828,Help2_FC!$D:$D,Help2_FC!W:W)</f>
        <v>0</v>
      </c>
      <c r="AA828" s="979">
        <f>_xlfn.XLOOKUP($D828,Help2_FC!$D:$D,Help2_FC!X:X)</f>
        <v>0</v>
      </c>
      <c r="AB828" s="979">
        <f>_xlfn.XLOOKUP($D828,Help2_FC!$D:$D,Help2_FC!Y:Y)</f>
        <v>0</v>
      </c>
      <c r="AC828" s="979">
        <f>_xlfn.XLOOKUP($D828,Help2_FC!$D:$D,Help2_FC!Z:Z)</f>
        <v>0</v>
      </c>
      <c r="AD828" s="979">
        <f>_xlfn.XLOOKUP($D828,Help2_FC!$D:$D,Help2_FC!AA:AA)</f>
        <v>0</v>
      </c>
      <c r="AE828" s="979">
        <f>_xlfn.XLOOKUP($D828,Help2_FC!$D:$D,Help2_FC!AB:AB)</f>
        <v>0</v>
      </c>
      <c r="AF828" s="979">
        <f>_xlfn.XLOOKUP($D828,Help2_FC!$D:$D,Help2_FC!AC:AC)</f>
        <v>0</v>
      </c>
      <c r="AG828" s="979">
        <f>_xlfn.XLOOKUP($D828,Help2_FC!$D:$D,Help2_FC!AD:AD)</f>
        <v>0</v>
      </c>
      <c r="AH828" s="979">
        <f>_xlfn.XLOOKUP($D828,Help2_FC!$D:$D,Help2_FC!AE:AE)</f>
        <v>0</v>
      </c>
      <c r="AI828" s="979">
        <f>_xlfn.XLOOKUP($D828,Help2_FC!$D:$D,Help2_FC!AF:AF)</f>
        <v>0</v>
      </c>
      <c r="AJ828" s="979">
        <f>_xlfn.XLOOKUP($D828,Help2_FC!$D:$D,Help2_FC!AG:AG)</f>
        <v>0</v>
      </c>
      <c r="AK828" s="979">
        <f>_xlfn.XLOOKUP($D828,Help2_FC!$D:$D,Help2_FC!AH:AH)</f>
        <v>0</v>
      </c>
      <c r="AL828" s="979">
        <f>_xlfn.XLOOKUP($D828,Help2_FC!$D:$D,Help2_FC!AI:AI)</f>
        <v>0</v>
      </c>
      <c r="AM828" s="979">
        <f>_xlfn.XLOOKUP($D828,Help2_FC!$D:$D,Help2_FC!AJ:AJ)</f>
        <v>0</v>
      </c>
      <c r="AN828" s="979">
        <f>_xlfn.XLOOKUP($D828,Help2_FC!$D:$D,Help2_FC!AK:AK)</f>
        <v>0</v>
      </c>
    </row>
    <row r="829" spans="1:40" x14ac:dyDescent="0.2">
      <c r="A829" s="1">
        <v>45753</v>
      </c>
      <c r="B829">
        <f t="shared" si="89"/>
        <v>4</v>
      </c>
      <c r="C829">
        <f t="shared" si="90"/>
        <v>2025</v>
      </c>
      <c r="D829" s="872" t="str">
        <f t="shared" si="87"/>
        <v>04´2025</v>
      </c>
      <c r="F829" s="2">
        <f t="shared" si="88"/>
        <v>24</v>
      </c>
      <c r="G829" s="1483">
        <f t="shared" si="91"/>
        <v>3.3333333333333333E-2</v>
      </c>
      <c r="H829" s="5">
        <f t="shared" si="92"/>
        <v>1</v>
      </c>
      <c r="I829" s="995">
        <f>VLOOKUP($D829,Help2!$D$26:$T$37,5)</f>
        <v>0</v>
      </c>
      <c r="J829" s="979">
        <f>VLOOKUP($D829,Help2!$D$26:$T$37,6)</f>
        <v>0</v>
      </c>
      <c r="K829" s="979">
        <f>VLOOKUP($D829,Help2!$D$26:$T$37,7)</f>
        <v>0</v>
      </c>
      <c r="L829" s="979">
        <f>VLOOKUP($D829,Help2!$D$26:$T$37,8)</f>
        <v>0</v>
      </c>
      <c r="M829" s="979">
        <f>VLOOKUP($D829,Help2!$D$26:$T$37,9)</f>
        <v>0</v>
      </c>
      <c r="N829" s="979">
        <f>VLOOKUP($D829,Help2!$D$26:$T$37,10)</f>
        <v>0</v>
      </c>
      <c r="P829" s="979">
        <f>VLOOKUP($D829,Help2!$D$2:$T$25,3)</f>
        <v>720</v>
      </c>
      <c r="Q829" s="979">
        <f t="shared" si="93"/>
        <v>720</v>
      </c>
      <c r="Y829" s="979">
        <f>_xlfn.XLOOKUP($D829,Help2_FC!$D:$D,Help2_FC!V:V)</f>
        <v>0</v>
      </c>
      <c r="Z829" s="979">
        <f>_xlfn.XLOOKUP($D829,Help2_FC!$D:$D,Help2_FC!W:W)</f>
        <v>0</v>
      </c>
      <c r="AA829" s="979">
        <f>_xlfn.XLOOKUP($D829,Help2_FC!$D:$D,Help2_FC!X:X)</f>
        <v>0</v>
      </c>
      <c r="AB829" s="979">
        <f>_xlfn.XLOOKUP($D829,Help2_FC!$D:$D,Help2_FC!Y:Y)</f>
        <v>0</v>
      </c>
      <c r="AC829" s="979">
        <f>_xlfn.XLOOKUP($D829,Help2_FC!$D:$D,Help2_FC!Z:Z)</f>
        <v>0</v>
      </c>
      <c r="AD829" s="979">
        <f>_xlfn.XLOOKUP($D829,Help2_FC!$D:$D,Help2_FC!AA:AA)</f>
        <v>0</v>
      </c>
      <c r="AE829" s="979">
        <f>_xlfn.XLOOKUP($D829,Help2_FC!$D:$D,Help2_FC!AB:AB)</f>
        <v>0</v>
      </c>
      <c r="AF829" s="979">
        <f>_xlfn.XLOOKUP($D829,Help2_FC!$D:$D,Help2_FC!AC:AC)</f>
        <v>0</v>
      </c>
      <c r="AG829" s="979">
        <f>_xlfn.XLOOKUP($D829,Help2_FC!$D:$D,Help2_FC!AD:AD)</f>
        <v>0</v>
      </c>
      <c r="AH829" s="979">
        <f>_xlfn.XLOOKUP($D829,Help2_FC!$D:$D,Help2_FC!AE:AE)</f>
        <v>0</v>
      </c>
      <c r="AI829" s="979">
        <f>_xlfn.XLOOKUP($D829,Help2_FC!$D:$D,Help2_FC!AF:AF)</f>
        <v>0</v>
      </c>
      <c r="AJ829" s="979">
        <f>_xlfn.XLOOKUP($D829,Help2_FC!$D:$D,Help2_FC!AG:AG)</f>
        <v>0</v>
      </c>
      <c r="AK829" s="979">
        <f>_xlfn.XLOOKUP($D829,Help2_FC!$D:$D,Help2_FC!AH:AH)</f>
        <v>0</v>
      </c>
      <c r="AL829" s="979">
        <f>_xlfn.XLOOKUP($D829,Help2_FC!$D:$D,Help2_FC!AI:AI)</f>
        <v>0</v>
      </c>
      <c r="AM829" s="979">
        <f>_xlfn.XLOOKUP($D829,Help2_FC!$D:$D,Help2_FC!AJ:AJ)</f>
        <v>0</v>
      </c>
      <c r="AN829" s="979">
        <f>_xlfn.XLOOKUP($D829,Help2_FC!$D:$D,Help2_FC!AK:AK)</f>
        <v>0</v>
      </c>
    </row>
    <row r="830" spans="1:40" x14ac:dyDescent="0.2">
      <c r="A830" s="1">
        <v>45754</v>
      </c>
      <c r="B830">
        <f t="shared" si="89"/>
        <v>4</v>
      </c>
      <c r="C830">
        <f t="shared" si="90"/>
        <v>2025</v>
      </c>
      <c r="D830" s="872" t="str">
        <f t="shared" si="87"/>
        <v>04´2025</v>
      </c>
      <c r="F830" s="2">
        <f t="shared" si="88"/>
        <v>24</v>
      </c>
      <c r="G830" s="1483">
        <f t="shared" si="91"/>
        <v>3.3333333333333333E-2</v>
      </c>
      <c r="H830" s="5">
        <f t="shared" si="92"/>
        <v>1</v>
      </c>
      <c r="I830" s="995">
        <f>VLOOKUP($D830,Help2!$D$26:$T$37,5)</f>
        <v>0</v>
      </c>
      <c r="J830" s="979">
        <f>VLOOKUP($D830,Help2!$D$26:$T$37,6)</f>
        <v>0</v>
      </c>
      <c r="K830" s="979">
        <f>VLOOKUP($D830,Help2!$D$26:$T$37,7)</f>
        <v>0</v>
      </c>
      <c r="L830" s="979">
        <f>VLOOKUP($D830,Help2!$D$26:$T$37,8)</f>
        <v>0</v>
      </c>
      <c r="M830" s="979">
        <f>VLOOKUP($D830,Help2!$D$26:$T$37,9)</f>
        <v>0</v>
      </c>
      <c r="N830" s="979">
        <f>VLOOKUP($D830,Help2!$D$26:$T$37,10)</f>
        <v>0</v>
      </c>
      <c r="P830" s="979">
        <f>VLOOKUP($D830,Help2!$D$2:$T$25,3)</f>
        <v>720</v>
      </c>
      <c r="Q830" s="979">
        <f t="shared" si="93"/>
        <v>720</v>
      </c>
      <c r="Y830" s="979">
        <f>_xlfn.XLOOKUP($D830,Help2_FC!$D:$D,Help2_FC!V:V)</f>
        <v>0</v>
      </c>
      <c r="Z830" s="979">
        <f>_xlfn.XLOOKUP($D830,Help2_FC!$D:$D,Help2_FC!W:W)</f>
        <v>0</v>
      </c>
      <c r="AA830" s="979">
        <f>_xlfn.XLOOKUP($D830,Help2_FC!$D:$D,Help2_FC!X:X)</f>
        <v>0</v>
      </c>
      <c r="AB830" s="979">
        <f>_xlfn.XLOOKUP($D830,Help2_FC!$D:$D,Help2_FC!Y:Y)</f>
        <v>0</v>
      </c>
      <c r="AC830" s="979">
        <f>_xlfn.XLOOKUP($D830,Help2_FC!$D:$D,Help2_FC!Z:Z)</f>
        <v>0</v>
      </c>
      <c r="AD830" s="979">
        <f>_xlfn.XLOOKUP($D830,Help2_FC!$D:$D,Help2_FC!AA:AA)</f>
        <v>0</v>
      </c>
      <c r="AE830" s="979">
        <f>_xlfn.XLOOKUP($D830,Help2_FC!$D:$D,Help2_FC!AB:AB)</f>
        <v>0</v>
      </c>
      <c r="AF830" s="979">
        <f>_xlfn.XLOOKUP($D830,Help2_FC!$D:$D,Help2_FC!AC:AC)</f>
        <v>0</v>
      </c>
      <c r="AG830" s="979">
        <f>_xlfn.XLOOKUP($D830,Help2_FC!$D:$D,Help2_FC!AD:AD)</f>
        <v>0</v>
      </c>
      <c r="AH830" s="979">
        <f>_xlfn.XLOOKUP($D830,Help2_FC!$D:$D,Help2_FC!AE:AE)</f>
        <v>0</v>
      </c>
      <c r="AI830" s="979">
        <f>_xlfn.XLOOKUP($D830,Help2_FC!$D:$D,Help2_FC!AF:AF)</f>
        <v>0</v>
      </c>
      <c r="AJ830" s="979">
        <f>_xlfn.XLOOKUP($D830,Help2_FC!$D:$D,Help2_FC!AG:AG)</f>
        <v>0</v>
      </c>
      <c r="AK830" s="979">
        <f>_xlfn.XLOOKUP($D830,Help2_FC!$D:$D,Help2_FC!AH:AH)</f>
        <v>0</v>
      </c>
      <c r="AL830" s="979">
        <f>_xlfn.XLOOKUP($D830,Help2_FC!$D:$D,Help2_FC!AI:AI)</f>
        <v>0</v>
      </c>
      <c r="AM830" s="979">
        <f>_xlfn.XLOOKUP($D830,Help2_FC!$D:$D,Help2_FC!AJ:AJ)</f>
        <v>0</v>
      </c>
      <c r="AN830" s="979">
        <f>_xlfn.XLOOKUP($D830,Help2_FC!$D:$D,Help2_FC!AK:AK)</f>
        <v>0</v>
      </c>
    </row>
    <row r="831" spans="1:40" x14ac:dyDescent="0.2">
      <c r="A831" s="1">
        <v>45755</v>
      </c>
      <c r="B831">
        <f t="shared" si="89"/>
        <v>4</v>
      </c>
      <c r="C831">
        <f t="shared" si="90"/>
        <v>2025</v>
      </c>
      <c r="D831" s="872" t="str">
        <f t="shared" si="87"/>
        <v>04´2025</v>
      </c>
      <c r="F831" s="2">
        <f t="shared" si="88"/>
        <v>24</v>
      </c>
      <c r="G831" s="1483">
        <f t="shared" si="91"/>
        <v>3.3333333333333333E-2</v>
      </c>
      <c r="H831" s="5">
        <f t="shared" si="92"/>
        <v>1</v>
      </c>
      <c r="I831" s="995">
        <f>VLOOKUP($D831,Help2!$D$26:$T$37,5)</f>
        <v>0</v>
      </c>
      <c r="J831" s="979">
        <f>VLOOKUP($D831,Help2!$D$26:$T$37,6)</f>
        <v>0</v>
      </c>
      <c r="K831" s="979">
        <f>VLOOKUP($D831,Help2!$D$26:$T$37,7)</f>
        <v>0</v>
      </c>
      <c r="L831" s="979">
        <f>VLOOKUP($D831,Help2!$D$26:$T$37,8)</f>
        <v>0</v>
      </c>
      <c r="M831" s="979">
        <f>VLOOKUP($D831,Help2!$D$26:$T$37,9)</f>
        <v>0</v>
      </c>
      <c r="N831" s="979">
        <f>VLOOKUP($D831,Help2!$D$26:$T$37,10)</f>
        <v>0</v>
      </c>
      <c r="P831" s="979">
        <f>VLOOKUP($D831,Help2!$D$2:$T$25,3)</f>
        <v>720</v>
      </c>
      <c r="Q831" s="979">
        <f t="shared" si="93"/>
        <v>720</v>
      </c>
      <c r="Y831" s="979">
        <f>_xlfn.XLOOKUP($D831,Help2_FC!$D:$D,Help2_FC!V:V)</f>
        <v>0</v>
      </c>
      <c r="Z831" s="979">
        <f>_xlfn.XLOOKUP($D831,Help2_FC!$D:$D,Help2_FC!W:W)</f>
        <v>0</v>
      </c>
      <c r="AA831" s="979">
        <f>_xlfn.XLOOKUP($D831,Help2_FC!$D:$D,Help2_FC!X:X)</f>
        <v>0</v>
      </c>
      <c r="AB831" s="979">
        <f>_xlfn.XLOOKUP($D831,Help2_FC!$D:$D,Help2_FC!Y:Y)</f>
        <v>0</v>
      </c>
      <c r="AC831" s="979">
        <f>_xlfn.XLOOKUP($D831,Help2_FC!$D:$D,Help2_FC!Z:Z)</f>
        <v>0</v>
      </c>
      <c r="AD831" s="979">
        <f>_xlfn.XLOOKUP($D831,Help2_FC!$D:$D,Help2_FC!AA:AA)</f>
        <v>0</v>
      </c>
      <c r="AE831" s="979">
        <f>_xlfn.XLOOKUP($D831,Help2_FC!$D:$D,Help2_FC!AB:AB)</f>
        <v>0</v>
      </c>
      <c r="AF831" s="979">
        <f>_xlfn.XLOOKUP($D831,Help2_FC!$D:$D,Help2_FC!AC:AC)</f>
        <v>0</v>
      </c>
      <c r="AG831" s="979">
        <f>_xlfn.XLOOKUP($D831,Help2_FC!$D:$D,Help2_FC!AD:AD)</f>
        <v>0</v>
      </c>
      <c r="AH831" s="979">
        <f>_xlfn.XLOOKUP($D831,Help2_FC!$D:$D,Help2_FC!AE:AE)</f>
        <v>0</v>
      </c>
      <c r="AI831" s="979">
        <f>_xlfn.XLOOKUP($D831,Help2_FC!$D:$D,Help2_FC!AF:AF)</f>
        <v>0</v>
      </c>
      <c r="AJ831" s="979">
        <f>_xlfn.XLOOKUP($D831,Help2_FC!$D:$D,Help2_FC!AG:AG)</f>
        <v>0</v>
      </c>
      <c r="AK831" s="979">
        <f>_xlfn.XLOOKUP($D831,Help2_FC!$D:$D,Help2_FC!AH:AH)</f>
        <v>0</v>
      </c>
      <c r="AL831" s="979">
        <f>_xlfn.XLOOKUP($D831,Help2_FC!$D:$D,Help2_FC!AI:AI)</f>
        <v>0</v>
      </c>
      <c r="AM831" s="979">
        <f>_xlfn.XLOOKUP($D831,Help2_FC!$D:$D,Help2_FC!AJ:AJ)</f>
        <v>0</v>
      </c>
      <c r="AN831" s="979">
        <f>_xlfn.XLOOKUP($D831,Help2_FC!$D:$D,Help2_FC!AK:AK)</f>
        <v>0</v>
      </c>
    </row>
    <row r="832" spans="1:40" x14ac:dyDescent="0.2">
      <c r="A832" s="1">
        <v>45756</v>
      </c>
      <c r="B832">
        <f t="shared" si="89"/>
        <v>4</v>
      </c>
      <c r="C832">
        <f t="shared" si="90"/>
        <v>2025</v>
      </c>
      <c r="D832" s="872" t="str">
        <f t="shared" si="87"/>
        <v>04´2025</v>
      </c>
      <c r="F832" s="2">
        <f t="shared" si="88"/>
        <v>24</v>
      </c>
      <c r="G832" s="1483">
        <f t="shared" si="91"/>
        <v>3.3333333333333333E-2</v>
      </c>
      <c r="H832" s="5">
        <f t="shared" si="92"/>
        <v>1</v>
      </c>
      <c r="I832" s="995">
        <f>VLOOKUP($D832,Help2!$D$26:$T$37,5)</f>
        <v>0</v>
      </c>
      <c r="J832" s="979">
        <f>VLOOKUP($D832,Help2!$D$26:$T$37,6)</f>
        <v>0</v>
      </c>
      <c r="K832" s="979">
        <f>VLOOKUP($D832,Help2!$D$26:$T$37,7)</f>
        <v>0</v>
      </c>
      <c r="L832" s="979">
        <f>VLOOKUP($D832,Help2!$D$26:$T$37,8)</f>
        <v>0</v>
      </c>
      <c r="M832" s="979">
        <f>VLOOKUP($D832,Help2!$D$26:$T$37,9)</f>
        <v>0</v>
      </c>
      <c r="N832" s="979">
        <f>VLOOKUP($D832,Help2!$D$26:$T$37,10)</f>
        <v>0</v>
      </c>
      <c r="P832" s="979">
        <f>VLOOKUP($D832,Help2!$D$2:$T$25,3)</f>
        <v>720</v>
      </c>
      <c r="Q832" s="979">
        <f t="shared" si="93"/>
        <v>720</v>
      </c>
      <c r="Y832" s="979">
        <f>_xlfn.XLOOKUP($D832,Help2_FC!$D:$D,Help2_FC!V:V)</f>
        <v>0</v>
      </c>
      <c r="Z832" s="979">
        <f>_xlfn.XLOOKUP($D832,Help2_FC!$D:$D,Help2_FC!W:W)</f>
        <v>0</v>
      </c>
      <c r="AA832" s="979">
        <f>_xlfn.XLOOKUP($D832,Help2_FC!$D:$D,Help2_FC!X:X)</f>
        <v>0</v>
      </c>
      <c r="AB832" s="979">
        <f>_xlfn.XLOOKUP($D832,Help2_FC!$D:$D,Help2_FC!Y:Y)</f>
        <v>0</v>
      </c>
      <c r="AC832" s="979">
        <f>_xlfn.XLOOKUP($D832,Help2_FC!$D:$D,Help2_FC!Z:Z)</f>
        <v>0</v>
      </c>
      <c r="AD832" s="979">
        <f>_xlfn.XLOOKUP($D832,Help2_FC!$D:$D,Help2_FC!AA:AA)</f>
        <v>0</v>
      </c>
      <c r="AE832" s="979">
        <f>_xlfn.XLOOKUP($D832,Help2_FC!$D:$D,Help2_FC!AB:AB)</f>
        <v>0</v>
      </c>
      <c r="AF832" s="979">
        <f>_xlfn.XLOOKUP($D832,Help2_FC!$D:$D,Help2_FC!AC:AC)</f>
        <v>0</v>
      </c>
      <c r="AG832" s="979">
        <f>_xlfn.XLOOKUP($D832,Help2_FC!$D:$D,Help2_FC!AD:AD)</f>
        <v>0</v>
      </c>
      <c r="AH832" s="979">
        <f>_xlfn.XLOOKUP($D832,Help2_FC!$D:$D,Help2_FC!AE:AE)</f>
        <v>0</v>
      </c>
      <c r="AI832" s="979">
        <f>_xlfn.XLOOKUP($D832,Help2_FC!$D:$D,Help2_FC!AF:AF)</f>
        <v>0</v>
      </c>
      <c r="AJ832" s="979">
        <f>_xlfn.XLOOKUP($D832,Help2_FC!$D:$D,Help2_FC!AG:AG)</f>
        <v>0</v>
      </c>
      <c r="AK832" s="979">
        <f>_xlfn.XLOOKUP($D832,Help2_FC!$D:$D,Help2_FC!AH:AH)</f>
        <v>0</v>
      </c>
      <c r="AL832" s="979">
        <f>_xlfn.XLOOKUP($D832,Help2_FC!$D:$D,Help2_FC!AI:AI)</f>
        <v>0</v>
      </c>
      <c r="AM832" s="979">
        <f>_xlfn.XLOOKUP($D832,Help2_FC!$D:$D,Help2_FC!AJ:AJ)</f>
        <v>0</v>
      </c>
      <c r="AN832" s="979">
        <f>_xlfn.XLOOKUP($D832,Help2_FC!$D:$D,Help2_FC!AK:AK)</f>
        <v>0</v>
      </c>
    </row>
    <row r="833" spans="1:40" x14ac:dyDescent="0.2">
      <c r="A833" s="1">
        <v>45757</v>
      </c>
      <c r="B833">
        <f t="shared" si="89"/>
        <v>4</v>
      </c>
      <c r="C833">
        <f t="shared" si="90"/>
        <v>2025</v>
      </c>
      <c r="D833" s="872" t="str">
        <f t="shared" si="87"/>
        <v>04´2025</v>
      </c>
      <c r="F833" s="2">
        <f t="shared" si="88"/>
        <v>24</v>
      </c>
      <c r="G833" s="1483">
        <f t="shared" si="91"/>
        <v>3.3333333333333333E-2</v>
      </c>
      <c r="H833" s="5">
        <f t="shared" si="92"/>
        <v>1</v>
      </c>
      <c r="I833" s="995">
        <f>VLOOKUP($D833,Help2!$D$26:$T$37,5)</f>
        <v>0</v>
      </c>
      <c r="J833" s="979">
        <f>VLOOKUP($D833,Help2!$D$26:$T$37,6)</f>
        <v>0</v>
      </c>
      <c r="K833" s="979">
        <f>VLOOKUP($D833,Help2!$D$26:$T$37,7)</f>
        <v>0</v>
      </c>
      <c r="L833" s="979">
        <f>VLOOKUP($D833,Help2!$D$26:$T$37,8)</f>
        <v>0</v>
      </c>
      <c r="M833" s="979">
        <f>VLOOKUP($D833,Help2!$D$26:$T$37,9)</f>
        <v>0</v>
      </c>
      <c r="N833" s="979">
        <f>VLOOKUP($D833,Help2!$D$26:$T$37,10)</f>
        <v>0</v>
      </c>
      <c r="P833" s="979">
        <f>VLOOKUP($D833,Help2!$D$2:$T$25,3)</f>
        <v>720</v>
      </c>
      <c r="Q833" s="979">
        <f t="shared" si="93"/>
        <v>720</v>
      </c>
      <c r="Y833" s="979">
        <f>_xlfn.XLOOKUP($D833,Help2_FC!$D:$D,Help2_FC!V:V)</f>
        <v>0</v>
      </c>
      <c r="Z833" s="979">
        <f>_xlfn.XLOOKUP($D833,Help2_FC!$D:$D,Help2_FC!W:W)</f>
        <v>0</v>
      </c>
      <c r="AA833" s="979">
        <f>_xlfn.XLOOKUP($D833,Help2_FC!$D:$D,Help2_FC!X:X)</f>
        <v>0</v>
      </c>
      <c r="AB833" s="979">
        <f>_xlfn.XLOOKUP($D833,Help2_FC!$D:$D,Help2_FC!Y:Y)</f>
        <v>0</v>
      </c>
      <c r="AC833" s="979">
        <f>_xlfn.XLOOKUP($D833,Help2_FC!$D:$D,Help2_FC!Z:Z)</f>
        <v>0</v>
      </c>
      <c r="AD833" s="979">
        <f>_xlfn.XLOOKUP($D833,Help2_FC!$D:$D,Help2_FC!AA:AA)</f>
        <v>0</v>
      </c>
      <c r="AE833" s="979">
        <f>_xlfn.XLOOKUP($D833,Help2_FC!$D:$D,Help2_FC!AB:AB)</f>
        <v>0</v>
      </c>
      <c r="AF833" s="979">
        <f>_xlfn.XLOOKUP($D833,Help2_FC!$D:$D,Help2_FC!AC:AC)</f>
        <v>0</v>
      </c>
      <c r="AG833" s="979">
        <f>_xlfn.XLOOKUP($D833,Help2_FC!$D:$D,Help2_FC!AD:AD)</f>
        <v>0</v>
      </c>
      <c r="AH833" s="979">
        <f>_xlfn.XLOOKUP($D833,Help2_FC!$D:$D,Help2_FC!AE:AE)</f>
        <v>0</v>
      </c>
      <c r="AI833" s="979">
        <f>_xlfn.XLOOKUP($D833,Help2_FC!$D:$D,Help2_FC!AF:AF)</f>
        <v>0</v>
      </c>
      <c r="AJ833" s="979">
        <f>_xlfn.XLOOKUP($D833,Help2_FC!$D:$D,Help2_FC!AG:AG)</f>
        <v>0</v>
      </c>
      <c r="AK833" s="979">
        <f>_xlfn.XLOOKUP($D833,Help2_FC!$D:$D,Help2_FC!AH:AH)</f>
        <v>0</v>
      </c>
      <c r="AL833" s="979">
        <f>_xlfn.XLOOKUP($D833,Help2_FC!$D:$D,Help2_FC!AI:AI)</f>
        <v>0</v>
      </c>
      <c r="AM833" s="979">
        <f>_xlfn.XLOOKUP($D833,Help2_FC!$D:$D,Help2_FC!AJ:AJ)</f>
        <v>0</v>
      </c>
      <c r="AN833" s="979">
        <f>_xlfn.XLOOKUP($D833,Help2_FC!$D:$D,Help2_FC!AK:AK)</f>
        <v>0</v>
      </c>
    </row>
    <row r="834" spans="1:40" x14ac:dyDescent="0.2">
      <c r="A834" s="1">
        <v>45758</v>
      </c>
      <c r="B834">
        <f t="shared" si="89"/>
        <v>4</v>
      </c>
      <c r="C834">
        <f t="shared" si="90"/>
        <v>2025</v>
      </c>
      <c r="D834" s="872" t="str">
        <f t="shared" si="87"/>
        <v>04´2025</v>
      </c>
      <c r="F834" s="2">
        <f t="shared" si="88"/>
        <v>24</v>
      </c>
      <c r="G834" s="1483">
        <f t="shared" si="91"/>
        <v>3.3333333333333333E-2</v>
      </c>
      <c r="H834" s="5">
        <f t="shared" si="92"/>
        <v>1</v>
      </c>
      <c r="I834" s="995">
        <f>VLOOKUP($D834,Help2!$D$26:$T$37,5)</f>
        <v>0</v>
      </c>
      <c r="J834" s="979">
        <f>VLOOKUP($D834,Help2!$D$26:$T$37,6)</f>
        <v>0</v>
      </c>
      <c r="K834" s="979">
        <f>VLOOKUP($D834,Help2!$D$26:$T$37,7)</f>
        <v>0</v>
      </c>
      <c r="L834" s="979">
        <f>VLOOKUP($D834,Help2!$D$26:$T$37,8)</f>
        <v>0</v>
      </c>
      <c r="M834" s="979">
        <f>VLOOKUP($D834,Help2!$D$26:$T$37,9)</f>
        <v>0</v>
      </c>
      <c r="N834" s="979">
        <f>VLOOKUP($D834,Help2!$D$26:$T$37,10)</f>
        <v>0</v>
      </c>
      <c r="P834" s="979">
        <f>VLOOKUP($D834,Help2!$D$2:$T$25,3)</f>
        <v>720</v>
      </c>
      <c r="Q834" s="979">
        <f t="shared" si="93"/>
        <v>720</v>
      </c>
      <c r="Y834" s="979">
        <f>_xlfn.XLOOKUP($D834,Help2_FC!$D:$D,Help2_FC!V:V)</f>
        <v>0</v>
      </c>
      <c r="Z834" s="979">
        <f>_xlfn.XLOOKUP($D834,Help2_FC!$D:$D,Help2_FC!W:W)</f>
        <v>0</v>
      </c>
      <c r="AA834" s="979">
        <f>_xlfn.XLOOKUP($D834,Help2_FC!$D:$D,Help2_FC!X:X)</f>
        <v>0</v>
      </c>
      <c r="AB834" s="979">
        <f>_xlfn.XLOOKUP($D834,Help2_FC!$D:$D,Help2_FC!Y:Y)</f>
        <v>0</v>
      </c>
      <c r="AC834" s="979">
        <f>_xlfn.XLOOKUP($D834,Help2_FC!$D:$D,Help2_FC!Z:Z)</f>
        <v>0</v>
      </c>
      <c r="AD834" s="979">
        <f>_xlfn.XLOOKUP($D834,Help2_FC!$D:$D,Help2_FC!AA:AA)</f>
        <v>0</v>
      </c>
      <c r="AE834" s="979">
        <f>_xlfn.XLOOKUP($D834,Help2_FC!$D:$D,Help2_FC!AB:AB)</f>
        <v>0</v>
      </c>
      <c r="AF834" s="979">
        <f>_xlfn.XLOOKUP($D834,Help2_FC!$D:$D,Help2_FC!AC:AC)</f>
        <v>0</v>
      </c>
      <c r="AG834" s="979">
        <f>_xlfn.XLOOKUP($D834,Help2_FC!$D:$D,Help2_FC!AD:AD)</f>
        <v>0</v>
      </c>
      <c r="AH834" s="979">
        <f>_xlfn.XLOOKUP($D834,Help2_FC!$D:$D,Help2_FC!AE:AE)</f>
        <v>0</v>
      </c>
      <c r="AI834" s="979">
        <f>_xlfn.XLOOKUP($D834,Help2_FC!$D:$D,Help2_FC!AF:AF)</f>
        <v>0</v>
      </c>
      <c r="AJ834" s="979">
        <f>_xlfn.XLOOKUP($D834,Help2_FC!$D:$D,Help2_FC!AG:AG)</f>
        <v>0</v>
      </c>
      <c r="AK834" s="979">
        <f>_xlfn.XLOOKUP($D834,Help2_FC!$D:$D,Help2_FC!AH:AH)</f>
        <v>0</v>
      </c>
      <c r="AL834" s="979">
        <f>_xlfn.XLOOKUP($D834,Help2_FC!$D:$D,Help2_FC!AI:AI)</f>
        <v>0</v>
      </c>
      <c r="AM834" s="979">
        <f>_xlfn.XLOOKUP($D834,Help2_FC!$D:$D,Help2_FC!AJ:AJ)</f>
        <v>0</v>
      </c>
      <c r="AN834" s="979">
        <f>_xlfn.XLOOKUP($D834,Help2_FC!$D:$D,Help2_FC!AK:AK)</f>
        <v>0</v>
      </c>
    </row>
    <row r="835" spans="1:40" x14ac:dyDescent="0.2">
      <c r="A835" s="1">
        <v>45759</v>
      </c>
      <c r="B835">
        <f t="shared" si="89"/>
        <v>4</v>
      </c>
      <c r="C835">
        <f t="shared" si="90"/>
        <v>2025</v>
      </c>
      <c r="D835" s="872" t="str">
        <f t="shared" si="87"/>
        <v>04´2025</v>
      </c>
      <c r="F835" s="2">
        <f t="shared" si="88"/>
        <v>24</v>
      </c>
      <c r="G835" s="1483">
        <f t="shared" si="91"/>
        <v>3.3333333333333333E-2</v>
      </c>
      <c r="H835" s="5">
        <f t="shared" si="92"/>
        <v>1</v>
      </c>
      <c r="I835" s="995">
        <f>VLOOKUP($D835,Help2!$D$26:$T$37,5)</f>
        <v>0</v>
      </c>
      <c r="J835" s="979">
        <f>VLOOKUP($D835,Help2!$D$26:$T$37,6)</f>
        <v>0</v>
      </c>
      <c r="K835" s="979">
        <f>VLOOKUP($D835,Help2!$D$26:$T$37,7)</f>
        <v>0</v>
      </c>
      <c r="L835" s="979">
        <f>VLOOKUP($D835,Help2!$D$26:$T$37,8)</f>
        <v>0</v>
      </c>
      <c r="M835" s="979">
        <f>VLOOKUP($D835,Help2!$D$26:$T$37,9)</f>
        <v>0</v>
      </c>
      <c r="N835" s="979">
        <f>VLOOKUP($D835,Help2!$D$26:$T$37,10)</f>
        <v>0</v>
      </c>
      <c r="P835" s="979">
        <f>VLOOKUP($D835,Help2!$D$2:$T$25,3)</f>
        <v>720</v>
      </c>
      <c r="Q835" s="979">
        <f t="shared" si="93"/>
        <v>720</v>
      </c>
      <c r="Y835" s="979">
        <f>_xlfn.XLOOKUP($D835,Help2_FC!$D:$D,Help2_FC!V:V)</f>
        <v>0</v>
      </c>
      <c r="Z835" s="979">
        <f>_xlfn.XLOOKUP($D835,Help2_FC!$D:$D,Help2_FC!W:W)</f>
        <v>0</v>
      </c>
      <c r="AA835" s="979">
        <f>_xlfn.XLOOKUP($D835,Help2_FC!$D:$D,Help2_FC!X:X)</f>
        <v>0</v>
      </c>
      <c r="AB835" s="979">
        <f>_xlfn.XLOOKUP($D835,Help2_FC!$D:$D,Help2_FC!Y:Y)</f>
        <v>0</v>
      </c>
      <c r="AC835" s="979">
        <f>_xlfn.XLOOKUP($D835,Help2_FC!$D:$D,Help2_FC!Z:Z)</f>
        <v>0</v>
      </c>
      <c r="AD835" s="979">
        <f>_xlfn.XLOOKUP($D835,Help2_FC!$D:$D,Help2_FC!AA:AA)</f>
        <v>0</v>
      </c>
      <c r="AE835" s="979">
        <f>_xlfn.XLOOKUP($D835,Help2_FC!$D:$D,Help2_FC!AB:AB)</f>
        <v>0</v>
      </c>
      <c r="AF835" s="979">
        <f>_xlfn.XLOOKUP($D835,Help2_FC!$D:$D,Help2_FC!AC:AC)</f>
        <v>0</v>
      </c>
      <c r="AG835" s="979">
        <f>_xlfn.XLOOKUP($D835,Help2_FC!$D:$D,Help2_FC!AD:AD)</f>
        <v>0</v>
      </c>
      <c r="AH835" s="979">
        <f>_xlfn.XLOOKUP($D835,Help2_FC!$D:$D,Help2_FC!AE:AE)</f>
        <v>0</v>
      </c>
      <c r="AI835" s="979">
        <f>_xlfn.XLOOKUP($D835,Help2_FC!$D:$D,Help2_FC!AF:AF)</f>
        <v>0</v>
      </c>
      <c r="AJ835" s="979">
        <f>_xlfn.XLOOKUP($D835,Help2_FC!$D:$D,Help2_FC!AG:AG)</f>
        <v>0</v>
      </c>
      <c r="AK835" s="979">
        <f>_xlfn.XLOOKUP($D835,Help2_FC!$D:$D,Help2_FC!AH:AH)</f>
        <v>0</v>
      </c>
      <c r="AL835" s="979">
        <f>_xlfn.XLOOKUP($D835,Help2_FC!$D:$D,Help2_FC!AI:AI)</f>
        <v>0</v>
      </c>
      <c r="AM835" s="979">
        <f>_xlfn.XLOOKUP($D835,Help2_FC!$D:$D,Help2_FC!AJ:AJ)</f>
        <v>0</v>
      </c>
      <c r="AN835" s="979">
        <f>_xlfn.XLOOKUP($D835,Help2_FC!$D:$D,Help2_FC!AK:AK)</f>
        <v>0</v>
      </c>
    </row>
    <row r="836" spans="1:40" x14ac:dyDescent="0.2">
      <c r="A836" s="1">
        <v>45760</v>
      </c>
      <c r="B836">
        <f t="shared" si="89"/>
        <v>4</v>
      </c>
      <c r="C836">
        <f t="shared" si="90"/>
        <v>2025</v>
      </c>
      <c r="D836" s="872" t="str">
        <f t="shared" si="87"/>
        <v>04´2025</v>
      </c>
      <c r="F836" s="2">
        <f t="shared" si="88"/>
        <v>24</v>
      </c>
      <c r="G836" s="1483">
        <f t="shared" si="91"/>
        <v>3.3333333333333333E-2</v>
      </c>
      <c r="H836" s="5">
        <f t="shared" si="92"/>
        <v>1</v>
      </c>
      <c r="I836" s="995">
        <f>VLOOKUP($D836,Help2!$D$26:$T$37,5)</f>
        <v>0</v>
      </c>
      <c r="J836" s="979">
        <f>VLOOKUP($D836,Help2!$D$26:$T$37,6)</f>
        <v>0</v>
      </c>
      <c r="K836" s="979">
        <f>VLOOKUP($D836,Help2!$D$26:$T$37,7)</f>
        <v>0</v>
      </c>
      <c r="L836" s="979">
        <f>VLOOKUP($D836,Help2!$D$26:$T$37,8)</f>
        <v>0</v>
      </c>
      <c r="M836" s="979">
        <f>VLOOKUP($D836,Help2!$D$26:$T$37,9)</f>
        <v>0</v>
      </c>
      <c r="N836" s="979">
        <f>VLOOKUP($D836,Help2!$D$26:$T$37,10)</f>
        <v>0</v>
      </c>
      <c r="P836" s="979">
        <f>VLOOKUP($D836,Help2!$D$2:$T$25,3)</f>
        <v>720</v>
      </c>
      <c r="Q836" s="979">
        <f t="shared" si="93"/>
        <v>720</v>
      </c>
      <c r="Y836" s="979">
        <f>_xlfn.XLOOKUP($D836,Help2_FC!$D:$D,Help2_FC!V:V)</f>
        <v>0</v>
      </c>
      <c r="Z836" s="979">
        <f>_xlfn.XLOOKUP($D836,Help2_FC!$D:$D,Help2_FC!W:W)</f>
        <v>0</v>
      </c>
      <c r="AA836" s="979">
        <f>_xlfn.XLOOKUP($D836,Help2_FC!$D:$D,Help2_FC!X:X)</f>
        <v>0</v>
      </c>
      <c r="AB836" s="979">
        <f>_xlfn.XLOOKUP($D836,Help2_FC!$D:$D,Help2_FC!Y:Y)</f>
        <v>0</v>
      </c>
      <c r="AC836" s="979">
        <f>_xlfn.XLOOKUP($D836,Help2_FC!$D:$D,Help2_FC!Z:Z)</f>
        <v>0</v>
      </c>
      <c r="AD836" s="979">
        <f>_xlfn.XLOOKUP($D836,Help2_FC!$D:$D,Help2_FC!AA:AA)</f>
        <v>0</v>
      </c>
      <c r="AE836" s="979">
        <f>_xlfn.XLOOKUP($D836,Help2_FC!$D:$D,Help2_FC!AB:AB)</f>
        <v>0</v>
      </c>
      <c r="AF836" s="979">
        <f>_xlfn.XLOOKUP($D836,Help2_FC!$D:$D,Help2_FC!AC:AC)</f>
        <v>0</v>
      </c>
      <c r="AG836" s="979">
        <f>_xlfn.XLOOKUP($D836,Help2_FC!$D:$D,Help2_FC!AD:AD)</f>
        <v>0</v>
      </c>
      <c r="AH836" s="979">
        <f>_xlfn.XLOOKUP($D836,Help2_FC!$D:$D,Help2_FC!AE:AE)</f>
        <v>0</v>
      </c>
      <c r="AI836" s="979">
        <f>_xlfn.XLOOKUP($D836,Help2_FC!$D:$D,Help2_FC!AF:AF)</f>
        <v>0</v>
      </c>
      <c r="AJ836" s="979">
        <f>_xlfn.XLOOKUP($D836,Help2_FC!$D:$D,Help2_FC!AG:AG)</f>
        <v>0</v>
      </c>
      <c r="AK836" s="979">
        <f>_xlfn.XLOOKUP($D836,Help2_FC!$D:$D,Help2_FC!AH:AH)</f>
        <v>0</v>
      </c>
      <c r="AL836" s="979">
        <f>_xlfn.XLOOKUP($D836,Help2_FC!$D:$D,Help2_FC!AI:AI)</f>
        <v>0</v>
      </c>
      <c r="AM836" s="979">
        <f>_xlfn.XLOOKUP($D836,Help2_FC!$D:$D,Help2_FC!AJ:AJ)</f>
        <v>0</v>
      </c>
      <c r="AN836" s="979">
        <f>_xlfn.XLOOKUP($D836,Help2_FC!$D:$D,Help2_FC!AK:AK)</f>
        <v>0</v>
      </c>
    </row>
    <row r="837" spans="1:40" x14ac:dyDescent="0.2">
      <c r="A837" s="1">
        <v>45761</v>
      </c>
      <c r="B837">
        <f t="shared" si="89"/>
        <v>4</v>
      </c>
      <c r="C837">
        <f t="shared" si="90"/>
        <v>2025</v>
      </c>
      <c r="D837" s="872" t="str">
        <f t="shared" si="87"/>
        <v>04´2025</v>
      </c>
      <c r="F837" s="2">
        <f t="shared" si="88"/>
        <v>24</v>
      </c>
      <c r="G837" s="1483">
        <f t="shared" si="91"/>
        <v>3.3333333333333333E-2</v>
      </c>
      <c r="H837" s="5">
        <f t="shared" si="92"/>
        <v>1</v>
      </c>
      <c r="I837" s="995">
        <f>VLOOKUP($D837,Help2!$D$26:$T$37,5)</f>
        <v>0</v>
      </c>
      <c r="J837" s="979">
        <f>VLOOKUP($D837,Help2!$D$26:$T$37,6)</f>
        <v>0</v>
      </c>
      <c r="K837" s="979">
        <f>VLOOKUP($D837,Help2!$D$26:$T$37,7)</f>
        <v>0</v>
      </c>
      <c r="L837" s="979">
        <f>VLOOKUP($D837,Help2!$D$26:$T$37,8)</f>
        <v>0</v>
      </c>
      <c r="M837" s="979">
        <f>VLOOKUP($D837,Help2!$D$26:$T$37,9)</f>
        <v>0</v>
      </c>
      <c r="N837" s="979">
        <f>VLOOKUP($D837,Help2!$D$26:$T$37,10)</f>
        <v>0</v>
      </c>
      <c r="P837" s="979">
        <f>VLOOKUP($D837,Help2!$D$2:$T$25,3)</f>
        <v>720</v>
      </c>
      <c r="Q837" s="979">
        <f t="shared" si="93"/>
        <v>720</v>
      </c>
      <c r="Y837" s="979">
        <f>_xlfn.XLOOKUP($D837,Help2_FC!$D:$D,Help2_FC!V:V)</f>
        <v>0</v>
      </c>
      <c r="Z837" s="979">
        <f>_xlfn.XLOOKUP($D837,Help2_FC!$D:$D,Help2_FC!W:W)</f>
        <v>0</v>
      </c>
      <c r="AA837" s="979">
        <f>_xlfn.XLOOKUP($D837,Help2_FC!$D:$D,Help2_FC!X:X)</f>
        <v>0</v>
      </c>
      <c r="AB837" s="979">
        <f>_xlfn.XLOOKUP($D837,Help2_FC!$D:$D,Help2_FC!Y:Y)</f>
        <v>0</v>
      </c>
      <c r="AC837" s="979">
        <f>_xlfn.XLOOKUP($D837,Help2_FC!$D:$D,Help2_FC!Z:Z)</f>
        <v>0</v>
      </c>
      <c r="AD837" s="979">
        <f>_xlfn.XLOOKUP($D837,Help2_FC!$D:$D,Help2_FC!AA:AA)</f>
        <v>0</v>
      </c>
      <c r="AE837" s="979">
        <f>_xlfn.XLOOKUP($D837,Help2_FC!$D:$D,Help2_FC!AB:AB)</f>
        <v>0</v>
      </c>
      <c r="AF837" s="979">
        <f>_xlfn.XLOOKUP($D837,Help2_FC!$D:$D,Help2_FC!AC:AC)</f>
        <v>0</v>
      </c>
      <c r="AG837" s="979">
        <f>_xlfn.XLOOKUP($D837,Help2_FC!$D:$D,Help2_FC!AD:AD)</f>
        <v>0</v>
      </c>
      <c r="AH837" s="979">
        <f>_xlfn.XLOOKUP($D837,Help2_FC!$D:$D,Help2_FC!AE:AE)</f>
        <v>0</v>
      </c>
      <c r="AI837" s="979">
        <f>_xlfn.XLOOKUP($D837,Help2_FC!$D:$D,Help2_FC!AF:AF)</f>
        <v>0</v>
      </c>
      <c r="AJ837" s="979">
        <f>_xlfn.XLOOKUP($D837,Help2_FC!$D:$D,Help2_FC!AG:AG)</f>
        <v>0</v>
      </c>
      <c r="AK837" s="979">
        <f>_xlfn.XLOOKUP($D837,Help2_FC!$D:$D,Help2_FC!AH:AH)</f>
        <v>0</v>
      </c>
      <c r="AL837" s="979">
        <f>_xlfn.XLOOKUP($D837,Help2_FC!$D:$D,Help2_FC!AI:AI)</f>
        <v>0</v>
      </c>
      <c r="AM837" s="979">
        <f>_xlfn.XLOOKUP($D837,Help2_FC!$D:$D,Help2_FC!AJ:AJ)</f>
        <v>0</v>
      </c>
      <c r="AN837" s="979">
        <f>_xlfn.XLOOKUP($D837,Help2_FC!$D:$D,Help2_FC!AK:AK)</f>
        <v>0</v>
      </c>
    </row>
    <row r="838" spans="1:40" x14ac:dyDescent="0.2">
      <c r="A838" s="1">
        <v>45762</v>
      </c>
      <c r="B838">
        <f t="shared" si="89"/>
        <v>4</v>
      </c>
      <c r="C838">
        <f t="shared" si="90"/>
        <v>2025</v>
      </c>
      <c r="D838" s="872" t="str">
        <f t="shared" si="87"/>
        <v>04´2025</v>
      </c>
      <c r="F838" s="2">
        <f t="shared" si="88"/>
        <v>24</v>
      </c>
      <c r="G838" s="1483">
        <f t="shared" si="91"/>
        <v>3.3333333333333333E-2</v>
      </c>
      <c r="H838" s="5">
        <f t="shared" si="92"/>
        <v>1</v>
      </c>
      <c r="I838" s="995">
        <f>VLOOKUP($D838,Help2!$D$26:$T$37,5)</f>
        <v>0</v>
      </c>
      <c r="J838" s="979">
        <f>VLOOKUP($D838,Help2!$D$26:$T$37,6)</f>
        <v>0</v>
      </c>
      <c r="K838" s="979">
        <f>VLOOKUP($D838,Help2!$D$26:$T$37,7)</f>
        <v>0</v>
      </c>
      <c r="L838" s="979">
        <f>VLOOKUP($D838,Help2!$D$26:$T$37,8)</f>
        <v>0</v>
      </c>
      <c r="M838" s="979">
        <f>VLOOKUP($D838,Help2!$D$26:$T$37,9)</f>
        <v>0</v>
      </c>
      <c r="N838" s="979">
        <f>VLOOKUP($D838,Help2!$D$26:$T$37,10)</f>
        <v>0</v>
      </c>
      <c r="P838" s="979">
        <f>VLOOKUP($D838,Help2!$D$2:$T$25,3)</f>
        <v>720</v>
      </c>
      <c r="Q838" s="979">
        <f t="shared" si="93"/>
        <v>720</v>
      </c>
      <c r="Y838" s="979">
        <f>_xlfn.XLOOKUP($D838,Help2_FC!$D:$D,Help2_FC!V:V)</f>
        <v>0</v>
      </c>
      <c r="Z838" s="979">
        <f>_xlfn.XLOOKUP($D838,Help2_FC!$D:$D,Help2_FC!W:W)</f>
        <v>0</v>
      </c>
      <c r="AA838" s="979">
        <f>_xlfn.XLOOKUP($D838,Help2_FC!$D:$D,Help2_FC!X:X)</f>
        <v>0</v>
      </c>
      <c r="AB838" s="979">
        <f>_xlfn.XLOOKUP($D838,Help2_FC!$D:$D,Help2_FC!Y:Y)</f>
        <v>0</v>
      </c>
      <c r="AC838" s="979">
        <f>_xlfn.XLOOKUP($D838,Help2_FC!$D:$D,Help2_FC!Z:Z)</f>
        <v>0</v>
      </c>
      <c r="AD838" s="979">
        <f>_xlfn.XLOOKUP($D838,Help2_FC!$D:$D,Help2_FC!AA:AA)</f>
        <v>0</v>
      </c>
      <c r="AE838" s="979">
        <f>_xlfn.XLOOKUP($D838,Help2_FC!$D:$D,Help2_FC!AB:AB)</f>
        <v>0</v>
      </c>
      <c r="AF838" s="979">
        <f>_xlfn.XLOOKUP($D838,Help2_FC!$D:$D,Help2_FC!AC:AC)</f>
        <v>0</v>
      </c>
      <c r="AG838" s="979">
        <f>_xlfn.XLOOKUP($D838,Help2_FC!$D:$D,Help2_FC!AD:AD)</f>
        <v>0</v>
      </c>
      <c r="AH838" s="979">
        <f>_xlfn.XLOOKUP($D838,Help2_FC!$D:$D,Help2_FC!AE:AE)</f>
        <v>0</v>
      </c>
      <c r="AI838" s="979">
        <f>_xlfn.XLOOKUP($D838,Help2_FC!$D:$D,Help2_FC!AF:AF)</f>
        <v>0</v>
      </c>
      <c r="AJ838" s="979">
        <f>_xlfn.XLOOKUP($D838,Help2_FC!$D:$D,Help2_FC!AG:AG)</f>
        <v>0</v>
      </c>
      <c r="AK838" s="979">
        <f>_xlfn.XLOOKUP($D838,Help2_FC!$D:$D,Help2_FC!AH:AH)</f>
        <v>0</v>
      </c>
      <c r="AL838" s="979">
        <f>_xlfn.XLOOKUP($D838,Help2_FC!$D:$D,Help2_FC!AI:AI)</f>
        <v>0</v>
      </c>
      <c r="AM838" s="979">
        <f>_xlfn.XLOOKUP($D838,Help2_FC!$D:$D,Help2_FC!AJ:AJ)</f>
        <v>0</v>
      </c>
      <c r="AN838" s="979">
        <f>_xlfn.XLOOKUP($D838,Help2_FC!$D:$D,Help2_FC!AK:AK)</f>
        <v>0</v>
      </c>
    </row>
    <row r="839" spans="1:40" x14ac:dyDescent="0.2">
      <c r="A839" s="1">
        <v>45763</v>
      </c>
      <c r="B839">
        <f t="shared" si="89"/>
        <v>4</v>
      </c>
      <c r="C839">
        <f t="shared" si="90"/>
        <v>2025</v>
      </c>
      <c r="D839" s="872" t="str">
        <f t="shared" si="87"/>
        <v>04´2025</v>
      </c>
      <c r="F839" s="2">
        <f t="shared" si="88"/>
        <v>24</v>
      </c>
      <c r="G839" s="1483">
        <f t="shared" si="91"/>
        <v>3.3333333333333333E-2</v>
      </c>
      <c r="H839" s="5">
        <f t="shared" si="92"/>
        <v>1</v>
      </c>
      <c r="I839" s="995">
        <f>VLOOKUP($D839,Help2!$D$26:$T$37,5)</f>
        <v>0</v>
      </c>
      <c r="J839" s="979">
        <f>VLOOKUP($D839,Help2!$D$26:$T$37,6)</f>
        <v>0</v>
      </c>
      <c r="K839" s="979">
        <f>VLOOKUP($D839,Help2!$D$26:$T$37,7)</f>
        <v>0</v>
      </c>
      <c r="L839" s="979">
        <f>VLOOKUP($D839,Help2!$D$26:$T$37,8)</f>
        <v>0</v>
      </c>
      <c r="M839" s="979">
        <f>VLOOKUP($D839,Help2!$D$26:$T$37,9)</f>
        <v>0</v>
      </c>
      <c r="N839" s="979">
        <f>VLOOKUP($D839,Help2!$D$26:$T$37,10)</f>
        <v>0</v>
      </c>
      <c r="P839" s="979">
        <f>VLOOKUP($D839,Help2!$D$2:$T$25,3)</f>
        <v>720</v>
      </c>
      <c r="Q839" s="979">
        <f t="shared" si="93"/>
        <v>720</v>
      </c>
      <c r="Y839" s="979">
        <f>_xlfn.XLOOKUP($D839,Help2_FC!$D:$D,Help2_FC!V:V)</f>
        <v>0</v>
      </c>
      <c r="Z839" s="979">
        <f>_xlfn.XLOOKUP($D839,Help2_FC!$D:$D,Help2_FC!W:W)</f>
        <v>0</v>
      </c>
      <c r="AA839" s="979">
        <f>_xlfn.XLOOKUP($D839,Help2_FC!$D:$D,Help2_FC!X:X)</f>
        <v>0</v>
      </c>
      <c r="AB839" s="979">
        <f>_xlfn.XLOOKUP($D839,Help2_FC!$D:$D,Help2_FC!Y:Y)</f>
        <v>0</v>
      </c>
      <c r="AC839" s="979">
        <f>_xlfn.XLOOKUP($D839,Help2_FC!$D:$D,Help2_FC!Z:Z)</f>
        <v>0</v>
      </c>
      <c r="AD839" s="979">
        <f>_xlfn.XLOOKUP($D839,Help2_FC!$D:$D,Help2_FC!AA:AA)</f>
        <v>0</v>
      </c>
      <c r="AE839" s="979">
        <f>_xlfn.XLOOKUP($D839,Help2_FC!$D:$D,Help2_FC!AB:AB)</f>
        <v>0</v>
      </c>
      <c r="AF839" s="979">
        <f>_xlfn.XLOOKUP($D839,Help2_FC!$D:$D,Help2_FC!AC:AC)</f>
        <v>0</v>
      </c>
      <c r="AG839" s="979">
        <f>_xlfn.XLOOKUP($D839,Help2_FC!$D:$D,Help2_FC!AD:AD)</f>
        <v>0</v>
      </c>
      <c r="AH839" s="979">
        <f>_xlfn.XLOOKUP($D839,Help2_FC!$D:$D,Help2_FC!AE:AE)</f>
        <v>0</v>
      </c>
      <c r="AI839" s="979">
        <f>_xlfn.XLOOKUP($D839,Help2_FC!$D:$D,Help2_FC!AF:AF)</f>
        <v>0</v>
      </c>
      <c r="AJ839" s="979">
        <f>_xlfn.XLOOKUP($D839,Help2_FC!$D:$D,Help2_FC!AG:AG)</f>
        <v>0</v>
      </c>
      <c r="AK839" s="979">
        <f>_xlfn.XLOOKUP($D839,Help2_FC!$D:$D,Help2_FC!AH:AH)</f>
        <v>0</v>
      </c>
      <c r="AL839" s="979">
        <f>_xlfn.XLOOKUP($D839,Help2_FC!$D:$D,Help2_FC!AI:AI)</f>
        <v>0</v>
      </c>
      <c r="AM839" s="979">
        <f>_xlfn.XLOOKUP($D839,Help2_FC!$D:$D,Help2_FC!AJ:AJ)</f>
        <v>0</v>
      </c>
      <c r="AN839" s="979">
        <f>_xlfn.XLOOKUP($D839,Help2_FC!$D:$D,Help2_FC!AK:AK)</f>
        <v>0</v>
      </c>
    </row>
    <row r="840" spans="1:40" x14ac:dyDescent="0.2">
      <c r="A840" s="1">
        <v>45764</v>
      </c>
      <c r="B840">
        <f t="shared" si="89"/>
        <v>4</v>
      </c>
      <c r="C840">
        <f t="shared" si="90"/>
        <v>2025</v>
      </c>
      <c r="D840" s="872" t="str">
        <f t="shared" si="87"/>
        <v>04´2025</v>
      </c>
      <c r="F840" s="2">
        <f t="shared" si="88"/>
        <v>24</v>
      </c>
      <c r="G840" s="1483">
        <f t="shared" si="91"/>
        <v>3.3333333333333333E-2</v>
      </c>
      <c r="H840" s="5">
        <f t="shared" si="92"/>
        <v>1</v>
      </c>
      <c r="I840" s="995">
        <f>VLOOKUP($D840,Help2!$D$26:$T$37,5)</f>
        <v>0</v>
      </c>
      <c r="J840" s="979">
        <f>VLOOKUP($D840,Help2!$D$26:$T$37,6)</f>
        <v>0</v>
      </c>
      <c r="K840" s="979">
        <f>VLOOKUP($D840,Help2!$D$26:$T$37,7)</f>
        <v>0</v>
      </c>
      <c r="L840" s="979">
        <f>VLOOKUP($D840,Help2!$D$26:$T$37,8)</f>
        <v>0</v>
      </c>
      <c r="M840" s="979">
        <f>VLOOKUP($D840,Help2!$D$26:$T$37,9)</f>
        <v>0</v>
      </c>
      <c r="N840" s="979">
        <f>VLOOKUP($D840,Help2!$D$26:$T$37,10)</f>
        <v>0</v>
      </c>
      <c r="P840" s="979">
        <f>VLOOKUP($D840,Help2!$D$2:$T$25,3)</f>
        <v>720</v>
      </c>
      <c r="Q840" s="979">
        <f t="shared" si="93"/>
        <v>720</v>
      </c>
      <c r="Y840" s="979">
        <f>_xlfn.XLOOKUP($D840,Help2_FC!$D:$D,Help2_FC!V:V)</f>
        <v>0</v>
      </c>
      <c r="Z840" s="979">
        <f>_xlfn.XLOOKUP($D840,Help2_FC!$D:$D,Help2_FC!W:W)</f>
        <v>0</v>
      </c>
      <c r="AA840" s="979">
        <f>_xlfn.XLOOKUP($D840,Help2_FC!$D:$D,Help2_FC!X:X)</f>
        <v>0</v>
      </c>
      <c r="AB840" s="979">
        <f>_xlfn.XLOOKUP($D840,Help2_FC!$D:$D,Help2_FC!Y:Y)</f>
        <v>0</v>
      </c>
      <c r="AC840" s="979">
        <f>_xlfn.XLOOKUP($D840,Help2_FC!$D:$D,Help2_FC!Z:Z)</f>
        <v>0</v>
      </c>
      <c r="AD840" s="979">
        <f>_xlfn.XLOOKUP($D840,Help2_FC!$D:$D,Help2_FC!AA:AA)</f>
        <v>0</v>
      </c>
      <c r="AE840" s="979">
        <f>_xlfn.XLOOKUP($D840,Help2_FC!$D:$D,Help2_FC!AB:AB)</f>
        <v>0</v>
      </c>
      <c r="AF840" s="979">
        <f>_xlfn.XLOOKUP($D840,Help2_FC!$D:$D,Help2_FC!AC:AC)</f>
        <v>0</v>
      </c>
      <c r="AG840" s="979">
        <f>_xlfn.XLOOKUP($D840,Help2_FC!$D:$D,Help2_FC!AD:AD)</f>
        <v>0</v>
      </c>
      <c r="AH840" s="979">
        <f>_xlfn.XLOOKUP($D840,Help2_FC!$D:$D,Help2_FC!AE:AE)</f>
        <v>0</v>
      </c>
      <c r="AI840" s="979">
        <f>_xlfn.XLOOKUP($D840,Help2_FC!$D:$D,Help2_FC!AF:AF)</f>
        <v>0</v>
      </c>
      <c r="AJ840" s="979">
        <f>_xlfn.XLOOKUP($D840,Help2_FC!$D:$D,Help2_FC!AG:AG)</f>
        <v>0</v>
      </c>
      <c r="AK840" s="979">
        <f>_xlfn.XLOOKUP($D840,Help2_FC!$D:$D,Help2_FC!AH:AH)</f>
        <v>0</v>
      </c>
      <c r="AL840" s="979">
        <f>_xlfn.XLOOKUP($D840,Help2_FC!$D:$D,Help2_FC!AI:AI)</f>
        <v>0</v>
      </c>
      <c r="AM840" s="979">
        <f>_xlfn.XLOOKUP($D840,Help2_FC!$D:$D,Help2_FC!AJ:AJ)</f>
        <v>0</v>
      </c>
      <c r="AN840" s="979">
        <f>_xlfn.XLOOKUP($D840,Help2_FC!$D:$D,Help2_FC!AK:AK)</f>
        <v>0</v>
      </c>
    </row>
    <row r="841" spans="1:40" x14ac:dyDescent="0.2">
      <c r="A841" s="1">
        <v>45765</v>
      </c>
      <c r="B841">
        <f t="shared" si="89"/>
        <v>4</v>
      </c>
      <c r="C841">
        <f t="shared" si="90"/>
        <v>2025</v>
      </c>
      <c r="D841" s="872" t="str">
        <f t="shared" si="87"/>
        <v>04´2025</v>
      </c>
      <c r="F841" s="2">
        <f t="shared" si="88"/>
        <v>24</v>
      </c>
      <c r="G841" s="1483">
        <f t="shared" si="91"/>
        <v>3.3333333333333333E-2</v>
      </c>
      <c r="H841" s="5">
        <f t="shared" si="92"/>
        <v>1</v>
      </c>
      <c r="I841" s="995">
        <f>VLOOKUP($D841,Help2!$D$26:$T$37,5)</f>
        <v>0</v>
      </c>
      <c r="J841" s="979">
        <f>VLOOKUP($D841,Help2!$D$26:$T$37,6)</f>
        <v>0</v>
      </c>
      <c r="K841" s="979">
        <f>VLOOKUP($D841,Help2!$D$26:$T$37,7)</f>
        <v>0</v>
      </c>
      <c r="L841" s="979">
        <f>VLOOKUP($D841,Help2!$D$26:$T$37,8)</f>
        <v>0</v>
      </c>
      <c r="M841" s="979">
        <f>VLOOKUP($D841,Help2!$D$26:$T$37,9)</f>
        <v>0</v>
      </c>
      <c r="N841" s="979">
        <f>VLOOKUP($D841,Help2!$D$26:$T$37,10)</f>
        <v>0</v>
      </c>
      <c r="P841" s="979">
        <f>VLOOKUP($D841,Help2!$D$2:$T$25,3)</f>
        <v>720</v>
      </c>
      <c r="Q841" s="979">
        <f t="shared" si="93"/>
        <v>720</v>
      </c>
      <c r="Y841" s="979">
        <f>_xlfn.XLOOKUP($D841,Help2_FC!$D:$D,Help2_FC!V:V)</f>
        <v>0</v>
      </c>
      <c r="Z841" s="979">
        <f>_xlfn.XLOOKUP($D841,Help2_FC!$D:$D,Help2_FC!W:W)</f>
        <v>0</v>
      </c>
      <c r="AA841" s="979">
        <f>_xlfn.XLOOKUP($D841,Help2_FC!$D:$D,Help2_FC!X:X)</f>
        <v>0</v>
      </c>
      <c r="AB841" s="979">
        <f>_xlfn.XLOOKUP($D841,Help2_FC!$D:$D,Help2_FC!Y:Y)</f>
        <v>0</v>
      </c>
      <c r="AC841" s="979">
        <f>_xlfn.XLOOKUP($D841,Help2_FC!$D:$D,Help2_FC!Z:Z)</f>
        <v>0</v>
      </c>
      <c r="AD841" s="979">
        <f>_xlfn.XLOOKUP($D841,Help2_FC!$D:$D,Help2_FC!AA:AA)</f>
        <v>0</v>
      </c>
      <c r="AE841" s="979">
        <f>_xlfn.XLOOKUP($D841,Help2_FC!$D:$D,Help2_FC!AB:AB)</f>
        <v>0</v>
      </c>
      <c r="AF841" s="979">
        <f>_xlfn.XLOOKUP($D841,Help2_FC!$D:$D,Help2_FC!AC:AC)</f>
        <v>0</v>
      </c>
      <c r="AG841" s="979">
        <f>_xlfn.XLOOKUP($D841,Help2_FC!$D:$D,Help2_FC!AD:AD)</f>
        <v>0</v>
      </c>
      <c r="AH841" s="979">
        <f>_xlfn.XLOOKUP($D841,Help2_FC!$D:$D,Help2_FC!AE:AE)</f>
        <v>0</v>
      </c>
      <c r="AI841" s="979">
        <f>_xlfn.XLOOKUP($D841,Help2_FC!$D:$D,Help2_FC!AF:AF)</f>
        <v>0</v>
      </c>
      <c r="AJ841" s="979">
        <f>_xlfn.XLOOKUP($D841,Help2_FC!$D:$D,Help2_FC!AG:AG)</f>
        <v>0</v>
      </c>
      <c r="AK841" s="979">
        <f>_xlfn.XLOOKUP($D841,Help2_FC!$D:$D,Help2_FC!AH:AH)</f>
        <v>0</v>
      </c>
      <c r="AL841" s="979">
        <f>_xlfn.XLOOKUP($D841,Help2_FC!$D:$D,Help2_FC!AI:AI)</f>
        <v>0</v>
      </c>
      <c r="AM841" s="979">
        <f>_xlfn.XLOOKUP($D841,Help2_FC!$D:$D,Help2_FC!AJ:AJ)</f>
        <v>0</v>
      </c>
      <c r="AN841" s="979">
        <f>_xlfn.XLOOKUP($D841,Help2_FC!$D:$D,Help2_FC!AK:AK)</f>
        <v>0</v>
      </c>
    </row>
    <row r="842" spans="1:40" x14ac:dyDescent="0.2">
      <c r="A842" s="1">
        <v>45766</v>
      </c>
      <c r="B842">
        <f t="shared" si="89"/>
        <v>4</v>
      </c>
      <c r="C842">
        <f t="shared" si="90"/>
        <v>2025</v>
      </c>
      <c r="D842" s="872" t="str">
        <f t="shared" si="87"/>
        <v>04´2025</v>
      </c>
      <c r="F842" s="2">
        <f t="shared" si="88"/>
        <v>24</v>
      </c>
      <c r="G842" s="1483">
        <f t="shared" si="91"/>
        <v>3.3333333333333333E-2</v>
      </c>
      <c r="H842" s="5">
        <f t="shared" si="92"/>
        <v>1</v>
      </c>
      <c r="I842" s="995">
        <f>VLOOKUP($D842,Help2!$D$26:$T$37,5)</f>
        <v>0</v>
      </c>
      <c r="J842" s="979">
        <f>VLOOKUP($D842,Help2!$D$26:$T$37,6)</f>
        <v>0</v>
      </c>
      <c r="K842" s="979">
        <f>VLOOKUP($D842,Help2!$D$26:$T$37,7)</f>
        <v>0</v>
      </c>
      <c r="L842" s="979">
        <f>VLOOKUP($D842,Help2!$D$26:$T$37,8)</f>
        <v>0</v>
      </c>
      <c r="M842" s="979">
        <f>VLOOKUP($D842,Help2!$D$26:$T$37,9)</f>
        <v>0</v>
      </c>
      <c r="N842" s="979">
        <f>VLOOKUP($D842,Help2!$D$26:$T$37,10)</f>
        <v>0</v>
      </c>
      <c r="P842" s="979">
        <f>VLOOKUP($D842,Help2!$D$2:$T$25,3)</f>
        <v>720</v>
      </c>
      <c r="Q842" s="979">
        <f t="shared" si="93"/>
        <v>720</v>
      </c>
      <c r="Y842" s="979">
        <f>_xlfn.XLOOKUP($D842,Help2_FC!$D:$D,Help2_FC!V:V)</f>
        <v>0</v>
      </c>
      <c r="Z842" s="979">
        <f>_xlfn.XLOOKUP($D842,Help2_FC!$D:$D,Help2_FC!W:W)</f>
        <v>0</v>
      </c>
      <c r="AA842" s="979">
        <f>_xlfn.XLOOKUP($D842,Help2_FC!$D:$D,Help2_FC!X:X)</f>
        <v>0</v>
      </c>
      <c r="AB842" s="979">
        <f>_xlfn.XLOOKUP($D842,Help2_FC!$D:$D,Help2_FC!Y:Y)</f>
        <v>0</v>
      </c>
      <c r="AC842" s="979">
        <f>_xlfn.XLOOKUP($D842,Help2_FC!$D:$D,Help2_FC!Z:Z)</f>
        <v>0</v>
      </c>
      <c r="AD842" s="979">
        <f>_xlfn.XLOOKUP($D842,Help2_FC!$D:$D,Help2_FC!AA:AA)</f>
        <v>0</v>
      </c>
      <c r="AE842" s="979">
        <f>_xlfn.XLOOKUP($D842,Help2_FC!$D:$D,Help2_FC!AB:AB)</f>
        <v>0</v>
      </c>
      <c r="AF842" s="979">
        <f>_xlfn.XLOOKUP($D842,Help2_FC!$D:$D,Help2_FC!AC:AC)</f>
        <v>0</v>
      </c>
      <c r="AG842" s="979">
        <f>_xlfn.XLOOKUP($D842,Help2_FC!$D:$D,Help2_FC!AD:AD)</f>
        <v>0</v>
      </c>
      <c r="AH842" s="979">
        <f>_xlfn.XLOOKUP($D842,Help2_FC!$D:$D,Help2_FC!AE:AE)</f>
        <v>0</v>
      </c>
      <c r="AI842" s="979">
        <f>_xlfn.XLOOKUP($D842,Help2_FC!$D:$D,Help2_FC!AF:AF)</f>
        <v>0</v>
      </c>
      <c r="AJ842" s="979">
        <f>_xlfn.XLOOKUP($D842,Help2_FC!$D:$D,Help2_FC!AG:AG)</f>
        <v>0</v>
      </c>
      <c r="AK842" s="979">
        <f>_xlfn.XLOOKUP($D842,Help2_FC!$D:$D,Help2_FC!AH:AH)</f>
        <v>0</v>
      </c>
      <c r="AL842" s="979">
        <f>_xlfn.XLOOKUP($D842,Help2_FC!$D:$D,Help2_FC!AI:AI)</f>
        <v>0</v>
      </c>
      <c r="AM842" s="979">
        <f>_xlfn.XLOOKUP($D842,Help2_FC!$D:$D,Help2_FC!AJ:AJ)</f>
        <v>0</v>
      </c>
      <c r="AN842" s="979">
        <f>_xlfn.XLOOKUP($D842,Help2_FC!$D:$D,Help2_FC!AK:AK)</f>
        <v>0</v>
      </c>
    </row>
    <row r="843" spans="1:40" x14ac:dyDescent="0.2">
      <c r="A843" s="1">
        <v>45767</v>
      </c>
      <c r="B843">
        <f t="shared" si="89"/>
        <v>4</v>
      </c>
      <c r="C843">
        <f t="shared" si="90"/>
        <v>2025</v>
      </c>
      <c r="D843" s="872" t="str">
        <f t="shared" si="87"/>
        <v>04´2025</v>
      </c>
      <c r="F843" s="2">
        <f t="shared" si="88"/>
        <v>24</v>
      </c>
      <c r="G843" s="1483">
        <f t="shared" si="91"/>
        <v>3.3333333333333333E-2</v>
      </c>
      <c r="H843" s="5">
        <f t="shared" si="92"/>
        <v>1</v>
      </c>
      <c r="I843" s="995">
        <f>VLOOKUP($D843,Help2!$D$26:$T$37,5)</f>
        <v>0</v>
      </c>
      <c r="J843" s="979">
        <f>VLOOKUP($D843,Help2!$D$26:$T$37,6)</f>
        <v>0</v>
      </c>
      <c r="K843" s="979">
        <f>VLOOKUP($D843,Help2!$D$26:$T$37,7)</f>
        <v>0</v>
      </c>
      <c r="L843" s="979">
        <f>VLOOKUP($D843,Help2!$D$26:$T$37,8)</f>
        <v>0</v>
      </c>
      <c r="M843" s="979">
        <f>VLOOKUP($D843,Help2!$D$26:$T$37,9)</f>
        <v>0</v>
      </c>
      <c r="N843" s="979">
        <f>VLOOKUP($D843,Help2!$D$26:$T$37,10)</f>
        <v>0</v>
      </c>
      <c r="P843" s="979">
        <f>VLOOKUP($D843,Help2!$D$2:$T$25,3)</f>
        <v>720</v>
      </c>
      <c r="Q843" s="979">
        <f t="shared" si="93"/>
        <v>720</v>
      </c>
      <c r="Y843" s="979">
        <f>_xlfn.XLOOKUP($D843,Help2_FC!$D:$D,Help2_FC!V:V)</f>
        <v>0</v>
      </c>
      <c r="Z843" s="979">
        <f>_xlfn.XLOOKUP($D843,Help2_FC!$D:$D,Help2_FC!W:W)</f>
        <v>0</v>
      </c>
      <c r="AA843" s="979">
        <f>_xlfn.XLOOKUP($D843,Help2_FC!$D:$D,Help2_FC!X:X)</f>
        <v>0</v>
      </c>
      <c r="AB843" s="979">
        <f>_xlfn.XLOOKUP($D843,Help2_FC!$D:$D,Help2_FC!Y:Y)</f>
        <v>0</v>
      </c>
      <c r="AC843" s="979">
        <f>_xlfn.XLOOKUP($D843,Help2_FC!$D:$D,Help2_FC!Z:Z)</f>
        <v>0</v>
      </c>
      <c r="AD843" s="979">
        <f>_xlfn.XLOOKUP($D843,Help2_FC!$D:$D,Help2_FC!AA:AA)</f>
        <v>0</v>
      </c>
      <c r="AE843" s="979">
        <f>_xlfn.XLOOKUP($D843,Help2_FC!$D:$D,Help2_FC!AB:AB)</f>
        <v>0</v>
      </c>
      <c r="AF843" s="979">
        <f>_xlfn.XLOOKUP($D843,Help2_FC!$D:$D,Help2_FC!AC:AC)</f>
        <v>0</v>
      </c>
      <c r="AG843" s="979">
        <f>_xlfn.XLOOKUP($D843,Help2_FC!$D:$D,Help2_FC!AD:AD)</f>
        <v>0</v>
      </c>
      <c r="AH843" s="979">
        <f>_xlfn.XLOOKUP($D843,Help2_FC!$D:$D,Help2_FC!AE:AE)</f>
        <v>0</v>
      </c>
      <c r="AI843" s="979">
        <f>_xlfn.XLOOKUP($D843,Help2_FC!$D:$D,Help2_FC!AF:AF)</f>
        <v>0</v>
      </c>
      <c r="AJ843" s="979">
        <f>_xlfn.XLOOKUP($D843,Help2_FC!$D:$D,Help2_FC!AG:AG)</f>
        <v>0</v>
      </c>
      <c r="AK843" s="979">
        <f>_xlfn.XLOOKUP($D843,Help2_FC!$D:$D,Help2_FC!AH:AH)</f>
        <v>0</v>
      </c>
      <c r="AL843" s="979">
        <f>_xlfn.XLOOKUP($D843,Help2_FC!$D:$D,Help2_FC!AI:AI)</f>
        <v>0</v>
      </c>
      <c r="AM843" s="979">
        <f>_xlfn.XLOOKUP($D843,Help2_FC!$D:$D,Help2_FC!AJ:AJ)</f>
        <v>0</v>
      </c>
      <c r="AN843" s="979">
        <f>_xlfn.XLOOKUP($D843,Help2_FC!$D:$D,Help2_FC!AK:AK)</f>
        <v>0</v>
      </c>
    </row>
    <row r="844" spans="1:40" x14ac:dyDescent="0.2">
      <c r="A844" s="1">
        <v>45768</v>
      </c>
      <c r="B844">
        <f t="shared" si="89"/>
        <v>4</v>
      </c>
      <c r="C844">
        <f t="shared" si="90"/>
        <v>2025</v>
      </c>
      <c r="D844" s="872" t="str">
        <f t="shared" si="87"/>
        <v>04´2025</v>
      </c>
      <c r="F844" s="2">
        <f t="shared" si="88"/>
        <v>24</v>
      </c>
      <c r="G844" s="1483">
        <f t="shared" si="91"/>
        <v>3.3333333333333333E-2</v>
      </c>
      <c r="H844" s="5">
        <f t="shared" si="92"/>
        <v>1</v>
      </c>
      <c r="I844" s="995">
        <f>VLOOKUP($D844,Help2!$D$26:$T$37,5)</f>
        <v>0</v>
      </c>
      <c r="J844" s="979">
        <f>VLOOKUP($D844,Help2!$D$26:$T$37,6)</f>
        <v>0</v>
      </c>
      <c r="K844" s="979">
        <f>VLOOKUP($D844,Help2!$D$26:$T$37,7)</f>
        <v>0</v>
      </c>
      <c r="L844" s="979">
        <f>VLOOKUP($D844,Help2!$D$26:$T$37,8)</f>
        <v>0</v>
      </c>
      <c r="M844" s="979">
        <f>VLOOKUP($D844,Help2!$D$26:$T$37,9)</f>
        <v>0</v>
      </c>
      <c r="N844" s="979">
        <f>VLOOKUP($D844,Help2!$D$26:$T$37,10)</f>
        <v>0</v>
      </c>
      <c r="P844" s="979">
        <f>VLOOKUP($D844,Help2!$D$2:$T$25,3)</f>
        <v>720</v>
      </c>
      <c r="Q844" s="979">
        <f t="shared" si="93"/>
        <v>720</v>
      </c>
      <c r="Y844" s="979">
        <f>_xlfn.XLOOKUP($D844,Help2_FC!$D:$D,Help2_FC!V:V)</f>
        <v>0</v>
      </c>
      <c r="Z844" s="979">
        <f>_xlfn.XLOOKUP($D844,Help2_FC!$D:$D,Help2_FC!W:W)</f>
        <v>0</v>
      </c>
      <c r="AA844" s="979">
        <f>_xlfn.XLOOKUP($D844,Help2_FC!$D:$D,Help2_FC!X:X)</f>
        <v>0</v>
      </c>
      <c r="AB844" s="979">
        <f>_xlfn.XLOOKUP($D844,Help2_FC!$D:$D,Help2_FC!Y:Y)</f>
        <v>0</v>
      </c>
      <c r="AC844" s="979">
        <f>_xlfn.XLOOKUP($D844,Help2_FC!$D:$D,Help2_FC!Z:Z)</f>
        <v>0</v>
      </c>
      <c r="AD844" s="979">
        <f>_xlfn.XLOOKUP($D844,Help2_FC!$D:$D,Help2_FC!AA:AA)</f>
        <v>0</v>
      </c>
      <c r="AE844" s="979">
        <f>_xlfn.XLOOKUP($D844,Help2_FC!$D:$D,Help2_FC!AB:AB)</f>
        <v>0</v>
      </c>
      <c r="AF844" s="979">
        <f>_xlfn.XLOOKUP($D844,Help2_FC!$D:$D,Help2_FC!AC:AC)</f>
        <v>0</v>
      </c>
      <c r="AG844" s="979">
        <f>_xlfn.XLOOKUP($D844,Help2_FC!$D:$D,Help2_FC!AD:AD)</f>
        <v>0</v>
      </c>
      <c r="AH844" s="979">
        <f>_xlfn.XLOOKUP($D844,Help2_FC!$D:$D,Help2_FC!AE:AE)</f>
        <v>0</v>
      </c>
      <c r="AI844" s="979">
        <f>_xlfn.XLOOKUP($D844,Help2_FC!$D:$D,Help2_FC!AF:AF)</f>
        <v>0</v>
      </c>
      <c r="AJ844" s="979">
        <f>_xlfn.XLOOKUP($D844,Help2_FC!$D:$D,Help2_FC!AG:AG)</f>
        <v>0</v>
      </c>
      <c r="AK844" s="979">
        <f>_xlfn.XLOOKUP($D844,Help2_FC!$D:$D,Help2_FC!AH:AH)</f>
        <v>0</v>
      </c>
      <c r="AL844" s="979">
        <f>_xlfn.XLOOKUP($D844,Help2_FC!$D:$D,Help2_FC!AI:AI)</f>
        <v>0</v>
      </c>
      <c r="AM844" s="979">
        <f>_xlfn.XLOOKUP($D844,Help2_FC!$D:$D,Help2_FC!AJ:AJ)</f>
        <v>0</v>
      </c>
      <c r="AN844" s="979">
        <f>_xlfn.XLOOKUP($D844,Help2_FC!$D:$D,Help2_FC!AK:AK)</f>
        <v>0</v>
      </c>
    </row>
    <row r="845" spans="1:40" x14ac:dyDescent="0.2">
      <c r="A845" s="1">
        <v>45769</v>
      </c>
      <c r="B845">
        <f t="shared" si="89"/>
        <v>4</v>
      </c>
      <c r="C845">
        <f t="shared" si="90"/>
        <v>2025</v>
      </c>
      <c r="D845" s="872" t="str">
        <f t="shared" si="87"/>
        <v>04´2025</v>
      </c>
      <c r="F845" s="2">
        <f t="shared" si="88"/>
        <v>24</v>
      </c>
      <c r="G845" s="1483">
        <f t="shared" si="91"/>
        <v>3.3333333333333333E-2</v>
      </c>
      <c r="H845" s="5">
        <f t="shared" si="92"/>
        <v>1</v>
      </c>
      <c r="I845" s="995">
        <f>VLOOKUP($D845,Help2!$D$26:$T$37,5)</f>
        <v>0</v>
      </c>
      <c r="J845" s="979">
        <f>VLOOKUP($D845,Help2!$D$26:$T$37,6)</f>
        <v>0</v>
      </c>
      <c r="K845" s="979">
        <f>VLOOKUP($D845,Help2!$D$26:$T$37,7)</f>
        <v>0</v>
      </c>
      <c r="L845" s="979">
        <f>VLOOKUP($D845,Help2!$D$26:$T$37,8)</f>
        <v>0</v>
      </c>
      <c r="M845" s="979">
        <f>VLOOKUP($D845,Help2!$D$26:$T$37,9)</f>
        <v>0</v>
      </c>
      <c r="N845" s="979">
        <f>VLOOKUP($D845,Help2!$D$26:$T$37,10)</f>
        <v>0</v>
      </c>
      <c r="P845" s="979">
        <f>VLOOKUP($D845,Help2!$D$2:$T$25,3)</f>
        <v>720</v>
      </c>
      <c r="Q845" s="979">
        <f t="shared" si="93"/>
        <v>720</v>
      </c>
      <c r="Y845" s="979">
        <f>_xlfn.XLOOKUP($D845,Help2_FC!$D:$D,Help2_FC!V:V)</f>
        <v>0</v>
      </c>
      <c r="Z845" s="979">
        <f>_xlfn.XLOOKUP($D845,Help2_FC!$D:$D,Help2_FC!W:W)</f>
        <v>0</v>
      </c>
      <c r="AA845" s="979">
        <f>_xlfn.XLOOKUP($D845,Help2_FC!$D:$D,Help2_FC!X:X)</f>
        <v>0</v>
      </c>
      <c r="AB845" s="979">
        <f>_xlfn.XLOOKUP($D845,Help2_FC!$D:$D,Help2_FC!Y:Y)</f>
        <v>0</v>
      </c>
      <c r="AC845" s="979">
        <f>_xlfn.XLOOKUP($D845,Help2_FC!$D:$D,Help2_FC!Z:Z)</f>
        <v>0</v>
      </c>
      <c r="AD845" s="979">
        <f>_xlfn.XLOOKUP($D845,Help2_FC!$D:$D,Help2_FC!AA:AA)</f>
        <v>0</v>
      </c>
      <c r="AE845" s="979">
        <f>_xlfn.XLOOKUP($D845,Help2_FC!$D:$D,Help2_FC!AB:AB)</f>
        <v>0</v>
      </c>
      <c r="AF845" s="979">
        <f>_xlfn.XLOOKUP($D845,Help2_FC!$D:$D,Help2_FC!AC:AC)</f>
        <v>0</v>
      </c>
      <c r="AG845" s="979">
        <f>_xlfn.XLOOKUP($D845,Help2_FC!$D:$D,Help2_FC!AD:AD)</f>
        <v>0</v>
      </c>
      <c r="AH845" s="979">
        <f>_xlfn.XLOOKUP($D845,Help2_FC!$D:$D,Help2_FC!AE:AE)</f>
        <v>0</v>
      </c>
      <c r="AI845" s="979">
        <f>_xlfn.XLOOKUP($D845,Help2_FC!$D:$D,Help2_FC!AF:AF)</f>
        <v>0</v>
      </c>
      <c r="AJ845" s="979">
        <f>_xlfn.XLOOKUP($D845,Help2_FC!$D:$D,Help2_FC!AG:AG)</f>
        <v>0</v>
      </c>
      <c r="AK845" s="979">
        <f>_xlfn.XLOOKUP($D845,Help2_FC!$D:$D,Help2_FC!AH:AH)</f>
        <v>0</v>
      </c>
      <c r="AL845" s="979">
        <f>_xlfn.XLOOKUP($D845,Help2_FC!$D:$D,Help2_FC!AI:AI)</f>
        <v>0</v>
      </c>
      <c r="AM845" s="979">
        <f>_xlfn.XLOOKUP($D845,Help2_FC!$D:$D,Help2_FC!AJ:AJ)</f>
        <v>0</v>
      </c>
      <c r="AN845" s="979">
        <f>_xlfn.XLOOKUP($D845,Help2_FC!$D:$D,Help2_FC!AK:AK)</f>
        <v>0</v>
      </c>
    </row>
    <row r="846" spans="1:40" x14ac:dyDescent="0.2">
      <c r="A846" s="1">
        <v>45770</v>
      </c>
      <c r="B846">
        <f t="shared" si="89"/>
        <v>4</v>
      </c>
      <c r="C846">
        <f t="shared" si="90"/>
        <v>2025</v>
      </c>
      <c r="D846" s="872" t="str">
        <f t="shared" si="87"/>
        <v>04´2025</v>
      </c>
      <c r="F846" s="2">
        <f t="shared" si="88"/>
        <v>24</v>
      </c>
      <c r="G846" s="1483">
        <f t="shared" si="91"/>
        <v>3.3333333333333333E-2</v>
      </c>
      <c r="H846" s="5">
        <f t="shared" si="92"/>
        <v>1</v>
      </c>
      <c r="I846" s="995">
        <f>VLOOKUP($D846,Help2!$D$26:$T$37,5)</f>
        <v>0</v>
      </c>
      <c r="J846" s="979">
        <f>VLOOKUP($D846,Help2!$D$26:$T$37,6)</f>
        <v>0</v>
      </c>
      <c r="K846" s="979">
        <f>VLOOKUP($D846,Help2!$D$26:$T$37,7)</f>
        <v>0</v>
      </c>
      <c r="L846" s="979">
        <f>VLOOKUP($D846,Help2!$D$26:$T$37,8)</f>
        <v>0</v>
      </c>
      <c r="M846" s="979">
        <f>VLOOKUP($D846,Help2!$D$26:$T$37,9)</f>
        <v>0</v>
      </c>
      <c r="N846" s="979">
        <f>VLOOKUP($D846,Help2!$D$26:$T$37,10)</f>
        <v>0</v>
      </c>
      <c r="P846" s="979">
        <f>VLOOKUP($D846,Help2!$D$2:$T$25,3)</f>
        <v>720</v>
      </c>
      <c r="Q846" s="979">
        <f t="shared" si="93"/>
        <v>720</v>
      </c>
      <c r="Y846" s="979">
        <f>_xlfn.XLOOKUP($D846,Help2_FC!$D:$D,Help2_FC!V:V)</f>
        <v>0</v>
      </c>
      <c r="Z846" s="979">
        <f>_xlfn.XLOOKUP($D846,Help2_FC!$D:$D,Help2_FC!W:W)</f>
        <v>0</v>
      </c>
      <c r="AA846" s="979">
        <f>_xlfn.XLOOKUP($D846,Help2_FC!$D:$D,Help2_FC!X:X)</f>
        <v>0</v>
      </c>
      <c r="AB846" s="979">
        <f>_xlfn.XLOOKUP($D846,Help2_FC!$D:$D,Help2_FC!Y:Y)</f>
        <v>0</v>
      </c>
      <c r="AC846" s="979">
        <f>_xlfn.XLOOKUP($D846,Help2_FC!$D:$D,Help2_FC!Z:Z)</f>
        <v>0</v>
      </c>
      <c r="AD846" s="979">
        <f>_xlfn.XLOOKUP($D846,Help2_FC!$D:$D,Help2_FC!AA:AA)</f>
        <v>0</v>
      </c>
      <c r="AE846" s="979">
        <f>_xlfn.XLOOKUP($D846,Help2_FC!$D:$D,Help2_FC!AB:AB)</f>
        <v>0</v>
      </c>
      <c r="AF846" s="979">
        <f>_xlfn.XLOOKUP($D846,Help2_FC!$D:$D,Help2_FC!AC:AC)</f>
        <v>0</v>
      </c>
      <c r="AG846" s="979">
        <f>_xlfn.XLOOKUP($D846,Help2_FC!$D:$D,Help2_FC!AD:AD)</f>
        <v>0</v>
      </c>
      <c r="AH846" s="979">
        <f>_xlfn.XLOOKUP($D846,Help2_FC!$D:$D,Help2_FC!AE:AE)</f>
        <v>0</v>
      </c>
      <c r="AI846" s="979">
        <f>_xlfn.XLOOKUP($D846,Help2_FC!$D:$D,Help2_FC!AF:AF)</f>
        <v>0</v>
      </c>
      <c r="AJ846" s="979">
        <f>_xlfn.XLOOKUP($D846,Help2_FC!$D:$D,Help2_FC!AG:AG)</f>
        <v>0</v>
      </c>
      <c r="AK846" s="979">
        <f>_xlfn.XLOOKUP($D846,Help2_FC!$D:$D,Help2_FC!AH:AH)</f>
        <v>0</v>
      </c>
      <c r="AL846" s="979">
        <f>_xlfn.XLOOKUP($D846,Help2_FC!$D:$D,Help2_FC!AI:AI)</f>
        <v>0</v>
      </c>
      <c r="AM846" s="979">
        <f>_xlfn.XLOOKUP($D846,Help2_FC!$D:$D,Help2_FC!AJ:AJ)</f>
        <v>0</v>
      </c>
      <c r="AN846" s="979">
        <f>_xlfn.XLOOKUP($D846,Help2_FC!$D:$D,Help2_FC!AK:AK)</f>
        <v>0</v>
      </c>
    </row>
    <row r="847" spans="1:40" x14ac:dyDescent="0.2">
      <c r="A847" s="1">
        <v>45771</v>
      </c>
      <c r="B847">
        <f t="shared" si="89"/>
        <v>4</v>
      </c>
      <c r="C847">
        <f t="shared" si="90"/>
        <v>2025</v>
      </c>
      <c r="D847" s="872" t="str">
        <f t="shared" si="87"/>
        <v>04´2025</v>
      </c>
      <c r="F847" s="2">
        <f t="shared" si="88"/>
        <v>24</v>
      </c>
      <c r="G847" s="1483">
        <f t="shared" si="91"/>
        <v>3.3333333333333333E-2</v>
      </c>
      <c r="H847" s="5">
        <f t="shared" si="92"/>
        <v>1</v>
      </c>
      <c r="I847" s="995">
        <f>VLOOKUP($D847,Help2!$D$26:$T$37,5)</f>
        <v>0</v>
      </c>
      <c r="J847" s="979">
        <f>VLOOKUP($D847,Help2!$D$26:$T$37,6)</f>
        <v>0</v>
      </c>
      <c r="K847" s="979">
        <f>VLOOKUP($D847,Help2!$D$26:$T$37,7)</f>
        <v>0</v>
      </c>
      <c r="L847" s="979">
        <f>VLOOKUP($D847,Help2!$D$26:$T$37,8)</f>
        <v>0</v>
      </c>
      <c r="M847" s="979">
        <f>VLOOKUP($D847,Help2!$D$26:$T$37,9)</f>
        <v>0</v>
      </c>
      <c r="N847" s="979">
        <f>VLOOKUP($D847,Help2!$D$26:$T$37,10)</f>
        <v>0</v>
      </c>
      <c r="P847" s="979">
        <f>VLOOKUP($D847,Help2!$D$2:$T$25,3)</f>
        <v>720</v>
      </c>
      <c r="Q847" s="979">
        <f t="shared" si="93"/>
        <v>720</v>
      </c>
      <c r="Y847" s="979">
        <f>_xlfn.XLOOKUP($D847,Help2_FC!$D:$D,Help2_FC!V:V)</f>
        <v>0</v>
      </c>
      <c r="Z847" s="979">
        <f>_xlfn.XLOOKUP($D847,Help2_FC!$D:$D,Help2_FC!W:W)</f>
        <v>0</v>
      </c>
      <c r="AA847" s="979">
        <f>_xlfn.XLOOKUP($D847,Help2_FC!$D:$D,Help2_FC!X:X)</f>
        <v>0</v>
      </c>
      <c r="AB847" s="979">
        <f>_xlfn.XLOOKUP($D847,Help2_FC!$D:$D,Help2_FC!Y:Y)</f>
        <v>0</v>
      </c>
      <c r="AC847" s="979">
        <f>_xlfn.XLOOKUP($D847,Help2_FC!$D:$D,Help2_FC!Z:Z)</f>
        <v>0</v>
      </c>
      <c r="AD847" s="979">
        <f>_xlfn.XLOOKUP($D847,Help2_FC!$D:$D,Help2_FC!AA:AA)</f>
        <v>0</v>
      </c>
      <c r="AE847" s="979">
        <f>_xlfn.XLOOKUP($D847,Help2_FC!$D:$D,Help2_FC!AB:AB)</f>
        <v>0</v>
      </c>
      <c r="AF847" s="979">
        <f>_xlfn.XLOOKUP($D847,Help2_FC!$D:$D,Help2_FC!AC:AC)</f>
        <v>0</v>
      </c>
      <c r="AG847" s="979">
        <f>_xlfn.XLOOKUP($D847,Help2_FC!$D:$D,Help2_FC!AD:AD)</f>
        <v>0</v>
      </c>
      <c r="AH847" s="979">
        <f>_xlfn.XLOOKUP($D847,Help2_FC!$D:$D,Help2_FC!AE:AE)</f>
        <v>0</v>
      </c>
      <c r="AI847" s="979">
        <f>_xlfn.XLOOKUP($D847,Help2_FC!$D:$D,Help2_FC!AF:AF)</f>
        <v>0</v>
      </c>
      <c r="AJ847" s="979">
        <f>_xlfn.XLOOKUP($D847,Help2_FC!$D:$D,Help2_FC!AG:AG)</f>
        <v>0</v>
      </c>
      <c r="AK847" s="979">
        <f>_xlfn.XLOOKUP($D847,Help2_FC!$D:$D,Help2_FC!AH:AH)</f>
        <v>0</v>
      </c>
      <c r="AL847" s="979">
        <f>_xlfn.XLOOKUP($D847,Help2_FC!$D:$D,Help2_FC!AI:AI)</f>
        <v>0</v>
      </c>
      <c r="AM847" s="979">
        <f>_xlfn.XLOOKUP($D847,Help2_FC!$D:$D,Help2_FC!AJ:AJ)</f>
        <v>0</v>
      </c>
      <c r="AN847" s="979">
        <f>_xlfn.XLOOKUP($D847,Help2_FC!$D:$D,Help2_FC!AK:AK)</f>
        <v>0</v>
      </c>
    </row>
    <row r="848" spans="1:40" x14ac:dyDescent="0.2">
      <c r="A848" s="1">
        <v>45772</v>
      </c>
      <c r="B848">
        <f t="shared" si="89"/>
        <v>4</v>
      </c>
      <c r="C848">
        <f t="shared" si="90"/>
        <v>2025</v>
      </c>
      <c r="D848" s="872" t="str">
        <f t="shared" si="87"/>
        <v>04´2025</v>
      </c>
      <c r="F848" s="2">
        <f t="shared" si="88"/>
        <v>24</v>
      </c>
      <c r="G848" s="1483">
        <f t="shared" si="91"/>
        <v>3.3333333333333333E-2</v>
      </c>
      <c r="H848" s="5">
        <f t="shared" si="92"/>
        <v>1</v>
      </c>
      <c r="I848" s="995">
        <f>VLOOKUP($D848,Help2!$D$26:$T$37,5)</f>
        <v>0</v>
      </c>
      <c r="J848" s="979">
        <f>VLOOKUP($D848,Help2!$D$26:$T$37,6)</f>
        <v>0</v>
      </c>
      <c r="K848" s="979">
        <f>VLOOKUP($D848,Help2!$D$26:$T$37,7)</f>
        <v>0</v>
      </c>
      <c r="L848" s="979">
        <f>VLOOKUP($D848,Help2!$D$26:$T$37,8)</f>
        <v>0</v>
      </c>
      <c r="M848" s="979">
        <f>VLOOKUP($D848,Help2!$D$26:$T$37,9)</f>
        <v>0</v>
      </c>
      <c r="N848" s="979">
        <f>VLOOKUP($D848,Help2!$D$26:$T$37,10)</f>
        <v>0</v>
      </c>
      <c r="P848" s="979">
        <f>VLOOKUP($D848,Help2!$D$2:$T$25,3)</f>
        <v>720</v>
      </c>
      <c r="Q848" s="979">
        <f t="shared" si="93"/>
        <v>720</v>
      </c>
      <c r="Y848" s="979">
        <f>_xlfn.XLOOKUP($D848,Help2_FC!$D:$D,Help2_FC!V:V)</f>
        <v>0</v>
      </c>
      <c r="Z848" s="979">
        <f>_xlfn.XLOOKUP($D848,Help2_FC!$D:$D,Help2_FC!W:W)</f>
        <v>0</v>
      </c>
      <c r="AA848" s="979">
        <f>_xlfn.XLOOKUP($D848,Help2_FC!$D:$D,Help2_FC!X:X)</f>
        <v>0</v>
      </c>
      <c r="AB848" s="979">
        <f>_xlfn.XLOOKUP($D848,Help2_FC!$D:$D,Help2_FC!Y:Y)</f>
        <v>0</v>
      </c>
      <c r="AC848" s="979">
        <f>_xlfn.XLOOKUP($D848,Help2_FC!$D:$D,Help2_FC!Z:Z)</f>
        <v>0</v>
      </c>
      <c r="AD848" s="979">
        <f>_xlfn.XLOOKUP($D848,Help2_FC!$D:$D,Help2_FC!AA:AA)</f>
        <v>0</v>
      </c>
      <c r="AE848" s="979">
        <f>_xlfn.XLOOKUP($D848,Help2_FC!$D:$D,Help2_FC!AB:AB)</f>
        <v>0</v>
      </c>
      <c r="AF848" s="979">
        <f>_xlfn.XLOOKUP($D848,Help2_FC!$D:$D,Help2_FC!AC:AC)</f>
        <v>0</v>
      </c>
      <c r="AG848" s="979">
        <f>_xlfn.XLOOKUP($D848,Help2_FC!$D:$D,Help2_FC!AD:AD)</f>
        <v>0</v>
      </c>
      <c r="AH848" s="979">
        <f>_xlfn.XLOOKUP($D848,Help2_FC!$D:$D,Help2_FC!AE:AE)</f>
        <v>0</v>
      </c>
      <c r="AI848" s="979">
        <f>_xlfn.XLOOKUP($D848,Help2_FC!$D:$D,Help2_FC!AF:AF)</f>
        <v>0</v>
      </c>
      <c r="AJ848" s="979">
        <f>_xlfn.XLOOKUP($D848,Help2_FC!$D:$D,Help2_FC!AG:AG)</f>
        <v>0</v>
      </c>
      <c r="AK848" s="979">
        <f>_xlfn.XLOOKUP($D848,Help2_FC!$D:$D,Help2_FC!AH:AH)</f>
        <v>0</v>
      </c>
      <c r="AL848" s="979">
        <f>_xlfn.XLOOKUP($D848,Help2_FC!$D:$D,Help2_FC!AI:AI)</f>
        <v>0</v>
      </c>
      <c r="AM848" s="979">
        <f>_xlfn.XLOOKUP($D848,Help2_FC!$D:$D,Help2_FC!AJ:AJ)</f>
        <v>0</v>
      </c>
      <c r="AN848" s="979">
        <f>_xlfn.XLOOKUP($D848,Help2_FC!$D:$D,Help2_FC!AK:AK)</f>
        <v>0</v>
      </c>
    </row>
    <row r="849" spans="1:40" x14ac:dyDescent="0.2">
      <c r="A849" s="1">
        <v>45773</v>
      </c>
      <c r="B849">
        <f t="shared" si="89"/>
        <v>4</v>
      </c>
      <c r="C849">
        <f t="shared" si="90"/>
        <v>2025</v>
      </c>
      <c r="D849" s="872" t="str">
        <f t="shared" si="87"/>
        <v>04´2025</v>
      </c>
      <c r="F849" s="2">
        <f t="shared" si="88"/>
        <v>24</v>
      </c>
      <c r="G849" s="1483">
        <f t="shared" si="91"/>
        <v>3.3333333333333333E-2</v>
      </c>
      <c r="H849" s="5">
        <f t="shared" si="92"/>
        <v>1</v>
      </c>
      <c r="I849" s="995">
        <f>VLOOKUP($D849,Help2!$D$26:$T$37,5)</f>
        <v>0</v>
      </c>
      <c r="J849" s="979">
        <f>VLOOKUP($D849,Help2!$D$26:$T$37,6)</f>
        <v>0</v>
      </c>
      <c r="K849" s="979">
        <f>VLOOKUP($D849,Help2!$D$26:$T$37,7)</f>
        <v>0</v>
      </c>
      <c r="L849" s="979">
        <f>VLOOKUP($D849,Help2!$D$26:$T$37,8)</f>
        <v>0</v>
      </c>
      <c r="M849" s="979">
        <f>VLOOKUP($D849,Help2!$D$26:$T$37,9)</f>
        <v>0</v>
      </c>
      <c r="N849" s="979">
        <f>VLOOKUP($D849,Help2!$D$26:$T$37,10)</f>
        <v>0</v>
      </c>
      <c r="P849" s="979">
        <f>VLOOKUP($D849,Help2!$D$2:$T$25,3)</f>
        <v>720</v>
      </c>
      <c r="Q849" s="979">
        <f t="shared" si="93"/>
        <v>720</v>
      </c>
      <c r="Y849" s="979">
        <f>_xlfn.XLOOKUP($D849,Help2_FC!$D:$D,Help2_FC!V:V)</f>
        <v>0</v>
      </c>
      <c r="Z849" s="979">
        <f>_xlfn.XLOOKUP($D849,Help2_FC!$D:$D,Help2_FC!W:W)</f>
        <v>0</v>
      </c>
      <c r="AA849" s="979">
        <f>_xlfn.XLOOKUP($D849,Help2_FC!$D:$D,Help2_FC!X:X)</f>
        <v>0</v>
      </c>
      <c r="AB849" s="979">
        <f>_xlfn.XLOOKUP($D849,Help2_FC!$D:$D,Help2_FC!Y:Y)</f>
        <v>0</v>
      </c>
      <c r="AC849" s="979">
        <f>_xlfn.XLOOKUP($D849,Help2_FC!$D:$D,Help2_FC!Z:Z)</f>
        <v>0</v>
      </c>
      <c r="AD849" s="979">
        <f>_xlfn.XLOOKUP($D849,Help2_FC!$D:$D,Help2_FC!AA:AA)</f>
        <v>0</v>
      </c>
      <c r="AE849" s="979">
        <f>_xlfn.XLOOKUP($D849,Help2_FC!$D:$D,Help2_FC!AB:AB)</f>
        <v>0</v>
      </c>
      <c r="AF849" s="979">
        <f>_xlfn.XLOOKUP($D849,Help2_FC!$D:$D,Help2_FC!AC:AC)</f>
        <v>0</v>
      </c>
      <c r="AG849" s="979">
        <f>_xlfn.XLOOKUP($D849,Help2_FC!$D:$D,Help2_FC!AD:AD)</f>
        <v>0</v>
      </c>
      <c r="AH849" s="979">
        <f>_xlfn.XLOOKUP($D849,Help2_FC!$D:$D,Help2_FC!AE:AE)</f>
        <v>0</v>
      </c>
      <c r="AI849" s="979">
        <f>_xlfn.XLOOKUP($D849,Help2_FC!$D:$D,Help2_FC!AF:AF)</f>
        <v>0</v>
      </c>
      <c r="AJ849" s="979">
        <f>_xlfn.XLOOKUP($D849,Help2_FC!$D:$D,Help2_FC!AG:AG)</f>
        <v>0</v>
      </c>
      <c r="AK849" s="979">
        <f>_xlfn.XLOOKUP($D849,Help2_FC!$D:$D,Help2_FC!AH:AH)</f>
        <v>0</v>
      </c>
      <c r="AL849" s="979">
        <f>_xlfn.XLOOKUP($D849,Help2_FC!$D:$D,Help2_FC!AI:AI)</f>
        <v>0</v>
      </c>
      <c r="AM849" s="979">
        <f>_xlfn.XLOOKUP($D849,Help2_FC!$D:$D,Help2_FC!AJ:AJ)</f>
        <v>0</v>
      </c>
      <c r="AN849" s="979">
        <f>_xlfn.XLOOKUP($D849,Help2_FC!$D:$D,Help2_FC!AK:AK)</f>
        <v>0</v>
      </c>
    </row>
    <row r="850" spans="1:40" x14ac:dyDescent="0.2">
      <c r="A850" s="1">
        <v>45774</v>
      </c>
      <c r="B850">
        <f t="shared" si="89"/>
        <v>4</v>
      </c>
      <c r="C850">
        <f t="shared" si="90"/>
        <v>2025</v>
      </c>
      <c r="D850" s="872" t="str">
        <f t="shared" ref="D850:D913" si="94">CONCATENATE(TEXT(A850,"MM"),"´",TEXT(A850,"JJJJ"))</f>
        <v>04´2025</v>
      </c>
      <c r="F850" s="2">
        <f t="shared" si="88"/>
        <v>24</v>
      </c>
      <c r="G850" s="1483">
        <f t="shared" si="91"/>
        <v>3.3333333333333333E-2</v>
      </c>
      <c r="H850" s="5">
        <f t="shared" si="92"/>
        <v>1</v>
      </c>
      <c r="I850" s="995">
        <f>VLOOKUP($D850,Help2!$D$26:$T$37,5)</f>
        <v>0</v>
      </c>
      <c r="J850" s="979">
        <f>VLOOKUP($D850,Help2!$D$26:$T$37,6)</f>
        <v>0</v>
      </c>
      <c r="K850" s="979">
        <f>VLOOKUP($D850,Help2!$D$26:$T$37,7)</f>
        <v>0</v>
      </c>
      <c r="L850" s="979">
        <f>VLOOKUP($D850,Help2!$D$26:$T$37,8)</f>
        <v>0</v>
      </c>
      <c r="M850" s="979">
        <f>VLOOKUP($D850,Help2!$D$26:$T$37,9)</f>
        <v>0</v>
      </c>
      <c r="N850" s="979">
        <f>VLOOKUP($D850,Help2!$D$26:$T$37,10)</f>
        <v>0</v>
      </c>
      <c r="P850" s="979">
        <f>VLOOKUP($D850,Help2!$D$2:$T$25,3)</f>
        <v>720</v>
      </c>
      <c r="Q850" s="979">
        <f t="shared" si="93"/>
        <v>720</v>
      </c>
      <c r="Y850" s="979">
        <f>_xlfn.XLOOKUP($D850,Help2_FC!$D:$D,Help2_FC!V:V)</f>
        <v>0</v>
      </c>
      <c r="Z850" s="979">
        <f>_xlfn.XLOOKUP($D850,Help2_FC!$D:$D,Help2_FC!W:W)</f>
        <v>0</v>
      </c>
      <c r="AA850" s="979">
        <f>_xlfn.XLOOKUP($D850,Help2_FC!$D:$D,Help2_FC!X:X)</f>
        <v>0</v>
      </c>
      <c r="AB850" s="979">
        <f>_xlfn.XLOOKUP($D850,Help2_FC!$D:$D,Help2_FC!Y:Y)</f>
        <v>0</v>
      </c>
      <c r="AC850" s="979">
        <f>_xlfn.XLOOKUP($D850,Help2_FC!$D:$D,Help2_FC!Z:Z)</f>
        <v>0</v>
      </c>
      <c r="AD850" s="979">
        <f>_xlfn.XLOOKUP($D850,Help2_FC!$D:$D,Help2_FC!AA:AA)</f>
        <v>0</v>
      </c>
      <c r="AE850" s="979">
        <f>_xlfn.XLOOKUP($D850,Help2_FC!$D:$D,Help2_FC!AB:AB)</f>
        <v>0</v>
      </c>
      <c r="AF850" s="979">
        <f>_xlfn.XLOOKUP($D850,Help2_FC!$D:$D,Help2_FC!AC:AC)</f>
        <v>0</v>
      </c>
      <c r="AG850" s="979">
        <f>_xlfn.XLOOKUP($D850,Help2_FC!$D:$D,Help2_FC!AD:AD)</f>
        <v>0</v>
      </c>
      <c r="AH850" s="979">
        <f>_xlfn.XLOOKUP($D850,Help2_FC!$D:$D,Help2_FC!AE:AE)</f>
        <v>0</v>
      </c>
      <c r="AI850" s="979">
        <f>_xlfn.XLOOKUP($D850,Help2_FC!$D:$D,Help2_FC!AF:AF)</f>
        <v>0</v>
      </c>
      <c r="AJ850" s="979">
        <f>_xlfn.XLOOKUP($D850,Help2_FC!$D:$D,Help2_FC!AG:AG)</f>
        <v>0</v>
      </c>
      <c r="AK850" s="979">
        <f>_xlfn.XLOOKUP($D850,Help2_FC!$D:$D,Help2_FC!AH:AH)</f>
        <v>0</v>
      </c>
      <c r="AL850" s="979">
        <f>_xlfn.XLOOKUP($D850,Help2_FC!$D:$D,Help2_FC!AI:AI)</f>
        <v>0</v>
      </c>
      <c r="AM850" s="979">
        <f>_xlfn.XLOOKUP($D850,Help2_FC!$D:$D,Help2_FC!AJ:AJ)</f>
        <v>0</v>
      </c>
      <c r="AN850" s="979">
        <f>_xlfn.XLOOKUP($D850,Help2_FC!$D:$D,Help2_FC!AK:AK)</f>
        <v>0</v>
      </c>
    </row>
    <row r="851" spans="1:40" x14ac:dyDescent="0.2">
      <c r="A851" s="1">
        <v>45775</v>
      </c>
      <c r="B851">
        <f t="shared" si="89"/>
        <v>4</v>
      </c>
      <c r="C851">
        <f t="shared" si="90"/>
        <v>2025</v>
      </c>
      <c r="D851" s="872" t="str">
        <f t="shared" si="94"/>
        <v>04´2025</v>
      </c>
      <c r="F851" s="2">
        <f t="shared" si="88"/>
        <v>24</v>
      </c>
      <c r="G851" s="1483">
        <f t="shared" si="91"/>
        <v>3.3333333333333333E-2</v>
      </c>
      <c r="H851" s="5">
        <f t="shared" si="92"/>
        <v>1</v>
      </c>
      <c r="I851" s="995">
        <f>VLOOKUP($D851,Help2!$D$26:$T$37,5)</f>
        <v>0</v>
      </c>
      <c r="J851" s="979">
        <f>VLOOKUP($D851,Help2!$D$26:$T$37,6)</f>
        <v>0</v>
      </c>
      <c r="K851" s="979">
        <f>VLOOKUP($D851,Help2!$D$26:$T$37,7)</f>
        <v>0</v>
      </c>
      <c r="L851" s="979">
        <f>VLOOKUP($D851,Help2!$D$26:$T$37,8)</f>
        <v>0</v>
      </c>
      <c r="M851" s="979">
        <f>VLOOKUP($D851,Help2!$D$26:$T$37,9)</f>
        <v>0</v>
      </c>
      <c r="N851" s="979">
        <f>VLOOKUP($D851,Help2!$D$26:$T$37,10)</f>
        <v>0</v>
      </c>
      <c r="P851" s="979">
        <f>VLOOKUP($D851,Help2!$D$2:$T$25,3)</f>
        <v>720</v>
      </c>
      <c r="Q851" s="979">
        <f t="shared" si="93"/>
        <v>720</v>
      </c>
      <c r="Y851" s="979">
        <f>_xlfn.XLOOKUP($D851,Help2_FC!$D:$D,Help2_FC!V:V)</f>
        <v>0</v>
      </c>
      <c r="Z851" s="979">
        <f>_xlfn.XLOOKUP($D851,Help2_FC!$D:$D,Help2_FC!W:W)</f>
        <v>0</v>
      </c>
      <c r="AA851" s="979">
        <f>_xlfn.XLOOKUP($D851,Help2_FC!$D:$D,Help2_FC!X:X)</f>
        <v>0</v>
      </c>
      <c r="AB851" s="979">
        <f>_xlfn.XLOOKUP($D851,Help2_FC!$D:$D,Help2_FC!Y:Y)</f>
        <v>0</v>
      </c>
      <c r="AC851" s="979">
        <f>_xlfn.XLOOKUP($D851,Help2_FC!$D:$D,Help2_FC!Z:Z)</f>
        <v>0</v>
      </c>
      <c r="AD851" s="979">
        <f>_xlfn.XLOOKUP($D851,Help2_FC!$D:$D,Help2_FC!AA:AA)</f>
        <v>0</v>
      </c>
      <c r="AE851" s="979">
        <f>_xlfn.XLOOKUP($D851,Help2_FC!$D:$D,Help2_FC!AB:AB)</f>
        <v>0</v>
      </c>
      <c r="AF851" s="979">
        <f>_xlfn.XLOOKUP($D851,Help2_FC!$D:$D,Help2_FC!AC:AC)</f>
        <v>0</v>
      </c>
      <c r="AG851" s="979">
        <f>_xlfn.XLOOKUP($D851,Help2_FC!$D:$D,Help2_FC!AD:AD)</f>
        <v>0</v>
      </c>
      <c r="AH851" s="979">
        <f>_xlfn.XLOOKUP($D851,Help2_FC!$D:$D,Help2_FC!AE:AE)</f>
        <v>0</v>
      </c>
      <c r="AI851" s="979">
        <f>_xlfn.XLOOKUP($D851,Help2_FC!$D:$D,Help2_FC!AF:AF)</f>
        <v>0</v>
      </c>
      <c r="AJ851" s="979">
        <f>_xlfn.XLOOKUP($D851,Help2_FC!$D:$D,Help2_FC!AG:AG)</f>
        <v>0</v>
      </c>
      <c r="AK851" s="979">
        <f>_xlfn.XLOOKUP($D851,Help2_FC!$D:$D,Help2_FC!AH:AH)</f>
        <v>0</v>
      </c>
      <c r="AL851" s="979">
        <f>_xlfn.XLOOKUP($D851,Help2_FC!$D:$D,Help2_FC!AI:AI)</f>
        <v>0</v>
      </c>
      <c r="AM851" s="979">
        <f>_xlfn.XLOOKUP($D851,Help2_FC!$D:$D,Help2_FC!AJ:AJ)</f>
        <v>0</v>
      </c>
      <c r="AN851" s="979">
        <f>_xlfn.XLOOKUP($D851,Help2_FC!$D:$D,Help2_FC!AK:AK)</f>
        <v>0</v>
      </c>
    </row>
    <row r="852" spans="1:40" x14ac:dyDescent="0.2">
      <c r="A852" s="1">
        <v>45776</v>
      </c>
      <c r="B852">
        <f t="shared" si="89"/>
        <v>4</v>
      </c>
      <c r="C852">
        <f t="shared" si="90"/>
        <v>2025</v>
      </c>
      <c r="D852" s="872" t="str">
        <f t="shared" si="94"/>
        <v>04´2025</v>
      </c>
      <c r="F852" s="2">
        <f t="shared" si="88"/>
        <v>24</v>
      </c>
      <c r="G852" s="1483">
        <f t="shared" si="91"/>
        <v>3.3333333333333333E-2</v>
      </c>
      <c r="H852" s="5">
        <f t="shared" si="92"/>
        <v>1</v>
      </c>
      <c r="I852" s="995">
        <f>VLOOKUP($D852,Help2!$D$26:$T$37,5)</f>
        <v>0</v>
      </c>
      <c r="J852" s="979">
        <f>VLOOKUP($D852,Help2!$D$26:$T$37,6)</f>
        <v>0</v>
      </c>
      <c r="K852" s="979">
        <f>VLOOKUP($D852,Help2!$D$26:$T$37,7)</f>
        <v>0</v>
      </c>
      <c r="L852" s="979">
        <f>VLOOKUP($D852,Help2!$D$26:$T$37,8)</f>
        <v>0</v>
      </c>
      <c r="M852" s="979">
        <f>VLOOKUP($D852,Help2!$D$26:$T$37,9)</f>
        <v>0</v>
      </c>
      <c r="N852" s="979">
        <f>VLOOKUP($D852,Help2!$D$26:$T$37,10)</f>
        <v>0</v>
      </c>
      <c r="P852" s="979">
        <f>VLOOKUP($D852,Help2!$D$2:$T$25,3)</f>
        <v>720</v>
      </c>
      <c r="Q852" s="979">
        <f t="shared" si="93"/>
        <v>720</v>
      </c>
      <c r="Y852" s="979">
        <f>_xlfn.XLOOKUP($D852,Help2_FC!$D:$D,Help2_FC!V:V)</f>
        <v>0</v>
      </c>
      <c r="Z852" s="979">
        <f>_xlfn.XLOOKUP($D852,Help2_FC!$D:$D,Help2_FC!W:W)</f>
        <v>0</v>
      </c>
      <c r="AA852" s="979">
        <f>_xlfn.XLOOKUP($D852,Help2_FC!$D:$D,Help2_FC!X:X)</f>
        <v>0</v>
      </c>
      <c r="AB852" s="979">
        <f>_xlfn.XLOOKUP($D852,Help2_FC!$D:$D,Help2_FC!Y:Y)</f>
        <v>0</v>
      </c>
      <c r="AC852" s="979">
        <f>_xlfn.XLOOKUP($D852,Help2_FC!$D:$D,Help2_FC!Z:Z)</f>
        <v>0</v>
      </c>
      <c r="AD852" s="979">
        <f>_xlfn.XLOOKUP($D852,Help2_FC!$D:$D,Help2_FC!AA:AA)</f>
        <v>0</v>
      </c>
      <c r="AE852" s="979">
        <f>_xlfn.XLOOKUP($D852,Help2_FC!$D:$D,Help2_FC!AB:AB)</f>
        <v>0</v>
      </c>
      <c r="AF852" s="979">
        <f>_xlfn.XLOOKUP($D852,Help2_FC!$D:$D,Help2_FC!AC:AC)</f>
        <v>0</v>
      </c>
      <c r="AG852" s="979">
        <f>_xlfn.XLOOKUP($D852,Help2_FC!$D:$D,Help2_FC!AD:AD)</f>
        <v>0</v>
      </c>
      <c r="AH852" s="979">
        <f>_xlfn.XLOOKUP($D852,Help2_FC!$D:$D,Help2_FC!AE:AE)</f>
        <v>0</v>
      </c>
      <c r="AI852" s="979">
        <f>_xlfn.XLOOKUP($D852,Help2_FC!$D:$D,Help2_FC!AF:AF)</f>
        <v>0</v>
      </c>
      <c r="AJ852" s="979">
        <f>_xlfn.XLOOKUP($D852,Help2_FC!$D:$D,Help2_FC!AG:AG)</f>
        <v>0</v>
      </c>
      <c r="AK852" s="979">
        <f>_xlfn.XLOOKUP($D852,Help2_FC!$D:$D,Help2_FC!AH:AH)</f>
        <v>0</v>
      </c>
      <c r="AL852" s="979">
        <f>_xlfn.XLOOKUP($D852,Help2_FC!$D:$D,Help2_FC!AI:AI)</f>
        <v>0</v>
      </c>
      <c r="AM852" s="979">
        <f>_xlfn.XLOOKUP($D852,Help2_FC!$D:$D,Help2_FC!AJ:AJ)</f>
        <v>0</v>
      </c>
      <c r="AN852" s="979">
        <f>_xlfn.XLOOKUP($D852,Help2_FC!$D:$D,Help2_FC!AK:AK)</f>
        <v>0</v>
      </c>
    </row>
    <row r="853" spans="1:40" x14ac:dyDescent="0.2">
      <c r="A853" s="1">
        <v>45777</v>
      </c>
      <c r="B853">
        <f t="shared" si="89"/>
        <v>4</v>
      </c>
      <c r="C853">
        <f t="shared" si="90"/>
        <v>2025</v>
      </c>
      <c r="D853" s="872" t="str">
        <f t="shared" si="94"/>
        <v>04´2025</v>
      </c>
      <c r="F853" s="2">
        <f t="shared" si="88"/>
        <v>24</v>
      </c>
      <c r="G853" s="1483">
        <f t="shared" si="91"/>
        <v>3.3333333333333333E-2</v>
      </c>
      <c r="H853" s="5">
        <f t="shared" si="92"/>
        <v>1</v>
      </c>
      <c r="I853" s="995">
        <f>VLOOKUP($D853,Help2!$D$26:$T$37,5)</f>
        <v>0</v>
      </c>
      <c r="J853" s="979">
        <f>VLOOKUP($D853,Help2!$D$26:$T$37,6)</f>
        <v>0</v>
      </c>
      <c r="K853" s="979">
        <f>VLOOKUP($D853,Help2!$D$26:$T$37,7)</f>
        <v>0</v>
      </c>
      <c r="L853" s="979">
        <f>VLOOKUP($D853,Help2!$D$26:$T$37,8)</f>
        <v>0</v>
      </c>
      <c r="M853" s="979">
        <f>VLOOKUP($D853,Help2!$D$26:$T$37,9)</f>
        <v>0</v>
      </c>
      <c r="N853" s="979">
        <f>VLOOKUP($D853,Help2!$D$26:$T$37,10)</f>
        <v>0</v>
      </c>
      <c r="P853" s="979">
        <f>VLOOKUP($D853,Help2!$D$2:$T$25,3)</f>
        <v>720</v>
      </c>
      <c r="Q853" s="979">
        <f t="shared" si="93"/>
        <v>720</v>
      </c>
      <c r="Y853" s="979">
        <f>_xlfn.XLOOKUP($D853,Help2_FC!$D:$D,Help2_FC!V:V)</f>
        <v>0</v>
      </c>
      <c r="Z853" s="979">
        <f>_xlfn.XLOOKUP($D853,Help2_FC!$D:$D,Help2_FC!W:W)</f>
        <v>0</v>
      </c>
      <c r="AA853" s="979">
        <f>_xlfn.XLOOKUP($D853,Help2_FC!$D:$D,Help2_FC!X:X)</f>
        <v>0</v>
      </c>
      <c r="AB853" s="979">
        <f>_xlfn.XLOOKUP($D853,Help2_FC!$D:$D,Help2_FC!Y:Y)</f>
        <v>0</v>
      </c>
      <c r="AC853" s="979">
        <f>_xlfn.XLOOKUP($D853,Help2_FC!$D:$D,Help2_FC!Z:Z)</f>
        <v>0</v>
      </c>
      <c r="AD853" s="979">
        <f>_xlfn.XLOOKUP($D853,Help2_FC!$D:$D,Help2_FC!AA:AA)</f>
        <v>0</v>
      </c>
      <c r="AE853" s="979">
        <f>_xlfn.XLOOKUP($D853,Help2_FC!$D:$D,Help2_FC!AB:AB)</f>
        <v>0</v>
      </c>
      <c r="AF853" s="979">
        <f>_xlfn.XLOOKUP($D853,Help2_FC!$D:$D,Help2_FC!AC:AC)</f>
        <v>0</v>
      </c>
      <c r="AG853" s="979">
        <f>_xlfn.XLOOKUP($D853,Help2_FC!$D:$D,Help2_FC!AD:AD)</f>
        <v>0</v>
      </c>
      <c r="AH853" s="979">
        <f>_xlfn.XLOOKUP($D853,Help2_FC!$D:$D,Help2_FC!AE:AE)</f>
        <v>0</v>
      </c>
      <c r="AI853" s="979">
        <f>_xlfn.XLOOKUP($D853,Help2_FC!$D:$D,Help2_FC!AF:AF)</f>
        <v>0</v>
      </c>
      <c r="AJ853" s="979">
        <f>_xlfn.XLOOKUP($D853,Help2_FC!$D:$D,Help2_FC!AG:AG)</f>
        <v>0</v>
      </c>
      <c r="AK853" s="979">
        <f>_xlfn.XLOOKUP($D853,Help2_FC!$D:$D,Help2_FC!AH:AH)</f>
        <v>0</v>
      </c>
      <c r="AL853" s="979">
        <f>_xlfn.XLOOKUP($D853,Help2_FC!$D:$D,Help2_FC!AI:AI)</f>
        <v>0</v>
      </c>
      <c r="AM853" s="979">
        <f>_xlfn.XLOOKUP($D853,Help2_FC!$D:$D,Help2_FC!AJ:AJ)</f>
        <v>0</v>
      </c>
      <c r="AN853" s="979">
        <f>_xlfn.XLOOKUP($D853,Help2_FC!$D:$D,Help2_FC!AK:AK)</f>
        <v>0</v>
      </c>
    </row>
    <row r="854" spans="1:40" x14ac:dyDescent="0.2">
      <c r="A854" s="1">
        <v>45778</v>
      </c>
      <c r="B854">
        <f t="shared" si="89"/>
        <v>5</v>
      </c>
      <c r="C854">
        <f t="shared" si="90"/>
        <v>2025</v>
      </c>
      <c r="D854" s="872" t="str">
        <f t="shared" si="94"/>
        <v>05´2025</v>
      </c>
      <c r="F854" s="2">
        <f t="shared" si="88"/>
        <v>24</v>
      </c>
      <c r="G854" s="1483">
        <f t="shared" si="91"/>
        <v>3.2258064516129031E-2</v>
      </c>
      <c r="H854" s="5">
        <f t="shared" si="92"/>
        <v>1</v>
      </c>
      <c r="I854" s="995">
        <f>VLOOKUP($D854,Help2!$D$26:$T$37,5)</f>
        <v>0</v>
      </c>
      <c r="J854" s="979">
        <f>VLOOKUP($D854,Help2!$D$26:$T$37,6)</f>
        <v>0</v>
      </c>
      <c r="K854" s="979">
        <f>VLOOKUP($D854,Help2!$D$26:$T$37,7)</f>
        <v>0</v>
      </c>
      <c r="L854" s="979">
        <f>VLOOKUP($D854,Help2!$D$26:$T$37,8)</f>
        <v>0</v>
      </c>
      <c r="M854" s="979">
        <f>VLOOKUP($D854,Help2!$D$26:$T$37,9)</f>
        <v>0</v>
      </c>
      <c r="N854" s="979">
        <f>VLOOKUP($D854,Help2!$D$26:$T$37,10)</f>
        <v>0</v>
      </c>
      <c r="P854" s="979">
        <f>VLOOKUP($D854,Help2!$D$2:$T$25,3)</f>
        <v>744</v>
      </c>
      <c r="Q854" s="979">
        <f t="shared" si="93"/>
        <v>744</v>
      </c>
      <c r="Y854" s="979">
        <f>_xlfn.XLOOKUP($D854,Help2_FC!$D:$D,Help2_FC!V:V)</f>
        <v>0</v>
      </c>
      <c r="Z854" s="979">
        <f>_xlfn.XLOOKUP($D854,Help2_FC!$D:$D,Help2_FC!W:W)</f>
        <v>0</v>
      </c>
      <c r="AA854" s="979">
        <f>_xlfn.XLOOKUP($D854,Help2_FC!$D:$D,Help2_FC!X:X)</f>
        <v>0</v>
      </c>
      <c r="AB854" s="979">
        <f>_xlfn.XLOOKUP($D854,Help2_FC!$D:$D,Help2_FC!Y:Y)</f>
        <v>0</v>
      </c>
      <c r="AC854" s="979">
        <f>_xlfn.XLOOKUP($D854,Help2_FC!$D:$D,Help2_FC!Z:Z)</f>
        <v>0</v>
      </c>
      <c r="AD854" s="979">
        <f>_xlfn.XLOOKUP($D854,Help2_FC!$D:$D,Help2_FC!AA:AA)</f>
        <v>0</v>
      </c>
      <c r="AE854" s="979">
        <f>_xlfn.XLOOKUP($D854,Help2_FC!$D:$D,Help2_FC!AB:AB)</f>
        <v>0</v>
      </c>
      <c r="AF854" s="979">
        <f>_xlfn.XLOOKUP($D854,Help2_FC!$D:$D,Help2_FC!AC:AC)</f>
        <v>0</v>
      </c>
      <c r="AG854" s="979">
        <f>_xlfn.XLOOKUP($D854,Help2_FC!$D:$D,Help2_FC!AD:AD)</f>
        <v>0</v>
      </c>
      <c r="AH854" s="979">
        <f>_xlfn.XLOOKUP($D854,Help2_FC!$D:$D,Help2_FC!AE:AE)</f>
        <v>0</v>
      </c>
      <c r="AI854" s="979">
        <f>_xlfn.XLOOKUP($D854,Help2_FC!$D:$D,Help2_FC!AF:AF)</f>
        <v>0</v>
      </c>
      <c r="AJ854" s="979">
        <f>_xlfn.XLOOKUP($D854,Help2_FC!$D:$D,Help2_FC!AG:AG)</f>
        <v>0</v>
      </c>
      <c r="AK854" s="979">
        <f>_xlfn.XLOOKUP($D854,Help2_FC!$D:$D,Help2_FC!AH:AH)</f>
        <v>0</v>
      </c>
      <c r="AL854" s="979">
        <f>_xlfn.XLOOKUP($D854,Help2_FC!$D:$D,Help2_FC!AI:AI)</f>
        <v>0</v>
      </c>
      <c r="AM854" s="979">
        <f>_xlfn.XLOOKUP($D854,Help2_FC!$D:$D,Help2_FC!AJ:AJ)</f>
        <v>0</v>
      </c>
      <c r="AN854" s="979">
        <f>_xlfn.XLOOKUP($D854,Help2_FC!$D:$D,Help2_FC!AK:AK)</f>
        <v>0</v>
      </c>
    </row>
    <row r="855" spans="1:40" x14ac:dyDescent="0.2">
      <c r="A855" s="1">
        <v>45779</v>
      </c>
      <c r="B855">
        <f t="shared" si="89"/>
        <v>5</v>
      </c>
      <c r="C855">
        <f t="shared" si="90"/>
        <v>2025</v>
      </c>
      <c r="D855" s="872" t="str">
        <f t="shared" si="94"/>
        <v>05´2025</v>
      </c>
      <c r="F855" s="2">
        <f t="shared" si="88"/>
        <v>24</v>
      </c>
      <c r="G855" s="1483">
        <f t="shared" si="91"/>
        <v>3.2258064516129031E-2</v>
      </c>
      <c r="H855" s="5">
        <f t="shared" si="92"/>
        <v>1</v>
      </c>
      <c r="I855" s="995">
        <f>VLOOKUP($D855,Help2!$D$26:$T$37,5)</f>
        <v>0</v>
      </c>
      <c r="J855" s="979">
        <f>VLOOKUP($D855,Help2!$D$26:$T$37,6)</f>
        <v>0</v>
      </c>
      <c r="K855" s="979">
        <f>VLOOKUP($D855,Help2!$D$26:$T$37,7)</f>
        <v>0</v>
      </c>
      <c r="L855" s="979">
        <f>VLOOKUP($D855,Help2!$D$26:$T$37,8)</f>
        <v>0</v>
      </c>
      <c r="M855" s="979">
        <f>VLOOKUP($D855,Help2!$D$26:$T$37,9)</f>
        <v>0</v>
      </c>
      <c r="N855" s="979">
        <f>VLOOKUP($D855,Help2!$D$26:$T$37,10)</f>
        <v>0</v>
      </c>
      <c r="P855" s="979">
        <f>VLOOKUP($D855,Help2!$D$2:$T$25,3)</f>
        <v>744</v>
      </c>
      <c r="Q855" s="979">
        <f t="shared" si="93"/>
        <v>744</v>
      </c>
      <c r="Y855" s="979">
        <f>_xlfn.XLOOKUP($D855,Help2_FC!$D:$D,Help2_FC!V:V)</f>
        <v>0</v>
      </c>
      <c r="Z855" s="979">
        <f>_xlfn.XLOOKUP($D855,Help2_FC!$D:$D,Help2_FC!W:W)</f>
        <v>0</v>
      </c>
      <c r="AA855" s="979">
        <f>_xlfn.XLOOKUP($D855,Help2_FC!$D:$D,Help2_FC!X:X)</f>
        <v>0</v>
      </c>
      <c r="AB855" s="979">
        <f>_xlfn.XLOOKUP($D855,Help2_FC!$D:$D,Help2_FC!Y:Y)</f>
        <v>0</v>
      </c>
      <c r="AC855" s="979">
        <f>_xlfn.XLOOKUP($D855,Help2_FC!$D:$D,Help2_FC!Z:Z)</f>
        <v>0</v>
      </c>
      <c r="AD855" s="979">
        <f>_xlfn.XLOOKUP($D855,Help2_FC!$D:$D,Help2_FC!AA:AA)</f>
        <v>0</v>
      </c>
      <c r="AE855" s="979">
        <f>_xlfn.XLOOKUP($D855,Help2_FC!$D:$D,Help2_FC!AB:AB)</f>
        <v>0</v>
      </c>
      <c r="AF855" s="979">
        <f>_xlfn.XLOOKUP($D855,Help2_FC!$D:$D,Help2_FC!AC:AC)</f>
        <v>0</v>
      </c>
      <c r="AG855" s="979">
        <f>_xlfn.XLOOKUP($D855,Help2_FC!$D:$D,Help2_FC!AD:AD)</f>
        <v>0</v>
      </c>
      <c r="AH855" s="979">
        <f>_xlfn.XLOOKUP($D855,Help2_FC!$D:$D,Help2_FC!AE:AE)</f>
        <v>0</v>
      </c>
      <c r="AI855" s="979">
        <f>_xlfn.XLOOKUP($D855,Help2_FC!$D:$D,Help2_FC!AF:AF)</f>
        <v>0</v>
      </c>
      <c r="AJ855" s="979">
        <f>_xlfn.XLOOKUP($D855,Help2_FC!$D:$D,Help2_FC!AG:AG)</f>
        <v>0</v>
      </c>
      <c r="AK855" s="979">
        <f>_xlfn.XLOOKUP($D855,Help2_FC!$D:$D,Help2_FC!AH:AH)</f>
        <v>0</v>
      </c>
      <c r="AL855" s="979">
        <f>_xlfn.XLOOKUP($D855,Help2_FC!$D:$D,Help2_FC!AI:AI)</f>
        <v>0</v>
      </c>
      <c r="AM855" s="979">
        <f>_xlfn.XLOOKUP($D855,Help2_FC!$D:$D,Help2_FC!AJ:AJ)</f>
        <v>0</v>
      </c>
      <c r="AN855" s="979">
        <f>_xlfn.XLOOKUP($D855,Help2_FC!$D:$D,Help2_FC!AK:AK)</f>
        <v>0</v>
      </c>
    </row>
    <row r="856" spans="1:40" x14ac:dyDescent="0.2">
      <c r="A856" s="1">
        <v>45780</v>
      </c>
      <c r="B856">
        <f t="shared" si="89"/>
        <v>5</v>
      </c>
      <c r="C856">
        <f t="shared" si="90"/>
        <v>2025</v>
      </c>
      <c r="D856" s="872" t="str">
        <f t="shared" si="94"/>
        <v>05´2025</v>
      </c>
      <c r="F856" s="2">
        <f t="shared" si="88"/>
        <v>24</v>
      </c>
      <c r="G856" s="1483">
        <f t="shared" si="91"/>
        <v>3.2258064516129031E-2</v>
      </c>
      <c r="H856" s="5">
        <f t="shared" si="92"/>
        <v>1</v>
      </c>
      <c r="I856" s="995">
        <f>VLOOKUP($D856,Help2!$D$26:$T$37,5)</f>
        <v>0</v>
      </c>
      <c r="J856" s="979">
        <f>VLOOKUP($D856,Help2!$D$26:$T$37,6)</f>
        <v>0</v>
      </c>
      <c r="K856" s="979">
        <f>VLOOKUP($D856,Help2!$D$26:$T$37,7)</f>
        <v>0</v>
      </c>
      <c r="L856" s="979">
        <f>VLOOKUP($D856,Help2!$D$26:$T$37,8)</f>
        <v>0</v>
      </c>
      <c r="M856" s="979">
        <f>VLOOKUP($D856,Help2!$D$26:$T$37,9)</f>
        <v>0</v>
      </c>
      <c r="N856" s="979">
        <f>VLOOKUP($D856,Help2!$D$26:$T$37,10)</f>
        <v>0</v>
      </c>
      <c r="P856" s="979">
        <f>VLOOKUP($D856,Help2!$D$2:$T$25,3)</f>
        <v>744</v>
      </c>
      <c r="Q856" s="979">
        <f t="shared" si="93"/>
        <v>744</v>
      </c>
      <c r="Y856" s="979">
        <f>_xlfn.XLOOKUP($D856,Help2_FC!$D:$D,Help2_FC!V:V)</f>
        <v>0</v>
      </c>
      <c r="Z856" s="979">
        <f>_xlfn.XLOOKUP($D856,Help2_FC!$D:$D,Help2_FC!W:W)</f>
        <v>0</v>
      </c>
      <c r="AA856" s="979">
        <f>_xlfn.XLOOKUP($D856,Help2_FC!$D:$D,Help2_FC!X:X)</f>
        <v>0</v>
      </c>
      <c r="AB856" s="979">
        <f>_xlfn.XLOOKUP($D856,Help2_FC!$D:$D,Help2_FC!Y:Y)</f>
        <v>0</v>
      </c>
      <c r="AC856" s="979">
        <f>_xlfn.XLOOKUP($D856,Help2_FC!$D:$D,Help2_FC!Z:Z)</f>
        <v>0</v>
      </c>
      <c r="AD856" s="979">
        <f>_xlfn.XLOOKUP($D856,Help2_FC!$D:$D,Help2_FC!AA:AA)</f>
        <v>0</v>
      </c>
      <c r="AE856" s="979">
        <f>_xlfn.XLOOKUP($D856,Help2_FC!$D:$D,Help2_FC!AB:AB)</f>
        <v>0</v>
      </c>
      <c r="AF856" s="979">
        <f>_xlfn.XLOOKUP($D856,Help2_FC!$D:$D,Help2_FC!AC:AC)</f>
        <v>0</v>
      </c>
      <c r="AG856" s="979">
        <f>_xlfn.XLOOKUP($D856,Help2_FC!$D:$D,Help2_FC!AD:AD)</f>
        <v>0</v>
      </c>
      <c r="AH856" s="979">
        <f>_xlfn.XLOOKUP($D856,Help2_FC!$D:$D,Help2_FC!AE:AE)</f>
        <v>0</v>
      </c>
      <c r="AI856" s="979">
        <f>_xlfn.XLOOKUP($D856,Help2_FC!$D:$D,Help2_FC!AF:AF)</f>
        <v>0</v>
      </c>
      <c r="AJ856" s="979">
        <f>_xlfn.XLOOKUP($D856,Help2_FC!$D:$D,Help2_FC!AG:AG)</f>
        <v>0</v>
      </c>
      <c r="AK856" s="979">
        <f>_xlfn.XLOOKUP($D856,Help2_FC!$D:$D,Help2_FC!AH:AH)</f>
        <v>0</v>
      </c>
      <c r="AL856" s="979">
        <f>_xlfn.XLOOKUP($D856,Help2_FC!$D:$D,Help2_FC!AI:AI)</f>
        <v>0</v>
      </c>
      <c r="AM856" s="979">
        <f>_xlfn.XLOOKUP($D856,Help2_FC!$D:$D,Help2_FC!AJ:AJ)</f>
        <v>0</v>
      </c>
      <c r="AN856" s="979">
        <f>_xlfn.XLOOKUP($D856,Help2_FC!$D:$D,Help2_FC!AK:AK)</f>
        <v>0</v>
      </c>
    </row>
    <row r="857" spans="1:40" x14ac:dyDescent="0.2">
      <c r="A857" s="1">
        <v>45781</v>
      </c>
      <c r="B857">
        <f t="shared" si="89"/>
        <v>5</v>
      </c>
      <c r="C857">
        <f t="shared" si="90"/>
        <v>2025</v>
      </c>
      <c r="D857" s="872" t="str">
        <f t="shared" si="94"/>
        <v>05´2025</v>
      </c>
      <c r="F857" s="2">
        <f t="shared" si="88"/>
        <v>24</v>
      </c>
      <c r="G857" s="1483">
        <f t="shared" si="91"/>
        <v>3.2258064516129031E-2</v>
      </c>
      <c r="H857" s="5">
        <f t="shared" si="92"/>
        <v>1</v>
      </c>
      <c r="I857" s="995">
        <f>VLOOKUP($D857,Help2!$D$26:$T$37,5)</f>
        <v>0</v>
      </c>
      <c r="J857" s="979">
        <f>VLOOKUP($D857,Help2!$D$26:$T$37,6)</f>
        <v>0</v>
      </c>
      <c r="K857" s="979">
        <f>VLOOKUP($D857,Help2!$D$26:$T$37,7)</f>
        <v>0</v>
      </c>
      <c r="L857" s="979">
        <f>VLOOKUP($D857,Help2!$D$26:$T$37,8)</f>
        <v>0</v>
      </c>
      <c r="M857" s="979">
        <f>VLOOKUP($D857,Help2!$D$26:$T$37,9)</f>
        <v>0</v>
      </c>
      <c r="N857" s="979">
        <f>VLOOKUP($D857,Help2!$D$26:$T$37,10)</f>
        <v>0</v>
      </c>
      <c r="P857" s="979">
        <f>VLOOKUP($D857,Help2!$D$2:$T$25,3)</f>
        <v>744</v>
      </c>
      <c r="Q857" s="979">
        <f t="shared" si="93"/>
        <v>744</v>
      </c>
      <c r="Y857" s="979">
        <f>_xlfn.XLOOKUP($D857,Help2_FC!$D:$D,Help2_FC!V:V)</f>
        <v>0</v>
      </c>
      <c r="Z857" s="979">
        <f>_xlfn.XLOOKUP($D857,Help2_FC!$D:$D,Help2_FC!W:W)</f>
        <v>0</v>
      </c>
      <c r="AA857" s="979">
        <f>_xlfn.XLOOKUP($D857,Help2_FC!$D:$D,Help2_FC!X:X)</f>
        <v>0</v>
      </c>
      <c r="AB857" s="979">
        <f>_xlfn.XLOOKUP($D857,Help2_FC!$D:$D,Help2_FC!Y:Y)</f>
        <v>0</v>
      </c>
      <c r="AC857" s="979">
        <f>_xlfn.XLOOKUP($D857,Help2_FC!$D:$D,Help2_FC!Z:Z)</f>
        <v>0</v>
      </c>
      <c r="AD857" s="979">
        <f>_xlfn.XLOOKUP($D857,Help2_FC!$D:$D,Help2_FC!AA:AA)</f>
        <v>0</v>
      </c>
      <c r="AE857" s="979">
        <f>_xlfn.XLOOKUP($D857,Help2_FC!$D:$D,Help2_FC!AB:AB)</f>
        <v>0</v>
      </c>
      <c r="AF857" s="979">
        <f>_xlfn.XLOOKUP($D857,Help2_FC!$D:$D,Help2_FC!AC:AC)</f>
        <v>0</v>
      </c>
      <c r="AG857" s="979">
        <f>_xlfn.XLOOKUP($D857,Help2_FC!$D:$D,Help2_FC!AD:AD)</f>
        <v>0</v>
      </c>
      <c r="AH857" s="979">
        <f>_xlfn.XLOOKUP($D857,Help2_FC!$D:$D,Help2_FC!AE:AE)</f>
        <v>0</v>
      </c>
      <c r="AI857" s="979">
        <f>_xlfn.XLOOKUP($D857,Help2_FC!$D:$D,Help2_FC!AF:AF)</f>
        <v>0</v>
      </c>
      <c r="AJ857" s="979">
        <f>_xlfn.XLOOKUP($D857,Help2_FC!$D:$D,Help2_FC!AG:AG)</f>
        <v>0</v>
      </c>
      <c r="AK857" s="979">
        <f>_xlfn.XLOOKUP($D857,Help2_FC!$D:$D,Help2_FC!AH:AH)</f>
        <v>0</v>
      </c>
      <c r="AL857" s="979">
        <f>_xlfn.XLOOKUP($D857,Help2_FC!$D:$D,Help2_FC!AI:AI)</f>
        <v>0</v>
      </c>
      <c r="AM857" s="979">
        <f>_xlfn.XLOOKUP($D857,Help2_FC!$D:$D,Help2_FC!AJ:AJ)</f>
        <v>0</v>
      </c>
      <c r="AN857" s="979">
        <f>_xlfn.XLOOKUP($D857,Help2_FC!$D:$D,Help2_FC!AK:AK)</f>
        <v>0</v>
      </c>
    </row>
    <row r="858" spans="1:40" x14ac:dyDescent="0.2">
      <c r="A858" s="1">
        <v>45782</v>
      </c>
      <c r="B858">
        <f t="shared" si="89"/>
        <v>5</v>
      </c>
      <c r="C858">
        <f t="shared" si="90"/>
        <v>2025</v>
      </c>
      <c r="D858" s="872" t="str">
        <f t="shared" si="94"/>
        <v>05´2025</v>
      </c>
      <c r="F858" s="2">
        <f t="shared" ref="F858:F921" si="95">24-E858</f>
        <v>24</v>
      </c>
      <c r="G858" s="1483">
        <f t="shared" si="91"/>
        <v>3.2258064516129031E-2</v>
      </c>
      <c r="H858" s="5">
        <f t="shared" si="92"/>
        <v>1</v>
      </c>
      <c r="I858" s="995">
        <f>VLOOKUP($D858,Help2!$D$26:$T$37,5)</f>
        <v>0</v>
      </c>
      <c r="J858" s="979">
        <f>VLOOKUP($D858,Help2!$D$26:$T$37,6)</f>
        <v>0</v>
      </c>
      <c r="K858" s="979">
        <f>VLOOKUP($D858,Help2!$D$26:$T$37,7)</f>
        <v>0</v>
      </c>
      <c r="L858" s="979">
        <f>VLOOKUP($D858,Help2!$D$26:$T$37,8)</f>
        <v>0</v>
      </c>
      <c r="M858" s="979">
        <f>VLOOKUP($D858,Help2!$D$26:$T$37,9)</f>
        <v>0</v>
      </c>
      <c r="N858" s="979">
        <f>VLOOKUP($D858,Help2!$D$26:$T$37,10)</f>
        <v>0</v>
      </c>
      <c r="P858" s="979">
        <f>VLOOKUP($D858,Help2!$D$2:$T$25,3)</f>
        <v>744</v>
      </c>
      <c r="Q858" s="979">
        <f t="shared" si="93"/>
        <v>744</v>
      </c>
      <c r="Y858" s="979">
        <f>_xlfn.XLOOKUP($D858,Help2_FC!$D:$D,Help2_FC!V:V)</f>
        <v>0</v>
      </c>
      <c r="Z858" s="979">
        <f>_xlfn.XLOOKUP($D858,Help2_FC!$D:$D,Help2_FC!W:W)</f>
        <v>0</v>
      </c>
      <c r="AA858" s="979">
        <f>_xlfn.XLOOKUP($D858,Help2_FC!$D:$D,Help2_FC!X:X)</f>
        <v>0</v>
      </c>
      <c r="AB858" s="979">
        <f>_xlfn.XLOOKUP($D858,Help2_FC!$D:$D,Help2_FC!Y:Y)</f>
        <v>0</v>
      </c>
      <c r="AC858" s="979">
        <f>_xlfn.XLOOKUP($D858,Help2_FC!$D:$D,Help2_FC!Z:Z)</f>
        <v>0</v>
      </c>
      <c r="AD858" s="979">
        <f>_xlfn.XLOOKUP($D858,Help2_FC!$D:$D,Help2_FC!AA:AA)</f>
        <v>0</v>
      </c>
      <c r="AE858" s="979">
        <f>_xlfn.XLOOKUP($D858,Help2_FC!$D:$D,Help2_FC!AB:AB)</f>
        <v>0</v>
      </c>
      <c r="AF858" s="979">
        <f>_xlfn.XLOOKUP($D858,Help2_FC!$D:$D,Help2_FC!AC:AC)</f>
        <v>0</v>
      </c>
      <c r="AG858" s="979">
        <f>_xlfn.XLOOKUP($D858,Help2_FC!$D:$D,Help2_FC!AD:AD)</f>
        <v>0</v>
      </c>
      <c r="AH858" s="979">
        <f>_xlfn.XLOOKUP($D858,Help2_FC!$D:$D,Help2_FC!AE:AE)</f>
        <v>0</v>
      </c>
      <c r="AI858" s="979">
        <f>_xlfn.XLOOKUP($D858,Help2_FC!$D:$D,Help2_FC!AF:AF)</f>
        <v>0</v>
      </c>
      <c r="AJ858" s="979">
        <f>_xlfn.XLOOKUP($D858,Help2_FC!$D:$D,Help2_FC!AG:AG)</f>
        <v>0</v>
      </c>
      <c r="AK858" s="979">
        <f>_xlfn.XLOOKUP($D858,Help2_FC!$D:$D,Help2_FC!AH:AH)</f>
        <v>0</v>
      </c>
      <c r="AL858" s="979">
        <f>_xlfn.XLOOKUP($D858,Help2_FC!$D:$D,Help2_FC!AI:AI)</f>
        <v>0</v>
      </c>
      <c r="AM858" s="979">
        <f>_xlfn.XLOOKUP($D858,Help2_FC!$D:$D,Help2_FC!AJ:AJ)</f>
        <v>0</v>
      </c>
      <c r="AN858" s="979">
        <f>_xlfn.XLOOKUP($D858,Help2_FC!$D:$D,Help2_FC!AK:AK)</f>
        <v>0</v>
      </c>
    </row>
    <row r="859" spans="1:40" x14ac:dyDescent="0.2">
      <c r="A859" s="1">
        <v>45783</v>
      </c>
      <c r="B859">
        <f t="shared" ref="B859:B922" si="96">MONTH(A859)</f>
        <v>5</v>
      </c>
      <c r="C859">
        <f t="shared" ref="C859:C922" si="97">+YEAR(A859)</f>
        <v>2025</v>
      </c>
      <c r="D859" s="872" t="str">
        <f t="shared" si="94"/>
        <v>05´2025</v>
      </c>
      <c r="F859" s="2">
        <f t="shared" si="95"/>
        <v>24</v>
      </c>
      <c r="G859" s="1483">
        <f t="shared" ref="G859:G922" si="98">+F859/P859</f>
        <v>3.2258064516129031E-2</v>
      </c>
      <c r="H859" s="5">
        <f t="shared" ref="H859:H922" si="99">+F859/24</f>
        <v>1</v>
      </c>
      <c r="I859" s="995">
        <f>VLOOKUP($D859,Help2!$D$26:$T$37,5)</f>
        <v>0</v>
      </c>
      <c r="J859" s="979">
        <f>VLOOKUP($D859,Help2!$D$26:$T$37,6)</f>
        <v>0</v>
      </c>
      <c r="K859" s="979">
        <f>VLOOKUP($D859,Help2!$D$26:$T$37,7)</f>
        <v>0</v>
      </c>
      <c r="L859" s="979">
        <f>VLOOKUP($D859,Help2!$D$26:$T$37,8)</f>
        <v>0</v>
      </c>
      <c r="M859" s="979">
        <f>VLOOKUP($D859,Help2!$D$26:$T$37,9)</f>
        <v>0</v>
      </c>
      <c r="N859" s="979">
        <f>VLOOKUP($D859,Help2!$D$26:$T$37,10)</f>
        <v>0</v>
      </c>
      <c r="P859" s="979">
        <f>VLOOKUP($D859,Help2!$D$2:$T$25,3)</f>
        <v>744</v>
      </c>
      <c r="Q859" s="979">
        <f t="shared" si="93"/>
        <v>744</v>
      </c>
      <c r="Y859" s="979">
        <f>_xlfn.XLOOKUP($D859,Help2_FC!$D:$D,Help2_FC!V:V)</f>
        <v>0</v>
      </c>
      <c r="Z859" s="979">
        <f>_xlfn.XLOOKUP($D859,Help2_FC!$D:$D,Help2_FC!W:W)</f>
        <v>0</v>
      </c>
      <c r="AA859" s="979">
        <f>_xlfn.XLOOKUP($D859,Help2_FC!$D:$D,Help2_FC!X:X)</f>
        <v>0</v>
      </c>
      <c r="AB859" s="979">
        <f>_xlfn.XLOOKUP($D859,Help2_FC!$D:$D,Help2_FC!Y:Y)</f>
        <v>0</v>
      </c>
      <c r="AC859" s="979">
        <f>_xlfn.XLOOKUP($D859,Help2_FC!$D:$D,Help2_FC!Z:Z)</f>
        <v>0</v>
      </c>
      <c r="AD859" s="979">
        <f>_xlfn.XLOOKUP($D859,Help2_FC!$D:$D,Help2_FC!AA:AA)</f>
        <v>0</v>
      </c>
      <c r="AE859" s="979">
        <f>_xlfn.XLOOKUP($D859,Help2_FC!$D:$D,Help2_FC!AB:AB)</f>
        <v>0</v>
      </c>
      <c r="AF859" s="979">
        <f>_xlfn.XLOOKUP($D859,Help2_FC!$D:$D,Help2_FC!AC:AC)</f>
        <v>0</v>
      </c>
      <c r="AG859" s="979">
        <f>_xlfn.XLOOKUP($D859,Help2_FC!$D:$D,Help2_FC!AD:AD)</f>
        <v>0</v>
      </c>
      <c r="AH859" s="979">
        <f>_xlfn.XLOOKUP($D859,Help2_FC!$D:$D,Help2_FC!AE:AE)</f>
        <v>0</v>
      </c>
      <c r="AI859" s="979">
        <f>_xlfn.XLOOKUP($D859,Help2_FC!$D:$D,Help2_FC!AF:AF)</f>
        <v>0</v>
      </c>
      <c r="AJ859" s="979">
        <f>_xlfn.XLOOKUP($D859,Help2_FC!$D:$D,Help2_FC!AG:AG)</f>
        <v>0</v>
      </c>
      <c r="AK859" s="979">
        <f>_xlfn.XLOOKUP($D859,Help2_FC!$D:$D,Help2_FC!AH:AH)</f>
        <v>0</v>
      </c>
      <c r="AL859" s="979">
        <f>_xlfn.XLOOKUP($D859,Help2_FC!$D:$D,Help2_FC!AI:AI)</f>
        <v>0</v>
      </c>
      <c r="AM859" s="979">
        <f>_xlfn.XLOOKUP($D859,Help2_FC!$D:$D,Help2_FC!AJ:AJ)</f>
        <v>0</v>
      </c>
      <c r="AN859" s="979">
        <f>_xlfn.XLOOKUP($D859,Help2_FC!$D:$D,Help2_FC!AK:AK)</f>
        <v>0</v>
      </c>
    </row>
    <row r="860" spans="1:40" x14ac:dyDescent="0.2">
      <c r="A860" s="1">
        <v>45784</v>
      </c>
      <c r="B860">
        <f t="shared" si="96"/>
        <v>5</v>
      </c>
      <c r="C860">
        <f t="shared" si="97"/>
        <v>2025</v>
      </c>
      <c r="D860" s="872" t="str">
        <f t="shared" si="94"/>
        <v>05´2025</v>
      </c>
      <c r="F860" s="2">
        <f t="shared" si="95"/>
        <v>24</v>
      </c>
      <c r="G860" s="1483">
        <f t="shared" si="98"/>
        <v>3.2258064516129031E-2</v>
      </c>
      <c r="H860" s="5">
        <f t="shared" si="99"/>
        <v>1</v>
      </c>
      <c r="I860" s="995">
        <f>VLOOKUP($D860,Help2!$D$26:$T$37,5)</f>
        <v>0</v>
      </c>
      <c r="J860" s="979">
        <f>VLOOKUP($D860,Help2!$D$26:$T$37,6)</f>
        <v>0</v>
      </c>
      <c r="K860" s="979">
        <f>VLOOKUP($D860,Help2!$D$26:$T$37,7)</f>
        <v>0</v>
      </c>
      <c r="L860" s="979">
        <f>VLOOKUP($D860,Help2!$D$26:$T$37,8)</f>
        <v>0</v>
      </c>
      <c r="M860" s="979">
        <f>VLOOKUP($D860,Help2!$D$26:$T$37,9)</f>
        <v>0</v>
      </c>
      <c r="N860" s="979">
        <f>VLOOKUP($D860,Help2!$D$26:$T$37,10)</f>
        <v>0</v>
      </c>
      <c r="P860" s="979">
        <f>VLOOKUP($D860,Help2!$D$2:$T$25,3)</f>
        <v>744</v>
      </c>
      <c r="Q860" s="979">
        <f t="shared" si="93"/>
        <v>744</v>
      </c>
      <c r="Y860" s="979">
        <f>_xlfn.XLOOKUP($D860,Help2_FC!$D:$D,Help2_FC!V:V)</f>
        <v>0</v>
      </c>
      <c r="Z860" s="979">
        <f>_xlfn.XLOOKUP($D860,Help2_FC!$D:$D,Help2_FC!W:W)</f>
        <v>0</v>
      </c>
      <c r="AA860" s="979">
        <f>_xlfn.XLOOKUP($D860,Help2_FC!$D:$D,Help2_FC!X:X)</f>
        <v>0</v>
      </c>
      <c r="AB860" s="979">
        <f>_xlfn.XLOOKUP($D860,Help2_FC!$D:$D,Help2_FC!Y:Y)</f>
        <v>0</v>
      </c>
      <c r="AC860" s="979">
        <f>_xlfn.XLOOKUP($D860,Help2_FC!$D:$D,Help2_FC!Z:Z)</f>
        <v>0</v>
      </c>
      <c r="AD860" s="979">
        <f>_xlfn.XLOOKUP($D860,Help2_FC!$D:$D,Help2_FC!AA:AA)</f>
        <v>0</v>
      </c>
      <c r="AE860" s="979">
        <f>_xlfn.XLOOKUP($D860,Help2_FC!$D:$D,Help2_FC!AB:AB)</f>
        <v>0</v>
      </c>
      <c r="AF860" s="979">
        <f>_xlfn.XLOOKUP($D860,Help2_FC!$D:$D,Help2_FC!AC:AC)</f>
        <v>0</v>
      </c>
      <c r="AG860" s="979">
        <f>_xlfn.XLOOKUP($D860,Help2_FC!$D:$D,Help2_FC!AD:AD)</f>
        <v>0</v>
      </c>
      <c r="AH860" s="979">
        <f>_xlfn.XLOOKUP($D860,Help2_FC!$D:$D,Help2_FC!AE:AE)</f>
        <v>0</v>
      </c>
      <c r="AI860" s="979">
        <f>_xlfn.XLOOKUP($D860,Help2_FC!$D:$D,Help2_FC!AF:AF)</f>
        <v>0</v>
      </c>
      <c r="AJ860" s="979">
        <f>_xlfn.XLOOKUP($D860,Help2_FC!$D:$D,Help2_FC!AG:AG)</f>
        <v>0</v>
      </c>
      <c r="AK860" s="979">
        <f>_xlfn.XLOOKUP($D860,Help2_FC!$D:$D,Help2_FC!AH:AH)</f>
        <v>0</v>
      </c>
      <c r="AL860" s="979">
        <f>_xlfn.XLOOKUP($D860,Help2_FC!$D:$D,Help2_FC!AI:AI)</f>
        <v>0</v>
      </c>
      <c r="AM860" s="979">
        <f>_xlfn.XLOOKUP($D860,Help2_FC!$D:$D,Help2_FC!AJ:AJ)</f>
        <v>0</v>
      </c>
      <c r="AN860" s="979">
        <f>_xlfn.XLOOKUP($D860,Help2_FC!$D:$D,Help2_FC!AK:AK)</f>
        <v>0</v>
      </c>
    </row>
    <row r="861" spans="1:40" x14ac:dyDescent="0.2">
      <c r="A861" s="1">
        <v>45785</v>
      </c>
      <c r="B861">
        <f t="shared" si="96"/>
        <v>5</v>
      </c>
      <c r="C861">
        <f t="shared" si="97"/>
        <v>2025</v>
      </c>
      <c r="D861" s="872" t="str">
        <f t="shared" si="94"/>
        <v>05´2025</v>
      </c>
      <c r="F861" s="2">
        <f t="shared" si="95"/>
        <v>24</v>
      </c>
      <c r="G861" s="1483">
        <f t="shared" si="98"/>
        <v>3.2258064516129031E-2</v>
      </c>
      <c r="H861" s="5">
        <f t="shared" si="99"/>
        <v>1</v>
      </c>
      <c r="I861" s="995">
        <f>VLOOKUP($D861,Help2!$D$26:$T$37,5)</f>
        <v>0</v>
      </c>
      <c r="J861" s="979">
        <f>VLOOKUP($D861,Help2!$D$26:$T$37,6)</f>
        <v>0</v>
      </c>
      <c r="K861" s="979">
        <f>VLOOKUP($D861,Help2!$D$26:$T$37,7)</f>
        <v>0</v>
      </c>
      <c r="L861" s="979">
        <f>VLOOKUP($D861,Help2!$D$26:$T$37,8)</f>
        <v>0</v>
      </c>
      <c r="M861" s="979">
        <f>VLOOKUP($D861,Help2!$D$26:$T$37,9)</f>
        <v>0</v>
      </c>
      <c r="N861" s="979">
        <f>VLOOKUP($D861,Help2!$D$26:$T$37,10)</f>
        <v>0</v>
      </c>
      <c r="P861" s="979">
        <f>VLOOKUP($D861,Help2!$D$2:$T$25,3)</f>
        <v>744</v>
      </c>
      <c r="Q861" s="979">
        <f t="shared" si="93"/>
        <v>744</v>
      </c>
      <c r="Y861" s="979">
        <f>_xlfn.XLOOKUP($D861,Help2_FC!$D:$D,Help2_FC!V:V)</f>
        <v>0</v>
      </c>
      <c r="Z861" s="979">
        <f>_xlfn.XLOOKUP($D861,Help2_FC!$D:$D,Help2_FC!W:W)</f>
        <v>0</v>
      </c>
      <c r="AA861" s="979">
        <f>_xlfn.XLOOKUP($D861,Help2_FC!$D:$D,Help2_FC!X:X)</f>
        <v>0</v>
      </c>
      <c r="AB861" s="979">
        <f>_xlfn.XLOOKUP($D861,Help2_FC!$D:$D,Help2_FC!Y:Y)</f>
        <v>0</v>
      </c>
      <c r="AC861" s="979">
        <f>_xlfn.XLOOKUP($D861,Help2_FC!$D:$D,Help2_FC!Z:Z)</f>
        <v>0</v>
      </c>
      <c r="AD861" s="979">
        <f>_xlfn.XLOOKUP($D861,Help2_FC!$D:$D,Help2_FC!AA:AA)</f>
        <v>0</v>
      </c>
      <c r="AE861" s="979">
        <f>_xlfn.XLOOKUP($D861,Help2_FC!$D:$D,Help2_FC!AB:AB)</f>
        <v>0</v>
      </c>
      <c r="AF861" s="979">
        <f>_xlfn.XLOOKUP($D861,Help2_FC!$D:$D,Help2_FC!AC:AC)</f>
        <v>0</v>
      </c>
      <c r="AG861" s="979">
        <f>_xlfn.XLOOKUP($D861,Help2_FC!$D:$D,Help2_FC!AD:AD)</f>
        <v>0</v>
      </c>
      <c r="AH861" s="979">
        <f>_xlfn.XLOOKUP($D861,Help2_FC!$D:$D,Help2_FC!AE:AE)</f>
        <v>0</v>
      </c>
      <c r="AI861" s="979">
        <f>_xlfn.XLOOKUP($D861,Help2_FC!$D:$D,Help2_FC!AF:AF)</f>
        <v>0</v>
      </c>
      <c r="AJ861" s="979">
        <f>_xlfn.XLOOKUP($D861,Help2_FC!$D:$D,Help2_FC!AG:AG)</f>
        <v>0</v>
      </c>
      <c r="AK861" s="979">
        <f>_xlfn.XLOOKUP($D861,Help2_FC!$D:$D,Help2_FC!AH:AH)</f>
        <v>0</v>
      </c>
      <c r="AL861" s="979">
        <f>_xlfn.XLOOKUP($D861,Help2_FC!$D:$D,Help2_FC!AI:AI)</f>
        <v>0</v>
      </c>
      <c r="AM861" s="979">
        <f>_xlfn.XLOOKUP($D861,Help2_FC!$D:$D,Help2_FC!AJ:AJ)</f>
        <v>0</v>
      </c>
      <c r="AN861" s="979">
        <f>_xlfn.XLOOKUP($D861,Help2_FC!$D:$D,Help2_FC!AK:AK)</f>
        <v>0</v>
      </c>
    </row>
    <row r="862" spans="1:40" x14ac:dyDescent="0.2">
      <c r="A862" s="1">
        <v>45786</v>
      </c>
      <c r="B862">
        <f t="shared" si="96"/>
        <v>5</v>
      </c>
      <c r="C862">
        <f t="shared" si="97"/>
        <v>2025</v>
      </c>
      <c r="D862" s="872" t="str">
        <f t="shared" si="94"/>
        <v>05´2025</v>
      </c>
      <c r="F862" s="2">
        <f t="shared" si="95"/>
        <v>24</v>
      </c>
      <c r="G862" s="1483">
        <f t="shared" si="98"/>
        <v>3.2258064516129031E-2</v>
      </c>
      <c r="H862" s="5">
        <f t="shared" si="99"/>
        <v>1</v>
      </c>
      <c r="I862" s="995">
        <f>VLOOKUP($D862,Help2!$D$26:$T$37,5)</f>
        <v>0</v>
      </c>
      <c r="J862" s="979">
        <f>VLOOKUP($D862,Help2!$D$26:$T$37,6)</f>
        <v>0</v>
      </c>
      <c r="K862" s="979">
        <f>VLOOKUP($D862,Help2!$D$26:$T$37,7)</f>
        <v>0</v>
      </c>
      <c r="L862" s="979">
        <f>VLOOKUP($D862,Help2!$D$26:$T$37,8)</f>
        <v>0</v>
      </c>
      <c r="M862" s="979">
        <f>VLOOKUP($D862,Help2!$D$26:$T$37,9)</f>
        <v>0</v>
      </c>
      <c r="N862" s="979">
        <f>VLOOKUP($D862,Help2!$D$26:$T$37,10)</f>
        <v>0</v>
      </c>
      <c r="P862" s="979">
        <f>VLOOKUP($D862,Help2!$D$2:$T$25,3)</f>
        <v>744</v>
      </c>
      <c r="Q862" s="979">
        <f t="shared" si="93"/>
        <v>744</v>
      </c>
      <c r="Y862" s="979">
        <f>_xlfn.XLOOKUP($D862,Help2_FC!$D:$D,Help2_FC!V:V)</f>
        <v>0</v>
      </c>
      <c r="Z862" s="979">
        <f>_xlfn.XLOOKUP($D862,Help2_FC!$D:$D,Help2_FC!W:W)</f>
        <v>0</v>
      </c>
      <c r="AA862" s="979">
        <f>_xlfn.XLOOKUP($D862,Help2_FC!$D:$D,Help2_FC!X:X)</f>
        <v>0</v>
      </c>
      <c r="AB862" s="979">
        <f>_xlfn.XLOOKUP($D862,Help2_FC!$D:$D,Help2_FC!Y:Y)</f>
        <v>0</v>
      </c>
      <c r="AC862" s="979">
        <f>_xlfn.XLOOKUP($D862,Help2_FC!$D:$D,Help2_FC!Z:Z)</f>
        <v>0</v>
      </c>
      <c r="AD862" s="979">
        <f>_xlfn.XLOOKUP($D862,Help2_FC!$D:$D,Help2_FC!AA:AA)</f>
        <v>0</v>
      </c>
      <c r="AE862" s="979">
        <f>_xlfn.XLOOKUP($D862,Help2_FC!$D:$D,Help2_FC!AB:AB)</f>
        <v>0</v>
      </c>
      <c r="AF862" s="979">
        <f>_xlfn.XLOOKUP($D862,Help2_FC!$D:$D,Help2_FC!AC:AC)</f>
        <v>0</v>
      </c>
      <c r="AG862" s="979">
        <f>_xlfn.XLOOKUP($D862,Help2_FC!$D:$D,Help2_FC!AD:AD)</f>
        <v>0</v>
      </c>
      <c r="AH862" s="979">
        <f>_xlfn.XLOOKUP($D862,Help2_FC!$D:$D,Help2_FC!AE:AE)</f>
        <v>0</v>
      </c>
      <c r="AI862" s="979">
        <f>_xlfn.XLOOKUP($D862,Help2_FC!$D:$D,Help2_FC!AF:AF)</f>
        <v>0</v>
      </c>
      <c r="AJ862" s="979">
        <f>_xlfn.XLOOKUP($D862,Help2_FC!$D:$D,Help2_FC!AG:AG)</f>
        <v>0</v>
      </c>
      <c r="AK862" s="979">
        <f>_xlfn.XLOOKUP($D862,Help2_FC!$D:$D,Help2_FC!AH:AH)</f>
        <v>0</v>
      </c>
      <c r="AL862" s="979">
        <f>_xlfn.XLOOKUP($D862,Help2_FC!$D:$D,Help2_FC!AI:AI)</f>
        <v>0</v>
      </c>
      <c r="AM862" s="979">
        <f>_xlfn.XLOOKUP($D862,Help2_FC!$D:$D,Help2_FC!AJ:AJ)</f>
        <v>0</v>
      </c>
      <c r="AN862" s="979">
        <f>_xlfn.XLOOKUP($D862,Help2_FC!$D:$D,Help2_FC!AK:AK)</f>
        <v>0</v>
      </c>
    </row>
    <row r="863" spans="1:40" x14ac:dyDescent="0.2">
      <c r="A863" s="1">
        <v>45787</v>
      </c>
      <c r="B863">
        <f t="shared" si="96"/>
        <v>5</v>
      </c>
      <c r="C863">
        <f t="shared" si="97"/>
        <v>2025</v>
      </c>
      <c r="D863" s="872" t="str">
        <f t="shared" si="94"/>
        <v>05´2025</v>
      </c>
      <c r="F863" s="2">
        <f t="shared" si="95"/>
        <v>24</v>
      </c>
      <c r="G863" s="1483">
        <f t="shared" si="98"/>
        <v>3.2258064516129031E-2</v>
      </c>
      <c r="H863" s="5">
        <f t="shared" si="99"/>
        <v>1</v>
      </c>
      <c r="I863" s="995">
        <f>VLOOKUP($D863,Help2!$D$26:$T$37,5)</f>
        <v>0</v>
      </c>
      <c r="J863" s="979">
        <f>VLOOKUP($D863,Help2!$D$26:$T$37,6)</f>
        <v>0</v>
      </c>
      <c r="K863" s="979">
        <f>VLOOKUP($D863,Help2!$D$26:$T$37,7)</f>
        <v>0</v>
      </c>
      <c r="L863" s="979">
        <f>VLOOKUP($D863,Help2!$D$26:$T$37,8)</f>
        <v>0</v>
      </c>
      <c r="M863" s="979">
        <f>VLOOKUP($D863,Help2!$D$26:$T$37,9)</f>
        <v>0</v>
      </c>
      <c r="N863" s="979">
        <f>VLOOKUP($D863,Help2!$D$26:$T$37,10)</f>
        <v>0</v>
      </c>
      <c r="P863" s="979">
        <f>VLOOKUP($D863,Help2!$D$2:$T$25,3)</f>
        <v>744</v>
      </c>
      <c r="Q863" s="979">
        <f t="shared" si="93"/>
        <v>744</v>
      </c>
      <c r="Y863" s="979">
        <f>_xlfn.XLOOKUP($D863,Help2_FC!$D:$D,Help2_FC!V:V)</f>
        <v>0</v>
      </c>
      <c r="Z863" s="979">
        <f>_xlfn.XLOOKUP($D863,Help2_FC!$D:$D,Help2_FC!W:W)</f>
        <v>0</v>
      </c>
      <c r="AA863" s="979">
        <f>_xlfn.XLOOKUP($D863,Help2_FC!$D:$D,Help2_FC!X:X)</f>
        <v>0</v>
      </c>
      <c r="AB863" s="979">
        <f>_xlfn.XLOOKUP($D863,Help2_FC!$D:$D,Help2_FC!Y:Y)</f>
        <v>0</v>
      </c>
      <c r="AC863" s="979">
        <f>_xlfn.XLOOKUP($D863,Help2_FC!$D:$D,Help2_FC!Z:Z)</f>
        <v>0</v>
      </c>
      <c r="AD863" s="979">
        <f>_xlfn.XLOOKUP($D863,Help2_FC!$D:$D,Help2_FC!AA:AA)</f>
        <v>0</v>
      </c>
      <c r="AE863" s="979">
        <f>_xlfn.XLOOKUP($D863,Help2_FC!$D:$D,Help2_FC!AB:AB)</f>
        <v>0</v>
      </c>
      <c r="AF863" s="979">
        <f>_xlfn.XLOOKUP($D863,Help2_FC!$D:$D,Help2_FC!AC:AC)</f>
        <v>0</v>
      </c>
      <c r="AG863" s="979">
        <f>_xlfn.XLOOKUP($D863,Help2_FC!$D:$D,Help2_FC!AD:AD)</f>
        <v>0</v>
      </c>
      <c r="AH863" s="979">
        <f>_xlfn.XLOOKUP($D863,Help2_FC!$D:$D,Help2_FC!AE:AE)</f>
        <v>0</v>
      </c>
      <c r="AI863" s="979">
        <f>_xlfn.XLOOKUP($D863,Help2_FC!$D:$D,Help2_FC!AF:AF)</f>
        <v>0</v>
      </c>
      <c r="AJ863" s="979">
        <f>_xlfn.XLOOKUP($D863,Help2_FC!$D:$D,Help2_FC!AG:AG)</f>
        <v>0</v>
      </c>
      <c r="AK863" s="979">
        <f>_xlfn.XLOOKUP($D863,Help2_FC!$D:$D,Help2_FC!AH:AH)</f>
        <v>0</v>
      </c>
      <c r="AL863" s="979">
        <f>_xlfn.XLOOKUP($D863,Help2_FC!$D:$D,Help2_FC!AI:AI)</f>
        <v>0</v>
      </c>
      <c r="AM863" s="979">
        <f>_xlfn.XLOOKUP($D863,Help2_FC!$D:$D,Help2_FC!AJ:AJ)</f>
        <v>0</v>
      </c>
      <c r="AN863" s="979">
        <f>_xlfn.XLOOKUP($D863,Help2_FC!$D:$D,Help2_FC!AK:AK)</f>
        <v>0</v>
      </c>
    </row>
    <row r="864" spans="1:40" x14ac:dyDescent="0.2">
      <c r="A864" s="1">
        <v>45788</v>
      </c>
      <c r="B864">
        <f t="shared" si="96"/>
        <v>5</v>
      </c>
      <c r="C864">
        <f t="shared" si="97"/>
        <v>2025</v>
      </c>
      <c r="D864" s="872" t="str">
        <f t="shared" si="94"/>
        <v>05´2025</v>
      </c>
      <c r="F864" s="2">
        <f t="shared" si="95"/>
        <v>24</v>
      </c>
      <c r="G864" s="1483">
        <f t="shared" si="98"/>
        <v>3.2258064516129031E-2</v>
      </c>
      <c r="H864" s="5">
        <f t="shared" si="99"/>
        <v>1</v>
      </c>
      <c r="I864" s="995">
        <f>VLOOKUP($D864,Help2!$D$26:$T$37,5)</f>
        <v>0</v>
      </c>
      <c r="J864" s="979">
        <f>VLOOKUP($D864,Help2!$D$26:$T$37,6)</f>
        <v>0</v>
      </c>
      <c r="K864" s="979">
        <f>VLOOKUP($D864,Help2!$D$26:$T$37,7)</f>
        <v>0</v>
      </c>
      <c r="L864" s="979">
        <f>VLOOKUP($D864,Help2!$D$26:$T$37,8)</f>
        <v>0</v>
      </c>
      <c r="M864" s="979">
        <f>VLOOKUP($D864,Help2!$D$26:$T$37,9)</f>
        <v>0</v>
      </c>
      <c r="N864" s="979">
        <f>VLOOKUP($D864,Help2!$D$26:$T$37,10)</f>
        <v>0</v>
      </c>
      <c r="P864" s="979">
        <f>VLOOKUP($D864,Help2!$D$2:$T$25,3)</f>
        <v>744</v>
      </c>
      <c r="Q864" s="979">
        <f t="shared" si="93"/>
        <v>744</v>
      </c>
      <c r="Y864" s="979">
        <f>_xlfn.XLOOKUP($D864,Help2_FC!$D:$D,Help2_FC!V:V)</f>
        <v>0</v>
      </c>
      <c r="Z864" s="979">
        <f>_xlfn.XLOOKUP($D864,Help2_FC!$D:$D,Help2_FC!W:W)</f>
        <v>0</v>
      </c>
      <c r="AA864" s="979">
        <f>_xlfn.XLOOKUP($D864,Help2_FC!$D:$D,Help2_FC!X:X)</f>
        <v>0</v>
      </c>
      <c r="AB864" s="979">
        <f>_xlfn.XLOOKUP($D864,Help2_FC!$D:$D,Help2_FC!Y:Y)</f>
        <v>0</v>
      </c>
      <c r="AC864" s="979">
        <f>_xlfn.XLOOKUP($D864,Help2_FC!$D:$D,Help2_FC!Z:Z)</f>
        <v>0</v>
      </c>
      <c r="AD864" s="979">
        <f>_xlfn.XLOOKUP($D864,Help2_FC!$D:$D,Help2_FC!AA:AA)</f>
        <v>0</v>
      </c>
      <c r="AE864" s="979">
        <f>_xlfn.XLOOKUP($D864,Help2_FC!$D:$D,Help2_FC!AB:AB)</f>
        <v>0</v>
      </c>
      <c r="AF864" s="979">
        <f>_xlfn.XLOOKUP($D864,Help2_FC!$D:$D,Help2_FC!AC:AC)</f>
        <v>0</v>
      </c>
      <c r="AG864" s="979">
        <f>_xlfn.XLOOKUP($D864,Help2_FC!$D:$D,Help2_FC!AD:AD)</f>
        <v>0</v>
      </c>
      <c r="AH864" s="979">
        <f>_xlfn.XLOOKUP($D864,Help2_FC!$D:$D,Help2_FC!AE:AE)</f>
        <v>0</v>
      </c>
      <c r="AI864" s="979">
        <f>_xlfn.XLOOKUP($D864,Help2_FC!$D:$D,Help2_FC!AF:AF)</f>
        <v>0</v>
      </c>
      <c r="AJ864" s="979">
        <f>_xlfn.XLOOKUP($D864,Help2_FC!$D:$D,Help2_FC!AG:AG)</f>
        <v>0</v>
      </c>
      <c r="AK864" s="979">
        <f>_xlfn.XLOOKUP($D864,Help2_FC!$D:$D,Help2_FC!AH:AH)</f>
        <v>0</v>
      </c>
      <c r="AL864" s="979">
        <f>_xlfn.XLOOKUP($D864,Help2_FC!$D:$D,Help2_FC!AI:AI)</f>
        <v>0</v>
      </c>
      <c r="AM864" s="979">
        <f>_xlfn.XLOOKUP($D864,Help2_FC!$D:$D,Help2_FC!AJ:AJ)</f>
        <v>0</v>
      </c>
      <c r="AN864" s="979">
        <f>_xlfn.XLOOKUP($D864,Help2_FC!$D:$D,Help2_FC!AK:AK)</f>
        <v>0</v>
      </c>
    </row>
    <row r="865" spans="1:40" x14ac:dyDescent="0.2">
      <c r="A865" s="1">
        <v>45789</v>
      </c>
      <c r="B865">
        <f t="shared" si="96"/>
        <v>5</v>
      </c>
      <c r="C865">
        <f t="shared" si="97"/>
        <v>2025</v>
      </c>
      <c r="D865" s="872" t="str">
        <f t="shared" si="94"/>
        <v>05´2025</v>
      </c>
      <c r="F865" s="2">
        <f t="shared" si="95"/>
        <v>24</v>
      </c>
      <c r="G865" s="1483">
        <f t="shared" si="98"/>
        <v>3.2258064516129031E-2</v>
      </c>
      <c r="H865" s="5">
        <f t="shared" si="99"/>
        <v>1</v>
      </c>
      <c r="I865" s="995">
        <f>VLOOKUP($D865,Help2!$D$26:$T$37,5)</f>
        <v>0</v>
      </c>
      <c r="J865" s="979">
        <f>VLOOKUP($D865,Help2!$D$26:$T$37,6)</f>
        <v>0</v>
      </c>
      <c r="K865" s="979">
        <f>VLOOKUP($D865,Help2!$D$26:$T$37,7)</f>
        <v>0</v>
      </c>
      <c r="L865" s="979">
        <f>VLOOKUP($D865,Help2!$D$26:$T$37,8)</f>
        <v>0</v>
      </c>
      <c r="M865" s="979">
        <f>VLOOKUP($D865,Help2!$D$26:$T$37,9)</f>
        <v>0</v>
      </c>
      <c r="N865" s="979">
        <f>VLOOKUP($D865,Help2!$D$26:$T$37,10)</f>
        <v>0</v>
      </c>
      <c r="P865" s="979">
        <f>VLOOKUP($D865,Help2!$D$2:$T$25,3)</f>
        <v>744</v>
      </c>
      <c r="Q865" s="979">
        <f t="shared" si="93"/>
        <v>744</v>
      </c>
      <c r="Y865" s="979">
        <f>_xlfn.XLOOKUP($D865,Help2_FC!$D:$D,Help2_FC!V:V)</f>
        <v>0</v>
      </c>
      <c r="Z865" s="979">
        <f>_xlfn.XLOOKUP($D865,Help2_FC!$D:$D,Help2_FC!W:W)</f>
        <v>0</v>
      </c>
      <c r="AA865" s="979">
        <f>_xlfn.XLOOKUP($D865,Help2_FC!$D:$D,Help2_FC!X:X)</f>
        <v>0</v>
      </c>
      <c r="AB865" s="979">
        <f>_xlfn.XLOOKUP($D865,Help2_FC!$D:$D,Help2_FC!Y:Y)</f>
        <v>0</v>
      </c>
      <c r="AC865" s="979">
        <f>_xlfn.XLOOKUP($D865,Help2_FC!$D:$D,Help2_FC!Z:Z)</f>
        <v>0</v>
      </c>
      <c r="AD865" s="979">
        <f>_xlfn.XLOOKUP($D865,Help2_FC!$D:$D,Help2_FC!AA:AA)</f>
        <v>0</v>
      </c>
      <c r="AE865" s="979">
        <f>_xlfn.XLOOKUP($D865,Help2_FC!$D:$D,Help2_FC!AB:AB)</f>
        <v>0</v>
      </c>
      <c r="AF865" s="979">
        <f>_xlfn.XLOOKUP($D865,Help2_FC!$D:$D,Help2_FC!AC:AC)</f>
        <v>0</v>
      </c>
      <c r="AG865" s="979">
        <f>_xlfn.XLOOKUP($D865,Help2_FC!$D:$D,Help2_FC!AD:AD)</f>
        <v>0</v>
      </c>
      <c r="AH865" s="979">
        <f>_xlfn.XLOOKUP($D865,Help2_FC!$D:$D,Help2_FC!AE:AE)</f>
        <v>0</v>
      </c>
      <c r="AI865" s="979">
        <f>_xlfn.XLOOKUP($D865,Help2_FC!$D:$D,Help2_FC!AF:AF)</f>
        <v>0</v>
      </c>
      <c r="AJ865" s="979">
        <f>_xlfn.XLOOKUP($D865,Help2_FC!$D:$D,Help2_FC!AG:AG)</f>
        <v>0</v>
      </c>
      <c r="AK865" s="979">
        <f>_xlfn.XLOOKUP($D865,Help2_FC!$D:$D,Help2_FC!AH:AH)</f>
        <v>0</v>
      </c>
      <c r="AL865" s="979">
        <f>_xlfn.XLOOKUP($D865,Help2_FC!$D:$D,Help2_FC!AI:AI)</f>
        <v>0</v>
      </c>
      <c r="AM865" s="979">
        <f>_xlfn.XLOOKUP($D865,Help2_FC!$D:$D,Help2_FC!AJ:AJ)</f>
        <v>0</v>
      </c>
      <c r="AN865" s="979">
        <f>_xlfn.XLOOKUP($D865,Help2_FC!$D:$D,Help2_FC!AK:AK)</f>
        <v>0</v>
      </c>
    </row>
    <row r="866" spans="1:40" x14ac:dyDescent="0.2">
      <c r="A866" s="1">
        <v>45790</v>
      </c>
      <c r="B866">
        <f t="shared" si="96"/>
        <v>5</v>
      </c>
      <c r="C866">
        <f t="shared" si="97"/>
        <v>2025</v>
      </c>
      <c r="D866" s="872" t="str">
        <f t="shared" si="94"/>
        <v>05´2025</v>
      </c>
      <c r="F866" s="2">
        <f t="shared" si="95"/>
        <v>24</v>
      </c>
      <c r="G866" s="1483">
        <f t="shared" si="98"/>
        <v>3.2258064516129031E-2</v>
      </c>
      <c r="H866" s="5">
        <f t="shared" si="99"/>
        <v>1</v>
      </c>
      <c r="I866" s="995">
        <f>VLOOKUP($D866,Help2!$D$26:$T$37,5)</f>
        <v>0</v>
      </c>
      <c r="J866" s="979">
        <f>VLOOKUP($D866,Help2!$D$26:$T$37,6)</f>
        <v>0</v>
      </c>
      <c r="K866" s="979">
        <f>VLOOKUP($D866,Help2!$D$26:$T$37,7)</f>
        <v>0</v>
      </c>
      <c r="L866" s="979">
        <f>VLOOKUP($D866,Help2!$D$26:$T$37,8)</f>
        <v>0</v>
      </c>
      <c r="M866" s="979">
        <f>VLOOKUP($D866,Help2!$D$26:$T$37,9)</f>
        <v>0</v>
      </c>
      <c r="N866" s="979">
        <f>VLOOKUP($D866,Help2!$D$26:$T$37,10)</f>
        <v>0</v>
      </c>
      <c r="P866" s="979">
        <f>VLOOKUP($D866,Help2!$D$2:$T$25,3)</f>
        <v>744</v>
      </c>
      <c r="Q866" s="979">
        <f t="shared" si="93"/>
        <v>744</v>
      </c>
      <c r="Y866" s="979">
        <f>_xlfn.XLOOKUP($D866,Help2_FC!$D:$D,Help2_FC!V:V)</f>
        <v>0</v>
      </c>
      <c r="Z866" s="979">
        <f>_xlfn.XLOOKUP($D866,Help2_FC!$D:$D,Help2_FC!W:W)</f>
        <v>0</v>
      </c>
      <c r="AA866" s="979">
        <f>_xlfn.XLOOKUP($D866,Help2_FC!$D:$D,Help2_FC!X:X)</f>
        <v>0</v>
      </c>
      <c r="AB866" s="979">
        <f>_xlfn.XLOOKUP($D866,Help2_FC!$D:$D,Help2_FC!Y:Y)</f>
        <v>0</v>
      </c>
      <c r="AC866" s="979">
        <f>_xlfn.XLOOKUP($D866,Help2_FC!$D:$D,Help2_FC!Z:Z)</f>
        <v>0</v>
      </c>
      <c r="AD866" s="979">
        <f>_xlfn.XLOOKUP($D866,Help2_FC!$D:$D,Help2_FC!AA:AA)</f>
        <v>0</v>
      </c>
      <c r="AE866" s="979">
        <f>_xlfn.XLOOKUP($D866,Help2_FC!$D:$D,Help2_FC!AB:AB)</f>
        <v>0</v>
      </c>
      <c r="AF866" s="979">
        <f>_xlfn.XLOOKUP($D866,Help2_FC!$D:$D,Help2_FC!AC:AC)</f>
        <v>0</v>
      </c>
      <c r="AG866" s="979">
        <f>_xlfn.XLOOKUP($D866,Help2_FC!$D:$D,Help2_FC!AD:AD)</f>
        <v>0</v>
      </c>
      <c r="AH866" s="979">
        <f>_xlfn.XLOOKUP($D866,Help2_FC!$D:$D,Help2_FC!AE:AE)</f>
        <v>0</v>
      </c>
      <c r="AI866" s="979">
        <f>_xlfn.XLOOKUP($D866,Help2_FC!$D:$D,Help2_FC!AF:AF)</f>
        <v>0</v>
      </c>
      <c r="AJ866" s="979">
        <f>_xlfn.XLOOKUP($D866,Help2_FC!$D:$D,Help2_FC!AG:AG)</f>
        <v>0</v>
      </c>
      <c r="AK866" s="979">
        <f>_xlfn.XLOOKUP($D866,Help2_FC!$D:$D,Help2_FC!AH:AH)</f>
        <v>0</v>
      </c>
      <c r="AL866" s="979">
        <f>_xlfn.XLOOKUP($D866,Help2_FC!$D:$D,Help2_FC!AI:AI)</f>
        <v>0</v>
      </c>
      <c r="AM866" s="979">
        <f>_xlfn.XLOOKUP($D866,Help2_FC!$D:$D,Help2_FC!AJ:AJ)</f>
        <v>0</v>
      </c>
      <c r="AN866" s="979">
        <f>_xlfn.XLOOKUP($D866,Help2_FC!$D:$D,Help2_FC!AK:AK)</f>
        <v>0</v>
      </c>
    </row>
    <row r="867" spans="1:40" x14ac:dyDescent="0.2">
      <c r="A867" s="1">
        <v>45791</v>
      </c>
      <c r="B867">
        <f t="shared" si="96"/>
        <v>5</v>
      </c>
      <c r="C867">
        <f t="shared" si="97"/>
        <v>2025</v>
      </c>
      <c r="D867" s="872" t="str">
        <f t="shared" si="94"/>
        <v>05´2025</v>
      </c>
      <c r="F867" s="2">
        <f t="shared" si="95"/>
        <v>24</v>
      </c>
      <c r="G867" s="1483">
        <f t="shared" si="98"/>
        <v>3.2258064516129031E-2</v>
      </c>
      <c r="H867" s="5">
        <f t="shared" si="99"/>
        <v>1</v>
      </c>
      <c r="I867" s="995">
        <f>VLOOKUP($D867,Help2!$D$26:$T$37,5)</f>
        <v>0</v>
      </c>
      <c r="J867" s="979">
        <f>VLOOKUP($D867,Help2!$D$26:$T$37,6)</f>
        <v>0</v>
      </c>
      <c r="K867" s="979">
        <f>VLOOKUP($D867,Help2!$D$26:$T$37,7)</f>
        <v>0</v>
      </c>
      <c r="L867" s="979">
        <f>VLOOKUP($D867,Help2!$D$26:$T$37,8)</f>
        <v>0</v>
      </c>
      <c r="M867" s="979">
        <f>VLOOKUP($D867,Help2!$D$26:$T$37,9)</f>
        <v>0</v>
      </c>
      <c r="N867" s="979">
        <f>VLOOKUP($D867,Help2!$D$26:$T$37,10)</f>
        <v>0</v>
      </c>
      <c r="P867" s="979">
        <f>VLOOKUP($D867,Help2!$D$2:$T$25,3)</f>
        <v>744</v>
      </c>
      <c r="Q867" s="979">
        <f t="shared" si="93"/>
        <v>744</v>
      </c>
      <c r="Y867" s="979">
        <f>_xlfn.XLOOKUP($D867,Help2_FC!$D:$D,Help2_FC!V:V)</f>
        <v>0</v>
      </c>
      <c r="Z867" s="979">
        <f>_xlfn.XLOOKUP($D867,Help2_FC!$D:$D,Help2_FC!W:W)</f>
        <v>0</v>
      </c>
      <c r="AA867" s="979">
        <f>_xlfn.XLOOKUP($D867,Help2_FC!$D:$D,Help2_FC!X:X)</f>
        <v>0</v>
      </c>
      <c r="AB867" s="979">
        <f>_xlfn.XLOOKUP($D867,Help2_FC!$D:$D,Help2_FC!Y:Y)</f>
        <v>0</v>
      </c>
      <c r="AC867" s="979">
        <f>_xlfn.XLOOKUP($D867,Help2_FC!$D:$D,Help2_FC!Z:Z)</f>
        <v>0</v>
      </c>
      <c r="AD867" s="979">
        <f>_xlfn.XLOOKUP($D867,Help2_FC!$D:$D,Help2_FC!AA:AA)</f>
        <v>0</v>
      </c>
      <c r="AE867" s="979">
        <f>_xlfn.XLOOKUP($D867,Help2_FC!$D:$D,Help2_FC!AB:AB)</f>
        <v>0</v>
      </c>
      <c r="AF867" s="979">
        <f>_xlfn.XLOOKUP($D867,Help2_FC!$D:$D,Help2_FC!AC:AC)</f>
        <v>0</v>
      </c>
      <c r="AG867" s="979">
        <f>_xlfn.XLOOKUP($D867,Help2_FC!$D:$D,Help2_FC!AD:AD)</f>
        <v>0</v>
      </c>
      <c r="AH867" s="979">
        <f>_xlfn.XLOOKUP($D867,Help2_FC!$D:$D,Help2_FC!AE:AE)</f>
        <v>0</v>
      </c>
      <c r="AI867" s="979">
        <f>_xlfn.XLOOKUP($D867,Help2_FC!$D:$D,Help2_FC!AF:AF)</f>
        <v>0</v>
      </c>
      <c r="AJ867" s="979">
        <f>_xlfn.XLOOKUP($D867,Help2_FC!$D:$D,Help2_FC!AG:AG)</f>
        <v>0</v>
      </c>
      <c r="AK867" s="979">
        <f>_xlfn.XLOOKUP($D867,Help2_FC!$D:$D,Help2_FC!AH:AH)</f>
        <v>0</v>
      </c>
      <c r="AL867" s="979">
        <f>_xlfn.XLOOKUP($D867,Help2_FC!$D:$D,Help2_FC!AI:AI)</f>
        <v>0</v>
      </c>
      <c r="AM867" s="979">
        <f>_xlfn.XLOOKUP($D867,Help2_FC!$D:$D,Help2_FC!AJ:AJ)</f>
        <v>0</v>
      </c>
      <c r="AN867" s="979">
        <f>_xlfn.XLOOKUP($D867,Help2_FC!$D:$D,Help2_FC!AK:AK)</f>
        <v>0</v>
      </c>
    </row>
    <row r="868" spans="1:40" x14ac:dyDescent="0.2">
      <c r="A868" s="1">
        <v>45792</v>
      </c>
      <c r="B868">
        <f t="shared" si="96"/>
        <v>5</v>
      </c>
      <c r="C868">
        <f t="shared" si="97"/>
        <v>2025</v>
      </c>
      <c r="D868" s="872" t="str">
        <f t="shared" si="94"/>
        <v>05´2025</v>
      </c>
      <c r="F868" s="2">
        <f t="shared" si="95"/>
        <v>24</v>
      </c>
      <c r="G868" s="1483">
        <f t="shared" si="98"/>
        <v>3.2258064516129031E-2</v>
      </c>
      <c r="H868" s="5">
        <f t="shared" si="99"/>
        <v>1</v>
      </c>
      <c r="I868" s="995">
        <f>VLOOKUP($D868,Help2!$D$26:$T$37,5)</f>
        <v>0</v>
      </c>
      <c r="J868" s="979">
        <f>VLOOKUP($D868,Help2!$D$26:$T$37,6)</f>
        <v>0</v>
      </c>
      <c r="K868" s="979">
        <f>VLOOKUP($D868,Help2!$D$26:$T$37,7)</f>
        <v>0</v>
      </c>
      <c r="L868" s="979">
        <f>VLOOKUP($D868,Help2!$D$26:$T$37,8)</f>
        <v>0</v>
      </c>
      <c r="M868" s="979">
        <f>VLOOKUP($D868,Help2!$D$26:$T$37,9)</f>
        <v>0</v>
      </c>
      <c r="N868" s="979">
        <f>VLOOKUP($D868,Help2!$D$26:$T$37,10)</f>
        <v>0</v>
      </c>
      <c r="P868" s="979">
        <f>VLOOKUP($D868,Help2!$D$2:$T$25,3)</f>
        <v>744</v>
      </c>
      <c r="Q868" s="979">
        <f t="shared" si="93"/>
        <v>744</v>
      </c>
      <c r="Y868" s="979">
        <f>_xlfn.XLOOKUP($D868,Help2_FC!$D:$D,Help2_FC!V:V)</f>
        <v>0</v>
      </c>
      <c r="Z868" s="979">
        <f>_xlfn.XLOOKUP($D868,Help2_FC!$D:$D,Help2_FC!W:W)</f>
        <v>0</v>
      </c>
      <c r="AA868" s="979">
        <f>_xlfn.XLOOKUP($D868,Help2_FC!$D:$D,Help2_FC!X:X)</f>
        <v>0</v>
      </c>
      <c r="AB868" s="979">
        <f>_xlfn.XLOOKUP($D868,Help2_FC!$D:$D,Help2_FC!Y:Y)</f>
        <v>0</v>
      </c>
      <c r="AC868" s="979">
        <f>_xlfn.XLOOKUP($D868,Help2_FC!$D:$D,Help2_FC!Z:Z)</f>
        <v>0</v>
      </c>
      <c r="AD868" s="979">
        <f>_xlfn.XLOOKUP($D868,Help2_FC!$D:$D,Help2_FC!AA:AA)</f>
        <v>0</v>
      </c>
      <c r="AE868" s="979">
        <f>_xlfn.XLOOKUP($D868,Help2_FC!$D:$D,Help2_FC!AB:AB)</f>
        <v>0</v>
      </c>
      <c r="AF868" s="979">
        <f>_xlfn.XLOOKUP($D868,Help2_FC!$D:$D,Help2_FC!AC:AC)</f>
        <v>0</v>
      </c>
      <c r="AG868" s="979">
        <f>_xlfn.XLOOKUP($D868,Help2_FC!$D:$D,Help2_FC!AD:AD)</f>
        <v>0</v>
      </c>
      <c r="AH868" s="979">
        <f>_xlfn.XLOOKUP($D868,Help2_FC!$D:$D,Help2_FC!AE:AE)</f>
        <v>0</v>
      </c>
      <c r="AI868" s="979">
        <f>_xlfn.XLOOKUP($D868,Help2_FC!$D:$D,Help2_FC!AF:AF)</f>
        <v>0</v>
      </c>
      <c r="AJ868" s="979">
        <f>_xlfn.XLOOKUP($D868,Help2_FC!$D:$D,Help2_FC!AG:AG)</f>
        <v>0</v>
      </c>
      <c r="AK868" s="979">
        <f>_xlfn.XLOOKUP($D868,Help2_FC!$D:$D,Help2_FC!AH:AH)</f>
        <v>0</v>
      </c>
      <c r="AL868" s="979">
        <f>_xlfn.XLOOKUP($D868,Help2_FC!$D:$D,Help2_FC!AI:AI)</f>
        <v>0</v>
      </c>
      <c r="AM868" s="979">
        <f>_xlfn.XLOOKUP($D868,Help2_FC!$D:$D,Help2_FC!AJ:AJ)</f>
        <v>0</v>
      </c>
      <c r="AN868" s="979">
        <f>_xlfn.XLOOKUP($D868,Help2_FC!$D:$D,Help2_FC!AK:AK)</f>
        <v>0</v>
      </c>
    </row>
    <row r="869" spans="1:40" x14ac:dyDescent="0.2">
      <c r="A869" s="1">
        <v>45793</v>
      </c>
      <c r="B869">
        <f t="shared" si="96"/>
        <v>5</v>
      </c>
      <c r="C869">
        <f t="shared" si="97"/>
        <v>2025</v>
      </c>
      <c r="D869" s="872" t="str">
        <f t="shared" si="94"/>
        <v>05´2025</v>
      </c>
      <c r="F869" s="2">
        <f t="shared" si="95"/>
        <v>24</v>
      </c>
      <c r="G869" s="1483">
        <f t="shared" si="98"/>
        <v>3.2258064516129031E-2</v>
      </c>
      <c r="H869" s="5">
        <f t="shared" si="99"/>
        <v>1</v>
      </c>
      <c r="I869" s="995">
        <f>VLOOKUP($D869,Help2!$D$26:$T$37,5)</f>
        <v>0</v>
      </c>
      <c r="J869" s="979">
        <f>VLOOKUP($D869,Help2!$D$26:$T$37,6)</f>
        <v>0</v>
      </c>
      <c r="K869" s="979">
        <f>VLOOKUP($D869,Help2!$D$26:$T$37,7)</f>
        <v>0</v>
      </c>
      <c r="L869" s="979">
        <f>VLOOKUP($D869,Help2!$D$26:$T$37,8)</f>
        <v>0</v>
      </c>
      <c r="M869" s="979">
        <f>VLOOKUP($D869,Help2!$D$26:$T$37,9)</f>
        <v>0</v>
      </c>
      <c r="N869" s="979">
        <f>VLOOKUP($D869,Help2!$D$26:$T$37,10)</f>
        <v>0</v>
      </c>
      <c r="P869" s="979">
        <f>VLOOKUP($D869,Help2!$D$2:$T$25,3)</f>
        <v>744</v>
      </c>
      <c r="Q869" s="979">
        <f t="shared" si="93"/>
        <v>744</v>
      </c>
      <c r="Y869" s="979">
        <f>_xlfn.XLOOKUP($D869,Help2_FC!$D:$D,Help2_FC!V:V)</f>
        <v>0</v>
      </c>
      <c r="Z869" s="979">
        <f>_xlfn.XLOOKUP($D869,Help2_FC!$D:$D,Help2_FC!W:W)</f>
        <v>0</v>
      </c>
      <c r="AA869" s="979">
        <f>_xlfn.XLOOKUP($D869,Help2_FC!$D:$D,Help2_FC!X:X)</f>
        <v>0</v>
      </c>
      <c r="AB869" s="979">
        <f>_xlfn.XLOOKUP($D869,Help2_FC!$D:$D,Help2_FC!Y:Y)</f>
        <v>0</v>
      </c>
      <c r="AC869" s="979">
        <f>_xlfn.XLOOKUP($D869,Help2_FC!$D:$D,Help2_FC!Z:Z)</f>
        <v>0</v>
      </c>
      <c r="AD869" s="979">
        <f>_xlfn.XLOOKUP($D869,Help2_FC!$D:$D,Help2_FC!AA:AA)</f>
        <v>0</v>
      </c>
      <c r="AE869" s="979">
        <f>_xlfn.XLOOKUP($D869,Help2_FC!$D:$D,Help2_FC!AB:AB)</f>
        <v>0</v>
      </c>
      <c r="AF869" s="979">
        <f>_xlfn.XLOOKUP($D869,Help2_FC!$D:$D,Help2_FC!AC:AC)</f>
        <v>0</v>
      </c>
      <c r="AG869" s="979">
        <f>_xlfn.XLOOKUP($D869,Help2_FC!$D:$D,Help2_FC!AD:AD)</f>
        <v>0</v>
      </c>
      <c r="AH869" s="979">
        <f>_xlfn.XLOOKUP($D869,Help2_FC!$D:$D,Help2_FC!AE:AE)</f>
        <v>0</v>
      </c>
      <c r="AI869" s="979">
        <f>_xlfn.XLOOKUP($D869,Help2_FC!$D:$D,Help2_FC!AF:AF)</f>
        <v>0</v>
      </c>
      <c r="AJ869" s="979">
        <f>_xlfn.XLOOKUP($D869,Help2_FC!$D:$D,Help2_FC!AG:AG)</f>
        <v>0</v>
      </c>
      <c r="AK869" s="979">
        <f>_xlfn.XLOOKUP($D869,Help2_FC!$D:$D,Help2_FC!AH:AH)</f>
        <v>0</v>
      </c>
      <c r="AL869" s="979">
        <f>_xlfn.XLOOKUP($D869,Help2_FC!$D:$D,Help2_FC!AI:AI)</f>
        <v>0</v>
      </c>
      <c r="AM869" s="979">
        <f>_xlfn.XLOOKUP($D869,Help2_FC!$D:$D,Help2_FC!AJ:AJ)</f>
        <v>0</v>
      </c>
      <c r="AN869" s="979">
        <f>_xlfn.XLOOKUP($D869,Help2_FC!$D:$D,Help2_FC!AK:AK)</f>
        <v>0</v>
      </c>
    </row>
    <row r="870" spans="1:40" x14ac:dyDescent="0.2">
      <c r="A870" s="1">
        <v>45794</v>
      </c>
      <c r="B870">
        <f t="shared" si="96"/>
        <v>5</v>
      </c>
      <c r="C870">
        <f t="shared" si="97"/>
        <v>2025</v>
      </c>
      <c r="D870" s="872" t="str">
        <f t="shared" si="94"/>
        <v>05´2025</v>
      </c>
      <c r="F870" s="2">
        <f t="shared" si="95"/>
        <v>24</v>
      </c>
      <c r="G870" s="1483">
        <f t="shared" si="98"/>
        <v>3.2258064516129031E-2</v>
      </c>
      <c r="H870" s="5">
        <f t="shared" si="99"/>
        <v>1</v>
      </c>
      <c r="I870" s="995">
        <f>VLOOKUP($D870,Help2!$D$26:$T$37,5)</f>
        <v>0</v>
      </c>
      <c r="J870" s="979">
        <f>VLOOKUP($D870,Help2!$D$26:$T$37,6)</f>
        <v>0</v>
      </c>
      <c r="K870" s="979">
        <f>VLOOKUP($D870,Help2!$D$26:$T$37,7)</f>
        <v>0</v>
      </c>
      <c r="L870" s="979">
        <f>VLOOKUP($D870,Help2!$D$26:$T$37,8)</f>
        <v>0</v>
      </c>
      <c r="M870" s="979">
        <f>VLOOKUP($D870,Help2!$D$26:$T$37,9)</f>
        <v>0</v>
      </c>
      <c r="N870" s="979">
        <f>VLOOKUP($D870,Help2!$D$26:$T$37,10)</f>
        <v>0</v>
      </c>
      <c r="P870" s="979">
        <f>VLOOKUP($D870,Help2!$D$2:$T$25,3)</f>
        <v>744</v>
      </c>
      <c r="Q870" s="979">
        <f t="shared" si="93"/>
        <v>744</v>
      </c>
      <c r="Y870" s="979">
        <f>_xlfn.XLOOKUP($D870,Help2_FC!$D:$D,Help2_FC!V:V)</f>
        <v>0</v>
      </c>
      <c r="Z870" s="979">
        <f>_xlfn.XLOOKUP($D870,Help2_FC!$D:$D,Help2_FC!W:W)</f>
        <v>0</v>
      </c>
      <c r="AA870" s="979">
        <f>_xlfn.XLOOKUP($D870,Help2_FC!$D:$D,Help2_FC!X:X)</f>
        <v>0</v>
      </c>
      <c r="AB870" s="979">
        <f>_xlfn.XLOOKUP($D870,Help2_FC!$D:$D,Help2_FC!Y:Y)</f>
        <v>0</v>
      </c>
      <c r="AC870" s="979">
        <f>_xlfn.XLOOKUP($D870,Help2_FC!$D:$D,Help2_FC!Z:Z)</f>
        <v>0</v>
      </c>
      <c r="AD870" s="979">
        <f>_xlfn.XLOOKUP($D870,Help2_FC!$D:$D,Help2_FC!AA:AA)</f>
        <v>0</v>
      </c>
      <c r="AE870" s="979">
        <f>_xlfn.XLOOKUP($D870,Help2_FC!$D:$D,Help2_FC!AB:AB)</f>
        <v>0</v>
      </c>
      <c r="AF870" s="979">
        <f>_xlfn.XLOOKUP($D870,Help2_FC!$D:$D,Help2_FC!AC:AC)</f>
        <v>0</v>
      </c>
      <c r="AG870" s="979">
        <f>_xlfn.XLOOKUP($D870,Help2_FC!$D:$D,Help2_FC!AD:AD)</f>
        <v>0</v>
      </c>
      <c r="AH870" s="979">
        <f>_xlfn.XLOOKUP($D870,Help2_FC!$D:$D,Help2_FC!AE:AE)</f>
        <v>0</v>
      </c>
      <c r="AI870" s="979">
        <f>_xlfn.XLOOKUP($D870,Help2_FC!$D:$D,Help2_FC!AF:AF)</f>
        <v>0</v>
      </c>
      <c r="AJ870" s="979">
        <f>_xlfn.XLOOKUP($D870,Help2_FC!$D:$D,Help2_FC!AG:AG)</f>
        <v>0</v>
      </c>
      <c r="AK870" s="979">
        <f>_xlfn.XLOOKUP($D870,Help2_FC!$D:$D,Help2_FC!AH:AH)</f>
        <v>0</v>
      </c>
      <c r="AL870" s="979">
        <f>_xlfn.XLOOKUP($D870,Help2_FC!$D:$D,Help2_FC!AI:AI)</f>
        <v>0</v>
      </c>
      <c r="AM870" s="979">
        <f>_xlfn.XLOOKUP($D870,Help2_FC!$D:$D,Help2_FC!AJ:AJ)</f>
        <v>0</v>
      </c>
      <c r="AN870" s="979">
        <f>_xlfn.XLOOKUP($D870,Help2_FC!$D:$D,Help2_FC!AK:AK)</f>
        <v>0</v>
      </c>
    </row>
    <row r="871" spans="1:40" x14ac:dyDescent="0.2">
      <c r="A871" s="1">
        <v>45795</v>
      </c>
      <c r="B871">
        <f t="shared" si="96"/>
        <v>5</v>
      </c>
      <c r="C871">
        <f t="shared" si="97"/>
        <v>2025</v>
      </c>
      <c r="D871" s="872" t="str">
        <f t="shared" si="94"/>
        <v>05´2025</v>
      </c>
      <c r="F871" s="2">
        <f t="shared" si="95"/>
        <v>24</v>
      </c>
      <c r="G871" s="1483">
        <f t="shared" si="98"/>
        <v>3.2258064516129031E-2</v>
      </c>
      <c r="H871" s="5">
        <f t="shared" si="99"/>
        <v>1</v>
      </c>
      <c r="I871" s="995">
        <f>VLOOKUP($D871,Help2!$D$26:$T$37,5)</f>
        <v>0</v>
      </c>
      <c r="J871" s="979">
        <f>VLOOKUP($D871,Help2!$D$26:$T$37,6)</f>
        <v>0</v>
      </c>
      <c r="K871" s="979">
        <f>VLOOKUP($D871,Help2!$D$26:$T$37,7)</f>
        <v>0</v>
      </c>
      <c r="L871" s="979">
        <f>VLOOKUP($D871,Help2!$D$26:$T$37,8)</f>
        <v>0</v>
      </c>
      <c r="M871" s="979">
        <f>VLOOKUP($D871,Help2!$D$26:$T$37,9)</f>
        <v>0</v>
      </c>
      <c r="N871" s="979">
        <f>VLOOKUP($D871,Help2!$D$26:$T$37,10)</f>
        <v>0</v>
      </c>
      <c r="P871" s="979">
        <f>VLOOKUP($D871,Help2!$D$2:$T$25,3)</f>
        <v>744</v>
      </c>
      <c r="Q871" s="979">
        <f t="shared" ref="Q871:Q934" si="100">((EOMONTH(A871,0)-EOMONTH(A871,-1))*24)-(24*AP871)</f>
        <v>744</v>
      </c>
      <c r="Y871" s="979">
        <f>_xlfn.XLOOKUP($D871,Help2_FC!$D:$D,Help2_FC!V:V)</f>
        <v>0</v>
      </c>
      <c r="Z871" s="979">
        <f>_xlfn.XLOOKUP($D871,Help2_FC!$D:$D,Help2_FC!W:W)</f>
        <v>0</v>
      </c>
      <c r="AA871" s="979">
        <f>_xlfn.XLOOKUP($D871,Help2_FC!$D:$D,Help2_FC!X:X)</f>
        <v>0</v>
      </c>
      <c r="AB871" s="979">
        <f>_xlfn.XLOOKUP($D871,Help2_FC!$D:$D,Help2_FC!Y:Y)</f>
        <v>0</v>
      </c>
      <c r="AC871" s="979">
        <f>_xlfn.XLOOKUP($D871,Help2_FC!$D:$D,Help2_FC!Z:Z)</f>
        <v>0</v>
      </c>
      <c r="AD871" s="979">
        <f>_xlfn.XLOOKUP($D871,Help2_FC!$D:$D,Help2_FC!AA:AA)</f>
        <v>0</v>
      </c>
      <c r="AE871" s="979">
        <f>_xlfn.XLOOKUP($D871,Help2_FC!$D:$D,Help2_FC!AB:AB)</f>
        <v>0</v>
      </c>
      <c r="AF871" s="979">
        <f>_xlfn.XLOOKUP($D871,Help2_FC!$D:$D,Help2_FC!AC:AC)</f>
        <v>0</v>
      </c>
      <c r="AG871" s="979">
        <f>_xlfn.XLOOKUP($D871,Help2_FC!$D:$D,Help2_FC!AD:AD)</f>
        <v>0</v>
      </c>
      <c r="AH871" s="979">
        <f>_xlfn.XLOOKUP($D871,Help2_FC!$D:$D,Help2_FC!AE:AE)</f>
        <v>0</v>
      </c>
      <c r="AI871" s="979">
        <f>_xlfn.XLOOKUP($D871,Help2_FC!$D:$D,Help2_FC!AF:AF)</f>
        <v>0</v>
      </c>
      <c r="AJ871" s="979">
        <f>_xlfn.XLOOKUP($D871,Help2_FC!$D:$D,Help2_FC!AG:AG)</f>
        <v>0</v>
      </c>
      <c r="AK871" s="979">
        <f>_xlfn.XLOOKUP($D871,Help2_FC!$D:$D,Help2_FC!AH:AH)</f>
        <v>0</v>
      </c>
      <c r="AL871" s="979">
        <f>_xlfn.XLOOKUP($D871,Help2_FC!$D:$D,Help2_FC!AI:AI)</f>
        <v>0</v>
      </c>
      <c r="AM871" s="979">
        <f>_xlfn.XLOOKUP($D871,Help2_FC!$D:$D,Help2_FC!AJ:AJ)</f>
        <v>0</v>
      </c>
      <c r="AN871" s="979">
        <f>_xlfn.XLOOKUP($D871,Help2_FC!$D:$D,Help2_FC!AK:AK)</f>
        <v>0</v>
      </c>
    </row>
    <row r="872" spans="1:40" x14ac:dyDescent="0.2">
      <c r="A872" s="1">
        <v>45796</v>
      </c>
      <c r="B872">
        <f t="shared" si="96"/>
        <v>5</v>
      </c>
      <c r="C872">
        <f t="shared" si="97"/>
        <v>2025</v>
      </c>
      <c r="D872" s="872" t="str">
        <f t="shared" si="94"/>
        <v>05´2025</v>
      </c>
      <c r="F872" s="2">
        <f t="shared" si="95"/>
        <v>24</v>
      </c>
      <c r="G872" s="1483">
        <f t="shared" si="98"/>
        <v>3.2258064516129031E-2</v>
      </c>
      <c r="H872" s="5">
        <f t="shared" si="99"/>
        <v>1</v>
      </c>
      <c r="I872" s="995">
        <f>VLOOKUP($D872,Help2!$D$26:$T$37,5)</f>
        <v>0</v>
      </c>
      <c r="J872" s="979">
        <f>VLOOKUP($D872,Help2!$D$26:$T$37,6)</f>
        <v>0</v>
      </c>
      <c r="K872" s="979">
        <f>VLOOKUP($D872,Help2!$D$26:$T$37,7)</f>
        <v>0</v>
      </c>
      <c r="L872" s="979">
        <f>VLOOKUP($D872,Help2!$D$26:$T$37,8)</f>
        <v>0</v>
      </c>
      <c r="M872" s="979">
        <f>VLOOKUP($D872,Help2!$D$26:$T$37,9)</f>
        <v>0</v>
      </c>
      <c r="N872" s="979">
        <f>VLOOKUP($D872,Help2!$D$26:$T$37,10)</f>
        <v>0</v>
      </c>
      <c r="P872" s="979">
        <f>VLOOKUP($D872,Help2!$D$2:$T$25,3)</f>
        <v>744</v>
      </c>
      <c r="Q872" s="979">
        <f t="shared" si="100"/>
        <v>744</v>
      </c>
      <c r="Y872" s="979">
        <f>_xlfn.XLOOKUP($D872,Help2_FC!$D:$D,Help2_FC!V:V)</f>
        <v>0</v>
      </c>
      <c r="Z872" s="979">
        <f>_xlfn.XLOOKUP($D872,Help2_FC!$D:$D,Help2_FC!W:W)</f>
        <v>0</v>
      </c>
      <c r="AA872" s="979">
        <f>_xlfn.XLOOKUP($D872,Help2_FC!$D:$D,Help2_FC!X:X)</f>
        <v>0</v>
      </c>
      <c r="AB872" s="979">
        <f>_xlfn.XLOOKUP($D872,Help2_FC!$D:$D,Help2_FC!Y:Y)</f>
        <v>0</v>
      </c>
      <c r="AC872" s="979">
        <f>_xlfn.XLOOKUP($D872,Help2_FC!$D:$D,Help2_FC!Z:Z)</f>
        <v>0</v>
      </c>
      <c r="AD872" s="979">
        <f>_xlfn.XLOOKUP($D872,Help2_FC!$D:$D,Help2_FC!AA:AA)</f>
        <v>0</v>
      </c>
      <c r="AE872" s="979">
        <f>_xlfn.XLOOKUP($D872,Help2_FC!$D:$D,Help2_FC!AB:AB)</f>
        <v>0</v>
      </c>
      <c r="AF872" s="979">
        <f>_xlfn.XLOOKUP($D872,Help2_FC!$D:$D,Help2_FC!AC:AC)</f>
        <v>0</v>
      </c>
      <c r="AG872" s="979">
        <f>_xlfn.XLOOKUP($D872,Help2_FC!$D:$D,Help2_FC!AD:AD)</f>
        <v>0</v>
      </c>
      <c r="AH872" s="979">
        <f>_xlfn.XLOOKUP($D872,Help2_FC!$D:$D,Help2_FC!AE:AE)</f>
        <v>0</v>
      </c>
      <c r="AI872" s="979">
        <f>_xlfn.XLOOKUP($D872,Help2_FC!$D:$D,Help2_FC!AF:AF)</f>
        <v>0</v>
      </c>
      <c r="AJ872" s="979">
        <f>_xlfn.XLOOKUP($D872,Help2_FC!$D:$D,Help2_FC!AG:AG)</f>
        <v>0</v>
      </c>
      <c r="AK872" s="979">
        <f>_xlfn.XLOOKUP($D872,Help2_FC!$D:$D,Help2_FC!AH:AH)</f>
        <v>0</v>
      </c>
      <c r="AL872" s="979">
        <f>_xlfn.XLOOKUP($D872,Help2_FC!$D:$D,Help2_FC!AI:AI)</f>
        <v>0</v>
      </c>
      <c r="AM872" s="979">
        <f>_xlfn.XLOOKUP($D872,Help2_FC!$D:$D,Help2_FC!AJ:AJ)</f>
        <v>0</v>
      </c>
      <c r="AN872" s="979">
        <f>_xlfn.XLOOKUP($D872,Help2_FC!$D:$D,Help2_FC!AK:AK)</f>
        <v>0</v>
      </c>
    </row>
    <row r="873" spans="1:40" x14ac:dyDescent="0.2">
      <c r="A873" s="1">
        <v>45797</v>
      </c>
      <c r="B873">
        <f t="shared" si="96"/>
        <v>5</v>
      </c>
      <c r="C873">
        <f t="shared" si="97"/>
        <v>2025</v>
      </c>
      <c r="D873" s="872" t="str">
        <f t="shared" si="94"/>
        <v>05´2025</v>
      </c>
      <c r="F873" s="2">
        <f t="shared" si="95"/>
        <v>24</v>
      </c>
      <c r="G873" s="1483">
        <f t="shared" si="98"/>
        <v>3.2258064516129031E-2</v>
      </c>
      <c r="H873" s="5">
        <f t="shared" si="99"/>
        <v>1</v>
      </c>
      <c r="I873" s="995">
        <f>VLOOKUP($D873,Help2!$D$26:$T$37,5)</f>
        <v>0</v>
      </c>
      <c r="J873" s="979">
        <f>VLOOKUP($D873,Help2!$D$26:$T$37,6)</f>
        <v>0</v>
      </c>
      <c r="K873" s="979">
        <f>VLOOKUP($D873,Help2!$D$26:$T$37,7)</f>
        <v>0</v>
      </c>
      <c r="L873" s="979">
        <f>VLOOKUP($D873,Help2!$D$26:$T$37,8)</f>
        <v>0</v>
      </c>
      <c r="M873" s="979">
        <f>VLOOKUP($D873,Help2!$D$26:$T$37,9)</f>
        <v>0</v>
      </c>
      <c r="N873" s="979">
        <f>VLOOKUP($D873,Help2!$D$26:$T$37,10)</f>
        <v>0</v>
      </c>
      <c r="P873" s="979">
        <f>VLOOKUP($D873,Help2!$D$2:$T$25,3)</f>
        <v>744</v>
      </c>
      <c r="Q873" s="979">
        <f t="shared" si="100"/>
        <v>744</v>
      </c>
      <c r="Y873" s="979">
        <f>_xlfn.XLOOKUP($D873,Help2_FC!$D:$D,Help2_FC!V:V)</f>
        <v>0</v>
      </c>
      <c r="Z873" s="979">
        <f>_xlfn.XLOOKUP($D873,Help2_FC!$D:$D,Help2_FC!W:W)</f>
        <v>0</v>
      </c>
      <c r="AA873" s="979">
        <f>_xlfn.XLOOKUP($D873,Help2_FC!$D:$D,Help2_FC!X:X)</f>
        <v>0</v>
      </c>
      <c r="AB873" s="979">
        <f>_xlfn.XLOOKUP($D873,Help2_FC!$D:$D,Help2_FC!Y:Y)</f>
        <v>0</v>
      </c>
      <c r="AC873" s="979">
        <f>_xlfn.XLOOKUP($D873,Help2_FC!$D:$D,Help2_FC!Z:Z)</f>
        <v>0</v>
      </c>
      <c r="AD873" s="979">
        <f>_xlfn.XLOOKUP($D873,Help2_FC!$D:$D,Help2_FC!AA:AA)</f>
        <v>0</v>
      </c>
      <c r="AE873" s="979">
        <f>_xlfn.XLOOKUP($D873,Help2_FC!$D:$D,Help2_FC!AB:AB)</f>
        <v>0</v>
      </c>
      <c r="AF873" s="979">
        <f>_xlfn.XLOOKUP($D873,Help2_FC!$D:$D,Help2_FC!AC:AC)</f>
        <v>0</v>
      </c>
      <c r="AG873" s="979">
        <f>_xlfn.XLOOKUP($D873,Help2_FC!$D:$D,Help2_FC!AD:AD)</f>
        <v>0</v>
      </c>
      <c r="AH873" s="979">
        <f>_xlfn.XLOOKUP($D873,Help2_FC!$D:$D,Help2_FC!AE:AE)</f>
        <v>0</v>
      </c>
      <c r="AI873" s="979">
        <f>_xlfn.XLOOKUP($D873,Help2_FC!$D:$D,Help2_FC!AF:AF)</f>
        <v>0</v>
      </c>
      <c r="AJ873" s="979">
        <f>_xlfn.XLOOKUP($D873,Help2_FC!$D:$D,Help2_FC!AG:AG)</f>
        <v>0</v>
      </c>
      <c r="AK873" s="979">
        <f>_xlfn.XLOOKUP($D873,Help2_FC!$D:$D,Help2_FC!AH:AH)</f>
        <v>0</v>
      </c>
      <c r="AL873" s="979">
        <f>_xlfn.XLOOKUP($D873,Help2_FC!$D:$D,Help2_FC!AI:AI)</f>
        <v>0</v>
      </c>
      <c r="AM873" s="979">
        <f>_xlfn.XLOOKUP($D873,Help2_FC!$D:$D,Help2_FC!AJ:AJ)</f>
        <v>0</v>
      </c>
      <c r="AN873" s="979">
        <f>_xlfn.XLOOKUP($D873,Help2_FC!$D:$D,Help2_FC!AK:AK)</f>
        <v>0</v>
      </c>
    </row>
    <row r="874" spans="1:40" x14ac:dyDescent="0.2">
      <c r="A874" s="1">
        <v>45798</v>
      </c>
      <c r="B874">
        <f t="shared" si="96"/>
        <v>5</v>
      </c>
      <c r="C874">
        <f t="shared" si="97"/>
        <v>2025</v>
      </c>
      <c r="D874" s="872" t="str">
        <f t="shared" si="94"/>
        <v>05´2025</v>
      </c>
      <c r="F874" s="2">
        <f t="shared" si="95"/>
        <v>24</v>
      </c>
      <c r="G874" s="1483">
        <f t="shared" si="98"/>
        <v>3.2258064516129031E-2</v>
      </c>
      <c r="H874" s="5">
        <f t="shared" si="99"/>
        <v>1</v>
      </c>
      <c r="I874" s="995">
        <f>VLOOKUP($D874,Help2!$D$26:$T$37,5)</f>
        <v>0</v>
      </c>
      <c r="J874" s="979">
        <f>VLOOKUP($D874,Help2!$D$26:$T$37,6)</f>
        <v>0</v>
      </c>
      <c r="K874" s="979">
        <f>VLOOKUP($D874,Help2!$D$26:$T$37,7)</f>
        <v>0</v>
      </c>
      <c r="L874" s="979">
        <f>VLOOKUP($D874,Help2!$D$26:$T$37,8)</f>
        <v>0</v>
      </c>
      <c r="M874" s="979">
        <f>VLOOKUP($D874,Help2!$D$26:$T$37,9)</f>
        <v>0</v>
      </c>
      <c r="N874" s="979">
        <f>VLOOKUP($D874,Help2!$D$26:$T$37,10)</f>
        <v>0</v>
      </c>
      <c r="P874" s="979">
        <f>VLOOKUP($D874,Help2!$D$2:$T$25,3)</f>
        <v>744</v>
      </c>
      <c r="Q874" s="979">
        <f t="shared" si="100"/>
        <v>744</v>
      </c>
      <c r="Y874" s="979">
        <f>_xlfn.XLOOKUP($D874,Help2_FC!$D:$D,Help2_FC!V:V)</f>
        <v>0</v>
      </c>
      <c r="Z874" s="979">
        <f>_xlfn.XLOOKUP($D874,Help2_FC!$D:$D,Help2_FC!W:W)</f>
        <v>0</v>
      </c>
      <c r="AA874" s="979">
        <f>_xlfn.XLOOKUP($D874,Help2_FC!$D:$D,Help2_FC!X:X)</f>
        <v>0</v>
      </c>
      <c r="AB874" s="979">
        <f>_xlfn.XLOOKUP($D874,Help2_FC!$D:$D,Help2_FC!Y:Y)</f>
        <v>0</v>
      </c>
      <c r="AC874" s="979">
        <f>_xlfn.XLOOKUP($D874,Help2_FC!$D:$D,Help2_FC!Z:Z)</f>
        <v>0</v>
      </c>
      <c r="AD874" s="979">
        <f>_xlfn.XLOOKUP($D874,Help2_FC!$D:$D,Help2_FC!AA:AA)</f>
        <v>0</v>
      </c>
      <c r="AE874" s="979">
        <f>_xlfn.XLOOKUP($D874,Help2_FC!$D:$D,Help2_FC!AB:AB)</f>
        <v>0</v>
      </c>
      <c r="AF874" s="979">
        <f>_xlfn.XLOOKUP($D874,Help2_FC!$D:$D,Help2_FC!AC:AC)</f>
        <v>0</v>
      </c>
      <c r="AG874" s="979">
        <f>_xlfn.XLOOKUP($D874,Help2_FC!$D:$D,Help2_FC!AD:AD)</f>
        <v>0</v>
      </c>
      <c r="AH874" s="979">
        <f>_xlfn.XLOOKUP($D874,Help2_FC!$D:$D,Help2_FC!AE:AE)</f>
        <v>0</v>
      </c>
      <c r="AI874" s="979">
        <f>_xlfn.XLOOKUP($D874,Help2_FC!$D:$D,Help2_FC!AF:AF)</f>
        <v>0</v>
      </c>
      <c r="AJ874" s="979">
        <f>_xlfn.XLOOKUP($D874,Help2_FC!$D:$D,Help2_FC!AG:AG)</f>
        <v>0</v>
      </c>
      <c r="AK874" s="979">
        <f>_xlfn.XLOOKUP($D874,Help2_FC!$D:$D,Help2_FC!AH:AH)</f>
        <v>0</v>
      </c>
      <c r="AL874" s="979">
        <f>_xlfn.XLOOKUP($D874,Help2_FC!$D:$D,Help2_FC!AI:AI)</f>
        <v>0</v>
      </c>
      <c r="AM874" s="979">
        <f>_xlfn.XLOOKUP($D874,Help2_FC!$D:$D,Help2_FC!AJ:AJ)</f>
        <v>0</v>
      </c>
      <c r="AN874" s="979">
        <f>_xlfn.XLOOKUP($D874,Help2_FC!$D:$D,Help2_FC!AK:AK)</f>
        <v>0</v>
      </c>
    </row>
    <row r="875" spans="1:40" x14ac:dyDescent="0.2">
      <c r="A875" s="1">
        <v>45799</v>
      </c>
      <c r="B875">
        <f t="shared" si="96"/>
        <v>5</v>
      </c>
      <c r="C875">
        <f t="shared" si="97"/>
        <v>2025</v>
      </c>
      <c r="D875" s="872" t="str">
        <f t="shared" si="94"/>
        <v>05´2025</v>
      </c>
      <c r="F875" s="2">
        <f t="shared" si="95"/>
        <v>24</v>
      </c>
      <c r="G875" s="1483">
        <f t="shared" si="98"/>
        <v>3.2258064516129031E-2</v>
      </c>
      <c r="H875" s="5">
        <f t="shared" si="99"/>
        <v>1</v>
      </c>
      <c r="I875" s="995">
        <f>VLOOKUP($D875,Help2!$D$26:$T$37,5)</f>
        <v>0</v>
      </c>
      <c r="J875" s="979">
        <f>VLOOKUP($D875,Help2!$D$26:$T$37,6)</f>
        <v>0</v>
      </c>
      <c r="K875" s="979">
        <f>VLOOKUP($D875,Help2!$D$26:$T$37,7)</f>
        <v>0</v>
      </c>
      <c r="L875" s="979">
        <f>VLOOKUP($D875,Help2!$D$26:$T$37,8)</f>
        <v>0</v>
      </c>
      <c r="M875" s="979">
        <f>VLOOKUP($D875,Help2!$D$26:$T$37,9)</f>
        <v>0</v>
      </c>
      <c r="N875" s="979">
        <f>VLOOKUP($D875,Help2!$D$26:$T$37,10)</f>
        <v>0</v>
      </c>
      <c r="P875" s="979">
        <f>VLOOKUP($D875,Help2!$D$2:$T$25,3)</f>
        <v>744</v>
      </c>
      <c r="Q875" s="979">
        <f t="shared" si="100"/>
        <v>744</v>
      </c>
      <c r="Y875" s="979">
        <f>_xlfn.XLOOKUP($D875,Help2_FC!$D:$D,Help2_FC!V:V)</f>
        <v>0</v>
      </c>
      <c r="Z875" s="979">
        <f>_xlfn.XLOOKUP($D875,Help2_FC!$D:$D,Help2_FC!W:W)</f>
        <v>0</v>
      </c>
      <c r="AA875" s="979">
        <f>_xlfn.XLOOKUP($D875,Help2_FC!$D:$D,Help2_FC!X:X)</f>
        <v>0</v>
      </c>
      <c r="AB875" s="979">
        <f>_xlfn.XLOOKUP($D875,Help2_FC!$D:$D,Help2_FC!Y:Y)</f>
        <v>0</v>
      </c>
      <c r="AC875" s="979">
        <f>_xlfn.XLOOKUP($D875,Help2_FC!$D:$D,Help2_FC!Z:Z)</f>
        <v>0</v>
      </c>
      <c r="AD875" s="979">
        <f>_xlfn.XLOOKUP($D875,Help2_FC!$D:$D,Help2_FC!AA:AA)</f>
        <v>0</v>
      </c>
      <c r="AE875" s="979">
        <f>_xlfn.XLOOKUP($D875,Help2_FC!$D:$D,Help2_FC!AB:AB)</f>
        <v>0</v>
      </c>
      <c r="AF875" s="979">
        <f>_xlfn.XLOOKUP($D875,Help2_FC!$D:$D,Help2_FC!AC:AC)</f>
        <v>0</v>
      </c>
      <c r="AG875" s="979">
        <f>_xlfn.XLOOKUP($D875,Help2_FC!$D:$D,Help2_FC!AD:AD)</f>
        <v>0</v>
      </c>
      <c r="AH875" s="979">
        <f>_xlfn.XLOOKUP($D875,Help2_FC!$D:$D,Help2_FC!AE:AE)</f>
        <v>0</v>
      </c>
      <c r="AI875" s="979">
        <f>_xlfn.XLOOKUP($D875,Help2_FC!$D:$D,Help2_FC!AF:AF)</f>
        <v>0</v>
      </c>
      <c r="AJ875" s="979">
        <f>_xlfn.XLOOKUP($D875,Help2_FC!$D:$D,Help2_FC!AG:AG)</f>
        <v>0</v>
      </c>
      <c r="AK875" s="979">
        <f>_xlfn.XLOOKUP($D875,Help2_FC!$D:$D,Help2_FC!AH:AH)</f>
        <v>0</v>
      </c>
      <c r="AL875" s="979">
        <f>_xlfn.XLOOKUP($D875,Help2_FC!$D:$D,Help2_FC!AI:AI)</f>
        <v>0</v>
      </c>
      <c r="AM875" s="979">
        <f>_xlfn.XLOOKUP($D875,Help2_FC!$D:$D,Help2_FC!AJ:AJ)</f>
        <v>0</v>
      </c>
      <c r="AN875" s="979">
        <f>_xlfn.XLOOKUP($D875,Help2_FC!$D:$D,Help2_FC!AK:AK)</f>
        <v>0</v>
      </c>
    </row>
    <row r="876" spans="1:40" x14ac:dyDescent="0.2">
      <c r="A876" s="1">
        <v>45800</v>
      </c>
      <c r="B876">
        <f t="shared" si="96"/>
        <v>5</v>
      </c>
      <c r="C876">
        <f t="shared" si="97"/>
        <v>2025</v>
      </c>
      <c r="D876" s="872" t="str">
        <f t="shared" si="94"/>
        <v>05´2025</v>
      </c>
      <c r="F876" s="2">
        <f t="shared" si="95"/>
        <v>24</v>
      </c>
      <c r="G876" s="1483">
        <f t="shared" si="98"/>
        <v>3.2258064516129031E-2</v>
      </c>
      <c r="H876" s="5">
        <f t="shared" si="99"/>
        <v>1</v>
      </c>
      <c r="I876" s="995">
        <f>VLOOKUP($D876,Help2!$D$26:$T$37,5)</f>
        <v>0</v>
      </c>
      <c r="J876" s="979">
        <f>VLOOKUP($D876,Help2!$D$26:$T$37,6)</f>
        <v>0</v>
      </c>
      <c r="K876" s="979">
        <f>VLOOKUP($D876,Help2!$D$26:$T$37,7)</f>
        <v>0</v>
      </c>
      <c r="L876" s="979">
        <f>VLOOKUP($D876,Help2!$D$26:$T$37,8)</f>
        <v>0</v>
      </c>
      <c r="M876" s="979">
        <f>VLOOKUP($D876,Help2!$D$26:$T$37,9)</f>
        <v>0</v>
      </c>
      <c r="N876" s="979">
        <f>VLOOKUP($D876,Help2!$D$26:$T$37,10)</f>
        <v>0</v>
      </c>
      <c r="P876" s="979">
        <f>VLOOKUP($D876,Help2!$D$2:$T$25,3)</f>
        <v>744</v>
      </c>
      <c r="Q876" s="979">
        <f t="shared" si="100"/>
        <v>744</v>
      </c>
      <c r="Y876" s="979">
        <f>_xlfn.XLOOKUP($D876,Help2_FC!$D:$D,Help2_FC!V:V)</f>
        <v>0</v>
      </c>
      <c r="Z876" s="979">
        <f>_xlfn.XLOOKUP($D876,Help2_FC!$D:$D,Help2_FC!W:W)</f>
        <v>0</v>
      </c>
      <c r="AA876" s="979">
        <f>_xlfn.XLOOKUP($D876,Help2_FC!$D:$D,Help2_FC!X:X)</f>
        <v>0</v>
      </c>
      <c r="AB876" s="979">
        <f>_xlfn.XLOOKUP($D876,Help2_FC!$D:$D,Help2_FC!Y:Y)</f>
        <v>0</v>
      </c>
      <c r="AC876" s="979">
        <f>_xlfn.XLOOKUP($D876,Help2_FC!$D:$D,Help2_FC!Z:Z)</f>
        <v>0</v>
      </c>
      <c r="AD876" s="979">
        <f>_xlfn.XLOOKUP($D876,Help2_FC!$D:$D,Help2_FC!AA:AA)</f>
        <v>0</v>
      </c>
      <c r="AE876" s="979">
        <f>_xlfn.XLOOKUP($D876,Help2_FC!$D:$D,Help2_FC!AB:AB)</f>
        <v>0</v>
      </c>
      <c r="AF876" s="979">
        <f>_xlfn.XLOOKUP($D876,Help2_FC!$D:$D,Help2_FC!AC:AC)</f>
        <v>0</v>
      </c>
      <c r="AG876" s="979">
        <f>_xlfn.XLOOKUP($D876,Help2_FC!$D:$D,Help2_FC!AD:AD)</f>
        <v>0</v>
      </c>
      <c r="AH876" s="979">
        <f>_xlfn.XLOOKUP($D876,Help2_FC!$D:$D,Help2_FC!AE:AE)</f>
        <v>0</v>
      </c>
      <c r="AI876" s="979">
        <f>_xlfn.XLOOKUP($D876,Help2_FC!$D:$D,Help2_FC!AF:AF)</f>
        <v>0</v>
      </c>
      <c r="AJ876" s="979">
        <f>_xlfn.XLOOKUP($D876,Help2_FC!$D:$D,Help2_FC!AG:AG)</f>
        <v>0</v>
      </c>
      <c r="AK876" s="979">
        <f>_xlfn.XLOOKUP($D876,Help2_FC!$D:$D,Help2_FC!AH:AH)</f>
        <v>0</v>
      </c>
      <c r="AL876" s="979">
        <f>_xlfn.XLOOKUP($D876,Help2_FC!$D:$D,Help2_FC!AI:AI)</f>
        <v>0</v>
      </c>
      <c r="AM876" s="979">
        <f>_xlfn.XLOOKUP($D876,Help2_FC!$D:$D,Help2_FC!AJ:AJ)</f>
        <v>0</v>
      </c>
      <c r="AN876" s="979">
        <f>_xlfn.XLOOKUP($D876,Help2_FC!$D:$D,Help2_FC!AK:AK)</f>
        <v>0</v>
      </c>
    </row>
    <row r="877" spans="1:40" x14ac:dyDescent="0.2">
      <c r="A877" s="1">
        <v>45801</v>
      </c>
      <c r="B877">
        <f t="shared" si="96"/>
        <v>5</v>
      </c>
      <c r="C877">
        <f t="shared" si="97"/>
        <v>2025</v>
      </c>
      <c r="D877" s="872" t="str">
        <f t="shared" si="94"/>
        <v>05´2025</v>
      </c>
      <c r="F877" s="2">
        <f t="shared" si="95"/>
        <v>24</v>
      </c>
      <c r="G877" s="1483">
        <f t="shared" si="98"/>
        <v>3.2258064516129031E-2</v>
      </c>
      <c r="H877" s="5">
        <f t="shared" si="99"/>
        <v>1</v>
      </c>
      <c r="I877" s="995">
        <f>VLOOKUP($D877,Help2!$D$26:$T$37,5)</f>
        <v>0</v>
      </c>
      <c r="J877" s="979">
        <f>VLOOKUP($D877,Help2!$D$26:$T$37,6)</f>
        <v>0</v>
      </c>
      <c r="K877" s="979">
        <f>VLOOKUP($D877,Help2!$D$26:$T$37,7)</f>
        <v>0</v>
      </c>
      <c r="L877" s="979">
        <f>VLOOKUP($D877,Help2!$D$26:$T$37,8)</f>
        <v>0</v>
      </c>
      <c r="M877" s="979">
        <f>VLOOKUP($D877,Help2!$D$26:$T$37,9)</f>
        <v>0</v>
      </c>
      <c r="N877" s="979">
        <f>VLOOKUP($D877,Help2!$D$26:$T$37,10)</f>
        <v>0</v>
      </c>
      <c r="P877" s="979">
        <f>VLOOKUP($D877,Help2!$D$2:$T$25,3)</f>
        <v>744</v>
      </c>
      <c r="Q877" s="979">
        <f t="shared" si="100"/>
        <v>744</v>
      </c>
      <c r="Y877" s="979">
        <f>_xlfn.XLOOKUP($D877,Help2_FC!$D:$D,Help2_FC!V:V)</f>
        <v>0</v>
      </c>
      <c r="Z877" s="979">
        <f>_xlfn.XLOOKUP($D877,Help2_FC!$D:$D,Help2_FC!W:W)</f>
        <v>0</v>
      </c>
      <c r="AA877" s="979">
        <f>_xlfn.XLOOKUP($D877,Help2_FC!$D:$D,Help2_FC!X:X)</f>
        <v>0</v>
      </c>
      <c r="AB877" s="979">
        <f>_xlfn.XLOOKUP($D877,Help2_FC!$D:$D,Help2_FC!Y:Y)</f>
        <v>0</v>
      </c>
      <c r="AC877" s="979">
        <f>_xlfn.XLOOKUP($D877,Help2_FC!$D:$D,Help2_FC!Z:Z)</f>
        <v>0</v>
      </c>
      <c r="AD877" s="979">
        <f>_xlfn.XLOOKUP($D877,Help2_FC!$D:$D,Help2_FC!AA:AA)</f>
        <v>0</v>
      </c>
      <c r="AE877" s="979">
        <f>_xlfn.XLOOKUP($D877,Help2_FC!$D:$D,Help2_FC!AB:AB)</f>
        <v>0</v>
      </c>
      <c r="AF877" s="979">
        <f>_xlfn.XLOOKUP($D877,Help2_FC!$D:$D,Help2_FC!AC:AC)</f>
        <v>0</v>
      </c>
      <c r="AG877" s="979">
        <f>_xlfn.XLOOKUP($D877,Help2_FC!$D:$D,Help2_FC!AD:AD)</f>
        <v>0</v>
      </c>
      <c r="AH877" s="979">
        <f>_xlfn.XLOOKUP($D877,Help2_FC!$D:$D,Help2_FC!AE:AE)</f>
        <v>0</v>
      </c>
      <c r="AI877" s="979">
        <f>_xlfn.XLOOKUP($D877,Help2_FC!$D:$D,Help2_FC!AF:AF)</f>
        <v>0</v>
      </c>
      <c r="AJ877" s="979">
        <f>_xlfn.XLOOKUP($D877,Help2_FC!$D:$D,Help2_FC!AG:AG)</f>
        <v>0</v>
      </c>
      <c r="AK877" s="979">
        <f>_xlfn.XLOOKUP($D877,Help2_FC!$D:$D,Help2_FC!AH:AH)</f>
        <v>0</v>
      </c>
      <c r="AL877" s="979">
        <f>_xlfn.XLOOKUP($D877,Help2_FC!$D:$D,Help2_FC!AI:AI)</f>
        <v>0</v>
      </c>
      <c r="AM877" s="979">
        <f>_xlfn.XLOOKUP($D877,Help2_FC!$D:$D,Help2_FC!AJ:AJ)</f>
        <v>0</v>
      </c>
      <c r="AN877" s="979">
        <f>_xlfn.XLOOKUP($D877,Help2_FC!$D:$D,Help2_FC!AK:AK)</f>
        <v>0</v>
      </c>
    </row>
    <row r="878" spans="1:40" x14ac:dyDescent="0.2">
      <c r="A878" s="1">
        <v>45802</v>
      </c>
      <c r="B878">
        <f t="shared" si="96"/>
        <v>5</v>
      </c>
      <c r="C878">
        <f t="shared" si="97"/>
        <v>2025</v>
      </c>
      <c r="D878" s="872" t="str">
        <f t="shared" si="94"/>
        <v>05´2025</v>
      </c>
      <c r="F878" s="2">
        <f t="shared" si="95"/>
        <v>24</v>
      </c>
      <c r="G878" s="1483">
        <f t="shared" si="98"/>
        <v>3.2258064516129031E-2</v>
      </c>
      <c r="H878" s="5">
        <f t="shared" si="99"/>
        <v>1</v>
      </c>
      <c r="I878" s="995">
        <f>VLOOKUP($D878,Help2!$D$26:$T$37,5)</f>
        <v>0</v>
      </c>
      <c r="J878" s="979">
        <f>VLOOKUP($D878,Help2!$D$26:$T$37,6)</f>
        <v>0</v>
      </c>
      <c r="K878" s="979">
        <f>VLOOKUP($D878,Help2!$D$26:$T$37,7)</f>
        <v>0</v>
      </c>
      <c r="L878" s="979">
        <f>VLOOKUP($D878,Help2!$D$26:$T$37,8)</f>
        <v>0</v>
      </c>
      <c r="M878" s="979">
        <f>VLOOKUP($D878,Help2!$D$26:$T$37,9)</f>
        <v>0</v>
      </c>
      <c r="N878" s="979">
        <f>VLOOKUP($D878,Help2!$D$26:$T$37,10)</f>
        <v>0</v>
      </c>
      <c r="P878" s="979">
        <f>VLOOKUP($D878,Help2!$D$2:$T$25,3)</f>
        <v>744</v>
      </c>
      <c r="Q878" s="979">
        <f t="shared" si="100"/>
        <v>744</v>
      </c>
      <c r="Y878" s="979">
        <f>_xlfn.XLOOKUP($D878,Help2_FC!$D:$D,Help2_FC!V:V)</f>
        <v>0</v>
      </c>
      <c r="Z878" s="979">
        <f>_xlfn.XLOOKUP($D878,Help2_FC!$D:$D,Help2_FC!W:W)</f>
        <v>0</v>
      </c>
      <c r="AA878" s="979">
        <f>_xlfn.XLOOKUP($D878,Help2_FC!$D:$D,Help2_FC!X:X)</f>
        <v>0</v>
      </c>
      <c r="AB878" s="979">
        <f>_xlfn.XLOOKUP($D878,Help2_FC!$D:$D,Help2_FC!Y:Y)</f>
        <v>0</v>
      </c>
      <c r="AC878" s="979">
        <f>_xlfn.XLOOKUP($D878,Help2_FC!$D:$D,Help2_FC!Z:Z)</f>
        <v>0</v>
      </c>
      <c r="AD878" s="979">
        <f>_xlfn.XLOOKUP($D878,Help2_FC!$D:$D,Help2_FC!AA:AA)</f>
        <v>0</v>
      </c>
      <c r="AE878" s="979">
        <f>_xlfn.XLOOKUP($D878,Help2_FC!$D:$D,Help2_FC!AB:AB)</f>
        <v>0</v>
      </c>
      <c r="AF878" s="979">
        <f>_xlfn.XLOOKUP($D878,Help2_FC!$D:$D,Help2_FC!AC:AC)</f>
        <v>0</v>
      </c>
      <c r="AG878" s="979">
        <f>_xlfn.XLOOKUP($D878,Help2_FC!$D:$D,Help2_FC!AD:AD)</f>
        <v>0</v>
      </c>
      <c r="AH878" s="979">
        <f>_xlfn.XLOOKUP($D878,Help2_FC!$D:$D,Help2_FC!AE:AE)</f>
        <v>0</v>
      </c>
      <c r="AI878" s="979">
        <f>_xlfn.XLOOKUP($D878,Help2_FC!$D:$D,Help2_FC!AF:AF)</f>
        <v>0</v>
      </c>
      <c r="AJ878" s="979">
        <f>_xlfn.XLOOKUP($D878,Help2_FC!$D:$D,Help2_FC!AG:AG)</f>
        <v>0</v>
      </c>
      <c r="AK878" s="979">
        <f>_xlfn.XLOOKUP($D878,Help2_FC!$D:$D,Help2_FC!AH:AH)</f>
        <v>0</v>
      </c>
      <c r="AL878" s="979">
        <f>_xlfn.XLOOKUP($D878,Help2_FC!$D:$D,Help2_FC!AI:AI)</f>
        <v>0</v>
      </c>
      <c r="AM878" s="979">
        <f>_xlfn.XLOOKUP($D878,Help2_FC!$D:$D,Help2_FC!AJ:AJ)</f>
        <v>0</v>
      </c>
      <c r="AN878" s="979">
        <f>_xlfn.XLOOKUP($D878,Help2_FC!$D:$D,Help2_FC!AK:AK)</f>
        <v>0</v>
      </c>
    </row>
    <row r="879" spans="1:40" x14ac:dyDescent="0.2">
      <c r="A879" s="1">
        <v>45803</v>
      </c>
      <c r="B879">
        <f t="shared" si="96"/>
        <v>5</v>
      </c>
      <c r="C879">
        <f t="shared" si="97"/>
        <v>2025</v>
      </c>
      <c r="D879" s="872" t="str">
        <f t="shared" si="94"/>
        <v>05´2025</v>
      </c>
      <c r="F879" s="2">
        <f t="shared" si="95"/>
        <v>24</v>
      </c>
      <c r="G879" s="1483">
        <f t="shared" si="98"/>
        <v>3.2258064516129031E-2</v>
      </c>
      <c r="H879" s="5">
        <f t="shared" si="99"/>
        <v>1</v>
      </c>
      <c r="I879" s="995">
        <f>VLOOKUP($D879,Help2!$D$26:$T$37,5)</f>
        <v>0</v>
      </c>
      <c r="J879" s="979">
        <f>VLOOKUP($D879,Help2!$D$26:$T$37,6)</f>
        <v>0</v>
      </c>
      <c r="K879" s="979">
        <f>VLOOKUP($D879,Help2!$D$26:$T$37,7)</f>
        <v>0</v>
      </c>
      <c r="L879" s="979">
        <f>VLOOKUP($D879,Help2!$D$26:$T$37,8)</f>
        <v>0</v>
      </c>
      <c r="M879" s="979">
        <f>VLOOKUP($D879,Help2!$D$26:$T$37,9)</f>
        <v>0</v>
      </c>
      <c r="N879" s="979">
        <f>VLOOKUP($D879,Help2!$D$26:$T$37,10)</f>
        <v>0</v>
      </c>
      <c r="P879" s="979">
        <f>VLOOKUP($D879,Help2!$D$2:$T$25,3)</f>
        <v>744</v>
      </c>
      <c r="Q879" s="979">
        <f t="shared" si="100"/>
        <v>744</v>
      </c>
      <c r="Y879" s="979">
        <f>_xlfn.XLOOKUP($D879,Help2_FC!$D:$D,Help2_FC!V:V)</f>
        <v>0</v>
      </c>
      <c r="Z879" s="979">
        <f>_xlfn.XLOOKUP($D879,Help2_FC!$D:$D,Help2_FC!W:W)</f>
        <v>0</v>
      </c>
      <c r="AA879" s="979">
        <f>_xlfn.XLOOKUP($D879,Help2_FC!$D:$D,Help2_FC!X:X)</f>
        <v>0</v>
      </c>
      <c r="AB879" s="979">
        <f>_xlfn.XLOOKUP($D879,Help2_FC!$D:$D,Help2_FC!Y:Y)</f>
        <v>0</v>
      </c>
      <c r="AC879" s="979">
        <f>_xlfn.XLOOKUP($D879,Help2_FC!$D:$D,Help2_FC!Z:Z)</f>
        <v>0</v>
      </c>
      <c r="AD879" s="979">
        <f>_xlfn.XLOOKUP($D879,Help2_FC!$D:$D,Help2_FC!AA:AA)</f>
        <v>0</v>
      </c>
      <c r="AE879" s="979">
        <f>_xlfn.XLOOKUP($D879,Help2_FC!$D:$D,Help2_FC!AB:AB)</f>
        <v>0</v>
      </c>
      <c r="AF879" s="979">
        <f>_xlfn.XLOOKUP($D879,Help2_FC!$D:$D,Help2_FC!AC:AC)</f>
        <v>0</v>
      </c>
      <c r="AG879" s="979">
        <f>_xlfn.XLOOKUP($D879,Help2_FC!$D:$D,Help2_FC!AD:AD)</f>
        <v>0</v>
      </c>
      <c r="AH879" s="979">
        <f>_xlfn.XLOOKUP($D879,Help2_FC!$D:$D,Help2_FC!AE:AE)</f>
        <v>0</v>
      </c>
      <c r="AI879" s="979">
        <f>_xlfn.XLOOKUP($D879,Help2_FC!$D:$D,Help2_FC!AF:AF)</f>
        <v>0</v>
      </c>
      <c r="AJ879" s="979">
        <f>_xlfn.XLOOKUP($D879,Help2_FC!$D:$D,Help2_FC!AG:AG)</f>
        <v>0</v>
      </c>
      <c r="AK879" s="979">
        <f>_xlfn.XLOOKUP($D879,Help2_FC!$D:$D,Help2_FC!AH:AH)</f>
        <v>0</v>
      </c>
      <c r="AL879" s="979">
        <f>_xlfn.XLOOKUP($D879,Help2_FC!$D:$D,Help2_FC!AI:AI)</f>
        <v>0</v>
      </c>
      <c r="AM879" s="979">
        <f>_xlfn.XLOOKUP($D879,Help2_FC!$D:$D,Help2_FC!AJ:AJ)</f>
        <v>0</v>
      </c>
      <c r="AN879" s="979">
        <f>_xlfn.XLOOKUP($D879,Help2_FC!$D:$D,Help2_FC!AK:AK)</f>
        <v>0</v>
      </c>
    </row>
    <row r="880" spans="1:40" x14ac:dyDescent="0.2">
      <c r="A880" s="1">
        <v>45804</v>
      </c>
      <c r="B880">
        <f t="shared" si="96"/>
        <v>5</v>
      </c>
      <c r="C880">
        <f t="shared" si="97"/>
        <v>2025</v>
      </c>
      <c r="D880" s="872" t="str">
        <f t="shared" si="94"/>
        <v>05´2025</v>
      </c>
      <c r="F880" s="2">
        <f t="shared" si="95"/>
        <v>24</v>
      </c>
      <c r="G880" s="1483">
        <f t="shared" si="98"/>
        <v>3.2258064516129031E-2</v>
      </c>
      <c r="H880" s="5">
        <f t="shared" si="99"/>
        <v>1</v>
      </c>
      <c r="I880" s="995">
        <f>VLOOKUP($D880,Help2!$D$26:$T$37,5)</f>
        <v>0</v>
      </c>
      <c r="J880" s="979">
        <f>VLOOKUP($D880,Help2!$D$26:$T$37,6)</f>
        <v>0</v>
      </c>
      <c r="K880" s="979">
        <f>VLOOKUP($D880,Help2!$D$26:$T$37,7)</f>
        <v>0</v>
      </c>
      <c r="L880" s="979">
        <f>VLOOKUP($D880,Help2!$D$26:$T$37,8)</f>
        <v>0</v>
      </c>
      <c r="M880" s="979">
        <f>VLOOKUP($D880,Help2!$D$26:$T$37,9)</f>
        <v>0</v>
      </c>
      <c r="N880" s="979">
        <f>VLOOKUP($D880,Help2!$D$26:$T$37,10)</f>
        <v>0</v>
      </c>
      <c r="P880" s="979">
        <f>VLOOKUP($D880,Help2!$D$2:$T$25,3)</f>
        <v>744</v>
      </c>
      <c r="Q880" s="979">
        <f t="shared" si="100"/>
        <v>744</v>
      </c>
      <c r="Y880" s="979">
        <f>_xlfn.XLOOKUP($D880,Help2_FC!$D:$D,Help2_FC!V:V)</f>
        <v>0</v>
      </c>
      <c r="Z880" s="979">
        <f>_xlfn.XLOOKUP($D880,Help2_FC!$D:$D,Help2_FC!W:W)</f>
        <v>0</v>
      </c>
      <c r="AA880" s="979">
        <f>_xlfn.XLOOKUP($D880,Help2_FC!$D:$D,Help2_FC!X:X)</f>
        <v>0</v>
      </c>
      <c r="AB880" s="979">
        <f>_xlfn.XLOOKUP($D880,Help2_FC!$D:$D,Help2_FC!Y:Y)</f>
        <v>0</v>
      </c>
      <c r="AC880" s="979">
        <f>_xlfn.XLOOKUP($D880,Help2_FC!$D:$D,Help2_FC!Z:Z)</f>
        <v>0</v>
      </c>
      <c r="AD880" s="979">
        <f>_xlfn.XLOOKUP($D880,Help2_FC!$D:$D,Help2_FC!AA:AA)</f>
        <v>0</v>
      </c>
      <c r="AE880" s="979">
        <f>_xlfn.XLOOKUP($D880,Help2_FC!$D:$D,Help2_FC!AB:AB)</f>
        <v>0</v>
      </c>
      <c r="AF880" s="979">
        <f>_xlfn.XLOOKUP($D880,Help2_FC!$D:$D,Help2_FC!AC:AC)</f>
        <v>0</v>
      </c>
      <c r="AG880" s="979">
        <f>_xlfn.XLOOKUP($D880,Help2_FC!$D:$D,Help2_FC!AD:AD)</f>
        <v>0</v>
      </c>
      <c r="AH880" s="979">
        <f>_xlfn.XLOOKUP($D880,Help2_FC!$D:$D,Help2_FC!AE:AE)</f>
        <v>0</v>
      </c>
      <c r="AI880" s="979">
        <f>_xlfn.XLOOKUP($D880,Help2_FC!$D:$D,Help2_FC!AF:AF)</f>
        <v>0</v>
      </c>
      <c r="AJ880" s="979">
        <f>_xlfn.XLOOKUP($D880,Help2_FC!$D:$D,Help2_FC!AG:AG)</f>
        <v>0</v>
      </c>
      <c r="AK880" s="979">
        <f>_xlfn.XLOOKUP($D880,Help2_FC!$D:$D,Help2_FC!AH:AH)</f>
        <v>0</v>
      </c>
      <c r="AL880" s="979">
        <f>_xlfn.XLOOKUP($D880,Help2_FC!$D:$D,Help2_FC!AI:AI)</f>
        <v>0</v>
      </c>
      <c r="AM880" s="979">
        <f>_xlfn.XLOOKUP($D880,Help2_FC!$D:$D,Help2_FC!AJ:AJ)</f>
        <v>0</v>
      </c>
      <c r="AN880" s="979">
        <f>_xlfn.XLOOKUP($D880,Help2_FC!$D:$D,Help2_FC!AK:AK)</f>
        <v>0</v>
      </c>
    </row>
    <row r="881" spans="1:40" x14ac:dyDescent="0.2">
      <c r="A881" s="1">
        <v>45805</v>
      </c>
      <c r="B881">
        <f t="shared" si="96"/>
        <v>5</v>
      </c>
      <c r="C881">
        <f t="shared" si="97"/>
        <v>2025</v>
      </c>
      <c r="D881" s="872" t="str">
        <f t="shared" si="94"/>
        <v>05´2025</v>
      </c>
      <c r="F881" s="2">
        <f t="shared" si="95"/>
        <v>24</v>
      </c>
      <c r="G881" s="1483">
        <f t="shared" si="98"/>
        <v>3.2258064516129031E-2</v>
      </c>
      <c r="H881" s="5">
        <f t="shared" si="99"/>
        <v>1</v>
      </c>
      <c r="I881" s="995">
        <f>VLOOKUP($D881,Help2!$D$26:$T$37,5)</f>
        <v>0</v>
      </c>
      <c r="J881" s="979">
        <f>VLOOKUP($D881,Help2!$D$26:$T$37,6)</f>
        <v>0</v>
      </c>
      <c r="K881" s="979">
        <f>VLOOKUP($D881,Help2!$D$26:$T$37,7)</f>
        <v>0</v>
      </c>
      <c r="L881" s="979">
        <f>VLOOKUP($D881,Help2!$D$26:$T$37,8)</f>
        <v>0</v>
      </c>
      <c r="M881" s="979">
        <f>VLOOKUP($D881,Help2!$D$26:$T$37,9)</f>
        <v>0</v>
      </c>
      <c r="N881" s="979">
        <f>VLOOKUP($D881,Help2!$D$26:$T$37,10)</f>
        <v>0</v>
      </c>
      <c r="P881" s="979">
        <f>VLOOKUP($D881,Help2!$D$2:$T$25,3)</f>
        <v>744</v>
      </c>
      <c r="Q881" s="979">
        <f t="shared" si="100"/>
        <v>744</v>
      </c>
      <c r="Y881" s="979">
        <f>_xlfn.XLOOKUP($D881,Help2_FC!$D:$D,Help2_FC!V:V)</f>
        <v>0</v>
      </c>
      <c r="Z881" s="979">
        <f>_xlfn.XLOOKUP($D881,Help2_FC!$D:$D,Help2_FC!W:W)</f>
        <v>0</v>
      </c>
      <c r="AA881" s="979">
        <f>_xlfn.XLOOKUP($D881,Help2_FC!$D:$D,Help2_FC!X:X)</f>
        <v>0</v>
      </c>
      <c r="AB881" s="979">
        <f>_xlfn.XLOOKUP($D881,Help2_FC!$D:$D,Help2_FC!Y:Y)</f>
        <v>0</v>
      </c>
      <c r="AC881" s="979">
        <f>_xlfn.XLOOKUP($D881,Help2_FC!$D:$D,Help2_FC!Z:Z)</f>
        <v>0</v>
      </c>
      <c r="AD881" s="979">
        <f>_xlfn.XLOOKUP($D881,Help2_FC!$D:$D,Help2_FC!AA:AA)</f>
        <v>0</v>
      </c>
      <c r="AE881" s="979">
        <f>_xlfn.XLOOKUP($D881,Help2_FC!$D:$D,Help2_FC!AB:AB)</f>
        <v>0</v>
      </c>
      <c r="AF881" s="979">
        <f>_xlfn.XLOOKUP($D881,Help2_FC!$D:$D,Help2_FC!AC:AC)</f>
        <v>0</v>
      </c>
      <c r="AG881" s="979">
        <f>_xlfn.XLOOKUP($D881,Help2_FC!$D:$D,Help2_FC!AD:AD)</f>
        <v>0</v>
      </c>
      <c r="AH881" s="979">
        <f>_xlfn.XLOOKUP($D881,Help2_FC!$D:$D,Help2_FC!AE:AE)</f>
        <v>0</v>
      </c>
      <c r="AI881" s="979">
        <f>_xlfn.XLOOKUP($D881,Help2_FC!$D:$D,Help2_FC!AF:AF)</f>
        <v>0</v>
      </c>
      <c r="AJ881" s="979">
        <f>_xlfn.XLOOKUP($D881,Help2_FC!$D:$D,Help2_FC!AG:AG)</f>
        <v>0</v>
      </c>
      <c r="AK881" s="979">
        <f>_xlfn.XLOOKUP($D881,Help2_FC!$D:$D,Help2_FC!AH:AH)</f>
        <v>0</v>
      </c>
      <c r="AL881" s="979">
        <f>_xlfn.XLOOKUP($D881,Help2_FC!$D:$D,Help2_FC!AI:AI)</f>
        <v>0</v>
      </c>
      <c r="AM881" s="979">
        <f>_xlfn.XLOOKUP($D881,Help2_FC!$D:$D,Help2_FC!AJ:AJ)</f>
        <v>0</v>
      </c>
      <c r="AN881" s="979">
        <f>_xlfn.XLOOKUP($D881,Help2_FC!$D:$D,Help2_FC!AK:AK)</f>
        <v>0</v>
      </c>
    </row>
    <row r="882" spans="1:40" x14ac:dyDescent="0.2">
      <c r="A882" s="1">
        <v>45806</v>
      </c>
      <c r="B882">
        <f t="shared" si="96"/>
        <v>5</v>
      </c>
      <c r="C882">
        <f t="shared" si="97"/>
        <v>2025</v>
      </c>
      <c r="D882" s="872" t="str">
        <f t="shared" si="94"/>
        <v>05´2025</v>
      </c>
      <c r="F882" s="2">
        <f t="shared" si="95"/>
        <v>24</v>
      </c>
      <c r="G882" s="1483">
        <f t="shared" si="98"/>
        <v>3.2258064516129031E-2</v>
      </c>
      <c r="H882" s="5">
        <f t="shared" si="99"/>
        <v>1</v>
      </c>
      <c r="I882" s="995">
        <f>VLOOKUP($D882,Help2!$D$26:$T$37,5)</f>
        <v>0</v>
      </c>
      <c r="J882" s="979">
        <f>VLOOKUP($D882,Help2!$D$26:$T$37,6)</f>
        <v>0</v>
      </c>
      <c r="K882" s="979">
        <f>VLOOKUP($D882,Help2!$D$26:$T$37,7)</f>
        <v>0</v>
      </c>
      <c r="L882" s="979">
        <f>VLOOKUP($D882,Help2!$D$26:$T$37,8)</f>
        <v>0</v>
      </c>
      <c r="M882" s="979">
        <f>VLOOKUP($D882,Help2!$D$26:$T$37,9)</f>
        <v>0</v>
      </c>
      <c r="N882" s="979">
        <f>VLOOKUP($D882,Help2!$D$26:$T$37,10)</f>
        <v>0</v>
      </c>
      <c r="P882" s="979">
        <f>VLOOKUP($D882,Help2!$D$2:$T$25,3)</f>
        <v>744</v>
      </c>
      <c r="Q882" s="979">
        <f t="shared" si="100"/>
        <v>744</v>
      </c>
      <c r="Y882" s="979">
        <f>_xlfn.XLOOKUP($D882,Help2_FC!$D:$D,Help2_FC!V:V)</f>
        <v>0</v>
      </c>
      <c r="Z882" s="979">
        <f>_xlfn.XLOOKUP($D882,Help2_FC!$D:$D,Help2_FC!W:W)</f>
        <v>0</v>
      </c>
      <c r="AA882" s="979">
        <f>_xlfn.XLOOKUP($D882,Help2_FC!$D:$D,Help2_FC!X:X)</f>
        <v>0</v>
      </c>
      <c r="AB882" s="979">
        <f>_xlfn.XLOOKUP($D882,Help2_FC!$D:$D,Help2_FC!Y:Y)</f>
        <v>0</v>
      </c>
      <c r="AC882" s="979">
        <f>_xlfn.XLOOKUP($D882,Help2_FC!$D:$D,Help2_FC!Z:Z)</f>
        <v>0</v>
      </c>
      <c r="AD882" s="979">
        <f>_xlfn.XLOOKUP($D882,Help2_FC!$D:$D,Help2_FC!AA:AA)</f>
        <v>0</v>
      </c>
      <c r="AE882" s="979">
        <f>_xlfn.XLOOKUP($D882,Help2_FC!$D:$D,Help2_FC!AB:AB)</f>
        <v>0</v>
      </c>
      <c r="AF882" s="979">
        <f>_xlfn.XLOOKUP($D882,Help2_FC!$D:$D,Help2_FC!AC:AC)</f>
        <v>0</v>
      </c>
      <c r="AG882" s="979">
        <f>_xlfn.XLOOKUP($D882,Help2_FC!$D:$D,Help2_FC!AD:AD)</f>
        <v>0</v>
      </c>
      <c r="AH882" s="979">
        <f>_xlfn.XLOOKUP($D882,Help2_FC!$D:$D,Help2_FC!AE:AE)</f>
        <v>0</v>
      </c>
      <c r="AI882" s="979">
        <f>_xlfn.XLOOKUP($D882,Help2_FC!$D:$D,Help2_FC!AF:AF)</f>
        <v>0</v>
      </c>
      <c r="AJ882" s="979">
        <f>_xlfn.XLOOKUP($D882,Help2_FC!$D:$D,Help2_FC!AG:AG)</f>
        <v>0</v>
      </c>
      <c r="AK882" s="979">
        <f>_xlfn.XLOOKUP($D882,Help2_FC!$D:$D,Help2_FC!AH:AH)</f>
        <v>0</v>
      </c>
      <c r="AL882" s="979">
        <f>_xlfn.XLOOKUP($D882,Help2_FC!$D:$D,Help2_FC!AI:AI)</f>
        <v>0</v>
      </c>
      <c r="AM882" s="979">
        <f>_xlfn.XLOOKUP($D882,Help2_FC!$D:$D,Help2_FC!AJ:AJ)</f>
        <v>0</v>
      </c>
      <c r="AN882" s="979">
        <f>_xlfn.XLOOKUP($D882,Help2_FC!$D:$D,Help2_FC!AK:AK)</f>
        <v>0</v>
      </c>
    </row>
    <row r="883" spans="1:40" x14ac:dyDescent="0.2">
      <c r="A883" s="1">
        <v>45807</v>
      </c>
      <c r="B883">
        <f t="shared" si="96"/>
        <v>5</v>
      </c>
      <c r="C883">
        <f t="shared" si="97"/>
        <v>2025</v>
      </c>
      <c r="D883" s="872" t="str">
        <f t="shared" si="94"/>
        <v>05´2025</v>
      </c>
      <c r="F883" s="2">
        <f t="shared" si="95"/>
        <v>24</v>
      </c>
      <c r="G883" s="1483">
        <f t="shared" si="98"/>
        <v>3.2258064516129031E-2</v>
      </c>
      <c r="H883" s="5">
        <f t="shared" si="99"/>
        <v>1</v>
      </c>
      <c r="I883" s="995">
        <f>VLOOKUP($D883,Help2!$D$26:$T$37,5)</f>
        <v>0</v>
      </c>
      <c r="J883" s="979">
        <f>VLOOKUP($D883,Help2!$D$26:$T$37,6)</f>
        <v>0</v>
      </c>
      <c r="K883" s="979">
        <f>VLOOKUP($D883,Help2!$D$26:$T$37,7)</f>
        <v>0</v>
      </c>
      <c r="L883" s="979">
        <f>VLOOKUP($D883,Help2!$D$26:$T$37,8)</f>
        <v>0</v>
      </c>
      <c r="M883" s="979">
        <f>VLOOKUP($D883,Help2!$D$26:$T$37,9)</f>
        <v>0</v>
      </c>
      <c r="N883" s="979">
        <f>VLOOKUP($D883,Help2!$D$26:$T$37,10)</f>
        <v>0</v>
      </c>
      <c r="P883" s="979">
        <f>VLOOKUP($D883,Help2!$D$2:$T$25,3)</f>
        <v>744</v>
      </c>
      <c r="Q883" s="979">
        <f t="shared" si="100"/>
        <v>744</v>
      </c>
      <c r="Y883" s="979">
        <f>_xlfn.XLOOKUP($D883,Help2_FC!$D:$D,Help2_FC!V:V)</f>
        <v>0</v>
      </c>
      <c r="Z883" s="979">
        <f>_xlfn.XLOOKUP($D883,Help2_FC!$D:$D,Help2_FC!W:W)</f>
        <v>0</v>
      </c>
      <c r="AA883" s="979">
        <f>_xlfn.XLOOKUP($D883,Help2_FC!$D:$D,Help2_FC!X:X)</f>
        <v>0</v>
      </c>
      <c r="AB883" s="979">
        <f>_xlfn.XLOOKUP($D883,Help2_FC!$D:$D,Help2_FC!Y:Y)</f>
        <v>0</v>
      </c>
      <c r="AC883" s="979">
        <f>_xlfn.XLOOKUP($D883,Help2_FC!$D:$D,Help2_FC!Z:Z)</f>
        <v>0</v>
      </c>
      <c r="AD883" s="979">
        <f>_xlfn.XLOOKUP($D883,Help2_FC!$D:$D,Help2_FC!AA:AA)</f>
        <v>0</v>
      </c>
      <c r="AE883" s="979">
        <f>_xlfn.XLOOKUP($D883,Help2_FC!$D:$D,Help2_FC!AB:AB)</f>
        <v>0</v>
      </c>
      <c r="AF883" s="979">
        <f>_xlfn.XLOOKUP($D883,Help2_FC!$D:$D,Help2_FC!AC:AC)</f>
        <v>0</v>
      </c>
      <c r="AG883" s="979">
        <f>_xlfn.XLOOKUP($D883,Help2_FC!$D:$D,Help2_FC!AD:AD)</f>
        <v>0</v>
      </c>
      <c r="AH883" s="979">
        <f>_xlfn.XLOOKUP($D883,Help2_FC!$D:$D,Help2_FC!AE:AE)</f>
        <v>0</v>
      </c>
      <c r="AI883" s="979">
        <f>_xlfn.XLOOKUP($D883,Help2_FC!$D:$D,Help2_FC!AF:AF)</f>
        <v>0</v>
      </c>
      <c r="AJ883" s="979">
        <f>_xlfn.XLOOKUP($D883,Help2_FC!$D:$D,Help2_FC!AG:AG)</f>
        <v>0</v>
      </c>
      <c r="AK883" s="979">
        <f>_xlfn.XLOOKUP($D883,Help2_FC!$D:$D,Help2_FC!AH:AH)</f>
        <v>0</v>
      </c>
      <c r="AL883" s="979">
        <f>_xlfn.XLOOKUP($D883,Help2_FC!$D:$D,Help2_FC!AI:AI)</f>
        <v>0</v>
      </c>
      <c r="AM883" s="979">
        <f>_xlfn.XLOOKUP($D883,Help2_FC!$D:$D,Help2_FC!AJ:AJ)</f>
        <v>0</v>
      </c>
      <c r="AN883" s="979">
        <f>_xlfn.XLOOKUP($D883,Help2_FC!$D:$D,Help2_FC!AK:AK)</f>
        <v>0</v>
      </c>
    </row>
    <row r="884" spans="1:40" x14ac:dyDescent="0.2">
      <c r="A884" s="1">
        <v>45808</v>
      </c>
      <c r="B884">
        <f t="shared" si="96"/>
        <v>5</v>
      </c>
      <c r="C884">
        <f t="shared" si="97"/>
        <v>2025</v>
      </c>
      <c r="D884" s="872" t="str">
        <f t="shared" si="94"/>
        <v>05´2025</v>
      </c>
      <c r="F884" s="2">
        <f t="shared" si="95"/>
        <v>24</v>
      </c>
      <c r="G884" s="1483">
        <f t="shared" si="98"/>
        <v>3.2258064516129031E-2</v>
      </c>
      <c r="H884" s="5">
        <f t="shared" si="99"/>
        <v>1</v>
      </c>
      <c r="I884" s="995">
        <f>VLOOKUP($D884,Help2!$D$26:$T$37,5)</f>
        <v>0</v>
      </c>
      <c r="J884" s="979">
        <f>VLOOKUP($D884,Help2!$D$26:$T$37,6)</f>
        <v>0</v>
      </c>
      <c r="K884" s="979">
        <f>VLOOKUP($D884,Help2!$D$26:$T$37,7)</f>
        <v>0</v>
      </c>
      <c r="L884" s="979">
        <f>VLOOKUP($D884,Help2!$D$26:$T$37,8)</f>
        <v>0</v>
      </c>
      <c r="M884" s="979">
        <f>VLOOKUP($D884,Help2!$D$26:$T$37,9)</f>
        <v>0</v>
      </c>
      <c r="N884" s="979">
        <f>VLOOKUP($D884,Help2!$D$26:$T$37,10)</f>
        <v>0</v>
      </c>
      <c r="P884" s="979">
        <f>VLOOKUP($D884,Help2!$D$2:$T$25,3)</f>
        <v>744</v>
      </c>
      <c r="Q884" s="979">
        <f t="shared" si="100"/>
        <v>744</v>
      </c>
      <c r="Y884" s="979">
        <f>_xlfn.XLOOKUP($D884,Help2_FC!$D:$D,Help2_FC!V:V)</f>
        <v>0</v>
      </c>
      <c r="Z884" s="979">
        <f>_xlfn.XLOOKUP($D884,Help2_FC!$D:$D,Help2_FC!W:W)</f>
        <v>0</v>
      </c>
      <c r="AA884" s="979">
        <f>_xlfn.XLOOKUP($D884,Help2_FC!$D:$D,Help2_FC!X:X)</f>
        <v>0</v>
      </c>
      <c r="AB884" s="979">
        <f>_xlfn.XLOOKUP($D884,Help2_FC!$D:$D,Help2_FC!Y:Y)</f>
        <v>0</v>
      </c>
      <c r="AC884" s="979">
        <f>_xlfn.XLOOKUP($D884,Help2_FC!$D:$D,Help2_FC!Z:Z)</f>
        <v>0</v>
      </c>
      <c r="AD884" s="979">
        <f>_xlfn.XLOOKUP($D884,Help2_FC!$D:$D,Help2_FC!AA:AA)</f>
        <v>0</v>
      </c>
      <c r="AE884" s="979">
        <f>_xlfn.XLOOKUP($D884,Help2_FC!$D:$D,Help2_FC!AB:AB)</f>
        <v>0</v>
      </c>
      <c r="AF884" s="979">
        <f>_xlfn.XLOOKUP($D884,Help2_FC!$D:$D,Help2_FC!AC:AC)</f>
        <v>0</v>
      </c>
      <c r="AG884" s="979">
        <f>_xlfn.XLOOKUP($D884,Help2_FC!$D:$D,Help2_FC!AD:AD)</f>
        <v>0</v>
      </c>
      <c r="AH884" s="979">
        <f>_xlfn.XLOOKUP($D884,Help2_FC!$D:$D,Help2_FC!AE:AE)</f>
        <v>0</v>
      </c>
      <c r="AI884" s="979">
        <f>_xlfn.XLOOKUP($D884,Help2_FC!$D:$D,Help2_FC!AF:AF)</f>
        <v>0</v>
      </c>
      <c r="AJ884" s="979">
        <f>_xlfn.XLOOKUP($D884,Help2_FC!$D:$D,Help2_FC!AG:AG)</f>
        <v>0</v>
      </c>
      <c r="AK884" s="979">
        <f>_xlfn.XLOOKUP($D884,Help2_FC!$D:$D,Help2_FC!AH:AH)</f>
        <v>0</v>
      </c>
      <c r="AL884" s="979">
        <f>_xlfn.XLOOKUP($D884,Help2_FC!$D:$D,Help2_FC!AI:AI)</f>
        <v>0</v>
      </c>
      <c r="AM884" s="979">
        <f>_xlfn.XLOOKUP($D884,Help2_FC!$D:$D,Help2_FC!AJ:AJ)</f>
        <v>0</v>
      </c>
      <c r="AN884" s="979">
        <f>_xlfn.XLOOKUP($D884,Help2_FC!$D:$D,Help2_FC!AK:AK)</f>
        <v>0</v>
      </c>
    </row>
    <row r="885" spans="1:40" x14ac:dyDescent="0.2">
      <c r="A885" s="1">
        <v>45809</v>
      </c>
      <c r="B885">
        <f t="shared" si="96"/>
        <v>6</v>
      </c>
      <c r="C885">
        <f t="shared" si="97"/>
        <v>2025</v>
      </c>
      <c r="D885" s="872" t="str">
        <f t="shared" si="94"/>
        <v>06´2025</v>
      </c>
      <c r="F885" s="2">
        <f t="shared" si="95"/>
        <v>24</v>
      </c>
      <c r="G885" s="1483">
        <f t="shared" si="98"/>
        <v>3.5842293906810034E-2</v>
      </c>
      <c r="H885" s="5">
        <f t="shared" si="99"/>
        <v>1</v>
      </c>
      <c r="I885" s="995">
        <f>VLOOKUP($D885,Help2!$D$26:$T$37,5)</f>
        <v>0</v>
      </c>
      <c r="J885" s="979">
        <f>VLOOKUP($D885,Help2!$D$26:$T$37,6)</f>
        <v>0</v>
      </c>
      <c r="K885" s="979">
        <f>VLOOKUP($D885,Help2!$D$26:$T$37,7)</f>
        <v>0</v>
      </c>
      <c r="L885" s="979">
        <f>VLOOKUP($D885,Help2!$D$26:$T$37,8)</f>
        <v>0</v>
      </c>
      <c r="M885" s="979">
        <f>VLOOKUP($D885,Help2!$D$26:$T$37,9)</f>
        <v>0</v>
      </c>
      <c r="N885" s="979">
        <f>VLOOKUP($D885,Help2!$D$26:$T$37,10)</f>
        <v>0</v>
      </c>
      <c r="P885" s="979">
        <f>VLOOKUP($D885,Help2!$D$2:$T$25,3)</f>
        <v>669.6</v>
      </c>
      <c r="Q885" s="979">
        <f t="shared" si="100"/>
        <v>720</v>
      </c>
      <c r="Y885" s="979">
        <f>_xlfn.XLOOKUP($D885,Help2_FC!$D:$D,Help2_FC!V:V)</f>
        <v>0</v>
      </c>
      <c r="Z885" s="979">
        <f>_xlfn.XLOOKUP($D885,Help2_FC!$D:$D,Help2_FC!W:W)</f>
        <v>0</v>
      </c>
      <c r="AA885" s="979">
        <f>_xlfn.XLOOKUP($D885,Help2_FC!$D:$D,Help2_FC!X:X)</f>
        <v>0</v>
      </c>
      <c r="AB885" s="979">
        <f>_xlfn.XLOOKUP($D885,Help2_FC!$D:$D,Help2_FC!Y:Y)</f>
        <v>0</v>
      </c>
      <c r="AC885" s="979">
        <f>_xlfn.XLOOKUP($D885,Help2_FC!$D:$D,Help2_FC!Z:Z)</f>
        <v>0</v>
      </c>
      <c r="AD885" s="979">
        <f>_xlfn.XLOOKUP($D885,Help2_FC!$D:$D,Help2_FC!AA:AA)</f>
        <v>0</v>
      </c>
      <c r="AE885" s="979">
        <f>_xlfn.XLOOKUP($D885,Help2_FC!$D:$D,Help2_FC!AB:AB)</f>
        <v>0</v>
      </c>
      <c r="AF885" s="979">
        <f>_xlfn.XLOOKUP($D885,Help2_FC!$D:$D,Help2_FC!AC:AC)</f>
        <v>0</v>
      </c>
      <c r="AG885" s="979">
        <f>_xlfn.XLOOKUP($D885,Help2_FC!$D:$D,Help2_FC!AD:AD)</f>
        <v>0</v>
      </c>
      <c r="AH885" s="979">
        <f>_xlfn.XLOOKUP($D885,Help2_FC!$D:$D,Help2_FC!AE:AE)</f>
        <v>0</v>
      </c>
      <c r="AI885" s="979">
        <f>_xlfn.XLOOKUP($D885,Help2_FC!$D:$D,Help2_FC!AF:AF)</f>
        <v>0</v>
      </c>
      <c r="AJ885" s="979">
        <f>_xlfn.XLOOKUP($D885,Help2_FC!$D:$D,Help2_FC!AG:AG)</f>
        <v>0</v>
      </c>
      <c r="AK885" s="979">
        <f>_xlfn.XLOOKUP($D885,Help2_FC!$D:$D,Help2_FC!AH:AH)</f>
        <v>0</v>
      </c>
      <c r="AL885" s="979">
        <f>_xlfn.XLOOKUP($D885,Help2_FC!$D:$D,Help2_FC!AI:AI)</f>
        <v>0</v>
      </c>
      <c r="AM885" s="979">
        <f>_xlfn.XLOOKUP($D885,Help2_FC!$D:$D,Help2_FC!AJ:AJ)</f>
        <v>0</v>
      </c>
      <c r="AN885" s="979">
        <f>_xlfn.XLOOKUP($D885,Help2_FC!$D:$D,Help2_FC!AK:AK)</f>
        <v>0</v>
      </c>
    </row>
    <row r="886" spans="1:40" x14ac:dyDescent="0.2">
      <c r="A886" s="1">
        <v>45810</v>
      </c>
      <c r="B886">
        <f t="shared" si="96"/>
        <v>6</v>
      </c>
      <c r="C886">
        <f t="shared" si="97"/>
        <v>2025</v>
      </c>
      <c r="D886" s="872" t="str">
        <f t="shared" si="94"/>
        <v>06´2025</v>
      </c>
      <c r="F886" s="2">
        <f t="shared" si="95"/>
        <v>24</v>
      </c>
      <c r="G886" s="1483">
        <f t="shared" si="98"/>
        <v>3.5842293906810034E-2</v>
      </c>
      <c r="H886" s="5">
        <f t="shared" si="99"/>
        <v>1</v>
      </c>
      <c r="I886" s="995">
        <f>VLOOKUP($D886,Help2!$D$26:$T$37,5)</f>
        <v>0</v>
      </c>
      <c r="J886" s="979">
        <f>VLOOKUP($D886,Help2!$D$26:$T$37,6)</f>
        <v>0</v>
      </c>
      <c r="K886" s="979">
        <f>VLOOKUP($D886,Help2!$D$26:$T$37,7)</f>
        <v>0</v>
      </c>
      <c r="L886" s="979">
        <f>VLOOKUP($D886,Help2!$D$26:$T$37,8)</f>
        <v>0</v>
      </c>
      <c r="M886" s="979">
        <f>VLOOKUP($D886,Help2!$D$26:$T$37,9)</f>
        <v>0</v>
      </c>
      <c r="N886" s="979">
        <f>VLOOKUP($D886,Help2!$D$26:$T$37,10)</f>
        <v>0</v>
      </c>
      <c r="P886" s="979">
        <f>VLOOKUP($D886,Help2!$D$2:$T$25,3)</f>
        <v>669.6</v>
      </c>
      <c r="Q886" s="979">
        <f t="shared" si="100"/>
        <v>720</v>
      </c>
      <c r="Y886" s="979">
        <f>_xlfn.XLOOKUP($D886,Help2_FC!$D:$D,Help2_FC!V:V)</f>
        <v>0</v>
      </c>
      <c r="Z886" s="979">
        <f>_xlfn.XLOOKUP($D886,Help2_FC!$D:$D,Help2_FC!W:W)</f>
        <v>0</v>
      </c>
      <c r="AA886" s="979">
        <f>_xlfn.XLOOKUP($D886,Help2_FC!$D:$D,Help2_FC!X:X)</f>
        <v>0</v>
      </c>
      <c r="AB886" s="979">
        <f>_xlfn.XLOOKUP($D886,Help2_FC!$D:$D,Help2_FC!Y:Y)</f>
        <v>0</v>
      </c>
      <c r="AC886" s="979">
        <f>_xlfn.XLOOKUP($D886,Help2_FC!$D:$D,Help2_FC!Z:Z)</f>
        <v>0</v>
      </c>
      <c r="AD886" s="979">
        <f>_xlfn.XLOOKUP($D886,Help2_FC!$D:$D,Help2_FC!AA:AA)</f>
        <v>0</v>
      </c>
      <c r="AE886" s="979">
        <f>_xlfn.XLOOKUP($D886,Help2_FC!$D:$D,Help2_FC!AB:AB)</f>
        <v>0</v>
      </c>
      <c r="AF886" s="979">
        <f>_xlfn.XLOOKUP($D886,Help2_FC!$D:$D,Help2_FC!AC:AC)</f>
        <v>0</v>
      </c>
      <c r="AG886" s="979">
        <f>_xlfn.XLOOKUP($D886,Help2_FC!$D:$D,Help2_FC!AD:AD)</f>
        <v>0</v>
      </c>
      <c r="AH886" s="979">
        <f>_xlfn.XLOOKUP($D886,Help2_FC!$D:$D,Help2_FC!AE:AE)</f>
        <v>0</v>
      </c>
      <c r="AI886" s="979">
        <f>_xlfn.XLOOKUP($D886,Help2_FC!$D:$D,Help2_FC!AF:AF)</f>
        <v>0</v>
      </c>
      <c r="AJ886" s="979">
        <f>_xlfn.XLOOKUP($D886,Help2_FC!$D:$D,Help2_FC!AG:AG)</f>
        <v>0</v>
      </c>
      <c r="AK886" s="979">
        <f>_xlfn.XLOOKUP($D886,Help2_FC!$D:$D,Help2_FC!AH:AH)</f>
        <v>0</v>
      </c>
      <c r="AL886" s="979">
        <f>_xlfn.XLOOKUP($D886,Help2_FC!$D:$D,Help2_FC!AI:AI)</f>
        <v>0</v>
      </c>
      <c r="AM886" s="979">
        <f>_xlfn.XLOOKUP($D886,Help2_FC!$D:$D,Help2_FC!AJ:AJ)</f>
        <v>0</v>
      </c>
      <c r="AN886" s="979">
        <f>_xlfn.XLOOKUP($D886,Help2_FC!$D:$D,Help2_FC!AK:AK)</f>
        <v>0</v>
      </c>
    </row>
    <row r="887" spans="1:40" x14ac:dyDescent="0.2">
      <c r="A887" s="1">
        <v>45811</v>
      </c>
      <c r="B887">
        <f t="shared" si="96"/>
        <v>6</v>
      </c>
      <c r="C887">
        <f t="shared" si="97"/>
        <v>2025</v>
      </c>
      <c r="D887" s="872" t="str">
        <f t="shared" si="94"/>
        <v>06´2025</v>
      </c>
      <c r="F887" s="2">
        <f t="shared" si="95"/>
        <v>24</v>
      </c>
      <c r="G887" s="1483">
        <f t="shared" si="98"/>
        <v>3.5842293906810034E-2</v>
      </c>
      <c r="H887" s="5">
        <f t="shared" si="99"/>
        <v>1</v>
      </c>
      <c r="I887" s="995">
        <f>VLOOKUP($D887,Help2!$D$26:$T$37,5)</f>
        <v>0</v>
      </c>
      <c r="J887" s="979">
        <f>VLOOKUP($D887,Help2!$D$26:$T$37,6)</f>
        <v>0</v>
      </c>
      <c r="K887" s="979">
        <f>VLOOKUP($D887,Help2!$D$26:$T$37,7)</f>
        <v>0</v>
      </c>
      <c r="L887" s="979">
        <f>VLOOKUP($D887,Help2!$D$26:$T$37,8)</f>
        <v>0</v>
      </c>
      <c r="M887" s="979">
        <f>VLOOKUP($D887,Help2!$D$26:$T$37,9)</f>
        <v>0</v>
      </c>
      <c r="N887" s="979">
        <f>VLOOKUP($D887,Help2!$D$26:$T$37,10)</f>
        <v>0</v>
      </c>
      <c r="P887" s="979">
        <f>VLOOKUP($D887,Help2!$D$2:$T$25,3)</f>
        <v>669.6</v>
      </c>
      <c r="Q887" s="979">
        <f t="shared" si="100"/>
        <v>720</v>
      </c>
      <c r="Y887" s="979">
        <f>_xlfn.XLOOKUP($D887,Help2_FC!$D:$D,Help2_FC!V:V)</f>
        <v>0</v>
      </c>
      <c r="Z887" s="979">
        <f>_xlfn.XLOOKUP($D887,Help2_FC!$D:$D,Help2_FC!W:W)</f>
        <v>0</v>
      </c>
      <c r="AA887" s="979">
        <f>_xlfn.XLOOKUP($D887,Help2_FC!$D:$D,Help2_FC!X:X)</f>
        <v>0</v>
      </c>
      <c r="AB887" s="979">
        <f>_xlfn.XLOOKUP($D887,Help2_FC!$D:$D,Help2_FC!Y:Y)</f>
        <v>0</v>
      </c>
      <c r="AC887" s="979">
        <f>_xlfn.XLOOKUP($D887,Help2_FC!$D:$D,Help2_FC!Z:Z)</f>
        <v>0</v>
      </c>
      <c r="AD887" s="979">
        <f>_xlfn.XLOOKUP($D887,Help2_FC!$D:$D,Help2_FC!AA:AA)</f>
        <v>0</v>
      </c>
      <c r="AE887" s="979">
        <f>_xlfn.XLOOKUP($D887,Help2_FC!$D:$D,Help2_FC!AB:AB)</f>
        <v>0</v>
      </c>
      <c r="AF887" s="979">
        <f>_xlfn.XLOOKUP($D887,Help2_FC!$D:$D,Help2_FC!AC:AC)</f>
        <v>0</v>
      </c>
      <c r="AG887" s="979">
        <f>_xlfn.XLOOKUP($D887,Help2_FC!$D:$D,Help2_FC!AD:AD)</f>
        <v>0</v>
      </c>
      <c r="AH887" s="979">
        <f>_xlfn.XLOOKUP($D887,Help2_FC!$D:$D,Help2_FC!AE:AE)</f>
        <v>0</v>
      </c>
      <c r="AI887" s="979">
        <f>_xlfn.XLOOKUP($D887,Help2_FC!$D:$D,Help2_FC!AF:AF)</f>
        <v>0</v>
      </c>
      <c r="AJ887" s="979">
        <f>_xlfn.XLOOKUP($D887,Help2_FC!$D:$D,Help2_FC!AG:AG)</f>
        <v>0</v>
      </c>
      <c r="AK887" s="979">
        <f>_xlfn.XLOOKUP($D887,Help2_FC!$D:$D,Help2_FC!AH:AH)</f>
        <v>0</v>
      </c>
      <c r="AL887" s="979">
        <f>_xlfn.XLOOKUP($D887,Help2_FC!$D:$D,Help2_FC!AI:AI)</f>
        <v>0</v>
      </c>
      <c r="AM887" s="979">
        <f>_xlfn.XLOOKUP($D887,Help2_FC!$D:$D,Help2_FC!AJ:AJ)</f>
        <v>0</v>
      </c>
      <c r="AN887" s="979">
        <f>_xlfn.XLOOKUP($D887,Help2_FC!$D:$D,Help2_FC!AK:AK)</f>
        <v>0</v>
      </c>
    </row>
    <row r="888" spans="1:40" x14ac:dyDescent="0.2">
      <c r="A888" s="1">
        <v>45812</v>
      </c>
      <c r="B888">
        <f t="shared" si="96"/>
        <v>6</v>
      </c>
      <c r="C888">
        <f t="shared" si="97"/>
        <v>2025</v>
      </c>
      <c r="D888" s="872" t="str">
        <f t="shared" si="94"/>
        <v>06´2025</v>
      </c>
      <c r="F888" s="2">
        <f t="shared" si="95"/>
        <v>24</v>
      </c>
      <c r="G888" s="1483">
        <f t="shared" si="98"/>
        <v>3.5842293906810034E-2</v>
      </c>
      <c r="H888" s="5">
        <f t="shared" si="99"/>
        <v>1</v>
      </c>
      <c r="I888" s="995">
        <f>VLOOKUP($D888,Help2!$D$26:$T$37,5)</f>
        <v>0</v>
      </c>
      <c r="J888" s="979">
        <f>VLOOKUP($D888,Help2!$D$26:$T$37,6)</f>
        <v>0</v>
      </c>
      <c r="K888" s="979">
        <f>VLOOKUP($D888,Help2!$D$26:$T$37,7)</f>
        <v>0</v>
      </c>
      <c r="L888" s="979">
        <f>VLOOKUP($D888,Help2!$D$26:$T$37,8)</f>
        <v>0</v>
      </c>
      <c r="M888" s="979">
        <f>VLOOKUP($D888,Help2!$D$26:$T$37,9)</f>
        <v>0</v>
      </c>
      <c r="N888" s="979">
        <f>VLOOKUP($D888,Help2!$D$26:$T$37,10)</f>
        <v>0</v>
      </c>
      <c r="P888" s="979">
        <f>VLOOKUP($D888,Help2!$D$2:$T$25,3)</f>
        <v>669.6</v>
      </c>
      <c r="Q888" s="979">
        <f t="shared" si="100"/>
        <v>720</v>
      </c>
      <c r="Y888" s="979">
        <f>_xlfn.XLOOKUP($D888,Help2_FC!$D:$D,Help2_FC!V:V)</f>
        <v>0</v>
      </c>
      <c r="Z888" s="979">
        <f>_xlfn.XLOOKUP($D888,Help2_FC!$D:$D,Help2_FC!W:W)</f>
        <v>0</v>
      </c>
      <c r="AA888" s="979">
        <f>_xlfn.XLOOKUP($D888,Help2_FC!$D:$D,Help2_FC!X:X)</f>
        <v>0</v>
      </c>
      <c r="AB888" s="979">
        <f>_xlfn.XLOOKUP($D888,Help2_FC!$D:$D,Help2_FC!Y:Y)</f>
        <v>0</v>
      </c>
      <c r="AC888" s="979">
        <f>_xlfn.XLOOKUP($D888,Help2_FC!$D:$D,Help2_FC!Z:Z)</f>
        <v>0</v>
      </c>
      <c r="AD888" s="979">
        <f>_xlfn.XLOOKUP($D888,Help2_FC!$D:$D,Help2_FC!AA:AA)</f>
        <v>0</v>
      </c>
      <c r="AE888" s="979">
        <f>_xlfn.XLOOKUP($D888,Help2_FC!$D:$D,Help2_FC!AB:AB)</f>
        <v>0</v>
      </c>
      <c r="AF888" s="979">
        <f>_xlfn.XLOOKUP($D888,Help2_FC!$D:$D,Help2_FC!AC:AC)</f>
        <v>0</v>
      </c>
      <c r="AG888" s="979">
        <f>_xlfn.XLOOKUP($D888,Help2_FC!$D:$D,Help2_FC!AD:AD)</f>
        <v>0</v>
      </c>
      <c r="AH888" s="979">
        <f>_xlfn.XLOOKUP($D888,Help2_FC!$D:$D,Help2_FC!AE:AE)</f>
        <v>0</v>
      </c>
      <c r="AI888" s="979">
        <f>_xlfn.XLOOKUP($D888,Help2_FC!$D:$D,Help2_FC!AF:AF)</f>
        <v>0</v>
      </c>
      <c r="AJ888" s="979">
        <f>_xlfn.XLOOKUP($D888,Help2_FC!$D:$D,Help2_FC!AG:AG)</f>
        <v>0</v>
      </c>
      <c r="AK888" s="979">
        <f>_xlfn.XLOOKUP($D888,Help2_FC!$D:$D,Help2_FC!AH:AH)</f>
        <v>0</v>
      </c>
      <c r="AL888" s="979">
        <f>_xlfn.XLOOKUP($D888,Help2_FC!$D:$D,Help2_FC!AI:AI)</f>
        <v>0</v>
      </c>
      <c r="AM888" s="979">
        <f>_xlfn.XLOOKUP($D888,Help2_FC!$D:$D,Help2_FC!AJ:AJ)</f>
        <v>0</v>
      </c>
      <c r="AN888" s="979">
        <f>_xlfn.XLOOKUP($D888,Help2_FC!$D:$D,Help2_FC!AK:AK)</f>
        <v>0</v>
      </c>
    </row>
    <row r="889" spans="1:40" x14ac:dyDescent="0.2">
      <c r="A889" s="1">
        <v>45813</v>
      </c>
      <c r="B889">
        <f t="shared" si="96"/>
        <v>6</v>
      </c>
      <c r="C889">
        <f t="shared" si="97"/>
        <v>2025</v>
      </c>
      <c r="D889" s="872" t="str">
        <f t="shared" si="94"/>
        <v>06´2025</v>
      </c>
      <c r="F889" s="2">
        <f t="shared" si="95"/>
        <v>24</v>
      </c>
      <c r="G889" s="1483">
        <f t="shared" si="98"/>
        <v>3.5842293906810034E-2</v>
      </c>
      <c r="H889" s="5">
        <f t="shared" si="99"/>
        <v>1</v>
      </c>
      <c r="I889" s="995">
        <f>VLOOKUP($D889,Help2!$D$26:$T$37,5)</f>
        <v>0</v>
      </c>
      <c r="J889" s="979">
        <f>VLOOKUP($D889,Help2!$D$26:$T$37,6)</f>
        <v>0</v>
      </c>
      <c r="K889" s="979">
        <f>VLOOKUP($D889,Help2!$D$26:$T$37,7)</f>
        <v>0</v>
      </c>
      <c r="L889" s="979">
        <f>VLOOKUP($D889,Help2!$D$26:$T$37,8)</f>
        <v>0</v>
      </c>
      <c r="M889" s="979">
        <f>VLOOKUP($D889,Help2!$D$26:$T$37,9)</f>
        <v>0</v>
      </c>
      <c r="N889" s="979">
        <f>VLOOKUP($D889,Help2!$D$26:$T$37,10)</f>
        <v>0</v>
      </c>
      <c r="P889" s="979">
        <f>VLOOKUP($D889,Help2!$D$2:$T$25,3)</f>
        <v>669.6</v>
      </c>
      <c r="Q889" s="979">
        <f t="shared" si="100"/>
        <v>720</v>
      </c>
      <c r="Y889" s="979">
        <f>_xlfn.XLOOKUP($D889,Help2_FC!$D:$D,Help2_FC!V:V)</f>
        <v>0</v>
      </c>
      <c r="Z889" s="979">
        <f>_xlfn.XLOOKUP($D889,Help2_FC!$D:$D,Help2_FC!W:W)</f>
        <v>0</v>
      </c>
      <c r="AA889" s="979">
        <f>_xlfn.XLOOKUP($D889,Help2_FC!$D:$D,Help2_FC!X:X)</f>
        <v>0</v>
      </c>
      <c r="AB889" s="979">
        <f>_xlfn.XLOOKUP($D889,Help2_FC!$D:$D,Help2_FC!Y:Y)</f>
        <v>0</v>
      </c>
      <c r="AC889" s="979">
        <f>_xlfn.XLOOKUP($D889,Help2_FC!$D:$D,Help2_FC!Z:Z)</f>
        <v>0</v>
      </c>
      <c r="AD889" s="979">
        <f>_xlfn.XLOOKUP($D889,Help2_FC!$D:$D,Help2_FC!AA:AA)</f>
        <v>0</v>
      </c>
      <c r="AE889" s="979">
        <f>_xlfn.XLOOKUP($D889,Help2_FC!$D:$D,Help2_FC!AB:AB)</f>
        <v>0</v>
      </c>
      <c r="AF889" s="979">
        <f>_xlfn.XLOOKUP($D889,Help2_FC!$D:$D,Help2_FC!AC:AC)</f>
        <v>0</v>
      </c>
      <c r="AG889" s="979">
        <f>_xlfn.XLOOKUP($D889,Help2_FC!$D:$D,Help2_FC!AD:AD)</f>
        <v>0</v>
      </c>
      <c r="AH889" s="979">
        <f>_xlfn.XLOOKUP($D889,Help2_FC!$D:$D,Help2_FC!AE:AE)</f>
        <v>0</v>
      </c>
      <c r="AI889" s="979">
        <f>_xlfn.XLOOKUP($D889,Help2_FC!$D:$D,Help2_FC!AF:AF)</f>
        <v>0</v>
      </c>
      <c r="AJ889" s="979">
        <f>_xlfn.XLOOKUP($D889,Help2_FC!$D:$D,Help2_FC!AG:AG)</f>
        <v>0</v>
      </c>
      <c r="AK889" s="979">
        <f>_xlfn.XLOOKUP($D889,Help2_FC!$D:$D,Help2_FC!AH:AH)</f>
        <v>0</v>
      </c>
      <c r="AL889" s="979">
        <f>_xlfn.XLOOKUP($D889,Help2_FC!$D:$D,Help2_FC!AI:AI)</f>
        <v>0</v>
      </c>
      <c r="AM889" s="979">
        <f>_xlfn.XLOOKUP($D889,Help2_FC!$D:$D,Help2_FC!AJ:AJ)</f>
        <v>0</v>
      </c>
      <c r="AN889" s="979">
        <f>_xlfn.XLOOKUP($D889,Help2_FC!$D:$D,Help2_FC!AK:AK)</f>
        <v>0</v>
      </c>
    </row>
    <row r="890" spans="1:40" x14ac:dyDescent="0.2">
      <c r="A890" s="1">
        <v>45814</v>
      </c>
      <c r="B890">
        <f t="shared" si="96"/>
        <v>6</v>
      </c>
      <c r="C890">
        <f t="shared" si="97"/>
        <v>2025</v>
      </c>
      <c r="D890" s="872" t="str">
        <f t="shared" si="94"/>
        <v>06´2025</v>
      </c>
      <c r="F890" s="2">
        <f t="shared" si="95"/>
        <v>24</v>
      </c>
      <c r="G890" s="1483">
        <f t="shared" si="98"/>
        <v>3.5842293906810034E-2</v>
      </c>
      <c r="H890" s="5">
        <f t="shared" si="99"/>
        <v>1</v>
      </c>
      <c r="I890" s="995">
        <f>VLOOKUP($D890,Help2!$D$26:$T$37,5)</f>
        <v>0</v>
      </c>
      <c r="J890" s="979">
        <f>VLOOKUP($D890,Help2!$D$26:$T$37,6)</f>
        <v>0</v>
      </c>
      <c r="K890" s="979">
        <f>VLOOKUP($D890,Help2!$D$26:$T$37,7)</f>
        <v>0</v>
      </c>
      <c r="L890" s="979">
        <f>VLOOKUP($D890,Help2!$D$26:$T$37,8)</f>
        <v>0</v>
      </c>
      <c r="M890" s="979">
        <f>VLOOKUP($D890,Help2!$D$26:$T$37,9)</f>
        <v>0</v>
      </c>
      <c r="N890" s="979">
        <f>VLOOKUP($D890,Help2!$D$26:$T$37,10)</f>
        <v>0</v>
      </c>
      <c r="P890" s="979">
        <f>VLOOKUP($D890,Help2!$D$2:$T$25,3)</f>
        <v>669.6</v>
      </c>
      <c r="Q890" s="979">
        <f t="shared" si="100"/>
        <v>720</v>
      </c>
      <c r="Y890" s="979">
        <f>_xlfn.XLOOKUP($D890,Help2_FC!$D:$D,Help2_FC!V:V)</f>
        <v>0</v>
      </c>
      <c r="Z890" s="979">
        <f>_xlfn.XLOOKUP($D890,Help2_FC!$D:$D,Help2_FC!W:W)</f>
        <v>0</v>
      </c>
      <c r="AA890" s="979">
        <f>_xlfn.XLOOKUP($D890,Help2_FC!$D:$D,Help2_FC!X:X)</f>
        <v>0</v>
      </c>
      <c r="AB890" s="979">
        <f>_xlfn.XLOOKUP($D890,Help2_FC!$D:$D,Help2_FC!Y:Y)</f>
        <v>0</v>
      </c>
      <c r="AC890" s="979">
        <f>_xlfn.XLOOKUP($D890,Help2_FC!$D:$D,Help2_FC!Z:Z)</f>
        <v>0</v>
      </c>
      <c r="AD890" s="979">
        <f>_xlfn.XLOOKUP($D890,Help2_FC!$D:$D,Help2_FC!AA:AA)</f>
        <v>0</v>
      </c>
      <c r="AE890" s="979">
        <f>_xlfn.XLOOKUP($D890,Help2_FC!$D:$D,Help2_FC!AB:AB)</f>
        <v>0</v>
      </c>
      <c r="AF890" s="979">
        <f>_xlfn.XLOOKUP($D890,Help2_FC!$D:$D,Help2_FC!AC:AC)</f>
        <v>0</v>
      </c>
      <c r="AG890" s="979">
        <f>_xlfn.XLOOKUP($D890,Help2_FC!$D:$D,Help2_FC!AD:AD)</f>
        <v>0</v>
      </c>
      <c r="AH890" s="979">
        <f>_xlfn.XLOOKUP($D890,Help2_FC!$D:$D,Help2_FC!AE:AE)</f>
        <v>0</v>
      </c>
      <c r="AI890" s="979">
        <f>_xlfn.XLOOKUP($D890,Help2_FC!$D:$D,Help2_FC!AF:AF)</f>
        <v>0</v>
      </c>
      <c r="AJ890" s="979">
        <f>_xlfn.XLOOKUP($D890,Help2_FC!$D:$D,Help2_FC!AG:AG)</f>
        <v>0</v>
      </c>
      <c r="AK890" s="979">
        <f>_xlfn.XLOOKUP($D890,Help2_FC!$D:$D,Help2_FC!AH:AH)</f>
        <v>0</v>
      </c>
      <c r="AL890" s="979">
        <f>_xlfn.XLOOKUP($D890,Help2_FC!$D:$D,Help2_FC!AI:AI)</f>
        <v>0</v>
      </c>
      <c r="AM890" s="979">
        <f>_xlfn.XLOOKUP($D890,Help2_FC!$D:$D,Help2_FC!AJ:AJ)</f>
        <v>0</v>
      </c>
      <c r="AN890" s="979">
        <f>_xlfn.XLOOKUP($D890,Help2_FC!$D:$D,Help2_FC!AK:AK)</f>
        <v>0</v>
      </c>
    </row>
    <row r="891" spans="1:40" x14ac:dyDescent="0.2">
      <c r="A891" s="1">
        <v>45815</v>
      </c>
      <c r="B891">
        <f t="shared" si="96"/>
        <v>6</v>
      </c>
      <c r="C891">
        <f t="shared" si="97"/>
        <v>2025</v>
      </c>
      <c r="D891" s="872" t="str">
        <f t="shared" si="94"/>
        <v>06´2025</v>
      </c>
      <c r="F891" s="2">
        <f t="shared" si="95"/>
        <v>24</v>
      </c>
      <c r="G891" s="1483">
        <f t="shared" si="98"/>
        <v>3.5842293906810034E-2</v>
      </c>
      <c r="H891" s="5">
        <f t="shared" si="99"/>
        <v>1</v>
      </c>
      <c r="I891" s="995">
        <f>VLOOKUP($D891,Help2!$D$26:$T$37,5)</f>
        <v>0</v>
      </c>
      <c r="J891" s="979">
        <f>VLOOKUP($D891,Help2!$D$26:$T$37,6)</f>
        <v>0</v>
      </c>
      <c r="K891" s="979">
        <f>VLOOKUP($D891,Help2!$D$26:$T$37,7)</f>
        <v>0</v>
      </c>
      <c r="L891" s="979">
        <f>VLOOKUP($D891,Help2!$D$26:$T$37,8)</f>
        <v>0</v>
      </c>
      <c r="M891" s="979">
        <f>VLOOKUP($D891,Help2!$D$26:$T$37,9)</f>
        <v>0</v>
      </c>
      <c r="N891" s="979">
        <f>VLOOKUP($D891,Help2!$D$26:$T$37,10)</f>
        <v>0</v>
      </c>
      <c r="P891" s="979">
        <f>VLOOKUP($D891,Help2!$D$2:$T$25,3)</f>
        <v>669.6</v>
      </c>
      <c r="Q891" s="979">
        <f t="shared" si="100"/>
        <v>720</v>
      </c>
      <c r="Y891" s="979">
        <f>_xlfn.XLOOKUP($D891,Help2_FC!$D:$D,Help2_FC!V:V)</f>
        <v>0</v>
      </c>
      <c r="Z891" s="979">
        <f>_xlfn.XLOOKUP($D891,Help2_FC!$D:$D,Help2_FC!W:W)</f>
        <v>0</v>
      </c>
      <c r="AA891" s="979">
        <f>_xlfn.XLOOKUP($D891,Help2_FC!$D:$D,Help2_FC!X:X)</f>
        <v>0</v>
      </c>
      <c r="AB891" s="979">
        <f>_xlfn.XLOOKUP($D891,Help2_FC!$D:$D,Help2_FC!Y:Y)</f>
        <v>0</v>
      </c>
      <c r="AC891" s="979">
        <f>_xlfn.XLOOKUP($D891,Help2_FC!$D:$D,Help2_FC!Z:Z)</f>
        <v>0</v>
      </c>
      <c r="AD891" s="979">
        <f>_xlfn.XLOOKUP($D891,Help2_FC!$D:$D,Help2_FC!AA:AA)</f>
        <v>0</v>
      </c>
      <c r="AE891" s="979">
        <f>_xlfn.XLOOKUP($D891,Help2_FC!$D:$D,Help2_FC!AB:AB)</f>
        <v>0</v>
      </c>
      <c r="AF891" s="979">
        <f>_xlfn.XLOOKUP($D891,Help2_FC!$D:$D,Help2_FC!AC:AC)</f>
        <v>0</v>
      </c>
      <c r="AG891" s="979">
        <f>_xlfn.XLOOKUP($D891,Help2_FC!$D:$D,Help2_FC!AD:AD)</f>
        <v>0</v>
      </c>
      <c r="AH891" s="979">
        <f>_xlfn.XLOOKUP($D891,Help2_FC!$D:$D,Help2_FC!AE:AE)</f>
        <v>0</v>
      </c>
      <c r="AI891" s="979">
        <f>_xlfn.XLOOKUP($D891,Help2_FC!$D:$D,Help2_FC!AF:AF)</f>
        <v>0</v>
      </c>
      <c r="AJ891" s="979">
        <f>_xlfn.XLOOKUP($D891,Help2_FC!$D:$D,Help2_FC!AG:AG)</f>
        <v>0</v>
      </c>
      <c r="AK891" s="979">
        <f>_xlfn.XLOOKUP($D891,Help2_FC!$D:$D,Help2_FC!AH:AH)</f>
        <v>0</v>
      </c>
      <c r="AL891" s="979">
        <f>_xlfn.XLOOKUP($D891,Help2_FC!$D:$D,Help2_FC!AI:AI)</f>
        <v>0</v>
      </c>
      <c r="AM891" s="979">
        <f>_xlfn.XLOOKUP($D891,Help2_FC!$D:$D,Help2_FC!AJ:AJ)</f>
        <v>0</v>
      </c>
      <c r="AN891" s="979">
        <f>_xlfn.XLOOKUP($D891,Help2_FC!$D:$D,Help2_FC!AK:AK)</f>
        <v>0</v>
      </c>
    </row>
    <row r="892" spans="1:40" x14ac:dyDescent="0.2">
      <c r="A892" s="1">
        <v>45816</v>
      </c>
      <c r="B892">
        <f t="shared" si="96"/>
        <v>6</v>
      </c>
      <c r="C892">
        <f t="shared" si="97"/>
        <v>2025</v>
      </c>
      <c r="D892" s="872" t="str">
        <f t="shared" si="94"/>
        <v>06´2025</v>
      </c>
      <c r="F892" s="2">
        <f t="shared" si="95"/>
        <v>24</v>
      </c>
      <c r="G892" s="1483">
        <f t="shared" si="98"/>
        <v>3.5842293906810034E-2</v>
      </c>
      <c r="H892" s="5">
        <f t="shared" si="99"/>
        <v>1</v>
      </c>
      <c r="I892" s="995">
        <f>VLOOKUP($D892,Help2!$D$26:$T$37,5)</f>
        <v>0</v>
      </c>
      <c r="J892" s="979">
        <f>VLOOKUP($D892,Help2!$D$26:$T$37,6)</f>
        <v>0</v>
      </c>
      <c r="K892" s="979">
        <f>VLOOKUP($D892,Help2!$D$26:$T$37,7)</f>
        <v>0</v>
      </c>
      <c r="L892" s="979">
        <f>VLOOKUP($D892,Help2!$D$26:$T$37,8)</f>
        <v>0</v>
      </c>
      <c r="M892" s="979">
        <f>VLOOKUP($D892,Help2!$D$26:$T$37,9)</f>
        <v>0</v>
      </c>
      <c r="N892" s="979">
        <f>VLOOKUP($D892,Help2!$D$26:$T$37,10)</f>
        <v>0</v>
      </c>
      <c r="P892" s="979">
        <f>VLOOKUP($D892,Help2!$D$2:$T$25,3)</f>
        <v>669.6</v>
      </c>
      <c r="Q892" s="979">
        <f t="shared" si="100"/>
        <v>720</v>
      </c>
      <c r="Y892" s="979">
        <f>_xlfn.XLOOKUP($D892,Help2_FC!$D:$D,Help2_FC!V:V)</f>
        <v>0</v>
      </c>
      <c r="Z892" s="979">
        <f>_xlfn.XLOOKUP($D892,Help2_FC!$D:$D,Help2_FC!W:W)</f>
        <v>0</v>
      </c>
      <c r="AA892" s="979">
        <f>_xlfn.XLOOKUP($D892,Help2_FC!$D:$D,Help2_FC!X:X)</f>
        <v>0</v>
      </c>
      <c r="AB892" s="979">
        <f>_xlfn.XLOOKUP($D892,Help2_FC!$D:$D,Help2_FC!Y:Y)</f>
        <v>0</v>
      </c>
      <c r="AC892" s="979">
        <f>_xlfn.XLOOKUP($D892,Help2_FC!$D:$D,Help2_FC!Z:Z)</f>
        <v>0</v>
      </c>
      <c r="AD892" s="979">
        <f>_xlfn.XLOOKUP($D892,Help2_FC!$D:$D,Help2_FC!AA:AA)</f>
        <v>0</v>
      </c>
      <c r="AE892" s="979">
        <f>_xlfn.XLOOKUP($D892,Help2_FC!$D:$D,Help2_FC!AB:AB)</f>
        <v>0</v>
      </c>
      <c r="AF892" s="979">
        <f>_xlfn.XLOOKUP($D892,Help2_FC!$D:$D,Help2_FC!AC:AC)</f>
        <v>0</v>
      </c>
      <c r="AG892" s="979">
        <f>_xlfn.XLOOKUP($D892,Help2_FC!$D:$D,Help2_FC!AD:AD)</f>
        <v>0</v>
      </c>
      <c r="AH892" s="979">
        <f>_xlfn.XLOOKUP($D892,Help2_FC!$D:$D,Help2_FC!AE:AE)</f>
        <v>0</v>
      </c>
      <c r="AI892" s="979">
        <f>_xlfn.XLOOKUP($D892,Help2_FC!$D:$D,Help2_FC!AF:AF)</f>
        <v>0</v>
      </c>
      <c r="AJ892" s="979">
        <f>_xlfn.XLOOKUP($D892,Help2_FC!$D:$D,Help2_FC!AG:AG)</f>
        <v>0</v>
      </c>
      <c r="AK892" s="979">
        <f>_xlfn.XLOOKUP($D892,Help2_FC!$D:$D,Help2_FC!AH:AH)</f>
        <v>0</v>
      </c>
      <c r="AL892" s="979">
        <f>_xlfn.XLOOKUP($D892,Help2_FC!$D:$D,Help2_FC!AI:AI)</f>
        <v>0</v>
      </c>
      <c r="AM892" s="979">
        <f>_xlfn.XLOOKUP($D892,Help2_FC!$D:$D,Help2_FC!AJ:AJ)</f>
        <v>0</v>
      </c>
      <c r="AN892" s="979">
        <f>_xlfn.XLOOKUP($D892,Help2_FC!$D:$D,Help2_FC!AK:AK)</f>
        <v>0</v>
      </c>
    </row>
    <row r="893" spans="1:40" x14ac:dyDescent="0.2">
      <c r="A893" s="1">
        <v>45817</v>
      </c>
      <c r="B893">
        <f t="shared" si="96"/>
        <v>6</v>
      </c>
      <c r="C893">
        <f t="shared" si="97"/>
        <v>2025</v>
      </c>
      <c r="D893" s="872" t="str">
        <f t="shared" si="94"/>
        <v>06´2025</v>
      </c>
      <c r="F893" s="2">
        <f t="shared" si="95"/>
        <v>24</v>
      </c>
      <c r="G893" s="1483">
        <f t="shared" si="98"/>
        <v>3.5842293906810034E-2</v>
      </c>
      <c r="H893" s="5">
        <f t="shared" si="99"/>
        <v>1</v>
      </c>
      <c r="I893" s="995">
        <f>VLOOKUP($D893,Help2!$D$26:$T$37,5)</f>
        <v>0</v>
      </c>
      <c r="J893" s="979">
        <f>VLOOKUP($D893,Help2!$D$26:$T$37,6)</f>
        <v>0</v>
      </c>
      <c r="K893" s="979">
        <f>VLOOKUP($D893,Help2!$D$26:$T$37,7)</f>
        <v>0</v>
      </c>
      <c r="L893" s="979">
        <f>VLOOKUP($D893,Help2!$D$26:$T$37,8)</f>
        <v>0</v>
      </c>
      <c r="M893" s="979">
        <f>VLOOKUP($D893,Help2!$D$26:$T$37,9)</f>
        <v>0</v>
      </c>
      <c r="N893" s="979">
        <f>VLOOKUP($D893,Help2!$D$26:$T$37,10)</f>
        <v>0</v>
      </c>
      <c r="P893" s="979">
        <f>VLOOKUP($D893,Help2!$D$2:$T$25,3)</f>
        <v>669.6</v>
      </c>
      <c r="Q893" s="979">
        <f t="shared" si="100"/>
        <v>720</v>
      </c>
      <c r="Y893" s="979">
        <f>_xlfn.XLOOKUP($D893,Help2_FC!$D:$D,Help2_FC!V:V)</f>
        <v>0</v>
      </c>
      <c r="Z893" s="979">
        <f>_xlfn.XLOOKUP($D893,Help2_FC!$D:$D,Help2_FC!W:W)</f>
        <v>0</v>
      </c>
      <c r="AA893" s="979">
        <f>_xlfn.XLOOKUP($D893,Help2_FC!$D:$D,Help2_FC!X:X)</f>
        <v>0</v>
      </c>
      <c r="AB893" s="979">
        <f>_xlfn.XLOOKUP($D893,Help2_FC!$D:$D,Help2_FC!Y:Y)</f>
        <v>0</v>
      </c>
      <c r="AC893" s="979">
        <f>_xlfn.XLOOKUP($D893,Help2_FC!$D:$D,Help2_FC!Z:Z)</f>
        <v>0</v>
      </c>
      <c r="AD893" s="979">
        <f>_xlfn.XLOOKUP($D893,Help2_FC!$D:$D,Help2_FC!AA:AA)</f>
        <v>0</v>
      </c>
      <c r="AE893" s="979">
        <f>_xlfn.XLOOKUP($D893,Help2_FC!$D:$D,Help2_FC!AB:AB)</f>
        <v>0</v>
      </c>
      <c r="AF893" s="979">
        <f>_xlfn.XLOOKUP($D893,Help2_FC!$D:$D,Help2_FC!AC:AC)</f>
        <v>0</v>
      </c>
      <c r="AG893" s="979">
        <f>_xlfn.XLOOKUP($D893,Help2_FC!$D:$D,Help2_FC!AD:AD)</f>
        <v>0</v>
      </c>
      <c r="AH893" s="979">
        <f>_xlfn.XLOOKUP($D893,Help2_FC!$D:$D,Help2_FC!AE:AE)</f>
        <v>0</v>
      </c>
      <c r="AI893" s="979">
        <f>_xlfn.XLOOKUP($D893,Help2_FC!$D:$D,Help2_FC!AF:AF)</f>
        <v>0</v>
      </c>
      <c r="AJ893" s="979">
        <f>_xlfn.XLOOKUP($D893,Help2_FC!$D:$D,Help2_FC!AG:AG)</f>
        <v>0</v>
      </c>
      <c r="AK893" s="979">
        <f>_xlfn.XLOOKUP($D893,Help2_FC!$D:$D,Help2_FC!AH:AH)</f>
        <v>0</v>
      </c>
      <c r="AL893" s="979">
        <f>_xlfn.XLOOKUP($D893,Help2_FC!$D:$D,Help2_FC!AI:AI)</f>
        <v>0</v>
      </c>
      <c r="AM893" s="979">
        <f>_xlfn.XLOOKUP($D893,Help2_FC!$D:$D,Help2_FC!AJ:AJ)</f>
        <v>0</v>
      </c>
      <c r="AN893" s="979">
        <f>_xlfn.XLOOKUP($D893,Help2_FC!$D:$D,Help2_FC!AK:AK)</f>
        <v>0</v>
      </c>
    </row>
    <row r="894" spans="1:40" x14ac:dyDescent="0.2">
      <c r="A894" s="1">
        <v>45818</v>
      </c>
      <c r="B894">
        <f t="shared" si="96"/>
        <v>6</v>
      </c>
      <c r="C894">
        <f t="shared" si="97"/>
        <v>2025</v>
      </c>
      <c r="D894" s="872" t="str">
        <f t="shared" si="94"/>
        <v>06´2025</v>
      </c>
      <c r="F894" s="2">
        <f t="shared" si="95"/>
        <v>24</v>
      </c>
      <c r="G894" s="1483">
        <f t="shared" si="98"/>
        <v>3.5842293906810034E-2</v>
      </c>
      <c r="H894" s="5">
        <f t="shared" si="99"/>
        <v>1</v>
      </c>
      <c r="I894" s="995">
        <f>VLOOKUP($D894,Help2!$D$26:$T$37,5)</f>
        <v>0</v>
      </c>
      <c r="J894" s="979">
        <f>VLOOKUP($D894,Help2!$D$26:$T$37,6)</f>
        <v>0</v>
      </c>
      <c r="K894" s="979">
        <f>VLOOKUP($D894,Help2!$D$26:$T$37,7)</f>
        <v>0</v>
      </c>
      <c r="L894" s="979">
        <f>VLOOKUP($D894,Help2!$D$26:$T$37,8)</f>
        <v>0</v>
      </c>
      <c r="M894" s="979">
        <f>VLOOKUP($D894,Help2!$D$26:$T$37,9)</f>
        <v>0</v>
      </c>
      <c r="N894" s="979">
        <f>VLOOKUP($D894,Help2!$D$26:$T$37,10)</f>
        <v>0</v>
      </c>
      <c r="P894" s="979">
        <f>VLOOKUP($D894,Help2!$D$2:$T$25,3)</f>
        <v>669.6</v>
      </c>
      <c r="Q894" s="979">
        <f t="shared" si="100"/>
        <v>720</v>
      </c>
      <c r="Y894" s="979">
        <f>_xlfn.XLOOKUP($D894,Help2_FC!$D:$D,Help2_FC!V:V)</f>
        <v>0</v>
      </c>
      <c r="Z894" s="979">
        <f>_xlfn.XLOOKUP($D894,Help2_FC!$D:$D,Help2_FC!W:W)</f>
        <v>0</v>
      </c>
      <c r="AA894" s="979">
        <f>_xlfn.XLOOKUP($D894,Help2_FC!$D:$D,Help2_FC!X:X)</f>
        <v>0</v>
      </c>
      <c r="AB894" s="979">
        <f>_xlfn.XLOOKUP($D894,Help2_FC!$D:$D,Help2_FC!Y:Y)</f>
        <v>0</v>
      </c>
      <c r="AC894" s="979">
        <f>_xlfn.XLOOKUP($D894,Help2_FC!$D:$D,Help2_FC!Z:Z)</f>
        <v>0</v>
      </c>
      <c r="AD894" s="979">
        <f>_xlfn.XLOOKUP($D894,Help2_FC!$D:$D,Help2_FC!AA:AA)</f>
        <v>0</v>
      </c>
      <c r="AE894" s="979">
        <f>_xlfn.XLOOKUP($D894,Help2_FC!$D:$D,Help2_FC!AB:AB)</f>
        <v>0</v>
      </c>
      <c r="AF894" s="979">
        <f>_xlfn.XLOOKUP($D894,Help2_FC!$D:$D,Help2_FC!AC:AC)</f>
        <v>0</v>
      </c>
      <c r="AG894" s="979">
        <f>_xlfn.XLOOKUP($D894,Help2_FC!$D:$D,Help2_FC!AD:AD)</f>
        <v>0</v>
      </c>
      <c r="AH894" s="979">
        <f>_xlfn.XLOOKUP($D894,Help2_FC!$D:$D,Help2_FC!AE:AE)</f>
        <v>0</v>
      </c>
      <c r="AI894" s="979">
        <f>_xlfn.XLOOKUP($D894,Help2_FC!$D:$D,Help2_FC!AF:AF)</f>
        <v>0</v>
      </c>
      <c r="AJ894" s="979">
        <f>_xlfn.XLOOKUP($D894,Help2_FC!$D:$D,Help2_FC!AG:AG)</f>
        <v>0</v>
      </c>
      <c r="AK894" s="979">
        <f>_xlfn.XLOOKUP($D894,Help2_FC!$D:$D,Help2_FC!AH:AH)</f>
        <v>0</v>
      </c>
      <c r="AL894" s="979">
        <f>_xlfn.XLOOKUP($D894,Help2_FC!$D:$D,Help2_FC!AI:AI)</f>
        <v>0</v>
      </c>
      <c r="AM894" s="979">
        <f>_xlfn.XLOOKUP($D894,Help2_FC!$D:$D,Help2_FC!AJ:AJ)</f>
        <v>0</v>
      </c>
      <c r="AN894" s="979">
        <f>_xlfn.XLOOKUP($D894,Help2_FC!$D:$D,Help2_FC!AK:AK)</f>
        <v>0</v>
      </c>
    </row>
    <row r="895" spans="1:40" x14ac:dyDescent="0.2">
      <c r="A895" s="1">
        <v>45819</v>
      </c>
      <c r="B895">
        <f t="shared" si="96"/>
        <v>6</v>
      </c>
      <c r="C895">
        <f t="shared" si="97"/>
        <v>2025</v>
      </c>
      <c r="D895" s="872" t="str">
        <f t="shared" si="94"/>
        <v>06´2025</v>
      </c>
      <c r="F895" s="2">
        <f t="shared" si="95"/>
        <v>24</v>
      </c>
      <c r="G895" s="1483">
        <f t="shared" si="98"/>
        <v>3.5842293906810034E-2</v>
      </c>
      <c r="H895" s="5">
        <f t="shared" si="99"/>
        <v>1</v>
      </c>
      <c r="I895" s="995">
        <f>VLOOKUP($D895,Help2!$D$26:$T$37,5)</f>
        <v>0</v>
      </c>
      <c r="J895" s="979">
        <f>VLOOKUP($D895,Help2!$D$26:$T$37,6)</f>
        <v>0</v>
      </c>
      <c r="K895" s="979">
        <f>VLOOKUP($D895,Help2!$D$26:$T$37,7)</f>
        <v>0</v>
      </c>
      <c r="L895" s="979">
        <f>VLOOKUP($D895,Help2!$D$26:$T$37,8)</f>
        <v>0</v>
      </c>
      <c r="M895" s="979">
        <f>VLOOKUP($D895,Help2!$D$26:$T$37,9)</f>
        <v>0</v>
      </c>
      <c r="N895" s="979">
        <f>VLOOKUP($D895,Help2!$D$26:$T$37,10)</f>
        <v>0</v>
      </c>
      <c r="P895" s="979">
        <f>VLOOKUP($D895,Help2!$D$2:$T$25,3)</f>
        <v>669.6</v>
      </c>
      <c r="Q895" s="979">
        <f t="shared" si="100"/>
        <v>720</v>
      </c>
      <c r="Y895" s="979">
        <f>_xlfn.XLOOKUP($D895,Help2_FC!$D:$D,Help2_FC!V:V)</f>
        <v>0</v>
      </c>
      <c r="Z895" s="979">
        <f>_xlfn.XLOOKUP($D895,Help2_FC!$D:$D,Help2_FC!W:W)</f>
        <v>0</v>
      </c>
      <c r="AA895" s="979">
        <f>_xlfn.XLOOKUP($D895,Help2_FC!$D:$D,Help2_FC!X:X)</f>
        <v>0</v>
      </c>
      <c r="AB895" s="979">
        <f>_xlfn.XLOOKUP($D895,Help2_FC!$D:$D,Help2_FC!Y:Y)</f>
        <v>0</v>
      </c>
      <c r="AC895" s="979">
        <f>_xlfn.XLOOKUP($D895,Help2_FC!$D:$D,Help2_FC!Z:Z)</f>
        <v>0</v>
      </c>
      <c r="AD895" s="979">
        <f>_xlfn.XLOOKUP($D895,Help2_FC!$D:$D,Help2_FC!AA:AA)</f>
        <v>0</v>
      </c>
      <c r="AE895" s="979">
        <f>_xlfn.XLOOKUP($D895,Help2_FC!$D:$D,Help2_FC!AB:AB)</f>
        <v>0</v>
      </c>
      <c r="AF895" s="979">
        <f>_xlfn.XLOOKUP($D895,Help2_FC!$D:$D,Help2_FC!AC:AC)</f>
        <v>0</v>
      </c>
      <c r="AG895" s="979">
        <f>_xlfn.XLOOKUP($D895,Help2_FC!$D:$D,Help2_FC!AD:AD)</f>
        <v>0</v>
      </c>
      <c r="AH895" s="979">
        <f>_xlfn.XLOOKUP($D895,Help2_FC!$D:$D,Help2_FC!AE:AE)</f>
        <v>0</v>
      </c>
      <c r="AI895" s="979">
        <f>_xlfn.XLOOKUP($D895,Help2_FC!$D:$D,Help2_FC!AF:AF)</f>
        <v>0</v>
      </c>
      <c r="AJ895" s="979">
        <f>_xlfn.XLOOKUP($D895,Help2_FC!$D:$D,Help2_FC!AG:AG)</f>
        <v>0</v>
      </c>
      <c r="AK895" s="979">
        <f>_xlfn.XLOOKUP($D895,Help2_FC!$D:$D,Help2_FC!AH:AH)</f>
        <v>0</v>
      </c>
      <c r="AL895" s="979">
        <f>_xlfn.XLOOKUP($D895,Help2_FC!$D:$D,Help2_FC!AI:AI)</f>
        <v>0</v>
      </c>
      <c r="AM895" s="979">
        <f>_xlfn.XLOOKUP($D895,Help2_FC!$D:$D,Help2_FC!AJ:AJ)</f>
        <v>0</v>
      </c>
      <c r="AN895" s="979">
        <f>_xlfn.XLOOKUP($D895,Help2_FC!$D:$D,Help2_FC!AK:AK)</f>
        <v>0</v>
      </c>
    </row>
    <row r="896" spans="1:40" x14ac:dyDescent="0.2">
      <c r="A896" s="1">
        <v>45820</v>
      </c>
      <c r="B896">
        <f t="shared" si="96"/>
        <v>6</v>
      </c>
      <c r="C896">
        <f t="shared" si="97"/>
        <v>2025</v>
      </c>
      <c r="D896" s="872" t="str">
        <f t="shared" si="94"/>
        <v>06´2025</v>
      </c>
      <c r="F896" s="2">
        <f t="shared" si="95"/>
        <v>24</v>
      </c>
      <c r="G896" s="1483">
        <f t="shared" si="98"/>
        <v>3.5842293906810034E-2</v>
      </c>
      <c r="H896" s="5">
        <f t="shared" si="99"/>
        <v>1</v>
      </c>
      <c r="I896" s="995">
        <f>VLOOKUP($D896,Help2!$D$26:$T$37,5)</f>
        <v>0</v>
      </c>
      <c r="J896" s="979">
        <f>VLOOKUP($D896,Help2!$D$26:$T$37,6)</f>
        <v>0</v>
      </c>
      <c r="K896" s="979">
        <f>VLOOKUP($D896,Help2!$D$26:$T$37,7)</f>
        <v>0</v>
      </c>
      <c r="L896" s="979">
        <f>VLOOKUP($D896,Help2!$D$26:$T$37,8)</f>
        <v>0</v>
      </c>
      <c r="M896" s="979">
        <f>VLOOKUP($D896,Help2!$D$26:$T$37,9)</f>
        <v>0</v>
      </c>
      <c r="N896" s="979">
        <f>VLOOKUP($D896,Help2!$D$26:$T$37,10)</f>
        <v>0</v>
      </c>
      <c r="P896" s="979">
        <f>VLOOKUP($D896,Help2!$D$2:$T$25,3)</f>
        <v>669.6</v>
      </c>
      <c r="Q896" s="979">
        <f t="shared" si="100"/>
        <v>720</v>
      </c>
      <c r="Y896" s="979">
        <f>_xlfn.XLOOKUP($D896,Help2_FC!$D:$D,Help2_FC!V:V)</f>
        <v>0</v>
      </c>
      <c r="Z896" s="979">
        <f>_xlfn.XLOOKUP($D896,Help2_FC!$D:$D,Help2_FC!W:W)</f>
        <v>0</v>
      </c>
      <c r="AA896" s="979">
        <f>_xlfn.XLOOKUP($D896,Help2_FC!$D:$D,Help2_FC!X:X)</f>
        <v>0</v>
      </c>
      <c r="AB896" s="979">
        <f>_xlfn.XLOOKUP($D896,Help2_FC!$D:$D,Help2_FC!Y:Y)</f>
        <v>0</v>
      </c>
      <c r="AC896" s="979">
        <f>_xlfn.XLOOKUP($D896,Help2_FC!$D:$D,Help2_FC!Z:Z)</f>
        <v>0</v>
      </c>
      <c r="AD896" s="979">
        <f>_xlfn.XLOOKUP($D896,Help2_FC!$D:$D,Help2_FC!AA:AA)</f>
        <v>0</v>
      </c>
      <c r="AE896" s="979">
        <f>_xlfn.XLOOKUP($D896,Help2_FC!$D:$D,Help2_FC!AB:AB)</f>
        <v>0</v>
      </c>
      <c r="AF896" s="979">
        <f>_xlfn.XLOOKUP($D896,Help2_FC!$D:$D,Help2_FC!AC:AC)</f>
        <v>0</v>
      </c>
      <c r="AG896" s="979">
        <f>_xlfn.XLOOKUP($D896,Help2_FC!$D:$D,Help2_FC!AD:AD)</f>
        <v>0</v>
      </c>
      <c r="AH896" s="979">
        <f>_xlfn.XLOOKUP($D896,Help2_FC!$D:$D,Help2_FC!AE:AE)</f>
        <v>0</v>
      </c>
      <c r="AI896" s="979">
        <f>_xlfn.XLOOKUP($D896,Help2_FC!$D:$D,Help2_FC!AF:AF)</f>
        <v>0</v>
      </c>
      <c r="AJ896" s="979">
        <f>_xlfn.XLOOKUP($D896,Help2_FC!$D:$D,Help2_FC!AG:AG)</f>
        <v>0</v>
      </c>
      <c r="AK896" s="979">
        <f>_xlfn.XLOOKUP($D896,Help2_FC!$D:$D,Help2_FC!AH:AH)</f>
        <v>0</v>
      </c>
      <c r="AL896" s="979">
        <f>_xlfn.XLOOKUP($D896,Help2_FC!$D:$D,Help2_FC!AI:AI)</f>
        <v>0</v>
      </c>
      <c r="AM896" s="979">
        <f>_xlfn.XLOOKUP($D896,Help2_FC!$D:$D,Help2_FC!AJ:AJ)</f>
        <v>0</v>
      </c>
      <c r="AN896" s="979">
        <f>_xlfn.XLOOKUP($D896,Help2_FC!$D:$D,Help2_FC!AK:AK)</f>
        <v>0</v>
      </c>
    </row>
    <row r="897" spans="1:40" x14ac:dyDescent="0.2">
      <c r="A897" s="1">
        <v>45821</v>
      </c>
      <c r="B897">
        <f t="shared" si="96"/>
        <v>6</v>
      </c>
      <c r="C897">
        <f t="shared" si="97"/>
        <v>2025</v>
      </c>
      <c r="D897" s="872" t="str">
        <f t="shared" si="94"/>
        <v>06´2025</v>
      </c>
      <c r="F897" s="2">
        <f t="shared" si="95"/>
        <v>24</v>
      </c>
      <c r="G897" s="1483">
        <f t="shared" si="98"/>
        <v>3.5842293906810034E-2</v>
      </c>
      <c r="H897" s="5">
        <f t="shared" si="99"/>
        <v>1</v>
      </c>
      <c r="I897" s="995">
        <f>VLOOKUP($D897,Help2!$D$26:$T$37,5)</f>
        <v>0</v>
      </c>
      <c r="J897" s="979">
        <f>VLOOKUP($D897,Help2!$D$26:$T$37,6)</f>
        <v>0</v>
      </c>
      <c r="K897" s="979">
        <f>VLOOKUP($D897,Help2!$D$26:$T$37,7)</f>
        <v>0</v>
      </c>
      <c r="L897" s="979">
        <f>VLOOKUP($D897,Help2!$D$26:$T$37,8)</f>
        <v>0</v>
      </c>
      <c r="M897" s="979">
        <f>VLOOKUP($D897,Help2!$D$26:$T$37,9)</f>
        <v>0</v>
      </c>
      <c r="N897" s="979">
        <f>VLOOKUP($D897,Help2!$D$26:$T$37,10)</f>
        <v>0</v>
      </c>
      <c r="P897" s="979">
        <f>VLOOKUP($D897,Help2!$D$2:$T$25,3)</f>
        <v>669.6</v>
      </c>
      <c r="Q897" s="979">
        <f t="shared" si="100"/>
        <v>720</v>
      </c>
      <c r="Y897" s="979">
        <f>_xlfn.XLOOKUP($D897,Help2_FC!$D:$D,Help2_FC!V:V)</f>
        <v>0</v>
      </c>
      <c r="Z897" s="979">
        <f>_xlfn.XLOOKUP($D897,Help2_FC!$D:$D,Help2_FC!W:W)</f>
        <v>0</v>
      </c>
      <c r="AA897" s="979">
        <f>_xlfn.XLOOKUP($D897,Help2_FC!$D:$D,Help2_FC!X:X)</f>
        <v>0</v>
      </c>
      <c r="AB897" s="979">
        <f>_xlfn.XLOOKUP($D897,Help2_FC!$D:$D,Help2_FC!Y:Y)</f>
        <v>0</v>
      </c>
      <c r="AC897" s="979">
        <f>_xlfn.XLOOKUP($D897,Help2_FC!$D:$D,Help2_FC!Z:Z)</f>
        <v>0</v>
      </c>
      <c r="AD897" s="979">
        <f>_xlfn.XLOOKUP($D897,Help2_FC!$D:$D,Help2_FC!AA:AA)</f>
        <v>0</v>
      </c>
      <c r="AE897" s="979">
        <f>_xlfn.XLOOKUP($D897,Help2_FC!$D:$D,Help2_FC!AB:AB)</f>
        <v>0</v>
      </c>
      <c r="AF897" s="979">
        <f>_xlfn.XLOOKUP($D897,Help2_FC!$D:$D,Help2_FC!AC:AC)</f>
        <v>0</v>
      </c>
      <c r="AG897" s="979">
        <f>_xlfn.XLOOKUP($D897,Help2_FC!$D:$D,Help2_FC!AD:AD)</f>
        <v>0</v>
      </c>
      <c r="AH897" s="979">
        <f>_xlfn.XLOOKUP($D897,Help2_FC!$D:$D,Help2_FC!AE:AE)</f>
        <v>0</v>
      </c>
      <c r="AI897" s="979">
        <f>_xlfn.XLOOKUP($D897,Help2_FC!$D:$D,Help2_FC!AF:AF)</f>
        <v>0</v>
      </c>
      <c r="AJ897" s="979">
        <f>_xlfn.XLOOKUP($D897,Help2_FC!$D:$D,Help2_FC!AG:AG)</f>
        <v>0</v>
      </c>
      <c r="AK897" s="979">
        <f>_xlfn.XLOOKUP($D897,Help2_FC!$D:$D,Help2_FC!AH:AH)</f>
        <v>0</v>
      </c>
      <c r="AL897" s="979">
        <f>_xlfn.XLOOKUP($D897,Help2_FC!$D:$D,Help2_FC!AI:AI)</f>
        <v>0</v>
      </c>
      <c r="AM897" s="979">
        <f>_xlfn.XLOOKUP($D897,Help2_FC!$D:$D,Help2_FC!AJ:AJ)</f>
        <v>0</v>
      </c>
      <c r="AN897" s="979">
        <f>_xlfn.XLOOKUP($D897,Help2_FC!$D:$D,Help2_FC!AK:AK)</f>
        <v>0</v>
      </c>
    </row>
    <row r="898" spans="1:40" x14ac:dyDescent="0.2">
      <c r="A898" s="1">
        <v>45822</v>
      </c>
      <c r="B898">
        <f t="shared" si="96"/>
        <v>6</v>
      </c>
      <c r="C898">
        <f t="shared" si="97"/>
        <v>2025</v>
      </c>
      <c r="D898" s="872" t="str">
        <f t="shared" si="94"/>
        <v>06´2025</v>
      </c>
      <c r="F898" s="2">
        <f t="shared" si="95"/>
        <v>24</v>
      </c>
      <c r="G898" s="1483">
        <f t="shared" si="98"/>
        <v>3.5842293906810034E-2</v>
      </c>
      <c r="H898" s="5">
        <f t="shared" si="99"/>
        <v>1</v>
      </c>
      <c r="I898" s="995">
        <f>VLOOKUP($D898,Help2!$D$26:$T$37,5)</f>
        <v>0</v>
      </c>
      <c r="J898" s="979">
        <f>VLOOKUP($D898,Help2!$D$26:$T$37,6)</f>
        <v>0</v>
      </c>
      <c r="K898" s="979">
        <f>VLOOKUP($D898,Help2!$D$26:$T$37,7)</f>
        <v>0</v>
      </c>
      <c r="L898" s="979">
        <f>VLOOKUP($D898,Help2!$D$26:$T$37,8)</f>
        <v>0</v>
      </c>
      <c r="M898" s="979">
        <f>VLOOKUP($D898,Help2!$D$26:$T$37,9)</f>
        <v>0</v>
      </c>
      <c r="N898" s="979">
        <f>VLOOKUP($D898,Help2!$D$26:$T$37,10)</f>
        <v>0</v>
      </c>
      <c r="P898" s="979">
        <f>VLOOKUP($D898,Help2!$D$2:$T$25,3)</f>
        <v>669.6</v>
      </c>
      <c r="Q898" s="979">
        <f t="shared" si="100"/>
        <v>720</v>
      </c>
      <c r="Y898" s="979">
        <f>_xlfn.XLOOKUP($D898,Help2_FC!$D:$D,Help2_FC!V:V)</f>
        <v>0</v>
      </c>
      <c r="Z898" s="979">
        <f>_xlfn.XLOOKUP($D898,Help2_FC!$D:$D,Help2_FC!W:W)</f>
        <v>0</v>
      </c>
      <c r="AA898" s="979">
        <f>_xlfn.XLOOKUP($D898,Help2_FC!$D:$D,Help2_FC!X:X)</f>
        <v>0</v>
      </c>
      <c r="AB898" s="979">
        <f>_xlfn.XLOOKUP($D898,Help2_FC!$D:$D,Help2_FC!Y:Y)</f>
        <v>0</v>
      </c>
      <c r="AC898" s="979">
        <f>_xlfn.XLOOKUP($D898,Help2_FC!$D:$D,Help2_FC!Z:Z)</f>
        <v>0</v>
      </c>
      <c r="AD898" s="979">
        <f>_xlfn.XLOOKUP($D898,Help2_FC!$D:$D,Help2_FC!AA:AA)</f>
        <v>0</v>
      </c>
      <c r="AE898" s="979">
        <f>_xlfn.XLOOKUP($D898,Help2_FC!$D:$D,Help2_FC!AB:AB)</f>
        <v>0</v>
      </c>
      <c r="AF898" s="979">
        <f>_xlfn.XLOOKUP($D898,Help2_FC!$D:$D,Help2_FC!AC:AC)</f>
        <v>0</v>
      </c>
      <c r="AG898" s="979">
        <f>_xlfn.XLOOKUP($D898,Help2_FC!$D:$D,Help2_FC!AD:AD)</f>
        <v>0</v>
      </c>
      <c r="AH898" s="979">
        <f>_xlfn.XLOOKUP($D898,Help2_FC!$D:$D,Help2_FC!AE:AE)</f>
        <v>0</v>
      </c>
      <c r="AI898" s="979">
        <f>_xlfn.XLOOKUP($D898,Help2_FC!$D:$D,Help2_FC!AF:AF)</f>
        <v>0</v>
      </c>
      <c r="AJ898" s="979">
        <f>_xlfn.XLOOKUP($D898,Help2_FC!$D:$D,Help2_FC!AG:AG)</f>
        <v>0</v>
      </c>
      <c r="AK898" s="979">
        <f>_xlfn.XLOOKUP($D898,Help2_FC!$D:$D,Help2_FC!AH:AH)</f>
        <v>0</v>
      </c>
      <c r="AL898" s="979">
        <f>_xlfn.XLOOKUP($D898,Help2_FC!$D:$D,Help2_FC!AI:AI)</f>
        <v>0</v>
      </c>
      <c r="AM898" s="979">
        <f>_xlfn.XLOOKUP($D898,Help2_FC!$D:$D,Help2_FC!AJ:AJ)</f>
        <v>0</v>
      </c>
      <c r="AN898" s="979">
        <f>_xlfn.XLOOKUP($D898,Help2_FC!$D:$D,Help2_FC!AK:AK)</f>
        <v>0</v>
      </c>
    </row>
    <row r="899" spans="1:40" x14ac:dyDescent="0.2">
      <c r="A899" s="1">
        <v>45823</v>
      </c>
      <c r="B899">
        <f t="shared" si="96"/>
        <v>6</v>
      </c>
      <c r="C899">
        <f t="shared" si="97"/>
        <v>2025</v>
      </c>
      <c r="D899" s="872" t="str">
        <f t="shared" si="94"/>
        <v>06´2025</v>
      </c>
      <c r="F899" s="2">
        <f t="shared" si="95"/>
        <v>24</v>
      </c>
      <c r="G899" s="1483">
        <f t="shared" si="98"/>
        <v>3.5842293906810034E-2</v>
      </c>
      <c r="H899" s="5">
        <f t="shared" si="99"/>
        <v>1</v>
      </c>
      <c r="I899" s="995">
        <f>VLOOKUP($D899,Help2!$D$26:$T$37,5)</f>
        <v>0</v>
      </c>
      <c r="J899" s="979">
        <f>VLOOKUP($D899,Help2!$D$26:$T$37,6)</f>
        <v>0</v>
      </c>
      <c r="K899" s="979">
        <f>VLOOKUP($D899,Help2!$D$26:$T$37,7)</f>
        <v>0</v>
      </c>
      <c r="L899" s="979">
        <f>VLOOKUP($D899,Help2!$D$26:$T$37,8)</f>
        <v>0</v>
      </c>
      <c r="M899" s="979">
        <f>VLOOKUP($D899,Help2!$D$26:$T$37,9)</f>
        <v>0</v>
      </c>
      <c r="N899" s="979">
        <f>VLOOKUP($D899,Help2!$D$26:$T$37,10)</f>
        <v>0</v>
      </c>
      <c r="P899" s="979">
        <f>VLOOKUP($D899,Help2!$D$2:$T$25,3)</f>
        <v>669.6</v>
      </c>
      <c r="Q899" s="979">
        <f t="shared" si="100"/>
        <v>720</v>
      </c>
      <c r="Y899" s="979">
        <f>_xlfn.XLOOKUP($D899,Help2_FC!$D:$D,Help2_FC!V:V)</f>
        <v>0</v>
      </c>
      <c r="Z899" s="979">
        <f>_xlfn.XLOOKUP($D899,Help2_FC!$D:$D,Help2_FC!W:W)</f>
        <v>0</v>
      </c>
      <c r="AA899" s="979">
        <f>_xlfn.XLOOKUP($D899,Help2_FC!$D:$D,Help2_FC!X:X)</f>
        <v>0</v>
      </c>
      <c r="AB899" s="979">
        <f>_xlfn.XLOOKUP($D899,Help2_FC!$D:$D,Help2_FC!Y:Y)</f>
        <v>0</v>
      </c>
      <c r="AC899" s="979">
        <f>_xlfn.XLOOKUP($D899,Help2_FC!$D:$D,Help2_FC!Z:Z)</f>
        <v>0</v>
      </c>
      <c r="AD899" s="979">
        <f>_xlfn.XLOOKUP($D899,Help2_FC!$D:$D,Help2_FC!AA:AA)</f>
        <v>0</v>
      </c>
      <c r="AE899" s="979">
        <f>_xlfn.XLOOKUP($D899,Help2_FC!$D:$D,Help2_FC!AB:AB)</f>
        <v>0</v>
      </c>
      <c r="AF899" s="979">
        <f>_xlfn.XLOOKUP($D899,Help2_FC!$D:$D,Help2_FC!AC:AC)</f>
        <v>0</v>
      </c>
      <c r="AG899" s="979">
        <f>_xlfn.XLOOKUP($D899,Help2_FC!$D:$D,Help2_FC!AD:AD)</f>
        <v>0</v>
      </c>
      <c r="AH899" s="979">
        <f>_xlfn.XLOOKUP($D899,Help2_FC!$D:$D,Help2_FC!AE:AE)</f>
        <v>0</v>
      </c>
      <c r="AI899" s="979">
        <f>_xlfn.XLOOKUP($D899,Help2_FC!$D:$D,Help2_FC!AF:AF)</f>
        <v>0</v>
      </c>
      <c r="AJ899" s="979">
        <f>_xlfn.XLOOKUP($D899,Help2_FC!$D:$D,Help2_FC!AG:AG)</f>
        <v>0</v>
      </c>
      <c r="AK899" s="979">
        <f>_xlfn.XLOOKUP($D899,Help2_FC!$D:$D,Help2_FC!AH:AH)</f>
        <v>0</v>
      </c>
      <c r="AL899" s="979">
        <f>_xlfn.XLOOKUP($D899,Help2_FC!$D:$D,Help2_FC!AI:AI)</f>
        <v>0</v>
      </c>
      <c r="AM899" s="979">
        <f>_xlfn.XLOOKUP($D899,Help2_FC!$D:$D,Help2_FC!AJ:AJ)</f>
        <v>0</v>
      </c>
      <c r="AN899" s="979">
        <f>_xlfn.XLOOKUP($D899,Help2_FC!$D:$D,Help2_FC!AK:AK)</f>
        <v>0</v>
      </c>
    </row>
    <row r="900" spans="1:40" x14ac:dyDescent="0.2">
      <c r="A900" s="1">
        <v>45824</v>
      </c>
      <c r="B900">
        <f t="shared" si="96"/>
        <v>6</v>
      </c>
      <c r="C900">
        <f t="shared" si="97"/>
        <v>2025</v>
      </c>
      <c r="D900" s="872" t="str">
        <f t="shared" si="94"/>
        <v>06´2025</v>
      </c>
      <c r="F900" s="2">
        <f t="shared" si="95"/>
        <v>24</v>
      </c>
      <c r="G900" s="1483">
        <f t="shared" si="98"/>
        <v>3.5842293906810034E-2</v>
      </c>
      <c r="H900" s="5">
        <f t="shared" si="99"/>
        <v>1</v>
      </c>
      <c r="I900" s="995">
        <f>VLOOKUP($D900,Help2!$D$26:$T$37,5)</f>
        <v>0</v>
      </c>
      <c r="J900" s="979">
        <f>VLOOKUP($D900,Help2!$D$26:$T$37,6)</f>
        <v>0</v>
      </c>
      <c r="K900" s="979">
        <f>VLOOKUP($D900,Help2!$D$26:$T$37,7)</f>
        <v>0</v>
      </c>
      <c r="L900" s="979">
        <f>VLOOKUP($D900,Help2!$D$26:$T$37,8)</f>
        <v>0</v>
      </c>
      <c r="M900" s="979">
        <f>VLOOKUP($D900,Help2!$D$26:$T$37,9)</f>
        <v>0</v>
      </c>
      <c r="N900" s="979">
        <f>VLOOKUP($D900,Help2!$D$26:$T$37,10)</f>
        <v>0</v>
      </c>
      <c r="P900" s="979">
        <f>VLOOKUP($D900,Help2!$D$2:$T$25,3)</f>
        <v>669.6</v>
      </c>
      <c r="Q900" s="979">
        <f t="shared" si="100"/>
        <v>720</v>
      </c>
      <c r="Y900" s="979">
        <f>_xlfn.XLOOKUP($D900,Help2_FC!$D:$D,Help2_FC!V:V)</f>
        <v>0</v>
      </c>
      <c r="Z900" s="979">
        <f>_xlfn.XLOOKUP($D900,Help2_FC!$D:$D,Help2_FC!W:W)</f>
        <v>0</v>
      </c>
      <c r="AA900" s="979">
        <f>_xlfn.XLOOKUP($D900,Help2_FC!$D:$D,Help2_FC!X:X)</f>
        <v>0</v>
      </c>
      <c r="AB900" s="979">
        <f>_xlfn.XLOOKUP($D900,Help2_FC!$D:$D,Help2_FC!Y:Y)</f>
        <v>0</v>
      </c>
      <c r="AC900" s="979">
        <f>_xlfn.XLOOKUP($D900,Help2_FC!$D:$D,Help2_FC!Z:Z)</f>
        <v>0</v>
      </c>
      <c r="AD900" s="979">
        <f>_xlfn.XLOOKUP($D900,Help2_FC!$D:$D,Help2_FC!AA:AA)</f>
        <v>0</v>
      </c>
      <c r="AE900" s="979">
        <f>_xlfn.XLOOKUP($D900,Help2_FC!$D:$D,Help2_FC!AB:AB)</f>
        <v>0</v>
      </c>
      <c r="AF900" s="979">
        <f>_xlfn.XLOOKUP($D900,Help2_FC!$D:$D,Help2_FC!AC:AC)</f>
        <v>0</v>
      </c>
      <c r="AG900" s="979">
        <f>_xlfn.XLOOKUP($D900,Help2_FC!$D:$D,Help2_FC!AD:AD)</f>
        <v>0</v>
      </c>
      <c r="AH900" s="979">
        <f>_xlfn.XLOOKUP($D900,Help2_FC!$D:$D,Help2_FC!AE:AE)</f>
        <v>0</v>
      </c>
      <c r="AI900" s="979">
        <f>_xlfn.XLOOKUP($D900,Help2_FC!$D:$D,Help2_FC!AF:AF)</f>
        <v>0</v>
      </c>
      <c r="AJ900" s="979">
        <f>_xlfn.XLOOKUP($D900,Help2_FC!$D:$D,Help2_FC!AG:AG)</f>
        <v>0</v>
      </c>
      <c r="AK900" s="979">
        <f>_xlfn.XLOOKUP($D900,Help2_FC!$D:$D,Help2_FC!AH:AH)</f>
        <v>0</v>
      </c>
      <c r="AL900" s="979">
        <f>_xlfn.XLOOKUP($D900,Help2_FC!$D:$D,Help2_FC!AI:AI)</f>
        <v>0</v>
      </c>
      <c r="AM900" s="979">
        <f>_xlfn.XLOOKUP($D900,Help2_FC!$D:$D,Help2_FC!AJ:AJ)</f>
        <v>0</v>
      </c>
      <c r="AN900" s="979">
        <f>_xlfn.XLOOKUP($D900,Help2_FC!$D:$D,Help2_FC!AK:AK)</f>
        <v>0</v>
      </c>
    </row>
    <row r="901" spans="1:40" x14ac:dyDescent="0.2">
      <c r="A901" s="1">
        <v>45825</v>
      </c>
      <c r="B901">
        <f t="shared" si="96"/>
        <v>6</v>
      </c>
      <c r="C901">
        <f t="shared" si="97"/>
        <v>2025</v>
      </c>
      <c r="D901" s="872" t="str">
        <f t="shared" si="94"/>
        <v>06´2025</v>
      </c>
      <c r="F901" s="2">
        <f t="shared" si="95"/>
        <v>24</v>
      </c>
      <c r="G901" s="1483">
        <f t="shared" si="98"/>
        <v>3.5842293906810034E-2</v>
      </c>
      <c r="H901" s="5">
        <f t="shared" si="99"/>
        <v>1</v>
      </c>
      <c r="I901" s="995">
        <f>VLOOKUP($D901,Help2!$D$26:$T$37,5)</f>
        <v>0</v>
      </c>
      <c r="J901" s="979">
        <f>VLOOKUP($D901,Help2!$D$26:$T$37,6)</f>
        <v>0</v>
      </c>
      <c r="K901" s="979">
        <f>VLOOKUP($D901,Help2!$D$26:$T$37,7)</f>
        <v>0</v>
      </c>
      <c r="L901" s="979">
        <f>VLOOKUP($D901,Help2!$D$26:$T$37,8)</f>
        <v>0</v>
      </c>
      <c r="M901" s="979">
        <f>VLOOKUP($D901,Help2!$D$26:$T$37,9)</f>
        <v>0</v>
      </c>
      <c r="N901" s="979">
        <f>VLOOKUP($D901,Help2!$D$26:$T$37,10)</f>
        <v>0</v>
      </c>
      <c r="P901" s="979">
        <f>VLOOKUP($D901,Help2!$D$2:$T$25,3)</f>
        <v>669.6</v>
      </c>
      <c r="Q901" s="979">
        <f t="shared" si="100"/>
        <v>720</v>
      </c>
      <c r="Y901" s="979">
        <f>_xlfn.XLOOKUP($D901,Help2_FC!$D:$D,Help2_FC!V:V)</f>
        <v>0</v>
      </c>
      <c r="Z901" s="979">
        <f>_xlfn.XLOOKUP($D901,Help2_FC!$D:$D,Help2_FC!W:W)</f>
        <v>0</v>
      </c>
      <c r="AA901" s="979">
        <f>_xlfn.XLOOKUP($D901,Help2_FC!$D:$D,Help2_FC!X:X)</f>
        <v>0</v>
      </c>
      <c r="AB901" s="979">
        <f>_xlfn.XLOOKUP($D901,Help2_FC!$D:$D,Help2_FC!Y:Y)</f>
        <v>0</v>
      </c>
      <c r="AC901" s="979">
        <f>_xlfn.XLOOKUP($D901,Help2_FC!$D:$D,Help2_FC!Z:Z)</f>
        <v>0</v>
      </c>
      <c r="AD901" s="979">
        <f>_xlfn.XLOOKUP($D901,Help2_FC!$D:$D,Help2_FC!AA:AA)</f>
        <v>0</v>
      </c>
      <c r="AE901" s="979">
        <f>_xlfn.XLOOKUP($D901,Help2_FC!$D:$D,Help2_FC!AB:AB)</f>
        <v>0</v>
      </c>
      <c r="AF901" s="979">
        <f>_xlfn.XLOOKUP($D901,Help2_FC!$D:$D,Help2_FC!AC:AC)</f>
        <v>0</v>
      </c>
      <c r="AG901" s="979">
        <f>_xlfn.XLOOKUP($D901,Help2_FC!$D:$D,Help2_FC!AD:AD)</f>
        <v>0</v>
      </c>
      <c r="AH901" s="979">
        <f>_xlfn.XLOOKUP($D901,Help2_FC!$D:$D,Help2_FC!AE:AE)</f>
        <v>0</v>
      </c>
      <c r="AI901" s="979">
        <f>_xlfn.XLOOKUP($D901,Help2_FC!$D:$D,Help2_FC!AF:AF)</f>
        <v>0</v>
      </c>
      <c r="AJ901" s="979">
        <f>_xlfn.XLOOKUP($D901,Help2_FC!$D:$D,Help2_FC!AG:AG)</f>
        <v>0</v>
      </c>
      <c r="AK901" s="979">
        <f>_xlfn.XLOOKUP($D901,Help2_FC!$D:$D,Help2_FC!AH:AH)</f>
        <v>0</v>
      </c>
      <c r="AL901" s="979">
        <f>_xlfn.XLOOKUP($D901,Help2_FC!$D:$D,Help2_FC!AI:AI)</f>
        <v>0</v>
      </c>
      <c r="AM901" s="979">
        <f>_xlfn.XLOOKUP($D901,Help2_FC!$D:$D,Help2_FC!AJ:AJ)</f>
        <v>0</v>
      </c>
      <c r="AN901" s="979">
        <f>_xlfn.XLOOKUP($D901,Help2_FC!$D:$D,Help2_FC!AK:AK)</f>
        <v>0</v>
      </c>
    </row>
    <row r="902" spans="1:40" x14ac:dyDescent="0.2">
      <c r="A902" s="1">
        <v>45826</v>
      </c>
      <c r="B902">
        <f t="shared" si="96"/>
        <v>6</v>
      </c>
      <c r="C902">
        <f t="shared" si="97"/>
        <v>2025</v>
      </c>
      <c r="D902" s="872" t="str">
        <f t="shared" si="94"/>
        <v>06´2025</v>
      </c>
      <c r="F902" s="2">
        <f t="shared" si="95"/>
        <v>24</v>
      </c>
      <c r="G902" s="1483">
        <f t="shared" si="98"/>
        <v>3.5842293906810034E-2</v>
      </c>
      <c r="H902" s="5">
        <f t="shared" si="99"/>
        <v>1</v>
      </c>
      <c r="I902" s="995">
        <f>VLOOKUP($D902,Help2!$D$26:$T$37,5)</f>
        <v>0</v>
      </c>
      <c r="J902" s="979">
        <f>VLOOKUP($D902,Help2!$D$26:$T$37,6)</f>
        <v>0</v>
      </c>
      <c r="K902" s="979">
        <f>VLOOKUP($D902,Help2!$D$26:$T$37,7)</f>
        <v>0</v>
      </c>
      <c r="L902" s="979">
        <f>VLOOKUP($D902,Help2!$D$26:$T$37,8)</f>
        <v>0</v>
      </c>
      <c r="M902" s="979">
        <f>VLOOKUP($D902,Help2!$D$26:$T$37,9)</f>
        <v>0</v>
      </c>
      <c r="N902" s="979">
        <f>VLOOKUP($D902,Help2!$D$26:$T$37,10)</f>
        <v>0</v>
      </c>
      <c r="P902" s="979">
        <f>VLOOKUP($D902,Help2!$D$2:$T$25,3)</f>
        <v>669.6</v>
      </c>
      <c r="Q902" s="979">
        <f t="shared" si="100"/>
        <v>720</v>
      </c>
      <c r="Y902" s="979">
        <f>_xlfn.XLOOKUP($D902,Help2_FC!$D:$D,Help2_FC!V:V)</f>
        <v>0</v>
      </c>
      <c r="Z902" s="979">
        <f>_xlfn.XLOOKUP($D902,Help2_FC!$D:$D,Help2_FC!W:W)</f>
        <v>0</v>
      </c>
      <c r="AA902" s="979">
        <f>_xlfn.XLOOKUP($D902,Help2_FC!$D:$D,Help2_FC!X:X)</f>
        <v>0</v>
      </c>
      <c r="AB902" s="979">
        <f>_xlfn.XLOOKUP($D902,Help2_FC!$D:$D,Help2_FC!Y:Y)</f>
        <v>0</v>
      </c>
      <c r="AC902" s="979">
        <f>_xlfn.XLOOKUP($D902,Help2_FC!$D:$D,Help2_FC!Z:Z)</f>
        <v>0</v>
      </c>
      <c r="AD902" s="979">
        <f>_xlfn.XLOOKUP($D902,Help2_FC!$D:$D,Help2_FC!AA:AA)</f>
        <v>0</v>
      </c>
      <c r="AE902" s="979">
        <f>_xlfn.XLOOKUP($D902,Help2_FC!$D:$D,Help2_FC!AB:AB)</f>
        <v>0</v>
      </c>
      <c r="AF902" s="979">
        <f>_xlfn.XLOOKUP($D902,Help2_FC!$D:$D,Help2_FC!AC:AC)</f>
        <v>0</v>
      </c>
      <c r="AG902" s="979">
        <f>_xlfn.XLOOKUP($D902,Help2_FC!$D:$D,Help2_FC!AD:AD)</f>
        <v>0</v>
      </c>
      <c r="AH902" s="979">
        <f>_xlfn.XLOOKUP($D902,Help2_FC!$D:$D,Help2_FC!AE:AE)</f>
        <v>0</v>
      </c>
      <c r="AI902" s="979">
        <f>_xlfn.XLOOKUP($D902,Help2_FC!$D:$D,Help2_FC!AF:AF)</f>
        <v>0</v>
      </c>
      <c r="AJ902" s="979">
        <f>_xlfn.XLOOKUP($D902,Help2_FC!$D:$D,Help2_FC!AG:AG)</f>
        <v>0</v>
      </c>
      <c r="AK902" s="979">
        <f>_xlfn.XLOOKUP($D902,Help2_FC!$D:$D,Help2_FC!AH:AH)</f>
        <v>0</v>
      </c>
      <c r="AL902" s="979">
        <f>_xlfn.XLOOKUP($D902,Help2_FC!$D:$D,Help2_FC!AI:AI)</f>
        <v>0</v>
      </c>
      <c r="AM902" s="979">
        <f>_xlfn.XLOOKUP($D902,Help2_FC!$D:$D,Help2_FC!AJ:AJ)</f>
        <v>0</v>
      </c>
      <c r="AN902" s="979">
        <f>_xlfn.XLOOKUP($D902,Help2_FC!$D:$D,Help2_FC!AK:AK)</f>
        <v>0</v>
      </c>
    </row>
    <row r="903" spans="1:40" x14ac:dyDescent="0.2">
      <c r="A903" s="1">
        <v>45827</v>
      </c>
      <c r="B903">
        <f t="shared" si="96"/>
        <v>6</v>
      </c>
      <c r="C903">
        <f t="shared" si="97"/>
        <v>2025</v>
      </c>
      <c r="D903" s="872" t="str">
        <f t="shared" si="94"/>
        <v>06´2025</v>
      </c>
      <c r="F903" s="2">
        <f t="shared" si="95"/>
        <v>24</v>
      </c>
      <c r="G903" s="1483">
        <f t="shared" si="98"/>
        <v>3.5842293906810034E-2</v>
      </c>
      <c r="H903" s="5">
        <f t="shared" si="99"/>
        <v>1</v>
      </c>
      <c r="I903" s="995">
        <f>VLOOKUP($D903,Help2!$D$26:$T$37,5)</f>
        <v>0</v>
      </c>
      <c r="J903" s="979">
        <f>VLOOKUP($D903,Help2!$D$26:$T$37,6)</f>
        <v>0</v>
      </c>
      <c r="K903" s="979">
        <f>VLOOKUP($D903,Help2!$D$26:$T$37,7)</f>
        <v>0</v>
      </c>
      <c r="L903" s="979">
        <f>VLOOKUP($D903,Help2!$D$26:$T$37,8)</f>
        <v>0</v>
      </c>
      <c r="M903" s="979">
        <f>VLOOKUP($D903,Help2!$D$26:$T$37,9)</f>
        <v>0</v>
      </c>
      <c r="N903" s="979">
        <f>VLOOKUP($D903,Help2!$D$26:$T$37,10)</f>
        <v>0</v>
      </c>
      <c r="P903" s="979">
        <f>VLOOKUP($D903,Help2!$D$2:$T$25,3)</f>
        <v>669.6</v>
      </c>
      <c r="Q903" s="979">
        <f t="shared" si="100"/>
        <v>720</v>
      </c>
      <c r="Y903" s="979">
        <f>_xlfn.XLOOKUP($D903,Help2_FC!$D:$D,Help2_FC!V:V)</f>
        <v>0</v>
      </c>
      <c r="Z903" s="979">
        <f>_xlfn.XLOOKUP($D903,Help2_FC!$D:$D,Help2_FC!W:W)</f>
        <v>0</v>
      </c>
      <c r="AA903" s="979">
        <f>_xlfn.XLOOKUP($D903,Help2_FC!$D:$D,Help2_FC!X:X)</f>
        <v>0</v>
      </c>
      <c r="AB903" s="979">
        <f>_xlfn.XLOOKUP($D903,Help2_FC!$D:$D,Help2_FC!Y:Y)</f>
        <v>0</v>
      </c>
      <c r="AC903" s="979">
        <f>_xlfn.XLOOKUP($D903,Help2_FC!$D:$D,Help2_FC!Z:Z)</f>
        <v>0</v>
      </c>
      <c r="AD903" s="979">
        <f>_xlfn.XLOOKUP($D903,Help2_FC!$D:$D,Help2_FC!AA:AA)</f>
        <v>0</v>
      </c>
      <c r="AE903" s="979">
        <f>_xlfn.XLOOKUP($D903,Help2_FC!$D:$D,Help2_FC!AB:AB)</f>
        <v>0</v>
      </c>
      <c r="AF903" s="979">
        <f>_xlfn.XLOOKUP($D903,Help2_FC!$D:$D,Help2_FC!AC:AC)</f>
        <v>0</v>
      </c>
      <c r="AG903" s="979">
        <f>_xlfn.XLOOKUP($D903,Help2_FC!$D:$D,Help2_FC!AD:AD)</f>
        <v>0</v>
      </c>
      <c r="AH903" s="979">
        <f>_xlfn.XLOOKUP($D903,Help2_FC!$D:$D,Help2_FC!AE:AE)</f>
        <v>0</v>
      </c>
      <c r="AI903" s="979">
        <f>_xlfn.XLOOKUP($D903,Help2_FC!$D:$D,Help2_FC!AF:AF)</f>
        <v>0</v>
      </c>
      <c r="AJ903" s="979">
        <f>_xlfn.XLOOKUP($D903,Help2_FC!$D:$D,Help2_FC!AG:AG)</f>
        <v>0</v>
      </c>
      <c r="AK903" s="979">
        <f>_xlfn.XLOOKUP($D903,Help2_FC!$D:$D,Help2_FC!AH:AH)</f>
        <v>0</v>
      </c>
      <c r="AL903" s="979">
        <f>_xlfn.XLOOKUP($D903,Help2_FC!$D:$D,Help2_FC!AI:AI)</f>
        <v>0</v>
      </c>
      <c r="AM903" s="979">
        <f>_xlfn.XLOOKUP($D903,Help2_FC!$D:$D,Help2_FC!AJ:AJ)</f>
        <v>0</v>
      </c>
      <c r="AN903" s="979">
        <f>_xlfn.XLOOKUP($D903,Help2_FC!$D:$D,Help2_FC!AK:AK)</f>
        <v>0</v>
      </c>
    </row>
    <row r="904" spans="1:40" x14ac:dyDescent="0.2">
      <c r="A904" s="1">
        <v>45828</v>
      </c>
      <c r="B904">
        <f t="shared" si="96"/>
        <v>6</v>
      </c>
      <c r="C904">
        <f t="shared" si="97"/>
        <v>2025</v>
      </c>
      <c r="D904" s="872" t="str">
        <f t="shared" si="94"/>
        <v>06´2025</v>
      </c>
      <c r="F904" s="2">
        <f t="shared" si="95"/>
        <v>24</v>
      </c>
      <c r="G904" s="1483">
        <f t="shared" si="98"/>
        <v>3.5842293906810034E-2</v>
      </c>
      <c r="H904" s="5">
        <f t="shared" si="99"/>
        <v>1</v>
      </c>
      <c r="I904" s="995">
        <f>VLOOKUP($D904,Help2!$D$26:$T$37,5)</f>
        <v>0</v>
      </c>
      <c r="J904" s="979">
        <f>VLOOKUP($D904,Help2!$D$26:$T$37,6)</f>
        <v>0</v>
      </c>
      <c r="K904" s="979">
        <f>VLOOKUP($D904,Help2!$D$26:$T$37,7)</f>
        <v>0</v>
      </c>
      <c r="L904" s="979">
        <f>VLOOKUP($D904,Help2!$D$26:$T$37,8)</f>
        <v>0</v>
      </c>
      <c r="M904" s="979">
        <f>VLOOKUP($D904,Help2!$D$26:$T$37,9)</f>
        <v>0</v>
      </c>
      <c r="N904" s="979">
        <f>VLOOKUP($D904,Help2!$D$26:$T$37,10)</f>
        <v>0</v>
      </c>
      <c r="P904" s="979">
        <f>VLOOKUP($D904,Help2!$D$2:$T$25,3)</f>
        <v>669.6</v>
      </c>
      <c r="Q904" s="979">
        <f t="shared" si="100"/>
        <v>720</v>
      </c>
      <c r="Y904" s="979">
        <f>_xlfn.XLOOKUP($D904,Help2_FC!$D:$D,Help2_FC!V:V)</f>
        <v>0</v>
      </c>
      <c r="Z904" s="979">
        <f>_xlfn.XLOOKUP($D904,Help2_FC!$D:$D,Help2_FC!W:W)</f>
        <v>0</v>
      </c>
      <c r="AA904" s="979">
        <f>_xlfn.XLOOKUP($D904,Help2_FC!$D:$D,Help2_FC!X:X)</f>
        <v>0</v>
      </c>
      <c r="AB904" s="979">
        <f>_xlfn.XLOOKUP($D904,Help2_FC!$D:$D,Help2_FC!Y:Y)</f>
        <v>0</v>
      </c>
      <c r="AC904" s="979">
        <f>_xlfn.XLOOKUP($D904,Help2_FC!$D:$D,Help2_FC!Z:Z)</f>
        <v>0</v>
      </c>
      <c r="AD904" s="979">
        <f>_xlfn.XLOOKUP($D904,Help2_FC!$D:$D,Help2_FC!AA:AA)</f>
        <v>0</v>
      </c>
      <c r="AE904" s="979">
        <f>_xlfn.XLOOKUP($D904,Help2_FC!$D:$D,Help2_FC!AB:AB)</f>
        <v>0</v>
      </c>
      <c r="AF904" s="979">
        <f>_xlfn.XLOOKUP($D904,Help2_FC!$D:$D,Help2_FC!AC:AC)</f>
        <v>0</v>
      </c>
      <c r="AG904" s="979">
        <f>_xlfn.XLOOKUP($D904,Help2_FC!$D:$D,Help2_FC!AD:AD)</f>
        <v>0</v>
      </c>
      <c r="AH904" s="979">
        <f>_xlfn.XLOOKUP($D904,Help2_FC!$D:$D,Help2_FC!AE:AE)</f>
        <v>0</v>
      </c>
      <c r="AI904" s="979">
        <f>_xlfn.XLOOKUP($D904,Help2_FC!$D:$D,Help2_FC!AF:AF)</f>
        <v>0</v>
      </c>
      <c r="AJ904" s="979">
        <f>_xlfn.XLOOKUP($D904,Help2_FC!$D:$D,Help2_FC!AG:AG)</f>
        <v>0</v>
      </c>
      <c r="AK904" s="979">
        <f>_xlfn.XLOOKUP($D904,Help2_FC!$D:$D,Help2_FC!AH:AH)</f>
        <v>0</v>
      </c>
      <c r="AL904" s="979">
        <f>_xlfn.XLOOKUP($D904,Help2_FC!$D:$D,Help2_FC!AI:AI)</f>
        <v>0</v>
      </c>
      <c r="AM904" s="979">
        <f>_xlfn.XLOOKUP($D904,Help2_FC!$D:$D,Help2_FC!AJ:AJ)</f>
        <v>0</v>
      </c>
      <c r="AN904" s="979">
        <f>_xlfn.XLOOKUP($D904,Help2_FC!$D:$D,Help2_FC!AK:AK)</f>
        <v>0</v>
      </c>
    </row>
    <row r="905" spans="1:40" x14ac:dyDescent="0.2">
      <c r="A905" s="1">
        <v>45829</v>
      </c>
      <c r="B905">
        <f t="shared" si="96"/>
        <v>6</v>
      </c>
      <c r="C905">
        <f t="shared" si="97"/>
        <v>2025</v>
      </c>
      <c r="D905" s="872" t="str">
        <f t="shared" si="94"/>
        <v>06´2025</v>
      </c>
      <c r="F905" s="2">
        <f t="shared" si="95"/>
        <v>24</v>
      </c>
      <c r="G905" s="1483">
        <f t="shared" si="98"/>
        <v>3.5842293906810034E-2</v>
      </c>
      <c r="H905" s="5">
        <f t="shared" si="99"/>
        <v>1</v>
      </c>
      <c r="I905" s="995">
        <f>VLOOKUP($D905,Help2!$D$26:$T$37,5)</f>
        <v>0</v>
      </c>
      <c r="J905" s="979">
        <f>VLOOKUP($D905,Help2!$D$26:$T$37,6)</f>
        <v>0</v>
      </c>
      <c r="K905" s="979">
        <f>VLOOKUP($D905,Help2!$D$26:$T$37,7)</f>
        <v>0</v>
      </c>
      <c r="L905" s="979">
        <f>VLOOKUP($D905,Help2!$D$26:$T$37,8)</f>
        <v>0</v>
      </c>
      <c r="M905" s="979">
        <f>VLOOKUP($D905,Help2!$D$26:$T$37,9)</f>
        <v>0</v>
      </c>
      <c r="N905" s="979">
        <f>VLOOKUP($D905,Help2!$D$26:$T$37,10)</f>
        <v>0</v>
      </c>
      <c r="P905" s="979">
        <f>VLOOKUP($D905,Help2!$D$2:$T$25,3)</f>
        <v>669.6</v>
      </c>
      <c r="Q905" s="979">
        <f t="shared" si="100"/>
        <v>720</v>
      </c>
      <c r="Y905" s="979">
        <f>_xlfn.XLOOKUP($D905,Help2_FC!$D:$D,Help2_FC!V:V)</f>
        <v>0</v>
      </c>
      <c r="Z905" s="979">
        <f>_xlfn.XLOOKUP($D905,Help2_FC!$D:$D,Help2_FC!W:W)</f>
        <v>0</v>
      </c>
      <c r="AA905" s="979">
        <f>_xlfn.XLOOKUP($D905,Help2_FC!$D:$D,Help2_FC!X:X)</f>
        <v>0</v>
      </c>
      <c r="AB905" s="979">
        <f>_xlfn.XLOOKUP($D905,Help2_FC!$D:$D,Help2_FC!Y:Y)</f>
        <v>0</v>
      </c>
      <c r="AC905" s="979">
        <f>_xlfn.XLOOKUP($D905,Help2_FC!$D:$D,Help2_FC!Z:Z)</f>
        <v>0</v>
      </c>
      <c r="AD905" s="979">
        <f>_xlfn.XLOOKUP($D905,Help2_FC!$D:$D,Help2_FC!AA:AA)</f>
        <v>0</v>
      </c>
      <c r="AE905" s="979">
        <f>_xlfn.XLOOKUP($D905,Help2_FC!$D:$D,Help2_FC!AB:AB)</f>
        <v>0</v>
      </c>
      <c r="AF905" s="979">
        <f>_xlfn.XLOOKUP($D905,Help2_FC!$D:$D,Help2_FC!AC:AC)</f>
        <v>0</v>
      </c>
      <c r="AG905" s="979">
        <f>_xlfn.XLOOKUP($D905,Help2_FC!$D:$D,Help2_FC!AD:AD)</f>
        <v>0</v>
      </c>
      <c r="AH905" s="979">
        <f>_xlfn.XLOOKUP($D905,Help2_FC!$D:$D,Help2_FC!AE:AE)</f>
        <v>0</v>
      </c>
      <c r="AI905" s="979">
        <f>_xlfn.XLOOKUP($D905,Help2_FC!$D:$D,Help2_FC!AF:AF)</f>
        <v>0</v>
      </c>
      <c r="AJ905" s="979">
        <f>_xlfn.XLOOKUP($D905,Help2_FC!$D:$D,Help2_FC!AG:AG)</f>
        <v>0</v>
      </c>
      <c r="AK905" s="979">
        <f>_xlfn.XLOOKUP($D905,Help2_FC!$D:$D,Help2_FC!AH:AH)</f>
        <v>0</v>
      </c>
      <c r="AL905" s="979">
        <f>_xlfn.XLOOKUP($D905,Help2_FC!$D:$D,Help2_FC!AI:AI)</f>
        <v>0</v>
      </c>
      <c r="AM905" s="979">
        <f>_xlfn.XLOOKUP($D905,Help2_FC!$D:$D,Help2_FC!AJ:AJ)</f>
        <v>0</v>
      </c>
      <c r="AN905" s="979">
        <f>_xlfn.XLOOKUP($D905,Help2_FC!$D:$D,Help2_FC!AK:AK)</f>
        <v>0</v>
      </c>
    </row>
    <row r="906" spans="1:40" x14ac:dyDescent="0.2">
      <c r="A906" s="1">
        <v>45830</v>
      </c>
      <c r="B906">
        <f t="shared" si="96"/>
        <v>6</v>
      </c>
      <c r="C906">
        <f t="shared" si="97"/>
        <v>2025</v>
      </c>
      <c r="D906" s="872" t="str">
        <f t="shared" si="94"/>
        <v>06´2025</v>
      </c>
      <c r="F906" s="2">
        <f t="shared" si="95"/>
        <v>24</v>
      </c>
      <c r="G906" s="1483">
        <f t="shared" si="98"/>
        <v>3.5842293906810034E-2</v>
      </c>
      <c r="H906" s="5">
        <f t="shared" si="99"/>
        <v>1</v>
      </c>
      <c r="I906" s="995">
        <f>VLOOKUP($D906,Help2!$D$26:$T$37,5)</f>
        <v>0</v>
      </c>
      <c r="J906" s="979">
        <f>VLOOKUP($D906,Help2!$D$26:$T$37,6)</f>
        <v>0</v>
      </c>
      <c r="K906" s="979">
        <f>VLOOKUP($D906,Help2!$D$26:$T$37,7)</f>
        <v>0</v>
      </c>
      <c r="L906" s="979">
        <f>VLOOKUP($D906,Help2!$D$26:$T$37,8)</f>
        <v>0</v>
      </c>
      <c r="M906" s="979">
        <f>VLOOKUP($D906,Help2!$D$26:$T$37,9)</f>
        <v>0</v>
      </c>
      <c r="N906" s="979">
        <f>VLOOKUP($D906,Help2!$D$26:$T$37,10)</f>
        <v>0</v>
      </c>
      <c r="P906" s="979">
        <f>VLOOKUP($D906,Help2!$D$2:$T$25,3)</f>
        <v>669.6</v>
      </c>
      <c r="Q906" s="979">
        <f t="shared" si="100"/>
        <v>720</v>
      </c>
      <c r="Y906" s="979">
        <f>_xlfn.XLOOKUP($D906,Help2_FC!$D:$D,Help2_FC!V:V)</f>
        <v>0</v>
      </c>
      <c r="Z906" s="979">
        <f>_xlfn.XLOOKUP($D906,Help2_FC!$D:$D,Help2_FC!W:W)</f>
        <v>0</v>
      </c>
      <c r="AA906" s="979">
        <f>_xlfn.XLOOKUP($D906,Help2_FC!$D:$D,Help2_FC!X:X)</f>
        <v>0</v>
      </c>
      <c r="AB906" s="979">
        <f>_xlfn.XLOOKUP($D906,Help2_FC!$D:$D,Help2_FC!Y:Y)</f>
        <v>0</v>
      </c>
      <c r="AC906" s="979">
        <f>_xlfn.XLOOKUP($D906,Help2_FC!$D:$D,Help2_FC!Z:Z)</f>
        <v>0</v>
      </c>
      <c r="AD906" s="979">
        <f>_xlfn.XLOOKUP($D906,Help2_FC!$D:$D,Help2_FC!AA:AA)</f>
        <v>0</v>
      </c>
      <c r="AE906" s="979">
        <f>_xlfn.XLOOKUP($D906,Help2_FC!$D:$D,Help2_FC!AB:AB)</f>
        <v>0</v>
      </c>
      <c r="AF906" s="979">
        <f>_xlfn.XLOOKUP($D906,Help2_FC!$D:$D,Help2_FC!AC:AC)</f>
        <v>0</v>
      </c>
      <c r="AG906" s="979">
        <f>_xlfn.XLOOKUP($D906,Help2_FC!$D:$D,Help2_FC!AD:AD)</f>
        <v>0</v>
      </c>
      <c r="AH906" s="979">
        <f>_xlfn.XLOOKUP($D906,Help2_FC!$D:$D,Help2_FC!AE:AE)</f>
        <v>0</v>
      </c>
      <c r="AI906" s="979">
        <f>_xlfn.XLOOKUP($D906,Help2_FC!$D:$D,Help2_FC!AF:AF)</f>
        <v>0</v>
      </c>
      <c r="AJ906" s="979">
        <f>_xlfn.XLOOKUP($D906,Help2_FC!$D:$D,Help2_FC!AG:AG)</f>
        <v>0</v>
      </c>
      <c r="AK906" s="979">
        <f>_xlfn.XLOOKUP($D906,Help2_FC!$D:$D,Help2_FC!AH:AH)</f>
        <v>0</v>
      </c>
      <c r="AL906" s="979">
        <f>_xlfn.XLOOKUP($D906,Help2_FC!$D:$D,Help2_FC!AI:AI)</f>
        <v>0</v>
      </c>
      <c r="AM906" s="979">
        <f>_xlfn.XLOOKUP($D906,Help2_FC!$D:$D,Help2_FC!AJ:AJ)</f>
        <v>0</v>
      </c>
      <c r="AN906" s="979">
        <f>_xlfn.XLOOKUP($D906,Help2_FC!$D:$D,Help2_FC!AK:AK)</f>
        <v>0</v>
      </c>
    </row>
    <row r="907" spans="1:40" x14ac:dyDescent="0.2">
      <c r="A907" s="1">
        <v>45831</v>
      </c>
      <c r="B907">
        <f t="shared" si="96"/>
        <v>6</v>
      </c>
      <c r="C907">
        <f t="shared" si="97"/>
        <v>2025</v>
      </c>
      <c r="D907" s="872" t="str">
        <f t="shared" si="94"/>
        <v>06´2025</v>
      </c>
      <c r="F907" s="2">
        <f t="shared" si="95"/>
        <v>24</v>
      </c>
      <c r="G907" s="1483">
        <f t="shared" si="98"/>
        <v>3.5842293906810034E-2</v>
      </c>
      <c r="H907" s="5">
        <f t="shared" si="99"/>
        <v>1</v>
      </c>
      <c r="I907" s="995">
        <f>VLOOKUP($D907,Help2!$D$26:$T$37,5)</f>
        <v>0</v>
      </c>
      <c r="J907" s="979">
        <f>VLOOKUP($D907,Help2!$D$26:$T$37,6)</f>
        <v>0</v>
      </c>
      <c r="K907" s="979">
        <f>VLOOKUP($D907,Help2!$D$26:$T$37,7)</f>
        <v>0</v>
      </c>
      <c r="L907" s="979">
        <f>VLOOKUP($D907,Help2!$D$26:$T$37,8)</f>
        <v>0</v>
      </c>
      <c r="M907" s="979">
        <f>VLOOKUP($D907,Help2!$D$26:$T$37,9)</f>
        <v>0</v>
      </c>
      <c r="N907" s="979">
        <f>VLOOKUP($D907,Help2!$D$26:$T$37,10)</f>
        <v>0</v>
      </c>
      <c r="P907" s="979">
        <f>VLOOKUP($D907,Help2!$D$2:$T$25,3)</f>
        <v>669.6</v>
      </c>
      <c r="Q907" s="979">
        <f t="shared" si="100"/>
        <v>720</v>
      </c>
      <c r="Y907" s="979">
        <f>_xlfn.XLOOKUP($D907,Help2_FC!$D:$D,Help2_FC!V:V)</f>
        <v>0</v>
      </c>
      <c r="Z907" s="979">
        <f>_xlfn.XLOOKUP($D907,Help2_FC!$D:$D,Help2_FC!W:W)</f>
        <v>0</v>
      </c>
      <c r="AA907" s="979">
        <f>_xlfn.XLOOKUP($D907,Help2_FC!$D:$D,Help2_FC!X:X)</f>
        <v>0</v>
      </c>
      <c r="AB907" s="979">
        <f>_xlfn.XLOOKUP($D907,Help2_FC!$D:$D,Help2_FC!Y:Y)</f>
        <v>0</v>
      </c>
      <c r="AC907" s="979">
        <f>_xlfn.XLOOKUP($D907,Help2_FC!$D:$D,Help2_FC!Z:Z)</f>
        <v>0</v>
      </c>
      <c r="AD907" s="979">
        <f>_xlfn.XLOOKUP($D907,Help2_FC!$D:$D,Help2_FC!AA:AA)</f>
        <v>0</v>
      </c>
      <c r="AE907" s="979">
        <f>_xlfn.XLOOKUP($D907,Help2_FC!$D:$D,Help2_FC!AB:AB)</f>
        <v>0</v>
      </c>
      <c r="AF907" s="979">
        <f>_xlfn.XLOOKUP($D907,Help2_FC!$D:$D,Help2_FC!AC:AC)</f>
        <v>0</v>
      </c>
      <c r="AG907" s="979">
        <f>_xlfn.XLOOKUP($D907,Help2_FC!$D:$D,Help2_FC!AD:AD)</f>
        <v>0</v>
      </c>
      <c r="AH907" s="979">
        <f>_xlfn.XLOOKUP($D907,Help2_FC!$D:$D,Help2_FC!AE:AE)</f>
        <v>0</v>
      </c>
      <c r="AI907" s="979">
        <f>_xlfn.XLOOKUP($D907,Help2_FC!$D:$D,Help2_FC!AF:AF)</f>
        <v>0</v>
      </c>
      <c r="AJ907" s="979">
        <f>_xlfn.XLOOKUP($D907,Help2_FC!$D:$D,Help2_FC!AG:AG)</f>
        <v>0</v>
      </c>
      <c r="AK907" s="979">
        <f>_xlfn.XLOOKUP($D907,Help2_FC!$D:$D,Help2_FC!AH:AH)</f>
        <v>0</v>
      </c>
      <c r="AL907" s="979">
        <f>_xlfn.XLOOKUP($D907,Help2_FC!$D:$D,Help2_FC!AI:AI)</f>
        <v>0</v>
      </c>
      <c r="AM907" s="979">
        <f>_xlfn.XLOOKUP($D907,Help2_FC!$D:$D,Help2_FC!AJ:AJ)</f>
        <v>0</v>
      </c>
      <c r="AN907" s="979">
        <f>_xlfn.XLOOKUP($D907,Help2_FC!$D:$D,Help2_FC!AK:AK)</f>
        <v>0</v>
      </c>
    </row>
    <row r="908" spans="1:40" x14ac:dyDescent="0.2">
      <c r="A908" s="1">
        <v>45832</v>
      </c>
      <c r="B908">
        <f t="shared" si="96"/>
        <v>6</v>
      </c>
      <c r="C908">
        <f t="shared" si="97"/>
        <v>2025</v>
      </c>
      <c r="D908" s="872" t="str">
        <f t="shared" si="94"/>
        <v>06´2025</v>
      </c>
      <c r="F908" s="2">
        <f t="shared" si="95"/>
        <v>24</v>
      </c>
      <c r="G908" s="1483">
        <f t="shared" si="98"/>
        <v>3.5842293906810034E-2</v>
      </c>
      <c r="H908" s="5">
        <f t="shared" si="99"/>
        <v>1</v>
      </c>
      <c r="I908" s="995">
        <f>VLOOKUP($D908,Help2!$D$26:$T$37,5)</f>
        <v>0</v>
      </c>
      <c r="J908" s="979">
        <f>VLOOKUP($D908,Help2!$D$26:$T$37,6)</f>
        <v>0</v>
      </c>
      <c r="K908" s="979">
        <f>VLOOKUP($D908,Help2!$D$26:$T$37,7)</f>
        <v>0</v>
      </c>
      <c r="L908" s="979">
        <f>VLOOKUP($D908,Help2!$D$26:$T$37,8)</f>
        <v>0</v>
      </c>
      <c r="M908" s="979">
        <f>VLOOKUP($D908,Help2!$D$26:$T$37,9)</f>
        <v>0</v>
      </c>
      <c r="N908" s="979">
        <f>VLOOKUP($D908,Help2!$D$26:$T$37,10)</f>
        <v>0</v>
      </c>
      <c r="P908" s="979">
        <f>VLOOKUP($D908,Help2!$D$2:$T$25,3)</f>
        <v>669.6</v>
      </c>
      <c r="Q908" s="979">
        <f t="shared" si="100"/>
        <v>720</v>
      </c>
      <c r="Y908" s="979">
        <f>_xlfn.XLOOKUP($D908,Help2_FC!$D:$D,Help2_FC!V:V)</f>
        <v>0</v>
      </c>
      <c r="Z908" s="979">
        <f>_xlfn.XLOOKUP($D908,Help2_FC!$D:$D,Help2_FC!W:W)</f>
        <v>0</v>
      </c>
      <c r="AA908" s="979">
        <f>_xlfn.XLOOKUP($D908,Help2_FC!$D:$D,Help2_FC!X:X)</f>
        <v>0</v>
      </c>
      <c r="AB908" s="979">
        <f>_xlfn.XLOOKUP($D908,Help2_FC!$D:$D,Help2_FC!Y:Y)</f>
        <v>0</v>
      </c>
      <c r="AC908" s="979">
        <f>_xlfn.XLOOKUP($D908,Help2_FC!$D:$D,Help2_FC!Z:Z)</f>
        <v>0</v>
      </c>
      <c r="AD908" s="979">
        <f>_xlfn.XLOOKUP($D908,Help2_FC!$D:$D,Help2_FC!AA:AA)</f>
        <v>0</v>
      </c>
      <c r="AE908" s="979">
        <f>_xlfn.XLOOKUP($D908,Help2_FC!$D:$D,Help2_FC!AB:AB)</f>
        <v>0</v>
      </c>
      <c r="AF908" s="979">
        <f>_xlfn.XLOOKUP($D908,Help2_FC!$D:$D,Help2_FC!AC:AC)</f>
        <v>0</v>
      </c>
      <c r="AG908" s="979">
        <f>_xlfn.XLOOKUP($D908,Help2_FC!$D:$D,Help2_FC!AD:AD)</f>
        <v>0</v>
      </c>
      <c r="AH908" s="979">
        <f>_xlfn.XLOOKUP($D908,Help2_FC!$D:$D,Help2_FC!AE:AE)</f>
        <v>0</v>
      </c>
      <c r="AI908" s="979">
        <f>_xlfn.XLOOKUP($D908,Help2_FC!$D:$D,Help2_FC!AF:AF)</f>
        <v>0</v>
      </c>
      <c r="AJ908" s="979">
        <f>_xlfn.XLOOKUP($D908,Help2_FC!$D:$D,Help2_FC!AG:AG)</f>
        <v>0</v>
      </c>
      <c r="AK908" s="979">
        <f>_xlfn.XLOOKUP($D908,Help2_FC!$D:$D,Help2_FC!AH:AH)</f>
        <v>0</v>
      </c>
      <c r="AL908" s="979">
        <f>_xlfn.XLOOKUP($D908,Help2_FC!$D:$D,Help2_FC!AI:AI)</f>
        <v>0</v>
      </c>
      <c r="AM908" s="979">
        <f>_xlfn.XLOOKUP($D908,Help2_FC!$D:$D,Help2_FC!AJ:AJ)</f>
        <v>0</v>
      </c>
      <c r="AN908" s="979">
        <f>_xlfn.XLOOKUP($D908,Help2_FC!$D:$D,Help2_FC!AK:AK)</f>
        <v>0</v>
      </c>
    </row>
    <row r="909" spans="1:40" x14ac:dyDescent="0.2">
      <c r="A909" s="1">
        <v>45833</v>
      </c>
      <c r="B909">
        <f t="shared" si="96"/>
        <v>6</v>
      </c>
      <c r="C909">
        <f t="shared" si="97"/>
        <v>2025</v>
      </c>
      <c r="D909" s="872" t="str">
        <f t="shared" si="94"/>
        <v>06´2025</v>
      </c>
      <c r="F909" s="2">
        <f t="shared" si="95"/>
        <v>24</v>
      </c>
      <c r="G909" s="1483">
        <f t="shared" si="98"/>
        <v>3.5842293906810034E-2</v>
      </c>
      <c r="H909" s="5">
        <f t="shared" si="99"/>
        <v>1</v>
      </c>
      <c r="I909" s="995">
        <f>VLOOKUP($D909,Help2!$D$26:$T$37,5)</f>
        <v>0</v>
      </c>
      <c r="J909" s="979">
        <f>VLOOKUP($D909,Help2!$D$26:$T$37,6)</f>
        <v>0</v>
      </c>
      <c r="K909" s="979">
        <f>VLOOKUP($D909,Help2!$D$26:$T$37,7)</f>
        <v>0</v>
      </c>
      <c r="L909" s="979">
        <f>VLOOKUP($D909,Help2!$D$26:$T$37,8)</f>
        <v>0</v>
      </c>
      <c r="M909" s="979">
        <f>VLOOKUP($D909,Help2!$D$26:$T$37,9)</f>
        <v>0</v>
      </c>
      <c r="N909" s="979">
        <f>VLOOKUP($D909,Help2!$D$26:$T$37,10)</f>
        <v>0</v>
      </c>
      <c r="P909" s="979">
        <f>VLOOKUP($D909,Help2!$D$2:$T$25,3)</f>
        <v>669.6</v>
      </c>
      <c r="Q909" s="979">
        <f t="shared" si="100"/>
        <v>720</v>
      </c>
      <c r="Y909" s="979">
        <f>_xlfn.XLOOKUP($D909,Help2_FC!$D:$D,Help2_FC!V:V)</f>
        <v>0</v>
      </c>
      <c r="Z909" s="979">
        <f>_xlfn.XLOOKUP($D909,Help2_FC!$D:$D,Help2_FC!W:W)</f>
        <v>0</v>
      </c>
      <c r="AA909" s="979">
        <f>_xlfn.XLOOKUP($D909,Help2_FC!$D:$D,Help2_FC!X:X)</f>
        <v>0</v>
      </c>
      <c r="AB909" s="979">
        <f>_xlfn.XLOOKUP($D909,Help2_FC!$D:$D,Help2_FC!Y:Y)</f>
        <v>0</v>
      </c>
      <c r="AC909" s="979">
        <f>_xlfn.XLOOKUP($D909,Help2_FC!$D:$D,Help2_FC!Z:Z)</f>
        <v>0</v>
      </c>
      <c r="AD909" s="979">
        <f>_xlfn.XLOOKUP($D909,Help2_FC!$D:$D,Help2_FC!AA:AA)</f>
        <v>0</v>
      </c>
      <c r="AE909" s="979">
        <f>_xlfn.XLOOKUP($D909,Help2_FC!$D:$D,Help2_FC!AB:AB)</f>
        <v>0</v>
      </c>
      <c r="AF909" s="979">
        <f>_xlfn.XLOOKUP($D909,Help2_FC!$D:$D,Help2_FC!AC:AC)</f>
        <v>0</v>
      </c>
      <c r="AG909" s="979">
        <f>_xlfn.XLOOKUP($D909,Help2_FC!$D:$D,Help2_FC!AD:AD)</f>
        <v>0</v>
      </c>
      <c r="AH909" s="979">
        <f>_xlfn.XLOOKUP($D909,Help2_FC!$D:$D,Help2_FC!AE:AE)</f>
        <v>0</v>
      </c>
      <c r="AI909" s="979">
        <f>_xlfn.XLOOKUP($D909,Help2_FC!$D:$D,Help2_FC!AF:AF)</f>
        <v>0</v>
      </c>
      <c r="AJ909" s="979">
        <f>_xlfn.XLOOKUP($D909,Help2_FC!$D:$D,Help2_FC!AG:AG)</f>
        <v>0</v>
      </c>
      <c r="AK909" s="979">
        <f>_xlfn.XLOOKUP($D909,Help2_FC!$D:$D,Help2_FC!AH:AH)</f>
        <v>0</v>
      </c>
      <c r="AL909" s="979">
        <f>_xlfn.XLOOKUP($D909,Help2_FC!$D:$D,Help2_FC!AI:AI)</f>
        <v>0</v>
      </c>
      <c r="AM909" s="979">
        <f>_xlfn.XLOOKUP($D909,Help2_FC!$D:$D,Help2_FC!AJ:AJ)</f>
        <v>0</v>
      </c>
      <c r="AN909" s="979">
        <f>_xlfn.XLOOKUP($D909,Help2_FC!$D:$D,Help2_FC!AK:AK)</f>
        <v>0</v>
      </c>
    </row>
    <row r="910" spans="1:40" x14ac:dyDescent="0.2">
      <c r="A910" s="1">
        <v>45834</v>
      </c>
      <c r="B910">
        <f t="shared" si="96"/>
        <v>6</v>
      </c>
      <c r="C910">
        <f t="shared" si="97"/>
        <v>2025</v>
      </c>
      <c r="D910" s="872" t="str">
        <f t="shared" si="94"/>
        <v>06´2025</v>
      </c>
      <c r="F910" s="2">
        <f t="shared" si="95"/>
        <v>24</v>
      </c>
      <c r="G910" s="1483">
        <f t="shared" si="98"/>
        <v>3.5842293906810034E-2</v>
      </c>
      <c r="H910" s="5">
        <f t="shared" si="99"/>
        <v>1</v>
      </c>
      <c r="I910" s="995">
        <f>VLOOKUP($D910,Help2!$D$26:$T$37,5)</f>
        <v>0</v>
      </c>
      <c r="J910" s="979">
        <f>VLOOKUP($D910,Help2!$D$26:$T$37,6)</f>
        <v>0</v>
      </c>
      <c r="K910" s="979">
        <f>VLOOKUP($D910,Help2!$D$26:$T$37,7)</f>
        <v>0</v>
      </c>
      <c r="L910" s="979">
        <f>VLOOKUP($D910,Help2!$D$26:$T$37,8)</f>
        <v>0</v>
      </c>
      <c r="M910" s="979">
        <f>VLOOKUP($D910,Help2!$D$26:$T$37,9)</f>
        <v>0</v>
      </c>
      <c r="N910" s="979">
        <f>VLOOKUP($D910,Help2!$D$26:$T$37,10)</f>
        <v>0</v>
      </c>
      <c r="P910" s="979">
        <f>VLOOKUP($D910,Help2!$D$2:$T$25,3)</f>
        <v>669.6</v>
      </c>
      <c r="Q910" s="979">
        <f t="shared" si="100"/>
        <v>720</v>
      </c>
      <c r="Y910" s="979">
        <f>_xlfn.XLOOKUP($D910,Help2_FC!$D:$D,Help2_FC!V:V)</f>
        <v>0</v>
      </c>
      <c r="Z910" s="979">
        <f>_xlfn.XLOOKUP($D910,Help2_FC!$D:$D,Help2_FC!W:W)</f>
        <v>0</v>
      </c>
      <c r="AA910" s="979">
        <f>_xlfn.XLOOKUP($D910,Help2_FC!$D:$D,Help2_FC!X:X)</f>
        <v>0</v>
      </c>
      <c r="AB910" s="979">
        <f>_xlfn.XLOOKUP($D910,Help2_FC!$D:$D,Help2_FC!Y:Y)</f>
        <v>0</v>
      </c>
      <c r="AC910" s="979">
        <f>_xlfn.XLOOKUP($D910,Help2_FC!$D:$D,Help2_FC!Z:Z)</f>
        <v>0</v>
      </c>
      <c r="AD910" s="979">
        <f>_xlfn.XLOOKUP($D910,Help2_FC!$D:$D,Help2_FC!AA:AA)</f>
        <v>0</v>
      </c>
      <c r="AE910" s="979">
        <f>_xlfn.XLOOKUP($D910,Help2_FC!$D:$D,Help2_FC!AB:AB)</f>
        <v>0</v>
      </c>
      <c r="AF910" s="979">
        <f>_xlfn.XLOOKUP($D910,Help2_FC!$D:$D,Help2_FC!AC:AC)</f>
        <v>0</v>
      </c>
      <c r="AG910" s="979">
        <f>_xlfn.XLOOKUP($D910,Help2_FC!$D:$D,Help2_FC!AD:AD)</f>
        <v>0</v>
      </c>
      <c r="AH910" s="979">
        <f>_xlfn.XLOOKUP($D910,Help2_FC!$D:$D,Help2_FC!AE:AE)</f>
        <v>0</v>
      </c>
      <c r="AI910" s="979">
        <f>_xlfn.XLOOKUP($D910,Help2_FC!$D:$D,Help2_FC!AF:AF)</f>
        <v>0</v>
      </c>
      <c r="AJ910" s="979">
        <f>_xlfn.XLOOKUP($D910,Help2_FC!$D:$D,Help2_FC!AG:AG)</f>
        <v>0</v>
      </c>
      <c r="AK910" s="979">
        <f>_xlfn.XLOOKUP($D910,Help2_FC!$D:$D,Help2_FC!AH:AH)</f>
        <v>0</v>
      </c>
      <c r="AL910" s="979">
        <f>_xlfn.XLOOKUP($D910,Help2_FC!$D:$D,Help2_FC!AI:AI)</f>
        <v>0</v>
      </c>
      <c r="AM910" s="979">
        <f>_xlfn.XLOOKUP($D910,Help2_FC!$D:$D,Help2_FC!AJ:AJ)</f>
        <v>0</v>
      </c>
      <c r="AN910" s="979">
        <f>_xlfn.XLOOKUP($D910,Help2_FC!$D:$D,Help2_FC!AK:AK)</f>
        <v>0</v>
      </c>
    </row>
    <row r="911" spans="1:40" x14ac:dyDescent="0.2">
      <c r="A911" s="1">
        <v>45835</v>
      </c>
      <c r="B911">
        <f t="shared" si="96"/>
        <v>6</v>
      </c>
      <c r="C911">
        <f t="shared" si="97"/>
        <v>2025</v>
      </c>
      <c r="D911" s="872" t="str">
        <f t="shared" si="94"/>
        <v>06´2025</v>
      </c>
      <c r="F911" s="2">
        <f t="shared" si="95"/>
        <v>24</v>
      </c>
      <c r="G911" s="1483">
        <f t="shared" si="98"/>
        <v>3.5842293906810034E-2</v>
      </c>
      <c r="H911" s="5">
        <f t="shared" si="99"/>
        <v>1</v>
      </c>
      <c r="I911" s="995">
        <f>VLOOKUP($D911,Help2!$D$26:$T$37,5)</f>
        <v>0</v>
      </c>
      <c r="J911" s="979">
        <f>VLOOKUP($D911,Help2!$D$26:$T$37,6)</f>
        <v>0</v>
      </c>
      <c r="K911" s="979">
        <f>VLOOKUP($D911,Help2!$D$26:$T$37,7)</f>
        <v>0</v>
      </c>
      <c r="L911" s="979">
        <f>VLOOKUP($D911,Help2!$D$26:$T$37,8)</f>
        <v>0</v>
      </c>
      <c r="M911" s="979">
        <f>VLOOKUP($D911,Help2!$D$26:$T$37,9)</f>
        <v>0</v>
      </c>
      <c r="N911" s="979">
        <f>VLOOKUP($D911,Help2!$D$26:$T$37,10)</f>
        <v>0</v>
      </c>
      <c r="P911" s="979">
        <f>VLOOKUP($D911,Help2!$D$2:$T$25,3)</f>
        <v>669.6</v>
      </c>
      <c r="Q911" s="979">
        <f t="shared" si="100"/>
        <v>720</v>
      </c>
      <c r="Y911" s="979">
        <f>_xlfn.XLOOKUP($D911,Help2_FC!$D:$D,Help2_FC!V:V)</f>
        <v>0</v>
      </c>
      <c r="Z911" s="979">
        <f>_xlfn.XLOOKUP($D911,Help2_FC!$D:$D,Help2_FC!W:W)</f>
        <v>0</v>
      </c>
      <c r="AA911" s="979">
        <f>_xlfn.XLOOKUP($D911,Help2_FC!$D:$D,Help2_FC!X:X)</f>
        <v>0</v>
      </c>
      <c r="AB911" s="979">
        <f>_xlfn.XLOOKUP($D911,Help2_FC!$D:$D,Help2_FC!Y:Y)</f>
        <v>0</v>
      </c>
      <c r="AC911" s="979">
        <f>_xlfn.XLOOKUP($D911,Help2_FC!$D:$D,Help2_FC!Z:Z)</f>
        <v>0</v>
      </c>
      <c r="AD911" s="979">
        <f>_xlfn.XLOOKUP($D911,Help2_FC!$D:$D,Help2_FC!AA:AA)</f>
        <v>0</v>
      </c>
      <c r="AE911" s="979">
        <f>_xlfn.XLOOKUP($D911,Help2_FC!$D:$D,Help2_FC!AB:AB)</f>
        <v>0</v>
      </c>
      <c r="AF911" s="979">
        <f>_xlfn.XLOOKUP($D911,Help2_FC!$D:$D,Help2_FC!AC:AC)</f>
        <v>0</v>
      </c>
      <c r="AG911" s="979">
        <f>_xlfn.XLOOKUP($D911,Help2_FC!$D:$D,Help2_FC!AD:AD)</f>
        <v>0</v>
      </c>
      <c r="AH911" s="979">
        <f>_xlfn.XLOOKUP($D911,Help2_FC!$D:$D,Help2_FC!AE:AE)</f>
        <v>0</v>
      </c>
      <c r="AI911" s="979">
        <f>_xlfn.XLOOKUP($D911,Help2_FC!$D:$D,Help2_FC!AF:AF)</f>
        <v>0</v>
      </c>
      <c r="AJ911" s="979">
        <f>_xlfn.XLOOKUP($D911,Help2_FC!$D:$D,Help2_FC!AG:AG)</f>
        <v>0</v>
      </c>
      <c r="AK911" s="979">
        <f>_xlfn.XLOOKUP($D911,Help2_FC!$D:$D,Help2_FC!AH:AH)</f>
        <v>0</v>
      </c>
      <c r="AL911" s="979">
        <f>_xlfn.XLOOKUP($D911,Help2_FC!$D:$D,Help2_FC!AI:AI)</f>
        <v>0</v>
      </c>
      <c r="AM911" s="979">
        <f>_xlfn.XLOOKUP($D911,Help2_FC!$D:$D,Help2_FC!AJ:AJ)</f>
        <v>0</v>
      </c>
      <c r="AN911" s="979">
        <f>_xlfn.XLOOKUP($D911,Help2_FC!$D:$D,Help2_FC!AK:AK)</f>
        <v>0</v>
      </c>
    </row>
    <row r="912" spans="1:40" x14ac:dyDescent="0.2">
      <c r="A912" s="1">
        <v>45836</v>
      </c>
      <c r="B912">
        <f t="shared" si="96"/>
        <v>6</v>
      </c>
      <c r="C912">
        <f t="shared" si="97"/>
        <v>2025</v>
      </c>
      <c r="D912" s="872" t="str">
        <f t="shared" si="94"/>
        <v>06´2025</v>
      </c>
      <c r="F912" s="2">
        <f t="shared" si="95"/>
        <v>24</v>
      </c>
      <c r="G912" s="1483">
        <f t="shared" si="98"/>
        <v>3.5842293906810034E-2</v>
      </c>
      <c r="H912" s="5">
        <f t="shared" si="99"/>
        <v>1</v>
      </c>
      <c r="I912" s="995">
        <f>VLOOKUP($D912,Help2!$D$26:$T$37,5)</f>
        <v>0</v>
      </c>
      <c r="J912" s="979">
        <f>VLOOKUP($D912,Help2!$D$26:$T$37,6)</f>
        <v>0</v>
      </c>
      <c r="K912" s="979">
        <f>VLOOKUP($D912,Help2!$D$26:$T$37,7)</f>
        <v>0</v>
      </c>
      <c r="L912" s="979">
        <f>VLOOKUP($D912,Help2!$D$26:$T$37,8)</f>
        <v>0</v>
      </c>
      <c r="M912" s="979">
        <f>VLOOKUP($D912,Help2!$D$26:$T$37,9)</f>
        <v>0</v>
      </c>
      <c r="N912" s="979">
        <f>VLOOKUP($D912,Help2!$D$26:$T$37,10)</f>
        <v>0</v>
      </c>
      <c r="P912" s="979">
        <f>VLOOKUP($D912,Help2!$D$2:$T$25,3)</f>
        <v>669.6</v>
      </c>
      <c r="Q912" s="979">
        <f t="shared" si="100"/>
        <v>720</v>
      </c>
      <c r="Y912" s="979">
        <f>_xlfn.XLOOKUP($D912,Help2_FC!$D:$D,Help2_FC!V:V)</f>
        <v>0</v>
      </c>
      <c r="Z912" s="979">
        <f>_xlfn.XLOOKUP($D912,Help2_FC!$D:$D,Help2_FC!W:W)</f>
        <v>0</v>
      </c>
      <c r="AA912" s="979">
        <f>_xlfn.XLOOKUP($D912,Help2_FC!$D:$D,Help2_FC!X:X)</f>
        <v>0</v>
      </c>
      <c r="AB912" s="979">
        <f>_xlfn.XLOOKUP($D912,Help2_FC!$D:$D,Help2_FC!Y:Y)</f>
        <v>0</v>
      </c>
      <c r="AC912" s="979">
        <f>_xlfn.XLOOKUP($D912,Help2_FC!$D:$D,Help2_FC!Z:Z)</f>
        <v>0</v>
      </c>
      <c r="AD912" s="979">
        <f>_xlfn.XLOOKUP($D912,Help2_FC!$D:$D,Help2_FC!AA:AA)</f>
        <v>0</v>
      </c>
      <c r="AE912" s="979">
        <f>_xlfn.XLOOKUP($D912,Help2_FC!$D:$D,Help2_FC!AB:AB)</f>
        <v>0</v>
      </c>
      <c r="AF912" s="979">
        <f>_xlfn.XLOOKUP($D912,Help2_FC!$D:$D,Help2_FC!AC:AC)</f>
        <v>0</v>
      </c>
      <c r="AG912" s="979">
        <f>_xlfn.XLOOKUP($D912,Help2_FC!$D:$D,Help2_FC!AD:AD)</f>
        <v>0</v>
      </c>
      <c r="AH912" s="979">
        <f>_xlfn.XLOOKUP($D912,Help2_FC!$D:$D,Help2_FC!AE:AE)</f>
        <v>0</v>
      </c>
      <c r="AI912" s="979">
        <f>_xlfn.XLOOKUP($D912,Help2_FC!$D:$D,Help2_FC!AF:AF)</f>
        <v>0</v>
      </c>
      <c r="AJ912" s="979">
        <f>_xlfn.XLOOKUP($D912,Help2_FC!$D:$D,Help2_FC!AG:AG)</f>
        <v>0</v>
      </c>
      <c r="AK912" s="979">
        <f>_xlfn.XLOOKUP($D912,Help2_FC!$D:$D,Help2_FC!AH:AH)</f>
        <v>0</v>
      </c>
      <c r="AL912" s="979">
        <f>_xlfn.XLOOKUP($D912,Help2_FC!$D:$D,Help2_FC!AI:AI)</f>
        <v>0</v>
      </c>
      <c r="AM912" s="979">
        <f>_xlfn.XLOOKUP($D912,Help2_FC!$D:$D,Help2_FC!AJ:AJ)</f>
        <v>0</v>
      </c>
      <c r="AN912" s="979">
        <f>_xlfn.XLOOKUP($D912,Help2_FC!$D:$D,Help2_FC!AK:AK)</f>
        <v>0</v>
      </c>
    </row>
    <row r="913" spans="1:40" x14ac:dyDescent="0.2">
      <c r="A913" s="1">
        <v>45837</v>
      </c>
      <c r="B913">
        <f t="shared" si="96"/>
        <v>6</v>
      </c>
      <c r="C913">
        <f t="shared" si="97"/>
        <v>2025</v>
      </c>
      <c r="D913" s="872" t="str">
        <f t="shared" si="94"/>
        <v>06´2025</v>
      </c>
      <c r="F913" s="2">
        <f t="shared" si="95"/>
        <v>24</v>
      </c>
      <c r="G913" s="1483">
        <f t="shared" si="98"/>
        <v>3.5842293906810034E-2</v>
      </c>
      <c r="H913" s="5">
        <f t="shared" si="99"/>
        <v>1</v>
      </c>
      <c r="I913" s="995">
        <f>VLOOKUP($D913,Help2!$D$26:$T$37,5)</f>
        <v>0</v>
      </c>
      <c r="J913" s="979">
        <f>VLOOKUP($D913,Help2!$D$26:$T$37,6)</f>
        <v>0</v>
      </c>
      <c r="K913" s="979">
        <f>VLOOKUP($D913,Help2!$D$26:$T$37,7)</f>
        <v>0</v>
      </c>
      <c r="L913" s="979">
        <f>VLOOKUP($D913,Help2!$D$26:$T$37,8)</f>
        <v>0</v>
      </c>
      <c r="M913" s="979">
        <f>VLOOKUP($D913,Help2!$D$26:$T$37,9)</f>
        <v>0</v>
      </c>
      <c r="N913" s="979">
        <f>VLOOKUP($D913,Help2!$D$26:$T$37,10)</f>
        <v>0</v>
      </c>
      <c r="P913" s="979">
        <f>VLOOKUP($D913,Help2!$D$2:$T$25,3)</f>
        <v>669.6</v>
      </c>
      <c r="Q913" s="979">
        <f t="shared" si="100"/>
        <v>720</v>
      </c>
      <c r="Y913" s="979">
        <f>_xlfn.XLOOKUP($D913,Help2_FC!$D:$D,Help2_FC!V:V)</f>
        <v>0</v>
      </c>
      <c r="Z913" s="979">
        <f>_xlfn.XLOOKUP($D913,Help2_FC!$D:$D,Help2_FC!W:W)</f>
        <v>0</v>
      </c>
      <c r="AA913" s="979">
        <f>_xlfn.XLOOKUP($D913,Help2_FC!$D:$D,Help2_FC!X:X)</f>
        <v>0</v>
      </c>
      <c r="AB913" s="979">
        <f>_xlfn.XLOOKUP($D913,Help2_FC!$D:$D,Help2_FC!Y:Y)</f>
        <v>0</v>
      </c>
      <c r="AC913" s="979">
        <f>_xlfn.XLOOKUP($D913,Help2_FC!$D:$D,Help2_FC!Z:Z)</f>
        <v>0</v>
      </c>
      <c r="AD913" s="979">
        <f>_xlfn.XLOOKUP($D913,Help2_FC!$D:$D,Help2_FC!AA:AA)</f>
        <v>0</v>
      </c>
      <c r="AE913" s="979">
        <f>_xlfn.XLOOKUP($D913,Help2_FC!$D:$D,Help2_FC!AB:AB)</f>
        <v>0</v>
      </c>
      <c r="AF913" s="979">
        <f>_xlfn.XLOOKUP($D913,Help2_FC!$D:$D,Help2_FC!AC:AC)</f>
        <v>0</v>
      </c>
      <c r="AG913" s="979">
        <f>_xlfn.XLOOKUP($D913,Help2_FC!$D:$D,Help2_FC!AD:AD)</f>
        <v>0</v>
      </c>
      <c r="AH913" s="979">
        <f>_xlfn.XLOOKUP($D913,Help2_FC!$D:$D,Help2_FC!AE:AE)</f>
        <v>0</v>
      </c>
      <c r="AI913" s="979">
        <f>_xlfn.XLOOKUP($D913,Help2_FC!$D:$D,Help2_FC!AF:AF)</f>
        <v>0</v>
      </c>
      <c r="AJ913" s="979">
        <f>_xlfn.XLOOKUP($D913,Help2_FC!$D:$D,Help2_FC!AG:AG)</f>
        <v>0</v>
      </c>
      <c r="AK913" s="979">
        <f>_xlfn.XLOOKUP($D913,Help2_FC!$D:$D,Help2_FC!AH:AH)</f>
        <v>0</v>
      </c>
      <c r="AL913" s="979">
        <f>_xlfn.XLOOKUP($D913,Help2_FC!$D:$D,Help2_FC!AI:AI)</f>
        <v>0</v>
      </c>
      <c r="AM913" s="979">
        <f>_xlfn.XLOOKUP($D913,Help2_FC!$D:$D,Help2_FC!AJ:AJ)</f>
        <v>0</v>
      </c>
      <c r="AN913" s="979">
        <f>_xlfn.XLOOKUP($D913,Help2_FC!$D:$D,Help2_FC!AK:AK)</f>
        <v>0</v>
      </c>
    </row>
    <row r="914" spans="1:40" x14ac:dyDescent="0.2">
      <c r="A914" s="1">
        <v>45838</v>
      </c>
      <c r="B914">
        <f t="shared" si="96"/>
        <v>6</v>
      </c>
      <c r="C914">
        <f t="shared" si="97"/>
        <v>2025</v>
      </c>
      <c r="D914" s="872" t="str">
        <f t="shared" ref="D914:D977" si="101">CONCATENATE(TEXT(A914,"MM"),"´",TEXT(A914,"JJJJ"))</f>
        <v>06´2025</v>
      </c>
      <c r="F914" s="2">
        <f t="shared" si="95"/>
        <v>24</v>
      </c>
      <c r="G914" s="1483">
        <f t="shared" si="98"/>
        <v>3.5842293906810034E-2</v>
      </c>
      <c r="H914" s="5">
        <f t="shared" si="99"/>
        <v>1</v>
      </c>
      <c r="I914" s="995">
        <f>VLOOKUP($D914,Help2!$D$26:$T$37,5)</f>
        <v>0</v>
      </c>
      <c r="J914" s="979">
        <f>VLOOKUP($D914,Help2!$D$26:$T$37,6)</f>
        <v>0</v>
      </c>
      <c r="K914" s="979">
        <f>VLOOKUP($D914,Help2!$D$26:$T$37,7)</f>
        <v>0</v>
      </c>
      <c r="L914" s="979">
        <f>VLOOKUP($D914,Help2!$D$26:$T$37,8)</f>
        <v>0</v>
      </c>
      <c r="M914" s="979">
        <f>VLOOKUP($D914,Help2!$D$26:$T$37,9)</f>
        <v>0</v>
      </c>
      <c r="N914" s="979">
        <f>VLOOKUP($D914,Help2!$D$26:$T$37,10)</f>
        <v>0</v>
      </c>
      <c r="P914" s="979">
        <f>VLOOKUP($D914,Help2!$D$2:$T$25,3)</f>
        <v>669.6</v>
      </c>
      <c r="Q914" s="979">
        <f t="shared" si="100"/>
        <v>720</v>
      </c>
      <c r="Y914" s="979">
        <f>_xlfn.XLOOKUP($D914,Help2_FC!$D:$D,Help2_FC!V:V)</f>
        <v>0</v>
      </c>
      <c r="Z914" s="979">
        <f>_xlfn.XLOOKUP($D914,Help2_FC!$D:$D,Help2_FC!W:W)</f>
        <v>0</v>
      </c>
      <c r="AA914" s="979">
        <f>_xlfn.XLOOKUP($D914,Help2_FC!$D:$D,Help2_FC!X:X)</f>
        <v>0</v>
      </c>
      <c r="AB914" s="979">
        <f>_xlfn.XLOOKUP($D914,Help2_FC!$D:$D,Help2_FC!Y:Y)</f>
        <v>0</v>
      </c>
      <c r="AC914" s="979">
        <f>_xlfn.XLOOKUP($D914,Help2_FC!$D:$D,Help2_FC!Z:Z)</f>
        <v>0</v>
      </c>
      <c r="AD914" s="979">
        <f>_xlfn.XLOOKUP($D914,Help2_FC!$D:$D,Help2_FC!AA:AA)</f>
        <v>0</v>
      </c>
      <c r="AE914" s="979">
        <f>_xlfn.XLOOKUP($D914,Help2_FC!$D:$D,Help2_FC!AB:AB)</f>
        <v>0</v>
      </c>
      <c r="AF914" s="979">
        <f>_xlfn.XLOOKUP($D914,Help2_FC!$D:$D,Help2_FC!AC:AC)</f>
        <v>0</v>
      </c>
      <c r="AG914" s="979">
        <f>_xlfn.XLOOKUP($D914,Help2_FC!$D:$D,Help2_FC!AD:AD)</f>
        <v>0</v>
      </c>
      <c r="AH914" s="979">
        <f>_xlfn.XLOOKUP($D914,Help2_FC!$D:$D,Help2_FC!AE:AE)</f>
        <v>0</v>
      </c>
      <c r="AI914" s="979">
        <f>_xlfn.XLOOKUP($D914,Help2_FC!$D:$D,Help2_FC!AF:AF)</f>
        <v>0</v>
      </c>
      <c r="AJ914" s="979">
        <f>_xlfn.XLOOKUP($D914,Help2_FC!$D:$D,Help2_FC!AG:AG)</f>
        <v>0</v>
      </c>
      <c r="AK914" s="979">
        <f>_xlfn.XLOOKUP($D914,Help2_FC!$D:$D,Help2_FC!AH:AH)</f>
        <v>0</v>
      </c>
      <c r="AL914" s="979">
        <f>_xlfn.XLOOKUP($D914,Help2_FC!$D:$D,Help2_FC!AI:AI)</f>
        <v>0</v>
      </c>
      <c r="AM914" s="979">
        <f>_xlfn.XLOOKUP($D914,Help2_FC!$D:$D,Help2_FC!AJ:AJ)</f>
        <v>0</v>
      </c>
      <c r="AN914" s="979">
        <f>_xlfn.XLOOKUP($D914,Help2_FC!$D:$D,Help2_FC!AK:AK)</f>
        <v>0</v>
      </c>
    </row>
    <row r="915" spans="1:40" x14ac:dyDescent="0.2">
      <c r="A915" s="1">
        <v>45839</v>
      </c>
      <c r="B915">
        <f t="shared" si="96"/>
        <v>7</v>
      </c>
      <c r="C915">
        <f t="shared" si="97"/>
        <v>2025</v>
      </c>
      <c r="D915" s="872" t="str">
        <f t="shared" si="101"/>
        <v>07´2025</v>
      </c>
      <c r="F915" s="2">
        <f t="shared" si="95"/>
        <v>24</v>
      </c>
      <c r="G915" s="1483">
        <f t="shared" si="98"/>
        <v>3.287671232876712E-2</v>
      </c>
      <c r="H915" s="5">
        <f t="shared" si="99"/>
        <v>1</v>
      </c>
      <c r="I915" s="995">
        <f>VLOOKUP($D915,Help2!$D$26:$T$37,5)</f>
        <v>0</v>
      </c>
      <c r="J915" s="979">
        <f>VLOOKUP($D915,Help2!$D$26:$T$37,6)</f>
        <v>0</v>
      </c>
      <c r="K915" s="979">
        <f>VLOOKUP($D915,Help2!$D$26:$T$37,7)</f>
        <v>0</v>
      </c>
      <c r="L915" s="979">
        <f>VLOOKUP($D915,Help2!$D$26:$T$37,8)</f>
        <v>0</v>
      </c>
      <c r="M915" s="979">
        <f>VLOOKUP($D915,Help2!$D$26:$T$37,9)</f>
        <v>0</v>
      </c>
      <c r="N915" s="979">
        <f>VLOOKUP($D915,Help2!$D$26:$T$37,10)</f>
        <v>0</v>
      </c>
      <c r="P915" s="979">
        <f>VLOOKUP($D915,Help2!$D$2:$T$25,3)</f>
        <v>730</v>
      </c>
      <c r="Q915" s="979">
        <f t="shared" si="100"/>
        <v>744</v>
      </c>
      <c r="Y915" s="979">
        <f>_xlfn.XLOOKUP($D915,Help2_FC!$D:$D,Help2_FC!V:V)</f>
        <v>0</v>
      </c>
      <c r="Z915" s="979">
        <f>_xlfn.XLOOKUP($D915,Help2_FC!$D:$D,Help2_FC!W:W)</f>
        <v>0</v>
      </c>
      <c r="AA915" s="979">
        <f>_xlfn.XLOOKUP($D915,Help2_FC!$D:$D,Help2_FC!X:X)</f>
        <v>0</v>
      </c>
      <c r="AB915" s="979">
        <f>_xlfn.XLOOKUP($D915,Help2_FC!$D:$D,Help2_FC!Y:Y)</f>
        <v>0</v>
      </c>
      <c r="AC915" s="979">
        <f>_xlfn.XLOOKUP($D915,Help2_FC!$D:$D,Help2_FC!Z:Z)</f>
        <v>0</v>
      </c>
      <c r="AD915" s="979">
        <f>_xlfn.XLOOKUP($D915,Help2_FC!$D:$D,Help2_FC!AA:AA)</f>
        <v>0</v>
      </c>
      <c r="AE915" s="979">
        <f>_xlfn.XLOOKUP($D915,Help2_FC!$D:$D,Help2_FC!AB:AB)</f>
        <v>0</v>
      </c>
      <c r="AF915" s="979">
        <f>_xlfn.XLOOKUP($D915,Help2_FC!$D:$D,Help2_FC!AC:AC)</f>
        <v>0</v>
      </c>
      <c r="AG915" s="979">
        <f>_xlfn.XLOOKUP($D915,Help2_FC!$D:$D,Help2_FC!AD:AD)</f>
        <v>0</v>
      </c>
      <c r="AH915" s="979">
        <f>_xlfn.XLOOKUP($D915,Help2_FC!$D:$D,Help2_FC!AE:AE)</f>
        <v>0</v>
      </c>
      <c r="AI915" s="979">
        <f>_xlfn.XLOOKUP($D915,Help2_FC!$D:$D,Help2_FC!AF:AF)</f>
        <v>0</v>
      </c>
      <c r="AJ915" s="979">
        <f>_xlfn.XLOOKUP($D915,Help2_FC!$D:$D,Help2_FC!AG:AG)</f>
        <v>0</v>
      </c>
      <c r="AK915" s="979">
        <f>_xlfn.XLOOKUP($D915,Help2_FC!$D:$D,Help2_FC!AH:AH)</f>
        <v>0</v>
      </c>
      <c r="AL915" s="979">
        <f>_xlfn.XLOOKUP($D915,Help2_FC!$D:$D,Help2_FC!AI:AI)</f>
        <v>0</v>
      </c>
      <c r="AM915" s="979">
        <f>_xlfn.XLOOKUP($D915,Help2_FC!$D:$D,Help2_FC!AJ:AJ)</f>
        <v>0</v>
      </c>
      <c r="AN915" s="979">
        <f>_xlfn.XLOOKUP($D915,Help2_FC!$D:$D,Help2_FC!AK:AK)</f>
        <v>0</v>
      </c>
    </row>
    <row r="916" spans="1:40" x14ac:dyDescent="0.2">
      <c r="A916" s="1">
        <v>45840</v>
      </c>
      <c r="B916">
        <f t="shared" si="96"/>
        <v>7</v>
      </c>
      <c r="C916">
        <f t="shared" si="97"/>
        <v>2025</v>
      </c>
      <c r="D916" s="872" t="str">
        <f t="shared" si="101"/>
        <v>07´2025</v>
      </c>
      <c r="F916" s="2">
        <f t="shared" si="95"/>
        <v>24</v>
      </c>
      <c r="G916" s="1483">
        <f t="shared" si="98"/>
        <v>3.287671232876712E-2</v>
      </c>
      <c r="H916" s="5">
        <f t="shared" si="99"/>
        <v>1</v>
      </c>
      <c r="I916" s="995">
        <f>VLOOKUP($D916,Help2!$D$26:$T$37,5)</f>
        <v>0</v>
      </c>
      <c r="J916" s="979">
        <f>VLOOKUP($D916,Help2!$D$26:$T$37,6)</f>
        <v>0</v>
      </c>
      <c r="K916" s="979">
        <f>VLOOKUP($D916,Help2!$D$26:$T$37,7)</f>
        <v>0</v>
      </c>
      <c r="L916" s="979">
        <f>VLOOKUP($D916,Help2!$D$26:$T$37,8)</f>
        <v>0</v>
      </c>
      <c r="M916" s="979">
        <f>VLOOKUP($D916,Help2!$D$26:$T$37,9)</f>
        <v>0</v>
      </c>
      <c r="N916" s="979">
        <f>VLOOKUP($D916,Help2!$D$26:$T$37,10)</f>
        <v>0</v>
      </c>
      <c r="P916" s="979">
        <f>VLOOKUP($D916,Help2!$D$2:$T$25,3)</f>
        <v>730</v>
      </c>
      <c r="Q916" s="979">
        <f t="shared" si="100"/>
        <v>744</v>
      </c>
      <c r="Y916" s="979">
        <f>_xlfn.XLOOKUP($D916,Help2_FC!$D:$D,Help2_FC!V:V)</f>
        <v>0</v>
      </c>
      <c r="Z916" s="979">
        <f>_xlfn.XLOOKUP($D916,Help2_FC!$D:$D,Help2_FC!W:W)</f>
        <v>0</v>
      </c>
      <c r="AA916" s="979">
        <f>_xlfn.XLOOKUP($D916,Help2_FC!$D:$D,Help2_FC!X:X)</f>
        <v>0</v>
      </c>
      <c r="AB916" s="979">
        <f>_xlfn.XLOOKUP($D916,Help2_FC!$D:$D,Help2_FC!Y:Y)</f>
        <v>0</v>
      </c>
      <c r="AC916" s="979">
        <f>_xlfn.XLOOKUP($D916,Help2_FC!$D:$D,Help2_FC!Z:Z)</f>
        <v>0</v>
      </c>
      <c r="AD916" s="979">
        <f>_xlfn.XLOOKUP($D916,Help2_FC!$D:$D,Help2_FC!AA:AA)</f>
        <v>0</v>
      </c>
      <c r="AE916" s="979">
        <f>_xlfn.XLOOKUP($D916,Help2_FC!$D:$D,Help2_FC!AB:AB)</f>
        <v>0</v>
      </c>
      <c r="AF916" s="979">
        <f>_xlfn.XLOOKUP($D916,Help2_FC!$D:$D,Help2_FC!AC:AC)</f>
        <v>0</v>
      </c>
      <c r="AG916" s="979">
        <f>_xlfn.XLOOKUP($D916,Help2_FC!$D:$D,Help2_FC!AD:AD)</f>
        <v>0</v>
      </c>
      <c r="AH916" s="979">
        <f>_xlfn.XLOOKUP($D916,Help2_FC!$D:$D,Help2_FC!AE:AE)</f>
        <v>0</v>
      </c>
      <c r="AI916" s="979">
        <f>_xlfn.XLOOKUP($D916,Help2_FC!$D:$D,Help2_FC!AF:AF)</f>
        <v>0</v>
      </c>
      <c r="AJ916" s="979">
        <f>_xlfn.XLOOKUP($D916,Help2_FC!$D:$D,Help2_FC!AG:AG)</f>
        <v>0</v>
      </c>
      <c r="AK916" s="979">
        <f>_xlfn.XLOOKUP($D916,Help2_FC!$D:$D,Help2_FC!AH:AH)</f>
        <v>0</v>
      </c>
      <c r="AL916" s="979">
        <f>_xlfn.XLOOKUP($D916,Help2_FC!$D:$D,Help2_FC!AI:AI)</f>
        <v>0</v>
      </c>
      <c r="AM916" s="979">
        <f>_xlfn.XLOOKUP($D916,Help2_FC!$D:$D,Help2_FC!AJ:AJ)</f>
        <v>0</v>
      </c>
      <c r="AN916" s="979">
        <f>_xlfn.XLOOKUP($D916,Help2_FC!$D:$D,Help2_FC!AK:AK)</f>
        <v>0</v>
      </c>
    </row>
    <row r="917" spans="1:40" x14ac:dyDescent="0.2">
      <c r="A917" s="1">
        <v>45841</v>
      </c>
      <c r="B917">
        <f t="shared" si="96"/>
        <v>7</v>
      </c>
      <c r="C917">
        <f t="shared" si="97"/>
        <v>2025</v>
      </c>
      <c r="D917" s="872" t="str">
        <f t="shared" si="101"/>
        <v>07´2025</v>
      </c>
      <c r="F917" s="2">
        <f t="shared" si="95"/>
        <v>24</v>
      </c>
      <c r="G917" s="1483">
        <f t="shared" si="98"/>
        <v>3.287671232876712E-2</v>
      </c>
      <c r="H917" s="5">
        <f t="shared" si="99"/>
        <v>1</v>
      </c>
      <c r="I917" s="995">
        <f>VLOOKUP($D917,Help2!$D$26:$T$37,5)</f>
        <v>0</v>
      </c>
      <c r="J917" s="979">
        <f>VLOOKUP($D917,Help2!$D$26:$T$37,6)</f>
        <v>0</v>
      </c>
      <c r="K917" s="979">
        <f>VLOOKUP($D917,Help2!$D$26:$T$37,7)</f>
        <v>0</v>
      </c>
      <c r="L917" s="979">
        <f>VLOOKUP($D917,Help2!$D$26:$T$37,8)</f>
        <v>0</v>
      </c>
      <c r="M917" s="979">
        <f>VLOOKUP($D917,Help2!$D$26:$T$37,9)</f>
        <v>0</v>
      </c>
      <c r="N917" s="979">
        <f>VLOOKUP($D917,Help2!$D$26:$T$37,10)</f>
        <v>0</v>
      </c>
      <c r="P917" s="979">
        <f>VLOOKUP($D917,Help2!$D$2:$T$25,3)</f>
        <v>730</v>
      </c>
      <c r="Q917" s="979">
        <f t="shared" si="100"/>
        <v>744</v>
      </c>
      <c r="Y917" s="979">
        <f>_xlfn.XLOOKUP($D917,Help2_FC!$D:$D,Help2_FC!V:V)</f>
        <v>0</v>
      </c>
      <c r="Z917" s="979">
        <f>_xlfn.XLOOKUP($D917,Help2_FC!$D:$D,Help2_FC!W:W)</f>
        <v>0</v>
      </c>
      <c r="AA917" s="979">
        <f>_xlfn.XLOOKUP($D917,Help2_FC!$D:$D,Help2_FC!X:X)</f>
        <v>0</v>
      </c>
      <c r="AB917" s="979">
        <f>_xlfn.XLOOKUP($D917,Help2_FC!$D:$D,Help2_FC!Y:Y)</f>
        <v>0</v>
      </c>
      <c r="AC917" s="979">
        <f>_xlfn.XLOOKUP($D917,Help2_FC!$D:$D,Help2_FC!Z:Z)</f>
        <v>0</v>
      </c>
      <c r="AD917" s="979">
        <f>_xlfn.XLOOKUP($D917,Help2_FC!$D:$D,Help2_FC!AA:AA)</f>
        <v>0</v>
      </c>
      <c r="AE917" s="979">
        <f>_xlfn.XLOOKUP($D917,Help2_FC!$D:$D,Help2_FC!AB:AB)</f>
        <v>0</v>
      </c>
      <c r="AF917" s="979">
        <f>_xlfn.XLOOKUP($D917,Help2_FC!$D:$D,Help2_FC!AC:AC)</f>
        <v>0</v>
      </c>
      <c r="AG917" s="979">
        <f>_xlfn.XLOOKUP($D917,Help2_FC!$D:$D,Help2_FC!AD:AD)</f>
        <v>0</v>
      </c>
      <c r="AH917" s="979">
        <f>_xlfn.XLOOKUP($D917,Help2_FC!$D:$D,Help2_FC!AE:AE)</f>
        <v>0</v>
      </c>
      <c r="AI917" s="979">
        <f>_xlfn.XLOOKUP($D917,Help2_FC!$D:$D,Help2_FC!AF:AF)</f>
        <v>0</v>
      </c>
      <c r="AJ917" s="979">
        <f>_xlfn.XLOOKUP($D917,Help2_FC!$D:$D,Help2_FC!AG:AG)</f>
        <v>0</v>
      </c>
      <c r="AK917" s="979">
        <f>_xlfn.XLOOKUP($D917,Help2_FC!$D:$D,Help2_FC!AH:AH)</f>
        <v>0</v>
      </c>
      <c r="AL917" s="979">
        <f>_xlfn.XLOOKUP($D917,Help2_FC!$D:$D,Help2_FC!AI:AI)</f>
        <v>0</v>
      </c>
      <c r="AM917" s="979">
        <f>_xlfn.XLOOKUP($D917,Help2_FC!$D:$D,Help2_FC!AJ:AJ)</f>
        <v>0</v>
      </c>
      <c r="AN917" s="979">
        <f>_xlfn.XLOOKUP($D917,Help2_FC!$D:$D,Help2_FC!AK:AK)</f>
        <v>0</v>
      </c>
    </row>
    <row r="918" spans="1:40" x14ac:dyDescent="0.2">
      <c r="A918" s="1">
        <v>45842</v>
      </c>
      <c r="B918">
        <f t="shared" si="96"/>
        <v>7</v>
      </c>
      <c r="C918">
        <f t="shared" si="97"/>
        <v>2025</v>
      </c>
      <c r="D918" s="872" t="str">
        <f t="shared" si="101"/>
        <v>07´2025</v>
      </c>
      <c r="F918" s="2">
        <f t="shared" si="95"/>
        <v>24</v>
      </c>
      <c r="G918" s="1483">
        <f t="shared" si="98"/>
        <v>3.287671232876712E-2</v>
      </c>
      <c r="H918" s="5">
        <f t="shared" si="99"/>
        <v>1</v>
      </c>
      <c r="I918" s="995">
        <f>VLOOKUP($D918,Help2!$D$26:$T$37,5)</f>
        <v>0</v>
      </c>
      <c r="J918" s="979">
        <f>VLOOKUP($D918,Help2!$D$26:$T$37,6)</f>
        <v>0</v>
      </c>
      <c r="K918" s="979">
        <f>VLOOKUP($D918,Help2!$D$26:$T$37,7)</f>
        <v>0</v>
      </c>
      <c r="L918" s="979">
        <f>VLOOKUP($D918,Help2!$D$26:$T$37,8)</f>
        <v>0</v>
      </c>
      <c r="M918" s="979">
        <f>VLOOKUP($D918,Help2!$D$26:$T$37,9)</f>
        <v>0</v>
      </c>
      <c r="N918" s="979">
        <f>VLOOKUP($D918,Help2!$D$26:$T$37,10)</f>
        <v>0</v>
      </c>
      <c r="P918" s="979">
        <f>VLOOKUP($D918,Help2!$D$2:$T$25,3)</f>
        <v>730</v>
      </c>
      <c r="Q918" s="979">
        <f t="shared" si="100"/>
        <v>744</v>
      </c>
      <c r="Y918" s="979">
        <f>_xlfn.XLOOKUP($D918,Help2_FC!$D:$D,Help2_FC!V:V)</f>
        <v>0</v>
      </c>
      <c r="Z918" s="979">
        <f>_xlfn.XLOOKUP($D918,Help2_FC!$D:$D,Help2_FC!W:W)</f>
        <v>0</v>
      </c>
      <c r="AA918" s="979">
        <f>_xlfn.XLOOKUP($D918,Help2_FC!$D:$D,Help2_FC!X:X)</f>
        <v>0</v>
      </c>
      <c r="AB918" s="979">
        <f>_xlfn.XLOOKUP($D918,Help2_FC!$D:$D,Help2_FC!Y:Y)</f>
        <v>0</v>
      </c>
      <c r="AC918" s="979">
        <f>_xlfn.XLOOKUP($D918,Help2_FC!$D:$D,Help2_FC!Z:Z)</f>
        <v>0</v>
      </c>
      <c r="AD918" s="979">
        <f>_xlfn.XLOOKUP($D918,Help2_FC!$D:$D,Help2_FC!AA:AA)</f>
        <v>0</v>
      </c>
      <c r="AE918" s="979">
        <f>_xlfn.XLOOKUP($D918,Help2_FC!$D:$D,Help2_FC!AB:AB)</f>
        <v>0</v>
      </c>
      <c r="AF918" s="979">
        <f>_xlfn.XLOOKUP($D918,Help2_FC!$D:$D,Help2_FC!AC:AC)</f>
        <v>0</v>
      </c>
      <c r="AG918" s="979">
        <f>_xlfn.XLOOKUP($D918,Help2_FC!$D:$D,Help2_FC!AD:AD)</f>
        <v>0</v>
      </c>
      <c r="AH918" s="979">
        <f>_xlfn.XLOOKUP($D918,Help2_FC!$D:$D,Help2_FC!AE:AE)</f>
        <v>0</v>
      </c>
      <c r="AI918" s="979">
        <f>_xlfn.XLOOKUP($D918,Help2_FC!$D:$D,Help2_FC!AF:AF)</f>
        <v>0</v>
      </c>
      <c r="AJ918" s="979">
        <f>_xlfn.XLOOKUP($D918,Help2_FC!$D:$D,Help2_FC!AG:AG)</f>
        <v>0</v>
      </c>
      <c r="AK918" s="979">
        <f>_xlfn.XLOOKUP($D918,Help2_FC!$D:$D,Help2_FC!AH:AH)</f>
        <v>0</v>
      </c>
      <c r="AL918" s="979">
        <f>_xlfn.XLOOKUP($D918,Help2_FC!$D:$D,Help2_FC!AI:AI)</f>
        <v>0</v>
      </c>
      <c r="AM918" s="979">
        <f>_xlfn.XLOOKUP($D918,Help2_FC!$D:$D,Help2_FC!AJ:AJ)</f>
        <v>0</v>
      </c>
      <c r="AN918" s="979">
        <f>_xlfn.XLOOKUP($D918,Help2_FC!$D:$D,Help2_FC!AK:AK)</f>
        <v>0</v>
      </c>
    </row>
    <row r="919" spans="1:40" x14ac:dyDescent="0.2">
      <c r="A919" s="1">
        <v>45843</v>
      </c>
      <c r="B919">
        <f t="shared" si="96"/>
        <v>7</v>
      </c>
      <c r="C919">
        <f t="shared" si="97"/>
        <v>2025</v>
      </c>
      <c r="D919" s="872" t="str">
        <f t="shared" si="101"/>
        <v>07´2025</v>
      </c>
      <c r="F919" s="2">
        <f t="shared" si="95"/>
        <v>24</v>
      </c>
      <c r="G919" s="1483">
        <f t="shared" si="98"/>
        <v>3.287671232876712E-2</v>
      </c>
      <c r="H919" s="5">
        <f t="shared" si="99"/>
        <v>1</v>
      </c>
      <c r="I919" s="995">
        <f>VLOOKUP($D919,Help2!$D$26:$T$37,5)</f>
        <v>0</v>
      </c>
      <c r="J919" s="979">
        <f>VLOOKUP($D919,Help2!$D$26:$T$37,6)</f>
        <v>0</v>
      </c>
      <c r="K919" s="979">
        <f>VLOOKUP($D919,Help2!$D$26:$T$37,7)</f>
        <v>0</v>
      </c>
      <c r="L919" s="979">
        <f>VLOOKUP($D919,Help2!$D$26:$T$37,8)</f>
        <v>0</v>
      </c>
      <c r="M919" s="979">
        <f>VLOOKUP($D919,Help2!$D$26:$T$37,9)</f>
        <v>0</v>
      </c>
      <c r="N919" s="979">
        <f>VLOOKUP($D919,Help2!$D$26:$T$37,10)</f>
        <v>0</v>
      </c>
      <c r="P919" s="979">
        <f>VLOOKUP($D919,Help2!$D$2:$T$25,3)</f>
        <v>730</v>
      </c>
      <c r="Q919" s="979">
        <f t="shared" si="100"/>
        <v>744</v>
      </c>
      <c r="Y919" s="979">
        <f>_xlfn.XLOOKUP($D919,Help2_FC!$D:$D,Help2_FC!V:V)</f>
        <v>0</v>
      </c>
      <c r="Z919" s="979">
        <f>_xlfn.XLOOKUP($D919,Help2_FC!$D:$D,Help2_FC!W:W)</f>
        <v>0</v>
      </c>
      <c r="AA919" s="979">
        <f>_xlfn.XLOOKUP($D919,Help2_FC!$D:$D,Help2_FC!X:X)</f>
        <v>0</v>
      </c>
      <c r="AB919" s="979">
        <f>_xlfn.XLOOKUP($D919,Help2_FC!$D:$D,Help2_FC!Y:Y)</f>
        <v>0</v>
      </c>
      <c r="AC919" s="979">
        <f>_xlfn.XLOOKUP($D919,Help2_FC!$D:$D,Help2_FC!Z:Z)</f>
        <v>0</v>
      </c>
      <c r="AD919" s="979">
        <f>_xlfn.XLOOKUP($D919,Help2_FC!$D:$D,Help2_FC!AA:AA)</f>
        <v>0</v>
      </c>
      <c r="AE919" s="979">
        <f>_xlfn.XLOOKUP($D919,Help2_FC!$D:$D,Help2_FC!AB:AB)</f>
        <v>0</v>
      </c>
      <c r="AF919" s="979">
        <f>_xlfn.XLOOKUP($D919,Help2_FC!$D:$D,Help2_FC!AC:AC)</f>
        <v>0</v>
      </c>
      <c r="AG919" s="979">
        <f>_xlfn.XLOOKUP($D919,Help2_FC!$D:$D,Help2_FC!AD:AD)</f>
        <v>0</v>
      </c>
      <c r="AH919" s="979">
        <f>_xlfn.XLOOKUP($D919,Help2_FC!$D:$D,Help2_FC!AE:AE)</f>
        <v>0</v>
      </c>
      <c r="AI919" s="979">
        <f>_xlfn.XLOOKUP($D919,Help2_FC!$D:$D,Help2_FC!AF:AF)</f>
        <v>0</v>
      </c>
      <c r="AJ919" s="979">
        <f>_xlfn.XLOOKUP($D919,Help2_FC!$D:$D,Help2_FC!AG:AG)</f>
        <v>0</v>
      </c>
      <c r="AK919" s="979">
        <f>_xlfn.XLOOKUP($D919,Help2_FC!$D:$D,Help2_FC!AH:AH)</f>
        <v>0</v>
      </c>
      <c r="AL919" s="979">
        <f>_xlfn.XLOOKUP($D919,Help2_FC!$D:$D,Help2_FC!AI:AI)</f>
        <v>0</v>
      </c>
      <c r="AM919" s="979">
        <f>_xlfn.XLOOKUP($D919,Help2_FC!$D:$D,Help2_FC!AJ:AJ)</f>
        <v>0</v>
      </c>
      <c r="AN919" s="979">
        <f>_xlfn.XLOOKUP($D919,Help2_FC!$D:$D,Help2_FC!AK:AK)</f>
        <v>0</v>
      </c>
    </row>
    <row r="920" spans="1:40" x14ac:dyDescent="0.2">
      <c r="A920" s="1">
        <v>45844</v>
      </c>
      <c r="B920">
        <f t="shared" si="96"/>
        <v>7</v>
      </c>
      <c r="C920">
        <f t="shared" si="97"/>
        <v>2025</v>
      </c>
      <c r="D920" s="872" t="str">
        <f t="shared" si="101"/>
        <v>07´2025</v>
      </c>
      <c r="F920" s="2">
        <f t="shared" si="95"/>
        <v>24</v>
      </c>
      <c r="G920" s="1483">
        <f t="shared" si="98"/>
        <v>3.287671232876712E-2</v>
      </c>
      <c r="H920" s="5">
        <f t="shared" si="99"/>
        <v>1</v>
      </c>
      <c r="I920" s="995">
        <f>VLOOKUP($D920,Help2!$D$26:$T$37,5)</f>
        <v>0</v>
      </c>
      <c r="J920" s="979">
        <f>VLOOKUP($D920,Help2!$D$26:$T$37,6)</f>
        <v>0</v>
      </c>
      <c r="K920" s="979">
        <f>VLOOKUP($D920,Help2!$D$26:$T$37,7)</f>
        <v>0</v>
      </c>
      <c r="L920" s="979">
        <f>VLOOKUP($D920,Help2!$D$26:$T$37,8)</f>
        <v>0</v>
      </c>
      <c r="M920" s="979">
        <f>VLOOKUP($D920,Help2!$D$26:$T$37,9)</f>
        <v>0</v>
      </c>
      <c r="N920" s="979">
        <f>VLOOKUP($D920,Help2!$D$26:$T$37,10)</f>
        <v>0</v>
      </c>
      <c r="P920" s="979">
        <f>VLOOKUP($D920,Help2!$D$2:$T$25,3)</f>
        <v>730</v>
      </c>
      <c r="Q920" s="979">
        <f t="shared" si="100"/>
        <v>744</v>
      </c>
      <c r="Y920" s="979">
        <f>_xlfn.XLOOKUP($D920,Help2_FC!$D:$D,Help2_FC!V:V)</f>
        <v>0</v>
      </c>
      <c r="Z920" s="979">
        <f>_xlfn.XLOOKUP($D920,Help2_FC!$D:$D,Help2_FC!W:W)</f>
        <v>0</v>
      </c>
      <c r="AA920" s="979">
        <f>_xlfn.XLOOKUP($D920,Help2_FC!$D:$D,Help2_FC!X:X)</f>
        <v>0</v>
      </c>
      <c r="AB920" s="979">
        <f>_xlfn.XLOOKUP($D920,Help2_FC!$D:$D,Help2_FC!Y:Y)</f>
        <v>0</v>
      </c>
      <c r="AC920" s="979">
        <f>_xlfn.XLOOKUP($D920,Help2_FC!$D:$D,Help2_FC!Z:Z)</f>
        <v>0</v>
      </c>
      <c r="AD920" s="979">
        <f>_xlfn.XLOOKUP($D920,Help2_FC!$D:$D,Help2_FC!AA:AA)</f>
        <v>0</v>
      </c>
      <c r="AE920" s="979">
        <f>_xlfn.XLOOKUP($D920,Help2_FC!$D:$D,Help2_FC!AB:AB)</f>
        <v>0</v>
      </c>
      <c r="AF920" s="979">
        <f>_xlfn.XLOOKUP($D920,Help2_FC!$D:$D,Help2_FC!AC:AC)</f>
        <v>0</v>
      </c>
      <c r="AG920" s="979">
        <f>_xlfn.XLOOKUP($D920,Help2_FC!$D:$D,Help2_FC!AD:AD)</f>
        <v>0</v>
      </c>
      <c r="AH920" s="979">
        <f>_xlfn.XLOOKUP($D920,Help2_FC!$D:$D,Help2_FC!AE:AE)</f>
        <v>0</v>
      </c>
      <c r="AI920" s="979">
        <f>_xlfn.XLOOKUP($D920,Help2_FC!$D:$D,Help2_FC!AF:AF)</f>
        <v>0</v>
      </c>
      <c r="AJ920" s="979">
        <f>_xlfn.XLOOKUP($D920,Help2_FC!$D:$D,Help2_FC!AG:AG)</f>
        <v>0</v>
      </c>
      <c r="AK920" s="979">
        <f>_xlfn.XLOOKUP($D920,Help2_FC!$D:$D,Help2_FC!AH:AH)</f>
        <v>0</v>
      </c>
      <c r="AL920" s="979">
        <f>_xlfn.XLOOKUP($D920,Help2_FC!$D:$D,Help2_FC!AI:AI)</f>
        <v>0</v>
      </c>
      <c r="AM920" s="979">
        <f>_xlfn.XLOOKUP($D920,Help2_FC!$D:$D,Help2_FC!AJ:AJ)</f>
        <v>0</v>
      </c>
      <c r="AN920" s="979">
        <f>_xlfn.XLOOKUP($D920,Help2_FC!$D:$D,Help2_FC!AK:AK)</f>
        <v>0</v>
      </c>
    </row>
    <row r="921" spans="1:40" x14ac:dyDescent="0.2">
      <c r="A921" s="1">
        <v>45845</v>
      </c>
      <c r="B921">
        <f t="shared" si="96"/>
        <v>7</v>
      </c>
      <c r="C921">
        <f t="shared" si="97"/>
        <v>2025</v>
      </c>
      <c r="D921" s="872" t="str">
        <f t="shared" si="101"/>
        <v>07´2025</v>
      </c>
      <c r="F921" s="2">
        <f t="shared" si="95"/>
        <v>24</v>
      </c>
      <c r="G921" s="1483">
        <f t="shared" si="98"/>
        <v>3.287671232876712E-2</v>
      </c>
      <c r="H921" s="5">
        <f t="shared" si="99"/>
        <v>1</v>
      </c>
      <c r="I921" s="995">
        <f>VLOOKUP($D921,Help2!$D$26:$T$37,5)</f>
        <v>0</v>
      </c>
      <c r="J921" s="979">
        <f>VLOOKUP($D921,Help2!$D$26:$T$37,6)</f>
        <v>0</v>
      </c>
      <c r="K921" s="979">
        <f>VLOOKUP($D921,Help2!$D$26:$T$37,7)</f>
        <v>0</v>
      </c>
      <c r="L921" s="979">
        <f>VLOOKUP($D921,Help2!$D$26:$T$37,8)</f>
        <v>0</v>
      </c>
      <c r="M921" s="979">
        <f>VLOOKUP($D921,Help2!$D$26:$T$37,9)</f>
        <v>0</v>
      </c>
      <c r="N921" s="979">
        <f>VLOOKUP($D921,Help2!$D$26:$T$37,10)</f>
        <v>0</v>
      </c>
      <c r="P921" s="979">
        <f>VLOOKUP($D921,Help2!$D$2:$T$25,3)</f>
        <v>730</v>
      </c>
      <c r="Q921" s="979">
        <f t="shared" si="100"/>
        <v>744</v>
      </c>
      <c r="Y921" s="979">
        <f>_xlfn.XLOOKUP($D921,Help2_FC!$D:$D,Help2_FC!V:V)</f>
        <v>0</v>
      </c>
      <c r="Z921" s="979">
        <f>_xlfn.XLOOKUP($D921,Help2_FC!$D:$D,Help2_FC!W:W)</f>
        <v>0</v>
      </c>
      <c r="AA921" s="979">
        <f>_xlfn.XLOOKUP($D921,Help2_FC!$D:$D,Help2_FC!X:X)</f>
        <v>0</v>
      </c>
      <c r="AB921" s="979">
        <f>_xlfn.XLOOKUP($D921,Help2_FC!$D:$D,Help2_FC!Y:Y)</f>
        <v>0</v>
      </c>
      <c r="AC921" s="979">
        <f>_xlfn.XLOOKUP($D921,Help2_FC!$D:$D,Help2_FC!Z:Z)</f>
        <v>0</v>
      </c>
      <c r="AD921" s="979">
        <f>_xlfn.XLOOKUP($D921,Help2_FC!$D:$D,Help2_FC!AA:AA)</f>
        <v>0</v>
      </c>
      <c r="AE921" s="979">
        <f>_xlfn.XLOOKUP($D921,Help2_FC!$D:$D,Help2_FC!AB:AB)</f>
        <v>0</v>
      </c>
      <c r="AF921" s="979">
        <f>_xlfn.XLOOKUP($D921,Help2_FC!$D:$D,Help2_FC!AC:AC)</f>
        <v>0</v>
      </c>
      <c r="AG921" s="979">
        <f>_xlfn.XLOOKUP($D921,Help2_FC!$D:$D,Help2_FC!AD:AD)</f>
        <v>0</v>
      </c>
      <c r="AH921" s="979">
        <f>_xlfn.XLOOKUP($D921,Help2_FC!$D:$D,Help2_FC!AE:AE)</f>
        <v>0</v>
      </c>
      <c r="AI921" s="979">
        <f>_xlfn.XLOOKUP($D921,Help2_FC!$D:$D,Help2_FC!AF:AF)</f>
        <v>0</v>
      </c>
      <c r="AJ921" s="979">
        <f>_xlfn.XLOOKUP($D921,Help2_FC!$D:$D,Help2_FC!AG:AG)</f>
        <v>0</v>
      </c>
      <c r="AK921" s="979">
        <f>_xlfn.XLOOKUP($D921,Help2_FC!$D:$D,Help2_FC!AH:AH)</f>
        <v>0</v>
      </c>
      <c r="AL921" s="979">
        <f>_xlfn.XLOOKUP($D921,Help2_FC!$D:$D,Help2_FC!AI:AI)</f>
        <v>0</v>
      </c>
      <c r="AM921" s="979">
        <f>_xlfn.XLOOKUP($D921,Help2_FC!$D:$D,Help2_FC!AJ:AJ)</f>
        <v>0</v>
      </c>
      <c r="AN921" s="979">
        <f>_xlfn.XLOOKUP($D921,Help2_FC!$D:$D,Help2_FC!AK:AK)</f>
        <v>0</v>
      </c>
    </row>
    <row r="922" spans="1:40" x14ac:dyDescent="0.2">
      <c r="A922" s="1">
        <v>45846</v>
      </c>
      <c r="B922">
        <f t="shared" si="96"/>
        <v>7</v>
      </c>
      <c r="C922">
        <f t="shared" si="97"/>
        <v>2025</v>
      </c>
      <c r="D922" s="872" t="str">
        <f t="shared" si="101"/>
        <v>07´2025</v>
      </c>
      <c r="F922" s="2">
        <f t="shared" ref="F922:F985" si="102">24-E922</f>
        <v>24</v>
      </c>
      <c r="G922" s="1483">
        <f t="shared" si="98"/>
        <v>3.287671232876712E-2</v>
      </c>
      <c r="H922" s="5">
        <f t="shared" si="99"/>
        <v>1</v>
      </c>
      <c r="I922" s="995">
        <f>VLOOKUP($D922,Help2!$D$26:$T$37,5)</f>
        <v>0</v>
      </c>
      <c r="J922" s="979">
        <f>VLOOKUP($D922,Help2!$D$26:$T$37,6)</f>
        <v>0</v>
      </c>
      <c r="K922" s="979">
        <f>VLOOKUP($D922,Help2!$D$26:$T$37,7)</f>
        <v>0</v>
      </c>
      <c r="L922" s="979">
        <f>VLOOKUP($D922,Help2!$D$26:$T$37,8)</f>
        <v>0</v>
      </c>
      <c r="M922" s="979">
        <f>VLOOKUP($D922,Help2!$D$26:$T$37,9)</f>
        <v>0</v>
      </c>
      <c r="N922" s="979">
        <f>VLOOKUP($D922,Help2!$D$26:$T$37,10)</f>
        <v>0</v>
      </c>
      <c r="P922" s="979">
        <f>VLOOKUP($D922,Help2!$D$2:$T$25,3)</f>
        <v>730</v>
      </c>
      <c r="Q922" s="979">
        <f t="shared" si="100"/>
        <v>744</v>
      </c>
      <c r="Y922" s="979">
        <f>_xlfn.XLOOKUP($D922,Help2_FC!$D:$D,Help2_FC!V:V)</f>
        <v>0</v>
      </c>
      <c r="Z922" s="979">
        <f>_xlfn.XLOOKUP($D922,Help2_FC!$D:$D,Help2_FC!W:W)</f>
        <v>0</v>
      </c>
      <c r="AA922" s="979">
        <f>_xlfn.XLOOKUP($D922,Help2_FC!$D:$D,Help2_FC!X:X)</f>
        <v>0</v>
      </c>
      <c r="AB922" s="979">
        <f>_xlfn.XLOOKUP($D922,Help2_FC!$D:$D,Help2_FC!Y:Y)</f>
        <v>0</v>
      </c>
      <c r="AC922" s="979">
        <f>_xlfn.XLOOKUP($D922,Help2_FC!$D:$D,Help2_FC!Z:Z)</f>
        <v>0</v>
      </c>
      <c r="AD922" s="979">
        <f>_xlfn.XLOOKUP($D922,Help2_FC!$D:$D,Help2_FC!AA:AA)</f>
        <v>0</v>
      </c>
      <c r="AE922" s="979">
        <f>_xlfn.XLOOKUP($D922,Help2_FC!$D:$D,Help2_FC!AB:AB)</f>
        <v>0</v>
      </c>
      <c r="AF922" s="979">
        <f>_xlfn.XLOOKUP($D922,Help2_FC!$D:$D,Help2_FC!AC:AC)</f>
        <v>0</v>
      </c>
      <c r="AG922" s="979">
        <f>_xlfn.XLOOKUP($D922,Help2_FC!$D:$D,Help2_FC!AD:AD)</f>
        <v>0</v>
      </c>
      <c r="AH922" s="979">
        <f>_xlfn.XLOOKUP($D922,Help2_FC!$D:$D,Help2_FC!AE:AE)</f>
        <v>0</v>
      </c>
      <c r="AI922" s="979">
        <f>_xlfn.XLOOKUP($D922,Help2_FC!$D:$D,Help2_FC!AF:AF)</f>
        <v>0</v>
      </c>
      <c r="AJ922" s="979">
        <f>_xlfn.XLOOKUP($D922,Help2_FC!$D:$D,Help2_FC!AG:AG)</f>
        <v>0</v>
      </c>
      <c r="AK922" s="979">
        <f>_xlfn.XLOOKUP($D922,Help2_FC!$D:$D,Help2_FC!AH:AH)</f>
        <v>0</v>
      </c>
      <c r="AL922" s="979">
        <f>_xlfn.XLOOKUP($D922,Help2_FC!$D:$D,Help2_FC!AI:AI)</f>
        <v>0</v>
      </c>
      <c r="AM922" s="979">
        <f>_xlfn.XLOOKUP($D922,Help2_FC!$D:$D,Help2_FC!AJ:AJ)</f>
        <v>0</v>
      </c>
      <c r="AN922" s="979">
        <f>_xlfn.XLOOKUP($D922,Help2_FC!$D:$D,Help2_FC!AK:AK)</f>
        <v>0</v>
      </c>
    </row>
    <row r="923" spans="1:40" x14ac:dyDescent="0.2">
      <c r="A923" s="1">
        <v>45847</v>
      </c>
      <c r="B923">
        <f t="shared" ref="B923:B986" si="103">MONTH(A923)</f>
        <v>7</v>
      </c>
      <c r="C923">
        <f t="shared" ref="C923:C986" si="104">+YEAR(A923)</f>
        <v>2025</v>
      </c>
      <c r="D923" s="872" t="str">
        <f t="shared" si="101"/>
        <v>07´2025</v>
      </c>
      <c r="F923" s="2">
        <f t="shared" si="102"/>
        <v>24</v>
      </c>
      <c r="G923" s="1483">
        <f t="shared" ref="G923:G986" si="105">+F923/P923</f>
        <v>3.287671232876712E-2</v>
      </c>
      <c r="H923" s="5">
        <f t="shared" ref="H923:H986" si="106">+F923/24</f>
        <v>1</v>
      </c>
      <c r="I923" s="995">
        <f>VLOOKUP($D923,Help2!$D$26:$T$37,5)</f>
        <v>0</v>
      </c>
      <c r="J923" s="979">
        <f>VLOOKUP($D923,Help2!$D$26:$T$37,6)</f>
        <v>0</v>
      </c>
      <c r="K923" s="979">
        <f>VLOOKUP($D923,Help2!$D$26:$T$37,7)</f>
        <v>0</v>
      </c>
      <c r="L923" s="979">
        <f>VLOOKUP($D923,Help2!$D$26:$T$37,8)</f>
        <v>0</v>
      </c>
      <c r="M923" s="979">
        <f>VLOOKUP($D923,Help2!$D$26:$T$37,9)</f>
        <v>0</v>
      </c>
      <c r="N923" s="979">
        <f>VLOOKUP($D923,Help2!$D$26:$T$37,10)</f>
        <v>0</v>
      </c>
      <c r="P923" s="979">
        <f>VLOOKUP($D923,Help2!$D$2:$T$25,3)</f>
        <v>730</v>
      </c>
      <c r="Q923" s="979">
        <f t="shared" si="100"/>
        <v>744</v>
      </c>
      <c r="Y923" s="979">
        <f>_xlfn.XLOOKUP($D923,Help2_FC!$D:$D,Help2_FC!V:V)</f>
        <v>0</v>
      </c>
      <c r="Z923" s="979">
        <f>_xlfn.XLOOKUP($D923,Help2_FC!$D:$D,Help2_FC!W:W)</f>
        <v>0</v>
      </c>
      <c r="AA923" s="979">
        <f>_xlfn.XLOOKUP($D923,Help2_FC!$D:$D,Help2_FC!X:X)</f>
        <v>0</v>
      </c>
      <c r="AB923" s="979">
        <f>_xlfn.XLOOKUP($D923,Help2_FC!$D:$D,Help2_FC!Y:Y)</f>
        <v>0</v>
      </c>
      <c r="AC923" s="979">
        <f>_xlfn.XLOOKUP($D923,Help2_FC!$D:$D,Help2_FC!Z:Z)</f>
        <v>0</v>
      </c>
      <c r="AD923" s="979">
        <f>_xlfn.XLOOKUP($D923,Help2_FC!$D:$D,Help2_FC!AA:AA)</f>
        <v>0</v>
      </c>
      <c r="AE923" s="979">
        <f>_xlfn.XLOOKUP($D923,Help2_FC!$D:$D,Help2_FC!AB:AB)</f>
        <v>0</v>
      </c>
      <c r="AF923" s="979">
        <f>_xlfn.XLOOKUP($D923,Help2_FC!$D:$D,Help2_FC!AC:AC)</f>
        <v>0</v>
      </c>
      <c r="AG923" s="979">
        <f>_xlfn.XLOOKUP($D923,Help2_FC!$D:$D,Help2_FC!AD:AD)</f>
        <v>0</v>
      </c>
      <c r="AH923" s="979">
        <f>_xlfn.XLOOKUP($D923,Help2_FC!$D:$D,Help2_FC!AE:AE)</f>
        <v>0</v>
      </c>
      <c r="AI923" s="979">
        <f>_xlfn.XLOOKUP($D923,Help2_FC!$D:$D,Help2_FC!AF:AF)</f>
        <v>0</v>
      </c>
      <c r="AJ923" s="979">
        <f>_xlfn.XLOOKUP($D923,Help2_FC!$D:$D,Help2_FC!AG:AG)</f>
        <v>0</v>
      </c>
      <c r="AK923" s="979">
        <f>_xlfn.XLOOKUP($D923,Help2_FC!$D:$D,Help2_FC!AH:AH)</f>
        <v>0</v>
      </c>
      <c r="AL923" s="979">
        <f>_xlfn.XLOOKUP($D923,Help2_FC!$D:$D,Help2_FC!AI:AI)</f>
        <v>0</v>
      </c>
      <c r="AM923" s="979">
        <f>_xlfn.XLOOKUP($D923,Help2_FC!$D:$D,Help2_FC!AJ:AJ)</f>
        <v>0</v>
      </c>
      <c r="AN923" s="979">
        <f>_xlfn.XLOOKUP($D923,Help2_FC!$D:$D,Help2_FC!AK:AK)</f>
        <v>0</v>
      </c>
    </row>
    <row r="924" spans="1:40" x14ac:dyDescent="0.2">
      <c r="A924" s="1">
        <v>45848</v>
      </c>
      <c r="B924">
        <f t="shared" si="103"/>
        <v>7</v>
      </c>
      <c r="C924">
        <f t="shared" si="104"/>
        <v>2025</v>
      </c>
      <c r="D924" s="872" t="str">
        <f t="shared" si="101"/>
        <v>07´2025</v>
      </c>
      <c r="F924" s="2">
        <f t="shared" si="102"/>
        <v>24</v>
      </c>
      <c r="G924" s="1483">
        <f t="shared" si="105"/>
        <v>3.287671232876712E-2</v>
      </c>
      <c r="H924" s="5">
        <f t="shared" si="106"/>
        <v>1</v>
      </c>
      <c r="I924" s="995">
        <f>VLOOKUP($D924,Help2!$D$26:$T$37,5)</f>
        <v>0</v>
      </c>
      <c r="J924" s="979">
        <f>VLOOKUP($D924,Help2!$D$26:$T$37,6)</f>
        <v>0</v>
      </c>
      <c r="K924" s="979">
        <f>VLOOKUP($D924,Help2!$D$26:$T$37,7)</f>
        <v>0</v>
      </c>
      <c r="L924" s="979">
        <f>VLOOKUP($D924,Help2!$D$26:$T$37,8)</f>
        <v>0</v>
      </c>
      <c r="M924" s="979">
        <f>VLOOKUP($D924,Help2!$D$26:$T$37,9)</f>
        <v>0</v>
      </c>
      <c r="N924" s="979">
        <f>VLOOKUP($D924,Help2!$D$26:$T$37,10)</f>
        <v>0</v>
      </c>
      <c r="P924" s="979">
        <f>VLOOKUP($D924,Help2!$D$2:$T$25,3)</f>
        <v>730</v>
      </c>
      <c r="Q924" s="979">
        <f t="shared" si="100"/>
        <v>744</v>
      </c>
      <c r="Y924" s="979">
        <f>_xlfn.XLOOKUP($D924,Help2_FC!$D:$D,Help2_FC!V:V)</f>
        <v>0</v>
      </c>
      <c r="Z924" s="979">
        <f>_xlfn.XLOOKUP($D924,Help2_FC!$D:$D,Help2_FC!W:W)</f>
        <v>0</v>
      </c>
      <c r="AA924" s="979">
        <f>_xlfn.XLOOKUP($D924,Help2_FC!$D:$D,Help2_FC!X:X)</f>
        <v>0</v>
      </c>
      <c r="AB924" s="979">
        <f>_xlfn.XLOOKUP($D924,Help2_FC!$D:$D,Help2_FC!Y:Y)</f>
        <v>0</v>
      </c>
      <c r="AC924" s="979">
        <f>_xlfn.XLOOKUP($D924,Help2_FC!$D:$D,Help2_FC!Z:Z)</f>
        <v>0</v>
      </c>
      <c r="AD924" s="979">
        <f>_xlfn.XLOOKUP($D924,Help2_FC!$D:$D,Help2_FC!AA:AA)</f>
        <v>0</v>
      </c>
      <c r="AE924" s="979">
        <f>_xlfn.XLOOKUP($D924,Help2_FC!$D:$D,Help2_FC!AB:AB)</f>
        <v>0</v>
      </c>
      <c r="AF924" s="979">
        <f>_xlfn.XLOOKUP($D924,Help2_FC!$D:$D,Help2_FC!AC:AC)</f>
        <v>0</v>
      </c>
      <c r="AG924" s="979">
        <f>_xlfn.XLOOKUP($D924,Help2_FC!$D:$D,Help2_FC!AD:AD)</f>
        <v>0</v>
      </c>
      <c r="AH924" s="979">
        <f>_xlfn.XLOOKUP($D924,Help2_FC!$D:$D,Help2_FC!AE:AE)</f>
        <v>0</v>
      </c>
      <c r="AI924" s="979">
        <f>_xlfn.XLOOKUP($D924,Help2_FC!$D:$D,Help2_FC!AF:AF)</f>
        <v>0</v>
      </c>
      <c r="AJ924" s="979">
        <f>_xlfn.XLOOKUP($D924,Help2_FC!$D:$D,Help2_FC!AG:AG)</f>
        <v>0</v>
      </c>
      <c r="AK924" s="979">
        <f>_xlfn.XLOOKUP($D924,Help2_FC!$D:$D,Help2_FC!AH:AH)</f>
        <v>0</v>
      </c>
      <c r="AL924" s="979">
        <f>_xlfn.XLOOKUP($D924,Help2_FC!$D:$D,Help2_FC!AI:AI)</f>
        <v>0</v>
      </c>
      <c r="AM924" s="979">
        <f>_xlfn.XLOOKUP($D924,Help2_FC!$D:$D,Help2_FC!AJ:AJ)</f>
        <v>0</v>
      </c>
      <c r="AN924" s="979">
        <f>_xlfn.XLOOKUP($D924,Help2_FC!$D:$D,Help2_FC!AK:AK)</f>
        <v>0</v>
      </c>
    </row>
    <row r="925" spans="1:40" x14ac:dyDescent="0.2">
      <c r="A925" s="1">
        <v>45849</v>
      </c>
      <c r="B925">
        <f t="shared" si="103"/>
        <v>7</v>
      </c>
      <c r="C925">
        <f t="shared" si="104"/>
        <v>2025</v>
      </c>
      <c r="D925" s="872" t="str">
        <f t="shared" si="101"/>
        <v>07´2025</v>
      </c>
      <c r="F925" s="2">
        <f t="shared" si="102"/>
        <v>24</v>
      </c>
      <c r="G925" s="1483">
        <f t="shared" si="105"/>
        <v>3.287671232876712E-2</v>
      </c>
      <c r="H925" s="5">
        <f t="shared" si="106"/>
        <v>1</v>
      </c>
      <c r="I925" s="995">
        <f>VLOOKUP($D925,Help2!$D$26:$T$37,5)</f>
        <v>0</v>
      </c>
      <c r="J925" s="979">
        <f>VLOOKUP($D925,Help2!$D$26:$T$37,6)</f>
        <v>0</v>
      </c>
      <c r="K925" s="979">
        <f>VLOOKUP($D925,Help2!$D$26:$T$37,7)</f>
        <v>0</v>
      </c>
      <c r="L925" s="979">
        <f>VLOOKUP($D925,Help2!$D$26:$T$37,8)</f>
        <v>0</v>
      </c>
      <c r="M925" s="979">
        <f>VLOOKUP($D925,Help2!$D$26:$T$37,9)</f>
        <v>0</v>
      </c>
      <c r="N925" s="979">
        <f>VLOOKUP($D925,Help2!$D$26:$T$37,10)</f>
        <v>0</v>
      </c>
      <c r="P925" s="979">
        <f>VLOOKUP($D925,Help2!$D$2:$T$25,3)</f>
        <v>730</v>
      </c>
      <c r="Q925" s="979">
        <f t="shared" si="100"/>
        <v>744</v>
      </c>
      <c r="Y925" s="979">
        <f>_xlfn.XLOOKUP($D925,Help2_FC!$D:$D,Help2_FC!V:V)</f>
        <v>0</v>
      </c>
      <c r="Z925" s="979">
        <f>_xlfn.XLOOKUP($D925,Help2_FC!$D:$D,Help2_FC!W:W)</f>
        <v>0</v>
      </c>
      <c r="AA925" s="979">
        <f>_xlfn.XLOOKUP($D925,Help2_FC!$D:$D,Help2_FC!X:X)</f>
        <v>0</v>
      </c>
      <c r="AB925" s="979">
        <f>_xlfn.XLOOKUP($D925,Help2_FC!$D:$D,Help2_FC!Y:Y)</f>
        <v>0</v>
      </c>
      <c r="AC925" s="979">
        <f>_xlfn.XLOOKUP($D925,Help2_FC!$D:$D,Help2_FC!Z:Z)</f>
        <v>0</v>
      </c>
      <c r="AD925" s="979">
        <f>_xlfn.XLOOKUP($D925,Help2_FC!$D:$D,Help2_FC!AA:AA)</f>
        <v>0</v>
      </c>
      <c r="AE925" s="979">
        <f>_xlfn.XLOOKUP($D925,Help2_FC!$D:$D,Help2_FC!AB:AB)</f>
        <v>0</v>
      </c>
      <c r="AF925" s="979">
        <f>_xlfn.XLOOKUP($D925,Help2_FC!$D:$D,Help2_FC!AC:AC)</f>
        <v>0</v>
      </c>
      <c r="AG925" s="979">
        <f>_xlfn.XLOOKUP($D925,Help2_FC!$D:$D,Help2_FC!AD:AD)</f>
        <v>0</v>
      </c>
      <c r="AH925" s="979">
        <f>_xlfn.XLOOKUP($D925,Help2_FC!$D:$D,Help2_FC!AE:AE)</f>
        <v>0</v>
      </c>
      <c r="AI925" s="979">
        <f>_xlfn.XLOOKUP($D925,Help2_FC!$D:$D,Help2_FC!AF:AF)</f>
        <v>0</v>
      </c>
      <c r="AJ925" s="979">
        <f>_xlfn.XLOOKUP($D925,Help2_FC!$D:$D,Help2_FC!AG:AG)</f>
        <v>0</v>
      </c>
      <c r="AK925" s="979">
        <f>_xlfn.XLOOKUP($D925,Help2_FC!$D:$D,Help2_FC!AH:AH)</f>
        <v>0</v>
      </c>
      <c r="AL925" s="979">
        <f>_xlfn.XLOOKUP($D925,Help2_FC!$D:$D,Help2_FC!AI:AI)</f>
        <v>0</v>
      </c>
      <c r="AM925" s="979">
        <f>_xlfn.XLOOKUP($D925,Help2_FC!$D:$D,Help2_FC!AJ:AJ)</f>
        <v>0</v>
      </c>
      <c r="AN925" s="979">
        <f>_xlfn.XLOOKUP($D925,Help2_FC!$D:$D,Help2_FC!AK:AK)</f>
        <v>0</v>
      </c>
    </row>
    <row r="926" spans="1:40" x14ac:dyDescent="0.2">
      <c r="A926" s="1">
        <v>45850</v>
      </c>
      <c r="B926">
        <f t="shared" si="103"/>
        <v>7</v>
      </c>
      <c r="C926">
        <f t="shared" si="104"/>
        <v>2025</v>
      </c>
      <c r="D926" s="872" t="str">
        <f t="shared" si="101"/>
        <v>07´2025</v>
      </c>
      <c r="F926" s="2">
        <f t="shared" si="102"/>
        <v>24</v>
      </c>
      <c r="G926" s="1483">
        <f t="shared" si="105"/>
        <v>3.287671232876712E-2</v>
      </c>
      <c r="H926" s="5">
        <f t="shared" si="106"/>
        <v>1</v>
      </c>
      <c r="I926" s="995">
        <f>VLOOKUP($D926,Help2!$D$26:$T$37,5)</f>
        <v>0</v>
      </c>
      <c r="J926" s="979">
        <f>VLOOKUP($D926,Help2!$D$26:$T$37,6)</f>
        <v>0</v>
      </c>
      <c r="K926" s="979">
        <f>VLOOKUP($D926,Help2!$D$26:$T$37,7)</f>
        <v>0</v>
      </c>
      <c r="L926" s="979">
        <f>VLOOKUP($D926,Help2!$D$26:$T$37,8)</f>
        <v>0</v>
      </c>
      <c r="M926" s="979">
        <f>VLOOKUP($D926,Help2!$D$26:$T$37,9)</f>
        <v>0</v>
      </c>
      <c r="N926" s="979">
        <f>VLOOKUP($D926,Help2!$D$26:$T$37,10)</f>
        <v>0</v>
      </c>
      <c r="P926" s="979">
        <f>VLOOKUP($D926,Help2!$D$2:$T$25,3)</f>
        <v>730</v>
      </c>
      <c r="Q926" s="979">
        <f t="shared" si="100"/>
        <v>744</v>
      </c>
      <c r="Y926" s="979">
        <f>_xlfn.XLOOKUP($D926,Help2_FC!$D:$D,Help2_FC!V:V)</f>
        <v>0</v>
      </c>
      <c r="Z926" s="979">
        <f>_xlfn.XLOOKUP($D926,Help2_FC!$D:$D,Help2_FC!W:W)</f>
        <v>0</v>
      </c>
      <c r="AA926" s="979">
        <f>_xlfn.XLOOKUP($D926,Help2_FC!$D:$D,Help2_FC!X:X)</f>
        <v>0</v>
      </c>
      <c r="AB926" s="979">
        <f>_xlfn.XLOOKUP($D926,Help2_FC!$D:$D,Help2_FC!Y:Y)</f>
        <v>0</v>
      </c>
      <c r="AC926" s="979">
        <f>_xlfn.XLOOKUP($D926,Help2_FC!$D:$D,Help2_FC!Z:Z)</f>
        <v>0</v>
      </c>
      <c r="AD926" s="979">
        <f>_xlfn.XLOOKUP($D926,Help2_FC!$D:$D,Help2_FC!AA:AA)</f>
        <v>0</v>
      </c>
      <c r="AE926" s="979">
        <f>_xlfn.XLOOKUP($D926,Help2_FC!$D:$D,Help2_FC!AB:AB)</f>
        <v>0</v>
      </c>
      <c r="AF926" s="979">
        <f>_xlfn.XLOOKUP($D926,Help2_FC!$D:$D,Help2_FC!AC:AC)</f>
        <v>0</v>
      </c>
      <c r="AG926" s="979">
        <f>_xlfn.XLOOKUP($D926,Help2_FC!$D:$D,Help2_FC!AD:AD)</f>
        <v>0</v>
      </c>
      <c r="AH926" s="979">
        <f>_xlfn.XLOOKUP($D926,Help2_FC!$D:$D,Help2_FC!AE:AE)</f>
        <v>0</v>
      </c>
      <c r="AI926" s="979">
        <f>_xlfn.XLOOKUP($D926,Help2_FC!$D:$D,Help2_FC!AF:AF)</f>
        <v>0</v>
      </c>
      <c r="AJ926" s="979">
        <f>_xlfn.XLOOKUP($D926,Help2_FC!$D:$D,Help2_FC!AG:AG)</f>
        <v>0</v>
      </c>
      <c r="AK926" s="979">
        <f>_xlfn.XLOOKUP($D926,Help2_FC!$D:$D,Help2_FC!AH:AH)</f>
        <v>0</v>
      </c>
      <c r="AL926" s="979">
        <f>_xlfn.XLOOKUP($D926,Help2_FC!$D:$D,Help2_FC!AI:AI)</f>
        <v>0</v>
      </c>
      <c r="AM926" s="979">
        <f>_xlfn.XLOOKUP($D926,Help2_FC!$D:$D,Help2_FC!AJ:AJ)</f>
        <v>0</v>
      </c>
      <c r="AN926" s="979">
        <f>_xlfn.XLOOKUP($D926,Help2_FC!$D:$D,Help2_FC!AK:AK)</f>
        <v>0</v>
      </c>
    </row>
    <row r="927" spans="1:40" x14ac:dyDescent="0.2">
      <c r="A927" s="1">
        <v>45851</v>
      </c>
      <c r="B927">
        <f t="shared" si="103"/>
        <v>7</v>
      </c>
      <c r="C927">
        <f t="shared" si="104"/>
        <v>2025</v>
      </c>
      <c r="D927" s="872" t="str">
        <f t="shared" si="101"/>
        <v>07´2025</v>
      </c>
      <c r="F927" s="2">
        <f t="shared" si="102"/>
        <v>24</v>
      </c>
      <c r="G927" s="1483">
        <f t="shared" si="105"/>
        <v>3.287671232876712E-2</v>
      </c>
      <c r="H927" s="5">
        <f t="shared" si="106"/>
        <v>1</v>
      </c>
      <c r="I927" s="995">
        <f>VLOOKUP($D927,Help2!$D$26:$T$37,5)</f>
        <v>0</v>
      </c>
      <c r="J927" s="979">
        <f>VLOOKUP($D927,Help2!$D$26:$T$37,6)</f>
        <v>0</v>
      </c>
      <c r="K927" s="979">
        <f>VLOOKUP($D927,Help2!$D$26:$T$37,7)</f>
        <v>0</v>
      </c>
      <c r="L927" s="979">
        <f>VLOOKUP($D927,Help2!$D$26:$T$37,8)</f>
        <v>0</v>
      </c>
      <c r="M927" s="979">
        <f>VLOOKUP($D927,Help2!$D$26:$T$37,9)</f>
        <v>0</v>
      </c>
      <c r="N927" s="979">
        <f>VLOOKUP($D927,Help2!$D$26:$T$37,10)</f>
        <v>0</v>
      </c>
      <c r="P927" s="979">
        <f>VLOOKUP($D927,Help2!$D$2:$T$25,3)</f>
        <v>730</v>
      </c>
      <c r="Q927" s="979">
        <f t="shared" si="100"/>
        <v>744</v>
      </c>
      <c r="Y927" s="979">
        <f>_xlfn.XLOOKUP($D927,Help2_FC!$D:$D,Help2_FC!V:V)</f>
        <v>0</v>
      </c>
      <c r="Z927" s="979">
        <f>_xlfn.XLOOKUP($D927,Help2_FC!$D:$D,Help2_FC!W:W)</f>
        <v>0</v>
      </c>
      <c r="AA927" s="979">
        <f>_xlfn.XLOOKUP($D927,Help2_FC!$D:$D,Help2_FC!X:X)</f>
        <v>0</v>
      </c>
      <c r="AB927" s="979">
        <f>_xlfn.XLOOKUP($D927,Help2_FC!$D:$D,Help2_FC!Y:Y)</f>
        <v>0</v>
      </c>
      <c r="AC927" s="979">
        <f>_xlfn.XLOOKUP($D927,Help2_FC!$D:$D,Help2_FC!Z:Z)</f>
        <v>0</v>
      </c>
      <c r="AD927" s="979">
        <f>_xlfn.XLOOKUP($D927,Help2_FC!$D:$D,Help2_FC!AA:AA)</f>
        <v>0</v>
      </c>
      <c r="AE927" s="979">
        <f>_xlfn.XLOOKUP($D927,Help2_FC!$D:$D,Help2_FC!AB:AB)</f>
        <v>0</v>
      </c>
      <c r="AF927" s="979">
        <f>_xlfn.XLOOKUP($D927,Help2_FC!$D:$D,Help2_FC!AC:AC)</f>
        <v>0</v>
      </c>
      <c r="AG927" s="979">
        <f>_xlfn.XLOOKUP($D927,Help2_FC!$D:$D,Help2_FC!AD:AD)</f>
        <v>0</v>
      </c>
      <c r="AH927" s="979">
        <f>_xlfn.XLOOKUP($D927,Help2_FC!$D:$D,Help2_FC!AE:AE)</f>
        <v>0</v>
      </c>
      <c r="AI927" s="979">
        <f>_xlfn.XLOOKUP($D927,Help2_FC!$D:$D,Help2_FC!AF:AF)</f>
        <v>0</v>
      </c>
      <c r="AJ927" s="979">
        <f>_xlfn.XLOOKUP($D927,Help2_FC!$D:$D,Help2_FC!AG:AG)</f>
        <v>0</v>
      </c>
      <c r="AK927" s="979">
        <f>_xlfn.XLOOKUP($D927,Help2_FC!$D:$D,Help2_FC!AH:AH)</f>
        <v>0</v>
      </c>
      <c r="AL927" s="979">
        <f>_xlfn.XLOOKUP($D927,Help2_FC!$D:$D,Help2_FC!AI:AI)</f>
        <v>0</v>
      </c>
      <c r="AM927" s="979">
        <f>_xlfn.XLOOKUP($D927,Help2_FC!$D:$D,Help2_FC!AJ:AJ)</f>
        <v>0</v>
      </c>
      <c r="AN927" s="979">
        <f>_xlfn.XLOOKUP($D927,Help2_FC!$D:$D,Help2_FC!AK:AK)</f>
        <v>0</v>
      </c>
    </row>
    <row r="928" spans="1:40" x14ac:dyDescent="0.2">
      <c r="A928" s="1">
        <v>45852</v>
      </c>
      <c r="B928">
        <f t="shared" si="103"/>
        <v>7</v>
      </c>
      <c r="C928">
        <f t="shared" si="104"/>
        <v>2025</v>
      </c>
      <c r="D928" s="872" t="str">
        <f t="shared" si="101"/>
        <v>07´2025</v>
      </c>
      <c r="F928" s="2">
        <f t="shared" si="102"/>
        <v>24</v>
      </c>
      <c r="G928" s="1483">
        <f t="shared" si="105"/>
        <v>3.287671232876712E-2</v>
      </c>
      <c r="H928" s="5">
        <f t="shared" si="106"/>
        <v>1</v>
      </c>
      <c r="I928" s="995">
        <f>VLOOKUP($D928,Help2!$D$26:$T$37,5)</f>
        <v>0</v>
      </c>
      <c r="J928" s="979">
        <f>VLOOKUP($D928,Help2!$D$26:$T$37,6)</f>
        <v>0</v>
      </c>
      <c r="K928" s="979">
        <f>VLOOKUP($D928,Help2!$D$26:$T$37,7)</f>
        <v>0</v>
      </c>
      <c r="L928" s="979">
        <f>VLOOKUP($D928,Help2!$D$26:$T$37,8)</f>
        <v>0</v>
      </c>
      <c r="M928" s="979">
        <f>VLOOKUP($D928,Help2!$D$26:$T$37,9)</f>
        <v>0</v>
      </c>
      <c r="N928" s="979">
        <f>VLOOKUP($D928,Help2!$D$26:$T$37,10)</f>
        <v>0</v>
      </c>
      <c r="P928" s="979">
        <f>VLOOKUP($D928,Help2!$D$2:$T$25,3)</f>
        <v>730</v>
      </c>
      <c r="Q928" s="979">
        <f t="shared" si="100"/>
        <v>744</v>
      </c>
      <c r="Y928" s="979">
        <f>_xlfn.XLOOKUP($D928,Help2_FC!$D:$D,Help2_FC!V:V)</f>
        <v>0</v>
      </c>
      <c r="Z928" s="979">
        <f>_xlfn.XLOOKUP($D928,Help2_FC!$D:$D,Help2_FC!W:W)</f>
        <v>0</v>
      </c>
      <c r="AA928" s="979">
        <f>_xlfn.XLOOKUP($D928,Help2_FC!$D:$D,Help2_FC!X:X)</f>
        <v>0</v>
      </c>
      <c r="AB928" s="979">
        <f>_xlfn.XLOOKUP($D928,Help2_FC!$D:$D,Help2_FC!Y:Y)</f>
        <v>0</v>
      </c>
      <c r="AC928" s="979">
        <f>_xlfn.XLOOKUP($D928,Help2_FC!$D:$D,Help2_FC!Z:Z)</f>
        <v>0</v>
      </c>
      <c r="AD928" s="979">
        <f>_xlfn.XLOOKUP($D928,Help2_FC!$D:$D,Help2_FC!AA:AA)</f>
        <v>0</v>
      </c>
      <c r="AE928" s="979">
        <f>_xlfn.XLOOKUP($D928,Help2_FC!$D:$D,Help2_FC!AB:AB)</f>
        <v>0</v>
      </c>
      <c r="AF928" s="979">
        <f>_xlfn.XLOOKUP($D928,Help2_FC!$D:$D,Help2_FC!AC:AC)</f>
        <v>0</v>
      </c>
      <c r="AG928" s="979">
        <f>_xlfn.XLOOKUP($D928,Help2_FC!$D:$D,Help2_FC!AD:AD)</f>
        <v>0</v>
      </c>
      <c r="AH928" s="979">
        <f>_xlfn.XLOOKUP($D928,Help2_FC!$D:$D,Help2_FC!AE:AE)</f>
        <v>0</v>
      </c>
      <c r="AI928" s="979">
        <f>_xlfn.XLOOKUP($D928,Help2_FC!$D:$D,Help2_FC!AF:AF)</f>
        <v>0</v>
      </c>
      <c r="AJ928" s="979">
        <f>_xlfn.XLOOKUP($D928,Help2_FC!$D:$D,Help2_FC!AG:AG)</f>
        <v>0</v>
      </c>
      <c r="AK928" s="979">
        <f>_xlfn.XLOOKUP($D928,Help2_FC!$D:$D,Help2_FC!AH:AH)</f>
        <v>0</v>
      </c>
      <c r="AL928" s="979">
        <f>_xlfn.XLOOKUP($D928,Help2_FC!$D:$D,Help2_FC!AI:AI)</f>
        <v>0</v>
      </c>
      <c r="AM928" s="979">
        <f>_xlfn.XLOOKUP($D928,Help2_FC!$D:$D,Help2_FC!AJ:AJ)</f>
        <v>0</v>
      </c>
      <c r="AN928" s="979">
        <f>_xlfn.XLOOKUP($D928,Help2_FC!$D:$D,Help2_FC!AK:AK)</f>
        <v>0</v>
      </c>
    </row>
    <row r="929" spans="1:40" x14ac:dyDescent="0.2">
      <c r="A929" s="1">
        <v>45853</v>
      </c>
      <c r="B929">
        <f t="shared" si="103"/>
        <v>7</v>
      </c>
      <c r="C929">
        <f t="shared" si="104"/>
        <v>2025</v>
      </c>
      <c r="D929" s="872" t="str">
        <f t="shared" si="101"/>
        <v>07´2025</v>
      </c>
      <c r="F929" s="2">
        <f t="shared" si="102"/>
        <v>24</v>
      </c>
      <c r="G929" s="1483">
        <f t="shared" si="105"/>
        <v>3.287671232876712E-2</v>
      </c>
      <c r="H929" s="5">
        <f t="shared" si="106"/>
        <v>1</v>
      </c>
      <c r="I929" s="995">
        <f>VLOOKUP($D929,Help2!$D$26:$T$37,5)</f>
        <v>0</v>
      </c>
      <c r="J929" s="979">
        <f>VLOOKUP($D929,Help2!$D$26:$T$37,6)</f>
        <v>0</v>
      </c>
      <c r="K929" s="979">
        <f>VLOOKUP($D929,Help2!$D$26:$T$37,7)</f>
        <v>0</v>
      </c>
      <c r="L929" s="979">
        <f>VLOOKUP($D929,Help2!$D$26:$T$37,8)</f>
        <v>0</v>
      </c>
      <c r="M929" s="979">
        <f>VLOOKUP($D929,Help2!$D$26:$T$37,9)</f>
        <v>0</v>
      </c>
      <c r="N929" s="979">
        <f>VLOOKUP($D929,Help2!$D$26:$T$37,10)</f>
        <v>0</v>
      </c>
      <c r="P929" s="979">
        <f>VLOOKUP($D929,Help2!$D$2:$T$25,3)</f>
        <v>730</v>
      </c>
      <c r="Q929" s="979">
        <f t="shared" si="100"/>
        <v>744</v>
      </c>
      <c r="Y929" s="979">
        <f>_xlfn.XLOOKUP($D929,Help2_FC!$D:$D,Help2_FC!V:V)</f>
        <v>0</v>
      </c>
      <c r="Z929" s="979">
        <f>_xlfn.XLOOKUP($D929,Help2_FC!$D:$D,Help2_FC!W:W)</f>
        <v>0</v>
      </c>
      <c r="AA929" s="979">
        <f>_xlfn.XLOOKUP($D929,Help2_FC!$D:$D,Help2_FC!X:X)</f>
        <v>0</v>
      </c>
      <c r="AB929" s="979">
        <f>_xlfn.XLOOKUP($D929,Help2_FC!$D:$D,Help2_FC!Y:Y)</f>
        <v>0</v>
      </c>
      <c r="AC929" s="979">
        <f>_xlfn.XLOOKUP($D929,Help2_FC!$D:$D,Help2_FC!Z:Z)</f>
        <v>0</v>
      </c>
      <c r="AD929" s="979">
        <f>_xlfn.XLOOKUP($D929,Help2_FC!$D:$D,Help2_FC!AA:AA)</f>
        <v>0</v>
      </c>
      <c r="AE929" s="979">
        <f>_xlfn.XLOOKUP($D929,Help2_FC!$D:$D,Help2_FC!AB:AB)</f>
        <v>0</v>
      </c>
      <c r="AF929" s="979">
        <f>_xlfn.XLOOKUP($D929,Help2_FC!$D:$D,Help2_FC!AC:AC)</f>
        <v>0</v>
      </c>
      <c r="AG929" s="979">
        <f>_xlfn.XLOOKUP($D929,Help2_FC!$D:$D,Help2_FC!AD:AD)</f>
        <v>0</v>
      </c>
      <c r="AH929" s="979">
        <f>_xlfn.XLOOKUP($D929,Help2_FC!$D:$D,Help2_FC!AE:AE)</f>
        <v>0</v>
      </c>
      <c r="AI929" s="979">
        <f>_xlfn.XLOOKUP($D929,Help2_FC!$D:$D,Help2_FC!AF:AF)</f>
        <v>0</v>
      </c>
      <c r="AJ929" s="979">
        <f>_xlfn.XLOOKUP($D929,Help2_FC!$D:$D,Help2_FC!AG:AG)</f>
        <v>0</v>
      </c>
      <c r="AK929" s="979">
        <f>_xlfn.XLOOKUP($D929,Help2_FC!$D:$D,Help2_FC!AH:AH)</f>
        <v>0</v>
      </c>
      <c r="AL929" s="979">
        <f>_xlfn.XLOOKUP($D929,Help2_FC!$D:$D,Help2_FC!AI:AI)</f>
        <v>0</v>
      </c>
      <c r="AM929" s="979">
        <f>_xlfn.XLOOKUP($D929,Help2_FC!$D:$D,Help2_FC!AJ:AJ)</f>
        <v>0</v>
      </c>
      <c r="AN929" s="979">
        <f>_xlfn.XLOOKUP($D929,Help2_FC!$D:$D,Help2_FC!AK:AK)</f>
        <v>0</v>
      </c>
    </row>
    <row r="930" spans="1:40" x14ac:dyDescent="0.2">
      <c r="A930" s="1">
        <v>45854</v>
      </c>
      <c r="B930">
        <f t="shared" si="103"/>
        <v>7</v>
      </c>
      <c r="C930">
        <f t="shared" si="104"/>
        <v>2025</v>
      </c>
      <c r="D930" s="872" t="str">
        <f t="shared" si="101"/>
        <v>07´2025</v>
      </c>
      <c r="F930" s="2">
        <f t="shared" si="102"/>
        <v>24</v>
      </c>
      <c r="G930" s="1483">
        <f t="shared" si="105"/>
        <v>3.287671232876712E-2</v>
      </c>
      <c r="H930" s="5">
        <f t="shared" si="106"/>
        <v>1</v>
      </c>
      <c r="I930" s="995">
        <f>VLOOKUP($D930,Help2!$D$26:$T$37,5)</f>
        <v>0</v>
      </c>
      <c r="J930" s="979">
        <f>VLOOKUP($D930,Help2!$D$26:$T$37,6)</f>
        <v>0</v>
      </c>
      <c r="K930" s="979">
        <f>VLOOKUP($D930,Help2!$D$26:$T$37,7)</f>
        <v>0</v>
      </c>
      <c r="L930" s="979">
        <f>VLOOKUP($D930,Help2!$D$26:$T$37,8)</f>
        <v>0</v>
      </c>
      <c r="M930" s="979">
        <f>VLOOKUP($D930,Help2!$D$26:$T$37,9)</f>
        <v>0</v>
      </c>
      <c r="N930" s="979">
        <f>VLOOKUP($D930,Help2!$D$26:$T$37,10)</f>
        <v>0</v>
      </c>
      <c r="P930" s="979">
        <f>VLOOKUP($D930,Help2!$D$2:$T$25,3)</f>
        <v>730</v>
      </c>
      <c r="Q930" s="979">
        <f t="shared" si="100"/>
        <v>744</v>
      </c>
      <c r="Y930" s="979">
        <f>_xlfn.XLOOKUP($D930,Help2_FC!$D:$D,Help2_FC!V:V)</f>
        <v>0</v>
      </c>
      <c r="Z930" s="979">
        <f>_xlfn.XLOOKUP($D930,Help2_FC!$D:$D,Help2_FC!W:W)</f>
        <v>0</v>
      </c>
      <c r="AA930" s="979">
        <f>_xlfn.XLOOKUP($D930,Help2_FC!$D:$D,Help2_FC!X:X)</f>
        <v>0</v>
      </c>
      <c r="AB930" s="979">
        <f>_xlfn.XLOOKUP($D930,Help2_FC!$D:$D,Help2_FC!Y:Y)</f>
        <v>0</v>
      </c>
      <c r="AC930" s="979">
        <f>_xlfn.XLOOKUP($D930,Help2_FC!$D:$D,Help2_FC!Z:Z)</f>
        <v>0</v>
      </c>
      <c r="AD930" s="979">
        <f>_xlfn.XLOOKUP($D930,Help2_FC!$D:$D,Help2_FC!AA:AA)</f>
        <v>0</v>
      </c>
      <c r="AE930" s="979">
        <f>_xlfn.XLOOKUP($D930,Help2_FC!$D:$D,Help2_FC!AB:AB)</f>
        <v>0</v>
      </c>
      <c r="AF930" s="979">
        <f>_xlfn.XLOOKUP($D930,Help2_FC!$D:$D,Help2_FC!AC:AC)</f>
        <v>0</v>
      </c>
      <c r="AG930" s="979">
        <f>_xlfn.XLOOKUP($D930,Help2_FC!$D:$D,Help2_FC!AD:AD)</f>
        <v>0</v>
      </c>
      <c r="AH930" s="979">
        <f>_xlfn.XLOOKUP($D930,Help2_FC!$D:$D,Help2_FC!AE:AE)</f>
        <v>0</v>
      </c>
      <c r="AI930" s="979">
        <f>_xlfn.XLOOKUP($D930,Help2_FC!$D:$D,Help2_FC!AF:AF)</f>
        <v>0</v>
      </c>
      <c r="AJ930" s="979">
        <f>_xlfn.XLOOKUP($D930,Help2_FC!$D:$D,Help2_FC!AG:AG)</f>
        <v>0</v>
      </c>
      <c r="AK930" s="979">
        <f>_xlfn.XLOOKUP($D930,Help2_FC!$D:$D,Help2_FC!AH:AH)</f>
        <v>0</v>
      </c>
      <c r="AL930" s="979">
        <f>_xlfn.XLOOKUP($D930,Help2_FC!$D:$D,Help2_FC!AI:AI)</f>
        <v>0</v>
      </c>
      <c r="AM930" s="979">
        <f>_xlfn.XLOOKUP($D930,Help2_FC!$D:$D,Help2_FC!AJ:AJ)</f>
        <v>0</v>
      </c>
      <c r="AN930" s="979">
        <f>_xlfn.XLOOKUP($D930,Help2_FC!$D:$D,Help2_FC!AK:AK)</f>
        <v>0</v>
      </c>
    </row>
    <row r="931" spans="1:40" x14ac:dyDescent="0.2">
      <c r="A931" s="1">
        <v>45855</v>
      </c>
      <c r="B931">
        <f t="shared" si="103"/>
        <v>7</v>
      </c>
      <c r="C931">
        <f t="shared" si="104"/>
        <v>2025</v>
      </c>
      <c r="D931" s="872" t="str">
        <f t="shared" si="101"/>
        <v>07´2025</v>
      </c>
      <c r="F931" s="2">
        <f t="shared" si="102"/>
        <v>24</v>
      </c>
      <c r="G931" s="1483">
        <f t="shared" si="105"/>
        <v>3.287671232876712E-2</v>
      </c>
      <c r="H931" s="5">
        <f t="shared" si="106"/>
        <v>1</v>
      </c>
      <c r="I931" s="995">
        <f>VLOOKUP($D931,Help2!$D$26:$T$37,5)</f>
        <v>0</v>
      </c>
      <c r="J931" s="979">
        <f>VLOOKUP($D931,Help2!$D$26:$T$37,6)</f>
        <v>0</v>
      </c>
      <c r="K931" s="979">
        <f>VLOOKUP($D931,Help2!$D$26:$T$37,7)</f>
        <v>0</v>
      </c>
      <c r="L931" s="979">
        <f>VLOOKUP($D931,Help2!$D$26:$T$37,8)</f>
        <v>0</v>
      </c>
      <c r="M931" s="979">
        <f>VLOOKUP($D931,Help2!$D$26:$T$37,9)</f>
        <v>0</v>
      </c>
      <c r="N931" s="979">
        <f>VLOOKUP($D931,Help2!$D$26:$T$37,10)</f>
        <v>0</v>
      </c>
      <c r="P931" s="979">
        <f>VLOOKUP($D931,Help2!$D$2:$T$25,3)</f>
        <v>730</v>
      </c>
      <c r="Q931" s="979">
        <f t="shared" si="100"/>
        <v>744</v>
      </c>
      <c r="Y931" s="979">
        <f>_xlfn.XLOOKUP($D931,Help2_FC!$D:$D,Help2_FC!V:V)</f>
        <v>0</v>
      </c>
      <c r="Z931" s="979">
        <f>_xlfn.XLOOKUP($D931,Help2_FC!$D:$D,Help2_FC!W:W)</f>
        <v>0</v>
      </c>
      <c r="AA931" s="979">
        <f>_xlfn.XLOOKUP($D931,Help2_FC!$D:$D,Help2_FC!X:X)</f>
        <v>0</v>
      </c>
      <c r="AB931" s="979">
        <f>_xlfn.XLOOKUP($D931,Help2_FC!$D:$D,Help2_FC!Y:Y)</f>
        <v>0</v>
      </c>
      <c r="AC931" s="979">
        <f>_xlfn.XLOOKUP($D931,Help2_FC!$D:$D,Help2_FC!Z:Z)</f>
        <v>0</v>
      </c>
      <c r="AD931" s="979">
        <f>_xlfn.XLOOKUP($D931,Help2_FC!$D:$D,Help2_FC!AA:AA)</f>
        <v>0</v>
      </c>
      <c r="AE931" s="979">
        <f>_xlfn.XLOOKUP($D931,Help2_FC!$D:$D,Help2_FC!AB:AB)</f>
        <v>0</v>
      </c>
      <c r="AF931" s="979">
        <f>_xlfn.XLOOKUP($D931,Help2_FC!$D:$D,Help2_FC!AC:AC)</f>
        <v>0</v>
      </c>
      <c r="AG931" s="979">
        <f>_xlfn.XLOOKUP($D931,Help2_FC!$D:$D,Help2_FC!AD:AD)</f>
        <v>0</v>
      </c>
      <c r="AH931" s="979">
        <f>_xlfn.XLOOKUP($D931,Help2_FC!$D:$D,Help2_FC!AE:AE)</f>
        <v>0</v>
      </c>
      <c r="AI931" s="979">
        <f>_xlfn.XLOOKUP($D931,Help2_FC!$D:$D,Help2_FC!AF:AF)</f>
        <v>0</v>
      </c>
      <c r="AJ931" s="979">
        <f>_xlfn.XLOOKUP($D931,Help2_FC!$D:$D,Help2_FC!AG:AG)</f>
        <v>0</v>
      </c>
      <c r="AK931" s="979">
        <f>_xlfn.XLOOKUP($D931,Help2_FC!$D:$D,Help2_FC!AH:AH)</f>
        <v>0</v>
      </c>
      <c r="AL931" s="979">
        <f>_xlfn.XLOOKUP($D931,Help2_FC!$D:$D,Help2_FC!AI:AI)</f>
        <v>0</v>
      </c>
      <c r="AM931" s="979">
        <f>_xlfn.XLOOKUP($D931,Help2_FC!$D:$D,Help2_FC!AJ:AJ)</f>
        <v>0</v>
      </c>
      <c r="AN931" s="979">
        <f>_xlfn.XLOOKUP($D931,Help2_FC!$D:$D,Help2_FC!AK:AK)</f>
        <v>0</v>
      </c>
    </row>
    <row r="932" spans="1:40" x14ac:dyDescent="0.2">
      <c r="A932" s="1">
        <v>45856</v>
      </c>
      <c r="B932">
        <f t="shared" si="103"/>
        <v>7</v>
      </c>
      <c r="C932">
        <f t="shared" si="104"/>
        <v>2025</v>
      </c>
      <c r="D932" s="872" t="str">
        <f t="shared" si="101"/>
        <v>07´2025</v>
      </c>
      <c r="F932" s="2">
        <f t="shared" si="102"/>
        <v>24</v>
      </c>
      <c r="G932" s="1483">
        <f t="shared" si="105"/>
        <v>3.287671232876712E-2</v>
      </c>
      <c r="H932" s="5">
        <f t="shared" si="106"/>
        <v>1</v>
      </c>
      <c r="I932" s="995">
        <f>VLOOKUP($D932,Help2!$D$26:$T$37,5)</f>
        <v>0</v>
      </c>
      <c r="J932" s="979">
        <f>VLOOKUP($D932,Help2!$D$26:$T$37,6)</f>
        <v>0</v>
      </c>
      <c r="K932" s="979">
        <f>VLOOKUP($D932,Help2!$D$26:$T$37,7)</f>
        <v>0</v>
      </c>
      <c r="L932" s="979">
        <f>VLOOKUP($D932,Help2!$D$26:$T$37,8)</f>
        <v>0</v>
      </c>
      <c r="M932" s="979">
        <f>VLOOKUP($D932,Help2!$D$26:$T$37,9)</f>
        <v>0</v>
      </c>
      <c r="N932" s="979">
        <f>VLOOKUP($D932,Help2!$D$26:$T$37,10)</f>
        <v>0</v>
      </c>
      <c r="P932" s="979">
        <f>VLOOKUP($D932,Help2!$D$2:$T$25,3)</f>
        <v>730</v>
      </c>
      <c r="Q932" s="979">
        <f t="shared" si="100"/>
        <v>744</v>
      </c>
      <c r="Y932" s="979">
        <f>_xlfn.XLOOKUP($D932,Help2_FC!$D:$D,Help2_FC!V:V)</f>
        <v>0</v>
      </c>
      <c r="Z932" s="979">
        <f>_xlfn.XLOOKUP($D932,Help2_FC!$D:$D,Help2_FC!W:W)</f>
        <v>0</v>
      </c>
      <c r="AA932" s="979">
        <f>_xlfn.XLOOKUP($D932,Help2_FC!$D:$D,Help2_FC!X:X)</f>
        <v>0</v>
      </c>
      <c r="AB932" s="979">
        <f>_xlfn.XLOOKUP($D932,Help2_FC!$D:$D,Help2_FC!Y:Y)</f>
        <v>0</v>
      </c>
      <c r="AC932" s="979">
        <f>_xlfn.XLOOKUP($D932,Help2_FC!$D:$D,Help2_FC!Z:Z)</f>
        <v>0</v>
      </c>
      <c r="AD932" s="979">
        <f>_xlfn.XLOOKUP($D932,Help2_FC!$D:$D,Help2_FC!AA:AA)</f>
        <v>0</v>
      </c>
      <c r="AE932" s="979">
        <f>_xlfn.XLOOKUP($D932,Help2_FC!$D:$D,Help2_FC!AB:AB)</f>
        <v>0</v>
      </c>
      <c r="AF932" s="979">
        <f>_xlfn.XLOOKUP($D932,Help2_FC!$D:$D,Help2_FC!AC:AC)</f>
        <v>0</v>
      </c>
      <c r="AG932" s="979">
        <f>_xlfn.XLOOKUP($D932,Help2_FC!$D:$D,Help2_FC!AD:AD)</f>
        <v>0</v>
      </c>
      <c r="AH932" s="979">
        <f>_xlfn.XLOOKUP($D932,Help2_FC!$D:$D,Help2_FC!AE:AE)</f>
        <v>0</v>
      </c>
      <c r="AI932" s="979">
        <f>_xlfn.XLOOKUP($D932,Help2_FC!$D:$D,Help2_FC!AF:AF)</f>
        <v>0</v>
      </c>
      <c r="AJ932" s="979">
        <f>_xlfn.XLOOKUP($D932,Help2_FC!$D:$D,Help2_FC!AG:AG)</f>
        <v>0</v>
      </c>
      <c r="AK932" s="979">
        <f>_xlfn.XLOOKUP($D932,Help2_FC!$D:$D,Help2_FC!AH:AH)</f>
        <v>0</v>
      </c>
      <c r="AL932" s="979">
        <f>_xlfn.XLOOKUP($D932,Help2_FC!$D:$D,Help2_FC!AI:AI)</f>
        <v>0</v>
      </c>
      <c r="AM932" s="979">
        <f>_xlfn.XLOOKUP($D932,Help2_FC!$D:$D,Help2_FC!AJ:AJ)</f>
        <v>0</v>
      </c>
      <c r="AN932" s="979">
        <f>_xlfn.XLOOKUP($D932,Help2_FC!$D:$D,Help2_FC!AK:AK)</f>
        <v>0</v>
      </c>
    </row>
    <row r="933" spans="1:40" x14ac:dyDescent="0.2">
      <c r="A933" s="1">
        <v>45857</v>
      </c>
      <c r="B933">
        <f t="shared" si="103"/>
        <v>7</v>
      </c>
      <c r="C933">
        <f t="shared" si="104"/>
        <v>2025</v>
      </c>
      <c r="D933" s="872" t="str">
        <f t="shared" si="101"/>
        <v>07´2025</v>
      </c>
      <c r="F933" s="2">
        <f t="shared" si="102"/>
        <v>24</v>
      </c>
      <c r="G933" s="1483">
        <f t="shared" si="105"/>
        <v>3.287671232876712E-2</v>
      </c>
      <c r="H933" s="5">
        <f t="shared" si="106"/>
        <v>1</v>
      </c>
      <c r="I933" s="995">
        <f>VLOOKUP($D933,Help2!$D$26:$T$37,5)</f>
        <v>0</v>
      </c>
      <c r="J933" s="979">
        <f>VLOOKUP($D933,Help2!$D$26:$T$37,6)</f>
        <v>0</v>
      </c>
      <c r="K933" s="979">
        <f>VLOOKUP($D933,Help2!$D$26:$T$37,7)</f>
        <v>0</v>
      </c>
      <c r="L933" s="979">
        <f>VLOOKUP($D933,Help2!$D$26:$T$37,8)</f>
        <v>0</v>
      </c>
      <c r="M933" s="979">
        <f>VLOOKUP($D933,Help2!$D$26:$T$37,9)</f>
        <v>0</v>
      </c>
      <c r="N933" s="979">
        <f>VLOOKUP($D933,Help2!$D$26:$T$37,10)</f>
        <v>0</v>
      </c>
      <c r="P933" s="979">
        <f>VLOOKUP($D933,Help2!$D$2:$T$25,3)</f>
        <v>730</v>
      </c>
      <c r="Q933" s="979">
        <f t="shared" si="100"/>
        <v>744</v>
      </c>
      <c r="Y933" s="979">
        <f>_xlfn.XLOOKUP($D933,Help2_FC!$D:$D,Help2_FC!V:V)</f>
        <v>0</v>
      </c>
      <c r="Z933" s="979">
        <f>_xlfn.XLOOKUP($D933,Help2_FC!$D:$D,Help2_FC!W:W)</f>
        <v>0</v>
      </c>
      <c r="AA933" s="979">
        <f>_xlfn.XLOOKUP($D933,Help2_FC!$D:$D,Help2_FC!X:X)</f>
        <v>0</v>
      </c>
      <c r="AB933" s="979">
        <f>_xlfn.XLOOKUP($D933,Help2_FC!$D:$D,Help2_FC!Y:Y)</f>
        <v>0</v>
      </c>
      <c r="AC933" s="979">
        <f>_xlfn.XLOOKUP($D933,Help2_FC!$D:$D,Help2_FC!Z:Z)</f>
        <v>0</v>
      </c>
      <c r="AD933" s="979">
        <f>_xlfn.XLOOKUP($D933,Help2_FC!$D:$D,Help2_FC!AA:AA)</f>
        <v>0</v>
      </c>
      <c r="AE933" s="979">
        <f>_xlfn.XLOOKUP($D933,Help2_FC!$D:$D,Help2_FC!AB:AB)</f>
        <v>0</v>
      </c>
      <c r="AF933" s="979">
        <f>_xlfn.XLOOKUP($D933,Help2_FC!$D:$D,Help2_FC!AC:AC)</f>
        <v>0</v>
      </c>
      <c r="AG933" s="979">
        <f>_xlfn.XLOOKUP($D933,Help2_FC!$D:$D,Help2_FC!AD:AD)</f>
        <v>0</v>
      </c>
      <c r="AH933" s="979">
        <f>_xlfn.XLOOKUP($D933,Help2_FC!$D:$D,Help2_FC!AE:AE)</f>
        <v>0</v>
      </c>
      <c r="AI933" s="979">
        <f>_xlfn.XLOOKUP($D933,Help2_FC!$D:$D,Help2_FC!AF:AF)</f>
        <v>0</v>
      </c>
      <c r="AJ933" s="979">
        <f>_xlfn.XLOOKUP($D933,Help2_FC!$D:$D,Help2_FC!AG:AG)</f>
        <v>0</v>
      </c>
      <c r="AK933" s="979">
        <f>_xlfn.XLOOKUP($D933,Help2_FC!$D:$D,Help2_FC!AH:AH)</f>
        <v>0</v>
      </c>
      <c r="AL933" s="979">
        <f>_xlfn.XLOOKUP($D933,Help2_FC!$D:$D,Help2_FC!AI:AI)</f>
        <v>0</v>
      </c>
      <c r="AM933" s="979">
        <f>_xlfn.XLOOKUP($D933,Help2_FC!$D:$D,Help2_FC!AJ:AJ)</f>
        <v>0</v>
      </c>
      <c r="AN933" s="979">
        <f>_xlfn.XLOOKUP($D933,Help2_FC!$D:$D,Help2_FC!AK:AK)</f>
        <v>0</v>
      </c>
    </row>
    <row r="934" spans="1:40" x14ac:dyDescent="0.2">
      <c r="A934" s="1">
        <v>45858</v>
      </c>
      <c r="B934">
        <f t="shared" si="103"/>
        <v>7</v>
      </c>
      <c r="C934">
        <f t="shared" si="104"/>
        <v>2025</v>
      </c>
      <c r="D934" s="872" t="str">
        <f t="shared" si="101"/>
        <v>07´2025</v>
      </c>
      <c r="F934" s="2">
        <f t="shared" si="102"/>
        <v>24</v>
      </c>
      <c r="G934" s="1483">
        <f t="shared" si="105"/>
        <v>3.287671232876712E-2</v>
      </c>
      <c r="H934" s="5">
        <f t="shared" si="106"/>
        <v>1</v>
      </c>
      <c r="I934" s="995">
        <f>VLOOKUP($D934,Help2!$D$26:$T$37,5)</f>
        <v>0</v>
      </c>
      <c r="J934" s="979">
        <f>VLOOKUP($D934,Help2!$D$26:$T$37,6)</f>
        <v>0</v>
      </c>
      <c r="K934" s="979">
        <f>VLOOKUP($D934,Help2!$D$26:$T$37,7)</f>
        <v>0</v>
      </c>
      <c r="L934" s="979">
        <f>VLOOKUP($D934,Help2!$D$26:$T$37,8)</f>
        <v>0</v>
      </c>
      <c r="M934" s="979">
        <f>VLOOKUP($D934,Help2!$D$26:$T$37,9)</f>
        <v>0</v>
      </c>
      <c r="N934" s="979">
        <f>VLOOKUP($D934,Help2!$D$26:$T$37,10)</f>
        <v>0</v>
      </c>
      <c r="P934" s="979">
        <f>VLOOKUP($D934,Help2!$D$2:$T$25,3)</f>
        <v>730</v>
      </c>
      <c r="Q934" s="979">
        <f t="shared" si="100"/>
        <v>744</v>
      </c>
      <c r="Y934" s="979">
        <f>_xlfn.XLOOKUP($D934,Help2_FC!$D:$D,Help2_FC!V:V)</f>
        <v>0</v>
      </c>
      <c r="Z934" s="979">
        <f>_xlfn.XLOOKUP($D934,Help2_FC!$D:$D,Help2_FC!W:W)</f>
        <v>0</v>
      </c>
      <c r="AA934" s="979">
        <f>_xlfn.XLOOKUP($D934,Help2_FC!$D:$D,Help2_FC!X:X)</f>
        <v>0</v>
      </c>
      <c r="AB934" s="979">
        <f>_xlfn.XLOOKUP($D934,Help2_FC!$D:$D,Help2_FC!Y:Y)</f>
        <v>0</v>
      </c>
      <c r="AC934" s="979">
        <f>_xlfn.XLOOKUP($D934,Help2_FC!$D:$D,Help2_FC!Z:Z)</f>
        <v>0</v>
      </c>
      <c r="AD934" s="979">
        <f>_xlfn.XLOOKUP($D934,Help2_FC!$D:$D,Help2_FC!AA:AA)</f>
        <v>0</v>
      </c>
      <c r="AE934" s="979">
        <f>_xlfn.XLOOKUP($D934,Help2_FC!$D:$D,Help2_FC!AB:AB)</f>
        <v>0</v>
      </c>
      <c r="AF934" s="979">
        <f>_xlfn.XLOOKUP($D934,Help2_FC!$D:$D,Help2_FC!AC:AC)</f>
        <v>0</v>
      </c>
      <c r="AG934" s="979">
        <f>_xlfn.XLOOKUP($D934,Help2_FC!$D:$D,Help2_FC!AD:AD)</f>
        <v>0</v>
      </c>
      <c r="AH934" s="979">
        <f>_xlfn.XLOOKUP($D934,Help2_FC!$D:$D,Help2_FC!AE:AE)</f>
        <v>0</v>
      </c>
      <c r="AI934" s="979">
        <f>_xlfn.XLOOKUP($D934,Help2_FC!$D:$D,Help2_FC!AF:AF)</f>
        <v>0</v>
      </c>
      <c r="AJ934" s="979">
        <f>_xlfn.XLOOKUP($D934,Help2_FC!$D:$D,Help2_FC!AG:AG)</f>
        <v>0</v>
      </c>
      <c r="AK934" s="979">
        <f>_xlfn.XLOOKUP($D934,Help2_FC!$D:$D,Help2_FC!AH:AH)</f>
        <v>0</v>
      </c>
      <c r="AL934" s="979">
        <f>_xlfn.XLOOKUP($D934,Help2_FC!$D:$D,Help2_FC!AI:AI)</f>
        <v>0</v>
      </c>
      <c r="AM934" s="979">
        <f>_xlfn.XLOOKUP($D934,Help2_FC!$D:$D,Help2_FC!AJ:AJ)</f>
        <v>0</v>
      </c>
      <c r="AN934" s="979">
        <f>_xlfn.XLOOKUP($D934,Help2_FC!$D:$D,Help2_FC!AK:AK)</f>
        <v>0</v>
      </c>
    </row>
    <row r="935" spans="1:40" x14ac:dyDescent="0.2">
      <c r="A935" s="1">
        <v>45859</v>
      </c>
      <c r="B935">
        <f t="shared" si="103"/>
        <v>7</v>
      </c>
      <c r="C935">
        <f t="shared" si="104"/>
        <v>2025</v>
      </c>
      <c r="D935" s="872" t="str">
        <f t="shared" si="101"/>
        <v>07´2025</v>
      </c>
      <c r="F935" s="2">
        <f t="shared" si="102"/>
        <v>24</v>
      </c>
      <c r="G935" s="1483">
        <f t="shared" si="105"/>
        <v>3.287671232876712E-2</v>
      </c>
      <c r="H935" s="5">
        <f t="shared" si="106"/>
        <v>1</v>
      </c>
      <c r="I935" s="995">
        <f>VLOOKUP($D935,Help2!$D$26:$T$37,5)</f>
        <v>0</v>
      </c>
      <c r="J935" s="979">
        <f>VLOOKUP($D935,Help2!$D$26:$T$37,6)</f>
        <v>0</v>
      </c>
      <c r="K935" s="979">
        <f>VLOOKUP($D935,Help2!$D$26:$T$37,7)</f>
        <v>0</v>
      </c>
      <c r="L935" s="979">
        <f>VLOOKUP($D935,Help2!$D$26:$T$37,8)</f>
        <v>0</v>
      </c>
      <c r="M935" s="979">
        <f>VLOOKUP($D935,Help2!$D$26:$T$37,9)</f>
        <v>0</v>
      </c>
      <c r="N935" s="979">
        <f>VLOOKUP($D935,Help2!$D$26:$T$37,10)</f>
        <v>0</v>
      </c>
      <c r="P935" s="979">
        <f>VLOOKUP($D935,Help2!$D$2:$T$25,3)</f>
        <v>730</v>
      </c>
      <c r="Q935" s="979">
        <f t="shared" ref="Q935:Q998" si="107">((EOMONTH(A935,0)-EOMONTH(A935,-1))*24)-(24*AP935)</f>
        <v>744</v>
      </c>
      <c r="Y935" s="979">
        <f>_xlfn.XLOOKUP($D935,Help2_FC!$D:$D,Help2_FC!V:V)</f>
        <v>0</v>
      </c>
      <c r="Z935" s="979">
        <f>_xlfn.XLOOKUP($D935,Help2_FC!$D:$D,Help2_FC!W:W)</f>
        <v>0</v>
      </c>
      <c r="AA935" s="979">
        <f>_xlfn.XLOOKUP($D935,Help2_FC!$D:$D,Help2_FC!X:X)</f>
        <v>0</v>
      </c>
      <c r="AB935" s="979">
        <f>_xlfn.XLOOKUP($D935,Help2_FC!$D:$D,Help2_FC!Y:Y)</f>
        <v>0</v>
      </c>
      <c r="AC935" s="979">
        <f>_xlfn.XLOOKUP($D935,Help2_FC!$D:$D,Help2_FC!Z:Z)</f>
        <v>0</v>
      </c>
      <c r="AD935" s="979">
        <f>_xlfn.XLOOKUP($D935,Help2_FC!$D:$D,Help2_FC!AA:AA)</f>
        <v>0</v>
      </c>
      <c r="AE935" s="979">
        <f>_xlfn.XLOOKUP($D935,Help2_FC!$D:$D,Help2_FC!AB:AB)</f>
        <v>0</v>
      </c>
      <c r="AF935" s="979">
        <f>_xlfn.XLOOKUP($D935,Help2_FC!$D:$D,Help2_FC!AC:AC)</f>
        <v>0</v>
      </c>
      <c r="AG935" s="979">
        <f>_xlfn.XLOOKUP($D935,Help2_FC!$D:$D,Help2_FC!AD:AD)</f>
        <v>0</v>
      </c>
      <c r="AH935" s="979">
        <f>_xlfn.XLOOKUP($D935,Help2_FC!$D:$D,Help2_FC!AE:AE)</f>
        <v>0</v>
      </c>
      <c r="AI935" s="979">
        <f>_xlfn.XLOOKUP($D935,Help2_FC!$D:$D,Help2_FC!AF:AF)</f>
        <v>0</v>
      </c>
      <c r="AJ935" s="979">
        <f>_xlfn.XLOOKUP($D935,Help2_FC!$D:$D,Help2_FC!AG:AG)</f>
        <v>0</v>
      </c>
      <c r="AK935" s="979">
        <f>_xlfn.XLOOKUP($D935,Help2_FC!$D:$D,Help2_FC!AH:AH)</f>
        <v>0</v>
      </c>
      <c r="AL935" s="979">
        <f>_xlfn.XLOOKUP($D935,Help2_FC!$D:$D,Help2_FC!AI:AI)</f>
        <v>0</v>
      </c>
      <c r="AM935" s="979">
        <f>_xlfn.XLOOKUP($D935,Help2_FC!$D:$D,Help2_FC!AJ:AJ)</f>
        <v>0</v>
      </c>
      <c r="AN935" s="979">
        <f>_xlfn.XLOOKUP($D935,Help2_FC!$D:$D,Help2_FC!AK:AK)</f>
        <v>0</v>
      </c>
    </row>
    <row r="936" spans="1:40" x14ac:dyDescent="0.2">
      <c r="A936" s="1">
        <v>45860</v>
      </c>
      <c r="B936">
        <f t="shared" si="103"/>
        <v>7</v>
      </c>
      <c r="C936">
        <f t="shared" si="104"/>
        <v>2025</v>
      </c>
      <c r="D936" s="872" t="str">
        <f t="shared" si="101"/>
        <v>07´2025</v>
      </c>
      <c r="F936" s="2">
        <f t="shared" si="102"/>
        <v>24</v>
      </c>
      <c r="G936" s="1483">
        <f t="shared" si="105"/>
        <v>3.287671232876712E-2</v>
      </c>
      <c r="H936" s="5">
        <f t="shared" si="106"/>
        <v>1</v>
      </c>
      <c r="I936" s="995">
        <f>VLOOKUP($D936,Help2!$D$26:$T$37,5)</f>
        <v>0</v>
      </c>
      <c r="J936" s="979">
        <f>VLOOKUP($D936,Help2!$D$26:$T$37,6)</f>
        <v>0</v>
      </c>
      <c r="K936" s="979">
        <f>VLOOKUP($D936,Help2!$D$26:$T$37,7)</f>
        <v>0</v>
      </c>
      <c r="L936" s="979">
        <f>VLOOKUP($D936,Help2!$D$26:$T$37,8)</f>
        <v>0</v>
      </c>
      <c r="M936" s="979">
        <f>VLOOKUP($D936,Help2!$D$26:$T$37,9)</f>
        <v>0</v>
      </c>
      <c r="N936" s="979">
        <f>VLOOKUP($D936,Help2!$D$26:$T$37,10)</f>
        <v>0</v>
      </c>
      <c r="P936" s="979">
        <f>VLOOKUP($D936,Help2!$D$2:$T$25,3)</f>
        <v>730</v>
      </c>
      <c r="Q936" s="979">
        <f t="shared" si="107"/>
        <v>744</v>
      </c>
      <c r="Y936" s="979">
        <f>_xlfn.XLOOKUP($D936,Help2_FC!$D:$D,Help2_FC!V:V)</f>
        <v>0</v>
      </c>
      <c r="Z936" s="979">
        <f>_xlfn.XLOOKUP($D936,Help2_FC!$D:$D,Help2_FC!W:W)</f>
        <v>0</v>
      </c>
      <c r="AA936" s="979">
        <f>_xlfn.XLOOKUP($D936,Help2_FC!$D:$D,Help2_FC!X:X)</f>
        <v>0</v>
      </c>
      <c r="AB936" s="979">
        <f>_xlfn.XLOOKUP($D936,Help2_FC!$D:$D,Help2_FC!Y:Y)</f>
        <v>0</v>
      </c>
      <c r="AC936" s="979">
        <f>_xlfn.XLOOKUP($D936,Help2_FC!$D:$D,Help2_FC!Z:Z)</f>
        <v>0</v>
      </c>
      <c r="AD936" s="979">
        <f>_xlfn.XLOOKUP($D936,Help2_FC!$D:$D,Help2_FC!AA:AA)</f>
        <v>0</v>
      </c>
      <c r="AE936" s="979">
        <f>_xlfn.XLOOKUP($D936,Help2_FC!$D:$D,Help2_FC!AB:AB)</f>
        <v>0</v>
      </c>
      <c r="AF936" s="979">
        <f>_xlfn.XLOOKUP($D936,Help2_FC!$D:$D,Help2_FC!AC:AC)</f>
        <v>0</v>
      </c>
      <c r="AG936" s="979">
        <f>_xlfn.XLOOKUP($D936,Help2_FC!$D:$D,Help2_FC!AD:AD)</f>
        <v>0</v>
      </c>
      <c r="AH936" s="979">
        <f>_xlfn.XLOOKUP($D936,Help2_FC!$D:$D,Help2_FC!AE:AE)</f>
        <v>0</v>
      </c>
      <c r="AI936" s="979">
        <f>_xlfn.XLOOKUP($D936,Help2_FC!$D:$D,Help2_FC!AF:AF)</f>
        <v>0</v>
      </c>
      <c r="AJ936" s="979">
        <f>_xlfn.XLOOKUP($D936,Help2_FC!$D:$D,Help2_FC!AG:AG)</f>
        <v>0</v>
      </c>
      <c r="AK936" s="979">
        <f>_xlfn.XLOOKUP($D936,Help2_FC!$D:$D,Help2_FC!AH:AH)</f>
        <v>0</v>
      </c>
      <c r="AL936" s="979">
        <f>_xlfn.XLOOKUP($D936,Help2_FC!$D:$D,Help2_FC!AI:AI)</f>
        <v>0</v>
      </c>
      <c r="AM936" s="979">
        <f>_xlfn.XLOOKUP($D936,Help2_FC!$D:$D,Help2_FC!AJ:AJ)</f>
        <v>0</v>
      </c>
      <c r="AN936" s="979">
        <f>_xlfn.XLOOKUP($D936,Help2_FC!$D:$D,Help2_FC!AK:AK)</f>
        <v>0</v>
      </c>
    </row>
    <row r="937" spans="1:40" x14ac:dyDescent="0.2">
      <c r="A937" s="1">
        <v>45861</v>
      </c>
      <c r="B937">
        <f t="shared" si="103"/>
        <v>7</v>
      </c>
      <c r="C937">
        <f t="shared" si="104"/>
        <v>2025</v>
      </c>
      <c r="D937" s="872" t="str">
        <f t="shared" si="101"/>
        <v>07´2025</v>
      </c>
      <c r="F937" s="2">
        <f t="shared" si="102"/>
        <v>24</v>
      </c>
      <c r="G937" s="1483">
        <f t="shared" si="105"/>
        <v>3.287671232876712E-2</v>
      </c>
      <c r="H937" s="5">
        <f t="shared" si="106"/>
        <v>1</v>
      </c>
      <c r="I937" s="995">
        <f>VLOOKUP($D937,Help2!$D$26:$T$37,5)</f>
        <v>0</v>
      </c>
      <c r="J937" s="979">
        <f>VLOOKUP($D937,Help2!$D$26:$T$37,6)</f>
        <v>0</v>
      </c>
      <c r="K937" s="979">
        <f>VLOOKUP($D937,Help2!$D$26:$T$37,7)</f>
        <v>0</v>
      </c>
      <c r="L937" s="979">
        <f>VLOOKUP($D937,Help2!$D$26:$T$37,8)</f>
        <v>0</v>
      </c>
      <c r="M937" s="979">
        <f>VLOOKUP($D937,Help2!$D$26:$T$37,9)</f>
        <v>0</v>
      </c>
      <c r="N937" s="979">
        <f>VLOOKUP($D937,Help2!$D$26:$T$37,10)</f>
        <v>0</v>
      </c>
      <c r="P937" s="979">
        <f>VLOOKUP($D937,Help2!$D$2:$T$25,3)</f>
        <v>730</v>
      </c>
      <c r="Q937" s="979">
        <f t="shared" si="107"/>
        <v>744</v>
      </c>
      <c r="Y937" s="979">
        <f>_xlfn.XLOOKUP($D937,Help2_FC!$D:$D,Help2_FC!V:V)</f>
        <v>0</v>
      </c>
      <c r="Z937" s="979">
        <f>_xlfn.XLOOKUP($D937,Help2_FC!$D:$D,Help2_FC!W:W)</f>
        <v>0</v>
      </c>
      <c r="AA937" s="979">
        <f>_xlfn.XLOOKUP($D937,Help2_FC!$D:$D,Help2_FC!X:X)</f>
        <v>0</v>
      </c>
      <c r="AB937" s="979">
        <f>_xlfn.XLOOKUP($D937,Help2_FC!$D:$D,Help2_FC!Y:Y)</f>
        <v>0</v>
      </c>
      <c r="AC937" s="979">
        <f>_xlfn.XLOOKUP($D937,Help2_FC!$D:$D,Help2_FC!Z:Z)</f>
        <v>0</v>
      </c>
      <c r="AD937" s="979">
        <f>_xlfn.XLOOKUP($D937,Help2_FC!$D:$D,Help2_FC!AA:AA)</f>
        <v>0</v>
      </c>
      <c r="AE937" s="979">
        <f>_xlfn.XLOOKUP($D937,Help2_FC!$D:$D,Help2_FC!AB:AB)</f>
        <v>0</v>
      </c>
      <c r="AF937" s="979">
        <f>_xlfn.XLOOKUP($D937,Help2_FC!$D:$D,Help2_FC!AC:AC)</f>
        <v>0</v>
      </c>
      <c r="AG937" s="979">
        <f>_xlfn.XLOOKUP($D937,Help2_FC!$D:$D,Help2_FC!AD:AD)</f>
        <v>0</v>
      </c>
      <c r="AH937" s="979">
        <f>_xlfn.XLOOKUP($D937,Help2_FC!$D:$D,Help2_FC!AE:AE)</f>
        <v>0</v>
      </c>
      <c r="AI937" s="979">
        <f>_xlfn.XLOOKUP($D937,Help2_FC!$D:$D,Help2_FC!AF:AF)</f>
        <v>0</v>
      </c>
      <c r="AJ937" s="979">
        <f>_xlfn.XLOOKUP($D937,Help2_FC!$D:$D,Help2_FC!AG:AG)</f>
        <v>0</v>
      </c>
      <c r="AK937" s="979">
        <f>_xlfn.XLOOKUP($D937,Help2_FC!$D:$D,Help2_FC!AH:AH)</f>
        <v>0</v>
      </c>
      <c r="AL937" s="979">
        <f>_xlfn.XLOOKUP($D937,Help2_FC!$D:$D,Help2_FC!AI:AI)</f>
        <v>0</v>
      </c>
      <c r="AM937" s="979">
        <f>_xlfn.XLOOKUP($D937,Help2_FC!$D:$D,Help2_FC!AJ:AJ)</f>
        <v>0</v>
      </c>
      <c r="AN937" s="979">
        <f>_xlfn.XLOOKUP($D937,Help2_FC!$D:$D,Help2_FC!AK:AK)</f>
        <v>0</v>
      </c>
    </row>
    <row r="938" spans="1:40" x14ac:dyDescent="0.2">
      <c r="A938" s="1">
        <v>45862</v>
      </c>
      <c r="B938">
        <f t="shared" si="103"/>
        <v>7</v>
      </c>
      <c r="C938">
        <f t="shared" si="104"/>
        <v>2025</v>
      </c>
      <c r="D938" s="872" t="str">
        <f t="shared" si="101"/>
        <v>07´2025</v>
      </c>
      <c r="F938" s="2">
        <f t="shared" si="102"/>
        <v>24</v>
      </c>
      <c r="G938" s="1483">
        <f t="shared" si="105"/>
        <v>3.287671232876712E-2</v>
      </c>
      <c r="H938" s="5">
        <f t="shared" si="106"/>
        <v>1</v>
      </c>
      <c r="I938" s="995">
        <f>VLOOKUP($D938,Help2!$D$26:$T$37,5)</f>
        <v>0</v>
      </c>
      <c r="J938" s="979">
        <f>VLOOKUP($D938,Help2!$D$26:$T$37,6)</f>
        <v>0</v>
      </c>
      <c r="K938" s="979">
        <f>VLOOKUP($D938,Help2!$D$26:$T$37,7)</f>
        <v>0</v>
      </c>
      <c r="L938" s="979">
        <f>VLOOKUP($D938,Help2!$D$26:$T$37,8)</f>
        <v>0</v>
      </c>
      <c r="M938" s="979">
        <f>VLOOKUP($D938,Help2!$D$26:$T$37,9)</f>
        <v>0</v>
      </c>
      <c r="N938" s="979">
        <f>VLOOKUP($D938,Help2!$D$26:$T$37,10)</f>
        <v>0</v>
      </c>
      <c r="P938" s="979">
        <f>VLOOKUP($D938,Help2!$D$2:$T$25,3)</f>
        <v>730</v>
      </c>
      <c r="Q938" s="979">
        <f t="shared" si="107"/>
        <v>744</v>
      </c>
      <c r="Y938" s="979">
        <f>_xlfn.XLOOKUP($D938,Help2_FC!$D:$D,Help2_FC!V:V)</f>
        <v>0</v>
      </c>
      <c r="Z938" s="979">
        <f>_xlfn.XLOOKUP($D938,Help2_FC!$D:$D,Help2_FC!W:W)</f>
        <v>0</v>
      </c>
      <c r="AA938" s="979">
        <f>_xlfn.XLOOKUP($D938,Help2_FC!$D:$D,Help2_FC!X:X)</f>
        <v>0</v>
      </c>
      <c r="AB938" s="979">
        <f>_xlfn.XLOOKUP($D938,Help2_FC!$D:$D,Help2_FC!Y:Y)</f>
        <v>0</v>
      </c>
      <c r="AC938" s="979">
        <f>_xlfn.XLOOKUP($D938,Help2_FC!$D:$D,Help2_FC!Z:Z)</f>
        <v>0</v>
      </c>
      <c r="AD938" s="979">
        <f>_xlfn.XLOOKUP($D938,Help2_FC!$D:$D,Help2_FC!AA:AA)</f>
        <v>0</v>
      </c>
      <c r="AE938" s="979">
        <f>_xlfn.XLOOKUP($D938,Help2_FC!$D:$D,Help2_FC!AB:AB)</f>
        <v>0</v>
      </c>
      <c r="AF938" s="979">
        <f>_xlfn.XLOOKUP($D938,Help2_FC!$D:$D,Help2_FC!AC:AC)</f>
        <v>0</v>
      </c>
      <c r="AG938" s="979">
        <f>_xlfn.XLOOKUP($D938,Help2_FC!$D:$D,Help2_FC!AD:AD)</f>
        <v>0</v>
      </c>
      <c r="AH938" s="979">
        <f>_xlfn.XLOOKUP($D938,Help2_FC!$D:$D,Help2_FC!AE:AE)</f>
        <v>0</v>
      </c>
      <c r="AI938" s="979">
        <f>_xlfn.XLOOKUP($D938,Help2_FC!$D:$D,Help2_FC!AF:AF)</f>
        <v>0</v>
      </c>
      <c r="AJ938" s="979">
        <f>_xlfn.XLOOKUP($D938,Help2_FC!$D:$D,Help2_FC!AG:AG)</f>
        <v>0</v>
      </c>
      <c r="AK938" s="979">
        <f>_xlfn.XLOOKUP($D938,Help2_FC!$D:$D,Help2_FC!AH:AH)</f>
        <v>0</v>
      </c>
      <c r="AL938" s="979">
        <f>_xlfn.XLOOKUP($D938,Help2_FC!$D:$D,Help2_FC!AI:AI)</f>
        <v>0</v>
      </c>
      <c r="AM938" s="979">
        <f>_xlfn.XLOOKUP($D938,Help2_FC!$D:$D,Help2_FC!AJ:AJ)</f>
        <v>0</v>
      </c>
      <c r="AN938" s="979">
        <f>_xlfn.XLOOKUP($D938,Help2_FC!$D:$D,Help2_FC!AK:AK)</f>
        <v>0</v>
      </c>
    </row>
    <row r="939" spans="1:40" x14ac:dyDescent="0.2">
      <c r="A939" s="1">
        <v>45863</v>
      </c>
      <c r="B939">
        <f t="shared" si="103"/>
        <v>7</v>
      </c>
      <c r="C939">
        <f t="shared" si="104"/>
        <v>2025</v>
      </c>
      <c r="D939" s="872" t="str">
        <f t="shared" si="101"/>
        <v>07´2025</v>
      </c>
      <c r="F939" s="2">
        <f t="shared" si="102"/>
        <v>24</v>
      </c>
      <c r="G939" s="1483">
        <f t="shared" si="105"/>
        <v>3.287671232876712E-2</v>
      </c>
      <c r="H939" s="5">
        <f t="shared" si="106"/>
        <v>1</v>
      </c>
      <c r="I939" s="995">
        <f>VLOOKUP($D939,Help2!$D$26:$T$37,5)</f>
        <v>0</v>
      </c>
      <c r="J939" s="979">
        <f>VLOOKUP($D939,Help2!$D$26:$T$37,6)</f>
        <v>0</v>
      </c>
      <c r="K939" s="979">
        <f>VLOOKUP($D939,Help2!$D$26:$T$37,7)</f>
        <v>0</v>
      </c>
      <c r="L939" s="979">
        <f>VLOOKUP($D939,Help2!$D$26:$T$37,8)</f>
        <v>0</v>
      </c>
      <c r="M939" s="979">
        <f>VLOOKUP($D939,Help2!$D$26:$T$37,9)</f>
        <v>0</v>
      </c>
      <c r="N939" s="979">
        <f>VLOOKUP($D939,Help2!$D$26:$T$37,10)</f>
        <v>0</v>
      </c>
      <c r="P939" s="979">
        <f>VLOOKUP($D939,Help2!$D$2:$T$25,3)</f>
        <v>730</v>
      </c>
      <c r="Q939" s="979">
        <f t="shared" si="107"/>
        <v>744</v>
      </c>
      <c r="Y939" s="979">
        <f>_xlfn.XLOOKUP($D939,Help2_FC!$D:$D,Help2_FC!V:V)</f>
        <v>0</v>
      </c>
      <c r="Z939" s="979">
        <f>_xlfn.XLOOKUP($D939,Help2_FC!$D:$D,Help2_FC!W:W)</f>
        <v>0</v>
      </c>
      <c r="AA939" s="979">
        <f>_xlfn.XLOOKUP($D939,Help2_FC!$D:$D,Help2_FC!X:X)</f>
        <v>0</v>
      </c>
      <c r="AB939" s="979">
        <f>_xlfn.XLOOKUP($D939,Help2_FC!$D:$D,Help2_FC!Y:Y)</f>
        <v>0</v>
      </c>
      <c r="AC939" s="979">
        <f>_xlfn.XLOOKUP($D939,Help2_FC!$D:$D,Help2_FC!Z:Z)</f>
        <v>0</v>
      </c>
      <c r="AD939" s="979">
        <f>_xlfn.XLOOKUP($D939,Help2_FC!$D:$D,Help2_FC!AA:AA)</f>
        <v>0</v>
      </c>
      <c r="AE939" s="979">
        <f>_xlfn.XLOOKUP($D939,Help2_FC!$D:$D,Help2_FC!AB:AB)</f>
        <v>0</v>
      </c>
      <c r="AF939" s="979">
        <f>_xlfn.XLOOKUP($D939,Help2_FC!$D:$D,Help2_FC!AC:AC)</f>
        <v>0</v>
      </c>
      <c r="AG939" s="979">
        <f>_xlfn.XLOOKUP($D939,Help2_FC!$D:$D,Help2_FC!AD:AD)</f>
        <v>0</v>
      </c>
      <c r="AH939" s="979">
        <f>_xlfn.XLOOKUP($D939,Help2_FC!$D:$D,Help2_FC!AE:AE)</f>
        <v>0</v>
      </c>
      <c r="AI939" s="979">
        <f>_xlfn.XLOOKUP($D939,Help2_FC!$D:$D,Help2_FC!AF:AF)</f>
        <v>0</v>
      </c>
      <c r="AJ939" s="979">
        <f>_xlfn.XLOOKUP($D939,Help2_FC!$D:$D,Help2_FC!AG:AG)</f>
        <v>0</v>
      </c>
      <c r="AK939" s="979">
        <f>_xlfn.XLOOKUP($D939,Help2_FC!$D:$D,Help2_FC!AH:AH)</f>
        <v>0</v>
      </c>
      <c r="AL939" s="979">
        <f>_xlfn.XLOOKUP($D939,Help2_FC!$D:$D,Help2_FC!AI:AI)</f>
        <v>0</v>
      </c>
      <c r="AM939" s="979">
        <f>_xlfn.XLOOKUP($D939,Help2_FC!$D:$D,Help2_FC!AJ:AJ)</f>
        <v>0</v>
      </c>
      <c r="AN939" s="979">
        <f>_xlfn.XLOOKUP($D939,Help2_FC!$D:$D,Help2_FC!AK:AK)</f>
        <v>0</v>
      </c>
    </row>
    <row r="940" spans="1:40" x14ac:dyDescent="0.2">
      <c r="A940" s="1">
        <v>45864</v>
      </c>
      <c r="B940">
        <f t="shared" si="103"/>
        <v>7</v>
      </c>
      <c r="C940">
        <f t="shared" si="104"/>
        <v>2025</v>
      </c>
      <c r="D940" s="872" t="str">
        <f t="shared" si="101"/>
        <v>07´2025</v>
      </c>
      <c r="F940" s="2">
        <f t="shared" si="102"/>
        <v>24</v>
      </c>
      <c r="G940" s="1483">
        <f t="shared" si="105"/>
        <v>3.287671232876712E-2</v>
      </c>
      <c r="H940" s="5">
        <f t="shared" si="106"/>
        <v>1</v>
      </c>
      <c r="I940" s="995">
        <f>VLOOKUP($D940,Help2!$D$26:$T$37,5)</f>
        <v>0</v>
      </c>
      <c r="J940" s="979">
        <f>VLOOKUP($D940,Help2!$D$26:$T$37,6)</f>
        <v>0</v>
      </c>
      <c r="K940" s="979">
        <f>VLOOKUP($D940,Help2!$D$26:$T$37,7)</f>
        <v>0</v>
      </c>
      <c r="L940" s="979">
        <f>VLOOKUP($D940,Help2!$D$26:$T$37,8)</f>
        <v>0</v>
      </c>
      <c r="M940" s="979">
        <f>VLOOKUP($D940,Help2!$D$26:$T$37,9)</f>
        <v>0</v>
      </c>
      <c r="N940" s="979">
        <f>VLOOKUP($D940,Help2!$D$26:$T$37,10)</f>
        <v>0</v>
      </c>
      <c r="P940" s="979">
        <f>VLOOKUP($D940,Help2!$D$2:$T$25,3)</f>
        <v>730</v>
      </c>
      <c r="Q940" s="979">
        <f t="shared" si="107"/>
        <v>744</v>
      </c>
      <c r="Y940" s="979">
        <f>_xlfn.XLOOKUP($D940,Help2_FC!$D:$D,Help2_FC!V:V)</f>
        <v>0</v>
      </c>
      <c r="Z940" s="979">
        <f>_xlfn.XLOOKUP($D940,Help2_FC!$D:$D,Help2_FC!W:W)</f>
        <v>0</v>
      </c>
      <c r="AA940" s="979">
        <f>_xlfn.XLOOKUP($D940,Help2_FC!$D:$D,Help2_FC!X:X)</f>
        <v>0</v>
      </c>
      <c r="AB940" s="979">
        <f>_xlfn.XLOOKUP($D940,Help2_FC!$D:$D,Help2_FC!Y:Y)</f>
        <v>0</v>
      </c>
      <c r="AC940" s="979">
        <f>_xlfn.XLOOKUP($D940,Help2_FC!$D:$D,Help2_FC!Z:Z)</f>
        <v>0</v>
      </c>
      <c r="AD940" s="979">
        <f>_xlfn.XLOOKUP($D940,Help2_FC!$D:$D,Help2_FC!AA:AA)</f>
        <v>0</v>
      </c>
      <c r="AE940" s="979">
        <f>_xlfn.XLOOKUP($D940,Help2_FC!$D:$D,Help2_FC!AB:AB)</f>
        <v>0</v>
      </c>
      <c r="AF940" s="979">
        <f>_xlfn.XLOOKUP($D940,Help2_FC!$D:$D,Help2_FC!AC:AC)</f>
        <v>0</v>
      </c>
      <c r="AG940" s="979">
        <f>_xlfn.XLOOKUP($D940,Help2_FC!$D:$D,Help2_FC!AD:AD)</f>
        <v>0</v>
      </c>
      <c r="AH940" s="979">
        <f>_xlfn.XLOOKUP($D940,Help2_FC!$D:$D,Help2_FC!AE:AE)</f>
        <v>0</v>
      </c>
      <c r="AI940" s="979">
        <f>_xlfn.XLOOKUP($D940,Help2_FC!$D:$D,Help2_FC!AF:AF)</f>
        <v>0</v>
      </c>
      <c r="AJ940" s="979">
        <f>_xlfn.XLOOKUP($D940,Help2_FC!$D:$D,Help2_FC!AG:AG)</f>
        <v>0</v>
      </c>
      <c r="AK940" s="979">
        <f>_xlfn.XLOOKUP($D940,Help2_FC!$D:$D,Help2_FC!AH:AH)</f>
        <v>0</v>
      </c>
      <c r="AL940" s="979">
        <f>_xlfn.XLOOKUP($D940,Help2_FC!$D:$D,Help2_FC!AI:AI)</f>
        <v>0</v>
      </c>
      <c r="AM940" s="979">
        <f>_xlfn.XLOOKUP($D940,Help2_FC!$D:$D,Help2_FC!AJ:AJ)</f>
        <v>0</v>
      </c>
      <c r="AN940" s="979">
        <f>_xlfn.XLOOKUP($D940,Help2_FC!$D:$D,Help2_FC!AK:AK)</f>
        <v>0</v>
      </c>
    </row>
    <row r="941" spans="1:40" x14ac:dyDescent="0.2">
      <c r="A941" s="1">
        <v>45865</v>
      </c>
      <c r="B941">
        <f t="shared" si="103"/>
        <v>7</v>
      </c>
      <c r="C941">
        <f t="shared" si="104"/>
        <v>2025</v>
      </c>
      <c r="D941" s="872" t="str">
        <f t="shared" si="101"/>
        <v>07´2025</v>
      </c>
      <c r="F941" s="2">
        <f t="shared" si="102"/>
        <v>24</v>
      </c>
      <c r="G941" s="1483">
        <f t="shared" si="105"/>
        <v>3.287671232876712E-2</v>
      </c>
      <c r="H941" s="5">
        <f t="shared" si="106"/>
        <v>1</v>
      </c>
      <c r="I941" s="995">
        <f>VLOOKUP($D941,Help2!$D$26:$T$37,5)</f>
        <v>0</v>
      </c>
      <c r="J941" s="979">
        <f>VLOOKUP($D941,Help2!$D$26:$T$37,6)</f>
        <v>0</v>
      </c>
      <c r="K941" s="979">
        <f>VLOOKUP($D941,Help2!$D$26:$T$37,7)</f>
        <v>0</v>
      </c>
      <c r="L941" s="979">
        <f>VLOOKUP($D941,Help2!$D$26:$T$37,8)</f>
        <v>0</v>
      </c>
      <c r="M941" s="979">
        <f>VLOOKUP($D941,Help2!$D$26:$T$37,9)</f>
        <v>0</v>
      </c>
      <c r="N941" s="979">
        <f>VLOOKUP($D941,Help2!$D$26:$T$37,10)</f>
        <v>0</v>
      </c>
      <c r="P941" s="979">
        <f>VLOOKUP($D941,Help2!$D$2:$T$25,3)</f>
        <v>730</v>
      </c>
      <c r="Q941" s="979">
        <f t="shared" si="107"/>
        <v>744</v>
      </c>
      <c r="Y941" s="979">
        <f>_xlfn.XLOOKUP($D941,Help2_FC!$D:$D,Help2_FC!V:V)</f>
        <v>0</v>
      </c>
      <c r="Z941" s="979">
        <f>_xlfn.XLOOKUP($D941,Help2_FC!$D:$D,Help2_FC!W:W)</f>
        <v>0</v>
      </c>
      <c r="AA941" s="979">
        <f>_xlfn.XLOOKUP($D941,Help2_FC!$D:$D,Help2_FC!X:X)</f>
        <v>0</v>
      </c>
      <c r="AB941" s="979">
        <f>_xlfn.XLOOKUP($D941,Help2_FC!$D:$D,Help2_FC!Y:Y)</f>
        <v>0</v>
      </c>
      <c r="AC941" s="979">
        <f>_xlfn.XLOOKUP($D941,Help2_FC!$D:$D,Help2_FC!Z:Z)</f>
        <v>0</v>
      </c>
      <c r="AD941" s="979">
        <f>_xlfn.XLOOKUP($D941,Help2_FC!$D:$D,Help2_FC!AA:AA)</f>
        <v>0</v>
      </c>
      <c r="AE941" s="979">
        <f>_xlfn.XLOOKUP($D941,Help2_FC!$D:$D,Help2_FC!AB:AB)</f>
        <v>0</v>
      </c>
      <c r="AF941" s="979">
        <f>_xlfn.XLOOKUP($D941,Help2_FC!$D:$D,Help2_FC!AC:AC)</f>
        <v>0</v>
      </c>
      <c r="AG941" s="979">
        <f>_xlfn.XLOOKUP($D941,Help2_FC!$D:$D,Help2_FC!AD:AD)</f>
        <v>0</v>
      </c>
      <c r="AH941" s="979">
        <f>_xlfn.XLOOKUP($D941,Help2_FC!$D:$D,Help2_FC!AE:AE)</f>
        <v>0</v>
      </c>
      <c r="AI941" s="979">
        <f>_xlfn.XLOOKUP($D941,Help2_FC!$D:$D,Help2_FC!AF:AF)</f>
        <v>0</v>
      </c>
      <c r="AJ941" s="979">
        <f>_xlfn.XLOOKUP($D941,Help2_FC!$D:$D,Help2_FC!AG:AG)</f>
        <v>0</v>
      </c>
      <c r="AK941" s="979">
        <f>_xlfn.XLOOKUP($D941,Help2_FC!$D:$D,Help2_FC!AH:AH)</f>
        <v>0</v>
      </c>
      <c r="AL941" s="979">
        <f>_xlfn.XLOOKUP($D941,Help2_FC!$D:$D,Help2_FC!AI:AI)</f>
        <v>0</v>
      </c>
      <c r="AM941" s="979">
        <f>_xlfn.XLOOKUP($D941,Help2_FC!$D:$D,Help2_FC!AJ:AJ)</f>
        <v>0</v>
      </c>
      <c r="AN941" s="979">
        <f>_xlfn.XLOOKUP($D941,Help2_FC!$D:$D,Help2_FC!AK:AK)</f>
        <v>0</v>
      </c>
    </row>
    <row r="942" spans="1:40" x14ac:dyDescent="0.2">
      <c r="A942" s="1">
        <v>45866</v>
      </c>
      <c r="B942">
        <f t="shared" si="103"/>
        <v>7</v>
      </c>
      <c r="C942">
        <f t="shared" si="104"/>
        <v>2025</v>
      </c>
      <c r="D942" s="872" t="str">
        <f t="shared" si="101"/>
        <v>07´2025</v>
      </c>
      <c r="F942" s="2">
        <f t="shared" si="102"/>
        <v>24</v>
      </c>
      <c r="G942" s="1483">
        <f t="shared" si="105"/>
        <v>3.287671232876712E-2</v>
      </c>
      <c r="H942" s="5">
        <f t="shared" si="106"/>
        <v>1</v>
      </c>
      <c r="I942" s="995">
        <f>VLOOKUP($D942,Help2!$D$26:$T$37,5)</f>
        <v>0</v>
      </c>
      <c r="J942" s="979">
        <f>VLOOKUP($D942,Help2!$D$26:$T$37,6)</f>
        <v>0</v>
      </c>
      <c r="K942" s="979">
        <f>VLOOKUP($D942,Help2!$D$26:$T$37,7)</f>
        <v>0</v>
      </c>
      <c r="L942" s="979">
        <f>VLOOKUP($D942,Help2!$D$26:$T$37,8)</f>
        <v>0</v>
      </c>
      <c r="M942" s="979">
        <f>VLOOKUP($D942,Help2!$D$26:$T$37,9)</f>
        <v>0</v>
      </c>
      <c r="N942" s="979">
        <f>VLOOKUP($D942,Help2!$D$26:$T$37,10)</f>
        <v>0</v>
      </c>
      <c r="P942" s="979">
        <f>VLOOKUP($D942,Help2!$D$2:$T$25,3)</f>
        <v>730</v>
      </c>
      <c r="Q942" s="979">
        <f t="shared" si="107"/>
        <v>744</v>
      </c>
      <c r="Y942" s="979">
        <f>_xlfn.XLOOKUP($D942,Help2_FC!$D:$D,Help2_FC!V:V)</f>
        <v>0</v>
      </c>
      <c r="Z942" s="979">
        <f>_xlfn.XLOOKUP($D942,Help2_FC!$D:$D,Help2_FC!W:W)</f>
        <v>0</v>
      </c>
      <c r="AA942" s="979">
        <f>_xlfn.XLOOKUP($D942,Help2_FC!$D:$D,Help2_FC!X:X)</f>
        <v>0</v>
      </c>
      <c r="AB942" s="979">
        <f>_xlfn.XLOOKUP($D942,Help2_FC!$D:$D,Help2_FC!Y:Y)</f>
        <v>0</v>
      </c>
      <c r="AC942" s="979">
        <f>_xlfn.XLOOKUP($D942,Help2_FC!$D:$D,Help2_FC!Z:Z)</f>
        <v>0</v>
      </c>
      <c r="AD942" s="979">
        <f>_xlfn.XLOOKUP($D942,Help2_FC!$D:$D,Help2_FC!AA:AA)</f>
        <v>0</v>
      </c>
      <c r="AE942" s="979">
        <f>_xlfn.XLOOKUP($D942,Help2_FC!$D:$D,Help2_FC!AB:AB)</f>
        <v>0</v>
      </c>
      <c r="AF942" s="979">
        <f>_xlfn.XLOOKUP($D942,Help2_FC!$D:$D,Help2_FC!AC:AC)</f>
        <v>0</v>
      </c>
      <c r="AG942" s="979">
        <f>_xlfn.XLOOKUP($D942,Help2_FC!$D:$D,Help2_FC!AD:AD)</f>
        <v>0</v>
      </c>
      <c r="AH942" s="979">
        <f>_xlfn.XLOOKUP($D942,Help2_FC!$D:$D,Help2_FC!AE:AE)</f>
        <v>0</v>
      </c>
      <c r="AI942" s="979">
        <f>_xlfn.XLOOKUP($D942,Help2_FC!$D:$D,Help2_FC!AF:AF)</f>
        <v>0</v>
      </c>
      <c r="AJ942" s="979">
        <f>_xlfn.XLOOKUP($D942,Help2_FC!$D:$D,Help2_FC!AG:AG)</f>
        <v>0</v>
      </c>
      <c r="AK942" s="979">
        <f>_xlfn.XLOOKUP($D942,Help2_FC!$D:$D,Help2_FC!AH:AH)</f>
        <v>0</v>
      </c>
      <c r="AL942" s="979">
        <f>_xlfn.XLOOKUP($D942,Help2_FC!$D:$D,Help2_FC!AI:AI)</f>
        <v>0</v>
      </c>
      <c r="AM942" s="979">
        <f>_xlfn.XLOOKUP($D942,Help2_FC!$D:$D,Help2_FC!AJ:AJ)</f>
        <v>0</v>
      </c>
      <c r="AN942" s="979">
        <f>_xlfn.XLOOKUP($D942,Help2_FC!$D:$D,Help2_FC!AK:AK)</f>
        <v>0</v>
      </c>
    </row>
    <row r="943" spans="1:40" x14ac:dyDescent="0.2">
      <c r="A943" s="1">
        <v>45867</v>
      </c>
      <c r="B943">
        <f t="shared" si="103"/>
        <v>7</v>
      </c>
      <c r="C943">
        <f t="shared" si="104"/>
        <v>2025</v>
      </c>
      <c r="D943" s="872" t="str">
        <f t="shared" si="101"/>
        <v>07´2025</v>
      </c>
      <c r="F943" s="2">
        <f t="shared" si="102"/>
        <v>24</v>
      </c>
      <c r="G943" s="1483">
        <f t="shared" si="105"/>
        <v>3.287671232876712E-2</v>
      </c>
      <c r="H943" s="5">
        <f t="shared" si="106"/>
        <v>1</v>
      </c>
      <c r="I943" s="995">
        <f>VLOOKUP($D943,Help2!$D$26:$T$37,5)</f>
        <v>0</v>
      </c>
      <c r="J943" s="979">
        <f>VLOOKUP($D943,Help2!$D$26:$T$37,6)</f>
        <v>0</v>
      </c>
      <c r="K943" s="979">
        <f>VLOOKUP($D943,Help2!$D$26:$T$37,7)</f>
        <v>0</v>
      </c>
      <c r="L943" s="979">
        <f>VLOOKUP($D943,Help2!$D$26:$T$37,8)</f>
        <v>0</v>
      </c>
      <c r="M943" s="979">
        <f>VLOOKUP($D943,Help2!$D$26:$T$37,9)</f>
        <v>0</v>
      </c>
      <c r="N943" s="979">
        <f>VLOOKUP($D943,Help2!$D$26:$T$37,10)</f>
        <v>0</v>
      </c>
      <c r="P943" s="979">
        <f>VLOOKUP($D943,Help2!$D$2:$T$25,3)</f>
        <v>730</v>
      </c>
      <c r="Q943" s="979">
        <f t="shared" si="107"/>
        <v>744</v>
      </c>
      <c r="Y943" s="979">
        <f>_xlfn.XLOOKUP($D943,Help2_FC!$D:$D,Help2_FC!V:V)</f>
        <v>0</v>
      </c>
      <c r="Z943" s="979">
        <f>_xlfn.XLOOKUP($D943,Help2_FC!$D:$D,Help2_FC!W:W)</f>
        <v>0</v>
      </c>
      <c r="AA943" s="979">
        <f>_xlfn.XLOOKUP($D943,Help2_FC!$D:$D,Help2_FC!X:X)</f>
        <v>0</v>
      </c>
      <c r="AB943" s="979">
        <f>_xlfn.XLOOKUP($D943,Help2_FC!$D:$D,Help2_FC!Y:Y)</f>
        <v>0</v>
      </c>
      <c r="AC943" s="979">
        <f>_xlfn.XLOOKUP($D943,Help2_FC!$D:$D,Help2_FC!Z:Z)</f>
        <v>0</v>
      </c>
      <c r="AD943" s="979">
        <f>_xlfn.XLOOKUP($D943,Help2_FC!$D:$D,Help2_FC!AA:AA)</f>
        <v>0</v>
      </c>
      <c r="AE943" s="979">
        <f>_xlfn.XLOOKUP($D943,Help2_FC!$D:$D,Help2_FC!AB:AB)</f>
        <v>0</v>
      </c>
      <c r="AF943" s="979">
        <f>_xlfn.XLOOKUP($D943,Help2_FC!$D:$D,Help2_FC!AC:AC)</f>
        <v>0</v>
      </c>
      <c r="AG943" s="979">
        <f>_xlfn.XLOOKUP($D943,Help2_FC!$D:$D,Help2_FC!AD:AD)</f>
        <v>0</v>
      </c>
      <c r="AH943" s="979">
        <f>_xlfn.XLOOKUP($D943,Help2_FC!$D:$D,Help2_FC!AE:AE)</f>
        <v>0</v>
      </c>
      <c r="AI943" s="979">
        <f>_xlfn.XLOOKUP($D943,Help2_FC!$D:$D,Help2_FC!AF:AF)</f>
        <v>0</v>
      </c>
      <c r="AJ943" s="979">
        <f>_xlfn.XLOOKUP($D943,Help2_FC!$D:$D,Help2_FC!AG:AG)</f>
        <v>0</v>
      </c>
      <c r="AK943" s="979">
        <f>_xlfn.XLOOKUP($D943,Help2_FC!$D:$D,Help2_FC!AH:AH)</f>
        <v>0</v>
      </c>
      <c r="AL943" s="979">
        <f>_xlfn.XLOOKUP($D943,Help2_FC!$D:$D,Help2_FC!AI:AI)</f>
        <v>0</v>
      </c>
      <c r="AM943" s="979">
        <f>_xlfn.XLOOKUP($D943,Help2_FC!$D:$D,Help2_FC!AJ:AJ)</f>
        <v>0</v>
      </c>
      <c r="AN943" s="979">
        <f>_xlfn.XLOOKUP($D943,Help2_FC!$D:$D,Help2_FC!AK:AK)</f>
        <v>0</v>
      </c>
    </row>
    <row r="944" spans="1:40" x14ac:dyDescent="0.2">
      <c r="A944" s="1">
        <v>45868</v>
      </c>
      <c r="B944">
        <f t="shared" si="103"/>
        <v>7</v>
      </c>
      <c r="C944">
        <f t="shared" si="104"/>
        <v>2025</v>
      </c>
      <c r="D944" s="872" t="str">
        <f t="shared" si="101"/>
        <v>07´2025</v>
      </c>
      <c r="F944" s="2">
        <f t="shared" si="102"/>
        <v>24</v>
      </c>
      <c r="G944" s="1483">
        <f t="shared" si="105"/>
        <v>3.287671232876712E-2</v>
      </c>
      <c r="H944" s="5">
        <f t="shared" si="106"/>
        <v>1</v>
      </c>
      <c r="I944" s="995">
        <f>VLOOKUP($D944,Help2!$D$26:$T$37,5)</f>
        <v>0</v>
      </c>
      <c r="J944" s="979">
        <f>VLOOKUP($D944,Help2!$D$26:$T$37,6)</f>
        <v>0</v>
      </c>
      <c r="K944" s="979">
        <f>VLOOKUP($D944,Help2!$D$26:$T$37,7)</f>
        <v>0</v>
      </c>
      <c r="L944" s="979">
        <f>VLOOKUP($D944,Help2!$D$26:$T$37,8)</f>
        <v>0</v>
      </c>
      <c r="M944" s="979">
        <f>VLOOKUP($D944,Help2!$D$26:$T$37,9)</f>
        <v>0</v>
      </c>
      <c r="N944" s="979">
        <f>VLOOKUP($D944,Help2!$D$26:$T$37,10)</f>
        <v>0</v>
      </c>
      <c r="P944" s="979">
        <f>VLOOKUP($D944,Help2!$D$2:$T$25,3)</f>
        <v>730</v>
      </c>
      <c r="Q944" s="979">
        <f t="shared" si="107"/>
        <v>744</v>
      </c>
      <c r="Y944" s="979">
        <f>_xlfn.XLOOKUP($D944,Help2_FC!$D:$D,Help2_FC!V:V)</f>
        <v>0</v>
      </c>
      <c r="Z944" s="979">
        <f>_xlfn.XLOOKUP($D944,Help2_FC!$D:$D,Help2_FC!W:W)</f>
        <v>0</v>
      </c>
      <c r="AA944" s="979">
        <f>_xlfn.XLOOKUP($D944,Help2_FC!$D:$D,Help2_FC!X:X)</f>
        <v>0</v>
      </c>
      <c r="AB944" s="979">
        <f>_xlfn.XLOOKUP($D944,Help2_FC!$D:$D,Help2_FC!Y:Y)</f>
        <v>0</v>
      </c>
      <c r="AC944" s="979">
        <f>_xlfn.XLOOKUP($D944,Help2_FC!$D:$D,Help2_FC!Z:Z)</f>
        <v>0</v>
      </c>
      <c r="AD944" s="979">
        <f>_xlfn.XLOOKUP($D944,Help2_FC!$D:$D,Help2_FC!AA:AA)</f>
        <v>0</v>
      </c>
      <c r="AE944" s="979">
        <f>_xlfn.XLOOKUP($D944,Help2_FC!$D:$D,Help2_FC!AB:AB)</f>
        <v>0</v>
      </c>
      <c r="AF944" s="979">
        <f>_xlfn.XLOOKUP($D944,Help2_FC!$D:$D,Help2_FC!AC:AC)</f>
        <v>0</v>
      </c>
      <c r="AG944" s="979">
        <f>_xlfn.XLOOKUP($D944,Help2_FC!$D:$D,Help2_FC!AD:AD)</f>
        <v>0</v>
      </c>
      <c r="AH944" s="979">
        <f>_xlfn.XLOOKUP($D944,Help2_FC!$D:$D,Help2_FC!AE:AE)</f>
        <v>0</v>
      </c>
      <c r="AI944" s="979">
        <f>_xlfn.XLOOKUP($D944,Help2_FC!$D:$D,Help2_FC!AF:AF)</f>
        <v>0</v>
      </c>
      <c r="AJ944" s="979">
        <f>_xlfn.XLOOKUP($D944,Help2_FC!$D:$D,Help2_FC!AG:AG)</f>
        <v>0</v>
      </c>
      <c r="AK944" s="979">
        <f>_xlfn.XLOOKUP($D944,Help2_FC!$D:$D,Help2_FC!AH:AH)</f>
        <v>0</v>
      </c>
      <c r="AL944" s="979">
        <f>_xlfn.XLOOKUP($D944,Help2_FC!$D:$D,Help2_FC!AI:AI)</f>
        <v>0</v>
      </c>
      <c r="AM944" s="979">
        <f>_xlfn.XLOOKUP($D944,Help2_FC!$D:$D,Help2_FC!AJ:AJ)</f>
        <v>0</v>
      </c>
      <c r="AN944" s="979">
        <f>_xlfn.XLOOKUP($D944,Help2_FC!$D:$D,Help2_FC!AK:AK)</f>
        <v>0</v>
      </c>
    </row>
    <row r="945" spans="1:40" x14ac:dyDescent="0.2">
      <c r="A945" s="1">
        <v>45869</v>
      </c>
      <c r="B945">
        <f t="shared" si="103"/>
        <v>7</v>
      </c>
      <c r="C945">
        <f t="shared" si="104"/>
        <v>2025</v>
      </c>
      <c r="D945" s="872" t="str">
        <f t="shared" si="101"/>
        <v>07´2025</v>
      </c>
      <c r="F945" s="2">
        <f t="shared" si="102"/>
        <v>24</v>
      </c>
      <c r="G945" s="1483">
        <f t="shared" si="105"/>
        <v>3.287671232876712E-2</v>
      </c>
      <c r="H945" s="5">
        <f t="shared" si="106"/>
        <v>1</v>
      </c>
      <c r="I945" s="995">
        <f>VLOOKUP($D945,Help2!$D$26:$T$37,5)</f>
        <v>0</v>
      </c>
      <c r="J945" s="979">
        <f>VLOOKUP($D945,Help2!$D$26:$T$37,6)</f>
        <v>0</v>
      </c>
      <c r="K945" s="979">
        <f>VLOOKUP($D945,Help2!$D$26:$T$37,7)</f>
        <v>0</v>
      </c>
      <c r="L945" s="979">
        <f>VLOOKUP($D945,Help2!$D$26:$T$37,8)</f>
        <v>0</v>
      </c>
      <c r="M945" s="979">
        <f>VLOOKUP($D945,Help2!$D$26:$T$37,9)</f>
        <v>0</v>
      </c>
      <c r="N945" s="979">
        <f>VLOOKUP($D945,Help2!$D$26:$T$37,10)</f>
        <v>0</v>
      </c>
      <c r="P945" s="979">
        <f>VLOOKUP($D945,Help2!$D$2:$T$25,3)</f>
        <v>730</v>
      </c>
      <c r="Q945" s="979">
        <f t="shared" si="107"/>
        <v>744</v>
      </c>
      <c r="Y945" s="979">
        <f>_xlfn.XLOOKUP($D945,Help2_FC!$D:$D,Help2_FC!V:V)</f>
        <v>0</v>
      </c>
      <c r="Z945" s="979">
        <f>_xlfn.XLOOKUP($D945,Help2_FC!$D:$D,Help2_FC!W:W)</f>
        <v>0</v>
      </c>
      <c r="AA945" s="979">
        <f>_xlfn.XLOOKUP($D945,Help2_FC!$D:$D,Help2_FC!X:X)</f>
        <v>0</v>
      </c>
      <c r="AB945" s="979">
        <f>_xlfn.XLOOKUP($D945,Help2_FC!$D:$D,Help2_FC!Y:Y)</f>
        <v>0</v>
      </c>
      <c r="AC945" s="979">
        <f>_xlfn.XLOOKUP($D945,Help2_FC!$D:$D,Help2_FC!Z:Z)</f>
        <v>0</v>
      </c>
      <c r="AD945" s="979">
        <f>_xlfn.XLOOKUP($D945,Help2_FC!$D:$D,Help2_FC!AA:AA)</f>
        <v>0</v>
      </c>
      <c r="AE945" s="979">
        <f>_xlfn.XLOOKUP($D945,Help2_FC!$D:$D,Help2_FC!AB:AB)</f>
        <v>0</v>
      </c>
      <c r="AF945" s="979">
        <f>_xlfn.XLOOKUP($D945,Help2_FC!$D:$D,Help2_FC!AC:AC)</f>
        <v>0</v>
      </c>
      <c r="AG945" s="979">
        <f>_xlfn.XLOOKUP($D945,Help2_FC!$D:$D,Help2_FC!AD:AD)</f>
        <v>0</v>
      </c>
      <c r="AH945" s="979">
        <f>_xlfn.XLOOKUP($D945,Help2_FC!$D:$D,Help2_FC!AE:AE)</f>
        <v>0</v>
      </c>
      <c r="AI945" s="979">
        <f>_xlfn.XLOOKUP($D945,Help2_FC!$D:$D,Help2_FC!AF:AF)</f>
        <v>0</v>
      </c>
      <c r="AJ945" s="979">
        <f>_xlfn.XLOOKUP($D945,Help2_FC!$D:$D,Help2_FC!AG:AG)</f>
        <v>0</v>
      </c>
      <c r="AK945" s="979">
        <f>_xlfn.XLOOKUP($D945,Help2_FC!$D:$D,Help2_FC!AH:AH)</f>
        <v>0</v>
      </c>
      <c r="AL945" s="979">
        <f>_xlfn.XLOOKUP($D945,Help2_FC!$D:$D,Help2_FC!AI:AI)</f>
        <v>0</v>
      </c>
      <c r="AM945" s="979">
        <f>_xlfn.XLOOKUP($D945,Help2_FC!$D:$D,Help2_FC!AJ:AJ)</f>
        <v>0</v>
      </c>
      <c r="AN945" s="979">
        <f>_xlfn.XLOOKUP($D945,Help2_FC!$D:$D,Help2_FC!AK:AK)</f>
        <v>0</v>
      </c>
    </row>
    <row r="946" spans="1:40" x14ac:dyDescent="0.2">
      <c r="A946" s="1">
        <v>45870</v>
      </c>
      <c r="B946">
        <f t="shared" si="103"/>
        <v>8</v>
      </c>
      <c r="C946">
        <f t="shared" si="104"/>
        <v>2025</v>
      </c>
      <c r="D946" s="872" t="str">
        <f t="shared" si="101"/>
        <v>08´2025</v>
      </c>
      <c r="F946" s="2">
        <f t="shared" si="102"/>
        <v>24</v>
      </c>
      <c r="G946" s="1483">
        <f t="shared" si="105"/>
        <v>3.4686090877558098E-2</v>
      </c>
      <c r="H946" s="5">
        <f t="shared" si="106"/>
        <v>1</v>
      </c>
      <c r="I946" s="995">
        <f>VLOOKUP($D946,Help2!$D$26:$T$37,5)</f>
        <v>0</v>
      </c>
      <c r="J946" s="979">
        <f>VLOOKUP($D946,Help2!$D$26:$T$37,6)</f>
        <v>0</v>
      </c>
      <c r="K946" s="979">
        <f>VLOOKUP($D946,Help2!$D$26:$T$37,7)</f>
        <v>0</v>
      </c>
      <c r="L946" s="979">
        <f>VLOOKUP($D946,Help2!$D$26:$T$37,8)</f>
        <v>0</v>
      </c>
      <c r="M946" s="979">
        <f>VLOOKUP($D946,Help2!$D$26:$T$37,9)</f>
        <v>0</v>
      </c>
      <c r="N946" s="979">
        <f>VLOOKUP($D946,Help2!$D$26:$T$37,10)</f>
        <v>0</v>
      </c>
      <c r="P946" s="979">
        <f>VLOOKUP($D946,Help2!$D$2:$T$25,3)</f>
        <v>691.92</v>
      </c>
      <c r="Q946" s="979">
        <f t="shared" si="107"/>
        <v>744</v>
      </c>
      <c r="Y946" s="979">
        <f>_xlfn.XLOOKUP($D946,Help2_FC!$D:$D,Help2_FC!V:V)</f>
        <v>0</v>
      </c>
      <c r="Z946" s="979">
        <f>_xlfn.XLOOKUP($D946,Help2_FC!$D:$D,Help2_FC!W:W)</f>
        <v>0</v>
      </c>
      <c r="AA946" s="979">
        <f>_xlfn.XLOOKUP($D946,Help2_FC!$D:$D,Help2_FC!X:X)</f>
        <v>0</v>
      </c>
      <c r="AB946" s="979">
        <f>_xlfn.XLOOKUP($D946,Help2_FC!$D:$D,Help2_FC!Y:Y)</f>
        <v>0</v>
      </c>
      <c r="AC946" s="979">
        <f>_xlfn.XLOOKUP($D946,Help2_FC!$D:$D,Help2_FC!Z:Z)</f>
        <v>0</v>
      </c>
      <c r="AD946" s="979">
        <f>_xlfn.XLOOKUP($D946,Help2_FC!$D:$D,Help2_FC!AA:AA)</f>
        <v>0</v>
      </c>
      <c r="AE946" s="979">
        <f>_xlfn.XLOOKUP($D946,Help2_FC!$D:$D,Help2_FC!AB:AB)</f>
        <v>0</v>
      </c>
      <c r="AF946" s="979">
        <f>_xlfn.XLOOKUP($D946,Help2_FC!$D:$D,Help2_FC!AC:AC)</f>
        <v>0</v>
      </c>
      <c r="AG946" s="979">
        <f>_xlfn.XLOOKUP($D946,Help2_FC!$D:$D,Help2_FC!AD:AD)</f>
        <v>0</v>
      </c>
      <c r="AH946" s="979">
        <f>_xlfn.XLOOKUP($D946,Help2_FC!$D:$D,Help2_FC!AE:AE)</f>
        <v>0</v>
      </c>
      <c r="AI946" s="979">
        <f>_xlfn.XLOOKUP($D946,Help2_FC!$D:$D,Help2_FC!AF:AF)</f>
        <v>0</v>
      </c>
      <c r="AJ946" s="979">
        <f>_xlfn.XLOOKUP($D946,Help2_FC!$D:$D,Help2_FC!AG:AG)</f>
        <v>0</v>
      </c>
      <c r="AK946" s="979">
        <f>_xlfn.XLOOKUP($D946,Help2_FC!$D:$D,Help2_FC!AH:AH)</f>
        <v>0</v>
      </c>
      <c r="AL946" s="979">
        <f>_xlfn.XLOOKUP($D946,Help2_FC!$D:$D,Help2_FC!AI:AI)</f>
        <v>0</v>
      </c>
      <c r="AM946" s="979">
        <f>_xlfn.XLOOKUP($D946,Help2_FC!$D:$D,Help2_FC!AJ:AJ)</f>
        <v>0</v>
      </c>
      <c r="AN946" s="979">
        <f>_xlfn.XLOOKUP($D946,Help2_FC!$D:$D,Help2_FC!AK:AK)</f>
        <v>0</v>
      </c>
    </row>
    <row r="947" spans="1:40" x14ac:dyDescent="0.2">
      <c r="A947" s="1">
        <v>45871</v>
      </c>
      <c r="B947">
        <f t="shared" si="103"/>
        <v>8</v>
      </c>
      <c r="C947">
        <f t="shared" si="104"/>
        <v>2025</v>
      </c>
      <c r="D947" s="872" t="str">
        <f t="shared" si="101"/>
        <v>08´2025</v>
      </c>
      <c r="F947" s="2">
        <f t="shared" si="102"/>
        <v>24</v>
      </c>
      <c r="G947" s="1483">
        <f t="shared" si="105"/>
        <v>3.4686090877558098E-2</v>
      </c>
      <c r="H947" s="5">
        <f t="shared" si="106"/>
        <v>1</v>
      </c>
      <c r="I947" s="995">
        <f>VLOOKUP($D947,Help2!$D$26:$T$37,5)</f>
        <v>0</v>
      </c>
      <c r="J947" s="979">
        <f>VLOOKUP($D947,Help2!$D$26:$T$37,6)</f>
        <v>0</v>
      </c>
      <c r="K947" s="979">
        <f>VLOOKUP($D947,Help2!$D$26:$T$37,7)</f>
        <v>0</v>
      </c>
      <c r="L947" s="979">
        <f>VLOOKUP($D947,Help2!$D$26:$T$37,8)</f>
        <v>0</v>
      </c>
      <c r="M947" s="979">
        <f>VLOOKUP($D947,Help2!$D$26:$T$37,9)</f>
        <v>0</v>
      </c>
      <c r="N947" s="979">
        <f>VLOOKUP($D947,Help2!$D$26:$T$37,10)</f>
        <v>0</v>
      </c>
      <c r="P947" s="979">
        <f>VLOOKUP($D947,Help2!$D$2:$T$25,3)</f>
        <v>691.92</v>
      </c>
      <c r="Q947" s="979">
        <f t="shared" si="107"/>
        <v>744</v>
      </c>
      <c r="Y947" s="979">
        <f>_xlfn.XLOOKUP($D947,Help2_FC!$D:$D,Help2_FC!V:V)</f>
        <v>0</v>
      </c>
      <c r="Z947" s="979">
        <f>_xlfn.XLOOKUP($D947,Help2_FC!$D:$D,Help2_FC!W:W)</f>
        <v>0</v>
      </c>
      <c r="AA947" s="979">
        <f>_xlfn.XLOOKUP($D947,Help2_FC!$D:$D,Help2_FC!X:X)</f>
        <v>0</v>
      </c>
      <c r="AB947" s="979">
        <f>_xlfn.XLOOKUP($D947,Help2_FC!$D:$D,Help2_FC!Y:Y)</f>
        <v>0</v>
      </c>
      <c r="AC947" s="979">
        <f>_xlfn.XLOOKUP($D947,Help2_FC!$D:$D,Help2_FC!Z:Z)</f>
        <v>0</v>
      </c>
      <c r="AD947" s="979">
        <f>_xlfn.XLOOKUP($D947,Help2_FC!$D:$D,Help2_FC!AA:AA)</f>
        <v>0</v>
      </c>
      <c r="AE947" s="979">
        <f>_xlfn.XLOOKUP($D947,Help2_FC!$D:$D,Help2_FC!AB:AB)</f>
        <v>0</v>
      </c>
      <c r="AF947" s="979">
        <f>_xlfn.XLOOKUP($D947,Help2_FC!$D:$D,Help2_FC!AC:AC)</f>
        <v>0</v>
      </c>
      <c r="AG947" s="979">
        <f>_xlfn.XLOOKUP($D947,Help2_FC!$D:$D,Help2_FC!AD:AD)</f>
        <v>0</v>
      </c>
      <c r="AH947" s="979">
        <f>_xlfn.XLOOKUP($D947,Help2_FC!$D:$D,Help2_FC!AE:AE)</f>
        <v>0</v>
      </c>
      <c r="AI947" s="979">
        <f>_xlfn.XLOOKUP($D947,Help2_FC!$D:$D,Help2_FC!AF:AF)</f>
        <v>0</v>
      </c>
      <c r="AJ947" s="979">
        <f>_xlfn.XLOOKUP($D947,Help2_FC!$D:$D,Help2_FC!AG:AG)</f>
        <v>0</v>
      </c>
      <c r="AK947" s="979">
        <f>_xlfn.XLOOKUP($D947,Help2_FC!$D:$D,Help2_FC!AH:AH)</f>
        <v>0</v>
      </c>
      <c r="AL947" s="979">
        <f>_xlfn.XLOOKUP($D947,Help2_FC!$D:$D,Help2_FC!AI:AI)</f>
        <v>0</v>
      </c>
      <c r="AM947" s="979">
        <f>_xlfn.XLOOKUP($D947,Help2_FC!$D:$D,Help2_FC!AJ:AJ)</f>
        <v>0</v>
      </c>
      <c r="AN947" s="979">
        <f>_xlfn.XLOOKUP($D947,Help2_FC!$D:$D,Help2_FC!AK:AK)</f>
        <v>0</v>
      </c>
    </row>
    <row r="948" spans="1:40" x14ac:dyDescent="0.2">
      <c r="A948" s="1">
        <v>45872</v>
      </c>
      <c r="B948">
        <f t="shared" si="103"/>
        <v>8</v>
      </c>
      <c r="C948">
        <f t="shared" si="104"/>
        <v>2025</v>
      </c>
      <c r="D948" s="872" t="str">
        <f t="shared" si="101"/>
        <v>08´2025</v>
      </c>
      <c r="F948" s="2">
        <f t="shared" si="102"/>
        <v>24</v>
      </c>
      <c r="G948" s="1483">
        <f t="shared" si="105"/>
        <v>3.4686090877558098E-2</v>
      </c>
      <c r="H948" s="5">
        <f t="shared" si="106"/>
        <v>1</v>
      </c>
      <c r="I948" s="995">
        <f>VLOOKUP($D948,Help2!$D$26:$T$37,5)</f>
        <v>0</v>
      </c>
      <c r="J948" s="979">
        <f>VLOOKUP($D948,Help2!$D$26:$T$37,6)</f>
        <v>0</v>
      </c>
      <c r="K948" s="979">
        <f>VLOOKUP($D948,Help2!$D$26:$T$37,7)</f>
        <v>0</v>
      </c>
      <c r="L948" s="979">
        <f>VLOOKUP($D948,Help2!$D$26:$T$37,8)</f>
        <v>0</v>
      </c>
      <c r="M948" s="979">
        <f>VLOOKUP($D948,Help2!$D$26:$T$37,9)</f>
        <v>0</v>
      </c>
      <c r="N948" s="979">
        <f>VLOOKUP($D948,Help2!$D$26:$T$37,10)</f>
        <v>0</v>
      </c>
      <c r="P948" s="979">
        <f>VLOOKUP($D948,Help2!$D$2:$T$25,3)</f>
        <v>691.92</v>
      </c>
      <c r="Q948" s="979">
        <f t="shared" si="107"/>
        <v>744</v>
      </c>
      <c r="Y948" s="979">
        <f>_xlfn.XLOOKUP($D948,Help2_FC!$D:$D,Help2_FC!V:V)</f>
        <v>0</v>
      </c>
      <c r="Z948" s="979">
        <f>_xlfn.XLOOKUP($D948,Help2_FC!$D:$D,Help2_FC!W:W)</f>
        <v>0</v>
      </c>
      <c r="AA948" s="979">
        <f>_xlfn.XLOOKUP($D948,Help2_FC!$D:$D,Help2_FC!X:X)</f>
        <v>0</v>
      </c>
      <c r="AB948" s="979">
        <f>_xlfn.XLOOKUP($D948,Help2_FC!$D:$D,Help2_FC!Y:Y)</f>
        <v>0</v>
      </c>
      <c r="AC948" s="979">
        <f>_xlfn.XLOOKUP($D948,Help2_FC!$D:$D,Help2_FC!Z:Z)</f>
        <v>0</v>
      </c>
      <c r="AD948" s="979">
        <f>_xlfn.XLOOKUP($D948,Help2_FC!$D:$D,Help2_FC!AA:AA)</f>
        <v>0</v>
      </c>
      <c r="AE948" s="979">
        <f>_xlfn.XLOOKUP($D948,Help2_FC!$D:$D,Help2_FC!AB:AB)</f>
        <v>0</v>
      </c>
      <c r="AF948" s="979">
        <f>_xlfn.XLOOKUP($D948,Help2_FC!$D:$D,Help2_FC!AC:AC)</f>
        <v>0</v>
      </c>
      <c r="AG948" s="979">
        <f>_xlfn.XLOOKUP($D948,Help2_FC!$D:$D,Help2_FC!AD:AD)</f>
        <v>0</v>
      </c>
      <c r="AH948" s="979">
        <f>_xlfn.XLOOKUP($D948,Help2_FC!$D:$D,Help2_FC!AE:AE)</f>
        <v>0</v>
      </c>
      <c r="AI948" s="979">
        <f>_xlfn.XLOOKUP($D948,Help2_FC!$D:$D,Help2_FC!AF:AF)</f>
        <v>0</v>
      </c>
      <c r="AJ948" s="979">
        <f>_xlfn.XLOOKUP($D948,Help2_FC!$D:$D,Help2_FC!AG:AG)</f>
        <v>0</v>
      </c>
      <c r="AK948" s="979">
        <f>_xlfn.XLOOKUP($D948,Help2_FC!$D:$D,Help2_FC!AH:AH)</f>
        <v>0</v>
      </c>
      <c r="AL948" s="979">
        <f>_xlfn.XLOOKUP($D948,Help2_FC!$D:$D,Help2_FC!AI:AI)</f>
        <v>0</v>
      </c>
      <c r="AM948" s="979">
        <f>_xlfn.XLOOKUP($D948,Help2_FC!$D:$D,Help2_FC!AJ:AJ)</f>
        <v>0</v>
      </c>
      <c r="AN948" s="979">
        <f>_xlfn.XLOOKUP($D948,Help2_FC!$D:$D,Help2_FC!AK:AK)</f>
        <v>0</v>
      </c>
    </row>
    <row r="949" spans="1:40" x14ac:dyDescent="0.2">
      <c r="A949" s="1">
        <v>45873</v>
      </c>
      <c r="B949">
        <f t="shared" si="103"/>
        <v>8</v>
      </c>
      <c r="C949">
        <f t="shared" si="104"/>
        <v>2025</v>
      </c>
      <c r="D949" s="872" t="str">
        <f t="shared" si="101"/>
        <v>08´2025</v>
      </c>
      <c r="F949" s="2">
        <f t="shared" si="102"/>
        <v>24</v>
      </c>
      <c r="G949" s="1483">
        <f t="shared" si="105"/>
        <v>3.4686090877558098E-2</v>
      </c>
      <c r="H949" s="5">
        <f t="shared" si="106"/>
        <v>1</v>
      </c>
      <c r="I949" s="995">
        <f>VLOOKUP($D949,Help2!$D$26:$T$37,5)</f>
        <v>0</v>
      </c>
      <c r="J949" s="979">
        <f>VLOOKUP($D949,Help2!$D$26:$T$37,6)</f>
        <v>0</v>
      </c>
      <c r="K949" s="979">
        <f>VLOOKUP($D949,Help2!$D$26:$T$37,7)</f>
        <v>0</v>
      </c>
      <c r="L949" s="979">
        <f>VLOOKUP($D949,Help2!$D$26:$T$37,8)</f>
        <v>0</v>
      </c>
      <c r="M949" s="979">
        <f>VLOOKUP($D949,Help2!$D$26:$T$37,9)</f>
        <v>0</v>
      </c>
      <c r="N949" s="979">
        <f>VLOOKUP($D949,Help2!$D$26:$T$37,10)</f>
        <v>0</v>
      </c>
      <c r="P949" s="979">
        <f>VLOOKUP($D949,Help2!$D$2:$T$25,3)</f>
        <v>691.92</v>
      </c>
      <c r="Q949" s="979">
        <f t="shared" si="107"/>
        <v>744</v>
      </c>
      <c r="Y949" s="979">
        <f>_xlfn.XLOOKUP($D949,Help2_FC!$D:$D,Help2_FC!V:V)</f>
        <v>0</v>
      </c>
      <c r="Z949" s="979">
        <f>_xlfn.XLOOKUP($D949,Help2_FC!$D:$D,Help2_FC!W:W)</f>
        <v>0</v>
      </c>
      <c r="AA949" s="979">
        <f>_xlfn.XLOOKUP($D949,Help2_FC!$D:$D,Help2_FC!X:X)</f>
        <v>0</v>
      </c>
      <c r="AB949" s="979">
        <f>_xlfn.XLOOKUP($D949,Help2_FC!$D:$D,Help2_FC!Y:Y)</f>
        <v>0</v>
      </c>
      <c r="AC949" s="979">
        <f>_xlfn.XLOOKUP($D949,Help2_FC!$D:$D,Help2_FC!Z:Z)</f>
        <v>0</v>
      </c>
      <c r="AD949" s="979">
        <f>_xlfn.XLOOKUP($D949,Help2_FC!$D:$D,Help2_FC!AA:AA)</f>
        <v>0</v>
      </c>
      <c r="AE949" s="979">
        <f>_xlfn.XLOOKUP($D949,Help2_FC!$D:$D,Help2_FC!AB:AB)</f>
        <v>0</v>
      </c>
      <c r="AF949" s="979">
        <f>_xlfn.XLOOKUP($D949,Help2_FC!$D:$D,Help2_FC!AC:AC)</f>
        <v>0</v>
      </c>
      <c r="AG949" s="979">
        <f>_xlfn.XLOOKUP($D949,Help2_FC!$D:$D,Help2_FC!AD:AD)</f>
        <v>0</v>
      </c>
      <c r="AH949" s="979">
        <f>_xlfn.XLOOKUP($D949,Help2_FC!$D:$D,Help2_FC!AE:AE)</f>
        <v>0</v>
      </c>
      <c r="AI949" s="979">
        <f>_xlfn.XLOOKUP($D949,Help2_FC!$D:$D,Help2_FC!AF:AF)</f>
        <v>0</v>
      </c>
      <c r="AJ949" s="979">
        <f>_xlfn.XLOOKUP($D949,Help2_FC!$D:$D,Help2_FC!AG:AG)</f>
        <v>0</v>
      </c>
      <c r="AK949" s="979">
        <f>_xlfn.XLOOKUP($D949,Help2_FC!$D:$D,Help2_FC!AH:AH)</f>
        <v>0</v>
      </c>
      <c r="AL949" s="979">
        <f>_xlfn.XLOOKUP($D949,Help2_FC!$D:$D,Help2_FC!AI:AI)</f>
        <v>0</v>
      </c>
      <c r="AM949" s="979">
        <f>_xlfn.XLOOKUP($D949,Help2_FC!$D:$D,Help2_FC!AJ:AJ)</f>
        <v>0</v>
      </c>
      <c r="AN949" s="979">
        <f>_xlfn.XLOOKUP($D949,Help2_FC!$D:$D,Help2_FC!AK:AK)</f>
        <v>0</v>
      </c>
    </row>
    <row r="950" spans="1:40" x14ac:dyDescent="0.2">
      <c r="A950" s="1">
        <v>45874</v>
      </c>
      <c r="B950">
        <f t="shared" si="103"/>
        <v>8</v>
      </c>
      <c r="C950">
        <f t="shared" si="104"/>
        <v>2025</v>
      </c>
      <c r="D950" s="872" t="str">
        <f t="shared" si="101"/>
        <v>08´2025</v>
      </c>
      <c r="F950" s="2">
        <f t="shared" si="102"/>
        <v>24</v>
      </c>
      <c r="G950" s="1483">
        <f t="shared" si="105"/>
        <v>3.4686090877558098E-2</v>
      </c>
      <c r="H950" s="5">
        <f t="shared" si="106"/>
        <v>1</v>
      </c>
      <c r="I950" s="995">
        <f>VLOOKUP($D950,Help2!$D$26:$T$37,5)</f>
        <v>0</v>
      </c>
      <c r="J950" s="979">
        <f>VLOOKUP($D950,Help2!$D$26:$T$37,6)</f>
        <v>0</v>
      </c>
      <c r="K950" s="979">
        <f>VLOOKUP($D950,Help2!$D$26:$T$37,7)</f>
        <v>0</v>
      </c>
      <c r="L950" s="979">
        <f>VLOOKUP($D950,Help2!$D$26:$T$37,8)</f>
        <v>0</v>
      </c>
      <c r="M950" s="979">
        <f>VLOOKUP($D950,Help2!$D$26:$T$37,9)</f>
        <v>0</v>
      </c>
      <c r="N950" s="979">
        <f>VLOOKUP($D950,Help2!$D$26:$T$37,10)</f>
        <v>0</v>
      </c>
      <c r="P950" s="979">
        <f>VLOOKUP($D950,Help2!$D$2:$T$25,3)</f>
        <v>691.92</v>
      </c>
      <c r="Q950" s="979">
        <f t="shared" si="107"/>
        <v>744</v>
      </c>
      <c r="Y950" s="979">
        <f>_xlfn.XLOOKUP($D950,Help2_FC!$D:$D,Help2_FC!V:V)</f>
        <v>0</v>
      </c>
      <c r="Z950" s="979">
        <f>_xlfn.XLOOKUP($D950,Help2_FC!$D:$D,Help2_FC!W:W)</f>
        <v>0</v>
      </c>
      <c r="AA950" s="979">
        <f>_xlfn.XLOOKUP($D950,Help2_FC!$D:$D,Help2_FC!X:X)</f>
        <v>0</v>
      </c>
      <c r="AB950" s="979">
        <f>_xlfn.XLOOKUP($D950,Help2_FC!$D:$D,Help2_FC!Y:Y)</f>
        <v>0</v>
      </c>
      <c r="AC950" s="979">
        <f>_xlfn.XLOOKUP($D950,Help2_FC!$D:$D,Help2_FC!Z:Z)</f>
        <v>0</v>
      </c>
      <c r="AD950" s="979">
        <f>_xlfn.XLOOKUP($D950,Help2_FC!$D:$D,Help2_FC!AA:AA)</f>
        <v>0</v>
      </c>
      <c r="AE950" s="979">
        <f>_xlfn.XLOOKUP($D950,Help2_FC!$D:$D,Help2_FC!AB:AB)</f>
        <v>0</v>
      </c>
      <c r="AF950" s="979">
        <f>_xlfn.XLOOKUP($D950,Help2_FC!$D:$D,Help2_FC!AC:AC)</f>
        <v>0</v>
      </c>
      <c r="AG950" s="979">
        <f>_xlfn.XLOOKUP($D950,Help2_FC!$D:$D,Help2_FC!AD:AD)</f>
        <v>0</v>
      </c>
      <c r="AH950" s="979">
        <f>_xlfn.XLOOKUP($D950,Help2_FC!$D:$D,Help2_FC!AE:AE)</f>
        <v>0</v>
      </c>
      <c r="AI950" s="979">
        <f>_xlfn.XLOOKUP($D950,Help2_FC!$D:$D,Help2_FC!AF:AF)</f>
        <v>0</v>
      </c>
      <c r="AJ950" s="979">
        <f>_xlfn.XLOOKUP($D950,Help2_FC!$D:$D,Help2_FC!AG:AG)</f>
        <v>0</v>
      </c>
      <c r="AK950" s="979">
        <f>_xlfn.XLOOKUP($D950,Help2_FC!$D:$D,Help2_FC!AH:AH)</f>
        <v>0</v>
      </c>
      <c r="AL950" s="979">
        <f>_xlfn.XLOOKUP($D950,Help2_FC!$D:$D,Help2_FC!AI:AI)</f>
        <v>0</v>
      </c>
      <c r="AM950" s="979">
        <f>_xlfn.XLOOKUP($D950,Help2_FC!$D:$D,Help2_FC!AJ:AJ)</f>
        <v>0</v>
      </c>
      <c r="AN950" s="979">
        <f>_xlfn.XLOOKUP($D950,Help2_FC!$D:$D,Help2_FC!AK:AK)</f>
        <v>0</v>
      </c>
    </row>
    <row r="951" spans="1:40" x14ac:dyDescent="0.2">
      <c r="A951" s="1">
        <v>45875</v>
      </c>
      <c r="B951">
        <f t="shared" si="103"/>
        <v>8</v>
      </c>
      <c r="C951">
        <f t="shared" si="104"/>
        <v>2025</v>
      </c>
      <c r="D951" s="872" t="str">
        <f t="shared" si="101"/>
        <v>08´2025</v>
      </c>
      <c r="F951" s="2">
        <f t="shared" si="102"/>
        <v>24</v>
      </c>
      <c r="G951" s="1483">
        <f t="shared" si="105"/>
        <v>3.4686090877558098E-2</v>
      </c>
      <c r="H951" s="5">
        <f t="shared" si="106"/>
        <v>1</v>
      </c>
      <c r="I951" s="995">
        <f>VLOOKUP($D951,Help2!$D$26:$T$37,5)</f>
        <v>0</v>
      </c>
      <c r="J951" s="979">
        <f>VLOOKUP($D951,Help2!$D$26:$T$37,6)</f>
        <v>0</v>
      </c>
      <c r="K951" s="979">
        <f>VLOOKUP($D951,Help2!$D$26:$T$37,7)</f>
        <v>0</v>
      </c>
      <c r="L951" s="979">
        <f>VLOOKUP($D951,Help2!$D$26:$T$37,8)</f>
        <v>0</v>
      </c>
      <c r="M951" s="979">
        <f>VLOOKUP($D951,Help2!$D$26:$T$37,9)</f>
        <v>0</v>
      </c>
      <c r="N951" s="979">
        <f>VLOOKUP($D951,Help2!$D$26:$T$37,10)</f>
        <v>0</v>
      </c>
      <c r="P951" s="979">
        <f>VLOOKUP($D951,Help2!$D$2:$T$25,3)</f>
        <v>691.92</v>
      </c>
      <c r="Q951" s="979">
        <f t="shared" si="107"/>
        <v>744</v>
      </c>
      <c r="Y951" s="979">
        <f>_xlfn.XLOOKUP($D951,Help2_FC!$D:$D,Help2_FC!V:V)</f>
        <v>0</v>
      </c>
      <c r="Z951" s="979">
        <f>_xlfn.XLOOKUP($D951,Help2_FC!$D:$D,Help2_FC!W:W)</f>
        <v>0</v>
      </c>
      <c r="AA951" s="979">
        <f>_xlfn.XLOOKUP($D951,Help2_FC!$D:$D,Help2_FC!X:X)</f>
        <v>0</v>
      </c>
      <c r="AB951" s="979">
        <f>_xlfn.XLOOKUP($D951,Help2_FC!$D:$D,Help2_FC!Y:Y)</f>
        <v>0</v>
      </c>
      <c r="AC951" s="979">
        <f>_xlfn.XLOOKUP($D951,Help2_FC!$D:$D,Help2_FC!Z:Z)</f>
        <v>0</v>
      </c>
      <c r="AD951" s="979">
        <f>_xlfn.XLOOKUP($D951,Help2_FC!$D:$D,Help2_FC!AA:AA)</f>
        <v>0</v>
      </c>
      <c r="AE951" s="979">
        <f>_xlfn.XLOOKUP($D951,Help2_FC!$D:$D,Help2_FC!AB:AB)</f>
        <v>0</v>
      </c>
      <c r="AF951" s="979">
        <f>_xlfn.XLOOKUP($D951,Help2_FC!$D:$D,Help2_FC!AC:AC)</f>
        <v>0</v>
      </c>
      <c r="AG951" s="979">
        <f>_xlfn.XLOOKUP($D951,Help2_FC!$D:$D,Help2_FC!AD:AD)</f>
        <v>0</v>
      </c>
      <c r="AH951" s="979">
        <f>_xlfn.XLOOKUP($D951,Help2_FC!$D:$D,Help2_FC!AE:AE)</f>
        <v>0</v>
      </c>
      <c r="AI951" s="979">
        <f>_xlfn.XLOOKUP($D951,Help2_FC!$D:$D,Help2_FC!AF:AF)</f>
        <v>0</v>
      </c>
      <c r="AJ951" s="979">
        <f>_xlfn.XLOOKUP($D951,Help2_FC!$D:$D,Help2_FC!AG:AG)</f>
        <v>0</v>
      </c>
      <c r="AK951" s="979">
        <f>_xlfn.XLOOKUP($D951,Help2_FC!$D:$D,Help2_FC!AH:AH)</f>
        <v>0</v>
      </c>
      <c r="AL951" s="979">
        <f>_xlfn.XLOOKUP($D951,Help2_FC!$D:$D,Help2_FC!AI:AI)</f>
        <v>0</v>
      </c>
      <c r="AM951" s="979">
        <f>_xlfn.XLOOKUP($D951,Help2_FC!$D:$D,Help2_FC!AJ:AJ)</f>
        <v>0</v>
      </c>
      <c r="AN951" s="979">
        <f>_xlfn.XLOOKUP($D951,Help2_FC!$D:$D,Help2_FC!AK:AK)</f>
        <v>0</v>
      </c>
    </row>
    <row r="952" spans="1:40" x14ac:dyDescent="0.2">
      <c r="A952" s="1">
        <v>45876</v>
      </c>
      <c r="B952">
        <f t="shared" si="103"/>
        <v>8</v>
      </c>
      <c r="C952">
        <f t="shared" si="104"/>
        <v>2025</v>
      </c>
      <c r="D952" s="872" t="str">
        <f t="shared" si="101"/>
        <v>08´2025</v>
      </c>
      <c r="F952" s="2">
        <f t="shared" si="102"/>
        <v>24</v>
      </c>
      <c r="G952" s="1483">
        <f t="shared" si="105"/>
        <v>3.4686090877558098E-2</v>
      </c>
      <c r="H952" s="5">
        <f t="shared" si="106"/>
        <v>1</v>
      </c>
      <c r="I952" s="995">
        <f>VLOOKUP($D952,Help2!$D$26:$T$37,5)</f>
        <v>0</v>
      </c>
      <c r="J952" s="979">
        <f>VLOOKUP($D952,Help2!$D$26:$T$37,6)</f>
        <v>0</v>
      </c>
      <c r="K952" s="979">
        <f>VLOOKUP($D952,Help2!$D$26:$T$37,7)</f>
        <v>0</v>
      </c>
      <c r="L952" s="979">
        <f>VLOOKUP($D952,Help2!$D$26:$T$37,8)</f>
        <v>0</v>
      </c>
      <c r="M952" s="979">
        <f>VLOOKUP($D952,Help2!$D$26:$T$37,9)</f>
        <v>0</v>
      </c>
      <c r="N952" s="979">
        <f>VLOOKUP($D952,Help2!$D$26:$T$37,10)</f>
        <v>0</v>
      </c>
      <c r="P952" s="979">
        <f>VLOOKUP($D952,Help2!$D$2:$T$25,3)</f>
        <v>691.92</v>
      </c>
      <c r="Q952" s="979">
        <f t="shared" si="107"/>
        <v>744</v>
      </c>
      <c r="Y952" s="979">
        <f>_xlfn.XLOOKUP($D952,Help2_FC!$D:$D,Help2_FC!V:V)</f>
        <v>0</v>
      </c>
      <c r="Z952" s="979">
        <f>_xlfn.XLOOKUP($D952,Help2_FC!$D:$D,Help2_FC!W:W)</f>
        <v>0</v>
      </c>
      <c r="AA952" s="979">
        <f>_xlfn.XLOOKUP($D952,Help2_FC!$D:$D,Help2_FC!X:X)</f>
        <v>0</v>
      </c>
      <c r="AB952" s="979">
        <f>_xlfn.XLOOKUP($D952,Help2_FC!$D:$D,Help2_FC!Y:Y)</f>
        <v>0</v>
      </c>
      <c r="AC952" s="979">
        <f>_xlfn.XLOOKUP($D952,Help2_FC!$D:$D,Help2_FC!Z:Z)</f>
        <v>0</v>
      </c>
      <c r="AD952" s="979">
        <f>_xlfn.XLOOKUP($D952,Help2_FC!$D:$D,Help2_FC!AA:AA)</f>
        <v>0</v>
      </c>
      <c r="AE952" s="979">
        <f>_xlfn.XLOOKUP($D952,Help2_FC!$D:$D,Help2_FC!AB:AB)</f>
        <v>0</v>
      </c>
      <c r="AF952" s="979">
        <f>_xlfn.XLOOKUP($D952,Help2_FC!$D:$D,Help2_FC!AC:AC)</f>
        <v>0</v>
      </c>
      <c r="AG952" s="979">
        <f>_xlfn.XLOOKUP($D952,Help2_FC!$D:$D,Help2_FC!AD:AD)</f>
        <v>0</v>
      </c>
      <c r="AH952" s="979">
        <f>_xlfn.XLOOKUP($D952,Help2_FC!$D:$D,Help2_FC!AE:AE)</f>
        <v>0</v>
      </c>
      <c r="AI952" s="979">
        <f>_xlfn.XLOOKUP($D952,Help2_FC!$D:$D,Help2_FC!AF:AF)</f>
        <v>0</v>
      </c>
      <c r="AJ952" s="979">
        <f>_xlfn.XLOOKUP($D952,Help2_FC!$D:$D,Help2_FC!AG:AG)</f>
        <v>0</v>
      </c>
      <c r="AK952" s="979">
        <f>_xlfn.XLOOKUP($D952,Help2_FC!$D:$D,Help2_FC!AH:AH)</f>
        <v>0</v>
      </c>
      <c r="AL952" s="979">
        <f>_xlfn.XLOOKUP($D952,Help2_FC!$D:$D,Help2_FC!AI:AI)</f>
        <v>0</v>
      </c>
      <c r="AM952" s="979">
        <f>_xlfn.XLOOKUP($D952,Help2_FC!$D:$D,Help2_FC!AJ:AJ)</f>
        <v>0</v>
      </c>
      <c r="AN952" s="979">
        <f>_xlfn.XLOOKUP($D952,Help2_FC!$D:$D,Help2_FC!AK:AK)</f>
        <v>0</v>
      </c>
    </row>
    <row r="953" spans="1:40" x14ac:dyDescent="0.2">
      <c r="A953" s="1">
        <v>45877</v>
      </c>
      <c r="B953">
        <f t="shared" si="103"/>
        <v>8</v>
      </c>
      <c r="C953">
        <f t="shared" si="104"/>
        <v>2025</v>
      </c>
      <c r="D953" s="872" t="str">
        <f t="shared" si="101"/>
        <v>08´2025</v>
      </c>
      <c r="F953" s="2">
        <f t="shared" si="102"/>
        <v>24</v>
      </c>
      <c r="G953" s="1483">
        <f t="shared" si="105"/>
        <v>3.4686090877558098E-2</v>
      </c>
      <c r="H953" s="5">
        <f t="shared" si="106"/>
        <v>1</v>
      </c>
      <c r="I953" s="995">
        <f>VLOOKUP($D953,Help2!$D$26:$T$37,5)</f>
        <v>0</v>
      </c>
      <c r="J953" s="979">
        <f>VLOOKUP($D953,Help2!$D$26:$T$37,6)</f>
        <v>0</v>
      </c>
      <c r="K953" s="979">
        <f>VLOOKUP($D953,Help2!$D$26:$T$37,7)</f>
        <v>0</v>
      </c>
      <c r="L953" s="979">
        <f>VLOOKUP($D953,Help2!$D$26:$T$37,8)</f>
        <v>0</v>
      </c>
      <c r="M953" s="979">
        <f>VLOOKUP($D953,Help2!$D$26:$T$37,9)</f>
        <v>0</v>
      </c>
      <c r="N953" s="979">
        <f>VLOOKUP($D953,Help2!$D$26:$T$37,10)</f>
        <v>0</v>
      </c>
      <c r="P953" s="979">
        <f>VLOOKUP($D953,Help2!$D$2:$T$25,3)</f>
        <v>691.92</v>
      </c>
      <c r="Q953" s="979">
        <f t="shared" si="107"/>
        <v>744</v>
      </c>
      <c r="Y953" s="979">
        <f>_xlfn.XLOOKUP($D953,Help2_FC!$D:$D,Help2_FC!V:V)</f>
        <v>0</v>
      </c>
      <c r="Z953" s="979">
        <f>_xlfn.XLOOKUP($D953,Help2_FC!$D:$D,Help2_FC!W:W)</f>
        <v>0</v>
      </c>
      <c r="AA953" s="979">
        <f>_xlfn.XLOOKUP($D953,Help2_FC!$D:$D,Help2_FC!X:X)</f>
        <v>0</v>
      </c>
      <c r="AB953" s="979">
        <f>_xlfn.XLOOKUP($D953,Help2_FC!$D:$D,Help2_FC!Y:Y)</f>
        <v>0</v>
      </c>
      <c r="AC953" s="979">
        <f>_xlfn.XLOOKUP($D953,Help2_FC!$D:$D,Help2_FC!Z:Z)</f>
        <v>0</v>
      </c>
      <c r="AD953" s="979">
        <f>_xlfn.XLOOKUP($D953,Help2_FC!$D:$D,Help2_FC!AA:AA)</f>
        <v>0</v>
      </c>
      <c r="AE953" s="979">
        <f>_xlfn.XLOOKUP($D953,Help2_FC!$D:$D,Help2_FC!AB:AB)</f>
        <v>0</v>
      </c>
      <c r="AF953" s="979">
        <f>_xlfn.XLOOKUP($D953,Help2_FC!$D:$D,Help2_FC!AC:AC)</f>
        <v>0</v>
      </c>
      <c r="AG953" s="979">
        <f>_xlfn.XLOOKUP($D953,Help2_FC!$D:$D,Help2_FC!AD:AD)</f>
        <v>0</v>
      </c>
      <c r="AH953" s="979">
        <f>_xlfn.XLOOKUP($D953,Help2_FC!$D:$D,Help2_FC!AE:AE)</f>
        <v>0</v>
      </c>
      <c r="AI953" s="979">
        <f>_xlfn.XLOOKUP($D953,Help2_FC!$D:$D,Help2_FC!AF:AF)</f>
        <v>0</v>
      </c>
      <c r="AJ953" s="979">
        <f>_xlfn.XLOOKUP($D953,Help2_FC!$D:$D,Help2_FC!AG:AG)</f>
        <v>0</v>
      </c>
      <c r="AK953" s="979">
        <f>_xlfn.XLOOKUP($D953,Help2_FC!$D:$D,Help2_FC!AH:AH)</f>
        <v>0</v>
      </c>
      <c r="AL953" s="979">
        <f>_xlfn.XLOOKUP($D953,Help2_FC!$D:$D,Help2_FC!AI:AI)</f>
        <v>0</v>
      </c>
      <c r="AM953" s="979">
        <f>_xlfn.XLOOKUP($D953,Help2_FC!$D:$D,Help2_FC!AJ:AJ)</f>
        <v>0</v>
      </c>
      <c r="AN953" s="979">
        <f>_xlfn.XLOOKUP($D953,Help2_FC!$D:$D,Help2_FC!AK:AK)</f>
        <v>0</v>
      </c>
    </row>
    <row r="954" spans="1:40" x14ac:dyDescent="0.2">
      <c r="A954" s="1">
        <v>45878</v>
      </c>
      <c r="B954">
        <f t="shared" si="103"/>
        <v>8</v>
      </c>
      <c r="C954">
        <f t="shared" si="104"/>
        <v>2025</v>
      </c>
      <c r="D954" s="872" t="str">
        <f t="shared" si="101"/>
        <v>08´2025</v>
      </c>
      <c r="F954" s="2">
        <f t="shared" si="102"/>
        <v>24</v>
      </c>
      <c r="G954" s="1483">
        <f t="shared" si="105"/>
        <v>3.4686090877558098E-2</v>
      </c>
      <c r="H954" s="5">
        <f t="shared" si="106"/>
        <v>1</v>
      </c>
      <c r="I954" s="995">
        <f>VLOOKUP($D954,Help2!$D$26:$T$37,5)</f>
        <v>0</v>
      </c>
      <c r="J954" s="979">
        <f>VLOOKUP($D954,Help2!$D$26:$T$37,6)</f>
        <v>0</v>
      </c>
      <c r="K954" s="979">
        <f>VLOOKUP($D954,Help2!$D$26:$T$37,7)</f>
        <v>0</v>
      </c>
      <c r="L954" s="979">
        <f>VLOOKUP($D954,Help2!$D$26:$T$37,8)</f>
        <v>0</v>
      </c>
      <c r="M954" s="979">
        <f>VLOOKUP($D954,Help2!$D$26:$T$37,9)</f>
        <v>0</v>
      </c>
      <c r="N954" s="979">
        <f>VLOOKUP($D954,Help2!$D$26:$T$37,10)</f>
        <v>0</v>
      </c>
      <c r="P954" s="979">
        <f>VLOOKUP($D954,Help2!$D$2:$T$25,3)</f>
        <v>691.92</v>
      </c>
      <c r="Q954" s="979">
        <f t="shared" si="107"/>
        <v>744</v>
      </c>
      <c r="Y954" s="979">
        <f>_xlfn.XLOOKUP($D954,Help2_FC!$D:$D,Help2_FC!V:V)</f>
        <v>0</v>
      </c>
      <c r="Z954" s="979">
        <f>_xlfn.XLOOKUP($D954,Help2_FC!$D:$D,Help2_FC!W:W)</f>
        <v>0</v>
      </c>
      <c r="AA954" s="979">
        <f>_xlfn.XLOOKUP($D954,Help2_FC!$D:$D,Help2_FC!X:X)</f>
        <v>0</v>
      </c>
      <c r="AB954" s="979">
        <f>_xlfn.XLOOKUP($D954,Help2_FC!$D:$D,Help2_FC!Y:Y)</f>
        <v>0</v>
      </c>
      <c r="AC954" s="979">
        <f>_xlfn.XLOOKUP($D954,Help2_FC!$D:$D,Help2_FC!Z:Z)</f>
        <v>0</v>
      </c>
      <c r="AD954" s="979">
        <f>_xlfn.XLOOKUP($D954,Help2_FC!$D:$D,Help2_FC!AA:AA)</f>
        <v>0</v>
      </c>
      <c r="AE954" s="979">
        <f>_xlfn.XLOOKUP($D954,Help2_FC!$D:$D,Help2_FC!AB:AB)</f>
        <v>0</v>
      </c>
      <c r="AF954" s="979">
        <f>_xlfn.XLOOKUP($D954,Help2_FC!$D:$D,Help2_FC!AC:AC)</f>
        <v>0</v>
      </c>
      <c r="AG954" s="979">
        <f>_xlfn.XLOOKUP($D954,Help2_FC!$D:$D,Help2_FC!AD:AD)</f>
        <v>0</v>
      </c>
      <c r="AH954" s="979">
        <f>_xlfn.XLOOKUP($D954,Help2_FC!$D:$D,Help2_FC!AE:AE)</f>
        <v>0</v>
      </c>
      <c r="AI954" s="979">
        <f>_xlfn.XLOOKUP($D954,Help2_FC!$D:$D,Help2_FC!AF:AF)</f>
        <v>0</v>
      </c>
      <c r="AJ954" s="979">
        <f>_xlfn.XLOOKUP($D954,Help2_FC!$D:$D,Help2_FC!AG:AG)</f>
        <v>0</v>
      </c>
      <c r="AK954" s="979">
        <f>_xlfn.XLOOKUP($D954,Help2_FC!$D:$D,Help2_FC!AH:AH)</f>
        <v>0</v>
      </c>
      <c r="AL954" s="979">
        <f>_xlfn.XLOOKUP($D954,Help2_FC!$D:$D,Help2_FC!AI:AI)</f>
        <v>0</v>
      </c>
      <c r="AM954" s="979">
        <f>_xlfn.XLOOKUP($D954,Help2_FC!$D:$D,Help2_FC!AJ:AJ)</f>
        <v>0</v>
      </c>
      <c r="AN954" s="979">
        <f>_xlfn.XLOOKUP($D954,Help2_FC!$D:$D,Help2_FC!AK:AK)</f>
        <v>0</v>
      </c>
    </row>
    <row r="955" spans="1:40" x14ac:dyDescent="0.2">
      <c r="A955" s="1">
        <v>45879</v>
      </c>
      <c r="B955">
        <f t="shared" si="103"/>
        <v>8</v>
      </c>
      <c r="C955">
        <f t="shared" si="104"/>
        <v>2025</v>
      </c>
      <c r="D955" s="872" t="str">
        <f t="shared" si="101"/>
        <v>08´2025</v>
      </c>
      <c r="F955" s="2">
        <f t="shared" si="102"/>
        <v>24</v>
      </c>
      <c r="G955" s="1483">
        <f t="shared" si="105"/>
        <v>3.4686090877558098E-2</v>
      </c>
      <c r="H955" s="5">
        <f t="shared" si="106"/>
        <v>1</v>
      </c>
      <c r="I955" s="995">
        <f>VLOOKUP($D955,Help2!$D$26:$T$37,5)</f>
        <v>0</v>
      </c>
      <c r="J955" s="979">
        <f>VLOOKUP($D955,Help2!$D$26:$T$37,6)</f>
        <v>0</v>
      </c>
      <c r="K955" s="979">
        <f>VLOOKUP($D955,Help2!$D$26:$T$37,7)</f>
        <v>0</v>
      </c>
      <c r="L955" s="979">
        <f>VLOOKUP($D955,Help2!$D$26:$T$37,8)</f>
        <v>0</v>
      </c>
      <c r="M955" s="979">
        <f>VLOOKUP($D955,Help2!$D$26:$T$37,9)</f>
        <v>0</v>
      </c>
      <c r="N955" s="979">
        <f>VLOOKUP($D955,Help2!$D$26:$T$37,10)</f>
        <v>0</v>
      </c>
      <c r="P955" s="979">
        <f>VLOOKUP($D955,Help2!$D$2:$T$25,3)</f>
        <v>691.92</v>
      </c>
      <c r="Q955" s="979">
        <f t="shared" si="107"/>
        <v>744</v>
      </c>
      <c r="Y955" s="979">
        <f>_xlfn.XLOOKUP($D955,Help2_FC!$D:$D,Help2_FC!V:V)</f>
        <v>0</v>
      </c>
      <c r="Z955" s="979">
        <f>_xlfn.XLOOKUP($D955,Help2_FC!$D:$D,Help2_FC!W:W)</f>
        <v>0</v>
      </c>
      <c r="AA955" s="979">
        <f>_xlfn.XLOOKUP($D955,Help2_FC!$D:$D,Help2_FC!X:X)</f>
        <v>0</v>
      </c>
      <c r="AB955" s="979">
        <f>_xlfn.XLOOKUP($D955,Help2_FC!$D:$D,Help2_FC!Y:Y)</f>
        <v>0</v>
      </c>
      <c r="AC955" s="979">
        <f>_xlfn.XLOOKUP($D955,Help2_FC!$D:$D,Help2_FC!Z:Z)</f>
        <v>0</v>
      </c>
      <c r="AD955" s="979">
        <f>_xlfn.XLOOKUP($D955,Help2_FC!$D:$D,Help2_FC!AA:AA)</f>
        <v>0</v>
      </c>
      <c r="AE955" s="979">
        <f>_xlfn.XLOOKUP($D955,Help2_FC!$D:$D,Help2_FC!AB:AB)</f>
        <v>0</v>
      </c>
      <c r="AF955" s="979">
        <f>_xlfn.XLOOKUP($D955,Help2_FC!$D:$D,Help2_FC!AC:AC)</f>
        <v>0</v>
      </c>
      <c r="AG955" s="979">
        <f>_xlfn.XLOOKUP($D955,Help2_FC!$D:$D,Help2_FC!AD:AD)</f>
        <v>0</v>
      </c>
      <c r="AH955" s="979">
        <f>_xlfn.XLOOKUP($D955,Help2_FC!$D:$D,Help2_FC!AE:AE)</f>
        <v>0</v>
      </c>
      <c r="AI955" s="979">
        <f>_xlfn.XLOOKUP($D955,Help2_FC!$D:$D,Help2_FC!AF:AF)</f>
        <v>0</v>
      </c>
      <c r="AJ955" s="979">
        <f>_xlfn.XLOOKUP($D955,Help2_FC!$D:$D,Help2_FC!AG:AG)</f>
        <v>0</v>
      </c>
      <c r="AK955" s="979">
        <f>_xlfn.XLOOKUP($D955,Help2_FC!$D:$D,Help2_FC!AH:AH)</f>
        <v>0</v>
      </c>
      <c r="AL955" s="979">
        <f>_xlfn.XLOOKUP($D955,Help2_FC!$D:$D,Help2_FC!AI:AI)</f>
        <v>0</v>
      </c>
      <c r="AM955" s="979">
        <f>_xlfn.XLOOKUP($D955,Help2_FC!$D:$D,Help2_FC!AJ:AJ)</f>
        <v>0</v>
      </c>
      <c r="AN955" s="979">
        <f>_xlfn.XLOOKUP($D955,Help2_FC!$D:$D,Help2_FC!AK:AK)</f>
        <v>0</v>
      </c>
    </row>
    <row r="956" spans="1:40" x14ac:dyDescent="0.2">
      <c r="A956" s="1">
        <v>45880</v>
      </c>
      <c r="B956">
        <f t="shared" si="103"/>
        <v>8</v>
      </c>
      <c r="C956">
        <f t="shared" si="104"/>
        <v>2025</v>
      </c>
      <c r="D956" s="872" t="str">
        <f t="shared" si="101"/>
        <v>08´2025</v>
      </c>
      <c r="F956" s="2">
        <f t="shared" si="102"/>
        <v>24</v>
      </c>
      <c r="G956" s="1483">
        <f t="shared" si="105"/>
        <v>3.4686090877558098E-2</v>
      </c>
      <c r="H956" s="5">
        <f t="shared" si="106"/>
        <v>1</v>
      </c>
      <c r="I956" s="995">
        <f>VLOOKUP($D956,Help2!$D$26:$T$37,5)</f>
        <v>0</v>
      </c>
      <c r="J956" s="979">
        <f>VLOOKUP($D956,Help2!$D$26:$T$37,6)</f>
        <v>0</v>
      </c>
      <c r="K956" s="979">
        <f>VLOOKUP($D956,Help2!$D$26:$T$37,7)</f>
        <v>0</v>
      </c>
      <c r="L956" s="979">
        <f>VLOOKUP($D956,Help2!$D$26:$T$37,8)</f>
        <v>0</v>
      </c>
      <c r="M956" s="979">
        <f>VLOOKUP($D956,Help2!$D$26:$T$37,9)</f>
        <v>0</v>
      </c>
      <c r="N956" s="979">
        <f>VLOOKUP($D956,Help2!$D$26:$T$37,10)</f>
        <v>0</v>
      </c>
      <c r="P956" s="979">
        <f>VLOOKUP($D956,Help2!$D$2:$T$25,3)</f>
        <v>691.92</v>
      </c>
      <c r="Q956" s="979">
        <f t="shared" si="107"/>
        <v>744</v>
      </c>
      <c r="Y956" s="979">
        <f>_xlfn.XLOOKUP($D956,Help2_FC!$D:$D,Help2_FC!V:V)</f>
        <v>0</v>
      </c>
      <c r="Z956" s="979">
        <f>_xlfn.XLOOKUP($D956,Help2_FC!$D:$D,Help2_FC!W:W)</f>
        <v>0</v>
      </c>
      <c r="AA956" s="979">
        <f>_xlfn.XLOOKUP($D956,Help2_FC!$D:$D,Help2_FC!X:X)</f>
        <v>0</v>
      </c>
      <c r="AB956" s="979">
        <f>_xlfn.XLOOKUP($D956,Help2_FC!$D:$D,Help2_FC!Y:Y)</f>
        <v>0</v>
      </c>
      <c r="AC956" s="979">
        <f>_xlfn.XLOOKUP($D956,Help2_FC!$D:$D,Help2_FC!Z:Z)</f>
        <v>0</v>
      </c>
      <c r="AD956" s="979">
        <f>_xlfn.XLOOKUP($D956,Help2_FC!$D:$D,Help2_FC!AA:AA)</f>
        <v>0</v>
      </c>
      <c r="AE956" s="979">
        <f>_xlfn.XLOOKUP($D956,Help2_FC!$D:$D,Help2_FC!AB:AB)</f>
        <v>0</v>
      </c>
      <c r="AF956" s="979">
        <f>_xlfn.XLOOKUP($D956,Help2_FC!$D:$D,Help2_FC!AC:AC)</f>
        <v>0</v>
      </c>
      <c r="AG956" s="979">
        <f>_xlfn.XLOOKUP($D956,Help2_FC!$D:$D,Help2_FC!AD:AD)</f>
        <v>0</v>
      </c>
      <c r="AH956" s="979">
        <f>_xlfn.XLOOKUP($D956,Help2_FC!$D:$D,Help2_FC!AE:AE)</f>
        <v>0</v>
      </c>
      <c r="AI956" s="979">
        <f>_xlfn.XLOOKUP($D956,Help2_FC!$D:$D,Help2_FC!AF:AF)</f>
        <v>0</v>
      </c>
      <c r="AJ956" s="979">
        <f>_xlfn.XLOOKUP($D956,Help2_FC!$D:$D,Help2_FC!AG:AG)</f>
        <v>0</v>
      </c>
      <c r="AK956" s="979">
        <f>_xlfn.XLOOKUP($D956,Help2_FC!$D:$D,Help2_FC!AH:AH)</f>
        <v>0</v>
      </c>
      <c r="AL956" s="979">
        <f>_xlfn.XLOOKUP($D956,Help2_FC!$D:$D,Help2_FC!AI:AI)</f>
        <v>0</v>
      </c>
      <c r="AM956" s="979">
        <f>_xlfn.XLOOKUP($D956,Help2_FC!$D:$D,Help2_FC!AJ:AJ)</f>
        <v>0</v>
      </c>
      <c r="AN956" s="979">
        <f>_xlfn.XLOOKUP($D956,Help2_FC!$D:$D,Help2_FC!AK:AK)</f>
        <v>0</v>
      </c>
    </row>
    <row r="957" spans="1:40" x14ac:dyDescent="0.2">
      <c r="A957" s="1">
        <v>45881</v>
      </c>
      <c r="B957">
        <f t="shared" si="103"/>
        <v>8</v>
      </c>
      <c r="C957">
        <f t="shared" si="104"/>
        <v>2025</v>
      </c>
      <c r="D957" s="872" t="str">
        <f t="shared" si="101"/>
        <v>08´2025</v>
      </c>
      <c r="F957" s="2">
        <f t="shared" si="102"/>
        <v>24</v>
      </c>
      <c r="G957" s="1483">
        <f t="shared" si="105"/>
        <v>3.4686090877558098E-2</v>
      </c>
      <c r="H957" s="5">
        <f t="shared" si="106"/>
        <v>1</v>
      </c>
      <c r="I957" s="995">
        <f>VLOOKUP($D957,Help2!$D$26:$T$37,5)</f>
        <v>0</v>
      </c>
      <c r="J957" s="979">
        <f>VLOOKUP($D957,Help2!$D$26:$T$37,6)</f>
        <v>0</v>
      </c>
      <c r="K957" s="979">
        <f>VLOOKUP($D957,Help2!$D$26:$T$37,7)</f>
        <v>0</v>
      </c>
      <c r="L957" s="979">
        <f>VLOOKUP($D957,Help2!$D$26:$T$37,8)</f>
        <v>0</v>
      </c>
      <c r="M957" s="979">
        <f>VLOOKUP($D957,Help2!$D$26:$T$37,9)</f>
        <v>0</v>
      </c>
      <c r="N957" s="979">
        <f>VLOOKUP($D957,Help2!$D$26:$T$37,10)</f>
        <v>0</v>
      </c>
      <c r="P957" s="979">
        <f>VLOOKUP($D957,Help2!$D$2:$T$25,3)</f>
        <v>691.92</v>
      </c>
      <c r="Q957" s="979">
        <f t="shared" si="107"/>
        <v>744</v>
      </c>
      <c r="Y957" s="979">
        <f>_xlfn.XLOOKUP($D957,Help2_FC!$D:$D,Help2_FC!V:V)</f>
        <v>0</v>
      </c>
      <c r="Z957" s="979">
        <f>_xlfn.XLOOKUP($D957,Help2_FC!$D:$D,Help2_FC!W:W)</f>
        <v>0</v>
      </c>
      <c r="AA957" s="979">
        <f>_xlfn.XLOOKUP($D957,Help2_FC!$D:$D,Help2_FC!X:X)</f>
        <v>0</v>
      </c>
      <c r="AB957" s="979">
        <f>_xlfn.XLOOKUP($D957,Help2_FC!$D:$D,Help2_FC!Y:Y)</f>
        <v>0</v>
      </c>
      <c r="AC957" s="979">
        <f>_xlfn.XLOOKUP($D957,Help2_FC!$D:$D,Help2_FC!Z:Z)</f>
        <v>0</v>
      </c>
      <c r="AD957" s="979">
        <f>_xlfn.XLOOKUP($D957,Help2_FC!$D:$D,Help2_FC!AA:AA)</f>
        <v>0</v>
      </c>
      <c r="AE957" s="979">
        <f>_xlfn.XLOOKUP($D957,Help2_FC!$D:$D,Help2_FC!AB:AB)</f>
        <v>0</v>
      </c>
      <c r="AF957" s="979">
        <f>_xlfn.XLOOKUP($D957,Help2_FC!$D:$D,Help2_FC!AC:AC)</f>
        <v>0</v>
      </c>
      <c r="AG957" s="979">
        <f>_xlfn.XLOOKUP($D957,Help2_FC!$D:$D,Help2_FC!AD:AD)</f>
        <v>0</v>
      </c>
      <c r="AH957" s="979">
        <f>_xlfn.XLOOKUP($D957,Help2_FC!$D:$D,Help2_FC!AE:AE)</f>
        <v>0</v>
      </c>
      <c r="AI957" s="979">
        <f>_xlfn.XLOOKUP($D957,Help2_FC!$D:$D,Help2_FC!AF:AF)</f>
        <v>0</v>
      </c>
      <c r="AJ957" s="979">
        <f>_xlfn.XLOOKUP($D957,Help2_FC!$D:$D,Help2_FC!AG:AG)</f>
        <v>0</v>
      </c>
      <c r="AK957" s="979">
        <f>_xlfn.XLOOKUP($D957,Help2_FC!$D:$D,Help2_FC!AH:AH)</f>
        <v>0</v>
      </c>
      <c r="AL957" s="979">
        <f>_xlfn.XLOOKUP($D957,Help2_FC!$D:$D,Help2_FC!AI:AI)</f>
        <v>0</v>
      </c>
      <c r="AM957" s="979">
        <f>_xlfn.XLOOKUP($D957,Help2_FC!$D:$D,Help2_FC!AJ:AJ)</f>
        <v>0</v>
      </c>
      <c r="AN957" s="979">
        <f>_xlfn.XLOOKUP($D957,Help2_FC!$D:$D,Help2_FC!AK:AK)</f>
        <v>0</v>
      </c>
    </row>
    <row r="958" spans="1:40" x14ac:dyDescent="0.2">
      <c r="A958" s="1">
        <v>45882</v>
      </c>
      <c r="B958">
        <f t="shared" si="103"/>
        <v>8</v>
      </c>
      <c r="C958">
        <f t="shared" si="104"/>
        <v>2025</v>
      </c>
      <c r="D958" s="872" t="str">
        <f t="shared" si="101"/>
        <v>08´2025</v>
      </c>
      <c r="F958" s="2">
        <f t="shared" si="102"/>
        <v>24</v>
      </c>
      <c r="G958" s="1483">
        <f t="shared" si="105"/>
        <v>3.4686090877558098E-2</v>
      </c>
      <c r="H958" s="5">
        <f t="shared" si="106"/>
        <v>1</v>
      </c>
      <c r="I958" s="995">
        <f>VLOOKUP($D958,Help2!$D$26:$T$37,5)</f>
        <v>0</v>
      </c>
      <c r="J958" s="979">
        <f>VLOOKUP($D958,Help2!$D$26:$T$37,6)</f>
        <v>0</v>
      </c>
      <c r="K958" s="979">
        <f>VLOOKUP($D958,Help2!$D$26:$T$37,7)</f>
        <v>0</v>
      </c>
      <c r="L958" s="979">
        <f>VLOOKUP($D958,Help2!$D$26:$T$37,8)</f>
        <v>0</v>
      </c>
      <c r="M958" s="979">
        <f>VLOOKUP($D958,Help2!$D$26:$T$37,9)</f>
        <v>0</v>
      </c>
      <c r="N958" s="979">
        <f>VLOOKUP($D958,Help2!$D$26:$T$37,10)</f>
        <v>0</v>
      </c>
      <c r="P958" s="979">
        <f>VLOOKUP($D958,Help2!$D$2:$T$25,3)</f>
        <v>691.92</v>
      </c>
      <c r="Q958" s="979">
        <f t="shared" si="107"/>
        <v>744</v>
      </c>
      <c r="Y958" s="979">
        <f>_xlfn.XLOOKUP($D958,Help2_FC!$D:$D,Help2_FC!V:V)</f>
        <v>0</v>
      </c>
      <c r="Z958" s="979">
        <f>_xlfn.XLOOKUP($D958,Help2_FC!$D:$D,Help2_FC!W:W)</f>
        <v>0</v>
      </c>
      <c r="AA958" s="979">
        <f>_xlfn.XLOOKUP($D958,Help2_FC!$D:$D,Help2_FC!X:X)</f>
        <v>0</v>
      </c>
      <c r="AB958" s="979">
        <f>_xlfn.XLOOKUP($D958,Help2_FC!$D:$D,Help2_FC!Y:Y)</f>
        <v>0</v>
      </c>
      <c r="AC958" s="979">
        <f>_xlfn.XLOOKUP($D958,Help2_FC!$D:$D,Help2_FC!Z:Z)</f>
        <v>0</v>
      </c>
      <c r="AD958" s="979">
        <f>_xlfn.XLOOKUP($D958,Help2_FC!$D:$D,Help2_FC!AA:AA)</f>
        <v>0</v>
      </c>
      <c r="AE958" s="979">
        <f>_xlfn.XLOOKUP($D958,Help2_FC!$D:$D,Help2_FC!AB:AB)</f>
        <v>0</v>
      </c>
      <c r="AF958" s="979">
        <f>_xlfn.XLOOKUP($D958,Help2_FC!$D:$D,Help2_FC!AC:AC)</f>
        <v>0</v>
      </c>
      <c r="AG958" s="979">
        <f>_xlfn.XLOOKUP($D958,Help2_FC!$D:$D,Help2_FC!AD:AD)</f>
        <v>0</v>
      </c>
      <c r="AH958" s="979">
        <f>_xlfn.XLOOKUP($D958,Help2_FC!$D:$D,Help2_FC!AE:AE)</f>
        <v>0</v>
      </c>
      <c r="AI958" s="979">
        <f>_xlfn.XLOOKUP($D958,Help2_FC!$D:$D,Help2_FC!AF:AF)</f>
        <v>0</v>
      </c>
      <c r="AJ958" s="979">
        <f>_xlfn.XLOOKUP($D958,Help2_FC!$D:$D,Help2_FC!AG:AG)</f>
        <v>0</v>
      </c>
      <c r="AK958" s="979">
        <f>_xlfn.XLOOKUP($D958,Help2_FC!$D:$D,Help2_FC!AH:AH)</f>
        <v>0</v>
      </c>
      <c r="AL958" s="979">
        <f>_xlfn.XLOOKUP($D958,Help2_FC!$D:$D,Help2_FC!AI:AI)</f>
        <v>0</v>
      </c>
      <c r="AM958" s="979">
        <f>_xlfn.XLOOKUP($D958,Help2_FC!$D:$D,Help2_FC!AJ:AJ)</f>
        <v>0</v>
      </c>
      <c r="AN958" s="979">
        <f>_xlfn.XLOOKUP($D958,Help2_FC!$D:$D,Help2_FC!AK:AK)</f>
        <v>0</v>
      </c>
    </row>
    <row r="959" spans="1:40" x14ac:dyDescent="0.2">
      <c r="A959" s="1">
        <v>45883</v>
      </c>
      <c r="B959">
        <f t="shared" si="103"/>
        <v>8</v>
      </c>
      <c r="C959">
        <f t="shared" si="104"/>
        <v>2025</v>
      </c>
      <c r="D959" s="872" t="str">
        <f t="shared" si="101"/>
        <v>08´2025</v>
      </c>
      <c r="F959" s="2">
        <f t="shared" si="102"/>
        <v>24</v>
      </c>
      <c r="G959" s="1483">
        <f t="shared" si="105"/>
        <v>3.4686090877558098E-2</v>
      </c>
      <c r="H959" s="5">
        <f t="shared" si="106"/>
        <v>1</v>
      </c>
      <c r="I959" s="995">
        <f>VLOOKUP($D959,Help2!$D$26:$T$37,5)</f>
        <v>0</v>
      </c>
      <c r="J959" s="979">
        <f>VLOOKUP($D959,Help2!$D$26:$T$37,6)</f>
        <v>0</v>
      </c>
      <c r="K959" s="979">
        <f>VLOOKUP($D959,Help2!$D$26:$T$37,7)</f>
        <v>0</v>
      </c>
      <c r="L959" s="979">
        <f>VLOOKUP($D959,Help2!$D$26:$T$37,8)</f>
        <v>0</v>
      </c>
      <c r="M959" s="979">
        <f>VLOOKUP($D959,Help2!$D$26:$T$37,9)</f>
        <v>0</v>
      </c>
      <c r="N959" s="979">
        <f>VLOOKUP($D959,Help2!$D$26:$T$37,10)</f>
        <v>0</v>
      </c>
      <c r="P959" s="979">
        <f>VLOOKUP($D959,Help2!$D$2:$T$25,3)</f>
        <v>691.92</v>
      </c>
      <c r="Q959" s="979">
        <f t="shared" si="107"/>
        <v>744</v>
      </c>
      <c r="Y959" s="979">
        <f>_xlfn.XLOOKUP($D959,Help2_FC!$D:$D,Help2_FC!V:V)</f>
        <v>0</v>
      </c>
      <c r="Z959" s="979">
        <f>_xlfn.XLOOKUP($D959,Help2_FC!$D:$D,Help2_FC!W:W)</f>
        <v>0</v>
      </c>
      <c r="AA959" s="979">
        <f>_xlfn.XLOOKUP($D959,Help2_FC!$D:$D,Help2_FC!X:X)</f>
        <v>0</v>
      </c>
      <c r="AB959" s="979">
        <f>_xlfn.XLOOKUP($D959,Help2_FC!$D:$D,Help2_FC!Y:Y)</f>
        <v>0</v>
      </c>
      <c r="AC959" s="979">
        <f>_xlfn.XLOOKUP($D959,Help2_FC!$D:$D,Help2_FC!Z:Z)</f>
        <v>0</v>
      </c>
      <c r="AD959" s="979">
        <f>_xlfn.XLOOKUP($D959,Help2_FC!$D:$D,Help2_FC!AA:AA)</f>
        <v>0</v>
      </c>
      <c r="AE959" s="979">
        <f>_xlfn.XLOOKUP($D959,Help2_FC!$D:$D,Help2_FC!AB:AB)</f>
        <v>0</v>
      </c>
      <c r="AF959" s="979">
        <f>_xlfn.XLOOKUP($D959,Help2_FC!$D:$D,Help2_FC!AC:AC)</f>
        <v>0</v>
      </c>
      <c r="AG959" s="979">
        <f>_xlfn.XLOOKUP($D959,Help2_FC!$D:$D,Help2_FC!AD:AD)</f>
        <v>0</v>
      </c>
      <c r="AH959" s="979">
        <f>_xlfn.XLOOKUP($D959,Help2_FC!$D:$D,Help2_FC!AE:AE)</f>
        <v>0</v>
      </c>
      <c r="AI959" s="979">
        <f>_xlfn.XLOOKUP($D959,Help2_FC!$D:$D,Help2_FC!AF:AF)</f>
        <v>0</v>
      </c>
      <c r="AJ959" s="979">
        <f>_xlfn.XLOOKUP($D959,Help2_FC!$D:$D,Help2_FC!AG:AG)</f>
        <v>0</v>
      </c>
      <c r="AK959" s="979">
        <f>_xlfn.XLOOKUP($D959,Help2_FC!$D:$D,Help2_FC!AH:AH)</f>
        <v>0</v>
      </c>
      <c r="AL959" s="979">
        <f>_xlfn.XLOOKUP($D959,Help2_FC!$D:$D,Help2_FC!AI:AI)</f>
        <v>0</v>
      </c>
      <c r="AM959" s="979">
        <f>_xlfn.XLOOKUP($D959,Help2_FC!$D:$D,Help2_FC!AJ:AJ)</f>
        <v>0</v>
      </c>
      <c r="AN959" s="979">
        <f>_xlfn.XLOOKUP($D959,Help2_FC!$D:$D,Help2_FC!AK:AK)</f>
        <v>0</v>
      </c>
    </row>
    <row r="960" spans="1:40" x14ac:dyDescent="0.2">
      <c r="A960" s="1">
        <v>45884</v>
      </c>
      <c r="B960">
        <f t="shared" si="103"/>
        <v>8</v>
      </c>
      <c r="C960">
        <f t="shared" si="104"/>
        <v>2025</v>
      </c>
      <c r="D960" s="872" t="str">
        <f t="shared" si="101"/>
        <v>08´2025</v>
      </c>
      <c r="F960" s="2">
        <f t="shared" si="102"/>
        <v>24</v>
      </c>
      <c r="G960" s="1483">
        <f t="shared" si="105"/>
        <v>3.4686090877558098E-2</v>
      </c>
      <c r="H960" s="5">
        <f t="shared" si="106"/>
        <v>1</v>
      </c>
      <c r="I960" s="995">
        <f>VLOOKUP($D960,Help2!$D$26:$T$37,5)</f>
        <v>0</v>
      </c>
      <c r="J960" s="979">
        <f>VLOOKUP($D960,Help2!$D$26:$T$37,6)</f>
        <v>0</v>
      </c>
      <c r="K960" s="979">
        <f>VLOOKUP($D960,Help2!$D$26:$T$37,7)</f>
        <v>0</v>
      </c>
      <c r="L960" s="979">
        <f>VLOOKUP($D960,Help2!$D$26:$T$37,8)</f>
        <v>0</v>
      </c>
      <c r="M960" s="979">
        <f>VLOOKUP($D960,Help2!$D$26:$T$37,9)</f>
        <v>0</v>
      </c>
      <c r="N960" s="979">
        <f>VLOOKUP($D960,Help2!$D$26:$T$37,10)</f>
        <v>0</v>
      </c>
      <c r="P960" s="979">
        <f>VLOOKUP($D960,Help2!$D$2:$T$25,3)</f>
        <v>691.92</v>
      </c>
      <c r="Q960" s="979">
        <f t="shared" si="107"/>
        <v>744</v>
      </c>
      <c r="Y960" s="979">
        <f>_xlfn.XLOOKUP($D960,Help2_FC!$D:$D,Help2_FC!V:V)</f>
        <v>0</v>
      </c>
      <c r="Z960" s="979">
        <f>_xlfn.XLOOKUP($D960,Help2_FC!$D:$D,Help2_FC!W:W)</f>
        <v>0</v>
      </c>
      <c r="AA960" s="979">
        <f>_xlfn.XLOOKUP($D960,Help2_FC!$D:$D,Help2_FC!X:X)</f>
        <v>0</v>
      </c>
      <c r="AB960" s="979">
        <f>_xlfn.XLOOKUP($D960,Help2_FC!$D:$D,Help2_FC!Y:Y)</f>
        <v>0</v>
      </c>
      <c r="AC960" s="979">
        <f>_xlfn.XLOOKUP($D960,Help2_FC!$D:$D,Help2_FC!Z:Z)</f>
        <v>0</v>
      </c>
      <c r="AD960" s="979">
        <f>_xlfn.XLOOKUP($D960,Help2_FC!$D:$D,Help2_FC!AA:AA)</f>
        <v>0</v>
      </c>
      <c r="AE960" s="979">
        <f>_xlfn.XLOOKUP($D960,Help2_FC!$D:$D,Help2_FC!AB:AB)</f>
        <v>0</v>
      </c>
      <c r="AF960" s="979">
        <f>_xlfn.XLOOKUP($D960,Help2_FC!$D:$D,Help2_FC!AC:AC)</f>
        <v>0</v>
      </c>
      <c r="AG960" s="979">
        <f>_xlfn.XLOOKUP($D960,Help2_FC!$D:$D,Help2_FC!AD:AD)</f>
        <v>0</v>
      </c>
      <c r="AH960" s="979">
        <f>_xlfn.XLOOKUP($D960,Help2_FC!$D:$D,Help2_FC!AE:AE)</f>
        <v>0</v>
      </c>
      <c r="AI960" s="979">
        <f>_xlfn.XLOOKUP($D960,Help2_FC!$D:$D,Help2_FC!AF:AF)</f>
        <v>0</v>
      </c>
      <c r="AJ960" s="979">
        <f>_xlfn.XLOOKUP($D960,Help2_FC!$D:$D,Help2_FC!AG:AG)</f>
        <v>0</v>
      </c>
      <c r="AK960" s="979">
        <f>_xlfn.XLOOKUP($D960,Help2_FC!$D:$D,Help2_FC!AH:AH)</f>
        <v>0</v>
      </c>
      <c r="AL960" s="979">
        <f>_xlfn.XLOOKUP($D960,Help2_FC!$D:$D,Help2_FC!AI:AI)</f>
        <v>0</v>
      </c>
      <c r="AM960" s="979">
        <f>_xlfn.XLOOKUP($D960,Help2_FC!$D:$D,Help2_FC!AJ:AJ)</f>
        <v>0</v>
      </c>
      <c r="AN960" s="979">
        <f>_xlfn.XLOOKUP($D960,Help2_FC!$D:$D,Help2_FC!AK:AK)</f>
        <v>0</v>
      </c>
    </row>
    <row r="961" spans="1:40" x14ac:dyDescent="0.2">
      <c r="A961" s="1">
        <v>45885</v>
      </c>
      <c r="B961">
        <f t="shared" si="103"/>
        <v>8</v>
      </c>
      <c r="C961">
        <f t="shared" si="104"/>
        <v>2025</v>
      </c>
      <c r="D961" s="872" t="str">
        <f t="shared" si="101"/>
        <v>08´2025</v>
      </c>
      <c r="F961" s="2">
        <f t="shared" si="102"/>
        <v>24</v>
      </c>
      <c r="G961" s="1483">
        <f t="shared" si="105"/>
        <v>3.4686090877558098E-2</v>
      </c>
      <c r="H961" s="5">
        <f t="shared" si="106"/>
        <v>1</v>
      </c>
      <c r="I961" s="995">
        <f>VLOOKUP($D961,Help2!$D$26:$T$37,5)</f>
        <v>0</v>
      </c>
      <c r="J961" s="979">
        <f>VLOOKUP($D961,Help2!$D$26:$T$37,6)</f>
        <v>0</v>
      </c>
      <c r="K961" s="979">
        <f>VLOOKUP($D961,Help2!$D$26:$T$37,7)</f>
        <v>0</v>
      </c>
      <c r="L961" s="979">
        <f>VLOOKUP($D961,Help2!$D$26:$T$37,8)</f>
        <v>0</v>
      </c>
      <c r="M961" s="979">
        <f>VLOOKUP($D961,Help2!$D$26:$T$37,9)</f>
        <v>0</v>
      </c>
      <c r="N961" s="979">
        <f>VLOOKUP($D961,Help2!$D$26:$T$37,10)</f>
        <v>0</v>
      </c>
      <c r="P961" s="979">
        <f>VLOOKUP($D961,Help2!$D$2:$T$25,3)</f>
        <v>691.92</v>
      </c>
      <c r="Q961" s="979">
        <f t="shared" si="107"/>
        <v>744</v>
      </c>
      <c r="Y961" s="979">
        <f>_xlfn.XLOOKUP($D961,Help2_FC!$D:$D,Help2_FC!V:V)</f>
        <v>0</v>
      </c>
      <c r="Z961" s="979">
        <f>_xlfn.XLOOKUP($D961,Help2_FC!$D:$D,Help2_FC!W:W)</f>
        <v>0</v>
      </c>
      <c r="AA961" s="979">
        <f>_xlfn.XLOOKUP($D961,Help2_FC!$D:$D,Help2_FC!X:X)</f>
        <v>0</v>
      </c>
      <c r="AB961" s="979">
        <f>_xlfn.XLOOKUP($D961,Help2_FC!$D:$D,Help2_FC!Y:Y)</f>
        <v>0</v>
      </c>
      <c r="AC961" s="979">
        <f>_xlfn.XLOOKUP($D961,Help2_FC!$D:$D,Help2_FC!Z:Z)</f>
        <v>0</v>
      </c>
      <c r="AD961" s="979">
        <f>_xlfn.XLOOKUP($D961,Help2_FC!$D:$D,Help2_FC!AA:AA)</f>
        <v>0</v>
      </c>
      <c r="AE961" s="979">
        <f>_xlfn.XLOOKUP($D961,Help2_FC!$D:$D,Help2_FC!AB:AB)</f>
        <v>0</v>
      </c>
      <c r="AF961" s="979">
        <f>_xlfn.XLOOKUP($D961,Help2_FC!$D:$D,Help2_FC!AC:AC)</f>
        <v>0</v>
      </c>
      <c r="AG961" s="979">
        <f>_xlfn.XLOOKUP($D961,Help2_FC!$D:$D,Help2_FC!AD:AD)</f>
        <v>0</v>
      </c>
      <c r="AH961" s="979">
        <f>_xlfn.XLOOKUP($D961,Help2_FC!$D:$D,Help2_FC!AE:AE)</f>
        <v>0</v>
      </c>
      <c r="AI961" s="979">
        <f>_xlfn.XLOOKUP($D961,Help2_FC!$D:$D,Help2_FC!AF:AF)</f>
        <v>0</v>
      </c>
      <c r="AJ961" s="979">
        <f>_xlfn.XLOOKUP($D961,Help2_FC!$D:$D,Help2_FC!AG:AG)</f>
        <v>0</v>
      </c>
      <c r="AK961" s="979">
        <f>_xlfn.XLOOKUP($D961,Help2_FC!$D:$D,Help2_FC!AH:AH)</f>
        <v>0</v>
      </c>
      <c r="AL961" s="979">
        <f>_xlfn.XLOOKUP($D961,Help2_FC!$D:$D,Help2_FC!AI:AI)</f>
        <v>0</v>
      </c>
      <c r="AM961" s="979">
        <f>_xlfn.XLOOKUP($D961,Help2_FC!$D:$D,Help2_FC!AJ:AJ)</f>
        <v>0</v>
      </c>
      <c r="AN961" s="979">
        <f>_xlfn.XLOOKUP($D961,Help2_FC!$D:$D,Help2_FC!AK:AK)</f>
        <v>0</v>
      </c>
    </row>
    <row r="962" spans="1:40" x14ac:dyDescent="0.2">
      <c r="A962" s="1">
        <v>45886</v>
      </c>
      <c r="B962">
        <f t="shared" si="103"/>
        <v>8</v>
      </c>
      <c r="C962">
        <f t="shared" si="104"/>
        <v>2025</v>
      </c>
      <c r="D962" s="872" t="str">
        <f t="shared" si="101"/>
        <v>08´2025</v>
      </c>
      <c r="F962" s="2">
        <f t="shared" si="102"/>
        <v>24</v>
      </c>
      <c r="G962" s="1483">
        <f t="shared" si="105"/>
        <v>3.4686090877558098E-2</v>
      </c>
      <c r="H962" s="5">
        <f t="shared" si="106"/>
        <v>1</v>
      </c>
      <c r="I962" s="995">
        <f>VLOOKUP($D962,Help2!$D$26:$T$37,5)</f>
        <v>0</v>
      </c>
      <c r="J962" s="979">
        <f>VLOOKUP($D962,Help2!$D$26:$T$37,6)</f>
        <v>0</v>
      </c>
      <c r="K962" s="979">
        <f>VLOOKUP($D962,Help2!$D$26:$T$37,7)</f>
        <v>0</v>
      </c>
      <c r="L962" s="979">
        <f>VLOOKUP($D962,Help2!$D$26:$T$37,8)</f>
        <v>0</v>
      </c>
      <c r="M962" s="979">
        <f>VLOOKUP($D962,Help2!$D$26:$T$37,9)</f>
        <v>0</v>
      </c>
      <c r="N962" s="979">
        <f>VLOOKUP($D962,Help2!$D$26:$T$37,10)</f>
        <v>0</v>
      </c>
      <c r="P962" s="979">
        <f>VLOOKUP($D962,Help2!$D$2:$T$25,3)</f>
        <v>691.92</v>
      </c>
      <c r="Q962" s="979">
        <f t="shared" si="107"/>
        <v>744</v>
      </c>
      <c r="Y962" s="979">
        <f>_xlfn.XLOOKUP($D962,Help2_FC!$D:$D,Help2_FC!V:V)</f>
        <v>0</v>
      </c>
      <c r="Z962" s="979">
        <f>_xlfn.XLOOKUP($D962,Help2_FC!$D:$D,Help2_FC!W:W)</f>
        <v>0</v>
      </c>
      <c r="AA962" s="979">
        <f>_xlfn.XLOOKUP($D962,Help2_FC!$D:$D,Help2_FC!X:X)</f>
        <v>0</v>
      </c>
      <c r="AB962" s="979">
        <f>_xlfn.XLOOKUP($D962,Help2_FC!$D:$D,Help2_FC!Y:Y)</f>
        <v>0</v>
      </c>
      <c r="AC962" s="979">
        <f>_xlfn.XLOOKUP($D962,Help2_FC!$D:$D,Help2_FC!Z:Z)</f>
        <v>0</v>
      </c>
      <c r="AD962" s="979">
        <f>_xlfn.XLOOKUP($D962,Help2_FC!$D:$D,Help2_FC!AA:AA)</f>
        <v>0</v>
      </c>
      <c r="AE962" s="979">
        <f>_xlfn.XLOOKUP($D962,Help2_FC!$D:$D,Help2_FC!AB:AB)</f>
        <v>0</v>
      </c>
      <c r="AF962" s="979">
        <f>_xlfn.XLOOKUP($D962,Help2_FC!$D:$D,Help2_FC!AC:AC)</f>
        <v>0</v>
      </c>
      <c r="AG962" s="979">
        <f>_xlfn.XLOOKUP($D962,Help2_FC!$D:$D,Help2_FC!AD:AD)</f>
        <v>0</v>
      </c>
      <c r="AH962" s="979">
        <f>_xlfn.XLOOKUP($D962,Help2_FC!$D:$D,Help2_FC!AE:AE)</f>
        <v>0</v>
      </c>
      <c r="AI962" s="979">
        <f>_xlfn.XLOOKUP($D962,Help2_FC!$D:$D,Help2_FC!AF:AF)</f>
        <v>0</v>
      </c>
      <c r="AJ962" s="979">
        <f>_xlfn.XLOOKUP($D962,Help2_FC!$D:$D,Help2_FC!AG:AG)</f>
        <v>0</v>
      </c>
      <c r="AK962" s="979">
        <f>_xlfn.XLOOKUP($D962,Help2_FC!$D:$D,Help2_FC!AH:AH)</f>
        <v>0</v>
      </c>
      <c r="AL962" s="979">
        <f>_xlfn.XLOOKUP($D962,Help2_FC!$D:$D,Help2_FC!AI:AI)</f>
        <v>0</v>
      </c>
      <c r="AM962" s="979">
        <f>_xlfn.XLOOKUP($D962,Help2_FC!$D:$D,Help2_FC!AJ:AJ)</f>
        <v>0</v>
      </c>
      <c r="AN962" s="979">
        <f>_xlfn.XLOOKUP($D962,Help2_FC!$D:$D,Help2_FC!AK:AK)</f>
        <v>0</v>
      </c>
    </row>
    <row r="963" spans="1:40" x14ac:dyDescent="0.2">
      <c r="A963" s="1">
        <v>45887</v>
      </c>
      <c r="B963">
        <f t="shared" si="103"/>
        <v>8</v>
      </c>
      <c r="C963">
        <f t="shared" si="104"/>
        <v>2025</v>
      </c>
      <c r="D963" s="872" t="str">
        <f t="shared" si="101"/>
        <v>08´2025</v>
      </c>
      <c r="F963" s="2">
        <f t="shared" si="102"/>
        <v>24</v>
      </c>
      <c r="G963" s="1483">
        <f t="shared" si="105"/>
        <v>3.4686090877558098E-2</v>
      </c>
      <c r="H963" s="5">
        <f t="shared" si="106"/>
        <v>1</v>
      </c>
      <c r="I963" s="995">
        <f>VLOOKUP($D963,Help2!$D$26:$T$37,5)</f>
        <v>0</v>
      </c>
      <c r="J963" s="979">
        <f>VLOOKUP($D963,Help2!$D$26:$T$37,6)</f>
        <v>0</v>
      </c>
      <c r="K963" s="979">
        <f>VLOOKUP($D963,Help2!$D$26:$T$37,7)</f>
        <v>0</v>
      </c>
      <c r="L963" s="979">
        <f>VLOOKUP($D963,Help2!$D$26:$T$37,8)</f>
        <v>0</v>
      </c>
      <c r="M963" s="979">
        <f>VLOOKUP($D963,Help2!$D$26:$T$37,9)</f>
        <v>0</v>
      </c>
      <c r="N963" s="979">
        <f>VLOOKUP($D963,Help2!$D$26:$T$37,10)</f>
        <v>0</v>
      </c>
      <c r="P963" s="979">
        <f>VLOOKUP($D963,Help2!$D$2:$T$25,3)</f>
        <v>691.92</v>
      </c>
      <c r="Q963" s="979">
        <f t="shared" si="107"/>
        <v>744</v>
      </c>
      <c r="Y963" s="979">
        <f>_xlfn.XLOOKUP($D963,Help2_FC!$D:$D,Help2_FC!V:V)</f>
        <v>0</v>
      </c>
      <c r="Z963" s="979">
        <f>_xlfn.XLOOKUP($D963,Help2_FC!$D:$D,Help2_FC!W:W)</f>
        <v>0</v>
      </c>
      <c r="AA963" s="979">
        <f>_xlfn.XLOOKUP($D963,Help2_FC!$D:$D,Help2_FC!X:X)</f>
        <v>0</v>
      </c>
      <c r="AB963" s="979">
        <f>_xlfn.XLOOKUP($D963,Help2_FC!$D:$D,Help2_FC!Y:Y)</f>
        <v>0</v>
      </c>
      <c r="AC963" s="979">
        <f>_xlfn.XLOOKUP($D963,Help2_FC!$D:$D,Help2_FC!Z:Z)</f>
        <v>0</v>
      </c>
      <c r="AD963" s="979">
        <f>_xlfn.XLOOKUP($D963,Help2_FC!$D:$D,Help2_FC!AA:AA)</f>
        <v>0</v>
      </c>
      <c r="AE963" s="979">
        <f>_xlfn.XLOOKUP($D963,Help2_FC!$D:$D,Help2_FC!AB:AB)</f>
        <v>0</v>
      </c>
      <c r="AF963" s="979">
        <f>_xlfn.XLOOKUP($D963,Help2_FC!$D:$D,Help2_FC!AC:AC)</f>
        <v>0</v>
      </c>
      <c r="AG963" s="979">
        <f>_xlfn.XLOOKUP($D963,Help2_FC!$D:$D,Help2_FC!AD:AD)</f>
        <v>0</v>
      </c>
      <c r="AH963" s="979">
        <f>_xlfn.XLOOKUP($D963,Help2_FC!$D:$D,Help2_FC!AE:AE)</f>
        <v>0</v>
      </c>
      <c r="AI963" s="979">
        <f>_xlfn.XLOOKUP($D963,Help2_FC!$D:$D,Help2_FC!AF:AF)</f>
        <v>0</v>
      </c>
      <c r="AJ963" s="979">
        <f>_xlfn.XLOOKUP($D963,Help2_FC!$D:$D,Help2_FC!AG:AG)</f>
        <v>0</v>
      </c>
      <c r="AK963" s="979">
        <f>_xlfn.XLOOKUP($D963,Help2_FC!$D:$D,Help2_FC!AH:AH)</f>
        <v>0</v>
      </c>
      <c r="AL963" s="979">
        <f>_xlfn.XLOOKUP($D963,Help2_FC!$D:$D,Help2_FC!AI:AI)</f>
        <v>0</v>
      </c>
      <c r="AM963" s="979">
        <f>_xlfn.XLOOKUP($D963,Help2_FC!$D:$D,Help2_FC!AJ:AJ)</f>
        <v>0</v>
      </c>
      <c r="AN963" s="979">
        <f>_xlfn.XLOOKUP($D963,Help2_FC!$D:$D,Help2_FC!AK:AK)</f>
        <v>0</v>
      </c>
    </row>
    <row r="964" spans="1:40" x14ac:dyDescent="0.2">
      <c r="A964" s="1">
        <v>45888</v>
      </c>
      <c r="B964">
        <f t="shared" si="103"/>
        <v>8</v>
      </c>
      <c r="C964">
        <f t="shared" si="104"/>
        <v>2025</v>
      </c>
      <c r="D964" s="872" t="str">
        <f t="shared" si="101"/>
        <v>08´2025</v>
      </c>
      <c r="F964" s="2">
        <f t="shared" si="102"/>
        <v>24</v>
      </c>
      <c r="G964" s="1483">
        <f t="shared" si="105"/>
        <v>3.4686090877558098E-2</v>
      </c>
      <c r="H964" s="5">
        <f t="shared" si="106"/>
        <v>1</v>
      </c>
      <c r="I964" s="995">
        <f>VLOOKUP($D964,Help2!$D$26:$T$37,5)</f>
        <v>0</v>
      </c>
      <c r="J964" s="979">
        <f>VLOOKUP($D964,Help2!$D$26:$T$37,6)</f>
        <v>0</v>
      </c>
      <c r="K964" s="979">
        <f>VLOOKUP($D964,Help2!$D$26:$T$37,7)</f>
        <v>0</v>
      </c>
      <c r="L964" s="979">
        <f>VLOOKUP($D964,Help2!$D$26:$T$37,8)</f>
        <v>0</v>
      </c>
      <c r="M964" s="979">
        <f>VLOOKUP($D964,Help2!$D$26:$T$37,9)</f>
        <v>0</v>
      </c>
      <c r="N964" s="979">
        <f>VLOOKUP($D964,Help2!$D$26:$T$37,10)</f>
        <v>0</v>
      </c>
      <c r="P964" s="979">
        <f>VLOOKUP($D964,Help2!$D$2:$T$25,3)</f>
        <v>691.92</v>
      </c>
      <c r="Q964" s="979">
        <f t="shared" si="107"/>
        <v>744</v>
      </c>
      <c r="Y964" s="979">
        <f>_xlfn.XLOOKUP($D964,Help2_FC!$D:$D,Help2_FC!V:V)</f>
        <v>0</v>
      </c>
      <c r="Z964" s="979">
        <f>_xlfn.XLOOKUP($D964,Help2_FC!$D:$D,Help2_FC!W:W)</f>
        <v>0</v>
      </c>
      <c r="AA964" s="979">
        <f>_xlfn.XLOOKUP($D964,Help2_FC!$D:$D,Help2_FC!X:X)</f>
        <v>0</v>
      </c>
      <c r="AB964" s="979">
        <f>_xlfn.XLOOKUP($D964,Help2_FC!$D:$D,Help2_FC!Y:Y)</f>
        <v>0</v>
      </c>
      <c r="AC964" s="979">
        <f>_xlfn.XLOOKUP($D964,Help2_FC!$D:$D,Help2_FC!Z:Z)</f>
        <v>0</v>
      </c>
      <c r="AD964" s="979">
        <f>_xlfn.XLOOKUP($D964,Help2_FC!$D:$D,Help2_FC!AA:AA)</f>
        <v>0</v>
      </c>
      <c r="AE964" s="979">
        <f>_xlfn.XLOOKUP($D964,Help2_FC!$D:$D,Help2_FC!AB:AB)</f>
        <v>0</v>
      </c>
      <c r="AF964" s="979">
        <f>_xlfn.XLOOKUP($D964,Help2_FC!$D:$D,Help2_FC!AC:AC)</f>
        <v>0</v>
      </c>
      <c r="AG964" s="979">
        <f>_xlfn.XLOOKUP($D964,Help2_FC!$D:$D,Help2_FC!AD:AD)</f>
        <v>0</v>
      </c>
      <c r="AH964" s="979">
        <f>_xlfn.XLOOKUP($D964,Help2_FC!$D:$D,Help2_FC!AE:AE)</f>
        <v>0</v>
      </c>
      <c r="AI964" s="979">
        <f>_xlfn.XLOOKUP($D964,Help2_FC!$D:$D,Help2_FC!AF:AF)</f>
        <v>0</v>
      </c>
      <c r="AJ964" s="979">
        <f>_xlfn.XLOOKUP($D964,Help2_FC!$D:$D,Help2_FC!AG:AG)</f>
        <v>0</v>
      </c>
      <c r="AK964" s="979">
        <f>_xlfn.XLOOKUP($D964,Help2_FC!$D:$D,Help2_FC!AH:AH)</f>
        <v>0</v>
      </c>
      <c r="AL964" s="979">
        <f>_xlfn.XLOOKUP($D964,Help2_FC!$D:$D,Help2_FC!AI:AI)</f>
        <v>0</v>
      </c>
      <c r="AM964" s="979">
        <f>_xlfn.XLOOKUP($D964,Help2_FC!$D:$D,Help2_FC!AJ:AJ)</f>
        <v>0</v>
      </c>
      <c r="AN964" s="979">
        <f>_xlfn.XLOOKUP($D964,Help2_FC!$D:$D,Help2_FC!AK:AK)</f>
        <v>0</v>
      </c>
    </row>
    <row r="965" spans="1:40" x14ac:dyDescent="0.2">
      <c r="A965" s="1">
        <v>45889</v>
      </c>
      <c r="B965">
        <f t="shared" si="103"/>
        <v>8</v>
      </c>
      <c r="C965">
        <f t="shared" si="104"/>
        <v>2025</v>
      </c>
      <c r="D965" s="872" t="str">
        <f t="shared" si="101"/>
        <v>08´2025</v>
      </c>
      <c r="F965" s="2">
        <f t="shared" si="102"/>
        <v>24</v>
      </c>
      <c r="G965" s="1483">
        <f t="shared" si="105"/>
        <v>3.4686090877558098E-2</v>
      </c>
      <c r="H965" s="5">
        <f t="shared" si="106"/>
        <v>1</v>
      </c>
      <c r="I965" s="995">
        <f>VLOOKUP($D965,Help2!$D$26:$T$37,5)</f>
        <v>0</v>
      </c>
      <c r="J965" s="979">
        <f>VLOOKUP($D965,Help2!$D$26:$T$37,6)</f>
        <v>0</v>
      </c>
      <c r="K965" s="979">
        <f>VLOOKUP($D965,Help2!$D$26:$T$37,7)</f>
        <v>0</v>
      </c>
      <c r="L965" s="979">
        <f>VLOOKUP($D965,Help2!$D$26:$T$37,8)</f>
        <v>0</v>
      </c>
      <c r="M965" s="979">
        <f>VLOOKUP($D965,Help2!$D$26:$T$37,9)</f>
        <v>0</v>
      </c>
      <c r="N965" s="979">
        <f>VLOOKUP($D965,Help2!$D$26:$T$37,10)</f>
        <v>0</v>
      </c>
      <c r="P965" s="979">
        <f>VLOOKUP($D965,Help2!$D$2:$T$25,3)</f>
        <v>691.92</v>
      </c>
      <c r="Q965" s="979">
        <f t="shared" si="107"/>
        <v>744</v>
      </c>
      <c r="Y965" s="979">
        <f>_xlfn.XLOOKUP($D965,Help2_FC!$D:$D,Help2_FC!V:V)</f>
        <v>0</v>
      </c>
      <c r="Z965" s="979">
        <f>_xlfn.XLOOKUP($D965,Help2_FC!$D:$D,Help2_FC!W:W)</f>
        <v>0</v>
      </c>
      <c r="AA965" s="979">
        <f>_xlfn.XLOOKUP($D965,Help2_FC!$D:$D,Help2_FC!X:X)</f>
        <v>0</v>
      </c>
      <c r="AB965" s="979">
        <f>_xlfn.XLOOKUP($D965,Help2_FC!$D:$D,Help2_FC!Y:Y)</f>
        <v>0</v>
      </c>
      <c r="AC965" s="979">
        <f>_xlfn.XLOOKUP($D965,Help2_FC!$D:$D,Help2_FC!Z:Z)</f>
        <v>0</v>
      </c>
      <c r="AD965" s="979">
        <f>_xlfn.XLOOKUP($D965,Help2_FC!$D:$D,Help2_FC!AA:AA)</f>
        <v>0</v>
      </c>
      <c r="AE965" s="979">
        <f>_xlfn.XLOOKUP($D965,Help2_FC!$D:$D,Help2_FC!AB:AB)</f>
        <v>0</v>
      </c>
      <c r="AF965" s="979">
        <f>_xlfn.XLOOKUP($D965,Help2_FC!$D:$D,Help2_FC!AC:AC)</f>
        <v>0</v>
      </c>
      <c r="AG965" s="979">
        <f>_xlfn.XLOOKUP($D965,Help2_FC!$D:$D,Help2_FC!AD:AD)</f>
        <v>0</v>
      </c>
      <c r="AH965" s="979">
        <f>_xlfn.XLOOKUP($D965,Help2_FC!$D:$D,Help2_FC!AE:AE)</f>
        <v>0</v>
      </c>
      <c r="AI965" s="979">
        <f>_xlfn.XLOOKUP($D965,Help2_FC!$D:$D,Help2_FC!AF:AF)</f>
        <v>0</v>
      </c>
      <c r="AJ965" s="979">
        <f>_xlfn.XLOOKUP($D965,Help2_FC!$D:$D,Help2_FC!AG:AG)</f>
        <v>0</v>
      </c>
      <c r="AK965" s="979">
        <f>_xlfn.XLOOKUP($D965,Help2_FC!$D:$D,Help2_FC!AH:AH)</f>
        <v>0</v>
      </c>
      <c r="AL965" s="979">
        <f>_xlfn.XLOOKUP($D965,Help2_FC!$D:$D,Help2_FC!AI:AI)</f>
        <v>0</v>
      </c>
      <c r="AM965" s="979">
        <f>_xlfn.XLOOKUP($D965,Help2_FC!$D:$D,Help2_FC!AJ:AJ)</f>
        <v>0</v>
      </c>
      <c r="AN965" s="979">
        <f>_xlfn.XLOOKUP($D965,Help2_FC!$D:$D,Help2_FC!AK:AK)</f>
        <v>0</v>
      </c>
    </row>
    <row r="966" spans="1:40" x14ac:dyDescent="0.2">
      <c r="A966" s="1">
        <v>45890</v>
      </c>
      <c r="B966">
        <f t="shared" si="103"/>
        <v>8</v>
      </c>
      <c r="C966">
        <f t="shared" si="104"/>
        <v>2025</v>
      </c>
      <c r="D966" s="872" t="str">
        <f t="shared" si="101"/>
        <v>08´2025</v>
      </c>
      <c r="F966" s="2">
        <f t="shared" si="102"/>
        <v>24</v>
      </c>
      <c r="G966" s="1483">
        <f t="shared" si="105"/>
        <v>3.4686090877558098E-2</v>
      </c>
      <c r="H966" s="5">
        <f t="shared" si="106"/>
        <v>1</v>
      </c>
      <c r="I966" s="995">
        <f>VLOOKUP($D966,Help2!$D$26:$T$37,5)</f>
        <v>0</v>
      </c>
      <c r="J966" s="979">
        <f>VLOOKUP($D966,Help2!$D$26:$T$37,6)</f>
        <v>0</v>
      </c>
      <c r="K966" s="979">
        <f>VLOOKUP($D966,Help2!$D$26:$T$37,7)</f>
        <v>0</v>
      </c>
      <c r="L966" s="979">
        <f>VLOOKUP($D966,Help2!$D$26:$T$37,8)</f>
        <v>0</v>
      </c>
      <c r="M966" s="979">
        <f>VLOOKUP($D966,Help2!$D$26:$T$37,9)</f>
        <v>0</v>
      </c>
      <c r="N966" s="979">
        <f>VLOOKUP($D966,Help2!$D$26:$T$37,10)</f>
        <v>0</v>
      </c>
      <c r="P966" s="979">
        <f>VLOOKUP($D966,Help2!$D$2:$T$25,3)</f>
        <v>691.92</v>
      </c>
      <c r="Q966" s="979">
        <f t="shared" si="107"/>
        <v>744</v>
      </c>
      <c r="Y966" s="979">
        <f>_xlfn.XLOOKUP($D966,Help2_FC!$D:$D,Help2_FC!V:V)</f>
        <v>0</v>
      </c>
      <c r="Z966" s="979">
        <f>_xlfn.XLOOKUP($D966,Help2_FC!$D:$D,Help2_FC!W:W)</f>
        <v>0</v>
      </c>
      <c r="AA966" s="979">
        <f>_xlfn.XLOOKUP($D966,Help2_FC!$D:$D,Help2_FC!X:X)</f>
        <v>0</v>
      </c>
      <c r="AB966" s="979">
        <f>_xlfn.XLOOKUP($D966,Help2_FC!$D:$D,Help2_FC!Y:Y)</f>
        <v>0</v>
      </c>
      <c r="AC966" s="979">
        <f>_xlfn.XLOOKUP($D966,Help2_FC!$D:$D,Help2_FC!Z:Z)</f>
        <v>0</v>
      </c>
      <c r="AD966" s="979">
        <f>_xlfn.XLOOKUP($D966,Help2_FC!$D:$D,Help2_FC!AA:AA)</f>
        <v>0</v>
      </c>
      <c r="AE966" s="979">
        <f>_xlfn.XLOOKUP($D966,Help2_FC!$D:$D,Help2_FC!AB:AB)</f>
        <v>0</v>
      </c>
      <c r="AF966" s="979">
        <f>_xlfn.XLOOKUP($D966,Help2_FC!$D:$D,Help2_FC!AC:AC)</f>
        <v>0</v>
      </c>
      <c r="AG966" s="979">
        <f>_xlfn.XLOOKUP($D966,Help2_FC!$D:$D,Help2_FC!AD:AD)</f>
        <v>0</v>
      </c>
      <c r="AH966" s="979">
        <f>_xlfn.XLOOKUP($D966,Help2_FC!$D:$D,Help2_FC!AE:AE)</f>
        <v>0</v>
      </c>
      <c r="AI966" s="979">
        <f>_xlfn.XLOOKUP($D966,Help2_FC!$D:$D,Help2_FC!AF:AF)</f>
        <v>0</v>
      </c>
      <c r="AJ966" s="979">
        <f>_xlfn.XLOOKUP($D966,Help2_FC!$D:$D,Help2_FC!AG:AG)</f>
        <v>0</v>
      </c>
      <c r="AK966" s="979">
        <f>_xlfn.XLOOKUP($D966,Help2_FC!$D:$D,Help2_FC!AH:AH)</f>
        <v>0</v>
      </c>
      <c r="AL966" s="979">
        <f>_xlfn.XLOOKUP($D966,Help2_FC!$D:$D,Help2_FC!AI:AI)</f>
        <v>0</v>
      </c>
      <c r="AM966" s="979">
        <f>_xlfn.XLOOKUP($D966,Help2_FC!$D:$D,Help2_FC!AJ:AJ)</f>
        <v>0</v>
      </c>
      <c r="AN966" s="979">
        <f>_xlfn.XLOOKUP($D966,Help2_FC!$D:$D,Help2_FC!AK:AK)</f>
        <v>0</v>
      </c>
    </row>
    <row r="967" spans="1:40" x14ac:dyDescent="0.2">
      <c r="A967" s="1">
        <v>45891</v>
      </c>
      <c r="B967">
        <f t="shared" si="103"/>
        <v>8</v>
      </c>
      <c r="C967">
        <f t="shared" si="104"/>
        <v>2025</v>
      </c>
      <c r="D967" s="872" t="str">
        <f t="shared" si="101"/>
        <v>08´2025</v>
      </c>
      <c r="F967" s="2">
        <f t="shared" si="102"/>
        <v>24</v>
      </c>
      <c r="G967" s="1483">
        <f t="shared" si="105"/>
        <v>3.4686090877558098E-2</v>
      </c>
      <c r="H967" s="5">
        <f t="shared" si="106"/>
        <v>1</v>
      </c>
      <c r="I967" s="995">
        <f>VLOOKUP($D967,Help2!$D$26:$T$37,5)</f>
        <v>0</v>
      </c>
      <c r="J967" s="979">
        <f>VLOOKUP($D967,Help2!$D$26:$T$37,6)</f>
        <v>0</v>
      </c>
      <c r="K967" s="979">
        <f>VLOOKUP($D967,Help2!$D$26:$T$37,7)</f>
        <v>0</v>
      </c>
      <c r="L967" s="979">
        <f>VLOOKUP($D967,Help2!$D$26:$T$37,8)</f>
        <v>0</v>
      </c>
      <c r="M967" s="979">
        <f>VLOOKUP($D967,Help2!$D$26:$T$37,9)</f>
        <v>0</v>
      </c>
      <c r="N967" s="979">
        <f>VLOOKUP($D967,Help2!$D$26:$T$37,10)</f>
        <v>0</v>
      </c>
      <c r="P967" s="979">
        <f>VLOOKUP($D967,Help2!$D$2:$T$25,3)</f>
        <v>691.92</v>
      </c>
      <c r="Q967" s="979">
        <f t="shared" si="107"/>
        <v>744</v>
      </c>
      <c r="Y967" s="979">
        <f>_xlfn.XLOOKUP($D967,Help2_FC!$D:$D,Help2_FC!V:V)</f>
        <v>0</v>
      </c>
      <c r="Z967" s="979">
        <f>_xlfn.XLOOKUP($D967,Help2_FC!$D:$D,Help2_FC!W:W)</f>
        <v>0</v>
      </c>
      <c r="AA967" s="979">
        <f>_xlfn.XLOOKUP($D967,Help2_FC!$D:$D,Help2_FC!X:X)</f>
        <v>0</v>
      </c>
      <c r="AB967" s="979">
        <f>_xlfn.XLOOKUP($D967,Help2_FC!$D:$D,Help2_FC!Y:Y)</f>
        <v>0</v>
      </c>
      <c r="AC967" s="979">
        <f>_xlfn.XLOOKUP($D967,Help2_FC!$D:$D,Help2_FC!Z:Z)</f>
        <v>0</v>
      </c>
      <c r="AD967" s="979">
        <f>_xlfn.XLOOKUP($D967,Help2_FC!$D:$D,Help2_FC!AA:AA)</f>
        <v>0</v>
      </c>
      <c r="AE967" s="979">
        <f>_xlfn.XLOOKUP($D967,Help2_FC!$D:$D,Help2_FC!AB:AB)</f>
        <v>0</v>
      </c>
      <c r="AF967" s="979">
        <f>_xlfn.XLOOKUP($D967,Help2_FC!$D:$D,Help2_FC!AC:AC)</f>
        <v>0</v>
      </c>
      <c r="AG967" s="979">
        <f>_xlfn.XLOOKUP($D967,Help2_FC!$D:$D,Help2_FC!AD:AD)</f>
        <v>0</v>
      </c>
      <c r="AH967" s="979">
        <f>_xlfn.XLOOKUP($D967,Help2_FC!$D:$D,Help2_FC!AE:AE)</f>
        <v>0</v>
      </c>
      <c r="AI967" s="979">
        <f>_xlfn.XLOOKUP($D967,Help2_FC!$D:$D,Help2_FC!AF:AF)</f>
        <v>0</v>
      </c>
      <c r="AJ967" s="979">
        <f>_xlfn.XLOOKUP($D967,Help2_FC!$D:$D,Help2_FC!AG:AG)</f>
        <v>0</v>
      </c>
      <c r="AK967" s="979">
        <f>_xlfn.XLOOKUP($D967,Help2_FC!$D:$D,Help2_FC!AH:AH)</f>
        <v>0</v>
      </c>
      <c r="AL967" s="979">
        <f>_xlfn.XLOOKUP($D967,Help2_FC!$D:$D,Help2_FC!AI:AI)</f>
        <v>0</v>
      </c>
      <c r="AM967" s="979">
        <f>_xlfn.XLOOKUP($D967,Help2_FC!$D:$D,Help2_FC!AJ:AJ)</f>
        <v>0</v>
      </c>
      <c r="AN967" s="979">
        <f>_xlfn.XLOOKUP($D967,Help2_FC!$D:$D,Help2_FC!AK:AK)</f>
        <v>0</v>
      </c>
    </row>
    <row r="968" spans="1:40" x14ac:dyDescent="0.2">
      <c r="A968" s="1">
        <v>45892</v>
      </c>
      <c r="B968">
        <f t="shared" si="103"/>
        <v>8</v>
      </c>
      <c r="C968">
        <f t="shared" si="104"/>
        <v>2025</v>
      </c>
      <c r="D968" s="872" t="str">
        <f t="shared" si="101"/>
        <v>08´2025</v>
      </c>
      <c r="F968" s="2">
        <f t="shared" si="102"/>
        <v>24</v>
      </c>
      <c r="G968" s="1483">
        <f t="shared" si="105"/>
        <v>3.4686090877558098E-2</v>
      </c>
      <c r="H968" s="5">
        <f t="shared" si="106"/>
        <v>1</v>
      </c>
      <c r="I968" s="995">
        <f>VLOOKUP($D968,Help2!$D$26:$T$37,5)</f>
        <v>0</v>
      </c>
      <c r="J968" s="979">
        <f>VLOOKUP($D968,Help2!$D$26:$T$37,6)</f>
        <v>0</v>
      </c>
      <c r="K968" s="979">
        <f>VLOOKUP($D968,Help2!$D$26:$T$37,7)</f>
        <v>0</v>
      </c>
      <c r="L968" s="979">
        <f>VLOOKUP($D968,Help2!$D$26:$T$37,8)</f>
        <v>0</v>
      </c>
      <c r="M968" s="979">
        <f>VLOOKUP($D968,Help2!$D$26:$T$37,9)</f>
        <v>0</v>
      </c>
      <c r="N968" s="979">
        <f>VLOOKUP($D968,Help2!$D$26:$T$37,10)</f>
        <v>0</v>
      </c>
      <c r="P968" s="979">
        <f>VLOOKUP($D968,Help2!$D$2:$T$25,3)</f>
        <v>691.92</v>
      </c>
      <c r="Q968" s="979">
        <f t="shared" si="107"/>
        <v>744</v>
      </c>
      <c r="Y968" s="979">
        <f>_xlfn.XLOOKUP($D968,Help2_FC!$D:$D,Help2_FC!V:V)</f>
        <v>0</v>
      </c>
      <c r="Z968" s="979">
        <f>_xlfn.XLOOKUP($D968,Help2_FC!$D:$D,Help2_FC!W:W)</f>
        <v>0</v>
      </c>
      <c r="AA968" s="979">
        <f>_xlfn.XLOOKUP($D968,Help2_FC!$D:$D,Help2_FC!X:X)</f>
        <v>0</v>
      </c>
      <c r="AB968" s="979">
        <f>_xlfn.XLOOKUP($D968,Help2_FC!$D:$D,Help2_FC!Y:Y)</f>
        <v>0</v>
      </c>
      <c r="AC968" s="979">
        <f>_xlfn.XLOOKUP($D968,Help2_FC!$D:$D,Help2_FC!Z:Z)</f>
        <v>0</v>
      </c>
      <c r="AD968" s="979">
        <f>_xlfn.XLOOKUP($D968,Help2_FC!$D:$D,Help2_FC!AA:AA)</f>
        <v>0</v>
      </c>
      <c r="AE968" s="979">
        <f>_xlfn.XLOOKUP($D968,Help2_FC!$D:$D,Help2_FC!AB:AB)</f>
        <v>0</v>
      </c>
      <c r="AF968" s="979">
        <f>_xlfn.XLOOKUP($D968,Help2_FC!$D:$D,Help2_FC!AC:AC)</f>
        <v>0</v>
      </c>
      <c r="AG968" s="979">
        <f>_xlfn.XLOOKUP($D968,Help2_FC!$D:$D,Help2_FC!AD:AD)</f>
        <v>0</v>
      </c>
      <c r="AH968" s="979">
        <f>_xlfn.XLOOKUP($D968,Help2_FC!$D:$D,Help2_FC!AE:AE)</f>
        <v>0</v>
      </c>
      <c r="AI968" s="979">
        <f>_xlfn.XLOOKUP($D968,Help2_FC!$D:$D,Help2_FC!AF:AF)</f>
        <v>0</v>
      </c>
      <c r="AJ968" s="979">
        <f>_xlfn.XLOOKUP($D968,Help2_FC!$D:$D,Help2_FC!AG:AG)</f>
        <v>0</v>
      </c>
      <c r="AK968" s="979">
        <f>_xlfn.XLOOKUP($D968,Help2_FC!$D:$D,Help2_FC!AH:AH)</f>
        <v>0</v>
      </c>
      <c r="AL968" s="979">
        <f>_xlfn.XLOOKUP($D968,Help2_FC!$D:$D,Help2_FC!AI:AI)</f>
        <v>0</v>
      </c>
      <c r="AM968" s="979">
        <f>_xlfn.XLOOKUP($D968,Help2_FC!$D:$D,Help2_FC!AJ:AJ)</f>
        <v>0</v>
      </c>
      <c r="AN968" s="979">
        <f>_xlfn.XLOOKUP($D968,Help2_FC!$D:$D,Help2_FC!AK:AK)</f>
        <v>0</v>
      </c>
    </row>
    <row r="969" spans="1:40" x14ac:dyDescent="0.2">
      <c r="A969" s="1">
        <v>45893</v>
      </c>
      <c r="B969">
        <f t="shared" si="103"/>
        <v>8</v>
      </c>
      <c r="C969">
        <f t="shared" si="104"/>
        <v>2025</v>
      </c>
      <c r="D969" s="872" t="str">
        <f t="shared" si="101"/>
        <v>08´2025</v>
      </c>
      <c r="F969" s="2">
        <f t="shared" si="102"/>
        <v>24</v>
      </c>
      <c r="G969" s="1483">
        <f t="shared" si="105"/>
        <v>3.4686090877558098E-2</v>
      </c>
      <c r="H969" s="5">
        <f t="shared" si="106"/>
        <v>1</v>
      </c>
      <c r="I969" s="995">
        <f>VLOOKUP($D969,Help2!$D$26:$T$37,5)</f>
        <v>0</v>
      </c>
      <c r="J969" s="979">
        <f>VLOOKUP($D969,Help2!$D$26:$T$37,6)</f>
        <v>0</v>
      </c>
      <c r="K969" s="979">
        <f>VLOOKUP($D969,Help2!$D$26:$T$37,7)</f>
        <v>0</v>
      </c>
      <c r="L969" s="979">
        <f>VLOOKUP($D969,Help2!$D$26:$T$37,8)</f>
        <v>0</v>
      </c>
      <c r="M969" s="979">
        <f>VLOOKUP($D969,Help2!$D$26:$T$37,9)</f>
        <v>0</v>
      </c>
      <c r="N969" s="979">
        <f>VLOOKUP($D969,Help2!$D$26:$T$37,10)</f>
        <v>0</v>
      </c>
      <c r="P969" s="979">
        <f>VLOOKUP($D969,Help2!$D$2:$T$25,3)</f>
        <v>691.92</v>
      </c>
      <c r="Q969" s="979">
        <f t="shared" si="107"/>
        <v>744</v>
      </c>
      <c r="Y969" s="979">
        <f>_xlfn.XLOOKUP($D969,Help2_FC!$D:$D,Help2_FC!V:V)</f>
        <v>0</v>
      </c>
      <c r="Z969" s="979">
        <f>_xlfn.XLOOKUP($D969,Help2_FC!$D:$D,Help2_FC!W:W)</f>
        <v>0</v>
      </c>
      <c r="AA969" s="979">
        <f>_xlfn.XLOOKUP($D969,Help2_FC!$D:$D,Help2_FC!X:X)</f>
        <v>0</v>
      </c>
      <c r="AB969" s="979">
        <f>_xlfn.XLOOKUP($D969,Help2_FC!$D:$D,Help2_FC!Y:Y)</f>
        <v>0</v>
      </c>
      <c r="AC969" s="979">
        <f>_xlfn.XLOOKUP($D969,Help2_FC!$D:$D,Help2_FC!Z:Z)</f>
        <v>0</v>
      </c>
      <c r="AD969" s="979">
        <f>_xlfn.XLOOKUP($D969,Help2_FC!$D:$D,Help2_FC!AA:AA)</f>
        <v>0</v>
      </c>
      <c r="AE969" s="979">
        <f>_xlfn.XLOOKUP($D969,Help2_FC!$D:$D,Help2_FC!AB:AB)</f>
        <v>0</v>
      </c>
      <c r="AF969" s="979">
        <f>_xlfn.XLOOKUP($D969,Help2_FC!$D:$D,Help2_FC!AC:AC)</f>
        <v>0</v>
      </c>
      <c r="AG969" s="979">
        <f>_xlfn.XLOOKUP($D969,Help2_FC!$D:$D,Help2_FC!AD:AD)</f>
        <v>0</v>
      </c>
      <c r="AH969" s="979">
        <f>_xlfn.XLOOKUP($D969,Help2_FC!$D:$D,Help2_FC!AE:AE)</f>
        <v>0</v>
      </c>
      <c r="AI969" s="979">
        <f>_xlfn.XLOOKUP($D969,Help2_FC!$D:$D,Help2_FC!AF:AF)</f>
        <v>0</v>
      </c>
      <c r="AJ969" s="979">
        <f>_xlfn.XLOOKUP($D969,Help2_FC!$D:$D,Help2_FC!AG:AG)</f>
        <v>0</v>
      </c>
      <c r="AK969" s="979">
        <f>_xlfn.XLOOKUP($D969,Help2_FC!$D:$D,Help2_FC!AH:AH)</f>
        <v>0</v>
      </c>
      <c r="AL969" s="979">
        <f>_xlfn.XLOOKUP($D969,Help2_FC!$D:$D,Help2_FC!AI:AI)</f>
        <v>0</v>
      </c>
      <c r="AM969" s="979">
        <f>_xlfn.XLOOKUP($D969,Help2_FC!$D:$D,Help2_FC!AJ:AJ)</f>
        <v>0</v>
      </c>
      <c r="AN969" s="979">
        <f>_xlfn.XLOOKUP($D969,Help2_FC!$D:$D,Help2_FC!AK:AK)</f>
        <v>0</v>
      </c>
    </row>
    <row r="970" spans="1:40" x14ac:dyDescent="0.2">
      <c r="A970" s="1">
        <v>45894</v>
      </c>
      <c r="B970">
        <f t="shared" si="103"/>
        <v>8</v>
      </c>
      <c r="C970">
        <f t="shared" si="104"/>
        <v>2025</v>
      </c>
      <c r="D970" s="872" t="str">
        <f t="shared" si="101"/>
        <v>08´2025</v>
      </c>
      <c r="F970" s="2">
        <f t="shared" si="102"/>
        <v>24</v>
      </c>
      <c r="G970" s="1483">
        <f t="shared" si="105"/>
        <v>3.4686090877558098E-2</v>
      </c>
      <c r="H970" s="5">
        <f t="shared" si="106"/>
        <v>1</v>
      </c>
      <c r="I970" s="995">
        <f>VLOOKUP($D970,Help2!$D$26:$T$37,5)</f>
        <v>0</v>
      </c>
      <c r="J970" s="979">
        <f>VLOOKUP($D970,Help2!$D$26:$T$37,6)</f>
        <v>0</v>
      </c>
      <c r="K970" s="979">
        <f>VLOOKUP($D970,Help2!$D$26:$T$37,7)</f>
        <v>0</v>
      </c>
      <c r="L970" s="979">
        <f>VLOOKUP($D970,Help2!$D$26:$T$37,8)</f>
        <v>0</v>
      </c>
      <c r="M970" s="979">
        <f>VLOOKUP($D970,Help2!$D$26:$T$37,9)</f>
        <v>0</v>
      </c>
      <c r="N970" s="979">
        <f>VLOOKUP($D970,Help2!$D$26:$T$37,10)</f>
        <v>0</v>
      </c>
      <c r="P970" s="979">
        <f>VLOOKUP($D970,Help2!$D$2:$T$25,3)</f>
        <v>691.92</v>
      </c>
      <c r="Q970" s="979">
        <f t="shared" si="107"/>
        <v>744</v>
      </c>
      <c r="Y970" s="979">
        <f>_xlfn.XLOOKUP($D970,Help2_FC!$D:$D,Help2_FC!V:V)</f>
        <v>0</v>
      </c>
      <c r="Z970" s="979">
        <f>_xlfn.XLOOKUP($D970,Help2_FC!$D:$D,Help2_FC!W:W)</f>
        <v>0</v>
      </c>
      <c r="AA970" s="979">
        <f>_xlfn.XLOOKUP($D970,Help2_FC!$D:$D,Help2_FC!X:X)</f>
        <v>0</v>
      </c>
      <c r="AB970" s="979">
        <f>_xlfn.XLOOKUP($D970,Help2_FC!$D:$D,Help2_FC!Y:Y)</f>
        <v>0</v>
      </c>
      <c r="AC970" s="979">
        <f>_xlfn.XLOOKUP($D970,Help2_FC!$D:$D,Help2_FC!Z:Z)</f>
        <v>0</v>
      </c>
      <c r="AD970" s="979">
        <f>_xlfn.XLOOKUP($D970,Help2_FC!$D:$D,Help2_FC!AA:AA)</f>
        <v>0</v>
      </c>
      <c r="AE970" s="979">
        <f>_xlfn.XLOOKUP($D970,Help2_FC!$D:$D,Help2_FC!AB:AB)</f>
        <v>0</v>
      </c>
      <c r="AF970" s="979">
        <f>_xlfn.XLOOKUP($D970,Help2_FC!$D:$D,Help2_FC!AC:AC)</f>
        <v>0</v>
      </c>
      <c r="AG970" s="979">
        <f>_xlfn.XLOOKUP($D970,Help2_FC!$D:$D,Help2_FC!AD:AD)</f>
        <v>0</v>
      </c>
      <c r="AH970" s="979">
        <f>_xlfn.XLOOKUP($D970,Help2_FC!$D:$D,Help2_FC!AE:AE)</f>
        <v>0</v>
      </c>
      <c r="AI970" s="979">
        <f>_xlfn.XLOOKUP($D970,Help2_FC!$D:$D,Help2_FC!AF:AF)</f>
        <v>0</v>
      </c>
      <c r="AJ970" s="979">
        <f>_xlfn.XLOOKUP($D970,Help2_FC!$D:$D,Help2_FC!AG:AG)</f>
        <v>0</v>
      </c>
      <c r="AK970" s="979">
        <f>_xlfn.XLOOKUP($D970,Help2_FC!$D:$D,Help2_FC!AH:AH)</f>
        <v>0</v>
      </c>
      <c r="AL970" s="979">
        <f>_xlfn.XLOOKUP($D970,Help2_FC!$D:$D,Help2_FC!AI:AI)</f>
        <v>0</v>
      </c>
      <c r="AM970" s="979">
        <f>_xlfn.XLOOKUP($D970,Help2_FC!$D:$D,Help2_FC!AJ:AJ)</f>
        <v>0</v>
      </c>
      <c r="AN970" s="979">
        <f>_xlfn.XLOOKUP($D970,Help2_FC!$D:$D,Help2_FC!AK:AK)</f>
        <v>0</v>
      </c>
    </row>
    <row r="971" spans="1:40" x14ac:dyDescent="0.2">
      <c r="A971" s="1">
        <v>45895</v>
      </c>
      <c r="B971">
        <f t="shared" si="103"/>
        <v>8</v>
      </c>
      <c r="C971">
        <f t="shared" si="104"/>
        <v>2025</v>
      </c>
      <c r="D971" s="872" t="str">
        <f t="shared" si="101"/>
        <v>08´2025</v>
      </c>
      <c r="F971" s="2">
        <f t="shared" si="102"/>
        <v>24</v>
      </c>
      <c r="G971" s="1483">
        <f t="shared" si="105"/>
        <v>3.4686090877558098E-2</v>
      </c>
      <c r="H971" s="5">
        <f t="shared" si="106"/>
        <v>1</v>
      </c>
      <c r="I971" s="995">
        <f>VLOOKUP($D971,Help2!$D$26:$T$37,5)</f>
        <v>0</v>
      </c>
      <c r="J971" s="979">
        <f>VLOOKUP($D971,Help2!$D$26:$T$37,6)</f>
        <v>0</v>
      </c>
      <c r="K971" s="979">
        <f>VLOOKUP($D971,Help2!$D$26:$T$37,7)</f>
        <v>0</v>
      </c>
      <c r="L971" s="979">
        <f>VLOOKUP($D971,Help2!$D$26:$T$37,8)</f>
        <v>0</v>
      </c>
      <c r="M971" s="979">
        <f>VLOOKUP($D971,Help2!$D$26:$T$37,9)</f>
        <v>0</v>
      </c>
      <c r="N971" s="979">
        <f>VLOOKUP($D971,Help2!$D$26:$T$37,10)</f>
        <v>0</v>
      </c>
      <c r="P971" s="979">
        <f>VLOOKUP($D971,Help2!$D$2:$T$25,3)</f>
        <v>691.92</v>
      </c>
      <c r="Q971" s="979">
        <f t="shared" si="107"/>
        <v>744</v>
      </c>
      <c r="Y971" s="979">
        <f>_xlfn.XLOOKUP($D971,Help2_FC!$D:$D,Help2_FC!V:V)</f>
        <v>0</v>
      </c>
      <c r="Z971" s="979">
        <f>_xlfn.XLOOKUP($D971,Help2_FC!$D:$D,Help2_FC!W:W)</f>
        <v>0</v>
      </c>
      <c r="AA971" s="979">
        <f>_xlfn.XLOOKUP($D971,Help2_FC!$D:$D,Help2_FC!X:X)</f>
        <v>0</v>
      </c>
      <c r="AB971" s="979">
        <f>_xlfn.XLOOKUP($D971,Help2_FC!$D:$D,Help2_FC!Y:Y)</f>
        <v>0</v>
      </c>
      <c r="AC971" s="979">
        <f>_xlfn.XLOOKUP($D971,Help2_FC!$D:$D,Help2_FC!Z:Z)</f>
        <v>0</v>
      </c>
      <c r="AD971" s="979">
        <f>_xlfn.XLOOKUP($D971,Help2_FC!$D:$D,Help2_FC!AA:AA)</f>
        <v>0</v>
      </c>
      <c r="AE971" s="979">
        <f>_xlfn.XLOOKUP($D971,Help2_FC!$D:$D,Help2_FC!AB:AB)</f>
        <v>0</v>
      </c>
      <c r="AF971" s="979">
        <f>_xlfn.XLOOKUP($D971,Help2_FC!$D:$D,Help2_FC!AC:AC)</f>
        <v>0</v>
      </c>
      <c r="AG971" s="979">
        <f>_xlfn.XLOOKUP($D971,Help2_FC!$D:$D,Help2_FC!AD:AD)</f>
        <v>0</v>
      </c>
      <c r="AH971" s="979">
        <f>_xlfn.XLOOKUP($D971,Help2_FC!$D:$D,Help2_FC!AE:AE)</f>
        <v>0</v>
      </c>
      <c r="AI971" s="979">
        <f>_xlfn.XLOOKUP($D971,Help2_FC!$D:$D,Help2_FC!AF:AF)</f>
        <v>0</v>
      </c>
      <c r="AJ971" s="979">
        <f>_xlfn.XLOOKUP($D971,Help2_FC!$D:$D,Help2_FC!AG:AG)</f>
        <v>0</v>
      </c>
      <c r="AK971" s="979">
        <f>_xlfn.XLOOKUP($D971,Help2_FC!$D:$D,Help2_FC!AH:AH)</f>
        <v>0</v>
      </c>
      <c r="AL971" s="979">
        <f>_xlfn.XLOOKUP($D971,Help2_FC!$D:$D,Help2_FC!AI:AI)</f>
        <v>0</v>
      </c>
      <c r="AM971" s="979">
        <f>_xlfn.XLOOKUP($D971,Help2_FC!$D:$D,Help2_FC!AJ:AJ)</f>
        <v>0</v>
      </c>
      <c r="AN971" s="979">
        <f>_xlfn.XLOOKUP($D971,Help2_FC!$D:$D,Help2_FC!AK:AK)</f>
        <v>0</v>
      </c>
    </row>
    <row r="972" spans="1:40" x14ac:dyDescent="0.2">
      <c r="A972" s="1">
        <v>45896</v>
      </c>
      <c r="B972">
        <f t="shared" si="103"/>
        <v>8</v>
      </c>
      <c r="C972">
        <f t="shared" si="104"/>
        <v>2025</v>
      </c>
      <c r="D972" s="872" t="str">
        <f t="shared" si="101"/>
        <v>08´2025</v>
      </c>
      <c r="F972" s="2">
        <f t="shared" si="102"/>
        <v>24</v>
      </c>
      <c r="G972" s="1483">
        <f t="shared" si="105"/>
        <v>3.4686090877558098E-2</v>
      </c>
      <c r="H972" s="5">
        <f t="shared" si="106"/>
        <v>1</v>
      </c>
      <c r="I972" s="995">
        <f>VLOOKUP($D972,Help2!$D$26:$T$37,5)</f>
        <v>0</v>
      </c>
      <c r="J972" s="979">
        <f>VLOOKUP($D972,Help2!$D$26:$T$37,6)</f>
        <v>0</v>
      </c>
      <c r="K972" s="979">
        <f>VLOOKUP($D972,Help2!$D$26:$T$37,7)</f>
        <v>0</v>
      </c>
      <c r="L972" s="979">
        <f>VLOOKUP($D972,Help2!$D$26:$T$37,8)</f>
        <v>0</v>
      </c>
      <c r="M972" s="979">
        <f>VLOOKUP($D972,Help2!$D$26:$T$37,9)</f>
        <v>0</v>
      </c>
      <c r="N972" s="979">
        <f>VLOOKUP($D972,Help2!$D$26:$T$37,10)</f>
        <v>0</v>
      </c>
      <c r="P972" s="979">
        <f>VLOOKUP($D972,Help2!$D$2:$T$25,3)</f>
        <v>691.92</v>
      </c>
      <c r="Q972" s="979">
        <f t="shared" si="107"/>
        <v>744</v>
      </c>
      <c r="Y972" s="979">
        <f>_xlfn.XLOOKUP($D972,Help2_FC!$D:$D,Help2_FC!V:V)</f>
        <v>0</v>
      </c>
      <c r="Z972" s="979">
        <f>_xlfn.XLOOKUP($D972,Help2_FC!$D:$D,Help2_FC!W:W)</f>
        <v>0</v>
      </c>
      <c r="AA972" s="979">
        <f>_xlfn.XLOOKUP($D972,Help2_FC!$D:$D,Help2_FC!X:X)</f>
        <v>0</v>
      </c>
      <c r="AB972" s="979">
        <f>_xlfn.XLOOKUP($D972,Help2_FC!$D:$D,Help2_FC!Y:Y)</f>
        <v>0</v>
      </c>
      <c r="AC972" s="979">
        <f>_xlfn.XLOOKUP($D972,Help2_FC!$D:$D,Help2_FC!Z:Z)</f>
        <v>0</v>
      </c>
      <c r="AD972" s="979">
        <f>_xlfn.XLOOKUP($D972,Help2_FC!$D:$D,Help2_FC!AA:AA)</f>
        <v>0</v>
      </c>
      <c r="AE972" s="979">
        <f>_xlfn.XLOOKUP($D972,Help2_FC!$D:$D,Help2_FC!AB:AB)</f>
        <v>0</v>
      </c>
      <c r="AF972" s="979">
        <f>_xlfn.XLOOKUP($D972,Help2_FC!$D:$D,Help2_FC!AC:AC)</f>
        <v>0</v>
      </c>
      <c r="AG972" s="979">
        <f>_xlfn.XLOOKUP($D972,Help2_FC!$D:$D,Help2_FC!AD:AD)</f>
        <v>0</v>
      </c>
      <c r="AH972" s="979">
        <f>_xlfn.XLOOKUP($D972,Help2_FC!$D:$D,Help2_FC!AE:AE)</f>
        <v>0</v>
      </c>
      <c r="AI972" s="979">
        <f>_xlfn.XLOOKUP($D972,Help2_FC!$D:$D,Help2_FC!AF:AF)</f>
        <v>0</v>
      </c>
      <c r="AJ972" s="979">
        <f>_xlfn.XLOOKUP($D972,Help2_FC!$D:$D,Help2_FC!AG:AG)</f>
        <v>0</v>
      </c>
      <c r="AK972" s="979">
        <f>_xlfn.XLOOKUP($D972,Help2_FC!$D:$D,Help2_FC!AH:AH)</f>
        <v>0</v>
      </c>
      <c r="AL972" s="979">
        <f>_xlfn.XLOOKUP($D972,Help2_FC!$D:$D,Help2_FC!AI:AI)</f>
        <v>0</v>
      </c>
      <c r="AM972" s="979">
        <f>_xlfn.XLOOKUP($D972,Help2_FC!$D:$D,Help2_FC!AJ:AJ)</f>
        <v>0</v>
      </c>
      <c r="AN972" s="979">
        <f>_xlfn.XLOOKUP($D972,Help2_FC!$D:$D,Help2_FC!AK:AK)</f>
        <v>0</v>
      </c>
    </row>
    <row r="973" spans="1:40" x14ac:dyDescent="0.2">
      <c r="A973" s="1">
        <v>45897</v>
      </c>
      <c r="B973">
        <f t="shared" si="103"/>
        <v>8</v>
      </c>
      <c r="C973">
        <f t="shared" si="104"/>
        <v>2025</v>
      </c>
      <c r="D973" s="872" t="str">
        <f t="shared" si="101"/>
        <v>08´2025</v>
      </c>
      <c r="F973" s="2">
        <f t="shared" si="102"/>
        <v>24</v>
      </c>
      <c r="G973" s="1483">
        <f t="shared" si="105"/>
        <v>3.4686090877558098E-2</v>
      </c>
      <c r="H973" s="5">
        <f t="shared" si="106"/>
        <v>1</v>
      </c>
      <c r="I973" s="995">
        <f>VLOOKUP($D973,Help2!$D$26:$T$37,5)</f>
        <v>0</v>
      </c>
      <c r="J973" s="979">
        <f>VLOOKUP($D973,Help2!$D$26:$T$37,6)</f>
        <v>0</v>
      </c>
      <c r="K973" s="979">
        <f>VLOOKUP($D973,Help2!$D$26:$T$37,7)</f>
        <v>0</v>
      </c>
      <c r="L973" s="979">
        <f>VLOOKUP($D973,Help2!$D$26:$T$37,8)</f>
        <v>0</v>
      </c>
      <c r="M973" s="979">
        <f>VLOOKUP($D973,Help2!$D$26:$T$37,9)</f>
        <v>0</v>
      </c>
      <c r="N973" s="979">
        <f>VLOOKUP($D973,Help2!$D$26:$T$37,10)</f>
        <v>0</v>
      </c>
      <c r="P973" s="979">
        <f>VLOOKUP($D973,Help2!$D$2:$T$25,3)</f>
        <v>691.92</v>
      </c>
      <c r="Q973" s="979">
        <f t="shared" si="107"/>
        <v>744</v>
      </c>
      <c r="Y973" s="979">
        <f>_xlfn.XLOOKUP($D973,Help2_FC!$D:$D,Help2_FC!V:V)</f>
        <v>0</v>
      </c>
      <c r="Z973" s="979">
        <f>_xlfn.XLOOKUP($D973,Help2_FC!$D:$D,Help2_FC!W:W)</f>
        <v>0</v>
      </c>
      <c r="AA973" s="979">
        <f>_xlfn.XLOOKUP($D973,Help2_FC!$D:$D,Help2_FC!X:X)</f>
        <v>0</v>
      </c>
      <c r="AB973" s="979">
        <f>_xlfn.XLOOKUP($D973,Help2_FC!$D:$D,Help2_FC!Y:Y)</f>
        <v>0</v>
      </c>
      <c r="AC973" s="979">
        <f>_xlfn.XLOOKUP($D973,Help2_FC!$D:$D,Help2_FC!Z:Z)</f>
        <v>0</v>
      </c>
      <c r="AD973" s="979">
        <f>_xlfn.XLOOKUP($D973,Help2_FC!$D:$D,Help2_FC!AA:AA)</f>
        <v>0</v>
      </c>
      <c r="AE973" s="979">
        <f>_xlfn.XLOOKUP($D973,Help2_FC!$D:$D,Help2_FC!AB:AB)</f>
        <v>0</v>
      </c>
      <c r="AF973" s="979">
        <f>_xlfn.XLOOKUP($D973,Help2_FC!$D:$D,Help2_FC!AC:AC)</f>
        <v>0</v>
      </c>
      <c r="AG973" s="979">
        <f>_xlfn.XLOOKUP($D973,Help2_FC!$D:$D,Help2_FC!AD:AD)</f>
        <v>0</v>
      </c>
      <c r="AH973" s="979">
        <f>_xlfn.XLOOKUP($D973,Help2_FC!$D:$D,Help2_FC!AE:AE)</f>
        <v>0</v>
      </c>
      <c r="AI973" s="979">
        <f>_xlfn.XLOOKUP($D973,Help2_FC!$D:$D,Help2_FC!AF:AF)</f>
        <v>0</v>
      </c>
      <c r="AJ973" s="979">
        <f>_xlfn.XLOOKUP($D973,Help2_FC!$D:$D,Help2_FC!AG:AG)</f>
        <v>0</v>
      </c>
      <c r="AK973" s="979">
        <f>_xlfn.XLOOKUP($D973,Help2_FC!$D:$D,Help2_FC!AH:AH)</f>
        <v>0</v>
      </c>
      <c r="AL973" s="979">
        <f>_xlfn.XLOOKUP($D973,Help2_FC!$D:$D,Help2_FC!AI:AI)</f>
        <v>0</v>
      </c>
      <c r="AM973" s="979">
        <f>_xlfn.XLOOKUP($D973,Help2_FC!$D:$D,Help2_FC!AJ:AJ)</f>
        <v>0</v>
      </c>
      <c r="AN973" s="979">
        <f>_xlfn.XLOOKUP($D973,Help2_FC!$D:$D,Help2_FC!AK:AK)</f>
        <v>0</v>
      </c>
    </row>
    <row r="974" spans="1:40" x14ac:dyDescent="0.2">
      <c r="A974" s="1">
        <v>45898</v>
      </c>
      <c r="B974">
        <f t="shared" si="103"/>
        <v>8</v>
      </c>
      <c r="C974">
        <f t="shared" si="104"/>
        <v>2025</v>
      </c>
      <c r="D974" s="872" t="str">
        <f t="shared" si="101"/>
        <v>08´2025</v>
      </c>
      <c r="F974" s="2">
        <f t="shared" si="102"/>
        <v>24</v>
      </c>
      <c r="G974" s="1483">
        <f t="shared" si="105"/>
        <v>3.4686090877558098E-2</v>
      </c>
      <c r="H974" s="5">
        <f t="shared" si="106"/>
        <v>1</v>
      </c>
      <c r="I974" s="995">
        <f>VLOOKUP($D974,Help2!$D$26:$T$37,5)</f>
        <v>0</v>
      </c>
      <c r="J974" s="979">
        <f>VLOOKUP($D974,Help2!$D$26:$T$37,6)</f>
        <v>0</v>
      </c>
      <c r="K974" s="979">
        <f>VLOOKUP($D974,Help2!$D$26:$T$37,7)</f>
        <v>0</v>
      </c>
      <c r="L974" s="979">
        <f>VLOOKUP($D974,Help2!$D$26:$T$37,8)</f>
        <v>0</v>
      </c>
      <c r="M974" s="979">
        <f>VLOOKUP($D974,Help2!$D$26:$T$37,9)</f>
        <v>0</v>
      </c>
      <c r="N974" s="979">
        <f>VLOOKUP($D974,Help2!$D$26:$T$37,10)</f>
        <v>0</v>
      </c>
      <c r="P974" s="979">
        <f>VLOOKUP($D974,Help2!$D$2:$T$25,3)</f>
        <v>691.92</v>
      </c>
      <c r="Q974" s="979">
        <f t="shared" si="107"/>
        <v>744</v>
      </c>
      <c r="Y974" s="979">
        <f>_xlfn.XLOOKUP($D974,Help2_FC!$D:$D,Help2_FC!V:V)</f>
        <v>0</v>
      </c>
      <c r="Z974" s="979">
        <f>_xlfn.XLOOKUP($D974,Help2_FC!$D:$D,Help2_FC!W:W)</f>
        <v>0</v>
      </c>
      <c r="AA974" s="979">
        <f>_xlfn.XLOOKUP($D974,Help2_FC!$D:$D,Help2_FC!X:X)</f>
        <v>0</v>
      </c>
      <c r="AB974" s="979">
        <f>_xlfn.XLOOKUP($D974,Help2_FC!$D:$D,Help2_FC!Y:Y)</f>
        <v>0</v>
      </c>
      <c r="AC974" s="979">
        <f>_xlfn.XLOOKUP($D974,Help2_FC!$D:$D,Help2_FC!Z:Z)</f>
        <v>0</v>
      </c>
      <c r="AD974" s="979">
        <f>_xlfn.XLOOKUP($D974,Help2_FC!$D:$D,Help2_FC!AA:AA)</f>
        <v>0</v>
      </c>
      <c r="AE974" s="979">
        <f>_xlfn.XLOOKUP($D974,Help2_FC!$D:$D,Help2_FC!AB:AB)</f>
        <v>0</v>
      </c>
      <c r="AF974" s="979">
        <f>_xlfn.XLOOKUP($D974,Help2_FC!$D:$D,Help2_FC!AC:AC)</f>
        <v>0</v>
      </c>
      <c r="AG974" s="979">
        <f>_xlfn.XLOOKUP($D974,Help2_FC!$D:$D,Help2_FC!AD:AD)</f>
        <v>0</v>
      </c>
      <c r="AH974" s="979">
        <f>_xlfn.XLOOKUP($D974,Help2_FC!$D:$D,Help2_FC!AE:AE)</f>
        <v>0</v>
      </c>
      <c r="AI974" s="979">
        <f>_xlfn.XLOOKUP($D974,Help2_FC!$D:$D,Help2_FC!AF:AF)</f>
        <v>0</v>
      </c>
      <c r="AJ974" s="979">
        <f>_xlfn.XLOOKUP($D974,Help2_FC!$D:$D,Help2_FC!AG:AG)</f>
        <v>0</v>
      </c>
      <c r="AK974" s="979">
        <f>_xlfn.XLOOKUP($D974,Help2_FC!$D:$D,Help2_FC!AH:AH)</f>
        <v>0</v>
      </c>
      <c r="AL974" s="979">
        <f>_xlfn.XLOOKUP($D974,Help2_FC!$D:$D,Help2_FC!AI:AI)</f>
        <v>0</v>
      </c>
      <c r="AM974" s="979">
        <f>_xlfn.XLOOKUP($D974,Help2_FC!$D:$D,Help2_FC!AJ:AJ)</f>
        <v>0</v>
      </c>
      <c r="AN974" s="979">
        <f>_xlfn.XLOOKUP($D974,Help2_FC!$D:$D,Help2_FC!AK:AK)</f>
        <v>0</v>
      </c>
    </row>
    <row r="975" spans="1:40" x14ac:dyDescent="0.2">
      <c r="A975" s="1">
        <v>45899</v>
      </c>
      <c r="B975">
        <f t="shared" si="103"/>
        <v>8</v>
      </c>
      <c r="C975">
        <f t="shared" si="104"/>
        <v>2025</v>
      </c>
      <c r="D975" s="872" t="str">
        <f t="shared" si="101"/>
        <v>08´2025</v>
      </c>
      <c r="F975" s="2">
        <f t="shared" si="102"/>
        <v>24</v>
      </c>
      <c r="G975" s="1483">
        <f t="shared" si="105"/>
        <v>3.4686090877558098E-2</v>
      </c>
      <c r="H975" s="5">
        <f t="shared" si="106"/>
        <v>1</v>
      </c>
      <c r="I975" s="995">
        <f>VLOOKUP($D975,Help2!$D$26:$T$37,5)</f>
        <v>0</v>
      </c>
      <c r="J975" s="979">
        <f>VLOOKUP($D975,Help2!$D$26:$T$37,6)</f>
        <v>0</v>
      </c>
      <c r="K975" s="979">
        <f>VLOOKUP($D975,Help2!$D$26:$T$37,7)</f>
        <v>0</v>
      </c>
      <c r="L975" s="979">
        <f>VLOOKUP($D975,Help2!$D$26:$T$37,8)</f>
        <v>0</v>
      </c>
      <c r="M975" s="979">
        <f>VLOOKUP($D975,Help2!$D$26:$T$37,9)</f>
        <v>0</v>
      </c>
      <c r="N975" s="979">
        <f>VLOOKUP($D975,Help2!$D$26:$T$37,10)</f>
        <v>0</v>
      </c>
      <c r="P975" s="979">
        <f>VLOOKUP($D975,Help2!$D$2:$T$25,3)</f>
        <v>691.92</v>
      </c>
      <c r="Q975" s="979">
        <f t="shared" si="107"/>
        <v>744</v>
      </c>
      <c r="Y975" s="979">
        <f>_xlfn.XLOOKUP($D975,Help2_FC!$D:$D,Help2_FC!V:V)</f>
        <v>0</v>
      </c>
      <c r="Z975" s="979">
        <f>_xlfn.XLOOKUP($D975,Help2_FC!$D:$D,Help2_FC!W:W)</f>
        <v>0</v>
      </c>
      <c r="AA975" s="979">
        <f>_xlfn.XLOOKUP($D975,Help2_FC!$D:$D,Help2_FC!X:X)</f>
        <v>0</v>
      </c>
      <c r="AB975" s="979">
        <f>_xlfn.XLOOKUP($D975,Help2_FC!$D:$D,Help2_FC!Y:Y)</f>
        <v>0</v>
      </c>
      <c r="AC975" s="979">
        <f>_xlfn.XLOOKUP($D975,Help2_FC!$D:$D,Help2_FC!Z:Z)</f>
        <v>0</v>
      </c>
      <c r="AD975" s="979">
        <f>_xlfn.XLOOKUP($D975,Help2_FC!$D:$D,Help2_FC!AA:AA)</f>
        <v>0</v>
      </c>
      <c r="AE975" s="979">
        <f>_xlfn.XLOOKUP($D975,Help2_FC!$D:$D,Help2_FC!AB:AB)</f>
        <v>0</v>
      </c>
      <c r="AF975" s="979">
        <f>_xlfn.XLOOKUP($D975,Help2_FC!$D:$D,Help2_FC!AC:AC)</f>
        <v>0</v>
      </c>
      <c r="AG975" s="979">
        <f>_xlfn.XLOOKUP($D975,Help2_FC!$D:$D,Help2_FC!AD:AD)</f>
        <v>0</v>
      </c>
      <c r="AH975" s="979">
        <f>_xlfn.XLOOKUP($D975,Help2_FC!$D:$D,Help2_FC!AE:AE)</f>
        <v>0</v>
      </c>
      <c r="AI975" s="979">
        <f>_xlfn.XLOOKUP($D975,Help2_FC!$D:$D,Help2_FC!AF:AF)</f>
        <v>0</v>
      </c>
      <c r="AJ975" s="979">
        <f>_xlfn.XLOOKUP($D975,Help2_FC!$D:$D,Help2_FC!AG:AG)</f>
        <v>0</v>
      </c>
      <c r="AK975" s="979">
        <f>_xlfn.XLOOKUP($D975,Help2_FC!$D:$D,Help2_FC!AH:AH)</f>
        <v>0</v>
      </c>
      <c r="AL975" s="979">
        <f>_xlfn.XLOOKUP($D975,Help2_FC!$D:$D,Help2_FC!AI:AI)</f>
        <v>0</v>
      </c>
      <c r="AM975" s="979">
        <f>_xlfn.XLOOKUP($D975,Help2_FC!$D:$D,Help2_FC!AJ:AJ)</f>
        <v>0</v>
      </c>
      <c r="AN975" s="979">
        <f>_xlfn.XLOOKUP($D975,Help2_FC!$D:$D,Help2_FC!AK:AK)</f>
        <v>0</v>
      </c>
    </row>
    <row r="976" spans="1:40" x14ac:dyDescent="0.2">
      <c r="A976" s="1">
        <v>45900</v>
      </c>
      <c r="B976">
        <f t="shared" si="103"/>
        <v>8</v>
      </c>
      <c r="C976">
        <f t="shared" si="104"/>
        <v>2025</v>
      </c>
      <c r="D976" s="872" t="str">
        <f t="shared" si="101"/>
        <v>08´2025</v>
      </c>
      <c r="F976" s="2">
        <f t="shared" si="102"/>
        <v>24</v>
      </c>
      <c r="G976" s="1483">
        <f t="shared" si="105"/>
        <v>3.4686090877558098E-2</v>
      </c>
      <c r="H976" s="5">
        <f t="shared" si="106"/>
        <v>1</v>
      </c>
      <c r="I976" s="995">
        <f>VLOOKUP($D976,Help2!$D$26:$T$37,5)</f>
        <v>0</v>
      </c>
      <c r="J976" s="979">
        <f>VLOOKUP($D976,Help2!$D$26:$T$37,6)</f>
        <v>0</v>
      </c>
      <c r="K976" s="979">
        <f>VLOOKUP($D976,Help2!$D$26:$T$37,7)</f>
        <v>0</v>
      </c>
      <c r="L976" s="979">
        <f>VLOOKUP($D976,Help2!$D$26:$T$37,8)</f>
        <v>0</v>
      </c>
      <c r="M976" s="979">
        <f>VLOOKUP($D976,Help2!$D$26:$T$37,9)</f>
        <v>0</v>
      </c>
      <c r="N976" s="979">
        <f>VLOOKUP($D976,Help2!$D$26:$T$37,10)</f>
        <v>0</v>
      </c>
      <c r="P976" s="979">
        <f>VLOOKUP($D976,Help2!$D$2:$T$25,3)</f>
        <v>691.92</v>
      </c>
      <c r="Q976" s="979">
        <f t="shared" si="107"/>
        <v>744</v>
      </c>
      <c r="Y976" s="979">
        <f>_xlfn.XLOOKUP($D976,Help2_FC!$D:$D,Help2_FC!V:V)</f>
        <v>0</v>
      </c>
      <c r="Z976" s="979">
        <f>_xlfn.XLOOKUP($D976,Help2_FC!$D:$D,Help2_FC!W:W)</f>
        <v>0</v>
      </c>
      <c r="AA976" s="979">
        <f>_xlfn.XLOOKUP($D976,Help2_FC!$D:$D,Help2_FC!X:X)</f>
        <v>0</v>
      </c>
      <c r="AB976" s="979">
        <f>_xlfn.XLOOKUP($D976,Help2_FC!$D:$D,Help2_FC!Y:Y)</f>
        <v>0</v>
      </c>
      <c r="AC976" s="979">
        <f>_xlfn.XLOOKUP($D976,Help2_FC!$D:$D,Help2_FC!Z:Z)</f>
        <v>0</v>
      </c>
      <c r="AD976" s="979">
        <f>_xlfn.XLOOKUP($D976,Help2_FC!$D:$D,Help2_FC!AA:AA)</f>
        <v>0</v>
      </c>
      <c r="AE976" s="979">
        <f>_xlfn.XLOOKUP($D976,Help2_FC!$D:$D,Help2_FC!AB:AB)</f>
        <v>0</v>
      </c>
      <c r="AF976" s="979">
        <f>_xlfn.XLOOKUP($D976,Help2_FC!$D:$D,Help2_FC!AC:AC)</f>
        <v>0</v>
      </c>
      <c r="AG976" s="979">
        <f>_xlfn.XLOOKUP($D976,Help2_FC!$D:$D,Help2_FC!AD:AD)</f>
        <v>0</v>
      </c>
      <c r="AH976" s="979">
        <f>_xlfn.XLOOKUP($D976,Help2_FC!$D:$D,Help2_FC!AE:AE)</f>
        <v>0</v>
      </c>
      <c r="AI976" s="979">
        <f>_xlfn.XLOOKUP($D976,Help2_FC!$D:$D,Help2_FC!AF:AF)</f>
        <v>0</v>
      </c>
      <c r="AJ976" s="979">
        <f>_xlfn.XLOOKUP($D976,Help2_FC!$D:$D,Help2_FC!AG:AG)</f>
        <v>0</v>
      </c>
      <c r="AK976" s="979">
        <f>_xlfn.XLOOKUP($D976,Help2_FC!$D:$D,Help2_FC!AH:AH)</f>
        <v>0</v>
      </c>
      <c r="AL976" s="979">
        <f>_xlfn.XLOOKUP($D976,Help2_FC!$D:$D,Help2_FC!AI:AI)</f>
        <v>0</v>
      </c>
      <c r="AM976" s="979">
        <f>_xlfn.XLOOKUP($D976,Help2_FC!$D:$D,Help2_FC!AJ:AJ)</f>
        <v>0</v>
      </c>
      <c r="AN976" s="979">
        <f>_xlfn.XLOOKUP($D976,Help2_FC!$D:$D,Help2_FC!AK:AK)</f>
        <v>0</v>
      </c>
    </row>
    <row r="977" spans="1:40" x14ac:dyDescent="0.2">
      <c r="A977" s="1">
        <v>45901</v>
      </c>
      <c r="B977">
        <f t="shared" si="103"/>
        <v>9</v>
      </c>
      <c r="C977">
        <f t="shared" si="104"/>
        <v>2025</v>
      </c>
      <c r="D977" s="872" t="str">
        <f t="shared" si="101"/>
        <v>09´2025</v>
      </c>
      <c r="F977" s="2">
        <f t="shared" si="102"/>
        <v>24</v>
      </c>
      <c r="G977" s="1483">
        <f t="shared" si="105"/>
        <v>3.5842293906810034E-2</v>
      </c>
      <c r="H977" s="5">
        <f t="shared" si="106"/>
        <v>1</v>
      </c>
      <c r="I977" s="995">
        <f>VLOOKUP($D977,Help2!$D$26:$T$37,5)</f>
        <v>0</v>
      </c>
      <c r="J977" s="979">
        <f>VLOOKUP($D977,Help2!$D$26:$T$37,6)</f>
        <v>0</v>
      </c>
      <c r="K977" s="979">
        <f>VLOOKUP($D977,Help2!$D$26:$T$37,7)</f>
        <v>0</v>
      </c>
      <c r="L977" s="979">
        <f>VLOOKUP($D977,Help2!$D$26:$T$37,8)</f>
        <v>0</v>
      </c>
      <c r="M977" s="979">
        <f>VLOOKUP($D977,Help2!$D$26:$T$37,9)</f>
        <v>0</v>
      </c>
      <c r="N977" s="979">
        <f>VLOOKUP($D977,Help2!$D$26:$T$37,10)</f>
        <v>0</v>
      </c>
      <c r="P977" s="979">
        <f>VLOOKUP($D977,Help2!$D$2:$T$25,3)</f>
        <v>669.6</v>
      </c>
      <c r="Q977" s="979">
        <f t="shared" si="107"/>
        <v>720</v>
      </c>
      <c r="Y977" s="979">
        <f>_xlfn.XLOOKUP($D977,Help2_FC!$D:$D,Help2_FC!V:V)</f>
        <v>0</v>
      </c>
      <c r="Z977" s="979">
        <f>_xlfn.XLOOKUP($D977,Help2_FC!$D:$D,Help2_FC!W:W)</f>
        <v>0</v>
      </c>
      <c r="AA977" s="979">
        <f>_xlfn.XLOOKUP($D977,Help2_FC!$D:$D,Help2_FC!X:X)</f>
        <v>0</v>
      </c>
      <c r="AB977" s="979">
        <f>_xlfn.XLOOKUP($D977,Help2_FC!$D:$D,Help2_FC!Y:Y)</f>
        <v>0</v>
      </c>
      <c r="AC977" s="979">
        <f>_xlfn.XLOOKUP($D977,Help2_FC!$D:$D,Help2_FC!Z:Z)</f>
        <v>0</v>
      </c>
      <c r="AD977" s="979">
        <f>_xlfn.XLOOKUP($D977,Help2_FC!$D:$D,Help2_FC!AA:AA)</f>
        <v>0</v>
      </c>
      <c r="AE977" s="979">
        <f>_xlfn.XLOOKUP($D977,Help2_FC!$D:$D,Help2_FC!AB:AB)</f>
        <v>0</v>
      </c>
      <c r="AF977" s="979">
        <f>_xlfn.XLOOKUP($D977,Help2_FC!$D:$D,Help2_FC!AC:AC)</f>
        <v>0</v>
      </c>
      <c r="AG977" s="979">
        <f>_xlfn.XLOOKUP($D977,Help2_FC!$D:$D,Help2_FC!AD:AD)</f>
        <v>0</v>
      </c>
      <c r="AH977" s="979">
        <f>_xlfn.XLOOKUP($D977,Help2_FC!$D:$D,Help2_FC!AE:AE)</f>
        <v>0</v>
      </c>
      <c r="AI977" s="979">
        <f>_xlfn.XLOOKUP($D977,Help2_FC!$D:$D,Help2_FC!AF:AF)</f>
        <v>0</v>
      </c>
      <c r="AJ977" s="979">
        <f>_xlfn.XLOOKUP($D977,Help2_FC!$D:$D,Help2_FC!AG:AG)</f>
        <v>0</v>
      </c>
      <c r="AK977" s="979">
        <f>_xlfn.XLOOKUP($D977,Help2_FC!$D:$D,Help2_FC!AH:AH)</f>
        <v>0</v>
      </c>
      <c r="AL977" s="979">
        <f>_xlfn.XLOOKUP($D977,Help2_FC!$D:$D,Help2_FC!AI:AI)</f>
        <v>0</v>
      </c>
      <c r="AM977" s="979">
        <f>_xlfn.XLOOKUP($D977,Help2_FC!$D:$D,Help2_FC!AJ:AJ)</f>
        <v>0</v>
      </c>
      <c r="AN977" s="979">
        <f>_xlfn.XLOOKUP($D977,Help2_FC!$D:$D,Help2_FC!AK:AK)</f>
        <v>0</v>
      </c>
    </row>
    <row r="978" spans="1:40" x14ac:dyDescent="0.2">
      <c r="A978" s="1">
        <v>45902</v>
      </c>
      <c r="B978">
        <f t="shared" si="103"/>
        <v>9</v>
      </c>
      <c r="C978">
        <f t="shared" si="104"/>
        <v>2025</v>
      </c>
      <c r="D978" s="872" t="str">
        <f t="shared" ref="D978:D1041" si="108">CONCATENATE(TEXT(A978,"MM"),"´",TEXT(A978,"JJJJ"))</f>
        <v>09´2025</v>
      </c>
      <c r="F978" s="2">
        <f t="shared" si="102"/>
        <v>24</v>
      </c>
      <c r="G978" s="1483">
        <f t="shared" si="105"/>
        <v>3.5842293906810034E-2</v>
      </c>
      <c r="H978" s="5">
        <f t="shared" si="106"/>
        <v>1</v>
      </c>
      <c r="I978" s="995">
        <f>VLOOKUP($D978,Help2!$D$26:$T$37,5)</f>
        <v>0</v>
      </c>
      <c r="J978" s="979">
        <f>VLOOKUP($D978,Help2!$D$26:$T$37,6)</f>
        <v>0</v>
      </c>
      <c r="K978" s="979">
        <f>VLOOKUP($D978,Help2!$D$26:$T$37,7)</f>
        <v>0</v>
      </c>
      <c r="L978" s="979">
        <f>VLOOKUP($D978,Help2!$D$26:$T$37,8)</f>
        <v>0</v>
      </c>
      <c r="M978" s="979">
        <f>VLOOKUP($D978,Help2!$D$26:$T$37,9)</f>
        <v>0</v>
      </c>
      <c r="N978" s="979">
        <f>VLOOKUP($D978,Help2!$D$26:$T$37,10)</f>
        <v>0</v>
      </c>
      <c r="P978" s="979">
        <f>VLOOKUP($D978,Help2!$D$2:$T$25,3)</f>
        <v>669.6</v>
      </c>
      <c r="Q978" s="979">
        <f t="shared" si="107"/>
        <v>720</v>
      </c>
      <c r="Y978" s="979">
        <f>_xlfn.XLOOKUP($D978,Help2_FC!$D:$D,Help2_FC!V:V)</f>
        <v>0</v>
      </c>
      <c r="Z978" s="979">
        <f>_xlfn.XLOOKUP($D978,Help2_FC!$D:$D,Help2_FC!W:W)</f>
        <v>0</v>
      </c>
      <c r="AA978" s="979">
        <f>_xlfn.XLOOKUP($D978,Help2_FC!$D:$D,Help2_FC!X:X)</f>
        <v>0</v>
      </c>
      <c r="AB978" s="979">
        <f>_xlfn.XLOOKUP($D978,Help2_FC!$D:$D,Help2_FC!Y:Y)</f>
        <v>0</v>
      </c>
      <c r="AC978" s="979">
        <f>_xlfn.XLOOKUP($D978,Help2_FC!$D:$D,Help2_FC!Z:Z)</f>
        <v>0</v>
      </c>
      <c r="AD978" s="979">
        <f>_xlfn.XLOOKUP($D978,Help2_FC!$D:$D,Help2_FC!AA:AA)</f>
        <v>0</v>
      </c>
      <c r="AE978" s="979">
        <f>_xlfn.XLOOKUP($D978,Help2_FC!$D:$D,Help2_FC!AB:AB)</f>
        <v>0</v>
      </c>
      <c r="AF978" s="979">
        <f>_xlfn.XLOOKUP($D978,Help2_FC!$D:$D,Help2_FC!AC:AC)</f>
        <v>0</v>
      </c>
      <c r="AG978" s="979">
        <f>_xlfn.XLOOKUP($D978,Help2_FC!$D:$D,Help2_FC!AD:AD)</f>
        <v>0</v>
      </c>
      <c r="AH978" s="979">
        <f>_xlfn.XLOOKUP($D978,Help2_FC!$D:$D,Help2_FC!AE:AE)</f>
        <v>0</v>
      </c>
      <c r="AI978" s="979">
        <f>_xlfn.XLOOKUP($D978,Help2_FC!$D:$D,Help2_FC!AF:AF)</f>
        <v>0</v>
      </c>
      <c r="AJ978" s="979">
        <f>_xlfn.XLOOKUP($D978,Help2_FC!$D:$D,Help2_FC!AG:AG)</f>
        <v>0</v>
      </c>
      <c r="AK978" s="979">
        <f>_xlfn.XLOOKUP($D978,Help2_FC!$D:$D,Help2_FC!AH:AH)</f>
        <v>0</v>
      </c>
      <c r="AL978" s="979">
        <f>_xlfn.XLOOKUP($D978,Help2_FC!$D:$D,Help2_FC!AI:AI)</f>
        <v>0</v>
      </c>
      <c r="AM978" s="979">
        <f>_xlfn.XLOOKUP($D978,Help2_FC!$D:$D,Help2_FC!AJ:AJ)</f>
        <v>0</v>
      </c>
      <c r="AN978" s="979">
        <f>_xlfn.XLOOKUP($D978,Help2_FC!$D:$D,Help2_FC!AK:AK)</f>
        <v>0</v>
      </c>
    </row>
    <row r="979" spans="1:40" x14ac:dyDescent="0.2">
      <c r="A979" s="1">
        <v>45903</v>
      </c>
      <c r="B979">
        <f t="shared" si="103"/>
        <v>9</v>
      </c>
      <c r="C979">
        <f t="shared" si="104"/>
        <v>2025</v>
      </c>
      <c r="D979" s="872" t="str">
        <f t="shared" si="108"/>
        <v>09´2025</v>
      </c>
      <c r="F979" s="2">
        <f t="shared" si="102"/>
        <v>24</v>
      </c>
      <c r="G979" s="1483">
        <f t="shared" si="105"/>
        <v>3.5842293906810034E-2</v>
      </c>
      <c r="H979" s="5">
        <f t="shared" si="106"/>
        <v>1</v>
      </c>
      <c r="I979" s="995">
        <f>VLOOKUP($D979,Help2!$D$26:$T$37,5)</f>
        <v>0</v>
      </c>
      <c r="J979" s="979">
        <f>VLOOKUP($D979,Help2!$D$26:$T$37,6)</f>
        <v>0</v>
      </c>
      <c r="K979" s="979">
        <f>VLOOKUP($D979,Help2!$D$26:$T$37,7)</f>
        <v>0</v>
      </c>
      <c r="L979" s="979">
        <f>VLOOKUP($D979,Help2!$D$26:$T$37,8)</f>
        <v>0</v>
      </c>
      <c r="M979" s="979">
        <f>VLOOKUP($D979,Help2!$D$26:$T$37,9)</f>
        <v>0</v>
      </c>
      <c r="N979" s="979">
        <f>VLOOKUP($D979,Help2!$D$26:$T$37,10)</f>
        <v>0</v>
      </c>
      <c r="P979" s="979">
        <f>VLOOKUP($D979,Help2!$D$2:$T$25,3)</f>
        <v>669.6</v>
      </c>
      <c r="Q979" s="979">
        <f t="shared" si="107"/>
        <v>720</v>
      </c>
      <c r="Y979" s="979">
        <f>_xlfn.XLOOKUP($D979,Help2_FC!$D:$D,Help2_FC!V:V)</f>
        <v>0</v>
      </c>
      <c r="Z979" s="979">
        <f>_xlfn.XLOOKUP($D979,Help2_FC!$D:$D,Help2_FC!W:W)</f>
        <v>0</v>
      </c>
      <c r="AA979" s="979">
        <f>_xlfn.XLOOKUP($D979,Help2_FC!$D:$D,Help2_FC!X:X)</f>
        <v>0</v>
      </c>
      <c r="AB979" s="979">
        <f>_xlfn.XLOOKUP($D979,Help2_FC!$D:$D,Help2_FC!Y:Y)</f>
        <v>0</v>
      </c>
      <c r="AC979" s="979">
        <f>_xlfn.XLOOKUP($D979,Help2_FC!$D:$D,Help2_FC!Z:Z)</f>
        <v>0</v>
      </c>
      <c r="AD979" s="979">
        <f>_xlfn.XLOOKUP($D979,Help2_FC!$D:$D,Help2_FC!AA:AA)</f>
        <v>0</v>
      </c>
      <c r="AE979" s="979">
        <f>_xlfn.XLOOKUP($D979,Help2_FC!$D:$D,Help2_FC!AB:AB)</f>
        <v>0</v>
      </c>
      <c r="AF979" s="979">
        <f>_xlfn.XLOOKUP($D979,Help2_FC!$D:$D,Help2_FC!AC:AC)</f>
        <v>0</v>
      </c>
      <c r="AG979" s="979">
        <f>_xlfn.XLOOKUP($D979,Help2_FC!$D:$D,Help2_FC!AD:AD)</f>
        <v>0</v>
      </c>
      <c r="AH979" s="979">
        <f>_xlfn.XLOOKUP($D979,Help2_FC!$D:$D,Help2_FC!AE:AE)</f>
        <v>0</v>
      </c>
      <c r="AI979" s="979">
        <f>_xlfn.XLOOKUP($D979,Help2_FC!$D:$D,Help2_FC!AF:AF)</f>
        <v>0</v>
      </c>
      <c r="AJ979" s="979">
        <f>_xlfn.XLOOKUP($D979,Help2_FC!$D:$D,Help2_FC!AG:AG)</f>
        <v>0</v>
      </c>
      <c r="AK979" s="979">
        <f>_xlfn.XLOOKUP($D979,Help2_FC!$D:$D,Help2_FC!AH:AH)</f>
        <v>0</v>
      </c>
      <c r="AL979" s="979">
        <f>_xlfn.XLOOKUP($D979,Help2_FC!$D:$D,Help2_FC!AI:AI)</f>
        <v>0</v>
      </c>
      <c r="AM979" s="979">
        <f>_xlfn.XLOOKUP($D979,Help2_FC!$D:$D,Help2_FC!AJ:AJ)</f>
        <v>0</v>
      </c>
      <c r="AN979" s="979">
        <f>_xlfn.XLOOKUP($D979,Help2_FC!$D:$D,Help2_FC!AK:AK)</f>
        <v>0</v>
      </c>
    </row>
    <row r="980" spans="1:40" x14ac:dyDescent="0.2">
      <c r="A980" s="1">
        <v>45904</v>
      </c>
      <c r="B980">
        <f t="shared" si="103"/>
        <v>9</v>
      </c>
      <c r="C980">
        <f t="shared" si="104"/>
        <v>2025</v>
      </c>
      <c r="D980" s="872" t="str">
        <f t="shared" si="108"/>
        <v>09´2025</v>
      </c>
      <c r="F980" s="2">
        <f t="shared" si="102"/>
        <v>24</v>
      </c>
      <c r="G980" s="1483">
        <f t="shared" si="105"/>
        <v>3.5842293906810034E-2</v>
      </c>
      <c r="H980" s="5">
        <f t="shared" si="106"/>
        <v>1</v>
      </c>
      <c r="I980" s="995">
        <f>VLOOKUP($D980,Help2!$D$26:$T$37,5)</f>
        <v>0</v>
      </c>
      <c r="J980" s="979">
        <f>VLOOKUP($D980,Help2!$D$26:$T$37,6)</f>
        <v>0</v>
      </c>
      <c r="K980" s="979">
        <f>VLOOKUP($D980,Help2!$D$26:$T$37,7)</f>
        <v>0</v>
      </c>
      <c r="L980" s="979">
        <f>VLOOKUP($D980,Help2!$D$26:$T$37,8)</f>
        <v>0</v>
      </c>
      <c r="M980" s="979">
        <f>VLOOKUP($D980,Help2!$D$26:$T$37,9)</f>
        <v>0</v>
      </c>
      <c r="N980" s="979">
        <f>VLOOKUP($D980,Help2!$D$26:$T$37,10)</f>
        <v>0</v>
      </c>
      <c r="P980" s="979">
        <f>VLOOKUP($D980,Help2!$D$2:$T$25,3)</f>
        <v>669.6</v>
      </c>
      <c r="Q980" s="979">
        <f t="shared" si="107"/>
        <v>720</v>
      </c>
      <c r="Y980" s="979">
        <f>_xlfn.XLOOKUP($D980,Help2_FC!$D:$D,Help2_FC!V:V)</f>
        <v>0</v>
      </c>
      <c r="Z980" s="979">
        <f>_xlfn.XLOOKUP($D980,Help2_FC!$D:$D,Help2_FC!W:W)</f>
        <v>0</v>
      </c>
      <c r="AA980" s="979">
        <f>_xlfn.XLOOKUP($D980,Help2_FC!$D:$D,Help2_FC!X:X)</f>
        <v>0</v>
      </c>
      <c r="AB980" s="979">
        <f>_xlfn.XLOOKUP($D980,Help2_FC!$D:$D,Help2_FC!Y:Y)</f>
        <v>0</v>
      </c>
      <c r="AC980" s="979">
        <f>_xlfn.XLOOKUP($D980,Help2_FC!$D:$D,Help2_FC!Z:Z)</f>
        <v>0</v>
      </c>
      <c r="AD980" s="979">
        <f>_xlfn.XLOOKUP($D980,Help2_FC!$D:$D,Help2_FC!AA:AA)</f>
        <v>0</v>
      </c>
      <c r="AE980" s="979">
        <f>_xlfn.XLOOKUP($D980,Help2_FC!$D:$D,Help2_FC!AB:AB)</f>
        <v>0</v>
      </c>
      <c r="AF980" s="979">
        <f>_xlfn.XLOOKUP($D980,Help2_FC!$D:$D,Help2_FC!AC:AC)</f>
        <v>0</v>
      </c>
      <c r="AG980" s="979">
        <f>_xlfn.XLOOKUP($D980,Help2_FC!$D:$D,Help2_FC!AD:AD)</f>
        <v>0</v>
      </c>
      <c r="AH980" s="979">
        <f>_xlfn.XLOOKUP($D980,Help2_FC!$D:$D,Help2_FC!AE:AE)</f>
        <v>0</v>
      </c>
      <c r="AI980" s="979">
        <f>_xlfn.XLOOKUP($D980,Help2_FC!$D:$D,Help2_FC!AF:AF)</f>
        <v>0</v>
      </c>
      <c r="AJ980" s="979">
        <f>_xlfn.XLOOKUP($D980,Help2_FC!$D:$D,Help2_FC!AG:AG)</f>
        <v>0</v>
      </c>
      <c r="AK980" s="979">
        <f>_xlfn.XLOOKUP($D980,Help2_FC!$D:$D,Help2_FC!AH:AH)</f>
        <v>0</v>
      </c>
      <c r="AL980" s="979">
        <f>_xlfn.XLOOKUP($D980,Help2_FC!$D:$D,Help2_FC!AI:AI)</f>
        <v>0</v>
      </c>
      <c r="AM980" s="979">
        <f>_xlfn.XLOOKUP($D980,Help2_FC!$D:$D,Help2_FC!AJ:AJ)</f>
        <v>0</v>
      </c>
      <c r="AN980" s="979">
        <f>_xlfn.XLOOKUP($D980,Help2_FC!$D:$D,Help2_FC!AK:AK)</f>
        <v>0</v>
      </c>
    </row>
    <row r="981" spans="1:40" x14ac:dyDescent="0.2">
      <c r="A981" s="1">
        <v>45905</v>
      </c>
      <c r="B981">
        <f t="shared" si="103"/>
        <v>9</v>
      </c>
      <c r="C981">
        <f t="shared" si="104"/>
        <v>2025</v>
      </c>
      <c r="D981" s="872" t="str">
        <f t="shared" si="108"/>
        <v>09´2025</v>
      </c>
      <c r="F981" s="2">
        <f t="shared" si="102"/>
        <v>24</v>
      </c>
      <c r="G981" s="1483">
        <f t="shared" si="105"/>
        <v>3.5842293906810034E-2</v>
      </c>
      <c r="H981" s="5">
        <f t="shared" si="106"/>
        <v>1</v>
      </c>
      <c r="I981" s="995">
        <f>VLOOKUP($D981,Help2!$D$26:$T$37,5)</f>
        <v>0</v>
      </c>
      <c r="J981" s="979">
        <f>VLOOKUP($D981,Help2!$D$26:$T$37,6)</f>
        <v>0</v>
      </c>
      <c r="K981" s="979">
        <f>VLOOKUP($D981,Help2!$D$26:$T$37,7)</f>
        <v>0</v>
      </c>
      <c r="L981" s="979">
        <f>VLOOKUP($D981,Help2!$D$26:$T$37,8)</f>
        <v>0</v>
      </c>
      <c r="M981" s="979">
        <f>VLOOKUP($D981,Help2!$D$26:$T$37,9)</f>
        <v>0</v>
      </c>
      <c r="N981" s="979">
        <f>VLOOKUP($D981,Help2!$D$26:$T$37,10)</f>
        <v>0</v>
      </c>
      <c r="P981" s="979">
        <f>VLOOKUP($D981,Help2!$D$2:$T$25,3)</f>
        <v>669.6</v>
      </c>
      <c r="Q981" s="979">
        <f t="shared" si="107"/>
        <v>720</v>
      </c>
      <c r="Y981" s="979">
        <f>_xlfn.XLOOKUP($D981,Help2_FC!$D:$D,Help2_FC!V:V)</f>
        <v>0</v>
      </c>
      <c r="Z981" s="979">
        <f>_xlfn.XLOOKUP($D981,Help2_FC!$D:$D,Help2_FC!W:W)</f>
        <v>0</v>
      </c>
      <c r="AA981" s="979">
        <f>_xlfn.XLOOKUP($D981,Help2_FC!$D:$D,Help2_FC!X:X)</f>
        <v>0</v>
      </c>
      <c r="AB981" s="979">
        <f>_xlfn.XLOOKUP($D981,Help2_FC!$D:$D,Help2_FC!Y:Y)</f>
        <v>0</v>
      </c>
      <c r="AC981" s="979">
        <f>_xlfn.XLOOKUP($D981,Help2_FC!$D:$D,Help2_FC!Z:Z)</f>
        <v>0</v>
      </c>
      <c r="AD981" s="979">
        <f>_xlfn.XLOOKUP($D981,Help2_FC!$D:$D,Help2_FC!AA:AA)</f>
        <v>0</v>
      </c>
      <c r="AE981" s="979">
        <f>_xlfn.XLOOKUP($D981,Help2_FC!$D:$D,Help2_FC!AB:AB)</f>
        <v>0</v>
      </c>
      <c r="AF981" s="979">
        <f>_xlfn.XLOOKUP($D981,Help2_FC!$D:$D,Help2_FC!AC:AC)</f>
        <v>0</v>
      </c>
      <c r="AG981" s="979">
        <f>_xlfn.XLOOKUP($D981,Help2_FC!$D:$D,Help2_FC!AD:AD)</f>
        <v>0</v>
      </c>
      <c r="AH981" s="979">
        <f>_xlfn.XLOOKUP($D981,Help2_FC!$D:$D,Help2_FC!AE:AE)</f>
        <v>0</v>
      </c>
      <c r="AI981" s="979">
        <f>_xlfn.XLOOKUP($D981,Help2_FC!$D:$D,Help2_FC!AF:AF)</f>
        <v>0</v>
      </c>
      <c r="AJ981" s="979">
        <f>_xlfn.XLOOKUP($D981,Help2_FC!$D:$D,Help2_FC!AG:AG)</f>
        <v>0</v>
      </c>
      <c r="AK981" s="979">
        <f>_xlfn.XLOOKUP($D981,Help2_FC!$D:$D,Help2_FC!AH:AH)</f>
        <v>0</v>
      </c>
      <c r="AL981" s="979">
        <f>_xlfn.XLOOKUP($D981,Help2_FC!$D:$D,Help2_FC!AI:AI)</f>
        <v>0</v>
      </c>
      <c r="AM981" s="979">
        <f>_xlfn.XLOOKUP($D981,Help2_FC!$D:$D,Help2_FC!AJ:AJ)</f>
        <v>0</v>
      </c>
      <c r="AN981" s="979">
        <f>_xlfn.XLOOKUP($D981,Help2_FC!$D:$D,Help2_FC!AK:AK)</f>
        <v>0</v>
      </c>
    </row>
    <row r="982" spans="1:40" x14ac:dyDescent="0.2">
      <c r="A982" s="1">
        <v>45906</v>
      </c>
      <c r="B982">
        <f t="shared" si="103"/>
        <v>9</v>
      </c>
      <c r="C982">
        <f t="shared" si="104"/>
        <v>2025</v>
      </c>
      <c r="D982" s="872" t="str">
        <f t="shared" si="108"/>
        <v>09´2025</v>
      </c>
      <c r="F982" s="2">
        <f t="shared" si="102"/>
        <v>24</v>
      </c>
      <c r="G982" s="1483">
        <f t="shared" si="105"/>
        <v>3.5842293906810034E-2</v>
      </c>
      <c r="H982" s="5">
        <f t="shared" si="106"/>
        <v>1</v>
      </c>
      <c r="I982" s="995">
        <f>VLOOKUP($D982,Help2!$D$26:$T$37,5)</f>
        <v>0</v>
      </c>
      <c r="J982" s="979">
        <f>VLOOKUP($D982,Help2!$D$26:$T$37,6)</f>
        <v>0</v>
      </c>
      <c r="K982" s="979">
        <f>VLOOKUP($D982,Help2!$D$26:$T$37,7)</f>
        <v>0</v>
      </c>
      <c r="L982" s="979">
        <f>VLOOKUP($D982,Help2!$D$26:$T$37,8)</f>
        <v>0</v>
      </c>
      <c r="M982" s="979">
        <f>VLOOKUP($D982,Help2!$D$26:$T$37,9)</f>
        <v>0</v>
      </c>
      <c r="N982" s="979">
        <f>VLOOKUP($D982,Help2!$D$26:$T$37,10)</f>
        <v>0</v>
      </c>
      <c r="P982" s="979">
        <f>VLOOKUP($D982,Help2!$D$2:$T$25,3)</f>
        <v>669.6</v>
      </c>
      <c r="Q982" s="979">
        <f t="shared" si="107"/>
        <v>720</v>
      </c>
      <c r="Y982" s="979">
        <f>_xlfn.XLOOKUP($D982,Help2_FC!$D:$D,Help2_FC!V:V)</f>
        <v>0</v>
      </c>
      <c r="Z982" s="979">
        <f>_xlfn.XLOOKUP($D982,Help2_FC!$D:$D,Help2_FC!W:W)</f>
        <v>0</v>
      </c>
      <c r="AA982" s="979">
        <f>_xlfn.XLOOKUP($D982,Help2_FC!$D:$D,Help2_FC!X:X)</f>
        <v>0</v>
      </c>
      <c r="AB982" s="979">
        <f>_xlfn.XLOOKUP($D982,Help2_FC!$D:$D,Help2_FC!Y:Y)</f>
        <v>0</v>
      </c>
      <c r="AC982" s="979">
        <f>_xlfn.XLOOKUP($D982,Help2_FC!$D:$D,Help2_FC!Z:Z)</f>
        <v>0</v>
      </c>
      <c r="AD982" s="979">
        <f>_xlfn.XLOOKUP($D982,Help2_FC!$D:$D,Help2_FC!AA:AA)</f>
        <v>0</v>
      </c>
      <c r="AE982" s="979">
        <f>_xlfn.XLOOKUP($D982,Help2_FC!$D:$D,Help2_FC!AB:AB)</f>
        <v>0</v>
      </c>
      <c r="AF982" s="979">
        <f>_xlfn.XLOOKUP($D982,Help2_FC!$D:$D,Help2_FC!AC:AC)</f>
        <v>0</v>
      </c>
      <c r="AG982" s="979">
        <f>_xlfn.XLOOKUP($D982,Help2_FC!$D:$D,Help2_FC!AD:AD)</f>
        <v>0</v>
      </c>
      <c r="AH982" s="979">
        <f>_xlfn.XLOOKUP($D982,Help2_FC!$D:$D,Help2_FC!AE:AE)</f>
        <v>0</v>
      </c>
      <c r="AI982" s="979">
        <f>_xlfn.XLOOKUP($D982,Help2_FC!$D:$D,Help2_FC!AF:AF)</f>
        <v>0</v>
      </c>
      <c r="AJ982" s="979">
        <f>_xlfn.XLOOKUP($D982,Help2_FC!$D:$D,Help2_FC!AG:AG)</f>
        <v>0</v>
      </c>
      <c r="AK982" s="979">
        <f>_xlfn.XLOOKUP($D982,Help2_FC!$D:$D,Help2_FC!AH:AH)</f>
        <v>0</v>
      </c>
      <c r="AL982" s="979">
        <f>_xlfn.XLOOKUP($D982,Help2_FC!$D:$D,Help2_FC!AI:AI)</f>
        <v>0</v>
      </c>
      <c r="AM982" s="979">
        <f>_xlfn.XLOOKUP($D982,Help2_FC!$D:$D,Help2_FC!AJ:AJ)</f>
        <v>0</v>
      </c>
      <c r="AN982" s="979">
        <f>_xlfn.XLOOKUP($D982,Help2_FC!$D:$D,Help2_FC!AK:AK)</f>
        <v>0</v>
      </c>
    </row>
    <row r="983" spans="1:40" x14ac:dyDescent="0.2">
      <c r="A983" s="1">
        <v>45907</v>
      </c>
      <c r="B983">
        <f t="shared" si="103"/>
        <v>9</v>
      </c>
      <c r="C983">
        <f t="shared" si="104"/>
        <v>2025</v>
      </c>
      <c r="D983" s="872" t="str">
        <f t="shared" si="108"/>
        <v>09´2025</v>
      </c>
      <c r="F983" s="2">
        <f t="shared" si="102"/>
        <v>24</v>
      </c>
      <c r="G983" s="1483">
        <f t="shared" si="105"/>
        <v>3.5842293906810034E-2</v>
      </c>
      <c r="H983" s="5">
        <f t="shared" si="106"/>
        <v>1</v>
      </c>
      <c r="I983" s="995">
        <f>VLOOKUP($D983,Help2!$D$26:$T$37,5)</f>
        <v>0</v>
      </c>
      <c r="J983" s="979">
        <f>VLOOKUP($D983,Help2!$D$26:$T$37,6)</f>
        <v>0</v>
      </c>
      <c r="K983" s="979">
        <f>VLOOKUP($D983,Help2!$D$26:$T$37,7)</f>
        <v>0</v>
      </c>
      <c r="L983" s="979">
        <f>VLOOKUP($D983,Help2!$D$26:$T$37,8)</f>
        <v>0</v>
      </c>
      <c r="M983" s="979">
        <f>VLOOKUP($D983,Help2!$D$26:$T$37,9)</f>
        <v>0</v>
      </c>
      <c r="N983" s="979">
        <f>VLOOKUP($D983,Help2!$D$26:$T$37,10)</f>
        <v>0</v>
      </c>
      <c r="P983" s="979">
        <f>VLOOKUP($D983,Help2!$D$2:$T$25,3)</f>
        <v>669.6</v>
      </c>
      <c r="Q983" s="979">
        <f t="shared" si="107"/>
        <v>720</v>
      </c>
      <c r="Y983" s="979">
        <f>_xlfn.XLOOKUP($D983,Help2_FC!$D:$D,Help2_FC!V:V)</f>
        <v>0</v>
      </c>
      <c r="Z983" s="979">
        <f>_xlfn.XLOOKUP($D983,Help2_FC!$D:$D,Help2_FC!W:W)</f>
        <v>0</v>
      </c>
      <c r="AA983" s="979">
        <f>_xlfn.XLOOKUP($D983,Help2_FC!$D:$D,Help2_FC!X:X)</f>
        <v>0</v>
      </c>
      <c r="AB983" s="979">
        <f>_xlfn.XLOOKUP($D983,Help2_FC!$D:$D,Help2_FC!Y:Y)</f>
        <v>0</v>
      </c>
      <c r="AC983" s="979">
        <f>_xlfn.XLOOKUP($D983,Help2_FC!$D:$D,Help2_FC!Z:Z)</f>
        <v>0</v>
      </c>
      <c r="AD983" s="979">
        <f>_xlfn.XLOOKUP($D983,Help2_FC!$D:$D,Help2_FC!AA:AA)</f>
        <v>0</v>
      </c>
      <c r="AE983" s="979">
        <f>_xlfn.XLOOKUP($D983,Help2_FC!$D:$D,Help2_FC!AB:AB)</f>
        <v>0</v>
      </c>
      <c r="AF983" s="979">
        <f>_xlfn.XLOOKUP($D983,Help2_FC!$D:$D,Help2_FC!AC:AC)</f>
        <v>0</v>
      </c>
      <c r="AG983" s="979">
        <f>_xlfn.XLOOKUP($D983,Help2_FC!$D:$D,Help2_FC!AD:AD)</f>
        <v>0</v>
      </c>
      <c r="AH983" s="979">
        <f>_xlfn.XLOOKUP($D983,Help2_FC!$D:$D,Help2_FC!AE:AE)</f>
        <v>0</v>
      </c>
      <c r="AI983" s="979">
        <f>_xlfn.XLOOKUP($D983,Help2_FC!$D:$D,Help2_FC!AF:AF)</f>
        <v>0</v>
      </c>
      <c r="AJ983" s="979">
        <f>_xlfn.XLOOKUP($D983,Help2_FC!$D:$D,Help2_FC!AG:AG)</f>
        <v>0</v>
      </c>
      <c r="AK983" s="979">
        <f>_xlfn.XLOOKUP($D983,Help2_FC!$D:$D,Help2_FC!AH:AH)</f>
        <v>0</v>
      </c>
      <c r="AL983" s="979">
        <f>_xlfn.XLOOKUP($D983,Help2_FC!$D:$D,Help2_FC!AI:AI)</f>
        <v>0</v>
      </c>
      <c r="AM983" s="979">
        <f>_xlfn.XLOOKUP($D983,Help2_FC!$D:$D,Help2_FC!AJ:AJ)</f>
        <v>0</v>
      </c>
      <c r="AN983" s="979">
        <f>_xlfn.XLOOKUP($D983,Help2_FC!$D:$D,Help2_FC!AK:AK)</f>
        <v>0</v>
      </c>
    </row>
    <row r="984" spans="1:40" x14ac:dyDescent="0.2">
      <c r="A984" s="1">
        <v>45908</v>
      </c>
      <c r="B984">
        <f t="shared" si="103"/>
        <v>9</v>
      </c>
      <c r="C984">
        <f t="shared" si="104"/>
        <v>2025</v>
      </c>
      <c r="D984" s="872" t="str">
        <f t="shared" si="108"/>
        <v>09´2025</v>
      </c>
      <c r="F984" s="2">
        <f t="shared" si="102"/>
        <v>24</v>
      </c>
      <c r="G984" s="1483">
        <f t="shared" si="105"/>
        <v>3.5842293906810034E-2</v>
      </c>
      <c r="H984" s="5">
        <f t="shared" si="106"/>
        <v>1</v>
      </c>
      <c r="I984" s="995">
        <f>VLOOKUP($D984,Help2!$D$26:$T$37,5)</f>
        <v>0</v>
      </c>
      <c r="J984" s="979">
        <f>VLOOKUP($D984,Help2!$D$26:$T$37,6)</f>
        <v>0</v>
      </c>
      <c r="K984" s="979">
        <f>VLOOKUP($D984,Help2!$D$26:$T$37,7)</f>
        <v>0</v>
      </c>
      <c r="L984" s="979">
        <f>VLOOKUP($D984,Help2!$D$26:$T$37,8)</f>
        <v>0</v>
      </c>
      <c r="M984" s="979">
        <f>VLOOKUP($D984,Help2!$D$26:$T$37,9)</f>
        <v>0</v>
      </c>
      <c r="N984" s="979">
        <f>VLOOKUP($D984,Help2!$D$26:$T$37,10)</f>
        <v>0</v>
      </c>
      <c r="P984" s="979">
        <f>VLOOKUP($D984,Help2!$D$2:$T$25,3)</f>
        <v>669.6</v>
      </c>
      <c r="Q984" s="979">
        <f t="shared" si="107"/>
        <v>720</v>
      </c>
      <c r="Y984" s="979">
        <f>_xlfn.XLOOKUP($D984,Help2_FC!$D:$D,Help2_FC!V:V)</f>
        <v>0</v>
      </c>
      <c r="Z984" s="979">
        <f>_xlfn.XLOOKUP($D984,Help2_FC!$D:$D,Help2_FC!W:W)</f>
        <v>0</v>
      </c>
      <c r="AA984" s="979">
        <f>_xlfn.XLOOKUP($D984,Help2_FC!$D:$D,Help2_FC!X:X)</f>
        <v>0</v>
      </c>
      <c r="AB984" s="979">
        <f>_xlfn.XLOOKUP($D984,Help2_FC!$D:$D,Help2_FC!Y:Y)</f>
        <v>0</v>
      </c>
      <c r="AC984" s="979">
        <f>_xlfn.XLOOKUP($D984,Help2_FC!$D:$D,Help2_FC!Z:Z)</f>
        <v>0</v>
      </c>
      <c r="AD984" s="979">
        <f>_xlfn.XLOOKUP($D984,Help2_FC!$D:$D,Help2_FC!AA:AA)</f>
        <v>0</v>
      </c>
      <c r="AE984" s="979">
        <f>_xlfn.XLOOKUP($D984,Help2_FC!$D:$D,Help2_FC!AB:AB)</f>
        <v>0</v>
      </c>
      <c r="AF984" s="979">
        <f>_xlfn.XLOOKUP($D984,Help2_FC!$D:$D,Help2_FC!AC:AC)</f>
        <v>0</v>
      </c>
      <c r="AG984" s="979">
        <f>_xlfn.XLOOKUP($D984,Help2_FC!$D:$D,Help2_FC!AD:AD)</f>
        <v>0</v>
      </c>
      <c r="AH984" s="979">
        <f>_xlfn.XLOOKUP($D984,Help2_FC!$D:$D,Help2_FC!AE:AE)</f>
        <v>0</v>
      </c>
      <c r="AI984" s="979">
        <f>_xlfn.XLOOKUP($D984,Help2_FC!$D:$D,Help2_FC!AF:AF)</f>
        <v>0</v>
      </c>
      <c r="AJ984" s="979">
        <f>_xlfn.XLOOKUP($D984,Help2_FC!$D:$D,Help2_FC!AG:AG)</f>
        <v>0</v>
      </c>
      <c r="AK984" s="979">
        <f>_xlfn.XLOOKUP($D984,Help2_FC!$D:$D,Help2_FC!AH:AH)</f>
        <v>0</v>
      </c>
      <c r="AL984" s="979">
        <f>_xlfn.XLOOKUP($D984,Help2_FC!$D:$D,Help2_FC!AI:AI)</f>
        <v>0</v>
      </c>
      <c r="AM984" s="979">
        <f>_xlfn.XLOOKUP($D984,Help2_FC!$D:$D,Help2_FC!AJ:AJ)</f>
        <v>0</v>
      </c>
      <c r="AN984" s="979">
        <f>_xlfn.XLOOKUP($D984,Help2_FC!$D:$D,Help2_FC!AK:AK)</f>
        <v>0</v>
      </c>
    </row>
    <row r="985" spans="1:40" x14ac:dyDescent="0.2">
      <c r="A985" s="1">
        <v>45909</v>
      </c>
      <c r="B985">
        <f t="shared" si="103"/>
        <v>9</v>
      </c>
      <c r="C985">
        <f t="shared" si="104"/>
        <v>2025</v>
      </c>
      <c r="D985" s="872" t="str">
        <f t="shared" si="108"/>
        <v>09´2025</v>
      </c>
      <c r="F985" s="2">
        <f t="shared" si="102"/>
        <v>24</v>
      </c>
      <c r="G985" s="1483">
        <f t="shared" si="105"/>
        <v>3.5842293906810034E-2</v>
      </c>
      <c r="H985" s="5">
        <f t="shared" si="106"/>
        <v>1</v>
      </c>
      <c r="I985" s="995">
        <f>VLOOKUP($D985,Help2!$D$26:$T$37,5)</f>
        <v>0</v>
      </c>
      <c r="J985" s="979">
        <f>VLOOKUP($D985,Help2!$D$26:$T$37,6)</f>
        <v>0</v>
      </c>
      <c r="K985" s="979">
        <f>VLOOKUP($D985,Help2!$D$26:$T$37,7)</f>
        <v>0</v>
      </c>
      <c r="L985" s="979">
        <f>VLOOKUP($D985,Help2!$D$26:$T$37,8)</f>
        <v>0</v>
      </c>
      <c r="M985" s="979">
        <f>VLOOKUP($D985,Help2!$D$26:$T$37,9)</f>
        <v>0</v>
      </c>
      <c r="N985" s="979">
        <f>VLOOKUP($D985,Help2!$D$26:$T$37,10)</f>
        <v>0</v>
      </c>
      <c r="P985" s="979">
        <f>VLOOKUP($D985,Help2!$D$2:$T$25,3)</f>
        <v>669.6</v>
      </c>
      <c r="Q985" s="979">
        <f t="shared" si="107"/>
        <v>720</v>
      </c>
      <c r="Y985" s="979">
        <f>_xlfn.XLOOKUP($D985,Help2_FC!$D:$D,Help2_FC!V:V)</f>
        <v>0</v>
      </c>
      <c r="Z985" s="979">
        <f>_xlfn.XLOOKUP($D985,Help2_FC!$D:$D,Help2_FC!W:W)</f>
        <v>0</v>
      </c>
      <c r="AA985" s="979">
        <f>_xlfn.XLOOKUP($D985,Help2_FC!$D:$D,Help2_FC!X:X)</f>
        <v>0</v>
      </c>
      <c r="AB985" s="979">
        <f>_xlfn.XLOOKUP($D985,Help2_FC!$D:$D,Help2_FC!Y:Y)</f>
        <v>0</v>
      </c>
      <c r="AC985" s="979">
        <f>_xlfn.XLOOKUP($D985,Help2_FC!$D:$D,Help2_FC!Z:Z)</f>
        <v>0</v>
      </c>
      <c r="AD985" s="979">
        <f>_xlfn.XLOOKUP($D985,Help2_FC!$D:$D,Help2_FC!AA:AA)</f>
        <v>0</v>
      </c>
      <c r="AE985" s="979">
        <f>_xlfn.XLOOKUP($D985,Help2_FC!$D:$D,Help2_FC!AB:AB)</f>
        <v>0</v>
      </c>
      <c r="AF985" s="979">
        <f>_xlfn.XLOOKUP($D985,Help2_FC!$D:$D,Help2_FC!AC:AC)</f>
        <v>0</v>
      </c>
      <c r="AG985" s="979">
        <f>_xlfn.XLOOKUP($D985,Help2_FC!$D:$D,Help2_FC!AD:AD)</f>
        <v>0</v>
      </c>
      <c r="AH985" s="979">
        <f>_xlfn.XLOOKUP($D985,Help2_FC!$D:$D,Help2_FC!AE:AE)</f>
        <v>0</v>
      </c>
      <c r="AI985" s="979">
        <f>_xlfn.XLOOKUP($D985,Help2_FC!$D:$D,Help2_FC!AF:AF)</f>
        <v>0</v>
      </c>
      <c r="AJ985" s="979">
        <f>_xlfn.XLOOKUP($D985,Help2_FC!$D:$D,Help2_FC!AG:AG)</f>
        <v>0</v>
      </c>
      <c r="AK985" s="979">
        <f>_xlfn.XLOOKUP($D985,Help2_FC!$D:$D,Help2_FC!AH:AH)</f>
        <v>0</v>
      </c>
      <c r="AL985" s="979">
        <f>_xlfn.XLOOKUP($D985,Help2_FC!$D:$D,Help2_FC!AI:AI)</f>
        <v>0</v>
      </c>
      <c r="AM985" s="979">
        <f>_xlfn.XLOOKUP($D985,Help2_FC!$D:$D,Help2_FC!AJ:AJ)</f>
        <v>0</v>
      </c>
      <c r="AN985" s="979">
        <f>_xlfn.XLOOKUP($D985,Help2_FC!$D:$D,Help2_FC!AK:AK)</f>
        <v>0</v>
      </c>
    </row>
    <row r="986" spans="1:40" x14ac:dyDescent="0.2">
      <c r="A986" s="1">
        <v>45910</v>
      </c>
      <c r="B986">
        <f t="shared" si="103"/>
        <v>9</v>
      </c>
      <c r="C986">
        <f t="shared" si="104"/>
        <v>2025</v>
      </c>
      <c r="D986" s="872" t="str">
        <f t="shared" si="108"/>
        <v>09´2025</v>
      </c>
      <c r="F986" s="2">
        <f t="shared" ref="F986:F1049" si="109">24-E986</f>
        <v>24</v>
      </c>
      <c r="G986" s="1483">
        <f t="shared" si="105"/>
        <v>3.5842293906810034E-2</v>
      </c>
      <c r="H986" s="5">
        <f t="shared" si="106"/>
        <v>1</v>
      </c>
      <c r="I986" s="995">
        <f>VLOOKUP($D986,Help2!$D$26:$T$37,5)</f>
        <v>0</v>
      </c>
      <c r="J986" s="979">
        <f>VLOOKUP($D986,Help2!$D$26:$T$37,6)</f>
        <v>0</v>
      </c>
      <c r="K986" s="979">
        <f>VLOOKUP($D986,Help2!$D$26:$T$37,7)</f>
        <v>0</v>
      </c>
      <c r="L986" s="979">
        <f>VLOOKUP($D986,Help2!$D$26:$T$37,8)</f>
        <v>0</v>
      </c>
      <c r="M986" s="979">
        <f>VLOOKUP($D986,Help2!$D$26:$T$37,9)</f>
        <v>0</v>
      </c>
      <c r="N986" s="979">
        <f>VLOOKUP($D986,Help2!$D$26:$T$37,10)</f>
        <v>0</v>
      </c>
      <c r="P986" s="979">
        <f>VLOOKUP($D986,Help2!$D$2:$T$25,3)</f>
        <v>669.6</v>
      </c>
      <c r="Q986" s="979">
        <f t="shared" si="107"/>
        <v>720</v>
      </c>
      <c r="Y986" s="979">
        <f>_xlfn.XLOOKUP($D986,Help2_FC!$D:$D,Help2_FC!V:V)</f>
        <v>0</v>
      </c>
      <c r="Z986" s="979">
        <f>_xlfn.XLOOKUP($D986,Help2_FC!$D:$D,Help2_FC!W:W)</f>
        <v>0</v>
      </c>
      <c r="AA986" s="979">
        <f>_xlfn.XLOOKUP($D986,Help2_FC!$D:$D,Help2_FC!X:X)</f>
        <v>0</v>
      </c>
      <c r="AB986" s="979">
        <f>_xlfn.XLOOKUP($D986,Help2_FC!$D:$D,Help2_FC!Y:Y)</f>
        <v>0</v>
      </c>
      <c r="AC986" s="979">
        <f>_xlfn.XLOOKUP($D986,Help2_FC!$D:$D,Help2_FC!Z:Z)</f>
        <v>0</v>
      </c>
      <c r="AD986" s="979">
        <f>_xlfn.XLOOKUP($D986,Help2_FC!$D:$D,Help2_FC!AA:AA)</f>
        <v>0</v>
      </c>
      <c r="AE986" s="979">
        <f>_xlfn.XLOOKUP($D986,Help2_FC!$D:$D,Help2_FC!AB:AB)</f>
        <v>0</v>
      </c>
      <c r="AF986" s="979">
        <f>_xlfn.XLOOKUP($D986,Help2_FC!$D:$D,Help2_FC!AC:AC)</f>
        <v>0</v>
      </c>
      <c r="AG986" s="979">
        <f>_xlfn.XLOOKUP($D986,Help2_FC!$D:$D,Help2_FC!AD:AD)</f>
        <v>0</v>
      </c>
      <c r="AH986" s="979">
        <f>_xlfn.XLOOKUP($D986,Help2_FC!$D:$D,Help2_FC!AE:AE)</f>
        <v>0</v>
      </c>
      <c r="AI986" s="979">
        <f>_xlfn.XLOOKUP($D986,Help2_FC!$D:$D,Help2_FC!AF:AF)</f>
        <v>0</v>
      </c>
      <c r="AJ986" s="979">
        <f>_xlfn.XLOOKUP($D986,Help2_FC!$D:$D,Help2_FC!AG:AG)</f>
        <v>0</v>
      </c>
      <c r="AK986" s="979">
        <f>_xlfn.XLOOKUP($D986,Help2_FC!$D:$D,Help2_FC!AH:AH)</f>
        <v>0</v>
      </c>
      <c r="AL986" s="979">
        <f>_xlfn.XLOOKUP($D986,Help2_FC!$D:$D,Help2_FC!AI:AI)</f>
        <v>0</v>
      </c>
      <c r="AM986" s="979">
        <f>_xlfn.XLOOKUP($D986,Help2_FC!$D:$D,Help2_FC!AJ:AJ)</f>
        <v>0</v>
      </c>
      <c r="AN986" s="979">
        <f>_xlfn.XLOOKUP($D986,Help2_FC!$D:$D,Help2_FC!AK:AK)</f>
        <v>0</v>
      </c>
    </row>
    <row r="987" spans="1:40" x14ac:dyDescent="0.2">
      <c r="A987" s="1">
        <v>45911</v>
      </c>
      <c r="B987">
        <f t="shared" ref="B987:B1050" si="110">MONTH(A987)</f>
        <v>9</v>
      </c>
      <c r="C987">
        <f t="shared" ref="C987:C1050" si="111">+YEAR(A987)</f>
        <v>2025</v>
      </c>
      <c r="D987" s="872" t="str">
        <f t="shared" si="108"/>
        <v>09´2025</v>
      </c>
      <c r="F987" s="2">
        <f t="shared" si="109"/>
        <v>24</v>
      </c>
      <c r="G987" s="1483">
        <f t="shared" ref="G987:G1050" si="112">+F987/P987</f>
        <v>3.5842293906810034E-2</v>
      </c>
      <c r="H987" s="5">
        <f t="shared" ref="H987:H1050" si="113">+F987/24</f>
        <v>1</v>
      </c>
      <c r="I987" s="995">
        <f>VLOOKUP($D987,Help2!$D$26:$T$37,5)</f>
        <v>0</v>
      </c>
      <c r="J987" s="979">
        <f>VLOOKUP($D987,Help2!$D$26:$T$37,6)</f>
        <v>0</v>
      </c>
      <c r="K987" s="979">
        <f>VLOOKUP($D987,Help2!$D$26:$T$37,7)</f>
        <v>0</v>
      </c>
      <c r="L987" s="979">
        <f>VLOOKUP($D987,Help2!$D$26:$T$37,8)</f>
        <v>0</v>
      </c>
      <c r="M987" s="979">
        <f>VLOOKUP($D987,Help2!$D$26:$T$37,9)</f>
        <v>0</v>
      </c>
      <c r="N987" s="979">
        <f>VLOOKUP($D987,Help2!$D$26:$T$37,10)</f>
        <v>0</v>
      </c>
      <c r="P987" s="979">
        <f>VLOOKUP($D987,Help2!$D$2:$T$25,3)</f>
        <v>669.6</v>
      </c>
      <c r="Q987" s="979">
        <f t="shared" si="107"/>
        <v>720</v>
      </c>
      <c r="Y987" s="979">
        <f>_xlfn.XLOOKUP($D987,Help2_FC!$D:$D,Help2_FC!V:V)</f>
        <v>0</v>
      </c>
      <c r="Z987" s="979">
        <f>_xlfn.XLOOKUP($D987,Help2_FC!$D:$D,Help2_FC!W:W)</f>
        <v>0</v>
      </c>
      <c r="AA987" s="979">
        <f>_xlfn.XLOOKUP($D987,Help2_FC!$D:$D,Help2_FC!X:X)</f>
        <v>0</v>
      </c>
      <c r="AB987" s="979">
        <f>_xlfn.XLOOKUP($D987,Help2_FC!$D:$D,Help2_FC!Y:Y)</f>
        <v>0</v>
      </c>
      <c r="AC987" s="979">
        <f>_xlfn.XLOOKUP($D987,Help2_FC!$D:$D,Help2_FC!Z:Z)</f>
        <v>0</v>
      </c>
      <c r="AD987" s="979">
        <f>_xlfn.XLOOKUP($D987,Help2_FC!$D:$D,Help2_FC!AA:AA)</f>
        <v>0</v>
      </c>
      <c r="AE987" s="979">
        <f>_xlfn.XLOOKUP($D987,Help2_FC!$D:$D,Help2_FC!AB:AB)</f>
        <v>0</v>
      </c>
      <c r="AF987" s="979">
        <f>_xlfn.XLOOKUP($D987,Help2_FC!$D:$D,Help2_FC!AC:AC)</f>
        <v>0</v>
      </c>
      <c r="AG987" s="979">
        <f>_xlfn.XLOOKUP($D987,Help2_FC!$D:$D,Help2_FC!AD:AD)</f>
        <v>0</v>
      </c>
      <c r="AH987" s="979">
        <f>_xlfn.XLOOKUP($D987,Help2_FC!$D:$D,Help2_FC!AE:AE)</f>
        <v>0</v>
      </c>
      <c r="AI987" s="979">
        <f>_xlfn.XLOOKUP($D987,Help2_FC!$D:$D,Help2_FC!AF:AF)</f>
        <v>0</v>
      </c>
      <c r="AJ987" s="979">
        <f>_xlfn.XLOOKUP($D987,Help2_FC!$D:$D,Help2_FC!AG:AG)</f>
        <v>0</v>
      </c>
      <c r="AK987" s="979">
        <f>_xlfn.XLOOKUP($D987,Help2_FC!$D:$D,Help2_FC!AH:AH)</f>
        <v>0</v>
      </c>
      <c r="AL987" s="979">
        <f>_xlfn.XLOOKUP($D987,Help2_FC!$D:$D,Help2_FC!AI:AI)</f>
        <v>0</v>
      </c>
      <c r="AM987" s="979">
        <f>_xlfn.XLOOKUP($D987,Help2_FC!$D:$D,Help2_FC!AJ:AJ)</f>
        <v>0</v>
      </c>
      <c r="AN987" s="979">
        <f>_xlfn.XLOOKUP($D987,Help2_FC!$D:$D,Help2_FC!AK:AK)</f>
        <v>0</v>
      </c>
    </row>
    <row r="988" spans="1:40" x14ac:dyDescent="0.2">
      <c r="A988" s="1">
        <v>45912</v>
      </c>
      <c r="B988">
        <f t="shared" si="110"/>
        <v>9</v>
      </c>
      <c r="C988">
        <f t="shared" si="111"/>
        <v>2025</v>
      </c>
      <c r="D988" s="872" t="str">
        <f t="shared" si="108"/>
        <v>09´2025</v>
      </c>
      <c r="F988" s="2">
        <f t="shared" si="109"/>
        <v>24</v>
      </c>
      <c r="G988" s="1483">
        <f t="shared" si="112"/>
        <v>3.5842293906810034E-2</v>
      </c>
      <c r="H988" s="5">
        <f t="shared" si="113"/>
        <v>1</v>
      </c>
      <c r="I988" s="995">
        <f>VLOOKUP($D988,Help2!$D$26:$T$37,5)</f>
        <v>0</v>
      </c>
      <c r="J988" s="979">
        <f>VLOOKUP($D988,Help2!$D$26:$T$37,6)</f>
        <v>0</v>
      </c>
      <c r="K988" s="979">
        <f>VLOOKUP($D988,Help2!$D$26:$T$37,7)</f>
        <v>0</v>
      </c>
      <c r="L988" s="979">
        <f>VLOOKUP($D988,Help2!$D$26:$T$37,8)</f>
        <v>0</v>
      </c>
      <c r="M988" s="979">
        <f>VLOOKUP($D988,Help2!$D$26:$T$37,9)</f>
        <v>0</v>
      </c>
      <c r="N988" s="979">
        <f>VLOOKUP($D988,Help2!$D$26:$T$37,10)</f>
        <v>0</v>
      </c>
      <c r="P988" s="979">
        <f>VLOOKUP($D988,Help2!$D$2:$T$25,3)</f>
        <v>669.6</v>
      </c>
      <c r="Q988" s="979">
        <f t="shared" si="107"/>
        <v>720</v>
      </c>
      <c r="Y988" s="979">
        <f>_xlfn.XLOOKUP($D988,Help2_FC!$D:$D,Help2_FC!V:V)</f>
        <v>0</v>
      </c>
      <c r="Z988" s="979">
        <f>_xlfn.XLOOKUP($D988,Help2_FC!$D:$D,Help2_FC!W:W)</f>
        <v>0</v>
      </c>
      <c r="AA988" s="979">
        <f>_xlfn.XLOOKUP($D988,Help2_FC!$D:$D,Help2_FC!X:X)</f>
        <v>0</v>
      </c>
      <c r="AB988" s="979">
        <f>_xlfn.XLOOKUP($D988,Help2_FC!$D:$D,Help2_FC!Y:Y)</f>
        <v>0</v>
      </c>
      <c r="AC988" s="979">
        <f>_xlfn.XLOOKUP($D988,Help2_FC!$D:$D,Help2_FC!Z:Z)</f>
        <v>0</v>
      </c>
      <c r="AD988" s="979">
        <f>_xlfn.XLOOKUP($D988,Help2_FC!$D:$D,Help2_FC!AA:AA)</f>
        <v>0</v>
      </c>
      <c r="AE988" s="979">
        <f>_xlfn.XLOOKUP($D988,Help2_FC!$D:$D,Help2_FC!AB:AB)</f>
        <v>0</v>
      </c>
      <c r="AF988" s="979">
        <f>_xlfn.XLOOKUP($D988,Help2_FC!$D:$D,Help2_FC!AC:AC)</f>
        <v>0</v>
      </c>
      <c r="AG988" s="979">
        <f>_xlfn.XLOOKUP($D988,Help2_FC!$D:$D,Help2_FC!AD:AD)</f>
        <v>0</v>
      </c>
      <c r="AH988" s="979">
        <f>_xlfn.XLOOKUP($D988,Help2_FC!$D:$D,Help2_FC!AE:AE)</f>
        <v>0</v>
      </c>
      <c r="AI988" s="979">
        <f>_xlfn.XLOOKUP($D988,Help2_FC!$D:$D,Help2_FC!AF:AF)</f>
        <v>0</v>
      </c>
      <c r="AJ988" s="979">
        <f>_xlfn.XLOOKUP($D988,Help2_FC!$D:$D,Help2_FC!AG:AG)</f>
        <v>0</v>
      </c>
      <c r="AK988" s="979">
        <f>_xlfn.XLOOKUP($D988,Help2_FC!$D:$D,Help2_FC!AH:AH)</f>
        <v>0</v>
      </c>
      <c r="AL988" s="979">
        <f>_xlfn.XLOOKUP($D988,Help2_FC!$D:$D,Help2_FC!AI:AI)</f>
        <v>0</v>
      </c>
      <c r="AM988" s="979">
        <f>_xlfn.XLOOKUP($D988,Help2_FC!$D:$D,Help2_FC!AJ:AJ)</f>
        <v>0</v>
      </c>
      <c r="AN988" s="979">
        <f>_xlfn.XLOOKUP($D988,Help2_FC!$D:$D,Help2_FC!AK:AK)</f>
        <v>0</v>
      </c>
    </row>
    <row r="989" spans="1:40" x14ac:dyDescent="0.2">
      <c r="A989" s="1">
        <v>45913</v>
      </c>
      <c r="B989">
        <f t="shared" si="110"/>
        <v>9</v>
      </c>
      <c r="C989">
        <f t="shared" si="111"/>
        <v>2025</v>
      </c>
      <c r="D989" s="872" t="str">
        <f t="shared" si="108"/>
        <v>09´2025</v>
      </c>
      <c r="F989" s="2">
        <f t="shared" si="109"/>
        <v>24</v>
      </c>
      <c r="G989" s="1483">
        <f t="shared" si="112"/>
        <v>3.5842293906810034E-2</v>
      </c>
      <c r="H989" s="5">
        <f t="shared" si="113"/>
        <v>1</v>
      </c>
      <c r="I989" s="995">
        <f>VLOOKUP($D989,Help2!$D$26:$T$37,5)</f>
        <v>0</v>
      </c>
      <c r="J989" s="979">
        <f>VLOOKUP($D989,Help2!$D$26:$T$37,6)</f>
        <v>0</v>
      </c>
      <c r="K989" s="979">
        <f>VLOOKUP($D989,Help2!$D$26:$T$37,7)</f>
        <v>0</v>
      </c>
      <c r="L989" s="979">
        <f>VLOOKUP($D989,Help2!$D$26:$T$37,8)</f>
        <v>0</v>
      </c>
      <c r="M989" s="979">
        <f>VLOOKUP($D989,Help2!$D$26:$T$37,9)</f>
        <v>0</v>
      </c>
      <c r="N989" s="979">
        <f>VLOOKUP($D989,Help2!$D$26:$T$37,10)</f>
        <v>0</v>
      </c>
      <c r="P989" s="979">
        <f>VLOOKUP($D989,Help2!$D$2:$T$25,3)</f>
        <v>669.6</v>
      </c>
      <c r="Q989" s="979">
        <f t="shared" si="107"/>
        <v>720</v>
      </c>
      <c r="Y989" s="979">
        <f>_xlfn.XLOOKUP($D989,Help2_FC!$D:$D,Help2_FC!V:V)</f>
        <v>0</v>
      </c>
      <c r="Z989" s="979">
        <f>_xlfn.XLOOKUP($D989,Help2_FC!$D:$D,Help2_FC!W:W)</f>
        <v>0</v>
      </c>
      <c r="AA989" s="979">
        <f>_xlfn.XLOOKUP($D989,Help2_FC!$D:$D,Help2_FC!X:X)</f>
        <v>0</v>
      </c>
      <c r="AB989" s="979">
        <f>_xlfn.XLOOKUP($D989,Help2_FC!$D:$D,Help2_FC!Y:Y)</f>
        <v>0</v>
      </c>
      <c r="AC989" s="979">
        <f>_xlfn.XLOOKUP($D989,Help2_FC!$D:$D,Help2_FC!Z:Z)</f>
        <v>0</v>
      </c>
      <c r="AD989" s="979">
        <f>_xlfn.XLOOKUP($D989,Help2_FC!$D:$D,Help2_FC!AA:AA)</f>
        <v>0</v>
      </c>
      <c r="AE989" s="979">
        <f>_xlfn.XLOOKUP($D989,Help2_FC!$D:$D,Help2_FC!AB:AB)</f>
        <v>0</v>
      </c>
      <c r="AF989" s="979">
        <f>_xlfn.XLOOKUP($D989,Help2_FC!$D:$D,Help2_FC!AC:AC)</f>
        <v>0</v>
      </c>
      <c r="AG989" s="979">
        <f>_xlfn.XLOOKUP($D989,Help2_FC!$D:$D,Help2_FC!AD:AD)</f>
        <v>0</v>
      </c>
      <c r="AH989" s="979">
        <f>_xlfn.XLOOKUP($D989,Help2_FC!$D:$D,Help2_FC!AE:AE)</f>
        <v>0</v>
      </c>
      <c r="AI989" s="979">
        <f>_xlfn.XLOOKUP($D989,Help2_FC!$D:$D,Help2_FC!AF:AF)</f>
        <v>0</v>
      </c>
      <c r="AJ989" s="979">
        <f>_xlfn.XLOOKUP($D989,Help2_FC!$D:$D,Help2_FC!AG:AG)</f>
        <v>0</v>
      </c>
      <c r="AK989" s="979">
        <f>_xlfn.XLOOKUP($D989,Help2_FC!$D:$D,Help2_FC!AH:AH)</f>
        <v>0</v>
      </c>
      <c r="AL989" s="979">
        <f>_xlfn.XLOOKUP($D989,Help2_FC!$D:$D,Help2_FC!AI:AI)</f>
        <v>0</v>
      </c>
      <c r="AM989" s="979">
        <f>_xlfn.XLOOKUP($D989,Help2_FC!$D:$D,Help2_FC!AJ:AJ)</f>
        <v>0</v>
      </c>
      <c r="AN989" s="979">
        <f>_xlfn.XLOOKUP($D989,Help2_FC!$D:$D,Help2_FC!AK:AK)</f>
        <v>0</v>
      </c>
    </row>
    <row r="990" spans="1:40" x14ac:dyDescent="0.2">
      <c r="A990" s="1">
        <v>45914</v>
      </c>
      <c r="B990">
        <f t="shared" si="110"/>
        <v>9</v>
      </c>
      <c r="C990">
        <f t="shared" si="111"/>
        <v>2025</v>
      </c>
      <c r="D990" s="872" t="str">
        <f t="shared" si="108"/>
        <v>09´2025</v>
      </c>
      <c r="F990" s="2">
        <f t="shared" si="109"/>
        <v>24</v>
      </c>
      <c r="G990" s="1483">
        <f t="shared" si="112"/>
        <v>3.5842293906810034E-2</v>
      </c>
      <c r="H990" s="5">
        <f t="shared" si="113"/>
        <v>1</v>
      </c>
      <c r="I990" s="995">
        <f>VLOOKUP($D990,Help2!$D$26:$T$37,5)</f>
        <v>0</v>
      </c>
      <c r="J990" s="979">
        <f>VLOOKUP($D990,Help2!$D$26:$T$37,6)</f>
        <v>0</v>
      </c>
      <c r="K990" s="979">
        <f>VLOOKUP($D990,Help2!$D$26:$T$37,7)</f>
        <v>0</v>
      </c>
      <c r="L990" s="979">
        <f>VLOOKUP($D990,Help2!$D$26:$T$37,8)</f>
        <v>0</v>
      </c>
      <c r="M990" s="979">
        <f>VLOOKUP($D990,Help2!$D$26:$T$37,9)</f>
        <v>0</v>
      </c>
      <c r="N990" s="979">
        <f>VLOOKUP($D990,Help2!$D$26:$T$37,10)</f>
        <v>0</v>
      </c>
      <c r="P990" s="979">
        <f>VLOOKUP($D990,Help2!$D$2:$T$25,3)</f>
        <v>669.6</v>
      </c>
      <c r="Q990" s="979">
        <f t="shared" si="107"/>
        <v>720</v>
      </c>
      <c r="Y990" s="979">
        <f>_xlfn.XLOOKUP($D990,Help2_FC!$D:$D,Help2_FC!V:V)</f>
        <v>0</v>
      </c>
      <c r="Z990" s="979">
        <f>_xlfn.XLOOKUP($D990,Help2_FC!$D:$D,Help2_FC!W:W)</f>
        <v>0</v>
      </c>
      <c r="AA990" s="979">
        <f>_xlfn.XLOOKUP($D990,Help2_FC!$D:$D,Help2_FC!X:X)</f>
        <v>0</v>
      </c>
      <c r="AB990" s="979">
        <f>_xlfn.XLOOKUP($D990,Help2_FC!$D:$D,Help2_FC!Y:Y)</f>
        <v>0</v>
      </c>
      <c r="AC990" s="979">
        <f>_xlfn.XLOOKUP($D990,Help2_FC!$D:$D,Help2_FC!Z:Z)</f>
        <v>0</v>
      </c>
      <c r="AD990" s="979">
        <f>_xlfn.XLOOKUP($D990,Help2_FC!$D:$D,Help2_FC!AA:AA)</f>
        <v>0</v>
      </c>
      <c r="AE990" s="979">
        <f>_xlfn.XLOOKUP($D990,Help2_FC!$D:$D,Help2_FC!AB:AB)</f>
        <v>0</v>
      </c>
      <c r="AF990" s="979">
        <f>_xlfn.XLOOKUP($D990,Help2_FC!$D:$D,Help2_FC!AC:AC)</f>
        <v>0</v>
      </c>
      <c r="AG990" s="979">
        <f>_xlfn.XLOOKUP($D990,Help2_FC!$D:$D,Help2_FC!AD:AD)</f>
        <v>0</v>
      </c>
      <c r="AH990" s="979">
        <f>_xlfn.XLOOKUP($D990,Help2_FC!$D:$D,Help2_FC!AE:AE)</f>
        <v>0</v>
      </c>
      <c r="AI990" s="979">
        <f>_xlfn.XLOOKUP($D990,Help2_FC!$D:$D,Help2_FC!AF:AF)</f>
        <v>0</v>
      </c>
      <c r="AJ990" s="979">
        <f>_xlfn.XLOOKUP($D990,Help2_FC!$D:$D,Help2_FC!AG:AG)</f>
        <v>0</v>
      </c>
      <c r="AK990" s="979">
        <f>_xlfn.XLOOKUP($D990,Help2_FC!$D:$D,Help2_FC!AH:AH)</f>
        <v>0</v>
      </c>
      <c r="AL990" s="979">
        <f>_xlfn.XLOOKUP($D990,Help2_FC!$D:$D,Help2_FC!AI:AI)</f>
        <v>0</v>
      </c>
      <c r="AM990" s="979">
        <f>_xlfn.XLOOKUP($D990,Help2_FC!$D:$D,Help2_FC!AJ:AJ)</f>
        <v>0</v>
      </c>
      <c r="AN990" s="979">
        <f>_xlfn.XLOOKUP($D990,Help2_FC!$D:$D,Help2_FC!AK:AK)</f>
        <v>0</v>
      </c>
    </row>
    <row r="991" spans="1:40" x14ac:dyDescent="0.2">
      <c r="A991" s="1">
        <v>45915</v>
      </c>
      <c r="B991">
        <f t="shared" si="110"/>
        <v>9</v>
      </c>
      <c r="C991">
        <f t="shared" si="111"/>
        <v>2025</v>
      </c>
      <c r="D991" s="872" t="str">
        <f t="shared" si="108"/>
        <v>09´2025</v>
      </c>
      <c r="F991" s="2">
        <f t="shared" si="109"/>
        <v>24</v>
      </c>
      <c r="G991" s="1483">
        <f t="shared" si="112"/>
        <v>3.5842293906810034E-2</v>
      </c>
      <c r="H991" s="5">
        <f t="shared" si="113"/>
        <v>1</v>
      </c>
      <c r="I991" s="995">
        <f>VLOOKUP($D991,Help2!$D$26:$T$37,5)</f>
        <v>0</v>
      </c>
      <c r="J991" s="979">
        <f>VLOOKUP($D991,Help2!$D$26:$T$37,6)</f>
        <v>0</v>
      </c>
      <c r="K991" s="979">
        <f>VLOOKUP($D991,Help2!$D$26:$T$37,7)</f>
        <v>0</v>
      </c>
      <c r="L991" s="979">
        <f>VLOOKUP($D991,Help2!$D$26:$T$37,8)</f>
        <v>0</v>
      </c>
      <c r="M991" s="979">
        <f>VLOOKUP($D991,Help2!$D$26:$T$37,9)</f>
        <v>0</v>
      </c>
      <c r="N991" s="979">
        <f>VLOOKUP($D991,Help2!$D$26:$T$37,10)</f>
        <v>0</v>
      </c>
      <c r="P991" s="979">
        <f>VLOOKUP($D991,Help2!$D$2:$T$25,3)</f>
        <v>669.6</v>
      </c>
      <c r="Q991" s="979">
        <f t="shared" si="107"/>
        <v>720</v>
      </c>
      <c r="Y991" s="979">
        <f>_xlfn.XLOOKUP($D991,Help2_FC!$D:$D,Help2_FC!V:V)</f>
        <v>0</v>
      </c>
      <c r="Z991" s="979">
        <f>_xlfn.XLOOKUP($D991,Help2_FC!$D:$D,Help2_FC!W:W)</f>
        <v>0</v>
      </c>
      <c r="AA991" s="979">
        <f>_xlfn.XLOOKUP($D991,Help2_FC!$D:$D,Help2_FC!X:X)</f>
        <v>0</v>
      </c>
      <c r="AB991" s="979">
        <f>_xlfn.XLOOKUP($D991,Help2_FC!$D:$D,Help2_FC!Y:Y)</f>
        <v>0</v>
      </c>
      <c r="AC991" s="979">
        <f>_xlfn.XLOOKUP($D991,Help2_FC!$D:$D,Help2_FC!Z:Z)</f>
        <v>0</v>
      </c>
      <c r="AD991" s="979">
        <f>_xlfn.XLOOKUP($D991,Help2_FC!$D:$D,Help2_FC!AA:AA)</f>
        <v>0</v>
      </c>
      <c r="AE991" s="979">
        <f>_xlfn.XLOOKUP($D991,Help2_FC!$D:$D,Help2_FC!AB:AB)</f>
        <v>0</v>
      </c>
      <c r="AF991" s="979">
        <f>_xlfn.XLOOKUP($D991,Help2_FC!$D:$D,Help2_FC!AC:AC)</f>
        <v>0</v>
      </c>
      <c r="AG991" s="979">
        <f>_xlfn.XLOOKUP($D991,Help2_FC!$D:$D,Help2_FC!AD:AD)</f>
        <v>0</v>
      </c>
      <c r="AH991" s="979">
        <f>_xlfn.XLOOKUP($D991,Help2_FC!$D:$D,Help2_FC!AE:AE)</f>
        <v>0</v>
      </c>
      <c r="AI991" s="979">
        <f>_xlfn.XLOOKUP($D991,Help2_FC!$D:$D,Help2_FC!AF:AF)</f>
        <v>0</v>
      </c>
      <c r="AJ991" s="979">
        <f>_xlfn.XLOOKUP($D991,Help2_FC!$D:$D,Help2_FC!AG:AG)</f>
        <v>0</v>
      </c>
      <c r="AK991" s="979">
        <f>_xlfn.XLOOKUP($D991,Help2_FC!$D:$D,Help2_FC!AH:AH)</f>
        <v>0</v>
      </c>
      <c r="AL991" s="979">
        <f>_xlfn.XLOOKUP($D991,Help2_FC!$D:$D,Help2_FC!AI:AI)</f>
        <v>0</v>
      </c>
      <c r="AM991" s="979">
        <f>_xlfn.XLOOKUP($D991,Help2_FC!$D:$D,Help2_FC!AJ:AJ)</f>
        <v>0</v>
      </c>
      <c r="AN991" s="979">
        <f>_xlfn.XLOOKUP($D991,Help2_FC!$D:$D,Help2_FC!AK:AK)</f>
        <v>0</v>
      </c>
    </row>
    <row r="992" spans="1:40" x14ac:dyDescent="0.2">
      <c r="A992" s="1">
        <v>45916</v>
      </c>
      <c r="B992">
        <f t="shared" si="110"/>
        <v>9</v>
      </c>
      <c r="C992">
        <f t="shared" si="111"/>
        <v>2025</v>
      </c>
      <c r="D992" s="872" t="str">
        <f t="shared" si="108"/>
        <v>09´2025</v>
      </c>
      <c r="F992" s="2">
        <f t="shared" si="109"/>
        <v>24</v>
      </c>
      <c r="G992" s="1483">
        <f t="shared" si="112"/>
        <v>3.5842293906810034E-2</v>
      </c>
      <c r="H992" s="5">
        <f t="shared" si="113"/>
        <v>1</v>
      </c>
      <c r="I992" s="995">
        <f>VLOOKUP($D992,Help2!$D$26:$T$37,5)</f>
        <v>0</v>
      </c>
      <c r="J992" s="979">
        <f>VLOOKUP($D992,Help2!$D$26:$T$37,6)</f>
        <v>0</v>
      </c>
      <c r="K992" s="979">
        <f>VLOOKUP($D992,Help2!$D$26:$T$37,7)</f>
        <v>0</v>
      </c>
      <c r="L992" s="979">
        <f>VLOOKUP($D992,Help2!$D$26:$T$37,8)</f>
        <v>0</v>
      </c>
      <c r="M992" s="979">
        <f>VLOOKUP($D992,Help2!$D$26:$T$37,9)</f>
        <v>0</v>
      </c>
      <c r="N992" s="979">
        <f>VLOOKUP($D992,Help2!$D$26:$T$37,10)</f>
        <v>0</v>
      </c>
      <c r="P992" s="979">
        <f>VLOOKUP($D992,Help2!$D$2:$T$25,3)</f>
        <v>669.6</v>
      </c>
      <c r="Q992" s="979">
        <f t="shared" si="107"/>
        <v>720</v>
      </c>
      <c r="Y992" s="979">
        <f>_xlfn.XLOOKUP($D992,Help2_FC!$D:$D,Help2_FC!V:V)</f>
        <v>0</v>
      </c>
      <c r="Z992" s="979">
        <f>_xlfn.XLOOKUP($D992,Help2_FC!$D:$D,Help2_FC!W:W)</f>
        <v>0</v>
      </c>
      <c r="AA992" s="979">
        <f>_xlfn.XLOOKUP($D992,Help2_FC!$D:$D,Help2_FC!X:X)</f>
        <v>0</v>
      </c>
      <c r="AB992" s="979">
        <f>_xlfn.XLOOKUP($D992,Help2_FC!$D:$D,Help2_FC!Y:Y)</f>
        <v>0</v>
      </c>
      <c r="AC992" s="979">
        <f>_xlfn.XLOOKUP($D992,Help2_FC!$D:$D,Help2_FC!Z:Z)</f>
        <v>0</v>
      </c>
      <c r="AD992" s="979">
        <f>_xlfn.XLOOKUP($D992,Help2_FC!$D:$D,Help2_FC!AA:AA)</f>
        <v>0</v>
      </c>
      <c r="AE992" s="979">
        <f>_xlfn.XLOOKUP($D992,Help2_FC!$D:$D,Help2_FC!AB:AB)</f>
        <v>0</v>
      </c>
      <c r="AF992" s="979">
        <f>_xlfn.XLOOKUP($D992,Help2_FC!$D:$D,Help2_FC!AC:AC)</f>
        <v>0</v>
      </c>
      <c r="AG992" s="979">
        <f>_xlfn.XLOOKUP($D992,Help2_FC!$D:$D,Help2_FC!AD:AD)</f>
        <v>0</v>
      </c>
      <c r="AH992" s="979">
        <f>_xlfn.XLOOKUP($D992,Help2_FC!$D:$D,Help2_FC!AE:AE)</f>
        <v>0</v>
      </c>
      <c r="AI992" s="979">
        <f>_xlfn.XLOOKUP($D992,Help2_FC!$D:$D,Help2_FC!AF:AF)</f>
        <v>0</v>
      </c>
      <c r="AJ992" s="979">
        <f>_xlfn.XLOOKUP($D992,Help2_FC!$D:$D,Help2_FC!AG:AG)</f>
        <v>0</v>
      </c>
      <c r="AK992" s="979">
        <f>_xlfn.XLOOKUP($D992,Help2_FC!$D:$D,Help2_FC!AH:AH)</f>
        <v>0</v>
      </c>
      <c r="AL992" s="979">
        <f>_xlfn.XLOOKUP($D992,Help2_FC!$D:$D,Help2_FC!AI:AI)</f>
        <v>0</v>
      </c>
      <c r="AM992" s="979">
        <f>_xlfn.XLOOKUP($D992,Help2_FC!$D:$D,Help2_FC!AJ:AJ)</f>
        <v>0</v>
      </c>
      <c r="AN992" s="979">
        <f>_xlfn.XLOOKUP($D992,Help2_FC!$D:$D,Help2_FC!AK:AK)</f>
        <v>0</v>
      </c>
    </row>
    <row r="993" spans="1:40" x14ac:dyDescent="0.2">
      <c r="A993" s="1">
        <v>45917</v>
      </c>
      <c r="B993">
        <f t="shared" si="110"/>
        <v>9</v>
      </c>
      <c r="C993">
        <f t="shared" si="111"/>
        <v>2025</v>
      </c>
      <c r="D993" s="872" t="str">
        <f t="shared" si="108"/>
        <v>09´2025</v>
      </c>
      <c r="F993" s="2">
        <f t="shared" si="109"/>
        <v>24</v>
      </c>
      <c r="G993" s="1483">
        <f t="shared" si="112"/>
        <v>3.5842293906810034E-2</v>
      </c>
      <c r="H993" s="5">
        <f t="shared" si="113"/>
        <v>1</v>
      </c>
      <c r="I993" s="995">
        <f>VLOOKUP($D993,Help2!$D$26:$T$37,5)</f>
        <v>0</v>
      </c>
      <c r="J993" s="979">
        <f>VLOOKUP($D993,Help2!$D$26:$T$37,6)</f>
        <v>0</v>
      </c>
      <c r="K993" s="979">
        <f>VLOOKUP($D993,Help2!$D$26:$T$37,7)</f>
        <v>0</v>
      </c>
      <c r="L993" s="979">
        <f>VLOOKUP($D993,Help2!$D$26:$T$37,8)</f>
        <v>0</v>
      </c>
      <c r="M993" s="979">
        <f>VLOOKUP($D993,Help2!$D$26:$T$37,9)</f>
        <v>0</v>
      </c>
      <c r="N993" s="979">
        <f>VLOOKUP($D993,Help2!$D$26:$T$37,10)</f>
        <v>0</v>
      </c>
      <c r="P993" s="979">
        <f>VLOOKUP($D993,Help2!$D$2:$T$25,3)</f>
        <v>669.6</v>
      </c>
      <c r="Q993" s="979">
        <f t="shared" si="107"/>
        <v>720</v>
      </c>
      <c r="Y993" s="979">
        <f>_xlfn.XLOOKUP($D993,Help2_FC!$D:$D,Help2_FC!V:V)</f>
        <v>0</v>
      </c>
      <c r="Z993" s="979">
        <f>_xlfn.XLOOKUP($D993,Help2_FC!$D:$D,Help2_FC!W:W)</f>
        <v>0</v>
      </c>
      <c r="AA993" s="979">
        <f>_xlfn.XLOOKUP($D993,Help2_FC!$D:$D,Help2_FC!X:X)</f>
        <v>0</v>
      </c>
      <c r="AB993" s="979">
        <f>_xlfn.XLOOKUP($D993,Help2_FC!$D:$D,Help2_FC!Y:Y)</f>
        <v>0</v>
      </c>
      <c r="AC993" s="979">
        <f>_xlfn.XLOOKUP($D993,Help2_FC!$D:$D,Help2_FC!Z:Z)</f>
        <v>0</v>
      </c>
      <c r="AD993" s="979">
        <f>_xlfn.XLOOKUP($D993,Help2_FC!$D:$D,Help2_FC!AA:AA)</f>
        <v>0</v>
      </c>
      <c r="AE993" s="979">
        <f>_xlfn.XLOOKUP($D993,Help2_FC!$D:$D,Help2_FC!AB:AB)</f>
        <v>0</v>
      </c>
      <c r="AF993" s="979">
        <f>_xlfn.XLOOKUP($D993,Help2_FC!$D:$D,Help2_FC!AC:AC)</f>
        <v>0</v>
      </c>
      <c r="AG993" s="979">
        <f>_xlfn.XLOOKUP($D993,Help2_FC!$D:$D,Help2_FC!AD:AD)</f>
        <v>0</v>
      </c>
      <c r="AH993" s="979">
        <f>_xlfn.XLOOKUP($D993,Help2_FC!$D:$D,Help2_FC!AE:AE)</f>
        <v>0</v>
      </c>
      <c r="AI993" s="979">
        <f>_xlfn.XLOOKUP($D993,Help2_FC!$D:$D,Help2_FC!AF:AF)</f>
        <v>0</v>
      </c>
      <c r="AJ993" s="979">
        <f>_xlfn.XLOOKUP($D993,Help2_FC!$D:$D,Help2_FC!AG:AG)</f>
        <v>0</v>
      </c>
      <c r="AK993" s="979">
        <f>_xlfn.XLOOKUP($D993,Help2_FC!$D:$D,Help2_FC!AH:AH)</f>
        <v>0</v>
      </c>
      <c r="AL993" s="979">
        <f>_xlfn.XLOOKUP($D993,Help2_FC!$D:$D,Help2_FC!AI:AI)</f>
        <v>0</v>
      </c>
      <c r="AM993" s="979">
        <f>_xlfn.XLOOKUP($D993,Help2_FC!$D:$D,Help2_FC!AJ:AJ)</f>
        <v>0</v>
      </c>
      <c r="AN993" s="979">
        <f>_xlfn.XLOOKUP($D993,Help2_FC!$D:$D,Help2_FC!AK:AK)</f>
        <v>0</v>
      </c>
    </row>
    <row r="994" spans="1:40" x14ac:dyDescent="0.2">
      <c r="A994" s="1">
        <v>45918</v>
      </c>
      <c r="B994">
        <f t="shared" si="110"/>
        <v>9</v>
      </c>
      <c r="C994">
        <f t="shared" si="111"/>
        <v>2025</v>
      </c>
      <c r="D994" s="872" t="str">
        <f t="shared" si="108"/>
        <v>09´2025</v>
      </c>
      <c r="F994" s="2">
        <f t="shared" si="109"/>
        <v>24</v>
      </c>
      <c r="G994" s="1483">
        <f t="shared" si="112"/>
        <v>3.5842293906810034E-2</v>
      </c>
      <c r="H994" s="5">
        <f t="shared" si="113"/>
        <v>1</v>
      </c>
      <c r="I994" s="995">
        <f>VLOOKUP($D994,Help2!$D$26:$T$37,5)</f>
        <v>0</v>
      </c>
      <c r="J994" s="979">
        <f>VLOOKUP($D994,Help2!$D$26:$T$37,6)</f>
        <v>0</v>
      </c>
      <c r="K994" s="979">
        <f>VLOOKUP($D994,Help2!$D$26:$T$37,7)</f>
        <v>0</v>
      </c>
      <c r="L994" s="979">
        <f>VLOOKUP($D994,Help2!$D$26:$T$37,8)</f>
        <v>0</v>
      </c>
      <c r="M994" s="979">
        <f>VLOOKUP($D994,Help2!$D$26:$T$37,9)</f>
        <v>0</v>
      </c>
      <c r="N994" s="979">
        <f>VLOOKUP($D994,Help2!$D$26:$T$37,10)</f>
        <v>0</v>
      </c>
      <c r="P994" s="979">
        <f>VLOOKUP($D994,Help2!$D$2:$T$25,3)</f>
        <v>669.6</v>
      </c>
      <c r="Q994" s="979">
        <f t="shared" si="107"/>
        <v>720</v>
      </c>
      <c r="Y994" s="979">
        <f>_xlfn.XLOOKUP($D994,Help2_FC!$D:$D,Help2_FC!V:V)</f>
        <v>0</v>
      </c>
      <c r="Z994" s="979">
        <f>_xlfn.XLOOKUP($D994,Help2_FC!$D:$D,Help2_FC!W:W)</f>
        <v>0</v>
      </c>
      <c r="AA994" s="979">
        <f>_xlfn.XLOOKUP($D994,Help2_FC!$D:$D,Help2_FC!X:X)</f>
        <v>0</v>
      </c>
      <c r="AB994" s="979">
        <f>_xlfn.XLOOKUP($D994,Help2_FC!$D:$D,Help2_FC!Y:Y)</f>
        <v>0</v>
      </c>
      <c r="AC994" s="979">
        <f>_xlfn.XLOOKUP($D994,Help2_FC!$D:$D,Help2_FC!Z:Z)</f>
        <v>0</v>
      </c>
      <c r="AD994" s="979">
        <f>_xlfn.XLOOKUP($D994,Help2_FC!$D:$D,Help2_FC!AA:AA)</f>
        <v>0</v>
      </c>
      <c r="AE994" s="979">
        <f>_xlfn.XLOOKUP($D994,Help2_FC!$D:$D,Help2_FC!AB:AB)</f>
        <v>0</v>
      </c>
      <c r="AF994" s="979">
        <f>_xlfn.XLOOKUP($D994,Help2_FC!$D:$D,Help2_FC!AC:AC)</f>
        <v>0</v>
      </c>
      <c r="AG994" s="979">
        <f>_xlfn.XLOOKUP($D994,Help2_FC!$D:$D,Help2_FC!AD:AD)</f>
        <v>0</v>
      </c>
      <c r="AH994" s="979">
        <f>_xlfn.XLOOKUP($D994,Help2_FC!$D:$D,Help2_FC!AE:AE)</f>
        <v>0</v>
      </c>
      <c r="AI994" s="979">
        <f>_xlfn.XLOOKUP($D994,Help2_FC!$D:$D,Help2_FC!AF:AF)</f>
        <v>0</v>
      </c>
      <c r="AJ994" s="979">
        <f>_xlfn.XLOOKUP($D994,Help2_FC!$D:$D,Help2_FC!AG:AG)</f>
        <v>0</v>
      </c>
      <c r="AK994" s="979">
        <f>_xlfn.XLOOKUP($D994,Help2_FC!$D:$D,Help2_FC!AH:AH)</f>
        <v>0</v>
      </c>
      <c r="AL994" s="979">
        <f>_xlfn.XLOOKUP($D994,Help2_FC!$D:$D,Help2_FC!AI:AI)</f>
        <v>0</v>
      </c>
      <c r="AM994" s="979">
        <f>_xlfn.XLOOKUP($D994,Help2_FC!$D:$D,Help2_FC!AJ:AJ)</f>
        <v>0</v>
      </c>
      <c r="AN994" s="979">
        <f>_xlfn.XLOOKUP($D994,Help2_FC!$D:$D,Help2_FC!AK:AK)</f>
        <v>0</v>
      </c>
    </row>
    <row r="995" spans="1:40" x14ac:dyDescent="0.2">
      <c r="A995" s="1">
        <v>45919</v>
      </c>
      <c r="B995">
        <f t="shared" si="110"/>
        <v>9</v>
      </c>
      <c r="C995">
        <f t="shared" si="111"/>
        <v>2025</v>
      </c>
      <c r="D995" s="872" t="str">
        <f t="shared" si="108"/>
        <v>09´2025</v>
      </c>
      <c r="F995" s="2">
        <f t="shared" si="109"/>
        <v>24</v>
      </c>
      <c r="G995" s="1483">
        <f t="shared" si="112"/>
        <v>3.5842293906810034E-2</v>
      </c>
      <c r="H995" s="5">
        <f t="shared" si="113"/>
        <v>1</v>
      </c>
      <c r="I995" s="995">
        <f>VLOOKUP($D995,Help2!$D$26:$T$37,5)</f>
        <v>0</v>
      </c>
      <c r="J995" s="979">
        <f>VLOOKUP($D995,Help2!$D$26:$T$37,6)</f>
        <v>0</v>
      </c>
      <c r="K995" s="979">
        <f>VLOOKUP($D995,Help2!$D$26:$T$37,7)</f>
        <v>0</v>
      </c>
      <c r="L995" s="979">
        <f>VLOOKUP($D995,Help2!$D$26:$T$37,8)</f>
        <v>0</v>
      </c>
      <c r="M995" s="979">
        <f>VLOOKUP($D995,Help2!$D$26:$T$37,9)</f>
        <v>0</v>
      </c>
      <c r="N995" s="979">
        <f>VLOOKUP($D995,Help2!$D$26:$T$37,10)</f>
        <v>0</v>
      </c>
      <c r="P995" s="979">
        <f>VLOOKUP($D995,Help2!$D$2:$T$25,3)</f>
        <v>669.6</v>
      </c>
      <c r="Q995" s="979">
        <f t="shared" si="107"/>
        <v>720</v>
      </c>
      <c r="Y995" s="979">
        <f>_xlfn.XLOOKUP($D995,Help2_FC!$D:$D,Help2_FC!V:V)</f>
        <v>0</v>
      </c>
      <c r="Z995" s="979">
        <f>_xlfn.XLOOKUP($D995,Help2_FC!$D:$D,Help2_FC!W:W)</f>
        <v>0</v>
      </c>
      <c r="AA995" s="979">
        <f>_xlfn.XLOOKUP($D995,Help2_FC!$D:$D,Help2_FC!X:X)</f>
        <v>0</v>
      </c>
      <c r="AB995" s="979">
        <f>_xlfn.XLOOKUP($D995,Help2_FC!$D:$D,Help2_FC!Y:Y)</f>
        <v>0</v>
      </c>
      <c r="AC995" s="979">
        <f>_xlfn.XLOOKUP($D995,Help2_FC!$D:$D,Help2_FC!Z:Z)</f>
        <v>0</v>
      </c>
      <c r="AD995" s="979">
        <f>_xlfn.XLOOKUP($D995,Help2_FC!$D:$D,Help2_FC!AA:AA)</f>
        <v>0</v>
      </c>
      <c r="AE995" s="979">
        <f>_xlfn.XLOOKUP($D995,Help2_FC!$D:$D,Help2_FC!AB:AB)</f>
        <v>0</v>
      </c>
      <c r="AF995" s="979">
        <f>_xlfn.XLOOKUP($D995,Help2_FC!$D:$D,Help2_FC!AC:AC)</f>
        <v>0</v>
      </c>
      <c r="AG995" s="979">
        <f>_xlfn.XLOOKUP($D995,Help2_FC!$D:$D,Help2_FC!AD:AD)</f>
        <v>0</v>
      </c>
      <c r="AH995" s="979">
        <f>_xlfn.XLOOKUP($D995,Help2_FC!$D:$D,Help2_FC!AE:AE)</f>
        <v>0</v>
      </c>
      <c r="AI995" s="979">
        <f>_xlfn.XLOOKUP($D995,Help2_FC!$D:$D,Help2_FC!AF:AF)</f>
        <v>0</v>
      </c>
      <c r="AJ995" s="979">
        <f>_xlfn.XLOOKUP($D995,Help2_FC!$D:$D,Help2_FC!AG:AG)</f>
        <v>0</v>
      </c>
      <c r="AK995" s="979">
        <f>_xlfn.XLOOKUP($D995,Help2_FC!$D:$D,Help2_FC!AH:AH)</f>
        <v>0</v>
      </c>
      <c r="AL995" s="979">
        <f>_xlfn.XLOOKUP($D995,Help2_FC!$D:$D,Help2_FC!AI:AI)</f>
        <v>0</v>
      </c>
      <c r="AM995" s="979">
        <f>_xlfn.XLOOKUP($D995,Help2_FC!$D:$D,Help2_FC!AJ:AJ)</f>
        <v>0</v>
      </c>
      <c r="AN995" s="979">
        <f>_xlfn.XLOOKUP($D995,Help2_FC!$D:$D,Help2_FC!AK:AK)</f>
        <v>0</v>
      </c>
    </row>
    <row r="996" spans="1:40" x14ac:dyDescent="0.2">
      <c r="A996" s="1">
        <v>45920</v>
      </c>
      <c r="B996">
        <f t="shared" si="110"/>
        <v>9</v>
      </c>
      <c r="C996">
        <f t="shared" si="111"/>
        <v>2025</v>
      </c>
      <c r="D996" s="872" t="str">
        <f t="shared" si="108"/>
        <v>09´2025</v>
      </c>
      <c r="F996" s="2">
        <f t="shared" si="109"/>
        <v>24</v>
      </c>
      <c r="G996" s="1483">
        <f t="shared" si="112"/>
        <v>3.5842293906810034E-2</v>
      </c>
      <c r="H996" s="5">
        <f t="shared" si="113"/>
        <v>1</v>
      </c>
      <c r="I996" s="995">
        <f>VLOOKUP($D996,Help2!$D$26:$T$37,5)</f>
        <v>0</v>
      </c>
      <c r="J996" s="979">
        <f>VLOOKUP($D996,Help2!$D$26:$T$37,6)</f>
        <v>0</v>
      </c>
      <c r="K996" s="979">
        <f>VLOOKUP($D996,Help2!$D$26:$T$37,7)</f>
        <v>0</v>
      </c>
      <c r="L996" s="979">
        <f>VLOOKUP($D996,Help2!$D$26:$T$37,8)</f>
        <v>0</v>
      </c>
      <c r="M996" s="979">
        <f>VLOOKUP($D996,Help2!$D$26:$T$37,9)</f>
        <v>0</v>
      </c>
      <c r="N996" s="979">
        <f>VLOOKUP($D996,Help2!$D$26:$T$37,10)</f>
        <v>0</v>
      </c>
      <c r="P996" s="979">
        <f>VLOOKUP($D996,Help2!$D$2:$T$25,3)</f>
        <v>669.6</v>
      </c>
      <c r="Q996" s="979">
        <f t="shared" si="107"/>
        <v>720</v>
      </c>
      <c r="Y996" s="979">
        <f>_xlfn.XLOOKUP($D996,Help2_FC!$D:$D,Help2_FC!V:V)</f>
        <v>0</v>
      </c>
      <c r="Z996" s="979">
        <f>_xlfn.XLOOKUP($D996,Help2_FC!$D:$D,Help2_FC!W:W)</f>
        <v>0</v>
      </c>
      <c r="AA996" s="979">
        <f>_xlfn.XLOOKUP($D996,Help2_FC!$D:$D,Help2_FC!X:X)</f>
        <v>0</v>
      </c>
      <c r="AB996" s="979">
        <f>_xlfn.XLOOKUP($D996,Help2_FC!$D:$D,Help2_FC!Y:Y)</f>
        <v>0</v>
      </c>
      <c r="AC996" s="979">
        <f>_xlfn.XLOOKUP($D996,Help2_FC!$D:$D,Help2_FC!Z:Z)</f>
        <v>0</v>
      </c>
      <c r="AD996" s="979">
        <f>_xlfn.XLOOKUP($D996,Help2_FC!$D:$D,Help2_FC!AA:AA)</f>
        <v>0</v>
      </c>
      <c r="AE996" s="979">
        <f>_xlfn.XLOOKUP($D996,Help2_FC!$D:$D,Help2_FC!AB:AB)</f>
        <v>0</v>
      </c>
      <c r="AF996" s="979">
        <f>_xlfn.XLOOKUP($D996,Help2_FC!$D:$D,Help2_FC!AC:AC)</f>
        <v>0</v>
      </c>
      <c r="AG996" s="979">
        <f>_xlfn.XLOOKUP($D996,Help2_FC!$D:$D,Help2_FC!AD:AD)</f>
        <v>0</v>
      </c>
      <c r="AH996" s="979">
        <f>_xlfn.XLOOKUP($D996,Help2_FC!$D:$D,Help2_FC!AE:AE)</f>
        <v>0</v>
      </c>
      <c r="AI996" s="979">
        <f>_xlfn.XLOOKUP($D996,Help2_FC!$D:$D,Help2_FC!AF:AF)</f>
        <v>0</v>
      </c>
      <c r="AJ996" s="979">
        <f>_xlfn.XLOOKUP($D996,Help2_FC!$D:$D,Help2_FC!AG:AG)</f>
        <v>0</v>
      </c>
      <c r="AK996" s="979">
        <f>_xlfn.XLOOKUP($D996,Help2_FC!$D:$D,Help2_FC!AH:AH)</f>
        <v>0</v>
      </c>
      <c r="AL996" s="979">
        <f>_xlfn.XLOOKUP($D996,Help2_FC!$D:$D,Help2_FC!AI:AI)</f>
        <v>0</v>
      </c>
      <c r="AM996" s="979">
        <f>_xlfn.XLOOKUP($D996,Help2_FC!$D:$D,Help2_FC!AJ:AJ)</f>
        <v>0</v>
      </c>
      <c r="AN996" s="979">
        <f>_xlfn.XLOOKUP($D996,Help2_FC!$D:$D,Help2_FC!AK:AK)</f>
        <v>0</v>
      </c>
    </row>
    <row r="997" spans="1:40" x14ac:dyDescent="0.2">
      <c r="A997" s="1">
        <v>45921</v>
      </c>
      <c r="B997">
        <f t="shared" si="110"/>
        <v>9</v>
      </c>
      <c r="C997">
        <f t="shared" si="111"/>
        <v>2025</v>
      </c>
      <c r="D997" s="872" t="str">
        <f t="shared" si="108"/>
        <v>09´2025</v>
      </c>
      <c r="F997" s="2">
        <f t="shared" si="109"/>
        <v>24</v>
      </c>
      <c r="G997" s="1483">
        <f t="shared" si="112"/>
        <v>3.5842293906810034E-2</v>
      </c>
      <c r="H997" s="5">
        <f t="shared" si="113"/>
        <v>1</v>
      </c>
      <c r="I997" s="995">
        <f>VLOOKUP($D997,Help2!$D$26:$T$37,5)</f>
        <v>0</v>
      </c>
      <c r="J997" s="979">
        <f>VLOOKUP($D997,Help2!$D$26:$T$37,6)</f>
        <v>0</v>
      </c>
      <c r="K997" s="979">
        <f>VLOOKUP($D997,Help2!$D$26:$T$37,7)</f>
        <v>0</v>
      </c>
      <c r="L997" s="979">
        <f>VLOOKUP($D997,Help2!$D$26:$T$37,8)</f>
        <v>0</v>
      </c>
      <c r="M997" s="979">
        <f>VLOOKUP($D997,Help2!$D$26:$T$37,9)</f>
        <v>0</v>
      </c>
      <c r="N997" s="979">
        <f>VLOOKUP($D997,Help2!$D$26:$T$37,10)</f>
        <v>0</v>
      </c>
      <c r="P997" s="979">
        <f>VLOOKUP($D997,Help2!$D$2:$T$25,3)</f>
        <v>669.6</v>
      </c>
      <c r="Q997" s="979">
        <f t="shared" si="107"/>
        <v>720</v>
      </c>
      <c r="Y997" s="979">
        <f>_xlfn.XLOOKUP($D997,Help2_FC!$D:$D,Help2_FC!V:V)</f>
        <v>0</v>
      </c>
      <c r="Z997" s="979">
        <f>_xlfn.XLOOKUP($D997,Help2_FC!$D:$D,Help2_FC!W:W)</f>
        <v>0</v>
      </c>
      <c r="AA997" s="979">
        <f>_xlfn.XLOOKUP($D997,Help2_FC!$D:$D,Help2_FC!X:X)</f>
        <v>0</v>
      </c>
      <c r="AB997" s="979">
        <f>_xlfn.XLOOKUP($D997,Help2_FC!$D:$D,Help2_FC!Y:Y)</f>
        <v>0</v>
      </c>
      <c r="AC997" s="979">
        <f>_xlfn.XLOOKUP($D997,Help2_FC!$D:$D,Help2_FC!Z:Z)</f>
        <v>0</v>
      </c>
      <c r="AD997" s="979">
        <f>_xlfn.XLOOKUP($D997,Help2_FC!$D:$D,Help2_FC!AA:AA)</f>
        <v>0</v>
      </c>
      <c r="AE997" s="979">
        <f>_xlfn.XLOOKUP($D997,Help2_FC!$D:$D,Help2_FC!AB:AB)</f>
        <v>0</v>
      </c>
      <c r="AF997" s="979">
        <f>_xlfn.XLOOKUP($D997,Help2_FC!$D:$D,Help2_FC!AC:AC)</f>
        <v>0</v>
      </c>
      <c r="AG997" s="979">
        <f>_xlfn.XLOOKUP($D997,Help2_FC!$D:$D,Help2_FC!AD:AD)</f>
        <v>0</v>
      </c>
      <c r="AH997" s="979">
        <f>_xlfn.XLOOKUP($D997,Help2_FC!$D:$D,Help2_FC!AE:AE)</f>
        <v>0</v>
      </c>
      <c r="AI997" s="979">
        <f>_xlfn.XLOOKUP($D997,Help2_FC!$D:$D,Help2_FC!AF:AF)</f>
        <v>0</v>
      </c>
      <c r="AJ997" s="979">
        <f>_xlfn.XLOOKUP($D997,Help2_FC!$D:$D,Help2_FC!AG:AG)</f>
        <v>0</v>
      </c>
      <c r="AK997" s="979">
        <f>_xlfn.XLOOKUP($D997,Help2_FC!$D:$D,Help2_FC!AH:AH)</f>
        <v>0</v>
      </c>
      <c r="AL997" s="979">
        <f>_xlfn.XLOOKUP($D997,Help2_FC!$D:$D,Help2_FC!AI:AI)</f>
        <v>0</v>
      </c>
      <c r="AM997" s="979">
        <f>_xlfn.XLOOKUP($D997,Help2_FC!$D:$D,Help2_FC!AJ:AJ)</f>
        <v>0</v>
      </c>
      <c r="AN997" s="979">
        <f>_xlfn.XLOOKUP($D997,Help2_FC!$D:$D,Help2_FC!AK:AK)</f>
        <v>0</v>
      </c>
    </row>
    <row r="998" spans="1:40" x14ac:dyDescent="0.2">
      <c r="A998" s="1">
        <v>45922</v>
      </c>
      <c r="B998">
        <f t="shared" si="110"/>
        <v>9</v>
      </c>
      <c r="C998">
        <f t="shared" si="111"/>
        <v>2025</v>
      </c>
      <c r="D998" s="872" t="str">
        <f t="shared" si="108"/>
        <v>09´2025</v>
      </c>
      <c r="F998" s="2">
        <f t="shared" si="109"/>
        <v>24</v>
      </c>
      <c r="G998" s="1483">
        <f t="shared" si="112"/>
        <v>3.5842293906810034E-2</v>
      </c>
      <c r="H998" s="5">
        <f t="shared" si="113"/>
        <v>1</v>
      </c>
      <c r="I998" s="995">
        <f>VLOOKUP($D998,Help2!$D$26:$T$37,5)</f>
        <v>0</v>
      </c>
      <c r="J998" s="979">
        <f>VLOOKUP($D998,Help2!$D$26:$T$37,6)</f>
        <v>0</v>
      </c>
      <c r="K998" s="979">
        <f>VLOOKUP($D998,Help2!$D$26:$T$37,7)</f>
        <v>0</v>
      </c>
      <c r="L998" s="979">
        <f>VLOOKUP($D998,Help2!$D$26:$T$37,8)</f>
        <v>0</v>
      </c>
      <c r="M998" s="979">
        <f>VLOOKUP($D998,Help2!$D$26:$T$37,9)</f>
        <v>0</v>
      </c>
      <c r="N998" s="979">
        <f>VLOOKUP($D998,Help2!$D$26:$T$37,10)</f>
        <v>0</v>
      </c>
      <c r="P998" s="979">
        <f>VLOOKUP($D998,Help2!$D$2:$T$25,3)</f>
        <v>669.6</v>
      </c>
      <c r="Q998" s="979">
        <f t="shared" si="107"/>
        <v>720</v>
      </c>
      <c r="Y998" s="979">
        <f>_xlfn.XLOOKUP($D998,Help2_FC!$D:$D,Help2_FC!V:V)</f>
        <v>0</v>
      </c>
      <c r="Z998" s="979">
        <f>_xlfn.XLOOKUP($D998,Help2_FC!$D:$D,Help2_FC!W:W)</f>
        <v>0</v>
      </c>
      <c r="AA998" s="979">
        <f>_xlfn.XLOOKUP($D998,Help2_FC!$D:$D,Help2_FC!X:X)</f>
        <v>0</v>
      </c>
      <c r="AB998" s="979">
        <f>_xlfn.XLOOKUP($D998,Help2_FC!$D:$D,Help2_FC!Y:Y)</f>
        <v>0</v>
      </c>
      <c r="AC998" s="979">
        <f>_xlfn.XLOOKUP($D998,Help2_FC!$D:$D,Help2_FC!Z:Z)</f>
        <v>0</v>
      </c>
      <c r="AD998" s="979">
        <f>_xlfn.XLOOKUP($D998,Help2_FC!$D:$D,Help2_FC!AA:AA)</f>
        <v>0</v>
      </c>
      <c r="AE998" s="979">
        <f>_xlfn.XLOOKUP($D998,Help2_FC!$D:$D,Help2_FC!AB:AB)</f>
        <v>0</v>
      </c>
      <c r="AF998" s="979">
        <f>_xlfn.XLOOKUP($D998,Help2_FC!$D:$D,Help2_FC!AC:AC)</f>
        <v>0</v>
      </c>
      <c r="AG998" s="979">
        <f>_xlfn.XLOOKUP($D998,Help2_FC!$D:$D,Help2_FC!AD:AD)</f>
        <v>0</v>
      </c>
      <c r="AH998" s="979">
        <f>_xlfn.XLOOKUP($D998,Help2_FC!$D:$D,Help2_FC!AE:AE)</f>
        <v>0</v>
      </c>
      <c r="AI998" s="979">
        <f>_xlfn.XLOOKUP($D998,Help2_FC!$D:$D,Help2_FC!AF:AF)</f>
        <v>0</v>
      </c>
      <c r="AJ998" s="979">
        <f>_xlfn.XLOOKUP($D998,Help2_FC!$D:$D,Help2_FC!AG:AG)</f>
        <v>0</v>
      </c>
      <c r="AK998" s="979">
        <f>_xlfn.XLOOKUP($D998,Help2_FC!$D:$D,Help2_FC!AH:AH)</f>
        <v>0</v>
      </c>
      <c r="AL998" s="979">
        <f>_xlfn.XLOOKUP($D998,Help2_FC!$D:$D,Help2_FC!AI:AI)</f>
        <v>0</v>
      </c>
      <c r="AM998" s="979">
        <f>_xlfn.XLOOKUP($D998,Help2_FC!$D:$D,Help2_FC!AJ:AJ)</f>
        <v>0</v>
      </c>
      <c r="AN998" s="979">
        <f>_xlfn.XLOOKUP($D998,Help2_FC!$D:$D,Help2_FC!AK:AK)</f>
        <v>0</v>
      </c>
    </row>
    <row r="999" spans="1:40" x14ac:dyDescent="0.2">
      <c r="A999" s="1">
        <v>45923</v>
      </c>
      <c r="B999">
        <f t="shared" si="110"/>
        <v>9</v>
      </c>
      <c r="C999">
        <f t="shared" si="111"/>
        <v>2025</v>
      </c>
      <c r="D999" s="872" t="str">
        <f t="shared" si="108"/>
        <v>09´2025</v>
      </c>
      <c r="F999" s="2">
        <f t="shared" si="109"/>
        <v>24</v>
      </c>
      <c r="G999" s="1483">
        <f t="shared" si="112"/>
        <v>3.5842293906810034E-2</v>
      </c>
      <c r="H999" s="5">
        <f t="shared" si="113"/>
        <v>1</v>
      </c>
      <c r="I999" s="995">
        <f>VLOOKUP($D999,Help2!$D$26:$T$37,5)</f>
        <v>0</v>
      </c>
      <c r="J999" s="979">
        <f>VLOOKUP($D999,Help2!$D$26:$T$37,6)</f>
        <v>0</v>
      </c>
      <c r="K999" s="979">
        <f>VLOOKUP($D999,Help2!$D$26:$T$37,7)</f>
        <v>0</v>
      </c>
      <c r="L999" s="979">
        <f>VLOOKUP($D999,Help2!$D$26:$T$37,8)</f>
        <v>0</v>
      </c>
      <c r="M999" s="979">
        <f>VLOOKUP($D999,Help2!$D$26:$T$37,9)</f>
        <v>0</v>
      </c>
      <c r="N999" s="979">
        <f>VLOOKUP($D999,Help2!$D$26:$T$37,10)</f>
        <v>0</v>
      </c>
      <c r="P999" s="979">
        <f>VLOOKUP($D999,Help2!$D$2:$T$25,3)</f>
        <v>669.6</v>
      </c>
      <c r="Q999" s="979">
        <f t="shared" ref="Q999:Q1062" si="114">((EOMONTH(A999,0)-EOMONTH(A999,-1))*24)-(24*AP999)</f>
        <v>720</v>
      </c>
      <c r="Y999" s="979">
        <f>_xlfn.XLOOKUP($D999,Help2_FC!$D:$D,Help2_FC!V:V)</f>
        <v>0</v>
      </c>
      <c r="Z999" s="979">
        <f>_xlfn.XLOOKUP($D999,Help2_FC!$D:$D,Help2_FC!W:W)</f>
        <v>0</v>
      </c>
      <c r="AA999" s="979">
        <f>_xlfn.XLOOKUP($D999,Help2_FC!$D:$D,Help2_FC!X:X)</f>
        <v>0</v>
      </c>
      <c r="AB999" s="979">
        <f>_xlfn.XLOOKUP($D999,Help2_FC!$D:$D,Help2_FC!Y:Y)</f>
        <v>0</v>
      </c>
      <c r="AC999" s="979">
        <f>_xlfn.XLOOKUP($D999,Help2_FC!$D:$D,Help2_FC!Z:Z)</f>
        <v>0</v>
      </c>
      <c r="AD999" s="979">
        <f>_xlfn.XLOOKUP($D999,Help2_FC!$D:$D,Help2_FC!AA:AA)</f>
        <v>0</v>
      </c>
      <c r="AE999" s="979">
        <f>_xlfn.XLOOKUP($D999,Help2_FC!$D:$D,Help2_FC!AB:AB)</f>
        <v>0</v>
      </c>
      <c r="AF999" s="979">
        <f>_xlfn.XLOOKUP($D999,Help2_FC!$D:$D,Help2_FC!AC:AC)</f>
        <v>0</v>
      </c>
      <c r="AG999" s="979">
        <f>_xlfn.XLOOKUP($D999,Help2_FC!$D:$D,Help2_FC!AD:AD)</f>
        <v>0</v>
      </c>
      <c r="AH999" s="979">
        <f>_xlfn.XLOOKUP($D999,Help2_FC!$D:$D,Help2_FC!AE:AE)</f>
        <v>0</v>
      </c>
      <c r="AI999" s="979">
        <f>_xlfn.XLOOKUP($D999,Help2_FC!$D:$D,Help2_FC!AF:AF)</f>
        <v>0</v>
      </c>
      <c r="AJ999" s="979">
        <f>_xlfn.XLOOKUP($D999,Help2_FC!$D:$D,Help2_FC!AG:AG)</f>
        <v>0</v>
      </c>
      <c r="AK999" s="979">
        <f>_xlfn.XLOOKUP($D999,Help2_FC!$D:$D,Help2_FC!AH:AH)</f>
        <v>0</v>
      </c>
      <c r="AL999" s="979">
        <f>_xlfn.XLOOKUP($D999,Help2_FC!$D:$D,Help2_FC!AI:AI)</f>
        <v>0</v>
      </c>
      <c r="AM999" s="979">
        <f>_xlfn.XLOOKUP($D999,Help2_FC!$D:$D,Help2_FC!AJ:AJ)</f>
        <v>0</v>
      </c>
      <c r="AN999" s="979">
        <f>_xlfn.XLOOKUP($D999,Help2_FC!$D:$D,Help2_FC!AK:AK)</f>
        <v>0</v>
      </c>
    </row>
    <row r="1000" spans="1:40" x14ac:dyDescent="0.2">
      <c r="A1000" s="1">
        <v>45924</v>
      </c>
      <c r="B1000">
        <f t="shared" si="110"/>
        <v>9</v>
      </c>
      <c r="C1000">
        <f t="shared" si="111"/>
        <v>2025</v>
      </c>
      <c r="D1000" s="872" t="str">
        <f t="shared" si="108"/>
        <v>09´2025</v>
      </c>
      <c r="F1000" s="2">
        <f t="shared" si="109"/>
        <v>24</v>
      </c>
      <c r="G1000" s="1483">
        <f t="shared" si="112"/>
        <v>3.5842293906810034E-2</v>
      </c>
      <c r="H1000" s="5">
        <f t="shared" si="113"/>
        <v>1</v>
      </c>
      <c r="I1000" s="995">
        <f>VLOOKUP($D1000,Help2!$D$26:$T$37,5)</f>
        <v>0</v>
      </c>
      <c r="J1000" s="979">
        <f>VLOOKUP($D1000,Help2!$D$26:$T$37,6)</f>
        <v>0</v>
      </c>
      <c r="K1000" s="979">
        <f>VLOOKUP($D1000,Help2!$D$26:$T$37,7)</f>
        <v>0</v>
      </c>
      <c r="L1000" s="979">
        <f>VLOOKUP($D1000,Help2!$D$26:$T$37,8)</f>
        <v>0</v>
      </c>
      <c r="M1000" s="979">
        <f>VLOOKUP($D1000,Help2!$D$26:$T$37,9)</f>
        <v>0</v>
      </c>
      <c r="N1000" s="979">
        <f>VLOOKUP($D1000,Help2!$D$26:$T$37,10)</f>
        <v>0</v>
      </c>
      <c r="P1000" s="979">
        <f>VLOOKUP($D1000,Help2!$D$2:$T$25,3)</f>
        <v>669.6</v>
      </c>
      <c r="Q1000" s="979">
        <f t="shared" si="114"/>
        <v>720</v>
      </c>
      <c r="Y1000" s="979">
        <f>_xlfn.XLOOKUP($D1000,Help2_FC!$D:$D,Help2_FC!V:V)</f>
        <v>0</v>
      </c>
      <c r="Z1000" s="979">
        <f>_xlfn.XLOOKUP($D1000,Help2_FC!$D:$D,Help2_FC!W:W)</f>
        <v>0</v>
      </c>
      <c r="AA1000" s="979">
        <f>_xlfn.XLOOKUP($D1000,Help2_FC!$D:$D,Help2_FC!X:X)</f>
        <v>0</v>
      </c>
      <c r="AB1000" s="979">
        <f>_xlfn.XLOOKUP($D1000,Help2_FC!$D:$D,Help2_FC!Y:Y)</f>
        <v>0</v>
      </c>
      <c r="AC1000" s="979">
        <f>_xlfn.XLOOKUP($D1000,Help2_FC!$D:$D,Help2_FC!Z:Z)</f>
        <v>0</v>
      </c>
      <c r="AD1000" s="979">
        <f>_xlfn.XLOOKUP($D1000,Help2_FC!$D:$D,Help2_FC!AA:AA)</f>
        <v>0</v>
      </c>
      <c r="AE1000" s="979">
        <f>_xlfn.XLOOKUP($D1000,Help2_FC!$D:$D,Help2_FC!AB:AB)</f>
        <v>0</v>
      </c>
      <c r="AF1000" s="979">
        <f>_xlfn.XLOOKUP($D1000,Help2_FC!$D:$D,Help2_FC!AC:AC)</f>
        <v>0</v>
      </c>
      <c r="AG1000" s="979">
        <f>_xlfn.XLOOKUP($D1000,Help2_FC!$D:$D,Help2_FC!AD:AD)</f>
        <v>0</v>
      </c>
      <c r="AH1000" s="979">
        <f>_xlfn.XLOOKUP($D1000,Help2_FC!$D:$D,Help2_FC!AE:AE)</f>
        <v>0</v>
      </c>
      <c r="AI1000" s="979">
        <f>_xlfn.XLOOKUP($D1000,Help2_FC!$D:$D,Help2_FC!AF:AF)</f>
        <v>0</v>
      </c>
      <c r="AJ1000" s="979">
        <f>_xlfn.XLOOKUP($D1000,Help2_FC!$D:$D,Help2_FC!AG:AG)</f>
        <v>0</v>
      </c>
      <c r="AK1000" s="979">
        <f>_xlfn.XLOOKUP($D1000,Help2_FC!$D:$D,Help2_FC!AH:AH)</f>
        <v>0</v>
      </c>
      <c r="AL1000" s="979">
        <f>_xlfn.XLOOKUP($D1000,Help2_FC!$D:$D,Help2_FC!AI:AI)</f>
        <v>0</v>
      </c>
      <c r="AM1000" s="979">
        <f>_xlfn.XLOOKUP($D1000,Help2_FC!$D:$D,Help2_FC!AJ:AJ)</f>
        <v>0</v>
      </c>
      <c r="AN1000" s="979">
        <f>_xlfn.XLOOKUP($D1000,Help2_FC!$D:$D,Help2_FC!AK:AK)</f>
        <v>0</v>
      </c>
    </row>
    <row r="1001" spans="1:40" x14ac:dyDescent="0.2">
      <c r="A1001" s="1">
        <v>45925</v>
      </c>
      <c r="B1001">
        <f t="shared" si="110"/>
        <v>9</v>
      </c>
      <c r="C1001">
        <f t="shared" si="111"/>
        <v>2025</v>
      </c>
      <c r="D1001" s="872" t="str">
        <f t="shared" si="108"/>
        <v>09´2025</v>
      </c>
      <c r="F1001" s="2">
        <f t="shared" si="109"/>
        <v>24</v>
      </c>
      <c r="G1001" s="1483">
        <f t="shared" si="112"/>
        <v>3.5842293906810034E-2</v>
      </c>
      <c r="H1001" s="5">
        <f t="shared" si="113"/>
        <v>1</v>
      </c>
      <c r="I1001" s="995">
        <f>VLOOKUP($D1001,Help2!$D$26:$T$37,5)</f>
        <v>0</v>
      </c>
      <c r="J1001" s="979">
        <f>VLOOKUP($D1001,Help2!$D$26:$T$37,6)</f>
        <v>0</v>
      </c>
      <c r="K1001" s="979">
        <f>VLOOKUP($D1001,Help2!$D$26:$T$37,7)</f>
        <v>0</v>
      </c>
      <c r="L1001" s="979">
        <f>VLOOKUP($D1001,Help2!$D$26:$T$37,8)</f>
        <v>0</v>
      </c>
      <c r="M1001" s="979">
        <f>VLOOKUP($D1001,Help2!$D$26:$T$37,9)</f>
        <v>0</v>
      </c>
      <c r="N1001" s="979">
        <f>VLOOKUP($D1001,Help2!$D$26:$T$37,10)</f>
        <v>0</v>
      </c>
      <c r="P1001" s="979">
        <f>VLOOKUP($D1001,Help2!$D$2:$T$25,3)</f>
        <v>669.6</v>
      </c>
      <c r="Q1001" s="979">
        <f t="shared" si="114"/>
        <v>720</v>
      </c>
      <c r="Y1001" s="979">
        <f>_xlfn.XLOOKUP($D1001,Help2_FC!$D:$D,Help2_FC!V:V)</f>
        <v>0</v>
      </c>
      <c r="Z1001" s="979">
        <f>_xlfn.XLOOKUP($D1001,Help2_FC!$D:$D,Help2_FC!W:W)</f>
        <v>0</v>
      </c>
      <c r="AA1001" s="979">
        <f>_xlfn.XLOOKUP($D1001,Help2_FC!$D:$D,Help2_FC!X:X)</f>
        <v>0</v>
      </c>
      <c r="AB1001" s="979">
        <f>_xlfn.XLOOKUP($D1001,Help2_FC!$D:$D,Help2_FC!Y:Y)</f>
        <v>0</v>
      </c>
      <c r="AC1001" s="979">
        <f>_xlfn.XLOOKUP($D1001,Help2_FC!$D:$D,Help2_FC!Z:Z)</f>
        <v>0</v>
      </c>
      <c r="AD1001" s="979">
        <f>_xlfn.XLOOKUP($D1001,Help2_FC!$D:$D,Help2_FC!AA:AA)</f>
        <v>0</v>
      </c>
      <c r="AE1001" s="979">
        <f>_xlfn.XLOOKUP($D1001,Help2_FC!$D:$D,Help2_FC!AB:AB)</f>
        <v>0</v>
      </c>
      <c r="AF1001" s="979">
        <f>_xlfn.XLOOKUP($D1001,Help2_FC!$D:$D,Help2_FC!AC:AC)</f>
        <v>0</v>
      </c>
      <c r="AG1001" s="979">
        <f>_xlfn.XLOOKUP($D1001,Help2_FC!$D:$D,Help2_FC!AD:AD)</f>
        <v>0</v>
      </c>
      <c r="AH1001" s="979">
        <f>_xlfn.XLOOKUP($D1001,Help2_FC!$D:$D,Help2_FC!AE:AE)</f>
        <v>0</v>
      </c>
      <c r="AI1001" s="979">
        <f>_xlfn.XLOOKUP($D1001,Help2_FC!$D:$D,Help2_FC!AF:AF)</f>
        <v>0</v>
      </c>
      <c r="AJ1001" s="979">
        <f>_xlfn.XLOOKUP($D1001,Help2_FC!$D:$D,Help2_FC!AG:AG)</f>
        <v>0</v>
      </c>
      <c r="AK1001" s="979">
        <f>_xlfn.XLOOKUP($D1001,Help2_FC!$D:$D,Help2_FC!AH:AH)</f>
        <v>0</v>
      </c>
      <c r="AL1001" s="979">
        <f>_xlfn.XLOOKUP($D1001,Help2_FC!$D:$D,Help2_FC!AI:AI)</f>
        <v>0</v>
      </c>
      <c r="AM1001" s="979">
        <f>_xlfn.XLOOKUP($D1001,Help2_FC!$D:$D,Help2_FC!AJ:AJ)</f>
        <v>0</v>
      </c>
      <c r="AN1001" s="979">
        <f>_xlfn.XLOOKUP($D1001,Help2_FC!$D:$D,Help2_FC!AK:AK)</f>
        <v>0</v>
      </c>
    </row>
    <row r="1002" spans="1:40" x14ac:dyDescent="0.2">
      <c r="A1002" s="1">
        <v>45926</v>
      </c>
      <c r="B1002">
        <f t="shared" si="110"/>
        <v>9</v>
      </c>
      <c r="C1002">
        <f t="shared" si="111"/>
        <v>2025</v>
      </c>
      <c r="D1002" s="872" t="str">
        <f t="shared" si="108"/>
        <v>09´2025</v>
      </c>
      <c r="F1002" s="2">
        <f t="shared" si="109"/>
        <v>24</v>
      </c>
      <c r="G1002" s="1483">
        <f t="shared" si="112"/>
        <v>3.5842293906810034E-2</v>
      </c>
      <c r="H1002" s="5">
        <f t="shared" si="113"/>
        <v>1</v>
      </c>
      <c r="I1002" s="995">
        <f>VLOOKUP($D1002,Help2!$D$26:$T$37,5)</f>
        <v>0</v>
      </c>
      <c r="J1002" s="979">
        <f>VLOOKUP($D1002,Help2!$D$26:$T$37,6)</f>
        <v>0</v>
      </c>
      <c r="K1002" s="979">
        <f>VLOOKUP($D1002,Help2!$D$26:$T$37,7)</f>
        <v>0</v>
      </c>
      <c r="L1002" s="979">
        <f>VLOOKUP($D1002,Help2!$D$26:$T$37,8)</f>
        <v>0</v>
      </c>
      <c r="M1002" s="979">
        <f>VLOOKUP($D1002,Help2!$D$26:$T$37,9)</f>
        <v>0</v>
      </c>
      <c r="N1002" s="979">
        <f>VLOOKUP($D1002,Help2!$D$26:$T$37,10)</f>
        <v>0</v>
      </c>
      <c r="P1002" s="979">
        <f>VLOOKUP($D1002,Help2!$D$2:$T$25,3)</f>
        <v>669.6</v>
      </c>
      <c r="Q1002" s="979">
        <f t="shared" si="114"/>
        <v>720</v>
      </c>
      <c r="Y1002" s="979">
        <f>_xlfn.XLOOKUP($D1002,Help2_FC!$D:$D,Help2_FC!V:V)</f>
        <v>0</v>
      </c>
      <c r="Z1002" s="979">
        <f>_xlfn.XLOOKUP($D1002,Help2_FC!$D:$D,Help2_FC!W:W)</f>
        <v>0</v>
      </c>
      <c r="AA1002" s="979">
        <f>_xlfn.XLOOKUP($D1002,Help2_FC!$D:$D,Help2_FC!X:X)</f>
        <v>0</v>
      </c>
      <c r="AB1002" s="979">
        <f>_xlfn.XLOOKUP($D1002,Help2_FC!$D:$D,Help2_FC!Y:Y)</f>
        <v>0</v>
      </c>
      <c r="AC1002" s="979">
        <f>_xlfn.XLOOKUP($D1002,Help2_FC!$D:$D,Help2_FC!Z:Z)</f>
        <v>0</v>
      </c>
      <c r="AD1002" s="979">
        <f>_xlfn.XLOOKUP($D1002,Help2_FC!$D:$D,Help2_FC!AA:AA)</f>
        <v>0</v>
      </c>
      <c r="AE1002" s="979">
        <f>_xlfn.XLOOKUP($D1002,Help2_FC!$D:$D,Help2_FC!AB:AB)</f>
        <v>0</v>
      </c>
      <c r="AF1002" s="979">
        <f>_xlfn.XLOOKUP($D1002,Help2_FC!$D:$D,Help2_FC!AC:AC)</f>
        <v>0</v>
      </c>
      <c r="AG1002" s="979">
        <f>_xlfn.XLOOKUP($D1002,Help2_FC!$D:$D,Help2_FC!AD:AD)</f>
        <v>0</v>
      </c>
      <c r="AH1002" s="979">
        <f>_xlfn.XLOOKUP($D1002,Help2_FC!$D:$D,Help2_FC!AE:AE)</f>
        <v>0</v>
      </c>
      <c r="AI1002" s="979">
        <f>_xlfn.XLOOKUP($D1002,Help2_FC!$D:$D,Help2_FC!AF:AF)</f>
        <v>0</v>
      </c>
      <c r="AJ1002" s="979">
        <f>_xlfn.XLOOKUP($D1002,Help2_FC!$D:$D,Help2_FC!AG:AG)</f>
        <v>0</v>
      </c>
      <c r="AK1002" s="979">
        <f>_xlfn.XLOOKUP($D1002,Help2_FC!$D:$D,Help2_FC!AH:AH)</f>
        <v>0</v>
      </c>
      <c r="AL1002" s="979">
        <f>_xlfn.XLOOKUP($D1002,Help2_FC!$D:$D,Help2_FC!AI:AI)</f>
        <v>0</v>
      </c>
      <c r="AM1002" s="979">
        <f>_xlfn.XLOOKUP($D1002,Help2_FC!$D:$D,Help2_FC!AJ:AJ)</f>
        <v>0</v>
      </c>
      <c r="AN1002" s="979">
        <f>_xlfn.XLOOKUP($D1002,Help2_FC!$D:$D,Help2_FC!AK:AK)</f>
        <v>0</v>
      </c>
    </row>
    <row r="1003" spans="1:40" x14ac:dyDescent="0.2">
      <c r="A1003" s="1">
        <v>45927</v>
      </c>
      <c r="B1003">
        <f t="shared" si="110"/>
        <v>9</v>
      </c>
      <c r="C1003">
        <f t="shared" si="111"/>
        <v>2025</v>
      </c>
      <c r="D1003" s="872" t="str">
        <f t="shared" si="108"/>
        <v>09´2025</v>
      </c>
      <c r="F1003" s="2">
        <f t="shared" si="109"/>
        <v>24</v>
      </c>
      <c r="G1003" s="1483">
        <f t="shared" si="112"/>
        <v>3.5842293906810034E-2</v>
      </c>
      <c r="H1003" s="5">
        <f t="shared" si="113"/>
        <v>1</v>
      </c>
      <c r="I1003" s="995">
        <f>VLOOKUP($D1003,Help2!$D$26:$T$37,5)</f>
        <v>0</v>
      </c>
      <c r="J1003" s="979">
        <f>VLOOKUP($D1003,Help2!$D$26:$T$37,6)</f>
        <v>0</v>
      </c>
      <c r="K1003" s="979">
        <f>VLOOKUP($D1003,Help2!$D$26:$T$37,7)</f>
        <v>0</v>
      </c>
      <c r="L1003" s="979">
        <f>VLOOKUP($D1003,Help2!$D$26:$T$37,8)</f>
        <v>0</v>
      </c>
      <c r="M1003" s="979">
        <f>VLOOKUP($D1003,Help2!$D$26:$T$37,9)</f>
        <v>0</v>
      </c>
      <c r="N1003" s="979">
        <f>VLOOKUP($D1003,Help2!$D$26:$T$37,10)</f>
        <v>0</v>
      </c>
      <c r="P1003" s="979">
        <f>VLOOKUP($D1003,Help2!$D$2:$T$25,3)</f>
        <v>669.6</v>
      </c>
      <c r="Q1003" s="979">
        <f t="shared" si="114"/>
        <v>720</v>
      </c>
      <c r="Y1003" s="979">
        <f>_xlfn.XLOOKUP($D1003,Help2_FC!$D:$D,Help2_FC!V:V)</f>
        <v>0</v>
      </c>
      <c r="Z1003" s="979">
        <f>_xlfn.XLOOKUP($D1003,Help2_FC!$D:$D,Help2_FC!W:W)</f>
        <v>0</v>
      </c>
      <c r="AA1003" s="979">
        <f>_xlfn.XLOOKUP($D1003,Help2_FC!$D:$D,Help2_FC!X:X)</f>
        <v>0</v>
      </c>
      <c r="AB1003" s="979">
        <f>_xlfn.XLOOKUP($D1003,Help2_FC!$D:$D,Help2_FC!Y:Y)</f>
        <v>0</v>
      </c>
      <c r="AC1003" s="979">
        <f>_xlfn.XLOOKUP($D1003,Help2_FC!$D:$D,Help2_FC!Z:Z)</f>
        <v>0</v>
      </c>
      <c r="AD1003" s="979">
        <f>_xlfn.XLOOKUP($D1003,Help2_FC!$D:$D,Help2_FC!AA:AA)</f>
        <v>0</v>
      </c>
      <c r="AE1003" s="979">
        <f>_xlfn.XLOOKUP($D1003,Help2_FC!$D:$D,Help2_FC!AB:AB)</f>
        <v>0</v>
      </c>
      <c r="AF1003" s="979">
        <f>_xlfn.XLOOKUP($D1003,Help2_FC!$D:$D,Help2_FC!AC:AC)</f>
        <v>0</v>
      </c>
      <c r="AG1003" s="979">
        <f>_xlfn.XLOOKUP($D1003,Help2_FC!$D:$D,Help2_FC!AD:AD)</f>
        <v>0</v>
      </c>
      <c r="AH1003" s="979">
        <f>_xlfn.XLOOKUP($D1003,Help2_FC!$D:$D,Help2_FC!AE:AE)</f>
        <v>0</v>
      </c>
      <c r="AI1003" s="979">
        <f>_xlfn.XLOOKUP($D1003,Help2_FC!$D:$D,Help2_FC!AF:AF)</f>
        <v>0</v>
      </c>
      <c r="AJ1003" s="979">
        <f>_xlfn.XLOOKUP($D1003,Help2_FC!$D:$D,Help2_FC!AG:AG)</f>
        <v>0</v>
      </c>
      <c r="AK1003" s="979">
        <f>_xlfn.XLOOKUP($D1003,Help2_FC!$D:$D,Help2_FC!AH:AH)</f>
        <v>0</v>
      </c>
      <c r="AL1003" s="979">
        <f>_xlfn.XLOOKUP($D1003,Help2_FC!$D:$D,Help2_FC!AI:AI)</f>
        <v>0</v>
      </c>
      <c r="AM1003" s="979">
        <f>_xlfn.XLOOKUP($D1003,Help2_FC!$D:$D,Help2_FC!AJ:AJ)</f>
        <v>0</v>
      </c>
      <c r="AN1003" s="979">
        <f>_xlfn.XLOOKUP($D1003,Help2_FC!$D:$D,Help2_FC!AK:AK)</f>
        <v>0</v>
      </c>
    </row>
    <row r="1004" spans="1:40" x14ac:dyDescent="0.2">
      <c r="A1004" s="1">
        <v>45928</v>
      </c>
      <c r="B1004">
        <f t="shared" si="110"/>
        <v>9</v>
      </c>
      <c r="C1004">
        <f t="shared" si="111"/>
        <v>2025</v>
      </c>
      <c r="D1004" s="872" t="str">
        <f t="shared" si="108"/>
        <v>09´2025</v>
      </c>
      <c r="F1004" s="2">
        <f t="shared" si="109"/>
        <v>24</v>
      </c>
      <c r="G1004" s="1483">
        <f t="shared" si="112"/>
        <v>3.5842293906810034E-2</v>
      </c>
      <c r="H1004" s="5">
        <f t="shared" si="113"/>
        <v>1</v>
      </c>
      <c r="I1004" s="995">
        <f>VLOOKUP($D1004,Help2!$D$26:$T$37,5)</f>
        <v>0</v>
      </c>
      <c r="J1004" s="979">
        <f>VLOOKUP($D1004,Help2!$D$26:$T$37,6)</f>
        <v>0</v>
      </c>
      <c r="K1004" s="979">
        <f>VLOOKUP($D1004,Help2!$D$26:$T$37,7)</f>
        <v>0</v>
      </c>
      <c r="L1004" s="979">
        <f>VLOOKUP($D1004,Help2!$D$26:$T$37,8)</f>
        <v>0</v>
      </c>
      <c r="M1004" s="979">
        <f>VLOOKUP($D1004,Help2!$D$26:$T$37,9)</f>
        <v>0</v>
      </c>
      <c r="N1004" s="979">
        <f>VLOOKUP($D1004,Help2!$D$26:$T$37,10)</f>
        <v>0</v>
      </c>
      <c r="P1004" s="979">
        <f>VLOOKUP($D1004,Help2!$D$2:$T$25,3)</f>
        <v>669.6</v>
      </c>
      <c r="Q1004" s="979">
        <f t="shared" si="114"/>
        <v>720</v>
      </c>
      <c r="Y1004" s="979">
        <f>_xlfn.XLOOKUP($D1004,Help2_FC!$D:$D,Help2_FC!V:V)</f>
        <v>0</v>
      </c>
      <c r="Z1004" s="979">
        <f>_xlfn.XLOOKUP($D1004,Help2_FC!$D:$D,Help2_FC!W:W)</f>
        <v>0</v>
      </c>
      <c r="AA1004" s="979">
        <f>_xlfn.XLOOKUP($D1004,Help2_FC!$D:$D,Help2_FC!X:X)</f>
        <v>0</v>
      </c>
      <c r="AB1004" s="979">
        <f>_xlfn.XLOOKUP($D1004,Help2_FC!$D:$D,Help2_FC!Y:Y)</f>
        <v>0</v>
      </c>
      <c r="AC1004" s="979">
        <f>_xlfn.XLOOKUP($D1004,Help2_FC!$D:$D,Help2_FC!Z:Z)</f>
        <v>0</v>
      </c>
      <c r="AD1004" s="979">
        <f>_xlfn.XLOOKUP($D1004,Help2_FC!$D:$D,Help2_FC!AA:AA)</f>
        <v>0</v>
      </c>
      <c r="AE1004" s="979">
        <f>_xlfn.XLOOKUP($D1004,Help2_FC!$D:$D,Help2_FC!AB:AB)</f>
        <v>0</v>
      </c>
      <c r="AF1004" s="979">
        <f>_xlfn.XLOOKUP($D1004,Help2_FC!$D:$D,Help2_FC!AC:AC)</f>
        <v>0</v>
      </c>
      <c r="AG1004" s="979">
        <f>_xlfn.XLOOKUP($D1004,Help2_FC!$D:$D,Help2_FC!AD:AD)</f>
        <v>0</v>
      </c>
      <c r="AH1004" s="979">
        <f>_xlfn.XLOOKUP($D1004,Help2_FC!$D:$D,Help2_FC!AE:AE)</f>
        <v>0</v>
      </c>
      <c r="AI1004" s="979">
        <f>_xlfn.XLOOKUP($D1004,Help2_FC!$D:$D,Help2_FC!AF:AF)</f>
        <v>0</v>
      </c>
      <c r="AJ1004" s="979">
        <f>_xlfn.XLOOKUP($D1004,Help2_FC!$D:$D,Help2_FC!AG:AG)</f>
        <v>0</v>
      </c>
      <c r="AK1004" s="979">
        <f>_xlfn.XLOOKUP($D1004,Help2_FC!$D:$D,Help2_FC!AH:AH)</f>
        <v>0</v>
      </c>
      <c r="AL1004" s="979">
        <f>_xlfn.XLOOKUP($D1004,Help2_FC!$D:$D,Help2_FC!AI:AI)</f>
        <v>0</v>
      </c>
      <c r="AM1004" s="979">
        <f>_xlfn.XLOOKUP($D1004,Help2_FC!$D:$D,Help2_FC!AJ:AJ)</f>
        <v>0</v>
      </c>
      <c r="AN1004" s="979">
        <f>_xlfn.XLOOKUP($D1004,Help2_FC!$D:$D,Help2_FC!AK:AK)</f>
        <v>0</v>
      </c>
    </row>
    <row r="1005" spans="1:40" x14ac:dyDescent="0.2">
      <c r="A1005" s="1">
        <v>45929</v>
      </c>
      <c r="B1005">
        <f t="shared" si="110"/>
        <v>9</v>
      </c>
      <c r="C1005">
        <f t="shared" si="111"/>
        <v>2025</v>
      </c>
      <c r="D1005" s="872" t="str">
        <f t="shared" si="108"/>
        <v>09´2025</v>
      </c>
      <c r="F1005" s="2">
        <f t="shared" si="109"/>
        <v>24</v>
      </c>
      <c r="G1005" s="1483">
        <f t="shared" si="112"/>
        <v>3.5842293906810034E-2</v>
      </c>
      <c r="H1005" s="5">
        <f t="shared" si="113"/>
        <v>1</v>
      </c>
      <c r="I1005" s="995">
        <f>VLOOKUP($D1005,Help2!$D$26:$T$37,5)</f>
        <v>0</v>
      </c>
      <c r="J1005" s="979">
        <f>VLOOKUP($D1005,Help2!$D$26:$T$37,6)</f>
        <v>0</v>
      </c>
      <c r="K1005" s="979">
        <f>VLOOKUP($D1005,Help2!$D$26:$T$37,7)</f>
        <v>0</v>
      </c>
      <c r="L1005" s="979">
        <f>VLOOKUP($D1005,Help2!$D$26:$T$37,8)</f>
        <v>0</v>
      </c>
      <c r="M1005" s="979">
        <f>VLOOKUP($D1005,Help2!$D$26:$T$37,9)</f>
        <v>0</v>
      </c>
      <c r="N1005" s="979">
        <f>VLOOKUP($D1005,Help2!$D$26:$T$37,10)</f>
        <v>0</v>
      </c>
      <c r="P1005" s="979">
        <f>VLOOKUP($D1005,Help2!$D$2:$T$25,3)</f>
        <v>669.6</v>
      </c>
      <c r="Q1005" s="979">
        <f t="shared" si="114"/>
        <v>720</v>
      </c>
      <c r="Y1005" s="979">
        <f>_xlfn.XLOOKUP($D1005,Help2_FC!$D:$D,Help2_FC!V:V)</f>
        <v>0</v>
      </c>
      <c r="Z1005" s="979">
        <f>_xlfn.XLOOKUP($D1005,Help2_FC!$D:$D,Help2_FC!W:W)</f>
        <v>0</v>
      </c>
      <c r="AA1005" s="979">
        <f>_xlfn.XLOOKUP($D1005,Help2_FC!$D:$D,Help2_FC!X:X)</f>
        <v>0</v>
      </c>
      <c r="AB1005" s="979">
        <f>_xlfn.XLOOKUP($D1005,Help2_FC!$D:$D,Help2_FC!Y:Y)</f>
        <v>0</v>
      </c>
      <c r="AC1005" s="979">
        <f>_xlfn.XLOOKUP($D1005,Help2_FC!$D:$D,Help2_FC!Z:Z)</f>
        <v>0</v>
      </c>
      <c r="AD1005" s="979">
        <f>_xlfn.XLOOKUP($D1005,Help2_FC!$D:$D,Help2_FC!AA:AA)</f>
        <v>0</v>
      </c>
      <c r="AE1005" s="979">
        <f>_xlfn.XLOOKUP($D1005,Help2_FC!$D:$D,Help2_FC!AB:AB)</f>
        <v>0</v>
      </c>
      <c r="AF1005" s="979">
        <f>_xlfn.XLOOKUP($D1005,Help2_FC!$D:$D,Help2_FC!AC:AC)</f>
        <v>0</v>
      </c>
      <c r="AG1005" s="979">
        <f>_xlfn.XLOOKUP($D1005,Help2_FC!$D:$D,Help2_FC!AD:AD)</f>
        <v>0</v>
      </c>
      <c r="AH1005" s="979">
        <f>_xlfn.XLOOKUP($D1005,Help2_FC!$D:$D,Help2_FC!AE:AE)</f>
        <v>0</v>
      </c>
      <c r="AI1005" s="979">
        <f>_xlfn.XLOOKUP($D1005,Help2_FC!$D:$D,Help2_FC!AF:AF)</f>
        <v>0</v>
      </c>
      <c r="AJ1005" s="979">
        <f>_xlfn.XLOOKUP($D1005,Help2_FC!$D:$D,Help2_FC!AG:AG)</f>
        <v>0</v>
      </c>
      <c r="AK1005" s="979">
        <f>_xlfn.XLOOKUP($D1005,Help2_FC!$D:$D,Help2_FC!AH:AH)</f>
        <v>0</v>
      </c>
      <c r="AL1005" s="979">
        <f>_xlfn.XLOOKUP($D1005,Help2_FC!$D:$D,Help2_FC!AI:AI)</f>
        <v>0</v>
      </c>
      <c r="AM1005" s="979">
        <f>_xlfn.XLOOKUP($D1005,Help2_FC!$D:$D,Help2_FC!AJ:AJ)</f>
        <v>0</v>
      </c>
      <c r="AN1005" s="979">
        <f>_xlfn.XLOOKUP($D1005,Help2_FC!$D:$D,Help2_FC!AK:AK)</f>
        <v>0</v>
      </c>
    </row>
    <row r="1006" spans="1:40" x14ac:dyDescent="0.2">
      <c r="A1006" s="1">
        <v>45930</v>
      </c>
      <c r="B1006">
        <f t="shared" si="110"/>
        <v>9</v>
      </c>
      <c r="C1006">
        <f t="shared" si="111"/>
        <v>2025</v>
      </c>
      <c r="D1006" s="872" t="str">
        <f t="shared" si="108"/>
        <v>09´2025</v>
      </c>
      <c r="F1006" s="2">
        <f t="shared" si="109"/>
        <v>24</v>
      </c>
      <c r="G1006" s="1483">
        <f t="shared" si="112"/>
        <v>3.5842293906810034E-2</v>
      </c>
      <c r="H1006" s="5">
        <f t="shared" si="113"/>
        <v>1</v>
      </c>
      <c r="I1006" s="995">
        <f>VLOOKUP($D1006,Help2!$D$26:$T$37,5)</f>
        <v>0</v>
      </c>
      <c r="J1006" s="979">
        <f>VLOOKUP($D1006,Help2!$D$26:$T$37,6)</f>
        <v>0</v>
      </c>
      <c r="K1006" s="979">
        <f>VLOOKUP($D1006,Help2!$D$26:$T$37,7)</f>
        <v>0</v>
      </c>
      <c r="L1006" s="979">
        <f>VLOOKUP($D1006,Help2!$D$26:$T$37,8)</f>
        <v>0</v>
      </c>
      <c r="M1006" s="979">
        <f>VLOOKUP($D1006,Help2!$D$26:$T$37,9)</f>
        <v>0</v>
      </c>
      <c r="N1006" s="979">
        <f>VLOOKUP($D1006,Help2!$D$26:$T$37,10)</f>
        <v>0</v>
      </c>
      <c r="P1006" s="979">
        <f>VLOOKUP($D1006,Help2!$D$2:$T$25,3)</f>
        <v>669.6</v>
      </c>
      <c r="Q1006" s="979">
        <f t="shared" si="114"/>
        <v>720</v>
      </c>
      <c r="Y1006" s="979">
        <f>_xlfn.XLOOKUP($D1006,Help2_FC!$D:$D,Help2_FC!V:V)</f>
        <v>0</v>
      </c>
      <c r="Z1006" s="979">
        <f>_xlfn.XLOOKUP($D1006,Help2_FC!$D:$D,Help2_FC!W:W)</f>
        <v>0</v>
      </c>
      <c r="AA1006" s="979">
        <f>_xlfn.XLOOKUP($D1006,Help2_FC!$D:$D,Help2_FC!X:X)</f>
        <v>0</v>
      </c>
      <c r="AB1006" s="979">
        <f>_xlfn.XLOOKUP($D1006,Help2_FC!$D:$D,Help2_FC!Y:Y)</f>
        <v>0</v>
      </c>
      <c r="AC1006" s="979">
        <f>_xlfn.XLOOKUP($D1006,Help2_FC!$D:$D,Help2_FC!Z:Z)</f>
        <v>0</v>
      </c>
      <c r="AD1006" s="979">
        <f>_xlfn.XLOOKUP($D1006,Help2_FC!$D:$D,Help2_FC!AA:AA)</f>
        <v>0</v>
      </c>
      <c r="AE1006" s="979">
        <f>_xlfn.XLOOKUP($D1006,Help2_FC!$D:$D,Help2_FC!AB:AB)</f>
        <v>0</v>
      </c>
      <c r="AF1006" s="979">
        <f>_xlfn.XLOOKUP($D1006,Help2_FC!$D:$D,Help2_FC!AC:AC)</f>
        <v>0</v>
      </c>
      <c r="AG1006" s="979">
        <f>_xlfn.XLOOKUP($D1006,Help2_FC!$D:$D,Help2_FC!AD:AD)</f>
        <v>0</v>
      </c>
      <c r="AH1006" s="979">
        <f>_xlfn.XLOOKUP($D1006,Help2_FC!$D:$D,Help2_FC!AE:AE)</f>
        <v>0</v>
      </c>
      <c r="AI1006" s="979">
        <f>_xlfn.XLOOKUP($D1006,Help2_FC!$D:$D,Help2_FC!AF:AF)</f>
        <v>0</v>
      </c>
      <c r="AJ1006" s="979">
        <f>_xlfn.XLOOKUP($D1006,Help2_FC!$D:$D,Help2_FC!AG:AG)</f>
        <v>0</v>
      </c>
      <c r="AK1006" s="979">
        <f>_xlfn.XLOOKUP($D1006,Help2_FC!$D:$D,Help2_FC!AH:AH)</f>
        <v>0</v>
      </c>
      <c r="AL1006" s="979">
        <f>_xlfn.XLOOKUP($D1006,Help2_FC!$D:$D,Help2_FC!AI:AI)</f>
        <v>0</v>
      </c>
      <c r="AM1006" s="979">
        <f>_xlfn.XLOOKUP($D1006,Help2_FC!$D:$D,Help2_FC!AJ:AJ)</f>
        <v>0</v>
      </c>
      <c r="AN1006" s="979">
        <f>_xlfn.XLOOKUP($D1006,Help2_FC!$D:$D,Help2_FC!AK:AK)</f>
        <v>0</v>
      </c>
    </row>
    <row r="1007" spans="1:40" x14ac:dyDescent="0.2">
      <c r="A1007" s="1">
        <v>45931</v>
      </c>
      <c r="B1007">
        <f t="shared" si="110"/>
        <v>10</v>
      </c>
      <c r="C1007">
        <f t="shared" si="111"/>
        <v>2025</v>
      </c>
      <c r="D1007" s="872" t="str">
        <f t="shared" si="108"/>
        <v>10´2025</v>
      </c>
      <c r="F1007" s="2">
        <f t="shared" si="109"/>
        <v>24</v>
      </c>
      <c r="G1007" s="1483">
        <f t="shared" si="112"/>
        <v>3.39943342776204E-2</v>
      </c>
      <c r="H1007" s="5">
        <f t="shared" si="113"/>
        <v>1</v>
      </c>
      <c r="I1007" s="995">
        <f>VLOOKUP($D1007,Help2!$D$26:$T$37,5)</f>
        <v>0</v>
      </c>
      <c r="J1007" s="979">
        <f>VLOOKUP($D1007,Help2!$D$26:$T$37,6)</f>
        <v>0</v>
      </c>
      <c r="K1007" s="979">
        <f>VLOOKUP($D1007,Help2!$D$26:$T$37,7)</f>
        <v>0</v>
      </c>
      <c r="L1007" s="979">
        <f>VLOOKUP($D1007,Help2!$D$26:$T$37,8)</f>
        <v>0</v>
      </c>
      <c r="M1007" s="979">
        <f>VLOOKUP($D1007,Help2!$D$26:$T$37,9)</f>
        <v>0</v>
      </c>
      <c r="N1007" s="979">
        <f>VLOOKUP($D1007,Help2!$D$26:$T$37,10)</f>
        <v>0</v>
      </c>
      <c r="P1007" s="979">
        <f>VLOOKUP($D1007,Help2!$D$2:$T$25,3)</f>
        <v>706</v>
      </c>
      <c r="Q1007" s="979">
        <f t="shared" si="114"/>
        <v>744</v>
      </c>
      <c r="Y1007" s="979">
        <f>_xlfn.XLOOKUP($D1007,Help2_FC!$D:$D,Help2_FC!V:V)</f>
        <v>0</v>
      </c>
      <c r="Z1007" s="979">
        <f>_xlfn.XLOOKUP($D1007,Help2_FC!$D:$D,Help2_FC!W:W)</f>
        <v>0</v>
      </c>
      <c r="AA1007" s="979">
        <f>_xlfn.XLOOKUP($D1007,Help2_FC!$D:$D,Help2_FC!X:X)</f>
        <v>0</v>
      </c>
      <c r="AB1007" s="979">
        <f>_xlfn.XLOOKUP($D1007,Help2_FC!$D:$D,Help2_FC!Y:Y)</f>
        <v>0</v>
      </c>
      <c r="AC1007" s="979">
        <f>_xlfn.XLOOKUP($D1007,Help2_FC!$D:$D,Help2_FC!Z:Z)</f>
        <v>0</v>
      </c>
      <c r="AD1007" s="979">
        <f>_xlfn.XLOOKUP($D1007,Help2_FC!$D:$D,Help2_FC!AA:AA)</f>
        <v>0</v>
      </c>
      <c r="AE1007" s="979">
        <f>_xlfn.XLOOKUP($D1007,Help2_FC!$D:$D,Help2_FC!AB:AB)</f>
        <v>0</v>
      </c>
      <c r="AF1007" s="979">
        <f>_xlfn.XLOOKUP($D1007,Help2_FC!$D:$D,Help2_FC!AC:AC)</f>
        <v>0</v>
      </c>
      <c r="AG1007" s="979">
        <f>_xlfn.XLOOKUP($D1007,Help2_FC!$D:$D,Help2_FC!AD:AD)</f>
        <v>0</v>
      </c>
      <c r="AH1007" s="979">
        <f>_xlfn.XLOOKUP($D1007,Help2_FC!$D:$D,Help2_FC!AE:AE)</f>
        <v>0</v>
      </c>
      <c r="AI1007" s="979">
        <f>_xlfn.XLOOKUP($D1007,Help2_FC!$D:$D,Help2_FC!AF:AF)</f>
        <v>0</v>
      </c>
      <c r="AJ1007" s="979">
        <f>_xlfn.XLOOKUP($D1007,Help2_FC!$D:$D,Help2_FC!AG:AG)</f>
        <v>0</v>
      </c>
      <c r="AK1007" s="979">
        <f>_xlfn.XLOOKUP($D1007,Help2_FC!$D:$D,Help2_FC!AH:AH)</f>
        <v>0</v>
      </c>
      <c r="AL1007" s="979">
        <f>_xlfn.XLOOKUP($D1007,Help2_FC!$D:$D,Help2_FC!AI:AI)</f>
        <v>0</v>
      </c>
      <c r="AM1007" s="979">
        <f>_xlfn.XLOOKUP($D1007,Help2_FC!$D:$D,Help2_FC!AJ:AJ)</f>
        <v>0</v>
      </c>
      <c r="AN1007" s="979">
        <f>_xlfn.XLOOKUP($D1007,Help2_FC!$D:$D,Help2_FC!AK:AK)</f>
        <v>0</v>
      </c>
    </row>
    <row r="1008" spans="1:40" x14ac:dyDescent="0.2">
      <c r="A1008" s="1">
        <v>45932</v>
      </c>
      <c r="B1008">
        <f t="shared" si="110"/>
        <v>10</v>
      </c>
      <c r="C1008">
        <f t="shared" si="111"/>
        <v>2025</v>
      </c>
      <c r="D1008" s="872" t="str">
        <f t="shared" si="108"/>
        <v>10´2025</v>
      </c>
      <c r="F1008" s="2">
        <f t="shared" si="109"/>
        <v>24</v>
      </c>
      <c r="G1008" s="1483">
        <f t="shared" si="112"/>
        <v>3.39943342776204E-2</v>
      </c>
      <c r="H1008" s="5">
        <f t="shared" si="113"/>
        <v>1</v>
      </c>
      <c r="I1008" s="995">
        <f>VLOOKUP($D1008,Help2!$D$26:$T$37,5)</f>
        <v>0</v>
      </c>
      <c r="J1008" s="979">
        <f>VLOOKUP($D1008,Help2!$D$26:$T$37,6)</f>
        <v>0</v>
      </c>
      <c r="K1008" s="979">
        <f>VLOOKUP($D1008,Help2!$D$26:$T$37,7)</f>
        <v>0</v>
      </c>
      <c r="L1008" s="979">
        <f>VLOOKUP($D1008,Help2!$D$26:$T$37,8)</f>
        <v>0</v>
      </c>
      <c r="M1008" s="979">
        <f>VLOOKUP($D1008,Help2!$D$26:$T$37,9)</f>
        <v>0</v>
      </c>
      <c r="N1008" s="979">
        <f>VLOOKUP($D1008,Help2!$D$26:$T$37,10)</f>
        <v>0</v>
      </c>
      <c r="P1008" s="979">
        <f>VLOOKUP($D1008,Help2!$D$2:$T$25,3)</f>
        <v>706</v>
      </c>
      <c r="Q1008" s="979">
        <f t="shared" si="114"/>
        <v>744</v>
      </c>
      <c r="Y1008" s="979">
        <f>_xlfn.XLOOKUP($D1008,Help2_FC!$D:$D,Help2_FC!V:V)</f>
        <v>0</v>
      </c>
      <c r="Z1008" s="979">
        <f>_xlfn.XLOOKUP($D1008,Help2_FC!$D:$D,Help2_FC!W:W)</f>
        <v>0</v>
      </c>
      <c r="AA1008" s="979">
        <f>_xlfn.XLOOKUP($D1008,Help2_FC!$D:$D,Help2_FC!X:X)</f>
        <v>0</v>
      </c>
      <c r="AB1008" s="979">
        <f>_xlfn.XLOOKUP($D1008,Help2_FC!$D:$D,Help2_FC!Y:Y)</f>
        <v>0</v>
      </c>
      <c r="AC1008" s="979">
        <f>_xlfn.XLOOKUP($D1008,Help2_FC!$D:$D,Help2_FC!Z:Z)</f>
        <v>0</v>
      </c>
      <c r="AD1008" s="979">
        <f>_xlfn.XLOOKUP($D1008,Help2_FC!$D:$D,Help2_FC!AA:AA)</f>
        <v>0</v>
      </c>
      <c r="AE1008" s="979">
        <f>_xlfn.XLOOKUP($D1008,Help2_FC!$D:$D,Help2_FC!AB:AB)</f>
        <v>0</v>
      </c>
      <c r="AF1008" s="979">
        <f>_xlfn.XLOOKUP($D1008,Help2_FC!$D:$D,Help2_FC!AC:AC)</f>
        <v>0</v>
      </c>
      <c r="AG1008" s="979">
        <f>_xlfn.XLOOKUP($D1008,Help2_FC!$D:$D,Help2_FC!AD:AD)</f>
        <v>0</v>
      </c>
      <c r="AH1008" s="979">
        <f>_xlfn.XLOOKUP($D1008,Help2_FC!$D:$D,Help2_FC!AE:AE)</f>
        <v>0</v>
      </c>
      <c r="AI1008" s="979">
        <f>_xlfn.XLOOKUP($D1008,Help2_FC!$D:$D,Help2_FC!AF:AF)</f>
        <v>0</v>
      </c>
      <c r="AJ1008" s="979">
        <f>_xlfn.XLOOKUP($D1008,Help2_FC!$D:$D,Help2_FC!AG:AG)</f>
        <v>0</v>
      </c>
      <c r="AK1008" s="979">
        <f>_xlfn.XLOOKUP($D1008,Help2_FC!$D:$D,Help2_FC!AH:AH)</f>
        <v>0</v>
      </c>
      <c r="AL1008" s="979">
        <f>_xlfn.XLOOKUP($D1008,Help2_FC!$D:$D,Help2_FC!AI:AI)</f>
        <v>0</v>
      </c>
      <c r="AM1008" s="979">
        <f>_xlfn.XLOOKUP($D1008,Help2_FC!$D:$D,Help2_FC!AJ:AJ)</f>
        <v>0</v>
      </c>
      <c r="AN1008" s="979">
        <f>_xlfn.XLOOKUP($D1008,Help2_FC!$D:$D,Help2_FC!AK:AK)</f>
        <v>0</v>
      </c>
    </row>
    <row r="1009" spans="1:40" x14ac:dyDescent="0.2">
      <c r="A1009" s="1">
        <v>45933</v>
      </c>
      <c r="B1009">
        <f t="shared" si="110"/>
        <v>10</v>
      </c>
      <c r="C1009">
        <f t="shared" si="111"/>
        <v>2025</v>
      </c>
      <c r="D1009" s="872" t="str">
        <f t="shared" si="108"/>
        <v>10´2025</v>
      </c>
      <c r="F1009" s="2">
        <f t="shared" si="109"/>
        <v>24</v>
      </c>
      <c r="G1009" s="1483">
        <f t="shared" si="112"/>
        <v>3.39943342776204E-2</v>
      </c>
      <c r="H1009" s="5">
        <f t="shared" si="113"/>
        <v>1</v>
      </c>
      <c r="I1009" s="995">
        <f>VLOOKUP($D1009,Help2!$D$26:$T$37,5)</f>
        <v>0</v>
      </c>
      <c r="J1009" s="979">
        <f>VLOOKUP($D1009,Help2!$D$26:$T$37,6)</f>
        <v>0</v>
      </c>
      <c r="K1009" s="979">
        <f>VLOOKUP($D1009,Help2!$D$26:$T$37,7)</f>
        <v>0</v>
      </c>
      <c r="L1009" s="979">
        <f>VLOOKUP($D1009,Help2!$D$26:$T$37,8)</f>
        <v>0</v>
      </c>
      <c r="M1009" s="979">
        <f>VLOOKUP($D1009,Help2!$D$26:$T$37,9)</f>
        <v>0</v>
      </c>
      <c r="N1009" s="979">
        <f>VLOOKUP($D1009,Help2!$D$26:$T$37,10)</f>
        <v>0</v>
      </c>
      <c r="P1009" s="979">
        <f>VLOOKUP($D1009,Help2!$D$2:$T$25,3)</f>
        <v>706</v>
      </c>
      <c r="Q1009" s="979">
        <f t="shared" si="114"/>
        <v>744</v>
      </c>
      <c r="Y1009" s="979">
        <f>_xlfn.XLOOKUP($D1009,Help2_FC!$D:$D,Help2_FC!V:V)</f>
        <v>0</v>
      </c>
      <c r="Z1009" s="979">
        <f>_xlfn.XLOOKUP($D1009,Help2_FC!$D:$D,Help2_FC!W:W)</f>
        <v>0</v>
      </c>
      <c r="AA1009" s="979">
        <f>_xlfn.XLOOKUP($D1009,Help2_FC!$D:$D,Help2_FC!X:X)</f>
        <v>0</v>
      </c>
      <c r="AB1009" s="979">
        <f>_xlfn.XLOOKUP($D1009,Help2_FC!$D:$D,Help2_FC!Y:Y)</f>
        <v>0</v>
      </c>
      <c r="AC1009" s="979">
        <f>_xlfn.XLOOKUP($D1009,Help2_FC!$D:$D,Help2_FC!Z:Z)</f>
        <v>0</v>
      </c>
      <c r="AD1009" s="979">
        <f>_xlfn.XLOOKUP($D1009,Help2_FC!$D:$D,Help2_FC!AA:AA)</f>
        <v>0</v>
      </c>
      <c r="AE1009" s="979">
        <f>_xlfn.XLOOKUP($D1009,Help2_FC!$D:$D,Help2_FC!AB:AB)</f>
        <v>0</v>
      </c>
      <c r="AF1009" s="979">
        <f>_xlfn.XLOOKUP($D1009,Help2_FC!$D:$D,Help2_FC!AC:AC)</f>
        <v>0</v>
      </c>
      <c r="AG1009" s="979">
        <f>_xlfn.XLOOKUP($D1009,Help2_FC!$D:$D,Help2_FC!AD:AD)</f>
        <v>0</v>
      </c>
      <c r="AH1009" s="979">
        <f>_xlfn.XLOOKUP($D1009,Help2_FC!$D:$D,Help2_FC!AE:AE)</f>
        <v>0</v>
      </c>
      <c r="AI1009" s="979">
        <f>_xlfn.XLOOKUP($D1009,Help2_FC!$D:$D,Help2_FC!AF:AF)</f>
        <v>0</v>
      </c>
      <c r="AJ1009" s="979">
        <f>_xlfn.XLOOKUP($D1009,Help2_FC!$D:$D,Help2_FC!AG:AG)</f>
        <v>0</v>
      </c>
      <c r="AK1009" s="979">
        <f>_xlfn.XLOOKUP($D1009,Help2_FC!$D:$D,Help2_FC!AH:AH)</f>
        <v>0</v>
      </c>
      <c r="AL1009" s="979">
        <f>_xlfn.XLOOKUP($D1009,Help2_FC!$D:$D,Help2_FC!AI:AI)</f>
        <v>0</v>
      </c>
      <c r="AM1009" s="979">
        <f>_xlfn.XLOOKUP($D1009,Help2_FC!$D:$D,Help2_FC!AJ:AJ)</f>
        <v>0</v>
      </c>
      <c r="AN1009" s="979">
        <f>_xlfn.XLOOKUP($D1009,Help2_FC!$D:$D,Help2_FC!AK:AK)</f>
        <v>0</v>
      </c>
    </row>
    <row r="1010" spans="1:40" x14ac:dyDescent="0.2">
      <c r="A1010" s="1">
        <v>45934</v>
      </c>
      <c r="B1010">
        <f t="shared" si="110"/>
        <v>10</v>
      </c>
      <c r="C1010">
        <f t="shared" si="111"/>
        <v>2025</v>
      </c>
      <c r="D1010" s="872" t="str">
        <f t="shared" si="108"/>
        <v>10´2025</v>
      </c>
      <c r="F1010" s="2">
        <f t="shared" si="109"/>
        <v>24</v>
      </c>
      <c r="G1010" s="1483">
        <f t="shared" si="112"/>
        <v>3.39943342776204E-2</v>
      </c>
      <c r="H1010" s="5">
        <f t="shared" si="113"/>
        <v>1</v>
      </c>
      <c r="I1010" s="995">
        <f>VLOOKUP($D1010,Help2!$D$26:$T$37,5)</f>
        <v>0</v>
      </c>
      <c r="J1010" s="979">
        <f>VLOOKUP($D1010,Help2!$D$26:$T$37,6)</f>
        <v>0</v>
      </c>
      <c r="K1010" s="979">
        <f>VLOOKUP($D1010,Help2!$D$26:$T$37,7)</f>
        <v>0</v>
      </c>
      <c r="L1010" s="979">
        <f>VLOOKUP($D1010,Help2!$D$26:$T$37,8)</f>
        <v>0</v>
      </c>
      <c r="M1010" s="979">
        <f>VLOOKUP($D1010,Help2!$D$26:$T$37,9)</f>
        <v>0</v>
      </c>
      <c r="N1010" s="979">
        <f>VLOOKUP($D1010,Help2!$D$26:$T$37,10)</f>
        <v>0</v>
      </c>
      <c r="P1010" s="979">
        <f>VLOOKUP($D1010,Help2!$D$2:$T$25,3)</f>
        <v>706</v>
      </c>
      <c r="Q1010" s="979">
        <f t="shared" si="114"/>
        <v>744</v>
      </c>
      <c r="Y1010" s="979">
        <f>_xlfn.XLOOKUP($D1010,Help2_FC!$D:$D,Help2_FC!V:V)</f>
        <v>0</v>
      </c>
      <c r="Z1010" s="979">
        <f>_xlfn.XLOOKUP($D1010,Help2_FC!$D:$D,Help2_FC!W:W)</f>
        <v>0</v>
      </c>
      <c r="AA1010" s="979">
        <f>_xlfn.XLOOKUP($D1010,Help2_FC!$D:$D,Help2_FC!X:X)</f>
        <v>0</v>
      </c>
      <c r="AB1010" s="979">
        <f>_xlfn.XLOOKUP($D1010,Help2_FC!$D:$D,Help2_FC!Y:Y)</f>
        <v>0</v>
      </c>
      <c r="AC1010" s="979">
        <f>_xlfn.XLOOKUP($D1010,Help2_FC!$D:$D,Help2_FC!Z:Z)</f>
        <v>0</v>
      </c>
      <c r="AD1010" s="979">
        <f>_xlfn.XLOOKUP($D1010,Help2_FC!$D:$D,Help2_FC!AA:AA)</f>
        <v>0</v>
      </c>
      <c r="AE1010" s="979">
        <f>_xlfn.XLOOKUP($D1010,Help2_FC!$D:$D,Help2_FC!AB:AB)</f>
        <v>0</v>
      </c>
      <c r="AF1010" s="979">
        <f>_xlfn.XLOOKUP($D1010,Help2_FC!$D:$D,Help2_FC!AC:AC)</f>
        <v>0</v>
      </c>
      <c r="AG1010" s="979">
        <f>_xlfn.XLOOKUP($D1010,Help2_FC!$D:$D,Help2_FC!AD:AD)</f>
        <v>0</v>
      </c>
      <c r="AH1010" s="979">
        <f>_xlfn.XLOOKUP($D1010,Help2_FC!$D:$D,Help2_FC!AE:AE)</f>
        <v>0</v>
      </c>
      <c r="AI1010" s="979">
        <f>_xlfn.XLOOKUP($D1010,Help2_FC!$D:$D,Help2_FC!AF:AF)</f>
        <v>0</v>
      </c>
      <c r="AJ1010" s="979">
        <f>_xlfn.XLOOKUP($D1010,Help2_FC!$D:$D,Help2_FC!AG:AG)</f>
        <v>0</v>
      </c>
      <c r="AK1010" s="979">
        <f>_xlfn.XLOOKUP($D1010,Help2_FC!$D:$D,Help2_FC!AH:AH)</f>
        <v>0</v>
      </c>
      <c r="AL1010" s="979">
        <f>_xlfn.XLOOKUP($D1010,Help2_FC!$D:$D,Help2_FC!AI:AI)</f>
        <v>0</v>
      </c>
      <c r="AM1010" s="979">
        <f>_xlfn.XLOOKUP($D1010,Help2_FC!$D:$D,Help2_FC!AJ:AJ)</f>
        <v>0</v>
      </c>
      <c r="AN1010" s="979">
        <f>_xlfn.XLOOKUP($D1010,Help2_FC!$D:$D,Help2_FC!AK:AK)</f>
        <v>0</v>
      </c>
    </row>
    <row r="1011" spans="1:40" x14ac:dyDescent="0.2">
      <c r="A1011" s="1">
        <v>45935</v>
      </c>
      <c r="B1011">
        <f t="shared" si="110"/>
        <v>10</v>
      </c>
      <c r="C1011">
        <f t="shared" si="111"/>
        <v>2025</v>
      </c>
      <c r="D1011" s="872" t="str">
        <f t="shared" si="108"/>
        <v>10´2025</v>
      </c>
      <c r="F1011" s="2">
        <f t="shared" si="109"/>
        <v>24</v>
      </c>
      <c r="G1011" s="1483">
        <f t="shared" si="112"/>
        <v>3.39943342776204E-2</v>
      </c>
      <c r="H1011" s="5">
        <f t="shared" si="113"/>
        <v>1</v>
      </c>
      <c r="I1011" s="995">
        <f>VLOOKUP($D1011,Help2!$D$26:$T$37,5)</f>
        <v>0</v>
      </c>
      <c r="J1011" s="979">
        <f>VLOOKUP($D1011,Help2!$D$26:$T$37,6)</f>
        <v>0</v>
      </c>
      <c r="K1011" s="979">
        <f>VLOOKUP($D1011,Help2!$D$26:$T$37,7)</f>
        <v>0</v>
      </c>
      <c r="L1011" s="979">
        <f>VLOOKUP($D1011,Help2!$D$26:$T$37,8)</f>
        <v>0</v>
      </c>
      <c r="M1011" s="979">
        <f>VLOOKUP($D1011,Help2!$D$26:$T$37,9)</f>
        <v>0</v>
      </c>
      <c r="N1011" s="979">
        <f>VLOOKUP($D1011,Help2!$D$26:$T$37,10)</f>
        <v>0</v>
      </c>
      <c r="P1011" s="979">
        <f>VLOOKUP($D1011,Help2!$D$2:$T$25,3)</f>
        <v>706</v>
      </c>
      <c r="Q1011" s="979">
        <f t="shared" si="114"/>
        <v>744</v>
      </c>
      <c r="Y1011" s="979">
        <f>_xlfn.XLOOKUP($D1011,Help2_FC!$D:$D,Help2_FC!V:V)</f>
        <v>0</v>
      </c>
      <c r="Z1011" s="979">
        <f>_xlfn.XLOOKUP($D1011,Help2_FC!$D:$D,Help2_FC!W:W)</f>
        <v>0</v>
      </c>
      <c r="AA1011" s="979">
        <f>_xlfn.XLOOKUP($D1011,Help2_FC!$D:$D,Help2_FC!X:X)</f>
        <v>0</v>
      </c>
      <c r="AB1011" s="979">
        <f>_xlfn.XLOOKUP($D1011,Help2_FC!$D:$D,Help2_FC!Y:Y)</f>
        <v>0</v>
      </c>
      <c r="AC1011" s="979">
        <f>_xlfn.XLOOKUP($D1011,Help2_FC!$D:$D,Help2_FC!Z:Z)</f>
        <v>0</v>
      </c>
      <c r="AD1011" s="979">
        <f>_xlfn.XLOOKUP($D1011,Help2_FC!$D:$D,Help2_FC!AA:AA)</f>
        <v>0</v>
      </c>
      <c r="AE1011" s="979">
        <f>_xlfn.XLOOKUP($D1011,Help2_FC!$D:$D,Help2_FC!AB:AB)</f>
        <v>0</v>
      </c>
      <c r="AF1011" s="979">
        <f>_xlfn.XLOOKUP($D1011,Help2_FC!$D:$D,Help2_FC!AC:AC)</f>
        <v>0</v>
      </c>
      <c r="AG1011" s="979">
        <f>_xlfn.XLOOKUP($D1011,Help2_FC!$D:$D,Help2_FC!AD:AD)</f>
        <v>0</v>
      </c>
      <c r="AH1011" s="979">
        <f>_xlfn.XLOOKUP($D1011,Help2_FC!$D:$D,Help2_FC!AE:AE)</f>
        <v>0</v>
      </c>
      <c r="AI1011" s="979">
        <f>_xlfn.XLOOKUP($D1011,Help2_FC!$D:$D,Help2_FC!AF:AF)</f>
        <v>0</v>
      </c>
      <c r="AJ1011" s="979">
        <f>_xlfn.XLOOKUP($D1011,Help2_FC!$D:$D,Help2_FC!AG:AG)</f>
        <v>0</v>
      </c>
      <c r="AK1011" s="979">
        <f>_xlfn.XLOOKUP($D1011,Help2_FC!$D:$D,Help2_FC!AH:AH)</f>
        <v>0</v>
      </c>
      <c r="AL1011" s="979">
        <f>_xlfn.XLOOKUP($D1011,Help2_FC!$D:$D,Help2_FC!AI:AI)</f>
        <v>0</v>
      </c>
      <c r="AM1011" s="979">
        <f>_xlfn.XLOOKUP($D1011,Help2_FC!$D:$D,Help2_FC!AJ:AJ)</f>
        <v>0</v>
      </c>
      <c r="AN1011" s="979">
        <f>_xlfn.XLOOKUP($D1011,Help2_FC!$D:$D,Help2_FC!AK:AK)</f>
        <v>0</v>
      </c>
    </row>
    <row r="1012" spans="1:40" x14ac:dyDescent="0.2">
      <c r="A1012" s="1">
        <v>45936</v>
      </c>
      <c r="B1012">
        <f t="shared" si="110"/>
        <v>10</v>
      </c>
      <c r="C1012">
        <f t="shared" si="111"/>
        <v>2025</v>
      </c>
      <c r="D1012" s="872" t="str">
        <f t="shared" si="108"/>
        <v>10´2025</v>
      </c>
      <c r="F1012" s="2">
        <f t="shared" si="109"/>
        <v>24</v>
      </c>
      <c r="G1012" s="1483">
        <f t="shared" si="112"/>
        <v>3.39943342776204E-2</v>
      </c>
      <c r="H1012" s="5">
        <f t="shared" si="113"/>
        <v>1</v>
      </c>
      <c r="I1012" s="995">
        <f>VLOOKUP($D1012,Help2!$D$26:$T$37,5)</f>
        <v>0</v>
      </c>
      <c r="J1012" s="979">
        <f>VLOOKUP($D1012,Help2!$D$26:$T$37,6)</f>
        <v>0</v>
      </c>
      <c r="K1012" s="979">
        <f>VLOOKUP($D1012,Help2!$D$26:$T$37,7)</f>
        <v>0</v>
      </c>
      <c r="L1012" s="979">
        <f>VLOOKUP($D1012,Help2!$D$26:$T$37,8)</f>
        <v>0</v>
      </c>
      <c r="M1012" s="979">
        <f>VLOOKUP($D1012,Help2!$D$26:$T$37,9)</f>
        <v>0</v>
      </c>
      <c r="N1012" s="979">
        <f>VLOOKUP($D1012,Help2!$D$26:$T$37,10)</f>
        <v>0</v>
      </c>
      <c r="P1012" s="979">
        <f>VLOOKUP($D1012,Help2!$D$2:$T$25,3)</f>
        <v>706</v>
      </c>
      <c r="Q1012" s="979">
        <f t="shared" si="114"/>
        <v>744</v>
      </c>
      <c r="Y1012" s="979">
        <f>_xlfn.XLOOKUP($D1012,Help2_FC!$D:$D,Help2_FC!V:V)</f>
        <v>0</v>
      </c>
      <c r="Z1012" s="979">
        <f>_xlfn.XLOOKUP($D1012,Help2_FC!$D:$D,Help2_FC!W:W)</f>
        <v>0</v>
      </c>
      <c r="AA1012" s="979">
        <f>_xlfn.XLOOKUP($D1012,Help2_FC!$D:$D,Help2_FC!X:X)</f>
        <v>0</v>
      </c>
      <c r="AB1012" s="979">
        <f>_xlfn.XLOOKUP($D1012,Help2_FC!$D:$D,Help2_FC!Y:Y)</f>
        <v>0</v>
      </c>
      <c r="AC1012" s="979">
        <f>_xlfn.XLOOKUP($D1012,Help2_FC!$D:$D,Help2_FC!Z:Z)</f>
        <v>0</v>
      </c>
      <c r="AD1012" s="979">
        <f>_xlfn.XLOOKUP($D1012,Help2_FC!$D:$D,Help2_FC!AA:AA)</f>
        <v>0</v>
      </c>
      <c r="AE1012" s="979">
        <f>_xlfn.XLOOKUP($D1012,Help2_FC!$D:$D,Help2_FC!AB:AB)</f>
        <v>0</v>
      </c>
      <c r="AF1012" s="979">
        <f>_xlfn.XLOOKUP($D1012,Help2_FC!$D:$D,Help2_FC!AC:AC)</f>
        <v>0</v>
      </c>
      <c r="AG1012" s="979">
        <f>_xlfn.XLOOKUP($D1012,Help2_FC!$D:$D,Help2_FC!AD:AD)</f>
        <v>0</v>
      </c>
      <c r="AH1012" s="979">
        <f>_xlfn.XLOOKUP($D1012,Help2_FC!$D:$D,Help2_FC!AE:AE)</f>
        <v>0</v>
      </c>
      <c r="AI1012" s="979">
        <f>_xlfn.XLOOKUP($D1012,Help2_FC!$D:$D,Help2_FC!AF:AF)</f>
        <v>0</v>
      </c>
      <c r="AJ1012" s="979">
        <f>_xlfn.XLOOKUP($D1012,Help2_FC!$D:$D,Help2_FC!AG:AG)</f>
        <v>0</v>
      </c>
      <c r="AK1012" s="979">
        <f>_xlfn.XLOOKUP($D1012,Help2_FC!$D:$D,Help2_FC!AH:AH)</f>
        <v>0</v>
      </c>
      <c r="AL1012" s="979">
        <f>_xlfn.XLOOKUP($D1012,Help2_FC!$D:$D,Help2_FC!AI:AI)</f>
        <v>0</v>
      </c>
      <c r="AM1012" s="979">
        <f>_xlfn.XLOOKUP($D1012,Help2_FC!$D:$D,Help2_FC!AJ:AJ)</f>
        <v>0</v>
      </c>
      <c r="AN1012" s="979">
        <f>_xlfn.XLOOKUP($D1012,Help2_FC!$D:$D,Help2_FC!AK:AK)</f>
        <v>0</v>
      </c>
    </row>
    <row r="1013" spans="1:40" x14ac:dyDescent="0.2">
      <c r="A1013" s="1">
        <v>45937</v>
      </c>
      <c r="B1013">
        <f t="shared" si="110"/>
        <v>10</v>
      </c>
      <c r="C1013">
        <f t="shared" si="111"/>
        <v>2025</v>
      </c>
      <c r="D1013" s="872" t="str">
        <f t="shared" si="108"/>
        <v>10´2025</v>
      </c>
      <c r="F1013" s="2">
        <f t="shared" si="109"/>
        <v>24</v>
      </c>
      <c r="G1013" s="1483">
        <f t="shared" si="112"/>
        <v>3.39943342776204E-2</v>
      </c>
      <c r="H1013" s="5">
        <f t="shared" si="113"/>
        <v>1</v>
      </c>
      <c r="I1013" s="995">
        <f>VLOOKUP($D1013,Help2!$D$26:$T$37,5)</f>
        <v>0</v>
      </c>
      <c r="J1013" s="979">
        <f>VLOOKUP($D1013,Help2!$D$26:$T$37,6)</f>
        <v>0</v>
      </c>
      <c r="K1013" s="979">
        <f>VLOOKUP($D1013,Help2!$D$26:$T$37,7)</f>
        <v>0</v>
      </c>
      <c r="L1013" s="979">
        <f>VLOOKUP($D1013,Help2!$D$26:$T$37,8)</f>
        <v>0</v>
      </c>
      <c r="M1013" s="979">
        <f>VLOOKUP($D1013,Help2!$D$26:$T$37,9)</f>
        <v>0</v>
      </c>
      <c r="N1013" s="979">
        <f>VLOOKUP($D1013,Help2!$D$26:$T$37,10)</f>
        <v>0</v>
      </c>
      <c r="P1013" s="979">
        <f>VLOOKUP($D1013,Help2!$D$2:$T$25,3)</f>
        <v>706</v>
      </c>
      <c r="Q1013" s="979">
        <f t="shared" si="114"/>
        <v>744</v>
      </c>
      <c r="Y1013" s="979">
        <f>_xlfn.XLOOKUP($D1013,Help2_FC!$D:$D,Help2_FC!V:V)</f>
        <v>0</v>
      </c>
      <c r="Z1013" s="979">
        <f>_xlfn.XLOOKUP($D1013,Help2_FC!$D:$D,Help2_FC!W:W)</f>
        <v>0</v>
      </c>
      <c r="AA1013" s="979">
        <f>_xlfn.XLOOKUP($D1013,Help2_FC!$D:$D,Help2_FC!X:X)</f>
        <v>0</v>
      </c>
      <c r="AB1013" s="979">
        <f>_xlfn.XLOOKUP($D1013,Help2_FC!$D:$D,Help2_FC!Y:Y)</f>
        <v>0</v>
      </c>
      <c r="AC1013" s="979">
        <f>_xlfn.XLOOKUP($D1013,Help2_FC!$D:$D,Help2_FC!Z:Z)</f>
        <v>0</v>
      </c>
      <c r="AD1013" s="979">
        <f>_xlfn.XLOOKUP($D1013,Help2_FC!$D:$D,Help2_FC!AA:AA)</f>
        <v>0</v>
      </c>
      <c r="AE1013" s="979">
        <f>_xlfn.XLOOKUP($D1013,Help2_FC!$D:$D,Help2_FC!AB:AB)</f>
        <v>0</v>
      </c>
      <c r="AF1013" s="979">
        <f>_xlfn.XLOOKUP($D1013,Help2_FC!$D:$D,Help2_FC!AC:AC)</f>
        <v>0</v>
      </c>
      <c r="AG1013" s="979">
        <f>_xlfn.XLOOKUP($D1013,Help2_FC!$D:$D,Help2_FC!AD:AD)</f>
        <v>0</v>
      </c>
      <c r="AH1013" s="979">
        <f>_xlfn.XLOOKUP($D1013,Help2_FC!$D:$D,Help2_FC!AE:AE)</f>
        <v>0</v>
      </c>
      <c r="AI1013" s="979">
        <f>_xlfn.XLOOKUP($D1013,Help2_FC!$D:$D,Help2_FC!AF:AF)</f>
        <v>0</v>
      </c>
      <c r="AJ1013" s="979">
        <f>_xlfn.XLOOKUP($D1013,Help2_FC!$D:$D,Help2_FC!AG:AG)</f>
        <v>0</v>
      </c>
      <c r="AK1013" s="979">
        <f>_xlfn.XLOOKUP($D1013,Help2_FC!$D:$D,Help2_FC!AH:AH)</f>
        <v>0</v>
      </c>
      <c r="AL1013" s="979">
        <f>_xlfn.XLOOKUP($D1013,Help2_FC!$D:$D,Help2_FC!AI:AI)</f>
        <v>0</v>
      </c>
      <c r="AM1013" s="979">
        <f>_xlfn.XLOOKUP($D1013,Help2_FC!$D:$D,Help2_FC!AJ:AJ)</f>
        <v>0</v>
      </c>
      <c r="AN1013" s="979">
        <f>_xlfn.XLOOKUP($D1013,Help2_FC!$D:$D,Help2_FC!AK:AK)</f>
        <v>0</v>
      </c>
    </row>
    <row r="1014" spans="1:40" x14ac:dyDescent="0.2">
      <c r="A1014" s="1">
        <v>45938</v>
      </c>
      <c r="B1014">
        <f t="shared" si="110"/>
        <v>10</v>
      </c>
      <c r="C1014">
        <f t="shared" si="111"/>
        <v>2025</v>
      </c>
      <c r="D1014" s="872" t="str">
        <f t="shared" si="108"/>
        <v>10´2025</v>
      </c>
      <c r="F1014" s="2">
        <f t="shared" si="109"/>
        <v>24</v>
      </c>
      <c r="G1014" s="1483">
        <f t="shared" si="112"/>
        <v>3.39943342776204E-2</v>
      </c>
      <c r="H1014" s="5">
        <f t="shared" si="113"/>
        <v>1</v>
      </c>
      <c r="I1014" s="995">
        <f>VLOOKUP($D1014,Help2!$D$26:$T$37,5)</f>
        <v>0</v>
      </c>
      <c r="J1014" s="979">
        <f>VLOOKUP($D1014,Help2!$D$26:$T$37,6)</f>
        <v>0</v>
      </c>
      <c r="K1014" s="979">
        <f>VLOOKUP($D1014,Help2!$D$26:$T$37,7)</f>
        <v>0</v>
      </c>
      <c r="L1014" s="979">
        <f>VLOOKUP($D1014,Help2!$D$26:$T$37,8)</f>
        <v>0</v>
      </c>
      <c r="M1014" s="979">
        <f>VLOOKUP($D1014,Help2!$D$26:$T$37,9)</f>
        <v>0</v>
      </c>
      <c r="N1014" s="979">
        <f>VLOOKUP($D1014,Help2!$D$26:$T$37,10)</f>
        <v>0</v>
      </c>
      <c r="P1014" s="979">
        <f>VLOOKUP($D1014,Help2!$D$2:$T$25,3)</f>
        <v>706</v>
      </c>
      <c r="Q1014" s="979">
        <f t="shared" si="114"/>
        <v>744</v>
      </c>
      <c r="Y1014" s="979">
        <f>_xlfn.XLOOKUP($D1014,Help2_FC!$D:$D,Help2_FC!V:V)</f>
        <v>0</v>
      </c>
      <c r="Z1014" s="979">
        <f>_xlfn.XLOOKUP($D1014,Help2_FC!$D:$D,Help2_FC!W:W)</f>
        <v>0</v>
      </c>
      <c r="AA1014" s="979">
        <f>_xlfn.XLOOKUP($D1014,Help2_FC!$D:$D,Help2_FC!X:X)</f>
        <v>0</v>
      </c>
      <c r="AB1014" s="979">
        <f>_xlfn.XLOOKUP($D1014,Help2_FC!$D:$D,Help2_FC!Y:Y)</f>
        <v>0</v>
      </c>
      <c r="AC1014" s="979">
        <f>_xlfn.XLOOKUP($D1014,Help2_FC!$D:$D,Help2_FC!Z:Z)</f>
        <v>0</v>
      </c>
      <c r="AD1014" s="979">
        <f>_xlfn.XLOOKUP($D1014,Help2_FC!$D:$D,Help2_FC!AA:AA)</f>
        <v>0</v>
      </c>
      <c r="AE1014" s="979">
        <f>_xlfn.XLOOKUP($D1014,Help2_FC!$D:$D,Help2_FC!AB:AB)</f>
        <v>0</v>
      </c>
      <c r="AF1014" s="979">
        <f>_xlfn.XLOOKUP($D1014,Help2_FC!$D:$D,Help2_FC!AC:AC)</f>
        <v>0</v>
      </c>
      <c r="AG1014" s="979">
        <f>_xlfn.XLOOKUP($D1014,Help2_FC!$D:$D,Help2_FC!AD:AD)</f>
        <v>0</v>
      </c>
      <c r="AH1014" s="979">
        <f>_xlfn.XLOOKUP($D1014,Help2_FC!$D:$D,Help2_FC!AE:AE)</f>
        <v>0</v>
      </c>
      <c r="AI1014" s="979">
        <f>_xlfn.XLOOKUP($D1014,Help2_FC!$D:$D,Help2_FC!AF:AF)</f>
        <v>0</v>
      </c>
      <c r="AJ1014" s="979">
        <f>_xlfn.XLOOKUP($D1014,Help2_FC!$D:$D,Help2_FC!AG:AG)</f>
        <v>0</v>
      </c>
      <c r="AK1014" s="979">
        <f>_xlfn.XLOOKUP($D1014,Help2_FC!$D:$D,Help2_FC!AH:AH)</f>
        <v>0</v>
      </c>
      <c r="AL1014" s="979">
        <f>_xlfn.XLOOKUP($D1014,Help2_FC!$D:$D,Help2_FC!AI:AI)</f>
        <v>0</v>
      </c>
      <c r="AM1014" s="979">
        <f>_xlfn.XLOOKUP($D1014,Help2_FC!$D:$D,Help2_FC!AJ:AJ)</f>
        <v>0</v>
      </c>
      <c r="AN1014" s="979">
        <f>_xlfn.XLOOKUP($D1014,Help2_FC!$D:$D,Help2_FC!AK:AK)</f>
        <v>0</v>
      </c>
    </row>
    <row r="1015" spans="1:40" x14ac:dyDescent="0.2">
      <c r="A1015" s="1">
        <v>45939</v>
      </c>
      <c r="B1015">
        <f t="shared" si="110"/>
        <v>10</v>
      </c>
      <c r="C1015">
        <f t="shared" si="111"/>
        <v>2025</v>
      </c>
      <c r="D1015" s="872" t="str">
        <f t="shared" si="108"/>
        <v>10´2025</v>
      </c>
      <c r="F1015" s="2">
        <f t="shared" si="109"/>
        <v>24</v>
      </c>
      <c r="G1015" s="1483">
        <f t="shared" si="112"/>
        <v>3.39943342776204E-2</v>
      </c>
      <c r="H1015" s="5">
        <f t="shared" si="113"/>
        <v>1</v>
      </c>
      <c r="I1015" s="995">
        <f>VLOOKUP($D1015,Help2!$D$26:$T$37,5)</f>
        <v>0</v>
      </c>
      <c r="J1015" s="979">
        <f>VLOOKUP($D1015,Help2!$D$26:$T$37,6)</f>
        <v>0</v>
      </c>
      <c r="K1015" s="979">
        <f>VLOOKUP($D1015,Help2!$D$26:$T$37,7)</f>
        <v>0</v>
      </c>
      <c r="L1015" s="979">
        <f>VLOOKUP($D1015,Help2!$D$26:$T$37,8)</f>
        <v>0</v>
      </c>
      <c r="M1015" s="979">
        <f>VLOOKUP($D1015,Help2!$D$26:$T$37,9)</f>
        <v>0</v>
      </c>
      <c r="N1015" s="979">
        <f>VLOOKUP($D1015,Help2!$D$26:$T$37,10)</f>
        <v>0</v>
      </c>
      <c r="P1015" s="979">
        <f>VLOOKUP($D1015,Help2!$D$2:$T$25,3)</f>
        <v>706</v>
      </c>
      <c r="Q1015" s="979">
        <f t="shared" si="114"/>
        <v>744</v>
      </c>
      <c r="Y1015" s="979">
        <f>_xlfn.XLOOKUP($D1015,Help2_FC!$D:$D,Help2_FC!V:V)</f>
        <v>0</v>
      </c>
      <c r="Z1015" s="979">
        <f>_xlfn.XLOOKUP($D1015,Help2_FC!$D:$D,Help2_FC!W:W)</f>
        <v>0</v>
      </c>
      <c r="AA1015" s="979">
        <f>_xlfn.XLOOKUP($D1015,Help2_FC!$D:$D,Help2_FC!X:X)</f>
        <v>0</v>
      </c>
      <c r="AB1015" s="979">
        <f>_xlfn.XLOOKUP($D1015,Help2_FC!$D:$D,Help2_FC!Y:Y)</f>
        <v>0</v>
      </c>
      <c r="AC1015" s="979">
        <f>_xlfn.XLOOKUP($D1015,Help2_FC!$D:$D,Help2_FC!Z:Z)</f>
        <v>0</v>
      </c>
      <c r="AD1015" s="979">
        <f>_xlfn.XLOOKUP($D1015,Help2_FC!$D:$D,Help2_FC!AA:AA)</f>
        <v>0</v>
      </c>
      <c r="AE1015" s="979">
        <f>_xlfn.XLOOKUP($D1015,Help2_FC!$D:$D,Help2_FC!AB:AB)</f>
        <v>0</v>
      </c>
      <c r="AF1015" s="979">
        <f>_xlfn.XLOOKUP($D1015,Help2_FC!$D:$D,Help2_FC!AC:AC)</f>
        <v>0</v>
      </c>
      <c r="AG1015" s="979">
        <f>_xlfn.XLOOKUP($D1015,Help2_FC!$D:$D,Help2_FC!AD:AD)</f>
        <v>0</v>
      </c>
      <c r="AH1015" s="979">
        <f>_xlfn.XLOOKUP($D1015,Help2_FC!$D:$D,Help2_FC!AE:AE)</f>
        <v>0</v>
      </c>
      <c r="AI1015" s="979">
        <f>_xlfn.XLOOKUP($D1015,Help2_FC!$D:$D,Help2_FC!AF:AF)</f>
        <v>0</v>
      </c>
      <c r="AJ1015" s="979">
        <f>_xlfn.XLOOKUP($D1015,Help2_FC!$D:$D,Help2_FC!AG:AG)</f>
        <v>0</v>
      </c>
      <c r="AK1015" s="979">
        <f>_xlfn.XLOOKUP($D1015,Help2_FC!$D:$D,Help2_FC!AH:AH)</f>
        <v>0</v>
      </c>
      <c r="AL1015" s="979">
        <f>_xlfn.XLOOKUP($D1015,Help2_FC!$D:$D,Help2_FC!AI:AI)</f>
        <v>0</v>
      </c>
      <c r="AM1015" s="979">
        <f>_xlfn.XLOOKUP($D1015,Help2_FC!$D:$D,Help2_FC!AJ:AJ)</f>
        <v>0</v>
      </c>
      <c r="AN1015" s="979">
        <f>_xlfn.XLOOKUP($D1015,Help2_FC!$D:$D,Help2_FC!AK:AK)</f>
        <v>0</v>
      </c>
    </row>
    <row r="1016" spans="1:40" x14ac:dyDescent="0.2">
      <c r="A1016" s="1">
        <v>45940</v>
      </c>
      <c r="B1016">
        <f t="shared" si="110"/>
        <v>10</v>
      </c>
      <c r="C1016">
        <f t="shared" si="111"/>
        <v>2025</v>
      </c>
      <c r="D1016" s="872" t="str">
        <f t="shared" si="108"/>
        <v>10´2025</v>
      </c>
      <c r="F1016" s="2">
        <f t="shared" si="109"/>
        <v>24</v>
      </c>
      <c r="G1016" s="1483">
        <f t="shared" si="112"/>
        <v>3.39943342776204E-2</v>
      </c>
      <c r="H1016" s="5">
        <f t="shared" si="113"/>
        <v>1</v>
      </c>
      <c r="I1016" s="995">
        <f>VLOOKUP($D1016,Help2!$D$26:$T$37,5)</f>
        <v>0</v>
      </c>
      <c r="J1016" s="979">
        <f>VLOOKUP($D1016,Help2!$D$26:$T$37,6)</f>
        <v>0</v>
      </c>
      <c r="K1016" s="979">
        <f>VLOOKUP($D1016,Help2!$D$26:$T$37,7)</f>
        <v>0</v>
      </c>
      <c r="L1016" s="979">
        <f>VLOOKUP($D1016,Help2!$D$26:$T$37,8)</f>
        <v>0</v>
      </c>
      <c r="M1016" s="979">
        <f>VLOOKUP($D1016,Help2!$D$26:$T$37,9)</f>
        <v>0</v>
      </c>
      <c r="N1016" s="979">
        <f>VLOOKUP($D1016,Help2!$D$26:$T$37,10)</f>
        <v>0</v>
      </c>
      <c r="P1016" s="979">
        <f>VLOOKUP($D1016,Help2!$D$2:$T$25,3)</f>
        <v>706</v>
      </c>
      <c r="Q1016" s="979">
        <f t="shared" si="114"/>
        <v>744</v>
      </c>
      <c r="Y1016" s="979">
        <f>_xlfn.XLOOKUP($D1016,Help2_FC!$D:$D,Help2_FC!V:V)</f>
        <v>0</v>
      </c>
      <c r="Z1016" s="979">
        <f>_xlfn.XLOOKUP($D1016,Help2_FC!$D:$D,Help2_FC!W:W)</f>
        <v>0</v>
      </c>
      <c r="AA1016" s="979">
        <f>_xlfn.XLOOKUP($D1016,Help2_FC!$D:$D,Help2_FC!X:X)</f>
        <v>0</v>
      </c>
      <c r="AB1016" s="979">
        <f>_xlfn.XLOOKUP($D1016,Help2_FC!$D:$D,Help2_FC!Y:Y)</f>
        <v>0</v>
      </c>
      <c r="AC1016" s="979">
        <f>_xlfn.XLOOKUP($D1016,Help2_FC!$D:$D,Help2_FC!Z:Z)</f>
        <v>0</v>
      </c>
      <c r="AD1016" s="979">
        <f>_xlfn.XLOOKUP($D1016,Help2_FC!$D:$D,Help2_FC!AA:AA)</f>
        <v>0</v>
      </c>
      <c r="AE1016" s="979">
        <f>_xlfn.XLOOKUP($D1016,Help2_FC!$D:$D,Help2_FC!AB:AB)</f>
        <v>0</v>
      </c>
      <c r="AF1016" s="979">
        <f>_xlfn.XLOOKUP($D1016,Help2_FC!$D:$D,Help2_FC!AC:AC)</f>
        <v>0</v>
      </c>
      <c r="AG1016" s="979">
        <f>_xlfn.XLOOKUP($D1016,Help2_FC!$D:$D,Help2_FC!AD:AD)</f>
        <v>0</v>
      </c>
      <c r="AH1016" s="979">
        <f>_xlfn.XLOOKUP($D1016,Help2_FC!$D:$D,Help2_FC!AE:AE)</f>
        <v>0</v>
      </c>
      <c r="AI1016" s="979">
        <f>_xlfn.XLOOKUP($D1016,Help2_FC!$D:$D,Help2_FC!AF:AF)</f>
        <v>0</v>
      </c>
      <c r="AJ1016" s="979">
        <f>_xlfn.XLOOKUP($D1016,Help2_FC!$D:$D,Help2_FC!AG:AG)</f>
        <v>0</v>
      </c>
      <c r="AK1016" s="979">
        <f>_xlfn.XLOOKUP($D1016,Help2_FC!$D:$D,Help2_FC!AH:AH)</f>
        <v>0</v>
      </c>
      <c r="AL1016" s="979">
        <f>_xlfn.XLOOKUP($D1016,Help2_FC!$D:$D,Help2_FC!AI:AI)</f>
        <v>0</v>
      </c>
      <c r="AM1016" s="979">
        <f>_xlfn.XLOOKUP($D1016,Help2_FC!$D:$D,Help2_FC!AJ:AJ)</f>
        <v>0</v>
      </c>
      <c r="AN1016" s="979">
        <f>_xlfn.XLOOKUP($D1016,Help2_FC!$D:$D,Help2_FC!AK:AK)</f>
        <v>0</v>
      </c>
    </row>
    <row r="1017" spans="1:40" x14ac:dyDescent="0.2">
      <c r="A1017" s="1">
        <v>45941</v>
      </c>
      <c r="B1017">
        <f t="shared" si="110"/>
        <v>10</v>
      </c>
      <c r="C1017">
        <f t="shared" si="111"/>
        <v>2025</v>
      </c>
      <c r="D1017" s="872" t="str">
        <f t="shared" si="108"/>
        <v>10´2025</v>
      </c>
      <c r="F1017" s="2">
        <f t="shared" si="109"/>
        <v>24</v>
      </c>
      <c r="G1017" s="1483">
        <f t="shared" si="112"/>
        <v>3.39943342776204E-2</v>
      </c>
      <c r="H1017" s="5">
        <f t="shared" si="113"/>
        <v>1</v>
      </c>
      <c r="I1017" s="995">
        <f>VLOOKUP($D1017,Help2!$D$26:$T$37,5)</f>
        <v>0</v>
      </c>
      <c r="J1017" s="979">
        <f>VLOOKUP($D1017,Help2!$D$26:$T$37,6)</f>
        <v>0</v>
      </c>
      <c r="K1017" s="979">
        <f>VLOOKUP($D1017,Help2!$D$26:$T$37,7)</f>
        <v>0</v>
      </c>
      <c r="L1017" s="979">
        <f>VLOOKUP($D1017,Help2!$D$26:$T$37,8)</f>
        <v>0</v>
      </c>
      <c r="M1017" s="979">
        <f>VLOOKUP($D1017,Help2!$D$26:$T$37,9)</f>
        <v>0</v>
      </c>
      <c r="N1017" s="979">
        <f>VLOOKUP($D1017,Help2!$D$26:$T$37,10)</f>
        <v>0</v>
      </c>
      <c r="P1017" s="979">
        <f>VLOOKUP($D1017,Help2!$D$2:$T$25,3)</f>
        <v>706</v>
      </c>
      <c r="Q1017" s="979">
        <f t="shared" si="114"/>
        <v>744</v>
      </c>
      <c r="Y1017" s="979">
        <f>_xlfn.XLOOKUP($D1017,Help2_FC!$D:$D,Help2_FC!V:V)</f>
        <v>0</v>
      </c>
      <c r="Z1017" s="979">
        <f>_xlfn.XLOOKUP($D1017,Help2_FC!$D:$D,Help2_FC!W:W)</f>
        <v>0</v>
      </c>
      <c r="AA1017" s="979">
        <f>_xlfn.XLOOKUP($D1017,Help2_FC!$D:$D,Help2_FC!X:X)</f>
        <v>0</v>
      </c>
      <c r="AB1017" s="979">
        <f>_xlfn.XLOOKUP($D1017,Help2_FC!$D:$D,Help2_FC!Y:Y)</f>
        <v>0</v>
      </c>
      <c r="AC1017" s="979">
        <f>_xlfn.XLOOKUP($D1017,Help2_FC!$D:$D,Help2_FC!Z:Z)</f>
        <v>0</v>
      </c>
      <c r="AD1017" s="979">
        <f>_xlfn.XLOOKUP($D1017,Help2_FC!$D:$D,Help2_FC!AA:AA)</f>
        <v>0</v>
      </c>
      <c r="AE1017" s="979">
        <f>_xlfn.XLOOKUP($D1017,Help2_FC!$D:$D,Help2_FC!AB:AB)</f>
        <v>0</v>
      </c>
      <c r="AF1017" s="979">
        <f>_xlfn.XLOOKUP($D1017,Help2_FC!$D:$D,Help2_FC!AC:AC)</f>
        <v>0</v>
      </c>
      <c r="AG1017" s="979">
        <f>_xlfn.XLOOKUP($D1017,Help2_FC!$D:$D,Help2_FC!AD:AD)</f>
        <v>0</v>
      </c>
      <c r="AH1017" s="979">
        <f>_xlfn.XLOOKUP($D1017,Help2_FC!$D:$D,Help2_FC!AE:AE)</f>
        <v>0</v>
      </c>
      <c r="AI1017" s="979">
        <f>_xlfn.XLOOKUP($D1017,Help2_FC!$D:$D,Help2_FC!AF:AF)</f>
        <v>0</v>
      </c>
      <c r="AJ1017" s="979">
        <f>_xlfn.XLOOKUP($D1017,Help2_FC!$D:$D,Help2_FC!AG:AG)</f>
        <v>0</v>
      </c>
      <c r="AK1017" s="979">
        <f>_xlfn.XLOOKUP($D1017,Help2_FC!$D:$D,Help2_FC!AH:AH)</f>
        <v>0</v>
      </c>
      <c r="AL1017" s="979">
        <f>_xlfn.XLOOKUP($D1017,Help2_FC!$D:$D,Help2_FC!AI:AI)</f>
        <v>0</v>
      </c>
      <c r="AM1017" s="979">
        <f>_xlfn.XLOOKUP($D1017,Help2_FC!$D:$D,Help2_FC!AJ:AJ)</f>
        <v>0</v>
      </c>
      <c r="AN1017" s="979">
        <f>_xlfn.XLOOKUP($D1017,Help2_FC!$D:$D,Help2_FC!AK:AK)</f>
        <v>0</v>
      </c>
    </row>
    <row r="1018" spans="1:40" x14ac:dyDescent="0.2">
      <c r="A1018" s="1">
        <v>45942</v>
      </c>
      <c r="B1018">
        <f t="shared" si="110"/>
        <v>10</v>
      </c>
      <c r="C1018">
        <f t="shared" si="111"/>
        <v>2025</v>
      </c>
      <c r="D1018" s="872" t="str">
        <f t="shared" si="108"/>
        <v>10´2025</v>
      </c>
      <c r="F1018" s="2">
        <f t="shared" si="109"/>
        <v>24</v>
      </c>
      <c r="G1018" s="1483">
        <f t="shared" si="112"/>
        <v>3.39943342776204E-2</v>
      </c>
      <c r="H1018" s="5">
        <f t="shared" si="113"/>
        <v>1</v>
      </c>
      <c r="I1018" s="995">
        <f>VLOOKUP($D1018,Help2!$D$26:$T$37,5)</f>
        <v>0</v>
      </c>
      <c r="J1018" s="979">
        <f>VLOOKUP($D1018,Help2!$D$26:$T$37,6)</f>
        <v>0</v>
      </c>
      <c r="K1018" s="979">
        <f>VLOOKUP($D1018,Help2!$D$26:$T$37,7)</f>
        <v>0</v>
      </c>
      <c r="L1018" s="979">
        <f>VLOOKUP($D1018,Help2!$D$26:$T$37,8)</f>
        <v>0</v>
      </c>
      <c r="M1018" s="979">
        <f>VLOOKUP($D1018,Help2!$D$26:$T$37,9)</f>
        <v>0</v>
      </c>
      <c r="N1018" s="979">
        <f>VLOOKUP($D1018,Help2!$D$26:$T$37,10)</f>
        <v>0</v>
      </c>
      <c r="P1018" s="979">
        <f>VLOOKUP($D1018,Help2!$D$2:$T$25,3)</f>
        <v>706</v>
      </c>
      <c r="Q1018" s="979">
        <f t="shared" si="114"/>
        <v>744</v>
      </c>
      <c r="Y1018" s="979">
        <f>_xlfn.XLOOKUP($D1018,Help2_FC!$D:$D,Help2_FC!V:V)</f>
        <v>0</v>
      </c>
      <c r="Z1018" s="979">
        <f>_xlfn.XLOOKUP($D1018,Help2_FC!$D:$D,Help2_FC!W:W)</f>
        <v>0</v>
      </c>
      <c r="AA1018" s="979">
        <f>_xlfn.XLOOKUP($D1018,Help2_FC!$D:$D,Help2_FC!X:X)</f>
        <v>0</v>
      </c>
      <c r="AB1018" s="979">
        <f>_xlfn.XLOOKUP($D1018,Help2_FC!$D:$D,Help2_FC!Y:Y)</f>
        <v>0</v>
      </c>
      <c r="AC1018" s="979">
        <f>_xlfn.XLOOKUP($D1018,Help2_FC!$D:$D,Help2_FC!Z:Z)</f>
        <v>0</v>
      </c>
      <c r="AD1018" s="979">
        <f>_xlfn.XLOOKUP($D1018,Help2_FC!$D:$D,Help2_FC!AA:AA)</f>
        <v>0</v>
      </c>
      <c r="AE1018" s="979">
        <f>_xlfn.XLOOKUP($D1018,Help2_FC!$D:$D,Help2_FC!AB:AB)</f>
        <v>0</v>
      </c>
      <c r="AF1018" s="979">
        <f>_xlfn.XLOOKUP($D1018,Help2_FC!$D:$D,Help2_FC!AC:AC)</f>
        <v>0</v>
      </c>
      <c r="AG1018" s="979">
        <f>_xlfn.XLOOKUP($D1018,Help2_FC!$D:$D,Help2_FC!AD:AD)</f>
        <v>0</v>
      </c>
      <c r="AH1018" s="979">
        <f>_xlfn.XLOOKUP($D1018,Help2_FC!$D:$D,Help2_FC!AE:AE)</f>
        <v>0</v>
      </c>
      <c r="AI1018" s="979">
        <f>_xlfn.XLOOKUP($D1018,Help2_FC!$D:$D,Help2_FC!AF:AF)</f>
        <v>0</v>
      </c>
      <c r="AJ1018" s="979">
        <f>_xlfn.XLOOKUP($D1018,Help2_FC!$D:$D,Help2_FC!AG:AG)</f>
        <v>0</v>
      </c>
      <c r="AK1018" s="979">
        <f>_xlfn.XLOOKUP($D1018,Help2_FC!$D:$D,Help2_FC!AH:AH)</f>
        <v>0</v>
      </c>
      <c r="AL1018" s="979">
        <f>_xlfn.XLOOKUP($D1018,Help2_FC!$D:$D,Help2_FC!AI:AI)</f>
        <v>0</v>
      </c>
      <c r="AM1018" s="979">
        <f>_xlfn.XLOOKUP($D1018,Help2_FC!$D:$D,Help2_FC!AJ:AJ)</f>
        <v>0</v>
      </c>
      <c r="AN1018" s="979">
        <f>_xlfn.XLOOKUP($D1018,Help2_FC!$D:$D,Help2_FC!AK:AK)</f>
        <v>0</v>
      </c>
    </row>
    <row r="1019" spans="1:40" x14ac:dyDescent="0.2">
      <c r="A1019" s="1">
        <v>45943</v>
      </c>
      <c r="B1019">
        <f t="shared" si="110"/>
        <v>10</v>
      </c>
      <c r="C1019">
        <f t="shared" si="111"/>
        <v>2025</v>
      </c>
      <c r="D1019" s="872" t="str">
        <f t="shared" si="108"/>
        <v>10´2025</v>
      </c>
      <c r="F1019" s="2">
        <f t="shared" si="109"/>
        <v>24</v>
      </c>
      <c r="G1019" s="1483">
        <f t="shared" si="112"/>
        <v>3.39943342776204E-2</v>
      </c>
      <c r="H1019" s="5">
        <f t="shared" si="113"/>
        <v>1</v>
      </c>
      <c r="I1019" s="995">
        <f>VLOOKUP($D1019,Help2!$D$26:$T$37,5)</f>
        <v>0</v>
      </c>
      <c r="J1019" s="979">
        <f>VLOOKUP($D1019,Help2!$D$26:$T$37,6)</f>
        <v>0</v>
      </c>
      <c r="K1019" s="979">
        <f>VLOOKUP($D1019,Help2!$D$26:$T$37,7)</f>
        <v>0</v>
      </c>
      <c r="L1019" s="979">
        <f>VLOOKUP($D1019,Help2!$D$26:$T$37,8)</f>
        <v>0</v>
      </c>
      <c r="M1019" s="979">
        <f>VLOOKUP($D1019,Help2!$D$26:$T$37,9)</f>
        <v>0</v>
      </c>
      <c r="N1019" s="979">
        <f>VLOOKUP($D1019,Help2!$D$26:$T$37,10)</f>
        <v>0</v>
      </c>
      <c r="P1019" s="979">
        <f>VLOOKUP($D1019,Help2!$D$2:$T$25,3)</f>
        <v>706</v>
      </c>
      <c r="Q1019" s="979">
        <f t="shared" si="114"/>
        <v>744</v>
      </c>
      <c r="Y1019" s="979">
        <f>_xlfn.XLOOKUP($D1019,Help2_FC!$D:$D,Help2_FC!V:V)</f>
        <v>0</v>
      </c>
      <c r="Z1019" s="979">
        <f>_xlfn.XLOOKUP($D1019,Help2_FC!$D:$D,Help2_FC!W:W)</f>
        <v>0</v>
      </c>
      <c r="AA1019" s="979">
        <f>_xlfn.XLOOKUP($D1019,Help2_FC!$D:$D,Help2_FC!X:X)</f>
        <v>0</v>
      </c>
      <c r="AB1019" s="979">
        <f>_xlfn.XLOOKUP($D1019,Help2_FC!$D:$D,Help2_FC!Y:Y)</f>
        <v>0</v>
      </c>
      <c r="AC1019" s="979">
        <f>_xlfn.XLOOKUP($D1019,Help2_FC!$D:$D,Help2_FC!Z:Z)</f>
        <v>0</v>
      </c>
      <c r="AD1019" s="979">
        <f>_xlfn.XLOOKUP($D1019,Help2_FC!$D:$D,Help2_FC!AA:AA)</f>
        <v>0</v>
      </c>
      <c r="AE1019" s="979">
        <f>_xlfn.XLOOKUP($D1019,Help2_FC!$D:$D,Help2_FC!AB:AB)</f>
        <v>0</v>
      </c>
      <c r="AF1019" s="979">
        <f>_xlfn.XLOOKUP($D1019,Help2_FC!$D:$D,Help2_FC!AC:AC)</f>
        <v>0</v>
      </c>
      <c r="AG1019" s="979">
        <f>_xlfn.XLOOKUP($D1019,Help2_FC!$D:$D,Help2_FC!AD:AD)</f>
        <v>0</v>
      </c>
      <c r="AH1019" s="979">
        <f>_xlfn.XLOOKUP($D1019,Help2_FC!$D:$D,Help2_FC!AE:AE)</f>
        <v>0</v>
      </c>
      <c r="AI1019" s="979">
        <f>_xlfn.XLOOKUP($D1019,Help2_FC!$D:$D,Help2_FC!AF:AF)</f>
        <v>0</v>
      </c>
      <c r="AJ1019" s="979">
        <f>_xlfn.XLOOKUP($D1019,Help2_FC!$D:$D,Help2_FC!AG:AG)</f>
        <v>0</v>
      </c>
      <c r="AK1019" s="979">
        <f>_xlfn.XLOOKUP($D1019,Help2_FC!$D:$D,Help2_FC!AH:AH)</f>
        <v>0</v>
      </c>
      <c r="AL1019" s="979">
        <f>_xlfn.XLOOKUP($D1019,Help2_FC!$D:$D,Help2_FC!AI:AI)</f>
        <v>0</v>
      </c>
      <c r="AM1019" s="979">
        <f>_xlfn.XLOOKUP($D1019,Help2_FC!$D:$D,Help2_FC!AJ:AJ)</f>
        <v>0</v>
      </c>
      <c r="AN1019" s="979">
        <f>_xlfn.XLOOKUP($D1019,Help2_FC!$D:$D,Help2_FC!AK:AK)</f>
        <v>0</v>
      </c>
    </row>
    <row r="1020" spans="1:40" x14ac:dyDescent="0.2">
      <c r="A1020" s="1">
        <v>45944</v>
      </c>
      <c r="B1020">
        <f t="shared" si="110"/>
        <v>10</v>
      </c>
      <c r="C1020">
        <f t="shared" si="111"/>
        <v>2025</v>
      </c>
      <c r="D1020" s="872" t="str">
        <f t="shared" si="108"/>
        <v>10´2025</v>
      </c>
      <c r="F1020" s="2">
        <f t="shared" si="109"/>
        <v>24</v>
      </c>
      <c r="G1020" s="1483">
        <f t="shared" si="112"/>
        <v>3.39943342776204E-2</v>
      </c>
      <c r="H1020" s="5">
        <f t="shared" si="113"/>
        <v>1</v>
      </c>
      <c r="I1020" s="995">
        <f>VLOOKUP($D1020,Help2!$D$26:$T$37,5)</f>
        <v>0</v>
      </c>
      <c r="J1020" s="979">
        <f>VLOOKUP($D1020,Help2!$D$26:$T$37,6)</f>
        <v>0</v>
      </c>
      <c r="K1020" s="979">
        <f>VLOOKUP($D1020,Help2!$D$26:$T$37,7)</f>
        <v>0</v>
      </c>
      <c r="L1020" s="979">
        <f>VLOOKUP($D1020,Help2!$D$26:$T$37,8)</f>
        <v>0</v>
      </c>
      <c r="M1020" s="979">
        <f>VLOOKUP($D1020,Help2!$D$26:$T$37,9)</f>
        <v>0</v>
      </c>
      <c r="N1020" s="979">
        <f>VLOOKUP($D1020,Help2!$D$26:$T$37,10)</f>
        <v>0</v>
      </c>
      <c r="P1020" s="979">
        <f>VLOOKUP($D1020,Help2!$D$2:$T$25,3)</f>
        <v>706</v>
      </c>
      <c r="Q1020" s="979">
        <f t="shared" si="114"/>
        <v>744</v>
      </c>
      <c r="Y1020" s="979">
        <f>_xlfn.XLOOKUP($D1020,Help2_FC!$D:$D,Help2_FC!V:V)</f>
        <v>0</v>
      </c>
      <c r="Z1020" s="979">
        <f>_xlfn.XLOOKUP($D1020,Help2_FC!$D:$D,Help2_FC!W:W)</f>
        <v>0</v>
      </c>
      <c r="AA1020" s="979">
        <f>_xlfn.XLOOKUP($D1020,Help2_FC!$D:$D,Help2_FC!X:X)</f>
        <v>0</v>
      </c>
      <c r="AB1020" s="979">
        <f>_xlfn.XLOOKUP($D1020,Help2_FC!$D:$D,Help2_FC!Y:Y)</f>
        <v>0</v>
      </c>
      <c r="AC1020" s="979">
        <f>_xlfn.XLOOKUP($D1020,Help2_FC!$D:$D,Help2_FC!Z:Z)</f>
        <v>0</v>
      </c>
      <c r="AD1020" s="979">
        <f>_xlfn.XLOOKUP($D1020,Help2_FC!$D:$D,Help2_FC!AA:AA)</f>
        <v>0</v>
      </c>
      <c r="AE1020" s="979">
        <f>_xlfn.XLOOKUP($D1020,Help2_FC!$D:$D,Help2_FC!AB:AB)</f>
        <v>0</v>
      </c>
      <c r="AF1020" s="979">
        <f>_xlfn.XLOOKUP($D1020,Help2_FC!$D:$D,Help2_FC!AC:AC)</f>
        <v>0</v>
      </c>
      <c r="AG1020" s="979">
        <f>_xlfn.XLOOKUP($D1020,Help2_FC!$D:$D,Help2_FC!AD:AD)</f>
        <v>0</v>
      </c>
      <c r="AH1020" s="979">
        <f>_xlfn.XLOOKUP($D1020,Help2_FC!$D:$D,Help2_FC!AE:AE)</f>
        <v>0</v>
      </c>
      <c r="AI1020" s="979">
        <f>_xlfn.XLOOKUP($D1020,Help2_FC!$D:$D,Help2_FC!AF:AF)</f>
        <v>0</v>
      </c>
      <c r="AJ1020" s="979">
        <f>_xlfn.XLOOKUP($D1020,Help2_FC!$D:$D,Help2_FC!AG:AG)</f>
        <v>0</v>
      </c>
      <c r="AK1020" s="979">
        <f>_xlfn.XLOOKUP($D1020,Help2_FC!$D:$D,Help2_FC!AH:AH)</f>
        <v>0</v>
      </c>
      <c r="AL1020" s="979">
        <f>_xlfn.XLOOKUP($D1020,Help2_FC!$D:$D,Help2_FC!AI:AI)</f>
        <v>0</v>
      </c>
      <c r="AM1020" s="979">
        <f>_xlfn.XLOOKUP($D1020,Help2_FC!$D:$D,Help2_FC!AJ:AJ)</f>
        <v>0</v>
      </c>
      <c r="AN1020" s="979">
        <f>_xlfn.XLOOKUP($D1020,Help2_FC!$D:$D,Help2_FC!AK:AK)</f>
        <v>0</v>
      </c>
    </row>
    <row r="1021" spans="1:40" x14ac:dyDescent="0.2">
      <c r="A1021" s="1">
        <v>45945</v>
      </c>
      <c r="B1021">
        <f t="shared" si="110"/>
        <v>10</v>
      </c>
      <c r="C1021">
        <f t="shared" si="111"/>
        <v>2025</v>
      </c>
      <c r="D1021" s="872" t="str">
        <f t="shared" si="108"/>
        <v>10´2025</v>
      </c>
      <c r="F1021" s="2">
        <f t="shared" si="109"/>
        <v>24</v>
      </c>
      <c r="G1021" s="1483">
        <f t="shared" si="112"/>
        <v>3.39943342776204E-2</v>
      </c>
      <c r="H1021" s="5">
        <f t="shared" si="113"/>
        <v>1</v>
      </c>
      <c r="I1021" s="995">
        <f>VLOOKUP($D1021,Help2!$D$26:$T$37,5)</f>
        <v>0</v>
      </c>
      <c r="J1021" s="979">
        <f>VLOOKUP($D1021,Help2!$D$26:$T$37,6)</f>
        <v>0</v>
      </c>
      <c r="K1021" s="979">
        <f>VLOOKUP($D1021,Help2!$D$26:$T$37,7)</f>
        <v>0</v>
      </c>
      <c r="L1021" s="979">
        <f>VLOOKUP($D1021,Help2!$D$26:$T$37,8)</f>
        <v>0</v>
      </c>
      <c r="M1021" s="979">
        <f>VLOOKUP($D1021,Help2!$D$26:$T$37,9)</f>
        <v>0</v>
      </c>
      <c r="N1021" s="979">
        <f>VLOOKUP($D1021,Help2!$D$26:$T$37,10)</f>
        <v>0</v>
      </c>
      <c r="P1021" s="979">
        <f>VLOOKUP($D1021,Help2!$D$2:$T$25,3)</f>
        <v>706</v>
      </c>
      <c r="Q1021" s="979">
        <f t="shared" si="114"/>
        <v>744</v>
      </c>
      <c r="Y1021" s="979">
        <f>_xlfn.XLOOKUP($D1021,Help2_FC!$D:$D,Help2_FC!V:V)</f>
        <v>0</v>
      </c>
      <c r="Z1021" s="979">
        <f>_xlfn.XLOOKUP($D1021,Help2_FC!$D:$D,Help2_FC!W:W)</f>
        <v>0</v>
      </c>
      <c r="AA1021" s="979">
        <f>_xlfn.XLOOKUP($D1021,Help2_FC!$D:$D,Help2_FC!X:X)</f>
        <v>0</v>
      </c>
      <c r="AB1021" s="979">
        <f>_xlfn.XLOOKUP($D1021,Help2_FC!$D:$D,Help2_FC!Y:Y)</f>
        <v>0</v>
      </c>
      <c r="AC1021" s="979">
        <f>_xlfn.XLOOKUP($D1021,Help2_FC!$D:$D,Help2_FC!Z:Z)</f>
        <v>0</v>
      </c>
      <c r="AD1021" s="979">
        <f>_xlfn.XLOOKUP($D1021,Help2_FC!$D:$D,Help2_FC!AA:AA)</f>
        <v>0</v>
      </c>
      <c r="AE1021" s="979">
        <f>_xlfn.XLOOKUP($D1021,Help2_FC!$D:$D,Help2_FC!AB:AB)</f>
        <v>0</v>
      </c>
      <c r="AF1021" s="979">
        <f>_xlfn.XLOOKUP($D1021,Help2_FC!$D:$D,Help2_FC!AC:AC)</f>
        <v>0</v>
      </c>
      <c r="AG1021" s="979">
        <f>_xlfn.XLOOKUP($D1021,Help2_FC!$D:$D,Help2_FC!AD:AD)</f>
        <v>0</v>
      </c>
      <c r="AH1021" s="979">
        <f>_xlfn.XLOOKUP($D1021,Help2_FC!$D:$D,Help2_FC!AE:AE)</f>
        <v>0</v>
      </c>
      <c r="AI1021" s="979">
        <f>_xlfn.XLOOKUP($D1021,Help2_FC!$D:$D,Help2_FC!AF:AF)</f>
        <v>0</v>
      </c>
      <c r="AJ1021" s="979">
        <f>_xlfn.XLOOKUP($D1021,Help2_FC!$D:$D,Help2_FC!AG:AG)</f>
        <v>0</v>
      </c>
      <c r="AK1021" s="979">
        <f>_xlfn.XLOOKUP($D1021,Help2_FC!$D:$D,Help2_FC!AH:AH)</f>
        <v>0</v>
      </c>
      <c r="AL1021" s="979">
        <f>_xlfn.XLOOKUP($D1021,Help2_FC!$D:$D,Help2_FC!AI:AI)</f>
        <v>0</v>
      </c>
      <c r="AM1021" s="979">
        <f>_xlfn.XLOOKUP($D1021,Help2_FC!$D:$D,Help2_FC!AJ:AJ)</f>
        <v>0</v>
      </c>
      <c r="AN1021" s="979">
        <f>_xlfn.XLOOKUP($D1021,Help2_FC!$D:$D,Help2_FC!AK:AK)</f>
        <v>0</v>
      </c>
    </row>
    <row r="1022" spans="1:40" x14ac:dyDescent="0.2">
      <c r="A1022" s="1">
        <v>45946</v>
      </c>
      <c r="B1022">
        <f t="shared" si="110"/>
        <v>10</v>
      </c>
      <c r="C1022">
        <f t="shared" si="111"/>
        <v>2025</v>
      </c>
      <c r="D1022" s="872" t="str">
        <f t="shared" si="108"/>
        <v>10´2025</v>
      </c>
      <c r="F1022" s="2">
        <f t="shared" si="109"/>
        <v>24</v>
      </c>
      <c r="G1022" s="1483">
        <f t="shared" si="112"/>
        <v>3.39943342776204E-2</v>
      </c>
      <c r="H1022" s="5">
        <f t="shared" si="113"/>
        <v>1</v>
      </c>
      <c r="I1022" s="995">
        <f>VLOOKUP($D1022,Help2!$D$26:$T$37,5)</f>
        <v>0</v>
      </c>
      <c r="J1022" s="979">
        <f>VLOOKUP($D1022,Help2!$D$26:$T$37,6)</f>
        <v>0</v>
      </c>
      <c r="K1022" s="979">
        <f>VLOOKUP($D1022,Help2!$D$26:$T$37,7)</f>
        <v>0</v>
      </c>
      <c r="L1022" s="979">
        <f>VLOOKUP($D1022,Help2!$D$26:$T$37,8)</f>
        <v>0</v>
      </c>
      <c r="M1022" s="979">
        <f>VLOOKUP($D1022,Help2!$D$26:$T$37,9)</f>
        <v>0</v>
      </c>
      <c r="N1022" s="979">
        <f>VLOOKUP($D1022,Help2!$D$26:$T$37,10)</f>
        <v>0</v>
      </c>
      <c r="P1022" s="979">
        <f>VLOOKUP($D1022,Help2!$D$2:$T$25,3)</f>
        <v>706</v>
      </c>
      <c r="Q1022" s="979">
        <f t="shared" si="114"/>
        <v>744</v>
      </c>
      <c r="Y1022" s="979">
        <f>_xlfn.XLOOKUP($D1022,Help2_FC!$D:$D,Help2_FC!V:V)</f>
        <v>0</v>
      </c>
      <c r="Z1022" s="979">
        <f>_xlfn.XLOOKUP($D1022,Help2_FC!$D:$D,Help2_FC!W:W)</f>
        <v>0</v>
      </c>
      <c r="AA1022" s="979">
        <f>_xlfn.XLOOKUP($D1022,Help2_FC!$D:$D,Help2_FC!X:X)</f>
        <v>0</v>
      </c>
      <c r="AB1022" s="979">
        <f>_xlfn.XLOOKUP($D1022,Help2_FC!$D:$D,Help2_FC!Y:Y)</f>
        <v>0</v>
      </c>
      <c r="AC1022" s="979">
        <f>_xlfn.XLOOKUP($D1022,Help2_FC!$D:$D,Help2_FC!Z:Z)</f>
        <v>0</v>
      </c>
      <c r="AD1022" s="979">
        <f>_xlfn.XLOOKUP($D1022,Help2_FC!$D:$D,Help2_FC!AA:AA)</f>
        <v>0</v>
      </c>
      <c r="AE1022" s="979">
        <f>_xlfn.XLOOKUP($D1022,Help2_FC!$D:$D,Help2_FC!AB:AB)</f>
        <v>0</v>
      </c>
      <c r="AF1022" s="979">
        <f>_xlfn.XLOOKUP($D1022,Help2_FC!$D:$D,Help2_FC!AC:AC)</f>
        <v>0</v>
      </c>
      <c r="AG1022" s="979">
        <f>_xlfn.XLOOKUP($D1022,Help2_FC!$D:$D,Help2_FC!AD:AD)</f>
        <v>0</v>
      </c>
      <c r="AH1022" s="979">
        <f>_xlfn.XLOOKUP($D1022,Help2_FC!$D:$D,Help2_FC!AE:AE)</f>
        <v>0</v>
      </c>
      <c r="AI1022" s="979">
        <f>_xlfn.XLOOKUP($D1022,Help2_FC!$D:$D,Help2_FC!AF:AF)</f>
        <v>0</v>
      </c>
      <c r="AJ1022" s="979">
        <f>_xlfn.XLOOKUP($D1022,Help2_FC!$D:$D,Help2_FC!AG:AG)</f>
        <v>0</v>
      </c>
      <c r="AK1022" s="979">
        <f>_xlfn.XLOOKUP($D1022,Help2_FC!$D:$D,Help2_FC!AH:AH)</f>
        <v>0</v>
      </c>
      <c r="AL1022" s="979">
        <f>_xlfn.XLOOKUP($D1022,Help2_FC!$D:$D,Help2_FC!AI:AI)</f>
        <v>0</v>
      </c>
      <c r="AM1022" s="979">
        <f>_xlfn.XLOOKUP($D1022,Help2_FC!$D:$D,Help2_FC!AJ:AJ)</f>
        <v>0</v>
      </c>
      <c r="AN1022" s="979">
        <f>_xlfn.XLOOKUP($D1022,Help2_FC!$D:$D,Help2_FC!AK:AK)</f>
        <v>0</v>
      </c>
    </row>
    <row r="1023" spans="1:40" x14ac:dyDescent="0.2">
      <c r="A1023" s="1">
        <v>45947</v>
      </c>
      <c r="B1023">
        <f t="shared" si="110"/>
        <v>10</v>
      </c>
      <c r="C1023">
        <f t="shared" si="111"/>
        <v>2025</v>
      </c>
      <c r="D1023" s="872" t="str">
        <f t="shared" si="108"/>
        <v>10´2025</v>
      </c>
      <c r="F1023" s="2">
        <f t="shared" si="109"/>
        <v>24</v>
      </c>
      <c r="G1023" s="1483">
        <f t="shared" si="112"/>
        <v>3.39943342776204E-2</v>
      </c>
      <c r="H1023" s="5">
        <f t="shared" si="113"/>
        <v>1</v>
      </c>
      <c r="I1023" s="995">
        <f>VLOOKUP($D1023,Help2!$D$26:$T$37,5)</f>
        <v>0</v>
      </c>
      <c r="J1023" s="979">
        <f>VLOOKUP($D1023,Help2!$D$26:$T$37,6)</f>
        <v>0</v>
      </c>
      <c r="K1023" s="979">
        <f>VLOOKUP($D1023,Help2!$D$26:$T$37,7)</f>
        <v>0</v>
      </c>
      <c r="L1023" s="979">
        <f>VLOOKUP($D1023,Help2!$D$26:$T$37,8)</f>
        <v>0</v>
      </c>
      <c r="M1023" s="979">
        <f>VLOOKUP($D1023,Help2!$D$26:$T$37,9)</f>
        <v>0</v>
      </c>
      <c r="N1023" s="979">
        <f>VLOOKUP($D1023,Help2!$D$26:$T$37,10)</f>
        <v>0</v>
      </c>
      <c r="P1023" s="979">
        <f>VLOOKUP($D1023,Help2!$D$2:$T$25,3)</f>
        <v>706</v>
      </c>
      <c r="Q1023" s="979">
        <f t="shared" si="114"/>
        <v>744</v>
      </c>
      <c r="Y1023" s="979">
        <f>_xlfn.XLOOKUP($D1023,Help2_FC!$D:$D,Help2_FC!V:V)</f>
        <v>0</v>
      </c>
      <c r="Z1023" s="979">
        <f>_xlfn.XLOOKUP($D1023,Help2_FC!$D:$D,Help2_FC!W:W)</f>
        <v>0</v>
      </c>
      <c r="AA1023" s="979">
        <f>_xlfn.XLOOKUP($D1023,Help2_FC!$D:$D,Help2_FC!X:X)</f>
        <v>0</v>
      </c>
      <c r="AB1023" s="979">
        <f>_xlfn.XLOOKUP($D1023,Help2_FC!$D:$D,Help2_FC!Y:Y)</f>
        <v>0</v>
      </c>
      <c r="AC1023" s="979">
        <f>_xlfn.XLOOKUP($D1023,Help2_FC!$D:$D,Help2_FC!Z:Z)</f>
        <v>0</v>
      </c>
      <c r="AD1023" s="979">
        <f>_xlfn.XLOOKUP($D1023,Help2_FC!$D:$D,Help2_FC!AA:AA)</f>
        <v>0</v>
      </c>
      <c r="AE1023" s="979">
        <f>_xlfn.XLOOKUP($D1023,Help2_FC!$D:$D,Help2_FC!AB:AB)</f>
        <v>0</v>
      </c>
      <c r="AF1023" s="979">
        <f>_xlfn.XLOOKUP($D1023,Help2_FC!$D:$D,Help2_FC!AC:AC)</f>
        <v>0</v>
      </c>
      <c r="AG1023" s="979">
        <f>_xlfn.XLOOKUP($D1023,Help2_FC!$D:$D,Help2_FC!AD:AD)</f>
        <v>0</v>
      </c>
      <c r="AH1023" s="979">
        <f>_xlfn.XLOOKUP($D1023,Help2_FC!$D:$D,Help2_FC!AE:AE)</f>
        <v>0</v>
      </c>
      <c r="AI1023" s="979">
        <f>_xlfn.XLOOKUP($D1023,Help2_FC!$D:$D,Help2_FC!AF:AF)</f>
        <v>0</v>
      </c>
      <c r="AJ1023" s="979">
        <f>_xlfn.XLOOKUP($D1023,Help2_FC!$D:$D,Help2_FC!AG:AG)</f>
        <v>0</v>
      </c>
      <c r="AK1023" s="979">
        <f>_xlfn.XLOOKUP($D1023,Help2_FC!$D:$D,Help2_FC!AH:AH)</f>
        <v>0</v>
      </c>
      <c r="AL1023" s="979">
        <f>_xlfn.XLOOKUP($D1023,Help2_FC!$D:$D,Help2_FC!AI:AI)</f>
        <v>0</v>
      </c>
      <c r="AM1023" s="979">
        <f>_xlfn.XLOOKUP($D1023,Help2_FC!$D:$D,Help2_FC!AJ:AJ)</f>
        <v>0</v>
      </c>
      <c r="AN1023" s="979">
        <f>_xlfn.XLOOKUP($D1023,Help2_FC!$D:$D,Help2_FC!AK:AK)</f>
        <v>0</v>
      </c>
    </row>
    <row r="1024" spans="1:40" x14ac:dyDescent="0.2">
      <c r="A1024" s="1">
        <v>45948</v>
      </c>
      <c r="B1024">
        <f t="shared" si="110"/>
        <v>10</v>
      </c>
      <c r="C1024">
        <f t="shared" si="111"/>
        <v>2025</v>
      </c>
      <c r="D1024" s="872" t="str">
        <f t="shared" si="108"/>
        <v>10´2025</v>
      </c>
      <c r="F1024" s="2">
        <f t="shared" si="109"/>
        <v>24</v>
      </c>
      <c r="G1024" s="1483">
        <f t="shared" si="112"/>
        <v>3.39943342776204E-2</v>
      </c>
      <c r="H1024" s="5">
        <f t="shared" si="113"/>
        <v>1</v>
      </c>
      <c r="I1024" s="995">
        <f>VLOOKUP($D1024,Help2!$D$26:$T$37,5)</f>
        <v>0</v>
      </c>
      <c r="J1024" s="979">
        <f>VLOOKUP($D1024,Help2!$D$26:$T$37,6)</f>
        <v>0</v>
      </c>
      <c r="K1024" s="979">
        <f>VLOOKUP($D1024,Help2!$D$26:$T$37,7)</f>
        <v>0</v>
      </c>
      <c r="L1024" s="979">
        <f>VLOOKUP($D1024,Help2!$D$26:$T$37,8)</f>
        <v>0</v>
      </c>
      <c r="M1024" s="979">
        <f>VLOOKUP($D1024,Help2!$D$26:$T$37,9)</f>
        <v>0</v>
      </c>
      <c r="N1024" s="979">
        <f>VLOOKUP($D1024,Help2!$D$26:$T$37,10)</f>
        <v>0</v>
      </c>
      <c r="P1024" s="979">
        <f>VLOOKUP($D1024,Help2!$D$2:$T$25,3)</f>
        <v>706</v>
      </c>
      <c r="Q1024" s="979">
        <f t="shared" si="114"/>
        <v>744</v>
      </c>
      <c r="Y1024" s="979">
        <f>_xlfn.XLOOKUP($D1024,Help2_FC!$D:$D,Help2_FC!V:V)</f>
        <v>0</v>
      </c>
      <c r="Z1024" s="979">
        <f>_xlfn.XLOOKUP($D1024,Help2_FC!$D:$D,Help2_FC!W:W)</f>
        <v>0</v>
      </c>
      <c r="AA1024" s="979">
        <f>_xlfn.XLOOKUP($D1024,Help2_FC!$D:$D,Help2_FC!X:X)</f>
        <v>0</v>
      </c>
      <c r="AB1024" s="979">
        <f>_xlfn.XLOOKUP($D1024,Help2_FC!$D:$D,Help2_FC!Y:Y)</f>
        <v>0</v>
      </c>
      <c r="AC1024" s="979">
        <f>_xlfn.XLOOKUP($D1024,Help2_FC!$D:$D,Help2_FC!Z:Z)</f>
        <v>0</v>
      </c>
      <c r="AD1024" s="979">
        <f>_xlfn.XLOOKUP($D1024,Help2_FC!$D:$D,Help2_FC!AA:AA)</f>
        <v>0</v>
      </c>
      <c r="AE1024" s="979">
        <f>_xlfn.XLOOKUP($D1024,Help2_FC!$D:$D,Help2_FC!AB:AB)</f>
        <v>0</v>
      </c>
      <c r="AF1024" s="979">
        <f>_xlfn.XLOOKUP($D1024,Help2_FC!$D:$D,Help2_FC!AC:AC)</f>
        <v>0</v>
      </c>
      <c r="AG1024" s="979">
        <f>_xlfn.XLOOKUP($D1024,Help2_FC!$D:$D,Help2_FC!AD:AD)</f>
        <v>0</v>
      </c>
      <c r="AH1024" s="979">
        <f>_xlfn.XLOOKUP($D1024,Help2_FC!$D:$D,Help2_FC!AE:AE)</f>
        <v>0</v>
      </c>
      <c r="AI1024" s="979">
        <f>_xlfn.XLOOKUP($D1024,Help2_FC!$D:$D,Help2_FC!AF:AF)</f>
        <v>0</v>
      </c>
      <c r="AJ1024" s="979">
        <f>_xlfn.XLOOKUP($D1024,Help2_FC!$D:$D,Help2_FC!AG:AG)</f>
        <v>0</v>
      </c>
      <c r="AK1024" s="979">
        <f>_xlfn.XLOOKUP($D1024,Help2_FC!$D:$D,Help2_FC!AH:AH)</f>
        <v>0</v>
      </c>
      <c r="AL1024" s="979">
        <f>_xlfn.XLOOKUP($D1024,Help2_FC!$D:$D,Help2_FC!AI:AI)</f>
        <v>0</v>
      </c>
      <c r="AM1024" s="979">
        <f>_xlfn.XLOOKUP($D1024,Help2_FC!$D:$D,Help2_FC!AJ:AJ)</f>
        <v>0</v>
      </c>
      <c r="AN1024" s="979">
        <f>_xlfn.XLOOKUP($D1024,Help2_FC!$D:$D,Help2_FC!AK:AK)</f>
        <v>0</v>
      </c>
    </row>
    <row r="1025" spans="1:40" x14ac:dyDescent="0.2">
      <c r="A1025" s="1">
        <v>45949</v>
      </c>
      <c r="B1025">
        <f t="shared" si="110"/>
        <v>10</v>
      </c>
      <c r="C1025">
        <f t="shared" si="111"/>
        <v>2025</v>
      </c>
      <c r="D1025" s="872" t="str">
        <f t="shared" si="108"/>
        <v>10´2025</v>
      </c>
      <c r="F1025" s="2">
        <f t="shared" si="109"/>
        <v>24</v>
      </c>
      <c r="G1025" s="1483">
        <f t="shared" si="112"/>
        <v>3.39943342776204E-2</v>
      </c>
      <c r="H1025" s="5">
        <f t="shared" si="113"/>
        <v>1</v>
      </c>
      <c r="I1025" s="995">
        <f>VLOOKUP($D1025,Help2!$D$26:$T$37,5)</f>
        <v>0</v>
      </c>
      <c r="J1025" s="979">
        <f>VLOOKUP($D1025,Help2!$D$26:$T$37,6)</f>
        <v>0</v>
      </c>
      <c r="K1025" s="979">
        <f>VLOOKUP($D1025,Help2!$D$26:$T$37,7)</f>
        <v>0</v>
      </c>
      <c r="L1025" s="979">
        <f>VLOOKUP($D1025,Help2!$D$26:$T$37,8)</f>
        <v>0</v>
      </c>
      <c r="M1025" s="979">
        <f>VLOOKUP($D1025,Help2!$D$26:$T$37,9)</f>
        <v>0</v>
      </c>
      <c r="N1025" s="979">
        <f>VLOOKUP($D1025,Help2!$D$26:$T$37,10)</f>
        <v>0</v>
      </c>
      <c r="P1025" s="979">
        <f>VLOOKUP($D1025,Help2!$D$2:$T$25,3)</f>
        <v>706</v>
      </c>
      <c r="Q1025" s="979">
        <f t="shared" si="114"/>
        <v>744</v>
      </c>
      <c r="Y1025" s="979">
        <f>_xlfn.XLOOKUP($D1025,Help2_FC!$D:$D,Help2_FC!V:V)</f>
        <v>0</v>
      </c>
      <c r="Z1025" s="979">
        <f>_xlfn.XLOOKUP($D1025,Help2_FC!$D:$D,Help2_FC!W:W)</f>
        <v>0</v>
      </c>
      <c r="AA1025" s="979">
        <f>_xlfn.XLOOKUP($D1025,Help2_FC!$D:$D,Help2_FC!X:X)</f>
        <v>0</v>
      </c>
      <c r="AB1025" s="979">
        <f>_xlfn.XLOOKUP($D1025,Help2_FC!$D:$D,Help2_FC!Y:Y)</f>
        <v>0</v>
      </c>
      <c r="AC1025" s="979">
        <f>_xlfn.XLOOKUP($D1025,Help2_FC!$D:$D,Help2_FC!Z:Z)</f>
        <v>0</v>
      </c>
      <c r="AD1025" s="979">
        <f>_xlfn.XLOOKUP($D1025,Help2_FC!$D:$D,Help2_FC!AA:AA)</f>
        <v>0</v>
      </c>
      <c r="AE1025" s="979">
        <f>_xlfn.XLOOKUP($D1025,Help2_FC!$D:$D,Help2_FC!AB:AB)</f>
        <v>0</v>
      </c>
      <c r="AF1025" s="979">
        <f>_xlfn.XLOOKUP($D1025,Help2_FC!$D:$D,Help2_FC!AC:AC)</f>
        <v>0</v>
      </c>
      <c r="AG1025" s="979">
        <f>_xlfn.XLOOKUP($D1025,Help2_FC!$D:$D,Help2_FC!AD:AD)</f>
        <v>0</v>
      </c>
      <c r="AH1025" s="979">
        <f>_xlfn.XLOOKUP($D1025,Help2_FC!$D:$D,Help2_FC!AE:AE)</f>
        <v>0</v>
      </c>
      <c r="AI1025" s="979">
        <f>_xlfn.XLOOKUP($D1025,Help2_FC!$D:$D,Help2_FC!AF:AF)</f>
        <v>0</v>
      </c>
      <c r="AJ1025" s="979">
        <f>_xlfn.XLOOKUP($D1025,Help2_FC!$D:$D,Help2_FC!AG:AG)</f>
        <v>0</v>
      </c>
      <c r="AK1025" s="979">
        <f>_xlfn.XLOOKUP($D1025,Help2_FC!$D:$D,Help2_FC!AH:AH)</f>
        <v>0</v>
      </c>
      <c r="AL1025" s="979">
        <f>_xlfn.XLOOKUP($D1025,Help2_FC!$D:$D,Help2_FC!AI:AI)</f>
        <v>0</v>
      </c>
      <c r="AM1025" s="979">
        <f>_xlfn.XLOOKUP($D1025,Help2_FC!$D:$D,Help2_FC!AJ:AJ)</f>
        <v>0</v>
      </c>
      <c r="AN1025" s="979">
        <f>_xlfn.XLOOKUP($D1025,Help2_FC!$D:$D,Help2_FC!AK:AK)</f>
        <v>0</v>
      </c>
    </row>
    <row r="1026" spans="1:40" x14ac:dyDescent="0.2">
      <c r="A1026" s="1">
        <v>45950</v>
      </c>
      <c r="B1026">
        <f t="shared" si="110"/>
        <v>10</v>
      </c>
      <c r="C1026">
        <f t="shared" si="111"/>
        <v>2025</v>
      </c>
      <c r="D1026" s="872" t="str">
        <f t="shared" si="108"/>
        <v>10´2025</v>
      </c>
      <c r="F1026" s="2">
        <f t="shared" si="109"/>
        <v>24</v>
      </c>
      <c r="G1026" s="1483">
        <f t="shared" si="112"/>
        <v>3.39943342776204E-2</v>
      </c>
      <c r="H1026" s="5">
        <f t="shared" si="113"/>
        <v>1</v>
      </c>
      <c r="I1026" s="995">
        <f>VLOOKUP($D1026,Help2!$D$26:$T$37,5)</f>
        <v>0</v>
      </c>
      <c r="J1026" s="979">
        <f>VLOOKUP($D1026,Help2!$D$26:$T$37,6)</f>
        <v>0</v>
      </c>
      <c r="K1026" s="979">
        <f>VLOOKUP($D1026,Help2!$D$26:$T$37,7)</f>
        <v>0</v>
      </c>
      <c r="L1026" s="979">
        <f>VLOOKUP($D1026,Help2!$D$26:$T$37,8)</f>
        <v>0</v>
      </c>
      <c r="M1026" s="979">
        <f>VLOOKUP($D1026,Help2!$D$26:$T$37,9)</f>
        <v>0</v>
      </c>
      <c r="N1026" s="979">
        <f>VLOOKUP($D1026,Help2!$D$26:$T$37,10)</f>
        <v>0</v>
      </c>
      <c r="P1026" s="979">
        <f>VLOOKUP($D1026,Help2!$D$2:$T$25,3)</f>
        <v>706</v>
      </c>
      <c r="Q1026" s="979">
        <f t="shared" si="114"/>
        <v>744</v>
      </c>
      <c r="Y1026" s="979">
        <f>_xlfn.XLOOKUP($D1026,Help2_FC!$D:$D,Help2_FC!V:V)</f>
        <v>0</v>
      </c>
      <c r="Z1026" s="979">
        <f>_xlfn.XLOOKUP($D1026,Help2_FC!$D:$D,Help2_FC!W:W)</f>
        <v>0</v>
      </c>
      <c r="AA1026" s="979">
        <f>_xlfn.XLOOKUP($D1026,Help2_FC!$D:$D,Help2_FC!X:X)</f>
        <v>0</v>
      </c>
      <c r="AB1026" s="979">
        <f>_xlfn.XLOOKUP($D1026,Help2_FC!$D:$D,Help2_FC!Y:Y)</f>
        <v>0</v>
      </c>
      <c r="AC1026" s="979">
        <f>_xlfn.XLOOKUP($D1026,Help2_FC!$D:$D,Help2_FC!Z:Z)</f>
        <v>0</v>
      </c>
      <c r="AD1026" s="979">
        <f>_xlfn.XLOOKUP($D1026,Help2_FC!$D:$D,Help2_FC!AA:AA)</f>
        <v>0</v>
      </c>
      <c r="AE1026" s="979">
        <f>_xlfn.XLOOKUP($D1026,Help2_FC!$D:$D,Help2_FC!AB:AB)</f>
        <v>0</v>
      </c>
      <c r="AF1026" s="979">
        <f>_xlfn.XLOOKUP($D1026,Help2_FC!$D:$D,Help2_FC!AC:AC)</f>
        <v>0</v>
      </c>
      <c r="AG1026" s="979">
        <f>_xlfn.XLOOKUP($D1026,Help2_FC!$D:$D,Help2_FC!AD:AD)</f>
        <v>0</v>
      </c>
      <c r="AH1026" s="979">
        <f>_xlfn.XLOOKUP($D1026,Help2_FC!$D:$D,Help2_FC!AE:AE)</f>
        <v>0</v>
      </c>
      <c r="AI1026" s="979">
        <f>_xlfn.XLOOKUP($D1026,Help2_FC!$D:$D,Help2_FC!AF:AF)</f>
        <v>0</v>
      </c>
      <c r="AJ1026" s="979">
        <f>_xlfn.XLOOKUP($D1026,Help2_FC!$D:$D,Help2_FC!AG:AG)</f>
        <v>0</v>
      </c>
      <c r="AK1026" s="979">
        <f>_xlfn.XLOOKUP($D1026,Help2_FC!$D:$D,Help2_FC!AH:AH)</f>
        <v>0</v>
      </c>
      <c r="AL1026" s="979">
        <f>_xlfn.XLOOKUP($D1026,Help2_FC!$D:$D,Help2_FC!AI:AI)</f>
        <v>0</v>
      </c>
      <c r="AM1026" s="979">
        <f>_xlfn.XLOOKUP($D1026,Help2_FC!$D:$D,Help2_FC!AJ:AJ)</f>
        <v>0</v>
      </c>
      <c r="AN1026" s="979">
        <f>_xlfn.XLOOKUP($D1026,Help2_FC!$D:$D,Help2_FC!AK:AK)</f>
        <v>0</v>
      </c>
    </row>
    <row r="1027" spans="1:40" x14ac:dyDescent="0.2">
      <c r="A1027" s="1">
        <v>45951</v>
      </c>
      <c r="B1027">
        <f t="shared" si="110"/>
        <v>10</v>
      </c>
      <c r="C1027">
        <f t="shared" si="111"/>
        <v>2025</v>
      </c>
      <c r="D1027" s="872" t="str">
        <f t="shared" si="108"/>
        <v>10´2025</v>
      </c>
      <c r="F1027" s="2">
        <f t="shared" si="109"/>
        <v>24</v>
      </c>
      <c r="G1027" s="1483">
        <f t="shared" si="112"/>
        <v>3.39943342776204E-2</v>
      </c>
      <c r="H1027" s="5">
        <f t="shared" si="113"/>
        <v>1</v>
      </c>
      <c r="I1027" s="995">
        <f>VLOOKUP($D1027,Help2!$D$26:$T$37,5)</f>
        <v>0</v>
      </c>
      <c r="J1027" s="979">
        <f>VLOOKUP($D1027,Help2!$D$26:$T$37,6)</f>
        <v>0</v>
      </c>
      <c r="K1027" s="979">
        <f>VLOOKUP($D1027,Help2!$D$26:$T$37,7)</f>
        <v>0</v>
      </c>
      <c r="L1027" s="979">
        <f>VLOOKUP($D1027,Help2!$D$26:$T$37,8)</f>
        <v>0</v>
      </c>
      <c r="M1027" s="979">
        <f>VLOOKUP($D1027,Help2!$D$26:$T$37,9)</f>
        <v>0</v>
      </c>
      <c r="N1027" s="979">
        <f>VLOOKUP($D1027,Help2!$D$26:$T$37,10)</f>
        <v>0</v>
      </c>
      <c r="P1027" s="979">
        <f>VLOOKUP($D1027,Help2!$D$2:$T$25,3)</f>
        <v>706</v>
      </c>
      <c r="Q1027" s="979">
        <f t="shared" si="114"/>
        <v>744</v>
      </c>
      <c r="Y1027" s="979">
        <f>_xlfn.XLOOKUP($D1027,Help2_FC!$D:$D,Help2_FC!V:V)</f>
        <v>0</v>
      </c>
      <c r="Z1027" s="979">
        <f>_xlfn.XLOOKUP($D1027,Help2_FC!$D:$D,Help2_FC!W:W)</f>
        <v>0</v>
      </c>
      <c r="AA1027" s="979">
        <f>_xlfn.XLOOKUP($D1027,Help2_FC!$D:$D,Help2_FC!X:X)</f>
        <v>0</v>
      </c>
      <c r="AB1027" s="979">
        <f>_xlfn.XLOOKUP($D1027,Help2_FC!$D:$D,Help2_FC!Y:Y)</f>
        <v>0</v>
      </c>
      <c r="AC1027" s="979">
        <f>_xlfn.XLOOKUP($D1027,Help2_FC!$D:$D,Help2_FC!Z:Z)</f>
        <v>0</v>
      </c>
      <c r="AD1027" s="979">
        <f>_xlfn.XLOOKUP($D1027,Help2_FC!$D:$D,Help2_FC!AA:AA)</f>
        <v>0</v>
      </c>
      <c r="AE1027" s="979">
        <f>_xlfn.XLOOKUP($D1027,Help2_FC!$D:$D,Help2_FC!AB:AB)</f>
        <v>0</v>
      </c>
      <c r="AF1027" s="979">
        <f>_xlfn.XLOOKUP($D1027,Help2_FC!$D:$D,Help2_FC!AC:AC)</f>
        <v>0</v>
      </c>
      <c r="AG1027" s="979">
        <f>_xlfn.XLOOKUP($D1027,Help2_FC!$D:$D,Help2_FC!AD:AD)</f>
        <v>0</v>
      </c>
      <c r="AH1027" s="979">
        <f>_xlfn.XLOOKUP($D1027,Help2_FC!$D:$D,Help2_FC!AE:AE)</f>
        <v>0</v>
      </c>
      <c r="AI1027" s="979">
        <f>_xlfn.XLOOKUP($D1027,Help2_FC!$D:$D,Help2_FC!AF:AF)</f>
        <v>0</v>
      </c>
      <c r="AJ1027" s="979">
        <f>_xlfn.XLOOKUP($D1027,Help2_FC!$D:$D,Help2_FC!AG:AG)</f>
        <v>0</v>
      </c>
      <c r="AK1027" s="979">
        <f>_xlfn.XLOOKUP($D1027,Help2_FC!$D:$D,Help2_FC!AH:AH)</f>
        <v>0</v>
      </c>
      <c r="AL1027" s="979">
        <f>_xlfn.XLOOKUP($D1027,Help2_FC!$D:$D,Help2_FC!AI:AI)</f>
        <v>0</v>
      </c>
      <c r="AM1027" s="979">
        <f>_xlfn.XLOOKUP($D1027,Help2_FC!$D:$D,Help2_FC!AJ:AJ)</f>
        <v>0</v>
      </c>
      <c r="AN1027" s="979">
        <f>_xlfn.XLOOKUP($D1027,Help2_FC!$D:$D,Help2_FC!AK:AK)</f>
        <v>0</v>
      </c>
    </row>
    <row r="1028" spans="1:40" x14ac:dyDescent="0.2">
      <c r="A1028" s="1">
        <v>45952</v>
      </c>
      <c r="B1028">
        <f t="shared" si="110"/>
        <v>10</v>
      </c>
      <c r="C1028">
        <f t="shared" si="111"/>
        <v>2025</v>
      </c>
      <c r="D1028" s="872" t="str">
        <f t="shared" si="108"/>
        <v>10´2025</v>
      </c>
      <c r="F1028" s="2">
        <f t="shared" si="109"/>
        <v>24</v>
      </c>
      <c r="G1028" s="1483">
        <f t="shared" si="112"/>
        <v>3.39943342776204E-2</v>
      </c>
      <c r="H1028" s="5">
        <f t="shared" si="113"/>
        <v>1</v>
      </c>
      <c r="I1028" s="995">
        <f>VLOOKUP($D1028,Help2!$D$26:$T$37,5)</f>
        <v>0</v>
      </c>
      <c r="J1028" s="979">
        <f>VLOOKUP($D1028,Help2!$D$26:$T$37,6)</f>
        <v>0</v>
      </c>
      <c r="K1028" s="979">
        <f>VLOOKUP($D1028,Help2!$D$26:$T$37,7)</f>
        <v>0</v>
      </c>
      <c r="L1028" s="979">
        <f>VLOOKUP($D1028,Help2!$D$26:$T$37,8)</f>
        <v>0</v>
      </c>
      <c r="M1028" s="979">
        <f>VLOOKUP($D1028,Help2!$D$26:$T$37,9)</f>
        <v>0</v>
      </c>
      <c r="N1028" s="979">
        <f>VLOOKUP($D1028,Help2!$D$26:$T$37,10)</f>
        <v>0</v>
      </c>
      <c r="P1028" s="979">
        <f>VLOOKUP($D1028,Help2!$D$2:$T$25,3)</f>
        <v>706</v>
      </c>
      <c r="Q1028" s="979">
        <f t="shared" si="114"/>
        <v>744</v>
      </c>
      <c r="Y1028" s="979">
        <f>_xlfn.XLOOKUP($D1028,Help2_FC!$D:$D,Help2_FC!V:V)</f>
        <v>0</v>
      </c>
      <c r="Z1028" s="979">
        <f>_xlfn.XLOOKUP($D1028,Help2_FC!$D:$D,Help2_FC!W:W)</f>
        <v>0</v>
      </c>
      <c r="AA1028" s="979">
        <f>_xlfn.XLOOKUP($D1028,Help2_FC!$D:$D,Help2_FC!X:X)</f>
        <v>0</v>
      </c>
      <c r="AB1028" s="979">
        <f>_xlfn.XLOOKUP($D1028,Help2_FC!$D:$D,Help2_FC!Y:Y)</f>
        <v>0</v>
      </c>
      <c r="AC1028" s="979">
        <f>_xlfn.XLOOKUP($D1028,Help2_FC!$D:$D,Help2_FC!Z:Z)</f>
        <v>0</v>
      </c>
      <c r="AD1028" s="979">
        <f>_xlfn.XLOOKUP($D1028,Help2_FC!$D:$D,Help2_FC!AA:AA)</f>
        <v>0</v>
      </c>
      <c r="AE1028" s="979">
        <f>_xlfn.XLOOKUP($D1028,Help2_FC!$D:$D,Help2_FC!AB:AB)</f>
        <v>0</v>
      </c>
      <c r="AF1028" s="979">
        <f>_xlfn.XLOOKUP($D1028,Help2_FC!$D:$D,Help2_FC!AC:AC)</f>
        <v>0</v>
      </c>
      <c r="AG1028" s="979">
        <f>_xlfn.XLOOKUP($D1028,Help2_FC!$D:$D,Help2_FC!AD:AD)</f>
        <v>0</v>
      </c>
      <c r="AH1028" s="979">
        <f>_xlfn.XLOOKUP($D1028,Help2_FC!$D:$D,Help2_FC!AE:AE)</f>
        <v>0</v>
      </c>
      <c r="AI1028" s="979">
        <f>_xlfn.XLOOKUP($D1028,Help2_FC!$D:$D,Help2_FC!AF:AF)</f>
        <v>0</v>
      </c>
      <c r="AJ1028" s="979">
        <f>_xlfn.XLOOKUP($D1028,Help2_FC!$D:$D,Help2_FC!AG:AG)</f>
        <v>0</v>
      </c>
      <c r="AK1028" s="979">
        <f>_xlfn.XLOOKUP($D1028,Help2_FC!$D:$D,Help2_FC!AH:AH)</f>
        <v>0</v>
      </c>
      <c r="AL1028" s="979">
        <f>_xlfn.XLOOKUP($D1028,Help2_FC!$D:$D,Help2_FC!AI:AI)</f>
        <v>0</v>
      </c>
      <c r="AM1028" s="979">
        <f>_xlfn.XLOOKUP($D1028,Help2_FC!$D:$D,Help2_FC!AJ:AJ)</f>
        <v>0</v>
      </c>
      <c r="AN1028" s="979">
        <f>_xlfn.XLOOKUP($D1028,Help2_FC!$D:$D,Help2_FC!AK:AK)</f>
        <v>0</v>
      </c>
    </row>
    <row r="1029" spans="1:40" x14ac:dyDescent="0.2">
      <c r="A1029" s="1">
        <v>45953</v>
      </c>
      <c r="B1029">
        <f t="shared" si="110"/>
        <v>10</v>
      </c>
      <c r="C1029">
        <f t="shared" si="111"/>
        <v>2025</v>
      </c>
      <c r="D1029" s="872" t="str">
        <f t="shared" si="108"/>
        <v>10´2025</v>
      </c>
      <c r="F1029" s="2">
        <f t="shared" si="109"/>
        <v>24</v>
      </c>
      <c r="G1029" s="1483">
        <f t="shared" si="112"/>
        <v>3.39943342776204E-2</v>
      </c>
      <c r="H1029" s="5">
        <f t="shared" si="113"/>
        <v>1</v>
      </c>
      <c r="I1029" s="995">
        <f>VLOOKUP($D1029,Help2!$D$26:$T$37,5)</f>
        <v>0</v>
      </c>
      <c r="J1029" s="979">
        <f>VLOOKUP($D1029,Help2!$D$26:$T$37,6)</f>
        <v>0</v>
      </c>
      <c r="K1029" s="979">
        <f>VLOOKUP($D1029,Help2!$D$26:$T$37,7)</f>
        <v>0</v>
      </c>
      <c r="L1029" s="979">
        <f>VLOOKUP($D1029,Help2!$D$26:$T$37,8)</f>
        <v>0</v>
      </c>
      <c r="M1029" s="979">
        <f>VLOOKUP($D1029,Help2!$D$26:$T$37,9)</f>
        <v>0</v>
      </c>
      <c r="N1029" s="979">
        <f>VLOOKUP($D1029,Help2!$D$26:$T$37,10)</f>
        <v>0</v>
      </c>
      <c r="P1029" s="979">
        <f>VLOOKUP($D1029,Help2!$D$2:$T$25,3)</f>
        <v>706</v>
      </c>
      <c r="Q1029" s="979">
        <f t="shared" si="114"/>
        <v>744</v>
      </c>
      <c r="Y1029" s="979">
        <f>_xlfn.XLOOKUP($D1029,Help2_FC!$D:$D,Help2_FC!V:V)</f>
        <v>0</v>
      </c>
      <c r="Z1029" s="979">
        <f>_xlfn.XLOOKUP($D1029,Help2_FC!$D:$D,Help2_FC!W:W)</f>
        <v>0</v>
      </c>
      <c r="AA1029" s="979">
        <f>_xlfn.XLOOKUP($D1029,Help2_FC!$D:$D,Help2_FC!X:X)</f>
        <v>0</v>
      </c>
      <c r="AB1029" s="979">
        <f>_xlfn.XLOOKUP($D1029,Help2_FC!$D:$D,Help2_FC!Y:Y)</f>
        <v>0</v>
      </c>
      <c r="AC1029" s="979">
        <f>_xlfn.XLOOKUP($D1029,Help2_FC!$D:$D,Help2_FC!Z:Z)</f>
        <v>0</v>
      </c>
      <c r="AD1029" s="979">
        <f>_xlfn.XLOOKUP($D1029,Help2_FC!$D:$D,Help2_FC!AA:AA)</f>
        <v>0</v>
      </c>
      <c r="AE1029" s="979">
        <f>_xlfn.XLOOKUP($D1029,Help2_FC!$D:$D,Help2_FC!AB:AB)</f>
        <v>0</v>
      </c>
      <c r="AF1029" s="979">
        <f>_xlfn.XLOOKUP($D1029,Help2_FC!$D:$D,Help2_FC!AC:AC)</f>
        <v>0</v>
      </c>
      <c r="AG1029" s="979">
        <f>_xlfn.XLOOKUP($D1029,Help2_FC!$D:$D,Help2_FC!AD:AD)</f>
        <v>0</v>
      </c>
      <c r="AH1029" s="979">
        <f>_xlfn.XLOOKUP($D1029,Help2_FC!$D:$D,Help2_FC!AE:AE)</f>
        <v>0</v>
      </c>
      <c r="AI1029" s="979">
        <f>_xlfn.XLOOKUP($D1029,Help2_FC!$D:$D,Help2_FC!AF:AF)</f>
        <v>0</v>
      </c>
      <c r="AJ1029" s="979">
        <f>_xlfn.XLOOKUP($D1029,Help2_FC!$D:$D,Help2_FC!AG:AG)</f>
        <v>0</v>
      </c>
      <c r="AK1029" s="979">
        <f>_xlfn.XLOOKUP($D1029,Help2_FC!$D:$D,Help2_FC!AH:AH)</f>
        <v>0</v>
      </c>
      <c r="AL1029" s="979">
        <f>_xlfn.XLOOKUP($D1029,Help2_FC!$D:$D,Help2_FC!AI:AI)</f>
        <v>0</v>
      </c>
      <c r="AM1029" s="979">
        <f>_xlfn.XLOOKUP($D1029,Help2_FC!$D:$D,Help2_FC!AJ:AJ)</f>
        <v>0</v>
      </c>
      <c r="AN1029" s="979">
        <f>_xlfn.XLOOKUP($D1029,Help2_FC!$D:$D,Help2_FC!AK:AK)</f>
        <v>0</v>
      </c>
    </row>
    <row r="1030" spans="1:40" x14ac:dyDescent="0.2">
      <c r="A1030" s="1">
        <v>45954</v>
      </c>
      <c r="B1030">
        <f t="shared" si="110"/>
        <v>10</v>
      </c>
      <c r="C1030">
        <f t="shared" si="111"/>
        <v>2025</v>
      </c>
      <c r="D1030" s="872" t="str">
        <f t="shared" si="108"/>
        <v>10´2025</v>
      </c>
      <c r="F1030" s="2">
        <f t="shared" si="109"/>
        <v>24</v>
      </c>
      <c r="G1030" s="1483">
        <f t="shared" si="112"/>
        <v>3.39943342776204E-2</v>
      </c>
      <c r="H1030" s="5">
        <f t="shared" si="113"/>
        <v>1</v>
      </c>
      <c r="I1030" s="995">
        <f>VLOOKUP($D1030,Help2!$D$26:$T$37,5)</f>
        <v>0</v>
      </c>
      <c r="J1030" s="979">
        <f>VLOOKUP($D1030,Help2!$D$26:$T$37,6)</f>
        <v>0</v>
      </c>
      <c r="K1030" s="979">
        <f>VLOOKUP($D1030,Help2!$D$26:$T$37,7)</f>
        <v>0</v>
      </c>
      <c r="L1030" s="979">
        <f>VLOOKUP($D1030,Help2!$D$26:$T$37,8)</f>
        <v>0</v>
      </c>
      <c r="M1030" s="979">
        <f>VLOOKUP($D1030,Help2!$D$26:$T$37,9)</f>
        <v>0</v>
      </c>
      <c r="N1030" s="979">
        <f>VLOOKUP($D1030,Help2!$D$26:$T$37,10)</f>
        <v>0</v>
      </c>
      <c r="P1030" s="979">
        <f>VLOOKUP($D1030,Help2!$D$2:$T$25,3)</f>
        <v>706</v>
      </c>
      <c r="Q1030" s="979">
        <f t="shared" si="114"/>
        <v>744</v>
      </c>
      <c r="Y1030" s="979">
        <f>_xlfn.XLOOKUP($D1030,Help2_FC!$D:$D,Help2_FC!V:V)</f>
        <v>0</v>
      </c>
      <c r="Z1030" s="979">
        <f>_xlfn.XLOOKUP($D1030,Help2_FC!$D:$D,Help2_FC!W:W)</f>
        <v>0</v>
      </c>
      <c r="AA1030" s="979">
        <f>_xlfn.XLOOKUP($D1030,Help2_FC!$D:$D,Help2_FC!X:X)</f>
        <v>0</v>
      </c>
      <c r="AB1030" s="979">
        <f>_xlfn.XLOOKUP($D1030,Help2_FC!$D:$D,Help2_FC!Y:Y)</f>
        <v>0</v>
      </c>
      <c r="AC1030" s="979">
        <f>_xlfn.XLOOKUP($D1030,Help2_FC!$D:$D,Help2_FC!Z:Z)</f>
        <v>0</v>
      </c>
      <c r="AD1030" s="979">
        <f>_xlfn.XLOOKUP($D1030,Help2_FC!$D:$D,Help2_FC!AA:AA)</f>
        <v>0</v>
      </c>
      <c r="AE1030" s="979">
        <f>_xlfn.XLOOKUP($D1030,Help2_FC!$D:$D,Help2_FC!AB:AB)</f>
        <v>0</v>
      </c>
      <c r="AF1030" s="979">
        <f>_xlfn.XLOOKUP($D1030,Help2_FC!$D:$D,Help2_FC!AC:AC)</f>
        <v>0</v>
      </c>
      <c r="AG1030" s="979">
        <f>_xlfn.XLOOKUP($D1030,Help2_FC!$D:$D,Help2_FC!AD:AD)</f>
        <v>0</v>
      </c>
      <c r="AH1030" s="979">
        <f>_xlfn.XLOOKUP($D1030,Help2_FC!$D:$D,Help2_FC!AE:AE)</f>
        <v>0</v>
      </c>
      <c r="AI1030" s="979">
        <f>_xlfn.XLOOKUP($D1030,Help2_FC!$D:$D,Help2_FC!AF:AF)</f>
        <v>0</v>
      </c>
      <c r="AJ1030" s="979">
        <f>_xlfn.XLOOKUP($D1030,Help2_FC!$D:$D,Help2_FC!AG:AG)</f>
        <v>0</v>
      </c>
      <c r="AK1030" s="979">
        <f>_xlfn.XLOOKUP($D1030,Help2_FC!$D:$D,Help2_FC!AH:AH)</f>
        <v>0</v>
      </c>
      <c r="AL1030" s="979">
        <f>_xlfn.XLOOKUP($D1030,Help2_FC!$D:$D,Help2_FC!AI:AI)</f>
        <v>0</v>
      </c>
      <c r="AM1030" s="979">
        <f>_xlfn.XLOOKUP($D1030,Help2_FC!$D:$D,Help2_FC!AJ:AJ)</f>
        <v>0</v>
      </c>
      <c r="AN1030" s="979">
        <f>_xlfn.XLOOKUP($D1030,Help2_FC!$D:$D,Help2_FC!AK:AK)</f>
        <v>0</v>
      </c>
    </row>
    <row r="1031" spans="1:40" x14ac:dyDescent="0.2">
      <c r="A1031" s="1">
        <v>45955</v>
      </c>
      <c r="B1031">
        <f t="shared" si="110"/>
        <v>10</v>
      </c>
      <c r="C1031">
        <f t="shared" si="111"/>
        <v>2025</v>
      </c>
      <c r="D1031" s="872" t="str">
        <f t="shared" si="108"/>
        <v>10´2025</v>
      </c>
      <c r="F1031" s="2">
        <f t="shared" si="109"/>
        <v>24</v>
      </c>
      <c r="G1031" s="1483">
        <f t="shared" si="112"/>
        <v>3.39943342776204E-2</v>
      </c>
      <c r="H1031" s="5">
        <f t="shared" si="113"/>
        <v>1</v>
      </c>
      <c r="I1031" s="995">
        <f>VLOOKUP($D1031,Help2!$D$26:$T$37,5)</f>
        <v>0</v>
      </c>
      <c r="J1031" s="979">
        <f>VLOOKUP($D1031,Help2!$D$26:$T$37,6)</f>
        <v>0</v>
      </c>
      <c r="K1031" s="979">
        <f>VLOOKUP($D1031,Help2!$D$26:$T$37,7)</f>
        <v>0</v>
      </c>
      <c r="L1031" s="979">
        <f>VLOOKUP($D1031,Help2!$D$26:$T$37,8)</f>
        <v>0</v>
      </c>
      <c r="M1031" s="979">
        <f>VLOOKUP($D1031,Help2!$D$26:$T$37,9)</f>
        <v>0</v>
      </c>
      <c r="N1031" s="979">
        <f>VLOOKUP($D1031,Help2!$D$26:$T$37,10)</f>
        <v>0</v>
      </c>
      <c r="P1031" s="979">
        <f>VLOOKUP($D1031,Help2!$D$2:$T$25,3)</f>
        <v>706</v>
      </c>
      <c r="Q1031" s="979">
        <f t="shared" si="114"/>
        <v>744</v>
      </c>
      <c r="Y1031" s="979">
        <f>_xlfn.XLOOKUP($D1031,Help2_FC!$D:$D,Help2_FC!V:V)</f>
        <v>0</v>
      </c>
      <c r="Z1031" s="979">
        <f>_xlfn.XLOOKUP($D1031,Help2_FC!$D:$D,Help2_FC!W:W)</f>
        <v>0</v>
      </c>
      <c r="AA1031" s="979">
        <f>_xlfn.XLOOKUP($D1031,Help2_FC!$D:$D,Help2_FC!X:X)</f>
        <v>0</v>
      </c>
      <c r="AB1031" s="979">
        <f>_xlfn.XLOOKUP($D1031,Help2_FC!$D:$D,Help2_FC!Y:Y)</f>
        <v>0</v>
      </c>
      <c r="AC1031" s="979">
        <f>_xlfn.XLOOKUP($D1031,Help2_FC!$D:$D,Help2_FC!Z:Z)</f>
        <v>0</v>
      </c>
      <c r="AD1031" s="979">
        <f>_xlfn.XLOOKUP($D1031,Help2_FC!$D:$D,Help2_FC!AA:AA)</f>
        <v>0</v>
      </c>
      <c r="AE1031" s="979">
        <f>_xlfn.XLOOKUP($D1031,Help2_FC!$D:$D,Help2_FC!AB:AB)</f>
        <v>0</v>
      </c>
      <c r="AF1031" s="979">
        <f>_xlfn.XLOOKUP($D1031,Help2_FC!$D:$D,Help2_FC!AC:AC)</f>
        <v>0</v>
      </c>
      <c r="AG1031" s="979">
        <f>_xlfn.XLOOKUP($D1031,Help2_FC!$D:$D,Help2_FC!AD:AD)</f>
        <v>0</v>
      </c>
      <c r="AH1031" s="979">
        <f>_xlfn.XLOOKUP($D1031,Help2_FC!$D:$D,Help2_FC!AE:AE)</f>
        <v>0</v>
      </c>
      <c r="AI1031" s="979">
        <f>_xlfn.XLOOKUP($D1031,Help2_FC!$D:$D,Help2_FC!AF:AF)</f>
        <v>0</v>
      </c>
      <c r="AJ1031" s="979">
        <f>_xlfn.XLOOKUP($D1031,Help2_FC!$D:$D,Help2_FC!AG:AG)</f>
        <v>0</v>
      </c>
      <c r="AK1031" s="979">
        <f>_xlfn.XLOOKUP($D1031,Help2_FC!$D:$D,Help2_FC!AH:AH)</f>
        <v>0</v>
      </c>
      <c r="AL1031" s="979">
        <f>_xlfn.XLOOKUP($D1031,Help2_FC!$D:$D,Help2_FC!AI:AI)</f>
        <v>0</v>
      </c>
      <c r="AM1031" s="979">
        <f>_xlfn.XLOOKUP($D1031,Help2_FC!$D:$D,Help2_FC!AJ:AJ)</f>
        <v>0</v>
      </c>
      <c r="AN1031" s="979">
        <f>_xlfn.XLOOKUP($D1031,Help2_FC!$D:$D,Help2_FC!AK:AK)</f>
        <v>0</v>
      </c>
    </row>
    <row r="1032" spans="1:40" x14ac:dyDescent="0.2">
      <c r="A1032" s="1">
        <v>45956</v>
      </c>
      <c r="B1032">
        <f t="shared" si="110"/>
        <v>10</v>
      </c>
      <c r="C1032">
        <f t="shared" si="111"/>
        <v>2025</v>
      </c>
      <c r="D1032" s="872" t="str">
        <f t="shared" si="108"/>
        <v>10´2025</v>
      </c>
      <c r="F1032" s="2">
        <f t="shared" si="109"/>
        <v>24</v>
      </c>
      <c r="G1032" s="1483">
        <f t="shared" si="112"/>
        <v>3.39943342776204E-2</v>
      </c>
      <c r="H1032" s="5">
        <f t="shared" si="113"/>
        <v>1</v>
      </c>
      <c r="I1032" s="995">
        <f>VLOOKUP($D1032,Help2!$D$26:$T$37,5)</f>
        <v>0</v>
      </c>
      <c r="J1032" s="979">
        <f>VLOOKUP($D1032,Help2!$D$26:$T$37,6)</f>
        <v>0</v>
      </c>
      <c r="K1032" s="979">
        <f>VLOOKUP($D1032,Help2!$D$26:$T$37,7)</f>
        <v>0</v>
      </c>
      <c r="L1032" s="979">
        <f>VLOOKUP($D1032,Help2!$D$26:$T$37,8)</f>
        <v>0</v>
      </c>
      <c r="M1032" s="979">
        <f>VLOOKUP($D1032,Help2!$D$26:$T$37,9)</f>
        <v>0</v>
      </c>
      <c r="N1032" s="979">
        <f>VLOOKUP($D1032,Help2!$D$26:$T$37,10)</f>
        <v>0</v>
      </c>
      <c r="P1032" s="979">
        <f>VLOOKUP($D1032,Help2!$D$2:$T$25,3)</f>
        <v>706</v>
      </c>
      <c r="Q1032" s="979">
        <f t="shared" si="114"/>
        <v>744</v>
      </c>
      <c r="Y1032" s="979">
        <f>_xlfn.XLOOKUP($D1032,Help2_FC!$D:$D,Help2_FC!V:V)</f>
        <v>0</v>
      </c>
      <c r="Z1032" s="979">
        <f>_xlfn.XLOOKUP($D1032,Help2_FC!$D:$D,Help2_FC!W:W)</f>
        <v>0</v>
      </c>
      <c r="AA1032" s="979">
        <f>_xlfn.XLOOKUP($D1032,Help2_FC!$D:$D,Help2_FC!X:X)</f>
        <v>0</v>
      </c>
      <c r="AB1032" s="979">
        <f>_xlfn.XLOOKUP($D1032,Help2_FC!$D:$D,Help2_FC!Y:Y)</f>
        <v>0</v>
      </c>
      <c r="AC1032" s="979">
        <f>_xlfn.XLOOKUP($D1032,Help2_FC!$D:$D,Help2_FC!Z:Z)</f>
        <v>0</v>
      </c>
      <c r="AD1032" s="979">
        <f>_xlfn.XLOOKUP($D1032,Help2_FC!$D:$D,Help2_FC!AA:AA)</f>
        <v>0</v>
      </c>
      <c r="AE1032" s="979">
        <f>_xlfn.XLOOKUP($D1032,Help2_FC!$D:$D,Help2_FC!AB:AB)</f>
        <v>0</v>
      </c>
      <c r="AF1032" s="979">
        <f>_xlfn.XLOOKUP($D1032,Help2_FC!$D:$D,Help2_FC!AC:AC)</f>
        <v>0</v>
      </c>
      <c r="AG1032" s="979">
        <f>_xlfn.XLOOKUP($D1032,Help2_FC!$D:$D,Help2_FC!AD:AD)</f>
        <v>0</v>
      </c>
      <c r="AH1032" s="979">
        <f>_xlfn.XLOOKUP($D1032,Help2_FC!$D:$D,Help2_FC!AE:AE)</f>
        <v>0</v>
      </c>
      <c r="AI1032" s="979">
        <f>_xlfn.XLOOKUP($D1032,Help2_FC!$D:$D,Help2_FC!AF:AF)</f>
        <v>0</v>
      </c>
      <c r="AJ1032" s="979">
        <f>_xlfn.XLOOKUP($D1032,Help2_FC!$D:$D,Help2_FC!AG:AG)</f>
        <v>0</v>
      </c>
      <c r="AK1032" s="979">
        <f>_xlfn.XLOOKUP($D1032,Help2_FC!$D:$D,Help2_FC!AH:AH)</f>
        <v>0</v>
      </c>
      <c r="AL1032" s="979">
        <f>_xlfn.XLOOKUP($D1032,Help2_FC!$D:$D,Help2_FC!AI:AI)</f>
        <v>0</v>
      </c>
      <c r="AM1032" s="979">
        <f>_xlfn.XLOOKUP($D1032,Help2_FC!$D:$D,Help2_FC!AJ:AJ)</f>
        <v>0</v>
      </c>
      <c r="AN1032" s="979">
        <f>_xlfn.XLOOKUP($D1032,Help2_FC!$D:$D,Help2_FC!AK:AK)</f>
        <v>0</v>
      </c>
    </row>
    <row r="1033" spans="1:40" x14ac:dyDescent="0.2">
      <c r="A1033" s="1">
        <v>45957</v>
      </c>
      <c r="B1033">
        <f t="shared" si="110"/>
        <v>10</v>
      </c>
      <c r="C1033">
        <f t="shared" si="111"/>
        <v>2025</v>
      </c>
      <c r="D1033" s="872" t="str">
        <f t="shared" si="108"/>
        <v>10´2025</v>
      </c>
      <c r="F1033" s="2">
        <f t="shared" si="109"/>
        <v>24</v>
      </c>
      <c r="G1033" s="1483">
        <f t="shared" si="112"/>
        <v>3.39943342776204E-2</v>
      </c>
      <c r="H1033" s="5">
        <f t="shared" si="113"/>
        <v>1</v>
      </c>
      <c r="I1033" s="995">
        <f>VLOOKUP($D1033,Help2!$D$26:$T$37,5)</f>
        <v>0</v>
      </c>
      <c r="J1033" s="979">
        <f>VLOOKUP($D1033,Help2!$D$26:$T$37,6)</f>
        <v>0</v>
      </c>
      <c r="K1033" s="979">
        <f>VLOOKUP($D1033,Help2!$D$26:$T$37,7)</f>
        <v>0</v>
      </c>
      <c r="L1033" s="979">
        <f>VLOOKUP($D1033,Help2!$D$26:$T$37,8)</f>
        <v>0</v>
      </c>
      <c r="M1033" s="979">
        <f>VLOOKUP($D1033,Help2!$D$26:$T$37,9)</f>
        <v>0</v>
      </c>
      <c r="N1033" s="979">
        <f>VLOOKUP($D1033,Help2!$D$26:$T$37,10)</f>
        <v>0</v>
      </c>
      <c r="P1033" s="979">
        <f>VLOOKUP($D1033,Help2!$D$2:$T$25,3)</f>
        <v>706</v>
      </c>
      <c r="Q1033" s="979">
        <f t="shared" si="114"/>
        <v>744</v>
      </c>
      <c r="Y1033" s="979">
        <f>_xlfn.XLOOKUP($D1033,Help2_FC!$D:$D,Help2_FC!V:V)</f>
        <v>0</v>
      </c>
      <c r="Z1033" s="979">
        <f>_xlfn.XLOOKUP($D1033,Help2_FC!$D:$D,Help2_FC!W:W)</f>
        <v>0</v>
      </c>
      <c r="AA1033" s="979">
        <f>_xlfn.XLOOKUP($D1033,Help2_FC!$D:$D,Help2_FC!X:X)</f>
        <v>0</v>
      </c>
      <c r="AB1033" s="979">
        <f>_xlfn.XLOOKUP($D1033,Help2_FC!$D:$D,Help2_FC!Y:Y)</f>
        <v>0</v>
      </c>
      <c r="AC1033" s="979">
        <f>_xlfn.XLOOKUP($D1033,Help2_FC!$D:$D,Help2_FC!Z:Z)</f>
        <v>0</v>
      </c>
      <c r="AD1033" s="979">
        <f>_xlfn.XLOOKUP($D1033,Help2_FC!$D:$D,Help2_FC!AA:AA)</f>
        <v>0</v>
      </c>
      <c r="AE1033" s="979">
        <f>_xlfn.XLOOKUP($D1033,Help2_FC!$D:$D,Help2_FC!AB:AB)</f>
        <v>0</v>
      </c>
      <c r="AF1033" s="979">
        <f>_xlfn.XLOOKUP($D1033,Help2_FC!$D:$D,Help2_FC!AC:AC)</f>
        <v>0</v>
      </c>
      <c r="AG1033" s="979">
        <f>_xlfn.XLOOKUP($D1033,Help2_FC!$D:$D,Help2_FC!AD:AD)</f>
        <v>0</v>
      </c>
      <c r="AH1033" s="979">
        <f>_xlfn.XLOOKUP($D1033,Help2_FC!$D:$D,Help2_FC!AE:AE)</f>
        <v>0</v>
      </c>
      <c r="AI1033" s="979">
        <f>_xlfn.XLOOKUP($D1033,Help2_FC!$D:$D,Help2_FC!AF:AF)</f>
        <v>0</v>
      </c>
      <c r="AJ1033" s="979">
        <f>_xlfn.XLOOKUP($D1033,Help2_FC!$D:$D,Help2_FC!AG:AG)</f>
        <v>0</v>
      </c>
      <c r="AK1033" s="979">
        <f>_xlfn.XLOOKUP($D1033,Help2_FC!$D:$D,Help2_FC!AH:AH)</f>
        <v>0</v>
      </c>
      <c r="AL1033" s="979">
        <f>_xlfn.XLOOKUP($D1033,Help2_FC!$D:$D,Help2_FC!AI:AI)</f>
        <v>0</v>
      </c>
      <c r="AM1033" s="979">
        <f>_xlfn.XLOOKUP($D1033,Help2_FC!$D:$D,Help2_FC!AJ:AJ)</f>
        <v>0</v>
      </c>
      <c r="AN1033" s="979">
        <f>_xlfn.XLOOKUP($D1033,Help2_FC!$D:$D,Help2_FC!AK:AK)</f>
        <v>0</v>
      </c>
    </row>
    <row r="1034" spans="1:40" x14ac:dyDescent="0.2">
      <c r="A1034" s="1">
        <v>45958</v>
      </c>
      <c r="B1034">
        <f t="shared" si="110"/>
        <v>10</v>
      </c>
      <c r="C1034">
        <f t="shared" si="111"/>
        <v>2025</v>
      </c>
      <c r="D1034" s="872" t="str">
        <f t="shared" si="108"/>
        <v>10´2025</v>
      </c>
      <c r="F1034" s="2">
        <f t="shared" si="109"/>
        <v>24</v>
      </c>
      <c r="G1034" s="1483">
        <f t="shared" si="112"/>
        <v>3.39943342776204E-2</v>
      </c>
      <c r="H1034" s="5">
        <f t="shared" si="113"/>
        <v>1</v>
      </c>
      <c r="I1034" s="995">
        <f>VLOOKUP($D1034,Help2!$D$26:$T$37,5)</f>
        <v>0</v>
      </c>
      <c r="J1034" s="979">
        <f>VLOOKUP($D1034,Help2!$D$26:$T$37,6)</f>
        <v>0</v>
      </c>
      <c r="K1034" s="979">
        <f>VLOOKUP($D1034,Help2!$D$26:$T$37,7)</f>
        <v>0</v>
      </c>
      <c r="L1034" s="979">
        <f>VLOOKUP($D1034,Help2!$D$26:$T$37,8)</f>
        <v>0</v>
      </c>
      <c r="M1034" s="979">
        <f>VLOOKUP($D1034,Help2!$D$26:$T$37,9)</f>
        <v>0</v>
      </c>
      <c r="N1034" s="979">
        <f>VLOOKUP($D1034,Help2!$D$26:$T$37,10)</f>
        <v>0</v>
      </c>
      <c r="P1034" s="979">
        <f>VLOOKUP($D1034,Help2!$D$2:$T$25,3)</f>
        <v>706</v>
      </c>
      <c r="Q1034" s="979">
        <f t="shared" si="114"/>
        <v>744</v>
      </c>
      <c r="Y1034" s="979">
        <f>_xlfn.XLOOKUP($D1034,Help2_FC!$D:$D,Help2_FC!V:V)</f>
        <v>0</v>
      </c>
      <c r="Z1034" s="979">
        <f>_xlfn.XLOOKUP($D1034,Help2_FC!$D:$D,Help2_FC!W:W)</f>
        <v>0</v>
      </c>
      <c r="AA1034" s="979">
        <f>_xlfn.XLOOKUP($D1034,Help2_FC!$D:$D,Help2_FC!X:X)</f>
        <v>0</v>
      </c>
      <c r="AB1034" s="979">
        <f>_xlfn.XLOOKUP($D1034,Help2_FC!$D:$D,Help2_FC!Y:Y)</f>
        <v>0</v>
      </c>
      <c r="AC1034" s="979">
        <f>_xlfn.XLOOKUP($D1034,Help2_FC!$D:$D,Help2_FC!Z:Z)</f>
        <v>0</v>
      </c>
      <c r="AD1034" s="979">
        <f>_xlfn.XLOOKUP($D1034,Help2_FC!$D:$D,Help2_FC!AA:AA)</f>
        <v>0</v>
      </c>
      <c r="AE1034" s="979">
        <f>_xlfn.XLOOKUP($D1034,Help2_FC!$D:$D,Help2_FC!AB:AB)</f>
        <v>0</v>
      </c>
      <c r="AF1034" s="979">
        <f>_xlfn.XLOOKUP($D1034,Help2_FC!$D:$D,Help2_FC!AC:AC)</f>
        <v>0</v>
      </c>
      <c r="AG1034" s="979">
        <f>_xlfn.XLOOKUP($D1034,Help2_FC!$D:$D,Help2_FC!AD:AD)</f>
        <v>0</v>
      </c>
      <c r="AH1034" s="979">
        <f>_xlfn.XLOOKUP($D1034,Help2_FC!$D:$D,Help2_FC!AE:AE)</f>
        <v>0</v>
      </c>
      <c r="AI1034" s="979">
        <f>_xlfn.XLOOKUP($D1034,Help2_FC!$D:$D,Help2_FC!AF:AF)</f>
        <v>0</v>
      </c>
      <c r="AJ1034" s="979">
        <f>_xlfn.XLOOKUP($D1034,Help2_FC!$D:$D,Help2_FC!AG:AG)</f>
        <v>0</v>
      </c>
      <c r="AK1034" s="979">
        <f>_xlfn.XLOOKUP($D1034,Help2_FC!$D:$D,Help2_FC!AH:AH)</f>
        <v>0</v>
      </c>
      <c r="AL1034" s="979">
        <f>_xlfn.XLOOKUP($D1034,Help2_FC!$D:$D,Help2_FC!AI:AI)</f>
        <v>0</v>
      </c>
      <c r="AM1034" s="979">
        <f>_xlfn.XLOOKUP($D1034,Help2_FC!$D:$D,Help2_FC!AJ:AJ)</f>
        <v>0</v>
      </c>
      <c r="AN1034" s="979">
        <f>_xlfn.XLOOKUP($D1034,Help2_FC!$D:$D,Help2_FC!AK:AK)</f>
        <v>0</v>
      </c>
    </row>
    <row r="1035" spans="1:40" x14ac:dyDescent="0.2">
      <c r="A1035" s="1">
        <v>45959</v>
      </c>
      <c r="B1035">
        <f t="shared" si="110"/>
        <v>10</v>
      </c>
      <c r="C1035">
        <f t="shared" si="111"/>
        <v>2025</v>
      </c>
      <c r="D1035" s="872" t="str">
        <f t="shared" si="108"/>
        <v>10´2025</v>
      </c>
      <c r="F1035" s="2">
        <f t="shared" si="109"/>
        <v>24</v>
      </c>
      <c r="G1035" s="1483">
        <f t="shared" si="112"/>
        <v>3.39943342776204E-2</v>
      </c>
      <c r="H1035" s="5">
        <f t="shared" si="113"/>
        <v>1</v>
      </c>
      <c r="I1035" s="995">
        <f>VLOOKUP($D1035,Help2!$D$26:$T$37,5)</f>
        <v>0</v>
      </c>
      <c r="J1035" s="979">
        <f>VLOOKUP($D1035,Help2!$D$26:$T$37,6)</f>
        <v>0</v>
      </c>
      <c r="K1035" s="979">
        <f>VLOOKUP($D1035,Help2!$D$26:$T$37,7)</f>
        <v>0</v>
      </c>
      <c r="L1035" s="979">
        <f>VLOOKUP($D1035,Help2!$D$26:$T$37,8)</f>
        <v>0</v>
      </c>
      <c r="M1035" s="979">
        <f>VLOOKUP($D1035,Help2!$D$26:$T$37,9)</f>
        <v>0</v>
      </c>
      <c r="N1035" s="979">
        <f>VLOOKUP($D1035,Help2!$D$26:$T$37,10)</f>
        <v>0</v>
      </c>
      <c r="P1035" s="979">
        <f>VLOOKUP($D1035,Help2!$D$2:$T$25,3)</f>
        <v>706</v>
      </c>
      <c r="Q1035" s="979">
        <f t="shared" si="114"/>
        <v>744</v>
      </c>
      <c r="Y1035" s="979">
        <f>_xlfn.XLOOKUP($D1035,Help2_FC!$D:$D,Help2_FC!V:V)</f>
        <v>0</v>
      </c>
      <c r="Z1035" s="979">
        <f>_xlfn.XLOOKUP($D1035,Help2_FC!$D:$D,Help2_FC!W:W)</f>
        <v>0</v>
      </c>
      <c r="AA1035" s="979">
        <f>_xlfn.XLOOKUP($D1035,Help2_FC!$D:$D,Help2_FC!X:X)</f>
        <v>0</v>
      </c>
      <c r="AB1035" s="979">
        <f>_xlfn.XLOOKUP($D1035,Help2_FC!$D:$D,Help2_FC!Y:Y)</f>
        <v>0</v>
      </c>
      <c r="AC1035" s="979">
        <f>_xlfn.XLOOKUP($D1035,Help2_FC!$D:$D,Help2_FC!Z:Z)</f>
        <v>0</v>
      </c>
      <c r="AD1035" s="979">
        <f>_xlfn.XLOOKUP($D1035,Help2_FC!$D:$D,Help2_FC!AA:AA)</f>
        <v>0</v>
      </c>
      <c r="AE1035" s="979">
        <f>_xlfn.XLOOKUP($D1035,Help2_FC!$D:$D,Help2_FC!AB:AB)</f>
        <v>0</v>
      </c>
      <c r="AF1035" s="979">
        <f>_xlfn.XLOOKUP($D1035,Help2_FC!$D:$D,Help2_FC!AC:AC)</f>
        <v>0</v>
      </c>
      <c r="AG1035" s="979">
        <f>_xlfn.XLOOKUP($D1035,Help2_FC!$D:$D,Help2_FC!AD:AD)</f>
        <v>0</v>
      </c>
      <c r="AH1035" s="979">
        <f>_xlfn.XLOOKUP($D1035,Help2_FC!$D:$D,Help2_FC!AE:AE)</f>
        <v>0</v>
      </c>
      <c r="AI1035" s="979">
        <f>_xlfn.XLOOKUP($D1035,Help2_FC!$D:$D,Help2_FC!AF:AF)</f>
        <v>0</v>
      </c>
      <c r="AJ1035" s="979">
        <f>_xlfn.XLOOKUP($D1035,Help2_FC!$D:$D,Help2_FC!AG:AG)</f>
        <v>0</v>
      </c>
      <c r="AK1035" s="979">
        <f>_xlfn.XLOOKUP($D1035,Help2_FC!$D:$D,Help2_FC!AH:AH)</f>
        <v>0</v>
      </c>
      <c r="AL1035" s="979">
        <f>_xlfn.XLOOKUP($D1035,Help2_FC!$D:$D,Help2_FC!AI:AI)</f>
        <v>0</v>
      </c>
      <c r="AM1035" s="979">
        <f>_xlfn.XLOOKUP($D1035,Help2_FC!$D:$D,Help2_FC!AJ:AJ)</f>
        <v>0</v>
      </c>
      <c r="AN1035" s="979">
        <f>_xlfn.XLOOKUP($D1035,Help2_FC!$D:$D,Help2_FC!AK:AK)</f>
        <v>0</v>
      </c>
    </row>
    <row r="1036" spans="1:40" x14ac:dyDescent="0.2">
      <c r="A1036" s="1">
        <v>45960</v>
      </c>
      <c r="B1036">
        <f t="shared" si="110"/>
        <v>10</v>
      </c>
      <c r="C1036">
        <f t="shared" si="111"/>
        <v>2025</v>
      </c>
      <c r="D1036" s="872" t="str">
        <f t="shared" si="108"/>
        <v>10´2025</v>
      </c>
      <c r="F1036" s="2">
        <f t="shared" si="109"/>
        <v>24</v>
      </c>
      <c r="G1036" s="1483">
        <f t="shared" si="112"/>
        <v>3.39943342776204E-2</v>
      </c>
      <c r="H1036" s="5">
        <f t="shared" si="113"/>
        <v>1</v>
      </c>
      <c r="I1036" s="995">
        <f>VLOOKUP($D1036,Help2!$D$26:$T$37,5)</f>
        <v>0</v>
      </c>
      <c r="J1036" s="979">
        <f>VLOOKUP($D1036,Help2!$D$26:$T$37,6)</f>
        <v>0</v>
      </c>
      <c r="K1036" s="979">
        <f>VLOOKUP($D1036,Help2!$D$26:$T$37,7)</f>
        <v>0</v>
      </c>
      <c r="L1036" s="979">
        <f>VLOOKUP($D1036,Help2!$D$26:$T$37,8)</f>
        <v>0</v>
      </c>
      <c r="M1036" s="979">
        <f>VLOOKUP($D1036,Help2!$D$26:$T$37,9)</f>
        <v>0</v>
      </c>
      <c r="N1036" s="979">
        <f>VLOOKUP($D1036,Help2!$D$26:$T$37,10)</f>
        <v>0</v>
      </c>
      <c r="P1036" s="979">
        <f>VLOOKUP($D1036,Help2!$D$2:$T$25,3)</f>
        <v>706</v>
      </c>
      <c r="Q1036" s="979">
        <f t="shared" si="114"/>
        <v>744</v>
      </c>
      <c r="Y1036" s="979">
        <f>_xlfn.XLOOKUP($D1036,Help2_FC!$D:$D,Help2_FC!V:V)</f>
        <v>0</v>
      </c>
      <c r="Z1036" s="979">
        <f>_xlfn.XLOOKUP($D1036,Help2_FC!$D:$D,Help2_FC!W:W)</f>
        <v>0</v>
      </c>
      <c r="AA1036" s="979">
        <f>_xlfn.XLOOKUP($D1036,Help2_FC!$D:$D,Help2_FC!X:X)</f>
        <v>0</v>
      </c>
      <c r="AB1036" s="979">
        <f>_xlfn.XLOOKUP($D1036,Help2_FC!$D:$D,Help2_FC!Y:Y)</f>
        <v>0</v>
      </c>
      <c r="AC1036" s="979">
        <f>_xlfn.XLOOKUP($D1036,Help2_FC!$D:$D,Help2_FC!Z:Z)</f>
        <v>0</v>
      </c>
      <c r="AD1036" s="979">
        <f>_xlfn.XLOOKUP($D1036,Help2_FC!$D:$D,Help2_FC!AA:AA)</f>
        <v>0</v>
      </c>
      <c r="AE1036" s="979">
        <f>_xlfn.XLOOKUP($D1036,Help2_FC!$D:$D,Help2_FC!AB:AB)</f>
        <v>0</v>
      </c>
      <c r="AF1036" s="979">
        <f>_xlfn.XLOOKUP($D1036,Help2_FC!$D:$D,Help2_FC!AC:AC)</f>
        <v>0</v>
      </c>
      <c r="AG1036" s="979">
        <f>_xlfn.XLOOKUP($D1036,Help2_FC!$D:$D,Help2_FC!AD:AD)</f>
        <v>0</v>
      </c>
      <c r="AH1036" s="979">
        <f>_xlfn.XLOOKUP($D1036,Help2_FC!$D:$D,Help2_FC!AE:AE)</f>
        <v>0</v>
      </c>
      <c r="AI1036" s="979">
        <f>_xlfn.XLOOKUP($D1036,Help2_FC!$D:$D,Help2_FC!AF:AF)</f>
        <v>0</v>
      </c>
      <c r="AJ1036" s="979">
        <f>_xlfn.XLOOKUP($D1036,Help2_FC!$D:$D,Help2_FC!AG:AG)</f>
        <v>0</v>
      </c>
      <c r="AK1036" s="979">
        <f>_xlfn.XLOOKUP($D1036,Help2_FC!$D:$D,Help2_FC!AH:AH)</f>
        <v>0</v>
      </c>
      <c r="AL1036" s="979">
        <f>_xlfn.XLOOKUP($D1036,Help2_FC!$D:$D,Help2_FC!AI:AI)</f>
        <v>0</v>
      </c>
      <c r="AM1036" s="979">
        <f>_xlfn.XLOOKUP($D1036,Help2_FC!$D:$D,Help2_FC!AJ:AJ)</f>
        <v>0</v>
      </c>
      <c r="AN1036" s="979">
        <f>_xlfn.XLOOKUP($D1036,Help2_FC!$D:$D,Help2_FC!AK:AK)</f>
        <v>0</v>
      </c>
    </row>
    <row r="1037" spans="1:40" x14ac:dyDescent="0.2">
      <c r="A1037" s="1">
        <v>45961</v>
      </c>
      <c r="B1037">
        <f t="shared" si="110"/>
        <v>10</v>
      </c>
      <c r="C1037">
        <f t="shared" si="111"/>
        <v>2025</v>
      </c>
      <c r="D1037" s="872" t="str">
        <f t="shared" si="108"/>
        <v>10´2025</v>
      </c>
      <c r="F1037" s="2">
        <f t="shared" si="109"/>
        <v>24</v>
      </c>
      <c r="G1037" s="1483">
        <f t="shared" si="112"/>
        <v>3.39943342776204E-2</v>
      </c>
      <c r="H1037" s="5">
        <f t="shared" si="113"/>
        <v>1</v>
      </c>
      <c r="I1037" s="995">
        <f>VLOOKUP($D1037,Help2!$D$26:$T$37,5)</f>
        <v>0</v>
      </c>
      <c r="J1037" s="979">
        <f>VLOOKUP($D1037,Help2!$D$26:$T$37,6)</f>
        <v>0</v>
      </c>
      <c r="K1037" s="979">
        <f>VLOOKUP($D1037,Help2!$D$26:$T$37,7)</f>
        <v>0</v>
      </c>
      <c r="L1037" s="979">
        <f>VLOOKUP($D1037,Help2!$D$26:$T$37,8)</f>
        <v>0</v>
      </c>
      <c r="M1037" s="979">
        <f>VLOOKUP($D1037,Help2!$D$26:$T$37,9)</f>
        <v>0</v>
      </c>
      <c r="N1037" s="979">
        <f>VLOOKUP($D1037,Help2!$D$26:$T$37,10)</f>
        <v>0</v>
      </c>
      <c r="P1037" s="979">
        <f>VLOOKUP($D1037,Help2!$D$2:$T$25,3)</f>
        <v>706</v>
      </c>
      <c r="Q1037" s="979">
        <f t="shared" si="114"/>
        <v>744</v>
      </c>
      <c r="Y1037" s="979">
        <f>_xlfn.XLOOKUP($D1037,Help2_FC!$D:$D,Help2_FC!V:V)</f>
        <v>0</v>
      </c>
      <c r="Z1037" s="979">
        <f>_xlfn.XLOOKUP($D1037,Help2_FC!$D:$D,Help2_FC!W:W)</f>
        <v>0</v>
      </c>
      <c r="AA1037" s="979">
        <f>_xlfn.XLOOKUP($D1037,Help2_FC!$D:$D,Help2_FC!X:X)</f>
        <v>0</v>
      </c>
      <c r="AB1037" s="979">
        <f>_xlfn.XLOOKUP($D1037,Help2_FC!$D:$D,Help2_FC!Y:Y)</f>
        <v>0</v>
      </c>
      <c r="AC1037" s="979">
        <f>_xlfn.XLOOKUP($D1037,Help2_FC!$D:$D,Help2_FC!Z:Z)</f>
        <v>0</v>
      </c>
      <c r="AD1037" s="979">
        <f>_xlfn.XLOOKUP($D1037,Help2_FC!$D:$D,Help2_FC!AA:AA)</f>
        <v>0</v>
      </c>
      <c r="AE1037" s="979">
        <f>_xlfn.XLOOKUP($D1037,Help2_FC!$D:$D,Help2_FC!AB:AB)</f>
        <v>0</v>
      </c>
      <c r="AF1037" s="979">
        <f>_xlfn.XLOOKUP($D1037,Help2_FC!$D:$D,Help2_FC!AC:AC)</f>
        <v>0</v>
      </c>
      <c r="AG1037" s="979">
        <f>_xlfn.XLOOKUP($D1037,Help2_FC!$D:$D,Help2_FC!AD:AD)</f>
        <v>0</v>
      </c>
      <c r="AH1037" s="979">
        <f>_xlfn.XLOOKUP($D1037,Help2_FC!$D:$D,Help2_FC!AE:AE)</f>
        <v>0</v>
      </c>
      <c r="AI1037" s="979">
        <f>_xlfn.XLOOKUP($D1037,Help2_FC!$D:$D,Help2_FC!AF:AF)</f>
        <v>0</v>
      </c>
      <c r="AJ1037" s="979">
        <f>_xlfn.XLOOKUP($D1037,Help2_FC!$D:$D,Help2_FC!AG:AG)</f>
        <v>0</v>
      </c>
      <c r="AK1037" s="979">
        <f>_xlfn.XLOOKUP($D1037,Help2_FC!$D:$D,Help2_FC!AH:AH)</f>
        <v>0</v>
      </c>
      <c r="AL1037" s="979">
        <f>_xlfn.XLOOKUP($D1037,Help2_FC!$D:$D,Help2_FC!AI:AI)</f>
        <v>0</v>
      </c>
      <c r="AM1037" s="979">
        <f>_xlfn.XLOOKUP($D1037,Help2_FC!$D:$D,Help2_FC!AJ:AJ)</f>
        <v>0</v>
      </c>
      <c r="AN1037" s="979">
        <f>_xlfn.XLOOKUP($D1037,Help2_FC!$D:$D,Help2_FC!AK:AK)</f>
        <v>0</v>
      </c>
    </row>
    <row r="1038" spans="1:40" x14ac:dyDescent="0.2">
      <c r="A1038" s="1">
        <v>45962</v>
      </c>
      <c r="B1038">
        <f t="shared" si="110"/>
        <v>11</v>
      </c>
      <c r="C1038">
        <f t="shared" si="111"/>
        <v>2025</v>
      </c>
      <c r="D1038" s="872" t="str">
        <f t="shared" si="108"/>
        <v>11´2025</v>
      </c>
      <c r="F1038" s="2">
        <f t="shared" si="109"/>
        <v>24</v>
      </c>
      <c r="G1038" s="1483">
        <f t="shared" si="112"/>
        <v>3.4502587694077054E-2</v>
      </c>
      <c r="H1038" s="5">
        <f t="shared" si="113"/>
        <v>1</v>
      </c>
      <c r="I1038" s="995">
        <f>VLOOKUP($D1038,Help2!$D$26:$T$37,5)</f>
        <v>0</v>
      </c>
      <c r="J1038" s="979">
        <f>VLOOKUP($D1038,Help2!$D$26:$T$37,6)</f>
        <v>0</v>
      </c>
      <c r="K1038" s="979">
        <f>VLOOKUP($D1038,Help2!$D$26:$T$37,7)</f>
        <v>0</v>
      </c>
      <c r="L1038" s="979">
        <f>VLOOKUP($D1038,Help2!$D$26:$T$37,8)</f>
        <v>0</v>
      </c>
      <c r="M1038" s="979">
        <f>VLOOKUP($D1038,Help2!$D$26:$T$37,9)</f>
        <v>0</v>
      </c>
      <c r="N1038" s="979">
        <f>VLOOKUP($D1038,Help2!$D$26:$T$37,10)</f>
        <v>0</v>
      </c>
      <c r="P1038" s="979">
        <f>VLOOKUP($D1038,Help2!$D$2:$T$25,3)</f>
        <v>695.6</v>
      </c>
      <c r="Q1038" s="979">
        <f t="shared" si="114"/>
        <v>720</v>
      </c>
      <c r="Y1038" s="979">
        <f>_xlfn.XLOOKUP($D1038,Help2_FC!$D:$D,Help2_FC!V:V)</f>
        <v>0</v>
      </c>
      <c r="Z1038" s="979">
        <f>_xlfn.XLOOKUP($D1038,Help2_FC!$D:$D,Help2_FC!W:W)</f>
        <v>0</v>
      </c>
      <c r="AA1038" s="979">
        <f>_xlfn.XLOOKUP($D1038,Help2_FC!$D:$D,Help2_FC!X:X)</f>
        <v>0</v>
      </c>
      <c r="AB1038" s="979">
        <f>_xlfn.XLOOKUP($D1038,Help2_FC!$D:$D,Help2_FC!Y:Y)</f>
        <v>0</v>
      </c>
      <c r="AC1038" s="979">
        <f>_xlfn.XLOOKUP($D1038,Help2_FC!$D:$D,Help2_FC!Z:Z)</f>
        <v>0</v>
      </c>
      <c r="AD1038" s="979">
        <f>_xlfn.XLOOKUP($D1038,Help2_FC!$D:$D,Help2_FC!AA:AA)</f>
        <v>0</v>
      </c>
      <c r="AE1038" s="979">
        <f>_xlfn.XLOOKUP($D1038,Help2_FC!$D:$D,Help2_FC!AB:AB)</f>
        <v>0</v>
      </c>
      <c r="AF1038" s="979">
        <f>_xlfn.XLOOKUP($D1038,Help2_FC!$D:$D,Help2_FC!AC:AC)</f>
        <v>0</v>
      </c>
      <c r="AG1038" s="979">
        <f>_xlfn.XLOOKUP($D1038,Help2_FC!$D:$D,Help2_FC!AD:AD)</f>
        <v>0</v>
      </c>
      <c r="AH1038" s="979">
        <f>_xlfn.XLOOKUP($D1038,Help2_FC!$D:$D,Help2_FC!AE:AE)</f>
        <v>0</v>
      </c>
      <c r="AI1038" s="979">
        <f>_xlfn.XLOOKUP($D1038,Help2_FC!$D:$D,Help2_FC!AF:AF)</f>
        <v>0</v>
      </c>
      <c r="AJ1038" s="979">
        <f>_xlfn.XLOOKUP($D1038,Help2_FC!$D:$D,Help2_FC!AG:AG)</f>
        <v>0</v>
      </c>
      <c r="AK1038" s="979">
        <f>_xlfn.XLOOKUP($D1038,Help2_FC!$D:$D,Help2_FC!AH:AH)</f>
        <v>0</v>
      </c>
      <c r="AL1038" s="979">
        <f>_xlfn.XLOOKUP($D1038,Help2_FC!$D:$D,Help2_FC!AI:AI)</f>
        <v>0</v>
      </c>
      <c r="AM1038" s="979">
        <f>_xlfn.XLOOKUP($D1038,Help2_FC!$D:$D,Help2_FC!AJ:AJ)</f>
        <v>0</v>
      </c>
      <c r="AN1038" s="979">
        <f>_xlfn.XLOOKUP($D1038,Help2_FC!$D:$D,Help2_FC!AK:AK)</f>
        <v>0</v>
      </c>
    </row>
    <row r="1039" spans="1:40" x14ac:dyDescent="0.2">
      <c r="A1039" s="1">
        <v>45963</v>
      </c>
      <c r="B1039">
        <f t="shared" si="110"/>
        <v>11</v>
      </c>
      <c r="C1039">
        <f t="shared" si="111"/>
        <v>2025</v>
      </c>
      <c r="D1039" s="872" t="str">
        <f t="shared" si="108"/>
        <v>11´2025</v>
      </c>
      <c r="F1039" s="2">
        <f t="shared" si="109"/>
        <v>24</v>
      </c>
      <c r="G1039" s="1483">
        <f t="shared" si="112"/>
        <v>3.4502587694077054E-2</v>
      </c>
      <c r="H1039" s="5">
        <f t="shared" si="113"/>
        <v>1</v>
      </c>
      <c r="I1039" s="995">
        <f>VLOOKUP($D1039,Help2!$D$26:$T$37,5)</f>
        <v>0</v>
      </c>
      <c r="J1039" s="979">
        <f>VLOOKUP($D1039,Help2!$D$26:$T$37,6)</f>
        <v>0</v>
      </c>
      <c r="K1039" s="979">
        <f>VLOOKUP($D1039,Help2!$D$26:$T$37,7)</f>
        <v>0</v>
      </c>
      <c r="L1039" s="979">
        <f>VLOOKUP($D1039,Help2!$D$26:$T$37,8)</f>
        <v>0</v>
      </c>
      <c r="M1039" s="979">
        <f>VLOOKUP($D1039,Help2!$D$26:$T$37,9)</f>
        <v>0</v>
      </c>
      <c r="N1039" s="979">
        <f>VLOOKUP($D1039,Help2!$D$26:$T$37,10)</f>
        <v>0</v>
      </c>
      <c r="P1039" s="979">
        <f>VLOOKUP($D1039,Help2!$D$2:$T$25,3)</f>
        <v>695.6</v>
      </c>
      <c r="Q1039" s="979">
        <f t="shared" si="114"/>
        <v>720</v>
      </c>
      <c r="Y1039" s="979">
        <f>_xlfn.XLOOKUP($D1039,Help2_FC!$D:$D,Help2_FC!V:V)</f>
        <v>0</v>
      </c>
      <c r="Z1039" s="979">
        <f>_xlfn.XLOOKUP($D1039,Help2_FC!$D:$D,Help2_FC!W:W)</f>
        <v>0</v>
      </c>
      <c r="AA1039" s="979">
        <f>_xlfn.XLOOKUP($D1039,Help2_FC!$D:$D,Help2_FC!X:X)</f>
        <v>0</v>
      </c>
      <c r="AB1039" s="979">
        <f>_xlfn.XLOOKUP($D1039,Help2_FC!$D:$D,Help2_FC!Y:Y)</f>
        <v>0</v>
      </c>
      <c r="AC1039" s="979">
        <f>_xlfn.XLOOKUP($D1039,Help2_FC!$D:$D,Help2_FC!Z:Z)</f>
        <v>0</v>
      </c>
      <c r="AD1039" s="979">
        <f>_xlfn.XLOOKUP($D1039,Help2_FC!$D:$D,Help2_FC!AA:AA)</f>
        <v>0</v>
      </c>
      <c r="AE1039" s="979">
        <f>_xlfn.XLOOKUP($D1039,Help2_FC!$D:$D,Help2_FC!AB:AB)</f>
        <v>0</v>
      </c>
      <c r="AF1039" s="979">
        <f>_xlfn.XLOOKUP($D1039,Help2_FC!$D:$D,Help2_FC!AC:AC)</f>
        <v>0</v>
      </c>
      <c r="AG1039" s="979">
        <f>_xlfn.XLOOKUP($D1039,Help2_FC!$D:$D,Help2_FC!AD:AD)</f>
        <v>0</v>
      </c>
      <c r="AH1039" s="979">
        <f>_xlfn.XLOOKUP($D1039,Help2_FC!$D:$D,Help2_FC!AE:AE)</f>
        <v>0</v>
      </c>
      <c r="AI1039" s="979">
        <f>_xlfn.XLOOKUP($D1039,Help2_FC!$D:$D,Help2_FC!AF:AF)</f>
        <v>0</v>
      </c>
      <c r="AJ1039" s="979">
        <f>_xlfn.XLOOKUP($D1039,Help2_FC!$D:$D,Help2_FC!AG:AG)</f>
        <v>0</v>
      </c>
      <c r="AK1039" s="979">
        <f>_xlfn.XLOOKUP($D1039,Help2_FC!$D:$D,Help2_FC!AH:AH)</f>
        <v>0</v>
      </c>
      <c r="AL1039" s="979">
        <f>_xlfn.XLOOKUP($D1039,Help2_FC!$D:$D,Help2_FC!AI:AI)</f>
        <v>0</v>
      </c>
      <c r="AM1039" s="979">
        <f>_xlfn.XLOOKUP($D1039,Help2_FC!$D:$D,Help2_FC!AJ:AJ)</f>
        <v>0</v>
      </c>
      <c r="AN1039" s="979">
        <f>_xlfn.XLOOKUP($D1039,Help2_FC!$D:$D,Help2_FC!AK:AK)</f>
        <v>0</v>
      </c>
    </row>
    <row r="1040" spans="1:40" x14ac:dyDescent="0.2">
      <c r="A1040" s="1">
        <v>45964</v>
      </c>
      <c r="B1040">
        <f t="shared" si="110"/>
        <v>11</v>
      </c>
      <c r="C1040">
        <f t="shared" si="111"/>
        <v>2025</v>
      </c>
      <c r="D1040" s="872" t="str">
        <f t="shared" si="108"/>
        <v>11´2025</v>
      </c>
      <c r="F1040" s="2">
        <f t="shared" si="109"/>
        <v>24</v>
      </c>
      <c r="G1040" s="1483">
        <f t="shared" si="112"/>
        <v>3.4502587694077054E-2</v>
      </c>
      <c r="H1040" s="5">
        <f t="shared" si="113"/>
        <v>1</v>
      </c>
      <c r="I1040" s="995">
        <f>VLOOKUP($D1040,Help2!$D$26:$T$37,5)</f>
        <v>0</v>
      </c>
      <c r="J1040" s="979">
        <f>VLOOKUP($D1040,Help2!$D$26:$T$37,6)</f>
        <v>0</v>
      </c>
      <c r="K1040" s="979">
        <f>VLOOKUP($D1040,Help2!$D$26:$T$37,7)</f>
        <v>0</v>
      </c>
      <c r="L1040" s="979">
        <f>VLOOKUP($D1040,Help2!$D$26:$T$37,8)</f>
        <v>0</v>
      </c>
      <c r="M1040" s="979">
        <f>VLOOKUP($D1040,Help2!$D$26:$T$37,9)</f>
        <v>0</v>
      </c>
      <c r="N1040" s="979">
        <f>VLOOKUP($D1040,Help2!$D$26:$T$37,10)</f>
        <v>0</v>
      </c>
      <c r="P1040" s="979">
        <f>VLOOKUP($D1040,Help2!$D$2:$T$25,3)</f>
        <v>695.6</v>
      </c>
      <c r="Q1040" s="979">
        <f t="shared" si="114"/>
        <v>720</v>
      </c>
      <c r="Y1040" s="979">
        <f>_xlfn.XLOOKUP($D1040,Help2_FC!$D:$D,Help2_FC!V:V)</f>
        <v>0</v>
      </c>
      <c r="Z1040" s="979">
        <f>_xlfn.XLOOKUP($D1040,Help2_FC!$D:$D,Help2_FC!W:W)</f>
        <v>0</v>
      </c>
      <c r="AA1040" s="979">
        <f>_xlfn.XLOOKUP($D1040,Help2_FC!$D:$D,Help2_FC!X:X)</f>
        <v>0</v>
      </c>
      <c r="AB1040" s="979">
        <f>_xlfn.XLOOKUP($D1040,Help2_FC!$D:$D,Help2_FC!Y:Y)</f>
        <v>0</v>
      </c>
      <c r="AC1040" s="979">
        <f>_xlfn.XLOOKUP($D1040,Help2_FC!$D:$D,Help2_FC!Z:Z)</f>
        <v>0</v>
      </c>
      <c r="AD1040" s="979">
        <f>_xlfn.XLOOKUP($D1040,Help2_FC!$D:$D,Help2_FC!AA:AA)</f>
        <v>0</v>
      </c>
      <c r="AE1040" s="979">
        <f>_xlfn.XLOOKUP($D1040,Help2_FC!$D:$D,Help2_FC!AB:AB)</f>
        <v>0</v>
      </c>
      <c r="AF1040" s="979">
        <f>_xlfn.XLOOKUP($D1040,Help2_FC!$D:$D,Help2_FC!AC:AC)</f>
        <v>0</v>
      </c>
      <c r="AG1040" s="979">
        <f>_xlfn.XLOOKUP($D1040,Help2_FC!$D:$D,Help2_FC!AD:AD)</f>
        <v>0</v>
      </c>
      <c r="AH1040" s="979">
        <f>_xlfn.XLOOKUP($D1040,Help2_FC!$D:$D,Help2_FC!AE:AE)</f>
        <v>0</v>
      </c>
      <c r="AI1040" s="979">
        <f>_xlfn.XLOOKUP($D1040,Help2_FC!$D:$D,Help2_FC!AF:AF)</f>
        <v>0</v>
      </c>
      <c r="AJ1040" s="979">
        <f>_xlfn.XLOOKUP($D1040,Help2_FC!$D:$D,Help2_FC!AG:AG)</f>
        <v>0</v>
      </c>
      <c r="AK1040" s="979">
        <f>_xlfn.XLOOKUP($D1040,Help2_FC!$D:$D,Help2_FC!AH:AH)</f>
        <v>0</v>
      </c>
      <c r="AL1040" s="979">
        <f>_xlfn.XLOOKUP($D1040,Help2_FC!$D:$D,Help2_FC!AI:AI)</f>
        <v>0</v>
      </c>
      <c r="AM1040" s="979">
        <f>_xlfn.XLOOKUP($D1040,Help2_FC!$D:$D,Help2_FC!AJ:AJ)</f>
        <v>0</v>
      </c>
      <c r="AN1040" s="979">
        <f>_xlfn.XLOOKUP($D1040,Help2_FC!$D:$D,Help2_FC!AK:AK)</f>
        <v>0</v>
      </c>
    </row>
    <row r="1041" spans="1:40" x14ac:dyDescent="0.2">
      <c r="A1041" s="1">
        <v>45965</v>
      </c>
      <c r="B1041">
        <f t="shared" si="110"/>
        <v>11</v>
      </c>
      <c r="C1041">
        <f t="shared" si="111"/>
        <v>2025</v>
      </c>
      <c r="D1041" s="872" t="str">
        <f t="shared" si="108"/>
        <v>11´2025</v>
      </c>
      <c r="F1041" s="2">
        <f t="shared" si="109"/>
        <v>24</v>
      </c>
      <c r="G1041" s="1483">
        <f t="shared" si="112"/>
        <v>3.4502587694077054E-2</v>
      </c>
      <c r="H1041" s="5">
        <f t="shared" si="113"/>
        <v>1</v>
      </c>
      <c r="I1041" s="995">
        <f>VLOOKUP($D1041,Help2!$D$26:$T$37,5)</f>
        <v>0</v>
      </c>
      <c r="J1041" s="979">
        <f>VLOOKUP($D1041,Help2!$D$26:$T$37,6)</f>
        <v>0</v>
      </c>
      <c r="K1041" s="979">
        <f>VLOOKUP($D1041,Help2!$D$26:$T$37,7)</f>
        <v>0</v>
      </c>
      <c r="L1041" s="979">
        <f>VLOOKUP($D1041,Help2!$D$26:$T$37,8)</f>
        <v>0</v>
      </c>
      <c r="M1041" s="979">
        <f>VLOOKUP($D1041,Help2!$D$26:$T$37,9)</f>
        <v>0</v>
      </c>
      <c r="N1041" s="979">
        <f>VLOOKUP($D1041,Help2!$D$26:$T$37,10)</f>
        <v>0</v>
      </c>
      <c r="P1041" s="979">
        <f>VLOOKUP($D1041,Help2!$D$2:$T$25,3)</f>
        <v>695.6</v>
      </c>
      <c r="Q1041" s="979">
        <f t="shared" si="114"/>
        <v>720</v>
      </c>
      <c r="Y1041" s="979">
        <f>_xlfn.XLOOKUP($D1041,Help2_FC!$D:$D,Help2_FC!V:V)</f>
        <v>0</v>
      </c>
      <c r="Z1041" s="979">
        <f>_xlfn.XLOOKUP($D1041,Help2_FC!$D:$D,Help2_FC!W:W)</f>
        <v>0</v>
      </c>
      <c r="AA1041" s="979">
        <f>_xlfn.XLOOKUP($D1041,Help2_FC!$D:$D,Help2_FC!X:X)</f>
        <v>0</v>
      </c>
      <c r="AB1041" s="979">
        <f>_xlfn.XLOOKUP($D1041,Help2_FC!$D:$D,Help2_FC!Y:Y)</f>
        <v>0</v>
      </c>
      <c r="AC1041" s="979">
        <f>_xlfn.XLOOKUP($D1041,Help2_FC!$D:$D,Help2_FC!Z:Z)</f>
        <v>0</v>
      </c>
      <c r="AD1041" s="979">
        <f>_xlfn.XLOOKUP($D1041,Help2_FC!$D:$D,Help2_FC!AA:AA)</f>
        <v>0</v>
      </c>
      <c r="AE1041" s="979">
        <f>_xlfn.XLOOKUP($D1041,Help2_FC!$D:$D,Help2_FC!AB:AB)</f>
        <v>0</v>
      </c>
      <c r="AF1041" s="979">
        <f>_xlfn.XLOOKUP($D1041,Help2_FC!$D:$D,Help2_FC!AC:AC)</f>
        <v>0</v>
      </c>
      <c r="AG1041" s="979">
        <f>_xlfn.XLOOKUP($D1041,Help2_FC!$D:$D,Help2_FC!AD:AD)</f>
        <v>0</v>
      </c>
      <c r="AH1041" s="979">
        <f>_xlfn.XLOOKUP($D1041,Help2_FC!$D:$D,Help2_FC!AE:AE)</f>
        <v>0</v>
      </c>
      <c r="AI1041" s="979">
        <f>_xlfn.XLOOKUP($D1041,Help2_FC!$D:$D,Help2_FC!AF:AF)</f>
        <v>0</v>
      </c>
      <c r="AJ1041" s="979">
        <f>_xlfn.XLOOKUP($D1041,Help2_FC!$D:$D,Help2_FC!AG:AG)</f>
        <v>0</v>
      </c>
      <c r="AK1041" s="979">
        <f>_xlfn.XLOOKUP($D1041,Help2_FC!$D:$D,Help2_FC!AH:AH)</f>
        <v>0</v>
      </c>
      <c r="AL1041" s="979">
        <f>_xlfn.XLOOKUP($D1041,Help2_FC!$D:$D,Help2_FC!AI:AI)</f>
        <v>0</v>
      </c>
      <c r="AM1041" s="979">
        <f>_xlfn.XLOOKUP($D1041,Help2_FC!$D:$D,Help2_FC!AJ:AJ)</f>
        <v>0</v>
      </c>
      <c r="AN1041" s="979">
        <f>_xlfn.XLOOKUP($D1041,Help2_FC!$D:$D,Help2_FC!AK:AK)</f>
        <v>0</v>
      </c>
    </row>
    <row r="1042" spans="1:40" x14ac:dyDescent="0.2">
      <c r="A1042" s="1">
        <v>45966</v>
      </c>
      <c r="B1042">
        <f t="shared" si="110"/>
        <v>11</v>
      </c>
      <c r="C1042">
        <f t="shared" si="111"/>
        <v>2025</v>
      </c>
      <c r="D1042" s="872" t="str">
        <f t="shared" ref="D1042:D1098" si="115">CONCATENATE(TEXT(A1042,"MM"),"´",TEXT(A1042,"JJJJ"))</f>
        <v>11´2025</v>
      </c>
      <c r="F1042" s="2">
        <f t="shared" si="109"/>
        <v>24</v>
      </c>
      <c r="G1042" s="1483">
        <f t="shared" si="112"/>
        <v>3.4502587694077054E-2</v>
      </c>
      <c r="H1042" s="5">
        <f t="shared" si="113"/>
        <v>1</v>
      </c>
      <c r="I1042" s="995">
        <f>VLOOKUP($D1042,Help2!$D$26:$T$37,5)</f>
        <v>0</v>
      </c>
      <c r="J1042" s="979">
        <f>VLOOKUP($D1042,Help2!$D$26:$T$37,6)</f>
        <v>0</v>
      </c>
      <c r="K1042" s="979">
        <f>VLOOKUP($D1042,Help2!$D$26:$T$37,7)</f>
        <v>0</v>
      </c>
      <c r="L1042" s="979">
        <f>VLOOKUP($D1042,Help2!$D$26:$T$37,8)</f>
        <v>0</v>
      </c>
      <c r="M1042" s="979">
        <f>VLOOKUP($D1042,Help2!$D$26:$T$37,9)</f>
        <v>0</v>
      </c>
      <c r="N1042" s="979">
        <f>VLOOKUP($D1042,Help2!$D$26:$T$37,10)</f>
        <v>0</v>
      </c>
      <c r="P1042" s="979">
        <f>VLOOKUP($D1042,Help2!$D$2:$T$25,3)</f>
        <v>695.6</v>
      </c>
      <c r="Q1042" s="979">
        <f t="shared" si="114"/>
        <v>720</v>
      </c>
      <c r="Y1042" s="979">
        <f>_xlfn.XLOOKUP($D1042,Help2_FC!$D:$D,Help2_FC!V:V)</f>
        <v>0</v>
      </c>
      <c r="Z1042" s="979">
        <f>_xlfn.XLOOKUP($D1042,Help2_FC!$D:$D,Help2_FC!W:W)</f>
        <v>0</v>
      </c>
      <c r="AA1042" s="979">
        <f>_xlfn.XLOOKUP($D1042,Help2_FC!$D:$D,Help2_FC!X:X)</f>
        <v>0</v>
      </c>
      <c r="AB1042" s="979">
        <f>_xlfn.XLOOKUP($D1042,Help2_FC!$D:$D,Help2_FC!Y:Y)</f>
        <v>0</v>
      </c>
      <c r="AC1042" s="979">
        <f>_xlfn.XLOOKUP($D1042,Help2_FC!$D:$D,Help2_FC!Z:Z)</f>
        <v>0</v>
      </c>
      <c r="AD1042" s="979">
        <f>_xlfn.XLOOKUP($D1042,Help2_FC!$D:$D,Help2_FC!AA:AA)</f>
        <v>0</v>
      </c>
      <c r="AE1042" s="979">
        <f>_xlfn.XLOOKUP($D1042,Help2_FC!$D:$D,Help2_FC!AB:AB)</f>
        <v>0</v>
      </c>
      <c r="AF1042" s="979">
        <f>_xlfn.XLOOKUP($D1042,Help2_FC!$D:$D,Help2_FC!AC:AC)</f>
        <v>0</v>
      </c>
      <c r="AG1042" s="979">
        <f>_xlfn.XLOOKUP($D1042,Help2_FC!$D:$D,Help2_FC!AD:AD)</f>
        <v>0</v>
      </c>
      <c r="AH1042" s="979">
        <f>_xlfn.XLOOKUP($D1042,Help2_FC!$D:$D,Help2_FC!AE:AE)</f>
        <v>0</v>
      </c>
      <c r="AI1042" s="979">
        <f>_xlfn.XLOOKUP($D1042,Help2_FC!$D:$D,Help2_FC!AF:AF)</f>
        <v>0</v>
      </c>
      <c r="AJ1042" s="979">
        <f>_xlfn.XLOOKUP($D1042,Help2_FC!$D:$D,Help2_FC!AG:AG)</f>
        <v>0</v>
      </c>
      <c r="AK1042" s="979">
        <f>_xlfn.XLOOKUP($D1042,Help2_FC!$D:$D,Help2_FC!AH:AH)</f>
        <v>0</v>
      </c>
      <c r="AL1042" s="979">
        <f>_xlfn.XLOOKUP($D1042,Help2_FC!$D:$D,Help2_FC!AI:AI)</f>
        <v>0</v>
      </c>
      <c r="AM1042" s="979">
        <f>_xlfn.XLOOKUP($D1042,Help2_FC!$D:$D,Help2_FC!AJ:AJ)</f>
        <v>0</v>
      </c>
      <c r="AN1042" s="979">
        <f>_xlfn.XLOOKUP($D1042,Help2_FC!$D:$D,Help2_FC!AK:AK)</f>
        <v>0</v>
      </c>
    </row>
    <row r="1043" spans="1:40" x14ac:dyDescent="0.2">
      <c r="A1043" s="1">
        <v>45967</v>
      </c>
      <c r="B1043">
        <f t="shared" si="110"/>
        <v>11</v>
      </c>
      <c r="C1043">
        <f t="shared" si="111"/>
        <v>2025</v>
      </c>
      <c r="D1043" s="872" t="str">
        <f t="shared" si="115"/>
        <v>11´2025</v>
      </c>
      <c r="F1043" s="2">
        <f t="shared" si="109"/>
        <v>24</v>
      </c>
      <c r="G1043" s="1483">
        <f t="shared" si="112"/>
        <v>3.4502587694077054E-2</v>
      </c>
      <c r="H1043" s="5">
        <f t="shared" si="113"/>
        <v>1</v>
      </c>
      <c r="I1043" s="995">
        <f>VLOOKUP($D1043,Help2!$D$26:$T$37,5)</f>
        <v>0</v>
      </c>
      <c r="J1043" s="979">
        <f>VLOOKUP($D1043,Help2!$D$26:$T$37,6)</f>
        <v>0</v>
      </c>
      <c r="K1043" s="979">
        <f>VLOOKUP($D1043,Help2!$D$26:$T$37,7)</f>
        <v>0</v>
      </c>
      <c r="L1043" s="979">
        <f>VLOOKUP($D1043,Help2!$D$26:$T$37,8)</f>
        <v>0</v>
      </c>
      <c r="M1043" s="979">
        <f>VLOOKUP($D1043,Help2!$D$26:$T$37,9)</f>
        <v>0</v>
      </c>
      <c r="N1043" s="979">
        <f>VLOOKUP($D1043,Help2!$D$26:$T$37,10)</f>
        <v>0</v>
      </c>
      <c r="P1043" s="979">
        <f>VLOOKUP($D1043,Help2!$D$2:$T$25,3)</f>
        <v>695.6</v>
      </c>
      <c r="Q1043" s="979">
        <f t="shared" si="114"/>
        <v>720</v>
      </c>
      <c r="Y1043" s="979">
        <f>_xlfn.XLOOKUP($D1043,Help2_FC!$D:$D,Help2_FC!V:V)</f>
        <v>0</v>
      </c>
      <c r="Z1043" s="979">
        <f>_xlfn.XLOOKUP($D1043,Help2_FC!$D:$D,Help2_FC!W:W)</f>
        <v>0</v>
      </c>
      <c r="AA1043" s="979">
        <f>_xlfn.XLOOKUP($D1043,Help2_FC!$D:$D,Help2_FC!X:X)</f>
        <v>0</v>
      </c>
      <c r="AB1043" s="979">
        <f>_xlfn.XLOOKUP($D1043,Help2_FC!$D:$D,Help2_FC!Y:Y)</f>
        <v>0</v>
      </c>
      <c r="AC1043" s="979">
        <f>_xlfn.XLOOKUP($D1043,Help2_FC!$D:$D,Help2_FC!Z:Z)</f>
        <v>0</v>
      </c>
      <c r="AD1043" s="979">
        <f>_xlfn.XLOOKUP($D1043,Help2_FC!$D:$D,Help2_FC!AA:AA)</f>
        <v>0</v>
      </c>
      <c r="AE1043" s="979">
        <f>_xlfn.XLOOKUP($D1043,Help2_FC!$D:$D,Help2_FC!AB:AB)</f>
        <v>0</v>
      </c>
      <c r="AF1043" s="979">
        <f>_xlfn.XLOOKUP($D1043,Help2_FC!$D:$D,Help2_FC!AC:AC)</f>
        <v>0</v>
      </c>
      <c r="AG1043" s="979">
        <f>_xlfn.XLOOKUP($D1043,Help2_FC!$D:$D,Help2_FC!AD:AD)</f>
        <v>0</v>
      </c>
      <c r="AH1043" s="979">
        <f>_xlfn.XLOOKUP($D1043,Help2_FC!$D:$D,Help2_FC!AE:AE)</f>
        <v>0</v>
      </c>
      <c r="AI1043" s="979">
        <f>_xlfn.XLOOKUP($D1043,Help2_FC!$D:$D,Help2_FC!AF:AF)</f>
        <v>0</v>
      </c>
      <c r="AJ1043" s="979">
        <f>_xlfn.XLOOKUP($D1043,Help2_FC!$D:$D,Help2_FC!AG:AG)</f>
        <v>0</v>
      </c>
      <c r="AK1043" s="979">
        <f>_xlfn.XLOOKUP($D1043,Help2_FC!$D:$D,Help2_FC!AH:AH)</f>
        <v>0</v>
      </c>
      <c r="AL1043" s="979">
        <f>_xlfn.XLOOKUP($D1043,Help2_FC!$D:$D,Help2_FC!AI:AI)</f>
        <v>0</v>
      </c>
      <c r="AM1043" s="979">
        <f>_xlfn.XLOOKUP($D1043,Help2_FC!$D:$D,Help2_FC!AJ:AJ)</f>
        <v>0</v>
      </c>
      <c r="AN1043" s="979">
        <f>_xlfn.XLOOKUP($D1043,Help2_FC!$D:$D,Help2_FC!AK:AK)</f>
        <v>0</v>
      </c>
    </row>
    <row r="1044" spans="1:40" x14ac:dyDescent="0.2">
      <c r="A1044" s="1">
        <v>45968</v>
      </c>
      <c r="B1044">
        <f t="shared" si="110"/>
        <v>11</v>
      </c>
      <c r="C1044">
        <f t="shared" si="111"/>
        <v>2025</v>
      </c>
      <c r="D1044" s="872" t="str">
        <f t="shared" si="115"/>
        <v>11´2025</v>
      </c>
      <c r="F1044" s="2">
        <f t="shared" si="109"/>
        <v>24</v>
      </c>
      <c r="G1044" s="1483">
        <f t="shared" si="112"/>
        <v>3.4502587694077054E-2</v>
      </c>
      <c r="H1044" s="5">
        <f t="shared" si="113"/>
        <v>1</v>
      </c>
      <c r="I1044" s="995">
        <f>VLOOKUP($D1044,Help2!$D$26:$T$37,5)</f>
        <v>0</v>
      </c>
      <c r="J1044" s="979">
        <f>VLOOKUP($D1044,Help2!$D$26:$T$37,6)</f>
        <v>0</v>
      </c>
      <c r="K1044" s="979">
        <f>VLOOKUP($D1044,Help2!$D$26:$T$37,7)</f>
        <v>0</v>
      </c>
      <c r="L1044" s="979">
        <f>VLOOKUP($D1044,Help2!$D$26:$T$37,8)</f>
        <v>0</v>
      </c>
      <c r="M1044" s="979">
        <f>VLOOKUP($D1044,Help2!$D$26:$T$37,9)</f>
        <v>0</v>
      </c>
      <c r="N1044" s="979">
        <f>VLOOKUP($D1044,Help2!$D$26:$T$37,10)</f>
        <v>0</v>
      </c>
      <c r="P1044" s="979">
        <f>VLOOKUP($D1044,Help2!$D$2:$T$25,3)</f>
        <v>695.6</v>
      </c>
      <c r="Q1044" s="979">
        <f t="shared" si="114"/>
        <v>720</v>
      </c>
      <c r="Y1044" s="979">
        <f>_xlfn.XLOOKUP($D1044,Help2_FC!$D:$D,Help2_FC!V:V)</f>
        <v>0</v>
      </c>
      <c r="Z1044" s="979">
        <f>_xlfn.XLOOKUP($D1044,Help2_FC!$D:$D,Help2_FC!W:W)</f>
        <v>0</v>
      </c>
      <c r="AA1044" s="979">
        <f>_xlfn.XLOOKUP($D1044,Help2_FC!$D:$D,Help2_FC!X:X)</f>
        <v>0</v>
      </c>
      <c r="AB1044" s="979">
        <f>_xlfn.XLOOKUP($D1044,Help2_FC!$D:$D,Help2_FC!Y:Y)</f>
        <v>0</v>
      </c>
      <c r="AC1044" s="979">
        <f>_xlfn.XLOOKUP($D1044,Help2_FC!$D:$D,Help2_FC!Z:Z)</f>
        <v>0</v>
      </c>
      <c r="AD1044" s="979">
        <f>_xlfn.XLOOKUP($D1044,Help2_FC!$D:$D,Help2_FC!AA:AA)</f>
        <v>0</v>
      </c>
      <c r="AE1044" s="979">
        <f>_xlfn.XLOOKUP($D1044,Help2_FC!$D:$D,Help2_FC!AB:AB)</f>
        <v>0</v>
      </c>
      <c r="AF1044" s="979">
        <f>_xlfn.XLOOKUP($D1044,Help2_FC!$D:$D,Help2_FC!AC:AC)</f>
        <v>0</v>
      </c>
      <c r="AG1044" s="979">
        <f>_xlfn.XLOOKUP($D1044,Help2_FC!$D:$D,Help2_FC!AD:AD)</f>
        <v>0</v>
      </c>
      <c r="AH1044" s="979">
        <f>_xlfn.XLOOKUP($D1044,Help2_FC!$D:$D,Help2_FC!AE:AE)</f>
        <v>0</v>
      </c>
      <c r="AI1044" s="979">
        <f>_xlfn.XLOOKUP($D1044,Help2_FC!$D:$D,Help2_FC!AF:AF)</f>
        <v>0</v>
      </c>
      <c r="AJ1044" s="979">
        <f>_xlfn.XLOOKUP($D1044,Help2_FC!$D:$D,Help2_FC!AG:AG)</f>
        <v>0</v>
      </c>
      <c r="AK1044" s="979">
        <f>_xlfn.XLOOKUP($D1044,Help2_FC!$D:$D,Help2_FC!AH:AH)</f>
        <v>0</v>
      </c>
      <c r="AL1044" s="979">
        <f>_xlfn.XLOOKUP($D1044,Help2_FC!$D:$D,Help2_FC!AI:AI)</f>
        <v>0</v>
      </c>
      <c r="AM1044" s="979">
        <f>_xlfn.XLOOKUP($D1044,Help2_FC!$D:$D,Help2_FC!AJ:AJ)</f>
        <v>0</v>
      </c>
      <c r="AN1044" s="979">
        <f>_xlfn.XLOOKUP($D1044,Help2_FC!$D:$D,Help2_FC!AK:AK)</f>
        <v>0</v>
      </c>
    </row>
    <row r="1045" spans="1:40" x14ac:dyDescent="0.2">
      <c r="A1045" s="1">
        <v>45969</v>
      </c>
      <c r="B1045">
        <f t="shared" si="110"/>
        <v>11</v>
      </c>
      <c r="C1045">
        <f t="shared" si="111"/>
        <v>2025</v>
      </c>
      <c r="D1045" s="872" t="str">
        <f t="shared" si="115"/>
        <v>11´2025</v>
      </c>
      <c r="F1045" s="2">
        <f t="shared" si="109"/>
        <v>24</v>
      </c>
      <c r="G1045" s="1483">
        <f t="shared" si="112"/>
        <v>3.4502587694077054E-2</v>
      </c>
      <c r="H1045" s="5">
        <f t="shared" si="113"/>
        <v>1</v>
      </c>
      <c r="I1045" s="995">
        <f>VLOOKUP($D1045,Help2!$D$26:$T$37,5)</f>
        <v>0</v>
      </c>
      <c r="J1045" s="979">
        <f>VLOOKUP($D1045,Help2!$D$26:$T$37,6)</f>
        <v>0</v>
      </c>
      <c r="K1045" s="979">
        <f>VLOOKUP($D1045,Help2!$D$26:$T$37,7)</f>
        <v>0</v>
      </c>
      <c r="L1045" s="979">
        <f>VLOOKUP($D1045,Help2!$D$26:$T$37,8)</f>
        <v>0</v>
      </c>
      <c r="M1045" s="979">
        <f>VLOOKUP($D1045,Help2!$D$26:$T$37,9)</f>
        <v>0</v>
      </c>
      <c r="N1045" s="979">
        <f>VLOOKUP($D1045,Help2!$D$26:$T$37,10)</f>
        <v>0</v>
      </c>
      <c r="P1045" s="979">
        <f>VLOOKUP($D1045,Help2!$D$2:$T$25,3)</f>
        <v>695.6</v>
      </c>
      <c r="Q1045" s="979">
        <f t="shared" si="114"/>
        <v>720</v>
      </c>
      <c r="Y1045" s="979">
        <f>_xlfn.XLOOKUP($D1045,Help2_FC!$D:$D,Help2_FC!V:V)</f>
        <v>0</v>
      </c>
      <c r="Z1045" s="979">
        <f>_xlfn.XLOOKUP($D1045,Help2_FC!$D:$D,Help2_FC!W:W)</f>
        <v>0</v>
      </c>
      <c r="AA1045" s="979">
        <f>_xlfn.XLOOKUP($D1045,Help2_FC!$D:$D,Help2_FC!X:X)</f>
        <v>0</v>
      </c>
      <c r="AB1045" s="979">
        <f>_xlfn.XLOOKUP($D1045,Help2_FC!$D:$D,Help2_FC!Y:Y)</f>
        <v>0</v>
      </c>
      <c r="AC1045" s="979">
        <f>_xlfn.XLOOKUP($D1045,Help2_FC!$D:$D,Help2_FC!Z:Z)</f>
        <v>0</v>
      </c>
      <c r="AD1045" s="979">
        <f>_xlfn.XLOOKUP($D1045,Help2_FC!$D:$D,Help2_FC!AA:AA)</f>
        <v>0</v>
      </c>
      <c r="AE1045" s="979">
        <f>_xlfn.XLOOKUP($D1045,Help2_FC!$D:$D,Help2_FC!AB:AB)</f>
        <v>0</v>
      </c>
      <c r="AF1045" s="979">
        <f>_xlfn.XLOOKUP($D1045,Help2_FC!$D:$D,Help2_FC!AC:AC)</f>
        <v>0</v>
      </c>
      <c r="AG1045" s="979">
        <f>_xlfn.XLOOKUP($D1045,Help2_FC!$D:$D,Help2_FC!AD:AD)</f>
        <v>0</v>
      </c>
      <c r="AH1045" s="979">
        <f>_xlfn.XLOOKUP($D1045,Help2_FC!$D:$D,Help2_FC!AE:AE)</f>
        <v>0</v>
      </c>
      <c r="AI1045" s="979">
        <f>_xlfn.XLOOKUP($D1045,Help2_FC!$D:$D,Help2_FC!AF:AF)</f>
        <v>0</v>
      </c>
      <c r="AJ1045" s="979">
        <f>_xlfn.XLOOKUP($D1045,Help2_FC!$D:$D,Help2_FC!AG:AG)</f>
        <v>0</v>
      </c>
      <c r="AK1045" s="979">
        <f>_xlfn.XLOOKUP($D1045,Help2_FC!$D:$D,Help2_FC!AH:AH)</f>
        <v>0</v>
      </c>
      <c r="AL1045" s="979">
        <f>_xlfn.XLOOKUP($D1045,Help2_FC!$D:$D,Help2_FC!AI:AI)</f>
        <v>0</v>
      </c>
      <c r="AM1045" s="979">
        <f>_xlfn.XLOOKUP($D1045,Help2_FC!$D:$D,Help2_FC!AJ:AJ)</f>
        <v>0</v>
      </c>
      <c r="AN1045" s="979">
        <f>_xlfn.XLOOKUP($D1045,Help2_FC!$D:$D,Help2_FC!AK:AK)</f>
        <v>0</v>
      </c>
    </row>
    <row r="1046" spans="1:40" x14ac:dyDescent="0.2">
      <c r="A1046" s="1">
        <v>45970</v>
      </c>
      <c r="B1046">
        <f t="shared" si="110"/>
        <v>11</v>
      </c>
      <c r="C1046">
        <f t="shared" si="111"/>
        <v>2025</v>
      </c>
      <c r="D1046" s="872" t="str">
        <f t="shared" si="115"/>
        <v>11´2025</v>
      </c>
      <c r="F1046" s="2">
        <f t="shared" si="109"/>
        <v>24</v>
      </c>
      <c r="G1046" s="1483">
        <f t="shared" si="112"/>
        <v>3.4502587694077054E-2</v>
      </c>
      <c r="H1046" s="5">
        <f t="shared" si="113"/>
        <v>1</v>
      </c>
      <c r="I1046" s="995">
        <f>VLOOKUP($D1046,Help2!$D$26:$T$37,5)</f>
        <v>0</v>
      </c>
      <c r="J1046" s="979">
        <f>VLOOKUP($D1046,Help2!$D$26:$T$37,6)</f>
        <v>0</v>
      </c>
      <c r="K1046" s="979">
        <f>VLOOKUP($D1046,Help2!$D$26:$T$37,7)</f>
        <v>0</v>
      </c>
      <c r="L1046" s="979">
        <f>VLOOKUP($D1046,Help2!$D$26:$T$37,8)</f>
        <v>0</v>
      </c>
      <c r="M1046" s="979">
        <f>VLOOKUP($D1046,Help2!$D$26:$T$37,9)</f>
        <v>0</v>
      </c>
      <c r="N1046" s="979">
        <f>VLOOKUP($D1046,Help2!$D$26:$T$37,10)</f>
        <v>0</v>
      </c>
      <c r="P1046" s="979">
        <f>VLOOKUP($D1046,Help2!$D$2:$T$25,3)</f>
        <v>695.6</v>
      </c>
      <c r="Q1046" s="979">
        <f t="shared" si="114"/>
        <v>720</v>
      </c>
      <c r="Y1046" s="979">
        <f>_xlfn.XLOOKUP($D1046,Help2_FC!$D:$D,Help2_FC!V:V)</f>
        <v>0</v>
      </c>
      <c r="Z1046" s="979">
        <f>_xlfn.XLOOKUP($D1046,Help2_FC!$D:$D,Help2_FC!W:W)</f>
        <v>0</v>
      </c>
      <c r="AA1046" s="979">
        <f>_xlfn.XLOOKUP($D1046,Help2_FC!$D:$D,Help2_FC!X:X)</f>
        <v>0</v>
      </c>
      <c r="AB1046" s="979">
        <f>_xlfn.XLOOKUP($D1046,Help2_FC!$D:$D,Help2_FC!Y:Y)</f>
        <v>0</v>
      </c>
      <c r="AC1046" s="979">
        <f>_xlfn.XLOOKUP($D1046,Help2_FC!$D:$D,Help2_FC!Z:Z)</f>
        <v>0</v>
      </c>
      <c r="AD1046" s="979">
        <f>_xlfn.XLOOKUP($D1046,Help2_FC!$D:$D,Help2_FC!AA:AA)</f>
        <v>0</v>
      </c>
      <c r="AE1046" s="979">
        <f>_xlfn.XLOOKUP($D1046,Help2_FC!$D:$D,Help2_FC!AB:AB)</f>
        <v>0</v>
      </c>
      <c r="AF1046" s="979">
        <f>_xlfn.XLOOKUP($D1046,Help2_FC!$D:$D,Help2_FC!AC:AC)</f>
        <v>0</v>
      </c>
      <c r="AG1046" s="979">
        <f>_xlfn.XLOOKUP($D1046,Help2_FC!$D:$D,Help2_FC!AD:AD)</f>
        <v>0</v>
      </c>
      <c r="AH1046" s="979">
        <f>_xlfn.XLOOKUP($D1046,Help2_FC!$D:$D,Help2_FC!AE:AE)</f>
        <v>0</v>
      </c>
      <c r="AI1046" s="979">
        <f>_xlfn.XLOOKUP($D1046,Help2_FC!$D:$D,Help2_FC!AF:AF)</f>
        <v>0</v>
      </c>
      <c r="AJ1046" s="979">
        <f>_xlfn.XLOOKUP($D1046,Help2_FC!$D:$D,Help2_FC!AG:AG)</f>
        <v>0</v>
      </c>
      <c r="AK1046" s="979">
        <f>_xlfn.XLOOKUP($D1046,Help2_FC!$D:$D,Help2_FC!AH:AH)</f>
        <v>0</v>
      </c>
      <c r="AL1046" s="979">
        <f>_xlfn.XLOOKUP($D1046,Help2_FC!$D:$D,Help2_FC!AI:AI)</f>
        <v>0</v>
      </c>
      <c r="AM1046" s="979">
        <f>_xlfn.XLOOKUP($D1046,Help2_FC!$D:$D,Help2_FC!AJ:AJ)</f>
        <v>0</v>
      </c>
      <c r="AN1046" s="979">
        <f>_xlfn.XLOOKUP($D1046,Help2_FC!$D:$D,Help2_FC!AK:AK)</f>
        <v>0</v>
      </c>
    </row>
    <row r="1047" spans="1:40" x14ac:dyDescent="0.2">
      <c r="A1047" s="1">
        <v>45971</v>
      </c>
      <c r="B1047">
        <f t="shared" si="110"/>
        <v>11</v>
      </c>
      <c r="C1047">
        <f t="shared" si="111"/>
        <v>2025</v>
      </c>
      <c r="D1047" s="872" t="str">
        <f t="shared" si="115"/>
        <v>11´2025</v>
      </c>
      <c r="F1047" s="2">
        <f t="shared" si="109"/>
        <v>24</v>
      </c>
      <c r="G1047" s="1483">
        <f t="shared" si="112"/>
        <v>3.4502587694077054E-2</v>
      </c>
      <c r="H1047" s="5">
        <f t="shared" si="113"/>
        <v>1</v>
      </c>
      <c r="I1047" s="995">
        <f>VLOOKUP($D1047,Help2!$D$26:$T$37,5)</f>
        <v>0</v>
      </c>
      <c r="J1047" s="979">
        <f>VLOOKUP($D1047,Help2!$D$26:$T$37,6)</f>
        <v>0</v>
      </c>
      <c r="K1047" s="979">
        <f>VLOOKUP($D1047,Help2!$D$26:$T$37,7)</f>
        <v>0</v>
      </c>
      <c r="L1047" s="979">
        <f>VLOOKUP($D1047,Help2!$D$26:$T$37,8)</f>
        <v>0</v>
      </c>
      <c r="M1047" s="979">
        <f>VLOOKUP($D1047,Help2!$D$26:$T$37,9)</f>
        <v>0</v>
      </c>
      <c r="N1047" s="979">
        <f>VLOOKUP($D1047,Help2!$D$26:$T$37,10)</f>
        <v>0</v>
      </c>
      <c r="P1047" s="979">
        <f>VLOOKUP($D1047,Help2!$D$2:$T$25,3)</f>
        <v>695.6</v>
      </c>
      <c r="Q1047" s="979">
        <f t="shared" si="114"/>
        <v>720</v>
      </c>
      <c r="Y1047" s="979">
        <f>_xlfn.XLOOKUP($D1047,Help2_FC!$D:$D,Help2_FC!V:V)</f>
        <v>0</v>
      </c>
      <c r="Z1047" s="979">
        <f>_xlfn.XLOOKUP($D1047,Help2_FC!$D:$D,Help2_FC!W:W)</f>
        <v>0</v>
      </c>
      <c r="AA1047" s="979">
        <f>_xlfn.XLOOKUP($D1047,Help2_FC!$D:$D,Help2_FC!X:X)</f>
        <v>0</v>
      </c>
      <c r="AB1047" s="979">
        <f>_xlfn.XLOOKUP($D1047,Help2_FC!$D:$D,Help2_FC!Y:Y)</f>
        <v>0</v>
      </c>
      <c r="AC1047" s="979">
        <f>_xlfn.XLOOKUP($D1047,Help2_FC!$D:$D,Help2_FC!Z:Z)</f>
        <v>0</v>
      </c>
      <c r="AD1047" s="979">
        <f>_xlfn.XLOOKUP($D1047,Help2_FC!$D:$D,Help2_FC!AA:AA)</f>
        <v>0</v>
      </c>
      <c r="AE1047" s="979">
        <f>_xlfn.XLOOKUP($D1047,Help2_FC!$D:$D,Help2_FC!AB:AB)</f>
        <v>0</v>
      </c>
      <c r="AF1047" s="979">
        <f>_xlfn.XLOOKUP($D1047,Help2_FC!$D:$D,Help2_FC!AC:AC)</f>
        <v>0</v>
      </c>
      <c r="AG1047" s="979">
        <f>_xlfn.XLOOKUP($D1047,Help2_FC!$D:$D,Help2_FC!AD:AD)</f>
        <v>0</v>
      </c>
      <c r="AH1047" s="979">
        <f>_xlfn.XLOOKUP($D1047,Help2_FC!$D:$D,Help2_FC!AE:AE)</f>
        <v>0</v>
      </c>
      <c r="AI1047" s="979">
        <f>_xlfn.XLOOKUP($D1047,Help2_FC!$D:$D,Help2_FC!AF:AF)</f>
        <v>0</v>
      </c>
      <c r="AJ1047" s="979">
        <f>_xlfn.XLOOKUP($D1047,Help2_FC!$D:$D,Help2_FC!AG:AG)</f>
        <v>0</v>
      </c>
      <c r="AK1047" s="979">
        <f>_xlfn.XLOOKUP($D1047,Help2_FC!$D:$D,Help2_FC!AH:AH)</f>
        <v>0</v>
      </c>
      <c r="AL1047" s="979">
        <f>_xlfn.XLOOKUP($D1047,Help2_FC!$D:$D,Help2_FC!AI:AI)</f>
        <v>0</v>
      </c>
      <c r="AM1047" s="979">
        <f>_xlfn.XLOOKUP($D1047,Help2_FC!$D:$D,Help2_FC!AJ:AJ)</f>
        <v>0</v>
      </c>
      <c r="AN1047" s="979">
        <f>_xlfn.XLOOKUP($D1047,Help2_FC!$D:$D,Help2_FC!AK:AK)</f>
        <v>0</v>
      </c>
    </row>
    <row r="1048" spans="1:40" x14ac:dyDescent="0.2">
      <c r="A1048" s="1">
        <v>45972</v>
      </c>
      <c r="B1048">
        <f t="shared" si="110"/>
        <v>11</v>
      </c>
      <c r="C1048">
        <f t="shared" si="111"/>
        <v>2025</v>
      </c>
      <c r="D1048" s="872" t="str">
        <f t="shared" si="115"/>
        <v>11´2025</v>
      </c>
      <c r="F1048" s="2">
        <f t="shared" si="109"/>
        <v>24</v>
      </c>
      <c r="G1048" s="1483">
        <f t="shared" si="112"/>
        <v>3.4502587694077054E-2</v>
      </c>
      <c r="H1048" s="5">
        <f t="shared" si="113"/>
        <v>1</v>
      </c>
      <c r="I1048" s="995">
        <f>VLOOKUP($D1048,Help2!$D$26:$T$37,5)</f>
        <v>0</v>
      </c>
      <c r="J1048" s="979">
        <f>VLOOKUP($D1048,Help2!$D$26:$T$37,6)</f>
        <v>0</v>
      </c>
      <c r="K1048" s="979">
        <f>VLOOKUP($D1048,Help2!$D$26:$T$37,7)</f>
        <v>0</v>
      </c>
      <c r="L1048" s="979">
        <f>VLOOKUP($D1048,Help2!$D$26:$T$37,8)</f>
        <v>0</v>
      </c>
      <c r="M1048" s="979">
        <f>VLOOKUP($D1048,Help2!$D$26:$T$37,9)</f>
        <v>0</v>
      </c>
      <c r="N1048" s="979">
        <f>VLOOKUP($D1048,Help2!$D$26:$T$37,10)</f>
        <v>0</v>
      </c>
      <c r="P1048" s="979">
        <f>VLOOKUP($D1048,Help2!$D$2:$T$25,3)</f>
        <v>695.6</v>
      </c>
      <c r="Q1048" s="979">
        <f t="shared" si="114"/>
        <v>720</v>
      </c>
      <c r="Y1048" s="979">
        <f>_xlfn.XLOOKUP($D1048,Help2_FC!$D:$D,Help2_FC!V:V)</f>
        <v>0</v>
      </c>
      <c r="Z1048" s="979">
        <f>_xlfn.XLOOKUP($D1048,Help2_FC!$D:$D,Help2_FC!W:W)</f>
        <v>0</v>
      </c>
      <c r="AA1048" s="979">
        <f>_xlfn.XLOOKUP($D1048,Help2_FC!$D:$D,Help2_FC!X:X)</f>
        <v>0</v>
      </c>
      <c r="AB1048" s="979">
        <f>_xlfn.XLOOKUP($D1048,Help2_FC!$D:$D,Help2_FC!Y:Y)</f>
        <v>0</v>
      </c>
      <c r="AC1048" s="979">
        <f>_xlfn.XLOOKUP($D1048,Help2_FC!$D:$D,Help2_FC!Z:Z)</f>
        <v>0</v>
      </c>
      <c r="AD1048" s="979">
        <f>_xlfn.XLOOKUP($D1048,Help2_FC!$D:$D,Help2_FC!AA:AA)</f>
        <v>0</v>
      </c>
      <c r="AE1048" s="979">
        <f>_xlfn.XLOOKUP($D1048,Help2_FC!$D:$D,Help2_FC!AB:AB)</f>
        <v>0</v>
      </c>
      <c r="AF1048" s="979">
        <f>_xlfn.XLOOKUP($D1048,Help2_FC!$D:$D,Help2_FC!AC:AC)</f>
        <v>0</v>
      </c>
      <c r="AG1048" s="979">
        <f>_xlfn.XLOOKUP($D1048,Help2_FC!$D:$D,Help2_FC!AD:AD)</f>
        <v>0</v>
      </c>
      <c r="AH1048" s="979">
        <f>_xlfn.XLOOKUP($D1048,Help2_FC!$D:$D,Help2_FC!AE:AE)</f>
        <v>0</v>
      </c>
      <c r="AI1048" s="979">
        <f>_xlfn.XLOOKUP($D1048,Help2_FC!$D:$D,Help2_FC!AF:AF)</f>
        <v>0</v>
      </c>
      <c r="AJ1048" s="979">
        <f>_xlfn.XLOOKUP($D1048,Help2_FC!$D:$D,Help2_FC!AG:AG)</f>
        <v>0</v>
      </c>
      <c r="AK1048" s="979">
        <f>_xlfn.XLOOKUP($D1048,Help2_FC!$D:$D,Help2_FC!AH:AH)</f>
        <v>0</v>
      </c>
      <c r="AL1048" s="979">
        <f>_xlfn.XLOOKUP($D1048,Help2_FC!$D:$D,Help2_FC!AI:AI)</f>
        <v>0</v>
      </c>
      <c r="AM1048" s="979">
        <f>_xlfn.XLOOKUP($D1048,Help2_FC!$D:$D,Help2_FC!AJ:AJ)</f>
        <v>0</v>
      </c>
      <c r="AN1048" s="979">
        <f>_xlfn.XLOOKUP($D1048,Help2_FC!$D:$D,Help2_FC!AK:AK)</f>
        <v>0</v>
      </c>
    </row>
    <row r="1049" spans="1:40" x14ac:dyDescent="0.2">
      <c r="A1049" s="1">
        <v>45973</v>
      </c>
      <c r="B1049">
        <f t="shared" si="110"/>
        <v>11</v>
      </c>
      <c r="C1049">
        <f t="shared" si="111"/>
        <v>2025</v>
      </c>
      <c r="D1049" s="872" t="str">
        <f t="shared" si="115"/>
        <v>11´2025</v>
      </c>
      <c r="F1049" s="2">
        <f t="shared" si="109"/>
        <v>24</v>
      </c>
      <c r="G1049" s="1483">
        <f t="shared" si="112"/>
        <v>3.4502587694077054E-2</v>
      </c>
      <c r="H1049" s="5">
        <f t="shared" si="113"/>
        <v>1</v>
      </c>
      <c r="I1049" s="995">
        <f>VLOOKUP($D1049,Help2!$D$26:$T$37,5)</f>
        <v>0</v>
      </c>
      <c r="J1049" s="979">
        <f>VLOOKUP($D1049,Help2!$D$26:$T$37,6)</f>
        <v>0</v>
      </c>
      <c r="K1049" s="979">
        <f>VLOOKUP($D1049,Help2!$D$26:$T$37,7)</f>
        <v>0</v>
      </c>
      <c r="L1049" s="979">
        <f>VLOOKUP($D1049,Help2!$D$26:$T$37,8)</f>
        <v>0</v>
      </c>
      <c r="M1049" s="979">
        <f>VLOOKUP($D1049,Help2!$D$26:$T$37,9)</f>
        <v>0</v>
      </c>
      <c r="N1049" s="979">
        <f>VLOOKUP($D1049,Help2!$D$26:$T$37,10)</f>
        <v>0</v>
      </c>
      <c r="P1049" s="979">
        <f>VLOOKUP($D1049,Help2!$D$2:$T$25,3)</f>
        <v>695.6</v>
      </c>
      <c r="Q1049" s="979">
        <f t="shared" si="114"/>
        <v>720</v>
      </c>
      <c r="Y1049" s="979">
        <f>_xlfn.XLOOKUP($D1049,Help2_FC!$D:$D,Help2_FC!V:V)</f>
        <v>0</v>
      </c>
      <c r="Z1049" s="979">
        <f>_xlfn.XLOOKUP($D1049,Help2_FC!$D:$D,Help2_FC!W:W)</f>
        <v>0</v>
      </c>
      <c r="AA1049" s="979">
        <f>_xlfn.XLOOKUP($D1049,Help2_FC!$D:$D,Help2_FC!X:X)</f>
        <v>0</v>
      </c>
      <c r="AB1049" s="979">
        <f>_xlfn.XLOOKUP($D1049,Help2_FC!$D:$D,Help2_FC!Y:Y)</f>
        <v>0</v>
      </c>
      <c r="AC1049" s="979">
        <f>_xlfn.XLOOKUP($D1049,Help2_FC!$D:$D,Help2_FC!Z:Z)</f>
        <v>0</v>
      </c>
      <c r="AD1049" s="979">
        <f>_xlfn.XLOOKUP($D1049,Help2_FC!$D:$D,Help2_FC!AA:AA)</f>
        <v>0</v>
      </c>
      <c r="AE1049" s="979">
        <f>_xlfn.XLOOKUP($D1049,Help2_FC!$D:$D,Help2_FC!AB:AB)</f>
        <v>0</v>
      </c>
      <c r="AF1049" s="979">
        <f>_xlfn.XLOOKUP($D1049,Help2_FC!$D:$D,Help2_FC!AC:AC)</f>
        <v>0</v>
      </c>
      <c r="AG1049" s="979">
        <f>_xlfn.XLOOKUP($D1049,Help2_FC!$D:$D,Help2_FC!AD:AD)</f>
        <v>0</v>
      </c>
      <c r="AH1049" s="979">
        <f>_xlfn.XLOOKUP($D1049,Help2_FC!$D:$D,Help2_FC!AE:AE)</f>
        <v>0</v>
      </c>
      <c r="AI1049" s="979">
        <f>_xlfn.XLOOKUP($D1049,Help2_FC!$D:$D,Help2_FC!AF:AF)</f>
        <v>0</v>
      </c>
      <c r="AJ1049" s="979">
        <f>_xlfn.XLOOKUP($D1049,Help2_FC!$D:$D,Help2_FC!AG:AG)</f>
        <v>0</v>
      </c>
      <c r="AK1049" s="979">
        <f>_xlfn.XLOOKUP($D1049,Help2_FC!$D:$D,Help2_FC!AH:AH)</f>
        <v>0</v>
      </c>
      <c r="AL1049" s="979">
        <f>_xlfn.XLOOKUP($D1049,Help2_FC!$D:$D,Help2_FC!AI:AI)</f>
        <v>0</v>
      </c>
      <c r="AM1049" s="979">
        <f>_xlfn.XLOOKUP($D1049,Help2_FC!$D:$D,Help2_FC!AJ:AJ)</f>
        <v>0</v>
      </c>
      <c r="AN1049" s="979">
        <f>_xlfn.XLOOKUP($D1049,Help2_FC!$D:$D,Help2_FC!AK:AK)</f>
        <v>0</v>
      </c>
    </row>
    <row r="1050" spans="1:40" x14ac:dyDescent="0.2">
      <c r="A1050" s="1">
        <v>45974</v>
      </c>
      <c r="B1050">
        <f t="shared" si="110"/>
        <v>11</v>
      </c>
      <c r="C1050">
        <f t="shared" si="111"/>
        <v>2025</v>
      </c>
      <c r="D1050" s="872" t="str">
        <f t="shared" si="115"/>
        <v>11´2025</v>
      </c>
      <c r="F1050" s="2">
        <f t="shared" ref="F1050:F1098" si="116">24-E1050</f>
        <v>24</v>
      </c>
      <c r="G1050" s="1483">
        <f t="shared" si="112"/>
        <v>3.4502587694077054E-2</v>
      </c>
      <c r="H1050" s="5">
        <f t="shared" si="113"/>
        <v>1</v>
      </c>
      <c r="I1050" s="995">
        <f>VLOOKUP($D1050,Help2!$D$26:$T$37,5)</f>
        <v>0</v>
      </c>
      <c r="J1050" s="979">
        <f>VLOOKUP($D1050,Help2!$D$26:$T$37,6)</f>
        <v>0</v>
      </c>
      <c r="K1050" s="979">
        <f>VLOOKUP($D1050,Help2!$D$26:$T$37,7)</f>
        <v>0</v>
      </c>
      <c r="L1050" s="979">
        <f>VLOOKUP($D1050,Help2!$D$26:$T$37,8)</f>
        <v>0</v>
      </c>
      <c r="M1050" s="979">
        <f>VLOOKUP($D1050,Help2!$D$26:$T$37,9)</f>
        <v>0</v>
      </c>
      <c r="N1050" s="979">
        <f>VLOOKUP($D1050,Help2!$D$26:$T$37,10)</f>
        <v>0</v>
      </c>
      <c r="P1050" s="979">
        <f>VLOOKUP($D1050,Help2!$D$2:$T$25,3)</f>
        <v>695.6</v>
      </c>
      <c r="Q1050" s="979">
        <f t="shared" si="114"/>
        <v>720</v>
      </c>
      <c r="Y1050" s="979">
        <f>_xlfn.XLOOKUP($D1050,Help2_FC!$D:$D,Help2_FC!V:V)</f>
        <v>0</v>
      </c>
      <c r="Z1050" s="979">
        <f>_xlfn.XLOOKUP($D1050,Help2_FC!$D:$D,Help2_FC!W:W)</f>
        <v>0</v>
      </c>
      <c r="AA1050" s="979">
        <f>_xlfn.XLOOKUP($D1050,Help2_FC!$D:$D,Help2_FC!X:X)</f>
        <v>0</v>
      </c>
      <c r="AB1050" s="979">
        <f>_xlfn.XLOOKUP($D1050,Help2_FC!$D:$D,Help2_FC!Y:Y)</f>
        <v>0</v>
      </c>
      <c r="AC1050" s="979">
        <f>_xlfn.XLOOKUP($D1050,Help2_FC!$D:$D,Help2_FC!Z:Z)</f>
        <v>0</v>
      </c>
      <c r="AD1050" s="979">
        <f>_xlfn.XLOOKUP($D1050,Help2_FC!$D:$D,Help2_FC!AA:AA)</f>
        <v>0</v>
      </c>
      <c r="AE1050" s="979">
        <f>_xlfn.XLOOKUP($D1050,Help2_FC!$D:$D,Help2_FC!AB:AB)</f>
        <v>0</v>
      </c>
      <c r="AF1050" s="979">
        <f>_xlfn.XLOOKUP($D1050,Help2_FC!$D:$D,Help2_FC!AC:AC)</f>
        <v>0</v>
      </c>
      <c r="AG1050" s="979">
        <f>_xlfn.XLOOKUP($D1050,Help2_FC!$D:$D,Help2_FC!AD:AD)</f>
        <v>0</v>
      </c>
      <c r="AH1050" s="979">
        <f>_xlfn.XLOOKUP($D1050,Help2_FC!$D:$D,Help2_FC!AE:AE)</f>
        <v>0</v>
      </c>
      <c r="AI1050" s="979">
        <f>_xlfn.XLOOKUP($D1050,Help2_FC!$D:$D,Help2_FC!AF:AF)</f>
        <v>0</v>
      </c>
      <c r="AJ1050" s="979">
        <f>_xlfn.XLOOKUP($D1050,Help2_FC!$D:$D,Help2_FC!AG:AG)</f>
        <v>0</v>
      </c>
      <c r="AK1050" s="979">
        <f>_xlfn.XLOOKUP($D1050,Help2_FC!$D:$D,Help2_FC!AH:AH)</f>
        <v>0</v>
      </c>
      <c r="AL1050" s="979">
        <f>_xlfn.XLOOKUP($D1050,Help2_FC!$D:$D,Help2_FC!AI:AI)</f>
        <v>0</v>
      </c>
      <c r="AM1050" s="979">
        <f>_xlfn.XLOOKUP($D1050,Help2_FC!$D:$D,Help2_FC!AJ:AJ)</f>
        <v>0</v>
      </c>
      <c r="AN1050" s="979">
        <f>_xlfn.XLOOKUP($D1050,Help2_FC!$D:$D,Help2_FC!AK:AK)</f>
        <v>0</v>
      </c>
    </row>
    <row r="1051" spans="1:40" x14ac:dyDescent="0.2">
      <c r="A1051" s="1">
        <v>45975</v>
      </c>
      <c r="B1051">
        <f t="shared" ref="B1051:B1098" si="117">MONTH(A1051)</f>
        <v>11</v>
      </c>
      <c r="C1051">
        <f t="shared" ref="C1051:C1098" si="118">+YEAR(A1051)</f>
        <v>2025</v>
      </c>
      <c r="D1051" s="872" t="str">
        <f t="shared" si="115"/>
        <v>11´2025</v>
      </c>
      <c r="F1051" s="2">
        <f t="shared" si="116"/>
        <v>24</v>
      </c>
      <c r="G1051" s="1483">
        <f t="shared" ref="G1051:G1098" si="119">+F1051/P1051</f>
        <v>3.4502587694077054E-2</v>
      </c>
      <c r="H1051" s="5">
        <f t="shared" ref="H1051:H1098" si="120">+F1051/24</f>
        <v>1</v>
      </c>
      <c r="I1051" s="995">
        <f>VLOOKUP($D1051,Help2!$D$26:$T$37,5)</f>
        <v>0</v>
      </c>
      <c r="J1051" s="979">
        <f>VLOOKUP($D1051,Help2!$D$26:$T$37,6)</f>
        <v>0</v>
      </c>
      <c r="K1051" s="979">
        <f>VLOOKUP($D1051,Help2!$D$26:$T$37,7)</f>
        <v>0</v>
      </c>
      <c r="L1051" s="979">
        <f>VLOOKUP($D1051,Help2!$D$26:$T$37,8)</f>
        <v>0</v>
      </c>
      <c r="M1051" s="979">
        <f>VLOOKUP($D1051,Help2!$D$26:$T$37,9)</f>
        <v>0</v>
      </c>
      <c r="N1051" s="979">
        <f>VLOOKUP($D1051,Help2!$D$26:$T$37,10)</f>
        <v>0</v>
      </c>
      <c r="P1051" s="979">
        <f>VLOOKUP($D1051,Help2!$D$2:$T$25,3)</f>
        <v>695.6</v>
      </c>
      <c r="Q1051" s="979">
        <f t="shared" si="114"/>
        <v>720</v>
      </c>
      <c r="Y1051" s="979">
        <f>_xlfn.XLOOKUP($D1051,Help2_FC!$D:$D,Help2_FC!V:V)</f>
        <v>0</v>
      </c>
      <c r="Z1051" s="979">
        <f>_xlfn.XLOOKUP($D1051,Help2_FC!$D:$D,Help2_FC!W:W)</f>
        <v>0</v>
      </c>
      <c r="AA1051" s="979">
        <f>_xlfn.XLOOKUP($D1051,Help2_FC!$D:$D,Help2_FC!X:X)</f>
        <v>0</v>
      </c>
      <c r="AB1051" s="979">
        <f>_xlfn.XLOOKUP($D1051,Help2_FC!$D:$D,Help2_FC!Y:Y)</f>
        <v>0</v>
      </c>
      <c r="AC1051" s="979">
        <f>_xlfn.XLOOKUP($D1051,Help2_FC!$D:$D,Help2_FC!Z:Z)</f>
        <v>0</v>
      </c>
      <c r="AD1051" s="979">
        <f>_xlfn.XLOOKUP($D1051,Help2_FC!$D:$D,Help2_FC!AA:AA)</f>
        <v>0</v>
      </c>
      <c r="AE1051" s="979">
        <f>_xlfn.XLOOKUP($D1051,Help2_FC!$D:$D,Help2_FC!AB:AB)</f>
        <v>0</v>
      </c>
      <c r="AF1051" s="979">
        <f>_xlfn.XLOOKUP($D1051,Help2_FC!$D:$D,Help2_FC!AC:AC)</f>
        <v>0</v>
      </c>
      <c r="AG1051" s="979">
        <f>_xlfn.XLOOKUP($D1051,Help2_FC!$D:$D,Help2_FC!AD:AD)</f>
        <v>0</v>
      </c>
      <c r="AH1051" s="979">
        <f>_xlfn.XLOOKUP($D1051,Help2_FC!$D:$D,Help2_FC!AE:AE)</f>
        <v>0</v>
      </c>
      <c r="AI1051" s="979">
        <f>_xlfn.XLOOKUP($D1051,Help2_FC!$D:$D,Help2_FC!AF:AF)</f>
        <v>0</v>
      </c>
      <c r="AJ1051" s="979">
        <f>_xlfn.XLOOKUP($D1051,Help2_FC!$D:$D,Help2_FC!AG:AG)</f>
        <v>0</v>
      </c>
      <c r="AK1051" s="979">
        <f>_xlfn.XLOOKUP($D1051,Help2_FC!$D:$D,Help2_FC!AH:AH)</f>
        <v>0</v>
      </c>
      <c r="AL1051" s="979">
        <f>_xlfn.XLOOKUP($D1051,Help2_FC!$D:$D,Help2_FC!AI:AI)</f>
        <v>0</v>
      </c>
      <c r="AM1051" s="979">
        <f>_xlfn.XLOOKUP($D1051,Help2_FC!$D:$D,Help2_FC!AJ:AJ)</f>
        <v>0</v>
      </c>
      <c r="AN1051" s="979">
        <f>_xlfn.XLOOKUP($D1051,Help2_FC!$D:$D,Help2_FC!AK:AK)</f>
        <v>0</v>
      </c>
    </row>
    <row r="1052" spans="1:40" x14ac:dyDescent="0.2">
      <c r="A1052" s="1">
        <v>45976</v>
      </c>
      <c r="B1052">
        <f t="shared" si="117"/>
        <v>11</v>
      </c>
      <c r="C1052">
        <f t="shared" si="118"/>
        <v>2025</v>
      </c>
      <c r="D1052" s="872" t="str">
        <f t="shared" si="115"/>
        <v>11´2025</v>
      </c>
      <c r="F1052" s="2">
        <f t="shared" si="116"/>
        <v>24</v>
      </c>
      <c r="G1052" s="1483">
        <f t="shared" si="119"/>
        <v>3.4502587694077054E-2</v>
      </c>
      <c r="H1052" s="5">
        <f t="shared" si="120"/>
        <v>1</v>
      </c>
      <c r="I1052" s="995">
        <f>VLOOKUP($D1052,Help2!$D$26:$T$37,5)</f>
        <v>0</v>
      </c>
      <c r="J1052" s="979">
        <f>VLOOKUP($D1052,Help2!$D$26:$T$37,6)</f>
        <v>0</v>
      </c>
      <c r="K1052" s="979">
        <f>VLOOKUP($D1052,Help2!$D$26:$T$37,7)</f>
        <v>0</v>
      </c>
      <c r="L1052" s="979">
        <f>VLOOKUP($D1052,Help2!$D$26:$T$37,8)</f>
        <v>0</v>
      </c>
      <c r="M1052" s="979">
        <f>VLOOKUP($D1052,Help2!$D$26:$T$37,9)</f>
        <v>0</v>
      </c>
      <c r="N1052" s="979">
        <f>VLOOKUP($D1052,Help2!$D$26:$T$37,10)</f>
        <v>0</v>
      </c>
      <c r="P1052" s="979">
        <f>VLOOKUP($D1052,Help2!$D$2:$T$25,3)</f>
        <v>695.6</v>
      </c>
      <c r="Q1052" s="979">
        <f t="shared" si="114"/>
        <v>720</v>
      </c>
      <c r="Y1052" s="979">
        <f>_xlfn.XLOOKUP($D1052,Help2_FC!$D:$D,Help2_FC!V:V)</f>
        <v>0</v>
      </c>
      <c r="Z1052" s="979">
        <f>_xlfn.XLOOKUP($D1052,Help2_FC!$D:$D,Help2_FC!W:W)</f>
        <v>0</v>
      </c>
      <c r="AA1052" s="979">
        <f>_xlfn.XLOOKUP($D1052,Help2_FC!$D:$D,Help2_FC!X:X)</f>
        <v>0</v>
      </c>
      <c r="AB1052" s="979">
        <f>_xlfn.XLOOKUP($D1052,Help2_FC!$D:$D,Help2_FC!Y:Y)</f>
        <v>0</v>
      </c>
      <c r="AC1052" s="979">
        <f>_xlfn.XLOOKUP($D1052,Help2_FC!$D:$D,Help2_FC!Z:Z)</f>
        <v>0</v>
      </c>
      <c r="AD1052" s="979">
        <f>_xlfn.XLOOKUP($D1052,Help2_FC!$D:$D,Help2_FC!AA:AA)</f>
        <v>0</v>
      </c>
      <c r="AE1052" s="979">
        <f>_xlfn.XLOOKUP($D1052,Help2_FC!$D:$D,Help2_FC!AB:AB)</f>
        <v>0</v>
      </c>
      <c r="AF1052" s="979">
        <f>_xlfn.XLOOKUP($D1052,Help2_FC!$D:$D,Help2_FC!AC:AC)</f>
        <v>0</v>
      </c>
      <c r="AG1052" s="979">
        <f>_xlfn.XLOOKUP($D1052,Help2_FC!$D:$D,Help2_FC!AD:AD)</f>
        <v>0</v>
      </c>
      <c r="AH1052" s="979">
        <f>_xlfn.XLOOKUP($D1052,Help2_FC!$D:$D,Help2_FC!AE:AE)</f>
        <v>0</v>
      </c>
      <c r="AI1052" s="979">
        <f>_xlfn.XLOOKUP($D1052,Help2_FC!$D:$D,Help2_FC!AF:AF)</f>
        <v>0</v>
      </c>
      <c r="AJ1052" s="979">
        <f>_xlfn.XLOOKUP($D1052,Help2_FC!$D:$D,Help2_FC!AG:AG)</f>
        <v>0</v>
      </c>
      <c r="AK1052" s="979">
        <f>_xlfn.XLOOKUP($D1052,Help2_FC!$D:$D,Help2_FC!AH:AH)</f>
        <v>0</v>
      </c>
      <c r="AL1052" s="979">
        <f>_xlfn.XLOOKUP($D1052,Help2_FC!$D:$D,Help2_FC!AI:AI)</f>
        <v>0</v>
      </c>
      <c r="AM1052" s="979">
        <f>_xlfn.XLOOKUP($D1052,Help2_FC!$D:$D,Help2_FC!AJ:AJ)</f>
        <v>0</v>
      </c>
      <c r="AN1052" s="979">
        <f>_xlfn.XLOOKUP($D1052,Help2_FC!$D:$D,Help2_FC!AK:AK)</f>
        <v>0</v>
      </c>
    </row>
    <row r="1053" spans="1:40" x14ac:dyDescent="0.2">
      <c r="A1053" s="1">
        <v>45977</v>
      </c>
      <c r="B1053">
        <f t="shared" si="117"/>
        <v>11</v>
      </c>
      <c r="C1053">
        <f t="shared" si="118"/>
        <v>2025</v>
      </c>
      <c r="D1053" s="872" t="str">
        <f t="shared" si="115"/>
        <v>11´2025</v>
      </c>
      <c r="F1053" s="2">
        <f t="shared" si="116"/>
        <v>24</v>
      </c>
      <c r="G1053" s="1483">
        <f t="shared" si="119"/>
        <v>3.4502587694077054E-2</v>
      </c>
      <c r="H1053" s="5">
        <f t="shared" si="120"/>
        <v>1</v>
      </c>
      <c r="I1053" s="995">
        <f>VLOOKUP($D1053,Help2!$D$26:$T$37,5)</f>
        <v>0</v>
      </c>
      <c r="J1053" s="979">
        <f>VLOOKUP($D1053,Help2!$D$26:$T$37,6)</f>
        <v>0</v>
      </c>
      <c r="K1053" s="979">
        <f>VLOOKUP($D1053,Help2!$D$26:$T$37,7)</f>
        <v>0</v>
      </c>
      <c r="L1053" s="979">
        <f>VLOOKUP($D1053,Help2!$D$26:$T$37,8)</f>
        <v>0</v>
      </c>
      <c r="M1053" s="979">
        <f>VLOOKUP($D1053,Help2!$D$26:$T$37,9)</f>
        <v>0</v>
      </c>
      <c r="N1053" s="979">
        <f>VLOOKUP($D1053,Help2!$D$26:$T$37,10)</f>
        <v>0</v>
      </c>
      <c r="P1053" s="979">
        <f>VLOOKUP($D1053,Help2!$D$2:$T$25,3)</f>
        <v>695.6</v>
      </c>
      <c r="Q1053" s="979">
        <f t="shared" si="114"/>
        <v>720</v>
      </c>
      <c r="Y1053" s="979">
        <f>_xlfn.XLOOKUP($D1053,Help2_FC!$D:$D,Help2_FC!V:V)</f>
        <v>0</v>
      </c>
      <c r="Z1053" s="979">
        <f>_xlfn.XLOOKUP($D1053,Help2_FC!$D:$D,Help2_FC!W:W)</f>
        <v>0</v>
      </c>
      <c r="AA1053" s="979">
        <f>_xlfn.XLOOKUP($D1053,Help2_FC!$D:$D,Help2_FC!X:X)</f>
        <v>0</v>
      </c>
      <c r="AB1053" s="979">
        <f>_xlfn.XLOOKUP($D1053,Help2_FC!$D:$D,Help2_FC!Y:Y)</f>
        <v>0</v>
      </c>
      <c r="AC1053" s="979">
        <f>_xlfn.XLOOKUP($D1053,Help2_FC!$D:$D,Help2_FC!Z:Z)</f>
        <v>0</v>
      </c>
      <c r="AD1053" s="979">
        <f>_xlfn.XLOOKUP($D1053,Help2_FC!$D:$D,Help2_FC!AA:AA)</f>
        <v>0</v>
      </c>
      <c r="AE1053" s="979">
        <f>_xlfn.XLOOKUP($D1053,Help2_FC!$D:$D,Help2_FC!AB:AB)</f>
        <v>0</v>
      </c>
      <c r="AF1053" s="979">
        <f>_xlfn.XLOOKUP($D1053,Help2_FC!$D:$D,Help2_FC!AC:AC)</f>
        <v>0</v>
      </c>
      <c r="AG1053" s="979">
        <f>_xlfn.XLOOKUP($D1053,Help2_FC!$D:$D,Help2_FC!AD:AD)</f>
        <v>0</v>
      </c>
      <c r="AH1053" s="979">
        <f>_xlfn.XLOOKUP($D1053,Help2_FC!$D:$D,Help2_FC!AE:AE)</f>
        <v>0</v>
      </c>
      <c r="AI1053" s="979">
        <f>_xlfn.XLOOKUP($D1053,Help2_FC!$D:$D,Help2_FC!AF:AF)</f>
        <v>0</v>
      </c>
      <c r="AJ1053" s="979">
        <f>_xlfn.XLOOKUP($D1053,Help2_FC!$D:$D,Help2_FC!AG:AG)</f>
        <v>0</v>
      </c>
      <c r="AK1053" s="979">
        <f>_xlfn.XLOOKUP($D1053,Help2_FC!$D:$D,Help2_FC!AH:AH)</f>
        <v>0</v>
      </c>
      <c r="AL1053" s="979">
        <f>_xlfn.XLOOKUP($D1053,Help2_FC!$D:$D,Help2_FC!AI:AI)</f>
        <v>0</v>
      </c>
      <c r="AM1053" s="979">
        <f>_xlfn.XLOOKUP($D1053,Help2_FC!$D:$D,Help2_FC!AJ:AJ)</f>
        <v>0</v>
      </c>
      <c r="AN1053" s="979">
        <f>_xlfn.XLOOKUP($D1053,Help2_FC!$D:$D,Help2_FC!AK:AK)</f>
        <v>0</v>
      </c>
    </row>
    <row r="1054" spans="1:40" x14ac:dyDescent="0.2">
      <c r="A1054" s="1">
        <v>45978</v>
      </c>
      <c r="B1054">
        <f t="shared" si="117"/>
        <v>11</v>
      </c>
      <c r="C1054">
        <f t="shared" si="118"/>
        <v>2025</v>
      </c>
      <c r="D1054" s="872" t="str">
        <f t="shared" si="115"/>
        <v>11´2025</v>
      </c>
      <c r="F1054" s="2">
        <f t="shared" si="116"/>
        <v>24</v>
      </c>
      <c r="G1054" s="1483">
        <f t="shared" si="119"/>
        <v>3.4502587694077054E-2</v>
      </c>
      <c r="H1054" s="5">
        <f t="shared" si="120"/>
        <v>1</v>
      </c>
      <c r="I1054" s="995">
        <f>VLOOKUP($D1054,Help2!$D$26:$T$37,5)</f>
        <v>0</v>
      </c>
      <c r="J1054" s="979">
        <f>VLOOKUP($D1054,Help2!$D$26:$T$37,6)</f>
        <v>0</v>
      </c>
      <c r="K1054" s="979">
        <f>VLOOKUP($D1054,Help2!$D$26:$T$37,7)</f>
        <v>0</v>
      </c>
      <c r="L1054" s="979">
        <f>VLOOKUP($D1054,Help2!$D$26:$T$37,8)</f>
        <v>0</v>
      </c>
      <c r="M1054" s="979">
        <f>VLOOKUP($D1054,Help2!$D$26:$T$37,9)</f>
        <v>0</v>
      </c>
      <c r="N1054" s="979">
        <f>VLOOKUP($D1054,Help2!$D$26:$T$37,10)</f>
        <v>0</v>
      </c>
      <c r="P1054" s="979">
        <f>VLOOKUP($D1054,Help2!$D$2:$T$25,3)</f>
        <v>695.6</v>
      </c>
      <c r="Q1054" s="979">
        <f t="shared" si="114"/>
        <v>720</v>
      </c>
      <c r="Y1054" s="979">
        <f>_xlfn.XLOOKUP($D1054,Help2_FC!$D:$D,Help2_FC!V:V)</f>
        <v>0</v>
      </c>
      <c r="Z1054" s="979">
        <f>_xlfn.XLOOKUP($D1054,Help2_FC!$D:$D,Help2_FC!W:W)</f>
        <v>0</v>
      </c>
      <c r="AA1054" s="979">
        <f>_xlfn.XLOOKUP($D1054,Help2_FC!$D:$D,Help2_FC!X:X)</f>
        <v>0</v>
      </c>
      <c r="AB1054" s="979">
        <f>_xlfn.XLOOKUP($D1054,Help2_FC!$D:$D,Help2_FC!Y:Y)</f>
        <v>0</v>
      </c>
      <c r="AC1054" s="979">
        <f>_xlfn.XLOOKUP($D1054,Help2_FC!$D:$D,Help2_FC!Z:Z)</f>
        <v>0</v>
      </c>
      <c r="AD1054" s="979">
        <f>_xlfn.XLOOKUP($D1054,Help2_FC!$D:$D,Help2_FC!AA:AA)</f>
        <v>0</v>
      </c>
      <c r="AE1054" s="979">
        <f>_xlfn.XLOOKUP($D1054,Help2_FC!$D:$D,Help2_FC!AB:AB)</f>
        <v>0</v>
      </c>
      <c r="AF1054" s="979">
        <f>_xlfn.XLOOKUP($D1054,Help2_FC!$D:$D,Help2_FC!AC:AC)</f>
        <v>0</v>
      </c>
      <c r="AG1054" s="979">
        <f>_xlfn.XLOOKUP($D1054,Help2_FC!$D:$D,Help2_FC!AD:AD)</f>
        <v>0</v>
      </c>
      <c r="AH1054" s="979">
        <f>_xlfn.XLOOKUP($D1054,Help2_FC!$D:$D,Help2_FC!AE:AE)</f>
        <v>0</v>
      </c>
      <c r="AI1054" s="979">
        <f>_xlfn.XLOOKUP($D1054,Help2_FC!$D:$D,Help2_FC!AF:AF)</f>
        <v>0</v>
      </c>
      <c r="AJ1054" s="979">
        <f>_xlfn.XLOOKUP($D1054,Help2_FC!$D:$D,Help2_FC!AG:AG)</f>
        <v>0</v>
      </c>
      <c r="AK1054" s="979">
        <f>_xlfn.XLOOKUP($D1054,Help2_FC!$D:$D,Help2_FC!AH:AH)</f>
        <v>0</v>
      </c>
      <c r="AL1054" s="979">
        <f>_xlfn.XLOOKUP($D1054,Help2_FC!$D:$D,Help2_FC!AI:AI)</f>
        <v>0</v>
      </c>
      <c r="AM1054" s="979">
        <f>_xlfn.XLOOKUP($D1054,Help2_FC!$D:$D,Help2_FC!AJ:AJ)</f>
        <v>0</v>
      </c>
      <c r="AN1054" s="979">
        <f>_xlfn.XLOOKUP($D1054,Help2_FC!$D:$D,Help2_FC!AK:AK)</f>
        <v>0</v>
      </c>
    </row>
    <row r="1055" spans="1:40" x14ac:dyDescent="0.2">
      <c r="A1055" s="1">
        <v>45979</v>
      </c>
      <c r="B1055">
        <f t="shared" si="117"/>
        <v>11</v>
      </c>
      <c r="C1055">
        <f t="shared" si="118"/>
        <v>2025</v>
      </c>
      <c r="D1055" s="872" t="str">
        <f t="shared" si="115"/>
        <v>11´2025</v>
      </c>
      <c r="F1055" s="2">
        <f t="shared" si="116"/>
        <v>24</v>
      </c>
      <c r="G1055" s="1483">
        <f t="shared" si="119"/>
        <v>3.4502587694077054E-2</v>
      </c>
      <c r="H1055" s="5">
        <f t="shared" si="120"/>
        <v>1</v>
      </c>
      <c r="I1055" s="995">
        <f>VLOOKUP($D1055,Help2!$D$26:$T$37,5)</f>
        <v>0</v>
      </c>
      <c r="J1055" s="979">
        <f>VLOOKUP($D1055,Help2!$D$26:$T$37,6)</f>
        <v>0</v>
      </c>
      <c r="K1055" s="979">
        <f>VLOOKUP($D1055,Help2!$D$26:$T$37,7)</f>
        <v>0</v>
      </c>
      <c r="L1055" s="979">
        <f>VLOOKUP($D1055,Help2!$D$26:$T$37,8)</f>
        <v>0</v>
      </c>
      <c r="M1055" s="979">
        <f>VLOOKUP($D1055,Help2!$D$26:$T$37,9)</f>
        <v>0</v>
      </c>
      <c r="N1055" s="979">
        <f>VLOOKUP($D1055,Help2!$D$26:$T$37,10)</f>
        <v>0</v>
      </c>
      <c r="P1055" s="979">
        <f>VLOOKUP($D1055,Help2!$D$2:$T$25,3)</f>
        <v>695.6</v>
      </c>
      <c r="Q1055" s="979">
        <f t="shared" si="114"/>
        <v>720</v>
      </c>
      <c r="Y1055" s="979">
        <f>_xlfn.XLOOKUP($D1055,Help2_FC!$D:$D,Help2_FC!V:V)</f>
        <v>0</v>
      </c>
      <c r="Z1055" s="979">
        <f>_xlfn.XLOOKUP($D1055,Help2_FC!$D:$D,Help2_FC!W:W)</f>
        <v>0</v>
      </c>
      <c r="AA1055" s="979">
        <f>_xlfn.XLOOKUP($D1055,Help2_FC!$D:$D,Help2_FC!X:X)</f>
        <v>0</v>
      </c>
      <c r="AB1055" s="979">
        <f>_xlfn.XLOOKUP($D1055,Help2_FC!$D:$D,Help2_FC!Y:Y)</f>
        <v>0</v>
      </c>
      <c r="AC1055" s="979">
        <f>_xlfn.XLOOKUP($D1055,Help2_FC!$D:$D,Help2_FC!Z:Z)</f>
        <v>0</v>
      </c>
      <c r="AD1055" s="979">
        <f>_xlfn.XLOOKUP($D1055,Help2_FC!$D:$D,Help2_FC!AA:AA)</f>
        <v>0</v>
      </c>
      <c r="AE1055" s="979">
        <f>_xlfn.XLOOKUP($D1055,Help2_FC!$D:$D,Help2_FC!AB:AB)</f>
        <v>0</v>
      </c>
      <c r="AF1055" s="979">
        <f>_xlfn.XLOOKUP($D1055,Help2_FC!$D:$D,Help2_FC!AC:AC)</f>
        <v>0</v>
      </c>
      <c r="AG1055" s="979">
        <f>_xlfn.XLOOKUP($D1055,Help2_FC!$D:$D,Help2_FC!AD:AD)</f>
        <v>0</v>
      </c>
      <c r="AH1055" s="979">
        <f>_xlfn.XLOOKUP($D1055,Help2_FC!$D:$D,Help2_FC!AE:AE)</f>
        <v>0</v>
      </c>
      <c r="AI1055" s="979">
        <f>_xlfn.XLOOKUP($D1055,Help2_FC!$D:$D,Help2_FC!AF:AF)</f>
        <v>0</v>
      </c>
      <c r="AJ1055" s="979">
        <f>_xlfn.XLOOKUP($D1055,Help2_FC!$D:$D,Help2_FC!AG:AG)</f>
        <v>0</v>
      </c>
      <c r="AK1055" s="979">
        <f>_xlfn.XLOOKUP($D1055,Help2_FC!$D:$D,Help2_FC!AH:AH)</f>
        <v>0</v>
      </c>
      <c r="AL1055" s="979">
        <f>_xlfn.XLOOKUP($D1055,Help2_FC!$D:$D,Help2_FC!AI:AI)</f>
        <v>0</v>
      </c>
      <c r="AM1055" s="979">
        <f>_xlfn.XLOOKUP($D1055,Help2_FC!$D:$D,Help2_FC!AJ:AJ)</f>
        <v>0</v>
      </c>
      <c r="AN1055" s="979">
        <f>_xlfn.XLOOKUP($D1055,Help2_FC!$D:$D,Help2_FC!AK:AK)</f>
        <v>0</v>
      </c>
    </row>
    <row r="1056" spans="1:40" x14ac:dyDescent="0.2">
      <c r="A1056" s="1">
        <v>45980</v>
      </c>
      <c r="B1056">
        <f t="shared" si="117"/>
        <v>11</v>
      </c>
      <c r="C1056">
        <f t="shared" si="118"/>
        <v>2025</v>
      </c>
      <c r="D1056" s="872" t="str">
        <f t="shared" si="115"/>
        <v>11´2025</v>
      </c>
      <c r="F1056" s="2">
        <f t="shared" si="116"/>
        <v>24</v>
      </c>
      <c r="G1056" s="1483">
        <f t="shared" si="119"/>
        <v>3.4502587694077054E-2</v>
      </c>
      <c r="H1056" s="5">
        <f t="shared" si="120"/>
        <v>1</v>
      </c>
      <c r="I1056" s="995">
        <f>VLOOKUP($D1056,Help2!$D$26:$T$37,5)</f>
        <v>0</v>
      </c>
      <c r="J1056" s="979">
        <f>VLOOKUP($D1056,Help2!$D$26:$T$37,6)</f>
        <v>0</v>
      </c>
      <c r="K1056" s="979">
        <f>VLOOKUP($D1056,Help2!$D$26:$T$37,7)</f>
        <v>0</v>
      </c>
      <c r="L1056" s="979">
        <f>VLOOKUP($D1056,Help2!$D$26:$T$37,8)</f>
        <v>0</v>
      </c>
      <c r="M1056" s="979">
        <f>VLOOKUP($D1056,Help2!$D$26:$T$37,9)</f>
        <v>0</v>
      </c>
      <c r="N1056" s="979">
        <f>VLOOKUP($D1056,Help2!$D$26:$T$37,10)</f>
        <v>0</v>
      </c>
      <c r="P1056" s="979">
        <f>VLOOKUP($D1056,Help2!$D$2:$T$25,3)</f>
        <v>695.6</v>
      </c>
      <c r="Q1056" s="979">
        <f t="shared" si="114"/>
        <v>720</v>
      </c>
      <c r="Y1056" s="979">
        <f>_xlfn.XLOOKUP($D1056,Help2_FC!$D:$D,Help2_FC!V:V)</f>
        <v>0</v>
      </c>
      <c r="Z1056" s="979">
        <f>_xlfn.XLOOKUP($D1056,Help2_FC!$D:$D,Help2_FC!W:W)</f>
        <v>0</v>
      </c>
      <c r="AA1056" s="979">
        <f>_xlfn.XLOOKUP($D1056,Help2_FC!$D:$D,Help2_FC!X:X)</f>
        <v>0</v>
      </c>
      <c r="AB1056" s="979">
        <f>_xlfn.XLOOKUP($D1056,Help2_FC!$D:$D,Help2_FC!Y:Y)</f>
        <v>0</v>
      </c>
      <c r="AC1056" s="979">
        <f>_xlfn.XLOOKUP($D1056,Help2_FC!$D:$D,Help2_FC!Z:Z)</f>
        <v>0</v>
      </c>
      <c r="AD1056" s="979">
        <f>_xlfn.XLOOKUP($D1056,Help2_FC!$D:$D,Help2_FC!AA:AA)</f>
        <v>0</v>
      </c>
      <c r="AE1056" s="979">
        <f>_xlfn.XLOOKUP($D1056,Help2_FC!$D:$D,Help2_FC!AB:AB)</f>
        <v>0</v>
      </c>
      <c r="AF1056" s="979">
        <f>_xlfn.XLOOKUP($D1056,Help2_FC!$D:$D,Help2_FC!AC:AC)</f>
        <v>0</v>
      </c>
      <c r="AG1056" s="979">
        <f>_xlfn.XLOOKUP($D1056,Help2_FC!$D:$D,Help2_FC!AD:AD)</f>
        <v>0</v>
      </c>
      <c r="AH1056" s="979">
        <f>_xlfn.XLOOKUP($D1056,Help2_FC!$D:$D,Help2_FC!AE:AE)</f>
        <v>0</v>
      </c>
      <c r="AI1056" s="979">
        <f>_xlfn.XLOOKUP($D1056,Help2_FC!$D:$D,Help2_FC!AF:AF)</f>
        <v>0</v>
      </c>
      <c r="AJ1056" s="979">
        <f>_xlfn.XLOOKUP($D1056,Help2_FC!$D:$D,Help2_FC!AG:AG)</f>
        <v>0</v>
      </c>
      <c r="AK1056" s="979">
        <f>_xlfn.XLOOKUP($D1056,Help2_FC!$D:$D,Help2_FC!AH:AH)</f>
        <v>0</v>
      </c>
      <c r="AL1056" s="979">
        <f>_xlfn.XLOOKUP($D1056,Help2_FC!$D:$D,Help2_FC!AI:AI)</f>
        <v>0</v>
      </c>
      <c r="AM1056" s="979">
        <f>_xlfn.XLOOKUP($D1056,Help2_FC!$D:$D,Help2_FC!AJ:AJ)</f>
        <v>0</v>
      </c>
      <c r="AN1056" s="979">
        <f>_xlfn.XLOOKUP($D1056,Help2_FC!$D:$D,Help2_FC!AK:AK)</f>
        <v>0</v>
      </c>
    </row>
    <row r="1057" spans="1:40" x14ac:dyDescent="0.2">
      <c r="A1057" s="1">
        <v>45981</v>
      </c>
      <c r="B1057">
        <f t="shared" si="117"/>
        <v>11</v>
      </c>
      <c r="C1057">
        <f t="shared" si="118"/>
        <v>2025</v>
      </c>
      <c r="D1057" s="872" t="str">
        <f t="shared" si="115"/>
        <v>11´2025</v>
      </c>
      <c r="F1057" s="2">
        <f t="shared" si="116"/>
        <v>24</v>
      </c>
      <c r="G1057" s="1483">
        <f t="shared" si="119"/>
        <v>3.4502587694077054E-2</v>
      </c>
      <c r="H1057" s="5">
        <f t="shared" si="120"/>
        <v>1</v>
      </c>
      <c r="I1057" s="995">
        <f>VLOOKUP($D1057,Help2!$D$26:$T$37,5)</f>
        <v>0</v>
      </c>
      <c r="J1057" s="979">
        <f>VLOOKUP($D1057,Help2!$D$26:$T$37,6)</f>
        <v>0</v>
      </c>
      <c r="K1057" s="979">
        <f>VLOOKUP($D1057,Help2!$D$26:$T$37,7)</f>
        <v>0</v>
      </c>
      <c r="L1057" s="979">
        <f>VLOOKUP($D1057,Help2!$D$26:$T$37,8)</f>
        <v>0</v>
      </c>
      <c r="M1057" s="979">
        <f>VLOOKUP($D1057,Help2!$D$26:$T$37,9)</f>
        <v>0</v>
      </c>
      <c r="N1057" s="979">
        <f>VLOOKUP($D1057,Help2!$D$26:$T$37,10)</f>
        <v>0</v>
      </c>
      <c r="P1057" s="979">
        <f>VLOOKUP($D1057,Help2!$D$2:$T$25,3)</f>
        <v>695.6</v>
      </c>
      <c r="Q1057" s="979">
        <f t="shared" si="114"/>
        <v>720</v>
      </c>
      <c r="Y1057" s="979">
        <f>_xlfn.XLOOKUP($D1057,Help2_FC!$D:$D,Help2_FC!V:V)</f>
        <v>0</v>
      </c>
      <c r="Z1057" s="979">
        <f>_xlfn.XLOOKUP($D1057,Help2_FC!$D:$D,Help2_FC!W:W)</f>
        <v>0</v>
      </c>
      <c r="AA1057" s="979">
        <f>_xlfn.XLOOKUP($D1057,Help2_FC!$D:$D,Help2_FC!X:X)</f>
        <v>0</v>
      </c>
      <c r="AB1057" s="979">
        <f>_xlfn.XLOOKUP($D1057,Help2_FC!$D:$D,Help2_FC!Y:Y)</f>
        <v>0</v>
      </c>
      <c r="AC1057" s="979">
        <f>_xlfn.XLOOKUP($D1057,Help2_FC!$D:$D,Help2_FC!Z:Z)</f>
        <v>0</v>
      </c>
      <c r="AD1057" s="979">
        <f>_xlfn.XLOOKUP($D1057,Help2_FC!$D:$D,Help2_FC!AA:AA)</f>
        <v>0</v>
      </c>
      <c r="AE1057" s="979">
        <f>_xlfn.XLOOKUP($D1057,Help2_FC!$D:$D,Help2_FC!AB:AB)</f>
        <v>0</v>
      </c>
      <c r="AF1057" s="979">
        <f>_xlfn.XLOOKUP($D1057,Help2_FC!$D:$D,Help2_FC!AC:AC)</f>
        <v>0</v>
      </c>
      <c r="AG1057" s="979">
        <f>_xlfn.XLOOKUP($D1057,Help2_FC!$D:$D,Help2_FC!AD:AD)</f>
        <v>0</v>
      </c>
      <c r="AH1057" s="979">
        <f>_xlfn.XLOOKUP($D1057,Help2_FC!$D:$D,Help2_FC!AE:AE)</f>
        <v>0</v>
      </c>
      <c r="AI1057" s="979">
        <f>_xlfn.XLOOKUP($D1057,Help2_FC!$D:$D,Help2_FC!AF:AF)</f>
        <v>0</v>
      </c>
      <c r="AJ1057" s="979">
        <f>_xlfn.XLOOKUP($D1057,Help2_FC!$D:$D,Help2_FC!AG:AG)</f>
        <v>0</v>
      </c>
      <c r="AK1057" s="979">
        <f>_xlfn.XLOOKUP($D1057,Help2_FC!$D:$D,Help2_FC!AH:AH)</f>
        <v>0</v>
      </c>
      <c r="AL1057" s="979">
        <f>_xlfn.XLOOKUP($D1057,Help2_FC!$D:$D,Help2_FC!AI:AI)</f>
        <v>0</v>
      </c>
      <c r="AM1057" s="979">
        <f>_xlfn.XLOOKUP($D1057,Help2_FC!$D:$D,Help2_FC!AJ:AJ)</f>
        <v>0</v>
      </c>
      <c r="AN1057" s="979">
        <f>_xlfn.XLOOKUP($D1057,Help2_FC!$D:$D,Help2_FC!AK:AK)</f>
        <v>0</v>
      </c>
    </row>
    <row r="1058" spans="1:40" x14ac:dyDescent="0.2">
      <c r="A1058" s="1">
        <v>45982</v>
      </c>
      <c r="B1058">
        <f t="shared" si="117"/>
        <v>11</v>
      </c>
      <c r="C1058">
        <f t="shared" si="118"/>
        <v>2025</v>
      </c>
      <c r="D1058" s="872" t="str">
        <f t="shared" si="115"/>
        <v>11´2025</v>
      </c>
      <c r="F1058" s="2">
        <f t="shared" si="116"/>
        <v>24</v>
      </c>
      <c r="G1058" s="1483">
        <f t="shared" si="119"/>
        <v>3.4502587694077054E-2</v>
      </c>
      <c r="H1058" s="5">
        <f t="shared" si="120"/>
        <v>1</v>
      </c>
      <c r="I1058" s="995">
        <f>VLOOKUP($D1058,Help2!$D$26:$T$37,5)</f>
        <v>0</v>
      </c>
      <c r="J1058" s="979">
        <f>VLOOKUP($D1058,Help2!$D$26:$T$37,6)</f>
        <v>0</v>
      </c>
      <c r="K1058" s="979">
        <f>VLOOKUP($D1058,Help2!$D$26:$T$37,7)</f>
        <v>0</v>
      </c>
      <c r="L1058" s="979">
        <f>VLOOKUP($D1058,Help2!$D$26:$T$37,8)</f>
        <v>0</v>
      </c>
      <c r="M1058" s="979">
        <f>VLOOKUP($D1058,Help2!$D$26:$T$37,9)</f>
        <v>0</v>
      </c>
      <c r="N1058" s="979">
        <f>VLOOKUP($D1058,Help2!$D$26:$T$37,10)</f>
        <v>0</v>
      </c>
      <c r="P1058" s="979">
        <f>VLOOKUP($D1058,Help2!$D$2:$T$25,3)</f>
        <v>695.6</v>
      </c>
      <c r="Q1058" s="979">
        <f t="shared" si="114"/>
        <v>720</v>
      </c>
      <c r="Y1058" s="979">
        <f>_xlfn.XLOOKUP($D1058,Help2_FC!$D:$D,Help2_FC!V:V)</f>
        <v>0</v>
      </c>
      <c r="Z1058" s="979">
        <f>_xlfn.XLOOKUP($D1058,Help2_FC!$D:$D,Help2_FC!W:W)</f>
        <v>0</v>
      </c>
      <c r="AA1058" s="979">
        <f>_xlfn.XLOOKUP($D1058,Help2_FC!$D:$D,Help2_FC!X:X)</f>
        <v>0</v>
      </c>
      <c r="AB1058" s="979">
        <f>_xlfn.XLOOKUP($D1058,Help2_FC!$D:$D,Help2_FC!Y:Y)</f>
        <v>0</v>
      </c>
      <c r="AC1058" s="979">
        <f>_xlfn.XLOOKUP($D1058,Help2_FC!$D:$D,Help2_FC!Z:Z)</f>
        <v>0</v>
      </c>
      <c r="AD1058" s="979">
        <f>_xlfn.XLOOKUP($D1058,Help2_FC!$D:$D,Help2_FC!AA:AA)</f>
        <v>0</v>
      </c>
      <c r="AE1058" s="979">
        <f>_xlfn.XLOOKUP($D1058,Help2_FC!$D:$D,Help2_FC!AB:AB)</f>
        <v>0</v>
      </c>
      <c r="AF1058" s="979">
        <f>_xlfn.XLOOKUP($D1058,Help2_FC!$D:$D,Help2_FC!AC:AC)</f>
        <v>0</v>
      </c>
      <c r="AG1058" s="979">
        <f>_xlfn.XLOOKUP($D1058,Help2_FC!$D:$D,Help2_FC!AD:AD)</f>
        <v>0</v>
      </c>
      <c r="AH1058" s="979">
        <f>_xlfn.XLOOKUP($D1058,Help2_FC!$D:$D,Help2_FC!AE:AE)</f>
        <v>0</v>
      </c>
      <c r="AI1058" s="979">
        <f>_xlfn.XLOOKUP($D1058,Help2_FC!$D:$D,Help2_FC!AF:AF)</f>
        <v>0</v>
      </c>
      <c r="AJ1058" s="979">
        <f>_xlfn.XLOOKUP($D1058,Help2_FC!$D:$D,Help2_FC!AG:AG)</f>
        <v>0</v>
      </c>
      <c r="AK1058" s="979">
        <f>_xlfn.XLOOKUP($D1058,Help2_FC!$D:$D,Help2_FC!AH:AH)</f>
        <v>0</v>
      </c>
      <c r="AL1058" s="979">
        <f>_xlfn.XLOOKUP($D1058,Help2_FC!$D:$D,Help2_FC!AI:AI)</f>
        <v>0</v>
      </c>
      <c r="AM1058" s="979">
        <f>_xlfn.XLOOKUP($D1058,Help2_FC!$D:$D,Help2_FC!AJ:AJ)</f>
        <v>0</v>
      </c>
      <c r="AN1058" s="979">
        <f>_xlfn.XLOOKUP($D1058,Help2_FC!$D:$D,Help2_FC!AK:AK)</f>
        <v>0</v>
      </c>
    </row>
    <row r="1059" spans="1:40" x14ac:dyDescent="0.2">
      <c r="A1059" s="1">
        <v>45983</v>
      </c>
      <c r="B1059">
        <f t="shared" si="117"/>
        <v>11</v>
      </c>
      <c r="C1059">
        <f t="shared" si="118"/>
        <v>2025</v>
      </c>
      <c r="D1059" s="872" t="str">
        <f t="shared" si="115"/>
        <v>11´2025</v>
      </c>
      <c r="F1059" s="2">
        <f t="shared" si="116"/>
        <v>24</v>
      </c>
      <c r="G1059" s="1483">
        <f t="shared" si="119"/>
        <v>3.4502587694077054E-2</v>
      </c>
      <c r="H1059" s="5">
        <f t="shared" si="120"/>
        <v>1</v>
      </c>
      <c r="I1059" s="995">
        <f>VLOOKUP($D1059,Help2!$D$26:$T$37,5)</f>
        <v>0</v>
      </c>
      <c r="J1059" s="979">
        <f>VLOOKUP($D1059,Help2!$D$26:$T$37,6)</f>
        <v>0</v>
      </c>
      <c r="K1059" s="979">
        <f>VLOOKUP($D1059,Help2!$D$26:$T$37,7)</f>
        <v>0</v>
      </c>
      <c r="L1059" s="979">
        <f>VLOOKUP($D1059,Help2!$D$26:$T$37,8)</f>
        <v>0</v>
      </c>
      <c r="M1059" s="979">
        <f>VLOOKUP($D1059,Help2!$D$26:$T$37,9)</f>
        <v>0</v>
      </c>
      <c r="N1059" s="979">
        <f>VLOOKUP($D1059,Help2!$D$26:$T$37,10)</f>
        <v>0</v>
      </c>
      <c r="P1059" s="979">
        <f>VLOOKUP($D1059,Help2!$D$2:$T$25,3)</f>
        <v>695.6</v>
      </c>
      <c r="Q1059" s="979">
        <f t="shared" si="114"/>
        <v>720</v>
      </c>
      <c r="Y1059" s="979">
        <f>_xlfn.XLOOKUP($D1059,Help2_FC!$D:$D,Help2_FC!V:V)</f>
        <v>0</v>
      </c>
      <c r="Z1059" s="979">
        <f>_xlfn.XLOOKUP($D1059,Help2_FC!$D:$D,Help2_FC!W:W)</f>
        <v>0</v>
      </c>
      <c r="AA1059" s="979">
        <f>_xlfn.XLOOKUP($D1059,Help2_FC!$D:$D,Help2_FC!X:X)</f>
        <v>0</v>
      </c>
      <c r="AB1059" s="979">
        <f>_xlfn.XLOOKUP($D1059,Help2_FC!$D:$D,Help2_FC!Y:Y)</f>
        <v>0</v>
      </c>
      <c r="AC1059" s="979">
        <f>_xlfn.XLOOKUP($D1059,Help2_FC!$D:$D,Help2_FC!Z:Z)</f>
        <v>0</v>
      </c>
      <c r="AD1059" s="979">
        <f>_xlfn.XLOOKUP($D1059,Help2_FC!$D:$D,Help2_FC!AA:AA)</f>
        <v>0</v>
      </c>
      <c r="AE1059" s="979">
        <f>_xlfn.XLOOKUP($D1059,Help2_FC!$D:$D,Help2_FC!AB:AB)</f>
        <v>0</v>
      </c>
      <c r="AF1059" s="979">
        <f>_xlfn.XLOOKUP($D1059,Help2_FC!$D:$D,Help2_FC!AC:AC)</f>
        <v>0</v>
      </c>
      <c r="AG1059" s="979">
        <f>_xlfn.XLOOKUP($D1059,Help2_FC!$D:$D,Help2_FC!AD:AD)</f>
        <v>0</v>
      </c>
      <c r="AH1059" s="979">
        <f>_xlfn.XLOOKUP($D1059,Help2_FC!$D:$D,Help2_FC!AE:AE)</f>
        <v>0</v>
      </c>
      <c r="AI1059" s="979">
        <f>_xlfn.XLOOKUP($D1059,Help2_FC!$D:$D,Help2_FC!AF:AF)</f>
        <v>0</v>
      </c>
      <c r="AJ1059" s="979">
        <f>_xlfn.XLOOKUP($D1059,Help2_FC!$D:$D,Help2_FC!AG:AG)</f>
        <v>0</v>
      </c>
      <c r="AK1059" s="979">
        <f>_xlfn.XLOOKUP($D1059,Help2_FC!$D:$D,Help2_FC!AH:AH)</f>
        <v>0</v>
      </c>
      <c r="AL1059" s="979">
        <f>_xlfn.XLOOKUP($D1059,Help2_FC!$D:$D,Help2_FC!AI:AI)</f>
        <v>0</v>
      </c>
      <c r="AM1059" s="979">
        <f>_xlfn.XLOOKUP($D1059,Help2_FC!$D:$D,Help2_FC!AJ:AJ)</f>
        <v>0</v>
      </c>
      <c r="AN1059" s="979">
        <f>_xlfn.XLOOKUP($D1059,Help2_FC!$D:$D,Help2_FC!AK:AK)</f>
        <v>0</v>
      </c>
    </row>
    <row r="1060" spans="1:40" x14ac:dyDescent="0.2">
      <c r="A1060" s="1">
        <v>45984</v>
      </c>
      <c r="B1060">
        <f t="shared" si="117"/>
        <v>11</v>
      </c>
      <c r="C1060">
        <f t="shared" si="118"/>
        <v>2025</v>
      </c>
      <c r="D1060" s="872" t="str">
        <f t="shared" si="115"/>
        <v>11´2025</v>
      </c>
      <c r="F1060" s="2">
        <f t="shared" si="116"/>
        <v>24</v>
      </c>
      <c r="G1060" s="1483">
        <f t="shared" si="119"/>
        <v>3.4502587694077054E-2</v>
      </c>
      <c r="H1060" s="5">
        <f t="shared" si="120"/>
        <v>1</v>
      </c>
      <c r="I1060" s="995">
        <f>VLOOKUP($D1060,Help2!$D$26:$T$37,5)</f>
        <v>0</v>
      </c>
      <c r="J1060" s="979">
        <f>VLOOKUP($D1060,Help2!$D$26:$T$37,6)</f>
        <v>0</v>
      </c>
      <c r="K1060" s="979">
        <f>VLOOKUP($D1060,Help2!$D$26:$T$37,7)</f>
        <v>0</v>
      </c>
      <c r="L1060" s="979">
        <f>VLOOKUP($D1060,Help2!$D$26:$T$37,8)</f>
        <v>0</v>
      </c>
      <c r="M1060" s="979">
        <f>VLOOKUP($D1060,Help2!$D$26:$T$37,9)</f>
        <v>0</v>
      </c>
      <c r="N1060" s="979">
        <f>VLOOKUP($D1060,Help2!$D$26:$T$37,10)</f>
        <v>0</v>
      </c>
      <c r="P1060" s="979">
        <f>VLOOKUP($D1060,Help2!$D$2:$T$25,3)</f>
        <v>695.6</v>
      </c>
      <c r="Q1060" s="979">
        <f t="shared" si="114"/>
        <v>720</v>
      </c>
      <c r="Y1060" s="979">
        <f>_xlfn.XLOOKUP($D1060,Help2_FC!$D:$D,Help2_FC!V:V)</f>
        <v>0</v>
      </c>
      <c r="Z1060" s="979">
        <f>_xlfn.XLOOKUP($D1060,Help2_FC!$D:$D,Help2_FC!W:W)</f>
        <v>0</v>
      </c>
      <c r="AA1060" s="979">
        <f>_xlfn.XLOOKUP($D1060,Help2_FC!$D:$D,Help2_FC!X:X)</f>
        <v>0</v>
      </c>
      <c r="AB1060" s="979">
        <f>_xlfn.XLOOKUP($D1060,Help2_FC!$D:$D,Help2_FC!Y:Y)</f>
        <v>0</v>
      </c>
      <c r="AC1060" s="979">
        <f>_xlfn.XLOOKUP($D1060,Help2_FC!$D:$D,Help2_FC!Z:Z)</f>
        <v>0</v>
      </c>
      <c r="AD1060" s="979">
        <f>_xlfn.XLOOKUP($D1060,Help2_FC!$D:$D,Help2_FC!AA:AA)</f>
        <v>0</v>
      </c>
      <c r="AE1060" s="979">
        <f>_xlfn.XLOOKUP($D1060,Help2_FC!$D:$D,Help2_FC!AB:AB)</f>
        <v>0</v>
      </c>
      <c r="AF1060" s="979">
        <f>_xlfn.XLOOKUP($D1060,Help2_FC!$D:$D,Help2_FC!AC:AC)</f>
        <v>0</v>
      </c>
      <c r="AG1060" s="979">
        <f>_xlfn.XLOOKUP($D1060,Help2_FC!$D:$D,Help2_FC!AD:AD)</f>
        <v>0</v>
      </c>
      <c r="AH1060" s="979">
        <f>_xlfn.XLOOKUP($D1060,Help2_FC!$D:$D,Help2_FC!AE:AE)</f>
        <v>0</v>
      </c>
      <c r="AI1060" s="979">
        <f>_xlfn.XLOOKUP($D1060,Help2_FC!$D:$D,Help2_FC!AF:AF)</f>
        <v>0</v>
      </c>
      <c r="AJ1060" s="979">
        <f>_xlfn.XLOOKUP($D1060,Help2_FC!$D:$D,Help2_FC!AG:AG)</f>
        <v>0</v>
      </c>
      <c r="AK1060" s="979">
        <f>_xlfn.XLOOKUP($D1060,Help2_FC!$D:$D,Help2_FC!AH:AH)</f>
        <v>0</v>
      </c>
      <c r="AL1060" s="979">
        <f>_xlfn.XLOOKUP($D1060,Help2_FC!$D:$D,Help2_FC!AI:AI)</f>
        <v>0</v>
      </c>
      <c r="AM1060" s="979">
        <f>_xlfn.XLOOKUP($D1060,Help2_FC!$D:$D,Help2_FC!AJ:AJ)</f>
        <v>0</v>
      </c>
      <c r="AN1060" s="979">
        <f>_xlfn.XLOOKUP($D1060,Help2_FC!$D:$D,Help2_FC!AK:AK)</f>
        <v>0</v>
      </c>
    </row>
    <row r="1061" spans="1:40" x14ac:dyDescent="0.2">
      <c r="A1061" s="1">
        <v>45985</v>
      </c>
      <c r="B1061">
        <f t="shared" si="117"/>
        <v>11</v>
      </c>
      <c r="C1061">
        <f t="shared" si="118"/>
        <v>2025</v>
      </c>
      <c r="D1061" s="872" t="str">
        <f t="shared" si="115"/>
        <v>11´2025</v>
      </c>
      <c r="F1061" s="2">
        <f t="shared" si="116"/>
        <v>24</v>
      </c>
      <c r="G1061" s="1483">
        <f t="shared" si="119"/>
        <v>3.4502587694077054E-2</v>
      </c>
      <c r="H1061" s="5">
        <f t="shared" si="120"/>
        <v>1</v>
      </c>
      <c r="I1061" s="995">
        <f>VLOOKUP($D1061,Help2!$D$26:$T$37,5)</f>
        <v>0</v>
      </c>
      <c r="J1061" s="979">
        <f>VLOOKUP($D1061,Help2!$D$26:$T$37,6)</f>
        <v>0</v>
      </c>
      <c r="K1061" s="979">
        <f>VLOOKUP($D1061,Help2!$D$26:$T$37,7)</f>
        <v>0</v>
      </c>
      <c r="L1061" s="979">
        <f>VLOOKUP($D1061,Help2!$D$26:$T$37,8)</f>
        <v>0</v>
      </c>
      <c r="M1061" s="979">
        <f>VLOOKUP($D1061,Help2!$D$26:$T$37,9)</f>
        <v>0</v>
      </c>
      <c r="N1061" s="979">
        <f>VLOOKUP($D1061,Help2!$D$26:$T$37,10)</f>
        <v>0</v>
      </c>
      <c r="P1061" s="979">
        <f>VLOOKUP($D1061,Help2!$D$2:$T$25,3)</f>
        <v>695.6</v>
      </c>
      <c r="Q1061" s="979">
        <f t="shared" si="114"/>
        <v>720</v>
      </c>
      <c r="Y1061" s="979">
        <f>_xlfn.XLOOKUP($D1061,Help2_FC!$D:$D,Help2_FC!V:V)</f>
        <v>0</v>
      </c>
      <c r="Z1061" s="979">
        <f>_xlfn.XLOOKUP($D1061,Help2_FC!$D:$D,Help2_FC!W:W)</f>
        <v>0</v>
      </c>
      <c r="AA1061" s="979">
        <f>_xlfn.XLOOKUP($D1061,Help2_FC!$D:$D,Help2_FC!X:X)</f>
        <v>0</v>
      </c>
      <c r="AB1061" s="979">
        <f>_xlfn.XLOOKUP($D1061,Help2_FC!$D:$D,Help2_FC!Y:Y)</f>
        <v>0</v>
      </c>
      <c r="AC1061" s="979">
        <f>_xlfn.XLOOKUP($D1061,Help2_FC!$D:$D,Help2_FC!Z:Z)</f>
        <v>0</v>
      </c>
      <c r="AD1061" s="979">
        <f>_xlfn.XLOOKUP($D1061,Help2_FC!$D:$D,Help2_FC!AA:AA)</f>
        <v>0</v>
      </c>
      <c r="AE1061" s="979">
        <f>_xlfn.XLOOKUP($D1061,Help2_FC!$D:$D,Help2_FC!AB:AB)</f>
        <v>0</v>
      </c>
      <c r="AF1061" s="979">
        <f>_xlfn.XLOOKUP($D1061,Help2_FC!$D:$D,Help2_FC!AC:AC)</f>
        <v>0</v>
      </c>
      <c r="AG1061" s="979">
        <f>_xlfn.XLOOKUP($D1061,Help2_FC!$D:$D,Help2_FC!AD:AD)</f>
        <v>0</v>
      </c>
      <c r="AH1061" s="979">
        <f>_xlfn.XLOOKUP($D1061,Help2_FC!$D:$D,Help2_FC!AE:AE)</f>
        <v>0</v>
      </c>
      <c r="AI1061" s="979">
        <f>_xlfn.XLOOKUP($D1061,Help2_FC!$D:$D,Help2_FC!AF:AF)</f>
        <v>0</v>
      </c>
      <c r="AJ1061" s="979">
        <f>_xlfn.XLOOKUP($D1061,Help2_FC!$D:$D,Help2_FC!AG:AG)</f>
        <v>0</v>
      </c>
      <c r="AK1061" s="979">
        <f>_xlfn.XLOOKUP($D1061,Help2_FC!$D:$D,Help2_FC!AH:AH)</f>
        <v>0</v>
      </c>
      <c r="AL1061" s="979">
        <f>_xlfn.XLOOKUP($D1061,Help2_FC!$D:$D,Help2_FC!AI:AI)</f>
        <v>0</v>
      </c>
      <c r="AM1061" s="979">
        <f>_xlfn.XLOOKUP($D1061,Help2_FC!$D:$D,Help2_FC!AJ:AJ)</f>
        <v>0</v>
      </c>
      <c r="AN1061" s="979">
        <f>_xlfn.XLOOKUP($D1061,Help2_FC!$D:$D,Help2_FC!AK:AK)</f>
        <v>0</v>
      </c>
    </row>
    <row r="1062" spans="1:40" x14ac:dyDescent="0.2">
      <c r="A1062" s="1">
        <v>45986</v>
      </c>
      <c r="B1062">
        <f t="shared" si="117"/>
        <v>11</v>
      </c>
      <c r="C1062">
        <f t="shared" si="118"/>
        <v>2025</v>
      </c>
      <c r="D1062" s="872" t="str">
        <f t="shared" si="115"/>
        <v>11´2025</v>
      </c>
      <c r="F1062" s="2">
        <f t="shared" si="116"/>
        <v>24</v>
      </c>
      <c r="G1062" s="1483">
        <f t="shared" si="119"/>
        <v>3.4502587694077054E-2</v>
      </c>
      <c r="H1062" s="5">
        <f t="shared" si="120"/>
        <v>1</v>
      </c>
      <c r="I1062" s="995">
        <f>VLOOKUP($D1062,Help2!$D$26:$T$37,5)</f>
        <v>0</v>
      </c>
      <c r="J1062" s="979">
        <f>VLOOKUP($D1062,Help2!$D$26:$T$37,6)</f>
        <v>0</v>
      </c>
      <c r="K1062" s="979">
        <f>VLOOKUP($D1062,Help2!$D$26:$T$37,7)</f>
        <v>0</v>
      </c>
      <c r="L1062" s="979">
        <f>VLOOKUP($D1062,Help2!$D$26:$T$37,8)</f>
        <v>0</v>
      </c>
      <c r="M1062" s="979">
        <f>VLOOKUP($D1062,Help2!$D$26:$T$37,9)</f>
        <v>0</v>
      </c>
      <c r="N1062" s="979">
        <f>VLOOKUP($D1062,Help2!$D$26:$T$37,10)</f>
        <v>0</v>
      </c>
      <c r="P1062" s="979">
        <f>VLOOKUP($D1062,Help2!$D$2:$T$25,3)</f>
        <v>695.6</v>
      </c>
      <c r="Q1062" s="979">
        <f t="shared" si="114"/>
        <v>720</v>
      </c>
      <c r="Y1062" s="979">
        <f>_xlfn.XLOOKUP($D1062,Help2_FC!$D:$D,Help2_FC!V:V)</f>
        <v>0</v>
      </c>
      <c r="Z1062" s="979">
        <f>_xlfn.XLOOKUP($D1062,Help2_FC!$D:$D,Help2_FC!W:W)</f>
        <v>0</v>
      </c>
      <c r="AA1062" s="979">
        <f>_xlfn.XLOOKUP($D1062,Help2_FC!$D:$D,Help2_FC!X:X)</f>
        <v>0</v>
      </c>
      <c r="AB1062" s="979">
        <f>_xlfn.XLOOKUP($D1062,Help2_FC!$D:$D,Help2_FC!Y:Y)</f>
        <v>0</v>
      </c>
      <c r="AC1062" s="979">
        <f>_xlfn.XLOOKUP($D1062,Help2_FC!$D:$D,Help2_FC!Z:Z)</f>
        <v>0</v>
      </c>
      <c r="AD1062" s="979">
        <f>_xlfn.XLOOKUP($D1062,Help2_FC!$D:$D,Help2_FC!AA:AA)</f>
        <v>0</v>
      </c>
      <c r="AE1062" s="979">
        <f>_xlfn.XLOOKUP($D1062,Help2_FC!$D:$D,Help2_FC!AB:AB)</f>
        <v>0</v>
      </c>
      <c r="AF1062" s="979">
        <f>_xlfn.XLOOKUP($D1062,Help2_FC!$D:$D,Help2_FC!AC:AC)</f>
        <v>0</v>
      </c>
      <c r="AG1062" s="979">
        <f>_xlfn.XLOOKUP($D1062,Help2_FC!$D:$D,Help2_FC!AD:AD)</f>
        <v>0</v>
      </c>
      <c r="AH1062" s="979">
        <f>_xlfn.XLOOKUP($D1062,Help2_FC!$D:$D,Help2_FC!AE:AE)</f>
        <v>0</v>
      </c>
      <c r="AI1062" s="979">
        <f>_xlfn.XLOOKUP($D1062,Help2_FC!$D:$D,Help2_FC!AF:AF)</f>
        <v>0</v>
      </c>
      <c r="AJ1062" s="979">
        <f>_xlfn.XLOOKUP($D1062,Help2_FC!$D:$D,Help2_FC!AG:AG)</f>
        <v>0</v>
      </c>
      <c r="AK1062" s="979">
        <f>_xlfn.XLOOKUP($D1062,Help2_FC!$D:$D,Help2_FC!AH:AH)</f>
        <v>0</v>
      </c>
      <c r="AL1062" s="979">
        <f>_xlfn.XLOOKUP($D1062,Help2_FC!$D:$D,Help2_FC!AI:AI)</f>
        <v>0</v>
      </c>
      <c r="AM1062" s="979">
        <f>_xlfn.XLOOKUP($D1062,Help2_FC!$D:$D,Help2_FC!AJ:AJ)</f>
        <v>0</v>
      </c>
      <c r="AN1062" s="979">
        <f>_xlfn.XLOOKUP($D1062,Help2_FC!$D:$D,Help2_FC!AK:AK)</f>
        <v>0</v>
      </c>
    </row>
    <row r="1063" spans="1:40" x14ac:dyDescent="0.2">
      <c r="A1063" s="1">
        <v>45987</v>
      </c>
      <c r="B1063">
        <f t="shared" si="117"/>
        <v>11</v>
      </c>
      <c r="C1063">
        <f t="shared" si="118"/>
        <v>2025</v>
      </c>
      <c r="D1063" s="872" t="str">
        <f t="shared" si="115"/>
        <v>11´2025</v>
      </c>
      <c r="F1063" s="2">
        <f t="shared" si="116"/>
        <v>24</v>
      </c>
      <c r="G1063" s="1483">
        <f t="shared" si="119"/>
        <v>3.4502587694077054E-2</v>
      </c>
      <c r="H1063" s="5">
        <f t="shared" si="120"/>
        <v>1</v>
      </c>
      <c r="I1063" s="995">
        <f>VLOOKUP($D1063,Help2!$D$26:$T$37,5)</f>
        <v>0</v>
      </c>
      <c r="J1063" s="979">
        <f>VLOOKUP($D1063,Help2!$D$26:$T$37,6)</f>
        <v>0</v>
      </c>
      <c r="K1063" s="979">
        <f>VLOOKUP($D1063,Help2!$D$26:$T$37,7)</f>
        <v>0</v>
      </c>
      <c r="L1063" s="979">
        <f>VLOOKUP($D1063,Help2!$D$26:$T$37,8)</f>
        <v>0</v>
      </c>
      <c r="M1063" s="979">
        <f>VLOOKUP($D1063,Help2!$D$26:$T$37,9)</f>
        <v>0</v>
      </c>
      <c r="N1063" s="979">
        <f>VLOOKUP($D1063,Help2!$D$26:$T$37,10)</f>
        <v>0</v>
      </c>
      <c r="P1063" s="979">
        <f>VLOOKUP($D1063,Help2!$D$2:$T$25,3)</f>
        <v>695.6</v>
      </c>
      <c r="Q1063" s="979">
        <f t="shared" ref="Q1063:Q1098" si="121">((EOMONTH(A1063,0)-EOMONTH(A1063,-1))*24)-(24*AP1063)</f>
        <v>720</v>
      </c>
      <c r="Y1063" s="979">
        <f>_xlfn.XLOOKUP($D1063,Help2_FC!$D:$D,Help2_FC!V:V)</f>
        <v>0</v>
      </c>
      <c r="Z1063" s="979">
        <f>_xlfn.XLOOKUP($D1063,Help2_FC!$D:$D,Help2_FC!W:W)</f>
        <v>0</v>
      </c>
      <c r="AA1063" s="979">
        <f>_xlfn.XLOOKUP($D1063,Help2_FC!$D:$D,Help2_FC!X:X)</f>
        <v>0</v>
      </c>
      <c r="AB1063" s="979">
        <f>_xlfn.XLOOKUP($D1063,Help2_FC!$D:$D,Help2_FC!Y:Y)</f>
        <v>0</v>
      </c>
      <c r="AC1063" s="979">
        <f>_xlfn.XLOOKUP($D1063,Help2_FC!$D:$D,Help2_FC!Z:Z)</f>
        <v>0</v>
      </c>
      <c r="AD1063" s="979">
        <f>_xlfn.XLOOKUP($D1063,Help2_FC!$D:$D,Help2_FC!AA:AA)</f>
        <v>0</v>
      </c>
      <c r="AE1063" s="979">
        <f>_xlfn.XLOOKUP($D1063,Help2_FC!$D:$D,Help2_FC!AB:AB)</f>
        <v>0</v>
      </c>
      <c r="AF1063" s="979">
        <f>_xlfn.XLOOKUP($D1063,Help2_FC!$D:$D,Help2_FC!AC:AC)</f>
        <v>0</v>
      </c>
      <c r="AG1063" s="979">
        <f>_xlfn.XLOOKUP($D1063,Help2_FC!$D:$D,Help2_FC!AD:AD)</f>
        <v>0</v>
      </c>
      <c r="AH1063" s="979">
        <f>_xlfn.XLOOKUP($D1063,Help2_FC!$D:$D,Help2_FC!AE:AE)</f>
        <v>0</v>
      </c>
      <c r="AI1063" s="979">
        <f>_xlfn.XLOOKUP($D1063,Help2_FC!$D:$D,Help2_FC!AF:AF)</f>
        <v>0</v>
      </c>
      <c r="AJ1063" s="979">
        <f>_xlfn.XLOOKUP($D1063,Help2_FC!$D:$D,Help2_FC!AG:AG)</f>
        <v>0</v>
      </c>
      <c r="AK1063" s="979">
        <f>_xlfn.XLOOKUP($D1063,Help2_FC!$D:$D,Help2_FC!AH:AH)</f>
        <v>0</v>
      </c>
      <c r="AL1063" s="979">
        <f>_xlfn.XLOOKUP($D1063,Help2_FC!$D:$D,Help2_FC!AI:AI)</f>
        <v>0</v>
      </c>
      <c r="AM1063" s="979">
        <f>_xlfn.XLOOKUP($D1063,Help2_FC!$D:$D,Help2_FC!AJ:AJ)</f>
        <v>0</v>
      </c>
      <c r="AN1063" s="979">
        <f>_xlfn.XLOOKUP($D1063,Help2_FC!$D:$D,Help2_FC!AK:AK)</f>
        <v>0</v>
      </c>
    </row>
    <row r="1064" spans="1:40" x14ac:dyDescent="0.2">
      <c r="A1064" s="1">
        <v>45988</v>
      </c>
      <c r="B1064">
        <f t="shared" si="117"/>
        <v>11</v>
      </c>
      <c r="C1064">
        <f t="shared" si="118"/>
        <v>2025</v>
      </c>
      <c r="D1064" s="872" t="str">
        <f t="shared" si="115"/>
        <v>11´2025</v>
      </c>
      <c r="F1064" s="2">
        <f t="shared" si="116"/>
        <v>24</v>
      </c>
      <c r="G1064" s="1483">
        <f t="shared" si="119"/>
        <v>3.4502587694077054E-2</v>
      </c>
      <c r="H1064" s="5">
        <f t="shared" si="120"/>
        <v>1</v>
      </c>
      <c r="I1064" s="995">
        <f>VLOOKUP($D1064,Help2!$D$26:$T$37,5)</f>
        <v>0</v>
      </c>
      <c r="J1064" s="979">
        <f>VLOOKUP($D1064,Help2!$D$26:$T$37,6)</f>
        <v>0</v>
      </c>
      <c r="K1064" s="979">
        <f>VLOOKUP($D1064,Help2!$D$26:$T$37,7)</f>
        <v>0</v>
      </c>
      <c r="L1064" s="979">
        <f>VLOOKUP($D1064,Help2!$D$26:$T$37,8)</f>
        <v>0</v>
      </c>
      <c r="M1064" s="979">
        <f>VLOOKUP($D1064,Help2!$D$26:$T$37,9)</f>
        <v>0</v>
      </c>
      <c r="N1064" s="979">
        <f>VLOOKUP($D1064,Help2!$D$26:$T$37,10)</f>
        <v>0</v>
      </c>
      <c r="P1064" s="979">
        <f>VLOOKUP($D1064,Help2!$D$2:$T$25,3)</f>
        <v>695.6</v>
      </c>
      <c r="Q1064" s="979">
        <f t="shared" si="121"/>
        <v>720</v>
      </c>
      <c r="Y1064" s="979">
        <f>_xlfn.XLOOKUP($D1064,Help2_FC!$D:$D,Help2_FC!V:V)</f>
        <v>0</v>
      </c>
      <c r="Z1064" s="979">
        <f>_xlfn.XLOOKUP($D1064,Help2_FC!$D:$D,Help2_FC!W:W)</f>
        <v>0</v>
      </c>
      <c r="AA1064" s="979">
        <f>_xlfn.XLOOKUP($D1064,Help2_FC!$D:$D,Help2_FC!X:X)</f>
        <v>0</v>
      </c>
      <c r="AB1064" s="979">
        <f>_xlfn.XLOOKUP($D1064,Help2_FC!$D:$D,Help2_FC!Y:Y)</f>
        <v>0</v>
      </c>
      <c r="AC1064" s="979">
        <f>_xlfn.XLOOKUP($D1064,Help2_FC!$D:$D,Help2_FC!Z:Z)</f>
        <v>0</v>
      </c>
      <c r="AD1064" s="979">
        <f>_xlfn.XLOOKUP($D1064,Help2_FC!$D:$D,Help2_FC!AA:AA)</f>
        <v>0</v>
      </c>
      <c r="AE1064" s="979">
        <f>_xlfn.XLOOKUP($D1064,Help2_FC!$D:$D,Help2_FC!AB:AB)</f>
        <v>0</v>
      </c>
      <c r="AF1064" s="979">
        <f>_xlfn.XLOOKUP($D1064,Help2_FC!$D:$D,Help2_FC!AC:AC)</f>
        <v>0</v>
      </c>
      <c r="AG1064" s="979">
        <f>_xlfn.XLOOKUP($D1064,Help2_FC!$D:$D,Help2_FC!AD:AD)</f>
        <v>0</v>
      </c>
      <c r="AH1064" s="979">
        <f>_xlfn.XLOOKUP($D1064,Help2_FC!$D:$D,Help2_FC!AE:AE)</f>
        <v>0</v>
      </c>
      <c r="AI1064" s="979">
        <f>_xlfn.XLOOKUP($D1064,Help2_FC!$D:$D,Help2_FC!AF:AF)</f>
        <v>0</v>
      </c>
      <c r="AJ1064" s="979">
        <f>_xlfn.XLOOKUP($D1064,Help2_FC!$D:$D,Help2_FC!AG:AG)</f>
        <v>0</v>
      </c>
      <c r="AK1064" s="979">
        <f>_xlfn.XLOOKUP($D1064,Help2_FC!$D:$D,Help2_FC!AH:AH)</f>
        <v>0</v>
      </c>
      <c r="AL1064" s="979">
        <f>_xlfn.XLOOKUP($D1064,Help2_FC!$D:$D,Help2_FC!AI:AI)</f>
        <v>0</v>
      </c>
      <c r="AM1064" s="979">
        <f>_xlfn.XLOOKUP($D1064,Help2_FC!$D:$D,Help2_FC!AJ:AJ)</f>
        <v>0</v>
      </c>
      <c r="AN1064" s="979">
        <f>_xlfn.XLOOKUP($D1064,Help2_FC!$D:$D,Help2_FC!AK:AK)</f>
        <v>0</v>
      </c>
    </row>
    <row r="1065" spans="1:40" x14ac:dyDescent="0.2">
      <c r="A1065" s="1">
        <v>45989</v>
      </c>
      <c r="B1065">
        <f t="shared" si="117"/>
        <v>11</v>
      </c>
      <c r="C1065">
        <f t="shared" si="118"/>
        <v>2025</v>
      </c>
      <c r="D1065" s="872" t="str">
        <f t="shared" si="115"/>
        <v>11´2025</v>
      </c>
      <c r="F1065" s="2">
        <f t="shared" si="116"/>
        <v>24</v>
      </c>
      <c r="G1065" s="1483">
        <f t="shared" si="119"/>
        <v>3.4502587694077054E-2</v>
      </c>
      <c r="H1065" s="5">
        <f t="shared" si="120"/>
        <v>1</v>
      </c>
      <c r="I1065" s="995">
        <f>VLOOKUP($D1065,Help2!$D$26:$T$37,5)</f>
        <v>0</v>
      </c>
      <c r="J1065" s="979">
        <f>VLOOKUP($D1065,Help2!$D$26:$T$37,6)</f>
        <v>0</v>
      </c>
      <c r="K1065" s="979">
        <f>VLOOKUP($D1065,Help2!$D$26:$T$37,7)</f>
        <v>0</v>
      </c>
      <c r="L1065" s="979">
        <f>VLOOKUP($D1065,Help2!$D$26:$T$37,8)</f>
        <v>0</v>
      </c>
      <c r="M1065" s="979">
        <f>VLOOKUP($D1065,Help2!$D$26:$T$37,9)</f>
        <v>0</v>
      </c>
      <c r="N1065" s="979">
        <f>VLOOKUP($D1065,Help2!$D$26:$T$37,10)</f>
        <v>0</v>
      </c>
      <c r="P1065" s="979">
        <f>VLOOKUP($D1065,Help2!$D$2:$T$25,3)</f>
        <v>695.6</v>
      </c>
      <c r="Q1065" s="979">
        <f t="shared" si="121"/>
        <v>720</v>
      </c>
      <c r="Y1065" s="979">
        <f>_xlfn.XLOOKUP($D1065,Help2_FC!$D:$D,Help2_FC!V:V)</f>
        <v>0</v>
      </c>
      <c r="Z1065" s="979">
        <f>_xlfn.XLOOKUP($D1065,Help2_FC!$D:$D,Help2_FC!W:W)</f>
        <v>0</v>
      </c>
      <c r="AA1065" s="979">
        <f>_xlfn.XLOOKUP($D1065,Help2_FC!$D:$D,Help2_FC!X:X)</f>
        <v>0</v>
      </c>
      <c r="AB1065" s="979">
        <f>_xlfn.XLOOKUP($D1065,Help2_FC!$D:$D,Help2_FC!Y:Y)</f>
        <v>0</v>
      </c>
      <c r="AC1065" s="979">
        <f>_xlfn.XLOOKUP($D1065,Help2_FC!$D:$D,Help2_FC!Z:Z)</f>
        <v>0</v>
      </c>
      <c r="AD1065" s="979">
        <f>_xlfn.XLOOKUP($D1065,Help2_FC!$D:$D,Help2_FC!AA:AA)</f>
        <v>0</v>
      </c>
      <c r="AE1065" s="979">
        <f>_xlfn.XLOOKUP($D1065,Help2_FC!$D:$D,Help2_FC!AB:AB)</f>
        <v>0</v>
      </c>
      <c r="AF1065" s="979">
        <f>_xlfn.XLOOKUP($D1065,Help2_FC!$D:$D,Help2_FC!AC:AC)</f>
        <v>0</v>
      </c>
      <c r="AG1065" s="979">
        <f>_xlfn.XLOOKUP($D1065,Help2_FC!$D:$D,Help2_FC!AD:AD)</f>
        <v>0</v>
      </c>
      <c r="AH1065" s="979">
        <f>_xlfn.XLOOKUP($D1065,Help2_FC!$D:$D,Help2_FC!AE:AE)</f>
        <v>0</v>
      </c>
      <c r="AI1065" s="979">
        <f>_xlfn.XLOOKUP($D1065,Help2_FC!$D:$D,Help2_FC!AF:AF)</f>
        <v>0</v>
      </c>
      <c r="AJ1065" s="979">
        <f>_xlfn.XLOOKUP($D1065,Help2_FC!$D:$D,Help2_FC!AG:AG)</f>
        <v>0</v>
      </c>
      <c r="AK1065" s="979">
        <f>_xlfn.XLOOKUP($D1065,Help2_FC!$D:$D,Help2_FC!AH:AH)</f>
        <v>0</v>
      </c>
      <c r="AL1065" s="979">
        <f>_xlfn.XLOOKUP($D1065,Help2_FC!$D:$D,Help2_FC!AI:AI)</f>
        <v>0</v>
      </c>
      <c r="AM1065" s="979">
        <f>_xlfn.XLOOKUP($D1065,Help2_FC!$D:$D,Help2_FC!AJ:AJ)</f>
        <v>0</v>
      </c>
      <c r="AN1065" s="979">
        <f>_xlfn.XLOOKUP($D1065,Help2_FC!$D:$D,Help2_FC!AK:AK)</f>
        <v>0</v>
      </c>
    </row>
    <row r="1066" spans="1:40" x14ac:dyDescent="0.2">
      <c r="A1066" s="1">
        <v>45990</v>
      </c>
      <c r="B1066">
        <f t="shared" si="117"/>
        <v>11</v>
      </c>
      <c r="C1066">
        <f t="shared" si="118"/>
        <v>2025</v>
      </c>
      <c r="D1066" s="872" t="str">
        <f t="shared" si="115"/>
        <v>11´2025</v>
      </c>
      <c r="F1066" s="2">
        <f t="shared" si="116"/>
        <v>24</v>
      </c>
      <c r="G1066" s="1483">
        <f t="shared" si="119"/>
        <v>3.4502587694077054E-2</v>
      </c>
      <c r="H1066" s="5">
        <f t="shared" si="120"/>
        <v>1</v>
      </c>
      <c r="I1066" s="995">
        <f>VLOOKUP($D1066,Help2!$D$26:$T$37,5)</f>
        <v>0</v>
      </c>
      <c r="J1066" s="979">
        <f>VLOOKUP($D1066,Help2!$D$26:$T$37,6)</f>
        <v>0</v>
      </c>
      <c r="K1066" s="979">
        <f>VLOOKUP($D1066,Help2!$D$26:$T$37,7)</f>
        <v>0</v>
      </c>
      <c r="L1066" s="979">
        <f>VLOOKUP($D1066,Help2!$D$26:$T$37,8)</f>
        <v>0</v>
      </c>
      <c r="M1066" s="979">
        <f>VLOOKUP($D1066,Help2!$D$26:$T$37,9)</f>
        <v>0</v>
      </c>
      <c r="N1066" s="979">
        <f>VLOOKUP($D1066,Help2!$D$26:$T$37,10)</f>
        <v>0</v>
      </c>
      <c r="P1066" s="979">
        <f>VLOOKUP($D1066,Help2!$D$2:$T$25,3)</f>
        <v>695.6</v>
      </c>
      <c r="Q1066" s="979">
        <f t="shared" si="121"/>
        <v>720</v>
      </c>
      <c r="Y1066" s="979">
        <f>_xlfn.XLOOKUP($D1066,Help2_FC!$D:$D,Help2_FC!V:V)</f>
        <v>0</v>
      </c>
      <c r="Z1066" s="979">
        <f>_xlfn.XLOOKUP($D1066,Help2_FC!$D:$D,Help2_FC!W:W)</f>
        <v>0</v>
      </c>
      <c r="AA1066" s="979">
        <f>_xlfn.XLOOKUP($D1066,Help2_FC!$D:$D,Help2_FC!X:X)</f>
        <v>0</v>
      </c>
      <c r="AB1066" s="979">
        <f>_xlfn.XLOOKUP($D1066,Help2_FC!$D:$D,Help2_FC!Y:Y)</f>
        <v>0</v>
      </c>
      <c r="AC1066" s="979">
        <f>_xlfn.XLOOKUP($D1066,Help2_FC!$D:$D,Help2_FC!Z:Z)</f>
        <v>0</v>
      </c>
      <c r="AD1066" s="979">
        <f>_xlfn.XLOOKUP($D1066,Help2_FC!$D:$D,Help2_FC!AA:AA)</f>
        <v>0</v>
      </c>
      <c r="AE1066" s="979">
        <f>_xlfn.XLOOKUP($D1066,Help2_FC!$D:$D,Help2_FC!AB:AB)</f>
        <v>0</v>
      </c>
      <c r="AF1066" s="979">
        <f>_xlfn.XLOOKUP($D1066,Help2_FC!$D:$D,Help2_FC!AC:AC)</f>
        <v>0</v>
      </c>
      <c r="AG1066" s="979">
        <f>_xlfn.XLOOKUP($D1066,Help2_FC!$D:$D,Help2_FC!AD:AD)</f>
        <v>0</v>
      </c>
      <c r="AH1066" s="979">
        <f>_xlfn.XLOOKUP($D1066,Help2_FC!$D:$D,Help2_FC!AE:AE)</f>
        <v>0</v>
      </c>
      <c r="AI1066" s="979">
        <f>_xlfn.XLOOKUP($D1066,Help2_FC!$D:$D,Help2_FC!AF:AF)</f>
        <v>0</v>
      </c>
      <c r="AJ1066" s="979">
        <f>_xlfn.XLOOKUP($D1066,Help2_FC!$D:$D,Help2_FC!AG:AG)</f>
        <v>0</v>
      </c>
      <c r="AK1066" s="979">
        <f>_xlfn.XLOOKUP($D1066,Help2_FC!$D:$D,Help2_FC!AH:AH)</f>
        <v>0</v>
      </c>
      <c r="AL1066" s="979">
        <f>_xlfn.XLOOKUP($D1066,Help2_FC!$D:$D,Help2_FC!AI:AI)</f>
        <v>0</v>
      </c>
      <c r="AM1066" s="979">
        <f>_xlfn.XLOOKUP($D1066,Help2_FC!$D:$D,Help2_FC!AJ:AJ)</f>
        <v>0</v>
      </c>
      <c r="AN1066" s="979">
        <f>_xlfn.XLOOKUP($D1066,Help2_FC!$D:$D,Help2_FC!AK:AK)</f>
        <v>0</v>
      </c>
    </row>
    <row r="1067" spans="1:40" x14ac:dyDescent="0.2">
      <c r="A1067" s="1">
        <v>45991</v>
      </c>
      <c r="B1067">
        <f t="shared" si="117"/>
        <v>11</v>
      </c>
      <c r="C1067">
        <f t="shared" si="118"/>
        <v>2025</v>
      </c>
      <c r="D1067" s="872" t="str">
        <f t="shared" si="115"/>
        <v>11´2025</v>
      </c>
      <c r="F1067" s="2">
        <f t="shared" si="116"/>
        <v>24</v>
      </c>
      <c r="G1067" s="1483">
        <f t="shared" si="119"/>
        <v>3.4502587694077054E-2</v>
      </c>
      <c r="H1067" s="5">
        <f t="shared" si="120"/>
        <v>1</v>
      </c>
      <c r="I1067" s="995">
        <f>VLOOKUP($D1067,Help2!$D$26:$T$37,5)</f>
        <v>0</v>
      </c>
      <c r="J1067" s="979">
        <f>VLOOKUP($D1067,Help2!$D$26:$T$37,6)</f>
        <v>0</v>
      </c>
      <c r="K1067" s="979">
        <f>VLOOKUP($D1067,Help2!$D$26:$T$37,7)</f>
        <v>0</v>
      </c>
      <c r="L1067" s="979">
        <f>VLOOKUP($D1067,Help2!$D$26:$T$37,8)</f>
        <v>0</v>
      </c>
      <c r="M1067" s="979">
        <f>VLOOKUP($D1067,Help2!$D$26:$T$37,9)</f>
        <v>0</v>
      </c>
      <c r="N1067" s="979">
        <f>VLOOKUP($D1067,Help2!$D$26:$T$37,10)</f>
        <v>0</v>
      </c>
      <c r="P1067" s="979">
        <f>VLOOKUP($D1067,Help2!$D$2:$T$25,3)</f>
        <v>695.6</v>
      </c>
      <c r="Q1067" s="979">
        <f t="shared" si="121"/>
        <v>720</v>
      </c>
      <c r="Y1067" s="979">
        <f>_xlfn.XLOOKUP($D1067,Help2_FC!$D:$D,Help2_FC!V:V)</f>
        <v>0</v>
      </c>
      <c r="Z1067" s="979">
        <f>_xlfn.XLOOKUP($D1067,Help2_FC!$D:$D,Help2_FC!W:W)</f>
        <v>0</v>
      </c>
      <c r="AA1067" s="979">
        <f>_xlfn.XLOOKUP($D1067,Help2_FC!$D:$D,Help2_FC!X:X)</f>
        <v>0</v>
      </c>
      <c r="AB1067" s="979">
        <f>_xlfn.XLOOKUP($D1067,Help2_FC!$D:$D,Help2_FC!Y:Y)</f>
        <v>0</v>
      </c>
      <c r="AC1067" s="979">
        <f>_xlfn.XLOOKUP($D1067,Help2_FC!$D:$D,Help2_FC!Z:Z)</f>
        <v>0</v>
      </c>
      <c r="AD1067" s="979">
        <f>_xlfn.XLOOKUP($D1067,Help2_FC!$D:$D,Help2_FC!AA:AA)</f>
        <v>0</v>
      </c>
      <c r="AE1067" s="979">
        <f>_xlfn.XLOOKUP($D1067,Help2_FC!$D:$D,Help2_FC!AB:AB)</f>
        <v>0</v>
      </c>
      <c r="AF1067" s="979">
        <f>_xlfn.XLOOKUP($D1067,Help2_FC!$D:$D,Help2_FC!AC:AC)</f>
        <v>0</v>
      </c>
      <c r="AG1067" s="979">
        <f>_xlfn.XLOOKUP($D1067,Help2_FC!$D:$D,Help2_FC!AD:AD)</f>
        <v>0</v>
      </c>
      <c r="AH1067" s="979">
        <f>_xlfn.XLOOKUP($D1067,Help2_FC!$D:$D,Help2_FC!AE:AE)</f>
        <v>0</v>
      </c>
      <c r="AI1067" s="979">
        <f>_xlfn.XLOOKUP($D1067,Help2_FC!$D:$D,Help2_FC!AF:AF)</f>
        <v>0</v>
      </c>
      <c r="AJ1067" s="979">
        <f>_xlfn.XLOOKUP($D1067,Help2_FC!$D:$D,Help2_FC!AG:AG)</f>
        <v>0</v>
      </c>
      <c r="AK1067" s="979">
        <f>_xlfn.XLOOKUP($D1067,Help2_FC!$D:$D,Help2_FC!AH:AH)</f>
        <v>0</v>
      </c>
      <c r="AL1067" s="979">
        <f>_xlfn.XLOOKUP($D1067,Help2_FC!$D:$D,Help2_FC!AI:AI)</f>
        <v>0</v>
      </c>
      <c r="AM1067" s="979">
        <f>_xlfn.XLOOKUP($D1067,Help2_FC!$D:$D,Help2_FC!AJ:AJ)</f>
        <v>0</v>
      </c>
      <c r="AN1067" s="979">
        <f>_xlfn.XLOOKUP($D1067,Help2_FC!$D:$D,Help2_FC!AK:AK)</f>
        <v>0</v>
      </c>
    </row>
    <row r="1068" spans="1:40" x14ac:dyDescent="0.2">
      <c r="A1068" s="1">
        <v>45992</v>
      </c>
      <c r="B1068">
        <f t="shared" si="117"/>
        <v>12</v>
      </c>
      <c r="C1068">
        <f t="shared" si="118"/>
        <v>2025</v>
      </c>
      <c r="D1068" s="872" t="str">
        <f t="shared" si="115"/>
        <v>12´2025</v>
      </c>
      <c r="F1068" s="2">
        <f t="shared" si="116"/>
        <v>24</v>
      </c>
      <c r="G1068" s="1483">
        <f t="shared" si="119"/>
        <v>3.5661218424962851E-2</v>
      </c>
      <c r="H1068" s="5">
        <f t="shared" si="120"/>
        <v>1</v>
      </c>
      <c r="I1068" s="995">
        <f>VLOOKUP($D1068,Help2!$D$26:$T$37,5)</f>
        <v>0</v>
      </c>
      <c r="J1068" s="979">
        <f>VLOOKUP($D1068,Help2!$D$26:$T$37,6)</f>
        <v>0</v>
      </c>
      <c r="K1068" s="979">
        <f>VLOOKUP($D1068,Help2!$D$26:$T$37,7)</f>
        <v>0</v>
      </c>
      <c r="L1068" s="979">
        <f>VLOOKUP($D1068,Help2!$D$26:$T$37,8)</f>
        <v>0</v>
      </c>
      <c r="M1068" s="979">
        <f>VLOOKUP($D1068,Help2!$D$26:$T$37,9)</f>
        <v>0</v>
      </c>
      <c r="N1068" s="979">
        <f>VLOOKUP($D1068,Help2!$D$26:$T$37,10)</f>
        <v>0</v>
      </c>
      <c r="P1068" s="979">
        <f>VLOOKUP($D1068,Help2!$D$2:$T$25,3)</f>
        <v>673</v>
      </c>
      <c r="Q1068" s="979">
        <f t="shared" si="121"/>
        <v>744</v>
      </c>
      <c r="Y1068" s="979">
        <f>_xlfn.XLOOKUP($D1068,Help2_FC!$D:$D,Help2_FC!V:V)</f>
        <v>0</v>
      </c>
      <c r="Z1068" s="979">
        <f>_xlfn.XLOOKUP($D1068,Help2_FC!$D:$D,Help2_FC!W:W)</f>
        <v>0</v>
      </c>
      <c r="AA1068" s="979">
        <f>_xlfn.XLOOKUP($D1068,Help2_FC!$D:$D,Help2_FC!X:X)</f>
        <v>0</v>
      </c>
      <c r="AB1068" s="979">
        <f>_xlfn.XLOOKUP($D1068,Help2_FC!$D:$D,Help2_FC!Y:Y)</f>
        <v>0</v>
      </c>
      <c r="AC1068" s="979">
        <f>_xlfn.XLOOKUP($D1068,Help2_FC!$D:$D,Help2_FC!Z:Z)</f>
        <v>0</v>
      </c>
      <c r="AD1068" s="979">
        <f>_xlfn.XLOOKUP($D1068,Help2_FC!$D:$D,Help2_FC!AA:AA)</f>
        <v>0</v>
      </c>
      <c r="AE1068" s="979">
        <f>_xlfn.XLOOKUP($D1068,Help2_FC!$D:$D,Help2_FC!AB:AB)</f>
        <v>0</v>
      </c>
      <c r="AF1068" s="979">
        <f>_xlfn.XLOOKUP($D1068,Help2_FC!$D:$D,Help2_FC!AC:AC)</f>
        <v>0</v>
      </c>
      <c r="AG1068" s="979">
        <f>_xlfn.XLOOKUP($D1068,Help2_FC!$D:$D,Help2_FC!AD:AD)</f>
        <v>0</v>
      </c>
      <c r="AH1068" s="979">
        <f>_xlfn.XLOOKUP($D1068,Help2_FC!$D:$D,Help2_FC!AE:AE)</f>
        <v>0</v>
      </c>
      <c r="AI1068" s="979">
        <f>_xlfn.XLOOKUP($D1068,Help2_FC!$D:$D,Help2_FC!AF:AF)</f>
        <v>0</v>
      </c>
      <c r="AJ1068" s="979">
        <f>_xlfn.XLOOKUP($D1068,Help2_FC!$D:$D,Help2_FC!AG:AG)</f>
        <v>0</v>
      </c>
      <c r="AK1068" s="979">
        <f>_xlfn.XLOOKUP($D1068,Help2_FC!$D:$D,Help2_FC!AH:AH)</f>
        <v>0</v>
      </c>
      <c r="AL1068" s="979">
        <f>_xlfn.XLOOKUP($D1068,Help2_FC!$D:$D,Help2_FC!AI:AI)</f>
        <v>0</v>
      </c>
      <c r="AM1068" s="979">
        <f>_xlfn.XLOOKUP($D1068,Help2_FC!$D:$D,Help2_FC!AJ:AJ)</f>
        <v>0</v>
      </c>
      <c r="AN1068" s="979">
        <f>_xlfn.XLOOKUP($D1068,Help2_FC!$D:$D,Help2_FC!AK:AK)</f>
        <v>0</v>
      </c>
    </row>
    <row r="1069" spans="1:40" x14ac:dyDescent="0.2">
      <c r="A1069" s="1">
        <v>45993</v>
      </c>
      <c r="B1069">
        <f t="shared" si="117"/>
        <v>12</v>
      </c>
      <c r="C1069">
        <f t="shared" si="118"/>
        <v>2025</v>
      </c>
      <c r="D1069" s="872" t="str">
        <f t="shared" si="115"/>
        <v>12´2025</v>
      </c>
      <c r="F1069" s="2">
        <f t="shared" si="116"/>
        <v>24</v>
      </c>
      <c r="G1069" s="1483">
        <f t="shared" si="119"/>
        <v>3.5661218424962851E-2</v>
      </c>
      <c r="H1069" s="5">
        <f t="shared" si="120"/>
        <v>1</v>
      </c>
      <c r="I1069" s="995">
        <f>VLOOKUP($D1069,Help2!$D$26:$T$37,5)</f>
        <v>0</v>
      </c>
      <c r="J1069" s="979">
        <f>VLOOKUP($D1069,Help2!$D$26:$T$37,6)</f>
        <v>0</v>
      </c>
      <c r="K1069" s="979">
        <f>VLOOKUP($D1069,Help2!$D$26:$T$37,7)</f>
        <v>0</v>
      </c>
      <c r="L1069" s="979">
        <f>VLOOKUP($D1069,Help2!$D$26:$T$37,8)</f>
        <v>0</v>
      </c>
      <c r="M1069" s="979">
        <f>VLOOKUP($D1069,Help2!$D$26:$T$37,9)</f>
        <v>0</v>
      </c>
      <c r="N1069" s="979">
        <f>VLOOKUP($D1069,Help2!$D$26:$T$37,10)</f>
        <v>0</v>
      </c>
      <c r="P1069" s="979">
        <f>VLOOKUP($D1069,Help2!$D$2:$T$25,3)</f>
        <v>673</v>
      </c>
      <c r="Q1069" s="979">
        <f t="shared" si="121"/>
        <v>744</v>
      </c>
      <c r="Y1069" s="979">
        <f>_xlfn.XLOOKUP($D1069,Help2_FC!$D:$D,Help2_FC!V:V)</f>
        <v>0</v>
      </c>
      <c r="Z1069" s="979">
        <f>_xlfn.XLOOKUP($D1069,Help2_FC!$D:$D,Help2_FC!W:W)</f>
        <v>0</v>
      </c>
      <c r="AA1069" s="979">
        <f>_xlfn.XLOOKUP($D1069,Help2_FC!$D:$D,Help2_FC!X:X)</f>
        <v>0</v>
      </c>
      <c r="AB1069" s="979">
        <f>_xlfn.XLOOKUP($D1069,Help2_FC!$D:$D,Help2_FC!Y:Y)</f>
        <v>0</v>
      </c>
      <c r="AC1069" s="979">
        <f>_xlfn.XLOOKUP($D1069,Help2_FC!$D:$D,Help2_FC!Z:Z)</f>
        <v>0</v>
      </c>
      <c r="AD1069" s="979">
        <f>_xlfn.XLOOKUP($D1069,Help2_FC!$D:$D,Help2_FC!AA:AA)</f>
        <v>0</v>
      </c>
      <c r="AE1069" s="979">
        <f>_xlfn.XLOOKUP($D1069,Help2_FC!$D:$D,Help2_FC!AB:AB)</f>
        <v>0</v>
      </c>
      <c r="AF1069" s="979">
        <f>_xlfn.XLOOKUP($D1069,Help2_FC!$D:$D,Help2_FC!AC:AC)</f>
        <v>0</v>
      </c>
      <c r="AG1069" s="979">
        <f>_xlfn.XLOOKUP($D1069,Help2_FC!$D:$D,Help2_FC!AD:AD)</f>
        <v>0</v>
      </c>
      <c r="AH1069" s="979">
        <f>_xlfn.XLOOKUP($D1069,Help2_FC!$D:$D,Help2_FC!AE:AE)</f>
        <v>0</v>
      </c>
      <c r="AI1069" s="979">
        <f>_xlfn.XLOOKUP($D1069,Help2_FC!$D:$D,Help2_FC!AF:AF)</f>
        <v>0</v>
      </c>
      <c r="AJ1069" s="979">
        <f>_xlfn.XLOOKUP($D1069,Help2_FC!$D:$D,Help2_FC!AG:AG)</f>
        <v>0</v>
      </c>
      <c r="AK1069" s="979">
        <f>_xlfn.XLOOKUP($D1069,Help2_FC!$D:$D,Help2_FC!AH:AH)</f>
        <v>0</v>
      </c>
      <c r="AL1069" s="979">
        <f>_xlfn.XLOOKUP($D1069,Help2_FC!$D:$D,Help2_FC!AI:AI)</f>
        <v>0</v>
      </c>
      <c r="AM1069" s="979">
        <f>_xlfn.XLOOKUP($D1069,Help2_FC!$D:$D,Help2_FC!AJ:AJ)</f>
        <v>0</v>
      </c>
      <c r="AN1069" s="979">
        <f>_xlfn.XLOOKUP($D1069,Help2_FC!$D:$D,Help2_FC!AK:AK)</f>
        <v>0</v>
      </c>
    </row>
    <row r="1070" spans="1:40" x14ac:dyDescent="0.2">
      <c r="A1070" s="1">
        <v>45994</v>
      </c>
      <c r="B1070">
        <f t="shared" si="117"/>
        <v>12</v>
      </c>
      <c r="C1070">
        <f t="shared" si="118"/>
        <v>2025</v>
      </c>
      <c r="D1070" s="872" t="str">
        <f t="shared" si="115"/>
        <v>12´2025</v>
      </c>
      <c r="F1070" s="2">
        <f t="shared" si="116"/>
        <v>24</v>
      </c>
      <c r="G1070" s="1483">
        <f t="shared" si="119"/>
        <v>3.5661218424962851E-2</v>
      </c>
      <c r="H1070" s="5">
        <f t="shared" si="120"/>
        <v>1</v>
      </c>
      <c r="I1070" s="995">
        <f>VLOOKUP($D1070,Help2!$D$26:$T$37,5)</f>
        <v>0</v>
      </c>
      <c r="J1070" s="979">
        <f>VLOOKUP($D1070,Help2!$D$26:$T$37,6)</f>
        <v>0</v>
      </c>
      <c r="K1070" s="979">
        <f>VLOOKUP($D1070,Help2!$D$26:$T$37,7)</f>
        <v>0</v>
      </c>
      <c r="L1070" s="979">
        <f>VLOOKUP($D1070,Help2!$D$26:$T$37,8)</f>
        <v>0</v>
      </c>
      <c r="M1070" s="979">
        <f>VLOOKUP($D1070,Help2!$D$26:$T$37,9)</f>
        <v>0</v>
      </c>
      <c r="N1070" s="979">
        <f>VLOOKUP($D1070,Help2!$D$26:$T$37,10)</f>
        <v>0</v>
      </c>
      <c r="P1070" s="979">
        <f>VLOOKUP($D1070,Help2!$D$2:$T$25,3)</f>
        <v>673</v>
      </c>
      <c r="Q1070" s="979">
        <f t="shared" si="121"/>
        <v>744</v>
      </c>
      <c r="Y1070" s="979">
        <f>_xlfn.XLOOKUP($D1070,Help2_FC!$D:$D,Help2_FC!V:V)</f>
        <v>0</v>
      </c>
      <c r="Z1070" s="979">
        <f>_xlfn.XLOOKUP($D1070,Help2_FC!$D:$D,Help2_FC!W:W)</f>
        <v>0</v>
      </c>
      <c r="AA1070" s="979">
        <f>_xlfn.XLOOKUP($D1070,Help2_FC!$D:$D,Help2_FC!X:X)</f>
        <v>0</v>
      </c>
      <c r="AB1070" s="979">
        <f>_xlfn.XLOOKUP($D1070,Help2_FC!$D:$D,Help2_FC!Y:Y)</f>
        <v>0</v>
      </c>
      <c r="AC1070" s="979">
        <f>_xlfn.XLOOKUP($D1070,Help2_FC!$D:$D,Help2_FC!Z:Z)</f>
        <v>0</v>
      </c>
      <c r="AD1070" s="979">
        <f>_xlfn.XLOOKUP($D1070,Help2_FC!$D:$D,Help2_FC!AA:AA)</f>
        <v>0</v>
      </c>
      <c r="AE1070" s="979">
        <f>_xlfn.XLOOKUP($D1070,Help2_FC!$D:$D,Help2_FC!AB:AB)</f>
        <v>0</v>
      </c>
      <c r="AF1070" s="979">
        <f>_xlfn.XLOOKUP($D1070,Help2_FC!$D:$D,Help2_FC!AC:AC)</f>
        <v>0</v>
      </c>
      <c r="AG1070" s="979">
        <f>_xlfn.XLOOKUP($D1070,Help2_FC!$D:$D,Help2_FC!AD:AD)</f>
        <v>0</v>
      </c>
      <c r="AH1070" s="979">
        <f>_xlfn.XLOOKUP($D1070,Help2_FC!$D:$D,Help2_FC!AE:AE)</f>
        <v>0</v>
      </c>
      <c r="AI1070" s="979">
        <f>_xlfn.XLOOKUP($D1070,Help2_FC!$D:$D,Help2_FC!AF:AF)</f>
        <v>0</v>
      </c>
      <c r="AJ1070" s="979">
        <f>_xlfn.XLOOKUP($D1070,Help2_FC!$D:$D,Help2_FC!AG:AG)</f>
        <v>0</v>
      </c>
      <c r="AK1070" s="979">
        <f>_xlfn.XLOOKUP($D1070,Help2_FC!$D:$D,Help2_FC!AH:AH)</f>
        <v>0</v>
      </c>
      <c r="AL1070" s="979">
        <f>_xlfn.XLOOKUP($D1070,Help2_FC!$D:$D,Help2_FC!AI:AI)</f>
        <v>0</v>
      </c>
      <c r="AM1070" s="979">
        <f>_xlfn.XLOOKUP($D1070,Help2_FC!$D:$D,Help2_FC!AJ:AJ)</f>
        <v>0</v>
      </c>
      <c r="AN1070" s="979">
        <f>_xlfn.XLOOKUP($D1070,Help2_FC!$D:$D,Help2_FC!AK:AK)</f>
        <v>0</v>
      </c>
    </row>
    <row r="1071" spans="1:40" x14ac:dyDescent="0.2">
      <c r="A1071" s="1">
        <v>45995</v>
      </c>
      <c r="B1071">
        <f>MONTH(A1071)</f>
        <v>12</v>
      </c>
      <c r="C1071">
        <f t="shared" si="118"/>
        <v>2025</v>
      </c>
      <c r="D1071" s="872" t="str">
        <f t="shared" si="115"/>
        <v>12´2025</v>
      </c>
      <c r="F1071" s="2">
        <f t="shared" si="116"/>
        <v>24</v>
      </c>
      <c r="G1071" s="1483">
        <f t="shared" si="119"/>
        <v>3.5661218424962851E-2</v>
      </c>
      <c r="H1071" s="5">
        <f t="shared" si="120"/>
        <v>1</v>
      </c>
      <c r="I1071" s="995">
        <f>VLOOKUP($D1071,Help2!$D$26:$T$37,5)</f>
        <v>0</v>
      </c>
      <c r="J1071" s="979">
        <f>VLOOKUP($D1071,Help2!$D$26:$T$37,6)</f>
        <v>0</v>
      </c>
      <c r="K1071" s="979">
        <f>VLOOKUP($D1071,Help2!$D$26:$T$37,7)</f>
        <v>0</v>
      </c>
      <c r="L1071" s="979">
        <f>VLOOKUP($D1071,Help2!$D$26:$T$37,8)</f>
        <v>0</v>
      </c>
      <c r="M1071" s="979">
        <f>VLOOKUP($D1071,Help2!$D$26:$T$37,9)</f>
        <v>0</v>
      </c>
      <c r="N1071" s="979">
        <f>VLOOKUP($D1071,Help2!$D$26:$T$37,10)</f>
        <v>0</v>
      </c>
      <c r="P1071" s="979">
        <f>VLOOKUP($D1071,Help2!$D$2:$T$25,3)</f>
        <v>673</v>
      </c>
      <c r="Q1071" s="979">
        <f t="shared" si="121"/>
        <v>744</v>
      </c>
      <c r="Y1071" s="979">
        <f>_xlfn.XLOOKUP($D1071,Help2_FC!$D:$D,Help2_FC!V:V)</f>
        <v>0</v>
      </c>
      <c r="Z1071" s="979">
        <f>_xlfn.XLOOKUP($D1071,Help2_FC!$D:$D,Help2_FC!W:W)</f>
        <v>0</v>
      </c>
      <c r="AA1071" s="979">
        <f>_xlfn.XLOOKUP($D1071,Help2_FC!$D:$D,Help2_FC!X:X)</f>
        <v>0</v>
      </c>
      <c r="AB1071" s="979">
        <f>_xlfn.XLOOKUP($D1071,Help2_FC!$D:$D,Help2_FC!Y:Y)</f>
        <v>0</v>
      </c>
      <c r="AC1071" s="979">
        <f>_xlfn.XLOOKUP($D1071,Help2_FC!$D:$D,Help2_FC!Z:Z)</f>
        <v>0</v>
      </c>
      <c r="AD1071" s="979">
        <f>_xlfn.XLOOKUP($D1071,Help2_FC!$D:$D,Help2_FC!AA:AA)</f>
        <v>0</v>
      </c>
      <c r="AE1071" s="979">
        <f>_xlfn.XLOOKUP($D1071,Help2_FC!$D:$D,Help2_FC!AB:AB)</f>
        <v>0</v>
      </c>
      <c r="AF1071" s="979">
        <f>_xlfn.XLOOKUP($D1071,Help2_FC!$D:$D,Help2_FC!AC:AC)</f>
        <v>0</v>
      </c>
      <c r="AG1071" s="979">
        <f>_xlfn.XLOOKUP($D1071,Help2_FC!$D:$D,Help2_FC!AD:AD)</f>
        <v>0</v>
      </c>
      <c r="AH1071" s="979">
        <f>_xlfn.XLOOKUP($D1071,Help2_FC!$D:$D,Help2_FC!AE:AE)</f>
        <v>0</v>
      </c>
      <c r="AI1071" s="979">
        <f>_xlfn.XLOOKUP($D1071,Help2_FC!$D:$D,Help2_FC!AF:AF)</f>
        <v>0</v>
      </c>
      <c r="AJ1071" s="979">
        <f>_xlfn.XLOOKUP($D1071,Help2_FC!$D:$D,Help2_FC!AG:AG)</f>
        <v>0</v>
      </c>
      <c r="AK1071" s="979">
        <f>_xlfn.XLOOKUP($D1071,Help2_FC!$D:$D,Help2_FC!AH:AH)</f>
        <v>0</v>
      </c>
      <c r="AL1071" s="979">
        <f>_xlfn.XLOOKUP($D1071,Help2_FC!$D:$D,Help2_FC!AI:AI)</f>
        <v>0</v>
      </c>
      <c r="AM1071" s="979">
        <f>_xlfn.XLOOKUP($D1071,Help2_FC!$D:$D,Help2_FC!AJ:AJ)</f>
        <v>0</v>
      </c>
      <c r="AN1071" s="979">
        <f>_xlfn.XLOOKUP($D1071,Help2_FC!$D:$D,Help2_FC!AK:AK)</f>
        <v>0</v>
      </c>
    </row>
    <row r="1072" spans="1:40" x14ac:dyDescent="0.2">
      <c r="A1072" s="1">
        <v>45996</v>
      </c>
      <c r="B1072">
        <f t="shared" si="117"/>
        <v>12</v>
      </c>
      <c r="C1072">
        <f t="shared" si="118"/>
        <v>2025</v>
      </c>
      <c r="D1072" s="872" t="str">
        <f t="shared" si="115"/>
        <v>12´2025</v>
      </c>
      <c r="F1072" s="2">
        <f t="shared" si="116"/>
        <v>24</v>
      </c>
      <c r="G1072" s="1483">
        <f t="shared" si="119"/>
        <v>3.5661218424962851E-2</v>
      </c>
      <c r="H1072" s="5">
        <f t="shared" si="120"/>
        <v>1</v>
      </c>
      <c r="I1072" s="995">
        <f>VLOOKUP($D1072,Help2!$D$26:$T$37,5)</f>
        <v>0</v>
      </c>
      <c r="J1072" s="979">
        <f>VLOOKUP($D1072,Help2!$D$26:$T$37,6)</f>
        <v>0</v>
      </c>
      <c r="K1072" s="979">
        <f>VLOOKUP($D1072,Help2!$D$26:$T$37,7)</f>
        <v>0</v>
      </c>
      <c r="L1072" s="979">
        <f>VLOOKUP($D1072,Help2!$D$26:$T$37,8)</f>
        <v>0</v>
      </c>
      <c r="M1072" s="979">
        <f>VLOOKUP($D1072,Help2!$D$26:$T$37,9)</f>
        <v>0</v>
      </c>
      <c r="N1072" s="979">
        <f>VLOOKUP($D1072,Help2!$D$26:$T$37,10)</f>
        <v>0</v>
      </c>
      <c r="P1072" s="979">
        <f>VLOOKUP($D1072,Help2!$D$2:$T$25,3)</f>
        <v>673</v>
      </c>
      <c r="Q1072" s="979">
        <f t="shared" si="121"/>
        <v>744</v>
      </c>
      <c r="Y1072" s="979">
        <f>_xlfn.XLOOKUP($D1072,Help2_FC!$D:$D,Help2_FC!V:V)</f>
        <v>0</v>
      </c>
      <c r="Z1072" s="979">
        <f>_xlfn.XLOOKUP($D1072,Help2_FC!$D:$D,Help2_FC!W:W)</f>
        <v>0</v>
      </c>
      <c r="AA1072" s="979">
        <f>_xlfn.XLOOKUP($D1072,Help2_FC!$D:$D,Help2_FC!X:X)</f>
        <v>0</v>
      </c>
      <c r="AB1072" s="979">
        <f>_xlfn.XLOOKUP($D1072,Help2_FC!$D:$D,Help2_FC!Y:Y)</f>
        <v>0</v>
      </c>
      <c r="AC1072" s="979">
        <f>_xlfn.XLOOKUP($D1072,Help2_FC!$D:$D,Help2_FC!Z:Z)</f>
        <v>0</v>
      </c>
      <c r="AD1072" s="979">
        <f>_xlfn.XLOOKUP($D1072,Help2_FC!$D:$D,Help2_FC!AA:AA)</f>
        <v>0</v>
      </c>
      <c r="AE1072" s="979">
        <f>_xlfn.XLOOKUP($D1072,Help2_FC!$D:$D,Help2_FC!AB:AB)</f>
        <v>0</v>
      </c>
      <c r="AF1072" s="979">
        <f>_xlfn.XLOOKUP($D1072,Help2_FC!$D:$D,Help2_FC!AC:AC)</f>
        <v>0</v>
      </c>
      <c r="AG1072" s="979">
        <f>_xlfn.XLOOKUP($D1072,Help2_FC!$D:$D,Help2_FC!AD:AD)</f>
        <v>0</v>
      </c>
      <c r="AH1072" s="979">
        <f>_xlfn.XLOOKUP($D1072,Help2_FC!$D:$D,Help2_FC!AE:AE)</f>
        <v>0</v>
      </c>
      <c r="AI1072" s="979">
        <f>_xlfn.XLOOKUP($D1072,Help2_FC!$D:$D,Help2_FC!AF:AF)</f>
        <v>0</v>
      </c>
      <c r="AJ1072" s="979">
        <f>_xlfn.XLOOKUP($D1072,Help2_FC!$D:$D,Help2_FC!AG:AG)</f>
        <v>0</v>
      </c>
      <c r="AK1072" s="979">
        <f>_xlfn.XLOOKUP($D1072,Help2_FC!$D:$D,Help2_FC!AH:AH)</f>
        <v>0</v>
      </c>
      <c r="AL1072" s="979">
        <f>_xlfn.XLOOKUP($D1072,Help2_FC!$D:$D,Help2_FC!AI:AI)</f>
        <v>0</v>
      </c>
      <c r="AM1072" s="979">
        <f>_xlfn.XLOOKUP($D1072,Help2_FC!$D:$D,Help2_FC!AJ:AJ)</f>
        <v>0</v>
      </c>
      <c r="AN1072" s="979">
        <f>_xlfn.XLOOKUP($D1072,Help2_FC!$D:$D,Help2_FC!AK:AK)</f>
        <v>0</v>
      </c>
    </row>
    <row r="1073" spans="1:40" x14ac:dyDescent="0.2">
      <c r="A1073" s="1">
        <v>45997</v>
      </c>
      <c r="B1073">
        <f t="shared" si="117"/>
        <v>12</v>
      </c>
      <c r="C1073">
        <f t="shared" si="118"/>
        <v>2025</v>
      </c>
      <c r="D1073" s="872" t="str">
        <f t="shared" si="115"/>
        <v>12´2025</v>
      </c>
      <c r="F1073" s="2">
        <f t="shared" si="116"/>
        <v>24</v>
      </c>
      <c r="G1073" s="1483">
        <f t="shared" si="119"/>
        <v>3.5661218424962851E-2</v>
      </c>
      <c r="H1073" s="5">
        <f t="shared" si="120"/>
        <v>1</v>
      </c>
      <c r="I1073" s="995">
        <f>VLOOKUP($D1073,Help2!$D$26:$T$37,5)</f>
        <v>0</v>
      </c>
      <c r="J1073" s="979">
        <f>VLOOKUP($D1073,Help2!$D$26:$T$37,6)</f>
        <v>0</v>
      </c>
      <c r="K1073" s="979">
        <f>VLOOKUP($D1073,Help2!$D$26:$T$37,7)</f>
        <v>0</v>
      </c>
      <c r="L1073" s="979">
        <f>VLOOKUP($D1073,Help2!$D$26:$T$37,8)</f>
        <v>0</v>
      </c>
      <c r="M1073" s="979">
        <f>VLOOKUP($D1073,Help2!$D$26:$T$37,9)</f>
        <v>0</v>
      </c>
      <c r="N1073" s="979">
        <f>VLOOKUP($D1073,Help2!$D$26:$T$37,10)</f>
        <v>0</v>
      </c>
      <c r="P1073" s="979">
        <f>VLOOKUP($D1073,Help2!$D$2:$T$25,3)</f>
        <v>673</v>
      </c>
      <c r="Q1073" s="979">
        <f t="shared" si="121"/>
        <v>744</v>
      </c>
      <c r="Y1073" s="979">
        <f>_xlfn.XLOOKUP($D1073,Help2_FC!$D:$D,Help2_FC!V:V)</f>
        <v>0</v>
      </c>
      <c r="Z1073" s="979">
        <f>_xlfn.XLOOKUP($D1073,Help2_FC!$D:$D,Help2_FC!W:W)</f>
        <v>0</v>
      </c>
      <c r="AA1073" s="979">
        <f>_xlfn.XLOOKUP($D1073,Help2_FC!$D:$D,Help2_FC!X:X)</f>
        <v>0</v>
      </c>
      <c r="AB1073" s="979">
        <f>_xlfn.XLOOKUP($D1073,Help2_FC!$D:$D,Help2_FC!Y:Y)</f>
        <v>0</v>
      </c>
      <c r="AC1073" s="979">
        <f>_xlfn.XLOOKUP($D1073,Help2_FC!$D:$D,Help2_FC!Z:Z)</f>
        <v>0</v>
      </c>
      <c r="AD1073" s="979">
        <f>_xlfn.XLOOKUP($D1073,Help2_FC!$D:$D,Help2_FC!AA:AA)</f>
        <v>0</v>
      </c>
      <c r="AE1073" s="979">
        <f>_xlfn.XLOOKUP($D1073,Help2_FC!$D:$D,Help2_FC!AB:AB)</f>
        <v>0</v>
      </c>
      <c r="AF1073" s="979">
        <f>_xlfn.XLOOKUP($D1073,Help2_FC!$D:$D,Help2_FC!AC:AC)</f>
        <v>0</v>
      </c>
      <c r="AG1073" s="979">
        <f>_xlfn.XLOOKUP($D1073,Help2_FC!$D:$D,Help2_FC!AD:AD)</f>
        <v>0</v>
      </c>
      <c r="AH1073" s="979">
        <f>_xlfn.XLOOKUP($D1073,Help2_FC!$D:$D,Help2_FC!AE:AE)</f>
        <v>0</v>
      </c>
      <c r="AI1073" s="979">
        <f>_xlfn.XLOOKUP($D1073,Help2_FC!$D:$D,Help2_FC!AF:AF)</f>
        <v>0</v>
      </c>
      <c r="AJ1073" s="979">
        <f>_xlfn.XLOOKUP($D1073,Help2_FC!$D:$D,Help2_FC!AG:AG)</f>
        <v>0</v>
      </c>
      <c r="AK1073" s="979">
        <f>_xlfn.XLOOKUP($D1073,Help2_FC!$D:$D,Help2_FC!AH:AH)</f>
        <v>0</v>
      </c>
      <c r="AL1073" s="979">
        <f>_xlfn.XLOOKUP($D1073,Help2_FC!$D:$D,Help2_FC!AI:AI)</f>
        <v>0</v>
      </c>
      <c r="AM1073" s="979">
        <f>_xlfn.XLOOKUP($D1073,Help2_FC!$D:$D,Help2_FC!AJ:AJ)</f>
        <v>0</v>
      </c>
      <c r="AN1073" s="979">
        <f>_xlfn.XLOOKUP($D1073,Help2_FC!$D:$D,Help2_FC!AK:AK)</f>
        <v>0</v>
      </c>
    </row>
    <row r="1074" spans="1:40" x14ac:dyDescent="0.2">
      <c r="A1074" s="1">
        <v>45998</v>
      </c>
      <c r="B1074">
        <f t="shared" si="117"/>
        <v>12</v>
      </c>
      <c r="C1074">
        <f t="shared" si="118"/>
        <v>2025</v>
      </c>
      <c r="D1074" s="872" t="str">
        <f t="shared" si="115"/>
        <v>12´2025</v>
      </c>
      <c r="F1074" s="2">
        <f t="shared" si="116"/>
        <v>24</v>
      </c>
      <c r="G1074" s="1483">
        <f t="shared" si="119"/>
        <v>3.5661218424962851E-2</v>
      </c>
      <c r="H1074" s="5">
        <f t="shared" si="120"/>
        <v>1</v>
      </c>
      <c r="I1074" s="995">
        <f>VLOOKUP($D1074,Help2!$D$26:$T$37,5)</f>
        <v>0</v>
      </c>
      <c r="J1074" s="979">
        <f>VLOOKUP($D1074,Help2!$D$26:$T$37,6)</f>
        <v>0</v>
      </c>
      <c r="K1074" s="979">
        <f>VLOOKUP($D1074,Help2!$D$26:$T$37,7)</f>
        <v>0</v>
      </c>
      <c r="L1074" s="979">
        <f>VLOOKUP($D1074,Help2!$D$26:$T$37,8)</f>
        <v>0</v>
      </c>
      <c r="M1074" s="979">
        <f>VLOOKUP($D1074,Help2!$D$26:$T$37,9)</f>
        <v>0</v>
      </c>
      <c r="N1074" s="979">
        <f>VLOOKUP($D1074,Help2!$D$26:$T$37,10)</f>
        <v>0</v>
      </c>
      <c r="P1074" s="979">
        <f>VLOOKUP($D1074,Help2!$D$2:$T$25,3)</f>
        <v>673</v>
      </c>
      <c r="Q1074" s="979">
        <f t="shared" si="121"/>
        <v>744</v>
      </c>
      <c r="Y1074" s="979">
        <f>_xlfn.XLOOKUP($D1074,Help2_FC!$D:$D,Help2_FC!V:V)</f>
        <v>0</v>
      </c>
      <c r="Z1074" s="979">
        <f>_xlfn.XLOOKUP($D1074,Help2_FC!$D:$D,Help2_FC!W:W)</f>
        <v>0</v>
      </c>
      <c r="AA1074" s="979">
        <f>_xlfn.XLOOKUP($D1074,Help2_FC!$D:$D,Help2_FC!X:X)</f>
        <v>0</v>
      </c>
      <c r="AB1074" s="979">
        <f>_xlfn.XLOOKUP($D1074,Help2_FC!$D:$D,Help2_FC!Y:Y)</f>
        <v>0</v>
      </c>
      <c r="AC1074" s="979">
        <f>_xlfn.XLOOKUP($D1074,Help2_FC!$D:$D,Help2_FC!Z:Z)</f>
        <v>0</v>
      </c>
      <c r="AD1074" s="979">
        <f>_xlfn.XLOOKUP($D1074,Help2_FC!$D:$D,Help2_FC!AA:AA)</f>
        <v>0</v>
      </c>
      <c r="AE1074" s="979">
        <f>_xlfn.XLOOKUP($D1074,Help2_FC!$D:$D,Help2_FC!AB:AB)</f>
        <v>0</v>
      </c>
      <c r="AF1074" s="979">
        <f>_xlfn.XLOOKUP($D1074,Help2_FC!$D:$D,Help2_FC!AC:AC)</f>
        <v>0</v>
      </c>
      <c r="AG1074" s="979">
        <f>_xlfn.XLOOKUP($D1074,Help2_FC!$D:$D,Help2_FC!AD:AD)</f>
        <v>0</v>
      </c>
      <c r="AH1074" s="979">
        <f>_xlfn.XLOOKUP($D1074,Help2_FC!$D:$D,Help2_FC!AE:AE)</f>
        <v>0</v>
      </c>
      <c r="AI1074" s="979">
        <f>_xlfn.XLOOKUP($D1074,Help2_FC!$D:$D,Help2_FC!AF:AF)</f>
        <v>0</v>
      </c>
      <c r="AJ1074" s="979">
        <f>_xlfn.XLOOKUP($D1074,Help2_FC!$D:$D,Help2_FC!AG:AG)</f>
        <v>0</v>
      </c>
      <c r="AK1074" s="979">
        <f>_xlfn.XLOOKUP($D1074,Help2_FC!$D:$D,Help2_FC!AH:AH)</f>
        <v>0</v>
      </c>
      <c r="AL1074" s="979">
        <f>_xlfn.XLOOKUP($D1074,Help2_FC!$D:$D,Help2_FC!AI:AI)</f>
        <v>0</v>
      </c>
      <c r="AM1074" s="979">
        <f>_xlfn.XLOOKUP($D1074,Help2_FC!$D:$D,Help2_FC!AJ:AJ)</f>
        <v>0</v>
      </c>
      <c r="AN1074" s="979">
        <f>_xlfn.XLOOKUP($D1074,Help2_FC!$D:$D,Help2_FC!AK:AK)</f>
        <v>0</v>
      </c>
    </row>
    <row r="1075" spans="1:40" x14ac:dyDescent="0.2">
      <c r="A1075" s="1">
        <v>45999</v>
      </c>
      <c r="B1075">
        <f t="shared" si="117"/>
        <v>12</v>
      </c>
      <c r="C1075">
        <f t="shared" si="118"/>
        <v>2025</v>
      </c>
      <c r="D1075" s="872" t="str">
        <f t="shared" si="115"/>
        <v>12´2025</v>
      </c>
      <c r="F1075" s="2">
        <f t="shared" si="116"/>
        <v>24</v>
      </c>
      <c r="G1075" s="1483">
        <f t="shared" si="119"/>
        <v>3.5661218424962851E-2</v>
      </c>
      <c r="H1075" s="5">
        <f t="shared" si="120"/>
        <v>1</v>
      </c>
      <c r="I1075" s="995">
        <f>VLOOKUP($D1075,Help2!$D$26:$T$37,5)</f>
        <v>0</v>
      </c>
      <c r="J1075" s="979">
        <f>VLOOKUP($D1075,Help2!$D$26:$T$37,6)</f>
        <v>0</v>
      </c>
      <c r="K1075" s="979">
        <f>VLOOKUP($D1075,Help2!$D$26:$T$37,7)</f>
        <v>0</v>
      </c>
      <c r="L1075" s="979">
        <f>VLOOKUP($D1075,Help2!$D$26:$T$37,8)</f>
        <v>0</v>
      </c>
      <c r="M1075" s="979">
        <f>VLOOKUP($D1075,Help2!$D$26:$T$37,9)</f>
        <v>0</v>
      </c>
      <c r="N1075" s="979">
        <f>VLOOKUP($D1075,Help2!$D$26:$T$37,10)</f>
        <v>0</v>
      </c>
      <c r="P1075" s="979">
        <f>VLOOKUP($D1075,Help2!$D$2:$T$25,3)</f>
        <v>673</v>
      </c>
      <c r="Q1075" s="979">
        <f t="shared" si="121"/>
        <v>744</v>
      </c>
      <c r="Y1075" s="979">
        <f>_xlfn.XLOOKUP($D1075,Help2_FC!$D:$D,Help2_FC!V:V)</f>
        <v>0</v>
      </c>
      <c r="Z1075" s="979">
        <f>_xlfn.XLOOKUP($D1075,Help2_FC!$D:$D,Help2_FC!W:W)</f>
        <v>0</v>
      </c>
      <c r="AA1075" s="979">
        <f>_xlfn.XLOOKUP($D1075,Help2_FC!$D:$D,Help2_FC!X:X)</f>
        <v>0</v>
      </c>
      <c r="AB1075" s="979">
        <f>_xlfn.XLOOKUP($D1075,Help2_FC!$D:$D,Help2_FC!Y:Y)</f>
        <v>0</v>
      </c>
      <c r="AC1075" s="979">
        <f>_xlfn.XLOOKUP($D1075,Help2_FC!$D:$D,Help2_FC!Z:Z)</f>
        <v>0</v>
      </c>
      <c r="AD1075" s="979">
        <f>_xlfn.XLOOKUP($D1075,Help2_FC!$D:$D,Help2_FC!AA:AA)</f>
        <v>0</v>
      </c>
      <c r="AE1075" s="979">
        <f>_xlfn.XLOOKUP($D1075,Help2_FC!$D:$D,Help2_FC!AB:AB)</f>
        <v>0</v>
      </c>
      <c r="AF1075" s="979">
        <f>_xlfn.XLOOKUP($D1075,Help2_FC!$D:$D,Help2_FC!AC:AC)</f>
        <v>0</v>
      </c>
      <c r="AG1075" s="979">
        <f>_xlfn.XLOOKUP($D1075,Help2_FC!$D:$D,Help2_FC!AD:AD)</f>
        <v>0</v>
      </c>
      <c r="AH1075" s="979">
        <f>_xlfn.XLOOKUP($D1075,Help2_FC!$D:$D,Help2_FC!AE:AE)</f>
        <v>0</v>
      </c>
      <c r="AI1075" s="979">
        <f>_xlfn.XLOOKUP($D1075,Help2_FC!$D:$D,Help2_FC!AF:AF)</f>
        <v>0</v>
      </c>
      <c r="AJ1075" s="979">
        <f>_xlfn.XLOOKUP($D1075,Help2_FC!$D:$D,Help2_FC!AG:AG)</f>
        <v>0</v>
      </c>
      <c r="AK1075" s="979">
        <f>_xlfn.XLOOKUP($D1075,Help2_FC!$D:$D,Help2_FC!AH:AH)</f>
        <v>0</v>
      </c>
      <c r="AL1075" s="979">
        <f>_xlfn.XLOOKUP($D1075,Help2_FC!$D:$D,Help2_FC!AI:AI)</f>
        <v>0</v>
      </c>
      <c r="AM1075" s="979">
        <f>_xlfn.XLOOKUP($D1075,Help2_FC!$D:$D,Help2_FC!AJ:AJ)</f>
        <v>0</v>
      </c>
      <c r="AN1075" s="979">
        <f>_xlfn.XLOOKUP($D1075,Help2_FC!$D:$D,Help2_FC!AK:AK)</f>
        <v>0</v>
      </c>
    </row>
    <row r="1076" spans="1:40" x14ac:dyDescent="0.2">
      <c r="A1076" s="1">
        <v>46000</v>
      </c>
      <c r="B1076">
        <f t="shared" si="117"/>
        <v>12</v>
      </c>
      <c r="C1076">
        <f t="shared" si="118"/>
        <v>2025</v>
      </c>
      <c r="D1076" s="872" t="str">
        <f t="shared" si="115"/>
        <v>12´2025</v>
      </c>
      <c r="F1076" s="2">
        <f t="shared" si="116"/>
        <v>24</v>
      </c>
      <c r="G1076" s="1483">
        <f t="shared" si="119"/>
        <v>3.5661218424962851E-2</v>
      </c>
      <c r="H1076" s="5">
        <f t="shared" si="120"/>
        <v>1</v>
      </c>
      <c r="I1076" s="995">
        <f>VLOOKUP($D1076,Help2!$D$26:$T$37,5)</f>
        <v>0</v>
      </c>
      <c r="J1076" s="979">
        <f>VLOOKUP($D1076,Help2!$D$26:$T$37,6)</f>
        <v>0</v>
      </c>
      <c r="K1076" s="979">
        <f>VLOOKUP($D1076,Help2!$D$26:$T$37,7)</f>
        <v>0</v>
      </c>
      <c r="L1076" s="979">
        <f>VLOOKUP($D1076,Help2!$D$26:$T$37,8)</f>
        <v>0</v>
      </c>
      <c r="M1076" s="979">
        <f>VLOOKUP($D1076,Help2!$D$26:$T$37,9)</f>
        <v>0</v>
      </c>
      <c r="N1076" s="979">
        <f>VLOOKUP($D1076,Help2!$D$26:$T$37,10)</f>
        <v>0</v>
      </c>
      <c r="P1076" s="979">
        <f>VLOOKUP($D1076,Help2!$D$2:$T$25,3)</f>
        <v>673</v>
      </c>
      <c r="Q1076" s="979">
        <f t="shared" si="121"/>
        <v>744</v>
      </c>
      <c r="Y1076" s="979">
        <f>_xlfn.XLOOKUP($D1076,Help2_FC!$D:$D,Help2_FC!V:V)</f>
        <v>0</v>
      </c>
      <c r="Z1076" s="979">
        <f>_xlfn.XLOOKUP($D1076,Help2_FC!$D:$D,Help2_FC!W:W)</f>
        <v>0</v>
      </c>
      <c r="AA1076" s="979">
        <f>_xlfn.XLOOKUP($D1076,Help2_FC!$D:$D,Help2_FC!X:X)</f>
        <v>0</v>
      </c>
      <c r="AB1076" s="979">
        <f>_xlfn.XLOOKUP($D1076,Help2_FC!$D:$D,Help2_FC!Y:Y)</f>
        <v>0</v>
      </c>
      <c r="AC1076" s="979">
        <f>_xlfn.XLOOKUP($D1076,Help2_FC!$D:$D,Help2_FC!Z:Z)</f>
        <v>0</v>
      </c>
      <c r="AD1076" s="979">
        <f>_xlfn.XLOOKUP($D1076,Help2_FC!$D:$D,Help2_FC!AA:AA)</f>
        <v>0</v>
      </c>
      <c r="AE1076" s="979">
        <f>_xlfn.XLOOKUP($D1076,Help2_FC!$D:$D,Help2_FC!AB:AB)</f>
        <v>0</v>
      </c>
      <c r="AF1076" s="979">
        <f>_xlfn.XLOOKUP($D1076,Help2_FC!$D:$D,Help2_FC!AC:AC)</f>
        <v>0</v>
      </c>
      <c r="AG1076" s="979">
        <f>_xlfn.XLOOKUP($D1076,Help2_FC!$D:$D,Help2_FC!AD:AD)</f>
        <v>0</v>
      </c>
      <c r="AH1076" s="979">
        <f>_xlfn.XLOOKUP($D1076,Help2_FC!$D:$D,Help2_FC!AE:AE)</f>
        <v>0</v>
      </c>
      <c r="AI1076" s="979">
        <f>_xlfn.XLOOKUP($D1076,Help2_FC!$D:$D,Help2_FC!AF:AF)</f>
        <v>0</v>
      </c>
      <c r="AJ1076" s="979">
        <f>_xlfn.XLOOKUP($D1076,Help2_FC!$D:$D,Help2_FC!AG:AG)</f>
        <v>0</v>
      </c>
      <c r="AK1076" s="979">
        <f>_xlfn.XLOOKUP($D1076,Help2_FC!$D:$D,Help2_FC!AH:AH)</f>
        <v>0</v>
      </c>
      <c r="AL1076" s="979">
        <f>_xlfn.XLOOKUP($D1076,Help2_FC!$D:$D,Help2_FC!AI:AI)</f>
        <v>0</v>
      </c>
      <c r="AM1076" s="979">
        <f>_xlfn.XLOOKUP($D1076,Help2_FC!$D:$D,Help2_FC!AJ:AJ)</f>
        <v>0</v>
      </c>
      <c r="AN1076" s="979">
        <f>_xlfn.XLOOKUP($D1076,Help2_FC!$D:$D,Help2_FC!AK:AK)</f>
        <v>0</v>
      </c>
    </row>
    <row r="1077" spans="1:40" x14ac:dyDescent="0.2">
      <c r="A1077" s="1">
        <v>46001</v>
      </c>
      <c r="B1077">
        <f t="shared" si="117"/>
        <v>12</v>
      </c>
      <c r="C1077">
        <f t="shared" si="118"/>
        <v>2025</v>
      </c>
      <c r="D1077" s="872" t="str">
        <f t="shared" si="115"/>
        <v>12´2025</v>
      </c>
      <c r="F1077" s="2">
        <f t="shared" si="116"/>
        <v>24</v>
      </c>
      <c r="G1077" s="1483">
        <f t="shared" si="119"/>
        <v>3.5661218424962851E-2</v>
      </c>
      <c r="H1077" s="5">
        <f t="shared" si="120"/>
        <v>1</v>
      </c>
      <c r="I1077" s="995">
        <f>VLOOKUP($D1077,Help2!$D$26:$T$37,5)</f>
        <v>0</v>
      </c>
      <c r="J1077" s="979">
        <f>VLOOKUP($D1077,Help2!$D$26:$T$37,6)</f>
        <v>0</v>
      </c>
      <c r="K1077" s="979">
        <f>VLOOKUP($D1077,Help2!$D$26:$T$37,7)</f>
        <v>0</v>
      </c>
      <c r="L1077" s="979">
        <f>VLOOKUP($D1077,Help2!$D$26:$T$37,8)</f>
        <v>0</v>
      </c>
      <c r="M1077" s="979">
        <f>VLOOKUP($D1077,Help2!$D$26:$T$37,9)</f>
        <v>0</v>
      </c>
      <c r="N1077" s="979">
        <f>VLOOKUP($D1077,Help2!$D$26:$T$37,10)</f>
        <v>0</v>
      </c>
      <c r="P1077" s="979">
        <f>VLOOKUP($D1077,Help2!$D$2:$T$25,3)</f>
        <v>673</v>
      </c>
      <c r="Q1077" s="979">
        <f t="shared" si="121"/>
        <v>744</v>
      </c>
      <c r="Y1077" s="979">
        <f>_xlfn.XLOOKUP($D1077,Help2_FC!$D:$D,Help2_FC!V:V)</f>
        <v>0</v>
      </c>
      <c r="Z1077" s="979">
        <f>_xlfn.XLOOKUP($D1077,Help2_FC!$D:$D,Help2_FC!W:W)</f>
        <v>0</v>
      </c>
      <c r="AA1077" s="979">
        <f>_xlfn.XLOOKUP($D1077,Help2_FC!$D:$D,Help2_FC!X:X)</f>
        <v>0</v>
      </c>
      <c r="AB1077" s="979">
        <f>_xlfn.XLOOKUP($D1077,Help2_FC!$D:$D,Help2_FC!Y:Y)</f>
        <v>0</v>
      </c>
      <c r="AC1077" s="979">
        <f>_xlfn.XLOOKUP($D1077,Help2_FC!$D:$D,Help2_FC!Z:Z)</f>
        <v>0</v>
      </c>
      <c r="AD1077" s="979">
        <f>_xlfn.XLOOKUP($D1077,Help2_FC!$D:$D,Help2_FC!AA:AA)</f>
        <v>0</v>
      </c>
      <c r="AE1077" s="979">
        <f>_xlfn.XLOOKUP($D1077,Help2_FC!$D:$D,Help2_FC!AB:AB)</f>
        <v>0</v>
      </c>
      <c r="AF1077" s="979">
        <f>_xlfn.XLOOKUP($D1077,Help2_FC!$D:$D,Help2_FC!AC:AC)</f>
        <v>0</v>
      </c>
      <c r="AG1077" s="979">
        <f>_xlfn.XLOOKUP($D1077,Help2_FC!$D:$D,Help2_FC!AD:AD)</f>
        <v>0</v>
      </c>
      <c r="AH1077" s="979">
        <f>_xlfn.XLOOKUP($D1077,Help2_FC!$D:$D,Help2_FC!AE:AE)</f>
        <v>0</v>
      </c>
      <c r="AI1077" s="979">
        <f>_xlfn.XLOOKUP($D1077,Help2_FC!$D:$D,Help2_FC!AF:AF)</f>
        <v>0</v>
      </c>
      <c r="AJ1077" s="979">
        <f>_xlfn.XLOOKUP($D1077,Help2_FC!$D:$D,Help2_FC!AG:AG)</f>
        <v>0</v>
      </c>
      <c r="AK1077" s="979">
        <f>_xlfn.XLOOKUP($D1077,Help2_FC!$D:$D,Help2_FC!AH:AH)</f>
        <v>0</v>
      </c>
      <c r="AL1077" s="979">
        <f>_xlfn.XLOOKUP($D1077,Help2_FC!$D:$D,Help2_FC!AI:AI)</f>
        <v>0</v>
      </c>
      <c r="AM1077" s="979">
        <f>_xlfn.XLOOKUP($D1077,Help2_FC!$D:$D,Help2_FC!AJ:AJ)</f>
        <v>0</v>
      </c>
      <c r="AN1077" s="979">
        <f>_xlfn.XLOOKUP($D1077,Help2_FC!$D:$D,Help2_FC!AK:AK)</f>
        <v>0</v>
      </c>
    </row>
    <row r="1078" spans="1:40" x14ac:dyDescent="0.2">
      <c r="A1078" s="1">
        <v>46002</v>
      </c>
      <c r="B1078">
        <f t="shared" si="117"/>
        <v>12</v>
      </c>
      <c r="C1078">
        <f t="shared" si="118"/>
        <v>2025</v>
      </c>
      <c r="D1078" s="872" t="str">
        <f t="shared" si="115"/>
        <v>12´2025</v>
      </c>
      <c r="F1078" s="2">
        <f t="shared" si="116"/>
        <v>24</v>
      </c>
      <c r="G1078" s="1483">
        <f t="shared" si="119"/>
        <v>3.5661218424962851E-2</v>
      </c>
      <c r="H1078" s="5">
        <f t="shared" si="120"/>
        <v>1</v>
      </c>
      <c r="I1078" s="995">
        <f>VLOOKUP($D1078,Help2!$D$26:$T$37,5)</f>
        <v>0</v>
      </c>
      <c r="J1078" s="979">
        <f>VLOOKUP($D1078,Help2!$D$26:$T$37,6)</f>
        <v>0</v>
      </c>
      <c r="K1078" s="979">
        <f>VLOOKUP($D1078,Help2!$D$26:$T$37,7)</f>
        <v>0</v>
      </c>
      <c r="L1078" s="979">
        <f>VLOOKUP($D1078,Help2!$D$26:$T$37,8)</f>
        <v>0</v>
      </c>
      <c r="M1078" s="979">
        <f>VLOOKUP($D1078,Help2!$D$26:$T$37,9)</f>
        <v>0</v>
      </c>
      <c r="N1078" s="979">
        <f>VLOOKUP($D1078,Help2!$D$26:$T$37,10)</f>
        <v>0</v>
      </c>
      <c r="P1078" s="979">
        <f>VLOOKUP($D1078,Help2!$D$2:$T$25,3)</f>
        <v>673</v>
      </c>
      <c r="Q1078" s="979">
        <f t="shared" si="121"/>
        <v>744</v>
      </c>
      <c r="Y1078" s="979">
        <f>_xlfn.XLOOKUP($D1078,Help2_FC!$D:$D,Help2_FC!V:V)</f>
        <v>0</v>
      </c>
      <c r="Z1078" s="979">
        <f>_xlfn.XLOOKUP($D1078,Help2_FC!$D:$D,Help2_FC!W:W)</f>
        <v>0</v>
      </c>
      <c r="AA1078" s="979">
        <f>_xlfn.XLOOKUP($D1078,Help2_FC!$D:$D,Help2_FC!X:X)</f>
        <v>0</v>
      </c>
      <c r="AB1078" s="979">
        <f>_xlfn.XLOOKUP($D1078,Help2_FC!$D:$D,Help2_FC!Y:Y)</f>
        <v>0</v>
      </c>
      <c r="AC1078" s="979">
        <f>_xlfn.XLOOKUP($D1078,Help2_FC!$D:$D,Help2_FC!Z:Z)</f>
        <v>0</v>
      </c>
      <c r="AD1078" s="979">
        <f>_xlfn.XLOOKUP($D1078,Help2_FC!$D:$D,Help2_FC!AA:AA)</f>
        <v>0</v>
      </c>
      <c r="AE1078" s="979">
        <f>_xlfn.XLOOKUP($D1078,Help2_FC!$D:$D,Help2_FC!AB:AB)</f>
        <v>0</v>
      </c>
      <c r="AF1078" s="979">
        <f>_xlfn.XLOOKUP($D1078,Help2_FC!$D:$D,Help2_FC!AC:AC)</f>
        <v>0</v>
      </c>
      <c r="AG1078" s="979">
        <f>_xlfn.XLOOKUP($D1078,Help2_FC!$D:$D,Help2_FC!AD:AD)</f>
        <v>0</v>
      </c>
      <c r="AH1078" s="979">
        <f>_xlfn.XLOOKUP($D1078,Help2_FC!$D:$D,Help2_FC!AE:AE)</f>
        <v>0</v>
      </c>
      <c r="AI1078" s="979">
        <f>_xlfn.XLOOKUP($D1078,Help2_FC!$D:$D,Help2_FC!AF:AF)</f>
        <v>0</v>
      </c>
      <c r="AJ1078" s="979">
        <f>_xlfn.XLOOKUP($D1078,Help2_FC!$D:$D,Help2_FC!AG:AG)</f>
        <v>0</v>
      </c>
      <c r="AK1078" s="979">
        <f>_xlfn.XLOOKUP($D1078,Help2_FC!$D:$D,Help2_FC!AH:AH)</f>
        <v>0</v>
      </c>
      <c r="AL1078" s="979">
        <f>_xlfn.XLOOKUP($D1078,Help2_FC!$D:$D,Help2_FC!AI:AI)</f>
        <v>0</v>
      </c>
      <c r="AM1078" s="979">
        <f>_xlfn.XLOOKUP($D1078,Help2_FC!$D:$D,Help2_FC!AJ:AJ)</f>
        <v>0</v>
      </c>
      <c r="AN1078" s="979">
        <f>_xlfn.XLOOKUP($D1078,Help2_FC!$D:$D,Help2_FC!AK:AK)</f>
        <v>0</v>
      </c>
    </row>
    <row r="1079" spans="1:40" x14ac:dyDescent="0.2">
      <c r="A1079" s="1">
        <v>46003</v>
      </c>
      <c r="B1079">
        <f t="shared" si="117"/>
        <v>12</v>
      </c>
      <c r="C1079">
        <f t="shared" si="118"/>
        <v>2025</v>
      </c>
      <c r="D1079" s="872" t="str">
        <f t="shared" si="115"/>
        <v>12´2025</v>
      </c>
      <c r="F1079" s="2">
        <f t="shared" si="116"/>
        <v>24</v>
      </c>
      <c r="G1079" s="1483">
        <f t="shared" si="119"/>
        <v>3.5661218424962851E-2</v>
      </c>
      <c r="H1079" s="5">
        <f t="shared" si="120"/>
        <v>1</v>
      </c>
      <c r="I1079" s="995">
        <f>VLOOKUP($D1079,Help2!$D$26:$T$37,5)</f>
        <v>0</v>
      </c>
      <c r="J1079" s="979">
        <f>VLOOKUP($D1079,Help2!$D$26:$T$37,6)</f>
        <v>0</v>
      </c>
      <c r="K1079" s="979">
        <f>VLOOKUP($D1079,Help2!$D$26:$T$37,7)</f>
        <v>0</v>
      </c>
      <c r="L1079" s="979">
        <f>VLOOKUP($D1079,Help2!$D$26:$T$37,8)</f>
        <v>0</v>
      </c>
      <c r="M1079" s="979">
        <f>VLOOKUP($D1079,Help2!$D$26:$T$37,9)</f>
        <v>0</v>
      </c>
      <c r="N1079" s="979">
        <f>VLOOKUP($D1079,Help2!$D$26:$T$37,10)</f>
        <v>0</v>
      </c>
      <c r="P1079" s="979">
        <f>VLOOKUP($D1079,Help2!$D$2:$T$25,3)</f>
        <v>673</v>
      </c>
      <c r="Q1079" s="979">
        <f t="shared" si="121"/>
        <v>744</v>
      </c>
      <c r="Y1079" s="979">
        <f>_xlfn.XLOOKUP($D1079,Help2_FC!$D:$D,Help2_FC!V:V)</f>
        <v>0</v>
      </c>
      <c r="Z1079" s="979">
        <f>_xlfn.XLOOKUP($D1079,Help2_FC!$D:$D,Help2_FC!W:W)</f>
        <v>0</v>
      </c>
      <c r="AA1079" s="979">
        <f>_xlfn.XLOOKUP($D1079,Help2_FC!$D:$D,Help2_FC!X:X)</f>
        <v>0</v>
      </c>
      <c r="AB1079" s="979">
        <f>_xlfn.XLOOKUP($D1079,Help2_FC!$D:$D,Help2_FC!Y:Y)</f>
        <v>0</v>
      </c>
      <c r="AC1079" s="979">
        <f>_xlfn.XLOOKUP($D1079,Help2_FC!$D:$D,Help2_FC!Z:Z)</f>
        <v>0</v>
      </c>
      <c r="AD1079" s="979">
        <f>_xlfn.XLOOKUP($D1079,Help2_FC!$D:$D,Help2_FC!AA:AA)</f>
        <v>0</v>
      </c>
      <c r="AE1079" s="979">
        <f>_xlfn.XLOOKUP($D1079,Help2_FC!$D:$D,Help2_FC!AB:AB)</f>
        <v>0</v>
      </c>
      <c r="AF1079" s="979">
        <f>_xlfn.XLOOKUP($D1079,Help2_FC!$D:$D,Help2_FC!AC:AC)</f>
        <v>0</v>
      </c>
      <c r="AG1079" s="979">
        <f>_xlfn.XLOOKUP($D1079,Help2_FC!$D:$D,Help2_FC!AD:AD)</f>
        <v>0</v>
      </c>
      <c r="AH1079" s="979">
        <f>_xlfn.XLOOKUP($D1079,Help2_FC!$D:$D,Help2_FC!AE:AE)</f>
        <v>0</v>
      </c>
      <c r="AI1079" s="979">
        <f>_xlfn.XLOOKUP($D1079,Help2_FC!$D:$D,Help2_FC!AF:AF)</f>
        <v>0</v>
      </c>
      <c r="AJ1079" s="979">
        <f>_xlfn.XLOOKUP($D1079,Help2_FC!$D:$D,Help2_FC!AG:AG)</f>
        <v>0</v>
      </c>
      <c r="AK1079" s="979">
        <f>_xlfn.XLOOKUP($D1079,Help2_FC!$D:$D,Help2_FC!AH:AH)</f>
        <v>0</v>
      </c>
      <c r="AL1079" s="979">
        <f>_xlfn.XLOOKUP($D1079,Help2_FC!$D:$D,Help2_FC!AI:AI)</f>
        <v>0</v>
      </c>
      <c r="AM1079" s="979">
        <f>_xlfn.XLOOKUP($D1079,Help2_FC!$D:$D,Help2_FC!AJ:AJ)</f>
        <v>0</v>
      </c>
      <c r="AN1079" s="979">
        <f>_xlfn.XLOOKUP($D1079,Help2_FC!$D:$D,Help2_FC!AK:AK)</f>
        <v>0</v>
      </c>
    </row>
    <row r="1080" spans="1:40" x14ac:dyDescent="0.2">
      <c r="A1080" s="1">
        <v>46004</v>
      </c>
      <c r="B1080">
        <f t="shared" si="117"/>
        <v>12</v>
      </c>
      <c r="C1080">
        <f t="shared" si="118"/>
        <v>2025</v>
      </c>
      <c r="D1080" s="872" t="str">
        <f t="shared" si="115"/>
        <v>12´2025</v>
      </c>
      <c r="F1080" s="2">
        <f t="shared" si="116"/>
        <v>24</v>
      </c>
      <c r="G1080" s="1483">
        <f t="shared" si="119"/>
        <v>3.5661218424962851E-2</v>
      </c>
      <c r="H1080" s="5">
        <f t="shared" si="120"/>
        <v>1</v>
      </c>
      <c r="I1080" s="995">
        <f>VLOOKUP($D1080,Help2!$D$26:$T$37,5)</f>
        <v>0</v>
      </c>
      <c r="J1080" s="979">
        <f>VLOOKUP($D1080,Help2!$D$26:$T$37,6)</f>
        <v>0</v>
      </c>
      <c r="K1080" s="979">
        <f>VLOOKUP($D1080,Help2!$D$26:$T$37,7)</f>
        <v>0</v>
      </c>
      <c r="L1080" s="979">
        <f>VLOOKUP($D1080,Help2!$D$26:$T$37,8)</f>
        <v>0</v>
      </c>
      <c r="M1080" s="979">
        <f>VLOOKUP($D1080,Help2!$D$26:$T$37,9)</f>
        <v>0</v>
      </c>
      <c r="N1080" s="979">
        <f>VLOOKUP($D1080,Help2!$D$26:$T$37,10)</f>
        <v>0</v>
      </c>
      <c r="P1080" s="979">
        <f>VLOOKUP($D1080,Help2!$D$2:$T$25,3)</f>
        <v>673</v>
      </c>
      <c r="Q1080" s="979">
        <f t="shared" si="121"/>
        <v>744</v>
      </c>
      <c r="Y1080" s="979">
        <f>_xlfn.XLOOKUP($D1080,Help2_FC!$D:$D,Help2_FC!V:V)</f>
        <v>0</v>
      </c>
      <c r="Z1080" s="979">
        <f>_xlfn.XLOOKUP($D1080,Help2_FC!$D:$D,Help2_FC!W:W)</f>
        <v>0</v>
      </c>
      <c r="AA1080" s="979">
        <f>_xlfn.XLOOKUP($D1080,Help2_FC!$D:$D,Help2_FC!X:X)</f>
        <v>0</v>
      </c>
      <c r="AB1080" s="979">
        <f>_xlfn.XLOOKUP($D1080,Help2_FC!$D:$D,Help2_FC!Y:Y)</f>
        <v>0</v>
      </c>
      <c r="AC1080" s="979">
        <f>_xlfn.XLOOKUP($D1080,Help2_FC!$D:$D,Help2_FC!Z:Z)</f>
        <v>0</v>
      </c>
      <c r="AD1080" s="979">
        <f>_xlfn.XLOOKUP($D1080,Help2_FC!$D:$D,Help2_FC!AA:AA)</f>
        <v>0</v>
      </c>
      <c r="AE1080" s="979">
        <f>_xlfn.XLOOKUP($D1080,Help2_FC!$D:$D,Help2_FC!AB:AB)</f>
        <v>0</v>
      </c>
      <c r="AF1080" s="979">
        <f>_xlfn.XLOOKUP($D1080,Help2_FC!$D:$D,Help2_FC!AC:AC)</f>
        <v>0</v>
      </c>
      <c r="AG1080" s="979">
        <f>_xlfn.XLOOKUP($D1080,Help2_FC!$D:$D,Help2_FC!AD:AD)</f>
        <v>0</v>
      </c>
      <c r="AH1080" s="979">
        <f>_xlfn.XLOOKUP($D1080,Help2_FC!$D:$D,Help2_FC!AE:AE)</f>
        <v>0</v>
      </c>
      <c r="AI1080" s="979">
        <f>_xlfn.XLOOKUP($D1080,Help2_FC!$D:$D,Help2_FC!AF:AF)</f>
        <v>0</v>
      </c>
      <c r="AJ1080" s="979">
        <f>_xlfn.XLOOKUP($D1080,Help2_FC!$D:$D,Help2_FC!AG:AG)</f>
        <v>0</v>
      </c>
      <c r="AK1080" s="979">
        <f>_xlfn.XLOOKUP($D1080,Help2_FC!$D:$D,Help2_FC!AH:AH)</f>
        <v>0</v>
      </c>
      <c r="AL1080" s="979">
        <f>_xlfn.XLOOKUP($D1080,Help2_FC!$D:$D,Help2_FC!AI:AI)</f>
        <v>0</v>
      </c>
      <c r="AM1080" s="979">
        <f>_xlfn.XLOOKUP($D1080,Help2_FC!$D:$D,Help2_FC!AJ:AJ)</f>
        <v>0</v>
      </c>
      <c r="AN1080" s="979">
        <f>_xlfn.XLOOKUP($D1080,Help2_FC!$D:$D,Help2_FC!AK:AK)</f>
        <v>0</v>
      </c>
    </row>
    <row r="1081" spans="1:40" x14ac:dyDescent="0.2">
      <c r="A1081" s="1">
        <v>46005</v>
      </c>
      <c r="B1081">
        <f t="shared" si="117"/>
        <v>12</v>
      </c>
      <c r="C1081">
        <f t="shared" si="118"/>
        <v>2025</v>
      </c>
      <c r="D1081" s="872" t="str">
        <f t="shared" si="115"/>
        <v>12´2025</v>
      </c>
      <c r="F1081" s="2">
        <f t="shared" si="116"/>
        <v>24</v>
      </c>
      <c r="G1081" s="1483">
        <f t="shared" si="119"/>
        <v>3.5661218424962851E-2</v>
      </c>
      <c r="H1081" s="5">
        <f t="shared" si="120"/>
        <v>1</v>
      </c>
      <c r="I1081" s="995">
        <f>VLOOKUP($D1081,Help2!$D$26:$T$37,5)</f>
        <v>0</v>
      </c>
      <c r="J1081" s="979">
        <f>VLOOKUP($D1081,Help2!$D$26:$T$37,6)</f>
        <v>0</v>
      </c>
      <c r="K1081" s="979">
        <f>VLOOKUP($D1081,Help2!$D$26:$T$37,7)</f>
        <v>0</v>
      </c>
      <c r="L1081" s="979">
        <f>VLOOKUP($D1081,Help2!$D$26:$T$37,8)</f>
        <v>0</v>
      </c>
      <c r="M1081" s="979">
        <f>VLOOKUP($D1081,Help2!$D$26:$T$37,9)</f>
        <v>0</v>
      </c>
      <c r="N1081" s="979">
        <f>VLOOKUP($D1081,Help2!$D$26:$T$37,10)</f>
        <v>0</v>
      </c>
      <c r="P1081" s="979">
        <f>VLOOKUP($D1081,Help2!$D$2:$T$25,3)</f>
        <v>673</v>
      </c>
      <c r="Q1081" s="979">
        <f t="shared" si="121"/>
        <v>744</v>
      </c>
      <c r="Y1081" s="979">
        <f>_xlfn.XLOOKUP($D1081,Help2_FC!$D:$D,Help2_FC!V:V)</f>
        <v>0</v>
      </c>
      <c r="Z1081" s="979">
        <f>_xlfn.XLOOKUP($D1081,Help2_FC!$D:$D,Help2_FC!W:W)</f>
        <v>0</v>
      </c>
      <c r="AA1081" s="979">
        <f>_xlfn.XLOOKUP($D1081,Help2_FC!$D:$D,Help2_FC!X:X)</f>
        <v>0</v>
      </c>
      <c r="AB1081" s="979">
        <f>_xlfn.XLOOKUP($D1081,Help2_FC!$D:$D,Help2_FC!Y:Y)</f>
        <v>0</v>
      </c>
      <c r="AC1081" s="979">
        <f>_xlfn.XLOOKUP($D1081,Help2_FC!$D:$D,Help2_FC!Z:Z)</f>
        <v>0</v>
      </c>
      <c r="AD1081" s="979">
        <f>_xlfn.XLOOKUP($D1081,Help2_FC!$D:$D,Help2_FC!AA:AA)</f>
        <v>0</v>
      </c>
      <c r="AE1081" s="979">
        <f>_xlfn.XLOOKUP($D1081,Help2_FC!$D:$D,Help2_FC!AB:AB)</f>
        <v>0</v>
      </c>
      <c r="AF1081" s="979">
        <f>_xlfn.XLOOKUP($D1081,Help2_FC!$D:$D,Help2_FC!AC:AC)</f>
        <v>0</v>
      </c>
      <c r="AG1081" s="979">
        <f>_xlfn.XLOOKUP($D1081,Help2_FC!$D:$D,Help2_FC!AD:AD)</f>
        <v>0</v>
      </c>
      <c r="AH1081" s="979">
        <f>_xlfn.XLOOKUP($D1081,Help2_FC!$D:$D,Help2_FC!AE:AE)</f>
        <v>0</v>
      </c>
      <c r="AI1081" s="979">
        <f>_xlfn.XLOOKUP($D1081,Help2_FC!$D:$D,Help2_FC!AF:AF)</f>
        <v>0</v>
      </c>
      <c r="AJ1081" s="979">
        <f>_xlfn.XLOOKUP($D1081,Help2_FC!$D:$D,Help2_FC!AG:AG)</f>
        <v>0</v>
      </c>
      <c r="AK1081" s="979">
        <f>_xlfn.XLOOKUP($D1081,Help2_FC!$D:$D,Help2_FC!AH:AH)</f>
        <v>0</v>
      </c>
      <c r="AL1081" s="979">
        <f>_xlfn.XLOOKUP($D1081,Help2_FC!$D:$D,Help2_FC!AI:AI)</f>
        <v>0</v>
      </c>
      <c r="AM1081" s="979">
        <f>_xlfn.XLOOKUP($D1081,Help2_FC!$D:$D,Help2_FC!AJ:AJ)</f>
        <v>0</v>
      </c>
      <c r="AN1081" s="979">
        <f>_xlfn.XLOOKUP($D1081,Help2_FC!$D:$D,Help2_FC!AK:AK)</f>
        <v>0</v>
      </c>
    </row>
    <row r="1082" spans="1:40" x14ac:dyDescent="0.2">
      <c r="A1082" s="1">
        <v>46006</v>
      </c>
      <c r="B1082">
        <f t="shared" si="117"/>
        <v>12</v>
      </c>
      <c r="C1082">
        <f t="shared" si="118"/>
        <v>2025</v>
      </c>
      <c r="D1082" s="872" t="str">
        <f t="shared" si="115"/>
        <v>12´2025</v>
      </c>
      <c r="F1082" s="2">
        <f t="shared" si="116"/>
        <v>24</v>
      </c>
      <c r="G1082" s="1483">
        <f t="shared" si="119"/>
        <v>3.5661218424962851E-2</v>
      </c>
      <c r="H1082" s="5">
        <f t="shared" si="120"/>
        <v>1</v>
      </c>
      <c r="I1082" s="995">
        <f>VLOOKUP($D1082,Help2!$D$26:$T$37,5)</f>
        <v>0</v>
      </c>
      <c r="J1082" s="979">
        <f>VLOOKUP($D1082,Help2!$D$26:$T$37,6)</f>
        <v>0</v>
      </c>
      <c r="K1082" s="979">
        <f>VLOOKUP($D1082,Help2!$D$26:$T$37,7)</f>
        <v>0</v>
      </c>
      <c r="L1082" s="979">
        <f>VLOOKUP($D1082,Help2!$D$26:$T$37,8)</f>
        <v>0</v>
      </c>
      <c r="M1082" s="979">
        <f>VLOOKUP($D1082,Help2!$D$26:$T$37,9)</f>
        <v>0</v>
      </c>
      <c r="N1082" s="979">
        <f>VLOOKUP($D1082,Help2!$D$26:$T$37,10)</f>
        <v>0</v>
      </c>
      <c r="P1082" s="979">
        <f>VLOOKUP($D1082,Help2!$D$2:$T$25,3)</f>
        <v>673</v>
      </c>
      <c r="Q1082" s="979">
        <f t="shared" si="121"/>
        <v>744</v>
      </c>
      <c r="Y1082" s="979">
        <f>_xlfn.XLOOKUP($D1082,Help2_FC!$D:$D,Help2_FC!V:V)</f>
        <v>0</v>
      </c>
      <c r="Z1082" s="979">
        <f>_xlfn.XLOOKUP($D1082,Help2_FC!$D:$D,Help2_FC!W:W)</f>
        <v>0</v>
      </c>
      <c r="AA1082" s="979">
        <f>_xlfn.XLOOKUP($D1082,Help2_FC!$D:$D,Help2_FC!X:X)</f>
        <v>0</v>
      </c>
      <c r="AB1082" s="979">
        <f>_xlfn.XLOOKUP($D1082,Help2_FC!$D:$D,Help2_FC!Y:Y)</f>
        <v>0</v>
      </c>
      <c r="AC1082" s="979">
        <f>_xlfn.XLOOKUP($D1082,Help2_FC!$D:$D,Help2_FC!Z:Z)</f>
        <v>0</v>
      </c>
      <c r="AD1082" s="979">
        <f>_xlfn.XLOOKUP($D1082,Help2_FC!$D:$D,Help2_FC!AA:AA)</f>
        <v>0</v>
      </c>
      <c r="AE1082" s="979">
        <f>_xlfn.XLOOKUP($D1082,Help2_FC!$D:$D,Help2_FC!AB:AB)</f>
        <v>0</v>
      </c>
      <c r="AF1082" s="979">
        <f>_xlfn.XLOOKUP($D1082,Help2_FC!$D:$D,Help2_FC!AC:AC)</f>
        <v>0</v>
      </c>
      <c r="AG1082" s="979">
        <f>_xlfn.XLOOKUP($D1082,Help2_FC!$D:$D,Help2_FC!AD:AD)</f>
        <v>0</v>
      </c>
      <c r="AH1082" s="979">
        <f>_xlfn.XLOOKUP($D1082,Help2_FC!$D:$D,Help2_FC!AE:AE)</f>
        <v>0</v>
      </c>
      <c r="AI1082" s="979">
        <f>_xlfn.XLOOKUP($D1082,Help2_FC!$D:$D,Help2_FC!AF:AF)</f>
        <v>0</v>
      </c>
      <c r="AJ1082" s="979">
        <f>_xlfn.XLOOKUP($D1082,Help2_FC!$D:$D,Help2_FC!AG:AG)</f>
        <v>0</v>
      </c>
      <c r="AK1082" s="979">
        <f>_xlfn.XLOOKUP($D1082,Help2_FC!$D:$D,Help2_FC!AH:AH)</f>
        <v>0</v>
      </c>
      <c r="AL1082" s="979">
        <f>_xlfn.XLOOKUP($D1082,Help2_FC!$D:$D,Help2_FC!AI:AI)</f>
        <v>0</v>
      </c>
      <c r="AM1082" s="979">
        <f>_xlfn.XLOOKUP($D1082,Help2_FC!$D:$D,Help2_FC!AJ:AJ)</f>
        <v>0</v>
      </c>
      <c r="AN1082" s="979">
        <f>_xlfn.XLOOKUP($D1082,Help2_FC!$D:$D,Help2_FC!AK:AK)</f>
        <v>0</v>
      </c>
    </row>
    <row r="1083" spans="1:40" x14ac:dyDescent="0.2">
      <c r="A1083" s="1">
        <v>46007</v>
      </c>
      <c r="B1083">
        <f t="shared" si="117"/>
        <v>12</v>
      </c>
      <c r="C1083">
        <f t="shared" si="118"/>
        <v>2025</v>
      </c>
      <c r="D1083" s="872" t="str">
        <f t="shared" si="115"/>
        <v>12´2025</v>
      </c>
      <c r="F1083" s="2">
        <f t="shared" si="116"/>
        <v>24</v>
      </c>
      <c r="G1083" s="1483">
        <f t="shared" si="119"/>
        <v>3.5661218424962851E-2</v>
      </c>
      <c r="H1083" s="5">
        <f t="shared" si="120"/>
        <v>1</v>
      </c>
      <c r="I1083" s="995">
        <f>VLOOKUP($D1083,Help2!$D$26:$T$37,5)</f>
        <v>0</v>
      </c>
      <c r="J1083" s="979">
        <f>VLOOKUP($D1083,Help2!$D$26:$T$37,6)</f>
        <v>0</v>
      </c>
      <c r="K1083" s="979">
        <f>VLOOKUP($D1083,Help2!$D$26:$T$37,7)</f>
        <v>0</v>
      </c>
      <c r="L1083" s="979">
        <f>VLOOKUP($D1083,Help2!$D$26:$T$37,8)</f>
        <v>0</v>
      </c>
      <c r="M1083" s="979">
        <f>VLOOKUP($D1083,Help2!$D$26:$T$37,9)</f>
        <v>0</v>
      </c>
      <c r="N1083" s="979">
        <f>VLOOKUP($D1083,Help2!$D$26:$T$37,10)</f>
        <v>0</v>
      </c>
      <c r="P1083" s="979">
        <f>VLOOKUP($D1083,Help2!$D$2:$T$25,3)</f>
        <v>673</v>
      </c>
      <c r="Q1083" s="979">
        <f t="shared" si="121"/>
        <v>744</v>
      </c>
      <c r="Y1083" s="979">
        <f>_xlfn.XLOOKUP($D1083,Help2_FC!$D:$D,Help2_FC!V:V)</f>
        <v>0</v>
      </c>
      <c r="Z1083" s="979">
        <f>_xlfn.XLOOKUP($D1083,Help2_FC!$D:$D,Help2_FC!W:W)</f>
        <v>0</v>
      </c>
      <c r="AA1083" s="979">
        <f>_xlfn.XLOOKUP($D1083,Help2_FC!$D:$D,Help2_FC!X:X)</f>
        <v>0</v>
      </c>
      <c r="AB1083" s="979">
        <f>_xlfn.XLOOKUP($D1083,Help2_FC!$D:$D,Help2_FC!Y:Y)</f>
        <v>0</v>
      </c>
      <c r="AC1083" s="979">
        <f>_xlfn.XLOOKUP($D1083,Help2_FC!$D:$D,Help2_FC!Z:Z)</f>
        <v>0</v>
      </c>
      <c r="AD1083" s="979">
        <f>_xlfn.XLOOKUP($D1083,Help2_FC!$D:$D,Help2_FC!AA:AA)</f>
        <v>0</v>
      </c>
      <c r="AE1083" s="979">
        <f>_xlfn.XLOOKUP($D1083,Help2_FC!$D:$D,Help2_FC!AB:AB)</f>
        <v>0</v>
      </c>
      <c r="AF1083" s="979">
        <f>_xlfn.XLOOKUP($D1083,Help2_FC!$D:$D,Help2_FC!AC:AC)</f>
        <v>0</v>
      </c>
      <c r="AG1083" s="979">
        <f>_xlfn.XLOOKUP($D1083,Help2_FC!$D:$D,Help2_FC!AD:AD)</f>
        <v>0</v>
      </c>
      <c r="AH1083" s="979">
        <f>_xlfn.XLOOKUP($D1083,Help2_FC!$D:$D,Help2_FC!AE:AE)</f>
        <v>0</v>
      </c>
      <c r="AI1083" s="979">
        <f>_xlfn.XLOOKUP($D1083,Help2_FC!$D:$D,Help2_FC!AF:AF)</f>
        <v>0</v>
      </c>
      <c r="AJ1083" s="979">
        <f>_xlfn.XLOOKUP($D1083,Help2_FC!$D:$D,Help2_FC!AG:AG)</f>
        <v>0</v>
      </c>
      <c r="AK1083" s="979">
        <f>_xlfn.XLOOKUP($D1083,Help2_FC!$D:$D,Help2_FC!AH:AH)</f>
        <v>0</v>
      </c>
      <c r="AL1083" s="979">
        <f>_xlfn.XLOOKUP($D1083,Help2_FC!$D:$D,Help2_FC!AI:AI)</f>
        <v>0</v>
      </c>
      <c r="AM1083" s="979">
        <f>_xlfn.XLOOKUP($D1083,Help2_FC!$D:$D,Help2_FC!AJ:AJ)</f>
        <v>0</v>
      </c>
      <c r="AN1083" s="979">
        <f>_xlfn.XLOOKUP($D1083,Help2_FC!$D:$D,Help2_FC!AK:AK)</f>
        <v>0</v>
      </c>
    </row>
    <row r="1084" spans="1:40" x14ac:dyDescent="0.2">
      <c r="A1084" s="1">
        <v>46008</v>
      </c>
      <c r="B1084">
        <f t="shared" si="117"/>
        <v>12</v>
      </c>
      <c r="C1084">
        <f t="shared" si="118"/>
        <v>2025</v>
      </c>
      <c r="D1084" s="872" t="str">
        <f t="shared" si="115"/>
        <v>12´2025</v>
      </c>
      <c r="F1084" s="2">
        <f t="shared" si="116"/>
        <v>24</v>
      </c>
      <c r="G1084" s="1483">
        <f t="shared" si="119"/>
        <v>3.5661218424962851E-2</v>
      </c>
      <c r="H1084" s="5">
        <f t="shared" si="120"/>
        <v>1</v>
      </c>
      <c r="I1084" s="995">
        <f>VLOOKUP($D1084,Help2!$D$26:$T$37,5)</f>
        <v>0</v>
      </c>
      <c r="J1084" s="979">
        <f>VLOOKUP($D1084,Help2!$D$26:$T$37,6)</f>
        <v>0</v>
      </c>
      <c r="K1084" s="979">
        <f>VLOOKUP($D1084,Help2!$D$26:$T$37,7)</f>
        <v>0</v>
      </c>
      <c r="L1084" s="979">
        <f>VLOOKUP($D1084,Help2!$D$26:$T$37,8)</f>
        <v>0</v>
      </c>
      <c r="M1084" s="979">
        <f>VLOOKUP($D1084,Help2!$D$26:$T$37,9)</f>
        <v>0</v>
      </c>
      <c r="N1084" s="979">
        <f>VLOOKUP($D1084,Help2!$D$26:$T$37,10)</f>
        <v>0</v>
      </c>
      <c r="P1084" s="979">
        <f>VLOOKUP($D1084,Help2!$D$2:$T$25,3)</f>
        <v>673</v>
      </c>
      <c r="Q1084" s="979">
        <f t="shared" si="121"/>
        <v>744</v>
      </c>
      <c r="Y1084" s="979">
        <f>_xlfn.XLOOKUP($D1084,Help2_FC!$D:$D,Help2_FC!V:V)</f>
        <v>0</v>
      </c>
      <c r="Z1084" s="979">
        <f>_xlfn.XLOOKUP($D1084,Help2_FC!$D:$D,Help2_FC!W:W)</f>
        <v>0</v>
      </c>
      <c r="AA1084" s="979">
        <f>_xlfn.XLOOKUP($D1084,Help2_FC!$D:$D,Help2_FC!X:X)</f>
        <v>0</v>
      </c>
      <c r="AB1084" s="979">
        <f>_xlfn.XLOOKUP($D1084,Help2_FC!$D:$D,Help2_FC!Y:Y)</f>
        <v>0</v>
      </c>
      <c r="AC1084" s="979">
        <f>_xlfn.XLOOKUP($D1084,Help2_FC!$D:$D,Help2_FC!Z:Z)</f>
        <v>0</v>
      </c>
      <c r="AD1084" s="979">
        <f>_xlfn.XLOOKUP($D1084,Help2_FC!$D:$D,Help2_FC!AA:AA)</f>
        <v>0</v>
      </c>
      <c r="AE1084" s="979">
        <f>_xlfn.XLOOKUP($D1084,Help2_FC!$D:$D,Help2_FC!AB:AB)</f>
        <v>0</v>
      </c>
      <c r="AF1084" s="979">
        <f>_xlfn.XLOOKUP($D1084,Help2_FC!$D:$D,Help2_FC!AC:AC)</f>
        <v>0</v>
      </c>
      <c r="AG1084" s="979">
        <f>_xlfn.XLOOKUP($D1084,Help2_FC!$D:$D,Help2_FC!AD:AD)</f>
        <v>0</v>
      </c>
      <c r="AH1084" s="979">
        <f>_xlfn.XLOOKUP($D1084,Help2_FC!$D:$D,Help2_FC!AE:AE)</f>
        <v>0</v>
      </c>
      <c r="AI1084" s="979">
        <f>_xlfn.XLOOKUP($D1084,Help2_FC!$D:$D,Help2_FC!AF:AF)</f>
        <v>0</v>
      </c>
      <c r="AJ1084" s="979">
        <f>_xlfn.XLOOKUP($D1084,Help2_FC!$D:$D,Help2_FC!AG:AG)</f>
        <v>0</v>
      </c>
      <c r="AK1084" s="979">
        <f>_xlfn.XLOOKUP($D1084,Help2_FC!$D:$D,Help2_FC!AH:AH)</f>
        <v>0</v>
      </c>
      <c r="AL1084" s="979">
        <f>_xlfn.XLOOKUP($D1084,Help2_FC!$D:$D,Help2_FC!AI:AI)</f>
        <v>0</v>
      </c>
      <c r="AM1084" s="979">
        <f>_xlfn.XLOOKUP($D1084,Help2_FC!$D:$D,Help2_FC!AJ:AJ)</f>
        <v>0</v>
      </c>
      <c r="AN1084" s="979">
        <f>_xlfn.XLOOKUP($D1084,Help2_FC!$D:$D,Help2_FC!AK:AK)</f>
        <v>0</v>
      </c>
    </row>
    <row r="1085" spans="1:40" x14ac:dyDescent="0.2">
      <c r="A1085" s="1">
        <v>46009</v>
      </c>
      <c r="B1085">
        <f t="shared" si="117"/>
        <v>12</v>
      </c>
      <c r="C1085">
        <f t="shared" si="118"/>
        <v>2025</v>
      </c>
      <c r="D1085" s="872" t="str">
        <f t="shared" si="115"/>
        <v>12´2025</v>
      </c>
      <c r="F1085" s="2">
        <f t="shared" si="116"/>
        <v>24</v>
      </c>
      <c r="G1085" s="1483">
        <f t="shared" si="119"/>
        <v>3.5661218424962851E-2</v>
      </c>
      <c r="H1085" s="5">
        <f t="shared" si="120"/>
        <v>1</v>
      </c>
      <c r="I1085" s="995">
        <f>VLOOKUP($D1085,Help2!$D$26:$T$37,5)</f>
        <v>0</v>
      </c>
      <c r="J1085" s="979">
        <f>VLOOKUP($D1085,Help2!$D$26:$T$37,6)</f>
        <v>0</v>
      </c>
      <c r="K1085" s="979">
        <f>VLOOKUP($D1085,Help2!$D$26:$T$37,7)</f>
        <v>0</v>
      </c>
      <c r="L1085" s="979">
        <f>VLOOKUP($D1085,Help2!$D$26:$T$37,8)</f>
        <v>0</v>
      </c>
      <c r="M1085" s="979">
        <f>VLOOKUP($D1085,Help2!$D$26:$T$37,9)</f>
        <v>0</v>
      </c>
      <c r="N1085" s="979">
        <f>VLOOKUP($D1085,Help2!$D$26:$T$37,10)</f>
        <v>0</v>
      </c>
      <c r="P1085" s="979">
        <f>VLOOKUP($D1085,Help2!$D$2:$T$25,3)</f>
        <v>673</v>
      </c>
      <c r="Q1085" s="979">
        <f t="shared" si="121"/>
        <v>744</v>
      </c>
      <c r="Y1085" s="979">
        <f>_xlfn.XLOOKUP($D1085,Help2_FC!$D:$D,Help2_FC!V:V)</f>
        <v>0</v>
      </c>
      <c r="Z1085" s="979">
        <f>_xlfn.XLOOKUP($D1085,Help2_FC!$D:$D,Help2_FC!W:W)</f>
        <v>0</v>
      </c>
      <c r="AA1085" s="979">
        <f>_xlfn.XLOOKUP($D1085,Help2_FC!$D:$D,Help2_FC!X:X)</f>
        <v>0</v>
      </c>
      <c r="AB1085" s="979">
        <f>_xlfn.XLOOKUP($D1085,Help2_FC!$D:$D,Help2_FC!Y:Y)</f>
        <v>0</v>
      </c>
      <c r="AC1085" s="979">
        <f>_xlfn.XLOOKUP($D1085,Help2_FC!$D:$D,Help2_FC!Z:Z)</f>
        <v>0</v>
      </c>
      <c r="AD1085" s="979">
        <f>_xlfn.XLOOKUP($D1085,Help2_FC!$D:$D,Help2_FC!AA:AA)</f>
        <v>0</v>
      </c>
      <c r="AE1085" s="979">
        <f>_xlfn.XLOOKUP($D1085,Help2_FC!$D:$D,Help2_FC!AB:AB)</f>
        <v>0</v>
      </c>
      <c r="AF1085" s="979">
        <f>_xlfn.XLOOKUP($D1085,Help2_FC!$D:$D,Help2_FC!AC:AC)</f>
        <v>0</v>
      </c>
      <c r="AG1085" s="979">
        <f>_xlfn.XLOOKUP($D1085,Help2_FC!$D:$D,Help2_FC!AD:AD)</f>
        <v>0</v>
      </c>
      <c r="AH1085" s="979">
        <f>_xlfn.XLOOKUP($D1085,Help2_FC!$D:$D,Help2_FC!AE:AE)</f>
        <v>0</v>
      </c>
      <c r="AI1085" s="979">
        <f>_xlfn.XLOOKUP($D1085,Help2_FC!$D:$D,Help2_FC!AF:AF)</f>
        <v>0</v>
      </c>
      <c r="AJ1085" s="979">
        <f>_xlfn.XLOOKUP($D1085,Help2_FC!$D:$D,Help2_FC!AG:AG)</f>
        <v>0</v>
      </c>
      <c r="AK1085" s="979">
        <f>_xlfn.XLOOKUP($D1085,Help2_FC!$D:$D,Help2_FC!AH:AH)</f>
        <v>0</v>
      </c>
      <c r="AL1085" s="979">
        <f>_xlfn.XLOOKUP($D1085,Help2_FC!$D:$D,Help2_FC!AI:AI)</f>
        <v>0</v>
      </c>
      <c r="AM1085" s="979">
        <f>_xlfn.XLOOKUP($D1085,Help2_FC!$D:$D,Help2_FC!AJ:AJ)</f>
        <v>0</v>
      </c>
      <c r="AN1085" s="979">
        <f>_xlfn.XLOOKUP($D1085,Help2_FC!$D:$D,Help2_FC!AK:AK)</f>
        <v>0</v>
      </c>
    </row>
    <row r="1086" spans="1:40" x14ac:dyDescent="0.2">
      <c r="A1086" s="1">
        <v>46010</v>
      </c>
      <c r="B1086">
        <f t="shared" si="117"/>
        <v>12</v>
      </c>
      <c r="C1086">
        <f t="shared" si="118"/>
        <v>2025</v>
      </c>
      <c r="D1086" s="872" t="str">
        <f t="shared" si="115"/>
        <v>12´2025</v>
      </c>
      <c r="F1086" s="2">
        <f t="shared" si="116"/>
        <v>24</v>
      </c>
      <c r="G1086" s="1483">
        <f t="shared" si="119"/>
        <v>3.5661218424962851E-2</v>
      </c>
      <c r="H1086" s="5">
        <f t="shared" si="120"/>
        <v>1</v>
      </c>
      <c r="I1086" s="995">
        <f>VLOOKUP($D1086,Help2!$D$26:$T$37,5)</f>
        <v>0</v>
      </c>
      <c r="J1086" s="979">
        <f>VLOOKUP($D1086,Help2!$D$26:$T$37,6)</f>
        <v>0</v>
      </c>
      <c r="K1086" s="979">
        <f>VLOOKUP($D1086,Help2!$D$26:$T$37,7)</f>
        <v>0</v>
      </c>
      <c r="L1086" s="979">
        <f>VLOOKUP($D1086,Help2!$D$26:$T$37,8)</f>
        <v>0</v>
      </c>
      <c r="M1086" s="979">
        <f>VLOOKUP($D1086,Help2!$D$26:$T$37,9)</f>
        <v>0</v>
      </c>
      <c r="N1086" s="979">
        <f>VLOOKUP($D1086,Help2!$D$26:$T$37,10)</f>
        <v>0</v>
      </c>
      <c r="P1086" s="979">
        <f>VLOOKUP($D1086,Help2!$D$2:$T$25,3)</f>
        <v>673</v>
      </c>
      <c r="Q1086" s="979">
        <f t="shared" si="121"/>
        <v>744</v>
      </c>
      <c r="Y1086" s="979">
        <f>_xlfn.XLOOKUP($D1086,Help2_FC!$D:$D,Help2_FC!V:V)</f>
        <v>0</v>
      </c>
      <c r="Z1086" s="979">
        <f>_xlfn.XLOOKUP($D1086,Help2_FC!$D:$D,Help2_FC!W:W)</f>
        <v>0</v>
      </c>
      <c r="AA1086" s="979">
        <f>_xlfn.XLOOKUP($D1086,Help2_FC!$D:$D,Help2_FC!X:X)</f>
        <v>0</v>
      </c>
      <c r="AB1086" s="979">
        <f>_xlfn.XLOOKUP($D1086,Help2_FC!$D:$D,Help2_FC!Y:Y)</f>
        <v>0</v>
      </c>
      <c r="AC1086" s="979">
        <f>_xlfn.XLOOKUP($D1086,Help2_FC!$D:$D,Help2_FC!Z:Z)</f>
        <v>0</v>
      </c>
      <c r="AD1086" s="979">
        <f>_xlfn.XLOOKUP($D1086,Help2_FC!$D:$D,Help2_FC!AA:AA)</f>
        <v>0</v>
      </c>
      <c r="AE1086" s="979">
        <f>_xlfn.XLOOKUP($D1086,Help2_FC!$D:$D,Help2_FC!AB:AB)</f>
        <v>0</v>
      </c>
      <c r="AF1086" s="979">
        <f>_xlfn.XLOOKUP($D1086,Help2_FC!$D:$D,Help2_FC!AC:AC)</f>
        <v>0</v>
      </c>
      <c r="AG1086" s="979">
        <f>_xlfn.XLOOKUP($D1086,Help2_FC!$D:$D,Help2_FC!AD:AD)</f>
        <v>0</v>
      </c>
      <c r="AH1086" s="979">
        <f>_xlfn.XLOOKUP($D1086,Help2_FC!$D:$D,Help2_FC!AE:AE)</f>
        <v>0</v>
      </c>
      <c r="AI1086" s="979">
        <f>_xlfn.XLOOKUP($D1086,Help2_FC!$D:$D,Help2_FC!AF:AF)</f>
        <v>0</v>
      </c>
      <c r="AJ1086" s="979">
        <f>_xlfn.XLOOKUP($D1086,Help2_FC!$D:$D,Help2_FC!AG:AG)</f>
        <v>0</v>
      </c>
      <c r="AK1086" s="979">
        <f>_xlfn.XLOOKUP($D1086,Help2_FC!$D:$D,Help2_FC!AH:AH)</f>
        <v>0</v>
      </c>
      <c r="AL1086" s="979">
        <f>_xlfn.XLOOKUP($D1086,Help2_FC!$D:$D,Help2_FC!AI:AI)</f>
        <v>0</v>
      </c>
      <c r="AM1086" s="979">
        <f>_xlfn.XLOOKUP($D1086,Help2_FC!$D:$D,Help2_FC!AJ:AJ)</f>
        <v>0</v>
      </c>
      <c r="AN1086" s="979">
        <f>_xlfn.XLOOKUP($D1086,Help2_FC!$D:$D,Help2_FC!AK:AK)</f>
        <v>0</v>
      </c>
    </row>
    <row r="1087" spans="1:40" x14ac:dyDescent="0.2">
      <c r="A1087" s="1">
        <v>46011</v>
      </c>
      <c r="B1087">
        <f t="shared" si="117"/>
        <v>12</v>
      </c>
      <c r="C1087">
        <f t="shared" si="118"/>
        <v>2025</v>
      </c>
      <c r="D1087" s="872" t="str">
        <f t="shared" si="115"/>
        <v>12´2025</v>
      </c>
      <c r="F1087" s="2">
        <f t="shared" si="116"/>
        <v>24</v>
      </c>
      <c r="G1087" s="1483">
        <f t="shared" si="119"/>
        <v>3.5661218424962851E-2</v>
      </c>
      <c r="H1087" s="5">
        <f t="shared" si="120"/>
        <v>1</v>
      </c>
      <c r="I1087" s="995">
        <f>VLOOKUP($D1087,Help2!$D$26:$T$37,5)</f>
        <v>0</v>
      </c>
      <c r="J1087" s="979">
        <f>VLOOKUP($D1087,Help2!$D$26:$T$37,6)</f>
        <v>0</v>
      </c>
      <c r="K1087" s="979">
        <f>VLOOKUP($D1087,Help2!$D$26:$T$37,7)</f>
        <v>0</v>
      </c>
      <c r="L1087" s="979">
        <f>VLOOKUP($D1087,Help2!$D$26:$T$37,8)</f>
        <v>0</v>
      </c>
      <c r="M1087" s="979">
        <f>VLOOKUP($D1087,Help2!$D$26:$T$37,9)</f>
        <v>0</v>
      </c>
      <c r="N1087" s="979">
        <f>VLOOKUP($D1087,Help2!$D$26:$T$37,10)</f>
        <v>0</v>
      </c>
      <c r="P1087" s="979">
        <f>VLOOKUP($D1087,Help2!$D$2:$T$25,3)</f>
        <v>673</v>
      </c>
      <c r="Q1087" s="979">
        <f t="shared" si="121"/>
        <v>744</v>
      </c>
      <c r="Y1087" s="979">
        <f>_xlfn.XLOOKUP($D1087,Help2_FC!$D:$D,Help2_FC!V:V)</f>
        <v>0</v>
      </c>
      <c r="Z1087" s="979">
        <f>_xlfn.XLOOKUP($D1087,Help2_FC!$D:$D,Help2_FC!W:W)</f>
        <v>0</v>
      </c>
      <c r="AA1087" s="979">
        <f>_xlfn.XLOOKUP($D1087,Help2_FC!$D:$D,Help2_FC!X:X)</f>
        <v>0</v>
      </c>
      <c r="AB1087" s="979">
        <f>_xlfn.XLOOKUP($D1087,Help2_FC!$D:$D,Help2_FC!Y:Y)</f>
        <v>0</v>
      </c>
      <c r="AC1087" s="979">
        <f>_xlfn.XLOOKUP($D1087,Help2_FC!$D:$D,Help2_FC!Z:Z)</f>
        <v>0</v>
      </c>
      <c r="AD1087" s="979">
        <f>_xlfn.XLOOKUP($D1087,Help2_FC!$D:$D,Help2_FC!AA:AA)</f>
        <v>0</v>
      </c>
      <c r="AE1087" s="979">
        <f>_xlfn.XLOOKUP($D1087,Help2_FC!$D:$D,Help2_FC!AB:AB)</f>
        <v>0</v>
      </c>
      <c r="AF1087" s="979">
        <f>_xlfn.XLOOKUP($D1087,Help2_FC!$D:$D,Help2_FC!AC:AC)</f>
        <v>0</v>
      </c>
      <c r="AG1087" s="979">
        <f>_xlfn.XLOOKUP($D1087,Help2_FC!$D:$D,Help2_FC!AD:AD)</f>
        <v>0</v>
      </c>
      <c r="AH1087" s="979">
        <f>_xlfn.XLOOKUP($D1087,Help2_FC!$D:$D,Help2_FC!AE:AE)</f>
        <v>0</v>
      </c>
      <c r="AI1087" s="979">
        <f>_xlfn.XLOOKUP($D1087,Help2_FC!$D:$D,Help2_FC!AF:AF)</f>
        <v>0</v>
      </c>
      <c r="AJ1087" s="979">
        <f>_xlfn.XLOOKUP($D1087,Help2_FC!$D:$D,Help2_FC!AG:AG)</f>
        <v>0</v>
      </c>
      <c r="AK1087" s="979">
        <f>_xlfn.XLOOKUP($D1087,Help2_FC!$D:$D,Help2_FC!AH:AH)</f>
        <v>0</v>
      </c>
      <c r="AL1087" s="979">
        <f>_xlfn.XLOOKUP($D1087,Help2_FC!$D:$D,Help2_FC!AI:AI)</f>
        <v>0</v>
      </c>
      <c r="AM1087" s="979">
        <f>_xlfn.XLOOKUP($D1087,Help2_FC!$D:$D,Help2_FC!AJ:AJ)</f>
        <v>0</v>
      </c>
      <c r="AN1087" s="979">
        <f>_xlfn.XLOOKUP($D1087,Help2_FC!$D:$D,Help2_FC!AK:AK)</f>
        <v>0</v>
      </c>
    </row>
    <row r="1088" spans="1:40" x14ac:dyDescent="0.2">
      <c r="A1088" s="1">
        <v>46012</v>
      </c>
      <c r="B1088">
        <f t="shared" si="117"/>
        <v>12</v>
      </c>
      <c r="C1088">
        <f t="shared" si="118"/>
        <v>2025</v>
      </c>
      <c r="D1088" s="872" t="str">
        <f t="shared" si="115"/>
        <v>12´2025</v>
      </c>
      <c r="F1088" s="2">
        <f t="shared" si="116"/>
        <v>24</v>
      </c>
      <c r="G1088" s="1483">
        <f t="shared" si="119"/>
        <v>3.5661218424962851E-2</v>
      </c>
      <c r="H1088" s="5">
        <f t="shared" si="120"/>
        <v>1</v>
      </c>
      <c r="I1088" s="995">
        <f>VLOOKUP($D1088,Help2!$D$26:$T$37,5)</f>
        <v>0</v>
      </c>
      <c r="J1088" s="979">
        <f>VLOOKUP($D1088,Help2!$D$26:$T$37,6)</f>
        <v>0</v>
      </c>
      <c r="K1088" s="979">
        <f>VLOOKUP($D1088,Help2!$D$26:$T$37,7)</f>
        <v>0</v>
      </c>
      <c r="L1088" s="979">
        <f>VLOOKUP($D1088,Help2!$D$26:$T$37,8)</f>
        <v>0</v>
      </c>
      <c r="M1088" s="979">
        <f>VLOOKUP($D1088,Help2!$D$26:$T$37,9)</f>
        <v>0</v>
      </c>
      <c r="N1088" s="979">
        <f>VLOOKUP($D1088,Help2!$D$26:$T$37,10)</f>
        <v>0</v>
      </c>
      <c r="P1088" s="979">
        <f>VLOOKUP($D1088,Help2!$D$2:$T$25,3)</f>
        <v>673</v>
      </c>
      <c r="Q1088" s="979">
        <f t="shared" si="121"/>
        <v>744</v>
      </c>
      <c r="Y1088" s="979">
        <f>_xlfn.XLOOKUP($D1088,Help2_FC!$D:$D,Help2_FC!V:V)</f>
        <v>0</v>
      </c>
      <c r="Z1088" s="979">
        <f>_xlfn.XLOOKUP($D1088,Help2_FC!$D:$D,Help2_FC!W:W)</f>
        <v>0</v>
      </c>
      <c r="AA1088" s="979">
        <f>_xlfn.XLOOKUP($D1088,Help2_FC!$D:$D,Help2_FC!X:X)</f>
        <v>0</v>
      </c>
      <c r="AB1088" s="979">
        <f>_xlfn.XLOOKUP($D1088,Help2_FC!$D:$D,Help2_FC!Y:Y)</f>
        <v>0</v>
      </c>
      <c r="AC1088" s="979">
        <f>_xlfn.XLOOKUP($D1088,Help2_FC!$D:$D,Help2_FC!Z:Z)</f>
        <v>0</v>
      </c>
      <c r="AD1088" s="979">
        <f>_xlfn.XLOOKUP($D1088,Help2_FC!$D:$D,Help2_FC!AA:AA)</f>
        <v>0</v>
      </c>
      <c r="AE1088" s="979">
        <f>_xlfn.XLOOKUP($D1088,Help2_FC!$D:$D,Help2_FC!AB:AB)</f>
        <v>0</v>
      </c>
      <c r="AF1088" s="979">
        <f>_xlfn.XLOOKUP($D1088,Help2_FC!$D:$D,Help2_FC!AC:AC)</f>
        <v>0</v>
      </c>
      <c r="AG1088" s="979">
        <f>_xlfn.XLOOKUP($D1088,Help2_FC!$D:$D,Help2_FC!AD:AD)</f>
        <v>0</v>
      </c>
      <c r="AH1088" s="979">
        <f>_xlfn.XLOOKUP($D1088,Help2_FC!$D:$D,Help2_FC!AE:AE)</f>
        <v>0</v>
      </c>
      <c r="AI1088" s="979">
        <f>_xlfn.XLOOKUP($D1088,Help2_FC!$D:$D,Help2_FC!AF:AF)</f>
        <v>0</v>
      </c>
      <c r="AJ1088" s="979">
        <f>_xlfn.XLOOKUP($D1088,Help2_FC!$D:$D,Help2_FC!AG:AG)</f>
        <v>0</v>
      </c>
      <c r="AK1088" s="979">
        <f>_xlfn.XLOOKUP($D1088,Help2_FC!$D:$D,Help2_FC!AH:AH)</f>
        <v>0</v>
      </c>
      <c r="AL1088" s="979">
        <f>_xlfn.XLOOKUP($D1088,Help2_FC!$D:$D,Help2_FC!AI:AI)</f>
        <v>0</v>
      </c>
      <c r="AM1088" s="979">
        <f>_xlfn.XLOOKUP($D1088,Help2_FC!$D:$D,Help2_FC!AJ:AJ)</f>
        <v>0</v>
      </c>
      <c r="AN1088" s="979">
        <f>_xlfn.XLOOKUP($D1088,Help2_FC!$D:$D,Help2_FC!AK:AK)</f>
        <v>0</v>
      </c>
    </row>
    <row r="1089" spans="1:40" x14ac:dyDescent="0.2">
      <c r="A1089" s="1">
        <v>46013</v>
      </c>
      <c r="B1089">
        <f t="shared" si="117"/>
        <v>12</v>
      </c>
      <c r="C1089">
        <f t="shared" si="118"/>
        <v>2025</v>
      </c>
      <c r="D1089" s="872" t="str">
        <f t="shared" si="115"/>
        <v>12´2025</v>
      </c>
      <c r="F1089" s="2">
        <f t="shared" si="116"/>
        <v>24</v>
      </c>
      <c r="G1089" s="1483">
        <f t="shared" si="119"/>
        <v>3.5661218424962851E-2</v>
      </c>
      <c r="H1089" s="5">
        <f t="shared" si="120"/>
        <v>1</v>
      </c>
      <c r="I1089" s="995">
        <f>VLOOKUP($D1089,Help2!$D$26:$T$37,5)</f>
        <v>0</v>
      </c>
      <c r="J1089" s="979">
        <f>VLOOKUP($D1089,Help2!$D$26:$T$37,6)</f>
        <v>0</v>
      </c>
      <c r="K1089" s="979">
        <f>VLOOKUP($D1089,Help2!$D$26:$T$37,7)</f>
        <v>0</v>
      </c>
      <c r="L1089" s="979">
        <f>VLOOKUP($D1089,Help2!$D$26:$T$37,8)</f>
        <v>0</v>
      </c>
      <c r="M1089" s="979">
        <f>VLOOKUP($D1089,Help2!$D$26:$T$37,9)</f>
        <v>0</v>
      </c>
      <c r="N1089" s="979">
        <f>VLOOKUP($D1089,Help2!$D$26:$T$37,10)</f>
        <v>0</v>
      </c>
      <c r="P1089" s="979">
        <f>VLOOKUP($D1089,Help2!$D$2:$T$25,3)</f>
        <v>673</v>
      </c>
      <c r="Q1089" s="979">
        <f t="shared" si="121"/>
        <v>744</v>
      </c>
      <c r="Y1089" s="979">
        <f>_xlfn.XLOOKUP($D1089,Help2_FC!$D:$D,Help2_FC!V:V)</f>
        <v>0</v>
      </c>
      <c r="Z1089" s="979">
        <f>_xlfn.XLOOKUP($D1089,Help2_FC!$D:$D,Help2_FC!W:W)</f>
        <v>0</v>
      </c>
      <c r="AA1089" s="979">
        <f>_xlfn.XLOOKUP($D1089,Help2_FC!$D:$D,Help2_FC!X:X)</f>
        <v>0</v>
      </c>
      <c r="AB1089" s="979">
        <f>_xlfn.XLOOKUP($D1089,Help2_FC!$D:$D,Help2_FC!Y:Y)</f>
        <v>0</v>
      </c>
      <c r="AC1089" s="979">
        <f>_xlfn.XLOOKUP($D1089,Help2_FC!$D:$D,Help2_FC!Z:Z)</f>
        <v>0</v>
      </c>
      <c r="AD1089" s="979">
        <f>_xlfn.XLOOKUP($D1089,Help2_FC!$D:$D,Help2_FC!AA:AA)</f>
        <v>0</v>
      </c>
      <c r="AE1089" s="979">
        <f>_xlfn.XLOOKUP($D1089,Help2_FC!$D:$D,Help2_FC!AB:AB)</f>
        <v>0</v>
      </c>
      <c r="AF1089" s="979">
        <f>_xlfn.XLOOKUP($D1089,Help2_FC!$D:$D,Help2_FC!AC:AC)</f>
        <v>0</v>
      </c>
      <c r="AG1089" s="979">
        <f>_xlfn.XLOOKUP($D1089,Help2_FC!$D:$D,Help2_FC!AD:AD)</f>
        <v>0</v>
      </c>
      <c r="AH1089" s="979">
        <f>_xlfn.XLOOKUP($D1089,Help2_FC!$D:$D,Help2_FC!AE:AE)</f>
        <v>0</v>
      </c>
      <c r="AI1089" s="979">
        <f>_xlfn.XLOOKUP($D1089,Help2_FC!$D:$D,Help2_FC!AF:AF)</f>
        <v>0</v>
      </c>
      <c r="AJ1089" s="979">
        <f>_xlfn.XLOOKUP($D1089,Help2_FC!$D:$D,Help2_FC!AG:AG)</f>
        <v>0</v>
      </c>
      <c r="AK1089" s="979">
        <f>_xlfn.XLOOKUP($D1089,Help2_FC!$D:$D,Help2_FC!AH:AH)</f>
        <v>0</v>
      </c>
      <c r="AL1089" s="979">
        <f>_xlfn.XLOOKUP($D1089,Help2_FC!$D:$D,Help2_FC!AI:AI)</f>
        <v>0</v>
      </c>
      <c r="AM1089" s="979">
        <f>_xlfn.XLOOKUP($D1089,Help2_FC!$D:$D,Help2_FC!AJ:AJ)</f>
        <v>0</v>
      </c>
      <c r="AN1089" s="979">
        <f>_xlfn.XLOOKUP($D1089,Help2_FC!$D:$D,Help2_FC!AK:AK)</f>
        <v>0</v>
      </c>
    </row>
    <row r="1090" spans="1:40" x14ac:dyDescent="0.2">
      <c r="A1090" s="1">
        <v>46014</v>
      </c>
      <c r="B1090">
        <f t="shared" si="117"/>
        <v>12</v>
      </c>
      <c r="C1090">
        <f t="shared" si="118"/>
        <v>2025</v>
      </c>
      <c r="D1090" s="872" t="str">
        <f t="shared" si="115"/>
        <v>12´2025</v>
      </c>
      <c r="F1090" s="2">
        <f t="shared" si="116"/>
        <v>24</v>
      </c>
      <c r="G1090" s="1483">
        <f t="shared" si="119"/>
        <v>3.5661218424962851E-2</v>
      </c>
      <c r="H1090" s="5">
        <f t="shared" si="120"/>
        <v>1</v>
      </c>
      <c r="I1090" s="995">
        <f>VLOOKUP($D1090,Help2!$D$26:$T$37,5)</f>
        <v>0</v>
      </c>
      <c r="J1090" s="979">
        <f>VLOOKUP($D1090,Help2!$D$26:$T$37,6)</f>
        <v>0</v>
      </c>
      <c r="K1090" s="979">
        <f>VLOOKUP($D1090,Help2!$D$26:$T$37,7)</f>
        <v>0</v>
      </c>
      <c r="L1090" s="979">
        <f>VLOOKUP($D1090,Help2!$D$26:$T$37,8)</f>
        <v>0</v>
      </c>
      <c r="M1090" s="979">
        <f>VLOOKUP($D1090,Help2!$D$26:$T$37,9)</f>
        <v>0</v>
      </c>
      <c r="N1090" s="979">
        <f>VLOOKUP($D1090,Help2!$D$26:$T$37,10)</f>
        <v>0</v>
      </c>
      <c r="P1090" s="979">
        <f>VLOOKUP($D1090,Help2!$D$2:$T$25,3)</f>
        <v>673</v>
      </c>
      <c r="Q1090" s="979">
        <f t="shared" si="121"/>
        <v>744</v>
      </c>
      <c r="Y1090" s="979">
        <f>_xlfn.XLOOKUP($D1090,Help2_FC!$D:$D,Help2_FC!V:V)</f>
        <v>0</v>
      </c>
      <c r="Z1090" s="979">
        <f>_xlfn.XLOOKUP($D1090,Help2_FC!$D:$D,Help2_FC!W:W)</f>
        <v>0</v>
      </c>
      <c r="AA1090" s="979">
        <f>_xlfn.XLOOKUP($D1090,Help2_FC!$D:$D,Help2_FC!X:X)</f>
        <v>0</v>
      </c>
      <c r="AB1090" s="979">
        <f>_xlfn.XLOOKUP($D1090,Help2_FC!$D:$D,Help2_FC!Y:Y)</f>
        <v>0</v>
      </c>
      <c r="AC1090" s="979">
        <f>_xlfn.XLOOKUP($D1090,Help2_FC!$D:$D,Help2_FC!Z:Z)</f>
        <v>0</v>
      </c>
      <c r="AD1090" s="979">
        <f>_xlfn.XLOOKUP($D1090,Help2_FC!$D:$D,Help2_FC!AA:AA)</f>
        <v>0</v>
      </c>
      <c r="AE1090" s="979">
        <f>_xlfn.XLOOKUP($D1090,Help2_FC!$D:$D,Help2_FC!AB:AB)</f>
        <v>0</v>
      </c>
      <c r="AF1090" s="979">
        <f>_xlfn.XLOOKUP($D1090,Help2_FC!$D:$D,Help2_FC!AC:AC)</f>
        <v>0</v>
      </c>
      <c r="AG1090" s="979">
        <f>_xlfn.XLOOKUP($D1090,Help2_FC!$D:$D,Help2_FC!AD:AD)</f>
        <v>0</v>
      </c>
      <c r="AH1090" s="979">
        <f>_xlfn.XLOOKUP($D1090,Help2_FC!$D:$D,Help2_FC!AE:AE)</f>
        <v>0</v>
      </c>
      <c r="AI1090" s="979">
        <f>_xlfn.XLOOKUP($D1090,Help2_FC!$D:$D,Help2_FC!AF:AF)</f>
        <v>0</v>
      </c>
      <c r="AJ1090" s="979">
        <f>_xlfn.XLOOKUP($D1090,Help2_FC!$D:$D,Help2_FC!AG:AG)</f>
        <v>0</v>
      </c>
      <c r="AK1090" s="979">
        <f>_xlfn.XLOOKUP($D1090,Help2_FC!$D:$D,Help2_FC!AH:AH)</f>
        <v>0</v>
      </c>
      <c r="AL1090" s="979">
        <f>_xlfn.XLOOKUP($D1090,Help2_FC!$D:$D,Help2_FC!AI:AI)</f>
        <v>0</v>
      </c>
      <c r="AM1090" s="979">
        <f>_xlfn.XLOOKUP($D1090,Help2_FC!$D:$D,Help2_FC!AJ:AJ)</f>
        <v>0</v>
      </c>
      <c r="AN1090" s="979">
        <f>_xlfn.XLOOKUP($D1090,Help2_FC!$D:$D,Help2_FC!AK:AK)</f>
        <v>0</v>
      </c>
    </row>
    <row r="1091" spans="1:40" x14ac:dyDescent="0.2">
      <c r="A1091" s="1">
        <v>46015</v>
      </c>
      <c r="B1091">
        <f t="shared" si="117"/>
        <v>12</v>
      </c>
      <c r="C1091">
        <f t="shared" si="118"/>
        <v>2025</v>
      </c>
      <c r="D1091" s="872" t="str">
        <f t="shared" si="115"/>
        <v>12´2025</v>
      </c>
      <c r="F1091" s="2">
        <f t="shared" si="116"/>
        <v>24</v>
      </c>
      <c r="G1091" s="1483">
        <f t="shared" si="119"/>
        <v>3.5661218424962851E-2</v>
      </c>
      <c r="H1091" s="5">
        <f t="shared" si="120"/>
        <v>1</v>
      </c>
      <c r="I1091" s="995">
        <f>VLOOKUP($D1091,Help2!$D$26:$T$37,5)</f>
        <v>0</v>
      </c>
      <c r="J1091" s="979">
        <f>VLOOKUP($D1091,Help2!$D$26:$T$37,6)</f>
        <v>0</v>
      </c>
      <c r="K1091" s="979">
        <f>VLOOKUP($D1091,Help2!$D$26:$T$37,7)</f>
        <v>0</v>
      </c>
      <c r="L1091" s="979">
        <f>VLOOKUP($D1091,Help2!$D$26:$T$37,8)</f>
        <v>0</v>
      </c>
      <c r="M1091" s="979">
        <f>VLOOKUP($D1091,Help2!$D$26:$T$37,9)</f>
        <v>0</v>
      </c>
      <c r="N1091" s="979">
        <f>VLOOKUP($D1091,Help2!$D$26:$T$37,10)</f>
        <v>0</v>
      </c>
      <c r="P1091" s="979">
        <f>VLOOKUP($D1091,Help2!$D$2:$T$25,3)</f>
        <v>673</v>
      </c>
      <c r="Q1091" s="979">
        <f t="shared" si="121"/>
        <v>744</v>
      </c>
      <c r="Y1091" s="979">
        <f>_xlfn.XLOOKUP($D1091,Help2_FC!$D:$D,Help2_FC!V:V)</f>
        <v>0</v>
      </c>
      <c r="Z1091" s="979">
        <f>_xlfn.XLOOKUP($D1091,Help2_FC!$D:$D,Help2_FC!W:W)</f>
        <v>0</v>
      </c>
      <c r="AA1091" s="979">
        <f>_xlfn.XLOOKUP($D1091,Help2_FC!$D:$D,Help2_FC!X:X)</f>
        <v>0</v>
      </c>
      <c r="AB1091" s="979">
        <f>_xlfn.XLOOKUP($D1091,Help2_FC!$D:$D,Help2_FC!Y:Y)</f>
        <v>0</v>
      </c>
      <c r="AC1091" s="979">
        <f>_xlfn.XLOOKUP($D1091,Help2_FC!$D:$D,Help2_FC!Z:Z)</f>
        <v>0</v>
      </c>
      <c r="AD1091" s="979">
        <f>_xlfn.XLOOKUP($D1091,Help2_FC!$D:$D,Help2_FC!AA:AA)</f>
        <v>0</v>
      </c>
      <c r="AE1091" s="979">
        <f>_xlfn.XLOOKUP($D1091,Help2_FC!$D:$D,Help2_FC!AB:AB)</f>
        <v>0</v>
      </c>
      <c r="AF1091" s="979">
        <f>_xlfn.XLOOKUP($D1091,Help2_FC!$D:$D,Help2_FC!AC:AC)</f>
        <v>0</v>
      </c>
      <c r="AG1091" s="979">
        <f>_xlfn.XLOOKUP($D1091,Help2_FC!$D:$D,Help2_FC!AD:AD)</f>
        <v>0</v>
      </c>
      <c r="AH1091" s="979">
        <f>_xlfn.XLOOKUP($D1091,Help2_FC!$D:$D,Help2_FC!AE:AE)</f>
        <v>0</v>
      </c>
      <c r="AI1091" s="979">
        <f>_xlfn.XLOOKUP($D1091,Help2_FC!$D:$D,Help2_FC!AF:AF)</f>
        <v>0</v>
      </c>
      <c r="AJ1091" s="979">
        <f>_xlfn.XLOOKUP($D1091,Help2_FC!$D:$D,Help2_FC!AG:AG)</f>
        <v>0</v>
      </c>
      <c r="AK1091" s="979">
        <f>_xlfn.XLOOKUP($D1091,Help2_FC!$D:$D,Help2_FC!AH:AH)</f>
        <v>0</v>
      </c>
      <c r="AL1091" s="979">
        <f>_xlfn.XLOOKUP($D1091,Help2_FC!$D:$D,Help2_FC!AI:AI)</f>
        <v>0</v>
      </c>
      <c r="AM1091" s="979">
        <f>_xlfn.XLOOKUP($D1091,Help2_FC!$D:$D,Help2_FC!AJ:AJ)</f>
        <v>0</v>
      </c>
      <c r="AN1091" s="979">
        <f>_xlfn.XLOOKUP($D1091,Help2_FC!$D:$D,Help2_FC!AK:AK)</f>
        <v>0</v>
      </c>
    </row>
    <row r="1092" spans="1:40" x14ac:dyDescent="0.2">
      <c r="A1092" s="1">
        <v>46016</v>
      </c>
      <c r="B1092">
        <f t="shared" si="117"/>
        <v>12</v>
      </c>
      <c r="C1092">
        <f t="shared" si="118"/>
        <v>2025</v>
      </c>
      <c r="D1092" s="872" t="str">
        <f t="shared" si="115"/>
        <v>12´2025</v>
      </c>
      <c r="F1092" s="2">
        <f t="shared" si="116"/>
        <v>24</v>
      </c>
      <c r="G1092" s="1483">
        <f t="shared" si="119"/>
        <v>3.5661218424962851E-2</v>
      </c>
      <c r="H1092" s="5">
        <f t="shared" si="120"/>
        <v>1</v>
      </c>
      <c r="I1092" s="995">
        <f>VLOOKUP($D1092,Help2!$D$26:$T$37,5)</f>
        <v>0</v>
      </c>
      <c r="J1092" s="979">
        <f>VLOOKUP($D1092,Help2!$D$26:$T$37,6)</f>
        <v>0</v>
      </c>
      <c r="K1092" s="979">
        <f>VLOOKUP($D1092,Help2!$D$26:$T$37,7)</f>
        <v>0</v>
      </c>
      <c r="L1092" s="979">
        <f>VLOOKUP($D1092,Help2!$D$26:$T$37,8)</f>
        <v>0</v>
      </c>
      <c r="M1092" s="979">
        <f>VLOOKUP($D1092,Help2!$D$26:$T$37,9)</f>
        <v>0</v>
      </c>
      <c r="N1092" s="979">
        <f>VLOOKUP($D1092,Help2!$D$26:$T$37,10)</f>
        <v>0</v>
      </c>
      <c r="P1092" s="979">
        <f>VLOOKUP($D1092,Help2!$D$2:$T$25,3)</f>
        <v>673</v>
      </c>
      <c r="Q1092" s="979">
        <f t="shared" si="121"/>
        <v>744</v>
      </c>
      <c r="Y1092" s="979">
        <f>_xlfn.XLOOKUP($D1092,Help2_FC!$D:$D,Help2_FC!V:V)</f>
        <v>0</v>
      </c>
      <c r="Z1092" s="979">
        <f>_xlfn.XLOOKUP($D1092,Help2_FC!$D:$D,Help2_FC!W:W)</f>
        <v>0</v>
      </c>
      <c r="AA1092" s="979">
        <f>_xlfn.XLOOKUP($D1092,Help2_FC!$D:$D,Help2_FC!X:X)</f>
        <v>0</v>
      </c>
      <c r="AB1092" s="979">
        <f>_xlfn.XLOOKUP($D1092,Help2_FC!$D:$D,Help2_FC!Y:Y)</f>
        <v>0</v>
      </c>
      <c r="AC1092" s="979">
        <f>_xlfn.XLOOKUP($D1092,Help2_FC!$D:$D,Help2_FC!Z:Z)</f>
        <v>0</v>
      </c>
      <c r="AD1092" s="979">
        <f>_xlfn.XLOOKUP($D1092,Help2_FC!$D:$D,Help2_FC!AA:AA)</f>
        <v>0</v>
      </c>
      <c r="AE1092" s="979">
        <f>_xlfn.XLOOKUP($D1092,Help2_FC!$D:$D,Help2_FC!AB:AB)</f>
        <v>0</v>
      </c>
      <c r="AF1092" s="979">
        <f>_xlfn.XLOOKUP($D1092,Help2_FC!$D:$D,Help2_FC!AC:AC)</f>
        <v>0</v>
      </c>
      <c r="AG1092" s="979">
        <f>_xlfn.XLOOKUP($D1092,Help2_FC!$D:$D,Help2_FC!AD:AD)</f>
        <v>0</v>
      </c>
      <c r="AH1092" s="979">
        <f>_xlfn.XLOOKUP($D1092,Help2_FC!$D:$D,Help2_FC!AE:AE)</f>
        <v>0</v>
      </c>
      <c r="AI1092" s="979">
        <f>_xlfn.XLOOKUP($D1092,Help2_FC!$D:$D,Help2_FC!AF:AF)</f>
        <v>0</v>
      </c>
      <c r="AJ1092" s="979">
        <f>_xlfn.XLOOKUP($D1092,Help2_FC!$D:$D,Help2_FC!AG:AG)</f>
        <v>0</v>
      </c>
      <c r="AK1092" s="979">
        <f>_xlfn.XLOOKUP($D1092,Help2_FC!$D:$D,Help2_FC!AH:AH)</f>
        <v>0</v>
      </c>
      <c r="AL1092" s="979">
        <f>_xlfn.XLOOKUP($D1092,Help2_FC!$D:$D,Help2_FC!AI:AI)</f>
        <v>0</v>
      </c>
      <c r="AM1092" s="979">
        <f>_xlfn.XLOOKUP($D1092,Help2_FC!$D:$D,Help2_FC!AJ:AJ)</f>
        <v>0</v>
      </c>
      <c r="AN1092" s="979">
        <f>_xlfn.XLOOKUP($D1092,Help2_FC!$D:$D,Help2_FC!AK:AK)</f>
        <v>0</v>
      </c>
    </row>
    <row r="1093" spans="1:40" x14ac:dyDescent="0.2">
      <c r="A1093" s="1">
        <v>46017</v>
      </c>
      <c r="B1093">
        <f t="shared" si="117"/>
        <v>12</v>
      </c>
      <c r="C1093">
        <f t="shared" si="118"/>
        <v>2025</v>
      </c>
      <c r="D1093" s="872" t="str">
        <f t="shared" si="115"/>
        <v>12´2025</v>
      </c>
      <c r="F1093" s="2">
        <f t="shared" si="116"/>
        <v>24</v>
      </c>
      <c r="G1093" s="1483">
        <f t="shared" si="119"/>
        <v>3.5661218424962851E-2</v>
      </c>
      <c r="H1093" s="5">
        <f t="shared" si="120"/>
        <v>1</v>
      </c>
      <c r="I1093" s="995">
        <f>VLOOKUP($D1093,Help2!$D$26:$T$37,5)</f>
        <v>0</v>
      </c>
      <c r="J1093" s="979">
        <f>VLOOKUP($D1093,Help2!$D$26:$T$37,6)</f>
        <v>0</v>
      </c>
      <c r="K1093" s="979">
        <f>VLOOKUP($D1093,Help2!$D$26:$T$37,7)</f>
        <v>0</v>
      </c>
      <c r="L1093" s="979">
        <f>VLOOKUP($D1093,Help2!$D$26:$T$37,8)</f>
        <v>0</v>
      </c>
      <c r="M1093" s="979">
        <f>VLOOKUP($D1093,Help2!$D$26:$T$37,9)</f>
        <v>0</v>
      </c>
      <c r="N1093" s="979">
        <f>VLOOKUP($D1093,Help2!$D$26:$T$37,10)</f>
        <v>0</v>
      </c>
      <c r="P1093" s="979">
        <f>VLOOKUP($D1093,Help2!$D$2:$T$25,3)</f>
        <v>673</v>
      </c>
      <c r="Q1093" s="979">
        <f t="shared" si="121"/>
        <v>744</v>
      </c>
      <c r="Y1093" s="979">
        <f>_xlfn.XLOOKUP($D1093,Help2_FC!$D:$D,Help2_FC!V:V)</f>
        <v>0</v>
      </c>
      <c r="Z1093" s="979">
        <f>_xlfn.XLOOKUP($D1093,Help2_FC!$D:$D,Help2_FC!W:W)</f>
        <v>0</v>
      </c>
      <c r="AA1093" s="979">
        <f>_xlfn.XLOOKUP($D1093,Help2_FC!$D:$D,Help2_FC!X:X)</f>
        <v>0</v>
      </c>
      <c r="AB1093" s="979">
        <f>_xlfn.XLOOKUP($D1093,Help2_FC!$D:$D,Help2_FC!Y:Y)</f>
        <v>0</v>
      </c>
      <c r="AC1093" s="979">
        <f>_xlfn.XLOOKUP($D1093,Help2_FC!$D:$D,Help2_FC!Z:Z)</f>
        <v>0</v>
      </c>
      <c r="AD1093" s="979">
        <f>_xlfn.XLOOKUP($D1093,Help2_FC!$D:$D,Help2_FC!AA:AA)</f>
        <v>0</v>
      </c>
      <c r="AE1093" s="979">
        <f>_xlfn.XLOOKUP($D1093,Help2_FC!$D:$D,Help2_FC!AB:AB)</f>
        <v>0</v>
      </c>
      <c r="AF1093" s="979">
        <f>_xlfn.XLOOKUP($D1093,Help2_FC!$D:$D,Help2_FC!AC:AC)</f>
        <v>0</v>
      </c>
      <c r="AG1093" s="979">
        <f>_xlfn.XLOOKUP($D1093,Help2_FC!$D:$D,Help2_FC!AD:AD)</f>
        <v>0</v>
      </c>
      <c r="AH1093" s="979">
        <f>_xlfn.XLOOKUP($D1093,Help2_FC!$D:$D,Help2_FC!AE:AE)</f>
        <v>0</v>
      </c>
      <c r="AI1093" s="979">
        <f>_xlfn.XLOOKUP($D1093,Help2_FC!$D:$D,Help2_FC!AF:AF)</f>
        <v>0</v>
      </c>
      <c r="AJ1093" s="979">
        <f>_xlfn.XLOOKUP($D1093,Help2_FC!$D:$D,Help2_FC!AG:AG)</f>
        <v>0</v>
      </c>
      <c r="AK1093" s="979">
        <f>_xlfn.XLOOKUP($D1093,Help2_FC!$D:$D,Help2_FC!AH:AH)</f>
        <v>0</v>
      </c>
      <c r="AL1093" s="979">
        <f>_xlfn.XLOOKUP($D1093,Help2_FC!$D:$D,Help2_FC!AI:AI)</f>
        <v>0</v>
      </c>
      <c r="AM1093" s="979">
        <f>_xlfn.XLOOKUP($D1093,Help2_FC!$D:$D,Help2_FC!AJ:AJ)</f>
        <v>0</v>
      </c>
      <c r="AN1093" s="979">
        <f>_xlfn.XLOOKUP($D1093,Help2_FC!$D:$D,Help2_FC!AK:AK)</f>
        <v>0</v>
      </c>
    </row>
    <row r="1094" spans="1:40" x14ac:dyDescent="0.2">
      <c r="A1094" s="1">
        <v>46018</v>
      </c>
      <c r="B1094">
        <f t="shared" si="117"/>
        <v>12</v>
      </c>
      <c r="C1094">
        <f t="shared" si="118"/>
        <v>2025</v>
      </c>
      <c r="D1094" s="872" t="str">
        <f t="shared" si="115"/>
        <v>12´2025</v>
      </c>
      <c r="F1094" s="2">
        <f t="shared" si="116"/>
        <v>24</v>
      </c>
      <c r="G1094" s="1483">
        <f t="shared" si="119"/>
        <v>3.5661218424962851E-2</v>
      </c>
      <c r="H1094" s="5">
        <f t="shared" si="120"/>
        <v>1</v>
      </c>
      <c r="I1094" s="995">
        <f>VLOOKUP($D1094,Help2!$D$26:$T$37,5)</f>
        <v>0</v>
      </c>
      <c r="J1094" s="979">
        <f>VLOOKUP($D1094,Help2!$D$26:$T$37,6)</f>
        <v>0</v>
      </c>
      <c r="K1094" s="979">
        <f>VLOOKUP($D1094,Help2!$D$26:$T$37,7)</f>
        <v>0</v>
      </c>
      <c r="L1094" s="979">
        <f>VLOOKUP($D1094,Help2!$D$26:$T$37,8)</f>
        <v>0</v>
      </c>
      <c r="M1094" s="979">
        <f>VLOOKUP($D1094,Help2!$D$26:$T$37,9)</f>
        <v>0</v>
      </c>
      <c r="N1094" s="979">
        <f>VLOOKUP($D1094,Help2!$D$26:$T$37,10)</f>
        <v>0</v>
      </c>
      <c r="P1094" s="979">
        <f>VLOOKUP($D1094,Help2!$D$2:$T$25,3)</f>
        <v>673</v>
      </c>
      <c r="Q1094" s="979">
        <f t="shared" si="121"/>
        <v>744</v>
      </c>
      <c r="Y1094" s="979">
        <f>_xlfn.XLOOKUP($D1094,Help2_FC!$D:$D,Help2_FC!V:V)</f>
        <v>0</v>
      </c>
      <c r="Z1094" s="979">
        <f>_xlfn.XLOOKUP($D1094,Help2_FC!$D:$D,Help2_FC!W:W)</f>
        <v>0</v>
      </c>
      <c r="AA1094" s="979">
        <f>_xlfn.XLOOKUP($D1094,Help2_FC!$D:$D,Help2_FC!X:X)</f>
        <v>0</v>
      </c>
      <c r="AB1094" s="979">
        <f>_xlfn.XLOOKUP($D1094,Help2_FC!$D:$D,Help2_FC!Y:Y)</f>
        <v>0</v>
      </c>
      <c r="AC1094" s="979">
        <f>_xlfn.XLOOKUP($D1094,Help2_FC!$D:$D,Help2_FC!Z:Z)</f>
        <v>0</v>
      </c>
      <c r="AD1094" s="979">
        <f>_xlfn.XLOOKUP($D1094,Help2_FC!$D:$D,Help2_FC!AA:AA)</f>
        <v>0</v>
      </c>
      <c r="AE1094" s="979">
        <f>_xlfn.XLOOKUP($D1094,Help2_FC!$D:$D,Help2_FC!AB:AB)</f>
        <v>0</v>
      </c>
      <c r="AF1094" s="979">
        <f>_xlfn.XLOOKUP($D1094,Help2_FC!$D:$D,Help2_FC!AC:AC)</f>
        <v>0</v>
      </c>
      <c r="AG1094" s="979">
        <f>_xlfn.XLOOKUP($D1094,Help2_FC!$D:$D,Help2_FC!AD:AD)</f>
        <v>0</v>
      </c>
      <c r="AH1094" s="979">
        <f>_xlfn.XLOOKUP($D1094,Help2_FC!$D:$D,Help2_FC!AE:AE)</f>
        <v>0</v>
      </c>
      <c r="AI1094" s="979">
        <f>_xlfn.XLOOKUP($D1094,Help2_FC!$D:$D,Help2_FC!AF:AF)</f>
        <v>0</v>
      </c>
      <c r="AJ1094" s="979">
        <f>_xlfn.XLOOKUP($D1094,Help2_FC!$D:$D,Help2_FC!AG:AG)</f>
        <v>0</v>
      </c>
      <c r="AK1094" s="979">
        <f>_xlfn.XLOOKUP($D1094,Help2_FC!$D:$D,Help2_FC!AH:AH)</f>
        <v>0</v>
      </c>
      <c r="AL1094" s="979">
        <f>_xlfn.XLOOKUP($D1094,Help2_FC!$D:$D,Help2_FC!AI:AI)</f>
        <v>0</v>
      </c>
      <c r="AM1094" s="979">
        <f>_xlfn.XLOOKUP($D1094,Help2_FC!$D:$D,Help2_FC!AJ:AJ)</f>
        <v>0</v>
      </c>
      <c r="AN1094" s="979">
        <f>_xlfn.XLOOKUP($D1094,Help2_FC!$D:$D,Help2_FC!AK:AK)</f>
        <v>0</v>
      </c>
    </row>
    <row r="1095" spans="1:40" x14ac:dyDescent="0.2">
      <c r="A1095" s="1">
        <v>46019</v>
      </c>
      <c r="B1095">
        <f t="shared" si="117"/>
        <v>12</v>
      </c>
      <c r="C1095">
        <f t="shared" si="118"/>
        <v>2025</v>
      </c>
      <c r="D1095" s="872" t="str">
        <f t="shared" si="115"/>
        <v>12´2025</v>
      </c>
      <c r="F1095" s="2">
        <f t="shared" si="116"/>
        <v>24</v>
      </c>
      <c r="G1095" s="1483">
        <f t="shared" si="119"/>
        <v>3.5661218424962851E-2</v>
      </c>
      <c r="H1095" s="5">
        <f t="shared" si="120"/>
        <v>1</v>
      </c>
      <c r="I1095" s="995">
        <f>VLOOKUP($D1095,Help2!$D$26:$T$37,5)</f>
        <v>0</v>
      </c>
      <c r="J1095" s="979">
        <f>VLOOKUP($D1095,Help2!$D$26:$T$37,6)</f>
        <v>0</v>
      </c>
      <c r="K1095" s="979">
        <f>VLOOKUP($D1095,Help2!$D$26:$T$37,7)</f>
        <v>0</v>
      </c>
      <c r="L1095" s="979">
        <f>VLOOKUP($D1095,Help2!$D$26:$T$37,8)</f>
        <v>0</v>
      </c>
      <c r="M1095" s="979">
        <f>VLOOKUP($D1095,Help2!$D$26:$T$37,9)</f>
        <v>0</v>
      </c>
      <c r="N1095" s="979">
        <f>VLOOKUP($D1095,Help2!$D$26:$T$37,10)</f>
        <v>0</v>
      </c>
      <c r="P1095" s="979">
        <f>VLOOKUP($D1095,Help2!$D$2:$T$25,3)</f>
        <v>673</v>
      </c>
      <c r="Q1095" s="979">
        <f t="shared" si="121"/>
        <v>744</v>
      </c>
      <c r="Y1095" s="979">
        <f>_xlfn.XLOOKUP($D1095,Help2_FC!$D:$D,Help2_FC!V:V)</f>
        <v>0</v>
      </c>
      <c r="Z1095" s="979">
        <f>_xlfn.XLOOKUP($D1095,Help2_FC!$D:$D,Help2_FC!W:W)</f>
        <v>0</v>
      </c>
      <c r="AA1095" s="979">
        <f>_xlfn.XLOOKUP($D1095,Help2_FC!$D:$D,Help2_FC!X:X)</f>
        <v>0</v>
      </c>
      <c r="AB1095" s="979">
        <f>_xlfn.XLOOKUP($D1095,Help2_FC!$D:$D,Help2_FC!Y:Y)</f>
        <v>0</v>
      </c>
      <c r="AC1095" s="979">
        <f>_xlfn.XLOOKUP($D1095,Help2_FC!$D:$D,Help2_FC!Z:Z)</f>
        <v>0</v>
      </c>
      <c r="AD1095" s="979">
        <f>_xlfn.XLOOKUP($D1095,Help2_FC!$D:$D,Help2_FC!AA:AA)</f>
        <v>0</v>
      </c>
      <c r="AE1095" s="979">
        <f>_xlfn.XLOOKUP($D1095,Help2_FC!$D:$D,Help2_FC!AB:AB)</f>
        <v>0</v>
      </c>
      <c r="AF1095" s="979">
        <f>_xlfn.XLOOKUP($D1095,Help2_FC!$D:$D,Help2_FC!AC:AC)</f>
        <v>0</v>
      </c>
      <c r="AG1095" s="979">
        <f>_xlfn.XLOOKUP($D1095,Help2_FC!$D:$D,Help2_FC!AD:AD)</f>
        <v>0</v>
      </c>
      <c r="AH1095" s="979">
        <f>_xlfn.XLOOKUP($D1095,Help2_FC!$D:$D,Help2_FC!AE:AE)</f>
        <v>0</v>
      </c>
      <c r="AI1095" s="979">
        <f>_xlfn.XLOOKUP($D1095,Help2_FC!$D:$D,Help2_FC!AF:AF)</f>
        <v>0</v>
      </c>
      <c r="AJ1095" s="979">
        <f>_xlfn.XLOOKUP($D1095,Help2_FC!$D:$D,Help2_FC!AG:AG)</f>
        <v>0</v>
      </c>
      <c r="AK1095" s="979">
        <f>_xlfn.XLOOKUP($D1095,Help2_FC!$D:$D,Help2_FC!AH:AH)</f>
        <v>0</v>
      </c>
      <c r="AL1095" s="979">
        <f>_xlfn.XLOOKUP($D1095,Help2_FC!$D:$D,Help2_FC!AI:AI)</f>
        <v>0</v>
      </c>
      <c r="AM1095" s="979">
        <f>_xlfn.XLOOKUP($D1095,Help2_FC!$D:$D,Help2_FC!AJ:AJ)</f>
        <v>0</v>
      </c>
      <c r="AN1095" s="979">
        <f>_xlfn.XLOOKUP($D1095,Help2_FC!$D:$D,Help2_FC!AK:AK)</f>
        <v>0</v>
      </c>
    </row>
    <row r="1096" spans="1:40" x14ac:dyDescent="0.2">
      <c r="A1096" s="1">
        <v>46020</v>
      </c>
      <c r="B1096">
        <f t="shared" si="117"/>
        <v>12</v>
      </c>
      <c r="C1096">
        <f t="shared" si="118"/>
        <v>2025</v>
      </c>
      <c r="D1096" s="872" t="str">
        <f t="shared" si="115"/>
        <v>12´2025</v>
      </c>
      <c r="F1096" s="2">
        <f t="shared" si="116"/>
        <v>24</v>
      </c>
      <c r="G1096" s="1483">
        <f t="shared" si="119"/>
        <v>3.5661218424962851E-2</v>
      </c>
      <c r="H1096" s="5">
        <f t="shared" si="120"/>
        <v>1</v>
      </c>
      <c r="I1096" s="995">
        <f>VLOOKUP($D1096,Help2!$D$26:$T$37,5)</f>
        <v>0</v>
      </c>
      <c r="J1096" s="979">
        <f>VLOOKUP($D1096,Help2!$D$26:$T$37,6)</f>
        <v>0</v>
      </c>
      <c r="K1096" s="979">
        <f>VLOOKUP($D1096,Help2!$D$26:$T$37,7)</f>
        <v>0</v>
      </c>
      <c r="L1096" s="979">
        <f>VLOOKUP($D1096,Help2!$D$26:$T$37,8)</f>
        <v>0</v>
      </c>
      <c r="M1096" s="979">
        <f>VLOOKUP($D1096,Help2!$D$26:$T$37,9)</f>
        <v>0</v>
      </c>
      <c r="N1096" s="979">
        <f>VLOOKUP($D1096,Help2!$D$26:$T$37,10)</f>
        <v>0</v>
      </c>
      <c r="P1096" s="979">
        <f>VLOOKUP($D1096,Help2!$D$2:$T$25,3)</f>
        <v>673</v>
      </c>
      <c r="Q1096" s="979">
        <f t="shared" si="121"/>
        <v>744</v>
      </c>
      <c r="Y1096" s="979">
        <f>_xlfn.XLOOKUP($D1096,Help2_FC!$D:$D,Help2_FC!V:V)</f>
        <v>0</v>
      </c>
      <c r="Z1096" s="979">
        <f>_xlfn.XLOOKUP($D1096,Help2_FC!$D:$D,Help2_FC!W:W)</f>
        <v>0</v>
      </c>
      <c r="AA1096" s="979">
        <f>_xlfn.XLOOKUP($D1096,Help2_FC!$D:$D,Help2_FC!X:X)</f>
        <v>0</v>
      </c>
      <c r="AB1096" s="979">
        <f>_xlfn.XLOOKUP($D1096,Help2_FC!$D:$D,Help2_FC!Y:Y)</f>
        <v>0</v>
      </c>
      <c r="AC1096" s="979">
        <f>_xlfn.XLOOKUP($D1096,Help2_FC!$D:$D,Help2_FC!Z:Z)</f>
        <v>0</v>
      </c>
      <c r="AD1096" s="979">
        <f>_xlfn.XLOOKUP($D1096,Help2_FC!$D:$D,Help2_FC!AA:AA)</f>
        <v>0</v>
      </c>
      <c r="AE1096" s="979">
        <f>_xlfn.XLOOKUP($D1096,Help2_FC!$D:$D,Help2_FC!AB:AB)</f>
        <v>0</v>
      </c>
      <c r="AF1096" s="979">
        <f>_xlfn.XLOOKUP($D1096,Help2_FC!$D:$D,Help2_FC!AC:AC)</f>
        <v>0</v>
      </c>
      <c r="AG1096" s="979">
        <f>_xlfn.XLOOKUP($D1096,Help2_FC!$D:$D,Help2_FC!AD:AD)</f>
        <v>0</v>
      </c>
      <c r="AH1096" s="979">
        <f>_xlfn.XLOOKUP($D1096,Help2_FC!$D:$D,Help2_FC!AE:AE)</f>
        <v>0</v>
      </c>
      <c r="AI1096" s="979">
        <f>_xlfn.XLOOKUP($D1096,Help2_FC!$D:$D,Help2_FC!AF:AF)</f>
        <v>0</v>
      </c>
      <c r="AJ1096" s="979">
        <f>_xlfn.XLOOKUP($D1096,Help2_FC!$D:$D,Help2_FC!AG:AG)</f>
        <v>0</v>
      </c>
      <c r="AK1096" s="979">
        <f>_xlfn.XLOOKUP($D1096,Help2_FC!$D:$D,Help2_FC!AH:AH)</f>
        <v>0</v>
      </c>
      <c r="AL1096" s="979">
        <f>_xlfn.XLOOKUP($D1096,Help2_FC!$D:$D,Help2_FC!AI:AI)</f>
        <v>0</v>
      </c>
      <c r="AM1096" s="979">
        <f>_xlfn.XLOOKUP($D1096,Help2_FC!$D:$D,Help2_FC!AJ:AJ)</f>
        <v>0</v>
      </c>
      <c r="AN1096" s="979">
        <f>_xlfn.XLOOKUP($D1096,Help2_FC!$D:$D,Help2_FC!AK:AK)</f>
        <v>0</v>
      </c>
    </row>
    <row r="1097" spans="1:40" x14ac:dyDescent="0.2">
      <c r="A1097" s="1">
        <v>46021</v>
      </c>
      <c r="B1097">
        <f t="shared" si="117"/>
        <v>12</v>
      </c>
      <c r="C1097">
        <f t="shared" si="118"/>
        <v>2025</v>
      </c>
      <c r="D1097" s="872" t="str">
        <f t="shared" si="115"/>
        <v>12´2025</v>
      </c>
      <c r="F1097" s="2">
        <f t="shared" si="116"/>
        <v>24</v>
      </c>
      <c r="G1097" s="1483">
        <f t="shared" si="119"/>
        <v>3.5661218424962851E-2</v>
      </c>
      <c r="H1097" s="5">
        <f t="shared" si="120"/>
        <v>1</v>
      </c>
      <c r="I1097" s="995">
        <f>VLOOKUP($D1097,Help2!$D$26:$T$37,5)</f>
        <v>0</v>
      </c>
      <c r="J1097" s="979">
        <f>VLOOKUP($D1097,Help2!$D$26:$T$37,6)</f>
        <v>0</v>
      </c>
      <c r="K1097" s="979">
        <f>VLOOKUP($D1097,Help2!$D$26:$T$37,7)</f>
        <v>0</v>
      </c>
      <c r="L1097" s="979">
        <f>VLOOKUP($D1097,Help2!$D$26:$T$37,8)</f>
        <v>0</v>
      </c>
      <c r="M1097" s="979">
        <f>VLOOKUP($D1097,Help2!$D$26:$T$37,9)</f>
        <v>0</v>
      </c>
      <c r="N1097" s="979">
        <f>VLOOKUP($D1097,Help2!$D$26:$T$37,10)</f>
        <v>0</v>
      </c>
      <c r="P1097" s="979">
        <f>VLOOKUP($D1097,Help2!$D$2:$T$25,3)</f>
        <v>673</v>
      </c>
      <c r="Q1097" s="979">
        <f t="shared" si="121"/>
        <v>744</v>
      </c>
      <c r="Y1097" s="979">
        <f>_xlfn.XLOOKUP($D1097,Help2_FC!$D:$D,Help2_FC!V:V)</f>
        <v>0</v>
      </c>
      <c r="Z1097" s="979">
        <f>_xlfn.XLOOKUP($D1097,Help2_FC!$D:$D,Help2_FC!W:W)</f>
        <v>0</v>
      </c>
      <c r="AA1097" s="979">
        <f>_xlfn.XLOOKUP($D1097,Help2_FC!$D:$D,Help2_FC!X:X)</f>
        <v>0</v>
      </c>
      <c r="AB1097" s="979">
        <f>_xlfn.XLOOKUP($D1097,Help2_FC!$D:$D,Help2_FC!Y:Y)</f>
        <v>0</v>
      </c>
      <c r="AC1097" s="979">
        <f>_xlfn.XLOOKUP($D1097,Help2_FC!$D:$D,Help2_FC!Z:Z)</f>
        <v>0</v>
      </c>
      <c r="AD1097" s="979">
        <f>_xlfn.XLOOKUP($D1097,Help2_FC!$D:$D,Help2_FC!AA:AA)</f>
        <v>0</v>
      </c>
      <c r="AE1097" s="979">
        <f>_xlfn.XLOOKUP($D1097,Help2_FC!$D:$D,Help2_FC!AB:AB)</f>
        <v>0</v>
      </c>
      <c r="AF1097" s="979">
        <f>_xlfn.XLOOKUP($D1097,Help2_FC!$D:$D,Help2_FC!AC:AC)</f>
        <v>0</v>
      </c>
      <c r="AG1097" s="979">
        <f>_xlfn.XLOOKUP($D1097,Help2_FC!$D:$D,Help2_FC!AD:AD)</f>
        <v>0</v>
      </c>
      <c r="AH1097" s="979">
        <f>_xlfn.XLOOKUP($D1097,Help2_FC!$D:$D,Help2_FC!AE:AE)</f>
        <v>0</v>
      </c>
      <c r="AI1097" s="979">
        <f>_xlfn.XLOOKUP($D1097,Help2_FC!$D:$D,Help2_FC!AF:AF)</f>
        <v>0</v>
      </c>
      <c r="AJ1097" s="979">
        <f>_xlfn.XLOOKUP($D1097,Help2_FC!$D:$D,Help2_FC!AG:AG)</f>
        <v>0</v>
      </c>
      <c r="AK1097" s="979">
        <f>_xlfn.XLOOKUP($D1097,Help2_FC!$D:$D,Help2_FC!AH:AH)</f>
        <v>0</v>
      </c>
      <c r="AL1097" s="979">
        <f>_xlfn.XLOOKUP($D1097,Help2_FC!$D:$D,Help2_FC!AI:AI)</f>
        <v>0</v>
      </c>
      <c r="AM1097" s="979">
        <f>_xlfn.XLOOKUP($D1097,Help2_FC!$D:$D,Help2_FC!AJ:AJ)</f>
        <v>0</v>
      </c>
      <c r="AN1097" s="979">
        <f>_xlfn.XLOOKUP($D1097,Help2_FC!$D:$D,Help2_FC!AK:AK)</f>
        <v>0</v>
      </c>
    </row>
    <row r="1098" spans="1:40" x14ac:dyDescent="0.2">
      <c r="A1098" s="1">
        <v>46022</v>
      </c>
      <c r="B1098">
        <f t="shared" si="117"/>
        <v>12</v>
      </c>
      <c r="C1098">
        <f t="shared" si="118"/>
        <v>2025</v>
      </c>
      <c r="D1098" s="872" t="str">
        <f t="shared" si="115"/>
        <v>12´2025</v>
      </c>
      <c r="F1098" s="2">
        <f t="shared" si="116"/>
        <v>24</v>
      </c>
      <c r="G1098" s="1483">
        <f t="shared" si="119"/>
        <v>3.5661218424962851E-2</v>
      </c>
      <c r="H1098" s="5">
        <f t="shared" si="120"/>
        <v>1</v>
      </c>
      <c r="I1098" s="995">
        <f>VLOOKUP($D1098,Help2!$D$26:$T$37,5)</f>
        <v>0</v>
      </c>
      <c r="J1098" s="979">
        <f>VLOOKUP($D1098,Help2!$D$26:$T$37,6)</f>
        <v>0</v>
      </c>
      <c r="K1098" s="979">
        <f>VLOOKUP($D1098,Help2!$D$26:$T$37,7)</f>
        <v>0</v>
      </c>
      <c r="L1098" s="979">
        <f>VLOOKUP($D1098,Help2!$D$26:$T$37,8)</f>
        <v>0</v>
      </c>
      <c r="M1098" s="979">
        <f>VLOOKUP($D1098,Help2!$D$26:$T$37,9)</f>
        <v>0</v>
      </c>
      <c r="N1098" s="979">
        <f>VLOOKUP($D1098,Help2!$D$26:$T$37,10)</f>
        <v>0</v>
      </c>
      <c r="P1098" s="979">
        <f>VLOOKUP($D1098,Help2!$D$2:$T$25,3)</f>
        <v>673</v>
      </c>
      <c r="Q1098" s="979">
        <f t="shared" si="121"/>
        <v>744</v>
      </c>
      <c r="Y1098" s="979">
        <f>_xlfn.XLOOKUP($D1098,Help2_FC!$D:$D,Help2_FC!V:V)</f>
        <v>0</v>
      </c>
      <c r="Z1098" s="979">
        <f>_xlfn.XLOOKUP($D1098,Help2_FC!$D:$D,Help2_FC!W:W)</f>
        <v>0</v>
      </c>
      <c r="AA1098" s="979">
        <f>_xlfn.XLOOKUP($D1098,Help2_FC!$D:$D,Help2_FC!X:X)</f>
        <v>0</v>
      </c>
      <c r="AB1098" s="979">
        <f>_xlfn.XLOOKUP($D1098,Help2_FC!$D:$D,Help2_FC!Y:Y)</f>
        <v>0</v>
      </c>
      <c r="AC1098" s="979">
        <f>_xlfn.XLOOKUP($D1098,Help2_FC!$D:$D,Help2_FC!Z:Z)</f>
        <v>0</v>
      </c>
      <c r="AD1098" s="979">
        <f>_xlfn.XLOOKUP($D1098,Help2_FC!$D:$D,Help2_FC!AA:AA)</f>
        <v>0</v>
      </c>
      <c r="AE1098" s="979">
        <f>_xlfn.XLOOKUP($D1098,Help2_FC!$D:$D,Help2_FC!AB:AB)</f>
        <v>0</v>
      </c>
      <c r="AF1098" s="979">
        <f>_xlfn.XLOOKUP($D1098,Help2_FC!$D:$D,Help2_FC!AC:AC)</f>
        <v>0</v>
      </c>
      <c r="AG1098" s="979">
        <f>_xlfn.XLOOKUP($D1098,Help2_FC!$D:$D,Help2_FC!AD:AD)</f>
        <v>0</v>
      </c>
      <c r="AH1098" s="979">
        <f>_xlfn.XLOOKUP($D1098,Help2_FC!$D:$D,Help2_FC!AE:AE)</f>
        <v>0</v>
      </c>
      <c r="AI1098" s="979">
        <f>_xlfn.XLOOKUP($D1098,Help2_FC!$D:$D,Help2_FC!AF:AF)</f>
        <v>0</v>
      </c>
      <c r="AJ1098" s="979">
        <f>_xlfn.XLOOKUP($D1098,Help2_FC!$D:$D,Help2_FC!AG:AG)</f>
        <v>0</v>
      </c>
      <c r="AK1098" s="979">
        <f>_xlfn.XLOOKUP($D1098,Help2_FC!$D:$D,Help2_FC!AH:AH)</f>
        <v>0</v>
      </c>
      <c r="AL1098" s="979">
        <f>_xlfn.XLOOKUP($D1098,Help2_FC!$D:$D,Help2_FC!AI:AI)</f>
        <v>0</v>
      </c>
      <c r="AM1098" s="979">
        <f>_xlfn.XLOOKUP($D1098,Help2_FC!$D:$D,Help2_FC!AJ:AJ)</f>
        <v>0</v>
      </c>
      <c r="AN1098" s="979">
        <f>_xlfn.XLOOKUP($D1098,Help2_FC!$D:$D,Help2_FC!AK:AK)</f>
        <v>0</v>
      </c>
    </row>
    <row r="1099" spans="1:40" x14ac:dyDescent="0.2">
      <c r="A1099" s="1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B289-93E6-485B-89AD-9CD8965EE9D7}">
  <sheetPr codeName="T_06">
    <tabColor theme="7" tint="0.79998168889431442"/>
  </sheetPr>
  <dimension ref="A1:AW37"/>
  <sheetViews>
    <sheetView workbookViewId="0">
      <pane xSplit="7" ySplit="1" topLeftCell="H2" activePane="bottomRight" state="frozen"/>
      <selection activeCell="CW100" sqref="CW100"/>
      <selection pane="topRight" activeCell="CW100" sqref="CW100"/>
      <selection pane="bottomLeft" activeCell="CW100" sqref="CW100"/>
      <selection pane="bottomRight" activeCell="G43" sqref="G43"/>
    </sheetView>
  </sheetViews>
  <sheetFormatPr baseColWidth="10" defaultRowHeight="15" x14ac:dyDescent="0.2"/>
  <cols>
    <col min="4" max="4" width="11.5" style="872"/>
    <col min="8" max="19" width="11.5" style="4"/>
    <col min="20" max="21" width="11.5" style="2"/>
    <col min="22" max="22" width="11.5" style="1438"/>
    <col min="35" max="35" width="11.5" style="1438"/>
    <col min="37" max="37" width="11.5" style="4"/>
  </cols>
  <sheetData>
    <row r="1" spans="1:49" ht="64" x14ac:dyDescent="0.2">
      <c r="A1" t="s">
        <v>348</v>
      </c>
      <c r="B1" t="s">
        <v>25</v>
      </c>
      <c r="C1" t="s">
        <v>347</v>
      </c>
      <c r="D1" s="872" t="s">
        <v>354</v>
      </c>
      <c r="F1" s="870" t="s">
        <v>20</v>
      </c>
      <c r="G1" t="s">
        <v>24</v>
      </c>
      <c r="H1" s="869" t="s">
        <v>0</v>
      </c>
      <c r="I1" s="871" t="s">
        <v>1</v>
      </c>
      <c r="J1" s="869" t="s">
        <v>2</v>
      </c>
      <c r="K1" s="869" t="s">
        <v>3</v>
      </c>
      <c r="L1" s="869" t="s">
        <v>4</v>
      </c>
      <c r="M1" s="869" t="s">
        <v>5</v>
      </c>
      <c r="N1" s="869" t="s">
        <v>6</v>
      </c>
      <c r="O1" s="869" t="s">
        <v>7</v>
      </c>
      <c r="P1" s="869" t="s">
        <v>8</v>
      </c>
      <c r="Q1" s="869" t="s">
        <v>9</v>
      </c>
      <c r="R1" s="869" t="s">
        <v>10</v>
      </c>
      <c r="S1" s="871" t="s">
        <v>13</v>
      </c>
      <c r="T1" s="881" t="s">
        <v>12</v>
      </c>
      <c r="U1" s="881" t="s">
        <v>357</v>
      </c>
      <c r="V1" s="1437" t="s">
        <v>358</v>
      </c>
      <c r="W1" s="881" t="s">
        <v>359</v>
      </c>
      <c r="X1" s="881" t="s">
        <v>360</v>
      </c>
      <c r="Y1" s="881" t="s">
        <v>370</v>
      </c>
      <c r="Z1" s="881" t="s">
        <v>361</v>
      </c>
      <c r="AA1" s="881" t="s">
        <v>371</v>
      </c>
      <c r="AB1" s="881" t="s">
        <v>372</v>
      </c>
      <c r="AC1" s="881" t="s">
        <v>373</v>
      </c>
      <c r="AD1" s="881" t="s">
        <v>374</v>
      </c>
      <c r="AE1" s="881" t="s">
        <v>376</v>
      </c>
      <c r="AF1" s="881" t="s">
        <v>375</v>
      </c>
      <c r="AG1" s="881" t="s">
        <v>377</v>
      </c>
      <c r="AH1" s="881" t="s">
        <v>378</v>
      </c>
      <c r="AI1" s="1437" t="s">
        <v>379</v>
      </c>
      <c r="AJ1" s="881" t="s">
        <v>380</v>
      </c>
      <c r="AK1" s="869" t="s">
        <v>2</v>
      </c>
      <c r="AL1" s="881"/>
      <c r="AM1" s="881"/>
      <c r="AN1" s="881"/>
      <c r="AO1" s="881"/>
      <c r="AP1" s="881"/>
      <c r="AQ1" s="881"/>
      <c r="AR1" s="881"/>
      <c r="AS1" s="881"/>
      <c r="AT1" s="881"/>
      <c r="AU1" s="881"/>
      <c r="AV1" s="881"/>
      <c r="AW1" s="881"/>
    </row>
    <row r="2" spans="1:49" x14ac:dyDescent="0.2">
      <c r="A2" s="1">
        <v>44927</v>
      </c>
      <c r="B2">
        <f>MONTH(A2)</f>
        <v>1</v>
      </c>
      <c r="C2">
        <f>YEAR(A2)</f>
        <v>2023</v>
      </c>
      <c r="D2" s="872" t="str">
        <f>CONCATENATE(TEXT(A2,"MM"),"´",C2)</f>
        <v>01´2023</v>
      </c>
      <c r="E2">
        <f>EOMONTH(A2,0)+1-A2</f>
        <v>31</v>
      </c>
      <c r="F2">
        <f>+E2*24</f>
        <v>744</v>
      </c>
      <c r="G2">
        <f>SUMIFS(Help!$E$154:$E$1098,Help!$B$154:$B$1098,B2,Help!$C$154:$C$1098,C2)</f>
        <v>0</v>
      </c>
      <c r="AI2" s="1437"/>
      <c r="AJ2" s="881"/>
      <c r="AL2" s="881"/>
      <c r="AM2" s="881"/>
      <c r="AN2" s="881"/>
      <c r="AO2" s="881"/>
      <c r="AP2" s="881"/>
      <c r="AQ2" s="881"/>
      <c r="AR2" s="881"/>
      <c r="AS2" s="881"/>
      <c r="AT2" s="881"/>
      <c r="AU2" s="881"/>
      <c r="AV2" s="881"/>
      <c r="AW2" s="881"/>
    </row>
    <row r="3" spans="1:49" x14ac:dyDescent="0.2">
      <c r="A3" s="1">
        <v>44958</v>
      </c>
      <c r="B3">
        <f t="shared" ref="B3:B37" si="0">MONTH(A3)</f>
        <v>2</v>
      </c>
      <c r="C3">
        <f t="shared" ref="C3:C37" si="1">YEAR(A3)</f>
        <v>2023</v>
      </c>
      <c r="D3" s="872" t="str">
        <f t="shared" ref="D3:D7" si="2">CONCATENATE(TEXT(A3,"MM"),"´",C3)</f>
        <v>02´2023</v>
      </c>
      <c r="E3">
        <f t="shared" ref="E3:E37" si="3">EOMONTH(A3,0)+1-A3</f>
        <v>28</v>
      </c>
      <c r="F3">
        <f t="shared" ref="F3:F37" si="4">+E3*24</f>
        <v>672</v>
      </c>
      <c r="G3">
        <f>SUMIFS(Help!$E$154:$E$1098,Help!$B$154:$B$1098,B3,Help!$C$154:$C$1098,C3)</f>
        <v>0</v>
      </c>
    </row>
    <row r="4" spans="1:49" x14ac:dyDescent="0.2">
      <c r="A4" s="1">
        <v>44986</v>
      </c>
      <c r="B4">
        <f t="shared" si="0"/>
        <v>3</v>
      </c>
      <c r="C4">
        <f t="shared" si="1"/>
        <v>2023</v>
      </c>
      <c r="D4" s="872" t="str">
        <f t="shared" si="2"/>
        <v>03´2023</v>
      </c>
      <c r="E4">
        <f t="shared" si="3"/>
        <v>31</v>
      </c>
      <c r="F4">
        <f t="shared" si="4"/>
        <v>744</v>
      </c>
      <c r="G4">
        <f>SUMIFS(Help!$E$154:$E$1098,Help!$B$154:$B$1098,B4,Help!$C$154:$C$1098,C4)</f>
        <v>0</v>
      </c>
      <c r="H4" s="4">
        <f>_xlfn.XLOOKUP($A4,Cons_Forecast!_xlnm.Print_Titles,Cons_Forecast!$103:$103)</f>
        <v>14945</v>
      </c>
      <c r="I4" s="4">
        <f>_xlfn.XLOOKUP($A4,Cons_Forecast!_xlnm.Print_Titles,Cons_Forecast!$64:$64)</f>
        <v>8684</v>
      </c>
      <c r="J4" s="4">
        <f>_xlfn.XLOOKUP($A4,Cons_Forecast!_xlnm.Print_Titles,Cons_Forecast!$77:$77)</f>
        <v>2784</v>
      </c>
      <c r="K4" s="4">
        <f>_xlfn.XLOOKUP($A4,Cons_Forecast!_xlnm.Print_Titles,Cons_Forecast!$79:$79)</f>
        <v>550</v>
      </c>
      <c r="L4" s="4">
        <f>_xlfn.XLOOKUP($A4,Cons_Forecast!_xlnm.Print_Titles,Cons_Forecast!$118:$118)</f>
        <v>7306</v>
      </c>
      <c r="M4" s="4">
        <f>_xlfn.XLOOKUP($A4,Cons_Forecast!_xlnm.Print_Titles,Cons_Forecast!$120:$120)</f>
        <v>6697</v>
      </c>
      <c r="N4" s="4">
        <f>_xlfn.XLOOKUP($A4,Jahr_FH_Forecast!$4:$4,Jahr_FH_Forecast!$11:$11)</f>
        <v>7082.2766049087804</v>
      </c>
      <c r="O4" s="4">
        <f>_xlfn.XLOOKUP($A4,Jahr_FH_Forecast!$4:$4,Jahr_FH_Forecast!$6:$6)</f>
        <v>6485.4560000000001</v>
      </c>
      <c r="P4" s="4">
        <f>_xlfn.XLOOKUP($A4,Jahr_FH_Forecast!$4:$4,Jahr_FH_Forecast!$45:$45)</f>
        <v>0</v>
      </c>
      <c r="Q4" s="4">
        <f>_xlfn.XLOOKUP($A4,Jahr_FH_Forecast!$4:$4,Jahr_FH_Forecast!$46:$46)</f>
        <v>0</v>
      </c>
      <c r="R4" s="4">
        <f>_xlfn.XLOOKUP($A4,Jahr_FH_Forecast!$4:$4,Jahr_FH_Forecast!$7:$7)</f>
        <v>124.532</v>
      </c>
      <c r="S4" s="4">
        <f>_xlfn.XLOOKUP($A4,Jahr_FH_Forecast!$4:$4,Jahr_FH_Forecast!$54:$54)*1000</f>
        <v>0</v>
      </c>
      <c r="T4" s="2">
        <f t="shared" ref="T4:T8" si="5">100*(F4-G4)/F4</f>
        <v>100</v>
      </c>
      <c r="U4" s="2">
        <f t="shared" ref="U4:U8" si="6">100*((E4*24)-G4)/(E4*24)</f>
        <v>100</v>
      </c>
      <c r="V4" s="1440">
        <f>_xlfn.XLOOKUP($A4,Cons_Forecast!_xlnm.Print_Titles,Cons_Forecast!$110:$110)</f>
        <v>6089</v>
      </c>
      <c r="W4" s="4">
        <f>_xlfn.XLOOKUP($A4,Cons_Forecast!_xlnm.Print_Titles,Cons_Forecast!$111:$111)</f>
        <v>2595</v>
      </c>
      <c r="X4" s="4">
        <f>_xlfn.XLOOKUP($A4,Cons_Forecast!_xlnm.Print_Titles,Cons_Forecast!$112:$112)</f>
        <v>0</v>
      </c>
      <c r="Y4" s="4">
        <f>_xlfn.XLOOKUP($A4,Cons_Forecast!_xlnm.Print_Titles,Cons_Forecast!$114:$114)</f>
        <v>3334</v>
      </c>
      <c r="Z4" s="4">
        <f t="shared" ref="Z4:Z8" si="7">+H4-I4-Y4</f>
        <v>2927</v>
      </c>
      <c r="AA4" s="4">
        <f>_xlfn.XLOOKUP($A4,Cons_Forecast!_xlnm.Print_Titles,Cons_Forecast!$129:$129)</f>
        <v>633</v>
      </c>
      <c r="AB4" s="4">
        <f>_xlfn.XLOOKUP($A4,Cons_Forecast!_xlnm.Print_Titles,Cons_Forecast!$122:$122)</f>
        <v>979</v>
      </c>
      <c r="AC4" s="4">
        <f>_xlfn.XLOOKUP($A4,Cons_Forecast!_xlnm.Print_Titles,Cons_Forecast!$123:$123)</f>
        <v>188</v>
      </c>
      <c r="AD4" s="4">
        <f>_xlfn.XLOOKUP($A4,Cons_Forecast!_xlnm.Print_Titles,Cons_Forecast!$124:$124)</f>
        <v>236</v>
      </c>
      <c r="AE4" s="4">
        <f>_xlfn.XLOOKUP($A4,Cons_Forecast!_xlnm.Print_Titles,Cons_Forecast!$125:$125)</f>
        <v>2370</v>
      </c>
      <c r="AF4" s="4">
        <f>_xlfn.XLOOKUP($A4,Cons_Forecast!_xlnm.Print_Titles,Cons_Forecast!$126:$126)</f>
        <v>2839</v>
      </c>
      <c r="AG4" s="4">
        <f>_xlfn.XLOOKUP($A4,Cons_Forecast!_xlnm.Print_Titles,Cons_Forecast!$147:$147)</f>
        <v>392.90715407823211</v>
      </c>
      <c r="AH4" s="4">
        <f>_xlfn.XLOOKUP($A4,Cons_Forecast!_xlnm.Print_Titles,Cons_Forecast!$119:$119)</f>
        <v>3239.1</v>
      </c>
      <c r="AI4" s="1440">
        <f>_xlfn.XLOOKUP($A4,Jahr_FH_Forecast!$4:$4,Jahr_FH_Forecast!$13:$13)</f>
        <v>726.92107554826066</v>
      </c>
      <c r="AJ4" s="4">
        <f>_xlfn.XLOOKUP($A4,Jahr_FH_Forecast!$4:$4,Jahr_FH_Forecast!$14:$14)+_xlfn.XLOOKUP($A4,Jahr_FH_Forecast!$4:$4,Jahr_FH_Forecast!$15:$15)</f>
        <v>0</v>
      </c>
      <c r="AK4" s="4">
        <f>_xlfn.XLOOKUP($A4,Cons_Forecast!_xlnm.Print_Titles,Cons_Forecast!$89:$89)</f>
        <v>0</v>
      </c>
    </row>
    <row r="5" spans="1:49" x14ac:dyDescent="0.2">
      <c r="A5" s="1">
        <v>45017</v>
      </c>
      <c r="B5">
        <f t="shared" si="0"/>
        <v>4</v>
      </c>
      <c r="C5">
        <f t="shared" si="1"/>
        <v>2023</v>
      </c>
      <c r="D5" s="872" t="str">
        <f t="shared" si="2"/>
        <v>04´2023</v>
      </c>
      <c r="E5">
        <f t="shared" si="3"/>
        <v>30</v>
      </c>
      <c r="F5">
        <f t="shared" si="4"/>
        <v>720</v>
      </c>
      <c r="G5">
        <f>SUMIFS(Help!$E$154:$E$1098,Help!$B$154:$B$1098,B5,Help!$C$154:$C$1098,C5)</f>
        <v>0</v>
      </c>
      <c r="H5" s="4">
        <f>_xlfn.XLOOKUP($A5,Cons_Forecast!_xlnm.Print_Titles,Cons_Forecast!$103:$103)</f>
        <v>18085</v>
      </c>
      <c r="I5" s="4">
        <f>_xlfn.XLOOKUP($A5,Cons_Forecast!_xlnm.Print_Titles,Cons_Forecast!$64:$64)</f>
        <v>10487</v>
      </c>
      <c r="J5" s="4">
        <f>_xlfn.XLOOKUP($A5,Cons_Forecast!_xlnm.Print_Titles,Cons_Forecast!$77:$77)</f>
        <v>3355</v>
      </c>
      <c r="K5" s="4">
        <f>_xlfn.XLOOKUP($A5,Cons_Forecast!_xlnm.Print_Titles,Cons_Forecast!$79:$79)</f>
        <v>2791</v>
      </c>
      <c r="L5" s="4">
        <f>_xlfn.XLOOKUP($A5,Cons_Forecast!_xlnm.Print_Titles,Cons_Forecast!$118:$118)</f>
        <v>7849</v>
      </c>
      <c r="M5" s="4">
        <f>_xlfn.XLOOKUP($A5,Cons_Forecast!_xlnm.Print_Titles,Cons_Forecast!$120:$120)</f>
        <v>8887</v>
      </c>
      <c r="N5" s="4">
        <f>_xlfn.XLOOKUP($A5,Jahr_FH_Forecast!$4:$4,Jahr_FH_Forecast!$11:$11)</f>
        <v>7849</v>
      </c>
      <c r="O5" s="4">
        <f>_xlfn.XLOOKUP($A5,Jahr_FH_Forecast!$4:$4,Jahr_FH_Forecast!$6:$6)</f>
        <v>8814.9599999999991</v>
      </c>
      <c r="P5" s="4">
        <f>_xlfn.XLOOKUP($A5,Jahr_FH_Forecast!$4:$4,Jahr_FH_Forecast!$45:$45)</f>
        <v>0</v>
      </c>
      <c r="Q5" s="4">
        <f>_xlfn.XLOOKUP($A5,Jahr_FH_Forecast!$4:$4,Jahr_FH_Forecast!$46:$46)</f>
        <v>0</v>
      </c>
      <c r="R5" s="4">
        <f>_xlfn.XLOOKUP($A5,Jahr_FH_Forecast!$4:$4,Jahr_FH_Forecast!$7:$7)</f>
        <v>95.325999999999993</v>
      </c>
      <c r="S5" s="4">
        <f>_xlfn.XLOOKUP($A5,Jahr_FH_Forecast!$4:$4,Jahr_FH_Forecast!$54:$54)*1000</f>
        <v>11780.12</v>
      </c>
      <c r="T5" s="2">
        <f t="shared" si="5"/>
        <v>100</v>
      </c>
      <c r="U5" s="2">
        <f t="shared" si="6"/>
        <v>100</v>
      </c>
      <c r="V5" s="1440">
        <f>_xlfn.XLOOKUP($A5,Cons_Forecast!_xlnm.Print_Titles,Cons_Forecast!$110:$110)</f>
        <v>8179</v>
      </c>
      <c r="W5" s="4">
        <f>_xlfn.XLOOKUP($A5,Cons_Forecast!_xlnm.Print_Titles,Cons_Forecast!$111:$111)</f>
        <v>2287</v>
      </c>
      <c r="X5" s="4">
        <f>_xlfn.XLOOKUP($A5,Cons_Forecast!_xlnm.Print_Titles,Cons_Forecast!$112:$112)</f>
        <v>21</v>
      </c>
      <c r="Y5" s="4">
        <f>_xlfn.XLOOKUP($A5,Cons_Forecast!_xlnm.Print_Titles,Cons_Forecast!$114:$114)</f>
        <v>6146</v>
      </c>
      <c r="Z5" s="4">
        <f t="shared" si="7"/>
        <v>1452</v>
      </c>
      <c r="AA5" s="4">
        <f>_xlfn.XLOOKUP($A5,Cons_Forecast!_xlnm.Print_Titles,Cons_Forecast!$129:$129)</f>
        <v>1080</v>
      </c>
      <c r="AB5" s="4">
        <f>_xlfn.XLOOKUP($A5,Cons_Forecast!_xlnm.Print_Titles,Cons_Forecast!$122:$122)</f>
        <v>1132</v>
      </c>
      <c r="AC5" s="4">
        <f>_xlfn.XLOOKUP($A5,Cons_Forecast!_xlnm.Print_Titles,Cons_Forecast!$123:$123)</f>
        <v>172</v>
      </c>
      <c r="AD5" s="4">
        <f>_xlfn.XLOOKUP($A5,Cons_Forecast!_xlnm.Print_Titles,Cons_Forecast!$124:$124)</f>
        <v>536</v>
      </c>
      <c r="AE5" s="4">
        <f>_xlfn.XLOOKUP($A5,Cons_Forecast!_xlnm.Print_Titles,Cons_Forecast!$125:$125)</f>
        <v>3258</v>
      </c>
      <c r="AF5" s="4">
        <f>_xlfn.XLOOKUP($A5,Cons_Forecast!_xlnm.Print_Titles,Cons_Forecast!$126:$126)</f>
        <v>3455</v>
      </c>
      <c r="AG5" s="4">
        <f>_xlfn.XLOOKUP($A5,Cons_Forecast!_xlnm.Print_Titles,Cons_Forecast!$147:$147)</f>
        <v>344.03064814551703</v>
      </c>
      <c r="AH5" s="4">
        <f>_xlfn.XLOOKUP($A5,Cons_Forecast!_xlnm.Print_Titles,Cons_Forecast!$119:$119)</f>
        <v>6478.2</v>
      </c>
      <c r="AI5" s="1440">
        <f>_xlfn.XLOOKUP($A5,Jahr_FH_Forecast!$4:$4,Jahr_FH_Forecast!$13:$13)</f>
        <v>592.5</v>
      </c>
      <c r="AJ5" s="4">
        <f>_xlfn.XLOOKUP($A5,Jahr_FH_Forecast!$4:$4,Jahr_FH_Forecast!$14:$14)+_xlfn.XLOOKUP($A5,Jahr_FH_Forecast!$4:$4,Jahr_FH_Forecast!$15:$15)</f>
        <v>24.46</v>
      </c>
      <c r="AK5" s="4">
        <f>_xlfn.XLOOKUP($A5,Cons_Forecast!_xlnm.Print_Titles,Cons_Forecast!$89:$89)</f>
        <v>0</v>
      </c>
    </row>
    <row r="6" spans="1:49" x14ac:dyDescent="0.2">
      <c r="A6" s="1">
        <v>45047</v>
      </c>
      <c r="B6">
        <f t="shared" si="0"/>
        <v>5</v>
      </c>
      <c r="C6">
        <f t="shared" si="1"/>
        <v>2023</v>
      </c>
      <c r="D6" s="872" t="str">
        <f t="shared" si="2"/>
        <v>05´2023</v>
      </c>
      <c r="E6">
        <f t="shared" si="3"/>
        <v>31</v>
      </c>
      <c r="F6">
        <f t="shared" si="4"/>
        <v>744</v>
      </c>
      <c r="G6">
        <f>SUMIFS(Help!$E$154:$E$1098,Help!$B$154:$B$1098,B6,Help!$C$154:$C$1098,C6)</f>
        <v>0</v>
      </c>
      <c r="H6" s="4">
        <f>_xlfn.XLOOKUP($A6,Cons_Forecast!_xlnm.Print_Titles,Cons_Forecast!$103:$103)</f>
        <v>19052</v>
      </c>
      <c r="I6" s="4">
        <f>_xlfn.XLOOKUP($A6,Cons_Forecast!_xlnm.Print_Titles,Cons_Forecast!$64:$64)</f>
        <v>11327</v>
      </c>
      <c r="J6" s="4">
        <f>_xlfn.XLOOKUP($A6,Cons_Forecast!_xlnm.Print_Titles,Cons_Forecast!$77:$77)</f>
        <v>4055</v>
      </c>
      <c r="K6" s="4">
        <f>_xlfn.XLOOKUP($A6,Cons_Forecast!_xlnm.Print_Titles,Cons_Forecast!$79:$79)</f>
        <v>3329</v>
      </c>
      <c r="L6" s="4">
        <f>_xlfn.XLOOKUP($A6,Cons_Forecast!_xlnm.Print_Titles,Cons_Forecast!$118:$118)</f>
        <v>8246</v>
      </c>
      <c r="M6" s="4">
        <f>_xlfn.XLOOKUP($A6,Cons_Forecast!_xlnm.Print_Titles,Cons_Forecast!$120:$120)</f>
        <v>9631</v>
      </c>
      <c r="N6" s="4">
        <f>_xlfn.XLOOKUP($A6,Jahr_FH_Forecast!$4:$4,Jahr_FH_Forecast!$11:$11)</f>
        <v>8461.4197822915175</v>
      </c>
      <c r="O6" s="4">
        <f>_xlfn.XLOOKUP($A6,Jahr_FH_Forecast!$4:$4,Jahr_FH_Forecast!$6:$6)</f>
        <v>8945.9419999999991</v>
      </c>
      <c r="P6" s="4">
        <f>_xlfn.XLOOKUP($A6,Jahr_FH_Forecast!$4:$4,Jahr_FH_Forecast!$45:$45)</f>
        <v>598.86</v>
      </c>
      <c r="Q6" s="4">
        <f>_xlfn.XLOOKUP($A6,Jahr_FH_Forecast!$4:$4,Jahr_FH_Forecast!$46:$46)</f>
        <v>0</v>
      </c>
      <c r="R6" s="4">
        <f>_xlfn.XLOOKUP($A6,Jahr_FH_Forecast!$4:$4,Jahr_FH_Forecast!$7:$7)</f>
        <v>0</v>
      </c>
      <c r="S6" s="4">
        <f>_xlfn.XLOOKUP($A6,Jahr_FH_Forecast!$4:$4,Jahr_FH_Forecast!$54:$54)*1000</f>
        <v>29096.329999999998</v>
      </c>
      <c r="T6" s="2">
        <f t="shared" si="5"/>
        <v>100</v>
      </c>
      <c r="U6" s="2">
        <f t="shared" si="6"/>
        <v>100</v>
      </c>
      <c r="V6" s="1440">
        <f>_xlfn.XLOOKUP($A6,Cons_Forecast!_xlnm.Print_Titles,Cons_Forecast!$110:$110)</f>
        <v>8759</v>
      </c>
      <c r="W6" s="4">
        <f>_xlfn.XLOOKUP($A6,Cons_Forecast!_xlnm.Print_Titles,Cons_Forecast!$111:$111)</f>
        <v>2568</v>
      </c>
      <c r="X6" s="4">
        <f>_xlfn.XLOOKUP($A6,Cons_Forecast!_xlnm.Print_Titles,Cons_Forecast!$112:$112)</f>
        <v>0</v>
      </c>
      <c r="Y6" s="4">
        <f>_xlfn.XLOOKUP($A6,Cons_Forecast!_xlnm.Print_Titles,Cons_Forecast!$114:$114)</f>
        <v>7384</v>
      </c>
      <c r="Z6" s="4">
        <f t="shared" si="7"/>
        <v>341</v>
      </c>
      <c r="AA6" s="4">
        <f>_xlfn.XLOOKUP($A6,Cons_Forecast!_xlnm.Print_Titles,Cons_Forecast!$129:$129)</f>
        <v>906</v>
      </c>
      <c r="AB6" s="4">
        <f>_xlfn.XLOOKUP($A6,Cons_Forecast!_xlnm.Print_Titles,Cons_Forecast!$122:$122)</f>
        <v>1318</v>
      </c>
      <c r="AC6" s="4">
        <f>_xlfn.XLOOKUP($A6,Cons_Forecast!_xlnm.Print_Titles,Cons_Forecast!$123:$123)</f>
        <v>145</v>
      </c>
      <c r="AD6" s="4">
        <f>_xlfn.XLOOKUP($A6,Cons_Forecast!_xlnm.Print_Titles,Cons_Forecast!$124:$124)</f>
        <v>558</v>
      </c>
      <c r="AE6" s="4">
        <f>_xlfn.XLOOKUP($A6,Cons_Forecast!_xlnm.Print_Titles,Cons_Forecast!$125:$125)</f>
        <v>4108</v>
      </c>
      <c r="AF6" s="4">
        <f>_xlfn.XLOOKUP($A6,Cons_Forecast!_xlnm.Print_Titles,Cons_Forecast!$126:$126)</f>
        <v>3608</v>
      </c>
      <c r="AG6" s="4">
        <f>_xlfn.XLOOKUP($A6,Cons_Forecast!_xlnm.Print_Titles,Cons_Forecast!$147:$147)</f>
        <v>368.39002047437623</v>
      </c>
      <c r="AH6" s="4">
        <f>_xlfn.XLOOKUP($A6,Cons_Forecast!_xlnm.Print_Titles,Cons_Forecast!$119:$119)</f>
        <v>7317</v>
      </c>
      <c r="AI6" s="1440">
        <f>_xlfn.XLOOKUP($A6,Jahr_FH_Forecast!$4:$4,Jahr_FH_Forecast!$13:$13)</f>
        <v>759.5</v>
      </c>
      <c r="AJ6" s="4">
        <f>_xlfn.XLOOKUP($A6,Jahr_FH_Forecast!$4:$4,Jahr_FH_Forecast!$14:$14)+_xlfn.XLOOKUP($A6,Jahr_FH_Forecast!$4:$4,Jahr_FH_Forecast!$15:$15)</f>
        <v>0</v>
      </c>
      <c r="AK6" s="4">
        <f>_xlfn.XLOOKUP($A6,Cons_Forecast!_xlnm.Print_Titles,Cons_Forecast!$89:$89)</f>
        <v>0</v>
      </c>
    </row>
    <row r="7" spans="1:49" x14ac:dyDescent="0.2">
      <c r="A7" s="1">
        <v>45078</v>
      </c>
      <c r="B7">
        <f t="shared" si="0"/>
        <v>6</v>
      </c>
      <c r="C7">
        <f t="shared" si="1"/>
        <v>2023</v>
      </c>
      <c r="D7" s="872" t="str">
        <f t="shared" si="2"/>
        <v>06´2023</v>
      </c>
      <c r="E7">
        <f t="shared" si="3"/>
        <v>30</v>
      </c>
      <c r="F7">
        <f>+(E7*24)-G7</f>
        <v>669.6</v>
      </c>
      <c r="G7">
        <f>SUMIFS(Help!$E$154:$E$1098,Help!$B$154:$B$1098,B7,Help!$C$154:$C$1098,C7)</f>
        <v>50.4</v>
      </c>
      <c r="H7" s="4">
        <f>_xlfn.XLOOKUP($A7,Cons_Forecast!_xlnm.Print_Titles,Cons_Forecast!$103:$103)</f>
        <v>16048</v>
      </c>
      <c r="I7" s="4">
        <f>_xlfn.XLOOKUP($A7,Cons_Forecast!_xlnm.Print_Titles,Cons_Forecast!$64:$64)</f>
        <v>9152</v>
      </c>
      <c r="J7" s="4">
        <f>_xlfn.XLOOKUP($A7,Cons_Forecast!_xlnm.Print_Titles,Cons_Forecast!$77:$77)</f>
        <v>3391</v>
      </c>
      <c r="K7" s="4">
        <f>_xlfn.XLOOKUP($A7,Cons_Forecast!_xlnm.Print_Titles,Cons_Forecast!$79:$79)</f>
        <v>3357</v>
      </c>
      <c r="L7" s="4">
        <f>_xlfn.XLOOKUP($A7,Cons_Forecast!_xlnm.Print_Titles,Cons_Forecast!$118:$118)</f>
        <v>6180</v>
      </c>
      <c r="M7" s="4">
        <f>_xlfn.XLOOKUP($A7,Cons_Forecast!_xlnm.Print_Titles,Cons_Forecast!$120:$120)</f>
        <v>7782</v>
      </c>
      <c r="N7" s="4">
        <f>_xlfn.XLOOKUP($A7,Jahr_FH_Forecast!$4:$4,Jahr_FH_Forecast!$11:$11)</f>
        <v>8393.4700888455809</v>
      </c>
      <c r="O7" s="4">
        <f>_xlfn.XLOOKUP($A7,Jahr_FH_Forecast!$4:$4,Jahr_FH_Forecast!$6:$6)</f>
        <v>6700.4620000000004</v>
      </c>
      <c r="P7" s="4">
        <f>_xlfn.XLOOKUP($A7,Jahr_FH_Forecast!$4:$4,Jahr_FH_Forecast!$45:$45)</f>
        <v>0</v>
      </c>
      <c r="Q7" s="4">
        <f>_xlfn.XLOOKUP($A7,Jahr_FH_Forecast!$4:$4,Jahr_FH_Forecast!$46:$46)</f>
        <v>0</v>
      </c>
      <c r="R7" s="4">
        <f>_xlfn.XLOOKUP($A7,Jahr_FH_Forecast!$4:$4,Jahr_FH_Forecast!$7:$7)</f>
        <v>181.483</v>
      </c>
      <c r="S7" s="4">
        <f>_xlfn.XLOOKUP($A7,Jahr_FH_Forecast!$4:$4,Jahr_FH_Forecast!$54:$54)*1000</f>
        <v>25797.934000000001</v>
      </c>
      <c r="T7" s="2">
        <f t="shared" si="5"/>
        <v>92.473118279569903</v>
      </c>
      <c r="U7" s="2">
        <f t="shared" si="6"/>
        <v>93</v>
      </c>
      <c r="V7" s="1440">
        <f>_xlfn.XLOOKUP($A7,Cons_Forecast!_xlnm.Print_Titles,Cons_Forecast!$110:$110)</f>
        <v>6337</v>
      </c>
      <c r="W7" s="4">
        <f>_xlfn.XLOOKUP($A7,Cons_Forecast!_xlnm.Print_Titles,Cons_Forecast!$111:$111)</f>
        <v>2815</v>
      </c>
      <c r="X7" s="4">
        <f>_xlfn.XLOOKUP($A7,Cons_Forecast!_xlnm.Print_Titles,Cons_Forecast!$112:$112)</f>
        <v>0</v>
      </c>
      <c r="Y7" s="4">
        <f>_xlfn.XLOOKUP($A7,Cons_Forecast!_xlnm.Print_Titles,Cons_Forecast!$114:$114)</f>
        <v>6748</v>
      </c>
      <c r="Z7" s="4">
        <f t="shared" si="7"/>
        <v>148</v>
      </c>
      <c r="AA7" s="4">
        <f>_xlfn.XLOOKUP($A7,Cons_Forecast!_xlnm.Print_Titles,Cons_Forecast!$129:$129)</f>
        <v>658</v>
      </c>
      <c r="AB7" s="4">
        <f>_xlfn.XLOOKUP($A7,Cons_Forecast!_xlnm.Print_Titles,Cons_Forecast!$122:$122)</f>
        <v>708</v>
      </c>
      <c r="AC7" s="4">
        <f>_xlfn.XLOOKUP($A7,Cons_Forecast!_xlnm.Print_Titles,Cons_Forecast!$123:$123)</f>
        <v>333</v>
      </c>
      <c r="AD7" s="4">
        <f>_xlfn.XLOOKUP($A7,Cons_Forecast!_xlnm.Print_Titles,Cons_Forecast!$124:$124)</f>
        <v>277.60000000000002</v>
      </c>
      <c r="AE7" s="4">
        <f>_xlfn.XLOOKUP($A7,Cons_Forecast!_xlnm.Print_Titles,Cons_Forecast!$125:$125)</f>
        <v>3369</v>
      </c>
      <c r="AF7" s="4">
        <f>_xlfn.XLOOKUP($A7,Cons_Forecast!_xlnm.Print_Titles,Cons_Forecast!$126:$126)</f>
        <v>3163</v>
      </c>
      <c r="AG7" s="4">
        <f>_xlfn.XLOOKUP($A7,Cons_Forecast!_xlnm.Print_Titles,Cons_Forecast!$147:$147)</f>
        <v>1220.6323813954016</v>
      </c>
      <c r="AH7" s="4">
        <f>_xlfn.XLOOKUP($A7,Cons_Forecast!_xlnm.Print_Titles,Cons_Forecast!$119:$119)</f>
        <v>7870</v>
      </c>
      <c r="AI7" s="1440">
        <f>_xlfn.XLOOKUP($A7,Jahr_FH_Forecast!$4:$4,Jahr_FH_Forecast!$13:$13)</f>
        <v>339.4</v>
      </c>
      <c r="AJ7" s="4">
        <f>_xlfn.XLOOKUP($A7,Jahr_FH_Forecast!$4:$4,Jahr_FH_Forecast!$14:$14)+_xlfn.XLOOKUP($A7,Jahr_FH_Forecast!$4:$4,Jahr_FH_Forecast!$15:$15)</f>
        <v>0</v>
      </c>
      <c r="AK7" s="4">
        <f>_xlfn.XLOOKUP($A7,Cons_Forecast!_xlnm.Print_Titles,Cons_Forecast!$89:$89)</f>
        <v>0</v>
      </c>
    </row>
    <row r="8" spans="1:49" x14ac:dyDescent="0.2">
      <c r="A8" s="1">
        <v>45108</v>
      </c>
      <c r="B8">
        <f t="shared" si="0"/>
        <v>7</v>
      </c>
      <c r="C8">
        <f t="shared" si="1"/>
        <v>2023</v>
      </c>
      <c r="D8" s="872" t="str">
        <f t="shared" ref="D8:D37" si="8">CONCATENATE(TEXT(A8,"MM"),"´",TEXT(A8,"JJJJ"))</f>
        <v>07´2023</v>
      </c>
      <c r="E8">
        <f t="shared" si="3"/>
        <v>31</v>
      </c>
      <c r="F8">
        <f t="shared" ref="F8:F25" si="9">+(E8*24)-G8</f>
        <v>730</v>
      </c>
      <c r="G8">
        <f>SUMIFS(Help!$E$154:$E$1098,Help!$B$154:$B$1098,B8,Help!$C$154:$C$1098,C8)</f>
        <v>14</v>
      </c>
      <c r="H8" s="4">
        <f>_xlfn.XLOOKUP($A8,Cons_Forecast!_xlnm.Print_Titles,Cons_Forecast!$103:$103)</f>
        <v>19413</v>
      </c>
      <c r="I8" s="4">
        <f>_xlfn.XLOOKUP($A8,Cons_Forecast!_xlnm.Print_Titles,Cons_Forecast!$64:$64)</f>
        <v>11935</v>
      </c>
      <c r="J8" s="4">
        <f>_xlfn.XLOOKUP($A8,Cons_Forecast!_xlnm.Print_Titles,Cons_Forecast!$77:$77)</f>
        <v>3105</v>
      </c>
      <c r="K8" s="4">
        <f>_xlfn.XLOOKUP($A8,Cons_Forecast!_xlnm.Print_Titles,Cons_Forecast!$79:$79)</f>
        <v>3351</v>
      </c>
      <c r="L8" s="4">
        <f>_xlfn.XLOOKUP($A8,Cons_Forecast!_xlnm.Print_Titles,Cons_Forecast!$118:$118)</f>
        <v>8398.2378232096235</v>
      </c>
      <c r="M8" s="4">
        <f>_xlfn.XLOOKUP($A8,Cons_Forecast!_xlnm.Print_Titles,Cons_Forecast!$120:$120)</f>
        <v>10215.143527692988</v>
      </c>
      <c r="N8" s="4">
        <f>_xlfn.XLOOKUP($A8,Jahr_FH_Forecast!$4:$4,Jahr_FH_Forecast!$11:$11)</f>
        <v>8233.7827311602196</v>
      </c>
      <c r="O8" s="4">
        <f>_xlfn.XLOOKUP($A8,Jahr_FH_Forecast!$4:$4,Jahr_FH_Forecast!$6:$6)</f>
        <v>7703.7</v>
      </c>
      <c r="P8" s="4">
        <f>_xlfn.XLOOKUP($A8,Jahr_FH_Forecast!$4:$4,Jahr_FH_Forecast!$45:$45)</f>
        <v>0</v>
      </c>
      <c r="Q8" s="4">
        <f>_xlfn.XLOOKUP($A8,Jahr_FH_Forecast!$4:$4,Jahr_FH_Forecast!$46:$46)</f>
        <v>0</v>
      </c>
      <c r="R8" s="4">
        <f>_xlfn.XLOOKUP($A8,Jahr_FH_Forecast!$4:$4,Jahr_FH_Forecast!$7:$7)</f>
        <v>0</v>
      </c>
      <c r="S8" s="4">
        <f>_xlfn.XLOOKUP($A8,Jahr_FH_Forecast!$4:$4,Jahr_FH_Forecast!$54:$54)*1000</f>
        <v>23427.937000000002</v>
      </c>
      <c r="T8" s="2">
        <f t="shared" si="5"/>
        <v>98.082191780821915</v>
      </c>
      <c r="U8" s="2">
        <f t="shared" si="6"/>
        <v>98.118279569892479</v>
      </c>
      <c r="V8" s="1440">
        <f>_xlfn.XLOOKUP($A8,Cons_Forecast!_xlnm.Print_Titles,Cons_Forecast!$110:$110)</f>
        <v>7921</v>
      </c>
      <c r="W8" s="4">
        <f>_xlfn.XLOOKUP($A8,Cons_Forecast!_xlnm.Print_Titles,Cons_Forecast!$111:$111)</f>
        <v>4014</v>
      </c>
      <c r="X8" s="4">
        <f>_xlfn.XLOOKUP($A8,Cons_Forecast!_xlnm.Print_Titles,Cons_Forecast!$112:$112)</f>
        <v>0</v>
      </c>
      <c r="Y8" s="4">
        <f>_xlfn.XLOOKUP($A8,Cons_Forecast!_xlnm.Print_Titles,Cons_Forecast!$114:$114)</f>
        <v>6747</v>
      </c>
      <c r="Z8" s="4">
        <f t="shared" si="7"/>
        <v>731</v>
      </c>
      <c r="AA8" s="4">
        <f>_xlfn.XLOOKUP($A8,Cons_Forecast!_xlnm.Print_Titles,Cons_Forecast!$129:$129)</f>
        <v>933.17955585365871</v>
      </c>
      <c r="AB8" s="4">
        <f>_xlfn.XLOOKUP($A8,Cons_Forecast!_xlnm.Print_Titles,Cons_Forecast!$122:$122)</f>
        <v>1297</v>
      </c>
      <c r="AC8" s="4">
        <f>_xlfn.XLOOKUP($A8,Cons_Forecast!_xlnm.Print_Titles,Cons_Forecast!$123:$123)</f>
        <v>762</v>
      </c>
      <c r="AD8" s="4">
        <f>_xlfn.XLOOKUP($A8,Cons_Forecast!_xlnm.Print_Titles,Cons_Forecast!$124:$124)</f>
        <v>415.5</v>
      </c>
      <c r="AE8" s="4">
        <f>_xlfn.XLOOKUP($A8,Cons_Forecast!_xlnm.Print_Titles,Cons_Forecast!$125:$125)</f>
        <v>864.90000000000009</v>
      </c>
      <c r="AF8" s="4">
        <f>_xlfn.XLOOKUP($A8,Cons_Forecast!_xlnm.Print_Titles,Cons_Forecast!$126:$126)</f>
        <v>3574.9199999999996</v>
      </c>
      <c r="AG8" s="4">
        <f>_xlfn.XLOOKUP($A8,Cons_Forecast!_xlnm.Print_Titles,Cons_Forecast!$147:$147)</f>
        <v>337.14875278583656</v>
      </c>
      <c r="AH8" s="4">
        <f>_xlfn.XLOOKUP($A8,Cons_Forecast!_xlnm.Print_Titles,Cons_Forecast!$119:$119)</f>
        <v>8881.2620074158076</v>
      </c>
      <c r="AI8" s="1440">
        <f>_xlfn.XLOOKUP($A8,Jahr_FH_Forecast!$4:$4,Jahr_FH_Forecast!$13:$13)</f>
        <v>457.5</v>
      </c>
      <c r="AJ8" s="4">
        <f>_xlfn.XLOOKUP($A8,Jahr_FH_Forecast!$4:$4,Jahr_FH_Forecast!$14:$14)+_xlfn.XLOOKUP($A8,Jahr_FH_Forecast!$4:$4,Jahr_FH_Forecast!$15:$15)</f>
        <v>120.9</v>
      </c>
      <c r="AK8" s="4">
        <f>_xlfn.XLOOKUP($A8,Cons_Forecast!_xlnm.Print_Titles,Cons_Forecast!$89:$89)</f>
        <v>0</v>
      </c>
    </row>
    <row r="9" spans="1:49" x14ac:dyDescent="0.2">
      <c r="A9" s="1">
        <v>45139</v>
      </c>
      <c r="B9">
        <f t="shared" si="0"/>
        <v>8</v>
      </c>
      <c r="C9">
        <f t="shared" si="1"/>
        <v>2023</v>
      </c>
      <c r="D9" s="872" t="str">
        <f t="shared" si="8"/>
        <v>08´2023</v>
      </c>
      <c r="E9">
        <f t="shared" si="3"/>
        <v>31</v>
      </c>
      <c r="F9">
        <f t="shared" si="9"/>
        <v>691.92</v>
      </c>
      <c r="G9">
        <f>SUMIFS(Help!$E$154:$E$1098,Help!$B$154:$B$1098,B9,Help!$C$154:$C$1098,C9)</f>
        <v>52.08</v>
      </c>
      <c r="H9" s="4">
        <f>_xlfn.XLOOKUP($A9,Cons_Forecast!_xlnm.Print_Titles,Cons_Forecast!$103:$103)</f>
        <v>18684.999999999989</v>
      </c>
      <c r="I9" s="4">
        <f>_xlfn.XLOOKUP($A9,Cons_Forecast!_xlnm.Print_Titles,Cons_Forecast!$64:$64)</f>
        <v>11605</v>
      </c>
      <c r="J9" s="4">
        <f>_xlfn.XLOOKUP($A9,Cons_Forecast!_xlnm.Print_Titles,Cons_Forecast!$77:$77)</f>
        <v>3499.9999999999886</v>
      </c>
      <c r="K9" s="4">
        <f>_xlfn.XLOOKUP($A9,Cons_Forecast!_xlnm.Print_Titles,Cons_Forecast!$79:$79)</f>
        <v>2919</v>
      </c>
      <c r="L9" s="4">
        <f>_xlfn.XLOOKUP($A9,Cons_Forecast!_xlnm.Print_Titles,Cons_Forecast!$118:$118)</f>
        <v>7892.4954254295881</v>
      </c>
      <c r="M9" s="4">
        <f>_xlfn.XLOOKUP($A9,Cons_Forecast!_xlnm.Print_Titles,Cons_Forecast!$120:$120)</f>
        <v>9387.5515266105085</v>
      </c>
      <c r="N9" s="4">
        <f>_xlfn.XLOOKUP($A9,Jahr_FH_Forecast!$4:$4,Jahr_FH_Forecast!$11:$11)</f>
        <v>7892.4954254295881</v>
      </c>
      <c r="O9" s="4">
        <f>_xlfn.XLOOKUP($A9,Jahr_FH_Forecast!$4:$4,Jahr_FH_Forecast!$6:$6)</f>
        <v>9253.25</v>
      </c>
      <c r="P9" s="4">
        <f>_xlfn.XLOOKUP($A9,Jahr_FH_Forecast!$4:$4,Jahr_FH_Forecast!$45:$45)</f>
        <v>589.6</v>
      </c>
      <c r="Q9" s="4">
        <f>_xlfn.XLOOKUP($A9,Jahr_FH_Forecast!$4:$4,Jahr_FH_Forecast!$46:$46)</f>
        <v>349.74</v>
      </c>
      <c r="R9" s="4">
        <f>_xlfn.XLOOKUP($A9,Jahr_FH_Forecast!$4:$4,Jahr_FH_Forecast!$7:$7)</f>
        <v>69.194999999999993</v>
      </c>
      <c r="S9" s="4">
        <f>_xlfn.XLOOKUP($A9,Jahr_FH_Forecast!$4:$4,Jahr_FH_Forecast!$54:$54)*1000</f>
        <v>21565.266</v>
      </c>
      <c r="T9" s="2">
        <f t="shared" ref="T9:T22" si="10">100*(F9-G9)/F9</f>
        <v>92.473118279569889</v>
      </c>
      <c r="U9" s="2">
        <f t="shared" ref="U9:U10" si="11">100*((E9*24)-G9)/(E9*24)</f>
        <v>93</v>
      </c>
      <c r="V9" s="1440">
        <f>_xlfn.XLOOKUP($A9,Cons_Forecast!_xlnm.Print_Titles,Cons_Forecast!$110:$110)</f>
        <v>7740</v>
      </c>
      <c r="W9" s="4">
        <f>_xlfn.XLOOKUP($A9,Cons_Forecast!_xlnm.Print_Titles,Cons_Forecast!$111:$111)</f>
        <v>3865</v>
      </c>
      <c r="X9" s="4">
        <f>_xlfn.XLOOKUP($A9,Cons_Forecast!_xlnm.Print_Titles,Cons_Forecast!$112:$112)</f>
        <v>0</v>
      </c>
      <c r="Y9" s="4">
        <f>_xlfn.XLOOKUP($A9,Cons_Forecast!_xlnm.Print_Titles,Cons_Forecast!$114:$114)</f>
        <v>6418.9999999999891</v>
      </c>
      <c r="Z9" s="4">
        <f>+H9-I9-Y9</f>
        <v>661</v>
      </c>
      <c r="AA9" s="4">
        <f>_xlfn.XLOOKUP($A9,Cons_Forecast!_xlnm.Print_Titles,Cons_Forecast!$129:$129)</f>
        <v>1110.3023630791772</v>
      </c>
      <c r="AB9" s="4">
        <f>_xlfn.XLOOKUP($A9,Cons_Forecast!_xlnm.Print_Titles,Cons_Forecast!$122:$122)</f>
        <v>670</v>
      </c>
      <c r="AC9" s="4">
        <f>_xlfn.XLOOKUP($A9,Cons_Forecast!_xlnm.Print_Titles,Cons_Forecast!$123:$123)</f>
        <v>495</v>
      </c>
      <c r="AD9" s="4">
        <f>_xlfn.XLOOKUP($A9,Cons_Forecast!_xlnm.Print_Titles,Cons_Forecast!$124:$124)</f>
        <v>520</v>
      </c>
      <c r="AE9" s="4">
        <f>_xlfn.XLOOKUP($A9,Cons_Forecast!_xlnm.Print_Titles,Cons_Forecast!$125:$125)</f>
        <v>864.90000000000009</v>
      </c>
      <c r="AF9" s="4">
        <f>_xlfn.XLOOKUP($A9,Cons_Forecast!_xlnm.Print_Titles,Cons_Forecast!$126:$126)</f>
        <v>3574.9199999999996</v>
      </c>
      <c r="AG9" s="4">
        <f>_xlfn.XLOOKUP($A9,Cons_Forecast!_xlnm.Print_Titles,Cons_Forecast!$147:$147)</f>
        <v>347.45368377716761</v>
      </c>
      <c r="AH9" s="4">
        <f>_xlfn.XLOOKUP($A9,Cons_Forecast!_xlnm.Print_Titles,Cons_Forecast!$119:$119)</f>
        <v>7091.5698921646108</v>
      </c>
      <c r="AI9" s="1440">
        <f>_xlfn.XLOOKUP($A9,Jahr_FH_Forecast!$4:$4,Jahr_FH_Forecast!$13:$13)</f>
        <v>1011.0975</v>
      </c>
      <c r="AJ9" s="4">
        <f>_xlfn.XLOOKUP($A9,Jahr_FH_Forecast!$4:$4,Jahr_FH_Forecast!$14:$14)+_xlfn.XLOOKUP($A9,Jahr_FH_Forecast!$4:$4,Jahr_FH_Forecast!$15:$15)</f>
        <v>375</v>
      </c>
      <c r="AK9" s="4">
        <f>_xlfn.XLOOKUP($A9,Cons_Forecast!_xlnm.Print_Titles,Cons_Forecast!$89:$89)</f>
        <v>0</v>
      </c>
    </row>
    <row r="10" spans="1:49" x14ac:dyDescent="0.2">
      <c r="A10" s="1">
        <v>45170</v>
      </c>
      <c r="B10">
        <f t="shared" si="0"/>
        <v>9</v>
      </c>
      <c r="C10">
        <f t="shared" si="1"/>
        <v>2023</v>
      </c>
      <c r="D10" s="872" t="str">
        <f t="shared" si="8"/>
        <v>09´2023</v>
      </c>
      <c r="E10">
        <f t="shared" si="3"/>
        <v>30</v>
      </c>
      <c r="F10">
        <f t="shared" si="9"/>
        <v>669.6</v>
      </c>
      <c r="G10">
        <f>SUMIFS(Help!$E$154:$E$1098,Help!$B$154:$B$1098,B10,Help!$C$154:$C$1098,C10)</f>
        <v>50.4</v>
      </c>
      <c r="H10" s="4">
        <f>_xlfn.XLOOKUP($A10,Cons_Forecast!_xlnm.Print_Titles,Cons_Forecast!$103:$103)</f>
        <v>18082</v>
      </c>
      <c r="I10" s="4">
        <f>_xlfn.XLOOKUP($A10,Cons_Forecast!_xlnm.Print_Titles,Cons_Forecast!$64:$64)</f>
        <v>11253</v>
      </c>
      <c r="J10" s="4">
        <f>_xlfn.XLOOKUP($A10,Cons_Forecast!_xlnm.Print_Titles,Cons_Forecast!$77:$77)</f>
        <v>3458</v>
      </c>
      <c r="K10" s="4">
        <f>_xlfn.XLOOKUP($A10,Cons_Forecast!_xlnm.Print_Titles,Cons_Forecast!$79:$79)</f>
        <v>2630</v>
      </c>
      <c r="L10" s="4">
        <f>_xlfn.XLOOKUP($A10,Cons_Forecast!_xlnm.Print_Titles,Cons_Forecast!$118:$118)</f>
        <v>7316.1459825272314</v>
      </c>
      <c r="M10" s="4">
        <f>_xlfn.XLOOKUP($A10,Cons_Forecast!_xlnm.Print_Titles,Cons_Forecast!$120:$120)</f>
        <v>9362.1103866551093</v>
      </c>
      <c r="N10" s="4">
        <f>_xlfn.XLOOKUP($A10,Jahr_FH_Forecast!$4:$4,Jahr_FH_Forecast!$11:$11)</f>
        <v>7316.1459825272314</v>
      </c>
      <c r="O10" s="4">
        <f>_xlfn.XLOOKUP($A10,Jahr_FH_Forecast!$4:$4,Jahr_FH_Forecast!$6:$6)</f>
        <v>8270.5020000000004</v>
      </c>
      <c r="P10" s="4">
        <f>_xlfn.XLOOKUP($A10,Jahr_FH_Forecast!$4:$4,Jahr_FH_Forecast!$45:$45)</f>
        <v>813.37999999999988</v>
      </c>
      <c r="Q10" s="4">
        <f>_xlfn.XLOOKUP($A10,Jahr_FH_Forecast!$4:$4,Jahr_FH_Forecast!$46:$46)</f>
        <v>463.05999999999995</v>
      </c>
      <c r="R10" s="4">
        <f>_xlfn.XLOOKUP($A10,Jahr_FH_Forecast!$4:$4,Jahr_FH_Forecast!$7:$7)</f>
        <v>97.221999999999994</v>
      </c>
      <c r="S10" s="4">
        <f>_xlfn.XLOOKUP($A10,Jahr_FH_Forecast!$4:$4,Jahr_FH_Forecast!$54:$54)*1000</f>
        <v>20371.109</v>
      </c>
      <c r="T10" s="2">
        <f t="shared" si="10"/>
        <v>92.473118279569903</v>
      </c>
      <c r="U10" s="2">
        <f t="shared" si="11"/>
        <v>93</v>
      </c>
      <c r="V10" s="1440">
        <f>_xlfn.XLOOKUP($A10,Cons_Forecast!_xlnm.Print_Titles,Cons_Forecast!$110:$110)</f>
        <v>7813</v>
      </c>
      <c r="W10" s="4">
        <f>_xlfn.XLOOKUP($A10,Cons_Forecast!_xlnm.Print_Titles,Cons_Forecast!$111:$111)</f>
        <v>3440</v>
      </c>
      <c r="X10" s="4">
        <f>_xlfn.XLOOKUP($A10,Cons_Forecast!_xlnm.Print_Titles,Cons_Forecast!$112:$112)</f>
        <v>0</v>
      </c>
      <c r="Y10" s="4">
        <f>_xlfn.XLOOKUP($A10,Cons_Forecast!_xlnm.Print_Titles,Cons_Forecast!$114:$114)</f>
        <v>6088</v>
      </c>
      <c r="Z10" s="4">
        <f t="shared" ref="Z10:Z22" si="12">+H10-I10-Y10</f>
        <v>741</v>
      </c>
      <c r="AA10" s="4">
        <f>_xlfn.XLOOKUP($A10,Cons_Forecast!_xlnm.Print_Titles,Cons_Forecast!$129:$129)</f>
        <v>1219.2668545196996</v>
      </c>
      <c r="AB10" s="4">
        <f>_xlfn.XLOOKUP($A10,Cons_Forecast!_xlnm.Print_Titles,Cons_Forecast!$122:$122)</f>
        <v>1120</v>
      </c>
      <c r="AC10" s="4">
        <f>_xlfn.XLOOKUP($A10,Cons_Forecast!_xlnm.Print_Titles,Cons_Forecast!$123:$123)</f>
        <v>760</v>
      </c>
      <c r="AD10" s="4">
        <f>_xlfn.XLOOKUP($A10,Cons_Forecast!_xlnm.Print_Titles,Cons_Forecast!$124:$124)</f>
        <v>810</v>
      </c>
      <c r="AE10" s="4">
        <f>_xlfn.XLOOKUP($A10,Cons_Forecast!_xlnm.Print_Titles,Cons_Forecast!$125:$125)</f>
        <v>837.00000000000023</v>
      </c>
      <c r="AF10" s="4">
        <f>_xlfn.XLOOKUP($A10,Cons_Forecast!_xlnm.Print_Titles,Cons_Forecast!$126:$126)</f>
        <v>3459.6</v>
      </c>
      <c r="AG10" s="4">
        <f>_xlfn.XLOOKUP($A10,Cons_Forecast!_xlnm.Print_Titles,Cons_Forecast!$147:$147)</f>
        <v>329.48735257680573</v>
      </c>
      <c r="AH10" s="4">
        <f>_xlfn.XLOOKUP($A10,Cons_Forecast!_xlnm.Print_Titles,Cons_Forecast!$119:$119)</f>
        <v>8698.0035952009603</v>
      </c>
      <c r="AI10" s="1440">
        <f>_xlfn.XLOOKUP($A10,Jahr_FH_Forecast!$4:$4,Jahr_FH_Forecast!$13:$13)</f>
        <v>459.3025025000004</v>
      </c>
      <c r="AJ10" s="4">
        <f>_xlfn.XLOOKUP($A10,Jahr_FH_Forecast!$4:$4,Jahr_FH_Forecast!$14:$14)+_xlfn.XLOOKUP($A10,Jahr_FH_Forecast!$4:$4,Jahr_FH_Forecast!$15:$15)</f>
        <v>0</v>
      </c>
      <c r="AK10" s="4">
        <f>_xlfn.XLOOKUP($A10,Cons_Forecast!_xlnm.Print_Titles,Cons_Forecast!$89:$89)</f>
        <v>21</v>
      </c>
    </row>
    <row r="11" spans="1:49" x14ac:dyDescent="0.2">
      <c r="A11" s="1">
        <v>45200</v>
      </c>
      <c r="B11">
        <f t="shared" si="0"/>
        <v>10</v>
      </c>
      <c r="C11">
        <f t="shared" si="1"/>
        <v>2023</v>
      </c>
      <c r="D11" s="872" t="str">
        <f>CONCATENATE(TEXT(A11,"MM"),"´",TEXT(A11,"JJJJ"))</f>
        <v>10´2023</v>
      </c>
      <c r="E11">
        <f t="shared" si="3"/>
        <v>31</v>
      </c>
      <c r="F11">
        <f t="shared" si="9"/>
        <v>706</v>
      </c>
      <c r="G11">
        <f>SUMIFS(Help!$E$154:$E$1098,Help!$B$154:$B$1098,B11,Help!$C$154:$C$1098,C11)</f>
        <v>38</v>
      </c>
      <c r="H11" s="4">
        <f>_xlfn.XLOOKUP($A11,Cons_Forecast!_xlnm.Print_Titles,Cons_Forecast!$103:$103)</f>
        <v>18882</v>
      </c>
      <c r="I11" s="4">
        <f>_xlfn.XLOOKUP($A11,Cons_Forecast!_xlnm.Print_Titles,Cons_Forecast!$64:$64)</f>
        <v>12101</v>
      </c>
      <c r="J11" s="4">
        <f>_xlfn.XLOOKUP($A11,Cons_Forecast!_xlnm.Print_Titles,Cons_Forecast!$77:$77)</f>
        <v>3100</v>
      </c>
      <c r="K11" s="4">
        <f>_xlfn.XLOOKUP($A11,Cons_Forecast!_xlnm.Print_Titles,Cons_Forecast!$79:$79)</f>
        <v>2486</v>
      </c>
      <c r="L11" s="4">
        <f>_xlfn.XLOOKUP($A11,Cons_Forecast!_xlnm.Print_Titles,Cons_Forecast!$118:$118)</f>
        <v>8699</v>
      </c>
      <c r="M11" s="4">
        <f>_xlfn.XLOOKUP($A11,Cons_Forecast!_xlnm.Print_Titles,Cons_Forecast!$120:$120)</f>
        <v>8886.5999999999985</v>
      </c>
      <c r="N11" s="4">
        <f>_xlfn.XLOOKUP($A11,Jahr_FH_Forecast!$4:$4,Jahr_FH_Forecast!$11:$11)</f>
        <v>7764.6607818089915</v>
      </c>
      <c r="O11" s="4">
        <f>_xlfn.XLOOKUP($A11,Jahr_FH_Forecast!$4:$4,Jahr_FH_Forecast!$6:$6)</f>
        <v>8032.7089999999998</v>
      </c>
      <c r="P11" s="4">
        <f>_xlfn.XLOOKUP($A11,Jahr_FH_Forecast!$4:$4,Jahr_FH_Forecast!$45:$45)</f>
        <v>1004.22</v>
      </c>
      <c r="Q11" s="4">
        <f>_xlfn.XLOOKUP($A11,Jahr_FH_Forecast!$4:$4,Jahr_FH_Forecast!$46:$46)</f>
        <v>301.88</v>
      </c>
      <c r="R11" s="4">
        <f>_xlfn.XLOOKUP($A11,Jahr_FH_Forecast!$4:$4,Jahr_FH_Forecast!$7:$7)</f>
        <v>107.876</v>
      </c>
      <c r="S11" s="4">
        <f>_xlfn.XLOOKUP($A11,Jahr_FH_Forecast!$4:$4,Jahr_FH_Forecast!$54:$54)*1000</f>
        <v>17419.789999999997</v>
      </c>
      <c r="T11" s="2">
        <f t="shared" si="10"/>
        <v>94.617563739376777</v>
      </c>
      <c r="U11" s="2">
        <f>100*((E11*24)-G11)/(E11*24)</f>
        <v>94.892473118279568</v>
      </c>
      <c r="V11" s="1440">
        <f>_xlfn.XLOOKUP($A11,Cons_Forecast!_xlnm.Print_Titles,Cons_Forecast!$110:$110)</f>
        <v>8734</v>
      </c>
      <c r="W11" s="4">
        <f>_xlfn.XLOOKUP($A11,Cons_Forecast!_xlnm.Print_Titles,Cons_Forecast!$111:$111)</f>
        <v>3367</v>
      </c>
      <c r="X11" s="4">
        <f>_xlfn.XLOOKUP($A11,Cons_Forecast!_xlnm.Print_Titles,Cons_Forecast!$112:$112)</f>
        <v>0</v>
      </c>
      <c r="Y11" s="4">
        <f>_xlfn.XLOOKUP($A11,Cons_Forecast!_xlnm.Print_Titles,Cons_Forecast!$114:$114)</f>
        <v>5586</v>
      </c>
      <c r="Z11" s="4">
        <f t="shared" si="12"/>
        <v>1195</v>
      </c>
      <c r="AA11" s="4">
        <f>_xlfn.XLOOKUP($A11,Cons_Forecast!_xlnm.Print_Titles,Cons_Forecast!$129:$129)</f>
        <v>711.4</v>
      </c>
      <c r="AB11" s="4">
        <f>_xlfn.XLOOKUP($A11,Cons_Forecast!_xlnm.Print_Titles,Cons_Forecast!$122:$122)</f>
        <v>1057</v>
      </c>
      <c r="AC11" s="4">
        <f>_xlfn.XLOOKUP($A11,Cons_Forecast!_xlnm.Print_Titles,Cons_Forecast!$123:$123)</f>
        <v>605</v>
      </c>
      <c r="AD11" s="4">
        <f>_xlfn.XLOOKUP($A11,Cons_Forecast!_xlnm.Print_Titles,Cons_Forecast!$124:$124)</f>
        <v>383</v>
      </c>
      <c r="AE11" s="4">
        <f>_xlfn.XLOOKUP($A11,Cons_Forecast!_xlnm.Print_Titles,Cons_Forecast!$125:$125)</f>
        <v>1955</v>
      </c>
      <c r="AF11" s="4">
        <f>_xlfn.XLOOKUP($A11,Cons_Forecast!_xlnm.Print_Titles,Cons_Forecast!$126:$126)</f>
        <v>3150.8399999999997</v>
      </c>
      <c r="AG11" s="4">
        <f>_xlfn.XLOOKUP($A11,Cons_Forecast!_xlnm.Print_Titles,Cons_Forecast!$147:$147)</f>
        <v>353.48141996402154</v>
      </c>
      <c r="AH11" s="4">
        <f>_xlfn.XLOOKUP($A11,Cons_Forecast!_xlnm.Print_Titles,Cons_Forecast!$119:$119)</f>
        <v>7188</v>
      </c>
      <c r="AI11" s="1440">
        <f>_xlfn.XLOOKUP($A11,Jahr_FH_Forecast!$4:$4,Jahr_FH_Forecast!$13:$13)</f>
        <v>907.5</v>
      </c>
      <c r="AJ11" s="4">
        <f>_xlfn.XLOOKUP($A11,Jahr_FH_Forecast!$4:$4,Jahr_FH_Forecast!$14:$14)+_xlfn.XLOOKUP($A11,Jahr_FH_Forecast!$4:$4,Jahr_FH_Forecast!$15:$15)</f>
        <v>0</v>
      </c>
      <c r="AK11" s="4">
        <f>_xlfn.XLOOKUP($A11,Cons_Forecast!_xlnm.Print_Titles,Cons_Forecast!$89:$89)</f>
        <v>0</v>
      </c>
    </row>
    <row r="12" spans="1:49" x14ac:dyDescent="0.2">
      <c r="A12" s="1">
        <v>45231</v>
      </c>
      <c r="B12">
        <f t="shared" si="0"/>
        <v>11</v>
      </c>
      <c r="C12">
        <f t="shared" si="1"/>
        <v>2023</v>
      </c>
      <c r="D12" s="872" t="str">
        <f t="shared" si="8"/>
        <v>11´2023</v>
      </c>
      <c r="E12">
        <f t="shared" si="3"/>
        <v>30</v>
      </c>
      <c r="F12">
        <f t="shared" si="9"/>
        <v>695.6</v>
      </c>
      <c r="G12">
        <f>SUMIFS(Help!$E$154:$E$1098,Help!$B$154:$B$1098,B12,Help!$C$154:$C$1098,C12)</f>
        <v>24.4</v>
      </c>
      <c r="H12" s="4">
        <f>_xlfn.XLOOKUP($A12,Cons_Forecast!_xlnm.Print_Titles,Cons_Forecast!$103:$103)</f>
        <v>18783</v>
      </c>
      <c r="I12" s="4">
        <f>_xlfn.XLOOKUP($A12,Cons_Forecast!_xlnm.Print_Titles,Cons_Forecast!$64:$64)</f>
        <v>11682</v>
      </c>
      <c r="J12" s="4">
        <f>_xlfn.XLOOKUP($A12,Cons_Forecast!_xlnm.Print_Titles,Cons_Forecast!$77:$77)</f>
        <v>2954</v>
      </c>
      <c r="K12" s="4">
        <f>_xlfn.XLOOKUP($A12,Cons_Forecast!_xlnm.Print_Titles,Cons_Forecast!$79:$79)</f>
        <v>2001</v>
      </c>
      <c r="L12" s="4">
        <f>_xlfn.XLOOKUP($A12,Cons_Forecast!_xlnm.Print_Titles,Cons_Forecast!$118:$118)</f>
        <v>9404</v>
      </c>
      <c r="M12" s="4">
        <f>_xlfn.XLOOKUP($A12,Cons_Forecast!_xlnm.Print_Titles,Cons_Forecast!$120:$120)</f>
        <v>8687</v>
      </c>
      <c r="N12" s="4">
        <f>_xlfn.XLOOKUP($A12,Jahr_FH_Forecast!$4:$4,Jahr_FH_Forecast!$11:$11)</f>
        <v>7998.7520111565218</v>
      </c>
      <c r="O12" s="4">
        <f>_xlfn.XLOOKUP($A12,Jahr_FH_Forecast!$4:$4,Jahr_FH_Forecast!$6:$6)</f>
        <v>10645.894</v>
      </c>
      <c r="P12" s="4">
        <f>_xlfn.XLOOKUP($A12,Jahr_FH_Forecast!$4:$4,Jahr_FH_Forecast!$45:$45)</f>
        <v>513.16</v>
      </c>
      <c r="Q12" s="4">
        <f>_xlfn.XLOOKUP($A12,Jahr_FH_Forecast!$4:$4,Jahr_FH_Forecast!$46:$46)</f>
        <v>153</v>
      </c>
      <c r="R12" s="4">
        <f>_xlfn.XLOOKUP($A12,Jahr_FH_Forecast!$4:$4,Jahr_FH_Forecast!$7:$7)</f>
        <v>91.460999999999999</v>
      </c>
      <c r="S12" s="4">
        <f>_xlfn.XLOOKUP($A12,Jahr_FH_Forecast!$4:$4,Jahr_FH_Forecast!$54:$54)*1000</f>
        <v>16368.099999999999</v>
      </c>
      <c r="T12" s="2">
        <f t="shared" si="10"/>
        <v>96.492236917768835</v>
      </c>
      <c r="U12" s="2">
        <f t="shared" ref="U12:U22" si="13">100*((E12*24)-G12)/(E12*24)</f>
        <v>96.611111111111114</v>
      </c>
      <c r="V12" s="1440">
        <f>_xlfn.XLOOKUP($A12,Cons_Forecast!_xlnm.Print_Titles,Cons_Forecast!$110:$110)</f>
        <v>7604</v>
      </c>
      <c r="W12" s="4">
        <f>_xlfn.XLOOKUP($A12,Cons_Forecast!_xlnm.Print_Titles,Cons_Forecast!$111:$111)</f>
        <v>4078</v>
      </c>
      <c r="X12" s="4">
        <f>_xlfn.XLOOKUP($A12,Cons_Forecast!_xlnm.Print_Titles,Cons_Forecast!$112:$112)</f>
        <v>0</v>
      </c>
      <c r="Y12" s="4">
        <f>_xlfn.XLOOKUP($A12,Cons_Forecast!_xlnm.Print_Titles,Cons_Forecast!$114:$114)</f>
        <v>4955</v>
      </c>
      <c r="Z12" s="4">
        <f t="shared" si="12"/>
        <v>2146</v>
      </c>
      <c r="AA12" s="4">
        <f>_xlfn.XLOOKUP($A12,Cons_Forecast!_xlnm.Print_Titles,Cons_Forecast!$129:$129)</f>
        <v>810.4</v>
      </c>
      <c r="AB12" s="4">
        <f>_xlfn.XLOOKUP($A12,Cons_Forecast!_xlnm.Print_Titles,Cons_Forecast!$122:$122)</f>
        <v>1220</v>
      </c>
      <c r="AC12" s="4">
        <f>_xlfn.XLOOKUP($A12,Cons_Forecast!_xlnm.Print_Titles,Cons_Forecast!$123:$123)</f>
        <v>434</v>
      </c>
      <c r="AD12" s="4">
        <f>_xlfn.XLOOKUP($A12,Cons_Forecast!_xlnm.Print_Titles,Cons_Forecast!$124:$124)</f>
        <v>237</v>
      </c>
      <c r="AE12" s="4">
        <f>_xlfn.XLOOKUP($A12,Cons_Forecast!_xlnm.Print_Titles,Cons_Forecast!$125:$125)</f>
        <v>2494.9</v>
      </c>
      <c r="AF12" s="4">
        <f>_xlfn.XLOOKUP($A12,Cons_Forecast!_xlnm.Print_Titles,Cons_Forecast!$126:$126)</f>
        <v>3346.86</v>
      </c>
      <c r="AG12" s="4">
        <f>_xlfn.XLOOKUP($A12,Cons_Forecast!_xlnm.Print_Titles,Cons_Forecast!$147:$147)</f>
        <v>341.38760844147941</v>
      </c>
      <c r="AH12" s="4">
        <f>_xlfn.XLOOKUP($A12,Cons_Forecast!_xlnm.Print_Titles,Cons_Forecast!$119:$119)</f>
        <v>6272</v>
      </c>
      <c r="AI12" s="1440">
        <f>_xlfn.XLOOKUP($A12,Jahr_FH_Forecast!$4:$4,Jahr_FH_Forecast!$13:$13)</f>
        <v>634.5</v>
      </c>
      <c r="AJ12" s="4">
        <f>_xlfn.XLOOKUP($A12,Jahr_FH_Forecast!$4:$4,Jahr_FH_Forecast!$14:$14)+_xlfn.XLOOKUP($A12,Jahr_FH_Forecast!$4:$4,Jahr_FH_Forecast!$15:$15)</f>
        <v>720.96</v>
      </c>
      <c r="AK12" s="4">
        <f>_xlfn.XLOOKUP($A12,Cons_Forecast!_xlnm.Print_Titles,Cons_Forecast!$89:$89)</f>
        <v>0</v>
      </c>
    </row>
    <row r="13" spans="1:49" x14ac:dyDescent="0.2">
      <c r="A13" s="1">
        <v>45261</v>
      </c>
      <c r="B13">
        <f t="shared" si="0"/>
        <v>12</v>
      </c>
      <c r="C13">
        <f t="shared" si="1"/>
        <v>2023</v>
      </c>
      <c r="D13" s="872" t="str">
        <f t="shared" si="8"/>
        <v>12´2023</v>
      </c>
      <c r="E13">
        <f t="shared" si="3"/>
        <v>31</v>
      </c>
      <c r="F13">
        <f t="shared" si="9"/>
        <v>693.6</v>
      </c>
      <c r="G13">
        <f>SUMIFS(Help!$E$154:$E$1098,Help!$B$154:$B$1098,B13,Help!$C$154:$C$1098,C13)</f>
        <v>50.4</v>
      </c>
      <c r="H13" s="4">
        <f>_xlfn.XLOOKUP($A13,Cons_Forecast!_xlnm.Print_Titles,Cons_Forecast!$103:$103)</f>
        <v>19956</v>
      </c>
      <c r="I13" s="4">
        <f>_xlfn.XLOOKUP($A13,Cons_Forecast!_xlnm.Print_Titles,Cons_Forecast!$64:$64)</f>
        <v>12824</v>
      </c>
      <c r="J13" s="4">
        <f>_xlfn.XLOOKUP($A13,Cons_Forecast!_xlnm.Print_Titles,Cons_Forecast!$77:$77)</f>
        <v>1823</v>
      </c>
      <c r="K13" s="4">
        <f>_xlfn.XLOOKUP($A13,Cons_Forecast!_xlnm.Print_Titles,Cons_Forecast!$79:$79)</f>
        <v>2882</v>
      </c>
      <c r="L13" s="4">
        <f>_xlfn.XLOOKUP($A13,Cons_Forecast!_xlnm.Print_Titles,Cons_Forecast!$118:$118)</f>
        <v>9258</v>
      </c>
      <c r="M13" s="4">
        <f>_xlfn.XLOOKUP($A13,Cons_Forecast!_xlnm.Print_Titles,Cons_Forecast!$120:$120)</f>
        <v>9240</v>
      </c>
      <c r="N13" s="4">
        <f>_xlfn.XLOOKUP($A13,Jahr_FH_Forecast!$4:$4,Jahr_FH_Forecast!$11:$11)</f>
        <v>7809</v>
      </c>
      <c r="O13" s="4">
        <f>_xlfn.XLOOKUP($A13,Jahr_FH_Forecast!$4:$4,Jahr_FH_Forecast!$6:$6)</f>
        <v>10193.665000000003</v>
      </c>
      <c r="P13" s="4">
        <f>_xlfn.XLOOKUP($A13,Jahr_FH_Forecast!$4:$4,Jahr_FH_Forecast!$45:$45)</f>
        <v>507.56</v>
      </c>
      <c r="Q13" s="4">
        <f>_xlfn.XLOOKUP($A13,Jahr_FH_Forecast!$4:$4,Jahr_FH_Forecast!$46:$46)</f>
        <v>356.74</v>
      </c>
      <c r="R13" s="4">
        <f>_xlfn.XLOOKUP($A13,Jahr_FH_Forecast!$4:$4,Jahr_FH_Forecast!$7:$7)</f>
        <v>114.542</v>
      </c>
      <c r="S13" s="4">
        <f>_xlfn.XLOOKUP($A13,Jahr_FH_Forecast!$4:$4,Jahr_FH_Forecast!$54:$54)*1000</f>
        <v>8603.1370000000006</v>
      </c>
      <c r="T13" s="2">
        <f t="shared" si="10"/>
        <v>92.733564013840834</v>
      </c>
      <c r="U13" s="2">
        <f t="shared" si="13"/>
        <v>93.225806451612897</v>
      </c>
      <c r="V13" s="1440">
        <f>_xlfn.XLOOKUP($A13,Cons_Forecast!_xlnm.Print_Titles,Cons_Forecast!$110:$110)</f>
        <v>9996</v>
      </c>
      <c r="W13" s="4">
        <f>_xlfn.XLOOKUP($A13,Cons_Forecast!_xlnm.Print_Titles,Cons_Forecast!$111:$111)</f>
        <v>2828</v>
      </c>
      <c r="X13" s="4">
        <f>_xlfn.XLOOKUP($A13,Cons_Forecast!_xlnm.Print_Titles,Cons_Forecast!$112:$112)</f>
        <v>0</v>
      </c>
      <c r="Y13" s="4">
        <f>_xlfn.XLOOKUP($A13,Cons_Forecast!_xlnm.Print_Titles,Cons_Forecast!$114:$114)</f>
        <v>4705</v>
      </c>
      <c r="Z13" s="4">
        <f t="shared" si="12"/>
        <v>2427</v>
      </c>
      <c r="AA13" s="4">
        <f>_xlfn.XLOOKUP($A13,Cons_Forecast!_xlnm.Print_Titles,Cons_Forecast!$129:$129)</f>
        <v>1267.6020467999997</v>
      </c>
      <c r="AB13" s="4">
        <f>_xlfn.XLOOKUP($A13,Cons_Forecast!_xlnm.Print_Titles,Cons_Forecast!$122:$122)</f>
        <v>1405</v>
      </c>
      <c r="AC13" s="4">
        <f>_xlfn.XLOOKUP($A13,Cons_Forecast!_xlnm.Print_Titles,Cons_Forecast!$123:$123)</f>
        <v>582</v>
      </c>
      <c r="AD13" s="4">
        <f>_xlfn.XLOOKUP($A13,Cons_Forecast!_xlnm.Print_Titles,Cons_Forecast!$124:$124)</f>
        <v>418</v>
      </c>
      <c r="AE13" s="4">
        <f>_xlfn.XLOOKUP($A13,Cons_Forecast!_xlnm.Print_Titles,Cons_Forecast!$125:$125)</f>
        <v>864.90000000000009</v>
      </c>
      <c r="AF13" s="4">
        <f>_xlfn.XLOOKUP($A13,Cons_Forecast!_xlnm.Print_Titles,Cons_Forecast!$126:$126)</f>
        <v>3574.9199999999996</v>
      </c>
      <c r="AG13" s="4">
        <f>_xlfn.XLOOKUP($A13,Cons_Forecast!_xlnm.Print_Titles,Cons_Forecast!$147:$147)</f>
        <v>389.05319209331509</v>
      </c>
      <c r="AH13" s="4">
        <f>_xlfn.XLOOKUP($A13,Cons_Forecast!_xlnm.Print_Titles,Cons_Forecast!$119:$119)</f>
        <v>7591.8210063987972</v>
      </c>
      <c r="AI13" s="1440">
        <f>_xlfn.XLOOKUP($A13,Jahr_FH_Forecast!$4:$4,Jahr_FH_Forecast!$13:$13)</f>
        <v>1070.75</v>
      </c>
      <c r="AJ13" s="4">
        <f>_xlfn.XLOOKUP($A13,Jahr_FH_Forecast!$4:$4,Jahr_FH_Forecast!$14:$14)+_xlfn.XLOOKUP($A13,Jahr_FH_Forecast!$4:$4,Jahr_FH_Forecast!$15:$15)</f>
        <v>282</v>
      </c>
      <c r="AK13" s="4">
        <f>_xlfn.XLOOKUP($A13,Cons_Forecast!_xlnm.Print_Titles,Cons_Forecast!$89:$89)</f>
        <v>1324</v>
      </c>
    </row>
    <row r="14" spans="1:49" x14ac:dyDescent="0.2">
      <c r="A14" s="1">
        <v>45292</v>
      </c>
      <c r="B14">
        <f t="shared" si="0"/>
        <v>1</v>
      </c>
      <c r="C14">
        <f t="shared" si="1"/>
        <v>2024</v>
      </c>
      <c r="D14" s="872" t="str">
        <f t="shared" si="8"/>
        <v>01´2024</v>
      </c>
      <c r="E14">
        <f t="shared" si="3"/>
        <v>31</v>
      </c>
      <c r="F14">
        <f t="shared" si="9"/>
        <v>693.6</v>
      </c>
      <c r="G14">
        <f>SUMIFS(Help_FC!$E$154:$E$1098,Help_FC!$B$154:$B$1098,B14,Help_FC!$C$154:$C$1098,C14)</f>
        <v>50.4</v>
      </c>
      <c r="H14" s="4">
        <f>_xlfn.XLOOKUP($A14,Cons_Forecast!_xlnm.Print_Titles,Cons_Forecast!$103:$103)</f>
        <v>20468</v>
      </c>
      <c r="I14" s="4">
        <f>_xlfn.XLOOKUP($A14,Cons_Forecast!_xlnm.Print_Titles,Cons_Forecast!$64:$64)</f>
        <v>12603</v>
      </c>
      <c r="J14" s="4">
        <f>_xlfn.XLOOKUP($A14,Cons_Forecast!_xlnm.Print_Titles,Cons_Forecast!$77:$77)</f>
        <v>2711</v>
      </c>
      <c r="K14" s="4">
        <f>_xlfn.XLOOKUP($A14,Cons_Forecast!_xlnm.Print_Titles,Cons_Forecast!$79:$79)</f>
        <v>3102</v>
      </c>
      <c r="L14" s="4">
        <f>_xlfn.XLOOKUP($A14,Cons_Forecast!_xlnm.Print_Titles,Cons_Forecast!$118:$118)</f>
        <v>8518.8250558886011</v>
      </c>
      <c r="M14" s="4">
        <f>_xlfn.XLOOKUP($A14,Cons_Forecast!_xlnm.Print_Titles,Cons_Forecast!$120:$120)</f>
        <v>8658.82</v>
      </c>
      <c r="N14" s="4">
        <f>_xlfn.XLOOKUP($A14,Jahr_FH_Forecast!$4:$4,Jahr_FH_Forecast!$11:$11)</f>
        <v>8518.8250558886011</v>
      </c>
      <c r="O14" s="4">
        <f>_xlfn.XLOOKUP($A14,Jahr_FH_Forecast!$4:$4,Jahr_FH_Forecast!$6:$6)</f>
        <v>8795.4179290049542</v>
      </c>
      <c r="P14" s="4">
        <f>_xlfn.XLOOKUP($A14,Jahr_FH_Forecast!$4:$4,Jahr_FH_Forecast!$45:$45)</f>
        <v>0</v>
      </c>
      <c r="Q14" s="4">
        <f>_xlfn.XLOOKUP($A14,Jahr_FH_Forecast!$4:$4,Jahr_FH_Forecast!$46:$46)</f>
        <v>0</v>
      </c>
      <c r="R14" s="4">
        <f>_xlfn.XLOOKUP($A14,Jahr_FH_Forecast!$4:$4,Jahr_FH_Forecast!$7:$7)</f>
        <v>70</v>
      </c>
      <c r="S14" s="4">
        <f>_xlfn.XLOOKUP($A14,Jahr_FH_Forecast!$4:$4,Jahr_FH_Forecast!$54:$54)*1000</f>
        <v>27235.739140000001</v>
      </c>
      <c r="T14" s="2">
        <f t="shared" si="10"/>
        <v>92.733564013840834</v>
      </c>
      <c r="U14" s="2">
        <f t="shared" si="13"/>
        <v>93.225806451612897</v>
      </c>
      <c r="V14" s="1440">
        <f>_xlfn.XLOOKUP($A14,Cons_Forecast!_xlnm.Print_Titles,Cons_Forecast!$110:$110)</f>
        <v>8373</v>
      </c>
      <c r="W14" s="4">
        <f>_xlfn.XLOOKUP($A14,Cons_Forecast!_xlnm.Print_Titles,Cons_Forecast!$111:$111)</f>
        <v>4230</v>
      </c>
      <c r="X14" s="4">
        <f>_xlfn.XLOOKUP($A14,Cons_Forecast!_xlnm.Print_Titles,Cons_Forecast!$112:$112)</f>
        <v>0</v>
      </c>
      <c r="Y14" s="4">
        <f>_xlfn.XLOOKUP($A14,Cons_Forecast!_xlnm.Print_Titles,Cons_Forecast!$114:$114)</f>
        <v>5813</v>
      </c>
      <c r="Z14" s="4">
        <f t="shared" si="12"/>
        <v>2052</v>
      </c>
      <c r="AA14" s="4">
        <f>_xlfn.XLOOKUP($A14,Cons_Forecast!_xlnm.Print_Titles,Cons_Forecast!$129:$129)</f>
        <v>1254.8756868</v>
      </c>
      <c r="AB14" s="4">
        <f>_xlfn.XLOOKUP($A14,Cons_Forecast!_xlnm.Print_Titles,Cons_Forecast!$122:$122)</f>
        <v>670</v>
      </c>
      <c r="AC14" s="4">
        <f>_xlfn.XLOOKUP($A14,Cons_Forecast!_xlnm.Print_Titles,Cons_Forecast!$123:$123)</f>
        <v>645</v>
      </c>
      <c r="AD14" s="4">
        <f>_xlfn.XLOOKUP($A14,Cons_Forecast!_xlnm.Print_Titles,Cons_Forecast!$124:$124)</f>
        <v>370</v>
      </c>
      <c r="AE14" s="4">
        <f>_xlfn.XLOOKUP($A14,Cons_Forecast!_xlnm.Print_Titles,Cons_Forecast!$125:$125)</f>
        <v>864.90000000000009</v>
      </c>
      <c r="AF14" s="4">
        <f>_xlfn.XLOOKUP($A14,Cons_Forecast!_xlnm.Print_Titles,Cons_Forecast!$126:$126)</f>
        <v>3574.9199999999996</v>
      </c>
      <c r="AG14" s="4">
        <f>_xlfn.XLOOKUP($A14,Cons_Forecast!_xlnm.Print_Titles,Cons_Forecast!$147:$147)</f>
        <v>404.52087449428114</v>
      </c>
      <c r="AH14" s="4">
        <f>_xlfn.XLOOKUP($A14,Cons_Forecast!_xlnm.Print_Titles,Cons_Forecast!$119:$119)</f>
        <v>8819.2577495726327</v>
      </c>
      <c r="AI14" s="1440">
        <f>_xlfn.XLOOKUP($A14,Jahr_FH_Forecast!$4:$4,Jahr_FH_Forecast!$13:$13)</f>
        <v>864</v>
      </c>
      <c r="AJ14" s="4">
        <f>_xlfn.XLOOKUP($A14,Jahr_FH_Forecast!$4:$4,Jahr_FH_Forecast!$14:$14)+_xlfn.XLOOKUP($A14,Jahr_FH_Forecast!$4:$4,Jahr_FH_Forecast!$15:$15)</f>
        <v>0</v>
      </c>
      <c r="AK14" s="4">
        <f>_xlfn.XLOOKUP($A14,Cons_Forecast!_xlnm.Print_Titles,Cons_Forecast!$89:$89)</f>
        <v>914</v>
      </c>
    </row>
    <row r="15" spans="1:49" x14ac:dyDescent="0.2">
      <c r="A15" s="1">
        <v>45323</v>
      </c>
      <c r="B15">
        <f t="shared" si="0"/>
        <v>2</v>
      </c>
      <c r="C15">
        <f t="shared" si="1"/>
        <v>2024</v>
      </c>
      <c r="D15" s="872" t="str">
        <f t="shared" si="8"/>
        <v>02´2024</v>
      </c>
      <c r="E15">
        <f t="shared" si="3"/>
        <v>29</v>
      </c>
      <c r="F15">
        <f t="shared" si="9"/>
        <v>645.6</v>
      </c>
      <c r="G15">
        <f>SUMIFS(Help_FC!$E$154:$E$1098,Help_FC!$B$154:$B$1098,B15,Help_FC!$C$154:$C$1098,C15)</f>
        <v>50.4</v>
      </c>
      <c r="H15" s="4">
        <f>_xlfn.XLOOKUP($A15,Cons_Forecast!_xlnm.Print_Titles,Cons_Forecast!$103:$103)</f>
        <v>20263</v>
      </c>
      <c r="I15" s="4">
        <f>_xlfn.XLOOKUP($A15,Cons_Forecast!_xlnm.Print_Titles,Cons_Forecast!$64:$64)</f>
        <v>13308</v>
      </c>
      <c r="J15" s="4">
        <f>_xlfn.XLOOKUP($A15,Cons_Forecast!_xlnm.Print_Titles,Cons_Forecast!$77:$77)</f>
        <v>1704</v>
      </c>
      <c r="K15" s="4">
        <f>_xlfn.XLOOKUP($A15,Cons_Forecast!_xlnm.Print_Titles,Cons_Forecast!$79:$79)</f>
        <v>2255</v>
      </c>
      <c r="L15" s="4">
        <f>_xlfn.XLOOKUP($A15,Cons_Forecast!_xlnm.Print_Titles,Cons_Forecast!$118:$118)</f>
        <v>8837</v>
      </c>
      <c r="M15" s="4">
        <f>_xlfn.XLOOKUP($A15,Cons_Forecast!_xlnm.Print_Titles,Cons_Forecast!$120:$120)</f>
        <v>9375</v>
      </c>
      <c r="N15" s="4">
        <f>_xlfn.XLOOKUP($A15,Jahr_FH_Forecast!$4:$4,Jahr_FH_Forecast!$11:$11)</f>
        <v>8837</v>
      </c>
      <c r="O15" s="4">
        <f>_xlfn.XLOOKUP($A15,Jahr_FH_Forecast!$4:$4,Jahr_FH_Forecast!$6:$6)</f>
        <v>7400.9774217149552</v>
      </c>
      <c r="P15" s="4">
        <f>_xlfn.XLOOKUP($A15,Jahr_FH_Forecast!$4:$4,Jahr_FH_Forecast!$45:$45)</f>
        <v>408</v>
      </c>
      <c r="Q15" s="4">
        <f>_xlfn.XLOOKUP($A15,Jahr_FH_Forecast!$4:$4,Jahr_FH_Forecast!$46:$46)</f>
        <v>0</v>
      </c>
      <c r="R15" s="4">
        <f>_xlfn.XLOOKUP($A15,Jahr_FH_Forecast!$4:$4,Jahr_FH_Forecast!$7:$7)</f>
        <v>90</v>
      </c>
      <c r="S15" s="4">
        <f>_xlfn.XLOOKUP($A15,Jahr_FH_Forecast!$4:$4,Jahr_FH_Forecast!$54:$54)*1000</f>
        <v>16189.3651675</v>
      </c>
      <c r="T15" s="2">
        <f t="shared" si="10"/>
        <v>92.193308550185876</v>
      </c>
      <c r="U15" s="2">
        <f t="shared" si="13"/>
        <v>92.758620689655174</v>
      </c>
      <c r="V15" s="1440">
        <f>_xlfn.XLOOKUP($A15,Cons_Forecast!_xlnm.Print_Titles,Cons_Forecast!$110:$110)</f>
        <v>9194</v>
      </c>
      <c r="W15" s="4">
        <f>_xlfn.XLOOKUP($A15,Cons_Forecast!_xlnm.Print_Titles,Cons_Forecast!$111:$111)</f>
        <v>4114</v>
      </c>
      <c r="X15" s="4">
        <f>_xlfn.XLOOKUP($A15,Cons_Forecast!_xlnm.Print_Titles,Cons_Forecast!$112:$112)</f>
        <v>0</v>
      </c>
      <c r="Y15" s="4">
        <f>_xlfn.XLOOKUP($A15,Cons_Forecast!_xlnm.Print_Titles,Cons_Forecast!$114:$114)</f>
        <v>3959</v>
      </c>
      <c r="Z15" s="4">
        <f t="shared" si="12"/>
        <v>2996</v>
      </c>
      <c r="AA15" s="4">
        <f>_xlfn.XLOOKUP($A15,Cons_Forecast!_xlnm.Print_Titles,Cons_Forecast!$129:$129)</f>
        <v>920</v>
      </c>
      <c r="AB15" s="4">
        <f>_xlfn.XLOOKUP($A15,Cons_Forecast!_xlnm.Print_Titles,Cons_Forecast!$122:$122)</f>
        <v>663</v>
      </c>
      <c r="AC15" s="4">
        <f>_xlfn.XLOOKUP($A15,Cons_Forecast!_xlnm.Print_Titles,Cons_Forecast!$123:$123)</f>
        <v>595</v>
      </c>
      <c r="AD15" s="4">
        <f>_xlfn.XLOOKUP($A15,Cons_Forecast!_xlnm.Print_Titles,Cons_Forecast!$124:$124)</f>
        <v>186</v>
      </c>
      <c r="AE15" s="4">
        <f>_xlfn.XLOOKUP($A15,Cons_Forecast!_xlnm.Print_Titles,Cons_Forecast!$125:$125)</f>
        <v>2186</v>
      </c>
      <c r="AF15" s="4">
        <f>_xlfn.XLOOKUP($A15,Cons_Forecast!_xlnm.Print_Titles,Cons_Forecast!$126:$126)</f>
        <v>3137</v>
      </c>
      <c r="AG15" s="4">
        <f>_xlfn.XLOOKUP($A15,Cons_Forecast!_xlnm.Print_Titles,Cons_Forecast!$147:$147)</f>
        <v>376.6609744807472</v>
      </c>
      <c r="AH15" s="4">
        <f>_xlfn.XLOOKUP($A15,Cons_Forecast!_xlnm.Print_Titles,Cons_Forecast!$119:$119)</f>
        <v>7385</v>
      </c>
      <c r="AI15" s="1440">
        <f>_xlfn.XLOOKUP($A15,Jahr_FH_Forecast!$4:$4,Jahr_FH_Forecast!$13:$13)</f>
        <v>720</v>
      </c>
      <c r="AJ15" s="4">
        <f>_xlfn.XLOOKUP($A15,Jahr_FH_Forecast!$4:$4,Jahr_FH_Forecast!$14:$14)+_xlfn.XLOOKUP($A15,Jahr_FH_Forecast!$4:$4,Jahr_FH_Forecast!$15:$15)</f>
        <v>450</v>
      </c>
      <c r="AK15" s="4">
        <f>_xlfn.XLOOKUP($A15,Cons_Forecast!_xlnm.Print_Titles,Cons_Forecast!$89:$89)</f>
        <v>2352</v>
      </c>
    </row>
    <row r="16" spans="1:49" x14ac:dyDescent="0.2">
      <c r="A16" s="1">
        <v>45352</v>
      </c>
      <c r="B16">
        <f t="shared" si="0"/>
        <v>3</v>
      </c>
      <c r="C16">
        <f t="shared" si="1"/>
        <v>2024</v>
      </c>
      <c r="D16" s="872" t="str">
        <f t="shared" si="8"/>
        <v>03´2024</v>
      </c>
      <c r="E16">
        <f t="shared" si="3"/>
        <v>31</v>
      </c>
      <c r="F16">
        <f t="shared" si="9"/>
        <v>732</v>
      </c>
      <c r="G16">
        <f>SUMIFS(Help_FC!$E$154:$E$1098,Help_FC!$B$154:$B$1098,B16,Help_FC!$C$154:$C$1098,C16)</f>
        <v>12</v>
      </c>
      <c r="H16" s="4">
        <f>_xlfn.XLOOKUP($A16,Cons_Forecast!_xlnm.Print_Titles,Cons_Forecast!$103:$103)</f>
        <v>18792</v>
      </c>
      <c r="I16" s="4">
        <f>_xlfn.XLOOKUP($A16,Cons_Forecast!_xlnm.Print_Titles,Cons_Forecast!$64:$64)</f>
        <v>12371</v>
      </c>
      <c r="J16" s="4">
        <f>_xlfn.XLOOKUP($A16,Cons_Forecast!_xlnm.Print_Titles,Cons_Forecast!$77:$77)</f>
        <v>2335</v>
      </c>
      <c r="K16" s="4">
        <f>_xlfn.XLOOKUP($A16,Cons_Forecast!_xlnm.Print_Titles,Cons_Forecast!$79:$79)</f>
        <v>2494</v>
      </c>
      <c r="L16" s="4">
        <f>_xlfn.XLOOKUP($A16,Cons_Forecast!_xlnm.Print_Titles,Cons_Forecast!$118:$118)</f>
        <v>8400.5106790486698</v>
      </c>
      <c r="M16" s="4">
        <f>_xlfn.XLOOKUP($A16,Cons_Forecast!_xlnm.Print_Titles,Cons_Forecast!$120:$120)</f>
        <v>9198.56</v>
      </c>
      <c r="N16" s="4">
        <f>_xlfn.XLOOKUP($A16,Jahr_FH_Forecast!$4:$4,Jahr_FH_Forecast!$11:$11)</f>
        <v>8400.5106790486698</v>
      </c>
      <c r="O16" s="4">
        <f>_xlfn.XLOOKUP($A16,Jahr_FH_Forecast!$4:$4,Jahr_FH_Forecast!$6:$6)</f>
        <v>8362.7289249978476</v>
      </c>
      <c r="P16" s="4">
        <f>_xlfn.XLOOKUP($A16,Jahr_FH_Forecast!$4:$4,Jahr_FH_Forecast!$45:$45)</f>
        <v>609</v>
      </c>
      <c r="Q16" s="4">
        <f>_xlfn.XLOOKUP($A16,Jahr_FH_Forecast!$4:$4,Jahr_FH_Forecast!$46:$46)</f>
        <v>507</v>
      </c>
      <c r="R16" s="4">
        <f>_xlfn.XLOOKUP($A16,Jahr_FH_Forecast!$4:$4,Jahr_FH_Forecast!$7:$7)</f>
        <v>100</v>
      </c>
      <c r="S16" s="4">
        <f>_xlfn.XLOOKUP($A16,Jahr_FH_Forecast!$4:$4,Jahr_FH_Forecast!$54:$54)*1000</f>
        <v>20140.895200800001</v>
      </c>
      <c r="T16" s="2">
        <f t="shared" si="10"/>
        <v>98.360655737704917</v>
      </c>
      <c r="U16" s="2">
        <f t="shared" si="13"/>
        <v>98.387096774193552</v>
      </c>
      <c r="V16" s="1440">
        <f>_xlfn.XLOOKUP($A16,Cons_Forecast!_xlnm.Print_Titles,Cons_Forecast!$110:$110)</f>
        <v>10169</v>
      </c>
      <c r="W16" s="4">
        <f>_xlfn.XLOOKUP($A16,Cons_Forecast!_xlnm.Print_Titles,Cons_Forecast!$111:$111)</f>
        <v>2202</v>
      </c>
      <c r="X16" s="4">
        <f>_xlfn.XLOOKUP($A16,Cons_Forecast!_xlnm.Print_Titles,Cons_Forecast!$112:$112)</f>
        <v>0</v>
      </c>
      <c r="Y16" s="4">
        <f>_xlfn.XLOOKUP($A16,Cons_Forecast!_xlnm.Print_Titles,Cons_Forecast!$114:$114)</f>
        <v>4829</v>
      </c>
      <c r="Z16" s="4">
        <f t="shared" si="12"/>
        <v>1592</v>
      </c>
      <c r="AA16" s="4">
        <f>_xlfn.XLOOKUP($A16,Cons_Forecast!_xlnm.Print_Titles,Cons_Forecast!$129:$129)</f>
        <v>1037.4595667999999</v>
      </c>
      <c r="AB16" s="4">
        <f>_xlfn.XLOOKUP($A16,Cons_Forecast!_xlnm.Print_Titles,Cons_Forecast!$122:$122)</f>
        <v>888</v>
      </c>
      <c r="AC16" s="4">
        <f>_xlfn.XLOOKUP($A16,Cons_Forecast!_xlnm.Print_Titles,Cons_Forecast!$123:$123)</f>
        <v>553</v>
      </c>
      <c r="AD16" s="4">
        <f>_xlfn.XLOOKUP($A16,Cons_Forecast!_xlnm.Print_Titles,Cons_Forecast!$124:$124)</f>
        <v>493</v>
      </c>
      <c r="AE16" s="4">
        <f>_xlfn.XLOOKUP($A16,Cons_Forecast!_xlnm.Print_Titles,Cons_Forecast!$125:$125)</f>
        <v>864.90000000000009</v>
      </c>
      <c r="AF16" s="4">
        <f>_xlfn.XLOOKUP($A16,Cons_Forecast!_xlnm.Print_Titles,Cons_Forecast!$126:$126)</f>
        <v>3574.9199999999996</v>
      </c>
      <c r="AG16" s="4">
        <f>_xlfn.XLOOKUP($A16,Cons_Forecast!_xlnm.Print_Titles,Cons_Forecast!$147:$147)</f>
        <v>337.78944633739206</v>
      </c>
      <c r="AH16" s="4">
        <f>_xlfn.XLOOKUP($A16,Cons_Forecast!_xlnm.Print_Titles,Cons_Forecast!$119:$119)</f>
        <v>8459.1862549076595</v>
      </c>
      <c r="AI16" s="1440">
        <f>_xlfn.XLOOKUP($A16,Jahr_FH_Forecast!$4:$4,Jahr_FH_Forecast!$13:$13)</f>
        <v>864</v>
      </c>
      <c r="AJ16" s="4">
        <f>_xlfn.XLOOKUP($A16,Jahr_FH_Forecast!$4:$4,Jahr_FH_Forecast!$14:$14)+_xlfn.XLOOKUP($A16,Jahr_FH_Forecast!$4:$4,Jahr_FH_Forecast!$15:$15)</f>
        <v>300</v>
      </c>
      <c r="AK16" s="4">
        <f>_xlfn.XLOOKUP($A16,Cons_Forecast!_xlnm.Print_Titles,Cons_Forecast!$89:$89)</f>
        <v>1359</v>
      </c>
    </row>
    <row r="17" spans="1:37" x14ac:dyDescent="0.2">
      <c r="A17" s="1">
        <v>45383</v>
      </c>
      <c r="B17">
        <f t="shared" si="0"/>
        <v>4</v>
      </c>
      <c r="C17">
        <f t="shared" si="1"/>
        <v>2024</v>
      </c>
      <c r="D17" s="872" t="str">
        <f t="shared" si="8"/>
        <v>04´2024</v>
      </c>
      <c r="E17">
        <f t="shared" si="3"/>
        <v>30</v>
      </c>
      <c r="F17">
        <f t="shared" si="9"/>
        <v>669.6</v>
      </c>
      <c r="G17">
        <f>SUMIFS(Help_FC!$E$154:$E$1098,Help_FC!$B$154:$B$1098,B17,Help_FC!$C$154:$C$1098,C17)</f>
        <v>50.4</v>
      </c>
      <c r="H17" s="4">
        <f>_xlfn.XLOOKUP($A17,Cons_Forecast!_xlnm.Print_Titles,Cons_Forecast!$103:$103)</f>
        <v>17069</v>
      </c>
      <c r="I17" s="4">
        <f>_xlfn.XLOOKUP($A17,Cons_Forecast!_xlnm.Print_Titles,Cons_Forecast!$64:$64)</f>
        <v>10311</v>
      </c>
      <c r="J17" s="4">
        <f>_xlfn.XLOOKUP($A17,Cons_Forecast!_xlnm.Print_Titles,Cons_Forecast!$77:$77)</f>
        <v>2881</v>
      </c>
      <c r="K17" s="4">
        <f>_xlfn.XLOOKUP($A17,Cons_Forecast!_xlnm.Print_Titles,Cons_Forecast!$79:$79)</f>
        <v>2131</v>
      </c>
      <c r="L17" s="4">
        <f>_xlfn.XLOOKUP($A17,Cons_Forecast!_xlnm.Print_Titles,Cons_Forecast!$118:$118)</f>
        <v>7439.2208213208014</v>
      </c>
      <c r="M17" s="4">
        <f>_xlfn.XLOOKUP($A17,Cons_Forecast!_xlnm.Print_Titles,Cons_Forecast!$120:$120)</f>
        <v>9372</v>
      </c>
      <c r="N17" s="4">
        <f>_xlfn.XLOOKUP($A17,Jahr_FH_Forecast!$4:$4,Jahr_FH_Forecast!$11:$11)</f>
        <v>7439.2208213208014</v>
      </c>
      <c r="O17" s="4">
        <f>_xlfn.XLOOKUP($A17,Jahr_FH_Forecast!$4:$4,Jahr_FH_Forecast!$6:$6)</f>
        <v>7442</v>
      </c>
      <c r="P17" s="4">
        <f>_xlfn.XLOOKUP($A17,Jahr_FH_Forecast!$4:$4,Jahr_FH_Forecast!$45:$45)</f>
        <v>800</v>
      </c>
      <c r="Q17" s="4">
        <f>_xlfn.XLOOKUP($A17,Jahr_FH_Forecast!$4:$4,Jahr_FH_Forecast!$46:$46)</f>
        <v>200</v>
      </c>
      <c r="R17" s="4">
        <f>_xlfn.XLOOKUP($A17,Jahr_FH_Forecast!$4:$4,Jahr_FH_Forecast!$7:$7)</f>
        <v>120</v>
      </c>
      <c r="S17" s="4">
        <f>_xlfn.XLOOKUP($A17,Jahr_FH_Forecast!$4:$4,Jahr_FH_Forecast!$54:$54)*1000</f>
        <v>19284</v>
      </c>
      <c r="T17" s="2">
        <f t="shared" si="10"/>
        <v>92.473118279569903</v>
      </c>
      <c r="U17" s="2">
        <f t="shared" si="13"/>
        <v>93</v>
      </c>
      <c r="V17" s="1440">
        <f>_xlfn.XLOOKUP($A17,Cons_Forecast!_xlnm.Print_Titles,Cons_Forecast!$110:$110)</f>
        <v>7060</v>
      </c>
      <c r="W17" s="4">
        <f>_xlfn.XLOOKUP($A17,Cons_Forecast!_xlnm.Print_Titles,Cons_Forecast!$111:$111)</f>
        <v>3251</v>
      </c>
      <c r="X17" s="4">
        <f>_xlfn.XLOOKUP($A17,Cons_Forecast!_xlnm.Print_Titles,Cons_Forecast!$112:$112)</f>
        <v>0</v>
      </c>
      <c r="Y17" s="4">
        <f>_xlfn.XLOOKUP($A17,Cons_Forecast!_xlnm.Print_Titles,Cons_Forecast!$114:$114)</f>
        <v>5012</v>
      </c>
      <c r="Z17" s="4">
        <f t="shared" si="12"/>
        <v>1746</v>
      </c>
      <c r="AA17" s="4">
        <f>_xlfn.XLOOKUP($A17,Cons_Forecast!_xlnm.Print_Titles,Cons_Forecast!$129:$129)</f>
        <v>768.6848040000001</v>
      </c>
      <c r="AB17" s="4">
        <f>_xlfn.XLOOKUP($A17,Cons_Forecast!_xlnm.Print_Titles,Cons_Forecast!$122:$122)</f>
        <v>360</v>
      </c>
      <c r="AC17" s="4">
        <f>_xlfn.XLOOKUP($A17,Cons_Forecast!_xlnm.Print_Titles,Cons_Forecast!$123:$123)</f>
        <v>120</v>
      </c>
      <c r="AD17" s="4">
        <f>_xlfn.XLOOKUP($A17,Cons_Forecast!_xlnm.Print_Titles,Cons_Forecast!$124:$124)</f>
        <v>65</v>
      </c>
      <c r="AE17" s="4">
        <f>_xlfn.XLOOKUP($A17,Cons_Forecast!_xlnm.Print_Titles,Cons_Forecast!$125:$125)</f>
        <v>837.00000000000023</v>
      </c>
      <c r="AF17" s="4">
        <f>_xlfn.XLOOKUP($A17,Cons_Forecast!_xlnm.Print_Titles,Cons_Forecast!$126:$126)</f>
        <v>3459.6</v>
      </c>
      <c r="AG17" s="4">
        <f>_xlfn.XLOOKUP($A17,Cons_Forecast!_xlnm.Print_Titles,Cons_Forecast!$147:$147)</f>
        <v>382.37627007393911</v>
      </c>
      <c r="AH17" s="4">
        <f>_xlfn.XLOOKUP($A17,Cons_Forecast!_xlnm.Print_Titles,Cons_Forecast!$119:$119)</f>
        <v>7450</v>
      </c>
      <c r="AI17" s="1440">
        <f>_xlfn.XLOOKUP($A17,Jahr_FH_Forecast!$4:$4,Jahr_FH_Forecast!$13:$13)</f>
        <v>792</v>
      </c>
      <c r="AJ17" s="4">
        <f>_xlfn.XLOOKUP($A17,Jahr_FH_Forecast!$4:$4,Jahr_FH_Forecast!$14:$14)+_xlfn.XLOOKUP($A17,Jahr_FH_Forecast!$4:$4,Jahr_FH_Forecast!$15:$15)</f>
        <v>0</v>
      </c>
      <c r="AK17" s="4">
        <f>_xlfn.XLOOKUP($A17,Cons_Forecast!_xlnm.Print_Titles,Cons_Forecast!$89:$89)</f>
        <v>1065</v>
      </c>
    </row>
    <row r="18" spans="1:37" x14ac:dyDescent="0.2">
      <c r="A18" s="1">
        <v>45413</v>
      </c>
      <c r="B18">
        <f t="shared" si="0"/>
        <v>5</v>
      </c>
      <c r="C18">
        <f t="shared" si="1"/>
        <v>2024</v>
      </c>
      <c r="D18" s="872" t="str">
        <f t="shared" si="8"/>
        <v>05´2024</v>
      </c>
      <c r="E18">
        <f t="shared" si="3"/>
        <v>31</v>
      </c>
      <c r="F18">
        <f t="shared" si="9"/>
        <v>693.6</v>
      </c>
      <c r="G18">
        <f>SUMIFS(Help_FC!$E$154:$E$1098,Help_FC!$B$154:$B$1098,B18,Help_FC!$C$154:$C$1098,C18)</f>
        <v>50.4</v>
      </c>
      <c r="H18" s="4">
        <f>_xlfn.XLOOKUP($A18,Cons_Forecast!_xlnm.Print_Titles,Cons_Forecast!$103:$103)</f>
        <v>17676</v>
      </c>
      <c r="I18" s="4">
        <f>_xlfn.XLOOKUP($A18,Cons_Forecast!_xlnm.Print_Titles,Cons_Forecast!$64:$64)</f>
        <v>10689</v>
      </c>
      <c r="J18" s="4">
        <f>_xlfn.XLOOKUP($A18,Cons_Forecast!_xlnm.Print_Titles,Cons_Forecast!$77:$77)</f>
        <v>2977</v>
      </c>
      <c r="K18" s="4">
        <f>_xlfn.XLOOKUP($A18,Cons_Forecast!_xlnm.Print_Titles,Cons_Forecast!$79:$79)</f>
        <v>2230</v>
      </c>
      <c r="L18" s="4">
        <f>_xlfn.XLOOKUP($A18,Cons_Forecast!_xlnm.Print_Titles,Cons_Forecast!$118:$118)</f>
        <v>7446.9823927624193</v>
      </c>
      <c r="M18" s="4">
        <f>_xlfn.XLOOKUP($A18,Cons_Forecast!_xlnm.Print_Titles,Cons_Forecast!$120:$120)</f>
        <v>9872</v>
      </c>
      <c r="N18" s="4">
        <f>_xlfn.XLOOKUP($A18,Jahr_FH_Forecast!$4:$4,Jahr_FH_Forecast!$11:$11)</f>
        <v>7446.9823927624193</v>
      </c>
      <c r="O18" s="4">
        <f>_xlfn.XLOOKUP($A18,Jahr_FH_Forecast!$4:$4,Jahr_FH_Forecast!$6:$6)</f>
        <v>7402</v>
      </c>
      <c r="P18" s="4">
        <f>_xlfn.XLOOKUP($A18,Jahr_FH_Forecast!$4:$4,Jahr_FH_Forecast!$45:$45)</f>
        <v>800</v>
      </c>
      <c r="Q18" s="4">
        <f>_xlfn.XLOOKUP($A18,Jahr_FH_Forecast!$4:$4,Jahr_FH_Forecast!$46:$46)</f>
        <v>200</v>
      </c>
      <c r="R18" s="4">
        <f>_xlfn.XLOOKUP($A18,Jahr_FH_Forecast!$4:$4,Jahr_FH_Forecast!$7:$7)</f>
        <v>100</v>
      </c>
      <c r="S18" s="4">
        <f>_xlfn.XLOOKUP($A18,Jahr_FH_Forecast!$4:$4,Jahr_FH_Forecast!$54:$54)*1000</f>
        <v>21216</v>
      </c>
      <c r="T18" s="2">
        <f t="shared" si="10"/>
        <v>92.733564013840834</v>
      </c>
      <c r="U18" s="2">
        <f t="shared" si="13"/>
        <v>93.225806451612897</v>
      </c>
      <c r="V18" s="1440">
        <f>_xlfn.XLOOKUP($A18,Cons_Forecast!_xlnm.Print_Titles,Cons_Forecast!$110:$110)</f>
        <v>7548</v>
      </c>
      <c r="W18" s="4">
        <f>_xlfn.XLOOKUP($A18,Cons_Forecast!_xlnm.Print_Titles,Cons_Forecast!$111:$111)</f>
        <v>3141</v>
      </c>
      <c r="X18" s="4">
        <f>_xlfn.XLOOKUP($A18,Cons_Forecast!_xlnm.Print_Titles,Cons_Forecast!$112:$112)</f>
        <v>0</v>
      </c>
      <c r="Y18" s="4">
        <f>_xlfn.XLOOKUP($A18,Cons_Forecast!_xlnm.Print_Titles,Cons_Forecast!$114:$114)</f>
        <v>5207</v>
      </c>
      <c r="Z18" s="4">
        <f t="shared" si="12"/>
        <v>1780</v>
      </c>
      <c r="AA18" s="4">
        <f>_xlfn.XLOOKUP($A18,Cons_Forecast!_xlnm.Print_Titles,Cons_Forecast!$129:$129)</f>
        <v>1079.3833668</v>
      </c>
      <c r="AB18" s="4">
        <f>_xlfn.XLOOKUP($A18,Cons_Forecast!_xlnm.Print_Titles,Cons_Forecast!$122:$122)</f>
        <v>460</v>
      </c>
      <c r="AC18" s="4">
        <f>_xlfn.XLOOKUP($A18,Cons_Forecast!_xlnm.Print_Titles,Cons_Forecast!$123:$123)</f>
        <v>220</v>
      </c>
      <c r="AD18" s="4">
        <f>_xlfn.XLOOKUP($A18,Cons_Forecast!_xlnm.Print_Titles,Cons_Forecast!$124:$124)</f>
        <v>245</v>
      </c>
      <c r="AE18" s="4">
        <f>_xlfn.XLOOKUP($A18,Cons_Forecast!_xlnm.Print_Titles,Cons_Forecast!$125:$125)</f>
        <v>864.90000000000009</v>
      </c>
      <c r="AF18" s="4">
        <f>_xlfn.XLOOKUP($A18,Cons_Forecast!_xlnm.Print_Titles,Cons_Forecast!$126:$126)</f>
        <v>3574.9199999999996</v>
      </c>
      <c r="AG18" s="4">
        <f>_xlfn.XLOOKUP($A18,Cons_Forecast!_xlnm.Print_Titles,Cons_Forecast!$147:$147)</f>
        <v>386.44830133148912</v>
      </c>
      <c r="AH18" s="4">
        <f>_xlfn.XLOOKUP($A18,Cons_Forecast!_xlnm.Print_Titles,Cons_Forecast!$119:$119)</f>
        <v>8773</v>
      </c>
      <c r="AI18" s="1440">
        <f>_xlfn.XLOOKUP($A18,Jahr_FH_Forecast!$4:$4,Jahr_FH_Forecast!$13:$13)</f>
        <v>864</v>
      </c>
      <c r="AJ18" s="4">
        <f>_xlfn.XLOOKUP($A18,Jahr_FH_Forecast!$4:$4,Jahr_FH_Forecast!$14:$14)+_xlfn.XLOOKUP($A18,Jahr_FH_Forecast!$4:$4,Jahr_FH_Forecast!$15:$15)</f>
        <v>0</v>
      </c>
      <c r="AK18" s="4">
        <f>_xlfn.XLOOKUP($A18,Cons_Forecast!_xlnm.Print_Titles,Cons_Forecast!$89:$89)</f>
        <v>1097</v>
      </c>
    </row>
    <row r="19" spans="1:37" x14ac:dyDescent="0.2">
      <c r="A19" s="1">
        <v>45444</v>
      </c>
      <c r="B19">
        <f t="shared" si="0"/>
        <v>6</v>
      </c>
      <c r="C19">
        <f t="shared" si="1"/>
        <v>2024</v>
      </c>
      <c r="D19" s="872" t="str">
        <f t="shared" si="8"/>
        <v>06´2024</v>
      </c>
      <c r="E19">
        <f t="shared" si="3"/>
        <v>30</v>
      </c>
      <c r="F19">
        <f t="shared" si="9"/>
        <v>681.6</v>
      </c>
      <c r="G19">
        <f>SUMIFS(Help_FC!$E$154:$E$1098,Help_FC!$B$154:$B$1098,B19,Help_FC!$C$154:$C$1098,C19)</f>
        <v>38.4</v>
      </c>
      <c r="H19" s="4">
        <f>_xlfn.XLOOKUP($A19,Cons_Forecast!_xlnm.Print_Titles,Cons_Forecast!$103:$103)</f>
        <v>17069</v>
      </c>
      <c r="I19" s="4">
        <f>_xlfn.XLOOKUP($A19,Cons_Forecast!_xlnm.Print_Titles,Cons_Forecast!$64:$64)</f>
        <v>10311</v>
      </c>
      <c r="J19" s="4">
        <f>_xlfn.XLOOKUP($A19,Cons_Forecast!_xlnm.Print_Titles,Cons_Forecast!$77:$77)</f>
        <v>2881</v>
      </c>
      <c r="K19" s="4">
        <f>_xlfn.XLOOKUP($A19,Cons_Forecast!_xlnm.Print_Titles,Cons_Forecast!$79:$79)</f>
        <v>2662</v>
      </c>
      <c r="L19" s="4">
        <f>_xlfn.XLOOKUP($A19,Cons_Forecast!_xlnm.Print_Titles,Cons_Forecast!$118:$118)</f>
        <v>6860.2846768786721</v>
      </c>
      <c r="M19" s="4">
        <f>_xlfn.XLOOKUP($A19,Cons_Forecast!_xlnm.Print_Titles,Cons_Forecast!$120:$120)</f>
        <v>9068</v>
      </c>
      <c r="N19" s="4">
        <f>_xlfn.XLOOKUP($A19,Jahr_FH_Forecast!$4:$4,Jahr_FH_Forecast!$11:$11)</f>
        <v>6860.2846768786721</v>
      </c>
      <c r="O19" s="4">
        <f>_xlfn.XLOOKUP($A19,Jahr_FH_Forecast!$4:$4,Jahr_FH_Forecast!$6:$6)</f>
        <v>7060</v>
      </c>
      <c r="P19" s="4">
        <f>_xlfn.XLOOKUP($A19,Jahr_FH_Forecast!$4:$4,Jahr_FH_Forecast!$45:$45)</f>
        <v>800</v>
      </c>
      <c r="Q19" s="4">
        <f>_xlfn.XLOOKUP($A19,Jahr_FH_Forecast!$4:$4,Jahr_FH_Forecast!$46:$46)</f>
        <v>200</v>
      </c>
      <c r="R19" s="4">
        <f>_xlfn.XLOOKUP($A19,Jahr_FH_Forecast!$4:$4,Jahr_FH_Forecast!$7:$7)</f>
        <v>70</v>
      </c>
      <c r="S19" s="4">
        <f>_xlfn.XLOOKUP($A19,Jahr_FH_Forecast!$4:$4,Jahr_FH_Forecast!$54:$54)*1000</f>
        <v>20150</v>
      </c>
      <c r="T19" s="2">
        <f t="shared" si="10"/>
        <v>94.366197183098606</v>
      </c>
      <c r="U19" s="2">
        <f t="shared" si="13"/>
        <v>94.666666666666671</v>
      </c>
      <c r="V19" s="1440">
        <f>_xlfn.XLOOKUP($A19,Cons_Forecast!_xlnm.Print_Titles,Cons_Forecast!$110:$110)</f>
        <v>6805</v>
      </c>
      <c r="W19" s="4">
        <f>_xlfn.XLOOKUP($A19,Cons_Forecast!_xlnm.Print_Titles,Cons_Forecast!$111:$111)</f>
        <v>3506</v>
      </c>
      <c r="X19" s="4">
        <f>_xlfn.XLOOKUP($A19,Cons_Forecast!_xlnm.Print_Titles,Cons_Forecast!$112:$112)</f>
        <v>0</v>
      </c>
      <c r="Y19" s="4">
        <f>_xlfn.XLOOKUP($A19,Cons_Forecast!_xlnm.Print_Titles,Cons_Forecast!$114:$114)</f>
        <v>5543</v>
      </c>
      <c r="Z19" s="4">
        <f t="shared" si="12"/>
        <v>1215</v>
      </c>
      <c r="AA19" s="4">
        <f>_xlfn.XLOOKUP($A19,Cons_Forecast!_xlnm.Print_Titles,Cons_Forecast!$129:$129)</f>
        <v>993.53540399999986</v>
      </c>
      <c r="AB19" s="4">
        <f>_xlfn.XLOOKUP($A19,Cons_Forecast!_xlnm.Print_Titles,Cons_Forecast!$122:$122)</f>
        <v>80</v>
      </c>
      <c r="AC19" s="4">
        <f>_xlfn.XLOOKUP($A19,Cons_Forecast!_xlnm.Print_Titles,Cons_Forecast!$123:$123)</f>
        <v>20</v>
      </c>
      <c r="AD19" s="4">
        <f>_xlfn.XLOOKUP($A19,Cons_Forecast!_xlnm.Print_Titles,Cons_Forecast!$124:$124)</f>
        <v>185</v>
      </c>
      <c r="AE19" s="4">
        <f>_xlfn.XLOOKUP($A19,Cons_Forecast!_xlnm.Print_Titles,Cons_Forecast!$125:$125)</f>
        <v>837.00000000000023</v>
      </c>
      <c r="AF19" s="4">
        <f>_xlfn.XLOOKUP($A19,Cons_Forecast!_xlnm.Print_Titles,Cons_Forecast!$126:$126)</f>
        <v>3459.6</v>
      </c>
      <c r="AG19" s="4">
        <f>_xlfn.XLOOKUP($A19,Cons_Forecast!_xlnm.Print_Titles,Cons_Forecast!$147:$147)</f>
        <v>381.30588686387449</v>
      </c>
      <c r="AH19" s="4">
        <f>_xlfn.XLOOKUP($A19,Cons_Forecast!_xlnm.Print_Titles,Cons_Forecast!$119:$119)</f>
        <v>7697</v>
      </c>
      <c r="AI19" s="1440">
        <f>_xlfn.XLOOKUP($A19,Jahr_FH_Forecast!$4:$4,Jahr_FH_Forecast!$13:$13)</f>
        <v>756</v>
      </c>
      <c r="AJ19" s="4">
        <f>_xlfn.XLOOKUP($A19,Jahr_FH_Forecast!$4:$4,Jahr_FH_Forecast!$14:$14)+_xlfn.XLOOKUP($A19,Jahr_FH_Forecast!$4:$4,Jahr_FH_Forecast!$15:$15)</f>
        <v>0</v>
      </c>
      <c r="AK19" s="4">
        <f>_xlfn.XLOOKUP($A19,Cons_Forecast!_xlnm.Print_Titles,Cons_Forecast!$89:$89)</f>
        <v>553</v>
      </c>
    </row>
    <row r="20" spans="1:37" x14ac:dyDescent="0.2">
      <c r="A20" s="1">
        <v>45474</v>
      </c>
      <c r="B20">
        <f t="shared" si="0"/>
        <v>7</v>
      </c>
      <c r="C20">
        <f t="shared" si="1"/>
        <v>2024</v>
      </c>
      <c r="D20" s="872" t="str">
        <f t="shared" si="8"/>
        <v>07´2024</v>
      </c>
      <c r="E20">
        <f t="shared" si="3"/>
        <v>31</v>
      </c>
      <c r="F20">
        <f t="shared" si="9"/>
        <v>693.6</v>
      </c>
      <c r="G20">
        <f>SUMIFS(Help_FC!$E$154:$E$1098,Help_FC!$B$154:$B$1098,B20,Help_FC!$C$154:$C$1098,C20)</f>
        <v>50.4</v>
      </c>
      <c r="H20" s="4">
        <f>_xlfn.XLOOKUP($A20,Cons_Forecast!_xlnm.Print_Titles,Cons_Forecast!$103:$103)</f>
        <v>18826</v>
      </c>
      <c r="I20" s="4">
        <f>_xlfn.XLOOKUP($A20,Cons_Forecast!_xlnm.Print_Titles,Cons_Forecast!$64:$64)</f>
        <v>11189</v>
      </c>
      <c r="J20" s="4">
        <f>_xlfn.XLOOKUP($A20,Cons_Forecast!_xlnm.Print_Titles,Cons_Forecast!$77:$77)</f>
        <v>2945</v>
      </c>
      <c r="K20" s="4">
        <f>_xlfn.XLOOKUP($A20,Cons_Forecast!_xlnm.Print_Titles,Cons_Forecast!$79:$79)</f>
        <v>3409</v>
      </c>
      <c r="L20" s="4">
        <f>_xlfn.XLOOKUP($A20,Cons_Forecast!_xlnm.Print_Titles,Cons_Forecast!$118:$118)</f>
        <v>8129.7136175653322</v>
      </c>
      <c r="M20" s="4">
        <f>_xlfn.XLOOKUP($A20,Cons_Forecast!_xlnm.Print_Titles,Cons_Forecast!$120:$120)</f>
        <v>9946.8367840826049</v>
      </c>
      <c r="N20" s="4">
        <f>_xlfn.XLOOKUP($A20,Jahr_FH_Forecast!$4:$4,Jahr_FH_Forecast!$11:$11)</f>
        <v>8129.7136175653322</v>
      </c>
      <c r="O20" s="4">
        <f>_xlfn.XLOOKUP($A20,Jahr_FH_Forecast!$4:$4,Jahr_FH_Forecast!$6:$6)</f>
        <v>8034.9336643357592</v>
      </c>
      <c r="P20" s="4">
        <f>_xlfn.XLOOKUP($A20,Jahr_FH_Forecast!$4:$4,Jahr_FH_Forecast!$45:$45)</f>
        <v>600</v>
      </c>
      <c r="Q20" s="4">
        <f>_xlfn.XLOOKUP($A20,Jahr_FH_Forecast!$4:$4,Jahr_FH_Forecast!$46:$46)</f>
        <v>150</v>
      </c>
      <c r="R20" s="4">
        <f>_xlfn.XLOOKUP($A20,Jahr_FH_Forecast!$4:$4,Jahr_FH_Forecast!$7:$7)</f>
        <v>70</v>
      </c>
      <c r="S20" s="4">
        <f>_xlfn.XLOOKUP($A20,Jahr_FH_Forecast!$4:$4,Jahr_FH_Forecast!$54:$54)*1000</f>
        <v>27500</v>
      </c>
      <c r="T20" s="2">
        <f t="shared" si="10"/>
        <v>92.733564013840834</v>
      </c>
      <c r="U20" s="2">
        <f t="shared" si="13"/>
        <v>93.225806451612897</v>
      </c>
      <c r="V20" s="1440">
        <f>_xlfn.XLOOKUP($A20,Cons_Forecast!_xlnm.Print_Titles,Cons_Forecast!$110:$110)</f>
        <v>7850</v>
      </c>
      <c r="W20" s="4">
        <f>_xlfn.XLOOKUP($A20,Cons_Forecast!_xlnm.Print_Titles,Cons_Forecast!$111:$111)</f>
        <v>3339</v>
      </c>
      <c r="X20" s="4">
        <f>_xlfn.XLOOKUP($A20,Cons_Forecast!_xlnm.Print_Titles,Cons_Forecast!$112:$112)</f>
        <v>0</v>
      </c>
      <c r="Y20" s="4">
        <f>_xlfn.XLOOKUP($A20,Cons_Forecast!_xlnm.Print_Titles,Cons_Forecast!$114:$114)</f>
        <v>6354</v>
      </c>
      <c r="Z20" s="4">
        <f t="shared" si="12"/>
        <v>1283</v>
      </c>
      <c r="AA20" s="4">
        <f>_xlfn.XLOOKUP($A20,Cons_Forecast!_xlnm.Print_Titles,Cons_Forecast!$129:$129)</f>
        <v>1319.2435668000001</v>
      </c>
      <c r="AB20" s="4">
        <f>_xlfn.XLOOKUP($A20,Cons_Forecast!_xlnm.Print_Titles,Cons_Forecast!$122:$122)</f>
        <v>0</v>
      </c>
      <c r="AC20" s="4">
        <f>_xlfn.XLOOKUP($A20,Cons_Forecast!_xlnm.Print_Titles,Cons_Forecast!$123:$123)</f>
        <v>295</v>
      </c>
      <c r="AD20" s="4">
        <f>_xlfn.XLOOKUP($A20,Cons_Forecast!_xlnm.Print_Titles,Cons_Forecast!$124:$124)</f>
        <v>70</v>
      </c>
      <c r="AE20" s="4">
        <f>_xlfn.XLOOKUP($A20,Cons_Forecast!_xlnm.Print_Titles,Cons_Forecast!$125:$125)</f>
        <v>864.90000000000009</v>
      </c>
      <c r="AF20" s="4">
        <f>_xlfn.XLOOKUP($A20,Cons_Forecast!_xlnm.Print_Titles,Cons_Forecast!$126:$126)</f>
        <v>3574.9199999999996</v>
      </c>
      <c r="AG20" s="4">
        <f>_xlfn.XLOOKUP($A20,Cons_Forecast!_xlnm.Print_Titles,Cons_Forecast!$147:$147)</f>
        <v>369.48078849691115</v>
      </c>
      <c r="AH20" s="4">
        <f>_xlfn.XLOOKUP($A20,Cons_Forecast!_xlnm.Print_Titles,Cons_Forecast!$119:$119)</f>
        <v>6558.4511030676849</v>
      </c>
      <c r="AI20" s="1440">
        <f>_xlfn.XLOOKUP($A20,Jahr_FH_Forecast!$4:$4,Jahr_FH_Forecast!$13:$13)</f>
        <v>510.00000000000006</v>
      </c>
      <c r="AJ20" s="4">
        <f>_xlfn.XLOOKUP($A20,Jahr_FH_Forecast!$4:$4,Jahr_FH_Forecast!$14:$14)+_xlfn.XLOOKUP($A20,Jahr_FH_Forecast!$4:$4,Jahr_FH_Forecast!$15:$15)</f>
        <v>0</v>
      </c>
      <c r="AK20" s="4">
        <f>_xlfn.XLOOKUP($A20,Cons_Forecast!_xlnm.Print_Titles,Cons_Forecast!$89:$89)</f>
        <v>0</v>
      </c>
    </row>
    <row r="21" spans="1:37" x14ac:dyDescent="0.2">
      <c r="A21" s="1">
        <v>45505</v>
      </c>
      <c r="B21">
        <f t="shared" si="0"/>
        <v>8</v>
      </c>
      <c r="C21">
        <f t="shared" si="1"/>
        <v>2024</v>
      </c>
      <c r="D21" s="872" t="str">
        <f t="shared" si="8"/>
        <v>08´2024</v>
      </c>
      <c r="E21">
        <f t="shared" si="3"/>
        <v>31</v>
      </c>
      <c r="F21">
        <f t="shared" si="9"/>
        <v>732</v>
      </c>
      <c r="G21">
        <f>SUMIFS(Help_FC!$E$154:$E$1098,Help_FC!$B$154:$B$1098,B21,Help_FC!$C$154:$C$1098,C21)</f>
        <v>12</v>
      </c>
      <c r="H21" s="4">
        <f>_xlfn.XLOOKUP($A21,Cons_Forecast!_xlnm.Print_Titles,Cons_Forecast!$103:$103)</f>
        <v>18826</v>
      </c>
      <c r="I21" s="4">
        <f>_xlfn.XLOOKUP($A21,Cons_Forecast!_xlnm.Print_Titles,Cons_Forecast!$64:$64)</f>
        <v>11189</v>
      </c>
      <c r="J21" s="4">
        <f>_xlfn.XLOOKUP($A21,Cons_Forecast!_xlnm.Print_Titles,Cons_Forecast!$77:$77)</f>
        <v>3363</v>
      </c>
      <c r="K21" s="4">
        <f>_xlfn.XLOOKUP($A21,Cons_Forecast!_xlnm.Print_Titles,Cons_Forecast!$79:$79)</f>
        <v>2991</v>
      </c>
      <c r="L21" s="4">
        <f>_xlfn.XLOOKUP($A21,Cons_Forecast!_xlnm.Print_Titles,Cons_Forecast!$118:$118)</f>
        <v>8338.4708219571112</v>
      </c>
      <c r="M21" s="4">
        <f>_xlfn.XLOOKUP($A21,Cons_Forecast!_xlnm.Print_Titles,Cons_Forecast!$120:$120)</f>
        <v>10005.176018770106</v>
      </c>
      <c r="N21" s="4">
        <f>_xlfn.XLOOKUP($A21,Jahr_FH_Forecast!$4:$4,Jahr_FH_Forecast!$11:$11)</f>
        <v>8338.4708219571112</v>
      </c>
      <c r="O21" s="4">
        <f>_xlfn.XLOOKUP($A21,Jahr_FH_Forecast!$4:$4,Jahr_FH_Forecast!$6:$6)</f>
        <v>8165.8378644201139</v>
      </c>
      <c r="P21" s="4">
        <f>_xlfn.XLOOKUP($A21,Jahr_FH_Forecast!$4:$4,Jahr_FH_Forecast!$45:$45)</f>
        <v>600</v>
      </c>
      <c r="Q21" s="4">
        <f>_xlfn.XLOOKUP($A21,Jahr_FH_Forecast!$4:$4,Jahr_FH_Forecast!$46:$46)</f>
        <v>100</v>
      </c>
      <c r="R21" s="4">
        <f>_xlfn.XLOOKUP($A21,Jahr_FH_Forecast!$4:$4,Jahr_FH_Forecast!$7:$7)</f>
        <v>0</v>
      </c>
      <c r="S21" s="4">
        <f>_xlfn.XLOOKUP($A21,Jahr_FH_Forecast!$4:$4,Jahr_FH_Forecast!$54:$54)*1000</f>
        <v>18000</v>
      </c>
      <c r="T21" s="2">
        <f t="shared" si="10"/>
        <v>98.360655737704917</v>
      </c>
      <c r="U21" s="2">
        <f t="shared" si="13"/>
        <v>98.387096774193552</v>
      </c>
      <c r="V21" s="1440">
        <f>_xlfn.XLOOKUP($A21,Cons_Forecast!_xlnm.Print_Titles,Cons_Forecast!$110:$110)</f>
        <v>7618</v>
      </c>
      <c r="W21" s="4">
        <f>_xlfn.XLOOKUP($A21,Cons_Forecast!_xlnm.Print_Titles,Cons_Forecast!$111:$111)</f>
        <v>3571</v>
      </c>
      <c r="X21" s="4">
        <f>_xlfn.XLOOKUP($A21,Cons_Forecast!_xlnm.Print_Titles,Cons_Forecast!$112:$112)</f>
        <v>0</v>
      </c>
      <c r="Y21" s="4">
        <f>_xlfn.XLOOKUP($A21,Cons_Forecast!_xlnm.Print_Titles,Cons_Forecast!$114:$114)</f>
        <v>6354</v>
      </c>
      <c r="Z21" s="4">
        <f t="shared" si="12"/>
        <v>1283</v>
      </c>
      <c r="AA21" s="4">
        <f>_xlfn.XLOOKUP($A21,Cons_Forecast!_xlnm.Print_Titles,Cons_Forecast!$129:$129)</f>
        <v>1186.5679668</v>
      </c>
      <c r="AB21" s="4">
        <f>_xlfn.XLOOKUP($A21,Cons_Forecast!_xlnm.Print_Titles,Cons_Forecast!$122:$122)</f>
        <v>160</v>
      </c>
      <c r="AC21" s="4">
        <f>_xlfn.XLOOKUP($A21,Cons_Forecast!_xlnm.Print_Titles,Cons_Forecast!$123:$123)</f>
        <v>250</v>
      </c>
      <c r="AD21" s="4">
        <f>_xlfn.XLOOKUP($A21,Cons_Forecast!_xlnm.Print_Titles,Cons_Forecast!$124:$124)</f>
        <v>0</v>
      </c>
      <c r="AE21" s="4">
        <f>_xlfn.XLOOKUP($A21,Cons_Forecast!_xlnm.Print_Titles,Cons_Forecast!$125:$125)</f>
        <v>864.90000000000009</v>
      </c>
      <c r="AF21" s="4">
        <f>_xlfn.XLOOKUP($A21,Cons_Forecast!_xlnm.Print_Titles,Cons_Forecast!$126:$126)</f>
        <v>3574.9199999999996</v>
      </c>
      <c r="AG21" s="4">
        <f>_xlfn.XLOOKUP($A21,Cons_Forecast!_xlnm.Print_Titles,Cons_Forecast!$147:$147)</f>
        <v>383.35359786990659</v>
      </c>
      <c r="AH21" s="4">
        <f>_xlfn.XLOOKUP($A21,Cons_Forecast!_xlnm.Print_Titles,Cons_Forecast!$119:$119)</f>
        <v>6485.9224240281519</v>
      </c>
      <c r="AI21" s="1440">
        <f>_xlfn.XLOOKUP($A21,Jahr_FH_Forecast!$4:$4,Jahr_FH_Forecast!$13:$13)</f>
        <v>442.00000000000006</v>
      </c>
      <c r="AJ21" s="4">
        <f>_xlfn.XLOOKUP($A21,Jahr_FH_Forecast!$4:$4,Jahr_FH_Forecast!$14:$14)+_xlfn.XLOOKUP($A21,Jahr_FH_Forecast!$4:$4,Jahr_FH_Forecast!$15:$15)</f>
        <v>0</v>
      </c>
      <c r="AK21" s="4">
        <f>_xlfn.XLOOKUP($A21,Cons_Forecast!_xlnm.Print_Titles,Cons_Forecast!$89:$89)</f>
        <v>0</v>
      </c>
    </row>
    <row r="22" spans="1:37" x14ac:dyDescent="0.2">
      <c r="A22" s="1">
        <v>45536</v>
      </c>
      <c r="B22">
        <f t="shared" si="0"/>
        <v>9</v>
      </c>
      <c r="C22">
        <f t="shared" si="1"/>
        <v>2024</v>
      </c>
      <c r="D22" s="872" t="str">
        <f t="shared" si="8"/>
        <v>09´2024</v>
      </c>
      <c r="E22">
        <f t="shared" si="3"/>
        <v>30</v>
      </c>
      <c r="F22">
        <f t="shared" si="9"/>
        <v>669.6</v>
      </c>
      <c r="G22">
        <f>SUMIFS(Help_FC!$E$154:$E$1098,Help_FC!$B$154:$B$1098,B22,Help_FC!$C$154:$C$1098,C22)</f>
        <v>50.4</v>
      </c>
      <c r="H22" s="4">
        <f>_xlfn.XLOOKUP($A22,Cons_Forecast!_xlnm.Print_Titles,Cons_Forecast!$103:$103)</f>
        <v>18219</v>
      </c>
      <c r="I22" s="4">
        <f>_xlfn.XLOOKUP($A22,Cons_Forecast!_xlnm.Print_Titles,Cons_Forecast!$64:$64)</f>
        <v>10811</v>
      </c>
      <c r="J22" s="4">
        <f>_xlfn.XLOOKUP($A22,Cons_Forecast!_xlnm.Print_Titles,Cons_Forecast!$77:$77)</f>
        <v>2876</v>
      </c>
      <c r="K22" s="4">
        <f>_xlfn.XLOOKUP($A22,Cons_Forecast!_xlnm.Print_Titles,Cons_Forecast!$79:$79)</f>
        <v>3270</v>
      </c>
      <c r="L22" s="4">
        <f>_xlfn.XLOOKUP($A22,Cons_Forecast!_xlnm.Print_Titles,Cons_Forecast!$118:$118)</f>
        <v>8138.7786920959079</v>
      </c>
      <c r="M22" s="4">
        <f>_xlfn.XLOOKUP($A22,Cons_Forecast!_xlnm.Print_Titles,Cons_Forecast!$120:$120)</f>
        <v>9554.5436037013114</v>
      </c>
      <c r="N22" s="4">
        <f>_xlfn.XLOOKUP($A22,Jahr_FH_Forecast!$4:$4,Jahr_FH_Forecast!$11:$11)</f>
        <v>8138.7786920959079</v>
      </c>
      <c r="O22" s="4">
        <f>_xlfn.XLOOKUP($A22,Jahr_FH_Forecast!$4:$4,Jahr_FH_Forecast!$6:$6)</f>
        <v>8264.7041836491953</v>
      </c>
      <c r="P22" s="4">
        <f>_xlfn.XLOOKUP($A22,Jahr_FH_Forecast!$4:$4,Jahr_FH_Forecast!$45:$45)</f>
        <v>550</v>
      </c>
      <c r="Q22" s="4">
        <f>_xlfn.XLOOKUP($A22,Jahr_FH_Forecast!$4:$4,Jahr_FH_Forecast!$46:$46)</f>
        <v>100</v>
      </c>
      <c r="R22" s="4">
        <f>_xlfn.XLOOKUP($A22,Jahr_FH_Forecast!$4:$4,Jahr_FH_Forecast!$7:$7)</f>
        <v>70</v>
      </c>
      <c r="S22" s="4">
        <f>_xlfn.XLOOKUP($A22,Jahr_FH_Forecast!$4:$4,Jahr_FH_Forecast!$54:$54)*1000</f>
        <v>24000</v>
      </c>
      <c r="T22" s="2">
        <f t="shared" si="10"/>
        <v>92.473118279569903</v>
      </c>
      <c r="U22" s="2">
        <f t="shared" si="13"/>
        <v>93</v>
      </c>
      <c r="V22" s="1440">
        <f>_xlfn.XLOOKUP($A22,Cons_Forecast!_xlnm.Print_Titles,Cons_Forecast!$110:$110)</f>
        <v>7506</v>
      </c>
      <c r="W22" s="4">
        <f>_xlfn.XLOOKUP($A22,Cons_Forecast!_xlnm.Print_Titles,Cons_Forecast!$111:$111)</f>
        <v>3305</v>
      </c>
      <c r="X22" s="4">
        <f>_xlfn.XLOOKUP($A22,Cons_Forecast!_xlnm.Print_Titles,Cons_Forecast!$112:$112)</f>
        <v>0</v>
      </c>
      <c r="Y22" s="4">
        <f>_xlfn.XLOOKUP($A22,Cons_Forecast!_xlnm.Print_Titles,Cons_Forecast!$114:$114)</f>
        <v>6146</v>
      </c>
      <c r="Z22" s="4">
        <f t="shared" si="12"/>
        <v>1262</v>
      </c>
      <c r="AA22" s="4">
        <f>_xlfn.XLOOKUP($A22,Cons_Forecast!_xlnm.Print_Titles,Cons_Forecast!$129:$129)</f>
        <v>1190.6652839999999</v>
      </c>
      <c r="AB22" s="4">
        <f>_xlfn.XLOOKUP($A22,Cons_Forecast!_xlnm.Print_Titles,Cons_Forecast!$122:$122)</f>
        <v>140</v>
      </c>
      <c r="AC22" s="4">
        <f>_xlfn.XLOOKUP($A22,Cons_Forecast!_xlnm.Print_Titles,Cons_Forecast!$123:$123)</f>
        <v>305</v>
      </c>
      <c r="AD22" s="4">
        <f>_xlfn.XLOOKUP($A22,Cons_Forecast!_xlnm.Print_Titles,Cons_Forecast!$124:$124)</f>
        <v>0</v>
      </c>
      <c r="AE22" s="4">
        <f>_xlfn.XLOOKUP($A22,Cons_Forecast!_xlnm.Print_Titles,Cons_Forecast!$125:$125)</f>
        <v>837.00000000000023</v>
      </c>
      <c r="AF22" s="4">
        <f>_xlfn.XLOOKUP($A22,Cons_Forecast!_xlnm.Print_Titles,Cons_Forecast!$126:$126)</f>
        <v>3459.6</v>
      </c>
      <c r="AG22" s="4">
        <f>_xlfn.XLOOKUP($A22,Cons_Forecast!_xlnm.Print_Titles,Cons_Forecast!$147:$147)</f>
        <v>367.59016653054664</v>
      </c>
      <c r="AH22" s="4">
        <f>_xlfn.XLOOKUP($A22,Cons_Forecast!_xlnm.Print_Titles,Cons_Forecast!$119:$119)</f>
        <v>6281.3676643445069</v>
      </c>
      <c r="AI22" s="1440">
        <f>_xlfn.XLOOKUP($A22,Jahr_FH_Forecast!$4:$4,Jahr_FH_Forecast!$13:$13)</f>
        <v>748</v>
      </c>
      <c r="AJ22" s="4">
        <f>_xlfn.XLOOKUP($A22,Jahr_FH_Forecast!$4:$4,Jahr_FH_Forecast!$14:$14)+_xlfn.XLOOKUP($A22,Jahr_FH_Forecast!$4:$4,Jahr_FH_Forecast!$15:$15)</f>
        <v>0</v>
      </c>
      <c r="AK22" s="4">
        <f>_xlfn.XLOOKUP($A22,Cons_Forecast!_xlnm.Print_Titles,Cons_Forecast!$89:$89)</f>
        <v>0</v>
      </c>
    </row>
    <row r="23" spans="1:37" x14ac:dyDescent="0.2">
      <c r="A23" s="1">
        <v>45566</v>
      </c>
      <c r="B23">
        <f t="shared" si="0"/>
        <v>10</v>
      </c>
      <c r="C23">
        <f t="shared" si="1"/>
        <v>2024</v>
      </c>
      <c r="D23" s="872" t="str">
        <f t="shared" si="8"/>
        <v>10´2024</v>
      </c>
      <c r="E23">
        <f t="shared" si="3"/>
        <v>31</v>
      </c>
      <c r="F23">
        <f t="shared" si="9"/>
        <v>705.6</v>
      </c>
      <c r="G23">
        <f>SUMIFS(Help_FC!$E$154:$E$1098,Help_FC!$B$154:$B$1098,B23,Help_FC!$C$154:$C$1098,C23)</f>
        <v>38.4</v>
      </c>
      <c r="V23" s="1440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1440"/>
      <c r="AJ23" s="4"/>
    </row>
    <row r="24" spans="1:37" x14ac:dyDescent="0.2">
      <c r="A24" s="1">
        <v>45597</v>
      </c>
      <c r="B24">
        <f t="shared" si="0"/>
        <v>11</v>
      </c>
      <c r="C24">
        <f t="shared" si="1"/>
        <v>2024</v>
      </c>
      <c r="D24" s="872" t="str">
        <f t="shared" si="8"/>
        <v>11´2024</v>
      </c>
      <c r="E24">
        <f t="shared" si="3"/>
        <v>30</v>
      </c>
      <c r="F24">
        <f t="shared" si="9"/>
        <v>669.6</v>
      </c>
      <c r="G24">
        <f>SUMIFS(Help_FC!$E$154:$E$1098,Help_FC!$B$154:$B$1098,B24,Help_FC!$C$154:$C$1098,C24)</f>
        <v>50.4</v>
      </c>
      <c r="V24" s="1440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1440"/>
      <c r="AJ24" s="4"/>
    </row>
    <row r="25" spans="1:37" x14ac:dyDescent="0.2">
      <c r="A25" s="1">
        <v>45627</v>
      </c>
      <c r="B25">
        <f t="shared" si="0"/>
        <v>12</v>
      </c>
      <c r="C25">
        <f t="shared" si="1"/>
        <v>2024</v>
      </c>
      <c r="D25" s="872" t="str">
        <f t="shared" si="8"/>
        <v>12´2024</v>
      </c>
      <c r="E25">
        <f t="shared" si="3"/>
        <v>31</v>
      </c>
      <c r="F25">
        <f t="shared" si="9"/>
        <v>693.6</v>
      </c>
      <c r="G25">
        <f>SUMIFS(Help_FC!$E$154:$E$1098,Help_FC!$B$154:$B$1098,B25,Help_FC!$C$154:$C$1098,C25)</f>
        <v>50.4</v>
      </c>
      <c r="V25" s="1440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1440"/>
      <c r="AJ25" s="4"/>
    </row>
    <row r="26" spans="1:37" x14ac:dyDescent="0.2">
      <c r="A26" s="1">
        <v>45658</v>
      </c>
      <c r="B26">
        <f t="shared" si="0"/>
        <v>1</v>
      </c>
      <c r="C26">
        <f t="shared" si="1"/>
        <v>2025</v>
      </c>
      <c r="D26" s="872" t="str">
        <f t="shared" si="8"/>
        <v>01´2025</v>
      </c>
      <c r="E26">
        <f t="shared" si="3"/>
        <v>31</v>
      </c>
      <c r="F26">
        <f t="shared" si="4"/>
        <v>744</v>
      </c>
      <c r="G26">
        <f>SUMIFS(Help_FC!$E$154:$E$1098,Help_FC!$B$154:$B$1098,B26,Help_FC!$C$154:$C$1098,C26)</f>
        <v>50.4</v>
      </c>
      <c r="Z26" s="4"/>
    </row>
    <row r="27" spans="1:37" x14ac:dyDescent="0.2">
      <c r="A27" s="1">
        <v>45689</v>
      </c>
      <c r="B27">
        <f t="shared" si="0"/>
        <v>2</v>
      </c>
      <c r="C27">
        <f t="shared" si="1"/>
        <v>2025</v>
      </c>
      <c r="D27" s="872" t="str">
        <f t="shared" si="8"/>
        <v>02´2025</v>
      </c>
      <c r="E27">
        <f t="shared" si="3"/>
        <v>28</v>
      </c>
      <c r="F27">
        <f t="shared" si="4"/>
        <v>672</v>
      </c>
      <c r="G27">
        <f>SUMIFS(Help_FC!$E$154:$E$1098,Help_FC!$B$154:$B$1098,B27,Help_FC!$C$154:$C$1098,C27)</f>
        <v>0</v>
      </c>
    </row>
    <row r="28" spans="1:37" x14ac:dyDescent="0.2">
      <c r="A28" s="1">
        <v>45717</v>
      </c>
      <c r="B28">
        <f t="shared" si="0"/>
        <v>3</v>
      </c>
      <c r="C28">
        <f t="shared" si="1"/>
        <v>2025</v>
      </c>
      <c r="D28" s="872" t="str">
        <f t="shared" si="8"/>
        <v>03´2025</v>
      </c>
      <c r="E28">
        <f t="shared" si="3"/>
        <v>31</v>
      </c>
      <c r="F28">
        <f t="shared" si="4"/>
        <v>744</v>
      </c>
      <c r="G28">
        <f>SUMIFS(Help_FC!$E$154:$E$1098,Help_FC!$B$154:$B$1098,B28,Help_FC!$C$154:$C$1098,C28)</f>
        <v>0</v>
      </c>
    </row>
    <row r="29" spans="1:37" x14ac:dyDescent="0.2">
      <c r="A29" s="1">
        <v>45748</v>
      </c>
      <c r="B29">
        <f t="shared" si="0"/>
        <v>4</v>
      </c>
      <c r="C29">
        <f t="shared" si="1"/>
        <v>2025</v>
      </c>
      <c r="D29" s="872" t="str">
        <f t="shared" si="8"/>
        <v>04´2025</v>
      </c>
      <c r="E29">
        <f t="shared" si="3"/>
        <v>30</v>
      </c>
      <c r="F29">
        <f t="shared" si="4"/>
        <v>720</v>
      </c>
      <c r="G29">
        <f>SUMIFS(Help_FC!$E$154:$E$1098,Help_FC!$B$154:$B$1098,B29,Help_FC!$C$154:$C$1098,C29)</f>
        <v>0</v>
      </c>
    </row>
    <row r="30" spans="1:37" x14ac:dyDescent="0.2">
      <c r="A30" s="1">
        <v>45778</v>
      </c>
      <c r="B30">
        <f t="shared" si="0"/>
        <v>5</v>
      </c>
      <c r="C30">
        <f t="shared" si="1"/>
        <v>2025</v>
      </c>
      <c r="D30" s="872" t="str">
        <f t="shared" si="8"/>
        <v>05´2025</v>
      </c>
      <c r="E30">
        <f t="shared" si="3"/>
        <v>31</v>
      </c>
      <c r="F30">
        <f t="shared" si="4"/>
        <v>744</v>
      </c>
      <c r="G30">
        <f>SUMIFS(Help_FC!$E$154:$E$1098,Help_FC!$B$154:$B$1098,B30,Help_FC!$C$154:$C$1098,C30)</f>
        <v>0</v>
      </c>
    </row>
    <row r="31" spans="1:37" x14ac:dyDescent="0.2">
      <c r="A31" s="1">
        <v>45809</v>
      </c>
      <c r="B31">
        <f t="shared" si="0"/>
        <v>6</v>
      </c>
      <c r="C31">
        <f t="shared" si="1"/>
        <v>2025</v>
      </c>
      <c r="D31" s="872" t="str">
        <f t="shared" si="8"/>
        <v>06´2025</v>
      </c>
      <c r="E31">
        <f t="shared" si="3"/>
        <v>30</v>
      </c>
      <c r="F31">
        <f t="shared" si="4"/>
        <v>720</v>
      </c>
      <c r="G31">
        <f>SUMIFS(Help_FC!$E$154:$E$1098,Help_FC!$B$154:$B$1098,B31,Help_FC!$C$154:$C$1098,C31)</f>
        <v>0</v>
      </c>
    </row>
    <row r="32" spans="1:37" x14ac:dyDescent="0.2">
      <c r="A32" s="1">
        <v>45839</v>
      </c>
      <c r="B32">
        <f t="shared" si="0"/>
        <v>7</v>
      </c>
      <c r="C32">
        <f t="shared" si="1"/>
        <v>2025</v>
      </c>
      <c r="D32" s="872" t="str">
        <f t="shared" si="8"/>
        <v>07´2025</v>
      </c>
      <c r="E32">
        <f t="shared" si="3"/>
        <v>31</v>
      </c>
      <c r="F32">
        <f t="shared" si="4"/>
        <v>744</v>
      </c>
      <c r="G32">
        <f>SUMIFS(Help_FC!$E$154:$E$1098,Help_FC!$B$154:$B$1098,B32,Help_FC!$C$154:$C$1098,C32)</f>
        <v>0</v>
      </c>
    </row>
    <row r="33" spans="1:7" x14ac:dyDescent="0.2">
      <c r="A33" s="1">
        <v>45870</v>
      </c>
      <c r="B33">
        <f t="shared" si="0"/>
        <v>8</v>
      </c>
      <c r="C33">
        <f t="shared" si="1"/>
        <v>2025</v>
      </c>
      <c r="D33" s="872" t="str">
        <f t="shared" si="8"/>
        <v>08´2025</v>
      </c>
      <c r="E33">
        <f t="shared" si="3"/>
        <v>31</v>
      </c>
      <c r="F33">
        <f t="shared" si="4"/>
        <v>744</v>
      </c>
      <c r="G33">
        <f>SUMIFS(Help_FC!$E$154:$E$1098,Help_FC!$B$154:$B$1098,B33,Help_FC!$C$154:$C$1098,C33)</f>
        <v>0</v>
      </c>
    </row>
    <row r="34" spans="1:7" x14ac:dyDescent="0.2">
      <c r="A34" s="1">
        <v>45901</v>
      </c>
      <c r="B34">
        <f t="shared" si="0"/>
        <v>9</v>
      </c>
      <c r="C34">
        <f t="shared" si="1"/>
        <v>2025</v>
      </c>
      <c r="D34" s="872" t="str">
        <f t="shared" si="8"/>
        <v>09´2025</v>
      </c>
      <c r="E34">
        <f t="shared" si="3"/>
        <v>30</v>
      </c>
      <c r="F34">
        <f t="shared" si="4"/>
        <v>720</v>
      </c>
      <c r="G34">
        <f>SUMIFS(Help_FC!$E$154:$E$1098,Help_FC!$B$154:$B$1098,B34,Help_FC!$C$154:$C$1098,C34)</f>
        <v>0</v>
      </c>
    </row>
    <row r="35" spans="1:7" x14ac:dyDescent="0.2">
      <c r="A35" s="1">
        <v>45931</v>
      </c>
      <c r="B35">
        <f t="shared" si="0"/>
        <v>10</v>
      </c>
      <c r="C35">
        <f t="shared" si="1"/>
        <v>2025</v>
      </c>
      <c r="D35" s="872" t="str">
        <f t="shared" si="8"/>
        <v>10´2025</v>
      </c>
      <c r="E35">
        <f t="shared" si="3"/>
        <v>31</v>
      </c>
      <c r="F35">
        <f t="shared" si="4"/>
        <v>744</v>
      </c>
      <c r="G35">
        <f>SUMIFS(Help_FC!$E$154:$E$1098,Help_FC!$B$154:$B$1098,B35,Help_FC!$C$154:$C$1098,C35)</f>
        <v>0</v>
      </c>
    </row>
    <row r="36" spans="1:7" x14ac:dyDescent="0.2">
      <c r="A36" s="1">
        <v>45962</v>
      </c>
      <c r="B36">
        <f t="shared" si="0"/>
        <v>11</v>
      </c>
      <c r="C36">
        <f t="shared" si="1"/>
        <v>2025</v>
      </c>
      <c r="D36" s="872" t="str">
        <f t="shared" si="8"/>
        <v>11´2025</v>
      </c>
      <c r="E36">
        <f t="shared" si="3"/>
        <v>30</v>
      </c>
      <c r="F36">
        <f t="shared" si="4"/>
        <v>720</v>
      </c>
      <c r="G36">
        <f>SUMIFS(Help_FC!$E$154:$E$1098,Help_FC!$B$154:$B$1098,B36,Help_FC!$C$154:$C$1098,C36)</f>
        <v>0</v>
      </c>
    </row>
    <row r="37" spans="1:7" x14ac:dyDescent="0.2">
      <c r="A37" s="1">
        <v>45992</v>
      </c>
      <c r="B37">
        <f t="shared" si="0"/>
        <v>12</v>
      </c>
      <c r="C37">
        <f t="shared" si="1"/>
        <v>2025</v>
      </c>
      <c r="D37" s="872" t="str">
        <f t="shared" si="8"/>
        <v>12´2025</v>
      </c>
      <c r="E37">
        <f t="shared" si="3"/>
        <v>31</v>
      </c>
      <c r="F37">
        <f t="shared" si="4"/>
        <v>744</v>
      </c>
      <c r="G37">
        <f>SUMIFS(Help_FC!$E$154:$E$1098,Help_FC!$B$154:$B$1098,B37,Help_FC!$C$154:$C$1098,C37)</f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DF0AF-BF15-443B-A703-ADA765D32629}">
  <sheetPr codeName="Tabelle1">
    <tabColor theme="4" tint="0.59999389629810485"/>
  </sheetPr>
  <dimension ref="A1:AA958"/>
  <sheetViews>
    <sheetView topLeftCell="A2" workbookViewId="0">
      <pane xSplit="1" ySplit="2" topLeftCell="B654" activePane="bottomRight" state="frozen"/>
      <selection activeCell="A2" sqref="A2"/>
      <selection pane="topRight" activeCell="B2" sqref="B2"/>
      <selection pane="bottomLeft" activeCell="A3" sqref="A3"/>
      <selection pane="bottomRight" activeCell="N668" sqref="N668"/>
    </sheetView>
  </sheetViews>
  <sheetFormatPr baseColWidth="10" defaultColWidth="14.5" defaultRowHeight="15" x14ac:dyDescent="0.2"/>
  <cols>
    <col min="2" max="27" width="14.5" style="979"/>
  </cols>
  <sheetData>
    <row r="1" spans="1:27" x14ac:dyDescent="0.2">
      <c r="B1" s="1488" t="s">
        <v>16</v>
      </c>
      <c r="C1" s="1488"/>
      <c r="D1" s="1488"/>
      <c r="E1" s="1488"/>
      <c r="F1" s="1488"/>
      <c r="G1" s="1488"/>
      <c r="H1" s="1488"/>
      <c r="I1" s="1488"/>
      <c r="J1" s="1488"/>
      <c r="K1" s="1488"/>
      <c r="L1" s="1488"/>
      <c r="M1" s="1488"/>
      <c r="N1" s="1457"/>
      <c r="O1" s="1489" t="s">
        <v>14</v>
      </c>
      <c r="P1" s="1489"/>
      <c r="Q1" s="1489"/>
      <c r="R1" s="1489"/>
      <c r="S1" s="1489"/>
      <c r="T1" s="1489"/>
      <c r="U1" s="1489"/>
      <c r="V1" s="1489"/>
      <c r="W1" s="1489"/>
      <c r="X1" s="1489"/>
      <c r="Y1" s="1489"/>
      <c r="Z1" s="1489"/>
      <c r="AA1" s="1489"/>
    </row>
    <row r="2" spans="1:27" x14ac:dyDescent="0.2">
      <c r="B2" s="1487" t="s">
        <v>16</v>
      </c>
      <c r="C2" s="1487"/>
      <c r="D2" s="1487"/>
      <c r="E2" s="1487"/>
      <c r="F2" s="1487"/>
      <c r="G2" s="1487"/>
      <c r="H2" s="1487"/>
      <c r="I2" s="1487"/>
      <c r="J2" s="1487"/>
      <c r="K2" s="1487"/>
      <c r="L2" s="1487"/>
      <c r="M2" s="1487"/>
      <c r="N2" s="1487"/>
      <c r="O2" s="1486" t="s">
        <v>14</v>
      </c>
      <c r="P2" s="1486"/>
      <c r="Q2" s="1486"/>
      <c r="R2" s="1486"/>
      <c r="S2" s="1486"/>
      <c r="T2" s="1486"/>
      <c r="U2" s="1486"/>
      <c r="V2" s="1486"/>
      <c r="W2" s="1486"/>
      <c r="X2" s="1486"/>
      <c r="Y2" s="1486"/>
      <c r="Z2" s="1486"/>
      <c r="AA2" s="1486"/>
    </row>
    <row r="3" spans="1:27" ht="48" x14ac:dyDescent="0.2">
      <c r="B3" s="1456" t="s">
        <v>0</v>
      </c>
      <c r="C3" s="1456" t="s">
        <v>1</v>
      </c>
      <c r="D3" s="1456" t="s">
        <v>2</v>
      </c>
      <c r="E3" s="1456" t="s">
        <v>3</v>
      </c>
      <c r="F3" s="1456" t="s">
        <v>4</v>
      </c>
      <c r="G3" s="1456" t="s">
        <v>5</v>
      </c>
      <c r="H3" s="1456" t="s">
        <v>6</v>
      </c>
      <c r="I3" s="1456" t="s">
        <v>7</v>
      </c>
      <c r="J3" s="1456" t="s">
        <v>8</v>
      </c>
      <c r="K3" s="1456" t="s">
        <v>9</v>
      </c>
      <c r="L3" s="1456" t="s">
        <v>10</v>
      </c>
      <c r="M3" s="1456" t="s">
        <v>13</v>
      </c>
      <c r="N3" s="1456" t="s">
        <v>12</v>
      </c>
      <c r="O3" s="1456" t="s">
        <v>0</v>
      </c>
      <c r="P3" s="1456" t="s">
        <v>1</v>
      </c>
      <c r="Q3" s="1456" t="s">
        <v>2</v>
      </c>
      <c r="R3" s="1456" t="s">
        <v>3</v>
      </c>
      <c r="S3" s="1456" t="s">
        <v>4</v>
      </c>
      <c r="T3" s="1456" t="s">
        <v>5</v>
      </c>
      <c r="U3" s="1456" t="s">
        <v>6</v>
      </c>
      <c r="V3" s="1456" t="s">
        <v>7</v>
      </c>
      <c r="W3" s="1456" t="s">
        <v>8</v>
      </c>
      <c r="X3" s="1456" t="s">
        <v>9</v>
      </c>
      <c r="Y3" s="1456" t="s">
        <v>10</v>
      </c>
      <c r="Z3" s="1456" t="s">
        <v>13</v>
      </c>
      <c r="AA3" s="1456" t="s">
        <v>12</v>
      </c>
    </row>
    <row r="4" spans="1:27" x14ac:dyDescent="0.2">
      <c r="A4" s="1">
        <f>+Sample_FC!A69</f>
        <v>44993</v>
      </c>
      <c r="B4" s="979">
        <f>+Sample_FC!B69</f>
        <v>548.95833000000005</v>
      </c>
      <c r="C4" s="979">
        <f>+Sample_FC!C69</f>
        <v>288.125</v>
      </c>
      <c r="D4" s="979">
        <f>+Sample_FC!D69</f>
        <v>83.332999999999998</v>
      </c>
      <c r="E4" s="979">
        <f>+Sample_FC!E69</f>
        <v>33.333300000000001</v>
      </c>
      <c r="F4" s="979">
        <f>+Sample_FC!F69</f>
        <v>229.20832999999999</v>
      </c>
      <c r="G4" s="979">
        <f>+Sample_FC!G69</f>
        <v>293.88</v>
      </c>
      <c r="H4" s="979">
        <f>+Sample_FC!H69</f>
        <v>229.20832999999999</v>
      </c>
      <c r="I4" s="979">
        <f>+Sample_FC!I69</f>
        <v>243.79</v>
      </c>
      <c r="J4" s="979">
        <f>+Sample_FC!J69</f>
        <v>7.58</v>
      </c>
      <c r="K4" s="979">
        <f>+Sample_FC!K69</f>
        <v>4.0199999999999996</v>
      </c>
      <c r="L4" s="979">
        <f>+Sample_FC!L69</f>
        <v>0</v>
      </c>
      <c r="M4" s="979">
        <f>+Sample_FC!M69</f>
        <v>0</v>
      </c>
      <c r="N4" s="979">
        <f>+Sample_FC!N69</f>
        <v>100</v>
      </c>
      <c r="O4" s="979">
        <f>+Sample!B69</f>
        <v>548.95833000000005</v>
      </c>
      <c r="P4" s="979">
        <f>+Sample!C69</f>
        <v>288.125</v>
      </c>
      <c r="Q4" s="979">
        <f>+Sample!D69</f>
        <v>83.332999999999998</v>
      </c>
      <c r="R4" s="979">
        <f>+Sample!E69</f>
        <v>33.333300000000001</v>
      </c>
      <c r="S4" s="979">
        <f>+Sample!F69</f>
        <v>229.20832999999999</v>
      </c>
      <c r="T4" s="979">
        <f>+Sample!G69</f>
        <v>293.88</v>
      </c>
      <c r="U4" s="979">
        <f>+Sample!H69</f>
        <v>229.20832999999999</v>
      </c>
      <c r="V4" s="979">
        <f>+Sample!I69</f>
        <v>243.79</v>
      </c>
      <c r="W4" s="979">
        <f>+Sample!J69</f>
        <v>7.58</v>
      </c>
      <c r="X4" s="979">
        <f>+Sample!K69</f>
        <v>4.0199999999999996</v>
      </c>
      <c r="Y4" s="979">
        <f>+Sample!L69</f>
        <v>0</v>
      </c>
      <c r="Z4" s="979">
        <f>+Sample!M69</f>
        <v>0</v>
      </c>
      <c r="AA4" s="979">
        <f>+Sample!N69</f>
        <v>100</v>
      </c>
    </row>
    <row r="5" spans="1:27" x14ac:dyDescent="0.2">
      <c r="A5" s="1">
        <f>+Sample_FC!A70</f>
        <v>44994</v>
      </c>
      <c r="B5" s="979">
        <f>+Sample_FC!B70</f>
        <v>548.95833000000005</v>
      </c>
      <c r="C5" s="979">
        <f>+Sample_FC!C70</f>
        <v>288.125</v>
      </c>
      <c r="D5" s="979">
        <f>+Sample_FC!D70</f>
        <v>83.332999999999998</v>
      </c>
      <c r="E5" s="979">
        <f>+Sample_FC!E70</f>
        <v>33.333300000000001</v>
      </c>
      <c r="F5" s="979">
        <f>+Sample_FC!F70</f>
        <v>229.20832999999999</v>
      </c>
      <c r="G5" s="979">
        <f>+Sample_FC!G70</f>
        <v>293.88</v>
      </c>
      <c r="H5" s="979">
        <f>+Sample_FC!H70</f>
        <v>229.20832999999999</v>
      </c>
      <c r="I5" s="979">
        <f>+Sample_FC!I70</f>
        <v>243.79</v>
      </c>
      <c r="J5" s="979">
        <f>+Sample_FC!J70</f>
        <v>7.58</v>
      </c>
      <c r="K5" s="979">
        <f>+Sample_FC!K70</f>
        <v>4.0199999999999996</v>
      </c>
      <c r="L5" s="979">
        <f>+Sample_FC!L70</f>
        <v>0</v>
      </c>
      <c r="M5" s="979">
        <f>+Sample_FC!M70</f>
        <v>0</v>
      </c>
      <c r="N5" s="979">
        <f>+Sample_FC!N70</f>
        <v>100</v>
      </c>
      <c r="O5" s="979">
        <f>+Sample!B70</f>
        <v>548.95833000000005</v>
      </c>
      <c r="P5" s="979">
        <f>+Sample!C70</f>
        <v>288.125</v>
      </c>
      <c r="Q5" s="979">
        <f>+Sample!D70</f>
        <v>83.332999999999998</v>
      </c>
      <c r="R5" s="979">
        <f>+Sample!E70</f>
        <v>33.333300000000001</v>
      </c>
      <c r="S5" s="979">
        <f>+Sample!F70</f>
        <v>229.20832999999999</v>
      </c>
      <c r="T5" s="979">
        <f>+Sample!G70</f>
        <v>293.88</v>
      </c>
      <c r="U5" s="979">
        <f>+Sample!H70</f>
        <v>229.20832999999999</v>
      </c>
      <c r="V5" s="979">
        <f>+Sample!I70</f>
        <v>243.79</v>
      </c>
      <c r="W5" s="979">
        <f>+Sample!J70</f>
        <v>7.58</v>
      </c>
      <c r="X5" s="979">
        <f>+Sample!K70</f>
        <v>4.0199999999999996</v>
      </c>
      <c r="Y5" s="979">
        <f>+Sample!L70</f>
        <v>0</v>
      </c>
      <c r="Z5" s="979">
        <f>+Sample!M70</f>
        <v>0</v>
      </c>
      <c r="AA5" s="979">
        <f>+Sample!N70</f>
        <v>100</v>
      </c>
    </row>
    <row r="6" spans="1:27" x14ac:dyDescent="0.2">
      <c r="A6" s="1">
        <f>+Sample_FC!A71</f>
        <v>44995</v>
      </c>
      <c r="B6" s="979">
        <f>+Sample_FC!B71</f>
        <v>548.95833000000005</v>
      </c>
      <c r="C6" s="979">
        <f>+Sample_FC!C71</f>
        <v>288.125</v>
      </c>
      <c r="D6" s="979">
        <f>+Sample_FC!D71</f>
        <v>83.332999999999998</v>
      </c>
      <c r="E6" s="979">
        <f>+Sample_FC!E71</f>
        <v>33.333300000000001</v>
      </c>
      <c r="F6" s="979">
        <f>+Sample_FC!F71</f>
        <v>229.20832999999999</v>
      </c>
      <c r="G6" s="979">
        <f>+Sample_FC!G71</f>
        <v>293.88</v>
      </c>
      <c r="H6" s="979">
        <f>+Sample_FC!H71</f>
        <v>229.20832999999999</v>
      </c>
      <c r="I6" s="979">
        <f>+Sample_FC!I71</f>
        <v>243.79</v>
      </c>
      <c r="J6" s="979">
        <f>+Sample_FC!J71</f>
        <v>7.58</v>
      </c>
      <c r="K6" s="979">
        <f>+Sample_FC!K71</f>
        <v>4.0199999999999996</v>
      </c>
      <c r="L6" s="979">
        <f>+Sample_FC!L71</f>
        <v>0</v>
      </c>
      <c r="M6" s="979">
        <f>+Sample_FC!M71</f>
        <v>0</v>
      </c>
      <c r="N6" s="979">
        <f>+Sample_FC!N71</f>
        <v>100</v>
      </c>
      <c r="O6" s="979">
        <f>+Sample!B71</f>
        <v>548.95833000000005</v>
      </c>
      <c r="P6" s="979">
        <f>+Sample!C71</f>
        <v>288.125</v>
      </c>
      <c r="Q6" s="979">
        <f>+Sample!D71</f>
        <v>83.332999999999998</v>
      </c>
      <c r="R6" s="979">
        <f>+Sample!E71</f>
        <v>33.333300000000001</v>
      </c>
      <c r="S6" s="979">
        <f>+Sample!F71</f>
        <v>229.20832999999999</v>
      </c>
      <c r="T6" s="979">
        <f>+Sample!G71</f>
        <v>293.88</v>
      </c>
      <c r="U6" s="979">
        <f>+Sample!H71</f>
        <v>229.20832999999999</v>
      </c>
      <c r="V6" s="979">
        <f>+Sample!I71</f>
        <v>243.79</v>
      </c>
      <c r="W6" s="979">
        <f>+Sample!J71</f>
        <v>7.58</v>
      </c>
      <c r="X6" s="979">
        <f>+Sample!K71</f>
        <v>4.0199999999999996</v>
      </c>
      <c r="Y6" s="979">
        <f>+Sample!L71</f>
        <v>0</v>
      </c>
      <c r="Z6" s="979">
        <f>+Sample!M71</f>
        <v>0</v>
      </c>
      <c r="AA6" s="979">
        <f>+Sample!N71</f>
        <v>100</v>
      </c>
    </row>
    <row r="7" spans="1:27" x14ac:dyDescent="0.2">
      <c r="A7" s="1">
        <f>+Sample_FC!A72</f>
        <v>44996</v>
      </c>
      <c r="B7" s="979">
        <f>+Sample_FC!B72</f>
        <v>548.95833000000005</v>
      </c>
      <c r="C7" s="979">
        <f>+Sample_FC!C72</f>
        <v>288.125</v>
      </c>
      <c r="D7" s="979">
        <f>+Sample_FC!D72</f>
        <v>83.332999999999998</v>
      </c>
      <c r="E7" s="979">
        <f>+Sample_FC!E72</f>
        <v>33.333300000000001</v>
      </c>
      <c r="F7" s="979">
        <f>+Sample_FC!F72</f>
        <v>229.20832999999999</v>
      </c>
      <c r="G7" s="979">
        <f>+Sample_FC!G72</f>
        <v>293.88</v>
      </c>
      <c r="H7" s="979">
        <f>+Sample_FC!H72</f>
        <v>229.20832999999999</v>
      </c>
      <c r="I7" s="979">
        <f>+Sample_FC!I72</f>
        <v>243.79</v>
      </c>
      <c r="J7" s="979">
        <f>+Sample_FC!J72</f>
        <v>7.58</v>
      </c>
      <c r="K7" s="979">
        <f>+Sample_FC!K72</f>
        <v>4.0199999999999996</v>
      </c>
      <c r="L7" s="979">
        <f>+Sample_FC!L72</f>
        <v>0</v>
      </c>
      <c r="M7" s="979">
        <f>+Sample_FC!M72</f>
        <v>0</v>
      </c>
      <c r="N7" s="979">
        <f>+Sample_FC!N72</f>
        <v>100</v>
      </c>
      <c r="O7" s="979">
        <f>+Sample!B72</f>
        <v>548.95833000000005</v>
      </c>
      <c r="P7" s="979">
        <f>+Sample!C72</f>
        <v>288.125</v>
      </c>
      <c r="Q7" s="979">
        <f>+Sample!D72</f>
        <v>83.332999999999998</v>
      </c>
      <c r="R7" s="979">
        <f>+Sample!E72</f>
        <v>33.333300000000001</v>
      </c>
      <c r="S7" s="979">
        <f>+Sample!F72</f>
        <v>229.20832999999999</v>
      </c>
      <c r="T7" s="979">
        <f>+Sample!G72</f>
        <v>293.88</v>
      </c>
      <c r="U7" s="979">
        <f>+Sample!H72</f>
        <v>229.20832999999999</v>
      </c>
      <c r="V7" s="979">
        <f>+Sample!I72</f>
        <v>243.79</v>
      </c>
      <c r="W7" s="979">
        <f>+Sample!J72</f>
        <v>7.58</v>
      </c>
      <c r="X7" s="979">
        <f>+Sample!K72</f>
        <v>4.0199999999999996</v>
      </c>
      <c r="Y7" s="979">
        <f>+Sample!L72</f>
        <v>0</v>
      </c>
      <c r="Z7" s="979">
        <f>+Sample!M72</f>
        <v>0</v>
      </c>
      <c r="AA7" s="979">
        <f>+Sample!N72</f>
        <v>100</v>
      </c>
    </row>
    <row r="8" spans="1:27" x14ac:dyDescent="0.2">
      <c r="A8" s="1">
        <f>+Sample_FC!A73</f>
        <v>44997</v>
      </c>
      <c r="B8" s="979">
        <f>+Sample_FC!B73</f>
        <v>548.95833000000005</v>
      </c>
      <c r="C8" s="979">
        <f>+Sample_FC!C73</f>
        <v>288.125</v>
      </c>
      <c r="D8" s="979">
        <f>+Sample_FC!D73</f>
        <v>83.332999999999998</v>
      </c>
      <c r="E8" s="979">
        <f>+Sample_FC!E73</f>
        <v>33.333300000000001</v>
      </c>
      <c r="F8" s="979">
        <f>+Sample_FC!F73</f>
        <v>229.20832999999999</v>
      </c>
      <c r="G8" s="979">
        <f>+Sample_FC!G73</f>
        <v>293.88</v>
      </c>
      <c r="H8" s="979">
        <f>+Sample_FC!H73</f>
        <v>229.20832999999999</v>
      </c>
      <c r="I8" s="979">
        <f>+Sample_FC!I73</f>
        <v>243.79</v>
      </c>
      <c r="J8" s="979">
        <f>+Sample_FC!J73</f>
        <v>7.58</v>
      </c>
      <c r="K8" s="979">
        <f>+Sample_FC!K73</f>
        <v>4.0199999999999996</v>
      </c>
      <c r="L8" s="979">
        <f>+Sample_FC!L73</f>
        <v>0</v>
      </c>
      <c r="M8" s="979">
        <f>+Sample_FC!M73</f>
        <v>0</v>
      </c>
      <c r="N8" s="979">
        <f>+Sample_FC!N73</f>
        <v>100</v>
      </c>
      <c r="O8" s="979">
        <f>+Sample!B73</f>
        <v>548.95833000000005</v>
      </c>
      <c r="P8" s="979">
        <f>+Sample!C73</f>
        <v>288.125</v>
      </c>
      <c r="Q8" s="979">
        <f>+Sample!D73</f>
        <v>83.332999999999998</v>
      </c>
      <c r="R8" s="979">
        <f>+Sample!E73</f>
        <v>33.333300000000001</v>
      </c>
      <c r="S8" s="979">
        <f>+Sample!F73</f>
        <v>229.20832999999999</v>
      </c>
      <c r="T8" s="979">
        <f>+Sample!G73</f>
        <v>293.88</v>
      </c>
      <c r="U8" s="979">
        <f>+Sample!H73</f>
        <v>229.20832999999999</v>
      </c>
      <c r="V8" s="979">
        <f>+Sample!I73</f>
        <v>243.79</v>
      </c>
      <c r="W8" s="979">
        <f>+Sample!J73</f>
        <v>7.58</v>
      </c>
      <c r="X8" s="979">
        <f>+Sample!K73</f>
        <v>4.0199999999999996</v>
      </c>
      <c r="Y8" s="979">
        <f>+Sample!L73</f>
        <v>0</v>
      </c>
      <c r="Z8" s="979">
        <f>+Sample!M73</f>
        <v>0</v>
      </c>
      <c r="AA8" s="979">
        <f>+Sample!N73</f>
        <v>100</v>
      </c>
    </row>
    <row r="9" spans="1:27" x14ac:dyDescent="0.2">
      <c r="A9" s="1">
        <f>+Sample_FC!A74</f>
        <v>44998</v>
      </c>
      <c r="B9" s="979">
        <f>+Sample_FC!B74</f>
        <v>548.95833000000005</v>
      </c>
      <c r="C9" s="979">
        <f>+Sample_FC!C74</f>
        <v>288.125</v>
      </c>
      <c r="D9" s="979">
        <f>+Sample_FC!D74</f>
        <v>83.332999999999998</v>
      </c>
      <c r="E9" s="979">
        <f>+Sample_FC!E74</f>
        <v>33.333300000000001</v>
      </c>
      <c r="F9" s="979">
        <f>+Sample_FC!F74</f>
        <v>229.20832999999999</v>
      </c>
      <c r="G9" s="979">
        <f>+Sample_FC!G74</f>
        <v>293.88</v>
      </c>
      <c r="H9" s="979">
        <f>+Sample_FC!H74</f>
        <v>229.20832999999999</v>
      </c>
      <c r="I9" s="979">
        <f>+Sample_FC!I74</f>
        <v>243.79</v>
      </c>
      <c r="J9" s="979">
        <f>+Sample_FC!J74</f>
        <v>7.58</v>
      </c>
      <c r="K9" s="979">
        <f>+Sample_FC!K74</f>
        <v>4.0199999999999996</v>
      </c>
      <c r="L9" s="979">
        <f>+Sample_FC!L74</f>
        <v>0</v>
      </c>
      <c r="M9" s="979">
        <f>+Sample_FC!M74</f>
        <v>0</v>
      </c>
      <c r="N9" s="979">
        <f>+Sample_FC!N74</f>
        <v>100</v>
      </c>
      <c r="O9" s="979">
        <f>+Sample!B74</f>
        <v>548.95833000000005</v>
      </c>
      <c r="P9" s="979">
        <f>+Sample!C74</f>
        <v>288.125</v>
      </c>
      <c r="Q9" s="979">
        <f>+Sample!D74</f>
        <v>83.332999999999998</v>
      </c>
      <c r="R9" s="979">
        <f>+Sample!E74</f>
        <v>33.333300000000001</v>
      </c>
      <c r="S9" s="979">
        <f>+Sample!F74</f>
        <v>229.20832999999999</v>
      </c>
      <c r="T9" s="979">
        <f>+Sample!G74</f>
        <v>293.88</v>
      </c>
      <c r="U9" s="979">
        <f>+Sample!H74</f>
        <v>229.20832999999999</v>
      </c>
      <c r="V9" s="979">
        <f>+Sample!I74</f>
        <v>243.79</v>
      </c>
      <c r="W9" s="979">
        <f>+Sample!J74</f>
        <v>7.58</v>
      </c>
      <c r="X9" s="979">
        <f>+Sample!K74</f>
        <v>4.0199999999999996</v>
      </c>
      <c r="Y9" s="979">
        <f>+Sample!L74</f>
        <v>0</v>
      </c>
      <c r="Z9" s="979">
        <f>+Sample!M74</f>
        <v>0</v>
      </c>
      <c r="AA9" s="979">
        <f>+Sample!N74</f>
        <v>100</v>
      </c>
    </row>
    <row r="10" spans="1:27" x14ac:dyDescent="0.2">
      <c r="A10" s="1">
        <f>+Sample_FC!A75</f>
        <v>44999</v>
      </c>
      <c r="B10" s="979">
        <f>+Sample_FC!B75</f>
        <v>548.95833000000005</v>
      </c>
      <c r="C10" s="979">
        <f>+Sample_FC!C75</f>
        <v>288.125</v>
      </c>
      <c r="D10" s="979">
        <f>+Sample_FC!D75</f>
        <v>83.332999999999998</v>
      </c>
      <c r="E10" s="979">
        <f>+Sample_FC!E75</f>
        <v>33.333300000000001</v>
      </c>
      <c r="F10" s="979">
        <f>+Sample_FC!F75</f>
        <v>229.20832999999999</v>
      </c>
      <c r="G10" s="979">
        <f>+Sample_FC!G75</f>
        <v>293.88</v>
      </c>
      <c r="H10" s="979">
        <f>+Sample_FC!H75</f>
        <v>229.20832999999999</v>
      </c>
      <c r="I10" s="979">
        <f>+Sample_FC!I75</f>
        <v>243.79</v>
      </c>
      <c r="J10" s="979">
        <f>+Sample_FC!J75</f>
        <v>7.58</v>
      </c>
      <c r="K10" s="979">
        <f>+Sample_FC!K75</f>
        <v>4.0199999999999996</v>
      </c>
      <c r="L10" s="979">
        <f>+Sample_FC!L75</f>
        <v>0</v>
      </c>
      <c r="M10" s="979">
        <f>+Sample_FC!M75</f>
        <v>0</v>
      </c>
      <c r="N10" s="979">
        <f>+Sample_FC!N75</f>
        <v>100</v>
      </c>
      <c r="O10" s="979">
        <f>+Sample!B75</f>
        <v>548.95833000000005</v>
      </c>
      <c r="P10" s="979">
        <f>+Sample!C75</f>
        <v>288.125</v>
      </c>
      <c r="Q10" s="979">
        <f>+Sample!D75</f>
        <v>83.332999999999998</v>
      </c>
      <c r="R10" s="979">
        <f>+Sample!E75</f>
        <v>33.333300000000001</v>
      </c>
      <c r="S10" s="979">
        <f>+Sample!F75</f>
        <v>229.20832999999999</v>
      </c>
      <c r="T10" s="979">
        <f>+Sample!G75</f>
        <v>293.88</v>
      </c>
      <c r="U10" s="979">
        <f>+Sample!H75</f>
        <v>229.20832999999999</v>
      </c>
      <c r="V10" s="979">
        <f>+Sample!I75</f>
        <v>243.79</v>
      </c>
      <c r="W10" s="979">
        <f>+Sample!J75</f>
        <v>7.58</v>
      </c>
      <c r="X10" s="979">
        <f>+Sample!K75</f>
        <v>4.0199999999999996</v>
      </c>
      <c r="Y10" s="979">
        <f>+Sample!L75</f>
        <v>0</v>
      </c>
      <c r="Z10" s="979">
        <f>+Sample!M75</f>
        <v>0</v>
      </c>
      <c r="AA10" s="979">
        <f>+Sample!N75</f>
        <v>100</v>
      </c>
    </row>
    <row r="11" spans="1:27" x14ac:dyDescent="0.2">
      <c r="A11" s="1">
        <f>+Sample_FC!A76</f>
        <v>45000</v>
      </c>
      <c r="B11" s="979">
        <f>+Sample_FC!B76</f>
        <v>548.95833000000005</v>
      </c>
      <c r="C11" s="979">
        <f>+Sample_FC!C76</f>
        <v>288.125</v>
      </c>
      <c r="D11" s="979">
        <f>+Sample_FC!D76</f>
        <v>83.332999999999998</v>
      </c>
      <c r="E11" s="979">
        <f>+Sample_FC!E76</f>
        <v>33.333300000000001</v>
      </c>
      <c r="F11" s="979">
        <f>+Sample_FC!F76</f>
        <v>229.20832999999999</v>
      </c>
      <c r="G11" s="979">
        <f>+Sample_FC!G76</f>
        <v>293.88</v>
      </c>
      <c r="H11" s="979">
        <f>+Sample_FC!H76</f>
        <v>229.20832999999999</v>
      </c>
      <c r="I11" s="979">
        <f>+Sample_FC!I76</f>
        <v>243.79</v>
      </c>
      <c r="J11" s="979">
        <f>+Sample_FC!J76</f>
        <v>7.58</v>
      </c>
      <c r="K11" s="979">
        <f>+Sample_FC!K76</f>
        <v>4.0199999999999996</v>
      </c>
      <c r="L11" s="979">
        <f>+Sample_FC!L76</f>
        <v>0</v>
      </c>
      <c r="M11" s="979">
        <f>+Sample_FC!M76</f>
        <v>0</v>
      </c>
      <c r="N11" s="979">
        <f>+Sample_FC!N76</f>
        <v>100</v>
      </c>
      <c r="O11" s="979">
        <f>+Sample!B76</f>
        <v>548.95833000000005</v>
      </c>
      <c r="P11" s="979">
        <f>+Sample!C76</f>
        <v>288.125</v>
      </c>
      <c r="Q11" s="979">
        <f>+Sample!D76</f>
        <v>83.332999999999998</v>
      </c>
      <c r="R11" s="979">
        <f>+Sample!E76</f>
        <v>33.333300000000001</v>
      </c>
      <c r="S11" s="979">
        <f>+Sample!F76</f>
        <v>229.20832999999999</v>
      </c>
      <c r="T11" s="979">
        <f>+Sample!G76</f>
        <v>293.88</v>
      </c>
      <c r="U11" s="979">
        <f>+Sample!H76</f>
        <v>229.20832999999999</v>
      </c>
      <c r="V11" s="979">
        <f>+Sample!I76</f>
        <v>243.79</v>
      </c>
      <c r="W11" s="979">
        <f>+Sample!J76</f>
        <v>7.58</v>
      </c>
      <c r="X11" s="979">
        <f>+Sample!K76</f>
        <v>4.0199999999999996</v>
      </c>
      <c r="Y11" s="979">
        <f>+Sample!L76</f>
        <v>0</v>
      </c>
      <c r="Z11" s="979">
        <f>+Sample!M76</f>
        <v>0</v>
      </c>
      <c r="AA11" s="979">
        <f>+Sample!N76</f>
        <v>100</v>
      </c>
    </row>
    <row r="12" spans="1:27" x14ac:dyDescent="0.2">
      <c r="A12" s="1">
        <f>+Sample_FC!A77</f>
        <v>45001</v>
      </c>
      <c r="B12" s="979">
        <f>+Sample_FC!B77</f>
        <v>548.95833000000005</v>
      </c>
      <c r="C12" s="979">
        <f>+Sample_FC!C77</f>
        <v>288.125</v>
      </c>
      <c r="D12" s="979">
        <f>+Sample_FC!D77</f>
        <v>83.332999999999998</v>
      </c>
      <c r="E12" s="979">
        <f>+Sample_FC!E77</f>
        <v>33.333300000000001</v>
      </c>
      <c r="F12" s="979">
        <f>+Sample_FC!F77</f>
        <v>229.20832999999999</v>
      </c>
      <c r="G12" s="979">
        <f>+Sample_FC!G77</f>
        <v>293.88</v>
      </c>
      <c r="H12" s="979">
        <f>+Sample_FC!H77</f>
        <v>229.20832999999999</v>
      </c>
      <c r="I12" s="979">
        <f>+Sample_FC!I77</f>
        <v>243.79</v>
      </c>
      <c r="J12" s="979">
        <f>+Sample_FC!J77</f>
        <v>7.58</v>
      </c>
      <c r="K12" s="979">
        <f>+Sample_FC!K77</f>
        <v>4.0199999999999996</v>
      </c>
      <c r="L12" s="979">
        <f>+Sample_FC!L77</f>
        <v>0</v>
      </c>
      <c r="M12" s="979">
        <f>+Sample_FC!M77</f>
        <v>0</v>
      </c>
      <c r="N12" s="979">
        <f>+Sample_FC!N77</f>
        <v>100</v>
      </c>
      <c r="O12" s="979">
        <f>+Sample!B77</f>
        <v>548.95833000000005</v>
      </c>
      <c r="P12" s="979">
        <f>+Sample!C77</f>
        <v>288.125</v>
      </c>
      <c r="Q12" s="979">
        <f>+Sample!D77</f>
        <v>83.332999999999998</v>
      </c>
      <c r="R12" s="979">
        <f>+Sample!E77</f>
        <v>33.333300000000001</v>
      </c>
      <c r="S12" s="979">
        <f>+Sample!F77</f>
        <v>229.20832999999999</v>
      </c>
      <c r="T12" s="979">
        <f>+Sample!G77</f>
        <v>293.88</v>
      </c>
      <c r="U12" s="979">
        <f>+Sample!H77</f>
        <v>229.20832999999999</v>
      </c>
      <c r="V12" s="979">
        <f>+Sample!I77</f>
        <v>243.79</v>
      </c>
      <c r="W12" s="979">
        <f>+Sample!J77</f>
        <v>7.58</v>
      </c>
      <c r="X12" s="979">
        <f>+Sample!K77</f>
        <v>4.0199999999999996</v>
      </c>
      <c r="Y12" s="979">
        <f>+Sample!L77</f>
        <v>0</v>
      </c>
      <c r="Z12" s="979">
        <f>+Sample!M77</f>
        <v>0</v>
      </c>
      <c r="AA12" s="979">
        <f>+Sample!N77</f>
        <v>100</v>
      </c>
    </row>
    <row r="13" spans="1:27" x14ac:dyDescent="0.2">
      <c r="A13" s="1">
        <f>+Sample_FC!A78</f>
        <v>45002</v>
      </c>
      <c r="B13" s="979">
        <f>+Sample_FC!B78</f>
        <v>548.95833000000005</v>
      </c>
      <c r="C13" s="979">
        <f>+Sample_FC!C78</f>
        <v>288.125</v>
      </c>
      <c r="D13" s="979">
        <f>+Sample_FC!D78</f>
        <v>83.332999999999998</v>
      </c>
      <c r="E13" s="979">
        <f>+Sample_FC!E78</f>
        <v>33.333300000000001</v>
      </c>
      <c r="F13" s="979">
        <f>+Sample_FC!F78</f>
        <v>229.20832999999999</v>
      </c>
      <c r="G13" s="979">
        <f>+Sample_FC!G78</f>
        <v>293.88</v>
      </c>
      <c r="H13" s="979">
        <f>+Sample_FC!H78</f>
        <v>229.20832999999999</v>
      </c>
      <c r="I13" s="979">
        <f>+Sample_FC!I78</f>
        <v>243.79</v>
      </c>
      <c r="J13" s="979">
        <f>+Sample_FC!J78</f>
        <v>7.58</v>
      </c>
      <c r="K13" s="979">
        <f>+Sample_FC!K78</f>
        <v>4.0199999999999996</v>
      </c>
      <c r="L13" s="979">
        <f>+Sample_FC!L78</f>
        <v>0</v>
      </c>
      <c r="M13" s="979">
        <f>+Sample_FC!M78</f>
        <v>0</v>
      </c>
      <c r="N13" s="979">
        <f>+Sample_FC!N78</f>
        <v>100</v>
      </c>
      <c r="O13" s="979">
        <f>+Sample!B78</f>
        <v>548.95833000000005</v>
      </c>
      <c r="P13" s="979">
        <f>+Sample!C78</f>
        <v>288.125</v>
      </c>
      <c r="Q13" s="979">
        <f>+Sample!D78</f>
        <v>83.332999999999998</v>
      </c>
      <c r="R13" s="979">
        <f>+Sample!E78</f>
        <v>33.333300000000001</v>
      </c>
      <c r="S13" s="979">
        <f>+Sample!F78</f>
        <v>229.20832999999999</v>
      </c>
      <c r="T13" s="979">
        <f>+Sample!G78</f>
        <v>293.88</v>
      </c>
      <c r="U13" s="979">
        <f>+Sample!H78</f>
        <v>229.20832999999999</v>
      </c>
      <c r="V13" s="979">
        <f>+Sample!I78</f>
        <v>243.79</v>
      </c>
      <c r="W13" s="979">
        <f>+Sample!J78</f>
        <v>7.58</v>
      </c>
      <c r="X13" s="979">
        <f>+Sample!K78</f>
        <v>4.0199999999999996</v>
      </c>
      <c r="Y13" s="979">
        <f>+Sample!L78</f>
        <v>0</v>
      </c>
      <c r="Z13" s="979">
        <f>+Sample!M78</f>
        <v>0</v>
      </c>
      <c r="AA13" s="979">
        <f>+Sample!N78</f>
        <v>100</v>
      </c>
    </row>
    <row r="14" spans="1:27" x14ac:dyDescent="0.2">
      <c r="A14" s="1">
        <f>+Sample_FC!A79</f>
        <v>45003</v>
      </c>
      <c r="B14" s="979">
        <f>+Sample_FC!B79</f>
        <v>548.95833000000005</v>
      </c>
      <c r="C14" s="979">
        <f>+Sample_FC!C79</f>
        <v>288.125</v>
      </c>
      <c r="D14" s="979">
        <f>+Sample_FC!D79</f>
        <v>83.332999999999998</v>
      </c>
      <c r="E14" s="979">
        <f>+Sample_FC!E79</f>
        <v>33.333300000000001</v>
      </c>
      <c r="F14" s="979">
        <f>+Sample_FC!F79</f>
        <v>229.20832999999999</v>
      </c>
      <c r="G14" s="979">
        <f>+Sample_FC!G79</f>
        <v>293.88</v>
      </c>
      <c r="H14" s="979">
        <f>+Sample_FC!H79</f>
        <v>229.20832999999999</v>
      </c>
      <c r="I14" s="979">
        <f>+Sample_FC!I79</f>
        <v>243.79</v>
      </c>
      <c r="J14" s="979">
        <f>+Sample_FC!J79</f>
        <v>7.58</v>
      </c>
      <c r="K14" s="979">
        <f>+Sample_FC!K79</f>
        <v>4.0199999999999996</v>
      </c>
      <c r="L14" s="979">
        <f>+Sample_FC!L79</f>
        <v>0</v>
      </c>
      <c r="M14" s="979">
        <f>+Sample_FC!M79</f>
        <v>0</v>
      </c>
      <c r="N14" s="979">
        <f>+Sample_FC!N79</f>
        <v>100</v>
      </c>
      <c r="O14" s="979">
        <f>+Sample!B79</f>
        <v>548.95833000000005</v>
      </c>
      <c r="P14" s="979">
        <f>+Sample!C79</f>
        <v>288.125</v>
      </c>
      <c r="Q14" s="979">
        <f>+Sample!D79</f>
        <v>83.332999999999998</v>
      </c>
      <c r="R14" s="979">
        <f>+Sample!E79</f>
        <v>33.333300000000001</v>
      </c>
      <c r="S14" s="979">
        <f>+Sample!F79</f>
        <v>229.20832999999999</v>
      </c>
      <c r="T14" s="979">
        <f>+Sample!G79</f>
        <v>293.88</v>
      </c>
      <c r="U14" s="979">
        <f>+Sample!H79</f>
        <v>229.20832999999999</v>
      </c>
      <c r="V14" s="979">
        <f>+Sample!I79</f>
        <v>243.79</v>
      </c>
      <c r="W14" s="979">
        <f>+Sample!J79</f>
        <v>7.58</v>
      </c>
      <c r="X14" s="979">
        <f>+Sample!K79</f>
        <v>4.0199999999999996</v>
      </c>
      <c r="Y14" s="979">
        <f>+Sample!L79</f>
        <v>0</v>
      </c>
      <c r="Z14" s="979">
        <f>+Sample!M79</f>
        <v>0</v>
      </c>
      <c r="AA14" s="979">
        <f>+Sample!N79</f>
        <v>100</v>
      </c>
    </row>
    <row r="15" spans="1:27" x14ac:dyDescent="0.2">
      <c r="A15" s="1">
        <f>+Sample_FC!A80</f>
        <v>45004</v>
      </c>
      <c r="B15" s="979">
        <f>+Sample_FC!B80</f>
        <v>548.95833000000005</v>
      </c>
      <c r="C15" s="979">
        <f>+Sample_FC!C80</f>
        <v>288.125</v>
      </c>
      <c r="D15" s="979">
        <f>+Sample_FC!D80</f>
        <v>83.332999999999998</v>
      </c>
      <c r="E15" s="979">
        <f>+Sample_FC!E80</f>
        <v>33.333300000000001</v>
      </c>
      <c r="F15" s="979">
        <f>+Sample_FC!F80</f>
        <v>229.20832999999999</v>
      </c>
      <c r="G15" s="979">
        <f>+Sample_FC!G80</f>
        <v>293.88</v>
      </c>
      <c r="H15" s="979">
        <f>+Sample_FC!H80</f>
        <v>229.20832999999999</v>
      </c>
      <c r="I15" s="979">
        <f>+Sample_FC!I80</f>
        <v>243.79</v>
      </c>
      <c r="J15" s="979">
        <f>+Sample_FC!J80</f>
        <v>7.58</v>
      </c>
      <c r="K15" s="979">
        <f>+Sample_FC!K80</f>
        <v>4.0199999999999996</v>
      </c>
      <c r="L15" s="979">
        <f>+Sample_FC!L80</f>
        <v>0</v>
      </c>
      <c r="M15" s="979">
        <f>+Sample_FC!M80</f>
        <v>0</v>
      </c>
      <c r="N15" s="979">
        <f>+Sample_FC!N80</f>
        <v>100</v>
      </c>
      <c r="O15" s="979">
        <f>+Sample!B80</f>
        <v>548.95833000000005</v>
      </c>
      <c r="P15" s="979">
        <f>+Sample!C80</f>
        <v>288.125</v>
      </c>
      <c r="Q15" s="979">
        <f>+Sample!D80</f>
        <v>83.332999999999998</v>
      </c>
      <c r="R15" s="979">
        <f>+Sample!E80</f>
        <v>33.333300000000001</v>
      </c>
      <c r="S15" s="979">
        <f>+Sample!F80</f>
        <v>229.20832999999999</v>
      </c>
      <c r="T15" s="979">
        <f>+Sample!G80</f>
        <v>293.88</v>
      </c>
      <c r="U15" s="979">
        <f>+Sample!H80</f>
        <v>229.20832999999999</v>
      </c>
      <c r="V15" s="979">
        <f>+Sample!I80</f>
        <v>243.79</v>
      </c>
      <c r="W15" s="979">
        <f>+Sample!J80</f>
        <v>7.58</v>
      </c>
      <c r="X15" s="979">
        <f>+Sample!K80</f>
        <v>4.0199999999999996</v>
      </c>
      <c r="Y15" s="979">
        <f>+Sample!L80</f>
        <v>0</v>
      </c>
      <c r="Z15" s="979">
        <f>+Sample!M80</f>
        <v>0</v>
      </c>
      <c r="AA15" s="979">
        <f>+Sample!N80</f>
        <v>100</v>
      </c>
    </row>
    <row r="16" spans="1:27" x14ac:dyDescent="0.2">
      <c r="A16" s="1">
        <f>+Sample_FC!A81</f>
        <v>45005</v>
      </c>
      <c r="B16" s="979">
        <f>+Sample_FC!B81</f>
        <v>548.95833000000005</v>
      </c>
      <c r="C16" s="979">
        <f>+Sample_FC!C81</f>
        <v>288.125</v>
      </c>
      <c r="D16" s="979">
        <f>+Sample_FC!D81</f>
        <v>83.332999999999998</v>
      </c>
      <c r="E16" s="979">
        <f>+Sample_FC!E81</f>
        <v>33.333300000000001</v>
      </c>
      <c r="F16" s="979">
        <f>+Sample_FC!F81</f>
        <v>229.20832999999999</v>
      </c>
      <c r="G16" s="979">
        <f>+Sample_FC!G81</f>
        <v>293.88</v>
      </c>
      <c r="H16" s="979">
        <f>+Sample_FC!H81</f>
        <v>229.20832999999999</v>
      </c>
      <c r="I16" s="979">
        <f>+Sample_FC!I81</f>
        <v>243.79</v>
      </c>
      <c r="J16" s="979">
        <f>+Sample_FC!J81</f>
        <v>7.58</v>
      </c>
      <c r="K16" s="979">
        <f>+Sample_FC!K81</f>
        <v>4.0199999999999996</v>
      </c>
      <c r="L16" s="979">
        <f>+Sample_FC!L81</f>
        <v>0</v>
      </c>
      <c r="M16" s="979">
        <f>+Sample_FC!M81</f>
        <v>0</v>
      </c>
      <c r="N16" s="979">
        <f>+Sample_FC!N81</f>
        <v>83.333333333333343</v>
      </c>
      <c r="O16" s="979">
        <f>+Sample!B81</f>
        <v>548.95833000000005</v>
      </c>
      <c r="P16" s="979">
        <f>+Sample!C81</f>
        <v>288.125</v>
      </c>
      <c r="Q16" s="979">
        <f>+Sample!D81</f>
        <v>83.332999999999998</v>
      </c>
      <c r="R16" s="979">
        <f>+Sample!E81</f>
        <v>33.333300000000001</v>
      </c>
      <c r="S16" s="979">
        <f>+Sample!F81</f>
        <v>229.20832999999999</v>
      </c>
      <c r="T16" s="979">
        <f>+Sample!G81</f>
        <v>293.88</v>
      </c>
      <c r="U16" s="979">
        <f>+Sample!H81</f>
        <v>229.20832999999999</v>
      </c>
      <c r="V16" s="979">
        <f>+Sample!I81</f>
        <v>243.79</v>
      </c>
      <c r="W16" s="979">
        <f>+Sample!J81</f>
        <v>7.58</v>
      </c>
      <c r="X16" s="979">
        <f>+Sample!K81</f>
        <v>4.0199999999999996</v>
      </c>
      <c r="Y16" s="979">
        <f>+Sample!L81</f>
        <v>0</v>
      </c>
      <c r="Z16" s="979">
        <f>+Sample!M81</f>
        <v>0</v>
      </c>
      <c r="AA16" s="979">
        <f>+Sample!N81</f>
        <v>83.333333333333343</v>
      </c>
    </row>
    <row r="17" spans="1:27" x14ac:dyDescent="0.2">
      <c r="A17" s="1">
        <f>+Sample_FC!A82</f>
        <v>45006</v>
      </c>
      <c r="B17" s="979">
        <f>+Sample_FC!B82</f>
        <v>548.95833000000005</v>
      </c>
      <c r="C17" s="979">
        <f>+Sample_FC!C82</f>
        <v>288.125</v>
      </c>
      <c r="D17" s="979">
        <f>+Sample_FC!D82</f>
        <v>83.332999999999998</v>
      </c>
      <c r="E17" s="979">
        <f>+Sample_FC!E82</f>
        <v>33.333300000000001</v>
      </c>
      <c r="F17" s="979">
        <f>+Sample_FC!F82</f>
        <v>229.20832999999999</v>
      </c>
      <c r="G17" s="979">
        <f>+Sample_FC!G82</f>
        <v>293.88</v>
      </c>
      <c r="H17" s="979">
        <f>+Sample_FC!H82</f>
        <v>229.20832999999999</v>
      </c>
      <c r="I17" s="979">
        <f>+Sample_FC!I82</f>
        <v>243.79</v>
      </c>
      <c r="J17" s="979">
        <f>+Sample_FC!J82</f>
        <v>7.58</v>
      </c>
      <c r="K17" s="979">
        <f>+Sample_FC!K82</f>
        <v>4.0199999999999996</v>
      </c>
      <c r="L17" s="979">
        <f>+Sample_FC!L82</f>
        <v>0</v>
      </c>
      <c r="M17" s="979">
        <f>+Sample_FC!M82</f>
        <v>0</v>
      </c>
      <c r="N17" s="979">
        <f>+Sample_FC!N82</f>
        <v>100</v>
      </c>
      <c r="O17" s="979">
        <f>+Sample!B82</f>
        <v>548.95833000000005</v>
      </c>
      <c r="P17" s="979">
        <f>+Sample!C82</f>
        <v>288.125</v>
      </c>
      <c r="Q17" s="979">
        <f>+Sample!D82</f>
        <v>83.332999999999998</v>
      </c>
      <c r="R17" s="979">
        <f>+Sample!E82</f>
        <v>33.333300000000001</v>
      </c>
      <c r="S17" s="979">
        <f>+Sample!F82</f>
        <v>229.20832999999999</v>
      </c>
      <c r="T17" s="979">
        <f>+Sample!G82</f>
        <v>293.88</v>
      </c>
      <c r="U17" s="979">
        <f>+Sample!H82</f>
        <v>229.20832999999999</v>
      </c>
      <c r="V17" s="979">
        <f>+Sample!I82</f>
        <v>243.79</v>
      </c>
      <c r="W17" s="979">
        <f>+Sample!J82</f>
        <v>7.58</v>
      </c>
      <c r="X17" s="979">
        <f>+Sample!K82</f>
        <v>4.0199999999999996</v>
      </c>
      <c r="Y17" s="979">
        <f>+Sample!L82</f>
        <v>0</v>
      </c>
      <c r="Z17" s="979">
        <f>+Sample!M82</f>
        <v>0</v>
      </c>
      <c r="AA17" s="979">
        <f>+Sample!N82</f>
        <v>100</v>
      </c>
    </row>
    <row r="18" spans="1:27" x14ac:dyDescent="0.2">
      <c r="A18" s="1">
        <f>+Sample_FC!A83</f>
        <v>45007</v>
      </c>
      <c r="B18" s="979">
        <f>+Sample_FC!B83</f>
        <v>548.95833000000005</v>
      </c>
      <c r="C18" s="979">
        <f>+Sample_FC!C83</f>
        <v>288.125</v>
      </c>
      <c r="D18" s="979">
        <f>+Sample_FC!D83</f>
        <v>83.332999999999998</v>
      </c>
      <c r="E18" s="979">
        <f>+Sample_FC!E83</f>
        <v>33.333300000000001</v>
      </c>
      <c r="F18" s="979">
        <f>+Sample_FC!F83</f>
        <v>229.20832999999999</v>
      </c>
      <c r="G18" s="979">
        <f>+Sample_FC!G83</f>
        <v>293.88</v>
      </c>
      <c r="H18" s="979">
        <f>+Sample_FC!H83</f>
        <v>229.20832999999999</v>
      </c>
      <c r="I18" s="979">
        <f>+Sample_FC!I83</f>
        <v>243.79</v>
      </c>
      <c r="J18" s="979">
        <f>+Sample_FC!J83</f>
        <v>7.58</v>
      </c>
      <c r="K18" s="979">
        <f>+Sample_FC!K83</f>
        <v>4.0199999999999996</v>
      </c>
      <c r="L18" s="979">
        <f>+Sample_FC!L83</f>
        <v>0</v>
      </c>
      <c r="M18" s="979">
        <f>+Sample_FC!M83</f>
        <v>0</v>
      </c>
      <c r="N18" s="979">
        <f>+Sample_FC!N83</f>
        <v>100</v>
      </c>
      <c r="O18" s="979">
        <f>+Sample!B83</f>
        <v>548.95833000000005</v>
      </c>
      <c r="P18" s="979">
        <f>+Sample!C83</f>
        <v>288.125</v>
      </c>
      <c r="Q18" s="979">
        <f>+Sample!D83</f>
        <v>83.332999999999998</v>
      </c>
      <c r="R18" s="979">
        <f>+Sample!E83</f>
        <v>33.333300000000001</v>
      </c>
      <c r="S18" s="979">
        <f>+Sample!F83</f>
        <v>229.20832999999999</v>
      </c>
      <c r="T18" s="979">
        <f>+Sample!G83</f>
        <v>293.88</v>
      </c>
      <c r="U18" s="979">
        <f>+Sample!H83</f>
        <v>229.20832999999999</v>
      </c>
      <c r="V18" s="979">
        <f>+Sample!I83</f>
        <v>243.79</v>
      </c>
      <c r="W18" s="979">
        <f>+Sample!J83</f>
        <v>7.58</v>
      </c>
      <c r="X18" s="979">
        <f>+Sample!K83</f>
        <v>4.0199999999999996</v>
      </c>
      <c r="Y18" s="979">
        <f>+Sample!L83</f>
        <v>0</v>
      </c>
      <c r="Z18" s="979">
        <f>+Sample!M83</f>
        <v>0</v>
      </c>
      <c r="AA18" s="979">
        <f>+Sample!N83</f>
        <v>100</v>
      </c>
    </row>
    <row r="19" spans="1:27" x14ac:dyDescent="0.2">
      <c r="A19" s="1">
        <f>+Sample_FC!A84</f>
        <v>45008</v>
      </c>
      <c r="B19" s="979">
        <f>+Sample_FC!B84</f>
        <v>548.95833000000005</v>
      </c>
      <c r="C19" s="979">
        <f>+Sample_FC!C84</f>
        <v>288.125</v>
      </c>
      <c r="D19" s="979">
        <f>+Sample_FC!D84</f>
        <v>83.332999999999998</v>
      </c>
      <c r="E19" s="979">
        <f>+Sample_FC!E84</f>
        <v>33.333300000000001</v>
      </c>
      <c r="F19" s="979">
        <f>+Sample_FC!F84</f>
        <v>229.20832999999999</v>
      </c>
      <c r="G19" s="979">
        <f>+Sample_FC!G84</f>
        <v>293.88</v>
      </c>
      <c r="H19" s="979">
        <f>+Sample_FC!H84</f>
        <v>229.20832999999999</v>
      </c>
      <c r="I19" s="979">
        <f>+Sample_FC!I84</f>
        <v>243.79</v>
      </c>
      <c r="J19" s="979">
        <f>+Sample_FC!J84</f>
        <v>7.58</v>
      </c>
      <c r="K19" s="979">
        <f>+Sample_FC!K84</f>
        <v>4.0199999999999996</v>
      </c>
      <c r="L19" s="979">
        <f>+Sample_FC!L84</f>
        <v>0</v>
      </c>
      <c r="M19" s="979">
        <f>+Sample_FC!M84</f>
        <v>0</v>
      </c>
      <c r="N19" s="979">
        <f>+Sample_FC!N84</f>
        <v>100</v>
      </c>
      <c r="O19" s="979">
        <f>+Sample!B84</f>
        <v>548.95833000000005</v>
      </c>
      <c r="P19" s="979">
        <f>+Sample!C84</f>
        <v>288.125</v>
      </c>
      <c r="Q19" s="979">
        <f>+Sample!D84</f>
        <v>83.332999999999998</v>
      </c>
      <c r="R19" s="979">
        <f>+Sample!E84</f>
        <v>33.333300000000001</v>
      </c>
      <c r="S19" s="979">
        <f>+Sample!F84</f>
        <v>229.20832999999999</v>
      </c>
      <c r="T19" s="979">
        <f>+Sample!G84</f>
        <v>293.88</v>
      </c>
      <c r="U19" s="979">
        <f>+Sample!H84</f>
        <v>229.20832999999999</v>
      </c>
      <c r="V19" s="979">
        <f>+Sample!I84</f>
        <v>243.79</v>
      </c>
      <c r="W19" s="979">
        <f>+Sample!J84</f>
        <v>7.58</v>
      </c>
      <c r="X19" s="979">
        <f>+Sample!K84</f>
        <v>4.0199999999999996</v>
      </c>
      <c r="Y19" s="979">
        <f>+Sample!L84</f>
        <v>0</v>
      </c>
      <c r="Z19" s="979">
        <f>+Sample!M84</f>
        <v>0</v>
      </c>
      <c r="AA19" s="979">
        <f>+Sample!N84</f>
        <v>100</v>
      </c>
    </row>
    <row r="20" spans="1:27" x14ac:dyDescent="0.2">
      <c r="A20" s="1">
        <f>+Sample_FC!A85</f>
        <v>45009</v>
      </c>
      <c r="B20" s="979">
        <f>+Sample_FC!B85</f>
        <v>548.95833000000005</v>
      </c>
      <c r="C20" s="979">
        <f>+Sample_FC!C85</f>
        <v>288.125</v>
      </c>
      <c r="D20" s="979">
        <f>+Sample_FC!D85</f>
        <v>83.332999999999998</v>
      </c>
      <c r="E20" s="979">
        <f>+Sample_FC!E85</f>
        <v>33.333300000000001</v>
      </c>
      <c r="F20" s="979">
        <f>+Sample_FC!F85</f>
        <v>229.20832999999999</v>
      </c>
      <c r="G20" s="979">
        <f>+Sample_FC!G85</f>
        <v>293.88</v>
      </c>
      <c r="H20" s="979">
        <f>+Sample_FC!H85</f>
        <v>229.20832999999999</v>
      </c>
      <c r="I20" s="979">
        <f>+Sample_FC!I85</f>
        <v>243.79</v>
      </c>
      <c r="J20" s="979">
        <f>+Sample_FC!J85</f>
        <v>7.58</v>
      </c>
      <c r="K20" s="979">
        <f>+Sample_FC!K85</f>
        <v>4.0199999999999996</v>
      </c>
      <c r="L20" s="979">
        <f>+Sample_FC!L85</f>
        <v>0</v>
      </c>
      <c r="M20" s="979">
        <f>+Sample_FC!M85</f>
        <v>0</v>
      </c>
      <c r="N20" s="979">
        <f>+Sample_FC!N85</f>
        <v>100</v>
      </c>
      <c r="O20" s="979">
        <f>+Sample!B85</f>
        <v>548.95833000000005</v>
      </c>
      <c r="P20" s="979">
        <f>+Sample!C85</f>
        <v>288.125</v>
      </c>
      <c r="Q20" s="979">
        <f>+Sample!D85</f>
        <v>83.332999999999998</v>
      </c>
      <c r="R20" s="979">
        <f>+Sample!E85</f>
        <v>33.333300000000001</v>
      </c>
      <c r="S20" s="979">
        <f>+Sample!F85</f>
        <v>229.20832999999999</v>
      </c>
      <c r="T20" s="979">
        <f>+Sample!G85</f>
        <v>293.88</v>
      </c>
      <c r="U20" s="979">
        <f>+Sample!H85</f>
        <v>229.20832999999999</v>
      </c>
      <c r="V20" s="979">
        <f>+Sample!I85</f>
        <v>243.79</v>
      </c>
      <c r="W20" s="979">
        <f>+Sample!J85</f>
        <v>7.58</v>
      </c>
      <c r="X20" s="979">
        <f>+Sample!K85</f>
        <v>4.0199999999999996</v>
      </c>
      <c r="Y20" s="979">
        <f>+Sample!L85</f>
        <v>0</v>
      </c>
      <c r="Z20" s="979">
        <f>+Sample!M85</f>
        <v>0</v>
      </c>
      <c r="AA20" s="979">
        <f>+Sample!N85</f>
        <v>100</v>
      </c>
    </row>
    <row r="21" spans="1:27" x14ac:dyDescent="0.2">
      <c r="A21" s="1">
        <f>+Sample_FC!A86</f>
        <v>45010</v>
      </c>
      <c r="B21" s="979">
        <f>+Sample_FC!B86</f>
        <v>548.95833000000005</v>
      </c>
      <c r="C21" s="979">
        <f>+Sample_FC!C86</f>
        <v>288.125</v>
      </c>
      <c r="D21" s="979">
        <f>+Sample_FC!D86</f>
        <v>83.332999999999998</v>
      </c>
      <c r="E21" s="979">
        <f>+Sample_FC!E86</f>
        <v>33.333300000000001</v>
      </c>
      <c r="F21" s="979">
        <f>+Sample_FC!F86</f>
        <v>229.20832999999999</v>
      </c>
      <c r="G21" s="979">
        <f>+Sample_FC!G86</f>
        <v>293.88</v>
      </c>
      <c r="H21" s="979">
        <f>+Sample_FC!H86</f>
        <v>229.20832999999999</v>
      </c>
      <c r="I21" s="979">
        <f>+Sample_FC!I86</f>
        <v>243.79</v>
      </c>
      <c r="J21" s="979">
        <f>+Sample_FC!J86</f>
        <v>7.58</v>
      </c>
      <c r="K21" s="979">
        <f>+Sample_FC!K86</f>
        <v>4.0199999999999996</v>
      </c>
      <c r="L21" s="979">
        <f>+Sample_FC!L86</f>
        <v>0</v>
      </c>
      <c r="M21" s="979">
        <f>+Sample_FC!M86</f>
        <v>0</v>
      </c>
      <c r="N21" s="979">
        <f>+Sample_FC!N86</f>
        <v>100</v>
      </c>
      <c r="O21" s="979">
        <f>+Sample!B86</f>
        <v>548.95833000000005</v>
      </c>
      <c r="P21" s="979">
        <f>+Sample!C86</f>
        <v>288.125</v>
      </c>
      <c r="Q21" s="979">
        <f>+Sample!D86</f>
        <v>83.332999999999998</v>
      </c>
      <c r="R21" s="979">
        <f>+Sample!E86</f>
        <v>33.333300000000001</v>
      </c>
      <c r="S21" s="979">
        <f>+Sample!F86</f>
        <v>229.20832999999999</v>
      </c>
      <c r="T21" s="979">
        <f>+Sample!G86</f>
        <v>293.88</v>
      </c>
      <c r="U21" s="979">
        <f>+Sample!H86</f>
        <v>229.20832999999999</v>
      </c>
      <c r="V21" s="979">
        <f>+Sample!I86</f>
        <v>243.79</v>
      </c>
      <c r="W21" s="979">
        <f>+Sample!J86</f>
        <v>7.58</v>
      </c>
      <c r="X21" s="979">
        <f>+Sample!K86</f>
        <v>4.0199999999999996</v>
      </c>
      <c r="Y21" s="979">
        <f>+Sample!L86</f>
        <v>0</v>
      </c>
      <c r="Z21" s="979">
        <f>+Sample!M86</f>
        <v>0</v>
      </c>
      <c r="AA21" s="979">
        <f>+Sample!N86</f>
        <v>100</v>
      </c>
    </row>
    <row r="22" spans="1:27" x14ac:dyDescent="0.2">
      <c r="A22" s="1">
        <f>+Sample_FC!A87</f>
        <v>45011</v>
      </c>
      <c r="B22" s="979">
        <f>+Sample_FC!B87</f>
        <v>548.95833000000005</v>
      </c>
      <c r="C22" s="979">
        <f>+Sample_FC!C87</f>
        <v>288.125</v>
      </c>
      <c r="D22" s="979">
        <f>+Sample_FC!D87</f>
        <v>83.332999999999998</v>
      </c>
      <c r="E22" s="979">
        <f>+Sample_FC!E87</f>
        <v>33.333300000000001</v>
      </c>
      <c r="F22" s="979">
        <f>+Sample_FC!F87</f>
        <v>229.20832999999999</v>
      </c>
      <c r="G22" s="979">
        <f>+Sample_FC!G87</f>
        <v>293.88</v>
      </c>
      <c r="H22" s="979">
        <f>+Sample_FC!H87</f>
        <v>229.20832999999999</v>
      </c>
      <c r="I22" s="979">
        <f>+Sample_FC!I87</f>
        <v>243.79</v>
      </c>
      <c r="J22" s="979">
        <f>+Sample_FC!J87</f>
        <v>7.58</v>
      </c>
      <c r="K22" s="979">
        <f>+Sample_FC!K87</f>
        <v>4.0199999999999996</v>
      </c>
      <c r="L22" s="979">
        <f>+Sample_FC!L87</f>
        <v>0</v>
      </c>
      <c r="M22" s="979">
        <f>+Sample_FC!M87</f>
        <v>0</v>
      </c>
      <c r="N22" s="979">
        <f>+Sample_FC!N87</f>
        <v>100</v>
      </c>
      <c r="O22" s="979">
        <f>+Sample!B87</f>
        <v>548.95833000000005</v>
      </c>
      <c r="P22" s="979">
        <f>+Sample!C87</f>
        <v>288.125</v>
      </c>
      <c r="Q22" s="979">
        <f>+Sample!D87</f>
        <v>83.332999999999998</v>
      </c>
      <c r="R22" s="979">
        <f>+Sample!E87</f>
        <v>33.333300000000001</v>
      </c>
      <c r="S22" s="979">
        <f>+Sample!F87</f>
        <v>229.20832999999999</v>
      </c>
      <c r="T22" s="979">
        <f>+Sample!G87</f>
        <v>293.88</v>
      </c>
      <c r="U22" s="979">
        <f>+Sample!H87</f>
        <v>229.20832999999999</v>
      </c>
      <c r="V22" s="979">
        <f>+Sample!I87</f>
        <v>243.79</v>
      </c>
      <c r="W22" s="979">
        <f>+Sample!J87</f>
        <v>7.58</v>
      </c>
      <c r="X22" s="979">
        <f>+Sample!K87</f>
        <v>4.0199999999999996</v>
      </c>
      <c r="Y22" s="979">
        <f>+Sample!L87</f>
        <v>0</v>
      </c>
      <c r="Z22" s="979">
        <f>+Sample!M87</f>
        <v>0</v>
      </c>
      <c r="AA22" s="979">
        <f>+Sample!N87</f>
        <v>100</v>
      </c>
    </row>
    <row r="23" spans="1:27" x14ac:dyDescent="0.2">
      <c r="A23" s="1">
        <f>+Sample_FC!A88</f>
        <v>45012</v>
      </c>
      <c r="B23" s="979">
        <f>+Sample_FC!B88</f>
        <v>548.95833000000005</v>
      </c>
      <c r="C23" s="979">
        <f>+Sample_FC!C88</f>
        <v>288.125</v>
      </c>
      <c r="D23" s="979">
        <f>+Sample_FC!D88</f>
        <v>83.332999999999998</v>
      </c>
      <c r="E23" s="979">
        <f>+Sample_FC!E88</f>
        <v>33.333300000000001</v>
      </c>
      <c r="F23" s="979">
        <f>+Sample_FC!F88</f>
        <v>229.20832999999999</v>
      </c>
      <c r="G23" s="979">
        <f>+Sample_FC!G88</f>
        <v>293.88</v>
      </c>
      <c r="H23" s="979">
        <f>+Sample_FC!H88</f>
        <v>229.20832999999999</v>
      </c>
      <c r="I23" s="979">
        <f>+Sample_FC!I88</f>
        <v>243.79</v>
      </c>
      <c r="J23" s="979">
        <f>+Sample_FC!J88</f>
        <v>7.58</v>
      </c>
      <c r="K23" s="979">
        <f>+Sample_FC!K88</f>
        <v>4.0199999999999996</v>
      </c>
      <c r="L23" s="979">
        <f>+Sample_FC!L88</f>
        <v>0</v>
      </c>
      <c r="M23" s="979">
        <f>+Sample_FC!M88</f>
        <v>0</v>
      </c>
      <c r="N23" s="979">
        <f>+Sample_FC!N88</f>
        <v>100</v>
      </c>
      <c r="O23" s="979">
        <f>+Sample!B88</f>
        <v>548.95833000000005</v>
      </c>
      <c r="P23" s="979">
        <f>+Sample!C88</f>
        <v>288.125</v>
      </c>
      <c r="Q23" s="979">
        <f>+Sample!D88</f>
        <v>83.332999999999998</v>
      </c>
      <c r="R23" s="979">
        <f>+Sample!E88</f>
        <v>33.333300000000001</v>
      </c>
      <c r="S23" s="979">
        <f>+Sample!F88</f>
        <v>229.20832999999999</v>
      </c>
      <c r="T23" s="979">
        <f>+Sample!G88</f>
        <v>293.88</v>
      </c>
      <c r="U23" s="979">
        <f>+Sample!H88</f>
        <v>229.20832999999999</v>
      </c>
      <c r="V23" s="979">
        <f>+Sample!I88</f>
        <v>243.79</v>
      </c>
      <c r="W23" s="979">
        <f>+Sample!J88</f>
        <v>7.58</v>
      </c>
      <c r="X23" s="979">
        <f>+Sample!K88</f>
        <v>4.0199999999999996</v>
      </c>
      <c r="Y23" s="979">
        <f>+Sample!L88</f>
        <v>0</v>
      </c>
      <c r="Z23" s="979">
        <f>+Sample!M88</f>
        <v>0</v>
      </c>
      <c r="AA23" s="979">
        <f>+Sample!N88</f>
        <v>100</v>
      </c>
    </row>
    <row r="24" spans="1:27" x14ac:dyDescent="0.2">
      <c r="A24" s="1">
        <f>+Sample_FC!A89</f>
        <v>45013</v>
      </c>
      <c r="B24" s="979">
        <f>+Sample_FC!B89</f>
        <v>548.95833000000005</v>
      </c>
      <c r="C24" s="979">
        <f>+Sample_FC!C89</f>
        <v>288.125</v>
      </c>
      <c r="D24" s="979">
        <f>+Sample_FC!D89</f>
        <v>83.332999999999998</v>
      </c>
      <c r="E24" s="979">
        <f>+Sample_FC!E89</f>
        <v>33.333300000000001</v>
      </c>
      <c r="F24" s="979">
        <f>+Sample_FC!F89</f>
        <v>229.20832999999999</v>
      </c>
      <c r="G24" s="979">
        <f>+Sample_FC!G89</f>
        <v>293.88</v>
      </c>
      <c r="H24" s="979">
        <f>+Sample_FC!H89</f>
        <v>229.20832999999999</v>
      </c>
      <c r="I24" s="979">
        <f>+Sample_FC!I89</f>
        <v>243.79</v>
      </c>
      <c r="J24" s="979">
        <f>+Sample_FC!J89</f>
        <v>7.58</v>
      </c>
      <c r="K24" s="979">
        <f>+Sample_FC!K89</f>
        <v>4.0199999999999996</v>
      </c>
      <c r="L24" s="979">
        <f>+Sample_FC!L89</f>
        <v>0</v>
      </c>
      <c r="M24" s="979">
        <f>+Sample_FC!M89</f>
        <v>0</v>
      </c>
      <c r="N24" s="979">
        <f>+Sample_FC!N89</f>
        <v>100</v>
      </c>
      <c r="O24" s="979">
        <f>+Sample!B89</f>
        <v>548.95833000000005</v>
      </c>
      <c r="P24" s="979">
        <f>+Sample!C89</f>
        <v>288.125</v>
      </c>
      <c r="Q24" s="979">
        <f>+Sample!D89</f>
        <v>83.332999999999998</v>
      </c>
      <c r="R24" s="979">
        <f>+Sample!E89</f>
        <v>33.333300000000001</v>
      </c>
      <c r="S24" s="979">
        <f>+Sample!F89</f>
        <v>229.20832999999999</v>
      </c>
      <c r="T24" s="979">
        <f>+Sample!G89</f>
        <v>293.88</v>
      </c>
      <c r="U24" s="979">
        <f>+Sample!H89</f>
        <v>229.20832999999999</v>
      </c>
      <c r="V24" s="979">
        <f>+Sample!I89</f>
        <v>243.79</v>
      </c>
      <c r="W24" s="979">
        <f>+Sample!J89</f>
        <v>7.58</v>
      </c>
      <c r="X24" s="979">
        <f>+Sample!K89</f>
        <v>4.0199999999999996</v>
      </c>
      <c r="Y24" s="979">
        <f>+Sample!L89</f>
        <v>0</v>
      </c>
      <c r="Z24" s="979">
        <f>+Sample!M89</f>
        <v>0</v>
      </c>
      <c r="AA24" s="979">
        <f>+Sample!N89</f>
        <v>100</v>
      </c>
    </row>
    <row r="25" spans="1:27" x14ac:dyDescent="0.2">
      <c r="A25" s="1">
        <f>+Sample_FC!A90</f>
        <v>45014</v>
      </c>
      <c r="B25" s="979">
        <f>+Sample_FC!B90</f>
        <v>548.95833000000005</v>
      </c>
      <c r="C25" s="979">
        <f>+Sample_FC!C90</f>
        <v>288.125</v>
      </c>
      <c r="D25" s="979">
        <f>+Sample_FC!D90</f>
        <v>83.332999999999998</v>
      </c>
      <c r="E25" s="979">
        <f>+Sample_FC!E90</f>
        <v>33.333300000000001</v>
      </c>
      <c r="F25" s="979">
        <f>+Sample_FC!F90</f>
        <v>229.20832999999999</v>
      </c>
      <c r="G25" s="979">
        <f>+Sample_FC!G90</f>
        <v>293.88</v>
      </c>
      <c r="H25" s="979">
        <f>+Sample_FC!H90</f>
        <v>229.20832999999999</v>
      </c>
      <c r="I25" s="979">
        <f>+Sample_FC!I90</f>
        <v>243.79</v>
      </c>
      <c r="J25" s="979">
        <f>+Sample_FC!J90</f>
        <v>7.58</v>
      </c>
      <c r="K25" s="979">
        <f>+Sample_FC!K90</f>
        <v>4.0199999999999996</v>
      </c>
      <c r="L25" s="979">
        <f>+Sample_FC!L90</f>
        <v>0</v>
      </c>
      <c r="M25" s="979">
        <f>+Sample_FC!M90</f>
        <v>0</v>
      </c>
      <c r="N25" s="979">
        <f>+Sample_FC!N90</f>
        <v>100</v>
      </c>
      <c r="O25" s="979">
        <f>+Sample!B90</f>
        <v>548.95833000000005</v>
      </c>
      <c r="P25" s="979">
        <f>+Sample!C90</f>
        <v>288.125</v>
      </c>
      <c r="Q25" s="979">
        <f>+Sample!D90</f>
        <v>83.332999999999998</v>
      </c>
      <c r="R25" s="979">
        <f>+Sample!E90</f>
        <v>33.333300000000001</v>
      </c>
      <c r="S25" s="979">
        <f>+Sample!F90</f>
        <v>229.20832999999999</v>
      </c>
      <c r="T25" s="979">
        <f>+Sample!G90</f>
        <v>293.88</v>
      </c>
      <c r="U25" s="979">
        <f>+Sample!H90</f>
        <v>229.20832999999999</v>
      </c>
      <c r="V25" s="979">
        <f>+Sample!I90</f>
        <v>243.79</v>
      </c>
      <c r="W25" s="979">
        <f>+Sample!J90</f>
        <v>7.58</v>
      </c>
      <c r="X25" s="979">
        <f>+Sample!K90</f>
        <v>4.0199999999999996</v>
      </c>
      <c r="Y25" s="979">
        <f>+Sample!L90</f>
        <v>0</v>
      </c>
      <c r="Z25" s="979">
        <f>+Sample!M90</f>
        <v>0</v>
      </c>
      <c r="AA25" s="979">
        <f>+Sample!N90</f>
        <v>100</v>
      </c>
    </row>
    <row r="26" spans="1:27" x14ac:dyDescent="0.2">
      <c r="A26" s="1">
        <f>+Sample_FC!A91</f>
        <v>45015</v>
      </c>
      <c r="B26" s="979">
        <f>+Sample_FC!B91</f>
        <v>548.95833000000005</v>
      </c>
      <c r="C26" s="979">
        <f>+Sample_FC!C91</f>
        <v>288.125</v>
      </c>
      <c r="D26" s="979">
        <f>+Sample_FC!D91</f>
        <v>83.332999999999998</v>
      </c>
      <c r="E26" s="979">
        <f>+Sample_FC!E91</f>
        <v>33.333300000000001</v>
      </c>
      <c r="F26" s="979">
        <f>+Sample_FC!F91</f>
        <v>229.20832999999999</v>
      </c>
      <c r="G26" s="979">
        <f>+Sample_FC!G91</f>
        <v>293.88</v>
      </c>
      <c r="H26" s="979">
        <f>+Sample_FC!H91</f>
        <v>229.20832999999999</v>
      </c>
      <c r="I26" s="979">
        <f>+Sample_FC!I91</f>
        <v>243.79</v>
      </c>
      <c r="J26" s="979">
        <f>+Sample_FC!J91</f>
        <v>7.58</v>
      </c>
      <c r="K26" s="979">
        <f>+Sample_FC!K91</f>
        <v>4.0199999999999996</v>
      </c>
      <c r="L26" s="979">
        <f>+Sample_FC!L91</f>
        <v>0</v>
      </c>
      <c r="M26" s="979">
        <f>+Sample_FC!M91</f>
        <v>0</v>
      </c>
      <c r="N26" s="979">
        <f>+Sample_FC!N91</f>
        <v>100</v>
      </c>
      <c r="O26" s="979">
        <f>+Sample!B91</f>
        <v>548.95833000000005</v>
      </c>
      <c r="P26" s="979">
        <f>+Sample!C91</f>
        <v>288.125</v>
      </c>
      <c r="Q26" s="979">
        <f>+Sample!D91</f>
        <v>83.332999999999998</v>
      </c>
      <c r="R26" s="979">
        <f>+Sample!E91</f>
        <v>33.333300000000001</v>
      </c>
      <c r="S26" s="979">
        <f>+Sample!F91</f>
        <v>229.20832999999999</v>
      </c>
      <c r="T26" s="979">
        <f>+Sample!G91</f>
        <v>293.88</v>
      </c>
      <c r="U26" s="979">
        <f>+Sample!H91</f>
        <v>229.20832999999999</v>
      </c>
      <c r="V26" s="979">
        <f>+Sample!I91</f>
        <v>243.79</v>
      </c>
      <c r="W26" s="979">
        <f>+Sample!J91</f>
        <v>7.58</v>
      </c>
      <c r="X26" s="979">
        <f>+Sample!K91</f>
        <v>4.0199999999999996</v>
      </c>
      <c r="Y26" s="979">
        <f>+Sample!L91</f>
        <v>0</v>
      </c>
      <c r="Z26" s="979">
        <f>+Sample!M91</f>
        <v>0</v>
      </c>
      <c r="AA26" s="979">
        <f>+Sample!N91</f>
        <v>100</v>
      </c>
    </row>
    <row r="27" spans="1:27" x14ac:dyDescent="0.2">
      <c r="A27" s="1">
        <f>+Sample_FC!A92</f>
        <v>45016</v>
      </c>
      <c r="B27" s="979">
        <f>+Sample_FC!B92</f>
        <v>548.95833000000005</v>
      </c>
      <c r="C27" s="979">
        <f>+Sample_FC!C92</f>
        <v>288.125</v>
      </c>
      <c r="D27" s="979">
        <f>+Sample_FC!D92</f>
        <v>83.332999999999998</v>
      </c>
      <c r="E27" s="979">
        <f>+Sample_FC!E92</f>
        <v>33.333300000000001</v>
      </c>
      <c r="F27" s="979">
        <f>+Sample_FC!F92</f>
        <v>229.20832999999999</v>
      </c>
      <c r="G27" s="979">
        <f>+Sample_FC!G92</f>
        <v>293.88</v>
      </c>
      <c r="H27" s="979">
        <f>+Sample_FC!H92</f>
        <v>229.20832999999999</v>
      </c>
      <c r="I27" s="979">
        <f>+Sample_FC!I92</f>
        <v>243.79</v>
      </c>
      <c r="J27" s="979">
        <f>+Sample_FC!J92</f>
        <v>7.58</v>
      </c>
      <c r="K27" s="979">
        <f>+Sample_FC!K92</f>
        <v>4.0199999999999996</v>
      </c>
      <c r="L27" s="979">
        <f>+Sample_FC!L92</f>
        <v>0</v>
      </c>
      <c r="M27" s="979">
        <f>+Sample_FC!M92</f>
        <v>0</v>
      </c>
      <c r="N27" s="979">
        <f>+Sample_FC!N92</f>
        <v>100</v>
      </c>
      <c r="O27" s="979">
        <f>+Sample!B92</f>
        <v>548.95833000000005</v>
      </c>
      <c r="P27" s="979">
        <f>+Sample!C92</f>
        <v>288.125</v>
      </c>
      <c r="Q27" s="979">
        <f>+Sample!D92</f>
        <v>83.332999999999998</v>
      </c>
      <c r="R27" s="979">
        <f>+Sample!E92</f>
        <v>33.333300000000001</v>
      </c>
      <c r="S27" s="979">
        <f>+Sample!F92</f>
        <v>229.20832999999999</v>
      </c>
      <c r="T27" s="979">
        <f>+Sample!G92</f>
        <v>293.88</v>
      </c>
      <c r="U27" s="979">
        <f>+Sample!H92</f>
        <v>229.20832999999999</v>
      </c>
      <c r="V27" s="979">
        <f>+Sample!I92</f>
        <v>243.79</v>
      </c>
      <c r="W27" s="979">
        <f>+Sample!J92</f>
        <v>7.58</v>
      </c>
      <c r="X27" s="979">
        <f>+Sample!K92</f>
        <v>4.0199999999999996</v>
      </c>
      <c r="Y27" s="979">
        <f>+Sample!L92</f>
        <v>0</v>
      </c>
      <c r="Z27" s="979">
        <f>+Sample!M92</f>
        <v>0</v>
      </c>
      <c r="AA27" s="979">
        <f>+Sample!N92</f>
        <v>100</v>
      </c>
    </row>
    <row r="28" spans="1:27" x14ac:dyDescent="0.2">
      <c r="A28" s="1">
        <f>+Sample_FC!A93</f>
        <v>45017</v>
      </c>
      <c r="B28" s="979">
        <f>+Sample_FC!B93</f>
        <v>602.63329999999996</v>
      </c>
      <c r="C28" s="979">
        <f>+Sample_FC!C93</f>
        <v>363</v>
      </c>
      <c r="D28" s="979">
        <f>+Sample_FC!D93</f>
        <v>113.63330000000001</v>
      </c>
      <c r="E28" s="979">
        <f>+Sample_FC!E93</f>
        <v>83.332999999999998</v>
      </c>
      <c r="F28" s="979">
        <f>+Sample_FC!F93</f>
        <v>266.67079999999999</v>
      </c>
      <c r="G28" s="979">
        <f>+Sample_FC!G93</f>
        <v>310.23469999999998</v>
      </c>
      <c r="H28" s="979">
        <f>+Sample_FC!H93</f>
        <v>265.41000000000003</v>
      </c>
      <c r="I28" s="979">
        <f>+Sample_FC!I93</f>
        <v>293.83199999999999</v>
      </c>
      <c r="J28" s="979">
        <f>+Sample_FC!J93</f>
        <v>16.166699999999999</v>
      </c>
      <c r="K28" s="979">
        <f>+Sample_FC!K93</f>
        <v>5</v>
      </c>
      <c r="L28" s="979">
        <f>+Sample_FC!L93</f>
        <v>3.1775000000000002</v>
      </c>
      <c r="M28" s="979">
        <f>+Sample_FC!M93</f>
        <v>550</v>
      </c>
      <c r="N28" s="979">
        <f>+Sample_FC!N93</f>
        <v>100</v>
      </c>
      <c r="O28" s="979">
        <f>+Sample!B93</f>
        <v>602.63329999999996</v>
      </c>
      <c r="P28" s="979">
        <f>+Sample!C93</f>
        <v>363</v>
      </c>
      <c r="Q28" s="979">
        <f>+Sample!D93</f>
        <v>113.63330000000001</v>
      </c>
      <c r="R28" s="979">
        <f>+Sample!E93</f>
        <v>83.332999999999998</v>
      </c>
      <c r="S28" s="979">
        <f>+Sample!F93</f>
        <v>266.67079999999999</v>
      </c>
      <c r="T28" s="979">
        <f>+Sample!G93</f>
        <v>310.23469999999998</v>
      </c>
      <c r="U28" s="979">
        <f>+Sample!H93</f>
        <v>265.41000000000003</v>
      </c>
      <c r="V28" s="979">
        <f>+Sample!I93</f>
        <v>293.83199999999999</v>
      </c>
      <c r="W28" s="979">
        <f>+Sample!J93</f>
        <v>16.166699999999999</v>
      </c>
      <c r="X28" s="979">
        <f>+Sample!K93</f>
        <v>5</v>
      </c>
      <c r="Y28" s="979">
        <f>+Sample!L93</f>
        <v>3.1775000000000002</v>
      </c>
      <c r="Z28" s="979">
        <f>+Sample!M93</f>
        <v>550</v>
      </c>
      <c r="AA28" s="979">
        <f>+Sample!N93</f>
        <v>100</v>
      </c>
    </row>
    <row r="29" spans="1:27" x14ac:dyDescent="0.2">
      <c r="A29" s="1">
        <f>+Sample_FC!A94</f>
        <v>45018</v>
      </c>
      <c r="B29" s="979">
        <f>+Sample_FC!B94</f>
        <v>602.63329999999996</v>
      </c>
      <c r="C29" s="979">
        <f>+Sample_FC!C94</f>
        <v>363</v>
      </c>
      <c r="D29" s="979">
        <f>+Sample_FC!D94</f>
        <v>113.63330000000001</v>
      </c>
      <c r="E29" s="979">
        <f>+Sample_FC!E94</f>
        <v>83.332999999999998</v>
      </c>
      <c r="F29" s="979">
        <f>+Sample_FC!F94</f>
        <v>266.67079999999999</v>
      </c>
      <c r="G29" s="979">
        <f>+Sample_FC!G94</f>
        <v>310.23469999999998</v>
      </c>
      <c r="H29" s="979">
        <f>+Sample_FC!H94</f>
        <v>265.41000000000003</v>
      </c>
      <c r="I29" s="979">
        <f>+Sample_FC!I94</f>
        <v>293.83199999999999</v>
      </c>
      <c r="J29" s="979">
        <f>+Sample_FC!J94</f>
        <v>16.166699999999999</v>
      </c>
      <c r="K29" s="979">
        <f>+Sample_FC!K94</f>
        <v>5</v>
      </c>
      <c r="L29" s="979">
        <f>+Sample_FC!L94</f>
        <v>3.1775000000000002</v>
      </c>
      <c r="M29" s="979">
        <f>+Sample_FC!M94</f>
        <v>550</v>
      </c>
      <c r="N29" s="979">
        <f>+Sample_FC!N94</f>
        <v>100</v>
      </c>
      <c r="O29" s="979">
        <f>+Sample!B94</f>
        <v>602.63329999999996</v>
      </c>
      <c r="P29" s="979">
        <f>+Sample!C94</f>
        <v>363</v>
      </c>
      <c r="Q29" s="979">
        <f>+Sample!D94</f>
        <v>113.63330000000001</v>
      </c>
      <c r="R29" s="979">
        <f>+Sample!E94</f>
        <v>83.332999999999998</v>
      </c>
      <c r="S29" s="979">
        <f>+Sample!F94</f>
        <v>266.67079999999999</v>
      </c>
      <c r="T29" s="979">
        <f>+Sample!G94</f>
        <v>310.23469999999998</v>
      </c>
      <c r="U29" s="979">
        <f>+Sample!H94</f>
        <v>265.41000000000003</v>
      </c>
      <c r="V29" s="979">
        <f>+Sample!I94</f>
        <v>293.83199999999999</v>
      </c>
      <c r="W29" s="979">
        <f>+Sample!J94</f>
        <v>16.166699999999999</v>
      </c>
      <c r="X29" s="979">
        <f>+Sample!K94</f>
        <v>5</v>
      </c>
      <c r="Y29" s="979">
        <f>+Sample!L94</f>
        <v>3.1775000000000002</v>
      </c>
      <c r="Z29" s="979">
        <f>+Sample!M94</f>
        <v>550</v>
      </c>
      <c r="AA29" s="979">
        <f>+Sample!N94</f>
        <v>100</v>
      </c>
    </row>
    <row r="30" spans="1:27" x14ac:dyDescent="0.2">
      <c r="A30" s="1">
        <f>+Sample_FC!A95</f>
        <v>45019</v>
      </c>
      <c r="B30" s="979">
        <f>+Sample_FC!B95</f>
        <v>602.63329999999996</v>
      </c>
      <c r="C30" s="979">
        <f>+Sample_FC!C95</f>
        <v>363</v>
      </c>
      <c r="D30" s="979">
        <f>+Sample_FC!D95</f>
        <v>113.63330000000001</v>
      </c>
      <c r="E30" s="979">
        <f>+Sample_FC!E95</f>
        <v>83.332999999999998</v>
      </c>
      <c r="F30" s="979">
        <f>+Sample_FC!F95</f>
        <v>266.67079999999999</v>
      </c>
      <c r="G30" s="979">
        <f>+Sample_FC!G95</f>
        <v>310.23469999999998</v>
      </c>
      <c r="H30" s="979">
        <f>+Sample_FC!H95</f>
        <v>265.41000000000003</v>
      </c>
      <c r="I30" s="979">
        <f>+Sample_FC!I95</f>
        <v>293.83199999999999</v>
      </c>
      <c r="J30" s="979">
        <f>+Sample_FC!J95</f>
        <v>16.166699999999999</v>
      </c>
      <c r="K30" s="979">
        <f>+Sample_FC!K95</f>
        <v>5</v>
      </c>
      <c r="L30" s="979">
        <f>+Sample_FC!L95</f>
        <v>3.1775000000000002</v>
      </c>
      <c r="M30" s="979">
        <f>+Sample_FC!M95</f>
        <v>550</v>
      </c>
      <c r="N30" s="979">
        <f>+Sample_FC!N95</f>
        <v>0</v>
      </c>
      <c r="O30" s="979">
        <f>+Sample!B95</f>
        <v>602.63329999999996</v>
      </c>
      <c r="P30" s="979">
        <f>+Sample!C95</f>
        <v>363</v>
      </c>
      <c r="Q30" s="979">
        <f>+Sample!D95</f>
        <v>113.63330000000001</v>
      </c>
      <c r="R30" s="979">
        <f>+Sample!E95</f>
        <v>83.332999999999998</v>
      </c>
      <c r="S30" s="979">
        <f>+Sample!F95</f>
        <v>266.67079999999999</v>
      </c>
      <c r="T30" s="979">
        <f>+Sample!G95</f>
        <v>310.23469999999998</v>
      </c>
      <c r="U30" s="979">
        <f>+Sample!H95</f>
        <v>265.41000000000003</v>
      </c>
      <c r="V30" s="979">
        <f>+Sample!I95</f>
        <v>293.83199999999999</v>
      </c>
      <c r="W30" s="979">
        <f>+Sample!J95</f>
        <v>16.166699999999999</v>
      </c>
      <c r="X30" s="979">
        <f>+Sample!K95</f>
        <v>5</v>
      </c>
      <c r="Y30" s="979">
        <f>+Sample!L95</f>
        <v>3.1775000000000002</v>
      </c>
      <c r="Z30" s="979">
        <f>+Sample!M95</f>
        <v>550</v>
      </c>
      <c r="AA30" s="979">
        <f>+Sample!N95</f>
        <v>0</v>
      </c>
    </row>
    <row r="31" spans="1:27" x14ac:dyDescent="0.2">
      <c r="A31" s="1">
        <f>+Sample_FC!A96</f>
        <v>45020</v>
      </c>
      <c r="B31" s="979">
        <f>+Sample_FC!B96</f>
        <v>602.63329999999996</v>
      </c>
      <c r="C31" s="979">
        <f>+Sample_FC!C96</f>
        <v>363</v>
      </c>
      <c r="D31" s="979">
        <f>+Sample_FC!D96</f>
        <v>113.63330000000001</v>
      </c>
      <c r="E31" s="979">
        <f>+Sample_FC!E96</f>
        <v>83.332999999999998</v>
      </c>
      <c r="F31" s="979">
        <f>+Sample_FC!F96</f>
        <v>266.67079999999999</v>
      </c>
      <c r="G31" s="979">
        <f>+Sample_FC!G96</f>
        <v>310.23469999999998</v>
      </c>
      <c r="H31" s="979">
        <f>+Sample_FC!H96</f>
        <v>265.41000000000003</v>
      </c>
      <c r="I31" s="979">
        <f>+Sample_FC!I96</f>
        <v>293.83199999999999</v>
      </c>
      <c r="J31" s="979">
        <f>+Sample_FC!J96</f>
        <v>16.166699999999999</v>
      </c>
      <c r="K31" s="979">
        <f>+Sample_FC!K96</f>
        <v>5</v>
      </c>
      <c r="L31" s="979">
        <f>+Sample_FC!L96</f>
        <v>3.1775000000000002</v>
      </c>
      <c r="M31" s="979">
        <f>+Sample_FC!M96</f>
        <v>550</v>
      </c>
      <c r="N31" s="979">
        <f>+Sample_FC!N96</f>
        <v>6.6666666666666723</v>
      </c>
      <c r="O31" s="979">
        <f>+Sample!B96</f>
        <v>602.63329999999996</v>
      </c>
      <c r="P31" s="979">
        <f>+Sample!C96</f>
        <v>363</v>
      </c>
      <c r="Q31" s="979">
        <f>+Sample!D96</f>
        <v>113.63330000000001</v>
      </c>
      <c r="R31" s="979">
        <f>+Sample!E96</f>
        <v>83.332999999999998</v>
      </c>
      <c r="S31" s="979">
        <f>+Sample!F96</f>
        <v>266.67079999999999</v>
      </c>
      <c r="T31" s="979">
        <f>+Sample!G96</f>
        <v>310.23469999999998</v>
      </c>
      <c r="U31" s="979">
        <f>+Sample!H96</f>
        <v>265.41000000000003</v>
      </c>
      <c r="V31" s="979">
        <f>+Sample!I96</f>
        <v>293.83199999999999</v>
      </c>
      <c r="W31" s="979">
        <f>+Sample!J96</f>
        <v>16.166699999999999</v>
      </c>
      <c r="X31" s="979">
        <f>+Sample!K96</f>
        <v>5</v>
      </c>
      <c r="Y31" s="979">
        <f>+Sample!L96</f>
        <v>3.1775000000000002</v>
      </c>
      <c r="Z31" s="979">
        <f>+Sample!M96</f>
        <v>550</v>
      </c>
      <c r="AA31" s="979">
        <f>+Sample!N96</f>
        <v>6.6666666666666723</v>
      </c>
    </row>
    <row r="32" spans="1:27" x14ac:dyDescent="0.2">
      <c r="A32" s="1">
        <f>+Sample_FC!A97</f>
        <v>45021</v>
      </c>
      <c r="B32" s="979">
        <f>+Sample_FC!B97</f>
        <v>602.63329999999996</v>
      </c>
      <c r="C32" s="979">
        <f>+Sample_FC!C97</f>
        <v>363</v>
      </c>
      <c r="D32" s="979">
        <f>+Sample_FC!D97</f>
        <v>113.63330000000001</v>
      </c>
      <c r="E32" s="979">
        <f>+Sample_FC!E97</f>
        <v>83.332999999999998</v>
      </c>
      <c r="F32" s="979">
        <f>+Sample_FC!F97</f>
        <v>266.67079999999999</v>
      </c>
      <c r="G32" s="979">
        <f>+Sample_FC!G97</f>
        <v>310.23469999999998</v>
      </c>
      <c r="H32" s="979">
        <f>+Sample_FC!H97</f>
        <v>265.41000000000003</v>
      </c>
      <c r="I32" s="979">
        <f>+Sample_FC!I97</f>
        <v>293.83199999999999</v>
      </c>
      <c r="J32" s="979">
        <f>+Sample_FC!J97</f>
        <v>16.166699999999999</v>
      </c>
      <c r="K32" s="979">
        <f>+Sample_FC!K97</f>
        <v>5</v>
      </c>
      <c r="L32" s="979">
        <f>+Sample_FC!L97</f>
        <v>3.1775000000000002</v>
      </c>
      <c r="M32" s="979">
        <f>+Sample_FC!M97</f>
        <v>550</v>
      </c>
      <c r="N32" s="979">
        <f>+Sample_FC!N97</f>
        <v>100</v>
      </c>
      <c r="O32" s="979">
        <f>+Sample!B97</f>
        <v>602.63329999999996</v>
      </c>
      <c r="P32" s="979">
        <f>+Sample!C97</f>
        <v>363</v>
      </c>
      <c r="Q32" s="979">
        <f>+Sample!D97</f>
        <v>113.63330000000001</v>
      </c>
      <c r="R32" s="979">
        <f>+Sample!E97</f>
        <v>83.332999999999998</v>
      </c>
      <c r="S32" s="979">
        <f>+Sample!F97</f>
        <v>266.67079999999999</v>
      </c>
      <c r="T32" s="979">
        <f>+Sample!G97</f>
        <v>310.23469999999998</v>
      </c>
      <c r="U32" s="979">
        <f>+Sample!H97</f>
        <v>265.41000000000003</v>
      </c>
      <c r="V32" s="979">
        <f>+Sample!I97</f>
        <v>293.83199999999999</v>
      </c>
      <c r="W32" s="979">
        <f>+Sample!J97</f>
        <v>16.166699999999999</v>
      </c>
      <c r="X32" s="979">
        <f>+Sample!K97</f>
        <v>5</v>
      </c>
      <c r="Y32" s="979">
        <f>+Sample!L97</f>
        <v>3.1775000000000002</v>
      </c>
      <c r="Z32" s="979">
        <f>+Sample!M97</f>
        <v>550</v>
      </c>
      <c r="AA32" s="979">
        <f>+Sample!N97</f>
        <v>100</v>
      </c>
    </row>
    <row r="33" spans="1:27" x14ac:dyDescent="0.2">
      <c r="A33" s="1">
        <f>+Sample_FC!A98</f>
        <v>45022</v>
      </c>
      <c r="B33" s="979">
        <f>+Sample_FC!B98</f>
        <v>602.63329999999996</v>
      </c>
      <c r="C33" s="979">
        <f>+Sample_FC!C98</f>
        <v>363</v>
      </c>
      <c r="D33" s="979">
        <f>+Sample_FC!D98</f>
        <v>113.63330000000001</v>
      </c>
      <c r="E33" s="979">
        <f>+Sample_FC!E98</f>
        <v>83.332999999999998</v>
      </c>
      <c r="F33" s="979">
        <f>+Sample_FC!F98</f>
        <v>266.67079999999999</v>
      </c>
      <c r="G33" s="979">
        <f>+Sample_FC!G98</f>
        <v>310.23469999999998</v>
      </c>
      <c r="H33" s="979">
        <f>+Sample_FC!H98</f>
        <v>265.41000000000003</v>
      </c>
      <c r="I33" s="979">
        <f>+Sample_FC!I98</f>
        <v>293.83199999999999</v>
      </c>
      <c r="J33" s="979">
        <f>+Sample_FC!J98</f>
        <v>16.166699999999999</v>
      </c>
      <c r="K33" s="979">
        <f>+Sample_FC!K98</f>
        <v>5</v>
      </c>
      <c r="L33" s="979">
        <f>+Sample_FC!L98</f>
        <v>3.1775000000000002</v>
      </c>
      <c r="M33" s="979">
        <f>+Sample_FC!M98</f>
        <v>550</v>
      </c>
      <c r="N33" s="979">
        <f>+Sample_FC!N98</f>
        <v>100</v>
      </c>
      <c r="O33" s="979">
        <f>+Sample!B98</f>
        <v>602.63329999999996</v>
      </c>
      <c r="P33" s="979">
        <f>+Sample!C98</f>
        <v>363</v>
      </c>
      <c r="Q33" s="979">
        <f>+Sample!D98</f>
        <v>113.63330000000001</v>
      </c>
      <c r="R33" s="979">
        <f>+Sample!E98</f>
        <v>83.332999999999998</v>
      </c>
      <c r="S33" s="979">
        <f>+Sample!F98</f>
        <v>266.67079999999999</v>
      </c>
      <c r="T33" s="979">
        <f>+Sample!G98</f>
        <v>310.23469999999998</v>
      </c>
      <c r="U33" s="979">
        <f>+Sample!H98</f>
        <v>265.41000000000003</v>
      </c>
      <c r="V33" s="979">
        <f>+Sample!I98</f>
        <v>293.83199999999999</v>
      </c>
      <c r="W33" s="979">
        <f>+Sample!J98</f>
        <v>16.166699999999999</v>
      </c>
      <c r="X33" s="979">
        <f>+Sample!K98</f>
        <v>5</v>
      </c>
      <c r="Y33" s="979">
        <f>+Sample!L98</f>
        <v>3.1775000000000002</v>
      </c>
      <c r="Z33" s="979">
        <f>+Sample!M98</f>
        <v>550</v>
      </c>
      <c r="AA33" s="979">
        <f>+Sample!N98</f>
        <v>100</v>
      </c>
    </row>
    <row r="34" spans="1:27" x14ac:dyDescent="0.2">
      <c r="A34" s="1">
        <f>+Sample_FC!A99</f>
        <v>45023</v>
      </c>
      <c r="B34" s="979">
        <f>+Sample_FC!B99</f>
        <v>602.63329999999996</v>
      </c>
      <c r="C34" s="979">
        <f>+Sample_FC!C99</f>
        <v>363</v>
      </c>
      <c r="D34" s="979">
        <f>+Sample_FC!D99</f>
        <v>113.63330000000001</v>
      </c>
      <c r="E34" s="979">
        <f>+Sample_FC!E99</f>
        <v>83.332999999999998</v>
      </c>
      <c r="F34" s="979">
        <f>+Sample_FC!F99</f>
        <v>266.67079999999999</v>
      </c>
      <c r="G34" s="979">
        <f>+Sample_FC!G99</f>
        <v>310.23469999999998</v>
      </c>
      <c r="H34" s="979">
        <f>+Sample_FC!H99</f>
        <v>265.41000000000003</v>
      </c>
      <c r="I34" s="979">
        <f>+Sample_FC!I99</f>
        <v>293.83199999999999</v>
      </c>
      <c r="J34" s="979">
        <f>+Sample_FC!J99</f>
        <v>16.166699999999999</v>
      </c>
      <c r="K34" s="979">
        <f>+Sample_FC!K99</f>
        <v>5</v>
      </c>
      <c r="L34" s="979">
        <f>+Sample_FC!L99</f>
        <v>3.1775000000000002</v>
      </c>
      <c r="M34" s="979">
        <f>+Sample_FC!M99</f>
        <v>550</v>
      </c>
      <c r="N34" s="979">
        <f>+Sample_FC!N99</f>
        <v>100</v>
      </c>
      <c r="O34" s="979">
        <f>+Sample!B99</f>
        <v>602.63329999999996</v>
      </c>
      <c r="P34" s="979">
        <f>+Sample!C99</f>
        <v>363</v>
      </c>
      <c r="Q34" s="979">
        <f>+Sample!D99</f>
        <v>113.63330000000001</v>
      </c>
      <c r="R34" s="979">
        <f>+Sample!E99</f>
        <v>83.332999999999998</v>
      </c>
      <c r="S34" s="979">
        <f>+Sample!F99</f>
        <v>266.67079999999999</v>
      </c>
      <c r="T34" s="979">
        <f>+Sample!G99</f>
        <v>310.23469999999998</v>
      </c>
      <c r="U34" s="979">
        <f>+Sample!H99</f>
        <v>265.41000000000003</v>
      </c>
      <c r="V34" s="979">
        <f>+Sample!I99</f>
        <v>293.83199999999999</v>
      </c>
      <c r="W34" s="979">
        <f>+Sample!J99</f>
        <v>16.166699999999999</v>
      </c>
      <c r="X34" s="979">
        <f>+Sample!K99</f>
        <v>5</v>
      </c>
      <c r="Y34" s="979">
        <f>+Sample!L99</f>
        <v>3.1775000000000002</v>
      </c>
      <c r="Z34" s="979">
        <f>+Sample!M99</f>
        <v>550</v>
      </c>
      <c r="AA34" s="979">
        <f>+Sample!N99</f>
        <v>100</v>
      </c>
    </row>
    <row r="35" spans="1:27" x14ac:dyDescent="0.2">
      <c r="A35" s="1">
        <f>+Sample_FC!A100</f>
        <v>45024</v>
      </c>
      <c r="B35" s="979">
        <f>+Sample_FC!B100</f>
        <v>602.63329999999996</v>
      </c>
      <c r="C35" s="979">
        <f>+Sample_FC!C100</f>
        <v>363</v>
      </c>
      <c r="D35" s="979">
        <f>+Sample_FC!D100</f>
        <v>113.63330000000001</v>
      </c>
      <c r="E35" s="979">
        <f>+Sample_FC!E100</f>
        <v>83.332999999999998</v>
      </c>
      <c r="F35" s="979">
        <f>+Sample_FC!F100</f>
        <v>266.67079999999999</v>
      </c>
      <c r="G35" s="979">
        <f>+Sample_FC!G100</f>
        <v>310.23469999999998</v>
      </c>
      <c r="H35" s="979">
        <f>+Sample_FC!H100</f>
        <v>265.41000000000003</v>
      </c>
      <c r="I35" s="979">
        <f>+Sample_FC!I100</f>
        <v>293.83199999999999</v>
      </c>
      <c r="J35" s="979">
        <f>+Sample_FC!J100</f>
        <v>16.166699999999999</v>
      </c>
      <c r="K35" s="979">
        <f>+Sample_FC!K100</f>
        <v>5</v>
      </c>
      <c r="L35" s="979">
        <f>+Sample_FC!L100</f>
        <v>3.1775000000000002</v>
      </c>
      <c r="M35" s="979">
        <f>+Sample_FC!M100</f>
        <v>550</v>
      </c>
      <c r="N35" s="979">
        <f>+Sample_FC!N100</f>
        <v>100</v>
      </c>
      <c r="O35" s="979">
        <f>+Sample!B100</f>
        <v>602.63329999999996</v>
      </c>
      <c r="P35" s="979">
        <f>+Sample!C100</f>
        <v>363</v>
      </c>
      <c r="Q35" s="979">
        <f>+Sample!D100</f>
        <v>113.63330000000001</v>
      </c>
      <c r="R35" s="979">
        <f>+Sample!E100</f>
        <v>83.332999999999998</v>
      </c>
      <c r="S35" s="979">
        <f>+Sample!F100</f>
        <v>266.67079999999999</v>
      </c>
      <c r="T35" s="979">
        <f>+Sample!G100</f>
        <v>310.23469999999998</v>
      </c>
      <c r="U35" s="979">
        <f>+Sample!H100</f>
        <v>265.41000000000003</v>
      </c>
      <c r="V35" s="979">
        <f>+Sample!I100</f>
        <v>293.83199999999999</v>
      </c>
      <c r="W35" s="979">
        <f>+Sample!J100</f>
        <v>16.166699999999999</v>
      </c>
      <c r="X35" s="979">
        <f>+Sample!K100</f>
        <v>5</v>
      </c>
      <c r="Y35" s="979">
        <f>+Sample!L100</f>
        <v>3.1775000000000002</v>
      </c>
      <c r="Z35" s="979">
        <f>+Sample!M100</f>
        <v>550</v>
      </c>
      <c r="AA35" s="979">
        <f>+Sample!N100</f>
        <v>100</v>
      </c>
    </row>
    <row r="36" spans="1:27" x14ac:dyDescent="0.2">
      <c r="A36" s="1">
        <f>+Sample_FC!A101</f>
        <v>45025</v>
      </c>
      <c r="B36" s="979">
        <f>+Sample_FC!B101</f>
        <v>602.63329999999996</v>
      </c>
      <c r="C36" s="979">
        <f>+Sample_FC!C101</f>
        <v>363</v>
      </c>
      <c r="D36" s="979">
        <f>+Sample_FC!D101</f>
        <v>113.63330000000001</v>
      </c>
      <c r="E36" s="979">
        <f>+Sample_FC!E101</f>
        <v>83.332999999999998</v>
      </c>
      <c r="F36" s="979">
        <f>+Sample_FC!F101</f>
        <v>266.67079999999999</v>
      </c>
      <c r="G36" s="979">
        <f>+Sample_FC!G101</f>
        <v>310.23469999999998</v>
      </c>
      <c r="H36" s="979">
        <f>+Sample_FC!H101</f>
        <v>265.41000000000003</v>
      </c>
      <c r="I36" s="979">
        <f>+Sample_FC!I101</f>
        <v>293.83199999999999</v>
      </c>
      <c r="J36" s="979">
        <f>+Sample_FC!J101</f>
        <v>16.166699999999999</v>
      </c>
      <c r="K36" s="979">
        <f>+Sample_FC!K101</f>
        <v>5</v>
      </c>
      <c r="L36" s="979">
        <f>+Sample_FC!L101</f>
        <v>3.1775000000000002</v>
      </c>
      <c r="M36" s="979">
        <f>+Sample_FC!M101</f>
        <v>550</v>
      </c>
      <c r="N36" s="979">
        <f>+Sample_FC!N101</f>
        <v>100</v>
      </c>
      <c r="O36" s="979">
        <f>+Sample!B101</f>
        <v>602.63329999999996</v>
      </c>
      <c r="P36" s="979">
        <f>+Sample!C101</f>
        <v>363</v>
      </c>
      <c r="Q36" s="979">
        <f>+Sample!D101</f>
        <v>113.63330000000001</v>
      </c>
      <c r="R36" s="979">
        <f>+Sample!E101</f>
        <v>83.332999999999998</v>
      </c>
      <c r="S36" s="979">
        <f>+Sample!F101</f>
        <v>266.67079999999999</v>
      </c>
      <c r="T36" s="979">
        <f>+Sample!G101</f>
        <v>310.23469999999998</v>
      </c>
      <c r="U36" s="979">
        <f>+Sample!H101</f>
        <v>265.41000000000003</v>
      </c>
      <c r="V36" s="979">
        <f>+Sample!I101</f>
        <v>293.83199999999999</v>
      </c>
      <c r="W36" s="979">
        <f>+Sample!J101</f>
        <v>16.166699999999999</v>
      </c>
      <c r="X36" s="979">
        <f>+Sample!K101</f>
        <v>5</v>
      </c>
      <c r="Y36" s="979">
        <f>+Sample!L101</f>
        <v>3.1775000000000002</v>
      </c>
      <c r="Z36" s="979">
        <f>+Sample!M101</f>
        <v>550</v>
      </c>
      <c r="AA36" s="979">
        <f>+Sample!N101</f>
        <v>100</v>
      </c>
    </row>
    <row r="37" spans="1:27" x14ac:dyDescent="0.2">
      <c r="A37" s="1">
        <f>+Sample_FC!A102</f>
        <v>45026</v>
      </c>
      <c r="B37" s="979">
        <f>+Sample_FC!B102</f>
        <v>602.63329999999996</v>
      </c>
      <c r="C37" s="979">
        <f>+Sample_FC!C102</f>
        <v>363</v>
      </c>
      <c r="D37" s="979">
        <f>+Sample_FC!D102</f>
        <v>113.63330000000001</v>
      </c>
      <c r="E37" s="979">
        <f>+Sample_FC!E102</f>
        <v>83.332999999999998</v>
      </c>
      <c r="F37" s="979">
        <f>+Sample_FC!F102</f>
        <v>266.67079999999999</v>
      </c>
      <c r="G37" s="979">
        <f>+Sample_FC!G102</f>
        <v>310.23469999999998</v>
      </c>
      <c r="H37" s="979">
        <f>+Sample_FC!H102</f>
        <v>265.41000000000003</v>
      </c>
      <c r="I37" s="979">
        <f>+Sample_FC!I102</f>
        <v>293.83199999999999</v>
      </c>
      <c r="J37" s="979">
        <f>+Sample_FC!J102</f>
        <v>16.166699999999999</v>
      </c>
      <c r="K37" s="979">
        <f>+Sample_FC!K102</f>
        <v>5</v>
      </c>
      <c r="L37" s="979">
        <f>+Sample_FC!L102</f>
        <v>3.1775000000000002</v>
      </c>
      <c r="M37" s="979">
        <f>+Sample_FC!M102</f>
        <v>550</v>
      </c>
      <c r="N37" s="979">
        <f>+Sample_FC!N102</f>
        <v>100</v>
      </c>
      <c r="O37" s="979">
        <f>+Sample!B102</f>
        <v>602.63329999999996</v>
      </c>
      <c r="P37" s="979">
        <f>+Sample!C102</f>
        <v>363</v>
      </c>
      <c r="Q37" s="979">
        <f>+Sample!D102</f>
        <v>113.63330000000001</v>
      </c>
      <c r="R37" s="979">
        <f>+Sample!E102</f>
        <v>83.332999999999998</v>
      </c>
      <c r="S37" s="979">
        <f>+Sample!F102</f>
        <v>266.67079999999999</v>
      </c>
      <c r="T37" s="979">
        <f>+Sample!G102</f>
        <v>310.23469999999998</v>
      </c>
      <c r="U37" s="979">
        <f>+Sample!H102</f>
        <v>265.41000000000003</v>
      </c>
      <c r="V37" s="979">
        <f>+Sample!I102</f>
        <v>293.83199999999999</v>
      </c>
      <c r="W37" s="979">
        <f>+Sample!J102</f>
        <v>16.166699999999999</v>
      </c>
      <c r="X37" s="979">
        <f>+Sample!K102</f>
        <v>5</v>
      </c>
      <c r="Y37" s="979">
        <f>+Sample!L102</f>
        <v>3.1775000000000002</v>
      </c>
      <c r="Z37" s="979">
        <f>+Sample!M102</f>
        <v>550</v>
      </c>
      <c r="AA37" s="979">
        <f>+Sample!N102</f>
        <v>100</v>
      </c>
    </row>
    <row r="38" spans="1:27" x14ac:dyDescent="0.2">
      <c r="A38" s="1">
        <f>+Sample_FC!A103</f>
        <v>45027</v>
      </c>
      <c r="B38" s="979">
        <f>+Sample_FC!B103</f>
        <v>602.63329999999996</v>
      </c>
      <c r="C38" s="979">
        <f>+Sample_FC!C103</f>
        <v>363</v>
      </c>
      <c r="D38" s="979">
        <f>+Sample_FC!D103</f>
        <v>113.63330000000001</v>
      </c>
      <c r="E38" s="979">
        <f>+Sample_FC!E103</f>
        <v>83.332999999999998</v>
      </c>
      <c r="F38" s="979">
        <f>+Sample_FC!F103</f>
        <v>266.67079999999999</v>
      </c>
      <c r="G38" s="979">
        <f>+Sample_FC!G103</f>
        <v>310.23469999999998</v>
      </c>
      <c r="H38" s="979">
        <f>+Sample_FC!H103</f>
        <v>265.41000000000003</v>
      </c>
      <c r="I38" s="979">
        <f>+Sample_FC!I103</f>
        <v>293.83199999999999</v>
      </c>
      <c r="J38" s="979">
        <f>+Sample_FC!J103</f>
        <v>16.166699999999999</v>
      </c>
      <c r="K38" s="979">
        <f>+Sample_FC!K103</f>
        <v>5</v>
      </c>
      <c r="L38" s="979">
        <f>+Sample_FC!L103</f>
        <v>3.1775000000000002</v>
      </c>
      <c r="M38" s="979">
        <f>+Sample_FC!M103</f>
        <v>550</v>
      </c>
      <c r="N38" s="979">
        <f>+Sample_FC!N103</f>
        <v>100</v>
      </c>
      <c r="O38" s="979">
        <f>+Sample!B103</f>
        <v>602.63329999999996</v>
      </c>
      <c r="P38" s="979">
        <f>+Sample!C103</f>
        <v>363</v>
      </c>
      <c r="Q38" s="979">
        <f>+Sample!D103</f>
        <v>113.63330000000001</v>
      </c>
      <c r="R38" s="979">
        <f>+Sample!E103</f>
        <v>83.332999999999998</v>
      </c>
      <c r="S38" s="979">
        <f>+Sample!F103</f>
        <v>266.67079999999999</v>
      </c>
      <c r="T38" s="979">
        <f>+Sample!G103</f>
        <v>310.23469999999998</v>
      </c>
      <c r="U38" s="979">
        <f>+Sample!H103</f>
        <v>265.41000000000003</v>
      </c>
      <c r="V38" s="979">
        <f>+Sample!I103</f>
        <v>293.83199999999999</v>
      </c>
      <c r="W38" s="979">
        <f>+Sample!J103</f>
        <v>16.166699999999999</v>
      </c>
      <c r="X38" s="979">
        <f>+Sample!K103</f>
        <v>5</v>
      </c>
      <c r="Y38" s="979">
        <f>+Sample!L103</f>
        <v>3.1775000000000002</v>
      </c>
      <c r="Z38" s="979">
        <f>+Sample!M103</f>
        <v>550</v>
      </c>
      <c r="AA38" s="979">
        <f>+Sample!N103</f>
        <v>100</v>
      </c>
    </row>
    <row r="39" spans="1:27" x14ac:dyDescent="0.2">
      <c r="A39" s="1">
        <f>+Sample_FC!A104</f>
        <v>45028</v>
      </c>
      <c r="B39" s="979">
        <f>+Sample_FC!B104</f>
        <v>602.63329999999996</v>
      </c>
      <c r="C39" s="979">
        <f>+Sample_FC!C104</f>
        <v>363</v>
      </c>
      <c r="D39" s="979">
        <f>+Sample_FC!D104</f>
        <v>113.63330000000001</v>
      </c>
      <c r="E39" s="979">
        <f>+Sample_FC!E104</f>
        <v>83.332999999999998</v>
      </c>
      <c r="F39" s="979">
        <f>+Sample_FC!F104</f>
        <v>266.67079999999999</v>
      </c>
      <c r="G39" s="979">
        <f>+Sample_FC!G104</f>
        <v>310.23469999999998</v>
      </c>
      <c r="H39" s="979">
        <f>+Sample_FC!H104</f>
        <v>265.41000000000003</v>
      </c>
      <c r="I39" s="979">
        <f>+Sample_FC!I104</f>
        <v>293.83199999999999</v>
      </c>
      <c r="J39" s="979">
        <f>+Sample_FC!J104</f>
        <v>16.166699999999999</v>
      </c>
      <c r="K39" s="979">
        <f>+Sample_FC!K104</f>
        <v>5</v>
      </c>
      <c r="L39" s="979">
        <f>+Sample_FC!L104</f>
        <v>3.1775000000000002</v>
      </c>
      <c r="M39" s="979">
        <f>+Sample_FC!M104</f>
        <v>550</v>
      </c>
      <c r="N39" s="979">
        <f>+Sample_FC!N104</f>
        <v>100</v>
      </c>
      <c r="O39" s="979">
        <f>+Sample!B104</f>
        <v>602.63329999999996</v>
      </c>
      <c r="P39" s="979">
        <f>+Sample!C104</f>
        <v>363</v>
      </c>
      <c r="Q39" s="979">
        <f>+Sample!D104</f>
        <v>113.63330000000001</v>
      </c>
      <c r="R39" s="979">
        <f>+Sample!E104</f>
        <v>83.332999999999998</v>
      </c>
      <c r="S39" s="979">
        <f>+Sample!F104</f>
        <v>266.67079999999999</v>
      </c>
      <c r="T39" s="979">
        <f>+Sample!G104</f>
        <v>310.23469999999998</v>
      </c>
      <c r="U39" s="979">
        <f>+Sample!H104</f>
        <v>265.41000000000003</v>
      </c>
      <c r="V39" s="979">
        <f>+Sample!I104</f>
        <v>293.83199999999999</v>
      </c>
      <c r="W39" s="979">
        <f>+Sample!J104</f>
        <v>16.166699999999999</v>
      </c>
      <c r="X39" s="979">
        <f>+Sample!K104</f>
        <v>5</v>
      </c>
      <c r="Y39" s="979">
        <f>+Sample!L104</f>
        <v>3.1775000000000002</v>
      </c>
      <c r="Z39" s="979">
        <f>+Sample!M104</f>
        <v>550</v>
      </c>
      <c r="AA39" s="979">
        <f>+Sample!N104</f>
        <v>100</v>
      </c>
    </row>
    <row r="40" spans="1:27" x14ac:dyDescent="0.2">
      <c r="A40" s="1">
        <f>+Sample_FC!A105</f>
        <v>45029</v>
      </c>
      <c r="B40" s="979">
        <f>+Sample_FC!B105</f>
        <v>602.63329999999996</v>
      </c>
      <c r="C40" s="979">
        <f>+Sample_FC!C105</f>
        <v>363</v>
      </c>
      <c r="D40" s="979">
        <f>+Sample_FC!D105</f>
        <v>113.63330000000001</v>
      </c>
      <c r="E40" s="979">
        <f>+Sample_FC!E105</f>
        <v>83.332999999999998</v>
      </c>
      <c r="F40" s="979">
        <f>+Sample_FC!F105</f>
        <v>266.67079999999999</v>
      </c>
      <c r="G40" s="979">
        <f>+Sample_FC!G105</f>
        <v>310.23469999999998</v>
      </c>
      <c r="H40" s="979">
        <f>+Sample_FC!H105</f>
        <v>265.41000000000003</v>
      </c>
      <c r="I40" s="979">
        <f>+Sample_FC!I105</f>
        <v>293.83199999999999</v>
      </c>
      <c r="J40" s="979">
        <f>+Sample_FC!J105</f>
        <v>16.166699999999999</v>
      </c>
      <c r="K40" s="979">
        <f>+Sample_FC!K105</f>
        <v>5</v>
      </c>
      <c r="L40" s="979">
        <f>+Sample_FC!L105</f>
        <v>3.1775000000000002</v>
      </c>
      <c r="M40" s="979">
        <f>+Sample_FC!M105</f>
        <v>550</v>
      </c>
      <c r="N40" s="979">
        <f>+Sample_FC!N105</f>
        <v>100</v>
      </c>
      <c r="O40" s="979">
        <f>+Sample!B105</f>
        <v>602.63329999999996</v>
      </c>
      <c r="P40" s="979">
        <f>+Sample!C105</f>
        <v>363</v>
      </c>
      <c r="Q40" s="979">
        <f>+Sample!D105</f>
        <v>113.63330000000001</v>
      </c>
      <c r="R40" s="979">
        <f>+Sample!E105</f>
        <v>83.332999999999998</v>
      </c>
      <c r="S40" s="979">
        <f>+Sample!F105</f>
        <v>266.67079999999999</v>
      </c>
      <c r="T40" s="979">
        <f>+Sample!G105</f>
        <v>310.23469999999998</v>
      </c>
      <c r="U40" s="979">
        <f>+Sample!H105</f>
        <v>265.41000000000003</v>
      </c>
      <c r="V40" s="979">
        <f>+Sample!I105</f>
        <v>293.83199999999999</v>
      </c>
      <c r="W40" s="979">
        <f>+Sample!J105</f>
        <v>16.166699999999999</v>
      </c>
      <c r="X40" s="979">
        <f>+Sample!K105</f>
        <v>5</v>
      </c>
      <c r="Y40" s="979">
        <f>+Sample!L105</f>
        <v>3.1775000000000002</v>
      </c>
      <c r="Z40" s="979">
        <f>+Sample!M105</f>
        <v>550</v>
      </c>
      <c r="AA40" s="979">
        <f>+Sample!N105</f>
        <v>100</v>
      </c>
    </row>
    <row r="41" spans="1:27" x14ac:dyDescent="0.2">
      <c r="A41" s="1">
        <f>+Sample_FC!A106</f>
        <v>45030</v>
      </c>
      <c r="B41" s="979">
        <f>+Sample_FC!B106</f>
        <v>602.63329999999996</v>
      </c>
      <c r="C41" s="979">
        <f>+Sample_FC!C106</f>
        <v>363</v>
      </c>
      <c r="D41" s="979">
        <f>+Sample_FC!D106</f>
        <v>113.63330000000001</v>
      </c>
      <c r="E41" s="979">
        <f>+Sample_FC!E106</f>
        <v>83.332999999999998</v>
      </c>
      <c r="F41" s="979">
        <f>+Sample_FC!F106</f>
        <v>266.67079999999999</v>
      </c>
      <c r="G41" s="979">
        <f>+Sample_FC!G106</f>
        <v>310.23469999999998</v>
      </c>
      <c r="H41" s="979">
        <f>+Sample_FC!H106</f>
        <v>265.41000000000003</v>
      </c>
      <c r="I41" s="979">
        <f>+Sample_FC!I106</f>
        <v>293.83199999999999</v>
      </c>
      <c r="J41" s="979">
        <f>+Sample_FC!J106</f>
        <v>16.166699999999999</v>
      </c>
      <c r="K41" s="979">
        <f>+Sample_FC!K106</f>
        <v>5</v>
      </c>
      <c r="L41" s="979">
        <f>+Sample_FC!L106</f>
        <v>3.1775000000000002</v>
      </c>
      <c r="M41" s="979">
        <f>+Sample_FC!M106</f>
        <v>550</v>
      </c>
      <c r="N41" s="979">
        <f>+Sample_FC!N106</f>
        <v>100</v>
      </c>
      <c r="O41" s="979">
        <f>+Sample!B106</f>
        <v>602.63329999999996</v>
      </c>
      <c r="P41" s="979">
        <f>+Sample!C106</f>
        <v>363</v>
      </c>
      <c r="Q41" s="979">
        <f>+Sample!D106</f>
        <v>113.63330000000001</v>
      </c>
      <c r="R41" s="979">
        <f>+Sample!E106</f>
        <v>83.332999999999998</v>
      </c>
      <c r="S41" s="979">
        <f>+Sample!F106</f>
        <v>266.67079999999999</v>
      </c>
      <c r="T41" s="979">
        <f>+Sample!G106</f>
        <v>310.23469999999998</v>
      </c>
      <c r="U41" s="979">
        <f>+Sample!H106</f>
        <v>265.41000000000003</v>
      </c>
      <c r="V41" s="979">
        <f>+Sample!I106</f>
        <v>293.83199999999999</v>
      </c>
      <c r="W41" s="979">
        <f>+Sample!J106</f>
        <v>16.166699999999999</v>
      </c>
      <c r="X41" s="979">
        <f>+Sample!K106</f>
        <v>5</v>
      </c>
      <c r="Y41" s="979">
        <f>+Sample!L106</f>
        <v>3.1775000000000002</v>
      </c>
      <c r="Z41" s="979">
        <f>+Sample!M106</f>
        <v>550</v>
      </c>
      <c r="AA41" s="979">
        <f>+Sample!N106</f>
        <v>100</v>
      </c>
    </row>
    <row r="42" spans="1:27" x14ac:dyDescent="0.2">
      <c r="A42" s="1">
        <f>+Sample_FC!A107</f>
        <v>45031</v>
      </c>
      <c r="B42" s="979">
        <f>+Sample_FC!B107</f>
        <v>602.63329999999996</v>
      </c>
      <c r="C42" s="979">
        <f>+Sample_FC!C107</f>
        <v>363</v>
      </c>
      <c r="D42" s="979">
        <f>+Sample_FC!D107</f>
        <v>113.63330000000001</v>
      </c>
      <c r="E42" s="979">
        <f>+Sample_FC!E107</f>
        <v>83.332999999999998</v>
      </c>
      <c r="F42" s="979">
        <f>+Sample_FC!F107</f>
        <v>266.67079999999999</v>
      </c>
      <c r="G42" s="979">
        <f>+Sample_FC!G107</f>
        <v>310.23469999999998</v>
      </c>
      <c r="H42" s="979">
        <f>+Sample_FC!H107</f>
        <v>265.41000000000003</v>
      </c>
      <c r="I42" s="979">
        <f>+Sample_FC!I107</f>
        <v>293.83199999999999</v>
      </c>
      <c r="J42" s="979">
        <f>+Sample_FC!J107</f>
        <v>16.166699999999999</v>
      </c>
      <c r="K42" s="979">
        <f>+Sample_FC!K107</f>
        <v>5</v>
      </c>
      <c r="L42" s="979">
        <f>+Sample_FC!L107</f>
        <v>3.1775000000000002</v>
      </c>
      <c r="M42" s="979">
        <f>+Sample_FC!M107</f>
        <v>550</v>
      </c>
      <c r="N42" s="979">
        <f>+Sample_FC!N107</f>
        <v>100</v>
      </c>
      <c r="O42" s="979">
        <f>+Sample!B107</f>
        <v>602.63329999999996</v>
      </c>
      <c r="P42" s="979">
        <f>+Sample!C107</f>
        <v>363</v>
      </c>
      <c r="Q42" s="979">
        <f>+Sample!D107</f>
        <v>113.63330000000001</v>
      </c>
      <c r="R42" s="979">
        <f>+Sample!E107</f>
        <v>83.332999999999998</v>
      </c>
      <c r="S42" s="979">
        <f>+Sample!F107</f>
        <v>266.67079999999999</v>
      </c>
      <c r="T42" s="979">
        <f>+Sample!G107</f>
        <v>310.23469999999998</v>
      </c>
      <c r="U42" s="979">
        <f>+Sample!H107</f>
        <v>265.41000000000003</v>
      </c>
      <c r="V42" s="979">
        <f>+Sample!I107</f>
        <v>293.83199999999999</v>
      </c>
      <c r="W42" s="979">
        <f>+Sample!J107</f>
        <v>16.166699999999999</v>
      </c>
      <c r="X42" s="979">
        <f>+Sample!K107</f>
        <v>5</v>
      </c>
      <c r="Y42" s="979">
        <f>+Sample!L107</f>
        <v>3.1775000000000002</v>
      </c>
      <c r="Z42" s="979">
        <f>+Sample!M107</f>
        <v>550</v>
      </c>
      <c r="AA42" s="979">
        <f>+Sample!N107</f>
        <v>100</v>
      </c>
    </row>
    <row r="43" spans="1:27" x14ac:dyDescent="0.2">
      <c r="A43" s="1">
        <f>+Sample_FC!A108</f>
        <v>45032</v>
      </c>
      <c r="B43" s="979">
        <f>+Sample_FC!B108</f>
        <v>602.63329999999996</v>
      </c>
      <c r="C43" s="979">
        <f>+Sample_FC!C108</f>
        <v>363</v>
      </c>
      <c r="D43" s="979">
        <f>+Sample_FC!D108</f>
        <v>113.63330000000001</v>
      </c>
      <c r="E43" s="979">
        <f>+Sample_FC!E108</f>
        <v>83.332999999999998</v>
      </c>
      <c r="F43" s="979">
        <f>+Sample_FC!F108</f>
        <v>266.67079999999999</v>
      </c>
      <c r="G43" s="979">
        <f>+Sample_FC!G108</f>
        <v>310.23469999999998</v>
      </c>
      <c r="H43" s="979">
        <f>+Sample_FC!H108</f>
        <v>265.41000000000003</v>
      </c>
      <c r="I43" s="979">
        <f>+Sample_FC!I108</f>
        <v>293.83199999999999</v>
      </c>
      <c r="J43" s="979">
        <f>+Sample_FC!J108</f>
        <v>16.166699999999999</v>
      </c>
      <c r="K43" s="979">
        <f>+Sample_FC!K108</f>
        <v>5</v>
      </c>
      <c r="L43" s="979">
        <f>+Sample_FC!L108</f>
        <v>3.1775000000000002</v>
      </c>
      <c r="M43" s="979">
        <f>+Sample_FC!M108</f>
        <v>550</v>
      </c>
      <c r="N43" s="979">
        <f>+Sample_FC!N108</f>
        <v>100</v>
      </c>
      <c r="O43" s="979">
        <f>+Sample!B108</f>
        <v>602.63329999999996</v>
      </c>
      <c r="P43" s="979">
        <f>+Sample!C108</f>
        <v>363</v>
      </c>
      <c r="Q43" s="979">
        <f>+Sample!D108</f>
        <v>113.63330000000001</v>
      </c>
      <c r="R43" s="979">
        <f>+Sample!E108</f>
        <v>83.332999999999998</v>
      </c>
      <c r="S43" s="979">
        <f>+Sample!F108</f>
        <v>266.67079999999999</v>
      </c>
      <c r="T43" s="979">
        <f>+Sample!G108</f>
        <v>310.23469999999998</v>
      </c>
      <c r="U43" s="979">
        <f>+Sample!H108</f>
        <v>265.41000000000003</v>
      </c>
      <c r="V43" s="979">
        <f>+Sample!I108</f>
        <v>293.83199999999999</v>
      </c>
      <c r="W43" s="979">
        <f>+Sample!J108</f>
        <v>16.166699999999999</v>
      </c>
      <c r="X43" s="979">
        <f>+Sample!K108</f>
        <v>5</v>
      </c>
      <c r="Y43" s="979">
        <f>+Sample!L108</f>
        <v>3.1775000000000002</v>
      </c>
      <c r="Z43" s="979">
        <f>+Sample!M108</f>
        <v>550</v>
      </c>
      <c r="AA43" s="979">
        <f>+Sample!N108</f>
        <v>100</v>
      </c>
    </row>
    <row r="44" spans="1:27" x14ac:dyDescent="0.2">
      <c r="A44" s="1">
        <f>+Sample_FC!A109</f>
        <v>45033</v>
      </c>
      <c r="B44" s="979">
        <f>+Sample_FC!B109</f>
        <v>602.63329999999996</v>
      </c>
      <c r="C44" s="979">
        <f>+Sample_FC!C109</f>
        <v>363</v>
      </c>
      <c r="D44" s="979">
        <f>+Sample_FC!D109</f>
        <v>113.63330000000001</v>
      </c>
      <c r="E44" s="979">
        <f>+Sample_FC!E109</f>
        <v>83.332999999999998</v>
      </c>
      <c r="F44" s="979">
        <f>+Sample_FC!F109</f>
        <v>266.67079999999999</v>
      </c>
      <c r="G44" s="979">
        <f>+Sample_FC!G109</f>
        <v>310.23469999999998</v>
      </c>
      <c r="H44" s="979">
        <f>+Sample_FC!H109</f>
        <v>265.41000000000003</v>
      </c>
      <c r="I44" s="979">
        <f>+Sample_FC!I109</f>
        <v>293.83199999999999</v>
      </c>
      <c r="J44" s="979">
        <f>+Sample_FC!J109</f>
        <v>16.166699999999999</v>
      </c>
      <c r="K44" s="979">
        <f>+Sample_FC!K109</f>
        <v>5</v>
      </c>
      <c r="L44" s="979">
        <f>+Sample_FC!L109</f>
        <v>3.1775000000000002</v>
      </c>
      <c r="M44" s="979">
        <f>+Sample_FC!M109</f>
        <v>550</v>
      </c>
      <c r="N44" s="979">
        <f>+Sample_FC!N109</f>
        <v>100</v>
      </c>
      <c r="O44" s="979">
        <f>+Sample!B109</f>
        <v>602.63329999999996</v>
      </c>
      <c r="P44" s="979">
        <f>+Sample!C109</f>
        <v>363</v>
      </c>
      <c r="Q44" s="979">
        <f>+Sample!D109</f>
        <v>113.63330000000001</v>
      </c>
      <c r="R44" s="979">
        <f>+Sample!E109</f>
        <v>83.332999999999998</v>
      </c>
      <c r="S44" s="979">
        <f>+Sample!F109</f>
        <v>266.67079999999999</v>
      </c>
      <c r="T44" s="979">
        <f>+Sample!G109</f>
        <v>310.23469999999998</v>
      </c>
      <c r="U44" s="979">
        <f>+Sample!H109</f>
        <v>265.41000000000003</v>
      </c>
      <c r="V44" s="979">
        <f>+Sample!I109</f>
        <v>293.83199999999999</v>
      </c>
      <c r="W44" s="979">
        <f>+Sample!J109</f>
        <v>16.166699999999999</v>
      </c>
      <c r="X44" s="979">
        <f>+Sample!K109</f>
        <v>5</v>
      </c>
      <c r="Y44" s="979">
        <f>+Sample!L109</f>
        <v>3.1775000000000002</v>
      </c>
      <c r="Z44" s="979">
        <f>+Sample!M109</f>
        <v>550</v>
      </c>
      <c r="AA44" s="979">
        <f>+Sample!N109</f>
        <v>100</v>
      </c>
    </row>
    <row r="45" spans="1:27" x14ac:dyDescent="0.2">
      <c r="A45" s="1">
        <f>+Sample_FC!A110</f>
        <v>45034</v>
      </c>
      <c r="B45" s="979">
        <f>+Sample_FC!B110</f>
        <v>602.63329999999996</v>
      </c>
      <c r="C45" s="979">
        <f>+Sample_FC!C110</f>
        <v>363</v>
      </c>
      <c r="D45" s="979">
        <f>+Sample_FC!D110</f>
        <v>113.63330000000001</v>
      </c>
      <c r="E45" s="979">
        <f>+Sample_FC!E110</f>
        <v>83.332999999999998</v>
      </c>
      <c r="F45" s="979">
        <f>+Sample_FC!F110</f>
        <v>266.67079999999999</v>
      </c>
      <c r="G45" s="979">
        <f>+Sample_FC!G110</f>
        <v>310.23469999999998</v>
      </c>
      <c r="H45" s="979">
        <f>+Sample_FC!H110</f>
        <v>265.41000000000003</v>
      </c>
      <c r="I45" s="979">
        <f>+Sample_FC!I110</f>
        <v>293.83199999999999</v>
      </c>
      <c r="J45" s="979">
        <f>+Sample_FC!J110</f>
        <v>16.166699999999999</v>
      </c>
      <c r="K45" s="979">
        <f>+Sample_FC!K110</f>
        <v>5</v>
      </c>
      <c r="L45" s="979">
        <f>+Sample_FC!L110</f>
        <v>3.1775000000000002</v>
      </c>
      <c r="M45" s="979">
        <f>+Sample_FC!M110</f>
        <v>550</v>
      </c>
      <c r="N45" s="979">
        <f>+Sample_FC!N110</f>
        <v>100</v>
      </c>
      <c r="O45" s="979">
        <f>+Sample!B110</f>
        <v>602.63329999999996</v>
      </c>
      <c r="P45" s="979">
        <f>+Sample!C110</f>
        <v>363</v>
      </c>
      <c r="Q45" s="979">
        <f>+Sample!D110</f>
        <v>113.63330000000001</v>
      </c>
      <c r="R45" s="979">
        <f>+Sample!E110</f>
        <v>83.332999999999998</v>
      </c>
      <c r="S45" s="979">
        <f>+Sample!F110</f>
        <v>266.67079999999999</v>
      </c>
      <c r="T45" s="979">
        <f>+Sample!G110</f>
        <v>310.23469999999998</v>
      </c>
      <c r="U45" s="979">
        <f>+Sample!H110</f>
        <v>265.41000000000003</v>
      </c>
      <c r="V45" s="979">
        <f>+Sample!I110</f>
        <v>293.83199999999999</v>
      </c>
      <c r="W45" s="979">
        <f>+Sample!J110</f>
        <v>16.166699999999999</v>
      </c>
      <c r="X45" s="979">
        <f>+Sample!K110</f>
        <v>5</v>
      </c>
      <c r="Y45" s="979">
        <f>+Sample!L110</f>
        <v>3.1775000000000002</v>
      </c>
      <c r="Z45" s="979">
        <f>+Sample!M110</f>
        <v>550</v>
      </c>
      <c r="AA45" s="979">
        <f>+Sample!N110</f>
        <v>100</v>
      </c>
    </row>
    <row r="46" spans="1:27" x14ac:dyDescent="0.2">
      <c r="A46" s="1">
        <f>+Sample_FC!A111</f>
        <v>45035</v>
      </c>
      <c r="B46" s="979">
        <f>+Sample_FC!B111</f>
        <v>602.63329999999996</v>
      </c>
      <c r="C46" s="979">
        <f>+Sample_FC!C111</f>
        <v>363</v>
      </c>
      <c r="D46" s="979">
        <f>+Sample_FC!D111</f>
        <v>113.63330000000001</v>
      </c>
      <c r="E46" s="979">
        <f>+Sample_FC!E111</f>
        <v>83.332999999999998</v>
      </c>
      <c r="F46" s="979">
        <f>+Sample_FC!F111</f>
        <v>266.67079999999999</v>
      </c>
      <c r="G46" s="979">
        <f>+Sample_FC!G111</f>
        <v>310.23469999999998</v>
      </c>
      <c r="H46" s="979">
        <f>+Sample_FC!H111</f>
        <v>265.41000000000003</v>
      </c>
      <c r="I46" s="979">
        <f>+Sample_FC!I111</f>
        <v>293.83199999999999</v>
      </c>
      <c r="J46" s="979">
        <f>+Sample_FC!J111</f>
        <v>16.166699999999999</v>
      </c>
      <c r="K46" s="979">
        <f>+Sample_FC!K111</f>
        <v>5</v>
      </c>
      <c r="L46" s="979">
        <f>+Sample_FC!L111</f>
        <v>3.1775000000000002</v>
      </c>
      <c r="M46" s="979">
        <f>+Sample_FC!M111</f>
        <v>550</v>
      </c>
      <c r="N46" s="979">
        <f>+Sample_FC!N111</f>
        <v>100</v>
      </c>
      <c r="O46" s="979">
        <f>+Sample!B111</f>
        <v>602.63329999999996</v>
      </c>
      <c r="P46" s="979">
        <f>+Sample!C111</f>
        <v>363</v>
      </c>
      <c r="Q46" s="979">
        <f>+Sample!D111</f>
        <v>113.63330000000001</v>
      </c>
      <c r="R46" s="979">
        <f>+Sample!E111</f>
        <v>83.332999999999998</v>
      </c>
      <c r="S46" s="979">
        <f>+Sample!F111</f>
        <v>266.67079999999999</v>
      </c>
      <c r="T46" s="979">
        <f>+Sample!G111</f>
        <v>310.23469999999998</v>
      </c>
      <c r="U46" s="979">
        <f>+Sample!H111</f>
        <v>265.41000000000003</v>
      </c>
      <c r="V46" s="979">
        <f>+Sample!I111</f>
        <v>293.83199999999999</v>
      </c>
      <c r="W46" s="979">
        <f>+Sample!J111</f>
        <v>16.166699999999999</v>
      </c>
      <c r="X46" s="979">
        <f>+Sample!K111</f>
        <v>5</v>
      </c>
      <c r="Y46" s="979">
        <f>+Sample!L111</f>
        <v>3.1775000000000002</v>
      </c>
      <c r="Z46" s="979">
        <f>+Sample!M111</f>
        <v>550</v>
      </c>
      <c r="AA46" s="979">
        <f>+Sample!N111</f>
        <v>100</v>
      </c>
    </row>
    <row r="47" spans="1:27" x14ac:dyDescent="0.2">
      <c r="A47" s="1">
        <f>+Sample_FC!A112</f>
        <v>45036</v>
      </c>
      <c r="B47" s="979">
        <f>+Sample_FC!B112</f>
        <v>602.63329999999996</v>
      </c>
      <c r="C47" s="979">
        <f>+Sample_FC!C112</f>
        <v>363</v>
      </c>
      <c r="D47" s="979">
        <f>+Sample_FC!D112</f>
        <v>113.63330000000001</v>
      </c>
      <c r="E47" s="979">
        <f>+Sample_FC!E112</f>
        <v>83.332999999999998</v>
      </c>
      <c r="F47" s="979">
        <f>+Sample_FC!F112</f>
        <v>266.67079999999999</v>
      </c>
      <c r="G47" s="979">
        <f>+Sample_FC!G112</f>
        <v>310.23469999999998</v>
      </c>
      <c r="H47" s="979">
        <f>+Sample_FC!H112</f>
        <v>265.41000000000003</v>
      </c>
      <c r="I47" s="979">
        <f>+Sample_FC!I112</f>
        <v>293.83199999999999</v>
      </c>
      <c r="J47" s="979">
        <f>+Sample_FC!J112</f>
        <v>16.166699999999999</v>
      </c>
      <c r="K47" s="979">
        <f>+Sample_FC!K112</f>
        <v>5</v>
      </c>
      <c r="L47" s="979">
        <f>+Sample_FC!L112</f>
        <v>3.1775000000000002</v>
      </c>
      <c r="M47" s="979">
        <f>+Sample_FC!M112</f>
        <v>550</v>
      </c>
      <c r="N47" s="979">
        <f>+Sample_FC!N112</f>
        <v>100</v>
      </c>
      <c r="O47" s="979">
        <f>+Sample!B112</f>
        <v>602.63329999999996</v>
      </c>
      <c r="P47" s="979">
        <f>+Sample!C112</f>
        <v>363</v>
      </c>
      <c r="Q47" s="979">
        <f>+Sample!D112</f>
        <v>113.63330000000001</v>
      </c>
      <c r="R47" s="979">
        <f>+Sample!E112</f>
        <v>83.332999999999998</v>
      </c>
      <c r="S47" s="979">
        <f>+Sample!F112</f>
        <v>266.67079999999999</v>
      </c>
      <c r="T47" s="979">
        <f>+Sample!G112</f>
        <v>310.23469999999998</v>
      </c>
      <c r="U47" s="979">
        <f>+Sample!H112</f>
        <v>265.41000000000003</v>
      </c>
      <c r="V47" s="979">
        <f>+Sample!I112</f>
        <v>293.83199999999999</v>
      </c>
      <c r="W47" s="979">
        <f>+Sample!J112</f>
        <v>16.166699999999999</v>
      </c>
      <c r="X47" s="979">
        <f>+Sample!K112</f>
        <v>5</v>
      </c>
      <c r="Y47" s="979">
        <f>+Sample!L112</f>
        <v>3.1775000000000002</v>
      </c>
      <c r="Z47" s="979">
        <f>+Sample!M112</f>
        <v>550</v>
      </c>
      <c r="AA47" s="979">
        <f>+Sample!N112</f>
        <v>100</v>
      </c>
    </row>
    <row r="48" spans="1:27" x14ac:dyDescent="0.2">
      <c r="A48" s="1">
        <f>+Sample_FC!A113</f>
        <v>45037</v>
      </c>
      <c r="B48" s="979">
        <f>+Sample_FC!B113</f>
        <v>602.63329999999996</v>
      </c>
      <c r="C48" s="979">
        <f>+Sample_FC!C113</f>
        <v>363</v>
      </c>
      <c r="D48" s="979">
        <f>+Sample_FC!D113</f>
        <v>113.63330000000001</v>
      </c>
      <c r="E48" s="979">
        <f>+Sample_FC!E113</f>
        <v>83.332999999999998</v>
      </c>
      <c r="F48" s="979">
        <f>+Sample_FC!F113</f>
        <v>266.67079999999999</v>
      </c>
      <c r="G48" s="979">
        <f>+Sample_FC!G113</f>
        <v>310.23469999999998</v>
      </c>
      <c r="H48" s="979">
        <f>+Sample_FC!H113</f>
        <v>265.41000000000003</v>
      </c>
      <c r="I48" s="979">
        <f>+Sample_FC!I113</f>
        <v>293.83199999999999</v>
      </c>
      <c r="J48" s="979">
        <f>+Sample_FC!J113</f>
        <v>16.166699999999999</v>
      </c>
      <c r="K48" s="979">
        <f>+Sample_FC!K113</f>
        <v>5</v>
      </c>
      <c r="L48" s="979">
        <f>+Sample_FC!L113</f>
        <v>3.1775000000000002</v>
      </c>
      <c r="M48" s="979">
        <f>+Sample_FC!M113</f>
        <v>550</v>
      </c>
      <c r="N48" s="979">
        <f>+Sample_FC!N113</f>
        <v>100</v>
      </c>
      <c r="O48" s="979">
        <f>+Sample!B113</f>
        <v>602.63329999999996</v>
      </c>
      <c r="P48" s="979">
        <f>+Sample!C113</f>
        <v>363</v>
      </c>
      <c r="Q48" s="979">
        <f>+Sample!D113</f>
        <v>113.63330000000001</v>
      </c>
      <c r="R48" s="979">
        <f>+Sample!E113</f>
        <v>83.332999999999998</v>
      </c>
      <c r="S48" s="979">
        <f>+Sample!F113</f>
        <v>266.67079999999999</v>
      </c>
      <c r="T48" s="979">
        <f>+Sample!G113</f>
        <v>310.23469999999998</v>
      </c>
      <c r="U48" s="979">
        <f>+Sample!H113</f>
        <v>265.41000000000003</v>
      </c>
      <c r="V48" s="979">
        <f>+Sample!I113</f>
        <v>293.83199999999999</v>
      </c>
      <c r="W48" s="979">
        <f>+Sample!J113</f>
        <v>16.166699999999999</v>
      </c>
      <c r="X48" s="979">
        <f>+Sample!K113</f>
        <v>5</v>
      </c>
      <c r="Y48" s="979">
        <f>+Sample!L113</f>
        <v>3.1775000000000002</v>
      </c>
      <c r="Z48" s="979">
        <f>+Sample!M113</f>
        <v>550</v>
      </c>
      <c r="AA48" s="979">
        <f>+Sample!N113</f>
        <v>100</v>
      </c>
    </row>
    <row r="49" spans="1:27" x14ac:dyDescent="0.2">
      <c r="A49" s="1">
        <f>+Sample_FC!A114</f>
        <v>45038</v>
      </c>
      <c r="B49" s="979">
        <f>+Sample_FC!B114</f>
        <v>602.63329999999996</v>
      </c>
      <c r="C49" s="979">
        <f>+Sample_FC!C114</f>
        <v>363</v>
      </c>
      <c r="D49" s="979">
        <f>+Sample_FC!D114</f>
        <v>113.63330000000001</v>
      </c>
      <c r="E49" s="979">
        <f>+Sample_FC!E114</f>
        <v>83.332999999999998</v>
      </c>
      <c r="F49" s="979">
        <f>+Sample_FC!F114</f>
        <v>266.67079999999999</v>
      </c>
      <c r="G49" s="979">
        <f>+Sample_FC!G114</f>
        <v>310.23469999999998</v>
      </c>
      <c r="H49" s="979">
        <f>+Sample_FC!H114</f>
        <v>265.41000000000003</v>
      </c>
      <c r="I49" s="979">
        <f>+Sample_FC!I114</f>
        <v>293.83199999999999</v>
      </c>
      <c r="J49" s="979">
        <f>+Sample_FC!J114</f>
        <v>16.166699999999999</v>
      </c>
      <c r="K49" s="979">
        <f>+Sample_FC!K114</f>
        <v>5</v>
      </c>
      <c r="L49" s="979">
        <f>+Sample_FC!L114</f>
        <v>3.1775000000000002</v>
      </c>
      <c r="M49" s="979">
        <f>+Sample_FC!M114</f>
        <v>550</v>
      </c>
      <c r="N49" s="979">
        <f>+Sample_FC!N114</f>
        <v>100</v>
      </c>
      <c r="O49" s="979">
        <f>+Sample!B114</f>
        <v>602.63329999999996</v>
      </c>
      <c r="P49" s="979">
        <f>+Sample!C114</f>
        <v>363</v>
      </c>
      <c r="Q49" s="979">
        <f>+Sample!D114</f>
        <v>113.63330000000001</v>
      </c>
      <c r="R49" s="979">
        <f>+Sample!E114</f>
        <v>83.332999999999998</v>
      </c>
      <c r="S49" s="979">
        <f>+Sample!F114</f>
        <v>266.67079999999999</v>
      </c>
      <c r="T49" s="979">
        <f>+Sample!G114</f>
        <v>310.23469999999998</v>
      </c>
      <c r="U49" s="979">
        <f>+Sample!H114</f>
        <v>265.41000000000003</v>
      </c>
      <c r="V49" s="979">
        <f>+Sample!I114</f>
        <v>293.83199999999999</v>
      </c>
      <c r="W49" s="979">
        <f>+Sample!J114</f>
        <v>16.166699999999999</v>
      </c>
      <c r="X49" s="979">
        <f>+Sample!K114</f>
        <v>5</v>
      </c>
      <c r="Y49" s="979">
        <f>+Sample!L114</f>
        <v>3.1775000000000002</v>
      </c>
      <c r="Z49" s="979">
        <f>+Sample!M114</f>
        <v>550</v>
      </c>
      <c r="AA49" s="979">
        <f>+Sample!N114</f>
        <v>100</v>
      </c>
    </row>
    <row r="50" spans="1:27" x14ac:dyDescent="0.2">
      <c r="A50" s="1">
        <f>+Sample_FC!A115</f>
        <v>45039</v>
      </c>
      <c r="B50" s="979">
        <f>+Sample_FC!B115</f>
        <v>602.63329999999996</v>
      </c>
      <c r="C50" s="979">
        <f>+Sample_FC!C115</f>
        <v>363</v>
      </c>
      <c r="D50" s="979">
        <f>+Sample_FC!D115</f>
        <v>113.63330000000001</v>
      </c>
      <c r="E50" s="979">
        <f>+Sample_FC!E115</f>
        <v>83.332999999999998</v>
      </c>
      <c r="F50" s="979">
        <f>+Sample_FC!F115</f>
        <v>266.67079999999999</v>
      </c>
      <c r="G50" s="979">
        <f>+Sample_FC!G115</f>
        <v>310.23469999999998</v>
      </c>
      <c r="H50" s="979">
        <f>+Sample_FC!H115</f>
        <v>265.41000000000003</v>
      </c>
      <c r="I50" s="979">
        <f>+Sample_FC!I115</f>
        <v>293.83199999999999</v>
      </c>
      <c r="J50" s="979">
        <f>+Sample_FC!J115</f>
        <v>16.166699999999999</v>
      </c>
      <c r="K50" s="979">
        <f>+Sample_FC!K115</f>
        <v>5</v>
      </c>
      <c r="L50" s="979">
        <f>+Sample_FC!L115</f>
        <v>3.1775000000000002</v>
      </c>
      <c r="M50" s="979">
        <f>+Sample_FC!M115</f>
        <v>550</v>
      </c>
      <c r="N50" s="979">
        <f>+Sample_FC!N115</f>
        <v>100</v>
      </c>
      <c r="O50" s="979">
        <f>+Sample!B115</f>
        <v>602.63329999999996</v>
      </c>
      <c r="P50" s="979">
        <f>+Sample!C115</f>
        <v>363</v>
      </c>
      <c r="Q50" s="979">
        <f>+Sample!D115</f>
        <v>113.63330000000001</v>
      </c>
      <c r="R50" s="979">
        <f>+Sample!E115</f>
        <v>83.332999999999998</v>
      </c>
      <c r="S50" s="979">
        <f>+Sample!F115</f>
        <v>266.67079999999999</v>
      </c>
      <c r="T50" s="979">
        <f>+Sample!G115</f>
        <v>310.23469999999998</v>
      </c>
      <c r="U50" s="979">
        <f>+Sample!H115</f>
        <v>265.41000000000003</v>
      </c>
      <c r="V50" s="979">
        <f>+Sample!I115</f>
        <v>293.83199999999999</v>
      </c>
      <c r="W50" s="979">
        <f>+Sample!J115</f>
        <v>16.166699999999999</v>
      </c>
      <c r="X50" s="979">
        <f>+Sample!K115</f>
        <v>5</v>
      </c>
      <c r="Y50" s="979">
        <f>+Sample!L115</f>
        <v>3.1775000000000002</v>
      </c>
      <c r="Z50" s="979">
        <f>+Sample!M115</f>
        <v>550</v>
      </c>
      <c r="AA50" s="979">
        <f>+Sample!N115</f>
        <v>100</v>
      </c>
    </row>
    <row r="51" spans="1:27" x14ac:dyDescent="0.2">
      <c r="A51" s="1">
        <f>+Sample_FC!A116</f>
        <v>45040</v>
      </c>
      <c r="B51" s="979">
        <f>+Sample_FC!B116</f>
        <v>602.63329999999996</v>
      </c>
      <c r="C51" s="979">
        <f>+Sample_FC!C116</f>
        <v>363</v>
      </c>
      <c r="D51" s="979">
        <f>+Sample_FC!D116</f>
        <v>113.63330000000001</v>
      </c>
      <c r="E51" s="979">
        <f>+Sample_FC!E116</f>
        <v>83.332999999999998</v>
      </c>
      <c r="F51" s="979">
        <f>+Sample_FC!F116</f>
        <v>266.67079999999999</v>
      </c>
      <c r="G51" s="979">
        <f>+Sample_FC!G116</f>
        <v>310.23469999999998</v>
      </c>
      <c r="H51" s="979">
        <f>+Sample_FC!H116</f>
        <v>265.41000000000003</v>
      </c>
      <c r="I51" s="979">
        <f>+Sample_FC!I116</f>
        <v>293.83199999999999</v>
      </c>
      <c r="J51" s="979">
        <f>+Sample_FC!J116</f>
        <v>16.166699999999999</v>
      </c>
      <c r="K51" s="979">
        <f>+Sample_FC!K116</f>
        <v>5</v>
      </c>
      <c r="L51" s="979">
        <f>+Sample_FC!L116</f>
        <v>3.1775000000000002</v>
      </c>
      <c r="M51" s="979">
        <f>+Sample_FC!M116</f>
        <v>550</v>
      </c>
      <c r="N51" s="979">
        <f>+Sample_FC!N116</f>
        <v>50</v>
      </c>
      <c r="O51" s="979">
        <f>+Sample!B116</f>
        <v>602.63329999999996</v>
      </c>
      <c r="P51" s="979">
        <f>+Sample!C116</f>
        <v>363</v>
      </c>
      <c r="Q51" s="979">
        <f>+Sample!D116</f>
        <v>113.63330000000001</v>
      </c>
      <c r="R51" s="979">
        <f>+Sample!E116</f>
        <v>83.332999999999998</v>
      </c>
      <c r="S51" s="979">
        <f>+Sample!F116</f>
        <v>266.67079999999999</v>
      </c>
      <c r="T51" s="979">
        <f>+Sample!G116</f>
        <v>310.23469999999998</v>
      </c>
      <c r="U51" s="979">
        <f>+Sample!H116</f>
        <v>265.41000000000003</v>
      </c>
      <c r="V51" s="979">
        <f>+Sample!I116</f>
        <v>293.83199999999999</v>
      </c>
      <c r="W51" s="979">
        <f>+Sample!J116</f>
        <v>16.166699999999999</v>
      </c>
      <c r="X51" s="979">
        <f>+Sample!K116</f>
        <v>5</v>
      </c>
      <c r="Y51" s="979">
        <f>+Sample!L116</f>
        <v>3.1775000000000002</v>
      </c>
      <c r="Z51" s="979">
        <f>+Sample!M116</f>
        <v>550</v>
      </c>
      <c r="AA51" s="979">
        <f>+Sample!N116</f>
        <v>50</v>
      </c>
    </row>
    <row r="52" spans="1:27" x14ac:dyDescent="0.2">
      <c r="A52" s="1">
        <f>+Sample_FC!A117</f>
        <v>45041</v>
      </c>
      <c r="B52" s="979">
        <f>+Sample_FC!B117</f>
        <v>602.63329999999996</v>
      </c>
      <c r="C52" s="979">
        <f>+Sample_FC!C117</f>
        <v>363</v>
      </c>
      <c r="D52" s="979">
        <f>+Sample_FC!D117</f>
        <v>113.63330000000001</v>
      </c>
      <c r="E52" s="979">
        <f>+Sample_FC!E117</f>
        <v>83.332999999999998</v>
      </c>
      <c r="F52" s="979">
        <f>+Sample_FC!F117</f>
        <v>266.67079999999999</v>
      </c>
      <c r="G52" s="979">
        <f>+Sample_FC!G117</f>
        <v>310.23469999999998</v>
      </c>
      <c r="H52" s="979">
        <f>+Sample_FC!H117</f>
        <v>265.41000000000003</v>
      </c>
      <c r="I52" s="979">
        <f>+Sample_FC!I117</f>
        <v>293.83199999999999</v>
      </c>
      <c r="J52" s="979">
        <f>+Sample_FC!J117</f>
        <v>16.166699999999999</v>
      </c>
      <c r="K52" s="979">
        <f>+Sample_FC!K117</f>
        <v>5</v>
      </c>
      <c r="L52" s="979">
        <f>+Sample_FC!L117</f>
        <v>3.1775000000000002</v>
      </c>
      <c r="M52" s="979">
        <f>+Sample_FC!M117</f>
        <v>550</v>
      </c>
      <c r="N52" s="979">
        <f>+Sample_FC!N117</f>
        <v>100</v>
      </c>
      <c r="O52" s="979">
        <f>+Sample!B117</f>
        <v>602.63329999999996</v>
      </c>
      <c r="P52" s="979">
        <f>+Sample!C117</f>
        <v>363</v>
      </c>
      <c r="Q52" s="979">
        <f>+Sample!D117</f>
        <v>113.63330000000001</v>
      </c>
      <c r="R52" s="979">
        <f>+Sample!E117</f>
        <v>83.332999999999998</v>
      </c>
      <c r="S52" s="979">
        <f>+Sample!F117</f>
        <v>266.67079999999999</v>
      </c>
      <c r="T52" s="979">
        <f>+Sample!G117</f>
        <v>310.23469999999998</v>
      </c>
      <c r="U52" s="979">
        <f>+Sample!H117</f>
        <v>265.41000000000003</v>
      </c>
      <c r="V52" s="979">
        <f>+Sample!I117</f>
        <v>293.83199999999999</v>
      </c>
      <c r="W52" s="979">
        <f>+Sample!J117</f>
        <v>16.166699999999999</v>
      </c>
      <c r="X52" s="979">
        <f>+Sample!K117</f>
        <v>5</v>
      </c>
      <c r="Y52" s="979">
        <f>+Sample!L117</f>
        <v>3.1775000000000002</v>
      </c>
      <c r="Z52" s="979">
        <f>+Sample!M117</f>
        <v>550</v>
      </c>
      <c r="AA52" s="979">
        <f>+Sample!N117</f>
        <v>100</v>
      </c>
    </row>
    <row r="53" spans="1:27" x14ac:dyDescent="0.2">
      <c r="A53" s="1">
        <f>+Sample_FC!A118</f>
        <v>45042</v>
      </c>
      <c r="B53" s="979">
        <f>+Sample_FC!B118</f>
        <v>602.63329999999996</v>
      </c>
      <c r="C53" s="979">
        <f>+Sample_FC!C118</f>
        <v>363</v>
      </c>
      <c r="D53" s="979">
        <f>+Sample_FC!D118</f>
        <v>113.63330000000001</v>
      </c>
      <c r="E53" s="979">
        <f>+Sample_FC!E118</f>
        <v>83.332999999999998</v>
      </c>
      <c r="F53" s="979">
        <f>+Sample_FC!F118</f>
        <v>266.67079999999999</v>
      </c>
      <c r="G53" s="979">
        <f>+Sample_FC!G118</f>
        <v>310.23469999999998</v>
      </c>
      <c r="H53" s="979">
        <f>+Sample_FC!H118</f>
        <v>265.41000000000003</v>
      </c>
      <c r="I53" s="979">
        <f>+Sample_FC!I118</f>
        <v>293.83199999999999</v>
      </c>
      <c r="J53" s="979">
        <f>+Sample_FC!J118</f>
        <v>16.166699999999999</v>
      </c>
      <c r="K53" s="979">
        <f>+Sample_FC!K118</f>
        <v>5</v>
      </c>
      <c r="L53" s="979">
        <f>+Sample_FC!L118</f>
        <v>3.1775000000000002</v>
      </c>
      <c r="M53" s="979">
        <f>+Sample_FC!M118</f>
        <v>550</v>
      </c>
      <c r="N53" s="979">
        <f>+Sample_FC!N118</f>
        <v>100</v>
      </c>
      <c r="O53" s="979">
        <f>+Sample!B118</f>
        <v>602.63329999999996</v>
      </c>
      <c r="P53" s="979">
        <f>+Sample!C118</f>
        <v>363</v>
      </c>
      <c r="Q53" s="979">
        <f>+Sample!D118</f>
        <v>113.63330000000001</v>
      </c>
      <c r="R53" s="979">
        <f>+Sample!E118</f>
        <v>83.332999999999998</v>
      </c>
      <c r="S53" s="979">
        <f>+Sample!F118</f>
        <v>266.67079999999999</v>
      </c>
      <c r="T53" s="979">
        <f>+Sample!G118</f>
        <v>310.23469999999998</v>
      </c>
      <c r="U53" s="979">
        <f>+Sample!H118</f>
        <v>265.41000000000003</v>
      </c>
      <c r="V53" s="979">
        <f>+Sample!I118</f>
        <v>293.83199999999999</v>
      </c>
      <c r="W53" s="979">
        <f>+Sample!J118</f>
        <v>16.166699999999999</v>
      </c>
      <c r="X53" s="979">
        <f>+Sample!K118</f>
        <v>5</v>
      </c>
      <c r="Y53" s="979">
        <f>+Sample!L118</f>
        <v>3.1775000000000002</v>
      </c>
      <c r="Z53" s="979">
        <f>+Sample!M118</f>
        <v>550</v>
      </c>
      <c r="AA53" s="979">
        <f>+Sample!N118</f>
        <v>100</v>
      </c>
    </row>
    <row r="54" spans="1:27" x14ac:dyDescent="0.2">
      <c r="A54" s="1">
        <f>+Sample_FC!A119</f>
        <v>45043</v>
      </c>
      <c r="B54" s="979">
        <f>+Sample_FC!B119</f>
        <v>602.63329999999996</v>
      </c>
      <c r="C54" s="979">
        <f>+Sample_FC!C119</f>
        <v>363</v>
      </c>
      <c r="D54" s="979">
        <f>+Sample_FC!D119</f>
        <v>113.63330000000001</v>
      </c>
      <c r="E54" s="979">
        <f>+Sample_FC!E119</f>
        <v>83.332999999999998</v>
      </c>
      <c r="F54" s="979">
        <f>+Sample_FC!F119</f>
        <v>266.67079999999999</v>
      </c>
      <c r="G54" s="979">
        <f>+Sample_FC!G119</f>
        <v>310.23469999999998</v>
      </c>
      <c r="H54" s="979">
        <f>+Sample_FC!H119</f>
        <v>265.41000000000003</v>
      </c>
      <c r="I54" s="979">
        <f>+Sample_FC!I119</f>
        <v>293.83199999999999</v>
      </c>
      <c r="J54" s="979">
        <f>+Sample_FC!J119</f>
        <v>16.166699999999999</v>
      </c>
      <c r="K54" s="979">
        <f>+Sample_FC!K119</f>
        <v>5</v>
      </c>
      <c r="L54" s="979">
        <f>+Sample_FC!L119</f>
        <v>3.1775000000000002</v>
      </c>
      <c r="M54" s="979">
        <f>+Sample_FC!M119</f>
        <v>550</v>
      </c>
      <c r="N54" s="979">
        <f>+Sample_FC!N119</f>
        <v>100</v>
      </c>
      <c r="O54" s="979">
        <f>+Sample!B119</f>
        <v>602.63329999999996</v>
      </c>
      <c r="P54" s="979">
        <f>+Sample!C119</f>
        <v>363</v>
      </c>
      <c r="Q54" s="979">
        <f>+Sample!D119</f>
        <v>113.63330000000001</v>
      </c>
      <c r="R54" s="979">
        <f>+Sample!E119</f>
        <v>83.332999999999998</v>
      </c>
      <c r="S54" s="979">
        <f>+Sample!F119</f>
        <v>266.67079999999999</v>
      </c>
      <c r="T54" s="979">
        <f>+Sample!G119</f>
        <v>310.23469999999998</v>
      </c>
      <c r="U54" s="979">
        <f>+Sample!H119</f>
        <v>265.41000000000003</v>
      </c>
      <c r="V54" s="979">
        <f>+Sample!I119</f>
        <v>293.83199999999999</v>
      </c>
      <c r="W54" s="979">
        <f>+Sample!J119</f>
        <v>16.166699999999999</v>
      </c>
      <c r="X54" s="979">
        <f>+Sample!K119</f>
        <v>5</v>
      </c>
      <c r="Y54" s="979">
        <f>+Sample!L119</f>
        <v>3.1775000000000002</v>
      </c>
      <c r="Z54" s="979">
        <f>+Sample!M119</f>
        <v>550</v>
      </c>
      <c r="AA54" s="979">
        <f>+Sample!N119</f>
        <v>100</v>
      </c>
    </row>
    <row r="55" spans="1:27" x14ac:dyDescent="0.2">
      <c r="A55" s="1">
        <f>+Sample_FC!A120</f>
        <v>45044</v>
      </c>
      <c r="B55" s="979">
        <f>+Sample_FC!B120</f>
        <v>602.63329999999996</v>
      </c>
      <c r="C55" s="979">
        <f>+Sample_FC!C120</f>
        <v>363</v>
      </c>
      <c r="D55" s="979">
        <f>+Sample_FC!D120</f>
        <v>113.63330000000001</v>
      </c>
      <c r="E55" s="979">
        <f>+Sample_FC!E120</f>
        <v>83.332999999999998</v>
      </c>
      <c r="F55" s="979">
        <f>+Sample_FC!F120</f>
        <v>266.67079999999999</v>
      </c>
      <c r="G55" s="979">
        <f>+Sample_FC!G120</f>
        <v>310.23469999999998</v>
      </c>
      <c r="H55" s="979">
        <f>+Sample_FC!H120</f>
        <v>265.41000000000003</v>
      </c>
      <c r="I55" s="979">
        <f>+Sample_FC!I120</f>
        <v>293.83199999999999</v>
      </c>
      <c r="J55" s="979">
        <f>+Sample_FC!J120</f>
        <v>16.166699999999999</v>
      </c>
      <c r="K55" s="979">
        <f>+Sample_FC!K120</f>
        <v>5</v>
      </c>
      <c r="L55" s="979">
        <f>+Sample_FC!L120</f>
        <v>3.1775000000000002</v>
      </c>
      <c r="M55" s="979">
        <f>+Sample_FC!M120</f>
        <v>550</v>
      </c>
      <c r="N55" s="979">
        <f>+Sample_FC!N120</f>
        <v>100</v>
      </c>
      <c r="O55" s="979">
        <f>+Sample!B120</f>
        <v>602.63329999999996</v>
      </c>
      <c r="P55" s="979">
        <f>+Sample!C120</f>
        <v>363</v>
      </c>
      <c r="Q55" s="979">
        <f>+Sample!D120</f>
        <v>113.63330000000001</v>
      </c>
      <c r="R55" s="979">
        <f>+Sample!E120</f>
        <v>83.332999999999998</v>
      </c>
      <c r="S55" s="979">
        <f>+Sample!F120</f>
        <v>266.67079999999999</v>
      </c>
      <c r="T55" s="979">
        <f>+Sample!G120</f>
        <v>310.23469999999998</v>
      </c>
      <c r="U55" s="979">
        <f>+Sample!H120</f>
        <v>265.41000000000003</v>
      </c>
      <c r="V55" s="979">
        <f>+Sample!I120</f>
        <v>293.83199999999999</v>
      </c>
      <c r="W55" s="979">
        <f>+Sample!J120</f>
        <v>16.166699999999999</v>
      </c>
      <c r="X55" s="979">
        <f>+Sample!K120</f>
        <v>5</v>
      </c>
      <c r="Y55" s="979">
        <f>+Sample!L120</f>
        <v>3.1775000000000002</v>
      </c>
      <c r="Z55" s="979">
        <f>+Sample!M120</f>
        <v>550</v>
      </c>
      <c r="AA55" s="979">
        <f>+Sample!N120</f>
        <v>100</v>
      </c>
    </row>
    <row r="56" spans="1:27" x14ac:dyDescent="0.2">
      <c r="A56" s="1">
        <f>+Sample_FC!A121</f>
        <v>45045</v>
      </c>
      <c r="B56" s="979">
        <f>+Sample_FC!B121</f>
        <v>602.63329999999996</v>
      </c>
      <c r="C56" s="979">
        <f>+Sample_FC!C121</f>
        <v>363</v>
      </c>
      <c r="D56" s="979">
        <f>+Sample_FC!D121</f>
        <v>113.63330000000001</v>
      </c>
      <c r="E56" s="979">
        <f>+Sample_FC!E121</f>
        <v>83.332999999999998</v>
      </c>
      <c r="F56" s="979">
        <f>+Sample_FC!F121</f>
        <v>266.67079999999999</v>
      </c>
      <c r="G56" s="979">
        <f>+Sample_FC!G121</f>
        <v>310.23469999999998</v>
      </c>
      <c r="H56" s="979">
        <f>+Sample_FC!H121</f>
        <v>265.41000000000003</v>
      </c>
      <c r="I56" s="979">
        <f>+Sample_FC!I121</f>
        <v>293.83199999999999</v>
      </c>
      <c r="J56" s="979">
        <f>+Sample_FC!J121</f>
        <v>16.166699999999999</v>
      </c>
      <c r="K56" s="979">
        <f>+Sample_FC!K121</f>
        <v>5</v>
      </c>
      <c r="L56" s="979">
        <f>+Sample_FC!L121</f>
        <v>3.1775000000000002</v>
      </c>
      <c r="M56" s="979">
        <f>+Sample_FC!M121</f>
        <v>550</v>
      </c>
      <c r="N56" s="979">
        <f>+Sample_FC!N121</f>
        <v>100</v>
      </c>
      <c r="O56" s="979">
        <f>+Sample!B121</f>
        <v>602.63329999999996</v>
      </c>
      <c r="P56" s="979">
        <f>+Sample!C121</f>
        <v>363</v>
      </c>
      <c r="Q56" s="979">
        <f>+Sample!D121</f>
        <v>113.63330000000001</v>
      </c>
      <c r="R56" s="979">
        <f>+Sample!E121</f>
        <v>83.332999999999998</v>
      </c>
      <c r="S56" s="979">
        <f>+Sample!F121</f>
        <v>266.67079999999999</v>
      </c>
      <c r="T56" s="979">
        <f>+Sample!G121</f>
        <v>310.23469999999998</v>
      </c>
      <c r="U56" s="979">
        <f>+Sample!H121</f>
        <v>265.41000000000003</v>
      </c>
      <c r="V56" s="979">
        <f>+Sample!I121</f>
        <v>293.83199999999999</v>
      </c>
      <c r="W56" s="979">
        <f>+Sample!J121</f>
        <v>16.166699999999999</v>
      </c>
      <c r="X56" s="979">
        <f>+Sample!K121</f>
        <v>5</v>
      </c>
      <c r="Y56" s="979">
        <f>+Sample!L121</f>
        <v>3.1775000000000002</v>
      </c>
      <c r="Z56" s="979">
        <f>+Sample!M121</f>
        <v>550</v>
      </c>
      <c r="AA56" s="979">
        <f>+Sample!N121</f>
        <v>100</v>
      </c>
    </row>
    <row r="57" spans="1:27" x14ac:dyDescent="0.2">
      <c r="A57" s="1">
        <f>+Sample_FC!A122</f>
        <v>45046</v>
      </c>
      <c r="B57" s="979">
        <f>+Sample_FC!B122</f>
        <v>602.63329999999996</v>
      </c>
      <c r="C57" s="979">
        <f>+Sample_FC!C122</f>
        <v>363</v>
      </c>
      <c r="D57" s="979">
        <f>+Sample_FC!D122</f>
        <v>113.63330000000001</v>
      </c>
      <c r="E57" s="979">
        <f>+Sample_FC!E122</f>
        <v>83.332999999999998</v>
      </c>
      <c r="F57" s="979">
        <f>+Sample_FC!F122</f>
        <v>266.67079999999999</v>
      </c>
      <c r="G57" s="979">
        <f>+Sample_FC!G122</f>
        <v>310.23469999999998</v>
      </c>
      <c r="H57" s="979">
        <f>+Sample_FC!H122</f>
        <v>265.41000000000003</v>
      </c>
      <c r="I57" s="979">
        <f>+Sample_FC!I122</f>
        <v>293.83199999999999</v>
      </c>
      <c r="J57" s="979">
        <f>+Sample_FC!J122</f>
        <v>16.166699999999999</v>
      </c>
      <c r="K57" s="979">
        <f>+Sample_FC!K122</f>
        <v>5</v>
      </c>
      <c r="L57" s="979">
        <f>+Sample_FC!L122</f>
        <v>3.1775000000000002</v>
      </c>
      <c r="M57" s="979">
        <f>+Sample_FC!M122</f>
        <v>550</v>
      </c>
      <c r="N57" s="979">
        <f>+Sample_FC!N122</f>
        <v>100</v>
      </c>
      <c r="O57" s="979">
        <f>+Sample!B122</f>
        <v>602.63329999999996</v>
      </c>
      <c r="P57" s="979">
        <f>+Sample!C122</f>
        <v>363</v>
      </c>
      <c r="Q57" s="979">
        <f>+Sample!D122</f>
        <v>113.63330000000001</v>
      </c>
      <c r="R57" s="979">
        <f>+Sample!E122</f>
        <v>83.332999999999998</v>
      </c>
      <c r="S57" s="979">
        <f>+Sample!F122</f>
        <v>266.67079999999999</v>
      </c>
      <c r="T57" s="979">
        <f>+Sample!G122</f>
        <v>310.23469999999998</v>
      </c>
      <c r="U57" s="979">
        <f>+Sample!H122</f>
        <v>265.41000000000003</v>
      </c>
      <c r="V57" s="979">
        <f>+Sample!I122</f>
        <v>293.83199999999999</v>
      </c>
      <c r="W57" s="979">
        <f>+Sample!J122</f>
        <v>16.166699999999999</v>
      </c>
      <c r="X57" s="979">
        <f>+Sample!K122</f>
        <v>5</v>
      </c>
      <c r="Y57" s="979">
        <f>+Sample!L122</f>
        <v>3.1775000000000002</v>
      </c>
      <c r="Z57" s="979">
        <f>+Sample!M122</f>
        <v>550</v>
      </c>
      <c r="AA57" s="979">
        <f>+Sample!N122</f>
        <v>100</v>
      </c>
    </row>
    <row r="58" spans="1:27" x14ac:dyDescent="0.2">
      <c r="A58" s="1">
        <f>+Sample_FC!A123</f>
        <v>45047</v>
      </c>
      <c r="B58" s="979">
        <f>+Sample_FC!B123</f>
        <v>602.74193548387098</v>
      </c>
      <c r="C58" s="979">
        <f>+Sample_FC!C123</f>
        <v>384.19349999999997</v>
      </c>
      <c r="D58" s="979">
        <f>+Sample_FC!D123</f>
        <v>112.90322580645162</v>
      </c>
      <c r="E58" s="979">
        <f>+Sample_FC!E123</f>
        <v>94.193548387096769</v>
      </c>
      <c r="F58" s="979">
        <f>+Sample_FC!F123</f>
        <v>272.94902523521023</v>
      </c>
      <c r="G58" s="979">
        <f>+Sample_FC!G123</f>
        <v>302.8185785816969</v>
      </c>
      <c r="H58" s="979">
        <f>+Sample_FC!H123</f>
        <v>272.94902523521023</v>
      </c>
      <c r="I58" s="979">
        <f>+Sample_FC!I123</f>
        <v>268.57974199629939</v>
      </c>
      <c r="J58" s="979">
        <f>+Sample_FC!J123</f>
        <v>19.41935483870968</v>
      </c>
      <c r="K58" s="979">
        <f>+Sample_FC!K123</f>
        <v>4.838709677419355</v>
      </c>
      <c r="L58" s="979">
        <f>+Sample_FC!L123</f>
        <v>2.3225806451612905</v>
      </c>
      <c r="M58" s="979">
        <f>+Sample_FC!M123</f>
        <v>693.54838709677415</v>
      </c>
      <c r="N58" s="979">
        <f>+Sample_FC!N123</f>
        <v>100</v>
      </c>
      <c r="O58" s="979">
        <f>+Sample!B123</f>
        <v>602.74193548387098</v>
      </c>
      <c r="P58" s="979">
        <f>+Sample!C123</f>
        <v>384.19349999999997</v>
      </c>
      <c r="Q58" s="979">
        <f>+Sample!D123</f>
        <v>112.90322580645162</v>
      </c>
      <c r="R58" s="979">
        <f>+Sample!E123</f>
        <v>94.193548387096769</v>
      </c>
      <c r="S58" s="979">
        <f>+Sample!F123</f>
        <v>272.94902523521023</v>
      </c>
      <c r="T58" s="979">
        <f>+Sample!G123</f>
        <v>302.8185785816969</v>
      </c>
      <c r="U58" s="979">
        <f>+Sample!H123</f>
        <v>272.94902523521023</v>
      </c>
      <c r="V58" s="979">
        <f>+Sample!I123</f>
        <v>268.57974199629939</v>
      </c>
      <c r="W58" s="979">
        <f>+Sample!J123</f>
        <v>19.41935483870968</v>
      </c>
      <c r="X58" s="979">
        <f>+Sample!K123</f>
        <v>4.838709677419355</v>
      </c>
      <c r="Y58" s="979">
        <f>+Sample!L123</f>
        <v>2.3225806451612905</v>
      </c>
      <c r="Z58" s="979">
        <f>+Sample!M123</f>
        <v>693.54838709677415</v>
      </c>
      <c r="AA58" s="979">
        <f>+Sample!N123</f>
        <v>100</v>
      </c>
    </row>
    <row r="59" spans="1:27" x14ac:dyDescent="0.2">
      <c r="A59" s="1">
        <f>+Sample_FC!A124</f>
        <v>45048</v>
      </c>
      <c r="B59" s="979">
        <f>+Sample_FC!B124</f>
        <v>602.74193548387098</v>
      </c>
      <c r="C59" s="979">
        <f>+Sample_FC!C124</f>
        <v>384.19349999999997</v>
      </c>
      <c r="D59" s="979">
        <f>+Sample_FC!D124</f>
        <v>112.90322580645162</v>
      </c>
      <c r="E59" s="979">
        <f>+Sample_FC!E124</f>
        <v>94.193548387096769</v>
      </c>
      <c r="F59" s="979">
        <f>+Sample_FC!F124</f>
        <v>272.94902523521023</v>
      </c>
      <c r="G59" s="979">
        <f>+Sample_FC!G124</f>
        <v>302.8185785816969</v>
      </c>
      <c r="H59" s="979">
        <f>+Sample_FC!H124</f>
        <v>272.94902523521023</v>
      </c>
      <c r="I59" s="979">
        <f>+Sample_FC!I124</f>
        <v>268.57974199629939</v>
      </c>
      <c r="J59" s="979">
        <f>+Sample_FC!J124</f>
        <v>19.41935483870968</v>
      </c>
      <c r="K59" s="979">
        <f>+Sample_FC!K124</f>
        <v>4.838709677419355</v>
      </c>
      <c r="L59" s="979">
        <f>+Sample_FC!L124</f>
        <v>2.3225806451612905</v>
      </c>
      <c r="M59" s="979">
        <f>+Sample_FC!M124</f>
        <v>693.54838709677415</v>
      </c>
      <c r="N59" s="979">
        <f>+Sample_FC!N124</f>
        <v>100</v>
      </c>
      <c r="O59" s="979">
        <f>+Sample!B124</f>
        <v>602.74193548387098</v>
      </c>
      <c r="P59" s="979">
        <f>+Sample!C124</f>
        <v>384.19349999999997</v>
      </c>
      <c r="Q59" s="979">
        <f>+Sample!D124</f>
        <v>112.90322580645162</v>
      </c>
      <c r="R59" s="979">
        <f>+Sample!E124</f>
        <v>94.193548387096769</v>
      </c>
      <c r="S59" s="979">
        <f>+Sample!F124</f>
        <v>272.94902523521023</v>
      </c>
      <c r="T59" s="979">
        <f>+Sample!G124</f>
        <v>302.8185785816969</v>
      </c>
      <c r="U59" s="979">
        <f>+Sample!H124</f>
        <v>272.94902523521023</v>
      </c>
      <c r="V59" s="979">
        <f>+Sample!I124</f>
        <v>268.57974199629939</v>
      </c>
      <c r="W59" s="979">
        <f>+Sample!J124</f>
        <v>19.41935483870968</v>
      </c>
      <c r="X59" s="979">
        <f>+Sample!K124</f>
        <v>4.838709677419355</v>
      </c>
      <c r="Y59" s="979">
        <f>+Sample!L124</f>
        <v>2.3225806451612905</v>
      </c>
      <c r="Z59" s="979">
        <f>+Sample!M124</f>
        <v>693.54838709677415</v>
      </c>
      <c r="AA59" s="979">
        <f>+Sample!N124</f>
        <v>100</v>
      </c>
    </row>
    <row r="60" spans="1:27" x14ac:dyDescent="0.2">
      <c r="A60" s="1">
        <f>+Sample_FC!A125</f>
        <v>45049</v>
      </c>
      <c r="B60" s="979">
        <f>+Sample_FC!B125</f>
        <v>602.74193548387098</v>
      </c>
      <c r="C60" s="979">
        <f>+Sample_FC!C125</f>
        <v>384.19349999999997</v>
      </c>
      <c r="D60" s="979">
        <f>+Sample_FC!D125</f>
        <v>112.90322580645162</v>
      </c>
      <c r="E60" s="979">
        <f>+Sample_FC!E125</f>
        <v>94.193548387096769</v>
      </c>
      <c r="F60" s="979">
        <f>+Sample_FC!F125</f>
        <v>272.94902523521023</v>
      </c>
      <c r="G60" s="979">
        <f>+Sample_FC!G125</f>
        <v>302.8185785816969</v>
      </c>
      <c r="H60" s="979">
        <f>+Sample_FC!H125</f>
        <v>272.94902523521023</v>
      </c>
      <c r="I60" s="979">
        <f>+Sample_FC!I125</f>
        <v>268.57974199629939</v>
      </c>
      <c r="J60" s="979">
        <f>+Sample_FC!J125</f>
        <v>19.41935483870968</v>
      </c>
      <c r="K60" s="979">
        <f>+Sample_FC!K125</f>
        <v>4.838709677419355</v>
      </c>
      <c r="L60" s="979">
        <f>+Sample_FC!L125</f>
        <v>2.3225806451612905</v>
      </c>
      <c r="M60" s="979">
        <f>+Sample_FC!M125</f>
        <v>693.54838709677415</v>
      </c>
      <c r="N60" s="979">
        <f>+Sample_FC!N125</f>
        <v>100</v>
      </c>
      <c r="O60" s="979">
        <f>+Sample!B125</f>
        <v>602.74193548387098</v>
      </c>
      <c r="P60" s="979">
        <f>+Sample!C125</f>
        <v>384.19349999999997</v>
      </c>
      <c r="Q60" s="979">
        <f>+Sample!D125</f>
        <v>112.90322580645162</v>
      </c>
      <c r="R60" s="979">
        <f>+Sample!E125</f>
        <v>94.193548387096769</v>
      </c>
      <c r="S60" s="979">
        <f>+Sample!F125</f>
        <v>272.94902523521023</v>
      </c>
      <c r="T60" s="979">
        <f>+Sample!G125</f>
        <v>302.8185785816969</v>
      </c>
      <c r="U60" s="979">
        <f>+Sample!H125</f>
        <v>272.94902523521023</v>
      </c>
      <c r="V60" s="979">
        <f>+Sample!I125</f>
        <v>268.57974199629939</v>
      </c>
      <c r="W60" s="979">
        <f>+Sample!J125</f>
        <v>19.41935483870968</v>
      </c>
      <c r="X60" s="979">
        <f>+Sample!K125</f>
        <v>4.838709677419355</v>
      </c>
      <c r="Y60" s="979">
        <f>+Sample!L125</f>
        <v>2.3225806451612905</v>
      </c>
      <c r="Z60" s="979">
        <f>+Sample!M125</f>
        <v>693.54838709677415</v>
      </c>
      <c r="AA60" s="979">
        <f>+Sample!N125</f>
        <v>100</v>
      </c>
    </row>
    <row r="61" spans="1:27" x14ac:dyDescent="0.2">
      <c r="A61" s="1">
        <f>+Sample_FC!A126</f>
        <v>45050</v>
      </c>
      <c r="B61" s="979">
        <f>+Sample_FC!B126</f>
        <v>602.74193548387098</v>
      </c>
      <c r="C61" s="979">
        <f>+Sample_FC!C126</f>
        <v>384.19349999999997</v>
      </c>
      <c r="D61" s="979">
        <f>+Sample_FC!D126</f>
        <v>112.90322580645162</v>
      </c>
      <c r="E61" s="979">
        <f>+Sample_FC!E126</f>
        <v>94.193548387096769</v>
      </c>
      <c r="F61" s="979">
        <f>+Sample_FC!F126</f>
        <v>272.94902523521023</v>
      </c>
      <c r="G61" s="979">
        <f>+Sample_FC!G126</f>
        <v>302.8185785816969</v>
      </c>
      <c r="H61" s="979">
        <f>+Sample_FC!H126</f>
        <v>272.94902523521023</v>
      </c>
      <c r="I61" s="979">
        <f>+Sample_FC!I126</f>
        <v>268.57974199629939</v>
      </c>
      <c r="J61" s="979">
        <f>+Sample_FC!J126</f>
        <v>19.41935483870968</v>
      </c>
      <c r="K61" s="979">
        <f>+Sample_FC!K126</f>
        <v>4.838709677419355</v>
      </c>
      <c r="L61" s="979">
        <f>+Sample_FC!L126</f>
        <v>2.3225806451612905</v>
      </c>
      <c r="M61" s="979">
        <f>+Sample_FC!M126</f>
        <v>693.54838709677415</v>
      </c>
      <c r="N61" s="979">
        <f>+Sample_FC!N126</f>
        <v>100</v>
      </c>
      <c r="O61" s="979">
        <f>+Sample!B126</f>
        <v>602.74193548387098</v>
      </c>
      <c r="P61" s="979">
        <f>+Sample!C126</f>
        <v>384.19349999999997</v>
      </c>
      <c r="Q61" s="979">
        <f>+Sample!D126</f>
        <v>112.90322580645162</v>
      </c>
      <c r="R61" s="979">
        <f>+Sample!E126</f>
        <v>94.193548387096769</v>
      </c>
      <c r="S61" s="979">
        <f>+Sample!F126</f>
        <v>272.94902523521023</v>
      </c>
      <c r="T61" s="979">
        <f>+Sample!G126</f>
        <v>302.8185785816969</v>
      </c>
      <c r="U61" s="979">
        <f>+Sample!H126</f>
        <v>272.94902523521023</v>
      </c>
      <c r="V61" s="979">
        <f>+Sample!I126</f>
        <v>268.57974199629939</v>
      </c>
      <c r="W61" s="979">
        <f>+Sample!J126</f>
        <v>19.41935483870968</v>
      </c>
      <c r="X61" s="979">
        <f>+Sample!K126</f>
        <v>4.838709677419355</v>
      </c>
      <c r="Y61" s="979">
        <f>+Sample!L126</f>
        <v>2.3225806451612905</v>
      </c>
      <c r="Z61" s="979">
        <f>+Sample!M126</f>
        <v>693.54838709677415</v>
      </c>
      <c r="AA61" s="979">
        <f>+Sample!N126</f>
        <v>100</v>
      </c>
    </row>
    <row r="62" spans="1:27" x14ac:dyDescent="0.2">
      <c r="A62" s="1">
        <f>+Sample_FC!A127</f>
        <v>45051</v>
      </c>
      <c r="B62" s="979">
        <f>+Sample_FC!B127</f>
        <v>602.74193548387098</v>
      </c>
      <c r="C62" s="979">
        <f>+Sample_FC!C127</f>
        <v>384.19349999999997</v>
      </c>
      <c r="D62" s="979">
        <f>+Sample_FC!D127</f>
        <v>112.90322580645162</v>
      </c>
      <c r="E62" s="979">
        <f>+Sample_FC!E127</f>
        <v>94.193548387096769</v>
      </c>
      <c r="F62" s="979">
        <f>+Sample_FC!F127</f>
        <v>272.94902523521023</v>
      </c>
      <c r="G62" s="979">
        <f>+Sample_FC!G127</f>
        <v>302.8185785816969</v>
      </c>
      <c r="H62" s="979">
        <f>+Sample_FC!H127</f>
        <v>272.94902523521023</v>
      </c>
      <c r="I62" s="979">
        <f>+Sample_FC!I127</f>
        <v>268.57974199629939</v>
      </c>
      <c r="J62" s="979">
        <f>+Sample_FC!J127</f>
        <v>19.41935483870968</v>
      </c>
      <c r="K62" s="979">
        <f>+Sample_FC!K127</f>
        <v>4.838709677419355</v>
      </c>
      <c r="L62" s="979">
        <f>+Sample_FC!L127</f>
        <v>2.3225806451612905</v>
      </c>
      <c r="M62" s="979">
        <f>+Sample_FC!M127</f>
        <v>693.54838709677415</v>
      </c>
      <c r="N62" s="979">
        <f>+Sample_FC!N127</f>
        <v>100</v>
      </c>
      <c r="O62" s="979">
        <f>+Sample!B127</f>
        <v>602.74193548387098</v>
      </c>
      <c r="P62" s="979">
        <f>+Sample!C127</f>
        <v>384.19349999999997</v>
      </c>
      <c r="Q62" s="979">
        <f>+Sample!D127</f>
        <v>112.90322580645162</v>
      </c>
      <c r="R62" s="979">
        <f>+Sample!E127</f>
        <v>94.193548387096769</v>
      </c>
      <c r="S62" s="979">
        <f>+Sample!F127</f>
        <v>272.94902523521023</v>
      </c>
      <c r="T62" s="979">
        <f>+Sample!G127</f>
        <v>302.8185785816969</v>
      </c>
      <c r="U62" s="979">
        <f>+Sample!H127</f>
        <v>272.94902523521023</v>
      </c>
      <c r="V62" s="979">
        <f>+Sample!I127</f>
        <v>268.57974199629939</v>
      </c>
      <c r="W62" s="979">
        <f>+Sample!J127</f>
        <v>19.41935483870968</v>
      </c>
      <c r="X62" s="979">
        <f>+Sample!K127</f>
        <v>4.838709677419355</v>
      </c>
      <c r="Y62" s="979">
        <f>+Sample!L127</f>
        <v>2.3225806451612905</v>
      </c>
      <c r="Z62" s="979">
        <f>+Sample!M127</f>
        <v>693.54838709677415</v>
      </c>
      <c r="AA62" s="979">
        <f>+Sample!N127</f>
        <v>100</v>
      </c>
    </row>
    <row r="63" spans="1:27" x14ac:dyDescent="0.2">
      <c r="A63" s="1">
        <f>+Sample_FC!A128</f>
        <v>45052</v>
      </c>
      <c r="B63" s="979">
        <f>+Sample_FC!B128</f>
        <v>602.74193548387098</v>
      </c>
      <c r="C63" s="979">
        <f>+Sample_FC!C128</f>
        <v>384.19349999999997</v>
      </c>
      <c r="D63" s="979">
        <f>+Sample_FC!D128</f>
        <v>112.90322580645162</v>
      </c>
      <c r="E63" s="979">
        <f>+Sample_FC!E128</f>
        <v>94.193548387096769</v>
      </c>
      <c r="F63" s="979">
        <f>+Sample_FC!F128</f>
        <v>272.94902523521023</v>
      </c>
      <c r="G63" s="979">
        <f>+Sample_FC!G128</f>
        <v>302.8185785816969</v>
      </c>
      <c r="H63" s="979">
        <f>+Sample_FC!H128</f>
        <v>272.94902523521023</v>
      </c>
      <c r="I63" s="979">
        <f>+Sample_FC!I128</f>
        <v>268.57974199629939</v>
      </c>
      <c r="J63" s="979">
        <f>+Sample_FC!J128</f>
        <v>19.41935483870968</v>
      </c>
      <c r="K63" s="979">
        <f>+Sample_FC!K128</f>
        <v>4.838709677419355</v>
      </c>
      <c r="L63" s="979">
        <f>+Sample_FC!L128</f>
        <v>2.3225806451612905</v>
      </c>
      <c r="M63" s="979">
        <f>+Sample_FC!M128</f>
        <v>693.54838709677415</v>
      </c>
      <c r="N63" s="979">
        <f>+Sample_FC!N128</f>
        <v>100</v>
      </c>
      <c r="O63" s="979">
        <f>+Sample!B128</f>
        <v>602.74193548387098</v>
      </c>
      <c r="P63" s="979">
        <f>+Sample!C128</f>
        <v>384.19349999999997</v>
      </c>
      <c r="Q63" s="979">
        <f>+Sample!D128</f>
        <v>112.90322580645162</v>
      </c>
      <c r="R63" s="979">
        <f>+Sample!E128</f>
        <v>94.193548387096769</v>
      </c>
      <c r="S63" s="979">
        <f>+Sample!F128</f>
        <v>272.94902523521023</v>
      </c>
      <c r="T63" s="979">
        <f>+Sample!G128</f>
        <v>302.8185785816969</v>
      </c>
      <c r="U63" s="979">
        <f>+Sample!H128</f>
        <v>272.94902523521023</v>
      </c>
      <c r="V63" s="979">
        <f>+Sample!I128</f>
        <v>268.57974199629939</v>
      </c>
      <c r="W63" s="979">
        <f>+Sample!J128</f>
        <v>19.41935483870968</v>
      </c>
      <c r="X63" s="979">
        <f>+Sample!K128</f>
        <v>4.838709677419355</v>
      </c>
      <c r="Y63" s="979">
        <f>+Sample!L128</f>
        <v>2.3225806451612905</v>
      </c>
      <c r="Z63" s="979">
        <f>+Sample!M128</f>
        <v>693.54838709677415</v>
      </c>
      <c r="AA63" s="979">
        <f>+Sample!N128</f>
        <v>100</v>
      </c>
    </row>
    <row r="64" spans="1:27" x14ac:dyDescent="0.2">
      <c r="A64" s="1">
        <f>+Sample_FC!A129</f>
        <v>45053</v>
      </c>
      <c r="B64" s="979">
        <f>+Sample_FC!B129</f>
        <v>602.74193548387098</v>
      </c>
      <c r="C64" s="979">
        <f>+Sample_FC!C129</f>
        <v>384.19349999999997</v>
      </c>
      <c r="D64" s="979">
        <f>+Sample_FC!D129</f>
        <v>112.90322580645162</v>
      </c>
      <c r="E64" s="979">
        <f>+Sample_FC!E129</f>
        <v>94.193548387096769</v>
      </c>
      <c r="F64" s="979">
        <f>+Sample_FC!F129</f>
        <v>272.94902523521023</v>
      </c>
      <c r="G64" s="979">
        <f>+Sample_FC!G129</f>
        <v>302.8185785816969</v>
      </c>
      <c r="H64" s="979">
        <f>+Sample_FC!H129</f>
        <v>272.94902523521023</v>
      </c>
      <c r="I64" s="979">
        <f>+Sample_FC!I129</f>
        <v>268.57974199629939</v>
      </c>
      <c r="J64" s="979">
        <f>+Sample_FC!J129</f>
        <v>19.41935483870968</v>
      </c>
      <c r="K64" s="979">
        <f>+Sample_FC!K129</f>
        <v>4.838709677419355</v>
      </c>
      <c r="L64" s="979">
        <f>+Sample_FC!L129</f>
        <v>2.3225806451612905</v>
      </c>
      <c r="M64" s="979">
        <f>+Sample_FC!M129</f>
        <v>693.54838709677415</v>
      </c>
      <c r="N64" s="979">
        <f>+Sample_FC!N129</f>
        <v>91.666666666666657</v>
      </c>
      <c r="O64" s="979">
        <f>+Sample!B129</f>
        <v>602.74193548387098</v>
      </c>
      <c r="P64" s="979">
        <f>+Sample!C129</f>
        <v>384.19349999999997</v>
      </c>
      <c r="Q64" s="979">
        <f>+Sample!D129</f>
        <v>112.90322580645162</v>
      </c>
      <c r="R64" s="979">
        <f>+Sample!E129</f>
        <v>94.193548387096769</v>
      </c>
      <c r="S64" s="979">
        <f>+Sample!F129</f>
        <v>272.94902523521023</v>
      </c>
      <c r="T64" s="979">
        <f>+Sample!G129</f>
        <v>302.8185785816969</v>
      </c>
      <c r="U64" s="979">
        <f>+Sample!H129</f>
        <v>272.94902523521023</v>
      </c>
      <c r="V64" s="979">
        <f>+Sample!I129</f>
        <v>268.57974199629939</v>
      </c>
      <c r="W64" s="979">
        <f>+Sample!J129</f>
        <v>19.41935483870968</v>
      </c>
      <c r="X64" s="979">
        <f>+Sample!K129</f>
        <v>4.838709677419355</v>
      </c>
      <c r="Y64" s="979">
        <f>+Sample!L129</f>
        <v>2.3225806451612905</v>
      </c>
      <c r="Z64" s="979">
        <f>+Sample!M129</f>
        <v>693.54838709677415</v>
      </c>
      <c r="AA64" s="979">
        <f>+Sample!N129</f>
        <v>91.666666666666657</v>
      </c>
    </row>
    <row r="65" spans="1:27" x14ac:dyDescent="0.2">
      <c r="A65" s="1">
        <f>+Sample_FC!A130</f>
        <v>45054</v>
      </c>
      <c r="B65" s="979">
        <f>+Sample_FC!B130</f>
        <v>602.74193548387098</v>
      </c>
      <c r="C65" s="979">
        <f>+Sample_FC!C130</f>
        <v>384.19349999999997</v>
      </c>
      <c r="D65" s="979">
        <f>+Sample_FC!D130</f>
        <v>112.90322580645162</v>
      </c>
      <c r="E65" s="979">
        <f>+Sample_FC!E130</f>
        <v>94.193548387096769</v>
      </c>
      <c r="F65" s="979">
        <f>+Sample_FC!F130</f>
        <v>272.94902523521023</v>
      </c>
      <c r="G65" s="979">
        <f>+Sample_FC!G130</f>
        <v>302.8185785816969</v>
      </c>
      <c r="H65" s="979">
        <f>+Sample_FC!H130</f>
        <v>272.94902523521023</v>
      </c>
      <c r="I65" s="979">
        <f>+Sample_FC!I130</f>
        <v>268.57974199629939</v>
      </c>
      <c r="J65" s="979">
        <f>+Sample_FC!J130</f>
        <v>19.41935483870968</v>
      </c>
      <c r="K65" s="979">
        <f>+Sample_FC!K130</f>
        <v>4.838709677419355</v>
      </c>
      <c r="L65" s="979">
        <f>+Sample_FC!L130</f>
        <v>2.3225806451612905</v>
      </c>
      <c r="M65" s="979">
        <f>+Sample_FC!M130</f>
        <v>693.54838709677415</v>
      </c>
      <c r="N65" s="979">
        <f>+Sample_FC!N130</f>
        <v>0</v>
      </c>
      <c r="O65" s="979">
        <f>+Sample!B130</f>
        <v>602.74193548387098</v>
      </c>
      <c r="P65" s="979">
        <f>+Sample!C130</f>
        <v>384.19349999999997</v>
      </c>
      <c r="Q65" s="979">
        <f>+Sample!D130</f>
        <v>112.90322580645162</v>
      </c>
      <c r="R65" s="979">
        <f>+Sample!E130</f>
        <v>94.193548387096769</v>
      </c>
      <c r="S65" s="979">
        <f>+Sample!F130</f>
        <v>272.94902523521023</v>
      </c>
      <c r="T65" s="979">
        <f>+Sample!G130</f>
        <v>302.8185785816969</v>
      </c>
      <c r="U65" s="979">
        <f>+Sample!H130</f>
        <v>272.94902523521023</v>
      </c>
      <c r="V65" s="979">
        <f>+Sample!I130</f>
        <v>268.57974199629939</v>
      </c>
      <c r="W65" s="979">
        <f>+Sample!J130</f>
        <v>19.41935483870968</v>
      </c>
      <c r="X65" s="979">
        <f>+Sample!K130</f>
        <v>4.838709677419355</v>
      </c>
      <c r="Y65" s="979">
        <f>+Sample!L130</f>
        <v>2.3225806451612905</v>
      </c>
      <c r="Z65" s="979">
        <f>+Sample!M130</f>
        <v>693.54838709677415</v>
      </c>
      <c r="AA65" s="979">
        <f>+Sample!N130</f>
        <v>0</v>
      </c>
    </row>
    <row r="66" spans="1:27" x14ac:dyDescent="0.2">
      <c r="A66" s="1">
        <f>+Sample_FC!A131</f>
        <v>45055</v>
      </c>
      <c r="B66" s="979">
        <f>+Sample_FC!B131</f>
        <v>602.74193548387098</v>
      </c>
      <c r="C66" s="979">
        <f>+Sample_FC!C131</f>
        <v>384.19349999999997</v>
      </c>
      <c r="D66" s="979">
        <f>+Sample_FC!D131</f>
        <v>112.90322580645162</v>
      </c>
      <c r="E66" s="979">
        <f>+Sample_FC!E131</f>
        <v>94.193548387096769</v>
      </c>
      <c r="F66" s="979">
        <f>+Sample_FC!F131</f>
        <v>272.94902523521023</v>
      </c>
      <c r="G66" s="979">
        <f>+Sample_FC!G131</f>
        <v>302.8185785816969</v>
      </c>
      <c r="H66" s="979">
        <f>+Sample_FC!H131</f>
        <v>272.94902523521023</v>
      </c>
      <c r="I66" s="979">
        <f>+Sample_FC!I131</f>
        <v>268.57974199629939</v>
      </c>
      <c r="J66" s="979">
        <f>+Sample_FC!J131</f>
        <v>19.41935483870968</v>
      </c>
      <c r="K66" s="979">
        <f>+Sample_FC!K131</f>
        <v>4.838709677419355</v>
      </c>
      <c r="L66" s="979">
        <f>+Sample_FC!L131</f>
        <v>2.3225806451612905</v>
      </c>
      <c r="M66" s="979">
        <f>+Sample_FC!M131</f>
        <v>693.54838709677415</v>
      </c>
      <c r="N66" s="979">
        <f>+Sample_FC!N131</f>
        <v>33.000000000000007</v>
      </c>
      <c r="O66" s="979">
        <f>+Sample!B131</f>
        <v>602.74193548387098</v>
      </c>
      <c r="P66" s="979">
        <f>+Sample!C131</f>
        <v>384.19349999999997</v>
      </c>
      <c r="Q66" s="979">
        <f>+Sample!D131</f>
        <v>112.90322580645162</v>
      </c>
      <c r="R66" s="979">
        <f>+Sample!E131</f>
        <v>94.193548387096769</v>
      </c>
      <c r="S66" s="979">
        <f>+Sample!F131</f>
        <v>272.94902523521023</v>
      </c>
      <c r="T66" s="979">
        <f>+Sample!G131</f>
        <v>302.8185785816969</v>
      </c>
      <c r="U66" s="979">
        <f>+Sample!H131</f>
        <v>272.94902523521023</v>
      </c>
      <c r="V66" s="979">
        <f>+Sample!I131</f>
        <v>268.57974199629939</v>
      </c>
      <c r="W66" s="979">
        <f>+Sample!J131</f>
        <v>19.41935483870968</v>
      </c>
      <c r="X66" s="979">
        <f>+Sample!K131</f>
        <v>4.838709677419355</v>
      </c>
      <c r="Y66" s="979">
        <f>+Sample!L131</f>
        <v>2.3225806451612905</v>
      </c>
      <c r="Z66" s="979">
        <f>+Sample!M131</f>
        <v>693.54838709677415</v>
      </c>
      <c r="AA66" s="979">
        <f>+Sample!N131</f>
        <v>33.000000000000007</v>
      </c>
    </row>
    <row r="67" spans="1:27" x14ac:dyDescent="0.2">
      <c r="A67" s="1">
        <f>+Sample_FC!A132</f>
        <v>45056</v>
      </c>
      <c r="B67" s="979">
        <f>+Sample_FC!B132</f>
        <v>602.74193548387098</v>
      </c>
      <c r="C67" s="979">
        <f>+Sample_FC!C132</f>
        <v>384.19349999999997</v>
      </c>
      <c r="D67" s="979">
        <f>+Sample_FC!D132</f>
        <v>112.90322580645162</v>
      </c>
      <c r="E67" s="979">
        <f>+Sample_FC!E132</f>
        <v>94.193548387096769</v>
      </c>
      <c r="F67" s="979">
        <f>+Sample_FC!F132</f>
        <v>272.94902523521023</v>
      </c>
      <c r="G67" s="979">
        <f>+Sample_FC!G132</f>
        <v>302.8185785816969</v>
      </c>
      <c r="H67" s="979">
        <f>+Sample_FC!H132</f>
        <v>272.94902523521023</v>
      </c>
      <c r="I67" s="979">
        <f>+Sample_FC!I132</f>
        <v>268.57974199629939</v>
      </c>
      <c r="J67" s="979">
        <f>+Sample_FC!J132</f>
        <v>19.41935483870968</v>
      </c>
      <c r="K67" s="979">
        <f>+Sample_FC!K132</f>
        <v>4.838709677419355</v>
      </c>
      <c r="L67" s="979">
        <f>+Sample_FC!L132</f>
        <v>2.3225806451612905</v>
      </c>
      <c r="M67" s="979">
        <f>+Sample_FC!M132</f>
        <v>693.54838709677415</v>
      </c>
      <c r="N67" s="979">
        <f>+Sample_FC!N132</f>
        <v>100</v>
      </c>
      <c r="O67" s="979">
        <f>+Sample!B132</f>
        <v>602.74193548387098</v>
      </c>
      <c r="P67" s="979">
        <f>+Sample!C132</f>
        <v>384.19349999999997</v>
      </c>
      <c r="Q67" s="979">
        <f>+Sample!D132</f>
        <v>112.90322580645162</v>
      </c>
      <c r="R67" s="979">
        <f>+Sample!E132</f>
        <v>94.193548387096769</v>
      </c>
      <c r="S67" s="979">
        <f>+Sample!F132</f>
        <v>272.94902523521023</v>
      </c>
      <c r="T67" s="979">
        <f>+Sample!G132</f>
        <v>302.8185785816969</v>
      </c>
      <c r="U67" s="979">
        <f>+Sample!H132</f>
        <v>272.94902523521023</v>
      </c>
      <c r="V67" s="979">
        <f>+Sample!I132</f>
        <v>268.57974199629939</v>
      </c>
      <c r="W67" s="979">
        <f>+Sample!J132</f>
        <v>19.41935483870968</v>
      </c>
      <c r="X67" s="979">
        <f>+Sample!K132</f>
        <v>4.838709677419355</v>
      </c>
      <c r="Y67" s="979">
        <f>+Sample!L132</f>
        <v>2.3225806451612905</v>
      </c>
      <c r="Z67" s="979">
        <f>+Sample!M132</f>
        <v>693.54838709677415</v>
      </c>
      <c r="AA67" s="979">
        <f>+Sample!N132</f>
        <v>100</v>
      </c>
    </row>
    <row r="68" spans="1:27" x14ac:dyDescent="0.2">
      <c r="A68" s="1">
        <f>+Sample_FC!A133</f>
        <v>45057</v>
      </c>
      <c r="B68" s="979">
        <f>+Sample_FC!B133</f>
        <v>602.74193548387098</v>
      </c>
      <c r="C68" s="979">
        <f>+Sample_FC!C133</f>
        <v>384.19349999999997</v>
      </c>
      <c r="D68" s="979">
        <f>+Sample_FC!D133</f>
        <v>112.90322580645162</v>
      </c>
      <c r="E68" s="979">
        <f>+Sample_FC!E133</f>
        <v>94.193548387096769</v>
      </c>
      <c r="F68" s="979">
        <f>+Sample_FC!F133</f>
        <v>272.94902523521023</v>
      </c>
      <c r="G68" s="979">
        <f>+Sample_FC!G133</f>
        <v>302.8185785816969</v>
      </c>
      <c r="H68" s="979">
        <f>+Sample_FC!H133</f>
        <v>272.94902523521023</v>
      </c>
      <c r="I68" s="979">
        <f>+Sample_FC!I133</f>
        <v>268.57974199629939</v>
      </c>
      <c r="J68" s="979">
        <f>+Sample_FC!J133</f>
        <v>19.41935483870968</v>
      </c>
      <c r="K68" s="979">
        <f>+Sample_FC!K133</f>
        <v>4.838709677419355</v>
      </c>
      <c r="L68" s="979">
        <f>+Sample_FC!L133</f>
        <v>2.3225806451612905</v>
      </c>
      <c r="M68" s="979">
        <f>+Sample_FC!M133</f>
        <v>693.54838709677415</v>
      </c>
      <c r="N68" s="979">
        <f>+Sample_FC!N133</f>
        <v>100</v>
      </c>
      <c r="O68" s="979">
        <f>+Sample!B133</f>
        <v>602.74193548387098</v>
      </c>
      <c r="P68" s="979">
        <f>+Sample!C133</f>
        <v>384.19349999999997</v>
      </c>
      <c r="Q68" s="979">
        <f>+Sample!D133</f>
        <v>112.90322580645162</v>
      </c>
      <c r="R68" s="979">
        <f>+Sample!E133</f>
        <v>94.193548387096769</v>
      </c>
      <c r="S68" s="979">
        <f>+Sample!F133</f>
        <v>272.94902523521023</v>
      </c>
      <c r="T68" s="979">
        <f>+Sample!G133</f>
        <v>302.8185785816969</v>
      </c>
      <c r="U68" s="979">
        <f>+Sample!H133</f>
        <v>272.94902523521023</v>
      </c>
      <c r="V68" s="979">
        <f>+Sample!I133</f>
        <v>268.57974199629939</v>
      </c>
      <c r="W68" s="979">
        <f>+Sample!J133</f>
        <v>19.41935483870968</v>
      </c>
      <c r="X68" s="979">
        <f>+Sample!K133</f>
        <v>4.838709677419355</v>
      </c>
      <c r="Y68" s="979">
        <f>+Sample!L133</f>
        <v>2.3225806451612905</v>
      </c>
      <c r="Z68" s="979">
        <f>+Sample!M133</f>
        <v>693.54838709677415</v>
      </c>
      <c r="AA68" s="979">
        <f>+Sample!N133</f>
        <v>100</v>
      </c>
    </row>
    <row r="69" spans="1:27" x14ac:dyDescent="0.2">
      <c r="A69" s="1">
        <f>+Sample_FC!A134</f>
        <v>45058</v>
      </c>
      <c r="B69" s="979">
        <f>+Sample_FC!B134</f>
        <v>602.74193548387098</v>
      </c>
      <c r="C69" s="979">
        <f>+Sample_FC!C134</f>
        <v>384.19349999999997</v>
      </c>
      <c r="D69" s="979">
        <f>+Sample_FC!D134</f>
        <v>112.90322580645162</v>
      </c>
      <c r="E69" s="979">
        <f>+Sample_FC!E134</f>
        <v>94.193548387096769</v>
      </c>
      <c r="F69" s="979">
        <f>+Sample_FC!F134</f>
        <v>272.94902523521023</v>
      </c>
      <c r="G69" s="979">
        <f>+Sample_FC!G134</f>
        <v>302.8185785816969</v>
      </c>
      <c r="H69" s="979">
        <f>+Sample_FC!H134</f>
        <v>272.94902523521023</v>
      </c>
      <c r="I69" s="979">
        <f>+Sample_FC!I134</f>
        <v>268.57974199629939</v>
      </c>
      <c r="J69" s="979">
        <f>+Sample_FC!J134</f>
        <v>19.41935483870968</v>
      </c>
      <c r="K69" s="979">
        <f>+Sample_FC!K134</f>
        <v>4.838709677419355</v>
      </c>
      <c r="L69" s="979">
        <f>+Sample_FC!L134</f>
        <v>2.3225806451612905</v>
      </c>
      <c r="M69" s="979">
        <f>+Sample_FC!M134</f>
        <v>693.54838709677415</v>
      </c>
      <c r="N69" s="979">
        <f>+Sample_FC!N134</f>
        <v>100</v>
      </c>
      <c r="O69" s="979">
        <f>+Sample!B134</f>
        <v>602.74193548387098</v>
      </c>
      <c r="P69" s="979">
        <f>+Sample!C134</f>
        <v>384.19349999999997</v>
      </c>
      <c r="Q69" s="979">
        <f>+Sample!D134</f>
        <v>112.90322580645162</v>
      </c>
      <c r="R69" s="979">
        <f>+Sample!E134</f>
        <v>94.193548387096769</v>
      </c>
      <c r="S69" s="979">
        <f>+Sample!F134</f>
        <v>272.94902523521023</v>
      </c>
      <c r="T69" s="979">
        <f>+Sample!G134</f>
        <v>302.8185785816969</v>
      </c>
      <c r="U69" s="979">
        <f>+Sample!H134</f>
        <v>272.94902523521023</v>
      </c>
      <c r="V69" s="979">
        <f>+Sample!I134</f>
        <v>268.57974199629939</v>
      </c>
      <c r="W69" s="979">
        <f>+Sample!J134</f>
        <v>19.41935483870968</v>
      </c>
      <c r="X69" s="979">
        <f>+Sample!K134</f>
        <v>4.838709677419355</v>
      </c>
      <c r="Y69" s="979">
        <f>+Sample!L134</f>
        <v>2.3225806451612905</v>
      </c>
      <c r="Z69" s="979">
        <f>+Sample!M134</f>
        <v>693.54838709677415</v>
      </c>
      <c r="AA69" s="979">
        <f>+Sample!N134</f>
        <v>100</v>
      </c>
    </row>
    <row r="70" spans="1:27" x14ac:dyDescent="0.2">
      <c r="A70" s="1">
        <f>+Sample_FC!A135</f>
        <v>45059</v>
      </c>
      <c r="B70" s="979">
        <f>+Sample_FC!B135</f>
        <v>602.74193548387098</v>
      </c>
      <c r="C70" s="979">
        <f>+Sample_FC!C135</f>
        <v>384.19349999999997</v>
      </c>
      <c r="D70" s="979">
        <f>+Sample_FC!D135</f>
        <v>112.90322580645162</v>
      </c>
      <c r="E70" s="979">
        <f>+Sample_FC!E135</f>
        <v>94.193548387096769</v>
      </c>
      <c r="F70" s="979">
        <f>+Sample_FC!F135</f>
        <v>272.94902523521023</v>
      </c>
      <c r="G70" s="979">
        <f>+Sample_FC!G135</f>
        <v>302.8185785816969</v>
      </c>
      <c r="H70" s="979">
        <f>+Sample_FC!H135</f>
        <v>272.94902523521023</v>
      </c>
      <c r="I70" s="979">
        <f>+Sample_FC!I135</f>
        <v>268.57974199629939</v>
      </c>
      <c r="J70" s="979">
        <f>+Sample_FC!J135</f>
        <v>19.41935483870968</v>
      </c>
      <c r="K70" s="979">
        <f>+Sample_FC!K135</f>
        <v>4.838709677419355</v>
      </c>
      <c r="L70" s="979">
        <f>+Sample_FC!L135</f>
        <v>2.3225806451612905</v>
      </c>
      <c r="M70" s="979">
        <f>+Sample_FC!M135</f>
        <v>693.54838709677415</v>
      </c>
      <c r="N70" s="979">
        <f>+Sample_FC!N135</f>
        <v>100</v>
      </c>
      <c r="O70" s="979">
        <f>+Sample!B135</f>
        <v>602.74193548387098</v>
      </c>
      <c r="P70" s="979">
        <f>+Sample!C135</f>
        <v>384.19349999999997</v>
      </c>
      <c r="Q70" s="979">
        <f>+Sample!D135</f>
        <v>112.90322580645162</v>
      </c>
      <c r="R70" s="979">
        <f>+Sample!E135</f>
        <v>94.193548387096769</v>
      </c>
      <c r="S70" s="979">
        <f>+Sample!F135</f>
        <v>272.94902523521023</v>
      </c>
      <c r="T70" s="979">
        <f>+Sample!G135</f>
        <v>302.8185785816969</v>
      </c>
      <c r="U70" s="979">
        <f>+Sample!H135</f>
        <v>272.94902523521023</v>
      </c>
      <c r="V70" s="979">
        <f>+Sample!I135</f>
        <v>268.57974199629939</v>
      </c>
      <c r="W70" s="979">
        <f>+Sample!J135</f>
        <v>19.41935483870968</v>
      </c>
      <c r="X70" s="979">
        <f>+Sample!K135</f>
        <v>4.838709677419355</v>
      </c>
      <c r="Y70" s="979">
        <f>+Sample!L135</f>
        <v>2.3225806451612905</v>
      </c>
      <c r="Z70" s="979">
        <f>+Sample!M135</f>
        <v>693.54838709677415</v>
      </c>
      <c r="AA70" s="979">
        <f>+Sample!N135</f>
        <v>100</v>
      </c>
    </row>
    <row r="71" spans="1:27" x14ac:dyDescent="0.2">
      <c r="A71" s="1">
        <f>+Sample_FC!A136</f>
        <v>45060</v>
      </c>
      <c r="B71" s="979">
        <f>+Sample_FC!B136</f>
        <v>602.74193548387098</v>
      </c>
      <c r="C71" s="979">
        <f>+Sample_FC!C136</f>
        <v>384.19349999999997</v>
      </c>
      <c r="D71" s="979">
        <f>+Sample_FC!D136</f>
        <v>112.90322580645162</v>
      </c>
      <c r="E71" s="979">
        <f>+Sample_FC!E136</f>
        <v>94.193548387096769</v>
      </c>
      <c r="F71" s="979">
        <f>+Sample_FC!F136</f>
        <v>272.94902523521023</v>
      </c>
      <c r="G71" s="979">
        <f>+Sample_FC!G136</f>
        <v>302.8185785816969</v>
      </c>
      <c r="H71" s="979">
        <f>+Sample_FC!H136</f>
        <v>272.94902523521023</v>
      </c>
      <c r="I71" s="979">
        <f>+Sample_FC!I136</f>
        <v>268.57974199629939</v>
      </c>
      <c r="J71" s="979">
        <f>+Sample_FC!J136</f>
        <v>19.41935483870968</v>
      </c>
      <c r="K71" s="979">
        <f>+Sample_FC!K136</f>
        <v>4.838709677419355</v>
      </c>
      <c r="L71" s="979">
        <f>+Sample_FC!L136</f>
        <v>2.3225806451612905</v>
      </c>
      <c r="M71" s="979">
        <f>+Sample_FC!M136</f>
        <v>693.54838709677415</v>
      </c>
      <c r="N71" s="979">
        <f>+Sample_FC!N136</f>
        <v>100</v>
      </c>
      <c r="O71" s="979">
        <f>+Sample!B136</f>
        <v>602.74193548387098</v>
      </c>
      <c r="P71" s="979">
        <f>+Sample!C136</f>
        <v>384.19349999999997</v>
      </c>
      <c r="Q71" s="979">
        <f>+Sample!D136</f>
        <v>112.90322580645162</v>
      </c>
      <c r="R71" s="979">
        <f>+Sample!E136</f>
        <v>94.193548387096769</v>
      </c>
      <c r="S71" s="979">
        <f>+Sample!F136</f>
        <v>272.94902523521023</v>
      </c>
      <c r="T71" s="979">
        <f>+Sample!G136</f>
        <v>302.8185785816969</v>
      </c>
      <c r="U71" s="979">
        <f>+Sample!H136</f>
        <v>272.94902523521023</v>
      </c>
      <c r="V71" s="979">
        <f>+Sample!I136</f>
        <v>268.57974199629939</v>
      </c>
      <c r="W71" s="979">
        <f>+Sample!J136</f>
        <v>19.41935483870968</v>
      </c>
      <c r="X71" s="979">
        <f>+Sample!K136</f>
        <v>4.838709677419355</v>
      </c>
      <c r="Y71" s="979">
        <f>+Sample!L136</f>
        <v>2.3225806451612905</v>
      </c>
      <c r="Z71" s="979">
        <f>+Sample!M136</f>
        <v>693.54838709677415</v>
      </c>
      <c r="AA71" s="979">
        <f>+Sample!N136</f>
        <v>100</v>
      </c>
    </row>
    <row r="72" spans="1:27" x14ac:dyDescent="0.2">
      <c r="A72" s="1">
        <f>+Sample_FC!A137</f>
        <v>45061</v>
      </c>
      <c r="B72" s="979">
        <f>+Sample_FC!B137</f>
        <v>602.74193548387098</v>
      </c>
      <c r="C72" s="979">
        <f>+Sample_FC!C137</f>
        <v>384.19349999999997</v>
      </c>
      <c r="D72" s="979">
        <f>+Sample_FC!D137</f>
        <v>112.90322580645162</v>
      </c>
      <c r="E72" s="979">
        <f>+Sample_FC!E137</f>
        <v>94.193548387096769</v>
      </c>
      <c r="F72" s="979">
        <f>+Sample_FC!F137</f>
        <v>272.94902523521023</v>
      </c>
      <c r="G72" s="979">
        <f>+Sample_FC!G137</f>
        <v>302.8185785816969</v>
      </c>
      <c r="H72" s="979">
        <f>+Sample_FC!H137</f>
        <v>272.94902523521023</v>
      </c>
      <c r="I72" s="979">
        <f>+Sample_FC!I137</f>
        <v>268.57974199629939</v>
      </c>
      <c r="J72" s="979">
        <f>+Sample_FC!J137</f>
        <v>19.41935483870968</v>
      </c>
      <c r="K72" s="979">
        <f>+Sample_FC!K137</f>
        <v>4.838709677419355</v>
      </c>
      <c r="L72" s="979">
        <f>+Sample_FC!L137</f>
        <v>2.3225806451612905</v>
      </c>
      <c r="M72" s="979">
        <f>+Sample_FC!M137</f>
        <v>693.54838709677415</v>
      </c>
      <c r="N72" s="979">
        <f>+Sample_FC!N137</f>
        <v>100</v>
      </c>
      <c r="O72" s="979">
        <f>+Sample!B137</f>
        <v>602.74193548387098</v>
      </c>
      <c r="P72" s="979">
        <f>+Sample!C137</f>
        <v>384.19349999999997</v>
      </c>
      <c r="Q72" s="979">
        <f>+Sample!D137</f>
        <v>112.90322580645162</v>
      </c>
      <c r="R72" s="979">
        <f>+Sample!E137</f>
        <v>94.193548387096769</v>
      </c>
      <c r="S72" s="979">
        <f>+Sample!F137</f>
        <v>272.94902523521023</v>
      </c>
      <c r="T72" s="979">
        <f>+Sample!G137</f>
        <v>302.8185785816969</v>
      </c>
      <c r="U72" s="979">
        <f>+Sample!H137</f>
        <v>272.94902523521023</v>
      </c>
      <c r="V72" s="979">
        <f>+Sample!I137</f>
        <v>268.57974199629939</v>
      </c>
      <c r="W72" s="979">
        <f>+Sample!J137</f>
        <v>19.41935483870968</v>
      </c>
      <c r="X72" s="979">
        <f>+Sample!K137</f>
        <v>4.838709677419355</v>
      </c>
      <c r="Y72" s="979">
        <f>+Sample!L137</f>
        <v>2.3225806451612905</v>
      </c>
      <c r="Z72" s="979">
        <f>+Sample!M137</f>
        <v>693.54838709677415</v>
      </c>
      <c r="AA72" s="979">
        <f>+Sample!N137</f>
        <v>100</v>
      </c>
    </row>
    <row r="73" spans="1:27" x14ac:dyDescent="0.2">
      <c r="A73" s="1">
        <f>+Sample_FC!A138</f>
        <v>45062</v>
      </c>
      <c r="B73" s="979">
        <f>+Sample_FC!B138</f>
        <v>602.74193548387098</v>
      </c>
      <c r="C73" s="979">
        <f>+Sample_FC!C138</f>
        <v>384.19349999999997</v>
      </c>
      <c r="D73" s="979">
        <f>+Sample_FC!D138</f>
        <v>112.90322580645162</v>
      </c>
      <c r="E73" s="979">
        <f>+Sample_FC!E138</f>
        <v>94.193548387096769</v>
      </c>
      <c r="F73" s="979">
        <f>+Sample_FC!F138</f>
        <v>272.94902523521023</v>
      </c>
      <c r="G73" s="979">
        <f>+Sample_FC!G138</f>
        <v>302.8185785816969</v>
      </c>
      <c r="H73" s="979">
        <f>+Sample_FC!H138</f>
        <v>272.94902523521023</v>
      </c>
      <c r="I73" s="979">
        <f>+Sample_FC!I138</f>
        <v>268.57974199629939</v>
      </c>
      <c r="J73" s="979">
        <f>+Sample_FC!J138</f>
        <v>19.41935483870968</v>
      </c>
      <c r="K73" s="979">
        <f>+Sample_FC!K138</f>
        <v>4.838709677419355</v>
      </c>
      <c r="L73" s="979">
        <f>+Sample_FC!L138</f>
        <v>2.3225806451612905</v>
      </c>
      <c r="M73" s="979">
        <f>+Sample_FC!M138</f>
        <v>693.54838709677415</v>
      </c>
      <c r="N73" s="979">
        <f>+Sample_FC!N138</f>
        <v>100</v>
      </c>
      <c r="O73" s="979">
        <f>+Sample!B138</f>
        <v>602.74193548387098</v>
      </c>
      <c r="P73" s="979">
        <f>+Sample!C138</f>
        <v>384.19349999999997</v>
      </c>
      <c r="Q73" s="979">
        <f>+Sample!D138</f>
        <v>112.90322580645162</v>
      </c>
      <c r="R73" s="979">
        <f>+Sample!E138</f>
        <v>94.193548387096769</v>
      </c>
      <c r="S73" s="979">
        <f>+Sample!F138</f>
        <v>272.94902523521023</v>
      </c>
      <c r="T73" s="979">
        <f>+Sample!G138</f>
        <v>302.8185785816969</v>
      </c>
      <c r="U73" s="979">
        <f>+Sample!H138</f>
        <v>272.94902523521023</v>
      </c>
      <c r="V73" s="979">
        <f>+Sample!I138</f>
        <v>268.57974199629939</v>
      </c>
      <c r="W73" s="979">
        <f>+Sample!J138</f>
        <v>19.41935483870968</v>
      </c>
      <c r="X73" s="979">
        <f>+Sample!K138</f>
        <v>4.838709677419355</v>
      </c>
      <c r="Y73" s="979">
        <f>+Sample!L138</f>
        <v>2.3225806451612905</v>
      </c>
      <c r="Z73" s="979">
        <f>+Sample!M138</f>
        <v>693.54838709677415</v>
      </c>
      <c r="AA73" s="979">
        <f>+Sample!N138</f>
        <v>100</v>
      </c>
    </row>
    <row r="74" spans="1:27" x14ac:dyDescent="0.2">
      <c r="A74" s="1">
        <f>+Sample_FC!A139</f>
        <v>45063</v>
      </c>
      <c r="B74" s="979">
        <f>+Sample_FC!B139</f>
        <v>602.74193548387098</v>
      </c>
      <c r="C74" s="979">
        <f>+Sample_FC!C139</f>
        <v>384.19349999999997</v>
      </c>
      <c r="D74" s="979">
        <f>+Sample_FC!D139</f>
        <v>112.90322580645162</v>
      </c>
      <c r="E74" s="979">
        <f>+Sample_FC!E139</f>
        <v>94.193548387096769</v>
      </c>
      <c r="F74" s="979">
        <f>+Sample_FC!F139</f>
        <v>272.94902523521023</v>
      </c>
      <c r="G74" s="979">
        <f>+Sample_FC!G139</f>
        <v>302.8185785816969</v>
      </c>
      <c r="H74" s="979">
        <f>+Sample_FC!H139</f>
        <v>272.94902523521023</v>
      </c>
      <c r="I74" s="979">
        <f>+Sample_FC!I139</f>
        <v>268.57974199629939</v>
      </c>
      <c r="J74" s="979">
        <f>+Sample_FC!J139</f>
        <v>19.41935483870968</v>
      </c>
      <c r="K74" s="979">
        <f>+Sample_FC!K139</f>
        <v>4.838709677419355</v>
      </c>
      <c r="L74" s="979">
        <f>+Sample_FC!L139</f>
        <v>2.3225806451612905</v>
      </c>
      <c r="M74" s="979">
        <f>+Sample_FC!M139</f>
        <v>693.54838709677415</v>
      </c>
      <c r="N74" s="979">
        <f>+Sample_FC!N139</f>
        <v>100</v>
      </c>
      <c r="O74" s="979">
        <f>+Sample!B139</f>
        <v>602.74193548387098</v>
      </c>
      <c r="P74" s="979">
        <f>+Sample!C139</f>
        <v>384.19349999999997</v>
      </c>
      <c r="Q74" s="979">
        <f>+Sample!D139</f>
        <v>112.90322580645162</v>
      </c>
      <c r="R74" s="979">
        <f>+Sample!E139</f>
        <v>94.193548387096769</v>
      </c>
      <c r="S74" s="979">
        <f>+Sample!F139</f>
        <v>272.94902523521023</v>
      </c>
      <c r="T74" s="979">
        <f>+Sample!G139</f>
        <v>302.8185785816969</v>
      </c>
      <c r="U74" s="979">
        <f>+Sample!H139</f>
        <v>272.94902523521023</v>
      </c>
      <c r="V74" s="979">
        <f>+Sample!I139</f>
        <v>268.57974199629939</v>
      </c>
      <c r="W74" s="979">
        <f>+Sample!J139</f>
        <v>19.41935483870968</v>
      </c>
      <c r="X74" s="979">
        <f>+Sample!K139</f>
        <v>4.838709677419355</v>
      </c>
      <c r="Y74" s="979">
        <f>+Sample!L139</f>
        <v>2.3225806451612905</v>
      </c>
      <c r="Z74" s="979">
        <f>+Sample!M139</f>
        <v>693.54838709677415</v>
      </c>
      <c r="AA74" s="979">
        <f>+Sample!N139</f>
        <v>100</v>
      </c>
    </row>
    <row r="75" spans="1:27" x14ac:dyDescent="0.2">
      <c r="A75" s="1">
        <f>+Sample_FC!A140</f>
        <v>45064</v>
      </c>
      <c r="B75" s="979">
        <f>+Sample_FC!B140</f>
        <v>602.74193548387098</v>
      </c>
      <c r="C75" s="979">
        <f>+Sample_FC!C140</f>
        <v>384.19349999999997</v>
      </c>
      <c r="D75" s="979">
        <f>+Sample_FC!D140</f>
        <v>112.90322580645162</v>
      </c>
      <c r="E75" s="979">
        <f>+Sample_FC!E140</f>
        <v>94.193548387096769</v>
      </c>
      <c r="F75" s="979">
        <f>+Sample_FC!F140</f>
        <v>272.94902523521023</v>
      </c>
      <c r="G75" s="979">
        <f>+Sample_FC!G140</f>
        <v>302.8185785816969</v>
      </c>
      <c r="H75" s="979">
        <f>+Sample_FC!H140</f>
        <v>272.94902523521023</v>
      </c>
      <c r="I75" s="979">
        <f>+Sample_FC!I140</f>
        <v>268.57974199629939</v>
      </c>
      <c r="J75" s="979">
        <f>+Sample_FC!J140</f>
        <v>19.41935483870968</v>
      </c>
      <c r="K75" s="979">
        <f>+Sample_FC!K140</f>
        <v>4.838709677419355</v>
      </c>
      <c r="L75" s="979">
        <f>+Sample_FC!L140</f>
        <v>2.3225806451612905</v>
      </c>
      <c r="M75" s="979">
        <f>+Sample_FC!M140</f>
        <v>693.54838709677415</v>
      </c>
      <c r="N75" s="979">
        <f>+Sample_FC!N140</f>
        <v>100</v>
      </c>
      <c r="O75" s="979">
        <f>+Sample!B140</f>
        <v>602.74193548387098</v>
      </c>
      <c r="P75" s="979">
        <f>+Sample!C140</f>
        <v>384.19349999999997</v>
      </c>
      <c r="Q75" s="979">
        <f>+Sample!D140</f>
        <v>112.90322580645162</v>
      </c>
      <c r="R75" s="979">
        <f>+Sample!E140</f>
        <v>94.193548387096769</v>
      </c>
      <c r="S75" s="979">
        <f>+Sample!F140</f>
        <v>272.94902523521023</v>
      </c>
      <c r="T75" s="979">
        <f>+Sample!G140</f>
        <v>302.8185785816969</v>
      </c>
      <c r="U75" s="979">
        <f>+Sample!H140</f>
        <v>272.94902523521023</v>
      </c>
      <c r="V75" s="979">
        <f>+Sample!I140</f>
        <v>268.57974199629939</v>
      </c>
      <c r="W75" s="979">
        <f>+Sample!J140</f>
        <v>19.41935483870968</v>
      </c>
      <c r="X75" s="979">
        <f>+Sample!K140</f>
        <v>4.838709677419355</v>
      </c>
      <c r="Y75" s="979">
        <f>+Sample!L140</f>
        <v>2.3225806451612905</v>
      </c>
      <c r="Z75" s="979">
        <f>+Sample!M140</f>
        <v>693.54838709677415</v>
      </c>
      <c r="AA75" s="979">
        <f>+Sample!N140</f>
        <v>100</v>
      </c>
    </row>
    <row r="76" spans="1:27" x14ac:dyDescent="0.2">
      <c r="A76" s="1">
        <f>+Sample_FC!A141</f>
        <v>45065</v>
      </c>
      <c r="B76" s="979">
        <f>+Sample_FC!B141</f>
        <v>602.74193548387098</v>
      </c>
      <c r="C76" s="979">
        <f>+Sample_FC!C141</f>
        <v>384.19349999999997</v>
      </c>
      <c r="D76" s="979">
        <f>+Sample_FC!D141</f>
        <v>112.90322580645162</v>
      </c>
      <c r="E76" s="979">
        <f>+Sample_FC!E141</f>
        <v>94.193548387096769</v>
      </c>
      <c r="F76" s="979">
        <f>+Sample_FC!F141</f>
        <v>272.94902523521023</v>
      </c>
      <c r="G76" s="979">
        <f>+Sample_FC!G141</f>
        <v>302.8185785816969</v>
      </c>
      <c r="H76" s="979">
        <f>+Sample_FC!H141</f>
        <v>272.94902523521023</v>
      </c>
      <c r="I76" s="979">
        <f>+Sample_FC!I141</f>
        <v>268.57974199629939</v>
      </c>
      <c r="J76" s="979">
        <f>+Sample_FC!J141</f>
        <v>19.41935483870968</v>
      </c>
      <c r="K76" s="979">
        <f>+Sample_FC!K141</f>
        <v>4.838709677419355</v>
      </c>
      <c r="L76" s="979">
        <f>+Sample_FC!L141</f>
        <v>2.3225806451612905</v>
      </c>
      <c r="M76" s="979">
        <f>+Sample_FC!M141</f>
        <v>693.54838709677415</v>
      </c>
      <c r="N76" s="979">
        <f>+Sample_FC!N141</f>
        <v>100</v>
      </c>
      <c r="O76" s="979">
        <f>+Sample!B141</f>
        <v>602.74193548387098</v>
      </c>
      <c r="P76" s="979">
        <f>+Sample!C141</f>
        <v>384.19349999999997</v>
      </c>
      <c r="Q76" s="979">
        <f>+Sample!D141</f>
        <v>112.90322580645162</v>
      </c>
      <c r="R76" s="979">
        <f>+Sample!E141</f>
        <v>94.193548387096769</v>
      </c>
      <c r="S76" s="979">
        <f>+Sample!F141</f>
        <v>272.94902523521023</v>
      </c>
      <c r="T76" s="979">
        <f>+Sample!G141</f>
        <v>302.8185785816969</v>
      </c>
      <c r="U76" s="979">
        <f>+Sample!H141</f>
        <v>272.94902523521023</v>
      </c>
      <c r="V76" s="979">
        <f>+Sample!I141</f>
        <v>268.57974199629939</v>
      </c>
      <c r="W76" s="979">
        <f>+Sample!J141</f>
        <v>19.41935483870968</v>
      </c>
      <c r="X76" s="979">
        <f>+Sample!K141</f>
        <v>4.838709677419355</v>
      </c>
      <c r="Y76" s="979">
        <f>+Sample!L141</f>
        <v>2.3225806451612905</v>
      </c>
      <c r="Z76" s="979">
        <f>+Sample!M141</f>
        <v>693.54838709677415</v>
      </c>
      <c r="AA76" s="979">
        <f>+Sample!N141</f>
        <v>100</v>
      </c>
    </row>
    <row r="77" spans="1:27" x14ac:dyDescent="0.2">
      <c r="A77" s="1">
        <f>+Sample_FC!A142</f>
        <v>45066</v>
      </c>
      <c r="B77" s="979">
        <f>+Sample_FC!B142</f>
        <v>602.74193548387098</v>
      </c>
      <c r="C77" s="979">
        <f>+Sample_FC!C142</f>
        <v>384.19349999999997</v>
      </c>
      <c r="D77" s="979">
        <f>+Sample_FC!D142</f>
        <v>112.90322580645162</v>
      </c>
      <c r="E77" s="979">
        <f>+Sample_FC!E142</f>
        <v>94.193548387096769</v>
      </c>
      <c r="F77" s="979">
        <f>+Sample_FC!F142</f>
        <v>272.94902523521023</v>
      </c>
      <c r="G77" s="979">
        <f>+Sample_FC!G142</f>
        <v>302.8185785816969</v>
      </c>
      <c r="H77" s="979">
        <f>+Sample_FC!H142</f>
        <v>272.94902523521023</v>
      </c>
      <c r="I77" s="979">
        <f>+Sample_FC!I142</f>
        <v>268.57974199629939</v>
      </c>
      <c r="J77" s="979">
        <f>+Sample_FC!J142</f>
        <v>19.41935483870968</v>
      </c>
      <c r="K77" s="979">
        <f>+Sample_FC!K142</f>
        <v>4.838709677419355</v>
      </c>
      <c r="L77" s="979">
        <f>+Sample_FC!L142</f>
        <v>2.3225806451612905</v>
      </c>
      <c r="M77" s="979">
        <f>+Sample_FC!M142</f>
        <v>693.54838709677415</v>
      </c>
      <c r="N77" s="979">
        <f>+Sample_FC!N142</f>
        <v>100</v>
      </c>
      <c r="O77" s="979">
        <f>+Sample!B142</f>
        <v>602.74193548387098</v>
      </c>
      <c r="P77" s="979">
        <f>+Sample!C142</f>
        <v>384.19349999999997</v>
      </c>
      <c r="Q77" s="979">
        <f>+Sample!D142</f>
        <v>112.90322580645162</v>
      </c>
      <c r="R77" s="979">
        <f>+Sample!E142</f>
        <v>94.193548387096769</v>
      </c>
      <c r="S77" s="979">
        <f>+Sample!F142</f>
        <v>272.94902523521023</v>
      </c>
      <c r="T77" s="979">
        <f>+Sample!G142</f>
        <v>302.8185785816969</v>
      </c>
      <c r="U77" s="979">
        <f>+Sample!H142</f>
        <v>272.94902523521023</v>
      </c>
      <c r="V77" s="979">
        <f>+Sample!I142</f>
        <v>268.57974199629939</v>
      </c>
      <c r="W77" s="979">
        <f>+Sample!J142</f>
        <v>19.41935483870968</v>
      </c>
      <c r="X77" s="979">
        <f>+Sample!K142</f>
        <v>4.838709677419355</v>
      </c>
      <c r="Y77" s="979">
        <f>+Sample!L142</f>
        <v>2.3225806451612905</v>
      </c>
      <c r="Z77" s="979">
        <f>+Sample!M142</f>
        <v>693.54838709677415</v>
      </c>
      <c r="AA77" s="979">
        <f>+Sample!N142</f>
        <v>100</v>
      </c>
    </row>
    <row r="78" spans="1:27" x14ac:dyDescent="0.2">
      <c r="A78" s="1">
        <f>+Sample_FC!A143</f>
        <v>45067</v>
      </c>
      <c r="B78" s="979">
        <f>+Sample_FC!B143</f>
        <v>602.74193548387098</v>
      </c>
      <c r="C78" s="979">
        <f>+Sample_FC!C143</f>
        <v>384.19349999999997</v>
      </c>
      <c r="D78" s="979">
        <f>+Sample_FC!D143</f>
        <v>112.90322580645162</v>
      </c>
      <c r="E78" s="979">
        <f>+Sample_FC!E143</f>
        <v>94.193548387096769</v>
      </c>
      <c r="F78" s="979">
        <f>+Sample_FC!F143</f>
        <v>272.94902523521023</v>
      </c>
      <c r="G78" s="979">
        <f>+Sample_FC!G143</f>
        <v>302.8185785816969</v>
      </c>
      <c r="H78" s="979">
        <f>+Sample_FC!H143</f>
        <v>272.94902523521023</v>
      </c>
      <c r="I78" s="979">
        <f>+Sample_FC!I143</f>
        <v>268.57974199629939</v>
      </c>
      <c r="J78" s="979">
        <f>+Sample_FC!J143</f>
        <v>19.41935483870968</v>
      </c>
      <c r="K78" s="979">
        <f>+Sample_FC!K143</f>
        <v>4.838709677419355</v>
      </c>
      <c r="L78" s="979">
        <f>+Sample_FC!L143</f>
        <v>2.3225806451612905</v>
      </c>
      <c r="M78" s="979">
        <f>+Sample_FC!M143</f>
        <v>693.54838709677415</v>
      </c>
      <c r="N78" s="979">
        <f>+Sample_FC!N143</f>
        <v>100</v>
      </c>
      <c r="O78" s="979">
        <f>+Sample!B143</f>
        <v>602.74193548387098</v>
      </c>
      <c r="P78" s="979">
        <f>+Sample!C143</f>
        <v>384.19349999999997</v>
      </c>
      <c r="Q78" s="979">
        <f>+Sample!D143</f>
        <v>112.90322580645162</v>
      </c>
      <c r="R78" s="979">
        <f>+Sample!E143</f>
        <v>94.193548387096769</v>
      </c>
      <c r="S78" s="979">
        <f>+Sample!F143</f>
        <v>272.94902523521023</v>
      </c>
      <c r="T78" s="979">
        <f>+Sample!G143</f>
        <v>302.8185785816969</v>
      </c>
      <c r="U78" s="979">
        <f>+Sample!H143</f>
        <v>272.94902523521023</v>
      </c>
      <c r="V78" s="979">
        <f>+Sample!I143</f>
        <v>268.57974199629939</v>
      </c>
      <c r="W78" s="979">
        <f>+Sample!J143</f>
        <v>19.41935483870968</v>
      </c>
      <c r="X78" s="979">
        <f>+Sample!K143</f>
        <v>4.838709677419355</v>
      </c>
      <c r="Y78" s="979">
        <f>+Sample!L143</f>
        <v>2.3225806451612905</v>
      </c>
      <c r="Z78" s="979">
        <f>+Sample!M143</f>
        <v>693.54838709677415</v>
      </c>
      <c r="AA78" s="979">
        <f>+Sample!N143</f>
        <v>100</v>
      </c>
    </row>
    <row r="79" spans="1:27" x14ac:dyDescent="0.2">
      <c r="A79" s="1">
        <f>+Sample_FC!A144</f>
        <v>45068</v>
      </c>
      <c r="B79" s="979">
        <f>+Sample_FC!B144</f>
        <v>602.74193548387098</v>
      </c>
      <c r="C79" s="979">
        <f>+Sample_FC!C144</f>
        <v>384.19349999999997</v>
      </c>
      <c r="D79" s="979">
        <f>+Sample_FC!D144</f>
        <v>112.90322580645162</v>
      </c>
      <c r="E79" s="979">
        <f>+Sample_FC!E144</f>
        <v>94.193548387096769</v>
      </c>
      <c r="F79" s="979">
        <f>+Sample_FC!F144</f>
        <v>272.94902523521023</v>
      </c>
      <c r="G79" s="979">
        <f>+Sample_FC!G144</f>
        <v>302.8185785816969</v>
      </c>
      <c r="H79" s="979">
        <f>+Sample_FC!H144</f>
        <v>272.94902523521023</v>
      </c>
      <c r="I79" s="979">
        <f>+Sample_FC!I144</f>
        <v>268.57974199629939</v>
      </c>
      <c r="J79" s="979">
        <f>+Sample_FC!J144</f>
        <v>19.41935483870968</v>
      </c>
      <c r="K79" s="979">
        <f>+Sample_FC!K144</f>
        <v>4.838709677419355</v>
      </c>
      <c r="L79" s="979">
        <f>+Sample_FC!L144</f>
        <v>2.3225806451612905</v>
      </c>
      <c r="M79" s="979">
        <f>+Sample_FC!M144</f>
        <v>693.54838709677415</v>
      </c>
      <c r="N79" s="979">
        <f>+Sample_FC!N144</f>
        <v>100</v>
      </c>
      <c r="O79" s="979">
        <f>+Sample!B144</f>
        <v>602.74193548387098</v>
      </c>
      <c r="P79" s="979">
        <f>+Sample!C144</f>
        <v>384.19349999999997</v>
      </c>
      <c r="Q79" s="979">
        <f>+Sample!D144</f>
        <v>112.90322580645162</v>
      </c>
      <c r="R79" s="979">
        <f>+Sample!E144</f>
        <v>94.193548387096769</v>
      </c>
      <c r="S79" s="979">
        <f>+Sample!F144</f>
        <v>272.94902523521023</v>
      </c>
      <c r="T79" s="979">
        <f>+Sample!G144</f>
        <v>302.8185785816969</v>
      </c>
      <c r="U79" s="979">
        <f>+Sample!H144</f>
        <v>272.94902523521023</v>
      </c>
      <c r="V79" s="979">
        <f>+Sample!I144</f>
        <v>268.57974199629939</v>
      </c>
      <c r="W79" s="979">
        <f>+Sample!J144</f>
        <v>19.41935483870968</v>
      </c>
      <c r="X79" s="979">
        <f>+Sample!K144</f>
        <v>4.838709677419355</v>
      </c>
      <c r="Y79" s="979">
        <f>+Sample!L144</f>
        <v>2.3225806451612905</v>
      </c>
      <c r="Z79" s="979">
        <f>+Sample!M144</f>
        <v>693.54838709677415</v>
      </c>
      <c r="AA79" s="979">
        <f>+Sample!N144</f>
        <v>100</v>
      </c>
    </row>
    <row r="80" spans="1:27" x14ac:dyDescent="0.2">
      <c r="A80" s="1">
        <f>+Sample_FC!A145</f>
        <v>45069</v>
      </c>
      <c r="B80" s="979">
        <f>+Sample_FC!B145</f>
        <v>602.74193548387098</v>
      </c>
      <c r="C80" s="979">
        <f>+Sample_FC!C145</f>
        <v>384.19349999999997</v>
      </c>
      <c r="D80" s="979">
        <f>+Sample_FC!D145</f>
        <v>112.90322580645162</v>
      </c>
      <c r="E80" s="979">
        <f>+Sample_FC!E145</f>
        <v>94.193548387096769</v>
      </c>
      <c r="F80" s="979">
        <f>+Sample_FC!F145</f>
        <v>272.94902523521023</v>
      </c>
      <c r="G80" s="979">
        <f>+Sample_FC!G145</f>
        <v>302.8185785816969</v>
      </c>
      <c r="H80" s="979">
        <f>+Sample_FC!H145</f>
        <v>272.94902523521023</v>
      </c>
      <c r="I80" s="979">
        <f>+Sample_FC!I145</f>
        <v>268.57974199629939</v>
      </c>
      <c r="J80" s="979">
        <f>+Sample_FC!J145</f>
        <v>19.41935483870968</v>
      </c>
      <c r="K80" s="979">
        <f>+Sample_FC!K145</f>
        <v>4.838709677419355</v>
      </c>
      <c r="L80" s="979">
        <f>+Sample_FC!L145</f>
        <v>2.3225806451612905</v>
      </c>
      <c r="M80" s="979">
        <f>+Sample_FC!M145</f>
        <v>693.54838709677415</v>
      </c>
      <c r="N80" s="979">
        <f>+Sample_FC!N145</f>
        <v>100</v>
      </c>
      <c r="O80" s="979">
        <f>+Sample!B145</f>
        <v>602.74193548387098</v>
      </c>
      <c r="P80" s="979">
        <f>+Sample!C145</f>
        <v>384.19349999999997</v>
      </c>
      <c r="Q80" s="979">
        <f>+Sample!D145</f>
        <v>112.90322580645162</v>
      </c>
      <c r="R80" s="979">
        <f>+Sample!E145</f>
        <v>94.193548387096769</v>
      </c>
      <c r="S80" s="979">
        <f>+Sample!F145</f>
        <v>272.94902523521023</v>
      </c>
      <c r="T80" s="979">
        <f>+Sample!G145</f>
        <v>302.8185785816969</v>
      </c>
      <c r="U80" s="979">
        <f>+Sample!H145</f>
        <v>272.94902523521023</v>
      </c>
      <c r="V80" s="979">
        <f>+Sample!I145</f>
        <v>268.57974199629939</v>
      </c>
      <c r="W80" s="979">
        <f>+Sample!J145</f>
        <v>19.41935483870968</v>
      </c>
      <c r="X80" s="979">
        <f>+Sample!K145</f>
        <v>4.838709677419355</v>
      </c>
      <c r="Y80" s="979">
        <f>+Sample!L145</f>
        <v>2.3225806451612905</v>
      </c>
      <c r="Z80" s="979">
        <f>+Sample!M145</f>
        <v>693.54838709677415</v>
      </c>
      <c r="AA80" s="979">
        <f>+Sample!N145</f>
        <v>100</v>
      </c>
    </row>
    <row r="81" spans="1:27" x14ac:dyDescent="0.2">
      <c r="A81" s="1">
        <f>+Sample_FC!A146</f>
        <v>45070</v>
      </c>
      <c r="B81" s="979">
        <f>+Sample_FC!B146</f>
        <v>602.74193548387098</v>
      </c>
      <c r="C81" s="979">
        <f>+Sample_FC!C146</f>
        <v>384.19349999999997</v>
      </c>
      <c r="D81" s="979">
        <f>+Sample_FC!D146</f>
        <v>112.90322580645162</v>
      </c>
      <c r="E81" s="979">
        <f>+Sample_FC!E146</f>
        <v>94.193548387096769</v>
      </c>
      <c r="F81" s="979">
        <f>+Sample_FC!F146</f>
        <v>272.94902523521023</v>
      </c>
      <c r="G81" s="979">
        <f>+Sample_FC!G146</f>
        <v>302.8185785816969</v>
      </c>
      <c r="H81" s="979">
        <f>+Sample_FC!H146</f>
        <v>272.94902523521023</v>
      </c>
      <c r="I81" s="979">
        <f>+Sample_FC!I146</f>
        <v>268.57974199629939</v>
      </c>
      <c r="J81" s="979">
        <f>+Sample_FC!J146</f>
        <v>19.41935483870968</v>
      </c>
      <c r="K81" s="979">
        <f>+Sample_FC!K146</f>
        <v>4.838709677419355</v>
      </c>
      <c r="L81" s="979">
        <f>+Sample_FC!L146</f>
        <v>2.3225806451612905</v>
      </c>
      <c r="M81" s="979">
        <f>+Sample_FC!M146</f>
        <v>693.54838709677415</v>
      </c>
      <c r="N81" s="979">
        <f>+Sample_FC!N146</f>
        <v>100</v>
      </c>
      <c r="O81" s="979">
        <f>+Sample!B146</f>
        <v>602.74193548387098</v>
      </c>
      <c r="P81" s="979">
        <f>+Sample!C146</f>
        <v>384.19349999999997</v>
      </c>
      <c r="Q81" s="979">
        <f>+Sample!D146</f>
        <v>112.90322580645162</v>
      </c>
      <c r="R81" s="979">
        <f>+Sample!E146</f>
        <v>94.193548387096769</v>
      </c>
      <c r="S81" s="979">
        <f>+Sample!F146</f>
        <v>272.94902523521023</v>
      </c>
      <c r="T81" s="979">
        <f>+Sample!G146</f>
        <v>302.8185785816969</v>
      </c>
      <c r="U81" s="979">
        <f>+Sample!H146</f>
        <v>272.94902523521023</v>
      </c>
      <c r="V81" s="979">
        <f>+Sample!I146</f>
        <v>268.57974199629939</v>
      </c>
      <c r="W81" s="979">
        <f>+Sample!J146</f>
        <v>19.41935483870968</v>
      </c>
      <c r="X81" s="979">
        <f>+Sample!K146</f>
        <v>4.838709677419355</v>
      </c>
      <c r="Y81" s="979">
        <f>+Sample!L146</f>
        <v>2.3225806451612905</v>
      </c>
      <c r="Z81" s="979">
        <f>+Sample!M146</f>
        <v>693.54838709677415</v>
      </c>
      <c r="AA81" s="979">
        <f>+Sample!N146</f>
        <v>100</v>
      </c>
    </row>
    <row r="82" spans="1:27" x14ac:dyDescent="0.2">
      <c r="A82" s="1">
        <f>+Sample_FC!A147</f>
        <v>45071</v>
      </c>
      <c r="B82" s="979">
        <f>+Sample_FC!B147</f>
        <v>602.74193548387098</v>
      </c>
      <c r="C82" s="979">
        <f>+Sample_FC!C147</f>
        <v>384.19349999999997</v>
      </c>
      <c r="D82" s="979">
        <f>+Sample_FC!D147</f>
        <v>112.90322580645162</v>
      </c>
      <c r="E82" s="979">
        <f>+Sample_FC!E147</f>
        <v>94.193548387096769</v>
      </c>
      <c r="F82" s="979">
        <f>+Sample_FC!F147</f>
        <v>272.94902523521023</v>
      </c>
      <c r="G82" s="979">
        <f>+Sample_FC!G147</f>
        <v>302.8185785816969</v>
      </c>
      <c r="H82" s="979">
        <f>+Sample_FC!H147</f>
        <v>272.94902523521023</v>
      </c>
      <c r="I82" s="979">
        <f>+Sample_FC!I147</f>
        <v>268.57974199629939</v>
      </c>
      <c r="J82" s="979">
        <f>+Sample_FC!J147</f>
        <v>19.41935483870968</v>
      </c>
      <c r="K82" s="979">
        <f>+Sample_FC!K147</f>
        <v>4.838709677419355</v>
      </c>
      <c r="L82" s="979">
        <f>+Sample_FC!L147</f>
        <v>2.3225806451612905</v>
      </c>
      <c r="M82" s="979">
        <f>+Sample_FC!M147</f>
        <v>693.54838709677415</v>
      </c>
      <c r="N82" s="979">
        <f>+Sample_FC!N147</f>
        <v>100</v>
      </c>
      <c r="O82" s="979">
        <f>+Sample!B147</f>
        <v>602.74193548387098</v>
      </c>
      <c r="P82" s="979">
        <f>+Sample!C147</f>
        <v>384.19349999999997</v>
      </c>
      <c r="Q82" s="979">
        <f>+Sample!D147</f>
        <v>112.90322580645162</v>
      </c>
      <c r="R82" s="979">
        <f>+Sample!E147</f>
        <v>94.193548387096769</v>
      </c>
      <c r="S82" s="979">
        <f>+Sample!F147</f>
        <v>272.94902523521023</v>
      </c>
      <c r="T82" s="979">
        <f>+Sample!G147</f>
        <v>302.8185785816969</v>
      </c>
      <c r="U82" s="979">
        <f>+Sample!H147</f>
        <v>272.94902523521023</v>
      </c>
      <c r="V82" s="979">
        <f>+Sample!I147</f>
        <v>268.57974199629939</v>
      </c>
      <c r="W82" s="979">
        <f>+Sample!J147</f>
        <v>19.41935483870968</v>
      </c>
      <c r="X82" s="979">
        <f>+Sample!K147</f>
        <v>4.838709677419355</v>
      </c>
      <c r="Y82" s="979">
        <f>+Sample!L147</f>
        <v>2.3225806451612905</v>
      </c>
      <c r="Z82" s="979">
        <f>+Sample!M147</f>
        <v>693.54838709677415</v>
      </c>
      <c r="AA82" s="979">
        <f>+Sample!N147</f>
        <v>100</v>
      </c>
    </row>
    <row r="83" spans="1:27" x14ac:dyDescent="0.2">
      <c r="A83" s="1">
        <f>+Sample_FC!A148</f>
        <v>45072</v>
      </c>
      <c r="B83" s="979">
        <f>+Sample_FC!B148</f>
        <v>602.74193548387098</v>
      </c>
      <c r="C83" s="979">
        <f>+Sample_FC!C148</f>
        <v>384.19349999999997</v>
      </c>
      <c r="D83" s="979">
        <f>+Sample_FC!D148</f>
        <v>112.90322580645162</v>
      </c>
      <c r="E83" s="979">
        <f>+Sample_FC!E148</f>
        <v>94.193548387096769</v>
      </c>
      <c r="F83" s="979">
        <f>+Sample_FC!F148</f>
        <v>272.94902523521023</v>
      </c>
      <c r="G83" s="979">
        <f>+Sample_FC!G148</f>
        <v>302.8185785816969</v>
      </c>
      <c r="H83" s="979">
        <f>+Sample_FC!H148</f>
        <v>272.94902523521023</v>
      </c>
      <c r="I83" s="979">
        <f>+Sample_FC!I148</f>
        <v>268.57974199629939</v>
      </c>
      <c r="J83" s="979">
        <f>+Sample_FC!J148</f>
        <v>19.41935483870968</v>
      </c>
      <c r="K83" s="979">
        <f>+Sample_FC!K148</f>
        <v>4.838709677419355</v>
      </c>
      <c r="L83" s="979">
        <f>+Sample_FC!L148</f>
        <v>2.3225806451612905</v>
      </c>
      <c r="M83" s="979">
        <f>+Sample_FC!M148</f>
        <v>693.54838709677415</v>
      </c>
      <c r="N83" s="979">
        <f>+Sample_FC!N148</f>
        <v>100</v>
      </c>
      <c r="O83" s="979">
        <f>+Sample!B148</f>
        <v>602.74193548387098</v>
      </c>
      <c r="P83" s="979">
        <f>+Sample!C148</f>
        <v>384.19349999999997</v>
      </c>
      <c r="Q83" s="979">
        <f>+Sample!D148</f>
        <v>112.90322580645162</v>
      </c>
      <c r="R83" s="979">
        <f>+Sample!E148</f>
        <v>94.193548387096769</v>
      </c>
      <c r="S83" s="979">
        <f>+Sample!F148</f>
        <v>272.94902523521023</v>
      </c>
      <c r="T83" s="979">
        <f>+Sample!G148</f>
        <v>302.8185785816969</v>
      </c>
      <c r="U83" s="979">
        <f>+Sample!H148</f>
        <v>272.94902523521023</v>
      </c>
      <c r="V83" s="979">
        <f>+Sample!I148</f>
        <v>268.57974199629939</v>
      </c>
      <c r="W83" s="979">
        <f>+Sample!J148</f>
        <v>19.41935483870968</v>
      </c>
      <c r="X83" s="979">
        <f>+Sample!K148</f>
        <v>4.838709677419355</v>
      </c>
      <c r="Y83" s="979">
        <f>+Sample!L148</f>
        <v>2.3225806451612905</v>
      </c>
      <c r="Z83" s="979">
        <f>+Sample!M148</f>
        <v>693.54838709677415</v>
      </c>
      <c r="AA83" s="979">
        <f>+Sample!N148</f>
        <v>100</v>
      </c>
    </row>
    <row r="84" spans="1:27" x14ac:dyDescent="0.2">
      <c r="A84" s="1">
        <f>+Sample_FC!A149</f>
        <v>45073</v>
      </c>
      <c r="B84" s="979">
        <f>+Sample_FC!B149</f>
        <v>602.74193548387098</v>
      </c>
      <c r="C84" s="979">
        <f>+Sample_FC!C149</f>
        <v>384.19349999999997</v>
      </c>
      <c r="D84" s="979">
        <f>+Sample_FC!D149</f>
        <v>112.90322580645162</v>
      </c>
      <c r="E84" s="979">
        <f>+Sample_FC!E149</f>
        <v>94.193548387096769</v>
      </c>
      <c r="F84" s="979">
        <f>+Sample_FC!F149</f>
        <v>272.94902523521023</v>
      </c>
      <c r="G84" s="979">
        <f>+Sample_FC!G149</f>
        <v>302.8185785816969</v>
      </c>
      <c r="H84" s="979">
        <f>+Sample_FC!H149</f>
        <v>272.94902523521023</v>
      </c>
      <c r="I84" s="979">
        <f>+Sample_FC!I149</f>
        <v>268.57974199629939</v>
      </c>
      <c r="J84" s="979">
        <f>+Sample_FC!J149</f>
        <v>19.41935483870968</v>
      </c>
      <c r="K84" s="979">
        <f>+Sample_FC!K149</f>
        <v>4.838709677419355</v>
      </c>
      <c r="L84" s="979">
        <f>+Sample_FC!L149</f>
        <v>2.3225806451612905</v>
      </c>
      <c r="M84" s="979">
        <f>+Sample_FC!M149</f>
        <v>693.54838709677415</v>
      </c>
      <c r="N84" s="979">
        <f>+Sample_FC!N149</f>
        <v>100</v>
      </c>
      <c r="O84" s="979">
        <f>+Sample!B149</f>
        <v>602.74193548387098</v>
      </c>
      <c r="P84" s="979">
        <f>+Sample!C149</f>
        <v>384.19349999999997</v>
      </c>
      <c r="Q84" s="979">
        <f>+Sample!D149</f>
        <v>112.90322580645162</v>
      </c>
      <c r="R84" s="979">
        <f>+Sample!E149</f>
        <v>94.193548387096769</v>
      </c>
      <c r="S84" s="979">
        <f>+Sample!F149</f>
        <v>272.94902523521023</v>
      </c>
      <c r="T84" s="979">
        <f>+Sample!G149</f>
        <v>302.8185785816969</v>
      </c>
      <c r="U84" s="979">
        <f>+Sample!H149</f>
        <v>272.94902523521023</v>
      </c>
      <c r="V84" s="979">
        <f>+Sample!I149</f>
        <v>268.57974199629939</v>
      </c>
      <c r="W84" s="979">
        <f>+Sample!J149</f>
        <v>19.41935483870968</v>
      </c>
      <c r="X84" s="979">
        <f>+Sample!K149</f>
        <v>4.838709677419355</v>
      </c>
      <c r="Y84" s="979">
        <f>+Sample!L149</f>
        <v>2.3225806451612905</v>
      </c>
      <c r="Z84" s="979">
        <f>+Sample!M149</f>
        <v>693.54838709677415</v>
      </c>
      <c r="AA84" s="979">
        <f>+Sample!N149</f>
        <v>100</v>
      </c>
    </row>
    <row r="85" spans="1:27" x14ac:dyDescent="0.2">
      <c r="A85" s="1">
        <f>+Sample_FC!A150</f>
        <v>45074</v>
      </c>
      <c r="B85" s="979">
        <f>+Sample_FC!B150</f>
        <v>602.74193548387098</v>
      </c>
      <c r="C85" s="979">
        <f>+Sample_FC!C150</f>
        <v>384.19349999999997</v>
      </c>
      <c r="D85" s="979">
        <f>+Sample_FC!D150</f>
        <v>112.90322580645162</v>
      </c>
      <c r="E85" s="979">
        <f>+Sample_FC!E150</f>
        <v>94.193548387096769</v>
      </c>
      <c r="F85" s="979">
        <f>+Sample_FC!F150</f>
        <v>272.94902523521023</v>
      </c>
      <c r="G85" s="979">
        <f>+Sample_FC!G150</f>
        <v>302.8185785816969</v>
      </c>
      <c r="H85" s="979">
        <f>+Sample_FC!H150</f>
        <v>272.94902523521023</v>
      </c>
      <c r="I85" s="979">
        <f>+Sample_FC!I150</f>
        <v>268.57974199629939</v>
      </c>
      <c r="J85" s="979">
        <f>+Sample_FC!J150</f>
        <v>19.41935483870968</v>
      </c>
      <c r="K85" s="979">
        <f>+Sample_FC!K150</f>
        <v>4.838709677419355</v>
      </c>
      <c r="L85" s="979">
        <f>+Sample_FC!L150</f>
        <v>2.3225806451612905</v>
      </c>
      <c r="M85" s="979">
        <f>+Sample_FC!M150</f>
        <v>693.54838709677415</v>
      </c>
      <c r="N85" s="979">
        <f>+Sample_FC!N150</f>
        <v>100</v>
      </c>
      <c r="O85" s="979">
        <f>+Sample!B150</f>
        <v>602.74193548387098</v>
      </c>
      <c r="P85" s="979">
        <f>+Sample!C150</f>
        <v>384.19349999999997</v>
      </c>
      <c r="Q85" s="979">
        <f>+Sample!D150</f>
        <v>112.90322580645162</v>
      </c>
      <c r="R85" s="979">
        <f>+Sample!E150</f>
        <v>94.193548387096769</v>
      </c>
      <c r="S85" s="979">
        <f>+Sample!F150</f>
        <v>272.94902523521023</v>
      </c>
      <c r="T85" s="979">
        <f>+Sample!G150</f>
        <v>302.8185785816969</v>
      </c>
      <c r="U85" s="979">
        <f>+Sample!H150</f>
        <v>272.94902523521023</v>
      </c>
      <c r="V85" s="979">
        <f>+Sample!I150</f>
        <v>268.57974199629939</v>
      </c>
      <c r="W85" s="979">
        <f>+Sample!J150</f>
        <v>19.41935483870968</v>
      </c>
      <c r="X85" s="979">
        <f>+Sample!K150</f>
        <v>4.838709677419355</v>
      </c>
      <c r="Y85" s="979">
        <f>+Sample!L150</f>
        <v>2.3225806451612905</v>
      </c>
      <c r="Z85" s="979">
        <f>+Sample!M150</f>
        <v>693.54838709677415</v>
      </c>
      <c r="AA85" s="979">
        <f>+Sample!N150</f>
        <v>100</v>
      </c>
    </row>
    <row r="86" spans="1:27" x14ac:dyDescent="0.2">
      <c r="A86" s="1">
        <f>+Sample_FC!A151</f>
        <v>45075</v>
      </c>
      <c r="B86" s="979">
        <f>+Sample_FC!B151</f>
        <v>602.74193548387098</v>
      </c>
      <c r="C86" s="979">
        <f>+Sample_FC!C151</f>
        <v>384.19349999999997</v>
      </c>
      <c r="D86" s="979">
        <f>+Sample_FC!D151</f>
        <v>112.90322580645162</v>
      </c>
      <c r="E86" s="979">
        <f>+Sample_FC!E151</f>
        <v>94.193548387096769</v>
      </c>
      <c r="F86" s="979">
        <f>+Sample_FC!F151</f>
        <v>272.94902523521023</v>
      </c>
      <c r="G86" s="979">
        <f>+Sample_FC!G151</f>
        <v>302.8185785816969</v>
      </c>
      <c r="H86" s="979">
        <f>+Sample_FC!H151</f>
        <v>272.94902523521023</v>
      </c>
      <c r="I86" s="979">
        <f>+Sample_FC!I151</f>
        <v>268.57974199629939</v>
      </c>
      <c r="J86" s="979">
        <f>+Sample_FC!J151</f>
        <v>19.41935483870968</v>
      </c>
      <c r="K86" s="979">
        <f>+Sample_FC!K151</f>
        <v>4.838709677419355</v>
      </c>
      <c r="L86" s="979">
        <f>+Sample_FC!L151</f>
        <v>2.3225806451612905</v>
      </c>
      <c r="M86" s="979">
        <f>+Sample_FC!M151</f>
        <v>693.54838709677415</v>
      </c>
      <c r="N86" s="979">
        <f>+Sample_FC!N151</f>
        <v>50</v>
      </c>
      <c r="O86" s="979">
        <f>+Sample!B151</f>
        <v>602.74193548387098</v>
      </c>
      <c r="P86" s="979">
        <f>+Sample!C151</f>
        <v>384.19349999999997</v>
      </c>
      <c r="Q86" s="979">
        <f>+Sample!D151</f>
        <v>112.90322580645162</v>
      </c>
      <c r="R86" s="979">
        <f>+Sample!E151</f>
        <v>94.193548387096769</v>
      </c>
      <c r="S86" s="979">
        <f>+Sample!F151</f>
        <v>272.94902523521023</v>
      </c>
      <c r="T86" s="979">
        <f>+Sample!G151</f>
        <v>302.8185785816969</v>
      </c>
      <c r="U86" s="979">
        <f>+Sample!H151</f>
        <v>272.94902523521023</v>
      </c>
      <c r="V86" s="979">
        <f>+Sample!I151</f>
        <v>268.57974199629939</v>
      </c>
      <c r="W86" s="979">
        <f>+Sample!J151</f>
        <v>19.41935483870968</v>
      </c>
      <c r="X86" s="979">
        <f>+Sample!K151</f>
        <v>4.838709677419355</v>
      </c>
      <c r="Y86" s="979">
        <f>+Sample!L151</f>
        <v>2.3225806451612905</v>
      </c>
      <c r="Z86" s="979">
        <f>+Sample!M151</f>
        <v>693.54838709677415</v>
      </c>
      <c r="AA86" s="979">
        <f>+Sample!N151</f>
        <v>50</v>
      </c>
    </row>
    <row r="87" spans="1:27" x14ac:dyDescent="0.2">
      <c r="A87" s="1">
        <f>+Sample_FC!A152</f>
        <v>45076</v>
      </c>
      <c r="B87" s="979">
        <f>+Sample_FC!B152</f>
        <v>602.74193548387098</v>
      </c>
      <c r="C87" s="979">
        <f>+Sample_FC!C152</f>
        <v>384.19349999999997</v>
      </c>
      <c r="D87" s="979">
        <f>+Sample_FC!D152</f>
        <v>112.90322580645162</v>
      </c>
      <c r="E87" s="979">
        <f>+Sample_FC!E152</f>
        <v>94.193548387096769</v>
      </c>
      <c r="F87" s="979">
        <f>+Sample_FC!F152</f>
        <v>272.94902523521023</v>
      </c>
      <c r="G87" s="979">
        <f>+Sample_FC!G152</f>
        <v>302.8185785816969</v>
      </c>
      <c r="H87" s="979">
        <f>+Sample_FC!H152</f>
        <v>272.94902523521023</v>
      </c>
      <c r="I87" s="979">
        <f>+Sample_FC!I152</f>
        <v>268.57974199629939</v>
      </c>
      <c r="J87" s="979">
        <f>+Sample_FC!J152</f>
        <v>19.41935483870968</v>
      </c>
      <c r="K87" s="979">
        <f>+Sample_FC!K152</f>
        <v>4.838709677419355</v>
      </c>
      <c r="L87" s="979">
        <f>+Sample_FC!L152</f>
        <v>2.3225806451612905</v>
      </c>
      <c r="M87" s="979">
        <f>+Sample_FC!M152</f>
        <v>693.54838709677415</v>
      </c>
      <c r="N87" s="979">
        <f>+Sample_FC!N152</f>
        <v>100</v>
      </c>
      <c r="O87" s="979">
        <f>+Sample!B152</f>
        <v>602.74193548387098</v>
      </c>
      <c r="P87" s="979">
        <f>+Sample!C152</f>
        <v>384.19349999999997</v>
      </c>
      <c r="Q87" s="979">
        <f>+Sample!D152</f>
        <v>112.90322580645162</v>
      </c>
      <c r="R87" s="979">
        <f>+Sample!E152</f>
        <v>94.193548387096769</v>
      </c>
      <c r="S87" s="979">
        <f>+Sample!F152</f>
        <v>272.94902523521023</v>
      </c>
      <c r="T87" s="979">
        <f>+Sample!G152</f>
        <v>302.8185785816969</v>
      </c>
      <c r="U87" s="979">
        <f>+Sample!H152</f>
        <v>272.94902523521023</v>
      </c>
      <c r="V87" s="979">
        <f>+Sample!I152</f>
        <v>268.57974199629939</v>
      </c>
      <c r="W87" s="979">
        <f>+Sample!J152</f>
        <v>19.41935483870968</v>
      </c>
      <c r="X87" s="979">
        <f>+Sample!K152</f>
        <v>4.838709677419355</v>
      </c>
      <c r="Y87" s="979">
        <f>+Sample!L152</f>
        <v>2.3225806451612905</v>
      </c>
      <c r="Z87" s="979">
        <f>+Sample!M152</f>
        <v>693.54838709677415</v>
      </c>
      <c r="AA87" s="979">
        <f>+Sample!N152</f>
        <v>100</v>
      </c>
    </row>
    <row r="88" spans="1:27" x14ac:dyDescent="0.2">
      <c r="A88" s="1">
        <f>+Sample_FC!A153</f>
        <v>45077</v>
      </c>
      <c r="B88" s="979">
        <f>+Sample_FC!B153</f>
        <v>602.74193548387098</v>
      </c>
      <c r="C88" s="979">
        <f>+Sample_FC!C153</f>
        <v>384.19349999999997</v>
      </c>
      <c r="D88" s="979">
        <f>+Sample_FC!D153</f>
        <v>112.90322580645162</v>
      </c>
      <c r="E88" s="979">
        <f>+Sample_FC!E153</f>
        <v>94.193548387096769</v>
      </c>
      <c r="F88" s="979">
        <f>+Sample_FC!F153</f>
        <v>272.94902523521023</v>
      </c>
      <c r="G88" s="979">
        <f>+Sample_FC!G153</f>
        <v>302.8185785816969</v>
      </c>
      <c r="H88" s="979">
        <f>+Sample_FC!H153</f>
        <v>272.94902523521023</v>
      </c>
      <c r="I88" s="979">
        <f>+Sample_FC!I153</f>
        <v>268.57974199629939</v>
      </c>
      <c r="J88" s="979">
        <f>+Sample_FC!J153</f>
        <v>19.41935483870968</v>
      </c>
      <c r="K88" s="979">
        <f>+Sample_FC!K153</f>
        <v>4.838709677419355</v>
      </c>
      <c r="L88" s="979">
        <f>+Sample_FC!L153</f>
        <v>2.3225806451612905</v>
      </c>
      <c r="M88" s="979">
        <f>+Sample_FC!M153</f>
        <v>693.54838709677415</v>
      </c>
      <c r="N88" s="979">
        <f>+Sample_FC!N153</f>
        <v>100</v>
      </c>
      <c r="O88" s="979">
        <f>+Sample!B153</f>
        <v>602.74193548387098</v>
      </c>
      <c r="P88" s="979">
        <f>+Sample!C153</f>
        <v>384.19349999999997</v>
      </c>
      <c r="Q88" s="979">
        <f>+Sample!D153</f>
        <v>112.90322580645162</v>
      </c>
      <c r="R88" s="979">
        <f>+Sample!E153</f>
        <v>94.193548387096769</v>
      </c>
      <c r="S88" s="979">
        <f>+Sample!F153</f>
        <v>272.94902523521023</v>
      </c>
      <c r="T88" s="979">
        <f>+Sample!G153</f>
        <v>302.8185785816969</v>
      </c>
      <c r="U88" s="979">
        <f>+Sample!H153</f>
        <v>272.94902523521023</v>
      </c>
      <c r="V88" s="979">
        <f>+Sample!I153</f>
        <v>268.57974199629939</v>
      </c>
      <c r="W88" s="979">
        <f>+Sample!J153</f>
        <v>19.41935483870968</v>
      </c>
      <c r="X88" s="979">
        <f>+Sample!K153</f>
        <v>4.838709677419355</v>
      </c>
      <c r="Y88" s="979">
        <f>+Sample!L153</f>
        <v>2.3225806451612905</v>
      </c>
      <c r="Z88" s="979">
        <f>+Sample!M153</f>
        <v>693.54838709677415</v>
      </c>
      <c r="AA88" s="979">
        <f>+Sample!N153</f>
        <v>100</v>
      </c>
    </row>
    <row r="89" spans="1:27" x14ac:dyDescent="0.2">
      <c r="A89" s="1">
        <f>+Sample_FC!A154</f>
        <v>45078</v>
      </c>
      <c r="B89" s="979">
        <f>+Sample_FC!B154</f>
        <v>602.73333333333335</v>
      </c>
      <c r="C89" s="979">
        <f>+Sample_FC!C154</f>
        <v>391.76670000000001</v>
      </c>
      <c r="D89" s="979">
        <f>+Sample_FC!D154</f>
        <v>115.93333333333334</v>
      </c>
      <c r="E89" s="979">
        <f>+Sample_FC!E154</f>
        <v>94.033333333333331</v>
      </c>
      <c r="F89" s="979">
        <f>+Sample_FC!F154</f>
        <v>279.78233629485271</v>
      </c>
      <c r="G89" s="979">
        <f>+Sample_FC!G154</f>
        <v>298.88157328379378</v>
      </c>
      <c r="H89" s="979">
        <f>+Sample_FC!H154</f>
        <v>279.78233629485271</v>
      </c>
      <c r="I89" s="979">
        <f>+Sample_FC!I154</f>
        <v>274.69472602831593</v>
      </c>
      <c r="J89" s="979">
        <f>+Sample_FC!J154</f>
        <v>19.32</v>
      </c>
      <c r="K89" s="979">
        <f>+Sample_FC!K154</f>
        <v>5</v>
      </c>
      <c r="L89" s="979">
        <f>+Sample_FC!L154</f>
        <v>0</v>
      </c>
      <c r="M89" s="979">
        <f>+Sample_FC!M154</f>
        <v>666.66666666666663</v>
      </c>
      <c r="N89" s="979">
        <f>+Sample_FC!N154</f>
        <v>100</v>
      </c>
      <c r="O89" s="979">
        <f>+Sample!B154</f>
        <v>602.73333333333335</v>
      </c>
      <c r="P89" s="979">
        <f>+Sample!C154</f>
        <v>391.76670000000001</v>
      </c>
      <c r="Q89" s="979">
        <f>+Sample!D154</f>
        <v>115.93333333333334</v>
      </c>
      <c r="R89" s="979">
        <f>+Sample!E154</f>
        <v>94.033333333333331</v>
      </c>
      <c r="S89" s="979">
        <f>+Sample!F154</f>
        <v>279.78233629485271</v>
      </c>
      <c r="T89" s="979">
        <f>+Sample!G154</f>
        <v>298.88157328379378</v>
      </c>
      <c r="U89" s="979">
        <f>+Sample!H154</f>
        <v>279.78233629485271</v>
      </c>
      <c r="V89" s="979">
        <f>+Sample!I154</f>
        <v>274.69472602831593</v>
      </c>
      <c r="W89" s="979">
        <f>+Sample!J154</f>
        <v>19.32</v>
      </c>
      <c r="X89" s="979">
        <f>+Sample!K154</f>
        <v>5</v>
      </c>
      <c r="Y89" s="979">
        <f>+Sample!L154</f>
        <v>0</v>
      </c>
      <c r="Z89" s="979">
        <f>+Sample!M154</f>
        <v>666.66666666666663</v>
      </c>
      <c r="AA89" s="979">
        <f>+Sample!N154</f>
        <v>100</v>
      </c>
    </row>
    <row r="90" spans="1:27" x14ac:dyDescent="0.2">
      <c r="A90" s="1">
        <f>+Sample_FC!A155</f>
        <v>45079</v>
      </c>
      <c r="B90" s="979">
        <f>+Sample_FC!B155</f>
        <v>602.73333333333335</v>
      </c>
      <c r="C90" s="979">
        <f>+Sample_FC!C155</f>
        <v>391.76670000000001</v>
      </c>
      <c r="D90" s="979">
        <f>+Sample_FC!D155</f>
        <v>115.93333333333334</v>
      </c>
      <c r="E90" s="979">
        <f>+Sample_FC!E155</f>
        <v>94.033333333333331</v>
      </c>
      <c r="F90" s="979">
        <f>+Sample_FC!F155</f>
        <v>279.78233629485271</v>
      </c>
      <c r="G90" s="979">
        <f>+Sample_FC!G155</f>
        <v>298.88157328379378</v>
      </c>
      <c r="H90" s="979">
        <f>+Sample_FC!H155</f>
        <v>279.78233629485271</v>
      </c>
      <c r="I90" s="979">
        <f>+Sample_FC!I155</f>
        <v>274.69472602831593</v>
      </c>
      <c r="J90" s="979">
        <f>+Sample_FC!J155</f>
        <v>19.32</v>
      </c>
      <c r="K90" s="979">
        <f>+Sample_FC!K155</f>
        <v>5</v>
      </c>
      <c r="L90" s="979">
        <f>+Sample_FC!L155</f>
        <v>0</v>
      </c>
      <c r="M90" s="979">
        <f>+Sample_FC!M155</f>
        <v>666.66666666666663</v>
      </c>
      <c r="N90" s="979">
        <f>+Sample_FC!N155</f>
        <v>100</v>
      </c>
      <c r="O90" s="979">
        <f>+Sample!B155</f>
        <v>602.73333333333335</v>
      </c>
      <c r="P90" s="979">
        <f>+Sample!C155</f>
        <v>391.76670000000001</v>
      </c>
      <c r="Q90" s="979">
        <f>+Sample!D155</f>
        <v>115.93333333333334</v>
      </c>
      <c r="R90" s="979">
        <f>+Sample!E155</f>
        <v>94.033333333333331</v>
      </c>
      <c r="S90" s="979">
        <f>+Sample!F155</f>
        <v>279.78233629485271</v>
      </c>
      <c r="T90" s="979">
        <f>+Sample!G155</f>
        <v>298.88157328379378</v>
      </c>
      <c r="U90" s="979">
        <f>+Sample!H155</f>
        <v>279.78233629485271</v>
      </c>
      <c r="V90" s="979">
        <f>+Sample!I155</f>
        <v>274.69472602831593</v>
      </c>
      <c r="W90" s="979">
        <f>+Sample!J155</f>
        <v>19.32</v>
      </c>
      <c r="X90" s="979">
        <f>+Sample!K155</f>
        <v>5</v>
      </c>
      <c r="Y90" s="979">
        <f>+Sample!L155</f>
        <v>0</v>
      </c>
      <c r="Z90" s="979">
        <f>+Sample!M155</f>
        <v>666.66666666666663</v>
      </c>
      <c r="AA90" s="979">
        <f>+Sample!N155</f>
        <v>100</v>
      </c>
    </row>
    <row r="91" spans="1:27" x14ac:dyDescent="0.2">
      <c r="A91" s="1">
        <f>+Sample_FC!A156</f>
        <v>45080</v>
      </c>
      <c r="B91" s="979">
        <f>+Sample_FC!B156</f>
        <v>602.73333333333335</v>
      </c>
      <c r="C91" s="979">
        <f>+Sample_FC!C156</f>
        <v>391.76670000000001</v>
      </c>
      <c r="D91" s="979">
        <f>+Sample_FC!D156</f>
        <v>115.93333333333334</v>
      </c>
      <c r="E91" s="979">
        <f>+Sample_FC!E156</f>
        <v>94.033333333333331</v>
      </c>
      <c r="F91" s="979">
        <f>+Sample_FC!F156</f>
        <v>279.78233629485271</v>
      </c>
      <c r="G91" s="979">
        <f>+Sample_FC!G156</f>
        <v>298.88157328379378</v>
      </c>
      <c r="H91" s="979">
        <f>+Sample_FC!H156</f>
        <v>279.78233629485271</v>
      </c>
      <c r="I91" s="979">
        <f>+Sample_FC!I156</f>
        <v>274.69472602831593</v>
      </c>
      <c r="J91" s="979">
        <f>+Sample_FC!J156</f>
        <v>19.32</v>
      </c>
      <c r="K91" s="979">
        <f>+Sample_FC!K156</f>
        <v>5</v>
      </c>
      <c r="L91" s="979">
        <f>+Sample_FC!L156</f>
        <v>0</v>
      </c>
      <c r="M91" s="979">
        <f>+Sample_FC!M156</f>
        <v>666.66666666666663</v>
      </c>
      <c r="N91" s="979">
        <f>+Sample_FC!N156</f>
        <v>100</v>
      </c>
      <c r="O91" s="979">
        <f>+Sample!B156</f>
        <v>602.73333333333335</v>
      </c>
      <c r="P91" s="979">
        <f>+Sample!C156</f>
        <v>391.76670000000001</v>
      </c>
      <c r="Q91" s="979">
        <f>+Sample!D156</f>
        <v>115.93333333333334</v>
      </c>
      <c r="R91" s="979">
        <f>+Sample!E156</f>
        <v>94.033333333333331</v>
      </c>
      <c r="S91" s="979">
        <f>+Sample!F156</f>
        <v>279.78233629485271</v>
      </c>
      <c r="T91" s="979">
        <f>+Sample!G156</f>
        <v>298.88157328379378</v>
      </c>
      <c r="U91" s="979">
        <f>+Sample!H156</f>
        <v>279.78233629485271</v>
      </c>
      <c r="V91" s="979">
        <f>+Sample!I156</f>
        <v>274.69472602831593</v>
      </c>
      <c r="W91" s="979">
        <f>+Sample!J156</f>
        <v>19.32</v>
      </c>
      <c r="X91" s="979">
        <f>+Sample!K156</f>
        <v>5</v>
      </c>
      <c r="Y91" s="979">
        <f>+Sample!L156</f>
        <v>0</v>
      </c>
      <c r="Z91" s="979">
        <f>+Sample!M156</f>
        <v>666.66666666666663</v>
      </c>
      <c r="AA91" s="979">
        <f>+Sample!N156</f>
        <v>100</v>
      </c>
    </row>
    <row r="92" spans="1:27" x14ac:dyDescent="0.2">
      <c r="A92" s="1">
        <f>+Sample_FC!A157</f>
        <v>45081</v>
      </c>
      <c r="B92" s="979">
        <f>+Sample_FC!B157</f>
        <v>602.73333333333335</v>
      </c>
      <c r="C92" s="979">
        <f>+Sample_FC!C157</f>
        <v>391.76670000000001</v>
      </c>
      <c r="D92" s="979">
        <f>+Sample_FC!D157</f>
        <v>115.93333333333334</v>
      </c>
      <c r="E92" s="979">
        <f>+Sample_FC!E157</f>
        <v>94.033333333333331</v>
      </c>
      <c r="F92" s="979">
        <f>+Sample_FC!F157</f>
        <v>279.78233629485271</v>
      </c>
      <c r="G92" s="979">
        <f>+Sample_FC!G157</f>
        <v>298.88157328379378</v>
      </c>
      <c r="H92" s="979">
        <f>+Sample_FC!H157</f>
        <v>279.78233629485271</v>
      </c>
      <c r="I92" s="979">
        <f>+Sample_FC!I157</f>
        <v>274.69472602831593</v>
      </c>
      <c r="J92" s="979">
        <f>+Sample_FC!J157</f>
        <v>19.32</v>
      </c>
      <c r="K92" s="979">
        <f>+Sample_FC!K157</f>
        <v>5</v>
      </c>
      <c r="L92" s="979">
        <f>+Sample_FC!L157</f>
        <v>0</v>
      </c>
      <c r="M92" s="979">
        <f>+Sample_FC!M157</f>
        <v>666.66666666666663</v>
      </c>
      <c r="N92" s="979">
        <f>+Sample_FC!N157</f>
        <v>100</v>
      </c>
      <c r="O92" s="979">
        <f>+Sample!B157</f>
        <v>602.73333333333335</v>
      </c>
      <c r="P92" s="979">
        <f>+Sample!C157</f>
        <v>391.76670000000001</v>
      </c>
      <c r="Q92" s="979">
        <f>+Sample!D157</f>
        <v>115.93333333333334</v>
      </c>
      <c r="R92" s="979">
        <f>+Sample!E157</f>
        <v>94.033333333333331</v>
      </c>
      <c r="S92" s="979">
        <f>+Sample!F157</f>
        <v>279.78233629485271</v>
      </c>
      <c r="T92" s="979">
        <f>+Sample!G157</f>
        <v>298.88157328379378</v>
      </c>
      <c r="U92" s="979">
        <f>+Sample!H157</f>
        <v>279.78233629485271</v>
      </c>
      <c r="V92" s="979">
        <f>+Sample!I157</f>
        <v>274.69472602831593</v>
      </c>
      <c r="W92" s="979">
        <f>+Sample!J157</f>
        <v>19.32</v>
      </c>
      <c r="X92" s="979">
        <f>+Sample!K157</f>
        <v>5</v>
      </c>
      <c r="Y92" s="979">
        <f>+Sample!L157</f>
        <v>0</v>
      </c>
      <c r="Z92" s="979">
        <f>+Sample!M157</f>
        <v>666.66666666666663</v>
      </c>
      <c r="AA92" s="979">
        <f>+Sample!N157</f>
        <v>100</v>
      </c>
    </row>
    <row r="93" spans="1:27" x14ac:dyDescent="0.2">
      <c r="A93" s="1">
        <f>+Sample_FC!A158</f>
        <v>45082</v>
      </c>
      <c r="B93" s="979">
        <f>+Sample_FC!B158</f>
        <v>602.73333333333335</v>
      </c>
      <c r="C93" s="979">
        <f>+Sample_FC!C158</f>
        <v>391.76670000000001</v>
      </c>
      <c r="D93" s="979">
        <f>+Sample_FC!D158</f>
        <v>115.93333333333334</v>
      </c>
      <c r="E93" s="979">
        <f>+Sample_FC!E158</f>
        <v>94.033333333333331</v>
      </c>
      <c r="F93" s="979">
        <f>+Sample_FC!F158</f>
        <v>279.78233629485271</v>
      </c>
      <c r="G93" s="979">
        <f>+Sample_FC!G158</f>
        <v>298.88157328379378</v>
      </c>
      <c r="H93" s="979">
        <f>+Sample_FC!H158</f>
        <v>279.78233629485271</v>
      </c>
      <c r="I93" s="979">
        <f>+Sample_FC!I158</f>
        <v>274.69472602831593</v>
      </c>
      <c r="J93" s="979">
        <f>+Sample_FC!J158</f>
        <v>19.32</v>
      </c>
      <c r="K93" s="979">
        <f>+Sample_FC!K158</f>
        <v>5</v>
      </c>
      <c r="L93" s="979">
        <f>+Sample_FC!L158</f>
        <v>0</v>
      </c>
      <c r="M93" s="979">
        <f>+Sample_FC!M158</f>
        <v>666.66666666666663</v>
      </c>
      <c r="N93" s="979">
        <f>+Sample_FC!N158</f>
        <v>100</v>
      </c>
      <c r="O93" s="979">
        <f>+Sample!B158</f>
        <v>602.73333333333335</v>
      </c>
      <c r="P93" s="979">
        <f>+Sample!C158</f>
        <v>391.76670000000001</v>
      </c>
      <c r="Q93" s="979">
        <f>+Sample!D158</f>
        <v>115.93333333333334</v>
      </c>
      <c r="R93" s="979">
        <f>+Sample!E158</f>
        <v>94.033333333333331</v>
      </c>
      <c r="S93" s="979">
        <f>+Sample!F158</f>
        <v>279.78233629485271</v>
      </c>
      <c r="T93" s="979">
        <f>+Sample!G158</f>
        <v>298.88157328379378</v>
      </c>
      <c r="U93" s="979">
        <f>+Sample!H158</f>
        <v>279.78233629485271</v>
      </c>
      <c r="V93" s="979">
        <f>+Sample!I158</f>
        <v>274.69472602831593</v>
      </c>
      <c r="W93" s="979">
        <f>+Sample!J158</f>
        <v>19.32</v>
      </c>
      <c r="X93" s="979">
        <f>+Sample!K158</f>
        <v>5</v>
      </c>
      <c r="Y93" s="979">
        <f>+Sample!L158</f>
        <v>0</v>
      </c>
      <c r="Z93" s="979">
        <f>+Sample!M158</f>
        <v>666.66666666666663</v>
      </c>
      <c r="AA93" s="979">
        <f>+Sample!N158</f>
        <v>100</v>
      </c>
    </row>
    <row r="94" spans="1:27" x14ac:dyDescent="0.2">
      <c r="A94" s="1">
        <f>+Sample_FC!A159</f>
        <v>45083</v>
      </c>
      <c r="B94" s="979">
        <f>+Sample_FC!B159</f>
        <v>602.73333333333335</v>
      </c>
      <c r="C94" s="979">
        <f>+Sample_FC!C159</f>
        <v>391.76670000000001</v>
      </c>
      <c r="D94" s="979">
        <f>+Sample_FC!D159</f>
        <v>115.93333333333334</v>
      </c>
      <c r="E94" s="979">
        <f>+Sample_FC!E159</f>
        <v>94.033333333333331</v>
      </c>
      <c r="F94" s="979">
        <f>+Sample_FC!F159</f>
        <v>279.78233629485271</v>
      </c>
      <c r="G94" s="979">
        <f>+Sample_FC!G159</f>
        <v>298.88157328379378</v>
      </c>
      <c r="H94" s="979">
        <f>+Sample_FC!H159</f>
        <v>279.78233629485271</v>
      </c>
      <c r="I94" s="979">
        <f>+Sample_FC!I159</f>
        <v>274.69472602831593</v>
      </c>
      <c r="J94" s="979">
        <f>+Sample_FC!J159</f>
        <v>19.32</v>
      </c>
      <c r="K94" s="979">
        <f>+Sample_FC!K159</f>
        <v>5</v>
      </c>
      <c r="L94" s="979">
        <f>+Sample_FC!L159</f>
        <v>0</v>
      </c>
      <c r="M94" s="979">
        <f>+Sample_FC!M159</f>
        <v>666.66666666666663</v>
      </c>
      <c r="N94" s="979">
        <f>+Sample_FC!N159</f>
        <v>100</v>
      </c>
      <c r="O94" s="979">
        <f>+Sample!B159</f>
        <v>602.73333333333335</v>
      </c>
      <c r="P94" s="979">
        <f>+Sample!C159</f>
        <v>391.76670000000001</v>
      </c>
      <c r="Q94" s="979">
        <f>+Sample!D159</f>
        <v>115.93333333333334</v>
      </c>
      <c r="R94" s="979">
        <f>+Sample!E159</f>
        <v>94.033333333333331</v>
      </c>
      <c r="S94" s="979">
        <f>+Sample!F159</f>
        <v>279.78233629485271</v>
      </c>
      <c r="T94" s="979">
        <f>+Sample!G159</f>
        <v>298.88157328379378</v>
      </c>
      <c r="U94" s="979">
        <f>+Sample!H159</f>
        <v>279.78233629485271</v>
      </c>
      <c r="V94" s="979">
        <f>+Sample!I159</f>
        <v>274.69472602831593</v>
      </c>
      <c r="W94" s="979">
        <f>+Sample!J159</f>
        <v>19.32</v>
      </c>
      <c r="X94" s="979">
        <f>+Sample!K159</f>
        <v>5</v>
      </c>
      <c r="Y94" s="979">
        <f>+Sample!L159</f>
        <v>0</v>
      </c>
      <c r="Z94" s="979">
        <f>+Sample!M159</f>
        <v>666.66666666666663</v>
      </c>
      <c r="AA94" s="979">
        <f>+Sample!N159</f>
        <v>100</v>
      </c>
    </row>
    <row r="95" spans="1:27" x14ac:dyDescent="0.2">
      <c r="A95" s="1">
        <f>+Sample_FC!A160</f>
        <v>45084</v>
      </c>
      <c r="B95" s="979">
        <f>+Sample_FC!B160</f>
        <v>602.73333333333335</v>
      </c>
      <c r="C95" s="979">
        <f>+Sample_FC!C160</f>
        <v>391.76670000000001</v>
      </c>
      <c r="D95" s="979">
        <f>+Sample_FC!D160</f>
        <v>115.93333333333334</v>
      </c>
      <c r="E95" s="979">
        <f>+Sample_FC!E160</f>
        <v>94.033333333333331</v>
      </c>
      <c r="F95" s="979">
        <f>+Sample_FC!F160</f>
        <v>279.78233629485271</v>
      </c>
      <c r="G95" s="979">
        <f>+Sample_FC!G160</f>
        <v>298.88157328379378</v>
      </c>
      <c r="H95" s="979">
        <f>+Sample_FC!H160</f>
        <v>279.78233629485271</v>
      </c>
      <c r="I95" s="979">
        <f>+Sample_FC!I160</f>
        <v>274.69472602831593</v>
      </c>
      <c r="J95" s="979">
        <f>+Sample_FC!J160</f>
        <v>19.32</v>
      </c>
      <c r="K95" s="979">
        <f>+Sample_FC!K160</f>
        <v>5</v>
      </c>
      <c r="L95" s="979">
        <f>+Sample_FC!L160</f>
        <v>0</v>
      </c>
      <c r="M95" s="979">
        <f>+Sample_FC!M160</f>
        <v>666.66666666666663</v>
      </c>
      <c r="N95" s="979">
        <f>+Sample_FC!N160</f>
        <v>100</v>
      </c>
      <c r="O95" s="979">
        <f>+Sample!B160</f>
        <v>602.73333333333335</v>
      </c>
      <c r="P95" s="979">
        <f>+Sample!C160</f>
        <v>391.76670000000001</v>
      </c>
      <c r="Q95" s="979">
        <f>+Sample!D160</f>
        <v>115.93333333333334</v>
      </c>
      <c r="R95" s="979">
        <f>+Sample!E160</f>
        <v>94.033333333333331</v>
      </c>
      <c r="S95" s="979">
        <f>+Sample!F160</f>
        <v>279.78233629485271</v>
      </c>
      <c r="T95" s="979">
        <f>+Sample!G160</f>
        <v>298.88157328379378</v>
      </c>
      <c r="U95" s="979">
        <f>+Sample!H160</f>
        <v>279.78233629485271</v>
      </c>
      <c r="V95" s="979">
        <f>+Sample!I160</f>
        <v>274.69472602831593</v>
      </c>
      <c r="W95" s="979">
        <f>+Sample!J160</f>
        <v>19.32</v>
      </c>
      <c r="X95" s="979">
        <f>+Sample!K160</f>
        <v>5</v>
      </c>
      <c r="Y95" s="979">
        <f>+Sample!L160</f>
        <v>0</v>
      </c>
      <c r="Z95" s="979">
        <f>+Sample!M160</f>
        <v>666.66666666666663</v>
      </c>
      <c r="AA95" s="979">
        <f>+Sample!N160</f>
        <v>100</v>
      </c>
    </row>
    <row r="96" spans="1:27" x14ac:dyDescent="0.2">
      <c r="A96" s="1">
        <f>+Sample_FC!A161</f>
        <v>45085</v>
      </c>
      <c r="B96" s="979">
        <f>+Sample_FC!B161</f>
        <v>602.73333333333335</v>
      </c>
      <c r="C96" s="979">
        <f>+Sample_FC!C161</f>
        <v>391.76670000000001</v>
      </c>
      <c r="D96" s="979">
        <f>+Sample_FC!D161</f>
        <v>115.93333333333334</v>
      </c>
      <c r="E96" s="979">
        <f>+Sample_FC!E161</f>
        <v>94.033333333333331</v>
      </c>
      <c r="F96" s="979">
        <f>+Sample_FC!F161</f>
        <v>279.78233629485271</v>
      </c>
      <c r="G96" s="979">
        <f>+Sample_FC!G161</f>
        <v>298.88157328379378</v>
      </c>
      <c r="H96" s="979">
        <f>+Sample_FC!H161</f>
        <v>279.78233629485271</v>
      </c>
      <c r="I96" s="979">
        <f>+Sample_FC!I161</f>
        <v>274.69472602831593</v>
      </c>
      <c r="J96" s="979">
        <f>+Sample_FC!J161</f>
        <v>19.32</v>
      </c>
      <c r="K96" s="979">
        <f>+Sample_FC!K161</f>
        <v>5</v>
      </c>
      <c r="L96" s="979">
        <f>+Sample_FC!L161</f>
        <v>0</v>
      </c>
      <c r="M96" s="979">
        <f>+Sample_FC!M161</f>
        <v>666.66666666666663</v>
      </c>
      <c r="N96" s="979">
        <f>+Sample_FC!N161</f>
        <v>100</v>
      </c>
      <c r="O96" s="979">
        <f>+Sample!B161</f>
        <v>602.73333333333335</v>
      </c>
      <c r="P96" s="979">
        <f>+Sample!C161</f>
        <v>391.76670000000001</v>
      </c>
      <c r="Q96" s="979">
        <f>+Sample!D161</f>
        <v>115.93333333333334</v>
      </c>
      <c r="R96" s="979">
        <f>+Sample!E161</f>
        <v>94.033333333333331</v>
      </c>
      <c r="S96" s="979">
        <f>+Sample!F161</f>
        <v>279.78233629485271</v>
      </c>
      <c r="T96" s="979">
        <f>+Sample!G161</f>
        <v>298.88157328379378</v>
      </c>
      <c r="U96" s="979">
        <f>+Sample!H161</f>
        <v>279.78233629485271</v>
      </c>
      <c r="V96" s="979">
        <f>+Sample!I161</f>
        <v>274.69472602831593</v>
      </c>
      <c r="W96" s="979">
        <f>+Sample!J161</f>
        <v>19.32</v>
      </c>
      <c r="X96" s="979">
        <f>+Sample!K161</f>
        <v>5</v>
      </c>
      <c r="Y96" s="979">
        <f>+Sample!L161</f>
        <v>0</v>
      </c>
      <c r="Z96" s="979">
        <f>+Sample!M161</f>
        <v>666.66666666666663</v>
      </c>
      <c r="AA96" s="979">
        <f>+Sample!N161</f>
        <v>100</v>
      </c>
    </row>
    <row r="97" spans="1:27" x14ac:dyDescent="0.2">
      <c r="A97" s="1">
        <f>+Sample_FC!A162</f>
        <v>45086</v>
      </c>
      <c r="B97" s="979">
        <f>+Sample_FC!B162</f>
        <v>602.73333333333335</v>
      </c>
      <c r="C97" s="979">
        <f>+Sample_FC!C162</f>
        <v>391.76670000000001</v>
      </c>
      <c r="D97" s="979">
        <f>+Sample_FC!D162</f>
        <v>115.93333333333334</v>
      </c>
      <c r="E97" s="979">
        <f>+Sample_FC!E162</f>
        <v>94.033333333333331</v>
      </c>
      <c r="F97" s="979">
        <f>+Sample_FC!F162</f>
        <v>279.78233629485271</v>
      </c>
      <c r="G97" s="979">
        <f>+Sample_FC!G162</f>
        <v>298.88157328379378</v>
      </c>
      <c r="H97" s="979">
        <f>+Sample_FC!H162</f>
        <v>279.78233629485271</v>
      </c>
      <c r="I97" s="979">
        <f>+Sample_FC!I162</f>
        <v>274.69472602831593</v>
      </c>
      <c r="J97" s="979">
        <f>+Sample_FC!J162</f>
        <v>19.32</v>
      </c>
      <c r="K97" s="979">
        <f>+Sample_FC!K162</f>
        <v>5</v>
      </c>
      <c r="L97" s="979">
        <f>+Sample_FC!L162</f>
        <v>0</v>
      </c>
      <c r="M97" s="979">
        <f>+Sample_FC!M162</f>
        <v>666.66666666666663</v>
      </c>
      <c r="N97" s="979">
        <f>+Sample_FC!N162</f>
        <v>100</v>
      </c>
      <c r="O97" s="979">
        <f>+Sample!B162</f>
        <v>602.73333333333335</v>
      </c>
      <c r="P97" s="979">
        <f>+Sample!C162</f>
        <v>391.76670000000001</v>
      </c>
      <c r="Q97" s="979">
        <f>+Sample!D162</f>
        <v>115.93333333333334</v>
      </c>
      <c r="R97" s="979">
        <f>+Sample!E162</f>
        <v>94.033333333333331</v>
      </c>
      <c r="S97" s="979">
        <f>+Sample!F162</f>
        <v>279.78233629485271</v>
      </c>
      <c r="T97" s="979">
        <f>+Sample!G162</f>
        <v>298.88157328379378</v>
      </c>
      <c r="U97" s="979">
        <f>+Sample!H162</f>
        <v>279.78233629485271</v>
      </c>
      <c r="V97" s="979">
        <f>+Sample!I162</f>
        <v>274.69472602831593</v>
      </c>
      <c r="W97" s="979">
        <f>+Sample!J162</f>
        <v>19.32</v>
      </c>
      <c r="X97" s="979">
        <f>+Sample!K162</f>
        <v>5</v>
      </c>
      <c r="Y97" s="979">
        <f>+Sample!L162</f>
        <v>0</v>
      </c>
      <c r="Z97" s="979">
        <f>+Sample!M162</f>
        <v>666.66666666666663</v>
      </c>
      <c r="AA97" s="979">
        <f>+Sample!N162</f>
        <v>100</v>
      </c>
    </row>
    <row r="98" spans="1:27" x14ac:dyDescent="0.2">
      <c r="A98" s="1">
        <f>+Sample_FC!A163</f>
        <v>45087</v>
      </c>
      <c r="B98" s="979">
        <f>+Sample_FC!B163</f>
        <v>602.73333333333335</v>
      </c>
      <c r="C98" s="979">
        <f>+Sample_FC!C163</f>
        <v>391.76670000000001</v>
      </c>
      <c r="D98" s="979">
        <f>+Sample_FC!D163</f>
        <v>115.93333333333334</v>
      </c>
      <c r="E98" s="979">
        <f>+Sample_FC!E163</f>
        <v>94.033333333333331</v>
      </c>
      <c r="F98" s="979">
        <f>+Sample_FC!F163</f>
        <v>279.78233629485271</v>
      </c>
      <c r="G98" s="979">
        <f>+Sample_FC!G163</f>
        <v>298.88157328379378</v>
      </c>
      <c r="H98" s="979">
        <f>+Sample_FC!H163</f>
        <v>279.78233629485271</v>
      </c>
      <c r="I98" s="979">
        <f>+Sample_FC!I163</f>
        <v>274.69472602831593</v>
      </c>
      <c r="J98" s="979">
        <f>+Sample_FC!J163</f>
        <v>19.32</v>
      </c>
      <c r="K98" s="979">
        <f>+Sample_FC!K163</f>
        <v>5</v>
      </c>
      <c r="L98" s="979">
        <f>+Sample_FC!L163</f>
        <v>0</v>
      </c>
      <c r="M98" s="979">
        <f>+Sample_FC!M163</f>
        <v>666.66666666666663</v>
      </c>
      <c r="N98" s="979">
        <f>+Sample_FC!N163</f>
        <v>100</v>
      </c>
      <c r="O98" s="979">
        <f>+Sample!B163</f>
        <v>602.73333333333335</v>
      </c>
      <c r="P98" s="979">
        <f>+Sample!C163</f>
        <v>391.76670000000001</v>
      </c>
      <c r="Q98" s="979">
        <f>+Sample!D163</f>
        <v>115.93333333333334</v>
      </c>
      <c r="R98" s="979">
        <f>+Sample!E163</f>
        <v>94.033333333333331</v>
      </c>
      <c r="S98" s="979">
        <f>+Sample!F163</f>
        <v>279.78233629485271</v>
      </c>
      <c r="T98" s="979">
        <f>+Sample!G163</f>
        <v>298.88157328379378</v>
      </c>
      <c r="U98" s="979">
        <f>+Sample!H163</f>
        <v>279.78233629485271</v>
      </c>
      <c r="V98" s="979">
        <f>+Sample!I163</f>
        <v>274.69472602831593</v>
      </c>
      <c r="W98" s="979">
        <f>+Sample!J163</f>
        <v>19.32</v>
      </c>
      <c r="X98" s="979">
        <f>+Sample!K163</f>
        <v>5</v>
      </c>
      <c r="Y98" s="979">
        <f>+Sample!L163</f>
        <v>0</v>
      </c>
      <c r="Z98" s="979">
        <f>+Sample!M163</f>
        <v>666.66666666666663</v>
      </c>
      <c r="AA98" s="979">
        <f>+Sample!N163</f>
        <v>100</v>
      </c>
    </row>
    <row r="99" spans="1:27" x14ac:dyDescent="0.2">
      <c r="A99" s="1">
        <f>+Sample_FC!A164</f>
        <v>45088</v>
      </c>
      <c r="B99" s="979">
        <f>+Sample_FC!B164</f>
        <v>602.73333333333335</v>
      </c>
      <c r="C99" s="979">
        <f>+Sample_FC!C164</f>
        <v>391.76670000000001</v>
      </c>
      <c r="D99" s="979">
        <f>+Sample_FC!D164</f>
        <v>115.93333333333334</v>
      </c>
      <c r="E99" s="979">
        <f>+Sample_FC!E164</f>
        <v>94.033333333333331</v>
      </c>
      <c r="F99" s="979">
        <f>+Sample_FC!F164</f>
        <v>279.78233629485271</v>
      </c>
      <c r="G99" s="979">
        <f>+Sample_FC!G164</f>
        <v>298.88157328379378</v>
      </c>
      <c r="H99" s="979">
        <f>+Sample_FC!H164</f>
        <v>279.78233629485271</v>
      </c>
      <c r="I99" s="979">
        <f>+Sample_FC!I164</f>
        <v>274.69472602831593</v>
      </c>
      <c r="J99" s="979">
        <f>+Sample_FC!J164</f>
        <v>19.32</v>
      </c>
      <c r="K99" s="979">
        <f>+Sample_FC!K164</f>
        <v>5</v>
      </c>
      <c r="L99" s="979">
        <f>+Sample_FC!L164</f>
        <v>0</v>
      </c>
      <c r="M99" s="979">
        <f>+Sample_FC!M164</f>
        <v>666.66666666666663</v>
      </c>
      <c r="N99" s="979">
        <f>+Sample_FC!N164</f>
        <v>91.666666666666657</v>
      </c>
      <c r="O99" s="979">
        <f>+Sample!B164</f>
        <v>602.73333333333335</v>
      </c>
      <c r="P99" s="979">
        <f>+Sample!C164</f>
        <v>391.76670000000001</v>
      </c>
      <c r="Q99" s="979">
        <f>+Sample!D164</f>
        <v>115.93333333333334</v>
      </c>
      <c r="R99" s="979">
        <f>+Sample!E164</f>
        <v>94.033333333333331</v>
      </c>
      <c r="S99" s="979">
        <f>+Sample!F164</f>
        <v>279.78233629485271</v>
      </c>
      <c r="T99" s="979">
        <f>+Sample!G164</f>
        <v>298.88157328379378</v>
      </c>
      <c r="U99" s="979">
        <f>+Sample!H164</f>
        <v>279.78233629485271</v>
      </c>
      <c r="V99" s="979">
        <f>+Sample!I164</f>
        <v>274.69472602831593</v>
      </c>
      <c r="W99" s="979">
        <f>+Sample!J164</f>
        <v>19.32</v>
      </c>
      <c r="X99" s="979">
        <f>+Sample!K164</f>
        <v>5</v>
      </c>
      <c r="Y99" s="979">
        <f>+Sample!L164</f>
        <v>0</v>
      </c>
      <c r="Z99" s="979">
        <f>+Sample!M164</f>
        <v>666.66666666666663</v>
      </c>
      <c r="AA99" s="979">
        <f>+Sample!N164</f>
        <v>91.666666666666657</v>
      </c>
    </row>
    <row r="100" spans="1:27" x14ac:dyDescent="0.2">
      <c r="A100" s="1">
        <f>+Sample_FC!A165</f>
        <v>45089</v>
      </c>
      <c r="B100" s="979">
        <f>+Sample_FC!B165</f>
        <v>602.73333333333335</v>
      </c>
      <c r="C100" s="979">
        <f>+Sample_FC!C165</f>
        <v>391.76670000000001</v>
      </c>
      <c r="D100" s="979">
        <f>+Sample_FC!D165</f>
        <v>115.93333333333334</v>
      </c>
      <c r="E100" s="979">
        <f>+Sample_FC!E165</f>
        <v>94.033333333333331</v>
      </c>
      <c r="F100" s="979">
        <f>+Sample_FC!F165</f>
        <v>279.78233629485271</v>
      </c>
      <c r="G100" s="979">
        <f>+Sample_FC!G165</f>
        <v>298.88157328379378</v>
      </c>
      <c r="H100" s="979">
        <f>+Sample_FC!H165</f>
        <v>279.78233629485271</v>
      </c>
      <c r="I100" s="979">
        <f>+Sample_FC!I165</f>
        <v>274.69472602831593</v>
      </c>
      <c r="J100" s="979">
        <f>+Sample_FC!J165</f>
        <v>19.32</v>
      </c>
      <c r="K100" s="979">
        <f>+Sample_FC!K165</f>
        <v>5</v>
      </c>
      <c r="L100" s="979">
        <f>+Sample_FC!L165</f>
        <v>0</v>
      </c>
      <c r="M100" s="979">
        <f>+Sample_FC!M165</f>
        <v>666.66666666666663</v>
      </c>
      <c r="N100" s="979">
        <f>+Sample_FC!N165</f>
        <v>0</v>
      </c>
      <c r="O100" s="979">
        <f>+Sample!B165</f>
        <v>602.73333333333335</v>
      </c>
      <c r="P100" s="979">
        <f>+Sample!C165</f>
        <v>391.76670000000001</v>
      </c>
      <c r="Q100" s="979">
        <f>+Sample!D165</f>
        <v>115.93333333333334</v>
      </c>
      <c r="R100" s="979">
        <f>+Sample!E165</f>
        <v>94.033333333333331</v>
      </c>
      <c r="S100" s="979">
        <f>+Sample!F165</f>
        <v>279.78233629485271</v>
      </c>
      <c r="T100" s="979">
        <f>+Sample!G165</f>
        <v>298.88157328379378</v>
      </c>
      <c r="U100" s="979">
        <f>+Sample!H165</f>
        <v>279.78233629485271</v>
      </c>
      <c r="V100" s="979">
        <f>+Sample!I165</f>
        <v>274.69472602831593</v>
      </c>
      <c r="W100" s="979">
        <f>+Sample!J165</f>
        <v>19.32</v>
      </c>
      <c r="X100" s="979">
        <f>+Sample!K165</f>
        <v>5</v>
      </c>
      <c r="Y100" s="979">
        <f>+Sample!L165</f>
        <v>0</v>
      </c>
      <c r="Z100" s="979">
        <f>+Sample!M165</f>
        <v>666.66666666666663</v>
      </c>
      <c r="AA100" s="979">
        <f>+Sample!N165</f>
        <v>0</v>
      </c>
    </row>
    <row r="101" spans="1:27" x14ac:dyDescent="0.2">
      <c r="A101" s="1">
        <f>+Sample_FC!A166</f>
        <v>45090</v>
      </c>
      <c r="B101" s="979">
        <f>+Sample_FC!B166</f>
        <v>602.73333333333335</v>
      </c>
      <c r="C101" s="979">
        <f>+Sample_FC!C166</f>
        <v>391.76670000000001</v>
      </c>
      <c r="D101" s="979">
        <f>+Sample_FC!D166</f>
        <v>115.93333333333334</v>
      </c>
      <c r="E101" s="979">
        <f>+Sample_FC!E166</f>
        <v>94.033333333333331</v>
      </c>
      <c r="F101" s="979">
        <f>+Sample_FC!F166</f>
        <v>279.78233629485271</v>
      </c>
      <c r="G101" s="979">
        <f>+Sample_FC!G166</f>
        <v>298.88157328379378</v>
      </c>
      <c r="H101" s="979">
        <f>+Sample_FC!H166</f>
        <v>279.78233629485271</v>
      </c>
      <c r="I101" s="979">
        <f>+Sample_FC!I166</f>
        <v>274.69472602831593</v>
      </c>
      <c r="J101" s="979">
        <f>+Sample_FC!J166</f>
        <v>19.32</v>
      </c>
      <c r="K101" s="979">
        <f>+Sample_FC!K166</f>
        <v>5</v>
      </c>
      <c r="L101" s="979">
        <f>+Sample_FC!L166</f>
        <v>0</v>
      </c>
      <c r="M101" s="979">
        <f>+Sample_FC!M166</f>
        <v>666.66666666666663</v>
      </c>
      <c r="N101" s="979">
        <f>+Sample_FC!N166</f>
        <v>48.333333333333336</v>
      </c>
      <c r="O101" s="979">
        <f>+Sample!B166</f>
        <v>602.73333333333335</v>
      </c>
      <c r="P101" s="979">
        <f>+Sample!C166</f>
        <v>391.76670000000001</v>
      </c>
      <c r="Q101" s="979">
        <f>+Sample!D166</f>
        <v>115.93333333333334</v>
      </c>
      <c r="R101" s="979">
        <f>+Sample!E166</f>
        <v>94.033333333333331</v>
      </c>
      <c r="S101" s="979">
        <f>+Sample!F166</f>
        <v>279.78233629485271</v>
      </c>
      <c r="T101" s="979">
        <f>+Sample!G166</f>
        <v>298.88157328379378</v>
      </c>
      <c r="U101" s="979">
        <f>+Sample!H166</f>
        <v>279.78233629485271</v>
      </c>
      <c r="V101" s="979">
        <f>+Sample!I166</f>
        <v>274.69472602831593</v>
      </c>
      <c r="W101" s="979">
        <f>+Sample!J166</f>
        <v>19.32</v>
      </c>
      <c r="X101" s="979">
        <f>+Sample!K166</f>
        <v>5</v>
      </c>
      <c r="Y101" s="979">
        <f>+Sample!L166</f>
        <v>0</v>
      </c>
      <c r="Z101" s="979">
        <f>+Sample!M166</f>
        <v>666.66666666666663</v>
      </c>
      <c r="AA101" s="979">
        <f>+Sample!N166</f>
        <v>48.333333333333336</v>
      </c>
    </row>
    <row r="102" spans="1:27" x14ac:dyDescent="0.2">
      <c r="A102" s="1">
        <f>+Sample_FC!A167</f>
        <v>45091</v>
      </c>
      <c r="B102" s="979">
        <f>+Sample_FC!B167</f>
        <v>602.73333333333335</v>
      </c>
      <c r="C102" s="979">
        <f>+Sample_FC!C167</f>
        <v>391.76670000000001</v>
      </c>
      <c r="D102" s="979">
        <f>+Sample_FC!D167</f>
        <v>115.93333333333334</v>
      </c>
      <c r="E102" s="979">
        <f>+Sample_FC!E167</f>
        <v>94.033333333333331</v>
      </c>
      <c r="F102" s="979">
        <f>+Sample_FC!F167</f>
        <v>279.78233629485271</v>
      </c>
      <c r="G102" s="979">
        <f>+Sample_FC!G167</f>
        <v>298.88157328379378</v>
      </c>
      <c r="H102" s="979">
        <f>+Sample_FC!H167</f>
        <v>279.78233629485271</v>
      </c>
      <c r="I102" s="979">
        <f>+Sample_FC!I167</f>
        <v>274.69472602831593</v>
      </c>
      <c r="J102" s="979">
        <f>+Sample_FC!J167</f>
        <v>19.32</v>
      </c>
      <c r="K102" s="979">
        <f>+Sample_FC!K167</f>
        <v>5</v>
      </c>
      <c r="L102" s="979">
        <f>+Sample_FC!L167</f>
        <v>0</v>
      </c>
      <c r="M102" s="979">
        <f>+Sample_FC!M167</f>
        <v>666.66666666666663</v>
      </c>
      <c r="N102" s="979">
        <f>+Sample_FC!N167</f>
        <v>100</v>
      </c>
      <c r="O102" s="979">
        <f>+Sample!B167</f>
        <v>602.73333333333335</v>
      </c>
      <c r="P102" s="979">
        <f>+Sample!C167</f>
        <v>391.76670000000001</v>
      </c>
      <c r="Q102" s="979">
        <f>+Sample!D167</f>
        <v>115.93333333333334</v>
      </c>
      <c r="R102" s="979">
        <f>+Sample!E167</f>
        <v>94.033333333333331</v>
      </c>
      <c r="S102" s="979">
        <f>+Sample!F167</f>
        <v>279.78233629485271</v>
      </c>
      <c r="T102" s="979">
        <f>+Sample!G167</f>
        <v>298.88157328379378</v>
      </c>
      <c r="U102" s="979">
        <f>+Sample!H167</f>
        <v>279.78233629485271</v>
      </c>
      <c r="V102" s="979">
        <f>+Sample!I167</f>
        <v>274.69472602831593</v>
      </c>
      <c r="W102" s="979">
        <f>+Sample!J167</f>
        <v>19.32</v>
      </c>
      <c r="X102" s="979">
        <f>+Sample!K167</f>
        <v>5</v>
      </c>
      <c r="Y102" s="979">
        <f>+Sample!L167</f>
        <v>0</v>
      </c>
      <c r="Z102" s="979">
        <f>+Sample!M167</f>
        <v>666.66666666666663</v>
      </c>
      <c r="AA102" s="979">
        <f>+Sample!N167</f>
        <v>100</v>
      </c>
    </row>
    <row r="103" spans="1:27" x14ac:dyDescent="0.2">
      <c r="A103" s="1">
        <f>+Sample_FC!A168</f>
        <v>45092</v>
      </c>
      <c r="B103" s="979">
        <f>+Sample_FC!B168</f>
        <v>602.73333333333335</v>
      </c>
      <c r="C103" s="979">
        <f>+Sample_FC!C168</f>
        <v>391.76670000000001</v>
      </c>
      <c r="D103" s="979">
        <f>+Sample_FC!D168</f>
        <v>115.93333333333334</v>
      </c>
      <c r="E103" s="979">
        <f>+Sample_FC!E168</f>
        <v>94.033333333333331</v>
      </c>
      <c r="F103" s="979">
        <f>+Sample_FC!F168</f>
        <v>279.78233629485271</v>
      </c>
      <c r="G103" s="979">
        <f>+Sample_FC!G168</f>
        <v>298.88157328379378</v>
      </c>
      <c r="H103" s="979">
        <f>+Sample_FC!H168</f>
        <v>279.78233629485271</v>
      </c>
      <c r="I103" s="979">
        <f>+Sample_FC!I168</f>
        <v>274.69472602831593</v>
      </c>
      <c r="J103" s="979">
        <f>+Sample_FC!J168</f>
        <v>19.32</v>
      </c>
      <c r="K103" s="979">
        <f>+Sample_FC!K168</f>
        <v>5</v>
      </c>
      <c r="L103" s="979">
        <f>+Sample_FC!L168</f>
        <v>0</v>
      </c>
      <c r="M103" s="979">
        <f>+Sample_FC!M168</f>
        <v>666.66666666666663</v>
      </c>
      <c r="N103" s="979">
        <f>+Sample_FC!N168</f>
        <v>100</v>
      </c>
      <c r="O103" s="979">
        <f>+Sample!B168</f>
        <v>602.73333333333335</v>
      </c>
      <c r="P103" s="979">
        <f>+Sample!C168</f>
        <v>391.76670000000001</v>
      </c>
      <c r="Q103" s="979">
        <f>+Sample!D168</f>
        <v>115.93333333333334</v>
      </c>
      <c r="R103" s="979">
        <f>+Sample!E168</f>
        <v>94.033333333333331</v>
      </c>
      <c r="S103" s="979">
        <f>+Sample!F168</f>
        <v>279.78233629485271</v>
      </c>
      <c r="T103" s="979">
        <f>+Sample!G168</f>
        <v>298.88157328379378</v>
      </c>
      <c r="U103" s="979">
        <f>+Sample!H168</f>
        <v>279.78233629485271</v>
      </c>
      <c r="V103" s="979">
        <f>+Sample!I168</f>
        <v>274.69472602831593</v>
      </c>
      <c r="W103" s="979">
        <f>+Sample!J168</f>
        <v>19.32</v>
      </c>
      <c r="X103" s="979">
        <f>+Sample!K168</f>
        <v>5</v>
      </c>
      <c r="Y103" s="979">
        <f>+Sample!L168</f>
        <v>0</v>
      </c>
      <c r="Z103" s="979">
        <f>+Sample!M168</f>
        <v>666.66666666666663</v>
      </c>
      <c r="AA103" s="979">
        <f>+Sample!N168</f>
        <v>100</v>
      </c>
    </row>
    <row r="104" spans="1:27" x14ac:dyDescent="0.2">
      <c r="A104" s="1">
        <f>+Sample_FC!A169</f>
        <v>45093</v>
      </c>
      <c r="B104" s="979">
        <f>+Sample_FC!B169</f>
        <v>602.73333333333335</v>
      </c>
      <c r="C104" s="979">
        <f>+Sample_FC!C169</f>
        <v>391.76670000000001</v>
      </c>
      <c r="D104" s="979">
        <f>+Sample_FC!D169</f>
        <v>115.93333333333334</v>
      </c>
      <c r="E104" s="979">
        <f>+Sample_FC!E169</f>
        <v>94.033333333333331</v>
      </c>
      <c r="F104" s="979">
        <f>+Sample_FC!F169</f>
        <v>279.78233629485271</v>
      </c>
      <c r="G104" s="979">
        <f>+Sample_FC!G169</f>
        <v>298.88157328379378</v>
      </c>
      <c r="H104" s="979">
        <f>+Sample_FC!H169</f>
        <v>279.78233629485271</v>
      </c>
      <c r="I104" s="979">
        <f>+Sample_FC!I169</f>
        <v>274.69472602831593</v>
      </c>
      <c r="J104" s="979">
        <f>+Sample_FC!J169</f>
        <v>19.32</v>
      </c>
      <c r="K104" s="979">
        <f>+Sample_FC!K169</f>
        <v>5</v>
      </c>
      <c r="L104" s="979">
        <f>+Sample_FC!L169</f>
        <v>0</v>
      </c>
      <c r="M104" s="979">
        <f>+Sample_FC!M169</f>
        <v>666.66666666666663</v>
      </c>
      <c r="N104" s="979">
        <f>+Sample_FC!N169</f>
        <v>100</v>
      </c>
      <c r="O104" s="979">
        <f>+Sample!B169</f>
        <v>602.73333333333335</v>
      </c>
      <c r="P104" s="979">
        <f>+Sample!C169</f>
        <v>391.76670000000001</v>
      </c>
      <c r="Q104" s="979">
        <f>+Sample!D169</f>
        <v>115.93333333333334</v>
      </c>
      <c r="R104" s="979">
        <f>+Sample!E169</f>
        <v>94.033333333333331</v>
      </c>
      <c r="S104" s="979">
        <f>+Sample!F169</f>
        <v>279.78233629485271</v>
      </c>
      <c r="T104" s="979">
        <f>+Sample!G169</f>
        <v>298.88157328379378</v>
      </c>
      <c r="U104" s="979">
        <f>+Sample!H169</f>
        <v>279.78233629485271</v>
      </c>
      <c r="V104" s="979">
        <f>+Sample!I169</f>
        <v>274.69472602831593</v>
      </c>
      <c r="W104" s="979">
        <f>+Sample!J169</f>
        <v>19.32</v>
      </c>
      <c r="X104" s="979">
        <f>+Sample!K169</f>
        <v>5</v>
      </c>
      <c r="Y104" s="979">
        <f>+Sample!L169</f>
        <v>0</v>
      </c>
      <c r="Z104" s="979">
        <f>+Sample!M169</f>
        <v>666.66666666666663</v>
      </c>
      <c r="AA104" s="979">
        <f>+Sample!N169</f>
        <v>100</v>
      </c>
    </row>
    <row r="105" spans="1:27" x14ac:dyDescent="0.2">
      <c r="A105" s="1">
        <f>+Sample_FC!A170</f>
        <v>45094</v>
      </c>
      <c r="B105" s="979">
        <f>+Sample_FC!B170</f>
        <v>602.73333333333335</v>
      </c>
      <c r="C105" s="979">
        <f>+Sample_FC!C170</f>
        <v>391.76670000000001</v>
      </c>
      <c r="D105" s="979">
        <f>+Sample_FC!D170</f>
        <v>115.93333333333334</v>
      </c>
      <c r="E105" s="979">
        <f>+Sample_FC!E170</f>
        <v>94.033333333333331</v>
      </c>
      <c r="F105" s="979">
        <f>+Sample_FC!F170</f>
        <v>279.78233629485271</v>
      </c>
      <c r="G105" s="979">
        <f>+Sample_FC!G170</f>
        <v>298.88157328379378</v>
      </c>
      <c r="H105" s="979">
        <f>+Sample_FC!H170</f>
        <v>279.78233629485271</v>
      </c>
      <c r="I105" s="979">
        <f>+Sample_FC!I170</f>
        <v>274.69472602831593</v>
      </c>
      <c r="J105" s="979">
        <f>+Sample_FC!J170</f>
        <v>19.32</v>
      </c>
      <c r="K105" s="979">
        <f>+Sample_FC!K170</f>
        <v>5</v>
      </c>
      <c r="L105" s="979">
        <f>+Sample_FC!L170</f>
        <v>0</v>
      </c>
      <c r="M105" s="979">
        <f>+Sample_FC!M170</f>
        <v>666.66666666666663</v>
      </c>
      <c r="N105" s="979">
        <f>+Sample_FC!N170</f>
        <v>100</v>
      </c>
      <c r="O105" s="979">
        <f>+Sample!B170</f>
        <v>602.73333333333335</v>
      </c>
      <c r="P105" s="979">
        <f>+Sample!C170</f>
        <v>391.76670000000001</v>
      </c>
      <c r="Q105" s="979">
        <f>+Sample!D170</f>
        <v>115.93333333333334</v>
      </c>
      <c r="R105" s="979">
        <f>+Sample!E170</f>
        <v>94.033333333333331</v>
      </c>
      <c r="S105" s="979">
        <f>+Sample!F170</f>
        <v>279.78233629485271</v>
      </c>
      <c r="T105" s="979">
        <f>+Sample!G170</f>
        <v>298.88157328379378</v>
      </c>
      <c r="U105" s="979">
        <f>+Sample!H170</f>
        <v>279.78233629485271</v>
      </c>
      <c r="V105" s="979">
        <f>+Sample!I170</f>
        <v>274.69472602831593</v>
      </c>
      <c r="W105" s="979">
        <f>+Sample!J170</f>
        <v>19.32</v>
      </c>
      <c r="X105" s="979">
        <f>+Sample!K170</f>
        <v>5</v>
      </c>
      <c r="Y105" s="979">
        <f>+Sample!L170</f>
        <v>0</v>
      </c>
      <c r="Z105" s="979">
        <f>+Sample!M170</f>
        <v>666.66666666666663</v>
      </c>
      <c r="AA105" s="979">
        <f>+Sample!N170</f>
        <v>100</v>
      </c>
    </row>
    <row r="106" spans="1:27" x14ac:dyDescent="0.2">
      <c r="A106" s="1">
        <f>+Sample_FC!A171</f>
        <v>45095</v>
      </c>
      <c r="B106" s="979">
        <f>+Sample_FC!B171</f>
        <v>602.73333333333335</v>
      </c>
      <c r="C106" s="979">
        <f>+Sample_FC!C171</f>
        <v>391.76670000000001</v>
      </c>
      <c r="D106" s="979">
        <f>+Sample_FC!D171</f>
        <v>115.93333333333334</v>
      </c>
      <c r="E106" s="979">
        <f>+Sample_FC!E171</f>
        <v>94.033333333333331</v>
      </c>
      <c r="F106" s="979">
        <f>+Sample_FC!F171</f>
        <v>279.78233629485271</v>
      </c>
      <c r="G106" s="979">
        <f>+Sample_FC!G171</f>
        <v>298.88157328379378</v>
      </c>
      <c r="H106" s="979">
        <f>+Sample_FC!H171</f>
        <v>279.78233629485271</v>
      </c>
      <c r="I106" s="979">
        <f>+Sample_FC!I171</f>
        <v>274.69472602831593</v>
      </c>
      <c r="J106" s="979">
        <f>+Sample_FC!J171</f>
        <v>19.32</v>
      </c>
      <c r="K106" s="979">
        <f>+Sample_FC!K171</f>
        <v>5</v>
      </c>
      <c r="L106" s="979">
        <f>+Sample_FC!L171</f>
        <v>0</v>
      </c>
      <c r="M106" s="979">
        <f>+Sample_FC!M171</f>
        <v>666.66666666666663</v>
      </c>
      <c r="N106" s="979">
        <f>+Sample_FC!N171</f>
        <v>100</v>
      </c>
      <c r="O106" s="979">
        <f>+Sample!B171</f>
        <v>602.73333333333335</v>
      </c>
      <c r="P106" s="979">
        <f>+Sample!C171</f>
        <v>391.76670000000001</v>
      </c>
      <c r="Q106" s="979">
        <f>+Sample!D171</f>
        <v>115.93333333333334</v>
      </c>
      <c r="R106" s="979">
        <f>+Sample!E171</f>
        <v>94.033333333333331</v>
      </c>
      <c r="S106" s="979">
        <f>+Sample!F171</f>
        <v>279.78233629485271</v>
      </c>
      <c r="T106" s="979">
        <f>+Sample!G171</f>
        <v>298.88157328379378</v>
      </c>
      <c r="U106" s="979">
        <f>+Sample!H171</f>
        <v>279.78233629485271</v>
      </c>
      <c r="V106" s="979">
        <f>+Sample!I171</f>
        <v>274.69472602831593</v>
      </c>
      <c r="W106" s="979">
        <f>+Sample!J171</f>
        <v>19.32</v>
      </c>
      <c r="X106" s="979">
        <f>+Sample!K171</f>
        <v>5</v>
      </c>
      <c r="Y106" s="979">
        <f>+Sample!L171</f>
        <v>0</v>
      </c>
      <c r="Z106" s="979">
        <f>+Sample!M171</f>
        <v>666.66666666666663</v>
      </c>
      <c r="AA106" s="979">
        <f>+Sample!N171</f>
        <v>100</v>
      </c>
    </row>
    <row r="107" spans="1:27" x14ac:dyDescent="0.2">
      <c r="A107" s="1">
        <f>+Sample_FC!A172</f>
        <v>45096</v>
      </c>
      <c r="B107" s="979">
        <f>+Sample_FC!B172</f>
        <v>602.73333333333335</v>
      </c>
      <c r="C107" s="979">
        <f>+Sample_FC!C172</f>
        <v>391.76670000000001</v>
      </c>
      <c r="D107" s="979">
        <f>+Sample_FC!D172</f>
        <v>115.93333333333334</v>
      </c>
      <c r="E107" s="979">
        <f>+Sample_FC!E172</f>
        <v>94.033333333333331</v>
      </c>
      <c r="F107" s="979">
        <f>+Sample_FC!F172</f>
        <v>279.78233629485271</v>
      </c>
      <c r="G107" s="979">
        <f>+Sample_FC!G172</f>
        <v>298.88157328379378</v>
      </c>
      <c r="H107" s="979">
        <f>+Sample_FC!H172</f>
        <v>279.78233629485271</v>
      </c>
      <c r="I107" s="979">
        <f>+Sample_FC!I172</f>
        <v>274.69472602831593</v>
      </c>
      <c r="J107" s="979">
        <f>+Sample_FC!J172</f>
        <v>19.32</v>
      </c>
      <c r="K107" s="979">
        <f>+Sample_FC!K172</f>
        <v>5</v>
      </c>
      <c r="L107" s="979">
        <f>+Sample_FC!L172</f>
        <v>0</v>
      </c>
      <c r="M107" s="979">
        <f>+Sample_FC!M172</f>
        <v>666.66666666666663</v>
      </c>
      <c r="N107" s="979">
        <f>+Sample_FC!N172</f>
        <v>100</v>
      </c>
      <c r="O107" s="979">
        <f>+Sample!B172</f>
        <v>602.73333333333335</v>
      </c>
      <c r="P107" s="979">
        <f>+Sample!C172</f>
        <v>391.76670000000001</v>
      </c>
      <c r="Q107" s="979">
        <f>+Sample!D172</f>
        <v>115.93333333333334</v>
      </c>
      <c r="R107" s="979">
        <f>+Sample!E172</f>
        <v>94.033333333333331</v>
      </c>
      <c r="S107" s="979">
        <f>+Sample!F172</f>
        <v>279.78233629485271</v>
      </c>
      <c r="T107" s="979">
        <f>+Sample!G172</f>
        <v>298.88157328379378</v>
      </c>
      <c r="U107" s="979">
        <f>+Sample!H172</f>
        <v>279.78233629485271</v>
      </c>
      <c r="V107" s="979">
        <f>+Sample!I172</f>
        <v>274.69472602831593</v>
      </c>
      <c r="W107" s="979">
        <f>+Sample!J172</f>
        <v>19.32</v>
      </c>
      <c r="X107" s="979">
        <f>+Sample!K172</f>
        <v>5</v>
      </c>
      <c r="Y107" s="979">
        <f>+Sample!L172</f>
        <v>0</v>
      </c>
      <c r="Z107" s="979">
        <f>+Sample!M172</f>
        <v>666.66666666666663</v>
      </c>
      <c r="AA107" s="979">
        <f>+Sample!N172</f>
        <v>100</v>
      </c>
    </row>
    <row r="108" spans="1:27" x14ac:dyDescent="0.2">
      <c r="A108" s="1">
        <f>+Sample_FC!A173</f>
        <v>45097</v>
      </c>
      <c r="B108" s="979">
        <f>+Sample_FC!B173</f>
        <v>602.73333333333335</v>
      </c>
      <c r="C108" s="979">
        <f>+Sample_FC!C173</f>
        <v>391.76670000000001</v>
      </c>
      <c r="D108" s="979">
        <f>+Sample_FC!D173</f>
        <v>115.93333333333334</v>
      </c>
      <c r="E108" s="979">
        <f>+Sample_FC!E173</f>
        <v>94.033333333333331</v>
      </c>
      <c r="F108" s="979">
        <f>+Sample_FC!F173</f>
        <v>279.78233629485271</v>
      </c>
      <c r="G108" s="979">
        <f>+Sample_FC!G173</f>
        <v>298.88157328379378</v>
      </c>
      <c r="H108" s="979">
        <f>+Sample_FC!H173</f>
        <v>279.78233629485271</v>
      </c>
      <c r="I108" s="979">
        <f>+Sample_FC!I173</f>
        <v>274.69472602831593</v>
      </c>
      <c r="J108" s="979">
        <f>+Sample_FC!J173</f>
        <v>19.32</v>
      </c>
      <c r="K108" s="979">
        <f>+Sample_FC!K173</f>
        <v>5</v>
      </c>
      <c r="L108" s="979">
        <f>+Sample_FC!L173</f>
        <v>0</v>
      </c>
      <c r="M108" s="979">
        <f>+Sample_FC!M173</f>
        <v>666.66666666666663</v>
      </c>
      <c r="N108" s="979">
        <f>+Sample_FC!N173</f>
        <v>100</v>
      </c>
      <c r="O108" s="979">
        <f>+Sample!B173</f>
        <v>602.73333333333335</v>
      </c>
      <c r="P108" s="979">
        <f>+Sample!C173</f>
        <v>391.76670000000001</v>
      </c>
      <c r="Q108" s="979">
        <f>+Sample!D173</f>
        <v>115.93333333333334</v>
      </c>
      <c r="R108" s="979">
        <f>+Sample!E173</f>
        <v>94.033333333333331</v>
      </c>
      <c r="S108" s="979">
        <f>+Sample!F173</f>
        <v>279.78233629485271</v>
      </c>
      <c r="T108" s="979">
        <f>+Sample!G173</f>
        <v>298.88157328379378</v>
      </c>
      <c r="U108" s="979">
        <f>+Sample!H173</f>
        <v>279.78233629485271</v>
      </c>
      <c r="V108" s="979">
        <f>+Sample!I173</f>
        <v>274.69472602831593</v>
      </c>
      <c r="W108" s="979">
        <f>+Sample!J173</f>
        <v>19.32</v>
      </c>
      <c r="X108" s="979">
        <f>+Sample!K173</f>
        <v>5</v>
      </c>
      <c r="Y108" s="979">
        <f>+Sample!L173</f>
        <v>0</v>
      </c>
      <c r="Z108" s="979">
        <f>+Sample!M173</f>
        <v>666.66666666666663</v>
      </c>
      <c r="AA108" s="979">
        <f>+Sample!N173</f>
        <v>100</v>
      </c>
    </row>
    <row r="109" spans="1:27" x14ac:dyDescent="0.2">
      <c r="A109" s="1">
        <f>+Sample_FC!A174</f>
        <v>45098</v>
      </c>
      <c r="B109" s="979">
        <f>+Sample_FC!B174</f>
        <v>602.73333333333335</v>
      </c>
      <c r="C109" s="979">
        <f>+Sample_FC!C174</f>
        <v>391.76670000000001</v>
      </c>
      <c r="D109" s="979">
        <f>+Sample_FC!D174</f>
        <v>115.93333333333334</v>
      </c>
      <c r="E109" s="979">
        <f>+Sample_FC!E174</f>
        <v>94.033333333333331</v>
      </c>
      <c r="F109" s="979">
        <f>+Sample_FC!F174</f>
        <v>279.78233629485271</v>
      </c>
      <c r="G109" s="979">
        <f>+Sample_FC!G174</f>
        <v>298.88157328379378</v>
      </c>
      <c r="H109" s="979">
        <f>+Sample_FC!H174</f>
        <v>279.78233629485271</v>
      </c>
      <c r="I109" s="979">
        <f>+Sample_FC!I174</f>
        <v>274.69472602831593</v>
      </c>
      <c r="J109" s="979">
        <f>+Sample_FC!J174</f>
        <v>19.32</v>
      </c>
      <c r="K109" s="979">
        <f>+Sample_FC!K174</f>
        <v>5</v>
      </c>
      <c r="L109" s="979">
        <f>+Sample_FC!L174</f>
        <v>0</v>
      </c>
      <c r="M109" s="979">
        <f>+Sample_FC!M174</f>
        <v>666.66666666666663</v>
      </c>
      <c r="N109" s="979">
        <f>+Sample_FC!N174</f>
        <v>100</v>
      </c>
      <c r="O109" s="979">
        <f>+Sample!B174</f>
        <v>602.73333333333335</v>
      </c>
      <c r="P109" s="979">
        <f>+Sample!C174</f>
        <v>391.76670000000001</v>
      </c>
      <c r="Q109" s="979">
        <f>+Sample!D174</f>
        <v>115.93333333333334</v>
      </c>
      <c r="R109" s="979">
        <f>+Sample!E174</f>
        <v>94.033333333333331</v>
      </c>
      <c r="S109" s="979">
        <f>+Sample!F174</f>
        <v>279.78233629485271</v>
      </c>
      <c r="T109" s="979">
        <f>+Sample!G174</f>
        <v>298.88157328379378</v>
      </c>
      <c r="U109" s="979">
        <f>+Sample!H174</f>
        <v>279.78233629485271</v>
      </c>
      <c r="V109" s="979">
        <f>+Sample!I174</f>
        <v>274.69472602831593</v>
      </c>
      <c r="W109" s="979">
        <f>+Sample!J174</f>
        <v>19.32</v>
      </c>
      <c r="X109" s="979">
        <f>+Sample!K174</f>
        <v>5</v>
      </c>
      <c r="Y109" s="979">
        <f>+Sample!L174</f>
        <v>0</v>
      </c>
      <c r="Z109" s="979">
        <f>+Sample!M174</f>
        <v>666.66666666666663</v>
      </c>
      <c r="AA109" s="979">
        <f>+Sample!N174</f>
        <v>100</v>
      </c>
    </row>
    <row r="110" spans="1:27" x14ac:dyDescent="0.2">
      <c r="A110" s="1">
        <f>+Sample_FC!A175</f>
        <v>45099</v>
      </c>
      <c r="B110" s="979">
        <f>+Sample_FC!B175</f>
        <v>602.73333333333335</v>
      </c>
      <c r="C110" s="979">
        <f>+Sample_FC!C175</f>
        <v>391.76670000000001</v>
      </c>
      <c r="D110" s="979">
        <f>+Sample_FC!D175</f>
        <v>115.93333333333334</v>
      </c>
      <c r="E110" s="979">
        <f>+Sample_FC!E175</f>
        <v>94.033333333333331</v>
      </c>
      <c r="F110" s="979">
        <f>+Sample_FC!F175</f>
        <v>279.78233629485271</v>
      </c>
      <c r="G110" s="979">
        <f>+Sample_FC!G175</f>
        <v>298.88157328379378</v>
      </c>
      <c r="H110" s="979">
        <f>+Sample_FC!H175</f>
        <v>279.78233629485271</v>
      </c>
      <c r="I110" s="979">
        <f>+Sample_FC!I175</f>
        <v>274.69472602831593</v>
      </c>
      <c r="J110" s="979">
        <f>+Sample_FC!J175</f>
        <v>19.32</v>
      </c>
      <c r="K110" s="979">
        <f>+Sample_FC!K175</f>
        <v>5</v>
      </c>
      <c r="L110" s="979">
        <f>+Sample_FC!L175</f>
        <v>0</v>
      </c>
      <c r="M110" s="979">
        <f>+Sample_FC!M175</f>
        <v>666.66666666666663</v>
      </c>
      <c r="N110" s="979">
        <f>+Sample_FC!N175</f>
        <v>100</v>
      </c>
      <c r="O110" s="979">
        <f>+Sample!B175</f>
        <v>602.73333333333335</v>
      </c>
      <c r="P110" s="979">
        <f>+Sample!C175</f>
        <v>391.76670000000001</v>
      </c>
      <c r="Q110" s="979">
        <f>+Sample!D175</f>
        <v>115.93333333333334</v>
      </c>
      <c r="R110" s="979">
        <f>+Sample!E175</f>
        <v>94.033333333333331</v>
      </c>
      <c r="S110" s="979">
        <f>+Sample!F175</f>
        <v>279.78233629485271</v>
      </c>
      <c r="T110" s="979">
        <f>+Sample!G175</f>
        <v>298.88157328379378</v>
      </c>
      <c r="U110" s="979">
        <f>+Sample!H175</f>
        <v>279.78233629485271</v>
      </c>
      <c r="V110" s="979">
        <f>+Sample!I175</f>
        <v>274.69472602831593</v>
      </c>
      <c r="W110" s="979">
        <f>+Sample!J175</f>
        <v>19.32</v>
      </c>
      <c r="X110" s="979">
        <f>+Sample!K175</f>
        <v>5</v>
      </c>
      <c r="Y110" s="979">
        <f>+Sample!L175</f>
        <v>0</v>
      </c>
      <c r="Z110" s="979">
        <f>+Sample!M175</f>
        <v>666.66666666666663</v>
      </c>
      <c r="AA110" s="979">
        <f>+Sample!N175</f>
        <v>100</v>
      </c>
    </row>
    <row r="111" spans="1:27" x14ac:dyDescent="0.2">
      <c r="A111" s="1">
        <f>+Sample_FC!A176</f>
        <v>45100</v>
      </c>
      <c r="B111" s="979">
        <f>+Sample_FC!B176</f>
        <v>602.73333333333335</v>
      </c>
      <c r="C111" s="979">
        <f>+Sample_FC!C176</f>
        <v>391.76670000000001</v>
      </c>
      <c r="D111" s="979">
        <f>+Sample_FC!D176</f>
        <v>115.93333333333334</v>
      </c>
      <c r="E111" s="979">
        <f>+Sample_FC!E176</f>
        <v>94.033333333333331</v>
      </c>
      <c r="F111" s="979">
        <f>+Sample_FC!F176</f>
        <v>279.78233629485271</v>
      </c>
      <c r="G111" s="979">
        <f>+Sample_FC!G176</f>
        <v>298.88157328379378</v>
      </c>
      <c r="H111" s="979">
        <f>+Sample_FC!H176</f>
        <v>279.78233629485271</v>
      </c>
      <c r="I111" s="979">
        <f>+Sample_FC!I176</f>
        <v>274.69472602831593</v>
      </c>
      <c r="J111" s="979">
        <f>+Sample_FC!J176</f>
        <v>19.32</v>
      </c>
      <c r="K111" s="979">
        <f>+Sample_FC!K176</f>
        <v>5</v>
      </c>
      <c r="L111" s="979">
        <f>+Sample_FC!L176</f>
        <v>0</v>
      </c>
      <c r="M111" s="979">
        <f>+Sample_FC!M176</f>
        <v>666.66666666666663</v>
      </c>
      <c r="N111" s="979">
        <f>+Sample_FC!N176</f>
        <v>100</v>
      </c>
      <c r="O111" s="979">
        <f>+Sample!B176</f>
        <v>602.73333333333335</v>
      </c>
      <c r="P111" s="979">
        <f>+Sample!C176</f>
        <v>391.76670000000001</v>
      </c>
      <c r="Q111" s="979">
        <f>+Sample!D176</f>
        <v>115.93333333333334</v>
      </c>
      <c r="R111" s="979">
        <f>+Sample!E176</f>
        <v>94.033333333333331</v>
      </c>
      <c r="S111" s="979">
        <f>+Sample!F176</f>
        <v>279.78233629485271</v>
      </c>
      <c r="T111" s="979">
        <f>+Sample!G176</f>
        <v>298.88157328379378</v>
      </c>
      <c r="U111" s="979">
        <f>+Sample!H176</f>
        <v>279.78233629485271</v>
      </c>
      <c r="V111" s="979">
        <f>+Sample!I176</f>
        <v>274.69472602831593</v>
      </c>
      <c r="W111" s="979">
        <f>+Sample!J176</f>
        <v>19.32</v>
      </c>
      <c r="X111" s="979">
        <f>+Sample!K176</f>
        <v>5</v>
      </c>
      <c r="Y111" s="979">
        <f>+Sample!L176</f>
        <v>0</v>
      </c>
      <c r="Z111" s="979">
        <f>+Sample!M176</f>
        <v>666.66666666666663</v>
      </c>
      <c r="AA111" s="979">
        <f>+Sample!N176</f>
        <v>100</v>
      </c>
    </row>
    <row r="112" spans="1:27" x14ac:dyDescent="0.2">
      <c r="A112" s="1">
        <f>+Sample_FC!A177</f>
        <v>45101</v>
      </c>
      <c r="B112" s="979">
        <f>+Sample_FC!B177</f>
        <v>602.73333333333335</v>
      </c>
      <c r="C112" s="979">
        <f>+Sample_FC!C177</f>
        <v>391.76670000000001</v>
      </c>
      <c r="D112" s="979">
        <f>+Sample_FC!D177</f>
        <v>115.93333333333334</v>
      </c>
      <c r="E112" s="979">
        <f>+Sample_FC!E177</f>
        <v>94.033333333333331</v>
      </c>
      <c r="F112" s="979">
        <f>+Sample_FC!F177</f>
        <v>279.78233629485271</v>
      </c>
      <c r="G112" s="979">
        <f>+Sample_FC!G177</f>
        <v>298.88157328379378</v>
      </c>
      <c r="H112" s="979">
        <f>+Sample_FC!H177</f>
        <v>279.78233629485271</v>
      </c>
      <c r="I112" s="979">
        <f>+Sample_FC!I177</f>
        <v>274.69472602831593</v>
      </c>
      <c r="J112" s="979">
        <f>+Sample_FC!J177</f>
        <v>19.32</v>
      </c>
      <c r="K112" s="979">
        <f>+Sample_FC!K177</f>
        <v>5</v>
      </c>
      <c r="L112" s="979">
        <f>+Sample_FC!L177</f>
        <v>0</v>
      </c>
      <c r="M112" s="979">
        <f>+Sample_FC!M177</f>
        <v>666.66666666666663</v>
      </c>
      <c r="N112" s="979">
        <f>+Sample_FC!N177</f>
        <v>100</v>
      </c>
      <c r="O112" s="979">
        <f>+Sample!B177</f>
        <v>602.73333333333335</v>
      </c>
      <c r="P112" s="979">
        <f>+Sample!C177</f>
        <v>391.76670000000001</v>
      </c>
      <c r="Q112" s="979">
        <f>+Sample!D177</f>
        <v>115.93333333333334</v>
      </c>
      <c r="R112" s="979">
        <f>+Sample!E177</f>
        <v>94.033333333333331</v>
      </c>
      <c r="S112" s="979">
        <f>+Sample!F177</f>
        <v>279.78233629485271</v>
      </c>
      <c r="T112" s="979">
        <f>+Sample!G177</f>
        <v>298.88157328379378</v>
      </c>
      <c r="U112" s="979">
        <f>+Sample!H177</f>
        <v>279.78233629485271</v>
      </c>
      <c r="V112" s="979">
        <f>+Sample!I177</f>
        <v>274.69472602831593</v>
      </c>
      <c r="W112" s="979">
        <f>+Sample!J177</f>
        <v>19.32</v>
      </c>
      <c r="X112" s="979">
        <f>+Sample!K177</f>
        <v>5</v>
      </c>
      <c r="Y112" s="979">
        <f>+Sample!L177</f>
        <v>0</v>
      </c>
      <c r="Z112" s="979">
        <f>+Sample!M177</f>
        <v>666.66666666666663</v>
      </c>
      <c r="AA112" s="979">
        <f>+Sample!N177</f>
        <v>100</v>
      </c>
    </row>
    <row r="113" spans="1:27" x14ac:dyDescent="0.2">
      <c r="A113" s="1">
        <f>+Sample_FC!A178</f>
        <v>45102</v>
      </c>
      <c r="B113" s="979">
        <f>+Sample_FC!B178</f>
        <v>602.73333333333335</v>
      </c>
      <c r="C113" s="979">
        <f>+Sample_FC!C178</f>
        <v>391.76670000000001</v>
      </c>
      <c r="D113" s="979">
        <f>+Sample_FC!D178</f>
        <v>115.93333333333334</v>
      </c>
      <c r="E113" s="979">
        <f>+Sample_FC!E178</f>
        <v>94.033333333333331</v>
      </c>
      <c r="F113" s="979">
        <f>+Sample_FC!F178</f>
        <v>279.78233629485271</v>
      </c>
      <c r="G113" s="979">
        <f>+Sample_FC!G178</f>
        <v>298.88157328379378</v>
      </c>
      <c r="H113" s="979">
        <f>+Sample_FC!H178</f>
        <v>279.78233629485271</v>
      </c>
      <c r="I113" s="979">
        <f>+Sample_FC!I178</f>
        <v>274.69472602831593</v>
      </c>
      <c r="J113" s="979">
        <f>+Sample_FC!J178</f>
        <v>19.32</v>
      </c>
      <c r="K113" s="979">
        <f>+Sample_FC!K178</f>
        <v>5</v>
      </c>
      <c r="L113" s="979">
        <f>+Sample_FC!L178</f>
        <v>0</v>
      </c>
      <c r="M113" s="979">
        <f>+Sample_FC!M178</f>
        <v>666.66666666666663</v>
      </c>
      <c r="N113" s="979">
        <f>+Sample_FC!N178</f>
        <v>100</v>
      </c>
      <c r="O113" s="979">
        <f>+Sample!B178</f>
        <v>602.73333333333335</v>
      </c>
      <c r="P113" s="979">
        <f>+Sample!C178</f>
        <v>391.76670000000001</v>
      </c>
      <c r="Q113" s="979">
        <f>+Sample!D178</f>
        <v>115.93333333333334</v>
      </c>
      <c r="R113" s="979">
        <f>+Sample!E178</f>
        <v>94.033333333333331</v>
      </c>
      <c r="S113" s="979">
        <f>+Sample!F178</f>
        <v>279.78233629485271</v>
      </c>
      <c r="T113" s="979">
        <f>+Sample!G178</f>
        <v>298.88157328379378</v>
      </c>
      <c r="U113" s="979">
        <f>+Sample!H178</f>
        <v>279.78233629485271</v>
      </c>
      <c r="V113" s="979">
        <f>+Sample!I178</f>
        <v>274.69472602831593</v>
      </c>
      <c r="W113" s="979">
        <f>+Sample!J178</f>
        <v>19.32</v>
      </c>
      <c r="X113" s="979">
        <f>+Sample!K178</f>
        <v>5</v>
      </c>
      <c r="Y113" s="979">
        <f>+Sample!L178</f>
        <v>0</v>
      </c>
      <c r="Z113" s="979">
        <f>+Sample!M178</f>
        <v>666.66666666666663</v>
      </c>
      <c r="AA113" s="979">
        <f>+Sample!N178</f>
        <v>100</v>
      </c>
    </row>
    <row r="114" spans="1:27" x14ac:dyDescent="0.2">
      <c r="A114" s="1">
        <f>+Sample_FC!A179</f>
        <v>45103</v>
      </c>
      <c r="B114" s="979">
        <f>+Sample_FC!B179</f>
        <v>602.73333333333335</v>
      </c>
      <c r="C114" s="979">
        <f>+Sample_FC!C179</f>
        <v>391.76670000000001</v>
      </c>
      <c r="D114" s="979">
        <f>+Sample_FC!D179</f>
        <v>115.93333333333334</v>
      </c>
      <c r="E114" s="979">
        <f>+Sample_FC!E179</f>
        <v>94.033333333333331</v>
      </c>
      <c r="F114" s="979">
        <f>+Sample_FC!F179</f>
        <v>279.78233629485271</v>
      </c>
      <c r="G114" s="979">
        <f>+Sample_FC!G179</f>
        <v>298.88157328379378</v>
      </c>
      <c r="H114" s="979">
        <f>+Sample_FC!H179</f>
        <v>279.78233629485271</v>
      </c>
      <c r="I114" s="979">
        <f>+Sample_FC!I179</f>
        <v>274.69472602831593</v>
      </c>
      <c r="J114" s="979">
        <f>+Sample_FC!J179</f>
        <v>19.32</v>
      </c>
      <c r="K114" s="979">
        <f>+Sample_FC!K179</f>
        <v>5</v>
      </c>
      <c r="L114" s="979">
        <f>+Sample_FC!L179</f>
        <v>0</v>
      </c>
      <c r="M114" s="979">
        <f>+Sample_FC!M179</f>
        <v>666.66666666666663</v>
      </c>
      <c r="N114" s="979">
        <f>+Sample_FC!N179</f>
        <v>100</v>
      </c>
      <c r="O114" s="979">
        <f>+Sample!B179</f>
        <v>602.73333333333335</v>
      </c>
      <c r="P114" s="979">
        <f>+Sample!C179</f>
        <v>391.76670000000001</v>
      </c>
      <c r="Q114" s="979">
        <f>+Sample!D179</f>
        <v>115.93333333333334</v>
      </c>
      <c r="R114" s="979">
        <f>+Sample!E179</f>
        <v>94.033333333333331</v>
      </c>
      <c r="S114" s="979">
        <f>+Sample!F179</f>
        <v>279.78233629485271</v>
      </c>
      <c r="T114" s="979">
        <f>+Sample!G179</f>
        <v>298.88157328379378</v>
      </c>
      <c r="U114" s="979">
        <f>+Sample!H179</f>
        <v>279.78233629485271</v>
      </c>
      <c r="V114" s="979">
        <f>+Sample!I179</f>
        <v>274.69472602831593</v>
      </c>
      <c r="W114" s="979">
        <f>+Sample!J179</f>
        <v>19.32</v>
      </c>
      <c r="X114" s="979">
        <f>+Sample!K179</f>
        <v>5</v>
      </c>
      <c r="Y114" s="979">
        <f>+Sample!L179</f>
        <v>0</v>
      </c>
      <c r="Z114" s="979">
        <f>+Sample!M179</f>
        <v>666.66666666666663</v>
      </c>
      <c r="AA114" s="979">
        <f>+Sample!N179</f>
        <v>100</v>
      </c>
    </row>
    <row r="115" spans="1:27" x14ac:dyDescent="0.2">
      <c r="A115" s="1">
        <f>+Sample_FC!A180</f>
        <v>45104</v>
      </c>
      <c r="B115" s="979">
        <f>+Sample_FC!B180</f>
        <v>602.73333333333335</v>
      </c>
      <c r="C115" s="979">
        <f>+Sample_FC!C180</f>
        <v>391.76670000000001</v>
      </c>
      <c r="D115" s="979">
        <f>+Sample_FC!D180</f>
        <v>115.93333333333334</v>
      </c>
      <c r="E115" s="979">
        <f>+Sample_FC!E180</f>
        <v>94.033333333333331</v>
      </c>
      <c r="F115" s="979">
        <f>+Sample_FC!F180</f>
        <v>279.78233629485271</v>
      </c>
      <c r="G115" s="979">
        <f>+Sample_FC!G180</f>
        <v>298.88157328379378</v>
      </c>
      <c r="H115" s="979">
        <f>+Sample_FC!H180</f>
        <v>279.78233629485271</v>
      </c>
      <c r="I115" s="979">
        <f>+Sample_FC!I180</f>
        <v>274.69472602831593</v>
      </c>
      <c r="J115" s="979">
        <f>+Sample_FC!J180</f>
        <v>19.32</v>
      </c>
      <c r="K115" s="979">
        <f>+Sample_FC!K180</f>
        <v>5</v>
      </c>
      <c r="L115" s="979">
        <f>+Sample_FC!L180</f>
        <v>0</v>
      </c>
      <c r="M115" s="979">
        <f>+Sample_FC!M180</f>
        <v>666.66666666666663</v>
      </c>
      <c r="N115" s="979">
        <f>+Sample_FC!N180</f>
        <v>100</v>
      </c>
      <c r="O115" s="979">
        <f>+Sample!B180</f>
        <v>602.73333333333335</v>
      </c>
      <c r="P115" s="979">
        <f>+Sample!C180</f>
        <v>391.76670000000001</v>
      </c>
      <c r="Q115" s="979">
        <f>+Sample!D180</f>
        <v>115.93333333333334</v>
      </c>
      <c r="R115" s="979">
        <f>+Sample!E180</f>
        <v>94.033333333333331</v>
      </c>
      <c r="S115" s="979">
        <f>+Sample!F180</f>
        <v>279.78233629485271</v>
      </c>
      <c r="T115" s="979">
        <f>+Sample!G180</f>
        <v>298.88157328379378</v>
      </c>
      <c r="U115" s="979">
        <f>+Sample!H180</f>
        <v>279.78233629485271</v>
      </c>
      <c r="V115" s="979">
        <f>+Sample!I180</f>
        <v>274.69472602831593</v>
      </c>
      <c r="W115" s="979">
        <f>+Sample!J180</f>
        <v>19.32</v>
      </c>
      <c r="X115" s="979">
        <f>+Sample!K180</f>
        <v>5</v>
      </c>
      <c r="Y115" s="979">
        <f>+Sample!L180</f>
        <v>0</v>
      </c>
      <c r="Z115" s="979">
        <f>+Sample!M180</f>
        <v>666.66666666666663</v>
      </c>
      <c r="AA115" s="979">
        <f>+Sample!N180</f>
        <v>100</v>
      </c>
    </row>
    <row r="116" spans="1:27" x14ac:dyDescent="0.2">
      <c r="A116" s="1">
        <f>+Sample_FC!A181</f>
        <v>45105</v>
      </c>
      <c r="B116" s="979">
        <f>+Sample_FC!B181</f>
        <v>602.73333333333335</v>
      </c>
      <c r="C116" s="979">
        <f>+Sample_FC!C181</f>
        <v>391.76670000000001</v>
      </c>
      <c r="D116" s="979">
        <f>+Sample_FC!D181</f>
        <v>115.93333333333334</v>
      </c>
      <c r="E116" s="979">
        <f>+Sample_FC!E181</f>
        <v>94.033333333333331</v>
      </c>
      <c r="F116" s="979">
        <f>+Sample_FC!F181</f>
        <v>279.78233629485271</v>
      </c>
      <c r="G116" s="979">
        <f>+Sample_FC!G181</f>
        <v>298.88157328379378</v>
      </c>
      <c r="H116" s="979">
        <f>+Sample_FC!H181</f>
        <v>279.78233629485271</v>
      </c>
      <c r="I116" s="979">
        <f>+Sample_FC!I181</f>
        <v>274.69472602831593</v>
      </c>
      <c r="J116" s="979">
        <f>+Sample_FC!J181</f>
        <v>19.32</v>
      </c>
      <c r="K116" s="979">
        <f>+Sample_FC!K181</f>
        <v>5</v>
      </c>
      <c r="L116" s="979">
        <f>+Sample_FC!L181</f>
        <v>0</v>
      </c>
      <c r="M116" s="979">
        <f>+Sample_FC!M181</f>
        <v>666.66666666666663</v>
      </c>
      <c r="N116" s="979">
        <f>+Sample_FC!N181</f>
        <v>100</v>
      </c>
      <c r="O116" s="979">
        <f>+Sample!B181</f>
        <v>602.73333333333335</v>
      </c>
      <c r="P116" s="979">
        <f>+Sample!C181</f>
        <v>391.76670000000001</v>
      </c>
      <c r="Q116" s="979">
        <f>+Sample!D181</f>
        <v>115.93333333333334</v>
      </c>
      <c r="R116" s="979">
        <f>+Sample!E181</f>
        <v>94.033333333333331</v>
      </c>
      <c r="S116" s="979">
        <f>+Sample!F181</f>
        <v>279.78233629485271</v>
      </c>
      <c r="T116" s="979">
        <f>+Sample!G181</f>
        <v>298.88157328379378</v>
      </c>
      <c r="U116" s="979">
        <f>+Sample!H181</f>
        <v>279.78233629485271</v>
      </c>
      <c r="V116" s="979">
        <f>+Sample!I181</f>
        <v>274.69472602831593</v>
      </c>
      <c r="W116" s="979">
        <f>+Sample!J181</f>
        <v>19.32</v>
      </c>
      <c r="X116" s="979">
        <f>+Sample!K181</f>
        <v>5</v>
      </c>
      <c r="Y116" s="979">
        <f>+Sample!L181</f>
        <v>0</v>
      </c>
      <c r="Z116" s="979">
        <f>+Sample!M181</f>
        <v>666.66666666666663</v>
      </c>
      <c r="AA116" s="979">
        <f>+Sample!N181</f>
        <v>100</v>
      </c>
    </row>
    <row r="117" spans="1:27" x14ac:dyDescent="0.2">
      <c r="A117" s="1">
        <f>+Sample_FC!A182</f>
        <v>45106</v>
      </c>
      <c r="B117" s="979">
        <f>+Sample_FC!B182</f>
        <v>602.73333333333335</v>
      </c>
      <c r="C117" s="979">
        <f>+Sample_FC!C182</f>
        <v>391.76670000000001</v>
      </c>
      <c r="D117" s="979">
        <f>+Sample_FC!D182</f>
        <v>115.93333333333334</v>
      </c>
      <c r="E117" s="979">
        <f>+Sample_FC!E182</f>
        <v>94.033333333333331</v>
      </c>
      <c r="F117" s="979">
        <f>+Sample_FC!F182</f>
        <v>279.78233629485271</v>
      </c>
      <c r="G117" s="979">
        <f>+Sample_FC!G182</f>
        <v>298.88157328379378</v>
      </c>
      <c r="H117" s="979">
        <f>+Sample_FC!H182</f>
        <v>279.78233629485271</v>
      </c>
      <c r="I117" s="979">
        <f>+Sample_FC!I182</f>
        <v>274.69472602831593</v>
      </c>
      <c r="J117" s="979">
        <f>+Sample_FC!J182</f>
        <v>19.32</v>
      </c>
      <c r="K117" s="979">
        <f>+Sample_FC!K182</f>
        <v>5</v>
      </c>
      <c r="L117" s="979">
        <f>+Sample_FC!L182</f>
        <v>0</v>
      </c>
      <c r="M117" s="979">
        <f>+Sample_FC!M182</f>
        <v>666.66666666666663</v>
      </c>
      <c r="N117" s="979">
        <f>+Sample_FC!N182</f>
        <v>100</v>
      </c>
      <c r="O117" s="979">
        <f>+Sample!B182</f>
        <v>602.73333333333335</v>
      </c>
      <c r="P117" s="979">
        <f>+Sample!C182</f>
        <v>391.76670000000001</v>
      </c>
      <c r="Q117" s="979">
        <f>+Sample!D182</f>
        <v>115.93333333333334</v>
      </c>
      <c r="R117" s="979">
        <f>+Sample!E182</f>
        <v>94.033333333333331</v>
      </c>
      <c r="S117" s="979">
        <f>+Sample!F182</f>
        <v>279.78233629485271</v>
      </c>
      <c r="T117" s="979">
        <f>+Sample!G182</f>
        <v>298.88157328379378</v>
      </c>
      <c r="U117" s="979">
        <f>+Sample!H182</f>
        <v>279.78233629485271</v>
      </c>
      <c r="V117" s="979">
        <f>+Sample!I182</f>
        <v>274.69472602831593</v>
      </c>
      <c r="W117" s="979">
        <f>+Sample!J182</f>
        <v>19.32</v>
      </c>
      <c r="X117" s="979">
        <f>+Sample!K182</f>
        <v>5</v>
      </c>
      <c r="Y117" s="979">
        <f>+Sample!L182</f>
        <v>0</v>
      </c>
      <c r="Z117" s="979">
        <f>+Sample!M182</f>
        <v>666.66666666666663</v>
      </c>
      <c r="AA117" s="979">
        <f>+Sample!N182</f>
        <v>100</v>
      </c>
    </row>
    <row r="118" spans="1:27" x14ac:dyDescent="0.2">
      <c r="A118" s="1">
        <f>+Sample_FC!A183</f>
        <v>45107</v>
      </c>
      <c r="B118" s="979">
        <f>+Sample_FC!B183</f>
        <v>602.73333333333335</v>
      </c>
      <c r="C118" s="979">
        <f>+Sample_FC!C183</f>
        <v>391.76670000000001</v>
      </c>
      <c r="D118" s="979">
        <f>+Sample_FC!D183</f>
        <v>115.93333333333334</v>
      </c>
      <c r="E118" s="979">
        <f>+Sample_FC!E183</f>
        <v>94.033333333333331</v>
      </c>
      <c r="F118" s="979">
        <f>+Sample_FC!F183</f>
        <v>279.78233629485271</v>
      </c>
      <c r="G118" s="979">
        <f>+Sample_FC!G183</f>
        <v>298.88157328379378</v>
      </c>
      <c r="H118" s="979">
        <f>+Sample_FC!H183</f>
        <v>279.78233629485271</v>
      </c>
      <c r="I118" s="979">
        <f>+Sample_FC!I183</f>
        <v>274.69472602831593</v>
      </c>
      <c r="J118" s="979">
        <f>+Sample_FC!J183</f>
        <v>19.32</v>
      </c>
      <c r="K118" s="979">
        <f>+Sample_FC!K183</f>
        <v>5</v>
      </c>
      <c r="L118" s="979">
        <f>+Sample_FC!L183</f>
        <v>0</v>
      </c>
      <c r="M118" s="979">
        <f>+Sample_FC!M183</f>
        <v>666.66666666666663</v>
      </c>
      <c r="N118" s="979">
        <f>+Sample_FC!N183</f>
        <v>100</v>
      </c>
      <c r="O118" s="979">
        <f>+Sample!B183</f>
        <v>602.73333333333335</v>
      </c>
      <c r="P118" s="979">
        <f>+Sample!C183</f>
        <v>391.76670000000001</v>
      </c>
      <c r="Q118" s="979">
        <f>+Sample!D183</f>
        <v>115.93333333333334</v>
      </c>
      <c r="R118" s="979">
        <f>+Sample!E183</f>
        <v>94.033333333333331</v>
      </c>
      <c r="S118" s="979">
        <f>+Sample!F183</f>
        <v>279.78233629485271</v>
      </c>
      <c r="T118" s="979">
        <f>+Sample!G183</f>
        <v>298.88157328379378</v>
      </c>
      <c r="U118" s="979">
        <f>+Sample!H183</f>
        <v>279.78233629485271</v>
      </c>
      <c r="V118" s="979">
        <f>+Sample!I183</f>
        <v>274.69472602831593</v>
      </c>
      <c r="W118" s="979">
        <f>+Sample!J183</f>
        <v>19.32</v>
      </c>
      <c r="X118" s="979">
        <f>+Sample!K183</f>
        <v>5</v>
      </c>
      <c r="Y118" s="979">
        <f>+Sample!L183</f>
        <v>0</v>
      </c>
      <c r="Z118" s="979">
        <f>+Sample!M183</f>
        <v>666.66666666666663</v>
      </c>
      <c r="AA118" s="979">
        <f>+Sample!N183</f>
        <v>100</v>
      </c>
    </row>
    <row r="119" spans="1:27" x14ac:dyDescent="0.2">
      <c r="A119" s="1">
        <f>+Sample_FC!A184</f>
        <v>45108</v>
      </c>
      <c r="B119" s="979">
        <f>+Sample_FC!B184</f>
        <v>594.35483870967744</v>
      </c>
      <c r="C119" s="979">
        <f>+Sample_FC!C184</f>
        <v>383.38709999999998</v>
      </c>
      <c r="D119" s="979">
        <f>+Sample_FC!D184</f>
        <v>112.90322580645162</v>
      </c>
      <c r="E119" s="979">
        <f>+Sample_FC!E184</f>
        <v>97.096774193548384</v>
      </c>
      <c r="F119" s="979">
        <f>+Sample_FC!F184</f>
        <v>265.60589455355546</v>
      </c>
      <c r="G119" s="979">
        <f>+Sample_FC!G184</f>
        <v>305.84226406254373</v>
      </c>
      <c r="H119" s="979">
        <f>+Sample_FC!H184</f>
        <v>265.60589455355546</v>
      </c>
      <c r="I119" s="979">
        <f>+Sample_FC!I184</f>
        <v>261.89749307599357</v>
      </c>
      <c r="J119" s="979">
        <f>+Sample_FC!J184</f>
        <v>19.41935483870968</v>
      </c>
      <c r="K119" s="979">
        <f>+Sample_FC!K184</f>
        <v>4.838709677419355</v>
      </c>
      <c r="L119" s="979">
        <f>+Sample_FC!L184</f>
        <v>2.5806451612903225</v>
      </c>
      <c r="M119" s="979">
        <f>+Sample_FC!M184</f>
        <v>645.16129032258061</v>
      </c>
      <c r="N119" s="979">
        <f>+Sample_FC!N184</f>
        <v>100</v>
      </c>
      <c r="O119" s="979">
        <f>+Sample!B184</f>
        <v>594.35483870967744</v>
      </c>
      <c r="P119" s="979">
        <f>+Sample!C184</f>
        <v>383.38709999999998</v>
      </c>
      <c r="Q119" s="979">
        <f>+Sample!D184</f>
        <v>112.90322580645162</v>
      </c>
      <c r="R119" s="979">
        <f>+Sample!E184</f>
        <v>97.096774193548384</v>
      </c>
      <c r="S119" s="979">
        <f>+Sample!F184</f>
        <v>265.60589455355546</v>
      </c>
      <c r="T119" s="979">
        <f>+Sample!G184</f>
        <v>305.84226406254373</v>
      </c>
      <c r="U119" s="979">
        <f>+Sample!H184</f>
        <v>265.60589455355546</v>
      </c>
      <c r="V119" s="979">
        <f>+Sample!I184</f>
        <v>261.89749307599357</v>
      </c>
      <c r="W119" s="979">
        <f>+Sample!J184</f>
        <v>19.41935483870968</v>
      </c>
      <c r="X119" s="979">
        <f>+Sample!K184</f>
        <v>4.838709677419355</v>
      </c>
      <c r="Y119" s="979">
        <f>+Sample!L184</f>
        <v>2.5806451612903225</v>
      </c>
      <c r="Z119" s="979">
        <f>+Sample!M184</f>
        <v>645.16129032258061</v>
      </c>
      <c r="AA119" s="979">
        <f>+Sample!N184</f>
        <v>100</v>
      </c>
    </row>
    <row r="120" spans="1:27" x14ac:dyDescent="0.2">
      <c r="A120" s="1">
        <f>+Sample_FC!A185</f>
        <v>45109</v>
      </c>
      <c r="B120" s="979">
        <f>+Sample_FC!B185</f>
        <v>594.35483870967744</v>
      </c>
      <c r="C120" s="979">
        <f>+Sample_FC!C185</f>
        <v>383.38709999999998</v>
      </c>
      <c r="D120" s="979">
        <f>+Sample_FC!D185</f>
        <v>112.90322580645162</v>
      </c>
      <c r="E120" s="979">
        <f>+Sample_FC!E185</f>
        <v>97.096774193548384</v>
      </c>
      <c r="F120" s="979">
        <f>+Sample_FC!F185</f>
        <v>265.60589455355546</v>
      </c>
      <c r="G120" s="979">
        <f>+Sample_FC!G185</f>
        <v>305.84226406254373</v>
      </c>
      <c r="H120" s="979">
        <f>+Sample_FC!H185</f>
        <v>265.60589455355546</v>
      </c>
      <c r="I120" s="979">
        <f>+Sample_FC!I185</f>
        <v>261.89749307599357</v>
      </c>
      <c r="J120" s="979">
        <f>+Sample_FC!J185</f>
        <v>19.41935483870968</v>
      </c>
      <c r="K120" s="979">
        <f>+Sample_FC!K185</f>
        <v>4.838709677419355</v>
      </c>
      <c r="L120" s="979">
        <f>+Sample_FC!L185</f>
        <v>2.5806451612903225</v>
      </c>
      <c r="M120" s="979">
        <f>+Sample_FC!M185</f>
        <v>645.16129032258061</v>
      </c>
      <c r="N120" s="979">
        <f>+Sample_FC!N185</f>
        <v>100</v>
      </c>
      <c r="O120" s="979">
        <f>+Sample!B185</f>
        <v>594.35483870967744</v>
      </c>
      <c r="P120" s="979">
        <f>+Sample!C185</f>
        <v>383.38709999999998</v>
      </c>
      <c r="Q120" s="979">
        <f>+Sample!D185</f>
        <v>112.90322580645162</v>
      </c>
      <c r="R120" s="979">
        <f>+Sample!E185</f>
        <v>97.096774193548384</v>
      </c>
      <c r="S120" s="979">
        <f>+Sample!F185</f>
        <v>265.60589455355546</v>
      </c>
      <c r="T120" s="979">
        <f>+Sample!G185</f>
        <v>305.84226406254373</v>
      </c>
      <c r="U120" s="979">
        <f>+Sample!H185</f>
        <v>265.60589455355546</v>
      </c>
      <c r="V120" s="979">
        <f>+Sample!I185</f>
        <v>261.89749307599357</v>
      </c>
      <c r="W120" s="979">
        <f>+Sample!J185</f>
        <v>19.41935483870968</v>
      </c>
      <c r="X120" s="979">
        <f>+Sample!K185</f>
        <v>4.838709677419355</v>
      </c>
      <c r="Y120" s="979">
        <f>+Sample!L185</f>
        <v>2.5806451612903225</v>
      </c>
      <c r="Z120" s="979">
        <f>+Sample!M185</f>
        <v>645.16129032258061</v>
      </c>
      <c r="AA120" s="979">
        <f>+Sample!N185</f>
        <v>100</v>
      </c>
    </row>
    <row r="121" spans="1:27" x14ac:dyDescent="0.2">
      <c r="A121" s="1">
        <f>+Sample_FC!A186</f>
        <v>45110</v>
      </c>
      <c r="B121" s="979">
        <f>+Sample_FC!B186</f>
        <v>594.35483870967744</v>
      </c>
      <c r="C121" s="979">
        <f>+Sample_FC!C186</f>
        <v>383.38709999999998</v>
      </c>
      <c r="D121" s="979">
        <f>+Sample_FC!D186</f>
        <v>112.90322580645162</v>
      </c>
      <c r="E121" s="979">
        <f>+Sample_FC!E186</f>
        <v>97.096774193548384</v>
      </c>
      <c r="F121" s="979">
        <f>+Sample_FC!F186</f>
        <v>265.60589455355546</v>
      </c>
      <c r="G121" s="979">
        <f>+Sample_FC!G186</f>
        <v>305.84226406254373</v>
      </c>
      <c r="H121" s="979">
        <f>+Sample_FC!H186</f>
        <v>265.60589455355546</v>
      </c>
      <c r="I121" s="979">
        <f>+Sample_FC!I186</f>
        <v>261.89749307599357</v>
      </c>
      <c r="J121" s="979">
        <f>+Sample_FC!J186</f>
        <v>19.41935483870968</v>
      </c>
      <c r="K121" s="979">
        <f>+Sample_FC!K186</f>
        <v>4.838709677419355</v>
      </c>
      <c r="L121" s="979">
        <f>+Sample_FC!L186</f>
        <v>2.5806451612903225</v>
      </c>
      <c r="M121" s="979">
        <f>+Sample_FC!M186</f>
        <v>645.16129032258061</v>
      </c>
      <c r="N121" s="979">
        <f>+Sample_FC!N186</f>
        <v>50</v>
      </c>
      <c r="O121" s="979">
        <f>+Sample!B186</f>
        <v>594.35483870967744</v>
      </c>
      <c r="P121" s="979">
        <f>+Sample!C186</f>
        <v>383.38709999999998</v>
      </c>
      <c r="Q121" s="979">
        <f>+Sample!D186</f>
        <v>112.90322580645162</v>
      </c>
      <c r="R121" s="979">
        <f>+Sample!E186</f>
        <v>97.096774193548384</v>
      </c>
      <c r="S121" s="979">
        <f>+Sample!F186</f>
        <v>265.60589455355546</v>
      </c>
      <c r="T121" s="979">
        <f>+Sample!G186</f>
        <v>305.84226406254373</v>
      </c>
      <c r="U121" s="979">
        <f>+Sample!H186</f>
        <v>265.60589455355546</v>
      </c>
      <c r="V121" s="979">
        <f>+Sample!I186</f>
        <v>261.89749307599357</v>
      </c>
      <c r="W121" s="979">
        <f>+Sample!J186</f>
        <v>19.41935483870968</v>
      </c>
      <c r="X121" s="979">
        <f>+Sample!K186</f>
        <v>4.838709677419355</v>
      </c>
      <c r="Y121" s="979">
        <f>+Sample!L186</f>
        <v>2.5806451612903225</v>
      </c>
      <c r="Z121" s="979">
        <f>+Sample!M186</f>
        <v>645.16129032258061</v>
      </c>
      <c r="AA121" s="979">
        <f>+Sample!N186</f>
        <v>50</v>
      </c>
    </row>
    <row r="122" spans="1:27" x14ac:dyDescent="0.2">
      <c r="A122" s="1">
        <f>+Sample_FC!A187</f>
        <v>45111</v>
      </c>
      <c r="B122" s="979">
        <f>+Sample_FC!B187</f>
        <v>594.35483870967744</v>
      </c>
      <c r="C122" s="979">
        <f>+Sample_FC!C187</f>
        <v>383.38709999999998</v>
      </c>
      <c r="D122" s="979">
        <f>+Sample_FC!D187</f>
        <v>112.90322580645162</v>
      </c>
      <c r="E122" s="979">
        <f>+Sample_FC!E187</f>
        <v>97.096774193548384</v>
      </c>
      <c r="F122" s="979">
        <f>+Sample_FC!F187</f>
        <v>265.60589455355546</v>
      </c>
      <c r="G122" s="979">
        <f>+Sample_FC!G187</f>
        <v>305.84226406254373</v>
      </c>
      <c r="H122" s="979">
        <f>+Sample_FC!H187</f>
        <v>265.60589455355546</v>
      </c>
      <c r="I122" s="979">
        <f>+Sample_FC!I187</f>
        <v>261.89749307599357</v>
      </c>
      <c r="J122" s="979">
        <f>+Sample_FC!J187</f>
        <v>19.41935483870968</v>
      </c>
      <c r="K122" s="979">
        <f>+Sample_FC!K187</f>
        <v>4.838709677419355</v>
      </c>
      <c r="L122" s="979">
        <f>+Sample_FC!L187</f>
        <v>2.5806451612903225</v>
      </c>
      <c r="M122" s="979">
        <f>+Sample_FC!M187</f>
        <v>645.16129032258061</v>
      </c>
      <c r="N122" s="979">
        <f>+Sample_FC!N187</f>
        <v>100</v>
      </c>
      <c r="O122" s="979">
        <f>+Sample!B187</f>
        <v>594.35483870967744</v>
      </c>
      <c r="P122" s="979">
        <f>+Sample!C187</f>
        <v>383.38709999999998</v>
      </c>
      <c r="Q122" s="979">
        <f>+Sample!D187</f>
        <v>112.90322580645162</v>
      </c>
      <c r="R122" s="979">
        <f>+Sample!E187</f>
        <v>97.096774193548384</v>
      </c>
      <c r="S122" s="979">
        <f>+Sample!F187</f>
        <v>265.60589455355546</v>
      </c>
      <c r="T122" s="979">
        <f>+Sample!G187</f>
        <v>305.84226406254373</v>
      </c>
      <c r="U122" s="979">
        <f>+Sample!H187</f>
        <v>265.60589455355546</v>
      </c>
      <c r="V122" s="979">
        <f>+Sample!I187</f>
        <v>261.89749307599357</v>
      </c>
      <c r="W122" s="979">
        <f>+Sample!J187</f>
        <v>19.41935483870968</v>
      </c>
      <c r="X122" s="979">
        <f>+Sample!K187</f>
        <v>4.838709677419355</v>
      </c>
      <c r="Y122" s="979">
        <f>+Sample!L187</f>
        <v>2.5806451612903225</v>
      </c>
      <c r="Z122" s="979">
        <f>+Sample!M187</f>
        <v>645.16129032258061</v>
      </c>
      <c r="AA122" s="979">
        <f>+Sample!N187</f>
        <v>100</v>
      </c>
    </row>
    <row r="123" spans="1:27" x14ac:dyDescent="0.2">
      <c r="A123" s="1">
        <f>+Sample_FC!A188</f>
        <v>45112</v>
      </c>
      <c r="B123" s="979">
        <f>+Sample_FC!B188</f>
        <v>594.35483870967744</v>
      </c>
      <c r="C123" s="979">
        <f>+Sample_FC!C188</f>
        <v>383.38709999999998</v>
      </c>
      <c r="D123" s="979">
        <f>+Sample_FC!D188</f>
        <v>112.90322580645162</v>
      </c>
      <c r="E123" s="979">
        <f>+Sample_FC!E188</f>
        <v>97.096774193548384</v>
      </c>
      <c r="F123" s="979">
        <f>+Sample_FC!F188</f>
        <v>265.60589455355546</v>
      </c>
      <c r="G123" s="979">
        <f>+Sample_FC!G188</f>
        <v>305.84226406254373</v>
      </c>
      <c r="H123" s="979">
        <f>+Sample_FC!H188</f>
        <v>265.60589455355546</v>
      </c>
      <c r="I123" s="979">
        <f>+Sample_FC!I188</f>
        <v>261.89749307599357</v>
      </c>
      <c r="J123" s="979">
        <f>+Sample_FC!J188</f>
        <v>19.41935483870968</v>
      </c>
      <c r="K123" s="979">
        <f>+Sample_FC!K188</f>
        <v>4.838709677419355</v>
      </c>
      <c r="L123" s="979">
        <f>+Sample_FC!L188</f>
        <v>2.5806451612903225</v>
      </c>
      <c r="M123" s="979">
        <f>+Sample_FC!M188</f>
        <v>645.16129032258061</v>
      </c>
      <c r="N123" s="979">
        <f>+Sample_FC!N188</f>
        <v>100</v>
      </c>
      <c r="O123" s="979">
        <f>+Sample!B188</f>
        <v>594.35483870967744</v>
      </c>
      <c r="P123" s="979">
        <f>+Sample!C188</f>
        <v>383.38709999999998</v>
      </c>
      <c r="Q123" s="979">
        <f>+Sample!D188</f>
        <v>112.90322580645162</v>
      </c>
      <c r="R123" s="979">
        <f>+Sample!E188</f>
        <v>97.096774193548384</v>
      </c>
      <c r="S123" s="979">
        <f>+Sample!F188</f>
        <v>265.60589455355546</v>
      </c>
      <c r="T123" s="979">
        <f>+Sample!G188</f>
        <v>305.84226406254373</v>
      </c>
      <c r="U123" s="979">
        <f>+Sample!H188</f>
        <v>265.60589455355546</v>
      </c>
      <c r="V123" s="979">
        <f>+Sample!I188</f>
        <v>261.89749307599357</v>
      </c>
      <c r="W123" s="979">
        <f>+Sample!J188</f>
        <v>19.41935483870968</v>
      </c>
      <c r="X123" s="979">
        <f>+Sample!K188</f>
        <v>4.838709677419355</v>
      </c>
      <c r="Y123" s="979">
        <f>+Sample!L188</f>
        <v>2.5806451612903225</v>
      </c>
      <c r="Z123" s="979">
        <f>+Sample!M188</f>
        <v>645.16129032258061</v>
      </c>
      <c r="AA123" s="979">
        <f>+Sample!N188</f>
        <v>100</v>
      </c>
    </row>
    <row r="124" spans="1:27" x14ac:dyDescent="0.2">
      <c r="A124" s="1">
        <f>+Sample_FC!A189</f>
        <v>45113</v>
      </c>
      <c r="B124" s="979">
        <f>+Sample_FC!B189</f>
        <v>594.35483870967744</v>
      </c>
      <c r="C124" s="979">
        <f>+Sample_FC!C189</f>
        <v>383.38709999999998</v>
      </c>
      <c r="D124" s="979">
        <f>+Sample_FC!D189</f>
        <v>112.90322580645162</v>
      </c>
      <c r="E124" s="979">
        <f>+Sample_FC!E189</f>
        <v>97.096774193548384</v>
      </c>
      <c r="F124" s="979">
        <f>+Sample_FC!F189</f>
        <v>265.60589455355546</v>
      </c>
      <c r="G124" s="979">
        <f>+Sample_FC!G189</f>
        <v>305.84226406254373</v>
      </c>
      <c r="H124" s="979">
        <f>+Sample_FC!H189</f>
        <v>265.60589455355546</v>
      </c>
      <c r="I124" s="979">
        <f>+Sample_FC!I189</f>
        <v>261.89749307599357</v>
      </c>
      <c r="J124" s="979">
        <f>+Sample_FC!J189</f>
        <v>19.41935483870968</v>
      </c>
      <c r="K124" s="979">
        <f>+Sample_FC!K189</f>
        <v>4.838709677419355</v>
      </c>
      <c r="L124" s="979">
        <f>+Sample_FC!L189</f>
        <v>2.5806451612903225</v>
      </c>
      <c r="M124" s="979">
        <f>+Sample_FC!M189</f>
        <v>645.16129032258061</v>
      </c>
      <c r="N124" s="979">
        <f>+Sample_FC!N189</f>
        <v>100</v>
      </c>
      <c r="O124" s="979">
        <f>+Sample!B189</f>
        <v>594.35483870967744</v>
      </c>
      <c r="P124" s="979">
        <f>+Sample!C189</f>
        <v>383.38709999999998</v>
      </c>
      <c r="Q124" s="979">
        <f>+Sample!D189</f>
        <v>112.90322580645162</v>
      </c>
      <c r="R124" s="979">
        <f>+Sample!E189</f>
        <v>97.096774193548384</v>
      </c>
      <c r="S124" s="979">
        <f>+Sample!F189</f>
        <v>265.60589455355546</v>
      </c>
      <c r="T124" s="979">
        <f>+Sample!G189</f>
        <v>305.84226406254373</v>
      </c>
      <c r="U124" s="979">
        <f>+Sample!H189</f>
        <v>265.60589455355546</v>
      </c>
      <c r="V124" s="979">
        <f>+Sample!I189</f>
        <v>261.89749307599357</v>
      </c>
      <c r="W124" s="979">
        <f>+Sample!J189</f>
        <v>19.41935483870968</v>
      </c>
      <c r="X124" s="979">
        <f>+Sample!K189</f>
        <v>4.838709677419355</v>
      </c>
      <c r="Y124" s="979">
        <f>+Sample!L189</f>
        <v>2.5806451612903225</v>
      </c>
      <c r="Z124" s="979">
        <f>+Sample!M189</f>
        <v>645.16129032258061</v>
      </c>
      <c r="AA124" s="979">
        <f>+Sample!N189</f>
        <v>100</v>
      </c>
    </row>
    <row r="125" spans="1:27" x14ac:dyDescent="0.2">
      <c r="A125" s="1">
        <f>+Sample_FC!A190</f>
        <v>45114</v>
      </c>
      <c r="B125" s="979">
        <f>+Sample_FC!B190</f>
        <v>594.35483870967744</v>
      </c>
      <c r="C125" s="979">
        <f>+Sample_FC!C190</f>
        <v>383.38709999999998</v>
      </c>
      <c r="D125" s="979">
        <f>+Sample_FC!D190</f>
        <v>112.90322580645162</v>
      </c>
      <c r="E125" s="979">
        <f>+Sample_FC!E190</f>
        <v>97.096774193548384</v>
      </c>
      <c r="F125" s="979">
        <f>+Sample_FC!F190</f>
        <v>265.60589455355546</v>
      </c>
      <c r="G125" s="979">
        <f>+Sample_FC!G190</f>
        <v>305.84226406254373</v>
      </c>
      <c r="H125" s="979">
        <f>+Sample_FC!H190</f>
        <v>265.60589455355546</v>
      </c>
      <c r="I125" s="979">
        <f>+Sample_FC!I190</f>
        <v>261.89749307599357</v>
      </c>
      <c r="J125" s="979">
        <f>+Sample_FC!J190</f>
        <v>19.41935483870968</v>
      </c>
      <c r="K125" s="979">
        <f>+Sample_FC!K190</f>
        <v>4.838709677419355</v>
      </c>
      <c r="L125" s="979">
        <f>+Sample_FC!L190</f>
        <v>2.5806451612903225</v>
      </c>
      <c r="M125" s="979">
        <f>+Sample_FC!M190</f>
        <v>645.16129032258061</v>
      </c>
      <c r="N125" s="979">
        <f>+Sample_FC!N190</f>
        <v>100</v>
      </c>
      <c r="O125" s="979">
        <f>+Sample!B190</f>
        <v>594.35483870967744</v>
      </c>
      <c r="P125" s="979">
        <f>+Sample!C190</f>
        <v>383.38709999999998</v>
      </c>
      <c r="Q125" s="979">
        <f>+Sample!D190</f>
        <v>112.90322580645162</v>
      </c>
      <c r="R125" s="979">
        <f>+Sample!E190</f>
        <v>97.096774193548384</v>
      </c>
      <c r="S125" s="979">
        <f>+Sample!F190</f>
        <v>265.60589455355546</v>
      </c>
      <c r="T125" s="979">
        <f>+Sample!G190</f>
        <v>305.84226406254373</v>
      </c>
      <c r="U125" s="979">
        <f>+Sample!H190</f>
        <v>265.60589455355546</v>
      </c>
      <c r="V125" s="979">
        <f>+Sample!I190</f>
        <v>261.89749307599357</v>
      </c>
      <c r="W125" s="979">
        <f>+Sample!J190</f>
        <v>19.41935483870968</v>
      </c>
      <c r="X125" s="979">
        <f>+Sample!K190</f>
        <v>4.838709677419355</v>
      </c>
      <c r="Y125" s="979">
        <f>+Sample!L190</f>
        <v>2.5806451612903225</v>
      </c>
      <c r="Z125" s="979">
        <f>+Sample!M190</f>
        <v>645.16129032258061</v>
      </c>
      <c r="AA125" s="979">
        <f>+Sample!N190</f>
        <v>100</v>
      </c>
    </row>
    <row r="126" spans="1:27" x14ac:dyDescent="0.2">
      <c r="A126" s="1">
        <f>+Sample_FC!A191</f>
        <v>45115</v>
      </c>
      <c r="B126" s="979">
        <f>+Sample_FC!B191</f>
        <v>594.35483870967744</v>
      </c>
      <c r="C126" s="979">
        <f>+Sample_FC!C191</f>
        <v>383.38709999999998</v>
      </c>
      <c r="D126" s="979">
        <f>+Sample_FC!D191</f>
        <v>112.90322580645162</v>
      </c>
      <c r="E126" s="979">
        <f>+Sample_FC!E191</f>
        <v>97.096774193548384</v>
      </c>
      <c r="F126" s="979">
        <f>+Sample_FC!F191</f>
        <v>265.60589455355546</v>
      </c>
      <c r="G126" s="979">
        <f>+Sample_FC!G191</f>
        <v>305.84226406254373</v>
      </c>
      <c r="H126" s="979">
        <f>+Sample_FC!H191</f>
        <v>265.60589455355546</v>
      </c>
      <c r="I126" s="979">
        <f>+Sample_FC!I191</f>
        <v>261.89749307599357</v>
      </c>
      <c r="J126" s="979">
        <f>+Sample_FC!J191</f>
        <v>19.41935483870968</v>
      </c>
      <c r="K126" s="979">
        <f>+Sample_FC!K191</f>
        <v>4.838709677419355</v>
      </c>
      <c r="L126" s="979">
        <f>+Sample_FC!L191</f>
        <v>2.5806451612903225</v>
      </c>
      <c r="M126" s="979">
        <f>+Sample_FC!M191</f>
        <v>645.16129032258061</v>
      </c>
      <c r="N126" s="979">
        <f>+Sample_FC!N191</f>
        <v>100</v>
      </c>
      <c r="O126" s="979">
        <f>+Sample!B191</f>
        <v>594.35483870967744</v>
      </c>
      <c r="P126" s="979">
        <f>+Sample!C191</f>
        <v>383.38709999999998</v>
      </c>
      <c r="Q126" s="979">
        <f>+Sample!D191</f>
        <v>112.90322580645162</v>
      </c>
      <c r="R126" s="979">
        <f>+Sample!E191</f>
        <v>97.096774193548384</v>
      </c>
      <c r="S126" s="979">
        <f>+Sample!F191</f>
        <v>265.60589455355546</v>
      </c>
      <c r="T126" s="979">
        <f>+Sample!G191</f>
        <v>305.84226406254373</v>
      </c>
      <c r="U126" s="979">
        <f>+Sample!H191</f>
        <v>265.60589455355546</v>
      </c>
      <c r="V126" s="979">
        <f>+Sample!I191</f>
        <v>261.89749307599357</v>
      </c>
      <c r="W126" s="979">
        <f>+Sample!J191</f>
        <v>19.41935483870968</v>
      </c>
      <c r="X126" s="979">
        <f>+Sample!K191</f>
        <v>4.838709677419355</v>
      </c>
      <c r="Y126" s="979">
        <f>+Sample!L191</f>
        <v>2.5806451612903225</v>
      </c>
      <c r="Z126" s="979">
        <f>+Sample!M191</f>
        <v>645.16129032258061</v>
      </c>
      <c r="AA126" s="979">
        <f>+Sample!N191</f>
        <v>100</v>
      </c>
    </row>
    <row r="127" spans="1:27" x14ac:dyDescent="0.2">
      <c r="A127" s="1">
        <f>+Sample_FC!A192</f>
        <v>45116</v>
      </c>
      <c r="B127" s="979">
        <f>+Sample_FC!B192</f>
        <v>594.35483870967744</v>
      </c>
      <c r="C127" s="979">
        <f>+Sample_FC!C192</f>
        <v>383.38709999999998</v>
      </c>
      <c r="D127" s="979">
        <f>+Sample_FC!D192</f>
        <v>112.90322580645162</v>
      </c>
      <c r="E127" s="979">
        <f>+Sample_FC!E192</f>
        <v>97.096774193548384</v>
      </c>
      <c r="F127" s="979">
        <f>+Sample_FC!F192</f>
        <v>265.60589455355546</v>
      </c>
      <c r="G127" s="979">
        <f>+Sample_FC!G192</f>
        <v>305.84226406254373</v>
      </c>
      <c r="H127" s="979">
        <f>+Sample_FC!H192</f>
        <v>265.60589455355546</v>
      </c>
      <c r="I127" s="979">
        <f>+Sample_FC!I192</f>
        <v>261.89749307599357</v>
      </c>
      <c r="J127" s="979">
        <f>+Sample_FC!J192</f>
        <v>19.41935483870968</v>
      </c>
      <c r="K127" s="979">
        <f>+Sample_FC!K192</f>
        <v>4.838709677419355</v>
      </c>
      <c r="L127" s="979">
        <f>+Sample_FC!L192</f>
        <v>2.5806451612903225</v>
      </c>
      <c r="M127" s="979">
        <f>+Sample_FC!M192</f>
        <v>645.16129032258061</v>
      </c>
      <c r="N127" s="979">
        <f>+Sample_FC!N192</f>
        <v>100</v>
      </c>
      <c r="O127" s="979">
        <f>+Sample!B192</f>
        <v>594.35483870967744</v>
      </c>
      <c r="P127" s="979">
        <f>+Sample!C192</f>
        <v>383.38709999999998</v>
      </c>
      <c r="Q127" s="979">
        <f>+Sample!D192</f>
        <v>112.90322580645162</v>
      </c>
      <c r="R127" s="979">
        <f>+Sample!E192</f>
        <v>97.096774193548384</v>
      </c>
      <c r="S127" s="979">
        <f>+Sample!F192</f>
        <v>265.60589455355546</v>
      </c>
      <c r="T127" s="979">
        <f>+Sample!G192</f>
        <v>305.84226406254373</v>
      </c>
      <c r="U127" s="979">
        <f>+Sample!H192</f>
        <v>265.60589455355546</v>
      </c>
      <c r="V127" s="979">
        <f>+Sample!I192</f>
        <v>261.89749307599357</v>
      </c>
      <c r="W127" s="979">
        <f>+Sample!J192</f>
        <v>19.41935483870968</v>
      </c>
      <c r="X127" s="979">
        <f>+Sample!K192</f>
        <v>4.838709677419355</v>
      </c>
      <c r="Y127" s="979">
        <f>+Sample!L192</f>
        <v>2.5806451612903225</v>
      </c>
      <c r="Z127" s="979">
        <f>+Sample!M192</f>
        <v>645.16129032258061</v>
      </c>
      <c r="AA127" s="979">
        <f>+Sample!N192</f>
        <v>100</v>
      </c>
    </row>
    <row r="128" spans="1:27" x14ac:dyDescent="0.2">
      <c r="A128" s="1">
        <f>+Sample_FC!A193</f>
        <v>45117</v>
      </c>
      <c r="B128" s="979">
        <f>+Sample_FC!B193</f>
        <v>594.35483870967744</v>
      </c>
      <c r="C128" s="979">
        <f>+Sample_FC!C193</f>
        <v>383.38709999999998</v>
      </c>
      <c r="D128" s="979">
        <f>+Sample_FC!D193</f>
        <v>112.90322580645162</v>
      </c>
      <c r="E128" s="979">
        <f>+Sample_FC!E193</f>
        <v>97.096774193548384</v>
      </c>
      <c r="F128" s="979">
        <f>+Sample_FC!F193</f>
        <v>265.60589455355546</v>
      </c>
      <c r="G128" s="979">
        <f>+Sample_FC!G193</f>
        <v>305.84226406254373</v>
      </c>
      <c r="H128" s="979">
        <f>+Sample_FC!H193</f>
        <v>265.60589455355546</v>
      </c>
      <c r="I128" s="979">
        <f>+Sample_FC!I193</f>
        <v>261.89749307599357</v>
      </c>
      <c r="J128" s="979">
        <f>+Sample_FC!J193</f>
        <v>19.41935483870968</v>
      </c>
      <c r="K128" s="979">
        <f>+Sample_FC!K193</f>
        <v>4.838709677419355</v>
      </c>
      <c r="L128" s="979">
        <f>+Sample_FC!L193</f>
        <v>2.5806451612903225</v>
      </c>
      <c r="M128" s="979">
        <f>+Sample_FC!M193</f>
        <v>645.16129032258061</v>
      </c>
      <c r="N128" s="979">
        <f>+Sample_FC!N193</f>
        <v>100</v>
      </c>
      <c r="O128" s="979">
        <f>+Sample!B193</f>
        <v>594.35483870967744</v>
      </c>
      <c r="P128" s="979">
        <f>+Sample!C193</f>
        <v>383.38709999999998</v>
      </c>
      <c r="Q128" s="979">
        <f>+Sample!D193</f>
        <v>112.90322580645162</v>
      </c>
      <c r="R128" s="979">
        <f>+Sample!E193</f>
        <v>97.096774193548384</v>
      </c>
      <c r="S128" s="979">
        <f>+Sample!F193</f>
        <v>265.60589455355546</v>
      </c>
      <c r="T128" s="979">
        <f>+Sample!G193</f>
        <v>305.84226406254373</v>
      </c>
      <c r="U128" s="979">
        <f>+Sample!H193</f>
        <v>265.60589455355546</v>
      </c>
      <c r="V128" s="979">
        <f>+Sample!I193</f>
        <v>261.89749307599357</v>
      </c>
      <c r="W128" s="979">
        <f>+Sample!J193</f>
        <v>19.41935483870968</v>
      </c>
      <c r="X128" s="979">
        <f>+Sample!K193</f>
        <v>4.838709677419355</v>
      </c>
      <c r="Y128" s="979">
        <f>+Sample!L193</f>
        <v>2.5806451612903225</v>
      </c>
      <c r="Z128" s="979">
        <f>+Sample!M193</f>
        <v>645.16129032258061</v>
      </c>
      <c r="AA128" s="979">
        <f>+Sample!N193</f>
        <v>100</v>
      </c>
    </row>
    <row r="129" spans="1:27" x14ac:dyDescent="0.2">
      <c r="A129" s="1">
        <f>+Sample_FC!A194</f>
        <v>45118</v>
      </c>
      <c r="B129" s="979">
        <f>+Sample_FC!B194</f>
        <v>594.35483870967744</v>
      </c>
      <c r="C129" s="979">
        <f>+Sample_FC!C194</f>
        <v>383.38709999999998</v>
      </c>
      <c r="D129" s="979">
        <f>+Sample_FC!D194</f>
        <v>112.90322580645162</v>
      </c>
      <c r="E129" s="979">
        <f>+Sample_FC!E194</f>
        <v>97.096774193548384</v>
      </c>
      <c r="F129" s="979">
        <f>+Sample_FC!F194</f>
        <v>265.60589455355546</v>
      </c>
      <c r="G129" s="979">
        <f>+Sample_FC!G194</f>
        <v>305.84226406254373</v>
      </c>
      <c r="H129" s="979">
        <f>+Sample_FC!H194</f>
        <v>265.60589455355546</v>
      </c>
      <c r="I129" s="979">
        <f>+Sample_FC!I194</f>
        <v>261.89749307599357</v>
      </c>
      <c r="J129" s="979">
        <f>+Sample_FC!J194</f>
        <v>19.41935483870968</v>
      </c>
      <c r="K129" s="979">
        <f>+Sample_FC!K194</f>
        <v>4.838709677419355</v>
      </c>
      <c r="L129" s="979">
        <f>+Sample_FC!L194</f>
        <v>2.5806451612903225</v>
      </c>
      <c r="M129" s="979">
        <f>+Sample_FC!M194</f>
        <v>645.16129032258061</v>
      </c>
      <c r="N129" s="979">
        <f>+Sample_FC!N194</f>
        <v>100</v>
      </c>
      <c r="O129" s="979">
        <f>+Sample!B194</f>
        <v>594.35483870967744</v>
      </c>
      <c r="P129" s="979">
        <f>+Sample!C194</f>
        <v>383.38709999999998</v>
      </c>
      <c r="Q129" s="979">
        <f>+Sample!D194</f>
        <v>112.90322580645162</v>
      </c>
      <c r="R129" s="979">
        <f>+Sample!E194</f>
        <v>97.096774193548384</v>
      </c>
      <c r="S129" s="979">
        <f>+Sample!F194</f>
        <v>265.60589455355546</v>
      </c>
      <c r="T129" s="979">
        <f>+Sample!G194</f>
        <v>305.84226406254373</v>
      </c>
      <c r="U129" s="979">
        <f>+Sample!H194</f>
        <v>265.60589455355546</v>
      </c>
      <c r="V129" s="979">
        <f>+Sample!I194</f>
        <v>261.89749307599357</v>
      </c>
      <c r="W129" s="979">
        <f>+Sample!J194</f>
        <v>19.41935483870968</v>
      </c>
      <c r="X129" s="979">
        <f>+Sample!K194</f>
        <v>4.838709677419355</v>
      </c>
      <c r="Y129" s="979">
        <f>+Sample!L194</f>
        <v>2.5806451612903225</v>
      </c>
      <c r="Z129" s="979">
        <f>+Sample!M194</f>
        <v>645.16129032258061</v>
      </c>
      <c r="AA129" s="979">
        <f>+Sample!N194</f>
        <v>100</v>
      </c>
    </row>
    <row r="130" spans="1:27" x14ac:dyDescent="0.2">
      <c r="A130" s="1">
        <f>+Sample_FC!A195</f>
        <v>45119</v>
      </c>
      <c r="B130" s="979">
        <f>+Sample_FC!B195</f>
        <v>594.35483870967744</v>
      </c>
      <c r="C130" s="979">
        <f>+Sample_FC!C195</f>
        <v>383.38709999999998</v>
      </c>
      <c r="D130" s="979">
        <f>+Sample_FC!D195</f>
        <v>112.90322580645162</v>
      </c>
      <c r="E130" s="979">
        <f>+Sample_FC!E195</f>
        <v>97.096774193548384</v>
      </c>
      <c r="F130" s="979">
        <f>+Sample_FC!F195</f>
        <v>265.60589455355546</v>
      </c>
      <c r="G130" s="979">
        <f>+Sample_FC!G195</f>
        <v>305.84226406254373</v>
      </c>
      <c r="H130" s="979">
        <f>+Sample_FC!H195</f>
        <v>265.60589455355546</v>
      </c>
      <c r="I130" s="979">
        <f>+Sample_FC!I195</f>
        <v>261.89749307599357</v>
      </c>
      <c r="J130" s="979">
        <f>+Sample_FC!J195</f>
        <v>19.41935483870968</v>
      </c>
      <c r="K130" s="979">
        <f>+Sample_FC!K195</f>
        <v>4.838709677419355</v>
      </c>
      <c r="L130" s="979">
        <f>+Sample_FC!L195</f>
        <v>2.5806451612903225</v>
      </c>
      <c r="M130" s="979">
        <f>+Sample_FC!M195</f>
        <v>645.16129032258061</v>
      </c>
      <c r="N130" s="979">
        <f>+Sample_FC!N195</f>
        <v>100</v>
      </c>
      <c r="O130" s="979">
        <f>+Sample!B195</f>
        <v>594.35483870967744</v>
      </c>
      <c r="P130" s="979">
        <f>+Sample!C195</f>
        <v>383.38709999999998</v>
      </c>
      <c r="Q130" s="979">
        <f>+Sample!D195</f>
        <v>112.90322580645162</v>
      </c>
      <c r="R130" s="979">
        <f>+Sample!E195</f>
        <v>97.096774193548384</v>
      </c>
      <c r="S130" s="979">
        <f>+Sample!F195</f>
        <v>265.60589455355546</v>
      </c>
      <c r="T130" s="979">
        <f>+Sample!G195</f>
        <v>305.84226406254373</v>
      </c>
      <c r="U130" s="979">
        <f>+Sample!H195</f>
        <v>265.60589455355546</v>
      </c>
      <c r="V130" s="979">
        <f>+Sample!I195</f>
        <v>261.89749307599357</v>
      </c>
      <c r="W130" s="979">
        <f>+Sample!J195</f>
        <v>19.41935483870968</v>
      </c>
      <c r="X130" s="979">
        <f>+Sample!K195</f>
        <v>4.838709677419355</v>
      </c>
      <c r="Y130" s="979">
        <f>+Sample!L195</f>
        <v>2.5806451612903225</v>
      </c>
      <c r="Z130" s="979">
        <f>+Sample!M195</f>
        <v>645.16129032258061</v>
      </c>
      <c r="AA130" s="979">
        <f>+Sample!N195</f>
        <v>100</v>
      </c>
    </row>
    <row r="131" spans="1:27" x14ac:dyDescent="0.2">
      <c r="A131" s="1">
        <f>+Sample_FC!A196</f>
        <v>45120</v>
      </c>
      <c r="B131" s="979">
        <f>+Sample_FC!B196</f>
        <v>594.35483870967744</v>
      </c>
      <c r="C131" s="979">
        <f>+Sample_FC!C196</f>
        <v>383.38709999999998</v>
      </c>
      <c r="D131" s="979">
        <f>+Sample_FC!D196</f>
        <v>112.90322580645162</v>
      </c>
      <c r="E131" s="979">
        <f>+Sample_FC!E196</f>
        <v>97.096774193548384</v>
      </c>
      <c r="F131" s="979">
        <f>+Sample_FC!F196</f>
        <v>265.60589455355546</v>
      </c>
      <c r="G131" s="979">
        <f>+Sample_FC!G196</f>
        <v>305.84226406254373</v>
      </c>
      <c r="H131" s="979">
        <f>+Sample_FC!H196</f>
        <v>265.60589455355546</v>
      </c>
      <c r="I131" s="979">
        <f>+Sample_FC!I196</f>
        <v>261.89749307599357</v>
      </c>
      <c r="J131" s="979">
        <f>+Sample_FC!J196</f>
        <v>19.41935483870968</v>
      </c>
      <c r="K131" s="979">
        <f>+Sample_FC!K196</f>
        <v>4.838709677419355</v>
      </c>
      <c r="L131" s="979">
        <f>+Sample_FC!L196</f>
        <v>2.5806451612903225</v>
      </c>
      <c r="M131" s="979">
        <f>+Sample_FC!M196</f>
        <v>645.16129032258061</v>
      </c>
      <c r="N131" s="979">
        <f>+Sample_FC!N196</f>
        <v>100</v>
      </c>
      <c r="O131" s="979">
        <f>+Sample!B196</f>
        <v>594.35483870967744</v>
      </c>
      <c r="P131" s="979">
        <f>+Sample!C196</f>
        <v>383.38709999999998</v>
      </c>
      <c r="Q131" s="979">
        <f>+Sample!D196</f>
        <v>112.90322580645162</v>
      </c>
      <c r="R131" s="979">
        <f>+Sample!E196</f>
        <v>97.096774193548384</v>
      </c>
      <c r="S131" s="979">
        <f>+Sample!F196</f>
        <v>265.60589455355546</v>
      </c>
      <c r="T131" s="979">
        <f>+Sample!G196</f>
        <v>305.84226406254373</v>
      </c>
      <c r="U131" s="979">
        <f>+Sample!H196</f>
        <v>265.60589455355546</v>
      </c>
      <c r="V131" s="979">
        <f>+Sample!I196</f>
        <v>261.89749307599357</v>
      </c>
      <c r="W131" s="979">
        <f>+Sample!J196</f>
        <v>19.41935483870968</v>
      </c>
      <c r="X131" s="979">
        <f>+Sample!K196</f>
        <v>4.838709677419355</v>
      </c>
      <c r="Y131" s="979">
        <f>+Sample!L196</f>
        <v>2.5806451612903225</v>
      </c>
      <c r="Z131" s="979">
        <f>+Sample!M196</f>
        <v>645.16129032258061</v>
      </c>
      <c r="AA131" s="979">
        <f>+Sample!N196</f>
        <v>100</v>
      </c>
    </row>
    <row r="132" spans="1:27" x14ac:dyDescent="0.2">
      <c r="A132" s="1">
        <f>+Sample_FC!A197</f>
        <v>45121</v>
      </c>
      <c r="B132" s="979">
        <f>+Sample_FC!B197</f>
        <v>594.35483870967744</v>
      </c>
      <c r="C132" s="979">
        <f>+Sample_FC!C197</f>
        <v>383.38709999999998</v>
      </c>
      <c r="D132" s="979">
        <f>+Sample_FC!D197</f>
        <v>112.90322580645162</v>
      </c>
      <c r="E132" s="979">
        <f>+Sample_FC!E197</f>
        <v>97.096774193548384</v>
      </c>
      <c r="F132" s="979">
        <f>+Sample_FC!F197</f>
        <v>265.60589455355546</v>
      </c>
      <c r="G132" s="979">
        <f>+Sample_FC!G197</f>
        <v>305.84226406254373</v>
      </c>
      <c r="H132" s="979">
        <f>+Sample_FC!H197</f>
        <v>265.60589455355546</v>
      </c>
      <c r="I132" s="979">
        <f>+Sample_FC!I197</f>
        <v>261.89749307599357</v>
      </c>
      <c r="J132" s="979">
        <f>+Sample_FC!J197</f>
        <v>19.41935483870968</v>
      </c>
      <c r="K132" s="979">
        <f>+Sample_FC!K197</f>
        <v>4.838709677419355</v>
      </c>
      <c r="L132" s="979">
        <f>+Sample_FC!L197</f>
        <v>2.5806451612903225</v>
      </c>
      <c r="M132" s="979">
        <f>+Sample_FC!M197</f>
        <v>645.16129032258061</v>
      </c>
      <c r="N132" s="979">
        <f>+Sample_FC!N197</f>
        <v>100</v>
      </c>
      <c r="O132" s="979">
        <f>+Sample!B197</f>
        <v>594.35483870967744</v>
      </c>
      <c r="P132" s="979">
        <f>+Sample!C197</f>
        <v>383.38709999999998</v>
      </c>
      <c r="Q132" s="979">
        <f>+Sample!D197</f>
        <v>112.90322580645162</v>
      </c>
      <c r="R132" s="979">
        <f>+Sample!E197</f>
        <v>97.096774193548384</v>
      </c>
      <c r="S132" s="979">
        <f>+Sample!F197</f>
        <v>265.60589455355546</v>
      </c>
      <c r="T132" s="979">
        <f>+Sample!G197</f>
        <v>305.84226406254373</v>
      </c>
      <c r="U132" s="979">
        <f>+Sample!H197</f>
        <v>265.60589455355546</v>
      </c>
      <c r="V132" s="979">
        <f>+Sample!I197</f>
        <v>261.89749307599357</v>
      </c>
      <c r="W132" s="979">
        <f>+Sample!J197</f>
        <v>19.41935483870968</v>
      </c>
      <c r="X132" s="979">
        <f>+Sample!K197</f>
        <v>4.838709677419355</v>
      </c>
      <c r="Y132" s="979">
        <f>+Sample!L197</f>
        <v>2.5806451612903225</v>
      </c>
      <c r="Z132" s="979">
        <f>+Sample!M197</f>
        <v>645.16129032258061</v>
      </c>
      <c r="AA132" s="979">
        <f>+Sample!N197</f>
        <v>100</v>
      </c>
    </row>
    <row r="133" spans="1:27" x14ac:dyDescent="0.2">
      <c r="A133" s="1">
        <f>+Sample_FC!A198</f>
        <v>45122</v>
      </c>
      <c r="B133" s="979">
        <f>+Sample_FC!B198</f>
        <v>594.35483870967744</v>
      </c>
      <c r="C133" s="979">
        <f>+Sample_FC!C198</f>
        <v>383.38709999999998</v>
      </c>
      <c r="D133" s="979">
        <f>+Sample_FC!D198</f>
        <v>112.90322580645162</v>
      </c>
      <c r="E133" s="979">
        <f>+Sample_FC!E198</f>
        <v>97.096774193548384</v>
      </c>
      <c r="F133" s="979">
        <f>+Sample_FC!F198</f>
        <v>265.60589455355546</v>
      </c>
      <c r="G133" s="979">
        <f>+Sample_FC!G198</f>
        <v>305.84226406254373</v>
      </c>
      <c r="H133" s="979">
        <f>+Sample_FC!H198</f>
        <v>265.60589455355546</v>
      </c>
      <c r="I133" s="979">
        <f>+Sample_FC!I198</f>
        <v>261.89749307599357</v>
      </c>
      <c r="J133" s="979">
        <f>+Sample_FC!J198</f>
        <v>19.41935483870968</v>
      </c>
      <c r="K133" s="979">
        <f>+Sample_FC!K198</f>
        <v>4.838709677419355</v>
      </c>
      <c r="L133" s="979">
        <f>+Sample_FC!L198</f>
        <v>2.5806451612903225</v>
      </c>
      <c r="M133" s="979">
        <f>+Sample_FC!M198</f>
        <v>645.16129032258061</v>
      </c>
      <c r="N133" s="979">
        <f>+Sample_FC!N198</f>
        <v>100</v>
      </c>
      <c r="O133" s="979">
        <f>+Sample!B198</f>
        <v>594.35483870967744</v>
      </c>
      <c r="P133" s="979">
        <f>+Sample!C198</f>
        <v>383.38709999999998</v>
      </c>
      <c r="Q133" s="979">
        <f>+Sample!D198</f>
        <v>112.90322580645162</v>
      </c>
      <c r="R133" s="979">
        <f>+Sample!E198</f>
        <v>97.096774193548384</v>
      </c>
      <c r="S133" s="979">
        <f>+Sample!F198</f>
        <v>265.60589455355546</v>
      </c>
      <c r="T133" s="979">
        <f>+Sample!G198</f>
        <v>305.84226406254373</v>
      </c>
      <c r="U133" s="979">
        <f>+Sample!H198</f>
        <v>265.60589455355546</v>
      </c>
      <c r="V133" s="979">
        <f>+Sample!I198</f>
        <v>261.89749307599357</v>
      </c>
      <c r="W133" s="979">
        <f>+Sample!J198</f>
        <v>19.41935483870968</v>
      </c>
      <c r="X133" s="979">
        <f>+Sample!K198</f>
        <v>4.838709677419355</v>
      </c>
      <c r="Y133" s="979">
        <f>+Sample!L198</f>
        <v>2.5806451612903225</v>
      </c>
      <c r="Z133" s="979">
        <f>+Sample!M198</f>
        <v>645.16129032258061</v>
      </c>
      <c r="AA133" s="979">
        <f>+Sample!N198</f>
        <v>100</v>
      </c>
    </row>
    <row r="134" spans="1:27" x14ac:dyDescent="0.2">
      <c r="A134" s="1">
        <f>+Sample_FC!A199</f>
        <v>45123</v>
      </c>
      <c r="B134" s="979">
        <f>+Sample_FC!B199</f>
        <v>594.35483870967744</v>
      </c>
      <c r="C134" s="979">
        <f>+Sample_FC!C199</f>
        <v>383.38709999999998</v>
      </c>
      <c r="D134" s="979">
        <f>+Sample_FC!D199</f>
        <v>112.90322580645162</v>
      </c>
      <c r="E134" s="979">
        <f>+Sample_FC!E199</f>
        <v>97.096774193548384</v>
      </c>
      <c r="F134" s="979">
        <f>+Sample_FC!F199</f>
        <v>265.60589455355546</v>
      </c>
      <c r="G134" s="979">
        <f>+Sample_FC!G199</f>
        <v>305.84226406254373</v>
      </c>
      <c r="H134" s="979">
        <f>+Sample_FC!H199</f>
        <v>265.60589455355546</v>
      </c>
      <c r="I134" s="979">
        <f>+Sample_FC!I199</f>
        <v>261.89749307599357</v>
      </c>
      <c r="J134" s="979">
        <f>+Sample_FC!J199</f>
        <v>19.41935483870968</v>
      </c>
      <c r="K134" s="979">
        <f>+Sample_FC!K199</f>
        <v>4.838709677419355</v>
      </c>
      <c r="L134" s="979">
        <f>+Sample_FC!L199</f>
        <v>2.5806451612903225</v>
      </c>
      <c r="M134" s="979">
        <f>+Sample_FC!M199</f>
        <v>645.16129032258061</v>
      </c>
      <c r="N134" s="979">
        <f>+Sample_FC!N199</f>
        <v>100</v>
      </c>
      <c r="O134" s="979">
        <f>+Sample!B199</f>
        <v>594.35483870967744</v>
      </c>
      <c r="P134" s="979">
        <f>+Sample!C199</f>
        <v>383.38709999999998</v>
      </c>
      <c r="Q134" s="979">
        <f>+Sample!D199</f>
        <v>112.90322580645162</v>
      </c>
      <c r="R134" s="979">
        <f>+Sample!E199</f>
        <v>97.096774193548384</v>
      </c>
      <c r="S134" s="979">
        <f>+Sample!F199</f>
        <v>265.60589455355546</v>
      </c>
      <c r="T134" s="979">
        <f>+Sample!G199</f>
        <v>305.84226406254373</v>
      </c>
      <c r="U134" s="979">
        <f>+Sample!H199</f>
        <v>265.60589455355546</v>
      </c>
      <c r="V134" s="979">
        <f>+Sample!I199</f>
        <v>261.89749307599357</v>
      </c>
      <c r="W134" s="979">
        <f>+Sample!J199</f>
        <v>19.41935483870968</v>
      </c>
      <c r="X134" s="979">
        <f>+Sample!K199</f>
        <v>4.838709677419355</v>
      </c>
      <c r="Y134" s="979">
        <f>+Sample!L199</f>
        <v>2.5806451612903225</v>
      </c>
      <c r="Z134" s="979">
        <f>+Sample!M199</f>
        <v>645.16129032258061</v>
      </c>
      <c r="AA134" s="979">
        <f>+Sample!N199</f>
        <v>100</v>
      </c>
    </row>
    <row r="135" spans="1:27" x14ac:dyDescent="0.2">
      <c r="A135" s="1">
        <f>+Sample_FC!A200</f>
        <v>45124</v>
      </c>
      <c r="B135" s="979">
        <f>+Sample_FC!B200</f>
        <v>594.35483870967744</v>
      </c>
      <c r="C135" s="979">
        <f>+Sample_FC!C200</f>
        <v>383.38709999999998</v>
      </c>
      <c r="D135" s="979">
        <f>+Sample_FC!D200</f>
        <v>112.90322580645162</v>
      </c>
      <c r="E135" s="979">
        <f>+Sample_FC!E200</f>
        <v>97.096774193548384</v>
      </c>
      <c r="F135" s="979">
        <f>+Sample_FC!F200</f>
        <v>265.60589455355546</v>
      </c>
      <c r="G135" s="979">
        <f>+Sample_FC!G200</f>
        <v>305.84226406254373</v>
      </c>
      <c r="H135" s="979">
        <f>+Sample_FC!H200</f>
        <v>265.60589455355546</v>
      </c>
      <c r="I135" s="979">
        <f>+Sample_FC!I200</f>
        <v>261.89749307599357</v>
      </c>
      <c r="J135" s="979">
        <f>+Sample_FC!J200</f>
        <v>19.41935483870968</v>
      </c>
      <c r="K135" s="979">
        <f>+Sample_FC!K200</f>
        <v>4.838709677419355</v>
      </c>
      <c r="L135" s="979">
        <f>+Sample_FC!L200</f>
        <v>2.5806451612903225</v>
      </c>
      <c r="M135" s="979">
        <f>+Sample_FC!M200</f>
        <v>645.16129032258061</v>
      </c>
      <c r="N135" s="979">
        <f>+Sample_FC!N200</f>
        <v>100</v>
      </c>
      <c r="O135" s="979">
        <f>+Sample!B200</f>
        <v>594.35483870967744</v>
      </c>
      <c r="P135" s="979">
        <f>+Sample!C200</f>
        <v>383.38709999999998</v>
      </c>
      <c r="Q135" s="979">
        <f>+Sample!D200</f>
        <v>112.90322580645162</v>
      </c>
      <c r="R135" s="979">
        <f>+Sample!E200</f>
        <v>97.096774193548384</v>
      </c>
      <c r="S135" s="979">
        <f>+Sample!F200</f>
        <v>265.60589455355546</v>
      </c>
      <c r="T135" s="979">
        <f>+Sample!G200</f>
        <v>305.84226406254373</v>
      </c>
      <c r="U135" s="979">
        <f>+Sample!H200</f>
        <v>265.60589455355546</v>
      </c>
      <c r="V135" s="979">
        <f>+Sample!I200</f>
        <v>261.89749307599357</v>
      </c>
      <c r="W135" s="979">
        <f>+Sample!J200</f>
        <v>19.41935483870968</v>
      </c>
      <c r="X135" s="979">
        <f>+Sample!K200</f>
        <v>4.838709677419355</v>
      </c>
      <c r="Y135" s="979">
        <f>+Sample!L200</f>
        <v>2.5806451612903225</v>
      </c>
      <c r="Z135" s="979">
        <f>+Sample!M200</f>
        <v>645.16129032258061</v>
      </c>
      <c r="AA135" s="979">
        <f>+Sample!N200</f>
        <v>100</v>
      </c>
    </row>
    <row r="136" spans="1:27" x14ac:dyDescent="0.2">
      <c r="A136" s="1">
        <f>+Sample_FC!A201</f>
        <v>45125</v>
      </c>
      <c r="B136" s="979">
        <f>+Sample_FC!B201</f>
        <v>594.35483870967744</v>
      </c>
      <c r="C136" s="979">
        <f>+Sample_FC!C201</f>
        <v>383.38709999999998</v>
      </c>
      <c r="D136" s="979">
        <f>+Sample_FC!D201</f>
        <v>112.90322580645162</v>
      </c>
      <c r="E136" s="979">
        <f>+Sample_FC!E201</f>
        <v>97.096774193548384</v>
      </c>
      <c r="F136" s="979">
        <f>+Sample_FC!F201</f>
        <v>265.60589455355546</v>
      </c>
      <c r="G136" s="979">
        <f>+Sample_FC!G201</f>
        <v>305.84226406254373</v>
      </c>
      <c r="H136" s="979">
        <f>+Sample_FC!H201</f>
        <v>265.60589455355546</v>
      </c>
      <c r="I136" s="979">
        <f>+Sample_FC!I201</f>
        <v>261.89749307599357</v>
      </c>
      <c r="J136" s="979">
        <f>+Sample_FC!J201</f>
        <v>19.41935483870968</v>
      </c>
      <c r="K136" s="979">
        <f>+Sample_FC!K201</f>
        <v>4.838709677419355</v>
      </c>
      <c r="L136" s="979">
        <f>+Sample_FC!L201</f>
        <v>2.5806451612903225</v>
      </c>
      <c r="M136" s="979">
        <f>+Sample_FC!M201</f>
        <v>645.16129032258061</v>
      </c>
      <c r="N136" s="979">
        <f>+Sample_FC!N201</f>
        <v>100</v>
      </c>
      <c r="O136" s="979">
        <f>+Sample!B201</f>
        <v>594.35483870967744</v>
      </c>
      <c r="P136" s="979">
        <f>+Sample!C201</f>
        <v>383.38709999999998</v>
      </c>
      <c r="Q136" s="979">
        <f>+Sample!D201</f>
        <v>112.90322580645162</v>
      </c>
      <c r="R136" s="979">
        <f>+Sample!E201</f>
        <v>97.096774193548384</v>
      </c>
      <c r="S136" s="979">
        <f>+Sample!F201</f>
        <v>265.60589455355546</v>
      </c>
      <c r="T136" s="979">
        <f>+Sample!G201</f>
        <v>305.84226406254373</v>
      </c>
      <c r="U136" s="979">
        <f>+Sample!H201</f>
        <v>265.60589455355546</v>
      </c>
      <c r="V136" s="979">
        <f>+Sample!I201</f>
        <v>261.89749307599357</v>
      </c>
      <c r="W136" s="979">
        <f>+Sample!J201</f>
        <v>19.41935483870968</v>
      </c>
      <c r="X136" s="979">
        <f>+Sample!K201</f>
        <v>4.838709677419355</v>
      </c>
      <c r="Y136" s="979">
        <f>+Sample!L201</f>
        <v>2.5806451612903225</v>
      </c>
      <c r="Z136" s="979">
        <f>+Sample!M201</f>
        <v>645.16129032258061</v>
      </c>
      <c r="AA136" s="979">
        <f>+Sample!N201</f>
        <v>100</v>
      </c>
    </row>
    <row r="137" spans="1:27" x14ac:dyDescent="0.2">
      <c r="A137" s="1">
        <f>+Sample_FC!A202</f>
        <v>45126</v>
      </c>
      <c r="B137" s="979">
        <f>+Sample_FC!B202</f>
        <v>594.35483870967744</v>
      </c>
      <c r="C137" s="979">
        <f>+Sample_FC!C202</f>
        <v>383.38709999999998</v>
      </c>
      <c r="D137" s="979">
        <f>+Sample_FC!D202</f>
        <v>112.90322580645162</v>
      </c>
      <c r="E137" s="979">
        <f>+Sample_FC!E202</f>
        <v>97.096774193548384</v>
      </c>
      <c r="F137" s="979">
        <f>+Sample_FC!F202</f>
        <v>265.60589455355546</v>
      </c>
      <c r="G137" s="979">
        <f>+Sample_FC!G202</f>
        <v>305.84226406254373</v>
      </c>
      <c r="H137" s="979">
        <f>+Sample_FC!H202</f>
        <v>265.60589455355546</v>
      </c>
      <c r="I137" s="979">
        <f>+Sample_FC!I202</f>
        <v>261.89749307599357</v>
      </c>
      <c r="J137" s="979">
        <f>+Sample_FC!J202</f>
        <v>19.41935483870968</v>
      </c>
      <c r="K137" s="979">
        <f>+Sample_FC!K202</f>
        <v>4.838709677419355</v>
      </c>
      <c r="L137" s="979">
        <f>+Sample_FC!L202</f>
        <v>2.5806451612903225</v>
      </c>
      <c r="M137" s="979">
        <f>+Sample_FC!M202</f>
        <v>645.16129032258061</v>
      </c>
      <c r="N137" s="979">
        <f>+Sample_FC!N202</f>
        <v>100</v>
      </c>
      <c r="O137" s="979">
        <f>+Sample!B202</f>
        <v>594.35483870967744</v>
      </c>
      <c r="P137" s="979">
        <f>+Sample!C202</f>
        <v>383.38709999999998</v>
      </c>
      <c r="Q137" s="979">
        <f>+Sample!D202</f>
        <v>112.90322580645162</v>
      </c>
      <c r="R137" s="979">
        <f>+Sample!E202</f>
        <v>97.096774193548384</v>
      </c>
      <c r="S137" s="979">
        <f>+Sample!F202</f>
        <v>265.60589455355546</v>
      </c>
      <c r="T137" s="979">
        <f>+Sample!G202</f>
        <v>305.84226406254373</v>
      </c>
      <c r="U137" s="979">
        <f>+Sample!H202</f>
        <v>265.60589455355546</v>
      </c>
      <c r="V137" s="979">
        <f>+Sample!I202</f>
        <v>261.89749307599357</v>
      </c>
      <c r="W137" s="979">
        <f>+Sample!J202</f>
        <v>19.41935483870968</v>
      </c>
      <c r="X137" s="979">
        <f>+Sample!K202</f>
        <v>4.838709677419355</v>
      </c>
      <c r="Y137" s="979">
        <f>+Sample!L202</f>
        <v>2.5806451612903225</v>
      </c>
      <c r="Z137" s="979">
        <f>+Sample!M202</f>
        <v>645.16129032258061</v>
      </c>
      <c r="AA137" s="979">
        <f>+Sample!N202</f>
        <v>100</v>
      </c>
    </row>
    <row r="138" spans="1:27" x14ac:dyDescent="0.2">
      <c r="A138" s="1">
        <f>+Sample_FC!A203</f>
        <v>45127</v>
      </c>
      <c r="B138" s="979">
        <f>+Sample_FC!B203</f>
        <v>594.35483870967744</v>
      </c>
      <c r="C138" s="979">
        <f>+Sample_FC!C203</f>
        <v>383.38709999999998</v>
      </c>
      <c r="D138" s="979">
        <f>+Sample_FC!D203</f>
        <v>112.90322580645162</v>
      </c>
      <c r="E138" s="979">
        <f>+Sample_FC!E203</f>
        <v>97.096774193548384</v>
      </c>
      <c r="F138" s="979">
        <f>+Sample_FC!F203</f>
        <v>265.60589455355546</v>
      </c>
      <c r="G138" s="979">
        <f>+Sample_FC!G203</f>
        <v>305.84226406254373</v>
      </c>
      <c r="H138" s="979">
        <f>+Sample_FC!H203</f>
        <v>265.60589455355546</v>
      </c>
      <c r="I138" s="979">
        <f>+Sample_FC!I203</f>
        <v>261.89749307599357</v>
      </c>
      <c r="J138" s="979">
        <f>+Sample_FC!J203</f>
        <v>19.41935483870968</v>
      </c>
      <c r="K138" s="979">
        <f>+Sample_FC!K203</f>
        <v>4.838709677419355</v>
      </c>
      <c r="L138" s="979">
        <f>+Sample_FC!L203</f>
        <v>2.5806451612903225</v>
      </c>
      <c r="M138" s="979">
        <f>+Sample_FC!M203</f>
        <v>645.16129032258061</v>
      </c>
      <c r="N138" s="979">
        <f>+Sample_FC!N203</f>
        <v>100</v>
      </c>
      <c r="O138" s="979">
        <f>+Sample!B203</f>
        <v>594.35483870967744</v>
      </c>
      <c r="P138" s="979">
        <f>+Sample!C203</f>
        <v>383.38709999999998</v>
      </c>
      <c r="Q138" s="979">
        <f>+Sample!D203</f>
        <v>112.90322580645162</v>
      </c>
      <c r="R138" s="979">
        <f>+Sample!E203</f>
        <v>97.096774193548384</v>
      </c>
      <c r="S138" s="979">
        <f>+Sample!F203</f>
        <v>265.60589455355546</v>
      </c>
      <c r="T138" s="979">
        <f>+Sample!G203</f>
        <v>305.84226406254373</v>
      </c>
      <c r="U138" s="979">
        <f>+Sample!H203</f>
        <v>265.60589455355546</v>
      </c>
      <c r="V138" s="979">
        <f>+Sample!I203</f>
        <v>261.89749307599357</v>
      </c>
      <c r="W138" s="979">
        <f>+Sample!J203</f>
        <v>19.41935483870968</v>
      </c>
      <c r="X138" s="979">
        <f>+Sample!K203</f>
        <v>4.838709677419355</v>
      </c>
      <c r="Y138" s="979">
        <f>+Sample!L203</f>
        <v>2.5806451612903225</v>
      </c>
      <c r="Z138" s="979">
        <f>+Sample!M203</f>
        <v>645.16129032258061</v>
      </c>
      <c r="AA138" s="979">
        <f>+Sample!N203</f>
        <v>100</v>
      </c>
    </row>
    <row r="139" spans="1:27" x14ac:dyDescent="0.2">
      <c r="A139" s="1">
        <f>+Sample_FC!A204</f>
        <v>45128</v>
      </c>
      <c r="B139" s="979">
        <f>+Sample_FC!B204</f>
        <v>594.35483870967744</v>
      </c>
      <c r="C139" s="979">
        <f>+Sample_FC!C204</f>
        <v>383.38709999999998</v>
      </c>
      <c r="D139" s="979">
        <f>+Sample_FC!D204</f>
        <v>112.90322580645162</v>
      </c>
      <c r="E139" s="979">
        <f>+Sample_FC!E204</f>
        <v>97.096774193548384</v>
      </c>
      <c r="F139" s="979">
        <f>+Sample_FC!F204</f>
        <v>265.60589455355546</v>
      </c>
      <c r="G139" s="979">
        <f>+Sample_FC!G204</f>
        <v>305.84226406254373</v>
      </c>
      <c r="H139" s="979">
        <f>+Sample_FC!H204</f>
        <v>265.60589455355546</v>
      </c>
      <c r="I139" s="979">
        <f>+Sample_FC!I204</f>
        <v>261.89749307599357</v>
      </c>
      <c r="J139" s="979">
        <f>+Sample_FC!J204</f>
        <v>19.41935483870968</v>
      </c>
      <c r="K139" s="979">
        <f>+Sample_FC!K204</f>
        <v>4.838709677419355</v>
      </c>
      <c r="L139" s="979">
        <f>+Sample_FC!L204</f>
        <v>2.5806451612903225</v>
      </c>
      <c r="M139" s="979">
        <f>+Sample_FC!M204</f>
        <v>645.16129032258061</v>
      </c>
      <c r="N139" s="979">
        <f>+Sample_FC!N204</f>
        <v>100</v>
      </c>
      <c r="O139" s="979">
        <f>+Sample!B204</f>
        <v>594.35483870967744</v>
      </c>
      <c r="P139" s="979">
        <f>+Sample!C204</f>
        <v>383.38709999999998</v>
      </c>
      <c r="Q139" s="979">
        <f>+Sample!D204</f>
        <v>112.90322580645162</v>
      </c>
      <c r="R139" s="979">
        <f>+Sample!E204</f>
        <v>97.096774193548384</v>
      </c>
      <c r="S139" s="979">
        <f>+Sample!F204</f>
        <v>265.60589455355546</v>
      </c>
      <c r="T139" s="979">
        <f>+Sample!G204</f>
        <v>305.84226406254373</v>
      </c>
      <c r="U139" s="979">
        <f>+Sample!H204</f>
        <v>265.60589455355546</v>
      </c>
      <c r="V139" s="979">
        <f>+Sample!I204</f>
        <v>261.89749307599357</v>
      </c>
      <c r="W139" s="979">
        <f>+Sample!J204</f>
        <v>19.41935483870968</v>
      </c>
      <c r="X139" s="979">
        <f>+Sample!K204</f>
        <v>4.838709677419355</v>
      </c>
      <c r="Y139" s="979">
        <f>+Sample!L204</f>
        <v>2.5806451612903225</v>
      </c>
      <c r="Z139" s="979">
        <f>+Sample!M204</f>
        <v>645.16129032258061</v>
      </c>
      <c r="AA139" s="979">
        <f>+Sample!N204</f>
        <v>100</v>
      </c>
    </row>
    <row r="140" spans="1:27" x14ac:dyDescent="0.2">
      <c r="A140" s="1">
        <f>+Sample_FC!A205</f>
        <v>45129</v>
      </c>
      <c r="B140" s="979">
        <f>+Sample_FC!B205</f>
        <v>594.35483870967744</v>
      </c>
      <c r="C140" s="979">
        <f>+Sample_FC!C205</f>
        <v>383.38709999999998</v>
      </c>
      <c r="D140" s="979">
        <f>+Sample_FC!D205</f>
        <v>112.90322580645162</v>
      </c>
      <c r="E140" s="979">
        <f>+Sample_FC!E205</f>
        <v>97.096774193548384</v>
      </c>
      <c r="F140" s="979">
        <f>+Sample_FC!F205</f>
        <v>265.60589455355546</v>
      </c>
      <c r="G140" s="979">
        <f>+Sample_FC!G205</f>
        <v>305.84226406254373</v>
      </c>
      <c r="H140" s="979">
        <f>+Sample_FC!H205</f>
        <v>265.60589455355546</v>
      </c>
      <c r="I140" s="979">
        <f>+Sample_FC!I205</f>
        <v>261.89749307599357</v>
      </c>
      <c r="J140" s="979">
        <f>+Sample_FC!J205</f>
        <v>19.41935483870968</v>
      </c>
      <c r="K140" s="979">
        <f>+Sample_FC!K205</f>
        <v>4.838709677419355</v>
      </c>
      <c r="L140" s="979">
        <f>+Sample_FC!L205</f>
        <v>2.5806451612903225</v>
      </c>
      <c r="M140" s="979">
        <f>+Sample_FC!M205</f>
        <v>645.16129032258061</v>
      </c>
      <c r="N140" s="979">
        <f>+Sample_FC!N205</f>
        <v>100</v>
      </c>
      <c r="O140" s="979">
        <f>+Sample!B205</f>
        <v>594.35483870967744</v>
      </c>
      <c r="P140" s="979">
        <f>+Sample!C205</f>
        <v>383.38709999999998</v>
      </c>
      <c r="Q140" s="979">
        <f>+Sample!D205</f>
        <v>112.90322580645162</v>
      </c>
      <c r="R140" s="979">
        <f>+Sample!E205</f>
        <v>97.096774193548384</v>
      </c>
      <c r="S140" s="979">
        <f>+Sample!F205</f>
        <v>265.60589455355546</v>
      </c>
      <c r="T140" s="979">
        <f>+Sample!G205</f>
        <v>305.84226406254373</v>
      </c>
      <c r="U140" s="979">
        <f>+Sample!H205</f>
        <v>265.60589455355546</v>
      </c>
      <c r="V140" s="979">
        <f>+Sample!I205</f>
        <v>261.89749307599357</v>
      </c>
      <c r="W140" s="979">
        <f>+Sample!J205</f>
        <v>19.41935483870968</v>
      </c>
      <c r="X140" s="979">
        <f>+Sample!K205</f>
        <v>4.838709677419355</v>
      </c>
      <c r="Y140" s="979">
        <f>+Sample!L205</f>
        <v>2.5806451612903225</v>
      </c>
      <c r="Z140" s="979">
        <f>+Sample!M205</f>
        <v>645.16129032258061</v>
      </c>
      <c r="AA140" s="979">
        <f>+Sample!N205</f>
        <v>100</v>
      </c>
    </row>
    <row r="141" spans="1:27" x14ac:dyDescent="0.2">
      <c r="A141" s="1">
        <f>+Sample_FC!A206</f>
        <v>45130</v>
      </c>
      <c r="B141" s="979">
        <f>+Sample_FC!B206</f>
        <v>594.35483870967744</v>
      </c>
      <c r="C141" s="979">
        <f>+Sample_FC!C206</f>
        <v>383.38709999999998</v>
      </c>
      <c r="D141" s="979">
        <f>+Sample_FC!D206</f>
        <v>112.90322580645162</v>
      </c>
      <c r="E141" s="979">
        <f>+Sample_FC!E206</f>
        <v>97.096774193548384</v>
      </c>
      <c r="F141" s="979">
        <f>+Sample_FC!F206</f>
        <v>265.60589455355546</v>
      </c>
      <c r="G141" s="979">
        <f>+Sample_FC!G206</f>
        <v>305.84226406254373</v>
      </c>
      <c r="H141" s="979">
        <f>+Sample_FC!H206</f>
        <v>265.60589455355546</v>
      </c>
      <c r="I141" s="979">
        <f>+Sample_FC!I206</f>
        <v>261.89749307599357</v>
      </c>
      <c r="J141" s="979">
        <f>+Sample_FC!J206</f>
        <v>19.41935483870968</v>
      </c>
      <c r="K141" s="979">
        <f>+Sample_FC!K206</f>
        <v>4.838709677419355</v>
      </c>
      <c r="L141" s="979">
        <f>+Sample_FC!L206</f>
        <v>2.5806451612903225</v>
      </c>
      <c r="M141" s="979">
        <f>+Sample_FC!M206</f>
        <v>645.16129032258061</v>
      </c>
      <c r="N141" s="979">
        <f>+Sample_FC!N206</f>
        <v>100</v>
      </c>
      <c r="O141" s="979">
        <f>+Sample!B206</f>
        <v>594.35483870967744</v>
      </c>
      <c r="P141" s="979">
        <f>+Sample!C206</f>
        <v>383.38709999999998</v>
      </c>
      <c r="Q141" s="979">
        <f>+Sample!D206</f>
        <v>112.90322580645162</v>
      </c>
      <c r="R141" s="979">
        <f>+Sample!E206</f>
        <v>97.096774193548384</v>
      </c>
      <c r="S141" s="979">
        <f>+Sample!F206</f>
        <v>265.60589455355546</v>
      </c>
      <c r="T141" s="979">
        <f>+Sample!G206</f>
        <v>305.84226406254373</v>
      </c>
      <c r="U141" s="979">
        <f>+Sample!H206</f>
        <v>265.60589455355546</v>
      </c>
      <c r="V141" s="979">
        <f>+Sample!I206</f>
        <v>261.89749307599357</v>
      </c>
      <c r="W141" s="979">
        <f>+Sample!J206</f>
        <v>19.41935483870968</v>
      </c>
      <c r="X141" s="979">
        <f>+Sample!K206</f>
        <v>4.838709677419355</v>
      </c>
      <c r="Y141" s="979">
        <f>+Sample!L206</f>
        <v>2.5806451612903225</v>
      </c>
      <c r="Z141" s="979">
        <f>+Sample!M206</f>
        <v>645.16129032258061</v>
      </c>
      <c r="AA141" s="979">
        <f>+Sample!N206</f>
        <v>100</v>
      </c>
    </row>
    <row r="142" spans="1:27" x14ac:dyDescent="0.2">
      <c r="A142" s="1">
        <f>+Sample_FC!A207</f>
        <v>45131</v>
      </c>
      <c r="B142" s="979">
        <f>+Sample_FC!B207</f>
        <v>594.35483870967744</v>
      </c>
      <c r="C142" s="979">
        <f>+Sample_FC!C207</f>
        <v>383.38709999999998</v>
      </c>
      <c r="D142" s="979">
        <f>+Sample_FC!D207</f>
        <v>112.90322580645162</v>
      </c>
      <c r="E142" s="979">
        <f>+Sample_FC!E207</f>
        <v>97.096774193548384</v>
      </c>
      <c r="F142" s="979">
        <f>+Sample_FC!F207</f>
        <v>265.60589455355546</v>
      </c>
      <c r="G142" s="979">
        <f>+Sample_FC!G207</f>
        <v>305.84226406254373</v>
      </c>
      <c r="H142" s="979">
        <f>+Sample_FC!H207</f>
        <v>265.60589455355546</v>
      </c>
      <c r="I142" s="979">
        <f>+Sample_FC!I207</f>
        <v>261.89749307599357</v>
      </c>
      <c r="J142" s="979">
        <f>+Sample_FC!J207</f>
        <v>19.41935483870968</v>
      </c>
      <c r="K142" s="979">
        <f>+Sample_FC!K207</f>
        <v>4.838709677419355</v>
      </c>
      <c r="L142" s="979">
        <f>+Sample_FC!L207</f>
        <v>2.5806451612903225</v>
      </c>
      <c r="M142" s="979">
        <f>+Sample_FC!M207</f>
        <v>645.16129032258061</v>
      </c>
      <c r="N142" s="979">
        <f>+Sample_FC!N207</f>
        <v>50</v>
      </c>
      <c r="O142" s="979">
        <f>+Sample!B207</f>
        <v>594.35483870967744</v>
      </c>
      <c r="P142" s="979">
        <f>+Sample!C207</f>
        <v>383.38709999999998</v>
      </c>
      <c r="Q142" s="979">
        <f>+Sample!D207</f>
        <v>112.90322580645162</v>
      </c>
      <c r="R142" s="979">
        <f>+Sample!E207</f>
        <v>97.096774193548384</v>
      </c>
      <c r="S142" s="979">
        <f>+Sample!F207</f>
        <v>265.60589455355546</v>
      </c>
      <c r="T142" s="979">
        <f>+Sample!G207</f>
        <v>305.84226406254373</v>
      </c>
      <c r="U142" s="979">
        <f>+Sample!H207</f>
        <v>265.60589455355546</v>
      </c>
      <c r="V142" s="979">
        <f>+Sample!I207</f>
        <v>261.89749307599357</v>
      </c>
      <c r="W142" s="979">
        <f>+Sample!J207</f>
        <v>19.41935483870968</v>
      </c>
      <c r="X142" s="979">
        <f>+Sample!K207</f>
        <v>4.838709677419355</v>
      </c>
      <c r="Y142" s="979">
        <f>+Sample!L207</f>
        <v>2.5806451612903225</v>
      </c>
      <c r="Z142" s="979">
        <f>+Sample!M207</f>
        <v>645.16129032258061</v>
      </c>
      <c r="AA142" s="979">
        <f>+Sample!N207</f>
        <v>50</v>
      </c>
    </row>
    <row r="143" spans="1:27" x14ac:dyDescent="0.2">
      <c r="A143" s="1">
        <f>+Sample_FC!A208</f>
        <v>45132</v>
      </c>
      <c r="B143" s="979">
        <f>+Sample_FC!B208</f>
        <v>594.35483870967744</v>
      </c>
      <c r="C143" s="979">
        <f>+Sample_FC!C208</f>
        <v>383.38709999999998</v>
      </c>
      <c r="D143" s="979">
        <f>+Sample_FC!D208</f>
        <v>112.90322580645162</v>
      </c>
      <c r="E143" s="979">
        <f>+Sample_FC!E208</f>
        <v>97.096774193548384</v>
      </c>
      <c r="F143" s="979">
        <f>+Sample_FC!F208</f>
        <v>265.60589455355546</v>
      </c>
      <c r="G143" s="979">
        <f>+Sample_FC!G208</f>
        <v>305.84226406254373</v>
      </c>
      <c r="H143" s="979">
        <f>+Sample_FC!H208</f>
        <v>265.60589455355546</v>
      </c>
      <c r="I143" s="979">
        <f>+Sample_FC!I208</f>
        <v>261.89749307599357</v>
      </c>
      <c r="J143" s="979">
        <f>+Sample_FC!J208</f>
        <v>19.41935483870968</v>
      </c>
      <c r="K143" s="979">
        <f>+Sample_FC!K208</f>
        <v>4.838709677419355</v>
      </c>
      <c r="L143" s="979">
        <f>+Sample_FC!L208</f>
        <v>2.5806451612903225</v>
      </c>
      <c r="M143" s="979">
        <f>+Sample_FC!M208</f>
        <v>645.16129032258061</v>
      </c>
      <c r="N143" s="979">
        <f>+Sample_FC!N208</f>
        <v>100</v>
      </c>
      <c r="O143" s="979">
        <f>+Sample!B208</f>
        <v>594.35483870967744</v>
      </c>
      <c r="P143" s="979">
        <f>+Sample!C208</f>
        <v>383.38709999999998</v>
      </c>
      <c r="Q143" s="979">
        <f>+Sample!D208</f>
        <v>112.90322580645162</v>
      </c>
      <c r="R143" s="979">
        <f>+Sample!E208</f>
        <v>97.096774193548384</v>
      </c>
      <c r="S143" s="979">
        <f>+Sample!F208</f>
        <v>265.60589455355546</v>
      </c>
      <c r="T143" s="979">
        <f>+Sample!G208</f>
        <v>305.84226406254373</v>
      </c>
      <c r="U143" s="979">
        <f>+Sample!H208</f>
        <v>265.60589455355546</v>
      </c>
      <c r="V143" s="979">
        <f>+Sample!I208</f>
        <v>261.89749307599357</v>
      </c>
      <c r="W143" s="979">
        <f>+Sample!J208</f>
        <v>19.41935483870968</v>
      </c>
      <c r="X143" s="979">
        <f>+Sample!K208</f>
        <v>4.838709677419355</v>
      </c>
      <c r="Y143" s="979">
        <f>+Sample!L208</f>
        <v>2.5806451612903225</v>
      </c>
      <c r="Z143" s="979">
        <f>+Sample!M208</f>
        <v>645.16129032258061</v>
      </c>
      <c r="AA143" s="979">
        <f>+Sample!N208</f>
        <v>100</v>
      </c>
    </row>
    <row r="144" spans="1:27" x14ac:dyDescent="0.2">
      <c r="A144" s="1">
        <f>+Sample_FC!A209</f>
        <v>45133</v>
      </c>
      <c r="B144" s="979">
        <f>+Sample_FC!B209</f>
        <v>594.35483870967744</v>
      </c>
      <c r="C144" s="979">
        <f>+Sample_FC!C209</f>
        <v>383.38709999999998</v>
      </c>
      <c r="D144" s="979">
        <f>+Sample_FC!D209</f>
        <v>112.90322580645162</v>
      </c>
      <c r="E144" s="979">
        <f>+Sample_FC!E209</f>
        <v>97.096774193548384</v>
      </c>
      <c r="F144" s="979">
        <f>+Sample_FC!F209</f>
        <v>265.60589455355546</v>
      </c>
      <c r="G144" s="979">
        <f>+Sample_FC!G209</f>
        <v>305.84226406254373</v>
      </c>
      <c r="H144" s="979">
        <f>+Sample_FC!H209</f>
        <v>265.60589455355546</v>
      </c>
      <c r="I144" s="979">
        <f>+Sample_FC!I209</f>
        <v>261.89749307599357</v>
      </c>
      <c r="J144" s="979">
        <f>+Sample_FC!J209</f>
        <v>19.41935483870968</v>
      </c>
      <c r="K144" s="979">
        <f>+Sample_FC!K209</f>
        <v>4.838709677419355</v>
      </c>
      <c r="L144" s="979">
        <f>+Sample_FC!L209</f>
        <v>2.5806451612903225</v>
      </c>
      <c r="M144" s="979">
        <f>+Sample_FC!M209</f>
        <v>645.16129032258061</v>
      </c>
      <c r="N144" s="979">
        <f>+Sample_FC!N209</f>
        <v>100</v>
      </c>
      <c r="O144" s="979">
        <f>+Sample!B209</f>
        <v>594.35483870967744</v>
      </c>
      <c r="P144" s="979">
        <f>+Sample!C209</f>
        <v>383.38709999999998</v>
      </c>
      <c r="Q144" s="979">
        <f>+Sample!D209</f>
        <v>112.90322580645162</v>
      </c>
      <c r="R144" s="979">
        <f>+Sample!E209</f>
        <v>97.096774193548384</v>
      </c>
      <c r="S144" s="979">
        <f>+Sample!F209</f>
        <v>265.60589455355546</v>
      </c>
      <c r="T144" s="979">
        <f>+Sample!G209</f>
        <v>305.84226406254373</v>
      </c>
      <c r="U144" s="979">
        <f>+Sample!H209</f>
        <v>265.60589455355546</v>
      </c>
      <c r="V144" s="979">
        <f>+Sample!I209</f>
        <v>261.89749307599357</v>
      </c>
      <c r="W144" s="979">
        <f>+Sample!J209</f>
        <v>19.41935483870968</v>
      </c>
      <c r="X144" s="979">
        <f>+Sample!K209</f>
        <v>4.838709677419355</v>
      </c>
      <c r="Y144" s="979">
        <f>+Sample!L209</f>
        <v>2.5806451612903225</v>
      </c>
      <c r="Z144" s="979">
        <f>+Sample!M209</f>
        <v>645.16129032258061</v>
      </c>
      <c r="AA144" s="979">
        <f>+Sample!N209</f>
        <v>100</v>
      </c>
    </row>
    <row r="145" spans="1:27" x14ac:dyDescent="0.2">
      <c r="A145" s="1">
        <f>+Sample_FC!A210</f>
        <v>45134</v>
      </c>
      <c r="B145" s="979">
        <f>+Sample_FC!B210</f>
        <v>594.35483870967744</v>
      </c>
      <c r="C145" s="979">
        <f>+Sample_FC!C210</f>
        <v>383.38709999999998</v>
      </c>
      <c r="D145" s="979">
        <f>+Sample_FC!D210</f>
        <v>112.90322580645162</v>
      </c>
      <c r="E145" s="979">
        <f>+Sample_FC!E210</f>
        <v>97.096774193548384</v>
      </c>
      <c r="F145" s="979">
        <f>+Sample_FC!F210</f>
        <v>265.60589455355546</v>
      </c>
      <c r="G145" s="979">
        <f>+Sample_FC!G210</f>
        <v>305.84226406254373</v>
      </c>
      <c r="H145" s="979">
        <f>+Sample_FC!H210</f>
        <v>265.60589455355546</v>
      </c>
      <c r="I145" s="979">
        <f>+Sample_FC!I210</f>
        <v>261.89749307599357</v>
      </c>
      <c r="J145" s="979">
        <f>+Sample_FC!J210</f>
        <v>19.41935483870968</v>
      </c>
      <c r="K145" s="979">
        <f>+Sample_FC!K210</f>
        <v>4.838709677419355</v>
      </c>
      <c r="L145" s="979">
        <f>+Sample_FC!L210</f>
        <v>2.5806451612903225</v>
      </c>
      <c r="M145" s="979">
        <f>+Sample_FC!M210</f>
        <v>645.16129032258061</v>
      </c>
      <c r="N145" s="979">
        <f>+Sample_FC!N210</f>
        <v>100</v>
      </c>
      <c r="O145" s="979">
        <f>+Sample!B210</f>
        <v>594.35483870967744</v>
      </c>
      <c r="P145" s="979">
        <f>+Sample!C210</f>
        <v>383.38709999999998</v>
      </c>
      <c r="Q145" s="979">
        <f>+Sample!D210</f>
        <v>112.90322580645162</v>
      </c>
      <c r="R145" s="979">
        <f>+Sample!E210</f>
        <v>97.096774193548384</v>
      </c>
      <c r="S145" s="979">
        <f>+Sample!F210</f>
        <v>265.60589455355546</v>
      </c>
      <c r="T145" s="979">
        <f>+Sample!G210</f>
        <v>305.84226406254373</v>
      </c>
      <c r="U145" s="979">
        <f>+Sample!H210</f>
        <v>265.60589455355546</v>
      </c>
      <c r="V145" s="979">
        <f>+Sample!I210</f>
        <v>261.89749307599357</v>
      </c>
      <c r="W145" s="979">
        <f>+Sample!J210</f>
        <v>19.41935483870968</v>
      </c>
      <c r="X145" s="979">
        <f>+Sample!K210</f>
        <v>4.838709677419355</v>
      </c>
      <c r="Y145" s="979">
        <f>+Sample!L210</f>
        <v>2.5806451612903225</v>
      </c>
      <c r="Z145" s="979">
        <f>+Sample!M210</f>
        <v>645.16129032258061</v>
      </c>
      <c r="AA145" s="979">
        <f>+Sample!N210</f>
        <v>100</v>
      </c>
    </row>
    <row r="146" spans="1:27" x14ac:dyDescent="0.2">
      <c r="A146" s="1">
        <f>+Sample_FC!A211</f>
        <v>45135</v>
      </c>
      <c r="B146" s="979">
        <f>+Sample_FC!B211</f>
        <v>594.35483870967744</v>
      </c>
      <c r="C146" s="979">
        <f>+Sample_FC!C211</f>
        <v>383.38709999999998</v>
      </c>
      <c r="D146" s="979">
        <f>+Sample_FC!D211</f>
        <v>112.90322580645162</v>
      </c>
      <c r="E146" s="979">
        <f>+Sample_FC!E211</f>
        <v>97.096774193548384</v>
      </c>
      <c r="F146" s="979">
        <f>+Sample_FC!F211</f>
        <v>265.60589455355546</v>
      </c>
      <c r="G146" s="979">
        <f>+Sample_FC!G211</f>
        <v>305.84226406254373</v>
      </c>
      <c r="H146" s="979">
        <f>+Sample_FC!H211</f>
        <v>265.60589455355546</v>
      </c>
      <c r="I146" s="979">
        <f>+Sample_FC!I211</f>
        <v>261.89749307599357</v>
      </c>
      <c r="J146" s="979">
        <f>+Sample_FC!J211</f>
        <v>19.41935483870968</v>
      </c>
      <c r="K146" s="979">
        <f>+Sample_FC!K211</f>
        <v>4.838709677419355</v>
      </c>
      <c r="L146" s="979">
        <f>+Sample_FC!L211</f>
        <v>2.5806451612903225</v>
      </c>
      <c r="M146" s="979">
        <f>+Sample_FC!M211</f>
        <v>645.16129032258061</v>
      </c>
      <c r="N146" s="979">
        <f>+Sample_FC!N211</f>
        <v>100</v>
      </c>
      <c r="O146" s="979">
        <f>+Sample!B211</f>
        <v>594.35483870967744</v>
      </c>
      <c r="P146" s="979">
        <f>+Sample!C211</f>
        <v>383.38709999999998</v>
      </c>
      <c r="Q146" s="979">
        <f>+Sample!D211</f>
        <v>112.90322580645162</v>
      </c>
      <c r="R146" s="979">
        <f>+Sample!E211</f>
        <v>97.096774193548384</v>
      </c>
      <c r="S146" s="979">
        <f>+Sample!F211</f>
        <v>265.60589455355546</v>
      </c>
      <c r="T146" s="979">
        <f>+Sample!G211</f>
        <v>305.84226406254373</v>
      </c>
      <c r="U146" s="979">
        <f>+Sample!H211</f>
        <v>265.60589455355546</v>
      </c>
      <c r="V146" s="979">
        <f>+Sample!I211</f>
        <v>261.89749307599357</v>
      </c>
      <c r="W146" s="979">
        <f>+Sample!J211</f>
        <v>19.41935483870968</v>
      </c>
      <c r="X146" s="979">
        <f>+Sample!K211</f>
        <v>4.838709677419355</v>
      </c>
      <c r="Y146" s="979">
        <f>+Sample!L211</f>
        <v>2.5806451612903225</v>
      </c>
      <c r="Z146" s="979">
        <f>+Sample!M211</f>
        <v>645.16129032258061</v>
      </c>
      <c r="AA146" s="979">
        <f>+Sample!N211</f>
        <v>100</v>
      </c>
    </row>
    <row r="147" spans="1:27" x14ac:dyDescent="0.2">
      <c r="A147" s="1">
        <f>+Sample_FC!A212</f>
        <v>45136</v>
      </c>
      <c r="B147" s="979">
        <f>+Sample_FC!B212</f>
        <v>594.35483870967744</v>
      </c>
      <c r="C147" s="979">
        <f>+Sample_FC!C212</f>
        <v>383.38709999999998</v>
      </c>
      <c r="D147" s="979">
        <f>+Sample_FC!D212</f>
        <v>112.90322580645162</v>
      </c>
      <c r="E147" s="979">
        <f>+Sample_FC!E212</f>
        <v>97.096774193548384</v>
      </c>
      <c r="F147" s="979">
        <f>+Sample_FC!F212</f>
        <v>265.60589455355546</v>
      </c>
      <c r="G147" s="979">
        <f>+Sample_FC!G212</f>
        <v>305.84226406254373</v>
      </c>
      <c r="H147" s="979">
        <f>+Sample_FC!H212</f>
        <v>265.60589455355546</v>
      </c>
      <c r="I147" s="979">
        <f>+Sample_FC!I212</f>
        <v>261.89749307599357</v>
      </c>
      <c r="J147" s="979">
        <f>+Sample_FC!J212</f>
        <v>19.41935483870968</v>
      </c>
      <c r="K147" s="979">
        <f>+Sample_FC!K212</f>
        <v>4.838709677419355</v>
      </c>
      <c r="L147" s="979">
        <f>+Sample_FC!L212</f>
        <v>2.5806451612903225</v>
      </c>
      <c r="M147" s="979">
        <f>+Sample_FC!M212</f>
        <v>645.16129032258061</v>
      </c>
      <c r="N147" s="979">
        <f>+Sample_FC!N212</f>
        <v>100</v>
      </c>
      <c r="O147" s="979">
        <f>+Sample!B212</f>
        <v>594.35483870967744</v>
      </c>
      <c r="P147" s="979">
        <f>+Sample!C212</f>
        <v>383.38709999999998</v>
      </c>
      <c r="Q147" s="979">
        <f>+Sample!D212</f>
        <v>112.90322580645162</v>
      </c>
      <c r="R147" s="979">
        <f>+Sample!E212</f>
        <v>97.096774193548384</v>
      </c>
      <c r="S147" s="979">
        <f>+Sample!F212</f>
        <v>265.60589455355546</v>
      </c>
      <c r="T147" s="979">
        <f>+Sample!G212</f>
        <v>305.84226406254373</v>
      </c>
      <c r="U147" s="979">
        <f>+Sample!H212</f>
        <v>265.60589455355546</v>
      </c>
      <c r="V147" s="979">
        <f>+Sample!I212</f>
        <v>261.89749307599357</v>
      </c>
      <c r="W147" s="979">
        <f>+Sample!J212</f>
        <v>19.41935483870968</v>
      </c>
      <c r="X147" s="979">
        <f>+Sample!K212</f>
        <v>4.838709677419355</v>
      </c>
      <c r="Y147" s="979">
        <f>+Sample!L212</f>
        <v>2.5806451612903225</v>
      </c>
      <c r="Z147" s="979">
        <f>+Sample!M212</f>
        <v>645.16129032258061</v>
      </c>
      <c r="AA147" s="979">
        <f>+Sample!N212</f>
        <v>100</v>
      </c>
    </row>
    <row r="148" spans="1:27" x14ac:dyDescent="0.2">
      <c r="A148" s="1">
        <f>+Sample_FC!A213</f>
        <v>45137</v>
      </c>
      <c r="B148" s="979">
        <f>+Sample_FC!B213</f>
        <v>594.35483870967744</v>
      </c>
      <c r="C148" s="979">
        <f>+Sample_FC!C213</f>
        <v>383.38709999999998</v>
      </c>
      <c r="D148" s="979">
        <f>+Sample_FC!D213</f>
        <v>112.90322580645162</v>
      </c>
      <c r="E148" s="979">
        <f>+Sample_FC!E213</f>
        <v>97.096774193548384</v>
      </c>
      <c r="F148" s="979">
        <f>+Sample_FC!F213</f>
        <v>265.60589455355546</v>
      </c>
      <c r="G148" s="979">
        <f>+Sample_FC!G213</f>
        <v>305.84226406254373</v>
      </c>
      <c r="H148" s="979">
        <f>+Sample_FC!H213</f>
        <v>265.60589455355546</v>
      </c>
      <c r="I148" s="979">
        <f>+Sample_FC!I213</f>
        <v>261.89749307599357</v>
      </c>
      <c r="J148" s="979">
        <f>+Sample_FC!J213</f>
        <v>19.41935483870968</v>
      </c>
      <c r="K148" s="979">
        <f>+Sample_FC!K213</f>
        <v>4.838709677419355</v>
      </c>
      <c r="L148" s="979">
        <f>+Sample_FC!L213</f>
        <v>2.5806451612903225</v>
      </c>
      <c r="M148" s="979">
        <f>+Sample_FC!M213</f>
        <v>645.16129032258061</v>
      </c>
      <c r="N148" s="979">
        <f>+Sample_FC!N213</f>
        <v>100</v>
      </c>
      <c r="O148" s="979">
        <f>+Sample!B213</f>
        <v>594.35483870967744</v>
      </c>
      <c r="P148" s="979">
        <f>+Sample!C213</f>
        <v>383.38709999999998</v>
      </c>
      <c r="Q148" s="979">
        <f>+Sample!D213</f>
        <v>112.90322580645162</v>
      </c>
      <c r="R148" s="979">
        <f>+Sample!E213</f>
        <v>97.096774193548384</v>
      </c>
      <c r="S148" s="979">
        <f>+Sample!F213</f>
        <v>265.60589455355546</v>
      </c>
      <c r="T148" s="979">
        <f>+Sample!G213</f>
        <v>305.84226406254373</v>
      </c>
      <c r="U148" s="979">
        <f>+Sample!H213</f>
        <v>265.60589455355546</v>
      </c>
      <c r="V148" s="979">
        <f>+Sample!I213</f>
        <v>261.89749307599357</v>
      </c>
      <c r="W148" s="979">
        <f>+Sample!J213</f>
        <v>19.41935483870968</v>
      </c>
      <c r="X148" s="979">
        <f>+Sample!K213</f>
        <v>4.838709677419355</v>
      </c>
      <c r="Y148" s="979">
        <f>+Sample!L213</f>
        <v>2.5806451612903225</v>
      </c>
      <c r="Z148" s="979">
        <f>+Sample!M213</f>
        <v>645.16129032258061</v>
      </c>
      <c r="AA148" s="979">
        <f>+Sample!N213</f>
        <v>100</v>
      </c>
    </row>
    <row r="149" spans="1:27" x14ac:dyDescent="0.2">
      <c r="A149" s="1">
        <f>+Sample_FC!A214</f>
        <v>45138</v>
      </c>
      <c r="B149" s="979">
        <f>+Sample_FC!B214</f>
        <v>594.35483870967744</v>
      </c>
      <c r="C149" s="979">
        <f>+Sample_FC!C214</f>
        <v>383.38709999999998</v>
      </c>
      <c r="D149" s="979">
        <f>+Sample_FC!D214</f>
        <v>112.90322580645162</v>
      </c>
      <c r="E149" s="979">
        <f>+Sample_FC!E214</f>
        <v>97.096774193548384</v>
      </c>
      <c r="F149" s="979">
        <f>+Sample_FC!F214</f>
        <v>265.60589455355546</v>
      </c>
      <c r="G149" s="979">
        <f>+Sample_FC!G214</f>
        <v>305.84226406254373</v>
      </c>
      <c r="H149" s="979">
        <f>+Sample_FC!H214</f>
        <v>265.60589455355546</v>
      </c>
      <c r="I149" s="979">
        <f>+Sample_FC!I214</f>
        <v>261.89749307599357</v>
      </c>
      <c r="J149" s="979">
        <f>+Sample_FC!J214</f>
        <v>19.41935483870968</v>
      </c>
      <c r="K149" s="979">
        <f>+Sample_FC!K214</f>
        <v>4.838709677419355</v>
      </c>
      <c r="L149" s="979">
        <f>+Sample_FC!L214</f>
        <v>2.5806451612903225</v>
      </c>
      <c r="M149" s="979">
        <f>+Sample_FC!M214</f>
        <v>645.16129032258061</v>
      </c>
      <c r="N149" s="979">
        <f>+Sample_FC!N214</f>
        <v>100</v>
      </c>
      <c r="O149" s="979">
        <f>+Sample!B214</f>
        <v>594.35483870967744</v>
      </c>
      <c r="P149" s="979">
        <f>+Sample!C214</f>
        <v>383.38709999999998</v>
      </c>
      <c r="Q149" s="979">
        <f>+Sample!D214</f>
        <v>112.90322580645162</v>
      </c>
      <c r="R149" s="979">
        <f>+Sample!E214</f>
        <v>97.096774193548384</v>
      </c>
      <c r="S149" s="979">
        <f>+Sample!F214</f>
        <v>265.60589455355546</v>
      </c>
      <c r="T149" s="979">
        <f>+Sample!G214</f>
        <v>305.84226406254373</v>
      </c>
      <c r="U149" s="979">
        <f>+Sample!H214</f>
        <v>265.60589455355546</v>
      </c>
      <c r="V149" s="979">
        <f>+Sample!I214</f>
        <v>261.89749307599357</v>
      </c>
      <c r="W149" s="979">
        <f>+Sample!J214</f>
        <v>19.41935483870968</v>
      </c>
      <c r="X149" s="979">
        <f>+Sample!K214</f>
        <v>4.838709677419355</v>
      </c>
      <c r="Y149" s="979">
        <f>+Sample!L214</f>
        <v>2.5806451612903225</v>
      </c>
      <c r="Z149" s="979">
        <f>+Sample!M214</f>
        <v>645.16129032258061</v>
      </c>
      <c r="AA149" s="979">
        <f>+Sample!N214</f>
        <v>100</v>
      </c>
    </row>
    <row r="150" spans="1:27" x14ac:dyDescent="0.2">
      <c r="A150" s="1">
        <f>+Sample_FC!A215</f>
        <v>45139</v>
      </c>
      <c r="B150" s="979">
        <f>+Sample_FC!B215</f>
        <v>0</v>
      </c>
      <c r="C150" s="979">
        <f>+Sample_FC!C215</f>
        <v>0</v>
      </c>
      <c r="D150" s="979">
        <f>+Sample_FC!D215</f>
        <v>0</v>
      </c>
      <c r="E150" s="979">
        <f>+Sample_FC!E215</f>
        <v>0</v>
      </c>
      <c r="F150" s="979">
        <f>+Sample_FC!F215</f>
        <v>0</v>
      </c>
      <c r="G150" s="979">
        <f>+Sample_FC!G215</f>
        <v>0</v>
      </c>
      <c r="H150" s="979">
        <f>+Sample_FC!H215</f>
        <v>273.75981357716228</v>
      </c>
      <c r="I150" s="979">
        <f>+Sample_FC!I215</f>
        <v>320.9590704127645</v>
      </c>
      <c r="J150" s="979">
        <f>+Sample_FC!J215</f>
        <v>20.45091918140826</v>
      </c>
      <c r="K150" s="979">
        <f>+Sample_FC!K215</f>
        <v>12.131113423517171</v>
      </c>
      <c r="L150" s="979">
        <f>+Sample_FC!L215</f>
        <v>2.4001040582726327</v>
      </c>
      <c r="M150" s="979">
        <f>+Sample_FC!M215</f>
        <v>748.01477627471388</v>
      </c>
      <c r="N150" s="979">
        <f>+Sample_FC!N215</f>
        <v>91.666666666666657</v>
      </c>
      <c r="O150" s="979">
        <f>+Sample!B215</f>
        <v>0</v>
      </c>
      <c r="P150" s="979">
        <f>+Sample!C215</f>
        <v>0</v>
      </c>
      <c r="Q150" s="979">
        <f>+Sample!D215</f>
        <v>0</v>
      </c>
      <c r="R150" s="979">
        <f>+Sample!E215</f>
        <v>0</v>
      </c>
      <c r="S150" s="979">
        <f>+Sample!F215</f>
        <v>0</v>
      </c>
      <c r="T150" s="979">
        <f>+Sample!G215</f>
        <v>0</v>
      </c>
      <c r="U150" s="979">
        <f>+Sample!H215</f>
        <v>273.75981357716228</v>
      </c>
      <c r="V150" s="979">
        <f>+Sample!I215</f>
        <v>282.67432664380595</v>
      </c>
      <c r="W150" s="979">
        <f>+Sample!J215</f>
        <v>20.811654526534859</v>
      </c>
      <c r="X150" s="979">
        <f>+Sample!K215</f>
        <v>12.140131807145336</v>
      </c>
      <c r="Y150" s="979">
        <f>+Sample!L215</f>
        <v>2.4001040582726327</v>
      </c>
      <c r="Z150" s="979">
        <f>+Sample!M215</f>
        <v>748.01477627471388</v>
      </c>
      <c r="AA150" s="979">
        <f>+Sample!N215</f>
        <v>91.666666666666657</v>
      </c>
    </row>
    <row r="151" spans="1:27" x14ac:dyDescent="0.2">
      <c r="A151" s="1">
        <f>+Sample_FC!A216</f>
        <v>45140</v>
      </c>
      <c r="B151" s="979">
        <f>+Sample_FC!B216</f>
        <v>213.87617065556702</v>
      </c>
      <c r="C151" s="979">
        <f>+Sample_FC!C216</f>
        <v>132.8355879292404</v>
      </c>
      <c r="D151" s="979">
        <f>+Sample_FC!D216</f>
        <v>40.062434963579484</v>
      </c>
      <c r="E151" s="979">
        <f>+Sample_FC!E216</f>
        <v>33.412070759625394</v>
      </c>
      <c r="F151" s="979">
        <f>+Sample_FC!F216</f>
        <v>90.340738480463571</v>
      </c>
      <c r="G151" s="979">
        <f>+Sample_FC!G216</f>
        <v>107.45376357202457</v>
      </c>
      <c r="H151" s="979">
        <f>+Sample_FC!H216</f>
        <v>273.75981357716228</v>
      </c>
      <c r="I151" s="979">
        <f>+Sample_FC!I216</f>
        <v>320.9590704127645</v>
      </c>
      <c r="J151" s="979">
        <f>+Sample_FC!J216</f>
        <v>20.45091918140826</v>
      </c>
      <c r="K151" s="979">
        <f>+Sample_FC!K216</f>
        <v>12.131113423517171</v>
      </c>
      <c r="L151" s="979">
        <f>+Sample_FC!L216</f>
        <v>2.4001040582726327</v>
      </c>
      <c r="M151" s="979">
        <f>+Sample_FC!M216</f>
        <v>748.01477627471388</v>
      </c>
      <c r="N151" s="979">
        <f>+Sample_FC!N216</f>
        <v>0</v>
      </c>
      <c r="O151" s="979">
        <f>+Sample!B216</f>
        <v>213.87617065556702</v>
      </c>
      <c r="P151" s="979">
        <f>+Sample!C216</f>
        <v>132.8355879292404</v>
      </c>
      <c r="Q151" s="979">
        <f>+Sample!D216</f>
        <v>40.062434963579484</v>
      </c>
      <c r="R151" s="979">
        <f>+Sample!E216</f>
        <v>33.412070759625394</v>
      </c>
      <c r="S151" s="979">
        <f>+Sample!F216</f>
        <v>90.340738480463571</v>
      </c>
      <c r="T151" s="979">
        <f>+Sample!G216</f>
        <v>107.45376357202457</v>
      </c>
      <c r="U151" s="979">
        <f>+Sample!H216</f>
        <v>273.75981357716228</v>
      </c>
      <c r="V151" s="979">
        <f>+Sample!I216</f>
        <v>282.67432664380595</v>
      </c>
      <c r="W151" s="979">
        <f>+Sample!J216</f>
        <v>20.811654526534859</v>
      </c>
      <c r="X151" s="979">
        <f>+Sample!K216</f>
        <v>12.140131807145336</v>
      </c>
      <c r="Y151" s="979">
        <f>+Sample!L216</f>
        <v>2.4001040582726327</v>
      </c>
      <c r="Z151" s="979">
        <f>+Sample!M216</f>
        <v>748.01477627471388</v>
      </c>
      <c r="AA151" s="979">
        <f>+Sample!N216</f>
        <v>0</v>
      </c>
    </row>
    <row r="152" spans="1:27" x14ac:dyDescent="0.2">
      <c r="A152" s="1">
        <f>+Sample_FC!A217</f>
        <v>45141</v>
      </c>
      <c r="B152" s="979">
        <f>+Sample_FC!B217</f>
        <v>648.10960804717274</v>
      </c>
      <c r="C152" s="979">
        <f>+Sample_FC!C217</f>
        <v>402.53208463406173</v>
      </c>
      <c r="D152" s="979">
        <f>+Sample_FC!D217</f>
        <v>121.40131807145295</v>
      </c>
      <c r="E152" s="979">
        <f>+Sample_FC!E217</f>
        <v>101.24869927159209</v>
      </c>
      <c r="F152" s="979">
        <f>+Sample_FC!F217</f>
        <v>273.75981357716228</v>
      </c>
      <c r="G152" s="979">
        <f>+Sample_FC!G217</f>
        <v>325.61746536977137</v>
      </c>
      <c r="H152" s="979">
        <f>+Sample_FC!H217</f>
        <v>273.75981357716228</v>
      </c>
      <c r="I152" s="979">
        <f>+Sample_FC!I217</f>
        <v>320.9590704127645</v>
      </c>
      <c r="J152" s="979">
        <f>+Sample_FC!J217</f>
        <v>20.45091918140826</v>
      </c>
      <c r="K152" s="979">
        <f>+Sample_FC!K217</f>
        <v>12.131113423517171</v>
      </c>
      <c r="L152" s="979">
        <f>+Sample_FC!L217</f>
        <v>2.4001040582726327</v>
      </c>
      <c r="M152" s="979">
        <f>+Sample_FC!M217</f>
        <v>748.01477627471388</v>
      </c>
      <c r="N152" s="979">
        <f>+Sample_FC!N217</f>
        <v>33.000000000000007</v>
      </c>
      <c r="O152" s="979">
        <f>+Sample!B217</f>
        <v>648.10960804717274</v>
      </c>
      <c r="P152" s="979">
        <f>+Sample!C217</f>
        <v>402.53208463406173</v>
      </c>
      <c r="Q152" s="979">
        <f>+Sample!D217</f>
        <v>121.40131807145295</v>
      </c>
      <c r="R152" s="979">
        <f>+Sample!E217</f>
        <v>101.24869927159209</v>
      </c>
      <c r="S152" s="979">
        <f>+Sample!F217</f>
        <v>273.75981357716228</v>
      </c>
      <c r="T152" s="979">
        <f>+Sample!G217</f>
        <v>325.61746536977137</v>
      </c>
      <c r="U152" s="979">
        <f>+Sample!H217</f>
        <v>273.75981357716228</v>
      </c>
      <c r="V152" s="979">
        <f>+Sample!I217</f>
        <v>282.67432664380595</v>
      </c>
      <c r="W152" s="979">
        <f>+Sample!J217</f>
        <v>20.811654526534859</v>
      </c>
      <c r="X152" s="979">
        <f>+Sample!K217</f>
        <v>12.140131807145336</v>
      </c>
      <c r="Y152" s="979">
        <f>+Sample!L217</f>
        <v>2.4001040582726327</v>
      </c>
      <c r="Z152" s="979">
        <f>+Sample!M217</f>
        <v>748.01477627471388</v>
      </c>
      <c r="AA152" s="979">
        <f>+Sample!N217</f>
        <v>33.000000000000007</v>
      </c>
    </row>
    <row r="153" spans="1:27" x14ac:dyDescent="0.2">
      <c r="A153" s="1">
        <f>+Sample_FC!A218</f>
        <v>45142</v>
      </c>
      <c r="B153" s="979">
        <f>+Sample_FC!B218</f>
        <v>648.10960804717274</v>
      </c>
      <c r="C153" s="979">
        <f>+Sample_FC!C218</f>
        <v>402.53208463406173</v>
      </c>
      <c r="D153" s="979">
        <f>+Sample_FC!D218</f>
        <v>121.40131807145295</v>
      </c>
      <c r="E153" s="979">
        <f>+Sample_FC!E218</f>
        <v>101.24869927159209</v>
      </c>
      <c r="F153" s="979">
        <f>+Sample_FC!F218</f>
        <v>273.75981357716228</v>
      </c>
      <c r="G153" s="979">
        <f>+Sample_FC!G218</f>
        <v>325.61746536977137</v>
      </c>
      <c r="H153" s="979">
        <f>+Sample_FC!H218</f>
        <v>273.75981357716228</v>
      </c>
      <c r="I153" s="979">
        <f>+Sample_FC!I218</f>
        <v>320.9590704127645</v>
      </c>
      <c r="J153" s="979">
        <f>+Sample_FC!J218</f>
        <v>20.45091918140826</v>
      </c>
      <c r="K153" s="979">
        <f>+Sample_FC!K218</f>
        <v>12.131113423517171</v>
      </c>
      <c r="L153" s="979">
        <f>+Sample_FC!L218</f>
        <v>2.4001040582726327</v>
      </c>
      <c r="M153" s="979">
        <f>+Sample_FC!M218</f>
        <v>748.01477627471388</v>
      </c>
      <c r="N153" s="979">
        <f>+Sample_FC!N218</f>
        <v>100</v>
      </c>
      <c r="O153" s="979">
        <f>+Sample!B218</f>
        <v>648.10960804717274</v>
      </c>
      <c r="P153" s="979">
        <f>+Sample!C218</f>
        <v>402.53208463406173</v>
      </c>
      <c r="Q153" s="979">
        <f>+Sample!D218</f>
        <v>121.40131807145295</v>
      </c>
      <c r="R153" s="979">
        <f>+Sample!E218</f>
        <v>101.24869927159209</v>
      </c>
      <c r="S153" s="979">
        <f>+Sample!F218</f>
        <v>273.75981357716228</v>
      </c>
      <c r="T153" s="979">
        <f>+Sample!G218</f>
        <v>325.61746536977137</v>
      </c>
      <c r="U153" s="979">
        <f>+Sample!H218</f>
        <v>273.75981357716228</v>
      </c>
      <c r="V153" s="979">
        <f>+Sample!I218</f>
        <v>282.67432664380595</v>
      </c>
      <c r="W153" s="979">
        <f>+Sample!J218</f>
        <v>20.811654526534859</v>
      </c>
      <c r="X153" s="979">
        <f>+Sample!K218</f>
        <v>12.140131807145336</v>
      </c>
      <c r="Y153" s="979">
        <f>+Sample!L218</f>
        <v>2.4001040582726327</v>
      </c>
      <c r="Z153" s="979">
        <f>+Sample!M218</f>
        <v>748.01477627471388</v>
      </c>
      <c r="AA153" s="979">
        <f>+Sample!N218</f>
        <v>100</v>
      </c>
    </row>
    <row r="154" spans="1:27" x14ac:dyDescent="0.2">
      <c r="A154" s="1">
        <f>+Sample_FC!A219</f>
        <v>45143</v>
      </c>
      <c r="B154" s="979">
        <f>+Sample_FC!B219</f>
        <v>648.10960804717274</v>
      </c>
      <c r="C154" s="979">
        <f>+Sample_FC!C219</f>
        <v>402.53208463406173</v>
      </c>
      <c r="D154" s="979">
        <f>+Sample_FC!D219</f>
        <v>121.40131807145295</v>
      </c>
      <c r="E154" s="979">
        <f>+Sample_FC!E219</f>
        <v>101.24869927159209</v>
      </c>
      <c r="F154" s="979">
        <f>+Sample_FC!F219</f>
        <v>273.75981357716228</v>
      </c>
      <c r="G154" s="979">
        <f>+Sample_FC!G219</f>
        <v>325.61746536977137</v>
      </c>
      <c r="H154" s="979">
        <f>+Sample_FC!H219</f>
        <v>273.75981357716228</v>
      </c>
      <c r="I154" s="979">
        <f>+Sample_FC!I219</f>
        <v>320.9590704127645</v>
      </c>
      <c r="J154" s="979">
        <f>+Sample_FC!J219</f>
        <v>20.45091918140826</v>
      </c>
      <c r="K154" s="979">
        <f>+Sample_FC!K219</f>
        <v>12.131113423517171</v>
      </c>
      <c r="L154" s="979">
        <f>+Sample_FC!L219</f>
        <v>2.4001040582726327</v>
      </c>
      <c r="M154" s="979">
        <f>+Sample_FC!M219</f>
        <v>748.01477627471388</v>
      </c>
      <c r="N154" s="979">
        <f>+Sample_FC!N219</f>
        <v>100</v>
      </c>
      <c r="O154" s="979">
        <f>+Sample!B219</f>
        <v>648.10960804717274</v>
      </c>
      <c r="P154" s="979">
        <f>+Sample!C219</f>
        <v>402.53208463406173</v>
      </c>
      <c r="Q154" s="979">
        <f>+Sample!D219</f>
        <v>121.40131807145295</v>
      </c>
      <c r="R154" s="979">
        <f>+Sample!E219</f>
        <v>101.24869927159209</v>
      </c>
      <c r="S154" s="979">
        <f>+Sample!F219</f>
        <v>273.75981357716228</v>
      </c>
      <c r="T154" s="979">
        <f>+Sample!G219</f>
        <v>325.61746536977137</v>
      </c>
      <c r="U154" s="979">
        <f>+Sample!H219</f>
        <v>273.75981357716228</v>
      </c>
      <c r="V154" s="979">
        <f>+Sample!I219</f>
        <v>282.67432664380595</v>
      </c>
      <c r="W154" s="979">
        <f>+Sample!J219</f>
        <v>20.811654526534859</v>
      </c>
      <c r="X154" s="979">
        <f>+Sample!K219</f>
        <v>12.140131807145336</v>
      </c>
      <c r="Y154" s="979">
        <f>+Sample!L219</f>
        <v>2.4001040582726327</v>
      </c>
      <c r="Z154" s="979">
        <f>+Sample!M219</f>
        <v>748.01477627471388</v>
      </c>
      <c r="AA154" s="979">
        <f>+Sample!N219</f>
        <v>100</v>
      </c>
    </row>
    <row r="155" spans="1:27" x14ac:dyDescent="0.2">
      <c r="A155" s="1">
        <f>+Sample_FC!A220</f>
        <v>45144</v>
      </c>
      <c r="B155" s="979">
        <f>+Sample_FC!B220</f>
        <v>648.10960804717274</v>
      </c>
      <c r="C155" s="979">
        <f>+Sample_FC!C220</f>
        <v>402.53208463406173</v>
      </c>
      <c r="D155" s="979">
        <f>+Sample_FC!D220</f>
        <v>121.40131807145295</v>
      </c>
      <c r="E155" s="979">
        <f>+Sample_FC!E220</f>
        <v>101.24869927159209</v>
      </c>
      <c r="F155" s="979">
        <f>+Sample_FC!F220</f>
        <v>273.75981357716228</v>
      </c>
      <c r="G155" s="979">
        <f>+Sample_FC!G220</f>
        <v>325.61746536977137</v>
      </c>
      <c r="H155" s="979">
        <f>+Sample_FC!H220</f>
        <v>273.75981357716228</v>
      </c>
      <c r="I155" s="979">
        <f>+Sample_FC!I220</f>
        <v>320.9590704127645</v>
      </c>
      <c r="J155" s="979">
        <f>+Sample_FC!J220</f>
        <v>20.45091918140826</v>
      </c>
      <c r="K155" s="979">
        <f>+Sample_FC!K220</f>
        <v>12.131113423517171</v>
      </c>
      <c r="L155" s="979">
        <f>+Sample_FC!L220</f>
        <v>2.4001040582726327</v>
      </c>
      <c r="M155" s="979">
        <f>+Sample_FC!M220</f>
        <v>748.01477627471388</v>
      </c>
      <c r="N155" s="979">
        <f>+Sample_FC!N220</f>
        <v>100</v>
      </c>
      <c r="O155" s="979">
        <f>+Sample!B220</f>
        <v>648.10960804717274</v>
      </c>
      <c r="P155" s="979">
        <f>+Sample!C220</f>
        <v>402.53208463406173</v>
      </c>
      <c r="Q155" s="979">
        <f>+Sample!D220</f>
        <v>121.40131807145295</v>
      </c>
      <c r="R155" s="979">
        <f>+Sample!E220</f>
        <v>101.24869927159209</v>
      </c>
      <c r="S155" s="979">
        <f>+Sample!F220</f>
        <v>273.75981357716228</v>
      </c>
      <c r="T155" s="979">
        <f>+Sample!G220</f>
        <v>325.61746536977137</v>
      </c>
      <c r="U155" s="979">
        <f>+Sample!H220</f>
        <v>273.75981357716228</v>
      </c>
      <c r="V155" s="979">
        <f>+Sample!I220</f>
        <v>282.67432664380595</v>
      </c>
      <c r="W155" s="979">
        <f>+Sample!J220</f>
        <v>20.811654526534859</v>
      </c>
      <c r="X155" s="979">
        <f>+Sample!K220</f>
        <v>12.140131807145336</v>
      </c>
      <c r="Y155" s="979">
        <f>+Sample!L220</f>
        <v>2.4001040582726327</v>
      </c>
      <c r="Z155" s="979">
        <f>+Sample!M220</f>
        <v>748.01477627471388</v>
      </c>
      <c r="AA155" s="979">
        <f>+Sample!N220</f>
        <v>100</v>
      </c>
    </row>
    <row r="156" spans="1:27" x14ac:dyDescent="0.2">
      <c r="A156" s="1">
        <f>+Sample_FC!A221</f>
        <v>45145</v>
      </c>
      <c r="B156" s="979">
        <f>+Sample_FC!B221</f>
        <v>648.10960804717274</v>
      </c>
      <c r="C156" s="979">
        <f>+Sample_FC!C221</f>
        <v>402.53208463406173</v>
      </c>
      <c r="D156" s="979">
        <f>+Sample_FC!D221</f>
        <v>121.40131807145295</v>
      </c>
      <c r="E156" s="979">
        <f>+Sample_FC!E221</f>
        <v>101.24869927159209</v>
      </c>
      <c r="F156" s="979">
        <f>+Sample_FC!F221</f>
        <v>273.75981357716228</v>
      </c>
      <c r="G156" s="979">
        <f>+Sample_FC!G221</f>
        <v>325.61746536977137</v>
      </c>
      <c r="H156" s="979">
        <f>+Sample_FC!H221</f>
        <v>273.75981357716228</v>
      </c>
      <c r="I156" s="979">
        <f>+Sample_FC!I221</f>
        <v>320.9590704127645</v>
      </c>
      <c r="J156" s="979">
        <f>+Sample_FC!J221</f>
        <v>20.45091918140826</v>
      </c>
      <c r="K156" s="979">
        <f>+Sample_FC!K221</f>
        <v>12.131113423517171</v>
      </c>
      <c r="L156" s="979">
        <f>+Sample_FC!L221</f>
        <v>2.4001040582726327</v>
      </c>
      <c r="M156" s="979">
        <f>+Sample_FC!M221</f>
        <v>748.01477627471388</v>
      </c>
      <c r="N156" s="979">
        <f>+Sample_FC!N221</f>
        <v>100</v>
      </c>
      <c r="O156" s="979">
        <f>+Sample!B221</f>
        <v>648.10960804717274</v>
      </c>
      <c r="P156" s="979">
        <f>+Sample!C221</f>
        <v>402.53208463406173</v>
      </c>
      <c r="Q156" s="979">
        <f>+Sample!D221</f>
        <v>121.40131807145295</v>
      </c>
      <c r="R156" s="979">
        <f>+Sample!E221</f>
        <v>101.24869927159209</v>
      </c>
      <c r="S156" s="979">
        <f>+Sample!F221</f>
        <v>273.75981357716228</v>
      </c>
      <c r="T156" s="979">
        <f>+Sample!G221</f>
        <v>325.61746536977137</v>
      </c>
      <c r="U156" s="979">
        <f>+Sample!H221</f>
        <v>273.75981357716228</v>
      </c>
      <c r="V156" s="979">
        <f>+Sample!I221</f>
        <v>282.67432664380595</v>
      </c>
      <c r="W156" s="979">
        <f>+Sample!J221</f>
        <v>20.811654526534859</v>
      </c>
      <c r="X156" s="979">
        <f>+Sample!K221</f>
        <v>12.140131807145336</v>
      </c>
      <c r="Y156" s="979">
        <f>+Sample!L221</f>
        <v>2.4001040582726327</v>
      </c>
      <c r="Z156" s="979">
        <f>+Sample!M221</f>
        <v>748.01477627471388</v>
      </c>
      <c r="AA156" s="979">
        <f>+Sample!N221</f>
        <v>100</v>
      </c>
    </row>
    <row r="157" spans="1:27" x14ac:dyDescent="0.2">
      <c r="A157" s="1">
        <f>+Sample_FC!A222</f>
        <v>45146</v>
      </c>
      <c r="B157" s="979">
        <f>+Sample_FC!B222</f>
        <v>648.10960804717274</v>
      </c>
      <c r="C157" s="979">
        <f>+Sample_FC!C222</f>
        <v>402.53208463406173</v>
      </c>
      <c r="D157" s="979">
        <f>+Sample_FC!D222</f>
        <v>121.40131807145295</v>
      </c>
      <c r="E157" s="979">
        <f>+Sample_FC!E222</f>
        <v>101.24869927159209</v>
      </c>
      <c r="F157" s="979">
        <f>+Sample_FC!F222</f>
        <v>273.75981357716228</v>
      </c>
      <c r="G157" s="979">
        <f>+Sample_FC!G222</f>
        <v>325.61746536977137</v>
      </c>
      <c r="H157" s="979">
        <f>+Sample_FC!H222</f>
        <v>273.75981357716228</v>
      </c>
      <c r="I157" s="979">
        <f>+Sample_FC!I222</f>
        <v>320.9590704127645</v>
      </c>
      <c r="J157" s="979">
        <f>+Sample_FC!J222</f>
        <v>20.45091918140826</v>
      </c>
      <c r="K157" s="979">
        <f>+Sample_FC!K222</f>
        <v>12.131113423517171</v>
      </c>
      <c r="L157" s="979">
        <f>+Sample_FC!L222</f>
        <v>2.4001040582726327</v>
      </c>
      <c r="M157" s="979">
        <f>+Sample_FC!M222</f>
        <v>748.01477627471388</v>
      </c>
      <c r="N157" s="979">
        <f>+Sample_FC!N222</f>
        <v>100</v>
      </c>
      <c r="O157" s="979">
        <f>+Sample!B222</f>
        <v>648.10960804717274</v>
      </c>
      <c r="P157" s="979">
        <f>+Sample!C222</f>
        <v>402.53208463406173</v>
      </c>
      <c r="Q157" s="979">
        <f>+Sample!D222</f>
        <v>121.40131807145295</v>
      </c>
      <c r="R157" s="979">
        <f>+Sample!E222</f>
        <v>101.24869927159209</v>
      </c>
      <c r="S157" s="979">
        <f>+Sample!F222</f>
        <v>273.75981357716228</v>
      </c>
      <c r="T157" s="979">
        <f>+Sample!G222</f>
        <v>325.61746536977137</v>
      </c>
      <c r="U157" s="979">
        <f>+Sample!H222</f>
        <v>273.75981357716228</v>
      </c>
      <c r="V157" s="979">
        <f>+Sample!I222</f>
        <v>282.67432664380595</v>
      </c>
      <c r="W157" s="979">
        <f>+Sample!J222</f>
        <v>20.811654526534859</v>
      </c>
      <c r="X157" s="979">
        <f>+Sample!K222</f>
        <v>12.140131807145336</v>
      </c>
      <c r="Y157" s="979">
        <f>+Sample!L222</f>
        <v>2.4001040582726327</v>
      </c>
      <c r="Z157" s="979">
        <f>+Sample!M222</f>
        <v>748.01477627471388</v>
      </c>
      <c r="AA157" s="979">
        <f>+Sample!N222</f>
        <v>100</v>
      </c>
    </row>
    <row r="158" spans="1:27" x14ac:dyDescent="0.2">
      <c r="A158" s="1">
        <f>+Sample_FC!A223</f>
        <v>45147</v>
      </c>
      <c r="B158" s="979">
        <f>+Sample_FC!B223</f>
        <v>648.10960804717274</v>
      </c>
      <c r="C158" s="979">
        <f>+Sample_FC!C223</f>
        <v>402.53208463406173</v>
      </c>
      <c r="D158" s="979">
        <f>+Sample_FC!D223</f>
        <v>121.40131807145295</v>
      </c>
      <c r="E158" s="979">
        <f>+Sample_FC!E223</f>
        <v>101.24869927159209</v>
      </c>
      <c r="F158" s="979">
        <f>+Sample_FC!F223</f>
        <v>273.75981357716228</v>
      </c>
      <c r="G158" s="979">
        <f>+Sample_FC!G223</f>
        <v>325.61746536977137</v>
      </c>
      <c r="H158" s="979">
        <f>+Sample_FC!H223</f>
        <v>273.75981357716228</v>
      </c>
      <c r="I158" s="979">
        <f>+Sample_FC!I223</f>
        <v>320.9590704127645</v>
      </c>
      <c r="J158" s="979">
        <f>+Sample_FC!J223</f>
        <v>20.45091918140826</v>
      </c>
      <c r="K158" s="979">
        <f>+Sample_FC!K223</f>
        <v>12.131113423517171</v>
      </c>
      <c r="L158" s="979">
        <f>+Sample_FC!L223</f>
        <v>2.4001040582726327</v>
      </c>
      <c r="M158" s="979">
        <f>+Sample_FC!M223</f>
        <v>748.01477627471388</v>
      </c>
      <c r="N158" s="979">
        <f>+Sample_FC!N223</f>
        <v>100</v>
      </c>
      <c r="O158" s="979">
        <f>+Sample!B223</f>
        <v>648.10960804717274</v>
      </c>
      <c r="P158" s="979">
        <f>+Sample!C223</f>
        <v>402.53208463406173</v>
      </c>
      <c r="Q158" s="979">
        <f>+Sample!D223</f>
        <v>121.40131807145295</v>
      </c>
      <c r="R158" s="979">
        <f>+Sample!E223</f>
        <v>101.24869927159209</v>
      </c>
      <c r="S158" s="979">
        <f>+Sample!F223</f>
        <v>273.75981357716228</v>
      </c>
      <c r="T158" s="979">
        <f>+Sample!G223</f>
        <v>325.61746536977137</v>
      </c>
      <c r="U158" s="979">
        <f>+Sample!H223</f>
        <v>273.75981357716228</v>
      </c>
      <c r="V158" s="979">
        <f>+Sample!I223</f>
        <v>282.67432664380595</v>
      </c>
      <c r="W158" s="979">
        <f>+Sample!J223</f>
        <v>20.811654526534859</v>
      </c>
      <c r="X158" s="979">
        <f>+Sample!K223</f>
        <v>12.140131807145336</v>
      </c>
      <c r="Y158" s="979">
        <f>+Sample!L223</f>
        <v>2.4001040582726327</v>
      </c>
      <c r="Z158" s="979">
        <f>+Sample!M223</f>
        <v>748.01477627471388</v>
      </c>
      <c r="AA158" s="979">
        <f>+Sample!N223</f>
        <v>100</v>
      </c>
    </row>
    <row r="159" spans="1:27" x14ac:dyDescent="0.2">
      <c r="A159" s="1">
        <f>+Sample_FC!A224</f>
        <v>45148</v>
      </c>
      <c r="B159" s="979">
        <f>+Sample_FC!B224</f>
        <v>648.10960804717274</v>
      </c>
      <c r="C159" s="979">
        <f>+Sample_FC!C224</f>
        <v>402.53208463406173</v>
      </c>
      <c r="D159" s="979">
        <f>+Sample_FC!D224</f>
        <v>121.40131807145295</v>
      </c>
      <c r="E159" s="979">
        <f>+Sample_FC!E224</f>
        <v>101.24869927159209</v>
      </c>
      <c r="F159" s="979">
        <f>+Sample_FC!F224</f>
        <v>273.75981357716228</v>
      </c>
      <c r="G159" s="979">
        <f>+Sample_FC!G224</f>
        <v>325.61746536977137</v>
      </c>
      <c r="H159" s="979">
        <f>+Sample_FC!H224</f>
        <v>273.75981357716228</v>
      </c>
      <c r="I159" s="979">
        <f>+Sample_FC!I224</f>
        <v>320.9590704127645</v>
      </c>
      <c r="J159" s="979">
        <f>+Sample_FC!J224</f>
        <v>20.45091918140826</v>
      </c>
      <c r="K159" s="979">
        <f>+Sample_FC!K224</f>
        <v>12.131113423517171</v>
      </c>
      <c r="L159" s="979">
        <f>+Sample_FC!L224</f>
        <v>2.4001040582726327</v>
      </c>
      <c r="M159" s="979">
        <f>+Sample_FC!M224</f>
        <v>748.01477627471388</v>
      </c>
      <c r="N159" s="979">
        <f>+Sample_FC!N224</f>
        <v>100</v>
      </c>
      <c r="O159" s="979">
        <f>+Sample!B224</f>
        <v>648.10960804717274</v>
      </c>
      <c r="P159" s="979">
        <f>+Sample!C224</f>
        <v>402.53208463406173</v>
      </c>
      <c r="Q159" s="979">
        <f>+Sample!D224</f>
        <v>121.40131807145295</v>
      </c>
      <c r="R159" s="979">
        <f>+Sample!E224</f>
        <v>101.24869927159209</v>
      </c>
      <c r="S159" s="979">
        <f>+Sample!F224</f>
        <v>273.75981357716228</v>
      </c>
      <c r="T159" s="979">
        <f>+Sample!G224</f>
        <v>325.61746536977137</v>
      </c>
      <c r="U159" s="979">
        <f>+Sample!H224</f>
        <v>273.75981357716228</v>
      </c>
      <c r="V159" s="979">
        <f>+Sample!I224</f>
        <v>282.67432664380595</v>
      </c>
      <c r="W159" s="979">
        <f>+Sample!J224</f>
        <v>20.811654526534859</v>
      </c>
      <c r="X159" s="979">
        <f>+Sample!K224</f>
        <v>12.140131807145336</v>
      </c>
      <c r="Y159" s="979">
        <f>+Sample!L224</f>
        <v>2.4001040582726327</v>
      </c>
      <c r="Z159" s="979">
        <f>+Sample!M224</f>
        <v>748.01477627471388</v>
      </c>
      <c r="AA159" s="979">
        <f>+Sample!N224</f>
        <v>100</v>
      </c>
    </row>
    <row r="160" spans="1:27" x14ac:dyDescent="0.2">
      <c r="A160" s="1">
        <f>+Sample_FC!A225</f>
        <v>45149</v>
      </c>
      <c r="B160" s="979">
        <f>+Sample_FC!B225</f>
        <v>648.10960804717274</v>
      </c>
      <c r="C160" s="979">
        <f>+Sample_FC!C225</f>
        <v>402.53208463406173</v>
      </c>
      <c r="D160" s="979">
        <f>+Sample_FC!D225</f>
        <v>121.40131807145295</v>
      </c>
      <c r="E160" s="979">
        <f>+Sample_FC!E225</f>
        <v>101.24869927159209</v>
      </c>
      <c r="F160" s="979">
        <f>+Sample_FC!F225</f>
        <v>273.75981357716228</v>
      </c>
      <c r="G160" s="979">
        <f>+Sample_FC!G225</f>
        <v>325.61746536977137</v>
      </c>
      <c r="H160" s="979">
        <f>+Sample_FC!H225</f>
        <v>273.75981357716228</v>
      </c>
      <c r="I160" s="979">
        <f>+Sample_FC!I225</f>
        <v>320.9590704127645</v>
      </c>
      <c r="J160" s="979">
        <f>+Sample_FC!J225</f>
        <v>20.45091918140826</v>
      </c>
      <c r="K160" s="979">
        <f>+Sample_FC!K225</f>
        <v>12.131113423517171</v>
      </c>
      <c r="L160" s="979">
        <f>+Sample_FC!L225</f>
        <v>2.4001040582726327</v>
      </c>
      <c r="M160" s="979">
        <f>+Sample_FC!M225</f>
        <v>748.01477627471388</v>
      </c>
      <c r="N160" s="979">
        <f>+Sample_FC!N225</f>
        <v>100</v>
      </c>
      <c r="O160" s="979">
        <f>+Sample!B225</f>
        <v>648.10960804717274</v>
      </c>
      <c r="P160" s="979">
        <f>+Sample!C225</f>
        <v>402.53208463406173</v>
      </c>
      <c r="Q160" s="979">
        <f>+Sample!D225</f>
        <v>121.40131807145295</v>
      </c>
      <c r="R160" s="979">
        <f>+Sample!E225</f>
        <v>101.24869927159209</v>
      </c>
      <c r="S160" s="979">
        <f>+Sample!F225</f>
        <v>273.75981357716228</v>
      </c>
      <c r="T160" s="979">
        <f>+Sample!G225</f>
        <v>325.61746536977137</v>
      </c>
      <c r="U160" s="979">
        <f>+Sample!H225</f>
        <v>273.75981357716228</v>
      </c>
      <c r="V160" s="979">
        <f>+Sample!I225</f>
        <v>282.67432664380595</v>
      </c>
      <c r="W160" s="979">
        <f>+Sample!J225</f>
        <v>20.811654526534859</v>
      </c>
      <c r="X160" s="979">
        <f>+Sample!K225</f>
        <v>12.140131807145336</v>
      </c>
      <c r="Y160" s="979">
        <f>+Sample!L225</f>
        <v>2.4001040582726327</v>
      </c>
      <c r="Z160" s="979">
        <f>+Sample!M225</f>
        <v>748.01477627471388</v>
      </c>
      <c r="AA160" s="979">
        <f>+Sample!N225</f>
        <v>100</v>
      </c>
    </row>
    <row r="161" spans="1:27" x14ac:dyDescent="0.2">
      <c r="A161" s="1">
        <f>+Sample_FC!A226</f>
        <v>45150</v>
      </c>
      <c r="B161" s="979">
        <f>+Sample_FC!B226</f>
        <v>648.10960804717274</v>
      </c>
      <c r="C161" s="979">
        <f>+Sample_FC!C226</f>
        <v>402.53208463406173</v>
      </c>
      <c r="D161" s="979">
        <f>+Sample_FC!D226</f>
        <v>121.40131807145295</v>
      </c>
      <c r="E161" s="979">
        <f>+Sample_FC!E226</f>
        <v>101.24869927159209</v>
      </c>
      <c r="F161" s="979">
        <f>+Sample_FC!F226</f>
        <v>273.75981357716228</v>
      </c>
      <c r="G161" s="979">
        <f>+Sample_FC!G226</f>
        <v>325.61746536977137</v>
      </c>
      <c r="H161" s="979">
        <f>+Sample_FC!H226</f>
        <v>273.75981357716228</v>
      </c>
      <c r="I161" s="979">
        <f>+Sample_FC!I226</f>
        <v>320.9590704127645</v>
      </c>
      <c r="J161" s="979">
        <f>+Sample_FC!J226</f>
        <v>20.45091918140826</v>
      </c>
      <c r="K161" s="979">
        <f>+Sample_FC!K226</f>
        <v>12.131113423517171</v>
      </c>
      <c r="L161" s="979">
        <f>+Sample_FC!L226</f>
        <v>2.4001040582726327</v>
      </c>
      <c r="M161" s="979">
        <f>+Sample_FC!M226</f>
        <v>748.01477627471388</v>
      </c>
      <c r="N161" s="979">
        <f>+Sample_FC!N226</f>
        <v>100</v>
      </c>
      <c r="O161" s="979">
        <f>+Sample!B226</f>
        <v>648.10960804717274</v>
      </c>
      <c r="P161" s="979">
        <f>+Sample!C226</f>
        <v>402.53208463406173</v>
      </c>
      <c r="Q161" s="979">
        <f>+Sample!D226</f>
        <v>121.40131807145295</v>
      </c>
      <c r="R161" s="979">
        <f>+Sample!E226</f>
        <v>101.24869927159209</v>
      </c>
      <c r="S161" s="979">
        <f>+Sample!F226</f>
        <v>273.75981357716228</v>
      </c>
      <c r="T161" s="979">
        <f>+Sample!G226</f>
        <v>325.61746536977137</v>
      </c>
      <c r="U161" s="979">
        <f>+Sample!H226</f>
        <v>273.75981357716228</v>
      </c>
      <c r="V161" s="979">
        <f>+Sample!I226</f>
        <v>282.67432664380595</v>
      </c>
      <c r="W161" s="979">
        <f>+Sample!J226</f>
        <v>20.811654526534859</v>
      </c>
      <c r="X161" s="979">
        <f>+Sample!K226</f>
        <v>12.140131807145336</v>
      </c>
      <c r="Y161" s="979">
        <f>+Sample!L226</f>
        <v>2.4001040582726327</v>
      </c>
      <c r="Z161" s="979">
        <f>+Sample!M226</f>
        <v>748.01477627471388</v>
      </c>
      <c r="AA161" s="979">
        <f>+Sample!N226</f>
        <v>100</v>
      </c>
    </row>
    <row r="162" spans="1:27" x14ac:dyDescent="0.2">
      <c r="A162" s="1">
        <f>+Sample_FC!A227</f>
        <v>45151</v>
      </c>
      <c r="B162" s="979">
        <f>+Sample_FC!B227</f>
        <v>648.10960804717274</v>
      </c>
      <c r="C162" s="979">
        <f>+Sample_FC!C227</f>
        <v>402.53208463406173</v>
      </c>
      <c r="D162" s="979">
        <f>+Sample_FC!D227</f>
        <v>121.40131807145295</v>
      </c>
      <c r="E162" s="979">
        <f>+Sample_FC!E227</f>
        <v>101.24869927159209</v>
      </c>
      <c r="F162" s="979">
        <f>+Sample_FC!F227</f>
        <v>273.75981357716228</v>
      </c>
      <c r="G162" s="979">
        <f>+Sample_FC!G227</f>
        <v>325.61746536977137</v>
      </c>
      <c r="H162" s="979">
        <f>+Sample_FC!H227</f>
        <v>273.75981357716228</v>
      </c>
      <c r="I162" s="979">
        <f>+Sample_FC!I227</f>
        <v>320.9590704127645</v>
      </c>
      <c r="J162" s="979">
        <f>+Sample_FC!J227</f>
        <v>20.45091918140826</v>
      </c>
      <c r="K162" s="979">
        <f>+Sample_FC!K227</f>
        <v>12.131113423517171</v>
      </c>
      <c r="L162" s="979">
        <f>+Sample_FC!L227</f>
        <v>2.4001040582726327</v>
      </c>
      <c r="M162" s="979">
        <f>+Sample_FC!M227</f>
        <v>748.01477627471388</v>
      </c>
      <c r="N162" s="979">
        <f>+Sample_FC!N227</f>
        <v>100</v>
      </c>
      <c r="O162" s="979">
        <f>+Sample!B227</f>
        <v>648.10960804717274</v>
      </c>
      <c r="P162" s="979">
        <f>+Sample!C227</f>
        <v>402.53208463406173</v>
      </c>
      <c r="Q162" s="979">
        <f>+Sample!D227</f>
        <v>121.40131807145295</v>
      </c>
      <c r="R162" s="979">
        <f>+Sample!E227</f>
        <v>101.24869927159209</v>
      </c>
      <c r="S162" s="979">
        <f>+Sample!F227</f>
        <v>273.75981357716228</v>
      </c>
      <c r="T162" s="979">
        <f>+Sample!G227</f>
        <v>325.61746536977137</v>
      </c>
      <c r="U162" s="979">
        <f>+Sample!H227</f>
        <v>273.75981357716228</v>
      </c>
      <c r="V162" s="979">
        <f>+Sample!I227</f>
        <v>282.67432664380595</v>
      </c>
      <c r="W162" s="979">
        <f>+Sample!J227</f>
        <v>20.811654526534859</v>
      </c>
      <c r="X162" s="979">
        <f>+Sample!K227</f>
        <v>12.140131807145336</v>
      </c>
      <c r="Y162" s="979">
        <f>+Sample!L227</f>
        <v>2.4001040582726327</v>
      </c>
      <c r="Z162" s="979">
        <f>+Sample!M227</f>
        <v>748.01477627471388</v>
      </c>
      <c r="AA162" s="979">
        <f>+Sample!N227</f>
        <v>100</v>
      </c>
    </row>
    <row r="163" spans="1:27" x14ac:dyDescent="0.2">
      <c r="A163" s="1">
        <f>+Sample_FC!A228</f>
        <v>45152</v>
      </c>
      <c r="B163" s="979">
        <f>+Sample_FC!B228</f>
        <v>648.10960804717274</v>
      </c>
      <c r="C163" s="979">
        <f>+Sample_FC!C228</f>
        <v>402.53208463406173</v>
      </c>
      <c r="D163" s="979">
        <f>+Sample_FC!D228</f>
        <v>121.40131807145295</v>
      </c>
      <c r="E163" s="979">
        <f>+Sample_FC!E228</f>
        <v>101.24869927159209</v>
      </c>
      <c r="F163" s="979">
        <f>+Sample_FC!F228</f>
        <v>273.75981357716228</v>
      </c>
      <c r="G163" s="979">
        <f>+Sample_FC!G228</f>
        <v>325.61746536977137</v>
      </c>
      <c r="H163" s="979">
        <f>+Sample_FC!H228</f>
        <v>273.75981357716228</v>
      </c>
      <c r="I163" s="979">
        <f>+Sample_FC!I228</f>
        <v>320.9590704127645</v>
      </c>
      <c r="J163" s="979">
        <f>+Sample_FC!J228</f>
        <v>20.45091918140826</v>
      </c>
      <c r="K163" s="979">
        <f>+Sample_FC!K228</f>
        <v>12.131113423517171</v>
      </c>
      <c r="L163" s="979">
        <f>+Sample_FC!L228</f>
        <v>2.4001040582726327</v>
      </c>
      <c r="M163" s="979">
        <f>+Sample_FC!M228</f>
        <v>748.01477627471388</v>
      </c>
      <c r="N163" s="979">
        <f>+Sample_FC!N228</f>
        <v>100</v>
      </c>
      <c r="O163" s="979">
        <f>+Sample!B228</f>
        <v>648.10960804717274</v>
      </c>
      <c r="P163" s="979">
        <f>+Sample!C228</f>
        <v>402.53208463406173</v>
      </c>
      <c r="Q163" s="979">
        <f>+Sample!D228</f>
        <v>121.40131807145295</v>
      </c>
      <c r="R163" s="979">
        <f>+Sample!E228</f>
        <v>101.24869927159209</v>
      </c>
      <c r="S163" s="979">
        <f>+Sample!F228</f>
        <v>273.75981357716228</v>
      </c>
      <c r="T163" s="979">
        <f>+Sample!G228</f>
        <v>325.61746536977137</v>
      </c>
      <c r="U163" s="979">
        <f>+Sample!H228</f>
        <v>273.75981357716228</v>
      </c>
      <c r="V163" s="979">
        <f>+Sample!I228</f>
        <v>282.67432664380595</v>
      </c>
      <c r="W163" s="979">
        <f>+Sample!J228</f>
        <v>20.811654526534859</v>
      </c>
      <c r="X163" s="979">
        <f>+Sample!K228</f>
        <v>12.140131807145336</v>
      </c>
      <c r="Y163" s="979">
        <f>+Sample!L228</f>
        <v>2.4001040582726327</v>
      </c>
      <c r="Z163" s="979">
        <f>+Sample!M228</f>
        <v>748.01477627471388</v>
      </c>
      <c r="AA163" s="979">
        <f>+Sample!N228</f>
        <v>100</v>
      </c>
    </row>
    <row r="164" spans="1:27" x14ac:dyDescent="0.2">
      <c r="A164" s="1">
        <f>+Sample_FC!A229</f>
        <v>45153</v>
      </c>
      <c r="B164" s="979">
        <f>+Sample_FC!B229</f>
        <v>648.10960804717274</v>
      </c>
      <c r="C164" s="979">
        <f>+Sample_FC!C229</f>
        <v>402.53208463406173</v>
      </c>
      <c r="D164" s="979">
        <f>+Sample_FC!D229</f>
        <v>121.40131807145295</v>
      </c>
      <c r="E164" s="979">
        <f>+Sample_FC!E229</f>
        <v>101.24869927159209</v>
      </c>
      <c r="F164" s="979">
        <f>+Sample_FC!F229</f>
        <v>273.75981357716228</v>
      </c>
      <c r="G164" s="979">
        <f>+Sample_FC!G229</f>
        <v>325.61746536977137</v>
      </c>
      <c r="H164" s="979">
        <f>+Sample_FC!H229</f>
        <v>273.75981357716228</v>
      </c>
      <c r="I164" s="979">
        <f>+Sample_FC!I229</f>
        <v>320.9590704127645</v>
      </c>
      <c r="J164" s="979">
        <f>+Sample_FC!J229</f>
        <v>20.45091918140826</v>
      </c>
      <c r="K164" s="979">
        <f>+Sample_FC!K229</f>
        <v>12.131113423517171</v>
      </c>
      <c r="L164" s="979">
        <f>+Sample_FC!L229</f>
        <v>2.4001040582726327</v>
      </c>
      <c r="M164" s="979">
        <f>+Sample_FC!M229</f>
        <v>748.01477627471388</v>
      </c>
      <c r="N164" s="979">
        <f>+Sample_FC!N229</f>
        <v>100</v>
      </c>
      <c r="O164" s="979">
        <f>+Sample!B229</f>
        <v>648.10960804717274</v>
      </c>
      <c r="P164" s="979">
        <f>+Sample!C229</f>
        <v>402.53208463406173</v>
      </c>
      <c r="Q164" s="979">
        <f>+Sample!D229</f>
        <v>121.40131807145295</v>
      </c>
      <c r="R164" s="979">
        <f>+Sample!E229</f>
        <v>101.24869927159209</v>
      </c>
      <c r="S164" s="979">
        <f>+Sample!F229</f>
        <v>273.75981357716228</v>
      </c>
      <c r="T164" s="979">
        <f>+Sample!G229</f>
        <v>325.61746536977137</v>
      </c>
      <c r="U164" s="979">
        <f>+Sample!H229</f>
        <v>273.75981357716228</v>
      </c>
      <c r="V164" s="979">
        <f>+Sample!I229</f>
        <v>282.67432664380595</v>
      </c>
      <c r="W164" s="979">
        <f>+Sample!J229</f>
        <v>20.811654526534859</v>
      </c>
      <c r="X164" s="979">
        <f>+Sample!K229</f>
        <v>12.140131807145336</v>
      </c>
      <c r="Y164" s="979">
        <f>+Sample!L229</f>
        <v>2.4001040582726327</v>
      </c>
      <c r="Z164" s="979">
        <f>+Sample!M229</f>
        <v>748.01477627471388</v>
      </c>
      <c r="AA164" s="979">
        <f>+Sample!N229</f>
        <v>100</v>
      </c>
    </row>
    <row r="165" spans="1:27" x14ac:dyDescent="0.2">
      <c r="A165" s="1">
        <f>+Sample_FC!A230</f>
        <v>45154</v>
      </c>
      <c r="B165" s="979">
        <f>+Sample_FC!B230</f>
        <v>648.10960804717274</v>
      </c>
      <c r="C165" s="979">
        <f>+Sample_FC!C230</f>
        <v>402.53208463406173</v>
      </c>
      <c r="D165" s="979">
        <f>+Sample_FC!D230</f>
        <v>121.40131807145295</v>
      </c>
      <c r="E165" s="979">
        <f>+Sample_FC!E230</f>
        <v>101.24869927159209</v>
      </c>
      <c r="F165" s="979">
        <f>+Sample_FC!F230</f>
        <v>273.75981357716228</v>
      </c>
      <c r="G165" s="979">
        <f>+Sample_FC!G230</f>
        <v>325.61746536977137</v>
      </c>
      <c r="H165" s="979">
        <f>+Sample_FC!H230</f>
        <v>273.75981357716228</v>
      </c>
      <c r="I165" s="979">
        <f>+Sample_FC!I230</f>
        <v>320.9590704127645</v>
      </c>
      <c r="J165" s="979">
        <f>+Sample_FC!J230</f>
        <v>20.45091918140826</v>
      </c>
      <c r="K165" s="979">
        <f>+Sample_FC!K230</f>
        <v>12.131113423517171</v>
      </c>
      <c r="L165" s="979">
        <f>+Sample_FC!L230</f>
        <v>2.4001040582726327</v>
      </c>
      <c r="M165" s="979">
        <f>+Sample_FC!M230</f>
        <v>748.01477627471388</v>
      </c>
      <c r="N165" s="979">
        <f>+Sample_FC!N230</f>
        <v>100</v>
      </c>
      <c r="O165" s="979">
        <f>+Sample!B230</f>
        <v>648.10960804717274</v>
      </c>
      <c r="P165" s="979">
        <f>+Sample!C230</f>
        <v>402.53208463406173</v>
      </c>
      <c r="Q165" s="979">
        <f>+Sample!D230</f>
        <v>121.40131807145295</v>
      </c>
      <c r="R165" s="979">
        <f>+Sample!E230</f>
        <v>101.24869927159209</v>
      </c>
      <c r="S165" s="979">
        <f>+Sample!F230</f>
        <v>273.75981357716228</v>
      </c>
      <c r="T165" s="979">
        <f>+Sample!G230</f>
        <v>325.61746536977137</v>
      </c>
      <c r="U165" s="979">
        <f>+Sample!H230</f>
        <v>273.75981357716228</v>
      </c>
      <c r="V165" s="979">
        <f>+Sample!I230</f>
        <v>282.67432664380595</v>
      </c>
      <c r="W165" s="979">
        <f>+Sample!J230</f>
        <v>20.811654526534859</v>
      </c>
      <c r="X165" s="979">
        <f>+Sample!K230</f>
        <v>12.140131807145336</v>
      </c>
      <c r="Y165" s="979">
        <f>+Sample!L230</f>
        <v>2.4001040582726327</v>
      </c>
      <c r="Z165" s="979">
        <f>+Sample!M230</f>
        <v>748.01477627471388</v>
      </c>
      <c r="AA165" s="979">
        <f>+Sample!N230</f>
        <v>100</v>
      </c>
    </row>
    <row r="166" spans="1:27" x14ac:dyDescent="0.2">
      <c r="A166" s="1">
        <f>+Sample_FC!A231</f>
        <v>45155</v>
      </c>
      <c r="B166" s="979">
        <f>+Sample_FC!B231</f>
        <v>648.10960804717274</v>
      </c>
      <c r="C166" s="979">
        <f>+Sample_FC!C231</f>
        <v>402.53208463406173</v>
      </c>
      <c r="D166" s="979">
        <f>+Sample_FC!D231</f>
        <v>121.40131807145295</v>
      </c>
      <c r="E166" s="979">
        <f>+Sample_FC!E231</f>
        <v>101.24869927159209</v>
      </c>
      <c r="F166" s="979">
        <f>+Sample_FC!F231</f>
        <v>273.75981357716228</v>
      </c>
      <c r="G166" s="979">
        <f>+Sample_FC!G231</f>
        <v>325.61746536977137</v>
      </c>
      <c r="H166" s="979">
        <f>+Sample_FC!H231</f>
        <v>273.75981357716228</v>
      </c>
      <c r="I166" s="979">
        <f>+Sample_FC!I231</f>
        <v>320.9590704127645</v>
      </c>
      <c r="J166" s="979">
        <f>+Sample_FC!J231</f>
        <v>20.45091918140826</v>
      </c>
      <c r="K166" s="979">
        <f>+Sample_FC!K231</f>
        <v>12.131113423517171</v>
      </c>
      <c r="L166" s="979">
        <f>+Sample_FC!L231</f>
        <v>2.4001040582726327</v>
      </c>
      <c r="M166" s="979">
        <f>+Sample_FC!M231</f>
        <v>748.01477627471388</v>
      </c>
      <c r="N166" s="979">
        <f>+Sample_FC!N231</f>
        <v>100</v>
      </c>
      <c r="O166" s="979">
        <f>+Sample!B231</f>
        <v>648.10960804717274</v>
      </c>
      <c r="P166" s="979">
        <f>+Sample!C231</f>
        <v>402.53208463406173</v>
      </c>
      <c r="Q166" s="979">
        <f>+Sample!D231</f>
        <v>121.40131807145295</v>
      </c>
      <c r="R166" s="979">
        <f>+Sample!E231</f>
        <v>101.24869927159209</v>
      </c>
      <c r="S166" s="979">
        <f>+Sample!F231</f>
        <v>273.75981357716228</v>
      </c>
      <c r="T166" s="979">
        <f>+Sample!G231</f>
        <v>325.61746536977137</v>
      </c>
      <c r="U166" s="979">
        <f>+Sample!H231</f>
        <v>273.75981357716228</v>
      </c>
      <c r="V166" s="979">
        <f>+Sample!I231</f>
        <v>282.67432664380595</v>
      </c>
      <c r="W166" s="979">
        <f>+Sample!J231</f>
        <v>20.811654526534859</v>
      </c>
      <c r="X166" s="979">
        <f>+Sample!K231</f>
        <v>12.140131807145336</v>
      </c>
      <c r="Y166" s="979">
        <f>+Sample!L231</f>
        <v>2.4001040582726327</v>
      </c>
      <c r="Z166" s="979">
        <f>+Sample!M231</f>
        <v>748.01477627471388</v>
      </c>
      <c r="AA166" s="979">
        <f>+Sample!N231</f>
        <v>100</v>
      </c>
    </row>
    <row r="167" spans="1:27" x14ac:dyDescent="0.2">
      <c r="A167" s="1">
        <f>+Sample_FC!A232</f>
        <v>45156</v>
      </c>
      <c r="B167" s="979">
        <f>+Sample_FC!B232</f>
        <v>648.10960804717274</v>
      </c>
      <c r="C167" s="979">
        <f>+Sample_FC!C232</f>
        <v>402.53208463406173</v>
      </c>
      <c r="D167" s="979">
        <f>+Sample_FC!D232</f>
        <v>121.40131807145295</v>
      </c>
      <c r="E167" s="979">
        <f>+Sample_FC!E232</f>
        <v>101.24869927159209</v>
      </c>
      <c r="F167" s="979">
        <f>+Sample_FC!F232</f>
        <v>273.75981357716228</v>
      </c>
      <c r="G167" s="979">
        <f>+Sample_FC!G232</f>
        <v>325.61746536977137</v>
      </c>
      <c r="H167" s="979">
        <f>+Sample_FC!H232</f>
        <v>273.75981357716228</v>
      </c>
      <c r="I167" s="979">
        <f>+Sample_FC!I232</f>
        <v>320.9590704127645</v>
      </c>
      <c r="J167" s="979">
        <f>+Sample_FC!J232</f>
        <v>20.45091918140826</v>
      </c>
      <c r="K167" s="979">
        <f>+Sample_FC!K232</f>
        <v>12.131113423517171</v>
      </c>
      <c r="L167" s="979">
        <f>+Sample_FC!L232</f>
        <v>2.4001040582726327</v>
      </c>
      <c r="M167" s="979">
        <f>+Sample_FC!M232</f>
        <v>748.01477627471388</v>
      </c>
      <c r="N167" s="979">
        <f>+Sample_FC!N232</f>
        <v>100</v>
      </c>
      <c r="O167" s="979">
        <f>+Sample!B232</f>
        <v>648.10960804717274</v>
      </c>
      <c r="P167" s="979">
        <f>+Sample!C232</f>
        <v>402.53208463406173</v>
      </c>
      <c r="Q167" s="979">
        <f>+Sample!D232</f>
        <v>121.40131807145295</v>
      </c>
      <c r="R167" s="979">
        <f>+Sample!E232</f>
        <v>101.24869927159209</v>
      </c>
      <c r="S167" s="979">
        <f>+Sample!F232</f>
        <v>273.75981357716228</v>
      </c>
      <c r="T167" s="979">
        <f>+Sample!G232</f>
        <v>325.61746536977137</v>
      </c>
      <c r="U167" s="979">
        <f>+Sample!H232</f>
        <v>273.75981357716228</v>
      </c>
      <c r="V167" s="979">
        <f>+Sample!I232</f>
        <v>282.67432664380595</v>
      </c>
      <c r="W167" s="979">
        <f>+Sample!J232</f>
        <v>20.811654526534859</v>
      </c>
      <c r="X167" s="979">
        <f>+Sample!K232</f>
        <v>12.140131807145336</v>
      </c>
      <c r="Y167" s="979">
        <f>+Sample!L232</f>
        <v>2.4001040582726327</v>
      </c>
      <c r="Z167" s="979">
        <f>+Sample!M232</f>
        <v>748.01477627471388</v>
      </c>
      <c r="AA167" s="979">
        <f>+Sample!N232</f>
        <v>100</v>
      </c>
    </row>
    <row r="168" spans="1:27" x14ac:dyDescent="0.2">
      <c r="A168" s="1">
        <f>+Sample_FC!A233</f>
        <v>45157</v>
      </c>
      <c r="B168" s="979">
        <f>+Sample_FC!B233</f>
        <v>648.10960804717274</v>
      </c>
      <c r="C168" s="979">
        <f>+Sample_FC!C233</f>
        <v>402.53208463406173</v>
      </c>
      <c r="D168" s="979">
        <f>+Sample_FC!D233</f>
        <v>121.40131807145295</v>
      </c>
      <c r="E168" s="979">
        <f>+Sample_FC!E233</f>
        <v>101.24869927159209</v>
      </c>
      <c r="F168" s="979">
        <f>+Sample_FC!F233</f>
        <v>273.75981357716228</v>
      </c>
      <c r="G168" s="979">
        <f>+Sample_FC!G233</f>
        <v>325.61746536977137</v>
      </c>
      <c r="H168" s="979">
        <f>+Sample_FC!H233</f>
        <v>273.75981357716228</v>
      </c>
      <c r="I168" s="979">
        <f>+Sample_FC!I233</f>
        <v>320.9590704127645</v>
      </c>
      <c r="J168" s="979">
        <f>+Sample_FC!J233</f>
        <v>20.45091918140826</v>
      </c>
      <c r="K168" s="979">
        <f>+Sample_FC!K233</f>
        <v>12.131113423517171</v>
      </c>
      <c r="L168" s="979">
        <f>+Sample_FC!L233</f>
        <v>2.4001040582726327</v>
      </c>
      <c r="M168" s="979">
        <f>+Sample_FC!M233</f>
        <v>748.01477627471388</v>
      </c>
      <c r="N168" s="979">
        <f>+Sample_FC!N233</f>
        <v>100</v>
      </c>
      <c r="O168" s="979">
        <f>+Sample!B233</f>
        <v>648.10960804717274</v>
      </c>
      <c r="P168" s="979">
        <f>+Sample!C233</f>
        <v>402.53208463406173</v>
      </c>
      <c r="Q168" s="979">
        <f>+Sample!D233</f>
        <v>121.40131807145295</v>
      </c>
      <c r="R168" s="979">
        <f>+Sample!E233</f>
        <v>101.24869927159209</v>
      </c>
      <c r="S168" s="979">
        <f>+Sample!F233</f>
        <v>273.75981357716228</v>
      </c>
      <c r="T168" s="979">
        <f>+Sample!G233</f>
        <v>325.61746536977137</v>
      </c>
      <c r="U168" s="979">
        <f>+Sample!H233</f>
        <v>273.75981357716228</v>
      </c>
      <c r="V168" s="979">
        <f>+Sample!I233</f>
        <v>282.67432664380595</v>
      </c>
      <c r="W168" s="979">
        <f>+Sample!J233</f>
        <v>20.811654526534859</v>
      </c>
      <c r="X168" s="979">
        <f>+Sample!K233</f>
        <v>12.140131807145336</v>
      </c>
      <c r="Y168" s="979">
        <f>+Sample!L233</f>
        <v>2.4001040582726327</v>
      </c>
      <c r="Z168" s="979">
        <f>+Sample!M233</f>
        <v>748.01477627471388</v>
      </c>
      <c r="AA168" s="979">
        <f>+Sample!N233</f>
        <v>100</v>
      </c>
    </row>
    <row r="169" spans="1:27" x14ac:dyDescent="0.2">
      <c r="A169" s="1">
        <f>+Sample_FC!A234</f>
        <v>45158</v>
      </c>
      <c r="B169" s="979">
        <f>+Sample_FC!B234</f>
        <v>648.10960804717274</v>
      </c>
      <c r="C169" s="979">
        <f>+Sample_FC!C234</f>
        <v>402.53208463406173</v>
      </c>
      <c r="D169" s="979">
        <f>+Sample_FC!D234</f>
        <v>121.40131807145295</v>
      </c>
      <c r="E169" s="979">
        <f>+Sample_FC!E234</f>
        <v>101.24869927159209</v>
      </c>
      <c r="F169" s="979">
        <f>+Sample_FC!F234</f>
        <v>273.75981357716228</v>
      </c>
      <c r="G169" s="979">
        <f>+Sample_FC!G234</f>
        <v>325.61746536977137</v>
      </c>
      <c r="H169" s="979">
        <f>+Sample_FC!H234</f>
        <v>273.75981357716228</v>
      </c>
      <c r="I169" s="979">
        <f>+Sample_FC!I234</f>
        <v>320.9590704127645</v>
      </c>
      <c r="J169" s="979">
        <f>+Sample_FC!J234</f>
        <v>20.45091918140826</v>
      </c>
      <c r="K169" s="979">
        <f>+Sample_FC!K234</f>
        <v>12.131113423517171</v>
      </c>
      <c r="L169" s="979">
        <f>+Sample_FC!L234</f>
        <v>2.4001040582726327</v>
      </c>
      <c r="M169" s="979">
        <f>+Sample_FC!M234</f>
        <v>748.01477627471388</v>
      </c>
      <c r="N169" s="979">
        <f>+Sample_FC!N234</f>
        <v>100</v>
      </c>
      <c r="O169" s="979">
        <f>+Sample!B234</f>
        <v>648.10960804717274</v>
      </c>
      <c r="P169" s="979">
        <f>+Sample!C234</f>
        <v>402.53208463406173</v>
      </c>
      <c r="Q169" s="979">
        <f>+Sample!D234</f>
        <v>121.40131807145295</v>
      </c>
      <c r="R169" s="979">
        <f>+Sample!E234</f>
        <v>101.24869927159209</v>
      </c>
      <c r="S169" s="979">
        <f>+Sample!F234</f>
        <v>273.75981357716228</v>
      </c>
      <c r="T169" s="979">
        <f>+Sample!G234</f>
        <v>325.61746536977137</v>
      </c>
      <c r="U169" s="979">
        <f>+Sample!H234</f>
        <v>273.75981357716228</v>
      </c>
      <c r="V169" s="979">
        <f>+Sample!I234</f>
        <v>282.67432664380595</v>
      </c>
      <c r="W169" s="979">
        <f>+Sample!J234</f>
        <v>20.811654526534859</v>
      </c>
      <c r="X169" s="979">
        <f>+Sample!K234</f>
        <v>12.140131807145336</v>
      </c>
      <c r="Y169" s="979">
        <f>+Sample!L234</f>
        <v>2.4001040582726327</v>
      </c>
      <c r="Z169" s="979">
        <f>+Sample!M234</f>
        <v>748.01477627471388</v>
      </c>
      <c r="AA169" s="979">
        <f>+Sample!N234</f>
        <v>100</v>
      </c>
    </row>
    <row r="170" spans="1:27" x14ac:dyDescent="0.2">
      <c r="A170" s="1">
        <f>+Sample_FC!A235</f>
        <v>45159</v>
      </c>
      <c r="B170" s="979">
        <f>+Sample_FC!B235</f>
        <v>648.10960804717274</v>
      </c>
      <c r="C170" s="979">
        <f>+Sample_FC!C235</f>
        <v>402.53208463406173</v>
      </c>
      <c r="D170" s="979">
        <f>+Sample_FC!D235</f>
        <v>121.40131807145295</v>
      </c>
      <c r="E170" s="979">
        <f>+Sample_FC!E235</f>
        <v>101.24869927159209</v>
      </c>
      <c r="F170" s="979">
        <f>+Sample_FC!F235</f>
        <v>273.75981357716228</v>
      </c>
      <c r="G170" s="979">
        <f>+Sample_FC!G235</f>
        <v>325.61746536977137</v>
      </c>
      <c r="H170" s="979">
        <f>+Sample_FC!H235</f>
        <v>273.75981357716228</v>
      </c>
      <c r="I170" s="979">
        <f>+Sample_FC!I235</f>
        <v>320.9590704127645</v>
      </c>
      <c r="J170" s="979">
        <f>+Sample_FC!J235</f>
        <v>20.45091918140826</v>
      </c>
      <c r="K170" s="979">
        <f>+Sample_FC!K235</f>
        <v>12.131113423517171</v>
      </c>
      <c r="L170" s="979">
        <f>+Sample_FC!L235</f>
        <v>2.4001040582726327</v>
      </c>
      <c r="M170" s="979">
        <f>+Sample_FC!M235</f>
        <v>748.01477627471388</v>
      </c>
      <c r="N170" s="979">
        <f>+Sample_FC!N235</f>
        <v>100</v>
      </c>
      <c r="O170" s="979">
        <f>+Sample!B235</f>
        <v>648.10960804717274</v>
      </c>
      <c r="P170" s="979">
        <f>+Sample!C235</f>
        <v>402.53208463406173</v>
      </c>
      <c r="Q170" s="979">
        <f>+Sample!D235</f>
        <v>121.40131807145295</v>
      </c>
      <c r="R170" s="979">
        <f>+Sample!E235</f>
        <v>101.24869927159209</v>
      </c>
      <c r="S170" s="979">
        <f>+Sample!F235</f>
        <v>273.75981357716228</v>
      </c>
      <c r="T170" s="979">
        <f>+Sample!G235</f>
        <v>325.61746536977137</v>
      </c>
      <c r="U170" s="979">
        <f>+Sample!H235</f>
        <v>273.75981357716228</v>
      </c>
      <c r="V170" s="979">
        <f>+Sample!I235</f>
        <v>282.67432664380595</v>
      </c>
      <c r="W170" s="979">
        <f>+Sample!J235</f>
        <v>20.811654526534859</v>
      </c>
      <c r="X170" s="979">
        <f>+Sample!K235</f>
        <v>12.140131807145336</v>
      </c>
      <c r="Y170" s="979">
        <f>+Sample!L235</f>
        <v>2.4001040582726327</v>
      </c>
      <c r="Z170" s="979">
        <f>+Sample!M235</f>
        <v>748.01477627471388</v>
      </c>
      <c r="AA170" s="979">
        <f>+Sample!N235</f>
        <v>100</v>
      </c>
    </row>
    <row r="171" spans="1:27" x14ac:dyDescent="0.2">
      <c r="A171" s="1">
        <f>+Sample_FC!A236</f>
        <v>45160</v>
      </c>
      <c r="B171" s="979">
        <f>+Sample_FC!B236</f>
        <v>324.05480402358637</v>
      </c>
      <c r="C171" s="979">
        <f>+Sample_FC!C236</f>
        <v>201.26604231703087</v>
      </c>
      <c r="D171" s="979">
        <f>+Sample_FC!D236</f>
        <v>60.700659035726474</v>
      </c>
      <c r="E171" s="979">
        <f>+Sample_FC!E236</f>
        <v>50.624349635796044</v>
      </c>
      <c r="F171" s="979">
        <f>+Sample_FC!F236</f>
        <v>136.87990678858114</v>
      </c>
      <c r="G171" s="979">
        <f>+Sample_FC!G236</f>
        <v>162.80873268488568</v>
      </c>
      <c r="H171" s="979">
        <f>+Sample_FC!H236</f>
        <v>273.75981357716228</v>
      </c>
      <c r="I171" s="979">
        <f>+Sample_FC!I236</f>
        <v>320.9590704127645</v>
      </c>
      <c r="J171" s="979">
        <f>+Sample_FC!J236</f>
        <v>20.45091918140826</v>
      </c>
      <c r="K171" s="979">
        <f>+Sample_FC!K236</f>
        <v>12.131113423517171</v>
      </c>
      <c r="L171" s="979">
        <f>+Sample_FC!L236</f>
        <v>2.4001040582726327</v>
      </c>
      <c r="M171" s="979">
        <f>+Sample_FC!M236</f>
        <v>748.01477627471388</v>
      </c>
      <c r="N171" s="979">
        <f>+Sample_FC!N236</f>
        <v>100</v>
      </c>
      <c r="O171" s="979">
        <f>+Sample!B236</f>
        <v>324.05480402358637</v>
      </c>
      <c r="P171" s="979">
        <f>+Sample!C236</f>
        <v>201.26604231703087</v>
      </c>
      <c r="Q171" s="979">
        <f>+Sample!D236</f>
        <v>60.700659035726474</v>
      </c>
      <c r="R171" s="979">
        <f>+Sample!E236</f>
        <v>50.624349635796044</v>
      </c>
      <c r="S171" s="979">
        <f>+Sample!F236</f>
        <v>136.87990678858114</v>
      </c>
      <c r="T171" s="979">
        <f>+Sample!G236</f>
        <v>162.80873268488568</v>
      </c>
      <c r="U171" s="979">
        <f>+Sample!H236</f>
        <v>273.75981357716228</v>
      </c>
      <c r="V171" s="979">
        <f>+Sample!I236</f>
        <v>282.67432664380595</v>
      </c>
      <c r="W171" s="979">
        <f>+Sample!J236</f>
        <v>20.811654526534859</v>
      </c>
      <c r="X171" s="979">
        <f>+Sample!K236</f>
        <v>12.140131807145336</v>
      </c>
      <c r="Y171" s="979">
        <f>+Sample!L236</f>
        <v>2.4001040582726327</v>
      </c>
      <c r="Z171" s="979">
        <f>+Sample!M236</f>
        <v>748.01477627471388</v>
      </c>
      <c r="AA171" s="979">
        <f>+Sample!N236</f>
        <v>100</v>
      </c>
    </row>
    <row r="172" spans="1:27" x14ac:dyDescent="0.2">
      <c r="A172" s="1">
        <f>+Sample_FC!A237</f>
        <v>45161</v>
      </c>
      <c r="B172" s="979">
        <f>+Sample_FC!B237</f>
        <v>648.10960804717274</v>
      </c>
      <c r="C172" s="979">
        <f>+Sample_FC!C237</f>
        <v>402.53208463406173</v>
      </c>
      <c r="D172" s="979">
        <f>+Sample_FC!D237</f>
        <v>121.40131807145295</v>
      </c>
      <c r="E172" s="979">
        <f>+Sample_FC!E237</f>
        <v>101.24869927159209</v>
      </c>
      <c r="F172" s="979">
        <f>+Sample_FC!F237</f>
        <v>273.75981357716228</v>
      </c>
      <c r="G172" s="979">
        <f>+Sample_FC!G237</f>
        <v>325.61746536977137</v>
      </c>
      <c r="H172" s="979">
        <f>+Sample_FC!H237</f>
        <v>273.75981357716228</v>
      </c>
      <c r="I172" s="979">
        <f>+Sample_FC!I237</f>
        <v>320.9590704127645</v>
      </c>
      <c r="J172" s="979">
        <f>+Sample_FC!J237</f>
        <v>20.45091918140826</v>
      </c>
      <c r="K172" s="979">
        <f>+Sample_FC!K237</f>
        <v>12.131113423517171</v>
      </c>
      <c r="L172" s="979">
        <f>+Sample_FC!L237</f>
        <v>2.4001040582726327</v>
      </c>
      <c r="M172" s="979">
        <f>+Sample_FC!M237</f>
        <v>748.01477627471388</v>
      </c>
      <c r="N172" s="979">
        <f>+Sample_FC!N237</f>
        <v>50</v>
      </c>
      <c r="O172" s="979">
        <f>+Sample!B237</f>
        <v>648.10960804717274</v>
      </c>
      <c r="P172" s="979">
        <f>+Sample!C237</f>
        <v>402.53208463406173</v>
      </c>
      <c r="Q172" s="979">
        <f>+Sample!D237</f>
        <v>121.40131807145295</v>
      </c>
      <c r="R172" s="979">
        <f>+Sample!E237</f>
        <v>101.24869927159209</v>
      </c>
      <c r="S172" s="979">
        <f>+Sample!F237</f>
        <v>273.75981357716228</v>
      </c>
      <c r="T172" s="979">
        <f>+Sample!G237</f>
        <v>325.61746536977137</v>
      </c>
      <c r="U172" s="979">
        <f>+Sample!H237</f>
        <v>273.75981357716228</v>
      </c>
      <c r="V172" s="979">
        <f>+Sample!I237</f>
        <v>282.67432664380595</v>
      </c>
      <c r="W172" s="979">
        <f>+Sample!J237</f>
        <v>20.811654526534859</v>
      </c>
      <c r="X172" s="979">
        <f>+Sample!K237</f>
        <v>12.140131807145336</v>
      </c>
      <c r="Y172" s="979">
        <f>+Sample!L237</f>
        <v>2.4001040582726327</v>
      </c>
      <c r="Z172" s="979">
        <f>+Sample!M237</f>
        <v>748.01477627471388</v>
      </c>
      <c r="AA172" s="979">
        <f>+Sample!N237</f>
        <v>50</v>
      </c>
    </row>
    <row r="173" spans="1:27" x14ac:dyDescent="0.2">
      <c r="A173" s="1">
        <f>+Sample_FC!A238</f>
        <v>45162</v>
      </c>
      <c r="B173" s="979">
        <f>+Sample_FC!B238</f>
        <v>648.10960804717274</v>
      </c>
      <c r="C173" s="979">
        <f>+Sample_FC!C238</f>
        <v>402.53208463406173</v>
      </c>
      <c r="D173" s="979">
        <f>+Sample_FC!D238</f>
        <v>121.40131807145295</v>
      </c>
      <c r="E173" s="979">
        <f>+Sample_FC!E238</f>
        <v>101.24869927159209</v>
      </c>
      <c r="F173" s="979">
        <f>+Sample_FC!F238</f>
        <v>273.75981357716228</v>
      </c>
      <c r="G173" s="979">
        <f>+Sample_FC!G238</f>
        <v>325.61746536977137</v>
      </c>
      <c r="H173" s="979">
        <f>+Sample_FC!H238</f>
        <v>273.75981357716228</v>
      </c>
      <c r="I173" s="979">
        <f>+Sample_FC!I238</f>
        <v>320.9590704127645</v>
      </c>
      <c r="J173" s="979">
        <f>+Sample_FC!J238</f>
        <v>20.45091918140826</v>
      </c>
      <c r="K173" s="979">
        <f>+Sample_FC!K238</f>
        <v>12.131113423517171</v>
      </c>
      <c r="L173" s="979">
        <f>+Sample_FC!L238</f>
        <v>2.4001040582726327</v>
      </c>
      <c r="M173" s="979">
        <f>+Sample_FC!M238</f>
        <v>748.01477627471388</v>
      </c>
      <c r="N173" s="979">
        <f>+Sample_FC!N238</f>
        <v>100</v>
      </c>
      <c r="O173" s="979">
        <f>+Sample!B238</f>
        <v>648.10960804717274</v>
      </c>
      <c r="P173" s="979">
        <f>+Sample!C238</f>
        <v>402.53208463406173</v>
      </c>
      <c r="Q173" s="979">
        <f>+Sample!D238</f>
        <v>121.40131807145295</v>
      </c>
      <c r="R173" s="979">
        <f>+Sample!E238</f>
        <v>101.24869927159209</v>
      </c>
      <c r="S173" s="979">
        <f>+Sample!F238</f>
        <v>273.75981357716228</v>
      </c>
      <c r="T173" s="979">
        <f>+Sample!G238</f>
        <v>325.61746536977137</v>
      </c>
      <c r="U173" s="979">
        <f>+Sample!H238</f>
        <v>273.75981357716228</v>
      </c>
      <c r="V173" s="979">
        <f>+Sample!I238</f>
        <v>282.67432664380595</v>
      </c>
      <c r="W173" s="979">
        <f>+Sample!J238</f>
        <v>20.811654526534859</v>
      </c>
      <c r="X173" s="979">
        <f>+Sample!K238</f>
        <v>12.140131807145336</v>
      </c>
      <c r="Y173" s="979">
        <f>+Sample!L238</f>
        <v>2.4001040582726327</v>
      </c>
      <c r="Z173" s="979">
        <f>+Sample!M238</f>
        <v>748.01477627471388</v>
      </c>
      <c r="AA173" s="979">
        <f>+Sample!N238</f>
        <v>100</v>
      </c>
    </row>
    <row r="174" spans="1:27" x14ac:dyDescent="0.2">
      <c r="A174" s="1">
        <f>+Sample_FC!A239</f>
        <v>45163</v>
      </c>
      <c r="B174" s="979">
        <f>+Sample_FC!B239</f>
        <v>648.10960804717274</v>
      </c>
      <c r="C174" s="979">
        <f>+Sample_FC!C239</f>
        <v>402.53208463406173</v>
      </c>
      <c r="D174" s="979">
        <f>+Sample_FC!D239</f>
        <v>121.40131807145295</v>
      </c>
      <c r="E174" s="979">
        <f>+Sample_FC!E239</f>
        <v>101.24869927159209</v>
      </c>
      <c r="F174" s="979">
        <f>+Sample_FC!F239</f>
        <v>273.75981357716228</v>
      </c>
      <c r="G174" s="979">
        <f>+Sample_FC!G239</f>
        <v>325.61746536977137</v>
      </c>
      <c r="H174" s="979">
        <f>+Sample_FC!H239</f>
        <v>273.75981357716228</v>
      </c>
      <c r="I174" s="979">
        <f>+Sample_FC!I239</f>
        <v>320.9590704127645</v>
      </c>
      <c r="J174" s="979">
        <f>+Sample_FC!J239</f>
        <v>20.45091918140826</v>
      </c>
      <c r="K174" s="979">
        <f>+Sample_FC!K239</f>
        <v>12.131113423517171</v>
      </c>
      <c r="L174" s="979">
        <f>+Sample_FC!L239</f>
        <v>2.4001040582726327</v>
      </c>
      <c r="M174" s="979">
        <f>+Sample_FC!M239</f>
        <v>748.01477627471388</v>
      </c>
      <c r="N174" s="979">
        <f>+Sample_FC!N239</f>
        <v>100</v>
      </c>
      <c r="O174" s="979">
        <f>+Sample!B239</f>
        <v>648.10960804717274</v>
      </c>
      <c r="P174" s="979">
        <f>+Sample!C239</f>
        <v>402.53208463406173</v>
      </c>
      <c r="Q174" s="979">
        <f>+Sample!D239</f>
        <v>121.40131807145295</v>
      </c>
      <c r="R174" s="979">
        <f>+Sample!E239</f>
        <v>101.24869927159209</v>
      </c>
      <c r="S174" s="979">
        <f>+Sample!F239</f>
        <v>273.75981357716228</v>
      </c>
      <c r="T174" s="979">
        <f>+Sample!G239</f>
        <v>325.61746536977137</v>
      </c>
      <c r="U174" s="979">
        <f>+Sample!H239</f>
        <v>273.75981357716228</v>
      </c>
      <c r="V174" s="979">
        <f>+Sample!I239</f>
        <v>282.67432664380595</v>
      </c>
      <c r="W174" s="979">
        <f>+Sample!J239</f>
        <v>20.811654526534859</v>
      </c>
      <c r="X174" s="979">
        <f>+Sample!K239</f>
        <v>12.140131807145336</v>
      </c>
      <c r="Y174" s="979">
        <f>+Sample!L239</f>
        <v>2.4001040582726327</v>
      </c>
      <c r="Z174" s="979">
        <f>+Sample!M239</f>
        <v>748.01477627471388</v>
      </c>
      <c r="AA174" s="979">
        <f>+Sample!N239</f>
        <v>100</v>
      </c>
    </row>
    <row r="175" spans="1:27" x14ac:dyDescent="0.2">
      <c r="A175" s="1">
        <f>+Sample_FC!A240</f>
        <v>45164</v>
      </c>
      <c r="B175" s="979">
        <f>+Sample_FC!B240</f>
        <v>648.10960804717274</v>
      </c>
      <c r="C175" s="979">
        <f>+Sample_FC!C240</f>
        <v>402.53208463406173</v>
      </c>
      <c r="D175" s="979">
        <f>+Sample_FC!D240</f>
        <v>121.40131807145295</v>
      </c>
      <c r="E175" s="979">
        <f>+Sample_FC!E240</f>
        <v>101.24869927159209</v>
      </c>
      <c r="F175" s="979">
        <f>+Sample_FC!F240</f>
        <v>273.75981357716228</v>
      </c>
      <c r="G175" s="979">
        <f>+Sample_FC!G240</f>
        <v>325.61746536977137</v>
      </c>
      <c r="H175" s="979">
        <f>+Sample_FC!H240</f>
        <v>273.75981357716228</v>
      </c>
      <c r="I175" s="979">
        <f>+Sample_FC!I240</f>
        <v>320.9590704127645</v>
      </c>
      <c r="J175" s="979">
        <f>+Sample_FC!J240</f>
        <v>20.45091918140826</v>
      </c>
      <c r="K175" s="979">
        <f>+Sample_FC!K240</f>
        <v>12.131113423517171</v>
      </c>
      <c r="L175" s="979">
        <f>+Sample_FC!L240</f>
        <v>2.4001040582726327</v>
      </c>
      <c r="M175" s="979">
        <f>+Sample_FC!M240</f>
        <v>748.01477627471388</v>
      </c>
      <c r="N175" s="979">
        <f>+Sample_FC!N240</f>
        <v>100</v>
      </c>
      <c r="O175" s="979">
        <f>+Sample!B240</f>
        <v>648.10960804717274</v>
      </c>
      <c r="P175" s="979">
        <f>+Sample!C240</f>
        <v>402.53208463406173</v>
      </c>
      <c r="Q175" s="979">
        <f>+Sample!D240</f>
        <v>121.40131807145295</v>
      </c>
      <c r="R175" s="979">
        <f>+Sample!E240</f>
        <v>101.24869927159209</v>
      </c>
      <c r="S175" s="979">
        <f>+Sample!F240</f>
        <v>273.75981357716228</v>
      </c>
      <c r="T175" s="979">
        <f>+Sample!G240</f>
        <v>325.61746536977137</v>
      </c>
      <c r="U175" s="979">
        <f>+Sample!H240</f>
        <v>273.75981357716228</v>
      </c>
      <c r="V175" s="979">
        <f>+Sample!I240</f>
        <v>282.67432664380595</v>
      </c>
      <c r="W175" s="979">
        <f>+Sample!J240</f>
        <v>20.811654526534859</v>
      </c>
      <c r="X175" s="979">
        <f>+Sample!K240</f>
        <v>12.140131807145336</v>
      </c>
      <c r="Y175" s="979">
        <f>+Sample!L240</f>
        <v>2.4001040582726327</v>
      </c>
      <c r="Z175" s="979">
        <f>+Sample!M240</f>
        <v>748.01477627471388</v>
      </c>
      <c r="AA175" s="979">
        <f>+Sample!N240</f>
        <v>100</v>
      </c>
    </row>
    <row r="176" spans="1:27" x14ac:dyDescent="0.2">
      <c r="A176" s="1">
        <f>+Sample_FC!A241</f>
        <v>45165</v>
      </c>
      <c r="B176" s="979">
        <f>+Sample_FC!B241</f>
        <v>648.10960804717274</v>
      </c>
      <c r="C176" s="979">
        <f>+Sample_FC!C241</f>
        <v>402.53208463406173</v>
      </c>
      <c r="D176" s="979">
        <f>+Sample_FC!D241</f>
        <v>121.40131807145295</v>
      </c>
      <c r="E176" s="979">
        <f>+Sample_FC!E241</f>
        <v>101.24869927159209</v>
      </c>
      <c r="F176" s="979">
        <f>+Sample_FC!F241</f>
        <v>273.75981357716228</v>
      </c>
      <c r="G176" s="979">
        <f>+Sample_FC!G241</f>
        <v>325.61746536977137</v>
      </c>
      <c r="H176" s="979">
        <f>+Sample_FC!H241</f>
        <v>273.75981357716228</v>
      </c>
      <c r="I176" s="979">
        <f>+Sample_FC!I241</f>
        <v>320.9590704127645</v>
      </c>
      <c r="J176" s="979">
        <f>+Sample_FC!J241</f>
        <v>20.45091918140826</v>
      </c>
      <c r="K176" s="979">
        <f>+Sample_FC!K241</f>
        <v>12.131113423517171</v>
      </c>
      <c r="L176" s="979">
        <f>+Sample_FC!L241</f>
        <v>2.4001040582726327</v>
      </c>
      <c r="M176" s="979">
        <f>+Sample_FC!M241</f>
        <v>748.01477627471388</v>
      </c>
      <c r="N176" s="979">
        <f>+Sample_FC!N241</f>
        <v>100</v>
      </c>
      <c r="O176" s="979">
        <f>+Sample!B241</f>
        <v>648.10960804717274</v>
      </c>
      <c r="P176" s="979">
        <f>+Sample!C241</f>
        <v>402.53208463406173</v>
      </c>
      <c r="Q176" s="979">
        <f>+Sample!D241</f>
        <v>121.40131807145295</v>
      </c>
      <c r="R176" s="979">
        <f>+Sample!E241</f>
        <v>101.24869927159209</v>
      </c>
      <c r="S176" s="979">
        <f>+Sample!F241</f>
        <v>273.75981357716228</v>
      </c>
      <c r="T176" s="979">
        <f>+Sample!G241</f>
        <v>325.61746536977137</v>
      </c>
      <c r="U176" s="979">
        <f>+Sample!H241</f>
        <v>273.75981357716228</v>
      </c>
      <c r="V176" s="979">
        <f>+Sample!I241</f>
        <v>282.67432664380595</v>
      </c>
      <c r="W176" s="979">
        <f>+Sample!J241</f>
        <v>20.811654526534859</v>
      </c>
      <c r="X176" s="979">
        <f>+Sample!K241</f>
        <v>12.140131807145336</v>
      </c>
      <c r="Y176" s="979">
        <f>+Sample!L241</f>
        <v>2.4001040582726327</v>
      </c>
      <c r="Z176" s="979">
        <f>+Sample!M241</f>
        <v>748.01477627471388</v>
      </c>
      <c r="AA176" s="979">
        <f>+Sample!N241</f>
        <v>100</v>
      </c>
    </row>
    <row r="177" spans="1:27" x14ac:dyDescent="0.2">
      <c r="A177" s="1">
        <f>+Sample_FC!A242</f>
        <v>45166</v>
      </c>
      <c r="B177" s="979">
        <f>+Sample_FC!B242</f>
        <v>648.10960804717274</v>
      </c>
      <c r="C177" s="979">
        <f>+Sample_FC!C242</f>
        <v>402.53208463406173</v>
      </c>
      <c r="D177" s="979">
        <f>+Sample_FC!D242</f>
        <v>121.40131807145295</v>
      </c>
      <c r="E177" s="979">
        <f>+Sample_FC!E242</f>
        <v>101.24869927159209</v>
      </c>
      <c r="F177" s="979">
        <f>+Sample_FC!F242</f>
        <v>273.75981357716228</v>
      </c>
      <c r="G177" s="979">
        <f>+Sample_FC!G242</f>
        <v>325.61746536977137</v>
      </c>
      <c r="H177" s="979">
        <f>+Sample_FC!H242</f>
        <v>273.75981357716228</v>
      </c>
      <c r="I177" s="979">
        <f>+Sample_FC!I242</f>
        <v>320.9590704127645</v>
      </c>
      <c r="J177" s="979">
        <f>+Sample_FC!J242</f>
        <v>20.45091918140826</v>
      </c>
      <c r="K177" s="979">
        <f>+Sample_FC!K242</f>
        <v>12.131113423517171</v>
      </c>
      <c r="L177" s="979">
        <f>+Sample_FC!L242</f>
        <v>2.4001040582726327</v>
      </c>
      <c r="M177" s="979">
        <f>+Sample_FC!M242</f>
        <v>748.01477627471388</v>
      </c>
      <c r="N177" s="979">
        <f>+Sample_FC!N242</f>
        <v>100</v>
      </c>
      <c r="O177" s="979">
        <f>+Sample!B242</f>
        <v>648.10960804717274</v>
      </c>
      <c r="P177" s="979">
        <f>+Sample!C242</f>
        <v>402.53208463406173</v>
      </c>
      <c r="Q177" s="979">
        <f>+Sample!D242</f>
        <v>121.40131807145295</v>
      </c>
      <c r="R177" s="979">
        <f>+Sample!E242</f>
        <v>101.24869927159209</v>
      </c>
      <c r="S177" s="979">
        <f>+Sample!F242</f>
        <v>273.75981357716228</v>
      </c>
      <c r="T177" s="979">
        <f>+Sample!G242</f>
        <v>325.61746536977137</v>
      </c>
      <c r="U177" s="979">
        <f>+Sample!H242</f>
        <v>273.75981357716228</v>
      </c>
      <c r="V177" s="979">
        <f>+Sample!I242</f>
        <v>282.67432664380595</v>
      </c>
      <c r="W177" s="979">
        <f>+Sample!J242</f>
        <v>20.811654526534859</v>
      </c>
      <c r="X177" s="979">
        <f>+Sample!K242</f>
        <v>12.140131807145336</v>
      </c>
      <c r="Y177" s="979">
        <f>+Sample!L242</f>
        <v>2.4001040582726327</v>
      </c>
      <c r="Z177" s="979">
        <f>+Sample!M242</f>
        <v>748.01477627471388</v>
      </c>
      <c r="AA177" s="979">
        <f>+Sample!N242</f>
        <v>100</v>
      </c>
    </row>
    <row r="178" spans="1:27" x14ac:dyDescent="0.2">
      <c r="A178" s="1">
        <f>+Sample_FC!A243</f>
        <v>45167</v>
      </c>
      <c r="B178" s="979">
        <f>+Sample_FC!B243</f>
        <v>648.10960804717274</v>
      </c>
      <c r="C178" s="979">
        <f>+Sample_FC!C243</f>
        <v>402.53208463406173</v>
      </c>
      <c r="D178" s="979">
        <f>+Sample_FC!D243</f>
        <v>121.40131807145295</v>
      </c>
      <c r="E178" s="979">
        <f>+Sample_FC!E243</f>
        <v>101.24869927159209</v>
      </c>
      <c r="F178" s="979">
        <f>+Sample_FC!F243</f>
        <v>273.75981357716228</v>
      </c>
      <c r="G178" s="979">
        <f>+Sample_FC!G243</f>
        <v>325.61746536977137</v>
      </c>
      <c r="H178" s="979">
        <f>+Sample_FC!H243</f>
        <v>273.75981357716228</v>
      </c>
      <c r="I178" s="979">
        <f>+Sample_FC!I243</f>
        <v>320.9590704127645</v>
      </c>
      <c r="J178" s="979">
        <f>+Sample_FC!J243</f>
        <v>20.45091918140826</v>
      </c>
      <c r="K178" s="979">
        <f>+Sample_FC!K243</f>
        <v>12.131113423517171</v>
      </c>
      <c r="L178" s="979">
        <f>+Sample_FC!L243</f>
        <v>2.4001040582726327</v>
      </c>
      <c r="M178" s="979">
        <f>+Sample_FC!M243</f>
        <v>748.01477627471388</v>
      </c>
      <c r="N178" s="979">
        <f>+Sample_FC!N243</f>
        <v>100</v>
      </c>
      <c r="O178" s="979">
        <f>+Sample!B243</f>
        <v>648.10960804717274</v>
      </c>
      <c r="P178" s="979">
        <f>+Sample!C243</f>
        <v>402.53208463406173</v>
      </c>
      <c r="Q178" s="979">
        <f>+Sample!D243</f>
        <v>121.40131807145295</v>
      </c>
      <c r="R178" s="979">
        <f>+Sample!E243</f>
        <v>101.24869927159209</v>
      </c>
      <c r="S178" s="979">
        <f>+Sample!F243</f>
        <v>273.75981357716228</v>
      </c>
      <c r="T178" s="979">
        <f>+Sample!G243</f>
        <v>325.61746536977137</v>
      </c>
      <c r="U178" s="979">
        <f>+Sample!H243</f>
        <v>273.75981357716228</v>
      </c>
      <c r="V178" s="979">
        <f>+Sample!I243</f>
        <v>282.67432664380595</v>
      </c>
      <c r="W178" s="979">
        <f>+Sample!J243</f>
        <v>20.811654526534859</v>
      </c>
      <c r="X178" s="979">
        <f>+Sample!K243</f>
        <v>12.140131807145336</v>
      </c>
      <c r="Y178" s="979">
        <f>+Sample!L243</f>
        <v>2.4001040582726327</v>
      </c>
      <c r="Z178" s="979">
        <f>+Sample!M243</f>
        <v>748.01477627471388</v>
      </c>
      <c r="AA178" s="979">
        <f>+Sample!N243</f>
        <v>100</v>
      </c>
    </row>
    <row r="179" spans="1:27" x14ac:dyDescent="0.2">
      <c r="A179" s="1">
        <f>+Sample_FC!A244</f>
        <v>45168</v>
      </c>
      <c r="B179" s="979">
        <f>+Sample_FC!B244</f>
        <v>648.10960804717274</v>
      </c>
      <c r="C179" s="979">
        <f>+Sample_FC!C244</f>
        <v>402.53208463406173</v>
      </c>
      <c r="D179" s="979">
        <f>+Sample_FC!D244</f>
        <v>121.40131807145295</v>
      </c>
      <c r="E179" s="979">
        <f>+Sample_FC!E244</f>
        <v>101.24869927159209</v>
      </c>
      <c r="F179" s="979">
        <f>+Sample_FC!F244</f>
        <v>273.75981357716228</v>
      </c>
      <c r="G179" s="979">
        <f>+Sample_FC!G244</f>
        <v>325.61746536977137</v>
      </c>
      <c r="H179" s="979">
        <f>+Sample_FC!H244</f>
        <v>273.75981357716228</v>
      </c>
      <c r="I179" s="979">
        <f>+Sample_FC!I244</f>
        <v>320.9590704127645</v>
      </c>
      <c r="J179" s="979">
        <f>+Sample_FC!J244</f>
        <v>20.45091918140826</v>
      </c>
      <c r="K179" s="979">
        <f>+Sample_FC!K244</f>
        <v>12.131113423517171</v>
      </c>
      <c r="L179" s="979">
        <f>+Sample_FC!L244</f>
        <v>2.4001040582726327</v>
      </c>
      <c r="M179" s="979">
        <f>+Sample_FC!M244</f>
        <v>748.01477627471388</v>
      </c>
      <c r="N179" s="979">
        <f>+Sample_FC!N244</f>
        <v>100</v>
      </c>
      <c r="O179" s="979">
        <f>+Sample!B244</f>
        <v>648.10960804717274</v>
      </c>
      <c r="P179" s="979">
        <f>+Sample!C244</f>
        <v>402.53208463406173</v>
      </c>
      <c r="Q179" s="979">
        <f>+Sample!D244</f>
        <v>121.40131807145295</v>
      </c>
      <c r="R179" s="979">
        <f>+Sample!E244</f>
        <v>101.24869927159209</v>
      </c>
      <c r="S179" s="979">
        <f>+Sample!F244</f>
        <v>273.75981357716228</v>
      </c>
      <c r="T179" s="979">
        <f>+Sample!G244</f>
        <v>325.61746536977137</v>
      </c>
      <c r="U179" s="979">
        <f>+Sample!H244</f>
        <v>273.75981357716228</v>
      </c>
      <c r="V179" s="979">
        <f>+Sample!I244</f>
        <v>282.67432664380595</v>
      </c>
      <c r="W179" s="979">
        <f>+Sample!J244</f>
        <v>20.811654526534859</v>
      </c>
      <c r="X179" s="979">
        <f>+Sample!K244</f>
        <v>12.140131807145336</v>
      </c>
      <c r="Y179" s="979">
        <f>+Sample!L244</f>
        <v>2.4001040582726327</v>
      </c>
      <c r="Z179" s="979">
        <f>+Sample!M244</f>
        <v>748.01477627471388</v>
      </c>
      <c r="AA179" s="979">
        <f>+Sample!N244</f>
        <v>100</v>
      </c>
    </row>
    <row r="180" spans="1:27" x14ac:dyDescent="0.2">
      <c r="A180" s="1">
        <f>+Sample_FC!A245</f>
        <v>45169</v>
      </c>
      <c r="B180" s="979">
        <f>+Sample_FC!B245</f>
        <v>648.10960804717274</v>
      </c>
      <c r="C180" s="979">
        <f>+Sample_FC!C245</f>
        <v>402.53208463406173</v>
      </c>
      <c r="D180" s="979">
        <f>+Sample_FC!D245</f>
        <v>121.40131807145295</v>
      </c>
      <c r="E180" s="979">
        <f>+Sample_FC!E245</f>
        <v>101.24869927159209</v>
      </c>
      <c r="F180" s="979">
        <f>+Sample_FC!F245</f>
        <v>273.75981357716228</v>
      </c>
      <c r="G180" s="979">
        <f>+Sample_FC!G245</f>
        <v>325.61746536977137</v>
      </c>
      <c r="H180" s="979">
        <f>+Sample_FC!H245</f>
        <v>273.75981357716228</v>
      </c>
      <c r="I180" s="979">
        <f>+Sample_FC!I245</f>
        <v>320.9590704127645</v>
      </c>
      <c r="J180" s="979">
        <f>+Sample_FC!J245</f>
        <v>20.45091918140826</v>
      </c>
      <c r="K180" s="979">
        <f>+Sample_FC!K245</f>
        <v>12.131113423517171</v>
      </c>
      <c r="L180" s="979">
        <f>+Sample_FC!L245</f>
        <v>2.4001040582726327</v>
      </c>
      <c r="M180" s="979">
        <f>+Sample_FC!M245</f>
        <v>748.01477627471388</v>
      </c>
      <c r="N180" s="979">
        <f>+Sample_FC!N245</f>
        <v>100</v>
      </c>
      <c r="O180" s="979">
        <f>+Sample!B245</f>
        <v>648.10960804717274</v>
      </c>
      <c r="P180" s="979">
        <f>+Sample!C245</f>
        <v>402.53208463406173</v>
      </c>
      <c r="Q180" s="979">
        <f>+Sample!D245</f>
        <v>121.40131807145295</v>
      </c>
      <c r="R180" s="979">
        <f>+Sample!E245</f>
        <v>101.24869927159209</v>
      </c>
      <c r="S180" s="979">
        <f>+Sample!F245</f>
        <v>273.75981357716228</v>
      </c>
      <c r="T180" s="979">
        <f>+Sample!G245</f>
        <v>325.61746536977137</v>
      </c>
      <c r="U180" s="979">
        <f>+Sample!H245</f>
        <v>273.75981357716228</v>
      </c>
      <c r="V180" s="979">
        <f>+Sample!I245</f>
        <v>282.67432664380595</v>
      </c>
      <c r="W180" s="979">
        <f>+Sample!J245</f>
        <v>20.811654526534859</v>
      </c>
      <c r="X180" s="979">
        <f>+Sample!K245</f>
        <v>12.140131807145336</v>
      </c>
      <c r="Y180" s="979">
        <f>+Sample!L245</f>
        <v>2.4001040582726327</v>
      </c>
      <c r="Z180" s="979">
        <f>+Sample!M245</f>
        <v>748.01477627471388</v>
      </c>
      <c r="AA180" s="979">
        <f>+Sample!N245</f>
        <v>100</v>
      </c>
    </row>
    <row r="181" spans="1:27" x14ac:dyDescent="0.2">
      <c r="A181" s="1">
        <f>+Sample_FC!A246</f>
        <v>45170</v>
      </c>
      <c r="B181" s="979">
        <f>+Sample_FC!B246</f>
        <v>648.10035842293905</v>
      </c>
      <c r="C181" s="979">
        <f>+Sample_FC!C246</f>
        <v>403.33333333333331</v>
      </c>
      <c r="D181" s="979">
        <f>+Sample_FC!D246</f>
        <v>123.94265232974909</v>
      </c>
      <c r="E181" s="979">
        <f>+Sample_FC!E246</f>
        <v>94.26523297491039</v>
      </c>
      <c r="F181" s="979">
        <f>+Sample_FC!F246</f>
        <v>262.22745457086847</v>
      </c>
      <c r="G181" s="979">
        <f>+Sample_FC!G246</f>
        <v>335.55951206649138</v>
      </c>
      <c r="H181" s="979">
        <f>+Sample_FC!H246</f>
        <v>262.22745457086847</v>
      </c>
      <c r="I181" s="979">
        <f>+Sample_FC!I246</f>
        <v>296.43376344086022</v>
      </c>
      <c r="J181" s="979">
        <f>+Sample_FC!J246</f>
        <v>29.153405017921138</v>
      </c>
      <c r="K181" s="979">
        <f>+Sample_FC!K246</f>
        <v>16.597132616487453</v>
      </c>
      <c r="L181" s="979">
        <f>+Sample_FC!L246</f>
        <v>3.4846594982078853</v>
      </c>
      <c r="M181" s="979">
        <f>+Sample_FC!M246</f>
        <v>730.1472759856631</v>
      </c>
      <c r="N181" s="979">
        <f>+Sample_FC!N246</f>
        <v>100</v>
      </c>
      <c r="O181" s="979">
        <f>+Sample!B246</f>
        <v>648.10035842293905</v>
      </c>
      <c r="P181" s="979">
        <f>+Sample!C246</f>
        <v>403.33333333333331</v>
      </c>
      <c r="Q181" s="979">
        <f>+Sample!D246</f>
        <v>123.94265232974909</v>
      </c>
      <c r="R181" s="979">
        <f>+Sample!E246</f>
        <v>94.26523297491039</v>
      </c>
      <c r="S181" s="979">
        <f>+Sample!F246</f>
        <v>262.22745457086847</v>
      </c>
      <c r="T181" s="979">
        <f>+Sample!G246</f>
        <v>335.55951206649138</v>
      </c>
      <c r="U181" s="979">
        <f>+Sample!H246</f>
        <v>262.22745457086847</v>
      </c>
      <c r="V181" s="979">
        <f>+Sample!I246</f>
        <v>260.23214494981295</v>
      </c>
      <c r="W181" s="979">
        <f>+Sample!J246</f>
        <v>28.673835125448029</v>
      </c>
      <c r="X181" s="979">
        <f>+Sample!K246</f>
        <v>16.129032258064516</v>
      </c>
      <c r="Y181" s="979">
        <f>+Sample!L246</f>
        <v>2.8673835125448028</v>
      </c>
      <c r="Z181" s="979">
        <f>+Sample!M246</f>
        <v>788.53046594982072</v>
      </c>
      <c r="AA181" s="979">
        <f>+Sample!N246</f>
        <v>100</v>
      </c>
    </row>
    <row r="182" spans="1:27" x14ac:dyDescent="0.2">
      <c r="A182" s="1">
        <f>+Sample_FC!A247</f>
        <v>45171</v>
      </c>
      <c r="B182" s="979">
        <f>+Sample_FC!B247</f>
        <v>648.10035842293905</v>
      </c>
      <c r="C182" s="979">
        <f>+Sample_FC!C247</f>
        <v>403.33333333333331</v>
      </c>
      <c r="D182" s="979">
        <f>+Sample_FC!D247</f>
        <v>123.94265232974909</v>
      </c>
      <c r="E182" s="979">
        <f>+Sample_FC!E247</f>
        <v>94.26523297491039</v>
      </c>
      <c r="F182" s="979">
        <f>+Sample_FC!F247</f>
        <v>262.22745457086847</v>
      </c>
      <c r="G182" s="979">
        <f>+Sample_FC!G247</f>
        <v>335.55951206649138</v>
      </c>
      <c r="H182" s="979">
        <f>+Sample_FC!H247</f>
        <v>262.22745457086847</v>
      </c>
      <c r="I182" s="979">
        <f>+Sample_FC!I247</f>
        <v>296.43376344086022</v>
      </c>
      <c r="J182" s="979">
        <f>+Sample_FC!J247</f>
        <v>29.153405017921138</v>
      </c>
      <c r="K182" s="979">
        <f>+Sample_FC!K247</f>
        <v>16.597132616487453</v>
      </c>
      <c r="L182" s="979">
        <f>+Sample_FC!L247</f>
        <v>3.4846594982078853</v>
      </c>
      <c r="M182" s="979">
        <f>+Sample_FC!M247</f>
        <v>730.1472759856631</v>
      </c>
      <c r="N182" s="979">
        <f>+Sample_FC!N247</f>
        <v>100</v>
      </c>
      <c r="O182" s="979">
        <f>+Sample!B247</f>
        <v>648.10035842293905</v>
      </c>
      <c r="P182" s="979">
        <f>+Sample!C247</f>
        <v>403.33333333333331</v>
      </c>
      <c r="Q182" s="979">
        <f>+Sample!D247</f>
        <v>123.94265232974909</v>
      </c>
      <c r="R182" s="979">
        <f>+Sample!E247</f>
        <v>94.26523297491039</v>
      </c>
      <c r="S182" s="979">
        <f>+Sample!F247</f>
        <v>262.22745457086847</v>
      </c>
      <c r="T182" s="979">
        <f>+Sample!G247</f>
        <v>335.55951206649138</v>
      </c>
      <c r="U182" s="979">
        <f>+Sample!H247</f>
        <v>262.22745457086847</v>
      </c>
      <c r="V182" s="979">
        <f>+Sample!I247</f>
        <v>260.23214494981295</v>
      </c>
      <c r="W182" s="979">
        <f>+Sample!J247</f>
        <v>28.673835125448029</v>
      </c>
      <c r="X182" s="979">
        <f>+Sample!K247</f>
        <v>16.129032258064516</v>
      </c>
      <c r="Y182" s="979">
        <f>+Sample!L247</f>
        <v>2.8673835125448028</v>
      </c>
      <c r="Z182" s="979">
        <f>+Sample!M247</f>
        <v>788.53046594982072</v>
      </c>
      <c r="AA182" s="979">
        <f>+Sample!N247</f>
        <v>100</v>
      </c>
    </row>
    <row r="183" spans="1:27" x14ac:dyDescent="0.2">
      <c r="A183" s="1">
        <f>+Sample_FC!A248</f>
        <v>45172</v>
      </c>
      <c r="B183" s="979">
        <f>+Sample_FC!B248</f>
        <v>648.10035842293905</v>
      </c>
      <c r="C183" s="979">
        <f>+Sample_FC!C248</f>
        <v>403.33333333333331</v>
      </c>
      <c r="D183" s="979">
        <f>+Sample_FC!D248</f>
        <v>123.94265232974909</v>
      </c>
      <c r="E183" s="979">
        <f>+Sample_FC!E248</f>
        <v>94.26523297491039</v>
      </c>
      <c r="F183" s="979">
        <f>+Sample_FC!F248</f>
        <v>262.22745457086847</v>
      </c>
      <c r="G183" s="979">
        <f>+Sample_FC!G248</f>
        <v>335.55951206649138</v>
      </c>
      <c r="H183" s="979">
        <f>+Sample_FC!H248</f>
        <v>262.22745457086847</v>
      </c>
      <c r="I183" s="979">
        <f>+Sample_FC!I248</f>
        <v>296.43376344086022</v>
      </c>
      <c r="J183" s="979">
        <f>+Sample_FC!J248</f>
        <v>29.153405017921138</v>
      </c>
      <c r="K183" s="979">
        <f>+Sample_FC!K248</f>
        <v>16.597132616487453</v>
      </c>
      <c r="L183" s="979">
        <f>+Sample_FC!L248</f>
        <v>3.4846594982078853</v>
      </c>
      <c r="M183" s="979">
        <f>+Sample_FC!M248</f>
        <v>730.1472759856631</v>
      </c>
      <c r="N183" s="979">
        <f>+Sample_FC!N248</f>
        <v>100</v>
      </c>
      <c r="O183" s="979">
        <f>+Sample!B248</f>
        <v>648.10035842293905</v>
      </c>
      <c r="P183" s="979">
        <f>+Sample!C248</f>
        <v>403.33333333333331</v>
      </c>
      <c r="Q183" s="979">
        <f>+Sample!D248</f>
        <v>123.94265232974909</v>
      </c>
      <c r="R183" s="979">
        <f>+Sample!E248</f>
        <v>94.26523297491039</v>
      </c>
      <c r="S183" s="979">
        <f>+Sample!F248</f>
        <v>262.22745457086847</v>
      </c>
      <c r="T183" s="979">
        <f>+Sample!G248</f>
        <v>335.55951206649138</v>
      </c>
      <c r="U183" s="979">
        <f>+Sample!H248</f>
        <v>262.22745457086847</v>
      </c>
      <c r="V183" s="979">
        <f>+Sample!I248</f>
        <v>260.23214494981295</v>
      </c>
      <c r="W183" s="979">
        <f>+Sample!J248</f>
        <v>28.673835125448029</v>
      </c>
      <c r="X183" s="979">
        <f>+Sample!K248</f>
        <v>16.129032258064516</v>
      </c>
      <c r="Y183" s="979">
        <f>+Sample!L248</f>
        <v>2.8673835125448028</v>
      </c>
      <c r="Z183" s="979">
        <f>+Sample!M248</f>
        <v>788.53046594982072</v>
      </c>
      <c r="AA183" s="979">
        <f>+Sample!N248</f>
        <v>100</v>
      </c>
    </row>
    <row r="184" spans="1:27" x14ac:dyDescent="0.2">
      <c r="A184" s="1">
        <f>+Sample_FC!A249</f>
        <v>45173</v>
      </c>
      <c r="B184" s="979">
        <f>+Sample_FC!B249</f>
        <v>594.09199522102745</v>
      </c>
      <c r="C184" s="979">
        <f>+Sample_FC!C249</f>
        <v>369.72222222222217</v>
      </c>
      <c r="D184" s="979">
        <f>+Sample_FC!D249</f>
        <v>113.61409796893666</v>
      </c>
      <c r="E184" s="979">
        <f>+Sample_FC!E249</f>
        <v>86.409796893667846</v>
      </c>
      <c r="F184" s="979">
        <f>+Sample_FC!F249</f>
        <v>240.37516668996275</v>
      </c>
      <c r="G184" s="979">
        <f>+Sample_FC!G249</f>
        <v>307.59621939428371</v>
      </c>
      <c r="H184" s="979">
        <f>+Sample_FC!H249</f>
        <v>262.22745457086847</v>
      </c>
      <c r="I184" s="979">
        <f>+Sample_FC!I249</f>
        <v>296.43376344086022</v>
      </c>
      <c r="J184" s="979">
        <f>+Sample_FC!J249</f>
        <v>29.153405017921138</v>
      </c>
      <c r="K184" s="979">
        <f>+Sample_FC!K249</f>
        <v>16.597132616487453</v>
      </c>
      <c r="L184" s="979">
        <f>+Sample_FC!L249</f>
        <v>3.4846594982078853</v>
      </c>
      <c r="M184" s="979">
        <f>+Sample_FC!M249</f>
        <v>730.1472759856631</v>
      </c>
      <c r="N184" s="979">
        <f>+Sample_FC!N249</f>
        <v>91.666666666666657</v>
      </c>
      <c r="O184" s="979">
        <f>+Sample!B249</f>
        <v>594.09199522102745</v>
      </c>
      <c r="P184" s="979">
        <f>+Sample!C249</f>
        <v>369.72222222222217</v>
      </c>
      <c r="Q184" s="979">
        <f>+Sample!D249</f>
        <v>113.61409796893666</v>
      </c>
      <c r="R184" s="979">
        <f>+Sample!E249</f>
        <v>86.409796893667846</v>
      </c>
      <c r="S184" s="979">
        <f>+Sample!F249</f>
        <v>240.37516668996275</v>
      </c>
      <c r="T184" s="979">
        <f>+Sample!G249</f>
        <v>307.59621939428371</v>
      </c>
      <c r="U184" s="979">
        <f>+Sample!H249</f>
        <v>262.22745457086847</v>
      </c>
      <c r="V184" s="979">
        <f>+Sample!I249</f>
        <v>260.23214494981295</v>
      </c>
      <c r="W184" s="979">
        <f>+Sample!J249</f>
        <v>28.673835125448029</v>
      </c>
      <c r="X184" s="979">
        <f>+Sample!K249</f>
        <v>16.129032258064516</v>
      </c>
      <c r="Y184" s="979">
        <f>+Sample!L249</f>
        <v>2.8673835125448028</v>
      </c>
      <c r="Z184" s="979">
        <f>+Sample!M249</f>
        <v>788.53046594982072</v>
      </c>
      <c r="AA184" s="979">
        <f>+Sample!N249</f>
        <v>91.666666666666657</v>
      </c>
    </row>
    <row r="185" spans="1:27" x14ac:dyDescent="0.2">
      <c r="A185" s="1">
        <f>+Sample_FC!A250</f>
        <v>45174</v>
      </c>
      <c r="B185" s="979">
        <f>+Sample_FC!B250</f>
        <v>0</v>
      </c>
      <c r="C185" s="979">
        <f>+Sample_FC!C250</f>
        <v>0</v>
      </c>
      <c r="D185" s="979">
        <f>+Sample_FC!D250</f>
        <v>0</v>
      </c>
      <c r="E185" s="979">
        <f>+Sample_FC!E250</f>
        <v>0</v>
      </c>
      <c r="F185" s="979">
        <f>+Sample_FC!F250</f>
        <v>0</v>
      </c>
      <c r="G185" s="979">
        <f>+Sample_FC!G250</f>
        <v>0</v>
      </c>
      <c r="H185" s="979">
        <f>+Sample_FC!H250</f>
        <v>262.22745457086847</v>
      </c>
      <c r="I185" s="979">
        <f>+Sample_FC!I250</f>
        <v>296.43376344086022</v>
      </c>
      <c r="J185" s="979">
        <f>+Sample_FC!J250</f>
        <v>29.153405017921138</v>
      </c>
      <c r="K185" s="979">
        <f>+Sample_FC!K250</f>
        <v>16.597132616487453</v>
      </c>
      <c r="L185" s="979">
        <f>+Sample_FC!L250</f>
        <v>3.4846594982078853</v>
      </c>
      <c r="M185" s="979">
        <f>+Sample_FC!M250</f>
        <v>730.1472759856631</v>
      </c>
      <c r="N185" s="979">
        <f>+Sample_FC!N250</f>
        <v>0</v>
      </c>
      <c r="O185" s="979">
        <f>+Sample!B250</f>
        <v>0</v>
      </c>
      <c r="P185" s="979">
        <f>+Sample!C250</f>
        <v>0</v>
      </c>
      <c r="Q185" s="979">
        <f>+Sample!D250</f>
        <v>0</v>
      </c>
      <c r="R185" s="979">
        <f>+Sample!E250</f>
        <v>0</v>
      </c>
      <c r="S185" s="979">
        <f>+Sample!F250</f>
        <v>0</v>
      </c>
      <c r="T185" s="979">
        <f>+Sample!G250</f>
        <v>0</v>
      </c>
      <c r="U185" s="979">
        <f>+Sample!H250</f>
        <v>262.22745457086847</v>
      </c>
      <c r="V185" s="979">
        <f>+Sample!I250</f>
        <v>260.23214494981295</v>
      </c>
      <c r="W185" s="979">
        <f>+Sample!J250</f>
        <v>28.673835125448029</v>
      </c>
      <c r="X185" s="979">
        <f>+Sample!K250</f>
        <v>16.129032258064516</v>
      </c>
      <c r="Y185" s="979">
        <f>+Sample!L250</f>
        <v>2.8673835125448028</v>
      </c>
      <c r="Z185" s="979">
        <f>+Sample!M250</f>
        <v>788.53046594982072</v>
      </c>
      <c r="AA185" s="979">
        <f>+Sample!N250</f>
        <v>0</v>
      </c>
    </row>
    <row r="186" spans="1:27" x14ac:dyDescent="0.2">
      <c r="A186" s="1">
        <f>+Sample_FC!A251</f>
        <v>45175</v>
      </c>
      <c r="B186" s="979">
        <f>+Sample_FC!B251</f>
        <v>313.2485065710872</v>
      </c>
      <c r="C186" s="979">
        <f>+Sample_FC!C251</f>
        <v>194.94444444444443</v>
      </c>
      <c r="D186" s="979">
        <f>+Sample_FC!D251</f>
        <v>59.905615292712064</v>
      </c>
      <c r="E186" s="979">
        <f>+Sample_FC!E251</f>
        <v>45.561529271206687</v>
      </c>
      <c r="F186" s="979">
        <f>+Sample_FC!F251</f>
        <v>126.74326970925311</v>
      </c>
      <c r="G186" s="979">
        <f>+Sample_FC!G251</f>
        <v>162.18709749880415</v>
      </c>
      <c r="H186" s="979">
        <f>+Sample_FC!H251</f>
        <v>262.22745457086847</v>
      </c>
      <c r="I186" s="979">
        <f>+Sample_FC!I251</f>
        <v>296.43376344086022</v>
      </c>
      <c r="J186" s="979">
        <f>+Sample_FC!J251</f>
        <v>29.153405017921138</v>
      </c>
      <c r="K186" s="979">
        <f>+Sample_FC!K251</f>
        <v>16.597132616487453</v>
      </c>
      <c r="L186" s="979">
        <f>+Sample_FC!L251</f>
        <v>3.4846594982078853</v>
      </c>
      <c r="M186" s="979">
        <f>+Sample_FC!M251</f>
        <v>730.1472759856631</v>
      </c>
      <c r="N186" s="979">
        <f>+Sample_FC!N251</f>
        <v>48.333333333333336</v>
      </c>
      <c r="O186" s="979">
        <f>+Sample!B251</f>
        <v>313.2485065710872</v>
      </c>
      <c r="P186" s="979">
        <f>+Sample!C251</f>
        <v>194.94444444444443</v>
      </c>
      <c r="Q186" s="979">
        <f>+Sample!D251</f>
        <v>59.905615292712064</v>
      </c>
      <c r="R186" s="979">
        <f>+Sample!E251</f>
        <v>45.561529271206687</v>
      </c>
      <c r="S186" s="979">
        <f>+Sample!F251</f>
        <v>126.74326970925311</v>
      </c>
      <c r="T186" s="979">
        <f>+Sample!G251</f>
        <v>162.18709749880415</v>
      </c>
      <c r="U186" s="979">
        <f>+Sample!H251</f>
        <v>262.22745457086847</v>
      </c>
      <c r="V186" s="979">
        <f>+Sample!I251</f>
        <v>260.23214494981295</v>
      </c>
      <c r="W186" s="979">
        <f>+Sample!J251</f>
        <v>28.673835125448029</v>
      </c>
      <c r="X186" s="979">
        <f>+Sample!K251</f>
        <v>16.129032258064516</v>
      </c>
      <c r="Y186" s="979">
        <f>+Sample!L251</f>
        <v>2.8673835125448028</v>
      </c>
      <c r="Z186" s="979">
        <f>+Sample!M251</f>
        <v>788.53046594982072</v>
      </c>
      <c r="AA186" s="979">
        <f>+Sample!N251</f>
        <v>48.333333333333336</v>
      </c>
    </row>
    <row r="187" spans="1:27" x14ac:dyDescent="0.2">
      <c r="A187" s="1">
        <f>+Sample_FC!A252</f>
        <v>45176</v>
      </c>
      <c r="B187" s="979">
        <f>+Sample_FC!B252</f>
        <v>648.10035842293905</v>
      </c>
      <c r="C187" s="979">
        <f>+Sample_FC!C252</f>
        <v>403.33333333333331</v>
      </c>
      <c r="D187" s="979">
        <f>+Sample_FC!D252</f>
        <v>123.94265232974909</v>
      </c>
      <c r="E187" s="979">
        <f>+Sample_FC!E252</f>
        <v>94.26523297491039</v>
      </c>
      <c r="F187" s="979">
        <f>+Sample_FC!F252</f>
        <v>262.22745457086847</v>
      </c>
      <c r="G187" s="979">
        <f>+Sample_FC!G252</f>
        <v>335.55951206649138</v>
      </c>
      <c r="H187" s="979">
        <f>+Sample_FC!H252</f>
        <v>262.22745457086847</v>
      </c>
      <c r="I187" s="979">
        <f>+Sample_FC!I252</f>
        <v>296.43376344086022</v>
      </c>
      <c r="J187" s="979">
        <f>+Sample_FC!J252</f>
        <v>29.153405017921138</v>
      </c>
      <c r="K187" s="979">
        <f>+Sample_FC!K252</f>
        <v>16.597132616487453</v>
      </c>
      <c r="L187" s="979">
        <f>+Sample_FC!L252</f>
        <v>3.4846594982078853</v>
      </c>
      <c r="M187" s="979">
        <f>+Sample_FC!M252</f>
        <v>730.1472759856631</v>
      </c>
      <c r="N187" s="979">
        <f>+Sample_FC!N252</f>
        <v>100</v>
      </c>
      <c r="O187" s="979">
        <f>+Sample!B252</f>
        <v>648.10035842293905</v>
      </c>
      <c r="P187" s="979">
        <f>+Sample!C252</f>
        <v>403.33333333333331</v>
      </c>
      <c r="Q187" s="979">
        <f>+Sample!D252</f>
        <v>123.94265232974909</v>
      </c>
      <c r="R187" s="979">
        <f>+Sample!E252</f>
        <v>94.26523297491039</v>
      </c>
      <c r="S187" s="979">
        <f>+Sample!F252</f>
        <v>262.22745457086847</v>
      </c>
      <c r="T187" s="979">
        <f>+Sample!G252</f>
        <v>335.55951206649138</v>
      </c>
      <c r="U187" s="979">
        <f>+Sample!H252</f>
        <v>262.22745457086847</v>
      </c>
      <c r="V187" s="979">
        <f>+Sample!I252</f>
        <v>260.23214494981295</v>
      </c>
      <c r="W187" s="979">
        <f>+Sample!J252</f>
        <v>28.673835125448029</v>
      </c>
      <c r="X187" s="979">
        <f>+Sample!K252</f>
        <v>16.129032258064516</v>
      </c>
      <c r="Y187" s="979">
        <f>+Sample!L252</f>
        <v>2.8673835125448028</v>
      </c>
      <c r="Z187" s="979">
        <f>+Sample!M252</f>
        <v>788.53046594982072</v>
      </c>
      <c r="AA187" s="979">
        <f>+Sample!N252</f>
        <v>100</v>
      </c>
    </row>
    <row r="188" spans="1:27" x14ac:dyDescent="0.2">
      <c r="A188" s="1">
        <f>+Sample_FC!A253</f>
        <v>45177</v>
      </c>
      <c r="B188" s="979">
        <f>+Sample_FC!B253</f>
        <v>648.10035842293905</v>
      </c>
      <c r="C188" s="979">
        <f>+Sample_FC!C253</f>
        <v>403.33333333333331</v>
      </c>
      <c r="D188" s="979">
        <f>+Sample_FC!D253</f>
        <v>123.94265232974909</v>
      </c>
      <c r="E188" s="979">
        <f>+Sample_FC!E253</f>
        <v>94.26523297491039</v>
      </c>
      <c r="F188" s="979">
        <f>+Sample_FC!F253</f>
        <v>262.22745457086847</v>
      </c>
      <c r="G188" s="979">
        <f>+Sample_FC!G253</f>
        <v>335.55951206649138</v>
      </c>
      <c r="H188" s="979">
        <f>+Sample_FC!H253</f>
        <v>262.22745457086847</v>
      </c>
      <c r="I188" s="979">
        <f>+Sample_FC!I253</f>
        <v>296.43376344086022</v>
      </c>
      <c r="J188" s="979">
        <f>+Sample_FC!J253</f>
        <v>29.153405017921138</v>
      </c>
      <c r="K188" s="979">
        <f>+Sample_FC!K253</f>
        <v>16.597132616487453</v>
      </c>
      <c r="L188" s="979">
        <f>+Sample_FC!L253</f>
        <v>3.4846594982078853</v>
      </c>
      <c r="M188" s="979">
        <f>+Sample_FC!M253</f>
        <v>730.1472759856631</v>
      </c>
      <c r="N188" s="979">
        <f>+Sample_FC!N253</f>
        <v>100</v>
      </c>
      <c r="O188" s="979">
        <f>+Sample!B253</f>
        <v>648.10035842293905</v>
      </c>
      <c r="P188" s="979">
        <f>+Sample!C253</f>
        <v>403.33333333333331</v>
      </c>
      <c r="Q188" s="979">
        <f>+Sample!D253</f>
        <v>123.94265232974909</v>
      </c>
      <c r="R188" s="979">
        <f>+Sample!E253</f>
        <v>94.26523297491039</v>
      </c>
      <c r="S188" s="979">
        <f>+Sample!F253</f>
        <v>262.22745457086847</v>
      </c>
      <c r="T188" s="979">
        <f>+Sample!G253</f>
        <v>335.55951206649138</v>
      </c>
      <c r="U188" s="979">
        <f>+Sample!H253</f>
        <v>262.22745457086847</v>
      </c>
      <c r="V188" s="979">
        <f>+Sample!I253</f>
        <v>260.23214494981295</v>
      </c>
      <c r="W188" s="979">
        <f>+Sample!J253</f>
        <v>28.673835125448029</v>
      </c>
      <c r="X188" s="979">
        <f>+Sample!K253</f>
        <v>16.129032258064516</v>
      </c>
      <c r="Y188" s="979">
        <f>+Sample!L253</f>
        <v>2.8673835125448028</v>
      </c>
      <c r="Z188" s="979">
        <f>+Sample!M253</f>
        <v>788.53046594982072</v>
      </c>
      <c r="AA188" s="979">
        <f>+Sample!N253</f>
        <v>100</v>
      </c>
    </row>
    <row r="189" spans="1:27" x14ac:dyDescent="0.2">
      <c r="A189" s="1">
        <f>+Sample_FC!A254</f>
        <v>45178</v>
      </c>
      <c r="B189" s="979">
        <f>+Sample_FC!B254</f>
        <v>648.10035842293905</v>
      </c>
      <c r="C189" s="979">
        <f>+Sample_FC!C254</f>
        <v>403.33333333333331</v>
      </c>
      <c r="D189" s="979">
        <f>+Sample_FC!D254</f>
        <v>123.94265232974909</v>
      </c>
      <c r="E189" s="979">
        <f>+Sample_FC!E254</f>
        <v>94.26523297491039</v>
      </c>
      <c r="F189" s="979">
        <f>+Sample_FC!F254</f>
        <v>262.22745457086847</v>
      </c>
      <c r="G189" s="979">
        <f>+Sample_FC!G254</f>
        <v>335.55951206649138</v>
      </c>
      <c r="H189" s="979">
        <f>+Sample_FC!H254</f>
        <v>262.22745457086847</v>
      </c>
      <c r="I189" s="979">
        <f>+Sample_FC!I254</f>
        <v>296.43376344086022</v>
      </c>
      <c r="J189" s="979">
        <f>+Sample_FC!J254</f>
        <v>29.153405017921138</v>
      </c>
      <c r="K189" s="979">
        <f>+Sample_FC!K254</f>
        <v>16.597132616487453</v>
      </c>
      <c r="L189" s="979">
        <f>+Sample_FC!L254</f>
        <v>3.4846594982078853</v>
      </c>
      <c r="M189" s="979">
        <f>+Sample_FC!M254</f>
        <v>730.1472759856631</v>
      </c>
      <c r="N189" s="979">
        <f>+Sample_FC!N254</f>
        <v>100</v>
      </c>
      <c r="O189" s="979">
        <f>+Sample!B254</f>
        <v>648.10035842293905</v>
      </c>
      <c r="P189" s="979">
        <f>+Sample!C254</f>
        <v>403.33333333333331</v>
      </c>
      <c r="Q189" s="979">
        <f>+Sample!D254</f>
        <v>123.94265232974909</v>
      </c>
      <c r="R189" s="979">
        <f>+Sample!E254</f>
        <v>94.26523297491039</v>
      </c>
      <c r="S189" s="979">
        <f>+Sample!F254</f>
        <v>262.22745457086847</v>
      </c>
      <c r="T189" s="979">
        <f>+Sample!G254</f>
        <v>335.55951206649138</v>
      </c>
      <c r="U189" s="979">
        <f>+Sample!H254</f>
        <v>262.22745457086847</v>
      </c>
      <c r="V189" s="979">
        <f>+Sample!I254</f>
        <v>260.23214494981295</v>
      </c>
      <c r="W189" s="979">
        <f>+Sample!J254</f>
        <v>28.673835125448029</v>
      </c>
      <c r="X189" s="979">
        <f>+Sample!K254</f>
        <v>16.129032258064516</v>
      </c>
      <c r="Y189" s="979">
        <f>+Sample!L254</f>
        <v>2.8673835125448028</v>
      </c>
      <c r="Z189" s="979">
        <f>+Sample!M254</f>
        <v>788.53046594982072</v>
      </c>
      <c r="AA189" s="979">
        <f>+Sample!N254</f>
        <v>100</v>
      </c>
    </row>
    <row r="190" spans="1:27" x14ac:dyDescent="0.2">
      <c r="A190" s="1">
        <f>+Sample_FC!A255</f>
        <v>45179</v>
      </c>
      <c r="B190" s="979">
        <f>+Sample_FC!B255</f>
        <v>648.10035842293905</v>
      </c>
      <c r="C190" s="979">
        <f>+Sample_FC!C255</f>
        <v>403.33333333333331</v>
      </c>
      <c r="D190" s="979">
        <f>+Sample_FC!D255</f>
        <v>123.94265232974909</v>
      </c>
      <c r="E190" s="979">
        <f>+Sample_FC!E255</f>
        <v>94.26523297491039</v>
      </c>
      <c r="F190" s="979">
        <f>+Sample_FC!F255</f>
        <v>262.22745457086847</v>
      </c>
      <c r="G190" s="979">
        <f>+Sample_FC!G255</f>
        <v>335.55951206649138</v>
      </c>
      <c r="H190" s="979">
        <f>+Sample_FC!H255</f>
        <v>262.22745457086847</v>
      </c>
      <c r="I190" s="979">
        <f>+Sample_FC!I255</f>
        <v>296.43376344086022</v>
      </c>
      <c r="J190" s="979">
        <f>+Sample_FC!J255</f>
        <v>29.153405017921138</v>
      </c>
      <c r="K190" s="979">
        <f>+Sample_FC!K255</f>
        <v>16.597132616487453</v>
      </c>
      <c r="L190" s="979">
        <f>+Sample_FC!L255</f>
        <v>3.4846594982078853</v>
      </c>
      <c r="M190" s="979">
        <f>+Sample_FC!M255</f>
        <v>730.1472759856631</v>
      </c>
      <c r="N190" s="979">
        <f>+Sample_FC!N255</f>
        <v>100</v>
      </c>
      <c r="O190" s="979">
        <f>+Sample!B255</f>
        <v>648.10035842293905</v>
      </c>
      <c r="P190" s="979">
        <f>+Sample!C255</f>
        <v>403.33333333333331</v>
      </c>
      <c r="Q190" s="979">
        <f>+Sample!D255</f>
        <v>123.94265232974909</v>
      </c>
      <c r="R190" s="979">
        <f>+Sample!E255</f>
        <v>94.26523297491039</v>
      </c>
      <c r="S190" s="979">
        <f>+Sample!F255</f>
        <v>262.22745457086847</v>
      </c>
      <c r="T190" s="979">
        <f>+Sample!G255</f>
        <v>335.55951206649138</v>
      </c>
      <c r="U190" s="979">
        <f>+Sample!H255</f>
        <v>262.22745457086847</v>
      </c>
      <c r="V190" s="979">
        <f>+Sample!I255</f>
        <v>260.23214494981295</v>
      </c>
      <c r="W190" s="979">
        <f>+Sample!J255</f>
        <v>28.673835125448029</v>
      </c>
      <c r="X190" s="979">
        <f>+Sample!K255</f>
        <v>16.129032258064516</v>
      </c>
      <c r="Y190" s="979">
        <f>+Sample!L255</f>
        <v>2.8673835125448028</v>
      </c>
      <c r="Z190" s="979">
        <f>+Sample!M255</f>
        <v>788.53046594982072</v>
      </c>
      <c r="AA190" s="979">
        <f>+Sample!N255</f>
        <v>100</v>
      </c>
    </row>
    <row r="191" spans="1:27" x14ac:dyDescent="0.2">
      <c r="A191" s="1">
        <f>+Sample_FC!A256</f>
        <v>45180</v>
      </c>
      <c r="B191" s="979">
        <f>+Sample_FC!B256</f>
        <v>648.10035842293905</v>
      </c>
      <c r="C191" s="979">
        <f>+Sample_FC!C256</f>
        <v>403.33333333333331</v>
      </c>
      <c r="D191" s="979">
        <f>+Sample_FC!D256</f>
        <v>123.94265232974909</v>
      </c>
      <c r="E191" s="979">
        <f>+Sample_FC!E256</f>
        <v>94.26523297491039</v>
      </c>
      <c r="F191" s="979">
        <f>+Sample_FC!F256</f>
        <v>262.22745457086847</v>
      </c>
      <c r="G191" s="979">
        <f>+Sample_FC!G256</f>
        <v>335.55951206649138</v>
      </c>
      <c r="H191" s="979">
        <f>+Sample_FC!H256</f>
        <v>262.22745457086847</v>
      </c>
      <c r="I191" s="979">
        <f>+Sample_FC!I256</f>
        <v>296.43376344086022</v>
      </c>
      <c r="J191" s="979">
        <f>+Sample_FC!J256</f>
        <v>29.153405017921138</v>
      </c>
      <c r="K191" s="979">
        <f>+Sample_FC!K256</f>
        <v>16.597132616487453</v>
      </c>
      <c r="L191" s="979">
        <f>+Sample_FC!L256</f>
        <v>3.4846594982078853</v>
      </c>
      <c r="M191" s="979">
        <f>+Sample_FC!M256</f>
        <v>730.1472759856631</v>
      </c>
      <c r="N191" s="979">
        <f>+Sample_FC!N256</f>
        <v>100</v>
      </c>
      <c r="O191" s="979">
        <f>+Sample!B256</f>
        <v>648.10035842293905</v>
      </c>
      <c r="P191" s="979">
        <f>+Sample!C256</f>
        <v>403.33333333333331</v>
      </c>
      <c r="Q191" s="979">
        <f>+Sample!D256</f>
        <v>123.94265232974909</v>
      </c>
      <c r="R191" s="979">
        <f>+Sample!E256</f>
        <v>94.26523297491039</v>
      </c>
      <c r="S191" s="979">
        <f>+Sample!F256</f>
        <v>262.22745457086847</v>
      </c>
      <c r="T191" s="979">
        <f>+Sample!G256</f>
        <v>335.55951206649138</v>
      </c>
      <c r="U191" s="979">
        <f>+Sample!H256</f>
        <v>262.22745457086847</v>
      </c>
      <c r="V191" s="979">
        <f>+Sample!I256</f>
        <v>260.23214494981295</v>
      </c>
      <c r="W191" s="979">
        <f>+Sample!J256</f>
        <v>28.673835125448029</v>
      </c>
      <c r="X191" s="979">
        <f>+Sample!K256</f>
        <v>16.129032258064516</v>
      </c>
      <c r="Y191" s="979">
        <f>+Sample!L256</f>
        <v>2.8673835125448028</v>
      </c>
      <c r="Z191" s="979">
        <f>+Sample!M256</f>
        <v>788.53046594982072</v>
      </c>
      <c r="AA191" s="979">
        <f>+Sample!N256</f>
        <v>100</v>
      </c>
    </row>
    <row r="192" spans="1:27" x14ac:dyDescent="0.2">
      <c r="A192" s="1">
        <f>+Sample_FC!A257</f>
        <v>45181</v>
      </c>
      <c r="B192" s="979">
        <f>+Sample_FC!B257</f>
        <v>648.10035842293905</v>
      </c>
      <c r="C192" s="979">
        <f>+Sample_FC!C257</f>
        <v>403.33333333333331</v>
      </c>
      <c r="D192" s="979">
        <f>+Sample_FC!D257</f>
        <v>123.94265232974909</v>
      </c>
      <c r="E192" s="979">
        <f>+Sample_FC!E257</f>
        <v>94.26523297491039</v>
      </c>
      <c r="F192" s="979">
        <f>+Sample_FC!F257</f>
        <v>262.22745457086847</v>
      </c>
      <c r="G192" s="979">
        <f>+Sample_FC!G257</f>
        <v>335.55951206649138</v>
      </c>
      <c r="H192" s="979">
        <f>+Sample_FC!H257</f>
        <v>262.22745457086847</v>
      </c>
      <c r="I192" s="979">
        <f>+Sample_FC!I257</f>
        <v>296.43376344086022</v>
      </c>
      <c r="J192" s="979">
        <f>+Sample_FC!J257</f>
        <v>29.153405017921138</v>
      </c>
      <c r="K192" s="979">
        <f>+Sample_FC!K257</f>
        <v>16.597132616487453</v>
      </c>
      <c r="L192" s="979">
        <f>+Sample_FC!L257</f>
        <v>3.4846594982078853</v>
      </c>
      <c r="M192" s="979">
        <f>+Sample_FC!M257</f>
        <v>730.1472759856631</v>
      </c>
      <c r="N192" s="979">
        <f>+Sample_FC!N257</f>
        <v>100</v>
      </c>
      <c r="O192" s="979">
        <f>+Sample!B257</f>
        <v>648.10035842293905</v>
      </c>
      <c r="P192" s="979">
        <f>+Sample!C257</f>
        <v>403.33333333333331</v>
      </c>
      <c r="Q192" s="979">
        <f>+Sample!D257</f>
        <v>123.94265232974909</v>
      </c>
      <c r="R192" s="979">
        <f>+Sample!E257</f>
        <v>94.26523297491039</v>
      </c>
      <c r="S192" s="979">
        <f>+Sample!F257</f>
        <v>262.22745457086847</v>
      </c>
      <c r="T192" s="979">
        <f>+Sample!G257</f>
        <v>335.55951206649138</v>
      </c>
      <c r="U192" s="979">
        <f>+Sample!H257</f>
        <v>262.22745457086847</v>
      </c>
      <c r="V192" s="979">
        <f>+Sample!I257</f>
        <v>260.23214494981295</v>
      </c>
      <c r="W192" s="979">
        <f>+Sample!J257</f>
        <v>28.673835125448029</v>
      </c>
      <c r="X192" s="979">
        <f>+Sample!K257</f>
        <v>16.129032258064516</v>
      </c>
      <c r="Y192" s="979">
        <f>+Sample!L257</f>
        <v>2.8673835125448028</v>
      </c>
      <c r="Z192" s="979">
        <f>+Sample!M257</f>
        <v>788.53046594982072</v>
      </c>
      <c r="AA192" s="979">
        <f>+Sample!N257</f>
        <v>100</v>
      </c>
    </row>
    <row r="193" spans="1:27" x14ac:dyDescent="0.2">
      <c r="A193" s="1">
        <f>+Sample_FC!A258</f>
        <v>45182</v>
      </c>
      <c r="B193" s="979">
        <f>+Sample_FC!B258</f>
        <v>648.10035842293905</v>
      </c>
      <c r="C193" s="979">
        <f>+Sample_FC!C258</f>
        <v>403.33333333333331</v>
      </c>
      <c r="D193" s="979">
        <f>+Sample_FC!D258</f>
        <v>123.94265232974909</v>
      </c>
      <c r="E193" s="979">
        <f>+Sample_FC!E258</f>
        <v>94.26523297491039</v>
      </c>
      <c r="F193" s="979">
        <f>+Sample_FC!F258</f>
        <v>262.22745457086847</v>
      </c>
      <c r="G193" s="979">
        <f>+Sample_FC!G258</f>
        <v>335.55951206649138</v>
      </c>
      <c r="H193" s="979">
        <f>+Sample_FC!H258</f>
        <v>262.22745457086847</v>
      </c>
      <c r="I193" s="979">
        <f>+Sample_FC!I258</f>
        <v>296.43376344086022</v>
      </c>
      <c r="J193" s="979">
        <f>+Sample_FC!J258</f>
        <v>29.153405017921138</v>
      </c>
      <c r="K193" s="979">
        <f>+Sample_FC!K258</f>
        <v>16.597132616487453</v>
      </c>
      <c r="L193" s="979">
        <f>+Sample_FC!L258</f>
        <v>3.4846594982078853</v>
      </c>
      <c r="M193" s="979">
        <f>+Sample_FC!M258</f>
        <v>730.1472759856631</v>
      </c>
      <c r="N193" s="979">
        <f>+Sample_FC!N258</f>
        <v>100</v>
      </c>
      <c r="O193" s="979">
        <f>+Sample!B258</f>
        <v>648.10035842293905</v>
      </c>
      <c r="P193" s="979">
        <f>+Sample!C258</f>
        <v>403.33333333333331</v>
      </c>
      <c r="Q193" s="979">
        <f>+Sample!D258</f>
        <v>123.94265232974909</v>
      </c>
      <c r="R193" s="979">
        <f>+Sample!E258</f>
        <v>94.26523297491039</v>
      </c>
      <c r="S193" s="979">
        <f>+Sample!F258</f>
        <v>262.22745457086847</v>
      </c>
      <c r="T193" s="979">
        <f>+Sample!G258</f>
        <v>335.55951206649138</v>
      </c>
      <c r="U193" s="979">
        <f>+Sample!H258</f>
        <v>262.22745457086847</v>
      </c>
      <c r="V193" s="979">
        <f>+Sample!I258</f>
        <v>260.23214494981295</v>
      </c>
      <c r="W193" s="979">
        <f>+Sample!J258</f>
        <v>28.673835125448029</v>
      </c>
      <c r="X193" s="979">
        <f>+Sample!K258</f>
        <v>16.129032258064516</v>
      </c>
      <c r="Y193" s="979">
        <f>+Sample!L258</f>
        <v>2.8673835125448028</v>
      </c>
      <c r="Z193" s="979">
        <f>+Sample!M258</f>
        <v>788.53046594982072</v>
      </c>
      <c r="AA193" s="979">
        <f>+Sample!N258</f>
        <v>100</v>
      </c>
    </row>
    <row r="194" spans="1:27" x14ac:dyDescent="0.2">
      <c r="A194" s="1">
        <f>+Sample_FC!A259</f>
        <v>45183</v>
      </c>
      <c r="B194" s="979">
        <f>+Sample_FC!B259</f>
        <v>648.10035842293905</v>
      </c>
      <c r="C194" s="979">
        <f>+Sample_FC!C259</f>
        <v>403.33333333333331</v>
      </c>
      <c r="D194" s="979">
        <f>+Sample_FC!D259</f>
        <v>123.94265232974909</v>
      </c>
      <c r="E194" s="979">
        <f>+Sample_FC!E259</f>
        <v>94.26523297491039</v>
      </c>
      <c r="F194" s="979">
        <f>+Sample_FC!F259</f>
        <v>262.22745457086847</v>
      </c>
      <c r="G194" s="979">
        <f>+Sample_FC!G259</f>
        <v>335.55951206649138</v>
      </c>
      <c r="H194" s="979">
        <f>+Sample_FC!H259</f>
        <v>262.22745457086847</v>
      </c>
      <c r="I194" s="979">
        <f>+Sample_FC!I259</f>
        <v>296.43376344086022</v>
      </c>
      <c r="J194" s="979">
        <f>+Sample_FC!J259</f>
        <v>29.153405017921138</v>
      </c>
      <c r="K194" s="979">
        <f>+Sample_FC!K259</f>
        <v>16.597132616487453</v>
      </c>
      <c r="L194" s="979">
        <f>+Sample_FC!L259</f>
        <v>3.4846594982078853</v>
      </c>
      <c r="M194" s="979">
        <f>+Sample_FC!M259</f>
        <v>730.1472759856631</v>
      </c>
      <c r="N194" s="979">
        <f>+Sample_FC!N259</f>
        <v>100</v>
      </c>
      <c r="O194" s="979">
        <f>+Sample!B259</f>
        <v>648.10035842293905</v>
      </c>
      <c r="P194" s="979">
        <f>+Sample!C259</f>
        <v>403.33333333333331</v>
      </c>
      <c r="Q194" s="979">
        <f>+Sample!D259</f>
        <v>123.94265232974909</v>
      </c>
      <c r="R194" s="979">
        <f>+Sample!E259</f>
        <v>94.26523297491039</v>
      </c>
      <c r="S194" s="979">
        <f>+Sample!F259</f>
        <v>262.22745457086847</v>
      </c>
      <c r="T194" s="979">
        <f>+Sample!G259</f>
        <v>335.55951206649138</v>
      </c>
      <c r="U194" s="979">
        <f>+Sample!H259</f>
        <v>262.22745457086847</v>
      </c>
      <c r="V194" s="979">
        <f>+Sample!I259</f>
        <v>260.23214494981295</v>
      </c>
      <c r="W194" s="979">
        <f>+Sample!J259</f>
        <v>28.673835125448029</v>
      </c>
      <c r="X194" s="979">
        <f>+Sample!K259</f>
        <v>16.129032258064516</v>
      </c>
      <c r="Y194" s="979">
        <f>+Sample!L259</f>
        <v>2.8673835125448028</v>
      </c>
      <c r="Z194" s="979">
        <f>+Sample!M259</f>
        <v>788.53046594982072</v>
      </c>
      <c r="AA194" s="979">
        <f>+Sample!N259</f>
        <v>100</v>
      </c>
    </row>
    <row r="195" spans="1:27" x14ac:dyDescent="0.2">
      <c r="A195" s="1">
        <f>+Sample_FC!A260</f>
        <v>45184</v>
      </c>
      <c r="B195" s="979">
        <f>+Sample_FC!B260</f>
        <v>648.10035842293905</v>
      </c>
      <c r="C195" s="979">
        <f>+Sample_FC!C260</f>
        <v>403.33333333333331</v>
      </c>
      <c r="D195" s="979">
        <f>+Sample_FC!D260</f>
        <v>123.94265232974909</v>
      </c>
      <c r="E195" s="979">
        <f>+Sample_FC!E260</f>
        <v>94.26523297491039</v>
      </c>
      <c r="F195" s="979">
        <f>+Sample_FC!F260</f>
        <v>262.22745457086847</v>
      </c>
      <c r="G195" s="979">
        <f>+Sample_FC!G260</f>
        <v>335.55951206649138</v>
      </c>
      <c r="H195" s="979">
        <f>+Sample_FC!H260</f>
        <v>262.22745457086847</v>
      </c>
      <c r="I195" s="979">
        <f>+Sample_FC!I260</f>
        <v>296.43376344086022</v>
      </c>
      <c r="J195" s="979">
        <f>+Sample_FC!J260</f>
        <v>29.153405017921138</v>
      </c>
      <c r="K195" s="979">
        <f>+Sample_FC!K260</f>
        <v>16.597132616487453</v>
      </c>
      <c r="L195" s="979">
        <f>+Sample_FC!L260</f>
        <v>3.4846594982078853</v>
      </c>
      <c r="M195" s="979">
        <f>+Sample_FC!M260</f>
        <v>730.1472759856631</v>
      </c>
      <c r="N195" s="979">
        <f>+Sample_FC!N260</f>
        <v>100</v>
      </c>
      <c r="O195" s="979">
        <f>+Sample!B260</f>
        <v>648.10035842293905</v>
      </c>
      <c r="P195" s="979">
        <f>+Sample!C260</f>
        <v>403.33333333333331</v>
      </c>
      <c r="Q195" s="979">
        <f>+Sample!D260</f>
        <v>123.94265232974909</v>
      </c>
      <c r="R195" s="979">
        <f>+Sample!E260</f>
        <v>94.26523297491039</v>
      </c>
      <c r="S195" s="979">
        <f>+Sample!F260</f>
        <v>262.22745457086847</v>
      </c>
      <c r="T195" s="979">
        <f>+Sample!G260</f>
        <v>335.55951206649138</v>
      </c>
      <c r="U195" s="979">
        <f>+Sample!H260</f>
        <v>262.22745457086847</v>
      </c>
      <c r="V195" s="979">
        <f>+Sample!I260</f>
        <v>260.23214494981295</v>
      </c>
      <c r="W195" s="979">
        <f>+Sample!J260</f>
        <v>28.673835125448029</v>
      </c>
      <c r="X195" s="979">
        <f>+Sample!K260</f>
        <v>16.129032258064516</v>
      </c>
      <c r="Y195" s="979">
        <f>+Sample!L260</f>
        <v>2.8673835125448028</v>
      </c>
      <c r="Z195" s="979">
        <f>+Sample!M260</f>
        <v>788.53046594982072</v>
      </c>
      <c r="AA195" s="979">
        <f>+Sample!N260</f>
        <v>100</v>
      </c>
    </row>
    <row r="196" spans="1:27" x14ac:dyDescent="0.2">
      <c r="A196" s="1">
        <f>+Sample_FC!A261</f>
        <v>45185</v>
      </c>
      <c r="B196" s="979">
        <f>+Sample_FC!B261</f>
        <v>648.10035842293905</v>
      </c>
      <c r="C196" s="979">
        <f>+Sample_FC!C261</f>
        <v>403.33333333333331</v>
      </c>
      <c r="D196" s="979">
        <f>+Sample_FC!D261</f>
        <v>123.94265232974909</v>
      </c>
      <c r="E196" s="979">
        <f>+Sample_FC!E261</f>
        <v>94.26523297491039</v>
      </c>
      <c r="F196" s="979">
        <f>+Sample_FC!F261</f>
        <v>262.22745457086847</v>
      </c>
      <c r="G196" s="979">
        <f>+Sample_FC!G261</f>
        <v>335.55951206649138</v>
      </c>
      <c r="H196" s="979">
        <f>+Sample_FC!H261</f>
        <v>262.22745457086847</v>
      </c>
      <c r="I196" s="979">
        <f>+Sample_FC!I261</f>
        <v>296.43376344086022</v>
      </c>
      <c r="J196" s="979">
        <f>+Sample_FC!J261</f>
        <v>29.153405017921138</v>
      </c>
      <c r="K196" s="979">
        <f>+Sample_FC!K261</f>
        <v>16.597132616487453</v>
      </c>
      <c r="L196" s="979">
        <f>+Sample_FC!L261</f>
        <v>3.4846594982078853</v>
      </c>
      <c r="M196" s="979">
        <f>+Sample_FC!M261</f>
        <v>730.1472759856631</v>
      </c>
      <c r="N196" s="979">
        <f>+Sample_FC!N261</f>
        <v>100</v>
      </c>
      <c r="O196" s="979">
        <f>+Sample!B261</f>
        <v>648.10035842293905</v>
      </c>
      <c r="P196" s="979">
        <f>+Sample!C261</f>
        <v>403.33333333333331</v>
      </c>
      <c r="Q196" s="979">
        <f>+Sample!D261</f>
        <v>123.94265232974909</v>
      </c>
      <c r="R196" s="979">
        <f>+Sample!E261</f>
        <v>94.26523297491039</v>
      </c>
      <c r="S196" s="979">
        <f>+Sample!F261</f>
        <v>262.22745457086847</v>
      </c>
      <c r="T196" s="979">
        <f>+Sample!G261</f>
        <v>335.55951206649138</v>
      </c>
      <c r="U196" s="979">
        <f>+Sample!H261</f>
        <v>262.22745457086847</v>
      </c>
      <c r="V196" s="979">
        <f>+Sample!I261</f>
        <v>260.23214494981295</v>
      </c>
      <c r="W196" s="979">
        <f>+Sample!J261</f>
        <v>28.673835125448029</v>
      </c>
      <c r="X196" s="979">
        <f>+Sample!K261</f>
        <v>16.129032258064516</v>
      </c>
      <c r="Y196" s="979">
        <f>+Sample!L261</f>
        <v>2.8673835125448028</v>
      </c>
      <c r="Z196" s="979">
        <f>+Sample!M261</f>
        <v>788.53046594982072</v>
      </c>
      <c r="AA196" s="979">
        <f>+Sample!N261</f>
        <v>100</v>
      </c>
    </row>
    <row r="197" spans="1:27" x14ac:dyDescent="0.2">
      <c r="A197" s="1">
        <f>+Sample_FC!A262</f>
        <v>45186</v>
      </c>
      <c r="B197" s="979">
        <f>+Sample_FC!B262</f>
        <v>648.10035842293905</v>
      </c>
      <c r="C197" s="979">
        <f>+Sample_FC!C262</f>
        <v>403.33333333333331</v>
      </c>
      <c r="D197" s="979">
        <f>+Sample_FC!D262</f>
        <v>123.94265232974909</v>
      </c>
      <c r="E197" s="979">
        <f>+Sample_FC!E262</f>
        <v>94.26523297491039</v>
      </c>
      <c r="F197" s="979">
        <f>+Sample_FC!F262</f>
        <v>262.22745457086847</v>
      </c>
      <c r="G197" s="979">
        <f>+Sample_FC!G262</f>
        <v>335.55951206649138</v>
      </c>
      <c r="H197" s="979">
        <f>+Sample_FC!H262</f>
        <v>262.22745457086847</v>
      </c>
      <c r="I197" s="979">
        <f>+Sample_FC!I262</f>
        <v>296.43376344086022</v>
      </c>
      <c r="J197" s="979">
        <f>+Sample_FC!J262</f>
        <v>29.153405017921138</v>
      </c>
      <c r="K197" s="979">
        <f>+Sample_FC!K262</f>
        <v>16.597132616487453</v>
      </c>
      <c r="L197" s="979">
        <f>+Sample_FC!L262</f>
        <v>3.4846594982078853</v>
      </c>
      <c r="M197" s="979">
        <f>+Sample_FC!M262</f>
        <v>730.1472759856631</v>
      </c>
      <c r="N197" s="979">
        <f>+Sample_FC!N262</f>
        <v>100</v>
      </c>
      <c r="O197" s="979">
        <f>+Sample!B262</f>
        <v>648.10035842293905</v>
      </c>
      <c r="P197" s="979">
        <f>+Sample!C262</f>
        <v>403.33333333333331</v>
      </c>
      <c r="Q197" s="979">
        <f>+Sample!D262</f>
        <v>123.94265232974909</v>
      </c>
      <c r="R197" s="979">
        <f>+Sample!E262</f>
        <v>94.26523297491039</v>
      </c>
      <c r="S197" s="979">
        <f>+Sample!F262</f>
        <v>262.22745457086847</v>
      </c>
      <c r="T197" s="979">
        <f>+Sample!G262</f>
        <v>335.55951206649138</v>
      </c>
      <c r="U197" s="979">
        <f>+Sample!H262</f>
        <v>262.22745457086847</v>
      </c>
      <c r="V197" s="979">
        <f>+Sample!I262</f>
        <v>260.23214494981295</v>
      </c>
      <c r="W197" s="979">
        <f>+Sample!J262</f>
        <v>28.673835125448029</v>
      </c>
      <c r="X197" s="979">
        <f>+Sample!K262</f>
        <v>16.129032258064516</v>
      </c>
      <c r="Y197" s="979">
        <f>+Sample!L262</f>
        <v>2.8673835125448028</v>
      </c>
      <c r="Z197" s="979">
        <f>+Sample!M262</f>
        <v>788.53046594982072</v>
      </c>
      <c r="AA197" s="979">
        <f>+Sample!N262</f>
        <v>100</v>
      </c>
    </row>
    <row r="198" spans="1:27" x14ac:dyDescent="0.2">
      <c r="A198" s="1">
        <f>+Sample_FC!A263</f>
        <v>45187</v>
      </c>
      <c r="B198" s="979">
        <f>+Sample_FC!B263</f>
        <v>648.10035842293905</v>
      </c>
      <c r="C198" s="979">
        <f>+Sample_FC!C263</f>
        <v>403.33333333333331</v>
      </c>
      <c r="D198" s="979">
        <f>+Sample_FC!D263</f>
        <v>123.94265232974909</v>
      </c>
      <c r="E198" s="979">
        <f>+Sample_FC!E263</f>
        <v>94.26523297491039</v>
      </c>
      <c r="F198" s="979">
        <f>+Sample_FC!F263</f>
        <v>262.22745457086847</v>
      </c>
      <c r="G198" s="979">
        <f>+Sample_FC!G263</f>
        <v>335.55951206649138</v>
      </c>
      <c r="H198" s="979">
        <f>+Sample_FC!H263</f>
        <v>262.22745457086847</v>
      </c>
      <c r="I198" s="979">
        <f>+Sample_FC!I263</f>
        <v>296.43376344086022</v>
      </c>
      <c r="J198" s="979">
        <f>+Sample_FC!J263</f>
        <v>29.153405017921138</v>
      </c>
      <c r="K198" s="979">
        <f>+Sample_FC!K263</f>
        <v>16.597132616487453</v>
      </c>
      <c r="L198" s="979">
        <f>+Sample_FC!L263</f>
        <v>3.4846594982078853</v>
      </c>
      <c r="M198" s="979">
        <f>+Sample_FC!M263</f>
        <v>730.1472759856631</v>
      </c>
      <c r="N198" s="979">
        <f>+Sample_FC!N263</f>
        <v>100</v>
      </c>
      <c r="O198" s="979">
        <f>+Sample!B263</f>
        <v>648.10035842293905</v>
      </c>
      <c r="P198" s="979">
        <f>+Sample!C263</f>
        <v>403.33333333333331</v>
      </c>
      <c r="Q198" s="979">
        <f>+Sample!D263</f>
        <v>123.94265232974909</v>
      </c>
      <c r="R198" s="979">
        <f>+Sample!E263</f>
        <v>94.26523297491039</v>
      </c>
      <c r="S198" s="979">
        <f>+Sample!F263</f>
        <v>262.22745457086847</v>
      </c>
      <c r="T198" s="979">
        <f>+Sample!G263</f>
        <v>335.55951206649138</v>
      </c>
      <c r="U198" s="979">
        <f>+Sample!H263</f>
        <v>262.22745457086847</v>
      </c>
      <c r="V198" s="979">
        <f>+Sample!I263</f>
        <v>260.23214494981295</v>
      </c>
      <c r="W198" s="979">
        <f>+Sample!J263</f>
        <v>28.673835125448029</v>
      </c>
      <c r="X198" s="979">
        <f>+Sample!K263</f>
        <v>16.129032258064516</v>
      </c>
      <c r="Y198" s="979">
        <f>+Sample!L263</f>
        <v>2.8673835125448028</v>
      </c>
      <c r="Z198" s="979">
        <f>+Sample!M263</f>
        <v>788.53046594982072</v>
      </c>
      <c r="AA198" s="979">
        <f>+Sample!N263</f>
        <v>100</v>
      </c>
    </row>
    <row r="199" spans="1:27" x14ac:dyDescent="0.2">
      <c r="A199" s="1">
        <f>+Sample_FC!A264</f>
        <v>45188</v>
      </c>
      <c r="B199" s="979">
        <f>+Sample_FC!B264</f>
        <v>648.10035842293905</v>
      </c>
      <c r="C199" s="979">
        <f>+Sample_FC!C264</f>
        <v>403.33333333333331</v>
      </c>
      <c r="D199" s="979">
        <f>+Sample_FC!D264</f>
        <v>123.94265232974909</v>
      </c>
      <c r="E199" s="979">
        <f>+Sample_FC!E264</f>
        <v>94.26523297491039</v>
      </c>
      <c r="F199" s="979">
        <f>+Sample_FC!F264</f>
        <v>262.22745457086847</v>
      </c>
      <c r="G199" s="979">
        <f>+Sample_FC!G264</f>
        <v>335.55951206649138</v>
      </c>
      <c r="H199" s="979">
        <f>+Sample_FC!H264</f>
        <v>262.22745457086847</v>
      </c>
      <c r="I199" s="979">
        <f>+Sample_FC!I264</f>
        <v>296.43376344086022</v>
      </c>
      <c r="J199" s="979">
        <f>+Sample_FC!J264</f>
        <v>29.153405017921138</v>
      </c>
      <c r="K199" s="979">
        <f>+Sample_FC!K264</f>
        <v>16.597132616487453</v>
      </c>
      <c r="L199" s="979">
        <f>+Sample_FC!L264</f>
        <v>3.4846594982078853</v>
      </c>
      <c r="M199" s="979">
        <f>+Sample_FC!M264</f>
        <v>730.1472759856631</v>
      </c>
      <c r="N199" s="979">
        <f>+Sample_FC!N264</f>
        <v>100</v>
      </c>
      <c r="O199" s="979">
        <f>+Sample!B264</f>
        <v>648.10035842293905</v>
      </c>
      <c r="P199" s="979">
        <f>+Sample!C264</f>
        <v>403.33333333333331</v>
      </c>
      <c r="Q199" s="979">
        <f>+Sample!D264</f>
        <v>123.94265232974909</v>
      </c>
      <c r="R199" s="979">
        <f>+Sample!E264</f>
        <v>94.26523297491039</v>
      </c>
      <c r="S199" s="979">
        <f>+Sample!F264</f>
        <v>262.22745457086847</v>
      </c>
      <c r="T199" s="979">
        <f>+Sample!G264</f>
        <v>335.55951206649138</v>
      </c>
      <c r="U199" s="979">
        <f>+Sample!H264</f>
        <v>262.22745457086847</v>
      </c>
      <c r="V199" s="979">
        <f>+Sample!I264</f>
        <v>260.23214494981295</v>
      </c>
      <c r="W199" s="979">
        <f>+Sample!J264</f>
        <v>28.673835125448029</v>
      </c>
      <c r="X199" s="979">
        <f>+Sample!K264</f>
        <v>16.129032258064516</v>
      </c>
      <c r="Y199" s="979">
        <f>+Sample!L264</f>
        <v>2.8673835125448028</v>
      </c>
      <c r="Z199" s="979">
        <f>+Sample!M264</f>
        <v>788.53046594982072</v>
      </c>
      <c r="AA199" s="979">
        <f>+Sample!N264</f>
        <v>100</v>
      </c>
    </row>
    <row r="200" spans="1:27" x14ac:dyDescent="0.2">
      <c r="A200" s="1">
        <f>+Sample_FC!A265</f>
        <v>45189</v>
      </c>
      <c r="B200" s="979">
        <f>+Sample_FC!B265</f>
        <v>648.10035842293905</v>
      </c>
      <c r="C200" s="979">
        <f>+Sample_FC!C265</f>
        <v>403.33333333333331</v>
      </c>
      <c r="D200" s="979">
        <f>+Sample_FC!D265</f>
        <v>123.94265232974909</v>
      </c>
      <c r="E200" s="979">
        <f>+Sample_FC!E265</f>
        <v>94.26523297491039</v>
      </c>
      <c r="F200" s="979">
        <f>+Sample_FC!F265</f>
        <v>262.22745457086847</v>
      </c>
      <c r="G200" s="979">
        <f>+Sample_FC!G265</f>
        <v>335.55951206649138</v>
      </c>
      <c r="H200" s="979">
        <f>+Sample_FC!H265</f>
        <v>262.22745457086847</v>
      </c>
      <c r="I200" s="979">
        <f>+Sample_FC!I265</f>
        <v>296.43376344086022</v>
      </c>
      <c r="J200" s="979">
        <f>+Sample_FC!J265</f>
        <v>29.153405017921138</v>
      </c>
      <c r="K200" s="979">
        <f>+Sample_FC!K265</f>
        <v>16.597132616487453</v>
      </c>
      <c r="L200" s="979">
        <f>+Sample_FC!L265</f>
        <v>3.4846594982078853</v>
      </c>
      <c r="M200" s="979">
        <f>+Sample_FC!M265</f>
        <v>730.1472759856631</v>
      </c>
      <c r="N200" s="979">
        <f>+Sample_FC!N265</f>
        <v>100</v>
      </c>
      <c r="O200" s="979">
        <f>+Sample!B265</f>
        <v>648.10035842293905</v>
      </c>
      <c r="P200" s="979">
        <f>+Sample!C265</f>
        <v>403.33333333333331</v>
      </c>
      <c r="Q200" s="979">
        <f>+Sample!D265</f>
        <v>123.94265232974909</v>
      </c>
      <c r="R200" s="979">
        <f>+Sample!E265</f>
        <v>94.26523297491039</v>
      </c>
      <c r="S200" s="979">
        <f>+Sample!F265</f>
        <v>262.22745457086847</v>
      </c>
      <c r="T200" s="979">
        <f>+Sample!G265</f>
        <v>335.55951206649138</v>
      </c>
      <c r="U200" s="979">
        <f>+Sample!H265</f>
        <v>262.22745457086847</v>
      </c>
      <c r="V200" s="979">
        <f>+Sample!I265</f>
        <v>260.23214494981295</v>
      </c>
      <c r="W200" s="979">
        <f>+Sample!J265</f>
        <v>28.673835125448029</v>
      </c>
      <c r="X200" s="979">
        <f>+Sample!K265</f>
        <v>16.129032258064516</v>
      </c>
      <c r="Y200" s="979">
        <f>+Sample!L265</f>
        <v>2.8673835125448028</v>
      </c>
      <c r="Z200" s="979">
        <f>+Sample!M265</f>
        <v>788.53046594982072</v>
      </c>
      <c r="AA200" s="979">
        <f>+Sample!N265</f>
        <v>100</v>
      </c>
    </row>
    <row r="201" spans="1:27" x14ac:dyDescent="0.2">
      <c r="A201" s="1">
        <f>+Sample_FC!A266</f>
        <v>45190</v>
      </c>
      <c r="B201" s="979">
        <f>+Sample_FC!B266</f>
        <v>648.10035842293905</v>
      </c>
      <c r="C201" s="979">
        <f>+Sample_FC!C266</f>
        <v>403.33333333333331</v>
      </c>
      <c r="D201" s="979">
        <f>+Sample_FC!D266</f>
        <v>123.94265232974909</v>
      </c>
      <c r="E201" s="979">
        <f>+Sample_FC!E266</f>
        <v>94.26523297491039</v>
      </c>
      <c r="F201" s="979">
        <f>+Sample_FC!F266</f>
        <v>262.22745457086847</v>
      </c>
      <c r="G201" s="979">
        <f>+Sample_FC!G266</f>
        <v>335.55951206649138</v>
      </c>
      <c r="H201" s="979">
        <f>+Sample_FC!H266</f>
        <v>262.22745457086847</v>
      </c>
      <c r="I201" s="979">
        <f>+Sample_FC!I266</f>
        <v>296.43376344086022</v>
      </c>
      <c r="J201" s="979">
        <f>+Sample_FC!J266</f>
        <v>29.153405017921138</v>
      </c>
      <c r="K201" s="979">
        <f>+Sample_FC!K266</f>
        <v>16.597132616487453</v>
      </c>
      <c r="L201" s="979">
        <f>+Sample_FC!L266</f>
        <v>3.4846594982078853</v>
      </c>
      <c r="M201" s="979">
        <f>+Sample_FC!M266</f>
        <v>730.1472759856631</v>
      </c>
      <c r="N201" s="979">
        <f>+Sample_FC!N266</f>
        <v>100</v>
      </c>
      <c r="O201" s="979">
        <f>+Sample!B266</f>
        <v>648.10035842293905</v>
      </c>
      <c r="P201" s="979">
        <f>+Sample!C266</f>
        <v>403.33333333333331</v>
      </c>
      <c r="Q201" s="979">
        <f>+Sample!D266</f>
        <v>123.94265232974909</v>
      </c>
      <c r="R201" s="979">
        <f>+Sample!E266</f>
        <v>94.26523297491039</v>
      </c>
      <c r="S201" s="979">
        <f>+Sample!F266</f>
        <v>262.22745457086847</v>
      </c>
      <c r="T201" s="979">
        <f>+Sample!G266</f>
        <v>335.55951206649138</v>
      </c>
      <c r="U201" s="979">
        <f>+Sample!H266</f>
        <v>262.22745457086847</v>
      </c>
      <c r="V201" s="979">
        <f>+Sample!I266</f>
        <v>260.23214494981295</v>
      </c>
      <c r="W201" s="979">
        <f>+Sample!J266</f>
        <v>28.673835125448029</v>
      </c>
      <c r="X201" s="979">
        <f>+Sample!K266</f>
        <v>16.129032258064516</v>
      </c>
      <c r="Y201" s="979">
        <f>+Sample!L266</f>
        <v>2.8673835125448028</v>
      </c>
      <c r="Z201" s="979">
        <f>+Sample!M266</f>
        <v>788.53046594982072</v>
      </c>
      <c r="AA201" s="979">
        <f>+Sample!N266</f>
        <v>100</v>
      </c>
    </row>
    <row r="202" spans="1:27" x14ac:dyDescent="0.2">
      <c r="A202" s="1">
        <f>+Sample_FC!A267</f>
        <v>45191</v>
      </c>
      <c r="B202" s="979">
        <f>+Sample_FC!B267</f>
        <v>648.10035842293905</v>
      </c>
      <c r="C202" s="979">
        <f>+Sample_FC!C267</f>
        <v>403.33333333333331</v>
      </c>
      <c r="D202" s="979">
        <f>+Sample_FC!D267</f>
        <v>123.94265232974909</v>
      </c>
      <c r="E202" s="979">
        <f>+Sample_FC!E267</f>
        <v>94.26523297491039</v>
      </c>
      <c r="F202" s="979">
        <f>+Sample_FC!F267</f>
        <v>262.22745457086847</v>
      </c>
      <c r="G202" s="979">
        <f>+Sample_FC!G267</f>
        <v>335.55951206649138</v>
      </c>
      <c r="H202" s="979">
        <f>+Sample_FC!H267</f>
        <v>262.22745457086847</v>
      </c>
      <c r="I202" s="979">
        <f>+Sample_FC!I267</f>
        <v>296.43376344086022</v>
      </c>
      <c r="J202" s="979">
        <f>+Sample_FC!J267</f>
        <v>29.153405017921138</v>
      </c>
      <c r="K202" s="979">
        <f>+Sample_FC!K267</f>
        <v>16.597132616487453</v>
      </c>
      <c r="L202" s="979">
        <f>+Sample_FC!L267</f>
        <v>3.4846594982078853</v>
      </c>
      <c r="M202" s="979">
        <f>+Sample_FC!M267</f>
        <v>730.1472759856631</v>
      </c>
      <c r="N202" s="979">
        <f>+Sample_FC!N267</f>
        <v>100</v>
      </c>
      <c r="O202" s="979">
        <f>+Sample!B267</f>
        <v>648.10035842293905</v>
      </c>
      <c r="P202" s="979">
        <f>+Sample!C267</f>
        <v>403.33333333333331</v>
      </c>
      <c r="Q202" s="979">
        <f>+Sample!D267</f>
        <v>123.94265232974909</v>
      </c>
      <c r="R202" s="979">
        <f>+Sample!E267</f>
        <v>94.26523297491039</v>
      </c>
      <c r="S202" s="979">
        <f>+Sample!F267</f>
        <v>262.22745457086847</v>
      </c>
      <c r="T202" s="979">
        <f>+Sample!G267</f>
        <v>335.55951206649138</v>
      </c>
      <c r="U202" s="979">
        <f>+Sample!H267</f>
        <v>262.22745457086847</v>
      </c>
      <c r="V202" s="979">
        <f>+Sample!I267</f>
        <v>260.23214494981295</v>
      </c>
      <c r="W202" s="979">
        <f>+Sample!J267</f>
        <v>28.673835125448029</v>
      </c>
      <c r="X202" s="979">
        <f>+Sample!K267</f>
        <v>16.129032258064516</v>
      </c>
      <c r="Y202" s="979">
        <f>+Sample!L267</f>
        <v>2.8673835125448028</v>
      </c>
      <c r="Z202" s="979">
        <f>+Sample!M267</f>
        <v>788.53046594982072</v>
      </c>
      <c r="AA202" s="979">
        <f>+Sample!N267</f>
        <v>100</v>
      </c>
    </row>
    <row r="203" spans="1:27" x14ac:dyDescent="0.2">
      <c r="A203" s="1">
        <f>+Sample_FC!A268</f>
        <v>45192</v>
      </c>
      <c r="B203" s="979">
        <f>+Sample_FC!B268</f>
        <v>648.10035842293905</v>
      </c>
      <c r="C203" s="979">
        <f>+Sample_FC!C268</f>
        <v>403.33333333333331</v>
      </c>
      <c r="D203" s="979">
        <f>+Sample_FC!D268</f>
        <v>123.94265232974909</v>
      </c>
      <c r="E203" s="979">
        <f>+Sample_FC!E268</f>
        <v>94.26523297491039</v>
      </c>
      <c r="F203" s="979">
        <f>+Sample_FC!F268</f>
        <v>262.22745457086847</v>
      </c>
      <c r="G203" s="979">
        <f>+Sample_FC!G268</f>
        <v>335.55951206649138</v>
      </c>
      <c r="H203" s="979">
        <f>+Sample_FC!H268</f>
        <v>262.22745457086847</v>
      </c>
      <c r="I203" s="979">
        <f>+Sample_FC!I268</f>
        <v>296.43376344086022</v>
      </c>
      <c r="J203" s="979">
        <f>+Sample_FC!J268</f>
        <v>29.153405017921138</v>
      </c>
      <c r="K203" s="979">
        <f>+Sample_FC!K268</f>
        <v>16.597132616487453</v>
      </c>
      <c r="L203" s="979">
        <f>+Sample_FC!L268</f>
        <v>3.4846594982078853</v>
      </c>
      <c r="M203" s="979">
        <f>+Sample_FC!M268</f>
        <v>730.1472759856631</v>
      </c>
      <c r="N203" s="979">
        <f>+Sample_FC!N268</f>
        <v>100</v>
      </c>
      <c r="O203" s="979">
        <f>+Sample!B268</f>
        <v>648.10035842293905</v>
      </c>
      <c r="P203" s="979">
        <f>+Sample!C268</f>
        <v>403.33333333333331</v>
      </c>
      <c r="Q203" s="979">
        <f>+Sample!D268</f>
        <v>123.94265232974909</v>
      </c>
      <c r="R203" s="979">
        <f>+Sample!E268</f>
        <v>94.26523297491039</v>
      </c>
      <c r="S203" s="979">
        <f>+Sample!F268</f>
        <v>262.22745457086847</v>
      </c>
      <c r="T203" s="979">
        <f>+Sample!G268</f>
        <v>335.55951206649138</v>
      </c>
      <c r="U203" s="979">
        <f>+Sample!H268</f>
        <v>262.22745457086847</v>
      </c>
      <c r="V203" s="979">
        <f>+Sample!I268</f>
        <v>260.23214494981295</v>
      </c>
      <c r="W203" s="979">
        <f>+Sample!J268</f>
        <v>28.673835125448029</v>
      </c>
      <c r="X203" s="979">
        <f>+Sample!K268</f>
        <v>16.129032258064516</v>
      </c>
      <c r="Y203" s="979">
        <f>+Sample!L268</f>
        <v>2.8673835125448028</v>
      </c>
      <c r="Z203" s="979">
        <f>+Sample!M268</f>
        <v>788.53046594982072</v>
      </c>
      <c r="AA203" s="979">
        <f>+Sample!N268</f>
        <v>100</v>
      </c>
    </row>
    <row r="204" spans="1:27" x14ac:dyDescent="0.2">
      <c r="A204" s="1">
        <f>+Sample_FC!A269</f>
        <v>45193</v>
      </c>
      <c r="B204" s="979">
        <f>+Sample_FC!B269</f>
        <v>648.10035842293905</v>
      </c>
      <c r="C204" s="979">
        <f>+Sample_FC!C269</f>
        <v>403.33333333333331</v>
      </c>
      <c r="D204" s="979">
        <f>+Sample_FC!D269</f>
        <v>123.94265232974909</v>
      </c>
      <c r="E204" s="979">
        <f>+Sample_FC!E269</f>
        <v>94.26523297491039</v>
      </c>
      <c r="F204" s="979">
        <f>+Sample_FC!F269</f>
        <v>262.22745457086847</v>
      </c>
      <c r="G204" s="979">
        <f>+Sample_FC!G269</f>
        <v>335.55951206649138</v>
      </c>
      <c r="H204" s="979">
        <f>+Sample_FC!H269</f>
        <v>262.22745457086847</v>
      </c>
      <c r="I204" s="979">
        <f>+Sample_FC!I269</f>
        <v>296.43376344086022</v>
      </c>
      <c r="J204" s="979">
        <f>+Sample_FC!J269</f>
        <v>29.153405017921138</v>
      </c>
      <c r="K204" s="979">
        <f>+Sample_FC!K269</f>
        <v>16.597132616487453</v>
      </c>
      <c r="L204" s="979">
        <f>+Sample_FC!L269</f>
        <v>3.4846594982078853</v>
      </c>
      <c r="M204" s="979">
        <f>+Sample_FC!M269</f>
        <v>730.1472759856631</v>
      </c>
      <c r="N204" s="979">
        <f>+Sample_FC!N269</f>
        <v>100</v>
      </c>
      <c r="O204" s="979">
        <f>+Sample!B269</f>
        <v>648.10035842293905</v>
      </c>
      <c r="P204" s="979">
        <f>+Sample!C269</f>
        <v>403.33333333333331</v>
      </c>
      <c r="Q204" s="979">
        <f>+Sample!D269</f>
        <v>123.94265232974909</v>
      </c>
      <c r="R204" s="979">
        <f>+Sample!E269</f>
        <v>94.26523297491039</v>
      </c>
      <c r="S204" s="979">
        <f>+Sample!F269</f>
        <v>262.22745457086847</v>
      </c>
      <c r="T204" s="979">
        <f>+Sample!G269</f>
        <v>335.55951206649138</v>
      </c>
      <c r="U204" s="979">
        <f>+Sample!H269</f>
        <v>262.22745457086847</v>
      </c>
      <c r="V204" s="979">
        <f>+Sample!I269</f>
        <v>260.23214494981295</v>
      </c>
      <c r="W204" s="979">
        <f>+Sample!J269</f>
        <v>28.673835125448029</v>
      </c>
      <c r="X204" s="979">
        <f>+Sample!K269</f>
        <v>16.129032258064516</v>
      </c>
      <c r="Y204" s="979">
        <f>+Sample!L269</f>
        <v>2.8673835125448028</v>
      </c>
      <c r="Z204" s="979">
        <f>+Sample!M269</f>
        <v>788.53046594982072</v>
      </c>
      <c r="AA204" s="979">
        <f>+Sample!N269</f>
        <v>100</v>
      </c>
    </row>
    <row r="205" spans="1:27" x14ac:dyDescent="0.2">
      <c r="A205" s="1">
        <f>+Sample_FC!A270</f>
        <v>45194</v>
      </c>
      <c r="B205" s="979">
        <f>+Sample_FC!B270</f>
        <v>648.10035842293905</v>
      </c>
      <c r="C205" s="979">
        <f>+Sample_FC!C270</f>
        <v>403.33333333333331</v>
      </c>
      <c r="D205" s="979">
        <f>+Sample_FC!D270</f>
        <v>123.94265232974909</v>
      </c>
      <c r="E205" s="979">
        <f>+Sample_FC!E270</f>
        <v>94.26523297491039</v>
      </c>
      <c r="F205" s="979">
        <f>+Sample_FC!F270</f>
        <v>262.22745457086847</v>
      </c>
      <c r="G205" s="979">
        <f>+Sample_FC!G270</f>
        <v>335.55951206649138</v>
      </c>
      <c r="H205" s="979">
        <f>+Sample_FC!H270</f>
        <v>262.22745457086847</v>
      </c>
      <c r="I205" s="979">
        <f>+Sample_FC!I270</f>
        <v>296.43376344086022</v>
      </c>
      <c r="J205" s="979">
        <f>+Sample_FC!J270</f>
        <v>29.153405017921138</v>
      </c>
      <c r="K205" s="979">
        <f>+Sample_FC!K270</f>
        <v>16.597132616487453</v>
      </c>
      <c r="L205" s="979">
        <f>+Sample_FC!L270</f>
        <v>3.4846594982078853</v>
      </c>
      <c r="M205" s="979">
        <f>+Sample_FC!M270</f>
        <v>730.1472759856631</v>
      </c>
      <c r="N205" s="979">
        <f>+Sample_FC!N270</f>
        <v>100</v>
      </c>
      <c r="O205" s="979">
        <f>+Sample!B270</f>
        <v>648.10035842293905</v>
      </c>
      <c r="P205" s="979">
        <f>+Sample!C270</f>
        <v>403.33333333333331</v>
      </c>
      <c r="Q205" s="979">
        <f>+Sample!D270</f>
        <v>123.94265232974909</v>
      </c>
      <c r="R205" s="979">
        <f>+Sample!E270</f>
        <v>94.26523297491039</v>
      </c>
      <c r="S205" s="979">
        <f>+Sample!F270</f>
        <v>262.22745457086847</v>
      </c>
      <c r="T205" s="979">
        <f>+Sample!G270</f>
        <v>335.55951206649138</v>
      </c>
      <c r="U205" s="979">
        <f>+Sample!H270</f>
        <v>262.22745457086847</v>
      </c>
      <c r="V205" s="979">
        <f>+Sample!I270</f>
        <v>260.23214494981295</v>
      </c>
      <c r="W205" s="979">
        <f>+Sample!J270</f>
        <v>28.673835125448029</v>
      </c>
      <c r="X205" s="979">
        <f>+Sample!K270</f>
        <v>16.129032258064516</v>
      </c>
      <c r="Y205" s="979">
        <f>+Sample!L270</f>
        <v>2.8673835125448028</v>
      </c>
      <c r="Z205" s="979">
        <f>+Sample!M270</f>
        <v>788.53046594982072</v>
      </c>
      <c r="AA205" s="979">
        <f>+Sample!N270</f>
        <v>100</v>
      </c>
    </row>
    <row r="206" spans="1:27" x14ac:dyDescent="0.2">
      <c r="A206" s="1">
        <f>+Sample_FC!A271</f>
        <v>45195</v>
      </c>
      <c r="B206" s="979">
        <f>+Sample_FC!B271</f>
        <v>324.05017921146953</v>
      </c>
      <c r="C206" s="979">
        <f>+Sample_FC!C271</f>
        <v>201.66666666666666</v>
      </c>
      <c r="D206" s="979">
        <f>+Sample_FC!D271</f>
        <v>61.971326164874547</v>
      </c>
      <c r="E206" s="979">
        <f>+Sample_FC!E271</f>
        <v>47.132616487455195</v>
      </c>
      <c r="F206" s="979">
        <f>+Sample_FC!F271</f>
        <v>131.11372728543424</v>
      </c>
      <c r="G206" s="979">
        <f>+Sample_FC!G271</f>
        <v>167.77975603324569</v>
      </c>
      <c r="H206" s="979">
        <f>+Sample_FC!H271</f>
        <v>262.22745457086847</v>
      </c>
      <c r="I206" s="979">
        <f>+Sample_FC!I271</f>
        <v>296.43376344086022</v>
      </c>
      <c r="J206" s="979">
        <f>+Sample_FC!J271</f>
        <v>29.153405017921138</v>
      </c>
      <c r="K206" s="979">
        <f>+Sample_FC!K271</f>
        <v>16.597132616487453</v>
      </c>
      <c r="L206" s="979">
        <f>+Sample_FC!L271</f>
        <v>3.4846594982078853</v>
      </c>
      <c r="M206" s="979">
        <f>+Sample_FC!M271</f>
        <v>730.1472759856631</v>
      </c>
      <c r="N206" s="979">
        <f>+Sample_FC!N271</f>
        <v>50</v>
      </c>
      <c r="O206" s="979">
        <f>+Sample!B271</f>
        <v>324.05017921146953</v>
      </c>
      <c r="P206" s="979">
        <f>+Sample!C271</f>
        <v>201.66666666666666</v>
      </c>
      <c r="Q206" s="979">
        <f>+Sample!D271</f>
        <v>61.971326164874547</v>
      </c>
      <c r="R206" s="979">
        <f>+Sample!E271</f>
        <v>47.132616487455195</v>
      </c>
      <c r="S206" s="979">
        <f>+Sample!F271</f>
        <v>131.11372728543424</v>
      </c>
      <c r="T206" s="979">
        <f>+Sample!G271</f>
        <v>167.77975603324569</v>
      </c>
      <c r="U206" s="979">
        <f>+Sample!H271</f>
        <v>262.22745457086847</v>
      </c>
      <c r="V206" s="979">
        <f>+Sample!I271</f>
        <v>260.23214494981295</v>
      </c>
      <c r="W206" s="979">
        <f>+Sample!J271</f>
        <v>28.673835125448029</v>
      </c>
      <c r="X206" s="979">
        <f>+Sample!K271</f>
        <v>16.129032258064516</v>
      </c>
      <c r="Y206" s="979">
        <f>+Sample!L271</f>
        <v>2.8673835125448028</v>
      </c>
      <c r="Z206" s="979">
        <f>+Sample!M271</f>
        <v>788.53046594982072</v>
      </c>
      <c r="AA206" s="979">
        <f>+Sample!N271</f>
        <v>50</v>
      </c>
    </row>
    <row r="207" spans="1:27" x14ac:dyDescent="0.2">
      <c r="A207" s="1">
        <f>+Sample_FC!A272</f>
        <v>45196</v>
      </c>
      <c r="B207" s="979">
        <f>+Sample_FC!B272</f>
        <v>648.10035842293905</v>
      </c>
      <c r="C207" s="979">
        <f>+Sample_FC!C272</f>
        <v>403.33333333333331</v>
      </c>
      <c r="D207" s="979">
        <f>+Sample_FC!D272</f>
        <v>123.94265232974909</v>
      </c>
      <c r="E207" s="979">
        <f>+Sample_FC!E272</f>
        <v>94.26523297491039</v>
      </c>
      <c r="F207" s="979">
        <f>+Sample_FC!F272</f>
        <v>262.22745457086847</v>
      </c>
      <c r="G207" s="979">
        <f>+Sample_FC!G272</f>
        <v>335.55951206649138</v>
      </c>
      <c r="H207" s="979">
        <f>+Sample_FC!H272</f>
        <v>262.22745457086847</v>
      </c>
      <c r="I207" s="979">
        <f>+Sample_FC!I272</f>
        <v>296.43376344086022</v>
      </c>
      <c r="J207" s="979">
        <f>+Sample_FC!J272</f>
        <v>29.153405017921138</v>
      </c>
      <c r="K207" s="979">
        <f>+Sample_FC!K272</f>
        <v>16.597132616487453</v>
      </c>
      <c r="L207" s="979">
        <f>+Sample_FC!L272</f>
        <v>3.4846594982078853</v>
      </c>
      <c r="M207" s="979">
        <f>+Sample_FC!M272</f>
        <v>730.1472759856631</v>
      </c>
      <c r="N207" s="979">
        <f>+Sample_FC!N272</f>
        <v>100</v>
      </c>
      <c r="O207" s="979">
        <f>+Sample!B272</f>
        <v>648.10035842293905</v>
      </c>
      <c r="P207" s="979">
        <f>+Sample!C272</f>
        <v>403.33333333333331</v>
      </c>
      <c r="Q207" s="979">
        <f>+Sample!D272</f>
        <v>123.94265232974909</v>
      </c>
      <c r="R207" s="979">
        <f>+Sample!E272</f>
        <v>94.26523297491039</v>
      </c>
      <c r="S207" s="979">
        <f>+Sample!F272</f>
        <v>262.22745457086847</v>
      </c>
      <c r="T207" s="979">
        <f>+Sample!G272</f>
        <v>335.55951206649138</v>
      </c>
      <c r="U207" s="979">
        <f>+Sample!H272</f>
        <v>262.22745457086847</v>
      </c>
      <c r="V207" s="979">
        <f>+Sample!I272</f>
        <v>260.23214494981295</v>
      </c>
      <c r="W207" s="979">
        <f>+Sample!J272</f>
        <v>28.673835125448029</v>
      </c>
      <c r="X207" s="979">
        <f>+Sample!K272</f>
        <v>16.129032258064516</v>
      </c>
      <c r="Y207" s="979">
        <f>+Sample!L272</f>
        <v>2.8673835125448028</v>
      </c>
      <c r="Z207" s="979">
        <f>+Sample!M272</f>
        <v>788.53046594982072</v>
      </c>
      <c r="AA207" s="979">
        <f>+Sample!N272</f>
        <v>100</v>
      </c>
    </row>
    <row r="208" spans="1:27" x14ac:dyDescent="0.2">
      <c r="A208" s="1">
        <f>+Sample_FC!A273</f>
        <v>45197</v>
      </c>
      <c r="B208" s="979">
        <f>+Sample_FC!B273</f>
        <v>648.10035842293905</v>
      </c>
      <c r="C208" s="979">
        <f>+Sample_FC!C273</f>
        <v>403.33333333333331</v>
      </c>
      <c r="D208" s="979">
        <f>+Sample_FC!D273</f>
        <v>123.94265232974909</v>
      </c>
      <c r="E208" s="979">
        <f>+Sample_FC!E273</f>
        <v>94.26523297491039</v>
      </c>
      <c r="F208" s="979">
        <f>+Sample_FC!F273</f>
        <v>262.22745457086847</v>
      </c>
      <c r="G208" s="979">
        <f>+Sample_FC!G273</f>
        <v>335.55951206649138</v>
      </c>
      <c r="H208" s="979">
        <f>+Sample_FC!H273</f>
        <v>262.22745457086847</v>
      </c>
      <c r="I208" s="979">
        <f>+Sample_FC!I273</f>
        <v>296.43376344086022</v>
      </c>
      <c r="J208" s="979">
        <f>+Sample_FC!J273</f>
        <v>29.153405017921138</v>
      </c>
      <c r="K208" s="979">
        <f>+Sample_FC!K273</f>
        <v>16.597132616487453</v>
      </c>
      <c r="L208" s="979">
        <f>+Sample_FC!L273</f>
        <v>3.4846594982078853</v>
      </c>
      <c r="M208" s="979">
        <f>+Sample_FC!M273</f>
        <v>730.1472759856631</v>
      </c>
      <c r="N208" s="979">
        <f>+Sample_FC!N273</f>
        <v>100</v>
      </c>
      <c r="O208" s="979">
        <f>+Sample!B273</f>
        <v>648.10035842293905</v>
      </c>
      <c r="P208" s="979">
        <f>+Sample!C273</f>
        <v>403.33333333333331</v>
      </c>
      <c r="Q208" s="979">
        <f>+Sample!D273</f>
        <v>123.94265232974909</v>
      </c>
      <c r="R208" s="979">
        <f>+Sample!E273</f>
        <v>94.26523297491039</v>
      </c>
      <c r="S208" s="979">
        <f>+Sample!F273</f>
        <v>262.22745457086847</v>
      </c>
      <c r="T208" s="979">
        <f>+Sample!G273</f>
        <v>335.55951206649138</v>
      </c>
      <c r="U208" s="979">
        <f>+Sample!H273</f>
        <v>262.22745457086847</v>
      </c>
      <c r="V208" s="979">
        <f>+Sample!I273</f>
        <v>260.23214494981295</v>
      </c>
      <c r="W208" s="979">
        <f>+Sample!J273</f>
        <v>28.673835125448029</v>
      </c>
      <c r="X208" s="979">
        <f>+Sample!K273</f>
        <v>16.129032258064516</v>
      </c>
      <c r="Y208" s="979">
        <f>+Sample!L273</f>
        <v>2.8673835125448028</v>
      </c>
      <c r="Z208" s="979">
        <f>+Sample!M273</f>
        <v>788.53046594982072</v>
      </c>
      <c r="AA208" s="979">
        <f>+Sample!N273</f>
        <v>100</v>
      </c>
    </row>
    <row r="209" spans="1:27" x14ac:dyDescent="0.2">
      <c r="A209" s="1">
        <f>+Sample_FC!A274</f>
        <v>45198</v>
      </c>
      <c r="B209" s="979">
        <f>+Sample_FC!B274</f>
        <v>648.10035842293905</v>
      </c>
      <c r="C209" s="979">
        <f>+Sample_FC!C274</f>
        <v>403.33333333333331</v>
      </c>
      <c r="D209" s="979">
        <f>+Sample_FC!D274</f>
        <v>123.94265232974909</v>
      </c>
      <c r="E209" s="979">
        <f>+Sample_FC!E274</f>
        <v>94.26523297491039</v>
      </c>
      <c r="F209" s="979">
        <f>+Sample_FC!F274</f>
        <v>262.22745457086847</v>
      </c>
      <c r="G209" s="979">
        <f>+Sample_FC!G274</f>
        <v>335.55951206649138</v>
      </c>
      <c r="H209" s="979">
        <f>+Sample_FC!H274</f>
        <v>262.22745457086847</v>
      </c>
      <c r="I209" s="979">
        <f>+Sample_FC!I274</f>
        <v>296.43376344086022</v>
      </c>
      <c r="J209" s="979">
        <f>+Sample_FC!J274</f>
        <v>29.153405017921138</v>
      </c>
      <c r="K209" s="979">
        <f>+Sample_FC!K274</f>
        <v>16.597132616487453</v>
      </c>
      <c r="L209" s="979">
        <f>+Sample_FC!L274</f>
        <v>3.4846594982078853</v>
      </c>
      <c r="M209" s="979">
        <f>+Sample_FC!M274</f>
        <v>730.1472759856631</v>
      </c>
      <c r="N209" s="979">
        <f>+Sample_FC!N274</f>
        <v>100</v>
      </c>
      <c r="O209" s="979">
        <f>+Sample!B274</f>
        <v>648.10035842293905</v>
      </c>
      <c r="P209" s="979">
        <f>+Sample!C274</f>
        <v>403.33333333333331</v>
      </c>
      <c r="Q209" s="979">
        <f>+Sample!D274</f>
        <v>123.94265232974909</v>
      </c>
      <c r="R209" s="979">
        <f>+Sample!E274</f>
        <v>94.26523297491039</v>
      </c>
      <c r="S209" s="979">
        <f>+Sample!F274</f>
        <v>262.22745457086847</v>
      </c>
      <c r="T209" s="979">
        <f>+Sample!G274</f>
        <v>335.55951206649138</v>
      </c>
      <c r="U209" s="979">
        <f>+Sample!H274</f>
        <v>262.22745457086847</v>
      </c>
      <c r="V209" s="979">
        <f>+Sample!I274</f>
        <v>260.23214494981295</v>
      </c>
      <c r="W209" s="979">
        <f>+Sample!J274</f>
        <v>28.673835125448029</v>
      </c>
      <c r="X209" s="979">
        <f>+Sample!K274</f>
        <v>16.129032258064516</v>
      </c>
      <c r="Y209" s="979">
        <f>+Sample!L274</f>
        <v>2.8673835125448028</v>
      </c>
      <c r="Z209" s="979">
        <f>+Sample!M274</f>
        <v>788.53046594982072</v>
      </c>
      <c r="AA209" s="979">
        <f>+Sample!N274</f>
        <v>100</v>
      </c>
    </row>
    <row r="210" spans="1:27" x14ac:dyDescent="0.2">
      <c r="A210" s="1">
        <f>+Sample_FC!A275</f>
        <v>45199</v>
      </c>
      <c r="B210" s="979">
        <f>+Sample_FC!B275</f>
        <v>648.10035842293905</v>
      </c>
      <c r="C210" s="979">
        <f>+Sample_FC!C275</f>
        <v>403.33333333333331</v>
      </c>
      <c r="D210" s="979">
        <f>+Sample_FC!D275</f>
        <v>123.94265232974909</v>
      </c>
      <c r="E210" s="979">
        <f>+Sample_FC!E275</f>
        <v>94.26523297491039</v>
      </c>
      <c r="F210" s="979">
        <f>+Sample_FC!F275</f>
        <v>262.22745457086847</v>
      </c>
      <c r="G210" s="979">
        <f>+Sample_FC!G275</f>
        <v>335.55951206649138</v>
      </c>
      <c r="H210" s="979">
        <f>+Sample_FC!H275</f>
        <v>262.22745457086847</v>
      </c>
      <c r="I210" s="979">
        <f>+Sample_FC!I275</f>
        <v>296.43376344086022</v>
      </c>
      <c r="J210" s="979">
        <f>+Sample_FC!J275</f>
        <v>29.153405017921138</v>
      </c>
      <c r="K210" s="979">
        <f>+Sample_FC!K275</f>
        <v>16.597132616487453</v>
      </c>
      <c r="L210" s="979">
        <f>+Sample_FC!L275</f>
        <v>3.4846594982078853</v>
      </c>
      <c r="M210" s="979">
        <f>+Sample_FC!M275</f>
        <v>730.1472759856631</v>
      </c>
      <c r="N210" s="979">
        <f>+Sample_FC!N275</f>
        <v>100</v>
      </c>
      <c r="O210" s="979">
        <f>+Sample!B275</f>
        <v>648.10035842293905</v>
      </c>
      <c r="P210" s="979">
        <f>+Sample!C275</f>
        <v>403.33333333333331</v>
      </c>
      <c r="Q210" s="979">
        <f>+Sample!D275</f>
        <v>123.94265232974909</v>
      </c>
      <c r="R210" s="979">
        <f>+Sample!E275</f>
        <v>94.26523297491039</v>
      </c>
      <c r="S210" s="979">
        <f>+Sample!F275</f>
        <v>262.22745457086847</v>
      </c>
      <c r="T210" s="979">
        <f>+Sample!G275</f>
        <v>335.55951206649138</v>
      </c>
      <c r="U210" s="979">
        <f>+Sample!H275</f>
        <v>262.22745457086847</v>
      </c>
      <c r="V210" s="979">
        <f>+Sample!I275</f>
        <v>260.23214494981295</v>
      </c>
      <c r="W210" s="979">
        <f>+Sample!J275</f>
        <v>28.673835125448029</v>
      </c>
      <c r="X210" s="979">
        <f>+Sample!K275</f>
        <v>16.129032258064516</v>
      </c>
      <c r="Y210" s="979">
        <f>+Sample!L275</f>
        <v>2.8673835125448028</v>
      </c>
      <c r="Z210" s="979">
        <f>+Sample!M275</f>
        <v>788.53046594982072</v>
      </c>
      <c r="AA210" s="979">
        <f>+Sample!N275</f>
        <v>100</v>
      </c>
    </row>
    <row r="211" spans="1:27" x14ac:dyDescent="0.2">
      <c r="A211" s="1">
        <f>+Sample_FC!A276</f>
        <v>45200</v>
      </c>
      <c r="B211" s="979">
        <f>+Sample_FC!B276</f>
        <v>641.88101983002844</v>
      </c>
      <c r="C211" s="979">
        <f>+Sample_FC!C276</f>
        <v>411.36543909348444</v>
      </c>
      <c r="D211" s="979">
        <f>+Sample_FC!D276</f>
        <v>105.38243626062324</v>
      </c>
      <c r="E211" s="979">
        <f>+Sample_FC!E276</f>
        <v>84.509915014164321</v>
      </c>
      <c r="F211" s="979">
        <f>+Sample_FC!F276</f>
        <v>295.71671388101987</v>
      </c>
      <c r="G211" s="979">
        <f>+Sample_FC!G276</f>
        <v>302.09405099150138</v>
      </c>
      <c r="H211" s="979">
        <f>+Sample_FC!H276</f>
        <v>250.47292844545134</v>
      </c>
      <c r="I211" s="979">
        <f>+Sample_FC!I276</f>
        <v>259.11964516129035</v>
      </c>
      <c r="J211" s="979">
        <f>+Sample_FC!J276</f>
        <v>32.394193548387094</v>
      </c>
      <c r="K211" s="979">
        <f>+Sample_FC!K276</f>
        <v>9.7380645161290325</v>
      </c>
      <c r="L211" s="979">
        <f>+Sample_FC!L276</f>
        <v>3.4798709677419359</v>
      </c>
      <c r="M211" s="979">
        <f>+Sample_FC!M276</f>
        <v>561.92870967741931</v>
      </c>
      <c r="N211" s="979">
        <f>+Sample_FC!N276</f>
        <v>100</v>
      </c>
      <c r="O211" s="979">
        <f>+Sample!B276</f>
        <v>639.9773371104817</v>
      </c>
      <c r="P211" s="979">
        <f>+Sample!C276</f>
        <v>380.63456090651562</v>
      </c>
      <c r="Q211" s="979">
        <f>+Sample!D276</f>
        <v>107.93201133144477</v>
      </c>
      <c r="R211" s="979">
        <f>+Sample!E276</f>
        <v>106.70821529745044</v>
      </c>
      <c r="S211" s="979">
        <f>+Sample!F276</f>
        <v>288.40832542988517</v>
      </c>
      <c r="T211" s="979">
        <f>+Sample!G276</f>
        <v>322.2719818009669</v>
      </c>
      <c r="U211" s="979">
        <f>+Sample!H276</f>
        <v>273.67779267943405</v>
      </c>
      <c r="V211" s="979">
        <f>+Sample!I276</f>
        <v>269.24292037054306</v>
      </c>
      <c r="W211" s="979">
        <f>+Sample!J276</f>
        <v>32.258064516129032</v>
      </c>
      <c r="X211" s="979">
        <f>+Sample!K276</f>
        <v>4.838709677419355</v>
      </c>
      <c r="Y211" s="979">
        <f>+Sample!L276</f>
        <v>3.225806451612903</v>
      </c>
      <c r="Z211" s="979">
        <f>+Sample!M276</f>
        <v>645.16129032258061</v>
      </c>
      <c r="AA211" s="979">
        <f>+Sample!N276</f>
        <v>100</v>
      </c>
    </row>
    <row r="212" spans="1:27" x14ac:dyDescent="0.2">
      <c r="A212" s="1">
        <f>+Sample_FC!A277</f>
        <v>45201</v>
      </c>
      <c r="B212" s="979">
        <f>+Sample_FC!B277</f>
        <v>641.88101983002844</v>
      </c>
      <c r="C212" s="979">
        <f>+Sample_FC!C277</f>
        <v>411.36543909348444</v>
      </c>
      <c r="D212" s="979">
        <f>+Sample_FC!D277</f>
        <v>105.38243626062324</v>
      </c>
      <c r="E212" s="979">
        <f>+Sample_FC!E277</f>
        <v>84.509915014164321</v>
      </c>
      <c r="F212" s="979">
        <f>+Sample_FC!F277</f>
        <v>295.71671388101987</v>
      </c>
      <c r="G212" s="979">
        <f>+Sample_FC!G277</f>
        <v>302.09405099150138</v>
      </c>
      <c r="H212" s="979">
        <f>+Sample_FC!H277</f>
        <v>250.47292844545134</v>
      </c>
      <c r="I212" s="979">
        <f>+Sample_FC!I277</f>
        <v>259.11964516129035</v>
      </c>
      <c r="J212" s="979">
        <f>+Sample_FC!J277</f>
        <v>32.394193548387094</v>
      </c>
      <c r="K212" s="979">
        <f>+Sample_FC!K277</f>
        <v>9.7380645161290325</v>
      </c>
      <c r="L212" s="979">
        <f>+Sample_FC!L277</f>
        <v>3.4798709677419359</v>
      </c>
      <c r="M212" s="979">
        <f>+Sample_FC!M277</f>
        <v>561.92870967741931</v>
      </c>
      <c r="N212" s="979">
        <f>+Sample_FC!N277</f>
        <v>100</v>
      </c>
      <c r="O212" s="979">
        <f>+Sample!B277</f>
        <v>639.9773371104817</v>
      </c>
      <c r="P212" s="979">
        <f>+Sample!C277</f>
        <v>380.63456090651562</v>
      </c>
      <c r="Q212" s="979">
        <f>+Sample!D277</f>
        <v>107.93201133144477</v>
      </c>
      <c r="R212" s="979">
        <f>+Sample!E277</f>
        <v>106.70821529745044</v>
      </c>
      <c r="S212" s="979">
        <f>+Sample!F277</f>
        <v>288.40832542988517</v>
      </c>
      <c r="T212" s="979">
        <f>+Sample!G277</f>
        <v>322.2719818009669</v>
      </c>
      <c r="U212" s="979">
        <f>+Sample!H277</f>
        <v>273.67779267943405</v>
      </c>
      <c r="V212" s="979">
        <f>+Sample!I277</f>
        <v>269.24292037054306</v>
      </c>
      <c r="W212" s="979">
        <f>+Sample!J277</f>
        <v>32.258064516129032</v>
      </c>
      <c r="X212" s="979">
        <f>+Sample!K277</f>
        <v>4.838709677419355</v>
      </c>
      <c r="Y212" s="979">
        <f>+Sample!L277</f>
        <v>3.225806451612903</v>
      </c>
      <c r="Z212" s="979">
        <f>+Sample!M277</f>
        <v>645.16129032258061</v>
      </c>
      <c r="AA212" s="979">
        <f>+Sample!N277</f>
        <v>100</v>
      </c>
    </row>
    <row r="213" spans="1:27" x14ac:dyDescent="0.2">
      <c r="A213" s="1">
        <f>+Sample_FC!A278</f>
        <v>45202</v>
      </c>
      <c r="B213" s="979">
        <f>+Sample_FC!B278</f>
        <v>641.88101983002844</v>
      </c>
      <c r="C213" s="979">
        <f>+Sample_FC!C278</f>
        <v>411.36543909348444</v>
      </c>
      <c r="D213" s="979">
        <f>+Sample_FC!D278</f>
        <v>105.38243626062324</v>
      </c>
      <c r="E213" s="979">
        <f>+Sample_FC!E278</f>
        <v>84.509915014164321</v>
      </c>
      <c r="F213" s="979">
        <f>+Sample_FC!F278</f>
        <v>295.71671388101987</v>
      </c>
      <c r="G213" s="979">
        <f>+Sample_FC!G278</f>
        <v>302.09405099150138</v>
      </c>
      <c r="H213" s="979">
        <f>+Sample_FC!H278</f>
        <v>250.47292844545134</v>
      </c>
      <c r="I213" s="979">
        <f>+Sample_FC!I278</f>
        <v>259.11964516129035</v>
      </c>
      <c r="J213" s="979">
        <f>+Sample_FC!J278</f>
        <v>32.394193548387094</v>
      </c>
      <c r="K213" s="979">
        <f>+Sample_FC!K278</f>
        <v>9.7380645161290325</v>
      </c>
      <c r="L213" s="979">
        <f>+Sample_FC!L278</f>
        <v>3.4798709677419359</v>
      </c>
      <c r="M213" s="979">
        <f>+Sample_FC!M278</f>
        <v>561.92870967741931</v>
      </c>
      <c r="N213" s="979">
        <f>+Sample_FC!N278</f>
        <v>100</v>
      </c>
      <c r="O213" s="979">
        <f>+Sample!B278</f>
        <v>639.9773371104817</v>
      </c>
      <c r="P213" s="979">
        <f>+Sample!C278</f>
        <v>380.63456090651562</v>
      </c>
      <c r="Q213" s="979">
        <f>+Sample!D278</f>
        <v>107.93201133144477</v>
      </c>
      <c r="R213" s="979">
        <f>+Sample!E278</f>
        <v>106.70821529745044</v>
      </c>
      <c r="S213" s="979">
        <f>+Sample!F278</f>
        <v>288.40832542988517</v>
      </c>
      <c r="T213" s="979">
        <f>+Sample!G278</f>
        <v>322.2719818009669</v>
      </c>
      <c r="U213" s="979">
        <f>+Sample!H278</f>
        <v>273.67779267943405</v>
      </c>
      <c r="V213" s="979">
        <f>+Sample!I278</f>
        <v>269.24292037054306</v>
      </c>
      <c r="W213" s="979">
        <f>+Sample!J278</f>
        <v>32.258064516129032</v>
      </c>
      <c r="X213" s="979">
        <f>+Sample!K278</f>
        <v>4.838709677419355</v>
      </c>
      <c r="Y213" s="979">
        <f>+Sample!L278</f>
        <v>3.225806451612903</v>
      </c>
      <c r="Z213" s="979">
        <f>+Sample!M278</f>
        <v>645.16129032258061</v>
      </c>
      <c r="AA213" s="979">
        <f>+Sample!N278</f>
        <v>100</v>
      </c>
    </row>
    <row r="214" spans="1:27" x14ac:dyDescent="0.2">
      <c r="A214" s="1">
        <f>+Sample_FC!A279</f>
        <v>45203</v>
      </c>
      <c r="B214" s="979">
        <f>+Sample_FC!B279</f>
        <v>641.88101983002844</v>
      </c>
      <c r="C214" s="979">
        <f>+Sample_FC!C279</f>
        <v>411.36543909348444</v>
      </c>
      <c r="D214" s="979">
        <f>+Sample_FC!D279</f>
        <v>105.38243626062324</v>
      </c>
      <c r="E214" s="979">
        <f>+Sample_FC!E279</f>
        <v>84.509915014164321</v>
      </c>
      <c r="F214" s="979">
        <f>+Sample_FC!F279</f>
        <v>295.71671388101987</v>
      </c>
      <c r="G214" s="979">
        <f>+Sample_FC!G279</f>
        <v>302.09405099150138</v>
      </c>
      <c r="H214" s="979">
        <f>+Sample_FC!H279</f>
        <v>250.47292844545134</v>
      </c>
      <c r="I214" s="979">
        <f>+Sample_FC!I279</f>
        <v>259.11964516129035</v>
      </c>
      <c r="J214" s="979">
        <f>+Sample_FC!J279</f>
        <v>32.394193548387094</v>
      </c>
      <c r="K214" s="979">
        <f>+Sample_FC!K279</f>
        <v>9.7380645161290325</v>
      </c>
      <c r="L214" s="979">
        <f>+Sample_FC!L279</f>
        <v>3.4798709677419359</v>
      </c>
      <c r="M214" s="979">
        <f>+Sample_FC!M279</f>
        <v>561.92870967741931</v>
      </c>
      <c r="N214" s="979">
        <f>+Sample_FC!N279</f>
        <v>100</v>
      </c>
      <c r="O214" s="979">
        <f>+Sample!B279</f>
        <v>639.9773371104817</v>
      </c>
      <c r="P214" s="979">
        <f>+Sample!C279</f>
        <v>380.63456090651562</v>
      </c>
      <c r="Q214" s="979">
        <f>+Sample!D279</f>
        <v>107.93201133144477</v>
      </c>
      <c r="R214" s="979">
        <f>+Sample!E279</f>
        <v>106.70821529745044</v>
      </c>
      <c r="S214" s="979">
        <f>+Sample!F279</f>
        <v>288.40832542988517</v>
      </c>
      <c r="T214" s="979">
        <f>+Sample!G279</f>
        <v>322.2719818009669</v>
      </c>
      <c r="U214" s="979">
        <f>+Sample!H279</f>
        <v>273.67779267943405</v>
      </c>
      <c r="V214" s="979">
        <f>+Sample!I279</f>
        <v>269.24292037054306</v>
      </c>
      <c r="W214" s="979">
        <f>+Sample!J279</f>
        <v>32.258064516129032</v>
      </c>
      <c r="X214" s="979">
        <f>+Sample!K279</f>
        <v>4.838709677419355</v>
      </c>
      <c r="Y214" s="979">
        <f>+Sample!L279</f>
        <v>3.225806451612903</v>
      </c>
      <c r="Z214" s="979">
        <f>+Sample!M279</f>
        <v>645.16129032258061</v>
      </c>
      <c r="AA214" s="979">
        <f>+Sample!N279</f>
        <v>100</v>
      </c>
    </row>
    <row r="215" spans="1:27" x14ac:dyDescent="0.2">
      <c r="A215" s="1">
        <f>+Sample_FC!A280</f>
        <v>45204</v>
      </c>
      <c r="B215" s="979">
        <f>+Sample_FC!B280</f>
        <v>641.88101983002844</v>
      </c>
      <c r="C215" s="979">
        <f>+Sample_FC!C280</f>
        <v>411.36543909348444</v>
      </c>
      <c r="D215" s="979">
        <f>+Sample_FC!D280</f>
        <v>105.38243626062324</v>
      </c>
      <c r="E215" s="979">
        <f>+Sample_FC!E280</f>
        <v>84.509915014164321</v>
      </c>
      <c r="F215" s="979">
        <f>+Sample_FC!F280</f>
        <v>295.71671388101987</v>
      </c>
      <c r="G215" s="979">
        <f>+Sample_FC!G280</f>
        <v>302.09405099150138</v>
      </c>
      <c r="H215" s="979">
        <f>+Sample_FC!H280</f>
        <v>250.47292844545134</v>
      </c>
      <c r="I215" s="979">
        <f>+Sample_FC!I280</f>
        <v>259.11964516129035</v>
      </c>
      <c r="J215" s="979">
        <f>+Sample_FC!J280</f>
        <v>32.394193548387094</v>
      </c>
      <c r="K215" s="979">
        <f>+Sample_FC!K280</f>
        <v>9.7380645161290325</v>
      </c>
      <c r="L215" s="979">
        <f>+Sample_FC!L280</f>
        <v>3.4798709677419359</v>
      </c>
      <c r="M215" s="979">
        <f>+Sample_FC!M280</f>
        <v>561.92870967741931</v>
      </c>
      <c r="N215" s="979">
        <f>+Sample_FC!N280</f>
        <v>100</v>
      </c>
      <c r="O215" s="979">
        <f>+Sample!B280</f>
        <v>639.9773371104817</v>
      </c>
      <c r="P215" s="979">
        <f>+Sample!C280</f>
        <v>380.63456090651562</v>
      </c>
      <c r="Q215" s="979">
        <f>+Sample!D280</f>
        <v>107.93201133144477</v>
      </c>
      <c r="R215" s="979">
        <f>+Sample!E280</f>
        <v>106.70821529745044</v>
      </c>
      <c r="S215" s="979">
        <f>+Sample!F280</f>
        <v>288.40832542988517</v>
      </c>
      <c r="T215" s="979">
        <f>+Sample!G280</f>
        <v>322.2719818009669</v>
      </c>
      <c r="U215" s="979">
        <f>+Sample!H280</f>
        <v>273.67779267943405</v>
      </c>
      <c r="V215" s="979">
        <f>+Sample!I280</f>
        <v>269.24292037054306</v>
      </c>
      <c r="W215" s="979">
        <f>+Sample!J280</f>
        <v>32.258064516129032</v>
      </c>
      <c r="X215" s="979">
        <f>+Sample!K280</f>
        <v>4.838709677419355</v>
      </c>
      <c r="Y215" s="979">
        <f>+Sample!L280</f>
        <v>3.225806451612903</v>
      </c>
      <c r="Z215" s="979">
        <f>+Sample!M280</f>
        <v>645.16129032258061</v>
      </c>
      <c r="AA215" s="979">
        <f>+Sample!N280</f>
        <v>100</v>
      </c>
    </row>
    <row r="216" spans="1:27" x14ac:dyDescent="0.2">
      <c r="A216" s="1">
        <f>+Sample_FC!A281</f>
        <v>45205</v>
      </c>
      <c r="B216" s="979">
        <f>+Sample_FC!B281</f>
        <v>641.88101983002844</v>
      </c>
      <c r="C216" s="979">
        <f>+Sample_FC!C281</f>
        <v>411.36543909348444</v>
      </c>
      <c r="D216" s="979">
        <f>+Sample_FC!D281</f>
        <v>105.38243626062324</v>
      </c>
      <c r="E216" s="979">
        <f>+Sample_FC!E281</f>
        <v>84.509915014164321</v>
      </c>
      <c r="F216" s="979">
        <f>+Sample_FC!F281</f>
        <v>295.71671388101987</v>
      </c>
      <c r="G216" s="979">
        <f>+Sample_FC!G281</f>
        <v>302.09405099150138</v>
      </c>
      <c r="H216" s="979">
        <f>+Sample_FC!H281</f>
        <v>250.47292844545134</v>
      </c>
      <c r="I216" s="979">
        <f>+Sample_FC!I281</f>
        <v>259.11964516129035</v>
      </c>
      <c r="J216" s="979">
        <f>+Sample_FC!J281</f>
        <v>32.394193548387094</v>
      </c>
      <c r="K216" s="979">
        <f>+Sample_FC!K281</f>
        <v>9.7380645161290325</v>
      </c>
      <c r="L216" s="979">
        <f>+Sample_FC!L281</f>
        <v>3.4798709677419359</v>
      </c>
      <c r="M216" s="979">
        <f>+Sample_FC!M281</f>
        <v>561.92870967741931</v>
      </c>
      <c r="N216" s="979">
        <f>+Sample_FC!N281</f>
        <v>100</v>
      </c>
      <c r="O216" s="979">
        <f>+Sample!B281</f>
        <v>639.9773371104817</v>
      </c>
      <c r="P216" s="979">
        <f>+Sample!C281</f>
        <v>380.63456090651562</v>
      </c>
      <c r="Q216" s="979">
        <f>+Sample!D281</f>
        <v>107.93201133144477</v>
      </c>
      <c r="R216" s="979">
        <f>+Sample!E281</f>
        <v>106.70821529745044</v>
      </c>
      <c r="S216" s="979">
        <f>+Sample!F281</f>
        <v>288.40832542988517</v>
      </c>
      <c r="T216" s="979">
        <f>+Sample!G281</f>
        <v>322.2719818009669</v>
      </c>
      <c r="U216" s="979">
        <f>+Sample!H281</f>
        <v>273.67779267943405</v>
      </c>
      <c r="V216" s="979">
        <f>+Sample!I281</f>
        <v>269.24292037054306</v>
      </c>
      <c r="W216" s="979">
        <f>+Sample!J281</f>
        <v>32.258064516129032</v>
      </c>
      <c r="X216" s="979">
        <f>+Sample!K281</f>
        <v>4.838709677419355</v>
      </c>
      <c r="Y216" s="979">
        <f>+Sample!L281</f>
        <v>3.225806451612903</v>
      </c>
      <c r="Z216" s="979">
        <f>+Sample!M281</f>
        <v>645.16129032258061</v>
      </c>
      <c r="AA216" s="979">
        <f>+Sample!N281</f>
        <v>100</v>
      </c>
    </row>
    <row r="217" spans="1:27" x14ac:dyDescent="0.2">
      <c r="A217" s="1">
        <f>+Sample_FC!A282</f>
        <v>45206</v>
      </c>
      <c r="B217" s="979">
        <f>+Sample_FC!B282</f>
        <v>641.88101983002844</v>
      </c>
      <c r="C217" s="979">
        <f>+Sample_FC!C282</f>
        <v>411.36543909348444</v>
      </c>
      <c r="D217" s="979">
        <f>+Sample_FC!D282</f>
        <v>105.38243626062324</v>
      </c>
      <c r="E217" s="979">
        <f>+Sample_FC!E282</f>
        <v>84.509915014164321</v>
      </c>
      <c r="F217" s="979">
        <f>+Sample_FC!F282</f>
        <v>295.71671388101987</v>
      </c>
      <c r="G217" s="979">
        <f>+Sample_FC!G282</f>
        <v>302.09405099150138</v>
      </c>
      <c r="H217" s="979">
        <f>+Sample_FC!H282</f>
        <v>250.47292844545134</v>
      </c>
      <c r="I217" s="979">
        <f>+Sample_FC!I282</f>
        <v>259.11964516129035</v>
      </c>
      <c r="J217" s="979">
        <f>+Sample_FC!J282</f>
        <v>32.394193548387094</v>
      </c>
      <c r="K217" s="979">
        <f>+Sample_FC!K282</f>
        <v>9.7380645161290325</v>
      </c>
      <c r="L217" s="979">
        <f>+Sample_FC!L282</f>
        <v>3.4798709677419359</v>
      </c>
      <c r="M217" s="979">
        <f>+Sample_FC!M282</f>
        <v>561.92870967741931</v>
      </c>
      <c r="N217" s="979">
        <f>+Sample_FC!N282</f>
        <v>100</v>
      </c>
      <c r="O217" s="979">
        <f>+Sample!B282</f>
        <v>639.9773371104817</v>
      </c>
      <c r="P217" s="979">
        <f>+Sample!C282</f>
        <v>380.63456090651562</v>
      </c>
      <c r="Q217" s="979">
        <f>+Sample!D282</f>
        <v>107.93201133144477</v>
      </c>
      <c r="R217" s="979">
        <f>+Sample!E282</f>
        <v>106.70821529745044</v>
      </c>
      <c r="S217" s="979">
        <f>+Sample!F282</f>
        <v>288.40832542988517</v>
      </c>
      <c r="T217" s="979">
        <f>+Sample!G282</f>
        <v>322.2719818009669</v>
      </c>
      <c r="U217" s="979">
        <f>+Sample!H282</f>
        <v>273.67779267943405</v>
      </c>
      <c r="V217" s="979">
        <f>+Sample!I282</f>
        <v>269.24292037054306</v>
      </c>
      <c r="W217" s="979">
        <f>+Sample!J282</f>
        <v>32.258064516129032</v>
      </c>
      <c r="X217" s="979">
        <f>+Sample!K282</f>
        <v>4.838709677419355</v>
      </c>
      <c r="Y217" s="979">
        <f>+Sample!L282</f>
        <v>3.225806451612903</v>
      </c>
      <c r="Z217" s="979">
        <f>+Sample!M282</f>
        <v>645.16129032258061</v>
      </c>
      <c r="AA217" s="979">
        <f>+Sample!N282</f>
        <v>100</v>
      </c>
    </row>
    <row r="218" spans="1:27" x14ac:dyDescent="0.2">
      <c r="A218" s="1">
        <f>+Sample_FC!A283</f>
        <v>45207</v>
      </c>
      <c r="B218" s="979">
        <f>+Sample_FC!B283</f>
        <v>641.88101983002844</v>
      </c>
      <c r="C218" s="979">
        <f>+Sample_FC!C283</f>
        <v>411.36543909348444</v>
      </c>
      <c r="D218" s="979">
        <f>+Sample_FC!D283</f>
        <v>105.38243626062324</v>
      </c>
      <c r="E218" s="979">
        <f>+Sample_FC!E283</f>
        <v>84.509915014164321</v>
      </c>
      <c r="F218" s="979">
        <f>+Sample_FC!F283</f>
        <v>295.71671388101987</v>
      </c>
      <c r="G218" s="979">
        <f>+Sample_FC!G283</f>
        <v>302.09405099150138</v>
      </c>
      <c r="H218" s="979">
        <f>+Sample_FC!H283</f>
        <v>250.47292844545134</v>
      </c>
      <c r="I218" s="979">
        <f>+Sample_FC!I283</f>
        <v>259.11964516129035</v>
      </c>
      <c r="J218" s="979">
        <f>+Sample_FC!J283</f>
        <v>32.394193548387094</v>
      </c>
      <c r="K218" s="979">
        <f>+Sample_FC!K283</f>
        <v>9.7380645161290325</v>
      </c>
      <c r="L218" s="979">
        <f>+Sample_FC!L283</f>
        <v>3.4798709677419359</v>
      </c>
      <c r="M218" s="979">
        <f>+Sample_FC!M283</f>
        <v>561.92870967741931</v>
      </c>
      <c r="N218" s="979">
        <f>+Sample_FC!N283</f>
        <v>100</v>
      </c>
      <c r="O218" s="979">
        <f>+Sample!B283</f>
        <v>639.9773371104817</v>
      </c>
      <c r="P218" s="979">
        <f>+Sample!C283</f>
        <v>380.63456090651562</v>
      </c>
      <c r="Q218" s="979">
        <f>+Sample!D283</f>
        <v>107.93201133144477</v>
      </c>
      <c r="R218" s="979">
        <f>+Sample!E283</f>
        <v>106.70821529745044</v>
      </c>
      <c r="S218" s="979">
        <f>+Sample!F283</f>
        <v>288.40832542988517</v>
      </c>
      <c r="T218" s="979">
        <f>+Sample!G283</f>
        <v>322.2719818009669</v>
      </c>
      <c r="U218" s="979">
        <f>+Sample!H283</f>
        <v>273.67779267943405</v>
      </c>
      <c r="V218" s="979">
        <f>+Sample!I283</f>
        <v>269.24292037054306</v>
      </c>
      <c r="W218" s="979">
        <f>+Sample!J283</f>
        <v>32.258064516129032</v>
      </c>
      <c r="X218" s="979">
        <f>+Sample!K283</f>
        <v>4.838709677419355</v>
      </c>
      <c r="Y218" s="979">
        <f>+Sample!L283</f>
        <v>3.225806451612903</v>
      </c>
      <c r="Z218" s="979">
        <f>+Sample!M283</f>
        <v>645.16129032258061</v>
      </c>
      <c r="AA218" s="979">
        <f>+Sample!N283</f>
        <v>100</v>
      </c>
    </row>
    <row r="219" spans="1:27" x14ac:dyDescent="0.2">
      <c r="A219" s="1">
        <f>+Sample_FC!A284</f>
        <v>45208</v>
      </c>
      <c r="B219" s="979">
        <f>+Sample_FC!B284</f>
        <v>641.88101983002844</v>
      </c>
      <c r="C219" s="979">
        <f>+Sample_FC!C284</f>
        <v>411.36543909348444</v>
      </c>
      <c r="D219" s="979">
        <f>+Sample_FC!D284</f>
        <v>105.38243626062324</v>
      </c>
      <c r="E219" s="979">
        <f>+Sample_FC!E284</f>
        <v>84.509915014164321</v>
      </c>
      <c r="F219" s="979">
        <f>+Sample_FC!F284</f>
        <v>295.71671388101987</v>
      </c>
      <c r="G219" s="979">
        <f>+Sample_FC!G284</f>
        <v>302.09405099150138</v>
      </c>
      <c r="H219" s="979">
        <f>+Sample_FC!H284</f>
        <v>250.47292844545134</v>
      </c>
      <c r="I219" s="979">
        <f>+Sample_FC!I284</f>
        <v>259.11964516129035</v>
      </c>
      <c r="J219" s="979">
        <f>+Sample_FC!J284</f>
        <v>32.394193548387094</v>
      </c>
      <c r="K219" s="979">
        <f>+Sample_FC!K284</f>
        <v>9.7380645161290325</v>
      </c>
      <c r="L219" s="979">
        <f>+Sample_FC!L284</f>
        <v>3.4798709677419359</v>
      </c>
      <c r="M219" s="979">
        <f>+Sample_FC!M284</f>
        <v>561.92870967741931</v>
      </c>
      <c r="N219" s="979">
        <f>+Sample_FC!N284</f>
        <v>100</v>
      </c>
      <c r="O219" s="979">
        <f>+Sample!B284</f>
        <v>639.9773371104817</v>
      </c>
      <c r="P219" s="979">
        <f>+Sample!C284</f>
        <v>380.63456090651562</v>
      </c>
      <c r="Q219" s="979">
        <f>+Sample!D284</f>
        <v>107.93201133144477</v>
      </c>
      <c r="R219" s="979">
        <f>+Sample!E284</f>
        <v>106.70821529745044</v>
      </c>
      <c r="S219" s="979">
        <f>+Sample!F284</f>
        <v>288.40832542988517</v>
      </c>
      <c r="T219" s="979">
        <f>+Sample!G284</f>
        <v>322.2719818009669</v>
      </c>
      <c r="U219" s="979">
        <f>+Sample!H284</f>
        <v>273.67779267943405</v>
      </c>
      <c r="V219" s="979">
        <f>+Sample!I284</f>
        <v>269.24292037054306</v>
      </c>
      <c r="W219" s="979">
        <f>+Sample!J284</f>
        <v>32.258064516129032</v>
      </c>
      <c r="X219" s="979">
        <f>+Sample!K284</f>
        <v>4.838709677419355</v>
      </c>
      <c r="Y219" s="979">
        <f>+Sample!L284</f>
        <v>3.225806451612903</v>
      </c>
      <c r="Z219" s="979">
        <f>+Sample!M284</f>
        <v>645.16129032258061</v>
      </c>
      <c r="AA219" s="979">
        <f>+Sample!N284</f>
        <v>100</v>
      </c>
    </row>
    <row r="220" spans="1:27" x14ac:dyDescent="0.2">
      <c r="A220" s="1">
        <f>+Sample_FC!A285</f>
        <v>45209</v>
      </c>
      <c r="B220" s="979">
        <f>+Sample_FC!B285</f>
        <v>641.88101983002844</v>
      </c>
      <c r="C220" s="979">
        <f>+Sample_FC!C285</f>
        <v>411.36543909348444</v>
      </c>
      <c r="D220" s="979">
        <f>+Sample_FC!D285</f>
        <v>105.38243626062324</v>
      </c>
      <c r="E220" s="979">
        <f>+Sample_FC!E285</f>
        <v>84.509915014164321</v>
      </c>
      <c r="F220" s="979">
        <f>+Sample_FC!F285</f>
        <v>295.71671388101987</v>
      </c>
      <c r="G220" s="979">
        <f>+Sample_FC!G285</f>
        <v>302.09405099150138</v>
      </c>
      <c r="H220" s="979">
        <f>+Sample_FC!H285</f>
        <v>250.47292844545134</v>
      </c>
      <c r="I220" s="979">
        <f>+Sample_FC!I285</f>
        <v>259.11964516129035</v>
      </c>
      <c r="J220" s="979">
        <f>+Sample_FC!J285</f>
        <v>32.394193548387094</v>
      </c>
      <c r="K220" s="979">
        <f>+Sample_FC!K285</f>
        <v>9.7380645161290325</v>
      </c>
      <c r="L220" s="979">
        <f>+Sample_FC!L285</f>
        <v>3.4798709677419359</v>
      </c>
      <c r="M220" s="979">
        <f>+Sample_FC!M285</f>
        <v>561.92870967741931</v>
      </c>
      <c r="N220" s="979">
        <f>+Sample_FC!N285</f>
        <v>100</v>
      </c>
      <c r="O220" s="979">
        <f>+Sample!B285</f>
        <v>639.9773371104817</v>
      </c>
      <c r="P220" s="979">
        <f>+Sample!C285</f>
        <v>380.63456090651562</v>
      </c>
      <c r="Q220" s="979">
        <f>+Sample!D285</f>
        <v>107.93201133144477</v>
      </c>
      <c r="R220" s="979">
        <f>+Sample!E285</f>
        <v>106.70821529745044</v>
      </c>
      <c r="S220" s="979">
        <f>+Sample!F285</f>
        <v>288.40832542988517</v>
      </c>
      <c r="T220" s="979">
        <f>+Sample!G285</f>
        <v>322.2719818009669</v>
      </c>
      <c r="U220" s="979">
        <f>+Sample!H285</f>
        <v>273.67779267943405</v>
      </c>
      <c r="V220" s="979">
        <f>+Sample!I285</f>
        <v>269.24292037054306</v>
      </c>
      <c r="W220" s="979">
        <f>+Sample!J285</f>
        <v>32.258064516129032</v>
      </c>
      <c r="X220" s="979">
        <f>+Sample!K285</f>
        <v>4.838709677419355</v>
      </c>
      <c r="Y220" s="979">
        <f>+Sample!L285</f>
        <v>3.225806451612903</v>
      </c>
      <c r="Z220" s="979">
        <f>+Sample!M285</f>
        <v>645.16129032258061</v>
      </c>
      <c r="AA220" s="979">
        <f>+Sample!N285</f>
        <v>100</v>
      </c>
    </row>
    <row r="221" spans="1:27" x14ac:dyDescent="0.2">
      <c r="A221" s="1">
        <f>+Sample_FC!A286</f>
        <v>45210</v>
      </c>
      <c r="B221" s="979">
        <f>+Sample_FC!B286</f>
        <v>641.88101983002844</v>
      </c>
      <c r="C221" s="979">
        <f>+Sample_FC!C286</f>
        <v>411.36543909348444</v>
      </c>
      <c r="D221" s="979">
        <f>+Sample_FC!D286</f>
        <v>105.38243626062324</v>
      </c>
      <c r="E221" s="979">
        <f>+Sample_FC!E286</f>
        <v>84.509915014164321</v>
      </c>
      <c r="F221" s="979">
        <f>+Sample_FC!F286</f>
        <v>295.71671388101987</v>
      </c>
      <c r="G221" s="979">
        <f>+Sample_FC!G286</f>
        <v>302.09405099150138</v>
      </c>
      <c r="H221" s="979">
        <f>+Sample_FC!H286</f>
        <v>250.47292844545134</v>
      </c>
      <c r="I221" s="979">
        <f>+Sample_FC!I286</f>
        <v>259.11964516129035</v>
      </c>
      <c r="J221" s="979">
        <f>+Sample_FC!J286</f>
        <v>32.394193548387094</v>
      </c>
      <c r="K221" s="979">
        <f>+Sample_FC!K286</f>
        <v>9.7380645161290325</v>
      </c>
      <c r="L221" s="979">
        <f>+Sample_FC!L286</f>
        <v>3.4798709677419359</v>
      </c>
      <c r="M221" s="979">
        <f>+Sample_FC!M286</f>
        <v>561.92870967741931</v>
      </c>
      <c r="N221" s="979">
        <f>+Sample_FC!N286</f>
        <v>100</v>
      </c>
      <c r="O221" s="979">
        <f>+Sample!B286</f>
        <v>639.9773371104817</v>
      </c>
      <c r="P221" s="979">
        <f>+Sample!C286</f>
        <v>380.63456090651562</v>
      </c>
      <c r="Q221" s="979">
        <f>+Sample!D286</f>
        <v>107.93201133144477</v>
      </c>
      <c r="R221" s="979">
        <f>+Sample!E286</f>
        <v>106.70821529745044</v>
      </c>
      <c r="S221" s="979">
        <f>+Sample!F286</f>
        <v>288.40832542988517</v>
      </c>
      <c r="T221" s="979">
        <f>+Sample!G286</f>
        <v>322.2719818009669</v>
      </c>
      <c r="U221" s="979">
        <f>+Sample!H286</f>
        <v>273.67779267943405</v>
      </c>
      <c r="V221" s="979">
        <f>+Sample!I286</f>
        <v>269.24292037054306</v>
      </c>
      <c r="W221" s="979">
        <f>+Sample!J286</f>
        <v>32.258064516129032</v>
      </c>
      <c r="X221" s="979">
        <f>+Sample!K286</f>
        <v>4.838709677419355</v>
      </c>
      <c r="Y221" s="979">
        <f>+Sample!L286</f>
        <v>3.225806451612903</v>
      </c>
      <c r="Z221" s="979">
        <f>+Sample!M286</f>
        <v>645.16129032258061</v>
      </c>
      <c r="AA221" s="979">
        <f>+Sample!N286</f>
        <v>100</v>
      </c>
    </row>
    <row r="222" spans="1:27" x14ac:dyDescent="0.2">
      <c r="A222" s="1">
        <f>+Sample_FC!A287</f>
        <v>45211</v>
      </c>
      <c r="B222" s="979">
        <f>+Sample_FC!B287</f>
        <v>641.88101983002844</v>
      </c>
      <c r="C222" s="979">
        <f>+Sample_FC!C287</f>
        <v>411.36543909348444</v>
      </c>
      <c r="D222" s="979">
        <f>+Sample_FC!D287</f>
        <v>105.38243626062324</v>
      </c>
      <c r="E222" s="979">
        <f>+Sample_FC!E287</f>
        <v>84.509915014164321</v>
      </c>
      <c r="F222" s="979">
        <f>+Sample_FC!F287</f>
        <v>295.71671388101987</v>
      </c>
      <c r="G222" s="979">
        <f>+Sample_FC!G287</f>
        <v>302.09405099150138</v>
      </c>
      <c r="H222" s="979">
        <f>+Sample_FC!H287</f>
        <v>250.47292844545134</v>
      </c>
      <c r="I222" s="979">
        <f>+Sample_FC!I287</f>
        <v>259.11964516129035</v>
      </c>
      <c r="J222" s="979">
        <f>+Sample_FC!J287</f>
        <v>32.394193548387094</v>
      </c>
      <c r="K222" s="979">
        <f>+Sample_FC!K287</f>
        <v>9.7380645161290325</v>
      </c>
      <c r="L222" s="979">
        <f>+Sample_FC!L287</f>
        <v>3.4798709677419359</v>
      </c>
      <c r="M222" s="979">
        <f>+Sample_FC!M287</f>
        <v>561.92870967741931</v>
      </c>
      <c r="N222" s="979">
        <f>+Sample_FC!N287</f>
        <v>100</v>
      </c>
      <c r="O222" s="979">
        <f>+Sample!B287</f>
        <v>639.9773371104817</v>
      </c>
      <c r="P222" s="979">
        <f>+Sample!C287</f>
        <v>380.63456090651562</v>
      </c>
      <c r="Q222" s="979">
        <f>+Sample!D287</f>
        <v>107.93201133144477</v>
      </c>
      <c r="R222" s="979">
        <f>+Sample!E287</f>
        <v>106.70821529745044</v>
      </c>
      <c r="S222" s="979">
        <f>+Sample!F287</f>
        <v>288.40832542988517</v>
      </c>
      <c r="T222" s="979">
        <f>+Sample!G287</f>
        <v>322.2719818009669</v>
      </c>
      <c r="U222" s="979">
        <f>+Sample!H287</f>
        <v>273.67779267943405</v>
      </c>
      <c r="V222" s="979">
        <f>+Sample!I287</f>
        <v>269.24292037054306</v>
      </c>
      <c r="W222" s="979">
        <f>+Sample!J287</f>
        <v>32.258064516129032</v>
      </c>
      <c r="X222" s="979">
        <f>+Sample!K287</f>
        <v>4.838709677419355</v>
      </c>
      <c r="Y222" s="979">
        <f>+Sample!L287</f>
        <v>3.225806451612903</v>
      </c>
      <c r="Z222" s="979">
        <f>+Sample!M287</f>
        <v>645.16129032258061</v>
      </c>
      <c r="AA222" s="979">
        <f>+Sample!N287</f>
        <v>100</v>
      </c>
    </row>
    <row r="223" spans="1:27" x14ac:dyDescent="0.2">
      <c r="A223" s="1">
        <f>+Sample_FC!A288</f>
        <v>45212</v>
      </c>
      <c r="B223" s="979">
        <f>+Sample_FC!B288</f>
        <v>641.88101983002844</v>
      </c>
      <c r="C223" s="979">
        <f>+Sample_FC!C288</f>
        <v>411.36543909348444</v>
      </c>
      <c r="D223" s="979">
        <f>+Sample_FC!D288</f>
        <v>105.38243626062324</v>
      </c>
      <c r="E223" s="979">
        <f>+Sample_FC!E288</f>
        <v>84.509915014164321</v>
      </c>
      <c r="F223" s="979">
        <f>+Sample_FC!F288</f>
        <v>295.71671388101987</v>
      </c>
      <c r="G223" s="979">
        <f>+Sample_FC!G288</f>
        <v>302.09405099150138</v>
      </c>
      <c r="H223" s="979">
        <f>+Sample_FC!H288</f>
        <v>250.47292844545134</v>
      </c>
      <c r="I223" s="979">
        <f>+Sample_FC!I288</f>
        <v>259.11964516129035</v>
      </c>
      <c r="J223" s="979">
        <f>+Sample_FC!J288</f>
        <v>32.394193548387094</v>
      </c>
      <c r="K223" s="979">
        <f>+Sample_FC!K288</f>
        <v>9.7380645161290325</v>
      </c>
      <c r="L223" s="979">
        <f>+Sample_FC!L288</f>
        <v>3.4798709677419359</v>
      </c>
      <c r="M223" s="979">
        <f>+Sample_FC!M288</f>
        <v>561.92870967741931</v>
      </c>
      <c r="N223" s="979">
        <f>+Sample_FC!N288</f>
        <v>100</v>
      </c>
      <c r="O223" s="979">
        <f>+Sample!B288</f>
        <v>639.9773371104817</v>
      </c>
      <c r="P223" s="979">
        <f>+Sample!C288</f>
        <v>380.63456090651562</v>
      </c>
      <c r="Q223" s="979">
        <f>+Sample!D288</f>
        <v>107.93201133144477</v>
      </c>
      <c r="R223" s="979">
        <f>+Sample!E288</f>
        <v>106.70821529745044</v>
      </c>
      <c r="S223" s="979">
        <f>+Sample!F288</f>
        <v>288.40832542988517</v>
      </c>
      <c r="T223" s="979">
        <f>+Sample!G288</f>
        <v>322.2719818009669</v>
      </c>
      <c r="U223" s="979">
        <f>+Sample!H288</f>
        <v>273.67779267943405</v>
      </c>
      <c r="V223" s="979">
        <f>+Sample!I288</f>
        <v>269.24292037054306</v>
      </c>
      <c r="W223" s="979">
        <f>+Sample!J288</f>
        <v>32.258064516129032</v>
      </c>
      <c r="X223" s="979">
        <f>+Sample!K288</f>
        <v>4.838709677419355</v>
      </c>
      <c r="Y223" s="979">
        <f>+Sample!L288</f>
        <v>3.225806451612903</v>
      </c>
      <c r="Z223" s="979">
        <f>+Sample!M288</f>
        <v>645.16129032258061</v>
      </c>
      <c r="AA223" s="979">
        <f>+Sample!N288</f>
        <v>100</v>
      </c>
    </row>
    <row r="224" spans="1:27" x14ac:dyDescent="0.2">
      <c r="A224" s="1">
        <f>+Sample_FC!A289</f>
        <v>45213</v>
      </c>
      <c r="B224" s="979">
        <f>+Sample_FC!B289</f>
        <v>641.88101983002844</v>
      </c>
      <c r="C224" s="979">
        <f>+Sample_FC!C289</f>
        <v>411.36543909348444</v>
      </c>
      <c r="D224" s="979">
        <f>+Sample_FC!D289</f>
        <v>105.38243626062324</v>
      </c>
      <c r="E224" s="979">
        <f>+Sample_FC!E289</f>
        <v>84.509915014164321</v>
      </c>
      <c r="F224" s="979">
        <f>+Sample_FC!F289</f>
        <v>295.71671388101987</v>
      </c>
      <c r="G224" s="979">
        <f>+Sample_FC!G289</f>
        <v>302.09405099150138</v>
      </c>
      <c r="H224" s="979">
        <f>+Sample_FC!H289</f>
        <v>250.47292844545134</v>
      </c>
      <c r="I224" s="979">
        <f>+Sample_FC!I289</f>
        <v>259.11964516129035</v>
      </c>
      <c r="J224" s="979">
        <f>+Sample_FC!J289</f>
        <v>32.394193548387094</v>
      </c>
      <c r="K224" s="979">
        <f>+Sample_FC!K289</f>
        <v>9.7380645161290325</v>
      </c>
      <c r="L224" s="979">
        <f>+Sample_FC!L289</f>
        <v>3.4798709677419359</v>
      </c>
      <c r="M224" s="979">
        <f>+Sample_FC!M289</f>
        <v>561.92870967741931</v>
      </c>
      <c r="N224" s="979">
        <f>+Sample_FC!N289</f>
        <v>100</v>
      </c>
      <c r="O224" s="979">
        <f>+Sample!B289</f>
        <v>639.9773371104817</v>
      </c>
      <c r="P224" s="979">
        <f>+Sample!C289</f>
        <v>380.63456090651562</v>
      </c>
      <c r="Q224" s="979">
        <f>+Sample!D289</f>
        <v>107.93201133144477</v>
      </c>
      <c r="R224" s="979">
        <f>+Sample!E289</f>
        <v>106.70821529745044</v>
      </c>
      <c r="S224" s="979">
        <f>+Sample!F289</f>
        <v>288.40832542988517</v>
      </c>
      <c r="T224" s="979">
        <f>+Sample!G289</f>
        <v>322.2719818009669</v>
      </c>
      <c r="U224" s="979">
        <f>+Sample!H289</f>
        <v>273.67779267943405</v>
      </c>
      <c r="V224" s="979">
        <f>+Sample!I289</f>
        <v>269.24292037054306</v>
      </c>
      <c r="W224" s="979">
        <f>+Sample!J289</f>
        <v>32.258064516129032</v>
      </c>
      <c r="X224" s="979">
        <f>+Sample!K289</f>
        <v>4.838709677419355</v>
      </c>
      <c r="Y224" s="979">
        <f>+Sample!L289</f>
        <v>3.225806451612903</v>
      </c>
      <c r="Z224" s="979">
        <f>+Sample!M289</f>
        <v>645.16129032258061</v>
      </c>
      <c r="AA224" s="979">
        <f>+Sample!N289</f>
        <v>100</v>
      </c>
    </row>
    <row r="225" spans="1:27" x14ac:dyDescent="0.2">
      <c r="A225" s="1">
        <f>+Sample_FC!A290</f>
        <v>45214</v>
      </c>
      <c r="B225" s="979">
        <f>+Sample_FC!B290</f>
        <v>641.88101983002844</v>
      </c>
      <c r="C225" s="979">
        <f>+Sample_FC!C290</f>
        <v>411.36543909348444</v>
      </c>
      <c r="D225" s="979">
        <f>+Sample_FC!D290</f>
        <v>105.38243626062324</v>
      </c>
      <c r="E225" s="979">
        <f>+Sample_FC!E290</f>
        <v>84.509915014164321</v>
      </c>
      <c r="F225" s="979">
        <f>+Sample_FC!F290</f>
        <v>295.71671388101987</v>
      </c>
      <c r="G225" s="979">
        <f>+Sample_FC!G290</f>
        <v>302.09405099150138</v>
      </c>
      <c r="H225" s="979">
        <f>+Sample_FC!H290</f>
        <v>250.47292844545134</v>
      </c>
      <c r="I225" s="979">
        <f>+Sample_FC!I290</f>
        <v>259.11964516129035</v>
      </c>
      <c r="J225" s="979">
        <f>+Sample_FC!J290</f>
        <v>32.394193548387094</v>
      </c>
      <c r="K225" s="979">
        <f>+Sample_FC!K290</f>
        <v>9.7380645161290325</v>
      </c>
      <c r="L225" s="979">
        <f>+Sample_FC!L290</f>
        <v>3.4798709677419359</v>
      </c>
      <c r="M225" s="979">
        <f>+Sample_FC!M290</f>
        <v>561.92870967741931</v>
      </c>
      <c r="N225" s="979">
        <f>+Sample_FC!N290</f>
        <v>100</v>
      </c>
      <c r="O225" s="979">
        <f>+Sample!B290</f>
        <v>639.9773371104817</v>
      </c>
      <c r="P225" s="979">
        <f>+Sample!C290</f>
        <v>380.63456090651562</v>
      </c>
      <c r="Q225" s="979">
        <f>+Sample!D290</f>
        <v>107.93201133144477</v>
      </c>
      <c r="R225" s="979">
        <f>+Sample!E290</f>
        <v>106.70821529745044</v>
      </c>
      <c r="S225" s="979">
        <f>+Sample!F290</f>
        <v>288.40832542988517</v>
      </c>
      <c r="T225" s="979">
        <f>+Sample!G290</f>
        <v>322.2719818009669</v>
      </c>
      <c r="U225" s="979">
        <f>+Sample!H290</f>
        <v>273.67779267943405</v>
      </c>
      <c r="V225" s="979">
        <f>+Sample!I290</f>
        <v>269.24292037054306</v>
      </c>
      <c r="W225" s="979">
        <f>+Sample!J290</f>
        <v>32.258064516129032</v>
      </c>
      <c r="X225" s="979">
        <f>+Sample!K290</f>
        <v>4.838709677419355</v>
      </c>
      <c r="Y225" s="979">
        <f>+Sample!L290</f>
        <v>3.225806451612903</v>
      </c>
      <c r="Z225" s="979">
        <f>+Sample!M290</f>
        <v>645.16129032258061</v>
      </c>
      <c r="AA225" s="979">
        <f>+Sample!N290</f>
        <v>100</v>
      </c>
    </row>
    <row r="226" spans="1:27" x14ac:dyDescent="0.2">
      <c r="A226" s="1">
        <f>+Sample_FC!A291</f>
        <v>45215</v>
      </c>
      <c r="B226" s="979">
        <f>+Sample_FC!B291</f>
        <v>641.88101983002844</v>
      </c>
      <c r="C226" s="979">
        <f>+Sample_FC!C291</f>
        <v>411.36543909348444</v>
      </c>
      <c r="D226" s="979">
        <f>+Sample_FC!D291</f>
        <v>105.38243626062324</v>
      </c>
      <c r="E226" s="979">
        <f>+Sample_FC!E291</f>
        <v>84.509915014164321</v>
      </c>
      <c r="F226" s="979">
        <f>+Sample_FC!F291</f>
        <v>295.71671388101987</v>
      </c>
      <c r="G226" s="979">
        <f>+Sample_FC!G291</f>
        <v>302.09405099150138</v>
      </c>
      <c r="H226" s="979">
        <f>+Sample_FC!H291</f>
        <v>250.47292844545134</v>
      </c>
      <c r="I226" s="979">
        <f>+Sample_FC!I291</f>
        <v>259.11964516129035</v>
      </c>
      <c r="J226" s="979">
        <f>+Sample_FC!J291</f>
        <v>32.394193548387094</v>
      </c>
      <c r="K226" s="979">
        <f>+Sample_FC!K291</f>
        <v>9.7380645161290325</v>
      </c>
      <c r="L226" s="979">
        <f>+Sample_FC!L291</f>
        <v>3.4798709677419359</v>
      </c>
      <c r="M226" s="979">
        <f>+Sample_FC!M291</f>
        <v>561.92870967741931</v>
      </c>
      <c r="N226" s="979">
        <f>+Sample_FC!N291</f>
        <v>100</v>
      </c>
      <c r="O226" s="979">
        <f>+Sample!B291</f>
        <v>639.9773371104817</v>
      </c>
      <c r="P226" s="979">
        <f>+Sample!C291</f>
        <v>380.63456090651562</v>
      </c>
      <c r="Q226" s="979">
        <f>+Sample!D291</f>
        <v>107.93201133144477</v>
      </c>
      <c r="R226" s="979">
        <f>+Sample!E291</f>
        <v>106.70821529745044</v>
      </c>
      <c r="S226" s="979">
        <f>+Sample!F291</f>
        <v>288.40832542988517</v>
      </c>
      <c r="T226" s="979">
        <f>+Sample!G291</f>
        <v>322.2719818009669</v>
      </c>
      <c r="U226" s="979">
        <f>+Sample!H291</f>
        <v>273.67779267943405</v>
      </c>
      <c r="V226" s="979">
        <f>+Sample!I291</f>
        <v>269.24292037054306</v>
      </c>
      <c r="W226" s="979">
        <f>+Sample!J291</f>
        <v>32.258064516129032</v>
      </c>
      <c r="X226" s="979">
        <f>+Sample!K291</f>
        <v>4.838709677419355</v>
      </c>
      <c r="Y226" s="979">
        <f>+Sample!L291</f>
        <v>3.225806451612903</v>
      </c>
      <c r="Z226" s="979">
        <f>+Sample!M291</f>
        <v>645.16129032258061</v>
      </c>
      <c r="AA226" s="979">
        <f>+Sample!N291</f>
        <v>100</v>
      </c>
    </row>
    <row r="227" spans="1:27" x14ac:dyDescent="0.2">
      <c r="A227" s="1">
        <f>+Sample_FC!A292</f>
        <v>45216</v>
      </c>
      <c r="B227" s="979">
        <f>+Sample_FC!B292</f>
        <v>320.94050991501422</v>
      </c>
      <c r="C227" s="979">
        <f>+Sample_FC!C292</f>
        <v>205.68271954674222</v>
      </c>
      <c r="D227" s="979">
        <f>+Sample_FC!D292</f>
        <v>52.691218130311618</v>
      </c>
      <c r="E227" s="979">
        <f>+Sample_FC!E292</f>
        <v>42.25495750708216</v>
      </c>
      <c r="F227" s="979">
        <f>+Sample_FC!F292</f>
        <v>147.85835694050994</v>
      </c>
      <c r="G227" s="979">
        <f>+Sample_FC!G292</f>
        <v>151.04702549575069</v>
      </c>
      <c r="H227" s="979">
        <f>+Sample_FC!H292</f>
        <v>250.47292844545134</v>
      </c>
      <c r="I227" s="979">
        <f>+Sample_FC!I292</f>
        <v>259.11964516129035</v>
      </c>
      <c r="J227" s="979">
        <f>+Sample_FC!J292</f>
        <v>32.394193548387094</v>
      </c>
      <c r="K227" s="979">
        <f>+Sample_FC!K292</f>
        <v>9.7380645161290325</v>
      </c>
      <c r="L227" s="979">
        <f>+Sample_FC!L292</f>
        <v>3.4798709677419359</v>
      </c>
      <c r="M227" s="979">
        <f>+Sample_FC!M292</f>
        <v>561.92870967741931</v>
      </c>
      <c r="N227" s="979">
        <f>+Sample_FC!N292</f>
        <v>50</v>
      </c>
      <c r="O227" s="979">
        <f>+Sample!B292</f>
        <v>319.98866855524085</v>
      </c>
      <c r="P227" s="979">
        <f>+Sample!C292</f>
        <v>190.31728045325781</v>
      </c>
      <c r="Q227" s="979">
        <f>+Sample!D292</f>
        <v>53.966005665722385</v>
      </c>
      <c r="R227" s="979">
        <f>+Sample!E292</f>
        <v>53.354107648725218</v>
      </c>
      <c r="S227" s="979">
        <f>+Sample!F292</f>
        <v>144.20416271494258</v>
      </c>
      <c r="T227" s="979">
        <f>+Sample!G292</f>
        <v>161.13599090048345</v>
      </c>
      <c r="U227" s="979">
        <f>+Sample!H292</f>
        <v>273.67779267943405</v>
      </c>
      <c r="V227" s="979">
        <f>+Sample!I292</f>
        <v>269.24292037054306</v>
      </c>
      <c r="W227" s="979">
        <f>+Sample!J292</f>
        <v>32.258064516129032</v>
      </c>
      <c r="X227" s="979">
        <f>+Sample!K292</f>
        <v>4.838709677419355</v>
      </c>
      <c r="Y227" s="979">
        <f>+Sample!L292</f>
        <v>3.225806451612903</v>
      </c>
      <c r="Z227" s="979">
        <f>+Sample!M292</f>
        <v>645.16129032258061</v>
      </c>
      <c r="AA227" s="979">
        <f>+Sample!N292</f>
        <v>50</v>
      </c>
    </row>
    <row r="228" spans="1:27" x14ac:dyDescent="0.2">
      <c r="A228" s="1">
        <f>+Sample_FC!A293</f>
        <v>45217</v>
      </c>
      <c r="B228" s="979">
        <f>+Sample_FC!B293</f>
        <v>641.88101983002844</v>
      </c>
      <c r="C228" s="979">
        <f>+Sample_FC!C293</f>
        <v>411.36543909348444</v>
      </c>
      <c r="D228" s="979">
        <f>+Sample_FC!D293</f>
        <v>105.38243626062324</v>
      </c>
      <c r="E228" s="979">
        <f>+Sample_FC!E293</f>
        <v>84.509915014164321</v>
      </c>
      <c r="F228" s="979">
        <f>+Sample_FC!F293</f>
        <v>295.71671388101987</v>
      </c>
      <c r="G228" s="979">
        <f>+Sample_FC!G293</f>
        <v>302.09405099150138</v>
      </c>
      <c r="H228" s="979">
        <f>+Sample_FC!H293</f>
        <v>250.47292844545134</v>
      </c>
      <c r="I228" s="979">
        <f>+Sample_FC!I293</f>
        <v>259.11964516129035</v>
      </c>
      <c r="J228" s="979">
        <f>+Sample_FC!J293</f>
        <v>32.394193548387094</v>
      </c>
      <c r="K228" s="979">
        <f>+Sample_FC!K293</f>
        <v>9.7380645161290325</v>
      </c>
      <c r="L228" s="979">
        <f>+Sample_FC!L293</f>
        <v>3.4798709677419359</v>
      </c>
      <c r="M228" s="979">
        <f>+Sample_FC!M293</f>
        <v>561.92870967741931</v>
      </c>
      <c r="N228" s="979">
        <f>+Sample_FC!N293</f>
        <v>100</v>
      </c>
      <c r="O228" s="979">
        <f>+Sample!B293</f>
        <v>639.9773371104817</v>
      </c>
      <c r="P228" s="979">
        <f>+Sample!C293</f>
        <v>380.63456090651562</v>
      </c>
      <c r="Q228" s="979">
        <f>+Sample!D293</f>
        <v>107.93201133144477</v>
      </c>
      <c r="R228" s="979">
        <f>+Sample!E293</f>
        <v>106.70821529745044</v>
      </c>
      <c r="S228" s="979">
        <f>+Sample!F293</f>
        <v>288.40832542988517</v>
      </c>
      <c r="T228" s="979">
        <f>+Sample!G293</f>
        <v>322.2719818009669</v>
      </c>
      <c r="U228" s="979">
        <f>+Sample!H293</f>
        <v>273.67779267943405</v>
      </c>
      <c r="V228" s="979">
        <f>+Sample!I293</f>
        <v>269.24292037054306</v>
      </c>
      <c r="W228" s="979">
        <f>+Sample!J293</f>
        <v>32.258064516129032</v>
      </c>
      <c r="X228" s="979">
        <f>+Sample!K293</f>
        <v>4.838709677419355</v>
      </c>
      <c r="Y228" s="979">
        <f>+Sample!L293</f>
        <v>3.225806451612903</v>
      </c>
      <c r="Z228" s="979">
        <f>+Sample!M293</f>
        <v>645.16129032258061</v>
      </c>
      <c r="AA228" s="979">
        <f>+Sample!N293</f>
        <v>100</v>
      </c>
    </row>
    <row r="229" spans="1:27" x14ac:dyDescent="0.2">
      <c r="A229" s="1">
        <f>+Sample_FC!A294</f>
        <v>45218</v>
      </c>
      <c r="B229" s="979">
        <f>+Sample_FC!B294</f>
        <v>641.88101983002844</v>
      </c>
      <c r="C229" s="979">
        <f>+Sample_FC!C294</f>
        <v>411.36543909348444</v>
      </c>
      <c r="D229" s="979">
        <f>+Sample_FC!D294</f>
        <v>105.38243626062324</v>
      </c>
      <c r="E229" s="979">
        <f>+Sample_FC!E294</f>
        <v>84.509915014164321</v>
      </c>
      <c r="F229" s="979">
        <f>+Sample_FC!F294</f>
        <v>295.71671388101987</v>
      </c>
      <c r="G229" s="979">
        <f>+Sample_FC!G294</f>
        <v>302.09405099150138</v>
      </c>
      <c r="H229" s="979">
        <f>+Sample_FC!H294</f>
        <v>250.47292844545134</v>
      </c>
      <c r="I229" s="979">
        <f>+Sample_FC!I294</f>
        <v>259.11964516129035</v>
      </c>
      <c r="J229" s="979">
        <f>+Sample_FC!J294</f>
        <v>32.394193548387094</v>
      </c>
      <c r="K229" s="979">
        <f>+Sample_FC!K294</f>
        <v>9.7380645161290325</v>
      </c>
      <c r="L229" s="979">
        <f>+Sample_FC!L294</f>
        <v>3.4798709677419359</v>
      </c>
      <c r="M229" s="979">
        <f>+Sample_FC!M294</f>
        <v>561.92870967741931</v>
      </c>
      <c r="N229" s="979">
        <f>+Sample_FC!N294</f>
        <v>100</v>
      </c>
      <c r="O229" s="979">
        <f>+Sample!B294</f>
        <v>639.9773371104817</v>
      </c>
      <c r="P229" s="979">
        <f>+Sample!C294</f>
        <v>380.63456090651562</v>
      </c>
      <c r="Q229" s="979">
        <f>+Sample!D294</f>
        <v>107.93201133144477</v>
      </c>
      <c r="R229" s="979">
        <f>+Sample!E294</f>
        <v>106.70821529745044</v>
      </c>
      <c r="S229" s="979">
        <f>+Sample!F294</f>
        <v>288.40832542988517</v>
      </c>
      <c r="T229" s="979">
        <f>+Sample!G294</f>
        <v>322.2719818009669</v>
      </c>
      <c r="U229" s="979">
        <f>+Sample!H294</f>
        <v>273.67779267943405</v>
      </c>
      <c r="V229" s="979">
        <f>+Sample!I294</f>
        <v>269.24292037054306</v>
      </c>
      <c r="W229" s="979">
        <f>+Sample!J294</f>
        <v>32.258064516129032</v>
      </c>
      <c r="X229" s="979">
        <f>+Sample!K294</f>
        <v>4.838709677419355</v>
      </c>
      <c r="Y229" s="979">
        <f>+Sample!L294</f>
        <v>3.225806451612903</v>
      </c>
      <c r="Z229" s="979">
        <f>+Sample!M294</f>
        <v>645.16129032258061</v>
      </c>
      <c r="AA229" s="979">
        <f>+Sample!N294</f>
        <v>100</v>
      </c>
    </row>
    <row r="230" spans="1:27" x14ac:dyDescent="0.2">
      <c r="A230" s="1">
        <f>+Sample_FC!A295</f>
        <v>45219</v>
      </c>
      <c r="B230" s="979">
        <f>+Sample_FC!B295</f>
        <v>641.88101983002844</v>
      </c>
      <c r="C230" s="979">
        <f>+Sample_FC!C295</f>
        <v>411.36543909348444</v>
      </c>
      <c r="D230" s="979">
        <f>+Sample_FC!D295</f>
        <v>105.38243626062324</v>
      </c>
      <c r="E230" s="979">
        <f>+Sample_FC!E295</f>
        <v>84.509915014164321</v>
      </c>
      <c r="F230" s="979">
        <f>+Sample_FC!F295</f>
        <v>295.71671388101987</v>
      </c>
      <c r="G230" s="979">
        <f>+Sample_FC!G295</f>
        <v>302.09405099150138</v>
      </c>
      <c r="H230" s="979">
        <f>+Sample_FC!H295</f>
        <v>250.47292844545134</v>
      </c>
      <c r="I230" s="979">
        <f>+Sample_FC!I295</f>
        <v>259.11964516129035</v>
      </c>
      <c r="J230" s="979">
        <f>+Sample_FC!J295</f>
        <v>32.394193548387094</v>
      </c>
      <c r="K230" s="979">
        <f>+Sample_FC!K295</f>
        <v>9.7380645161290325</v>
      </c>
      <c r="L230" s="979">
        <f>+Sample_FC!L295</f>
        <v>3.4798709677419359</v>
      </c>
      <c r="M230" s="979">
        <f>+Sample_FC!M295</f>
        <v>561.92870967741931</v>
      </c>
      <c r="N230" s="979">
        <f>+Sample_FC!N295</f>
        <v>100</v>
      </c>
      <c r="O230" s="979">
        <f>+Sample!B295</f>
        <v>639.9773371104817</v>
      </c>
      <c r="P230" s="979">
        <f>+Sample!C295</f>
        <v>380.63456090651562</v>
      </c>
      <c r="Q230" s="979">
        <f>+Sample!D295</f>
        <v>107.93201133144477</v>
      </c>
      <c r="R230" s="979">
        <f>+Sample!E295</f>
        <v>106.70821529745044</v>
      </c>
      <c r="S230" s="979">
        <f>+Sample!F295</f>
        <v>288.40832542988517</v>
      </c>
      <c r="T230" s="979">
        <f>+Sample!G295</f>
        <v>322.2719818009669</v>
      </c>
      <c r="U230" s="979">
        <f>+Sample!H295</f>
        <v>273.67779267943405</v>
      </c>
      <c r="V230" s="979">
        <f>+Sample!I295</f>
        <v>269.24292037054306</v>
      </c>
      <c r="W230" s="979">
        <f>+Sample!J295</f>
        <v>32.258064516129032</v>
      </c>
      <c r="X230" s="979">
        <f>+Sample!K295</f>
        <v>4.838709677419355</v>
      </c>
      <c r="Y230" s="979">
        <f>+Sample!L295</f>
        <v>3.225806451612903</v>
      </c>
      <c r="Z230" s="979">
        <f>+Sample!M295</f>
        <v>645.16129032258061</v>
      </c>
      <c r="AA230" s="979">
        <f>+Sample!N295</f>
        <v>100</v>
      </c>
    </row>
    <row r="231" spans="1:27" x14ac:dyDescent="0.2">
      <c r="A231" s="1">
        <f>+Sample_FC!A296</f>
        <v>45220</v>
      </c>
      <c r="B231" s="979">
        <f>+Sample_FC!B296</f>
        <v>641.88101983002844</v>
      </c>
      <c r="C231" s="979">
        <f>+Sample_FC!C296</f>
        <v>411.36543909348444</v>
      </c>
      <c r="D231" s="979">
        <f>+Sample_FC!D296</f>
        <v>105.38243626062324</v>
      </c>
      <c r="E231" s="979">
        <f>+Sample_FC!E296</f>
        <v>84.509915014164321</v>
      </c>
      <c r="F231" s="979">
        <f>+Sample_FC!F296</f>
        <v>295.71671388101987</v>
      </c>
      <c r="G231" s="979">
        <f>+Sample_FC!G296</f>
        <v>302.09405099150138</v>
      </c>
      <c r="H231" s="979">
        <f>+Sample_FC!H296</f>
        <v>250.47292844545134</v>
      </c>
      <c r="I231" s="979">
        <f>+Sample_FC!I296</f>
        <v>259.11964516129035</v>
      </c>
      <c r="J231" s="979">
        <f>+Sample_FC!J296</f>
        <v>32.394193548387094</v>
      </c>
      <c r="K231" s="979">
        <f>+Sample_FC!K296</f>
        <v>9.7380645161290325</v>
      </c>
      <c r="L231" s="979">
        <f>+Sample_FC!L296</f>
        <v>3.4798709677419359</v>
      </c>
      <c r="M231" s="979">
        <f>+Sample_FC!M296</f>
        <v>561.92870967741931</v>
      </c>
      <c r="N231" s="979">
        <f>+Sample_FC!N296</f>
        <v>100</v>
      </c>
      <c r="O231" s="979">
        <f>+Sample!B296</f>
        <v>639.9773371104817</v>
      </c>
      <c r="P231" s="979">
        <f>+Sample!C296</f>
        <v>380.63456090651562</v>
      </c>
      <c r="Q231" s="979">
        <f>+Sample!D296</f>
        <v>107.93201133144477</v>
      </c>
      <c r="R231" s="979">
        <f>+Sample!E296</f>
        <v>106.70821529745044</v>
      </c>
      <c r="S231" s="979">
        <f>+Sample!F296</f>
        <v>288.40832542988517</v>
      </c>
      <c r="T231" s="979">
        <f>+Sample!G296</f>
        <v>322.2719818009669</v>
      </c>
      <c r="U231" s="979">
        <f>+Sample!H296</f>
        <v>273.67779267943405</v>
      </c>
      <c r="V231" s="979">
        <f>+Sample!I296</f>
        <v>269.24292037054306</v>
      </c>
      <c r="W231" s="979">
        <f>+Sample!J296</f>
        <v>32.258064516129032</v>
      </c>
      <c r="X231" s="979">
        <f>+Sample!K296</f>
        <v>4.838709677419355</v>
      </c>
      <c r="Y231" s="979">
        <f>+Sample!L296</f>
        <v>3.225806451612903</v>
      </c>
      <c r="Z231" s="979">
        <f>+Sample!M296</f>
        <v>645.16129032258061</v>
      </c>
      <c r="AA231" s="979">
        <f>+Sample!N296</f>
        <v>100</v>
      </c>
    </row>
    <row r="232" spans="1:27" x14ac:dyDescent="0.2">
      <c r="A232" s="1">
        <f>+Sample_FC!A297</f>
        <v>45221</v>
      </c>
      <c r="B232" s="979">
        <f>+Sample_FC!B297</f>
        <v>641.88101983002844</v>
      </c>
      <c r="C232" s="979">
        <f>+Sample_FC!C297</f>
        <v>411.36543909348444</v>
      </c>
      <c r="D232" s="979">
        <f>+Sample_FC!D297</f>
        <v>105.38243626062324</v>
      </c>
      <c r="E232" s="979">
        <f>+Sample_FC!E297</f>
        <v>84.509915014164321</v>
      </c>
      <c r="F232" s="979">
        <f>+Sample_FC!F297</f>
        <v>295.71671388101987</v>
      </c>
      <c r="G232" s="979">
        <f>+Sample_FC!G297</f>
        <v>302.09405099150138</v>
      </c>
      <c r="H232" s="979">
        <f>+Sample_FC!H297</f>
        <v>250.47292844545134</v>
      </c>
      <c r="I232" s="979">
        <f>+Sample_FC!I297</f>
        <v>259.11964516129035</v>
      </c>
      <c r="J232" s="979">
        <f>+Sample_FC!J297</f>
        <v>32.394193548387094</v>
      </c>
      <c r="K232" s="979">
        <f>+Sample_FC!K297</f>
        <v>9.7380645161290325</v>
      </c>
      <c r="L232" s="979">
        <f>+Sample_FC!L297</f>
        <v>3.4798709677419359</v>
      </c>
      <c r="M232" s="979">
        <f>+Sample_FC!M297</f>
        <v>561.92870967741931</v>
      </c>
      <c r="N232" s="979">
        <f>+Sample_FC!N297</f>
        <v>100</v>
      </c>
      <c r="O232" s="979">
        <f>+Sample!B297</f>
        <v>639.9773371104817</v>
      </c>
      <c r="P232" s="979">
        <f>+Sample!C297</f>
        <v>380.63456090651562</v>
      </c>
      <c r="Q232" s="979">
        <f>+Sample!D297</f>
        <v>107.93201133144477</v>
      </c>
      <c r="R232" s="979">
        <f>+Sample!E297</f>
        <v>106.70821529745044</v>
      </c>
      <c r="S232" s="979">
        <f>+Sample!F297</f>
        <v>288.40832542988517</v>
      </c>
      <c r="T232" s="979">
        <f>+Sample!G297</f>
        <v>322.2719818009669</v>
      </c>
      <c r="U232" s="979">
        <f>+Sample!H297</f>
        <v>273.67779267943405</v>
      </c>
      <c r="V232" s="979">
        <f>+Sample!I297</f>
        <v>269.24292037054306</v>
      </c>
      <c r="W232" s="979">
        <f>+Sample!J297</f>
        <v>32.258064516129032</v>
      </c>
      <c r="X232" s="979">
        <f>+Sample!K297</f>
        <v>4.838709677419355</v>
      </c>
      <c r="Y232" s="979">
        <f>+Sample!L297</f>
        <v>3.225806451612903</v>
      </c>
      <c r="Z232" s="979">
        <f>+Sample!M297</f>
        <v>645.16129032258061</v>
      </c>
      <c r="AA232" s="979">
        <f>+Sample!N297</f>
        <v>100</v>
      </c>
    </row>
    <row r="233" spans="1:27" x14ac:dyDescent="0.2">
      <c r="A233" s="1">
        <f>+Sample_FC!A298</f>
        <v>45222</v>
      </c>
      <c r="B233" s="979">
        <f>+Sample_FC!B298</f>
        <v>641.88101983002844</v>
      </c>
      <c r="C233" s="979">
        <f>+Sample_FC!C298</f>
        <v>411.36543909348444</v>
      </c>
      <c r="D233" s="979">
        <f>+Sample_FC!D298</f>
        <v>105.38243626062324</v>
      </c>
      <c r="E233" s="979">
        <f>+Sample_FC!E298</f>
        <v>84.509915014164321</v>
      </c>
      <c r="F233" s="979">
        <f>+Sample_FC!F298</f>
        <v>295.71671388101987</v>
      </c>
      <c r="G233" s="979">
        <f>+Sample_FC!G298</f>
        <v>302.09405099150138</v>
      </c>
      <c r="H233" s="979">
        <f>+Sample_FC!H298</f>
        <v>250.47292844545134</v>
      </c>
      <c r="I233" s="979">
        <f>+Sample_FC!I298</f>
        <v>259.11964516129035</v>
      </c>
      <c r="J233" s="979">
        <f>+Sample_FC!J298</f>
        <v>32.394193548387094</v>
      </c>
      <c r="K233" s="979">
        <f>+Sample_FC!K298</f>
        <v>9.7380645161290325</v>
      </c>
      <c r="L233" s="979">
        <f>+Sample_FC!L298</f>
        <v>3.4798709677419359</v>
      </c>
      <c r="M233" s="979">
        <f>+Sample_FC!M298</f>
        <v>561.92870967741931</v>
      </c>
      <c r="N233" s="979">
        <f>+Sample_FC!N298</f>
        <v>100</v>
      </c>
      <c r="O233" s="979">
        <f>+Sample!B298</f>
        <v>639.9773371104817</v>
      </c>
      <c r="P233" s="979">
        <f>+Sample!C298</f>
        <v>380.63456090651562</v>
      </c>
      <c r="Q233" s="979">
        <f>+Sample!D298</f>
        <v>107.93201133144477</v>
      </c>
      <c r="R233" s="979">
        <f>+Sample!E298</f>
        <v>106.70821529745044</v>
      </c>
      <c r="S233" s="979">
        <f>+Sample!F298</f>
        <v>288.40832542988517</v>
      </c>
      <c r="T233" s="979">
        <f>+Sample!G298</f>
        <v>322.2719818009669</v>
      </c>
      <c r="U233" s="979">
        <f>+Sample!H298</f>
        <v>273.67779267943405</v>
      </c>
      <c r="V233" s="979">
        <f>+Sample!I298</f>
        <v>269.24292037054306</v>
      </c>
      <c r="W233" s="979">
        <f>+Sample!J298</f>
        <v>32.258064516129032</v>
      </c>
      <c r="X233" s="979">
        <f>+Sample!K298</f>
        <v>4.838709677419355</v>
      </c>
      <c r="Y233" s="979">
        <f>+Sample!L298</f>
        <v>3.225806451612903</v>
      </c>
      <c r="Z233" s="979">
        <f>+Sample!M298</f>
        <v>645.16129032258061</v>
      </c>
      <c r="AA233" s="979">
        <f>+Sample!N298</f>
        <v>100</v>
      </c>
    </row>
    <row r="234" spans="1:27" x14ac:dyDescent="0.2">
      <c r="A234" s="1">
        <f>+Sample_FC!A299</f>
        <v>45223</v>
      </c>
      <c r="B234" s="979">
        <f>+Sample_FC!B299</f>
        <v>641.88101983002844</v>
      </c>
      <c r="C234" s="979">
        <f>+Sample_FC!C299</f>
        <v>411.36543909348444</v>
      </c>
      <c r="D234" s="979">
        <f>+Sample_FC!D299</f>
        <v>105.38243626062324</v>
      </c>
      <c r="E234" s="979">
        <f>+Sample_FC!E299</f>
        <v>84.509915014164321</v>
      </c>
      <c r="F234" s="979">
        <f>+Sample_FC!F299</f>
        <v>295.71671388101987</v>
      </c>
      <c r="G234" s="979">
        <f>+Sample_FC!G299</f>
        <v>302.09405099150138</v>
      </c>
      <c r="H234" s="979">
        <f>+Sample_FC!H299</f>
        <v>250.47292844545134</v>
      </c>
      <c r="I234" s="979">
        <f>+Sample_FC!I299</f>
        <v>259.11964516129035</v>
      </c>
      <c r="J234" s="979">
        <f>+Sample_FC!J299</f>
        <v>32.394193548387094</v>
      </c>
      <c r="K234" s="979">
        <f>+Sample_FC!K299</f>
        <v>9.7380645161290325</v>
      </c>
      <c r="L234" s="979">
        <f>+Sample_FC!L299</f>
        <v>3.4798709677419359</v>
      </c>
      <c r="M234" s="979">
        <f>+Sample_FC!M299</f>
        <v>561.92870967741931</v>
      </c>
      <c r="N234" s="979">
        <f>+Sample_FC!N299</f>
        <v>100</v>
      </c>
      <c r="O234" s="979">
        <f>+Sample!B299</f>
        <v>639.9773371104817</v>
      </c>
      <c r="P234" s="979">
        <f>+Sample!C299</f>
        <v>380.63456090651562</v>
      </c>
      <c r="Q234" s="979">
        <f>+Sample!D299</f>
        <v>107.93201133144477</v>
      </c>
      <c r="R234" s="979">
        <f>+Sample!E299</f>
        <v>106.70821529745044</v>
      </c>
      <c r="S234" s="979">
        <f>+Sample!F299</f>
        <v>288.40832542988517</v>
      </c>
      <c r="T234" s="979">
        <f>+Sample!G299</f>
        <v>322.2719818009669</v>
      </c>
      <c r="U234" s="979">
        <f>+Sample!H299</f>
        <v>273.67779267943405</v>
      </c>
      <c r="V234" s="979">
        <f>+Sample!I299</f>
        <v>269.24292037054306</v>
      </c>
      <c r="W234" s="979">
        <f>+Sample!J299</f>
        <v>32.258064516129032</v>
      </c>
      <c r="X234" s="979">
        <f>+Sample!K299</f>
        <v>4.838709677419355</v>
      </c>
      <c r="Y234" s="979">
        <f>+Sample!L299</f>
        <v>3.225806451612903</v>
      </c>
      <c r="Z234" s="979">
        <f>+Sample!M299</f>
        <v>645.16129032258061</v>
      </c>
      <c r="AA234" s="979">
        <f>+Sample!N299</f>
        <v>100</v>
      </c>
    </row>
    <row r="235" spans="1:27" x14ac:dyDescent="0.2">
      <c r="A235" s="1">
        <f>+Sample_FC!A300</f>
        <v>45224</v>
      </c>
      <c r="B235" s="979">
        <f>+Sample_FC!B300</f>
        <v>641.88101983002844</v>
      </c>
      <c r="C235" s="979">
        <f>+Sample_FC!C300</f>
        <v>411.36543909348444</v>
      </c>
      <c r="D235" s="979">
        <f>+Sample_FC!D300</f>
        <v>105.38243626062324</v>
      </c>
      <c r="E235" s="979">
        <f>+Sample_FC!E300</f>
        <v>84.509915014164321</v>
      </c>
      <c r="F235" s="979">
        <f>+Sample_FC!F300</f>
        <v>295.71671388101987</v>
      </c>
      <c r="G235" s="979">
        <f>+Sample_FC!G300</f>
        <v>302.09405099150138</v>
      </c>
      <c r="H235" s="979">
        <f>+Sample_FC!H300</f>
        <v>250.47292844545134</v>
      </c>
      <c r="I235" s="979">
        <f>+Sample_FC!I300</f>
        <v>259.11964516129035</v>
      </c>
      <c r="J235" s="979">
        <f>+Sample_FC!J300</f>
        <v>32.394193548387094</v>
      </c>
      <c r="K235" s="979">
        <f>+Sample_FC!K300</f>
        <v>9.7380645161290325</v>
      </c>
      <c r="L235" s="979">
        <f>+Sample_FC!L300</f>
        <v>3.4798709677419359</v>
      </c>
      <c r="M235" s="979">
        <f>+Sample_FC!M300</f>
        <v>561.92870967741931</v>
      </c>
      <c r="N235" s="979">
        <f>+Sample_FC!N300</f>
        <v>100</v>
      </c>
      <c r="O235" s="979">
        <f>+Sample!B300</f>
        <v>639.9773371104817</v>
      </c>
      <c r="P235" s="979">
        <f>+Sample!C300</f>
        <v>380.63456090651562</v>
      </c>
      <c r="Q235" s="979">
        <f>+Sample!D300</f>
        <v>107.93201133144477</v>
      </c>
      <c r="R235" s="979">
        <f>+Sample!E300</f>
        <v>106.70821529745044</v>
      </c>
      <c r="S235" s="979">
        <f>+Sample!F300</f>
        <v>288.40832542988517</v>
      </c>
      <c r="T235" s="979">
        <f>+Sample!G300</f>
        <v>322.2719818009669</v>
      </c>
      <c r="U235" s="979">
        <f>+Sample!H300</f>
        <v>273.67779267943405</v>
      </c>
      <c r="V235" s="979">
        <f>+Sample!I300</f>
        <v>269.24292037054306</v>
      </c>
      <c r="W235" s="979">
        <f>+Sample!J300</f>
        <v>32.258064516129032</v>
      </c>
      <c r="X235" s="979">
        <f>+Sample!K300</f>
        <v>4.838709677419355</v>
      </c>
      <c r="Y235" s="979">
        <f>+Sample!L300</f>
        <v>3.225806451612903</v>
      </c>
      <c r="Z235" s="979">
        <f>+Sample!M300</f>
        <v>645.16129032258061</v>
      </c>
      <c r="AA235" s="979">
        <f>+Sample!N300</f>
        <v>100</v>
      </c>
    </row>
    <row r="236" spans="1:27" x14ac:dyDescent="0.2">
      <c r="A236" s="1">
        <f>+Sample_FC!A301</f>
        <v>45225</v>
      </c>
      <c r="B236" s="979">
        <f>+Sample_FC!B301</f>
        <v>641.88101983002844</v>
      </c>
      <c r="C236" s="979">
        <f>+Sample_FC!C301</f>
        <v>411.36543909348444</v>
      </c>
      <c r="D236" s="979">
        <f>+Sample_FC!D301</f>
        <v>105.38243626062324</v>
      </c>
      <c r="E236" s="979">
        <f>+Sample_FC!E301</f>
        <v>84.509915014164321</v>
      </c>
      <c r="F236" s="979">
        <f>+Sample_FC!F301</f>
        <v>295.71671388101987</v>
      </c>
      <c r="G236" s="979">
        <f>+Sample_FC!G301</f>
        <v>302.09405099150138</v>
      </c>
      <c r="H236" s="979">
        <f>+Sample_FC!H301</f>
        <v>250.47292844545134</v>
      </c>
      <c r="I236" s="979">
        <f>+Sample_FC!I301</f>
        <v>259.11964516129035</v>
      </c>
      <c r="J236" s="979">
        <f>+Sample_FC!J301</f>
        <v>32.394193548387094</v>
      </c>
      <c r="K236" s="979">
        <f>+Sample_FC!K301</f>
        <v>9.7380645161290325</v>
      </c>
      <c r="L236" s="979">
        <f>+Sample_FC!L301</f>
        <v>3.4798709677419359</v>
      </c>
      <c r="M236" s="979">
        <f>+Sample_FC!M301</f>
        <v>561.92870967741931</v>
      </c>
      <c r="N236" s="979">
        <f>+Sample_FC!N301</f>
        <v>100</v>
      </c>
      <c r="O236" s="979">
        <f>+Sample!B301</f>
        <v>639.9773371104817</v>
      </c>
      <c r="P236" s="979">
        <f>+Sample!C301</f>
        <v>380.63456090651562</v>
      </c>
      <c r="Q236" s="979">
        <f>+Sample!D301</f>
        <v>107.93201133144477</v>
      </c>
      <c r="R236" s="979">
        <f>+Sample!E301</f>
        <v>106.70821529745044</v>
      </c>
      <c r="S236" s="979">
        <f>+Sample!F301</f>
        <v>288.40832542988517</v>
      </c>
      <c r="T236" s="979">
        <f>+Sample!G301</f>
        <v>322.2719818009669</v>
      </c>
      <c r="U236" s="979">
        <f>+Sample!H301</f>
        <v>273.67779267943405</v>
      </c>
      <c r="V236" s="979">
        <f>+Sample!I301</f>
        <v>269.24292037054306</v>
      </c>
      <c r="W236" s="979">
        <f>+Sample!J301</f>
        <v>32.258064516129032</v>
      </c>
      <c r="X236" s="979">
        <f>+Sample!K301</f>
        <v>4.838709677419355</v>
      </c>
      <c r="Y236" s="979">
        <f>+Sample!L301</f>
        <v>3.225806451612903</v>
      </c>
      <c r="Z236" s="979">
        <f>+Sample!M301</f>
        <v>645.16129032258061</v>
      </c>
      <c r="AA236" s="979">
        <f>+Sample!N301</f>
        <v>100</v>
      </c>
    </row>
    <row r="237" spans="1:27" x14ac:dyDescent="0.2">
      <c r="A237" s="1">
        <f>+Sample_FC!A302</f>
        <v>45226</v>
      </c>
      <c r="B237" s="979">
        <f>+Sample_FC!B302</f>
        <v>641.88101983002844</v>
      </c>
      <c r="C237" s="979">
        <f>+Sample_FC!C302</f>
        <v>411.36543909348444</v>
      </c>
      <c r="D237" s="979">
        <f>+Sample_FC!D302</f>
        <v>105.38243626062324</v>
      </c>
      <c r="E237" s="979">
        <f>+Sample_FC!E302</f>
        <v>84.509915014164321</v>
      </c>
      <c r="F237" s="979">
        <f>+Sample_FC!F302</f>
        <v>295.71671388101987</v>
      </c>
      <c r="G237" s="979">
        <f>+Sample_FC!G302</f>
        <v>302.09405099150138</v>
      </c>
      <c r="H237" s="979">
        <f>+Sample_FC!H302</f>
        <v>250.47292844545134</v>
      </c>
      <c r="I237" s="979">
        <f>+Sample_FC!I302</f>
        <v>259.11964516129035</v>
      </c>
      <c r="J237" s="979">
        <f>+Sample_FC!J302</f>
        <v>32.394193548387094</v>
      </c>
      <c r="K237" s="979">
        <f>+Sample_FC!K302</f>
        <v>9.7380645161290325</v>
      </c>
      <c r="L237" s="979">
        <f>+Sample_FC!L302</f>
        <v>3.4798709677419359</v>
      </c>
      <c r="M237" s="979">
        <f>+Sample_FC!M302</f>
        <v>561.92870967741931</v>
      </c>
      <c r="N237" s="979">
        <f>+Sample_FC!N302</f>
        <v>100</v>
      </c>
      <c r="O237" s="979">
        <f>+Sample!B302</f>
        <v>639.9773371104817</v>
      </c>
      <c r="P237" s="979">
        <f>+Sample!C302</f>
        <v>380.63456090651562</v>
      </c>
      <c r="Q237" s="979">
        <f>+Sample!D302</f>
        <v>107.93201133144477</v>
      </c>
      <c r="R237" s="979">
        <f>+Sample!E302</f>
        <v>106.70821529745044</v>
      </c>
      <c r="S237" s="979">
        <f>+Sample!F302</f>
        <v>288.40832542988517</v>
      </c>
      <c r="T237" s="979">
        <f>+Sample!G302</f>
        <v>322.2719818009669</v>
      </c>
      <c r="U237" s="979">
        <f>+Sample!H302</f>
        <v>273.67779267943405</v>
      </c>
      <c r="V237" s="979">
        <f>+Sample!I302</f>
        <v>269.24292037054306</v>
      </c>
      <c r="W237" s="979">
        <f>+Sample!J302</f>
        <v>32.258064516129032</v>
      </c>
      <c r="X237" s="979">
        <f>+Sample!K302</f>
        <v>4.838709677419355</v>
      </c>
      <c r="Y237" s="979">
        <f>+Sample!L302</f>
        <v>3.225806451612903</v>
      </c>
      <c r="Z237" s="979">
        <f>+Sample!M302</f>
        <v>645.16129032258061</v>
      </c>
      <c r="AA237" s="979">
        <f>+Sample!N302</f>
        <v>100</v>
      </c>
    </row>
    <row r="238" spans="1:27" x14ac:dyDescent="0.2">
      <c r="A238" s="1">
        <f>+Sample_FC!A303</f>
        <v>45227</v>
      </c>
      <c r="B238" s="979">
        <f>+Sample_FC!B303</f>
        <v>641.88101983002844</v>
      </c>
      <c r="C238" s="979">
        <f>+Sample_FC!C303</f>
        <v>411.36543909348444</v>
      </c>
      <c r="D238" s="979">
        <f>+Sample_FC!D303</f>
        <v>105.38243626062324</v>
      </c>
      <c r="E238" s="979">
        <f>+Sample_FC!E303</f>
        <v>84.509915014164321</v>
      </c>
      <c r="F238" s="979">
        <f>+Sample_FC!F303</f>
        <v>295.71671388101987</v>
      </c>
      <c r="G238" s="979">
        <f>+Sample_FC!G303</f>
        <v>302.09405099150138</v>
      </c>
      <c r="H238" s="979">
        <f>+Sample_FC!H303</f>
        <v>250.47292844545134</v>
      </c>
      <c r="I238" s="979">
        <f>+Sample_FC!I303</f>
        <v>259.11964516129035</v>
      </c>
      <c r="J238" s="979">
        <f>+Sample_FC!J303</f>
        <v>32.394193548387094</v>
      </c>
      <c r="K238" s="979">
        <f>+Sample_FC!K303</f>
        <v>9.7380645161290325</v>
      </c>
      <c r="L238" s="979">
        <f>+Sample_FC!L303</f>
        <v>3.4798709677419359</v>
      </c>
      <c r="M238" s="979">
        <f>+Sample_FC!M303</f>
        <v>561.92870967741931</v>
      </c>
      <c r="N238" s="979">
        <f>+Sample_FC!N303</f>
        <v>100</v>
      </c>
      <c r="O238" s="979">
        <f>+Sample!B303</f>
        <v>639.9773371104817</v>
      </c>
      <c r="P238" s="979">
        <f>+Sample!C303</f>
        <v>380.63456090651562</v>
      </c>
      <c r="Q238" s="979">
        <f>+Sample!D303</f>
        <v>107.93201133144477</v>
      </c>
      <c r="R238" s="979">
        <f>+Sample!E303</f>
        <v>106.70821529745044</v>
      </c>
      <c r="S238" s="979">
        <f>+Sample!F303</f>
        <v>288.40832542988517</v>
      </c>
      <c r="T238" s="979">
        <f>+Sample!G303</f>
        <v>322.2719818009669</v>
      </c>
      <c r="U238" s="979">
        <f>+Sample!H303</f>
        <v>273.67779267943405</v>
      </c>
      <c r="V238" s="979">
        <f>+Sample!I303</f>
        <v>269.24292037054306</v>
      </c>
      <c r="W238" s="979">
        <f>+Sample!J303</f>
        <v>32.258064516129032</v>
      </c>
      <c r="X238" s="979">
        <f>+Sample!K303</f>
        <v>4.838709677419355</v>
      </c>
      <c r="Y238" s="979">
        <f>+Sample!L303</f>
        <v>3.225806451612903</v>
      </c>
      <c r="Z238" s="979">
        <f>+Sample!M303</f>
        <v>645.16129032258061</v>
      </c>
      <c r="AA238" s="979">
        <f>+Sample!N303</f>
        <v>100</v>
      </c>
    </row>
    <row r="239" spans="1:27" x14ac:dyDescent="0.2">
      <c r="A239" s="1">
        <f>+Sample_FC!A304</f>
        <v>45228</v>
      </c>
      <c r="B239" s="979">
        <f>+Sample_FC!B304</f>
        <v>641.88101983002844</v>
      </c>
      <c r="C239" s="979">
        <f>+Sample_FC!C304</f>
        <v>411.36543909348444</v>
      </c>
      <c r="D239" s="979">
        <f>+Sample_FC!D304</f>
        <v>105.38243626062324</v>
      </c>
      <c r="E239" s="979">
        <f>+Sample_FC!E304</f>
        <v>84.509915014164321</v>
      </c>
      <c r="F239" s="979">
        <f>+Sample_FC!F304</f>
        <v>295.71671388101987</v>
      </c>
      <c r="G239" s="979">
        <f>+Sample_FC!G304</f>
        <v>302.09405099150138</v>
      </c>
      <c r="H239" s="979">
        <f>+Sample_FC!H304</f>
        <v>250.47292844545134</v>
      </c>
      <c r="I239" s="979">
        <f>+Sample_FC!I304</f>
        <v>259.11964516129035</v>
      </c>
      <c r="J239" s="979">
        <f>+Sample_FC!J304</f>
        <v>32.394193548387094</v>
      </c>
      <c r="K239" s="979">
        <f>+Sample_FC!K304</f>
        <v>9.7380645161290325</v>
      </c>
      <c r="L239" s="979">
        <f>+Sample_FC!L304</f>
        <v>3.4798709677419359</v>
      </c>
      <c r="M239" s="979">
        <f>+Sample_FC!M304</f>
        <v>561.92870967741931</v>
      </c>
      <c r="N239" s="979">
        <f>+Sample_FC!N304</f>
        <v>100</v>
      </c>
      <c r="O239" s="979">
        <f>+Sample!B304</f>
        <v>639.9773371104817</v>
      </c>
      <c r="P239" s="979">
        <f>+Sample!C304</f>
        <v>380.63456090651562</v>
      </c>
      <c r="Q239" s="979">
        <f>+Sample!D304</f>
        <v>107.93201133144477</v>
      </c>
      <c r="R239" s="979">
        <f>+Sample!E304</f>
        <v>106.70821529745044</v>
      </c>
      <c r="S239" s="979">
        <f>+Sample!F304</f>
        <v>288.40832542988517</v>
      </c>
      <c r="T239" s="979">
        <f>+Sample!G304</f>
        <v>322.2719818009669</v>
      </c>
      <c r="U239" s="979">
        <f>+Sample!H304</f>
        <v>273.67779267943405</v>
      </c>
      <c r="V239" s="979">
        <f>+Sample!I304</f>
        <v>269.24292037054306</v>
      </c>
      <c r="W239" s="979">
        <f>+Sample!J304</f>
        <v>32.258064516129032</v>
      </c>
      <c r="X239" s="979">
        <f>+Sample!K304</f>
        <v>4.838709677419355</v>
      </c>
      <c r="Y239" s="979">
        <f>+Sample!L304</f>
        <v>3.225806451612903</v>
      </c>
      <c r="Z239" s="979">
        <f>+Sample!M304</f>
        <v>645.16129032258061</v>
      </c>
      <c r="AA239" s="979">
        <f>+Sample!N304</f>
        <v>100</v>
      </c>
    </row>
    <row r="240" spans="1:27" x14ac:dyDescent="0.2">
      <c r="A240" s="1">
        <f>+Sample_FC!A305</f>
        <v>45229</v>
      </c>
      <c r="B240" s="979">
        <f>+Sample_FC!B305</f>
        <v>588.39093484419266</v>
      </c>
      <c r="C240" s="979">
        <f>+Sample_FC!C305</f>
        <v>377.08498583569406</v>
      </c>
      <c r="D240" s="979">
        <f>+Sample_FC!D305</f>
        <v>96.600566572237952</v>
      </c>
      <c r="E240" s="979">
        <f>+Sample_FC!E305</f>
        <v>77.467422096317279</v>
      </c>
      <c r="F240" s="979">
        <f>+Sample_FC!F305</f>
        <v>271.07365439093485</v>
      </c>
      <c r="G240" s="979">
        <f>+Sample_FC!G305</f>
        <v>276.91954674220955</v>
      </c>
      <c r="H240" s="979">
        <f>+Sample_FC!H305</f>
        <v>250.47292844545134</v>
      </c>
      <c r="I240" s="979">
        <f>+Sample_FC!I305</f>
        <v>259.11964516129035</v>
      </c>
      <c r="J240" s="979">
        <f>+Sample_FC!J305</f>
        <v>32.394193548387094</v>
      </c>
      <c r="K240" s="979">
        <f>+Sample_FC!K305</f>
        <v>9.7380645161290325</v>
      </c>
      <c r="L240" s="979">
        <f>+Sample_FC!L305</f>
        <v>3.4798709677419359</v>
      </c>
      <c r="M240" s="979">
        <f>+Sample_FC!M305</f>
        <v>561.92870967741931</v>
      </c>
      <c r="N240" s="979">
        <f>+Sample_FC!N305</f>
        <v>91.666666666666657</v>
      </c>
      <c r="O240" s="979">
        <f>+Sample!B305</f>
        <v>586.64589235127471</v>
      </c>
      <c r="P240" s="979">
        <f>+Sample!C305</f>
        <v>348.91501416430594</v>
      </c>
      <c r="Q240" s="979">
        <f>+Sample!D305</f>
        <v>98.937677053824359</v>
      </c>
      <c r="R240" s="979">
        <f>+Sample!E305</f>
        <v>97.815864022662879</v>
      </c>
      <c r="S240" s="979">
        <f>+Sample!F305</f>
        <v>264.37429831072802</v>
      </c>
      <c r="T240" s="979">
        <f>+Sample!G305</f>
        <v>295.41598331755296</v>
      </c>
      <c r="U240" s="979">
        <f>+Sample!H305</f>
        <v>273.67779267943405</v>
      </c>
      <c r="V240" s="979">
        <f>+Sample!I305</f>
        <v>269.24292037054306</v>
      </c>
      <c r="W240" s="979">
        <f>+Sample!J305</f>
        <v>32.258064516129032</v>
      </c>
      <c r="X240" s="979">
        <f>+Sample!K305</f>
        <v>4.838709677419355</v>
      </c>
      <c r="Y240" s="979">
        <f>+Sample!L305</f>
        <v>3.225806451612903</v>
      </c>
      <c r="Z240" s="979">
        <f>+Sample!M305</f>
        <v>645.16129032258061</v>
      </c>
      <c r="AA240" s="979">
        <f>+Sample!N305</f>
        <v>91.666666666666657</v>
      </c>
    </row>
    <row r="241" spans="1:27" x14ac:dyDescent="0.2">
      <c r="A241" s="1">
        <f>+Sample_FC!A306</f>
        <v>45230</v>
      </c>
      <c r="B241" s="979">
        <f>+Sample_FC!B306</f>
        <v>0</v>
      </c>
      <c r="C241" s="979">
        <f>+Sample_FC!C306</f>
        <v>0</v>
      </c>
      <c r="D241" s="979">
        <f>+Sample_FC!D306</f>
        <v>0</v>
      </c>
      <c r="E241" s="979">
        <f>+Sample_FC!E306</f>
        <v>0</v>
      </c>
      <c r="F241" s="979">
        <f>+Sample_FC!F306</f>
        <v>0</v>
      </c>
      <c r="G241" s="979">
        <f>+Sample_FC!G306</f>
        <v>0</v>
      </c>
      <c r="H241" s="979">
        <f>+Sample_FC!H306</f>
        <v>250.47292844545134</v>
      </c>
      <c r="I241" s="979">
        <f>+Sample_FC!I306</f>
        <v>259.11964516129035</v>
      </c>
      <c r="J241" s="979">
        <f>+Sample_FC!J306</f>
        <v>32.394193548387094</v>
      </c>
      <c r="K241" s="979">
        <f>+Sample_FC!K306</f>
        <v>9.7380645161290325</v>
      </c>
      <c r="L241" s="979">
        <f>+Sample_FC!L306</f>
        <v>3.4798709677419359</v>
      </c>
      <c r="M241" s="979">
        <f>+Sample_FC!M306</f>
        <v>561.92870967741931</v>
      </c>
      <c r="N241" s="979">
        <f>+Sample_FC!N306</f>
        <v>0</v>
      </c>
      <c r="O241" s="979">
        <f>+Sample!B306</f>
        <v>0</v>
      </c>
      <c r="P241" s="979">
        <f>+Sample!C306</f>
        <v>0</v>
      </c>
      <c r="Q241" s="979">
        <f>+Sample!D306</f>
        <v>0</v>
      </c>
      <c r="R241" s="979">
        <f>+Sample!E306</f>
        <v>0</v>
      </c>
      <c r="S241" s="979">
        <f>+Sample!F306</f>
        <v>0</v>
      </c>
      <c r="T241" s="979">
        <f>+Sample!G306</f>
        <v>0</v>
      </c>
      <c r="U241" s="979">
        <f>+Sample!H306</f>
        <v>273.67779267943405</v>
      </c>
      <c r="V241" s="979">
        <f>+Sample!I306</f>
        <v>269.24292037054306</v>
      </c>
      <c r="W241" s="979">
        <f>+Sample!J306</f>
        <v>32.258064516129032</v>
      </c>
      <c r="X241" s="979">
        <f>+Sample!K306</f>
        <v>4.838709677419355</v>
      </c>
      <c r="Y241" s="979">
        <f>+Sample!L306</f>
        <v>3.225806451612903</v>
      </c>
      <c r="Z241" s="979">
        <f>+Sample!M306</f>
        <v>645.16129032258061</v>
      </c>
      <c r="AA241" s="979">
        <f>+Sample!N306</f>
        <v>0</v>
      </c>
    </row>
    <row r="242" spans="1:27" x14ac:dyDescent="0.2">
      <c r="A242" s="1">
        <f>+Sample_FC!A307</f>
        <v>45231</v>
      </c>
      <c r="B242" s="979">
        <f>+Sample_FC!B307</f>
        <v>313.23001725129382</v>
      </c>
      <c r="C242" s="979">
        <f>+Sample_FC!C307</f>
        <v>194.81196089706725</v>
      </c>
      <c r="D242" s="979">
        <f>+Sample_FC!D307</f>
        <v>49.261644623346747</v>
      </c>
      <c r="E242" s="979">
        <f>+Sample_FC!E307</f>
        <v>33.369177688326623</v>
      </c>
      <c r="F242" s="979">
        <f>+Sample_FC!F307</f>
        <v>156.82346175963195</v>
      </c>
      <c r="G242" s="979">
        <f>+Sample_FC!G307</f>
        <v>144.86658999424955</v>
      </c>
      <c r="H242" s="979">
        <f>+Sample_FC!H307</f>
        <v>266.62506703855075</v>
      </c>
      <c r="I242" s="979">
        <f>+Sample_FC!I307</f>
        <v>354.86313333333334</v>
      </c>
      <c r="J242" s="979">
        <f>+Sample_FC!J307</f>
        <v>17.105333333333334</v>
      </c>
      <c r="K242" s="979">
        <f>+Sample_FC!K307</f>
        <v>5.0999999999999996</v>
      </c>
      <c r="L242" s="979">
        <f>+Sample_FC!L307</f>
        <v>3.0486999999999997</v>
      </c>
      <c r="M242" s="979">
        <f>+Sample_FC!M307</f>
        <v>545.60333333333324</v>
      </c>
      <c r="N242" s="979">
        <f>+Sample_FC!N307</f>
        <v>48.333333333333336</v>
      </c>
      <c r="O242" s="979">
        <f>+Sample!B307</f>
        <v>303.80793559516962</v>
      </c>
      <c r="P242" s="979">
        <f>+Sample!C307</f>
        <v>180.13686026451981</v>
      </c>
      <c r="Q242" s="979">
        <f>+Sample!D307</f>
        <v>51.279470960322023</v>
      </c>
      <c r="R242" s="979">
        <f>+Sample!E307</f>
        <v>50.462334675100628</v>
      </c>
      <c r="S242" s="979">
        <f>+Sample!F307</f>
        <v>137.27781790210315</v>
      </c>
      <c r="T242" s="979">
        <f>+Sample!G307</f>
        <v>148.0199415882191</v>
      </c>
      <c r="U242" s="979">
        <f>+Sample!H307</f>
        <v>274.39784520891658</v>
      </c>
      <c r="V242" s="979">
        <f>+Sample!I307</f>
        <v>269.79483914011405</v>
      </c>
      <c r="W242" s="979">
        <f>+Sample!J307</f>
        <v>16.666666666666668</v>
      </c>
      <c r="X242" s="979">
        <f>+Sample!K307</f>
        <v>5</v>
      </c>
      <c r="Y242" s="979">
        <f>+Sample!L307</f>
        <v>2</v>
      </c>
      <c r="Z242" s="979">
        <f>+Sample!M307</f>
        <v>500</v>
      </c>
      <c r="AA242" s="979">
        <f>+Sample!N307</f>
        <v>48.333333333333336</v>
      </c>
    </row>
    <row r="243" spans="1:27" x14ac:dyDescent="0.2">
      <c r="A243" s="1">
        <f>+Sample_FC!A308</f>
        <v>45232</v>
      </c>
      <c r="B243" s="979">
        <f>+Sample_FC!B308</f>
        <v>648.06210465784932</v>
      </c>
      <c r="C243" s="979">
        <f>+Sample_FC!C308</f>
        <v>403.05922944220816</v>
      </c>
      <c r="D243" s="979">
        <f>+Sample_FC!D308</f>
        <v>101.92064404830361</v>
      </c>
      <c r="E243" s="979">
        <f>+Sample_FC!E308</f>
        <v>69.039677975848178</v>
      </c>
      <c r="F243" s="979">
        <f>+Sample_FC!F308</f>
        <v>324.46233467510064</v>
      </c>
      <c r="G243" s="979">
        <f>+Sample_FC!G308</f>
        <v>299.72397929844738</v>
      </c>
      <c r="H243" s="979">
        <f>+Sample_FC!H308</f>
        <v>266.62506703855075</v>
      </c>
      <c r="I243" s="979">
        <f>+Sample_FC!I308</f>
        <v>354.86313333333334</v>
      </c>
      <c r="J243" s="979">
        <f>+Sample_FC!J308</f>
        <v>17.105333333333334</v>
      </c>
      <c r="K243" s="979">
        <f>+Sample_FC!K308</f>
        <v>5.0999999999999996</v>
      </c>
      <c r="L243" s="979">
        <f>+Sample_FC!L308</f>
        <v>3.0486999999999997</v>
      </c>
      <c r="M243" s="979">
        <f>+Sample_FC!M308</f>
        <v>545.60333333333324</v>
      </c>
      <c r="N243" s="979">
        <f>+Sample_FC!N308</f>
        <v>100</v>
      </c>
      <c r="O243" s="979">
        <f>+Sample!B308</f>
        <v>628.56814261069576</v>
      </c>
      <c r="P243" s="979">
        <f>+Sample!C308</f>
        <v>372.69695227142034</v>
      </c>
      <c r="Q243" s="979">
        <f>+Sample!D308</f>
        <v>106.09545715928694</v>
      </c>
      <c r="R243" s="979">
        <f>+Sample!E308</f>
        <v>104.40483036227717</v>
      </c>
      <c r="S243" s="979">
        <f>+Sample!F308</f>
        <v>284.02307152159273</v>
      </c>
      <c r="T243" s="979">
        <f>+Sample!G308</f>
        <v>306.24815501010846</v>
      </c>
      <c r="U243" s="979">
        <f>+Sample!H308</f>
        <v>274.39784520891658</v>
      </c>
      <c r="V243" s="979">
        <f>+Sample!I308</f>
        <v>269.79483914011405</v>
      </c>
      <c r="W243" s="979">
        <f>+Sample!J308</f>
        <v>16.666666666666668</v>
      </c>
      <c r="X243" s="979">
        <f>+Sample!K308</f>
        <v>5</v>
      </c>
      <c r="Y243" s="979">
        <f>+Sample!L308</f>
        <v>2</v>
      </c>
      <c r="Z243" s="979">
        <f>+Sample!M308</f>
        <v>500</v>
      </c>
      <c r="AA243" s="979">
        <f>+Sample!N308</f>
        <v>100</v>
      </c>
    </row>
    <row r="244" spans="1:27" x14ac:dyDescent="0.2">
      <c r="A244" s="1">
        <f>+Sample_FC!A309</f>
        <v>45233</v>
      </c>
      <c r="B244" s="979">
        <f>+Sample_FC!B309</f>
        <v>648.06210465784932</v>
      </c>
      <c r="C244" s="979">
        <f>+Sample_FC!C309</f>
        <v>403.05922944220816</v>
      </c>
      <c r="D244" s="979">
        <f>+Sample_FC!D309</f>
        <v>101.92064404830361</v>
      </c>
      <c r="E244" s="979">
        <f>+Sample_FC!E309</f>
        <v>69.039677975848178</v>
      </c>
      <c r="F244" s="979">
        <f>+Sample_FC!F309</f>
        <v>324.46233467510064</v>
      </c>
      <c r="G244" s="979">
        <f>+Sample_FC!G309</f>
        <v>299.72397929844738</v>
      </c>
      <c r="H244" s="979">
        <f>+Sample_FC!H309</f>
        <v>266.62506703855075</v>
      </c>
      <c r="I244" s="979">
        <f>+Sample_FC!I309</f>
        <v>354.86313333333334</v>
      </c>
      <c r="J244" s="979">
        <f>+Sample_FC!J309</f>
        <v>17.105333333333334</v>
      </c>
      <c r="K244" s="979">
        <f>+Sample_FC!K309</f>
        <v>5.0999999999999996</v>
      </c>
      <c r="L244" s="979">
        <f>+Sample_FC!L309</f>
        <v>3.0486999999999997</v>
      </c>
      <c r="M244" s="979">
        <f>+Sample_FC!M309</f>
        <v>545.60333333333324</v>
      </c>
      <c r="N244" s="979">
        <f>+Sample_FC!N309</f>
        <v>100</v>
      </c>
      <c r="O244" s="979">
        <f>+Sample!B309</f>
        <v>628.56814261069576</v>
      </c>
      <c r="P244" s="979">
        <f>+Sample!C309</f>
        <v>372.69695227142034</v>
      </c>
      <c r="Q244" s="979">
        <f>+Sample!D309</f>
        <v>106.09545715928694</v>
      </c>
      <c r="R244" s="979">
        <f>+Sample!E309</f>
        <v>104.40483036227717</v>
      </c>
      <c r="S244" s="979">
        <f>+Sample!F309</f>
        <v>284.02307152159273</v>
      </c>
      <c r="T244" s="979">
        <f>+Sample!G309</f>
        <v>306.24815501010846</v>
      </c>
      <c r="U244" s="979">
        <f>+Sample!H309</f>
        <v>274.39784520891658</v>
      </c>
      <c r="V244" s="979">
        <f>+Sample!I309</f>
        <v>269.79483914011405</v>
      </c>
      <c r="W244" s="979">
        <f>+Sample!J309</f>
        <v>16.666666666666668</v>
      </c>
      <c r="X244" s="979">
        <f>+Sample!K309</f>
        <v>5</v>
      </c>
      <c r="Y244" s="979">
        <f>+Sample!L309</f>
        <v>2</v>
      </c>
      <c r="Z244" s="979">
        <f>+Sample!M309</f>
        <v>500</v>
      </c>
      <c r="AA244" s="979">
        <f>+Sample!N309</f>
        <v>100</v>
      </c>
    </row>
    <row r="245" spans="1:27" x14ac:dyDescent="0.2">
      <c r="A245" s="1">
        <f>+Sample_FC!A310</f>
        <v>45234</v>
      </c>
      <c r="B245" s="979">
        <f>+Sample_FC!B310</f>
        <v>648.06210465784932</v>
      </c>
      <c r="C245" s="979">
        <f>+Sample_FC!C310</f>
        <v>403.05922944220816</v>
      </c>
      <c r="D245" s="979">
        <f>+Sample_FC!D310</f>
        <v>101.92064404830361</v>
      </c>
      <c r="E245" s="979">
        <f>+Sample_FC!E310</f>
        <v>69.039677975848178</v>
      </c>
      <c r="F245" s="979">
        <f>+Sample_FC!F310</f>
        <v>324.46233467510064</v>
      </c>
      <c r="G245" s="979">
        <f>+Sample_FC!G310</f>
        <v>299.72397929844738</v>
      </c>
      <c r="H245" s="979">
        <f>+Sample_FC!H310</f>
        <v>266.62506703855075</v>
      </c>
      <c r="I245" s="979">
        <f>+Sample_FC!I310</f>
        <v>354.86313333333334</v>
      </c>
      <c r="J245" s="979">
        <f>+Sample_FC!J310</f>
        <v>17.105333333333334</v>
      </c>
      <c r="K245" s="979">
        <f>+Sample_FC!K310</f>
        <v>5.0999999999999996</v>
      </c>
      <c r="L245" s="979">
        <f>+Sample_FC!L310</f>
        <v>3.0486999999999997</v>
      </c>
      <c r="M245" s="979">
        <f>+Sample_FC!M310</f>
        <v>545.60333333333324</v>
      </c>
      <c r="N245" s="979">
        <f>+Sample_FC!N310</f>
        <v>100</v>
      </c>
      <c r="O245" s="979">
        <f>+Sample!B310</f>
        <v>628.56814261069576</v>
      </c>
      <c r="P245" s="979">
        <f>+Sample!C310</f>
        <v>372.69695227142034</v>
      </c>
      <c r="Q245" s="979">
        <f>+Sample!D310</f>
        <v>106.09545715928694</v>
      </c>
      <c r="R245" s="979">
        <f>+Sample!E310</f>
        <v>104.40483036227717</v>
      </c>
      <c r="S245" s="979">
        <f>+Sample!F310</f>
        <v>284.02307152159273</v>
      </c>
      <c r="T245" s="979">
        <f>+Sample!G310</f>
        <v>306.24815501010846</v>
      </c>
      <c r="U245" s="979">
        <f>+Sample!H310</f>
        <v>274.39784520891658</v>
      </c>
      <c r="V245" s="979">
        <f>+Sample!I310</f>
        <v>269.79483914011405</v>
      </c>
      <c r="W245" s="979">
        <f>+Sample!J310</f>
        <v>16.666666666666668</v>
      </c>
      <c r="X245" s="979">
        <f>+Sample!K310</f>
        <v>5</v>
      </c>
      <c r="Y245" s="979">
        <f>+Sample!L310</f>
        <v>2</v>
      </c>
      <c r="Z245" s="979">
        <f>+Sample!M310</f>
        <v>500</v>
      </c>
      <c r="AA245" s="979">
        <f>+Sample!N310</f>
        <v>100</v>
      </c>
    </row>
    <row r="246" spans="1:27" x14ac:dyDescent="0.2">
      <c r="A246" s="1">
        <f>+Sample_FC!A311</f>
        <v>45235</v>
      </c>
      <c r="B246" s="979">
        <f>+Sample_FC!B311</f>
        <v>648.06210465784932</v>
      </c>
      <c r="C246" s="979">
        <f>+Sample_FC!C311</f>
        <v>403.05922944220816</v>
      </c>
      <c r="D246" s="979">
        <f>+Sample_FC!D311</f>
        <v>101.92064404830361</v>
      </c>
      <c r="E246" s="979">
        <f>+Sample_FC!E311</f>
        <v>69.039677975848178</v>
      </c>
      <c r="F246" s="979">
        <f>+Sample_FC!F311</f>
        <v>324.46233467510064</v>
      </c>
      <c r="G246" s="979">
        <f>+Sample_FC!G311</f>
        <v>299.72397929844738</v>
      </c>
      <c r="H246" s="979">
        <f>+Sample_FC!H311</f>
        <v>266.62506703855075</v>
      </c>
      <c r="I246" s="979">
        <f>+Sample_FC!I311</f>
        <v>354.86313333333334</v>
      </c>
      <c r="J246" s="979">
        <f>+Sample_FC!J311</f>
        <v>17.105333333333334</v>
      </c>
      <c r="K246" s="979">
        <f>+Sample_FC!K311</f>
        <v>5.0999999999999996</v>
      </c>
      <c r="L246" s="979">
        <f>+Sample_FC!L311</f>
        <v>3.0486999999999997</v>
      </c>
      <c r="M246" s="979">
        <f>+Sample_FC!M311</f>
        <v>545.60333333333324</v>
      </c>
      <c r="N246" s="979">
        <f>+Sample_FC!N311</f>
        <v>100</v>
      </c>
      <c r="O246" s="979">
        <f>+Sample!B311</f>
        <v>628.56814261069576</v>
      </c>
      <c r="P246" s="979">
        <f>+Sample!C311</f>
        <v>372.69695227142034</v>
      </c>
      <c r="Q246" s="979">
        <f>+Sample!D311</f>
        <v>106.09545715928694</v>
      </c>
      <c r="R246" s="979">
        <f>+Sample!E311</f>
        <v>104.40483036227717</v>
      </c>
      <c r="S246" s="979">
        <f>+Sample!F311</f>
        <v>284.02307152159273</v>
      </c>
      <c r="T246" s="979">
        <f>+Sample!G311</f>
        <v>306.24815501010846</v>
      </c>
      <c r="U246" s="979">
        <f>+Sample!H311</f>
        <v>274.39784520891658</v>
      </c>
      <c r="V246" s="979">
        <f>+Sample!I311</f>
        <v>269.79483914011405</v>
      </c>
      <c r="W246" s="979">
        <f>+Sample!J311</f>
        <v>16.666666666666668</v>
      </c>
      <c r="X246" s="979">
        <f>+Sample!K311</f>
        <v>5</v>
      </c>
      <c r="Y246" s="979">
        <f>+Sample!L311</f>
        <v>2</v>
      </c>
      <c r="Z246" s="979">
        <f>+Sample!M311</f>
        <v>500</v>
      </c>
      <c r="AA246" s="979">
        <f>+Sample!N311</f>
        <v>100</v>
      </c>
    </row>
    <row r="247" spans="1:27" x14ac:dyDescent="0.2">
      <c r="A247" s="1">
        <f>+Sample_FC!A312</f>
        <v>45236</v>
      </c>
      <c r="B247" s="979">
        <f>+Sample_FC!B312</f>
        <v>648.06210465784932</v>
      </c>
      <c r="C247" s="979">
        <f>+Sample_FC!C312</f>
        <v>403.05922944220816</v>
      </c>
      <c r="D247" s="979">
        <f>+Sample_FC!D312</f>
        <v>101.92064404830361</v>
      </c>
      <c r="E247" s="979">
        <f>+Sample_FC!E312</f>
        <v>69.039677975848178</v>
      </c>
      <c r="F247" s="979">
        <f>+Sample_FC!F312</f>
        <v>324.46233467510064</v>
      </c>
      <c r="G247" s="979">
        <f>+Sample_FC!G312</f>
        <v>299.72397929844738</v>
      </c>
      <c r="H247" s="979">
        <f>+Sample_FC!H312</f>
        <v>266.62506703855075</v>
      </c>
      <c r="I247" s="979">
        <f>+Sample_FC!I312</f>
        <v>354.86313333333334</v>
      </c>
      <c r="J247" s="979">
        <f>+Sample_FC!J312</f>
        <v>17.105333333333334</v>
      </c>
      <c r="K247" s="979">
        <f>+Sample_FC!K312</f>
        <v>5.0999999999999996</v>
      </c>
      <c r="L247" s="979">
        <f>+Sample_FC!L312</f>
        <v>3.0486999999999997</v>
      </c>
      <c r="M247" s="979">
        <f>+Sample_FC!M312</f>
        <v>545.60333333333324</v>
      </c>
      <c r="N247" s="979">
        <f>+Sample_FC!N312</f>
        <v>100</v>
      </c>
      <c r="O247" s="979">
        <f>+Sample!B312</f>
        <v>628.56814261069576</v>
      </c>
      <c r="P247" s="979">
        <f>+Sample!C312</f>
        <v>372.69695227142034</v>
      </c>
      <c r="Q247" s="979">
        <f>+Sample!D312</f>
        <v>106.09545715928694</v>
      </c>
      <c r="R247" s="979">
        <f>+Sample!E312</f>
        <v>104.40483036227717</v>
      </c>
      <c r="S247" s="979">
        <f>+Sample!F312</f>
        <v>284.02307152159273</v>
      </c>
      <c r="T247" s="979">
        <f>+Sample!G312</f>
        <v>306.24815501010846</v>
      </c>
      <c r="U247" s="979">
        <f>+Sample!H312</f>
        <v>274.39784520891658</v>
      </c>
      <c r="V247" s="979">
        <f>+Sample!I312</f>
        <v>269.79483914011405</v>
      </c>
      <c r="W247" s="979">
        <f>+Sample!J312</f>
        <v>16.666666666666668</v>
      </c>
      <c r="X247" s="979">
        <f>+Sample!K312</f>
        <v>5</v>
      </c>
      <c r="Y247" s="979">
        <f>+Sample!L312</f>
        <v>2</v>
      </c>
      <c r="Z247" s="979">
        <f>+Sample!M312</f>
        <v>500</v>
      </c>
      <c r="AA247" s="979">
        <f>+Sample!N312</f>
        <v>100</v>
      </c>
    </row>
    <row r="248" spans="1:27" x14ac:dyDescent="0.2">
      <c r="A248" s="1">
        <f>+Sample_FC!A313</f>
        <v>45237</v>
      </c>
      <c r="B248" s="979">
        <f>+Sample_FC!B313</f>
        <v>648.06210465784932</v>
      </c>
      <c r="C248" s="979">
        <f>+Sample_FC!C313</f>
        <v>403.05922944220816</v>
      </c>
      <c r="D248" s="979">
        <f>+Sample_FC!D313</f>
        <v>101.92064404830361</v>
      </c>
      <c r="E248" s="979">
        <f>+Sample_FC!E313</f>
        <v>69.039677975848178</v>
      </c>
      <c r="F248" s="979">
        <f>+Sample_FC!F313</f>
        <v>324.46233467510064</v>
      </c>
      <c r="G248" s="979">
        <f>+Sample_FC!G313</f>
        <v>299.72397929844738</v>
      </c>
      <c r="H248" s="979">
        <f>+Sample_FC!H313</f>
        <v>266.62506703855075</v>
      </c>
      <c r="I248" s="979">
        <f>+Sample_FC!I313</f>
        <v>354.86313333333334</v>
      </c>
      <c r="J248" s="979">
        <f>+Sample_FC!J313</f>
        <v>17.105333333333334</v>
      </c>
      <c r="K248" s="979">
        <f>+Sample_FC!K313</f>
        <v>5.0999999999999996</v>
      </c>
      <c r="L248" s="979">
        <f>+Sample_FC!L313</f>
        <v>3.0486999999999997</v>
      </c>
      <c r="M248" s="979">
        <f>+Sample_FC!M313</f>
        <v>545.60333333333324</v>
      </c>
      <c r="N248" s="979">
        <f>+Sample_FC!N313</f>
        <v>100</v>
      </c>
      <c r="O248" s="979">
        <f>+Sample!B313</f>
        <v>628.56814261069576</v>
      </c>
      <c r="P248" s="979">
        <f>+Sample!C313</f>
        <v>372.69695227142034</v>
      </c>
      <c r="Q248" s="979">
        <f>+Sample!D313</f>
        <v>106.09545715928694</v>
      </c>
      <c r="R248" s="979">
        <f>+Sample!E313</f>
        <v>104.40483036227717</v>
      </c>
      <c r="S248" s="979">
        <f>+Sample!F313</f>
        <v>284.02307152159273</v>
      </c>
      <c r="T248" s="979">
        <f>+Sample!G313</f>
        <v>306.24815501010846</v>
      </c>
      <c r="U248" s="979">
        <f>+Sample!H313</f>
        <v>274.39784520891658</v>
      </c>
      <c r="V248" s="979">
        <f>+Sample!I313</f>
        <v>269.79483914011405</v>
      </c>
      <c r="W248" s="979">
        <f>+Sample!J313</f>
        <v>16.666666666666668</v>
      </c>
      <c r="X248" s="979">
        <f>+Sample!K313</f>
        <v>5</v>
      </c>
      <c r="Y248" s="979">
        <f>+Sample!L313</f>
        <v>2</v>
      </c>
      <c r="Z248" s="979">
        <f>+Sample!M313</f>
        <v>500</v>
      </c>
      <c r="AA248" s="979">
        <f>+Sample!N313</f>
        <v>100</v>
      </c>
    </row>
    <row r="249" spans="1:27" x14ac:dyDescent="0.2">
      <c r="A249" s="1">
        <f>+Sample_FC!A314</f>
        <v>45238</v>
      </c>
      <c r="B249" s="979">
        <f>+Sample_FC!B314</f>
        <v>648.06210465784932</v>
      </c>
      <c r="C249" s="979">
        <f>+Sample_FC!C314</f>
        <v>403.05922944220816</v>
      </c>
      <c r="D249" s="979">
        <f>+Sample_FC!D314</f>
        <v>101.92064404830361</v>
      </c>
      <c r="E249" s="979">
        <f>+Sample_FC!E314</f>
        <v>69.039677975848178</v>
      </c>
      <c r="F249" s="979">
        <f>+Sample_FC!F314</f>
        <v>324.46233467510064</v>
      </c>
      <c r="G249" s="979">
        <f>+Sample_FC!G314</f>
        <v>299.72397929844738</v>
      </c>
      <c r="H249" s="979">
        <f>+Sample_FC!H314</f>
        <v>266.62506703855075</v>
      </c>
      <c r="I249" s="979">
        <f>+Sample_FC!I314</f>
        <v>354.86313333333334</v>
      </c>
      <c r="J249" s="979">
        <f>+Sample_FC!J314</f>
        <v>17.105333333333334</v>
      </c>
      <c r="K249" s="979">
        <f>+Sample_FC!K314</f>
        <v>5.0999999999999996</v>
      </c>
      <c r="L249" s="979">
        <f>+Sample_FC!L314</f>
        <v>3.0486999999999997</v>
      </c>
      <c r="M249" s="979">
        <f>+Sample_FC!M314</f>
        <v>545.60333333333324</v>
      </c>
      <c r="N249" s="979">
        <f>+Sample_FC!N314</f>
        <v>100</v>
      </c>
      <c r="O249" s="979">
        <f>+Sample!B314</f>
        <v>628.56814261069576</v>
      </c>
      <c r="P249" s="979">
        <f>+Sample!C314</f>
        <v>372.69695227142034</v>
      </c>
      <c r="Q249" s="979">
        <f>+Sample!D314</f>
        <v>106.09545715928694</v>
      </c>
      <c r="R249" s="979">
        <f>+Sample!E314</f>
        <v>104.40483036227717</v>
      </c>
      <c r="S249" s="979">
        <f>+Sample!F314</f>
        <v>284.02307152159273</v>
      </c>
      <c r="T249" s="979">
        <f>+Sample!G314</f>
        <v>306.24815501010846</v>
      </c>
      <c r="U249" s="979">
        <f>+Sample!H314</f>
        <v>274.39784520891658</v>
      </c>
      <c r="V249" s="979">
        <f>+Sample!I314</f>
        <v>269.79483914011405</v>
      </c>
      <c r="W249" s="979">
        <f>+Sample!J314</f>
        <v>16.666666666666668</v>
      </c>
      <c r="X249" s="979">
        <f>+Sample!K314</f>
        <v>5</v>
      </c>
      <c r="Y249" s="979">
        <f>+Sample!L314</f>
        <v>2</v>
      </c>
      <c r="Z249" s="979">
        <f>+Sample!M314</f>
        <v>500</v>
      </c>
      <c r="AA249" s="979">
        <f>+Sample!N314</f>
        <v>100</v>
      </c>
    </row>
    <row r="250" spans="1:27" x14ac:dyDescent="0.2">
      <c r="A250" s="1">
        <f>+Sample_FC!A315</f>
        <v>45239</v>
      </c>
      <c r="B250" s="979">
        <f>+Sample_FC!B315</f>
        <v>648.06210465784932</v>
      </c>
      <c r="C250" s="979">
        <f>+Sample_FC!C315</f>
        <v>403.05922944220816</v>
      </c>
      <c r="D250" s="979">
        <f>+Sample_FC!D315</f>
        <v>101.92064404830361</v>
      </c>
      <c r="E250" s="979">
        <f>+Sample_FC!E315</f>
        <v>69.039677975848178</v>
      </c>
      <c r="F250" s="979">
        <f>+Sample_FC!F315</f>
        <v>324.46233467510064</v>
      </c>
      <c r="G250" s="979">
        <f>+Sample_FC!G315</f>
        <v>299.72397929844738</v>
      </c>
      <c r="H250" s="979">
        <f>+Sample_FC!H315</f>
        <v>266.62506703855075</v>
      </c>
      <c r="I250" s="979">
        <f>+Sample_FC!I315</f>
        <v>354.86313333333334</v>
      </c>
      <c r="J250" s="979">
        <f>+Sample_FC!J315</f>
        <v>17.105333333333334</v>
      </c>
      <c r="K250" s="979">
        <f>+Sample_FC!K315</f>
        <v>5.0999999999999996</v>
      </c>
      <c r="L250" s="979">
        <f>+Sample_FC!L315</f>
        <v>3.0486999999999997</v>
      </c>
      <c r="M250" s="979">
        <f>+Sample_FC!M315</f>
        <v>545.60333333333324</v>
      </c>
      <c r="N250" s="979">
        <f>+Sample_FC!N315</f>
        <v>100</v>
      </c>
      <c r="O250" s="979">
        <f>+Sample!B315</f>
        <v>628.56814261069576</v>
      </c>
      <c r="P250" s="979">
        <f>+Sample!C315</f>
        <v>372.69695227142034</v>
      </c>
      <c r="Q250" s="979">
        <f>+Sample!D315</f>
        <v>106.09545715928694</v>
      </c>
      <c r="R250" s="979">
        <f>+Sample!E315</f>
        <v>104.40483036227717</v>
      </c>
      <c r="S250" s="979">
        <f>+Sample!F315</f>
        <v>284.02307152159273</v>
      </c>
      <c r="T250" s="979">
        <f>+Sample!G315</f>
        <v>306.24815501010846</v>
      </c>
      <c r="U250" s="979">
        <f>+Sample!H315</f>
        <v>274.39784520891658</v>
      </c>
      <c r="V250" s="979">
        <f>+Sample!I315</f>
        <v>269.79483914011405</v>
      </c>
      <c r="W250" s="979">
        <f>+Sample!J315</f>
        <v>16.666666666666668</v>
      </c>
      <c r="X250" s="979">
        <f>+Sample!K315</f>
        <v>5</v>
      </c>
      <c r="Y250" s="979">
        <f>+Sample!L315</f>
        <v>2</v>
      </c>
      <c r="Z250" s="979">
        <f>+Sample!M315</f>
        <v>500</v>
      </c>
      <c r="AA250" s="979">
        <f>+Sample!N315</f>
        <v>100</v>
      </c>
    </row>
    <row r="251" spans="1:27" x14ac:dyDescent="0.2">
      <c r="A251" s="1">
        <f>+Sample_FC!A316</f>
        <v>45240</v>
      </c>
      <c r="B251" s="979">
        <f>+Sample_FC!B316</f>
        <v>648.06210465784932</v>
      </c>
      <c r="C251" s="979">
        <f>+Sample_FC!C316</f>
        <v>403.05922944220816</v>
      </c>
      <c r="D251" s="979">
        <f>+Sample_FC!D316</f>
        <v>101.92064404830361</v>
      </c>
      <c r="E251" s="979">
        <f>+Sample_FC!E316</f>
        <v>69.039677975848178</v>
      </c>
      <c r="F251" s="979">
        <f>+Sample_FC!F316</f>
        <v>324.46233467510064</v>
      </c>
      <c r="G251" s="979">
        <f>+Sample_FC!G316</f>
        <v>299.72397929844738</v>
      </c>
      <c r="H251" s="979">
        <f>+Sample_FC!H316</f>
        <v>266.62506703855075</v>
      </c>
      <c r="I251" s="979">
        <f>+Sample_FC!I316</f>
        <v>354.86313333333334</v>
      </c>
      <c r="J251" s="979">
        <f>+Sample_FC!J316</f>
        <v>17.105333333333334</v>
      </c>
      <c r="K251" s="979">
        <f>+Sample_FC!K316</f>
        <v>5.0999999999999996</v>
      </c>
      <c r="L251" s="979">
        <f>+Sample_FC!L316</f>
        <v>3.0486999999999997</v>
      </c>
      <c r="M251" s="979">
        <f>+Sample_FC!M316</f>
        <v>545.60333333333324</v>
      </c>
      <c r="N251" s="979">
        <f>+Sample_FC!N316</f>
        <v>100</v>
      </c>
      <c r="O251" s="979">
        <f>+Sample!B316</f>
        <v>628.56814261069576</v>
      </c>
      <c r="P251" s="979">
        <f>+Sample!C316</f>
        <v>372.69695227142034</v>
      </c>
      <c r="Q251" s="979">
        <f>+Sample!D316</f>
        <v>106.09545715928694</v>
      </c>
      <c r="R251" s="979">
        <f>+Sample!E316</f>
        <v>104.40483036227717</v>
      </c>
      <c r="S251" s="979">
        <f>+Sample!F316</f>
        <v>284.02307152159273</v>
      </c>
      <c r="T251" s="979">
        <f>+Sample!G316</f>
        <v>306.24815501010846</v>
      </c>
      <c r="U251" s="979">
        <f>+Sample!H316</f>
        <v>274.39784520891658</v>
      </c>
      <c r="V251" s="979">
        <f>+Sample!I316</f>
        <v>269.79483914011405</v>
      </c>
      <c r="W251" s="979">
        <f>+Sample!J316</f>
        <v>16.666666666666668</v>
      </c>
      <c r="X251" s="979">
        <f>+Sample!K316</f>
        <v>5</v>
      </c>
      <c r="Y251" s="979">
        <f>+Sample!L316</f>
        <v>2</v>
      </c>
      <c r="Z251" s="979">
        <f>+Sample!M316</f>
        <v>500</v>
      </c>
      <c r="AA251" s="979">
        <f>+Sample!N316</f>
        <v>100</v>
      </c>
    </row>
    <row r="252" spans="1:27" x14ac:dyDescent="0.2">
      <c r="A252" s="1">
        <f>+Sample_FC!A317</f>
        <v>45241</v>
      </c>
      <c r="B252" s="979">
        <f>+Sample_FC!B317</f>
        <v>648.06210465784932</v>
      </c>
      <c r="C252" s="979">
        <f>+Sample_FC!C317</f>
        <v>403.05922944220816</v>
      </c>
      <c r="D252" s="979">
        <f>+Sample_FC!D317</f>
        <v>101.92064404830361</v>
      </c>
      <c r="E252" s="979">
        <f>+Sample_FC!E317</f>
        <v>69.039677975848178</v>
      </c>
      <c r="F252" s="979">
        <f>+Sample_FC!F317</f>
        <v>324.46233467510064</v>
      </c>
      <c r="G252" s="979">
        <f>+Sample_FC!G317</f>
        <v>299.72397929844738</v>
      </c>
      <c r="H252" s="979">
        <f>+Sample_FC!H317</f>
        <v>266.62506703855075</v>
      </c>
      <c r="I252" s="979">
        <f>+Sample_FC!I317</f>
        <v>354.86313333333334</v>
      </c>
      <c r="J252" s="979">
        <f>+Sample_FC!J317</f>
        <v>17.105333333333334</v>
      </c>
      <c r="K252" s="979">
        <f>+Sample_FC!K317</f>
        <v>5.0999999999999996</v>
      </c>
      <c r="L252" s="979">
        <f>+Sample_FC!L317</f>
        <v>3.0486999999999997</v>
      </c>
      <c r="M252" s="979">
        <f>+Sample_FC!M317</f>
        <v>545.60333333333324</v>
      </c>
      <c r="N252" s="979">
        <f>+Sample_FC!N317</f>
        <v>100</v>
      </c>
      <c r="O252" s="979">
        <f>+Sample!B317</f>
        <v>628.56814261069576</v>
      </c>
      <c r="P252" s="979">
        <f>+Sample!C317</f>
        <v>372.69695227142034</v>
      </c>
      <c r="Q252" s="979">
        <f>+Sample!D317</f>
        <v>106.09545715928694</v>
      </c>
      <c r="R252" s="979">
        <f>+Sample!E317</f>
        <v>104.40483036227717</v>
      </c>
      <c r="S252" s="979">
        <f>+Sample!F317</f>
        <v>284.02307152159273</v>
      </c>
      <c r="T252" s="979">
        <f>+Sample!G317</f>
        <v>306.24815501010846</v>
      </c>
      <c r="U252" s="979">
        <f>+Sample!H317</f>
        <v>274.39784520891658</v>
      </c>
      <c r="V252" s="979">
        <f>+Sample!I317</f>
        <v>269.79483914011405</v>
      </c>
      <c r="W252" s="979">
        <f>+Sample!J317</f>
        <v>16.666666666666668</v>
      </c>
      <c r="X252" s="979">
        <f>+Sample!K317</f>
        <v>5</v>
      </c>
      <c r="Y252" s="979">
        <f>+Sample!L317</f>
        <v>2</v>
      </c>
      <c r="Z252" s="979">
        <f>+Sample!M317</f>
        <v>500</v>
      </c>
      <c r="AA252" s="979">
        <f>+Sample!N317</f>
        <v>100</v>
      </c>
    </row>
    <row r="253" spans="1:27" x14ac:dyDescent="0.2">
      <c r="A253" s="1">
        <f>+Sample_FC!A318</f>
        <v>45242</v>
      </c>
      <c r="B253" s="979">
        <f>+Sample_FC!B318</f>
        <v>648.06210465784932</v>
      </c>
      <c r="C253" s="979">
        <f>+Sample_FC!C318</f>
        <v>403.05922944220816</v>
      </c>
      <c r="D253" s="979">
        <f>+Sample_FC!D318</f>
        <v>101.92064404830361</v>
      </c>
      <c r="E253" s="979">
        <f>+Sample_FC!E318</f>
        <v>69.039677975848178</v>
      </c>
      <c r="F253" s="979">
        <f>+Sample_FC!F318</f>
        <v>324.46233467510064</v>
      </c>
      <c r="G253" s="979">
        <f>+Sample_FC!G318</f>
        <v>299.72397929844738</v>
      </c>
      <c r="H253" s="979">
        <f>+Sample_FC!H318</f>
        <v>266.62506703855075</v>
      </c>
      <c r="I253" s="979">
        <f>+Sample_FC!I318</f>
        <v>354.86313333333334</v>
      </c>
      <c r="J253" s="979">
        <f>+Sample_FC!J318</f>
        <v>17.105333333333334</v>
      </c>
      <c r="K253" s="979">
        <f>+Sample_FC!K318</f>
        <v>5.0999999999999996</v>
      </c>
      <c r="L253" s="979">
        <f>+Sample_FC!L318</f>
        <v>3.0486999999999997</v>
      </c>
      <c r="M253" s="979">
        <f>+Sample_FC!M318</f>
        <v>545.60333333333324</v>
      </c>
      <c r="N253" s="979">
        <f>+Sample_FC!N318</f>
        <v>100</v>
      </c>
      <c r="O253" s="979">
        <f>+Sample!B318</f>
        <v>628.56814261069576</v>
      </c>
      <c r="P253" s="979">
        <f>+Sample!C318</f>
        <v>372.69695227142034</v>
      </c>
      <c r="Q253" s="979">
        <f>+Sample!D318</f>
        <v>106.09545715928694</v>
      </c>
      <c r="R253" s="979">
        <f>+Sample!E318</f>
        <v>104.40483036227717</v>
      </c>
      <c r="S253" s="979">
        <f>+Sample!F318</f>
        <v>284.02307152159273</v>
      </c>
      <c r="T253" s="979">
        <f>+Sample!G318</f>
        <v>306.24815501010846</v>
      </c>
      <c r="U253" s="979">
        <f>+Sample!H318</f>
        <v>274.39784520891658</v>
      </c>
      <c r="V253" s="979">
        <f>+Sample!I318</f>
        <v>269.79483914011405</v>
      </c>
      <c r="W253" s="979">
        <f>+Sample!J318</f>
        <v>16.666666666666668</v>
      </c>
      <c r="X253" s="979">
        <f>+Sample!K318</f>
        <v>5</v>
      </c>
      <c r="Y253" s="979">
        <f>+Sample!L318</f>
        <v>2</v>
      </c>
      <c r="Z253" s="979">
        <f>+Sample!M318</f>
        <v>500</v>
      </c>
      <c r="AA253" s="979">
        <f>+Sample!N318</f>
        <v>100</v>
      </c>
    </row>
    <row r="254" spans="1:27" x14ac:dyDescent="0.2">
      <c r="A254" s="1">
        <f>+Sample_FC!A319</f>
        <v>45243</v>
      </c>
      <c r="B254" s="979">
        <f>+Sample_FC!B319</f>
        <v>648.06210465784932</v>
      </c>
      <c r="C254" s="979">
        <f>+Sample_FC!C319</f>
        <v>403.05922944220816</v>
      </c>
      <c r="D254" s="979">
        <f>+Sample_FC!D319</f>
        <v>101.92064404830361</v>
      </c>
      <c r="E254" s="979">
        <f>+Sample_FC!E319</f>
        <v>69.039677975848178</v>
      </c>
      <c r="F254" s="979">
        <f>+Sample_FC!F319</f>
        <v>324.46233467510064</v>
      </c>
      <c r="G254" s="979">
        <f>+Sample_FC!G319</f>
        <v>299.72397929844738</v>
      </c>
      <c r="H254" s="979">
        <f>+Sample_FC!H319</f>
        <v>266.62506703855075</v>
      </c>
      <c r="I254" s="979">
        <f>+Sample_FC!I319</f>
        <v>354.86313333333334</v>
      </c>
      <c r="J254" s="979">
        <f>+Sample_FC!J319</f>
        <v>17.105333333333334</v>
      </c>
      <c r="K254" s="979">
        <f>+Sample_FC!K319</f>
        <v>5.0999999999999996</v>
      </c>
      <c r="L254" s="979">
        <f>+Sample_FC!L319</f>
        <v>3.0486999999999997</v>
      </c>
      <c r="M254" s="979">
        <f>+Sample_FC!M319</f>
        <v>545.60333333333324</v>
      </c>
      <c r="N254" s="979">
        <f>+Sample_FC!N319</f>
        <v>100</v>
      </c>
      <c r="O254" s="979">
        <f>+Sample!B319</f>
        <v>628.56814261069576</v>
      </c>
      <c r="P254" s="979">
        <f>+Sample!C319</f>
        <v>372.69695227142034</v>
      </c>
      <c r="Q254" s="979">
        <f>+Sample!D319</f>
        <v>106.09545715928694</v>
      </c>
      <c r="R254" s="979">
        <f>+Sample!E319</f>
        <v>104.40483036227717</v>
      </c>
      <c r="S254" s="979">
        <f>+Sample!F319</f>
        <v>284.02307152159273</v>
      </c>
      <c r="T254" s="979">
        <f>+Sample!G319</f>
        <v>306.24815501010846</v>
      </c>
      <c r="U254" s="979">
        <f>+Sample!H319</f>
        <v>274.39784520891658</v>
      </c>
      <c r="V254" s="979">
        <f>+Sample!I319</f>
        <v>269.79483914011405</v>
      </c>
      <c r="W254" s="979">
        <f>+Sample!J319</f>
        <v>16.666666666666668</v>
      </c>
      <c r="X254" s="979">
        <f>+Sample!K319</f>
        <v>5</v>
      </c>
      <c r="Y254" s="979">
        <f>+Sample!L319</f>
        <v>2</v>
      </c>
      <c r="Z254" s="979">
        <f>+Sample!M319</f>
        <v>500</v>
      </c>
      <c r="AA254" s="979">
        <f>+Sample!N319</f>
        <v>100</v>
      </c>
    </row>
    <row r="255" spans="1:27" x14ac:dyDescent="0.2">
      <c r="A255" s="1">
        <f>+Sample_FC!A320</f>
        <v>45244</v>
      </c>
      <c r="B255" s="979">
        <f>+Sample_FC!B320</f>
        <v>648.06210465784932</v>
      </c>
      <c r="C255" s="979">
        <f>+Sample_FC!C320</f>
        <v>403.05922944220816</v>
      </c>
      <c r="D255" s="979">
        <f>+Sample_FC!D320</f>
        <v>101.92064404830361</v>
      </c>
      <c r="E255" s="979">
        <f>+Sample_FC!E320</f>
        <v>69.039677975848178</v>
      </c>
      <c r="F255" s="979">
        <f>+Sample_FC!F320</f>
        <v>324.46233467510064</v>
      </c>
      <c r="G255" s="979">
        <f>+Sample_FC!G320</f>
        <v>299.72397929844738</v>
      </c>
      <c r="H255" s="979">
        <f>+Sample_FC!H320</f>
        <v>266.62506703855075</v>
      </c>
      <c r="I255" s="979">
        <f>+Sample_FC!I320</f>
        <v>354.86313333333334</v>
      </c>
      <c r="J255" s="979">
        <f>+Sample_FC!J320</f>
        <v>17.105333333333334</v>
      </c>
      <c r="K255" s="979">
        <f>+Sample_FC!K320</f>
        <v>5.0999999999999996</v>
      </c>
      <c r="L255" s="979">
        <f>+Sample_FC!L320</f>
        <v>3.0486999999999997</v>
      </c>
      <c r="M255" s="979">
        <f>+Sample_FC!M320</f>
        <v>545.60333333333324</v>
      </c>
      <c r="N255" s="979">
        <f>+Sample_FC!N320</f>
        <v>100</v>
      </c>
      <c r="O255" s="979">
        <f>+Sample!B320</f>
        <v>628.56814261069576</v>
      </c>
      <c r="P255" s="979">
        <f>+Sample!C320</f>
        <v>372.69695227142034</v>
      </c>
      <c r="Q255" s="979">
        <f>+Sample!D320</f>
        <v>106.09545715928694</v>
      </c>
      <c r="R255" s="979">
        <f>+Sample!E320</f>
        <v>104.40483036227717</v>
      </c>
      <c r="S255" s="979">
        <f>+Sample!F320</f>
        <v>284.02307152159273</v>
      </c>
      <c r="T255" s="979">
        <f>+Sample!G320</f>
        <v>306.24815501010846</v>
      </c>
      <c r="U255" s="979">
        <f>+Sample!H320</f>
        <v>274.39784520891658</v>
      </c>
      <c r="V255" s="979">
        <f>+Sample!I320</f>
        <v>269.79483914011405</v>
      </c>
      <c r="W255" s="979">
        <f>+Sample!J320</f>
        <v>16.666666666666668</v>
      </c>
      <c r="X255" s="979">
        <f>+Sample!K320</f>
        <v>5</v>
      </c>
      <c r="Y255" s="979">
        <f>+Sample!L320</f>
        <v>2</v>
      </c>
      <c r="Z255" s="979">
        <f>+Sample!M320</f>
        <v>500</v>
      </c>
      <c r="AA255" s="979">
        <f>+Sample!N320</f>
        <v>100</v>
      </c>
    </row>
    <row r="256" spans="1:27" x14ac:dyDescent="0.2">
      <c r="A256" s="1">
        <f>+Sample_FC!A321</f>
        <v>45245</v>
      </c>
      <c r="B256" s="979">
        <f>+Sample_FC!B321</f>
        <v>648.06210465784932</v>
      </c>
      <c r="C256" s="979">
        <f>+Sample_FC!C321</f>
        <v>403.05922944220816</v>
      </c>
      <c r="D256" s="979">
        <f>+Sample_FC!D321</f>
        <v>101.92064404830361</v>
      </c>
      <c r="E256" s="979">
        <f>+Sample_FC!E321</f>
        <v>69.039677975848178</v>
      </c>
      <c r="F256" s="979">
        <f>+Sample_FC!F321</f>
        <v>324.46233467510064</v>
      </c>
      <c r="G256" s="979">
        <f>+Sample_FC!G321</f>
        <v>299.72397929844738</v>
      </c>
      <c r="H256" s="979">
        <f>+Sample_FC!H321</f>
        <v>266.62506703855075</v>
      </c>
      <c r="I256" s="979">
        <f>+Sample_FC!I321</f>
        <v>354.86313333333334</v>
      </c>
      <c r="J256" s="979">
        <f>+Sample_FC!J321</f>
        <v>17.105333333333334</v>
      </c>
      <c r="K256" s="979">
        <f>+Sample_FC!K321</f>
        <v>5.0999999999999996</v>
      </c>
      <c r="L256" s="979">
        <f>+Sample_FC!L321</f>
        <v>3.0486999999999997</v>
      </c>
      <c r="M256" s="979">
        <f>+Sample_FC!M321</f>
        <v>545.60333333333324</v>
      </c>
      <c r="N256" s="979">
        <f>+Sample_FC!N321</f>
        <v>100</v>
      </c>
      <c r="O256" s="979">
        <f>+Sample!B321</f>
        <v>628.56814261069576</v>
      </c>
      <c r="P256" s="979">
        <f>+Sample!C321</f>
        <v>372.69695227142034</v>
      </c>
      <c r="Q256" s="979">
        <f>+Sample!D321</f>
        <v>106.09545715928694</v>
      </c>
      <c r="R256" s="979">
        <f>+Sample!E321</f>
        <v>104.40483036227717</v>
      </c>
      <c r="S256" s="979">
        <f>+Sample!F321</f>
        <v>284.02307152159273</v>
      </c>
      <c r="T256" s="979">
        <f>+Sample!G321</f>
        <v>306.24815501010846</v>
      </c>
      <c r="U256" s="979">
        <f>+Sample!H321</f>
        <v>274.39784520891658</v>
      </c>
      <c r="V256" s="979">
        <f>+Sample!I321</f>
        <v>269.79483914011405</v>
      </c>
      <c r="W256" s="979">
        <f>+Sample!J321</f>
        <v>16.666666666666668</v>
      </c>
      <c r="X256" s="979">
        <f>+Sample!K321</f>
        <v>5</v>
      </c>
      <c r="Y256" s="979">
        <f>+Sample!L321</f>
        <v>2</v>
      </c>
      <c r="Z256" s="979">
        <f>+Sample!M321</f>
        <v>500</v>
      </c>
      <c r="AA256" s="979">
        <f>+Sample!N321</f>
        <v>100</v>
      </c>
    </row>
    <row r="257" spans="1:27" x14ac:dyDescent="0.2">
      <c r="A257" s="1">
        <f>+Sample_FC!A322</f>
        <v>45246</v>
      </c>
      <c r="B257" s="979">
        <f>+Sample_FC!B322</f>
        <v>648.06210465784932</v>
      </c>
      <c r="C257" s="979">
        <f>+Sample_FC!C322</f>
        <v>403.05922944220816</v>
      </c>
      <c r="D257" s="979">
        <f>+Sample_FC!D322</f>
        <v>101.92064404830361</v>
      </c>
      <c r="E257" s="979">
        <f>+Sample_FC!E322</f>
        <v>69.039677975848178</v>
      </c>
      <c r="F257" s="979">
        <f>+Sample_FC!F322</f>
        <v>324.46233467510064</v>
      </c>
      <c r="G257" s="979">
        <f>+Sample_FC!G322</f>
        <v>299.72397929844738</v>
      </c>
      <c r="H257" s="979">
        <f>+Sample_FC!H322</f>
        <v>266.62506703855075</v>
      </c>
      <c r="I257" s="979">
        <f>+Sample_FC!I322</f>
        <v>354.86313333333334</v>
      </c>
      <c r="J257" s="979">
        <f>+Sample_FC!J322</f>
        <v>17.105333333333334</v>
      </c>
      <c r="K257" s="979">
        <f>+Sample_FC!K322</f>
        <v>5.0999999999999996</v>
      </c>
      <c r="L257" s="979">
        <f>+Sample_FC!L322</f>
        <v>3.0486999999999997</v>
      </c>
      <c r="M257" s="979">
        <f>+Sample_FC!M322</f>
        <v>545.60333333333324</v>
      </c>
      <c r="N257" s="979">
        <f>+Sample_FC!N322</f>
        <v>100</v>
      </c>
      <c r="O257" s="979">
        <f>+Sample!B322</f>
        <v>628.56814261069576</v>
      </c>
      <c r="P257" s="979">
        <f>+Sample!C322</f>
        <v>372.69695227142034</v>
      </c>
      <c r="Q257" s="979">
        <f>+Sample!D322</f>
        <v>106.09545715928694</v>
      </c>
      <c r="R257" s="979">
        <f>+Sample!E322</f>
        <v>104.40483036227717</v>
      </c>
      <c r="S257" s="979">
        <f>+Sample!F322</f>
        <v>284.02307152159273</v>
      </c>
      <c r="T257" s="979">
        <f>+Sample!G322</f>
        <v>306.24815501010846</v>
      </c>
      <c r="U257" s="979">
        <f>+Sample!H322</f>
        <v>274.39784520891658</v>
      </c>
      <c r="V257" s="979">
        <f>+Sample!I322</f>
        <v>269.79483914011405</v>
      </c>
      <c r="W257" s="979">
        <f>+Sample!J322</f>
        <v>16.666666666666668</v>
      </c>
      <c r="X257" s="979">
        <f>+Sample!K322</f>
        <v>5</v>
      </c>
      <c r="Y257" s="979">
        <f>+Sample!L322</f>
        <v>2</v>
      </c>
      <c r="Z257" s="979">
        <f>+Sample!M322</f>
        <v>500</v>
      </c>
      <c r="AA257" s="979">
        <f>+Sample!N322</f>
        <v>100</v>
      </c>
    </row>
    <row r="258" spans="1:27" x14ac:dyDescent="0.2">
      <c r="A258" s="1">
        <f>+Sample_FC!A323</f>
        <v>45247</v>
      </c>
      <c r="B258" s="979">
        <f>+Sample_FC!B323</f>
        <v>648.06210465784932</v>
      </c>
      <c r="C258" s="979">
        <f>+Sample_FC!C323</f>
        <v>403.05922944220816</v>
      </c>
      <c r="D258" s="979">
        <f>+Sample_FC!D323</f>
        <v>101.92064404830361</v>
      </c>
      <c r="E258" s="979">
        <f>+Sample_FC!E323</f>
        <v>69.039677975848178</v>
      </c>
      <c r="F258" s="979">
        <f>+Sample_FC!F323</f>
        <v>324.46233467510064</v>
      </c>
      <c r="G258" s="979">
        <f>+Sample_FC!G323</f>
        <v>299.72397929844738</v>
      </c>
      <c r="H258" s="979">
        <f>+Sample_FC!H323</f>
        <v>266.62506703855075</v>
      </c>
      <c r="I258" s="979">
        <f>+Sample_FC!I323</f>
        <v>354.86313333333334</v>
      </c>
      <c r="J258" s="979">
        <f>+Sample_FC!J323</f>
        <v>17.105333333333334</v>
      </c>
      <c r="K258" s="979">
        <f>+Sample_FC!K323</f>
        <v>5.0999999999999996</v>
      </c>
      <c r="L258" s="979">
        <f>+Sample_FC!L323</f>
        <v>3.0486999999999997</v>
      </c>
      <c r="M258" s="979">
        <f>+Sample_FC!M323</f>
        <v>545.60333333333324</v>
      </c>
      <c r="N258" s="979">
        <f>+Sample_FC!N323</f>
        <v>100</v>
      </c>
      <c r="O258" s="979">
        <f>+Sample!B323</f>
        <v>628.56814261069576</v>
      </c>
      <c r="P258" s="979">
        <f>+Sample!C323</f>
        <v>372.69695227142034</v>
      </c>
      <c r="Q258" s="979">
        <f>+Sample!D323</f>
        <v>106.09545715928694</v>
      </c>
      <c r="R258" s="979">
        <f>+Sample!E323</f>
        <v>104.40483036227717</v>
      </c>
      <c r="S258" s="979">
        <f>+Sample!F323</f>
        <v>284.02307152159273</v>
      </c>
      <c r="T258" s="979">
        <f>+Sample!G323</f>
        <v>306.24815501010846</v>
      </c>
      <c r="U258" s="979">
        <f>+Sample!H323</f>
        <v>274.39784520891658</v>
      </c>
      <c r="V258" s="979">
        <f>+Sample!I323</f>
        <v>269.79483914011405</v>
      </c>
      <c r="W258" s="979">
        <f>+Sample!J323</f>
        <v>16.666666666666668</v>
      </c>
      <c r="X258" s="979">
        <f>+Sample!K323</f>
        <v>5</v>
      </c>
      <c r="Y258" s="979">
        <f>+Sample!L323</f>
        <v>2</v>
      </c>
      <c r="Z258" s="979">
        <f>+Sample!M323</f>
        <v>500</v>
      </c>
      <c r="AA258" s="979">
        <f>+Sample!N323</f>
        <v>100</v>
      </c>
    </row>
    <row r="259" spans="1:27" x14ac:dyDescent="0.2">
      <c r="A259" s="1">
        <f>+Sample_FC!A324</f>
        <v>45248</v>
      </c>
      <c r="B259" s="979">
        <f>+Sample_FC!B324</f>
        <v>648.06210465784932</v>
      </c>
      <c r="C259" s="979">
        <f>+Sample_FC!C324</f>
        <v>403.05922944220816</v>
      </c>
      <c r="D259" s="979">
        <f>+Sample_FC!D324</f>
        <v>101.92064404830361</v>
      </c>
      <c r="E259" s="979">
        <f>+Sample_FC!E324</f>
        <v>69.039677975848178</v>
      </c>
      <c r="F259" s="979">
        <f>+Sample_FC!F324</f>
        <v>324.46233467510064</v>
      </c>
      <c r="G259" s="979">
        <f>+Sample_FC!G324</f>
        <v>299.72397929844738</v>
      </c>
      <c r="H259" s="979">
        <f>+Sample_FC!H324</f>
        <v>266.62506703855075</v>
      </c>
      <c r="I259" s="979">
        <f>+Sample_FC!I324</f>
        <v>354.86313333333334</v>
      </c>
      <c r="J259" s="979">
        <f>+Sample_FC!J324</f>
        <v>17.105333333333334</v>
      </c>
      <c r="K259" s="979">
        <f>+Sample_FC!K324</f>
        <v>5.0999999999999996</v>
      </c>
      <c r="L259" s="979">
        <f>+Sample_FC!L324</f>
        <v>3.0486999999999997</v>
      </c>
      <c r="M259" s="979">
        <f>+Sample_FC!M324</f>
        <v>545.60333333333324</v>
      </c>
      <c r="N259" s="979">
        <f>+Sample_FC!N324</f>
        <v>100</v>
      </c>
      <c r="O259" s="979">
        <f>+Sample!B324</f>
        <v>628.56814261069576</v>
      </c>
      <c r="P259" s="979">
        <f>+Sample!C324</f>
        <v>372.69695227142034</v>
      </c>
      <c r="Q259" s="979">
        <f>+Sample!D324</f>
        <v>106.09545715928694</v>
      </c>
      <c r="R259" s="979">
        <f>+Sample!E324</f>
        <v>104.40483036227717</v>
      </c>
      <c r="S259" s="979">
        <f>+Sample!F324</f>
        <v>284.02307152159273</v>
      </c>
      <c r="T259" s="979">
        <f>+Sample!G324</f>
        <v>306.24815501010846</v>
      </c>
      <c r="U259" s="979">
        <f>+Sample!H324</f>
        <v>274.39784520891658</v>
      </c>
      <c r="V259" s="979">
        <f>+Sample!I324</f>
        <v>269.79483914011405</v>
      </c>
      <c r="W259" s="979">
        <f>+Sample!J324</f>
        <v>16.666666666666668</v>
      </c>
      <c r="X259" s="979">
        <f>+Sample!K324</f>
        <v>5</v>
      </c>
      <c r="Y259" s="979">
        <f>+Sample!L324</f>
        <v>2</v>
      </c>
      <c r="Z259" s="979">
        <f>+Sample!M324</f>
        <v>500</v>
      </c>
      <c r="AA259" s="979">
        <f>+Sample!N324</f>
        <v>100</v>
      </c>
    </row>
    <row r="260" spans="1:27" x14ac:dyDescent="0.2">
      <c r="A260" s="1">
        <f>+Sample_FC!A325</f>
        <v>45249</v>
      </c>
      <c r="B260" s="979">
        <f>+Sample_FC!B325</f>
        <v>648.06210465784932</v>
      </c>
      <c r="C260" s="979">
        <f>+Sample_FC!C325</f>
        <v>403.05922944220816</v>
      </c>
      <c r="D260" s="979">
        <f>+Sample_FC!D325</f>
        <v>101.92064404830361</v>
      </c>
      <c r="E260" s="979">
        <f>+Sample_FC!E325</f>
        <v>69.039677975848178</v>
      </c>
      <c r="F260" s="979">
        <f>+Sample_FC!F325</f>
        <v>324.46233467510064</v>
      </c>
      <c r="G260" s="979">
        <f>+Sample_FC!G325</f>
        <v>299.72397929844738</v>
      </c>
      <c r="H260" s="979">
        <f>+Sample_FC!H325</f>
        <v>266.62506703855075</v>
      </c>
      <c r="I260" s="979">
        <f>+Sample_FC!I325</f>
        <v>354.86313333333334</v>
      </c>
      <c r="J260" s="979">
        <f>+Sample_FC!J325</f>
        <v>17.105333333333334</v>
      </c>
      <c r="K260" s="979">
        <f>+Sample_FC!K325</f>
        <v>5.0999999999999996</v>
      </c>
      <c r="L260" s="979">
        <f>+Sample_FC!L325</f>
        <v>3.0486999999999997</v>
      </c>
      <c r="M260" s="979">
        <f>+Sample_FC!M325</f>
        <v>545.60333333333324</v>
      </c>
      <c r="N260" s="979">
        <f>+Sample_FC!N325</f>
        <v>100</v>
      </c>
      <c r="O260" s="979">
        <f>+Sample!B325</f>
        <v>628.56814261069576</v>
      </c>
      <c r="P260" s="979">
        <f>+Sample!C325</f>
        <v>372.69695227142034</v>
      </c>
      <c r="Q260" s="979">
        <f>+Sample!D325</f>
        <v>106.09545715928694</v>
      </c>
      <c r="R260" s="979">
        <f>+Sample!E325</f>
        <v>104.40483036227717</v>
      </c>
      <c r="S260" s="979">
        <f>+Sample!F325</f>
        <v>284.02307152159273</v>
      </c>
      <c r="T260" s="979">
        <f>+Sample!G325</f>
        <v>306.24815501010846</v>
      </c>
      <c r="U260" s="979">
        <f>+Sample!H325</f>
        <v>274.39784520891658</v>
      </c>
      <c r="V260" s="979">
        <f>+Sample!I325</f>
        <v>269.79483914011405</v>
      </c>
      <c r="W260" s="979">
        <f>+Sample!J325</f>
        <v>16.666666666666668</v>
      </c>
      <c r="X260" s="979">
        <f>+Sample!K325</f>
        <v>5</v>
      </c>
      <c r="Y260" s="979">
        <f>+Sample!L325</f>
        <v>2</v>
      </c>
      <c r="Z260" s="979">
        <f>+Sample!M325</f>
        <v>500</v>
      </c>
      <c r="AA260" s="979">
        <f>+Sample!N325</f>
        <v>100</v>
      </c>
    </row>
    <row r="261" spans="1:27" x14ac:dyDescent="0.2">
      <c r="A261" s="1">
        <f>+Sample_FC!A326</f>
        <v>45250</v>
      </c>
      <c r="B261" s="979">
        <f>+Sample_FC!B326</f>
        <v>648.06210465784932</v>
      </c>
      <c r="C261" s="979">
        <f>+Sample_FC!C326</f>
        <v>403.05922944220816</v>
      </c>
      <c r="D261" s="979">
        <f>+Sample_FC!D326</f>
        <v>101.92064404830361</v>
      </c>
      <c r="E261" s="979">
        <f>+Sample_FC!E326</f>
        <v>69.039677975848178</v>
      </c>
      <c r="F261" s="979">
        <f>+Sample_FC!F326</f>
        <v>324.46233467510064</v>
      </c>
      <c r="G261" s="979">
        <f>+Sample_FC!G326</f>
        <v>299.72397929844738</v>
      </c>
      <c r="H261" s="979">
        <f>+Sample_FC!H326</f>
        <v>266.62506703855075</v>
      </c>
      <c r="I261" s="979">
        <f>+Sample_FC!I326</f>
        <v>354.86313333333334</v>
      </c>
      <c r="J261" s="979">
        <f>+Sample_FC!J326</f>
        <v>17.105333333333334</v>
      </c>
      <c r="K261" s="979">
        <f>+Sample_FC!K326</f>
        <v>5.0999999999999996</v>
      </c>
      <c r="L261" s="979">
        <f>+Sample_FC!L326</f>
        <v>3.0486999999999997</v>
      </c>
      <c r="M261" s="979">
        <f>+Sample_FC!M326</f>
        <v>545.60333333333324</v>
      </c>
      <c r="N261" s="979">
        <f>+Sample_FC!N326</f>
        <v>100</v>
      </c>
      <c r="O261" s="979">
        <f>+Sample!B326</f>
        <v>628.56814261069576</v>
      </c>
      <c r="P261" s="979">
        <f>+Sample!C326</f>
        <v>372.69695227142034</v>
      </c>
      <c r="Q261" s="979">
        <f>+Sample!D326</f>
        <v>106.09545715928694</v>
      </c>
      <c r="R261" s="979">
        <f>+Sample!E326</f>
        <v>104.40483036227717</v>
      </c>
      <c r="S261" s="979">
        <f>+Sample!F326</f>
        <v>284.02307152159273</v>
      </c>
      <c r="T261" s="979">
        <f>+Sample!G326</f>
        <v>306.24815501010846</v>
      </c>
      <c r="U261" s="979">
        <f>+Sample!H326</f>
        <v>274.39784520891658</v>
      </c>
      <c r="V261" s="979">
        <f>+Sample!I326</f>
        <v>269.79483914011405</v>
      </c>
      <c r="W261" s="979">
        <f>+Sample!J326</f>
        <v>16.666666666666668</v>
      </c>
      <c r="X261" s="979">
        <f>+Sample!K326</f>
        <v>5</v>
      </c>
      <c r="Y261" s="979">
        <f>+Sample!L326</f>
        <v>2</v>
      </c>
      <c r="Z261" s="979">
        <f>+Sample!M326</f>
        <v>500</v>
      </c>
      <c r="AA261" s="979">
        <f>+Sample!N326</f>
        <v>100</v>
      </c>
    </row>
    <row r="262" spans="1:27" x14ac:dyDescent="0.2">
      <c r="A262" s="1">
        <f>+Sample_FC!A327</f>
        <v>45251</v>
      </c>
      <c r="B262" s="979">
        <f>+Sample_FC!B327</f>
        <v>324.03105232892466</v>
      </c>
      <c r="C262" s="979">
        <f>+Sample_FC!C327</f>
        <v>201.52961472110408</v>
      </c>
      <c r="D262" s="979">
        <f>+Sample_FC!D327</f>
        <v>50.960322024151807</v>
      </c>
      <c r="E262" s="979">
        <f>+Sample_FC!E327</f>
        <v>34.519838987924089</v>
      </c>
      <c r="F262" s="979">
        <f>+Sample_FC!F327</f>
        <v>162.23116733755032</v>
      </c>
      <c r="G262" s="979">
        <f>+Sample_FC!G327</f>
        <v>149.86198964922369</v>
      </c>
      <c r="H262" s="979">
        <f>+Sample_FC!H327</f>
        <v>266.62506703855075</v>
      </c>
      <c r="I262" s="979">
        <f>+Sample_FC!I327</f>
        <v>354.86313333333334</v>
      </c>
      <c r="J262" s="979">
        <f>+Sample_FC!J327</f>
        <v>17.105333333333334</v>
      </c>
      <c r="K262" s="979">
        <f>+Sample_FC!K327</f>
        <v>5.0999999999999996</v>
      </c>
      <c r="L262" s="979">
        <f>+Sample_FC!L327</f>
        <v>3.0486999999999997</v>
      </c>
      <c r="M262" s="979">
        <f>+Sample_FC!M327</f>
        <v>545.60333333333324</v>
      </c>
      <c r="N262" s="979">
        <f>+Sample_FC!N327</f>
        <v>50</v>
      </c>
      <c r="O262" s="979">
        <f>+Sample!B327</f>
        <v>314.28407130534788</v>
      </c>
      <c r="P262" s="979">
        <f>+Sample!C327</f>
        <v>186.34847613571017</v>
      </c>
      <c r="Q262" s="979">
        <f>+Sample!D327</f>
        <v>53.047728579643469</v>
      </c>
      <c r="R262" s="979">
        <f>+Sample!E327</f>
        <v>52.202415181138583</v>
      </c>
      <c r="S262" s="979">
        <f>+Sample!F327</f>
        <v>142.01153576079636</v>
      </c>
      <c r="T262" s="979">
        <f>+Sample!G327</f>
        <v>153.12407750505423</v>
      </c>
      <c r="U262" s="979">
        <f>+Sample!H327</f>
        <v>274.39784520891658</v>
      </c>
      <c r="V262" s="979">
        <f>+Sample!I327</f>
        <v>269.79483914011405</v>
      </c>
      <c r="W262" s="979">
        <f>+Sample!J327</f>
        <v>16.666666666666668</v>
      </c>
      <c r="X262" s="979">
        <f>+Sample!K327</f>
        <v>5</v>
      </c>
      <c r="Y262" s="979">
        <f>+Sample!L327</f>
        <v>2</v>
      </c>
      <c r="Z262" s="979">
        <f>+Sample!M327</f>
        <v>500</v>
      </c>
      <c r="AA262" s="979">
        <f>+Sample!N327</f>
        <v>50</v>
      </c>
    </row>
    <row r="263" spans="1:27" x14ac:dyDescent="0.2">
      <c r="A263" s="1">
        <f>+Sample_FC!A328</f>
        <v>45252</v>
      </c>
      <c r="B263" s="979">
        <f>+Sample_FC!B328</f>
        <v>648.06210465784932</v>
      </c>
      <c r="C263" s="979">
        <f>+Sample_FC!C328</f>
        <v>403.05922944220816</v>
      </c>
      <c r="D263" s="979">
        <f>+Sample_FC!D328</f>
        <v>101.92064404830361</v>
      </c>
      <c r="E263" s="979">
        <f>+Sample_FC!E328</f>
        <v>69.039677975848178</v>
      </c>
      <c r="F263" s="979">
        <f>+Sample_FC!F328</f>
        <v>324.46233467510064</v>
      </c>
      <c r="G263" s="979">
        <f>+Sample_FC!G328</f>
        <v>299.72397929844738</v>
      </c>
      <c r="H263" s="979">
        <f>+Sample_FC!H328</f>
        <v>266.62506703855075</v>
      </c>
      <c r="I263" s="979">
        <f>+Sample_FC!I328</f>
        <v>354.86313333333334</v>
      </c>
      <c r="J263" s="979">
        <f>+Sample_FC!J328</f>
        <v>17.105333333333334</v>
      </c>
      <c r="K263" s="979">
        <f>+Sample_FC!K328</f>
        <v>5.0999999999999996</v>
      </c>
      <c r="L263" s="979">
        <f>+Sample_FC!L328</f>
        <v>3.0486999999999997</v>
      </c>
      <c r="M263" s="979">
        <f>+Sample_FC!M328</f>
        <v>545.60333333333324</v>
      </c>
      <c r="N263" s="979">
        <f>+Sample_FC!N328</f>
        <v>100</v>
      </c>
      <c r="O263" s="979">
        <f>+Sample!B328</f>
        <v>628.56814261069576</v>
      </c>
      <c r="P263" s="979">
        <f>+Sample!C328</f>
        <v>372.69695227142034</v>
      </c>
      <c r="Q263" s="979">
        <f>+Sample!D328</f>
        <v>106.09545715928694</v>
      </c>
      <c r="R263" s="979">
        <f>+Sample!E328</f>
        <v>104.40483036227717</v>
      </c>
      <c r="S263" s="979">
        <f>+Sample!F328</f>
        <v>284.02307152159273</v>
      </c>
      <c r="T263" s="979">
        <f>+Sample!G328</f>
        <v>306.24815501010846</v>
      </c>
      <c r="U263" s="979">
        <f>+Sample!H328</f>
        <v>274.39784520891658</v>
      </c>
      <c r="V263" s="979">
        <f>+Sample!I328</f>
        <v>269.79483914011405</v>
      </c>
      <c r="W263" s="979">
        <f>+Sample!J328</f>
        <v>16.666666666666668</v>
      </c>
      <c r="X263" s="979">
        <f>+Sample!K328</f>
        <v>5</v>
      </c>
      <c r="Y263" s="979">
        <f>+Sample!L328</f>
        <v>2</v>
      </c>
      <c r="Z263" s="979">
        <f>+Sample!M328</f>
        <v>500</v>
      </c>
      <c r="AA263" s="979">
        <f>+Sample!N328</f>
        <v>100</v>
      </c>
    </row>
    <row r="264" spans="1:27" x14ac:dyDescent="0.2">
      <c r="A264" s="1">
        <f>+Sample_FC!A329</f>
        <v>45253</v>
      </c>
      <c r="B264" s="979">
        <f>+Sample_FC!B329</f>
        <v>648.06210465784932</v>
      </c>
      <c r="C264" s="979">
        <f>+Sample_FC!C329</f>
        <v>403.05922944220816</v>
      </c>
      <c r="D264" s="979">
        <f>+Sample_FC!D329</f>
        <v>101.92064404830361</v>
      </c>
      <c r="E264" s="979">
        <f>+Sample_FC!E329</f>
        <v>69.039677975848178</v>
      </c>
      <c r="F264" s="979">
        <f>+Sample_FC!F329</f>
        <v>324.46233467510064</v>
      </c>
      <c r="G264" s="979">
        <f>+Sample_FC!G329</f>
        <v>299.72397929844738</v>
      </c>
      <c r="H264" s="979">
        <f>+Sample_FC!H329</f>
        <v>266.62506703855075</v>
      </c>
      <c r="I264" s="979">
        <f>+Sample_FC!I329</f>
        <v>354.86313333333334</v>
      </c>
      <c r="J264" s="979">
        <f>+Sample_FC!J329</f>
        <v>17.105333333333334</v>
      </c>
      <c r="K264" s="979">
        <f>+Sample_FC!K329</f>
        <v>5.0999999999999996</v>
      </c>
      <c r="L264" s="979">
        <f>+Sample_FC!L329</f>
        <v>3.0486999999999997</v>
      </c>
      <c r="M264" s="979">
        <f>+Sample_FC!M329</f>
        <v>545.60333333333324</v>
      </c>
      <c r="N264" s="979">
        <f>+Sample_FC!N329</f>
        <v>100</v>
      </c>
      <c r="O264" s="979">
        <f>+Sample!B329</f>
        <v>628.56814261069576</v>
      </c>
      <c r="P264" s="979">
        <f>+Sample!C329</f>
        <v>372.69695227142034</v>
      </c>
      <c r="Q264" s="979">
        <f>+Sample!D329</f>
        <v>106.09545715928694</v>
      </c>
      <c r="R264" s="979">
        <f>+Sample!E329</f>
        <v>104.40483036227717</v>
      </c>
      <c r="S264" s="979">
        <f>+Sample!F329</f>
        <v>284.02307152159273</v>
      </c>
      <c r="T264" s="979">
        <f>+Sample!G329</f>
        <v>306.24815501010846</v>
      </c>
      <c r="U264" s="979">
        <f>+Sample!H329</f>
        <v>274.39784520891658</v>
      </c>
      <c r="V264" s="979">
        <f>+Sample!I329</f>
        <v>269.79483914011405</v>
      </c>
      <c r="W264" s="979">
        <f>+Sample!J329</f>
        <v>16.666666666666668</v>
      </c>
      <c r="X264" s="979">
        <f>+Sample!K329</f>
        <v>5</v>
      </c>
      <c r="Y264" s="979">
        <f>+Sample!L329</f>
        <v>2</v>
      </c>
      <c r="Z264" s="979">
        <f>+Sample!M329</f>
        <v>500</v>
      </c>
      <c r="AA264" s="979">
        <f>+Sample!N329</f>
        <v>100</v>
      </c>
    </row>
    <row r="265" spans="1:27" x14ac:dyDescent="0.2">
      <c r="A265" s="1">
        <f>+Sample_FC!A330</f>
        <v>45254</v>
      </c>
      <c r="B265" s="979">
        <f>+Sample_FC!B330</f>
        <v>648.06210465784932</v>
      </c>
      <c r="C265" s="979">
        <f>+Sample_FC!C330</f>
        <v>403.05922944220816</v>
      </c>
      <c r="D265" s="979">
        <f>+Sample_FC!D330</f>
        <v>101.92064404830361</v>
      </c>
      <c r="E265" s="979">
        <f>+Sample_FC!E330</f>
        <v>69.039677975848178</v>
      </c>
      <c r="F265" s="979">
        <f>+Sample_FC!F330</f>
        <v>324.46233467510064</v>
      </c>
      <c r="G265" s="979">
        <f>+Sample_FC!G330</f>
        <v>299.72397929844738</v>
      </c>
      <c r="H265" s="979">
        <f>+Sample_FC!H330</f>
        <v>266.62506703855075</v>
      </c>
      <c r="I265" s="979">
        <f>+Sample_FC!I330</f>
        <v>354.86313333333334</v>
      </c>
      <c r="J265" s="979">
        <f>+Sample_FC!J330</f>
        <v>17.105333333333334</v>
      </c>
      <c r="K265" s="979">
        <f>+Sample_FC!K330</f>
        <v>5.0999999999999996</v>
      </c>
      <c r="L265" s="979">
        <f>+Sample_FC!L330</f>
        <v>3.0486999999999997</v>
      </c>
      <c r="M265" s="979">
        <f>+Sample_FC!M330</f>
        <v>545.60333333333324</v>
      </c>
      <c r="N265" s="979">
        <f>+Sample_FC!N330</f>
        <v>100</v>
      </c>
      <c r="O265" s="979">
        <f>+Sample!B330</f>
        <v>628.56814261069576</v>
      </c>
      <c r="P265" s="979">
        <f>+Sample!C330</f>
        <v>372.69695227142034</v>
      </c>
      <c r="Q265" s="979">
        <f>+Sample!D330</f>
        <v>106.09545715928694</v>
      </c>
      <c r="R265" s="979">
        <f>+Sample!E330</f>
        <v>104.40483036227717</v>
      </c>
      <c r="S265" s="979">
        <f>+Sample!F330</f>
        <v>284.02307152159273</v>
      </c>
      <c r="T265" s="979">
        <f>+Sample!G330</f>
        <v>306.24815501010846</v>
      </c>
      <c r="U265" s="979">
        <f>+Sample!H330</f>
        <v>274.39784520891658</v>
      </c>
      <c r="V265" s="979">
        <f>+Sample!I330</f>
        <v>269.79483914011405</v>
      </c>
      <c r="W265" s="979">
        <f>+Sample!J330</f>
        <v>16.666666666666668</v>
      </c>
      <c r="X265" s="979">
        <f>+Sample!K330</f>
        <v>5</v>
      </c>
      <c r="Y265" s="979">
        <f>+Sample!L330</f>
        <v>2</v>
      </c>
      <c r="Z265" s="979">
        <f>+Sample!M330</f>
        <v>500</v>
      </c>
      <c r="AA265" s="979">
        <f>+Sample!N330</f>
        <v>100</v>
      </c>
    </row>
    <row r="266" spans="1:27" x14ac:dyDescent="0.2">
      <c r="A266" s="1">
        <f>+Sample_FC!A331</f>
        <v>45255</v>
      </c>
      <c r="B266" s="979">
        <f>+Sample_FC!B331</f>
        <v>648.06210465784932</v>
      </c>
      <c r="C266" s="979">
        <f>+Sample_FC!C331</f>
        <v>403.05922944220816</v>
      </c>
      <c r="D266" s="979">
        <f>+Sample_FC!D331</f>
        <v>101.92064404830361</v>
      </c>
      <c r="E266" s="979">
        <f>+Sample_FC!E331</f>
        <v>69.039677975848178</v>
      </c>
      <c r="F266" s="979">
        <f>+Sample_FC!F331</f>
        <v>324.46233467510064</v>
      </c>
      <c r="G266" s="979">
        <f>+Sample_FC!G331</f>
        <v>299.72397929844738</v>
      </c>
      <c r="H266" s="979">
        <f>+Sample_FC!H331</f>
        <v>266.62506703855075</v>
      </c>
      <c r="I266" s="979">
        <f>+Sample_FC!I331</f>
        <v>354.86313333333334</v>
      </c>
      <c r="J266" s="979">
        <f>+Sample_FC!J331</f>
        <v>17.105333333333334</v>
      </c>
      <c r="K266" s="979">
        <f>+Sample_FC!K331</f>
        <v>5.0999999999999996</v>
      </c>
      <c r="L266" s="979">
        <f>+Sample_FC!L331</f>
        <v>3.0486999999999997</v>
      </c>
      <c r="M266" s="979">
        <f>+Sample_FC!M331</f>
        <v>545.60333333333324</v>
      </c>
      <c r="N266" s="979">
        <f>+Sample_FC!N331</f>
        <v>100</v>
      </c>
      <c r="O266" s="979">
        <f>+Sample!B331</f>
        <v>628.56814261069576</v>
      </c>
      <c r="P266" s="979">
        <f>+Sample!C331</f>
        <v>372.69695227142034</v>
      </c>
      <c r="Q266" s="979">
        <f>+Sample!D331</f>
        <v>106.09545715928694</v>
      </c>
      <c r="R266" s="979">
        <f>+Sample!E331</f>
        <v>104.40483036227717</v>
      </c>
      <c r="S266" s="979">
        <f>+Sample!F331</f>
        <v>284.02307152159273</v>
      </c>
      <c r="T266" s="979">
        <f>+Sample!G331</f>
        <v>306.24815501010846</v>
      </c>
      <c r="U266" s="979">
        <f>+Sample!H331</f>
        <v>274.39784520891658</v>
      </c>
      <c r="V266" s="979">
        <f>+Sample!I331</f>
        <v>269.79483914011405</v>
      </c>
      <c r="W266" s="979">
        <f>+Sample!J331</f>
        <v>16.666666666666668</v>
      </c>
      <c r="X266" s="979">
        <f>+Sample!K331</f>
        <v>5</v>
      </c>
      <c r="Y266" s="979">
        <f>+Sample!L331</f>
        <v>2</v>
      </c>
      <c r="Z266" s="979">
        <f>+Sample!M331</f>
        <v>500</v>
      </c>
      <c r="AA266" s="979">
        <f>+Sample!N331</f>
        <v>100</v>
      </c>
    </row>
    <row r="267" spans="1:27" x14ac:dyDescent="0.2">
      <c r="A267" s="1">
        <f>+Sample_FC!A332</f>
        <v>45256</v>
      </c>
      <c r="B267" s="979">
        <f>+Sample_FC!B332</f>
        <v>648.06210465784932</v>
      </c>
      <c r="C267" s="979">
        <f>+Sample_FC!C332</f>
        <v>403.05922944220816</v>
      </c>
      <c r="D267" s="979">
        <f>+Sample_FC!D332</f>
        <v>101.92064404830361</v>
      </c>
      <c r="E267" s="979">
        <f>+Sample_FC!E332</f>
        <v>69.039677975848178</v>
      </c>
      <c r="F267" s="979">
        <f>+Sample_FC!F332</f>
        <v>324.46233467510064</v>
      </c>
      <c r="G267" s="979">
        <f>+Sample_FC!G332</f>
        <v>299.72397929844738</v>
      </c>
      <c r="H267" s="979">
        <f>+Sample_FC!H332</f>
        <v>266.62506703855075</v>
      </c>
      <c r="I267" s="979">
        <f>+Sample_FC!I332</f>
        <v>354.86313333333334</v>
      </c>
      <c r="J267" s="979">
        <f>+Sample_FC!J332</f>
        <v>17.105333333333334</v>
      </c>
      <c r="K267" s="979">
        <f>+Sample_FC!K332</f>
        <v>5.0999999999999996</v>
      </c>
      <c r="L267" s="979">
        <f>+Sample_FC!L332</f>
        <v>3.0486999999999997</v>
      </c>
      <c r="M267" s="979">
        <f>+Sample_FC!M332</f>
        <v>545.60333333333324</v>
      </c>
      <c r="N267" s="979">
        <f>+Sample_FC!N332</f>
        <v>100</v>
      </c>
      <c r="O267" s="979">
        <f>+Sample!B332</f>
        <v>628.56814261069576</v>
      </c>
      <c r="P267" s="979">
        <f>+Sample!C332</f>
        <v>372.69695227142034</v>
      </c>
      <c r="Q267" s="979">
        <f>+Sample!D332</f>
        <v>106.09545715928694</v>
      </c>
      <c r="R267" s="979">
        <f>+Sample!E332</f>
        <v>104.40483036227717</v>
      </c>
      <c r="S267" s="979">
        <f>+Sample!F332</f>
        <v>284.02307152159273</v>
      </c>
      <c r="T267" s="979">
        <f>+Sample!G332</f>
        <v>306.24815501010846</v>
      </c>
      <c r="U267" s="979">
        <f>+Sample!H332</f>
        <v>274.39784520891658</v>
      </c>
      <c r="V267" s="979">
        <f>+Sample!I332</f>
        <v>269.79483914011405</v>
      </c>
      <c r="W267" s="979">
        <f>+Sample!J332</f>
        <v>16.666666666666668</v>
      </c>
      <c r="X267" s="979">
        <f>+Sample!K332</f>
        <v>5</v>
      </c>
      <c r="Y267" s="979">
        <f>+Sample!L332</f>
        <v>2</v>
      </c>
      <c r="Z267" s="979">
        <f>+Sample!M332</f>
        <v>500</v>
      </c>
      <c r="AA267" s="979">
        <f>+Sample!N332</f>
        <v>100</v>
      </c>
    </row>
    <row r="268" spans="1:27" x14ac:dyDescent="0.2">
      <c r="A268" s="1">
        <f>+Sample_FC!A333</f>
        <v>45257</v>
      </c>
      <c r="B268" s="979">
        <f>+Sample_FC!B333</f>
        <v>648.06210465784932</v>
      </c>
      <c r="C268" s="979">
        <f>+Sample_FC!C333</f>
        <v>403.05922944220816</v>
      </c>
      <c r="D268" s="979">
        <f>+Sample_FC!D333</f>
        <v>101.92064404830361</v>
      </c>
      <c r="E268" s="979">
        <f>+Sample_FC!E333</f>
        <v>69.039677975848178</v>
      </c>
      <c r="F268" s="979">
        <f>+Sample_FC!F333</f>
        <v>324.46233467510064</v>
      </c>
      <c r="G268" s="979">
        <f>+Sample_FC!G333</f>
        <v>299.72397929844738</v>
      </c>
      <c r="H268" s="979">
        <f>+Sample_FC!H333</f>
        <v>266.62506703855075</v>
      </c>
      <c r="I268" s="979">
        <f>+Sample_FC!I333</f>
        <v>354.86313333333334</v>
      </c>
      <c r="J268" s="979">
        <f>+Sample_FC!J333</f>
        <v>17.105333333333334</v>
      </c>
      <c r="K268" s="979">
        <f>+Sample_FC!K333</f>
        <v>5.0999999999999996</v>
      </c>
      <c r="L268" s="979">
        <f>+Sample_FC!L333</f>
        <v>3.0486999999999997</v>
      </c>
      <c r="M268" s="979">
        <f>+Sample_FC!M333</f>
        <v>545.60333333333324</v>
      </c>
      <c r="N268" s="979">
        <f>+Sample_FC!N333</f>
        <v>100</v>
      </c>
      <c r="O268" s="979">
        <f>+Sample!B333</f>
        <v>628.56814261069576</v>
      </c>
      <c r="P268" s="979">
        <f>+Sample!C333</f>
        <v>372.69695227142034</v>
      </c>
      <c r="Q268" s="979">
        <f>+Sample!D333</f>
        <v>106.09545715928694</v>
      </c>
      <c r="R268" s="979">
        <f>+Sample!E333</f>
        <v>104.40483036227717</v>
      </c>
      <c r="S268" s="979">
        <f>+Sample!F333</f>
        <v>284.02307152159273</v>
      </c>
      <c r="T268" s="979">
        <f>+Sample!G333</f>
        <v>306.24815501010846</v>
      </c>
      <c r="U268" s="979">
        <f>+Sample!H333</f>
        <v>274.39784520891658</v>
      </c>
      <c r="V268" s="979">
        <f>+Sample!I333</f>
        <v>269.79483914011405</v>
      </c>
      <c r="W268" s="979">
        <f>+Sample!J333</f>
        <v>16.666666666666668</v>
      </c>
      <c r="X268" s="979">
        <f>+Sample!K333</f>
        <v>5</v>
      </c>
      <c r="Y268" s="979">
        <f>+Sample!L333</f>
        <v>2</v>
      </c>
      <c r="Z268" s="979">
        <f>+Sample!M333</f>
        <v>500</v>
      </c>
      <c r="AA268" s="979">
        <f>+Sample!N333</f>
        <v>100</v>
      </c>
    </row>
    <row r="269" spans="1:27" x14ac:dyDescent="0.2">
      <c r="A269" s="1">
        <f>+Sample_FC!A334</f>
        <v>45258</v>
      </c>
      <c r="B269" s="979">
        <f>+Sample_FC!B334</f>
        <v>648.06210465784932</v>
      </c>
      <c r="C269" s="979">
        <f>+Sample_FC!C334</f>
        <v>403.05922944220816</v>
      </c>
      <c r="D269" s="979">
        <f>+Sample_FC!D334</f>
        <v>101.92064404830361</v>
      </c>
      <c r="E269" s="979">
        <f>+Sample_FC!E334</f>
        <v>69.039677975848178</v>
      </c>
      <c r="F269" s="979">
        <f>+Sample_FC!F334</f>
        <v>324.46233467510064</v>
      </c>
      <c r="G269" s="979">
        <f>+Sample_FC!G334</f>
        <v>299.72397929844738</v>
      </c>
      <c r="H269" s="979">
        <f>+Sample_FC!H334</f>
        <v>266.62506703855075</v>
      </c>
      <c r="I269" s="979">
        <f>+Sample_FC!I334</f>
        <v>354.86313333333334</v>
      </c>
      <c r="J269" s="979">
        <f>+Sample_FC!J334</f>
        <v>17.105333333333334</v>
      </c>
      <c r="K269" s="979">
        <f>+Sample_FC!K334</f>
        <v>5.0999999999999996</v>
      </c>
      <c r="L269" s="979">
        <f>+Sample_FC!L334</f>
        <v>3.0486999999999997</v>
      </c>
      <c r="M269" s="979">
        <f>+Sample_FC!M334</f>
        <v>545.60333333333324</v>
      </c>
      <c r="N269" s="979">
        <f>+Sample_FC!N334</f>
        <v>100</v>
      </c>
      <c r="O269" s="979">
        <f>+Sample!B334</f>
        <v>628.56814261069576</v>
      </c>
      <c r="P269" s="979">
        <f>+Sample!C334</f>
        <v>372.69695227142034</v>
      </c>
      <c r="Q269" s="979">
        <f>+Sample!D334</f>
        <v>106.09545715928694</v>
      </c>
      <c r="R269" s="979">
        <f>+Sample!E334</f>
        <v>104.40483036227717</v>
      </c>
      <c r="S269" s="979">
        <f>+Sample!F334</f>
        <v>284.02307152159273</v>
      </c>
      <c r="T269" s="979">
        <f>+Sample!G334</f>
        <v>306.24815501010846</v>
      </c>
      <c r="U269" s="979">
        <f>+Sample!H334</f>
        <v>274.39784520891658</v>
      </c>
      <c r="V269" s="979">
        <f>+Sample!I334</f>
        <v>269.79483914011405</v>
      </c>
      <c r="W269" s="979">
        <f>+Sample!J334</f>
        <v>16.666666666666668</v>
      </c>
      <c r="X269" s="979">
        <f>+Sample!K334</f>
        <v>5</v>
      </c>
      <c r="Y269" s="979">
        <f>+Sample!L334</f>
        <v>2</v>
      </c>
      <c r="Z269" s="979">
        <f>+Sample!M334</f>
        <v>500</v>
      </c>
      <c r="AA269" s="979">
        <f>+Sample!N334</f>
        <v>100</v>
      </c>
    </row>
    <row r="270" spans="1:27" x14ac:dyDescent="0.2">
      <c r="A270" s="1">
        <f>+Sample_FC!A335</f>
        <v>45259</v>
      </c>
      <c r="B270" s="979">
        <f>+Sample_FC!B335</f>
        <v>648.06210465784932</v>
      </c>
      <c r="C270" s="979">
        <f>+Sample_FC!C335</f>
        <v>403.05922944220816</v>
      </c>
      <c r="D270" s="979">
        <f>+Sample_FC!D335</f>
        <v>101.92064404830361</v>
      </c>
      <c r="E270" s="979">
        <f>+Sample_FC!E335</f>
        <v>69.039677975848178</v>
      </c>
      <c r="F270" s="979">
        <f>+Sample_FC!F335</f>
        <v>324.46233467510064</v>
      </c>
      <c r="G270" s="979">
        <f>+Sample_FC!G335</f>
        <v>299.72397929844738</v>
      </c>
      <c r="H270" s="979">
        <f>+Sample_FC!H335</f>
        <v>266.62506703855075</v>
      </c>
      <c r="I270" s="979">
        <f>+Sample_FC!I335</f>
        <v>354.86313333333334</v>
      </c>
      <c r="J270" s="979">
        <f>+Sample_FC!J335</f>
        <v>17.105333333333334</v>
      </c>
      <c r="K270" s="979">
        <f>+Sample_FC!K335</f>
        <v>5.0999999999999996</v>
      </c>
      <c r="L270" s="979">
        <f>+Sample_FC!L335</f>
        <v>3.0486999999999997</v>
      </c>
      <c r="M270" s="979">
        <f>+Sample_FC!M335</f>
        <v>545.60333333333324</v>
      </c>
      <c r="N270" s="979">
        <f>+Sample_FC!N335</f>
        <v>100</v>
      </c>
      <c r="O270" s="979">
        <f>+Sample!B335</f>
        <v>628.56814261069576</v>
      </c>
      <c r="P270" s="979">
        <f>+Sample!C335</f>
        <v>372.69695227142034</v>
      </c>
      <c r="Q270" s="979">
        <f>+Sample!D335</f>
        <v>106.09545715928694</v>
      </c>
      <c r="R270" s="979">
        <f>+Sample!E335</f>
        <v>104.40483036227717</v>
      </c>
      <c r="S270" s="979">
        <f>+Sample!F335</f>
        <v>284.02307152159273</v>
      </c>
      <c r="T270" s="979">
        <f>+Sample!G335</f>
        <v>306.24815501010846</v>
      </c>
      <c r="U270" s="979">
        <f>+Sample!H335</f>
        <v>274.39784520891658</v>
      </c>
      <c r="V270" s="979">
        <f>+Sample!I335</f>
        <v>269.79483914011405</v>
      </c>
      <c r="W270" s="979">
        <f>+Sample!J335</f>
        <v>16.666666666666668</v>
      </c>
      <c r="X270" s="979">
        <f>+Sample!K335</f>
        <v>5</v>
      </c>
      <c r="Y270" s="979">
        <f>+Sample!L335</f>
        <v>2</v>
      </c>
      <c r="Z270" s="979">
        <f>+Sample!M335</f>
        <v>500</v>
      </c>
      <c r="AA270" s="979">
        <f>+Sample!N335</f>
        <v>100</v>
      </c>
    </row>
    <row r="271" spans="1:27" x14ac:dyDescent="0.2">
      <c r="A271" s="1">
        <f>+Sample_FC!A336</f>
        <v>45260</v>
      </c>
      <c r="B271" s="979">
        <f>+Sample_FC!B336</f>
        <v>648.06210465784932</v>
      </c>
      <c r="C271" s="979">
        <f>+Sample_FC!C336</f>
        <v>403.05922944220816</v>
      </c>
      <c r="D271" s="979">
        <f>+Sample_FC!D336</f>
        <v>101.92064404830361</v>
      </c>
      <c r="E271" s="979">
        <f>+Sample_FC!E336</f>
        <v>69.039677975848178</v>
      </c>
      <c r="F271" s="979">
        <f>+Sample_FC!F336</f>
        <v>324.46233467510064</v>
      </c>
      <c r="G271" s="979">
        <f>+Sample_FC!G336</f>
        <v>299.72397929844738</v>
      </c>
      <c r="H271" s="979">
        <f>+Sample_FC!H336</f>
        <v>266.62506703855075</v>
      </c>
      <c r="I271" s="979">
        <f>+Sample_FC!I336</f>
        <v>354.86313333333334</v>
      </c>
      <c r="J271" s="979">
        <f>+Sample_FC!J336</f>
        <v>17.105333333333334</v>
      </c>
      <c r="K271" s="979">
        <f>+Sample_FC!K336</f>
        <v>5.0999999999999996</v>
      </c>
      <c r="L271" s="979">
        <f>+Sample_FC!L336</f>
        <v>3.0486999999999997</v>
      </c>
      <c r="M271" s="979">
        <f>+Sample_FC!M336</f>
        <v>545.60333333333324</v>
      </c>
      <c r="N271" s="979">
        <f>+Sample_FC!N336</f>
        <v>100</v>
      </c>
      <c r="O271" s="979">
        <f>+Sample!B336</f>
        <v>628.56814261069576</v>
      </c>
      <c r="P271" s="979">
        <f>+Sample!C336</f>
        <v>372.69695227142034</v>
      </c>
      <c r="Q271" s="979">
        <f>+Sample!D336</f>
        <v>106.09545715928694</v>
      </c>
      <c r="R271" s="979">
        <f>+Sample!E336</f>
        <v>104.40483036227717</v>
      </c>
      <c r="S271" s="979">
        <f>+Sample!F336</f>
        <v>284.02307152159273</v>
      </c>
      <c r="T271" s="979">
        <f>+Sample!G336</f>
        <v>306.24815501010846</v>
      </c>
      <c r="U271" s="979">
        <f>+Sample!H336</f>
        <v>274.39784520891658</v>
      </c>
      <c r="V271" s="979">
        <f>+Sample!I336</f>
        <v>269.79483914011405</v>
      </c>
      <c r="W271" s="979">
        <f>+Sample!J336</f>
        <v>16.666666666666668</v>
      </c>
      <c r="X271" s="979">
        <f>+Sample!K336</f>
        <v>5</v>
      </c>
      <c r="Y271" s="979">
        <f>+Sample!L336</f>
        <v>2</v>
      </c>
      <c r="Z271" s="979">
        <f>+Sample!M336</f>
        <v>500</v>
      </c>
      <c r="AA271" s="979">
        <f>+Sample!N336</f>
        <v>100</v>
      </c>
    </row>
    <row r="272" spans="1:27" x14ac:dyDescent="0.2">
      <c r="A272" s="1">
        <f>+Sample_FC!A337</f>
        <v>45261</v>
      </c>
      <c r="B272" s="979">
        <f>+Sample_FC!B337</f>
        <v>690.51903114186848</v>
      </c>
      <c r="C272" s="979">
        <f>+Sample_FC!C337</f>
        <v>443.73702422145323</v>
      </c>
      <c r="D272" s="979">
        <f>+Sample_FC!D337</f>
        <v>63.079584775086495</v>
      </c>
      <c r="E272" s="979">
        <f>+Sample_FC!E337</f>
        <v>99.723183391003445</v>
      </c>
      <c r="F272" s="979">
        <f>+Sample_FC!F337</f>
        <v>320.34602076124565</v>
      </c>
      <c r="G272" s="979">
        <f>+Sample_FC!G337</f>
        <v>319.72318339100343</v>
      </c>
      <c r="H272" s="979">
        <f>+Sample_FC!H337</f>
        <v>251.90322580645162</v>
      </c>
      <c r="I272" s="979">
        <f>+Sample_FC!I337</f>
        <v>328.82790322580655</v>
      </c>
      <c r="J272" s="979">
        <f>+Sample_FC!J337</f>
        <v>16.372903225806454</v>
      </c>
      <c r="K272" s="979">
        <f>+Sample_FC!K337</f>
        <v>11.507741935483871</v>
      </c>
      <c r="L272" s="979">
        <f>+Sample_FC!L337</f>
        <v>3.6949032258064514</v>
      </c>
      <c r="M272" s="979">
        <f>+Sample_FC!M337</f>
        <v>277.52054838709677</v>
      </c>
      <c r="N272" s="979">
        <f>+Sample_FC!N337</f>
        <v>100</v>
      </c>
      <c r="O272" s="979">
        <f>+Sample!B337</f>
        <v>651.41868512110716</v>
      </c>
      <c r="P272" s="979">
        <f>+Sample!C337</f>
        <v>387.43944636678197</v>
      </c>
      <c r="Q272" s="979">
        <f>+Sample!D337</f>
        <v>109.86159169550172</v>
      </c>
      <c r="R272" s="979">
        <f>+Sample!E337</f>
        <v>108.61591695501728</v>
      </c>
      <c r="S272" s="979">
        <f>+Sample!F337</f>
        <v>288.887717449033</v>
      </c>
      <c r="T272" s="979">
        <f>+Sample!G337</f>
        <v>343.01020538456248</v>
      </c>
      <c r="U272" s="979">
        <f>+Sample!H337</f>
        <v>269.31790433151787</v>
      </c>
      <c r="V272" s="979">
        <f>+Sample!I337</f>
        <v>265.27542197393927</v>
      </c>
      <c r="W272" s="979">
        <f>+Sample!J337</f>
        <v>32.258064516129032</v>
      </c>
      <c r="X272" s="979">
        <f>+Sample!K337</f>
        <v>8.064516129032258</v>
      </c>
      <c r="Y272" s="979">
        <f>+Sample!L337</f>
        <v>1.935483870967742</v>
      </c>
      <c r="Z272" s="979">
        <f>+Sample!M337</f>
        <v>725.80645161290317</v>
      </c>
      <c r="AA272" s="979">
        <f>+Sample!N337</f>
        <v>100</v>
      </c>
    </row>
    <row r="273" spans="1:27" x14ac:dyDescent="0.2">
      <c r="A273" s="1">
        <f>+Sample_FC!A338</f>
        <v>45262</v>
      </c>
      <c r="B273" s="979">
        <f>+Sample_FC!B338</f>
        <v>690.51903114186848</v>
      </c>
      <c r="C273" s="979">
        <f>+Sample_FC!C338</f>
        <v>443.73702422145323</v>
      </c>
      <c r="D273" s="979">
        <f>+Sample_FC!D338</f>
        <v>63.079584775086495</v>
      </c>
      <c r="E273" s="979">
        <f>+Sample_FC!E338</f>
        <v>99.723183391003445</v>
      </c>
      <c r="F273" s="979">
        <f>+Sample_FC!F338</f>
        <v>320.34602076124565</v>
      </c>
      <c r="G273" s="979">
        <f>+Sample_FC!G338</f>
        <v>319.72318339100343</v>
      </c>
      <c r="H273" s="979">
        <f>+Sample_FC!H338</f>
        <v>251.90322580645162</v>
      </c>
      <c r="I273" s="979">
        <f>+Sample_FC!I338</f>
        <v>328.82790322580655</v>
      </c>
      <c r="J273" s="979">
        <f>+Sample_FC!J338</f>
        <v>16.372903225806454</v>
      </c>
      <c r="K273" s="979">
        <f>+Sample_FC!K338</f>
        <v>11.507741935483871</v>
      </c>
      <c r="L273" s="979">
        <f>+Sample_FC!L338</f>
        <v>3.6949032258064514</v>
      </c>
      <c r="M273" s="979">
        <f>+Sample_FC!M338</f>
        <v>277.52054838709677</v>
      </c>
      <c r="N273" s="979">
        <f>+Sample_FC!N338</f>
        <v>100</v>
      </c>
      <c r="O273" s="979">
        <f>+Sample!B338</f>
        <v>651.41868512110716</v>
      </c>
      <c r="P273" s="979">
        <f>+Sample!C338</f>
        <v>387.43944636678197</v>
      </c>
      <c r="Q273" s="979">
        <f>+Sample!D338</f>
        <v>109.86159169550172</v>
      </c>
      <c r="R273" s="979">
        <f>+Sample!E338</f>
        <v>108.61591695501728</v>
      </c>
      <c r="S273" s="979">
        <f>+Sample!F338</f>
        <v>288.887717449033</v>
      </c>
      <c r="T273" s="979">
        <f>+Sample!G338</f>
        <v>343.01020538456248</v>
      </c>
      <c r="U273" s="979">
        <f>+Sample!H338</f>
        <v>269.31790433151787</v>
      </c>
      <c r="V273" s="979">
        <f>+Sample!I338</f>
        <v>265.27542197393927</v>
      </c>
      <c r="W273" s="979">
        <f>+Sample!J338</f>
        <v>32.258064516129032</v>
      </c>
      <c r="X273" s="979">
        <f>+Sample!K338</f>
        <v>8.064516129032258</v>
      </c>
      <c r="Y273" s="979">
        <f>+Sample!L338</f>
        <v>1.935483870967742</v>
      </c>
      <c r="Z273" s="979">
        <f>+Sample!M338</f>
        <v>725.80645161290317</v>
      </c>
      <c r="AA273" s="979">
        <f>+Sample!N338</f>
        <v>100</v>
      </c>
    </row>
    <row r="274" spans="1:27" x14ac:dyDescent="0.2">
      <c r="A274" s="1">
        <f>+Sample_FC!A339</f>
        <v>45263</v>
      </c>
      <c r="B274" s="979">
        <f>+Sample_FC!B339</f>
        <v>690.51903114186848</v>
      </c>
      <c r="C274" s="979">
        <f>+Sample_FC!C339</f>
        <v>443.73702422145323</v>
      </c>
      <c r="D274" s="979">
        <f>+Sample_FC!D339</f>
        <v>63.079584775086495</v>
      </c>
      <c r="E274" s="979">
        <f>+Sample_FC!E339</f>
        <v>99.723183391003445</v>
      </c>
      <c r="F274" s="979">
        <f>+Sample_FC!F339</f>
        <v>320.34602076124565</v>
      </c>
      <c r="G274" s="979">
        <f>+Sample_FC!G339</f>
        <v>319.72318339100343</v>
      </c>
      <c r="H274" s="979">
        <f>+Sample_FC!H339</f>
        <v>251.90322580645162</v>
      </c>
      <c r="I274" s="979">
        <f>+Sample_FC!I339</f>
        <v>328.82790322580655</v>
      </c>
      <c r="J274" s="979">
        <f>+Sample_FC!J339</f>
        <v>16.372903225806454</v>
      </c>
      <c r="K274" s="979">
        <f>+Sample_FC!K339</f>
        <v>11.507741935483871</v>
      </c>
      <c r="L274" s="979">
        <f>+Sample_FC!L339</f>
        <v>3.6949032258064514</v>
      </c>
      <c r="M274" s="979">
        <f>+Sample_FC!M339</f>
        <v>277.52054838709677</v>
      </c>
      <c r="N274" s="979">
        <f>+Sample_FC!N339</f>
        <v>100</v>
      </c>
      <c r="O274" s="979">
        <f>+Sample!B339</f>
        <v>651.41868512110716</v>
      </c>
      <c r="P274" s="979">
        <f>+Sample!C339</f>
        <v>387.43944636678197</v>
      </c>
      <c r="Q274" s="979">
        <f>+Sample!D339</f>
        <v>109.86159169550172</v>
      </c>
      <c r="R274" s="979">
        <f>+Sample!E339</f>
        <v>108.61591695501728</v>
      </c>
      <c r="S274" s="979">
        <f>+Sample!F339</f>
        <v>288.887717449033</v>
      </c>
      <c r="T274" s="979">
        <f>+Sample!G339</f>
        <v>343.01020538456248</v>
      </c>
      <c r="U274" s="979">
        <f>+Sample!H339</f>
        <v>269.31790433151787</v>
      </c>
      <c r="V274" s="979">
        <f>+Sample!I339</f>
        <v>265.27542197393927</v>
      </c>
      <c r="W274" s="979">
        <f>+Sample!J339</f>
        <v>32.258064516129032</v>
      </c>
      <c r="X274" s="979">
        <f>+Sample!K339</f>
        <v>8.064516129032258</v>
      </c>
      <c r="Y274" s="979">
        <f>+Sample!L339</f>
        <v>1.935483870967742</v>
      </c>
      <c r="Z274" s="979">
        <f>+Sample!M339</f>
        <v>725.80645161290317</v>
      </c>
      <c r="AA274" s="979">
        <f>+Sample!N339</f>
        <v>100</v>
      </c>
    </row>
    <row r="275" spans="1:27" x14ac:dyDescent="0.2">
      <c r="A275" s="1">
        <f>+Sample_FC!A340</f>
        <v>45264</v>
      </c>
      <c r="B275" s="979">
        <f>+Sample_FC!B340</f>
        <v>632.97577854671272</v>
      </c>
      <c r="C275" s="979">
        <f>+Sample_FC!C340</f>
        <v>406.75893886966549</v>
      </c>
      <c r="D275" s="979">
        <f>+Sample_FC!D340</f>
        <v>57.822952710495962</v>
      </c>
      <c r="E275" s="979">
        <f>+Sample_FC!E340</f>
        <v>91.412918108419831</v>
      </c>
      <c r="F275" s="979">
        <f>+Sample_FC!F340</f>
        <v>293.65051903114187</v>
      </c>
      <c r="G275" s="979">
        <f>+Sample_FC!G340</f>
        <v>293.07958477508646</v>
      </c>
      <c r="H275" s="979">
        <f>+Sample_FC!H340</f>
        <v>251.90322580645162</v>
      </c>
      <c r="I275" s="979">
        <f>+Sample_FC!I340</f>
        <v>328.82790322580655</v>
      </c>
      <c r="J275" s="979">
        <f>+Sample_FC!J340</f>
        <v>16.372903225806454</v>
      </c>
      <c r="K275" s="979">
        <f>+Sample_FC!K340</f>
        <v>11.507741935483871</v>
      </c>
      <c r="L275" s="979">
        <f>+Sample_FC!L340</f>
        <v>3.6949032258064514</v>
      </c>
      <c r="M275" s="979">
        <f>+Sample_FC!M340</f>
        <v>277.52054838709677</v>
      </c>
      <c r="N275" s="979">
        <f>+Sample_FC!N340</f>
        <v>91.666666666666657</v>
      </c>
      <c r="O275" s="979">
        <f>+Sample!B340</f>
        <v>597.13379469434824</v>
      </c>
      <c r="P275" s="979">
        <f>+Sample!C340</f>
        <v>355.15282583621683</v>
      </c>
      <c r="Q275" s="979">
        <f>+Sample!D340</f>
        <v>100.70645905420992</v>
      </c>
      <c r="R275" s="979">
        <f>+Sample!E340</f>
        <v>99.564590542099182</v>
      </c>
      <c r="S275" s="979">
        <f>+Sample!F340</f>
        <v>264.8137409949469</v>
      </c>
      <c r="T275" s="979">
        <f>+Sample!G340</f>
        <v>314.42602160251562</v>
      </c>
      <c r="U275" s="979">
        <f>+Sample!H340</f>
        <v>269.31790433151787</v>
      </c>
      <c r="V275" s="979">
        <f>+Sample!I340</f>
        <v>265.27542197393927</v>
      </c>
      <c r="W275" s="979">
        <f>+Sample!J340</f>
        <v>32.258064516129032</v>
      </c>
      <c r="X275" s="979">
        <f>+Sample!K340</f>
        <v>8.064516129032258</v>
      </c>
      <c r="Y275" s="979">
        <f>+Sample!L340</f>
        <v>1.935483870967742</v>
      </c>
      <c r="Z275" s="979">
        <f>+Sample!M340</f>
        <v>725.80645161290317</v>
      </c>
      <c r="AA275" s="979">
        <f>+Sample!N340</f>
        <v>91.666666666666657</v>
      </c>
    </row>
    <row r="276" spans="1:27" x14ac:dyDescent="0.2">
      <c r="A276" s="1">
        <f>+Sample_FC!A341</f>
        <v>45265</v>
      </c>
      <c r="B276" s="979">
        <f>+Sample_FC!B341</f>
        <v>0</v>
      </c>
      <c r="C276" s="979">
        <f>+Sample_FC!C341</f>
        <v>0</v>
      </c>
      <c r="D276" s="979">
        <f>+Sample_FC!D341</f>
        <v>0</v>
      </c>
      <c r="E276" s="979">
        <f>+Sample_FC!E341</f>
        <v>0</v>
      </c>
      <c r="F276" s="979">
        <f>+Sample_FC!F341</f>
        <v>0</v>
      </c>
      <c r="G276" s="979">
        <f>+Sample_FC!G341</f>
        <v>0</v>
      </c>
      <c r="H276" s="979">
        <f>+Sample_FC!H341</f>
        <v>251.90322580645162</v>
      </c>
      <c r="I276" s="979">
        <f>+Sample_FC!I341</f>
        <v>328.82790322580655</v>
      </c>
      <c r="J276" s="979">
        <f>+Sample_FC!J341</f>
        <v>16.372903225806454</v>
      </c>
      <c r="K276" s="979">
        <f>+Sample_FC!K341</f>
        <v>11.507741935483871</v>
      </c>
      <c r="L276" s="979">
        <f>+Sample_FC!L341</f>
        <v>3.6949032258064514</v>
      </c>
      <c r="M276" s="979">
        <f>+Sample_FC!M341</f>
        <v>277.52054838709677</v>
      </c>
      <c r="N276" s="979">
        <f>+Sample_FC!N341</f>
        <v>0</v>
      </c>
      <c r="O276" s="979">
        <f>+Sample!B341</f>
        <v>0</v>
      </c>
      <c r="P276" s="979">
        <f>+Sample!C341</f>
        <v>0</v>
      </c>
      <c r="Q276" s="979">
        <f>+Sample!D341</f>
        <v>0</v>
      </c>
      <c r="R276" s="979">
        <f>+Sample!E341</f>
        <v>0</v>
      </c>
      <c r="S276" s="979">
        <f>+Sample!F341</f>
        <v>0</v>
      </c>
      <c r="T276" s="979">
        <f>+Sample!G341</f>
        <v>0</v>
      </c>
      <c r="U276" s="979">
        <f>+Sample!H341</f>
        <v>269.31790433151787</v>
      </c>
      <c r="V276" s="979">
        <f>+Sample!I341</f>
        <v>265.27542197393927</v>
      </c>
      <c r="W276" s="979">
        <f>+Sample!J341</f>
        <v>32.258064516129032</v>
      </c>
      <c r="X276" s="979">
        <f>+Sample!K341</f>
        <v>8.064516129032258</v>
      </c>
      <c r="Y276" s="979">
        <f>+Sample!L341</f>
        <v>1.935483870967742</v>
      </c>
      <c r="Z276" s="979">
        <f>+Sample!M341</f>
        <v>725.80645161290317</v>
      </c>
      <c r="AA276" s="979">
        <f>+Sample!N341</f>
        <v>0</v>
      </c>
    </row>
    <row r="277" spans="1:27" x14ac:dyDescent="0.2">
      <c r="A277" s="1">
        <f>+Sample_FC!A342</f>
        <v>45266</v>
      </c>
      <c r="B277" s="979">
        <f>+Sample_FC!B342</f>
        <v>333.75086505190308</v>
      </c>
      <c r="C277" s="979">
        <f>+Sample_FC!C342</f>
        <v>214.47289504036908</v>
      </c>
      <c r="D277" s="979">
        <f>+Sample_FC!D342</f>
        <v>30.488465974625139</v>
      </c>
      <c r="E277" s="979">
        <f>+Sample_FC!E342</f>
        <v>48.199538638985004</v>
      </c>
      <c r="F277" s="979">
        <f>+Sample_FC!F342</f>
        <v>154.83391003460207</v>
      </c>
      <c r="G277" s="979">
        <f>+Sample_FC!G342</f>
        <v>154.53287197231833</v>
      </c>
      <c r="H277" s="979">
        <f>+Sample_FC!H342</f>
        <v>251.90322580645162</v>
      </c>
      <c r="I277" s="979">
        <f>+Sample_FC!I342</f>
        <v>328.82790322580655</v>
      </c>
      <c r="J277" s="979">
        <f>+Sample_FC!J342</f>
        <v>16.372903225806454</v>
      </c>
      <c r="K277" s="979">
        <f>+Sample_FC!K342</f>
        <v>11.507741935483871</v>
      </c>
      <c r="L277" s="979">
        <f>+Sample_FC!L342</f>
        <v>3.6949032258064514</v>
      </c>
      <c r="M277" s="979">
        <f>+Sample_FC!M342</f>
        <v>277.52054838709677</v>
      </c>
      <c r="N277" s="979">
        <f>+Sample_FC!N342</f>
        <v>48.333333333333336</v>
      </c>
      <c r="O277" s="979">
        <f>+Sample!B342</f>
        <v>314.8523644752018</v>
      </c>
      <c r="P277" s="979">
        <f>+Sample!C342</f>
        <v>187.26239907727796</v>
      </c>
      <c r="Q277" s="979">
        <f>+Sample!D342</f>
        <v>53.099769319492495</v>
      </c>
      <c r="R277" s="979">
        <f>+Sample!E342</f>
        <v>52.497693194925027</v>
      </c>
      <c r="S277" s="979">
        <f>+Sample!F342</f>
        <v>139.62906343369929</v>
      </c>
      <c r="T277" s="979">
        <f>+Sample!G342</f>
        <v>165.78826593587186</v>
      </c>
      <c r="U277" s="979">
        <f>+Sample!H342</f>
        <v>269.31790433151787</v>
      </c>
      <c r="V277" s="979">
        <f>+Sample!I342</f>
        <v>265.27542197393927</v>
      </c>
      <c r="W277" s="979">
        <f>+Sample!J342</f>
        <v>32.258064516129032</v>
      </c>
      <c r="X277" s="979">
        <f>+Sample!K342</f>
        <v>8.064516129032258</v>
      </c>
      <c r="Y277" s="979">
        <f>+Sample!L342</f>
        <v>1.935483870967742</v>
      </c>
      <c r="Z277" s="979">
        <f>+Sample!M342</f>
        <v>725.80645161290317</v>
      </c>
      <c r="AA277" s="979">
        <f>+Sample!N342</f>
        <v>48.333333333333336</v>
      </c>
    </row>
    <row r="278" spans="1:27" x14ac:dyDescent="0.2">
      <c r="A278" s="1">
        <f>+Sample_FC!A343</f>
        <v>45267</v>
      </c>
      <c r="B278" s="979">
        <f>+Sample_FC!B343</f>
        <v>690.51903114186848</v>
      </c>
      <c r="C278" s="979">
        <f>+Sample_FC!C343</f>
        <v>443.73702422145323</v>
      </c>
      <c r="D278" s="979">
        <f>+Sample_FC!D343</f>
        <v>63.079584775086495</v>
      </c>
      <c r="E278" s="979">
        <f>+Sample_FC!E343</f>
        <v>99.723183391003445</v>
      </c>
      <c r="F278" s="979">
        <f>+Sample_FC!F343</f>
        <v>320.34602076124565</v>
      </c>
      <c r="G278" s="979">
        <f>+Sample_FC!G343</f>
        <v>319.72318339100343</v>
      </c>
      <c r="H278" s="979">
        <f>+Sample_FC!H343</f>
        <v>251.90322580645162</v>
      </c>
      <c r="I278" s="979">
        <f>+Sample_FC!I343</f>
        <v>328.82790322580655</v>
      </c>
      <c r="J278" s="979">
        <f>+Sample_FC!J343</f>
        <v>16.372903225806454</v>
      </c>
      <c r="K278" s="979">
        <f>+Sample_FC!K343</f>
        <v>11.507741935483871</v>
      </c>
      <c r="L278" s="979">
        <f>+Sample_FC!L343</f>
        <v>3.6949032258064514</v>
      </c>
      <c r="M278" s="979">
        <f>+Sample_FC!M343</f>
        <v>277.52054838709677</v>
      </c>
      <c r="N278" s="979">
        <f>+Sample_FC!N343</f>
        <v>100</v>
      </c>
      <c r="O278" s="979">
        <f>+Sample!B343</f>
        <v>651.41868512110716</v>
      </c>
      <c r="P278" s="979">
        <f>+Sample!C343</f>
        <v>387.43944636678197</v>
      </c>
      <c r="Q278" s="979">
        <f>+Sample!D343</f>
        <v>109.86159169550172</v>
      </c>
      <c r="R278" s="979">
        <f>+Sample!E343</f>
        <v>108.61591695501728</v>
      </c>
      <c r="S278" s="979">
        <f>+Sample!F343</f>
        <v>288.887717449033</v>
      </c>
      <c r="T278" s="979">
        <f>+Sample!G343</f>
        <v>343.01020538456248</v>
      </c>
      <c r="U278" s="979">
        <f>+Sample!H343</f>
        <v>269.31790433151787</v>
      </c>
      <c r="V278" s="979">
        <f>+Sample!I343</f>
        <v>265.27542197393927</v>
      </c>
      <c r="W278" s="979">
        <f>+Sample!J343</f>
        <v>32.258064516129032</v>
      </c>
      <c r="X278" s="979">
        <f>+Sample!K343</f>
        <v>8.064516129032258</v>
      </c>
      <c r="Y278" s="979">
        <f>+Sample!L343</f>
        <v>1.935483870967742</v>
      </c>
      <c r="Z278" s="979">
        <f>+Sample!M343</f>
        <v>725.80645161290317</v>
      </c>
      <c r="AA278" s="979">
        <f>+Sample!N343</f>
        <v>100</v>
      </c>
    </row>
    <row r="279" spans="1:27" x14ac:dyDescent="0.2">
      <c r="A279" s="1">
        <f>+Sample_FC!A344</f>
        <v>45268</v>
      </c>
      <c r="B279" s="979">
        <f>+Sample_FC!B344</f>
        <v>690.51903114186848</v>
      </c>
      <c r="C279" s="979">
        <f>+Sample_FC!C344</f>
        <v>443.73702422145323</v>
      </c>
      <c r="D279" s="979">
        <f>+Sample_FC!D344</f>
        <v>63.079584775086495</v>
      </c>
      <c r="E279" s="979">
        <f>+Sample_FC!E344</f>
        <v>99.723183391003445</v>
      </c>
      <c r="F279" s="979">
        <f>+Sample_FC!F344</f>
        <v>320.34602076124565</v>
      </c>
      <c r="G279" s="979">
        <f>+Sample_FC!G344</f>
        <v>319.72318339100343</v>
      </c>
      <c r="H279" s="979">
        <f>+Sample_FC!H344</f>
        <v>251.90322580645162</v>
      </c>
      <c r="I279" s="979">
        <f>+Sample_FC!I344</f>
        <v>328.82790322580655</v>
      </c>
      <c r="J279" s="979">
        <f>+Sample_FC!J344</f>
        <v>16.372903225806454</v>
      </c>
      <c r="K279" s="979">
        <f>+Sample_FC!K344</f>
        <v>11.507741935483871</v>
      </c>
      <c r="L279" s="979">
        <f>+Sample_FC!L344</f>
        <v>3.6949032258064514</v>
      </c>
      <c r="M279" s="979">
        <f>+Sample_FC!M344</f>
        <v>277.52054838709677</v>
      </c>
      <c r="N279" s="979">
        <f>+Sample_FC!N344</f>
        <v>100</v>
      </c>
      <c r="O279" s="979">
        <f>+Sample!B344</f>
        <v>651.41868512110716</v>
      </c>
      <c r="P279" s="979">
        <f>+Sample!C344</f>
        <v>387.43944636678197</v>
      </c>
      <c r="Q279" s="979">
        <f>+Sample!D344</f>
        <v>109.86159169550172</v>
      </c>
      <c r="R279" s="979">
        <f>+Sample!E344</f>
        <v>108.61591695501728</v>
      </c>
      <c r="S279" s="979">
        <f>+Sample!F344</f>
        <v>288.887717449033</v>
      </c>
      <c r="T279" s="979">
        <f>+Sample!G344</f>
        <v>343.01020538456248</v>
      </c>
      <c r="U279" s="979">
        <f>+Sample!H344</f>
        <v>269.31790433151787</v>
      </c>
      <c r="V279" s="979">
        <f>+Sample!I344</f>
        <v>265.27542197393927</v>
      </c>
      <c r="W279" s="979">
        <f>+Sample!J344</f>
        <v>32.258064516129032</v>
      </c>
      <c r="X279" s="979">
        <f>+Sample!K344</f>
        <v>8.064516129032258</v>
      </c>
      <c r="Y279" s="979">
        <f>+Sample!L344</f>
        <v>1.935483870967742</v>
      </c>
      <c r="Z279" s="979">
        <f>+Sample!M344</f>
        <v>725.80645161290317</v>
      </c>
      <c r="AA279" s="979">
        <f>+Sample!N344</f>
        <v>100</v>
      </c>
    </row>
    <row r="280" spans="1:27" x14ac:dyDescent="0.2">
      <c r="A280" s="1">
        <f>+Sample_FC!A345</f>
        <v>45269</v>
      </c>
      <c r="B280" s="979">
        <f>+Sample_FC!B345</f>
        <v>690.51903114186848</v>
      </c>
      <c r="C280" s="979">
        <f>+Sample_FC!C345</f>
        <v>443.73702422145323</v>
      </c>
      <c r="D280" s="979">
        <f>+Sample_FC!D345</f>
        <v>63.079584775086495</v>
      </c>
      <c r="E280" s="979">
        <f>+Sample_FC!E345</f>
        <v>99.723183391003445</v>
      </c>
      <c r="F280" s="979">
        <f>+Sample_FC!F345</f>
        <v>320.34602076124565</v>
      </c>
      <c r="G280" s="979">
        <f>+Sample_FC!G345</f>
        <v>319.72318339100343</v>
      </c>
      <c r="H280" s="979">
        <f>+Sample_FC!H345</f>
        <v>251.90322580645162</v>
      </c>
      <c r="I280" s="979">
        <f>+Sample_FC!I345</f>
        <v>328.82790322580655</v>
      </c>
      <c r="J280" s="979">
        <f>+Sample_FC!J345</f>
        <v>16.372903225806454</v>
      </c>
      <c r="K280" s="979">
        <f>+Sample_FC!K345</f>
        <v>11.507741935483871</v>
      </c>
      <c r="L280" s="979">
        <f>+Sample_FC!L345</f>
        <v>3.6949032258064514</v>
      </c>
      <c r="M280" s="979">
        <f>+Sample_FC!M345</f>
        <v>277.52054838709677</v>
      </c>
      <c r="N280" s="979">
        <f>+Sample_FC!N345</f>
        <v>100</v>
      </c>
      <c r="O280" s="979">
        <f>+Sample!B345</f>
        <v>651.41868512110716</v>
      </c>
      <c r="P280" s="979">
        <f>+Sample!C345</f>
        <v>387.43944636678197</v>
      </c>
      <c r="Q280" s="979">
        <f>+Sample!D345</f>
        <v>109.86159169550172</v>
      </c>
      <c r="R280" s="979">
        <f>+Sample!E345</f>
        <v>108.61591695501728</v>
      </c>
      <c r="S280" s="979">
        <f>+Sample!F345</f>
        <v>288.887717449033</v>
      </c>
      <c r="T280" s="979">
        <f>+Sample!G345</f>
        <v>343.01020538456248</v>
      </c>
      <c r="U280" s="979">
        <f>+Sample!H345</f>
        <v>269.31790433151787</v>
      </c>
      <c r="V280" s="979">
        <f>+Sample!I345</f>
        <v>265.27542197393927</v>
      </c>
      <c r="W280" s="979">
        <f>+Sample!J345</f>
        <v>32.258064516129032</v>
      </c>
      <c r="X280" s="979">
        <f>+Sample!K345</f>
        <v>8.064516129032258</v>
      </c>
      <c r="Y280" s="979">
        <f>+Sample!L345</f>
        <v>1.935483870967742</v>
      </c>
      <c r="Z280" s="979">
        <f>+Sample!M345</f>
        <v>725.80645161290317</v>
      </c>
      <c r="AA280" s="979">
        <f>+Sample!N345</f>
        <v>100</v>
      </c>
    </row>
    <row r="281" spans="1:27" x14ac:dyDescent="0.2">
      <c r="A281" s="1">
        <f>+Sample_FC!A346</f>
        <v>45270</v>
      </c>
      <c r="B281" s="979">
        <f>+Sample_FC!B346</f>
        <v>690.51903114186848</v>
      </c>
      <c r="C281" s="979">
        <f>+Sample_FC!C346</f>
        <v>443.73702422145323</v>
      </c>
      <c r="D281" s="979">
        <f>+Sample_FC!D346</f>
        <v>63.079584775086495</v>
      </c>
      <c r="E281" s="979">
        <f>+Sample_FC!E346</f>
        <v>99.723183391003445</v>
      </c>
      <c r="F281" s="979">
        <f>+Sample_FC!F346</f>
        <v>320.34602076124565</v>
      </c>
      <c r="G281" s="979">
        <f>+Sample_FC!G346</f>
        <v>319.72318339100343</v>
      </c>
      <c r="H281" s="979">
        <f>+Sample_FC!H346</f>
        <v>251.90322580645162</v>
      </c>
      <c r="I281" s="979">
        <f>+Sample_FC!I346</f>
        <v>328.82790322580655</v>
      </c>
      <c r="J281" s="979">
        <f>+Sample_FC!J346</f>
        <v>16.372903225806454</v>
      </c>
      <c r="K281" s="979">
        <f>+Sample_FC!K346</f>
        <v>11.507741935483871</v>
      </c>
      <c r="L281" s="979">
        <f>+Sample_FC!L346</f>
        <v>3.6949032258064514</v>
      </c>
      <c r="M281" s="979">
        <f>+Sample_FC!M346</f>
        <v>277.52054838709677</v>
      </c>
      <c r="N281" s="979">
        <f>+Sample_FC!N346</f>
        <v>100</v>
      </c>
      <c r="O281" s="979">
        <f>+Sample!B346</f>
        <v>651.41868512110716</v>
      </c>
      <c r="P281" s="979">
        <f>+Sample!C346</f>
        <v>387.43944636678197</v>
      </c>
      <c r="Q281" s="979">
        <f>+Sample!D346</f>
        <v>109.86159169550172</v>
      </c>
      <c r="R281" s="979">
        <f>+Sample!E346</f>
        <v>108.61591695501728</v>
      </c>
      <c r="S281" s="979">
        <f>+Sample!F346</f>
        <v>288.887717449033</v>
      </c>
      <c r="T281" s="979">
        <f>+Sample!G346</f>
        <v>343.01020538456248</v>
      </c>
      <c r="U281" s="979">
        <f>+Sample!H346</f>
        <v>269.31790433151787</v>
      </c>
      <c r="V281" s="979">
        <f>+Sample!I346</f>
        <v>265.27542197393927</v>
      </c>
      <c r="W281" s="979">
        <f>+Sample!J346</f>
        <v>32.258064516129032</v>
      </c>
      <c r="X281" s="979">
        <f>+Sample!K346</f>
        <v>8.064516129032258</v>
      </c>
      <c r="Y281" s="979">
        <f>+Sample!L346</f>
        <v>1.935483870967742</v>
      </c>
      <c r="Z281" s="979">
        <f>+Sample!M346</f>
        <v>725.80645161290317</v>
      </c>
      <c r="AA281" s="979">
        <f>+Sample!N346</f>
        <v>100</v>
      </c>
    </row>
    <row r="282" spans="1:27" x14ac:dyDescent="0.2">
      <c r="A282" s="1">
        <f>+Sample_FC!A347</f>
        <v>45271</v>
      </c>
      <c r="B282" s="979">
        <f>+Sample_FC!B347</f>
        <v>690.51903114186848</v>
      </c>
      <c r="C282" s="979">
        <f>+Sample_FC!C347</f>
        <v>443.73702422145323</v>
      </c>
      <c r="D282" s="979">
        <f>+Sample_FC!D347</f>
        <v>63.079584775086495</v>
      </c>
      <c r="E282" s="979">
        <f>+Sample_FC!E347</f>
        <v>99.723183391003445</v>
      </c>
      <c r="F282" s="979">
        <f>+Sample_FC!F347</f>
        <v>320.34602076124565</v>
      </c>
      <c r="G282" s="979">
        <f>+Sample_FC!G347</f>
        <v>319.72318339100343</v>
      </c>
      <c r="H282" s="979">
        <f>+Sample_FC!H347</f>
        <v>251.90322580645162</v>
      </c>
      <c r="I282" s="979">
        <f>+Sample_FC!I347</f>
        <v>328.82790322580655</v>
      </c>
      <c r="J282" s="979">
        <f>+Sample_FC!J347</f>
        <v>16.372903225806454</v>
      </c>
      <c r="K282" s="979">
        <f>+Sample_FC!K347</f>
        <v>11.507741935483871</v>
      </c>
      <c r="L282" s="979">
        <f>+Sample_FC!L347</f>
        <v>3.6949032258064514</v>
      </c>
      <c r="M282" s="979">
        <f>+Sample_FC!M347</f>
        <v>277.52054838709677</v>
      </c>
      <c r="N282" s="979">
        <f>+Sample_FC!N347</f>
        <v>100</v>
      </c>
      <c r="O282" s="979">
        <f>+Sample!B347</f>
        <v>651.41868512110716</v>
      </c>
      <c r="P282" s="979">
        <f>+Sample!C347</f>
        <v>387.43944636678197</v>
      </c>
      <c r="Q282" s="979">
        <f>+Sample!D347</f>
        <v>109.86159169550172</v>
      </c>
      <c r="R282" s="979">
        <f>+Sample!E347</f>
        <v>108.61591695501728</v>
      </c>
      <c r="S282" s="979">
        <f>+Sample!F347</f>
        <v>288.887717449033</v>
      </c>
      <c r="T282" s="979">
        <f>+Sample!G347</f>
        <v>343.01020538456248</v>
      </c>
      <c r="U282" s="979">
        <f>+Sample!H347</f>
        <v>269.31790433151787</v>
      </c>
      <c r="V282" s="979">
        <f>+Sample!I347</f>
        <v>265.27542197393927</v>
      </c>
      <c r="W282" s="979">
        <f>+Sample!J347</f>
        <v>32.258064516129032</v>
      </c>
      <c r="X282" s="979">
        <f>+Sample!K347</f>
        <v>8.064516129032258</v>
      </c>
      <c r="Y282" s="979">
        <f>+Sample!L347</f>
        <v>1.935483870967742</v>
      </c>
      <c r="Z282" s="979">
        <f>+Sample!M347</f>
        <v>725.80645161290317</v>
      </c>
      <c r="AA282" s="979">
        <f>+Sample!N347</f>
        <v>100</v>
      </c>
    </row>
    <row r="283" spans="1:27" x14ac:dyDescent="0.2">
      <c r="A283" s="1">
        <f>+Sample_FC!A348</f>
        <v>45272</v>
      </c>
      <c r="B283" s="979">
        <f>+Sample_FC!B348</f>
        <v>690.51903114186848</v>
      </c>
      <c r="C283" s="979">
        <f>+Sample_FC!C348</f>
        <v>443.73702422145323</v>
      </c>
      <c r="D283" s="979">
        <f>+Sample_FC!D348</f>
        <v>63.079584775086495</v>
      </c>
      <c r="E283" s="979">
        <f>+Sample_FC!E348</f>
        <v>99.723183391003445</v>
      </c>
      <c r="F283" s="979">
        <f>+Sample_FC!F348</f>
        <v>320.34602076124565</v>
      </c>
      <c r="G283" s="979">
        <f>+Sample_FC!G348</f>
        <v>319.72318339100343</v>
      </c>
      <c r="H283" s="979">
        <f>+Sample_FC!H348</f>
        <v>251.90322580645162</v>
      </c>
      <c r="I283" s="979">
        <f>+Sample_FC!I348</f>
        <v>328.82790322580655</v>
      </c>
      <c r="J283" s="979">
        <f>+Sample_FC!J348</f>
        <v>16.372903225806454</v>
      </c>
      <c r="K283" s="979">
        <f>+Sample_FC!K348</f>
        <v>11.507741935483871</v>
      </c>
      <c r="L283" s="979">
        <f>+Sample_FC!L348</f>
        <v>3.6949032258064514</v>
      </c>
      <c r="M283" s="979">
        <f>+Sample_FC!M348</f>
        <v>277.52054838709677</v>
      </c>
      <c r="N283" s="979">
        <f>+Sample_FC!N348</f>
        <v>100</v>
      </c>
      <c r="O283" s="979">
        <f>+Sample!B348</f>
        <v>651.41868512110716</v>
      </c>
      <c r="P283" s="979">
        <f>+Sample!C348</f>
        <v>387.43944636678197</v>
      </c>
      <c r="Q283" s="979">
        <f>+Sample!D348</f>
        <v>109.86159169550172</v>
      </c>
      <c r="R283" s="979">
        <f>+Sample!E348</f>
        <v>108.61591695501728</v>
      </c>
      <c r="S283" s="979">
        <f>+Sample!F348</f>
        <v>288.887717449033</v>
      </c>
      <c r="T283" s="979">
        <f>+Sample!G348</f>
        <v>343.01020538456248</v>
      </c>
      <c r="U283" s="979">
        <f>+Sample!H348</f>
        <v>269.31790433151787</v>
      </c>
      <c r="V283" s="979">
        <f>+Sample!I348</f>
        <v>265.27542197393927</v>
      </c>
      <c r="W283" s="979">
        <f>+Sample!J348</f>
        <v>32.258064516129032</v>
      </c>
      <c r="X283" s="979">
        <f>+Sample!K348</f>
        <v>8.064516129032258</v>
      </c>
      <c r="Y283" s="979">
        <f>+Sample!L348</f>
        <v>1.935483870967742</v>
      </c>
      <c r="Z283" s="979">
        <f>+Sample!M348</f>
        <v>725.80645161290317</v>
      </c>
      <c r="AA283" s="979">
        <f>+Sample!N348</f>
        <v>100</v>
      </c>
    </row>
    <row r="284" spans="1:27" x14ac:dyDescent="0.2">
      <c r="A284" s="1">
        <f>+Sample_FC!A349</f>
        <v>45273</v>
      </c>
      <c r="B284" s="979">
        <f>+Sample_FC!B349</f>
        <v>690.51903114186848</v>
      </c>
      <c r="C284" s="979">
        <f>+Sample_FC!C349</f>
        <v>443.73702422145323</v>
      </c>
      <c r="D284" s="979">
        <f>+Sample_FC!D349</f>
        <v>63.079584775086495</v>
      </c>
      <c r="E284" s="979">
        <f>+Sample_FC!E349</f>
        <v>99.723183391003445</v>
      </c>
      <c r="F284" s="979">
        <f>+Sample_FC!F349</f>
        <v>320.34602076124565</v>
      </c>
      <c r="G284" s="979">
        <f>+Sample_FC!G349</f>
        <v>319.72318339100343</v>
      </c>
      <c r="H284" s="979">
        <f>+Sample_FC!H349</f>
        <v>251.90322580645162</v>
      </c>
      <c r="I284" s="979">
        <f>+Sample_FC!I349</f>
        <v>328.82790322580655</v>
      </c>
      <c r="J284" s="979">
        <f>+Sample_FC!J349</f>
        <v>16.372903225806454</v>
      </c>
      <c r="K284" s="979">
        <f>+Sample_FC!K349</f>
        <v>11.507741935483871</v>
      </c>
      <c r="L284" s="979">
        <f>+Sample_FC!L349</f>
        <v>3.6949032258064514</v>
      </c>
      <c r="M284" s="979">
        <f>+Sample_FC!M349</f>
        <v>277.52054838709677</v>
      </c>
      <c r="N284" s="979">
        <f>+Sample_FC!N349</f>
        <v>100</v>
      </c>
      <c r="O284" s="979">
        <f>+Sample!B349</f>
        <v>651.41868512110716</v>
      </c>
      <c r="P284" s="979">
        <f>+Sample!C349</f>
        <v>387.43944636678197</v>
      </c>
      <c r="Q284" s="979">
        <f>+Sample!D349</f>
        <v>109.86159169550172</v>
      </c>
      <c r="R284" s="979">
        <f>+Sample!E349</f>
        <v>108.61591695501728</v>
      </c>
      <c r="S284" s="979">
        <f>+Sample!F349</f>
        <v>288.887717449033</v>
      </c>
      <c r="T284" s="979">
        <f>+Sample!G349</f>
        <v>343.01020538456248</v>
      </c>
      <c r="U284" s="979">
        <f>+Sample!H349</f>
        <v>269.31790433151787</v>
      </c>
      <c r="V284" s="979">
        <f>+Sample!I349</f>
        <v>265.27542197393927</v>
      </c>
      <c r="W284" s="979">
        <f>+Sample!J349</f>
        <v>32.258064516129032</v>
      </c>
      <c r="X284" s="979">
        <f>+Sample!K349</f>
        <v>8.064516129032258</v>
      </c>
      <c r="Y284" s="979">
        <f>+Sample!L349</f>
        <v>1.935483870967742</v>
      </c>
      <c r="Z284" s="979">
        <f>+Sample!M349</f>
        <v>725.80645161290317</v>
      </c>
      <c r="AA284" s="979">
        <f>+Sample!N349</f>
        <v>100</v>
      </c>
    </row>
    <row r="285" spans="1:27" x14ac:dyDescent="0.2">
      <c r="A285" s="1">
        <f>+Sample_FC!A350</f>
        <v>45274</v>
      </c>
      <c r="B285" s="979">
        <f>+Sample_FC!B350</f>
        <v>690.51903114186848</v>
      </c>
      <c r="C285" s="979">
        <f>+Sample_FC!C350</f>
        <v>443.73702422145323</v>
      </c>
      <c r="D285" s="979">
        <f>+Sample_FC!D350</f>
        <v>63.079584775086495</v>
      </c>
      <c r="E285" s="979">
        <f>+Sample_FC!E350</f>
        <v>99.723183391003445</v>
      </c>
      <c r="F285" s="979">
        <f>+Sample_FC!F350</f>
        <v>320.34602076124565</v>
      </c>
      <c r="G285" s="979">
        <f>+Sample_FC!G350</f>
        <v>319.72318339100343</v>
      </c>
      <c r="H285" s="979">
        <f>+Sample_FC!H350</f>
        <v>251.90322580645162</v>
      </c>
      <c r="I285" s="979">
        <f>+Sample_FC!I350</f>
        <v>328.82790322580655</v>
      </c>
      <c r="J285" s="979">
        <f>+Sample_FC!J350</f>
        <v>16.372903225806454</v>
      </c>
      <c r="K285" s="979">
        <f>+Sample_FC!K350</f>
        <v>11.507741935483871</v>
      </c>
      <c r="L285" s="979">
        <f>+Sample_FC!L350</f>
        <v>3.6949032258064514</v>
      </c>
      <c r="M285" s="979">
        <f>+Sample_FC!M350</f>
        <v>277.52054838709677</v>
      </c>
      <c r="N285" s="979">
        <f>+Sample_FC!N350</f>
        <v>100</v>
      </c>
      <c r="O285" s="979">
        <f>+Sample!B350</f>
        <v>651.41868512110716</v>
      </c>
      <c r="P285" s="979">
        <f>+Sample!C350</f>
        <v>387.43944636678197</v>
      </c>
      <c r="Q285" s="979">
        <f>+Sample!D350</f>
        <v>109.86159169550172</v>
      </c>
      <c r="R285" s="979">
        <f>+Sample!E350</f>
        <v>108.61591695501728</v>
      </c>
      <c r="S285" s="979">
        <f>+Sample!F350</f>
        <v>288.887717449033</v>
      </c>
      <c r="T285" s="979">
        <f>+Sample!G350</f>
        <v>343.01020538456248</v>
      </c>
      <c r="U285" s="979">
        <f>+Sample!H350</f>
        <v>269.31790433151787</v>
      </c>
      <c r="V285" s="979">
        <f>+Sample!I350</f>
        <v>265.27542197393927</v>
      </c>
      <c r="W285" s="979">
        <f>+Sample!J350</f>
        <v>32.258064516129032</v>
      </c>
      <c r="X285" s="979">
        <f>+Sample!K350</f>
        <v>8.064516129032258</v>
      </c>
      <c r="Y285" s="979">
        <f>+Sample!L350</f>
        <v>1.935483870967742</v>
      </c>
      <c r="Z285" s="979">
        <f>+Sample!M350</f>
        <v>725.80645161290317</v>
      </c>
      <c r="AA285" s="979">
        <f>+Sample!N350</f>
        <v>100</v>
      </c>
    </row>
    <row r="286" spans="1:27" x14ac:dyDescent="0.2">
      <c r="A286" s="1">
        <f>+Sample_FC!A351</f>
        <v>45275</v>
      </c>
      <c r="B286" s="979">
        <f>+Sample_FC!B351</f>
        <v>690.51903114186848</v>
      </c>
      <c r="C286" s="979">
        <f>+Sample_FC!C351</f>
        <v>443.73702422145323</v>
      </c>
      <c r="D286" s="979">
        <f>+Sample_FC!D351</f>
        <v>63.079584775086495</v>
      </c>
      <c r="E286" s="979">
        <f>+Sample_FC!E351</f>
        <v>99.723183391003445</v>
      </c>
      <c r="F286" s="979">
        <f>+Sample_FC!F351</f>
        <v>320.34602076124565</v>
      </c>
      <c r="G286" s="979">
        <f>+Sample_FC!G351</f>
        <v>319.72318339100343</v>
      </c>
      <c r="H286" s="979">
        <f>+Sample_FC!H351</f>
        <v>251.90322580645162</v>
      </c>
      <c r="I286" s="979">
        <f>+Sample_FC!I351</f>
        <v>328.82790322580655</v>
      </c>
      <c r="J286" s="979">
        <f>+Sample_FC!J351</f>
        <v>16.372903225806454</v>
      </c>
      <c r="K286" s="979">
        <f>+Sample_FC!K351</f>
        <v>11.507741935483871</v>
      </c>
      <c r="L286" s="979">
        <f>+Sample_FC!L351</f>
        <v>3.6949032258064514</v>
      </c>
      <c r="M286" s="979">
        <f>+Sample_FC!M351</f>
        <v>277.52054838709677</v>
      </c>
      <c r="N286" s="979">
        <f>+Sample_FC!N351</f>
        <v>100</v>
      </c>
      <c r="O286" s="979">
        <f>+Sample!B351</f>
        <v>651.41868512110716</v>
      </c>
      <c r="P286" s="979">
        <f>+Sample!C351</f>
        <v>387.43944636678197</v>
      </c>
      <c r="Q286" s="979">
        <f>+Sample!D351</f>
        <v>109.86159169550172</v>
      </c>
      <c r="R286" s="979">
        <f>+Sample!E351</f>
        <v>108.61591695501728</v>
      </c>
      <c r="S286" s="979">
        <f>+Sample!F351</f>
        <v>288.887717449033</v>
      </c>
      <c r="T286" s="979">
        <f>+Sample!G351</f>
        <v>343.01020538456248</v>
      </c>
      <c r="U286" s="979">
        <f>+Sample!H351</f>
        <v>269.31790433151787</v>
      </c>
      <c r="V286" s="979">
        <f>+Sample!I351</f>
        <v>265.27542197393927</v>
      </c>
      <c r="W286" s="979">
        <f>+Sample!J351</f>
        <v>32.258064516129032</v>
      </c>
      <c r="X286" s="979">
        <f>+Sample!K351</f>
        <v>8.064516129032258</v>
      </c>
      <c r="Y286" s="979">
        <f>+Sample!L351</f>
        <v>1.935483870967742</v>
      </c>
      <c r="Z286" s="979">
        <f>+Sample!M351</f>
        <v>725.80645161290317</v>
      </c>
      <c r="AA286" s="979">
        <f>+Sample!N351</f>
        <v>100</v>
      </c>
    </row>
    <row r="287" spans="1:27" x14ac:dyDescent="0.2">
      <c r="A287" s="1">
        <f>+Sample_FC!A352</f>
        <v>45276</v>
      </c>
      <c r="B287" s="979">
        <f>+Sample_FC!B352</f>
        <v>690.51903114186848</v>
      </c>
      <c r="C287" s="979">
        <f>+Sample_FC!C352</f>
        <v>443.73702422145323</v>
      </c>
      <c r="D287" s="979">
        <f>+Sample_FC!D352</f>
        <v>63.079584775086495</v>
      </c>
      <c r="E287" s="979">
        <f>+Sample_FC!E352</f>
        <v>99.723183391003445</v>
      </c>
      <c r="F287" s="979">
        <f>+Sample_FC!F352</f>
        <v>320.34602076124565</v>
      </c>
      <c r="G287" s="979">
        <f>+Sample_FC!G352</f>
        <v>319.72318339100343</v>
      </c>
      <c r="H287" s="979">
        <f>+Sample_FC!H352</f>
        <v>251.90322580645162</v>
      </c>
      <c r="I287" s="979">
        <f>+Sample_FC!I352</f>
        <v>328.82790322580655</v>
      </c>
      <c r="J287" s="979">
        <f>+Sample_FC!J352</f>
        <v>16.372903225806454</v>
      </c>
      <c r="K287" s="979">
        <f>+Sample_FC!K352</f>
        <v>11.507741935483871</v>
      </c>
      <c r="L287" s="979">
        <f>+Sample_FC!L352</f>
        <v>3.6949032258064514</v>
      </c>
      <c r="M287" s="979">
        <f>+Sample_FC!M352</f>
        <v>277.52054838709677</v>
      </c>
      <c r="N287" s="979">
        <f>+Sample_FC!N352</f>
        <v>100</v>
      </c>
      <c r="O287" s="979">
        <f>+Sample!B352</f>
        <v>651.41868512110716</v>
      </c>
      <c r="P287" s="979">
        <f>+Sample!C352</f>
        <v>387.43944636678197</v>
      </c>
      <c r="Q287" s="979">
        <f>+Sample!D352</f>
        <v>109.86159169550172</v>
      </c>
      <c r="R287" s="979">
        <f>+Sample!E352</f>
        <v>108.61591695501728</v>
      </c>
      <c r="S287" s="979">
        <f>+Sample!F352</f>
        <v>288.887717449033</v>
      </c>
      <c r="T287" s="979">
        <f>+Sample!G352</f>
        <v>343.01020538456248</v>
      </c>
      <c r="U287" s="979">
        <f>+Sample!H352</f>
        <v>269.31790433151787</v>
      </c>
      <c r="V287" s="979">
        <f>+Sample!I352</f>
        <v>265.27542197393927</v>
      </c>
      <c r="W287" s="979">
        <f>+Sample!J352</f>
        <v>32.258064516129032</v>
      </c>
      <c r="X287" s="979">
        <f>+Sample!K352</f>
        <v>8.064516129032258</v>
      </c>
      <c r="Y287" s="979">
        <f>+Sample!L352</f>
        <v>1.935483870967742</v>
      </c>
      <c r="Z287" s="979">
        <f>+Sample!M352</f>
        <v>725.80645161290317</v>
      </c>
      <c r="AA287" s="979">
        <f>+Sample!N352</f>
        <v>100</v>
      </c>
    </row>
    <row r="288" spans="1:27" x14ac:dyDescent="0.2">
      <c r="A288" s="1">
        <f>+Sample_FC!A353</f>
        <v>45277</v>
      </c>
      <c r="B288" s="979">
        <f>+Sample_FC!B353</f>
        <v>690.51903114186848</v>
      </c>
      <c r="C288" s="979">
        <f>+Sample_FC!C353</f>
        <v>443.73702422145323</v>
      </c>
      <c r="D288" s="979">
        <f>+Sample_FC!D353</f>
        <v>63.079584775086495</v>
      </c>
      <c r="E288" s="979">
        <f>+Sample_FC!E353</f>
        <v>99.723183391003445</v>
      </c>
      <c r="F288" s="979">
        <f>+Sample_FC!F353</f>
        <v>320.34602076124565</v>
      </c>
      <c r="G288" s="979">
        <f>+Sample_FC!G353</f>
        <v>319.72318339100343</v>
      </c>
      <c r="H288" s="979">
        <f>+Sample_FC!H353</f>
        <v>251.90322580645162</v>
      </c>
      <c r="I288" s="979">
        <f>+Sample_FC!I353</f>
        <v>328.82790322580655</v>
      </c>
      <c r="J288" s="979">
        <f>+Sample_FC!J353</f>
        <v>16.372903225806454</v>
      </c>
      <c r="K288" s="979">
        <f>+Sample_FC!K353</f>
        <v>11.507741935483871</v>
      </c>
      <c r="L288" s="979">
        <f>+Sample_FC!L353</f>
        <v>3.6949032258064514</v>
      </c>
      <c r="M288" s="979">
        <f>+Sample_FC!M353</f>
        <v>277.52054838709677</v>
      </c>
      <c r="N288" s="979">
        <f>+Sample_FC!N353</f>
        <v>100</v>
      </c>
      <c r="O288" s="979">
        <f>+Sample!B353</f>
        <v>651.41868512110716</v>
      </c>
      <c r="P288" s="979">
        <f>+Sample!C353</f>
        <v>387.43944636678197</v>
      </c>
      <c r="Q288" s="979">
        <f>+Sample!D353</f>
        <v>109.86159169550172</v>
      </c>
      <c r="R288" s="979">
        <f>+Sample!E353</f>
        <v>108.61591695501728</v>
      </c>
      <c r="S288" s="979">
        <f>+Sample!F353</f>
        <v>288.887717449033</v>
      </c>
      <c r="T288" s="979">
        <f>+Sample!G353</f>
        <v>343.01020538456248</v>
      </c>
      <c r="U288" s="979">
        <f>+Sample!H353</f>
        <v>269.31790433151787</v>
      </c>
      <c r="V288" s="979">
        <f>+Sample!I353</f>
        <v>265.27542197393927</v>
      </c>
      <c r="W288" s="979">
        <f>+Sample!J353</f>
        <v>32.258064516129032</v>
      </c>
      <c r="X288" s="979">
        <f>+Sample!K353</f>
        <v>8.064516129032258</v>
      </c>
      <c r="Y288" s="979">
        <f>+Sample!L353</f>
        <v>1.935483870967742</v>
      </c>
      <c r="Z288" s="979">
        <f>+Sample!M353</f>
        <v>725.80645161290317</v>
      </c>
      <c r="AA288" s="979">
        <f>+Sample!N353</f>
        <v>100</v>
      </c>
    </row>
    <row r="289" spans="1:27" x14ac:dyDescent="0.2">
      <c r="A289" s="1">
        <f>+Sample_FC!A354</f>
        <v>45278</v>
      </c>
      <c r="B289" s="979">
        <f>+Sample_FC!B354</f>
        <v>632.97577854671272</v>
      </c>
      <c r="C289" s="979">
        <f>+Sample_FC!C354</f>
        <v>406.75893886966549</v>
      </c>
      <c r="D289" s="979">
        <f>+Sample_FC!D354</f>
        <v>57.822952710495962</v>
      </c>
      <c r="E289" s="979">
        <f>+Sample_FC!E354</f>
        <v>91.412918108419831</v>
      </c>
      <c r="F289" s="979">
        <f>+Sample_FC!F354</f>
        <v>293.65051903114187</v>
      </c>
      <c r="G289" s="979">
        <f>+Sample_FC!G354</f>
        <v>293.07958477508646</v>
      </c>
      <c r="H289" s="979">
        <f>+Sample_FC!H354</f>
        <v>251.90322580645162</v>
      </c>
      <c r="I289" s="979">
        <f>+Sample_FC!I354</f>
        <v>328.82790322580655</v>
      </c>
      <c r="J289" s="979">
        <f>+Sample_FC!J354</f>
        <v>16.372903225806454</v>
      </c>
      <c r="K289" s="979">
        <f>+Sample_FC!K354</f>
        <v>11.507741935483871</v>
      </c>
      <c r="L289" s="979">
        <f>+Sample_FC!L354</f>
        <v>3.6949032258064514</v>
      </c>
      <c r="M289" s="979">
        <f>+Sample_FC!M354</f>
        <v>277.52054838709677</v>
      </c>
      <c r="N289" s="979">
        <f>+Sample_FC!N354</f>
        <v>91.666666666666657</v>
      </c>
      <c r="O289" s="979">
        <f>+Sample!B354</f>
        <v>651.41868512110716</v>
      </c>
      <c r="P289" s="979">
        <f>+Sample!C354</f>
        <v>387.43944636678197</v>
      </c>
      <c r="Q289" s="979">
        <f>+Sample!D354</f>
        <v>109.86159169550172</v>
      </c>
      <c r="R289" s="979">
        <f>+Sample!E354</f>
        <v>108.61591695501728</v>
      </c>
      <c r="S289" s="979">
        <f>+Sample!F354</f>
        <v>288.887717449033</v>
      </c>
      <c r="T289" s="979">
        <f>+Sample!G354</f>
        <v>343.01020538456248</v>
      </c>
      <c r="U289" s="979">
        <f>+Sample!H354</f>
        <v>269.31790433151787</v>
      </c>
      <c r="V289" s="979">
        <f>+Sample!I354</f>
        <v>265.27542197393927</v>
      </c>
      <c r="W289" s="979">
        <f>+Sample!J354</f>
        <v>32.258064516129032</v>
      </c>
      <c r="X289" s="979">
        <f>+Sample!K354</f>
        <v>8.064516129032258</v>
      </c>
      <c r="Y289" s="979">
        <f>+Sample!L354</f>
        <v>1.935483870967742</v>
      </c>
      <c r="Z289" s="979">
        <f>+Sample!M354</f>
        <v>725.80645161290317</v>
      </c>
      <c r="AA289" s="979">
        <f>+Sample!N354</f>
        <v>100</v>
      </c>
    </row>
    <row r="290" spans="1:27" x14ac:dyDescent="0.2">
      <c r="A290" s="1">
        <f>+Sample_FC!A355</f>
        <v>45279</v>
      </c>
      <c r="B290" s="979">
        <f>+Sample_FC!B355</f>
        <v>0</v>
      </c>
      <c r="C290" s="979">
        <f>+Sample_FC!C355</f>
        <v>0</v>
      </c>
      <c r="D290" s="979">
        <f>+Sample_FC!D355</f>
        <v>0</v>
      </c>
      <c r="E290" s="979">
        <f>+Sample_FC!E355</f>
        <v>0</v>
      </c>
      <c r="F290" s="979">
        <f>+Sample_FC!F355</f>
        <v>0</v>
      </c>
      <c r="G290" s="979">
        <f>+Sample_FC!G355</f>
        <v>0</v>
      </c>
      <c r="H290" s="979">
        <f>+Sample_FC!H355</f>
        <v>251.90322580645162</v>
      </c>
      <c r="I290" s="979">
        <f>+Sample_FC!I355</f>
        <v>328.82790322580655</v>
      </c>
      <c r="J290" s="979">
        <f>+Sample_FC!J355</f>
        <v>16.372903225806454</v>
      </c>
      <c r="K290" s="979">
        <f>+Sample_FC!K355</f>
        <v>11.507741935483871</v>
      </c>
      <c r="L290" s="979">
        <f>+Sample_FC!L355</f>
        <v>3.6949032258064514</v>
      </c>
      <c r="M290" s="979">
        <f>+Sample_FC!M355</f>
        <v>277.52054838709677</v>
      </c>
      <c r="N290" s="979">
        <f>+Sample_FC!N355</f>
        <v>0</v>
      </c>
      <c r="O290" s="979">
        <f>+Sample!B355</f>
        <v>651.41868512110716</v>
      </c>
      <c r="P290" s="979">
        <f>+Sample!C355</f>
        <v>387.43944636678197</v>
      </c>
      <c r="Q290" s="979">
        <f>+Sample!D355</f>
        <v>109.86159169550172</v>
      </c>
      <c r="R290" s="979">
        <f>+Sample!E355</f>
        <v>108.61591695501728</v>
      </c>
      <c r="S290" s="979">
        <f>+Sample!F355</f>
        <v>288.887717449033</v>
      </c>
      <c r="T290" s="979">
        <f>+Sample!G355</f>
        <v>343.01020538456248</v>
      </c>
      <c r="U290" s="979">
        <f>+Sample!H355</f>
        <v>269.31790433151787</v>
      </c>
      <c r="V290" s="979">
        <f>+Sample!I355</f>
        <v>265.27542197393927</v>
      </c>
      <c r="W290" s="979">
        <f>+Sample!J355</f>
        <v>32.258064516129032</v>
      </c>
      <c r="X290" s="979">
        <f>+Sample!K355</f>
        <v>8.064516129032258</v>
      </c>
      <c r="Y290" s="979">
        <f>+Sample!L355</f>
        <v>1.935483870967742</v>
      </c>
      <c r="Z290" s="979">
        <f>+Sample!M355</f>
        <v>725.80645161290317</v>
      </c>
      <c r="AA290" s="979">
        <f>+Sample!N355</f>
        <v>100</v>
      </c>
    </row>
    <row r="291" spans="1:27" x14ac:dyDescent="0.2">
      <c r="A291" s="1">
        <f>+Sample_FC!A356</f>
        <v>45280</v>
      </c>
      <c r="B291" s="979">
        <f>+Sample_FC!B356</f>
        <v>333.75086505190308</v>
      </c>
      <c r="C291" s="979">
        <f>+Sample_FC!C356</f>
        <v>214.47289504036908</v>
      </c>
      <c r="D291" s="979">
        <f>+Sample_FC!D356</f>
        <v>30.488465974625139</v>
      </c>
      <c r="E291" s="979">
        <f>+Sample_FC!E356</f>
        <v>48.199538638985004</v>
      </c>
      <c r="F291" s="979">
        <f>+Sample_FC!F356</f>
        <v>154.83391003460207</v>
      </c>
      <c r="G291" s="979">
        <f>+Sample_FC!G356</f>
        <v>154.53287197231833</v>
      </c>
      <c r="H291" s="979">
        <f>+Sample_FC!H356</f>
        <v>251.90322580645162</v>
      </c>
      <c r="I291" s="979">
        <f>+Sample_FC!I356</f>
        <v>328.82790322580655</v>
      </c>
      <c r="J291" s="979">
        <f>+Sample_FC!J356</f>
        <v>16.372903225806454</v>
      </c>
      <c r="K291" s="979">
        <f>+Sample_FC!K356</f>
        <v>11.507741935483871</v>
      </c>
      <c r="L291" s="979">
        <f>+Sample_FC!L356</f>
        <v>3.6949032258064514</v>
      </c>
      <c r="M291" s="979">
        <f>+Sample_FC!M356</f>
        <v>277.52054838709677</v>
      </c>
      <c r="N291" s="979">
        <f>+Sample_FC!N356</f>
        <v>48.333333333333336</v>
      </c>
      <c r="O291" s="979">
        <f>+Sample!B356</f>
        <v>651.41868512110716</v>
      </c>
      <c r="P291" s="979">
        <f>+Sample!C356</f>
        <v>387.43944636678197</v>
      </c>
      <c r="Q291" s="979">
        <f>+Sample!D356</f>
        <v>109.86159169550172</v>
      </c>
      <c r="R291" s="979">
        <f>+Sample!E356</f>
        <v>108.61591695501728</v>
      </c>
      <c r="S291" s="979">
        <f>+Sample!F356</f>
        <v>288.887717449033</v>
      </c>
      <c r="T291" s="979">
        <f>+Sample!G356</f>
        <v>343.01020538456248</v>
      </c>
      <c r="U291" s="979">
        <f>+Sample!H356</f>
        <v>269.31790433151787</v>
      </c>
      <c r="V291" s="979">
        <f>+Sample!I356</f>
        <v>265.27542197393927</v>
      </c>
      <c r="W291" s="979">
        <f>+Sample!J356</f>
        <v>32.258064516129032</v>
      </c>
      <c r="X291" s="979">
        <f>+Sample!K356</f>
        <v>8.064516129032258</v>
      </c>
      <c r="Y291" s="979">
        <f>+Sample!L356</f>
        <v>1.935483870967742</v>
      </c>
      <c r="Z291" s="979">
        <f>+Sample!M356</f>
        <v>725.80645161290317</v>
      </c>
      <c r="AA291" s="979">
        <f>+Sample!N356</f>
        <v>100</v>
      </c>
    </row>
    <row r="292" spans="1:27" x14ac:dyDescent="0.2">
      <c r="A292" s="1">
        <f>+Sample_FC!A357</f>
        <v>45281</v>
      </c>
      <c r="B292" s="979">
        <f>+Sample_FC!B357</f>
        <v>690.51903114186848</v>
      </c>
      <c r="C292" s="979">
        <f>+Sample_FC!C357</f>
        <v>443.73702422145323</v>
      </c>
      <c r="D292" s="979">
        <f>+Sample_FC!D357</f>
        <v>63.079584775086495</v>
      </c>
      <c r="E292" s="979">
        <f>+Sample_FC!E357</f>
        <v>99.723183391003445</v>
      </c>
      <c r="F292" s="979">
        <f>+Sample_FC!F357</f>
        <v>320.34602076124565</v>
      </c>
      <c r="G292" s="979">
        <f>+Sample_FC!G357</f>
        <v>319.72318339100343</v>
      </c>
      <c r="H292" s="979">
        <f>+Sample_FC!H357</f>
        <v>251.90322580645162</v>
      </c>
      <c r="I292" s="979">
        <f>+Sample_FC!I357</f>
        <v>328.82790322580655</v>
      </c>
      <c r="J292" s="979">
        <f>+Sample_FC!J357</f>
        <v>16.372903225806454</v>
      </c>
      <c r="K292" s="979">
        <f>+Sample_FC!K357</f>
        <v>11.507741935483871</v>
      </c>
      <c r="L292" s="979">
        <f>+Sample_FC!L357</f>
        <v>3.6949032258064514</v>
      </c>
      <c r="M292" s="979">
        <f>+Sample_FC!M357</f>
        <v>277.52054838709677</v>
      </c>
      <c r="N292" s="979">
        <f>+Sample_FC!N357</f>
        <v>100</v>
      </c>
      <c r="O292" s="979">
        <f>+Sample!B357</f>
        <v>651.41868512110716</v>
      </c>
      <c r="P292" s="979">
        <f>+Sample!C357</f>
        <v>387.43944636678197</v>
      </c>
      <c r="Q292" s="979">
        <f>+Sample!D357</f>
        <v>109.86159169550172</v>
      </c>
      <c r="R292" s="979">
        <f>+Sample!E357</f>
        <v>108.61591695501728</v>
      </c>
      <c r="S292" s="979">
        <f>+Sample!F357</f>
        <v>288.887717449033</v>
      </c>
      <c r="T292" s="979">
        <f>+Sample!G357</f>
        <v>343.01020538456248</v>
      </c>
      <c r="U292" s="979">
        <f>+Sample!H357</f>
        <v>269.31790433151787</v>
      </c>
      <c r="V292" s="979">
        <f>+Sample!I357</f>
        <v>265.27542197393927</v>
      </c>
      <c r="W292" s="979">
        <f>+Sample!J357</f>
        <v>32.258064516129032</v>
      </c>
      <c r="X292" s="979">
        <f>+Sample!K357</f>
        <v>8.064516129032258</v>
      </c>
      <c r="Y292" s="979">
        <f>+Sample!L357</f>
        <v>1.935483870967742</v>
      </c>
      <c r="Z292" s="979">
        <f>+Sample!M357</f>
        <v>725.80645161290317</v>
      </c>
      <c r="AA292" s="979">
        <f>+Sample!N357</f>
        <v>100</v>
      </c>
    </row>
    <row r="293" spans="1:27" x14ac:dyDescent="0.2">
      <c r="A293" s="1">
        <f>+Sample_FC!A358</f>
        <v>45282</v>
      </c>
      <c r="B293" s="979">
        <f>+Sample_FC!B358</f>
        <v>690.51903114186848</v>
      </c>
      <c r="C293" s="979">
        <f>+Sample_FC!C358</f>
        <v>443.73702422145323</v>
      </c>
      <c r="D293" s="979">
        <f>+Sample_FC!D358</f>
        <v>63.079584775086495</v>
      </c>
      <c r="E293" s="979">
        <f>+Sample_FC!E358</f>
        <v>99.723183391003445</v>
      </c>
      <c r="F293" s="979">
        <f>+Sample_FC!F358</f>
        <v>320.34602076124565</v>
      </c>
      <c r="G293" s="979">
        <f>+Sample_FC!G358</f>
        <v>319.72318339100343</v>
      </c>
      <c r="H293" s="979">
        <f>+Sample_FC!H358</f>
        <v>251.90322580645162</v>
      </c>
      <c r="I293" s="979">
        <f>+Sample_FC!I358</f>
        <v>328.82790322580655</v>
      </c>
      <c r="J293" s="979">
        <f>+Sample_FC!J358</f>
        <v>16.372903225806454</v>
      </c>
      <c r="K293" s="979">
        <f>+Sample_FC!K358</f>
        <v>11.507741935483871</v>
      </c>
      <c r="L293" s="979">
        <f>+Sample_FC!L358</f>
        <v>3.6949032258064514</v>
      </c>
      <c r="M293" s="979">
        <f>+Sample_FC!M358</f>
        <v>277.52054838709677</v>
      </c>
      <c r="N293" s="979">
        <f>+Sample_FC!N358</f>
        <v>100</v>
      </c>
      <c r="O293" s="979">
        <f>+Sample!B358</f>
        <v>651.41868512110716</v>
      </c>
      <c r="P293" s="979">
        <f>+Sample!C358</f>
        <v>387.43944636678197</v>
      </c>
      <c r="Q293" s="979">
        <f>+Sample!D358</f>
        <v>109.86159169550172</v>
      </c>
      <c r="R293" s="979">
        <f>+Sample!E358</f>
        <v>108.61591695501728</v>
      </c>
      <c r="S293" s="979">
        <f>+Sample!F358</f>
        <v>288.887717449033</v>
      </c>
      <c r="T293" s="979">
        <f>+Sample!G358</f>
        <v>343.01020538456248</v>
      </c>
      <c r="U293" s="979">
        <f>+Sample!H358</f>
        <v>269.31790433151787</v>
      </c>
      <c r="V293" s="979">
        <f>+Sample!I358</f>
        <v>265.27542197393927</v>
      </c>
      <c r="W293" s="979">
        <f>+Sample!J358</f>
        <v>32.258064516129032</v>
      </c>
      <c r="X293" s="979">
        <f>+Sample!K358</f>
        <v>8.064516129032258</v>
      </c>
      <c r="Y293" s="979">
        <f>+Sample!L358</f>
        <v>1.935483870967742</v>
      </c>
      <c r="Z293" s="979">
        <f>+Sample!M358</f>
        <v>725.80645161290317</v>
      </c>
      <c r="AA293" s="979">
        <f>+Sample!N358</f>
        <v>100</v>
      </c>
    </row>
    <row r="294" spans="1:27" x14ac:dyDescent="0.2">
      <c r="A294" s="1">
        <f>+Sample_FC!A359</f>
        <v>45283</v>
      </c>
      <c r="B294" s="979">
        <f>+Sample_FC!B359</f>
        <v>690.51903114186848</v>
      </c>
      <c r="C294" s="979">
        <f>+Sample_FC!C359</f>
        <v>443.73702422145323</v>
      </c>
      <c r="D294" s="979">
        <f>+Sample_FC!D359</f>
        <v>63.079584775086495</v>
      </c>
      <c r="E294" s="979">
        <f>+Sample_FC!E359</f>
        <v>99.723183391003445</v>
      </c>
      <c r="F294" s="979">
        <f>+Sample_FC!F359</f>
        <v>320.34602076124565</v>
      </c>
      <c r="G294" s="979">
        <f>+Sample_FC!G359</f>
        <v>319.72318339100343</v>
      </c>
      <c r="H294" s="979">
        <f>+Sample_FC!H359</f>
        <v>251.90322580645162</v>
      </c>
      <c r="I294" s="979">
        <f>+Sample_FC!I359</f>
        <v>328.82790322580655</v>
      </c>
      <c r="J294" s="979">
        <f>+Sample_FC!J359</f>
        <v>16.372903225806454</v>
      </c>
      <c r="K294" s="979">
        <f>+Sample_FC!K359</f>
        <v>11.507741935483871</v>
      </c>
      <c r="L294" s="979">
        <f>+Sample_FC!L359</f>
        <v>3.6949032258064514</v>
      </c>
      <c r="M294" s="979">
        <f>+Sample_FC!M359</f>
        <v>277.52054838709677</v>
      </c>
      <c r="N294" s="979">
        <f>+Sample_FC!N359</f>
        <v>100</v>
      </c>
      <c r="O294" s="979">
        <f>+Sample!B359</f>
        <v>651.41868512110716</v>
      </c>
      <c r="P294" s="979">
        <f>+Sample!C359</f>
        <v>387.43944636678197</v>
      </c>
      <c r="Q294" s="979">
        <f>+Sample!D359</f>
        <v>109.86159169550172</v>
      </c>
      <c r="R294" s="979">
        <f>+Sample!E359</f>
        <v>108.61591695501728</v>
      </c>
      <c r="S294" s="979">
        <f>+Sample!F359</f>
        <v>288.887717449033</v>
      </c>
      <c r="T294" s="979">
        <f>+Sample!G359</f>
        <v>343.01020538456248</v>
      </c>
      <c r="U294" s="979">
        <f>+Sample!H359</f>
        <v>269.31790433151787</v>
      </c>
      <c r="V294" s="979">
        <f>+Sample!I359</f>
        <v>265.27542197393927</v>
      </c>
      <c r="W294" s="979">
        <f>+Sample!J359</f>
        <v>32.258064516129032</v>
      </c>
      <c r="X294" s="979">
        <f>+Sample!K359</f>
        <v>8.064516129032258</v>
      </c>
      <c r="Y294" s="979">
        <f>+Sample!L359</f>
        <v>1.935483870967742</v>
      </c>
      <c r="Z294" s="979">
        <f>+Sample!M359</f>
        <v>725.80645161290317</v>
      </c>
      <c r="AA294" s="979">
        <f>+Sample!N359</f>
        <v>100</v>
      </c>
    </row>
    <row r="295" spans="1:27" x14ac:dyDescent="0.2">
      <c r="A295" s="1">
        <f>+Sample_FC!A360</f>
        <v>45284</v>
      </c>
      <c r="B295" s="979">
        <f>+Sample_FC!B360</f>
        <v>690.51903114186848</v>
      </c>
      <c r="C295" s="979">
        <f>+Sample_FC!C360</f>
        <v>443.73702422145323</v>
      </c>
      <c r="D295" s="979">
        <f>+Sample_FC!D360</f>
        <v>63.079584775086495</v>
      </c>
      <c r="E295" s="979">
        <f>+Sample_FC!E360</f>
        <v>99.723183391003445</v>
      </c>
      <c r="F295" s="979">
        <f>+Sample_FC!F360</f>
        <v>320.34602076124565</v>
      </c>
      <c r="G295" s="979">
        <f>+Sample_FC!G360</f>
        <v>319.72318339100343</v>
      </c>
      <c r="H295" s="979">
        <f>+Sample_FC!H360</f>
        <v>251.90322580645162</v>
      </c>
      <c r="I295" s="979">
        <f>+Sample_FC!I360</f>
        <v>328.82790322580655</v>
      </c>
      <c r="J295" s="979">
        <f>+Sample_FC!J360</f>
        <v>16.372903225806454</v>
      </c>
      <c r="K295" s="979">
        <f>+Sample_FC!K360</f>
        <v>11.507741935483871</v>
      </c>
      <c r="L295" s="979">
        <f>+Sample_FC!L360</f>
        <v>3.6949032258064514</v>
      </c>
      <c r="M295" s="979">
        <f>+Sample_FC!M360</f>
        <v>277.52054838709677</v>
      </c>
      <c r="N295" s="979">
        <f>+Sample_FC!N360</f>
        <v>100</v>
      </c>
      <c r="O295" s="979">
        <f>+Sample!B360</f>
        <v>651.41868512110716</v>
      </c>
      <c r="P295" s="979">
        <f>+Sample!C360</f>
        <v>387.43944636678197</v>
      </c>
      <c r="Q295" s="979">
        <f>+Sample!D360</f>
        <v>109.86159169550172</v>
      </c>
      <c r="R295" s="979">
        <f>+Sample!E360</f>
        <v>108.61591695501728</v>
      </c>
      <c r="S295" s="979">
        <f>+Sample!F360</f>
        <v>288.887717449033</v>
      </c>
      <c r="T295" s="979">
        <f>+Sample!G360</f>
        <v>343.01020538456248</v>
      </c>
      <c r="U295" s="979">
        <f>+Sample!H360</f>
        <v>269.31790433151787</v>
      </c>
      <c r="V295" s="979">
        <f>+Sample!I360</f>
        <v>265.27542197393927</v>
      </c>
      <c r="W295" s="979">
        <f>+Sample!J360</f>
        <v>32.258064516129032</v>
      </c>
      <c r="X295" s="979">
        <f>+Sample!K360</f>
        <v>8.064516129032258</v>
      </c>
      <c r="Y295" s="979">
        <f>+Sample!L360</f>
        <v>1.935483870967742</v>
      </c>
      <c r="Z295" s="979">
        <f>+Sample!M360</f>
        <v>725.80645161290317</v>
      </c>
      <c r="AA295" s="979">
        <f>+Sample!N360</f>
        <v>100</v>
      </c>
    </row>
    <row r="296" spans="1:27" x14ac:dyDescent="0.2">
      <c r="A296" s="1">
        <f>+Sample_FC!A361</f>
        <v>45285</v>
      </c>
      <c r="B296" s="979">
        <f>+Sample_FC!B361</f>
        <v>690.51903114186848</v>
      </c>
      <c r="C296" s="979">
        <f>+Sample_FC!C361</f>
        <v>443.73702422145323</v>
      </c>
      <c r="D296" s="979">
        <f>+Sample_FC!D361</f>
        <v>63.079584775086495</v>
      </c>
      <c r="E296" s="979">
        <f>+Sample_FC!E361</f>
        <v>99.723183391003445</v>
      </c>
      <c r="F296" s="979">
        <f>+Sample_FC!F361</f>
        <v>320.34602076124565</v>
      </c>
      <c r="G296" s="979">
        <f>+Sample_FC!G361</f>
        <v>319.72318339100343</v>
      </c>
      <c r="H296" s="979">
        <f>+Sample_FC!H361</f>
        <v>251.90322580645162</v>
      </c>
      <c r="I296" s="979">
        <f>+Sample_FC!I361</f>
        <v>328.82790322580655</v>
      </c>
      <c r="J296" s="979">
        <f>+Sample_FC!J361</f>
        <v>16.372903225806454</v>
      </c>
      <c r="K296" s="979">
        <f>+Sample_FC!K361</f>
        <v>11.507741935483871</v>
      </c>
      <c r="L296" s="979">
        <f>+Sample_FC!L361</f>
        <v>3.6949032258064514</v>
      </c>
      <c r="M296" s="979">
        <f>+Sample_FC!M361</f>
        <v>277.52054838709677</v>
      </c>
      <c r="N296" s="979">
        <f>+Sample_FC!N361</f>
        <v>100</v>
      </c>
      <c r="O296" s="979">
        <f>+Sample!B361</f>
        <v>651.41868512110716</v>
      </c>
      <c r="P296" s="979">
        <f>+Sample!C361</f>
        <v>387.43944636678197</v>
      </c>
      <c r="Q296" s="979">
        <f>+Sample!D361</f>
        <v>109.86159169550172</v>
      </c>
      <c r="R296" s="979">
        <f>+Sample!E361</f>
        <v>108.61591695501728</v>
      </c>
      <c r="S296" s="979">
        <f>+Sample!F361</f>
        <v>288.887717449033</v>
      </c>
      <c r="T296" s="979">
        <f>+Sample!G361</f>
        <v>343.01020538456248</v>
      </c>
      <c r="U296" s="979">
        <f>+Sample!H361</f>
        <v>269.31790433151787</v>
      </c>
      <c r="V296" s="979">
        <f>+Sample!I361</f>
        <v>265.27542197393927</v>
      </c>
      <c r="W296" s="979">
        <f>+Sample!J361</f>
        <v>32.258064516129032</v>
      </c>
      <c r="X296" s="979">
        <f>+Sample!K361</f>
        <v>8.064516129032258</v>
      </c>
      <c r="Y296" s="979">
        <f>+Sample!L361</f>
        <v>1.935483870967742</v>
      </c>
      <c r="Z296" s="979">
        <f>+Sample!M361</f>
        <v>725.80645161290317</v>
      </c>
      <c r="AA296" s="979">
        <f>+Sample!N361</f>
        <v>100</v>
      </c>
    </row>
    <row r="297" spans="1:27" x14ac:dyDescent="0.2">
      <c r="A297" s="1">
        <f>+Sample_FC!A362</f>
        <v>45286</v>
      </c>
      <c r="B297" s="979">
        <f>+Sample_FC!B362</f>
        <v>690.51903114186848</v>
      </c>
      <c r="C297" s="979">
        <f>+Sample_FC!C362</f>
        <v>443.73702422145323</v>
      </c>
      <c r="D297" s="979">
        <f>+Sample_FC!D362</f>
        <v>63.079584775086495</v>
      </c>
      <c r="E297" s="979">
        <f>+Sample_FC!E362</f>
        <v>99.723183391003445</v>
      </c>
      <c r="F297" s="979">
        <f>+Sample_FC!F362</f>
        <v>320.34602076124565</v>
      </c>
      <c r="G297" s="979">
        <f>+Sample_FC!G362</f>
        <v>319.72318339100343</v>
      </c>
      <c r="H297" s="979">
        <f>+Sample_FC!H362</f>
        <v>251.90322580645162</v>
      </c>
      <c r="I297" s="979">
        <f>+Sample_FC!I362</f>
        <v>328.82790322580655</v>
      </c>
      <c r="J297" s="979">
        <f>+Sample_FC!J362</f>
        <v>16.372903225806454</v>
      </c>
      <c r="K297" s="979">
        <f>+Sample_FC!K362</f>
        <v>11.507741935483871</v>
      </c>
      <c r="L297" s="979">
        <f>+Sample_FC!L362</f>
        <v>3.6949032258064514</v>
      </c>
      <c r="M297" s="979">
        <f>+Sample_FC!M362</f>
        <v>277.52054838709677</v>
      </c>
      <c r="N297" s="979">
        <f>+Sample_FC!N362</f>
        <v>100</v>
      </c>
      <c r="O297" s="979">
        <f>+Sample!B362</f>
        <v>325.70934256055358</v>
      </c>
      <c r="P297" s="979">
        <f>+Sample!C362</f>
        <v>193.71972318339098</v>
      </c>
      <c r="Q297" s="979">
        <f>+Sample!D362</f>
        <v>54.930795847750858</v>
      </c>
      <c r="R297" s="979">
        <f>+Sample!E362</f>
        <v>54.307958477508642</v>
      </c>
      <c r="S297" s="979">
        <f>+Sample!F362</f>
        <v>144.4438587245165</v>
      </c>
      <c r="T297" s="979">
        <f>+Sample!G362</f>
        <v>171.50510269228124</v>
      </c>
      <c r="U297" s="979">
        <f>+Sample!H362</f>
        <v>269.31790433151787</v>
      </c>
      <c r="V297" s="979">
        <f>+Sample!I362</f>
        <v>265.27542197393927</v>
      </c>
      <c r="W297" s="979">
        <f>+Sample!J362</f>
        <v>32.258064516129032</v>
      </c>
      <c r="X297" s="979">
        <f>+Sample!K362</f>
        <v>8.064516129032258</v>
      </c>
      <c r="Y297" s="979">
        <f>+Sample!L362</f>
        <v>1.935483870967742</v>
      </c>
      <c r="Z297" s="979">
        <f>+Sample!M362</f>
        <v>725.80645161290317</v>
      </c>
      <c r="AA297" s="979">
        <f>+Sample!N362</f>
        <v>50</v>
      </c>
    </row>
    <row r="298" spans="1:27" x14ac:dyDescent="0.2">
      <c r="A298" s="1">
        <f>+Sample_FC!A363</f>
        <v>45287</v>
      </c>
      <c r="B298" s="979">
        <f>+Sample_FC!B363</f>
        <v>690.51903114186848</v>
      </c>
      <c r="C298" s="979">
        <f>+Sample_FC!C363</f>
        <v>443.73702422145323</v>
      </c>
      <c r="D298" s="979">
        <f>+Sample_FC!D363</f>
        <v>63.079584775086495</v>
      </c>
      <c r="E298" s="979">
        <f>+Sample_FC!E363</f>
        <v>99.723183391003445</v>
      </c>
      <c r="F298" s="979">
        <f>+Sample_FC!F363</f>
        <v>320.34602076124565</v>
      </c>
      <c r="G298" s="979">
        <f>+Sample_FC!G363</f>
        <v>319.72318339100343</v>
      </c>
      <c r="H298" s="979">
        <f>+Sample_FC!H363</f>
        <v>251.90322580645162</v>
      </c>
      <c r="I298" s="979">
        <f>+Sample_FC!I363</f>
        <v>328.82790322580655</v>
      </c>
      <c r="J298" s="979">
        <f>+Sample_FC!J363</f>
        <v>16.372903225806454</v>
      </c>
      <c r="K298" s="979">
        <f>+Sample_FC!K363</f>
        <v>11.507741935483871</v>
      </c>
      <c r="L298" s="979">
        <f>+Sample_FC!L363</f>
        <v>3.6949032258064514</v>
      </c>
      <c r="M298" s="979">
        <f>+Sample_FC!M363</f>
        <v>277.52054838709677</v>
      </c>
      <c r="N298" s="979">
        <f>+Sample_FC!N363</f>
        <v>100</v>
      </c>
      <c r="O298" s="979">
        <f>+Sample!B363</f>
        <v>651.41868512110716</v>
      </c>
      <c r="P298" s="979">
        <f>+Sample!C363</f>
        <v>387.43944636678197</v>
      </c>
      <c r="Q298" s="979">
        <f>+Sample!D363</f>
        <v>109.86159169550172</v>
      </c>
      <c r="R298" s="979">
        <f>+Sample!E363</f>
        <v>108.61591695501728</v>
      </c>
      <c r="S298" s="979">
        <f>+Sample!F363</f>
        <v>288.887717449033</v>
      </c>
      <c r="T298" s="979">
        <f>+Sample!G363</f>
        <v>343.01020538456248</v>
      </c>
      <c r="U298" s="979">
        <f>+Sample!H363</f>
        <v>269.31790433151787</v>
      </c>
      <c r="V298" s="979">
        <f>+Sample!I363</f>
        <v>265.27542197393927</v>
      </c>
      <c r="W298" s="979">
        <f>+Sample!J363</f>
        <v>32.258064516129032</v>
      </c>
      <c r="X298" s="979">
        <f>+Sample!K363</f>
        <v>8.064516129032258</v>
      </c>
      <c r="Y298" s="979">
        <f>+Sample!L363</f>
        <v>1.935483870967742</v>
      </c>
      <c r="Z298" s="979">
        <f>+Sample!M363</f>
        <v>725.80645161290317</v>
      </c>
      <c r="AA298" s="979">
        <f>+Sample!N363</f>
        <v>100</v>
      </c>
    </row>
    <row r="299" spans="1:27" x14ac:dyDescent="0.2">
      <c r="A299" s="1">
        <f>+Sample_FC!A364</f>
        <v>45288</v>
      </c>
      <c r="B299" s="979">
        <f>+Sample_FC!B364</f>
        <v>690.51903114186848</v>
      </c>
      <c r="C299" s="979">
        <f>+Sample_FC!C364</f>
        <v>443.73702422145323</v>
      </c>
      <c r="D299" s="979">
        <f>+Sample_FC!D364</f>
        <v>63.079584775086495</v>
      </c>
      <c r="E299" s="979">
        <f>+Sample_FC!E364</f>
        <v>99.723183391003445</v>
      </c>
      <c r="F299" s="979">
        <f>+Sample_FC!F364</f>
        <v>320.34602076124565</v>
      </c>
      <c r="G299" s="979">
        <f>+Sample_FC!G364</f>
        <v>319.72318339100343</v>
      </c>
      <c r="H299" s="979">
        <f>+Sample_FC!H364</f>
        <v>251.90322580645162</v>
      </c>
      <c r="I299" s="979">
        <f>+Sample_FC!I364</f>
        <v>328.82790322580655</v>
      </c>
      <c r="J299" s="979">
        <f>+Sample_FC!J364</f>
        <v>16.372903225806454</v>
      </c>
      <c r="K299" s="979">
        <f>+Sample_FC!K364</f>
        <v>11.507741935483871</v>
      </c>
      <c r="L299" s="979">
        <f>+Sample_FC!L364</f>
        <v>3.6949032258064514</v>
      </c>
      <c r="M299" s="979">
        <f>+Sample_FC!M364</f>
        <v>277.52054838709677</v>
      </c>
      <c r="N299" s="979">
        <f>+Sample_FC!N364</f>
        <v>100</v>
      </c>
      <c r="O299" s="979">
        <f>+Sample!B364</f>
        <v>651.41868512110716</v>
      </c>
      <c r="P299" s="979">
        <f>+Sample!C364</f>
        <v>387.43944636678197</v>
      </c>
      <c r="Q299" s="979">
        <f>+Sample!D364</f>
        <v>109.86159169550172</v>
      </c>
      <c r="R299" s="979">
        <f>+Sample!E364</f>
        <v>108.61591695501728</v>
      </c>
      <c r="S299" s="979">
        <f>+Sample!F364</f>
        <v>288.887717449033</v>
      </c>
      <c r="T299" s="979">
        <f>+Sample!G364</f>
        <v>343.01020538456248</v>
      </c>
      <c r="U299" s="979">
        <f>+Sample!H364</f>
        <v>269.31790433151787</v>
      </c>
      <c r="V299" s="979">
        <f>+Sample!I364</f>
        <v>265.27542197393927</v>
      </c>
      <c r="W299" s="979">
        <f>+Sample!J364</f>
        <v>32.258064516129032</v>
      </c>
      <c r="X299" s="979">
        <f>+Sample!K364</f>
        <v>8.064516129032258</v>
      </c>
      <c r="Y299" s="979">
        <f>+Sample!L364</f>
        <v>1.935483870967742</v>
      </c>
      <c r="Z299" s="979">
        <f>+Sample!M364</f>
        <v>725.80645161290317</v>
      </c>
      <c r="AA299" s="979">
        <f>+Sample!N364</f>
        <v>100</v>
      </c>
    </row>
    <row r="300" spans="1:27" x14ac:dyDescent="0.2">
      <c r="A300" s="1">
        <f>+Sample_FC!A365</f>
        <v>45289</v>
      </c>
      <c r="B300" s="979">
        <f>+Sample_FC!B365</f>
        <v>690.51903114186848</v>
      </c>
      <c r="C300" s="979">
        <f>+Sample_FC!C365</f>
        <v>443.73702422145323</v>
      </c>
      <c r="D300" s="979">
        <f>+Sample_FC!D365</f>
        <v>63.079584775086495</v>
      </c>
      <c r="E300" s="979">
        <f>+Sample_FC!E365</f>
        <v>99.723183391003445</v>
      </c>
      <c r="F300" s="979">
        <f>+Sample_FC!F365</f>
        <v>320.34602076124565</v>
      </c>
      <c r="G300" s="979">
        <f>+Sample_FC!G365</f>
        <v>319.72318339100343</v>
      </c>
      <c r="H300" s="979">
        <f>+Sample_FC!H365</f>
        <v>251.90322580645162</v>
      </c>
      <c r="I300" s="979">
        <f>+Sample_FC!I365</f>
        <v>328.82790322580655</v>
      </c>
      <c r="J300" s="979">
        <f>+Sample_FC!J365</f>
        <v>16.372903225806454</v>
      </c>
      <c r="K300" s="979">
        <f>+Sample_FC!K365</f>
        <v>11.507741935483871</v>
      </c>
      <c r="L300" s="979">
        <f>+Sample_FC!L365</f>
        <v>3.6949032258064514</v>
      </c>
      <c r="M300" s="979">
        <f>+Sample_FC!M365</f>
        <v>277.52054838709677</v>
      </c>
      <c r="N300" s="979">
        <f>+Sample_FC!N365</f>
        <v>100</v>
      </c>
      <c r="O300" s="979">
        <f>+Sample!B365</f>
        <v>651.41868512110716</v>
      </c>
      <c r="P300" s="979">
        <f>+Sample!C365</f>
        <v>387.43944636678197</v>
      </c>
      <c r="Q300" s="979">
        <f>+Sample!D365</f>
        <v>109.86159169550172</v>
      </c>
      <c r="R300" s="979">
        <f>+Sample!E365</f>
        <v>108.61591695501728</v>
      </c>
      <c r="S300" s="979">
        <f>+Sample!F365</f>
        <v>288.887717449033</v>
      </c>
      <c r="T300" s="979">
        <f>+Sample!G365</f>
        <v>343.01020538456248</v>
      </c>
      <c r="U300" s="979">
        <f>+Sample!H365</f>
        <v>269.31790433151787</v>
      </c>
      <c r="V300" s="979">
        <f>+Sample!I365</f>
        <v>265.27542197393927</v>
      </c>
      <c r="W300" s="979">
        <f>+Sample!J365</f>
        <v>32.258064516129032</v>
      </c>
      <c r="X300" s="979">
        <f>+Sample!K365</f>
        <v>8.064516129032258</v>
      </c>
      <c r="Y300" s="979">
        <f>+Sample!L365</f>
        <v>1.935483870967742</v>
      </c>
      <c r="Z300" s="979">
        <f>+Sample!M365</f>
        <v>725.80645161290317</v>
      </c>
      <c r="AA300" s="979">
        <f>+Sample!N365</f>
        <v>100</v>
      </c>
    </row>
    <row r="301" spans="1:27" x14ac:dyDescent="0.2">
      <c r="A301" s="1">
        <f>+Sample_FC!A366</f>
        <v>45290</v>
      </c>
      <c r="B301" s="979">
        <f>+Sample_FC!B366</f>
        <v>690.51903114186848</v>
      </c>
      <c r="C301" s="979">
        <f>+Sample_FC!C366</f>
        <v>443.73702422145323</v>
      </c>
      <c r="D301" s="979">
        <f>+Sample_FC!D366</f>
        <v>63.079584775086495</v>
      </c>
      <c r="E301" s="979">
        <f>+Sample_FC!E366</f>
        <v>99.723183391003445</v>
      </c>
      <c r="F301" s="979">
        <f>+Sample_FC!F366</f>
        <v>320.34602076124565</v>
      </c>
      <c r="G301" s="979">
        <f>+Sample_FC!G366</f>
        <v>319.72318339100343</v>
      </c>
      <c r="H301" s="979">
        <f>+Sample_FC!H366</f>
        <v>251.90322580645162</v>
      </c>
      <c r="I301" s="979">
        <f>+Sample_FC!I366</f>
        <v>328.82790322580655</v>
      </c>
      <c r="J301" s="979">
        <f>+Sample_FC!J366</f>
        <v>16.372903225806454</v>
      </c>
      <c r="K301" s="979">
        <f>+Sample_FC!K366</f>
        <v>11.507741935483871</v>
      </c>
      <c r="L301" s="979">
        <f>+Sample_FC!L366</f>
        <v>3.6949032258064514</v>
      </c>
      <c r="M301" s="979">
        <f>+Sample_FC!M366</f>
        <v>277.52054838709677</v>
      </c>
      <c r="N301" s="979">
        <f>+Sample_FC!N366</f>
        <v>100</v>
      </c>
      <c r="O301" s="979">
        <f>+Sample!B366</f>
        <v>651.41868512110716</v>
      </c>
      <c r="P301" s="979">
        <f>+Sample!C366</f>
        <v>387.43944636678197</v>
      </c>
      <c r="Q301" s="979">
        <f>+Sample!D366</f>
        <v>109.86159169550172</v>
      </c>
      <c r="R301" s="979">
        <f>+Sample!E366</f>
        <v>108.61591695501728</v>
      </c>
      <c r="S301" s="979">
        <f>+Sample!F366</f>
        <v>288.887717449033</v>
      </c>
      <c r="T301" s="979">
        <f>+Sample!G366</f>
        <v>343.01020538456248</v>
      </c>
      <c r="U301" s="979">
        <f>+Sample!H366</f>
        <v>269.31790433151787</v>
      </c>
      <c r="V301" s="979">
        <f>+Sample!I366</f>
        <v>265.27542197393927</v>
      </c>
      <c r="W301" s="979">
        <f>+Sample!J366</f>
        <v>32.258064516129032</v>
      </c>
      <c r="X301" s="979">
        <f>+Sample!K366</f>
        <v>8.064516129032258</v>
      </c>
      <c r="Y301" s="979">
        <f>+Sample!L366</f>
        <v>1.935483870967742</v>
      </c>
      <c r="Z301" s="979">
        <f>+Sample!M366</f>
        <v>725.80645161290317</v>
      </c>
      <c r="AA301" s="979">
        <f>+Sample!N366</f>
        <v>100</v>
      </c>
    </row>
    <row r="302" spans="1:27" x14ac:dyDescent="0.2">
      <c r="A302" s="1">
        <f>+Sample_FC!A367</f>
        <v>45291</v>
      </c>
      <c r="B302" s="979">
        <f>+Sample_FC!B367</f>
        <v>690.51903114186848</v>
      </c>
      <c r="C302" s="979">
        <f>+Sample_FC!C367</f>
        <v>443.73702422145323</v>
      </c>
      <c r="D302" s="979">
        <f>+Sample_FC!D367</f>
        <v>63.079584775086495</v>
      </c>
      <c r="E302" s="979">
        <f>+Sample_FC!E367</f>
        <v>99.723183391003445</v>
      </c>
      <c r="F302" s="979">
        <f>+Sample_FC!F367</f>
        <v>320.34602076124565</v>
      </c>
      <c r="G302" s="979">
        <f>+Sample_FC!G367</f>
        <v>319.72318339100343</v>
      </c>
      <c r="H302" s="979">
        <f>+Sample_FC!H367</f>
        <v>251.90322580645162</v>
      </c>
      <c r="I302" s="979">
        <f>+Sample_FC!I367</f>
        <v>328.82790322580655</v>
      </c>
      <c r="J302" s="979">
        <f>+Sample_FC!J367</f>
        <v>16.372903225806454</v>
      </c>
      <c r="K302" s="979">
        <f>+Sample_FC!K367</f>
        <v>11.507741935483871</v>
      </c>
      <c r="L302" s="979">
        <f>+Sample_FC!L367</f>
        <v>3.6949032258064514</v>
      </c>
      <c r="M302" s="979">
        <f>+Sample_FC!M367</f>
        <v>277.52054838709677</v>
      </c>
      <c r="N302" s="979">
        <f>+Sample_FC!N367</f>
        <v>100</v>
      </c>
      <c r="O302" s="979">
        <f>+Sample!B367</f>
        <v>651.41868512110716</v>
      </c>
      <c r="P302" s="979">
        <f>+Sample!C367</f>
        <v>387.43944636678197</v>
      </c>
      <c r="Q302" s="979">
        <f>+Sample!D367</f>
        <v>109.86159169550172</v>
      </c>
      <c r="R302" s="979">
        <f>+Sample!E367</f>
        <v>108.61591695501728</v>
      </c>
      <c r="S302" s="979">
        <f>+Sample!F367</f>
        <v>288.887717449033</v>
      </c>
      <c r="T302" s="979">
        <f>+Sample!G367</f>
        <v>343.01020538456248</v>
      </c>
      <c r="U302" s="979">
        <f>+Sample!H367</f>
        <v>269.31790433151787</v>
      </c>
      <c r="V302" s="979">
        <f>+Sample!I367</f>
        <v>265.27542197393927</v>
      </c>
      <c r="W302" s="979">
        <f>+Sample!J367</f>
        <v>32.258064516129032</v>
      </c>
      <c r="X302" s="979">
        <f>+Sample!K367</f>
        <v>8.064516129032258</v>
      </c>
      <c r="Y302" s="979">
        <f>+Sample!L367</f>
        <v>1.935483870967742</v>
      </c>
      <c r="Z302" s="979">
        <f>+Sample!M367</f>
        <v>725.80645161290317</v>
      </c>
      <c r="AA302" s="979">
        <f>+Sample!N367</f>
        <v>100</v>
      </c>
    </row>
    <row r="303" spans="1:27" x14ac:dyDescent="0.2">
      <c r="A303" s="1">
        <f>+Sample_FC!A368</f>
        <v>45292</v>
      </c>
      <c r="B303" s="979">
        <f>+Sample_FC!B368</f>
        <v>708.23529411764696</v>
      </c>
      <c r="C303" s="979">
        <f>+Sample_FC!C368</f>
        <v>436.08996539792383</v>
      </c>
      <c r="D303" s="979">
        <f>+Sample_FC!D368</f>
        <v>93.80622837370241</v>
      </c>
      <c r="E303" s="979">
        <f>+Sample_FC!E368</f>
        <v>107.33564013840829</v>
      </c>
      <c r="F303" s="979">
        <f>+Sample_FC!F368</f>
        <v>294.76903307573014</v>
      </c>
      <c r="G303" s="979">
        <f>+Sample_FC!G368</f>
        <v>299.61314878892728</v>
      </c>
      <c r="H303" s="979">
        <f>+Sample_FC!H368</f>
        <v>274.80080825447101</v>
      </c>
      <c r="I303" s="979">
        <f>+Sample_FC!I368</f>
        <v>283.7231590001598</v>
      </c>
      <c r="J303" s="979">
        <f>+Sample_FC!J368</f>
        <v>0</v>
      </c>
      <c r="K303" s="979">
        <f>+Sample_FC!K368</f>
        <v>0</v>
      </c>
      <c r="L303" s="979">
        <f>+Sample_FC!L368</f>
        <v>2.2580645161290325</v>
      </c>
      <c r="M303" s="979">
        <f>+Sample_FC!M368</f>
        <v>878.57223032258071</v>
      </c>
      <c r="N303" s="979">
        <f>+Sample_FC!N368</f>
        <v>100</v>
      </c>
      <c r="O303" s="979">
        <f>+Sample!B368</f>
        <v>651.41868512110716</v>
      </c>
      <c r="P303" s="979">
        <f>+Sample!C368</f>
        <v>404.46366782006913</v>
      </c>
      <c r="Q303" s="979">
        <f>+Sample!D368</f>
        <v>109.58477508650518</v>
      </c>
      <c r="R303" s="979">
        <f>+Sample!E368</f>
        <v>108.89273356401382</v>
      </c>
      <c r="S303" s="979">
        <f>+Sample!F368</f>
        <v>290.6384087115527</v>
      </c>
      <c r="T303" s="979">
        <f>+Sample!G368</f>
        <v>351.2349783680184</v>
      </c>
      <c r="U303" s="979">
        <f>+Sample!H368</f>
        <v>270.95000037947983</v>
      </c>
      <c r="V303" s="979">
        <f>+Sample!I368</f>
        <v>266.29095195822987</v>
      </c>
      <c r="W303" s="979">
        <f>+Sample!J368</f>
        <v>17.741935483870968</v>
      </c>
      <c r="X303" s="979">
        <f>+Sample!K368</f>
        <v>4.838709677419355</v>
      </c>
      <c r="Y303" s="979">
        <f>+Sample!L368</f>
        <v>2.5806451612903225</v>
      </c>
      <c r="Z303" s="979">
        <f>+Sample!M368</f>
        <v>709.67741935483866</v>
      </c>
      <c r="AA303" s="979">
        <f>+Sample!N368</f>
        <v>100</v>
      </c>
    </row>
    <row r="304" spans="1:27" x14ac:dyDescent="0.2">
      <c r="A304" s="1">
        <f>+Sample_FC!A369</f>
        <v>45293</v>
      </c>
      <c r="B304" s="979">
        <f>+Sample_FC!B369</f>
        <v>708.23529411764696</v>
      </c>
      <c r="C304" s="979">
        <f>+Sample_FC!C369</f>
        <v>436.08996539792383</v>
      </c>
      <c r="D304" s="979">
        <f>+Sample_FC!D369</f>
        <v>93.80622837370241</v>
      </c>
      <c r="E304" s="979">
        <f>+Sample_FC!E369</f>
        <v>107.33564013840829</v>
      </c>
      <c r="F304" s="979">
        <f>+Sample_FC!F369</f>
        <v>294.76903307573014</v>
      </c>
      <c r="G304" s="979">
        <f>+Sample_FC!G369</f>
        <v>299.61314878892728</v>
      </c>
      <c r="H304" s="979">
        <f>+Sample_FC!H369</f>
        <v>274.80080825447101</v>
      </c>
      <c r="I304" s="979">
        <f>+Sample_FC!I369</f>
        <v>283.7231590001598</v>
      </c>
      <c r="J304" s="979">
        <f>+Sample_FC!J369</f>
        <v>0</v>
      </c>
      <c r="K304" s="979">
        <f>+Sample_FC!K369</f>
        <v>0</v>
      </c>
      <c r="L304" s="979">
        <f>+Sample_FC!L369</f>
        <v>2.2580645161290325</v>
      </c>
      <c r="M304" s="979">
        <f>+Sample_FC!M369</f>
        <v>878.57223032258071</v>
      </c>
      <c r="N304" s="979">
        <f>+Sample_FC!N369</f>
        <v>100</v>
      </c>
      <c r="O304" s="979">
        <f>+Sample!B369</f>
        <v>651.41868512110716</v>
      </c>
      <c r="P304" s="979">
        <f>+Sample!C369</f>
        <v>404.46366782006913</v>
      </c>
      <c r="Q304" s="979">
        <f>+Sample!D369</f>
        <v>109.58477508650518</v>
      </c>
      <c r="R304" s="979">
        <f>+Sample!E369</f>
        <v>108.89273356401382</v>
      </c>
      <c r="S304" s="979">
        <f>+Sample!F369</f>
        <v>290.6384087115527</v>
      </c>
      <c r="T304" s="979">
        <f>+Sample!G369</f>
        <v>351.2349783680184</v>
      </c>
      <c r="U304" s="979">
        <f>+Sample!H369</f>
        <v>270.95000037947983</v>
      </c>
      <c r="V304" s="979">
        <f>+Sample!I369</f>
        <v>266.29095195822987</v>
      </c>
      <c r="W304" s="979">
        <f>+Sample!J369</f>
        <v>17.741935483870968</v>
      </c>
      <c r="X304" s="979">
        <f>+Sample!K369</f>
        <v>4.838709677419355</v>
      </c>
      <c r="Y304" s="979">
        <f>+Sample!L369</f>
        <v>2.5806451612903225</v>
      </c>
      <c r="Z304" s="979">
        <f>+Sample!M369</f>
        <v>709.67741935483866</v>
      </c>
      <c r="AA304" s="979">
        <f>+Sample!N369</f>
        <v>100</v>
      </c>
    </row>
    <row r="305" spans="1:27" x14ac:dyDescent="0.2">
      <c r="A305" s="1">
        <f>+Sample_FC!A370</f>
        <v>45294</v>
      </c>
      <c r="B305" s="979">
        <f>+Sample_FC!B370</f>
        <v>708.23529411764696</v>
      </c>
      <c r="C305" s="979">
        <f>+Sample_FC!C370</f>
        <v>436.08996539792383</v>
      </c>
      <c r="D305" s="979">
        <f>+Sample_FC!D370</f>
        <v>93.80622837370241</v>
      </c>
      <c r="E305" s="979">
        <f>+Sample_FC!E370</f>
        <v>107.33564013840829</v>
      </c>
      <c r="F305" s="979">
        <f>+Sample_FC!F370</f>
        <v>294.76903307573014</v>
      </c>
      <c r="G305" s="979">
        <f>+Sample_FC!G370</f>
        <v>299.61314878892728</v>
      </c>
      <c r="H305" s="979">
        <f>+Sample_FC!H370</f>
        <v>274.80080825447101</v>
      </c>
      <c r="I305" s="979">
        <f>+Sample_FC!I370</f>
        <v>283.7231590001598</v>
      </c>
      <c r="J305" s="979">
        <f>+Sample_FC!J370</f>
        <v>0</v>
      </c>
      <c r="K305" s="979">
        <f>+Sample_FC!K370</f>
        <v>0</v>
      </c>
      <c r="L305" s="979">
        <f>+Sample_FC!L370</f>
        <v>2.2580645161290325</v>
      </c>
      <c r="M305" s="979">
        <f>+Sample_FC!M370</f>
        <v>878.57223032258071</v>
      </c>
      <c r="N305" s="979">
        <f>+Sample_FC!N370</f>
        <v>100</v>
      </c>
      <c r="O305" s="979">
        <f>+Sample!B370</f>
        <v>651.41868512110716</v>
      </c>
      <c r="P305" s="979">
        <f>+Sample!C370</f>
        <v>404.46366782006913</v>
      </c>
      <c r="Q305" s="979">
        <f>+Sample!D370</f>
        <v>109.58477508650518</v>
      </c>
      <c r="R305" s="979">
        <f>+Sample!E370</f>
        <v>108.89273356401382</v>
      </c>
      <c r="S305" s="979">
        <f>+Sample!F370</f>
        <v>290.6384087115527</v>
      </c>
      <c r="T305" s="979">
        <f>+Sample!G370</f>
        <v>351.2349783680184</v>
      </c>
      <c r="U305" s="979">
        <f>+Sample!H370</f>
        <v>270.95000037947983</v>
      </c>
      <c r="V305" s="979">
        <f>+Sample!I370</f>
        <v>266.29095195822987</v>
      </c>
      <c r="W305" s="979">
        <f>+Sample!J370</f>
        <v>17.741935483870968</v>
      </c>
      <c r="X305" s="979">
        <f>+Sample!K370</f>
        <v>4.838709677419355</v>
      </c>
      <c r="Y305" s="979">
        <f>+Sample!L370</f>
        <v>2.5806451612903225</v>
      </c>
      <c r="Z305" s="979">
        <f>+Sample!M370</f>
        <v>709.67741935483866</v>
      </c>
      <c r="AA305" s="979">
        <f>+Sample!N370</f>
        <v>100</v>
      </c>
    </row>
    <row r="306" spans="1:27" x14ac:dyDescent="0.2">
      <c r="A306" s="1">
        <f>+Sample_FC!A371</f>
        <v>45295</v>
      </c>
      <c r="B306" s="979">
        <f>+Sample_FC!B371</f>
        <v>708.23529411764696</v>
      </c>
      <c r="C306" s="979">
        <f>+Sample_FC!C371</f>
        <v>436.08996539792383</v>
      </c>
      <c r="D306" s="979">
        <f>+Sample_FC!D371</f>
        <v>93.80622837370241</v>
      </c>
      <c r="E306" s="979">
        <f>+Sample_FC!E371</f>
        <v>107.33564013840829</v>
      </c>
      <c r="F306" s="979">
        <f>+Sample_FC!F371</f>
        <v>294.76903307573014</v>
      </c>
      <c r="G306" s="979">
        <f>+Sample_FC!G371</f>
        <v>299.61314878892728</v>
      </c>
      <c r="H306" s="979">
        <f>+Sample_FC!H371</f>
        <v>274.80080825447101</v>
      </c>
      <c r="I306" s="979">
        <f>+Sample_FC!I371</f>
        <v>283.7231590001598</v>
      </c>
      <c r="J306" s="979">
        <f>+Sample_FC!J371</f>
        <v>0</v>
      </c>
      <c r="K306" s="979">
        <f>+Sample_FC!K371</f>
        <v>0</v>
      </c>
      <c r="L306" s="979">
        <f>+Sample_FC!L371</f>
        <v>2.2580645161290325</v>
      </c>
      <c r="M306" s="979">
        <f>+Sample_FC!M371</f>
        <v>878.57223032258071</v>
      </c>
      <c r="N306" s="979">
        <f>+Sample_FC!N371</f>
        <v>100</v>
      </c>
      <c r="O306" s="979">
        <f>+Sample!B371</f>
        <v>651.41868512110716</v>
      </c>
      <c r="P306" s="979">
        <f>+Sample!C371</f>
        <v>404.46366782006913</v>
      </c>
      <c r="Q306" s="979">
        <f>+Sample!D371</f>
        <v>109.58477508650518</v>
      </c>
      <c r="R306" s="979">
        <f>+Sample!E371</f>
        <v>108.89273356401382</v>
      </c>
      <c r="S306" s="979">
        <f>+Sample!F371</f>
        <v>290.6384087115527</v>
      </c>
      <c r="T306" s="979">
        <f>+Sample!G371</f>
        <v>351.2349783680184</v>
      </c>
      <c r="U306" s="979">
        <f>+Sample!H371</f>
        <v>270.95000037947983</v>
      </c>
      <c r="V306" s="979">
        <f>+Sample!I371</f>
        <v>266.29095195822987</v>
      </c>
      <c r="W306" s="979">
        <f>+Sample!J371</f>
        <v>17.741935483870968</v>
      </c>
      <c r="X306" s="979">
        <f>+Sample!K371</f>
        <v>4.838709677419355</v>
      </c>
      <c r="Y306" s="979">
        <f>+Sample!L371</f>
        <v>2.5806451612903225</v>
      </c>
      <c r="Z306" s="979">
        <f>+Sample!M371</f>
        <v>709.67741935483866</v>
      </c>
      <c r="AA306" s="979">
        <f>+Sample!N371</f>
        <v>100</v>
      </c>
    </row>
    <row r="307" spans="1:27" x14ac:dyDescent="0.2">
      <c r="A307" s="1">
        <f>+Sample_FC!A372</f>
        <v>45296</v>
      </c>
      <c r="B307" s="979">
        <f>+Sample_FC!B372</f>
        <v>708.23529411764696</v>
      </c>
      <c r="C307" s="979">
        <f>+Sample_FC!C372</f>
        <v>436.08996539792383</v>
      </c>
      <c r="D307" s="979">
        <f>+Sample_FC!D372</f>
        <v>93.80622837370241</v>
      </c>
      <c r="E307" s="979">
        <f>+Sample_FC!E372</f>
        <v>107.33564013840829</v>
      </c>
      <c r="F307" s="979">
        <f>+Sample_FC!F372</f>
        <v>294.76903307573014</v>
      </c>
      <c r="G307" s="979">
        <f>+Sample_FC!G372</f>
        <v>299.61314878892728</v>
      </c>
      <c r="H307" s="979">
        <f>+Sample_FC!H372</f>
        <v>274.80080825447101</v>
      </c>
      <c r="I307" s="979">
        <f>+Sample_FC!I372</f>
        <v>283.7231590001598</v>
      </c>
      <c r="J307" s="979">
        <f>+Sample_FC!J372</f>
        <v>0</v>
      </c>
      <c r="K307" s="979">
        <f>+Sample_FC!K372</f>
        <v>0</v>
      </c>
      <c r="L307" s="979">
        <f>+Sample_FC!L372</f>
        <v>2.2580645161290325</v>
      </c>
      <c r="M307" s="979">
        <f>+Sample_FC!M372</f>
        <v>878.57223032258071</v>
      </c>
      <c r="N307" s="979">
        <f>+Sample_FC!N372</f>
        <v>100</v>
      </c>
      <c r="O307" s="979">
        <f>+Sample!B372</f>
        <v>651.41868512110716</v>
      </c>
      <c r="P307" s="979">
        <f>+Sample!C372</f>
        <v>404.46366782006913</v>
      </c>
      <c r="Q307" s="979">
        <f>+Sample!D372</f>
        <v>109.58477508650518</v>
      </c>
      <c r="R307" s="979">
        <f>+Sample!E372</f>
        <v>108.89273356401382</v>
      </c>
      <c r="S307" s="979">
        <f>+Sample!F372</f>
        <v>290.6384087115527</v>
      </c>
      <c r="T307" s="979">
        <f>+Sample!G372</f>
        <v>351.2349783680184</v>
      </c>
      <c r="U307" s="979">
        <f>+Sample!H372</f>
        <v>270.95000037947983</v>
      </c>
      <c r="V307" s="979">
        <f>+Sample!I372</f>
        <v>266.29095195822987</v>
      </c>
      <c r="W307" s="979">
        <f>+Sample!J372</f>
        <v>17.741935483870968</v>
      </c>
      <c r="X307" s="979">
        <f>+Sample!K372</f>
        <v>4.838709677419355</v>
      </c>
      <c r="Y307" s="979">
        <f>+Sample!L372</f>
        <v>2.5806451612903225</v>
      </c>
      <c r="Z307" s="979">
        <f>+Sample!M372</f>
        <v>709.67741935483866</v>
      </c>
      <c r="AA307" s="979">
        <f>+Sample!N372</f>
        <v>100</v>
      </c>
    </row>
    <row r="308" spans="1:27" x14ac:dyDescent="0.2">
      <c r="A308" s="1">
        <f>+Sample_FC!A373</f>
        <v>45297</v>
      </c>
      <c r="B308" s="979">
        <f>+Sample_FC!B373</f>
        <v>708.23529411764696</v>
      </c>
      <c r="C308" s="979">
        <f>+Sample_FC!C373</f>
        <v>436.08996539792383</v>
      </c>
      <c r="D308" s="979">
        <f>+Sample_FC!D373</f>
        <v>93.80622837370241</v>
      </c>
      <c r="E308" s="979">
        <f>+Sample_FC!E373</f>
        <v>107.33564013840829</v>
      </c>
      <c r="F308" s="979">
        <f>+Sample_FC!F373</f>
        <v>294.76903307573014</v>
      </c>
      <c r="G308" s="979">
        <f>+Sample_FC!G373</f>
        <v>299.61314878892728</v>
      </c>
      <c r="H308" s="979">
        <f>+Sample_FC!H373</f>
        <v>274.80080825447101</v>
      </c>
      <c r="I308" s="979">
        <f>+Sample_FC!I373</f>
        <v>283.7231590001598</v>
      </c>
      <c r="J308" s="979">
        <f>+Sample_FC!J373</f>
        <v>0</v>
      </c>
      <c r="K308" s="979">
        <f>+Sample_FC!K373</f>
        <v>0</v>
      </c>
      <c r="L308" s="979">
        <f>+Sample_FC!L373</f>
        <v>2.2580645161290325</v>
      </c>
      <c r="M308" s="979">
        <f>+Sample_FC!M373</f>
        <v>878.57223032258071</v>
      </c>
      <c r="N308" s="979">
        <f>+Sample_FC!N373</f>
        <v>100</v>
      </c>
      <c r="O308" s="979">
        <f>+Sample!B373</f>
        <v>651.41868512110716</v>
      </c>
      <c r="P308" s="979">
        <f>+Sample!C373</f>
        <v>404.46366782006913</v>
      </c>
      <c r="Q308" s="979">
        <f>+Sample!D373</f>
        <v>109.58477508650518</v>
      </c>
      <c r="R308" s="979">
        <f>+Sample!E373</f>
        <v>108.89273356401382</v>
      </c>
      <c r="S308" s="979">
        <f>+Sample!F373</f>
        <v>290.6384087115527</v>
      </c>
      <c r="T308" s="979">
        <f>+Sample!G373</f>
        <v>351.2349783680184</v>
      </c>
      <c r="U308" s="979">
        <f>+Sample!H373</f>
        <v>270.95000037947983</v>
      </c>
      <c r="V308" s="979">
        <f>+Sample!I373</f>
        <v>266.29095195822987</v>
      </c>
      <c r="W308" s="979">
        <f>+Sample!J373</f>
        <v>17.741935483870968</v>
      </c>
      <c r="X308" s="979">
        <f>+Sample!K373</f>
        <v>4.838709677419355</v>
      </c>
      <c r="Y308" s="979">
        <f>+Sample!L373</f>
        <v>2.5806451612903225</v>
      </c>
      <c r="Z308" s="979">
        <f>+Sample!M373</f>
        <v>709.67741935483866</v>
      </c>
      <c r="AA308" s="979">
        <f>+Sample!N373</f>
        <v>100</v>
      </c>
    </row>
    <row r="309" spans="1:27" x14ac:dyDescent="0.2">
      <c r="A309" s="1">
        <f>+Sample_FC!A374</f>
        <v>45298</v>
      </c>
      <c r="B309" s="979">
        <f>+Sample_FC!B374</f>
        <v>708.23529411764696</v>
      </c>
      <c r="C309" s="979">
        <f>+Sample_FC!C374</f>
        <v>436.08996539792383</v>
      </c>
      <c r="D309" s="979">
        <f>+Sample_FC!D374</f>
        <v>93.80622837370241</v>
      </c>
      <c r="E309" s="979">
        <f>+Sample_FC!E374</f>
        <v>107.33564013840829</v>
      </c>
      <c r="F309" s="979">
        <f>+Sample_FC!F374</f>
        <v>294.76903307573014</v>
      </c>
      <c r="G309" s="979">
        <f>+Sample_FC!G374</f>
        <v>299.61314878892728</v>
      </c>
      <c r="H309" s="979">
        <f>+Sample_FC!H374</f>
        <v>274.80080825447101</v>
      </c>
      <c r="I309" s="979">
        <f>+Sample_FC!I374</f>
        <v>283.7231590001598</v>
      </c>
      <c r="J309" s="979">
        <f>+Sample_FC!J374</f>
        <v>0</v>
      </c>
      <c r="K309" s="979">
        <f>+Sample_FC!K374</f>
        <v>0</v>
      </c>
      <c r="L309" s="979">
        <f>+Sample_FC!L374</f>
        <v>2.2580645161290325</v>
      </c>
      <c r="M309" s="979">
        <f>+Sample_FC!M374</f>
        <v>878.57223032258071</v>
      </c>
      <c r="N309" s="979">
        <f>+Sample_FC!N374</f>
        <v>100</v>
      </c>
      <c r="O309" s="979">
        <f>+Sample!B374</f>
        <v>651.41868512110716</v>
      </c>
      <c r="P309" s="979">
        <f>+Sample!C374</f>
        <v>404.46366782006913</v>
      </c>
      <c r="Q309" s="979">
        <f>+Sample!D374</f>
        <v>109.58477508650518</v>
      </c>
      <c r="R309" s="979">
        <f>+Sample!E374</f>
        <v>108.89273356401382</v>
      </c>
      <c r="S309" s="979">
        <f>+Sample!F374</f>
        <v>290.6384087115527</v>
      </c>
      <c r="T309" s="979">
        <f>+Sample!G374</f>
        <v>351.2349783680184</v>
      </c>
      <c r="U309" s="979">
        <f>+Sample!H374</f>
        <v>270.95000037947983</v>
      </c>
      <c r="V309" s="979">
        <f>+Sample!I374</f>
        <v>266.29095195822987</v>
      </c>
      <c r="W309" s="979">
        <f>+Sample!J374</f>
        <v>17.741935483870968</v>
      </c>
      <c r="X309" s="979">
        <f>+Sample!K374</f>
        <v>4.838709677419355</v>
      </c>
      <c r="Y309" s="979">
        <f>+Sample!L374</f>
        <v>2.5806451612903225</v>
      </c>
      <c r="Z309" s="979">
        <f>+Sample!M374</f>
        <v>709.67741935483866</v>
      </c>
      <c r="AA309" s="979">
        <f>+Sample!N374</f>
        <v>100</v>
      </c>
    </row>
    <row r="310" spans="1:27" x14ac:dyDescent="0.2">
      <c r="A310" s="1">
        <f>+Sample_FC!A375</f>
        <v>45299</v>
      </c>
      <c r="B310" s="979">
        <f>+Sample_FC!B375</f>
        <v>708.23529411764696</v>
      </c>
      <c r="C310" s="979">
        <f>+Sample_FC!C375</f>
        <v>436.08996539792383</v>
      </c>
      <c r="D310" s="979">
        <f>+Sample_FC!D375</f>
        <v>93.80622837370241</v>
      </c>
      <c r="E310" s="979">
        <f>+Sample_FC!E375</f>
        <v>107.33564013840829</v>
      </c>
      <c r="F310" s="979">
        <f>+Sample_FC!F375</f>
        <v>294.76903307573014</v>
      </c>
      <c r="G310" s="979">
        <f>+Sample_FC!G375</f>
        <v>299.61314878892728</v>
      </c>
      <c r="H310" s="979">
        <f>+Sample_FC!H375</f>
        <v>274.80080825447101</v>
      </c>
      <c r="I310" s="979">
        <f>+Sample_FC!I375</f>
        <v>283.7231590001598</v>
      </c>
      <c r="J310" s="979">
        <f>+Sample_FC!J375</f>
        <v>0</v>
      </c>
      <c r="K310" s="979">
        <f>+Sample_FC!K375</f>
        <v>0</v>
      </c>
      <c r="L310" s="979">
        <f>+Sample_FC!L375</f>
        <v>2.2580645161290325</v>
      </c>
      <c r="M310" s="979">
        <f>+Sample_FC!M375</f>
        <v>878.57223032258071</v>
      </c>
      <c r="N310" s="979">
        <f>+Sample_FC!N375</f>
        <v>100</v>
      </c>
      <c r="O310" s="979">
        <f>+Sample!B375</f>
        <v>597.13379469434824</v>
      </c>
      <c r="P310" s="979">
        <f>+Sample!C375</f>
        <v>370.75836216839673</v>
      </c>
      <c r="Q310" s="979">
        <f>+Sample!D375</f>
        <v>100.45271049596309</v>
      </c>
      <c r="R310" s="979">
        <f>+Sample!E375</f>
        <v>99.818339100346009</v>
      </c>
      <c r="S310" s="979">
        <f>+Sample!F375</f>
        <v>266.41854131892336</v>
      </c>
      <c r="T310" s="979">
        <f>+Sample!G375</f>
        <v>321.96539683735023</v>
      </c>
      <c r="U310" s="979">
        <f>+Sample!H375</f>
        <v>270.95000037947983</v>
      </c>
      <c r="V310" s="979">
        <f>+Sample!I375</f>
        <v>266.29095195822987</v>
      </c>
      <c r="W310" s="979">
        <f>+Sample!J375</f>
        <v>17.741935483870968</v>
      </c>
      <c r="X310" s="979">
        <f>+Sample!K375</f>
        <v>4.838709677419355</v>
      </c>
      <c r="Y310" s="979">
        <f>+Sample!L375</f>
        <v>2.5806451612903225</v>
      </c>
      <c r="Z310" s="979">
        <f>+Sample!M375</f>
        <v>709.67741935483866</v>
      </c>
      <c r="AA310" s="979">
        <f>+Sample!N375</f>
        <v>91.666666666666657</v>
      </c>
    </row>
    <row r="311" spans="1:27" x14ac:dyDescent="0.2">
      <c r="A311" s="1">
        <f>+Sample_FC!A376</f>
        <v>45300</v>
      </c>
      <c r="B311" s="979">
        <f>+Sample_FC!B376</f>
        <v>354.11764705882348</v>
      </c>
      <c r="C311" s="979">
        <f>+Sample_FC!C376</f>
        <v>218.04498269896192</v>
      </c>
      <c r="D311" s="979">
        <f>+Sample_FC!D376</f>
        <v>46.903114186851205</v>
      </c>
      <c r="E311" s="979">
        <f>+Sample_FC!E376</f>
        <v>53.667820069204147</v>
      </c>
      <c r="F311" s="979">
        <f>+Sample_FC!F376</f>
        <v>147.38451653786507</v>
      </c>
      <c r="G311" s="979">
        <f>+Sample_FC!G376</f>
        <v>149.80657439446364</v>
      </c>
      <c r="H311" s="979">
        <f>+Sample_FC!H376</f>
        <v>274.80080825447101</v>
      </c>
      <c r="I311" s="979">
        <f>+Sample_FC!I376</f>
        <v>283.7231590001598</v>
      </c>
      <c r="J311" s="979">
        <f>+Sample_FC!J376</f>
        <v>0</v>
      </c>
      <c r="K311" s="979">
        <f>+Sample_FC!K376</f>
        <v>0</v>
      </c>
      <c r="L311" s="979">
        <f>+Sample_FC!L376</f>
        <v>2.2580645161290325</v>
      </c>
      <c r="M311" s="979">
        <f>+Sample_FC!M376</f>
        <v>878.57223032258071</v>
      </c>
      <c r="N311" s="979">
        <f>+Sample_FC!N376</f>
        <v>50</v>
      </c>
      <c r="O311" s="979">
        <f>+Sample!B376</f>
        <v>0</v>
      </c>
      <c r="P311" s="979">
        <f>+Sample!C376</f>
        <v>0</v>
      </c>
      <c r="Q311" s="979">
        <f>+Sample!D376</f>
        <v>0</v>
      </c>
      <c r="R311" s="979">
        <f>+Sample!E376</f>
        <v>0</v>
      </c>
      <c r="S311" s="979">
        <f>+Sample!F376</f>
        <v>0</v>
      </c>
      <c r="T311" s="979">
        <f>+Sample!G376</f>
        <v>0</v>
      </c>
      <c r="U311" s="979">
        <f>+Sample!H376</f>
        <v>270.95000037947983</v>
      </c>
      <c r="V311" s="979">
        <f>+Sample!I376</f>
        <v>266.29095195822987</v>
      </c>
      <c r="W311" s="979">
        <f>+Sample!J376</f>
        <v>17.741935483870968</v>
      </c>
      <c r="X311" s="979">
        <f>+Sample!K376</f>
        <v>4.838709677419355</v>
      </c>
      <c r="Y311" s="979">
        <f>+Sample!L376</f>
        <v>2.5806451612903225</v>
      </c>
      <c r="Z311" s="979">
        <f>+Sample!M376</f>
        <v>709.67741935483866</v>
      </c>
      <c r="AA311" s="979">
        <f>+Sample!N376</f>
        <v>0</v>
      </c>
    </row>
    <row r="312" spans="1:27" x14ac:dyDescent="0.2">
      <c r="A312" s="1">
        <f>+Sample_FC!A377</f>
        <v>45301</v>
      </c>
      <c r="B312" s="979">
        <f>+Sample_FC!B377</f>
        <v>708.23529411764696</v>
      </c>
      <c r="C312" s="979">
        <f>+Sample_FC!C377</f>
        <v>436.08996539792383</v>
      </c>
      <c r="D312" s="979">
        <f>+Sample_FC!D377</f>
        <v>93.80622837370241</v>
      </c>
      <c r="E312" s="979">
        <f>+Sample_FC!E377</f>
        <v>107.33564013840829</v>
      </c>
      <c r="F312" s="979">
        <f>+Sample_FC!F377</f>
        <v>294.76903307573014</v>
      </c>
      <c r="G312" s="979">
        <f>+Sample_FC!G377</f>
        <v>299.61314878892728</v>
      </c>
      <c r="H312" s="979">
        <f>+Sample_FC!H377</f>
        <v>274.80080825447101</v>
      </c>
      <c r="I312" s="979">
        <f>+Sample_FC!I377</f>
        <v>283.7231590001598</v>
      </c>
      <c r="J312" s="979">
        <f>+Sample_FC!J377</f>
        <v>0</v>
      </c>
      <c r="K312" s="979">
        <f>+Sample_FC!K377</f>
        <v>0</v>
      </c>
      <c r="L312" s="979">
        <f>+Sample_FC!L377</f>
        <v>2.2580645161290325</v>
      </c>
      <c r="M312" s="979">
        <f>+Sample_FC!M377</f>
        <v>878.57223032258071</v>
      </c>
      <c r="N312" s="979">
        <f>+Sample_FC!N377</f>
        <v>100</v>
      </c>
      <c r="O312" s="979">
        <f>+Sample!B377</f>
        <v>314.8523644752018</v>
      </c>
      <c r="P312" s="979">
        <f>+Sample!C377</f>
        <v>195.49077277970011</v>
      </c>
      <c r="Q312" s="979">
        <f>+Sample!D377</f>
        <v>52.96597462514417</v>
      </c>
      <c r="R312" s="979">
        <f>+Sample!E377</f>
        <v>52.631487889273352</v>
      </c>
      <c r="S312" s="979">
        <f>+Sample!F377</f>
        <v>140.47523087725048</v>
      </c>
      <c r="T312" s="979">
        <f>+Sample!G377</f>
        <v>169.76357287787556</v>
      </c>
      <c r="U312" s="979">
        <f>+Sample!H377</f>
        <v>270.95000037947983</v>
      </c>
      <c r="V312" s="979">
        <f>+Sample!I377</f>
        <v>266.29095195822987</v>
      </c>
      <c r="W312" s="979">
        <f>+Sample!J377</f>
        <v>17.741935483870968</v>
      </c>
      <c r="X312" s="979">
        <f>+Sample!K377</f>
        <v>4.838709677419355</v>
      </c>
      <c r="Y312" s="979">
        <f>+Sample!L377</f>
        <v>2.5806451612903225</v>
      </c>
      <c r="Z312" s="979">
        <f>+Sample!M377</f>
        <v>709.67741935483866</v>
      </c>
      <c r="AA312" s="979">
        <f>+Sample!N377</f>
        <v>48.333333333333336</v>
      </c>
    </row>
    <row r="313" spans="1:27" x14ac:dyDescent="0.2">
      <c r="A313" s="1">
        <f>+Sample_FC!A378</f>
        <v>45302</v>
      </c>
      <c r="B313" s="979">
        <f>+Sample_FC!B378</f>
        <v>708.23529411764696</v>
      </c>
      <c r="C313" s="979">
        <f>+Sample_FC!C378</f>
        <v>436.08996539792383</v>
      </c>
      <c r="D313" s="979">
        <f>+Sample_FC!D378</f>
        <v>93.80622837370241</v>
      </c>
      <c r="E313" s="979">
        <f>+Sample_FC!E378</f>
        <v>107.33564013840829</v>
      </c>
      <c r="F313" s="979">
        <f>+Sample_FC!F378</f>
        <v>294.76903307573014</v>
      </c>
      <c r="G313" s="979">
        <f>+Sample_FC!G378</f>
        <v>299.61314878892728</v>
      </c>
      <c r="H313" s="979">
        <f>+Sample_FC!H378</f>
        <v>274.80080825447101</v>
      </c>
      <c r="I313" s="979">
        <f>+Sample_FC!I378</f>
        <v>283.7231590001598</v>
      </c>
      <c r="J313" s="979">
        <f>+Sample_FC!J378</f>
        <v>0</v>
      </c>
      <c r="K313" s="979">
        <f>+Sample_FC!K378</f>
        <v>0</v>
      </c>
      <c r="L313" s="979">
        <f>+Sample_FC!L378</f>
        <v>2.2580645161290325</v>
      </c>
      <c r="M313" s="979">
        <f>+Sample_FC!M378</f>
        <v>878.57223032258071</v>
      </c>
      <c r="N313" s="979">
        <f>+Sample_FC!N378</f>
        <v>100</v>
      </c>
      <c r="O313" s="979">
        <f>+Sample!B378</f>
        <v>651.41868512110716</v>
      </c>
      <c r="P313" s="979">
        <f>+Sample!C378</f>
        <v>404.46366782006913</v>
      </c>
      <c r="Q313" s="979">
        <f>+Sample!D378</f>
        <v>109.58477508650518</v>
      </c>
      <c r="R313" s="979">
        <f>+Sample!E378</f>
        <v>108.89273356401382</v>
      </c>
      <c r="S313" s="979">
        <f>+Sample!F378</f>
        <v>290.6384087115527</v>
      </c>
      <c r="T313" s="979">
        <f>+Sample!G378</f>
        <v>351.2349783680184</v>
      </c>
      <c r="U313" s="979">
        <f>+Sample!H378</f>
        <v>270.95000037947983</v>
      </c>
      <c r="V313" s="979">
        <f>+Sample!I378</f>
        <v>266.29095195822987</v>
      </c>
      <c r="W313" s="979">
        <f>+Sample!J378</f>
        <v>17.741935483870968</v>
      </c>
      <c r="X313" s="979">
        <f>+Sample!K378</f>
        <v>4.838709677419355</v>
      </c>
      <c r="Y313" s="979">
        <f>+Sample!L378</f>
        <v>2.5806451612903225</v>
      </c>
      <c r="Z313" s="979">
        <f>+Sample!M378</f>
        <v>709.67741935483866</v>
      </c>
      <c r="AA313" s="979">
        <f>+Sample!N378</f>
        <v>100</v>
      </c>
    </row>
    <row r="314" spans="1:27" x14ac:dyDescent="0.2">
      <c r="A314" s="1">
        <f>+Sample_FC!A379</f>
        <v>45303</v>
      </c>
      <c r="B314" s="979">
        <f>+Sample_FC!B379</f>
        <v>708.23529411764696</v>
      </c>
      <c r="C314" s="979">
        <f>+Sample_FC!C379</f>
        <v>436.08996539792383</v>
      </c>
      <c r="D314" s="979">
        <f>+Sample_FC!D379</f>
        <v>93.80622837370241</v>
      </c>
      <c r="E314" s="979">
        <f>+Sample_FC!E379</f>
        <v>107.33564013840829</v>
      </c>
      <c r="F314" s="979">
        <f>+Sample_FC!F379</f>
        <v>294.76903307573014</v>
      </c>
      <c r="G314" s="979">
        <f>+Sample_FC!G379</f>
        <v>299.61314878892728</v>
      </c>
      <c r="H314" s="979">
        <f>+Sample_FC!H379</f>
        <v>274.80080825447101</v>
      </c>
      <c r="I314" s="979">
        <f>+Sample_FC!I379</f>
        <v>283.7231590001598</v>
      </c>
      <c r="J314" s="979">
        <f>+Sample_FC!J379</f>
        <v>0</v>
      </c>
      <c r="K314" s="979">
        <f>+Sample_FC!K379</f>
        <v>0</v>
      </c>
      <c r="L314" s="979">
        <f>+Sample_FC!L379</f>
        <v>2.2580645161290325</v>
      </c>
      <c r="M314" s="979">
        <f>+Sample_FC!M379</f>
        <v>878.57223032258071</v>
      </c>
      <c r="N314" s="979">
        <f>+Sample_FC!N379</f>
        <v>100</v>
      </c>
      <c r="O314" s="979">
        <f>+Sample!B379</f>
        <v>651.41868512110716</v>
      </c>
      <c r="P314" s="979">
        <f>+Sample!C379</f>
        <v>404.46366782006913</v>
      </c>
      <c r="Q314" s="979">
        <f>+Sample!D379</f>
        <v>109.58477508650518</v>
      </c>
      <c r="R314" s="979">
        <f>+Sample!E379</f>
        <v>108.89273356401382</v>
      </c>
      <c r="S314" s="979">
        <f>+Sample!F379</f>
        <v>290.6384087115527</v>
      </c>
      <c r="T314" s="979">
        <f>+Sample!G379</f>
        <v>351.2349783680184</v>
      </c>
      <c r="U314" s="979">
        <f>+Sample!H379</f>
        <v>270.95000037947983</v>
      </c>
      <c r="V314" s="979">
        <f>+Sample!I379</f>
        <v>266.29095195822987</v>
      </c>
      <c r="W314" s="979">
        <f>+Sample!J379</f>
        <v>17.741935483870968</v>
      </c>
      <c r="X314" s="979">
        <f>+Sample!K379</f>
        <v>4.838709677419355</v>
      </c>
      <c r="Y314" s="979">
        <f>+Sample!L379</f>
        <v>2.5806451612903225</v>
      </c>
      <c r="Z314" s="979">
        <f>+Sample!M379</f>
        <v>709.67741935483866</v>
      </c>
      <c r="AA314" s="979">
        <f>+Sample!N379</f>
        <v>100</v>
      </c>
    </row>
    <row r="315" spans="1:27" x14ac:dyDescent="0.2">
      <c r="A315" s="1">
        <f>+Sample_FC!A380</f>
        <v>45304</v>
      </c>
      <c r="B315" s="979">
        <f>+Sample_FC!B380</f>
        <v>708.23529411764696</v>
      </c>
      <c r="C315" s="979">
        <f>+Sample_FC!C380</f>
        <v>436.08996539792383</v>
      </c>
      <c r="D315" s="979">
        <f>+Sample_FC!D380</f>
        <v>93.80622837370241</v>
      </c>
      <c r="E315" s="979">
        <f>+Sample_FC!E380</f>
        <v>107.33564013840829</v>
      </c>
      <c r="F315" s="979">
        <f>+Sample_FC!F380</f>
        <v>294.76903307573014</v>
      </c>
      <c r="G315" s="979">
        <f>+Sample_FC!G380</f>
        <v>299.61314878892728</v>
      </c>
      <c r="H315" s="979">
        <f>+Sample_FC!H380</f>
        <v>274.80080825447101</v>
      </c>
      <c r="I315" s="979">
        <f>+Sample_FC!I380</f>
        <v>283.7231590001598</v>
      </c>
      <c r="J315" s="979">
        <f>+Sample_FC!J380</f>
        <v>0</v>
      </c>
      <c r="K315" s="979">
        <f>+Sample_FC!K380</f>
        <v>0</v>
      </c>
      <c r="L315" s="979">
        <f>+Sample_FC!L380</f>
        <v>2.2580645161290325</v>
      </c>
      <c r="M315" s="979">
        <f>+Sample_FC!M380</f>
        <v>878.57223032258071</v>
      </c>
      <c r="N315" s="979">
        <f>+Sample_FC!N380</f>
        <v>100</v>
      </c>
      <c r="O315" s="979">
        <f>+Sample!B380</f>
        <v>651.41868512110716</v>
      </c>
      <c r="P315" s="979">
        <f>+Sample!C380</f>
        <v>404.46366782006913</v>
      </c>
      <c r="Q315" s="979">
        <f>+Sample!D380</f>
        <v>109.58477508650518</v>
      </c>
      <c r="R315" s="979">
        <f>+Sample!E380</f>
        <v>108.89273356401382</v>
      </c>
      <c r="S315" s="979">
        <f>+Sample!F380</f>
        <v>290.6384087115527</v>
      </c>
      <c r="T315" s="979">
        <f>+Sample!G380</f>
        <v>351.2349783680184</v>
      </c>
      <c r="U315" s="979">
        <f>+Sample!H380</f>
        <v>270.95000037947983</v>
      </c>
      <c r="V315" s="979">
        <f>+Sample!I380</f>
        <v>266.29095195822987</v>
      </c>
      <c r="W315" s="979">
        <f>+Sample!J380</f>
        <v>17.741935483870968</v>
      </c>
      <c r="X315" s="979">
        <f>+Sample!K380</f>
        <v>4.838709677419355</v>
      </c>
      <c r="Y315" s="979">
        <f>+Sample!L380</f>
        <v>2.5806451612903225</v>
      </c>
      <c r="Z315" s="979">
        <f>+Sample!M380</f>
        <v>709.67741935483866</v>
      </c>
      <c r="AA315" s="979">
        <f>+Sample!N380</f>
        <v>100</v>
      </c>
    </row>
    <row r="316" spans="1:27" x14ac:dyDescent="0.2">
      <c r="A316" s="1">
        <f>+Sample_FC!A381</f>
        <v>45305</v>
      </c>
      <c r="B316" s="979">
        <f>+Sample_FC!B381</f>
        <v>708.23529411764696</v>
      </c>
      <c r="C316" s="979">
        <f>+Sample_FC!C381</f>
        <v>436.08996539792383</v>
      </c>
      <c r="D316" s="979">
        <f>+Sample_FC!D381</f>
        <v>93.80622837370241</v>
      </c>
      <c r="E316" s="979">
        <f>+Sample_FC!E381</f>
        <v>107.33564013840829</v>
      </c>
      <c r="F316" s="979">
        <f>+Sample_FC!F381</f>
        <v>294.76903307573014</v>
      </c>
      <c r="G316" s="979">
        <f>+Sample_FC!G381</f>
        <v>299.61314878892728</v>
      </c>
      <c r="H316" s="979">
        <f>+Sample_FC!H381</f>
        <v>274.80080825447101</v>
      </c>
      <c r="I316" s="979">
        <f>+Sample_FC!I381</f>
        <v>283.7231590001598</v>
      </c>
      <c r="J316" s="979">
        <f>+Sample_FC!J381</f>
        <v>0</v>
      </c>
      <c r="K316" s="979">
        <f>+Sample_FC!K381</f>
        <v>0</v>
      </c>
      <c r="L316" s="979">
        <f>+Sample_FC!L381</f>
        <v>2.2580645161290325</v>
      </c>
      <c r="M316" s="979">
        <f>+Sample_FC!M381</f>
        <v>878.57223032258071</v>
      </c>
      <c r="N316" s="979">
        <f>+Sample_FC!N381</f>
        <v>100</v>
      </c>
      <c r="O316" s="979">
        <f>+Sample!B381</f>
        <v>651.41868512110716</v>
      </c>
      <c r="P316" s="979">
        <f>+Sample!C381</f>
        <v>404.46366782006913</v>
      </c>
      <c r="Q316" s="979">
        <f>+Sample!D381</f>
        <v>109.58477508650518</v>
      </c>
      <c r="R316" s="979">
        <f>+Sample!E381</f>
        <v>108.89273356401382</v>
      </c>
      <c r="S316" s="979">
        <f>+Sample!F381</f>
        <v>290.6384087115527</v>
      </c>
      <c r="T316" s="979">
        <f>+Sample!G381</f>
        <v>351.2349783680184</v>
      </c>
      <c r="U316" s="979">
        <f>+Sample!H381</f>
        <v>270.95000037947983</v>
      </c>
      <c r="V316" s="979">
        <f>+Sample!I381</f>
        <v>266.29095195822987</v>
      </c>
      <c r="W316" s="979">
        <f>+Sample!J381</f>
        <v>17.741935483870968</v>
      </c>
      <c r="X316" s="979">
        <f>+Sample!K381</f>
        <v>4.838709677419355</v>
      </c>
      <c r="Y316" s="979">
        <f>+Sample!L381</f>
        <v>2.5806451612903225</v>
      </c>
      <c r="Z316" s="979">
        <f>+Sample!M381</f>
        <v>709.67741935483866</v>
      </c>
      <c r="AA316" s="979">
        <f>+Sample!N381</f>
        <v>100</v>
      </c>
    </row>
    <row r="317" spans="1:27" x14ac:dyDescent="0.2">
      <c r="A317" s="1">
        <f>+Sample_FC!A382</f>
        <v>45306</v>
      </c>
      <c r="B317" s="979">
        <f>+Sample_FC!B382</f>
        <v>708.23529411764696</v>
      </c>
      <c r="C317" s="979">
        <f>+Sample_FC!C382</f>
        <v>436.08996539792383</v>
      </c>
      <c r="D317" s="979">
        <f>+Sample_FC!D382</f>
        <v>93.80622837370241</v>
      </c>
      <c r="E317" s="979">
        <f>+Sample_FC!E382</f>
        <v>107.33564013840829</v>
      </c>
      <c r="F317" s="979">
        <f>+Sample_FC!F382</f>
        <v>294.76903307573014</v>
      </c>
      <c r="G317" s="979">
        <f>+Sample_FC!G382</f>
        <v>299.61314878892728</v>
      </c>
      <c r="H317" s="979">
        <f>+Sample_FC!H382</f>
        <v>274.80080825447101</v>
      </c>
      <c r="I317" s="979">
        <f>+Sample_FC!I382</f>
        <v>283.7231590001598</v>
      </c>
      <c r="J317" s="979">
        <f>+Sample_FC!J382</f>
        <v>0</v>
      </c>
      <c r="K317" s="979">
        <f>+Sample_FC!K382</f>
        <v>0</v>
      </c>
      <c r="L317" s="979">
        <f>+Sample_FC!L382</f>
        <v>2.2580645161290325</v>
      </c>
      <c r="M317" s="979">
        <f>+Sample_FC!M382</f>
        <v>878.57223032258071</v>
      </c>
      <c r="N317" s="979">
        <f>+Sample_FC!N382</f>
        <v>100</v>
      </c>
      <c r="O317" s="979">
        <f>+Sample!B382</f>
        <v>651.41868512110716</v>
      </c>
      <c r="P317" s="979">
        <f>+Sample!C382</f>
        <v>404.46366782006913</v>
      </c>
      <c r="Q317" s="979">
        <f>+Sample!D382</f>
        <v>109.58477508650518</v>
      </c>
      <c r="R317" s="979">
        <f>+Sample!E382</f>
        <v>108.89273356401382</v>
      </c>
      <c r="S317" s="979">
        <f>+Sample!F382</f>
        <v>290.6384087115527</v>
      </c>
      <c r="T317" s="979">
        <f>+Sample!G382</f>
        <v>351.2349783680184</v>
      </c>
      <c r="U317" s="979">
        <f>+Sample!H382</f>
        <v>270.95000037947983</v>
      </c>
      <c r="V317" s="979">
        <f>+Sample!I382</f>
        <v>266.29095195822987</v>
      </c>
      <c r="W317" s="979">
        <f>+Sample!J382</f>
        <v>17.741935483870968</v>
      </c>
      <c r="X317" s="979">
        <f>+Sample!K382</f>
        <v>4.838709677419355</v>
      </c>
      <c r="Y317" s="979">
        <f>+Sample!L382</f>
        <v>2.5806451612903225</v>
      </c>
      <c r="Z317" s="979">
        <f>+Sample!M382</f>
        <v>709.67741935483866</v>
      </c>
      <c r="AA317" s="979">
        <f>+Sample!N382</f>
        <v>100</v>
      </c>
    </row>
    <row r="318" spans="1:27" x14ac:dyDescent="0.2">
      <c r="A318" s="1">
        <f>+Sample_FC!A383</f>
        <v>45307</v>
      </c>
      <c r="B318" s="979">
        <f>+Sample_FC!B383</f>
        <v>708.23529411764696</v>
      </c>
      <c r="C318" s="979">
        <f>+Sample_FC!C383</f>
        <v>436.08996539792383</v>
      </c>
      <c r="D318" s="979">
        <f>+Sample_FC!D383</f>
        <v>93.80622837370241</v>
      </c>
      <c r="E318" s="979">
        <f>+Sample_FC!E383</f>
        <v>107.33564013840829</v>
      </c>
      <c r="F318" s="979">
        <f>+Sample_FC!F383</f>
        <v>294.76903307573014</v>
      </c>
      <c r="G318" s="979">
        <f>+Sample_FC!G383</f>
        <v>299.61314878892728</v>
      </c>
      <c r="H318" s="979">
        <f>+Sample_FC!H383</f>
        <v>274.80080825447101</v>
      </c>
      <c r="I318" s="979">
        <f>+Sample_FC!I383</f>
        <v>283.7231590001598</v>
      </c>
      <c r="J318" s="979">
        <f>+Sample_FC!J383</f>
        <v>0</v>
      </c>
      <c r="K318" s="979">
        <f>+Sample_FC!K383</f>
        <v>0</v>
      </c>
      <c r="L318" s="979">
        <f>+Sample_FC!L383</f>
        <v>2.2580645161290325</v>
      </c>
      <c r="M318" s="979">
        <f>+Sample_FC!M383</f>
        <v>878.57223032258071</v>
      </c>
      <c r="N318" s="979">
        <f>+Sample_FC!N383</f>
        <v>100</v>
      </c>
      <c r="O318" s="979">
        <f>+Sample!B383</f>
        <v>651.41868512110716</v>
      </c>
      <c r="P318" s="979">
        <f>+Sample!C383</f>
        <v>404.46366782006913</v>
      </c>
      <c r="Q318" s="979">
        <f>+Sample!D383</f>
        <v>109.58477508650518</v>
      </c>
      <c r="R318" s="979">
        <f>+Sample!E383</f>
        <v>108.89273356401382</v>
      </c>
      <c r="S318" s="979">
        <f>+Sample!F383</f>
        <v>290.6384087115527</v>
      </c>
      <c r="T318" s="979">
        <f>+Sample!G383</f>
        <v>351.2349783680184</v>
      </c>
      <c r="U318" s="979">
        <f>+Sample!H383</f>
        <v>270.95000037947983</v>
      </c>
      <c r="V318" s="979">
        <f>+Sample!I383</f>
        <v>266.29095195822987</v>
      </c>
      <c r="W318" s="979">
        <f>+Sample!J383</f>
        <v>17.741935483870968</v>
      </c>
      <c r="X318" s="979">
        <f>+Sample!K383</f>
        <v>4.838709677419355</v>
      </c>
      <c r="Y318" s="979">
        <f>+Sample!L383</f>
        <v>2.5806451612903225</v>
      </c>
      <c r="Z318" s="979">
        <f>+Sample!M383</f>
        <v>709.67741935483866</v>
      </c>
      <c r="AA318" s="979">
        <f>+Sample!N383</f>
        <v>100</v>
      </c>
    </row>
    <row r="319" spans="1:27" x14ac:dyDescent="0.2">
      <c r="A319" s="1">
        <f>+Sample_FC!A384</f>
        <v>45308</v>
      </c>
      <c r="B319" s="979">
        <f>+Sample_FC!B384</f>
        <v>708.23529411764696</v>
      </c>
      <c r="C319" s="979">
        <f>+Sample_FC!C384</f>
        <v>436.08996539792383</v>
      </c>
      <c r="D319" s="979">
        <f>+Sample_FC!D384</f>
        <v>93.80622837370241</v>
      </c>
      <c r="E319" s="979">
        <f>+Sample_FC!E384</f>
        <v>107.33564013840829</v>
      </c>
      <c r="F319" s="979">
        <f>+Sample_FC!F384</f>
        <v>294.76903307573014</v>
      </c>
      <c r="G319" s="979">
        <f>+Sample_FC!G384</f>
        <v>299.61314878892728</v>
      </c>
      <c r="H319" s="979">
        <f>+Sample_FC!H384</f>
        <v>274.80080825447101</v>
      </c>
      <c r="I319" s="979">
        <f>+Sample_FC!I384</f>
        <v>283.7231590001598</v>
      </c>
      <c r="J319" s="979">
        <f>+Sample_FC!J384</f>
        <v>0</v>
      </c>
      <c r="K319" s="979">
        <f>+Sample_FC!K384</f>
        <v>0</v>
      </c>
      <c r="L319" s="979">
        <f>+Sample_FC!L384</f>
        <v>2.2580645161290325</v>
      </c>
      <c r="M319" s="979">
        <f>+Sample_FC!M384</f>
        <v>878.57223032258071</v>
      </c>
      <c r="N319" s="979">
        <f>+Sample_FC!N384</f>
        <v>100</v>
      </c>
      <c r="O319" s="979">
        <f>+Sample!B384</f>
        <v>651.41868512110716</v>
      </c>
      <c r="P319" s="979">
        <f>+Sample!C384</f>
        <v>404.46366782006913</v>
      </c>
      <c r="Q319" s="979">
        <f>+Sample!D384</f>
        <v>109.58477508650518</v>
      </c>
      <c r="R319" s="979">
        <f>+Sample!E384</f>
        <v>108.89273356401382</v>
      </c>
      <c r="S319" s="979">
        <f>+Sample!F384</f>
        <v>290.6384087115527</v>
      </c>
      <c r="T319" s="979">
        <f>+Sample!G384</f>
        <v>351.2349783680184</v>
      </c>
      <c r="U319" s="979">
        <f>+Sample!H384</f>
        <v>270.95000037947983</v>
      </c>
      <c r="V319" s="979">
        <f>+Sample!I384</f>
        <v>266.29095195822987</v>
      </c>
      <c r="W319" s="979">
        <f>+Sample!J384</f>
        <v>17.741935483870968</v>
      </c>
      <c r="X319" s="979">
        <f>+Sample!K384</f>
        <v>4.838709677419355</v>
      </c>
      <c r="Y319" s="979">
        <f>+Sample!L384</f>
        <v>2.5806451612903225</v>
      </c>
      <c r="Z319" s="979">
        <f>+Sample!M384</f>
        <v>709.67741935483866</v>
      </c>
      <c r="AA319" s="979">
        <f>+Sample!N384</f>
        <v>100</v>
      </c>
    </row>
    <row r="320" spans="1:27" x14ac:dyDescent="0.2">
      <c r="A320" s="1">
        <f>+Sample_FC!A385</f>
        <v>45309</v>
      </c>
      <c r="B320" s="979">
        <f>+Sample_FC!B385</f>
        <v>708.23529411764696</v>
      </c>
      <c r="C320" s="979">
        <f>+Sample_FC!C385</f>
        <v>436.08996539792383</v>
      </c>
      <c r="D320" s="979">
        <f>+Sample_FC!D385</f>
        <v>93.80622837370241</v>
      </c>
      <c r="E320" s="979">
        <f>+Sample_FC!E385</f>
        <v>107.33564013840829</v>
      </c>
      <c r="F320" s="979">
        <f>+Sample_FC!F385</f>
        <v>294.76903307573014</v>
      </c>
      <c r="G320" s="979">
        <f>+Sample_FC!G385</f>
        <v>299.61314878892728</v>
      </c>
      <c r="H320" s="979">
        <f>+Sample_FC!H385</f>
        <v>274.80080825447101</v>
      </c>
      <c r="I320" s="979">
        <f>+Sample_FC!I385</f>
        <v>283.7231590001598</v>
      </c>
      <c r="J320" s="979">
        <f>+Sample_FC!J385</f>
        <v>0</v>
      </c>
      <c r="K320" s="979">
        <f>+Sample_FC!K385</f>
        <v>0</v>
      </c>
      <c r="L320" s="979">
        <f>+Sample_FC!L385</f>
        <v>2.2580645161290325</v>
      </c>
      <c r="M320" s="979">
        <f>+Sample_FC!M385</f>
        <v>878.57223032258071</v>
      </c>
      <c r="N320" s="979">
        <f>+Sample_FC!N385</f>
        <v>100</v>
      </c>
      <c r="O320" s="979">
        <f>+Sample!B385</f>
        <v>651.41868512110716</v>
      </c>
      <c r="P320" s="979">
        <f>+Sample!C385</f>
        <v>404.46366782006913</v>
      </c>
      <c r="Q320" s="979">
        <f>+Sample!D385</f>
        <v>109.58477508650518</v>
      </c>
      <c r="R320" s="979">
        <f>+Sample!E385</f>
        <v>108.89273356401382</v>
      </c>
      <c r="S320" s="979">
        <f>+Sample!F385</f>
        <v>290.6384087115527</v>
      </c>
      <c r="T320" s="979">
        <f>+Sample!G385</f>
        <v>351.2349783680184</v>
      </c>
      <c r="U320" s="979">
        <f>+Sample!H385</f>
        <v>270.95000037947983</v>
      </c>
      <c r="V320" s="979">
        <f>+Sample!I385</f>
        <v>266.29095195822987</v>
      </c>
      <c r="W320" s="979">
        <f>+Sample!J385</f>
        <v>17.741935483870968</v>
      </c>
      <c r="X320" s="979">
        <f>+Sample!K385</f>
        <v>4.838709677419355</v>
      </c>
      <c r="Y320" s="979">
        <f>+Sample!L385</f>
        <v>2.5806451612903225</v>
      </c>
      <c r="Z320" s="979">
        <f>+Sample!M385</f>
        <v>709.67741935483866</v>
      </c>
      <c r="AA320" s="979">
        <f>+Sample!N385</f>
        <v>100</v>
      </c>
    </row>
    <row r="321" spans="1:27" x14ac:dyDescent="0.2">
      <c r="A321" s="1">
        <f>+Sample_FC!A386</f>
        <v>45310</v>
      </c>
      <c r="B321" s="979">
        <f>+Sample_FC!B386</f>
        <v>708.23529411764696</v>
      </c>
      <c r="C321" s="979">
        <f>+Sample_FC!C386</f>
        <v>436.08996539792383</v>
      </c>
      <c r="D321" s="979">
        <f>+Sample_FC!D386</f>
        <v>93.80622837370241</v>
      </c>
      <c r="E321" s="979">
        <f>+Sample_FC!E386</f>
        <v>107.33564013840829</v>
      </c>
      <c r="F321" s="979">
        <f>+Sample_FC!F386</f>
        <v>294.76903307573014</v>
      </c>
      <c r="G321" s="979">
        <f>+Sample_FC!G386</f>
        <v>299.61314878892728</v>
      </c>
      <c r="H321" s="979">
        <f>+Sample_FC!H386</f>
        <v>274.80080825447101</v>
      </c>
      <c r="I321" s="979">
        <f>+Sample_FC!I386</f>
        <v>283.7231590001598</v>
      </c>
      <c r="J321" s="979">
        <f>+Sample_FC!J386</f>
        <v>0</v>
      </c>
      <c r="K321" s="979">
        <f>+Sample_FC!K386</f>
        <v>0</v>
      </c>
      <c r="L321" s="979">
        <f>+Sample_FC!L386</f>
        <v>2.2580645161290325</v>
      </c>
      <c r="M321" s="979">
        <f>+Sample_FC!M386</f>
        <v>878.57223032258071</v>
      </c>
      <c r="N321" s="979">
        <f>+Sample_FC!N386</f>
        <v>100</v>
      </c>
      <c r="O321" s="979">
        <f>+Sample!B386</f>
        <v>651.41868512110716</v>
      </c>
      <c r="P321" s="979">
        <f>+Sample!C386</f>
        <v>404.46366782006913</v>
      </c>
      <c r="Q321" s="979">
        <f>+Sample!D386</f>
        <v>109.58477508650518</v>
      </c>
      <c r="R321" s="979">
        <f>+Sample!E386</f>
        <v>108.89273356401382</v>
      </c>
      <c r="S321" s="979">
        <f>+Sample!F386</f>
        <v>290.6384087115527</v>
      </c>
      <c r="T321" s="979">
        <f>+Sample!G386</f>
        <v>351.2349783680184</v>
      </c>
      <c r="U321" s="979">
        <f>+Sample!H386</f>
        <v>270.95000037947983</v>
      </c>
      <c r="V321" s="979">
        <f>+Sample!I386</f>
        <v>266.29095195822987</v>
      </c>
      <c r="W321" s="979">
        <f>+Sample!J386</f>
        <v>17.741935483870968</v>
      </c>
      <c r="X321" s="979">
        <f>+Sample!K386</f>
        <v>4.838709677419355</v>
      </c>
      <c r="Y321" s="979">
        <f>+Sample!L386</f>
        <v>2.5806451612903225</v>
      </c>
      <c r="Z321" s="979">
        <f>+Sample!M386</f>
        <v>709.67741935483866</v>
      </c>
      <c r="AA321" s="979">
        <f>+Sample!N386</f>
        <v>100</v>
      </c>
    </row>
    <row r="322" spans="1:27" x14ac:dyDescent="0.2">
      <c r="A322" s="1">
        <f>+Sample_FC!A387</f>
        <v>45311</v>
      </c>
      <c r="B322" s="979">
        <f>+Sample_FC!B387</f>
        <v>708.23529411764696</v>
      </c>
      <c r="C322" s="979">
        <f>+Sample_FC!C387</f>
        <v>436.08996539792383</v>
      </c>
      <c r="D322" s="979">
        <f>+Sample_FC!D387</f>
        <v>93.80622837370241</v>
      </c>
      <c r="E322" s="979">
        <f>+Sample_FC!E387</f>
        <v>107.33564013840829</v>
      </c>
      <c r="F322" s="979">
        <f>+Sample_FC!F387</f>
        <v>294.76903307573014</v>
      </c>
      <c r="G322" s="979">
        <f>+Sample_FC!G387</f>
        <v>299.61314878892728</v>
      </c>
      <c r="H322" s="979">
        <f>+Sample_FC!H387</f>
        <v>274.80080825447101</v>
      </c>
      <c r="I322" s="979">
        <f>+Sample_FC!I387</f>
        <v>283.7231590001598</v>
      </c>
      <c r="J322" s="979">
        <f>+Sample_FC!J387</f>
        <v>0</v>
      </c>
      <c r="K322" s="979">
        <f>+Sample_FC!K387</f>
        <v>0</v>
      </c>
      <c r="L322" s="979">
        <f>+Sample_FC!L387</f>
        <v>2.2580645161290325</v>
      </c>
      <c r="M322" s="979">
        <f>+Sample_FC!M387</f>
        <v>878.57223032258071</v>
      </c>
      <c r="N322" s="979">
        <f>+Sample_FC!N387</f>
        <v>100</v>
      </c>
      <c r="O322" s="979">
        <f>+Sample!B387</f>
        <v>651.41868512110716</v>
      </c>
      <c r="P322" s="979">
        <f>+Sample!C387</f>
        <v>404.46366782006913</v>
      </c>
      <c r="Q322" s="979">
        <f>+Sample!D387</f>
        <v>109.58477508650518</v>
      </c>
      <c r="R322" s="979">
        <f>+Sample!E387</f>
        <v>108.89273356401382</v>
      </c>
      <c r="S322" s="979">
        <f>+Sample!F387</f>
        <v>290.6384087115527</v>
      </c>
      <c r="T322" s="979">
        <f>+Sample!G387</f>
        <v>351.2349783680184</v>
      </c>
      <c r="U322" s="979">
        <f>+Sample!H387</f>
        <v>270.95000037947983</v>
      </c>
      <c r="V322" s="979">
        <f>+Sample!I387</f>
        <v>266.29095195822987</v>
      </c>
      <c r="W322" s="979">
        <f>+Sample!J387</f>
        <v>17.741935483870968</v>
      </c>
      <c r="X322" s="979">
        <f>+Sample!K387</f>
        <v>4.838709677419355</v>
      </c>
      <c r="Y322" s="979">
        <f>+Sample!L387</f>
        <v>2.5806451612903225</v>
      </c>
      <c r="Z322" s="979">
        <f>+Sample!M387</f>
        <v>709.67741935483866</v>
      </c>
      <c r="AA322" s="979">
        <f>+Sample!N387</f>
        <v>100</v>
      </c>
    </row>
    <row r="323" spans="1:27" x14ac:dyDescent="0.2">
      <c r="A323" s="1">
        <f>+Sample_FC!A388</f>
        <v>45312</v>
      </c>
      <c r="B323" s="979">
        <f>+Sample_FC!B388</f>
        <v>708.23529411764696</v>
      </c>
      <c r="C323" s="979">
        <f>+Sample_FC!C388</f>
        <v>436.08996539792383</v>
      </c>
      <c r="D323" s="979">
        <f>+Sample_FC!D388</f>
        <v>93.80622837370241</v>
      </c>
      <c r="E323" s="979">
        <f>+Sample_FC!E388</f>
        <v>107.33564013840829</v>
      </c>
      <c r="F323" s="979">
        <f>+Sample_FC!F388</f>
        <v>294.76903307573014</v>
      </c>
      <c r="G323" s="979">
        <f>+Sample_FC!G388</f>
        <v>299.61314878892728</v>
      </c>
      <c r="H323" s="979">
        <f>+Sample_FC!H388</f>
        <v>274.80080825447101</v>
      </c>
      <c r="I323" s="979">
        <f>+Sample_FC!I388</f>
        <v>283.7231590001598</v>
      </c>
      <c r="J323" s="979">
        <f>+Sample_FC!J388</f>
        <v>0</v>
      </c>
      <c r="K323" s="979">
        <f>+Sample_FC!K388</f>
        <v>0</v>
      </c>
      <c r="L323" s="979">
        <f>+Sample_FC!L388</f>
        <v>2.2580645161290325</v>
      </c>
      <c r="M323" s="979">
        <f>+Sample_FC!M388</f>
        <v>878.57223032258071</v>
      </c>
      <c r="N323" s="979">
        <f>+Sample_FC!N388</f>
        <v>100</v>
      </c>
      <c r="O323" s="979">
        <f>+Sample!B388</f>
        <v>651.41868512110716</v>
      </c>
      <c r="P323" s="979">
        <f>+Sample!C388</f>
        <v>404.46366782006913</v>
      </c>
      <c r="Q323" s="979">
        <f>+Sample!D388</f>
        <v>109.58477508650518</v>
      </c>
      <c r="R323" s="979">
        <f>+Sample!E388</f>
        <v>108.89273356401382</v>
      </c>
      <c r="S323" s="979">
        <f>+Sample!F388</f>
        <v>290.6384087115527</v>
      </c>
      <c r="T323" s="979">
        <f>+Sample!G388</f>
        <v>351.2349783680184</v>
      </c>
      <c r="U323" s="979">
        <f>+Sample!H388</f>
        <v>270.95000037947983</v>
      </c>
      <c r="V323" s="979">
        <f>+Sample!I388</f>
        <v>266.29095195822987</v>
      </c>
      <c r="W323" s="979">
        <f>+Sample!J388</f>
        <v>17.741935483870968</v>
      </c>
      <c r="X323" s="979">
        <f>+Sample!K388</f>
        <v>4.838709677419355</v>
      </c>
      <c r="Y323" s="979">
        <f>+Sample!L388</f>
        <v>2.5806451612903225</v>
      </c>
      <c r="Z323" s="979">
        <f>+Sample!M388</f>
        <v>709.67741935483866</v>
      </c>
      <c r="AA323" s="979">
        <f>+Sample!N388</f>
        <v>100</v>
      </c>
    </row>
    <row r="324" spans="1:27" x14ac:dyDescent="0.2">
      <c r="A324" s="1">
        <f>+Sample_FC!A389</f>
        <v>45313</v>
      </c>
      <c r="B324" s="979">
        <f>+Sample_FC!B389</f>
        <v>649.21568627450972</v>
      </c>
      <c r="C324" s="979">
        <f>+Sample_FC!C389</f>
        <v>399.74913494809687</v>
      </c>
      <c r="D324" s="979">
        <f>+Sample_FC!D389</f>
        <v>85.989042675893884</v>
      </c>
      <c r="E324" s="979">
        <f>+Sample_FC!E389</f>
        <v>98.3910034602076</v>
      </c>
      <c r="F324" s="979">
        <f>+Sample_FC!F389</f>
        <v>270.20494698608593</v>
      </c>
      <c r="G324" s="979">
        <f>+Sample_FC!G389</f>
        <v>274.64538638985005</v>
      </c>
      <c r="H324" s="979">
        <f>+Sample_FC!H389</f>
        <v>274.80080825447101</v>
      </c>
      <c r="I324" s="979">
        <f>+Sample_FC!I389</f>
        <v>283.7231590001598</v>
      </c>
      <c r="J324" s="979">
        <f>+Sample_FC!J389</f>
        <v>0</v>
      </c>
      <c r="K324" s="979">
        <f>+Sample_FC!K389</f>
        <v>0</v>
      </c>
      <c r="L324" s="979">
        <f>+Sample_FC!L389</f>
        <v>2.2580645161290325</v>
      </c>
      <c r="M324" s="979">
        <f>+Sample_FC!M389</f>
        <v>878.57223032258071</v>
      </c>
      <c r="N324" s="979">
        <f>+Sample_FC!N389</f>
        <v>91.666666666666657</v>
      </c>
      <c r="O324" s="979">
        <f>+Sample!B389</f>
        <v>651.41868512110716</v>
      </c>
      <c r="P324" s="979">
        <f>+Sample!C389</f>
        <v>404.46366782006913</v>
      </c>
      <c r="Q324" s="979">
        <f>+Sample!D389</f>
        <v>109.58477508650518</v>
      </c>
      <c r="R324" s="979">
        <f>+Sample!E389</f>
        <v>108.89273356401382</v>
      </c>
      <c r="S324" s="979">
        <f>+Sample!F389</f>
        <v>290.6384087115527</v>
      </c>
      <c r="T324" s="979">
        <f>+Sample!G389</f>
        <v>351.2349783680184</v>
      </c>
      <c r="U324" s="979">
        <f>+Sample!H389</f>
        <v>270.95000037947983</v>
      </c>
      <c r="V324" s="979">
        <f>+Sample!I389</f>
        <v>266.29095195822987</v>
      </c>
      <c r="W324" s="979">
        <f>+Sample!J389</f>
        <v>17.741935483870968</v>
      </c>
      <c r="X324" s="979">
        <f>+Sample!K389</f>
        <v>4.838709677419355</v>
      </c>
      <c r="Y324" s="979">
        <f>+Sample!L389</f>
        <v>2.5806451612903225</v>
      </c>
      <c r="Z324" s="979">
        <f>+Sample!M389</f>
        <v>709.67741935483866</v>
      </c>
      <c r="AA324" s="979">
        <f>+Sample!N389</f>
        <v>100</v>
      </c>
    </row>
    <row r="325" spans="1:27" x14ac:dyDescent="0.2">
      <c r="A325" s="1">
        <f>+Sample_FC!A390</f>
        <v>45314</v>
      </c>
      <c r="B325" s="979">
        <f>+Sample_FC!B390</f>
        <v>0</v>
      </c>
      <c r="C325" s="979">
        <f>+Sample_FC!C390</f>
        <v>0</v>
      </c>
      <c r="D325" s="979">
        <f>+Sample_FC!D390</f>
        <v>0</v>
      </c>
      <c r="E325" s="979">
        <f>+Sample_FC!E390</f>
        <v>0</v>
      </c>
      <c r="F325" s="979">
        <f>+Sample_FC!F390</f>
        <v>0</v>
      </c>
      <c r="G325" s="979">
        <f>+Sample_FC!G390</f>
        <v>0</v>
      </c>
      <c r="H325" s="979">
        <f>+Sample_FC!H390</f>
        <v>274.80080825447101</v>
      </c>
      <c r="I325" s="979">
        <f>+Sample_FC!I390</f>
        <v>283.7231590001598</v>
      </c>
      <c r="J325" s="979">
        <f>+Sample_FC!J390</f>
        <v>0</v>
      </c>
      <c r="K325" s="979">
        <f>+Sample_FC!K390</f>
        <v>0</v>
      </c>
      <c r="L325" s="979">
        <f>+Sample_FC!L390</f>
        <v>2.2580645161290325</v>
      </c>
      <c r="M325" s="979">
        <f>+Sample_FC!M390</f>
        <v>878.57223032258071</v>
      </c>
      <c r="N325" s="979">
        <f>+Sample_FC!N390</f>
        <v>0</v>
      </c>
      <c r="O325" s="979">
        <f>+Sample!B390</f>
        <v>651.41868512110716</v>
      </c>
      <c r="P325" s="979">
        <f>+Sample!C390</f>
        <v>404.46366782006913</v>
      </c>
      <c r="Q325" s="979">
        <f>+Sample!D390</f>
        <v>109.58477508650518</v>
      </c>
      <c r="R325" s="979">
        <f>+Sample!E390</f>
        <v>108.89273356401382</v>
      </c>
      <c r="S325" s="979">
        <f>+Sample!F390</f>
        <v>290.6384087115527</v>
      </c>
      <c r="T325" s="979">
        <f>+Sample!G390</f>
        <v>351.2349783680184</v>
      </c>
      <c r="U325" s="979">
        <f>+Sample!H390</f>
        <v>270.95000037947983</v>
      </c>
      <c r="V325" s="979">
        <f>+Sample!I390</f>
        <v>266.29095195822987</v>
      </c>
      <c r="W325" s="979">
        <f>+Sample!J390</f>
        <v>17.741935483870968</v>
      </c>
      <c r="X325" s="979">
        <f>+Sample!K390</f>
        <v>4.838709677419355</v>
      </c>
      <c r="Y325" s="979">
        <f>+Sample!L390</f>
        <v>2.5806451612903225</v>
      </c>
      <c r="Z325" s="979">
        <f>+Sample!M390</f>
        <v>709.67741935483866</v>
      </c>
      <c r="AA325" s="979">
        <f>+Sample!N390</f>
        <v>100</v>
      </c>
    </row>
    <row r="326" spans="1:27" x14ac:dyDescent="0.2">
      <c r="A326" s="1">
        <f>+Sample_FC!A391</f>
        <v>45315</v>
      </c>
      <c r="B326" s="979">
        <f>+Sample_FC!B391</f>
        <v>342.31372549019602</v>
      </c>
      <c r="C326" s="979">
        <f>+Sample_FC!C391</f>
        <v>210.77681660899651</v>
      </c>
      <c r="D326" s="979">
        <f>+Sample_FC!D391</f>
        <v>45.339677047289499</v>
      </c>
      <c r="E326" s="979">
        <f>+Sample_FC!E391</f>
        <v>51.878892733564008</v>
      </c>
      <c r="F326" s="979">
        <f>+Sample_FC!F391</f>
        <v>142.47169931993622</v>
      </c>
      <c r="G326" s="979">
        <f>+Sample_FC!G391</f>
        <v>144.8130219146482</v>
      </c>
      <c r="H326" s="979">
        <f>+Sample_FC!H391</f>
        <v>274.80080825447101</v>
      </c>
      <c r="I326" s="979">
        <f>+Sample_FC!I391</f>
        <v>283.7231590001598</v>
      </c>
      <c r="J326" s="979">
        <f>+Sample_FC!J391</f>
        <v>0</v>
      </c>
      <c r="K326" s="979">
        <f>+Sample_FC!K391</f>
        <v>0</v>
      </c>
      <c r="L326" s="979">
        <f>+Sample_FC!L391</f>
        <v>2.2580645161290325</v>
      </c>
      <c r="M326" s="979">
        <f>+Sample_FC!M391</f>
        <v>878.57223032258071</v>
      </c>
      <c r="N326" s="979">
        <f>+Sample_FC!N391</f>
        <v>48.333333333333336</v>
      </c>
      <c r="O326" s="979">
        <f>+Sample!B391</f>
        <v>651.41868512110716</v>
      </c>
      <c r="P326" s="979">
        <f>+Sample!C391</f>
        <v>404.46366782006913</v>
      </c>
      <c r="Q326" s="979">
        <f>+Sample!D391</f>
        <v>109.58477508650518</v>
      </c>
      <c r="R326" s="979">
        <f>+Sample!E391</f>
        <v>108.89273356401382</v>
      </c>
      <c r="S326" s="979">
        <f>+Sample!F391</f>
        <v>290.6384087115527</v>
      </c>
      <c r="T326" s="979">
        <f>+Sample!G391</f>
        <v>351.2349783680184</v>
      </c>
      <c r="U326" s="979">
        <f>+Sample!H391</f>
        <v>270.95000037947983</v>
      </c>
      <c r="V326" s="979">
        <f>+Sample!I391</f>
        <v>266.29095195822987</v>
      </c>
      <c r="W326" s="979">
        <f>+Sample!J391</f>
        <v>17.741935483870968</v>
      </c>
      <c r="X326" s="979">
        <f>+Sample!K391</f>
        <v>4.838709677419355</v>
      </c>
      <c r="Y326" s="979">
        <f>+Sample!L391</f>
        <v>2.5806451612903225</v>
      </c>
      <c r="Z326" s="979">
        <f>+Sample!M391</f>
        <v>709.67741935483866</v>
      </c>
      <c r="AA326" s="979">
        <f>+Sample!N391</f>
        <v>100</v>
      </c>
    </row>
    <row r="327" spans="1:27" x14ac:dyDescent="0.2">
      <c r="A327" s="1">
        <f>+Sample_FC!A392</f>
        <v>45316</v>
      </c>
      <c r="B327" s="979">
        <f>+Sample_FC!B392</f>
        <v>708.23529411764696</v>
      </c>
      <c r="C327" s="979">
        <f>+Sample_FC!C392</f>
        <v>436.08996539792383</v>
      </c>
      <c r="D327" s="979">
        <f>+Sample_FC!D392</f>
        <v>93.80622837370241</v>
      </c>
      <c r="E327" s="979">
        <f>+Sample_FC!E392</f>
        <v>107.33564013840829</v>
      </c>
      <c r="F327" s="979">
        <f>+Sample_FC!F392</f>
        <v>294.76903307573014</v>
      </c>
      <c r="G327" s="979">
        <f>+Sample_FC!G392</f>
        <v>299.61314878892728</v>
      </c>
      <c r="H327" s="979">
        <f>+Sample_FC!H392</f>
        <v>274.80080825447101</v>
      </c>
      <c r="I327" s="979">
        <f>+Sample_FC!I392</f>
        <v>283.7231590001598</v>
      </c>
      <c r="J327" s="979">
        <f>+Sample_FC!J392</f>
        <v>0</v>
      </c>
      <c r="K327" s="979">
        <f>+Sample_FC!K392</f>
        <v>0</v>
      </c>
      <c r="L327" s="979">
        <f>+Sample_FC!L392</f>
        <v>2.2580645161290325</v>
      </c>
      <c r="M327" s="979">
        <f>+Sample_FC!M392</f>
        <v>878.57223032258071</v>
      </c>
      <c r="N327" s="979">
        <f>+Sample_FC!N392</f>
        <v>100</v>
      </c>
      <c r="O327" s="979">
        <f>+Sample!B392</f>
        <v>651.41868512110716</v>
      </c>
      <c r="P327" s="979">
        <f>+Sample!C392</f>
        <v>404.46366782006913</v>
      </c>
      <c r="Q327" s="979">
        <f>+Sample!D392</f>
        <v>109.58477508650518</v>
      </c>
      <c r="R327" s="979">
        <f>+Sample!E392</f>
        <v>108.89273356401382</v>
      </c>
      <c r="S327" s="979">
        <f>+Sample!F392</f>
        <v>290.6384087115527</v>
      </c>
      <c r="T327" s="979">
        <f>+Sample!G392</f>
        <v>351.2349783680184</v>
      </c>
      <c r="U327" s="979">
        <f>+Sample!H392</f>
        <v>270.95000037947983</v>
      </c>
      <c r="V327" s="979">
        <f>+Sample!I392</f>
        <v>266.29095195822987</v>
      </c>
      <c r="W327" s="979">
        <f>+Sample!J392</f>
        <v>17.741935483870968</v>
      </c>
      <c r="X327" s="979">
        <f>+Sample!K392</f>
        <v>4.838709677419355</v>
      </c>
      <c r="Y327" s="979">
        <f>+Sample!L392</f>
        <v>2.5806451612903225</v>
      </c>
      <c r="Z327" s="979">
        <f>+Sample!M392</f>
        <v>709.67741935483866</v>
      </c>
      <c r="AA327" s="979">
        <f>+Sample!N392</f>
        <v>100</v>
      </c>
    </row>
    <row r="328" spans="1:27" x14ac:dyDescent="0.2">
      <c r="A328" s="1">
        <f>+Sample_FC!A393</f>
        <v>45317</v>
      </c>
      <c r="B328" s="979">
        <f>+Sample_FC!B393</f>
        <v>708.23529411764696</v>
      </c>
      <c r="C328" s="979">
        <f>+Sample_FC!C393</f>
        <v>436.08996539792383</v>
      </c>
      <c r="D328" s="979">
        <f>+Sample_FC!D393</f>
        <v>93.80622837370241</v>
      </c>
      <c r="E328" s="979">
        <f>+Sample_FC!E393</f>
        <v>107.33564013840829</v>
      </c>
      <c r="F328" s="979">
        <f>+Sample_FC!F393</f>
        <v>294.76903307573014</v>
      </c>
      <c r="G328" s="979">
        <f>+Sample_FC!G393</f>
        <v>299.61314878892728</v>
      </c>
      <c r="H328" s="979">
        <f>+Sample_FC!H393</f>
        <v>274.80080825447101</v>
      </c>
      <c r="I328" s="979">
        <f>+Sample_FC!I393</f>
        <v>283.7231590001598</v>
      </c>
      <c r="J328" s="979">
        <f>+Sample_FC!J393</f>
        <v>0</v>
      </c>
      <c r="K328" s="979">
        <f>+Sample_FC!K393</f>
        <v>0</v>
      </c>
      <c r="L328" s="979">
        <f>+Sample_FC!L393</f>
        <v>2.2580645161290325</v>
      </c>
      <c r="M328" s="979">
        <f>+Sample_FC!M393</f>
        <v>878.57223032258071</v>
      </c>
      <c r="N328" s="979">
        <f>+Sample_FC!N393</f>
        <v>100</v>
      </c>
      <c r="O328" s="979">
        <f>+Sample!B393</f>
        <v>651.41868512110716</v>
      </c>
      <c r="P328" s="979">
        <f>+Sample!C393</f>
        <v>404.46366782006913</v>
      </c>
      <c r="Q328" s="979">
        <f>+Sample!D393</f>
        <v>109.58477508650518</v>
      </c>
      <c r="R328" s="979">
        <f>+Sample!E393</f>
        <v>108.89273356401382</v>
      </c>
      <c r="S328" s="979">
        <f>+Sample!F393</f>
        <v>290.6384087115527</v>
      </c>
      <c r="T328" s="979">
        <f>+Sample!G393</f>
        <v>351.2349783680184</v>
      </c>
      <c r="U328" s="979">
        <f>+Sample!H393</f>
        <v>270.95000037947983</v>
      </c>
      <c r="V328" s="979">
        <f>+Sample!I393</f>
        <v>266.29095195822987</v>
      </c>
      <c r="W328" s="979">
        <f>+Sample!J393</f>
        <v>17.741935483870968</v>
      </c>
      <c r="X328" s="979">
        <f>+Sample!K393</f>
        <v>4.838709677419355</v>
      </c>
      <c r="Y328" s="979">
        <f>+Sample!L393</f>
        <v>2.5806451612903225</v>
      </c>
      <c r="Z328" s="979">
        <f>+Sample!M393</f>
        <v>709.67741935483866</v>
      </c>
      <c r="AA328" s="979">
        <f>+Sample!N393</f>
        <v>100</v>
      </c>
    </row>
    <row r="329" spans="1:27" x14ac:dyDescent="0.2">
      <c r="A329" s="1">
        <f>+Sample_FC!A394</f>
        <v>45318</v>
      </c>
      <c r="B329" s="979">
        <f>+Sample_FC!B394</f>
        <v>708.23529411764696</v>
      </c>
      <c r="C329" s="979">
        <f>+Sample_FC!C394</f>
        <v>436.08996539792383</v>
      </c>
      <c r="D329" s="979">
        <f>+Sample_FC!D394</f>
        <v>93.80622837370241</v>
      </c>
      <c r="E329" s="979">
        <f>+Sample_FC!E394</f>
        <v>107.33564013840829</v>
      </c>
      <c r="F329" s="979">
        <f>+Sample_FC!F394</f>
        <v>294.76903307573014</v>
      </c>
      <c r="G329" s="979">
        <f>+Sample_FC!G394</f>
        <v>299.61314878892728</v>
      </c>
      <c r="H329" s="979">
        <f>+Sample_FC!H394</f>
        <v>274.80080825447101</v>
      </c>
      <c r="I329" s="979">
        <f>+Sample_FC!I394</f>
        <v>283.7231590001598</v>
      </c>
      <c r="J329" s="979">
        <f>+Sample_FC!J394</f>
        <v>0</v>
      </c>
      <c r="K329" s="979">
        <f>+Sample_FC!K394</f>
        <v>0</v>
      </c>
      <c r="L329" s="979">
        <f>+Sample_FC!L394</f>
        <v>2.2580645161290325</v>
      </c>
      <c r="M329" s="979">
        <f>+Sample_FC!M394</f>
        <v>878.57223032258071</v>
      </c>
      <c r="N329" s="979">
        <f>+Sample_FC!N394</f>
        <v>100</v>
      </c>
      <c r="O329" s="979">
        <f>+Sample!B394</f>
        <v>651.41868512110716</v>
      </c>
      <c r="P329" s="979">
        <f>+Sample!C394</f>
        <v>404.46366782006913</v>
      </c>
      <c r="Q329" s="979">
        <f>+Sample!D394</f>
        <v>109.58477508650518</v>
      </c>
      <c r="R329" s="979">
        <f>+Sample!E394</f>
        <v>108.89273356401382</v>
      </c>
      <c r="S329" s="979">
        <f>+Sample!F394</f>
        <v>290.6384087115527</v>
      </c>
      <c r="T329" s="979">
        <f>+Sample!G394</f>
        <v>351.2349783680184</v>
      </c>
      <c r="U329" s="979">
        <f>+Sample!H394</f>
        <v>270.95000037947983</v>
      </c>
      <c r="V329" s="979">
        <f>+Sample!I394</f>
        <v>266.29095195822987</v>
      </c>
      <c r="W329" s="979">
        <f>+Sample!J394</f>
        <v>17.741935483870968</v>
      </c>
      <c r="X329" s="979">
        <f>+Sample!K394</f>
        <v>4.838709677419355</v>
      </c>
      <c r="Y329" s="979">
        <f>+Sample!L394</f>
        <v>2.5806451612903225</v>
      </c>
      <c r="Z329" s="979">
        <f>+Sample!M394</f>
        <v>709.67741935483866</v>
      </c>
      <c r="AA329" s="979">
        <f>+Sample!N394</f>
        <v>100</v>
      </c>
    </row>
    <row r="330" spans="1:27" x14ac:dyDescent="0.2">
      <c r="A330" s="1">
        <f>+Sample_FC!A395</f>
        <v>45319</v>
      </c>
      <c r="B330" s="979">
        <f>+Sample_FC!B395</f>
        <v>708.23529411764696</v>
      </c>
      <c r="C330" s="979">
        <f>+Sample_FC!C395</f>
        <v>436.08996539792383</v>
      </c>
      <c r="D330" s="979">
        <f>+Sample_FC!D395</f>
        <v>93.80622837370241</v>
      </c>
      <c r="E330" s="979">
        <f>+Sample_FC!E395</f>
        <v>107.33564013840829</v>
      </c>
      <c r="F330" s="979">
        <f>+Sample_FC!F395</f>
        <v>294.76903307573014</v>
      </c>
      <c r="G330" s="979">
        <f>+Sample_FC!G395</f>
        <v>299.61314878892728</v>
      </c>
      <c r="H330" s="979">
        <f>+Sample_FC!H395</f>
        <v>274.80080825447101</v>
      </c>
      <c r="I330" s="979">
        <f>+Sample_FC!I395</f>
        <v>283.7231590001598</v>
      </c>
      <c r="J330" s="979">
        <f>+Sample_FC!J395</f>
        <v>0</v>
      </c>
      <c r="K330" s="979">
        <f>+Sample_FC!K395</f>
        <v>0</v>
      </c>
      <c r="L330" s="979">
        <f>+Sample_FC!L395</f>
        <v>2.2580645161290325</v>
      </c>
      <c r="M330" s="979">
        <f>+Sample_FC!M395</f>
        <v>878.57223032258071</v>
      </c>
      <c r="N330" s="979">
        <f>+Sample_FC!N395</f>
        <v>100</v>
      </c>
      <c r="O330" s="979">
        <f>+Sample!B395</f>
        <v>651.41868512110716</v>
      </c>
      <c r="P330" s="979">
        <f>+Sample!C395</f>
        <v>404.46366782006913</v>
      </c>
      <c r="Q330" s="979">
        <f>+Sample!D395</f>
        <v>109.58477508650518</v>
      </c>
      <c r="R330" s="979">
        <f>+Sample!E395</f>
        <v>108.89273356401382</v>
      </c>
      <c r="S330" s="979">
        <f>+Sample!F395</f>
        <v>290.6384087115527</v>
      </c>
      <c r="T330" s="979">
        <f>+Sample!G395</f>
        <v>351.2349783680184</v>
      </c>
      <c r="U330" s="979">
        <f>+Sample!H395</f>
        <v>270.95000037947983</v>
      </c>
      <c r="V330" s="979">
        <f>+Sample!I395</f>
        <v>266.29095195822987</v>
      </c>
      <c r="W330" s="979">
        <f>+Sample!J395</f>
        <v>17.741935483870968</v>
      </c>
      <c r="X330" s="979">
        <f>+Sample!K395</f>
        <v>4.838709677419355</v>
      </c>
      <c r="Y330" s="979">
        <f>+Sample!L395</f>
        <v>2.5806451612903225</v>
      </c>
      <c r="Z330" s="979">
        <f>+Sample!M395</f>
        <v>709.67741935483866</v>
      </c>
      <c r="AA330" s="979">
        <f>+Sample!N395</f>
        <v>100</v>
      </c>
    </row>
    <row r="331" spans="1:27" x14ac:dyDescent="0.2">
      <c r="A331" s="1">
        <f>+Sample_FC!A396</f>
        <v>45320</v>
      </c>
      <c r="B331" s="979">
        <f>+Sample_FC!B396</f>
        <v>708.23529411764696</v>
      </c>
      <c r="C331" s="979">
        <f>+Sample_FC!C396</f>
        <v>436.08996539792383</v>
      </c>
      <c r="D331" s="979">
        <f>+Sample_FC!D396</f>
        <v>93.80622837370241</v>
      </c>
      <c r="E331" s="979">
        <f>+Sample_FC!E396</f>
        <v>107.33564013840829</v>
      </c>
      <c r="F331" s="979">
        <f>+Sample_FC!F396</f>
        <v>294.76903307573014</v>
      </c>
      <c r="G331" s="979">
        <f>+Sample_FC!G396</f>
        <v>299.61314878892728</v>
      </c>
      <c r="H331" s="979">
        <f>+Sample_FC!H396</f>
        <v>274.80080825447101</v>
      </c>
      <c r="I331" s="979">
        <f>+Sample_FC!I396</f>
        <v>283.7231590001598</v>
      </c>
      <c r="J331" s="979">
        <f>+Sample_FC!J396</f>
        <v>0</v>
      </c>
      <c r="K331" s="979">
        <f>+Sample_FC!K396</f>
        <v>0</v>
      </c>
      <c r="L331" s="979">
        <f>+Sample_FC!L396</f>
        <v>2.2580645161290325</v>
      </c>
      <c r="M331" s="979">
        <f>+Sample_FC!M396</f>
        <v>878.57223032258071</v>
      </c>
      <c r="N331" s="979">
        <f>+Sample_FC!N396</f>
        <v>100</v>
      </c>
      <c r="O331" s="979">
        <f>+Sample!B396</f>
        <v>651.41868512110716</v>
      </c>
      <c r="P331" s="979">
        <f>+Sample!C396</f>
        <v>404.46366782006913</v>
      </c>
      <c r="Q331" s="979">
        <f>+Sample!D396</f>
        <v>109.58477508650518</v>
      </c>
      <c r="R331" s="979">
        <f>+Sample!E396</f>
        <v>108.89273356401382</v>
      </c>
      <c r="S331" s="979">
        <f>+Sample!F396</f>
        <v>290.6384087115527</v>
      </c>
      <c r="T331" s="979">
        <f>+Sample!G396</f>
        <v>351.2349783680184</v>
      </c>
      <c r="U331" s="979">
        <f>+Sample!H396</f>
        <v>270.95000037947983</v>
      </c>
      <c r="V331" s="979">
        <f>+Sample!I396</f>
        <v>266.29095195822987</v>
      </c>
      <c r="W331" s="979">
        <f>+Sample!J396</f>
        <v>17.741935483870968</v>
      </c>
      <c r="X331" s="979">
        <f>+Sample!K396</f>
        <v>4.838709677419355</v>
      </c>
      <c r="Y331" s="979">
        <f>+Sample!L396</f>
        <v>2.5806451612903225</v>
      </c>
      <c r="Z331" s="979">
        <f>+Sample!M396</f>
        <v>709.67741935483866</v>
      </c>
      <c r="AA331" s="979">
        <f>+Sample!N396</f>
        <v>100</v>
      </c>
    </row>
    <row r="332" spans="1:27" x14ac:dyDescent="0.2">
      <c r="A332" s="1">
        <f>+Sample_FC!A397</f>
        <v>45321</v>
      </c>
      <c r="B332" s="979">
        <f>+Sample_FC!B397</f>
        <v>708.23529411764696</v>
      </c>
      <c r="C332" s="979">
        <f>+Sample_FC!C397</f>
        <v>436.08996539792383</v>
      </c>
      <c r="D332" s="979">
        <f>+Sample_FC!D397</f>
        <v>93.80622837370241</v>
      </c>
      <c r="E332" s="979">
        <f>+Sample_FC!E397</f>
        <v>107.33564013840829</v>
      </c>
      <c r="F332" s="979">
        <f>+Sample_FC!F397</f>
        <v>294.76903307573014</v>
      </c>
      <c r="G332" s="979">
        <f>+Sample_FC!G397</f>
        <v>299.61314878892728</v>
      </c>
      <c r="H332" s="979">
        <f>+Sample_FC!H397</f>
        <v>274.80080825447101</v>
      </c>
      <c r="I332" s="979">
        <f>+Sample_FC!I397</f>
        <v>283.7231590001598</v>
      </c>
      <c r="J332" s="979">
        <f>+Sample_FC!J397</f>
        <v>0</v>
      </c>
      <c r="K332" s="979">
        <f>+Sample_FC!K397</f>
        <v>0</v>
      </c>
      <c r="L332" s="979">
        <f>+Sample_FC!L397</f>
        <v>2.2580645161290325</v>
      </c>
      <c r="M332" s="979">
        <f>+Sample_FC!M397</f>
        <v>878.57223032258071</v>
      </c>
      <c r="N332" s="979">
        <f>+Sample_FC!N397</f>
        <v>100</v>
      </c>
      <c r="O332" s="979">
        <f>+Sample!B397</f>
        <v>325.70934256055358</v>
      </c>
      <c r="P332" s="979">
        <f>+Sample!C397</f>
        <v>202.23183391003457</v>
      </c>
      <c r="Q332" s="979">
        <f>+Sample!D397</f>
        <v>54.792387543252588</v>
      </c>
      <c r="R332" s="979">
        <f>+Sample!E397</f>
        <v>54.446366782006912</v>
      </c>
      <c r="S332" s="979">
        <f>+Sample!F397</f>
        <v>145.31920435577635</v>
      </c>
      <c r="T332" s="979">
        <f>+Sample!G397</f>
        <v>175.6174891840092</v>
      </c>
      <c r="U332" s="979">
        <f>+Sample!H397</f>
        <v>270.95000037947983</v>
      </c>
      <c r="V332" s="979">
        <f>+Sample!I397</f>
        <v>266.29095195822987</v>
      </c>
      <c r="W332" s="979">
        <f>+Sample!J397</f>
        <v>17.741935483870968</v>
      </c>
      <c r="X332" s="979">
        <f>+Sample!K397</f>
        <v>4.838709677419355</v>
      </c>
      <c r="Y332" s="979">
        <f>+Sample!L397</f>
        <v>2.5806451612903225</v>
      </c>
      <c r="Z332" s="979">
        <f>+Sample!M397</f>
        <v>709.67741935483866</v>
      </c>
      <c r="AA332" s="979">
        <f>+Sample!N397</f>
        <v>50</v>
      </c>
    </row>
    <row r="333" spans="1:27" x14ac:dyDescent="0.2">
      <c r="A333" s="1">
        <f>+Sample_FC!A398</f>
        <v>45322</v>
      </c>
      <c r="B333" s="979">
        <f>+Sample_FC!B398</f>
        <v>708.23529411764696</v>
      </c>
      <c r="C333" s="979">
        <f>+Sample_FC!C398</f>
        <v>436.08996539792383</v>
      </c>
      <c r="D333" s="979">
        <f>+Sample_FC!D398</f>
        <v>93.80622837370241</v>
      </c>
      <c r="E333" s="979">
        <f>+Sample_FC!E398</f>
        <v>107.33564013840829</v>
      </c>
      <c r="F333" s="979">
        <f>+Sample_FC!F398</f>
        <v>294.76903307573014</v>
      </c>
      <c r="G333" s="979">
        <f>+Sample_FC!G398</f>
        <v>299.61314878892728</v>
      </c>
      <c r="H333" s="979">
        <f>+Sample_FC!H398</f>
        <v>274.80080825447101</v>
      </c>
      <c r="I333" s="979">
        <f>+Sample_FC!I398</f>
        <v>283.7231590001598</v>
      </c>
      <c r="J333" s="979">
        <f>+Sample_FC!J398</f>
        <v>0</v>
      </c>
      <c r="K333" s="979">
        <f>+Sample_FC!K398</f>
        <v>0</v>
      </c>
      <c r="L333" s="979">
        <f>+Sample_FC!L398</f>
        <v>2.2580645161290325</v>
      </c>
      <c r="M333" s="979">
        <f>+Sample_FC!M398</f>
        <v>878.57223032258071</v>
      </c>
      <c r="N333" s="979">
        <f>+Sample_FC!N398</f>
        <v>100</v>
      </c>
      <c r="O333" s="979">
        <f>+Sample!B398</f>
        <v>651.41868512110716</v>
      </c>
      <c r="P333" s="979">
        <f>+Sample!C398</f>
        <v>404.46366782006913</v>
      </c>
      <c r="Q333" s="979">
        <f>+Sample!D398</f>
        <v>109.58477508650518</v>
      </c>
      <c r="R333" s="979">
        <f>+Sample!E398</f>
        <v>108.89273356401382</v>
      </c>
      <c r="S333" s="979">
        <f>+Sample!F398</f>
        <v>290.6384087115527</v>
      </c>
      <c r="T333" s="979">
        <f>+Sample!G398</f>
        <v>351.2349783680184</v>
      </c>
      <c r="U333" s="979">
        <f>+Sample!H398</f>
        <v>270.95000037947983</v>
      </c>
      <c r="V333" s="979">
        <f>+Sample!I398</f>
        <v>266.29095195822987</v>
      </c>
      <c r="W333" s="979">
        <f>+Sample!J398</f>
        <v>17.741935483870968</v>
      </c>
      <c r="X333" s="979">
        <f>+Sample!K398</f>
        <v>4.838709677419355</v>
      </c>
      <c r="Y333" s="979">
        <f>+Sample!L398</f>
        <v>2.5806451612903225</v>
      </c>
      <c r="Z333" s="979">
        <f>+Sample!M398</f>
        <v>709.67741935483866</v>
      </c>
      <c r="AA333" s="979">
        <f>+Sample!N398</f>
        <v>100</v>
      </c>
    </row>
    <row r="334" spans="1:27" x14ac:dyDescent="0.2">
      <c r="A334" s="1">
        <f>+Sample_FC!A399</f>
        <v>45323</v>
      </c>
      <c r="B334" s="979">
        <f>+Sample_FC!B399</f>
        <v>753.27137546468407</v>
      </c>
      <c r="C334" s="979">
        <f>+Sample_FC!C399</f>
        <v>494.72118959107809</v>
      </c>
      <c r="D334" s="979">
        <f>+Sample_FC!D399</f>
        <v>63.3457249070632</v>
      </c>
      <c r="E334" s="979">
        <f>+Sample_FC!E399</f>
        <v>83.828996282527882</v>
      </c>
      <c r="F334" s="979">
        <f>+Sample_FC!F399</f>
        <v>328.51301115241637</v>
      </c>
      <c r="G334" s="979">
        <f>+Sample_FC!G399</f>
        <v>348.51301115241637</v>
      </c>
      <c r="H334" s="979">
        <f>+Sample_FC!H399</f>
        <v>304.72413793103448</v>
      </c>
      <c r="I334" s="979">
        <f>+Sample_FC!I399</f>
        <v>255.2061179901709</v>
      </c>
      <c r="J334" s="979">
        <f>+Sample_FC!J399</f>
        <v>14.068965517241379</v>
      </c>
      <c r="K334" s="979">
        <f>+Sample_FC!K399</f>
        <v>0</v>
      </c>
      <c r="L334" s="979">
        <f>+Sample_FC!L399</f>
        <v>3.103448275862069</v>
      </c>
      <c r="M334" s="979">
        <f>+Sample_FC!M399</f>
        <v>558.2539712931034</v>
      </c>
      <c r="N334" s="979">
        <f>+Sample_FC!N399</f>
        <v>100</v>
      </c>
      <c r="O334" s="979">
        <f>+Sample!B399</f>
        <v>642.77372262773713</v>
      </c>
      <c r="P334" s="979">
        <f>+Sample!C399</f>
        <v>399.05109489051091</v>
      </c>
      <c r="Q334" s="979">
        <f>+Sample!D399</f>
        <v>108.57664233576641</v>
      </c>
      <c r="R334" s="979">
        <f>+Sample!E399</f>
        <v>106.31386861313868</v>
      </c>
      <c r="S334" s="979">
        <f>+Sample!F399</f>
        <v>268.77884412381758</v>
      </c>
      <c r="T334" s="979">
        <f>+Sample!G399</f>
        <v>340.80860538839016</v>
      </c>
      <c r="U334" s="979">
        <f>+Sample!H399</f>
        <v>253.94966651698624</v>
      </c>
      <c r="V334" s="979">
        <f>+Sample!I399</f>
        <v>249.1686792890782</v>
      </c>
      <c r="W334" s="979">
        <f>+Sample!J399</f>
        <v>18.96551724137931</v>
      </c>
      <c r="X334" s="979">
        <f>+Sample!K399</f>
        <v>6.0344827586206895</v>
      </c>
      <c r="Y334" s="979">
        <f>+Sample!L399</f>
        <v>2.0689655172413794</v>
      </c>
      <c r="Z334" s="979">
        <f>+Sample!M399</f>
        <v>758.62068965517244</v>
      </c>
      <c r="AA334" s="979">
        <f>+Sample!N399</f>
        <v>100</v>
      </c>
    </row>
    <row r="335" spans="1:27" x14ac:dyDescent="0.2">
      <c r="A335" s="1">
        <f>+Sample_FC!A400</f>
        <v>45324</v>
      </c>
      <c r="B335" s="979">
        <f>+Sample_FC!B400</f>
        <v>753.27137546468407</v>
      </c>
      <c r="C335" s="979">
        <f>+Sample_FC!C400</f>
        <v>494.72118959107809</v>
      </c>
      <c r="D335" s="979">
        <f>+Sample_FC!D400</f>
        <v>63.3457249070632</v>
      </c>
      <c r="E335" s="979">
        <f>+Sample_FC!E400</f>
        <v>83.828996282527882</v>
      </c>
      <c r="F335" s="979">
        <f>+Sample_FC!F400</f>
        <v>328.51301115241637</v>
      </c>
      <c r="G335" s="979">
        <f>+Sample_FC!G400</f>
        <v>348.51301115241637</v>
      </c>
      <c r="H335" s="979">
        <f>+Sample_FC!H400</f>
        <v>304.72413793103448</v>
      </c>
      <c r="I335" s="979">
        <f>+Sample_FC!I400</f>
        <v>255.2061179901709</v>
      </c>
      <c r="J335" s="979">
        <f>+Sample_FC!J400</f>
        <v>14.068965517241379</v>
      </c>
      <c r="K335" s="979">
        <f>+Sample_FC!K400</f>
        <v>0</v>
      </c>
      <c r="L335" s="979">
        <f>+Sample_FC!L400</f>
        <v>3.103448275862069</v>
      </c>
      <c r="M335" s="979">
        <f>+Sample_FC!M400</f>
        <v>558.2539712931034</v>
      </c>
      <c r="N335" s="979">
        <f>+Sample_FC!N400</f>
        <v>100</v>
      </c>
      <c r="O335" s="979">
        <f>+Sample!B400</f>
        <v>642.77372262773713</v>
      </c>
      <c r="P335" s="979">
        <f>+Sample!C400</f>
        <v>399.05109489051091</v>
      </c>
      <c r="Q335" s="979">
        <f>+Sample!D400</f>
        <v>108.57664233576641</v>
      </c>
      <c r="R335" s="979">
        <f>+Sample!E400</f>
        <v>106.31386861313868</v>
      </c>
      <c r="S335" s="979">
        <f>+Sample!F400</f>
        <v>268.77884412381758</v>
      </c>
      <c r="T335" s="979">
        <f>+Sample!G400</f>
        <v>340.80860538839016</v>
      </c>
      <c r="U335" s="979">
        <f>+Sample!H400</f>
        <v>253.94966651698624</v>
      </c>
      <c r="V335" s="979">
        <f>+Sample!I400</f>
        <v>249.1686792890782</v>
      </c>
      <c r="W335" s="979">
        <f>+Sample!J400</f>
        <v>18.96551724137931</v>
      </c>
      <c r="X335" s="979">
        <f>+Sample!K400</f>
        <v>6.0344827586206895</v>
      </c>
      <c r="Y335" s="979">
        <f>+Sample!L400</f>
        <v>2.0689655172413794</v>
      </c>
      <c r="Z335" s="979">
        <f>+Sample!M400</f>
        <v>758.62068965517244</v>
      </c>
      <c r="AA335" s="979">
        <f>+Sample!N400</f>
        <v>100</v>
      </c>
    </row>
    <row r="336" spans="1:27" x14ac:dyDescent="0.2">
      <c r="A336" s="1">
        <f>+Sample_FC!A401</f>
        <v>45325</v>
      </c>
      <c r="B336" s="979">
        <f>+Sample_FC!B401</f>
        <v>753.27137546468407</v>
      </c>
      <c r="C336" s="979">
        <f>+Sample_FC!C401</f>
        <v>494.72118959107809</v>
      </c>
      <c r="D336" s="979">
        <f>+Sample_FC!D401</f>
        <v>63.3457249070632</v>
      </c>
      <c r="E336" s="979">
        <f>+Sample_FC!E401</f>
        <v>83.828996282527882</v>
      </c>
      <c r="F336" s="979">
        <f>+Sample_FC!F401</f>
        <v>328.51301115241637</v>
      </c>
      <c r="G336" s="979">
        <f>+Sample_FC!G401</f>
        <v>348.51301115241637</v>
      </c>
      <c r="H336" s="979">
        <f>+Sample_FC!H401</f>
        <v>304.72413793103448</v>
      </c>
      <c r="I336" s="979">
        <f>+Sample_FC!I401</f>
        <v>255.2061179901709</v>
      </c>
      <c r="J336" s="979">
        <f>+Sample_FC!J401</f>
        <v>14.068965517241379</v>
      </c>
      <c r="K336" s="979">
        <f>+Sample_FC!K401</f>
        <v>0</v>
      </c>
      <c r="L336" s="979">
        <f>+Sample_FC!L401</f>
        <v>3.103448275862069</v>
      </c>
      <c r="M336" s="979">
        <f>+Sample_FC!M401</f>
        <v>558.2539712931034</v>
      </c>
      <c r="N336" s="979">
        <f>+Sample_FC!N401</f>
        <v>100</v>
      </c>
      <c r="O336" s="979">
        <f>+Sample!B401</f>
        <v>642.77372262773713</v>
      </c>
      <c r="P336" s="979">
        <f>+Sample!C401</f>
        <v>399.05109489051091</v>
      </c>
      <c r="Q336" s="979">
        <f>+Sample!D401</f>
        <v>108.57664233576641</v>
      </c>
      <c r="R336" s="979">
        <f>+Sample!E401</f>
        <v>106.31386861313868</v>
      </c>
      <c r="S336" s="979">
        <f>+Sample!F401</f>
        <v>268.77884412381758</v>
      </c>
      <c r="T336" s="979">
        <f>+Sample!G401</f>
        <v>340.80860538839016</v>
      </c>
      <c r="U336" s="979">
        <f>+Sample!H401</f>
        <v>253.94966651698624</v>
      </c>
      <c r="V336" s="979">
        <f>+Sample!I401</f>
        <v>249.1686792890782</v>
      </c>
      <c r="W336" s="979">
        <f>+Sample!J401</f>
        <v>18.96551724137931</v>
      </c>
      <c r="X336" s="979">
        <f>+Sample!K401</f>
        <v>6.0344827586206895</v>
      </c>
      <c r="Y336" s="979">
        <f>+Sample!L401</f>
        <v>2.0689655172413794</v>
      </c>
      <c r="Z336" s="979">
        <f>+Sample!M401</f>
        <v>758.62068965517244</v>
      </c>
      <c r="AA336" s="979">
        <f>+Sample!N401</f>
        <v>100</v>
      </c>
    </row>
    <row r="337" spans="1:27" x14ac:dyDescent="0.2">
      <c r="A337" s="1">
        <f>+Sample_FC!A402</f>
        <v>45326</v>
      </c>
      <c r="B337" s="979">
        <f>+Sample_FC!B402</f>
        <v>753.27137546468407</v>
      </c>
      <c r="C337" s="979">
        <f>+Sample_FC!C402</f>
        <v>494.72118959107809</v>
      </c>
      <c r="D337" s="979">
        <f>+Sample_FC!D402</f>
        <v>63.3457249070632</v>
      </c>
      <c r="E337" s="979">
        <f>+Sample_FC!E402</f>
        <v>83.828996282527882</v>
      </c>
      <c r="F337" s="979">
        <f>+Sample_FC!F402</f>
        <v>328.51301115241637</v>
      </c>
      <c r="G337" s="979">
        <f>+Sample_FC!G402</f>
        <v>348.51301115241637</v>
      </c>
      <c r="H337" s="979">
        <f>+Sample_FC!H402</f>
        <v>304.72413793103448</v>
      </c>
      <c r="I337" s="979">
        <f>+Sample_FC!I402</f>
        <v>255.2061179901709</v>
      </c>
      <c r="J337" s="979">
        <f>+Sample_FC!J402</f>
        <v>14.068965517241379</v>
      </c>
      <c r="K337" s="979">
        <f>+Sample_FC!K402</f>
        <v>0</v>
      </c>
      <c r="L337" s="979">
        <f>+Sample_FC!L402</f>
        <v>3.103448275862069</v>
      </c>
      <c r="M337" s="979">
        <f>+Sample_FC!M402</f>
        <v>558.2539712931034</v>
      </c>
      <c r="N337" s="979">
        <f>+Sample_FC!N402</f>
        <v>100</v>
      </c>
      <c r="O337" s="979">
        <f>+Sample!B402</f>
        <v>642.77372262773713</v>
      </c>
      <c r="P337" s="979">
        <f>+Sample!C402</f>
        <v>399.05109489051091</v>
      </c>
      <c r="Q337" s="979">
        <f>+Sample!D402</f>
        <v>108.57664233576641</v>
      </c>
      <c r="R337" s="979">
        <f>+Sample!E402</f>
        <v>106.31386861313868</v>
      </c>
      <c r="S337" s="979">
        <f>+Sample!F402</f>
        <v>268.77884412381758</v>
      </c>
      <c r="T337" s="979">
        <f>+Sample!G402</f>
        <v>340.80860538839016</v>
      </c>
      <c r="U337" s="979">
        <f>+Sample!H402</f>
        <v>253.94966651698624</v>
      </c>
      <c r="V337" s="979">
        <f>+Sample!I402</f>
        <v>249.1686792890782</v>
      </c>
      <c r="W337" s="979">
        <f>+Sample!J402</f>
        <v>18.96551724137931</v>
      </c>
      <c r="X337" s="979">
        <f>+Sample!K402</f>
        <v>6.0344827586206895</v>
      </c>
      <c r="Y337" s="979">
        <f>+Sample!L402</f>
        <v>2.0689655172413794</v>
      </c>
      <c r="Z337" s="979">
        <f>+Sample!M402</f>
        <v>758.62068965517244</v>
      </c>
      <c r="AA337" s="979">
        <f>+Sample!N402</f>
        <v>100</v>
      </c>
    </row>
    <row r="338" spans="1:27" x14ac:dyDescent="0.2">
      <c r="A338" s="1">
        <f>+Sample_FC!A403</f>
        <v>45327</v>
      </c>
      <c r="B338" s="979">
        <f>+Sample_FC!B403</f>
        <v>753.27137546468407</v>
      </c>
      <c r="C338" s="979">
        <f>+Sample_FC!C403</f>
        <v>494.72118959107809</v>
      </c>
      <c r="D338" s="979">
        <f>+Sample_FC!D403</f>
        <v>63.3457249070632</v>
      </c>
      <c r="E338" s="979">
        <f>+Sample_FC!E403</f>
        <v>83.828996282527882</v>
      </c>
      <c r="F338" s="979">
        <f>+Sample_FC!F403</f>
        <v>328.51301115241637</v>
      </c>
      <c r="G338" s="979">
        <f>+Sample_FC!G403</f>
        <v>348.51301115241637</v>
      </c>
      <c r="H338" s="979">
        <f>+Sample_FC!H403</f>
        <v>304.72413793103448</v>
      </c>
      <c r="I338" s="979">
        <f>+Sample_FC!I403</f>
        <v>255.2061179901709</v>
      </c>
      <c r="J338" s="979">
        <f>+Sample_FC!J403</f>
        <v>14.068965517241379</v>
      </c>
      <c r="K338" s="979">
        <f>+Sample_FC!K403</f>
        <v>0</v>
      </c>
      <c r="L338" s="979">
        <f>+Sample_FC!L403</f>
        <v>3.103448275862069</v>
      </c>
      <c r="M338" s="979">
        <f>+Sample_FC!M403</f>
        <v>558.2539712931034</v>
      </c>
      <c r="N338" s="979">
        <f>+Sample_FC!N403</f>
        <v>100</v>
      </c>
      <c r="O338" s="979">
        <f>+Sample!B403</f>
        <v>642.77372262773713</v>
      </c>
      <c r="P338" s="979">
        <f>+Sample!C403</f>
        <v>399.05109489051091</v>
      </c>
      <c r="Q338" s="979">
        <f>+Sample!D403</f>
        <v>108.57664233576641</v>
      </c>
      <c r="R338" s="979">
        <f>+Sample!E403</f>
        <v>106.31386861313868</v>
      </c>
      <c r="S338" s="979">
        <f>+Sample!F403</f>
        <v>268.77884412381758</v>
      </c>
      <c r="T338" s="979">
        <f>+Sample!G403</f>
        <v>340.80860538839016</v>
      </c>
      <c r="U338" s="979">
        <f>+Sample!H403</f>
        <v>253.94966651698624</v>
      </c>
      <c r="V338" s="979">
        <f>+Sample!I403</f>
        <v>249.1686792890782</v>
      </c>
      <c r="W338" s="979">
        <f>+Sample!J403</f>
        <v>18.96551724137931</v>
      </c>
      <c r="X338" s="979">
        <f>+Sample!K403</f>
        <v>6.0344827586206895</v>
      </c>
      <c r="Y338" s="979">
        <f>+Sample!L403</f>
        <v>2.0689655172413794</v>
      </c>
      <c r="Z338" s="979">
        <f>+Sample!M403</f>
        <v>758.62068965517244</v>
      </c>
      <c r="AA338" s="979">
        <f>+Sample!N403</f>
        <v>100</v>
      </c>
    </row>
    <row r="339" spans="1:27" x14ac:dyDescent="0.2">
      <c r="A339" s="1">
        <f>+Sample_FC!A404</f>
        <v>45328</v>
      </c>
      <c r="B339" s="979">
        <f>+Sample_FC!B404</f>
        <v>753.27137546468407</v>
      </c>
      <c r="C339" s="979">
        <f>+Sample_FC!C404</f>
        <v>494.72118959107809</v>
      </c>
      <c r="D339" s="979">
        <f>+Sample_FC!D404</f>
        <v>63.3457249070632</v>
      </c>
      <c r="E339" s="979">
        <f>+Sample_FC!E404</f>
        <v>83.828996282527882</v>
      </c>
      <c r="F339" s="979">
        <f>+Sample_FC!F404</f>
        <v>328.51301115241637</v>
      </c>
      <c r="G339" s="979">
        <f>+Sample_FC!G404</f>
        <v>348.51301115241637</v>
      </c>
      <c r="H339" s="979">
        <f>+Sample_FC!H404</f>
        <v>304.72413793103448</v>
      </c>
      <c r="I339" s="979">
        <f>+Sample_FC!I404</f>
        <v>255.2061179901709</v>
      </c>
      <c r="J339" s="979">
        <f>+Sample_FC!J404</f>
        <v>14.068965517241379</v>
      </c>
      <c r="K339" s="979">
        <f>+Sample_FC!K404</f>
        <v>0</v>
      </c>
      <c r="L339" s="979">
        <f>+Sample_FC!L404</f>
        <v>3.103448275862069</v>
      </c>
      <c r="M339" s="979">
        <f>+Sample_FC!M404</f>
        <v>558.2539712931034</v>
      </c>
      <c r="N339" s="979">
        <f>+Sample_FC!N404</f>
        <v>100</v>
      </c>
      <c r="O339" s="979">
        <f>+Sample!B404</f>
        <v>642.77372262773713</v>
      </c>
      <c r="P339" s="979">
        <f>+Sample!C404</f>
        <v>399.05109489051091</v>
      </c>
      <c r="Q339" s="979">
        <f>+Sample!D404</f>
        <v>108.57664233576641</v>
      </c>
      <c r="R339" s="979">
        <f>+Sample!E404</f>
        <v>106.31386861313868</v>
      </c>
      <c r="S339" s="979">
        <f>+Sample!F404</f>
        <v>268.77884412381758</v>
      </c>
      <c r="T339" s="979">
        <f>+Sample!G404</f>
        <v>340.80860538839016</v>
      </c>
      <c r="U339" s="979">
        <f>+Sample!H404</f>
        <v>253.94966651698624</v>
      </c>
      <c r="V339" s="979">
        <f>+Sample!I404</f>
        <v>249.1686792890782</v>
      </c>
      <c r="W339" s="979">
        <f>+Sample!J404</f>
        <v>18.96551724137931</v>
      </c>
      <c r="X339" s="979">
        <f>+Sample!K404</f>
        <v>6.0344827586206895</v>
      </c>
      <c r="Y339" s="979">
        <f>+Sample!L404</f>
        <v>2.0689655172413794</v>
      </c>
      <c r="Z339" s="979">
        <f>+Sample!M404</f>
        <v>758.62068965517244</v>
      </c>
      <c r="AA339" s="979">
        <f>+Sample!N404</f>
        <v>100</v>
      </c>
    </row>
    <row r="340" spans="1:27" x14ac:dyDescent="0.2">
      <c r="A340" s="1">
        <f>+Sample_FC!A405</f>
        <v>45329</v>
      </c>
      <c r="B340" s="979">
        <f>+Sample_FC!B405</f>
        <v>753.27137546468407</v>
      </c>
      <c r="C340" s="979">
        <f>+Sample_FC!C405</f>
        <v>494.72118959107809</v>
      </c>
      <c r="D340" s="979">
        <f>+Sample_FC!D405</f>
        <v>63.3457249070632</v>
      </c>
      <c r="E340" s="979">
        <f>+Sample_FC!E405</f>
        <v>83.828996282527882</v>
      </c>
      <c r="F340" s="979">
        <f>+Sample_FC!F405</f>
        <v>328.51301115241637</v>
      </c>
      <c r="G340" s="979">
        <f>+Sample_FC!G405</f>
        <v>348.51301115241637</v>
      </c>
      <c r="H340" s="979">
        <f>+Sample_FC!H405</f>
        <v>304.72413793103448</v>
      </c>
      <c r="I340" s="979">
        <f>+Sample_FC!I405</f>
        <v>255.2061179901709</v>
      </c>
      <c r="J340" s="979">
        <f>+Sample_FC!J405</f>
        <v>14.068965517241379</v>
      </c>
      <c r="K340" s="979">
        <f>+Sample_FC!K405</f>
        <v>0</v>
      </c>
      <c r="L340" s="979">
        <f>+Sample_FC!L405</f>
        <v>3.103448275862069</v>
      </c>
      <c r="M340" s="979">
        <f>+Sample_FC!M405</f>
        <v>558.2539712931034</v>
      </c>
      <c r="N340" s="979">
        <f>+Sample_FC!N405</f>
        <v>100</v>
      </c>
      <c r="O340" s="979">
        <f>+Sample!B405</f>
        <v>642.77372262773713</v>
      </c>
      <c r="P340" s="979">
        <f>+Sample!C405</f>
        <v>399.05109489051091</v>
      </c>
      <c r="Q340" s="979">
        <f>+Sample!D405</f>
        <v>108.57664233576641</v>
      </c>
      <c r="R340" s="979">
        <f>+Sample!E405</f>
        <v>106.31386861313868</v>
      </c>
      <c r="S340" s="979">
        <f>+Sample!F405</f>
        <v>268.77884412381758</v>
      </c>
      <c r="T340" s="979">
        <f>+Sample!G405</f>
        <v>340.80860538839016</v>
      </c>
      <c r="U340" s="979">
        <f>+Sample!H405</f>
        <v>253.94966651698624</v>
      </c>
      <c r="V340" s="979">
        <f>+Sample!I405</f>
        <v>249.1686792890782</v>
      </c>
      <c r="W340" s="979">
        <f>+Sample!J405</f>
        <v>18.96551724137931</v>
      </c>
      <c r="X340" s="979">
        <f>+Sample!K405</f>
        <v>6.0344827586206895</v>
      </c>
      <c r="Y340" s="979">
        <f>+Sample!L405</f>
        <v>2.0689655172413794</v>
      </c>
      <c r="Z340" s="979">
        <f>+Sample!M405</f>
        <v>758.62068965517244</v>
      </c>
      <c r="AA340" s="979">
        <f>+Sample!N405</f>
        <v>100</v>
      </c>
    </row>
    <row r="341" spans="1:27" x14ac:dyDescent="0.2">
      <c r="A341" s="1">
        <f>+Sample_FC!A406</f>
        <v>45330</v>
      </c>
      <c r="B341" s="979">
        <f>+Sample_FC!B406</f>
        <v>753.27137546468407</v>
      </c>
      <c r="C341" s="979">
        <f>+Sample_FC!C406</f>
        <v>494.72118959107809</v>
      </c>
      <c r="D341" s="979">
        <f>+Sample_FC!D406</f>
        <v>63.3457249070632</v>
      </c>
      <c r="E341" s="979">
        <f>+Sample_FC!E406</f>
        <v>83.828996282527882</v>
      </c>
      <c r="F341" s="979">
        <f>+Sample_FC!F406</f>
        <v>328.51301115241637</v>
      </c>
      <c r="G341" s="979">
        <f>+Sample_FC!G406</f>
        <v>348.51301115241637</v>
      </c>
      <c r="H341" s="979">
        <f>+Sample_FC!H406</f>
        <v>304.72413793103448</v>
      </c>
      <c r="I341" s="979">
        <f>+Sample_FC!I406</f>
        <v>255.2061179901709</v>
      </c>
      <c r="J341" s="979">
        <f>+Sample_FC!J406</f>
        <v>14.068965517241379</v>
      </c>
      <c r="K341" s="979">
        <f>+Sample_FC!K406</f>
        <v>0</v>
      </c>
      <c r="L341" s="979">
        <f>+Sample_FC!L406</f>
        <v>3.103448275862069</v>
      </c>
      <c r="M341" s="979">
        <f>+Sample_FC!M406</f>
        <v>558.2539712931034</v>
      </c>
      <c r="N341" s="979">
        <f>+Sample_FC!N406</f>
        <v>100</v>
      </c>
      <c r="O341" s="979">
        <f>+Sample!B406</f>
        <v>642.77372262773713</v>
      </c>
      <c r="P341" s="979">
        <f>+Sample!C406</f>
        <v>399.05109489051091</v>
      </c>
      <c r="Q341" s="979">
        <f>+Sample!D406</f>
        <v>108.57664233576641</v>
      </c>
      <c r="R341" s="979">
        <f>+Sample!E406</f>
        <v>106.31386861313868</v>
      </c>
      <c r="S341" s="979">
        <f>+Sample!F406</f>
        <v>268.77884412381758</v>
      </c>
      <c r="T341" s="979">
        <f>+Sample!G406</f>
        <v>340.80860538839016</v>
      </c>
      <c r="U341" s="979">
        <f>+Sample!H406</f>
        <v>253.94966651698624</v>
      </c>
      <c r="V341" s="979">
        <f>+Sample!I406</f>
        <v>249.1686792890782</v>
      </c>
      <c r="W341" s="979">
        <f>+Sample!J406</f>
        <v>18.96551724137931</v>
      </c>
      <c r="X341" s="979">
        <f>+Sample!K406</f>
        <v>6.0344827586206895</v>
      </c>
      <c r="Y341" s="979">
        <f>+Sample!L406</f>
        <v>2.0689655172413794</v>
      </c>
      <c r="Z341" s="979">
        <f>+Sample!M406</f>
        <v>758.62068965517244</v>
      </c>
      <c r="AA341" s="979">
        <f>+Sample!N406</f>
        <v>100</v>
      </c>
    </row>
    <row r="342" spans="1:27" x14ac:dyDescent="0.2">
      <c r="A342" s="1">
        <f>+Sample_FC!A407</f>
        <v>45331</v>
      </c>
      <c r="B342" s="979">
        <f>+Sample_FC!B407</f>
        <v>753.27137546468407</v>
      </c>
      <c r="C342" s="979">
        <f>+Sample_FC!C407</f>
        <v>494.72118959107809</v>
      </c>
      <c r="D342" s="979">
        <f>+Sample_FC!D407</f>
        <v>63.3457249070632</v>
      </c>
      <c r="E342" s="979">
        <f>+Sample_FC!E407</f>
        <v>83.828996282527882</v>
      </c>
      <c r="F342" s="979">
        <f>+Sample_FC!F407</f>
        <v>328.51301115241637</v>
      </c>
      <c r="G342" s="979">
        <f>+Sample_FC!G407</f>
        <v>348.51301115241637</v>
      </c>
      <c r="H342" s="979">
        <f>+Sample_FC!H407</f>
        <v>304.72413793103448</v>
      </c>
      <c r="I342" s="979">
        <f>+Sample_FC!I407</f>
        <v>255.2061179901709</v>
      </c>
      <c r="J342" s="979">
        <f>+Sample_FC!J407</f>
        <v>14.068965517241379</v>
      </c>
      <c r="K342" s="979">
        <f>+Sample_FC!K407</f>
        <v>0</v>
      </c>
      <c r="L342" s="979">
        <f>+Sample_FC!L407</f>
        <v>3.103448275862069</v>
      </c>
      <c r="M342" s="979">
        <f>+Sample_FC!M407</f>
        <v>558.2539712931034</v>
      </c>
      <c r="N342" s="979">
        <f>+Sample_FC!N407</f>
        <v>100</v>
      </c>
      <c r="O342" s="979">
        <f>+Sample!B407</f>
        <v>642.77372262773713</v>
      </c>
      <c r="P342" s="979">
        <f>+Sample!C407</f>
        <v>399.05109489051091</v>
      </c>
      <c r="Q342" s="979">
        <f>+Sample!D407</f>
        <v>108.57664233576641</v>
      </c>
      <c r="R342" s="979">
        <f>+Sample!E407</f>
        <v>106.31386861313868</v>
      </c>
      <c r="S342" s="979">
        <f>+Sample!F407</f>
        <v>268.77884412381758</v>
      </c>
      <c r="T342" s="979">
        <f>+Sample!G407</f>
        <v>340.80860538839016</v>
      </c>
      <c r="U342" s="979">
        <f>+Sample!H407</f>
        <v>253.94966651698624</v>
      </c>
      <c r="V342" s="979">
        <f>+Sample!I407</f>
        <v>249.1686792890782</v>
      </c>
      <c r="W342" s="979">
        <f>+Sample!J407</f>
        <v>18.96551724137931</v>
      </c>
      <c r="X342" s="979">
        <f>+Sample!K407</f>
        <v>6.0344827586206895</v>
      </c>
      <c r="Y342" s="979">
        <f>+Sample!L407</f>
        <v>2.0689655172413794</v>
      </c>
      <c r="Z342" s="979">
        <f>+Sample!M407</f>
        <v>758.62068965517244</v>
      </c>
      <c r="AA342" s="979">
        <f>+Sample!N407</f>
        <v>100</v>
      </c>
    </row>
    <row r="343" spans="1:27" x14ac:dyDescent="0.2">
      <c r="A343" s="1">
        <f>+Sample_FC!A408</f>
        <v>45332</v>
      </c>
      <c r="B343" s="979">
        <f>+Sample_FC!B408</f>
        <v>753.27137546468407</v>
      </c>
      <c r="C343" s="979">
        <f>+Sample_FC!C408</f>
        <v>494.72118959107809</v>
      </c>
      <c r="D343" s="979">
        <f>+Sample_FC!D408</f>
        <v>63.3457249070632</v>
      </c>
      <c r="E343" s="979">
        <f>+Sample_FC!E408</f>
        <v>83.828996282527882</v>
      </c>
      <c r="F343" s="979">
        <f>+Sample_FC!F408</f>
        <v>328.51301115241637</v>
      </c>
      <c r="G343" s="979">
        <f>+Sample_FC!G408</f>
        <v>348.51301115241637</v>
      </c>
      <c r="H343" s="979">
        <f>+Sample_FC!H408</f>
        <v>304.72413793103448</v>
      </c>
      <c r="I343" s="979">
        <f>+Sample_FC!I408</f>
        <v>255.2061179901709</v>
      </c>
      <c r="J343" s="979">
        <f>+Sample_FC!J408</f>
        <v>14.068965517241379</v>
      </c>
      <c r="K343" s="979">
        <f>+Sample_FC!K408</f>
        <v>0</v>
      </c>
      <c r="L343" s="979">
        <f>+Sample_FC!L408</f>
        <v>3.103448275862069</v>
      </c>
      <c r="M343" s="979">
        <f>+Sample_FC!M408</f>
        <v>558.2539712931034</v>
      </c>
      <c r="N343" s="979">
        <f>+Sample_FC!N408</f>
        <v>100</v>
      </c>
      <c r="O343" s="979">
        <f>+Sample!B408</f>
        <v>642.77372262773713</v>
      </c>
      <c r="P343" s="979">
        <f>+Sample!C408</f>
        <v>399.05109489051091</v>
      </c>
      <c r="Q343" s="979">
        <f>+Sample!D408</f>
        <v>108.57664233576641</v>
      </c>
      <c r="R343" s="979">
        <f>+Sample!E408</f>
        <v>106.31386861313868</v>
      </c>
      <c r="S343" s="979">
        <f>+Sample!F408</f>
        <v>268.77884412381758</v>
      </c>
      <c r="T343" s="979">
        <f>+Sample!G408</f>
        <v>340.80860538839016</v>
      </c>
      <c r="U343" s="979">
        <f>+Sample!H408</f>
        <v>253.94966651698624</v>
      </c>
      <c r="V343" s="979">
        <f>+Sample!I408</f>
        <v>249.1686792890782</v>
      </c>
      <c r="W343" s="979">
        <f>+Sample!J408</f>
        <v>18.96551724137931</v>
      </c>
      <c r="X343" s="979">
        <f>+Sample!K408</f>
        <v>6.0344827586206895</v>
      </c>
      <c r="Y343" s="979">
        <f>+Sample!L408</f>
        <v>2.0689655172413794</v>
      </c>
      <c r="Z343" s="979">
        <f>+Sample!M408</f>
        <v>758.62068965517244</v>
      </c>
      <c r="AA343" s="979">
        <f>+Sample!N408</f>
        <v>100</v>
      </c>
    </row>
    <row r="344" spans="1:27" x14ac:dyDescent="0.2">
      <c r="A344" s="1">
        <f>+Sample_FC!A409</f>
        <v>45333</v>
      </c>
      <c r="B344" s="979">
        <f>+Sample_FC!B409</f>
        <v>753.27137546468407</v>
      </c>
      <c r="C344" s="979">
        <f>+Sample_FC!C409</f>
        <v>494.72118959107809</v>
      </c>
      <c r="D344" s="979">
        <f>+Sample_FC!D409</f>
        <v>63.3457249070632</v>
      </c>
      <c r="E344" s="979">
        <f>+Sample_FC!E409</f>
        <v>83.828996282527882</v>
      </c>
      <c r="F344" s="979">
        <f>+Sample_FC!F409</f>
        <v>328.51301115241637</v>
      </c>
      <c r="G344" s="979">
        <f>+Sample_FC!G409</f>
        <v>348.51301115241637</v>
      </c>
      <c r="H344" s="979">
        <f>+Sample_FC!H409</f>
        <v>304.72413793103448</v>
      </c>
      <c r="I344" s="979">
        <f>+Sample_FC!I409</f>
        <v>255.2061179901709</v>
      </c>
      <c r="J344" s="979">
        <f>+Sample_FC!J409</f>
        <v>14.068965517241379</v>
      </c>
      <c r="K344" s="979">
        <f>+Sample_FC!K409</f>
        <v>0</v>
      </c>
      <c r="L344" s="979">
        <f>+Sample_FC!L409</f>
        <v>3.103448275862069</v>
      </c>
      <c r="M344" s="979">
        <f>+Sample_FC!M409</f>
        <v>558.2539712931034</v>
      </c>
      <c r="N344" s="979">
        <f>+Sample_FC!N409</f>
        <v>100</v>
      </c>
      <c r="O344" s="979">
        <f>+Sample!B409</f>
        <v>642.77372262773713</v>
      </c>
      <c r="P344" s="979">
        <f>+Sample!C409</f>
        <v>399.05109489051091</v>
      </c>
      <c r="Q344" s="979">
        <f>+Sample!D409</f>
        <v>108.57664233576641</v>
      </c>
      <c r="R344" s="979">
        <f>+Sample!E409</f>
        <v>106.31386861313868</v>
      </c>
      <c r="S344" s="979">
        <f>+Sample!F409</f>
        <v>268.77884412381758</v>
      </c>
      <c r="T344" s="979">
        <f>+Sample!G409</f>
        <v>340.80860538839016</v>
      </c>
      <c r="U344" s="979">
        <f>+Sample!H409</f>
        <v>253.94966651698624</v>
      </c>
      <c r="V344" s="979">
        <f>+Sample!I409</f>
        <v>249.1686792890782</v>
      </c>
      <c r="W344" s="979">
        <f>+Sample!J409</f>
        <v>18.96551724137931</v>
      </c>
      <c r="X344" s="979">
        <f>+Sample!K409</f>
        <v>6.0344827586206895</v>
      </c>
      <c r="Y344" s="979">
        <f>+Sample!L409</f>
        <v>2.0689655172413794</v>
      </c>
      <c r="Z344" s="979">
        <f>+Sample!M409</f>
        <v>758.62068965517244</v>
      </c>
      <c r="AA344" s="979">
        <f>+Sample!N409</f>
        <v>100</v>
      </c>
    </row>
    <row r="345" spans="1:27" x14ac:dyDescent="0.2">
      <c r="A345" s="1">
        <f>+Sample_FC!A410</f>
        <v>45334</v>
      </c>
      <c r="B345" s="979">
        <f>+Sample_FC!B410</f>
        <v>753.27137546468407</v>
      </c>
      <c r="C345" s="979">
        <f>+Sample_FC!C410</f>
        <v>494.72118959107809</v>
      </c>
      <c r="D345" s="979">
        <f>+Sample_FC!D410</f>
        <v>63.3457249070632</v>
      </c>
      <c r="E345" s="979">
        <f>+Sample_FC!E410</f>
        <v>83.828996282527882</v>
      </c>
      <c r="F345" s="979">
        <f>+Sample_FC!F410</f>
        <v>328.51301115241637</v>
      </c>
      <c r="G345" s="979">
        <f>+Sample_FC!G410</f>
        <v>348.51301115241637</v>
      </c>
      <c r="H345" s="979">
        <f>+Sample_FC!H410</f>
        <v>304.72413793103448</v>
      </c>
      <c r="I345" s="979">
        <f>+Sample_FC!I410</f>
        <v>255.2061179901709</v>
      </c>
      <c r="J345" s="979">
        <f>+Sample_FC!J410</f>
        <v>14.068965517241379</v>
      </c>
      <c r="K345" s="979">
        <f>+Sample_FC!K410</f>
        <v>0</v>
      </c>
      <c r="L345" s="979">
        <f>+Sample_FC!L410</f>
        <v>3.103448275862069</v>
      </c>
      <c r="M345" s="979">
        <f>+Sample_FC!M410</f>
        <v>558.2539712931034</v>
      </c>
      <c r="N345" s="979">
        <f>+Sample_FC!N410</f>
        <v>100</v>
      </c>
      <c r="O345" s="979">
        <f>+Sample!B410</f>
        <v>589.20924574209243</v>
      </c>
      <c r="P345" s="979">
        <f>+Sample!C410</f>
        <v>365.79683698296839</v>
      </c>
      <c r="Q345" s="979">
        <f>+Sample!D410</f>
        <v>99.528588807785894</v>
      </c>
      <c r="R345" s="979">
        <f>+Sample!E410</f>
        <v>97.454379562043798</v>
      </c>
      <c r="S345" s="979">
        <f>+Sample!F410</f>
        <v>246.38060711349945</v>
      </c>
      <c r="T345" s="979">
        <f>+Sample!G410</f>
        <v>312.40788827269103</v>
      </c>
      <c r="U345" s="979">
        <f>+Sample!H410</f>
        <v>253.94966651698624</v>
      </c>
      <c r="V345" s="979">
        <f>+Sample!I410</f>
        <v>249.1686792890782</v>
      </c>
      <c r="W345" s="979">
        <f>+Sample!J410</f>
        <v>18.96551724137931</v>
      </c>
      <c r="X345" s="979">
        <f>+Sample!K410</f>
        <v>6.0344827586206895</v>
      </c>
      <c r="Y345" s="979">
        <f>+Sample!L410</f>
        <v>2.0689655172413794</v>
      </c>
      <c r="Z345" s="979">
        <f>+Sample!M410</f>
        <v>758.62068965517244</v>
      </c>
      <c r="AA345" s="979">
        <f>+Sample!N410</f>
        <v>91.666666666666657</v>
      </c>
    </row>
    <row r="346" spans="1:27" x14ac:dyDescent="0.2">
      <c r="A346" s="1">
        <f>+Sample_FC!A411</f>
        <v>45335</v>
      </c>
      <c r="B346" s="979">
        <f>+Sample_FC!B411</f>
        <v>376.63568773234203</v>
      </c>
      <c r="C346" s="979">
        <f>+Sample_FC!C411</f>
        <v>247.36059479553904</v>
      </c>
      <c r="D346" s="979">
        <f>+Sample_FC!D411</f>
        <v>31.6728624535316</v>
      </c>
      <c r="E346" s="979">
        <f>+Sample_FC!E411</f>
        <v>41.914498141263941</v>
      </c>
      <c r="F346" s="979">
        <f>+Sample_FC!F411</f>
        <v>164.25650557620818</v>
      </c>
      <c r="G346" s="979">
        <f>+Sample_FC!G411</f>
        <v>174.25650557620818</v>
      </c>
      <c r="H346" s="979">
        <f>+Sample_FC!H411</f>
        <v>304.72413793103448</v>
      </c>
      <c r="I346" s="979">
        <f>+Sample_FC!I411</f>
        <v>255.2061179901709</v>
      </c>
      <c r="J346" s="979">
        <f>+Sample_FC!J411</f>
        <v>14.068965517241379</v>
      </c>
      <c r="K346" s="979">
        <f>+Sample_FC!K411</f>
        <v>0</v>
      </c>
      <c r="L346" s="979">
        <f>+Sample_FC!L411</f>
        <v>3.103448275862069</v>
      </c>
      <c r="M346" s="979">
        <f>+Sample_FC!M411</f>
        <v>558.2539712931034</v>
      </c>
      <c r="N346" s="979">
        <f>+Sample_FC!N411</f>
        <v>50</v>
      </c>
      <c r="O346" s="979">
        <f>+Sample!B411</f>
        <v>0</v>
      </c>
      <c r="P346" s="979">
        <f>+Sample!C411</f>
        <v>0</v>
      </c>
      <c r="Q346" s="979">
        <f>+Sample!D411</f>
        <v>0</v>
      </c>
      <c r="R346" s="979">
        <f>+Sample!E411</f>
        <v>0</v>
      </c>
      <c r="S346" s="979">
        <f>+Sample!F411</f>
        <v>0</v>
      </c>
      <c r="T346" s="979">
        <f>+Sample!G411</f>
        <v>0</v>
      </c>
      <c r="U346" s="979">
        <f>+Sample!H411</f>
        <v>253.94966651698624</v>
      </c>
      <c r="V346" s="979">
        <f>+Sample!I411</f>
        <v>249.1686792890782</v>
      </c>
      <c r="W346" s="979">
        <f>+Sample!J411</f>
        <v>18.96551724137931</v>
      </c>
      <c r="X346" s="979">
        <f>+Sample!K411</f>
        <v>6.0344827586206895</v>
      </c>
      <c r="Y346" s="979">
        <f>+Sample!L411</f>
        <v>2.0689655172413794</v>
      </c>
      <c r="Z346" s="979">
        <f>+Sample!M411</f>
        <v>758.62068965517244</v>
      </c>
      <c r="AA346" s="979">
        <f>+Sample!N411</f>
        <v>0</v>
      </c>
    </row>
    <row r="347" spans="1:27" x14ac:dyDescent="0.2">
      <c r="A347" s="1">
        <f>+Sample_FC!A412</f>
        <v>45336</v>
      </c>
      <c r="B347" s="979">
        <f>+Sample_FC!B412</f>
        <v>753.27137546468407</v>
      </c>
      <c r="C347" s="979">
        <f>+Sample_FC!C412</f>
        <v>494.72118959107809</v>
      </c>
      <c r="D347" s="979">
        <f>+Sample_FC!D412</f>
        <v>63.3457249070632</v>
      </c>
      <c r="E347" s="979">
        <f>+Sample_FC!E412</f>
        <v>83.828996282527882</v>
      </c>
      <c r="F347" s="979">
        <f>+Sample_FC!F412</f>
        <v>328.51301115241637</v>
      </c>
      <c r="G347" s="979">
        <f>+Sample_FC!G412</f>
        <v>348.51301115241637</v>
      </c>
      <c r="H347" s="979">
        <f>+Sample_FC!H412</f>
        <v>304.72413793103448</v>
      </c>
      <c r="I347" s="979">
        <f>+Sample_FC!I412</f>
        <v>255.2061179901709</v>
      </c>
      <c r="J347" s="979">
        <f>+Sample_FC!J412</f>
        <v>14.068965517241379</v>
      </c>
      <c r="K347" s="979">
        <f>+Sample_FC!K412</f>
        <v>0</v>
      </c>
      <c r="L347" s="979">
        <f>+Sample_FC!L412</f>
        <v>3.103448275862069</v>
      </c>
      <c r="M347" s="979">
        <f>+Sample_FC!M412</f>
        <v>558.2539712931034</v>
      </c>
      <c r="N347" s="979">
        <f>+Sample_FC!N412</f>
        <v>100</v>
      </c>
      <c r="O347" s="979">
        <f>+Sample!B412</f>
        <v>310.67396593673965</v>
      </c>
      <c r="P347" s="979">
        <f>+Sample!C412</f>
        <v>192.87469586374695</v>
      </c>
      <c r="Q347" s="979">
        <f>+Sample!D412</f>
        <v>52.478710462287104</v>
      </c>
      <c r="R347" s="979">
        <f>+Sample!E412</f>
        <v>51.385036496350359</v>
      </c>
      <c r="S347" s="979">
        <f>+Sample!F412</f>
        <v>129.90977465984517</v>
      </c>
      <c r="T347" s="979">
        <f>+Sample!G412</f>
        <v>164.72415927105527</v>
      </c>
      <c r="U347" s="979">
        <f>+Sample!H412</f>
        <v>253.94966651698624</v>
      </c>
      <c r="V347" s="979">
        <f>+Sample!I412</f>
        <v>249.1686792890782</v>
      </c>
      <c r="W347" s="979">
        <f>+Sample!J412</f>
        <v>18.96551724137931</v>
      </c>
      <c r="X347" s="979">
        <f>+Sample!K412</f>
        <v>6.0344827586206895</v>
      </c>
      <c r="Y347" s="979">
        <f>+Sample!L412</f>
        <v>2.0689655172413794</v>
      </c>
      <c r="Z347" s="979">
        <f>+Sample!M412</f>
        <v>758.62068965517244</v>
      </c>
      <c r="AA347" s="979">
        <f>+Sample!N412</f>
        <v>48.333333333333336</v>
      </c>
    </row>
    <row r="348" spans="1:27" x14ac:dyDescent="0.2">
      <c r="A348" s="1">
        <f>+Sample_FC!A413</f>
        <v>45337</v>
      </c>
      <c r="B348" s="979">
        <f>+Sample_FC!B413</f>
        <v>753.27137546468407</v>
      </c>
      <c r="C348" s="979">
        <f>+Sample_FC!C413</f>
        <v>494.72118959107809</v>
      </c>
      <c r="D348" s="979">
        <f>+Sample_FC!D413</f>
        <v>63.3457249070632</v>
      </c>
      <c r="E348" s="979">
        <f>+Sample_FC!E413</f>
        <v>83.828996282527882</v>
      </c>
      <c r="F348" s="979">
        <f>+Sample_FC!F413</f>
        <v>328.51301115241637</v>
      </c>
      <c r="G348" s="979">
        <f>+Sample_FC!G413</f>
        <v>348.51301115241637</v>
      </c>
      <c r="H348" s="979">
        <f>+Sample_FC!H413</f>
        <v>304.72413793103448</v>
      </c>
      <c r="I348" s="979">
        <f>+Sample_FC!I413</f>
        <v>255.2061179901709</v>
      </c>
      <c r="J348" s="979">
        <f>+Sample_FC!J413</f>
        <v>14.068965517241379</v>
      </c>
      <c r="K348" s="979">
        <f>+Sample_FC!K413</f>
        <v>0</v>
      </c>
      <c r="L348" s="979">
        <f>+Sample_FC!L413</f>
        <v>3.103448275862069</v>
      </c>
      <c r="M348" s="979">
        <f>+Sample_FC!M413</f>
        <v>558.2539712931034</v>
      </c>
      <c r="N348" s="979">
        <f>+Sample_FC!N413</f>
        <v>100</v>
      </c>
      <c r="O348" s="979">
        <f>+Sample!B413</f>
        <v>642.77372262773713</v>
      </c>
      <c r="P348" s="979">
        <f>+Sample!C413</f>
        <v>399.05109489051091</v>
      </c>
      <c r="Q348" s="979">
        <f>+Sample!D413</f>
        <v>108.57664233576641</v>
      </c>
      <c r="R348" s="979">
        <f>+Sample!E413</f>
        <v>106.31386861313868</v>
      </c>
      <c r="S348" s="979">
        <f>+Sample!F413</f>
        <v>268.77884412381758</v>
      </c>
      <c r="T348" s="979">
        <f>+Sample!G413</f>
        <v>340.80860538839016</v>
      </c>
      <c r="U348" s="979">
        <f>+Sample!H413</f>
        <v>253.94966651698624</v>
      </c>
      <c r="V348" s="979">
        <f>+Sample!I413</f>
        <v>249.1686792890782</v>
      </c>
      <c r="W348" s="979">
        <f>+Sample!J413</f>
        <v>18.96551724137931</v>
      </c>
      <c r="X348" s="979">
        <f>+Sample!K413</f>
        <v>6.0344827586206895</v>
      </c>
      <c r="Y348" s="979">
        <f>+Sample!L413</f>
        <v>2.0689655172413794</v>
      </c>
      <c r="Z348" s="979">
        <f>+Sample!M413</f>
        <v>758.62068965517244</v>
      </c>
      <c r="AA348" s="979">
        <f>+Sample!N413</f>
        <v>100</v>
      </c>
    </row>
    <row r="349" spans="1:27" x14ac:dyDescent="0.2">
      <c r="A349" s="1">
        <f>+Sample_FC!A414</f>
        <v>45338</v>
      </c>
      <c r="B349" s="979">
        <f>+Sample_FC!B414</f>
        <v>753.27137546468407</v>
      </c>
      <c r="C349" s="979">
        <f>+Sample_FC!C414</f>
        <v>494.72118959107809</v>
      </c>
      <c r="D349" s="979">
        <f>+Sample_FC!D414</f>
        <v>63.3457249070632</v>
      </c>
      <c r="E349" s="979">
        <f>+Sample_FC!E414</f>
        <v>83.828996282527882</v>
      </c>
      <c r="F349" s="979">
        <f>+Sample_FC!F414</f>
        <v>328.51301115241637</v>
      </c>
      <c r="G349" s="979">
        <f>+Sample_FC!G414</f>
        <v>348.51301115241637</v>
      </c>
      <c r="H349" s="979">
        <f>+Sample_FC!H414</f>
        <v>304.72413793103448</v>
      </c>
      <c r="I349" s="979">
        <f>+Sample_FC!I414</f>
        <v>255.2061179901709</v>
      </c>
      <c r="J349" s="979">
        <f>+Sample_FC!J414</f>
        <v>14.068965517241379</v>
      </c>
      <c r="K349" s="979">
        <f>+Sample_FC!K414</f>
        <v>0</v>
      </c>
      <c r="L349" s="979">
        <f>+Sample_FC!L414</f>
        <v>3.103448275862069</v>
      </c>
      <c r="M349" s="979">
        <f>+Sample_FC!M414</f>
        <v>558.2539712931034</v>
      </c>
      <c r="N349" s="979">
        <f>+Sample_FC!N414</f>
        <v>100</v>
      </c>
      <c r="O349" s="979">
        <f>+Sample!B414</f>
        <v>642.77372262773713</v>
      </c>
      <c r="P349" s="979">
        <f>+Sample!C414</f>
        <v>399.05109489051091</v>
      </c>
      <c r="Q349" s="979">
        <f>+Sample!D414</f>
        <v>108.57664233576641</v>
      </c>
      <c r="R349" s="979">
        <f>+Sample!E414</f>
        <v>106.31386861313868</v>
      </c>
      <c r="S349" s="979">
        <f>+Sample!F414</f>
        <v>268.77884412381758</v>
      </c>
      <c r="T349" s="979">
        <f>+Sample!G414</f>
        <v>340.80860538839016</v>
      </c>
      <c r="U349" s="979">
        <f>+Sample!H414</f>
        <v>253.94966651698624</v>
      </c>
      <c r="V349" s="979">
        <f>+Sample!I414</f>
        <v>249.1686792890782</v>
      </c>
      <c r="W349" s="979">
        <f>+Sample!J414</f>
        <v>18.96551724137931</v>
      </c>
      <c r="X349" s="979">
        <f>+Sample!K414</f>
        <v>6.0344827586206895</v>
      </c>
      <c r="Y349" s="979">
        <f>+Sample!L414</f>
        <v>2.0689655172413794</v>
      </c>
      <c r="Z349" s="979">
        <f>+Sample!M414</f>
        <v>758.62068965517244</v>
      </c>
      <c r="AA349" s="979">
        <f>+Sample!N414</f>
        <v>100</v>
      </c>
    </row>
    <row r="350" spans="1:27" x14ac:dyDescent="0.2">
      <c r="A350" s="1">
        <f>+Sample_FC!A415</f>
        <v>45339</v>
      </c>
      <c r="B350" s="979">
        <f>+Sample_FC!B415</f>
        <v>753.27137546468407</v>
      </c>
      <c r="C350" s="979">
        <f>+Sample_FC!C415</f>
        <v>494.72118959107809</v>
      </c>
      <c r="D350" s="979">
        <f>+Sample_FC!D415</f>
        <v>63.3457249070632</v>
      </c>
      <c r="E350" s="979">
        <f>+Sample_FC!E415</f>
        <v>83.828996282527882</v>
      </c>
      <c r="F350" s="979">
        <f>+Sample_FC!F415</f>
        <v>328.51301115241637</v>
      </c>
      <c r="G350" s="979">
        <f>+Sample_FC!G415</f>
        <v>348.51301115241637</v>
      </c>
      <c r="H350" s="979">
        <f>+Sample_FC!H415</f>
        <v>304.72413793103448</v>
      </c>
      <c r="I350" s="979">
        <f>+Sample_FC!I415</f>
        <v>255.2061179901709</v>
      </c>
      <c r="J350" s="979">
        <f>+Sample_FC!J415</f>
        <v>14.068965517241379</v>
      </c>
      <c r="K350" s="979">
        <f>+Sample_FC!K415</f>
        <v>0</v>
      </c>
      <c r="L350" s="979">
        <f>+Sample_FC!L415</f>
        <v>3.103448275862069</v>
      </c>
      <c r="M350" s="979">
        <f>+Sample_FC!M415</f>
        <v>558.2539712931034</v>
      </c>
      <c r="N350" s="979">
        <f>+Sample_FC!N415</f>
        <v>100</v>
      </c>
      <c r="O350" s="979">
        <f>+Sample!B415</f>
        <v>642.77372262773713</v>
      </c>
      <c r="P350" s="979">
        <f>+Sample!C415</f>
        <v>399.05109489051091</v>
      </c>
      <c r="Q350" s="979">
        <f>+Sample!D415</f>
        <v>108.57664233576641</v>
      </c>
      <c r="R350" s="979">
        <f>+Sample!E415</f>
        <v>106.31386861313868</v>
      </c>
      <c r="S350" s="979">
        <f>+Sample!F415</f>
        <v>268.77884412381758</v>
      </c>
      <c r="T350" s="979">
        <f>+Sample!G415</f>
        <v>340.80860538839016</v>
      </c>
      <c r="U350" s="979">
        <f>+Sample!H415</f>
        <v>253.94966651698624</v>
      </c>
      <c r="V350" s="979">
        <f>+Sample!I415</f>
        <v>249.1686792890782</v>
      </c>
      <c r="W350" s="979">
        <f>+Sample!J415</f>
        <v>18.96551724137931</v>
      </c>
      <c r="X350" s="979">
        <f>+Sample!K415</f>
        <v>6.0344827586206895</v>
      </c>
      <c r="Y350" s="979">
        <f>+Sample!L415</f>
        <v>2.0689655172413794</v>
      </c>
      <c r="Z350" s="979">
        <f>+Sample!M415</f>
        <v>758.62068965517244</v>
      </c>
      <c r="AA350" s="979">
        <f>+Sample!N415</f>
        <v>100</v>
      </c>
    </row>
    <row r="351" spans="1:27" x14ac:dyDescent="0.2">
      <c r="A351" s="1">
        <f>+Sample_FC!A416</f>
        <v>45340</v>
      </c>
      <c r="B351" s="979">
        <f>+Sample_FC!B416</f>
        <v>753.27137546468407</v>
      </c>
      <c r="C351" s="979">
        <f>+Sample_FC!C416</f>
        <v>494.72118959107809</v>
      </c>
      <c r="D351" s="979">
        <f>+Sample_FC!D416</f>
        <v>63.3457249070632</v>
      </c>
      <c r="E351" s="979">
        <f>+Sample_FC!E416</f>
        <v>83.828996282527882</v>
      </c>
      <c r="F351" s="979">
        <f>+Sample_FC!F416</f>
        <v>328.51301115241637</v>
      </c>
      <c r="G351" s="979">
        <f>+Sample_FC!G416</f>
        <v>348.51301115241637</v>
      </c>
      <c r="H351" s="979">
        <f>+Sample_FC!H416</f>
        <v>304.72413793103448</v>
      </c>
      <c r="I351" s="979">
        <f>+Sample_FC!I416</f>
        <v>255.2061179901709</v>
      </c>
      <c r="J351" s="979">
        <f>+Sample_FC!J416</f>
        <v>14.068965517241379</v>
      </c>
      <c r="K351" s="979">
        <f>+Sample_FC!K416</f>
        <v>0</v>
      </c>
      <c r="L351" s="979">
        <f>+Sample_FC!L416</f>
        <v>3.103448275862069</v>
      </c>
      <c r="M351" s="979">
        <f>+Sample_FC!M416</f>
        <v>558.2539712931034</v>
      </c>
      <c r="N351" s="979">
        <f>+Sample_FC!N416</f>
        <v>100</v>
      </c>
      <c r="O351" s="979">
        <f>+Sample!B416</f>
        <v>642.77372262773713</v>
      </c>
      <c r="P351" s="979">
        <f>+Sample!C416</f>
        <v>399.05109489051091</v>
      </c>
      <c r="Q351" s="979">
        <f>+Sample!D416</f>
        <v>108.57664233576641</v>
      </c>
      <c r="R351" s="979">
        <f>+Sample!E416</f>
        <v>106.31386861313868</v>
      </c>
      <c r="S351" s="979">
        <f>+Sample!F416</f>
        <v>268.77884412381758</v>
      </c>
      <c r="T351" s="979">
        <f>+Sample!G416</f>
        <v>340.80860538839016</v>
      </c>
      <c r="U351" s="979">
        <f>+Sample!H416</f>
        <v>253.94966651698624</v>
      </c>
      <c r="V351" s="979">
        <f>+Sample!I416</f>
        <v>249.1686792890782</v>
      </c>
      <c r="W351" s="979">
        <f>+Sample!J416</f>
        <v>18.96551724137931</v>
      </c>
      <c r="X351" s="979">
        <f>+Sample!K416</f>
        <v>6.0344827586206895</v>
      </c>
      <c r="Y351" s="979">
        <f>+Sample!L416</f>
        <v>2.0689655172413794</v>
      </c>
      <c r="Z351" s="979">
        <f>+Sample!M416</f>
        <v>758.62068965517244</v>
      </c>
      <c r="AA351" s="979">
        <f>+Sample!N416</f>
        <v>100</v>
      </c>
    </row>
    <row r="352" spans="1:27" x14ac:dyDescent="0.2">
      <c r="A352" s="1">
        <f>+Sample_FC!A417</f>
        <v>45341</v>
      </c>
      <c r="B352" s="979">
        <f>+Sample_FC!B417</f>
        <v>753.27137546468407</v>
      </c>
      <c r="C352" s="979">
        <f>+Sample_FC!C417</f>
        <v>494.72118959107809</v>
      </c>
      <c r="D352" s="979">
        <f>+Sample_FC!D417</f>
        <v>63.3457249070632</v>
      </c>
      <c r="E352" s="979">
        <f>+Sample_FC!E417</f>
        <v>83.828996282527882</v>
      </c>
      <c r="F352" s="979">
        <f>+Sample_FC!F417</f>
        <v>328.51301115241637</v>
      </c>
      <c r="G352" s="979">
        <f>+Sample_FC!G417</f>
        <v>348.51301115241637</v>
      </c>
      <c r="H352" s="979">
        <f>+Sample_FC!H417</f>
        <v>304.72413793103448</v>
      </c>
      <c r="I352" s="979">
        <f>+Sample_FC!I417</f>
        <v>255.2061179901709</v>
      </c>
      <c r="J352" s="979">
        <f>+Sample_FC!J417</f>
        <v>14.068965517241379</v>
      </c>
      <c r="K352" s="979">
        <f>+Sample_FC!K417</f>
        <v>0</v>
      </c>
      <c r="L352" s="979">
        <f>+Sample_FC!L417</f>
        <v>3.103448275862069</v>
      </c>
      <c r="M352" s="979">
        <f>+Sample_FC!M417</f>
        <v>558.2539712931034</v>
      </c>
      <c r="N352" s="979">
        <f>+Sample_FC!N417</f>
        <v>100</v>
      </c>
      <c r="O352" s="979">
        <f>+Sample!B417</f>
        <v>642.77372262773713</v>
      </c>
      <c r="P352" s="979">
        <f>+Sample!C417</f>
        <v>399.05109489051091</v>
      </c>
      <c r="Q352" s="979">
        <f>+Sample!D417</f>
        <v>108.57664233576641</v>
      </c>
      <c r="R352" s="979">
        <f>+Sample!E417</f>
        <v>106.31386861313868</v>
      </c>
      <c r="S352" s="979">
        <f>+Sample!F417</f>
        <v>268.77884412381758</v>
      </c>
      <c r="T352" s="979">
        <f>+Sample!G417</f>
        <v>340.80860538839016</v>
      </c>
      <c r="U352" s="979">
        <f>+Sample!H417</f>
        <v>253.94966651698624</v>
      </c>
      <c r="V352" s="979">
        <f>+Sample!I417</f>
        <v>249.1686792890782</v>
      </c>
      <c r="W352" s="979">
        <f>+Sample!J417</f>
        <v>18.96551724137931</v>
      </c>
      <c r="X352" s="979">
        <f>+Sample!K417</f>
        <v>6.0344827586206895</v>
      </c>
      <c r="Y352" s="979">
        <f>+Sample!L417</f>
        <v>2.0689655172413794</v>
      </c>
      <c r="Z352" s="979">
        <f>+Sample!M417</f>
        <v>758.62068965517244</v>
      </c>
      <c r="AA352" s="979">
        <f>+Sample!N417</f>
        <v>100</v>
      </c>
    </row>
    <row r="353" spans="1:27" x14ac:dyDescent="0.2">
      <c r="A353" s="1">
        <f>+Sample_FC!A418</f>
        <v>45342</v>
      </c>
      <c r="B353" s="979">
        <f>+Sample_FC!B418</f>
        <v>753.27137546468407</v>
      </c>
      <c r="C353" s="979">
        <f>+Sample_FC!C418</f>
        <v>494.72118959107809</v>
      </c>
      <c r="D353" s="979">
        <f>+Sample_FC!D418</f>
        <v>63.3457249070632</v>
      </c>
      <c r="E353" s="979">
        <f>+Sample_FC!E418</f>
        <v>83.828996282527882</v>
      </c>
      <c r="F353" s="979">
        <f>+Sample_FC!F418</f>
        <v>328.51301115241637</v>
      </c>
      <c r="G353" s="979">
        <f>+Sample_FC!G418</f>
        <v>348.51301115241637</v>
      </c>
      <c r="H353" s="979">
        <f>+Sample_FC!H418</f>
        <v>304.72413793103448</v>
      </c>
      <c r="I353" s="979">
        <f>+Sample_FC!I418</f>
        <v>255.2061179901709</v>
      </c>
      <c r="J353" s="979">
        <f>+Sample_FC!J418</f>
        <v>14.068965517241379</v>
      </c>
      <c r="K353" s="979">
        <f>+Sample_FC!K418</f>
        <v>0</v>
      </c>
      <c r="L353" s="979">
        <f>+Sample_FC!L418</f>
        <v>3.103448275862069</v>
      </c>
      <c r="M353" s="979">
        <f>+Sample_FC!M418</f>
        <v>558.2539712931034</v>
      </c>
      <c r="N353" s="979">
        <f>+Sample_FC!N418</f>
        <v>100</v>
      </c>
      <c r="O353" s="979">
        <f>+Sample!B418</f>
        <v>642.77372262773713</v>
      </c>
      <c r="P353" s="979">
        <f>+Sample!C418</f>
        <v>399.05109489051091</v>
      </c>
      <c r="Q353" s="979">
        <f>+Sample!D418</f>
        <v>108.57664233576641</v>
      </c>
      <c r="R353" s="979">
        <f>+Sample!E418</f>
        <v>106.31386861313868</v>
      </c>
      <c r="S353" s="979">
        <f>+Sample!F418</f>
        <v>268.77884412381758</v>
      </c>
      <c r="T353" s="979">
        <f>+Sample!G418</f>
        <v>340.80860538839016</v>
      </c>
      <c r="U353" s="979">
        <f>+Sample!H418</f>
        <v>253.94966651698624</v>
      </c>
      <c r="V353" s="979">
        <f>+Sample!I418</f>
        <v>249.1686792890782</v>
      </c>
      <c r="W353" s="979">
        <f>+Sample!J418</f>
        <v>18.96551724137931</v>
      </c>
      <c r="X353" s="979">
        <f>+Sample!K418</f>
        <v>6.0344827586206895</v>
      </c>
      <c r="Y353" s="979">
        <f>+Sample!L418</f>
        <v>2.0689655172413794</v>
      </c>
      <c r="Z353" s="979">
        <f>+Sample!M418</f>
        <v>758.62068965517244</v>
      </c>
      <c r="AA353" s="979">
        <f>+Sample!N418</f>
        <v>100</v>
      </c>
    </row>
    <row r="354" spans="1:27" x14ac:dyDescent="0.2">
      <c r="A354" s="1">
        <f>+Sample_FC!A419</f>
        <v>45343</v>
      </c>
      <c r="B354" s="979">
        <f>+Sample_FC!B419</f>
        <v>753.27137546468407</v>
      </c>
      <c r="C354" s="979">
        <f>+Sample_FC!C419</f>
        <v>494.72118959107809</v>
      </c>
      <c r="D354" s="979">
        <f>+Sample_FC!D419</f>
        <v>63.3457249070632</v>
      </c>
      <c r="E354" s="979">
        <f>+Sample_FC!E419</f>
        <v>83.828996282527882</v>
      </c>
      <c r="F354" s="979">
        <f>+Sample_FC!F419</f>
        <v>328.51301115241637</v>
      </c>
      <c r="G354" s="979">
        <f>+Sample_FC!G419</f>
        <v>348.51301115241637</v>
      </c>
      <c r="H354" s="979">
        <f>+Sample_FC!H419</f>
        <v>304.72413793103448</v>
      </c>
      <c r="I354" s="979">
        <f>+Sample_FC!I419</f>
        <v>255.2061179901709</v>
      </c>
      <c r="J354" s="979">
        <f>+Sample_FC!J419</f>
        <v>14.068965517241379</v>
      </c>
      <c r="K354" s="979">
        <f>+Sample_FC!K419</f>
        <v>0</v>
      </c>
      <c r="L354" s="979">
        <f>+Sample_FC!L419</f>
        <v>3.103448275862069</v>
      </c>
      <c r="M354" s="979">
        <f>+Sample_FC!M419</f>
        <v>558.2539712931034</v>
      </c>
      <c r="N354" s="979">
        <f>+Sample_FC!N419</f>
        <v>100</v>
      </c>
      <c r="O354" s="979">
        <f>+Sample!B419</f>
        <v>642.77372262773713</v>
      </c>
      <c r="P354" s="979">
        <f>+Sample!C419</f>
        <v>399.05109489051091</v>
      </c>
      <c r="Q354" s="979">
        <f>+Sample!D419</f>
        <v>108.57664233576641</v>
      </c>
      <c r="R354" s="979">
        <f>+Sample!E419</f>
        <v>106.31386861313868</v>
      </c>
      <c r="S354" s="979">
        <f>+Sample!F419</f>
        <v>268.77884412381758</v>
      </c>
      <c r="T354" s="979">
        <f>+Sample!G419</f>
        <v>340.80860538839016</v>
      </c>
      <c r="U354" s="979">
        <f>+Sample!H419</f>
        <v>253.94966651698624</v>
      </c>
      <c r="V354" s="979">
        <f>+Sample!I419</f>
        <v>249.1686792890782</v>
      </c>
      <c r="W354" s="979">
        <f>+Sample!J419</f>
        <v>18.96551724137931</v>
      </c>
      <c r="X354" s="979">
        <f>+Sample!K419</f>
        <v>6.0344827586206895</v>
      </c>
      <c r="Y354" s="979">
        <f>+Sample!L419</f>
        <v>2.0689655172413794</v>
      </c>
      <c r="Z354" s="979">
        <f>+Sample!M419</f>
        <v>758.62068965517244</v>
      </c>
      <c r="AA354" s="979">
        <f>+Sample!N419</f>
        <v>100</v>
      </c>
    </row>
    <row r="355" spans="1:27" x14ac:dyDescent="0.2">
      <c r="A355" s="1">
        <f>+Sample_FC!A420</f>
        <v>45344</v>
      </c>
      <c r="B355" s="979">
        <f>+Sample_FC!B420</f>
        <v>753.27137546468407</v>
      </c>
      <c r="C355" s="979">
        <f>+Sample_FC!C420</f>
        <v>494.72118959107809</v>
      </c>
      <c r="D355" s="979">
        <f>+Sample_FC!D420</f>
        <v>63.3457249070632</v>
      </c>
      <c r="E355" s="979">
        <f>+Sample_FC!E420</f>
        <v>83.828996282527882</v>
      </c>
      <c r="F355" s="979">
        <f>+Sample_FC!F420</f>
        <v>328.51301115241637</v>
      </c>
      <c r="G355" s="979">
        <f>+Sample_FC!G420</f>
        <v>348.51301115241637</v>
      </c>
      <c r="H355" s="979">
        <f>+Sample_FC!H420</f>
        <v>304.72413793103448</v>
      </c>
      <c r="I355" s="979">
        <f>+Sample_FC!I420</f>
        <v>255.2061179901709</v>
      </c>
      <c r="J355" s="979">
        <f>+Sample_FC!J420</f>
        <v>14.068965517241379</v>
      </c>
      <c r="K355" s="979">
        <f>+Sample_FC!K420</f>
        <v>0</v>
      </c>
      <c r="L355" s="979">
        <f>+Sample_FC!L420</f>
        <v>3.103448275862069</v>
      </c>
      <c r="M355" s="979">
        <f>+Sample_FC!M420</f>
        <v>558.2539712931034</v>
      </c>
      <c r="N355" s="979">
        <f>+Sample_FC!N420</f>
        <v>100</v>
      </c>
      <c r="O355" s="979">
        <f>+Sample!B420</f>
        <v>642.77372262773713</v>
      </c>
      <c r="P355" s="979">
        <f>+Sample!C420</f>
        <v>399.05109489051091</v>
      </c>
      <c r="Q355" s="979">
        <f>+Sample!D420</f>
        <v>108.57664233576641</v>
      </c>
      <c r="R355" s="979">
        <f>+Sample!E420</f>
        <v>106.31386861313868</v>
      </c>
      <c r="S355" s="979">
        <f>+Sample!F420</f>
        <v>268.77884412381758</v>
      </c>
      <c r="T355" s="979">
        <f>+Sample!G420</f>
        <v>340.80860538839016</v>
      </c>
      <c r="U355" s="979">
        <f>+Sample!H420</f>
        <v>253.94966651698624</v>
      </c>
      <c r="V355" s="979">
        <f>+Sample!I420</f>
        <v>249.1686792890782</v>
      </c>
      <c r="W355" s="979">
        <f>+Sample!J420</f>
        <v>18.96551724137931</v>
      </c>
      <c r="X355" s="979">
        <f>+Sample!K420</f>
        <v>6.0344827586206895</v>
      </c>
      <c r="Y355" s="979">
        <f>+Sample!L420</f>
        <v>2.0689655172413794</v>
      </c>
      <c r="Z355" s="979">
        <f>+Sample!M420</f>
        <v>758.62068965517244</v>
      </c>
      <c r="AA355" s="979">
        <f>+Sample!N420</f>
        <v>100</v>
      </c>
    </row>
    <row r="356" spans="1:27" x14ac:dyDescent="0.2">
      <c r="A356" s="1">
        <f>+Sample_FC!A421</f>
        <v>45345</v>
      </c>
      <c r="B356" s="979">
        <f>+Sample_FC!B421</f>
        <v>753.27137546468407</v>
      </c>
      <c r="C356" s="979">
        <f>+Sample_FC!C421</f>
        <v>494.72118959107809</v>
      </c>
      <c r="D356" s="979">
        <f>+Sample_FC!D421</f>
        <v>63.3457249070632</v>
      </c>
      <c r="E356" s="979">
        <f>+Sample_FC!E421</f>
        <v>83.828996282527882</v>
      </c>
      <c r="F356" s="979">
        <f>+Sample_FC!F421</f>
        <v>328.51301115241637</v>
      </c>
      <c r="G356" s="979">
        <f>+Sample_FC!G421</f>
        <v>348.51301115241637</v>
      </c>
      <c r="H356" s="979">
        <f>+Sample_FC!H421</f>
        <v>304.72413793103448</v>
      </c>
      <c r="I356" s="979">
        <f>+Sample_FC!I421</f>
        <v>255.2061179901709</v>
      </c>
      <c r="J356" s="979">
        <f>+Sample_FC!J421</f>
        <v>14.068965517241379</v>
      </c>
      <c r="K356" s="979">
        <f>+Sample_FC!K421</f>
        <v>0</v>
      </c>
      <c r="L356" s="979">
        <f>+Sample_FC!L421</f>
        <v>3.103448275862069</v>
      </c>
      <c r="M356" s="979">
        <f>+Sample_FC!M421</f>
        <v>558.2539712931034</v>
      </c>
      <c r="N356" s="979">
        <f>+Sample_FC!N421</f>
        <v>100</v>
      </c>
      <c r="O356" s="979">
        <f>+Sample!B421</f>
        <v>642.77372262773713</v>
      </c>
      <c r="P356" s="979">
        <f>+Sample!C421</f>
        <v>399.05109489051091</v>
      </c>
      <c r="Q356" s="979">
        <f>+Sample!D421</f>
        <v>108.57664233576641</v>
      </c>
      <c r="R356" s="979">
        <f>+Sample!E421</f>
        <v>106.31386861313868</v>
      </c>
      <c r="S356" s="979">
        <f>+Sample!F421</f>
        <v>268.77884412381758</v>
      </c>
      <c r="T356" s="979">
        <f>+Sample!G421</f>
        <v>340.80860538839016</v>
      </c>
      <c r="U356" s="979">
        <f>+Sample!H421</f>
        <v>253.94966651698624</v>
      </c>
      <c r="V356" s="979">
        <f>+Sample!I421</f>
        <v>249.1686792890782</v>
      </c>
      <c r="W356" s="979">
        <f>+Sample!J421</f>
        <v>18.96551724137931</v>
      </c>
      <c r="X356" s="979">
        <f>+Sample!K421</f>
        <v>6.0344827586206895</v>
      </c>
      <c r="Y356" s="979">
        <f>+Sample!L421</f>
        <v>2.0689655172413794</v>
      </c>
      <c r="Z356" s="979">
        <f>+Sample!M421</f>
        <v>758.62068965517244</v>
      </c>
      <c r="AA356" s="979">
        <f>+Sample!N421</f>
        <v>100</v>
      </c>
    </row>
    <row r="357" spans="1:27" x14ac:dyDescent="0.2">
      <c r="A357" s="1">
        <f>+Sample_FC!A422</f>
        <v>45346</v>
      </c>
      <c r="B357" s="979">
        <f>+Sample_FC!B422</f>
        <v>753.27137546468407</v>
      </c>
      <c r="C357" s="979">
        <f>+Sample_FC!C422</f>
        <v>494.72118959107809</v>
      </c>
      <c r="D357" s="979">
        <f>+Sample_FC!D422</f>
        <v>63.3457249070632</v>
      </c>
      <c r="E357" s="979">
        <f>+Sample_FC!E422</f>
        <v>83.828996282527882</v>
      </c>
      <c r="F357" s="979">
        <f>+Sample_FC!F422</f>
        <v>328.51301115241637</v>
      </c>
      <c r="G357" s="979">
        <f>+Sample_FC!G422</f>
        <v>348.51301115241637</v>
      </c>
      <c r="H357" s="979">
        <f>+Sample_FC!H422</f>
        <v>304.72413793103448</v>
      </c>
      <c r="I357" s="979">
        <f>+Sample_FC!I422</f>
        <v>255.2061179901709</v>
      </c>
      <c r="J357" s="979">
        <f>+Sample_FC!J422</f>
        <v>14.068965517241379</v>
      </c>
      <c r="K357" s="979">
        <f>+Sample_FC!K422</f>
        <v>0</v>
      </c>
      <c r="L357" s="979">
        <f>+Sample_FC!L422</f>
        <v>3.103448275862069</v>
      </c>
      <c r="M357" s="979">
        <f>+Sample_FC!M422</f>
        <v>558.2539712931034</v>
      </c>
      <c r="N357" s="979">
        <f>+Sample_FC!N422</f>
        <v>100</v>
      </c>
      <c r="O357" s="979">
        <f>+Sample!B422</f>
        <v>642.77372262773713</v>
      </c>
      <c r="P357" s="979">
        <f>+Sample!C422</f>
        <v>399.05109489051091</v>
      </c>
      <c r="Q357" s="979">
        <f>+Sample!D422</f>
        <v>108.57664233576641</v>
      </c>
      <c r="R357" s="979">
        <f>+Sample!E422</f>
        <v>106.31386861313868</v>
      </c>
      <c r="S357" s="979">
        <f>+Sample!F422</f>
        <v>268.77884412381758</v>
      </c>
      <c r="T357" s="979">
        <f>+Sample!G422</f>
        <v>340.80860538839016</v>
      </c>
      <c r="U357" s="979">
        <f>+Sample!H422</f>
        <v>253.94966651698624</v>
      </c>
      <c r="V357" s="979">
        <f>+Sample!I422</f>
        <v>249.1686792890782</v>
      </c>
      <c r="W357" s="979">
        <f>+Sample!J422</f>
        <v>18.96551724137931</v>
      </c>
      <c r="X357" s="979">
        <f>+Sample!K422</f>
        <v>6.0344827586206895</v>
      </c>
      <c r="Y357" s="979">
        <f>+Sample!L422</f>
        <v>2.0689655172413794</v>
      </c>
      <c r="Z357" s="979">
        <f>+Sample!M422</f>
        <v>758.62068965517244</v>
      </c>
      <c r="AA357" s="979">
        <f>+Sample!N422</f>
        <v>100</v>
      </c>
    </row>
    <row r="358" spans="1:27" x14ac:dyDescent="0.2">
      <c r="A358" s="1">
        <f>+Sample_FC!A423</f>
        <v>45347</v>
      </c>
      <c r="B358" s="979">
        <f>+Sample_FC!B423</f>
        <v>753.27137546468407</v>
      </c>
      <c r="C358" s="979">
        <f>+Sample_FC!C423</f>
        <v>494.72118959107809</v>
      </c>
      <c r="D358" s="979">
        <f>+Sample_FC!D423</f>
        <v>63.3457249070632</v>
      </c>
      <c r="E358" s="979">
        <f>+Sample_FC!E423</f>
        <v>83.828996282527882</v>
      </c>
      <c r="F358" s="979">
        <f>+Sample_FC!F423</f>
        <v>328.51301115241637</v>
      </c>
      <c r="G358" s="979">
        <f>+Sample_FC!G423</f>
        <v>348.51301115241637</v>
      </c>
      <c r="H358" s="979">
        <f>+Sample_FC!H423</f>
        <v>304.72413793103448</v>
      </c>
      <c r="I358" s="979">
        <f>+Sample_FC!I423</f>
        <v>255.2061179901709</v>
      </c>
      <c r="J358" s="979">
        <f>+Sample_FC!J423</f>
        <v>14.068965517241379</v>
      </c>
      <c r="K358" s="979">
        <f>+Sample_FC!K423</f>
        <v>0</v>
      </c>
      <c r="L358" s="979">
        <f>+Sample_FC!L423</f>
        <v>3.103448275862069</v>
      </c>
      <c r="M358" s="979">
        <f>+Sample_FC!M423</f>
        <v>558.2539712931034</v>
      </c>
      <c r="N358" s="979">
        <f>+Sample_FC!N423</f>
        <v>100</v>
      </c>
      <c r="O358" s="979">
        <f>+Sample!B423</f>
        <v>642.77372262773713</v>
      </c>
      <c r="P358" s="979">
        <f>+Sample!C423</f>
        <v>399.05109489051091</v>
      </c>
      <c r="Q358" s="979">
        <f>+Sample!D423</f>
        <v>108.57664233576641</v>
      </c>
      <c r="R358" s="979">
        <f>+Sample!E423</f>
        <v>106.31386861313868</v>
      </c>
      <c r="S358" s="979">
        <f>+Sample!F423</f>
        <v>268.77884412381758</v>
      </c>
      <c r="T358" s="979">
        <f>+Sample!G423</f>
        <v>340.80860538839016</v>
      </c>
      <c r="U358" s="979">
        <f>+Sample!H423</f>
        <v>253.94966651698624</v>
      </c>
      <c r="V358" s="979">
        <f>+Sample!I423</f>
        <v>249.1686792890782</v>
      </c>
      <c r="W358" s="979">
        <f>+Sample!J423</f>
        <v>18.96551724137931</v>
      </c>
      <c r="X358" s="979">
        <f>+Sample!K423</f>
        <v>6.0344827586206895</v>
      </c>
      <c r="Y358" s="979">
        <f>+Sample!L423</f>
        <v>2.0689655172413794</v>
      </c>
      <c r="Z358" s="979">
        <f>+Sample!M423</f>
        <v>758.62068965517244</v>
      </c>
      <c r="AA358" s="979">
        <f>+Sample!N423</f>
        <v>100</v>
      </c>
    </row>
    <row r="359" spans="1:27" x14ac:dyDescent="0.2">
      <c r="A359" s="1">
        <f>+Sample_FC!A424</f>
        <v>45348</v>
      </c>
      <c r="B359" s="979">
        <f>+Sample_FC!B424</f>
        <v>690.49876084262689</v>
      </c>
      <c r="C359" s="979">
        <f>+Sample_FC!C424</f>
        <v>453.49442379182153</v>
      </c>
      <c r="D359" s="979">
        <f>+Sample_FC!D424</f>
        <v>58.066914498141259</v>
      </c>
      <c r="E359" s="979">
        <f>+Sample_FC!E424</f>
        <v>76.843246592317215</v>
      </c>
      <c r="F359" s="979">
        <f>+Sample_FC!F424</f>
        <v>301.13692688971497</v>
      </c>
      <c r="G359" s="979">
        <f>+Sample_FC!G424</f>
        <v>319.47026022304829</v>
      </c>
      <c r="H359" s="979">
        <f>+Sample_FC!H424</f>
        <v>304.72413793103448</v>
      </c>
      <c r="I359" s="979">
        <f>+Sample_FC!I424</f>
        <v>255.2061179901709</v>
      </c>
      <c r="J359" s="979">
        <f>+Sample_FC!J424</f>
        <v>14.068965517241379</v>
      </c>
      <c r="K359" s="979">
        <f>+Sample_FC!K424</f>
        <v>0</v>
      </c>
      <c r="L359" s="979">
        <f>+Sample_FC!L424</f>
        <v>3.103448275862069</v>
      </c>
      <c r="M359" s="979">
        <f>+Sample_FC!M424</f>
        <v>558.2539712931034</v>
      </c>
      <c r="N359" s="979">
        <f>+Sample_FC!N424</f>
        <v>91.666666666666657</v>
      </c>
      <c r="O359" s="979">
        <f>+Sample!B424</f>
        <v>642.77372262773713</v>
      </c>
      <c r="P359" s="979">
        <f>+Sample!C424</f>
        <v>399.05109489051091</v>
      </c>
      <c r="Q359" s="979">
        <f>+Sample!D424</f>
        <v>108.57664233576641</v>
      </c>
      <c r="R359" s="979">
        <f>+Sample!E424</f>
        <v>106.31386861313868</v>
      </c>
      <c r="S359" s="979">
        <f>+Sample!F424</f>
        <v>268.77884412381758</v>
      </c>
      <c r="T359" s="979">
        <f>+Sample!G424</f>
        <v>340.80860538839016</v>
      </c>
      <c r="U359" s="979">
        <f>+Sample!H424</f>
        <v>253.94966651698624</v>
      </c>
      <c r="V359" s="979">
        <f>+Sample!I424</f>
        <v>249.1686792890782</v>
      </c>
      <c r="W359" s="979">
        <f>+Sample!J424</f>
        <v>18.96551724137931</v>
      </c>
      <c r="X359" s="979">
        <f>+Sample!K424</f>
        <v>6.0344827586206895</v>
      </c>
      <c r="Y359" s="979">
        <f>+Sample!L424</f>
        <v>2.0689655172413794</v>
      </c>
      <c r="Z359" s="979">
        <f>+Sample!M424</f>
        <v>758.62068965517244</v>
      </c>
      <c r="AA359" s="979">
        <f>+Sample!N424</f>
        <v>100</v>
      </c>
    </row>
    <row r="360" spans="1:27" x14ac:dyDescent="0.2">
      <c r="A360" s="1">
        <f>+Sample_FC!A425</f>
        <v>45349</v>
      </c>
      <c r="B360" s="979">
        <f>+Sample_FC!B425</f>
        <v>0</v>
      </c>
      <c r="C360" s="979">
        <f>+Sample_FC!C425</f>
        <v>0</v>
      </c>
      <c r="D360" s="979">
        <f>+Sample_FC!D425</f>
        <v>0</v>
      </c>
      <c r="E360" s="979">
        <f>+Sample_FC!E425</f>
        <v>0</v>
      </c>
      <c r="F360" s="979">
        <f>+Sample_FC!F425</f>
        <v>0</v>
      </c>
      <c r="G360" s="979">
        <f>+Sample_FC!G425</f>
        <v>0</v>
      </c>
      <c r="H360" s="979">
        <f>+Sample_FC!H425</f>
        <v>304.72413793103448</v>
      </c>
      <c r="I360" s="979">
        <f>+Sample_FC!I425</f>
        <v>255.2061179901709</v>
      </c>
      <c r="J360" s="979">
        <f>+Sample_FC!J425</f>
        <v>14.068965517241379</v>
      </c>
      <c r="K360" s="979">
        <f>+Sample_FC!K425</f>
        <v>0</v>
      </c>
      <c r="L360" s="979">
        <f>+Sample_FC!L425</f>
        <v>3.103448275862069</v>
      </c>
      <c r="M360" s="979">
        <f>+Sample_FC!M425</f>
        <v>558.2539712931034</v>
      </c>
      <c r="N360" s="979">
        <f>+Sample_FC!N425</f>
        <v>0</v>
      </c>
      <c r="O360" s="979">
        <f>+Sample!B425</f>
        <v>642.77372262773713</v>
      </c>
      <c r="P360" s="979">
        <f>+Sample!C425</f>
        <v>399.05109489051091</v>
      </c>
      <c r="Q360" s="979">
        <f>+Sample!D425</f>
        <v>108.57664233576641</v>
      </c>
      <c r="R360" s="979">
        <f>+Sample!E425</f>
        <v>106.31386861313868</v>
      </c>
      <c r="S360" s="979">
        <f>+Sample!F425</f>
        <v>268.77884412381758</v>
      </c>
      <c r="T360" s="979">
        <f>+Sample!G425</f>
        <v>340.80860538839016</v>
      </c>
      <c r="U360" s="979">
        <f>+Sample!H425</f>
        <v>253.94966651698624</v>
      </c>
      <c r="V360" s="979">
        <f>+Sample!I425</f>
        <v>249.1686792890782</v>
      </c>
      <c r="W360" s="979">
        <f>+Sample!J425</f>
        <v>18.96551724137931</v>
      </c>
      <c r="X360" s="979">
        <f>+Sample!K425</f>
        <v>6.0344827586206895</v>
      </c>
      <c r="Y360" s="979">
        <f>+Sample!L425</f>
        <v>2.0689655172413794</v>
      </c>
      <c r="Z360" s="979">
        <f>+Sample!M425</f>
        <v>758.62068965517244</v>
      </c>
      <c r="AA360" s="979">
        <f>+Sample!N425</f>
        <v>100</v>
      </c>
    </row>
    <row r="361" spans="1:27" x14ac:dyDescent="0.2">
      <c r="A361" s="1">
        <f>+Sample_FC!A426</f>
        <v>45350</v>
      </c>
      <c r="B361" s="979">
        <f>+Sample_FC!B426</f>
        <v>364.08116480793058</v>
      </c>
      <c r="C361" s="979">
        <f>+Sample_FC!C426</f>
        <v>239.11524163568771</v>
      </c>
      <c r="D361" s="979">
        <f>+Sample_FC!D426</f>
        <v>30.61710037174721</v>
      </c>
      <c r="E361" s="979">
        <f>+Sample_FC!E426</f>
        <v>40.517348203221808</v>
      </c>
      <c r="F361" s="979">
        <f>+Sample_FC!F426</f>
        <v>158.7812887236679</v>
      </c>
      <c r="G361" s="979">
        <f>+Sample_FC!G426</f>
        <v>168.44795539033456</v>
      </c>
      <c r="H361" s="979">
        <f>+Sample_FC!H426</f>
        <v>304.72413793103448</v>
      </c>
      <c r="I361" s="979">
        <f>+Sample_FC!I426</f>
        <v>255.2061179901709</v>
      </c>
      <c r="J361" s="979">
        <f>+Sample_FC!J426</f>
        <v>14.068965517241379</v>
      </c>
      <c r="K361" s="979">
        <f>+Sample_FC!K426</f>
        <v>0</v>
      </c>
      <c r="L361" s="979">
        <f>+Sample_FC!L426</f>
        <v>3.103448275862069</v>
      </c>
      <c r="M361" s="979">
        <f>+Sample_FC!M426</f>
        <v>558.2539712931034</v>
      </c>
      <c r="N361" s="979">
        <f>+Sample_FC!N426</f>
        <v>48.333333333333336</v>
      </c>
      <c r="O361" s="979">
        <f>+Sample!B426</f>
        <v>642.77372262773713</v>
      </c>
      <c r="P361" s="979">
        <f>+Sample!C426</f>
        <v>399.05109489051091</v>
      </c>
      <c r="Q361" s="979">
        <f>+Sample!D426</f>
        <v>108.57664233576641</v>
      </c>
      <c r="R361" s="979">
        <f>+Sample!E426</f>
        <v>106.31386861313868</v>
      </c>
      <c r="S361" s="979">
        <f>+Sample!F426</f>
        <v>268.77884412381758</v>
      </c>
      <c r="T361" s="979">
        <f>+Sample!G426</f>
        <v>340.80860538839016</v>
      </c>
      <c r="U361" s="979">
        <f>+Sample!H426</f>
        <v>253.94966651698624</v>
      </c>
      <c r="V361" s="979">
        <f>+Sample!I426</f>
        <v>249.1686792890782</v>
      </c>
      <c r="W361" s="979">
        <f>+Sample!J426</f>
        <v>18.96551724137931</v>
      </c>
      <c r="X361" s="979">
        <f>+Sample!K426</f>
        <v>6.0344827586206895</v>
      </c>
      <c r="Y361" s="979">
        <f>+Sample!L426</f>
        <v>2.0689655172413794</v>
      </c>
      <c r="Z361" s="979">
        <f>+Sample!M426</f>
        <v>758.62068965517244</v>
      </c>
      <c r="AA361" s="979">
        <f>+Sample!N426</f>
        <v>100</v>
      </c>
    </row>
    <row r="362" spans="1:27" x14ac:dyDescent="0.2">
      <c r="A362" s="1">
        <f>+Sample_FC!A427</f>
        <v>45351</v>
      </c>
      <c r="B362" s="979">
        <f>+Sample_FC!B427</f>
        <v>753.27137546468407</v>
      </c>
      <c r="C362" s="979">
        <f>+Sample_FC!C427</f>
        <v>494.72118959107809</v>
      </c>
      <c r="D362" s="979">
        <f>+Sample_FC!D427</f>
        <v>63.3457249070632</v>
      </c>
      <c r="E362" s="979">
        <f>+Sample_FC!E427</f>
        <v>83.828996282527882</v>
      </c>
      <c r="F362" s="979">
        <f>+Sample_FC!F427</f>
        <v>328.51301115241637</v>
      </c>
      <c r="G362" s="979">
        <f>+Sample_FC!G427</f>
        <v>348.51301115241637</v>
      </c>
      <c r="H362" s="979">
        <f>+Sample_FC!H427</f>
        <v>304.72413793103448</v>
      </c>
      <c r="I362" s="979">
        <f>+Sample_FC!I427</f>
        <v>255.2061179901709</v>
      </c>
      <c r="J362" s="979">
        <f>+Sample_FC!J427</f>
        <v>14.068965517241379</v>
      </c>
      <c r="K362" s="979">
        <f>+Sample_FC!K427</f>
        <v>0</v>
      </c>
      <c r="L362" s="979">
        <f>+Sample_FC!L427</f>
        <v>3.103448275862069</v>
      </c>
      <c r="M362" s="979">
        <f>+Sample_FC!M427</f>
        <v>558.2539712931034</v>
      </c>
      <c r="N362" s="979">
        <f>+Sample_FC!N427</f>
        <v>100</v>
      </c>
      <c r="O362" s="979">
        <f>+Sample!B427</f>
        <v>642.77372262773713</v>
      </c>
      <c r="P362" s="979">
        <f>+Sample!C427</f>
        <v>399.05109489051091</v>
      </c>
      <c r="Q362" s="979">
        <f>+Sample!D427</f>
        <v>108.57664233576641</v>
      </c>
      <c r="R362" s="979">
        <f>+Sample!E427</f>
        <v>106.31386861313868</v>
      </c>
      <c r="S362" s="979">
        <f>+Sample!F427</f>
        <v>268.77884412381758</v>
      </c>
      <c r="T362" s="979">
        <f>+Sample!G427</f>
        <v>340.80860538839016</v>
      </c>
      <c r="U362" s="979">
        <f>+Sample!H427</f>
        <v>253.94966651698624</v>
      </c>
      <c r="V362" s="979">
        <f>+Sample!I427</f>
        <v>249.1686792890782</v>
      </c>
      <c r="W362" s="979">
        <f>+Sample!J427</f>
        <v>18.96551724137931</v>
      </c>
      <c r="X362" s="979">
        <f>+Sample!K427</f>
        <v>6.0344827586206895</v>
      </c>
      <c r="Y362" s="979">
        <f>+Sample!L427</f>
        <v>2.0689655172413794</v>
      </c>
      <c r="Z362" s="979">
        <f>+Sample!M427</f>
        <v>758.62068965517244</v>
      </c>
      <c r="AA362" s="979">
        <f>+Sample!N427</f>
        <v>100</v>
      </c>
    </row>
    <row r="363" spans="1:27" x14ac:dyDescent="0.2">
      <c r="A363" s="1">
        <f>+Sample_FC!A428</f>
        <v>45352</v>
      </c>
      <c r="B363" s="979">
        <f>+Sample_FC!B428</f>
        <v>616.13114754098365</v>
      </c>
      <c r="C363" s="979">
        <f>+Sample_FC!C428</f>
        <v>405.60655737704923</v>
      </c>
      <c r="D363" s="979">
        <f>+Sample_FC!D428</f>
        <v>76.557377049180332</v>
      </c>
      <c r="E363" s="979">
        <f>+Sample_FC!E428</f>
        <v>81.770491803278688</v>
      </c>
      <c r="F363" s="979">
        <f>+Sample_FC!F428</f>
        <v>275.42657964094002</v>
      </c>
      <c r="G363" s="979">
        <f>+Sample_FC!G428</f>
        <v>301.59213114754101</v>
      </c>
      <c r="H363" s="979">
        <f>+Sample_FC!H428</f>
        <v>270.98421545318291</v>
      </c>
      <c r="I363" s="979">
        <f>+Sample_FC!I428</f>
        <v>269.76544919347896</v>
      </c>
      <c r="J363" s="979">
        <f>+Sample_FC!J428</f>
        <v>19.64516129032258</v>
      </c>
      <c r="K363" s="979">
        <f>+Sample_FC!K428</f>
        <v>16.35483870967742</v>
      </c>
      <c r="L363" s="979">
        <f>+Sample_FC!L428</f>
        <v>3.225806451612903</v>
      </c>
      <c r="M363" s="979">
        <f>+Sample_FC!M428</f>
        <v>649.70629680000002</v>
      </c>
      <c r="N363" s="979">
        <f>+Sample_FC!N428</f>
        <v>100</v>
      </c>
      <c r="O363" s="979">
        <f>+Sample!B428</f>
        <v>651.41868512110716</v>
      </c>
      <c r="P363" s="979">
        <f>+Sample!C428</f>
        <v>404.46366782006913</v>
      </c>
      <c r="Q363" s="979">
        <f>+Sample!D428</f>
        <v>109.86159169550172</v>
      </c>
      <c r="R363" s="979">
        <f>+Sample!E428</f>
        <v>108.61591695501728</v>
      </c>
      <c r="S363" s="979">
        <f>+Sample!F428</f>
        <v>282.8518226848571</v>
      </c>
      <c r="T363" s="979">
        <f>+Sample!G428</f>
        <v>340.117378349636</v>
      </c>
      <c r="U363" s="979">
        <f>+Sample!H428</f>
        <v>263.69089276104427</v>
      </c>
      <c r="V363" s="979">
        <f>+Sample!I428</f>
        <v>259.6851640254535</v>
      </c>
      <c r="W363" s="979">
        <f>+Sample!J428</f>
        <v>17.741935483870968</v>
      </c>
      <c r="X363" s="979">
        <f>+Sample!K428</f>
        <v>4.838709677419355</v>
      </c>
      <c r="Y363" s="979">
        <f>+Sample!L428</f>
        <v>5.161290322580645</v>
      </c>
      <c r="Z363" s="979">
        <f>+Sample!M428</f>
        <v>806.45161290322585</v>
      </c>
      <c r="AA363" s="979">
        <f>+Sample!N428</f>
        <v>100</v>
      </c>
    </row>
    <row r="364" spans="1:27" x14ac:dyDescent="0.2">
      <c r="A364" s="1">
        <f>+Sample_FC!A429</f>
        <v>45353</v>
      </c>
      <c r="B364" s="979">
        <f>+Sample_FC!B429</f>
        <v>616.13114754098365</v>
      </c>
      <c r="C364" s="979">
        <f>+Sample_FC!C429</f>
        <v>405.60655737704923</v>
      </c>
      <c r="D364" s="979">
        <f>+Sample_FC!D429</f>
        <v>76.557377049180332</v>
      </c>
      <c r="E364" s="979">
        <f>+Sample_FC!E429</f>
        <v>81.770491803278688</v>
      </c>
      <c r="F364" s="979">
        <f>+Sample_FC!F429</f>
        <v>275.42657964094002</v>
      </c>
      <c r="G364" s="979">
        <f>+Sample_FC!G429</f>
        <v>301.59213114754101</v>
      </c>
      <c r="H364" s="979">
        <f>+Sample_FC!H429</f>
        <v>270.98421545318291</v>
      </c>
      <c r="I364" s="979">
        <f>+Sample_FC!I429</f>
        <v>269.76544919347896</v>
      </c>
      <c r="J364" s="979">
        <f>+Sample_FC!J429</f>
        <v>19.64516129032258</v>
      </c>
      <c r="K364" s="979">
        <f>+Sample_FC!K429</f>
        <v>16.35483870967742</v>
      </c>
      <c r="L364" s="979">
        <f>+Sample_FC!L429</f>
        <v>3.225806451612903</v>
      </c>
      <c r="M364" s="979">
        <f>+Sample_FC!M429</f>
        <v>649.70629680000002</v>
      </c>
      <c r="N364" s="979">
        <f>+Sample_FC!N429</f>
        <v>100</v>
      </c>
      <c r="O364" s="979">
        <f>+Sample!B429</f>
        <v>651.41868512110716</v>
      </c>
      <c r="P364" s="979">
        <f>+Sample!C429</f>
        <v>404.46366782006913</v>
      </c>
      <c r="Q364" s="979">
        <f>+Sample!D429</f>
        <v>109.86159169550172</v>
      </c>
      <c r="R364" s="979">
        <f>+Sample!E429</f>
        <v>108.61591695501728</v>
      </c>
      <c r="S364" s="979">
        <f>+Sample!F429</f>
        <v>282.8518226848571</v>
      </c>
      <c r="T364" s="979">
        <f>+Sample!G429</f>
        <v>340.117378349636</v>
      </c>
      <c r="U364" s="979">
        <f>+Sample!H429</f>
        <v>263.69089276104427</v>
      </c>
      <c r="V364" s="979">
        <f>+Sample!I429</f>
        <v>259.6851640254535</v>
      </c>
      <c r="W364" s="979">
        <f>+Sample!J429</f>
        <v>17.741935483870968</v>
      </c>
      <c r="X364" s="979">
        <f>+Sample!K429</f>
        <v>4.838709677419355</v>
      </c>
      <c r="Y364" s="979">
        <f>+Sample!L429</f>
        <v>5.161290322580645</v>
      </c>
      <c r="Z364" s="979">
        <f>+Sample!M429</f>
        <v>806.45161290322585</v>
      </c>
      <c r="AA364" s="979">
        <f>+Sample!N429</f>
        <v>100</v>
      </c>
    </row>
    <row r="365" spans="1:27" x14ac:dyDescent="0.2">
      <c r="A365" s="1">
        <f>+Sample_FC!A430</f>
        <v>45354</v>
      </c>
      <c r="B365" s="979">
        <f>+Sample_FC!B430</f>
        <v>616.13114754098365</v>
      </c>
      <c r="C365" s="979">
        <f>+Sample_FC!C430</f>
        <v>405.60655737704923</v>
      </c>
      <c r="D365" s="979">
        <f>+Sample_FC!D430</f>
        <v>76.557377049180332</v>
      </c>
      <c r="E365" s="979">
        <f>+Sample_FC!E430</f>
        <v>81.770491803278688</v>
      </c>
      <c r="F365" s="979">
        <f>+Sample_FC!F430</f>
        <v>275.42657964094002</v>
      </c>
      <c r="G365" s="979">
        <f>+Sample_FC!G430</f>
        <v>301.59213114754101</v>
      </c>
      <c r="H365" s="979">
        <f>+Sample_FC!H430</f>
        <v>270.98421545318291</v>
      </c>
      <c r="I365" s="979">
        <f>+Sample_FC!I430</f>
        <v>269.76544919347896</v>
      </c>
      <c r="J365" s="979">
        <f>+Sample_FC!J430</f>
        <v>19.64516129032258</v>
      </c>
      <c r="K365" s="979">
        <f>+Sample_FC!K430</f>
        <v>16.35483870967742</v>
      </c>
      <c r="L365" s="979">
        <f>+Sample_FC!L430</f>
        <v>3.225806451612903</v>
      </c>
      <c r="M365" s="979">
        <f>+Sample_FC!M430</f>
        <v>649.70629680000002</v>
      </c>
      <c r="N365" s="979">
        <f>+Sample_FC!N430</f>
        <v>100</v>
      </c>
      <c r="O365" s="979">
        <f>+Sample!B430</f>
        <v>651.41868512110716</v>
      </c>
      <c r="P365" s="979">
        <f>+Sample!C430</f>
        <v>404.46366782006913</v>
      </c>
      <c r="Q365" s="979">
        <f>+Sample!D430</f>
        <v>109.86159169550172</v>
      </c>
      <c r="R365" s="979">
        <f>+Sample!E430</f>
        <v>108.61591695501728</v>
      </c>
      <c r="S365" s="979">
        <f>+Sample!F430</f>
        <v>282.8518226848571</v>
      </c>
      <c r="T365" s="979">
        <f>+Sample!G430</f>
        <v>340.117378349636</v>
      </c>
      <c r="U365" s="979">
        <f>+Sample!H430</f>
        <v>263.69089276104427</v>
      </c>
      <c r="V365" s="979">
        <f>+Sample!I430</f>
        <v>259.6851640254535</v>
      </c>
      <c r="W365" s="979">
        <f>+Sample!J430</f>
        <v>17.741935483870968</v>
      </c>
      <c r="X365" s="979">
        <f>+Sample!K430</f>
        <v>4.838709677419355</v>
      </c>
      <c r="Y365" s="979">
        <f>+Sample!L430</f>
        <v>5.161290322580645</v>
      </c>
      <c r="Z365" s="979">
        <f>+Sample!M430</f>
        <v>806.45161290322585</v>
      </c>
      <c r="AA365" s="979">
        <f>+Sample!N430</f>
        <v>100</v>
      </c>
    </row>
    <row r="366" spans="1:27" x14ac:dyDescent="0.2">
      <c r="A366" s="1">
        <f>+Sample_FC!A431</f>
        <v>45355</v>
      </c>
      <c r="B366" s="979">
        <f>+Sample_FC!B431</f>
        <v>616.13114754098365</v>
      </c>
      <c r="C366" s="979">
        <f>+Sample_FC!C431</f>
        <v>405.60655737704923</v>
      </c>
      <c r="D366" s="979">
        <f>+Sample_FC!D431</f>
        <v>76.557377049180332</v>
      </c>
      <c r="E366" s="979">
        <f>+Sample_FC!E431</f>
        <v>81.770491803278688</v>
      </c>
      <c r="F366" s="979">
        <f>+Sample_FC!F431</f>
        <v>275.42657964094002</v>
      </c>
      <c r="G366" s="979">
        <f>+Sample_FC!G431</f>
        <v>301.59213114754101</v>
      </c>
      <c r="H366" s="979">
        <f>+Sample_FC!H431</f>
        <v>270.98421545318291</v>
      </c>
      <c r="I366" s="979">
        <f>+Sample_FC!I431</f>
        <v>269.76544919347896</v>
      </c>
      <c r="J366" s="979">
        <f>+Sample_FC!J431</f>
        <v>19.64516129032258</v>
      </c>
      <c r="K366" s="979">
        <f>+Sample_FC!K431</f>
        <v>16.35483870967742</v>
      </c>
      <c r="L366" s="979">
        <f>+Sample_FC!L431</f>
        <v>3.225806451612903</v>
      </c>
      <c r="M366" s="979">
        <f>+Sample_FC!M431</f>
        <v>649.70629680000002</v>
      </c>
      <c r="N366" s="979">
        <f>+Sample_FC!N431</f>
        <v>100</v>
      </c>
      <c r="O366" s="979">
        <f>+Sample!B431</f>
        <v>651.41868512110716</v>
      </c>
      <c r="P366" s="979">
        <f>+Sample!C431</f>
        <v>404.46366782006913</v>
      </c>
      <c r="Q366" s="979">
        <f>+Sample!D431</f>
        <v>109.86159169550172</v>
      </c>
      <c r="R366" s="979">
        <f>+Sample!E431</f>
        <v>108.61591695501728</v>
      </c>
      <c r="S366" s="979">
        <f>+Sample!F431</f>
        <v>282.8518226848571</v>
      </c>
      <c r="T366" s="979">
        <f>+Sample!G431</f>
        <v>340.117378349636</v>
      </c>
      <c r="U366" s="979">
        <f>+Sample!H431</f>
        <v>263.69089276104427</v>
      </c>
      <c r="V366" s="979">
        <f>+Sample!I431</f>
        <v>259.6851640254535</v>
      </c>
      <c r="W366" s="979">
        <f>+Sample!J431</f>
        <v>17.741935483870968</v>
      </c>
      <c r="X366" s="979">
        <f>+Sample!K431</f>
        <v>4.838709677419355</v>
      </c>
      <c r="Y366" s="979">
        <f>+Sample!L431</f>
        <v>5.161290322580645</v>
      </c>
      <c r="Z366" s="979">
        <f>+Sample!M431</f>
        <v>806.45161290322585</v>
      </c>
      <c r="AA366" s="979">
        <f>+Sample!N431</f>
        <v>100</v>
      </c>
    </row>
    <row r="367" spans="1:27" x14ac:dyDescent="0.2">
      <c r="A367" s="1">
        <f>+Sample_FC!A432</f>
        <v>45356</v>
      </c>
      <c r="B367" s="979">
        <f>+Sample_FC!B432</f>
        <v>616.13114754098365</v>
      </c>
      <c r="C367" s="979">
        <f>+Sample_FC!C432</f>
        <v>405.60655737704923</v>
      </c>
      <c r="D367" s="979">
        <f>+Sample_FC!D432</f>
        <v>76.557377049180332</v>
      </c>
      <c r="E367" s="979">
        <f>+Sample_FC!E432</f>
        <v>81.770491803278688</v>
      </c>
      <c r="F367" s="979">
        <f>+Sample_FC!F432</f>
        <v>275.42657964094002</v>
      </c>
      <c r="G367" s="979">
        <f>+Sample_FC!G432</f>
        <v>301.59213114754101</v>
      </c>
      <c r="H367" s="979">
        <f>+Sample_FC!H432</f>
        <v>270.98421545318291</v>
      </c>
      <c r="I367" s="979">
        <f>+Sample_FC!I432</f>
        <v>269.76544919347896</v>
      </c>
      <c r="J367" s="979">
        <f>+Sample_FC!J432</f>
        <v>19.64516129032258</v>
      </c>
      <c r="K367" s="979">
        <f>+Sample_FC!K432</f>
        <v>16.35483870967742</v>
      </c>
      <c r="L367" s="979">
        <f>+Sample_FC!L432</f>
        <v>3.225806451612903</v>
      </c>
      <c r="M367" s="979">
        <f>+Sample_FC!M432</f>
        <v>649.70629680000002</v>
      </c>
      <c r="N367" s="979">
        <f>+Sample_FC!N432</f>
        <v>100</v>
      </c>
      <c r="O367" s="979">
        <f>+Sample!B432</f>
        <v>325.70934256055358</v>
      </c>
      <c r="P367" s="979">
        <f>+Sample!C432</f>
        <v>202.23183391003457</v>
      </c>
      <c r="Q367" s="979">
        <f>+Sample!D432</f>
        <v>54.930795847750858</v>
      </c>
      <c r="R367" s="979">
        <f>+Sample!E432</f>
        <v>54.307958477508642</v>
      </c>
      <c r="S367" s="979">
        <f>+Sample!F432</f>
        <v>141.42591134242855</v>
      </c>
      <c r="T367" s="979">
        <f>+Sample!G432</f>
        <v>170.058689174818</v>
      </c>
      <c r="U367" s="979">
        <f>+Sample!H432</f>
        <v>263.69089276104427</v>
      </c>
      <c r="V367" s="979">
        <f>+Sample!I432</f>
        <v>259.6851640254535</v>
      </c>
      <c r="W367" s="979">
        <f>+Sample!J432</f>
        <v>17.741935483870968</v>
      </c>
      <c r="X367" s="979">
        <f>+Sample!K432</f>
        <v>4.838709677419355</v>
      </c>
      <c r="Y367" s="979">
        <f>+Sample!L432</f>
        <v>5.161290322580645</v>
      </c>
      <c r="Z367" s="979">
        <f>+Sample!M432</f>
        <v>806.45161290322585</v>
      </c>
      <c r="AA367" s="979">
        <f>+Sample!N432</f>
        <v>50</v>
      </c>
    </row>
    <row r="368" spans="1:27" x14ac:dyDescent="0.2">
      <c r="A368" s="1">
        <f>+Sample_FC!A433</f>
        <v>45357</v>
      </c>
      <c r="B368" s="979">
        <f>+Sample_FC!B433</f>
        <v>616.13114754098365</v>
      </c>
      <c r="C368" s="979">
        <f>+Sample_FC!C433</f>
        <v>405.60655737704923</v>
      </c>
      <c r="D368" s="979">
        <f>+Sample_FC!D433</f>
        <v>76.557377049180332</v>
      </c>
      <c r="E368" s="979">
        <f>+Sample_FC!E433</f>
        <v>81.770491803278688</v>
      </c>
      <c r="F368" s="979">
        <f>+Sample_FC!F433</f>
        <v>275.42657964094002</v>
      </c>
      <c r="G368" s="979">
        <f>+Sample_FC!G433</f>
        <v>301.59213114754101</v>
      </c>
      <c r="H368" s="979">
        <f>+Sample_FC!H433</f>
        <v>270.98421545318291</v>
      </c>
      <c r="I368" s="979">
        <f>+Sample_FC!I433</f>
        <v>269.76544919347896</v>
      </c>
      <c r="J368" s="979">
        <f>+Sample_FC!J433</f>
        <v>19.64516129032258</v>
      </c>
      <c r="K368" s="979">
        <f>+Sample_FC!K433</f>
        <v>16.35483870967742</v>
      </c>
      <c r="L368" s="979">
        <f>+Sample_FC!L433</f>
        <v>3.225806451612903</v>
      </c>
      <c r="M368" s="979">
        <f>+Sample_FC!M433</f>
        <v>649.70629680000002</v>
      </c>
      <c r="N368" s="979">
        <f>+Sample_FC!N433</f>
        <v>100</v>
      </c>
      <c r="O368" s="979">
        <f>+Sample!B433</f>
        <v>651.41868512110716</v>
      </c>
      <c r="P368" s="979">
        <f>+Sample!C433</f>
        <v>404.46366782006913</v>
      </c>
      <c r="Q368" s="979">
        <f>+Sample!D433</f>
        <v>109.86159169550172</v>
      </c>
      <c r="R368" s="979">
        <f>+Sample!E433</f>
        <v>108.61591695501728</v>
      </c>
      <c r="S368" s="979">
        <f>+Sample!F433</f>
        <v>282.8518226848571</v>
      </c>
      <c r="T368" s="979">
        <f>+Sample!G433</f>
        <v>340.117378349636</v>
      </c>
      <c r="U368" s="979">
        <f>+Sample!H433</f>
        <v>263.69089276104427</v>
      </c>
      <c r="V368" s="979">
        <f>+Sample!I433</f>
        <v>259.6851640254535</v>
      </c>
      <c r="W368" s="979">
        <f>+Sample!J433</f>
        <v>17.741935483870968</v>
      </c>
      <c r="X368" s="979">
        <f>+Sample!K433</f>
        <v>4.838709677419355</v>
      </c>
      <c r="Y368" s="979">
        <f>+Sample!L433</f>
        <v>5.161290322580645</v>
      </c>
      <c r="Z368" s="979">
        <f>+Sample!M433</f>
        <v>806.45161290322585</v>
      </c>
      <c r="AA368" s="979">
        <f>+Sample!N433</f>
        <v>100</v>
      </c>
    </row>
    <row r="369" spans="1:27" x14ac:dyDescent="0.2">
      <c r="A369" s="1">
        <f>+Sample_FC!A434</f>
        <v>45358</v>
      </c>
      <c r="B369" s="979">
        <f>+Sample_FC!B434</f>
        <v>616.13114754098365</v>
      </c>
      <c r="C369" s="979">
        <f>+Sample_FC!C434</f>
        <v>405.60655737704923</v>
      </c>
      <c r="D369" s="979">
        <f>+Sample_FC!D434</f>
        <v>76.557377049180332</v>
      </c>
      <c r="E369" s="979">
        <f>+Sample_FC!E434</f>
        <v>81.770491803278688</v>
      </c>
      <c r="F369" s="979">
        <f>+Sample_FC!F434</f>
        <v>275.42657964094002</v>
      </c>
      <c r="G369" s="979">
        <f>+Sample_FC!G434</f>
        <v>301.59213114754101</v>
      </c>
      <c r="H369" s="979">
        <f>+Sample_FC!H434</f>
        <v>270.98421545318291</v>
      </c>
      <c r="I369" s="979">
        <f>+Sample_FC!I434</f>
        <v>269.76544919347896</v>
      </c>
      <c r="J369" s="979">
        <f>+Sample_FC!J434</f>
        <v>19.64516129032258</v>
      </c>
      <c r="K369" s="979">
        <f>+Sample_FC!K434</f>
        <v>16.35483870967742</v>
      </c>
      <c r="L369" s="979">
        <f>+Sample_FC!L434</f>
        <v>3.225806451612903</v>
      </c>
      <c r="M369" s="979">
        <f>+Sample_FC!M434</f>
        <v>649.70629680000002</v>
      </c>
      <c r="N369" s="979">
        <f>+Sample_FC!N434</f>
        <v>100</v>
      </c>
      <c r="O369" s="979">
        <f>+Sample!B434</f>
        <v>651.41868512110716</v>
      </c>
      <c r="P369" s="979">
        <f>+Sample!C434</f>
        <v>404.46366782006913</v>
      </c>
      <c r="Q369" s="979">
        <f>+Sample!D434</f>
        <v>109.86159169550172</v>
      </c>
      <c r="R369" s="979">
        <f>+Sample!E434</f>
        <v>108.61591695501728</v>
      </c>
      <c r="S369" s="979">
        <f>+Sample!F434</f>
        <v>282.8518226848571</v>
      </c>
      <c r="T369" s="979">
        <f>+Sample!G434</f>
        <v>340.117378349636</v>
      </c>
      <c r="U369" s="979">
        <f>+Sample!H434</f>
        <v>263.69089276104427</v>
      </c>
      <c r="V369" s="979">
        <f>+Sample!I434</f>
        <v>259.6851640254535</v>
      </c>
      <c r="W369" s="979">
        <f>+Sample!J434</f>
        <v>17.741935483870968</v>
      </c>
      <c r="X369" s="979">
        <f>+Sample!K434</f>
        <v>4.838709677419355</v>
      </c>
      <c r="Y369" s="979">
        <f>+Sample!L434</f>
        <v>5.161290322580645</v>
      </c>
      <c r="Z369" s="979">
        <f>+Sample!M434</f>
        <v>806.45161290322585</v>
      </c>
      <c r="AA369" s="979">
        <f>+Sample!N434</f>
        <v>100</v>
      </c>
    </row>
    <row r="370" spans="1:27" x14ac:dyDescent="0.2">
      <c r="A370" s="1">
        <f>+Sample_FC!A435</f>
        <v>45359</v>
      </c>
      <c r="B370" s="979">
        <f>+Sample_FC!B435</f>
        <v>616.13114754098365</v>
      </c>
      <c r="C370" s="979">
        <f>+Sample_FC!C435</f>
        <v>405.60655737704923</v>
      </c>
      <c r="D370" s="979">
        <f>+Sample_FC!D435</f>
        <v>76.557377049180332</v>
      </c>
      <c r="E370" s="979">
        <f>+Sample_FC!E435</f>
        <v>81.770491803278688</v>
      </c>
      <c r="F370" s="979">
        <f>+Sample_FC!F435</f>
        <v>275.42657964094002</v>
      </c>
      <c r="G370" s="979">
        <f>+Sample_FC!G435</f>
        <v>301.59213114754101</v>
      </c>
      <c r="H370" s="979">
        <f>+Sample_FC!H435</f>
        <v>270.98421545318291</v>
      </c>
      <c r="I370" s="979">
        <f>+Sample_FC!I435</f>
        <v>269.76544919347896</v>
      </c>
      <c r="J370" s="979">
        <f>+Sample_FC!J435</f>
        <v>19.64516129032258</v>
      </c>
      <c r="K370" s="979">
        <f>+Sample_FC!K435</f>
        <v>16.35483870967742</v>
      </c>
      <c r="L370" s="979">
        <f>+Sample_FC!L435</f>
        <v>3.225806451612903</v>
      </c>
      <c r="M370" s="979">
        <f>+Sample_FC!M435</f>
        <v>649.70629680000002</v>
      </c>
      <c r="N370" s="979">
        <f>+Sample_FC!N435</f>
        <v>100</v>
      </c>
      <c r="O370" s="979">
        <f>+Sample!B435</f>
        <v>651.41868512110716</v>
      </c>
      <c r="P370" s="979">
        <f>+Sample!C435</f>
        <v>404.46366782006913</v>
      </c>
      <c r="Q370" s="979">
        <f>+Sample!D435</f>
        <v>109.86159169550172</v>
      </c>
      <c r="R370" s="979">
        <f>+Sample!E435</f>
        <v>108.61591695501728</v>
      </c>
      <c r="S370" s="979">
        <f>+Sample!F435</f>
        <v>282.8518226848571</v>
      </c>
      <c r="T370" s="979">
        <f>+Sample!G435</f>
        <v>340.117378349636</v>
      </c>
      <c r="U370" s="979">
        <f>+Sample!H435</f>
        <v>263.69089276104427</v>
      </c>
      <c r="V370" s="979">
        <f>+Sample!I435</f>
        <v>259.6851640254535</v>
      </c>
      <c r="W370" s="979">
        <f>+Sample!J435</f>
        <v>17.741935483870968</v>
      </c>
      <c r="X370" s="979">
        <f>+Sample!K435</f>
        <v>4.838709677419355</v>
      </c>
      <c r="Y370" s="979">
        <f>+Sample!L435</f>
        <v>5.161290322580645</v>
      </c>
      <c r="Z370" s="979">
        <f>+Sample!M435</f>
        <v>806.45161290322585</v>
      </c>
      <c r="AA370" s="979">
        <f>+Sample!N435</f>
        <v>100</v>
      </c>
    </row>
    <row r="371" spans="1:27" x14ac:dyDescent="0.2">
      <c r="A371" s="1">
        <f>+Sample_FC!A436</f>
        <v>45360</v>
      </c>
      <c r="B371" s="979">
        <f>+Sample_FC!B436</f>
        <v>616.13114754098365</v>
      </c>
      <c r="C371" s="979">
        <f>+Sample_FC!C436</f>
        <v>405.60655737704923</v>
      </c>
      <c r="D371" s="979">
        <f>+Sample_FC!D436</f>
        <v>76.557377049180332</v>
      </c>
      <c r="E371" s="979">
        <f>+Sample_FC!E436</f>
        <v>81.770491803278688</v>
      </c>
      <c r="F371" s="979">
        <f>+Sample_FC!F436</f>
        <v>275.42657964094002</v>
      </c>
      <c r="G371" s="979">
        <f>+Sample_FC!G436</f>
        <v>301.59213114754101</v>
      </c>
      <c r="H371" s="979">
        <f>+Sample_FC!H436</f>
        <v>270.98421545318291</v>
      </c>
      <c r="I371" s="979">
        <f>+Sample_FC!I436</f>
        <v>269.76544919347896</v>
      </c>
      <c r="J371" s="979">
        <f>+Sample_FC!J436</f>
        <v>19.64516129032258</v>
      </c>
      <c r="K371" s="979">
        <f>+Sample_FC!K436</f>
        <v>16.35483870967742</v>
      </c>
      <c r="L371" s="979">
        <f>+Sample_FC!L436</f>
        <v>3.225806451612903</v>
      </c>
      <c r="M371" s="979">
        <f>+Sample_FC!M436</f>
        <v>649.70629680000002</v>
      </c>
      <c r="N371" s="979">
        <f>+Sample_FC!N436</f>
        <v>100</v>
      </c>
      <c r="O371" s="979">
        <f>+Sample!B436</f>
        <v>651.41868512110716</v>
      </c>
      <c r="P371" s="979">
        <f>+Sample!C436</f>
        <v>404.46366782006913</v>
      </c>
      <c r="Q371" s="979">
        <f>+Sample!D436</f>
        <v>109.86159169550172</v>
      </c>
      <c r="R371" s="979">
        <f>+Sample!E436</f>
        <v>108.61591695501728</v>
      </c>
      <c r="S371" s="979">
        <f>+Sample!F436</f>
        <v>282.8518226848571</v>
      </c>
      <c r="T371" s="979">
        <f>+Sample!G436</f>
        <v>340.117378349636</v>
      </c>
      <c r="U371" s="979">
        <f>+Sample!H436</f>
        <v>263.69089276104427</v>
      </c>
      <c r="V371" s="979">
        <f>+Sample!I436</f>
        <v>259.6851640254535</v>
      </c>
      <c r="W371" s="979">
        <f>+Sample!J436</f>
        <v>17.741935483870968</v>
      </c>
      <c r="X371" s="979">
        <f>+Sample!K436</f>
        <v>4.838709677419355</v>
      </c>
      <c r="Y371" s="979">
        <f>+Sample!L436</f>
        <v>5.161290322580645</v>
      </c>
      <c r="Z371" s="979">
        <f>+Sample!M436</f>
        <v>806.45161290322585</v>
      </c>
      <c r="AA371" s="979">
        <f>+Sample!N436</f>
        <v>100</v>
      </c>
    </row>
    <row r="372" spans="1:27" x14ac:dyDescent="0.2">
      <c r="A372" s="1">
        <f>+Sample_FC!A437</f>
        <v>45361</v>
      </c>
      <c r="B372" s="979">
        <f>+Sample_FC!B437</f>
        <v>616.13114754098365</v>
      </c>
      <c r="C372" s="979">
        <f>+Sample_FC!C437</f>
        <v>405.60655737704923</v>
      </c>
      <c r="D372" s="979">
        <f>+Sample_FC!D437</f>
        <v>76.557377049180332</v>
      </c>
      <c r="E372" s="979">
        <f>+Sample_FC!E437</f>
        <v>81.770491803278688</v>
      </c>
      <c r="F372" s="979">
        <f>+Sample_FC!F437</f>
        <v>275.42657964094002</v>
      </c>
      <c r="G372" s="979">
        <f>+Sample_FC!G437</f>
        <v>301.59213114754101</v>
      </c>
      <c r="H372" s="979">
        <f>+Sample_FC!H437</f>
        <v>270.98421545318291</v>
      </c>
      <c r="I372" s="979">
        <f>+Sample_FC!I437</f>
        <v>269.76544919347896</v>
      </c>
      <c r="J372" s="979">
        <f>+Sample_FC!J437</f>
        <v>19.64516129032258</v>
      </c>
      <c r="K372" s="979">
        <f>+Sample_FC!K437</f>
        <v>16.35483870967742</v>
      </c>
      <c r="L372" s="979">
        <f>+Sample_FC!L437</f>
        <v>3.225806451612903</v>
      </c>
      <c r="M372" s="979">
        <f>+Sample_FC!M437</f>
        <v>649.70629680000002</v>
      </c>
      <c r="N372" s="979">
        <f>+Sample_FC!N437</f>
        <v>100</v>
      </c>
      <c r="O372" s="979">
        <f>+Sample!B437</f>
        <v>651.41868512110716</v>
      </c>
      <c r="P372" s="979">
        <f>+Sample!C437</f>
        <v>404.46366782006913</v>
      </c>
      <c r="Q372" s="979">
        <f>+Sample!D437</f>
        <v>109.86159169550172</v>
      </c>
      <c r="R372" s="979">
        <f>+Sample!E437</f>
        <v>108.61591695501728</v>
      </c>
      <c r="S372" s="979">
        <f>+Sample!F437</f>
        <v>282.8518226848571</v>
      </c>
      <c r="T372" s="979">
        <f>+Sample!G437</f>
        <v>340.117378349636</v>
      </c>
      <c r="U372" s="979">
        <f>+Sample!H437</f>
        <v>263.69089276104427</v>
      </c>
      <c r="V372" s="979">
        <f>+Sample!I437</f>
        <v>259.6851640254535</v>
      </c>
      <c r="W372" s="979">
        <f>+Sample!J437</f>
        <v>17.741935483870968</v>
      </c>
      <c r="X372" s="979">
        <f>+Sample!K437</f>
        <v>4.838709677419355</v>
      </c>
      <c r="Y372" s="979">
        <f>+Sample!L437</f>
        <v>5.161290322580645</v>
      </c>
      <c r="Z372" s="979">
        <f>+Sample!M437</f>
        <v>806.45161290322585</v>
      </c>
      <c r="AA372" s="979">
        <f>+Sample!N437</f>
        <v>100</v>
      </c>
    </row>
    <row r="373" spans="1:27" x14ac:dyDescent="0.2">
      <c r="A373" s="1">
        <f>+Sample_FC!A438</f>
        <v>45362</v>
      </c>
      <c r="B373" s="979">
        <f>+Sample_FC!B438</f>
        <v>616.13114754098365</v>
      </c>
      <c r="C373" s="979">
        <f>+Sample_FC!C438</f>
        <v>405.60655737704923</v>
      </c>
      <c r="D373" s="979">
        <f>+Sample_FC!D438</f>
        <v>76.557377049180332</v>
      </c>
      <c r="E373" s="979">
        <f>+Sample_FC!E438</f>
        <v>81.770491803278688</v>
      </c>
      <c r="F373" s="979">
        <f>+Sample_FC!F438</f>
        <v>275.42657964094002</v>
      </c>
      <c r="G373" s="979">
        <f>+Sample_FC!G438</f>
        <v>301.59213114754101</v>
      </c>
      <c r="H373" s="979">
        <f>+Sample_FC!H438</f>
        <v>270.98421545318291</v>
      </c>
      <c r="I373" s="979">
        <f>+Sample_FC!I438</f>
        <v>269.76544919347896</v>
      </c>
      <c r="J373" s="979">
        <f>+Sample_FC!J438</f>
        <v>19.64516129032258</v>
      </c>
      <c r="K373" s="979">
        <f>+Sample_FC!K438</f>
        <v>16.35483870967742</v>
      </c>
      <c r="L373" s="979">
        <f>+Sample_FC!L438</f>
        <v>3.225806451612903</v>
      </c>
      <c r="M373" s="979">
        <f>+Sample_FC!M438</f>
        <v>649.70629680000002</v>
      </c>
      <c r="N373" s="979">
        <f>+Sample_FC!N438</f>
        <v>100</v>
      </c>
      <c r="O373" s="979">
        <f>+Sample!B438</f>
        <v>651.41868512110716</v>
      </c>
      <c r="P373" s="979">
        <f>+Sample!C438</f>
        <v>404.46366782006913</v>
      </c>
      <c r="Q373" s="979">
        <f>+Sample!D438</f>
        <v>109.86159169550172</v>
      </c>
      <c r="R373" s="979">
        <f>+Sample!E438</f>
        <v>108.61591695501728</v>
      </c>
      <c r="S373" s="979">
        <f>+Sample!F438</f>
        <v>282.8518226848571</v>
      </c>
      <c r="T373" s="979">
        <f>+Sample!G438</f>
        <v>340.117378349636</v>
      </c>
      <c r="U373" s="979">
        <f>+Sample!H438</f>
        <v>263.69089276104427</v>
      </c>
      <c r="V373" s="979">
        <f>+Sample!I438</f>
        <v>259.6851640254535</v>
      </c>
      <c r="W373" s="979">
        <f>+Sample!J438</f>
        <v>17.741935483870968</v>
      </c>
      <c r="X373" s="979">
        <f>+Sample!K438</f>
        <v>4.838709677419355</v>
      </c>
      <c r="Y373" s="979">
        <f>+Sample!L438</f>
        <v>5.161290322580645</v>
      </c>
      <c r="Z373" s="979">
        <f>+Sample!M438</f>
        <v>806.45161290322585</v>
      </c>
      <c r="AA373" s="979">
        <f>+Sample!N438</f>
        <v>100</v>
      </c>
    </row>
    <row r="374" spans="1:27" x14ac:dyDescent="0.2">
      <c r="A374" s="1">
        <f>+Sample_FC!A439</f>
        <v>45363</v>
      </c>
      <c r="B374" s="979">
        <f>+Sample_FC!B439</f>
        <v>616.13114754098365</v>
      </c>
      <c r="C374" s="979">
        <f>+Sample_FC!C439</f>
        <v>405.60655737704923</v>
      </c>
      <c r="D374" s="979">
        <f>+Sample_FC!D439</f>
        <v>76.557377049180332</v>
      </c>
      <c r="E374" s="979">
        <f>+Sample_FC!E439</f>
        <v>81.770491803278688</v>
      </c>
      <c r="F374" s="979">
        <f>+Sample_FC!F439</f>
        <v>275.42657964094002</v>
      </c>
      <c r="G374" s="979">
        <f>+Sample_FC!G439</f>
        <v>301.59213114754101</v>
      </c>
      <c r="H374" s="979">
        <f>+Sample_FC!H439</f>
        <v>270.98421545318291</v>
      </c>
      <c r="I374" s="979">
        <f>+Sample_FC!I439</f>
        <v>269.76544919347896</v>
      </c>
      <c r="J374" s="979">
        <f>+Sample_FC!J439</f>
        <v>19.64516129032258</v>
      </c>
      <c r="K374" s="979">
        <f>+Sample_FC!K439</f>
        <v>16.35483870967742</v>
      </c>
      <c r="L374" s="979">
        <f>+Sample_FC!L439</f>
        <v>3.225806451612903</v>
      </c>
      <c r="M374" s="979">
        <f>+Sample_FC!M439</f>
        <v>649.70629680000002</v>
      </c>
      <c r="N374" s="979">
        <f>+Sample_FC!N439</f>
        <v>100</v>
      </c>
      <c r="O374" s="979">
        <f>+Sample!B439</f>
        <v>651.41868512110716</v>
      </c>
      <c r="P374" s="979">
        <f>+Sample!C439</f>
        <v>404.46366782006913</v>
      </c>
      <c r="Q374" s="979">
        <f>+Sample!D439</f>
        <v>109.86159169550172</v>
      </c>
      <c r="R374" s="979">
        <f>+Sample!E439</f>
        <v>108.61591695501728</v>
      </c>
      <c r="S374" s="979">
        <f>+Sample!F439</f>
        <v>282.8518226848571</v>
      </c>
      <c r="T374" s="979">
        <f>+Sample!G439</f>
        <v>340.117378349636</v>
      </c>
      <c r="U374" s="979">
        <f>+Sample!H439</f>
        <v>263.69089276104427</v>
      </c>
      <c r="V374" s="979">
        <f>+Sample!I439</f>
        <v>259.6851640254535</v>
      </c>
      <c r="W374" s="979">
        <f>+Sample!J439</f>
        <v>17.741935483870968</v>
      </c>
      <c r="X374" s="979">
        <f>+Sample!K439</f>
        <v>4.838709677419355</v>
      </c>
      <c r="Y374" s="979">
        <f>+Sample!L439</f>
        <v>5.161290322580645</v>
      </c>
      <c r="Z374" s="979">
        <f>+Sample!M439</f>
        <v>806.45161290322585</v>
      </c>
      <c r="AA374" s="979">
        <f>+Sample!N439</f>
        <v>100</v>
      </c>
    </row>
    <row r="375" spans="1:27" x14ac:dyDescent="0.2">
      <c r="A375" s="1">
        <f>+Sample_FC!A440</f>
        <v>45364</v>
      </c>
      <c r="B375" s="979">
        <f>+Sample_FC!B440</f>
        <v>616.13114754098365</v>
      </c>
      <c r="C375" s="979">
        <f>+Sample_FC!C440</f>
        <v>405.60655737704923</v>
      </c>
      <c r="D375" s="979">
        <f>+Sample_FC!D440</f>
        <v>76.557377049180332</v>
      </c>
      <c r="E375" s="979">
        <f>+Sample_FC!E440</f>
        <v>81.770491803278688</v>
      </c>
      <c r="F375" s="979">
        <f>+Sample_FC!F440</f>
        <v>275.42657964094002</v>
      </c>
      <c r="G375" s="979">
        <f>+Sample_FC!G440</f>
        <v>301.59213114754101</v>
      </c>
      <c r="H375" s="979">
        <f>+Sample_FC!H440</f>
        <v>270.98421545318291</v>
      </c>
      <c r="I375" s="979">
        <f>+Sample_FC!I440</f>
        <v>269.76544919347896</v>
      </c>
      <c r="J375" s="979">
        <f>+Sample_FC!J440</f>
        <v>19.64516129032258</v>
      </c>
      <c r="K375" s="979">
        <f>+Sample_FC!K440</f>
        <v>16.35483870967742</v>
      </c>
      <c r="L375" s="979">
        <f>+Sample_FC!L440</f>
        <v>3.225806451612903</v>
      </c>
      <c r="M375" s="979">
        <f>+Sample_FC!M440</f>
        <v>649.70629680000002</v>
      </c>
      <c r="N375" s="979">
        <f>+Sample_FC!N440</f>
        <v>100</v>
      </c>
      <c r="O375" s="979">
        <f>+Sample!B440</f>
        <v>651.41868512110716</v>
      </c>
      <c r="P375" s="979">
        <f>+Sample!C440</f>
        <v>404.46366782006913</v>
      </c>
      <c r="Q375" s="979">
        <f>+Sample!D440</f>
        <v>109.86159169550172</v>
      </c>
      <c r="R375" s="979">
        <f>+Sample!E440</f>
        <v>108.61591695501728</v>
      </c>
      <c r="S375" s="979">
        <f>+Sample!F440</f>
        <v>282.8518226848571</v>
      </c>
      <c r="T375" s="979">
        <f>+Sample!G440</f>
        <v>340.117378349636</v>
      </c>
      <c r="U375" s="979">
        <f>+Sample!H440</f>
        <v>263.69089276104427</v>
      </c>
      <c r="V375" s="979">
        <f>+Sample!I440</f>
        <v>259.6851640254535</v>
      </c>
      <c r="W375" s="979">
        <f>+Sample!J440</f>
        <v>17.741935483870968</v>
      </c>
      <c r="X375" s="979">
        <f>+Sample!K440</f>
        <v>4.838709677419355</v>
      </c>
      <c r="Y375" s="979">
        <f>+Sample!L440</f>
        <v>5.161290322580645</v>
      </c>
      <c r="Z375" s="979">
        <f>+Sample!M440</f>
        <v>806.45161290322585</v>
      </c>
      <c r="AA375" s="979">
        <f>+Sample!N440</f>
        <v>100</v>
      </c>
    </row>
    <row r="376" spans="1:27" x14ac:dyDescent="0.2">
      <c r="A376" s="1">
        <f>+Sample_FC!A441</f>
        <v>45365</v>
      </c>
      <c r="B376" s="979">
        <f>+Sample_FC!B441</f>
        <v>616.13114754098365</v>
      </c>
      <c r="C376" s="979">
        <f>+Sample_FC!C441</f>
        <v>405.60655737704923</v>
      </c>
      <c r="D376" s="979">
        <f>+Sample_FC!D441</f>
        <v>76.557377049180332</v>
      </c>
      <c r="E376" s="979">
        <f>+Sample_FC!E441</f>
        <v>81.770491803278688</v>
      </c>
      <c r="F376" s="979">
        <f>+Sample_FC!F441</f>
        <v>275.42657964094002</v>
      </c>
      <c r="G376" s="979">
        <f>+Sample_FC!G441</f>
        <v>301.59213114754101</v>
      </c>
      <c r="H376" s="979">
        <f>+Sample_FC!H441</f>
        <v>270.98421545318291</v>
      </c>
      <c r="I376" s="979">
        <f>+Sample_FC!I441</f>
        <v>269.76544919347896</v>
      </c>
      <c r="J376" s="979">
        <f>+Sample_FC!J441</f>
        <v>19.64516129032258</v>
      </c>
      <c r="K376" s="979">
        <f>+Sample_FC!K441</f>
        <v>16.35483870967742</v>
      </c>
      <c r="L376" s="979">
        <f>+Sample_FC!L441</f>
        <v>3.225806451612903</v>
      </c>
      <c r="M376" s="979">
        <f>+Sample_FC!M441</f>
        <v>649.70629680000002</v>
      </c>
      <c r="N376" s="979">
        <f>+Sample_FC!N441</f>
        <v>100</v>
      </c>
      <c r="O376" s="979">
        <f>+Sample!B441</f>
        <v>651.41868512110716</v>
      </c>
      <c r="P376" s="979">
        <f>+Sample!C441</f>
        <v>404.46366782006913</v>
      </c>
      <c r="Q376" s="979">
        <f>+Sample!D441</f>
        <v>109.86159169550172</v>
      </c>
      <c r="R376" s="979">
        <f>+Sample!E441</f>
        <v>108.61591695501728</v>
      </c>
      <c r="S376" s="979">
        <f>+Sample!F441</f>
        <v>282.8518226848571</v>
      </c>
      <c r="T376" s="979">
        <f>+Sample!G441</f>
        <v>340.117378349636</v>
      </c>
      <c r="U376" s="979">
        <f>+Sample!H441</f>
        <v>263.69089276104427</v>
      </c>
      <c r="V376" s="979">
        <f>+Sample!I441</f>
        <v>259.6851640254535</v>
      </c>
      <c r="W376" s="979">
        <f>+Sample!J441</f>
        <v>17.741935483870968</v>
      </c>
      <c r="X376" s="979">
        <f>+Sample!K441</f>
        <v>4.838709677419355</v>
      </c>
      <c r="Y376" s="979">
        <f>+Sample!L441</f>
        <v>5.161290322580645</v>
      </c>
      <c r="Z376" s="979">
        <f>+Sample!M441</f>
        <v>806.45161290322585</v>
      </c>
      <c r="AA376" s="979">
        <f>+Sample!N441</f>
        <v>100</v>
      </c>
    </row>
    <row r="377" spans="1:27" x14ac:dyDescent="0.2">
      <c r="A377" s="1">
        <f>+Sample_FC!A442</f>
        <v>45366</v>
      </c>
      <c r="B377" s="979">
        <f>+Sample_FC!B442</f>
        <v>616.13114754098365</v>
      </c>
      <c r="C377" s="979">
        <f>+Sample_FC!C442</f>
        <v>405.60655737704923</v>
      </c>
      <c r="D377" s="979">
        <f>+Sample_FC!D442</f>
        <v>76.557377049180332</v>
      </c>
      <c r="E377" s="979">
        <f>+Sample_FC!E442</f>
        <v>81.770491803278688</v>
      </c>
      <c r="F377" s="979">
        <f>+Sample_FC!F442</f>
        <v>275.42657964094002</v>
      </c>
      <c r="G377" s="979">
        <f>+Sample_FC!G442</f>
        <v>301.59213114754101</v>
      </c>
      <c r="H377" s="979">
        <f>+Sample_FC!H442</f>
        <v>270.98421545318291</v>
      </c>
      <c r="I377" s="979">
        <f>+Sample_FC!I442</f>
        <v>269.76544919347896</v>
      </c>
      <c r="J377" s="979">
        <f>+Sample_FC!J442</f>
        <v>19.64516129032258</v>
      </c>
      <c r="K377" s="979">
        <f>+Sample_FC!K442</f>
        <v>16.35483870967742</v>
      </c>
      <c r="L377" s="979">
        <f>+Sample_FC!L442</f>
        <v>3.225806451612903</v>
      </c>
      <c r="M377" s="979">
        <f>+Sample_FC!M442</f>
        <v>649.70629680000002</v>
      </c>
      <c r="N377" s="979">
        <f>+Sample_FC!N442</f>
        <v>100</v>
      </c>
      <c r="O377" s="979">
        <f>+Sample!B442</f>
        <v>651.41868512110716</v>
      </c>
      <c r="P377" s="979">
        <f>+Sample!C442</f>
        <v>404.46366782006913</v>
      </c>
      <c r="Q377" s="979">
        <f>+Sample!D442</f>
        <v>109.86159169550172</v>
      </c>
      <c r="R377" s="979">
        <f>+Sample!E442</f>
        <v>108.61591695501728</v>
      </c>
      <c r="S377" s="979">
        <f>+Sample!F442</f>
        <v>282.8518226848571</v>
      </c>
      <c r="T377" s="979">
        <f>+Sample!G442</f>
        <v>340.117378349636</v>
      </c>
      <c r="U377" s="979">
        <f>+Sample!H442</f>
        <v>263.69089276104427</v>
      </c>
      <c r="V377" s="979">
        <f>+Sample!I442</f>
        <v>259.6851640254535</v>
      </c>
      <c r="W377" s="979">
        <f>+Sample!J442</f>
        <v>17.741935483870968</v>
      </c>
      <c r="X377" s="979">
        <f>+Sample!K442</f>
        <v>4.838709677419355</v>
      </c>
      <c r="Y377" s="979">
        <f>+Sample!L442</f>
        <v>5.161290322580645</v>
      </c>
      <c r="Z377" s="979">
        <f>+Sample!M442</f>
        <v>806.45161290322585</v>
      </c>
      <c r="AA377" s="979">
        <f>+Sample!N442</f>
        <v>100</v>
      </c>
    </row>
    <row r="378" spans="1:27" x14ac:dyDescent="0.2">
      <c r="A378" s="1">
        <f>+Sample_FC!A443</f>
        <v>45367</v>
      </c>
      <c r="B378" s="979">
        <f>+Sample_FC!B443</f>
        <v>616.13114754098365</v>
      </c>
      <c r="C378" s="979">
        <f>+Sample_FC!C443</f>
        <v>405.60655737704923</v>
      </c>
      <c r="D378" s="979">
        <f>+Sample_FC!D443</f>
        <v>76.557377049180332</v>
      </c>
      <c r="E378" s="979">
        <f>+Sample_FC!E443</f>
        <v>81.770491803278688</v>
      </c>
      <c r="F378" s="979">
        <f>+Sample_FC!F443</f>
        <v>275.42657964094002</v>
      </c>
      <c r="G378" s="979">
        <f>+Sample_FC!G443</f>
        <v>301.59213114754101</v>
      </c>
      <c r="H378" s="979">
        <f>+Sample_FC!H443</f>
        <v>270.98421545318291</v>
      </c>
      <c r="I378" s="979">
        <f>+Sample_FC!I443</f>
        <v>269.76544919347896</v>
      </c>
      <c r="J378" s="979">
        <f>+Sample_FC!J443</f>
        <v>19.64516129032258</v>
      </c>
      <c r="K378" s="979">
        <f>+Sample_FC!K443</f>
        <v>16.35483870967742</v>
      </c>
      <c r="L378" s="979">
        <f>+Sample_FC!L443</f>
        <v>3.225806451612903</v>
      </c>
      <c r="M378" s="979">
        <f>+Sample_FC!M443</f>
        <v>649.70629680000002</v>
      </c>
      <c r="N378" s="979">
        <f>+Sample_FC!N443</f>
        <v>100</v>
      </c>
      <c r="O378" s="979">
        <f>+Sample!B443</f>
        <v>651.41868512110716</v>
      </c>
      <c r="P378" s="979">
        <f>+Sample!C443</f>
        <v>404.46366782006913</v>
      </c>
      <c r="Q378" s="979">
        <f>+Sample!D443</f>
        <v>109.86159169550172</v>
      </c>
      <c r="R378" s="979">
        <f>+Sample!E443</f>
        <v>108.61591695501728</v>
      </c>
      <c r="S378" s="979">
        <f>+Sample!F443</f>
        <v>282.8518226848571</v>
      </c>
      <c r="T378" s="979">
        <f>+Sample!G443</f>
        <v>340.117378349636</v>
      </c>
      <c r="U378" s="979">
        <f>+Sample!H443</f>
        <v>263.69089276104427</v>
      </c>
      <c r="V378" s="979">
        <f>+Sample!I443</f>
        <v>259.6851640254535</v>
      </c>
      <c r="W378" s="979">
        <f>+Sample!J443</f>
        <v>17.741935483870968</v>
      </c>
      <c r="X378" s="979">
        <f>+Sample!K443</f>
        <v>4.838709677419355</v>
      </c>
      <c r="Y378" s="979">
        <f>+Sample!L443</f>
        <v>5.161290322580645</v>
      </c>
      <c r="Z378" s="979">
        <f>+Sample!M443</f>
        <v>806.45161290322585</v>
      </c>
      <c r="AA378" s="979">
        <f>+Sample!N443</f>
        <v>100</v>
      </c>
    </row>
    <row r="379" spans="1:27" x14ac:dyDescent="0.2">
      <c r="A379" s="1">
        <f>+Sample_FC!A444</f>
        <v>45368</v>
      </c>
      <c r="B379" s="979">
        <f>+Sample_FC!B444</f>
        <v>616.13114754098365</v>
      </c>
      <c r="C379" s="979">
        <f>+Sample_FC!C444</f>
        <v>405.60655737704923</v>
      </c>
      <c r="D379" s="979">
        <f>+Sample_FC!D444</f>
        <v>76.557377049180332</v>
      </c>
      <c r="E379" s="979">
        <f>+Sample_FC!E444</f>
        <v>81.770491803278688</v>
      </c>
      <c r="F379" s="979">
        <f>+Sample_FC!F444</f>
        <v>275.42657964094002</v>
      </c>
      <c r="G379" s="979">
        <f>+Sample_FC!G444</f>
        <v>301.59213114754101</v>
      </c>
      <c r="H379" s="979">
        <f>+Sample_FC!H444</f>
        <v>270.98421545318291</v>
      </c>
      <c r="I379" s="979">
        <f>+Sample_FC!I444</f>
        <v>269.76544919347896</v>
      </c>
      <c r="J379" s="979">
        <f>+Sample_FC!J444</f>
        <v>19.64516129032258</v>
      </c>
      <c r="K379" s="979">
        <f>+Sample_FC!K444</f>
        <v>16.35483870967742</v>
      </c>
      <c r="L379" s="979">
        <f>+Sample_FC!L444</f>
        <v>3.225806451612903</v>
      </c>
      <c r="M379" s="979">
        <f>+Sample_FC!M444</f>
        <v>649.70629680000002</v>
      </c>
      <c r="N379" s="979">
        <f>+Sample_FC!N444</f>
        <v>100</v>
      </c>
      <c r="O379" s="979">
        <f>+Sample!B444</f>
        <v>651.41868512110716</v>
      </c>
      <c r="P379" s="979">
        <f>+Sample!C444</f>
        <v>404.46366782006913</v>
      </c>
      <c r="Q379" s="979">
        <f>+Sample!D444</f>
        <v>109.86159169550172</v>
      </c>
      <c r="R379" s="979">
        <f>+Sample!E444</f>
        <v>108.61591695501728</v>
      </c>
      <c r="S379" s="979">
        <f>+Sample!F444</f>
        <v>282.8518226848571</v>
      </c>
      <c r="T379" s="979">
        <f>+Sample!G444</f>
        <v>340.117378349636</v>
      </c>
      <c r="U379" s="979">
        <f>+Sample!H444</f>
        <v>263.69089276104427</v>
      </c>
      <c r="V379" s="979">
        <f>+Sample!I444</f>
        <v>259.6851640254535</v>
      </c>
      <c r="W379" s="979">
        <f>+Sample!J444</f>
        <v>17.741935483870968</v>
      </c>
      <c r="X379" s="979">
        <f>+Sample!K444</f>
        <v>4.838709677419355</v>
      </c>
      <c r="Y379" s="979">
        <f>+Sample!L444</f>
        <v>5.161290322580645</v>
      </c>
      <c r="Z379" s="979">
        <f>+Sample!M444</f>
        <v>806.45161290322585</v>
      </c>
      <c r="AA379" s="979">
        <f>+Sample!N444</f>
        <v>100</v>
      </c>
    </row>
    <row r="380" spans="1:27" x14ac:dyDescent="0.2">
      <c r="A380" s="1">
        <f>+Sample_FC!A445</f>
        <v>45369</v>
      </c>
      <c r="B380" s="979">
        <f>+Sample_FC!B445</f>
        <v>616.13114754098365</v>
      </c>
      <c r="C380" s="979">
        <f>+Sample_FC!C445</f>
        <v>405.60655737704923</v>
      </c>
      <c r="D380" s="979">
        <f>+Sample_FC!D445</f>
        <v>76.557377049180332</v>
      </c>
      <c r="E380" s="979">
        <f>+Sample_FC!E445</f>
        <v>81.770491803278688</v>
      </c>
      <c r="F380" s="979">
        <f>+Sample_FC!F445</f>
        <v>275.42657964094002</v>
      </c>
      <c r="G380" s="979">
        <f>+Sample_FC!G445</f>
        <v>301.59213114754101</v>
      </c>
      <c r="H380" s="979">
        <f>+Sample_FC!H445</f>
        <v>270.98421545318291</v>
      </c>
      <c r="I380" s="979">
        <f>+Sample_FC!I445</f>
        <v>269.76544919347896</v>
      </c>
      <c r="J380" s="979">
        <f>+Sample_FC!J445</f>
        <v>19.64516129032258</v>
      </c>
      <c r="K380" s="979">
        <f>+Sample_FC!K445</f>
        <v>16.35483870967742</v>
      </c>
      <c r="L380" s="979">
        <f>+Sample_FC!L445</f>
        <v>3.225806451612903</v>
      </c>
      <c r="M380" s="979">
        <f>+Sample_FC!M445</f>
        <v>649.70629680000002</v>
      </c>
      <c r="N380" s="979">
        <f>+Sample_FC!N445</f>
        <v>100</v>
      </c>
      <c r="O380" s="979">
        <f>+Sample!B445</f>
        <v>597.13379469434824</v>
      </c>
      <c r="P380" s="979">
        <f>+Sample!C445</f>
        <v>370.75836216839673</v>
      </c>
      <c r="Q380" s="979">
        <f>+Sample!D445</f>
        <v>100.70645905420992</v>
      </c>
      <c r="R380" s="979">
        <f>+Sample!E445</f>
        <v>99.564590542099182</v>
      </c>
      <c r="S380" s="979">
        <f>+Sample!F445</f>
        <v>259.28083746111901</v>
      </c>
      <c r="T380" s="979">
        <f>+Sample!G445</f>
        <v>311.77426348716637</v>
      </c>
      <c r="U380" s="979">
        <f>+Sample!H445</f>
        <v>263.69089276104427</v>
      </c>
      <c r="V380" s="979">
        <f>+Sample!I445</f>
        <v>259.6851640254535</v>
      </c>
      <c r="W380" s="979">
        <f>+Sample!J445</f>
        <v>17.741935483870968</v>
      </c>
      <c r="X380" s="979">
        <f>+Sample!K445</f>
        <v>4.838709677419355</v>
      </c>
      <c r="Y380" s="979">
        <f>+Sample!L445</f>
        <v>5.161290322580645</v>
      </c>
      <c r="Z380" s="979">
        <f>+Sample!M445</f>
        <v>806.45161290322585</v>
      </c>
      <c r="AA380" s="979">
        <f>+Sample!N445</f>
        <v>91.666666666666657</v>
      </c>
    </row>
    <row r="381" spans="1:27" x14ac:dyDescent="0.2">
      <c r="A381" s="1">
        <f>+Sample_FC!A446</f>
        <v>45370</v>
      </c>
      <c r="B381" s="979">
        <f>+Sample_FC!B446</f>
        <v>308.06557377049182</v>
      </c>
      <c r="C381" s="979">
        <f>+Sample_FC!C446</f>
        <v>202.80327868852461</v>
      </c>
      <c r="D381" s="979">
        <f>+Sample_FC!D446</f>
        <v>38.278688524590166</v>
      </c>
      <c r="E381" s="979">
        <f>+Sample_FC!E446</f>
        <v>40.885245901639344</v>
      </c>
      <c r="F381" s="979">
        <f>+Sample_FC!F446</f>
        <v>137.71328982047001</v>
      </c>
      <c r="G381" s="979">
        <f>+Sample_FC!G446</f>
        <v>150.79606557377051</v>
      </c>
      <c r="H381" s="979">
        <f>+Sample_FC!H446</f>
        <v>270.98421545318291</v>
      </c>
      <c r="I381" s="979">
        <f>+Sample_FC!I446</f>
        <v>269.76544919347896</v>
      </c>
      <c r="J381" s="979">
        <f>+Sample_FC!J446</f>
        <v>19.64516129032258</v>
      </c>
      <c r="K381" s="979">
        <f>+Sample_FC!K446</f>
        <v>16.35483870967742</v>
      </c>
      <c r="L381" s="979">
        <f>+Sample_FC!L446</f>
        <v>3.225806451612903</v>
      </c>
      <c r="M381" s="979">
        <f>+Sample_FC!M446</f>
        <v>649.70629680000002</v>
      </c>
      <c r="N381" s="979">
        <f>+Sample_FC!N446</f>
        <v>50</v>
      </c>
      <c r="O381" s="979">
        <f>+Sample!B446</f>
        <v>0</v>
      </c>
      <c r="P381" s="979">
        <f>+Sample!C446</f>
        <v>0</v>
      </c>
      <c r="Q381" s="979">
        <f>+Sample!D446</f>
        <v>0</v>
      </c>
      <c r="R381" s="979">
        <f>+Sample!E446</f>
        <v>0</v>
      </c>
      <c r="S381" s="979">
        <f>+Sample!F446</f>
        <v>0</v>
      </c>
      <c r="T381" s="979">
        <f>+Sample!G446</f>
        <v>0</v>
      </c>
      <c r="U381" s="979">
        <f>+Sample!H446</f>
        <v>263.69089276104427</v>
      </c>
      <c r="V381" s="979">
        <f>+Sample!I446</f>
        <v>259.6851640254535</v>
      </c>
      <c r="W381" s="979">
        <f>+Sample!J446</f>
        <v>17.741935483870968</v>
      </c>
      <c r="X381" s="979">
        <f>+Sample!K446</f>
        <v>4.838709677419355</v>
      </c>
      <c r="Y381" s="979">
        <f>+Sample!L446</f>
        <v>5.161290322580645</v>
      </c>
      <c r="Z381" s="979">
        <f>+Sample!M446</f>
        <v>806.45161290322585</v>
      </c>
      <c r="AA381" s="979">
        <f>+Sample!N446</f>
        <v>0</v>
      </c>
    </row>
    <row r="382" spans="1:27" x14ac:dyDescent="0.2">
      <c r="A382" s="1">
        <f>+Sample_FC!A447</f>
        <v>45371</v>
      </c>
      <c r="B382" s="979">
        <f>+Sample_FC!B447</f>
        <v>616.13114754098365</v>
      </c>
      <c r="C382" s="979">
        <f>+Sample_FC!C447</f>
        <v>405.60655737704923</v>
      </c>
      <c r="D382" s="979">
        <f>+Sample_FC!D447</f>
        <v>76.557377049180332</v>
      </c>
      <c r="E382" s="979">
        <f>+Sample_FC!E447</f>
        <v>81.770491803278688</v>
      </c>
      <c r="F382" s="979">
        <f>+Sample_FC!F447</f>
        <v>275.42657964094002</v>
      </c>
      <c r="G382" s="979">
        <f>+Sample_FC!G447</f>
        <v>301.59213114754101</v>
      </c>
      <c r="H382" s="979">
        <f>+Sample_FC!H447</f>
        <v>270.98421545318291</v>
      </c>
      <c r="I382" s="979">
        <f>+Sample_FC!I447</f>
        <v>269.76544919347896</v>
      </c>
      <c r="J382" s="979">
        <f>+Sample_FC!J447</f>
        <v>19.64516129032258</v>
      </c>
      <c r="K382" s="979">
        <f>+Sample_FC!K447</f>
        <v>16.35483870967742</v>
      </c>
      <c r="L382" s="979">
        <f>+Sample_FC!L447</f>
        <v>3.225806451612903</v>
      </c>
      <c r="M382" s="979">
        <f>+Sample_FC!M447</f>
        <v>649.70629680000002</v>
      </c>
      <c r="N382" s="979">
        <f>+Sample_FC!N447</f>
        <v>100</v>
      </c>
      <c r="O382" s="979">
        <f>+Sample!B447</f>
        <v>314.8523644752018</v>
      </c>
      <c r="P382" s="979">
        <f>+Sample!C447</f>
        <v>195.49077277970011</v>
      </c>
      <c r="Q382" s="979">
        <f>+Sample!D447</f>
        <v>53.099769319492495</v>
      </c>
      <c r="R382" s="979">
        <f>+Sample!E447</f>
        <v>52.497693194925027</v>
      </c>
      <c r="S382" s="979">
        <f>+Sample!F447</f>
        <v>136.71171429768094</v>
      </c>
      <c r="T382" s="979">
        <f>+Sample!G447</f>
        <v>164.39006620232408</v>
      </c>
      <c r="U382" s="979">
        <f>+Sample!H447</f>
        <v>263.69089276104427</v>
      </c>
      <c r="V382" s="979">
        <f>+Sample!I447</f>
        <v>259.6851640254535</v>
      </c>
      <c r="W382" s="979">
        <f>+Sample!J447</f>
        <v>17.741935483870968</v>
      </c>
      <c r="X382" s="979">
        <f>+Sample!K447</f>
        <v>4.838709677419355</v>
      </c>
      <c r="Y382" s="979">
        <f>+Sample!L447</f>
        <v>5.161290322580645</v>
      </c>
      <c r="Z382" s="979">
        <f>+Sample!M447</f>
        <v>806.45161290322585</v>
      </c>
      <c r="AA382" s="979">
        <f>+Sample!N447</f>
        <v>48.333333333333336</v>
      </c>
    </row>
    <row r="383" spans="1:27" x14ac:dyDescent="0.2">
      <c r="A383" s="1">
        <f>+Sample_FC!A448</f>
        <v>45372</v>
      </c>
      <c r="B383" s="979">
        <f>+Sample_FC!B448</f>
        <v>616.13114754098365</v>
      </c>
      <c r="C383" s="979">
        <f>+Sample_FC!C448</f>
        <v>405.60655737704923</v>
      </c>
      <c r="D383" s="979">
        <f>+Sample_FC!D448</f>
        <v>76.557377049180332</v>
      </c>
      <c r="E383" s="979">
        <f>+Sample_FC!E448</f>
        <v>81.770491803278688</v>
      </c>
      <c r="F383" s="979">
        <f>+Sample_FC!F448</f>
        <v>275.42657964094002</v>
      </c>
      <c r="G383" s="979">
        <f>+Sample_FC!G448</f>
        <v>301.59213114754101</v>
      </c>
      <c r="H383" s="979">
        <f>+Sample_FC!H448</f>
        <v>270.98421545318291</v>
      </c>
      <c r="I383" s="979">
        <f>+Sample_FC!I448</f>
        <v>269.76544919347896</v>
      </c>
      <c r="J383" s="979">
        <f>+Sample_FC!J448</f>
        <v>19.64516129032258</v>
      </c>
      <c r="K383" s="979">
        <f>+Sample_FC!K448</f>
        <v>16.35483870967742</v>
      </c>
      <c r="L383" s="979">
        <f>+Sample_FC!L448</f>
        <v>3.225806451612903</v>
      </c>
      <c r="M383" s="979">
        <f>+Sample_FC!M448</f>
        <v>649.70629680000002</v>
      </c>
      <c r="N383" s="979">
        <f>+Sample_FC!N448</f>
        <v>100</v>
      </c>
      <c r="O383" s="979">
        <f>+Sample!B448</f>
        <v>651.41868512110716</v>
      </c>
      <c r="P383" s="979">
        <f>+Sample!C448</f>
        <v>404.46366782006913</v>
      </c>
      <c r="Q383" s="979">
        <f>+Sample!D448</f>
        <v>109.86159169550172</v>
      </c>
      <c r="R383" s="979">
        <f>+Sample!E448</f>
        <v>108.61591695501728</v>
      </c>
      <c r="S383" s="979">
        <f>+Sample!F448</f>
        <v>282.8518226848571</v>
      </c>
      <c r="T383" s="979">
        <f>+Sample!G448</f>
        <v>340.117378349636</v>
      </c>
      <c r="U383" s="979">
        <f>+Sample!H448</f>
        <v>263.69089276104427</v>
      </c>
      <c r="V383" s="979">
        <f>+Sample!I448</f>
        <v>259.6851640254535</v>
      </c>
      <c r="W383" s="979">
        <f>+Sample!J448</f>
        <v>17.741935483870968</v>
      </c>
      <c r="X383" s="979">
        <f>+Sample!K448</f>
        <v>4.838709677419355</v>
      </c>
      <c r="Y383" s="979">
        <f>+Sample!L448</f>
        <v>5.161290322580645</v>
      </c>
      <c r="Z383" s="979">
        <f>+Sample!M448</f>
        <v>806.45161290322585</v>
      </c>
      <c r="AA383" s="979">
        <f>+Sample!N448</f>
        <v>100</v>
      </c>
    </row>
    <row r="384" spans="1:27" x14ac:dyDescent="0.2">
      <c r="A384" s="1">
        <f>+Sample_FC!A449</f>
        <v>45373</v>
      </c>
      <c r="B384" s="979">
        <f>+Sample_FC!B449</f>
        <v>616.13114754098365</v>
      </c>
      <c r="C384" s="979">
        <f>+Sample_FC!C449</f>
        <v>405.60655737704923</v>
      </c>
      <c r="D384" s="979">
        <f>+Sample_FC!D449</f>
        <v>76.557377049180332</v>
      </c>
      <c r="E384" s="979">
        <f>+Sample_FC!E449</f>
        <v>81.770491803278688</v>
      </c>
      <c r="F384" s="979">
        <f>+Sample_FC!F449</f>
        <v>275.42657964094002</v>
      </c>
      <c r="G384" s="979">
        <f>+Sample_FC!G449</f>
        <v>301.59213114754101</v>
      </c>
      <c r="H384" s="979">
        <f>+Sample_FC!H449</f>
        <v>270.98421545318291</v>
      </c>
      <c r="I384" s="979">
        <f>+Sample_FC!I449</f>
        <v>269.76544919347896</v>
      </c>
      <c r="J384" s="979">
        <f>+Sample_FC!J449</f>
        <v>19.64516129032258</v>
      </c>
      <c r="K384" s="979">
        <f>+Sample_FC!K449</f>
        <v>16.35483870967742</v>
      </c>
      <c r="L384" s="979">
        <f>+Sample_FC!L449</f>
        <v>3.225806451612903</v>
      </c>
      <c r="M384" s="979">
        <f>+Sample_FC!M449</f>
        <v>649.70629680000002</v>
      </c>
      <c r="N384" s="979">
        <f>+Sample_FC!N449</f>
        <v>100</v>
      </c>
      <c r="O384" s="979">
        <f>+Sample!B449</f>
        <v>651.41868512110716</v>
      </c>
      <c r="P384" s="979">
        <f>+Sample!C449</f>
        <v>404.46366782006913</v>
      </c>
      <c r="Q384" s="979">
        <f>+Sample!D449</f>
        <v>109.86159169550172</v>
      </c>
      <c r="R384" s="979">
        <f>+Sample!E449</f>
        <v>108.61591695501728</v>
      </c>
      <c r="S384" s="979">
        <f>+Sample!F449</f>
        <v>282.8518226848571</v>
      </c>
      <c r="T384" s="979">
        <f>+Sample!G449</f>
        <v>340.117378349636</v>
      </c>
      <c r="U384" s="979">
        <f>+Sample!H449</f>
        <v>263.69089276104427</v>
      </c>
      <c r="V384" s="979">
        <f>+Sample!I449</f>
        <v>259.6851640254535</v>
      </c>
      <c r="W384" s="979">
        <f>+Sample!J449</f>
        <v>17.741935483870968</v>
      </c>
      <c r="X384" s="979">
        <f>+Sample!K449</f>
        <v>4.838709677419355</v>
      </c>
      <c r="Y384" s="979">
        <f>+Sample!L449</f>
        <v>5.161290322580645</v>
      </c>
      <c r="Z384" s="979">
        <f>+Sample!M449</f>
        <v>806.45161290322585</v>
      </c>
      <c r="AA384" s="979">
        <f>+Sample!N449</f>
        <v>100</v>
      </c>
    </row>
    <row r="385" spans="1:27" x14ac:dyDescent="0.2">
      <c r="A385" s="1">
        <f>+Sample_FC!A450</f>
        <v>45374</v>
      </c>
      <c r="B385" s="979">
        <f>+Sample_FC!B450</f>
        <v>616.13114754098365</v>
      </c>
      <c r="C385" s="979">
        <f>+Sample_FC!C450</f>
        <v>405.60655737704923</v>
      </c>
      <c r="D385" s="979">
        <f>+Sample_FC!D450</f>
        <v>76.557377049180332</v>
      </c>
      <c r="E385" s="979">
        <f>+Sample_FC!E450</f>
        <v>81.770491803278688</v>
      </c>
      <c r="F385" s="979">
        <f>+Sample_FC!F450</f>
        <v>275.42657964094002</v>
      </c>
      <c r="G385" s="979">
        <f>+Sample_FC!G450</f>
        <v>301.59213114754101</v>
      </c>
      <c r="H385" s="979">
        <f>+Sample_FC!H450</f>
        <v>270.98421545318291</v>
      </c>
      <c r="I385" s="979">
        <f>+Sample_FC!I450</f>
        <v>269.76544919347896</v>
      </c>
      <c r="J385" s="979">
        <f>+Sample_FC!J450</f>
        <v>19.64516129032258</v>
      </c>
      <c r="K385" s="979">
        <f>+Sample_FC!K450</f>
        <v>16.35483870967742</v>
      </c>
      <c r="L385" s="979">
        <f>+Sample_FC!L450</f>
        <v>3.225806451612903</v>
      </c>
      <c r="M385" s="979">
        <f>+Sample_FC!M450</f>
        <v>649.70629680000002</v>
      </c>
      <c r="N385" s="979">
        <f>+Sample_FC!N450</f>
        <v>100</v>
      </c>
      <c r="O385" s="979">
        <f>+Sample!B450</f>
        <v>651.41868512110716</v>
      </c>
      <c r="P385" s="979">
        <f>+Sample!C450</f>
        <v>404.46366782006913</v>
      </c>
      <c r="Q385" s="979">
        <f>+Sample!D450</f>
        <v>109.86159169550172</v>
      </c>
      <c r="R385" s="979">
        <f>+Sample!E450</f>
        <v>108.61591695501728</v>
      </c>
      <c r="S385" s="979">
        <f>+Sample!F450</f>
        <v>282.8518226848571</v>
      </c>
      <c r="T385" s="979">
        <f>+Sample!G450</f>
        <v>340.117378349636</v>
      </c>
      <c r="U385" s="979">
        <f>+Sample!H450</f>
        <v>263.69089276104427</v>
      </c>
      <c r="V385" s="979">
        <f>+Sample!I450</f>
        <v>259.6851640254535</v>
      </c>
      <c r="W385" s="979">
        <f>+Sample!J450</f>
        <v>17.741935483870968</v>
      </c>
      <c r="X385" s="979">
        <f>+Sample!K450</f>
        <v>4.838709677419355</v>
      </c>
      <c r="Y385" s="979">
        <f>+Sample!L450</f>
        <v>5.161290322580645</v>
      </c>
      <c r="Z385" s="979">
        <f>+Sample!M450</f>
        <v>806.45161290322585</v>
      </c>
      <c r="AA385" s="979">
        <f>+Sample!N450</f>
        <v>100</v>
      </c>
    </row>
    <row r="386" spans="1:27" x14ac:dyDescent="0.2">
      <c r="A386" s="1">
        <f>+Sample_FC!A451</f>
        <v>45375</v>
      </c>
      <c r="B386" s="979">
        <f>+Sample_FC!B451</f>
        <v>616.13114754098365</v>
      </c>
      <c r="C386" s="979">
        <f>+Sample_FC!C451</f>
        <v>405.60655737704923</v>
      </c>
      <c r="D386" s="979">
        <f>+Sample_FC!D451</f>
        <v>76.557377049180332</v>
      </c>
      <c r="E386" s="979">
        <f>+Sample_FC!E451</f>
        <v>81.770491803278688</v>
      </c>
      <c r="F386" s="979">
        <f>+Sample_FC!F451</f>
        <v>275.42657964094002</v>
      </c>
      <c r="G386" s="979">
        <f>+Sample_FC!G451</f>
        <v>301.59213114754101</v>
      </c>
      <c r="H386" s="979">
        <f>+Sample_FC!H451</f>
        <v>270.98421545318291</v>
      </c>
      <c r="I386" s="979">
        <f>+Sample_FC!I451</f>
        <v>269.76544919347896</v>
      </c>
      <c r="J386" s="979">
        <f>+Sample_FC!J451</f>
        <v>19.64516129032258</v>
      </c>
      <c r="K386" s="979">
        <f>+Sample_FC!K451</f>
        <v>16.35483870967742</v>
      </c>
      <c r="L386" s="979">
        <f>+Sample_FC!L451</f>
        <v>3.225806451612903</v>
      </c>
      <c r="M386" s="979">
        <f>+Sample_FC!M451</f>
        <v>649.70629680000002</v>
      </c>
      <c r="N386" s="979">
        <f>+Sample_FC!N451</f>
        <v>100</v>
      </c>
      <c r="O386" s="979">
        <f>+Sample!B451</f>
        <v>651.41868512110716</v>
      </c>
      <c r="P386" s="979">
        <f>+Sample!C451</f>
        <v>404.46366782006913</v>
      </c>
      <c r="Q386" s="979">
        <f>+Sample!D451</f>
        <v>109.86159169550172</v>
      </c>
      <c r="R386" s="979">
        <f>+Sample!E451</f>
        <v>108.61591695501728</v>
      </c>
      <c r="S386" s="979">
        <f>+Sample!F451</f>
        <v>282.8518226848571</v>
      </c>
      <c r="T386" s="979">
        <f>+Sample!G451</f>
        <v>340.117378349636</v>
      </c>
      <c r="U386" s="979">
        <f>+Sample!H451</f>
        <v>263.69089276104427</v>
      </c>
      <c r="V386" s="979">
        <f>+Sample!I451</f>
        <v>259.6851640254535</v>
      </c>
      <c r="W386" s="979">
        <f>+Sample!J451</f>
        <v>17.741935483870968</v>
      </c>
      <c r="X386" s="979">
        <f>+Sample!K451</f>
        <v>4.838709677419355</v>
      </c>
      <c r="Y386" s="979">
        <f>+Sample!L451</f>
        <v>5.161290322580645</v>
      </c>
      <c r="Z386" s="979">
        <f>+Sample!M451</f>
        <v>806.45161290322585</v>
      </c>
      <c r="AA386" s="979">
        <f>+Sample!N451</f>
        <v>100</v>
      </c>
    </row>
    <row r="387" spans="1:27" x14ac:dyDescent="0.2">
      <c r="A387" s="1">
        <f>+Sample_FC!A452</f>
        <v>45376</v>
      </c>
      <c r="B387" s="979">
        <f>+Sample_FC!B452</f>
        <v>616.13114754098365</v>
      </c>
      <c r="C387" s="979">
        <f>+Sample_FC!C452</f>
        <v>405.60655737704923</v>
      </c>
      <c r="D387" s="979">
        <f>+Sample_FC!D452</f>
        <v>76.557377049180332</v>
      </c>
      <c r="E387" s="979">
        <f>+Sample_FC!E452</f>
        <v>81.770491803278688</v>
      </c>
      <c r="F387" s="979">
        <f>+Sample_FC!F452</f>
        <v>275.42657964094002</v>
      </c>
      <c r="G387" s="979">
        <f>+Sample_FC!G452</f>
        <v>301.59213114754101</v>
      </c>
      <c r="H387" s="979">
        <f>+Sample_FC!H452</f>
        <v>270.98421545318291</v>
      </c>
      <c r="I387" s="979">
        <f>+Sample_FC!I452</f>
        <v>269.76544919347896</v>
      </c>
      <c r="J387" s="979">
        <f>+Sample_FC!J452</f>
        <v>19.64516129032258</v>
      </c>
      <c r="K387" s="979">
        <f>+Sample_FC!K452</f>
        <v>16.35483870967742</v>
      </c>
      <c r="L387" s="979">
        <f>+Sample_FC!L452</f>
        <v>3.225806451612903</v>
      </c>
      <c r="M387" s="979">
        <f>+Sample_FC!M452</f>
        <v>649.70629680000002</v>
      </c>
      <c r="N387" s="979">
        <f>+Sample_FC!N452</f>
        <v>100</v>
      </c>
      <c r="O387" s="979">
        <f>+Sample!B452</f>
        <v>651.41868512110716</v>
      </c>
      <c r="P387" s="979">
        <f>+Sample!C452</f>
        <v>404.46366782006913</v>
      </c>
      <c r="Q387" s="979">
        <f>+Sample!D452</f>
        <v>109.86159169550172</v>
      </c>
      <c r="R387" s="979">
        <f>+Sample!E452</f>
        <v>108.61591695501728</v>
      </c>
      <c r="S387" s="979">
        <f>+Sample!F452</f>
        <v>282.8518226848571</v>
      </c>
      <c r="T387" s="979">
        <f>+Sample!G452</f>
        <v>340.117378349636</v>
      </c>
      <c r="U387" s="979">
        <f>+Sample!H452</f>
        <v>263.69089276104427</v>
      </c>
      <c r="V387" s="979">
        <f>+Sample!I452</f>
        <v>259.6851640254535</v>
      </c>
      <c r="W387" s="979">
        <f>+Sample!J452</f>
        <v>17.741935483870968</v>
      </c>
      <c r="X387" s="979">
        <f>+Sample!K452</f>
        <v>4.838709677419355</v>
      </c>
      <c r="Y387" s="979">
        <f>+Sample!L452</f>
        <v>5.161290322580645</v>
      </c>
      <c r="Z387" s="979">
        <f>+Sample!M452</f>
        <v>806.45161290322585</v>
      </c>
      <c r="AA387" s="979">
        <f>+Sample!N452</f>
        <v>100</v>
      </c>
    </row>
    <row r="388" spans="1:27" x14ac:dyDescent="0.2">
      <c r="A388" s="1">
        <f>+Sample_FC!A453</f>
        <v>45377</v>
      </c>
      <c r="B388" s="979">
        <f>+Sample_FC!B453</f>
        <v>616.13114754098365</v>
      </c>
      <c r="C388" s="979">
        <f>+Sample_FC!C453</f>
        <v>405.60655737704923</v>
      </c>
      <c r="D388" s="979">
        <f>+Sample_FC!D453</f>
        <v>76.557377049180332</v>
      </c>
      <c r="E388" s="979">
        <f>+Sample_FC!E453</f>
        <v>81.770491803278688</v>
      </c>
      <c r="F388" s="979">
        <f>+Sample_FC!F453</f>
        <v>275.42657964094002</v>
      </c>
      <c r="G388" s="979">
        <f>+Sample_FC!G453</f>
        <v>301.59213114754101</v>
      </c>
      <c r="H388" s="979">
        <f>+Sample_FC!H453</f>
        <v>270.98421545318291</v>
      </c>
      <c r="I388" s="979">
        <f>+Sample_FC!I453</f>
        <v>269.76544919347896</v>
      </c>
      <c r="J388" s="979">
        <f>+Sample_FC!J453</f>
        <v>19.64516129032258</v>
      </c>
      <c r="K388" s="979">
        <f>+Sample_FC!K453</f>
        <v>16.35483870967742</v>
      </c>
      <c r="L388" s="979">
        <f>+Sample_FC!L453</f>
        <v>3.225806451612903</v>
      </c>
      <c r="M388" s="979">
        <f>+Sample_FC!M453</f>
        <v>649.70629680000002</v>
      </c>
      <c r="N388" s="979">
        <f>+Sample_FC!N453</f>
        <v>100</v>
      </c>
      <c r="O388" s="979">
        <f>+Sample!B453</f>
        <v>651.41868512110716</v>
      </c>
      <c r="P388" s="979">
        <f>+Sample!C453</f>
        <v>404.46366782006913</v>
      </c>
      <c r="Q388" s="979">
        <f>+Sample!D453</f>
        <v>109.86159169550172</v>
      </c>
      <c r="R388" s="979">
        <f>+Sample!E453</f>
        <v>108.61591695501728</v>
      </c>
      <c r="S388" s="979">
        <f>+Sample!F453</f>
        <v>282.8518226848571</v>
      </c>
      <c r="T388" s="979">
        <f>+Sample!G453</f>
        <v>340.117378349636</v>
      </c>
      <c r="U388" s="979">
        <f>+Sample!H453</f>
        <v>263.69089276104427</v>
      </c>
      <c r="V388" s="979">
        <f>+Sample!I453</f>
        <v>259.6851640254535</v>
      </c>
      <c r="W388" s="979">
        <f>+Sample!J453</f>
        <v>17.741935483870968</v>
      </c>
      <c r="X388" s="979">
        <f>+Sample!K453</f>
        <v>4.838709677419355</v>
      </c>
      <c r="Y388" s="979">
        <f>+Sample!L453</f>
        <v>5.161290322580645</v>
      </c>
      <c r="Z388" s="979">
        <f>+Sample!M453</f>
        <v>806.45161290322585</v>
      </c>
      <c r="AA388" s="979">
        <f>+Sample!N453</f>
        <v>100</v>
      </c>
    </row>
    <row r="389" spans="1:27" x14ac:dyDescent="0.2">
      <c r="A389" s="1">
        <f>+Sample_FC!A454</f>
        <v>45378</v>
      </c>
      <c r="B389" s="979">
        <f>+Sample_FC!B454</f>
        <v>616.13114754098365</v>
      </c>
      <c r="C389" s="979">
        <f>+Sample_FC!C454</f>
        <v>405.60655737704923</v>
      </c>
      <c r="D389" s="979">
        <f>+Sample_FC!D454</f>
        <v>76.557377049180332</v>
      </c>
      <c r="E389" s="979">
        <f>+Sample_FC!E454</f>
        <v>81.770491803278688</v>
      </c>
      <c r="F389" s="979">
        <f>+Sample_FC!F454</f>
        <v>275.42657964094002</v>
      </c>
      <c r="G389" s="979">
        <f>+Sample_FC!G454</f>
        <v>301.59213114754101</v>
      </c>
      <c r="H389" s="979">
        <f>+Sample_FC!H454</f>
        <v>270.98421545318291</v>
      </c>
      <c r="I389" s="979">
        <f>+Sample_FC!I454</f>
        <v>269.76544919347896</v>
      </c>
      <c r="J389" s="979">
        <f>+Sample_FC!J454</f>
        <v>19.64516129032258</v>
      </c>
      <c r="K389" s="979">
        <f>+Sample_FC!K454</f>
        <v>16.35483870967742</v>
      </c>
      <c r="L389" s="979">
        <f>+Sample_FC!L454</f>
        <v>3.225806451612903</v>
      </c>
      <c r="M389" s="979">
        <f>+Sample_FC!M454</f>
        <v>649.70629680000002</v>
      </c>
      <c r="N389" s="979">
        <f>+Sample_FC!N454</f>
        <v>100</v>
      </c>
      <c r="O389" s="979">
        <f>+Sample!B454</f>
        <v>651.41868512110716</v>
      </c>
      <c r="P389" s="979">
        <f>+Sample!C454</f>
        <v>404.46366782006913</v>
      </c>
      <c r="Q389" s="979">
        <f>+Sample!D454</f>
        <v>109.86159169550172</v>
      </c>
      <c r="R389" s="979">
        <f>+Sample!E454</f>
        <v>108.61591695501728</v>
      </c>
      <c r="S389" s="979">
        <f>+Sample!F454</f>
        <v>282.8518226848571</v>
      </c>
      <c r="T389" s="979">
        <f>+Sample!G454</f>
        <v>340.117378349636</v>
      </c>
      <c r="U389" s="979">
        <f>+Sample!H454</f>
        <v>263.69089276104427</v>
      </c>
      <c r="V389" s="979">
        <f>+Sample!I454</f>
        <v>259.6851640254535</v>
      </c>
      <c r="W389" s="979">
        <f>+Sample!J454</f>
        <v>17.741935483870968</v>
      </c>
      <c r="X389" s="979">
        <f>+Sample!K454</f>
        <v>4.838709677419355</v>
      </c>
      <c r="Y389" s="979">
        <f>+Sample!L454</f>
        <v>5.161290322580645</v>
      </c>
      <c r="Z389" s="979">
        <f>+Sample!M454</f>
        <v>806.45161290322585</v>
      </c>
      <c r="AA389" s="979">
        <f>+Sample!N454</f>
        <v>100</v>
      </c>
    </row>
    <row r="390" spans="1:27" x14ac:dyDescent="0.2">
      <c r="A390" s="1">
        <f>+Sample_FC!A455</f>
        <v>45379</v>
      </c>
      <c r="B390" s="979">
        <f>+Sample_FC!B455</f>
        <v>616.13114754098365</v>
      </c>
      <c r="C390" s="979">
        <f>+Sample_FC!C455</f>
        <v>405.60655737704923</v>
      </c>
      <c r="D390" s="979">
        <f>+Sample_FC!D455</f>
        <v>76.557377049180332</v>
      </c>
      <c r="E390" s="979">
        <f>+Sample_FC!E455</f>
        <v>81.770491803278688</v>
      </c>
      <c r="F390" s="979">
        <f>+Sample_FC!F455</f>
        <v>275.42657964094002</v>
      </c>
      <c r="G390" s="979">
        <f>+Sample_FC!G455</f>
        <v>301.59213114754101</v>
      </c>
      <c r="H390" s="979">
        <f>+Sample_FC!H455</f>
        <v>270.98421545318291</v>
      </c>
      <c r="I390" s="979">
        <f>+Sample_FC!I455</f>
        <v>269.76544919347896</v>
      </c>
      <c r="J390" s="979">
        <f>+Sample_FC!J455</f>
        <v>19.64516129032258</v>
      </c>
      <c r="K390" s="979">
        <f>+Sample_FC!K455</f>
        <v>16.35483870967742</v>
      </c>
      <c r="L390" s="979">
        <f>+Sample_FC!L455</f>
        <v>3.225806451612903</v>
      </c>
      <c r="M390" s="979">
        <f>+Sample_FC!M455</f>
        <v>649.70629680000002</v>
      </c>
      <c r="N390" s="979">
        <f>+Sample_FC!N455</f>
        <v>100</v>
      </c>
      <c r="O390" s="979">
        <f>+Sample!B455</f>
        <v>651.41868512110716</v>
      </c>
      <c r="P390" s="979">
        <f>+Sample!C455</f>
        <v>404.46366782006913</v>
      </c>
      <c r="Q390" s="979">
        <f>+Sample!D455</f>
        <v>109.86159169550172</v>
      </c>
      <c r="R390" s="979">
        <f>+Sample!E455</f>
        <v>108.61591695501728</v>
      </c>
      <c r="S390" s="979">
        <f>+Sample!F455</f>
        <v>282.8518226848571</v>
      </c>
      <c r="T390" s="979">
        <f>+Sample!G455</f>
        <v>340.117378349636</v>
      </c>
      <c r="U390" s="979">
        <f>+Sample!H455</f>
        <v>263.69089276104427</v>
      </c>
      <c r="V390" s="979">
        <f>+Sample!I455</f>
        <v>259.6851640254535</v>
      </c>
      <c r="W390" s="979">
        <f>+Sample!J455</f>
        <v>17.741935483870968</v>
      </c>
      <c r="X390" s="979">
        <f>+Sample!K455</f>
        <v>4.838709677419355</v>
      </c>
      <c r="Y390" s="979">
        <f>+Sample!L455</f>
        <v>5.161290322580645</v>
      </c>
      <c r="Z390" s="979">
        <f>+Sample!M455</f>
        <v>806.45161290322585</v>
      </c>
      <c r="AA390" s="979">
        <f>+Sample!N455</f>
        <v>100</v>
      </c>
    </row>
    <row r="391" spans="1:27" x14ac:dyDescent="0.2">
      <c r="A391" s="1">
        <f>+Sample_FC!A456</f>
        <v>45380</v>
      </c>
      <c r="B391" s="979">
        <f>+Sample_FC!B456</f>
        <v>616.13114754098365</v>
      </c>
      <c r="C391" s="979">
        <f>+Sample_FC!C456</f>
        <v>405.60655737704923</v>
      </c>
      <c r="D391" s="979">
        <f>+Sample_FC!D456</f>
        <v>76.557377049180332</v>
      </c>
      <c r="E391" s="979">
        <f>+Sample_FC!E456</f>
        <v>81.770491803278688</v>
      </c>
      <c r="F391" s="979">
        <f>+Sample_FC!F456</f>
        <v>275.42657964094002</v>
      </c>
      <c r="G391" s="979">
        <f>+Sample_FC!G456</f>
        <v>301.59213114754101</v>
      </c>
      <c r="H391" s="979">
        <f>+Sample_FC!H456</f>
        <v>270.98421545318291</v>
      </c>
      <c r="I391" s="979">
        <f>+Sample_FC!I456</f>
        <v>269.76544919347896</v>
      </c>
      <c r="J391" s="979">
        <f>+Sample_FC!J456</f>
        <v>19.64516129032258</v>
      </c>
      <c r="K391" s="979">
        <f>+Sample_FC!K456</f>
        <v>16.35483870967742</v>
      </c>
      <c r="L391" s="979">
        <f>+Sample_FC!L456</f>
        <v>3.225806451612903</v>
      </c>
      <c r="M391" s="979">
        <f>+Sample_FC!M456</f>
        <v>649.70629680000002</v>
      </c>
      <c r="N391" s="979">
        <f>+Sample_FC!N456</f>
        <v>100</v>
      </c>
      <c r="O391" s="979">
        <f>+Sample!B456</f>
        <v>651.41868512110716</v>
      </c>
      <c r="P391" s="979">
        <f>+Sample!C456</f>
        <v>404.46366782006913</v>
      </c>
      <c r="Q391" s="979">
        <f>+Sample!D456</f>
        <v>109.86159169550172</v>
      </c>
      <c r="R391" s="979">
        <f>+Sample!E456</f>
        <v>108.61591695501728</v>
      </c>
      <c r="S391" s="979">
        <f>+Sample!F456</f>
        <v>282.8518226848571</v>
      </c>
      <c r="T391" s="979">
        <f>+Sample!G456</f>
        <v>340.117378349636</v>
      </c>
      <c r="U391" s="979">
        <f>+Sample!H456</f>
        <v>263.69089276104427</v>
      </c>
      <c r="V391" s="979">
        <f>+Sample!I456</f>
        <v>259.6851640254535</v>
      </c>
      <c r="W391" s="979">
        <f>+Sample!J456</f>
        <v>17.741935483870968</v>
      </c>
      <c r="X391" s="979">
        <f>+Sample!K456</f>
        <v>4.838709677419355</v>
      </c>
      <c r="Y391" s="979">
        <f>+Sample!L456</f>
        <v>5.161290322580645</v>
      </c>
      <c r="Z391" s="979">
        <f>+Sample!M456</f>
        <v>806.45161290322585</v>
      </c>
      <c r="AA391" s="979">
        <f>+Sample!N456</f>
        <v>100</v>
      </c>
    </row>
    <row r="392" spans="1:27" x14ac:dyDescent="0.2">
      <c r="A392" s="1">
        <f>+Sample_FC!A457</f>
        <v>45381</v>
      </c>
      <c r="B392" s="979">
        <f>+Sample_FC!B457</f>
        <v>616.13114754098365</v>
      </c>
      <c r="C392" s="979">
        <f>+Sample_FC!C457</f>
        <v>405.60655737704923</v>
      </c>
      <c r="D392" s="979">
        <f>+Sample_FC!D457</f>
        <v>76.557377049180332</v>
      </c>
      <c r="E392" s="979">
        <f>+Sample_FC!E457</f>
        <v>81.770491803278688</v>
      </c>
      <c r="F392" s="979">
        <f>+Sample_FC!F457</f>
        <v>275.42657964094002</v>
      </c>
      <c r="G392" s="979">
        <f>+Sample_FC!G457</f>
        <v>301.59213114754101</v>
      </c>
      <c r="H392" s="979">
        <f>+Sample_FC!H457</f>
        <v>270.98421545318291</v>
      </c>
      <c r="I392" s="979">
        <f>+Sample_FC!I457</f>
        <v>269.76544919347896</v>
      </c>
      <c r="J392" s="979">
        <f>+Sample_FC!J457</f>
        <v>19.64516129032258</v>
      </c>
      <c r="K392" s="979">
        <f>+Sample_FC!K457</f>
        <v>16.35483870967742</v>
      </c>
      <c r="L392" s="979">
        <f>+Sample_FC!L457</f>
        <v>3.225806451612903</v>
      </c>
      <c r="M392" s="979">
        <f>+Sample_FC!M457</f>
        <v>649.70629680000002</v>
      </c>
      <c r="N392" s="979">
        <f>+Sample_FC!N457</f>
        <v>100</v>
      </c>
      <c r="O392" s="979">
        <f>+Sample!B457</f>
        <v>651.41868512110716</v>
      </c>
      <c r="P392" s="979">
        <f>+Sample!C457</f>
        <v>404.46366782006913</v>
      </c>
      <c r="Q392" s="979">
        <f>+Sample!D457</f>
        <v>109.86159169550172</v>
      </c>
      <c r="R392" s="979">
        <f>+Sample!E457</f>
        <v>108.61591695501728</v>
      </c>
      <c r="S392" s="979">
        <f>+Sample!F457</f>
        <v>282.8518226848571</v>
      </c>
      <c r="T392" s="979">
        <f>+Sample!G457</f>
        <v>340.117378349636</v>
      </c>
      <c r="U392" s="979">
        <f>+Sample!H457</f>
        <v>263.69089276104427</v>
      </c>
      <c r="V392" s="979">
        <f>+Sample!I457</f>
        <v>259.6851640254535</v>
      </c>
      <c r="W392" s="979">
        <f>+Sample!J457</f>
        <v>17.741935483870968</v>
      </c>
      <c r="X392" s="979">
        <f>+Sample!K457</f>
        <v>4.838709677419355</v>
      </c>
      <c r="Y392" s="979">
        <f>+Sample!L457</f>
        <v>5.161290322580645</v>
      </c>
      <c r="Z392" s="979">
        <f>+Sample!M457</f>
        <v>806.45161290322585</v>
      </c>
      <c r="AA392" s="979">
        <f>+Sample!N457</f>
        <v>100</v>
      </c>
    </row>
    <row r="393" spans="1:27" x14ac:dyDescent="0.2">
      <c r="A393" s="1">
        <f>+Sample_FC!A458</f>
        <v>45382</v>
      </c>
      <c r="B393" s="979">
        <f>+Sample_FC!B458</f>
        <v>616.13114754098365</v>
      </c>
      <c r="C393" s="979">
        <f>+Sample_FC!C458</f>
        <v>405.60655737704923</v>
      </c>
      <c r="D393" s="979">
        <f>+Sample_FC!D458</f>
        <v>76.557377049180332</v>
      </c>
      <c r="E393" s="979">
        <f>+Sample_FC!E458</f>
        <v>81.770491803278688</v>
      </c>
      <c r="F393" s="979">
        <f>+Sample_FC!F458</f>
        <v>275.42657964094002</v>
      </c>
      <c r="G393" s="979">
        <f>+Sample_FC!G458</f>
        <v>301.59213114754101</v>
      </c>
      <c r="H393" s="979">
        <f>+Sample_FC!H458</f>
        <v>270.98421545318291</v>
      </c>
      <c r="I393" s="979">
        <f>+Sample_FC!I458</f>
        <v>269.76544919347896</v>
      </c>
      <c r="J393" s="979">
        <f>+Sample_FC!J458</f>
        <v>19.64516129032258</v>
      </c>
      <c r="K393" s="979">
        <f>+Sample_FC!K458</f>
        <v>16.35483870967742</v>
      </c>
      <c r="L393" s="979">
        <f>+Sample_FC!L458</f>
        <v>3.225806451612903</v>
      </c>
      <c r="M393" s="979">
        <f>+Sample_FC!M458</f>
        <v>649.70629680000002</v>
      </c>
      <c r="N393" s="979">
        <f>+Sample_FC!N458</f>
        <v>100</v>
      </c>
      <c r="O393" s="979">
        <f>+Sample!B458</f>
        <v>651.41868512110716</v>
      </c>
      <c r="P393" s="979">
        <f>+Sample!C458</f>
        <v>404.46366782006913</v>
      </c>
      <c r="Q393" s="979">
        <f>+Sample!D458</f>
        <v>109.86159169550172</v>
      </c>
      <c r="R393" s="979">
        <f>+Sample!E458</f>
        <v>108.61591695501728</v>
      </c>
      <c r="S393" s="979">
        <f>+Sample!F458</f>
        <v>282.8518226848571</v>
      </c>
      <c r="T393" s="979">
        <f>+Sample!G458</f>
        <v>340.117378349636</v>
      </c>
      <c r="U393" s="979">
        <f>+Sample!H458</f>
        <v>263.69089276104427</v>
      </c>
      <c r="V393" s="979">
        <f>+Sample!I458</f>
        <v>259.6851640254535</v>
      </c>
      <c r="W393" s="979">
        <f>+Sample!J458</f>
        <v>17.741935483870968</v>
      </c>
      <c r="X393" s="979">
        <f>+Sample!K458</f>
        <v>4.838709677419355</v>
      </c>
      <c r="Y393" s="979">
        <f>+Sample!L458</f>
        <v>5.161290322580645</v>
      </c>
      <c r="Z393" s="979">
        <f>+Sample!M458</f>
        <v>806.45161290322585</v>
      </c>
      <c r="AA393" s="979">
        <f>+Sample!N458</f>
        <v>100</v>
      </c>
    </row>
    <row r="394" spans="1:27" x14ac:dyDescent="0.2">
      <c r="A394" s="1">
        <f>+Sample_FC!A459</f>
        <v>45383</v>
      </c>
      <c r="B394" s="979">
        <f>+Sample_FC!B459</f>
        <v>560.80943847072876</v>
      </c>
      <c r="C394" s="979">
        <f>+Sample_FC!C459</f>
        <v>338.7724014336917</v>
      </c>
      <c r="D394" s="979">
        <f>+Sample_FC!D459</f>
        <v>94.656511350059731</v>
      </c>
      <c r="E394" s="979">
        <f>+Sample_FC!E459</f>
        <v>70.014934289127822</v>
      </c>
      <c r="F394" s="979">
        <f>+Sample_FC!F459</f>
        <v>244.41884418915413</v>
      </c>
      <c r="G394" s="979">
        <f>+Sample_FC!G459</f>
        <v>307.92114695340496</v>
      </c>
      <c r="H394" s="979">
        <f>+Sample_FC!H459</f>
        <v>247.97402737736007</v>
      </c>
      <c r="I394" s="979">
        <f>+Sample_FC!I459</f>
        <v>248.06666666666666</v>
      </c>
      <c r="J394" s="979">
        <f>+Sample_FC!J459</f>
        <v>26.666666666666668</v>
      </c>
      <c r="K394" s="979">
        <f>+Sample_FC!K459</f>
        <v>6.666666666666667</v>
      </c>
      <c r="L394" s="979">
        <f>+Sample_FC!L459</f>
        <v>4</v>
      </c>
      <c r="M394" s="979">
        <f>+Sample_FC!M459</f>
        <v>642.79999999999995</v>
      </c>
      <c r="N394" s="979">
        <f>+Sample_FC!N459</f>
        <v>91.666666666666657</v>
      </c>
      <c r="O394" s="979">
        <f>+Sample!B459</f>
        <v>653.01075268817203</v>
      </c>
      <c r="P394" s="979">
        <f>+Sample!C459</f>
        <v>405.4121863799283</v>
      </c>
      <c r="Q394" s="979">
        <f>+Sample!D459</f>
        <v>110.21505376344085</v>
      </c>
      <c r="R394" s="979">
        <f>+Sample!E459</f>
        <v>108.45878136200716</v>
      </c>
      <c r="S394" s="979">
        <f>+Sample!F459</f>
        <v>287.74429912298251</v>
      </c>
      <c r="T394" s="979">
        <f>+Sample!G459</f>
        <v>350.62387867645839</v>
      </c>
      <c r="U394" s="979">
        <f>+Sample!H459</f>
        <v>267.60219818437378</v>
      </c>
      <c r="V394" s="979">
        <f>+Sample!I459</f>
        <v>262.93133368111341</v>
      </c>
      <c r="W394" s="979">
        <f>+Sample!J459</f>
        <v>18.333333333333332</v>
      </c>
      <c r="X394" s="979">
        <f>+Sample!K459</f>
        <v>5.833333333333333</v>
      </c>
      <c r="Y394" s="979">
        <f>+Sample!L459</f>
        <v>5.333333333333333</v>
      </c>
      <c r="Z394" s="979">
        <f>+Sample!M459</f>
        <v>733.33333333333337</v>
      </c>
      <c r="AA394" s="979">
        <f>+Sample!N459</f>
        <v>100</v>
      </c>
    </row>
    <row r="395" spans="1:27" x14ac:dyDescent="0.2">
      <c r="A395" s="1">
        <f>+Sample_FC!A460</f>
        <v>45384</v>
      </c>
      <c r="B395" s="979">
        <f>+Sample_FC!B460</f>
        <v>0</v>
      </c>
      <c r="C395" s="979">
        <f>+Sample_FC!C460</f>
        <v>0</v>
      </c>
      <c r="D395" s="979">
        <f>+Sample_FC!D460</f>
        <v>0</v>
      </c>
      <c r="E395" s="979">
        <f>+Sample_FC!E460</f>
        <v>0</v>
      </c>
      <c r="F395" s="979">
        <f>+Sample_FC!F460</f>
        <v>0</v>
      </c>
      <c r="G395" s="979">
        <f>+Sample_FC!G460</f>
        <v>0</v>
      </c>
      <c r="H395" s="979">
        <f>+Sample_FC!H460</f>
        <v>247.97402737736007</v>
      </c>
      <c r="I395" s="979">
        <f>+Sample_FC!I460</f>
        <v>248.06666666666666</v>
      </c>
      <c r="J395" s="979">
        <f>+Sample_FC!J460</f>
        <v>26.666666666666668</v>
      </c>
      <c r="K395" s="979">
        <f>+Sample_FC!K460</f>
        <v>6.666666666666667</v>
      </c>
      <c r="L395" s="979">
        <f>+Sample_FC!L460</f>
        <v>4</v>
      </c>
      <c r="M395" s="979">
        <f>+Sample_FC!M460</f>
        <v>642.79999999999995</v>
      </c>
      <c r="N395" s="979">
        <f>+Sample_FC!N460</f>
        <v>0</v>
      </c>
      <c r="O395" s="979">
        <f>+Sample!B460</f>
        <v>653.01075268817203</v>
      </c>
      <c r="P395" s="979">
        <f>+Sample!C460</f>
        <v>405.4121863799283</v>
      </c>
      <c r="Q395" s="979">
        <f>+Sample!D460</f>
        <v>110.21505376344085</v>
      </c>
      <c r="R395" s="979">
        <f>+Sample!E460</f>
        <v>108.45878136200716</v>
      </c>
      <c r="S395" s="979">
        <f>+Sample!F460</f>
        <v>287.74429912298251</v>
      </c>
      <c r="T395" s="979">
        <f>+Sample!G460</f>
        <v>350.62387867645839</v>
      </c>
      <c r="U395" s="979">
        <f>+Sample!H460</f>
        <v>267.60219818437378</v>
      </c>
      <c r="V395" s="979">
        <f>+Sample!I460</f>
        <v>262.93133368111341</v>
      </c>
      <c r="W395" s="979">
        <f>+Sample!J460</f>
        <v>18.333333333333332</v>
      </c>
      <c r="X395" s="979">
        <f>+Sample!K460</f>
        <v>5.833333333333333</v>
      </c>
      <c r="Y395" s="979">
        <f>+Sample!L460</f>
        <v>5.333333333333333</v>
      </c>
      <c r="Z395" s="979">
        <f>+Sample!M460</f>
        <v>733.33333333333337</v>
      </c>
      <c r="AA395" s="979">
        <f>+Sample!N460</f>
        <v>100</v>
      </c>
    </row>
    <row r="396" spans="1:27" x14ac:dyDescent="0.2">
      <c r="A396" s="1">
        <f>+Sample_FC!A461</f>
        <v>45385</v>
      </c>
      <c r="B396" s="979">
        <f>+Sample_FC!B461</f>
        <v>295.69952210274789</v>
      </c>
      <c r="C396" s="979">
        <f>+Sample_FC!C461</f>
        <v>178.62544802867382</v>
      </c>
      <c r="D396" s="979">
        <f>+Sample_FC!D461</f>
        <v>49.90979689366786</v>
      </c>
      <c r="E396" s="979">
        <f>+Sample_FC!E461</f>
        <v>36.916965352449225</v>
      </c>
      <c r="F396" s="979">
        <f>+Sample_FC!F461</f>
        <v>128.87539057246309</v>
      </c>
      <c r="G396" s="979">
        <f>+Sample_FC!G461</f>
        <v>162.35842293906811</v>
      </c>
      <c r="H396" s="979">
        <f>+Sample_FC!H461</f>
        <v>247.97402737736007</v>
      </c>
      <c r="I396" s="979">
        <f>+Sample_FC!I461</f>
        <v>248.06666666666666</v>
      </c>
      <c r="J396" s="979">
        <f>+Sample_FC!J461</f>
        <v>26.666666666666668</v>
      </c>
      <c r="K396" s="979">
        <f>+Sample_FC!K461</f>
        <v>6.666666666666667</v>
      </c>
      <c r="L396" s="979">
        <f>+Sample_FC!L461</f>
        <v>4</v>
      </c>
      <c r="M396" s="979">
        <f>+Sample_FC!M461</f>
        <v>642.79999999999995</v>
      </c>
      <c r="N396" s="979">
        <f>+Sample_FC!N461</f>
        <v>48.333333333333336</v>
      </c>
      <c r="O396" s="979">
        <f>+Sample!B461</f>
        <v>653.01075268817203</v>
      </c>
      <c r="P396" s="979">
        <f>+Sample!C461</f>
        <v>405.4121863799283</v>
      </c>
      <c r="Q396" s="979">
        <f>+Sample!D461</f>
        <v>110.21505376344085</v>
      </c>
      <c r="R396" s="979">
        <f>+Sample!E461</f>
        <v>108.45878136200716</v>
      </c>
      <c r="S396" s="979">
        <f>+Sample!F461</f>
        <v>287.74429912298251</v>
      </c>
      <c r="T396" s="979">
        <f>+Sample!G461</f>
        <v>350.62387867645839</v>
      </c>
      <c r="U396" s="979">
        <f>+Sample!H461</f>
        <v>267.60219818437378</v>
      </c>
      <c r="V396" s="979">
        <f>+Sample!I461</f>
        <v>262.93133368111341</v>
      </c>
      <c r="W396" s="979">
        <f>+Sample!J461</f>
        <v>18.333333333333332</v>
      </c>
      <c r="X396" s="979">
        <f>+Sample!K461</f>
        <v>5.833333333333333</v>
      </c>
      <c r="Y396" s="979">
        <f>+Sample!L461</f>
        <v>5.333333333333333</v>
      </c>
      <c r="Z396" s="979">
        <f>+Sample!M461</f>
        <v>733.33333333333337</v>
      </c>
      <c r="AA396" s="979">
        <f>+Sample!N461</f>
        <v>100</v>
      </c>
    </row>
    <row r="397" spans="1:27" x14ac:dyDescent="0.2">
      <c r="A397" s="1">
        <f>+Sample_FC!A462</f>
        <v>45386</v>
      </c>
      <c r="B397" s="979">
        <f>+Sample_FC!B462</f>
        <v>611.7921146953405</v>
      </c>
      <c r="C397" s="979">
        <f>+Sample_FC!C462</f>
        <v>369.56989247311827</v>
      </c>
      <c r="D397" s="979">
        <f>+Sample_FC!D462</f>
        <v>103.26164874551971</v>
      </c>
      <c r="E397" s="979">
        <f>+Sample_FC!E462</f>
        <v>76.379928315412187</v>
      </c>
      <c r="F397" s="979">
        <f>+Sample_FC!F462</f>
        <v>266.6387391154409</v>
      </c>
      <c r="G397" s="979">
        <f>+Sample_FC!G462</f>
        <v>335.91397849462362</v>
      </c>
      <c r="H397" s="979">
        <f>+Sample_FC!H462</f>
        <v>247.97402737736007</v>
      </c>
      <c r="I397" s="979">
        <f>+Sample_FC!I462</f>
        <v>248.06666666666666</v>
      </c>
      <c r="J397" s="979">
        <f>+Sample_FC!J462</f>
        <v>26.666666666666668</v>
      </c>
      <c r="K397" s="979">
        <f>+Sample_FC!K462</f>
        <v>6.666666666666667</v>
      </c>
      <c r="L397" s="979">
        <f>+Sample_FC!L462</f>
        <v>4</v>
      </c>
      <c r="M397" s="979">
        <f>+Sample_FC!M462</f>
        <v>642.79999999999995</v>
      </c>
      <c r="N397" s="979">
        <f>+Sample_FC!N462</f>
        <v>100</v>
      </c>
      <c r="O397" s="979">
        <f>+Sample!B462</f>
        <v>653.01075268817203</v>
      </c>
      <c r="P397" s="979">
        <f>+Sample!C462</f>
        <v>405.4121863799283</v>
      </c>
      <c r="Q397" s="979">
        <f>+Sample!D462</f>
        <v>110.21505376344085</v>
      </c>
      <c r="R397" s="979">
        <f>+Sample!E462</f>
        <v>108.45878136200716</v>
      </c>
      <c r="S397" s="979">
        <f>+Sample!F462</f>
        <v>287.74429912298251</v>
      </c>
      <c r="T397" s="979">
        <f>+Sample!G462</f>
        <v>350.62387867645839</v>
      </c>
      <c r="U397" s="979">
        <f>+Sample!H462</f>
        <v>267.60219818437378</v>
      </c>
      <c r="V397" s="979">
        <f>+Sample!I462</f>
        <v>262.93133368111341</v>
      </c>
      <c r="W397" s="979">
        <f>+Sample!J462</f>
        <v>18.333333333333332</v>
      </c>
      <c r="X397" s="979">
        <f>+Sample!K462</f>
        <v>5.833333333333333</v>
      </c>
      <c r="Y397" s="979">
        <f>+Sample!L462</f>
        <v>5.333333333333333</v>
      </c>
      <c r="Z397" s="979">
        <f>+Sample!M462</f>
        <v>733.33333333333337</v>
      </c>
      <c r="AA397" s="979">
        <f>+Sample!N462</f>
        <v>100</v>
      </c>
    </row>
    <row r="398" spans="1:27" x14ac:dyDescent="0.2">
      <c r="A398" s="1">
        <f>+Sample_FC!A463</f>
        <v>45387</v>
      </c>
      <c r="B398" s="979">
        <f>+Sample_FC!B463</f>
        <v>611.7921146953405</v>
      </c>
      <c r="C398" s="979">
        <f>+Sample_FC!C463</f>
        <v>369.56989247311827</v>
      </c>
      <c r="D398" s="979">
        <f>+Sample_FC!D463</f>
        <v>103.26164874551971</v>
      </c>
      <c r="E398" s="979">
        <f>+Sample_FC!E463</f>
        <v>76.379928315412187</v>
      </c>
      <c r="F398" s="979">
        <f>+Sample_FC!F463</f>
        <v>266.6387391154409</v>
      </c>
      <c r="G398" s="979">
        <f>+Sample_FC!G463</f>
        <v>335.91397849462362</v>
      </c>
      <c r="H398" s="979">
        <f>+Sample_FC!H463</f>
        <v>247.97402737736007</v>
      </c>
      <c r="I398" s="979">
        <f>+Sample_FC!I463</f>
        <v>248.06666666666666</v>
      </c>
      <c r="J398" s="979">
        <f>+Sample_FC!J463</f>
        <v>26.666666666666668</v>
      </c>
      <c r="K398" s="979">
        <f>+Sample_FC!K463</f>
        <v>6.666666666666667</v>
      </c>
      <c r="L398" s="979">
        <f>+Sample_FC!L463</f>
        <v>4</v>
      </c>
      <c r="M398" s="979">
        <f>+Sample_FC!M463</f>
        <v>642.79999999999995</v>
      </c>
      <c r="N398" s="979">
        <f>+Sample_FC!N463</f>
        <v>100</v>
      </c>
      <c r="O398" s="979">
        <f>+Sample!B463</f>
        <v>653.01075268817203</v>
      </c>
      <c r="P398" s="979">
        <f>+Sample!C463</f>
        <v>405.4121863799283</v>
      </c>
      <c r="Q398" s="979">
        <f>+Sample!D463</f>
        <v>110.21505376344085</v>
      </c>
      <c r="R398" s="979">
        <f>+Sample!E463</f>
        <v>108.45878136200716</v>
      </c>
      <c r="S398" s="979">
        <f>+Sample!F463</f>
        <v>287.74429912298251</v>
      </c>
      <c r="T398" s="979">
        <f>+Sample!G463</f>
        <v>350.62387867645839</v>
      </c>
      <c r="U398" s="979">
        <f>+Sample!H463</f>
        <v>267.60219818437378</v>
      </c>
      <c r="V398" s="979">
        <f>+Sample!I463</f>
        <v>262.93133368111341</v>
      </c>
      <c r="W398" s="979">
        <f>+Sample!J463</f>
        <v>18.333333333333332</v>
      </c>
      <c r="X398" s="979">
        <f>+Sample!K463</f>
        <v>5.833333333333333</v>
      </c>
      <c r="Y398" s="979">
        <f>+Sample!L463</f>
        <v>5.333333333333333</v>
      </c>
      <c r="Z398" s="979">
        <f>+Sample!M463</f>
        <v>733.33333333333337</v>
      </c>
      <c r="AA398" s="979">
        <f>+Sample!N463</f>
        <v>100</v>
      </c>
    </row>
    <row r="399" spans="1:27" x14ac:dyDescent="0.2">
      <c r="A399" s="1">
        <f>+Sample_FC!A464</f>
        <v>45388</v>
      </c>
      <c r="B399" s="979">
        <f>+Sample_FC!B464</f>
        <v>611.7921146953405</v>
      </c>
      <c r="C399" s="979">
        <f>+Sample_FC!C464</f>
        <v>369.56989247311827</v>
      </c>
      <c r="D399" s="979">
        <f>+Sample_FC!D464</f>
        <v>103.26164874551971</v>
      </c>
      <c r="E399" s="979">
        <f>+Sample_FC!E464</f>
        <v>76.379928315412187</v>
      </c>
      <c r="F399" s="979">
        <f>+Sample_FC!F464</f>
        <v>266.6387391154409</v>
      </c>
      <c r="G399" s="979">
        <f>+Sample_FC!G464</f>
        <v>335.91397849462362</v>
      </c>
      <c r="H399" s="979">
        <f>+Sample_FC!H464</f>
        <v>247.97402737736007</v>
      </c>
      <c r="I399" s="979">
        <f>+Sample_FC!I464</f>
        <v>248.06666666666666</v>
      </c>
      <c r="J399" s="979">
        <f>+Sample_FC!J464</f>
        <v>26.666666666666668</v>
      </c>
      <c r="K399" s="979">
        <f>+Sample_FC!K464</f>
        <v>6.666666666666667</v>
      </c>
      <c r="L399" s="979">
        <f>+Sample_FC!L464</f>
        <v>4</v>
      </c>
      <c r="M399" s="979">
        <f>+Sample_FC!M464</f>
        <v>642.79999999999995</v>
      </c>
      <c r="N399" s="979">
        <f>+Sample_FC!N464</f>
        <v>100</v>
      </c>
      <c r="O399" s="979">
        <f>+Sample!B464</f>
        <v>653.01075268817203</v>
      </c>
      <c r="P399" s="979">
        <f>+Sample!C464</f>
        <v>405.4121863799283</v>
      </c>
      <c r="Q399" s="979">
        <f>+Sample!D464</f>
        <v>110.21505376344085</v>
      </c>
      <c r="R399" s="979">
        <f>+Sample!E464</f>
        <v>108.45878136200716</v>
      </c>
      <c r="S399" s="979">
        <f>+Sample!F464</f>
        <v>287.74429912298251</v>
      </c>
      <c r="T399" s="979">
        <f>+Sample!G464</f>
        <v>350.62387867645839</v>
      </c>
      <c r="U399" s="979">
        <f>+Sample!H464</f>
        <v>267.60219818437378</v>
      </c>
      <c r="V399" s="979">
        <f>+Sample!I464</f>
        <v>262.93133368111341</v>
      </c>
      <c r="W399" s="979">
        <f>+Sample!J464</f>
        <v>18.333333333333332</v>
      </c>
      <c r="X399" s="979">
        <f>+Sample!K464</f>
        <v>5.833333333333333</v>
      </c>
      <c r="Y399" s="979">
        <f>+Sample!L464</f>
        <v>5.333333333333333</v>
      </c>
      <c r="Z399" s="979">
        <f>+Sample!M464</f>
        <v>733.33333333333337</v>
      </c>
      <c r="AA399" s="979">
        <f>+Sample!N464</f>
        <v>100</v>
      </c>
    </row>
    <row r="400" spans="1:27" x14ac:dyDescent="0.2">
      <c r="A400" s="1">
        <f>+Sample_FC!A465</f>
        <v>45389</v>
      </c>
      <c r="B400" s="979">
        <f>+Sample_FC!B465</f>
        <v>611.7921146953405</v>
      </c>
      <c r="C400" s="979">
        <f>+Sample_FC!C465</f>
        <v>369.56989247311827</v>
      </c>
      <c r="D400" s="979">
        <f>+Sample_FC!D465</f>
        <v>103.26164874551971</v>
      </c>
      <c r="E400" s="979">
        <f>+Sample_FC!E465</f>
        <v>76.379928315412187</v>
      </c>
      <c r="F400" s="979">
        <f>+Sample_FC!F465</f>
        <v>266.6387391154409</v>
      </c>
      <c r="G400" s="979">
        <f>+Sample_FC!G465</f>
        <v>335.91397849462362</v>
      </c>
      <c r="H400" s="979">
        <f>+Sample_FC!H465</f>
        <v>247.97402737736007</v>
      </c>
      <c r="I400" s="979">
        <f>+Sample_FC!I465</f>
        <v>248.06666666666666</v>
      </c>
      <c r="J400" s="979">
        <f>+Sample_FC!J465</f>
        <v>26.666666666666668</v>
      </c>
      <c r="K400" s="979">
        <f>+Sample_FC!K465</f>
        <v>6.666666666666667</v>
      </c>
      <c r="L400" s="979">
        <f>+Sample_FC!L465</f>
        <v>4</v>
      </c>
      <c r="M400" s="979">
        <f>+Sample_FC!M465</f>
        <v>642.79999999999995</v>
      </c>
      <c r="N400" s="979">
        <f>+Sample_FC!N465</f>
        <v>100</v>
      </c>
      <c r="O400" s="979">
        <f>+Sample!B465</f>
        <v>653.01075268817203</v>
      </c>
      <c r="P400" s="979">
        <f>+Sample!C465</f>
        <v>405.4121863799283</v>
      </c>
      <c r="Q400" s="979">
        <f>+Sample!D465</f>
        <v>110.21505376344085</v>
      </c>
      <c r="R400" s="979">
        <f>+Sample!E465</f>
        <v>108.45878136200716</v>
      </c>
      <c r="S400" s="979">
        <f>+Sample!F465</f>
        <v>287.74429912298251</v>
      </c>
      <c r="T400" s="979">
        <f>+Sample!G465</f>
        <v>350.62387867645839</v>
      </c>
      <c r="U400" s="979">
        <f>+Sample!H465</f>
        <v>267.60219818437378</v>
      </c>
      <c r="V400" s="979">
        <f>+Sample!I465</f>
        <v>262.93133368111341</v>
      </c>
      <c r="W400" s="979">
        <f>+Sample!J465</f>
        <v>18.333333333333332</v>
      </c>
      <c r="X400" s="979">
        <f>+Sample!K465</f>
        <v>5.833333333333333</v>
      </c>
      <c r="Y400" s="979">
        <f>+Sample!L465</f>
        <v>5.333333333333333</v>
      </c>
      <c r="Z400" s="979">
        <f>+Sample!M465</f>
        <v>733.33333333333337</v>
      </c>
      <c r="AA400" s="979">
        <f>+Sample!N465</f>
        <v>100</v>
      </c>
    </row>
    <row r="401" spans="1:27" x14ac:dyDescent="0.2">
      <c r="A401" s="1">
        <f>+Sample_FC!A466</f>
        <v>45390</v>
      </c>
      <c r="B401" s="979">
        <f>+Sample_FC!B466</f>
        <v>611.7921146953405</v>
      </c>
      <c r="C401" s="979">
        <f>+Sample_FC!C466</f>
        <v>369.56989247311827</v>
      </c>
      <c r="D401" s="979">
        <f>+Sample_FC!D466</f>
        <v>103.26164874551971</v>
      </c>
      <c r="E401" s="979">
        <f>+Sample_FC!E466</f>
        <v>76.379928315412187</v>
      </c>
      <c r="F401" s="979">
        <f>+Sample_FC!F466</f>
        <v>266.6387391154409</v>
      </c>
      <c r="G401" s="979">
        <f>+Sample_FC!G466</f>
        <v>335.91397849462362</v>
      </c>
      <c r="H401" s="979">
        <f>+Sample_FC!H466</f>
        <v>247.97402737736007</v>
      </c>
      <c r="I401" s="979">
        <f>+Sample_FC!I466</f>
        <v>248.06666666666666</v>
      </c>
      <c r="J401" s="979">
        <f>+Sample_FC!J466</f>
        <v>26.666666666666668</v>
      </c>
      <c r="K401" s="979">
        <f>+Sample_FC!K466</f>
        <v>6.666666666666667</v>
      </c>
      <c r="L401" s="979">
        <f>+Sample_FC!L466</f>
        <v>4</v>
      </c>
      <c r="M401" s="979">
        <f>+Sample_FC!M466</f>
        <v>642.79999999999995</v>
      </c>
      <c r="N401" s="979">
        <f>+Sample_FC!N466</f>
        <v>100</v>
      </c>
      <c r="O401" s="979">
        <f>+Sample!B466</f>
        <v>653.01075268817203</v>
      </c>
      <c r="P401" s="979">
        <f>+Sample!C466</f>
        <v>405.4121863799283</v>
      </c>
      <c r="Q401" s="979">
        <f>+Sample!D466</f>
        <v>110.21505376344085</v>
      </c>
      <c r="R401" s="979">
        <f>+Sample!E466</f>
        <v>108.45878136200716</v>
      </c>
      <c r="S401" s="979">
        <f>+Sample!F466</f>
        <v>287.74429912298251</v>
      </c>
      <c r="T401" s="979">
        <f>+Sample!G466</f>
        <v>350.62387867645839</v>
      </c>
      <c r="U401" s="979">
        <f>+Sample!H466</f>
        <v>267.60219818437378</v>
      </c>
      <c r="V401" s="979">
        <f>+Sample!I466</f>
        <v>262.93133368111341</v>
      </c>
      <c r="W401" s="979">
        <f>+Sample!J466</f>
        <v>18.333333333333332</v>
      </c>
      <c r="X401" s="979">
        <f>+Sample!K466</f>
        <v>5.833333333333333</v>
      </c>
      <c r="Y401" s="979">
        <f>+Sample!L466</f>
        <v>5.333333333333333</v>
      </c>
      <c r="Z401" s="979">
        <f>+Sample!M466</f>
        <v>733.33333333333337</v>
      </c>
      <c r="AA401" s="979">
        <f>+Sample!N466</f>
        <v>100</v>
      </c>
    </row>
    <row r="402" spans="1:27" x14ac:dyDescent="0.2">
      <c r="A402" s="1">
        <f>+Sample_FC!A467</f>
        <v>45391</v>
      </c>
      <c r="B402" s="979">
        <f>+Sample_FC!B467</f>
        <v>611.7921146953405</v>
      </c>
      <c r="C402" s="979">
        <f>+Sample_FC!C467</f>
        <v>369.56989247311827</v>
      </c>
      <c r="D402" s="979">
        <f>+Sample_FC!D467</f>
        <v>103.26164874551971</v>
      </c>
      <c r="E402" s="979">
        <f>+Sample_FC!E467</f>
        <v>76.379928315412187</v>
      </c>
      <c r="F402" s="979">
        <f>+Sample_FC!F467</f>
        <v>266.6387391154409</v>
      </c>
      <c r="G402" s="979">
        <f>+Sample_FC!G467</f>
        <v>335.91397849462362</v>
      </c>
      <c r="H402" s="979">
        <f>+Sample_FC!H467</f>
        <v>247.97402737736007</v>
      </c>
      <c r="I402" s="979">
        <f>+Sample_FC!I467</f>
        <v>248.06666666666666</v>
      </c>
      <c r="J402" s="979">
        <f>+Sample_FC!J467</f>
        <v>26.666666666666668</v>
      </c>
      <c r="K402" s="979">
        <f>+Sample_FC!K467</f>
        <v>6.666666666666667</v>
      </c>
      <c r="L402" s="979">
        <f>+Sample_FC!L467</f>
        <v>4</v>
      </c>
      <c r="M402" s="979">
        <f>+Sample_FC!M467</f>
        <v>642.79999999999995</v>
      </c>
      <c r="N402" s="979">
        <f>+Sample_FC!N467</f>
        <v>100</v>
      </c>
      <c r="O402" s="979">
        <f>+Sample!B467</f>
        <v>326.50537634408602</v>
      </c>
      <c r="P402" s="979">
        <f>+Sample!C467</f>
        <v>202.70609318996415</v>
      </c>
      <c r="Q402" s="979">
        <f>+Sample!D467</f>
        <v>55.107526881720425</v>
      </c>
      <c r="R402" s="979">
        <f>+Sample!E467</f>
        <v>54.229390681003579</v>
      </c>
      <c r="S402" s="979">
        <f>+Sample!F467</f>
        <v>143.87214956149126</v>
      </c>
      <c r="T402" s="979">
        <f>+Sample!G467</f>
        <v>175.31193933822919</v>
      </c>
      <c r="U402" s="979">
        <f>+Sample!H467</f>
        <v>267.60219818437378</v>
      </c>
      <c r="V402" s="979">
        <f>+Sample!I467</f>
        <v>262.93133368111341</v>
      </c>
      <c r="W402" s="979">
        <f>+Sample!J467</f>
        <v>18.333333333333332</v>
      </c>
      <c r="X402" s="979">
        <f>+Sample!K467</f>
        <v>5.833333333333333</v>
      </c>
      <c r="Y402" s="979">
        <f>+Sample!L467</f>
        <v>5.333333333333333</v>
      </c>
      <c r="Z402" s="979">
        <f>+Sample!M467</f>
        <v>733.33333333333337</v>
      </c>
      <c r="AA402" s="979">
        <f>+Sample!N467</f>
        <v>50</v>
      </c>
    </row>
    <row r="403" spans="1:27" x14ac:dyDescent="0.2">
      <c r="A403" s="1">
        <f>+Sample_FC!A468</f>
        <v>45392</v>
      </c>
      <c r="B403" s="979">
        <f>+Sample_FC!B468</f>
        <v>611.7921146953405</v>
      </c>
      <c r="C403" s="979">
        <f>+Sample_FC!C468</f>
        <v>369.56989247311827</v>
      </c>
      <c r="D403" s="979">
        <f>+Sample_FC!D468</f>
        <v>103.26164874551971</v>
      </c>
      <c r="E403" s="979">
        <f>+Sample_FC!E468</f>
        <v>76.379928315412187</v>
      </c>
      <c r="F403" s="979">
        <f>+Sample_FC!F468</f>
        <v>266.6387391154409</v>
      </c>
      <c r="G403" s="979">
        <f>+Sample_FC!G468</f>
        <v>335.91397849462362</v>
      </c>
      <c r="H403" s="979">
        <f>+Sample_FC!H468</f>
        <v>247.97402737736007</v>
      </c>
      <c r="I403" s="979">
        <f>+Sample_FC!I468</f>
        <v>248.06666666666666</v>
      </c>
      <c r="J403" s="979">
        <f>+Sample_FC!J468</f>
        <v>26.666666666666668</v>
      </c>
      <c r="K403" s="979">
        <f>+Sample_FC!K468</f>
        <v>6.666666666666667</v>
      </c>
      <c r="L403" s="979">
        <f>+Sample_FC!L468</f>
        <v>4</v>
      </c>
      <c r="M403" s="979">
        <f>+Sample_FC!M468</f>
        <v>642.79999999999995</v>
      </c>
      <c r="N403" s="979">
        <f>+Sample_FC!N468</f>
        <v>100</v>
      </c>
      <c r="O403" s="979">
        <f>+Sample!B468</f>
        <v>653.01075268817203</v>
      </c>
      <c r="P403" s="979">
        <f>+Sample!C468</f>
        <v>405.4121863799283</v>
      </c>
      <c r="Q403" s="979">
        <f>+Sample!D468</f>
        <v>110.21505376344085</v>
      </c>
      <c r="R403" s="979">
        <f>+Sample!E468</f>
        <v>108.45878136200716</v>
      </c>
      <c r="S403" s="979">
        <f>+Sample!F468</f>
        <v>287.74429912298251</v>
      </c>
      <c r="T403" s="979">
        <f>+Sample!G468</f>
        <v>350.62387867645839</v>
      </c>
      <c r="U403" s="979">
        <f>+Sample!H468</f>
        <v>267.60219818437378</v>
      </c>
      <c r="V403" s="979">
        <f>+Sample!I468</f>
        <v>262.93133368111341</v>
      </c>
      <c r="W403" s="979">
        <f>+Sample!J468</f>
        <v>18.333333333333332</v>
      </c>
      <c r="X403" s="979">
        <f>+Sample!K468</f>
        <v>5.833333333333333</v>
      </c>
      <c r="Y403" s="979">
        <f>+Sample!L468</f>
        <v>5.333333333333333</v>
      </c>
      <c r="Z403" s="979">
        <f>+Sample!M468</f>
        <v>733.33333333333337</v>
      </c>
      <c r="AA403" s="979">
        <f>+Sample!N468</f>
        <v>100</v>
      </c>
    </row>
    <row r="404" spans="1:27" x14ac:dyDescent="0.2">
      <c r="A404" s="1">
        <f>+Sample_FC!A469</f>
        <v>45393</v>
      </c>
      <c r="B404" s="979">
        <f>+Sample_FC!B469</f>
        <v>611.7921146953405</v>
      </c>
      <c r="C404" s="979">
        <f>+Sample_FC!C469</f>
        <v>369.56989247311827</v>
      </c>
      <c r="D404" s="979">
        <f>+Sample_FC!D469</f>
        <v>103.26164874551971</v>
      </c>
      <c r="E404" s="979">
        <f>+Sample_FC!E469</f>
        <v>76.379928315412187</v>
      </c>
      <c r="F404" s="979">
        <f>+Sample_FC!F469</f>
        <v>266.6387391154409</v>
      </c>
      <c r="G404" s="979">
        <f>+Sample_FC!G469</f>
        <v>335.91397849462362</v>
      </c>
      <c r="H404" s="979">
        <f>+Sample_FC!H469</f>
        <v>247.97402737736007</v>
      </c>
      <c r="I404" s="979">
        <f>+Sample_FC!I469</f>
        <v>248.06666666666666</v>
      </c>
      <c r="J404" s="979">
        <f>+Sample_FC!J469</f>
        <v>26.666666666666668</v>
      </c>
      <c r="K404" s="979">
        <f>+Sample_FC!K469</f>
        <v>6.666666666666667</v>
      </c>
      <c r="L404" s="979">
        <f>+Sample_FC!L469</f>
        <v>4</v>
      </c>
      <c r="M404" s="979">
        <f>+Sample_FC!M469</f>
        <v>642.79999999999995</v>
      </c>
      <c r="N404" s="979">
        <f>+Sample_FC!N469</f>
        <v>100</v>
      </c>
      <c r="O404" s="979">
        <f>+Sample!B469</f>
        <v>653.01075268817203</v>
      </c>
      <c r="P404" s="979">
        <f>+Sample!C469</f>
        <v>405.4121863799283</v>
      </c>
      <c r="Q404" s="979">
        <f>+Sample!D469</f>
        <v>110.21505376344085</v>
      </c>
      <c r="R404" s="979">
        <f>+Sample!E469</f>
        <v>108.45878136200716</v>
      </c>
      <c r="S404" s="979">
        <f>+Sample!F469</f>
        <v>287.74429912298251</v>
      </c>
      <c r="T404" s="979">
        <f>+Sample!G469</f>
        <v>350.62387867645839</v>
      </c>
      <c r="U404" s="979">
        <f>+Sample!H469</f>
        <v>267.60219818437378</v>
      </c>
      <c r="V404" s="979">
        <f>+Sample!I469</f>
        <v>262.93133368111341</v>
      </c>
      <c r="W404" s="979">
        <f>+Sample!J469</f>
        <v>18.333333333333332</v>
      </c>
      <c r="X404" s="979">
        <f>+Sample!K469</f>
        <v>5.833333333333333</v>
      </c>
      <c r="Y404" s="979">
        <f>+Sample!L469</f>
        <v>5.333333333333333</v>
      </c>
      <c r="Z404" s="979">
        <f>+Sample!M469</f>
        <v>733.33333333333337</v>
      </c>
      <c r="AA404" s="979">
        <f>+Sample!N469</f>
        <v>100</v>
      </c>
    </row>
    <row r="405" spans="1:27" x14ac:dyDescent="0.2">
      <c r="A405" s="1">
        <f>+Sample_FC!A470</f>
        <v>45394</v>
      </c>
      <c r="B405" s="979">
        <f>+Sample_FC!B470</f>
        <v>611.7921146953405</v>
      </c>
      <c r="C405" s="979">
        <f>+Sample_FC!C470</f>
        <v>369.56989247311827</v>
      </c>
      <c r="D405" s="979">
        <f>+Sample_FC!D470</f>
        <v>103.26164874551971</v>
      </c>
      <c r="E405" s="979">
        <f>+Sample_FC!E470</f>
        <v>76.379928315412187</v>
      </c>
      <c r="F405" s="979">
        <f>+Sample_FC!F470</f>
        <v>266.6387391154409</v>
      </c>
      <c r="G405" s="979">
        <f>+Sample_FC!G470</f>
        <v>335.91397849462362</v>
      </c>
      <c r="H405" s="979">
        <f>+Sample_FC!H470</f>
        <v>247.97402737736007</v>
      </c>
      <c r="I405" s="979">
        <f>+Sample_FC!I470</f>
        <v>248.06666666666666</v>
      </c>
      <c r="J405" s="979">
        <f>+Sample_FC!J470</f>
        <v>26.666666666666668</v>
      </c>
      <c r="K405" s="979">
        <f>+Sample_FC!K470</f>
        <v>6.666666666666667</v>
      </c>
      <c r="L405" s="979">
        <f>+Sample_FC!L470</f>
        <v>4</v>
      </c>
      <c r="M405" s="979">
        <f>+Sample_FC!M470</f>
        <v>642.79999999999995</v>
      </c>
      <c r="N405" s="979">
        <f>+Sample_FC!N470</f>
        <v>100</v>
      </c>
      <c r="O405" s="979">
        <f>+Sample!B470</f>
        <v>653.01075268817203</v>
      </c>
      <c r="P405" s="979">
        <f>+Sample!C470</f>
        <v>405.4121863799283</v>
      </c>
      <c r="Q405" s="979">
        <f>+Sample!D470</f>
        <v>110.21505376344085</v>
      </c>
      <c r="R405" s="979">
        <f>+Sample!E470</f>
        <v>108.45878136200716</v>
      </c>
      <c r="S405" s="979">
        <f>+Sample!F470</f>
        <v>287.74429912298251</v>
      </c>
      <c r="T405" s="979">
        <f>+Sample!G470</f>
        <v>350.62387867645839</v>
      </c>
      <c r="U405" s="979">
        <f>+Sample!H470</f>
        <v>267.60219818437378</v>
      </c>
      <c r="V405" s="979">
        <f>+Sample!I470</f>
        <v>262.93133368111341</v>
      </c>
      <c r="W405" s="979">
        <f>+Sample!J470</f>
        <v>18.333333333333332</v>
      </c>
      <c r="X405" s="979">
        <f>+Sample!K470</f>
        <v>5.833333333333333</v>
      </c>
      <c r="Y405" s="979">
        <f>+Sample!L470</f>
        <v>5.333333333333333</v>
      </c>
      <c r="Z405" s="979">
        <f>+Sample!M470</f>
        <v>733.33333333333337</v>
      </c>
      <c r="AA405" s="979">
        <f>+Sample!N470</f>
        <v>100</v>
      </c>
    </row>
    <row r="406" spans="1:27" x14ac:dyDescent="0.2">
      <c r="A406" s="1">
        <f>+Sample_FC!A471</f>
        <v>45395</v>
      </c>
      <c r="B406" s="979">
        <f>+Sample_FC!B471</f>
        <v>611.7921146953405</v>
      </c>
      <c r="C406" s="979">
        <f>+Sample_FC!C471</f>
        <v>369.56989247311827</v>
      </c>
      <c r="D406" s="979">
        <f>+Sample_FC!D471</f>
        <v>103.26164874551971</v>
      </c>
      <c r="E406" s="979">
        <f>+Sample_FC!E471</f>
        <v>76.379928315412187</v>
      </c>
      <c r="F406" s="979">
        <f>+Sample_FC!F471</f>
        <v>266.6387391154409</v>
      </c>
      <c r="G406" s="979">
        <f>+Sample_FC!G471</f>
        <v>335.91397849462362</v>
      </c>
      <c r="H406" s="979">
        <f>+Sample_FC!H471</f>
        <v>247.97402737736007</v>
      </c>
      <c r="I406" s="979">
        <f>+Sample_FC!I471</f>
        <v>248.06666666666666</v>
      </c>
      <c r="J406" s="979">
        <f>+Sample_FC!J471</f>
        <v>26.666666666666668</v>
      </c>
      <c r="K406" s="979">
        <f>+Sample_FC!K471</f>
        <v>6.666666666666667</v>
      </c>
      <c r="L406" s="979">
        <f>+Sample_FC!L471</f>
        <v>4</v>
      </c>
      <c r="M406" s="979">
        <f>+Sample_FC!M471</f>
        <v>642.79999999999995</v>
      </c>
      <c r="N406" s="979">
        <f>+Sample_FC!N471</f>
        <v>100</v>
      </c>
      <c r="O406" s="979">
        <f>+Sample!B471</f>
        <v>653.01075268817203</v>
      </c>
      <c r="P406" s="979">
        <f>+Sample!C471</f>
        <v>405.4121863799283</v>
      </c>
      <c r="Q406" s="979">
        <f>+Sample!D471</f>
        <v>110.21505376344085</v>
      </c>
      <c r="R406" s="979">
        <f>+Sample!E471</f>
        <v>108.45878136200716</v>
      </c>
      <c r="S406" s="979">
        <f>+Sample!F471</f>
        <v>287.74429912298251</v>
      </c>
      <c r="T406" s="979">
        <f>+Sample!G471</f>
        <v>350.62387867645839</v>
      </c>
      <c r="U406" s="979">
        <f>+Sample!H471</f>
        <v>267.60219818437378</v>
      </c>
      <c r="V406" s="979">
        <f>+Sample!I471</f>
        <v>262.93133368111341</v>
      </c>
      <c r="W406" s="979">
        <f>+Sample!J471</f>
        <v>18.333333333333332</v>
      </c>
      <c r="X406" s="979">
        <f>+Sample!K471</f>
        <v>5.833333333333333</v>
      </c>
      <c r="Y406" s="979">
        <f>+Sample!L471</f>
        <v>5.333333333333333</v>
      </c>
      <c r="Z406" s="979">
        <f>+Sample!M471</f>
        <v>733.33333333333337</v>
      </c>
      <c r="AA406" s="979">
        <f>+Sample!N471</f>
        <v>100</v>
      </c>
    </row>
    <row r="407" spans="1:27" x14ac:dyDescent="0.2">
      <c r="A407" s="1">
        <f>+Sample_FC!A472</f>
        <v>45396</v>
      </c>
      <c r="B407" s="979">
        <f>+Sample_FC!B472</f>
        <v>611.7921146953405</v>
      </c>
      <c r="C407" s="979">
        <f>+Sample_FC!C472</f>
        <v>369.56989247311827</v>
      </c>
      <c r="D407" s="979">
        <f>+Sample_FC!D472</f>
        <v>103.26164874551971</v>
      </c>
      <c r="E407" s="979">
        <f>+Sample_FC!E472</f>
        <v>76.379928315412187</v>
      </c>
      <c r="F407" s="979">
        <f>+Sample_FC!F472</f>
        <v>266.6387391154409</v>
      </c>
      <c r="G407" s="979">
        <f>+Sample_FC!G472</f>
        <v>335.91397849462362</v>
      </c>
      <c r="H407" s="979">
        <f>+Sample_FC!H472</f>
        <v>247.97402737736007</v>
      </c>
      <c r="I407" s="979">
        <f>+Sample_FC!I472</f>
        <v>248.06666666666666</v>
      </c>
      <c r="J407" s="979">
        <f>+Sample_FC!J472</f>
        <v>26.666666666666668</v>
      </c>
      <c r="K407" s="979">
        <f>+Sample_FC!K472</f>
        <v>6.666666666666667</v>
      </c>
      <c r="L407" s="979">
        <f>+Sample_FC!L472</f>
        <v>4</v>
      </c>
      <c r="M407" s="979">
        <f>+Sample_FC!M472</f>
        <v>642.79999999999995</v>
      </c>
      <c r="N407" s="979">
        <f>+Sample_FC!N472</f>
        <v>100</v>
      </c>
      <c r="O407" s="979">
        <f>+Sample!B472</f>
        <v>653.01075268817203</v>
      </c>
      <c r="P407" s="979">
        <f>+Sample!C472</f>
        <v>405.4121863799283</v>
      </c>
      <c r="Q407" s="979">
        <f>+Sample!D472</f>
        <v>110.21505376344085</v>
      </c>
      <c r="R407" s="979">
        <f>+Sample!E472</f>
        <v>108.45878136200716</v>
      </c>
      <c r="S407" s="979">
        <f>+Sample!F472</f>
        <v>287.74429912298251</v>
      </c>
      <c r="T407" s="979">
        <f>+Sample!G472</f>
        <v>350.62387867645839</v>
      </c>
      <c r="U407" s="979">
        <f>+Sample!H472</f>
        <v>267.60219818437378</v>
      </c>
      <c r="V407" s="979">
        <f>+Sample!I472</f>
        <v>262.93133368111341</v>
      </c>
      <c r="W407" s="979">
        <f>+Sample!J472</f>
        <v>18.333333333333332</v>
      </c>
      <c r="X407" s="979">
        <f>+Sample!K472</f>
        <v>5.833333333333333</v>
      </c>
      <c r="Y407" s="979">
        <f>+Sample!L472</f>
        <v>5.333333333333333</v>
      </c>
      <c r="Z407" s="979">
        <f>+Sample!M472</f>
        <v>733.33333333333337</v>
      </c>
      <c r="AA407" s="979">
        <f>+Sample!N472</f>
        <v>100</v>
      </c>
    </row>
    <row r="408" spans="1:27" x14ac:dyDescent="0.2">
      <c r="A408" s="1">
        <f>+Sample_FC!A473</f>
        <v>45397</v>
      </c>
      <c r="B408" s="979">
        <f>+Sample_FC!B473</f>
        <v>611.7921146953405</v>
      </c>
      <c r="C408" s="979">
        <f>+Sample_FC!C473</f>
        <v>369.56989247311827</v>
      </c>
      <c r="D408" s="979">
        <f>+Sample_FC!D473</f>
        <v>103.26164874551971</v>
      </c>
      <c r="E408" s="979">
        <f>+Sample_FC!E473</f>
        <v>76.379928315412187</v>
      </c>
      <c r="F408" s="979">
        <f>+Sample_FC!F473</f>
        <v>266.6387391154409</v>
      </c>
      <c r="G408" s="979">
        <f>+Sample_FC!G473</f>
        <v>335.91397849462362</v>
      </c>
      <c r="H408" s="979">
        <f>+Sample_FC!H473</f>
        <v>247.97402737736007</v>
      </c>
      <c r="I408" s="979">
        <f>+Sample_FC!I473</f>
        <v>248.06666666666666</v>
      </c>
      <c r="J408" s="979">
        <f>+Sample_FC!J473</f>
        <v>26.666666666666668</v>
      </c>
      <c r="K408" s="979">
        <f>+Sample_FC!K473</f>
        <v>6.666666666666667</v>
      </c>
      <c r="L408" s="979">
        <f>+Sample_FC!L473</f>
        <v>4</v>
      </c>
      <c r="M408" s="979">
        <f>+Sample_FC!M473</f>
        <v>642.79999999999995</v>
      </c>
      <c r="N408" s="979">
        <f>+Sample_FC!N473</f>
        <v>100</v>
      </c>
      <c r="O408" s="979">
        <f>+Sample!B473</f>
        <v>653.01075268817203</v>
      </c>
      <c r="P408" s="979">
        <f>+Sample!C473</f>
        <v>405.4121863799283</v>
      </c>
      <c r="Q408" s="979">
        <f>+Sample!D473</f>
        <v>110.21505376344085</v>
      </c>
      <c r="R408" s="979">
        <f>+Sample!E473</f>
        <v>108.45878136200716</v>
      </c>
      <c r="S408" s="979">
        <f>+Sample!F473</f>
        <v>287.74429912298251</v>
      </c>
      <c r="T408" s="979">
        <f>+Sample!G473</f>
        <v>350.62387867645839</v>
      </c>
      <c r="U408" s="979">
        <f>+Sample!H473</f>
        <v>267.60219818437378</v>
      </c>
      <c r="V408" s="979">
        <f>+Sample!I473</f>
        <v>262.93133368111341</v>
      </c>
      <c r="W408" s="979">
        <f>+Sample!J473</f>
        <v>18.333333333333332</v>
      </c>
      <c r="X408" s="979">
        <f>+Sample!K473</f>
        <v>5.833333333333333</v>
      </c>
      <c r="Y408" s="979">
        <f>+Sample!L473</f>
        <v>5.333333333333333</v>
      </c>
      <c r="Z408" s="979">
        <f>+Sample!M473</f>
        <v>733.33333333333337</v>
      </c>
      <c r="AA408" s="979">
        <f>+Sample!N473</f>
        <v>100</v>
      </c>
    </row>
    <row r="409" spans="1:27" x14ac:dyDescent="0.2">
      <c r="A409" s="1">
        <f>+Sample_FC!A474</f>
        <v>45398</v>
      </c>
      <c r="B409" s="979">
        <f>+Sample_FC!B474</f>
        <v>611.7921146953405</v>
      </c>
      <c r="C409" s="979">
        <f>+Sample_FC!C474</f>
        <v>369.56989247311827</v>
      </c>
      <c r="D409" s="979">
        <f>+Sample_FC!D474</f>
        <v>103.26164874551971</v>
      </c>
      <c r="E409" s="979">
        <f>+Sample_FC!E474</f>
        <v>76.379928315412187</v>
      </c>
      <c r="F409" s="979">
        <f>+Sample_FC!F474</f>
        <v>266.6387391154409</v>
      </c>
      <c r="G409" s="979">
        <f>+Sample_FC!G474</f>
        <v>335.91397849462362</v>
      </c>
      <c r="H409" s="979">
        <f>+Sample_FC!H474</f>
        <v>247.97402737736007</v>
      </c>
      <c r="I409" s="979">
        <f>+Sample_FC!I474</f>
        <v>248.06666666666666</v>
      </c>
      <c r="J409" s="979">
        <f>+Sample_FC!J474</f>
        <v>26.666666666666668</v>
      </c>
      <c r="K409" s="979">
        <f>+Sample_FC!K474</f>
        <v>6.666666666666667</v>
      </c>
      <c r="L409" s="979">
        <f>+Sample_FC!L474</f>
        <v>4</v>
      </c>
      <c r="M409" s="979">
        <f>+Sample_FC!M474</f>
        <v>642.79999999999995</v>
      </c>
      <c r="N409" s="979">
        <f>+Sample_FC!N474</f>
        <v>100</v>
      </c>
      <c r="O409" s="979">
        <f>+Sample!B474</f>
        <v>653.01075268817203</v>
      </c>
      <c r="P409" s="979">
        <f>+Sample!C474</f>
        <v>405.4121863799283</v>
      </c>
      <c r="Q409" s="979">
        <f>+Sample!D474</f>
        <v>110.21505376344085</v>
      </c>
      <c r="R409" s="979">
        <f>+Sample!E474</f>
        <v>108.45878136200716</v>
      </c>
      <c r="S409" s="979">
        <f>+Sample!F474</f>
        <v>287.74429912298251</v>
      </c>
      <c r="T409" s="979">
        <f>+Sample!G474</f>
        <v>350.62387867645839</v>
      </c>
      <c r="U409" s="979">
        <f>+Sample!H474</f>
        <v>267.60219818437378</v>
      </c>
      <c r="V409" s="979">
        <f>+Sample!I474</f>
        <v>262.93133368111341</v>
      </c>
      <c r="W409" s="979">
        <f>+Sample!J474</f>
        <v>18.333333333333332</v>
      </c>
      <c r="X409" s="979">
        <f>+Sample!K474</f>
        <v>5.833333333333333</v>
      </c>
      <c r="Y409" s="979">
        <f>+Sample!L474</f>
        <v>5.333333333333333</v>
      </c>
      <c r="Z409" s="979">
        <f>+Sample!M474</f>
        <v>733.33333333333337</v>
      </c>
      <c r="AA409" s="979">
        <f>+Sample!N474</f>
        <v>100</v>
      </c>
    </row>
    <row r="410" spans="1:27" x14ac:dyDescent="0.2">
      <c r="A410" s="1">
        <f>+Sample_FC!A475</f>
        <v>45399</v>
      </c>
      <c r="B410" s="979">
        <f>+Sample_FC!B475</f>
        <v>611.7921146953405</v>
      </c>
      <c r="C410" s="979">
        <f>+Sample_FC!C475</f>
        <v>369.56989247311827</v>
      </c>
      <c r="D410" s="979">
        <f>+Sample_FC!D475</f>
        <v>103.26164874551971</v>
      </c>
      <c r="E410" s="979">
        <f>+Sample_FC!E475</f>
        <v>76.379928315412187</v>
      </c>
      <c r="F410" s="979">
        <f>+Sample_FC!F475</f>
        <v>266.6387391154409</v>
      </c>
      <c r="G410" s="979">
        <f>+Sample_FC!G475</f>
        <v>335.91397849462362</v>
      </c>
      <c r="H410" s="979">
        <f>+Sample_FC!H475</f>
        <v>247.97402737736007</v>
      </c>
      <c r="I410" s="979">
        <f>+Sample_FC!I475</f>
        <v>248.06666666666666</v>
      </c>
      <c r="J410" s="979">
        <f>+Sample_FC!J475</f>
        <v>26.666666666666668</v>
      </c>
      <c r="K410" s="979">
        <f>+Sample_FC!K475</f>
        <v>6.666666666666667</v>
      </c>
      <c r="L410" s="979">
        <f>+Sample_FC!L475</f>
        <v>4</v>
      </c>
      <c r="M410" s="979">
        <f>+Sample_FC!M475</f>
        <v>642.79999999999995</v>
      </c>
      <c r="N410" s="979">
        <f>+Sample_FC!N475</f>
        <v>100</v>
      </c>
      <c r="O410" s="979">
        <f>+Sample!B475</f>
        <v>653.01075268817203</v>
      </c>
      <c r="P410" s="979">
        <f>+Sample!C475</f>
        <v>405.4121863799283</v>
      </c>
      <c r="Q410" s="979">
        <f>+Sample!D475</f>
        <v>110.21505376344085</v>
      </c>
      <c r="R410" s="979">
        <f>+Sample!E475</f>
        <v>108.45878136200716</v>
      </c>
      <c r="S410" s="979">
        <f>+Sample!F475</f>
        <v>287.74429912298251</v>
      </c>
      <c r="T410" s="979">
        <f>+Sample!G475</f>
        <v>350.62387867645839</v>
      </c>
      <c r="U410" s="979">
        <f>+Sample!H475</f>
        <v>267.60219818437378</v>
      </c>
      <c r="V410" s="979">
        <f>+Sample!I475</f>
        <v>262.93133368111341</v>
      </c>
      <c r="W410" s="979">
        <f>+Sample!J475</f>
        <v>18.333333333333332</v>
      </c>
      <c r="X410" s="979">
        <f>+Sample!K475</f>
        <v>5.833333333333333</v>
      </c>
      <c r="Y410" s="979">
        <f>+Sample!L475</f>
        <v>5.333333333333333</v>
      </c>
      <c r="Z410" s="979">
        <f>+Sample!M475</f>
        <v>733.33333333333337</v>
      </c>
      <c r="AA410" s="979">
        <f>+Sample!N475</f>
        <v>100</v>
      </c>
    </row>
    <row r="411" spans="1:27" x14ac:dyDescent="0.2">
      <c r="A411" s="1">
        <f>+Sample_FC!A476</f>
        <v>45400</v>
      </c>
      <c r="B411" s="979">
        <f>+Sample_FC!B476</f>
        <v>611.7921146953405</v>
      </c>
      <c r="C411" s="979">
        <f>+Sample_FC!C476</f>
        <v>369.56989247311827</v>
      </c>
      <c r="D411" s="979">
        <f>+Sample_FC!D476</f>
        <v>103.26164874551971</v>
      </c>
      <c r="E411" s="979">
        <f>+Sample_FC!E476</f>
        <v>76.379928315412187</v>
      </c>
      <c r="F411" s="979">
        <f>+Sample_FC!F476</f>
        <v>266.6387391154409</v>
      </c>
      <c r="G411" s="979">
        <f>+Sample_FC!G476</f>
        <v>335.91397849462362</v>
      </c>
      <c r="H411" s="979">
        <f>+Sample_FC!H476</f>
        <v>247.97402737736007</v>
      </c>
      <c r="I411" s="979">
        <f>+Sample_FC!I476</f>
        <v>248.06666666666666</v>
      </c>
      <c r="J411" s="979">
        <f>+Sample_FC!J476</f>
        <v>26.666666666666668</v>
      </c>
      <c r="K411" s="979">
        <f>+Sample_FC!K476</f>
        <v>6.666666666666667</v>
      </c>
      <c r="L411" s="979">
        <f>+Sample_FC!L476</f>
        <v>4</v>
      </c>
      <c r="M411" s="979">
        <f>+Sample_FC!M476</f>
        <v>642.79999999999995</v>
      </c>
      <c r="N411" s="979">
        <f>+Sample_FC!N476</f>
        <v>100</v>
      </c>
      <c r="O411" s="979">
        <f>+Sample!B476</f>
        <v>653.01075268817203</v>
      </c>
      <c r="P411" s="979">
        <f>+Sample!C476</f>
        <v>405.4121863799283</v>
      </c>
      <c r="Q411" s="979">
        <f>+Sample!D476</f>
        <v>110.21505376344085</v>
      </c>
      <c r="R411" s="979">
        <f>+Sample!E476</f>
        <v>108.45878136200716</v>
      </c>
      <c r="S411" s="979">
        <f>+Sample!F476</f>
        <v>287.74429912298251</v>
      </c>
      <c r="T411" s="979">
        <f>+Sample!G476</f>
        <v>350.62387867645839</v>
      </c>
      <c r="U411" s="979">
        <f>+Sample!H476</f>
        <v>267.60219818437378</v>
      </c>
      <c r="V411" s="979">
        <f>+Sample!I476</f>
        <v>262.93133368111341</v>
      </c>
      <c r="W411" s="979">
        <f>+Sample!J476</f>
        <v>18.333333333333332</v>
      </c>
      <c r="X411" s="979">
        <f>+Sample!K476</f>
        <v>5.833333333333333</v>
      </c>
      <c r="Y411" s="979">
        <f>+Sample!L476</f>
        <v>5.333333333333333</v>
      </c>
      <c r="Z411" s="979">
        <f>+Sample!M476</f>
        <v>733.33333333333337</v>
      </c>
      <c r="AA411" s="979">
        <f>+Sample!N476</f>
        <v>100</v>
      </c>
    </row>
    <row r="412" spans="1:27" x14ac:dyDescent="0.2">
      <c r="A412" s="1">
        <f>+Sample_FC!A477</f>
        <v>45401</v>
      </c>
      <c r="B412" s="979">
        <f>+Sample_FC!B477</f>
        <v>611.7921146953405</v>
      </c>
      <c r="C412" s="979">
        <f>+Sample_FC!C477</f>
        <v>369.56989247311827</v>
      </c>
      <c r="D412" s="979">
        <f>+Sample_FC!D477</f>
        <v>103.26164874551971</v>
      </c>
      <c r="E412" s="979">
        <f>+Sample_FC!E477</f>
        <v>76.379928315412187</v>
      </c>
      <c r="F412" s="979">
        <f>+Sample_FC!F477</f>
        <v>266.6387391154409</v>
      </c>
      <c r="G412" s="979">
        <f>+Sample_FC!G477</f>
        <v>335.91397849462362</v>
      </c>
      <c r="H412" s="979">
        <f>+Sample_FC!H477</f>
        <v>247.97402737736007</v>
      </c>
      <c r="I412" s="979">
        <f>+Sample_FC!I477</f>
        <v>248.06666666666666</v>
      </c>
      <c r="J412" s="979">
        <f>+Sample_FC!J477</f>
        <v>26.666666666666668</v>
      </c>
      <c r="K412" s="979">
        <f>+Sample_FC!K477</f>
        <v>6.666666666666667</v>
      </c>
      <c r="L412" s="979">
        <f>+Sample_FC!L477</f>
        <v>4</v>
      </c>
      <c r="M412" s="979">
        <f>+Sample_FC!M477</f>
        <v>642.79999999999995</v>
      </c>
      <c r="N412" s="979">
        <f>+Sample_FC!N477</f>
        <v>100</v>
      </c>
      <c r="O412" s="979">
        <f>+Sample!B477</f>
        <v>653.01075268817203</v>
      </c>
      <c r="P412" s="979">
        <f>+Sample!C477</f>
        <v>405.4121863799283</v>
      </c>
      <c r="Q412" s="979">
        <f>+Sample!D477</f>
        <v>110.21505376344085</v>
      </c>
      <c r="R412" s="979">
        <f>+Sample!E477</f>
        <v>108.45878136200716</v>
      </c>
      <c r="S412" s="979">
        <f>+Sample!F477</f>
        <v>287.74429912298251</v>
      </c>
      <c r="T412" s="979">
        <f>+Sample!G477</f>
        <v>350.62387867645839</v>
      </c>
      <c r="U412" s="979">
        <f>+Sample!H477</f>
        <v>267.60219818437378</v>
      </c>
      <c r="V412" s="979">
        <f>+Sample!I477</f>
        <v>262.93133368111341</v>
      </c>
      <c r="W412" s="979">
        <f>+Sample!J477</f>
        <v>18.333333333333332</v>
      </c>
      <c r="X412" s="979">
        <f>+Sample!K477</f>
        <v>5.833333333333333</v>
      </c>
      <c r="Y412" s="979">
        <f>+Sample!L477</f>
        <v>5.333333333333333</v>
      </c>
      <c r="Z412" s="979">
        <f>+Sample!M477</f>
        <v>733.33333333333337</v>
      </c>
      <c r="AA412" s="979">
        <f>+Sample!N477</f>
        <v>100</v>
      </c>
    </row>
    <row r="413" spans="1:27" x14ac:dyDescent="0.2">
      <c r="A413" s="1">
        <f>+Sample_FC!A478</f>
        <v>45402</v>
      </c>
      <c r="B413" s="979">
        <f>+Sample_FC!B478</f>
        <v>611.7921146953405</v>
      </c>
      <c r="C413" s="979">
        <f>+Sample_FC!C478</f>
        <v>369.56989247311827</v>
      </c>
      <c r="D413" s="979">
        <f>+Sample_FC!D478</f>
        <v>103.26164874551971</v>
      </c>
      <c r="E413" s="979">
        <f>+Sample_FC!E478</f>
        <v>76.379928315412187</v>
      </c>
      <c r="F413" s="979">
        <f>+Sample_FC!F478</f>
        <v>266.6387391154409</v>
      </c>
      <c r="G413" s="979">
        <f>+Sample_FC!G478</f>
        <v>335.91397849462362</v>
      </c>
      <c r="H413" s="979">
        <f>+Sample_FC!H478</f>
        <v>247.97402737736007</v>
      </c>
      <c r="I413" s="979">
        <f>+Sample_FC!I478</f>
        <v>248.06666666666666</v>
      </c>
      <c r="J413" s="979">
        <f>+Sample_FC!J478</f>
        <v>26.666666666666668</v>
      </c>
      <c r="K413" s="979">
        <f>+Sample_FC!K478</f>
        <v>6.666666666666667</v>
      </c>
      <c r="L413" s="979">
        <f>+Sample_FC!L478</f>
        <v>4</v>
      </c>
      <c r="M413" s="979">
        <f>+Sample_FC!M478</f>
        <v>642.79999999999995</v>
      </c>
      <c r="N413" s="979">
        <f>+Sample_FC!N478</f>
        <v>100</v>
      </c>
      <c r="O413" s="979">
        <f>+Sample!B478</f>
        <v>653.01075268817203</v>
      </c>
      <c r="P413" s="979">
        <f>+Sample!C478</f>
        <v>405.4121863799283</v>
      </c>
      <c r="Q413" s="979">
        <f>+Sample!D478</f>
        <v>110.21505376344085</v>
      </c>
      <c r="R413" s="979">
        <f>+Sample!E478</f>
        <v>108.45878136200716</v>
      </c>
      <c r="S413" s="979">
        <f>+Sample!F478</f>
        <v>287.74429912298251</v>
      </c>
      <c r="T413" s="979">
        <f>+Sample!G478</f>
        <v>350.62387867645839</v>
      </c>
      <c r="U413" s="979">
        <f>+Sample!H478</f>
        <v>267.60219818437378</v>
      </c>
      <c r="V413" s="979">
        <f>+Sample!I478</f>
        <v>262.93133368111341</v>
      </c>
      <c r="W413" s="979">
        <f>+Sample!J478</f>
        <v>18.333333333333332</v>
      </c>
      <c r="X413" s="979">
        <f>+Sample!K478</f>
        <v>5.833333333333333</v>
      </c>
      <c r="Y413" s="979">
        <f>+Sample!L478</f>
        <v>5.333333333333333</v>
      </c>
      <c r="Z413" s="979">
        <f>+Sample!M478</f>
        <v>733.33333333333337</v>
      </c>
      <c r="AA413" s="979">
        <f>+Sample!N478</f>
        <v>100</v>
      </c>
    </row>
    <row r="414" spans="1:27" x14ac:dyDescent="0.2">
      <c r="A414" s="1">
        <f>+Sample_FC!A479</f>
        <v>45403</v>
      </c>
      <c r="B414" s="979">
        <f>+Sample_FC!B479</f>
        <v>611.7921146953405</v>
      </c>
      <c r="C414" s="979">
        <f>+Sample_FC!C479</f>
        <v>369.56989247311827</v>
      </c>
      <c r="D414" s="979">
        <f>+Sample_FC!D479</f>
        <v>103.26164874551971</v>
      </c>
      <c r="E414" s="979">
        <f>+Sample_FC!E479</f>
        <v>76.379928315412187</v>
      </c>
      <c r="F414" s="979">
        <f>+Sample_FC!F479</f>
        <v>266.6387391154409</v>
      </c>
      <c r="G414" s="979">
        <f>+Sample_FC!G479</f>
        <v>335.91397849462362</v>
      </c>
      <c r="H414" s="979">
        <f>+Sample_FC!H479</f>
        <v>247.97402737736007</v>
      </c>
      <c r="I414" s="979">
        <f>+Sample_FC!I479</f>
        <v>248.06666666666666</v>
      </c>
      <c r="J414" s="979">
        <f>+Sample_FC!J479</f>
        <v>26.666666666666668</v>
      </c>
      <c r="K414" s="979">
        <f>+Sample_FC!K479</f>
        <v>6.666666666666667</v>
      </c>
      <c r="L414" s="979">
        <f>+Sample_FC!L479</f>
        <v>4</v>
      </c>
      <c r="M414" s="979">
        <f>+Sample_FC!M479</f>
        <v>642.79999999999995</v>
      </c>
      <c r="N414" s="979">
        <f>+Sample_FC!N479</f>
        <v>100</v>
      </c>
      <c r="O414" s="979">
        <f>+Sample!B479</f>
        <v>653.01075268817203</v>
      </c>
      <c r="P414" s="979">
        <f>+Sample!C479</f>
        <v>405.4121863799283</v>
      </c>
      <c r="Q414" s="979">
        <f>+Sample!D479</f>
        <v>110.21505376344085</v>
      </c>
      <c r="R414" s="979">
        <f>+Sample!E479</f>
        <v>108.45878136200716</v>
      </c>
      <c r="S414" s="979">
        <f>+Sample!F479</f>
        <v>287.74429912298251</v>
      </c>
      <c r="T414" s="979">
        <f>+Sample!G479</f>
        <v>350.62387867645839</v>
      </c>
      <c r="U414" s="979">
        <f>+Sample!H479</f>
        <v>267.60219818437378</v>
      </c>
      <c r="V414" s="979">
        <f>+Sample!I479</f>
        <v>262.93133368111341</v>
      </c>
      <c r="W414" s="979">
        <f>+Sample!J479</f>
        <v>18.333333333333332</v>
      </c>
      <c r="X414" s="979">
        <f>+Sample!K479</f>
        <v>5.833333333333333</v>
      </c>
      <c r="Y414" s="979">
        <f>+Sample!L479</f>
        <v>5.333333333333333</v>
      </c>
      <c r="Z414" s="979">
        <f>+Sample!M479</f>
        <v>733.33333333333337</v>
      </c>
      <c r="AA414" s="979">
        <f>+Sample!N479</f>
        <v>100</v>
      </c>
    </row>
    <row r="415" spans="1:27" x14ac:dyDescent="0.2">
      <c r="A415" s="1">
        <f>+Sample_FC!A480</f>
        <v>45404</v>
      </c>
      <c r="B415" s="979">
        <f>+Sample_FC!B480</f>
        <v>611.7921146953405</v>
      </c>
      <c r="C415" s="979">
        <f>+Sample_FC!C480</f>
        <v>369.56989247311827</v>
      </c>
      <c r="D415" s="979">
        <f>+Sample_FC!D480</f>
        <v>103.26164874551971</v>
      </c>
      <c r="E415" s="979">
        <f>+Sample_FC!E480</f>
        <v>76.379928315412187</v>
      </c>
      <c r="F415" s="979">
        <f>+Sample_FC!F480</f>
        <v>266.6387391154409</v>
      </c>
      <c r="G415" s="979">
        <f>+Sample_FC!G480</f>
        <v>335.91397849462362</v>
      </c>
      <c r="H415" s="979">
        <f>+Sample_FC!H480</f>
        <v>247.97402737736007</v>
      </c>
      <c r="I415" s="979">
        <f>+Sample_FC!I480</f>
        <v>248.06666666666666</v>
      </c>
      <c r="J415" s="979">
        <f>+Sample_FC!J480</f>
        <v>26.666666666666668</v>
      </c>
      <c r="K415" s="979">
        <f>+Sample_FC!K480</f>
        <v>6.666666666666667</v>
      </c>
      <c r="L415" s="979">
        <f>+Sample_FC!L480</f>
        <v>4</v>
      </c>
      <c r="M415" s="979">
        <f>+Sample_FC!M480</f>
        <v>642.79999999999995</v>
      </c>
      <c r="N415" s="979">
        <f>+Sample_FC!N480</f>
        <v>100</v>
      </c>
      <c r="O415" s="979">
        <f>+Sample!B480</f>
        <v>598.59318996415766</v>
      </c>
      <c r="P415" s="979">
        <f>+Sample!C480</f>
        <v>371.62783751493424</v>
      </c>
      <c r="Q415" s="979">
        <f>+Sample!D480</f>
        <v>101.03046594982078</v>
      </c>
      <c r="R415" s="979">
        <f>+Sample!E480</f>
        <v>99.420549581839893</v>
      </c>
      <c r="S415" s="979">
        <f>+Sample!F480</f>
        <v>263.7656075294006</v>
      </c>
      <c r="T415" s="979">
        <f>+Sample!G480</f>
        <v>321.40522212008682</v>
      </c>
      <c r="U415" s="979">
        <f>+Sample!H480</f>
        <v>267.60219818437378</v>
      </c>
      <c r="V415" s="979">
        <f>+Sample!I480</f>
        <v>262.93133368111341</v>
      </c>
      <c r="W415" s="979">
        <f>+Sample!J480</f>
        <v>18.333333333333332</v>
      </c>
      <c r="X415" s="979">
        <f>+Sample!K480</f>
        <v>5.833333333333333</v>
      </c>
      <c r="Y415" s="979">
        <f>+Sample!L480</f>
        <v>5.333333333333333</v>
      </c>
      <c r="Z415" s="979">
        <f>+Sample!M480</f>
        <v>733.33333333333337</v>
      </c>
      <c r="AA415" s="979">
        <f>+Sample!N480</f>
        <v>91.666666666666657</v>
      </c>
    </row>
    <row r="416" spans="1:27" x14ac:dyDescent="0.2">
      <c r="A416" s="1">
        <f>+Sample_FC!A481</f>
        <v>45405</v>
      </c>
      <c r="B416" s="979">
        <f>+Sample_FC!B481</f>
        <v>305.89605734767025</v>
      </c>
      <c r="C416" s="979">
        <f>+Sample_FC!C481</f>
        <v>184.78494623655914</v>
      </c>
      <c r="D416" s="979">
        <f>+Sample_FC!D481</f>
        <v>51.630824372759854</v>
      </c>
      <c r="E416" s="979">
        <f>+Sample_FC!E481</f>
        <v>38.189964157706093</v>
      </c>
      <c r="F416" s="979">
        <f>+Sample_FC!F481</f>
        <v>133.31936955772045</v>
      </c>
      <c r="G416" s="979">
        <f>+Sample_FC!G481</f>
        <v>167.95698924731181</v>
      </c>
      <c r="H416" s="979">
        <f>+Sample_FC!H481</f>
        <v>247.97402737736007</v>
      </c>
      <c r="I416" s="979">
        <f>+Sample_FC!I481</f>
        <v>248.06666666666666</v>
      </c>
      <c r="J416" s="979">
        <f>+Sample_FC!J481</f>
        <v>26.666666666666668</v>
      </c>
      <c r="K416" s="979">
        <f>+Sample_FC!K481</f>
        <v>6.666666666666667</v>
      </c>
      <c r="L416" s="979">
        <f>+Sample_FC!L481</f>
        <v>4</v>
      </c>
      <c r="M416" s="979">
        <f>+Sample_FC!M481</f>
        <v>642.79999999999995</v>
      </c>
      <c r="N416" s="979">
        <f>+Sample_FC!N481</f>
        <v>50</v>
      </c>
      <c r="O416" s="979">
        <f>+Sample!B481</f>
        <v>0</v>
      </c>
      <c r="P416" s="979">
        <f>+Sample!C481</f>
        <v>0</v>
      </c>
      <c r="Q416" s="979">
        <f>+Sample!D481</f>
        <v>0</v>
      </c>
      <c r="R416" s="979">
        <f>+Sample!E481</f>
        <v>0</v>
      </c>
      <c r="S416" s="979">
        <f>+Sample!F481</f>
        <v>0</v>
      </c>
      <c r="T416" s="979">
        <f>+Sample!G481</f>
        <v>0</v>
      </c>
      <c r="U416" s="979">
        <f>+Sample!H481</f>
        <v>267.60219818437378</v>
      </c>
      <c r="V416" s="979">
        <f>+Sample!I481</f>
        <v>262.93133368111341</v>
      </c>
      <c r="W416" s="979">
        <f>+Sample!J481</f>
        <v>18.333333333333332</v>
      </c>
      <c r="X416" s="979">
        <f>+Sample!K481</f>
        <v>5.833333333333333</v>
      </c>
      <c r="Y416" s="979">
        <f>+Sample!L481</f>
        <v>5.333333333333333</v>
      </c>
      <c r="Z416" s="979">
        <f>+Sample!M481</f>
        <v>733.33333333333337</v>
      </c>
      <c r="AA416" s="979">
        <f>+Sample!N481</f>
        <v>0</v>
      </c>
    </row>
    <row r="417" spans="1:27" x14ac:dyDescent="0.2">
      <c r="A417" s="1">
        <f>+Sample_FC!A482</f>
        <v>45406</v>
      </c>
      <c r="B417" s="979">
        <f>+Sample_FC!B482</f>
        <v>611.7921146953405</v>
      </c>
      <c r="C417" s="979">
        <f>+Sample_FC!C482</f>
        <v>369.56989247311827</v>
      </c>
      <c r="D417" s="979">
        <f>+Sample_FC!D482</f>
        <v>103.26164874551971</v>
      </c>
      <c r="E417" s="979">
        <f>+Sample_FC!E482</f>
        <v>76.379928315412187</v>
      </c>
      <c r="F417" s="979">
        <f>+Sample_FC!F482</f>
        <v>266.6387391154409</v>
      </c>
      <c r="G417" s="979">
        <f>+Sample_FC!G482</f>
        <v>335.91397849462362</v>
      </c>
      <c r="H417" s="979">
        <f>+Sample_FC!H482</f>
        <v>247.97402737736007</v>
      </c>
      <c r="I417" s="979">
        <f>+Sample_FC!I482</f>
        <v>248.06666666666666</v>
      </c>
      <c r="J417" s="979">
        <f>+Sample_FC!J482</f>
        <v>26.666666666666668</v>
      </c>
      <c r="K417" s="979">
        <f>+Sample_FC!K482</f>
        <v>6.666666666666667</v>
      </c>
      <c r="L417" s="979">
        <f>+Sample_FC!L482</f>
        <v>4</v>
      </c>
      <c r="M417" s="979">
        <f>+Sample_FC!M482</f>
        <v>642.79999999999995</v>
      </c>
      <c r="N417" s="979">
        <f>+Sample_FC!N482</f>
        <v>100</v>
      </c>
      <c r="O417" s="979">
        <f>+Sample!B482</f>
        <v>315.62186379928312</v>
      </c>
      <c r="P417" s="979">
        <f>+Sample!C482</f>
        <v>195.94922341696534</v>
      </c>
      <c r="Q417" s="979">
        <f>+Sample!D482</f>
        <v>53.270609318996414</v>
      </c>
      <c r="R417" s="979">
        <f>+Sample!E482</f>
        <v>52.421744324970128</v>
      </c>
      <c r="S417" s="979">
        <f>+Sample!F482</f>
        <v>139.0764112427749</v>
      </c>
      <c r="T417" s="979">
        <f>+Sample!G482</f>
        <v>169.4682080269549</v>
      </c>
      <c r="U417" s="979">
        <f>+Sample!H482</f>
        <v>267.60219818437378</v>
      </c>
      <c r="V417" s="979">
        <f>+Sample!I482</f>
        <v>262.93133368111341</v>
      </c>
      <c r="W417" s="979">
        <f>+Sample!J482</f>
        <v>18.333333333333332</v>
      </c>
      <c r="X417" s="979">
        <f>+Sample!K482</f>
        <v>5.833333333333333</v>
      </c>
      <c r="Y417" s="979">
        <f>+Sample!L482</f>
        <v>5.333333333333333</v>
      </c>
      <c r="Z417" s="979">
        <f>+Sample!M482</f>
        <v>733.33333333333337</v>
      </c>
      <c r="AA417" s="979">
        <f>+Sample!N482</f>
        <v>48.333333333333336</v>
      </c>
    </row>
    <row r="418" spans="1:27" x14ac:dyDescent="0.2">
      <c r="A418" s="1">
        <f>+Sample_FC!A483</f>
        <v>45407</v>
      </c>
      <c r="B418" s="979">
        <f>+Sample_FC!B483</f>
        <v>611.7921146953405</v>
      </c>
      <c r="C418" s="979">
        <f>+Sample_FC!C483</f>
        <v>369.56989247311827</v>
      </c>
      <c r="D418" s="979">
        <f>+Sample_FC!D483</f>
        <v>103.26164874551971</v>
      </c>
      <c r="E418" s="979">
        <f>+Sample_FC!E483</f>
        <v>76.379928315412187</v>
      </c>
      <c r="F418" s="979">
        <f>+Sample_FC!F483</f>
        <v>266.6387391154409</v>
      </c>
      <c r="G418" s="979">
        <f>+Sample_FC!G483</f>
        <v>335.91397849462362</v>
      </c>
      <c r="H418" s="979">
        <f>+Sample_FC!H483</f>
        <v>247.97402737736007</v>
      </c>
      <c r="I418" s="979">
        <f>+Sample_FC!I483</f>
        <v>248.06666666666666</v>
      </c>
      <c r="J418" s="979">
        <f>+Sample_FC!J483</f>
        <v>26.666666666666668</v>
      </c>
      <c r="K418" s="979">
        <f>+Sample_FC!K483</f>
        <v>6.666666666666667</v>
      </c>
      <c r="L418" s="979">
        <f>+Sample_FC!L483</f>
        <v>4</v>
      </c>
      <c r="M418" s="979">
        <f>+Sample_FC!M483</f>
        <v>642.79999999999995</v>
      </c>
      <c r="N418" s="979">
        <f>+Sample_FC!N483</f>
        <v>100</v>
      </c>
      <c r="O418" s="979">
        <f>+Sample!B483</f>
        <v>653.01075268817203</v>
      </c>
      <c r="P418" s="979">
        <f>+Sample!C483</f>
        <v>405.4121863799283</v>
      </c>
      <c r="Q418" s="979">
        <f>+Sample!D483</f>
        <v>110.21505376344085</v>
      </c>
      <c r="R418" s="979">
        <f>+Sample!E483</f>
        <v>108.45878136200716</v>
      </c>
      <c r="S418" s="979">
        <f>+Sample!F483</f>
        <v>287.74429912298251</v>
      </c>
      <c r="T418" s="979">
        <f>+Sample!G483</f>
        <v>350.62387867645839</v>
      </c>
      <c r="U418" s="979">
        <f>+Sample!H483</f>
        <v>267.60219818437378</v>
      </c>
      <c r="V418" s="979">
        <f>+Sample!I483</f>
        <v>262.93133368111341</v>
      </c>
      <c r="W418" s="979">
        <f>+Sample!J483</f>
        <v>18.333333333333332</v>
      </c>
      <c r="X418" s="979">
        <f>+Sample!K483</f>
        <v>5.833333333333333</v>
      </c>
      <c r="Y418" s="979">
        <f>+Sample!L483</f>
        <v>5.333333333333333</v>
      </c>
      <c r="Z418" s="979">
        <f>+Sample!M483</f>
        <v>733.33333333333337</v>
      </c>
      <c r="AA418" s="979">
        <f>+Sample!N483</f>
        <v>100</v>
      </c>
    </row>
    <row r="419" spans="1:27" x14ac:dyDescent="0.2">
      <c r="A419" s="1">
        <f>+Sample_FC!A484</f>
        <v>45408</v>
      </c>
      <c r="B419" s="979">
        <f>+Sample_FC!B484</f>
        <v>611.7921146953405</v>
      </c>
      <c r="C419" s="979">
        <f>+Sample_FC!C484</f>
        <v>369.56989247311827</v>
      </c>
      <c r="D419" s="979">
        <f>+Sample_FC!D484</f>
        <v>103.26164874551971</v>
      </c>
      <c r="E419" s="979">
        <f>+Sample_FC!E484</f>
        <v>76.379928315412187</v>
      </c>
      <c r="F419" s="979">
        <f>+Sample_FC!F484</f>
        <v>266.6387391154409</v>
      </c>
      <c r="G419" s="979">
        <f>+Sample_FC!G484</f>
        <v>335.91397849462362</v>
      </c>
      <c r="H419" s="979">
        <f>+Sample_FC!H484</f>
        <v>247.97402737736007</v>
      </c>
      <c r="I419" s="979">
        <f>+Sample_FC!I484</f>
        <v>248.06666666666666</v>
      </c>
      <c r="J419" s="979">
        <f>+Sample_FC!J484</f>
        <v>26.666666666666668</v>
      </c>
      <c r="K419" s="979">
        <f>+Sample_FC!K484</f>
        <v>6.666666666666667</v>
      </c>
      <c r="L419" s="979">
        <f>+Sample_FC!L484</f>
        <v>4</v>
      </c>
      <c r="M419" s="979">
        <f>+Sample_FC!M484</f>
        <v>642.79999999999995</v>
      </c>
      <c r="N419" s="979">
        <f>+Sample_FC!N484</f>
        <v>100</v>
      </c>
      <c r="O419" s="979">
        <f>+Sample!B484</f>
        <v>653.01075268817203</v>
      </c>
      <c r="P419" s="979">
        <f>+Sample!C484</f>
        <v>405.4121863799283</v>
      </c>
      <c r="Q419" s="979">
        <f>+Sample!D484</f>
        <v>110.21505376344085</v>
      </c>
      <c r="R419" s="979">
        <f>+Sample!E484</f>
        <v>108.45878136200716</v>
      </c>
      <c r="S419" s="979">
        <f>+Sample!F484</f>
        <v>287.74429912298251</v>
      </c>
      <c r="T419" s="979">
        <f>+Sample!G484</f>
        <v>350.62387867645839</v>
      </c>
      <c r="U419" s="979">
        <f>+Sample!H484</f>
        <v>267.60219818437378</v>
      </c>
      <c r="V419" s="979">
        <f>+Sample!I484</f>
        <v>262.93133368111341</v>
      </c>
      <c r="W419" s="979">
        <f>+Sample!J484</f>
        <v>18.333333333333332</v>
      </c>
      <c r="X419" s="979">
        <f>+Sample!K484</f>
        <v>5.833333333333333</v>
      </c>
      <c r="Y419" s="979">
        <f>+Sample!L484</f>
        <v>5.333333333333333</v>
      </c>
      <c r="Z419" s="979">
        <f>+Sample!M484</f>
        <v>733.33333333333337</v>
      </c>
      <c r="AA419" s="979">
        <f>+Sample!N484</f>
        <v>100</v>
      </c>
    </row>
    <row r="420" spans="1:27" x14ac:dyDescent="0.2">
      <c r="A420" s="1">
        <f>+Sample_FC!A485</f>
        <v>45409</v>
      </c>
      <c r="B420" s="979">
        <f>+Sample_FC!B485</f>
        <v>611.7921146953405</v>
      </c>
      <c r="C420" s="979">
        <f>+Sample_FC!C485</f>
        <v>369.56989247311827</v>
      </c>
      <c r="D420" s="979">
        <f>+Sample_FC!D485</f>
        <v>103.26164874551971</v>
      </c>
      <c r="E420" s="979">
        <f>+Sample_FC!E485</f>
        <v>76.379928315412187</v>
      </c>
      <c r="F420" s="979">
        <f>+Sample_FC!F485</f>
        <v>266.6387391154409</v>
      </c>
      <c r="G420" s="979">
        <f>+Sample_FC!G485</f>
        <v>335.91397849462362</v>
      </c>
      <c r="H420" s="979">
        <f>+Sample_FC!H485</f>
        <v>247.97402737736007</v>
      </c>
      <c r="I420" s="979">
        <f>+Sample_FC!I485</f>
        <v>248.06666666666666</v>
      </c>
      <c r="J420" s="979">
        <f>+Sample_FC!J485</f>
        <v>26.666666666666668</v>
      </c>
      <c r="K420" s="979">
        <f>+Sample_FC!K485</f>
        <v>6.666666666666667</v>
      </c>
      <c r="L420" s="979">
        <f>+Sample_FC!L485</f>
        <v>4</v>
      </c>
      <c r="M420" s="979">
        <f>+Sample_FC!M485</f>
        <v>642.79999999999995</v>
      </c>
      <c r="N420" s="979">
        <f>+Sample_FC!N485</f>
        <v>100</v>
      </c>
      <c r="O420" s="979">
        <f>+Sample!B485</f>
        <v>653.01075268817203</v>
      </c>
      <c r="P420" s="979">
        <f>+Sample!C485</f>
        <v>405.4121863799283</v>
      </c>
      <c r="Q420" s="979">
        <f>+Sample!D485</f>
        <v>110.21505376344085</v>
      </c>
      <c r="R420" s="979">
        <f>+Sample!E485</f>
        <v>108.45878136200716</v>
      </c>
      <c r="S420" s="979">
        <f>+Sample!F485</f>
        <v>287.74429912298251</v>
      </c>
      <c r="T420" s="979">
        <f>+Sample!G485</f>
        <v>350.62387867645839</v>
      </c>
      <c r="U420" s="979">
        <f>+Sample!H485</f>
        <v>267.60219818437378</v>
      </c>
      <c r="V420" s="979">
        <f>+Sample!I485</f>
        <v>262.93133368111341</v>
      </c>
      <c r="W420" s="979">
        <f>+Sample!J485</f>
        <v>18.333333333333332</v>
      </c>
      <c r="X420" s="979">
        <f>+Sample!K485</f>
        <v>5.833333333333333</v>
      </c>
      <c r="Y420" s="979">
        <f>+Sample!L485</f>
        <v>5.333333333333333</v>
      </c>
      <c r="Z420" s="979">
        <f>+Sample!M485</f>
        <v>733.33333333333337</v>
      </c>
      <c r="AA420" s="979">
        <f>+Sample!N485</f>
        <v>100</v>
      </c>
    </row>
    <row r="421" spans="1:27" x14ac:dyDescent="0.2">
      <c r="A421" s="1">
        <f>+Sample_FC!A486</f>
        <v>45410</v>
      </c>
      <c r="B421" s="979">
        <f>+Sample_FC!B486</f>
        <v>611.7921146953405</v>
      </c>
      <c r="C421" s="979">
        <f>+Sample_FC!C486</f>
        <v>369.56989247311827</v>
      </c>
      <c r="D421" s="979">
        <f>+Sample_FC!D486</f>
        <v>103.26164874551971</v>
      </c>
      <c r="E421" s="979">
        <f>+Sample_FC!E486</f>
        <v>76.379928315412187</v>
      </c>
      <c r="F421" s="979">
        <f>+Sample_FC!F486</f>
        <v>266.6387391154409</v>
      </c>
      <c r="G421" s="979">
        <f>+Sample_FC!G486</f>
        <v>335.91397849462362</v>
      </c>
      <c r="H421" s="979">
        <f>+Sample_FC!H486</f>
        <v>247.97402737736007</v>
      </c>
      <c r="I421" s="979">
        <f>+Sample_FC!I486</f>
        <v>248.06666666666666</v>
      </c>
      <c r="J421" s="979">
        <f>+Sample_FC!J486</f>
        <v>26.666666666666668</v>
      </c>
      <c r="K421" s="979">
        <f>+Sample_FC!K486</f>
        <v>6.666666666666667</v>
      </c>
      <c r="L421" s="979">
        <f>+Sample_FC!L486</f>
        <v>4</v>
      </c>
      <c r="M421" s="979">
        <f>+Sample_FC!M486</f>
        <v>642.79999999999995</v>
      </c>
      <c r="N421" s="979">
        <f>+Sample_FC!N486</f>
        <v>100</v>
      </c>
      <c r="O421" s="979">
        <f>+Sample!B486</f>
        <v>653.01075268817203</v>
      </c>
      <c r="P421" s="979">
        <f>+Sample!C486</f>
        <v>405.4121863799283</v>
      </c>
      <c r="Q421" s="979">
        <f>+Sample!D486</f>
        <v>110.21505376344085</v>
      </c>
      <c r="R421" s="979">
        <f>+Sample!E486</f>
        <v>108.45878136200716</v>
      </c>
      <c r="S421" s="979">
        <f>+Sample!F486</f>
        <v>287.74429912298251</v>
      </c>
      <c r="T421" s="979">
        <f>+Sample!G486</f>
        <v>350.62387867645839</v>
      </c>
      <c r="U421" s="979">
        <f>+Sample!H486</f>
        <v>267.60219818437378</v>
      </c>
      <c r="V421" s="979">
        <f>+Sample!I486</f>
        <v>262.93133368111341</v>
      </c>
      <c r="W421" s="979">
        <f>+Sample!J486</f>
        <v>18.333333333333332</v>
      </c>
      <c r="X421" s="979">
        <f>+Sample!K486</f>
        <v>5.833333333333333</v>
      </c>
      <c r="Y421" s="979">
        <f>+Sample!L486</f>
        <v>5.333333333333333</v>
      </c>
      <c r="Z421" s="979">
        <f>+Sample!M486</f>
        <v>733.33333333333337</v>
      </c>
      <c r="AA421" s="979">
        <f>+Sample!N486</f>
        <v>100</v>
      </c>
    </row>
    <row r="422" spans="1:27" x14ac:dyDescent="0.2">
      <c r="A422" s="1">
        <f>+Sample_FC!A487</f>
        <v>45411</v>
      </c>
      <c r="B422" s="979">
        <f>+Sample_FC!B487</f>
        <v>611.7921146953405</v>
      </c>
      <c r="C422" s="979">
        <f>+Sample_FC!C487</f>
        <v>369.56989247311827</v>
      </c>
      <c r="D422" s="979">
        <f>+Sample_FC!D487</f>
        <v>103.26164874551971</v>
      </c>
      <c r="E422" s="979">
        <f>+Sample_FC!E487</f>
        <v>76.379928315412187</v>
      </c>
      <c r="F422" s="979">
        <f>+Sample_FC!F487</f>
        <v>266.6387391154409</v>
      </c>
      <c r="G422" s="979">
        <f>+Sample_FC!G487</f>
        <v>335.91397849462362</v>
      </c>
      <c r="H422" s="979">
        <f>+Sample_FC!H487</f>
        <v>247.97402737736007</v>
      </c>
      <c r="I422" s="979">
        <f>+Sample_FC!I487</f>
        <v>248.06666666666666</v>
      </c>
      <c r="J422" s="979">
        <f>+Sample_FC!J487</f>
        <v>26.666666666666668</v>
      </c>
      <c r="K422" s="979">
        <f>+Sample_FC!K487</f>
        <v>6.666666666666667</v>
      </c>
      <c r="L422" s="979">
        <f>+Sample_FC!L487</f>
        <v>4</v>
      </c>
      <c r="M422" s="979">
        <f>+Sample_FC!M487</f>
        <v>642.79999999999995</v>
      </c>
      <c r="N422" s="979">
        <f>+Sample_FC!N487</f>
        <v>100</v>
      </c>
      <c r="O422" s="979">
        <f>+Sample!B487</f>
        <v>653.01075268817203</v>
      </c>
      <c r="P422" s="979">
        <f>+Sample!C487</f>
        <v>405.4121863799283</v>
      </c>
      <c r="Q422" s="979">
        <f>+Sample!D487</f>
        <v>110.21505376344085</v>
      </c>
      <c r="R422" s="979">
        <f>+Sample!E487</f>
        <v>108.45878136200716</v>
      </c>
      <c r="S422" s="979">
        <f>+Sample!F487</f>
        <v>287.74429912298251</v>
      </c>
      <c r="T422" s="979">
        <f>+Sample!G487</f>
        <v>350.62387867645839</v>
      </c>
      <c r="U422" s="979">
        <f>+Sample!H487</f>
        <v>267.60219818437378</v>
      </c>
      <c r="V422" s="979">
        <f>+Sample!I487</f>
        <v>262.93133368111341</v>
      </c>
      <c r="W422" s="979">
        <f>+Sample!J487</f>
        <v>18.333333333333332</v>
      </c>
      <c r="X422" s="979">
        <f>+Sample!K487</f>
        <v>5.833333333333333</v>
      </c>
      <c r="Y422" s="979">
        <f>+Sample!L487</f>
        <v>5.333333333333333</v>
      </c>
      <c r="Z422" s="979">
        <f>+Sample!M487</f>
        <v>733.33333333333337</v>
      </c>
      <c r="AA422" s="979">
        <f>+Sample!N487</f>
        <v>100</v>
      </c>
    </row>
    <row r="423" spans="1:27" x14ac:dyDescent="0.2">
      <c r="A423" s="1">
        <f>+Sample_FC!A488</f>
        <v>45412</v>
      </c>
      <c r="B423" s="979">
        <f>+Sample_FC!B488</f>
        <v>611.7921146953405</v>
      </c>
      <c r="C423" s="979">
        <f>+Sample_FC!C488</f>
        <v>369.56989247311827</v>
      </c>
      <c r="D423" s="979">
        <f>+Sample_FC!D488</f>
        <v>103.26164874551971</v>
      </c>
      <c r="E423" s="979">
        <f>+Sample_FC!E488</f>
        <v>76.379928315412187</v>
      </c>
      <c r="F423" s="979">
        <f>+Sample_FC!F488</f>
        <v>266.6387391154409</v>
      </c>
      <c r="G423" s="979">
        <f>+Sample_FC!G488</f>
        <v>335.91397849462362</v>
      </c>
      <c r="H423" s="979">
        <f>+Sample_FC!H488</f>
        <v>247.97402737736007</v>
      </c>
      <c r="I423" s="979">
        <f>+Sample_FC!I488</f>
        <v>248.06666666666666</v>
      </c>
      <c r="J423" s="979">
        <f>+Sample_FC!J488</f>
        <v>26.666666666666668</v>
      </c>
      <c r="K423" s="979">
        <f>+Sample_FC!K488</f>
        <v>6.666666666666667</v>
      </c>
      <c r="L423" s="979">
        <f>+Sample_FC!L488</f>
        <v>4</v>
      </c>
      <c r="M423" s="979">
        <f>+Sample_FC!M488</f>
        <v>642.79999999999995</v>
      </c>
      <c r="N423" s="979">
        <f>+Sample_FC!N488</f>
        <v>100</v>
      </c>
      <c r="O423" s="979">
        <f>+Sample!B488</f>
        <v>653.01075268817203</v>
      </c>
      <c r="P423" s="979">
        <f>+Sample!C488</f>
        <v>405.4121863799283</v>
      </c>
      <c r="Q423" s="979">
        <f>+Sample!D488</f>
        <v>110.21505376344085</v>
      </c>
      <c r="R423" s="979">
        <f>+Sample!E488</f>
        <v>108.45878136200716</v>
      </c>
      <c r="S423" s="979">
        <f>+Sample!F488</f>
        <v>287.74429912298251</v>
      </c>
      <c r="T423" s="979">
        <f>+Sample!G488</f>
        <v>350.62387867645839</v>
      </c>
      <c r="U423" s="979">
        <f>+Sample!H488</f>
        <v>267.60219818437378</v>
      </c>
      <c r="V423" s="979">
        <f>+Sample!I488</f>
        <v>262.93133368111341</v>
      </c>
      <c r="W423" s="979">
        <f>+Sample!J488</f>
        <v>18.333333333333332</v>
      </c>
      <c r="X423" s="979">
        <f>+Sample!K488</f>
        <v>5.833333333333333</v>
      </c>
      <c r="Y423" s="979">
        <f>+Sample!L488</f>
        <v>5.333333333333333</v>
      </c>
      <c r="Z423" s="979">
        <f>+Sample!M488</f>
        <v>733.33333333333337</v>
      </c>
      <c r="AA423" s="979">
        <f>+Sample!N488</f>
        <v>100</v>
      </c>
    </row>
    <row r="424" spans="1:27" x14ac:dyDescent="0.2">
      <c r="A424" s="1">
        <f>+Sample_FC!A489</f>
        <v>45413</v>
      </c>
      <c r="B424" s="979">
        <f>+Sample_FC!B489</f>
        <v>611.62629757785464</v>
      </c>
      <c r="C424" s="979">
        <f>+Sample_FC!C489</f>
        <v>369.86159169550166</v>
      </c>
      <c r="D424" s="979">
        <f>+Sample_FC!D489</f>
        <v>103.01038062283736</v>
      </c>
      <c r="E424" s="979">
        <f>+Sample_FC!E489</f>
        <v>77.162629757785453</v>
      </c>
      <c r="F424" s="979">
        <f>+Sample_FC!F489</f>
        <v>257.68105165267883</v>
      </c>
      <c r="G424" s="979">
        <f>+Sample_FC!G489</f>
        <v>341.59169550173004</v>
      </c>
      <c r="H424" s="979">
        <f>+Sample_FC!H489</f>
        <v>240.22523847620707</v>
      </c>
      <c r="I424" s="979">
        <f>+Sample_FC!I489</f>
        <v>238.7741935483871</v>
      </c>
      <c r="J424" s="979">
        <f>+Sample_FC!J489</f>
        <v>25.806451612903224</v>
      </c>
      <c r="K424" s="979">
        <f>+Sample_FC!K489</f>
        <v>6.4516129032258061</v>
      </c>
      <c r="L424" s="979">
        <f>+Sample_FC!L489</f>
        <v>3.225806451612903</v>
      </c>
      <c r="M424" s="979">
        <f>+Sample_FC!M489</f>
        <v>684.38709677419354</v>
      </c>
      <c r="N424" s="979">
        <f>+Sample_FC!N489</f>
        <v>100</v>
      </c>
      <c r="O424" s="979">
        <f>+Sample!B489</f>
        <v>651.41868512110716</v>
      </c>
      <c r="P424" s="979">
        <f>+Sample!C489</f>
        <v>404.46366782006913</v>
      </c>
      <c r="Q424" s="979">
        <f>+Sample!D489</f>
        <v>109.86159169550172</v>
      </c>
      <c r="R424" s="979">
        <f>+Sample!E489</f>
        <v>108.61591695501728</v>
      </c>
      <c r="S424" s="979">
        <f>+Sample!F489</f>
        <v>287.89994473597301</v>
      </c>
      <c r="T424" s="979">
        <f>+Sample!G489</f>
        <v>342.45496963640073</v>
      </c>
      <c r="U424" s="979">
        <f>+Sample!H489</f>
        <v>268.39704525385872</v>
      </c>
      <c r="V424" s="979">
        <f>+Sample!I489</f>
        <v>263.96776279391469</v>
      </c>
      <c r="W424" s="979">
        <f>+Sample!J489</f>
        <v>17.741935483870968</v>
      </c>
      <c r="X424" s="979">
        <f>+Sample!K489</f>
        <v>4.838709677419355</v>
      </c>
      <c r="Y424" s="979">
        <f>+Sample!L489</f>
        <v>2.5806451612903225</v>
      </c>
      <c r="Z424" s="979">
        <f>+Sample!M489</f>
        <v>709.67741935483866</v>
      </c>
      <c r="AA424" s="979">
        <f>+Sample!N489</f>
        <v>100</v>
      </c>
    </row>
    <row r="425" spans="1:27" x14ac:dyDescent="0.2">
      <c r="A425" s="1">
        <f>+Sample_FC!A490</f>
        <v>45414</v>
      </c>
      <c r="B425" s="979">
        <f>+Sample_FC!B490</f>
        <v>611.62629757785464</v>
      </c>
      <c r="C425" s="979">
        <f>+Sample_FC!C490</f>
        <v>369.86159169550166</v>
      </c>
      <c r="D425" s="979">
        <f>+Sample_FC!D490</f>
        <v>103.01038062283736</v>
      </c>
      <c r="E425" s="979">
        <f>+Sample_FC!E490</f>
        <v>77.162629757785453</v>
      </c>
      <c r="F425" s="979">
        <f>+Sample_FC!F490</f>
        <v>257.68105165267883</v>
      </c>
      <c r="G425" s="979">
        <f>+Sample_FC!G490</f>
        <v>341.59169550173004</v>
      </c>
      <c r="H425" s="979">
        <f>+Sample_FC!H490</f>
        <v>240.22523847620707</v>
      </c>
      <c r="I425" s="979">
        <f>+Sample_FC!I490</f>
        <v>238.7741935483871</v>
      </c>
      <c r="J425" s="979">
        <f>+Sample_FC!J490</f>
        <v>25.806451612903224</v>
      </c>
      <c r="K425" s="979">
        <f>+Sample_FC!K490</f>
        <v>6.4516129032258061</v>
      </c>
      <c r="L425" s="979">
        <f>+Sample_FC!L490</f>
        <v>3.225806451612903</v>
      </c>
      <c r="M425" s="979">
        <f>+Sample_FC!M490</f>
        <v>684.38709677419354</v>
      </c>
      <c r="N425" s="979">
        <f>+Sample_FC!N490</f>
        <v>100</v>
      </c>
      <c r="O425" s="979">
        <f>+Sample!B490</f>
        <v>651.41868512110716</v>
      </c>
      <c r="P425" s="979">
        <f>+Sample!C490</f>
        <v>404.46366782006913</v>
      </c>
      <c r="Q425" s="979">
        <f>+Sample!D490</f>
        <v>109.86159169550172</v>
      </c>
      <c r="R425" s="979">
        <f>+Sample!E490</f>
        <v>108.61591695501728</v>
      </c>
      <c r="S425" s="979">
        <f>+Sample!F490</f>
        <v>287.89994473597301</v>
      </c>
      <c r="T425" s="979">
        <f>+Sample!G490</f>
        <v>342.45496963640073</v>
      </c>
      <c r="U425" s="979">
        <f>+Sample!H490</f>
        <v>268.39704525385872</v>
      </c>
      <c r="V425" s="979">
        <f>+Sample!I490</f>
        <v>263.96776279391469</v>
      </c>
      <c r="W425" s="979">
        <f>+Sample!J490</f>
        <v>17.741935483870968</v>
      </c>
      <c r="X425" s="979">
        <f>+Sample!K490</f>
        <v>4.838709677419355</v>
      </c>
      <c r="Y425" s="979">
        <f>+Sample!L490</f>
        <v>2.5806451612903225</v>
      </c>
      <c r="Z425" s="979">
        <f>+Sample!M490</f>
        <v>709.67741935483866</v>
      </c>
      <c r="AA425" s="979">
        <f>+Sample!N490</f>
        <v>100</v>
      </c>
    </row>
    <row r="426" spans="1:27" x14ac:dyDescent="0.2">
      <c r="A426" s="1">
        <f>+Sample_FC!A491</f>
        <v>45415</v>
      </c>
      <c r="B426" s="979">
        <f>+Sample_FC!B491</f>
        <v>611.62629757785464</v>
      </c>
      <c r="C426" s="979">
        <f>+Sample_FC!C491</f>
        <v>369.86159169550166</v>
      </c>
      <c r="D426" s="979">
        <f>+Sample_FC!D491</f>
        <v>103.01038062283736</v>
      </c>
      <c r="E426" s="979">
        <f>+Sample_FC!E491</f>
        <v>77.162629757785453</v>
      </c>
      <c r="F426" s="979">
        <f>+Sample_FC!F491</f>
        <v>257.68105165267883</v>
      </c>
      <c r="G426" s="979">
        <f>+Sample_FC!G491</f>
        <v>341.59169550173004</v>
      </c>
      <c r="H426" s="979">
        <f>+Sample_FC!H491</f>
        <v>240.22523847620707</v>
      </c>
      <c r="I426" s="979">
        <f>+Sample_FC!I491</f>
        <v>238.7741935483871</v>
      </c>
      <c r="J426" s="979">
        <f>+Sample_FC!J491</f>
        <v>25.806451612903224</v>
      </c>
      <c r="K426" s="979">
        <f>+Sample_FC!K491</f>
        <v>6.4516129032258061</v>
      </c>
      <c r="L426" s="979">
        <f>+Sample_FC!L491</f>
        <v>3.225806451612903</v>
      </c>
      <c r="M426" s="979">
        <f>+Sample_FC!M491</f>
        <v>684.38709677419354</v>
      </c>
      <c r="N426" s="979">
        <f>+Sample_FC!N491</f>
        <v>100</v>
      </c>
      <c r="O426" s="979">
        <f>+Sample!B491</f>
        <v>651.41868512110716</v>
      </c>
      <c r="P426" s="979">
        <f>+Sample!C491</f>
        <v>404.46366782006913</v>
      </c>
      <c r="Q426" s="979">
        <f>+Sample!D491</f>
        <v>109.86159169550172</v>
      </c>
      <c r="R426" s="979">
        <f>+Sample!E491</f>
        <v>108.61591695501728</v>
      </c>
      <c r="S426" s="979">
        <f>+Sample!F491</f>
        <v>287.89994473597301</v>
      </c>
      <c r="T426" s="979">
        <f>+Sample!G491</f>
        <v>342.45496963640073</v>
      </c>
      <c r="U426" s="979">
        <f>+Sample!H491</f>
        <v>268.39704525385872</v>
      </c>
      <c r="V426" s="979">
        <f>+Sample!I491</f>
        <v>263.96776279391469</v>
      </c>
      <c r="W426" s="979">
        <f>+Sample!J491</f>
        <v>17.741935483870968</v>
      </c>
      <c r="X426" s="979">
        <f>+Sample!K491</f>
        <v>4.838709677419355</v>
      </c>
      <c r="Y426" s="979">
        <f>+Sample!L491</f>
        <v>2.5806451612903225</v>
      </c>
      <c r="Z426" s="979">
        <f>+Sample!M491</f>
        <v>709.67741935483866</v>
      </c>
      <c r="AA426" s="979">
        <f>+Sample!N491</f>
        <v>100</v>
      </c>
    </row>
    <row r="427" spans="1:27" x14ac:dyDescent="0.2">
      <c r="A427" s="1">
        <f>+Sample_FC!A492</f>
        <v>45416</v>
      </c>
      <c r="B427" s="979">
        <f>+Sample_FC!B492</f>
        <v>611.62629757785464</v>
      </c>
      <c r="C427" s="979">
        <f>+Sample_FC!C492</f>
        <v>369.86159169550166</v>
      </c>
      <c r="D427" s="979">
        <f>+Sample_FC!D492</f>
        <v>103.01038062283736</v>
      </c>
      <c r="E427" s="979">
        <f>+Sample_FC!E492</f>
        <v>77.162629757785453</v>
      </c>
      <c r="F427" s="979">
        <f>+Sample_FC!F492</f>
        <v>257.68105165267883</v>
      </c>
      <c r="G427" s="979">
        <f>+Sample_FC!G492</f>
        <v>341.59169550173004</v>
      </c>
      <c r="H427" s="979">
        <f>+Sample_FC!H492</f>
        <v>240.22523847620707</v>
      </c>
      <c r="I427" s="979">
        <f>+Sample_FC!I492</f>
        <v>238.7741935483871</v>
      </c>
      <c r="J427" s="979">
        <f>+Sample_FC!J492</f>
        <v>25.806451612903224</v>
      </c>
      <c r="K427" s="979">
        <f>+Sample_FC!K492</f>
        <v>6.4516129032258061</v>
      </c>
      <c r="L427" s="979">
        <f>+Sample_FC!L492</f>
        <v>3.225806451612903</v>
      </c>
      <c r="M427" s="979">
        <f>+Sample_FC!M492</f>
        <v>684.38709677419354</v>
      </c>
      <c r="N427" s="979">
        <f>+Sample_FC!N492</f>
        <v>100</v>
      </c>
      <c r="O427" s="979">
        <f>+Sample!B492</f>
        <v>651.41868512110716</v>
      </c>
      <c r="P427" s="979">
        <f>+Sample!C492</f>
        <v>404.46366782006913</v>
      </c>
      <c r="Q427" s="979">
        <f>+Sample!D492</f>
        <v>109.86159169550172</v>
      </c>
      <c r="R427" s="979">
        <f>+Sample!E492</f>
        <v>108.61591695501728</v>
      </c>
      <c r="S427" s="979">
        <f>+Sample!F492</f>
        <v>287.89994473597301</v>
      </c>
      <c r="T427" s="979">
        <f>+Sample!G492</f>
        <v>342.45496963640073</v>
      </c>
      <c r="U427" s="979">
        <f>+Sample!H492</f>
        <v>268.39704525385872</v>
      </c>
      <c r="V427" s="979">
        <f>+Sample!I492</f>
        <v>263.96776279391469</v>
      </c>
      <c r="W427" s="979">
        <f>+Sample!J492</f>
        <v>17.741935483870968</v>
      </c>
      <c r="X427" s="979">
        <f>+Sample!K492</f>
        <v>4.838709677419355</v>
      </c>
      <c r="Y427" s="979">
        <f>+Sample!L492</f>
        <v>2.5806451612903225</v>
      </c>
      <c r="Z427" s="979">
        <f>+Sample!M492</f>
        <v>709.67741935483866</v>
      </c>
      <c r="AA427" s="979">
        <f>+Sample!N492</f>
        <v>100</v>
      </c>
    </row>
    <row r="428" spans="1:27" x14ac:dyDescent="0.2">
      <c r="A428" s="1">
        <f>+Sample_FC!A493</f>
        <v>45417</v>
      </c>
      <c r="B428" s="979">
        <f>+Sample_FC!B493</f>
        <v>611.62629757785464</v>
      </c>
      <c r="C428" s="979">
        <f>+Sample_FC!C493</f>
        <v>369.86159169550166</v>
      </c>
      <c r="D428" s="979">
        <f>+Sample_FC!D493</f>
        <v>103.01038062283736</v>
      </c>
      <c r="E428" s="979">
        <f>+Sample_FC!E493</f>
        <v>77.162629757785453</v>
      </c>
      <c r="F428" s="979">
        <f>+Sample_FC!F493</f>
        <v>257.68105165267883</v>
      </c>
      <c r="G428" s="979">
        <f>+Sample_FC!G493</f>
        <v>341.59169550173004</v>
      </c>
      <c r="H428" s="979">
        <f>+Sample_FC!H493</f>
        <v>240.22523847620707</v>
      </c>
      <c r="I428" s="979">
        <f>+Sample_FC!I493</f>
        <v>238.7741935483871</v>
      </c>
      <c r="J428" s="979">
        <f>+Sample_FC!J493</f>
        <v>25.806451612903224</v>
      </c>
      <c r="K428" s="979">
        <f>+Sample_FC!K493</f>
        <v>6.4516129032258061</v>
      </c>
      <c r="L428" s="979">
        <f>+Sample_FC!L493</f>
        <v>3.225806451612903</v>
      </c>
      <c r="M428" s="979">
        <f>+Sample_FC!M493</f>
        <v>684.38709677419354</v>
      </c>
      <c r="N428" s="979">
        <f>+Sample_FC!N493</f>
        <v>100</v>
      </c>
      <c r="O428" s="979">
        <f>+Sample!B493</f>
        <v>651.41868512110716</v>
      </c>
      <c r="P428" s="979">
        <f>+Sample!C493</f>
        <v>404.46366782006913</v>
      </c>
      <c r="Q428" s="979">
        <f>+Sample!D493</f>
        <v>109.86159169550172</v>
      </c>
      <c r="R428" s="979">
        <f>+Sample!E493</f>
        <v>108.61591695501728</v>
      </c>
      <c r="S428" s="979">
        <f>+Sample!F493</f>
        <v>287.89994473597301</v>
      </c>
      <c r="T428" s="979">
        <f>+Sample!G493</f>
        <v>342.45496963640073</v>
      </c>
      <c r="U428" s="979">
        <f>+Sample!H493</f>
        <v>268.39704525385872</v>
      </c>
      <c r="V428" s="979">
        <f>+Sample!I493</f>
        <v>263.96776279391469</v>
      </c>
      <c r="W428" s="979">
        <f>+Sample!J493</f>
        <v>17.741935483870968</v>
      </c>
      <c r="X428" s="979">
        <f>+Sample!K493</f>
        <v>4.838709677419355</v>
      </c>
      <c r="Y428" s="979">
        <f>+Sample!L493</f>
        <v>2.5806451612903225</v>
      </c>
      <c r="Z428" s="979">
        <f>+Sample!M493</f>
        <v>709.67741935483866</v>
      </c>
      <c r="AA428" s="979">
        <f>+Sample!N493</f>
        <v>100</v>
      </c>
    </row>
    <row r="429" spans="1:27" x14ac:dyDescent="0.2">
      <c r="A429" s="1">
        <f>+Sample_FC!A494</f>
        <v>45418</v>
      </c>
      <c r="B429" s="979">
        <f>+Sample_FC!B494</f>
        <v>560.65743944636677</v>
      </c>
      <c r="C429" s="979">
        <f>+Sample_FC!C494</f>
        <v>339.03979238754323</v>
      </c>
      <c r="D429" s="979">
        <f>+Sample_FC!D494</f>
        <v>94.426182237600912</v>
      </c>
      <c r="E429" s="979">
        <f>+Sample_FC!E494</f>
        <v>70.732410611303337</v>
      </c>
      <c r="F429" s="979">
        <f>+Sample_FC!F494</f>
        <v>236.20763068162228</v>
      </c>
      <c r="G429" s="979">
        <f>+Sample_FC!G494</f>
        <v>313.12572087658589</v>
      </c>
      <c r="H429" s="979">
        <f>+Sample_FC!H494</f>
        <v>240.22523847620707</v>
      </c>
      <c r="I429" s="979">
        <f>+Sample_FC!I494</f>
        <v>238.7741935483871</v>
      </c>
      <c r="J429" s="979">
        <f>+Sample_FC!J494</f>
        <v>25.806451612903224</v>
      </c>
      <c r="K429" s="979">
        <f>+Sample_FC!K494</f>
        <v>6.4516129032258061</v>
      </c>
      <c r="L429" s="979">
        <f>+Sample_FC!L494</f>
        <v>3.225806451612903</v>
      </c>
      <c r="M429" s="979">
        <f>+Sample_FC!M494</f>
        <v>684.38709677419354</v>
      </c>
      <c r="N429" s="979">
        <f>+Sample_FC!N494</f>
        <v>91.666666666666657</v>
      </c>
      <c r="O429" s="979">
        <f>+Sample!B494</f>
        <v>651.41868512110716</v>
      </c>
      <c r="P429" s="979">
        <f>+Sample!C494</f>
        <v>404.46366782006913</v>
      </c>
      <c r="Q429" s="979">
        <f>+Sample!D494</f>
        <v>109.86159169550172</v>
      </c>
      <c r="R429" s="979">
        <f>+Sample!E494</f>
        <v>108.61591695501728</v>
      </c>
      <c r="S429" s="979">
        <f>+Sample!F494</f>
        <v>287.89994473597301</v>
      </c>
      <c r="T429" s="979">
        <f>+Sample!G494</f>
        <v>342.45496963640073</v>
      </c>
      <c r="U429" s="979">
        <f>+Sample!H494</f>
        <v>268.39704525385872</v>
      </c>
      <c r="V429" s="979">
        <f>+Sample!I494</f>
        <v>263.96776279391469</v>
      </c>
      <c r="W429" s="979">
        <f>+Sample!J494</f>
        <v>17.741935483870968</v>
      </c>
      <c r="X429" s="979">
        <f>+Sample!K494</f>
        <v>4.838709677419355</v>
      </c>
      <c r="Y429" s="979">
        <f>+Sample!L494</f>
        <v>2.5806451612903225</v>
      </c>
      <c r="Z429" s="979">
        <f>+Sample!M494</f>
        <v>709.67741935483866</v>
      </c>
      <c r="AA429" s="979">
        <f>+Sample!N494</f>
        <v>100</v>
      </c>
    </row>
    <row r="430" spans="1:27" x14ac:dyDescent="0.2">
      <c r="A430" s="1">
        <f>+Sample_FC!A495</f>
        <v>45419</v>
      </c>
      <c r="B430" s="979">
        <f>+Sample_FC!B495</f>
        <v>0</v>
      </c>
      <c r="C430" s="979">
        <f>+Sample_FC!C495</f>
        <v>0</v>
      </c>
      <c r="D430" s="979">
        <f>+Sample_FC!D495</f>
        <v>0</v>
      </c>
      <c r="E430" s="979">
        <f>+Sample_FC!E495</f>
        <v>0</v>
      </c>
      <c r="F430" s="979">
        <f>+Sample_FC!F495</f>
        <v>0</v>
      </c>
      <c r="G430" s="979">
        <f>+Sample_FC!G495</f>
        <v>0</v>
      </c>
      <c r="H430" s="979">
        <f>+Sample_FC!H495</f>
        <v>240.22523847620707</v>
      </c>
      <c r="I430" s="979">
        <f>+Sample_FC!I495</f>
        <v>238.7741935483871</v>
      </c>
      <c r="J430" s="979">
        <f>+Sample_FC!J495</f>
        <v>25.806451612903224</v>
      </c>
      <c r="K430" s="979">
        <f>+Sample_FC!K495</f>
        <v>6.4516129032258061</v>
      </c>
      <c r="L430" s="979">
        <f>+Sample_FC!L495</f>
        <v>3.225806451612903</v>
      </c>
      <c r="M430" s="979">
        <f>+Sample_FC!M495</f>
        <v>684.38709677419354</v>
      </c>
      <c r="N430" s="979">
        <f>+Sample_FC!N495</f>
        <v>0</v>
      </c>
      <c r="O430" s="979">
        <f>+Sample!B495</f>
        <v>651.41868512110716</v>
      </c>
      <c r="P430" s="979">
        <f>+Sample!C495</f>
        <v>404.46366782006913</v>
      </c>
      <c r="Q430" s="979">
        <f>+Sample!D495</f>
        <v>109.86159169550172</v>
      </c>
      <c r="R430" s="979">
        <f>+Sample!E495</f>
        <v>108.61591695501728</v>
      </c>
      <c r="S430" s="979">
        <f>+Sample!F495</f>
        <v>287.89994473597301</v>
      </c>
      <c r="T430" s="979">
        <f>+Sample!G495</f>
        <v>342.45496963640073</v>
      </c>
      <c r="U430" s="979">
        <f>+Sample!H495</f>
        <v>268.39704525385872</v>
      </c>
      <c r="V430" s="979">
        <f>+Sample!I495</f>
        <v>263.96776279391469</v>
      </c>
      <c r="W430" s="979">
        <f>+Sample!J495</f>
        <v>17.741935483870968</v>
      </c>
      <c r="X430" s="979">
        <f>+Sample!K495</f>
        <v>4.838709677419355</v>
      </c>
      <c r="Y430" s="979">
        <f>+Sample!L495</f>
        <v>2.5806451612903225</v>
      </c>
      <c r="Z430" s="979">
        <f>+Sample!M495</f>
        <v>709.67741935483866</v>
      </c>
      <c r="AA430" s="979">
        <f>+Sample!N495</f>
        <v>100</v>
      </c>
    </row>
    <row r="431" spans="1:27" x14ac:dyDescent="0.2">
      <c r="A431" s="1">
        <f>+Sample_FC!A496</f>
        <v>45420</v>
      </c>
      <c r="B431" s="979">
        <f>+Sample_FC!B496</f>
        <v>295.61937716262975</v>
      </c>
      <c r="C431" s="979">
        <f>+Sample_FC!C496</f>
        <v>178.76643598615914</v>
      </c>
      <c r="D431" s="979">
        <f>+Sample_FC!D496</f>
        <v>49.78835063437139</v>
      </c>
      <c r="E431" s="979">
        <f>+Sample_FC!E496</f>
        <v>37.295271049596309</v>
      </c>
      <c r="F431" s="979">
        <f>+Sample_FC!F496</f>
        <v>124.5458416321281</v>
      </c>
      <c r="G431" s="979">
        <f>+Sample_FC!G496</f>
        <v>165.1026528258362</v>
      </c>
      <c r="H431" s="979">
        <f>+Sample_FC!H496</f>
        <v>240.22523847620707</v>
      </c>
      <c r="I431" s="979">
        <f>+Sample_FC!I496</f>
        <v>238.7741935483871</v>
      </c>
      <c r="J431" s="979">
        <f>+Sample_FC!J496</f>
        <v>25.806451612903224</v>
      </c>
      <c r="K431" s="979">
        <f>+Sample_FC!K496</f>
        <v>6.4516129032258061</v>
      </c>
      <c r="L431" s="979">
        <f>+Sample_FC!L496</f>
        <v>3.225806451612903</v>
      </c>
      <c r="M431" s="979">
        <f>+Sample_FC!M496</f>
        <v>684.38709677419354</v>
      </c>
      <c r="N431" s="979">
        <f>+Sample_FC!N496</f>
        <v>48.333333333333336</v>
      </c>
      <c r="O431" s="979">
        <f>+Sample!B496</f>
        <v>651.41868512110716</v>
      </c>
      <c r="P431" s="979">
        <f>+Sample!C496</f>
        <v>404.46366782006913</v>
      </c>
      <c r="Q431" s="979">
        <f>+Sample!D496</f>
        <v>109.86159169550172</v>
      </c>
      <c r="R431" s="979">
        <f>+Sample!E496</f>
        <v>108.61591695501728</v>
      </c>
      <c r="S431" s="979">
        <f>+Sample!F496</f>
        <v>287.89994473597301</v>
      </c>
      <c r="T431" s="979">
        <f>+Sample!G496</f>
        <v>342.45496963640073</v>
      </c>
      <c r="U431" s="979">
        <f>+Sample!H496</f>
        <v>268.39704525385872</v>
      </c>
      <c r="V431" s="979">
        <f>+Sample!I496</f>
        <v>263.96776279391469</v>
      </c>
      <c r="W431" s="979">
        <f>+Sample!J496</f>
        <v>17.741935483870968</v>
      </c>
      <c r="X431" s="979">
        <f>+Sample!K496</f>
        <v>4.838709677419355</v>
      </c>
      <c r="Y431" s="979">
        <f>+Sample!L496</f>
        <v>2.5806451612903225</v>
      </c>
      <c r="Z431" s="979">
        <f>+Sample!M496</f>
        <v>709.67741935483866</v>
      </c>
      <c r="AA431" s="979">
        <f>+Sample!N496</f>
        <v>100</v>
      </c>
    </row>
    <row r="432" spans="1:27" x14ac:dyDescent="0.2">
      <c r="A432" s="1">
        <f>+Sample_FC!A497</f>
        <v>45421</v>
      </c>
      <c r="B432" s="979">
        <f>+Sample_FC!B497</f>
        <v>611.62629757785464</v>
      </c>
      <c r="C432" s="979">
        <f>+Sample_FC!C497</f>
        <v>369.86159169550166</v>
      </c>
      <c r="D432" s="979">
        <f>+Sample_FC!D497</f>
        <v>103.01038062283736</v>
      </c>
      <c r="E432" s="979">
        <f>+Sample_FC!E497</f>
        <v>77.162629757785453</v>
      </c>
      <c r="F432" s="979">
        <f>+Sample_FC!F497</f>
        <v>257.68105165267883</v>
      </c>
      <c r="G432" s="979">
        <f>+Sample_FC!G497</f>
        <v>341.59169550173004</v>
      </c>
      <c r="H432" s="979">
        <f>+Sample_FC!H497</f>
        <v>240.22523847620707</v>
      </c>
      <c r="I432" s="979">
        <f>+Sample_FC!I497</f>
        <v>238.7741935483871</v>
      </c>
      <c r="J432" s="979">
        <f>+Sample_FC!J497</f>
        <v>25.806451612903224</v>
      </c>
      <c r="K432" s="979">
        <f>+Sample_FC!K497</f>
        <v>6.4516129032258061</v>
      </c>
      <c r="L432" s="979">
        <f>+Sample_FC!L497</f>
        <v>3.225806451612903</v>
      </c>
      <c r="M432" s="979">
        <f>+Sample_FC!M497</f>
        <v>684.38709677419354</v>
      </c>
      <c r="N432" s="979">
        <f>+Sample_FC!N497</f>
        <v>100</v>
      </c>
      <c r="O432" s="979">
        <f>+Sample!B497</f>
        <v>651.41868512110716</v>
      </c>
      <c r="P432" s="979">
        <f>+Sample!C497</f>
        <v>404.46366782006913</v>
      </c>
      <c r="Q432" s="979">
        <f>+Sample!D497</f>
        <v>109.86159169550172</v>
      </c>
      <c r="R432" s="979">
        <f>+Sample!E497</f>
        <v>108.61591695501728</v>
      </c>
      <c r="S432" s="979">
        <f>+Sample!F497</f>
        <v>287.89994473597301</v>
      </c>
      <c r="T432" s="979">
        <f>+Sample!G497</f>
        <v>342.45496963640073</v>
      </c>
      <c r="U432" s="979">
        <f>+Sample!H497</f>
        <v>268.39704525385872</v>
      </c>
      <c r="V432" s="979">
        <f>+Sample!I497</f>
        <v>263.96776279391469</v>
      </c>
      <c r="W432" s="979">
        <f>+Sample!J497</f>
        <v>17.741935483870968</v>
      </c>
      <c r="X432" s="979">
        <f>+Sample!K497</f>
        <v>4.838709677419355</v>
      </c>
      <c r="Y432" s="979">
        <f>+Sample!L497</f>
        <v>2.5806451612903225</v>
      </c>
      <c r="Z432" s="979">
        <f>+Sample!M497</f>
        <v>709.67741935483866</v>
      </c>
      <c r="AA432" s="979">
        <f>+Sample!N497</f>
        <v>100</v>
      </c>
    </row>
    <row r="433" spans="1:27" x14ac:dyDescent="0.2">
      <c r="A433" s="1">
        <f>+Sample_FC!A498</f>
        <v>45422</v>
      </c>
      <c r="B433" s="979">
        <f>+Sample_FC!B498</f>
        <v>611.62629757785464</v>
      </c>
      <c r="C433" s="979">
        <f>+Sample_FC!C498</f>
        <v>369.86159169550166</v>
      </c>
      <c r="D433" s="979">
        <f>+Sample_FC!D498</f>
        <v>103.01038062283736</v>
      </c>
      <c r="E433" s="979">
        <f>+Sample_FC!E498</f>
        <v>77.162629757785453</v>
      </c>
      <c r="F433" s="979">
        <f>+Sample_FC!F498</f>
        <v>257.68105165267883</v>
      </c>
      <c r="G433" s="979">
        <f>+Sample_FC!G498</f>
        <v>341.59169550173004</v>
      </c>
      <c r="H433" s="979">
        <f>+Sample_FC!H498</f>
        <v>240.22523847620707</v>
      </c>
      <c r="I433" s="979">
        <f>+Sample_FC!I498</f>
        <v>238.7741935483871</v>
      </c>
      <c r="J433" s="979">
        <f>+Sample_FC!J498</f>
        <v>25.806451612903224</v>
      </c>
      <c r="K433" s="979">
        <f>+Sample_FC!K498</f>
        <v>6.4516129032258061</v>
      </c>
      <c r="L433" s="979">
        <f>+Sample_FC!L498</f>
        <v>3.225806451612903</v>
      </c>
      <c r="M433" s="979">
        <f>+Sample_FC!M498</f>
        <v>684.38709677419354</v>
      </c>
      <c r="N433" s="979">
        <f>+Sample_FC!N498</f>
        <v>100</v>
      </c>
      <c r="O433" s="979">
        <f>+Sample!B498</f>
        <v>651.41868512110716</v>
      </c>
      <c r="P433" s="979">
        <f>+Sample!C498</f>
        <v>404.46366782006913</v>
      </c>
      <c r="Q433" s="979">
        <f>+Sample!D498</f>
        <v>109.86159169550172</v>
      </c>
      <c r="R433" s="979">
        <f>+Sample!E498</f>
        <v>108.61591695501728</v>
      </c>
      <c r="S433" s="979">
        <f>+Sample!F498</f>
        <v>287.89994473597301</v>
      </c>
      <c r="T433" s="979">
        <f>+Sample!G498</f>
        <v>342.45496963640073</v>
      </c>
      <c r="U433" s="979">
        <f>+Sample!H498</f>
        <v>268.39704525385872</v>
      </c>
      <c r="V433" s="979">
        <f>+Sample!I498</f>
        <v>263.96776279391469</v>
      </c>
      <c r="W433" s="979">
        <f>+Sample!J498</f>
        <v>17.741935483870968</v>
      </c>
      <c r="X433" s="979">
        <f>+Sample!K498</f>
        <v>4.838709677419355</v>
      </c>
      <c r="Y433" s="979">
        <f>+Sample!L498</f>
        <v>2.5806451612903225</v>
      </c>
      <c r="Z433" s="979">
        <f>+Sample!M498</f>
        <v>709.67741935483866</v>
      </c>
      <c r="AA433" s="979">
        <f>+Sample!N498</f>
        <v>100</v>
      </c>
    </row>
    <row r="434" spans="1:27" x14ac:dyDescent="0.2">
      <c r="A434" s="1">
        <f>+Sample_FC!A499</f>
        <v>45423</v>
      </c>
      <c r="B434" s="979">
        <f>+Sample_FC!B499</f>
        <v>611.62629757785464</v>
      </c>
      <c r="C434" s="979">
        <f>+Sample_FC!C499</f>
        <v>369.86159169550166</v>
      </c>
      <c r="D434" s="979">
        <f>+Sample_FC!D499</f>
        <v>103.01038062283736</v>
      </c>
      <c r="E434" s="979">
        <f>+Sample_FC!E499</f>
        <v>77.162629757785453</v>
      </c>
      <c r="F434" s="979">
        <f>+Sample_FC!F499</f>
        <v>257.68105165267883</v>
      </c>
      <c r="G434" s="979">
        <f>+Sample_FC!G499</f>
        <v>341.59169550173004</v>
      </c>
      <c r="H434" s="979">
        <f>+Sample_FC!H499</f>
        <v>240.22523847620707</v>
      </c>
      <c r="I434" s="979">
        <f>+Sample_FC!I499</f>
        <v>238.7741935483871</v>
      </c>
      <c r="J434" s="979">
        <f>+Sample_FC!J499</f>
        <v>25.806451612903224</v>
      </c>
      <c r="K434" s="979">
        <f>+Sample_FC!K499</f>
        <v>6.4516129032258061</v>
      </c>
      <c r="L434" s="979">
        <f>+Sample_FC!L499</f>
        <v>3.225806451612903</v>
      </c>
      <c r="M434" s="979">
        <f>+Sample_FC!M499</f>
        <v>684.38709677419354</v>
      </c>
      <c r="N434" s="979">
        <f>+Sample_FC!N499</f>
        <v>100</v>
      </c>
      <c r="O434" s="979">
        <f>+Sample!B499</f>
        <v>651.41868512110716</v>
      </c>
      <c r="P434" s="979">
        <f>+Sample!C499</f>
        <v>404.46366782006913</v>
      </c>
      <c r="Q434" s="979">
        <f>+Sample!D499</f>
        <v>109.86159169550172</v>
      </c>
      <c r="R434" s="979">
        <f>+Sample!E499</f>
        <v>108.61591695501728</v>
      </c>
      <c r="S434" s="979">
        <f>+Sample!F499</f>
        <v>287.89994473597301</v>
      </c>
      <c r="T434" s="979">
        <f>+Sample!G499</f>
        <v>342.45496963640073</v>
      </c>
      <c r="U434" s="979">
        <f>+Sample!H499</f>
        <v>268.39704525385872</v>
      </c>
      <c r="V434" s="979">
        <f>+Sample!I499</f>
        <v>263.96776279391469</v>
      </c>
      <c r="W434" s="979">
        <f>+Sample!J499</f>
        <v>17.741935483870968</v>
      </c>
      <c r="X434" s="979">
        <f>+Sample!K499</f>
        <v>4.838709677419355</v>
      </c>
      <c r="Y434" s="979">
        <f>+Sample!L499</f>
        <v>2.5806451612903225</v>
      </c>
      <c r="Z434" s="979">
        <f>+Sample!M499</f>
        <v>709.67741935483866</v>
      </c>
      <c r="AA434" s="979">
        <f>+Sample!N499</f>
        <v>100</v>
      </c>
    </row>
    <row r="435" spans="1:27" x14ac:dyDescent="0.2">
      <c r="A435" s="1">
        <f>+Sample_FC!A500</f>
        <v>45424</v>
      </c>
      <c r="B435" s="979">
        <f>+Sample_FC!B500</f>
        <v>611.62629757785464</v>
      </c>
      <c r="C435" s="979">
        <f>+Sample_FC!C500</f>
        <v>369.86159169550166</v>
      </c>
      <c r="D435" s="979">
        <f>+Sample_FC!D500</f>
        <v>103.01038062283736</v>
      </c>
      <c r="E435" s="979">
        <f>+Sample_FC!E500</f>
        <v>77.162629757785453</v>
      </c>
      <c r="F435" s="979">
        <f>+Sample_FC!F500</f>
        <v>257.68105165267883</v>
      </c>
      <c r="G435" s="979">
        <f>+Sample_FC!G500</f>
        <v>341.59169550173004</v>
      </c>
      <c r="H435" s="979">
        <f>+Sample_FC!H500</f>
        <v>240.22523847620707</v>
      </c>
      <c r="I435" s="979">
        <f>+Sample_FC!I500</f>
        <v>238.7741935483871</v>
      </c>
      <c r="J435" s="979">
        <f>+Sample_FC!J500</f>
        <v>25.806451612903224</v>
      </c>
      <c r="K435" s="979">
        <f>+Sample_FC!K500</f>
        <v>6.4516129032258061</v>
      </c>
      <c r="L435" s="979">
        <f>+Sample_FC!L500</f>
        <v>3.225806451612903</v>
      </c>
      <c r="M435" s="979">
        <f>+Sample_FC!M500</f>
        <v>684.38709677419354</v>
      </c>
      <c r="N435" s="979">
        <f>+Sample_FC!N500</f>
        <v>100</v>
      </c>
      <c r="O435" s="979">
        <f>+Sample!B500</f>
        <v>651.41868512110716</v>
      </c>
      <c r="P435" s="979">
        <f>+Sample!C500</f>
        <v>404.46366782006913</v>
      </c>
      <c r="Q435" s="979">
        <f>+Sample!D500</f>
        <v>109.86159169550172</v>
      </c>
      <c r="R435" s="979">
        <f>+Sample!E500</f>
        <v>108.61591695501728</v>
      </c>
      <c r="S435" s="979">
        <f>+Sample!F500</f>
        <v>287.89994473597301</v>
      </c>
      <c r="T435" s="979">
        <f>+Sample!G500</f>
        <v>342.45496963640073</v>
      </c>
      <c r="U435" s="979">
        <f>+Sample!H500</f>
        <v>268.39704525385872</v>
      </c>
      <c r="V435" s="979">
        <f>+Sample!I500</f>
        <v>263.96776279391469</v>
      </c>
      <c r="W435" s="979">
        <f>+Sample!J500</f>
        <v>17.741935483870968</v>
      </c>
      <c r="X435" s="979">
        <f>+Sample!K500</f>
        <v>4.838709677419355</v>
      </c>
      <c r="Y435" s="979">
        <f>+Sample!L500</f>
        <v>2.5806451612903225</v>
      </c>
      <c r="Z435" s="979">
        <f>+Sample!M500</f>
        <v>709.67741935483866</v>
      </c>
      <c r="AA435" s="979">
        <f>+Sample!N500</f>
        <v>100</v>
      </c>
    </row>
    <row r="436" spans="1:27" x14ac:dyDescent="0.2">
      <c r="A436" s="1">
        <f>+Sample_FC!A501</f>
        <v>45425</v>
      </c>
      <c r="B436" s="979">
        <f>+Sample_FC!B501</f>
        <v>611.62629757785464</v>
      </c>
      <c r="C436" s="979">
        <f>+Sample_FC!C501</f>
        <v>369.86159169550166</v>
      </c>
      <c r="D436" s="979">
        <f>+Sample_FC!D501</f>
        <v>103.01038062283736</v>
      </c>
      <c r="E436" s="979">
        <f>+Sample_FC!E501</f>
        <v>77.162629757785453</v>
      </c>
      <c r="F436" s="979">
        <f>+Sample_FC!F501</f>
        <v>257.68105165267883</v>
      </c>
      <c r="G436" s="979">
        <f>+Sample_FC!G501</f>
        <v>341.59169550173004</v>
      </c>
      <c r="H436" s="979">
        <f>+Sample_FC!H501</f>
        <v>240.22523847620707</v>
      </c>
      <c r="I436" s="979">
        <f>+Sample_FC!I501</f>
        <v>238.7741935483871</v>
      </c>
      <c r="J436" s="979">
        <f>+Sample_FC!J501</f>
        <v>25.806451612903224</v>
      </c>
      <c r="K436" s="979">
        <f>+Sample_FC!K501</f>
        <v>6.4516129032258061</v>
      </c>
      <c r="L436" s="979">
        <f>+Sample_FC!L501</f>
        <v>3.225806451612903</v>
      </c>
      <c r="M436" s="979">
        <f>+Sample_FC!M501</f>
        <v>684.38709677419354</v>
      </c>
      <c r="N436" s="979">
        <f>+Sample_FC!N501</f>
        <v>100</v>
      </c>
      <c r="O436" s="979">
        <f>+Sample!B501</f>
        <v>651.41868512110716</v>
      </c>
      <c r="P436" s="979">
        <f>+Sample!C501</f>
        <v>404.46366782006913</v>
      </c>
      <c r="Q436" s="979">
        <f>+Sample!D501</f>
        <v>109.86159169550172</v>
      </c>
      <c r="R436" s="979">
        <f>+Sample!E501</f>
        <v>108.61591695501728</v>
      </c>
      <c r="S436" s="979">
        <f>+Sample!F501</f>
        <v>287.89994473597301</v>
      </c>
      <c r="T436" s="979">
        <f>+Sample!G501</f>
        <v>342.45496963640073</v>
      </c>
      <c r="U436" s="979">
        <f>+Sample!H501</f>
        <v>268.39704525385872</v>
      </c>
      <c r="V436" s="979">
        <f>+Sample!I501</f>
        <v>263.96776279391469</v>
      </c>
      <c r="W436" s="979">
        <f>+Sample!J501</f>
        <v>17.741935483870968</v>
      </c>
      <c r="X436" s="979">
        <f>+Sample!K501</f>
        <v>4.838709677419355</v>
      </c>
      <c r="Y436" s="979">
        <f>+Sample!L501</f>
        <v>2.5806451612903225</v>
      </c>
      <c r="Z436" s="979">
        <f>+Sample!M501</f>
        <v>709.67741935483866</v>
      </c>
      <c r="AA436" s="979">
        <f>+Sample!N501</f>
        <v>100</v>
      </c>
    </row>
    <row r="437" spans="1:27" x14ac:dyDescent="0.2">
      <c r="A437" s="1">
        <f>+Sample_FC!A502</f>
        <v>45426</v>
      </c>
      <c r="B437" s="979">
        <f>+Sample_FC!B502</f>
        <v>611.62629757785464</v>
      </c>
      <c r="C437" s="979">
        <f>+Sample_FC!C502</f>
        <v>369.86159169550166</v>
      </c>
      <c r="D437" s="979">
        <f>+Sample_FC!D502</f>
        <v>103.01038062283736</v>
      </c>
      <c r="E437" s="979">
        <f>+Sample_FC!E502</f>
        <v>77.162629757785453</v>
      </c>
      <c r="F437" s="979">
        <f>+Sample_FC!F502</f>
        <v>257.68105165267883</v>
      </c>
      <c r="G437" s="979">
        <f>+Sample_FC!G502</f>
        <v>341.59169550173004</v>
      </c>
      <c r="H437" s="979">
        <f>+Sample_FC!H502</f>
        <v>240.22523847620707</v>
      </c>
      <c r="I437" s="979">
        <f>+Sample_FC!I502</f>
        <v>238.7741935483871</v>
      </c>
      <c r="J437" s="979">
        <f>+Sample_FC!J502</f>
        <v>25.806451612903224</v>
      </c>
      <c r="K437" s="979">
        <f>+Sample_FC!K502</f>
        <v>6.4516129032258061</v>
      </c>
      <c r="L437" s="979">
        <f>+Sample_FC!L502</f>
        <v>3.225806451612903</v>
      </c>
      <c r="M437" s="979">
        <f>+Sample_FC!M502</f>
        <v>684.38709677419354</v>
      </c>
      <c r="N437" s="979">
        <f>+Sample_FC!N502</f>
        <v>100</v>
      </c>
      <c r="O437" s="979">
        <f>+Sample!B502</f>
        <v>325.70934256055358</v>
      </c>
      <c r="P437" s="979">
        <f>+Sample!C502</f>
        <v>202.23183391003457</v>
      </c>
      <c r="Q437" s="979">
        <f>+Sample!D502</f>
        <v>54.930795847750858</v>
      </c>
      <c r="R437" s="979">
        <f>+Sample!E502</f>
        <v>54.307958477508642</v>
      </c>
      <c r="S437" s="979">
        <f>+Sample!F502</f>
        <v>143.9499723679865</v>
      </c>
      <c r="T437" s="979">
        <f>+Sample!G502</f>
        <v>171.22748481820037</v>
      </c>
      <c r="U437" s="979">
        <f>+Sample!H502</f>
        <v>268.39704525385872</v>
      </c>
      <c r="V437" s="979">
        <f>+Sample!I502</f>
        <v>263.96776279391469</v>
      </c>
      <c r="W437" s="979">
        <f>+Sample!J502</f>
        <v>17.741935483870968</v>
      </c>
      <c r="X437" s="979">
        <f>+Sample!K502</f>
        <v>4.838709677419355</v>
      </c>
      <c r="Y437" s="979">
        <f>+Sample!L502</f>
        <v>2.5806451612903225</v>
      </c>
      <c r="Z437" s="979">
        <f>+Sample!M502</f>
        <v>709.67741935483866</v>
      </c>
      <c r="AA437" s="979">
        <f>+Sample!N502</f>
        <v>50</v>
      </c>
    </row>
    <row r="438" spans="1:27" x14ac:dyDescent="0.2">
      <c r="A438" s="1">
        <f>+Sample_FC!A503</f>
        <v>45427</v>
      </c>
      <c r="B438" s="979">
        <f>+Sample_FC!B503</f>
        <v>611.62629757785464</v>
      </c>
      <c r="C438" s="979">
        <f>+Sample_FC!C503</f>
        <v>369.86159169550166</v>
      </c>
      <c r="D438" s="979">
        <f>+Sample_FC!D503</f>
        <v>103.01038062283736</v>
      </c>
      <c r="E438" s="979">
        <f>+Sample_FC!E503</f>
        <v>77.162629757785453</v>
      </c>
      <c r="F438" s="979">
        <f>+Sample_FC!F503</f>
        <v>257.68105165267883</v>
      </c>
      <c r="G438" s="979">
        <f>+Sample_FC!G503</f>
        <v>341.59169550173004</v>
      </c>
      <c r="H438" s="979">
        <f>+Sample_FC!H503</f>
        <v>240.22523847620707</v>
      </c>
      <c r="I438" s="979">
        <f>+Sample_FC!I503</f>
        <v>238.7741935483871</v>
      </c>
      <c r="J438" s="979">
        <f>+Sample_FC!J503</f>
        <v>25.806451612903224</v>
      </c>
      <c r="K438" s="979">
        <f>+Sample_FC!K503</f>
        <v>6.4516129032258061</v>
      </c>
      <c r="L438" s="979">
        <f>+Sample_FC!L503</f>
        <v>3.225806451612903</v>
      </c>
      <c r="M438" s="979">
        <f>+Sample_FC!M503</f>
        <v>684.38709677419354</v>
      </c>
      <c r="N438" s="979">
        <f>+Sample_FC!N503</f>
        <v>100</v>
      </c>
      <c r="O438" s="979">
        <f>+Sample!B503</f>
        <v>651.41868512110716</v>
      </c>
      <c r="P438" s="979">
        <f>+Sample!C503</f>
        <v>404.46366782006913</v>
      </c>
      <c r="Q438" s="979">
        <f>+Sample!D503</f>
        <v>109.86159169550172</v>
      </c>
      <c r="R438" s="979">
        <f>+Sample!E503</f>
        <v>108.61591695501728</v>
      </c>
      <c r="S438" s="979">
        <f>+Sample!F503</f>
        <v>287.89994473597301</v>
      </c>
      <c r="T438" s="979">
        <f>+Sample!G503</f>
        <v>342.45496963640073</v>
      </c>
      <c r="U438" s="979">
        <f>+Sample!H503</f>
        <v>268.39704525385872</v>
      </c>
      <c r="V438" s="979">
        <f>+Sample!I503</f>
        <v>263.96776279391469</v>
      </c>
      <c r="W438" s="979">
        <f>+Sample!J503</f>
        <v>17.741935483870968</v>
      </c>
      <c r="X438" s="979">
        <f>+Sample!K503</f>
        <v>4.838709677419355</v>
      </c>
      <c r="Y438" s="979">
        <f>+Sample!L503</f>
        <v>2.5806451612903225</v>
      </c>
      <c r="Z438" s="979">
        <f>+Sample!M503</f>
        <v>709.67741935483866</v>
      </c>
      <c r="AA438" s="979">
        <f>+Sample!N503</f>
        <v>100</v>
      </c>
    </row>
    <row r="439" spans="1:27" x14ac:dyDescent="0.2">
      <c r="A439" s="1">
        <f>+Sample_FC!A504</f>
        <v>45428</v>
      </c>
      <c r="B439" s="979">
        <f>+Sample_FC!B504</f>
        <v>611.62629757785464</v>
      </c>
      <c r="C439" s="979">
        <f>+Sample_FC!C504</f>
        <v>369.86159169550166</v>
      </c>
      <c r="D439" s="979">
        <f>+Sample_FC!D504</f>
        <v>103.01038062283736</v>
      </c>
      <c r="E439" s="979">
        <f>+Sample_FC!E504</f>
        <v>77.162629757785453</v>
      </c>
      <c r="F439" s="979">
        <f>+Sample_FC!F504</f>
        <v>257.68105165267883</v>
      </c>
      <c r="G439" s="979">
        <f>+Sample_FC!G504</f>
        <v>341.59169550173004</v>
      </c>
      <c r="H439" s="979">
        <f>+Sample_FC!H504</f>
        <v>240.22523847620707</v>
      </c>
      <c r="I439" s="979">
        <f>+Sample_FC!I504</f>
        <v>238.7741935483871</v>
      </c>
      <c r="J439" s="979">
        <f>+Sample_FC!J504</f>
        <v>25.806451612903224</v>
      </c>
      <c r="K439" s="979">
        <f>+Sample_FC!K504</f>
        <v>6.4516129032258061</v>
      </c>
      <c r="L439" s="979">
        <f>+Sample_FC!L504</f>
        <v>3.225806451612903</v>
      </c>
      <c r="M439" s="979">
        <f>+Sample_FC!M504</f>
        <v>684.38709677419354</v>
      </c>
      <c r="N439" s="979">
        <f>+Sample_FC!N504</f>
        <v>100</v>
      </c>
      <c r="O439" s="979">
        <f>+Sample!B504</f>
        <v>651.41868512110716</v>
      </c>
      <c r="P439" s="979">
        <f>+Sample!C504</f>
        <v>404.46366782006913</v>
      </c>
      <c r="Q439" s="979">
        <f>+Sample!D504</f>
        <v>109.86159169550172</v>
      </c>
      <c r="R439" s="979">
        <f>+Sample!E504</f>
        <v>108.61591695501728</v>
      </c>
      <c r="S439" s="979">
        <f>+Sample!F504</f>
        <v>287.89994473597301</v>
      </c>
      <c r="T439" s="979">
        <f>+Sample!G504</f>
        <v>342.45496963640073</v>
      </c>
      <c r="U439" s="979">
        <f>+Sample!H504</f>
        <v>268.39704525385872</v>
      </c>
      <c r="V439" s="979">
        <f>+Sample!I504</f>
        <v>263.96776279391469</v>
      </c>
      <c r="W439" s="979">
        <f>+Sample!J504</f>
        <v>17.741935483870968</v>
      </c>
      <c r="X439" s="979">
        <f>+Sample!K504</f>
        <v>4.838709677419355</v>
      </c>
      <c r="Y439" s="979">
        <f>+Sample!L504</f>
        <v>2.5806451612903225</v>
      </c>
      <c r="Z439" s="979">
        <f>+Sample!M504</f>
        <v>709.67741935483866</v>
      </c>
      <c r="AA439" s="979">
        <f>+Sample!N504</f>
        <v>100</v>
      </c>
    </row>
    <row r="440" spans="1:27" x14ac:dyDescent="0.2">
      <c r="A440" s="1">
        <f>+Sample_FC!A505</f>
        <v>45429</v>
      </c>
      <c r="B440" s="979">
        <f>+Sample_FC!B505</f>
        <v>611.62629757785464</v>
      </c>
      <c r="C440" s="979">
        <f>+Sample_FC!C505</f>
        <v>369.86159169550166</v>
      </c>
      <c r="D440" s="979">
        <f>+Sample_FC!D505</f>
        <v>103.01038062283736</v>
      </c>
      <c r="E440" s="979">
        <f>+Sample_FC!E505</f>
        <v>77.162629757785453</v>
      </c>
      <c r="F440" s="979">
        <f>+Sample_FC!F505</f>
        <v>257.68105165267883</v>
      </c>
      <c r="G440" s="979">
        <f>+Sample_FC!G505</f>
        <v>341.59169550173004</v>
      </c>
      <c r="H440" s="979">
        <f>+Sample_FC!H505</f>
        <v>240.22523847620707</v>
      </c>
      <c r="I440" s="979">
        <f>+Sample_FC!I505</f>
        <v>238.7741935483871</v>
      </c>
      <c r="J440" s="979">
        <f>+Sample_FC!J505</f>
        <v>25.806451612903224</v>
      </c>
      <c r="K440" s="979">
        <f>+Sample_FC!K505</f>
        <v>6.4516129032258061</v>
      </c>
      <c r="L440" s="979">
        <f>+Sample_FC!L505</f>
        <v>3.225806451612903</v>
      </c>
      <c r="M440" s="979">
        <f>+Sample_FC!M505</f>
        <v>684.38709677419354</v>
      </c>
      <c r="N440" s="979">
        <f>+Sample_FC!N505</f>
        <v>100</v>
      </c>
      <c r="O440" s="979">
        <f>+Sample!B505</f>
        <v>651.41868512110716</v>
      </c>
      <c r="P440" s="979">
        <f>+Sample!C505</f>
        <v>404.46366782006913</v>
      </c>
      <c r="Q440" s="979">
        <f>+Sample!D505</f>
        <v>109.86159169550172</v>
      </c>
      <c r="R440" s="979">
        <f>+Sample!E505</f>
        <v>108.61591695501728</v>
      </c>
      <c r="S440" s="979">
        <f>+Sample!F505</f>
        <v>287.89994473597301</v>
      </c>
      <c r="T440" s="979">
        <f>+Sample!G505</f>
        <v>342.45496963640073</v>
      </c>
      <c r="U440" s="979">
        <f>+Sample!H505</f>
        <v>268.39704525385872</v>
      </c>
      <c r="V440" s="979">
        <f>+Sample!I505</f>
        <v>263.96776279391469</v>
      </c>
      <c r="W440" s="979">
        <f>+Sample!J505</f>
        <v>17.741935483870968</v>
      </c>
      <c r="X440" s="979">
        <f>+Sample!K505</f>
        <v>4.838709677419355</v>
      </c>
      <c r="Y440" s="979">
        <f>+Sample!L505</f>
        <v>2.5806451612903225</v>
      </c>
      <c r="Z440" s="979">
        <f>+Sample!M505</f>
        <v>709.67741935483866</v>
      </c>
      <c r="AA440" s="979">
        <f>+Sample!N505</f>
        <v>100</v>
      </c>
    </row>
    <row r="441" spans="1:27" x14ac:dyDescent="0.2">
      <c r="A441" s="1">
        <f>+Sample_FC!A506</f>
        <v>45430</v>
      </c>
      <c r="B441" s="979">
        <f>+Sample_FC!B506</f>
        <v>611.62629757785464</v>
      </c>
      <c r="C441" s="979">
        <f>+Sample_FC!C506</f>
        <v>369.86159169550166</v>
      </c>
      <c r="D441" s="979">
        <f>+Sample_FC!D506</f>
        <v>103.01038062283736</v>
      </c>
      <c r="E441" s="979">
        <f>+Sample_FC!E506</f>
        <v>77.162629757785453</v>
      </c>
      <c r="F441" s="979">
        <f>+Sample_FC!F506</f>
        <v>257.68105165267883</v>
      </c>
      <c r="G441" s="979">
        <f>+Sample_FC!G506</f>
        <v>341.59169550173004</v>
      </c>
      <c r="H441" s="979">
        <f>+Sample_FC!H506</f>
        <v>240.22523847620707</v>
      </c>
      <c r="I441" s="979">
        <f>+Sample_FC!I506</f>
        <v>238.7741935483871</v>
      </c>
      <c r="J441" s="979">
        <f>+Sample_FC!J506</f>
        <v>25.806451612903224</v>
      </c>
      <c r="K441" s="979">
        <f>+Sample_FC!K506</f>
        <v>6.4516129032258061</v>
      </c>
      <c r="L441" s="979">
        <f>+Sample_FC!L506</f>
        <v>3.225806451612903</v>
      </c>
      <c r="M441" s="979">
        <f>+Sample_FC!M506</f>
        <v>684.38709677419354</v>
      </c>
      <c r="N441" s="979">
        <f>+Sample_FC!N506</f>
        <v>100</v>
      </c>
      <c r="O441" s="979">
        <f>+Sample!B506</f>
        <v>651.41868512110716</v>
      </c>
      <c r="P441" s="979">
        <f>+Sample!C506</f>
        <v>404.46366782006913</v>
      </c>
      <c r="Q441" s="979">
        <f>+Sample!D506</f>
        <v>109.86159169550172</v>
      </c>
      <c r="R441" s="979">
        <f>+Sample!E506</f>
        <v>108.61591695501728</v>
      </c>
      <c r="S441" s="979">
        <f>+Sample!F506</f>
        <v>287.89994473597301</v>
      </c>
      <c r="T441" s="979">
        <f>+Sample!G506</f>
        <v>342.45496963640073</v>
      </c>
      <c r="U441" s="979">
        <f>+Sample!H506</f>
        <v>268.39704525385872</v>
      </c>
      <c r="V441" s="979">
        <f>+Sample!I506</f>
        <v>263.96776279391469</v>
      </c>
      <c r="W441" s="979">
        <f>+Sample!J506</f>
        <v>17.741935483870968</v>
      </c>
      <c r="X441" s="979">
        <f>+Sample!K506</f>
        <v>4.838709677419355</v>
      </c>
      <c r="Y441" s="979">
        <f>+Sample!L506</f>
        <v>2.5806451612903225</v>
      </c>
      <c r="Z441" s="979">
        <f>+Sample!M506</f>
        <v>709.67741935483866</v>
      </c>
      <c r="AA441" s="979">
        <f>+Sample!N506</f>
        <v>100</v>
      </c>
    </row>
    <row r="442" spans="1:27" x14ac:dyDescent="0.2">
      <c r="A442" s="1">
        <f>+Sample_FC!A507</f>
        <v>45431</v>
      </c>
      <c r="B442" s="979">
        <f>+Sample_FC!B507</f>
        <v>611.62629757785464</v>
      </c>
      <c r="C442" s="979">
        <f>+Sample_FC!C507</f>
        <v>369.86159169550166</v>
      </c>
      <c r="D442" s="979">
        <f>+Sample_FC!D507</f>
        <v>103.01038062283736</v>
      </c>
      <c r="E442" s="979">
        <f>+Sample_FC!E507</f>
        <v>77.162629757785453</v>
      </c>
      <c r="F442" s="979">
        <f>+Sample_FC!F507</f>
        <v>257.68105165267883</v>
      </c>
      <c r="G442" s="979">
        <f>+Sample_FC!G507</f>
        <v>341.59169550173004</v>
      </c>
      <c r="H442" s="979">
        <f>+Sample_FC!H507</f>
        <v>240.22523847620707</v>
      </c>
      <c r="I442" s="979">
        <f>+Sample_FC!I507</f>
        <v>238.7741935483871</v>
      </c>
      <c r="J442" s="979">
        <f>+Sample_FC!J507</f>
        <v>25.806451612903224</v>
      </c>
      <c r="K442" s="979">
        <f>+Sample_FC!K507</f>
        <v>6.4516129032258061</v>
      </c>
      <c r="L442" s="979">
        <f>+Sample_FC!L507</f>
        <v>3.225806451612903</v>
      </c>
      <c r="M442" s="979">
        <f>+Sample_FC!M507</f>
        <v>684.38709677419354</v>
      </c>
      <c r="N442" s="979">
        <f>+Sample_FC!N507</f>
        <v>100</v>
      </c>
      <c r="O442" s="979">
        <f>+Sample!B507</f>
        <v>651.41868512110716</v>
      </c>
      <c r="P442" s="979">
        <f>+Sample!C507</f>
        <v>404.46366782006913</v>
      </c>
      <c r="Q442" s="979">
        <f>+Sample!D507</f>
        <v>109.86159169550172</v>
      </c>
      <c r="R442" s="979">
        <f>+Sample!E507</f>
        <v>108.61591695501728</v>
      </c>
      <c r="S442" s="979">
        <f>+Sample!F507</f>
        <v>287.89994473597301</v>
      </c>
      <c r="T442" s="979">
        <f>+Sample!G507</f>
        <v>342.45496963640073</v>
      </c>
      <c r="U442" s="979">
        <f>+Sample!H507</f>
        <v>268.39704525385872</v>
      </c>
      <c r="V442" s="979">
        <f>+Sample!I507</f>
        <v>263.96776279391469</v>
      </c>
      <c r="W442" s="979">
        <f>+Sample!J507</f>
        <v>17.741935483870968</v>
      </c>
      <c r="X442" s="979">
        <f>+Sample!K507</f>
        <v>4.838709677419355</v>
      </c>
      <c r="Y442" s="979">
        <f>+Sample!L507</f>
        <v>2.5806451612903225</v>
      </c>
      <c r="Z442" s="979">
        <f>+Sample!M507</f>
        <v>709.67741935483866</v>
      </c>
      <c r="AA442" s="979">
        <f>+Sample!N507</f>
        <v>100</v>
      </c>
    </row>
    <row r="443" spans="1:27" x14ac:dyDescent="0.2">
      <c r="A443" s="1">
        <f>+Sample_FC!A508</f>
        <v>45432</v>
      </c>
      <c r="B443" s="979">
        <f>+Sample_FC!B508</f>
        <v>611.62629757785464</v>
      </c>
      <c r="C443" s="979">
        <f>+Sample_FC!C508</f>
        <v>369.86159169550166</v>
      </c>
      <c r="D443" s="979">
        <f>+Sample_FC!D508</f>
        <v>103.01038062283736</v>
      </c>
      <c r="E443" s="979">
        <f>+Sample_FC!E508</f>
        <v>77.162629757785453</v>
      </c>
      <c r="F443" s="979">
        <f>+Sample_FC!F508</f>
        <v>257.68105165267883</v>
      </c>
      <c r="G443" s="979">
        <f>+Sample_FC!G508</f>
        <v>341.59169550173004</v>
      </c>
      <c r="H443" s="979">
        <f>+Sample_FC!H508</f>
        <v>240.22523847620707</v>
      </c>
      <c r="I443" s="979">
        <f>+Sample_FC!I508</f>
        <v>238.7741935483871</v>
      </c>
      <c r="J443" s="979">
        <f>+Sample_FC!J508</f>
        <v>25.806451612903224</v>
      </c>
      <c r="K443" s="979">
        <f>+Sample_FC!K508</f>
        <v>6.4516129032258061</v>
      </c>
      <c r="L443" s="979">
        <f>+Sample_FC!L508</f>
        <v>3.225806451612903</v>
      </c>
      <c r="M443" s="979">
        <f>+Sample_FC!M508</f>
        <v>684.38709677419354</v>
      </c>
      <c r="N443" s="979">
        <f>+Sample_FC!N508</f>
        <v>100</v>
      </c>
      <c r="O443" s="979">
        <f>+Sample!B508</f>
        <v>651.41868512110716</v>
      </c>
      <c r="P443" s="979">
        <f>+Sample!C508</f>
        <v>404.46366782006913</v>
      </c>
      <c r="Q443" s="979">
        <f>+Sample!D508</f>
        <v>109.86159169550172</v>
      </c>
      <c r="R443" s="979">
        <f>+Sample!E508</f>
        <v>108.61591695501728</v>
      </c>
      <c r="S443" s="979">
        <f>+Sample!F508</f>
        <v>287.89994473597301</v>
      </c>
      <c r="T443" s="979">
        <f>+Sample!G508</f>
        <v>342.45496963640073</v>
      </c>
      <c r="U443" s="979">
        <f>+Sample!H508</f>
        <v>268.39704525385872</v>
      </c>
      <c r="V443" s="979">
        <f>+Sample!I508</f>
        <v>263.96776279391469</v>
      </c>
      <c r="W443" s="979">
        <f>+Sample!J508</f>
        <v>17.741935483870968</v>
      </c>
      <c r="X443" s="979">
        <f>+Sample!K508</f>
        <v>4.838709677419355</v>
      </c>
      <c r="Y443" s="979">
        <f>+Sample!L508</f>
        <v>2.5806451612903225</v>
      </c>
      <c r="Z443" s="979">
        <f>+Sample!M508</f>
        <v>709.67741935483866</v>
      </c>
      <c r="AA443" s="979">
        <f>+Sample!N508</f>
        <v>100</v>
      </c>
    </row>
    <row r="444" spans="1:27" x14ac:dyDescent="0.2">
      <c r="A444" s="1">
        <f>+Sample_FC!A509</f>
        <v>45433</v>
      </c>
      <c r="B444" s="979">
        <f>+Sample_FC!B509</f>
        <v>611.62629757785464</v>
      </c>
      <c r="C444" s="979">
        <f>+Sample_FC!C509</f>
        <v>369.86159169550166</v>
      </c>
      <c r="D444" s="979">
        <f>+Sample_FC!D509</f>
        <v>103.01038062283736</v>
      </c>
      <c r="E444" s="979">
        <f>+Sample_FC!E509</f>
        <v>77.162629757785453</v>
      </c>
      <c r="F444" s="979">
        <f>+Sample_FC!F509</f>
        <v>257.68105165267883</v>
      </c>
      <c r="G444" s="979">
        <f>+Sample_FC!G509</f>
        <v>341.59169550173004</v>
      </c>
      <c r="H444" s="979">
        <f>+Sample_FC!H509</f>
        <v>240.22523847620707</v>
      </c>
      <c r="I444" s="979">
        <f>+Sample_FC!I509</f>
        <v>238.7741935483871</v>
      </c>
      <c r="J444" s="979">
        <f>+Sample_FC!J509</f>
        <v>25.806451612903224</v>
      </c>
      <c r="K444" s="979">
        <f>+Sample_FC!K509</f>
        <v>6.4516129032258061</v>
      </c>
      <c r="L444" s="979">
        <f>+Sample_FC!L509</f>
        <v>3.225806451612903</v>
      </c>
      <c r="M444" s="979">
        <f>+Sample_FC!M509</f>
        <v>684.38709677419354</v>
      </c>
      <c r="N444" s="979">
        <f>+Sample_FC!N509</f>
        <v>100</v>
      </c>
      <c r="O444" s="979">
        <f>+Sample!B509</f>
        <v>651.41868512110716</v>
      </c>
      <c r="P444" s="979">
        <f>+Sample!C509</f>
        <v>404.46366782006913</v>
      </c>
      <c r="Q444" s="979">
        <f>+Sample!D509</f>
        <v>109.86159169550172</v>
      </c>
      <c r="R444" s="979">
        <f>+Sample!E509</f>
        <v>108.61591695501728</v>
      </c>
      <c r="S444" s="979">
        <f>+Sample!F509</f>
        <v>287.89994473597301</v>
      </c>
      <c r="T444" s="979">
        <f>+Sample!G509</f>
        <v>342.45496963640073</v>
      </c>
      <c r="U444" s="979">
        <f>+Sample!H509</f>
        <v>268.39704525385872</v>
      </c>
      <c r="V444" s="979">
        <f>+Sample!I509</f>
        <v>263.96776279391469</v>
      </c>
      <c r="W444" s="979">
        <f>+Sample!J509</f>
        <v>17.741935483870968</v>
      </c>
      <c r="X444" s="979">
        <f>+Sample!K509</f>
        <v>4.838709677419355</v>
      </c>
      <c r="Y444" s="979">
        <f>+Sample!L509</f>
        <v>2.5806451612903225</v>
      </c>
      <c r="Z444" s="979">
        <f>+Sample!M509</f>
        <v>709.67741935483866</v>
      </c>
      <c r="AA444" s="979">
        <f>+Sample!N509</f>
        <v>100</v>
      </c>
    </row>
    <row r="445" spans="1:27" x14ac:dyDescent="0.2">
      <c r="A445" s="1">
        <f>+Sample_FC!A510</f>
        <v>45434</v>
      </c>
      <c r="B445" s="979">
        <f>+Sample_FC!B510</f>
        <v>611.62629757785464</v>
      </c>
      <c r="C445" s="979">
        <f>+Sample_FC!C510</f>
        <v>369.86159169550166</v>
      </c>
      <c r="D445" s="979">
        <f>+Sample_FC!D510</f>
        <v>103.01038062283736</v>
      </c>
      <c r="E445" s="979">
        <f>+Sample_FC!E510</f>
        <v>77.162629757785453</v>
      </c>
      <c r="F445" s="979">
        <f>+Sample_FC!F510</f>
        <v>257.68105165267883</v>
      </c>
      <c r="G445" s="979">
        <f>+Sample_FC!G510</f>
        <v>341.59169550173004</v>
      </c>
      <c r="H445" s="979">
        <f>+Sample_FC!H510</f>
        <v>240.22523847620707</v>
      </c>
      <c r="I445" s="979">
        <f>+Sample_FC!I510</f>
        <v>238.7741935483871</v>
      </c>
      <c r="J445" s="979">
        <f>+Sample_FC!J510</f>
        <v>25.806451612903224</v>
      </c>
      <c r="K445" s="979">
        <f>+Sample_FC!K510</f>
        <v>6.4516129032258061</v>
      </c>
      <c r="L445" s="979">
        <f>+Sample_FC!L510</f>
        <v>3.225806451612903</v>
      </c>
      <c r="M445" s="979">
        <f>+Sample_FC!M510</f>
        <v>684.38709677419354</v>
      </c>
      <c r="N445" s="979">
        <f>+Sample_FC!N510</f>
        <v>100</v>
      </c>
      <c r="O445" s="979">
        <f>+Sample!B510</f>
        <v>651.41868512110716</v>
      </c>
      <c r="P445" s="979">
        <f>+Sample!C510</f>
        <v>404.46366782006913</v>
      </c>
      <c r="Q445" s="979">
        <f>+Sample!D510</f>
        <v>109.86159169550172</v>
      </c>
      <c r="R445" s="979">
        <f>+Sample!E510</f>
        <v>108.61591695501728</v>
      </c>
      <c r="S445" s="979">
        <f>+Sample!F510</f>
        <v>287.89994473597301</v>
      </c>
      <c r="T445" s="979">
        <f>+Sample!G510</f>
        <v>342.45496963640073</v>
      </c>
      <c r="U445" s="979">
        <f>+Sample!H510</f>
        <v>268.39704525385872</v>
      </c>
      <c r="V445" s="979">
        <f>+Sample!I510</f>
        <v>263.96776279391469</v>
      </c>
      <c r="W445" s="979">
        <f>+Sample!J510</f>
        <v>17.741935483870968</v>
      </c>
      <c r="X445" s="979">
        <f>+Sample!K510</f>
        <v>4.838709677419355</v>
      </c>
      <c r="Y445" s="979">
        <f>+Sample!L510</f>
        <v>2.5806451612903225</v>
      </c>
      <c r="Z445" s="979">
        <f>+Sample!M510</f>
        <v>709.67741935483866</v>
      </c>
      <c r="AA445" s="979">
        <f>+Sample!N510</f>
        <v>100</v>
      </c>
    </row>
    <row r="446" spans="1:27" x14ac:dyDescent="0.2">
      <c r="A446" s="1">
        <f>+Sample_FC!A511</f>
        <v>45435</v>
      </c>
      <c r="B446" s="979">
        <f>+Sample_FC!B511</f>
        <v>611.62629757785464</v>
      </c>
      <c r="C446" s="979">
        <f>+Sample_FC!C511</f>
        <v>369.86159169550166</v>
      </c>
      <c r="D446" s="979">
        <f>+Sample_FC!D511</f>
        <v>103.01038062283736</v>
      </c>
      <c r="E446" s="979">
        <f>+Sample_FC!E511</f>
        <v>77.162629757785453</v>
      </c>
      <c r="F446" s="979">
        <f>+Sample_FC!F511</f>
        <v>257.68105165267883</v>
      </c>
      <c r="G446" s="979">
        <f>+Sample_FC!G511</f>
        <v>341.59169550173004</v>
      </c>
      <c r="H446" s="979">
        <f>+Sample_FC!H511</f>
        <v>240.22523847620707</v>
      </c>
      <c r="I446" s="979">
        <f>+Sample_FC!I511</f>
        <v>238.7741935483871</v>
      </c>
      <c r="J446" s="979">
        <f>+Sample_FC!J511</f>
        <v>25.806451612903224</v>
      </c>
      <c r="K446" s="979">
        <f>+Sample_FC!K511</f>
        <v>6.4516129032258061</v>
      </c>
      <c r="L446" s="979">
        <f>+Sample_FC!L511</f>
        <v>3.225806451612903</v>
      </c>
      <c r="M446" s="979">
        <f>+Sample_FC!M511</f>
        <v>684.38709677419354</v>
      </c>
      <c r="N446" s="979">
        <f>+Sample_FC!N511</f>
        <v>100</v>
      </c>
      <c r="O446" s="979">
        <f>+Sample!B511</f>
        <v>651.41868512110716</v>
      </c>
      <c r="P446" s="979">
        <f>+Sample!C511</f>
        <v>404.46366782006913</v>
      </c>
      <c r="Q446" s="979">
        <f>+Sample!D511</f>
        <v>109.86159169550172</v>
      </c>
      <c r="R446" s="979">
        <f>+Sample!E511</f>
        <v>108.61591695501728</v>
      </c>
      <c r="S446" s="979">
        <f>+Sample!F511</f>
        <v>287.89994473597301</v>
      </c>
      <c r="T446" s="979">
        <f>+Sample!G511</f>
        <v>342.45496963640073</v>
      </c>
      <c r="U446" s="979">
        <f>+Sample!H511</f>
        <v>268.39704525385872</v>
      </c>
      <c r="V446" s="979">
        <f>+Sample!I511</f>
        <v>263.96776279391469</v>
      </c>
      <c r="W446" s="979">
        <f>+Sample!J511</f>
        <v>17.741935483870968</v>
      </c>
      <c r="X446" s="979">
        <f>+Sample!K511</f>
        <v>4.838709677419355</v>
      </c>
      <c r="Y446" s="979">
        <f>+Sample!L511</f>
        <v>2.5806451612903225</v>
      </c>
      <c r="Z446" s="979">
        <f>+Sample!M511</f>
        <v>709.67741935483866</v>
      </c>
      <c r="AA446" s="979">
        <f>+Sample!N511</f>
        <v>100</v>
      </c>
    </row>
    <row r="447" spans="1:27" x14ac:dyDescent="0.2">
      <c r="A447" s="1">
        <f>+Sample_FC!A512</f>
        <v>45436</v>
      </c>
      <c r="B447" s="979">
        <f>+Sample_FC!B512</f>
        <v>611.62629757785464</v>
      </c>
      <c r="C447" s="979">
        <f>+Sample_FC!C512</f>
        <v>369.86159169550166</v>
      </c>
      <c r="D447" s="979">
        <f>+Sample_FC!D512</f>
        <v>103.01038062283736</v>
      </c>
      <c r="E447" s="979">
        <f>+Sample_FC!E512</f>
        <v>77.162629757785453</v>
      </c>
      <c r="F447" s="979">
        <f>+Sample_FC!F512</f>
        <v>257.68105165267883</v>
      </c>
      <c r="G447" s="979">
        <f>+Sample_FC!G512</f>
        <v>341.59169550173004</v>
      </c>
      <c r="H447" s="979">
        <f>+Sample_FC!H512</f>
        <v>240.22523847620707</v>
      </c>
      <c r="I447" s="979">
        <f>+Sample_FC!I512</f>
        <v>238.7741935483871</v>
      </c>
      <c r="J447" s="979">
        <f>+Sample_FC!J512</f>
        <v>25.806451612903224</v>
      </c>
      <c r="K447" s="979">
        <f>+Sample_FC!K512</f>
        <v>6.4516129032258061</v>
      </c>
      <c r="L447" s="979">
        <f>+Sample_FC!L512</f>
        <v>3.225806451612903</v>
      </c>
      <c r="M447" s="979">
        <f>+Sample_FC!M512</f>
        <v>684.38709677419354</v>
      </c>
      <c r="N447" s="979">
        <f>+Sample_FC!N512</f>
        <v>100</v>
      </c>
      <c r="O447" s="979">
        <f>+Sample!B512</f>
        <v>651.41868512110716</v>
      </c>
      <c r="P447" s="979">
        <f>+Sample!C512</f>
        <v>404.46366782006913</v>
      </c>
      <c r="Q447" s="979">
        <f>+Sample!D512</f>
        <v>109.86159169550172</v>
      </c>
      <c r="R447" s="979">
        <f>+Sample!E512</f>
        <v>108.61591695501728</v>
      </c>
      <c r="S447" s="979">
        <f>+Sample!F512</f>
        <v>287.89994473597301</v>
      </c>
      <c r="T447" s="979">
        <f>+Sample!G512</f>
        <v>342.45496963640073</v>
      </c>
      <c r="U447" s="979">
        <f>+Sample!H512</f>
        <v>268.39704525385872</v>
      </c>
      <c r="V447" s="979">
        <f>+Sample!I512</f>
        <v>263.96776279391469</v>
      </c>
      <c r="W447" s="979">
        <f>+Sample!J512</f>
        <v>17.741935483870968</v>
      </c>
      <c r="X447" s="979">
        <f>+Sample!K512</f>
        <v>4.838709677419355</v>
      </c>
      <c r="Y447" s="979">
        <f>+Sample!L512</f>
        <v>2.5806451612903225</v>
      </c>
      <c r="Z447" s="979">
        <f>+Sample!M512</f>
        <v>709.67741935483866</v>
      </c>
      <c r="AA447" s="979">
        <f>+Sample!N512</f>
        <v>100</v>
      </c>
    </row>
    <row r="448" spans="1:27" x14ac:dyDescent="0.2">
      <c r="A448" s="1">
        <f>+Sample_FC!A513</f>
        <v>45437</v>
      </c>
      <c r="B448" s="979">
        <f>+Sample_FC!B513</f>
        <v>611.62629757785464</v>
      </c>
      <c r="C448" s="979">
        <f>+Sample_FC!C513</f>
        <v>369.86159169550166</v>
      </c>
      <c r="D448" s="979">
        <f>+Sample_FC!D513</f>
        <v>103.01038062283736</v>
      </c>
      <c r="E448" s="979">
        <f>+Sample_FC!E513</f>
        <v>77.162629757785453</v>
      </c>
      <c r="F448" s="979">
        <f>+Sample_FC!F513</f>
        <v>257.68105165267883</v>
      </c>
      <c r="G448" s="979">
        <f>+Sample_FC!G513</f>
        <v>341.59169550173004</v>
      </c>
      <c r="H448" s="979">
        <f>+Sample_FC!H513</f>
        <v>240.22523847620707</v>
      </c>
      <c r="I448" s="979">
        <f>+Sample_FC!I513</f>
        <v>238.7741935483871</v>
      </c>
      <c r="J448" s="979">
        <f>+Sample_FC!J513</f>
        <v>25.806451612903224</v>
      </c>
      <c r="K448" s="979">
        <f>+Sample_FC!K513</f>
        <v>6.4516129032258061</v>
      </c>
      <c r="L448" s="979">
        <f>+Sample_FC!L513</f>
        <v>3.225806451612903</v>
      </c>
      <c r="M448" s="979">
        <f>+Sample_FC!M513</f>
        <v>684.38709677419354</v>
      </c>
      <c r="N448" s="979">
        <f>+Sample_FC!N513</f>
        <v>100</v>
      </c>
      <c r="O448" s="979">
        <f>+Sample!B513</f>
        <v>651.41868512110716</v>
      </c>
      <c r="P448" s="979">
        <f>+Sample!C513</f>
        <v>404.46366782006913</v>
      </c>
      <c r="Q448" s="979">
        <f>+Sample!D513</f>
        <v>109.86159169550172</v>
      </c>
      <c r="R448" s="979">
        <f>+Sample!E513</f>
        <v>108.61591695501728</v>
      </c>
      <c r="S448" s="979">
        <f>+Sample!F513</f>
        <v>287.89994473597301</v>
      </c>
      <c r="T448" s="979">
        <f>+Sample!G513</f>
        <v>342.45496963640073</v>
      </c>
      <c r="U448" s="979">
        <f>+Sample!H513</f>
        <v>268.39704525385872</v>
      </c>
      <c r="V448" s="979">
        <f>+Sample!I513</f>
        <v>263.96776279391469</v>
      </c>
      <c r="W448" s="979">
        <f>+Sample!J513</f>
        <v>17.741935483870968</v>
      </c>
      <c r="X448" s="979">
        <f>+Sample!K513</f>
        <v>4.838709677419355</v>
      </c>
      <c r="Y448" s="979">
        <f>+Sample!L513</f>
        <v>2.5806451612903225</v>
      </c>
      <c r="Z448" s="979">
        <f>+Sample!M513</f>
        <v>709.67741935483866</v>
      </c>
      <c r="AA448" s="979">
        <f>+Sample!N513</f>
        <v>100</v>
      </c>
    </row>
    <row r="449" spans="1:27" x14ac:dyDescent="0.2">
      <c r="A449" s="1">
        <f>+Sample_FC!A514</f>
        <v>45438</v>
      </c>
      <c r="B449" s="979">
        <f>+Sample_FC!B514</f>
        <v>611.62629757785464</v>
      </c>
      <c r="C449" s="979">
        <f>+Sample_FC!C514</f>
        <v>369.86159169550166</v>
      </c>
      <c r="D449" s="979">
        <f>+Sample_FC!D514</f>
        <v>103.01038062283736</v>
      </c>
      <c r="E449" s="979">
        <f>+Sample_FC!E514</f>
        <v>77.162629757785453</v>
      </c>
      <c r="F449" s="979">
        <f>+Sample_FC!F514</f>
        <v>257.68105165267883</v>
      </c>
      <c r="G449" s="979">
        <f>+Sample_FC!G514</f>
        <v>341.59169550173004</v>
      </c>
      <c r="H449" s="979">
        <f>+Sample_FC!H514</f>
        <v>240.22523847620707</v>
      </c>
      <c r="I449" s="979">
        <f>+Sample_FC!I514</f>
        <v>238.7741935483871</v>
      </c>
      <c r="J449" s="979">
        <f>+Sample_FC!J514</f>
        <v>25.806451612903224</v>
      </c>
      <c r="K449" s="979">
        <f>+Sample_FC!K514</f>
        <v>6.4516129032258061</v>
      </c>
      <c r="L449" s="979">
        <f>+Sample_FC!L514</f>
        <v>3.225806451612903</v>
      </c>
      <c r="M449" s="979">
        <f>+Sample_FC!M514</f>
        <v>684.38709677419354</v>
      </c>
      <c r="N449" s="979">
        <f>+Sample_FC!N514</f>
        <v>100</v>
      </c>
      <c r="O449" s="979">
        <f>+Sample!B514</f>
        <v>651.41868512110716</v>
      </c>
      <c r="P449" s="979">
        <f>+Sample!C514</f>
        <v>404.46366782006913</v>
      </c>
      <c r="Q449" s="979">
        <f>+Sample!D514</f>
        <v>109.86159169550172</v>
      </c>
      <c r="R449" s="979">
        <f>+Sample!E514</f>
        <v>108.61591695501728</v>
      </c>
      <c r="S449" s="979">
        <f>+Sample!F514</f>
        <v>287.89994473597301</v>
      </c>
      <c r="T449" s="979">
        <f>+Sample!G514</f>
        <v>342.45496963640073</v>
      </c>
      <c r="U449" s="979">
        <f>+Sample!H514</f>
        <v>268.39704525385872</v>
      </c>
      <c r="V449" s="979">
        <f>+Sample!I514</f>
        <v>263.96776279391469</v>
      </c>
      <c r="W449" s="979">
        <f>+Sample!J514</f>
        <v>17.741935483870968</v>
      </c>
      <c r="X449" s="979">
        <f>+Sample!K514</f>
        <v>4.838709677419355</v>
      </c>
      <c r="Y449" s="979">
        <f>+Sample!L514</f>
        <v>2.5806451612903225</v>
      </c>
      <c r="Z449" s="979">
        <f>+Sample!M514</f>
        <v>709.67741935483866</v>
      </c>
      <c r="AA449" s="979">
        <f>+Sample!N514</f>
        <v>100</v>
      </c>
    </row>
    <row r="450" spans="1:27" x14ac:dyDescent="0.2">
      <c r="A450" s="1">
        <f>+Sample_FC!A515</f>
        <v>45439</v>
      </c>
      <c r="B450" s="979">
        <f>+Sample_FC!B515</f>
        <v>611.62629757785464</v>
      </c>
      <c r="C450" s="979">
        <f>+Sample_FC!C515</f>
        <v>369.86159169550166</v>
      </c>
      <c r="D450" s="979">
        <f>+Sample_FC!D515</f>
        <v>103.01038062283736</v>
      </c>
      <c r="E450" s="979">
        <f>+Sample_FC!E515</f>
        <v>77.162629757785453</v>
      </c>
      <c r="F450" s="979">
        <f>+Sample_FC!F515</f>
        <v>257.68105165267883</v>
      </c>
      <c r="G450" s="979">
        <f>+Sample_FC!G515</f>
        <v>341.59169550173004</v>
      </c>
      <c r="H450" s="979">
        <f>+Sample_FC!H515</f>
        <v>240.22523847620707</v>
      </c>
      <c r="I450" s="979">
        <f>+Sample_FC!I515</f>
        <v>238.7741935483871</v>
      </c>
      <c r="J450" s="979">
        <f>+Sample_FC!J515</f>
        <v>25.806451612903224</v>
      </c>
      <c r="K450" s="979">
        <f>+Sample_FC!K515</f>
        <v>6.4516129032258061</v>
      </c>
      <c r="L450" s="979">
        <f>+Sample_FC!L515</f>
        <v>3.225806451612903</v>
      </c>
      <c r="M450" s="979">
        <f>+Sample_FC!M515</f>
        <v>684.38709677419354</v>
      </c>
      <c r="N450" s="979">
        <f>+Sample_FC!N515</f>
        <v>100</v>
      </c>
      <c r="O450" s="979">
        <f>+Sample!B515</f>
        <v>597.13379469434824</v>
      </c>
      <c r="P450" s="979">
        <f>+Sample!C515</f>
        <v>370.75836216839673</v>
      </c>
      <c r="Q450" s="979">
        <f>+Sample!D515</f>
        <v>100.70645905420992</v>
      </c>
      <c r="R450" s="979">
        <f>+Sample!E515</f>
        <v>99.564590542099182</v>
      </c>
      <c r="S450" s="979">
        <f>+Sample!F515</f>
        <v>263.90828267464195</v>
      </c>
      <c r="T450" s="979">
        <f>+Sample!G515</f>
        <v>313.917055500034</v>
      </c>
      <c r="U450" s="979">
        <f>+Sample!H515</f>
        <v>268.39704525385872</v>
      </c>
      <c r="V450" s="979">
        <f>+Sample!I515</f>
        <v>263.96776279391469</v>
      </c>
      <c r="W450" s="979">
        <f>+Sample!J515</f>
        <v>17.741935483870968</v>
      </c>
      <c r="X450" s="979">
        <f>+Sample!K515</f>
        <v>4.838709677419355</v>
      </c>
      <c r="Y450" s="979">
        <f>+Sample!L515</f>
        <v>2.5806451612903225</v>
      </c>
      <c r="Z450" s="979">
        <f>+Sample!M515</f>
        <v>709.67741935483866</v>
      </c>
      <c r="AA450" s="979">
        <f>+Sample!N515</f>
        <v>91.666666666666657</v>
      </c>
    </row>
    <row r="451" spans="1:27" x14ac:dyDescent="0.2">
      <c r="A451" s="1">
        <f>+Sample_FC!A516</f>
        <v>45440</v>
      </c>
      <c r="B451" s="979">
        <f>+Sample_FC!B516</f>
        <v>305.81314878892732</v>
      </c>
      <c r="C451" s="979">
        <f>+Sample_FC!C516</f>
        <v>184.93079584775083</v>
      </c>
      <c r="D451" s="979">
        <f>+Sample_FC!D516</f>
        <v>51.50519031141868</v>
      </c>
      <c r="E451" s="979">
        <f>+Sample_FC!E516</f>
        <v>38.581314878892726</v>
      </c>
      <c r="F451" s="979">
        <f>+Sample_FC!F516</f>
        <v>128.84052582633942</v>
      </c>
      <c r="G451" s="979">
        <f>+Sample_FC!G516</f>
        <v>170.79584775086502</v>
      </c>
      <c r="H451" s="979">
        <f>+Sample_FC!H516</f>
        <v>240.22523847620707</v>
      </c>
      <c r="I451" s="979">
        <f>+Sample_FC!I516</f>
        <v>238.7741935483871</v>
      </c>
      <c r="J451" s="979">
        <f>+Sample_FC!J516</f>
        <v>25.806451612903224</v>
      </c>
      <c r="K451" s="979">
        <f>+Sample_FC!K516</f>
        <v>6.4516129032258061</v>
      </c>
      <c r="L451" s="979">
        <f>+Sample_FC!L516</f>
        <v>3.225806451612903</v>
      </c>
      <c r="M451" s="979">
        <f>+Sample_FC!M516</f>
        <v>684.38709677419354</v>
      </c>
      <c r="N451" s="979">
        <f>+Sample_FC!N516</f>
        <v>50</v>
      </c>
      <c r="O451" s="979">
        <f>+Sample!B516</f>
        <v>0</v>
      </c>
      <c r="P451" s="979">
        <f>+Sample!C516</f>
        <v>0</v>
      </c>
      <c r="Q451" s="979">
        <f>+Sample!D516</f>
        <v>0</v>
      </c>
      <c r="R451" s="979">
        <f>+Sample!E516</f>
        <v>0</v>
      </c>
      <c r="S451" s="979">
        <f>+Sample!F516</f>
        <v>0</v>
      </c>
      <c r="T451" s="979">
        <f>+Sample!G516</f>
        <v>0</v>
      </c>
      <c r="U451" s="979">
        <f>+Sample!H516</f>
        <v>268.39704525385872</v>
      </c>
      <c r="V451" s="979">
        <f>+Sample!I516</f>
        <v>263.96776279391469</v>
      </c>
      <c r="W451" s="979">
        <f>+Sample!J516</f>
        <v>17.741935483870968</v>
      </c>
      <c r="X451" s="979">
        <f>+Sample!K516</f>
        <v>4.838709677419355</v>
      </c>
      <c r="Y451" s="979">
        <f>+Sample!L516</f>
        <v>2.5806451612903225</v>
      </c>
      <c r="Z451" s="979">
        <f>+Sample!M516</f>
        <v>709.67741935483866</v>
      </c>
      <c r="AA451" s="979">
        <f>+Sample!N516</f>
        <v>0</v>
      </c>
    </row>
    <row r="452" spans="1:27" x14ac:dyDescent="0.2">
      <c r="A452" s="1">
        <f>+Sample_FC!A517</f>
        <v>45441</v>
      </c>
      <c r="B452" s="979">
        <f>+Sample_FC!B517</f>
        <v>611.62629757785464</v>
      </c>
      <c r="C452" s="979">
        <f>+Sample_FC!C517</f>
        <v>369.86159169550166</v>
      </c>
      <c r="D452" s="979">
        <f>+Sample_FC!D517</f>
        <v>103.01038062283736</v>
      </c>
      <c r="E452" s="979">
        <f>+Sample_FC!E517</f>
        <v>77.162629757785453</v>
      </c>
      <c r="F452" s="979">
        <f>+Sample_FC!F517</f>
        <v>257.68105165267883</v>
      </c>
      <c r="G452" s="979">
        <f>+Sample_FC!G517</f>
        <v>341.59169550173004</v>
      </c>
      <c r="H452" s="979">
        <f>+Sample_FC!H517</f>
        <v>240.22523847620707</v>
      </c>
      <c r="I452" s="979">
        <f>+Sample_FC!I517</f>
        <v>238.7741935483871</v>
      </c>
      <c r="J452" s="979">
        <f>+Sample_FC!J517</f>
        <v>25.806451612903224</v>
      </c>
      <c r="K452" s="979">
        <f>+Sample_FC!K517</f>
        <v>6.4516129032258061</v>
      </c>
      <c r="L452" s="979">
        <f>+Sample_FC!L517</f>
        <v>3.225806451612903</v>
      </c>
      <c r="M452" s="979">
        <f>+Sample_FC!M517</f>
        <v>684.38709677419354</v>
      </c>
      <c r="N452" s="979">
        <f>+Sample_FC!N517</f>
        <v>100</v>
      </c>
      <c r="O452" s="979">
        <f>+Sample!B517</f>
        <v>314.8523644752018</v>
      </c>
      <c r="P452" s="979">
        <f>+Sample!C517</f>
        <v>195.49077277970011</v>
      </c>
      <c r="Q452" s="979">
        <f>+Sample!D517</f>
        <v>53.099769319492495</v>
      </c>
      <c r="R452" s="979">
        <f>+Sample!E517</f>
        <v>52.497693194925027</v>
      </c>
      <c r="S452" s="979">
        <f>+Sample!F517</f>
        <v>139.1516399557203</v>
      </c>
      <c r="T452" s="979">
        <f>+Sample!G517</f>
        <v>165.51990199092702</v>
      </c>
      <c r="U452" s="979">
        <f>+Sample!H517</f>
        <v>268.39704525385872</v>
      </c>
      <c r="V452" s="979">
        <f>+Sample!I517</f>
        <v>263.96776279391469</v>
      </c>
      <c r="W452" s="979">
        <f>+Sample!J517</f>
        <v>17.741935483870968</v>
      </c>
      <c r="X452" s="979">
        <f>+Sample!K517</f>
        <v>4.838709677419355</v>
      </c>
      <c r="Y452" s="979">
        <f>+Sample!L517</f>
        <v>2.5806451612903225</v>
      </c>
      <c r="Z452" s="979">
        <f>+Sample!M517</f>
        <v>709.67741935483866</v>
      </c>
      <c r="AA452" s="979">
        <f>+Sample!N517</f>
        <v>48.333333333333336</v>
      </c>
    </row>
    <row r="453" spans="1:27" x14ac:dyDescent="0.2">
      <c r="A453" s="1">
        <f>+Sample_FC!A518</f>
        <v>45442</v>
      </c>
      <c r="B453" s="979">
        <f>+Sample_FC!B518</f>
        <v>611.62629757785464</v>
      </c>
      <c r="C453" s="979">
        <f>+Sample_FC!C518</f>
        <v>369.86159169550166</v>
      </c>
      <c r="D453" s="979">
        <f>+Sample_FC!D518</f>
        <v>103.01038062283736</v>
      </c>
      <c r="E453" s="979">
        <f>+Sample_FC!E518</f>
        <v>77.162629757785453</v>
      </c>
      <c r="F453" s="979">
        <f>+Sample_FC!F518</f>
        <v>257.68105165267883</v>
      </c>
      <c r="G453" s="979">
        <f>+Sample_FC!G518</f>
        <v>341.59169550173004</v>
      </c>
      <c r="H453" s="979">
        <f>+Sample_FC!H518</f>
        <v>240.22523847620707</v>
      </c>
      <c r="I453" s="979">
        <f>+Sample_FC!I518</f>
        <v>238.7741935483871</v>
      </c>
      <c r="J453" s="979">
        <f>+Sample_FC!J518</f>
        <v>25.806451612903224</v>
      </c>
      <c r="K453" s="979">
        <f>+Sample_FC!K518</f>
        <v>6.4516129032258061</v>
      </c>
      <c r="L453" s="979">
        <f>+Sample_FC!L518</f>
        <v>3.225806451612903</v>
      </c>
      <c r="M453" s="979">
        <f>+Sample_FC!M518</f>
        <v>684.38709677419354</v>
      </c>
      <c r="N453" s="979">
        <f>+Sample_FC!N518</f>
        <v>100</v>
      </c>
      <c r="O453" s="979">
        <f>+Sample!B518</f>
        <v>651.41868512110716</v>
      </c>
      <c r="P453" s="979">
        <f>+Sample!C518</f>
        <v>404.46366782006913</v>
      </c>
      <c r="Q453" s="979">
        <f>+Sample!D518</f>
        <v>109.86159169550172</v>
      </c>
      <c r="R453" s="979">
        <f>+Sample!E518</f>
        <v>108.61591695501728</v>
      </c>
      <c r="S453" s="979">
        <f>+Sample!F518</f>
        <v>287.89994473597301</v>
      </c>
      <c r="T453" s="979">
        <f>+Sample!G518</f>
        <v>342.45496963640073</v>
      </c>
      <c r="U453" s="979">
        <f>+Sample!H518</f>
        <v>268.39704525385872</v>
      </c>
      <c r="V453" s="979">
        <f>+Sample!I518</f>
        <v>263.96776279391469</v>
      </c>
      <c r="W453" s="979">
        <f>+Sample!J518</f>
        <v>17.741935483870968</v>
      </c>
      <c r="X453" s="979">
        <f>+Sample!K518</f>
        <v>4.838709677419355</v>
      </c>
      <c r="Y453" s="979">
        <f>+Sample!L518</f>
        <v>2.5806451612903225</v>
      </c>
      <c r="Z453" s="979">
        <f>+Sample!M518</f>
        <v>709.67741935483866</v>
      </c>
      <c r="AA453" s="979">
        <f>+Sample!N518</f>
        <v>100</v>
      </c>
    </row>
    <row r="454" spans="1:27" x14ac:dyDescent="0.2">
      <c r="A454" s="1">
        <f>+Sample_FC!A519</f>
        <v>45443</v>
      </c>
      <c r="B454" s="979">
        <f>+Sample_FC!B519</f>
        <v>611.62629757785464</v>
      </c>
      <c r="C454" s="979">
        <f>+Sample_FC!C519</f>
        <v>369.86159169550166</v>
      </c>
      <c r="D454" s="979">
        <f>+Sample_FC!D519</f>
        <v>103.01038062283736</v>
      </c>
      <c r="E454" s="979">
        <f>+Sample_FC!E519</f>
        <v>77.162629757785453</v>
      </c>
      <c r="F454" s="979">
        <f>+Sample_FC!F519</f>
        <v>257.68105165267883</v>
      </c>
      <c r="G454" s="979">
        <f>+Sample_FC!G519</f>
        <v>341.59169550173004</v>
      </c>
      <c r="H454" s="979">
        <f>+Sample_FC!H519</f>
        <v>240.22523847620707</v>
      </c>
      <c r="I454" s="979">
        <f>+Sample_FC!I519</f>
        <v>238.7741935483871</v>
      </c>
      <c r="J454" s="979">
        <f>+Sample_FC!J519</f>
        <v>25.806451612903224</v>
      </c>
      <c r="K454" s="979">
        <f>+Sample_FC!K519</f>
        <v>6.4516129032258061</v>
      </c>
      <c r="L454" s="979">
        <f>+Sample_FC!L519</f>
        <v>3.225806451612903</v>
      </c>
      <c r="M454" s="979">
        <f>+Sample_FC!M519</f>
        <v>684.38709677419354</v>
      </c>
      <c r="N454" s="979">
        <f>+Sample_FC!N519</f>
        <v>100</v>
      </c>
      <c r="O454" s="979">
        <f>+Sample!B519</f>
        <v>651.41868512110716</v>
      </c>
      <c r="P454" s="979">
        <f>+Sample!C519</f>
        <v>404.46366782006913</v>
      </c>
      <c r="Q454" s="979">
        <f>+Sample!D519</f>
        <v>109.86159169550172</v>
      </c>
      <c r="R454" s="979">
        <f>+Sample!E519</f>
        <v>108.61591695501728</v>
      </c>
      <c r="S454" s="979">
        <f>+Sample!F519</f>
        <v>287.89994473597301</v>
      </c>
      <c r="T454" s="979">
        <f>+Sample!G519</f>
        <v>342.45496963640073</v>
      </c>
      <c r="U454" s="979">
        <f>+Sample!H519</f>
        <v>268.39704525385872</v>
      </c>
      <c r="V454" s="979">
        <f>+Sample!I519</f>
        <v>263.96776279391469</v>
      </c>
      <c r="W454" s="979">
        <f>+Sample!J519</f>
        <v>17.741935483870968</v>
      </c>
      <c r="X454" s="979">
        <f>+Sample!K519</f>
        <v>4.838709677419355</v>
      </c>
      <c r="Y454" s="979">
        <f>+Sample!L519</f>
        <v>2.5806451612903225</v>
      </c>
      <c r="Z454" s="979">
        <f>+Sample!M519</f>
        <v>709.67741935483866</v>
      </c>
      <c r="AA454" s="979">
        <f>+Sample!N519</f>
        <v>100</v>
      </c>
    </row>
    <row r="455" spans="1:27" x14ac:dyDescent="0.2">
      <c r="A455" s="1">
        <f>+Sample_FC!A520</f>
        <v>45444</v>
      </c>
      <c r="B455" s="979">
        <f>+Sample_FC!B520</f>
        <v>601.02112676056345</v>
      </c>
      <c r="C455" s="979">
        <f>+Sample_FC!C520</f>
        <v>363.06338028169017</v>
      </c>
      <c r="D455" s="979">
        <f>+Sample_FC!D520</f>
        <v>101.44366197183099</v>
      </c>
      <c r="E455" s="979">
        <f>+Sample_FC!E520</f>
        <v>93.732394366197184</v>
      </c>
      <c r="F455" s="979">
        <f>+Sample_FC!F520</f>
        <v>241.55931960840397</v>
      </c>
      <c r="G455" s="979">
        <f>+Sample_FC!G520</f>
        <v>319.29577464788736</v>
      </c>
      <c r="H455" s="979">
        <f>+Sample_FC!H520</f>
        <v>228.67615589595573</v>
      </c>
      <c r="I455" s="979">
        <f>+Sample_FC!I520</f>
        <v>235.33333333333334</v>
      </c>
      <c r="J455" s="979">
        <f>+Sample_FC!J520</f>
        <v>26.666666666666668</v>
      </c>
      <c r="K455" s="979">
        <f>+Sample_FC!K520</f>
        <v>6.666666666666667</v>
      </c>
      <c r="L455" s="979">
        <f>+Sample_FC!L520</f>
        <v>2.3333333333333335</v>
      </c>
      <c r="M455" s="979">
        <f>+Sample_FC!M520</f>
        <v>671.66666666666663</v>
      </c>
      <c r="N455" s="979">
        <f>+Sample_FC!N520</f>
        <v>100</v>
      </c>
      <c r="O455" s="979">
        <f>+Sample!B520</f>
        <v>617.59322033898309</v>
      </c>
      <c r="P455" s="979">
        <f>+Sample!C520</f>
        <v>383.42372881355931</v>
      </c>
      <c r="Q455" s="979">
        <f>+Sample!D520</f>
        <v>104.23728813559322</v>
      </c>
      <c r="R455" s="979">
        <f>+Sample!E520</f>
        <v>102.57627118644068</v>
      </c>
      <c r="S455" s="979">
        <f>+Sample!F520</f>
        <v>271.86198419164617</v>
      </c>
      <c r="T455" s="979">
        <f>+Sample!G520</f>
        <v>335.58371650301063</v>
      </c>
      <c r="U455" s="979">
        <f>+Sample!H520</f>
        <v>267.3309511217854</v>
      </c>
      <c r="V455" s="979">
        <f>+Sample!I520</f>
        <v>262.68449885415799</v>
      </c>
      <c r="W455" s="979">
        <f>+Sample!J520</f>
        <v>18.333333333333332</v>
      </c>
      <c r="X455" s="979">
        <f>+Sample!K520</f>
        <v>5.833333333333333</v>
      </c>
      <c r="Y455" s="979">
        <f>+Sample!L520</f>
        <v>2.6666666666666665</v>
      </c>
      <c r="Z455" s="979">
        <f>+Sample!M520</f>
        <v>833.33333333333337</v>
      </c>
      <c r="AA455" s="979">
        <f>+Sample!N520</f>
        <v>100</v>
      </c>
    </row>
    <row r="456" spans="1:27" x14ac:dyDescent="0.2">
      <c r="A456" s="1">
        <f>+Sample_FC!A521</f>
        <v>45445</v>
      </c>
      <c r="B456" s="979">
        <f>+Sample_FC!B521</f>
        <v>601.02112676056345</v>
      </c>
      <c r="C456" s="979">
        <f>+Sample_FC!C521</f>
        <v>363.06338028169017</v>
      </c>
      <c r="D456" s="979">
        <f>+Sample_FC!D521</f>
        <v>101.44366197183099</v>
      </c>
      <c r="E456" s="979">
        <f>+Sample_FC!E521</f>
        <v>93.732394366197184</v>
      </c>
      <c r="F456" s="979">
        <f>+Sample_FC!F521</f>
        <v>241.55931960840397</v>
      </c>
      <c r="G456" s="979">
        <f>+Sample_FC!G521</f>
        <v>319.29577464788736</v>
      </c>
      <c r="H456" s="979">
        <f>+Sample_FC!H521</f>
        <v>228.67615589595573</v>
      </c>
      <c r="I456" s="979">
        <f>+Sample_FC!I521</f>
        <v>235.33333333333334</v>
      </c>
      <c r="J456" s="979">
        <f>+Sample_FC!J521</f>
        <v>26.666666666666668</v>
      </c>
      <c r="K456" s="979">
        <f>+Sample_FC!K521</f>
        <v>6.666666666666667</v>
      </c>
      <c r="L456" s="979">
        <f>+Sample_FC!L521</f>
        <v>2.3333333333333335</v>
      </c>
      <c r="M456" s="979">
        <f>+Sample_FC!M521</f>
        <v>671.66666666666663</v>
      </c>
      <c r="N456" s="979">
        <f>+Sample_FC!N521</f>
        <v>100</v>
      </c>
      <c r="O456" s="979">
        <f>+Sample!B521</f>
        <v>617.59322033898309</v>
      </c>
      <c r="P456" s="979">
        <f>+Sample!C521</f>
        <v>383.42372881355931</v>
      </c>
      <c r="Q456" s="979">
        <f>+Sample!D521</f>
        <v>104.23728813559322</v>
      </c>
      <c r="R456" s="979">
        <f>+Sample!E521</f>
        <v>102.57627118644068</v>
      </c>
      <c r="S456" s="979">
        <f>+Sample!F521</f>
        <v>271.86198419164617</v>
      </c>
      <c r="T456" s="979">
        <f>+Sample!G521</f>
        <v>335.58371650301063</v>
      </c>
      <c r="U456" s="979">
        <f>+Sample!H521</f>
        <v>267.3309511217854</v>
      </c>
      <c r="V456" s="979">
        <f>+Sample!I521</f>
        <v>262.68449885415799</v>
      </c>
      <c r="W456" s="979">
        <f>+Sample!J521</f>
        <v>18.333333333333332</v>
      </c>
      <c r="X456" s="979">
        <f>+Sample!K521</f>
        <v>5.833333333333333</v>
      </c>
      <c r="Y456" s="979">
        <f>+Sample!L521</f>
        <v>2.6666666666666665</v>
      </c>
      <c r="Z456" s="979">
        <f>+Sample!M521</f>
        <v>833.33333333333337</v>
      </c>
      <c r="AA456" s="979">
        <f>+Sample!N521</f>
        <v>100</v>
      </c>
    </row>
    <row r="457" spans="1:27" x14ac:dyDescent="0.2">
      <c r="A457" s="1">
        <f>+Sample_FC!A522</f>
        <v>45446</v>
      </c>
      <c r="B457" s="979">
        <f>+Sample_FC!B522</f>
        <v>601.02112676056345</v>
      </c>
      <c r="C457" s="979">
        <f>+Sample_FC!C522</f>
        <v>363.06338028169017</v>
      </c>
      <c r="D457" s="979">
        <f>+Sample_FC!D522</f>
        <v>101.44366197183099</v>
      </c>
      <c r="E457" s="979">
        <f>+Sample_FC!E522</f>
        <v>93.732394366197184</v>
      </c>
      <c r="F457" s="979">
        <f>+Sample_FC!F522</f>
        <v>241.55931960840397</v>
      </c>
      <c r="G457" s="979">
        <f>+Sample_FC!G522</f>
        <v>319.29577464788736</v>
      </c>
      <c r="H457" s="979">
        <f>+Sample_FC!H522</f>
        <v>228.67615589595573</v>
      </c>
      <c r="I457" s="979">
        <f>+Sample_FC!I522</f>
        <v>235.33333333333334</v>
      </c>
      <c r="J457" s="979">
        <f>+Sample_FC!J522</f>
        <v>26.666666666666668</v>
      </c>
      <c r="K457" s="979">
        <f>+Sample_FC!K522</f>
        <v>6.666666666666667</v>
      </c>
      <c r="L457" s="979">
        <f>+Sample_FC!L522</f>
        <v>2.3333333333333335</v>
      </c>
      <c r="M457" s="979">
        <f>+Sample_FC!M522</f>
        <v>671.66666666666663</v>
      </c>
      <c r="N457" s="979">
        <f>+Sample_FC!N522</f>
        <v>100</v>
      </c>
      <c r="O457" s="979">
        <f>+Sample!B522</f>
        <v>617.59322033898309</v>
      </c>
      <c r="P457" s="979">
        <f>+Sample!C522</f>
        <v>383.42372881355931</v>
      </c>
      <c r="Q457" s="979">
        <f>+Sample!D522</f>
        <v>104.23728813559322</v>
      </c>
      <c r="R457" s="979">
        <f>+Sample!E522</f>
        <v>102.57627118644068</v>
      </c>
      <c r="S457" s="979">
        <f>+Sample!F522</f>
        <v>271.86198419164617</v>
      </c>
      <c r="T457" s="979">
        <f>+Sample!G522</f>
        <v>335.58371650301063</v>
      </c>
      <c r="U457" s="979">
        <f>+Sample!H522</f>
        <v>267.3309511217854</v>
      </c>
      <c r="V457" s="979">
        <f>+Sample!I522</f>
        <v>262.68449885415799</v>
      </c>
      <c r="W457" s="979">
        <f>+Sample!J522</f>
        <v>18.333333333333332</v>
      </c>
      <c r="X457" s="979">
        <f>+Sample!K522</f>
        <v>5.833333333333333</v>
      </c>
      <c r="Y457" s="979">
        <f>+Sample!L522</f>
        <v>2.6666666666666665</v>
      </c>
      <c r="Z457" s="979">
        <f>+Sample!M522</f>
        <v>833.33333333333337</v>
      </c>
      <c r="AA457" s="979">
        <f>+Sample!N522</f>
        <v>100</v>
      </c>
    </row>
    <row r="458" spans="1:27" x14ac:dyDescent="0.2">
      <c r="A458" s="1">
        <f>+Sample_FC!A523</f>
        <v>45447</v>
      </c>
      <c r="B458" s="979">
        <f>+Sample_FC!B523</f>
        <v>601.02112676056345</v>
      </c>
      <c r="C458" s="979">
        <f>+Sample_FC!C523</f>
        <v>363.06338028169017</v>
      </c>
      <c r="D458" s="979">
        <f>+Sample_FC!D523</f>
        <v>101.44366197183099</v>
      </c>
      <c r="E458" s="979">
        <f>+Sample_FC!E523</f>
        <v>93.732394366197184</v>
      </c>
      <c r="F458" s="979">
        <f>+Sample_FC!F523</f>
        <v>241.55931960840397</v>
      </c>
      <c r="G458" s="979">
        <f>+Sample_FC!G523</f>
        <v>319.29577464788736</v>
      </c>
      <c r="H458" s="979">
        <f>+Sample_FC!H523</f>
        <v>228.67615589595573</v>
      </c>
      <c r="I458" s="979">
        <f>+Sample_FC!I523</f>
        <v>235.33333333333334</v>
      </c>
      <c r="J458" s="979">
        <f>+Sample_FC!J523</f>
        <v>26.666666666666668</v>
      </c>
      <c r="K458" s="979">
        <f>+Sample_FC!K523</f>
        <v>6.666666666666667</v>
      </c>
      <c r="L458" s="979">
        <f>+Sample_FC!L523</f>
        <v>2.3333333333333335</v>
      </c>
      <c r="M458" s="979">
        <f>+Sample_FC!M523</f>
        <v>671.66666666666663</v>
      </c>
      <c r="N458" s="979">
        <f>+Sample_FC!N523</f>
        <v>100</v>
      </c>
      <c r="O458" s="979">
        <f>+Sample!B523</f>
        <v>617.59322033898309</v>
      </c>
      <c r="P458" s="979">
        <f>+Sample!C523</f>
        <v>383.42372881355931</v>
      </c>
      <c r="Q458" s="979">
        <f>+Sample!D523</f>
        <v>104.23728813559322</v>
      </c>
      <c r="R458" s="979">
        <f>+Sample!E523</f>
        <v>102.57627118644068</v>
      </c>
      <c r="S458" s="979">
        <f>+Sample!F523</f>
        <v>271.86198419164617</v>
      </c>
      <c r="T458" s="979">
        <f>+Sample!G523</f>
        <v>335.58371650301063</v>
      </c>
      <c r="U458" s="979">
        <f>+Sample!H523</f>
        <v>267.3309511217854</v>
      </c>
      <c r="V458" s="979">
        <f>+Sample!I523</f>
        <v>262.68449885415799</v>
      </c>
      <c r="W458" s="979">
        <f>+Sample!J523</f>
        <v>18.333333333333332</v>
      </c>
      <c r="X458" s="979">
        <f>+Sample!K523</f>
        <v>5.833333333333333</v>
      </c>
      <c r="Y458" s="979">
        <f>+Sample!L523</f>
        <v>2.6666666666666665</v>
      </c>
      <c r="Z458" s="979">
        <f>+Sample!M523</f>
        <v>833.33333333333337</v>
      </c>
      <c r="AA458" s="979">
        <f>+Sample!N523</f>
        <v>100</v>
      </c>
    </row>
    <row r="459" spans="1:27" x14ac:dyDescent="0.2">
      <c r="A459" s="1">
        <f>+Sample_FC!A524</f>
        <v>45448</v>
      </c>
      <c r="B459" s="979">
        <f>+Sample_FC!B524</f>
        <v>601.02112676056345</v>
      </c>
      <c r="C459" s="979">
        <f>+Sample_FC!C524</f>
        <v>363.06338028169017</v>
      </c>
      <c r="D459" s="979">
        <f>+Sample_FC!D524</f>
        <v>101.44366197183099</v>
      </c>
      <c r="E459" s="979">
        <f>+Sample_FC!E524</f>
        <v>93.732394366197184</v>
      </c>
      <c r="F459" s="979">
        <f>+Sample_FC!F524</f>
        <v>241.55931960840397</v>
      </c>
      <c r="G459" s="979">
        <f>+Sample_FC!G524</f>
        <v>319.29577464788736</v>
      </c>
      <c r="H459" s="979">
        <f>+Sample_FC!H524</f>
        <v>228.67615589595573</v>
      </c>
      <c r="I459" s="979">
        <f>+Sample_FC!I524</f>
        <v>235.33333333333334</v>
      </c>
      <c r="J459" s="979">
        <f>+Sample_FC!J524</f>
        <v>26.666666666666668</v>
      </c>
      <c r="K459" s="979">
        <f>+Sample_FC!K524</f>
        <v>6.666666666666667</v>
      </c>
      <c r="L459" s="979">
        <f>+Sample_FC!L524</f>
        <v>2.3333333333333335</v>
      </c>
      <c r="M459" s="979">
        <f>+Sample_FC!M524</f>
        <v>671.66666666666663</v>
      </c>
      <c r="N459" s="979">
        <f>+Sample_FC!N524</f>
        <v>100</v>
      </c>
      <c r="O459" s="979">
        <f>+Sample!B524</f>
        <v>617.59322033898309</v>
      </c>
      <c r="P459" s="979">
        <f>+Sample!C524</f>
        <v>383.42372881355931</v>
      </c>
      <c r="Q459" s="979">
        <f>+Sample!D524</f>
        <v>104.23728813559322</v>
      </c>
      <c r="R459" s="979">
        <f>+Sample!E524</f>
        <v>102.57627118644068</v>
      </c>
      <c r="S459" s="979">
        <f>+Sample!F524</f>
        <v>271.86198419164617</v>
      </c>
      <c r="T459" s="979">
        <f>+Sample!G524</f>
        <v>335.58371650301063</v>
      </c>
      <c r="U459" s="979">
        <f>+Sample!H524</f>
        <v>267.3309511217854</v>
      </c>
      <c r="V459" s="979">
        <f>+Sample!I524</f>
        <v>262.68449885415799</v>
      </c>
      <c r="W459" s="979">
        <f>+Sample!J524</f>
        <v>18.333333333333332</v>
      </c>
      <c r="X459" s="979">
        <f>+Sample!K524</f>
        <v>5.833333333333333</v>
      </c>
      <c r="Y459" s="979">
        <f>+Sample!L524</f>
        <v>2.6666666666666665</v>
      </c>
      <c r="Z459" s="979">
        <f>+Sample!M524</f>
        <v>833.33333333333337</v>
      </c>
      <c r="AA459" s="979">
        <f>+Sample!N524</f>
        <v>100</v>
      </c>
    </row>
    <row r="460" spans="1:27" x14ac:dyDescent="0.2">
      <c r="A460" s="1">
        <f>+Sample_FC!A525</f>
        <v>45449</v>
      </c>
      <c r="B460" s="979">
        <f>+Sample_FC!B525</f>
        <v>601.02112676056345</v>
      </c>
      <c r="C460" s="979">
        <f>+Sample_FC!C525</f>
        <v>363.06338028169017</v>
      </c>
      <c r="D460" s="979">
        <f>+Sample_FC!D525</f>
        <v>101.44366197183099</v>
      </c>
      <c r="E460" s="979">
        <f>+Sample_FC!E525</f>
        <v>93.732394366197184</v>
      </c>
      <c r="F460" s="979">
        <f>+Sample_FC!F525</f>
        <v>241.55931960840397</v>
      </c>
      <c r="G460" s="979">
        <f>+Sample_FC!G525</f>
        <v>319.29577464788736</v>
      </c>
      <c r="H460" s="979">
        <f>+Sample_FC!H525</f>
        <v>228.67615589595573</v>
      </c>
      <c r="I460" s="979">
        <f>+Sample_FC!I525</f>
        <v>235.33333333333334</v>
      </c>
      <c r="J460" s="979">
        <f>+Sample_FC!J525</f>
        <v>26.666666666666668</v>
      </c>
      <c r="K460" s="979">
        <f>+Sample_FC!K525</f>
        <v>6.666666666666667</v>
      </c>
      <c r="L460" s="979">
        <f>+Sample_FC!L525</f>
        <v>2.3333333333333335</v>
      </c>
      <c r="M460" s="979">
        <f>+Sample_FC!M525</f>
        <v>671.66666666666663</v>
      </c>
      <c r="N460" s="979">
        <f>+Sample_FC!N525</f>
        <v>100</v>
      </c>
      <c r="O460" s="979">
        <f>+Sample!B525</f>
        <v>617.59322033898309</v>
      </c>
      <c r="P460" s="979">
        <f>+Sample!C525</f>
        <v>383.42372881355931</v>
      </c>
      <c r="Q460" s="979">
        <f>+Sample!D525</f>
        <v>104.23728813559322</v>
      </c>
      <c r="R460" s="979">
        <f>+Sample!E525</f>
        <v>102.57627118644068</v>
      </c>
      <c r="S460" s="979">
        <f>+Sample!F525</f>
        <v>271.86198419164617</v>
      </c>
      <c r="T460" s="979">
        <f>+Sample!G525</f>
        <v>335.58371650301063</v>
      </c>
      <c r="U460" s="979">
        <f>+Sample!H525</f>
        <v>267.3309511217854</v>
      </c>
      <c r="V460" s="979">
        <f>+Sample!I525</f>
        <v>262.68449885415799</v>
      </c>
      <c r="W460" s="979">
        <f>+Sample!J525</f>
        <v>18.333333333333332</v>
      </c>
      <c r="X460" s="979">
        <f>+Sample!K525</f>
        <v>5.833333333333333</v>
      </c>
      <c r="Y460" s="979">
        <f>+Sample!L525</f>
        <v>2.6666666666666665</v>
      </c>
      <c r="Z460" s="979">
        <f>+Sample!M525</f>
        <v>833.33333333333337</v>
      </c>
      <c r="AA460" s="979">
        <f>+Sample!N525</f>
        <v>100</v>
      </c>
    </row>
    <row r="461" spans="1:27" x14ac:dyDescent="0.2">
      <c r="A461" s="1">
        <f>+Sample_FC!A526</f>
        <v>45450</v>
      </c>
      <c r="B461" s="979">
        <f>+Sample_FC!B526</f>
        <v>601.02112676056345</v>
      </c>
      <c r="C461" s="979">
        <f>+Sample_FC!C526</f>
        <v>363.06338028169017</v>
      </c>
      <c r="D461" s="979">
        <f>+Sample_FC!D526</f>
        <v>101.44366197183099</v>
      </c>
      <c r="E461" s="979">
        <f>+Sample_FC!E526</f>
        <v>93.732394366197184</v>
      </c>
      <c r="F461" s="979">
        <f>+Sample_FC!F526</f>
        <v>241.55931960840397</v>
      </c>
      <c r="G461" s="979">
        <f>+Sample_FC!G526</f>
        <v>319.29577464788736</v>
      </c>
      <c r="H461" s="979">
        <f>+Sample_FC!H526</f>
        <v>228.67615589595573</v>
      </c>
      <c r="I461" s="979">
        <f>+Sample_FC!I526</f>
        <v>235.33333333333334</v>
      </c>
      <c r="J461" s="979">
        <f>+Sample_FC!J526</f>
        <v>26.666666666666668</v>
      </c>
      <c r="K461" s="979">
        <f>+Sample_FC!K526</f>
        <v>6.666666666666667</v>
      </c>
      <c r="L461" s="979">
        <f>+Sample_FC!L526</f>
        <v>2.3333333333333335</v>
      </c>
      <c r="M461" s="979">
        <f>+Sample_FC!M526</f>
        <v>671.66666666666663</v>
      </c>
      <c r="N461" s="979">
        <f>+Sample_FC!N526</f>
        <v>100</v>
      </c>
      <c r="O461" s="979">
        <f>+Sample!B526</f>
        <v>617.59322033898309</v>
      </c>
      <c r="P461" s="979">
        <f>+Sample!C526</f>
        <v>383.42372881355931</v>
      </c>
      <c r="Q461" s="979">
        <f>+Sample!D526</f>
        <v>104.23728813559322</v>
      </c>
      <c r="R461" s="979">
        <f>+Sample!E526</f>
        <v>102.57627118644068</v>
      </c>
      <c r="S461" s="979">
        <f>+Sample!F526</f>
        <v>271.86198419164617</v>
      </c>
      <c r="T461" s="979">
        <f>+Sample!G526</f>
        <v>335.58371650301063</v>
      </c>
      <c r="U461" s="979">
        <f>+Sample!H526</f>
        <v>267.3309511217854</v>
      </c>
      <c r="V461" s="979">
        <f>+Sample!I526</f>
        <v>262.68449885415799</v>
      </c>
      <c r="W461" s="979">
        <f>+Sample!J526</f>
        <v>18.333333333333332</v>
      </c>
      <c r="X461" s="979">
        <f>+Sample!K526</f>
        <v>5.833333333333333</v>
      </c>
      <c r="Y461" s="979">
        <f>+Sample!L526</f>
        <v>2.6666666666666665</v>
      </c>
      <c r="Z461" s="979">
        <f>+Sample!M526</f>
        <v>833.33333333333337</v>
      </c>
      <c r="AA461" s="979">
        <f>+Sample!N526</f>
        <v>100</v>
      </c>
    </row>
    <row r="462" spans="1:27" x14ac:dyDescent="0.2">
      <c r="A462" s="1">
        <f>+Sample_FC!A527</f>
        <v>45451</v>
      </c>
      <c r="B462" s="979">
        <f>+Sample_FC!B527</f>
        <v>601.02112676056345</v>
      </c>
      <c r="C462" s="979">
        <f>+Sample_FC!C527</f>
        <v>363.06338028169017</v>
      </c>
      <c r="D462" s="979">
        <f>+Sample_FC!D527</f>
        <v>101.44366197183099</v>
      </c>
      <c r="E462" s="979">
        <f>+Sample_FC!E527</f>
        <v>93.732394366197184</v>
      </c>
      <c r="F462" s="979">
        <f>+Sample_FC!F527</f>
        <v>241.55931960840397</v>
      </c>
      <c r="G462" s="979">
        <f>+Sample_FC!G527</f>
        <v>319.29577464788736</v>
      </c>
      <c r="H462" s="979">
        <f>+Sample_FC!H527</f>
        <v>228.67615589595573</v>
      </c>
      <c r="I462" s="979">
        <f>+Sample_FC!I527</f>
        <v>235.33333333333334</v>
      </c>
      <c r="J462" s="979">
        <f>+Sample_FC!J527</f>
        <v>26.666666666666668</v>
      </c>
      <c r="K462" s="979">
        <f>+Sample_FC!K527</f>
        <v>6.666666666666667</v>
      </c>
      <c r="L462" s="979">
        <f>+Sample_FC!L527</f>
        <v>2.3333333333333335</v>
      </c>
      <c r="M462" s="979">
        <f>+Sample_FC!M527</f>
        <v>671.66666666666663</v>
      </c>
      <c r="N462" s="979">
        <f>+Sample_FC!N527</f>
        <v>100</v>
      </c>
      <c r="O462" s="979">
        <f>+Sample!B527</f>
        <v>617.59322033898309</v>
      </c>
      <c r="P462" s="979">
        <f>+Sample!C527</f>
        <v>383.42372881355931</v>
      </c>
      <c r="Q462" s="979">
        <f>+Sample!D527</f>
        <v>104.23728813559322</v>
      </c>
      <c r="R462" s="979">
        <f>+Sample!E527</f>
        <v>102.57627118644068</v>
      </c>
      <c r="S462" s="979">
        <f>+Sample!F527</f>
        <v>271.86198419164617</v>
      </c>
      <c r="T462" s="979">
        <f>+Sample!G527</f>
        <v>335.58371650301063</v>
      </c>
      <c r="U462" s="979">
        <f>+Sample!H527</f>
        <v>267.3309511217854</v>
      </c>
      <c r="V462" s="979">
        <f>+Sample!I527</f>
        <v>262.68449885415799</v>
      </c>
      <c r="W462" s="979">
        <f>+Sample!J527</f>
        <v>18.333333333333332</v>
      </c>
      <c r="X462" s="979">
        <f>+Sample!K527</f>
        <v>5.833333333333333</v>
      </c>
      <c r="Y462" s="979">
        <f>+Sample!L527</f>
        <v>2.6666666666666665</v>
      </c>
      <c r="Z462" s="979">
        <f>+Sample!M527</f>
        <v>833.33333333333337</v>
      </c>
      <c r="AA462" s="979">
        <f>+Sample!N527</f>
        <v>100</v>
      </c>
    </row>
    <row r="463" spans="1:27" x14ac:dyDescent="0.2">
      <c r="A463" s="1">
        <f>+Sample_FC!A528</f>
        <v>45452</v>
      </c>
      <c r="B463" s="979">
        <f>+Sample_FC!B528</f>
        <v>601.02112676056345</v>
      </c>
      <c r="C463" s="979">
        <f>+Sample_FC!C528</f>
        <v>363.06338028169017</v>
      </c>
      <c r="D463" s="979">
        <f>+Sample_FC!D528</f>
        <v>101.44366197183099</v>
      </c>
      <c r="E463" s="979">
        <f>+Sample_FC!E528</f>
        <v>93.732394366197184</v>
      </c>
      <c r="F463" s="979">
        <f>+Sample_FC!F528</f>
        <v>241.55931960840397</v>
      </c>
      <c r="G463" s="979">
        <f>+Sample_FC!G528</f>
        <v>319.29577464788736</v>
      </c>
      <c r="H463" s="979">
        <f>+Sample_FC!H528</f>
        <v>228.67615589595573</v>
      </c>
      <c r="I463" s="979">
        <f>+Sample_FC!I528</f>
        <v>235.33333333333334</v>
      </c>
      <c r="J463" s="979">
        <f>+Sample_FC!J528</f>
        <v>26.666666666666668</v>
      </c>
      <c r="K463" s="979">
        <f>+Sample_FC!K528</f>
        <v>6.666666666666667</v>
      </c>
      <c r="L463" s="979">
        <f>+Sample_FC!L528</f>
        <v>2.3333333333333335</v>
      </c>
      <c r="M463" s="979">
        <f>+Sample_FC!M528</f>
        <v>671.66666666666663</v>
      </c>
      <c r="N463" s="979">
        <f>+Sample_FC!N528</f>
        <v>100</v>
      </c>
      <c r="O463" s="979">
        <f>+Sample!B528</f>
        <v>617.59322033898309</v>
      </c>
      <c r="P463" s="979">
        <f>+Sample!C528</f>
        <v>383.42372881355931</v>
      </c>
      <c r="Q463" s="979">
        <f>+Sample!D528</f>
        <v>104.23728813559322</v>
      </c>
      <c r="R463" s="979">
        <f>+Sample!E528</f>
        <v>102.57627118644068</v>
      </c>
      <c r="S463" s="979">
        <f>+Sample!F528</f>
        <v>271.86198419164617</v>
      </c>
      <c r="T463" s="979">
        <f>+Sample!G528</f>
        <v>335.58371650301063</v>
      </c>
      <c r="U463" s="979">
        <f>+Sample!H528</f>
        <v>267.3309511217854</v>
      </c>
      <c r="V463" s="979">
        <f>+Sample!I528</f>
        <v>262.68449885415799</v>
      </c>
      <c r="W463" s="979">
        <f>+Sample!J528</f>
        <v>18.333333333333332</v>
      </c>
      <c r="X463" s="979">
        <f>+Sample!K528</f>
        <v>5.833333333333333</v>
      </c>
      <c r="Y463" s="979">
        <f>+Sample!L528</f>
        <v>2.6666666666666665</v>
      </c>
      <c r="Z463" s="979">
        <f>+Sample!M528</f>
        <v>833.33333333333337</v>
      </c>
      <c r="AA463" s="979">
        <f>+Sample!N528</f>
        <v>100</v>
      </c>
    </row>
    <row r="464" spans="1:27" x14ac:dyDescent="0.2">
      <c r="A464" s="1">
        <f>+Sample_FC!A529</f>
        <v>45453</v>
      </c>
      <c r="B464" s="979">
        <f>+Sample_FC!B529</f>
        <v>550.93603286384973</v>
      </c>
      <c r="C464" s="979">
        <f>+Sample_FC!C529</f>
        <v>332.80809859154931</v>
      </c>
      <c r="D464" s="979">
        <f>+Sample_FC!D529</f>
        <v>92.9900234741784</v>
      </c>
      <c r="E464" s="979">
        <f>+Sample_FC!E529</f>
        <v>85.921361502347423</v>
      </c>
      <c r="F464" s="979">
        <f>+Sample_FC!F529</f>
        <v>221.42937630770362</v>
      </c>
      <c r="G464" s="979">
        <f>+Sample_FC!G529</f>
        <v>292.68779342723008</v>
      </c>
      <c r="H464" s="979">
        <f>+Sample_FC!H529</f>
        <v>228.67615589595573</v>
      </c>
      <c r="I464" s="979">
        <f>+Sample_FC!I529</f>
        <v>235.33333333333334</v>
      </c>
      <c r="J464" s="979">
        <f>+Sample_FC!J529</f>
        <v>26.666666666666668</v>
      </c>
      <c r="K464" s="979">
        <f>+Sample_FC!K529</f>
        <v>6.666666666666667</v>
      </c>
      <c r="L464" s="979">
        <f>+Sample_FC!L529</f>
        <v>2.3333333333333335</v>
      </c>
      <c r="M464" s="979">
        <f>+Sample_FC!M529</f>
        <v>671.66666666666663</v>
      </c>
      <c r="N464" s="979">
        <f>+Sample_FC!N529</f>
        <v>91.666666666666657</v>
      </c>
      <c r="O464" s="979">
        <f>+Sample!B529</f>
        <v>617.59322033898309</v>
      </c>
      <c r="P464" s="979">
        <f>+Sample!C529</f>
        <v>383.42372881355931</v>
      </c>
      <c r="Q464" s="979">
        <f>+Sample!D529</f>
        <v>104.23728813559322</v>
      </c>
      <c r="R464" s="979">
        <f>+Sample!E529</f>
        <v>102.57627118644068</v>
      </c>
      <c r="S464" s="979">
        <f>+Sample!F529</f>
        <v>271.86198419164617</v>
      </c>
      <c r="T464" s="979">
        <f>+Sample!G529</f>
        <v>335.58371650301063</v>
      </c>
      <c r="U464" s="979">
        <f>+Sample!H529</f>
        <v>267.3309511217854</v>
      </c>
      <c r="V464" s="979">
        <f>+Sample!I529</f>
        <v>262.68449885415799</v>
      </c>
      <c r="W464" s="979">
        <f>+Sample!J529</f>
        <v>18.333333333333332</v>
      </c>
      <c r="X464" s="979">
        <f>+Sample!K529</f>
        <v>5.833333333333333</v>
      </c>
      <c r="Y464" s="979">
        <f>+Sample!L529</f>
        <v>2.6666666666666665</v>
      </c>
      <c r="Z464" s="979">
        <f>+Sample!M529</f>
        <v>833.33333333333337</v>
      </c>
      <c r="AA464" s="979">
        <f>+Sample!N529</f>
        <v>100</v>
      </c>
    </row>
    <row r="465" spans="1:27" x14ac:dyDescent="0.2">
      <c r="A465" s="1">
        <f>+Sample_FC!A530</f>
        <v>45454</v>
      </c>
      <c r="B465" s="979">
        <f>+Sample_FC!B530</f>
        <v>0</v>
      </c>
      <c r="C465" s="979">
        <f>+Sample_FC!C530</f>
        <v>0</v>
      </c>
      <c r="D465" s="979">
        <f>+Sample_FC!D530</f>
        <v>0</v>
      </c>
      <c r="E465" s="979">
        <f>+Sample_FC!E530</f>
        <v>0</v>
      </c>
      <c r="F465" s="979">
        <f>+Sample_FC!F530</f>
        <v>0</v>
      </c>
      <c r="G465" s="979">
        <f>+Sample_FC!G530</f>
        <v>0</v>
      </c>
      <c r="H465" s="979">
        <f>+Sample_FC!H530</f>
        <v>228.67615589595573</v>
      </c>
      <c r="I465" s="979">
        <f>+Sample_FC!I530</f>
        <v>235.33333333333334</v>
      </c>
      <c r="J465" s="979">
        <f>+Sample_FC!J530</f>
        <v>26.666666666666668</v>
      </c>
      <c r="K465" s="979">
        <f>+Sample_FC!K530</f>
        <v>6.666666666666667</v>
      </c>
      <c r="L465" s="979">
        <f>+Sample_FC!L530</f>
        <v>2.3333333333333335</v>
      </c>
      <c r="M465" s="979">
        <f>+Sample_FC!M530</f>
        <v>671.66666666666663</v>
      </c>
      <c r="N465" s="979">
        <f>+Sample_FC!N530</f>
        <v>0</v>
      </c>
      <c r="O465" s="979">
        <f>+Sample!B530</f>
        <v>617.59322033898309</v>
      </c>
      <c r="P465" s="979">
        <f>+Sample!C530</f>
        <v>383.42372881355931</v>
      </c>
      <c r="Q465" s="979">
        <f>+Sample!D530</f>
        <v>104.23728813559322</v>
      </c>
      <c r="R465" s="979">
        <f>+Sample!E530</f>
        <v>102.57627118644068</v>
      </c>
      <c r="S465" s="979">
        <f>+Sample!F530</f>
        <v>271.86198419164617</v>
      </c>
      <c r="T465" s="979">
        <f>+Sample!G530</f>
        <v>335.58371650301063</v>
      </c>
      <c r="U465" s="979">
        <f>+Sample!H530</f>
        <v>267.3309511217854</v>
      </c>
      <c r="V465" s="979">
        <f>+Sample!I530</f>
        <v>262.68449885415799</v>
      </c>
      <c r="W465" s="979">
        <f>+Sample!J530</f>
        <v>18.333333333333332</v>
      </c>
      <c r="X465" s="979">
        <f>+Sample!K530</f>
        <v>5.833333333333333</v>
      </c>
      <c r="Y465" s="979">
        <f>+Sample!L530</f>
        <v>2.6666666666666665</v>
      </c>
      <c r="Z465" s="979">
        <f>+Sample!M530</f>
        <v>833.33333333333337</v>
      </c>
      <c r="AA465" s="979">
        <f>+Sample!N530</f>
        <v>100</v>
      </c>
    </row>
    <row r="466" spans="1:27" x14ac:dyDescent="0.2">
      <c r="A466" s="1">
        <f>+Sample_FC!A531</f>
        <v>45455</v>
      </c>
      <c r="B466" s="979">
        <f>+Sample_FC!B531</f>
        <v>290.49354460093895</v>
      </c>
      <c r="C466" s="979">
        <f>+Sample_FC!C531</f>
        <v>175.4806338028169</v>
      </c>
      <c r="D466" s="979">
        <f>+Sample_FC!D531</f>
        <v>49.031103286384976</v>
      </c>
      <c r="E466" s="979">
        <f>+Sample_FC!E531</f>
        <v>45.30399061032864</v>
      </c>
      <c r="F466" s="979">
        <f>+Sample_FC!F531</f>
        <v>116.7536711440619</v>
      </c>
      <c r="G466" s="979">
        <f>+Sample_FC!G531</f>
        <v>154.32629107981219</v>
      </c>
      <c r="H466" s="979">
        <f>+Sample_FC!H531</f>
        <v>228.67615589595573</v>
      </c>
      <c r="I466" s="979">
        <f>+Sample_FC!I531</f>
        <v>235.33333333333334</v>
      </c>
      <c r="J466" s="979">
        <f>+Sample_FC!J531</f>
        <v>26.666666666666668</v>
      </c>
      <c r="K466" s="979">
        <f>+Sample_FC!K531</f>
        <v>6.666666666666667</v>
      </c>
      <c r="L466" s="979">
        <f>+Sample_FC!L531</f>
        <v>2.3333333333333335</v>
      </c>
      <c r="M466" s="979">
        <f>+Sample_FC!M531</f>
        <v>671.66666666666663</v>
      </c>
      <c r="N466" s="979">
        <f>+Sample_FC!N531</f>
        <v>48.333333333333336</v>
      </c>
      <c r="O466" s="979">
        <f>+Sample!B531</f>
        <v>617.59322033898309</v>
      </c>
      <c r="P466" s="979">
        <f>+Sample!C531</f>
        <v>383.42372881355931</v>
      </c>
      <c r="Q466" s="979">
        <f>+Sample!D531</f>
        <v>104.23728813559322</v>
      </c>
      <c r="R466" s="979">
        <f>+Sample!E531</f>
        <v>102.57627118644068</v>
      </c>
      <c r="S466" s="979">
        <f>+Sample!F531</f>
        <v>271.86198419164617</v>
      </c>
      <c r="T466" s="979">
        <f>+Sample!G531</f>
        <v>335.58371650301063</v>
      </c>
      <c r="U466" s="979">
        <f>+Sample!H531</f>
        <v>267.3309511217854</v>
      </c>
      <c r="V466" s="979">
        <f>+Sample!I531</f>
        <v>262.68449885415799</v>
      </c>
      <c r="W466" s="979">
        <f>+Sample!J531</f>
        <v>18.333333333333332</v>
      </c>
      <c r="X466" s="979">
        <f>+Sample!K531</f>
        <v>5.833333333333333</v>
      </c>
      <c r="Y466" s="979">
        <f>+Sample!L531</f>
        <v>2.6666666666666665</v>
      </c>
      <c r="Z466" s="979">
        <f>+Sample!M531</f>
        <v>833.33333333333337</v>
      </c>
      <c r="AA466" s="979">
        <f>+Sample!N531</f>
        <v>100</v>
      </c>
    </row>
    <row r="467" spans="1:27" x14ac:dyDescent="0.2">
      <c r="A467" s="1">
        <f>+Sample_FC!A532</f>
        <v>45456</v>
      </c>
      <c r="B467" s="979">
        <f>+Sample_FC!B532</f>
        <v>601.02112676056345</v>
      </c>
      <c r="C467" s="979">
        <f>+Sample_FC!C532</f>
        <v>363.06338028169017</v>
      </c>
      <c r="D467" s="979">
        <f>+Sample_FC!D532</f>
        <v>101.44366197183099</v>
      </c>
      <c r="E467" s="979">
        <f>+Sample_FC!E532</f>
        <v>93.732394366197184</v>
      </c>
      <c r="F467" s="979">
        <f>+Sample_FC!F532</f>
        <v>241.55931960840397</v>
      </c>
      <c r="G467" s="979">
        <f>+Sample_FC!G532</f>
        <v>319.29577464788736</v>
      </c>
      <c r="H467" s="979">
        <f>+Sample_FC!H532</f>
        <v>228.67615589595573</v>
      </c>
      <c r="I467" s="979">
        <f>+Sample_FC!I532</f>
        <v>235.33333333333334</v>
      </c>
      <c r="J467" s="979">
        <f>+Sample_FC!J532</f>
        <v>26.666666666666668</v>
      </c>
      <c r="K467" s="979">
        <f>+Sample_FC!K532</f>
        <v>6.666666666666667</v>
      </c>
      <c r="L467" s="979">
        <f>+Sample_FC!L532</f>
        <v>2.3333333333333335</v>
      </c>
      <c r="M467" s="979">
        <f>+Sample_FC!M532</f>
        <v>671.66666666666663</v>
      </c>
      <c r="N467" s="979">
        <f>+Sample_FC!N532</f>
        <v>100</v>
      </c>
      <c r="O467" s="979">
        <f>+Sample!B532</f>
        <v>617.59322033898309</v>
      </c>
      <c r="P467" s="979">
        <f>+Sample!C532</f>
        <v>383.42372881355931</v>
      </c>
      <c r="Q467" s="979">
        <f>+Sample!D532</f>
        <v>104.23728813559322</v>
      </c>
      <c r="R467" s="979">
        <f>+Sample!E532</f>
        <v>102.57627118644068</v>
      </c>
      <c r="S467" s="979">
        <f>+Sample!F532</f>
        <v>271.86198419164617</v>
      </c>
      <c r="T467" s="979">
        <f>+Sample!G532</f>
        <v>335.58371650301063</v>
      </c>
      <c r="U467" s="979">
        <f>+Sample!H532</f>
        <v>267.3309511217854</v>
      </c>
      <c r="V467" s="979">
        <f>+Sample!I532</f>
        <v>262.68449885415799</v>
      </c>
      <c r="W467" s="979">
        <f>+Sample!J532</f>
        <v>18.333333333333332</v>
      </c>
      <c r="X467" s="979">
        <f>+Sample!K532</f>
        <v>5.833333333333333</v>
      </c>
      <c r="Y467" s="979">
        <f>+Sample!L532</f>
        <v>2.6666666666666665</v>
      </c>
      <c r="Z467" s="979">
        <f>+Sample!M532</f>
        <v>833.33333333333337</v>
      </c>
      <c r="AA467" s="979">
        <f>+Sample!N532</f>
        <v>100</v>
      </c>
    </row>
    <row r="468" spans="1:27" x14ac:dyDescent="0.2">
      <c r="A468" s="1">
        <f>+Sample_FC!A533</f>
        <v>45457</v>
      </c>
      <c r="B468" s="979">
        <f>+Sample_FC!B533</f>
        <v>601.02112676056345</v>
      </c>
      <c r="C468" s="979">
        <f>+Sample_FC!C533</f>
        <v>363.06338028169017</v>
      </c>
      <c r="D468" s="979">
        <f>+Sample_FC!D533</f>
        <v>101.44366197183099</v>
      </c>
      <c r="E468" s="979">
        <f>+Sample_FC!E533</f>
        <v>93.732394366197184</v>
      </c>
      <c r="F468" s="979">
        <f>+Sample_FC!F533</f>
        <v>241.55931960840397</v>
      </c>
      <c r="G468" s="979">
        <f>+Sample_FC!G533</f>
        <v>319.29577464788736</v>
      </c>
      <c r="H468" s="979">
        <f>+Sample_FC!H533</f>
        <v>228.67615589595573</v>
      </c>
      <c r="I468" s="979">
        <f>+Sample_FC!I533</f>
        <v>235.33333333333334</v>
      </c>
      <c r="J468" s="979">
        <f>+Sample_FC!J533</f>
        <v>26.666666666666668</v>
      </c>
      <c r="K468" s="979">
        <f>+Sample_FC!K533</f>
        <v>6.666666666666667</v>
      </c>
      <c r="L468" s="979">
        <f>+Sample_FC!L533</f>
        <v>2.3333333333333335</v>
      </c>
      <c r="M468" s="979">
        <f>+Sample_FC!M533</f>
        <v>671.66666666666663</v>
      </c>
      <c r="N468" s="979">
        <f>+Sample_FC!N533</f>
        <v>100</v>
      </c>
      <c r="O468" s="979">
        <f>+Sample!B533</f>
        <v>617.59322033898309</v>
      </c>
      <c r="P468" s="979">
        <f>+Sample!C533</f>
        <v>383.42372881355931</v>
      </c>
      <c r="Q468" s="979">
        <f>+Sample!D533</f>
        <v>104.23728813559322</v>
      </c>
      <c r="R468" s="979">
        <f>+Sample!E533</f>
        <v>102.57627118644068</v>
      </c>
      <c r="S468" s="979">
        <f>+Sample!F533</f>
        <v>271.86198419164617</v>
      </c>
      <c r="T468" s="979">
        <f>+Sample!G533</f>
        <v>335.58371650301063</v>
      </c>
      <c r="U468" s="979">
        <f>+Sample!H533</f>
        <v>267.3309511217854</v>
      </c>
      <c r="V468" s="979">
        <f>+Sample!I533</f>
        <v>262.68449885415799</v>
      </c>
      <c r="W468" s="979">
        <f>+Sample!J533</f>
        <v>18.333333333333332</v>
      </c>
      <c r="X468" s="979">
        <f>+Sample!K533</f>
        <v>5.833333333333333</v>
      </c>
      <c r="Y468" s="979">
        <f>+Sample!L533</f>
        <v>2.6666666666666665</v>
      </c>
      <c r="Z468" s="979">
        <f>+Sample!M533</f>
        <v>833.33333333333337</v>
      </c>
      <c r="AA468" s="979">
        <f>+Sample!N533</f>
        <v>100</v>
      </c>
    </row>
    <row r="469" spans="1:27" x14ac:dyDescent="0.2">
      <c r="A469" s="1">
        <f>+Sample_FC!A534</f>
        <v>45458</v>
      </c>
      <c r="B469" s="979">
        <f>+Sample_FC!B534</f>
        <v>601.02112676056345</v>
      </c>
      <c r="C469" s="979">
        <f>+Sample_FC!C534</f>
        <v>363.06338028169017</v>
      </c>
      <c r="D469" s="979">
        <f>+Sample_FC!D534</f>
        <v>101.44366197183099</v>
      </c>
      <c r="E469" s="979">
        <f>+Sample_FC!E534</f>
        <v>93.732394366197184</v>
      </c>
      <c r="F469" s="979">
        <f>+Sample_FC!F534</f>
        <v>241.55931960840397</v>
      </c>
      <c r="G469" s="979">
        <f>+Sample_FC!G534</f>
        <v>319.29577464788736</v>
      </c>
      <c r="H469" s="979">
        <f>+Sample_FC!H534</f>
        <v>228.67615589595573</v>
      </c>
      <c r="I469" s="979">
        <f>+Sample_FC!I534</f>
        <v>235.33333333333334</v>
      </c>
      <c r="J469" s="979">
        <f>+Sample_FC!J534</f>
        <v>26.666666666666668</v>
      </c>
      <c r="K469" s="979">
        <f>+Sample_FC!K534</f>
        <v>6.666666666666667</v>
      </c>
      <c r="L469" s="979">
        <f>+Sample_FC!L534</f>
        <v>2.3333333333333335</v>
      </c>
      <c r="M469" s="979">
        <f>+Sample_FC!M534</f>
        <v>671.66666666666663</v>
      </c>
      <c r="N469" s="979">
        <f>+Sample_FC!N534</f>
        <v>100</v>
      </c>
      <c r="O469" s="979">
        <f>+Sample!B534</f>
        <v>617.59322033898309</v>
      </c>
      <c r="P469" s="979">
        <f>+Sample!C534</f>
        <v>383.42372881355931</v>
      </c>
      <c r="Q469" s="979">
        <f>+Sample!D534</f>
        <v>104.23728813559322</v>
      </c>
      <c r="R469" s="979">
        <f>+Sample!E534</f>
        <v>102.57627118644068</v>
      </c>
      <c r="S469" s="979">
        <f>+Sample!F534</f>
        <v>271.86198419164617</v>
      </c>
      <c r="T469" s="979">
        <f>+Sample!G534</f>
        <v>335.58371650301063</v>
      </c>
      <c r="U469" s="979">
        <f>+Sample!H534</f>
        <v>267.3309511217854</v>
      </c>
      <c r="V469" s="979">
        <f>+Sample!I534</f>
        <v>262.68449885415799</v>
      </c>
      <c r="W469" s="979">
        <f>+Sample!J534</f>
        <v>18.333333333333332</v>
      </c>
      <c r="X469" s="979">
        <f>+Sample!K534</f>
        <v>5.833333333333333</v>
      </c>
      <c r="Y469" s="979">
        <f>+Sample!L534</f>
        <v>2.6666666666666665</v>
      </c>
      <c r="Z469" s="979">
        <f>+Sample!M534</f>
        <v>833.33333333333337</v>
      </c>
      <c r="AA469" s="979">
        <f>+Sample!N534</f>
        <v>100</v>
      </c>
    </row>
    <row r="470" spans="1:27" x14ac:dyDescent="0.2">
      <c r="A470" s="1">
        <f>+Sample_FC!A535</f>
        <v>45459</v>
      </c>
      <c r="B470" s="979">
        <f>+Sample_FC!B535</f>
        <v>601.02112676056345</v>
      </c>
      <c r="C470" s="979">
        <f>+Sample_FC!C535</f>
        <v>363.06338028169017</v>
      </c>
      <c r="D470" s="979">
        <f>+Sample_FC!D535</f>
        <v>101.44366197183099</v>
      </c>
      <c r="E470" s="979">
        <f>+Sample_FC!E535</f>
        <v>93.732394366197184</v>
      </c>
      <c r="F470" s="979">
        <f>+Sample_FC!F535</f>
        <v>241.55931960840397</v>
      </c>
      <c r="G470" s="979">
        <f>+Sample_FC!G535</f>
        <v>319.29577464788736</v>
      </c>
      <c r="H470" s="979">
        <f>+Sample_FC!H535</f>
        <v>228.67615589595573</v>
      </c>
      <c r="I470" s="979">
        <f>+Sample_FC!I535</f>
        <v>235.33333333333334</v>
      </c>
      <c r="J470" s="979">
        <f>+Sample_FC!J535</f>
        <v>26.666666666666668</v>
      </c>
      <c r="K470" s="979">
        <f>+Sample_FC!K535</f>
        <v>6.666666666666667</v>
      </c>
      <c r="L470" s="979">
        <f>+Sample_FC!L535</f>
        <v>2.3333333333333335</v>
      </c>
      <c r="M470" s="979">
        <f>+Sample_FC!M535</f>
        <v>671.66666666666663</v>
      </c>
      <c r="N470" s="979">
        <f>+Sample_FC!N535</f>
        <v>100</v>
      </c>
      <c r="O470" s="979">
        <f>+Sample!B535</f>
        <v>617.59322033898309</v>
      </c>
      <c r="P470" s="979">
        <f>+Sample!C535</f>
        <v>383.42372881355931</v>
      </c>
      <c r="Q470" s="979">
        <f>+Sample!D535</f>
        <v>104.23728813559322</v>
      </c>
      <c r="R470" s="979">
        <f>+Sample!E535</f>
        <v>102.57627118644068</v>
      </c>
      <c r="S470" s="979">
        <f>+Sample!F535</f>
        <v>271.86198419164617</v>
      </c>
      <c r="T470" s="979">
        <f>+Sample!G535</f>
        <v>335.58371650301063</v>
      </c>
      <c r="U470" s="979">
        <f>+Sample!H535</f>
        <v>267.3309511217854</v>
      </c>
      <c r="V470" s="979">
        <f>+Sample!I535</f>
        <v>262.68449885415799</v>
      </c>
      <c r="W470" s="979">
        <f>+Sample!J535</f>
        <v>18.333333333333332</v>
      </c>
      <c r="X470" s="979">
        <f>+Sample!K535</f>
        <v>5.833333333333333</v>
      </c>
      <c r="Y470" s="979">
        <f>+Sample!L535</f>
        <v>2.6666666666666665</v>
      </c>
      <c r="Z470" s="979">
        <f>+Sample!M535</f>
        <v>833.33333333333337</v>
      </c>
      <c r="AA470" s="979">
        <f>+Sample!N535</f>
        <v>100</v>
      </c>
    </row>
    <row r="471" spans="1:27" x14ac:dyDescent="0.2">
      <c r="A471" s="1">
        <f>+Sample_FC!A536</f>
        <v>45460</v>
      </c>
      <c r="B471" s="979">
        <f>+Sample_FC!B536</f>
        <v>601.02112676056345</v>
      </c>
      <c r="C471" s="979">
        <f>+Sample_FC!C536</f>
        <v>363.06338028169017</v>
      </c>
      <c r="D471" s="979">
        <f>+Sample_FC!D536</f>
        <v>101.44366197183099</v>
      </c>
      <c r="E471" s="979">
        <f>+Sample_FC!E536</f>
        <v>93.732394366197184</v>
      </c>
      <c r="F471" s="979">
        <f>+Sample_FC!F536</f>
        <v>241.55931960840397</v>
      </c>
      <c r="G471" s="979">
        <f>+Sample_FC!G536</f>
        <v>319.29577464788736</v>
      </c>
      <c r="H471" s="979">
        <f>+Sample_FC!H536</f>
        <v>228.67615589595573</v>
      </c>
      <c r="I471" s="979">
        <f>+Sample_FC!I536</f>
        <v>235.33333333333334</v>
      </c>
      <c r="J471" s="979">
        <f>+Sample_FC!J536</f>
        <v>26.666666666666668</v>
      </c>
      <c r="K471" s="979">
        <f>+Sample_FC!K536</f>
        <v>6.666666666666667</v>
      </c>
      <c r="L471" s="979">
        <f>+Sample_FC!L536</f>
        <v>2.3333333333333335</v>
      </c>
      <c r="M471" s="979">
        <f>+Sample_FC!M536</f>
        <v>671.66666666666663</v>
      </c>
      <c r="N471" s="979">
        <f>+Sample_FC!N536</f>
        <v>100</v>
      </c>
      <c r="O471" s="979">
        <f>+Sample!B536</f>
        <v>617.59322033898309</v>
      </c>
      <c r="P471" s="979">
        <f>+Sample!C536</f>
        <v>383.42372881355931</v>
      </c>
      <c r="Q471" s="979">
        <f>+Sample!D536</f>
        <v>104.23728813559322</v>
      </c>
      <c r="R471" s="979">
        <f>+Sample!E536</f>
        <v>102.57627118644068</v>
      </c>
      <c r="S471" s="979">
        <f>+Sample!F536</f>
        <v>271.86198419164617</v>
      </c>
      <c r="T471" s="979">
        <f>+Sample!G536</f>
        <v>335.58371650301063</v>
      </c>
      <c r="U471" s="979">
        <f>+Sample!H536</f>
        <v>267.3309511217854</v>
      </c>
      <c r="V471" s="979">
        <f>+Sample!I536</f>
        <v>262.68449885415799</v>
      </c>
      <c r="W471" s="979">
        <f>+Sample!J536</f>
        <v>18.333333333333332</v>
      </c>
      <c r="X471" s="979">
        <f>+Sample!K536</f>
        <v>5.833333333333333</v>
      </c>
      <c r="Y471" s="979">
        <f>+Sample!L536</f>
        <v>2.6666666666666665</v>
      </c>
      <c r="Z471" s="979">
        <f>+Sample!M536</f>
        <v>833.33333333333337</v>
      </c>
      <c r="AA471" s="979">
        <f>+Sample!N536</f>
        <v>100</v>
      </c>
    </row>
    <row r="472" spans="1:27" x14ac:dyDescent="0.2">
      <c r="A472" s="1">
        <f>+Sample_FC!A537</f>
        <v>45461</v>
      </c>
      <c r="B472" s="979">
        <f>+Sample_FC!B537</f>
        <v>601.02112676056345</v>
      </c>
      <c r="C472" s="979">
        <f>+Sample_FC!C537</f>
        <v>363.06338028169017</v>
      </c>
      <c r="D472" s="979">
        <f>+Sample_FC!D537</f>
        <v>101.44366197183099</v>
      </c>
      <c r="E472" s="979">
        <f>+Sample_FC!E537</f>
        <v>93.732394366197184</v>
      </c>
      <c r="F472" s="979">
        <f>+Sample_FC!F537</f>
        <v>241.55931960840397</v>
      </c>
      <c r="G472" s="979">
        <f>+Sample_FC!G537</f>
        <v>319.29577464788736</v>
      </c>
      <c r="H472" s="979">
        <f>+Sample_FC!H537</f>
        <v>228.67615589595573</v>
      </c>
      <c r="I472" s="979">
        <f>+Sample_FC!I537</f>
        <v>235.33333333333334</v>
      </c>
      <c r="J472" s="979">
        <f>+Sample_FC!J537</f>
        <v>26.666666666666668</v>
      </c>
      <c r="K472" s="979">
        <f>+Sample_FC!K537</f>
        <v>6.666666666666667</v>
      </c>
      <c r="L472" s="979">
        <f>+Sample_FC!L537</f>
        <v>2.3333333333333335</v>
      </c>
      <c r="M472" s="979">
        <f>+Sample_FC!M537</f>
        <v>671.66666666666663</v>
      </c>
      <c r="N472" s="979">
        <f>+Sample_FC!N537</f>
        <v>100</v>
      </c>
      <c r="O472" s="979">
        <f>+Sample!B537</f>
        <v>308.79661016949154</v>
      </c>
      <c r="P472" s="979">
        <f>+Sample!C537</f>
        <v>191.71186440677965</v>
      </c>
      <c r="Q472" s="979">
        <f>+Sample!D537</f>
        <v>52.118644067796609</v>
      </c>
      <c r="R472" s="979">
        <f>+Sample!E537</f>
        <v>51.288135593220339</v>
      </c>
      <c r="S472" s="979">
        <f>+Sample!F537</f>
        <v>135.93099209582309</v>
      </c>
      <c r="T472" s="979">
        <f>+Sample!G537</f>
        <v>167.79185825150532</v>
      </c>
      <c r="U472" s="979">
        <f>+Sample!H537</f>
        <v>267.3309511217854</v>
      </c>
      <c r="V472" s="979">
        <f>+Sample!I537</f>
        <v>262.68449885415799</v>
      </c>
      <c r="W472" s="979">
        <f>+Sample!J537</f>
        <v>18.333333333333332</v>
      </c>
      <c r="X472" s="979">
        <f>+Sample!K537</f>
        <v>5.833333333333333</v>
      </c>
      <c r="Y472" s="979">
        <f>+Sample!L537</f>
        <v>2.6666666666666665</v>
      </c>
      <c r="Z472" s="979">
        <f>+Sample!M537</f>
        <v>833.33333333333337</v>
      </c>
      <c r="AA472" s="979">
        <f>+Sample!N537</f>
        <v>50</v>
      </c>
    </row>
    <row r="473" spans="1:27" x14ac:dyDescent="0.2">
      <c r="A473" s="1">
        <f>+Sample_FC!A538</f>
        <v>45462</v>
      </c>
      <c r="B473" s="979">
        <f>+Sample_FC!B538</f>
        <v>601.02112676056345</v>
      </c>
      <c r="C473" s="979">
        <f>+Sample_FC!C538</f>
        <v>363.06338028169017</v>
      </c>
      <c r="D473" s="979">
        <f>+Sample_FC!D538</f>
        <v>101.44366197183099</v>
      </c>
      <c r="E473" s="979">
        <f>+Sample_FC!E538</f>
        <v>93.732394366197184</v>
      </c>
      <c r="F473" s="979">
        <f>+Sample_FC!F538</f>
        <v>241.55931960840397</v>
      </c>
      <c r="G473" s="979">
        <f>+Sample_FC!G538</f>
        <v>319.29577464788736</v>
      </c>
      <c r="H473" s="979">
        <f>+Sample_FC!H538</f>
        <v>228.67615589595573</v>
      </c>
      <c r="I473" s="979">
        <f>+Sample_FC!I538</f>
        <v>235.33333333333334</v>
      </c>
      <c r="J473" s="979">
        <f>+Sample_FC!J538</f>
        <v>26.666666666666668</v>
      </c>
      <c r="K473" s="979">
        <f>+Sample_FC!K538</f>
        <v>6.666666666666667</v>
      </c>
      <c r="L473" s="979">
        <f>+Sample_FC!L538</f>
        <v>2.3333333333333335</v>
      </c>
      <c r="M473" s="979">
        <f>+Sample_FC!M538</f>
        <v>671.66666666666663</v>
      </c>
      <c r="N473" s="979">
        <f>+Sample_FC!N538</f>
        <v>100</v>
      </c>
      <c r="O473" s="979">
        <f>+Sample!B538</f>
        <v>617.59322033898309</v>
      </c>
      <c r="P473" s="979">
        <f>+Sample!C538</f>
        <v>383.42372881355931</v>
      </c>
      <c r="Q473" s="979">
        <f>+Sample!D538</f>
        <v>104.23728813559322</v>
      </c>
      <c r="R473" s="979">
        <f>+Sample!E538</f>
        <v>102.57627118644068</v>
      </c>
      <c r="S473" s="979">
        <f>+Sample!F538</f>
        <v>271.86198419164617</v>
      </c>
      <c r="T473" s="979">
        <f>+Sample!G538</f>
        <v>335.58371650301063</v>
      </c>
      <c r="U473" s="979">
        <f>+Sample!H538</f>
        <v>267.3309511217854</v>
      </c>
      <c r="V473" s="979">
        <f>+Sample!I538</f>
        <v>262.68449885415799</v>
      </c>
      <c r="W473" s="979">
        <f>+Sample!J538</f>
        <v>18.333333333333332</v>
      </c>
      <c r="X473" s="979">
        <f>+Sample!K538</f>
        <v>5.833333333333333</v>
      </c>
      <c r="Y473" s="979">
        <f>+Sample!L538</f>
        <v>2.6666666666666665</v>
      </c>
      <c r="Z473" s="979">
        <f>+Sample!M538</f>
        <v>833.33333333333337</v>
      </c>
      <c r="AA473" s="979">
        <f>+Sample!N538</f>
        <v>100</v>
      </c>
    </row>
    <row r="474" spans="1:27" x14ac:dyDescent="0.2">
      <c r="A474" s="1">
        <f>+Sample_FC!A539</f>
        <v>45463</v>
      </c>
      <c r="B474" s="979">
        <f>+Sample_FC!B539</f>
        <v>601.02112676056345</v>
      </c>
      <c r="C474" s="979">
        <f>+Sample_FC!C539</f>
        <v>363.06338028169017</v>
      </c>
      <c r="D474" s="979">
        <f>+Sample_FC!D539</f>
        <v>101.44366197183099</v>
      </c>
      <c r="E474" s="979">
        <f>+Sample_FC!E539</f>
        <v>93.732394366197184</v>
      </c>
      <c r="F474" s="979">
        <f>+Sample_FC!F539</f>
        <v>241.55931960840397</v>
      </c>
      <c r="G474" s="979">
        <f>+Sample_FC!G539</f>
        <v>319.29577464788736</v>
      </c>
      <c r="H474" s="979">
        <f>+Sample_FC!H539</f>
        <v>228.67615589595573</v>
      </c>
      <c r="I474" s="979">
        <f>+Sample_FC!I539</f>
        <v>235.33333333333334</v>
      </c>
      <c r="J474" s="979">
        <f>+Sample_FC!J539</f>
        <v>26.666666666666668</v>
      </c>
      <c r="K474" s="979">
        <f>+Sample_FC!K539</f>
        <v>6.666666666666667</v>
      </c>
      <c r="L474" s="979">
        <f>+Sample_FC!L539</f>
        <v>2.3333333333333335</v>
      </c>
      <c r="M474" s="979">
        <f>+Sample_FC!M539</f>
        <v>671.66666666666663</v>
      </c>
      <c r="N474" s="979">
        <f>+Sample_FC!N539</f>
        <v>100</v>
      </c>
      <c r="O474" s="979">
        <f>+Sample!B539</f>
        <v>617.59322033898309</v>
      </c>
      <c r="P474" s="979">
        <f>+Sample!C539</f>
        <v>383.42372881355931</v>
      </c>
      <c r="Q474" s="979">
        <f>+Sample!D539</f>
        <v>104.23728813559322</v>
      </c>
      <c r="R474" s="979">
        <f>+Sample!E539</f>
        <v>102.57627118644068</v>
      </c>
      <c r="S474" s="979">
        <f>+Sample!F539</f>
        <v>271.86198419164617</v>
      </c>
      <c r="T474" s="979">
        <f>+Sample!G539</f>
        <v>335.58371650301063</v>
      </c>
      <c r="U474" s="979">
        <f>+Sample!H539</f>
        <v>267.3309511217854</v>
      </c>
      <c r="V474" s="979">
        <f>+Sample!I539</f>
        <v>262.68449885415799</v>
      </c>
      <c r="W474" s="979">
        <f>+Sample!J539</f>
        <v>18.333333333333332</v>
      </c>
      <c r="X474" s="979">
        <f>+Sample!K539</f>
        <v>5.833333333333333</v>
      </c>
      <c r="Y474" s="979">
        <f>+Sample!L539</f>
        <v>2.6666666666666665</v>
      </c>
      <c r="Z474" s="979">
        <f>+Sample!M539</f>
        <v>833.33333333333337</v>
      </c>
      <c r="AA474" s="979">
        <f>+Sample!N539</f>
        <v>100</v>
      </c>
    </row>
    <row r="475" spans="1:27" x14ac:dyDescent="0.2">
      <c r="A475" s="1">
        <f>+Sample_FC!A540</f>
        <v>45464</v>
      </c>
      <c r="B475" s="979">
        <f>+Sample_FC!B540</f>
        <v>601.02112676056345</v>
      </c>
      <c r="C475" s="979">
        <f>+Sample_FC!C540</f>
        <v>363.06338028169017</v>
      </c>
      <c r="D475" s="979">
        <f>+Sample_FC!D540</f>
        <v>101.44366197183099</v>
      </c>
      <c r="E475" s="979">
        <f>+Sample_FC!E540</f>
        <v>93.732394366197184</v>
      </c>
      <c r="F475" s="979">
        <f>+Sample_FC!F540</f>
        <v>241.55931960840397</v>
      </c>
      <c r="G475" s="979">
        <f>+Sample_FC!G540</f>
        <v>319.29577464788736</v>
      </c>
      <c r="H475" s="979">
        <f>+Sample_FC!H540</f>
        <v>228.67615589595573</v>
      </c>
      <c r="I475" s="979">
        <f>+Sample_FC!I540</f>
        <v>235.33333333333334</v>
      </c>
      <c r="J475" s="979">
        <f>+Sample_FC!J540</f>
        <v>26.666666666666668</v>
      </c>
      <c r="K475" s="979">
        <f>+Sample_FC!K540</f>
        <v>6.666666666666667</v>
      </c>
      <c r="L475" s="979">
        <f>+Sample_FC!L540</f>
        <v>2.3333333333333335</v>
      </c>
      <c r="M475" s="979">
        <f>+Sample_FC!M540</f>
        <v>671.66666666666663</v>
      </c>
      <c r="N475" s="979">
        <f>+Sample_FC!N540</f>
        <v>100</v>
      </c>
      <c r="O475" s="979">
        <f>+Sample!B540</f>
        <v>617.59322033898309</v>
      </c>
      <c r="P475" s="979">
        <f>+Sample!C540</f>
        <v>383.42372881355931</v>
      </c>
      <c r="Q475" s="979">
        <f>+Sample!D540</f>
        <v>104.23728813559322</v>
      </c>
      <c r="R475" s="979">
        <f>+Sample!E540</f>
        <v>102.57627118644068</v>
      </c>
      <c r="S475" s="979">
        <f>+Sample!F540</f>
        <v>271.86198419164617</v>
      </c>
      <c r="T475" s="979">
        <f>+Sample!G540</f>
        <v>335.58371650301063</v>
      </c>
      <c r="U475" s="979">
        <f>+Sample!H540</f>
        <v>267.3309511217854</v>
      </c>
      <c r="V475" s="979">
        <f>+Sample!I540</f>
        <v>262.68449885415799</v>
      </c>
      <c r="W475" s="979">
        <f>+Sample!J540</f>
        <v>18.333333333333332</v>
      </c>
      <c r="X475" s="979">
        <f>+Sample!K540</f>
        <v>5.833333333333333</v>
      </c>
      <c r="Y475" s="979">
        <f>+Sample!L540</f>
        <v>2.6666666666666665</v>
      </c>
      <c r="Z475" s="979">
        <f>+Sample!M540</f>
        <v>833.33333333333337</v>
      </c>
      <c r="AA475" s="979">
        <f>+Sample!N540</f>
        <v>100</v>
      </c>
    </row>
    <row r="476" spans="1:27" x14ac:dyDescent="0.2">
      <c r="A476" s="1">
        <f>+Sample_FC!A541</f>
        <v>45465</v>
      </c>
      <c r="B476" s="979">
        <f>+Sample_FC!B541</f>
        <v>601.02112676056345</v>
      </c>
      <c r="C476" s="979">
        <f>+Sample_FC!C541</f>
        <v>363.06338028169017</v>
      </c>
      <c r="D476" s="979">
        <f>+Sample_FC!D541</f>
        <v>101.44366197183099</v>
      </c>
      <c r="E476" s="979">
        <f>+Sample_FC!E541</f>
        <v>93.732394366197184</v>
      </c>
      <c r="F476" s="979">
        <f>+Sample_FC!F541</f>
        <v>241.55931960840397</v>
      </c>
      <c r="G476" s="979">
        <f>+Sample_FC!G541</f>
        <v>319.29577464788736</v>
      </c>
      <c r="H476" s="979">
        <f>+Sample_FC!H541</f>
        <v>228.67615589595573</v>
      </c>
      <c r="I476" s="979">
        <f>+Sample_FC!I541</f>
        <v>235.33333333333334</v>
      </c>
      <c r="J476" s="979">
        <f>+Sample_FC!J541</f>
        <v>26.666666666666668</v>
      </c>
      <c r="K476" s="979">
        <f>+Sample_FC!K541</f>
        <v>6.666666666666667</v>
      </c>
      <c r="L476" s="979">
        <f>+Sample_FC!L541</f>
        <v>2.3333333333333335</v>
      </c>
      <c r="M476" s="979">
        <f>+Sample_FC!M541</f>
        <v>671.66666666666663</v>
      </c>
      <c r="N476" s="979">
        <f>+Sample_FC!N541</f>
        <v>100</v>
      </c>
      <c r="O476" s="979">
        <f>+Sample!B541</f>
        <v>617.59322033898309</v>
      </c>
      <c r="P476" s="979">
        <f>+Sample!C541</f>
        <v>383.42372881355931</v>
      </c>
      <c r="Q476" s="979">
        <f>+Sample!D541</f>
        <v>104.23728813559322</v>
      </c>
      <c r="R476" s="979">
        <f>+Sample!E541</f>
        <v>102.57627118644068</v>
      </c>
      <c r="S476" s="979">
        <f>+Sample!F541</f>
        <v>271.86198419164617</v>
      </c>
      <c r="T476" s="979">
        <f>+Sample!G541</f>
        <v>335.58371650301063</v>
      </c>
      <c r="U476" s="979">
        <f>+Sample!H541</f>
        <v>267.3309511217854</v>
      </c>
      <c r="V476" s="979">
        <f>+Sample!I541</f>
        <v>262.68449885415799</v>
      </c>
      <c r="W476" s="979">
        <f>+Sample!J541</f>
        <v>18.333333333333332</v>
      </c>
      <c r="X476" s="979">
        <f>+Sample!K541</f>
        <v>5.833333333333333</v>
      </c>
      <c r="Y476" s="979">
        <f>+Sample!L541</f>
        <v>2.6666666666666665</v>
      </c>
      <c r="Z476" s="979">
        <f>+Sample!M541</f>
        <v>833.33333333333337</v>
      </c>
      <c r="AA476" s="979">
        <f>+Sample!N541</f>
        <v>100</v>
      </c>
    </row>
    <row r="477" spans="1:27" x14ac:dyDescent="0.2">
      <c r="A477" s="1">
        <f>+Sample_FC!A542</f>
        <v>45466</v>
      </c>
      <c r="B477" s="979">
        <f>+Sample_FC!B542</f>
        <v>601.02112676056345</v>
      </c>
      <c r="C477" s="979">
        <f>+Sample_FC!C542</f>
        <v>363.06338028169017</v>
      </c>
      <c r="D477" s="979">
        <f>+Sample_FC!D542</f>
        <v>101.44366197183099</v>
      </c>
      <c r="E477" s="979">
        <f>+Sample_FC!E542</f>
        <v>93.732394366197184</v>
      </c>
      <c r="F477" s="979">
        <f>+Sample_FC!F542</f>
        <v>241.55931960840397</v>
      </c>
      <c r="G477" s="979">
        <f>+Sample_FC!G542</f>
        <v>319.29577464788736</v>
      </c>
      <c r="H477" s="979">
        <f>+Sample_FC!H542</f>
        <v>228.67615589595573</v>
      </c>
      <c r="I477" s="979">
        <f>+Sample_FC!I542</f>
        <v>235.33333333333334</v>
      </c>
      <c r="J477" s="979">
        <f>+Sample_FC!J542</f>
        <v>26.666666666666668</v>
      </c>
      <c r="K477" s="979">
        <f>+Sample_FC!K542</f>
        <v>6.666666666666667</v>
      </c>
      <c r="L477" s="979">
        <f>+Sample_FC!L542</f>
        <v>2.3333333333333335</v>
      </c>
      <c r="M477" s="979">
        <f>+Sample_FC!M542</f>
        <v>671.66666666666663</v>
      </c>
      <c r="N477" s="979">
        <f>+Sample_FC!N542</f>
        <v>100</v>
      </c>
      <c r="O477" s="979">
        <f>+Sample!B542</f>
        <v>617.59322033898309</v>
      </c>
      <c r="P477" s="979">
        <f>+Sample!C542</f>
        <v>383.42372881355931</v>
      </c>
      <c r="Q477" s="979">
        <f>+Sample!D542</f>
        <v>104.23728813559322</v>
      </c>
      <c r="R477" s="979">
        <f>+Sample!E542</f>
        <v>102.57627118644068</v>
      </c>
      <c r="S477" s="979">
        <f>+Sample!F542</f>
        <v>271.86198419164617</v>
      </c>
      <c r="T477" s="979">
        <f>+Sample!G542</f>
        <v>335.58371650301063</v>
      </c>
      <c r="U477" s="979">
        <f>+Sample!H542</f>
        <v>267.3309511217854</v>
      </c>
      <c r="V477" s="979">
        <f>+Sample!I542</f>
        <v>262.68449885415799</v>
      </c>
      <c r="W477" s="979">
        <f>+Sample!J542</f>
        <v>18.333333333333332</v>
      </c>
      <c r="X477" s="979">
        <f>+Sample!K542</f>
        <v>5.833333333333333</v>
      </c>
      <c r="Y477" s="979">
        <f>+Sample!L542</f>
        <v>2.6666666666666665</v>
      </c>
      <c r="Z477" s="979">
        <f>+Sample!M542</f>
        <v>833.33333333333337</v>
      </c>
      <c r="AA477" s="979">
        <f>+Sample!N542</f>
        <v>100</v>
      </c>
    </row>
    <row r="478" spans="1:27" x14ac:dyDescent="0.2">
      <c r="A478" s="1">
        <f>+Sample_FC!A543</f>
        <v>45467</v>
      </c>
      <c r="B478" s="979">
        <f>+Sample_FC!B543</f>
        <v>601.02112676056345</v>
      </c>
      <c r="C478" s="979">
        <f>+Sample_FC!C543</f>
        <v>363.06338028169017</v>
      </c>
      <c r="D478" s="979">
        <f>+Sample_FC!D543</f>
        <v>101.44366197183099</v>
      </c>
      <c r="E478" s="979">
        <f>+Sample_FC!E543</f>
        <v>93.732394366197184</v>
      </c>
      <c r="F478" s="979">
        <f>+Sample_FC!F543</f>
        <v>241.55931960840397</v>
      </c>
      <c r="G478" s="979">
        <f>+Sample_FC!G543</f>
        <v>319.29577464788736</v>
      </c>
      <c r="H478" s="979">
        <f>+Sample_FC!H543</f>
        <v>228.67615589595573</v>
      </c>
      <c r="I478" s="979">
        <f>+Sample_FC!I543</f>
        <v>235.33333333333334</v>
      </c>
      <c r="J478" s="979">
        <f>+Sample_FC!J543</f>
        <v>26.666666666666668</v>
      </c>
      <c r="K478" s="979">
        <f>+Sample_FC!K543</f>
        <v>6.666666666666667</v>
      </c>
      <c r="L478" s="979">
        <f>+Sample_FC!L543</f>
        <v>2.3333333333333335</v>
      </c>
      <c r="M478" s="979">
        <f>+Sample_FC!M543</f>
        <v>671.66666666666663</v>
      </c>
      <c r="N478" s="979">
        <f>+Sample_FC!N543</f>
        <v>100</v>
      </c>
      <c r="O478" s="979">
        <f>+Sample!B543</f>
        <v>617.59322033898309</v>
      </c>
      <c r="P478" s="979">
        <f>+Sample!C543</f>
        <v>383.42372881355931</v>
      </c>
      <c r="Q478" s="979">
        <f>+Sample!D543</f>
        <v>104.23728813559322</v>
      </c>
      <c r="R478" s="979">
        <f>+Sample!E543</f>
        <v>102.57627118644068</v>
      </c>
      <c r="S478" s="979">
        <f>+Sample!F543</f>
        <v>271.86198419164617</v>
      </c>
      <c r="T478" s="979">
        <f>+Sample!G543</f>
        <v>335.58371650301063</v>
      </c>
      <c r="U478" s="979">
        <f>+Sample!H543</f>
        <v>267.3309511217854</v>
      </c>
      <c r="V478" s="979">
        <f>+Sample!I543</f>
        <v>262.68449885415799</v>
      </c>
      <c r="W478" s="979">
        <f>+Sample!J543</f>
        <v>18.333333333333332</v>
      </c>
      <c r="X478" s="979">
        <f>+Sample!K543</f>
        <v>5.833333333333333</v>
      </c>
      <c r="Y478" s="979">
        <f>+Sample!L543</f>
        <v>2.6666666666666665</v>
      </c>
      <c r="Z478" s="979">
        <f>+Sample!M543</f>
        <v>833.33333333333337</v>
      </c>
      <c r="AA478" s="979">
        <f>+Sample!N543</f>
        <v>100</v>
      </c>
    </row>
    <row r="479" spans="1:27" x14ac:dyDescent="0.2">
      <c r="A479" s="1">
        <f>+Sample_FC!A544</f>
        <v>45468</v>
      </c>
      <c r="B479" s="979">
        <f>+Sample_FC!B544</f>
        <v>601.02112676056345</v>
      </c>
      <c r="C479" s="979">
        <f>+Sample_FC!C544</f>
        <v>363.06338028169017</v>
      </c>
      <c r="D479" s="979">
        <f>+Sample_FC!D544</f>
        <v>101.44366197183099</v>
      </c>
      <c r="E479" s="979">
        <f>+Sample_FC!E544</f>
        <v>93.732394366197184</v>
      </c>
      <c r="F479" s="979">
        <f>+Sample_FC!F544</f>
        <v>241.55931960840397</v>
      </c>
      <c r="G479" s="979">
        <f>+Sample_FC!G544</f>
        <v>319.29577464788736</v>
      </c>
      <c r="H479" s="979">
        <f>+Sample_FC!H544</f>
        <v>228.67615589595573</v>
      </c>
      <c r="I479" s="979">
        <f>+Sample_FC!I544</f>
        <v>235.33333333333334</v>
      </c>
      <c r="J479" s="979">
        <f>+Sample_FC!J544</f>
        <v>26.666666666666668</v>
      </c>
      <c r="K479" s="979">
        <f>+Sample_FC!K544</f>
        <v>6.666666666666667</v>
      </c>
      <c r="L479" s="979">
        <f>+Sample_FC!L544</f>
        <v>2.3333333333333335</v>
      </c>
      <c r="M479" s="979">
        <f>+Sample_FC!M544</f>
        <v>671.66666666666663</v>
      </c>
      <c r="N479" s="979">
        <f>+Sample_FC!N544</f>
        <v>100</v>
      </c>
      <c r="O479" s="979">
        <f>+Sample!B544</f>
        <v>617.59322033898309</v>
      </c>
      <c r="P479" s="979">
        <f>+Sample!C544</f>
        <v>383.42372881355931</v>
      </c>
      <c r="Q479" s="979">
        <f>+Sample!D544</f>
        <v>104.23728813559322</v>
      </c>
      <c r="R479" s="979">
        <f>+Sample!E544</f>
        <v>102.57627118644068</v>
      </c>
      <c r="S479" s="979">
        <f>+Sample!F544</f>
        <v>271.86198419164617</v>
      </c>
      <c r="T479" s="979">
        <f>+Sample!G544</f>
        <v>335.58371650301063</v>
      </c>
      <c r="U479" s="979">
        <f>+Sample!H544</f>
        <v>267.3309511217854</v>
      </c>
      <c r="V479" s="979">
        <f>+Sample!I544</f>
        <v>262.68449885415799</v>
      </c>
      <c r="W479" s="979">
        <f>+Sample!J544</f>
        <v>18.333333333333332</v>
      </c>
      <c r="X479" s="979">
        <f>+Sample!K544</f>
        <v>5.833333333333333</v>
      </c>
      <c r="Y479" s="979">
        <f>+Sample!L544</f>
        <v>2.6666666666666665</v>
      </c>
      <c r="Z479" s="979">
        <f>+Sample!M544</f>
        <v>833.33333333333337</v>
      </c>
      <c r="AA479" s="979">
        <f>+Sample!N544</f>
        <v>100</v>
      </c>
    </row>
    <row r="480" spans="1:27" x14ac:dyDescent="0.2">
      <c r="A480" s="1">
        <f>+Sample_FC!A545</f>
        <v>45469</v>
      </c>
      <c r="B480" s="979">
        <f>+Sample_FC!B545</f>
        <v>601.02112676056345</v>
      </c>
      <c r="C480" s="979">
        <f>+Sample_FC!C545</f>
        <v>363.06338028169017</v>
      </c>
      <c r="D480" s="979">
        <f>+Sample_FC!D545</f>
        <v>101.44366197183099</v>
      </c>
      <c r="E480" s="979">
        <f>+Sample_FC!E545</f>
        <v>93.732394366197184</v>
      </c>
      <c r="F480" s="979">
        <f>+Sample_FC!F545</f>
        <v>241.55931960840397</v>
      </c>
      <c r="G480" s="979">
        <f>+Sample_FC!G545</f>
        <v>319.29577464788736</v>
      </c>
      <c r="H480" s="979">
        <f>+Sample_FC!H545</f>
        <v>228.67615589595573</v>
      </c>
      <c r="I480" s="979">
        <f>+Sample_FC!I545</f>
        <v>235.33333333333334</v>
      </c>
      <c r="J480" s="979">
        <f>+Sample_FC!J545</f>
        <v>26.666666666666668</v>
      </c>
      <c r="K480" s="979">
        <f>+Sample_FC!K545</f>
        <v>6.666666666666667</v>
      </c>
      <c r="L480" s="979">
        <f>+Sample_FC!L545</f>
        <v>2.3333333333333335</v>
      </c>
      <c r="M480" s="979">
        <f>+Sample_FC!M545</f>
        <v>671.66666666666663</v>
      </c>
      <c r="N480" s="979">
        <f>+Sample_FC!N545</f>
        <v>100</v>
      </c>
      <c r="O480" s="979">
        <f>+Sample!B545</f>
        <v>617.59322033898309</v>
      </c>
      <c r="P480" s="979">
        <f>+Sample!C545</f>
        <v>383.42372881355931</v>
      </c>
      <c r="Q480" s="979">
        <f>+Sample!D545</f>
        <v>104.23728813559322</v>
      </c>
      <c r="R480" s="979">
        <f>+Sample!E545</f>
        <v>102.57627118644068</v>
      </c>
      <c r="S480" s="979">
        <f>+Sample!F545</f>
        <v>271.86198419164617</v>
      </c>
      <c r="T480" s="979">
        <f>+Sample!G545</f>
        <v>335.58371650301063</v>
      </c>
      <c r="U480" s="979">
        <f>+Sample!H545</f>
        <v>267.3309511217854</v>
      </c>
      <c r="V480" s="979">
        <f>+Sample!I545</f>
        <v>262.68449885415799</v>
      </c>
      <c r="W480" s="979">
        <f>+Sample!J545</f>
        <v>18.333333333333332</v>
      </c>
      <c r="X480" s="979">
        <f>+Sample!K545</f>
        <v>5.833333333333333</v>
      </c>
      <c r="Y480" s="979">
        <f>+Sample!L545</f>
        <v>2.6666666666666665</v>
      </c>
      <c r="Z480" s="979">
        <f>+Sample!M545</f>
        <v>833.33333333333337</v>
      </c>
      <c r="AA480" s="979">
        <f>+Sample!N545</f>
        <v>100</v>
      </c>
    </row>
    <row r="481" spans="1:27" x14ac:dyDescent="0.2">
      <c r="A481" s="1">
        <f>+Sample_FC!A546</f>
        <v>45470</v>
      </c>
      <c r="B481" s="979">
        <f>+Sample_FC!B546</f>
        <v>601.02112676056345</v>
      </c>
      <c r="C481" s="979">
        <f>+Sample_FC!C546</f>
        <v>363.06338028169017</v>
      </c>
      <c r="D481" s="979">
        <f>+Sample_FC!D546</f>
        <v>101.44366197183099</v>
      </c>
      <c r="E481" s="979">
        <f>+Sample_FC!E546</f>
        <v>93.732394366197184</v>
      </c>
      <c r="F481" s="979">
        <f>+Sample_FC!F546</f>
        <v>241.55931960840397</v>
      </c>
      <c r="G481" s="979">
        <f>+Sample_FC!G546</f>
        <v>319.29577464788736</v>
      </c>
      <c r="H481" s="979">
        <f>+Sample_FC!H546</f>
        <v>228.67615589595573</v>
      </c>
      <c r="I481" s="979">
        <f>+Sample_FC!I546</f>
        <v>235.33333333333334</v>
      </c>
      <c r="J481" s="979">
        <f>+Sample_FC!J546</f>
        <v>26.666666666666668</v>
      </c>
      <c r="K481" s="979">
        <f>+Sample_FC!K546</f>
        <v>6.666666666666667</v>
      </c>
      <c r="L481" s="979">
        <f>+Sample_FC!L546</f>
        <v>2.3333333333333335</v>
      </c>
      <c r="M481" s="979">
        <f>+Sample_FC!M546</f>
        <v>671.66666666666663</v>
      </c>
      <c r="N481" s="979">
        <f>+Sample_FC!N546</f>
        <v>100</v>
      </c>
      <c r="O481" s="979">
        <f>+Sample!B546</f>
        <v>617.59322033898309</v>
      </c>
      <c r="P481" s="979">
        <f>+Sample!C546</f>
        <v>383.42372881355931</v>
      </c>
      <c r="Q481" s="979">
        <f>+Sample!D546</f>
        <v>104.23728813559322</v>
      </c>
      <c r="R481" s="979">
        <f>+Sample!E546</f>
        <v>102.57627118644068</v>
      </c>
      <c r="S481" s="979">
        <f>+Sample!F546</f>
        <v>271.86198419164617</v>
      </c>
      <c r="T481" s="979">
        <f>+Sample!G546</f>
        <v>335.58371650301063</v>
      </c>
      <c r="U481" s="979">
        <f>+Sample!H546</f>
        <v>267.3309511217854</v>
      </c>
      <c r="V481" s="979">
        <f>+Sample!I546</f>
        <v>262.68449885415799</v>
      </c>
      <c r="W481" s="979">
        <f>+Sample!J546</f>
        <v>18.333333333333332</v>
      </c>
      <c r="X481" s="979">
        <f>+Sample!K546</f>
        <v>5.833333333333333</v>
      </c>
      <c r="Y481" s="979">
        <f>+Sample!L546</f>
        <v>2.6666666666666665</v>
      </c>
      <c r="Z481" s="979">
        <f>+Sample!M546</f>
        <v>833.33333333333337</v>
      </c>
      <c r="AA481" s="979">
        <f>+Sample!N546</f>
        <v>100</v>
      </c>
    </row>
    <row r="482" spans="1:27" x14ac:dyDescent="0.2">
      <c r="A482" s="1">
        <f>+Sample_FC!A547</f>
        <v>45471</v>
      </c>
      <c r="B482" s="979">
        <f>+Sample_FC!B547</f>
        <v>601.02112676056345</v>
      </c>
      <c r="C482" s="979">
        <f>+Sample_FC!C547</f>
        <v>363.06338028169017</v>
      </c>
      <c r="D482" s="979">
        <f>+Sample_FC!D547</f>
        <v>101.44366197183099</v>
      </c>
      <c r="E482" s="979">
        <f>+Sample_FC!E547</f>
        <v>93.732394366197184</v>
      </c>
      <c r="F482" s="979">
        <f>+Sample_FC!F547</f>
        <v>241.55931960840397</v>
      </c>
      <c r="G482" s="979">
        <f>+Sample_FC!G547</f>
        <v>319.29577464788736</v>
      </c>
      <c r="H482" s="979">
        <f>+Sample_FC!H547</f>
        <v>228.67615589595573</v>
      </c>
      <c r="I482" s="979">
        <f>+Sample_FC!I547</f>
        <v>235.33333333333334</v>
      </c>
      <c r="J482" s="979">
        <f>+Sample_FC!J547</f>
        <v>26.666666666666668</v>
      </c>
      <c r="K482" s="979">
        <f>+Sample_FC!K547</f>
        <v>6.666666666666667</v>
      </c>
      <c r="L482" s="979">
        <f>+Sample_FC!L547</f>
        <v>2.3333333333333335</v>
      </c>
      <c r="M482" s="979">
        <f>+Sample_FC!M547</f>
        <v>671.66666666666663</v>
      </c>
      <c r="N482" s="979">
        <f>+Sample_FC!N547</f>
        <v>100</v>
      </c>
      <c r="O482" s="979">
        <f>+Sample!B547</f>
        <v>617.59322033898309</v>
      </c>
      <c r="P482" s="979">
        <f>+Sample!C547</f>
        <v>383.42372881355931</v>
      </c>
      <c r="Q482" s="979">
        <f>+Sample!D547</f>
        <v>104.23728813559322</v>
      </c>
      <c r="R482" s="979">
        <f>+Sample!E547</f>
        <v>102.57627118644068</v>
      </c>
      <c r="S482" s="979">
        <f>+Sample!F547</f>
        <v>271.86198419164617</v>
      </c>
      <c r="T482" s="979">
        <f>+Sample!G547</f>
        <v>335.58371650301063</v>
      </c>
      <c r="U482" s="979">
        <f>+Sample!H547</f>
        <v>267.3309511217854</v>
      </c>
      <c r="V482" s="979">
        <f>+Sample!I547</f>
        <v>262.68449885415799</v>
      </c>
      <c r="W482" s="979">
        <f>+Sample!J547</f>
        <v>18.333333333333332</v>
      </c>
      <c r="X482" s="979">
        <f>+Sample!K547</f>
        <v>5.833333333333333</v>
      </c>
      <c r="Y482" s="979">
        <f>+Sample!L547</f>
        <v>2.6666666666666665</v>
      </c>
      <c r="Z482" s="979">
        <f>+Sample!M547</f>
        <v>833.33333333333337</v>
      </c>
      <c r="AA482" s="979">
        <f>+Sample!N547</f>
        <v>100</v>
      </c>
    </row>
    <row r="483" spans="1:27" x14ac:dyDescent="0.2">
      <c r="A483" s="1">
        <f>+Sample_FC!A548</f>
        <v>45472</v>
      </c>
      <c r="B483" s="979">
        <f>+Sample_FC!B548</f>
        <v>601.02112676056345</v>
      </c>
      <c r="C483" s="979">
        <f>+Sample_FC!C548</f>
        <v>363.06338028169017</v>
      </c>
      <c r="D483" s="979">
        <f>+Sample_FC!D548</f>
        <v>101.44366197183099</v>
      </c>
      <c r="E483" s="979">
        <f>+Sample_FC!E548</f>
        <v>93.732394366197184</v>
      </c>
      <c r="F483" s="979">
        <f>+Sample_FC!F548</f>
        <v>241.55931960840397</v>
      </c>
      <c r="G483" s="979">
        <f>+Sample_FC!G548</f>
        <v>319.29577464788736</v>
      </c>
      <c r="H483" s="979">
        <f>+Sample_FC!H548</f>
        <v>228.67615589595573</v>
      </c>
      <c r="I483" s="979">
        <f>+Sample_FC!I548</f>
        <v>235.33333333333334</v>
      </c>
      <c r="J483" s="979">
        <f>+Sample_FC!J548</f>
        <v>26.666666666666668</v>
      </c>
      <c r="K483" s="979">
        <f>+Sample_FC!K548</f>
        <v>6.666666666666667</v>
      </c>
      <c r="L483" s="979">
        <f>+Sample_FC!L548</f>
        <v>2.3333333333333335</v>
      </c>
      <c r="M483" s="979">
        <f>+Sample_FC!M548</f>
        <v>671.66666666666663</v>
      </c>
      <c r="N483" s="979">
        <f>+Sample_FC!N548</f>
        <v>100</v>
      </c>
      <c r="O483" s="979">
        <f>+Sample!B548</f>
        <v>617.59322033898309</v>
      </c>
      <c r="P483" s="979">
        <f>+Sample!C548</f>
        <v>383.42372881355931</v>
      </c>
      <c r="Q483" s="979">
        <f>+Sample!D548</f>
        <v>104.23728813559322</v>
      </c>
      <c r="R483" s="979">
        <f>+Sample!E548</f>
        <v>102.57627118644068</v>
      </c>
      <c r="S483" s="979">
        <f>+Sample!F548</f>
        <v>271.86198419164617</v>
      </c>
      <c r="T483" s="979">
        <f>+Sample!G548</f>
        <v>335.58371650301063</v>
      </c>
      <c r="U483" s="979">
        <f>+Sample!H548</f>
        <v>267.3309511217854</v>
      </c>
      <c r="V483" s="979">
        <f>+Sample!I548</f>
        <v>262.68449885415799</v>
      </c>
      <c r="W483" s="979">
        <f>+Sample!J548</f>
        <v>18.333333333333332</v>
      </c>
      <c r="X483" s="979">
        <f>+Sample!K548</f>
        <v>5.833333333333333</v>
      </c>
      <c r="Y483" s="979">
        <f>+Sample!L548</f>
        <v>2.6666666666666665</v>
      </c>
      <c r="Z483" s="979">
        <f>+Sample!M548</f>
        <v>833.33333333333337</v>
      </c>
      <c r="AA483" s="979">
        <f>+Sample!N548</f>
        <v>100</v>
      </c>
    </row>
    <row r="484" spans="1:27" x14ac:dyDescent="0.2">
      <c r="A484" s="1">
        <f>+Sample_FC!A549</f>
        <v>45473</v>
      </c>
      <c r="B484" s="979">
        <f>+Sample_FC!B549</f>
        <v>601.02112676056345</v>
      </c>
      <c r="C484" s="979">
        <f>+Sample_FC!C549</f>
        <v>363.06338028169017</v>
      </c>
      <c r="D484" s="979">
        <f>+Sample_FC!D549</f>
        <v>101.44366197183099</v>
      </c>
      <c r="E484" s="979">
        <f>+Sample_FC!E549</f>
        <v>93.732394366197184</v>
      </c>
      <c r="F484" s="979">
        <f>+Sample_FC!F549</f>
        <v>241.55931960840397</v>
      </c>
      <c r="G484" s="979">
        <f>+Sample_FC!G549</f>
        <v>319.29577464788736</v>
      </c>
      <c r="H484" s="979">
        <f>+Sample_FC!H549</f>
        <v>228.67615589595573</v>
      </c>
      <c r="I484" s="979">
        <f>+Sample_FC!I549</f>
        <v>235.33333333333334</v>
      </c>
      <c r="J484" s="979">
        <f>+Sample_FC!J549</f>
        <v>26.666666666666668</v>
      </c>
      <c r="K484" s="979">
        <f>+Sample_FC!K549</f>
        <v>6.666666666666667</v>
      </c>
      <c r="L484" s="979">
        <f>+Sample_FC!L549</f>
        <v>2.3333333333333335</v>
      </c>
      <c r="M484" s="979">
        <f>+Sample_FC!M549</f>
        <v>671.66666666666663</v>
      </c>
      <c r="N484" s="979">
        <f>+Sample_FC!N549</f>
        <v>100</v>
      </c>
      <c r="O484" s="979">
        <f>+Sample!B549</f>
        <v>617.59322033898309</v>
      </c>
      <c r="P484" s="979">
        <f>+Sample!C549</f>
        <v>383.42372881355931</v>
      </c>
      <c r="Q484" s="979">
        <f>+Sample!D549</f>
        <v>104.23728813559322</v>
      </c>
      <c r="R484" s="979">
        <f>+Sample!E549</f>
        <v>102.57627118644068</v>
      </c>
      <c r="S484" s="979">
        <f>+Sample!F549</f>
        <v>271.86198419164617</v>
      </c>
      <c r="T484" s="979">
        <f>+Sample!G549</f>
        <v>335.58371650301063</v>
      </c>
      <c r="U484" s="979">
        <f>+Sample!H549</f>
        <v>267.3309511217854</v>
      </c>
      <c r="V484" s="979">
        <f>+Sample!I549</f>
        <v>262.68449885415799</v>
      </c>
      <c r="W484" s="979">
        <f>+Sample!J549</f>
        <v>18.333333333333332</v>
      </c>
      <c r="X484" s="979">
        <f>+Sample!K549</f>
        <v>5.833333333333333</v>
      </c>
      <c r="Y484" s="979">
        <f>+Sample!L549</f>
        <v>2.6666666666666665</v>
      </c>
      <c r="Z484" s="979">
        <f>+Sample!M549</f>
        <v>833.33333333333337</v>
      </c>
      <c r="AA484" s="979">
        <f>+Sample!N549</f>
        <v>100</v>
      </c>
    </row>
    <row r="485" spans="1:27" x14ac:dyDescent="0.2">
      <c r="A485" s="1">
        <f>+Sample_FC!A550</f>
        <v>45474</v>
      </c>
      <c r="B485" s="979">
        <f>+Sample_FC!B550</f>
        <v>651.41868512110716</v>
      </c>
      <c r="C485" s="979">
        <f>+Sample_FC!C550</f>
        <v>387.1626297577854</v>
      </c>
      <c r="D485" s="979">
        <f>+Sample_FC!D550</f>
        <v>101.9031141868512</v>
      </c>
      <c r="E485" s="979">
        <f>+Sample_FC!E550</f>
        <v>117.9584775086505</v>
      </c>
      <c r="F485" s="979">
        <f>+Sample_FC!F550</f>
        <v>281.30496946592842</v>
      </c>
      <c r="G485" s="979">
        <f>+Sample_FC!G550</f>
        <v>344.18120360147418</v>
      </c>
      <c r="H485" s="979">
        <f>+Sample_FC!H550</f>
        <v>353.46580945936228</v>
      </c>
      <c r="I485" s="979">
        <f>+Sample_FC!I550</f>
        <v>349.34494192764168</v>
      </c>
      <c r="J485" s="979">
        <f>+Sample_FC!J550</f>
        <v>26.086956521739129</v>
      </c>
      <c r="K485" s="979">
        <f>+Sample_FC!K550</f>
        <v>6.5217391304347823</v>
      </c>
      <c r="L485" s="979">
        <f>+Sample_FC!L550</f>
        <v>3.0434782608695654</v>
      </c>
      <c r="M485" s="979">
        <f>+Sample_FC!M550</f>
        <v>1195.6521739130435</v>
      </c>
      <c r="N485" s="979">
        <f>+Sample_FC!N550</f>
        <v>100</v>
      </c>
      <c r="O485" s="979">
        <f>+Sample!B550</f>
        <v>597.13379469434824</v>
      </c>
      <c r="P485" s="979">
        <f>+Sample!C550</f>
        <v>370.75836216839673</v>
      </c>
      <c r="Q485" s="979">
        <f>+Sample!D550</f>
        <v>100.70645905420992</v>
      </c>
      <c r="R485" s="979">
        <f>+Sample!E550</f>
        <v>99.564590542099182</v>
      </c>
      <c r="S485" s="979">
        <f>+Sample!F550</f>
        <v>272.35283708030079</v>
      </c>
      <c r="T485" s="979">
        <f>+Sample!G550</f>
        <v>307.25522961078764</v>
      </c>
      <c r="U485" s="979">
        <f>+Sample!H550</f>
        <v>276.98523137668127</v>
      </c>
      <c r="V485" s="979">
        <f>+Sample!I550</f>
        <v>271.7830121656832</v>
      </c>
      <c r="W485" s="979">
        <f>+Sample!J550</f>
        <v>17.741935483870968</v>
      </c>
      <c r="X485" s="979">
        <f>+Sample!K550</f>
        <v>4.838709677419355</v>
      </c>
      <c r="Y485" s="979">
        <f>+Sample!L550</f>
        <v>1.935483870967742</v>
      </c>
      <c r="Z485" s="979">
        <f>+Sample!M550</f>
        <v>709.67741935483866</v>
      </c>
      <c r="AA485" s="979">
        <f>+Sample!N550</f>
        <v>91.666666666666657</v>
      </c>
    </row>
    <row r="486" spans="1:27" x14ac:dyDescent="0.2">
      <c r="A486" s="1">
        <f>+Sample_FC!A551</f>
        <v>45475</v>
      </c>
      <c r="B486" s="979">
        <f>+Sample_FC!B551</f>
        <v>651.41868512110716</v>
      </c>
      <c r="C486" s="979">
        <f>+Sample_FC!C551</f>
        <v>387.1626297577854</v>
      </c>
      <c r="D486" s="979">
        <f>+Sample_FC!D551</f>
        <v>101.9031141868512</v>
      </c>
      <c r="E486" s="979">
        <f>+Sample_FC!E551</f>
        <v>117.9584775086505</v>
      </c>
      <c r="F486" s="979">
        <f>+Sample_FC!F551</f>
        <v>281.30496946592842</v>
      </c>
      <c r="G486" s="979">
        <f>+Sample_FC!G551</f>
        <v>344.18120360147418</v>
      </c>
      <c r="H486" s="979">
        <f>+Sample_FC!H551</f>
        <v>353.46580945936228</v>
      </c>
      <c r="I486" s="979">
        <f>+Sample_FC!I551</f>
        <v>349.34494192764168</v>
      </c>
      <c r="J486" s="979">
        <f>+Sample_FC!J551</f>
        <v>26.086956521739129</v>
      </c>
      <c r="K486" s="979">
        <f>+Sample_FC!K551</f>
        <v>6.5217391304347823</v>
      </c>
      <c r="L486" s="979">
        <f>+Sample_FC!L551</f>
        <v>3.0434782608695654</v>
      </c>
      <c r="M486" s="979">
        <f>+Sample_FC!M551</f>
        <v>1195.6521739130435</v>
      </c>
      <c r="N486" s="979">
        <f>+Sample_FC!N551</f>
        <v>100</v>
      </c>
      <c r="O486" s="979">
        <f>+Sample!B551</f>
        <v>0</v>
      </c>
      <c r="P486" s="979">
        <f>+Sample!C551</f>
        <v>0</v>
      </c>
      <c r="Q486" s="979">
        <f>+Sample!D551</f>
        <v>0</v>
      </c>
      <c r="R486" s="979">
        <f>+Sample!E551</f>
        <v>0</v>
      </c>
      <c r="S486" s="979">
        <f>+Sample!F551</f>
        <v>0</v>
      </c>
      <c r="T486" s="979">
        <f>+Sample!G551</f>
        <v>0</v>
      </c>
      <c r="U486" s="979">
        <f>+Sample!H551</f>
        <v>276.98523137668127</v>
      </c>
      <c r="V486" s="979">
        <f>+Sample!I551</f>
        <v>271.7830121656832</v>
      </c>
      <c r="W486" s="979">
        <f>+Sample!J551</f>
        <v>17.741935483870968</v>
      </c>
      <c r="X486" s="979">
        <f>+Sample!K551</f>
        <v>4.838709677419355</v>
      </c>
      <c r="Y486" s="979">
        <f>+Sample!L551</f>
        <v>1.935483870967742</v>
      </c>
      <c r="Z486" s="979">
        <f>+Sample!M551</f>
        <v>709.67741935483866</v>
      </c>
      <c r="AA486" s="979">
        <f>+Sample!N551</f>
        <v>0</v>
      </c>
    </row>
    <row r="487" spans="1:27" x14ac:dyDescent="0.2">
      <c r="A487" s="1">
        <f>+Sample_FC!A552</f>
        <v>45476</v>
      </c>
      <c r="B487" s="979">
        <f>+Sample_FC!B552</f>
        <v>651.41868512110716</v>
      </c>
      <c r="C487" s="979">
        <f>+Sample_FC!C552</f>
        <v>387.1626297577854</v>
      </c>
      <c r="D487" s="979">
        <f>+Sample_FC!D552</f>
        <v>101.9031141868512</v>
      </c>
      <c r="E487" s="979">
        <f>+Sample_FC!E552</f>
        <v>117.9584775086505</v>
      </c>
      <c r="F487" s="979">
        <f>+Sample_FC!F552</f>
        <v>281.30496946592842</v>
      </c>
      <c r="G487" s="979">
        <f>+Sample_FC!G552</f>
        <v>344.18120360147418</v>
      </c>
      <c r="H487" s="979">
        <f>+Sample_FC!H552</f>
        <v>353.46580945936228</v>
      </c>
      <c r="I487" s="979">
        <f>+Sample_FC!I552</f>
        <v>349.34494192764168</v>
      </c>
      <c r="J487" s="979">
        <f>+Sample_FC!J552</f>
        <v>26.086956521739129</v>
      </c>
      <c r="K487" s="979">
        <f>+Sample_FC!K552</f>
        <v>6.5217391304347823</v>
      </c>
      <c r="L487" s="979">
        <f>+Sample_FC!L552</f>
        <v>3.0434782608695654</v>
      </c>
      <c r="M487" s="979">
        <f>+Sample_FC!M552</f>
        <v>1195.6521739130435</v>
      </c>
      <c r="N487" s="979">
        <f>+Sample_FC!N552</f>
        <v>100</v>
      </c>
      <c r="O487" s="979">
        <f>+Sample!B552</f>
        <v>314.8523644752018</v>
      </c>
      <c r="P487" s="979">
        <f>+Sample!C552</f>
        <v>195.49077277970011</v>
      </c>
      <c r="Q487" s="979">
        <f>+Sample!D552</f>
        <v>53.099769319492495</v>
      </c>
      <c r="R487" s="979">
        <f>+Sample!E552</f>
        <v>52.497693194925027</v>
      </c>
      <c r="S487" s="979">
        <f>+Sample!F552</f>
        <v>143.60422318779496</v>
      </c>
      <c r="T487" s="979">
        <f>+Sample!G552</f>
        <v>162.00730288568803</v>
      </c>
      <c r="U487" s="979">
        <f>+Sample!H552</f>
        <v>276.98523137668127</v>
      </c>
      <c r="V487" s="979">
        <f>+Sample!I552</f>
        <v>271.7830121656832</v>
      </c>
      <c r="W487" s="979">
        <f>+Sample!J552</f>
        <v>17.741935483870968</v>
      </c>
      <c r="X487" s="979">
        <f>+Sample!K552</f>
        <v>4.838709677419355</v>
      </c>
      <c r="Y487" s="979">
        <f>+Sample!L552</f>
        <v>1.935483870967742</v>
      </c>
      <c r="Z487" s="979">
        <f>+Sample!M552</f>
        <v>709.67741935483866</v>
      </c>
      <c r="AA487" s="979">
        <f>+Sample!N552</f>
        <v>48.333333333333336</v>
      </c>
    </row>
    <row r="488" spans="1:27" x14ac:dyDescent="0.2">
      <c r="A488" s="1">
        <f>+Sample_FC!A553</f>
        <v>45477</v>
      </c>
      <c r="B488" s="979">
        <f>+Sample_FC!B553</f>
        <v>651.41868512110716</v>
      </c>
      <c r="C488" s="979">
        <f>+Sample_FC!C553</f>
        <v>387.1626297577854</v>
      </c>
      <c r="D488" s="979">
        <f>+Sample_FC!D553</f>
        <v>101.9031141868512</v>
      </c>
      <c r="E488" s="979">
        <f>+Sample_FC!E553</f>
        <v>117.9584775086505</v>
      </c>
      <c r="F488" s="979">
        <f>+Sample_FC!F553</f>
        <v>281.30496946592842</v>
      </c>
      <c r="G488" s="979">
        <f>+Sample_FC!G553</f>
        <v>344.18120360147418</v>
      </c>
      <c r="H488" s="979">
        <f>+Sample_FC!H553</f>
        <v>353.46580945936228</v>
      </c>
      <c r="I488" s="979">
        <f>+Sample_FC!I553</f>
        <v>349.34494192764168</v>
      </c>
      <c r="J488" s="979">
        <f>+Sample_FC!J553</f>
        <v>26.086956521739129</v>
      </c>
      <c r="K488" s="979">
        <f>+Sample_FC!K553</f>
        <v>6.5217391304347823</v>
      </c>
      <c r="L488" s="979">
        <f>+Sample_FC!L553</f>
        <v>3.0434782608695654</v>
      </c>
      <c r="M488" s="979">
        <f>+Sample_FC!M553</f>
        <v>1195.6521739130435</v>
      </c>
      <c r="N488" s="979">
        <f>+Sample_FC!N553</f>
        <v>100</v>
      </c>
      <c r="O488" s="979">
        <f>+Sample!B553</f>
        <v>651.41868512110716</v>
      </c>
      <c r="P488" s="979">
        <f>+Sample!C553</f>
        <v>404.46366782006913</v>
      </c>
      <c r="Q488" s="979">
        <f>+Sample!D553</f>
        <v>109.86159169550172</v>
      </c>
      <c r="R488" s="979">
        <f>+Sample!E553</f>
        <v>108.61591695501728</v>
      </c>
      <c r="S488" s="979">
        <f>+Sample!F553</f>
        <v>297.11218590578267</v>
      </c>
      <c r="T488" s="979">
        <f>+Sample!G553</f>
        <v>335.18752321176834</v>
      </c>
      <c r="U488" s="979">
        <f>+Sample!H553</f>
        <v>276.98523137668127</v>
      </c>
      <c r="V488" s="979">
        <f>+Sample!I553</f>
        <v>271.7830121656832</v>
      </c>
      <c r="W488" s="979">
        <f>+Sample!J553</f>
        <v>17.741935483870968</v>
      </c>
      <c r="X488" s="979">
        <f>+Sample!K553</f>
        <v>4.838709677419355</v>
      </c>
      <c r="Y488" s="979">
        <f>+Sample!L553</f>
        <v>1.935483870967742</v>
      </c>
      <c r="Z488" s="979">
        <f>+Sample!M553</f>
        <v>709.67741935483866</v>
      </c>
      <c r="AA488" s="979">
        <f>+Sample!N553</f>
        <v>100</v>
      </c>
    </row>
    <row r="489" spans="1:27" x14ac:dyDescent="0.2">
      <c r="A489" s="1">
        <f>+Sample_FC!A554</f>
        <v>45478</v>
      </c>
      <c r="B489" s="979">
        <f>+Sample_FC!B554</f>
        <v>651.41868512110716</v>
      </c>
      <c r="C489" s="979">
        <f>+Sample_FC!C554</f>
        <v>387.1626297577854</v>
      </c>
      <c r="D489" s="979">
        <f>+Sample_FC!D554</f>
        <v>101.9031141868512</v>
      </c>
      <c r="E489" s="979">
        <f>+Sample_FC!E554</f>
        <v>117.9584775086505</v>
      </c>
      <c r="F489" s="979">
        <f>+Sample_FC!F554</f>
        <v>281.30496946592842</v>
      </c>
      <c r="G489" s="979">
        <f>+Sample_FC!G554</f>
        <v>344.18120360147418</v>
      </c>
      <c r="H489" s="979">
        <f>+Sample_FC!H554</f>
        <v>353.46580945936228</v>
      </c>
      <c r="I489" s="979">
        <f>+Sample_FC!I554</f>
        <v>349.34494192764168</v>
      </c>
      <c r="J489" s="979">
        <f>+Sample_FC!J554</f>
        <v>26.086956521739129</v>
      </c>
      <c r="K489" s="979">
        <f>+Sample_FC!K554</f>
        <v>6.5217391304347823</v>
      </c>
      <c r="L489" s="979">
        <f>+Sample_FC!L554</f>
        <v>3.0434782608695654</v>
      </c>
      <c r="M489" s="979">
        <f>+Sample_FC!M554</f>
        <v>1195.6521739130435</v>
      </c>
      <c r="N489" s="979">
        <f>+Sample_FC!N554</f>
        <v>100</v>
      </c>
      <c r="O489" s="979">
        <f>+Sample!B554</f>
        <v>651.41868512110716</v>
      </c>
      <c r="P489" s="979">
        <f>+Sample!C554</f>
        <v>404.46366782006913</v>
      </c>
      <c r="Q489" s="979">
        <f>+Sample!D554</f>
        <v>109.86159169550172</v>
      </c>
      <c r="R489" s="979">
        <f>+Sample!E554</f>
        <v>108.61591695501728</v>
      </c>
      <c r="S489" s="979">
        <f>+Sample!F554</f>
        <v>297.11218590578267</v>
      </c>
      <c r="T489" s="979">
        <f>+Sample!G554</f>
        <v>335.18752321176834</v>
      </c>
      <c r="U489" s="979">
        <f>+Sample!H554</f>
        <v>276.98523137668127</v>
      </c>
      <c r="V489" s="979">
        <f>+Sample!I554</f>
        <v>271.7830121656832</v>
      </c>
      <c r="W489" s="979">
        <f>+Sample!J554</f>
        <v>17.741935483870968</v>
      </c>
      <c r="X489" s="979">
        <f>+Sample!K554</f>
        <v>4.838709677419355</v>
      </c>
      <c r="Y489" s="979">
        <f>+Sample!L554</f>
        <v>1.935483870967742</v>
      </c>
      <c r="Z489" s="979">
        <f>+Sample!M554</f>
        <v>709.67741935483866</v>
      </c>
      <c r="AA489" s="979">
        <f>+Sample!N554</f>
        <v>100</v>
      </c>
    </row>
    <row r="490" spans="1:27" x14ac:dyDescent="0.2">
      <c r="A490" s="1">
        <f>+Sample_FC!A555</f>
        <v>45479</v>
      </c>
      <c r="B490" s="979">
        <f>+Sample_FC!B555</f>
        <v>651.41868512110716</v>
      </c>
      <c r="C490" s="979">
        <f>+Sample_FC!C555</f>
        <v>387.1626297577854</v>
      </c>
      <c r="D490" s="979">
        <f>+Sample_FC!D555</f>
        <v>101.9031141868512</v>
      </c>
      <c r="E490" s="979">
        <f>+Sample_FC!E555</f>
        <v>117.9584775086505</v>
      </c>
      <c r="F490" s="979">
        <f>+Sample_FC!F555</f>
        <v>281.30496946592842</v>
      </c>
      <c r="G490" s="979">
        <f>+Sample_FC!G555</f>
        <v>344.18120360147418</v>
      </c>
      <c r="H490" s="979">
        <f>+Sample_FC!H555</f>
        <v>353.46580945936228</v>
      </c>
      <c r="I490" s="979">
        <f>+Sample_FC!I555</f>
        <v>349.34494192764168</v>
      </c>
      <c r="J490" s="979">
        <f>+Sample_FC!J555</f>
        <v>26.086956521739129</v>
      </c>
      <c r="K490" s="979">
        <f>+Sample_FC!K555</f>
        <v>6.5217391304347823</v>
      </c>
      <c r="L490" s="979">
        <f>+Sample_FC!L555</f>
        <v>3.0434782608695654</v>
      </c>
      <c r="M490" s="979">
        <f>+Sample_FC!M555</f>
        <v>1195.6521739130435</v>
      </c>
      <c r="N490" s="979">
        <f>+Sample_FC!N555</f>
        <v>100</v>
      </c>
      <c r="O490" s="979">
        <f>+Sample!B555</f>
        <v>651.41868512110716</v>
      </c>
      <c r="P490" s="979">
        <f>+Sample!C555</f>
        <v>404.46366782006913</v>
      </c>
      <c r="Q490" s="979">
        <f>+Sample!D555</f>
        <v>109.86159169550172</v>
      </c>
      <c r="R490" s="979">
        <f>+Sample!E555</f>
        <v>108.61591695501728</v>
      </c>
      <c r="S490" s="979">
        <f>+Sample!F555</f>
        <v>297.11218590578267</v>
      </c>
      <c r="T490" s="979">
        <f>+Sample!G555</f>
        <v>335.18752321176834</v>
      </c>
      <c r="U490" s="979">
        <f>+Sample!H555</f>
        <v>276.98523137668127</v>
      </c>
      <c r="V490" s="979">
        <f>+Sample!I555</f>
        <v>271.7830121656832</v>
      </c>
      <c r="W490" s="979">
        <f>+Sample!J555</f>
        <v>17.741935483870968</v>
      </c>
      <c r="X490" s="979">
        <f>+Sample!K555</f>
        <v>4.838709677419355</v>
      </c>
      <c r="Y490" s="979">
        <f>+Sample!L555</f>
        <v>1.935483870967742</v>
      </c>
      <c r="Z490" s="979">
        <f>+Sample!M555</f>
        <v>709.67741935483866</v>
      </c>
      <c r="AA490" s="979">
        <f>+Sample!N555</f>
        <v>100</v>
      </c>
    </row>
    <row r="491" spans="1:27" x14ac:dyDescent="0.2">
      <c r="A491" s="1">
        <f>+Sample_FC!A556</f>
        <v>45480</v>
      </c>
      <c r="B491" s="979">
        <f>+Sample_FC!B556</f>
        <v>651.41868512110716</v>
      </c>
      <c r="C491" s="979">
        <f>+Sample_FC!C556</f>
        <v>387.1626297577854</v>
      </c>
      <c r="D491" s="979">
        <f>+Sample_FC!D556</f>
        <v>101.9031141868512</v>
      </c>
      <c r="E491" s="979">
        <f>+Sample_FC!E556</f>
        <v>117.9584775086505</v>
      </c>
      <c r="F491" s="979">
        <f>+Sample_FC!F556</f>
        <v>281.30496946592842</v>
      </c>
      <c r="G491" s="979">
        <f>+Sample_FC!G556</f>
        <v>344.18120360147418</v>
      </c>
      <c r="H491" s="979">
        <f>+Sample_FC!H556</f>
        <v>353.46580945936228</v>
      </c>
      <c r="I491" s="979">
        <f>+Sample_FC!I556</f>
        <v>349.34494192764168</v>
      </c>
      <c r="J491" s="979">
        <f>+Sample_FC!J556</f>
        <v>26.086956521739129</v>
      </c>
      <c r="K491" s="979">
        <f>+Sample_FC!K556</f>
        <v>6.5217391304347823</v>
      </c>
      <c r="L491" s="979">
        <f>+Sample_FC!L556</f>
        <v>3.0434782608695654</v>
      </c>
      <c r="M491" s="979">
        <f>+Sample_FC!M556</f>
        <v>1195.6521739130435</v>
      </c>
      <c r="N491" s="979">
        <f>+Sample_FC!N556</f>
        <v>100</v>
      </c>
      <c r="O491" s="979">
        <f>+Sample!B556</f>
        <v>651.41868512110716</v>
      </c>
      <c r="P491" s="979">
        <f>+Sample!C556</f>
        <v>404.46366782006913</v>
      </c>
      <c r="Q491" s="979">
        <f>+Sample!D556</f>
        <v>109.86159169550172</v>
      </c>
      <c r="R491" s="979">
        <f>+Sample!E556</f>
        <v>108.61591695501728</v>
      </c>
      <c r="S491" s="979">
        <f>+Sample!F556</f>
        <v>297.11218590578267</v>
      </c>
      <c r="T491" s="979">
        <f>+Sample!G556</f>
        <v>335.18752321176834</v>
      </c>
      <c r="U491" s="979">
        <f>+Sample!H556</f>
        <v>276.98523137668127</v>
      </c>
      <c r="V491" s="979">
        <f>+Sample!I556</f>
        <v>271.7830121656832</v>
      </c>
      <c r="W491" s="979">
        <f>+Sample!J556</f>
        <v>17.741935483870968</v>
      </c>
      <c r="X491" s="979">
        <f>+Sample!K556</f>
        <v>4.838709677419355</v>
      </c>
      <c r="Y491" s="979">
        <f>+Sample!L556</f>
        <v>1.935483870967742</v>
      </c>
      <c r="Z491" s="979">
        <f>+Sample!M556</f>
        <v>709.67741935483866</v>
      </c>
      <c r="AA491" s="979">
        <f>+Sample!N556</f>
        <v>100</v>
      </c>
    </row>
    <row r="492" spans="1:27" x14ac:dyDescent="0.2">
      <c r="A492" s="1">
        <f>+Sample_FC!A557</f>
        <v>45481</v>
      </c>
      <c r="B492" s="979">
        <f>+Sample_FC!B557</f>
        <v>651.41868512110716</v>
      </c>
      <c r="C492" s="979">
        <f>+Sample_FC!C557</f>
        <v>387.1626297577854</v>
      </c>
      <c r="D492" s="979">
        <f>+Sample_FC!D557</f>
        <v>101.9031141868512</v>
      </c>
      <c r="E492" s="979">
        <f>+Sample_FC!E557</f>
        <v>117.9584775086505</v>
      </c>
      <c r="F492" s="979">
        <f>+Sample_FC!F557</f>
        <v>281.30496946592842</v>
      </c>
      <c r="G492" s="979">
        <f>+Sample_FC!G557</f>
        <v>344.18120360147418</v>
      </c>
      <c r="H492" s="979">
        <f>+Sample_FC!H557</f>
        <v>353.46580945936228</v>
      </c>
      <c r="I492" s="979">
        <f>+Sample_FC!I557</f>
        <v>349.34494192764168</v>
      </c>
      <c r="J492" s="979">
        <f>+Sample_FC!J557</f>
        <v>26.086956521739129</v>
      </c>
      <c r="K492" s="979">
        <f>+Sample_FC!K557</f>
        <v>6.5217391304347823</v>
      </c>
      <c r="L492" s="979">
        <f>+Sample_FC!L557</f>
        <v>3.0434782608695654</v>
      </c>
      <c r="M492" s="979">
        <f>+Sample_FC!M557</f>
        <v>1195.6521739130435</v>
      </c>
      <c r="N492" s="979">
        <f>+Sample_FC!N557</f>
        <v>100</v>
      </c>
      <c r="O492" s="979">
        <f>+Sample!B557</f>
        <v>651.41868512110716</v>
      </c>
      <c r="P492" s="979">
        <f>+Sample!C557</f>
        <v>404.46366782006913</v>
      </c>
      <c r="Q492" s="979">
        <f>+Sample!D557</f>
        <v>109.86159169550172</v>
      </c>
      <c r="R492" s="979">
        <f>+Sample!E557</f>
        <v>108.61591695501728</v>
      </c>
      <c r="S492" s="979">
        <f>+Sample!F557</f>
        <v>297.11218590578267</v>
      </c>
      <c r="T492" s="979">
        <f>+Sample!G557</f>
        <v>335.18752321176834</v>
      </c>
      <c r="U492" s="979">
        <f>+Sample!H557</f>
        <v>276.98523137668127</v>
      </c>
      <c r="V492" s="979">
        <f>+Sample!I557</f>
        <v>271.7830121656832</v>
      </c>
      <c r="W492" s="979">
        <f>+Sample!J557</f>
        <v>17.741935483870968</v>
      </c>
      <c r="X492" s="979">
        <f>+Sample!K557</f>
        <v>4.838709677419355</v>
      </c>
      <c r="Y492" s="979">
        <f>+Sample!L557</f>
        <v>1.935483870967742</v>
      </c>
      <c r="Z492" s="979">
        <f>+Sample!M557</f>
        <v>709.67741935483866</v>
      </c>
      <c r="AA492" s="979">
        <f>+Sample!N557</f>
        <v>100</v>
      </c>
    </row>
    <row r="493" spans="1:27" x14ac:dyDescent="0.2">
      <c r="A493" s="1">
        <f>+Sample_FC!A558</f>
        <v>45482</v>
      </c>
      <c r="B493" s="979">
        <f>+Sample_FC!B558</f>
        <v>651.41868512110716</v>
      </c>
      <c r="C493" s="979">
        <f>+Sample_FC!C558</f>
        <v>387.1626297577854</v>
      </c>
      <c r="D493" s="979">
        <f>+Sample_FC!D558</f>
        <v>101.9031141868512</v>
      </c>
      <c r="E493" s="979">
        <f>+Sample_FC!E558</f>
        <v>117.9584775086505</v>
      </c>
      <c r="F493" s="979">
        <f>+Sample_FC!F558</f>
        <v>281.30496946592842</v>
      </c>
      <c r="G493" s="979">
        <f>+Sample_FC!G558</f>
        <v>344.18120360147418</v>
      </c>
      <c r="H493" s="979">
        <f>+Sample_FC!H558</f>
        <v>353.46580945936228</v>
      </c>
      <c r="I493" s="979">
        <f>+Sample_FC!I558</f>
        <v>349.34494192764168</v>
      </c>
      <c r="J493" s="979">
        <f>+Sample_FC!J558</f>
        <v>26.086956521739129</v>
      </c>
      <c r="K493" s="979">
        <f>+Sample_FC!K558</f>
        <v>6.5217391304347823</v>
      </c>
      <c r="L493" s="979">
        <f>+Sample_FC!L558</f>
        <v>3.0434782608695654</v>
      </c>
      <c r="M493" s="979">
        <f>+Sample_FC!M558</f>
        <v>1195.6521739130435</v>
      </c>
      <c r="N493" s="979">
        <f>+Sample_FC!N558</f>
        <v>100</v>
      </c>
      <c r="O493" s="979">
        <f>+Sample!B558</f>
        <v>651.41868512110716</v>
      </c>
      <c r="P493" s="979">
        <f>+Sample!C558</f>
        <v>404.46366782006913</v>
      </c>
      <c r="Q493" s="979">
        <f>+Sample!D558</f>
        <v>109.86159169550172</v>
      </c>
      <c r="R493" s="979">
        <f>+Sample!E558</f>
        <v>108.61591695501728</v>
      </c>
      <c r="S493" s="979">
        <f>+Sample!F558</f>
        <v>297.11218590578267</v>
      </c>
      <c r="T493" s="979">
        <f>+Sample!G558</f>
        <v>335.18752321176834</v>
      </c>
      <c r="U493" s="979">
        <f>+Sample!H558</f>
        <v>276.98523137668127</v>
      </c>
      <c r="V493" s="979">
        <f>+Sample!I558</f>
        <v>271.7830121656832</v>
      </c>
      <c r="W493" s="979">
        <f>+Sample!J558</f>
        <v>17.741935483870968</v>
      </c>
      <c r="X493" s="979">
        <f>+Sample!K558</f>
        <v>4.838709677419355</v>
      </c>
      <c r="Y493" s="979">
        <f>+Sample!L558</f>
        <v>1.935483870967742</v>
      </c>
      <c r="Z493" s="979">
        <f>+Sample!M558</f>
        <v>709.67741935483866</v>
      </c>
      <c r="AA493" s="979">
        <f>+Sample!N558</f>
        <v>100</v>
      </c>
    </row>
    <row r="494" spans="1:27" x14ac:dyDescent="0.2">
      <c r="A494" s="1">
        <f>+Sample_FC!A559</f>
        <v>45483</v>
      </c>
      <c r="B494" s="979">
        <f>+Sample_FC!B559</f>
        <v>651.41868512110716</v>
      </c>
      <c r="C494" s="979">
        <f>+Sample_FC!C559</f>
        <v>387.1626297577854</v>
      </c>
      <c r="D494" s="979">
        <f>+Sample_FC!D559</f>
        <v>101.9031141868512</v>
      </c>
      <c r="E494" s="979">
        <f>+Sample_FC!E559</f>
        <v>117.9584775086505</v>
      </c>
      <c r="F494" s="979">
        <f>+Sample_FC!F559</f>
        <v>281.30496946592842</v>
      </c>
      <c r="G494" s="979">
        <f>+Sample_FC!G559</f>
        <v>344.18120360147418</v>
      </c>
      <c r="H494" s="979">
        <f>+Sample_FC!H559</f>
        <v>353.46580945936228</v>
      </c>
      <c r="I494" s="979">
        <f>+Sample_FC!I559</f>
        <v>349.34494192764168</v>
      </c>
      <c r="J494" s="979">
        <f>+Sample_FC!J559</f>
        <v>26.086956521739129</v>
      </c>
      <c r="K494" s="979">
        <f>+Sample_FC!K559</f>
        <v>6.5217391304347823</v>
      </c>
      <c r="L494" s="979">
        <f>+Sample_FC!L559</f>
        <v>3.0434782608695654</v>
      </c>
      <c r="M494" s="979">
        <f>+Sample_FC!M559</f>
        <v>1195.6521739130435</v>
      </c>
      <c r="N494" s="979">
        <f>+Sample_FC!N559</f>
        <v>100</v>
      </c>
      <c r="O494" s="979">
        <f>+Sample!B559</f>
        <v>651.41868512110716</v>
      </c>
      <c r="P494" s="979">
        <f>+Sample!C559</f>
        <v>404.46366782006913</v>
      </c>
      <c r="Q494" s="979">
        <f>+Sample!D559</f>
        <v>109.86159169550172</v>
      </c>
      <c r="R494" s="979">
        <f>+Sample!E559</f>
        <v>108.61591695501728</v>
      </c>
      <c r="S494" s="979">
        <f>+Sample!F559</f>
        <v>297.11218590578267</v>
      </c>
      <c r="T494" s="979">
        <f>+Sample!G559</f>
        <v>335.18752321176834</v>
      </c>
      <c r="U494" s="979">
        <f>+Sample!H559</f>
        <v>276.98523137668127</v>
      </c>
      <c r="V494" s="979">
        <f>+Sample!I559</f>
        <v>271.7830121656832</v>
      </c>
      <c r="W494" s="979">
        <f>+Sample!J559</f>
        <v>17.741935483870968</v>
      </c>
      <c r="X494" s="979">
        <f>+Sample!K559</f>
        <v>4.838709677419355</v>
      </c>
      <c r="Y494" s="979">
        <f>+Sample!L559</f>
        <v>1.935483870967742</v>
      </c>
      <c r="Z494" s="979">
        <f>+Sample!M559</f>
        <v>709.67741935483866</v>
      </c>
      <c r="AA494" s="979">
        <f>+Sample!N559</f>
        <v>100</v>
      </c>
    </row>
    <row r="495" spans="1:27" x14ac:dyDescent="0.2">
      <c r="A495" s="1">
        <f>+Sample_FC!A560</f>
        <v>45484</v>
      </c>
      <c r="B495" s="979">
        <f>+Sample_FC!B560</f>
        <v>651.41868512110716</v>
      </c>
      <c r="C495" s="979">
        <f>+Sample_FC!C560</f>
        <v>387.1626297577854</v>
      </c>
      <c r="D495" s="979">
        <f>+Sample_FC!D560</f>
        <v>101.9031141868512</v>
      </c>
      <c r="E495" s="979">
        <f>+Sample_FC!E560</f>
        <v>117.9584775086505</v>
      </c>
      <c r="F495" s="979">
        <f>+Sample_FC!F560</f>
        <v>281.30496946592842</v>
      </c>
      <c r="G495" s="979">
        <f>+Sample_FC!G560</f>
        <v>344.18120360147418</v>
      </c>
      <c r="H495" s="979">
        <f>+Sample_FC!H560</f>
        <v>353.46580945936228</v>
      </c>
      <c r="I495" s="979">
        <f>+Sample_FC!I560</f>
        <v>349.34494192764168</v>
      </c>
      <c r="J495" s="979">
        <f>+Sample_FC!J560</f>
        <v>26.086956521739129</v>
      </c>
      <c r="K495" s="979">
        <f>+Sample_FC!K560</f>
        <v>6.5217391304347823</v>
      </c>
      <c r="L495" s="979">
        <f>+Sample_FC!L560</f>
        <v>3.0434782608695654</v>
      </c>
      <c r="M495" s="979">
        <f>+Sample_FC!M560</f>
        <v>1195.6521739130435</v>
      </c>
      <c r="N495" s="979">
        <f>+Sample_FC!N560</f>
        <v>100</v>
      </c>
      <c r="O495" s="979">
        <f>+Sample!B560</f>
        <v>651.41868512110716</v>
      </c>
      <c r="P495" s="979">
        <f>+Sample!C560</f>
        <v>404.46366782006913</v>
      </c>
      <c r="Q495" s="979">
        <f>+Sample!D560</f>
        <v>109.86159169550172</v>
      </c>
      <c r="R495" s="979">
        <f>+Sample!E560</f>
        <v>108.61591695501728</v>
      </c>
      <c r="S495" s="979">
        <f>+Sample!F560</f>
        <v>297.11218590578267</v>
      </c>
      <c r="T495" s="979">
        <f>+Sample!G560</f>
        <v>335.18752321176834</v>
      </c>
      <c r="U495" s="979">
        <f>+Sample!H560</f>
        <v>276.98523137668127</v>
      </c>
      <c r="V495" s="979">
        <f>+Sample!I560</f>
        <v>271.7830121656832</v>
      </c>
      <c r="W495" s="979">
        <f>+Sample!J560</f>
        <v>17.741935483870968</v>
      </c>
      <c r="X495" s="979">
        <f>+Sample!K560</f>
        <v>4.838709677419355</v>
      </c>
      <c r="Y495" s="979">
        <f>+Sample!L560</f>
        <v>1.935483870967742</v>
      </c>
      <c r="Z495" s="979">
        <f>+Sample!M560</f>
        <v>709.67741935483866</v>
      </c>
      <c r="AA495" s="979">
        <f>+Sample!N560</f>
        <v>100</v>
      </c>
    </row>
    <row r="496" spans="1:27" x14ac:dyDescent="0.2">
      <c r="A496" s="1">
        <f>+Sample_FC!A561</f>
        <v>45485</v>
      </c>
      <c r="B496" s="979">
        <f>+Sample_FC!B561</f>
        <v>651.41868512110716</v>
      </c>
      <c r="C496" s="979">
        <f>+Sample_FC!C561</f>
        <v>387.1626297577854</v>
      </c>
      <c r="D496" s="979">
        <f>+Sample_FC!D561</f>
        <v>101.9031141868512</v>
      </c>
      <c r="E496" s="979">
        <f>+Sample_FC!E561</f>
        <v>117.9584775086505</v>
      </c>
      <c r="F496" s="979">
        <f>+Sample_FC!F561</f>
        <v>281.30496946592842</v>
      </c>
      <c r="G496" s="979">
        <f>+Sample_FC!G561</f>
        <v>344.18120360147418</v>
      </c>
      <c r="H496" s="979">
        <f>+Sample_FC!H561</f>
        <v>353.46580945936228</v>
      </c>
      <c r="I496" s="979">
        <f>+Sample_FC!I561</f>
        <v>349.34494192764168</v>
      </c>
      <c r="J496" s="979">
        <f>+Sample_FC!J561</f>
        <v>26.086956521739129</v>
      </c>
      <c r="K496" s="979">
        <f>+Sample_FC!K561</f>
        <v>6.5217391304347823</v>
      </c>
      <c r="L496" s="979">
        <f>+Sample_FC!L561</f>
        <v>3.0434782608695654</v>
      </c>
      <c r="M496" s="979">
        <f>+Sample_FC!M561</f>
        <v>1195.6521739130435</v>
      </c>
      <c r="N496" s="979">
        <f>+Sample_FC!N561</f>
        <v>100</v>
      </c>
      <c r="O496" s="979">
        <f>+Sample!B561</f>
        <v>651.41868512110716</v>
      </c>
      <c r="P496" s="979">
        <f>+Sample!C561</f>
        <v>404.46366782006913</v>
      </c>
      <c r="Q496" s="979">
        <f>+Sample!D561</f>
        <v>109.86159169550172</v>
      </c>
      <c r="R496" s="979">
        <f>+Sample!E561</f>
        <v>108.61591695501728</v>
      </c>
      <c r="S496" s="979">
        <f>+Sample!F561</f>
        <v>297.11218590578267</v>
      </c>
      <c r="T496" s="979">
        <f>+Sample!G561</f>
        <v>335.18752321176834</v>
      </c>
      <c r="U496" s="979">
        <f>+Sample!H561</f>
        <v>276.98523137668127</v>
      </c>
      <c r="V496" s="979">
        <f>+Sample!I561</f>
        <v>271.7830121656832</v>
      </c>
      <c r="W496" s="979">
        <f>+Sample!J561</f>
        <v>17.741935483870968</v>
      </c>
      <c r="X496" s="979">
        <f>+Sample!K561</f>
        <v>4.838709677419355</v>
      </c>
      <c r="Y496" s="979">
        <f>+Sample!L561</f>
        <v>1.935483870967742</v>
      </c>
      <c r="Z496" s="979">
        <f>+Sample!M561</f>
        <v>709.67741935483866</v>
      </c>
      <c r="AA496" s="979">
        <f>+Sample!N561</f>
        <v>100</v>
      </c>
    </row>
    <row r="497" spans="1:27" x14ac:dyDescent="0.2">
      <c r="A497" s="1">
        <f>+Sample_FC!A562</f>
        <v>45486</v>
      </c>
      <c r="B497" s="979">
        <f>+Sample_FC!B562</f>
        <v>651.41868512110716</v>
      </c>
      <c r="C497" s="979">
        <f>+Sample_FC!C562</f>
        <v>387.1626297577854</v>
      </c>
      <c r="D497" s="979">
        <f>+Sample_FC!D562</f>
        <v>101.9031141868512</v>
      </c>
      <c r="E497" s="979">
        <f>+Sample_FC!E562</f>
        <v>117.9584775086505</v>
      </c>
      <c r="F497" s="979">
        <f>+Sample_FC!F562</f>
        <v>281.30496946592842</v>
      </c>
      <c r="G497" s="979">
        <f>+Sample_FC!G562</f>
        <v>344.18120360147418</v>
      </c>
      <c r="H497" s="979">
        <f>+Sample_FC!H562</f>
        <v>353.46580945936228</v>
      </c>
      <c r="I497" s="979">
        <f>+Sample_FC!I562</f>
        <v>349.34494192764168</v>
      </c>
      <c r="J497" s="979">
        <f>+Sample_FC!J562</f>
        <v>26.086956521739129</v>
      </c>
      <c r="K497" s="979">
        <f>+Sample_FC!K562</f>
        <v>6.5217391304347823</v>
      </c>
      <c r="L497" s="979">
        <f>+Sample_FC!L562</f>
        <v>3.0434782608695654</v>
      </c>
      <c r="M497" s="979">
        <f>+Sample_FC!M562</f>
        <v>1195.6521739130435</v>
      </c>
      <c r="N497" s="979">
        <f>+Sample_FC!N562</f>
        <v>100</v>
      </c>
      <c r="O497" s="979">
        <f>+Sample!B562</f>
        <v>651.41868512110716</v>
      </c>
      <c r="P497" s="979">
        <f>+Sample!C562</f>
        <v>404.46366782006913</v>
      </c>
      <c r="Q497" s="979">
        <f>+Sample!D562</f>
        <v>109.86159169550172</v>
      </c>
      <c r="R497" s="979">
        <f>+Sample!E562</f>
        <v>108.61591695501728</v>
      </c>
      <c r="S497" s="979">
        <f>+Sample!F562</f>
        <v>297.11218590578267</v>
      </c>
      <c r="T497" s="979">
        <f>+Sample!G562</f>
        <v>335.18752321176834</v>
      </c>
      <c r="U497" s="979">
        <f>+Sample!H562</f>
        <v>276.98523137668127</v>
      </c>
      <c r="V497" s="979">
        <f>+Sample!I562</f>
        <v>271.7830121656832</v>
      </c>
      <c r="W497" s="979">
        <f>+Sample!J562</f>
        <v>17.741935483870968</v>
      </c>
      <c r="X497" s="979">
        <f>+Sample!K562</f>
        <v>4.838709677419355</v>
      </c>
      <c r="Y497" s="979">
        <f>+Sample!L562</f>
        <v>1.935483870967742</v>
      </c>
      <c r="Z497" s="979">
        <f>+Sample!M562</f>
        <v>709.67741935483866</v>
      </c>
      <c r="AA497" s="979">
        <f>+Sample!N562</f>
        <v>100</v>
      </c>
    </row>
    <row r="498" spans="1:27" x14ac:dyDescent="0.2">
      <c r="A498" s="1">
        <f>+Sample_FC!A563</f>
        <v>45487</v>
      </c>
      <c r="B498" s="979">
        <f>+Sample_FC!B563</f>
        <v>651.41868512110716</v>
      </c>
      <c r="C498" s="979">
        <f>+Sample_FC!C563</f>
        <v>387.1626297577854</v>
      </c>
      <c r="D498" s="979">
        <f>+Sample_FC!D563</f>
        <v>101.9031141868512</v>
      </c>
      <c r="E498" s="979">
        <f>+Sample_FC!E563</f>
        <v>117.9584775086505</v>
      </c>
      <c r="F498" s="979">
        <f>+Sample_FC!F563</f>
        <v>281.30496946592842</v>
      </c>
      <c r="G498" s="979">
        <f>+Sample_FC!G563</f>
        <v>344.18120360147418</v>
      </c>
      <c r="H498" s="979">
        <f>+Sample_FC!H563</f>
        <v>353.46580945936228</v>
      </c>
      <c r="I498" s="979">
        <f>+Sample_FC!I563</f>
        <v>349.34494192764168</v>
      </c>
      <c r="J498" s="979">
        <f>+Sample_FC!J563</f>
        <v>26.086956521739129</v>
      </c>
      <c r="K498" s="979">
        <f>+Sample_FC!K563</f>
        <v>6.5217391304347823</v>
      </c>
      <c r="L498" s="979">
        <f>+Sample_FC!L563</f>
        <v>3.0434782608695654</v>
      </c>
      <c r="M498" s="979">
        <f>+Sample_FC!M563</f>
        <v>1195.6521739130435</v>
      </c>
      <c r="N498" s="979">
        <f>+Sample_FC!N563</f>
        <v>100</v>
      </c>
      <c r="O498" s="979">
        <f>+Sample!B563</f>
        <v>651.41868512110716</v>
      </c>
      <c r="P498" s="979">
        <f>+Sample!C563</f>
        <v>404.46366782006913</v>
      </c>
      <c r="Q498" s="979">
        <f>+Sample!D563</f>
        <v>109.86159169550172</v>
      </c>
      <c r="R498" s="979">
        <f>+Sample!E563</f>
        <v>108.61591695501728</v>
      </c>
      <c r="S498" s="979">
        <f>+Sample!F563</f>
        <v>297.11218590578267</v>
      </c>
      <c r="T498" s="979">
        <f>+Sample!G563</f>
        <v>335.18752321176834</v>
      </c>
      <c r="U498" s="979">
        <f>+Sample!H563</f>
        <v>276.98523137668127</v>
      </c>
      <c r="V498" s="979">
        <f>+Sample!I563</f>
        <v>271.7830121656832</v>
      </c>
      <c r="W498" s="979">
        <f>+Sample!J563</f>
        <v>17.741935483870968</v>
      </c>
      <c r="X498" s="979">
        <f>+Sample!K563</f>
        <v>4.838709677419355</v>
      </c>
      <c r="Y498" s="979">
        <f>+Sample!L563</f>
        <v>1.935483870967742</v>
      </c>
      <c r="Z498" s="979">
        <f>+Sample!M563</f>
        <v>709.67741935483866</v>
      </c>
      <c r="AA498" s="979">
        <f>+Sample!N563</f>
        <v>100</v>
      </c>
    </row>
    <row r="499" spans="1:27" x14ac:dyDescent="0.2">
      <c r="A499" s="1">
        <f>+Sample_FC!A564</f>
        <v>45488</v>
      </c>
      <c r="B499" s="979">
        <f>+Sample_FC!B564</f>
        <v>651.41868512110716</v>
      </c>
      <c r="C499" s="979">
        <f>+Sample_FC!C564</f>
        <v>387.1626297577854</v>
      </c>
      <c r="D499" s="979">
        <f>+Sample_FC!D564</f>
        <v>101.9031141868512</v>
      </c>
      <c r="E499" s="979">
        <f>+Sample_FC!E564</f>
        <v>117.9584775086505</v>
      </c>
      <c r="F499" s="979">
        <f>+Sample_FC!F564</f>
        <v>281.30496946592842</v>
      </c>
      <c r="G499" s="979">
        <f>+Sample_FC!G564</f>
        <v>344.18120360147418</v>
      </c>
      <c r="H499" s="979">
        <f>+Sample_FC!H564</f>
        <v>353.46580945936228</v>
      </c>
      <c r="I499" s="979">
        <f>+Sample_FC!I564</f>
        <v>349.34494192764168</v>
      </c>
      <c r="J499" s="979">
        <f>+Sample_FC!J564</f>
        <v>26.086956521739129</v>
      </c>
      <c r="K499" s="979">
        <f>+Sample_FC!K564</f>
        <v>6.5217391304347823</v>
      </c>
      <c r="L499" s="979">
        <f>+Sample_FC!L564</f>
        <v>3.0434782608695654</v>
      </c>
      <c r="M499" s="979">
        <f>+Sample_FC!M564</f>
        <v>1195.6521739130435</v>
      </c>
      <c r="N499" s="979">
        <f>+Sample_FC!N564</f>
        <v>100</v>
      </c>
      <c r="O499" s="979">
        <f>+Sample!B564</f>
        <v>651.41868512110716</v>
      </c>
      <c r="P499" s="979">
        <f>+Sample!C564</f>
        <v>404.46366782006913</v>
      </c>
      <c r="Q499" s="979">
        <f>+Sample!D564</f>
        <v>109.86159169550172</v>
      </c>
      <c r="R499" s="979">
        <f>+Sample!E564</f>
        <v>108.61591695501728</v>
      </c>
      <c r="S499" s="979">
        <f>+Sample!F564</f>
        <v>297.11218590578267</v>
      </c>
      <c r="T499" s="979">
        <f>+Sample!G564</f>
        <v>335.18752321176834</v>
      </c>
      <c r="U499" s="979">
        <f>+Sample!H564</f>
        <v>276.98523137668127</v>
      </c>
      <c r="V499" s="979">
        <f>+Sample!I564</f>
        <v>271.7830121656832</v>
      </c>
      <c r="W499" s="979">
        <f>+Sample!J564</f>
        <v>17.741935483870968</v>
      </c>
      <c r="X499" s="979">
        <f>+Sample!K564</f>
        <v>4.838709677419355</v>
      </c>
      <c r="Y499" s="979">
        <f>+Sample!L564</f>
        <v>1.935483870967742</v>
      </c>
      <c r="Z499" s="979">
        <f>+Sample!M564</f>
        <v>709.67741935483866</v>
      </c>
      <c r="AA499" s="979">
        <f>+Sample!N564</f>
        <v>100</v>
      </c>
    </row>
    <row r="500" spans="1:27" x14ac:dyDescent="0.2">
      <c r="A500" s="1">
        <f>+Sample_FC!A565</f>
        <v>45489</v>
      </c>
      <c r="B500" s="979">
        <f>+Sample_FC!B565</f>
        <v>325.70934256055358</v>
      </c>
      <c r="C500" s="979">
        <f>+Sample_FC!C565</f>
        <v>193.5813148788927</v>
      </c>
      <c r="D500" s="979">
        <f>+Sample_FC!D565</f>
        <v>50.951557093425599</v>
      </c>
      <c r="E500" s="979">
        <f>+Sample_FC!E565</f>
        <v>58.979238754325252</v>
      </c>
      <c r="F500" s="979">
        <f>+Sample_FC!F565</f>
        <v>140.65248473296421</v>
      </c>
      <c r="G500" s="979">
        <f>+Sample_FC!G565</f>
        <v>172.09060180073709</v>
      </c>
      <c r="H500" s="979">
        <f>+Sample_FC!H565</f>
        <v>353.46580945936228</v>
      </c>
      <c r="I500" s="979">
        <f>+Sample_FC!I565</f>
        <v>349.34494192764168</v>
      </c>
      <c r="J500" s="979">
        <f>+Sample_FC!J565</f>
        <v>26.086956521739129</v>
      </c>
      <c r="K500" s="979">
        <f>+Sample_FC!K565</f>
        <v>6.5217391304347823</v>
      </c>
      <c r="L500" s="979">
        <f>+Sample_FC!L565</f>
        <v>3.0434782608695654</v>
      </c>
      <c r="M500" s="979">
        <f>+Sample_FC!M565</f>
        <v>1195.6521739130435</v>
      </c>
      <c r="N500" s="979">
        <f>+Sample_FC!N565</f>
        <v>50</v>
      </c>
      <c r="O500" s="979">
        <f>+Sample!B565</f>
        <v>651.41868512110716</v>
      </c>
      <c r="P500" s="979">
        <f>+Sample!C565</f>
        <v>404.46366782006913</v>
      </c>
      <c r="Q500" s="979">
        <f>+Sample!D565</f>
        <v>109.86159169550172</v>
      </c>
      <c r="R500" s="979">
        <f>+Sample!E565</f>
        <v>108.61591695501728</v>
      </c>
      <c r="S500" s="979">
        <f>+Sample!F565</f>
        <v>297.11218590578267</v>
      </c>
      <c r="T500" s="979">
        <f>+Sample!G565</f>
        <v>335.18752321176834</v>
      </c>
      <c r="U500" s="979">
        <f>+Sample!H565</f>
        <v>276.98523137668127</v>
      </c>
      <c r="V500" s="979">
        <f>+Sample!I565</f>
        <v>271.7830121656832</v>
      </c>
      <c r="W500" s="979">
        <f>+Sample!J565</f>
        <v>17.741935483870968</v>
      </c>
      <c r="X500" s="979">
        <f>+Sample!K565</f>
        <v>4.838709677419355</v>
      </c>
      <c r="Y500" s="979">
        <f>+Sample!L565</f>
        <v>1.935483870967742</v>
      </c>
      <c r="Z500" s="979">
        <f>+Sample!M565</f>
        <v>709.67741935483866</v>
      </c>
      <c r="AA500" s="979">
        <f>+Sample!N565</f>
        <v>100</v>
      </c>
    </row>
    <row r="501" spans="1:27" x14ac:dyDescent="0.2">
      <c r="A501" s="1">
        <f>+Sample_FC!A566</f>
        <v>45490</v>
      </c>
      <c r="B501" s="979">
        <f>+Sample_FC!B566</f>
        <v>651.41868512110716</v>
      </c>
      <c r="C501" s="979">
        <f>+Sample_FC!C566</f>
        <v>387.1626297577854</v>
      </c>
      <c r="D501" s="979">
        <f>+Sample_FC!D566</f>
        <v>101.9031141868512</v>
      </c>
      <c r="E501" s="979">
        <f>+Sample_FC!E566</f>
        <v>117.9584775086505</v>
      </c>
      <c r="F501" s="979">
        <f>+Sample_FC!F566</f>
        <v>281.30496946592842</v>
      </c>
      <c r="G501" s="979">
        <f>+Sample_FC!G566</f>
        <v>344.18120360147418</v>
      </c>
      <c r="H501" s="979">
        <f>+Sample_FC!H566</f>
        <v>353.46580945936228</v>
      </c>
      <c r="I501" s="979">
        <f>+Sample_FC!I566</f>
        <v>349.34494192764168</v>
      </c>
      <c r="J501" s="979">
        <f>+Sample_FC!J566</f>
        <v>26.086956521739129</v>
      </c>
      <c r="K501" s="979">
        <f>+Sample_FC!K566</f>
        <v>6.5217391304347823</v>
      </c>
      <c r="L501" s="979">
        <f>+Sample_FC!L566</f>
        <v>3.0434782608695654</v>
      </c>
      <c r="M501" s="979">
        <f>+Sample_FC!M566</f>
        <v>1195.6521739130435</v>
      </c>
      <c r="N501" s="979">
        <f>+Sample_FC!N566</f>
        <v>100</v>
      </c>
      <c r="O501" s="979">
        <f>+Sample!B566</f>
        <v>651.41868512110716</v>
      </c>
      <c r="P501" s="979">
        <f>+Sample!C566</f>
        <v>404.46366782006913</v>
      </c>
      <c r="Q501" s="979">
        <f>+Sample!D566</f>
        <v>109.86159169550172</v>
      </c>
      <c r="R501" s="979">
        <f>+Sample!E566</f>
        <v>108.61591695501728</v>
      </c>
      <c r="S501" s="979">
        <f>+Sample!F566</f>
        <v>297.11218590578267</v>
      </c>
      <c r="T501" s="979">
        <f>+Sample!G566</f>
        <v>335.18752321176834</v>
      </c>
      <c r="U501" s="979">
        <f>+Sample!H566</f>
        <v>276.98523137668127</v>
      </c>
      <c r="V501" s="979">
        <f>+Sample!I566</f>
        <v>271.7830121656832</v>
      </c>
      <c r="W501" s="979">
        <f>+Sample!J566</f>
        <v>17.741935483870968</v>
      </c>
      <c r="X501" s="979">
        <f>+Sample!K566</f>
        <v>4.838709677419355</v>
      </c>
      <c r="Y501" s="979">
        <f>+Sample!L566</f>
        <v>1.935483870967742</v>
      </c>
      <c r="Z501" s="979">
        <f>+Sample!M566</f>
        <v>709.67741935483866</v>
      </c>
      <c r="AA501" s="979">
        <f>+Sample!N566</f>
        <v>100</v>
      </c>
    </row>
    <row r="502" spans="1:27" x14ac:dyDescent="0.2">
      <c r="A502" s="1">
        <f>+Sample_FC!A567</f>
        <v>45491</v>
      </c>
      <c r="B502" s="979">
        <f>+Sample_FC!B567</f>
        <v>651.41868512110716</v>
      </c>
      <c r="C502" s="979">
        <f>+Sample_FC!C567</f>
        <v>387.1626297577854</v>
      </c>
      <c r="D502" s="979">
        <f>+Sample_FC!D567</f>
        <v>101.9031141868512</v>
      </c>
      <c r="E502" s="979">
        <f>+Sample_FC!E567</f>
        <v>117.9584775086505</v>
      </c>
      <c r="F502" s="979">
        <f>+Sample_FC!F567</f>
        <v>281.30496946592842</v>
      </c>
      <c r="G502" s="979">
        <f>+Sample_FC!G567</f>
        <v>344.18120360147418</v>
      </c>
      <c r="H502" s="979">
        <f>+Sample_FC!H567</f>
        <v>353.46580945936228</v>
      </c>
      <c r="I502" s="979">
        <f>+Sample_FC!I567</f>
        <v>349.34494192764168</v>
      </c>
      <c r="J502" s="979">
        <f>+Sample_FC!J567</f>
        <v>26.086956521739129</v>
      </c>
      <c r="K502" s="979">
        <f>+Sample_FC!K567</f>
        <v>6.5217391304347823</v>
      </c>
      <c r="L502" s="979">
        <f>+Sample_FC!L567</f>
        <v>3.0434782608695654</v>
      </c>
      <c r="M502" s="979">
        <f>+Sample_FC!M567</f>
        <v>1195.6521739130435</v>
      </c>
      <c r="N502" s="979">
        <f>+Sample_FC!N567</f>
        <v>100</v>
      </c>
      <c r="O502" s="979">
        <f>+Sample!B567</f>
        <v>651.41868512110716</v>
      </c>
      <c r="P502" s="979">
        <f>+Sample!C567</f>
        <v>404.46366782006913</v>
      </c>
      <c r="Q502" s="979">
        <f>+Sample!D567</f>
        <v>109.86159169550172</v>
      </c>
      <c r="R502" s="979">
        <f>+Sample!E567</f>
        <v>108.61591695501728</v>
      </c>
      <c r="S502" s="979">
        <f>+Sample!F567</f>
        <v>297.11218590578267</v>
      </c>
      <c r="T502" s="979">
        <f>+Sample!G567</f>
        <v>335.18752321176834</v>
      </c>
      <c r="U502" s="979">
        <f>+Sample!H567</f>
        <v>276.98523137668127</v>
      </c>
      <c r="V502" s="979">
        <f>+Sample!I567</f>
        <v>271.7830121656832</v>
      </c>
      <c r="W502" s="979">
        <f>+Sample!J567</f>
        <v>17.741935483870968</v>
      </c>
      <c r="X502" s="979">
        <f>+Sample!K567</f>
        <v>4.838709677419355</v>
      </c>
      <c r="Y502" s="979">
        <f>+Sample!L567</f>
        <v>1.935483870967742</v>
      </c>
      <c r="Z502" s="979">
        <f>+Sample!M567</f>
        <v>709.67741935483866</v>
      </c>
      <c r="AA502" s="979">
        <f>+Sample!N567</f>
        <v>100</v>
      </c>
    </row>
    <row r="503" spans="1:27" x14ac:dyDescent="0.2">
      <c r="A503" s="1">
        <f>+Sample_FC!A568</f>
        <v>45492</v>
      </c>
      <c r="B503" s="979">
        <f>+Sample_FC!B568</f>
        <v>651.41868512110716</v>
      </c>
      <c r="C503" s="979">
        <f>+Sample_FC!C568</f>
        <v>387.1626297577854</v>
      </c>
      <c r="D503" s="979">
        <f>+Sample_FC!D568</f>
        <v>101.9031141868512</v>
      </c>
      <c r="E503" s="979">
        <f>+Sample_FC!E568</f>
        <v>117.9584775086505</v>
      </c>
      <c r="F503" s="979">
        <f>+Sample_FC!F568</f>
        <v>281.30496946592842</v>
      </c>
      <c r="G503" s="979">
        <f>+Sample_FC!G568</f>
        <v>344.18120360147418</v>
      </c>
      <c r="H503" s="979">
        <f>+Sample_FC!H568</f>
        <v>353.46580945936228</v>
      </c>
      <c r="I503" s="979">
        <f>+Sample_FC!I568</f>
        <v>349.34494192764168</v>
      </c>
      <c r="J503" s="979">
        <f>+Sample_FC!J568</f>
        <v>26.086956521739129</v>
      </c>
      <c r="K503" s="979">
        <f>+Sample_FC!K568</f>
        <v>6.5217391304347823</v>
      </c>
      <c r="L503" s="979">
        <f>+Sample_FC!L568</f>
        <v>3.0434782608695654</v>
      </c>
      <c r="M503" s="979">
        <f>+Sample_FC!M568</f>
        <v>1195.6521739130435</v>
      </c>
      <c r="N503" s="979">
        <f>+Sample_FC!N568</f>
        <v>100</v>
      </c>
      <c r="O503" s="979">
        <f>+Sample!B568</f>
        <v>651.41868512110716</v>
      </c>
      <c r="P503" s="979">
        <f>+Sample!C568</f>
        <v>404.46366782006913</v>
      </c>
      <c r="Q503" s="979">
        <f>+Sample!D568</f>
        <v>109.86159169550172</v>
      </c>
      <c r="R503" s="979">
        <f>+Sample!E568</f>
        <v>108.61591695501728</v>
      </c>
      <c r="S503" s="979">
        <f>+Sample!F568</f>
        <v>297.11218590578267</v>
      </c>
      <c r="T503" s="979">
        <f>+Sample!G568</f>
        <v>335.18752321176834</v>
      </c>
      <c r="U503" s="979">
        <f>+Sample!H568</f>
        <v>276.98523137668127</v>
      </c>
      <c r="V503" s="979">
        <f>+Sample!I568</f>
        <v>271.7830121656832</v>
      </c>
      <c r="W503" s="979">
        <f>+Sample!J568</f>
        <v>17.741935483870968</v>
      </c>
      <c r="X503" s="979">
        <f>+Sample!K568</f>
        <v>4.838709677419355</v>
      </c>
      <c r="Y503" s="979">
        <f>+Sample!L568</f>
        <v>1.935483870967742</v>
      </c>
      <c r="Z503" s="979">
        <f>+Sample!M568</f>
        <v>709.67741935483866</v>
      </c>
      <c r="AA503" s="979">
        <f>+Sample!N568</f>
        <v>100</v>
      </c>
    </row>
    <row r="504" spans="1:27" x14ac:dyDescent="0.2">
      <c r="A504" s="1">
        <f>+Sample_FC!A569</f>
        <v>45493</v>
      </c>
      <c r="B504" s="979">
        <f>+Sample_FC!B569</f>
        <v>651.41868512110716</v>
      </c>
      <c r="C504" s="979">
        <f>+Sample_FC!C569</f>
        <v>387.1626297577854</v>
      </c>
      <c r="D504" s="979">
        <f>+Sample_FC!D569</f>
        <v>101.9031141868512</v>
      </c>
      <c r="E504" s="979">
        <f>+Sample_FC!E569</f>
        <v>117.9584775086505</v>
      </c>
      <c r="F504" s="979">
        <f>+Sample_FC!F569</f>
        <v>281.30496946592842</v>
      </c>
      <c r="G504" s="979">
        <f>+Sample_FC!G569</f>
        <v>344.18120360147418</v>
      </c>
      <c r="H504" s="979">
        <f>+Sample_FC!H569</f>
        <v>353.46580945936228</v>
      </c>
      <c r="I504" s="979">
        <f>+Sample_FC!I569</f>
        <v>349.34494192764168</v>
      </c>
      <c r="J504" s="979">
        <f>+Sample_FC!J569</f>
        <v>26.086956521739129</v>
      </c>
      <c r="K504" s="979">
        <f>+Sample_FC!K569</f>
        <v>6.5217391304347823</v>
      </c>
      <c r="L504" s="979">
        <f>+Sample_FC!L569</f>
        <v>3.0434782608695654</v>
      </c>
      <c r="M504" s="979">
        <f>+Sample_FC!M569</f>
        <v>1195.6521739130435</v>
      </c>
      <c r="N504" s="979">
        <f>+Sample_FC!N569</f>
        <v>100</v>
      </c>
      <c r="O504" s="979">
        <f>+Sample!B569</f>
        <v>651.41868512110716</v>
      </c>
      <c r="P504" s="979">
        <f>+Sample!C569</f>
        <v>404.46366782006913</v>
      </c>
      <c r="Q504" s="979">
        <f>+Sample!D569</f>
        <v>109.86159169550172</v>
      </c>
      <c r="R504" s="979">
        <f>+Sample!E569</f>
        <v>108.61591695501728</v>
      </c>
      <c r="S504" s="979">
        <f>+Sample!F569</f>
        <v>297.11218590578267</v>
      </c>
      <c r="T504" s="979">
        <f>+Sample!G569</f>
        <v>335.18752321176834</v>
      </c>
      <c r="U504" s="979">
        <f>+Sample!H569</f>
        <v>276.98523137668127</v>
      </c>
      <c r="V504" s="979">
        <f>+Sample!I569</f>
        <v>271.7830121656832</v>
      </c>
      <c r="W504" s="979">
        <f>+Sample!J569</f>
        <v>17.741935483870968</v>
      </c>
      <c r="X504" s="979">
        <f>+Sample!K569</f>
        <v>4.838709677419355</v>
      </c>
      <c r="Y504" s="979">
        <f>+Sample!L569</f>
        <v>1.935483870967742</v>
      </c>
      <c r="Z504" s="979">
        <f>+Sample!M569</f>
        <v>709.67741935483866</v>
      </c>
      <c r="AA504" s="979">
        <f>+Sample!N569</f>
        <v>100</v>
      </c>
    </row>
    <row r="505" spans="1:27" x14ac:dyDescent="0.2">
      <c r="A505" s="1">
        <f>+Sample_FC!A570</f>
        <v>45494</v>
      </c>
      <c r="B505" s="979">
        <f>+Sample_FC!B570</f>
        <v>651.41868512110716</v>
      </c>
      <c r="C505" s="979">
        <f>+Sample_FC!C570</f>
        <v>387.1626297577854</v>
      </c>
      <c r="D505" s="979">
        <f>+Sample_FC!D570</f>
        <v>101.9031141868512</v>
      </c>
      <c r="E505" s="979">
        <f>+Sample_FC!E570</f>
        <v>117.9584775086505</v>
      </c>
      <c r="F505" s="979">
        <f>+Sample_FC!F570</f>
        <v>281.30496946592842</v>
      </c>
      <c r="G505" s="979">
        <f>+Sample_FC!G570</f>
        <v>344.18120360147418</v>
      </c>
      <c r="H505" s="979">
        <f>+Sample_FC!H570</f>
        <v>353.46580945936228</v>
      </c>
      <c r="I505" s="979">
        <f>+Sample_FC!I570</f>
        <v>349.34494192764168</v>
      </c>
      <c r="J505" s="979">
        <f>+Sample_FC!J570</f>
        <v>26.086956521739129</v>
      </c>
      <c r="K505" s="979">
        <f>+Sample_FC!K570</f>
        <v>6.5217391304347823</v>
      </c>
      <c r="L505" s="979">
        <f>+Sample_FC!L570</f>
        <v>3.0434782608695654</v>
      </c>
      <c r="M505" s="979">
        <f>+Sample_FC!M570</f>
        <v>1195.6521739130435</v>
      </c>
      <c r="N505" s="979">
        <f>+Sample_FC!N570</f>
        <v>100</v>
      </c>
      <c r="O505" s="979">
        <f>+Sample!B570</f>
        <v>651.41868512110716</v>
      </c>
      <c r="P505" s="979">
        <f>+Sample!C570</f>
        <v>404.46366782006913</v>
      </c>
      <c r="Q505" s="979">
        <f>+Sample!D570</f>
        <v>109.86159169550172</v>
      </c>
      <c r="R505" s="979">
        <f>+Sample!E570</f>
        <v>108.61591695501728</v>
      </c>
      <c r="S505" s="979">
        <f>+Sample!F570</f>
        <v>297.11218590578267</v>
      </c>
      <c r="T505" s="979">
        <f>+Sample!G570</f>
        <v>335.18752321176834</v>
      </c>
      <c r="U505" s="979">
        <f>+Sample!H570</f>
        <v>276.98523137668127</v>
      </c>
      <c r="V505" s="979">
        <f>+Sample!I570</f>
        <v>271.7830121656832</v>
      </c>
      <c r="W505" s="979">
        <f>+Sample!J570</f>
        <v>17.741935483870968</v>
      </c>
      <c r="X505" s="979">
        <f>+Sample!K570</f>
        <v>4.838709677419355</v>
      </c>
      <c r="Y505" s="979">
        <f>+Sample!L570</f>
        <v>1.935483870967742</v>
      </c>
      <c r="Z505" s="979">
        <f>+Sample!M570</f>
        <v>709.67741935483866</v>
      </c>
      <c r="AA505" s="979">
        <f>+Sample!N570</f>
        <v>100</v>
      </c>
    </row>
    <row r="506" spans="1:27" x14ac:dyDescent="0.2">
      <c r="A506" s="1">
        <f>+Sample_FC!A571</f>
        <v>45495</v>
      </c>
      <c r="B506" s="979">
        <f>+Sample_FC!B571</f>
        <v>651.41868512110716</v>
      </c>
      <c r="C506" s="979">
        <f>+Sample_FC!C571</f>
        <v>387.1626297577854</v>
      </c>
      <c r="D506" s="979">
        <f>+Sample_FC!D571</f>
        <v>101.9031141868512</v>
      </c>
      <c r="E506" s="979">
        <f>+Sample_FC!E571</f>
        <v>117.9584775086505</v>
      </c>
      <c r="F506" s="979">
        <f>+Sample_FC!F571</f>
        <v>281.30496946592842</v>
      </c>
      <c r="G506" s="979">
        <f>+Sample_FC!G571</f>
        <v>344.18120360147418</v>
      </c>
      <c r="H506" s="979">
        <f>+Sample_FC!H571</f>
        <v>353.46580945936228</v>
      </c>
      <c r="I506" s="979">
        <f>+Sample_FC!I571</f>
        <v>349.34494192764168</v>
      </c>
      <c r="J506" s="979">
        <f>+Sample_FC!J571</f>
        <v>26.086956521739129</v>
      </c>
      <c r="K506" s="979">
        <f>+Sample_FC!K571</f>
        <v>6.5217391304347823</v>
      </c>
      <c r="L506" s="979">
        <f>+Sample_FC!L571</f>
        <v>3.0434782608695654</v>
      </c>
      <c r="M506" s="979">
        <f>+Sample_FC!M571</f>
        <v>1195.6521739130435</v>
      </c>
      <c r="N506" s="979">
        <f>+Sample_FC!N571</f>
        <v>100</v>
      </c>
      <c r="O506" s="979">
        <f>+Sample!B571</f>
        <v>651.41868512110716</v>
      </c>
      <c r="P506" s="979">
        <f>+Sample!C571</f>
        <v>404.46366782006913</v>
      </c>
      <c r="Q506" s="979">
        <f>+Sample!D571</f>
        <v>109.86159169550172</v>
      </c>
      <c r="R506" s="979">
        <f>+Sample!E571</f>
        <v>108.61591695501728</v>
      </c>
      <c r="S506" s="979">
        <f>+Sample!F571</f>
        <v>297.11218590578267</v>
      </c>
      <c r="T506" s="979">
        <f>+Sample!G571</f>
        <v>335.18752321176834</v>
      </c>
      <c r="U506" s="979">
        <f>+Sample!H571</f>
        <v>276.98523137668127</v>
      </c>
      <c r="V506" s="979">
        <f>+Sample!I571</f>
        <v>271.7830121656832</v>
      </c>
      <c r="W506" s="979">
        <f>+Sample!J571</f>
        <v>17.741935483870968</v>
      </c>
      <c r="X506" s="979">
        <f>+Sample!K571</f>
        <v>4.838709677419355</v>
      </c>
      <c r="Y506" s="979">
        <f>+Sample!L571</f>
        <v>1.935483870967742</v>
      </c>
      <c r="Z506" s="979">
        <f>+Sample!M571</f>
        <v>709.67741935483866</v>
      </c>
      <c r="AA506" s="979">
        <f>+Sample!N571</f>
        <v>100</v>
      </c>
    </row>
    <row r="507" spans="1:27" x14ac:dyDescent="0.2">
      <c r="A507" s="1">
        <f>+Sample_FC!A572</f>
        <v>45496</v>
      </c>
      <c r="B507" s="979">
        <f>+Sample_FC!B572</f>
        <v>651.41868512110716</v>
      </c>
      <c r="C507" s="979">
        <f>+Sample_FC!C572</f>
        <v>387.1626297577854</v>
      </c>
      <c r="D507" s="979">
        <f>+Sample_FC!D572</f>
        <v>101.9031141868512</v>
      </c>
      <c r="E507" s="979">
        <f>+Sample_FC!E572</f>
        <v>117.9584775086505</v>
      </c>
      <c r="F507" s="979">
        <f>+Sample_FC!F572</f>
        <v>281.30496946592842</v>
      </c>
      <c r="G507" s="979">
        <f>+Sample_FC!G572</f>
        <v>344.18120360147418</v>
      </c>
      <c r="H507" s="979">
        <f>+Sample_FC!H572</f>
        <v>353.46580945936228</v>
      </c>
      <c r="I507" s="979">
        <f>+Sample_FC!I572</f>
        <v>349.34494192764168</v>
      </c>
      <c r="J507" s="979">
        <f>+Sample_FC!J572</f>
        <v>26.086956521739129</v>
      </c>
      <c r="K507" s="979">
        <f>+Sample_FC!K572</f>
        <v>6.5217391304347823</v>
      </c>
      <c r="L507" s="979">
        <f>+Sample_FC!L572</f>
        <v>3.0434782608695654</v>
      </c>
      <c r="M507" s="979">
        <f>+Sample_FC!M572</f>
        <v>1195.6521739130435</v>
      </c>
      <c r="N507" s="979">
        <f>+Sample_FC!N572</f>
        <v>100</v>
      </c>
      <c r="O507" s="979">
        <f>+Sample!B572</f>
        <v>325.70934256055358</v>
      </c>
      <c r="P507" s="979">
        <f>+Sample!C572</f>
        <v>202.23183391003457</v>
      </c>
      <c r="Q507" s="979">
        <f>+Sample!D572</f>
        <v>54.930795847750858</v>
      </c>
      <c r="R507" s="979">
        <f>+Sample!E572</f>
        <v>54.307958477508642</v>
      </c>
      <c r="S507" s="979">
        <f>+Sample!F572</f>
        <v>148.55609295289133</v>
      </c>
      <c r="T507" s="979">
        <f>+Sample!G572</f>
        <v>167.59376160588417</v>
      </c>
      <c r="U507" s="979">
        <f>+Sample!H572</f>
        <v>276.98523137668127</v>
      </c>
      <c r="V507" s="979">
        <f>+Sample!I572</f>
        <v>271.7830121656832</v>
      </c>
      <c r="W507" s="979">
        <f>+Sample!J572</f>
        <v>17.741935483870968</v>
      </c>
      <c r="X507" s="979">
        <f>+Sample!K572</f>
        <v>4.838709677419355</v>
      </c>
      <c r="Y507" s="979">
        <f>+Sample!L572</f>
        <v>1.935483870967742</v>
      </c>
      <c r="Z507" s="979">
        <f>+Sample!M572</f>
        <v>709.67741935483866</v>
      </c>
      <c r="AA507" s="979">
        <f>+Sample!N572</f>
        <v>50</v>
      </c>
    </row>
    <row r="508" spans="1:27" x14ac:dyDescent="0.2">
      <c r="A508" s="1">
        <f>+Sample_FC!A573</f>
        <v>45497</v>
      </c>
      <c r="B508" s="979">
        <f>+Sample_FC!B573</f>
        <v>651.41868512110716</v>
      </c>
      <c r="C508" s="979">
        <f>+Sample_FC!C573</f>
        <v>387.1626297577854</v>
      </c>
      <c r="D508" s="979">
        <f>+Sample_FC!D573</f>
        <v>101.9031141868512</v>
      </c>
      <c r="E508" s="979">
        <f>+Sample_FC!E573</f>
        <v>117.9584775086505</v>
      </c>
      <c r="F508" s="979">
        <f>+Sample_FC!F573</f>
        <v>281.30496946592842</v>
      </c>
      <c r="G508" s="979">
        <f>+Sample_FC!G573</f>
        <v>344.18120360147418</v>
      </c>
      <c r="H508" s="979">
        <f>+Sample_FC!H573</f>
        <v>0</v>
      </c>
      <c r="I508" s="979">
        <f>+Sample_FC!I573</f>
        <v>0</v>
      </c>
      <c r="J508" s="979">
        <f>+Sample_FC!J573</f>
        <v>0</v>
      </c>
      <c r="K508" s="979">
        <f>+Sample_FC!K573</f>
        <v>0</v>
      </c>
      <c r="L508" s="979">
        <f>+Sample_FC!L573</f>
        <v>0</v>
      </c>
      <c r="M508" s="979">
        <f>+Sample_FC!M573</f>
        <v>0</v>
      </c>
      <c r="N508" s="979">
        <f>+Sample_FC!N573</f>
        <v>100</v>
      </c>
      <c r="O508" s="979">
        <f>+Sample!B573</f>
        <v>651.41868512110716</v>
      </c>
      <c r="P508" s="979">
        <f>+Sample!C573</f>
        <v>404.46366782006913</v>
      </c>
      <c r="Q508" s="979">
        <f>+Sample!D573</f>
        <v>109.86159169550172</v>
      </c>
      <c r="R508" s="979">
        <f>+Sample!E573</f>
        <v>108.61591695501728</v>
      </c>
      <c r="S508" s="979">
        <f>+Sample!F573</f>
        <v>297.11218590578267</v>
      </c>
      <c r="T508" s="979">
        <f>+Sample!G573</f>
        <v>335.18752321176834</v>
      </c>
      <c r="U508" s="979">
        <f>+Sample!H573</f>
        <v>276.98523137668127</v>
      </c>
      <c r="V508" s="979">
        <f>+Sample!I573</f>
        <v>271.7830121656832</v>
      </c>
      <c r="W508" s="979">
        <f>+Sample!J573</f>
        <v>17.741935483870968</v>
      </c>
      <c r="X508" s="979">
        <f>+Sample!K573</f>
        <v>4.838709677419355</v>
      </c>
      <c r="Y508" s="979">
        <f>+Sample!L573</f>
        <v>1.935483870967742</v>
      </c>
      <c r="Z508" s="979">
        <f>+Sample!M573</f>
        <v>709.67741935483866</v>
      </c>
      <c r="AA508" s="979">
        <f>+Sample!N573</f>
        <v>100</v>
      </c>
    </row>
    <row r="509" spans="1:27" x14ac:dyDescent="0.2">
      <c r="A509" s="1">
        <f>+Sample_FC!A574</f>
        <v>45498</v>
      </c>
      <c r="B509" s="979">
        <f>+Sample_FC!B574</f>
        <v>651.41868512110716</v>
      </c>
      <c r="C509" s="979">
        <f>+Sample_FC!C574</f>
        <v>387.1626297577854</v>
      </c>
      <c r="D509" s="979">
        <f>+Sample_FC!D574</f>
        <v>101.9031141868512</v>
      </c>
      <c r="E509" s="979">
        <f>+Sample_FC!E574</f>
        <v>117.9584775086505</v>
      </c>
      <c r="F509" s="979">
        <f>+Sample_FC!F574</f>
        <v>281.30496946592842</v>
      </c>
      <c r="G509" s="979">
        <f>+Sample_FC!G574</f>
        <v>344.18120360147418</v>
      </c>
      <c r="H509" s="979">
        <f>+Sample_FC!H574</f>
        <v>0</v>
      </c>
      <c r="I509" s="979">
        <f>+Sample_FC!I574</f>
        <v>0</v>
      </c>
      <c r="J509" s="979">
        <f>+Sample_FC!J574</f>
        <v>0</v>
      </c>
      <c r="K509" s="979">
        <f>+Sample_FC!K574</f>
        <v>0</v>
      </c>
      <c r="L509" s="979">
        <f>+Sample_FC!L574</f>
        <v>0</v>
      </c>
      <c r="M509" s="979">
        <f>+Sample_FC!M574</f>
        <v>0</v>
      </c>
      <c r="N509" s="979">
        <f>+Sample_FC!N574</f>
        <v>100</v>
      </c>
      <c r="O509" s="979">
        <f>+Sample!B574</f>
        <v>651.41868512110716</v>
      </c>
      <c r="P509" s="979">
        <f>+Sample!C574</f>
        <v>404.46366782006913</v>
      </c>
      <c r="Q509" s="979">
        <f>+Sample!D574</f>
        <v>109.86159169550172</v>
      </c>
      <c r="R509" s="979">
        <f>+Sample!E574</f>
        <v>108.61591695501728</v>
      </c>
      <c r="S509" s="979">
        <f>+Sample!F574</f>
        <v>297.11218590578267</v>
      </c>
      <c r="T509" s="979">
        <f>+Sample!G574</f>
        <v>335.18752321176834</v>
      </c>
      <c r="U509" s="979">
        <f>+Sample!H574</f>
        <v>276.98523137668127</v>
      </c>
      <c r="V509" s="979">
        <f>+Sample!I574</f>
        <v>271.7830121656832</v>
      </c>
      <c r="W509" s="979">
        <f>+Sample!J574</f>
        <v>17.741935483870968</v>
      </c>
      <c r="X509" s="979">
        <f>+Sample!K574</f>
        <v>4.838709677419355</v>
      </c>
      <c r="Y509" s="979">
        <f>+Sample!L574</f>
        <v>1.935483870967742</v>
      </c>
      <c r="Z509" s="979">
        <f>+Sample!M574</f>
        <v>709.67741935483866</v>
      </c>
      <c r="AA509" s="979">
        <f>+Sample!N574</f>
        <v>100</v>
      </c>
    </row>
    <row r="510" spans="1:27" x14ac:dyDescent="0.2">
      <c r="A510" s="1">
        <f>+Sample_FC!A575</f>
        <v>45499</v>
      </c>
      <c r="B510" s="979">
        <f>+Sample_FC!B575</f>
        <v>651.41868512110716</v>
      </c>
      <c r="C510" s="979">
        <f>+Sample_FC!C575</f>
        <v>387.1626297577854</v>
      </c>
      <c r="D510" s="979">
        <f>+Sample_FC!D575</f>
        <v>101.9031141868512</v>
      </c>
      <c r="E510" s="979">
        <f>+Sample_FC!E575</f>
        <v>117.9584775086505</v>
      </c>
      <c r="F510" s="979">
        <f>+Sample_FC!F575</f>
        <v>281.30496946592842</v>
      </c>
      <c r="G510" s="979">
        <f>+Sample_FC!G575</f>
        <v>344.18120360147418</v>
      </c>
      <c r="H510" s="979">
        <f>+Sample_FC!H575</f>
        <v>0</v>
      </c>
      <c r="I510" s="979">
        <f>+Sample_FC!I575</f>
        <v>0</v>
      </c>
      <c r="J510" s="979">
        <f>+Sample_FC!J575</f>
        <v>0</v>
      </c>
      <c r="K510" s="979">
        <f>+Sample_FC!K575</f>
        <v>0</v>
      </c>
      <c r="L510" s="979">
        <f>+Sample_FC!L575</f>
        <v>0</v>
      </c>
      <c r="M510" s="979">
        <f>+Sample_FC!M575</f>
        <v>0</v>
      </c>
      <c r="N510" s="979">
        <f>+Sample_FC!N575</f>
        <v>100</v>
      </c>
      <c r="O510" s="979">
        <f>+Sample!B575</f>
        <v>651.41868512110716</v>
      </c>
      <c r="P510" s="979">
        <f>+Sample!C575</f>
        <v>404.46366782006913</v>
      </c>
      <c r="Q510" s="979">
        <f>+Sample!D575</f>
        <v>109.86159169550172</v>
      </c>
      <c r="R510" s="979">
        <f>+Sample!E575</f>
        <v>108.61591695501728</v>
      </c>
      <c r="S510" s="979">
        <f>+Sample!F575</f>
        <v>297.11218590578267</v>
      </c>
      <c r="T510" s="979">
        <f>+Sample!G575</f>
        <v>335.18752321176834</v>
      </c>
      <c r="U510" s="979">
        <f>+Sample!H575</f>
        <v>276.98523137668127</v>
      </c>
      <c r="V510" s="979">
        <f>+Sample!I575</f>
        <v>271.7830121656832</v>
      </c>
      <c r="W510" s="979">
        <f>+Sample!J575</f>
        <v>17.741935483870968</v>
      </c>
      <c r="X510" s="979">
        <f>+Sample!K575</f>
        <v>4.838709677419355</v>
      </c>
      <c r="Y510" s="979">
        <f>+Sample!L575</f>
        <v>1.935483870967742</v>
      </c>
      <c r="Z510" s="979">
        <f>+Sample!M575</f>
        <v>709.67741935483866</v>
      </c>
      <c r="AA510" s="979">
        <f>+Sample!N575</f>
        <v>100</v>
      </c>
    </row>
    <row r="511" spans="1:27" x14ac:dyDescent="0.2">
      <c r="A511" s="1">
        <f>+Sample_FC!A576</f>
        <v>45500</v>
      </c>
      <c r="B511" s="979">
        <f>+Sample_FC!B576</f>
        <v>651.41868512110716</v>
      </c>
      <c r="C511" s="979">
        <f>+Sample_FC!C576</f>
        <v>387.1626297577854</v>
      </c>
      <c r="D511" s="979">
        <f>+Sample_FC!D576</f>
        <v>101.9031141868512</v>
      </c>
      <c r="E511" s="979">
        <f>+Sample_FC!E576</f>
        <v>117.9584775086505</v>
      </c>
      <c r="F511" s="979">
        <f>+Sample_FC!F576</f>
        <v>281.30496946592842</v>
      </c>
      <c r="G511" s="979">
        <f>+Sample_FC!G576</f>
        <v>344.18120360147418</v>
      </c>
      <c r="H511" s="979">
        <f>+Sample_FC!H576</f>
        <v>0</v>
      </c>
      <c r="I511" s="979">
        <f>+Sample_FC!I576</f>
        <v>0</v>
      </c>
      <c r="J511" s="979">
        <f>+Sample_FC!J576</f>
        <v>0</v>
      </c>
      <c r="K511" s="979">
        <f>+Sample_FC!K576</f>
        <v>0</v>
      </c>
      <c r="L511" s="979">
        <f>+Sample_FC!L576</f>
        <v>0</v>
      </c>
      <c r="M511" s="979">
        <f>+Sample_FC!M576</f>
        <v>0</v>
      </c>
      <c r="N511" s="979">
        <f>+Sample_FC!N576</f>
        <v>100</v>
      </c>
      <c r="O511" s="979">
        <f>+Sample!B576</f>
        <v>651.41868512110716</v>
      </c>
      <c r="P511" s="979">
        <f>+Sample!C576</f>
        <v>404.46366782006913</v>
      </c>
      <c r="Q511" s="979">
        <f>+Sample!D576</f>
        <v>109.86159169550172</v>
      </c>
      <c r="R511" s="979">
        <f>+Sample!E576</f>
        <v>108.61591695501728</v>
      </c>
      <c r="S511" s="979">
        <f>+Sample!F576</f>
        <v>297.11218590578267</v>
      </c>
      <c r="T511" s="979">
        <f>+Sample!G576</f>
        <v>335.18752321176834</v>
      </c>
      <c r="U511" s="979">
        <f>+Sample!H576</f>
        <v>276.98523137668127</v>
      </c>
      <c r="V511" s="979">
        <f>+Sample!I576</f>
        <v>271.7830121656832</v>
      </c>
      <c r="W511" s="979">
        <f>+Sample!J576</f>
        <v>17.741935483870968</v>
      </c>
      <c r="X511" s="979">
        <f>+Sample!K576</f>
        <v>4.838709677419355</v>
      </c>
      <c r="Y511" s="979">
        <f>+Sample!L576</f>
        <v>1.935483870967742</v>
      </c>
      <c r="Z511" s="979">
        <f>+Sample!M576</f>
        <v>709.67741935483866</v>
      </c>
      <c r="AA511" s="979">
        <f>+Sample!N576</f>
        <v>100</v>
      </c>
    </row>
    <row r="512" spans="1:27" x14ac:dyDescent="0.2">
      <c r="A512" s="1">
        <f>+Sample_FC!A577</f>
        <v>45501</v>
      </c>
      <c r="B512" s="979">
        <f>+Sample_FC!B577</f>
        <v>651.41868512110716</v>
      </c>
      <c r="C512" s="979">
        <f>+Sample_FC!C577</f>
        <v>387.1626297577854</v>
      </c>
      <c r="D512" s="979">
        <f>+Sample_FC!D577</f>
        <v>101.9031141868512</v>
      </c>
      <c r="E512" s="979">
        <f>+Sample_FC!E577</f>
        <v>117.9584775086505</v>
      </c>
      <c r="F512" s="979">
        <f>+Sample_FC!F577</f>
        <v>281.30496946592842</v>
      </c>
      <c r="G512" s="979">
        <f>+Sample_FC!G577</f>
        <v>344.18120360147418</v>
      </c>
      <c r="H512" s="979">
        <f>+Sample_FC!H577</f>
        <v>0</v>
      </c>
      <c r="I512" s="979">
        <f>+Sample_FC!I577</f>
        <v>0</v>
      </c>
      <c r="J512" s="979">
        <f>+Sample_FC!J577</f>
        <v>0</v>
      </c>
      <c r="K512" s="979">
        <f>+Sample_FC!K577</f>
        <v>0</v>
      </c>
      <c r="L512" s="979">
        <f>+Sample_FC!L577</f>
        <v>0</v>
      </c>
      <c r="M512" s="979">
        <f>+Sample_FC!M577</f>
        <v>0</v>
      </c>
      <c r="N512" s="979">
        <f>+Sample_FC!N577</f>
        <v>100</v>
      </c>
      <c r="O512" s="979">
        <f>+Sample!B577</f>
        <v>651.41868512110716</v>
      </c>
      <c r="P512" s="979">
        <f>+Sample!C577</f>
        <v>404.46366782006913</v>
      </c>
      <c r="Q512" s="979">
        <f>+Sample!D577</f>
        <v>109.86159169550172</v>
      </c>
      <c r="R512" s="979">
        <f>+Sample!E577</f>
        <v>108.61591695501728</v>
      </c>
      <c r="S512" s="979">
        <f>+Sample!F577</f>
        <v>297.11218590578267</v>
      </c>
      <c r="T512" s="979">
        <f>+Sample!G577</f>
        <v>335.18752321176834</v>
      </c>
      <c r="U512" s="979">
        <f>+Sample!H577</f>
        <v>276.98523137668127</v>
      </c>
      <c r="V512" s="979">
        <f>+Sample!I577</f>
        <v>271.7830121656832</v>
      </c>
      <c r="W512" s="979">
        <f>+Sample!J577</f>
        <v>17.741935483870968</v>
      </c>
      <c r="X512" s="979">
        <f>+Sample!K577</f>
        <v>4.838709677419355</v>
      </c>
      <c r="Y512" s="979">
        <f>+Sample!L577</f>
        <v>1.935483870967742</v>
      </c>
      <c r="Z512" s="979">
        <f>+Sample!M577</f>
        <v>709.67741935483866</v>
      </c>
      <c r="AA512" s="979">
        <f>+Sample!N577</f>
        <v>100</v>
      </c>
    </row>
    <row r="513" spans="1:27" x14ac:dyDescent="0.2">
      <c r="A513" s="1">
        <f>+Sample_FC!A578</f>
        <v>45502</v>
      </c>
      <c r="B513" s="979">
        <f>+Sample_FC!B578</f>
        <v>597.13379469434824</v>
      </c>
      <c r="C513" s="979">
        <f>+Sample_FC!C578</f>
        <v>354.89907727796998</v>
      </c>
      <c r="D513" s="979">
        <f>+Sample_FC!D578</f>
        <v>93.411188004613606</v>
      </c>
      <c r="E513" s="979">
        <f>+Sample_FC!E578</f>
        <v>108.12860438292964</v>
      </c>
      <c r="F513" s="979">
        <f>+Sample_FC!F578</f>
        <v>257.86288867710107</v>
      </c>
      <c r="G513" s="979">
        <f>+Sample_FC!G578</f>
        <v>315.49943663468468</v>
      </c>
      <c r="H513" s="979">
        <f>+Sample_FC!H578</f>
        <v>0</v>
      </c>
      <c r="I513" s="979">
        <f>+Sample_FC!I578</f>
        <v>0</v>
      </c>
      <c r="J513" s="979">
        <f>+Sample_FC!J578</f>
        <v>0</v>
      </c>
      <c r="K513" s="979">
        <f>+Sample_FC!K578</f>
        <v>0</v>
      </c>
      <c r="L513" s="979">
        <f>+Sample_FC!L578</f>
        <v>0</v>
      </c>
      <c r="M513" s="979">
        <f>+Sample_FC!M578</f>
        <v>0</v>
      </c>
      <c r="N513" s="979">
        <f>+Sample_FC!N578</f>
        <v>91.666666666666657</v>
      </c>
      <c r="O513" s="979">
        <f>+Sample!B578</f>
        <v>651.41868512110716</v>
      </c>
      <c r="P513" s="979">
        <f>+Sample!C578</f>
        <v>404.46366782006913</v>
      </c>
      <c r="Q513" s="979">
        <f>+Sample!D578</f>
        <v>109.86159169550172</v>
      </c>
      <c r="R513" s="979">
        <f>+Sample!E578</f>
        <v>108.61591695501728</v>
      </c>
      <c r="S513" s="979">
        <f>+Sample!F578</f>
        <v>297.11218590578267</v>
      </c>
      <c r="T513" s="979">
        <f>+Sample!G578</f>
        <v>335.18752321176834</v>
      </c>
      <c r="U513" s="979">
        <f>+Sample!H578</f>
        <v>276.98523137668127</v>
      </c>
      <c r="V513" s="979">
        <f>+Sample!I578</f>
        <v>271.7830121656832</v>
      </c>
      <c r="W513" s="979">
        <f>+Sample!J578</f>
        <v>17.741935483870968</v>
      </c>
      <c r="X513" s="979">
        <f>+Sample!K578</f>
        <v>4.838709677419355</v>
      </c>
      <c r="Y513" s="979">
        <f>+Sample!L578</f>
        <v>1.935483870967742</v>
      </c>
      <c r="Z513" s="979">
        <f>+Sample!M578</f>
        <v>709.67741935483866</v>
      </c>
      <c r="AA513" s="979">
        <f>+Sample!N578</f>
        <v>100</v>
      </c>
    </row>
    <row r="514" spans="1:27" x14ac:dyDescent="0.2">
      <c r="A514" s="1">
        <f>+Sample_FC!A579</f>
        <v>45503</v>
      </c>
      <c r="B514" s="979">
        <f>+Sample_FC!B579</f>
        <v>0</v>
      </c>
      <c r="C514" s="979">
        <f>+Sample_FC!C579</f>
        <v>0</v>
      </c>
      <c r="D514" s="979">
        <f>+Sample_FC!D579</f>
        <v>0</v>
      </c>
      <c r="E514" s="979">
        <f>+Sample_FC!E579</f>
        <v>0</v>
      </c>
      <c r="F514" s="979">
        <f>+Sample_FC!F579</f>
        <v>0</v>
      </c>
      <c r="G514" s="979">
        <f>+Sample_FC!G579</f>
        <v>0</v>
      </c>
      <c r="H514" s="979">
        <f>+Sample_FC!H579</f>
        <v>0</v>
      </c>
      <c r="I514" s="979">
        <f>+Sample_FC!I579</f>
        <v>0</v>
      </c>
      <c r="J514" s="979">
        <f>+Sample_FC!J579</f>
        <v>0</v>
      </c>
      <c r="K514" s="979">
        <f>+Sample_FC!K579</f>
        <v>0</v>
      </c>
      <c r="L514" s="979">
        <f>+Sample_FC!L579</f>
        <v>0</v>
      </c>
      <c r="M514" s="979">
        <f>+Sample_FC!M579</f>
        <v>0</v>
      </c>
      <c r="N514" s="979">
        <f>+Sample_FC!N579</f>
        <v>0</v>
      </c>
      <c r="O514" s="979">
        <f>+Sample!B579</f>
        <v>651.41868512110716</v>
      </c>
      <c r="P514" s="979">
        <f>+Sample!C579</f>
        <v>404.46366782006913</v>
      </c>
      <c r="Q514" s="979">
        <f>+Sample!D579</f>
        <v>109.86159169550172</v>
      </c>
      <c r="R514" s="979">
        <f>+Sample!E579</f>
        <v>108.61591695501728</v>
      </c>
      <c r="S514" s="979">
        <f>+Sample!F579</f>
        <v>297.11218590578267</v>
      </c>
      <c r="T514" s="979">
        <f>+Sample!G579</f>
        <v>335.18752321176834</v>
      </c>
      <c r="U514" s="979">
        <f>+Sample!H579</f>
        <v>276.98523137668127</v>
      </c>
      <c r="V514" s="979">
        <f>+Sample!I579</f>
        <v>271.7830121656832</v>
      </c>
      <c r="W514" s="979">
        <f>+Sample!J579</f>
        <v>17.741935483870968</v>
      </c>
      <c r="X514" s="979">
        <f>+Sample!K579</f>
        <v>4.838709677419355</v>
      </c>
      <c r="Y514" s="979">
        <f>+Sample!L579</f>
        <v>1.935483870967742</v>
      </c>
      <c r="Z514" s="979">
        <f>+Sample!M579</f>
        <v>709.67741935483866</v>
      </c>
      <c r="AA514" s="979">
        <f>+Sample!N579</f>
        <v>100</v>
      </c>
    </row>
    <row r="515" spans="1:27" s="1482" customFormat="1" x14ac:dyDescent="0.2">
      <c r="A515" s="1480">
        <f>+Sample_FC!A580</f>
        <v>45504</v>
      </c>
      <c r="B515" s="1481">
        <f>+Sample_FC!B580</f>
        <v>314.8523644752018</v>
      </c>
      <c r="C515" s="1481">
        <f>+Sample_FC!C580</f>
        <v>187.12860438292964</v>
      </c>
      <c r="D515" s="1481">
        <f>+Sample_FC!D580</f>
        <v>49.253171856978078</v>
      </c>
      <c r="E515" s="1481">
        <f>+Sample_FC!E580</f>
        <v>57.013264129181081</v>
      </c>
      <c r="F515" s="1481">
        <f>+Sample_FC!F580</f>
        <v>135.96406857519875</v>
      </c>
      <c r="G515" s="1481">
        <f>+Sample_FC!G580</f>
        <v>166.3542484073792</v>
      </c>
      <c r="H515" s="1481">
        <f>+Sample_FC!H580</f>
        <v>0</v>
      </c>
      <c r="I515" s="1481">
        <f>+Sample_FC!I580</f>
        <v>0</v>
      </c>
      <c r="J515" s="1481">
        <f>+Sample_FC!J580</f>
        <v>0</v>
      </c>
      <c r="K515" s="1481">
        <f>+Sample_FC!K580</f>
        <v>0</v>
      </c>
      <c r="L515" s="1481">
        <f>+Sample_FC!L580</f>
        <v>0</v>
      </c>
      <c r="M515" s="1481">
        <f>+Sample_FC!M580</f>
        <v>0</v>
      </c>
      <c r="N515" s="1481">
        <f>+Sample_FC!N580</f>
        <v>48.333333333333336</v>
      </c>
      <c r="O515" s="1481">
        <f>+Sample!B580</f>
        <v>651.41868512110716</v>
      </c>
      <c r="P515" s="1481">
        <f>+Sample!C580</f>
        <v>404.46366782006913</v>
      </c>
      <c r="Q515" s="1481">
        <f>+Sample!D580</f>
        <v>109.86159169550172</v>
      </c>
      <c r="R515" s="1481">
        <f>+Sample!E580</f>
        <v>108.61591695501728</v>
      </c>
      <c r="S515" s="1481">
        <f>+Sample!F580</f>
        <v>297.11218590578267</v>
      </c>
      <c r="T515" s="1481">
        <f>+Sample!G580</f>
        <v>335.18752321176834</v>
      </c>
      <c r="U515" s="1481">
        <f>+Sample!H580</f>
        <v>276.98523137668127</v>
      </c>
      <c r="V515" s="1481">
        <f>+Sample!I580</f>
        <v>271.7830121656832</v>
      </c>
      <c r="W515" s="1481">
        <f>+Sample!J580</f>
        <v>17.741935483870968</v>
      </c>
      <c r="X515" s="1481">
        <f>+Sample!K580</f>
        <v>4.838709677419355</v>
      </c>
      <c r="Y515" s="1481">
        <f>+Sample!L580</f>
        <v>1.935483870967742</v>
      </c>
      <c r="Z515" s="1481">
        <f>+Sample!M580</f>
        <v>709.67741935483866</v>
      </c>
      <c r="AA515" s="1481">
        <f>+Sample!N580</f>
        <v>100</v>
      </c>
    </row>
    <row r="516" spans="1:27" x14ac:dyDescent="0.2">
      <c r="A516" s="1">
        <f>+Sample_FC!A581</f>
        <v>45505</v>
      </c>
      <c r="B516" s="979">
        <f>+Sample_FC!B581</f>
        <v>617.24590163934431</v>
      </c>
      <c r="C516" s="979">
        <f>+Sample_FC!C581</f>
        <v>366.85245901639348</v>
      </c>
      <c r="D516" s="979">
        <f>+Sample_FC!D581</f>
        <v>110.26229508196722</v>
      </c>
      <c r="E516" s="979">
        <f>+Sample_FC!E581</f>
        <v>98.06557377049181</v>
      </c>
      <c r="F516" s="979">
        <f>+Sample_FC!F581</f>
        <v>273.39248596580694</v>
      </c>
      <c r="G516" s="979">
        <f>+Sample_FC!G581</f>
        <v>328.03855799246247</v>
      </c>
      <c r="H516" s="979">
        <f>+Sample_FC!H581</f>
        <v>0</v>
      </c>
      <c r="I516" s="979">
        <f>+Sample_FC!I581</f>
        <v>0</v>
      </c>
      <c r="J516" s="979">
        <f>+Sample_FC!J581</f>
        <v>0</v>
      </c>
      <c r="K516" s="979">
        <f>+Sample_FC!K581</f>
        <v>0</v>
      </c>
      <c r="L516" s="979">
        <f>+Sample_FC!L581</f>
        <v>0</v>
      </c>
      <c r="M516" s="979">
        <f>+Sample_FC!M581</f>
        <v>0</v>
      </c>
      <c r="N516" s="979">
        <f>+Sample_FC!N581</f>
        <v>100</v>
      </c>
      <c r="O516" s="979">
        <f>+Sample!B581</f>
        <v>667.39143279172822</v>
      </c>
      <c r="P516" s="979">
        <f>+Sample!C581</f>
        <v>414.38109305760713</v>
      </c>
      <c r="Q516" s="979">
        <f>+Sample!D581</f>
        <v>112.55539143279174</v>
      </c>
      <c r="R516" s="979">
        <f>+Sample!E581</f>
        <v>111.27917282127032</v>
      </c>
      <c r="S516" s="979">
        <f>+Sample!F581</f>
        <v>303.50092390627208</v>
      </c>
      <c r="T516" s="979">
        <f>+Sample!G581</f>
        <v>351.96912185034347</v>
      </c>
      <c r="U516" s="979">
        <f>+Sample!H581</f>
        <v>276.1695235007341</v>
      </c>
      <c r="V516" s="979">
        <f>+Sample!I581</f>
        <v>271.04071799857127</v>
      </c>
      <c r="W516" s="979">
        <f>+Sample!J581</f>
        <v>17.741935483870968</v>
      </c>
      <c r="X516" s="979">
        <f>+Sample!K581</f>
        <v>5.645161290322581</v>
      </c>
      <c r="Y516" s="979">
        <f>+Sample!L581</f>
        <v>1.935483870967742</v>
      </c>
      <c r="Z516" s="979">
        <f>+Sample!M581</f>
        <v>709.67741935483866</v>
      </c>
      <c r="AA516" s="979">
        <f>+Sample!N581</f>
        <v>100</v>
      </c>
    </row>
    <row r="517" spans="1:27" x14ac:dyDescent="0.2">
      <c r="A517" s="1">
        <f>+Sample_FC!A582</f>
        <v>45506</v>
      </c>
      <c r="B517" s="979">
        <f>+Sample_FC!B582</f>
        <v>617.24590163934431</v>
      </c>
      <c r="C517" s="979">
        <f>+Sample_FC!C582</f>
        <v>366.85245901639348</v>
      </c>
      <c r="D517" s="979">
        <f>+Sample_FC!D582</f>
        <v>110.26229508196722</v>
      </c>
      <c r="E517" s="979">
        <f>+Sample_FC!E582</f>
        <v>98.06557377049181</v>
      </c>
      <c r="F517" s="979">
        <f>+Sample_FC!F582</f>
        <v>273.39248596580694</v>
      </c>
      <c r="G517" s="979">
        <f>+Sample_FC!G582</f>
        <v>328.03855799246247</v>
      </c>
      <c r="H517" s="979">
        <f>+Sample_FC!H582</f>
        <v>0</v>
      </c>
      <c r="I517" s="979">
        <f>+Sample_FC!I582</f>
        <v>0</v>
      </c>
      <c r="J517" s="979">
        <f>+Sample_FC!J582</f>
        <v>0</v>
      </c>
      <c r="K517" s="979">
        <f>+Sample_FC!K582</f>
        <v>0</v>
      </c>
      <c r="L517" s="979">
        <f>+Sample_FC!L582</f>
        <v>0</v>
      </c>
      <c r="M517" s="979">
        <f>+Sample_FC!M582</f>
        <v>0</v>
      </c>
      <c r="N517" s="979">
        <f>+Sample_FC!N582</f>
        <v>100</v>
      </c>
      <c r="O517" s="979">
        <f>+Sample!B582</f>
        <v>667.39143279172822</v>
      </c>
      <c r="P517" s="979">
        <f>+Sample!C582</f>
        <v>414.38109305760713</v>
      </c>
      <c r="Q517" s="979">
        <f>+Sample!D582</f>
        <v>112.55539143279174</v>
      </c>
      <c r="R517" s="979">
        <f>+Sample!E582</f>
        <v>111.27917282127032</v>
      </c>
      <c r="S517" s="979">
        <f>+Sample!F582</f>
        <v>303.50092390627208</v>
      </c>
      <c r="T517" s="979">
        <f>+Sample!G582</f>
        <v>351.96912185034347</v>
      </c>
      <c r="U517" s="979">
        <f>+Sample!H582</f>
        <v>276.1695235007341</v>
      </c>
      <c r="V517" s="979">
        <f>+Sample!I582</f>
        <v>271.04071799857127</v>
      </c>
      <c r="W517" s="979">
        <f>+Sample!J582</f>
        <v>17.741935483870968</v>
      </c>
      <c r="X517" s="979">
        <f>+Sample!K582</f>
        <v>5.645161290322581</v>
      </c>
      <c r="Y517" s="979">
        <f>+Sample!L582</f>
        <v>1.935483870967742</v>
      </c>
      <c r="Z517" s="979">
        <f>+Sample!M582</f>
        <v>709.67741935483866</v>
      </c>
      <c r="AA517" s="979">
        <f>+Sample!N582</f>
        <v>100</v>
      </c>
    </row>
    <row r="518" spans="1:27" x14ac:dyDescent="0.2">
      <c r="A518" s="1">
        <f>+Sample_FC!A583</f>
        <v>45507</v>
      </c>
      <c r="B518" s="979">
        <f>+Sample_FC!B583</f>
        <v>617.24590163934431</v>
      </c>
      <c r="C518" s="979">
        <f>+Sample_FC!C583</f>
        <v>366.85245901639348</v>
      </c>
      <c r="D518" s="979">
        <f>+Sample_FC!D583</f>
        <v>110.26229508196722</v>
      </c>
      <c r="E518" s="979">
        <f>+Sample_FC!E583</f>
        <v>98.06557377049181</v>
      </c>
      <c r="F518" s="979">
        <f>+Sample_FC!F583</f>
        <v>273.39248596580694</v>
      </c>
      <c r="G518" s="979">
        <f>+Sample_FC!G583</f>
        <v>328.03855799246247</v>
      </c>
      <c r="H518" s="979">
        <f>+Sample_FC!H583</f>
        <v>0</v>
      </c>
      <c r="I518" s="979">
        <f>+Sample_FC!I583</f>
        <v>0</v>
      </c>
      <c r="J518" s="979">
        <f>+Sample_FC!J583</f>
        <v>0</v>
      </c>
      <c r="K518" s="979">
        <f>+Sample_FC!K583</f>
        <v>0</v>
      </c>
      <c r="L518" s="979">
        <f>+Sample_FC!L583</f>
        <v>0</v>
      </c>
      <c r="M518" s="979">
        <f>+Sample_FC!M583</f>
        <v>0</v>
      </c>
      <c r="N518" s="979">
        <f>+Sample_FC!N583</f>
        <v>100</v>
      </c>
      <c r="O518" s="979">
        <f>+Sample!B583</f>
        <v>667.39143279172822</v>
      </c>
      <c r="P518" s="979">
        <f>+Sample!C583</f>
        <v>414.38109305760713</v>
      </c>
      <c r="Q518" s="979">
        <f>+Sample!D583</f>
        <v>112.55539143279174</v>
      </c>
      <c r="R518" s="979">
        <f>+Sample!E583</f>
        <v>111.27917282127032</v>
      </c>
      <c r="S518" s="979">
        <f>+Sample!F583</f>
        <v>303.50092390627208</v>
      </c>
      <c r="T518" s="979">
        <f>+Sample!G583</f>
        <v>351.96912185034347</v>
      </c>
      <c r="U518" s="979">
        <f>+Sample!H583</f>
        <v>276.1695235007341</v>
      </c>
      <c r="V518" s="979">
        <f>+Sample!I583</f>
        <v>271.04071799857127</v>
      </c>
      <c r="W518" s="979">
        <f>+Sample!J583</f>
        <v>17.741935483870968</v>
      </c>
      <c r="X518" s="979">
        <f>+Sample!K583</f>
        <v>5.645161290322581</v>
      </c>
      <c r="Y518" s="979">
        <f>+Sample!L583</f>
        <v>1.935483870967742</v>
      </c>
      <c r="Z518" s="979">
        <f>+Sample!M583</f>
        <v>709.67741935483866</v>
      </c>
      <c r="AA518" s="979">
        <f>+Sample!N583</f>
        <v>100</v>
      </c>
    </row>
    <row r="519" spans="1:27" x14ac:dyDescent="0.2">
      <c r="A519" s="1">
        <f>+Sample_FC!A584</f>
        <v>45508</v>
      </c>
      <c r="B519" s="979">
        <f>+Sample_FC!B584</f>
        <v>617.24590163934431</v>
      </c>
      <c r="C519" s="979">
        <f>+Sample_FC!C584</f>
        <v>366.85245901639348</v>
      </c>
      <c r="D519" s="979">
        <f>+Sample_FC!D584</f>
        <v>110.26229508196722</v>
      </c>
      <c r="E519" s="979">
        <f>+Sample_FC!E584</f>
        <v>98.06557377049181</v>
      </c>
      <c r="F519" s="979">
        <f>+Sample_FC!F584</f>
        <v>273.39248596580694</v>
      </c>
      <c r="G519" s="979">
        <f>+Sample_FC!G584</f>
        <v>328.03855799246247</v>
      </c>
      <c r="H519" s="979">
        <f>+Sample_FC!H584</f>
        <v>0</v>
      </c>
      <c r="I519" s="979">
        <f>+Sample_FC!I584</f>
        <v>0</v>
      </c>
      <c r="J519" s="979">
        <f>+Sample_FC!J584</f>
        <v>0</v>
      </c>
      <c r="K519" s="979">
        <f>+Sample_FC!K584</f>
        <v>0</v>
      </c>
      <c r="L519" s="979">
        <f>+Sample_FC!L584</f>
        <v>0</v>
      </c>
      <c r="M519" s="979">
        <f>+Sample_FC!M584</f>
        <v>0</v>
      </c>
      <c r="N519" s="979">
        <f>+Sample_FC!N584</f>
        <v>100</v>
      </c>
      <c r="O519" s="979">
        <f>+Sample!B584</f>
        <v>667.39143279172822</v>
      </c>
      <c r="P519" s="979">
        <f>+Sample!C584</f>
        <v>414.38109305760713</v>
      </c>
      <c r="Q519" s="979">
        <f>+Sample!D584</f>
        <v>112.55539143279174</v>
      </c>
      <c r="R519" s="979">
        <f>+Sample!E584</f>
        <v>111.27917282127032</v>
      </c>
      <c r="S519" s="979">
        <f>+Sample!F584</f>
        <v>303.50092390627208</v>
      </c>
      <c r="T519" s="979">
        <f>+Sample!G584</f>
        <v>351.96912185034347</v>
      </c>
      <c r="U519" s="979">
        <f>+Sample!H584</f>
        <v>276.1695235007341</v>
      </c>
      <c r="V519" s="979">
        <f>+Sample!I584</f>
        <v>271.04071799857127</v>
      </c>
      <c r="W519" s="979">
        <f>+Sample!J584</f>
        <v>17.741935483870968</v>
      </c>
      <c r="X519" s="979">
        <f>+Sample!K584</f>
        <v>5.645161290322581</v>
      </c>
      <c r="Y519" s="979">
        <f>+Sample!L584</f>
        <v>1.935483870967742</v>
      </c>
      <c r="Z519" s="979">
        <f>+Sample!M584</f>
        <v>709.67741935483866</v>
      </c>
      <c r="AA519" s="979">
        <f>+Sample!N584</f>
        <v>100</v>
      </c>
    </row>
    <row r="520" spans="1:27" x14ac:dyDescent="0.2">
      <c r="A520" s="1">
        <f>+Sample_FC!A585</f>
        <v>45509</v>
      </c>
      <c r="B520" s="979">
        <f>+Sample_FC!B585</f>
        <v>617.24590163934431</v>
      </c>
      <c r="C520" s="979">
        <f>+Sample_FC!C585</f>
        <v>366.85245901639348</v>
      </c>
      <c r="D520" s="979">
        <f>+Sample_FC!D585</f>
        <v>110.26229508196722</v>
      </c>
      <c r="E520" s="979">
        <f>+Sample_FC!E585</f>
        <v>98.06557377049181</v>
      </c>
      <c r="F520" s="979">
        <f>+Sample_FC!F585</f>
        <v>273.39248596580694</v>
      </c>
      <c r="G520" s="979">
        <f>+Sample_FC!G585</f>
        <v>328.03855799246247</v>
      </c>
      <c r="H520" s="979">
        <f>+Sample_FC!H585</f>
        <v>0</v>
      </c>
      <c r="I520" s="979">
        <f>+Sample_FC!I585</f>
        <v>0</v>
      </c>
      <c r="J520" s="979">
        <f>+Sample_FC!J585</f>
        <v>0</v>
      </c>
      <c r="K520" s="979">
        <f>+Sample_FC!K585</f>
        <v>0</v>
      </c>
      <c r="L520" s="979">
        <f>+Sample_FC!L585</f>
        <v>0</v>
      </c>
      <c r="M520" s="979">
        <f>+Sample_FC!M585</f>
        <v>0</v>
      </c>
      <c r="N520" s="979">
        <f>+Sample_FC!N585</f>
        <v>100</v>
      </c>
      <c r="O520" s="979">
        <f>+Sample!B585</f>
        <v>556.15952732644018</v>
      </c>
      <c r="P520" s="979">
        <f>+Sample!C585</f>
        <v>345.31757754800589</v>
      </c>
      <c r="Q520" s="979">
        <f>+Sample!D585</f>
        <v>93.796159527326438</v>
      </c>
      <c r="R520" s="979">
        <f>+Sample!E585</f>
        <v>92.732644017725249</v>
      </c>
      <c r="S520" s="979">
        <f>+Sample!F585</f>
        <v>252.91743658856004</v>
      </c>
      <c r="T520" s="979">
        <f>+Sample!G585</f>
        <v>293.30760154195286</v>
      </c>
      <c r="U520" s="979">
        <f>+Sample!H585</f>
        <v>276.1695235007341</v>
      </c>
      <c r="V520" s="979">
        <f>+Sample!I585</f>
        <v>271.04071799857127</v>
      </c>
      <c r="W520" s="979">
        <f>+Sample!J585</f>
        <v>17.741935483870968</v>
      </c>
      <c r="X520" s="979">
        <f>+Sample!K585</f>
        <v>5.645161290322581</v>
      </c>
      <c r="Y520" s="979">
        <f>+Sample!L585</f>
        <v>1.935483870967742</v>
      </c>
      <c r="Z520" s="979">
        <f>+Sample!M585</f>
        <v>709.67741935483866</v>
      </c>
      <c r="AA520" s="979">
        <f>+Sample!N585</f>
        <v>83.333333333333343</v>
      </c>
    </row>
    <row r="521" spans="1:27" x14ac:dyDescent="0.2">
      <c r="A521" s="1">
        <f>+Sample_FC!A586</f>
        <v>45510</v>
      </c>
      <c r="B521" s="979">
        <f>+Sample_FC!B586</f>
        <v>617.24590163934431</v>
      </c>
      <c r="C521" s="979">
        <f>+Sample_FC!C586</f>
        <v>366.85245901639348</v>
      </c>
      <c r="D521" s="979">
        <f>+Sample_FC!D586</f>
        <v>110.26229508196722</v>
      </c>
      <c r="E521" s="979">
        <f>+Sample_FC!E586</f>
        <v>98.06557377049181</v>
      </c>
      <c r="F521" s="979">
        <f>+Sample_FC!F586</f>
        <v>273.39248596580694</v>
      </c>
      <c r="G521" s="979">
        <f>+Sample_FC!G586</f>
        <v>328.03855799246247</v>
      </c>
      <c r="H521" s="979">
        <f>+Sample_FC!H586</f>
        <v>0</v>
      </c>
      <c r="I521" s="979">
        <f>+Sample_FC!I586</f>
        <v>0</v>
      </c>
      <c r="J521" s="979">
        <f>+Sample_FC!J586</f>
        <v>0</v>
      </c>
      <c r="K521" s="979">
        <f>+Sample_FC!K586</f>
        <v>0</v>
      </c>
      <c r="L521" s="979">
        <f>+Sample_FC!L586</f>
        <v>0</v>
      </c>
      <c r="M521" s="979">
        <f>+Sample_FC!M586</f>
        <v>0</v>
      </c>
      <c r="N521" s="979">
        <f>+Sample_FC!N586</f>
        <v>100</v>
      </c>
      <c r="O521" s="979">
        <f>+Sample!B586</f>
        <v>0</v>
      </c>
      <c r="P521" s="979">
        <f>+Sample!C586</f>
        <v>0</v>
      </c>
      <c r="Q521" s="979">
        <f>+Sample!D586</f>
        <v>0</v>
      </c>
      <c r="R521" s="979">
        <f>+Sample!E586</f>
        <v>0</v>
      </c>
      <c r="S521" s="979">
        <f>+Sample!F586</f>
        <v>0</v>
      </c>
      <c r="T521" s="979">
        <f>+Sample!G586</f>
        <v>0</v>
      </c>
      <c r="U521" s="979">
        <f>+Sample!H586</f>
        <v>276.1695235007341</v>
      </c>
      <c r="V521" s="979">
        <f>+Sample!I586</f>
        <v>271.04071799857127</v>
      </c>
      <c r="W521" s="979">
        <f>+Sample!J586</f>
        <v>17.741935483870968</v>
      </c>
      <c r="X521" s="979">
        <f>+Sample!K586</f>
        <v>5.645161290322581</v>
      </c>
      <c r="Y521" s="979">
        <f>+Sample!L586</f>
        <v>1.935483870967742</v>
      </c>
      <c r="Z521" s="979">
        <f>+Sample!M586</f>
        <v>709.67741935483866</v>
      </c>
      <c r="AA521" s="979">
        <f>+Sample!N586</f>
        <v>0</v>
      </c>
    </row>
    <row r="522" spans="1:27" x14ac:dyDescent="0.2">
      <c r="A522" s="1">
        <f>+Sample_FC!A587</f>
        <v>45511</v>
      </c>
      <c r="B522" s="979">
        <f>+Sample_FC!B587</f>
        <v>617.24590163934431</v>
      </c>
      <c r="C522" s="979">
        <f>+Sample_FC!C587</f>
        <v>366.85245901639348</v>
      </c>
      <c r="D522" s="979">
        <f>+Sample_FC!D587</f>
        <v>110.26229508196722</v>
      </c>
      <c r="E522" s="979">
        <f>+Sample_FC!E587</f>
        <v>98.06557377049181</v>
      </c>
      <c r="F522" s="979">
        <f>+Sample_FC!F587</f>
        <v>273.39248596580694</v>
      </c>
      <c r="G522" s="979">
        <f>+Sample_FC!G587</f>
        <v>328.03855799246247</v>
      </c>
      <c r="H522" s="979">
        <f>+Sample_FC!H587</f>
        <v>0</v>
      </c>
      <c r="I522" s="979">
        <f>+Sample_FC!I587</f>
        <v>0</v>
      </c>
      <c r="J522" s="979">
        <f>+Sample_FC!J587</f>
        <v>0</v>
      </c>
      <c r="K522" s="979">
        <f>+Sample_FC!K587</f>
        <v>0</v>
      </c>
      <c r="L522" s="979">
        <f>+Sample_FC!L587</f>
        <v>0</v>
      </c>
      <c r="M522" s="979">
        <f>+Sample_FC!M587</f>
        <v>0</v>
      </c>
      <c r="N522" s="979">
        <f>+Sample_FC!N587</f>
        <v>100</v>
      </c>
      <c r="O522" s="979">
        <f>+Sample!B587</f>
        <v>305.88774002954204</v>
      </c>
      <c r="P522" s="979">
        <f>+Sample!C587</f>
        <v>189.92466765140324</v>
      </c>
      <c r="Q522" s="979">
        <f>+Sample!D587</f>
        <v>51.587887740029537</v>
      </c>
      <c r="R522" s="979">
        <f>+Sample!E587</f>
        <v>51.002954209748886</v>
      </c>
      <c r="S522" s="979">
        <f>+Sample!F587</f>
        <v>139.10459012370802</v>
      </c>
      <c r="T522" s="979">
        <f>+Sample!G587</f>
        <v>161.31918084807407</v>
      </c>
      <c r="U522" s="979">
        <f>+Sample!H587</f>
        <v>276.1695235007341</v>
      </c>
      <c r="V522" s="979">
        <f>+Sample!I587</f>
        <v>271.04071799857127</v>
      </c>
      <c r="W522" s="979">
        <f>+Sample!J587</f>
        <v>17.741935483870968</v>
      </c>
      <c r="X522" s="979">
        <f>+Sample!K587</f>
        <v>5.645161290322581</v>
      </c>
      <c r="Y522" s="979">
        <f>+Sample!L587</f>
        <v>1.935483870967742</v>
      </c>
      <c r="Z522" s="979">
        <f>+Sample!M587</f>
        <v>709.67741935483866</v>
      </c>
      <c r="AA522" s="979">
        <f>+Sample!N587</f>
        <v>45.833333333333329</v>
      </c>
    </row>
    <row r="523" spans="1:27" x14ac:dyDescent="0.2">
      <c r="A523" s="1">
        <f>+Sample_FC!A588</f>
        <v>45512</v>
      </c>
      <c r="B523" s="979">
        <f>+Sample_FC!B588</f>
        <v>617.24590163934431</v>
      </c>
      <c r="C523" s="979">
        <f>+Sample_FC!C588</f>
        <v>366.85245901639348</v>
      </c>
      <c r="D523" s="979">
        <f>+Sample_FC!D588</f>
        <v>110.26229508196722</v>
      </c>
      <c r="E523" s="979">
        <f>+Sample_FC!E588</f>
        <v>98.06557377049181</v>
      </c>
      <c r="F523" s="979">
        <f>+Sample_FC!F588</f>
        <v>273.39248596580694</v>
      </c>
      <c r="G523" s="979">
        <f>+Sample_FC!G588</f>
        <v>328.03855799246247</v>
      </c>
      <c r="H523" s="979">
        <f>+Sample_FC!H588</f>
        <v>0</v>
      </c>
      <c r="I523" s="979">
        <f>+Sample_FC!I588</f>
        <v>0</v>
      </c>
      <c r="J523" s="979">
        <f>+Sample_FC!J588</f>
        <v>0</v>
      </c>
      <c r="K523" s="979">
        <f>+Sample_FC!K588</f>
        <v>0</v>
      </c>
      <c r="L523" s="979">
        <f>+Sample_FC!L588</f>
        <v>0</v>
      </c>
      <c r="M523" s="979">
        <f>+Sample_FC!M588</f>
        <v>0</v>
      </c>
      <c r="N523" s="979">
        <f>+Sample_FC!N588</f>
        <v>100</v>
      </c>
      <c r="O523" s="979">
        <f>+Sample!B588</f>
        <v>667.39143279172822</v>
      </c>
      <c r="P523" s="979">
        <f>+Sample!C588</f>
        <v>414.38109305760713</v>
      </c>
      <c r="Q523" s="979">
        <f>+Sample!D588</f>
        <v>112.55539143279174</v>
      </c>
      <c r="R523" s="979">
        <f>+Sample!E588</f>
        <v>111.27917282127032</v>
      </c>
      <c r="S523" s="979">
        <f>+Sample!F588</f>
        <v>303.50092390627208</v>
      </c>
      <c r="T523" s="979">
        <f>+Sample!G588</f>
        <v>351.96912185034347</v>
      </c>
      <c r="U523" s="979">
        <f>+Sample!H588</f>
        <v>276.1695235007341</v>
      </c>
      <c r="V523" s="979">
        <f>+Sample!I588</f>
        <v>271.04071799857127</v>
      </c>
      <c r="W523" s="979">
        <f>+Sample!J588</f>
        <v>17.741935483870968</v>
      </c>
      <c r="X523" s="979">
        <f>+Sample!K588</f>
        <v>5.645161290322581</v>
      </c>
      <c r="Y523" s="979">
        <f>+Sample!L588</f>
        <v>1.935483870967742</v>
      </c>
      <c r="Z523" s="979">
        <f>+Sample!M588</f>
        <v>709.67741935483866</v>
      </c>
      <c r="AA523" s="979">
        <f>+Sample!N588</f>
        <v>100</v>
      </c>
    </row>
    <row r="524" spans="1:27" x14ac:dyDescent="0.2">
      <c r="A524" s="1">
        <f>+Sample_FC!A589</f>
        <v>45513</v>
      </c>
      <c r="B524" s="979">
        <f>+Sample_FC!B589</f>
        <v>617.24590163934431</v>
      </c>
      <c r="C524" s="979">
        <f>+Sample_FC!C589</f>
        <v>366.85245901639348</v>
      </c>
      <c r="D524" s="979">
        <f>+Sample_FC!D589</f>
        <v>110.26229508196722</v>
      </c>
      <c r="E524" s="979">
        <f>+Sample_FC!E589</f>
        <v>98.06557377049181</v>
      </c>
      <c r="F524" s="979">
        <f>+Sample_FC!F589</f>
        <v>273.39248596580694</v>
      </c>
      <c r="G524" s="979">
        <f>+Sample_FC!G589</f>
        <v>328.03855799246247</v>
      </c>
      <c r="H524" s="979">
        <f>+Sample_FC!H589</f>
        <v>362.54220965030919</v>
      </c>
      <c r="I524" s="979">
        <f>+Sample_FC!I589</f>
        <v>355.03642888783105</v>
      </c>
      <c r="J524" s="979">
        <f>+Sample_FC!J589</f>
        <v>26.086956521739129</v>
      </c>
      <c r="K524" s="979">
        <f>+Sample_FC!K589</f>
        <v>4.3478260869565215</v>
      </c>
      <c r="L524" s="979">
        <f>+Sample_FC!L589</f>
        <v>0</v>
      </c>
      <c r="M524" s="979">
        <f>+Sample_FC!M589</f>
        <v>782.60869565217388</v>
      </c>
      <c r="N524" s="979">
        <f>+Sample_FC!N589</f>
        <v>100</v>
      </c>
      <c r="O524" s="979">
        <f>+Sample!B589</f>
        <v>667.39143279172822</v>
      </c>
      <c r="P524" s="979">
        <f>+Sample!C589</f>
        <v>414.38109305760713</v>
      </c>
      <c r="Q524" s="979">
        <f>+Sample!D589</f>
        <v>112.55539143279174</v>
      </c>
      <c r="R524" s="979">
        <f>+Sample!E589</f>
        <v>111.27917282127032</v>
      </c>
      <c r="S524" s="979">
        <f>+Sample!F589</f>
        <v>303.50092390627208</v>
      </c>
      <c r="T524" s="979">
        <f>+Sample!G589</f>
        <v>351.96912185034347</v>
      </c>
      <c r="U524" s="979">
        <f>+Sample!H589</f>
        <v>276.1695235007341</v>
      </c>
      <c r="V524" s="979">
        <f>+Sample!I589</f>
        <v>271.04071799857127</v>
      </c>
      <c r="W524" s="979">
        <f>+Sample!J589</f>
        <v>17.741935483870968</v>
      </c>
      <c r="X524" s="979">
        <f>+Sample!K589</f>
        <v>5.645161290322581</v>
      </c>
      <c r="Y524" s="979">
        <f>+Sample!L589</f>
        <v>1.935483870967742</v>
      </c>
      <c r="Z524" s="979">
        <f>+Sample!M589</f>
        <v>709.67741935483866</v>
      </c>
      <c r="AA524" s="979">
        <f>+Sample!N589</f>
        <v>100</v>
      </c>
    </row>
    <row r="525" spans="1:27" x14ac:dyDescent="0.2">
      <c r="A525" s="1">
        <f>+Sample_FC!A590</f>
        <v>45514</v>
      </c>
      <c r="B525" s="979">
        <f>+Sample_FC!B590</f>
        <v>617.24590163934431</v>
      </c>
      <c r="C525" s="979">
        <f>+Sample_FC!C590</f>
        <v>366.85245901639348</v>
      </c>
      <c r="D525" s="979">
        <f>+Sample_FC!D590</f>
        <v>110.26229508196722</v>
      </c>
      <c r="E525" s="979">
        <f>+Sample_FC!E590</f>
        <v>98.06557377049181</v>
      </c>
      <c r="F525" s="979">
        <f>+Sample_FC!F590</f>
        <v>273.39248596580694</v>
      </c>
      <c r="G525" s="979">
        <f>+Sample_FC!G590</f>
        <v>328.03855799246247</v>
      </c>
      <c r="H525" s="979">
        <f>+Sample_FC!H590</f>
        <v>362.54220965030919</v>
      </c>
      <c r="I525" s="979">
        <f>+Sample_FC!I590</f>
        <v>355.03642888783105</v>
      </c>
      <c r="J525" s="979">
        <f>+Sample_FC!J590</f>
        <v>26.086956521739129</v>
      </c>
      <c r="K525" s="979">
        <f>+Sample_FC!K590</f>
        <v>4.3478260869565215</v>
      </c>
      <c r="L525" s="979">
        <f>+Sample_FC!L590</f>
        <v>0</v>
      </c>
      <c r="M525" s="979">
        <f>+Sample_FC!M590</f>
        <v>782.60869565217388</v>
      </c>
      <c r="N525" s="979">
        <f>+Sample_FC!N590</f>
        <v>100</v>
      </c>
      <c r="O525" s="979">
        <f>+Sample!B590</f>
        <v>667.39143279172822</v>
      </c>
      <c r="P525" s="979">
        <f>+Sample!C590</f>
        <v>414.38109305760713</v>
      </c>
      <c r="Q525" s="979">
        <f>+Sample!D590</f>
        <v>112.55539143279174</v>
      </c>
      <c r="R525" s="979">
        <f>+Sample!E590</f>
        <v>111.27917282127032</v>
      </c>
      <c r="S525" s="979">
        <f>+Sample!F590</f>
        <v>303.50092390627208</v>
      </c>
      <c r="T525" s="979">
        <f>+Sample!G590</f>
        <v>351.96912185034347</v>
      </c>
      <c r="U525" s="979">
        <f>+Sample!H590</f>
        <v>276.1695235007341</v>
      </c>
      <c r="V525" s="979">
        <f>+Sample!I590</f>
        <v>271.04071799857127</v>
      </c>
      <c r="W525" s="979">
        <f>+Sample!J590</f>
        <v>17.741935483870968</v>
      </c>
      <c r="X525" s="979">
        <f>+Sample!K590</f>
        <v>5.645161290322581</v>
      </c>
      <c r="Y525" s="979">
        <f>+Sample!L590</f>
        <v>1.935483870967742</v>
      </c>
      <c r="Z525" s="979">
        <f>+Sample!M590</f>
        <v>709.67741935483866</v>
      </c>
      <c r="AA525" s="979">
        <f>+Sample!N590</f>
        <v>100</v>
      </c>
    </row>
    <row r="526" spans="1:27" x14ac:dyDescent="0.2">
      <c r="A526" s="1">
        <f>+Sample_FC!A591</f>
        <v>45515</v>
      </c>
      <c r="B526" s="979">
        <f>+Sample_FC!B591</f>
        <v>617.24590163934431</v>
      </c>
      <c r="C526" s="979">
        <f>+Sample_FC!C591</f>
        <v>366.85245901639348</v>
      </c>
      <c r="D526" s="979">
        <f>+Sample_FC!D591</f>
        <v>110.26229508196722</v>
      </c>
      <c r="E526" s="979">
        <f>+Sample_FC!E591</f>
        <v>98.06557377049181</v>
      </c>
      <c r="F526" s="979">
        <f>+Sample_FC!F591</f>
        <v>273.39248596580694</v>
      </c>
      <c r="G526" s="979">
        <f>+Sample_FC!G591</f>
        <v>328.03855799246247</v>
      </c>
      <c r="H526" s="979">
        <f>+Sample_FC!H591</f>
        <v>362.54220965030919</v>
      </c>
      <c r="I526" s="979">
        <f>+Sample_FC!I591</f>
        <v>355.03642888783105</v>
      </c>
      <c r="J526" s="979">
        <f>+Sample_FC!J591</f>
        <v>26.086956521739129</v>
      </c>
      <c r="K526" s="979">
        <f>+Sample_FC!K591</f>
        <v>4.3478260869565215</v>
      </c>
      <c r="L526" s="979">
        <f>+Sample_FC!L591</f>
        <v>0</v>
      </c>
      <c r="M526" s="979">
        <f>+Sample_FC!M591</f>
        <v>782.60869565217388</v>
      </c>
      <c r="N526" s="979">
        <f>+Sample_FC!N591</f>
        <v>100</v>
      </c>
      <c r="O526" s="979">
        <f>+Sample!B591</f>
        <v>667.39143279172822</v>
      </c>
      <c r="P526" s="979">
        <f>+Sample!C591</f>
        <v>414.38109305760713</v>
      </c>
      <c r="Q526" s="979">
        <f>+Sample!D591</f>
        <v>112.55539143279174</v>
      </c>
      <c r="R526" s="979">
        <f>+Sample!E591</f>
        <v>111.27917282127032</v>
      </c>
      <c r="S526" s="979">
        <f>+Sample!F591</f>
        <v>303.50092390627208</v>
      </c>
      <c r="T526" s="979">
        <f>+Sample!G591</f>
        <v>351.96912185034347</v>
      </c>
      <c r="U526" s="979">
        <f>+Sample!H591</f>
        <v>276.1695235007341</v>
      </c>
      <c r="V526" s="979">
        <f>+Sample!I591</f>
        <v>271.04071799857127</v>
      </c>
      <c r="W526" s="979">
        <f>+Sample!J591</f>
        <v>17.741935483870968</v>
      </c>
      <c r="X526" s="979">
        <f>+Sample!K591</f>
        <v>5.645161290322581</v>
      </c>
      <c r="Y526" s="979">
        <f>+Sample!L591</f>
        <v>1.935483870967742</v>
      </c>
      <c r="Z526" s="979">
        <f>+Sample!M591</f>
        <v>709.67741935483866</v>
      </c>
      <c r="AA526" s="979">
        <f>+Sample!N591</f>
        <v>100</v>
      </c>
    </row>
    <row r="527" spans="1:27" x14ac:dyDescent="0.2">
      <c r="A527" s="1">
        <f>+Sample_FC!A592</f>
        <v>45516</v>
      </c>
      <c r="B527" s="979">
        <f>+Sample_FC!B592</f>
        <v>617.24590163934431</v>
      </c>
      <c r="C527" s="979">
        <f>+Sample_FC!C592</f>
        <v>366.85245901639348</v>
      </c>
      <c r="D527" s="979">
        <f>+Sample_FC!D592</f>
        <v>110.26229508196722</v>
      </c>
      <c r="E527" s="979">
        <f>+Sample_FC!E592</f>
        <v>98.06557377049181</v>
      </c>
      <c r="F527" s="979">
        <f>+Sample_FC!F592</f>
        <v>273.39248596580694</v>
      </c>
      <c r="G527" s="979">
        <f>+Sample_FC!G592</f>
        <v>328.03855799246247</v>
      </c>
      <c r="H527" s="979">
        <f>+Sample_FC!H592</f>
        <v>362.54220965030919</v>
      </c>
      <c r="I527" s="979">
        <f>+Sample_FC!I592</f>
        <v>355.03642888783105</v>
      </c>
      <c r="J527" s="979">
        <f>+Sample_FC!J592</f>
        <v>26.086956521739129</v>
      </c>
      <c r="K527" s="979">
        <f>+Sample_FC!K592</f>
        <v>4.3478260869565215</v>
      </c>
      <c r="L527" s="979">
        <f>+Sample_FC!L592</f>
        <v>0</v>
      </c>
      <c r="M527" s="979">
        <f>+Sample_FC!M592</f>
        <v>782.60869565217388</v>
      </c>
      <c r="N527" s="979">
        <f>+Sample_FC!N592</f>
        <v>100</v>
      </c>
      <c r="O527" s="979">
        <f>+Sample!B592</f>
        <v>667.39143279172822</v>
      </c>
      <c r="P527" s="979">
        <f>+Sample!C592</f>
        <v>414.38109305760713</v>
      </c>
      <c r="Q527" s="979">
        <f>+Sample!D592</f>
        <v>112.55539143279174</v>
      </c>
      <c r="R527" s="979">
        <f>+Sample!E592</f>
        <v>111.27917282127032</v>
      </c>
      <c r="S527" s="979">
        <f>+Sample!F592</f>
        <v>303.50092390627208</v>
      </c>
      <c r="T527" s="979">
        <f>+Sample!G592</f>
        <v>351.96912185034347</v>
      </c>
      <c r="U527" s="979">
        <f>+Sample!H592</f>
        <v>276.1695235007341</v>
      </c>
      <c r="V527" s="979">
        <f>+Sample!I592</f>
        <v>271.04071799857127</v>
      </c>
      <c r="W527" s="979">
        <f>+Sample!J592</f>
        <v>17.741935483870968</v>
      </c>
      <c r="X527" s="979">
        <f>+Sample!K592</f>
        <v>5.645161290322581</v>
      </c>
      <c r="Y527" s="979">
        <f>+Sample!L592</f>
        <v>1.935483870967742</v>
      </c>
      <c r="Z527" s="979">
        <f>+Sample!M592</f>
        <v>709.67741935483866</v>
      </c>
      <c r="AA527" s="979">
        <f>+Sample!N592</f>
        <v>100</v>
      </c>
    </row>
    <row r="528" spans="1:27" x14ac:dyDescent="0.2">
      <c r="A528" s="1">
        <f>+Sample_FC!A593</f>
        <v>45517</v>
      </c>
      <c r="B528" s="979">
        <f>+Sample_FC!B593</f>
        <v>617.24590163934431</v>
      </c>
      <c r="C528" s="979">
        <f>+Sample_FC!C593</f>
        <v>366.85245901639348</v>
      </c>
      <c r="D528" s="979">
        <f>+Sample_FC!D593</f>
        <v>110.26229508196722</v>
      </c>
      <c r="E528" s="979">
        <f>+Sample_FC!E593</f>
        <v>98.06557377049181</v>
      </c>
      <c r="F528" s="979">
        <f>+Sample_FC!F593</f>
        <v>273.39248596580694</v>
      </c>
      <c r="G528" s="979">
        <f>+Sample_FC!G593</f>
        <v>328.03855799246247</v>
      </c>
      <c r="H528" s="979">
        <f>+Sample_FC!H593</f>
        <v>362.54220965030919</v>
      </c>
      <c r="I528" s="979">
        <f>+Sample_FC!I593</f>
        <v>355.03642888783105</v>
      </c>
      <c r="J528" s="979">
        <f>+Sample_FC!J593</f>
        <v>26.086956521739129</v>
      </c>
      <c r="K528" s="979">
        <f>+Sample_FC!K593</f>
        <v>4.3478260869565215</v>
      </c>
      <c r="L528" s="979">
        <f>+Sample_FC!L593</f>
        <v>0</v>
      </c>
      <c r="M528" s="979">
        <f>+Sample_FC!M593</f>
        <v>782.60869565217388</v>
      </c>
      <c r="N528" s="979">
        <f>+Sample_FC!N593</f>
        <v>100</v>
      </c>
      <c r="O528" s="979">
        <f>+Sample!B593</f>
        <v>667.39143279172822</v>
      </c>
      <c r="P528" s="979">
        <f>+Sample!C593</f>
        <v>414.38109305760713</v>
      </c>
      <c r="Q528" s="979">
        <f>+Sample!D593</f>
        <v>112.55539143279174</v>
      </c>
      <c r="R528" s="979">
        <f>+Sample!E593</f>
        <v>111.27917282127032</v>
      </c>
      <c r="S528" s="979">
        <f>+Sample!F593</f>
        <v>303.50092390627208</v>
      </c>
      <c r="T528" s="979">
        <f>+Sample!G593</f>
        <v>351.96912185034347</v>
      </c>
      <c r="U528" s="979">
        <f>+Sample!H593</f>
        <v>276.1695235007341</v>
      </c>
      <c r="V528" s="979">
        <f>+Sample!I593</f>
        <v>271.04071799857127</v>
      </c>
      <c r="W528" s="979">
        <f>+Sample!J593</f>
        <v>17.741935483870968</v>
      </c>
      <c r="X528" s="979">
        <f>+Sample!K593</f>
        <v>5.645161290322581</v>
      </c>
      <c r="Y528" s="979">
        <f>+Sample!L593</f>
        <v>1.935483870967742</v>
      </c>
      <c r="Z528" s="979">
        <f>+Sample!M593</f>
        <v>709.67741935483866</v>
      </c>
      <c r="AA528" s="979">
        <f>+Sample!N593</f>
        <v>100</v>
      </c>
    </row>
    <row r="529" spans="1:27" x14ac:dyDescent="0.2">
      <c r="A529" s="1">
        <f>+Sample_FC!A594</f>
        <v>45518</v>
      </c>
      <c r="B529" s="979">
        <f>+Sample_FC!B594</f>
        <v>617.24590163934431</v>
      </c>
      <c r="C529" s="979">
        <f>+Sample_FC!C594</f>
        <v>366.85245901639348</v>
      </c>
      <c r="D529" s="979">
        <f>+Sample_FC!D594</f>
        <v>110.26229508196722</v>
      </c>
      <c r="E529" s="979">
        <f>+Sample_FC!E594</f>
        <v>98.06557377049181</v>
      </c>
      <c r="F529" s="979">
        <f>+Sample_FC!F594</f>
        <v>273.39248596580694</v>
      </c>
      <c r="G529" s="979">
        <f>+Sample_FC!G594</f>
        <v>328.03855799246247</v>
      </c>
      <c r="H529" s="979">
        <f>+Sample_FC!H594</f>
        <v>362.54220965030919</v>
      </c>
      <c r="I529" s="979">
        <f>+Sample_FC!I594</f>
        <v>355.03642888783105</v>
      </c>
      <c r="J529" s="979">
        <f>+Sample_FC!J594</f>
        <v>26.086956521739129</v>
      </c>
      <c r="K529" s="979">
        <f>+Sample_FC!K594</f>
        <v>4.3478260869565215</v>
      </c>
      <c r="L529" s="979">
        <f>+Sample_FC!L594</f>
        <v>0</v>
      </c>
      <c r="M529" s="979">
        <f>+Sample_FC!M594</f>
        <v>782.60869565217388</v>
      </c>
      <c r="N529" s="979">
        <f>+Sample_FC!N594</f>
        <v>100</v>
      </c>
      <c r="O529" s="979">
        <f>+Sample!B594</f>
        <v>667.39143279172822</v>
      </c>
      <c r="P529" s="979">
        <f>+Sample!C594</f>
        <v>414.38109305760713</v>
      </c>
      <c r="Q529" s="979">
        <f>+Sample!D594</f>
        <v>112.55539143279174</v>
      </c>
      <c r="R529" s="979">
        <f>+Sample!E594</f>
        <v>111.27917282127032</v>
      </c>
      <c r="S529" s="979">
        <f>+Sample!F594</f>
        <v>303.50092390627208</v>
      </c>
      <c r="T529" s="979">
        <f>+Sample!G594</f>
        <v>351.96912185034347</v>
      </c>
      <c r="U529" s="979">
        <f>+Sample!H594</f>
        <v>276.1695235007341</v>
      </c>
      <c r="V529" s="979">
        <f>+Sample!I594</f>
        <v>271.04071799857127</v>
      </c>
      <c r="W529" s="979">
        <f>+Sample!J594</f>
        <v>17.741935483870968</v>
      </c>
      <c r="X529" s="979">
        <f>+Sample!K594</f>
        <v>5.645161290322581</v>
      </c>
      <c r="Y529" s="979">
        <f>+Sample!L594</f>
        <v>1.935483870967742</v>
      </c>
      <c r="Z529" s="979">
        <f>+Sample!M594</f>
        <v>709.67741935483866</v>
      </c>
      <c r="AA529" s="979">
        <f>+Sample!N594</f>
        <v>100</v>
      </c>
    </row>
    <row r="530" spans="1:27" x14ac:dyDescent="0.2">
      <c r="A530" s="1">
        <f>+Sample_FC!A595</f>
        <v>45519</v>
      </c>
      <c r="B530" s="979">
        <f>+Sample_FC!B595</f>
        <v>617.24590163934431</v>
      </c>
      <c r="C530" s="979">
        <f>+Sample_FC!C595</f>
        <v>366.85245901639348</v>
      </c>
      <c r="D530" s="979">
        <f>+Sample_FC!D595</f>
        <v>110.26229508196722</v>
      </c>
      <c r="E530" s="979">
        <f>+Sample_FC!E595</f>
        <v>98.06557377049181</v>
      </c>
      <c r="F530" s="979">
        <f>+Sample_FC!F595</f>
        <v>273.39248596580694</v>
      </c>
      <c r="G530" s="979">
        <f>+Sample_FC!G595</f>
        <v>328.03855799246247</v>
      </c>
      <c r="H530" s="979">
        <f>+Sample_FC!H595</f>
        <v>362.54220965030919</v>
      </c>
      <c r="I530" s="979">
        <f>+Sample_FC!I595</f>
        <v>355.03642888783105</v>
      </c>
      <c r="J530" s="979">
        <f>+Sample_FC!J595</f>
        <v>26.086956521739129</v>
      </c>
      <c r="K530" s="979">
        <f>+Sample_FC!K595</f>
        <v>4.3478260869565215</v>
      </c>
      <c r="L530" s="979">
        <f>+Sample_FC!L595</f>
        <v>0</v>
      </c>
      <c r="M530" s="979">
        <f>+Sample_FC!M595</f>
        <v>782.60869565217388</v>
      </c>
      <c r="N530" s="979">
        <f>+Sample_FC!N595</f>
        <v>100</v>
      </c>
      <c r="O530" s="979">
        <f>+Sample!B595</f>
        <v>667.39143279172822</v>
      </c>
      <c r="P530" s="979">
        <f>+Sample!C595</f>
        <v>414.38109305760713</v>
      </c>
      <c r="Q530" s="979">
        <f>+Sample!D595</f>
        <v>112.55539143279174</v>
      </c>
      <c r="R530" s="979">
        <f>+Sample!E595</f>
        <v>111.27917282127032</v>
      </c>
      <c r="S530" s="979">
        <f>+Sample!F595</f>
        <v>303.50092390627208</v>
      </c>
      <c r="T530" s="979">
        <f>+Sample!G595</f>
        <v>351.96912185034347</v>
      </c>
      <c r="U530" s="979">
        <f>+Sample!H595</f>
        <v>276.1695235007341</v>
      </c>
      <c r="V530" s="979">
        <f>+Sample!I595</f>
        <v>271.04071799857127</v>
      </c>
      <c r="W530" s="979">
        <f>+Sample!J595</f>
        <v>17.741935483870968</v>
      </c>
      <c r="X530" s="979">
        <f>+Sample!K595</f>
        <v>5.645161290322581</v>
      </c>
      <c r="Y530" s="979">
        <f>+Sample!L595</f>
        <v>1.935483870967742</v>
      </c>
      <c r="Z530" s="979">
        <f>+Sample!M595</f>
        <v>709.67741935483866</v>
      </c>
      <c r="AA530" s="979">
        <f>+Sample!N595</f>
        <v>100</v>
      </c>
    </row>
    <row r="531" spans="1:27" x14ac:dyDescent="0.2">
      <c r="A531" s="1">
        <f>+Sample_FC!A596</f>
        <v>45520</v>
      </c>
      <c r="B531" s="979">
        <f>+Sample_FC!B596</f>
        <v>617.24590163934431</v>
      </c>
      <c r="C531" s="979">
        <f>+Sample_FC!C596</f>
        <v>366.85245901639348</v>
      </c>
      <c r="D531" s="979">
        <f>+Sample_FC!D596</f>
        <v>110.26229508196722</v>
      </c>
      <c r="E531" s="979">
        <f>+Sample_FC!E596</f>
        <v>98.06557377049181</v>
      </c>
      <c r="F531" s="979">
        <f>+Sample_FC!F596</f>
        <v>273.39248596580694</v>
      </c>
      <c r="G531" s="979">
        <f>+Sample_FC!G596</f>
        <v>328.03855799246247</v>
      </c>
      <c r="H531" s="979">
        <f>+Sample_FC!H596</f>
        <v>362.54220965030919</v>
      </c>
      <c r="I531" s="979">
        <f>+Sample_FC!I596</f>
        <v>355.03642888783105</v>
      </c>
      <c r="J531" s="979">
        <f>+Sample_FC!J596</f>
        <v>26.086956521739129</v>
      </c>
      <c r="K531" s="979">
        <f>+Sample_FC!K596</f>
        <v>4.3478260869565215</v>
      </c>
      <c r="L531" s="979">
        <f>+Sample_FC!L596</f>
        <v>0</v>
      </c>
      <c r="M531" s="979">
        <f>+Sample_FC!M596</f>
        <v>782.60869565217388</v>
      </c>
      <c r="N531" s="979">
        <f>+Sample_FC!N596</f>
        <v>100</v>
      </c>
      <c r="O531" s="979">
        <f>+Sample!B596</f>
        <v>389.31166912850813</v>
      </c>
      <c r="P531" s="979">
        <f>+Sample!C596</f>
        <v>241.72230428360413</v>
      </c>
      <c r="Q531" s="979">
        <f>+Sample!D596</f>
        <v>65.657311669128504</v>
      </c>
      <c r="R531" s="979">
        <f>+Sample!E596</f>
        <v>64.912850812407683</v>
      </c>
      <c r="S531" s="979">
        <f>+Sample!F596</f>
        <v>177.04220561199202</v>
      </c>
      <c r="T531" s="979">
        <f>+Sample!G596</f>
        <v>205.31532107936701</v>
      </c>
      <c r="U531" s="979">
        <f>+Sample!H596</f>
        <v>276.1695235007341</v>
      </c>
      <c r="V531" s="979">
        <f>+Sample!I596</f>
        <v>271.04071799857127</v>
      </c>
      <c r="W531" s="979">
        <f>+Sample!J596</f>
        <v>17.741935483870968</v>
      </c>
      <c r="X531" s="979">
        <f>+Sample!K596</f>
        <v>5.645161290322581</v>
      </c>
      <c r="Y531" s="979">
        <f>+Sample!L596</f>
        <v>1.935483870967742</v>
      </c>
      <c r="Z531" s="979">
        <f>+Sample!M596</f>
        <v>709.67741935483866</v>
      </c>
      <c r="AA531" s="979">
        <f>+Sample!N596</f>
        <v>58.333333333333336</v>
      </c>
    </row>
    <row r="532" spans="1:27" x14ac:dyDescent="0.2">
      <c r="A532" s="1">
        <f>+Sample_FC!A597</f>
        <v>45521</v>
      </c>
      <c r="B532" s="979">
        <f>+Sample_FC!B597</f>
        <v>617.24590163934431</v>
      </c>
      <c r="C532" s="979">
        <f>+Sample_FC!C597</f>
        <v>366.85245901639348</v>
      </c>
      <c r="D532" s="979">
        <f>+Sample_FC!D597</f>
        <v>110.26229508196722</v>
      </c>
      <c r="E532" s="979">
        <f>+Sample_FC!E597</f>
        <v>98.06557377049181</v>
      </c>
      <c r="F532" s="979">
        <f>+Sample_FC!F597</f>
        <v>273.39248596580694</v>
      </c>
      <c r="G532" s="979">
        <f>+Sample_FC!G597</f>
        <v>328.03855799246247</v>
      </c>
      <c r="H532" s="979">
        <f>+Sample_FC!H597</f>
        <v>362.54220965030919</v>
      </c>
      <c r="I532" s="979">
        <f>+Sample_FC!I597</f>
        <v>355.03642888783105</v>
      </c>
      <c r="J532" s="979">
        <f>+Sample_FC!J597</f>
        <v>26.086956521739129</v>
      </c>
      <c r="K532" s="979">
        <f>+Sample_FC!K597</f>
        <v>4.3478260869565215</v>
      </c>
      <c r="L532" s="979">
        <f>+Sample_FC!L597</f>
        <v>0</v>
      </c>
      <c r="M532" s="979">
        <f>+Sample_FC!M597</f>
        <v>782.60869565217388</v>
      </c>
      <c r="N532" s="979">
        <f>+Sample_FC!N597</f>
        <v>100</v>
      </c>
      <c r="O532" s="979">
        <f>+Sample!B597</f>
        <v>667.39143279172822</v>
      </c>
      <c r="P532" s="979">
        <f>+Sample!C597</f>
        <v>414.38109305760713</v>
      </c>
      <c r="Q532" s="979">
        <f>+Sample!D597</f>
        <v>112.55539143279174</v>
      </c>
      <c r="R532" s="979">
        <f>+Sample!E597</f>
        <v>111.27917282127032</v>
      </c>
      <c r="S532" s="979">
        <f>+Sample!F597</f>
        <v>303.50092390627208</v>
      </c>
      <c r="T532" s="979">
        <f>+Sample!G597</f>
        <v>351.96912185034347</v>
      </c>
      <c r="U532" s="979">
        <f>+Sample!H597</f>
        <v>276.1695235007341</v>
      </c>
      <c r="V532" s="979">
        <f>+Sample!I597</f>
        <v>271.04071799857127</v>
      </c>
      <c r="W532" s="979">
        <f>+Sample!J597</f>
        <v>17.741935483870968</v>
      </c>
      <c r="X532" s="979">
        <f>+Sample!K597</f>
        <v>5.645161290322581</v>
      </c>
      <c r="Y532" s="979">
        <f>+Sample!L597</f>
        <v>1.935483870967742</v>
      </c>
      <c r="Z532" s="979">
        <f>+Sample!M597</f>
        <v>709.67741935483866</v>
      </c>
      <c r="AA532" s="979">
        <f>+Sample!N597</f>
        <v>100</v>
      </c>
    </row>
    <row r="533" spans="1:27" x14ac:dyDescent="0.2">
      <c r="A533" s="1">
        <f>+Sample_FC!A598</f>
        <v>45522</v>
      </c>
      <c r="B533" s="979">
        <f>+Sample_FC!B598</f>
        <v>617.24590163934431</v>
      </c>
      <c r="C533" s="979">
        <f>+Sample_FC!C598</f>
        <v>366.85245901639348</v>
      </c>
      <c r="D533" s="979">
        <f>+Sample_FC!D598</f>
        <v>110.26229508196722</v>
      </c>
      <c r="E533" s="979">
        <f>+Sample_FC!E598</f>
        <v>98.06557377049181</v>
      </c>
      <c r="F533" s="979">
        <f>+Sample_FC!F598</f>
        <v>273.39248596580694</v>
      </c>
      <c r="G533" s="979">
        <f>+Sample_FC!G598</f>
        <v>328.03855799246247</v>
      </c>
      <c r="H533" s="979">
        <f>+Sample_FC!H598</f>
        <v>362.54220965030919</v>
      </c>
      <c r="I533" s="979">
        <f>+Sample_FC!I598</f>
        <v>355.03642888783105</v>
      </c>
      <c r="J533" s="979">
        <f>+Sample_FC!J598</f>
        <v>26.086956521739129</v>
      </c>
      <c r="K533" s="979">
        <f>+Sample_FC!K598</f>
        <v>4.3478260869565215</v>
      </c>
      <c r="L533" s="979">
        <f>+Sample_FC!L598</f>
        <v>0</v>
      </c>
      <c r="M533" s="979">
        <f>+Sample_FC!M598</f>
        <v>782.60869565217388</v>
      </c>
      <c r="N533" s="979">
        <f>+Sample_FC!N598</f>
        <v>100</v>
      </c>
      <c r="O533" s="979">
        <f>+Sample!B598</f>
        <v>667.39143279172822</v>
      </c>
      <c r="P533" s="979">
        <f>+Sample!C598</f>
        <v>414.38109305760713</v>
      </c>
      <c r="Q533" s="979">
        <f>+Sample!D598</f>
        <v>112.55539143279174</v>
      </c>
      <c r="R533" s="979">
        <f>+Sample!E598</f>
        <v>111.27917282127032</v>
      </c>
      <c r="S533" s="979">
        <f>+Sample!F598</f>
        <v>303.50092390627208</v>
      </c>
      <c r="T533" s="979">
        <f>+Sample!G598</f>
        <v>351.96912185034347</v>
      </c>
      <c r="U533" s="979">
        <f>+Sample!H598</f>
        <v>276.1695235007341</v>
      </c>
      <c r="V533" s="979">
        <f>+Sample!I598</f>
        <v>271.04071799857127</v>
      </c>
      <c r="W533" s="979">
        <f>+Sample!J598</f>
        <v>17.741935483870968</v>
      </c>
      <c r="X533" s="979">
        <f>+Sample!K598</f>
        <v>5.645161290322581</v>
      </c>
      <c r="Y533" s="979">
        <f>+Sample!L598</f>
        <v>1.935483870967742</v>
      </c>
      <c r="Z533" s="979">
        <f>+Sample!M598</f>
        <v>709.67741935483866</v>
      </c>
      <c r="AA533" s="979">
        <f>+Sample!N598</f>
        <v>100</v>
      </c>
    </row>
    <row r="534" spans="1:27" x14ac:dyDescent="0.2">
      <c r="A534" s="1">
        <f>+Sample_FC!A599</f>
        <v>45523</v>
      </c>
      <c r="B534" s="979">
        <f>+Sample_FC!B599</f>
        <v>617.24590163934431</v>
      </c>
      <c r="C534" s="979">
        <f>+Sample_FC!C599</f>
        <v>366.85245901639348</v>
      </c>
      <c r="D534" s="979">
        <f>+Sample_FC!D599</f>
        <v>110.26229508196722</v>
      </c>
      <c r="E534" s="979">
        <f>+Sample_FC!E599</f>
        <v>98.06557377049181</v>
      </c>
      <c r="F534" s="979">
        <f>+Sample_FC!F599</f>
        <v>273.39248596580694</v>
      </c>
      <c r="G534" s="979">
        <f>+Sample_FC!G599</f>
        <v>328.03855799246247</v>
      </c>
      <c r="H534" s="979">
        <f>+Sample_FC!H599</f>
        <v>362.54220965030919</v>
      </c>
      <c r="I534" s="979">
        <f>+Sample_FC!I599</f>
        <v>355.03642888783105</v>
      </c>
      <c r="J534" s="979">
        <f>+Sample_FC!J599</f>
        <v>26.086956521739129</v>
      </c>
      <c r="K534" s="979">
        <f>+Sample_FC!K599</f>
        <v>4.3478260869565215</v>
      </c>
      <c r="L534" s="979">
        <f>+Sample_FC!L599</f>
        <v>0</v>
      </c>
      <c r="M534" s="979">
        <f>+Sample_FC!M599</f>
        <v>782.60869565217388</v>
      </c>
      <c r="N534" s="979">
        <f>+Sample_FC!N599</f>
        <v>100</v>
      </c>
      <c r="O534" s="979">
        <f>+Sample!B599</f>
        <v>667.39143279172822</v>
      </c>
      <c r="P534" s="979">
        <f>+Sample!C599</f>
        <v>414.38109305760713</v>
      </c>
      <c r="Q534" s="979">
        <f>+Sample!D599</f>
        <v>112.55539143279174</v>
      </c>
      <c r="R534" s="979">
        <f>+Sample!E599</f>
        <v>111.27917282127032</v>
      </c>
      <c r="S534" s="979">
        <f>+Sample!F599</f>
        <v>303.50092390627208</v>
      </c>
      <c r="T534" s="979">
        <f>+Sample!G599</f>
        <v>351.96912185034347</v>
      </c>
      <c r="U534" s="979">
        <f>+Sample!H599</f>
        <v>276.1695235007341</v>
      </c>
      <c r="V534" s="979">
        <f>+Sample!I599</f>
        <v>271.04071799857127</v>
      </c>
      <c r="W534" s="979">
        <f>+Sample!J599</f>
        <v>17.741935483870968</v>
      </c>
      <c r="X534" s="979">
        <f>+Sample!K599</f>
        <v>5.645161290322581</v>
      </c>
      <c r="Y534" s="979">
        <f>+Sample!L599</f>
        <v>1.935483870967742</v>
      </c>
      <c r="Z534" s="979">
        <f>+Sample!M599</f>
        <v>709.67741935483866</v>
      </c>
      <c r="AA534" s="979">
        <f>+Sample!N599</f>
        <v>100</v>
      </c>
    </row>
    <row r="535" spans="1:27" x14ac:dyDescent="0.2">
      <c r="A535" s="1">
        <f>+Sample_FC!A600</f>
        <v>45524</v>
      </c>
      <c r="B535" s="979">
        <f>+Sample_FC!B600</f>
        <v>617.24590163934431</v>
      </c>
      <c r="C535" s="979">
        <f>+Sample_FC!C600</f>
        <v>366.85245901639348</v>
      </c>
      <c r="D535" s="979">
        <f>+Sample_FC!D600</f>
        <v>110.26229508196722</v>
      </c>
      <c r="E535" s="979">
        <f>+Sample_FC!E600</f>
        <v>98.06557377049181</v>
      </c>
      <c r="F535" s="979">
        <f>+Sample_FC!F600</f>
        <v>273.39248596580694</v>
      </c>
      <c r="G535" s="979">
        <f>+Sample_FC!G600</f>
        <v>328.03855799246247</v>
      </c>
      <c r="H535" s="979">
        <f>+Sample_FC!H600</f>
        <v>362.54220965030919</v>
      </c>
      <c r="I535" s="979">
        <f>+Sample_FC!I600</f>
        <v>355.03642888783105</v>
      </c>
      <c r="J535" s="979">
        <f>+Sample_FC!J600</f>
        <v>26.086956521739129</v>
      </c>
      <c r="K535" s="979">
        <f>+Sample_FC!K600</f>
        <v>4.3478260869565215</v>
      </c>
      <c r="L535" s="979">
        <f>+Sample_FC!L600</f>
        <v>0</v>
      </c>
      <c r="M535" s="979">
        <f>+Sample_FC!M600</f>
        <v>782.60869565217388</v>
      </c>
      <c r="N535" s="979">
        <f>+Sample_FC!N600</f>
        <v>100</v>
      </c>
      <c r="O535" s="979">
        <f>+Sample!B600</f>
        <v>667.39143279172822</v>
      </c>
      <c r="P535" s="979">
        <f>+Sample!C600</f>
        <v>414.38109305760713</v>
      </c>
      <c r="Q535" s="979">
        <f>+Sample!D600</f>
        <v>112.55539143279174</v>
      </c>
      <c r="R535" s="979">
        <f>+Sample!E600</f>
        <v>111.27917282127032</v>
      </c>
      <c r="S535" s="979">
        <f>+Sample!F600</f>
        <v>303.50092390627208</v>
      </c>
      <c r="T535" s="979">
        <f>+Sample!G600</f>
        <v>351.96912185034347</v>
      </c>
      <c r="U535" s="979">
        <f>+Sample!H600</f>
        <v>276.1695235007341</v>
      </c>
      <c r="V535" s="979">
        <f>+Sample!I600</f>
        <v>271.04071799857127</v>
      </c>
      <c r="W535" s="979">
        <f>+Sample!J600</f>
        <v>17.741935483870968</v>
      </c>
      <c r="X535" s="979">
        <f>+Sample!K600</f>
        <v>5.645161290322581</v>
      </c>
      <c r="Y535" s="979">
        <f>+Sample!L600</f>
        <v>1.935483870967742</v>
      </c>
      <c r="Z535" s="979">
        <f>+Sample!M600</f>
        <v>709.67741935483866</v>
      </c>
      <c r="AA535" s="979">
        <f>+Sample!N600</f>
        <v>100</v>
      </c>
    </row>
    <row r="536" spans="1:27" x14ac:dyDescent="0.2">
      <c r="A536" s="1">
        <f>+Sample_FC!A601</f>
        <v>45525</v>
      </c>
      <c r="B536" s="979">
        <f>+Sample_FC!B601</f>
        <v>308.62295081967216</v>
      </c>
      <c r="C536" s="979">
        <f>+Sample_FC!C601</f>
        <v>183.42622950819674</v>
      </c>
      <c r="D536" s="979">
        <f>+Sample_FC!D601</f>
        <v>55.131147540983612</v>
      </c>
      <c r="E536" s="979">
        <f>+Sample_FC!E601</f>
        <v>49.032786885245905</v>
      </c>
      <c r="F536" s="979">
        <f>+Sample_FC!F601</f>
        <v>136.69624298290347</v>
      </c>
      <c r="G536" s="979">
        <f>+Sample_FC!G601</f>
        <v>164.01927899623124</v>
      </c>
      <c r="H536" s="979">
        <f>+Sample_FC!H601</f>
        <v>362.54220965030919</v>
      </c>
      <c r="I536" s="979">
        <f>+Sample_FC!I601</f>
        <v>355.03642888783105</v>
      </c>
      <c r="J536" s="979">
        <f>+Sample_FC!J601</f>
        <v>26.086956521739129</v>
      </c>
      <c r="K536" s="979">
        <f>+Sample_FC!K601</f>
        <v>4.3478260869565215</v>
      </c>
      <c r="L536" s="979">
        <f>+Sample_FC!L601</f>
        <v>0</v>
      </c>
      <c r="M536" s="979">
        <f>+Sample_FC!M601</f>
        <v>782.60869565217388</v>
      </c>
      <c r="N536" s="979">
        <f>+Sample_FC!N601</f>
        <v>50</v>
      </c>
      <c r="O536" s="979">
        <f>+Sample!B601</f>
        <v>667.39143279172822</v>
      </c>
      <c r="P536" s="979">
        <f>+Sample!C601</f>
        <v>414.38109305760713</v>
      </c>
      <c r="Q536" s="979">
        <f>+Sample!D601</f>
        <v>112.55539143279174</v>
      </c>
      <c r="R536" s="979">
        <f>+Sample!E601</f>
        <v>111.27917282127032</v>
      </c>
      <c r="S536" s="979">
        <f>+Sample!F601</f>
        <v>303.50092390627208</v>
      </c>
      <c r="T536" s="979">
        <f>+Sample!G601</f>
        <v>351.96912185034347</v>
      </c>
      <c r="U536" s="979">
        <f>+Sample!H601</f>
        <v>276.1695235007341</v>
      </c>
      <c r="V536" s="979">
        <f>+Sample!I601</f>
        <v>271.04071799857127</v>
      </c>
      <c r="W536" s="979">
        <f>+Sample!J601</f>
        <v>17.741935483870968</v>
      </c>
      <c r="X536" s="979">
        <f>+Sample!K601</f>
        <v>5.645161290322581</v>
      </c>
      <c r="Y536" s="979">
        <f>+Sample!L601</f>
        <v>1.935483870967742</v>
      </c>
      <c r="Z536" s="979">
        <f>+Sample!M601</f>
        <v>709.67741935483866</v>
      </c>
      <c r="AA536" s="979">
        <f>+Sample!N601</f>
        <v>100</v>
      </c>
    </row>
    <row r="537" spans="1:27" x14ac:dyDescent="0.2">
      <c r="A537" s="1">
        <f>+Sample_FC!A602</f>
        <v>45526</v>
      </c>
      <c r="B537" s="979">
        <f>+Sample_FC!B602</f>
        <v>617.24590163934431</v>
      </c>
      <c r="C537" s="979">
        <f>+Sample_FC!C602</f>
        <v>366.85245901639348</v>
      </c>
      <c r="D537" s="979">
        <f>+Sample_FC!D602</f>
        <v>110.26229508196722</v>
      </c>
      <c r="E537" s="979">
        <f>+Sample_FC!E602</f>
        <v>98.06557377049181</v>
      </c>
      <c r="F537" s="979">
        <f>+Sample_FC!F602</f>
        <v>273.39248596580694</v>
      </c>
      <c r="G537" s="979">
        <f>+Sample_FC!G602</f>
        <v>328.03855799246247</v>
      </c>
      <c r="H537" s="979">
        <f>+Sample_FC!H602</f>
        <v>362.54220965030919</v>
      </c>
      <c r="I537" s="979">
        <f>+Sample_FC!I602</f>
        <v>355.03642888783105</v>
      </c>
      <c r="J537" s="979">
        <f>+Sample_FC!J602</f>
        <v>26.086956521739129</v>
      </c>
      <c r="K537" s="979">
        <f>+Sample_FC!K602</f>
        <v>4.3478260869565215</v>
      </c>
      <c r="L537" s="979">
        <f>+Sample_FC!L602</f>
        <v>0</v>
      </c>
      <c r="M537" s="979">
        <f>+Sample_FC!M602</f>
        <v>782.60869565217388</v>
      </c>
      <c r="N537" s="979">
        <f>+Sample_FC!N602</f>
        <v>100</v>
      </c>
      <c r="O537" s="979">
        <f>+Sample!B602</f>
        <v>667.39143279172822</v>
      </c>
      <c r="P537" s="979">
        <f>+Sample!C602</f>
        <v>414.38109305760713</v>
      </c>
      <c r="Q537" s="979">
        <f>+Sample!D602</f>
        <v>112.55539143279174</v>
      </c>
      <c r="R537" s="979">
        <f>+Sample!E602</f>
        <v>111.27917282127032</v>
      </c>
      <c r="S537" s="979">
        <f>+Sample!F602</f>
        <v>303.50092390627208</v>
      </c>
      <c r="T537" s="979">
        <f>+Sample!G602</f>
        <v>351.96912185034347</v>
      </c>
      <c r="U537" s="979">
        <f>+Sample!H602</f>
        <v>276.1695235007341</v>
      </c>
      <c r="V537" s="979">
        <f>+Sample!I602</f>
        <v>271.04071799857127</v>
      </c>
      <c r="W537" s="979">
        <f>+Sample!J602</f>
        <v>17.741935483870968</v>
      </c>
      <c r="X537" s="979">
        <f>+Sample!K602</f>
        <v>5.645161290322581</v>
      </c>
      <c r="Y537" s="979">
        <f>+Sample!L602</f>
        <v>1.935483870967742</v>
      </c>
      <c r="Z537" s="979">
        <f>+Sample!M602</f>
        <v>709.67741935483866</v>
      </c>
      <c r="AA537" s="979">
        <f>+Sample!N602</f>
        <v>100</v>
      </c>
    </row>
    <row r="538" spans="1:27" x14ac:dyDescent="0.2">
      <c r="A538" s="1">
        <f>+Sample_FC!A603</f>
        <v>45527</v>
      </c>
      <c r="B538" s="979">
        <f>+Sample_FC!B603</f>
        <v>617.24590163934431</v>
      </c>
      <c r="C538" s="979">
        <f>+Sample_FC!C603</f>
        <v>366.85245901639348</v>
      </c>
      <c r="D538" s="979">
        <f>+Sample_FC!D603</f>
        <v>110.26229508196722</v>
      </c>
      <c r="E538" s="979">
        <f>+Sample_FC!E603</f>
        <v>98.06557377049181</v>
      </c>
      <c r="F538" s="979">
        <f>+Sample_FC!F603</f>
        <v>273.39248596580694</v>
      </c>
      <c r="G538" s="979">
        <f>+Sample_FC!G603</f>
        <v>328.03855799246247</v>
      </c>
      <c r="H538" s="979">
        <f>+Sample_FC!H603</f>
        <v>362.54220965030919</v>
      </c>
      <c r="I538" s="979">
        <f>+Sample_FC!I603</f>
        <v>355.03642888783105</v>
      </c>
      <c r="J538" s="979">
        <f>+Sample_FC!J603</f>
        <v>26.086956521739129</v>
      </c>
      <c r="K538" s="979">
        <f>+Sample_FC!K603</f>
        <v>4.3478260869565215</v>
      </c>
      <c r="L538" s="979">
        <f>+Sample_FC!L603</f>
        <v>0</v>
      </c>
      <c r="M538" s="979">
        <f>+Sample_FC!M603</f>
        <v>782.60869565217388</v>
      </c>
      <c r="N538" s="979">
        <f>+Sample_FC!N603</f>
        <v>100</v>
      </c>
      <c r="O538" s="979">
        <f>+Sample!B603</f>
        <v>667.39143279172822</v>
      </c>
      <c r="P538" s="979">
        <f>+Sample!C603</f>
        <v>414.38109305760713</v>
      </c>
      <c r="Q538" s="979">
        <f>+Sample!D603</f>
        <v>112.55539143279174</v>
      </c>
      <c r="R538" s="979">
        <f>+Sample!E603</f>
        <v>111.27917282127032</v>
      </c>
      <c r="S538" s="979">
        <f>+Sample!F603</f>
        <v>303.50092390627208</v>
      </c>
      <c r="T538" s="979">
        <f>+Sample!G603</f>
        <v>351.96912185034347</v>
      </c>
      <c r="U538" s="979">
        <f>+Sample!H603</f>
        <v>276.1695235007341</v>
      </c>
      <c r="V538" s="979">
        <f>+Sample!I603</f>
        <v>271.04071799857127</v>
      </c>
      <c r="W538" s="979">
        <f>+Sample!J603</f>
        <v>17.741935483870968</v>
      </c>
      <c r="X538" s="979">
        <f>+Sample!K603</f>
        <v>5.645161290322581</v>
      </c>
      <c r="Y538" s="979">
        <f>+Sample!L603</f>
        <v>1.935483870967742</v>
      </c>
      <c r="Z538" s="979">
        <f>+Sample!M603</f>
        <v>709.67741935483866</v>
      </c>
      <c r="AA538" s="979">
        <f>+Sample!N603</f>
        <v>100</v>
      </c>
    </row>
    <row r="539" spans="1:27" x14ac:dyDescent="0.2">
      <c r="A539" s="1">
        <f>+Sample_FC!A604</f>
        <v>45528</v>
      </c>
      <c r="B539" s="979">
        <f>+Sample_FC!B604</f>
        <v>617.24590163934431</v>
      </c>
      <c r="C539" s="979">
        <f>+Sample_FC!C604</f>
        <v>366.85245901639348</v>
      </c>
      <c r="D539" s="979">
        <f>+Sample_FC!D604</f>
        <v>110.26229508196722</v>
      </c>
      <c r="E539" s="979">
        <f>+Sample_FC!E604</f>
        <v>98.06557377049181</v>
      </c>
      <c r="F539" s="979">
        <f>+Sample_FC!F604</f>
        <v>273.39248596580694</v>
      </c>
      <c r="G539" s="979">
        <f>+Sample_FC!G604</f>
        <v>328.03855799246247</v>
      </c>
      <c r="H539" s="979">
        <f>+Sample_FC!H604</f>
        <v>362.54220965030919</v>
      </c>
      <c r="I539" s="979">
        <f>+Sample_FC!I604</f>
        <v>355.03642888783105</v>
      </c>
      <c r="J539" s="979">
        <f>+Sample_FC!J604</f>
        <v>26.086956521739129</v>
      </c>
      <c r="K539" s="979">
        <f>+Sample_FC!K604</f>
        <v>4.3478260869565215</v>
      </c>
      <c r="L539" s="979">
        <f>+Sample_FC!L604</f>
        <v>0</v>
      </c>
      <c r="M539" s="979">
        <f>+Sample_FC!M604</f>
        <v>782.60869565217388</v>
      </c>
      <c r="N539" s="979">
        <f>+Sample_FC!N604</f>
        <v>100</v>
      </c>
      <c r="O539" s="979">
        <f>+Sample!B604</f>
        <v>667.39143279172822</v>
      </c>
      <c r="P539" s="979">
        <f>+Sample!C604</f>
        <v>414.38109305760713</v>
      </c>
      <c r="Q539" s="979">
        <f>+Sample!D604</f>
        <v>112.55539143279174</v>
      </c>
      <c r="R539" s="979">
        <f>+Sample!E604</f>
        <v>111.27917282127032</v>
      </c>
      <c r="S539" s="979">
        <f>+Sample!F604</f>
        <v>303.50092390627208</v>
      </c>
      <c r="T539" s="979">
        <f>+Sample!G604</f>
        <v>351.96912185034347</v>
      </c>
      <c r="U539" s="979">
        <f>+Sample!H604</f>
        <v>276.1695235007341</v>
      </c>
      <c r="V539" s="979">
        <f>+Sample!I604</f>
        <v>271.04071799857127</v>
      </c>
      <c r="W539" s="979">
        <f>+Sample!J604</f>
        <v>17.741935483870968</v>
      </c>
      <c r="X539" s="979">
        <f>+Sample!K604</f>
        <v>5.645161290322581</v>
      </c>
      <c r="Y539" s="979">
        <f>+Sample!L604</f>
        <v>1.935483870967742</v>
      </c>
      <c r="Z539" s="979">
        <f>+Sample!M604</f>
        <v>709.67741935483866</v>
      </c>
      <c r="AA539" s="979">
        <f>+Sample!N604</f>
        <v>100</v>
      </c>
    </row>
    <row r="540" spans="1:27" x14ac:dyDescent="0.2">
      <c r="A540" s="1">
        <f>+Sample_FC!A605</f>
        <v>45529</v>
      </c>
      <c r="B540" s="979">
        <f>+Sample_FC!B605</f>
        <v>617.24590163934431</v>
      </c>
      <c r="C540" s="979">
        <f>+Sample_FC!C605</f>
        <v>366.85245901639348</v>
      </c>
      <c r="D540" s="979">
        <f>+Sample_FC!D605</f>
        <v>110.26229508196722</v>
      </c>
      <c r="E540" s="979">
        <f>+Sample_FC!E605</f>
        <v>98.06557377049181</v>
      </c>
      <c r="F540" s="979">
        <f>+Sample_FC!F605</f>
        <v>273.39248596580694</v>
      </c>
      <c r="G540" s="979">
        <f>+Sample_FC!G605</f>
        <v>328.03855799246247</v>
      </c>
      <c r="H540" s="979">
        <f>+Sample_FC!H605</f>
        <v>362.54220965030919</v>
      </c>
      <c r="I540" s="979">
        <f>+Sample_FC!I605</f>
        <v>355.03642888783105</v>
      </c>
      <c r="J540" s="979">
        <f>+Sample_FC!J605</f>
        <v>26.086956521739129</v>
      </c>
      <c r="K540" s="979">
        <f>+Sample_FC!K605</f>
        <v>4.3478260869565215</v>
      </c>
      <c r="L540" s="979">
        <f>+Sample_FC!L605</f>
        <v>0</v>
      </c>
      <c r="M540" s="979">
        <f>+Sample_FC!M605</f>
        <v>782.60869565217388</v>
      </c>
      <c r="N540" s="979">
        <f>+Sample_FC!N605</f>
        <v>100</v>
      </c>
      <c r="O540" s="979">
        <f>+Sample!B605</f>
        <v>667.39143279172822</v>
      </c>
      <c r="P540" s="979">
        <f>+Sample!C605</f>
        <v>414.38109305760713</v>
      </c>
      <c r="Q540" s="979">
        <f>+Sample!D605</f>
        <v>112.55539143279174</v>
      </c>
      <c r="R540" s="979">
        <f>+Sample!E605</f>
        <v>111.27917282127032</v>
      </c>
      <c r="S540" s="979">
        <f>+Sample!F605</f>
        <v>303.50092390627208</v>
      </c>
      <c r="T540" s="979">
        <f>+Sample!G605</f>
        <v>351.96912185034347</v>
      </c>
      <c r="U540" s="979">
        <f>+Sample!H605</f>
        <v>276.1695235007341</v>
      </c>
      <c r="V540" s="979">
        <f>+Sample!I605</f>
        <v>271.04071799857127</v>
      </c>
      <c r="W540" s="979">
        <f>+Sample!J605</f>
        <v>17.741935483870968</v>
      </c>
      <c r="X540" s="979">
        <f>+Sample!K605</f>
        <v>5.645161290322581</v>
      </c>
      <c r="Y540" s="979">
        <f>+Sample!L605</f>
        <v>1.935483870967742</v>
      </c>
      <c r="Z540" s="979">
        <f>+Sample!M605</f>
        <v>709.67741935483866</v>
      </c>
      <c r="AA540" s="979">
        <f>+Sample!N605</f>
        <v>100</v>
      </c>
    </row>
    <row r="541" spans="1:27" x14ac:dyDescent="0.2">
      <c r="A541" s="1">
        <f>+Sample_FC!A606</f>
        <v>45530</v>
      </c>
      <c r="B541" s="979">
        <f>+Sample_FC!B606</f>
        <v>617.24590163934431</v>
      </c>
      <c r="C541" s="979">
        <f>+Sample_FC!C606</f>
        <v>366.85245901639348</v>
      </c>
      <c r="D541" s="979">
        <f>+Sample_FC!D606</f>
        <v>110.26229508196722</v>
      </c>
      <c r="E541" s="979">
        <f>+Sample_FC!E606</f>
        <v>98.06557377049181</v>
      </c>
      <c r="F541" s="979">
        <f>+Sample_FC!F606</f>
        <v>273.39248596580694</v>
      </c>
      <c r="G541" s="979">
        <f>+Sample_FC!G606</f>
        <v>328.03855799246247</v>
      </c>
      <c r="H541" s="979">
        <f>+Sample_FC!H606</f>
        <v>362.54220965030919</v>
      </c>
      <c r="I541" s="979">
        <f>+Sample_FC!I606</f>
        <v>355.03642888783105</v>
      </c>
      <c r="J541" s="979">
        <f>+Sample_FC!J606</f>
        <v>26.086956521739129</v>
      </c>
      <c r="K541" s="979">
        <f>+Sample_FC!K606</f>
        <v>4.3478260869565215</v>
      </c>
      <c r="L541" s="979">
        <f>+Sample_FC!L606</f>
        <v>0</v>
      </c>
      <c r="M541" s="979">
        <f>+Sample_FC!M606</f>
        <v>782.60869565217388</v>
      </c>
      <c r="N541" s="979">
        <f>+Sample_FC!N606</f>
        <v>100</v>
      </c>
      <c r="O541" s="979">
        <f>+Sample!B606</f>
        <v>667.39143279172822</v>
      </c>
      <c r="P541" s="979">
        <f>+Sample!C606</f>
        <v>414.38109305760713</v>
      </c>
      <c r="Q541" s="979">
        <f>+Sample!D606</f>
        <v>112.55539143279174</v>
      </c>
      <c r="R541" s="979">
        <f>+Sample!E606</f>
        <v>111.27917282127032</v>
      </c>
      <c r="S541" s="979">
        <f>+Sample!F606</f>
        <v>303.50092390627208</v>
      </c>
      <c r="T541" s="979">
        <f>+Sample!G606</f>
        <v>351.96912185034347</v>
      </c>
      <c r="U541" s="979">
        <f>+Sample!H606</f>
        <v>276.1695235007341</v>
      </c>
      <c r="V541" s="979">
        <f>+Sample!I606</f>
        <v>271.04071799857127</v>
      </c>
      <c r="W541" s="979">
        <f>+Sample!J606</f>
        <v>17.741935483870968</v>
      </c>
      <c r="X541" s="979">
        <f>+Sample!K606</f>
        <v>5.645161290322581</v>
      </c>
      <c r="Y541" s="979">
        <f>+Sample!L606</f>
        <v>1.935483870967742</v>
      </c>
      <c r="Z541" s="979">
        <f>+Sample!M606</f>
        <v>709.67741935483866</v>
      </c>
      <c r="AA541" s="979">
        <f>+Sample!N606</f>
        <v>100</v>
      </c>
    </row>
    <row r="542" spans="1:27" x14ac:dyDescent="0.2">
      <c r="A542" s="1">
        <f>+Sample_FC!A607</f>
        <v>45531</v>
      </c>
      <c r="B542" s="979">
        <f>+Sample_FC!B607</f>
        <v>617.24590163934431</v>
      </c>
      <c r="C542" s="979">
        <f>+Sample_FC!C607</f>
        <v>366.85245901639348</v>
      </c>
      <c r="D542" s="979">
        <f>+Sample_FC!D607</f>
        <v>110.26229508196722</v>
      </c>
      <c r="E542" s="979">
        <f>+Sample_FC!E607</f>
        <v>98.06557377049181</v>
      </c>
      <c r="F542" s="979">
        <f>+Sample_FC!F607</f>
        <v>273.39248596580694</v>
      </c>
      <c r="G542" s="979">
        <f>+Sample_FC!G607</f>
        <v>328.03855799246247</v>
      </c>
      <c r="H542" s="979">
        <f>+Sample_FC!H607</f>
        <v>362.54220965030919</v>
      </c>
      <c r="I542" s="979">
        <f>+Sample_FC!I607</f>
        <v>355.03642888783105</v>
      </c>
      <c r="J542" s="979">
        <f>+Sample_FC!J607</f>
        <v>26.086956521739129</v>
      </c>
      <c r="K542" s="979">
        <f>+Sample_FC!K607</f>
        <v>4.3478260869565215</v>
      </c>
      <c r="L542" s="979">
        <f>+Sample_FC!L607</f>
        <v>0</v>
      </c>
      <c r="M542" s="979">
        <f>+Sample_FC!M607</f>
        <v>782.60869565217388</v>
      </c>
      <c r="N542" s="979">
        <f>+Sample_FC!N607</f>
        <v>100</v>
      </c>
      <c r="O542" s="979">
        <f>+Sample!B607</f>
        <v>222.46381093057607</v>
      </c>
      <c r="P542" s="979">
        <f>+Sample!C607</f>
        <v>138.12703101920238</v>
      </c>
      <c r="Q542" s="979">
        <f>+Sample!D607</f>
        <v>37.518463810930577</v>
      </c>
      <c r="R542" s="979">
        <f>+Sample!E607</f>
        <v>37.093057607090103</v>
      </c>
      <c r="S542" s="979">
        <f>+Sample!F607</f>
        <v>101.16697463542403</v>
      </c>
      <c r="T542" s="979">
        <f>+Sample!G607</f>
        <v>117.32304061678116</v>
      </c>
      <c r="U542" s="979">
        <f>+Sample!H607</f>
        <v>276.1695235007341</v>
      </c>
      <c r="V542" s="979">
        <f>+Sample!I607</f>
        <v>271.04071799857127</v>
      </c>
      <c r="W542" s="979">
        <f>+Sample!J607</f>
        <v>17.741935483870968</v>
      </c>
      <c r="X542" s="979">
        <f>+Sample!K607</f>
        <v>5.645161290322581</v>
      </c>
      <c r="Y542" s="979">
        <f>+Sample!L607</f>
        <v>1.935483870967742</v>
      </c>
      <c r="Z542" s="979">
        <f>+Sample!M607</f>
        <v>709.67741935483866</v>
      </c>
      <c r="AA542" s="979">
        <f>+Sample!N607</f>
        <v>33.333333333333329</v>
      </c>
    </row>
    <row r="543" spans="1:27" x14ac:dyDescent="0.2">
      <c r="A543" s="1">
        <f>+Sample_FC!A608</f>
        <v>45532</v>
      </c>
      <c r="B543" s="979">
        <f>+Sample_FC!B608</f>
        <v>617.24590163934431</v>
      </c>
      <c r="C543" s="979">
        <f>+Sample_FC!C608</f>
        <v>366.85245901639348</v>
      </c>
      <c r="D543" s="979">
        <f>+Sample_FC!D608</f>
        <v>110.26229508196722</v>
      </c>
      <c r="E543" s="979">
        <f>+Sample_FC!E608</f>
        <v>98.06557377049181</v>
      </c>
      <c r="F543" s="979">
        <f>+Sample_FC!F608</f>
        <v>273.39248596580694</v>
      </c>
      <c r="G543" s="979">
        <f>+Sample_FC!G608</f>
        <v>328.03855799246247</v>
      </c>
      <c r="H543" s="979">
        <f>+Sample_FC!H608</f>
        <v>362.54220965030919</v>
      </c>
      <c r="I543" s="979">
        <f>+Sample_FC!I608</f>
        <v>355.03642888783105</v>
      </c>
      <c r="J543" s="979">
        <f>+Sample_FC!J608</f>
        <v>26.086956521739129</v>
      </c>
      <c r="K543" s="979">
        <f>+Sample_FC!K608</f>
        <v>4.3478260869565215</v>
      </c>
      <c r="L543" s="979">
        <f>+Sample_FC!L608</f>
        <v>0</v>
      </c>
      <c r="M543" s="979">
        <f>+Sample_FC!M608</f>
        <v>782.60869565217388</v>
      </c>
      <c r="N543" s="979">
        <f>+Sample_FC!N608</f>
        <v>100</v>
      </c>
      <c r="O543" s="979">
        <f>+Sample!B608</f>
        <v>667.39143279172822</v>
      </c>
      <c r="P543" s="979">
        <f>+Sample!C608</f>
        <v>414.38109305760713</v>
      </c>
      <c r="Q543" s="979">
        <f>+Sample!D608</f>
        <v>112.55539143279174</v>
      </c>
      <c r="R543" s="979">
        <f>+Sample!E608</f>
        <v>111.27917282127032</v>
      </c>
      <c r="S543" s="979">
        <f>+Sample!F608</f>
        <v>303.50092390627208</v>
      </c>
      <c r="T543" s="979">
        <f>+Sample!G608</f>
        <v>351.96912185034347</v>
      </c>
      <c r="U543" s="979">
        <f>+Sample!H608</f>
        <v>276.1695235007341</v>
      </c>
      <c r="V543" s="979">
        <f>+Sample!I608</f>
        <v>271.04071799857127</v>
      </c>
      <c r="W543" s="979">
        <f>+Sample!J608</f>
        <v>17.741935483870968</v>
      </c>
      <c r="X543" s="979">
        <f>+Sample!K608</f>
        <v>5.645161290322581</v>
      </c>
      <c r="Y543" s="979">
        <f>+Sample!L608</f>
        <v>1.935483870967742</v>
      </c>
      <c r="Z543" s="979">
        <f>+Sample!M608</f>
        <v>709.67741935483866</v>
      </c>
      <c r="AA543" s="979">
        <f>+Sample!N608</f>
        <v>100</v>
      </c>
    </row>
    <row r="544" spans="1:27" x14ac:dyDescent="0.2">
      <c r="A544" s="1">
        <f>+Sample_FC!A609</f>
        <v>45533</v>
      </c>
      <c r="B544" s="979">
        <f>+Sample_FC!B609</f>
        <v>617.24590163934431</v>
      </c>
      <c r="C544" s="979">
        <f>+Sample_FC!C609</f>
        <v>366.85245901639348</v>
      </c>
      <c r="D544" s="979">
        <f>+Sample_FC!D609</f>
        <v>110.26229508196722</v>
      </c>
      <c r="E544" s="979">
        <f>+Sample_FC!E609</f>
        <v>98.06557377049181</v>
      </c>
      <c r="F544" s="979">
        <f>+Sample_FC!F609</f>
        <v>273.39248596580694</v>
      </c>
      <c r="G544" s="979">
        <f>+Sample_FC!G609</f>
        <v>328.03855799246247</v>
      </c>
      <c r="H544" s="979">
        <f>+Sample_FC!H609</f>
        <v>362.54220965030919</v>
      </c>
      <c r="I544" s="979">
        <f>+Sample_FC!I609</f>
        <v>355.03642888783105</v>
      </c>
      <c r="J544" s="979">
        <f>+Sample_FC!J609</f>
        <v>26.086956521739129</v>
      </c>
      <c r="K544" s="979">
        <f>+Sample_FC!K609</f>
        <v>4.3478260869565215</v>
      </c>
      <c r="L544" s="979">
        <f>+Sample_FC!L609</f>
        <v>0</v>
      </c>
      <c r="M544" s="979">
        <f>+Sample_FC!M609</f>
        <v>782.60869565217388</v>
      </c>
      <c r="N544" s="979">
        <f>+Sample_FC!N609</f>
        <v>100</v>
      </c>
      <c r="O544" s="979">
        <f>+Sample!B609</f>
        <v>667.39143279172822</v>
      </c>
      <c r="P544" s="979">
        <f>+Sample!C609</f>
        <v>414.38109305760713</v>
      </c>
      <c r="Q544" s="979">
        <f>+Sample!D609</f>
        <v>112.55539143279174</v>
      </c>
      <c r="R544" s="979">
        <f>+Sample!E609</f>
        <v>111.27917282127032</v>
      </c>
      <c r="S544" s="979">
        <f>+Sample!F609</f>
        <v>303.50092390627208</v>
      </c>
      <c r="T544" s="979">
        <f>+Sample!G609</f>
        <v>351.96912185034347</v>
      </c>
      <c r="U544" s="979">
        <f>+Sample!H609</f>
        <v>276.1695235007341</v>
      </c>
      <c r="V544" s="979">
        <f>+Sample!I609</f>
        <v>271.04071799857127</v>
      </c>
      <c r="W544" s="979">
        <f>+Sample!J609</f>
        <v>17.741935483870968</v>
      </c>
      <c r="X544" s="979">
        <f>+Sample!K609</f>
        <v>5.645161290322581</v>
      </c>
      <c r="Y544" s="979">
        <f>+Sample!L609</f>
        <v>1.935483870967742</v>
      </c>
      <c r="Z544" s="979">
        <f>+Sample!M609</f>
        <v>709.67741935483866</v>
      </c>
      <c r="AA544" s="979">
        <f>+Sample!N609</f>
        <v>100</v>
      </c>
    </row>
    <row r="545" spans="1:27" x14ac:dyDescent="0.2">
      <c r="A545" s="1">
        <f>+Sample_FC!A610</f>
        <v>45534</v>
      </c>
      <c r="B545" s="979">
        <f>+Sample_FC!B610</f>
        <v>617.24590163934431</v>
      </c>
      <c r="C545" s="979">
        <f>+Sample_FC!C610</f>
        <v>366.85245901639348</v>
      </c>
      <c r="D545" s="979">
        <f>+Sample_FC!D610</f>
        <v>110.26229508196722</v>
      </c>
      <c r="E545" s="979">
        <f>+Sample_FC!E610</f>
        <v>98.06557377049181</v>
      </c>
      <c r="F545" s="979">
        <f>+Sample_FC!F610</f>
        <v>273.39248596580694</v>
      </c>
      <c r="G545" s="979">
        <f>+Sample_FC!G610</f>
        <v>328.03855799246247</v>
      </c>
      <c r="H545" s="979">
        <f>+Sample_FC!H610</f>
        <v>362.54220965030919</v>
      </c>
      <c r="I545" s="979">
        <f>+Sample_FC!I610</f>
        <v>355.03642888783105</v>
      </c>
      <c r="J545" s="979">
        <f>+Sample_FC!J610</f>
        <v>26.086956521739129</v>
      </c>
      <c r="K545" s="979">
        <f>+Sample_FC!K610</f>
        <v>4.3478260869565215</v>
      </c>
      <c r="L545" s="979">
        <f>+Sample_FC!L610</f>
        <v>0</v>
      </c>
      <c r="M545" s="979">
        <f>+Sample_FC!M610</f>
        <v>782.60869565217388</v>
      </c>
      <c r="N545" s="979">
        <f>+Sample_FC!N610</f>
        <v>100</v>
      </c>
      <c r="O545" s="979">
        <f>+Sample!B610</f>
        <v>667.39143279172822</v>
      </c>
      <c r="P545" s="979">
        <f>+Sample!C610</f>
        <v>414.38109305760713</v>
      </c>
      <c r="Q545" s="979">
        <f>+Sample!D610</f>
        <v>112.55539143279174</v>
      </c>
      <c r="R545" s="979">
        <f>+Sample!E610</f>
        <v>111.27917282127032</v>
      </c>
      <c r="S545" s="979">
        <f>+Sample!F610</f>
        <v>303.50092390627208</v>
      </c>
      <c r="T545" s="979">
        <f>+Sample!G610</f>
        <v>351.96912185034347</v>
      </c>
      <c r="U545" s="979">
        <f>+Sample!H610</f>
        <v>276.1695235007341</v>
      </c>
      <c r="V545" s="979">
        <f>+Sample!I610</f>
        <v>271.04071799857127</v>
      </c>
      <c r="W545" s="979">
        <f>+Sample!J610</f>
        <v>17.741935483870968</v>
      </c>
      <c r="X545" s="979">
        <f>+Sample!K610</f>
        <v>5.645161290322581</v>
      </c>
      <c r="Y545" s="979">
        <f>+Sample!L610</f>
        <v>1.935483870967742</v>
      </c>
      <c r="Z545" s="979">
        <f>+Sample!M610</f>
        <v>709.67741935483866</v>
      </c>
      <c r="AA545" s="979">
        <f>+Sample!N610</f>
        <v>100</v>
      </c>
    </row>
    <row r="546" spans="1:27" x14ac:dyDescent="0.2">
      <c r="A546" s="1">
        <f>+Sample_FC!A611</f>
        <v>45535</v>
      </c>
      <c r="B546" s="979">
        <f>+Sample_FC!B611</f>
        <v>617.24590163934431</v>
      </c>
      <c r="C546" s="979">
        <f>+Sample_FC!C611</f>
        <v>366.85245901639348</v>
      </c>
      <c r="D546" s="979">
        <f>+Sample_FC!D611</f>
        <v>110.26229508196722</v>
      </c>
      <c r="E546" s="979">
        <f>+Sample_FC!E611</f>
        <v>98.06557377049181</v>
      </c>
      <c r="F546" s="979">
        <f>+Sample_FC!F611</f>
        <v>273.39248596580694</v>
      </c>
      <c r="G546" s="979">
        <f>+Sample_FC!G611</f>
        <v>328.03855799246247</v>
      </c>
      <c r="H546" s="979">
        <f>+Sample_FC!H611</f>
        <v>362.54220965030919</v>
      </c>
      <c r="I546" s="979">
        <f>+Sample_FC!I611</f>
        <v>355.03642888783105</v>
      </c>
      <c r="J546" s="979">
        <f>+Sample_FC!J611</f>
        <v>26.086956521739129</v>
      </c>
      <c r="K546" s="979">
        <f>+Sample_FC!K611</f>
        <v>4.3478260869565215</v>
      </c>
      <c r="L546" s="979">
        <f>+Sample_FC!L611</f>
        <v>0</v>
      </c>
      <c r="M546" s="979">
        <f>+Sample_FC!M611</f>
        <v>782.60869565217388</v>
      </c>
      <c r="N546" s="979">
        <f>+Sample_FC!N611</f>
        <v>100</v>
      </c>
      <c r="O546" s="979">
        <f>+Sample!B611</f>
        <v>667.39143279172822</v>
      </c>
      <c r="P546" s="979">
        <f>+Sample!C611</f>
        <v>414.38109305760713</v>
      </c>
      <c r="Q546" s="979">
        <f>+Sample!D611</f>
        <v>112.55539143279174</v>
      </c>
      <c r="R546" s="979">
        <f>+Sample!E611</f>
        <v>111.27917282127032</v>
      </c>
      <c r="S546" s="979">
        <f>+Sample!F611</f>
        <v>303.50092390627208</v>
      </c>
      <c r="T546" s="979">
        <f>+Sample!G611</f>
        <v>351.96912185034347</v>
      </c>
      <c r="U546" s="979">
        <f>+Sample!H611</f>
        <v>276.1695235007341</v>
      </c>
      <c r="V546" s="979">
        <f>+Sample!I611</f>
        <v>271.04071799857127</v>
      </c>
      <c r="W546" s="979">
        <f>+Sample!J611</f>
        <v>17.741935483870968</v>
      </c>
      <c r="X546" s="979">
        <f>+Sample!K611</f>
        <v>5.645161290322581</v>
      </c>
      <c r="Y546" s="979">
        <f>+Sample!L611</f>
        <v>1.935483870967742</v>
      </c>
      <c r="Z546" s="979">
        <f>+Sample!M611</f>
        <v>709.67741935483866</v>
      </c>
      <c r="AA546" s="979">
        <f>+Sample!N611</f>
        <v>100</v>
      </c>
    </row>
    <row r="547" spans="1:27" x14ac:dyDescent="0.2">
      <c r="A547" s="1">
        <f>+Sample_FC!A612</f>
        <v>45536</v>
      </c>
      <c r="B547" s="979">
        <f>+Sample_FC!B612</f>
        <v>653.01075268817203</v>
      </c>
      <c r="C547" s="979">
        <f>+Sample_FC!C612</f>
        <v>387.49103942652329</v>
      </c>
      <c r="D547" s="979">
        <f>+Sample_FC!D612</f>
        <v>103.08243727598565</v>
      </c>
      <c r="E547" s="979">
        <f>+Sample_FC!E612</f>
        <v>117.20430107526882</v>
      </c>
      <c r="F547" s="979">
        <f>+Sample_FC!F612</f>
        <v>291.71249792458451</v>
      </c>
      <c r="G547" s="979">
        <f>+Sample_FC!G612</f>
        <v>342.45675998929431</v>
      </c>
      <c r="H547" s="979">
        <f>+Sample_FC!H612</f>
        <v>271.29262306986362</v>
      </c>
      <c r="I547" s="979">
        <f>+Sample_FC!I612</f>
        <v>275.49013945497319</v>
      </c>
      <c r="J547" s="979">
        <f>+Sample_FC!J612</f>
        <v>18.333333333333332</v>
      </c>
      <c r="K547" s="979">
        <f>+Sample_FC!K612</f>
        <v>3.3333333333333335</v>
      </c>
      <c r="L547" s="979">
        <f>+Sample_FC!L612</f>
        <v>2.3333333333333335</v>
      </c>
      <c r="M547" s="979">
        <f>+Sample_FC!M612</f>
        <v>800</v>
      </c>
      <c r="N547" s="979">
        <f>+Sample_FC!N612</f>
        <v>100</v>
      </c>
      <c r="O547" s="979">
        <f>+Sample!B612</f>
        <v>643.40200117716302</v>
      </c>
      <c r="P547" s="979">
        <f>+Sample!C612</f>
        <v>399.44673337257206</v>
      </c>
      <c r="Q547" s="979">
        <f>+Sample!D612</f>
        <v>108.59329017068863</v>
      </c>
      <c r="R547" s="979">
        <f>+Sample!E612</f>
        <v>106.8628605061801</v>
      </c>
      <c r="S547" s="979">
        <f>+Sample!F612</f>
        <v>295.82161015129338</v>
      </c>
      <c r="T547" s="979">
        <f>+Sample!G612</f>
        <v>330.66086561139849</v>
      </c>
      <c r="U547" s="979">
        <f>+Sample!H612</f>
        <v>279.22273091502637</v>
      </c>
      <c r="V547" s="979">
        <f>+Sample!I612</f>
        <v>273.50601846600728</v>
      </c>
      <c r="W547" s="979">
        <f>+Sample!J612</f>
        <v>18.333333333333332</v>
      </c>
      <c r="X547" s="979">
        <f>+Sample!K612</f>
        <v>5.833333333333333</v>
      </c>
      <c r="Y547" s="979">
        <f>+Sample!L612</f>
        <v>0</v>
      </c>
      <c r="Z547" s="979">
        <f>+Sample!M612</f>
        <v>666.66666666666663</v>
      </c>
      <c r="AA547" s="979">
        <f>+Sample!N612</f>
        <v>100</v>
      </c>
    </row>
    <row r="548" spans="1:27" x14ac:dyDescent="0.2">
      <c r="A548" s="1">
        <f>+Sample_FC!A613</f>
        <v>45537</v>
      </c>
      <c r="B548" s="979">
        <f>+Sample_FC!B613</f>
        <v>653.01075268817203</v>
      </c>
      <c r="C548" s="979">
        <f>+Sample_FC!C613</f>
        <v>387.49103942652329</v>
      </c>
      <c r="D548" s="979">
        <f>+Sample_FC!D613</f>
        <v>103.08243727598565</v>
      </c>
      <c r="E548" s="979">
        <f>+Sample_FC!E613</f>
        <v>117.20430107526882</v>
      </c>
      <c r="F548" s="979">
        <f>+Sample_FC!F613</f>
        <v>291.71249792458451</v>
      </c>
      <c r="G548" s="979">
        <f>+Sample_FC!G613</f>
        <v>342.45675998929431</v>
      </c>
      <c r="H548" s="979">
        <f>+Sample_FC!H613</f>
        <v>271.29262306986362</v>
      </c>
      <c r="I548" s="979">
        <f>+Sample_FC!I613</f>
        <v>275.49013945497319</v>
      </c>
      <c r="J548" s="979">
        <f>+Sample_FC!J613</f>
        <v>18.333333333333332</v>
      </c>
      <c r="K548" s="979">
        <f>+Sample_FC!K613</f>
        <v>3.3333333333333335</v>
      </c>
      <c r="L548" s="979">
        <f>+Sample_FC!L613</f>
        <v>2.3333333333333335</v>
      </c>
      <c r="M548" s="979">
        <f>+Sample_FC!M613</f>
        <v>800</v>
      </c>
      <c r="N548" s="979">
        <f>+Sample_FC!N613</f>
        <v>100</v>
      </c>
      <c r="O548" s="979">
        <f>+Sample!B613</f>
        <v>643.40200117716302</v>
      </c>
      <c r="P548" s="979">
        <f>+Sample!C613</f>
        <v>399.44673337257206</v>
      </c>
      <c r="Q548" s="979">
        <f>+Sample!D613</f>
        <v>108.59329017068863</v>
      </c>
      <c r="R548" s="979">
        <f>+Sample!E613</f>
        <v>106.8628605061801</v>
      </c>
      <c r="S548" s="979">
        <f>+Sample!F613</f>
        <v>295.82161015129338</v>
      </c>
      <c r="T548" s="979">
        <f>+Sample!G613</f>
        <v>330.66086561139849</v>
      </c>
      <c r="U548" s="979">
        <f>+Sample!H613</f>
        <v>279.22273091502637</v>
      </c>
      <c r="V548" s="979">
        <f>+Sample!I613</f>
        <v>273.50601846600728</v>
      </c>
      <c r="W548" s="979">
        <f>+Sample!J613</f>
        <v>18.333333333333332</v>
      </c>
      <c r="X548" s="979">
        <f>+Sample!K613</f>
        <v>5.833333333333333</v>
      </c>
      <c r="Y548" s="979">
        <f>+Sample!L613</f>
        <v>0</v>
      </c>
      <c r="Z548" s="979">
        <f>+Sample!M613</f>
        <v>666.66666666666663</v>
      </c>
      <c r="AA548" s="979">
        <f>+Sample!N613</f>
        <v>100</v>
      </c>
    </row>
    <row r="549" spans="1:27" x14ac:dyDescent="0.2">
      <c r="A549" s="1">
        <f>+Sample_FC!A614</f>
        <v>45538</v>
      </c>
      <c r="B549" s="979">
        <f>+Sample_FC!B614</f>
        <v>598.59318996415766</v>
      </c>
      <c r="C549" s="979">
        <f>+Sample_FC!C614</f>
        <v>355.200119474313</v>
      </c>
      <c r="D549" s="979">
        <f>+Sample_FC!D614</f>
        <v>94.492234169653514</v>
      </c>
      <c r="E549" s="979">
        <f>+Sample_FC!E614</f>
        <v>107.43727598566306</v>
      </c>
      <c r="F549" s="979">
        <f>+Sample_FC!F614</f>
        <v>267.40312309753574</v>
      </c>
      <c r="G549" s="979">
        <f>+Sample_FC!G614</f>
        <v>313.91869665685306</v>
      </c>
      <c r="H549" s="979">
        <f>+Sample_FC!H614</f>
        <v>271.29262306986362</v>
      </c>
      <c r="I549" s="979">
        <f>+Sample_FC!I614</f>
        <v>275.49013945497319</v>
      </c>
      <c r="J549" s="979">
        <f>+Sample_FC!J614</f>
        <v>18.333333333333332</v>
      </c>
      <c r="K549" s="979">
        <f>+Sample_FC!K614</f>
        <v>3.3333333333333335</v>
      </c>
      <c r="L549" s="979">
        <f>+Sample_FC!L614</f>
        <v>2.3333333333333335</v>
      </c>
      <c r="M549" s="979">
        <f>+Sample_FC!M614</f>
        <v>800</v>
      </c>
      <c r="N549" s="979">
        <f>+Sample_FC!N614</f>
        <v>91.666666666666657</v>
      </c>
      <c r="O549" s="979">
        <f>+Sample!B614</f>
        <v>643.40200117716302</v>
      </c>
      <c r="P549" s="979">
        <f>+Sample!C614</f>
        <v>399.44673337257206</v>
      </c>
      <c r="Q549" s="979">
        <f>+Sample!D614</f>
        <v>108.59329017068863</v>
      </c>
      <c r="R549" s="979">
        <f>+Sample!E614</f>
        <v>106.8628605061801</v>
      </c>
      <c r="S549" s="979">
        <f>+Sample!F614</f>
        <v>295.82161015129338</v>
      </c>
      <c r="T549" s="979">
        <f>+Sample!G614</f>
        <v>330.66086561139849</v>
      </c>
      <c r="U549" s="979">
        <f>+Sample!H614</f>
        <v>279.22273091502637</v>
      </c>
      <c r="V549" s="979">
        <f>+Sample!I614</f>
        <v>273.50601846600728</v>
      </c>
      <c r="W549" s="979">
        <f>+Sample!J614</f>
        <v>18.333333333333332</v>
      </c>
      <c r="X549" s="979">
        <f>+Sample!K614</f>
        <v>5.833333333333333</v>
      </c>
      <c r="Y549" s="979">
        <f>+Sample!L614</f>
        <v>0</v>
      </c>
      <c r="Z549" s="979">
        <f>+Sample!M614</f>
        <v>666.66666666666663</v>
      </c>
      <c r="AA549" s="979">
        <f>+Sample!N614</f>
        <v>100</v>
      </c>
    </row>
    <row r="550" spans="1:27" x14ac:dyDescent="0.2">
      <c r="A550" s="1">
        <f>+Sample_FC!A615</f>
        <v>45539</v>
      </c>
      <c r="B550" s="979">
        <f>+Sample_FC!B615</f>
        <v>0</v>
      </c>
      <c r="C550" s="979">
        <f>+Sample_FC!C615</f>
        <v>0</v>
      </c>
      <c r="D550" s="979">
        <f>+Sample_FC!D615</f>
        <v>0</v>
      </c>
      <c r="E550" s="979">
        <f>+Sample_FC!E615</f>
        <v>0</v>
      </c>
      <c r="F550" s="979">
        <f>+Sample_FC!F615</f>
        <v>0</v>
      </c>
      <c r="G550" s="979">
        <f>+Sample_FC!G615</f>
        <v>0</v>
      </c>
      <c r="H550" s="979">
        <f>+Sample_FC!H615</f>
        <v>271.29262306986362</v>
      </c>
      <c r="I550" s="979">
        <f>+Sample_FC!I615</f>
        <v>275.49013945497319</v>
      </c>
      <c r="J550" s="979">
        <f>+Sample_FC!J615</f>
        <v>18.333333333333332</v>
      </c>
      <c r="K550" s="979">
        <f>+Sample_FC!K615</f>
        <v>3.3333333333333335</v>
      </c>
      <c r="L550" s="979">
        <f>+Sample_FC!L615</f>
        <v>2.3333333333333335</v>
      </c>
      <c r="M550" s="979">
        <f>+Sample_FC!M615</f>
        <v>800</v>
      </c>
      <c r="N550" s="979">
        <f>+Sample_FC!N615</f>
        <v>0</v>
      </c>
      <c r="O550" s="979">
        <f>+Sample!B615</f>
        <v>643.40200117716302</v>
      </c>
      <c r="P550" s="979">
        <f>+Sample!C615</f>
        <v>399.44673337257206</v>
      </c>
      <c r="Q550" s="979">
        <f>+Sample!D615</f>
        <v>108.59329017068863</v>
      </c>
      <c r="R550" s="979">
        <f>+Sample!E615</f>
        <v>106.8628605061801</v>
      </c>
      <c r="S550" s="979">
        <f>+Sample!F615</f>
        <v>295.82161015129338</v>
      </c>
      <c r="T550" s="979">
        <f>+Sample!G615</f>
        <v>330.66086561139849</v>
      </c>
      <c r="U550" s="979">
        <f>+Sample!H615</f>
        <v>279.22273091502637</v>
      </c>
      <c r="V550" s="979">
        <f>+Sample!I615</f>
        <v>273.50601846600728</v>
      </c>
      <c r="W550" s="979">
        <f>+Sample!J615</f>
        <v>18.333333333333332</v>
      </c>
      <c r="X550" s="979">
        <f>+Sample!K615</f>
        <v>5.833333333333333</v>
      </c>
      <c r="Y550" s="979">
        <f>+Sample!L615</f>
        <v>0</v>
      </c>
      <c r="Z550" s="979">
        <f>+Sample!M615</f>
        <v>666.66666666666663</v>
      </c>
      <c r="AA550" s="979">
        <f>+Sample!N615</f>
        <v>100</v>
      </c>
    </row>
    <row r="551" spans="1:27" x14ac:dyDescent="0.2">
      <c r="A551" s="1">
        <f>+Sample_FC!A616</f>
        <v>45540</v>
      </c>
      <c r="B551" s="979">
        <f>+Sample_FC!B616</f>
        <v>315.62186379928312</v>
      </c>
      <c r="C551" s="979">
        <f>+Sample_FC!C616</f>
        <v>187.28733572281959</v>
      </c>
      <c r="D551" s="979">
        <f>+Sample_FC!D616</f>
        <v>49.823178016726402</v>
      </c>
      <c r="E551" s="979">
        <f>+Sample_FC!E616</f>
        <v>56.648745519713259</v>
      </c>
      <c r="F551" s="979">
        <f>+Sample_FC!F616</f>
        <v>140.9943739968825</v>
      </c>
      <c r="G551" s="979">
        <f>+Sample_FC!G616</f>
        <v>165.52076732815891</v>
      </c>
      <c r="H551" s="979">
        <f>+Sample_FC!H616</f>
        <v>271.29262306986362</v>
      </c>
      <c r="I551" s="979">
        <f>+Sample_FC!I616</f>
        <v>275.49013945497319</v>
      </c>
      <c r="J551" s="979">
        <f>+Sample_FC!J616</f>
        <v>18.333333333333332</v>
      </c>
      <c r="K551" s="979">
        <f>+Sample_FC!K616</f>
        <v>3.3333333333333335</v>
      </c>
      <c r="L551" s="979">
        <f>+Sample_FC!L616</f>
        <v>2.3333333333333335</v>
      </c>
      <c r="M551" s="979">
        <f>+Sample_FC!M616</f>
        <v>800</v>
      </c>
      <c r="N551" s="979">
        <f>+Sample_FC!N616</f>
        <v>48.333333333333336</v>
      </c>
      <c r="O551" s="979">
        <f>+Sample!B616</f>
        <v>643.40200117716302</v>
      </c>
      <c r="P551" s="979">
        <f>+Sample!C616</f>
        <v>399.44673337257206</v>
      </c>
      <c r="Q551" s="979">
        <f>+Sample!D616</f>
        <v>108.59329017068863</v>
      </c>
      <c r="R551" s="979">
        <f>+Sample!E616</f>
        <v>106.8628605061801</v>
      </c>
      <c r="S551" s="979">
        <f>+Sample!F616</f>
        <v>295.82161015129338</v>
      </c>
      <c r="T551" s="979">
        <f>+Sample!G616</f>
        <v>330.66086561139849</v>
      </c>
      <c r="U551" s="979">
        <f>+Sample!H616</f>
        <v>279.22273091502637</v>
      </c>
      <c r="V551" s="979">
        <f>+Sample!I616</f>
        <v>273.50601846600728</v>
      </c>
      <c r="W551" s="979">
        <f>+Sample!J616</f>
        <v>18.333333333333332</v>
      </c>
      <c r="X551" s="979">
        <f>+Sample!K616</f>
        <v>5.833333333333333</v>
      </c>
      <c r="Y551" s="979">
        <f>+Sample!L616</f>
        <v>0</v>
      </c>
      <c r="Z551" s="979">
        <f>+Sample!M616</f>
        <v>666.66666666666663</v>
      </c>
      <c r="AA551" s="979">
        <f>+Sample!N616</f>
        <v>100</v>
      </c>
    </row>
    <row r="552" spans="1:27" x14ac:dyDescent="0.2">
      <c r="A552" s="1">
        <f>+Sample_FC!A617</f>
        <v>45541</v>
      </c>
      <c r="B552" s="979">
        <f>+Sample_FC!B617</f>
        <v>653.01075268817203</v>
      </c>
      <c r="C552" s="979">
        <f>+Sample_FC!C617</f>
        <v>387.49103942652329</v>
      </c>
      <c r="D552" s="979">
        <f>+Sample_FC!D617</f>
        <v>103.08243727598565</v>
      </c>
      <c r="E552" s="979">
        <f>+Sample_FC!E617</f>
        <v>117.20430107526882</v>
      </c>
      <c r="F552" s="979">
        <f>+Sample_FC!F617</f>
        <v>291.71249792458451</v>
      </c>
      <c r="G552" s="979">
        <f>+Sample_FC!G617</f>
        <v>342.45675998929431</v>
      </c>
      <c r="H552" s="979">
        <f>+Sample_FC!H617</f>
        <v>271.29262306986362</v>
      </c>
      <c r="I552" s="979">
        <f>+Sample_FC!I617</f>
        <v>275.49013945497319</v>
      </c>
      <c r="J552" s="979">
        <f>+Sample_FC!J617</f>
        <v>18.333333333333332</v>
      </c>
      <c r="K552" s="979">
        <f>+Sample_FC!K617</f>
        <v>3.3333333333333335</v>
      </c>
      <c r="L552" s="979">
        <f>+Sample_FC!L617</f>
        <v>2.3333333333333335</v>
      </c>
      <c r="M552" s="979">
        <f>+Sample_FC!M617</f>
        <v>800</v>
      </c>
      <c r="N552" s="979">
        <f>+Sample_FC!N617</f>
        <v>100</v>
      </c>
      <c r="O552" s="979">
        <f>+Sample!B617</f>
        <v>643.40200117716302</v>
      </c>
      <c r="P552" s="979">
        <f>+Sample!C617</f>
        <v>399.44673337257206</v>
      </c>
      <c r="Q552" s="979">
        <f>+Sample!D617</f>
        <v>108.59329017068863</v>
      </c>
      <c r="R552" s="979">
        <f>+Sample!E617</f>
        <v>106.8628605061801</v>
      </c>
      <c r="S552" s="979">
        <f>+Sample!F617</f>
        <v>295.82161015129338</v>
      </c>
      <c r="T552" s="979">
        <f>+Sample!G617</f>
        <v>330.66086561139849</v>
      </c>
      <c r="U552" s="979">
        <f>+Sample!H617</f>
        <v>279.22273091502637</v>
      </c>
      <c r="V552" s="979">
        <f>+Sample!I617</f>
        <v>273.50601846600728</v>
      </c>
      <c r="W552" s="979">
        <f>+Sample!J617</f>
        <v>18.333333333333332</v>
      </c>
      <c r="X552" s="979">
        <f>+Sample!K617</f>
        <v>5.833333333333333</v>
      </c>
      <c r="Y552" s="979">
        <f>+Sample!L617</f>
        <v>0</v>
      </c>
      <c r="Z552" s="979">
        <f>+Sample!M617</f>
        <v>666.66666666666663</v>
      </c>
      <c r="AA552" s="979">
        <f>+Sample!N617</f>
        <v>100</v>
      </c>
    </row>
    <row r="553" spans="1:27" x14ac:dyDescent="0.2">
      <c r="A553" s="1">
        <f>+Sample_FC!A618</f>
        <v>45542</v>
      </c>
      <c r="B553" s="979">
        <f>+Sample_FC!B618</f>
        <v>653.01075268817203</v>
      </c>
      <c r="C553" s="979">
        <f>+Sample_FC!C618</f>
        <v>387.49103942652329</v>
      </c>
      <c r="D553" s="979">
        <f>+Sample_FC!D618</f>
        <v>103.08243727598565</v>
      </c>
      <c r="E553" s="979">
        <f>+Sample_FC!E618</f>
        <v>117.20430107526882</v>
      </c>
      <c r="F553" s="979">
        <f>+Sample_FC!F618</f>
        <v>291.71249792458451</v>
      </c>
      <c r="G553" s="979">
        <f>+Sample_FC!G618</f>
        <v>342.45675998929431</v>
      </c>
      <c r="H553" s="979">
        <f>+Sample_FC!H618</f>
        <v>271.29262306986362</v>
      </c>
      <c r="I553" s="979">
        <f>+Sample_FC!I618</f>
        <v>275.49013945497319</v>
      </c>
      <c r="J553" s="979">
        <f>+Sample_FC!J618</f>
        <v>18.333333333333332</v>
      </c>
      <c r="K553" s="979">
        <f>+Sample_FC!K618</f>
        <v>3.3333333333333335</v>
      </c>
      <c r="L553" s="979">
        <f>+Sample_FC!L618</f>
        <v>2.3333333333333335</v>
      </c>
      <c r="M553" s="979">
        <f>+Sample_FC!M618</f>
        <v>800</v>
      </c>
      <c r="N553" s="979">
        <f>+Sample_FC!N618</f>
        <v>100</v>
      </c>
      <c r="O553" s="979">
        <f>+Sample!B618</f>
        <v>643.40200117716302</v>
      </c>
      <c r="P553" s="979">
        <f>+Sample!C618</f>
        <v>399.44673337257206</v>
      </c>
      <c r="Q553" s="979">
        <f>+Sample!D618</f>
        <v>108.59329017068863</v>
      </c>
      <c r="R553" s="979">
        <f>+Sample!E618</f>
        <v>106.8628605061801</v>
      </c>
      <c r="S553" s="979">
        <f>+Sample!F618</f>
        <v>295.82161015129338</v>
      </c>
      <c r="T553" s="979">
        <f>+Sample!G618</f>
        <v>330.66086561139849</v>
      </c>
      <c r="U553" s="979">
        <f>+Sample!H618</f>
        <v>279.22273091502637</v>
      </c>
      <c r="V553" s="979">
        <f>+Sample!I618</f>
        <v>273.50601846600728</v>
      </c>
      <c r="W553" s="979">
        <f>+Sample!J618</f>
        <v>18.333333333333332</v>
      </c>
      <c r="X553" s="979">
        <f>+Sample!K618</f>
        <v>5.833333333333333</v>
      </c>
      <c r="Y553" s="979">
        <f>+Sample!L618</f>
        <v>0</v>
      </c>
      <c r="Z553" s="979">
        <f>+Sample!M618</f>
        <v>666.66666666666663</v>
      </c>
      <c r="AA553" s="979">
        <f>+Sample!N618</f>
        <v>100</v>
      </c>
    </row>
    <row r="554" spans="1:27" x14ac:dyDescent="0.2">
      <c r="A554" s="1">
        <f>+Sample_FC!A619</f>
        <v>45543</v>
      </c>
      <c r="B554" s="979">
        <f>+Sample_FC!B619</f>
        <v>653.01075268817203</v>
      </c>
      <c r="C554" s="979">
        <f>+Sample_FC!C619</f>
        <v>387.49103942652329</v>
      </c>
      <c r="D554" s="979">
        <f>+Sample_FC!D619</f>
        <v>103.08243727598565</v>
      </c>
      <c r="E554" s="979">
        <f>+Sample_FC!E619</f>
        <v>117.20430107526882</v>
      </c>
      <c r="F554" s="979">
        <f>+Sample_FC!F619</f>
        <v>291.71249792458451</v>
      </c>
      <c r="G554" s="979">
        <f>+Sample_FC!G619</f>
        <v>342.45675998929431</v>
      </c>
      <c r="H554" s="979">
        <f>+Sample_FC!H619</f>
        <v>271.29262306986362</v>
      </c>
      <c r="I554" s="979">
        <f>+Sample_FC!I619</f>
        <v>275.49013945497319</v>
      </c>
      <c r="J554" s="979">
        <f>+Sample_FC!J619</f>
        <v>18.333333333333332</v>
      </c>
      <c r="K554" s="979">
        <f>+Sample_FC!K619</f>
        <v>3.3333333333333335</v>
      </c>
      <c r="L554" s="979">
        <f>+Sample_FC!L619</f>
        <v>2.3333333333333335</v>
      </c>
      <c r="M554" s="979">
        <f>+Sample_FC!M619</f>
        <v>800</v>
      </c>
      <c r="N554" s="979">
        <f>+Sample_FC!N619</f>
        <v>100</v>
      </c>
      <c r="O554" s="979">
        <f>+Sample!B619</f>
        <v>643.40200117716302</v>
      </c>
      <c r="P554" s="979">
        <f>+Sample!C619</f>
        <v>399.44673337257206</v>
      </c>
      <c r="Q554" s="979">
        <f>+Sample!D619</f>
        <v>108.59329017068863</v>
      </c>
      <c r="R554" s="979">
        <f>+Sample!E619</f>
        <v>106.8628605061801</v>
      </c>
      <c r="S554" s="979">
        <f>+Sample!F619</f>
        <v>295.82161015129338</v>
      </c>
      <c r="T554" s="979">
        <f>+Sample!G619</f>
        <v>330.66086561139849</v>
      </c>
      <c r="U554" s="979">
        <f>+Sample!H619</f>
        <v>279.22273091502637</v>
      </c>
      <c r="V554" s="979">
        <f>+Sample!I619</f>
        <v>273.50601846600728</v>
      </c>
      <c r="W554" s="979">
        <f>+Sample!J619</f>
        <v>18.333333333333332</v>
      </c>
      <c r="X554" s="979">
        <f>+Sample!K619</f>
        <v>5.833333333333333</v>
      </c>
      <c r="Y554" s="979">
        <f>+Sample!L619</f>
        <v>0</v>
      </c>
      <c r="Z554" s="979">
        <f>+Sample!M619</f>
        <v>666.66666666666663</v>
      </c>
      <c r="AA554" s="979">
        <f>+Sample!N619</f>
        <v>100</v>
      </c>
    </row>
    <row r="555" spans="1:27" x14ac:dyDescent="0.2">
      <c r="A555" s="1">
        <f>+Sample_FC!A620</f>
        <v>45544</v>
      </c>
      <c r="B555" s="979">
        <f>+Sample_FC!B620</f>
        <v>653.01075268817203</v>
      </c>
      <c r="C555" s="979">
        <f>+Sample_FC!C620</f>
        <v>387.49103942652329</v>
      </c>
      <c r="D555" s="979">
        <f>+Sample_FC!D620</f>
        <v>103.08243727598565</v>
      </c>
      <c r="E555" s="979">
        <f>+Sample_FC!E620</f>
        <v>117.20430107526882</v>
      </c>
      <c r="F555" s="979">
        <f>+Sample_FC!F620</f>
        <v>291.71249792458451</v>
      </c>
      <c r="G555" s="979">
        <f>+Sample_FC!G620</f>
        <v>342.45675998929431</v>
      </c>
      <c r="H555" s="979">
        <f>+Sample_FC!H620</f>
        <v>271.29262306986362</v>
      </c>
      <c r="I555" s="979">
        <f>+Sample_FC!I620</f>
        <v>275.49013945497319</v>
      </c>
      <c r="J555" s="979">
        <f>+Sample_FC!J620</f>
        <v>18.333333333333332</v>
      </c>
      <c r="K555" s="979">
        <f>+Sample_FC!K620</f>
        <v>3.3333333333333335</v>
      </c>
      <c r="L555" s="979">
        <f>+Sample_FC!L620</f>
        <v>2.3333333333333335</v>
      </c>
      <c r="M555" s="979">
        <f>+Sample_FC!M620</f>
        <v>800</v>
      </c>
      <c r="N555" s="979">
        <f>+Sample_FC!N620</f>
        <v>100</v>
      </c>
      <c r="O555" s="979">
        <f>+Sample!B620</f>
        <v>536.16833431430246</v>
      </c>
      <c r="P555" s="979">
        <f>+Sample!C620</f>
        <v>332.87227781047676</v>
      </c>
      <c r="Q555" s="979">
        <f>+Sample!D620</f>
        <v>90.494408475573863</v>
      </c>
      <c r="R555" s="979">
        <f>+Sample!E620</f>
        <v>89.052383755150089</v>
      </c>
      <c r="S555" s="979">
        <f>+Sample!F620</f>
        <v>246.51800845941113</v>
      </c>
      <c r="T555" s="979">
        <f>+Sample!G620</f>
        <v>275.55072134283211</v>
      </c>
      <c r="U555" s="979">
        <f>+Sample!H620</f>
        <v>279.22273091502637</v>
      </c>
      <c r="V555" s="979">
        <f>+Sample!I620</f>
        <v>273.50601846600728</v>
      </c>
      <c r="W555" s="979">
        <f>+Sample!J620</f>
        <v>18.333333333333332</v>
      </c>
      <c r="X555" s="979">
        <f>+Sample!K620</f>
        <v>5.833333333333333</v>
      </c>
      <c r="Y555" s="979">
        <f>+Sample!L620</f>
        <v>0</v>
      </c>
      <c r="Z555" s="979">
        <f>+Sample!M620</f>
        <v>666.66666666666663</v>
      </c>
      <c r="AA555" s="979">
        <f>+Sample!N620</f>
        <v>83.333333333333343</v>
      </c>
    </row>
    <row r="556" spans="1:27" x14ac:dyDescent="0.2">
      <c r="A556" s="1">
        <f>+Sample_FC!A621</f>
        <v>45545</v>
      </c>
      <c r="B556" s="979">
        <f>+Sample_FC!B621</f>
        <v>653.01075268817203</v>
      </c>
      <c r="C556" s="979">
        <f>+Sample_FC!C621</f>
        <v>387.49103942652329</v>
      </c>
      <c r="D556" s="979">
        <f>+Sample_FC!D621</f>
        <v>103.08243727598565</v>
      </c>
      <c r="E556" s="979">
        <f>+Sample_FC!E621</f>
        <v>117.20430107526882</v>
      </c>
      <c r="F556" s="979">
        <f>+Sample_FC!F621</f>
        <v>291.71249792458451</v>
      </c>
      <c r="G556" s="979">
        <f>+Sample_FC!G621</f>
        <v>342.45675998929431</v>
      </c>
      <c r="H556" s="979">
        <f>+Sample_FC!H621</f>
        <v>271.29262306986362</v>
      </c>
      <c r="I556" s="979">
        <f>+Sample_FC!I621</f>
        <v>275.49013945497319</v>
      </c>
      <c r="J556" s="979">
        <f>+Sample_FC!J621</f>
        <v>18.333333333333332</v>
      </c>
      <c r="K556" s="979">
        <f>+Sample_FC!K621</f>
        <v>3.3333333333333335</v>
      </c>
      <c r="L556" s="979">
        <f>+Sample_FC!L621</f>
        <v>2.3333333333333335</v>
      </c>
      <c r="M556" s="979">
        <f>+Sample_FC!M621</f>
        <v>800</v>
      </c>
      <c r="N556" s="979">
        <f>+Sample_FC!N621</f>
        <v>100</v>
      </c>
      <c r="O556" s="979">
        <f>+Sample!B621</f>
        <v>0</v>
      </c>
      <c r="P556" s="979">
        <f>+Sample!C621</f>
        <v>0</v>
      </c>
      <c r="Q556" s="979">
        <f>+Sample!D621</f>
        <v>0</v>
      </c>
      <c r="R556" s="979">
        <f>+Sample!E621</f>
        <v>0</v>
      </c>
      <c r="S556" s="979">
        <f>+Sample!F621</f>
        <v>0</v>
      </c>
      <c r="T556" s="979">
        <f>+Sample!G621</f>
        <v>0</v>
      </c>
      <c r="U556" s="979">
        <f>+Sample!H621</f>
        <v>279.22273091502637</v>
      </c>
      <c r="V556" s="979">
        <f>+Sample!I621</f>
        <v>273.50601846600728</v>
      </c>
      <c r="W556" s="979">
        <f>+Sample!J621</f>
        <v>18.333333333333332</v>
      </c>
      <c r="X556" s="979">
        <f>+Sample!K621</f>
        <v>5.833333333333333</v>
      </c>
      <c r="Y556" s="979">
        <f>+Sample!L621</f>
        <v>0</v>
      </c>
      <c r="Z556" s="979">
        <f>+Sample!M621</f>
        <v>666.66666666666663</v>
      </c>
      <c r="AA556" s="979">
        <f>+Sample!N621</f>
        <v>0</v>
      </c>
    </row>
    <row r="557" spans="1:27" x14ac:dyDescent="0.2">
      <c r="A557" s="1">
        <f>+Sample_FC!A622</f>
        <v>45546</v>
      </c>
      <c r="B557" s="979">
        <f>+Sample_FC!B622</f>
        <v>653.01075268817203</v>
      </c>
      <c r="C557" s="979">
        <f>+Sample_FC!C622</f>
        <v>387.49103942652329</v>
      </c>
      <c r="D557" s="979">
        <f>+Sample_FC!D622</f>
        <v>103.08243727598565</v>
      </c>
      <c r="E557" s="979">
        <f>+Sample_FC!E622</f>
        <v>117.20430107526882</v>
      </c>
      <c r="F557" s="979">
        <f>+Sample_FC!F622</f>
        <v>291.71249792458451</v>
      </c>
      <c r="G557" s="979">
        <f>+Sample_FC!G622</f>
        <v>342.45675998929431</v>
      </c>
      <c r="H557" s="979">
        <f>+Sample_FC!H622</f>
        <v>271.29262306986362</v>
      </c>
      <c r="I557" s="979">
        <f>+Sample_FC!I622</f>
        <v>275.49013945497319</v>
      </c>
      <c r="J557" s="979">
        <f>+Sample_FC!J622</f>
        <v>18.333333333333332</v>
      </c>
      <c r="K557" s="979">
        <f>+Sample_FC!K622</f>
        <v>3.3333333333333335</v>
      </c>
      <c r="L557" s="979">
        <f>+Sample_FC!L622</f>
        <v>2.3333333333333335</v>
      </c>
      <c r="M557" s="979">
        <f>+Sample_FC!M622</f>
        <v>800</v>
      </c>
      <c r="N557" s="979">
        <f>+Sample_FC!N622</f>
        <v>100</v>
      </c>
      <c r="O557" s="979">
        <f>+Sample!B622</f>
        <v>310.97763390229539</v>
      </c>
      <c r="P557" s="979">
        <f>+Sample!C622</f>
        <v>193.06592113007648</v>
      </c>
      <c r="Q557" s="979">
        <f>+Sample!D622</f>
        <v>52.486756915832835</v>
      </c>
      <c r="R557" s="979">
        <f>+Sample!E622</f>
        <v>51.650382577987045</v>
      </c>
      <c r="S557" s="979">
        <f>+Sample!F622</f>
        <v>142.98044490645844</v>
      </c>
      <c r="T557" s="979">
        <f>+Sample!G622</f>
        <v>159.81941837884258</v>
      </c>
      <c r="U557" s="979">
        <f>+Sample!H622</f>
        <v>279.22273091502637</v>
      </c>
      <c r="V557" s="979">
        <f>+Sample!I622</f>
        <v>273.50601846600728</v>
      </c>
      <c r="W557" s="979">
        <f>+Sample!J622</f>
        <v>18.333333333333332</v>
      </c>
      <c r="X557" s="979">
        <f>+Sample!K622</f>
        <v>5.833333333333333</v>
      </c>
      <c r="Y557" s="979">
        <f>+Sample!L622</f>
        <v>0</v>
      </c>
      <c r="Z557" s="979">
        <f>+Sample!M622</f>
        <v>666.66666666666663</v>
      </c>
      <c r="AA557" s="979">
        <f>+Sample!N622</f>
        <v>48.333333333333336</v>
      </c>
    </row>
    <row r="558" spans="1:27" x14ac:dyDescent="0.2">
      <c r="A558" s="1">
        <f>+Sample_FC!A623</f>
        <v>45547</v>
      </c>
      <c r="B558" s="979">
        <f>+Sample_FC!B623</f>
        <v>653.01075268817203</v>
      </c>
      <c r="C558" s="979">
        <f>+Sample_FC!C623</f>
        <v>387.49103942652329</v>
      </c>
      <c r="D558" s="979">
        <f>+Sample_FC!D623</f>
        <v>103.08243727598565</v>
      </c>
      <c r="E558" s="979">
        <f>+Sample_FC!E623</f>
        <v>117.20430107526882</v>
      </c>
      <c r="F558" s="979">
        <f>+Sample_FC!F623</f>
        <v>291.71249792458451</v>
      </c>
      <c r="G558" s="979">
        <f>+Sample_FC!G623</f>
        <v>342.45675998929431</v>
      </c>
      <c r="H558" s="979">
        <f>+Sample_FC!H623</f>
        <v>271.29262306986362</v>
      </c>
      <c r="I558" s="979">
        <f>+Sample_FC!I623</f>
        <v>275.49013945497319</v>
      </c>
      <c r="J558" s="979">
        <f>+Sample_FC!J623</f>
        <v>18.333333333333332</v>
      </c>
      <c r="K558" s="979">
        <f>+Sample_FC!K623</f>
        <v>3.3333333333333335</v>
      </c>
      <c r="L558" s="979">
        <f>+Sample_FC!L623</f>
        <v>2.3333333333333335</v>
      </c>
      <c r="M558" s="979">
        <f>+Sample_FC!M623</f>
        <v>800</v>
      </c>
      <c r="N558" s="979">
        <f>+Sample_FC!N623</f>
        <v>100</v>
      </c>
      <c r="O558" s="979">
        <f>+Sample!B623</f>
        <v>643.40200117716302</v>
      </c>
      <c r="P558" s="979">
        <f>+Sample!C623</f>
        <v>399.44673337257206</v>
      </c>
      <c r="Q558" s="979">
        <f>+Sample!D623</f>
        <v>108.59329017068863</v>
      </c>
      <c r="R558" s="979">
        <f>+Sample!E623</f>
        <v>106.8628605061801</v>
      </c>
      <c r="S558" s="979">
        <f>+Sample!F623</f>
        <v>295.82161015129338</v>
      </c>
      <c r="T558" s="979">
        <f>+Sample!G623</f>
        <v>330.66086561139849</v>
      </c>
      <c r="U558" s="979">
        <f>+Sample!H623</f>
        <v>279.22273091502637</v>
      </c>
      <c r="V558" s="979">
        <f>+Sample!I623</f>
        <v>273.50601846600728</v>
      </c>
      <c r="W558" s="979">
        <f>+Sample!J623</f>
        <v>18.333333333333332</v>
      </c>
      <c r="X558" s="979">
        <f>+Sample!K623</f>
        <v>5.833333333333333</v>
      </c>
      <c r="Y558" s="979">
        <f>+Sample!L623</f>
        <v>0</v>
      </c>
      <c r="Z558" s="979">
        <f>+Sample!M623</f>
        <v>666.66666666666663</v>
      </c>
      <c r="AA558" s="979">
        <f>+Sample!N623</f>
        <v>100</v>
      </c>
    </row>
    <row r="559" spans="1:27" x14ac:dyDescent="0.2">
      <c r="A559" s="1">
        <f>+Sample_FC!A624</f>
        <v>45548</v>
      </c>
      <c r="B559" s="979">
        <f>+Sample_FC!B624</f>
        <v>653.01075268817203</v>
      </c>
      <c r="C559" s="979">
        <f>+Sample_FC!C624</f>
        <v>387.49103942652329</v>
      </c>
      <c r="D559" s="979">
        <f>+Sample_FC!D624</f>
        <v>103.08243727598565</v>
      </c>
      <c r="E559" s="979">
        <f>+Sample_FC!E624</f>
        <v>117.20430107526882</v>
      </c>
      <c r="F559" s="979">
        <f>+Sample_FC!F624</f>
        <v>291.71249792458451</v>
      </c>
      <c r="G559" s="979">
        <f>+Sample_FC!G624</f>
        <v>342.45675998929431</v>
      </c>
      <c r="H559" s="979">
        <f>+Sample_FC!H624</f>
        <v>271.29262306986362</v>
      </c>
      <c r="I559" s="979">
        <f>+Sample_FC!I624</f>
        <v>275.49013945497319</v>
      </c>
      <c r="J559" s="979">
        <f>+Sample_FC!J624</f>
        <v>18.333333333333332</v>
      </c>
      <c r="K559" s="979">
        <f>+Sample_FC!K624</f>
        <v>3.3333333333333335</v>
      </c>
      <c r="L559" s="979">
        <f>+Sample_FC!L624</f>
        <v>2.3333333333333335</v>
      </c>
      <c r="M559" s="979">
        <f>+Sample_FC!M624</f>
        <v>800</v>
      </c>
      <c r="N559" s="979">
        <f>+Sample_FC!N624</f>
        <v>100</v>
      </c>
      <c r="O559" s="979">
        <f>+Sample!B624</f>
        <v>643.40200117716302</v>
      </c>
      <c r="P559" s="979">
        <f>+Sample!C624</f>
        <v>399.44673337257206</v>
      </c>
      <c r="Q559" s="979">
        <f>+Sample!D624</f>
        <v>108.59329017068863</v>
      </c>
      <c r="R559" s="979">
        <f>+Sample!E624</f>
        <v>106.8628605061801</v>
      </c>
      <c r="S559" s="979">
        <f>+Sample!F624</f>
        <v>295.82161015129338</v>
      </c>
      <c r="T559" s="979">
        <f>+Sample!G624</f>
        <v>330.66086561139849</v>
      </c>
      <c r="U559" s="979">
        <f>+Sample!H624</f>
        <v>279.22273091502637</v>
      </c>
      <c r="V559" s="979">
        <f>+Sample!I624</f>
        <v>273.50601846600728</v>
      </c>
      <c r="W559" s="979">
        <f>+Sample!J624</f>
        <v>18.333333333333332</v>
      </c>
      <c r="X559" s="979">
        <f>+Sample!K624</f>
        <v>5.833333333333333</v>
      </c>
      <c r="Y559" s="979">
        <f>+Sample!L624</f>
        <v>0</v>
      </c>
      <c r="Z559" s="979">
        <f>+Sample!M624</f>
        <v>666.66666666666663</v>
      </c>
      <c r="AA559" s="979">
        <f>+Sample!N624</f>
        <v>100</v>
      </c>
    </row>
    <row r="560" spans="1:27" x14ac:dyDescent="0.2">
      <c r="A560" s="1">
        <f>+Sample_FC!A625</f>
        <v>45549</v>
      </c>
      <c r="B560" s="979">
        <f>+Sample_FC!B625</f>
        <v>653.01075268817203</v>
      </c>
      <c r="C560" s="979">
        <f>+Sample_FC!C625</f>
        <v>387.49103942652329</v>
      </c>
      <c r="D560" s="979">
        <f>+Sample_FC!D625</f>
        <v>103.08243727598565</v>
      </c>
      <c r="E560" s="979">
        <f>+Sample_FC!E625</f>
        <v>117.20430107526882</v>
      </c>
      <c r="F560" s="979">
        <f>+Sample_FC!F625</f>
        <v>291.71249792458451</v>
      </c>
      <c r="G560" s="979">
        <f>+Sample_FC!G625</f>
        <v>342.45675998929431</v>
      </c>
      <c r="H560" s="979">
        <f>+Sample_FC!H625</f>
        <v>271.29262306986362</v>
      </c>
      <c r="I560" s="979">
        <f>+Sample_FC!I625</f>
        <v>275.49013945497319</v>
      </c>
      <c r="J560" s="979">
        <f>+Sample_FC!J625</f>
        <v>18.333333333333332</v>
      </c>
      <c r="K560" s="979">
        <f>+Sample_FC!K625</f>
        <v>3.3333333333333335</v>
      </c>
      <c r="L560" s="979">
        <f>+Sample_FC!L625</f>
        <v>2.3333333333333335</v>
      </c>
      <c r="M560" s="979">
        <f>+Sample_FC!M625</f>
        <v>800</v>
      </c>
      <c r="N560" s="979">
        <f>+Sample_FC!N625</f>
        <v>100</v>
      </c>
      <c r="O560" s="979">
        <f>+Sample!B625</f>
        <v>643.40200117716302</v>
      </c>
      <c r="P560" s="979">
        <f>+Sample!C625</f>
        <v>399.44673337257206</v>
      </c>
      <c r="Q560" s="979">
        <f>+Sample!D625</f>
        <v>108.59329017068863</v>
      </c>
      <c r="R560" s="979">
        <f>+Sample!E625</f>
        <v>106.8628605061801</v>
      </c>
      <c r="S560" s="979">
        <f>+Sample!F625</f>
        <v>295.82161015129338</v>
      </c>
      <c r="T560" s="979">
        <f>+Sample!G625</f>
        <v>330.66086561139849</v>
      </c>
      <c r="U560" s="979">
        <f>+Sample!H625</f>
        <v>279.22273091502637</v>
      </c>
      <c r="V560" s="979">
        <f>+Sample!I625</f>
        <v>273.50601846600728</v>
      </c>
      <c r="W560" s="979">
        <f>+Sample!J625</f>
        <v>18.333333333333332</v>
      </c>
      <c r="X560" s="979">
        <f>+Sample!K625</f>
        <v>5.833333333333333</v>
      </c>
      <c r="Y560" s="979">
        <f>+Sample!L625</f>
        <v>0</v>
      </c>
      <c r="Z560" s="979">
        <f>+Sample!M625</f>
        <v>666.66666666666663</v>
      </c>
      <c r="AA560" s="979">
        <f>+Sample!N625</f>
        <v>100</v>
      </c>
    </row>
    <row r="561" spans="1:27" x14ac:dyDescent="0.2">
      <c r="A561" s="1">
        <f>+Sample_FC!A626</f>
        <v>45550</v>
      </c>
      <c r="B561" s="979">
        <f>+Sample_FC!B626</f>
        <v>653.01075268817203</v>
      </c>
      <c r="C561" s="979">
        <f>+Sample_FC!C626</f>
        <v>387.49103942652329</v>
      </c>
      <c r="D561" s="979">
        <f>+Sample_FC!D626</f>
        <v>103.08243727598565</v>
      </c>
      <c r="E561" s="979">
        <f>+Sample_FC!E626</f>
        <v>117.20430107526882</v>
      </c>
      <c r="F561" s="979">
        <f>+Sample_FC!F626</f>
        <v>291.71249792458451</v>
      </c>
      <c r="G561" s="979">
        <f>+Sample_FC!G626</f>
        <v>342.45675998929431</v>
      </c>
      <c r="H561" s="979">
        <f>+Sample_FC!H626</f>
        <v>271.29262306986362</v>
      </c>
      <c r="I561" s="979">
        <f>+Sample_FC!I626</f>
        <v>275.49013945497319</v>
      </c>
      <c r="J561" s="979">
        <f>+Sample_FC!J626</f>
        <v>18.333333333333332</v>
      </c>
      <c r="K561" s="979">
        <f>+Sample_FC!K626</f>
        <v>3.3333333333333335</v>
      </c>
      <c r="L561" s="979">
        <f>+Sample_FC!L626</f>
        <v>2.3333333333333335</v>
      </c>
      <c r="M561" s="979">
        <f>+Sample_FC!M626</f>
        <v>800</v>
      </c>
      <c r="N561" s="979">
        <f>+Sample_FC!N626</f>
        <v>100</v>
      </c>
      <c r="O561" s="979">
        <f>+Sample!B626</f>
        <v>643.40200117716302</v>
      </c>
      <c r="P561" s="979">
        <f>+Sample!C626</f>
        <v>399.44673337257206</v>
      </c>
      <c r="Q561" s="979">
        <f>+Sample!D626</f>
        <v>108.59329017068863</v>
      </c>
      <c r="R561" s="979">
        <f>+Sample!E626</f>
        <v>106.8628605061801</v>
      </c>
      <c r="S561" s="979">
        <f>+Sample!F626</f>
        <v>295.82161015129338</v>
      </c>
      <c r="T561" s="979">
        <f>+Sample!G626</f>
        <v>330.66086561139849</v>
      </c>
      <c r="U561" s="979">
        <f>+Sample!H626</f>
        <v>279.22273091502637</v>
      </c>
      <c r="V561" s="979">
        <f>+Sample!I626</f>
        <v>273.50601846600728</v>
      </c>
      <c r="W561" s="979">
        <f>+Sample!J626</f>
        <v>18.333333333333332</v>
      </c>
      <c r="X561" s="979">
        <f>+Sample!K626</f>
        <v>5.833333333333333</v>
      </c>
      <c r="Y561" s="979">
        <f>+Sample!L626</f>
        <v>0</v>
      </c>
      <c r="Z561" s="979">
        <f>+Sample!M626</f>
        <v>666.66666666666663</v>
      </c>
      <c r="AA561" s="979">
        <f>+Sample!N626</f>
        <v>100</v>
      </c>
    </row>
    <row r="562" spans="1:27" x14ac:dyDescent="0.2">
      <c r="A562" s="1">
        <f>+Sample_FC!A627</f>
        <v>45551</v>
      </c>
      <c r="B562" s="979">
        <f>+Sample_FC!B627</f>
        <v>653.01075268817203</v>
      </c>
      <c r="C562" s="979">
        <f>+Sample_FC!C627</f>
        <v>387.49103942652329</v>
      </c>
      <c r="D562" s="979">
        <f>+Sample_FC!D627</f>
        <v>103.08243727598565</v>
      </c>
      <c r="E562" s="979">
        <f>+Sample_FC!E627</f>
        <v>117.20430107526882</v>
      </c>
      <c r="F562" s="979">
        <f>+Sample_FC!F627</f>
        <v>291.71249792458451</v>
      </c>
      <c r="G562" s="979">
        <f>+Sample_FC!G627</f>
        <v>342.45675998929431</v>
      </c>
      <c r="H562" s="979">
        <f>+Sample_FC!H627</f>
        <v>271.29262306986362</v>
      </c>
      <c r="I562" s="979">
        <f>+Sample_FC!I627</f>
        <v>275.49013945497319</v>
      </c>
      <c r="J562" s="979">
        <f>+Sample_FC!J627</f>
        <v>18.333333333333332</v>
      </c>
      <c r="K562" s="979">
        <f>+Sample_FC!K627</f>
        <v>3.3333333333333335</v>
      </c>
      <c r="L562" s="979">
        <f>+Sample_FC!L627</f>
        <v>2.3333333333333335</v>
      </c>
      <c r="M562" s="979">
        <f>+Sample_FC!M627</f>
        <v>800</v>
      </c>
      <c r="N562" s="979">
        <f>+Sample_FC!N627</f>
        <v>100</v>
      </c>
      <c r="O562" s="979">
        <f>+Sample!B627</f>
        <v>643.40200117716302</v>
      </c>
      <c r="P562" s="979">
        <f>+Sample!C627</f>
        <v>399.44673337257206</v>
      </c>
      <c r="Q562" s="979">
        <f>+Sample!D627</f>
        <v>108.59329017068863</v>
      </c>
      <c r="R562" s="979">
        <f>+Sample!E627</f>
        <v>106.8628605061801</v>
      </c>
      <c r="S562" s="979">
        <f>+Sample!F627</f>
        <v>295.82161015129338</v>
      </c>
      <c r="T562" s="979">
        <f>+Sample!G627</f>
        <v>330.66086561139849</v>
      </c>
      <c r="U562" s="979">
        <f>+Sample!H627</f>
        <v>279.22273091502637</v>
      </c>
      <c r="V562" s="979">
        <f>+Sample!I627</f>
        <v>273.50601846600728</v>
      </c>
      <c r="W562" s="979">
        <f>+Sample!J627</f>
        <v>18.333333333333332</v>
      </c>
      <c r="X562" s="979">
        <f>+Sample!K627</f>
        <v>5.833333333333333</v>
      </c>
      <c r="Y562" s="979">
        <f>+Sample!L627</f>
        <v>0</v>
      </c>
      <c r="Z562" s="979">
        <f>+Sample!M627</f>
        <v>666.66666666666663</v>
      </c>
      <c r="AA562" s="979">
        <f>+Sample!N627</f>
        <v>100</v>
      </c>
    </row>
    <row r="563" spans="1:27" x14ac:dyDescent="0.2">
      <c r="A563" s="1">
        <f>+Sample_FC!A628</f>
        <v>45552</v>
      </c>
      <c r="B563" s="979">
        <f>+Sample_FC!B628</f>
        <v>653.01075268817203</v>
      </c>
      <c r="C563" s="979">
        <f>+Sample_FC!C628</f>
        <v>387.49103942652329</v>
      </c>
      <c r="D563" s="979">
        <f>+Sample_FC!D628</f>
        <v>103.08243727598565</v>
      </c>
      <c r="E563" s="979">
        <f>+Sample_FC!E628</f>
        <v>117.20430107526882</v>
      </c>
      <c r="F563" s="979">
        <f>+Sample_FC!F628</f>
        <v>291.71249792458451</v>
      </c>
      <c r="G563" s="979">
        <f>+Sample_FC!G628</f>
        <v>342.45675998929431</v>
      </c>
      <c r="H563" s="979">
        <f>+Sample_FC!H628</f>
        <v>271.29262306986362</v>
      </c>
      <c r="I563" s="979">
        <f>+Sample_FC!I628</f>
        <v>275.49013945497319</v>
      </c>
      <c r="J563" s="979">
        <f>+Sample_FC!J628</f>
        <v>18.333333333333332</v>
      </c>
      <c r="K563" s="979">
        <f>+Sample_FC!K628</f>
        <v>3.3333333333333335</v>
      </c>
      <c r="L563" s="979">
        <f>+Sample_FC!L628</f>
        <v>2.3333333333333335</v>
      </c>
      <c r="M563" s="979">
        <f>+Sample_FC!M628</f>
        <v>800</v>
      </c>
      <c r="N563" s="979">
        <f>+Sample_FC!N628</f>
        <v>100</v>
      </c>
      <c r="O563" s="979">
        <f>+Sample!B628</f>
        <v>643.40200117716302</v>
      </c>
      <c r="P563" s="979">
        <f>+Sample!C628</f>
        <v>399.44673337257206</v>
      </c>
      <c r="Q563" s="979">
        <f>+Sample!D628</f>
        <v>108.59329017068863</v>
      </c>
      <c r="R563" s="979">
        <f>+Sample!E628</f>
        <v>106.8628605061801</v>
      </c>
      <c r="S563" s="979">
        <f>+Sample!F628</f>
        <v>295.82161015129338</v>
      </c>
      <c r="T563" s="979">
        <f>+Sample!G628</f>
        <v>330.66086561139849</v>
      </c>
      <c r="U563" s="979">
        <f>+Sample!H628</f>
        <v>279.22273091502637</v>
      </c>
      <c r="V563" s="979">
        <f>+Sample!I628</f>
        <v>273.50601846600728</v>
      </c>
      <c r="W563" s="979">
        <f>+Sample!J628</f>
        <v>18.333333333333332</v>
      </c>
      <c r="X563" s="979">
        <f>+Sample!K628</f>
        <v>5.833333333333333</v>
      </c>
      <c r="Y563" s="979">
        <f>+Sample!L628</f>
        <v>0</v>
      </c>
      <c r="Z563" s="979">
        <f>+Sample!M628</f>
        <v>666.66666666666663</v>
      </c>
      <c r="AA563" s="979">
        <f>+Sample!N628</f>
        <v>100</v>
      </c>
    </row>
    <row r="564" spans="1:27" x14ac:dyDescent="0.2">
      <c r="A564" s="1">
        <f>+Sample_FC!A629</f>
        <v>45553</v>
      </c>
      <c r="B564" s="979">
        <f>+Sample_FC!B629</f>
        <v>653.01075268817203</v>
      </c>
      <c r="C564" s="979">
        <f>+Sample_FC!C629</f>
        <v>387.49103942652329</v>
      </c>
      <c r="D564" s="979">
        <f>+Sample_FC!D629</f>
        <v>103.08243727598565</v>
      </c>
      <c r="E564" s="979">
        <f>+Sample_FC!E629</f>
        <v>117.20430107526882</v>
      </c>
      <c r="F564" s="979">
        <f>+Sample_FC!F629</f>
        <v>291.71249792458451</v>
      </c>
      <c r="G564" s="979">
        <f>+Sample_FC!G629</f>
        <v>342.45675998929431</v>
      </c>
      <c r="H564" s="979">
        <f>+Sample_FC!H629</f>
        <v>271.29262306986362</v>
      </c>
      <c r="I564" s="979">
        <f>+Sample_FC!I629</f>
        <v>275.49013945497319</v>
      </c>
      <c r="J564" s="979">
        <f>+Sample_FC!J629</f>
        <v>18.333333333333332</v>
      </c>
      <c r="K564" s="979">
        <f>+Sample_FC!K629</f>
        <v>3.3333333333333335</v>
      </c>
      <c r="L564" s="979">
        <f>+Sample_FC!L629</f>
        <v>2.3333333333333335</v>
      </c>
      <c r="M564" s="979">
        <f>+Sample_FC!M629</f>
        <v>800</v>
      </c>
      <c r="N564" s="979">
        <f>+Sample_FC!N629</f>
        <v>100</v>
      </c>
      <c r="O564" s="979">
        <f>+Sample!B629</f>
        <v>643.40200117716302</v>
      </c>
      <c r="P564" s="979">
        <f>+Sample!C629</f>
        <v>399.44673337257206</v>
      </c>
      <c r="Q564" s="979">
        <f>+Sample!D629</f>
        <v>108.59329017068863</v>
      </c>
      <c r="R564" s="979">
        <f>+Sample!E629</f>
        <v>106.8628605061801</v>
      </c>
      <c r="S564" s="979">
        <f>+Sample!F629</f>
        <v>295.82161015129338</v>
      </c>
      <c r="T564" s="979">
        <f>+Sample!G629</f>
        <v>330.66086561139849</v>
      </c>
      <c r="U564" s="979">
        <f>+Sample!H629</f>
        <v>279.22273091502637</v>
      </c>
      <c r="V564" s="979">
        <f>+Sample!I629</f>
        <v>273.50601846600728</v>
      </c>
      <c r="W564" s="979">
        <f>+Sample!J629</f>
        <v>18.333333333333332</v>
      </c>
      <c r="X564" s="979">
        <f>+Sample!K629</f>
        <v>5.833333333333333</v>
      </c>
      <c r="Y564" s="979">
        <f>+Sample!L629</f>
        <v>0</v>
      </c>
      <c r="Z564" s="979">
        <f>+Sample!M629</f>
        <v>666.66666666666663</v>
      </c>
      <c r="AA564" s="979">
        <f>+Sample!N629</f>
        <v>100</v>
      </c>
    </row>
    <row r="565" spans="1:27" x14ac:dyDescent="0.2">
      <c r="A565" s="1">
        <f>+Sample_FC!A630</f>
        <v>45554</v>
      </c>
      <c r="B565" s="979">
        <f>+Sample_FC!B630</f>
        <v>653.01075268817203</v>
      </c>
      <c r="C565" s="979">
        <f>+Sample_FC!C630</f>
        <v>387.49103942652329</v>
      </c>
      <c r="D565" s="979">
        <f>+Sample_FC!D630</f>
        <v>103.08243727598565</v>
      </c>
      <c r="E565" s="979">
        <f>+Sample_FC!E630</f>
        <v>117.20430107526882</v>
      </c>
      <c r="F565" s="979">
        <f>+Sample_FC!F630</f>
        <v>291.71249792458451</v>
      </c>
      <c r="G565" s="979">
        <f>+Sample_FC!G630</f>
        <v>342.45675998929431</v>
      </c>
      <c r="H565" s="979">
        <f>+Sample_FC!H630</f>
        <v>271.29262306986362</v>
      </c>
      <c r="I565" s="979">
        <f>+Sample_FC!I630</f>
        <v>275.49013945497319</v>
      </c>
      <c r="J565" s="979">
        <f>+Sample_FC!J630</f>
        <v>18.333333333333332</v>
      </c>
      <c r="K565" s="979">
        <f>+Sample_FC!K630</f>
        <v>3.3333333333333335</v>
      </c>
      <c r="L565" s="979">
        <f>+Sample_FC!L630</f>
        <v>2.3333333333333335</v>
      </c>
      <c r="M565" s="979">
        <f>+Sample_FC!M630</f>
        <v>800</v>
      </c>
      <c r="N565" s="979">
        <f>+Sample_FC!N630</f>
        <v>100</v>
      </c>
      <c r="O565" s="979">
        <f>+Sample!B630</f>
        <v>643.40200117716302</v>
      </c>
      <c r="P565" s="979">
        <f>+Sample!C630</f>
        <v>399.44673337257206</v>
      </c>
      <c r="Q565" s="979">
        <f>+Sample!D630</f>
        <v>108.59329017068863</v>
      </c>
      <c r="R565" s="979">
        <f>+Sample!E630</f>
        <v>106.8628605061801</v>
      </c>
      <c r="S565" s="979">
        <f>+Sample!F630</f>
        <v>295.82161015129338</v>
      </c>
      <c r="T565" s="979">
        <f>+Sample!G630</f>
        <v>330.66086561139849</v>
      </c>
      <c r="U565" s="979">
        <f>+Sample!H630</f>
        <v>279.22273091502637</v>
      </c>
      <c r="V565" s="979">
        <f>+Sample!I630</f>
        <v>273.50601846600728</v>
      </c>
      <c r="W565" s="979">
        <f>+Sample!J630</f>
        <v>18.333333333333332</v>
      </c>
      <c r="X565" s="979">
        <f>+Sample!K630</f>
        <v>5.833333333333333</v>
      </c>
      <c r="Y565" s="979">
        <f>+Sample!L630</f>
        <v>0</v>
      </c>
      <c r="Z565" s="979">
        <f>+Sample!M630</f>
        <v>666.66666666666663</v>
      </c>
      <c r="AA565" s="979">
        <f>+Sample!N630</f>
        <v>100</v>
      </c>
    </row>
    <row r="566" spans="1:27" x14ac:dyDescent="0.2">
      <c r="A566" s="1">
        <f>+Sample_FC!A631</f>
        <v>45555</v>
      </c>
      <c r="B566" s="979">
        <f>+Sample_FC!B631</f>
        <v>653.01075268817203</v>
      </c>
      <c r="C566" s="979">
        <f>+Sample_FC!C631</f>
        <v>387.49103942652329</v>
      </c>
      <c r="D566" s="979">
        <f>+Sample_FC!D631</f>
        <v>103.08243727598565</v>
      </c>
      <c r="E566" s="979">
        <f>+Sample_FC!E631</f>
        <v>117.20430107526882</v>
      </c>
      <c r="F566" s="979">
        <f>+Sample_FC!F631</f>
        <v>291.71249792458451</v>
      </c>
      <c r="G566" s="979">
        <f>+Sample_FC!G631</f>
        <v>342.45675998929431</v>
      </c>
      <c r="H566" s="979">
        <f>+Sample_FC!H631</f>
        <v>271.29262306986362</v>
      </c>
      <c r="I566" s="979">
        <f>+Sample_FC!I631</f>
        <v>275.49013945497319</v>
      </c>
      <c r="J566" s="979">
        <f>+Sample_FC!J631</f>
        <v>18.333333333333332</v>
      </c>
      <c r="K566" s="979">
        <f>+Sample_FC!K631</f>
        <v>3.3333333333333335</v>
      </c>
      <c r="L566" s="979">
        <f>+Sample_FC!L631</f>
        <v>2.3333333333333335</v>
      </c>
      <c r="M566" s="979">
        <f>+Sample_FC!M631</f>
        <v>800</v>
      </c>
      <c r="N566" s="979">
        <f>+Sample_FC!N631</f>
        <v>100</v>
      </c>
      <c r="O566" s="979">
        <f>+Sample!B631</f>
        <v>643.40200117716302</v>
      </c>
      <c r="P566" s="979">
        <f>+Sample!C631</f>
        <v>399.44673337257206</v>
      </c>
      <c r="Q566" s="979">
        <f>+Sample!D631</f>
        <v>108.59329017068863</v>
      </c>
      <c r="R566" s="979">
        <f>+Sample!E631</f>
        <v>106.8628605061801</v>
      </c>
      <c r="S566" s="979">
        <f>+Sample!F631</f>
        <v>295.82161015129338</v>
      </c>
      <c r="T566" s="979">
        <f>+Sample!G631</f>
        <v>330.66086561139849</v>
      </c>
      <c r="U566" s="979">
        <f>+Sample!H631</f>
        <v>279.22273091502637</v>
      </c>
      <c r="V566" s="979">
        <f>+Sample!I631</f>
        <v>273.50601846600728</v>
      </c>
      <c r="W566" s="979">
        <f>+Sample!J631</f>
        <v>18.333333333333332</v>
      </c>
      <c r="X566" s="979">
        <f>+Sample!K631</f>
        <v>5.833333333333333</v>
      </c>
      <c r="Y566" s="979">
        <f>+Sample!L631</f>
        <v>0</v>
      </c>
      <c r="Z566" s="979">
        <f>+Sample!M631</f>
        <v>666.66666666666663</v>
      </c>
      <c r="AA566" s="979">
        <f>+Sample!N631</f>
        <v>100</v>
      </c>
    </row>
    <row r="567" spans="1:27" x14ac:dyDescent="0.2">
      <c r="A567" s="1">
        <f>+Sample_FC!A632</f>
        <v>45556</v>
      </c>
      <c r="B567" s="979">
        <f>+Sample_FC!B632</f>
        <v>653.01075268817203</v>
      </c>
      <c r="C567" s="979">
        <f>+Sample_FC!C632</f>
        <v>387.49103942652329</v>
      </c>
      <c r="D567" s="979">
        <f>+Sample_FC!D632</f>
        <v>103.08243727598565</v>
      </c>
      <c r="E567" s="979">
        <f>+Sample_FC!E632</f>
        <v>117.20430107526882</v>
      </c>
      <c r="F567" s="979">
        <f>+Sample_FC!F632</f>
        <v>291.71249792458451</v>
      </c>
      <c r="G567" s="979">
        <f>+Sample_FC!G632</f>
        <v>342.45675998929431</v>
      </c>
      <c r="H567" s="979">
        <f>+Sample_FC!H632</f>
        <v>271.29262306986362</v>
      </c>
      <c r="I567" s="979">
        <f>+Sample_FC!I632</f>
        <v>275.49013945497319</v>
      </c>
      <c r="J567" s="979">
        <f>+Sample_FC!J632</f>
        <v>18.333333333333332</v>
      </c>
      <c r="K567" s="979">
        <f>+Sample_FC!K632</f>
        <v>3.3333333333333335</v>
      </c>
      <c r="L567" s="979">
        <f>+Sample_FC!L632</f>
        <v>2.3333333333333335</v>
      </c>
      <c r="M567" s="979">
        <f>+Sample_FC!M632</f>
        <v>800</v>
      </c>
      <c r="N567" s="979">
        <f>+Sample_FC!N632</f>
        <v>100</v>
      </c>
      <c r="O567" s="979">
        <f>+Sample!B632</f>
        <v>643.40200117716302</v>
      </c>
      <c r="P567" s="979">
        <f>+Sample!C632</f>
        <v>399.44673337257206</v>
      </c>
      <c r="Q567" s="979">
        <f>+Sample!D632</f>
        <v>108.59329017068863</v>
      </c>
      <c r="R567" s="979">
        <f>+Sample!E632</f>
        <v>106.8628605061801</v>
      </c>
      <c r="S567" s="979">
        <f>+Sample!F632</f>
        <v>295.82161015129338</v>
      </c>
      <c r="T567" s="979">
        <f>+Sample!G632</f>
        <v>330.66086561139849</v>
      </c>
      <c r="U567" s="979">
        <f>+Sample!H632</f>
        <v>279.22273091502637</v>
      </c>
      <c r="V567" s="979">
        <f>+Sample!I632</f>
        <v>273.50601846600728</v>
      </c>
      <c r="W567" s="979">
        <f>+Sample!J632</f>
        <v>18.333333333333332</v>
      </c>
      <c r="X567" s="979">
        <f>+Sample!K632</f>
        <v>5.833333333333333</v>
      </c>
      <c r="Y567" s="979">
        <f>+Sample!L632</f>
        <v>0</v>
      </c>
      <c r="Z567" s="979">
        <f>+Sample!M632</f>
        <v>666.66666666666663</v>
      </c>
      <c r="AA567" s="979">
        <f>+Sample!N632</f>
        <v>100</v>
      </c>
    </row>
    <row r="568" spans="1:27" x14ac:dyDescent="0.2">
      <c r="A568" s="1">
        <f>+Sample_FC!A633</f>
        <v>45557</v>
      </c>
      <c r="B568" s="979">
        <f>+Sample_FC!B633</f>
        <v>653.01075268817203</v>
      </c>
      <c r="C568" s="979">
        <f>+Sample_FC!C633</f>
        <v>387.49103942652329</v>
      </c>
      <c r="D568" s="979">
        <f>+Sample_FC!D633</f>
        <v>103.08243727598565</v>
      </c>
      <c r="E568" s="979">
        <f>+Sample_FC!E633</f>
        <v>117.20430107526882</v>
      </c>
      <c r="F568" s="979">
        <f>+Sample_FC!F633</f>
        <v>291.71249792458451</v>
      </c>
      <c r="G568" s="979">
        <f>+Sample_FC!G633</f>
        <v>342.45675998929431</v>
      </c>
      <c r="H568" s="979">
        <f>+Sample_FC!H633</f>
        <v>271.29262306986362</v>
      </c>
      <c r="I568" s="979">
        <f>+Sample_FC!I633</f>
        <v>275.49013945497319</v>
      </c>
      <c r="J568" s="979">
        <f>+Sample_FC!J633</f>
        <v>18.333333333333332</v>
      </c>
      <c r="K568" s="979">
        <f>+Sample_FC!K633</f>
        <v>3.3333333333333335</v>
      </c>
      <c r="L568" s="979">
        <f>+Sample_FC!L633</f>
        <v>2.3333333333333335</v>
      </c>
      <c r="M568" s="979">
        <f>+Sample_FC!M633</f>
        <v>800</v>
      </c>
      <c r="N568" s="979">
        <f>+Sample_FC!N633</f>
        <v>100</v>
      </c>
      <c r="O568" s="979">
        <f>+Sample!B633</f>
        <v>643.40200117716302</v>
      </c>
      <c r="P568" s="979">
        <f>+Sample!C633</f>
        <v>399.44673337257206</v>
      </c>
      <c r="Q568" s="979">
        <f>+Sample!D633</f>
        <v>108.59329017068863</v>
      </c>
      <c r="R568" s="979">
        <f>+Sample!E633</f>
        <v>106.8628605061801</v>
      </c>
      <c r="S568" s="979">
        <f>+Sample!F633</f>
        <v>295.82161015129338</v>
      </c>
      <c r="T568" s="979">
        <f>+Sample!G633</f>
        <v>330.66086561139849</v>
      </c>
      <c r="U568" s="979">
        <f>+Sample!H633</f>
        <v>279.22273091502637</v>
      </c>
      <c r="V568" s="979">
        <f>+Sample!I633</f>
        <v>273.50601846600728</v>
      </c>
      <c r="W568" s="979">
        <f>+Sample!J633</f>
        <v>18.333333333333332</v>
      </c>
      <c r="X568" s="979">
        <f>+Sample!K633</f>
        <v>5.833333333333333</v>
      </c>
      <c r="Y568" s="979">
        <f>+Sample!L633</f>
        <v>0</v>
      </c>
      <c r="Z568" s="979">
        <f>+Sample!M633</f>
        <v>666.66666666666663</v>
      </c>
      <c r="AA568" s="979">
        <f>+Sample!N633</f>
        <v>100</v>
      </c>
    </row>
    <row r="569" spans="1:27" x14ac:dyDescent="0.2">
      <c r="A569" s="1">
        <f>+Sample_FC!A634</f>
        <v>45558</v>
      </c>
      <c r="B569" s="979">
        <f>+Sample_FC!B634</f>
        <v>653.01075268817203</v>
      </c>
      <c r="C569" s="979">
        <f>+Sample_FC!C634</f>
        <v>387.49103942652329</v>
      </c>
      <c r="D569" s="979">
        <f>+Sample_FC!D634</f>
        <v>103.08243727598565</v>
      </c>
      <c r="E569" s="979">
        <f>+Sample_FC!E634</f>
        <v>117.20430107526882</v>
      </c>
      <c r="F569" s="979">
        <f>+Sample_FC!F634</f>
        <v>291.71249792458451</v>
      </c>
      <c r="G569" s="979">
        <f>+Sample_FC!G634</f>
        <v>342.45675998929431</v>
      </c>
      <c r="H569" s="979">
        <f>+Sample_FC!H634</f>
        <v>271.29262306986362</v>
      </c>
      <c r="I569" s="979">
        <f>+Sample_FC!I634</f>
        <v>275.49013945497319</v>
      </c>
      <c r="J569" s="979">
        <f>+Sample_FC!J634</f>
        <v>18.333333333333332</v>
      </c>
      <c r="K569" s="979">
        <f>+Sample_FC!K634</f>
        <v>3.3333333333333335</v>
      </c>
      <c r="L569" s="979">
        <f>+Sample_FC!L634</f>
        <v>2.3333333333333335</v>
      </c>
      <c r="M569" s="979">
        <f>+Sample_FC!M634</f>
        <v>800</v>
      </c>
      <c r="N569" s="979">
        <f>+Sample_FC!N634</f>
        <v>100</v>
      </c>
      <c r="O569" s="979">
        <f>+Sample!B634</f>
        <v>643.40200117716302</v>
      </c>
      <c r="P569" s="979">
        <f>+Sample!C634</f>
        <v>399.44673337257206</v>
      </c>
      <c r="Q569" s="979">
        <f>+Sample!D634</f>
        <v>108.59329017068863</v>
      </c>
      <c r="R569" s="979">
        <f>+Sample!E634</f>
        <v>106.8628605061801</v>
      </c>
      <c r="S569" s="979">
        <f>+Sample!F634</f>
        <v>295.82161015129338</v>
      </c>
      <c r="T569" s="979">
        <f>+Sample!G634</f>
        <v>330.66086561139849</v>
      </c>
      <c r="U569" s="979">
        <f>+Sample!H634</f>
        <v>279.22273091502637</v>
      </c>
      <c r="V569" s="979">
        <f>+Sample!I634</f>
        <v>273.50601846600728</v>
      </c>
      <c r="W569" s="979">
        <f>+Sample!J634</f>
        <v>18.333333333333332</v>
      </c>
      <c r="X569" s="979">
        <f>+Sample!K634</f>
        <v>5.833333333333333</v>
      </c>
      <c r="Y569" s="979">
        <f>+Sample!L634</f>
        <v>0</v>
      </c>
      <c r="Z569" s="979">
        <f>+Sample!M634</f>
        <v>666.66666666666663</v>
      </c>
      <c r="AA569" s="979">
        <f>+Sample!N634</f>
        <v>100</v>
      </c>
    </row>
    <row r="570" spans="1:27" x14ac:dyDescent="0.2">
      <c r="A570" s="1">
        <f>+Sample_FC!A635</f>
        <v>45559</v>
      </c>
      <c r="B570" s="979">
        <f>+Sample_FC!B635</f>
        <v>653.01075268817203</v>
      </c>
      <c r="C570" s="979">
        <f>+Sample_FC!C635</f>
        <v>387.49103942652329</v>
      </c>
      <c r="D570" s="979">
        <f>+Sample_FC!D635</f>
        <v>103.08243727598565</v>
      </c>
      <c r="E570" s="979">
        <f>+Sample_FC!E635</f>
        <v>117.20430107526882</v>
      </c>
      <c r="F570" s="979">
        <f>+Sample_FC!F635</f>
        <v>291.71249792458451</v>
      </c>
      <c r="G570" s="979">
        <f>+Sample_FC!G635</f>
        <v>342.45675998929431</v>
      </c>
      <c r="H570" s="979">
        <f>+Sample_FC!H635</f>
        <v>271.29262306986362</v>
      </c>
      <c r="I570" s="979">
        <f>+Sample_FC!I635</f>
        <v>275.49013945497319</v>
      </c>
      <c r="J570" s="979">
        <f>+Sample_FC!J635</f>
        <v>18.333333333333332</v>
      </c>
      <c r="K570" s="979">
        <f>+Sample_FC!K635</f>
        <v>3.3333333333333335</v>
      </c>
      <c r="L570" s="979">
        <f>+Sample_FC!L635</f>
        <v>2.3333333333333335</v>
      </c>
      <c r="M570" s="979">
        <f>+Sample_FC!M635</f>
        <v>800</v>
      </c>
      <c r="N570" s="979">
        <f>+Sample_FC!N635</f>
        <v>100</v>
      </c>
      <c r="O570" s="979">
        <f>+Sample!B635</f>
        <v>643.40200117716302</v>
      </c>
      <c r="P570" s="979">
        <f>+Sample!C635</f>
        <v>399.44673337257206</v>
      </c>
      <c r="Q570" s="979">
        <f>+Sample!D635</f>
        <v>108.59329017068863</v>
      </c>
      <c r="R570" s="979">
        <f>+Sample!E635</f>
        <v>106.8628605061801</v>
      </c>
      <c r="S570" s="979">
        <f>+Sample!F635</f>
        <v>295.82161015129338</v>
      </c>
      <c r="T570" s="979">
        <f>+Sample!G635</f>
        <v>330.66086561139849</v>
      </c>
      <c r="U570" s="979">
        <f>+Sample!H635</f>
        <v>279.22273091502637</v>
      </c>
      <c r="V570" s="979">
        <f>+Sample!I635</f>
        <v>273.50601846600728</v>
      </c>
      <c r="W570" s="979">
        <f>+Sample!J635</f>
        <v>18.333333333333332</v>
      </c>
      <c r="X570" s="979">
        <f>+Sample!K635</f>
        <v>5.833333333333333</v>
      </c>
      <c r="Y570" s="979">
        <f>+Sample!L635</f>
        <v>0</v>
      </c>
      <c r="Z570" s="979">
        <f>+Sample!M635</f>
        <v>666.66666666666663</v>
      </c>
      <c r="AA570" s="979">
        <f>+Sample!N635</f>
        <v>100</v>
      </c>
    </row>
    <row r="571" spans="1:27" x14ac:dyDescent="0.2">
      <c r="A571" s="1">
        <f>+Sample_FC!A636</f>
        <v>45560</v>
      </c>
      <c r="B571" s="979">
        <f>+Sample_FC!B636</f>
        <v>653.01075268817203</v>
      </c>
      <c r="C571" s="979">
        <f>+Sample_FC!C636</f>
        <v>387.49103942652329</v>
      </c>
      <c r="D571" s="979">
        <f>+Sample_FC!D636</f>
        <v>103.08243727598565</v>
      </c>
      <c r="E571" s="979">
        <f>+Sample_FC!E636</f>
        <v>117.20430107526882</v>
      </c>
      <c r="F571" s="979">
        <f>+Sample_FC!F636</f>
        <v>291.71249792458451</v>
      </c>
      <c r="G571" s="979">
        <f>+Sample_FC!G636</f>
        <v>342.45675998929431</v>
      </c>
      <c r="H571" s="979">
        <f>+Sample_FC!H636</f>
        <v>271.29262306986362</v>
      </c>
      <c r="I571" s="979">
        <f>+Sample_FC!I636</f>
        <v>275.49013945497319</v>
      </c>
      <c r="J571" s="979">
        <f>+Sample_FC!J636</f>
        <v>18.333333333333332</v>
      </c>
      <c r="K571" s="979">
        <f>+Sample_FC!K636</f>
        <v>3.3333333333333335</v>
      </c>
      <c r="L571" s="979">
        <f>+Sample_FC!L636</f>
        <v>2.3333333333333335</v>
      </c>
      <c r="M571" s="979">
        <f>+Sample_FC!M636</f>
        <v>800</v>
      </c>
      <c r="N571" s="979">
        <f>+Sample_FC!N636</f>
        <v>100</v>
      </c>
      <c r="O571" s="979">
        <f>+Sample!B636</f>
        <v>643.40200117716302</v>
      </c>
      <c r="P571" s="979">
        <f>+Sample!C636</f>
        <v>399.44673337257206</v>
      </c>
      <c r="Q571" s="979">
        <f>+Sample!D636</f>
        <v>108.59329017068863</v>
      </c>
      <c r="R571" s="979">
        <f>+Sample!E636</f>
        <v>106.8628605061801</v>
      </c>
      <c r="S571" s="979">
        <f>+Sample!F636</f>
        <v>295.82161015129338</v>
      </c>
      <c r="T571" s="979">
        <f>+Sample!G636</f>
        <v>330.66086561139849</v>
      </c>
      <c r="U571" s="979">
        <f>+Sample!H636</f>
        <v>279.22273091502637</v>
      </c>
      <c r="V571" s="979">
        <f>+Sample!I636</f>
        <v>273.50601846600728</v>
      </c>
      <c r="W571" s="979">
        <f>+Sample!J636</f>
        <v>18.333333333333332</v>
      </c>
      <c r="X571" s="979">
        <f>+Sample!K636</f>
        <v>5.833333333333333</v>
      </c>
      <c r="Y571" s="979">
        <f>+Sample!L636</f>
        <v>0</v>
      </c>
      <c r="Z571" s="979">
        <f>+Sample!M636</f>
        <v>666.66666666666663</v>
      </c>
      <c r="AA571" s="979">
        <f>+Sample!N636</f>
        <v>100</v>
      </c>
    </row>
    <row r="572" spans="1:27" x14ac:dyDescent="0.2">
      <c r="A572" s="1">
        <f>+Sample_FC!A637</f>
        <v>45561</v>
      </c>
      <c r="B572" s="979">
        <f>+Sample_FC!B637</f>
        <v>326.50537634408602</v>
      </c>
      <c r="C572" s="979">
        <f>+Sample_FC!C637</f>
        <v>193.74551971326164</v>
      </c>
      <c r="D572" s="979">
        <f>+Sample_FC!D637</f>
        <v>51.541218637992827</v>
      </c>
      <c r="E572" s="979">
        <f>+Sample_FC!E637</f>
        <v>58.602150537634408</v>
      </c>
      <c r="F572" s="979">
        <f>+Sample_FC!F637</f>
        <v>145.85624896229226</v>
      </c>
      <c r="G572" s="979">
        <f>+Sample_FC!G637</f>
        <v>171.22837999464716</v>
      </c>
      <c r="H572" s="979">
        <f>+Sample_FC!H637</f>
        <v>271.29262306986362</v>
      </c>
      <c r="I572" s="979">
        <f>+Sample_FC!I637</f>
        <v>275.49013945497319</v>
      </c>
      <c r="J572" s="979">
        <f>+Sample_FC!J637</f>
        <v>18.333333333333332</v>
      </c>
      <c r="K572" s="979">
        <f>+Sample_FC!K637</f>
        <v>3.3333333333333335</v>
      </c>
      <c r="L572" s="979">
        <f>+Sample_FC!L637</f>
        <v>2.3333333333333335</v>
      </c>
      <c r="M572" s="979">
        <f>+Sample_FC!M637</f>
        <v>800</v>
      </c>
      <c r="N572" s="979">
        <f>+Sample_FC!N637</f>
        <v>50</v>
      </c>
      <c r="O572" s="979">
        <f>+Sample!B637</f>
        <v>643.40200117716302</v>
      </c>
      <c r="P572" s="979">
        <f>+Sample!C637</f>
        <v>399.44673337257206</v>
      </c>
      <c r="Q572" s="979">
        <f>+Sample!D637</f>
        <v>108.59329017068863</v>
      </c>
      <c r="R572" s="979">
        <f>+Sample!E637</f>
        <v>106.8628605061801</v>
      </c>
      <c r="S572" s="979">
        <f>+Sample!F637</f>
        <v>295.82161015129338</v>
      </c>
      <c r="T572" s="979">
        <f>+Sample!G637</f>
        <v>330.66086561139849</v>
      </c>
      <c r="U572" s="979">
        <f>+Sample!H637</f>
        <v>279.22273091502637</v>
      </c>
      <c r="V572" s="979">
        <f>+Sample!I637</f>
        <v>273.50601846600728</v>
      </c>
      <c r="W572" s="979">
        <f>+Sample!J637</f>
        <v>18.333333333333332</v>
      </c>
      <c r="X572" s="979">
        <f>+Sample!K637</f>
        <v>5.833333333333333</v>
      </c>
      <c r="Y572" s="979">
        <f>+Sample!L637</f>
        <v>0</v>
      </c>
      <c r="Z572" s="979">
        <f>+Sample!M637</f>
        <v>666.66666666666663</v>
      </c>
      <c r="AA572" s="979">
        <f>+Sample!N637</f>
        <v>100</v>
      </c>
    </row>
    <row r="573" spans="1:27" x14ac:dyDescent="0.2">
      <c r="A573" s="1">
        <f>+Sample_FC!A638</f>
        <v>45562</v>
      </c>
      <c r="B573" s="979">
        <f>+Sample_FC!B638</f>
        <v>653.01075268817203</v>
      </c>
      <c r="C573" s="979">
        <f>+Sample_FC!C638</f>
        <v>387.49103942652329</v>
      </c>
      <c r="D573" s="979">
        <f>+Sample_FC!D638</f>
        <v>103.08243727598565</v>
      </c>
      <c r="E573" s="979">
        <f>+Sample_FC!E638</f>
        <v>117.20430107526882</v>
      </c>
      <c r="F573" s="979">
        <f>+Sample_FC!F638</f>
        <v>291.71249792458451</v>
      </c>
      <c r="G573" s="979">
        <f>+Sample_FC!G638</f>
        <v>342.45675998929431</v>
      </c>
      <c r="H573" s="979">
        <f>+Sample_FC!H638</f>
        <v>271.29262306986362</v>
      </c>
      <c r="I573" s="979">
        <f>+Sample_FC!I638</f>
        <v>275.49013945497319</v>
      </c>
      <c r="J573" s="979">
        <f>+Sample_FC!J638</f>
        <v>18.333333333333332</v>
      </c>
      <c r="K573" s="979">
        <f>+Sample_FC!K638</f>
        <v>3.3333333333333335</v>
      </c>
      <c r="L573" s="979">
        <f>+Sample_FC!L638</f>
        <v>2.3333333333333335</v>
      </c>
      <c r="M573" s="979">
        <f>+Sample_FC!M638</f>
        <v>800</v>
      </c>
      <c r="N573" s="979">
        <f>+Sample_FC!N638</f>
        <v>100</v>
      </c>
      <c r="O573" s="979">
        <f>+Sample!B638</f>
        <v>643.40200117716302</v>
      </c>
      <c r="P573" s="979">
        <f>+Sample!C638</f>
        <v>399.44673337257206</v>
      </c>
      <c r="Q573" s="979">
        <f>+Sample!D638</f>
        <v>108.59329017068863</v>
      </c>
      <c r="R573" s="979">
        <f>+Sample!E638</f>
        <v>106.8628605061801</v>
      </c>
      <c r="S573" s="979">
        <f>+Sample!F638</f>
        <v>295.82161015129338</v>
      </c>
      <c r="T573" s="979">
        <f>+Sample!G638</f>
        <v>330.66086561139849</v>
      </c>
      <c r="U573" s="979">
        <f>+Sample!H638</f>
        <v>279.22273091502637</v>
      </c>
      <c r="V573" s="979">
        <f>+Sample!I638</f>
        <v>273.50601846600728</v>
      </c>
      <c r="W573" s="979">
        <f>+Sample!J638</f>
        <v>18.333333333333332</v>
      </c>
      <c r="X573" s="979">
        <f>+Sample!K638</f>
        <v>5.833333333333333</v>
      </c>
      <c r="Y573" s="979">
        <f>+Sample!L638</f>
        <v>0</v>
      </c>
      <c r="Z573" s="979">
        <f>+Sample!M638</f>
        <v>666.66666666666663</v>
      </c>
      <c r="AA573" s="979">
        <f>+Sample!N638</f>
        <v>100</v>
      </c>
    </row>
    <row r="574" spans="1:27" x14ac:dyDescent="0.2">
      <c r="A574" s="1">
        <f>+Sample_FC!A639</f>
        <v>45563</v>
      </c>
      <c r="B574" s="979">
        <f>+Sample_FC!B639</f>
        <v>653.01075268817203</v>
      </c>
      <c r="C574" s="979">
        <f>+Sample_FC!C639</f>
        <v>387.49103942652329</v>
      </c>
      <c r="D574" s="979">
        <f>+Sample_FC!D639</f>
        <v>103.08243727598565</v>
      </c>
      <c r="E574" s="979">
        <f>+Sample_FC!E639</f>
        <v>117.20430107526882</v>
      </c>
      <c r="F574" s="979">
        <f>+Sample_FC!F639</f>
        <v>291.71249792458451</v>
      </c>
      <c r="G574" s="979">
        <f>+Sample_FC!G639</f>
        <v>342.45675998929431</v>
      </c>
      <c r="H574" s="979">
        <f>+Sample_FC!H639</f>
        <v>271.29262306986362</v>
      </c>
      <c r="I574" s="979">
        <f>+Sample_FC!I639</f>
        <v>275.49013945497319</v>
      </c>
      <c r="J574" s="979">
        <f>+Sample_FC!J639</f>
        <v>18.333333333333332</v>
      </c>
      <c r="K574" s="979">
        <f>+Sample_FC!K639</f>
        <v>3.3333333333333335</v>
      </c>
      <c r="L574" s="979">
        <f>+Sample_FC!L639</f>
        <v>2.3333333333333335</v>
      </c>
      <c r="M574" s="979">
        <f>+Sample_FC!M639</f>
        <v>800</v>
      </c>
      <c r="N574" s="979">
        <f>+Sample_FC!N639</f>
        <v>100</v>
      </c>
      <c r="O574" s="979">
        <f>+Sample!B639</f>
        <v>643.40200117716302</v>
      </c>
      <c r="P574" s="979">
        <f>+Sample!C639</f>
        <v>399.44673337257206</v>
      </c>
      <c r="Q574" s="979">
        <f>+Sample!D639</f>
        <v>108.59329017068863</v>
      </c>
      <c r="R574" s="979">
        <f>+Sample!E639</f>
        <v>106.8628605061801</v>
      </c>
      <c r="S574" s="979">
        <f>+Sample!F639</f>
        <v>295.82161015129338</v>
      </c>
      <c r="T574" s="979">
        <f>+Sample!G639</f>
        <v>330.66086561139849</v>
      </c>
      <c r="U574" s="979">
        <f>+Sample!H639</f>
        <v>279.22273091502637</v>
      </c>
      <c r="V574" s="979">
        <f>+Sample!I639</f>
        <v>273.50601846600728</v>
      </c>
      <c r="W574" s="979">
        <f>+Sample!J639</f>
        <v>18.333333333333332</v>
      </c>
      <c r="X574" s="979">
        <f>+Sample!K639</f>
        <v>5.833333333333333</v>
      </c>
      <c r="Y574" s="979">
        <f>+Sample!L639</f>
        <v>0</v>
      </c>
      <c r="Z574" s="979">
        <f>+Sample!M639</f>
        <v>666.66666666666663</v>
      </c>
      <c r="AA574" s="979">
        <f>+Sample!N639</f>
        <v>100</v>
      </c>
    </row>
    <row r="575" spans="1:27" x14ac:dyDescent="0.2">
      <c r="A575" s="1">
        <f>+Sample_FC!A640</f>
        <v>45564</v>
      </c>
      <c r="B575" s="979">
        <f>+Sample_FC!B640</f>
        <v>653.01075268817203</v>
      </c>
      <c r="C575" s="979">
        <f>+Sample_FC!C640</f>
        <v>387.49103942652329</v>
      </c>
      <c r="D575" s="979">
        <f>+Sample_FC!D640</f>
        <v>103.08243727598565</v>
      </c>
      <c r="E575" s="979">
        <f>+Sample_FC!E640</f>
        <v>117.20430107526882</v>
      </c>
      <c r="F575" s="979">
        <f>+Sample_FC!F640</f>
        <v>291.71249792458451</v>
      </c>
      <c r="G575" s="979">
        <f>+Sample_FC!G640</f>
        <v>342.45675998929431</v>
      </c>
      <c r="H575" s="979">
        <f>+Sample_FC!H640</f>
        <v>271.29262306986362</v>
      </c>
      <c r="I575" s="979">
        <f>+Sample_FC!I640</f>
        <v>275.49013945497319</v>
      </c>
      <c r="J575" s="979">
        <f>+Sample_FC!J640</f>
        <v>18.333333333333332</v>
      </c>
      <c r="K575" s="979">
        <f>+Sample_FC!K640</f>
        <v>3.3333333333333335</v>
      </c>
      <c r="L575" s="979">
        <f>+Sample_FC!L640</f>
        <v>2.3333333333333335</v>
      </c>
      <c r="M575" s="979">
        <f>+Sample_FC!M640</f>
        <v>800</v>
      </c>
      <c r="N575" s="979">
        <f>+Sample_FC!N640</f>
        <v>100</v>
      </c>
      <c r="O575" s="979">
        <f>+Sample!B640</f>
        <v>643.40200117716302</v>
      </c>
      <c r="P575" s="979">
        <f>+Sample!C640</f>
        <v>399.44673337257206</v>
      </c>
      <c r="Q575" s="979">
        <f>+Sample!D640</f>
        <v>108.59329017068863</v>
      </c>
      <c r="R575" s="979">
        <f>+Sample!E640</f>
        <v>106.8628605061801</v>
      </c>
      <c r="S575" s="979">
        <f>+Sample!F640</f>
        <v>295.82161015129338</v>
      </c>
      <c r="T575" s="979">
        <f>+Sample!G640</f>
        <v>330.66086561139849</v>
      </c>
      <c r="U575" s="979">
        <f>+Sample!H640</f>
        <v>279.22273091502637</v>
      </c>
      <c r="V575" s="979">
        <f>+Sample!I640</f>
        <v>273.50601846600728</v>
      </c>
      <c r="W575" s="979">
        <f>+Sample!J640</f>
        <v>18.333333333333332</v>
      </c>
      <c r="X575" s="979">
        <f>+Sample!K640</f>
        <v>5.833333333333333</v>
      </c>
      <c r="Y575" s="979">
        <f>+Sample!L640</f>
        <v>0</v>
      </c>
      <c r="Z575" s="979">
        <f>+Sample!M640</f>
        <v>666.66666666666663</v>
      </c>
      <c r="AA575" s="979">
        <f>+Sample!N640</f>
        <v>100</v>
      </c>
    </row>
    <row r="576" spans="1:27" x14ac:dyDescent="0.2">
      <c r="A576" s="1">
        <f>+Sample_FC!A641</f>
        <v>45565</v>
      </c>
      <c r="B576" s="979">
        <f>+Sample_FC!B641</f>
        <v>653.01075268817203</v>
      </c>
      <c r="C576" s="979">
        <f>+Sample_FC!C641</f>
        <v>387.49103942652329</v>
      </c>
      <c r="D576" s="979">
        <f>+Sample_FC!D641</f>
        <v>103.08243727598565</v>
      </c>
      <c r="E576" s="979">
        <f>+Sample_FC!E641</f>
        <v>117.20430107526882</v>
      </c>
      <c r="F576" s="979">
        <f>+Sample_FC!F641</f>
        <v>291.71249792458451</v>
      </c>
      <c r="G576" s="979">
        <f>+Sample_FC!G641</f>
        <v>342.45675998929431</v>
      </c>
      <c r="H576" s="979">
        <f>+Sample_FC!H641</f>
        <v>271.29262306986362</v>
      </c>
      <c r="I576" s="979">
        <f>+Sample_FC!I641</f>
        <v>275.49013945497319</v>
      </c>
      <c r="J576" s="979">
        <f>+Sample_FC!J641</f>
        <v>18.333333333333332</v>
      </c>
      <c r="K576" s="979">
        <f>+Sample_FC!K641</f>
        <v>3.3333333333333335</v>
      </c>
      <c r="L576" s="979">
        <f>+Sample_FC!L641</f>
        <v>2.3333333333333335</v>
      </c>
      <c r="M576" s="979">
        <f>+Sample_FC!M641</f>
        <v>800</v>
      </c>
      <c r="N576" s="979">
        <f>+Sample_FC!N641</f>
        <v>100</v>
      </c>
      <c r="O576" s="979">
        <f>+Sample!B641</f>
        <v>643.40200117716302</v>
      </c>
      <c r="P576" s="979">
        <f>+Sample!C641</f>
        <v>399.44673337257206</v>
      </c>
      <c r="Q576" s="979">
        <f>+Sample!D641</f>
        <v>108.59329017068863</v>
      </c>
      <c r="R576" s="979">
        <f>+Sample!E641</f>
        <v>106.8628605061801</v>
      </c>
      <c r="S576" s="979">
        <f>+Sample!F641</f>
        <v>295.82161015129338</v>
      </c>
      <c r="T576" s="979">
        <f>+Sample!G641</f>
        <v>330.66086561139849</v>
      </c>
      <c r="U576" s="979">
        <f>+Sample!H641</f>
        <v>279.22273091502637</v>
      </c>
      <c r="V576" s="979">
        <f>+Sample!I641</f>
        <v>273.50601846600728</v>
      </c>
      <c r="W576" s="979">
        <f>+Sample!J641</f>
        <v>18.333333333333332</v>
      </c>
      <c r="X576" s="979">
        <f>+Sample!K641</f>
        <v>5.833333333333333</v>
      </c>
      <c r="Y576" s="979">
        <f>+Sample!L641</f>
        <v>0</v>
      </c>
      <c r="Z576" s="979">
        <f>+Sample!M641</f>
        <v>666.66666666666663</v>
      </c>
      <c r="AA576" s="979">
        <f>+Sample!N641</f>
        <v>100</v>
      </c>
    </row>
    <row r="577" spans="1:27" x14ac:dyDescent="0.2">
      <c r="A577" s="1">
        <f>+Sample_FC!A642</f>
        <v>45566</v>
      </c>
      <c r="B577" s="979">
        <f>+Sample_FC!B642</f>
        <v>0</v>
      </c>
      <c r="C577" s="979">
        <f>+Sample_FC!C642</f>
        <v>0</v>
      </c>
      <c r="D577" s="979">
        <f>+Sample_FC!D642</f>
        <v>0</v>
      </c>
      <c r="E577" s="979">
        <f>+Sample_FC!E642</f>
        <v>0</v>
      </c>
      <c r="F577" s="979">
        <f>+Sample_FC!F642</f>
        <v>0</v>
      </c>
      <c r="G577" s="979">
        <f>+Sample_FC!G642</f>
        <v>0</v>
      </c>
      <c r="H577" s="979">
        <f>+Sample_FC!H642</f>
        <v>0</v>
      </c>
      <c r="I577" s="979">
        <f>+Sample_FC!I642</f>
        <v>0</v>
      </c>
      <c r="J577" s="979">
        <f>+Sample_FC!J642</f>
        <v>0</v>
      </c>
      <c r="K577" s="979">
        <f>+Sample_FC!K642</f>
        <v>0</v>
      </c>
      <c r="L577" s="979">
        <f>+Sample_FC!L642</f>
        <v>0</v>
      </c>
      <c r="M577" s="979">
        <f>+Sample_FC!M642</f>
        <v>0</v>
      </c>
      <c r="N577" s="979">
        <f>+Sample_FC!N642</f>
        <v>100</v>
      </c>
      <c r="O577" s="979">
        <f>+Sample!B642</f>
        <v>0</v>
      </c>
      <c r="P577" s="979">
        <f>+Sample!C642</f>
        <v>0</v>
      </c>
      <c r="Q577" s="979">
        <f>+Sample!D642</f>
        <v>0</v>
      </c>
      <c r="R577" s="979">
        <f>+Sample!E642</f>
        <v>0</v>
      </c>
      <c r="S577" s="979">
        <f>+Sample!F642</f>
        <v>0</v>
      </c>
      <c r="T577" s="979">
        <f>+Sample!G642</f>
        <v>0</v>
      </c>
      <c r="U577" s="979">
        <f>+Sample!H642</f>
        <v>260.21522625266078</v>
      </c>
      <c r="V577" s="979">
        <f>+Sample!I642</f>
        <v>256.52230750282456</v>
      </c>
      <c r="W577" s="979">
        <f>+Sample!J642</f>
        <v>17.741935483870968</v>
      </c>
      <c r="X577" s="979">
        <f>+Sample!K642</f>
        <v>4.838709677419355</v>
      </c>
      <c r="Y577" s="979">
        <f>+Sample!L642</f>
        <v>1.935483870967742</v>
      </c>
      <c r="Z577" s="979">
        <f>+Sample!M642</f>
        <v>645.16129032258061</v>
      </c>
      <c r="AA577" s="979">
        <f>+Sample!N642</f>
        <v>0</v>
      </c>
    </row>
    <row r="578" spans="1:27" x14ac:dyDescent="0.2">
      <c r="A578" s="1">
        <f>+Sample_FC!A643</f>
        <v>45567</v>
      </c>
      <c r="B578" s="979">
        <f>+Sample_FC!B643</f>
        <v>0</v>
      </c>
      <c r="C578" s="979">
        <f>+Sample_FC!C643</f>
        <v>0</v>
      </c>
      <c r="D578" s="979">
        <f>+Sample_FC!D643</f>
        <v>0</v>
      </c>
      <c r="E578" s="979">
        <f>+Sample_FC!E643</f>
        <v>0</v>
      </c>
      <c r="F578" s="979">
        <f>+Sample_FC!F643</f>
        <v>0</v>
      </c>
      <c r="G578" s="979">
        <f>+Sample_FC!G643</f>
        <v>0</v>
      </c>
      <c r="H578" s="979">
        <f>+Sample_FC!H643</f>
        <v>0</v>
      </c>
      <c r="I578" s="979">
        <f>+Sample_FC!I643</f>
        <v>0</v>
      </c>
      <c r="J578" s="979">
        <f>+Sample_FC!J643</f>
        <v>0</v>
      </c>
      <c r="K578" s="979">
        <f>+Sample_FC!K643</f>
        <v>0</v>
      </c>
      <c r="L578" s="979">
        <f>+Sample_FC!L643</f>
        <v>0</v>
      </c>
      <c r="M578" s="979">
        <f>+Sample_FC!M643</f>
        <v>0</v>
      </c>
      <c r="N578" s="979">
        <f>+Sample_FC!N643</f>
        <v>100</v>
      </c>
      <c r="O578" s="979">
        <f>+Sample!B643</f>
        <v>222.13569321533922</v>
      </c>
      <c r="P578" s="979">
        <f>+Sample!C643</f>
        <v>137.92330383480825</v>
      </c>
      <c r="Q578" s="979">
        <f>+Sample!D643</f>
        <v>37.463126843657818</v>
      </c>
      <c r="R578" s="979">
        <f>+Sample!E643</f>
        <v>37.038348082595867</v>
      </c>
      <c r="S578" s="979">
        <f>+Sample!F643</f>
        <v>95.18197066469007</v>
      </c>
      <c r="T578" s="979">
        <f>+Sample!G643</f>
        <v>119.16019919109273</v>
      </c>
      <c r="U578" s="979">
        <f>+Sample!H643</f>
        <v>260.21522625266078</v>
      </c>
      <c r="V578" s="979">
        <f>+Sample!I643</f>
        <v>256.52230750282456</v>
      </c>
      <c r="W578" s="979">
        <f>+Sample!J643</f>
        <v>17.741935483870968</v>
      </c>
      <c r="X578" s="979">
        <f>+Sample!K643</f>
        <v>4.838709677419355</v>
      </c>
      <c r="Y578" s="979">
        <f>+Sample!L643</f>
        <v>1.935483870967742</v>
      </c>
      <c r="Z578" s="979">
        <f>+Sample!M643</f>
        <v>645.16129032258061</v>
      </c>
      <c r="AA578" s="979">
        <f>+Sample!N643</f>
        <v>33.333333333333329</v>
      </c>
    </row>
    <row r="579" spans="1:27" x14ac:dyDescent="0.2">
      <c r="A579" s="1">
        <f>+Sample_FC!A644</f>
        <v>45568</v>
      </c>
      <c r="B579" s="979">
        <f>+Sample_FC!B644</f>
        <v>0</v>
      </c>
      <c r="C579" s="979">
        <f>+Sample_FC!C644</f>
        <v>0</v>
      </c>
      <c r="D579" s="979">
        <f>+Sample_FC!D644</f>
        <v>0</v>
      </c>
      <c r="E579" s="979">
        <f>+Sample_FC!E644</f>
        <v>0</v>
      </c>
      <c r="F579" s="979">
        <f>+Sample_FC!F644</f>
        <v>0</v>
      </c>
      <c r="G579" s="979">
        <f>+Sample_FC!G644</f>
        <v>0</v>
      </c>
      <c r="H579" s="979">
        <f>+Sample_FC!H644</f>
        <v>0</v>
      </c>
      <c r="I579" s="979">
        <f>+Sample_FC!I644</f>
        <v>0</v>
      </c>
      <c r="J579" s="979">
        <f>+Sample_FC!J644</f>
        <v>0</v>
      </c>
      <c r="K579" s="979">
        <f>+Sample_FC!K644</f>
        <v>0</v>
      </c>
      <c r="L579" s="979">
        <f>+Sample_FC!L644</f>
        <v>0</v>
      </c>
      <c r="M579" s="979">
        <f>+Sample_FC!M644</f>
        <v>0</v>
      </c>
      <c r="N579" s="979">
        <f>+Sample_FC!N644</f>
        <v>100</v>
      </c>
      <c r="O579" s="979">
        <f>+Sample!B644</f>
        <v>666.40707964601768</v>
      </c>
      <c r="P579" s="979">
        <f>+Sample!C644</f>
        <v>413.76991150442478</v>
      </c>
      <c r="Q579" s="979">
        <f>+Sample!D644</f>
        <v>112.38938053097345</v>
      </c>
      <c r="R579" s="979">
        <f>+Sample!E644</f>
        <v>111.11504424778761</v>
      </c>
      <c r="S579" s="979">
        <f>+Sample!F644</f>
        <v>285.5459119940702</v>
      </c>
      <c r="T579" s="979">
        <f>+Sample!G644</f>
        <v>357.4805975732782</v>
      </c>
      <c r="U579" s="979">
        <f>+Sample!H644</f>
        <v>260.21522625266078</v>
      </c>
      <c r="V579" s="979">
        <f>+Sample!I644</f>
        <v>256.52230750282456</v>
      </c>
      <c r="W579" s="979">
        <f>+Sample!J644</f>
        <v>17.741935483870968</v>
      </c>
      <c r="X579" s="979">
        <f>+Sample!K644</f>
        <v>4.838709677419355</v>
      </c>
      <c r="Y579" s="979">
        <f>+Sample!L644</f>
        <v>1.935483870967742</v>
      </c>
      <c r="Z579" s="979">
        <f>+Sample!M644</f>
        <v>645.16129032258061</v>
      </c>
      <c r="AA579" s="979">
        <f>+Sample!N644</f>
        <v>100</v>
      </c>
    </row>
    <row r="580" spans="1:27" x14ac:dyDescent="0.2">
      <c r="A580" s="1">
        <f>+Sample_FC!A645</f>
        <v>45569</v>
      </c>
      <c r="B580" s="979">
        <f>+Sample_FC!B645</f>
        <v>0</v>
      </c>
      <c r="C580" s="979">
        <f>+Sample_FC!C645</f>
        <v>0</v>
      </c>
      <c r="D580" s="979">
        <f>+Sample_FC!D645</f>
        <v>0</v>
      </c>
      <c r="E580" s="979">
        <f>+Sample_FC!E645</f>
        <v>0</v>
      </c>
      <c r="F580" s="979">
        <f>+Sample_FC!F645</f>
        <v>0</v>
      </c>
      <c r="G580" s="979">
        <f>+Sample_FC!G645</f>
        <v>0</v>
      </c>
      <c r="H580" s="979">
        <f>+Sample_FC!H645</f>
        <v>0</v>
      </c>
      <c r="I580" s="979">
        <f>+Sample_FC!I645</f>
        <v>0</v>
      </c>
      <c r="J580" s="979">
        <f>+Sample_FC!J645</f>
        <v>0</v>
      </c>
      <c r="K580" s="979">
        <f>+Sample_FC!K645</f>
        <v>0</v>
      </c>
      <c r="L580" s="979">
        <f>+Sample_FC!L645</f>
        <v>0</v>
      </c>
      <c r="M580" s="979">
        <f>+Sample_FC!M645</f>
        <v>0</v>
      </c>
      <c r="N580" s="979">
        <f>+Sample_FC!N645</f>
        <v>100</v>
      </c>
      <c r="O580" s="979">
        <f>+Sample!B645</f>
        <v>666.40707964601768</v>
      </c>
      <c r="P580" s="979">
        <f>+Sample!C645</f>
        <v>413.76991150442478</v>
      </c>
      <c r="Q580" s="979">
        <f>+Sample!D645</f>
        <v>112.38938053097345</v>
      </c>
      <c r="R580" s="979">
        <f>+Sample!E645</f>
        <v>111.11504424778761</v>
      </c>
      <c r="S580" s="979">
        <f>+Sample!F645</f>
        <v>285.5459119940702</v>
      </c>
      <c r="T580" s="979">
        <f>+Sample!G645</f>
        <v>357.4805975732782</v>
      </c>
      <c r="U580" s="979">
        <f>+Sample!H645</f>
        <v>260.21522625266078</v>
      </c>
      <c r="V580" s="979">
        <f>+Sample!I645</f>
        <v>256.52230750282456</v>
      </c>
      <c r="W580" s="979">
        <f>+Sample!J645</f>
        <v>17.741935483870968</v>
      </c>
      <c r="X580" s="979">
        <f>+Sample!K645</f>
        <v>4.838709677419355</v>
      </c>
      <c r="Y580" s="979">
        <f>+Sample!L645</f>
        <v>1.935483870967742</v>
      </c>
      <c r="Z580" s="979">
        <f>+Sample!M645</f>
        <v>645.16129032258061</v>
      </c>
      <c r="AA580" s="979">
        <f>+Sample!N645</f>
        <v>100</v>
      </c>
    </row>
    <row r="581" spans="1:27" x14ac:dyDescent="0.2">
      <c r="A581" s="1">
        <f>+Sample_FC!A646</f>
        <v>45570</v>
      </c>
      <c r="B581" s="979">
        <f>+Sample_FC!B646</f>
        <v>0</v>
      </c>
      <c r="C581" s="979">
        <f>+Sample_FC!C646</f>
        <v>0</v>
      </c>
      <c r="D581" s="979">
        <f>+Sample_FC!D646</f>
        <v>0</v>
      </c>
      <c r="E581" s="979">
        <f>+Sample_FC!E646</f>
        <v>0</v>
      </c>
      <c r="F581" s="979">
        <f>+Sample_FC!F646</f>
        <v>0</v>
      </c>
      <c r="G581" s="979">
        <f>+Sample_FC!G646</f>
        <v>0</v>
      </c>
      <c r="H581" s="979">
        <f>+Sample_FC!H646</f>
        <v>0</v>
      </c>
      <c r="I581" s="979">
        <f>+Sample_FC!I646</f>
        <v>0</v>
      </c>
      <c r="J581" s="979">
        <f>+Sample_FC!J646</f>
        <v>0</v>
      </c>
      <c r="K581" s="979">
        <f>+Sample_FC!K646</f>
        <v>0</v>
      </c>
      <c r="L581" s="979">
        <f>+Sample_FC!L646</f>
        <v>0</v>
      </c>
      <c r="M581" s="979">
        <f>+Sample_FC!M646</f>
        <v>0</v>
      </c>
      <c r="N581" s="979">
        <f>+Sample_FC!N646</f>
        <v>100</v>
      </c>
      <c r="O581" s="979">
        <f>+Sample!B646</f>
        <v>666.40707964601768</v>
      </c>
      <c r="P581" s="979">
        <f>+Sample!C646</f>
        <v>413.76991150442478</v>
      </c>
      <c r="Q581" s="979">
        <f>+Sample!D646</f>
        <v>112.38938053097345</v>
      </c>
      <c r="R581" s="979">
        <f>+Sample!E646</f>
        <v>111.11504424778761</v>
      </c>
      <c r="S581" s="979">
        <f>+Sample!F646</f>
        <v>285.5459119940702</v>
      </c>
      <c r="T581" s="979">
        <f>+Sample!G646</f>
        <v>357.4805975732782</v>
      </c>
      <c r="U581" s="979">
        <f>+Sample!H646</f>
        <v>260.21522625266078</v>
      </c>
      <c r="V581" s="979">
        <f>+Sample!I646</f>
        <v>256.52230750282456</v>
      </c>
      <c r="W581" s="979">
        <f>+Sample!J646</f>
        <v>17.741935483870968</v>
      </c>
      <c r="X581" s="979">
        <f>+Sample!K646</f>
        <v>4.838709677419355</v>
      </c>
      <c r="Y581" s="979">
        <f>+Sample!L646</f>
        <v>1.935483870967742</v>
      </c>
      <c r="Z581" s="979">
        <f>+Sample!M646</f>
        <v>645.16129032258061</v>
      </c>
      <c r="AA581" s="979">
        <f>+Sample!N646</f>
        <v>100</v>
      </c>
    </row>
    <row r="582" spans="1:27" x14ac:dyDescent="0.2">
      <c r="A582" s="1">
        <f>+Sample_FC!A647</f>
        <v>45571</v>
      </c>
      <c r="B582" s="979">
        <f>+Sample_FC!B647</f>
        <v>0</v>
      </c>
      <c r="C582" s="979">
        <f>+Sample_FC!C647</f>
        <v>0</v>
      </c>
      <c r="D582" s="979">
        <f>+Sample_FC!D647</f>
        <v>0</v>
      </c>
      <c r="E582" s="979">
        <f>+Sample_FC!E647</f>
        <v>0</v>
      </c>
      <c r="F582" s="979">
        <f>+Sample_FC!F647</f>
        <v>0</v>
      </c>
      <c r="G582" s="979">
        <f>+Sample_FC!G647</f>
        <v>0</v>
      </c>
      <c r="H582" s="979">
        <f>+Sample_FC!H647</f>
        <v>0</v>
      </c>
      <c r="I582" s="979">
        <f>+Sample_FC!I647</f>
        <v>0</v>
      </c>
      <c r="J582" s="979">
        <f>+Sample_FC!J647</f>
        <v>0</v>
      </c>
      <c r="K582" s="979">
        <f>+Sample_FC!K647</f>
        <v>0</v>
      </c>
      <c r="L582" s="979">
        <f>+Sample_FC!L647</f>
        <v>0</v>
      </c>
      <c r="M582" s="979">
        <f>+Sample_FC!M647</f>
        <v>0</v>
      </c>
      <c r="N582" s="979">
        <f>+Sample_FC!N647</f>
        <v>100</v>
      </c>
      <c r="O582" s="979">
        <f>+Sample!B647</f>
        <v>666.40707964601768</v>
      </c>
      <c r="P582" s="979">
        <f>+Sample!C647</f>
        <v>413.76991150442478</v>
      </c>
      <c r="Q582" s="979">
        <f>+Sample!D647</f>
        <v>112.38938053097345</v>
      </c>
      <c r="R582" s="979">
        <f>+Sample!E647</f>
        <v>111.11504424778761</v>
      </c>
      <c r="S582" s="979">
        <f>+Sample!F647</f>
        <v>285.5459119940702</v>
      </c>
      <c r="T582" s="979">
        <f>+Sample!G647</f>
        <v>357.4805975732782</v>
      </c>
      <c r="U582" s="979">
        <f>+Sample!H647</f>
        <v>260.21522625266078</v>
      </c>
      <c r="V582" s="979">
        <f>+Sample!I647</f>
        <v>256.52230750282456</v>
      </c>
      <c r="W582" s="979">
        <f>+Sample!J647</f>
        <v>17.741935483870968</v>
      </c>
      <c r="X582" s="979">
        <f>+Sample!K647</f>
        <v>4.838709677419355</v>
      </c>
      <c r="Y582" s="979">
        <f>+Sample!L647</f>
        <v>1.935483870967742</v>
      </c>
      <c r="Z582" s="979">
        <f>+Sample!M647</f>
        <v>645.16129032258061</v>
      </c>
      <c r="AA582" s="979">
        <f>+Sample!N647</f>
        <v>100</v>
      </c>
    </row>
    <row r="583" spans="1:27" x14ac:dyDescent="0.2">
      <c r="A583" s="1">
        <f>+Sample_FC!A648</f>
        <v>45572</v>
      </c>
      <c r="B583" s="979">
        <f>+Sample_FC!B648</f>
        <v>0</v>
      </c>
      <c r="C583" s="979">
        <f>+Sample_FC!C648</f>
        <v>0</v>
      </c>
      <c r="D583" s="979">
        <f>+Sample_FC!D648</f>
        <v>0</v>
      </c>
      <c r="E583" s="979">
        <f>+Sample_FC!E648</f>
        <v>0</v>
      </c>
      <c r="F583" s="979">
        <f>+Sample_FC!F648</f>
        <v>0</v>
      </c>
      <c r="G583" s="979">
        <f>+Sample_FC!G648</f>
        <v>0</v>
      </c>
      <c r="H583" s="979">
        <f>+Sample_FC!H648</f>
        <v>0</v>
      </c>
      <c r="I583" s="979">
        <f>+Sample_FC!I648</f>
        <v>0</v>
      </c>
      <c r="J583" s="979">
        <f>+Sample_FC!J648</f>
        <v>0</v>
      </c>
      <c r="K583" s="979">
        <f>+Sample_FC!K648</f>
        <v>0</v>
      </c>
      <c r="L583" s="979">
        <f>+Sample_FC!L648</f>
        <v>0</v>
      </c>
      <c r="M583" s="979">
        <f>+Sample_FC!M648</f>
        <v>0</v>
      </c>
      <c r="N583" s="979">
        <f>+Sample_FC!N648</f>
        <v>100</v>
      </c>
      <c r="O583" s="979">
        <f>+Sample!B648</f>
        <v>666.40707964601768</v>
      </c>
      <c r="P583" s="979">
        <f>+Sample!C648</f>
        <v>413.76991150442478</v>
      </c>
      <c r="Q583" s="979">
        <f>+Sample!D648</f>
        <v>112.38938053097345</v>
      </c>
      <c r="R583" s="979">
        <f>+Sample!E648</f>
        <v>111.11504424778761</v>
      </c>
      <c r="S583" s="979">
        <f>+Sample!F648</f>
        <v>285.5459119940702</v>
      </c>
      <c r="T583" s="979">
        <f>+Sample!G648</f>
        <v>357.4805975732782</v>
      </c>
      <c r="U583" s="979">
        <f>+Sample!H648</f>
        <v>260.21522625266078</v>
      </c>
      <c r="V583" s="979">
        <f>+Sample!I648</f>
        <v>256.52230750282456</v>
      </c>
      <c r="W583" s="979">
        <f>+Sample!J648</f>
        <v>17.741935483870968</v>
      </c>
      <c r="X583" s="979">
        <f>+Sample!K648</f>
        <v>4.838709677419355</v>
      </c>
      <c r="Y583" s="979">
        <f>+Sample!L648</f>
        <v>1.935483870967742</v>
      </c>
      <c r="Z583" s="979">
        <f>+Sample!M648</f>
        <v>645.16129032258061</v>
      </c>
      <c r="AA583" s="979">
        <f>+Sample!N648</f>
        <v>100</v>
      </c>
    </row>
    <row r="584" spans="1:27" x14ac:dyDescent="0.2">
      <c r="A584" s="1">
        <f>+Sample_FC!A649</f>
        <v>45573</v>
      </c>
      <c r="B584" s="979">
        <f>+Sample_FC!B649</f>
        <v>0</v>
      </c>
      <c r="C584" s="979">
        <f>+Sample_FC!C649</f>
        <v>0</v>
      </c>
      <c r="D584" s="979">
        <f>+Sample_FC!D649</f>
        <v>0</v>
      </c>
      <c r="E584" s="979">
        <f>+Sample_FC!E649</f>
        <v>0</v>
      </c>
      <c r="F584" s="979">
        <f>+Sample_FC!F649</f>
        <v>0</v>
      </c>
      <c r="G584" s="979">
        <f>+Sample_FC!G649</f>
        <v>0</v>
      </c>
      <c r="H584" s="979">
        <f>+Sample_FC!H649</f>
        <v>0</v>
      </c>
      <c r="I584" s="979">
        <f>+Sample_FC!I649</f>
        <v>0</v>
      </c>
      <c r="J584" s="979">
        <f>+Sample_FC!J649</f>
        <v>0</v>
      </c>
      <c r="K584" s="979">
        <f>+Sample_FC!K649</f>
        <v>0</v>
      </c>
      <c r="L584" s="979">
        <f>+Sample_FC!L649</f>
        <v>0</v>
      </c>
      <c r="M584" s="979">
        <f>+Sample_FC!M649</f>
        <v>0</v>
      </c>
      <c r="N584" s="979">
        <f>+Sample_FC!N649</f>
        <v>100</v>
      </c>
      <c r="O584" s="979">
        <f>+Sample!B649</f>
        <v>666.40707964601768</v>
      </c>
      <c r="P584" s="979">
        <f>+Sample!C649</f>
        <v>413.76991150442478</v>
      </c>
      <c r="Q584" s="979">
        <f>+Sample!D649</f>
        <v>112.38938053097345</v>
      </c>
      <c r="R584" s="979">
        <f>+Sample!E649</f>
        <v>111.11504424778761</v>
      </c>
      <c r="S584" s="979">
        <f>+Sample!F649</f>
        <v>285.5459119940702</v>
      </c>
      <c r="T584" s="979">
        <f>+Sample!G649</f>
        <v>357.4805975732782</v>
      </c>
      <c r="U584" s="979">
        <f>+Sample!H649</f>
        <v>260.21522625266078</v>
      </c>
      <c r="V584" s="979">
        <f>+Sample!I649</f>
        <v>256.52230750282456</v>
      </c>
      <c r="W584" s="979">
        <f>+Sample!J649</f>
        <v>17.741935483870968</v>
      </c>
      <c r="X584" s="979">
        <f>+Sample!K649</f>
        <v>4.838709677419355</v>
      </c>
      <c r="Y584" s="979">
        <f>+Sample!L649</f>
        <v>1.935483870967742</v>
      </c>
      <c r="Z584" s="979">
        <f>+Sample!M649</f>
        <v>645.16129032258061</v>
      </c>
      <c r="AA584" s="979">
        <f>+Sample!N649</f>
        <v>100</v>
      </c>
    </row>
    <row r="585" spans="1:27" x14ac:dyDescent="0.2">
      <c r="A585" s="1">
        <f>+Sample_FC!A650</f>
        <v>45574</v>
      </c>
      <c r="B585" s="979">
        <f>+Sample_FC!B650</f>
        <v>0</v>
      </c>
      <c r="C585" s="979">
        <f>+Sample_FC!C650</f>
        <v>0</v>
      </c>
      <c r="D585" s="979">
        <f>+Sample_FC!D650</f>
        <v>0</v>
      </c>
      <c r="E585" s="979">
        <f>+Sample_FC!E650</f>
        <v>0</v>
      </c>
      <c r="F585" s="979">
        <f>+Sample_FC!F650</f>
        <v>0</v>
      </c>
      <c r="G585" s="979">
        <f>+Sample_FC!G650</f>
        <v>0</v>
      </c>
      <c r="H585" s="979">
        <f>+Sample_FC!H650</f>
        <v>0</v>
      </c>
      <c r="I585" s="979">
        <f>+Sample_FC!I650</f>
        <v>0</v>
      </c>
      <c r="J585" s="979">
        <f>+Sample_FC!J650</f>
        <v>0</v>
      </c>
      <c r="K585" s="979">
        <f>+Sample_FC!K650</f>
        <v>0</v>
      </c>
      <c r="L585" s="979">
        <f>+Sample_FC!L650</f>
        <v>0</v>
      </c>
      <c r="M585" s="979">
        <f>+Sample_FC!M650</f>
        <v>0</v>
      </c>
      <c r="N585" s="979">
        <f>+Sample_FC!N650</f>
        <v>91.666666666666657</v>
      </c>
      <c r="O585" s="979">
        <f>+Sample!B650</f>
        <v>666.40707964601768</v>
      </c>
      <c r="P585" s="979">
        <f>+Sample!C650</f>
        <v>413.76991150442478</v>
      </c>
      <c r="Q585" s="979">
        <f>+Sample!D650</f>
        <v>112.38938053097345</v>
      </c>
      <c r="R585" s="979">
        <f>+Sample!E650</f>
        <v>111.11504424778761</v>
      </c>
      <c r="S585" s="979">
        <f>+Sample!F650</f>
        <v>285.5459119940702</v>
      </c>
      <c r="T585" s="979">
        <f>+Sample!G650</f>
        <v>357.4805975732782</v>
      </c>
      <c r="U585" s="979">
        <f>+Sample!H650</f>
        <v>260.21522625266078</v>
      </c>
      <c r="V585" s="979">
        <f>+Sample!I650</f>
        <v>256.52230750282456</v>
      </c>
      <c r="W585" s="979">
        <f>+Sample!J650</f>
        <v>17.741935483870968</v>
      </c>
      <c r="X585" s="979">
        <f>+Sample!K650</f>
        <v>4.838709677419355</v>
      </c>
      <c r="Y585" s="979">
        <f>+Sample!L650</f>
        <v>1.935483870967742</v>
      </c>
      <c r="Z585" s="979">
        <f>+Sample!M650</f>
        <v>645.16129032258061</v>
      </c>
      <c r="AA585" s="979">
        <f>+Sample!N650</f>
        <v>100</v>
      </c>
    </row>
    <row r="586" spans="1:27" x14ac:dyDescent="0.2">
      <c r="A586" s="1">
        <f>+Sample_FC!A651</f>
        <v>45575</v>
      </c>
      <c r="B586" s="979">
        <f>+Sample_FC!B651</f>
        <v>0</v>
      </c>
      <c r="C586" s="979">
        <f>+Sample_FC!C651</f>
        <v>0</v>
      </c>
      <c r="D586" s="979">
        <f>+Sample_FC!D651</f>
        <v>0</v>
      </c>
      <c r="E586" s="979">
        <f>+Sample_FC!E651</f>
        <v>0</v>
      </c>
      <c r="F586" s="979">
        <f>+Sample_FC!F651</f>
        <v>0</v>
      </c>
      <c r="G586" s="979">
        <f>+Sample_FC!G651</f>
        <v>0</v>
      </c>
      <c r="H586" s="979">
        <f>+Sample_FC!H651</f>
        <v>0</v>
      </c>
      <c r="I586" s="979">
        <f>+Sample_FC!I651</f>
        <v>0</v>
      </c>
      <c r="J586" s="979">
        <f>+Sample_FC!J651</f>
        <v>0</v>
      </c>
      <c r="K586" s="979">
        <f>+Sample_FC!K651</f>
        <v>0</v>
      </c>
      <c r="L586" s="979">
        <f>+Sample_FC!L651</f>
        <v>0</v>
      </c>
      <c r="M586" s="979">
        <f>+Sample_FC!M651</f>
        <v>0</v>
      </c>
      <c r="N586" s="979">
        <f>+Sample_FC!N651</f>
        <v>0</v>
      </c>
      <c r="O586" s="979">
        <f>+Sample!B651</f>
        <v>666.40707964601768</v>
      </c>
      <c r="P586" s="979">
        <f>+Sample!C651</f>
        <v>413.76991150442478</v>
      </c>
      <c r="Q586" s="979">
        <f>+Sample!D651</f>
        <v>112.38938053097345</v>
      </c>
      <c r="R586" s="979">
        <f>+Sample!E651</f>
        <v>111.11504424778761</v>
      </c>
      <c r="S586" s="979">
        <f>+Sample!F651</f>
        <v>285.5459119940702</v>
      </c>
      <c r="T586" s="979">
        <f>+Sample!G651</f>
        <v>357.4805975732782</v>
      </c>
      <c r="U586" s="979">
        <f>+Sample!H651</f>
        <v>260.21522625266078</v>
      </c>
      <c r="V586" s="979">
        <f>+Sample!I651</f>
        <v>256.52230750282456</v>
      </c>
      <c r="W586" s="979">
        <f>+Sample!J651</f>
        <v>17.741935483870968</v>
      </c>
      <c r="X586" s="979">
        <f>+Sample!K651</f>
        <v>4.838709677419355</v>
      </c>
      <c r="Y586" s="979">
        <f>+Sample!L651</f>
        <v>1.935483870967742</v>
      </c>
      <c r="Z586" s="979">
        <f>+Sample!M651</f>
        <v>645.16129032258061</v>
      </c>
      <c r="AA586" s="979">
        <f>+Sample!N651</f>
        <v>100</v>
      </c>
    </row>
    <row r="587" spans="1:27" x14ac:dyDescent="0.2">
      <c r="A587" s="1">
        <f>+Sample_FC!A652</f>
        <v>45576</v>
      </c>
      <c r="B587" s="979">
        <f>+Sample_FC!B652</f>
        <v>0</v>
      </c>
      <c r="C587" s="979">
        <f>+Sample_FC!C652</f>
        <v>0</v>
      </c>
      <c r="D587" s="979">
        <f>+Sample_FC!D652</f>
        <v>0</v>
      </c>
      <c r="E587" s="979">
        <f>+Sample_FC!E652</f>
        <v>0</v>
      </c>
      <c r="F587" s="979">
        <f>+Sample_FC!F652</f>
        <v>0</v>
      </c>
      <c r="G587" s="979">
        <f>+Sample_FC!G652</f>
        <v>0</v>
      </c>
      <c r="H587" s="979">
        <f>+Sample_FC!H652</f>
        <v>0</v>
      </c>
      <c r="I587" s="979">
        <f>+Sample_FC!I652</f>
        <v>0</v>
      </c>
      <c r="J587" s="979">
        <f>+Sample_FC!J652</f>
        <v>0</v>
      </c>
      <c r="K587" s="979">
        <f>+Sample_FC!K652</f>
        <v>0</v>
      </c>
      <c r="L587" s="979">
        <f>+Sample_FC!L652</f>
        <v>0</v>
      </c>
      <c r="M587" s="979">
        <f>+Sample_FC!M652</f>
        <v>0</v>
      </c>
      <c r="N587" s="979">
        <f>+Sample_FC!N652</f>
        <v>48.333333333333336</v>
      </c>
      <c r="O587" s="979">
        <f>+Sample!B652</f>
        <v>388.73746312684364</v>
      </c>
      <c r="P587" s="979">
        <f>+Sample!C652</f>
        <v>241.36578171091446</v>
      </c>
      <c r="Q587" s="979">
        <f>+Sample!D652</f>
        <v>65.560471976401175</v>
      </c>
      <c r="R587" s="979">
        <f>+Sample!E652</f>
        <v>64.817109144542769</v>
      </c>
      <c r="S587" s="979">
        <f>+Sample!F652</f>
        <v>166.56844866320762</v>
      </c>
      <c r="T587" s="979">
        <f>+Sample!G652</f>
        <v>208.53034858441228</v>
      </c>
      <c r="U587" s="979">
        <f>+Sample!H652</f>
        <v>260.21522625266078</v>
      </c>
      <c r="V587" s="979">
        <f>+Sample!I652</f>
        <v>256.52230750282456</v>
      </c>
      <c r="W587" s="979">
        <f>+Sample!J652</f>
        <v>17.741935483870968</v>
      </c>
      <c r="X587" s="979">
        <f>+Sample!K652</f>
        <v>4.838709677419355</v>
      </c>
      <c r="Y587" s="979">
        <f>+Sample!L652</f>
        <v>1.935483870967742</v>
      </c>
      <c r="Z587" s="979">
        <f>+Sample!M652</f>
        <v>645.16129032258061</v>
      </c>
      <c r="AA587" s="979">
        <f>+Sample!N652</f>
        <v>58.333333333333336</v>
      </c>
    </row>
    <row r="588" spans="1:27" x14ac:dyDescent="0.2">
      <c r="A588" s="1">
        <f>+Sample_FC!A653</f>
        <v>45577</v>
      </c>
      <c r="B588" s="979">
        <f>+Sample_FC!B653</f>
        <v>0</v>
      </c>
      <c r="C588" s="979">
        <f>+Sample_FC!C653</f>
        <v>0</v>
      </c>
      <c r="D588" s="979">
        <f>+Sample_FC!D653</f>
        <v>0</v>
      </c>
      <c r="E588" s="979">
        <f>+Sample_FC!E653</f>
        <v>0</v>
      </c>
      <c r="F588" s="979">
        <f>+Sample_FC!F653</f>
        <v>0</v>
      </c>
      <c r="G588" s="979">
        <f>+Sample_FC!G653</f>
        <v>0</v>
      </c>
      <c r="H588" s="979">
        <f>+Sample_FC!H653</f>
        <v>0</v>
      </c>
      <c r="I588" s="979">
        <f>+Sample_FC!I653</f>
        <v>0</v>
      </c>
      <c r="J588" s="979">
        <f>+Sample_FC!J653</f>
        <v>0</v>
      </c>
      <c r="K588" s="979">
        <f>+Sample_FC!K653</f>
        <v>0</v>
      </c>
      <c r="L588" s="979">
        <f>+Sample_FC!L653</f>
        <v>0</v>
      </c>
      <c r="M588" s="979">
        <f>+Sample_FC!M653</f>
        <v>0</v>
      </c>
      <c r="N588" s="979">
        <f>+Sample_FC!N653</f>
        <v>100</v>
      </c>
      <c r="O588" s="979">
        <f>+Sample!B653</f>
        <v>666.40707964601768</v>
      </c>
      <c r="P588" s="979">
        <f>+Sample!C653</f>
        <v>413.76991150442478</v>
      </c>
      <c r="Q588" s="979">
        <f>+Sample!D653</f>
        <v>112.38938053097345</v>
      </c>
      <c r="R588" s="979">
        <f>+Sample!E653</f>
        <v>111.11504424778761</v>
      </c>
      <c r="S588" s="979">
        <f>+Sample!F653</f>
        <v>285.5459119940702</v>
      </c>
      <c r="T588" s="979">
        <f>+Sample!G653</f>
        <v>357.4805975732782</v>
      </c>
      <c r="U588" s="979">
        <f>+Sample!H653</f>
        <v>260.21522625266078</v>
      </c>
      <c r="V588" s="979">
        <f>+Sample!I653</f>
        <v>256.52230750282456</v>
      </c>
      <c r="W588" s="979">
        <f>+Sample!J653</f>
        <v>17.741935483870968</v>
      </c>
      <c r="X588" s="979">
        <f>+Sample!K653</f>
        <v>4.838709677419355</v>
      </c>
      <c r="Y588" s="979">
        <f>+Sample!L653</f>
        <v>1.935483870967742</v>
      </c>
      <c r="Z588" s="979">
        <f>+Sample!M653</f>
        <v>645.16129032258061</v>
      </c>
      <c r="AA588" s="979">
        <f>+Sample!N653</f>
        <v>100</v>
      </c>
    </row>
    <row r="589" spans="1:27" x14ac:dyDescent="0.2">
      <c r="A589" s="1">
        <f>+Sample_FC!A654</f>
        <v>45578</v>
      </c>
      <c r="B589" s="979">
        <f>+Sample_FC!B654</f>
        <v>0</v>
      </c>
      <c r="C589" s="979">
        <f>+Sample_FC!C654</f>
        <v>0</v>
      </c>
      <c r="D589" s="979">
        <f>+Sample_FC!D654</f>
        <v>0</v>
      </c>
      <c r="E589" s="979">
        <f>+Sample_FC!E654</f>
        <v>0</v>
      </c>
      <c r="F589" s="979">
        <f>+Sample_FC!F654</f>
        <v>0</v>
      </c>
      <c r="G589" s="979">
        <f>+Sample_FC!G654</f>
        <v>0</v>
      </c>
      <c r="H589" s="979">
        <f>+Sample_FC!H654</f>
        <v>0</v>
      </c>
      <c r="I589" s="979">
        <f>+Sample_FC!I654</f>
        <v>0</v>
      </c>
      <c r="J589" s="979">
        <f>+Sample_FC!J654</f>
        <v>0</v>
      </c>
      <c r="K589" s="979">
        <f>+Sample_FC!K654</f>
        <v>0</v>
      </c>
      <c r="L589" s="979">
        <f>+Sample_FC!L654</f>
        <v>0</v>
      </c>
      <c r="M589" s="979">
        <f>+Sample_FC!M654</f>
        <v>0</v>
      </c>
      <c r="N589" s="979">
        <f>+Sample_FC!N654</f>
        <v>100</v>
      </c>
      <c r="O589" s="979">
        <f>+Sample!B654</f>
        <v>666.40707964601768</v>
      </c>
      <c r="P589" s="979">
        <f>+Sample!C654</f>
        <v>413.76991150442478</v>
      </c>
      <c r="Q589" s="979">
        <f>+Sample!D654</f>
        <v>112.38938053097345</v>
      </c>
      <c r="R589" s="979">
        <f>+Sample!E654</f>
        <v>111.11504424778761</v>
      </c>
      <c r="S589" s="979">
        <f>+Sample!F654</f>
        <v>285.5459119940702</v>
      </c>
      <c r="T589" s="979">
        <f>+Sample!G654</f>
        <v>357.4805975732782</v>
      </c>
      <c r="U589" s="979">
        <f>+Sample!H654</f>
        <v>260.21522625266078</v>
      </c>
      <c r="V589" s="979">
        <f>+Sample!I654</f>
        <v>256.52230750282456</v>
      </c>
      <c r="W589" s="979">
        <f>+Sample!J654</f>
        <v>17.741935483870968</v>
      </c>
      <c r="X589" s="979">
        <f>+Sample!K654</f>
        <v>4.838709677419355</v>
      </c>
      <c r="Y589" s="979">
        <f>+Sample!L654</f>
        <v>1.935483870967742</v>
      </c>
      <c r="Z589" s="979">
        <f>+Sample!M654</f>
        <v>645.16129032258061</v>
      </c>
      <c r="AA589" s="979">
        <f>+Sample!N654</f>
        <v>100</v>
      </c>
    </row>
    <row r="590" spans="1:27" x14ac:dyDescent="0.2">
      <c r="A590" s="1">
        <f>+Sample_FC!A655</f>
        <v>45579</v>
      </c>
      <c r="B590" s="979">
        <f>+Sample_FC!B655</f>
        <v>0</v>
      </c>
      <c r="C590" s="979">
        <f>+Sample_FC!C655</f>
        <v>0</v>
      </c>
      <c r="D590" s="979">
        <f>+Sample_FC!D655</f>
        <v>0</v>
      </c>
      <c r="E590" s="979">
        <f>+Sample_FC!E655</f>
        <v>0</v>
      </c>
      <c r="F590" s="979">
        <f>+Sample_FC!F655</f>
        <v>0</v>
      </c>
      <c r="G590" s="979">
        <f>+Sample_FC!G655</f>
        <v>0</v>
      </c>
      <c r="H590" s="979">
        <f>+Sample_FC!H655</f>
        <v>0</v>
      </c>
      <c r="I590" s="979">
        <f>+Sample_FC!I655</f>
        <v>0</v>
      </c>
      <c r="J590" s="979">
        <f>+Sample_FC!J655</f>
        <v>0</v>
      </c>
      <c r="K590" s="979">
        <f>+Sample_FC!K655</f>
        <v>0</v>
      </c>
      <c r="L590" s="979">
        <f>+Sample_FC!L655</f>
        <v>0</v>
      </c>
      <c r="M590" s="979">
        <f>+Sample_FC!M655</f>
        <v>0</v>
      </c>
      <c r="N590" s="979">
        <f>+Sample_FC!N655</f>
        <v>100</v>
      </c>
      <c r="O590" s="979">
        <f>+Sample!B655</f>
        <v>666.40707964601768</v>
      </c>
      <c r="P590" s="979">
        <f>+Sample!C655</f>
        <v>413.76991150442478</v>
      </c>
      <c r="Q590" s="979">
        <f>+Sample!D655</f>
        <v>112.38938053097345</v>
      </c>
      <c r="R590" s="979">
        <f>+Sample!E655</f>
        <v>111.11504424778761</v>
      </c>
      <c r="S590" s="979">
        <f>+Sample!F655</f>
        <v>285.5459119940702</v>
      </c>
      <c r="T590" s="979">
        <f>+Sample!G655</f>
        <v>357.4805975732782</v>
      </c>
      <c r="U590" s="979">
        <f>+Sample!H655</f>
        <v>260.21522625266078</v>
      </c>
      <c r="V590" s="979">
        <f>+Sample!I655</f>
        <v>256.52230750282456</v>
      </c>
      <c r="W590" s="979">
        <f>+Sample!J655</f>
        <v>17.741935483870968</v>
      </c>
      <c r="X590" s="979">
        <f>+Sample!K655</f>
        <v>4.838709677419355</v>
      </c>
      <c r="Y590" s="979">
        <f>+Sample!L655</f>
        <v>1.935483870967742</v>
      </c>
      <c r="Z590" s="979">
        <f>+Sample!M655</f>
        <v>645.16129032258061</v>
      </c>
      <c r="AA590" s="979">
        <f>+Sample!N655</f>
        <v>100</v>
      </c>
    </row>
    <row r="591" spans="1:27" x14ac:dyDescent="0.2">
      <c r="A591" s="1">
        <f>+Sample_FC!A656</f>
        <v>45580</v>
      </c>
      <c r="B591" s="979">
        <f>+Sample_FC!B656</f>
        <v>0</v>
      </c>
      <c r="C591" s="979">
        <f>+Sample_FC!C656</f>
        <v>0</v>
      </c>
      <c r="D591" s="979">
        <f>+Sample_FC!D656</f>
        <v>0</v>
      </c>
      <c r="E591" s="979">
        <f>+Sample_FC!E656</f>
        <v>0</v>
      </c>
      <c r="F591" s="979">
        <f>+Sample_FC!F656</f>
        <v>0</v>
      </c>
      <c r="G591" s="979">
        <f>+Sample_FC!G656</f>
        <v>0</v>
      </c>
      <c r="H591" s="979">
        <f>+Sample_FC!H656</f>
        <v>0</v>
      </c>
      <c r="I591" s="979">
        <f>+Sample_FC!I656</f>
        <v>0</v>
      </c>
      <c r="J591" s="979">
        <f>+Sample_FC!J656</f>
        <v>0</v>
      </c>
      <c r="K591" s="979">
        <f>+Sample_FC!K656</f>
        <v>0</v>
      </c>
      <c r="L591" s="979">
        <f>+Sample_FC!L656</f>
        <v>0</v>
      </c>
      <c r="M591" s="979">
        <f>+Sample_FC!M656</f>
        <v>0</v>
      </c>
      <c r="N591" s="979">
        <f>+Sample_FC!N656</f>
        <v>100</v>
      </c>
      <c r="O591" s="979">
        <f>+Sample!B656</f>
        <v>666.40707964601768</v>
      </c>
      <c r="P591" s="979">
        <f>+Sample!C656</f>
        <v>413.76991150442478</v>
      </c>
      <c r="Q591" s="979">
        <f>+Sample!D656</f>
        <v>112.38938053097345</v>
      </c>
      <c r="R591" s="979">
        <f>+Sample!E656</f>
        <v>111.11504424778761</v>
      </c>
      <c r="S591" s="979">
        <f>+Sample!F656</f>
        <v>285.5459119940702</v>
      </c>
      <c r="T591" s="979">
        <f>+Sample!G656</f>
        <v>357.4805975732782</v>
      </c>
      <c r="U591" s="979">
        <f>+Sample!H656</f>
        <v>260.21522625266078</v>
      </c>
      <c r="V591" s="979">
        <f>+Sample!I656</f>
        <v>256.52230750282456</v>
      </c>
      <c r="W591" s="979">
        <f>+Sample!J656</f>
        <v>17.741935483870968</v>
      </c>
      <c r="X591" s="979">
        <f>+Sample!K656</f>
        <v>4.838709677419355</v>
      </c>
      <c r="Y591" s="979">
        <f>+Sample!L656</f>
        <v>1.935483870967742</v>
      </c>
      <c r="Z591" s="979">
        <f>+Sample!M656</f>
        <v>645.16129032258061</v>
      </c>
      <c r="AA591" s="979">
        <f>+Sample!N656</f>
        <v>100</v>
      </c>
    </row>
    <row r="592" spans="1:27" x14ac:dyDescent="0.2">
      <c r="A592" s="1">
        <f>+Sample_FC!A657</f>
        <v>45581</v>
      </c>
      <c r="B592" s="979">
        <f>+Sample_FC!B657</f>
        <v>0</v>
      </c>
      <c r="C592" s="979">
        <f>+Sample_FC!C657</f>
        <v>0</v>
      </c>
      <c r="D592" s="979">
        <f>+Sample_FC!D657</f>
        <v>0</v>
      </c>
      <c r="E592" s="979">
        <f>+Sample_FC!E657</f>
        <v>0</v>
      </c>
      <c r="F592" s="979">
        <f>+Sample_FC!F657</f>
        <v>0</v>
      </c>
      <c r="G592" s="979">
        <f>+Sample_FC!G657</f>
        <v>0</v>
      </c>
      <c r="H592" s="979">
        <f>+Sample_FC!H657</f>
        <v>0</v>
      </c>
      <c r="I592" s="979">
        <f>+Sample_FC!I657</f>
        <v>0</v>
      </c>
      <c r="J592" s="979">
        <f>+Sample_FC!J657</f>
        <v>0</v>
      </c>
      <c r="K592" s="979">
        <f>+Sample_FC!K657</f>
        <v>0</v>
      </c>
      <c r="L592" s="979">
        <f>+Sample_FC!L657</f>
        <v>0</v>
      </c>
      <c r="M592" s="979">
        <f>+Sample_FC!M657</f>
        <v>0</v>
      </c>
      <c r="N592" s="979">
        <f>+Sample_FC!N657</f>
        <v>100</v>
      </c>
      <c r="O592" s="979">
        <f>+Sample!B657</f>
        <v>666.40707964601768</v>
      </c>
      <c r="P592" s="979">
        <f>+Sample!C657</f>
        <v>413.76991150442478</v>
      </c>
      <c r="Q592" s="979">
        <f>+Sample!D657</f>
        <v>112.38938053097345</v>
      </c>
      <c r="R592" s="979">
        <f>+Sample!E657</f>
        <v>111.11504424778761</v>
      </c>
      <c r="S592" s="979">
        <f>+Sample!F657</f>
        <v>285.5459119940702</v>
      </c>
      <c r="T592" s="979">
        <f>+Sample!G657</f>
        <v>357.4805975732782</v>
      </c>
      <c r="U592" s="979">
        <f>+Sample!H657</f>
        <v>260.21522625266078</v>
      </c>
      <c r="V592" s="979">
        <f>+Sample!I657</f>
        <v>256.52230750282456</v>
      </c>
      <c r="W592" s="979">
        <f>+Sample!J657</f>
        <v>17.741935483870968</v>
      </c>
      <c r="X592" s="979">
        <f>+Sample!K657</f>
        <v>4.838709677419355</v>
      </c>
      <c r="Y592" s="979">
        <f>+Sample!L657</f>
        <v>1.935483870967742</v>
      </c>
      <c r="Z592" s="979">
        <f>+Sample!M657</f>
        <v>645.16129032258061</v>
      </c>
      <c r="AA592" s="979">
        <f>+Sample!N657</f>
        <v>100</v>
      </c>
    </row>
    <row r="593" spans="1:27" x14ac:dyDescent="0.2">
      <c r="A593" s="1">
        <f>+Sample_FC!A658</f>
        <v>45582</v>
      </c>
      <c r="B593" s="979">
        <f>+Sample_FC!B658</f>
        <v>0</v>
      </c>
      <c r="C593" s="979">
        <f>+Sample_FC!C658</f>
        <v>0</v>
      </c>
      <c r="D593" s="979">
        <f>+Sample_FC!D658</f>
        <v>0</v>
      </c>
      <c r="E593" s="979">
        <f>+Sample_FC!E658</f>
        <v>0</v>
      </c>
      <c r="F593" s="979">
        <f>+Sample_FC!F658</f>
        <v>0</v>
      </c>
      <c r="G593" s="979">
        <f>+Sample_FC!G658</f>
        <v>0</v>
      </c>
      <c r="H593" s="979">
        <f>+Sample_FC!H658</f>
        <v>0</v>
      </c>
      <c r="I593" s="979">
        <f>+Sample_FC!I658</f>
        <v>0</v>
      </c>
      <c r="J593" s="979">
        <f>+Sample_FC!J658</f>
        <v>0</v>
      </c>
      <c r="K593" s="979">
        <f>+Sample_FC!K658</f>
        <v>0</v>
      </c>
      <c r="L593" s="979">
        <f>+Sample_FC!L658</f>
        <v>0</v>
      </c>
      <c r="M593" s="979">
        <f>+Sample_FC!M658</f>
        <v>0</v>
      </c>
      <c r="N593" s="979">
        <f>+Sample_FC!N658</f>
        <v>100</v>
      </c>
      <c r="O593" s="979">
        <f>+Sample!B658</f>
        <v>666.40707964601768</v>
      </c>
      <c r="P593" s="979">
        <f>+Sample!C658</f>
        <v>413.76991150442478</v>
      </c>
      <c r="Q593" s="979">
        <f>+Sample!D658</f>
        <v>112.38938053097345</v>
      </c>
      <c r="R593" s="979">
        <f>+Sample!E658</f>
        <v>111.11504424778761</v>
      </c>
      <c r="S593" s="979">
        <f>+Sample!F658</f>
        <v>285.5459119940702</v>
      </c>
      <c r="T593" s="979">
        <f>+Sample!G658</f>
        <v>357.4805975732782</v>
      </c>
      <c r="U593" s="979">
        <f>+Sample!H658</f>
        <v>260.21522625266078</v>
      </c>
      <c r="V593" s="979">
        <f>+Sample!I658</f>
        <v>256.52230750282456</v>
      </c>
      <c r="W593" s="979">
        <f>+Sample!J658</f>
        <v>17.741935483870968</v>
      </c>
      <c r="X593" s="979">
        <f>+Sample!K658</f>
        <v>4.838709677419355</v>
      </c>
      <c r="Y593" s="979">
        <f>+Sample!L658</f>
        <v>1.935483870967742</v>
      </c>
      <c r="Z593" s="979">
        <f>+Sample!M658</f>
        <v>645.16129032258061</v>
      </c>
      <c r="AA593" s="979">
        <f>+Sample!N658</f>
        <v>100</v>
      </c>
    </row>
    <row r="594" spans="1:27" x14ac:dyDescent="0.2">
      <c r="A594" s="1">
        <f>+Sample_FC!A659</f>
        <v>45583</v>
      </c>
      <c r="B594" s="979">
        <f>+Sample_FC!B659</f>
        <v>0</v>
      </c>
      <c r="C594" s="979">
        <f>+Sample_FC!C659</f>
        <v>0</v>
      </c>
      <c r="D594" s="979">
        <f>+Sample_FC!D659</f>
        <v>0</v>
      </c>
      <c r="E594" s="979">
        <f>+Sample_FC!E659</f>
        <v>0</v>
      </c>
      <c r="F594" s="979">
        <f>+Sample_FC!F659</f>
        <v>0</v>
      </c>
      <c r="G594" s="979">
        <f>+Sample_FC!G659</f>
        <v>0</v>
      </c>
      <c r="H594" s="979">
        <f>+Sample_FC!H659</f>
        <v>0</v>
      </c>
      <c r="I594" s="979">
        <f>+Sample_FC!I659</f>
        <v>0</v>
      </c>
      <c r="J594" s="979">
        <f>+Sample_FC!J659</f>
        <v>0</v>
      </c>
      <c r="K594" s="979">
        <f>+Sample_FC!K659</f>
        <v>0</v>
      </c>
      <c r="L594" s="979">
        <f>+Sample_FC!L659</f>
        <v>0</v>
      </c>
      <c r="M594" s="979">
        <f>+Sample_FC!M659</f>
        <v>0</v>
      </c>
      <c r="N594" s="979">
        <f>+Sample_FC!N659</f>
        <v>100</v>
      </c>
      <c r="O594" s="979">
        <f>+Sample!B659</f>
        <v>666.40707964601768</v>
      </c>
      <c r="P594" s="979">
        <f>+Sample!C659</f>
        <v>413.76991150442478</v>
      </c>
      <c r="Q594" s="979">
        <f>+Sample!D659</f>
        <v>112.38938053097345</v>
      </c>
      <c r="R594" s="979">
        <f>+Sample!E659</f>
        <v>111.11504424778761</v>
      </c>
      <c r="S594" s="979">
        <f>+Sample!F659</f>
        <v>285.5459119940702</v>
      </c>
      <c r="T594" s="979">
        <f>+Sample!G659</f>
        <v>357.4805975732782</v>
      </c>
      <c r="U594" s="979">
        <f>+Sample!H659</f>
        <v>260.21522625266078</v>
      </c>
      <c r="V594" s="979">
        <f>+Sample!I659</f>
        <v>256.52230750282456</v>
      </c>
      <c r="W594" s="979">
        <f>+Sample!J659</f>
        <v>17.741935483870968</v>
      </c>
      <c r="X594" s="979">
        <f>+Sample!K659</f>
        <v>4.838709677419355</v>
      </c>
      <c r="Y594" s="979">
        <f>+Sample!L659</f>
        <v>1.935483870967742</v>
      </c>
      <c r="Z594" s="979">
        <f>+Sample!M659</f>
        <v>645.16129032258061</v>
      </c>
      <c r="AA594" s="979">
        <f>+Sample!N659</f>
        <v>100</v>
      </c>
    </row>
    <row r="595" spans="1:27" x14ac:dyDescent="0.2">
      <c r="A595" s="1">
        <f>+Sample_FC!A660</f>
        <v>45584</v>
      </c>
      <c r="B595" s="979">
        <f>+Sample_FC!B660</f>
        <v>0</v>
      </c>
      <c r="C595" s="979">
        <f>+Sample_FC!C660</f>
        <v>0</v>
      </c>
      <c r="D595" s="979">
        <f>+Sample_FC!D660</f>
        <v>0</v>
      </c>
      <c r="E595" s="979">
        <f>+Sample_FC!E660</f>
        <v>0</v>
      </c>
      <c r="F595" s="979">
        <f>+Sample_FC!F660</f>
        <v>0</v>
      </c>
      <c r="G595" s="979">
        <f>+Sample_FC!G660</f>
        <v>0</v>
      </c>
      <c r="H595" s="979">
        <f>+Sample_FC!H660</f>
        <v>0</v>
      </c>
      <c r="I595" s="979">
        <f>+Sample_FC!I660</f>
        <v>0</v>
      </c>
      <c r="J595" s="979">
        <f>+Sample_FC!J660</f>
        <v>0</v>
      </c>
      <c r="K595" s="979">
        <f>+Sample_FC!K660</f>
        <v>0</v>
      </c>
      <c r="L595" s="979">
        <f>+Sample_FC!L660</f>
        <v>0</v>
      </c>
      <c r="M595" s="979">
        <f>+Sample_FC!M660</f>
        <v>0</v>
      </c>
      <c r="N595" s="979">
        <f>+Sample_FC!N660</f>
        <v>100</v>
      </c>
      <c r="O595" s="979">
        <f>+Sample!B660</f>
        <v>666.40707964601768</v>
      </c>
      <c r="P595" s="979">
        <f>+Sample!C660</f>
        <v>413.76991150442478</v>
      </c>
      <c r="Q595" s="979">
        <f>+Sample!D660</f>
        <v>112.38938053097345</v>
      </c>
      <c r="R595" s="979">
        <f>+Sample!E660</f>
        <v>111.11504424778761</v>
      </c>
      <c r="S595" s="979">
        <f>+Sample!F660</f>
        <v>285.5459119940702</v>
      </c>
      <c r="T595" s="979">
        <f>+Sample!G660</f>
        <v>357.4805975732782</v>
      </c>
      <c r="U595" s="979">
        <f>+Sample!H660</f>
        <v>260.21522625266078</v>
      </c>
      <c r="V595" s="979">
        <f>+Sample!I660</f>
        <v>256.52230750282456</v>
      </c>
      <c r="W595" s="979">
        <f>+Sample!J660</f>
        <v>17.741935483870968</v>
      </c>
      <c r="X595" s="979">
        <f>+Sample!K660</f>
        <v>4.838709677419355</v>
      </c>
      <c r="Y595" s="979">
        <f>+Sample!L660</f>
        <v>1.935483870967742</v>
      </c>
      <c r="Z595" s="979">
        <f>+Sample!M660</f>
        <v>645.16129032258061</v>
      </c>
      <c r="AA595" s="979">
        <f>+Sample!N660</f>
        <v>100</v>
      </c>
    </row>
    <row r="596" spans="1:27" x14ac:dyDescent="0.2">
      <c r="A596" s="1">
        <f>+Sample_FC!A661</f>
        <v>45585</v>
      </c>
      <c r="B596" s="979">
        <f>+Sample_FC!B661</f>
        <v>0</v>
      </c>
      <c r="C596" s="979">
        <f>+Sample_FC!C661</f>
        <v>0</v>
      </c>
      <c r="D596" s="979">
        <f>+Sample_FC!D661</f>
        <v>0</v>
      </c>
      <c r="E596" s="979">
        <f>+Sample_FC!E661</f>
        <v>0</v>
      </c>
      <c r="F596" s="979">
        <f>+Sample_FC!F661</f>
        <v>0</v>
      </c>
      <c r="G596" s="979">
        <f>+Sample_FC!G661</f>
        <v>0</v>
      </c>
      <c r="H596" s="979">
        <f>+Sample_FC!H661</f>
        <v>0</v>
      </c>
      <c r="I596" s="979">
        <f>+Sample_FC!I661</f>
        <v>0</v>
      </c>
      <c r="J596" s="979">
        <f>+Sample_FC!J661</f>
        <v>0</v>
      </c>
      <c r="K596" s="979">
        <f>+Sample_FC!K661</f>
        <v>0</v>
      </c>
      <c r="L596" s="979">
        <f>+Sample_FC!L661</f>
        <v>0</v>
      </c>
      <c r="M596" s="979">
        <f>+Sample_FC!M661</f>
        <v>0</v>
      </c>
      <c r="N596" s="979">
        <f>+Sample_FC!N661</f>
        <v>100</v>
      </c>
      <c r="O596" s="979">
        <f>+Sample!B661</f>
        <v>666.40707964601768</v>
      </c>
      <c r="P596" s="979">
        <f>+Sample!C661</f>
        <v>413.76991150442478</v>
      </c>
      <c r="Q596" s="979">
        <f>+Sample!D661</f>
        <v>112.38938053097345</v>
      </c>
      <c r="R596" s="979">
        <f>+Sample!E661</f>
        <v>111.11504424778761</v>
      </c>
      <c r="S596" s="979">
        <f>+Sample!F661</f>
        <v>285.5459119940702</v>
      </c>
      <c r="T596" s="979">
        <f>+Sample!G661</f>
        <v>357.4805975732782</v>
      </c>
      <c r="U596" s="979">
        <f>+Sample!H661</f>
        <v>260.21522625266078</v>
      </c>
      <c r="V596" s="979">
        <f>+Sample!I661</f>
        <v>256.52230750282456</v>
      </c>
      <c r="W596" s="979">
        <f>+Sample!J661</f>
        <v>17.741935483870968</v>
      </c>
      <c r="X596" s="979">
        <f>+Sample!K661</f>
        <v>4.838709677419355</v>
      </c>
      <c r="Y596" s="979">
        <f>+Sample!L661</f>
        <v>1.935483870967742</v>
      </c>
      <c r="Z596" s="979">
        <f>+Sample!M661</f>
        <v>645.16129032258061</v>
      </c>
      <c r="AA596" s="979">
        <f>+Sample!N661</f>
        <v>100</v>
      </c>
    </row>
    <row r="597" spans="1:27" x14ac:dyDescent="0.2">
      <c r="A597" s="1">
        <f>+Sample_FC!A662</f>
        <v>45586</v>
      </c>
      <c r="B597" s="979">
        <f>+Sample_FC!B662</f>
        <v>0</v>
      </c>
      <c r="C597" s="979">
        <f>+Sample_FC!C662</f>
        <v>0</v>
      </c>
      <c r="D597" s="979">
        <f>+Sample_FC!D662</f>
        <v>0</v>
      </c>
      <c r="E597" s="979">
        <f>+Sample_FC!E662</f>
        <v>0</v>
      </c>
      <c r="F597" s="979">
        <f>+Sample_FC!F662</f>
        <v>0</v>
      </c>
      <c r="G597" s="979">
        <f>+Sample_FC!G662</f>
        <v>0</v>
      </c>
      <c r="H597" s="979">
        <f>+Sample_FC!H662</f>
        <v>0</v>
      </c>
      <c r="I597" s="979">
        <f>+Sample_FC!I662</f>
        <v>0</v>
      </c>
      <c r="J597" s="979">
        <f>+Sample_FC!J662</f>
        <v>0</v>
      </c>
      <c r="K597" s="979">
        <f>+Sample_FC!K662</f>
        <v>0</v>
      </c>
      <c r="L597" s="979">
        <f>+Sample_FC!L662</f>
        <v>0</v>
      </c>
      <c r="M597" s="979">
        <f>+Sample_FC!M662</f>
        <v>0</v>
      </c>
      <c r="N597" s="979">
        <f>+Sample_FC!N662</f>
        <v>100</v>
      </c>
      <c r="O597" s="979">
        <f>+Sample!B662</f>
        <v>666.40707964601768</v>
      </c>
      <c r="P597" s="979">
        <f>+Sample!C662</f>
        <v>413.76991150442478</v>
      </c>
      <c r="Q597" s="979">
        <f>+Sample!D662</f>
        <v>112.38938053097345</v>
      </c>
      <c r="R597" s="979">
        <f>+Sample!E662</f>
        <v>111.11504424778761</v>
      </c>
      <c r="S597" s="979">
        <f>+Sample!F662</f>
        <v>285.5459119940702</v>
      </c>
      <c r="T597" s="979">
        <f>+Sample!G662</f>
        <v>357.4805975732782</v>
      </c>
      <c r="U597" s="979">
        <f>+Sample!H662</f>
        <v>260.21522625266078</v>
      </c>
      <c r="V597" s="979">
        <f>+Sample!I662</f>
        <v>256.52230750282456</v>
      </c>
      <c r="W597" s="979">
        <f>+Sample!J662</f>
        <v>17.741935483870968</v>
      </c>
      <c r="X597" s="979">
        <f>+Sample!K662</f>
        <v>4.838709677419355</v>
      </c>
      <c r="Y597" s="979">
        <f>+Sample!L662</f>
        <v>1.935483870967742</v>
      </c>
      <c r="Z597" s="979">
        <f>+Sample!M662</f>
        <v>645.16129032258061</v>
      </c>
      <c r="AA597" s="979">
        <f>+Sample!N662</f>
        <v>100</v>
      </c>
    </row>
    <row r="598" spans="1:27" x14ac:dyDescent="0.2">
      <c r="A598" s="1">
        <f>+Sample_FC!A663</f>
        <v>45587</v>
      </c>
      <c r="B598" s="979">
        <f>+Sample_FC!B663</f>
        <v>0</v>
      </c>
      <c r="C598" s="979">
        <f>+Sample_FC!C663</f>
        <v>0</v>
      </c>
      <c r="D598" s="979">
        <f>+Sample_FC!D663</f>
        <v>0</v>
      </c>
      <c r="E598" s="979">
        <f>+Sample_FC!E663</f>
        <v>0</v>
      </c>
      <c r="F598" s="979">
        <f>+Sample_FC!F663</f>
        <v>0</v>
      </c>
      <c r="G598" s="979">
        <f>+Sample_FC!G663</f>
        <v>0</v>
      </c>
      <c r="H598" s="979">
        <f>+Sample_FC!H663</f>
        <v>0</v>
      </c>
      <c r="I598" s="979">
        <f>+Sample_FC!I663</f>
        <v>0</v>
      </c>
      <c r="J598" s="979">
        <f>+Sample_FC!J663</f>
        <v>0</v>
      </c>
      <c r="K598" s="979">
        <f>+Sample_FC!K663</f>
        <v>0</v>
      </c>
      <c r="L598" s="979">
        <f>+Sample_FC!L663</f>
        <v>0</v>
      </c>
      <c r="M598" s="979">
        <f>+Sample_FC!M663</f>
        <v>0</v>
      </c>
      <c r="N598" s="979">
        <f>+Sample_FC!N663</f>
        <v>100</v>
      </c>
      <c r="O598" s="979">
        <f>+Sample!B663</f>
        <v>222.13569321533922</v>
      </c>
      <c r="P598" s="979">
        <f>+Sample!C663</f>
        <v>137.92330383480825</v>
      </c>
      <c r="Q598" s="979">
        <f>+Sample!D663</f>
        <v>37.463126843657818</v>
      </c>
      <c r="R598" s="979">
        <f>+Sample!E663</f>
        <v>37.038348082595867</v>
      </c>
      <c r="S598" s="979">
        <f>+Sample!F663</f>
        <v>95.18197066469007</v>
      </c>
      <c r="T598" s="979">
        <f>+Sample!G663</f>
        <v>119.16019919109273</v>
      </c>
      <c r="U598" s="979">
        <f>+Sample!H663</f>
        <v>260.21522625266078</v>
      </c>
      <c r="V598" s="979">
        <f>+Sample!I663</f>
        <v>256.52230750282456</v>
      </c>
      <c r="W598" s="979">
        <f>+Sample!J663</f>
        <v>17.741935483870968</v>
      </c>
      <c r="X598" s="979">
        <f>+Sample!K663</f>
        <v>4.838709677419355</v>
      </c>
      <c r="Y598" s="979">
        <f>+Sample!L663</f>
        <v>1.935483870967742</v>
      </c>
      <c r="Z598" s="979">
        <f>+Sample!M663</f>
        <v>645.16129032258061</v>
      </c>
      <c r="AA598" s="979">
        <f>+Sample!N663</f>
        <v>33.333333333333329</v>
      </c>
    </row>
    <row r="599" spans="1:27" x14ac:dyDescent="0.2">
      <c r="A599" s="1">
        <f>+Sample_FC!A664</f>
        <v>45588</v>
      </c>
      <c r="B599" s="979">
        <f>+Sample_FC!B664</f>
        <v>0</v>
      </c>
      <c r="C599" s="979">
        <f>+Sample_FC!C664</f>
        <v>0</v>
      </c>
      <c r="D599" s="979">
        <f>+Sample_FC!D664</f>
        <v>0</v>
      </c>
      <c r="E599" s="979">
        <f>+Sample_FC!E664</f>
        <v>0</v>
      </c>
      <c r="F599" s="979">
        <f>+Sample_FC!F664</f>
        <v>0</v>
      </c>
      <c r="G599" s="979">
        <f>+Sample_FC!G664</f>
        <v>0</v>
      </c>
      <c r="H599" s="979">
        <f>+Sample_FC!H664</f>
        <v>0</v>
      </c>
      <c r="I599" s="979">
        <f>+Sample_FC!I664</f>
        <v>0</v>
      </c>
      <c r="J599" s="979">
        <f>+Sample_FC!J664</f>
        <v>0</v>
      </c>
      <c r="K599" s="979">
        <f>+Sample_FC!K664</f>
        <v>0</v>
      </c>
      <c r="L599" s="979">
        <f>+Sample_FC!L664</f>
        <v>0</v>
      </c>
      <c r="M599" s="979">
        <f>+Sample_FC!M664</f>
        <v>0</v>
      </c>
      <c r="N599" s="979">
        <f>+Sample_FC!N664</f>
        <v>100</v>
      </c>
      <c r="O599" s="979">
        <f>+Sample!B664</f>
        <v>666.40707964601768</v>
      </c>
      <c r="P599" s="979">
        <f>+Sample!C664</f>
        <v>413.76991150442478</v>
      </c>
      <c r="Q599" s="979">
        <f>+Sample!D664</f>
        <v>112.38938053097345</v>
      </c>
      <c r="R599" s="979">
        <f>+Sample!E664</f>
        <v>111.11504424778761</v>
      </c>
      <c r="S599" s="979">
        <f>+Sample!F664</f>
        <v>285.5459119940702</v>
      </c>
      <c r="T599" s="979">
        <f>+Sample!G664</f>
        <v>357.4805975732782</v>
      </c>
      <c r="U599" s="979">
        <f>+Sample!H664</f>
        <v>260.21522625266078</v>
      </c>
      <c r="V599" s="979">
        <f>+Sample!I664</f>
        <v>256.52230750282456</v>
      </c>
      <c r="W599" s="979">
        <f>+Sample!J664</f>
        <v>17.741935483870968</v>
      </c>
      <c r="X599" s="979">
        <f>+Sample!K664</f>
        <v>4.838709677419355</v>
      </c>
      <c r="Y599" s="979">
        <f>+Sample!L664</f>
        <v>1.935483870967742</v>
      </c>
      <c r="Z599" s="979">
        <f>+Sample!M664</f>
        <v>645.16129032258061</v>
      </c>
      <c r="AA599" s="979">
        <f>+Sample!N664</f>
        <v>100</v>
      </c>
    </row>
    <row r="600" spans="1:27" x14ac:dyDescent="0.2">
      <c r="A600" s="1">
        <f>+Sample_FC!A665</f>
        <v>45589</v>
      </c>
      <c r="B600" s="979">
        <f>+Sample_FC!B665</f>
        <v>0</v>
      </c>
      <c r="C600" s="979">
        <f>+Sample_FC!C665</f>
        <v>0</v>
      </c>
      <c r="D600" s="979">
        <f>+Sample_FC!D665</f>
        <v>0</v>
      </c>
      <c r="E600" s="979">
        <f>+Sample_FC!E665</f>
        <v>0</v>
      </c>
      <c r="F600" s="979">
        <f>+Sample_FC!F665</f>
        <v>0</v>
      </c>
      <c r="G600" s="979">
        <f>+Sample_FC!G665</f>
        <v>0</v>
      </c>
      <c r="H600" s="979">
        <f>+Sample_FC!H665</f>
        <v>0</v>
      </c>
      <c r="I600" s="979">
        <f>+Sample_FC!I665</f>
        <v>0</v>
      </c>
      <c r="J600" s="979">
        <f>+Sample_FC!J665</f>
        <v>0</v>
      </c>
      <c r="K600" s="979">
        <f>+Sample_FC!K665</f>
        <v>0</v>
      </c>
      <c r="L600" s="979">
        <f>+Sample_FC!L665</f>
        <v>0</v>
      </c>
      <c r="M600" s="979">
        <f>+Sample_FC!M665</f>
        <v>0</v>
      </c>
      <c r="N600" s="979">
        <f>+Sample_FC!N665</f>
        <v>100</v>
      </c>
      <c r="O600" s="979">
        <f>+Sample!B665</f>
        <v>666.40707964601768</v>
      </c>
      <c r="P600" s="979">
        <f>+Sample!C665</f>
        <v>413.76991150442478</v>
      </c>
      <c r="Q600" s="979">
        <f>+Sample!D665</f>
        <v>112.38938053097345</v>
      </c>
      <c r="R600" s="979">
        <f>+Sample!E665</f>
        <v>111.11504424778761</v>
      </c>
      <c r="S600" s="979">
        <f>+Sample!F665</f>
        <v>285.5459119940702</v>
      </c>
      <c r="T600" s="979">
        <f>+Sample!G665</f>
        <v>357.4805975732782</v>
      </c>
      <c r="U600" s="979">
        <f>+Sample!H665</f>
        <v>260.21522625266078</v>
      </c>
      <c r="V600" s="979">
        <f>+Sample!I665</f>
        <v>256.52230750282456</v>
      </c>
      <c r="W600" s="979">
        <f>+Sample!J665</f>
        <v>17.741935483870968</v>
      </c>
      <c r="X600" s="979">
        <f>+Sample!K665</f>
        <v>4.838709677419355</v>
      </c>
      <c r="Y600" s="979">
        <f>+Sample!L665</f>
        <v>1.935483870967742</v>
      </c>
      <c r="Z600" s="979">
        <f>+Sample!M665</f>
        <v>645.16129032258061</v>
      </c>
      <c r="AA600" s="979">
        <f>+Sample!N665</f>
        <v>100</v>
      </c>
    </row>
    <row r="601" spans="1:27" x14ac:dyDescent="0.2">
      <c r="A601" s="1">
        <f>+Sample_FC!A666</f>
        <v>45590</v>
      </c>
      <c r="B601" s="979">
        <f>+Sample_FC!B666</f>
        <v>0</v>
      </c>
      <c r="C601" s="979">
        <f>+Sample_FC!C666</f>
        <v>0</v>
      </c>
      <c r="D601" s="979">
        <f>+Sample_FC!D666</f>
        <v>0</v>
      </c>
      <c r="E601" s="979">
        <f>+Sample_FC!E666</f>
        <v>0</v>
      </c>
      <c r="F601" s="979">
        <f>+Sample_FC!F666</f>
        <v>0</v>
      </c>
      <c r="G601" s="979">
        <f>+Sample_FC!G666</f>
        <v>0</v>
      </c>
      <c r="H601" s="979">
        <f>+Sample_FC!H666</f>
        <v>0</v>
      </c>
      <c r="I601" s="979">
        <f>+Sample_FC!I666</f>
        <v>0</v>
      </c>
      <c r="J601" s="979">
        <f>+Sample_FC!J666</f>
        <v>0</v>
      </c>
      <c r="K601" s="979">
        <f>+Sample_FC!K666</f>
        <v>0</v>
      </c>
      <c r="L601" s="979">
        <f>+Sample_FC!L666</f>
        <v>0</v>
      </c>
      <c r="M601" s="979">
        <f>+Sample_FC!M666</f>
        <v>0</v>
      </c>
      <c r="N601" s="979">
        <f>+Sample_FC!N666</f>
        <v>100</v>
      </c>
      <c r="O601" s="979">
        <f>+Sample!B666</f>
        <v>666.40707964601768</v>
      </c>
      <c r="P601" s="979">
        <f>+Sample!C666</f>
        <v>413.76991150442478</v>
      </c>
      <c r="Q601" s="979">
        <f>+Sample!D666</f>
        <v>112.38938053097345</v>
      </c>
      <c r="R601" s="979">
        <f>+Sample!E666</f>
        <v>111.11504424778761</v>
      </c>
      <c r="S601" s="979">
        <f>+Sample!F666</f>
        <v>285.5459119940702</v>
      </c>
      <c r="T601" s="979">
        <f>+Sample!G666</f>
        <v>357.4805975732782</v>
      </c>
      <c r="U601" s="979">
        <f>+Sample!H666</f>
        <v>260.21522625266078</v>
      </c>
      <c r="V601" s="979">
        <f>+Sample!I666</f>
        <v>256.52230750282456</v>
      </c>
      <c r="W601" s="979">
        <f>+Sample!J666</f>
        <v>17.741935483870968</v>
      </c>
      <c r="X601" s="979">
        <f>+Sample!K666</f>
        <v>4.838709677419355</v>
      </c>
      <c r="Y601" s="979">
        <f>+Sample!L666</f>
        <v>1.935483870967742</v>
      </c>
      <c r="Z601" s="979">
        <f>+Sample!M666</f>
        <v>645.16129032258061</v>
      </c>
      <c r="AA601" s="979">
        <f>+Sample!N666</f>
        <v>100</v>
      </c>
    </row>
    <row r="602" spans="1:27" x14ac:dyDescent="0.2">
      <c r="A602" s="1">
        <f>+Sample_FC!A667</f>
        <v>45591</v>
      </c>
      <c r="B602" s="979">
        <f>+Sample_FC!B667</f>
        <v>0</v>
      </c>
      <c r="C602" s="979">
        <f>+Sample_FC!C667</f>
        <v>0</v>
      </c>
      <c r="D602" s="979">
        <f>+Sample_FC!D667</f>
        <v>0</v>
      </c>
      <c r="E602" s="979">
        <f>+Sample_FC!E667</f>
        <v>0</v>
      </c>
      <c r="F602" s="979">
        <f>+Sample_FC!F667</f>
        <v>0</v>
      </c>
      <c r="G602" s="979">
        <f>+Sample_FC!G667</f>
        <v>0</v>
      </c>
      <c r="H602" s="979">
        <f>+Sample_FC!H667</f>
        <v>0</v>
      </c>
      <c r="I602" s="979">
        <f>+Sample_FC!I667</f>
        <v>0</v>
      </c>
      <c r="J602" s="979">
        <f>+Sample_FC!J667</f>
        <v>0</v>
      </c>
      <c r="K602" s="979">
        <f>+Sample_FC!K667</f>
        <v>0</v>
      </c>
      <c r="L602" s="979">
        <f>+Sample_FC!L667</f>
        <v>0</v>
      </c>
      <c r="M602" s="979">
        <f>+Sample_FC!M667</f>
        <v>0</v>
      </c>
      <c r="N602" s="979">
        <f>+Sample_FC!N667</f>
        <v>100</v>
      </c>
      <c r="O602" s="979">
        <f>+Sample!B667</f>
        <v>666.40707964601768</v>
      </c>
      <c r="P602" s="979">
        <f>+Sample!C667</f>
        <v>413.76991150442478</v>
      </c>
      <c r="Q602" s="979">
        <f>+Sample!D667</f>
        <v>112.38938053097345</v>
      </c>
      <c r="R602" s="979">
        <f>+Sample!E667</f>
        <v>111.11504424778761</v>
      </c>
      <c r="S602" s="979">
        <f>+Sample!F667</f>
        <v>285.5459119940702</v>
      </c>
      <c r="T602" s="979">
        <f>+Sample!G667</f>
        <v>357.4805975732782</v>
      </c>
      <c r="U602" s="979">
        <f>+Sample!H667</f>
        <v>260.21522625266078</v>
      </c>
      <c r="V602" s="979">
        <f>+Sample!I667</f>
        <v>256.52230750282456</v>
      </c>
      <c r="W602" s="979">
        <f>+Sample!J667</f>
        <v>17.741935483870968</v>
      </c>
      <c r="X602" s="979">
        <f>+Sample!K667</f>
        <v>4.838709677419355</v>
      </c>
      <c r="Y602" s="979">
        <f>+Sample!L667</f>
        <v>1.935483870967742</v>
      </c>
      <c r="Z602" s="979">
        <f>+Sample!M667</f>
        <v>645.16129032258061</v>
      </c>
      <c r="AA602" s="979">
        <f>+Sample!N667</f>
        <v>100</v>
      </c>
    </row>
    <row r="603" spans="1:27" x14ac:dyDescent="0.2">
      <c r="A603" s="1">
        <f>+Sample_FC!A668</f>
        <v>45592</v>
      </c>
      <c r="B603" s="979">
        <f>+Sample_FC!B668</f>
        <v>0</v>
      </c>
      <c r="C603" s="979">
        <f>+Sample_FC!C668</f>
        <v>0</v>
      </c>
      <c r="D603" s="979">
        <f>+Sample_FC!D668</f>
        <v>0</v>
      </c>
      <c r="E603" s="979">
        <f>+Sample_FC!E668</f>
        <v>0</v>
      </c>
      <c r="F603" s="979">
        <f>+Sample_FC!F668</f>
        <v>0</v>
      </c>
      <c r="G603" s="979">
        <f>+Sample_FC!G668</f>
        <v>0</v>
      </c>
      <c r="H603" s="979">
        <f>+Sample_FC!H668</f>
        <v>0</v>
      </c>
      <c r="I603" s="979">
        <f>+Sample_FC!I668</f>
        <v>0</v>
      </c>
      <c r="J603" s="979">
        <f>+Sample_FC!J668</f>
        <v>0</v>
      </c>
      <c r="K603" s="979">
        <f>+Sample_FC!K668</f>
        <v>0</v>
      </c>
      <c r="L603" s="979">
        <f>+Sample_FC!L668</f>
        <v>0</v>
      </c>
      <c r="M603" s="979">
        <f>+Sample_FC!M668</f>
        <v>0</v>
      </c>
      <c r="N603" s="979">
        <f>+Sample_FC!N668</f>
        <v>100</v>
      </c>
      <c r="O603" s="979">
        <f>+Sample!B668</f>
        <v>666.40707964601768</v>
      </c>
      <c r="P603" s="979">
        <f>+Sample!C668</f>
        <v>413.76991150442478</v>
      </c>
      <c r="Q603" s="979">
        <f>+Sample!D668</f>
        <v>112.38938053097345</v>
      </c>
      <c r="R603" s="979">
        <f>+Sample!E668</f>
        <v>111.11504424778761</v>
      </c>
      <c r="S603" s="979">
        <f>+Sample!F668</f>
        <v>285.5459119940702</v>
      </c>
      <c r="T603" s="979">
        <f>+Sample!G668</f>
        <v>357.4805975732782</v>
      </c>
      <c r="U603" s="979">
        <f>+Sample!H668</f>
        <v>260.21522625266078</v>
      </c>
      <c r="V603" s="979">
        <f>+Sample!I668</f>
        <v>256.52230750282456</v>
      </c>
      <c r="W603" s="979">
        <f>+Sample!J668</f>
        <v>17.741935483870968</v>
      </c>
      <c r="X603" s="979">
        <f>+Sample!K668</f>
        <v>4.838709677419355</v>
      </c>
      <c r="Y603" s="979">
        <f>+Sample!L668</f>
        <v>1.935483870967742</v>
      </c>
      <c r="Z603" s="979">
        <f>+Sample!M668</f>
        <v>645.16129032258061</v>
      </c>
      <c r="AA603" s="979">
        <f>+Sample!N668</f>
        <v>100</v>
      </c>
    </row>
    <row r="604" spans="1:27" x14ac:dyDescent="0.2">
      <c r="A604" s="1">
        <f>+Sample_FC!A669</f>
        <v>45593</v>
      </c>
      <c r="B604" s="979">
        <f>+Sample_FC!B669</f>
        <v>0</v>
      </c>
      <c r="C604" s="979">
        <f>+Sample_FC!C669</f>
        <v>0</v>
      </c>
      <c r="D604" s="979">
        <f>+Sample_FC!D669</f>
        <v>0</v>
      </c>
      <c r="E604" s="979">
        <f>+Sample_FC!E669</f>
        <v>0</v>
      </c>
      <c r="F604" s="979">
        <f>+Sample_FC!F669</f>
        <v>0</v>
      </c>
      <c r="G604" s="979">
        <f>+Sample_FC!G669</f>
        <v>0</v>
      </c>
      <c r="H604" s="979">
        <f>+Sample_FC!H669</f>
        <v>0</v>
      </c>
      <c r="I604" s="979">
        <f>+Sample_FC!I669</f>
        <v>0</v>
      </c>
      <c r="J604" s="979">
        <f>+Sample_FC!J669</f>
        <v>0</v>
      </c>
      <c r="K604" s="979">
        <f>+Sample_FC!K669</f>
        <v>0</v>
      </c>
      <c r="L604" s="979">
        <f>+Sample_FC!L669</f>
        <v>0</v>
      </c>
      <c r="M604" s="979">
        <f>+Sample_FC!M669</f>
        <v>0</v>
      </c>
      <c r="N604" s="979">
        <f>+Sample_FC!N669</f>
        <v>100</v>
      </c>
      <c r="O604" s="979">
        <f>+Sample!B669</f>
        <v>666.40707964601768</v>
      </c>
      <c r="P604" s="979">
        <f>+Sample!C669</f>
        <v>413.76991150442478</v>
      </c>
      <c r="Q604" s="979">
        <f>+Sample!D669</f>
        <v>112.38938053097345</v>
      </c>
      <c r="R604" s="979">
        <f>+Sample!E669</f>
        <v>111.11504424778761</v>
      </c>
      <c r="S604" s="979">
        <f>+Sample!F669</f>
        <v>285.5459119940702</v>
      </c>
      <c r="T604" s="979">
        <f>+Sample!G669</f>
        <v>357.4805975732782</v>
      </c>
      <c r="U604" s="979">
        <f>+Sample!H669</f>
        <v>260.21522625266078</v>
      </c>
      <c r="V604" s="979">
        <f>+Sample!I669</f>
        <v>256.52230750282456</v>
      </c>
      <c r="W604" s="979">
        <f>+Sample!J669</f>
        <v>17.741935483870968</v>
      </c>
      <c r="X604" s="979">
        <f>+Sample!K669</f>
        <v>4.838709677419355</v>
      </c>
      <c r="Y604" s="979">
        <f>+Sample!L669</f>
        <v>1.935483870967742</v>
      </c>
      <c r="Z604" s="979">
        <f>+Sample!M669</f>
        <v>645.16129032258061</v>
      </c>
      <c r="AA604" s="979">
        <f>+Sample!N669</f>
        <v>100</v>
      </c>
    </row>
    <row r="605" spans="1:27" x14ac:dyDescent="0.2">
      <c r="A605" s="1">
        <f>+Sample_FC!A670</f>
        <v>45594</v>
      </c>
      <c r="B605" s="979">
        <f>+Sample_FC!B670</f>
        <v>0</v>
      </c>
      <c r="C605" s="979">
        <f>+Sample_FC!C670</f>
        <v>0</v>
      </c>
      <c r="D605" s="979">
        <f>+Sample_FC!D670</f>
        <v>0</v>
      </c>
      <c r="E605" s="979">
        <f>+Sample_FC!E670</f>
        <v>0</v>
      </c>
      <c r="F605" s="979">
        <f>+Sample_FC!F670</f>
        <v>0</v>
      </c>
      <c r="G605" s="979">
        <f>+Sample_FC!G670</f>
        <v>0</v>
      </c>
      <c r="H605" s="979">
        <f>+Sample_FC!H670</f>
        <v>0</v>
      </c>
      <c r="I605" s="979">
        <f>+Sample_FC!I670</f>
        <v>0</v>
      </c>
      <c r="J605" s="979">
        <f>+Sample_FC!J670</f>
        <v>0</v>
      </c>
      <c r="K605" s="979">
        <f>+Sample_FC!K670</f>
        <v>0</v>
      </c>
      <c r="L605" s="979">
        <f>+Sample_FC!L670</f>
        <v>0</v>
      </c>
      <c r="M605" s="979">
        <f>+Sample_FC!M670</f>
        <v>0</v>
      </c>
      <c r="N605" s="979">
        <f>+Sample_FC!N670</f>
        <v>100</v>
      </c>
      <c r="O605" s="979">
        <f>+Sample!B670</f>
        <v>666.40707964601768</v>
      </c>
      <c r="P605" s="979">
        <f>+Sample!C670</f>
        <v>413.76991150442478</v>
      </c>
      <c r="Q605" s="979">
        <f>+Sample!D670</f>
        <v>112.38938053097345</v>
      </c>
      <c r="R605" s="979">
        <f>+Sample!E670</f>
        <v>111.11504424778761</v>
      </c>
      <c r="S605" s="979">
        <f>+Sample!F670</f>
        <v>285.5459119940702</v>
      </c>
      <c r="T605" s="979">
        <f>+Sample!G670</f>
        <v>357.4805975732782</v>
      </c>
      <c r="U605" s="979">
        <f>+Sample!H670</f>
        <v>260.21522625266078</v>
      </c>
      <c r="V605" s="979">
        <f>+Sample!I670</f>
        <v>256.52230750282456</v>
      </c>
      <c r="W605" s="979">
        <f>+Sample!J670</f>
        <v>17.741935483870968</v>
      </c>
      <c r="X605" s="979">
        <f>+Sample!K670</f>
        <v>4.838709677419355</v>
      </c>
      <c r="Y605" s="979">
        <f>+Sample!L670</f>
        <v>1.935483870967742</v>
      </c>
      <c r="Z605" s="979">
        <f>+Sample!M670</f>
        <v>645.16129032258061</v>
      </c>
      <c r="AA605" s="979">
        <f>+Sample!N670</f>
        <v>100</v>
      </c>
    </row>
    <row r="606" spans="1:27" x14ac:dyDescent="0.2">
      <c r="A606" s="1">
        <f>+Sample_FC!A671</f>
        <v>45595</v>
      </c>
      <c r="B606" s="979">
        <f>+Sample_FC!B671</f>
        <v>0</v>
      </c>
      <c r="C606" s="979">
        <f>+Sample_FC!C671</f>
        <v>0</v>
      </c>
      <c r="D606" s="979">
        <f>+Sample_FC!D671</f>
        <v>0</v>
      </c>
      <c r="E606" s="979">
        <f>+Sample_FC!E671</f>
        <v>0</v>
      </c>
      <c r="F606" s="979">
        <f>+Sample_FC!F671</f>
        <v>0</v>
      </c>
      <c r="G606" s="979">
        <f>+Sample_FC!G671</f>
        <v>0</v>
      </c>
      <c r="H606" s="979">
        <f>+Sample_FC!H671</f>
        <v>0</v>
      </c>
      <c r="I606" s="979">
        <f>+Sample_FC!I671</f>
        <v>0</v>
      </c>
      <c r="J606" s="979">
        <f>+Sample_FC!J671</f>
        <v>0</v>
      </c>
      <c r="K606" s="979">
        <f>+Sample_FC!K671</f>
        <v>0</v>
      </c>
      <c r="L606" s="979">
        <f>+Sample_FC!L671</f>
        <v>0</v>
      </c>
      <c r="M606" s="979">
        <f>+Sample_FC!M671</f>
        <v>0</v>
      </c>
      <c r="N606" s="979">
        <f>+Sample_FC!N671</f>
        <v>100</v>
      </c>
      <c r="O606" s="979">
        <f>+Sample!B671</f>
        <v>666.40707964601768</v>
      </c>
      <c r="P606" s="979">
        <f>+Sample!C671</f>
        <v>413.76991150442478</v>
      </c>
      <c r="Q606" s="979">
        <f>+Sample!D671</f>
        <v>112.38938053097345</v>
      </c>
      <c r="R606" s="979">
        <f>+Sample!E671</f>
        <v>111.11504424778761</v>
      </c>
      <c r="S606" s="979">
        <f>+Sample!F671</f>
        <v>285.5459119940702</v>
      </c>
      <c r="T606" s="979">
        <f>+Sample!G671</f>
        <v>357.4805975732782</v>
      </c>
      <c r="U606" s="979">
        <f>+Sample!H671</f>
        <v>260.21522625266078</v>
      </c>
      <c r="V606" s="979">
        <f>+Sample!I671</f>
        <v>256.52230750282456</v>
      </c>
      <c r="W606" s="979">
        <f>+Sample!J671</f>
        <v>17.741935483870968</v>
      </c>
      <c r="X606" s="979">
        <f>+Sample!K671</f>
        <v>4.838709677419355</v>
      </c>
      <c r="Y606" s="979">
        <f>+Sample!L671</f>
        <v>1.935483870967742</v>
      </c>
      <c r="Z606" s="979">
        <f>+Sample!M671</f>
        <v>645.16129032258061</v>
      </c>
      <c r="AA606" s="979">
        <f>+Sample!N671</f>
        <v>100</v>
      </c>
    </row>
    <row r="607" spans="1:27" x14ac:dyDescent="0.2">
      <c r="A607" s="1">
        <f>+Sample_FC!A672</f>
        <v>45596</v>
      </c>
      <c r="B607" s="979">
        <f>+Sample_FC!B672</f>
        <v>0</v>
      </c>
      <c r="C607" s="979">
        <f>+Sample_FC!C672</f>
        <v>0</v>
      </c>
      <c r="D607" s="979">
        <f>+Sample_FC!D672</f>
        <v>0</v>
      </c>
      <c r="E607" s="979">
        <f>+Sample_FC!E672</f>
        <v>0</v>
      </c>
      <c r="F607" s="979">
        <f>+Sample_FC!F672</f>
        <v>0</v>
      </c>
      <c r="G607" s="979">
        <f>+Sample_FC!G672</f>
        <v>0</v>
      </c>
      <c r="H607" s="979">
        <f>+Sample_FC!H672</f>
        <v>0</v>
      </c>
      <c r="I607" s="979">
        <f>+Sample_FC!I672</f>
        <v>0</v>
      </c>
      <c r="J607" s="979">
        <f>+Sample_FC!J672</f>
        <v>0</v>
      </c>
      <c r="K607" s="979">
        <f>+Sample_FC!K672</f>
        <v>0</v>
      </c>
      <c r="L607" s="979">
        <f>+Sample_FC!L672</f>
        <v>0</v>
      </c>
      <c r="M607" s="979">
        <f>+Sample_FC!M672</f>
        <v>0</v>
      </c>
      <c r="N607" s="979">
        <f>+Sample_FC!N672</f>
        <v>100</v>
      </c>
      <c r="O607" s="979">
        <f>+Sample!B672</f>
        <v>666.40707964601768</v>
      </c>
      <c r="P607" s="979">
        <f>+Sample!C672</f>
        <v>413.76991150442478</v>
      </c>
      <c r="Q607" s="979">
        <f>+Sample!D672</f>
        <v>112.38938053097345</v>
      </c>
      <c r="R607" s="979">
        <f>+Sample!E672</f>
        <v>111.11504424778761</v>
      </c>
      <c r="S607" s="979">
        <f>+Sample!F672</f>
        <v>285.5459119940702</v>
      </c>
      <c r="T607" s="979">
        <f>+Sample!G672</f>
        <v>357.4805975732782</v>
      </c>
      <c r="U607" s="979">
        <f>+Sample!H672</f>
        <v>260.21522625266078</v>
      </c>
      <c r="V607" s="979">
        <f>+Sample!I672</f>
        <v>256.52230750282456</v>
      </c>
      <c r="W607" s="979">
        <f>+Sample!J672</f>
        <v>17.741935483870968</v>
      </c>
      <c r="X607" s="979">
        <f>+Sample!K672</f>
        <v>4.838709677419355</v>
      </c>
      <c r="Y607" s="979">
        <f>+Sample!L672</f>
        <v>1.935483870967742</v>
      </c>
      <c r="Z607" s="979">
        <f>+Sample!M672</f>
        <v>645.16129032258061</v>
      </c>
      <c r="AA607" s="979">
        <f>+Sample!N672</f>
        <v>100</v>
      </c>
    </row>
    <row r="608" spans="1:27" x14ac:dyDescent="0.2">
      <c r="A608" s="1">
        <f>+Sample_FC!A673</f>
        <v>45597</v>
      </c>
      <c r="B608" s="979">
        <f>+Sample_FC!B673</f>
        <v>0</v>
      </c>
      <c r="C608" s="979">
        <f>+Sample_FC!C673</f>
        <v>0</v>
      </c>
      <c r="D608" s="979">
        <f>+Sample_FC!D673</f>
        <v>0</v>
      </c>
      <c r="E608" s="979">
        <f>+Sample_FC!E673</f>
        <v>0</v>
      </c>
      <c r="F608" s="979">
        <f>+Sample_FC!F673</f>
        <v>0</v>
      </c>
      <c r="G608" s="979">
        <f>+Sample_FC!G673</f>
        <v>0</v>
      </c>
      <c r="H608" s="979">
        <f>+Sample_FC!H673</f>
        <v>0</v>
      </c>
      <c r="I608" s="979">
        <f>+Sample_FC!I673</f>
        <v>0</v>
      </c>
      <c r="J608" s="979">
        <f>+Sample_FC!J673</f>
        <v>0</v>
      </c>
      <c r="K608" s="979">
        <f>+Sample_FC!K673</f>
        <v>0</v>
      </c>
      <c r="L608" s="979">
        <f>+Sample_FC!L673</f>
        <v>0</v>
      </c>
      <c r="M608" s="979">
        <f>+Sample_FC!M673</f>
        <v>0</v>
      </c>
      <c r="N608" s="979">
        <f>+Sample_FC!N673</f>
        <v>50</v>
      </c>
      <c r="O608" s="979">
        <f>+Sample!B673</f>
        <v>673.73805855161788</v>
      </c>
      <c r="P608" s="979">
        <f>+Sample!C673</f>
        <v>418.28043143297384</v>
      </c>
      <c r="Q608" s="979">
        <f>+Sample!D673</f>
        <v>113.71340523882898</v>
      </c>
      <c r="R608" s="979">
        <f>+Sample!E673</f>
        <v>111.90138674884439</v>
      </c>
      <c r="S608" s="979">
        <f>+Sample!F673</f>
        <v>302.16531493629532</v>
      </c>
      <c r="T608" s="979">
        <f>+Sample!G673</f>
        <v>347.99749743991759</v>
      </c>
      <c r="U608" s="979">
        <f>+Sample!H673</f>
        <v>272.36845749118845</v>
      </c>
      <c r="V608" s="979">
        <f>+Sample!I673</f>
        <v>267.26862965031478</v>
      </c>
      <c r="W608" s="979">
        <f>+Sample!J673</f>
        <v>18.333333333333332</v>
      </c>
      <c r="X608" s="979">
        <f>+Sample!K673</f>
        <v>5</v>
      </c>
      <c r="Y608" s="979">
        <f>+Sample!L673</f>
        <v>0</v>
      </c>
      <c r="Z608" s="979">
        <f>+Sample!M673</f>
        <v>733.33333333333337</v>
      </c>
      <c r="AA608" s="979">
        <f>+Sample!N673</f>
        <v>100</v>
      </c>
    </row>
    <row r="609" spans="1:27" x14ac:dyDescent="0.2">
      <c r="A609" s="1">
        <f>+Sample_FC!A674</f>
        <v>45598</v>
      </c>
      <c r="B609" s="979">
        <f>+Sample_FC!B674</f>
        <v>0</v>
      </c>
      <c r="C609" s="979">
        <f>+Sample_FC!C674</f>
        <v>0</v>
      </c>
      <c r="D609" s="979">
        <f>+Sample_FC!D674</f>
        <v>0</v>
      </c>
      <c r="E609" s="979">
        <f>+Sample_FC!E674</f>
        <v>0</v>
      </c>
      <c r="F609" s="979">
        <f>+Sample_FC!F674</f>
        <v>0</v>
      </c>
      <c r="G609" s="979">
        <f>+Sample_FC!G674</f>
        <v>0</v>
      </c>
      <c r="H609" s="979">
        <f>+Sample_FC!H674</f>
        <v>0</v>
      </c>
      <c r="I609" s="979">
        <f>+Sample_FC!I674</f>
        <v>0</v>
      </c>
      <c r="J609" s="979">
        <f>+Sample_FC!J674</f>
        <v>0</v>
      </c>
      <c r="K609" s="979">
        <f>+Sample_FC!K674</f>
        <v>0</v>
      </c>
      <c r="L609" s="979">
        <f>+Sample_FC!L674</f>
        <v>0</v>
      </c>
      <c r="M609" s="979">
        <f>+Sample_FC!M674</f>
        <v>0</v>
      </c>
      <c r="N609" s="979">
        <f>+Sample_FC!N674</f>
        <v>100</v>
      </c>
      <c r="O609" s="979">
        <f>+Sample!B674</f>
        <v>673.73805855161788</v>
      </c>
      <c r="P609" s="979">
        <f>+Sample!C674</f>
        <v>418.28043143297384</v>
      </c>
      <c r="Q609" s="979">
        <f>+Sample!D674</f>
        <v>113.71340523882898</v>
      </c>
      <c r="R609" s="979">
        <f>+Sample!E674</f>
        <v>111.90138674884439</v>
      </c>
      <c r="S609" s="979">
        <f>+Sample!F674</f>
        <v>302.16531493629532</v>
      </c>
      <c r="T609" s="979">
        <f>+Sample!G674</f>
        <v>347.99749743991759</v>
      </c>
      <c r="U609" s="979">
        <f>+Sample!H674</f>
        <v>272.36845749118845</v>
      </c>
      <c r="V609" s="979">
        <f>+Sample!I674</f>
        <v>267.26862965031478</v>
      </c>
      <c r="W609" s="979">
        <f>+Sample!J674</f>
        <v>18.333333333333332</v>
      </c>
      <c r="X609" s="979">
        <f>+Sample!K674</f>
        <v>5</v>
      </c>
      <c r="Y609" s="979">
        <f>+Sample!L674</f>
        <v>0</v>
      </c>
      <c r="Z609" s="979">
        <f>+Sample!M674</f>
        <v>733.33333333333337</v>
      </c>
      <c r="AA609" s="979">
        <f>+Sample!N674</f>
        <v>100</v>
      </c>
    </row>
    <row r="610" spans="1:27" x14ac:dyDescent="0.2">
      <c r="A610" s="1">
        <f>+Sample_FC!A675</f>
        <v>45599</v>
      </c>
      <c r="B610" s="979">
        <f>+Sample_FC!B675</f>
        <v>0</v>
      </c>
      <c r="C610" s="979">
        <f>+Sample_FC!C675</f>
        <v>0</v>
      </c>
      <c r="D610" s="979">
        <f>+Sample_FC!D675</f>
        <v>0</v>
      </c>
      <c r="E610" s="979">
        <f>+Sample_FC!E675</f>
        <v>0</v>
      </c>
      <c r="F610" s="979">
        <f>+Sample_FC!F675</f>
        <v>0</v>
      </c>
      <c r="G610" s="979">
        <f>+Sample_FC!G675</f>
        <v>0</v>
      </c>
      <c r="H610" s="979">
        <f>+Sample_FC!H675</f>
        <v>0</v>
      </c>
      <c r="I610" s="979">
        <f>+Sample_FC!I675</f>
        <v>0</v>
      </c>
      <c r="J610" s="979">
        <f>+Sample_FC!J675</f>
        <v>0</v>
      </c>
      <c r="K610" s="979">
        <f>+Sample_FC!K675</f>
        <v>0</v>
      </c>
      <c r="L610" s="979">
        <f>+Sample_FC!L675</f>
        <v>0</v>
      </c>
      <c r="M610" s="979">
        <f>+Sample_FC!M675</f>
        <v>0</v>
      </c>
      <c r="N610" s="979">
        <f>+Sample_FC!N675</f>
        <v>100</v>
      </c>
      <c r="O610" s="979">
        <f>+Sample!B675</f>
        <v>673.73805855161788</v>
      </c>
      <c r="P610" s="979">
        <f>+Sample!C675</f>
        <v>418.28043143297384</v>
      </c>
      <c r="Q610" s="979">
        <f>+Sample!D675</f>
        <v>113.71340523882898</v>
      </c>
      <c r="R610" s="979">
        <f>+Sample!E675</f>
        <v>111.90138674884439</v>
      </c>
      <c r="S610" s="979">
        <f>+Sample!F675</f>
        <v>302.16531493629532</v>
      </c>
      <c r="T610" s="979">
        <f>+Sample!G675</f>
        <v>347.99749743991759</v>
      </c>
      <c r="U610" s="979">
        <f>+Sample!H675</f>
        <v>272.36845749118845</v>
      </c>
      <c r="V610" s="979">
        <f>+Sample!I675</f>
        <v>267.26862965031478</v>
      </c>
      <c r="W610" s="979">
        <f>+Sample!J675</f>
        <v>18.333333333333332</v>
      </c>
      <c r="X610" s="979">
        <f>+Sample!K675</f>
        <v>5</v>
      </c>
      <c r="Y610" s="979">
        <f>+Sample!L675</f>
        <v>0</v>
      </c>
      <c r="Z610" s="979">
        <f>+Sample!M675</f>
        <v>733.33333333333337</v>
      </c>
      <c r="AA610" s="979">
        <f>+Sample!N675</f>
        <v>100</v>
      </c>
    </row>
    <row r="611" spans="1:27" x14ac:dyDescent="0.2">
      <c r="A611" s="1">
        <f>+Sample_FC!A676</f>
        <v>45600</v>
      </c>
      <c r="B611" s="979">
        <f>+Sample_FC!B676</f>
        <v>0</v>
      </c>
      <c r="C611" s="979">
        <f>+Sample_FC!C676</f>
        <v>0</v>
      </c>
      <c r="D611" s="979">
        <f>+Sample_FC!D676</f>
        <v>0</v>
      </c>
      <c r="E611" s="979">
        <f>+Sample_FC!E676</f>
        <v>0</v>
      </c>
      <c r="F611" s="979">
        <f>+Sample_FC!F676</f>
        <v>0</v>
      </c>
      <c r="G611" s="979">
        <f>+Sample_FC!G676</f>
        <v>0</v>
      </c>
      <c r="H611" s="979">
        <f>+Sample_FC!H676</f>
        <v>0</v>
      </c>
      <c r="I611" s="979">
        <f>+Sample_FC!I676</f>
        <v>0</v>
      </c>
      <c r="J611" s="979">
        <f>+Sample_FC!J676</f>
        <v>0</v>
      </c>
      <c r="K611" s="979">
        <f>+Sample_FC!K676</f>
        <v>0</v>
      </c>
      <c r="L611" s="979">
        <f>+Sample_FC!L676</f>
        <v>0</v>
      </c>
      <c r="M611" s="979">
        <f>+Sample_FC!M676</f>
        <v>0</v>
      </c>
      <c r="N611" s="979">
        <f>+Sample_FC!N676</f>
        <v>100</v>
      </c>
      <c r="O611" s="979">
        <f>+Sample!B676</f>
        <v>533.37596302003078</v>
      </c>
      <c r="P611" s="979">
        <f>+Sample!C676</f>
        <v>331.13867488443759</v>
      </c>
      <c r="Q611" s="979">
        <f>+Sample!D676</f>
        <v>90.023112480739599</v>
      </c>
      <c r="R611" s="979">
        <f>+Sample!E676</f>
        <v>88.588597842835128</v>
      </c>
      <c r="S611" s="979">
        <f>+Sample!F676</f>
        <v>239.21420765790043</v>
      </c>
      <c r="T611" s="979">
        <f>+Sample!G676</f>
        <v>275.49801880660141</v>
      </c>
      <c r="U611" s="979">
        <f>+Sample!H676</f>
        <v>272.36845749118845</v>
      </c>
      <c r="V611" s="979">
        <f>+Sample!I676</f>
        <v>267.26862965031478</v>
      </c>
      <c r="W611" s="979">
        <f>+Sample!J676</f>
        <v>18.333333333333332</v>
      </c>
      <c r="X611" s="979">
        <f>+Sample!K676</f>
        <v>5</v>
      </c>
      <c r="Y611" s="979">
        <f>+Sample!L676</f>
        <v>0</v>
      </c>
      <c r="Z611" s="979">
        <f>+Sample!M676</f>
        <v>733.33333333333337</v>
      </c>
      <c r="AA611" s="979">
        <f>+Sample!N676</f>
        <v>79.166666666666657</v>
      </c>
    </row>
    <row r="612" spans="1:27" x14ac:dyDescent="0.2">
      <c r="A612" s="1">
        <f>+Sample_FC!A677</f>
        <v>45601</v>
      </c>
      <c r="B612" s="979">
        <f>+Sample_FC!B677</f>
        <v>0</v>
      </c>
      <c r="C612" s="979">
        <f>+Sample_FC!C677</f>
        <v>0</v>
      </c>
      <c r="D612" s="979">
        <f>+Sample_FC!D677</f>
        <v>0</v>
      </c>
      <c r="E612" s="979">
        <f>+Sample_FC!E677</f>
        <v>0</v>
      </c>
      <c r="F612" s="979">
        <f>+Sample_FC!F677</f>
        <v>0</v>
      </c>
      <c r="G612" s="979">
        <f>+Sample_FC!G677</f>
        <v>0</v>
      </c>
      <c r="H612" s="979">
        <f>+Sample_FC!H677</f>
        <v>0</v>
      </c>
      <c r="I612" s="979">
        <f>+Sample_FC!I677</f>
        <v>0</v>
      </c>
      <c r="J612" s="979">
        <f>+Sample_FC!J677</f>
        <v>0</v>
      </c>
      <c r="K612" s="979">
        <f>+Sample_FC!K677</f>
        <v>0</v>
      </c>
      <c r="L612" s="979">
        <f>+Sample_FC!L677</f>
        <v>0</v>
      </c>
      <c r="M612" s="979">
        <f>+Sample_FC!M677</f>
        <v>0</v>
      </c>
      <c r="N612" s="979">
        <f>+Sample_FC!N677</f>
        <v>100</v>
      </c>
      <c r="O612" s="979">
        <f>+Sample!B677</f>
        <v>0</v>
      </c>
      <c r="P612" s="979">
        <f>+Sample!C677</f>
        <v>0</v>
      </c>
      <c r="Q612" s="979">
        <f>+Sample!D677</f>
        <v>0</v>
      </c>
      <c r="R612" s="979">
        <f>+Sample!E677</f>
        <v>0</v>
      </c>
      <c r="S612" s="979">
        <f>+Sample!F677</f>
        <v>0</v>
      </c>
      <c r="T612" s="979">
        <f>+Sample!G677</f>
        <v>0</v>
      </c>
      <c r="U612" s="979">
        <f>+Sample!H677</f>
        <v>272.36845749118845</v>
      </c>
      <c r="V612" s="979">
        <f>+Sample!I677</f>
        <v>267.26862965031478</v>
      </c>
      <c r="W612" s="979">
        <f>+Sample!J677</f>
        <v>18.333333333333332</v>
      </c>
      <c r="X612" s="979">
        <f>+Sample!K677</f>
        <v>5</v>
      </c>
      <c r="Y612" s="979">
        <f>+Sample!L677</f>
        <v>0</v>
      </c>
      <c r="Z612" s="979">
        <f>+Sample!M677</f>
        <v>733.33333333333337</v>
      </c>
      <c r="AA612" s="979">
        <f>+Sample!N677</f>
        <v>0</v>
      </c>
    </row>
    <row r="613" spans="1:27" x14ac:dyDescent="0.2">
      <c r="A613" s="1">
        <f>+Sample_FC!A678</f>
        <v>45602</v>
      </c>
      <c r="B613" s="979">
        <f>+Sample_FC!B678</f>
        <v>0</v>
      </c>
      <c r="C613" s="979">
        <f>+Sample_FC!C678</f>
        <v>0</v>
      </c>
      <c r="D613" s="979">
        <f>+Sample_FC!D678</f>
        <v>0</v>
      </c>
      <c r="E613" s="979">
        <f>+Sample_FC!E678</f>
        <v>0</v>
      </c>
      <c r="F613" s="979">
        <f>+Sample_FC!F678</f>
        <v>0</v>
      </c>
      <c r="G613" s="979">
        <f>+Sample_FC!G678</f>
        <v>0</v>
      </c>
      <c r="H613" s="979">
        <f>+Sample_FC!H678</f>
        <v>0</v>
      </c>
      <c r="I613" s="979">
        <f>+Sample_FC!I678</f>
        <v>0</v>
      </c>
      <c r="J613" s="979">
        <f>+Sample_FC!J678</f>
        <v>0</v>
      </c>
      <c r="K613" s="979">
        <f>+Sample_FC!K678</f>
        <v>0</v>
      </c>
      <c r="L613" s="979">
        <f>+Sample_FC!L678</f>
        <v>0</v>
      </c>
      <c r="M613" s="979">
        <f>+Sample_FC!M678</f>
        <v>0</v>
      </c>
      <c r="N613" s="979">
        <f>+Sample_FC!N678</f>
        <v>100</v>
      </c>
      <c r="O613" s="979">
        <f>+Sample!B678</f>
        <v>224.57935285053929</v>
      </c>
      <c r="P613" s="979">
        <f>+Sample!C678</f>
        <v>139.42681047765794</v>
      </c>
      <c r="Q613" s="979">
        <f>+Sample!D678</f>
        <v>37.90446841294299</v>
      </c>
      <c r="R613" s="979">
        <f>+Sample!E678</f>
        <v>37.300462249614796</v>
      </c>
      <c r="S613" s="979">
        <f>+Sample!F678</f>
        <v>100.72177164543177</v>
      </c>
      <c r="T613" s="979">
        <f>+Sample!G678</f>
        <v>115.99916581330586</v>
      </c>
      <c r="U613" s="979">
        <f>+Sample!H678</f>
        <v>272.36845749118845</v>
      </c>
      <c r="V613" s="979">
        <f>+Sample!I678</f>
        <v>267.26862965031478</v>
      </c>
      <c r="W613" s="979">
        <f>+Sample!J678</f>
        <v>18.333333333333332</v>
      </c>
      <c r="X613" s="979">
        <f>+Sample!K678</f>
        <v>5</v>
      </c>
      <c r="Y613" s="979">
        <f>+Sample!L678</f>
        <v>0</v>
      </c>
      <c r="Z613" s="979">
        <f>+Sample!M678</f>
        <v>733.33333333333337</v>
      </c>
      <c r="AA613" s="979">
        <f>+Sample!N678</f>
        <v>33.333333333333329</v>
      </c>
    </row>
    <row r="614" spans="1:27" x14ac:dyDescent="0.2">
      <c r="A614" s="1">
        <f>+Sample_FC!A679</f>
        <v>45603</v>
      </c>
      <c r="B614" s="979">
        <f>+Sample_FC!B679</f>
        <v>0</v>
      </c>
      <c r="C614" s="979">
        <f>+Sample_FC!C679</f>
        <v>0</v>
      </c>
      <c r="D614" s="979">
        <f>+Sample_FC!D679</f>
        <v>0</v>
      </c>
      <c r="E614" s="979">
        <f>+Sample_FC!E679</f>
        <v>0</v>
      </c>
      <c r="F614" s="979">
        <f>+Sample_FC!F679</f>
        <v>0</v>
      </c>
      <c r="G614" s="979">
        <f>+Sample_FC!G679</f>
        <v>0</v>
      </c>
      <c r="H614" s="979">
        <f>+Sample_FC!H679</f>
        <v>0</v>
      </c>
      <c r="I614" s="979">
        <f>+Sample_FC!I679</f>
        <v>0</v>
      </c>
      <c r="J614" s="979">
        <f>+Sample_FC!J679</f>
        <v>0</v>
      </c>
      <c r="K614" s="979">
        <f>+Sample_FC!K679</f>
        <v>0</v>
      </c>
      <c r="L614" s="979">
        <f>+Sample_FC!L679</f>
        <v>0</v>
      </c>
      <c r="M614" s="979">
        <f>+Sample_FC!M679</f>
        <v>0</v>
      </c>
      <c r="N614" s="979">
        <f>+Sample_FC!N679</f>
        <v>100</v>
      </c>
      <c r="O614" s="979">
        <f>+Sample!B679</f>
        <v>673.73805855161788</v>
      </c>
      <c r="P614" s="979">
        <f>+Sample!C679</f>
        <v>418.28043143297384</v>
      </c>
      <c r="Q614" s="979">
        <f>+Sample!D679</f>
        <v>113.71340523882898</v>
      </c>
      <c r="R614" s="979">
        <f>+Sample!E679</f>
        <v>111.90138674884439</v>
      </c>
      <c r="S614" s="979">
        <f>+Sample!F679</f>
        <v>302.16531493629532</v>
      </c>
      <c r="T614" s="979">
        <f>+Sample!G679</f>
        <v>347.99749743991759</v>
      </c>
      <c r="U614" s="979">
        <f>+Sample!H679</f>
        <v>272.36845749118845</v>
      </c>
      <c r="V614" s="979">
        <f>+Sample!I679</f>
        <v>267.26862965031478</v>
      </c>
      <c r="W614" s="979">
        <f>+Sample!J679</f>
        <v>18.333333333333332</v>
      </c>
      <c r="X614" s="979">
        <f>+Sample!K679</f>
        <v>5</v>
      </c>
      <c r="Y614" s="979">
        <f>+Sample!L679</f>
        <v>0</v>
      </c>
      <c r="Z614" s="979">
        <f>+Sample!M679</f>
        <v>733.33333333333337</v>
      </c>
      <c r="AA614" s="979">
        <f>+Sample!N679</f>
        <v>100</v>
      </c>
    </row>
    <row r="615" spans="1:27" x14ac:dyDescent="0.2">
      <c r="A615" s="1">
        <f>+Sample_FC!A680</f>
        <v>45604</v>
      </c>
      <c r="B615" s="979">
        <f>+Sample_FC!B680</f>
        <v>0</v>
      </c>
      <c r="C615" s="979">
        <f>+Sample_FC!C680</f>
        <v>0</v>
      </c>
      <c r="D615" s="979">
        <f>+Sample_FC!D680</f>
        <v>0</v>
      </c>
      <c r="E615" s="979">
        <f>+Sample_FC!E680</f>
        <v>0</v>
      </c>
      <c r="F615" s="979">
        <f>+Sample_FC!F680</f>
        <v>0</v>
      </c>
      <c r="G615" s="979">
        <f>+Sample_FC!G680</f>
        <v>0</v>
      </c>
      <c r="H615" s="979">
        <f>+Sample_FC!H680</f>
        <v>0</v>
      </c>
      <c r="I615" s="979">
        <f>+Sample_FC!I680</f>
        <v>0</v>
      </c>
      <c r="J615" s="979">
        <f>+Sample_FC!J680</f>
        <v>0</v>
      </c>
      <c r="K615" s="979">
        <f>+Sample_FC!K680</f>
        <v>0</v>
      </c>
      <c r="L615" s="979">
        <f>+Sample_FC!L680</f>
        <v>0</v>
      </c>
      <c r="M615" s="979">
        <f>+Sample_FC!M680</f>
        <v>0</v>
      </c>
      <c r="N615" s="979">
        <f>+Sample_FC!N680</f>
        <v>100</v>
      </c>
      <c r="O615" s="979">
        <f>+Sample!B680</f>
        <v>673.73805855161788</v>
      </c>
      <c r="P615" s="979">
        <f>+Sample!C680</f>
        <v>418.28043143297384</v>
      </c>
      <c r="Q615" s="979">
        <f>+Sample!D680</f>
        <v>113.71340523882898</v>
      </c>
      <c r="R615" s="979">
        <f>+Sample!E680</f>
        <v>111.90138674884439</v>
      </c>
      <c r="S615" s="979">
        <f>+Sample!F680</f>
        <v>302.16531493629532</v>
      </c>
      <c r="T615" s="979">
        <f>+Sample!G680</f>
        <v>347.99749743991759</v>
      </c>
      <c r="U615" s="979">
        <f>+Sample!H680</f>
        <v>272.36845749118845</v>
      </c>
      <c r="V615" s="979">
        <f>+Sample!I680</f>
        <v>267.26862965031478</v>
      </c>
      <c r="W615" s="979">
        <f>+Sample!J680</f>
        <v>18.333333333333332</v>
      </c>
      <c r="X615" s="979">
        <f>+Sample!K680</f>
        <v>5</v>
      </c>
      <c r="Y615" s="979">
        <f>+Sample!L680</f>
        <v>0</v>
      </c>
      <c r="Z615" s="979">
        <f>+Sample!M680</f>
        <v>733.33333333333337</v>
      </c>
      <c r="AA615" s="979">
        <f>+Sample!N680</f>
        <v>100</v>
      </c>
    </row>
    <row r="616" spans="1:27" x14ac:dyDescent="0.2">
      <c r="A616" s="1">
        <f>+Sample_FC!A681</f>
        <v>45605</v>
      </c>
      <c r="B616" s="979">
        <f>+Sample_FC!B681</f>
        <v>0</v>
      </c>
      <c r="C616" s="979">
        <f>+Sample_FC!C681</f>
        <v>0</v>
      </c>
      <c r="D616" s="979">
        <f>+Sample_FC!D681</f>
        <v>0</v>
      </c>
      <c r="E616" s="979">
        <f>+Sample_FC!E681</f>
        <v>0</v>
      </c>
      <c r="F616" s="979">
        <f>+Sample_FC!F681</f>
        <v>0</v>
      </c>
      <c r="G616" s="979">
        <f>+Sample_FC!G681</f>
        <v>0</v>
      </c>
      <c r="H616" s="979">
        <f>+Sample_FC!H681</f>
        <v>0</v>
      </c>
      <c r="I616" s="979">
        <f>+Sample_FC!I681</f>
        <v>0</v>
      </c>
      <c r="J616" s="979">
        <f>+Sample_FC!J681</f>
        <v>0</v>
      </c>
      <c r="K616" s="979">
        <f>+Sample_FC!K681</f>
        <v>0</v>
      </c>
      <c r="L616" s="979">
        <f>+Sample_FC!L681</f>
        <v>0</v>
      </c>
      <c r="M616" s="979">
        <f>+Sample_FC!M681</f>
        <v>0</v>
      </c>
      <c r="N616" s="979">
        <f>+Sample_FC!N681</f>
        <v>100</v>
      </c>
      <c r="O616" s="979">
        <f>+Sample!B681</f>
        <v>673.73805855161788</v>
      </c>
      <c r="P616" s="979">
        <f>+Sample!C681</f>
        <v>418.28043143297384</v>
      </c>
      <c r="Q616" s="979">
        <f>+Sample!D681</f>
        <v>113.71340523882898</v>
      </c>
      <c r="R616" s="979">
        <f>+Sample!E681</f>
        <v>111.90138674884439</v>
      </c>
      <c r="S616" s="979">
        <f>+Sample!F681</f>
        <v>302.16531493629532</v>
      </c>
      <c r="T616" s="979">
        <f>+Sample!G681</f>
        <v>347.99749743991759</v>
      </c>
      <c r="U616" s="979">
        <f>+Sample!H681</f>
        <v>272.36845749118845</v>
      </c>
      <c r="V616" s="979">
        <f>+Sample!I681</f>
        <v>267.26862965031478</v>
      </c>
      <c r="W616" s="979">
        <f>+Sample!J681</f>
        <v>18.333333333333332</v>
      </c>
      <c r="X616" s="979">
        <f>+Sample!K681</f>
        <v>5</v>
      </c>
      <c r="Y616" s="979">
        <f>+Sample!L681</f>
        <v>0</v>
      </c>
      <c r="Z616" s="979">
        <f>+Sample!M681</f>
        <v>733.33333333333337</v>
      </c>
      <c r="AA616" s="979">
        <f>+Sample!N681</f>
        <v>100</v>
      </c>
    </row>
    <row r="617" spans="1:27" x14ac:dyDescent="0.2">
      <c r="A617" s="1">
        <f>+Sample_FC!A682</f>
        <v>45606</v>
      </c>
      <c r="B617" s="979">
        <f>+Sample_FC!B682</f>
        <v>0</v>
      </c>
      <c r="C617" s="979">
        <f>+Sample_FC!C682</f>
        <v>0</v>
      </c>
      <c r="D617" s="979">
        <f>+Sample_FC!D682</f>
        <v>0</v>
      </c>
      <c r="E617" s="979">
        <f>+Sample_FC!E682</f>
        <v>0</v>
      </c>
      <c r="F617" s="979">
        <f>+Sample_FC!F682</f>
        <v>0</v>
      </c>
      <c r="G617" s="979">
        <f>+Sample_FC!G682</f>
        <v>0</v>
      </c>
      <c r="H617" s="979">
        <f>+Sample_FC!H682</f>
        <v>0</v>
      </c>
      <c r="I617" s="979">
        <f>+Sample_FC!I682</f>
        <v>0</v>
      </c>
      <c r="J617" s="979">
        <f>+Sample_FC!J682</f>
        <v>0</v>
      </c>
      <c r="K617" s="979">
        <f>+Sample_FC!K682</f>
        <v>0</v>
      </c>
      <c r="L617" s="979">
        <f>+Sample_FC!L682</f>
        <v>0</v>
      </c>
      <c r="M617" s="979">
        <f>+Sample_FC!M682</f>
        <v>0</v>
      </c>
      <c r="N617" s="979">
        <f>+Sample_FC!N682</f>
        <v>100</v>
      </c>
      <c r="O617" s="979">
        <f>+Sample!B682</f>
        <v>673.73805855161788</v>
      </c>
      <c r="P617" s="979">
        <f>+Sample!C682</f>
        <v>418.28043143297384</v>
      </c>
      <c r="Q617" s="979">
        <f>+Sample!D682</f>
        <v>113.71340523882898</v>
      </c>
      <c r="R617" s="979">
        <f>+Sample!E682</f>
        <v>111.90138674884439</v>
      </c>
      <c r="S617" s="979">
        <f>+Sample!F682</f>
        <v>302.16531493629532</v>
      </c>
      <c r="T617" s="979">
        <f>+Sample!G682</f>
        <v>347.99749743991759</v>
      </c>
      <c r="U617" s="979">
        <f>+Sample!H682</f>
        <v>272.36845749118845</v>
      </c>
      <c r="V617" s="979">
        <f>+Sample!I682</f>
        <v>267.26862965031478</v>
      </c>
      <c r="W617" s="979">
        <f>+Sample!J682</f>
        <v>18.333333333333332</v>
      </c>
      <c r="X617" s="979">
        <f>+Sample!K682</f>
        <v>5</v>
      </c>
      <c r="Y617" s="979">
        <f>+Sample!L682</f>
        <v>0</v>
      </c>
      <c r="Z617" s="979">
        <f>+Sample!M682</f>
        <v>733.33333333333337</v>
      </c>
      <c r="AA617" s="979">
        <f>+Sample!N682</f>
        <v>100</v>
      </c>
    </row>
    <row r="618" spans="1:27" x14ac:dyDescent="0.2">
      <c r="A618" s="1">
        <f>+Sample_FC!A683</f>
        <v>45607</v>
      </c>
      <c r="B618" s="979">
        <f>+Sample_FC!B683</f>
        <v>0</v>
      </c>
      <c r="C618" s="979">
        <f>+Sample_FC!C683</f>
        <v>0</v>
      </c>
      <c r="D618" s="979">
        <f>+Sample_FC!D683</f>
        <v>0</v>
      </c>
      <c r="E618" s="979">
        <f>+Sample_FC!E683</f>
        <v>0</v>
      </c>
      <c r="F618" s="979">
        <f>+Sample_FC!F683</f>
        <v>0</v>
      </c>
      <c r="G618" s="979">
        <f>+Sample_FC!G683</f>
        <v>0</v>
      </c>
      <c r="H618" s="979">
        <f>+Sample_FC!H683</f>
        <v>0</v>
      </c>
      <c r="I618" s="979">
        <f>+Sample_FC!I683</f>
        <v>0</v>
      </c>
      <c r="J618" s="979">
        <f>+Sample_FC!J683</f>
        <v>0</v>
      </c>
      <c r="K618" s="979">
        <f>+Sample_FC!K683</f>
        <v>0</v>
      </c>
      <c r="L618" s="979">
        <f>+Sample_FC!L683</f>
        <v>0</v>
      </c>
      <c r="M618" s="979">
        <f>+Sample_FC!M683</f>
        <v>0</v>
      </c>
      <c r="N618" s="979">
        <f>+Sample_FC!N683</f>
        <v>100</v>
      </c>
      <c r="O618" s="979">
        <f>+Sample!B683</f>
        <v>673.73805855161788</v>
      </c>
      <c r="P618" s="979">
        <f>+Sample!C683</f>
        <v>418.28043143297384</v>
      </c>
      <c r="Q618" s="979">
        <f>+Sample!D683</f>
        <v>113.71340523882898</v>
      </c>
      <c r="R618" s="979">
        <f>+Sample!E683</f>
        <v>111.90138674884439</v>
      </c>
      <c r="S618" s="979">
        <f>+Sample!F683</f>
        <v>302.16531493629532</v>
      </c>
      <c r="T618" s="979">
        <f>+Sample!G683</f>
        <v>347.99749743991759</v>
      </c>
      <c r="U618" s="979">
        <f>+Sample!H683</f>
        <v>272.36845749118845</v>
      </c>
      <c r="V618" s="979">
        <f>+Sample!I683</f>
        <v>267.26862965031478</v>
      </c>
      <c r="W618" s="979">
        <f>+Sample!J683</f>
        <v>18.333333333333332</v>
      </c>
      <c r="X618" s="979">
        <f>+Sample!K683</f>
        <v>5</v>
      </c>
      <c r="Y618" s="979">
        <f>+Sample!L683</f>
        <v>0</v>
      </c>
      <c r="Z618" s="979">
        <f>+Sample!M683</f>
        <v>733.33333333333337</v>
      </c>
      <c r="AA618" s="979">
        <f>+Sample!N683</f>
        <v>100</v>
      </c>
    </row>
    <row r="619" spans="1:27" x14ac:dyDescent="0.2">
      <c r="A619" s="1">
        <f>+Sample_FC!A684</f>
        <v>45608</v>
      </c>
      <c r="B619" s="979">
        <f>+Sample_FC!B684</f>
        <v>0</v>
      </c>
      <c r="C619" s="979">
        <f>+Sample_FC!C684</f>
        <v>0</v>
      </c>
      <c r="D619" s="979">
        <f>+Sample_FC!D684</f>
        <v>0</v>
      </c>
      <c r="E619" s="979">
        <f>+Sample_FC!E684</f>
        <v>0</v>
      </c>
      <c r="F619" s="979">
        <f>+Sample_FC!F684</f>
        <v>0</v>
      </c>
      <c r="G619" s="979">
        <f>+Sample_FC!G684</f>
        <v>0</v>
      </c>
      <c r="H619" s="979">
        <f>+Sample_FC!H684</f>
        <v>0</v>
      </c>
      <c r="I619" s="979">
        <f>+Sample_FC!I684</f>
        <v>0</v>
      </c>
      <c r="J619" s="979">
        <f>+Sample_FC!J684</f>
        <v>0</v>
      </c>
      <c r="K619" s="979">
        <f>+Sample_FC!K684</f>
        <v>0</v>
      </c>
      <c r="L619" s="979">
        <f>+Sample_FC!L684</f>
        <v>0</v>
      </c>
      <c r="M619" s="979">
        <f>+Sample_FC!M684</f>
        <v>0</v>
      </c>
      <c r="N619" s="979">
        <f>+Sample_FC!N684</f>
        <v>100</v>
      </c>
      <c r="O619" s="979">
        <f>+Sample!B684</f>
        <v>673.73805855161788</v>
      </c>
      <c r="P619" s="979">
        <f>+Sample!C684</f>
        <v>418.28043143297384</v>
      </c>
      <c r="Q619" s="979">
        <f>+Sample!D684</f>
        <v>113.71340523882898</v>
      </c>
      <c r="R619" s="979">
        <f>+Sample!E684</f>
        <v>111.90138674884439</v>
      </c>
      <c r="S619" s="979">
        <f>+Sample!F684</f>
        <v>302.16531493629532</v>
      </c>
      <c r="T619" s="979">
        <f>+Sample!G684</f>
        <v>347.99749743991759</v>
      </c>
      <c r="U619" s="979">
        <f>+Sample!H684</f>
        <v>272.36845749118845</v>
      </c>
      <c r="V619" s="979">
        <f>+Sample!I684</f>
        <v>267.26862965031478</v>
      </c>
      <c r="W619" s="979">
        <f>+Sample!J684</f>
        <v>18.333333333333332</v>
      </c>
      <c r="X619" s="979">
        <f>+Sample!K684</f>
        <v>5</v>
      </c>
      <c r="Y619" s="979">
        <f>+Sample!L684</f>
        <v>0</v>
      </c>
      <c r="Z619" s="979">
        <f>+Sample!M684</f>
        <v>733.33333333333337</v>
      </c>
      <c r="AA619" s="979">
        <f>+Sample!N684</f>
        <v>100</v>
      </c>
    </row>
    <row r="620" spans="1:27" x14ac:dyDescent="0.2">
      <c r="A620" s="1">
        <f>+Sample_FC!A685</f>
        <v>45609</v>
      </c>
      <c r="B620" s="979">
        <f>+Sample_FC!B685</f>
        <v>0</v>
      </c>
      <c r="C620" s="979">
        <f>+Sample_FC!C685</f>
        <v>0</v>
      </c>
      <c r="D620" s="979">
        <f>+Sample_FC!D685</f>
        <v>0</v>
      </c>
      <c r="E620" s="979">
        <f>+Sample_FC!E685</f>
        <v>0</v>
      </c>
      <c r="F620" s="979">
        <f>+Sample_FC!F685</f>
        <v>0</v>
      </c>
      <c r="G620" s="979">
        <f>+Sample_FC!G685</f>
        <v>0</v>
      </c>
      <c r="H620" s="979">
        <f>+Sample_FC!H685</f>
        <v>0</v>
      </c>
      <c r="I620" s="979">
        <f>+Sample_FC!I685</f>
        <v>0</v>
      </c>
      <c r="J620" s="979">
        <f>+Sample_FC!J685</f>
        <v>0</v>
      </c>
      <c r="K620" s="979">
        <f>+Sample_FC!K685</f>
        <v>0</v>
      </c>
      <c r="L620" s="979">
        <f>+Sample_FC!L685</f>
        <v>0</v>
      </c>
      <c r="M620" s="979">
        <f>+Sample_FC!M685</f>
        <v>0</v>
      </c>
      <c r="N620" s="979">
        <f>+Sample_FC!N685</f>
        <v>100</v>
      </c>
      <c r="O620" s="979">
        <f>+Sample!B685</f>
        <v>673.73805855161788</v>
      </c>
      <c r="P620" s="979">
        <f>+Sample!C685</f>
        <v>418.28043143297384</v>
      </c>
      <c r="Q620" s="979">
        <f>+Sample!D685</f>
        <v>113.71340523882898</v>
      </c>
      <c r="R620" s="979">
        <f>+Sample!E685</f>
        <v>111.90138674884439</v>
      </c>
      <c r="S620" s="979">
        <f>+Sample!F685</f>
        <v>302.16531493629532</v>
      </c>
      <c r="T620" s="979">
        <f>+Sample!G685</f>
        <v>347.99749743991759</v>
      </c>
      <c r="U620" s="979">
        <f>+Sample!H685</f>
        <v>272.36845749118845</v>
      </c>
      <c r="V620" s="979">
        <f>+Sample!I685</f>
        <v>267.26862965031478</v>
      </c>
      <c r="W620" s="979">
        <f>+Sample!J685</f>
        <v>18.333333333333332</v>
      </c>
      <c r="X620" s="979">
        <f>+Sample!K685</f>
        <v>5</v>
      </c>
      <c r="Y620" s="979">
        <f>+Sample!L685</f>
        <v>0</v>
      </c>
      <c r="Z620" s="979">
        <f>+Sample!M685</f>
        <v>733.33333333333337</v>
      </c>
      <c r="AA620" s="979">
        <f>+Sample!N685</f>
        <v>100</v>
      </c>
    </row>
    <row r="621" spans="1:27" x14ac:dyDescent="0.2">
      <c r="A621" s="1">
        <f>+Sample_FC!A686</f>
        <v>45610</v>
      </c>
      <c r="B621" s="979">
        <f>+Sample_FC!B686</f>
        <v>0</v>
      </c>
      <c r="C621" s="979">
        <f>+Sample_FC!C686</f>
        <v>0</v>
      </c>
      <c r="D621" s="979">
        <f>+Sample_FC!D686</f>
        <v>0</v>
      </c>
      <c r="E621" s="979">
        <f>+Sample_FC!E686</f>
        <v>0</v>
      </c>
      <c r="F621" s="979">
        <f>+Sample_FC!F686</f>
        <v>0</v>
      </c>
      <c r="G621" s="979">
        <f>+Sample_FC!G686</f>
        <v>0</v>
      </c>
      <c r="H621" s="979">
        <f>+Sample_FC!H686</f>
        <v>0</v>
      </c>
      <c r="I621" s="979">
        <f>+Sample_FC!I686</f>
        <v>0</v>
      </c>
      <c r="J621" s="979">
        <f>+Sample_FC!J686</f>
        <v>0</v>
      </c>
      <c r="K621" s="979">
        <f>+Sample_FC!K686</f>
        <v>0</v>
      </c>
      <c r="L621" s="979">
        <f>+Sample_FC!L686</f>
        <v>0</v>
      </c>
      <c r="M621" s="979">
        <f>+Sample_FC!M686</f>
        <v>0</v>
      </c>
      <c r="N621" s="979">
        <f>+Sample_FC!N686</f>
        <v>91.666666666666657</v>
      </c>
      <c r="O621" s="979">
        <f>+Sample!B686</f>
        <v>673.73805855161788</v>
      </c>
      <c r="P621" s="979">
        <f>+Sample!C686</f>
        <v>418.28043143297384</v>
      </c>
      <c r="Q621" s="979">
        <f>+Sample!D686</f>
        <v>113.71340523882898</v>
      </c>
      <c r="R621" s="979">
        <f>+Sample!E686</f>
        <v>111.90138674884439</v>
      </c>
      <c r="S621" s="979">
        <f>+Sample!F686</f>
        <v>302.16531493629532</v>
      </c>
      <c r="T621" s="979">
        <f>+Sample!G686</f>
        <v>347.99749743991759</v>
      </c>
      <c r="U621" s="979">
        <f>+Sample!H686</f>
        <v>272.36845749118845</v>
      </c>
      <c r="V621" s="979">
        <f>+Sample!I686</f>
        <v>267.26862965031478</v>
      </c>
      <c r="W621" s="979">
        <f>+Sample!J686</f>
        <v>18.333333333333332</v>
      </c>
      <c r="X621" s="979">
        <f>+Sample!K686</f>
        <v>5</v>
      </c>
      <c r="Y621" s="979">
        <f>+Sample!L686</f>
        <v>0</v>
      </c>
      <c r="Z621" s="979">
        <f>+Sample!M686</f>
        <v>733.33333333333337</v>
      </c>
      <c r="AA621" s="979">
        <f>+Sample!N686</f>
        <v>100</v>
      </c>
    </row>
    <row r="622" spans="1:27" x14ac:dyDescent="0.2">
      <c r="A622" s="1">
        <f>+Sample_FC!A687</f>
        <v>45611</v>
      </c>
      <c r="B622" s="979">
        <f>+Sample_FC!B687</f>
        <v>0</v>
      </c>
      <c r="C622" s="979">
        <f>+Sample_FC!C687</f>
        <v>0</v>
      </c>
      <c r="D622" s="979">
        <f>+Sample_FC!D687</f>
        <v>0</v>
      </c>
      <c r="E622" s="979">
        <f>+Sample_FC!E687</f>
        <v>0</v>
      </c>
      <c r="F622" s="979">
        <f>+Sample_FC!F687</f>
        <v>0</v>
      </c>
      <c r="G622" s="979">
        <f>+Sample_FC!G687</f>
        <v>0</v>
      </c>
      <c r="H622" s="979">
        <f>+Sample_FC!H687</f>
        <v>0</v>
      </c>
      <c r="I622" s="979">
        <f>+Sample_FC!I687</f>
        <v>0</v>
      </c>
      <c r="J622" s="979">
        <f>+Sample_FC!J687</f>
        <v>0</v>
      </c>
      <c r="K622" s="979">
        <f>+Sample_FC!K687</f>
        <v>0</v>
      </c>
      <c r="L622" s="979">
        <f>+Sample_FC!L687</f>
        <v>0</v>
      </c>
      <c r="M622" s="979">
        <f>+Sample_FC!M687</f>
        <v>0</v>
      </c>
      <c r="N622" s="979">
        <f>+Sample_FC!N687</f>
        <v>0</v>
      </c>
      <c r="O622" s="979">
        <f>+Sample!B687</f>
        <v>393.01386748844379</v>
      </c>
      <c r="P622" s="979">
        <f>+Sample!C687</f>
        <v>243.9969183359014</v>
      </c>
      <c r="Q622" s="979">
        <f>+Sample!D687</f>
        <v>66.332819722650228</v>
      </c>
      <c r="R622" s="979">
        <f>+Sample!E687</f>
        <v>65.275808936825896</v>
      </c>
      <c r="S622" s="979">
        <f>+Sample!F687</f>
        <v>176.2631003795056</v>
      </c>
      <c r="T622" s="979">
        <f>+Sample!G687</f>
        <v>202.99854017328525</v>
      </c>
      <c r="U622" s="979">
        <f>+Sample!H687</f>
        <v>272.36845749118845</v>
      </c>
      <c r="V622" s="979">
        <f>+Sample!I687</f>
        <v>267.26862965031478</v>
      </c>
      <c r="W622" s="979">
        <f>+Sample!J687</f>
        <v>18.333333333333332</v>
      </c>
      <c r="X622" s="979">
        <f>+Sample!K687</f>
        <v>5</v>
      </c>
      <c r="Y622" s="979">
        <f>+Sample!L687</f>
        <v>0</v>
      </c>
      <c r="Z622" s="979">
        <f>+Sample!M687</f>
        <v>733.33333333333337</v>
      </c>
      <c r="AA622" s="979">
        <f>+Sample!N687</f>
        <v>58.333333333333336</v>
      </c>
    </row>
    <row r="623" spans="1:27" x14ac:dyDescent="0.2">
      <c r="A623" s="1">
        <f>+Sample_FC!A688</f>
        <v>45612</v>
      </c>
      <c r="B623" s="979">
        <f>+Sample_FC!B688</f>
        <v>0</v>
      </c>
      <c r="C623" s="979">
        <f>+Sample_FC!C688</f>
        <v>0</v>
      </c>
      <c r="D623" s="979">
        <f>+Sample_FC!D688</f>
        <v>0</v>
      </c>
      <c r="E623" s="979">
        <f>+Sample_FC!E688</f>
        <v>0</v>
      </c>
      <c r="F623" s="979">
        <f>+Sample_FC!F688</f>
        <v>0</v>
      </c>
      <c r="G623" s="979">
        <f>+Sample_FC!G688</f>
        <v>0</v>
      </c>
      <c r="H623" s="979">
        <f>+Sample_FC!H688</f>
        <v>0</v>
      </c>
      <c r="I623" s="979">
        <f>+Sample_FC!I688</f>
        <v>0</v>
      </c>
      <c r="J623" s="979">
        <f>+Sample_FC!J688</f>
        <v>0</v>
      </c>
      <c r="K623" s="979">
        <f>+Sample_FC!K688</f>
        <v>0</v>
      </c>
      <c r="L623" s="979">
        <f>+Sample_FC!L688</f>
        <v>0</v>
      </c>
      <c r="M623" s="979">
        <f>+Sample_FC!M688</f>
        <v>0</v>
      </c>
      <c r="N623" s="979">
        <f>+Sample_FC!N688</f>
        <v>48.333333333333336</v>
      </c>
      <c r="O623" s="979">
        <f>+Sample!B688</f>
        <v>673.73805855161788</v>
      </c>
      <c r="P623" s="979">
        <f>+Sample!C688</f>
        <v>418.28043143297384</v>
      </c>
      <c r="Q623" s="979">
        <f>+Sample!D688</f>
        <v>113.71340523882898</v>
      </c>
      <c r="R623" s="979">
        <f>+Sample!E688</f>
        <v>111.90138674884439</v>
      </c>
      <c r="S623" s="979">
        <f>+Sample!F688</f>
        <v>302.16531493629532</v>
      </c>
      <c r="T623" s="979">
        <f>+Sample!G688</f>
        <v>347.99749743991759</v>
      </c>
      <c r="U623" s="979">
        <f>+Sample!H688</f>
        <v>272.36845749118845</v>
      </c>
      <c r="V623" s="979">
        <f>+Sample!I688</f>
        <v>267.26862965031478</v>
      </c>
      <c r="W623" s="979">
        <f>+Sample!J688</f>
        <v>18.333333333333332</v>
      </c>
      <c r="X623" s="979">
        <f>+Sample!K688</f>
        <v>5</v>
      </c>
      <c r="Y623" s="979">
        <f>+Sample!L688</f>
        <v>0</v>
      </c>
      <c r="Z623" s="979">
        <f>+Sample!M688</f>
        <v>733.33333333333337</v>
      </c>
      <c r="AA623" s="979">
        <f>+Sample!N688</f>
        <v>100</v>
      </c>
    </row>
    <row r="624" spans="1:27" x14ac:dyDescent="0.2">
      <c r="A624" s="1">
        <f>+Sample_FC!A689</f>
        <v>45613</v>
      </c>
      <c r="B624" s="979">
        <f>+Sample_FC!B689</f>
        <v>0</v>
      </c>
      <c r="C624" s="979">
        <f>+Sample_FC!C689</f>
        <v>0</v>
      </c>
      <c r="D624" s="979">
        <f>+Sample_FC!D689</f>
        <v>0</v>
      </c>
      <c r="E624" s="979">
        <f>+Sample_FC!E689</f>
        <v>0</v>
      </c>
      <c r="F624" s="979">
        <f>+Sample_FC!F689</f>
        <v>0</v>
      </c>
      <c r="G624" s="979">
        <f>+Sample_FC!G689</f>
        <v>0</v>
      </c>
      <c r="H624" s="979">
        <f>+Sample_FC!H689</f>
        <v>0</v>
      </c>
      <c r="I624" s="979">
        <f>+Sample_FC!I689</f>
        <v>0</v>
      </c>
      <c r="J624" s="979">
        <f>+Sample_FC!J689</f>
        <v>0</v>
      </c>
      <c r="K624" s="979">
        <f>+Sample_FC!K689</f>
        <v>0</v>
      </c>
      <c r="L624" s="979">
        <f>+Sample_FC!L689</f>
        <v>0</v>
      </c>
      <c r="M624" s="979">
        <f>+Sample_FC!M689</f>
        <v>0</v>
      </c>
      <c r="N624" s="979">
        <f>+Sample_FC!N689</f>
        <v>100</v>
      </c>
      <c r="O624" s="979">
        <f>+Sample!B689</f>
        <v>673.73805855161788</v>
      </c>
      <c r="P624" s="979">
        <f>+Sample!C689</f>
        <v>418.28043143297384</v>
      </c>
      <c r="Q624" s="979">
        <f>+Sample!D689</f>
        <v>113.71340523882898</v>
      </c>
      <c r="R624" s="979">
        <f>+Sample!E689</f>
        <v>111.90138674884439</v>
      </c>
      <c r="S624" s="979">
        <f>+Sample!F689</f>
        <v>302.16531493629532</v>
      </c>
      <c r="T624" s="979">
        <f>+Sample!G689</f>
        <v>347.99749743991759</v>
      </c>
      <c r="U624" s="979">
        <f>+Sample!H689</f>
        <v>272.36845749118845</v>
      </c>
      <c r="V624" s="979">
        <f>+Sample!I689</f>
        <v>267.26862965031478</v>
      </c>
      <c r="W624" s="979">
        <f>+Sample!J689</f>
        <v>18.333333333333332</v>
      </c>
      <c r="X624" s="979">
        <f>+Sample!K689</f>
        <v>5</v>
      </c>
      <c r="Y624" s="979">
        <f>+Sample!L689</f>
        <v>0</v>
      </c>
      <c r="Z624" s="979">
        <f>+Sample!M689</f>
        <v>733.33333333333337</v>
      </c>
      <c r="AA624" s="979">
        <f>+Sample!N689</f>
        <v>100</v>
      </c>
    </row>
    <row r="625" spans="1:27" x14ac:dyDescent="0.2">
      <c r="A625" s="1">
        <f>+Sample_FC!A690</f>
        <v>45614</v>
      </c>
      <c r="B625" s="979">
        <f>+Sample_FC!B690</f>
        <v>0</v>
      </c>
      <c r="C625" s="979">
        <f>+Sample_FC!C690</f>
        <v>0</v>
      </c>
      <c r="D625" s="979">
        <f>+Sample_FC!D690</f>
        <v>0</v>
      </c>
      <c r="E625" s="979">
        <f>+Sample_FC!E690</f>
        <v>0</v>
      </c>
      <c r="F625" s="979">
        <f>+Sample_FC!F690</f>
        <v>0</v>
      </c>
      <c r="G625" s="979">
        <f>+Sample_FC!G690</f>
        <v>0</v>
      </c>
      <c r="H625" s="979">
        <f>+Sample_FC!H690</f>
        <v>0</v>
      </c>
      <c r="I625" s="979">
        <f>+Sample_FC!I690</f>
        <v>0</v>
      </c>
      <c r="J625" s="979">
        <f>+Sample_FC!J690</f>
        <v>0</v>
      </c>
      <c r="K625" s="979">
        <f>+Sample_FC!K690</f>
        <v>0</v>
      </c>
      <c r="L625" s="979">
        <f>+Sample_FC!L690</f>
        <v>0</v>
      </c>
      <c r="M625" s="979">
        <f>+Sample_FC!M690</f>
        <v>0</v>
      </c>
      <c r="N625" s="979">
        <f>+Sample_FC!N690</f>
        <v>100</v>
      </c>
      <c r="O625" s="979">
        <f>+Sample!B690</f>
        <v>673.73805855161788</v>
      </c>
      <c r="P625" s="979">
        <f>+Sample!C690</f>
        <v>418.28043143297384</v>
      </c>
      <c r="Q625" s="979">
        <f>+Sample!D690</f>
        <v>113.71340523882898</v>
      </c>
      <c r="R625" s="979">
        <f>+Sample!E690</f>
        <v>111.90138674884439</v>
      </c>
      <c r="S625" s="979">
        <f>+Sample!F690</f>
        <v>302.16531493629532</v>
      </c>
      <c r="T625" s="979">
        <f>+Sample!G690</f>
        <v>347.99749743991759</v>
      </c>
      <c r="U625" s="979">
        <f>+Sample!H690</f>
        <v>272.36845749118845</v>
      </c>
      <c r="V625" s="979">
        <f>+Sample!I690</f>
        <v>267.26862965031478</v>
      </c>
      <c r="W625" s="979">
        <f>+Sample!J690</f>
        <v>18.333333333333332</v>
      </c>
      <c r="X625" s="979">
        <f>+Sample!K690</f>
        <v>5</v>
      </c>
      <c r="Y625" s="979">
        <f>+Sample!L690</f>
        <v>0</v>
      </c>
      <c r="Z625" s="979">
        <f>+Sample!M690</f>
        <v>733.33333333333337</v>
      </c>
      <c r="AA625" s="979">
        <f>+Sample!N690</f>
        <v>100</v>
      </c>
    </row>
    <row r="626" spans="1:27" x14ac:dyDescent="0.2">
      <c r="A626" s="1">
        <f>+Sample_FC!A691</f>
        <v>45615</v>
      </c>
      <c r="B626" s="979">
        <f>+Sample_FC!B691</f>
        <v>0</v>
      </c>
      <c r="C626" s="979">
        <f>+Sample_FC!C691</f>
        <v>0</v>
      </c>
      <c r="D626" s="979">
        <f>+Sample_FC!D691</f>
        <v>0</v>
      </c>
      <c r="E626" s="979">
        <f>+Sample_FC!E691</f>
        <v>0</v>
      </c>
      <c r="F626" s="979">
        <f>+Sample_FC!F691</f>
        <v>0</v>
      </c>
      <c r="G626" s="979">
        <f>+Sample_FC!G691</f>
        <v>0</v>
      </c>
      <c r="H626" s="979">
        <f>+Sample_FC!H691</f>
        <v>0</v>
      </c>
      <c r="I626" s="979">
        <f>+Sample_FC!I691</f>
        <v>0</v>
      </c>
      <c r="J626" s="979">
        <f>+Sample_FC!J691</f>
        <v>0</v>
      </c>
      <c r="K626" s="979">
        <f>+Sample_FC!K691</f>
        <v>0</v>
      </c>
      <c r="L626" s="979">
        <f>+Sample_FC!L691</f>
        <v>0</v>
      </c>
      <c r="M626" s="979">
        <f>+Sample_FC!M691</f>
        <v>0</v>
      </c>
      <c r="N626" s="979">
        <f>+Sample_FC!N691</f>
        <v>100</v>
      </c>
      <c r="O626" s="979">
        <f>+Sample!B691</f>
        <v>673.73805855161788</v>
      </c>
      <c r="P626" s="979">
        <f>+Sample!C691</f>
        <v>418.28043143297384</v>
      </c>
      <c r="Q626" s="979">
        <f>+Sample!D691</f>
        <v>113.71340523882898</v>
      </c>
      <c r="R626" s="979">
        <f>+Sample!E691</f>
        <v>111.90138674884439</v>
      </c>
      <c r="S626" s="979">
        <f>+Sample!F691</f>
        <v>302.16531493629532</v>
      </c>
      <c r="T626" s="979">
        <f>+Sample!G691</f>
        <v>347.99749743991759</v>
      </c>
      <c r="U626" s="979">
        <f>+Sample!H691</f>
        <v>272.36845749118845</v>
      </c>
      <c r="V626" s="979">
        <f>+Sample!I691</f>
        <v>267.26862965031478</v>
      </c>
      <c r="W626" s="979">
        <f>+Sample!J691</f>
        <v>18.333333333333332</v>
      </c>
      <c r="X626" s="979">
        <f>+Sample!K691</f>
        <v>5</v>
      </c>
      <c r="Y626" s="979">
        <f>+Sample!L691</f>
        <v>0</v>
      </c>
      <c r="Z626" s="979">
        <f>+Sample!M691</f>
        <v>733.33333333333337</v>
      </c>
      <c r="AA626" s="979">
        <f>+Sample!N691</f>
        <v>100</v>
      </c>
    </row>
    <row r="627" spans="1:27" x14ac:dyDescent="0.2">
      <c r="A627" s="1">
        <f>+Sample_FC!A692</f>
        <v>45616</v>
      </c>
      <c r="B627" s="979">
        <f>+Sample_FC!B692</f>
        <v>0</v>
      </c>
      <c r="C627" s="979">
        <f>+Sample_FC!C692</f>
        <v>0</v>
      </c>
      <c r="D627" s="979">
        <f>+Sample_FC!D692</f>
        <v>0</v>
      </c>
      <c r="E627" s="979">
        <f>+Sample_FC!E692</f>
        <v>0</v>
      </c>
      <c r="F627" s="979">
        <f>+Sample_FC!F692</f>
        <v>0</v>
      </c>
      <c r="G627" s="979">
        <f>+Sample_FC!G692</f>
        <v>0</v>
      </c>
      <c r="H627" s="979">
        <f>+Sample_FC!H692</f>
        <v>0</v>
      </c>
      <c r="I627" s="979">
        <f>+Sample_FC!I692</f>
        <v>0</v>
      </c>
      <c r="J627" s="979">
        <f>+Sample_FC!J692</f>
        <v>0</v>
      </c>
      <c r="K627" s="979">
        <f>+Sample_FC!K692</f>
        <v>0</v>
      </c>
      <c r="L627" s="979">
        <f>+Sample_FC!L692</f>
        <v>0</v>
      </c>
      <c r="M627" s="979">
        <f>+Sample_FC!M692</f>
        <v>0</v>
      </c>
      <c r="N627" s="979">
        <f>+Sample_FC!N692</f>
        <v>100</v>
      </c>
      <c r="O627" s="979">
        <f>+Sample!B692</f>
        <v>673.73805855161788</v>
      </c>
      <c r="P627" s="979">
        <f>+Sample!C692</f>
        <v>418.28043143297384</v>
      </c>
      <c r="Q627" s="979">
        <f>+Sample!D692</f>
        <v>113.71340523882898</v>
      </c>
      <c r="R627" s="979">
        <f>+Sample!E692</f>
        <v>111.90138674884439</v>
      </c>
      <c r="S627" s="979">
        <f>+Sample!F692</f>
        <v>302.16531493629532</v>
      </c>
      <c r="T627" s="979">
        <f>+Sample!G692</f>
        <v>347.99749743991759</v>
      </c>
      <c r="U627" s="979">
        <f>+Sample!H692</f>
        <v>272.36845749118845</v>
      </c>
      <c r="V627" s="979">
        <f>+Sample!I692</f>
        <v>267.26862965031478</v>
      </c>
      <c r="W627" s="979">
        <f>+Sample!J692</f>
        <v>18.333333333333332</v>
      </c>
      <c r="X627" s="979">
        <f>+Sample!K692</f>
        <v>5</v>
      </c>
      <c r="Y627" s="979">
        <f>+Sample!L692</f>
        <v>0</v>
      </c>
      <c r="Z627" s="979">
        <f>+Sample!M692</f>
        <v>733.33333333333337</v>
      </c>
      <c r="AA627" s="979">
        <f>+Sample!N692</f>
        <v>100</v>
      </c>
    </row>
    <row r="628" spans="1:27" x14ac:dyDescent="0.2">
      <c r="A628" s="1">
        <f>+Sample_FC!A693</f>
        <v>45617</v>
      </c>
      <c r="B628" s="979">
        <f>+Sample_FC!B693</f>
        <v>0</v>
      </c>
      <c r="C628" s="979">
        <f>+Sample_FC!C693</f>
        <v>0</v>
      </c>
      <c r="D628" s="979">
        <f>+Sample_FC!D693</f>
        <v>0</v>
      </c>
      <c r="E628" s="979">
        <f>+Sample_FC!E693</f>
        <v>0</v>
      </c>
      <c r="F628" s="979">
        <f>+Sample_FC!F693</f>
        <v>0</v>
      </c>
      <c r="G628" s="979">
        <f>+Sample_FC!G693</f>
        <v>0</v>
      </c>
      <c r="H628" s="979">
        <f>+Sample_FC!H693</f>
        <v>0</v>
      </c>
      <c r="I628" s="979">
        <f>+Sample_FC!I693</f>
        <v>0</v>
      </c>
      <c r="J628" s="979">
        <f>+Sample_FC!J693</f>
        <v>0</v>
      </c>
      <c r="K628" s="979">
        <f>+Sample_FC!K693</f>
        <v>0</v>
      </c>
      <c r="L628" s="979">
        <f>+Sample_FC!L693</f>
        <v>0</v>
      </c>
      <c r="M628" s="979">
        <f>+Sample_FC!M693</f>
        <v>0</v>
      </c>
      <c r="N628" s="979">
        <f>+Sample_FC!N693</f>
        <v>100</v>
      </c>
      <c r="O628" s="979">
        <f>+Sample!B693</f>
        <v>673.73805855161788</v>
      </c>
      <c r="P628" s="979">
        <f>+Sample!C693</f>
        <v>418.28043143297384</v>
      </c>
      <c r="Q628" s="979">
        <f>+Sample!D693</f>
        <v>113.71340523882898</v>
      </c>
      <c r="R628" s="979">
        <f>+Sample!E693</f>
        <v>111.90138674884439</v>
      </c>
      <c r="S628" s="979">
        <f>+Sample!F693</f>
        <v>302.16531493629532</v>
      </c>
      <c r="T628" s="979">
        <f>+Sample!G693</f>
        <v>347.99749743991759</v>
      </c>
      <c r="U628" s="979">
        <f>+Sample!H693</f>
        <v>272.36845749118845</v>
      </c>
      <c r="V628" s="979">
        <f>+Sample!I693</f>
        <v>267.26862965031478</v>
      </c>
      <c r="W628" s="979">
        <f>+Sample!J693</f>
        <v>18.333333333333332</v>
      </c>
      <c r="X628" s="979">
        <f>+Sample!K693</f>
        <v>5</v>
      </c>
      <c r="Y628" s="979">
        <f>+Sample!L693</f>
        <v>0</v>
      </c>
      <c r="Z628" s="979">
        <f>+Sample!M693</f>
        <v>733.33333333333337</v>
      </c>
      <c r="AA628" s="979">
        <f>+Sample!N693</f>
        <v>100</v>
      </c>
    </row>
    <row r="629" spans="1:27" x14ac:dyDescent="0.2">
      <c r="A629" s="1">
        <f>+Sample_FC!A694</f>
        <v>45618</v>
      </c>
      <c r="B629" s="979">
        <f>+Sample_FC!B694</f>
        <v>0</v>
      </c>
      <c r="C629" s="979">
        <f>+Sample_FC!C694</f>
        <v>0</v>
      </c>
      <c r="D629" s="979">
        <f>+Sample_FC!D694</f>
        <v>0</v>
      </c>
      <c r="E629" s="979">
        <f>+Sample_FC!E694</f>
        <v>0</v>
      </c>
      <c r="F629" s="979">
        <f>+Sample_FC!F694</f>
        <v>0</v>
      </c>
      <c r="G629" s="979">
        <f>+Sample_FC!G694</f>
        <v>0</v>
      </c>
      <c r="H629" s="979">
        <f>+Sample_FC!H694</f>
        <v>0</v>
      </c>
      <c r="I629" s="979">
        <f>+Sample_FC!I694</f>
        <v>0</v>
      </c>
      <c r="J629" s="979">
        <f>+Sample_FC!J694</f>
        <v>0</v>
      </c>
      <c r="K629" s="979">
        <f>+Sample_FC!K694</f>
        <v>0</v>
      </c>
      <c r="L629" s="979">
        <f>+Sample_FC!L694</f>
        <v>0</v>
      </c>
      <c r="M629" s="979">
        <f>+Sample_FC!M694</f>
        <v>0</v>
      </c>
      <c r="N629" s="979">
        <f>+Sample_FC!N694</f>
        <v>100</v>
      </c>
      <c r="O629" s="979">
        <f>+Sample!B694</f>
        <v>673.73805855161788</v>
      </c>
      <c r="P629" s="979">
        <f>+Sample!C694</f>
        <v>418.28043143297384</v>
      </c>
      <c r="Q629" s="979">
        <f>+Sample!D694</f>
        <v>113.71340523882898</v>
      </c>
      <c r="R629" s="979">
        <f>+Sample!E694</f>
        <v>111.90138674884439</v>
      </c>
      <c r="S629" s="979">
        <f>+Sample!F694</f>
        <v>302.16531493629532</v>
      </c>
      <c r="T629" s="979">
        <f>+Sample!G694</f>
        <v>347.99749743991759</v>
      </c>
      <c r="U629" s="979">
        <f>+Sample!H694</f>
        <v>272.36845749118845</v>
      </c>
      <c r="V629" s="979">
        <f>+Sample!I694</f>
        <v>267.26862965031478</v>
      </c>
      <c r="W629" s="979">
        <f>+Sample!J694</f>
        <v>18.333333333333332</v>
      </c>
      <c r="X629" s="979">
        <f>+Sample!K694</f>
        <v>5</v>
      </c>
      <c r="Y629" s="979">
        <f>+Sample!L694</f>
        <v>0</v>
      </c>
      <c r="Z629" s="979">
        <f>+Sample!M694</f>
        <v>733.33333333333337</v>
      </c>
      <c r="AA629" s="979">
        <f>+Sample!N694</f>
        <v>100</v>
      </c>
    </row>
    <row r="630" spans="1:27" x14ac:dyDescent="0.2">
      <c r="A630" s="1">
        <f>+Sample_FC!A695</f>
        <v>45619</v>
      </c>
      <c r="B630" s="979">
        <f>+Sample_FC!B695</f>
        <v>0</v>
      </c>
      <c r="C630" s="979">
        <f>+Sample_FC!C695</f>
        <v>0</v>
      </c>
      <c r="D630" s="979">
        <f>+Sample_FC!D695</f>
        <v>0</v>
      </c>
      <c r="E630" s="979">
        <f>+Sample_FC!E695</f>
        <v>0</v>
      </c>
      <c r="F630" s="979">
        <f>+Sample_FC!F695</f>
        <v>0</v>
      </c>
      <c r="G630" s="979">
        <f>+Sample_FC!G695</f>
        <v>0</v>
      </c>
      <c r="H630" s="979">
        <f>+Sample_FC!H695</f>
        <v>0</v>
      </c>
      <c r="I630" s="979">
        <f>+Sample_FC!I695</f>
        <v>0</v>
      </c>
      <c r="J630" s="979">
        <f>+Sample_FC!J695</f>
        <v>0</v>
      </c>
      <c r="K630" s="979">
        <f>+Sample_FC!K695</f>
        <v>0</v>
      </c>
      <c r="L630" s="979">
        <f>+Sample_FC!L695</f>
        <v>0</v>
      </c>
      <c r="M630" s="979">
        <f>+Sample_FC!M695</f>
        <v>0</v>
      </c>
      <c r="N630" s="979">
        <f>+Sample_FC!N695</f>
        <v>100</v>
      </c>
      <c r="O630" s="979">
        <f>+Sample!B695</f>
        <v>673.73805855161788</v>
      </c>
      <c r="P630" s="979">
        <f>+Sample!C695</f>
        <v>418.28043143297384</v>
      </c>
      <c r="Q630" s="979">
        <f>+Sample!D695</f>
        <v>113.71340523882898</v>
      </c>
      <c r="R630" s="979">
        <f>+Sample!E695</f>
        <v>111.90138674884439</v>
      </c>
      <c r="S630" s="979">
        <f>+Sample!F695</f>
        <v>302.16531493629532</v>
      </c>
      <c r="T630" s="979">
        <f>+Sample!G695</f>
        <v>347.99749743991759</v>
      </c>
      <c r="U630" s="979">
        <f>+Sample!H695</f>
        <v>272.36845749118845</v>
      </c>
      <c r="V630" s="979">
        <f>+Sample!I695</f>
        <v>267.26862965031478</v>
      </c>
      <c r="W630" s="979">
        <f>+Sample!J695</f>
        <v>18.333333333333332</v>
      </c>
      <c r="X630" s="979">
        <f>+Sample!K695</f>
        <v>5</v>
      </c>
      <c r="Y630" s="979">
        <f>+Sample!L695</f>
        <v>0</v>
      </c>
      <c r="Z630" s="979">
        <f>+Sample!M695</f>
        <v>733.33333333333337</v>
      </c>
      <c r="AA630" s="979">
        <f>+Sample!N695</f>
        <v>100</v>
      </c>
    </row>
    <row r="631" spans="1:27" x14ac:dyDescent="0.2">
      <c r="A631" s="1">
        <f>+Sample_FC!A696</f>
        <v>45620</v>
      </c>
      <c r="B631" s="979">
        <f>+Sample_FC!B696</f>
        <v>0</v>
      </c>
      <c r="C631" s="979">
        <f>+Sample_FC!C696</f>
        <v>0</v>
      </c>
      <c r="D631" s="979">
        <f>+Sample_FC!D696</f>
        <v>0</v>
      </c>
      <c r="E631" s="979">
        <f>+Sample_FC!E696</f>
        <v>0</v>
      </c>
      <c r="F631" s="979">
        <f>+Sample_FC!F696</f>
        <v>0</v>
      </c>
      <c r="G631" s="979">
        <f>+Sample_FC!G696</f>
        <v>0</v>
      </c>
      <c r="H631" s="979">
        <f>+Sample_FC!H696</f>
        <v>0</v>
      </c>
      <c r="I631" s="979">
        <f>+Sample_FC!I696</f>
        <v>0</v>
      </c>
      <c r="J631" s="979">
        <f>+Sample_FC!J696</f>
        <v>0</v>
      </c>
      <c r="K631" s="979">
        <f>+Sample_FC!K696</f>
        <v>0</v>
      </c>
      <c r="L631" s="979">
        <f>+Sample_FC!L696</f>
        <v>0</v>
      </c>
      <c r="M631" s="979">
        <f>+Sample_FC!M696</f>
        <v>0</v>
      </c>
      <c r="N631" s="979">
        <f>+Sample_FC!N696</f>
        <v>100</v>
      </c>
      <c r="O631" s="979">
        <f>+Sample!B696</f>
        <v>673.73805855161788</v>
      </c>
      <c r="P631" s="979">
        <f>+Sample!C696</f>
        <v>418.28043143297384</v>
      </c>
      <c r="Q631" s="979">
        <f>+Sample!D696</f>
        <v>113.71340523882898</v>
      </c>
      <c r="R631" s="979">
        <f>+Sample!E696</f>
        <v>111.90138674884439</v>
      </c>
      <c r="S631" s="979">
        <f>+Sample!F696</f>
        <v>302.16531493629532</v>
      </c>
      <c r="T631" s="979">
        <f>+Sample!G696</f>
        <v>347.99749743991759</v>
      </c>
      <c r="U631" s="979">
        <f>+Sample!H696</f>
        <v>272.36845749118845</v>
      </c>
      <c r="V631" s="979">
        <f>+Sample!I696</f>
        <v>267.26862965031478</v>
      </c>
      <c r="W631" s="979">
        <f>+Sample!J696</f>
        <v>18.333333333333332</v>
      </c>
      <c r="X631" s="979">
        <f>+Sample!K696</f>
        <v>5</v>
      </c>
      <c r="Y631" s="979">
        <f>+Sample!L696</f>
        <v>0</v>
      </c>
      <c r="Z631" s="979">
        <f>+Sample!M696</f>
        <v>733.33333333333337</v>
      </c>
      <c r="AA631" s="979">
        <f>+Sample!N696</f>
        <v>100</v>
      </c>
    </row>
    <row r="632" spans="1:27" x14ac:dyDescent="0.2">
      <c r="A632" s="1">
        <f>+Sample_FC!A697</f>
        <v>45621</v>
      </c>
      <c r="B632" s="979">
        <f>+Sample_FC!B697</f>
        <v>0</v>
      </c>
      <c r="C632" s="979">
        <f>+Sample_FC!C697</f>
        <v>0</v>
      </c>
      <c r="D632" s="979">
        <f>+Sample_FC!D697</f>
        <v>0</v>
      </c>
      <c r="E632" s="979">
        <f>+Sample_FC!E697</f>
        <v>0</v>
      </c>
      <c r="F632" s="979">
        <f>+Sample_FC!F697</f>
        <v>0</v>
      </c>
      <c r="G632" s="979">
        <f>+Sample_FC!G697</f>
        <v>0</v>
      </c>
      <c r="H632" s="979">
        <f>+Sample_FC!H697</f>
        <v>0</v>
      </c>
      <c r="I632" s="979">
        <f>+Sample_FC!I697</f>
        <v>0</v>
      </c>
      <c r="J632" s="979">
        <f>+Sample_FC!J697</f>
        <v>0</v>
      </c>
      <c r="K632" s="979">
        <f>+Sample_FC!K697</f>
        <v>0</v>
      </c>
      <c r="L632" s="979">
        <f>+Sample_FC!L697</f>
        <v>0</v>
      </c>
      <c r="M632" s="979">
        <f>+Sample_FC!M697</f>
        <v>0</v>
      </c>
      <c r="N632" s="979">
        <f>+Sample_FC!N697</f>
        <v>100</v>
      </c>
      <c r="O632" s="979">
        <f>+Sample!B697</f>
        <v>673.73805855161788</v>
      </c>
      <c r="P632" s="979">
        <f>+Sample!C697</f>
        <v>418.28043143297384</v>
      </c>
      <c r="Q632" s="979">
        <f>+Sample!D697</f>
        <v>113.71340523882898</v>
      </c>
      <c r="R632" s="979">
        <f>+Sample!E697</f>
        <v>111.90138674884439</v>
      </c>
      <c r="S632" s="979">
        <f>+Sample!F697</f>
        <v>302.16531493629532</v>
      </c>
      <c r="T632" s="979">
        <f>+Sample!G697</f>
        <v>347.99749743991759</v>
      </c>
      <c r="U632" s="979">
        <f>+Sample!H697</f>
        <v>272.36845749118845</v>
      </c>
      <c r="V632" s="979">
        <f>+Sample!I697</f>
        <v>267.26862965031478</v>
      </c>
      <c r="W632" s="979">
        <f>+Sample!J697</f>
        <v>18.333333333333332</v>
      </c>
      <c r="X632" s="979">
        <f>+Sample!K697</f>
        <v>5</v>
      </c>
      <c r="Y632" s="979">
        <f>+Sample!L697</f>
        <v>0</v>
      </c>
      <c r="Z632" s="979">
        <f>+Sample!M697</f>
        <v>733.33333333333337</v>
      </c>
      <c r="AA632" s="979">
        <f>+Sample!N697</f>
        <v>100</v>
      </c>
    </row>
    <row r="633" spans="1:27" x14ac:dyDescent="0.2">
      <c r="A633" s="1">
        <f>+Sample_FC!A698</f>
        <v>45622</v>
      </c>
      <c r="B633" s="979">
        <f>+Sample_FC!B698</f>
        <v>0</v>
      </c>
      <c r="C633" s="979">
        <f>+Sample_FC!C698</f>
        <v>0</v>
      </c>
      <c r="D633" s="979">
        <f>+Sample_FC!D698</f>
        <v>0</v>
      </c>
      <c r="E633" s="979">
        <f>+Sample_FC!E698</f>
        <v>0</v>
      </c>
      <c r="F633" s="979">
        <f>+Sample_FC!F698</f>
        <v>0</v>
      </c>
      <c r="G633" s="979">
        <f>+Sample_FC!G698</f>
        <v>0</v>
      </c>
      <c r="H633" s="979">
        <f>+Sample_FC!H698</f>
        <v>0</v>
      </c>
      <c r="I633" s="979">
        <f>+Sample_FC!I698</f>
        <v>0</v>
      </c>
      <c r="J633" s="979">
        <f>+Sample_FC!J698</f>
        <v>0</v>
      </c>
      <c r="K633" s="979">
        <f>+Sample_FC!K698</f>
        <v>0</v>
      </c>
      <c r="L633" s="979">
        <f>+Sample_FC!L698</f>
        <v>0</v>
      </c>
      <c r="M633" s="979">
        <f>+Sample_FC!M698</f>
        <v>0</v>
      </c>
      <c r="N633" s="979">
        <f>+Sample_FC!N698</f>
        <v>100</v>
      </c>
      <c r="O633" s="979">
        <f>+Sample!B698</f>
        <v>224.57935285053929</v>
      </c>
      <c r="P633" s="979">
        <f>+Sample!C698</f>
        <v>139.42681047765794</v>
      </c>
      <c r="Q633" s="979">
        <f>+Sample!D698</f>
        <v>37.90446841294299</v>
      </c>
      <c r="R633" s="979">
        <f>+Sample!E698</f>
        <v>37.300462249614796</v>
      </c>
      <c r="S633" s="979">
        <f>+Sample!F698</f>
        <v>100.72177164543177</v>
      </c>
      <c r="T633" s="979">
        <f>+Sample!G698</f>
        <v>115.99916581330586</v>
      </c>
      <c r="U633" s="979">
        <f>+Sample!H698</f>
        <v>272.36845749118845</v>
      </c>
      <c r="V633" s="979">
        <f>+Sample!I698</f>
        <v>267.26862965031478</v>
      </c>
      <c r="W633" s="979">
        <f>+Sample!J698</f>
        <v>18.333333333333332</v>
      </c>
      <c r="X633" s="979">
        <f>+Sample!K698</f>
        <v>5</v>
      </c>
      <c r="Y633" s="979">
        <f>+Sample!L698</f>
        <v>0</v>
      </c>
      <c r="Z633" s="979">
        <f>+Sample!M698</f>
        <v>733.33333333333337</v>
      </c>
      <c r="AA633" s="979">
        <f>+Sample!N698</f>
        <v>33.333333333333329</v>
      </c>
    </row>
    <row r="634" spans="1:27" x14ac:dyDescent="0.2">
      <c r="A634" s="1">
        <f>+Sample_FC!A699</f>
        <v>45623</v>
      </c>
      <c r="B634" s="979">
        <f>+Sample_FC!B699</f>
        <v>0</v>
      </c>
      <c r="C634" s="979">
        <f>+Sample_FC!C699</f>
        <v>0</v>
      </c>
      <c r="D634" s="979">
        <f>+Sample_FC!D699</f>
        <v>0</v>
      </c>
      <c r="E634" s="979">
        <f>+Sample_FC!E699</f>
        <v>0</v>
      </c>
      <c r="F634" s="979">
        <f>+Sample_FC!F699</f>
        <v>0</v>
      </c>
      <c r="G634" s="979">
        <f>+Sample_FC!G699</f>
        <v>0</v>
      </c>
      <c r="H634" s="979">
        <f>+Sample_FC!H699</f>
        <v>0</v>
      </c>
      <c r="I634" s="979">
        <f>+Sample_FC!I699</f>
        <v>0</v>
      </c>
      <c r="J634" s="979">
        <f>+Sample_FC!J699</f>
        <v>0</v>
      </c>
      <c r="K634" s="979">
        <f>+Sample_FC!K699</f>
        <v>0</v>
      </c>
      <c r="L634" s="979">
        <f>+Sample_FC!L699</f>
        <v>0</v>
      </c>
      <c r="M634" s="979">
        <f>+Sample_FC!M699</f>
        <v>0</v>
      </c>
      <c r="N634" s="979">
        <f>+Sample_FC!N699</f>
        <v>100</v>
      </c>
      <c r="O634" s="979">
        <f>+Sample!B699</f>
        <v>673.73805855161788</v>
      </c>
      <c r="P634" s="979">
        <f>+Sample!C699</f>
        <v>418.28043143297384</v>
      </c>
      <c r="Q634" s="979">
        <f>+Sample!D699</f>
        <v>113.71340523882898</v>
      </c>
      <c r="R634" s="979">
        <f>+Sample!E699</f>
        <v>111.90138674884439</v>
      </c>
      <c r="S634" s="979">
        <f>+Sample!F699</f>
        <v>302.16531493629532</v>
      </c>
      <c r="T634" s="979">
        <f>+Sample!G699</f>
        <v>347.99749743991759</v>
      </c>
      <c r="U634" s="979">
        <f>+Sample!H699</f>
        <v>272.36845749118845</v>
      </c>
      <c r="V634" s="979">
        <f>+Sample!I699</f>
        <v>267.26862965031478</v>
      </c>
      <c r="W634" s="979">
        <f>+Sample!J699</f>
        <v>18.333333333333332</v>
      </c>
      <c r="X634" s="979">
        <f>+Sample!K699</f>
        <v>5</v>
      </c>
      <c r="Y634" s="979">
        <f>+Sample!L699</f>
        <v>0</v>
      </c>
      <c r="Z634" s="979">
        <f>+Sample!M699</f>
        <v>733.33333333333337</v>
      </c>
      <c r="AA634" s="979">
        <f>+Sample!N699</f>
        <v>100</v>
      </c>
    </row>
    <row r="635" spans="1:27" x14ac:dyDescent="0.2">
      <c r="A635" s="1">
        <f>+Sample_FC!A700</f>
        <v>45624</v>
      </c>
      <c r="B635" s="979">
        <f>+Sample_FC!B700</f>
        <v>0</v>
      </c>
      <c r="C635" s="979">
        <f>+Sample_FC!C700</f>
        <v>0</v>
      </c>
      <c r="D635" s="979">
        <f>+Sample_FC!D700</f>
        <v>0</v>
      </c>
      <c r="E635" s="979">
        <f>+Sample_FC!E700</f>
        <v>0</v>
      </c>
      <c r="F635" s="979">
        <f>+Sample_FC!F700</f>
        <v>0</v>
      </c>
      <c r="G635" s="979">
        <f>+Sample_FC!G700</f>
        <v>0</v>
      </c>
      <c r="H635" s="979">
        <f>+Sample_FC!H700</f>
        <v>0</v>
      </c>
      <c r="I635" s="979">
        <f>+Sample_FC!I700</f>
        <v>0</v>
      </c>
      <c r="J635" s="979">
        <f>+Sample_FC!J700</f>
        <v>0</v>
      </c>
      <c r="K635" s="979">
        <f>+Sample_FC!K700</f>
        <v>0</v>
      </c>
      <c r="L635" s="979">
        <f>+Sample_FC!L700</f>
        <v>0</v>
      </c>
      <c r="M635" s="979">
        <f>+Sample_FC!M700</f>
        <v>0</v>
      </c>
      <c r="N635" s="979">
        <f>+Sample_FC!N700</f>
        <v>100</v>
      </c>
      <c r="O635" s="979">
        <f>+Sample!B700</f>
        <v>673.73805855161788</v>
      </c>
      <c r="P635" s="979">
        <f>+Sample!C700</f>
        <v>418.28043143297384</v>
      </c>
      <c r="Q635" s="979">
        <f>+Sample!D700</f>
        <v>113.71340523882898</v>
      </c>
      <c r="R635" s="979">
        <f>+Sample!E700</f>
        <v>111.90138674884439</v>
      </c>
      <c r="S635" s="979">
        <f>+Sample!F700</f>
        <v>302.16531493629532</v>
      </c>
      <c r="T635" s="979">
        <f>+Sample!G700</f>
        <v>347.99749743991759</v>
      </c>
      <c r="U635" s="979">
        <f>+Sample!H700</f>
        <v>272.36845749118845</v>
      </c>
      <c r="V635" s="979">
        <f>+Sample!I700</f>
        <v>267.26862965031478</v>
      </c>
      <c r="W635" s="979">
        <f>+Sample!J700</f>
        <v>18.333333333333332</v>
      </c>
      <c r="X635" s="979">
        <f>+Sample!K700</f>
        <v>5</v>
      </c>
      <c r="Y635" s="979">
        <f>+Sample!L700</f>
        <v>0</v>
      </c>
      <c r="Z635" s="979">
        <f>+Sample!M700</f>
        <v>733.33333333333337</v>
      </c>
      <c r="AA635" s="979">
        <f>+Sample!N700</f>
        <v>100</v>
      </c>
    </row>
    <row r="636" spans="1:27" x14ac:dyDescent="0.2">
      <c r="A636" s="1">
        <f>+Sample_FC!A701</f>
        <v>45625</v>
      </c>
      <c r="B636" s="979">
        <f>+Sample_FC!B701</f>
        <v>0</v>
      </c>
      <c r="C636" s="979">
        <f>+Sample_FC!C701</f>
        <v>0</v>
      </c>
      <c r="D636" s="979">
        <f>+Sample_FC!D701</f>
        <v>0</v>
      </c>
      <c r="E636" s="979">
        <f>+Sample_FC!E701</f>
        <v>0</v>
      </c>
      <c r="F636" s="979">
        <f>+Sample_FC!F701</f>
        <v>0</v>
      </c>
      <c r="G636" s="979">
        <f>+Sample_FC!G701</f>
        <v>0</v>
      </c>
      <c r="H636" s="979">
        <f>+Sample_FC!H701</f>
        <v>0</v>
      </c>
      <c r="I636" s="979">
        <f>+Sample_FC!I701</f>
        <v>0</v>
      </c>
      <c r="J636" s="979">
        <f>+Sample_FC!J701</f>
        <v>0</v>
      </c>
      <c r="K636" s="979">
        <f>+Sample_FC!K701</f>
        <v>0</v>
      </c>
      <c r="L636" s="979">
        <f>+Sample_FC!L701</f>
        <v>0</v>
      </c>
      <c r="M636" s="979">
        <f>+Sample_FC!M701</f>
        <v>0</v>
      </c>
      <c r="N636" s="979">
        <f>+Sample_FC!N701</f>
        <v>100</v>
      </c>
      <c r="O636" s="979">
        <f>+Sample!B701</f>
        <v>673.73805855161788</v>
      </c>
      <c r="P636" s="979">
        <f>+Sample!C701</f>
        <v>418.28043143297384</v>
      </c>
      <c r="Q636" s="979">
        <f>+Sample!D701</f>
        <v>113.71340523882898</v>
      </c>
      <c r="R636" s="979">
        <f>+Sample!E701</f>
        <v>111.90138674884439</v>
      </c>
      <c r="S636" s="979">
        <f>+Sample!F701</f>
        <v>302.16531493629532</v>
      </c>
      <c r="T636" s="979">
        <f>+Sample!G701</f>
        <v>347.99749743991759</v>
      </c>
      <c r="U636" s="979">
        <f>+Sample!H701</f>
        <v>272.36845749118845</v>
      </c>
      <c r="V636" s="979">
        <f>+Sample!I701</f>
        <v>267.26862965031478</v>
      </c>
      <c r="W636" s="979">
        <f>+Sample!J701</f>
        <v>18.333333333333332</v>
      </c>
      <c r="X636" s="979">
        <f>+Sample!K701</f>
        <v>5</v>
      </c>
      <c r="Y636" s="979">
        <f>+Sample!L701</f>
        <v>0</v>
      </c>
      <c r="Z636" s="979">
        <f>+Sample!M701</f>
        <v>733.33333333333337</v>
      </c>
      <c r="AA636" s="979">
        <f>+Sample!N701</f>
        <v>100</v>
      </c>
    </row>
    <row r="637" spans="1:27" x14ac:dyDescent="0.2">
      <c r="A637" s="1">
        <f>+Sample_FC!A702</f>
        <v>45626</v>
      </c>
      <c r="B637" s="979">
        <f>+Sample_FC!B702</f>
        <v>0</v>
      </c>
      <c r="C637" s="979">
        <f>+Sample_FC!C702</f>
        <v>0</v>
      </c>
      <c r="D637" s="979">
        <f>+Sample_FC!D702</f>
        <v>0</v>
      </c>
      <c r="E637" s="979">
        <f>+Sample_FC!E702</f>
        <v>0</v>
      </c>
      <c r="F637" s="979">
        <f>+Sample_FC!F702</f>
        <v>0</v>
      </c>
      <c r="G637" s="979">
        <f>+Sample_FC!G702</f>
        <v>0</v>
      </c>
      <c r="H637" s="979">
        <f>+Sample_FC!H702</f>
        <v>0</v>
      </c>
      <c r="I637" s="979">
        <f>+Sample_FC!I702</f>
        <v>0</v>
      </c>
      <c r="J637" s="979">
        <f>+Sample_FC!J702</f>
        <v>0</v>
      </c>
      <c r="K637" s="979">
        <f>+Sample_FC!K702</f>
        <v>0</v>
      </c>
      <c r="L637" s="979">
        <f>+Sample_FC!L702</f>
        <v>0</v>
      </c>
      <c r="M637" s="979">
        <f>+Sample_FC!M702</f>
        <v>0</v>
      </c>
      <c r="N637" s="979">
        <f>+Sample_FC!N702</f>
        <v>100</v>
      </c>
      <c r="O637" s="979">
        <f>+Sample!B702</f>
        <v>673.73805855161788</v>
      </c>
      <c r="P637" s="979">
        <f>+Sample!C702</f>
        <v>418.28043143297384</v>
      </c>
      <c r="Q637" s="979">
        <f>+Sample!D702</f>
        <v>113.71340523882898</v>
      </c>
      <c r="R637" s="979">
        <f>+Sample!E702</f>
        <v>111.90138674884439</v>
      </c>
      <c r="S637" s="979">
        <f>+Sample!F702</f>
        <v>302.16531493629532</v>
      </c>
      <c r="T637" s="979">
        <f>+Sample!G702</f>
        <v>347.99749743991759</v>
      </c>
      <c r="U637" s="979">
        <f>+Sample!H702</f>
        <v>272.36845749118845</v>
      </c>
      <c r="V637" s="979">
        <f>+Sample!I702</f>
        <v>267.26862965031478</v>
      </c>
      <c r="W637" s="979">
        <f>+Sample!J702</f>
        <v>18.333333333333332</v>
      </c>
      <c r="X637" s="979">
        <f>+Sample!K702</f>
        <v>5</v>
      </c>
      <c r="Y637" s="979">
        <f>+Sample!L702</f>
        <v>0</v>
      </c>
      <c r="Z637" s="979">
        <f>+Sample!M702</f>
        <v>733.33333333333337</v>
      </c>
      <c r="AA637" s="979">
        <f>+Sample!N702</f>
        <v>100</v>
      </c>
    </row>
    <row r="638" spans="1:27" x14ac:dyDescent="0.2">
      <c r="A638" s="1">
        <f>+Sample_FC!A703</f>
        <v>45627</v>
      </c>
      <c r="B638" s="979">
        <f>+Sample_FC!B703</f>
        <v>0</v>
      </c>
      <c r="C638" s="979">
        <f>+Sample_FC!C703</f>
        <v>0</v>
      </c>
      <c r="D638" s="979">
        <f>+Sample_FC!D703</f>
        <v>0</v>
      </c>
      <c r="E638" s="979">
        <f>+Sample_FC!E703</f>
        <v>0</v>
      </c>
      <c r="F638" s="979">
        <f>+Sample_FC!F703</f>
        <v>0</v>
      </c>
      <c r="G638" s="979">
        <f>+Sample_FC!G703</f>
        <v>0</v>
      </c>
      <c r="H638" s="979">
        <f>+Sample_FC!H703</f>
        <v>0</v>
      </c>
      <c r="I638" s="979">
        <f>+Sample_FC!I703</f>
        <v>0</v>
      </c>
      <c r="J638" s="979">
        <f>+Sample_FC!J703</f>
        <v>0</v>
      </c>
      <c r="K638" s="979">
        <f>+Sample_FC!K703</f>
        <v>0</v>
      </c>
      <c r="L638" s="979">
        <f>+Sample_FC!L703</f>
        <v>0</v>
      </c>
      <c r="M638" s="979">
        <f>+Sample_FC!M703</f>
        <v>0</v>
      </c>
      <c r="N638" s="979">
        <f>+Sample_FC!N703</f>
        <v>100</v>
      </c>
      <c r="O638" s="979">
        <f>+Sample!B703</f>
        <v>671.35809806835061</v>
      </c>
      <c r="P638" s="979">
        <f>+Sample!C703</f>
        <v>416.84398216939076</v>
      </c>
      <c r="Q638" s="979">
        <f>+Sample!D703</f>
        <v>113.22436849925705</v>
      </c>
      <c r="R638" s="979">
        <f>+Sample!E703</f>
        <v>111.9405646359584</v>
      </c>
      <c r="S638" s="979">
        <f>+Sample!F703</f>
        <v>293.99727300900128</v>
      </c>
      <c r="T638" s="979">
        <f>+Sample!G703</f>
        <v>358.9801937894614</v>
      </c>
      <c r="U638" s="979">
        <f>+Sample!H703</f>
        <v>265.94108163314229</v>
      </c>
      <c r="V638" s="979">
        <f>+Sample!I703</f>
        <v>261.73283589906271</v>
      </c>
      <c r="W638" s="979">
        <f>+Sample!J703</f>
        <v>17.741935483870968</v>
      </c>
      <c r="X638" s="979">
        <f>+Sample!K703</f>
        <v>4.838709677419355</v>
      </c>
      <c r="Y638" s="979">
        <f>+Sample!L703</f>
        <v>1.935483870967742</v>
      </c>
      <c r="Z638" s="979">
        <f>+Sample!M703</f>
        <v>645.16129032258061</v>
      </c>
      <c r="AA638" s="979">
        <f>+Sample!N703</f>
        <v>100</v>
      </c>
    </row>
    <row r="639" spans="1:27" x14ac:dyDescent="0.2">
      <c r="A639" s="1">
        <f>+Sample_FC!A704</f>
        <v>45628</v>
      </c>
      <c r="B639" s="979">
        <f>+Sample_FC!B704</f>
        <v>0</v>
      </c>
      <c r="C639" s="979">
        <f>+Sample_FC!C704</f>
        <v>0</v>
      </c>
      <c r="D639" s="979">
        <f>+Sample_FC!D704</f>
        <v>0</v>
      </c>
      <c r="E639" s="979">
        <f>+Sample_FC!E704</f>
        <v>0</v>
      </c>
      <c r="F639" s="979">
        <f>+Sample_FC!F704</f>
        <v>0</v>
      </c>
      <c r="G639" s="979">
        <f>+Sample_FC!G704</f>
        <v>0</v>
      </c>
      <c r="H639" s="979">
        <f>+Sample_FC!H704</f>
        <v>0</v>
      </c>
      <c r="I639" s="979">
        <f>+Sample_FC!I704</f>
        <v>0</v>
      </c>
      <c r="J639" s="979">
        <f>+Sample_FC!J704</f>
        <v>0</v>
      </c>
      <c r="K639" s="979">
        <f>+Sample_FC!K704</f>
        <v>0</v>
      </c>
      <c r="L639" s="979">
        <f>+Sample_FC!L704</f>
        <v>0</v>
      </c>
      <c r="M639" s="979">
        <f>+Sample_FC!M704</f>
        <v>0</v>
      </c>
      <c r="N639" s="979">
        <f>+Sample_FC!N704</f>
        <v>100</v>
      </c>
      <c r="O639" s="979">
        <f>+Sample!B704</f>
        <v>671.35809806835061</v>
      </c>
      <c r="P639" s="979">
        <f>+Sample!C704</f>
        <v>416.84398216939076</v>
      </c>
      <c r="Q639" s="979">
        <f>+Sample!D704</f>
        <v>113.22436849925705</v>
      </c>
      <c r="R639" s="979">
        <f>+Sample!E704</f>
        <v>111.9405646359584</v>
      </c>
      <c r="S639" s="979">
        <f>+Sample!F704</f>
        <v>293.99727300900128</v>
      </c>
      <c r="T639" s="979">
        <f>+Sample!G704</f>
        <v>358.9801937894614</v>
      </c>
      <c r="U639" s="979">
        <f>+Sample!H704</f>
        <v>265.94108163314229</v>
      </c>
      <c r="V639" s="979">
        <f>+Sample!I704</f>
        <v>261.73283589906271</v>
      </c>
      <c r="W639" s="979">
        <f>+Sample!J704</f>
        <v>17.741935483870968</v>
      </c>
      <c r="X639" s="979">
        <f>+Sample!K704</f>
        <v>4.838709677419355</v>
      </c>
      <c r="Y639" s="979">
        <f>+Sample!L704</f>
        <v>1.935483870967742</v>
      </c>
      <c r="Z639" s="979">
        <f>+Sample!M704</f>
        <v>645.16129032258061</v>
      </c>
      <c r="AA639" s="979">
        <f>+Sample!N704</f>
        <v>100</v>
      </c>
    </row>
    <row r="640" spans="1:27" x14ac:dyDescent="0.2">
      <c r="A640" s="1">
        <f>+Sample_FC!A705</f>
        <v>45629</v>
      </c>
      <c r="B640" s="979">
        <f>+Sample_FC!B705</f>
        <v>0</v>
      </c>
      <c r="C640" s="979">
        <f>+Sample_FC!C705</f>
        <v>0</v>
      </c>
      <c r="D640" s="979">
        <f>+Sample_FC!D705</f>
        <v>0</v>
      </c>
      <c r="E640" s="979">
        <f>+Sample_FC!E705</f>
        <v>0</v>
      </c>
      <c r="F640" s="979">
        <f>+Sample_FC!F705</f>
        <v>0</v>
      </c>
      <c r="G640" s="979">
        <f>+Sample_FC!G705</f>
        <v>0</v>
      </c>
      <c r="H640" s="979">
        <f>+Sample_FC!H705</f>
        <v>0</v>
      </c>
      <c r="I640" s="979">
        <f>+Sample_FC!I705</f>
        <v>0</v>
      </c>
      <c r="J640" s="979">
        <f>+Sample_FC!J705</f>
        <v>0</v>
      </c>
      <c r="K640" s="979">
        <f>+Sample_FC!K705</f>
        <v>0</v>
      </c>
      <c r="L640" s="979">
        <f>+Sample_FC!L705</f>
        <v>0</v>
      </c>
      <c r="M640" s="979">
        <f>+Sample_FC!M705</f>
        <v>0</v>
      </c>
      <c r="N640" s="979">
        <f>+Sample_FC!N705</f>
        <v>100</v>
      </c>
      <c r="O640" s="979">
        <f>+Sample!B705</f>
        <v>671.35809806835061</v>
      </c>
      <c r="P640" s="979">
        <f>+Sample!C705</f>
        <v>416.84398216939076</v>
      </c>
      <c r="Q640" s="979">
        <f>+Sample!D705</f>
        <v>113.22436849925705</v>
      </c>
      <c r="R640" s="979">
        <f>+Sample!E705</f>
        <v>111.9405646359584</v>
      </c>
      <c r="S640" s="979">
        <f>+Sample!F705</f>
        <v>293.99727300900128</v>
      </c>
      <c r="T640" s="979">
        <f>+Sample!G705</f>
        <v>358.9801937894614</v>
      </c>
      <c r="U640" s="979">
        <f>+Sample!H705</f>
        <v>265.94108163314229</v>
      </c>
      <c r="V640" s="979">
        <f>+Sample!I705</f>
        <v>261.73283589906271</v>
      </c>
      <c r="W640" s="979">
        <f>+Sample!J705</f>
        <v>17.741935483870968</v>
      </c>
      <c r="X640" s="979">
        <f>+Sample!K705</f>
        <v>4.838709677419355</v>
      </c>
      <c r="Y640" s="979">
        <f>+Sample!L705</f>
        <v>1.935483870967742</v>
      </c>
      <c r="Z640" s="979">
        <f>+Sample!M705</f>
        <v>645.16129032258061</v>
      </c>
      <c r="AA640" s="979">
        <f>+Sample!N705</f>
        <v>100</v>
      </c>
    </row>
    <row r="641" spans="1:27" x14ac:dyDescent="0.2">
      <c r="A641" s="1">
        <f>+Sample_FC!A706</f>
        <v>45630</v>
      </c>
      <c r="B641" s="979">
        <f>+Sample_FC!B706</f>
        <v>0</v>
      </c>
      <c r="C641" s="979">
        <f>+Sample_FC!C706</f>
        <v>0</v>
      </c>
      <c r="D641" s="979">
        <f>+Sample_FC!D706</f>
        <v>0</v>
      </c>
      <c r="E641" s="979">
        <f>+Sample_FC!E706</f>
        <v>0</v>
      </c>
      <c r="F641" s="979">
        <f>+Sample_FC!F706</f>
        <v>0</v>
      </c>
      <c r="G641" s="979">
        <f>+Sample_FC!G706</f>
        <v>0</v>
      </c>
      <c r="H641" s="979">
        <f>+Sample_FC!H706</f>
        <v>0</v>
      </c>
      <c r="I641" s="979">
        <f>+Sample_FC!I706</f>
        <v>0</v>
      </c>
      <c r="J641" s="979">
        <f>+Sample_FC!J706</f>
        <v>0</v>
      </c>
      <c r="K641" s="979">
        <f>+Sample_FC!K706</f>
        <v>0</v>
      </c>
      <c r="L641" s="979">
        <f>+Sample_FC!L706</f>
        <v>0</v>
      </c>
      <c r="M641" s="979">
        <f>+Sample_FC!M706</f>
        <v>0</v>
      </c>
      <c r="N641" s="979">
        <f>+Sample_FC!N706</f>
        <v>100</v>
      </c>
      <c r="O641" s="979">
        <f>+Sample!B706</f>
        <v>671.35809806835061</v>
      </c>
      <c r="P641" s="979">
        <f>+Sample!C706</f>
        <v>416.84398216939076</v>
      </c>
      <c r="Q641" s="979">
        <f>+Sample!D706</f>
        <v>113.22436849925705</v>
      </c>
      <c r="R641" s="979">
        <f>+Sample!E706</f>
        <v>111.9405646359584</v>
      </c>
      <c r="S641" s="979">
        <f>+Sample!F706</f>
        <v>293.99727300900128</v>
      </c>
      <c r="T641" s="979">
        <f>+Sample!G706</f>
        <v>358.9801937894614</v>
      </c>
      <c r="U641" s="979">
        <f>+Sample!H706</f>
        <v>265.94108163314229</v>
      </c>
      <c r="V641" s="979">
        <f>+Sample!I706</f>
        <v>261.73283589906271</v>
      </c>
      <c r="W641" s="979">
        <f>+Sample!J706</f>
        <v>17.741935483870968</v>
      </c>
      <c r="X641" s="979">
        <f>+Sample!K706</f>
        <v>4.838709677419355</v>
      </c>
      <c r="Y641" s="979">
        <f>+Sample!L706</f>
        <v>1.935483870967742</v>
      </c>
      <c r="Z641" s="979">
        <f>+Sample!M706</f>
        <v>645.16129032258061</v>
      </c>
      <c r="AA641" s="979">
        <f>+Sample!N706</f>
        <v>100</v>
      </c>
    </row>
    <row r="642" spans="1:27" x14ac:dyDescent="0.2">
      <c r="A642" s="1">
        <f>+Sample_FC!A707</f>
        <v>45631</v>
      </c>
      <c r="B642" s="979">
        <f>+Sample_FC!B707</f>
        <v>0</v>
      </c>
      <c r="C642" s="979">
        <f>+Sample_FC!C707</f>
        <v>0</v>
      </c>
      <c r="D642" s="979">
        <f>+Sample_FC!D707</f>
        <v>0</v>
      </c>
      <c r="E642" s="979">
        <f>+Sample_FC!E707</f>
        <v>0</v>
      </c>
      <c r="F642" s="979">
        <f>+Sample_FC!F707</f>
        <v>0</v>
      </c>
      <c r="G642" s="979">
        <f>+Sample_FC!G707</f>
        <v>0</v>
      </c>
      <c r="H642" s="979">
        <f>+Sample_FC!H707</f>
        <v>0</v>
      </c>
      <c r="I642" s="979">
        <f>+Sample_FC!I707</f>
        <v>0</v>
      </c>
      <c r="J642" s="979">
        <f>+Sample_FC!J707</f>
        <v>0</v>
      </c>
      <c r="K642" s="979">
        <f>+Sample_FC!K707</f>
        <v>0</v>
      </c>
      <c r="L642" s="979">
        <f>+Sample_FC!L707</f>
        <v>0</v>
      </c>
      <c r="M642" s="979">
        <f>+Sample_FC!M707</f>
        <v>0</v>
      </c>
      <c r="N642" s="979">
        <f>+Sample_FC!N707</f>
        <v>100</v>
      </c>
      <c r="O642" s="979">
        <f>+Sample!B707</f>
        <v>671.35809806835061</v>
      </c>
      <c r="P642" s="979">
        <f>+Sample!C707</f>
        <v>416.84398216939076</v>
      </c>
      <c r="Q642" s="979">
        <f>+Sample!D707</f>
        <v>113.22436849925705</v>
      </c>
      <c r="R642" s="979">
        <f>+Sample!E707</f>
        <v>111.9405646359584</v>
      </c>
      <c r="S642" s="979">
        <f>+Sample!F707</f>
        <v>293.99727300900128</v>
      </c>
      <c r="T642" s="979">
        <f>+Sample!G707</f>
        <v>358.9801937894614</v>
      </c>
      <c r="U642" s="979">
        <f>+Sample!H707</f>
        <v>265.94108163314229</v>
      </c>
      <c r="V642" s="979">
        <f>+Sample!I707</f>
        <v>261.73283589906271</v>
      </c>
      <c r="W642" s="979">
        <f>+Sample!J707</f>
        <v>17.741935483870968</v>
      </c>
      <c r="X642" s="979">
        <f>+Sample!K707</f>
        <v>4.838709677419355</v>
      </c>
      <c r="Y642" s="979">
        <f>+Sample!L707</f>
        <v>1.935483870967742</v>
      </c>
      <c r="Z642" s="979">
        <f>+Sample!M707</f>
        <v>645.16129032258061</v>
      </c>
      <c r="AA642" s="979">
        <f>+Sample!N707</f>
        <v>100</v>
      </c>
    </row>
    <row r="643" spans="1:27" x14ac:dyDescent="0.2">
      <c r="A643" s="1">
        <f>+Sample_FC!A708</f>
        <v>45632</v>
      </c>
      <c r="B643" s="979">
        <f>+Sample_FC!B708</f>
        <v>0</v>
      </c>
      <c r="C643" s="979">
        <f>+Sample_FC!C708</f>
        <v>0</v>
      </c>
      <c r="D643" s="979">
        <f>+Sample_FC!D708</f>
        <v>0</v>
      </c>
      <c r="E643" s="979">
        <f>+Sample_FC!E708</f>
        <v>0</v>
      </c>
      <c r="F643" s="979">
        <f>+Sample_FC!F708</f>
        <v>0</v>
      </c>
      <c r="G643" s="979">
        <f>+Sample_FC!G708</f>
        <v>0</v>
      </c>
      <c r="H643" s="979">
        <f>+Sample_FC!H708</f>
        <v>0</v>
      </c>
      <c r="I643" s="979">
        <f>+Sample_FC!I708</f>
        <v>0</v>
      </c>
      <c r="J643" s="979">
        <f>+Sample_FC!J708</f>
        <v>0</v>
      </c>
      <c r="K643" s="979">
        <f>+Sample_FC!K708</f>
        <v>0</v>
      </c>
      <c r="L643" s="979">
        <f>+Sample_FC!L708</f>
        <v>0</v>
      </c>
      <c r="M643" s="979">
        <f>+Sample_FC!M708</f>
        <v>0</v>
      </c>
      <c r="N643" s="979">
        <f>+Sample_FC!N708</f>
        <v>100</v>
      </c>
      <c r="O643" s="979">
        <f>+Sample!B708</f>
        <v>671.35809806835061</v>
      </c>
      <c r="P643" s="979">
        <f>+Sample!C708</f>
        <v>416.84398216939076</v>
      </c>
      <c r="Q643" s="979">
        <f>+Sample!D708</f>
        <v>113.22436849925705</v>
      </c>
      <c r="R643" s="979">
        <f>+Sample!E708</f>
        <v>111.9405646359584</v>
      </c>
      <c r="S643" s="979">
        <f>+Sample!F708</f>
        <v>293.99727300900128</v>
      </c>
      <c r="T643" s="979">
        <f>+Sample!G708</f>
        <v>358.9801937894614</v>
      </c>
      <c r="U643" s="979">
        <f>+Sample!H708</f>
        <v>265.94108163314229</v>
      </c>
      <c r="V643" s="979">
        <f>+Sample!I708</f>
        <v>261.73283589906271</v>
      </c>
      <c r="W643" s="979">
        <f>+Sample!J708</f>
        <v>17.741935483870968</v>
      </c>
      <c r="X643" s="979">
        <f>+Sample!K708</f>
        <v>4.838709677419355</v>
      </c>
      <c r="Y643" s="979">
        <f>+Sample!L708</f>
        <v>1.935483870967742</v>
      </c>
      <c r="Z643" s="979">
        <f>+Sample!M708</f>
        <v>645.16129032258061</v>
      </c>
      <c r="AA643" s="979">
        <f>+Sample!N708</f>
        <v>100</v>
      </c>
    </row>
    <row r="644" spans="1:27" x14ac:dyDescent="0.2">
      <c r="A644" s="1">
        <f>+Sample_FC!A709</f>
        <v>45633</v>
      </c>
      <c r="B644" s="979">
        <f>+Sample_FC!B709</f>
        <v>0</v>
      </c>
      <c r="C644" s="979">
        <f>+Sample_FC!C709</f>
        <v>0</v>
      </c>
      <c r="D644" s="979">
        <f>+Sample_FC!D709</f>
        <v>0</v>
      </c>
      <c r="E644" s="979">
        <f>+Sample_FC!E709</f>
        <v>0</v>
      </c>
      <c r="F644" s="979">
        <f>+Sample_FC!F709</f>
        <v>0</v>
      </c>
      <c r="G644" s="979">
        <f>+Sample_FC!G709</f>
        <v>0</v>
      </c>
      <c r="H644" s="979">
        <f>+Sample_FC!H709</f>
        <v>0</v>
      </c>
      <c r="I644" s="979">
        <f>+Sample_FC!I709</f>
        <v>0</v>
      </c>
      <c r="J644" s="979">
        <f>+Sample_FC!J709</f>
        <v>0</v>
      </c>
      <c r="K644" s="979">
        <f>+Sample_FC!K709</f>
        <v>0</v>
      </c>
      <c r="L644" s="979">
        <f>+Sample_FC!L709</f>
        <v>0</v>
      </c>
      <c r="M644" s="979">
        <f>+Sample_FC!M709</f>
        <v>0</v>
      </c>
      <c r="N644" s="979">
        <f>+Sample_FC!N709</f>
        <v>50</v>
      </c>
      <c r="O644" s="979">
        <f>+Sample!B709</f>
        <v>671.35809806835061</v>
      </c>
      <c r="P644" s="979">
        <f>+Sample!C709</f>
        <v>416.84398216939076</v>
      </c>
      <c r="Q644" s="979">
        <f>+Sample!D709</f>
        <v>113.22436849925705</v>
      </c>
      <c r="R644" s="979">
        <f>+Sample!E709</f>
        <v>111.9405646359584</v>
      </c>
      <c r="S644" s="979">
        <f>+Sample!F709</f>
        <v>293.99727300900128</v>
      </c>
      <c r="T644" s="979">
        <f>+Sample!G709</f>
        <v>358.9801937894614</v>
      </c>
      <c r="U644" s="979">
        <f>+Sample!H709</f>
        <v>265.94108163314229</v>
      </c>
      <c r="V644" s="979">
        <f>+Sample!I709</f>
        <v>261.73283589906271</v>
      </c>
      <c r="W644" s="979">
        <f>+Sample!J709</f>
        <v>17.741935483870968</v>
      </c>
      <c r="X644" s="979">
        <f>+Sample!K709</f>
        <v>4.838709677419355</v>
      </c>
      <c r="Y644" s="979">
        <f>+Sample!L709</f>
        <v>1.935483870967742</v>
      </c>
      <c r="Z644" s="979">
        <f>+Sample!M709</f>
        <v>645.16129032258061</v>
      </c>
      <c r="AA644" s="979">
        <f>+Sample!N709</f>
        <v>100</v>
      </c>
    </row>
    <row r="645" spans="1:27" x14ac:dyDescent="0.2">
      <c r="A645" s="1">
        <f>+Sample_FC!A710</f>
        <v>45634</v>
      </c>
      <c r="B645" s="979">
        <f>+Sample_FC!B710</f>
        <v>0</v>
      </c>
      <c r="C645" s="979">
        <f>+Sample_FC!C710</f>
        <v>0</v>
      </c>
      <c r="D645" s="979">
        <f>+Sample_FC!D710</f>
        <v>0</v>
      </c>
      <c r="E645" s="979">
        <f>+Sample_FC!E710</f>
        <v>0</v>
      </c>
      <c r="F645" s="979">
        <f>+Sample_FC!F710</f>
        <v>0</v>
      </c>
      <c r="G645" s="979">
        <f>+Sample_FC!G710</f>
        <v>0</v>
      </c>
      <c r="H645" s="979">
        <f>+Sample_FC!H710</f>
        <v>0</v>
      </c>
      <c r="I645" s="979">
        <f>+Sample_FC!I710</f>
        <v>0</v>
      </c>
      <c r="J645" s="979">
        <f>+Sample_FC!J710</f>
        <v>0</v>
      </c>
      <c r="K645" s="979">
        <f>+Sample_FC!K710</f>
        <v>0</v>
      </c>
      <c r="L645" s="979">
        <f>+Sample_FC!L710</f>
        <v>0</v>
      </c>
      <c r="M645" s="979">
        <f>+Sample_FC!M710</f>
        <v>0</v>
      </c>
      <c r="N645" s="979">
        <f>+Sample_FC!N710</f>
        <v>100</v>
      </c>
      <c r="O645" s="979">
        <f>+Sample!B710</f>
        <v>671.35809806835061</v>
      </c>
      <c r="P645" s="979">
        <f>+Sample!C710</f>
        <v>416.84398216939076</v>
      </c>
      <c r="Q645" s="979">
        <f>+Sample!D710</f>
        <v>113.22436849925705</v>
      </c>
      <c r="R645" s="979">
        <f>+Sample!E710</f>
        <v>111.9405646359584</v>
      </c>
      <c r="S645" s="979">
        <f>+Sample!F710</f>
        <v>293.99727300900128</v>
      </c>
      <c r="T645" s="979">
        <f>+Sample!G710</f>
        <v>358.9801937894614</v>
      </c>
      <c r="U645" s="979">
        <f>+Sample!H710</f>
        <v>265.94108163314229</v>
      </c>
      <c r="V645" s="979">
        <f>+Sample!I710</f>
        <v>261.73283589906271</v>
      </c>
      <c r="W645" s="979">
        <f>+Sample!J710</f>
        <v>17.741935483870968</v>
      </c>
      <c r="X645" s="979">
        <f>+Sample!K710</f>
        <v>4.838709677419355</v>
      </c>
      <c r="Y645" s="979">
        <f>+Sample!L710</f>
        <v>1.935483870967742</v>
      </c>
      <c r="Z645" s="979">
        <f>+Sample!M710</f>
        <v>645.16129032258061</v>
      </c>
      <c r="AA645" s="979">
        <f>+Sample!N710</f>
        <v>100</v>
      </c>
    </row>
    <row r="646" spans="1:27" x14ac:dyDescent="0.2">
      <c r="A646" s="1">
        <f>+Sample_FC!A711</f>
        <v>45635</v>
      </c>
      <c r="B646" s="979">
        <f>+Sample_FC!B711</f>
        <v>0</v>
      </c>
      <c r="C646" s="979">
        <f>+Sample_FC!C711</f>
        <v>0</v>
      </c>
      <c r="D646" s="979">
        <f>+Sample_FC!D711</f>
        <v>0</v>
      </c>
      <c r="E646" s="979">
        <f>+Sample_FC!E711</f>
        <v>0</v>
      </c>
      <c r="F646" s="979">
        <f>+Sample_FC!F711</f>
        <v>0</v>
      </c>
      <c r="G646" s="979">
        <f>+Sample_FC!G711</f>
        <v>0</v>
      </c>
      <c r="H646" s="979">
        <f>+Sample_FC!H711</f>
        <v>0</v>
      </c>
      <c r="I646" s="979">
        <f>+Sample_FC!I711</f>
        <v>0</v>
      </c>
      <c r="J646" s="979">
        <f>+Sample_FC!J711</f>
        <v>0</v>
      </c>
      <c r="K646" s="979">
        <f>+Sample_FC!K711</f>
        <v>0</v>
      </c>
      <c r="L646" s="979">
        <f>+Sample_FC!L711</f>
        <v>0</v>
      </c>
      <c r="M646" s="979">
        <f>+Sample_FC!M711</f>
        <v>0</v>
      </c>
      <c r="N646" s="979">
        <f>+Sample_FC!N711</f>
        <v>100</v>
      </c>
      <c r="O646" s="979">
        <f>+Sample!B711</f>
        <v>531.49182763744432</v>
      </c>
      <c r="P646" s="979">
        <f>+Sample!C711</f>
        <v>330.00148588410104</v>
      </c>
      <c r="Q646" s="979">
        <f>+Sample!D711</f>
        <v>89.635958395245169</v>
      </c>
      <c r="R646" s="979">
        <f>+Sample!E711</f>
        <v>88.619613670133731</v>
      </c>
      <c r="S646" s="979">
        <f>+Sample!F711</f>
        <v>232.74784113212604</v>
      </c>
      <c r="T646" s="979">
        <f>+Sample!G711</f>
        <v>284.19265341665698</v>
      </c>
      <c r="U646" s="979">
        <f>+Sample!H711</f>
        <v>265.94108163314229</v>
      </c>
      <c r="V646" s="979">
        <f>+Sample!I711</f>
        <v>261.73283589906271</v>
      </c>
      <c r="W646" s="979">
        <f>+Sample!J711</f>
        <v>17.741935483870968</v>
      </c>
      <c r="X646" s="979">
        <f>+Sample!K711</f>
        <v>4.838709677419355</v>
      </c>
      <c r="Y646" s="979">
        <f>+Sample!L711</f>
        <v>1.935483870967742</v>
      </c>
      <c r="Z646" s="979">
        <f>+Sample!M711</f>
        <v>645.16129032258061</v>
      </c>
      <c r="AA646" s="979">
        <f>+Sample!N711</f>
        <v>79.166666666666657</v>
      </c>
    </row>
    <row r="647" spans="1:27" x14ac:dyDescent="0.2">
      <c r="A647" s="1">
        <f>+Sample_FC!A712</f>
        <v>45636</v>
      </c>
      <c r="B647" s="979">
        <f>+Sample_FC!B712</f>
        <v>0</v>
      </c>
      <c r="C647" s="979">
        <f>+Sample_FC!C712</f>
        <v>0</v>
      </c>
      <c r="D647" s="979">
        <f>+Sample_FC!D712</f>
        <v>0</v>
      </c>
      <c r="E647" s="979">
        <f>+Sample_FC!E712</f>
        <v>0</v>
      </c>
      <c r="F647" s="979">
        <f>+Sample_FC!F712</f>
        <v>0</v>
      </c>
      <c r="G647" s="979">
        <f>+Sample_FC!G712</f>
        <v>0</v>
      </c>
      <c r="H647" s="979">
        <f>+Sample_FC!H712</f>
        <v>0</v>
      </c>
      <c r="I647" s="979">
        <f>+Sample_FC!I712</f>
        <v>0</v>
      </c>
      <c r="J647" s="979">
        <f>+Sample_FC!J712</f>
        <v>0</v>
      </c>
      <c r="K647" s="979">
        <f>+Sample_FC!K712</f>
        <v>0</v>
      </c>
      <c r="L647" s="979">
        <f>+Sample_FC!L712</f>
        <v>0</v>
      </c>
      <c r="M647" s="979">
        <f>+Sample_FC!M712</f>
        <v>0</v>
      </c>
      <c r="N647" s="979">
        <f>+Sample_FC!N712</f>
        <v>100</v>
      </c>
      <c r="O647" s="979">
        <f>+Sample!B712</f>
        <v>0</v>
      </c>
      <c r="P647" s="979">
        <f>+Sample!C712</f>
        <v>0</v>
      </c>
      <c r="Q647" s="979">
        <f>+Sample!D712</f>
        <v>0</v>
      </c>
      <c r="R647" s="979">
        <f>+Sample!E712</f>
        <v>0</v>
      </c>
      <c r="S647" s="979">
        <f>+Sample!F712</f>
        <v>0</v>
      </c>
      <c r="T647" s="979">
        <f>+Sample!G712</f>
        <v>0</v>
      </c>
      <c r="U647" s="979">
        <f>+Sample!H712</f>
        <v>265.94108163314229</v>
      </c>
      <c r="V647" s="979">
        <f>+Sample!I712</f>
        <v>261.73283589906271</v>
      </c>
      <c r="W647" s="979">
        <f>+Sample!J712</f>
        <v>17.741935483870968</v>
      </c>
      <c r="X647" s="979">
        <f>+Sample!K712</f>
        <v>4.838709677419355</v>
      </c>
      <c r="Y647" s="979">
        <f>+Sample!L712</f>
        <v>1.935483870967742</v>
      </c>
      <c r="Z647" s="979">
        <f>+Sample!M712</f>
        <v>645.16129032258061</v>
      </c>
      <c r="AA647" s="979">
        <f>+Sample!N712</f>
        <v>0</v>
      </c>
    </row>
    <row r="648" spans="1:27" x14ac:dyDescent="0.2">
      <c r="A648" s="1">
        <f>+Sample_FC!A713</f>
        <v>45637</v>
      </c>
      <c r="B648" s="979">
        <f>+Sample_FC!B713</f>
        <v>0</v>
      </c>
      <c r="C648" s="979">
        <f>+Sample_FC!C713</f>
        <v>0</v>
      </c>
      <c r="D648" s="979">
        <f>+Sample_FC!D713</f>
        <v>0</v>
      </c>
      <c r="E648" s="979">
        <f>+Sample_FC!E713</f>
        <v>0</v>
      </c>
      <c r="F648" s="979">
        <f>+Sample_FC!F713</f>
        <v>0</v>
      </c>
      <c r="G648" s="979">
        <f>+Sample_FC!G713</f>
        <v>0</v>
      </c>
      <c r="H648" s="979">
        <f>+Sample_FC!H713</f>
        <v>0</v>
      </c>
      <c r="I648" s="979">
        <f>+Sample_FC!I713</f>
        <v>0</v>
      </c>
      <c r="J648" s="979">
        <f>+Sample_FC!J713</f>
        <v>0</v>
      </c>
      <c r="K648" s="979">
        <f>+Sample_FC!K713</f>
        <v>0</v>
      </c>
      <c r="L648" s="979">
        <f>+Sample_FC!L713</f>
        <v>0</v>
      </c>
      <c r="M648" s="979">
        <f>+Sample_FC!M713</f>
        <v>0</v>
      </c>
      <c r="N648" s="979">
        <f>+Sample_FC!N713</f>
        <v>100</v>
      </c>
      <c r="O648" s="979">
        <f>+Sample!B713</f>
        <v>223.78603268945022</v>
      </c>
      <c r="P648" s="979">
        <f>+Sample!C713</f>
        <v>138.94799405646359</v>
      </c>
      <c r="Q648" s="979">
        <f>+Sample!D713</f>
        <v>37.74145616641902</v>
      </c>
      <c r="R648" s="979">
        <f>+Sample!E713</f>
        <v>37.31352154531946</v>
      </c>
      <c r="S648" s="979">
        <f>+Sample!F713</f>
        <v>97.99909100300043</v>
      </c>
      <c r="T648" s="979">
        <f>+Sample!G713</f>
        <v>119.66006459648715</v>
      </c>
      <c r="U648" s="979">
        <f>+Sample!H713</f>
        <v>265.94108163314229</v>
      </c>
      <c r="V648" s="979">
        <f>+Sample!I713</f>
        <v>261.73283589906271</v>
      </c>
      <c r="W648" s="979">
        <f>+Sample!J713</f>
        <v>17.741935483870968</v>
      </c>
      <c r="X648" s="979">
        <f>+Sample!K713</f>
        <v>4.838709677419355</v>
      </c>
      <c r="Y648" s="979">
        <f>+Sample!L713</f>
        <v>1.935483870967742</v>
      </c>
      <c r="Z648" s="979">
        <f>+Sample!M713</f>
        <v>645.16129032258061</v>
      </c>
      <c r="AA648" s="979">
        <f>+Sample!N713</f>
        <v>33.333333333333329</v>
      </c>
    </row>
    <row r="649" spans="1:27" x14ac:dyDescent="0.2">
      <c r="A649" s="1">
        <f>+Sample_FC!A714</f>
        <v>45638</v>
      </c>
      <c r="B649" s="979">
        <f>+Sample_FC!B714</f>
        <v>0</v>
      </c>
      <c r="C649" s="979">
        <f>+Sample_FC!C714</f>
        <v>0</v>
      </c>
      <c r="D649" s="979">
        <f>+Sample_FC!D714</f>
        <v>0</v>
      </c>
      <c r="E649" s="979">
        <f>+Sample_FC!E714</f>
        <v>0</v>
      </c>
      <c r="F649" s="979">
        <f>+Sample_FC!F714</f>
        <v>0</v>
      </c>
      <c r="G649" s="979">
        <f>+Sample_FC!G714</f>
        <v>0</v>
      </c>
      <c r="H649" s="979">
        <f>+Sample_FC!H714</f>
        <v>0</v>
      </c>
      <c r="I649" s="979">
        <f>+Sample_FC!I714</f>
        <v>0</v>
      </c>
      <c r="J649" s="979">
        <f>+Sample_FC!J714</f>
        <v>0</v>
      </c>
      <c r="K649" s="979">
        <f>+Sample_FC!K714</f>
        <v>0</v>
      </c>
      <c r="L649" s="979">
        <f>+Sample_FC!L714</f>
        <v>0</v>
      </c>
      <c r="M649" s="979">
        <f>+Sample_FC!M714</f>
        <v>0</v>
      </c>
      <c r="N649" s="979">
        <f>+Sample_FC!N714</f>
        <v>100</v>
      </c>
      <c r="O649" s="979">
        <f>+Sample!B714</f>
        <v>671.35809806835061</v>
      </c>
      <c r="P649" s="979">
        <f>+Sample!C714</f>
        <v>416.84398216939076</v>
      </c>
      <c r="Q649" s="979">
        <f>+Sample!D714</f>
        <v>113.22436849925705</v>
      </c>
      <c r="R649" s="979">
        <f>+Sample!E714</f>
        <v>111.9405646359584</v>
      </c>
      <c r="S649" s="979">
        <f>+Sample!F714</f>
        <v>293.99727300900128</v>
      </c>
      <c r="T649" s="979">
        <f>+Sample!G714</f>
        <v>358.9801937894614</v>
      </c>
      <c r="U649" s="979">
        <f>+Sample!H714</f>
        <v>265.94108163314229</v>
      </c>
      <c r="V649" s="979">
        <f>+Sample!I714</f>
        <v>261.73283589906271</v>
      </c>
      <c r="W649" s="979">
        <f>+Sample!J714</f>
        <v>17.741935483870968</v>
      </c>
      <c r="X649" s="979">
        <f>+Sample!K714</f>
        <v>4.838709677419355</v>
      </c>
      <c r="Y649" s="979">
        <f>+Sample!L714</f>
        <v>1.935483870967742</v>
      </c>
      <c r="Z649" s="979">
        <f>+Sample!M714</f>
        <v>645.16129032258061</v>
      </c>
      <c r="AA649" s="979">
        <f>+Sample!N714</f>
        <v>100</v>
      </c>
    </row>
    <row r="650" spans="1:27" x14ac:dyDescent="0.2">
      <c r="A650" s="1">
        <f>+Sample_FC!A715</f>
        <v>45639</v>
      </c>
      <c r="B650" s="979">
        <f>+Sample_FC!B715</f>
        <v>0</v>
      </c>
      <c r="C650" s="979">
        <f>+Sample_FC!C715</f>
        <v>0</v>
      </c>
      <c r="D650" s="979">
        <f>+Sample_FC!D715</f>
        <v>0</v>
      </c>
      <c r="E650" s="979">
        <f>+Sample_FC!E715</f>
        <v>0</v>
      </c>
      <c r="F650" s="979">
        <f>+Sample_FC!F715</f>
        <v>0</v>
      </c>
      <c r="G650" s="979">
        <f>+Sample_FC!G715</f>
        <v>0</v>
      </c>
      <c r="H650" s="979">
        <f>+Sample_FC!H715</f>
        <v>0</v>
      </c>
      <c r="I650" s="979">
        <f>+Sample_FC!I715</f>
        <v>0</v>
      </c>
      <c r="J650" s="979">
        <f>+Sample_FC!J715</f>
        <v>0</v>
      </c>
      <c r="K650" s="979">
        <f>+Sample_FC!K715</f>
        <v>0</v>
      </c>
      <c r="L650" s="979">
        <f>+Sample_FC!L715</f>
        <v>0</v>
      </c>
      <c r="M650" s="979">
        <f>+Sample_FC!M715</f>
        <v>0</v>
      </c>
      <c r="N650" s="979">
        <f>+Sample_FC!N715</f>
        <v>100</v>
      </c>
      <c r="O650" s="979">
        <f>+Sample!B715</f>
        <v>671.35809806835061</v>
      </c>
      <c r="P650" s="979">
        <f>+Sample!C715</f>
        <v>416.84398216939076</v>
      </c>
      <c r="Q650" s="979">
        <f>+Sample!D715</f>
        <v>113.22436849925705</v>
      </c>
      <c r="R650" s="979">
        <f>+Sample!E715</f>
        <v>111.9405646359584</v>
      </c>
      <c r="S650" s="979">
        <f>+Sample!F715</f>
        <v>293.99727300900128</v>
      </c>
      <c r="T650" s="979">
        <f>+Sample!G715</f>
        <v>358.9801937894614</v>
      </c>
      <c r="U650" s="979">
        <f>+Sample!H715</f>
        <v>265.94108163314229</v>
      </c>
      <c r="V650" s="979">
        <f>+Sample!I715</f>
        <v>261.73283589906271</v>
      </c>
      <c r="W650" s="979">
        <f>+Sample!J715</f>
        <v>17.741935483870968</v>
      </c>
      <c r="X650" s="979">
        <f>+Sample!K715</f>
        <v>4.838709677419355</v>
      </c>
      <c r="Y650" s="979">
        <f>+Sample!L715</f>
        <v>1.935483870967742</v>
      </c>
      <c r="Z650" s="979">
        <f>+Sample!M715</f>
        <v>645.16129032258061</v>
      </c>
      <c r="AA650" s="979">
        <f>+Sample!N715</f>
        <v>100</v>
      </c>
    </row>
    <row r="651" spans="1:27" x14ac:dyDescent="0.2">
      <c r="A651" s="1">
        <f>+Sample_FC!A716</f>
        <v>45640</v>
      </c>
      <c r="B651" s="979">
        <f>+Sample_FC!B716</f>
        <v>0</v>
      </c>
      <c r="C651" s="979">
        <f>+Sample_FC!C716</f>
        <v>0</v>
      </c>
      <c r="D651" s="979">
        <f>+Sample_FC!D716</f>
        <v>0</v>
      </c>
      <c r="E651" s="979">
        <f>+Sample_FC!E716</f>
        <v>0</v>
      </c>
      <c r="F651" s="979">
        <f>+Sample_FC!F716</f>
        <v>0</v>
      </c>
      <c r="G651" s="979">
        <f>+Sample_FC!G716</f>
        <v>0</v>
      </c>
      <c r="H651" s="979">
        <f>+Sample_FC!H716</f>
        <v>0</v>
      </c>
      <c r="I651" s="979">
        <f>+Sample_FC!I716</f>
        <v>0</v>
      </c>
      <c r="J651" s="979">
        <f>+Sample_FC!J716</f>
        <v>0</v>
      </c>
      <c r="K651" s="979">
        <f>+Sample_FC!K716</f>
        <v>0</v>
      </c>
      <c r="L651" s="979">
        <f>+Sample_FC!L716</f>
        <v>0</v>
      </c>
      <c r="M651" s="979">
        <f>+Sample_FC!M716</f>
        <v>0</v>
      </c>
      <c r="N651" s="979">
        <f>+Sample_FC!N716</f>
        <v>100</v>
      </c>
      <c r="O651" s="979">
        <f>+Sample!B716</f>
        <v>671.35809806835061</v>
      </c>
      <c r="P651" s="979">
        <f>+Sample!C716</f>
        <v>416.84398216939076</v>
      </c>
      <c r="Q651" s="979">
        <f>+Sample!D716</f>
        <v>113.22436849925705</v>
      </c>
      <c r="R651" s="979">
        <f>+Sample!E716</f>
        <v>111.9405646359584</v>
      </c>
      <c r="S651" s="979">
        <f>+Sample!F716</f>
        <v>293.99727300900128</v>
      </c>
      <c r="T651" s="979">
        <f>+Sample!G716</f>
        <v>358.9801937894614</v>
      </c>
      <c r="U651" s="979">
        <f>+Sample!H716</f>
        <v>265.94108163314229</v>
      </c>
      <c r="V651" s="979">
        <f>+Sample!I716</f>
        <v>261.73283589906271</v>
      </c>
      <c r="W651" s="979">
        <f>+Sample!J716</f>
        <v>17.741935483870968</v>
      </c>
      <c r="X651" s="979">
        <f>+Sample!K716</f>
        <v>4.838709677419355</v>
      </c>
      <c r="Y651" s="979">
        <f>+Sample!L716</f>
        <v>1.935483870967742</v>
      </c>
      <c r="Z651" s="979">
        <f>+Sample!M716</f>
        <v>645.16129032258061</v>
      </c>
      <c r="AA651" s="979">
        <f>+Sample!N716</f>
        <v>100</v>
      </c>
    </row>
    <row r="652" spans="1:27" x14ac:dyDescent="0.2">
      <c r="A652" s="1">
        <f>+Sample_FC!A717</f>
        <v>45641</v>
      </c>
      <c r="B652" s="979">
        <f>+Sample_FC!B717</f>
        <v>0</v>
      </c>
      <c r="C652" s="979">
        <f>+Sample_FC!C717</f>
        <v>0</v>
      </c>
      <c r="D652" s="979">
        <f>+Sample_FC!D717</f>
        <v>0</v>
      </c>
      <c r="E652" s="979">
        <f>+Sample_FC!E717</f>
        <v>0</v>
      </c>
      <c r="F652" s="979">
        <f>+Sample_FC!F717</f>
        <v>0</v>
      </c>
      <c r="G652" s="979">
        <f>+Sample_FC!G717</f>
        <v>0</v>
      </c>
      <c r="H652" s="979">
        <f>+Sample_FC!H717</f>
        <v>0</v>
      </c>
      <c r="I652" s="979">
        <f>+Sample_FC!I717</f>
        <v>0</v>
      </c>
      <c r="J652" s="979">
        <f>+Sample_FC!J717</f>
        <v>0</v>
      </c>
      <c r="K652" s="979">
        <f>+Sample_FC!K717</f>
        <v>0</v>
      </c>
      <c r="L652" s="979">
        <f>+Sample_FC!L717</f>
        <v>0</v>
      </c>
      <c r="M652" s="979">
        <f>+Sample_FC!M717</f>
        <v>0</v>
      </c>
      <c r="N652" s="979">
        <f>+Sample_FC!N717</f>
        <v>100</v>
      </c>
      <c r="O652" s="979">
        <f>+Sample!B717</f>
        <v>671.35809806835061</v>
      </c>
      <c r="P652" s="979">
        <f>+Sample!C717</f>
        <v>416.84398216939076</v>
      </c>
      <c r="Q652" s="979">
        <f>+Sample!D717</f>
        <v>113.22436849925705</v>
      </c>
      <c r="R652" s="979">
        <f>+Sample!E717</f>
        <v>111.9405646359584</v>
      </c>
      <c r="S652" s="979">
        <f>+Sample!F717</f>
        <v>293.99727300900128</v>
      </c>
      <c r="T652" s="979">
        <f>+Sample!G717</f>
        <v>358.9801937894614</v>
      </c>
      <c r="U652" s="979">
        <f>+Sample!H717</f>
        <v>265.94108163314229</v>
      </c>
      <c r="V652" s="979">
        <f>+Sample!I717</f>
        <v>261.73283589906271</v>
      </c>
      <c r="W652" s="979">
        <f>+Sample!J717</f>
        <v>17.741935483870968</v>
      </c>
      <c r="X652" s="979">
        <f>+Sample!K717</f>
        <v>4.838709677419355</v>
      </c>
      <c r="Y652" s="979">
        <f>+Sample!L717</f>
        <v>1.935483870967742</v>
      </c>
      <c r="Z652" s="979">
        <f>+Sample!M717</f>
        <v>645.16129032258061</v>
      </c>
      <c r="AA652" s="979">
        <f>+Sample!N717</f>
        <v>100</v>
      </c>
    </row>
    <row r="653" spans="1:27" x14ac:dyDescent="0.2">
      <c r="A653" s="1">
        <f>+Sample_FC!A718</f>
        <v>45642</v>
      </c>
      <c r="B653" s="979">
        <f>+Sample_FC!B718</f>
        <v>0</v>
      </c>
      <c r="C653" s="979">
        <f>+Sample_FC!C718</f>
        <v>0</v>
      </c>
      <c r="D653" s="979">
        <f>+Sample_FC!D718</f>
        <v>0</v>
      </c>
      <c r="E653" s="979">
        <f>+Sample_FC!E718</f>
        <v>0</v>
      </c>
      <c r="F653" s="979">
        <f>+Sample_FC!F718</f>
        <v>0</v>
      </c>
      <c r="G653" s="979">
        <f>+Sample_FC!G718</f>
        <v>0</v>
      </c>
      <c r="H653" s="979">
        <f>+Sample_FC!H718</f>
        <v>0</v>
      </c>
      <c r="I653" s="979">
        <f>+Sample_FC!I718</f>
        <v>0</v>
      </c>
      <c r="J653" s="979">
        <f>+Sample_FC!J718</f>
        <v>0</v>
      </c>
      <c r="K653" s="979">
        <f>+Sample_FC!K718</f>
        <v>0</v>
      </c>
      <c r="L653" s="979">
        <f>+Sample_FC!L718</f>
        <v>0</v>
      </c>
      <c r="M653" s="979">
        <f>+Sample_FC!M718</f>
        <v>0</v>
      </c>
      <c r="N653" s="979">
        <f>+Sample_FC!N718</f>
        <v>100</v>
      </c>
      <c r="O653" s="979">
        <f>+Sample!B718</f>
        <v>671.35809806835061</v>
      </c>
      <c r="P653" s="979">
        <f>+Sample!C718</f>
        <v>416.84398216939076</v>
      </c>
      <c r="Q653" s="979">
        <f>+Sample!D718</f>
        <v>113.22436849925705</v>
      </c>
      <c r="R653" s="979">
        <f>+Sample!E718</f>
        <v>111.9405646359584</v>
      </c>
      <c r="S653" s="979">
        <f>+Sample!F718</f>
        <v>293.99727300900128</v>
      </c>
      <c r="T653" s="979">
        <f>+Sample!G718</f>
        <v>358.9801937894614</v>
      </c>
      <c r="U653" s="979">
        <f>+Sample!H718</f>
        <v>265.94108163314229</v>
      </c>
      <c r="V653" s="979">
        <f>+Sample!I718</f>
        <v>261.73283589906271</v>
      </c>
      <c r="W653" s="979">
        <f>+Sample!J718</f>
        <v>17.741935483870968</v>
      </c>
      <c r="X653" s="979">
        <f>+Sample!K718</f>
        <v>4.838709677419355</v>
      </c>
      <c r="Y653" s="979">
        <f>+Sample!L718</f>
        <v>1.935483870967742</v>
      </c>
      <c r="Z653" s="979">
        <f>+Sample!M718</f>
        <v>645.16129032258061</v>
      </c>
      <c r="AA653" s="979">
        <f>+Sample!N718</f>
        <v>100</v>
      </c>
    </row>
    <row r="654" spans="1:27" x14ac:dyDescent="0.2">
      <c r="A654" s="1">
        <f>+Sample_FC!A719</f>
        <v>45643</v>
      </c>
      <c r="B654" s="979">
        <f>+Sample_FC!B719</f>
        <v>0</v>
      </c>
      <c r="C654" s="979">
        <f>+Sample_FC!C719</f>
        <v>0</v>
      </c>
      <c r="D654" s="979">
        <f>+Sample_FC!D719</f>
        <v>0</v>
      </c>
      <c r="E654" s="979">
        <f>+Sample_FC!E719</f>
        <v>0</v>
      </c>
      <c r="F654" s="979">
        <f>+Sample_FC!F719</f>
        <v>0</v>
      </c>
      <c r="G654" s="979">
        <f>+Sample_FC!G719</f>
        <v>0</v>
      </c>
      <c r="H654" s="979">
        <f>+Sample_FC!H719</f>
        <v>0</v>
      </c>
      <c r="I654" s="979">
        <f>+Sample_FC!I719</f>
        <v>0</v>
      </c>
      <c r="J654" s="979">
        <f>+Sample_FC!J719</f>
        <v>0</v>
      </c>
      <c r="K654" s="979">
        <f>+Sample_FC!K719</f>
        <v>0</v>
      </c>
      <c r="L654" s="979">
        <f>+Sample_FC!L719</f>
        <v>0</v>
      </c>
      <c r="M654" s="979">
        <f>+Sample_FC!M719</f>
        <v>0</v>
      </c>
      <c r="N654" s="979">
        <f>+Sample_FC!N719</f>
        <v>100</v>
      </c>
      <c r="O654" s="979">
        <f>+Sample!B719</f>
        <v>671.35809806835061</v>
      </c>
      <c r="P654" s="979">
        <f>+Sample!C719</f>
        <v>416.84398216939076</v>
      </c>
      <c r="Q654" s="979">
        <f>+Sample!D719</f>
        <v>113.22436849925705</v>
      </c>
      <c r="R654" s="979">
        <f>+Sample!E719</f>
        <v>111.9405646359584</v>
      </c>
      <c r="S654" s="979">
        <f>+Sample!F719</f>
        <v>293.99727300900128</v>
      </c>
      <c r="T654" s="979">
        <f>+Sample!G719</f>
        <v>358.9801937894614</v>
      </c>
      <c r="U654" s="979">
        <f>+Sample!H719</f>
        <v>265.94108163314229</v>
      </c>
      <c r="V654" s="979">
        <f>+Sample!I719</f>
        <v>261.73283589906271</v>
      </c>
      <c r="W654" s="979">
        <f>+Sample!J719</f>
        <v>17.741935483870968</v>
      </c>
      <c r="X654" s="979">
        <f>+Sample!K719</f>
        <v>4.838709677419355</v>
      </c>
      <c r="Y654" s="979">
        <f>+Sample!L719</f>
        <v>1.935483870967742</v>
      </c>
      <c r="Z654" s="979">
        <f>+Sample!M719</f>
        <v>645.16129032258061</v>
      </c>
      <c r="AA654" s="979">
        <f>+Sample!N719</f>
        <v>100</v>
      </c>
    </row>
    <row r="655" spans="1:27" x14ac:dyDescent="0.2">
      <c r="A655" s="1">
        <f>+Sample_FC!A720</f>
        <v>45644</v>
      </c>
      <c r="B655" s="979">
        <f>+Sample_FC!B720</f>
        <v>0</v>
      </c>
      <c r="C655" s="979">
        <f>+Sample_FC!C720</f>
        <v>0</v>
      </c>
      <c r="D655" s="979">
        <f>+Sample_FC!D720</f>
        <v>0</v>
      </c>
      <c r="E655" s="979">
        <f>+Sample_FC!E720</f>
        <v>0</v>
      </c>
      <c r="F655" s="979">
        <f>+Sample_FC!F720</f>
        <v>0</v>
      </c>
      <c r="G655" s="979">
        <f>+Sample_FC!G720</f>
        <v>0</v>
      </c>
      <c r="H655" s="979">
        <f>+Sample_FC!H720</f>
        <v>0</v>
      </c>
      <c r="I655" s="979">
        <f>+Sample_FC!I720</f>
        <v>0</v>
      </c>
      <c r="J655" s="979">
        <f>+Sample_FC!J720</f>
        <v>0</v>
      </c>
      <c r="K655" s="979">
        <f>+Sample_FC!K720</f>
        <v>0</v>
      </c>
      <c r="L655" s="979">
        <f>+Sample_FC!L720</f>
        <v>0</v>
      </c>
      <c r="M655" s="979">
        <f>+Sample_FC!M720</f>
        <v>0</v>
      </c>
      <c r="N655" s="979">
        <f>+Sample_FC!N720</f>
        <v>100</v>
      </c>
      <c r="O655" s="979">
        <f>+Sample!B720</f>
        <v>671.35809806835061</v>
      </c>
      <c r="P655" s="979">
        <f>+Sample!C720</f>
        <v>416.84398216939076</v>
      </c>
      <c r="Q655" s="979">
        <f>+Sample!D720</f>
        <v>113.22436849925705</v>
      </c>
      <c r="R655" s="979">
        <f>+Sample!E720</f>
        <v>111.9405646359584</v>
      </c>
      <c r="S655" s="979">
        <f>+Sample!F720</f>
        <v>293.99727300900128</v>
      </c>
      <c r="T655" s="979">
        <f>+Sample!G720</f>
        <v>358.9801937894614</v>
      </c>
      <c r="U655" s="979">
        <f>+Sample!H720</f>
        <v>265.94108163314229</v>
      </c>
      <c r="V655" s="979">
        <f>+Sample!I720</f>
        <v>261.73283589906271</v>
      </c>
      <c r="W655" s="979">
        <f>+Sample!J720</f>
        <v>17.741935483870968</v>
      </c>
      <c r="X655" s="979">
        <f>+Sample!K720</f>
        <v>4.838709677419355</v>
      </c>
      <c r="Y655" s="979">
        <f>+Sample!L720</f>
        <v>1.935483870967742</v>
      </c>
      <c r="Z655" s="979">
        <f>+Sample!M720</f>
        <v>645.16129032258061</v>
      </c>
      <c r="AA655" s="979">
        <f>+Sample!N720</f>
        <v>100</v>
      </c>
    </row>
    <row r="656" spans="1:27" x14ac:dyDescent="0.2">
      <c r="A656" s="1">
        <f>+Sample_FC!A721</f>
        <v>45645</v>
      </c>
      <c r="B656" s="979">
        <f>+Sample_FC!B721</f>
        <v>0</v>
      </c>
      <c r="C656" s="979">
        <f>+Sample_FC!C721</f>
        <v>0</v>
      </c>
      <c r="D656" s="979">
        <f>+Sample_FC!D721</f>
        <v>0</v>
      </c>
      <c r="E656" s="979">
        <f>+Sample_FC!E721</f>
        <v>0</v>
      </c>
      <c r="F656" s="979">
        <f>+Sample_FC!F721</f>
        <v>0</v>
      </c>
      <c r="G656" s="979">
        <f>+Sample_FC!G721</f>
        <v>0</v>
      </c>
      <c r="H656" s="979">
        <f>+Sample_FC!H721</f>
        <v>0</v>
      </c>
      <c r="I656" s="979">
        <f>+Sample_FC!I721</f>
        <v>0</v>
      </c>
      <c r="J656" s="979">
        <f>+Sample_FC!J721</f>
        <v>0</v>
      </c>
      <c r="K656" s="979">
        <f>+Sample_FC!K721</f>
        <v>0</v>
      </c>
      <c r="L656" s="979">
        <f>+Sample_FC!L721</f>
        <v>0</v>
      </c>
      <c r="M656" s="979">
        <f>+Sample_FC!M721</f>
        <v>0</v>
      </c>
      <c r="N656" s="979">
        <f>+Sample_FC!N721</f>
        <v>100</v>
      </c>
      <c r="O656" s="979">
        <f>+Sample!B721</f>
        <v>671.35809806835061</v>
      </c>
      <c r="P656" s="979">
        <f>+Sample!C721</f>
        <v>416.84398216939076</v>
      </c>
      <c r="Q656" s="979">
        <f>+Sample!D721</f>
        <v>113.22436849925705</v>
      </c>
      <c r="R656" s="979">
        <f>+Sample!E721</f>
        <v>111.9405646359584</v>
      </c>
      <c r="S656" s="979">
        <f>+Sample!F721</f>
        <v>293.99727300900128</v>
      </c>
      <c r="T656" s="979">
        <f>+Sample!G721</f>
        <v>358.9801937894614</v>
      </c>
      <c r="U656" s="979">
        <f>+Sample!H721</f>
        <v>265.94108163314229</v>
      </c>
      <c r="V656" s="979">
        <f>+Sample!I721</f>
        <v>261.73283589906271</v>
      </c>
      <c r="W656" s="979">
        <f>+Sample!J721</f>
        <v>17.741935483870968</v>
      </c>
      <c r="X656" s="979">
        <f>+Sample!K721</f>
        <v>4.838709677419355</v>
      </c>
      <c r="Y656" s="979">
        <f>+Sample!L721</f>
        <v>1.935483870967742</v>
      </c>
      <c r="Z656" s="979">
        <f>+Sample!M721</f>
        <v>645.16129032258061</v>
      </c>
      <c r="AA656" s="979">
        <f>+Sample!N721</f>
        <v>100</v>
      </c>
    </row>
    <row r="657" spans="1:27" x14ac:dyDescent="0.2">
      <c r="A657" s="1">
        <f>+Sample_FC!A722</f>
        <v>45646</v>
      </c>
      <c r="B657" s="979">
        <f>+Sample_FC!B722</f>
        <v>0</v>
      </c>
      <c r="C657" s="979">
        <f>+Sample_FC!C722</f>
        <v>0</v>
      </c>
      <c r="D657" s="979">
        <f>+Sample_FC!D722</f>
        <v>0</v>
      </c>
      <c r="E657" s="979">
        <f>+Sample_FC!E722</f>
        <v>0</v>
      </c>
      <c r="F657" s="979">
        <f>+Sample_FC!F722</f>
        <v>0</v>
      </c>
      <c r="G657" s="979">
        <f>+Sample_FC!G722</f>
        <v>0</v>
      </c>
      <c r="H657" s="979">
        <f>+Sample_FC!H722</f>
        <v>0</v>
      </c>
      <c r="I657" s="979">
        <f>+Sample_FC!I722</f>
        <v>0</v>
      </c>
      <c r="J657" s="979">
        <f>+Sample_FC!J722</f>
        <v>0</v>
      </c>
      <c r="K657" s="979">
        <f>+Sample_FC!K722</f>
        <v>0</v>
      </c>
      <c r="L657" s="979">
        <f>+Sample_FC!L722</f>
        <v>0</v>
      </c>
      <c r="M657" s="979">
        <f>+Sample_FC!M722</f>
        <v>0</v>
      </c>
      <c r="N657" s="979">
        <f>+Sample_FC!N722</f>
        <v>91.666666666666657</v>
      </c>
      <c r="O657" s="979">
        <f>+Sample!B722</f>
        <v>391.62555720653785</v>
      </c>
      <c r="P657" s="979">
        <f>+Sample!C722</f>
        <v>243.15898959881127</v>
      </c>
      <c r="Q657" s="979">
        <f>+Sample!D722</f>
        <v>66.047548291233284</v>
      </c>
      <c r="R657" s="979">
        <f>+Sample!E722</f>
        <v>65.298662704309066</v>
      </c>
      <c r="S657" s="979">
        <f>+Sample!F722</f>
        <v>171.49840925525075</v>
      </c>
      <c r="T657" s="979">
        <f>+Sample!G722</f>
        <v>209.40511304385251</v>
      </c>
      <c r="U657" s="979">
        <f>+Sample!H722</f>
        <v>265.94108163314229</v>
      </c>
      <c r="V657" s="979">
        <f>+Sample!I722</f>
        <v>261.73283589906271</v>
      </c>
      <c r="W657" s="979">
        <f>+Sample!J722</f>
        <v>17.741935483870968</v>
      </c>
      <c r="X657" s="979">
        <f>+Sample!K722</f>
        <v>4.838709677419355</v>
      </c>
      <c r="Y657" s="979">
        <f>+Sample!L722</f>
        <v>1.935483870967742</v>
      </c>
      <c r="Z657" s="979">
        <f>+Sample!M722</f>
        <v>645.16129032258061</v>
      </c>
      <c r="AA657" s="979">
        <f>+Sample!N722</f>
        <v>58.333333333333336</v>
      </c>
    </row>
    <row r="658" spans="1:27" x14ac:dyDescent="0.2">
      <c r="A658" s="1">
        <f>+Sample_FC!A723</f>
        <v>45647</v>
      </c>
      <c r="B658" s="979">
        <f>+Sample_FC!B723</f>
        <v>0</v>
      </c>
      <c r="C658" s="979">
        <f>+Sample_FC!C723</f>
        <v>0</v>
      </c>
      <c r="D658" s="979">
        <f>+Sample_FC!D723</f>
        <v>0</v>
      </c>
      <c r="E658" s="979">
        <f>+Sample_FC!E723</f>
        <v>0</v>
      </c>
      <c r="F658" s="979">
        <f>+Sample_FC!F723</f>
        <v>0</v>
      </c>
      <c r="G658" s="979">
        <f>+Sample_FC!G723</f>
        <v>0</v>
      </c>
      <c r="H658" s="979">
        <f>+Sample_FC!H723</f>
        <v>0</v>
      </c>
      <c r="I658" s="979">
        <f>+Sample_FC!I723</f>
        <v>0</v>
      </c>
      <c r="J658" s="979">
        <f>+Sample_FC!J723</f>
        <v>0</v>
      </c>
      <c r="K658" s="979">
        <f>+Sample_FC!K723</f>
        <v>0</v>
      </c>
      <c r="L658" s="979">
        <f>+Sample_FC!L723</f>
        <v>0</v>
      </c>
      <c r="M658" s="979">
        <f>+Sample_FC!M723</f>
        <v>0</v>
      </c>
      <c r="N658" s="979">
        <f>+Sample_FC!N723</f>
        <v>0</v>
      </c>
      <c r="O658" s="979">
        <f>+Sample!B723</f>
        <v>671.35809806835061</v>
      </c>
      <c r="P658" s="979">
        <f>+Sample!C723</f>
        <v>416.84398216939076</v>
      </c>
      <c r="Q658" s="979">
        <f>+Sample!D723</f>
        <v>113.22436849925705</v>
      </c>
      <c r="R658" s="979">
        <f>+Sample!E723</f>
        <v>111.9405646359584</v>
      </c>
      <c r="S658" s="979">
        <f>+Sample!F723</f>
        <v>293.99727300900128</v>
      </c>
      <c r="T658" s="979">
        <f>+Sample!G723</f>
        <v>358.9801937894614</v>
      </c>
      <c r="U658" s="979">
        <f>+Sample!H723</f>
        <v>265.94108163314229</v>
      </c>
      <c r="V658" s="979">
        <f>+Sample!I723</f>
        <v>261.73283589906271</v>
      </c>
      <c r="W658" s="979">
        <f>+Sample!J723</f>
        <v>17.741935483870968</v>
      </c>
      <c r="X658" s="979">
        <f>+Sample!K723</f>
        <v>4.838709677419355</v>
      </c>
      <c r="Y658" s="979">
        <f>+Sample!L723</f>
        <v>1.935483870967742</v>
      </c>
      <c r="Z658" s="979">
        <f>+Sample!M723</f>
        <v>645.16129032258061</v>
      </c>
      <c r="AA658" s="979">
        <f>+Sample!N723</f>
        <v>100</v>
      </c>
    </row>
    <row r="659" spans="1:27" x14ac:dyDescent="0.2">
      <c r="A659" s="1">
        <f>+Sample_FC!A724</f>
        <v>45648</v>
      </c>
      <c r="B659" s="979">
        <f>+Sample_FC!B724</f>
        <v>0</v>
      </c>
      <c r="C659" s="979">
        <f>+Sample_FC!C724</f>
        <v>0</v>
      </c>
      <c r="D659" s="979">
        <f>+Sample_FC!D724</f>
        <v>0</v>
      </c>
      <c r="E659" s="979">
        <f>+Sample_FC!E724</f>
        <v>0</v>
      </c>
      <c r="F659" s="979">
        <f>+Sample_FC!F724</f>
        <v>0</v>
      </c>
      <c r="G659" s="979">
        <f>+Sample_FC!G724</f>
        <v>0</v>
      </c>
      <c r="H659" s="979">
        <f>+Sample_FC!H724</f>
        <v>0</v>
      </c>
      <c r="I659" s="979">
        <f>+Sample_FC!I724</f>
        <v>0</v>
      </c>
      <c r="J659" s="979">
        <f>+Sample_FC!J724</f>
        <v>0</v>
      </c>
      <c r="K659" s="979">
        <f>+Sample_FC!K724</f>
        <v>0</v>
      </c>
      <c r="L659" s="979">
        <f>+Sample_FC!L724</f>
        <v>0</v>
      </c>
      <c r="M659" s="979">
        <f>+Sample_FC!M724</f>
        <v>0</v>
      </c>
      <c r="N659" s="979">
        <f>+Sample_FC!N724</f>
        <v>48.333333333333336</v>
      </c>
      <c r="O659" s="979">
        <f>+Sample!B724</f>
        <v>671.35809806835061</v>
      </c>
      <c r="P659" s="979">
        <f>+Sample!C724</f>
        <v>416.84398216939076</v>
      </c>
      <c r="Q659" s="979">
        <f>+Sample!D724</f>
        <v>113.22436849925705</v>
      </c>
      <c r="R659" s="979">
        <f>+Sample!E724</f>
        <v>111.9405646359584</v>
      </c>
      <c r="S659" s="979">
        <f>+Sample!F724</f>
        <v>293.99727300900128</v>
      </c>
      <c r="T659" s="979">
        <f>+Sample!G724</f>
        <v>358.9801937894614</v>
      </c>
      <c r="U659" s="979">
        <f>+Sample!H724</f>
        <v>265.94108163314229</v>
      </c>
      <c r="V659" s="979">
        <f>+Sample!I724</f>
        <v>261.73283589906271</v>
      </c>
      <c r="W659" s="979">
        <f>+Sample!J724</f>
        <v>17.741935483870968</v>
      </c>
      <c r="X659" s="979">
        <f>+Sample!K724</f>
        <v>4.838709677419355</v>
      </c>
      <c r="Y659" s="979">
        <f>+Sample!L724</f>
        <v>1.935483870967742</v>
      </c>
      <c r="Z659" s="979">
        <f>+Sample!M724</f>
        <v>645.16129032258061</v>
      </c>
      <c r="AA659" s="979">
        <f>+Sample!N724</f>
        <v>100</v>
      </c>
    </row>
    <row r="660" spans="1:27" x14ac:dyDescent="0.2">
      <c r="A660" s="1">
        <f>+Sample_FC!A725</f>
        <v>45649</v>
      </c>
      <c r="B660" s="979">
        <f>+Sample_FC!B725</f>
        <v>0</v>
      </c>
      <c r="C660" s="979">
        <f>+Sample_FC!C725</f>
        <v>0</v>
      </c>
      <c r="D660" s="979">
        <f>+Sample_FC!D725</f>
        <v>0</v>
      </c>
      <c r="E660" s="979">
        <f>+Sample_FC!E725</f>
        <v>0</v>
      </c>
      <c r="F660" s="979">
        <f>+Sample_FC!F725</f>
        <v>0</v>
      </c>
      <c r="G660" s="979">
        <f>+Sample_FC!G725</f>
        <v>0</v>
      </c>
      <c r="H660" s="979">
        <f>+Sample_FC!H725</f>
        <v>0</v>
      </c>
      <c r="I660" s="979">
        <f>+Sample_FC!I725</f>
        <v>0</v>
      </c>
      <c r="J660" s="979">
        <f>+Sample_FC!J725</f>
        <v>0</v>
      </c>
      <c r="K660" s="979">
        <f>+Sample_FC!K725</f>
        <v>0</v>
      </c>
      <c r="L660" s="979">
        <f>+Sample_FC!L725</f>
        <v>0</v>
      </c>
      <c r="M660" s="979">
        <f>+Sample_FC!M725</f>
        <v>0</v>
      </c>
      <c r="N660" s="979">
        <f>+Sample_FC!N725</f>
        <v>100</v>
      </c>
      <c r="O660" s="979">
        <f>+Sample!B725</f>
        <v>671.35809806835061</v>
      </c>
      <c r="P660" s="979">
        <f>+Sample!C725</f>
        <v>416.84398216939076</v>
      </c>
      <c r="Q660" s="979">
        <f>+Sample!D725</f>
        <v>113.22436849925705</v>
      </c>
      <c r="R660" s="979">
        <f>+Sample!E725</f>
        <v>111.9405646359584</v>
      </c>
      <c r="S660" s="979">
        <f>+Sample!F725</f>
        <v>293.99727300900128</v>
      </c>
      <c r="T660" s="979">
        <f>+Sample!G725</f>
        <v>358.9801937894614</v>
      </c>
      <c r="U660" s="979">
        <f>+Sample!H725</f>
        <v>265.94108163314229</v>
      </c>
      <c r="V660" s="979">
        <f>+Sample!I725</f>
        <v>261.73283589906271</v>
      </c>
      <c r="W660" s="979">
        <f>+Sample!J725</f>
        <v>17.741935483870968</v>
      </c>
      <c r="X660" s="979">
        <f>+Sample!K725</f>
        <v>4.838709677419355</v>
      </c>
      <c r="Y660" s="979">
        <f>+Sample!L725</f>
        <v>1.935483870967742</v>
      </c>
      <c r="Z660" s="979">
        <f>+Sample!M725</f>
        <v>645.16129032258061</v>
      </c>
      <c r="AA660" s="979">
        <f>+Sample!N725</f>
        <v>100</v>
      </c>
    </row>
    <row r="661" spans="1:27" x14ac:dyDescent="0.2">
      <c r="A661" s="1">
        <f>+Sample_FC!A726</f>
        <v>45650</v>
      </c>
      <c r="B661" s="979">
        <f>+Sample_FC!B726</f>
        <v>0</v>
      </c>
      <c r="C661" s="979">
        <f>+Sample_FC!C726</f>
        <v>0</v>
      </c>
      <c r="D661" s="979">
        <f>+Sample_FC!D726</f>
        <v>0</v>
      </c>
      <c r="E661" s="979">
        <f>+Sample_FC!E726</f>
        <v>0</v>
      </c>
      <c r="F661" s="979">
        <f>+Sample_FC!F726</f>
        <v>0</v>
      </c>
      <c r="G661" s="979">
        <f>+Sample_FC!G726</f>
        <v>0</v>
      </c>
      <c r="H661" s="979">
        <f>+Sample_FC!H726</f>
        <v>0</v>
      </c>
      <c r="I661" s="979">
        <f>+Sample_FC!I726</f>
        <v>0</v>
      </c>
      <c r="J661" s="979">
        <f>+Sample_FC!J726</f>
        <v>0</v>
      </c>
      <c r="K661" s="979">
        <f>+Sample_FC!K726</f>
        <v>0</v>
      </c>
      <c r="L661" s="979">
        <f>+Sample_FC!L726</f>
        <v>0</v>
      </c>
      <c r="M661" s="979">
        <f>+Sample_FC!M726</f>
        <v>0</v>
      </c>
      <c r="N661" s="979">
        <f>+Sample_FC!N726</f>
        <v>100</v>
      </c>
      <c r="O661" s="979">
        <f>+Sample!B726</f>
        <v>671.35809806835061</v>
      </c>
      <c r="P661" s="979">
        <f>+Sample!C726</f>
        <v>416.84398216939076</v>
      </c>
      <c r="Q661" s="979">
        <f>+Sample!D726</f>
        <v>113.22436849925705</v>
      </c>
      <c r="R661" s="979">
        <f>+Sample!E726</f>
        <v>111.9405646359584</v>
      </c>
      <c r="S661" s="979">
        <f>+Sample!F726</f>
        <v>293.99727300900128</v>
      </c>
      <c r="T661" s="979">
        <f>+Sample!G726</f>
        <v>358.9801937894614</v>
      </c>
      <c r="U661" s="979">
        <f>+Sample!H726</f>
        <v>265.94108163314229</v>
      </c>
      <c r="V661" s="979">
        <f>+Sample!I726</f>
        <v>261.73283589906271</v>
      </c>
      <c r="W661" s="979">
        <f>+Sample!J726</f>
        <v>17.741935483870968</v>
      </c>
      <c r="X661" s="979">
        <f>+Sample!K726</f>
        <v>4.838709677419355</v>
      </c>
      <c r="Y661" s="979">
        <f>+Sample!L726</f>
        <v>1.935483870967742</v>
      </c>
      <c r="Z661" s="979">
        <f>+Sample!M726</f>
        <v>645.16129032258061</v>
      </c>
      <c r="AA661" s="979">
        <f>+Sample!N726</f>
        <v>100</v>
      </c>
    </row>
    <row r="662" spans="1:27" x14ac:dyDescent="0.2">
      <c r="A662" s="1">
        <f>+Sample_FC!A727</f>
        <v>45651</v>
      </c>
      <c r="B662" s="979">
        <f>+Sample_FC!B727</f>
        <v>0</v>
      </c>
      <c r="C662" s="979">
        <f>+Sample_FC!C727</f>
        <v>0</v>
      </c>
      <c r="D662" s="979">
        <f>+Sample_FC!D727</f>
        <v>0</v>
      </c>
      <c r="E662" s="979">
        <f>+Sample_FC!E727</f>
        <v>0</v>
      </c>
      <c r="F662" s="979">
        <f>+Sample_FC!F727</f>
        <v>0</v>
      </c>
      <c r="G662" s="979">
        <f>+Sample_FC!G727</f>
        <v>0</v>
      </c>
      <c r="H662" s="979">
        <f>+Sample_FC!H727</f>
        <v>0</v>
      </c>
      <c r="I662" s="979">
        <f>+Sample_FC!I727</f>
        <v>0</v>
      </c>
      <c r="J662" s="979">
        <f>+Sample_FC!J727</f>
        <v>0</v>
      </c>
      <c r="K662" s="979">
        <f>+Sample_FC!K727</f>
        <v>0</v>
      </c>
      <c r="L662" s="979">
        <f>+Sample_FC!L727</f>
        <v>0</v>
      </c>
      <c r="M662" s="979">
        <f>+Sample_FC!M727</f>
        <v>0</v>
      </c>
      <c r="N662" s="979">
        <f>+Sample_FC!N727</f>
        <v>100</v>
      </c>
      <c r="O662" s="979">
        <f>+Sample!B727</f>
        <v>671.35809806835061</v>
      </c>
      <c r="P662" s="979">
        <f>+Sample!C727</f>
        <v>416.84398216939076</v>
      </c>
      <c r="Q662" s="979">
        <f>+Sample!D727</f>
        <v>113.22436849925705</v>
      </c>
      <c r="R662" s="979">
        <f>+Sample!E727</f>
        <v>111.9405646359584</v>
      </c>
      <c r="S662" s="979">
        <f>+Sample!F727</f>
        <v>293.99727300900128</v>
      </c>
      <c r="T662" s="979">
        <f>+Sample!G727</f>
        <v>358.9801937894614</v>
      </c>
      <c r="U662" s="979">
        <f>+Sample!H727</f>
        <v>265.94108163314229</v>
      </c>
      <c r="V662" s="979">
        <f>+Sample!I727</f>
        <v>261.73283589906271</v>
      </c>
      <c r="W662" s="979">
        <f>+Sample!J727</f>
        <v>17.741935483870968</v>
      </c>
      <c r="X662" s="979">
        <f>+Sample!K727</f>
        <v>4.838709677419355</v>
      </c>
      <c r="Y662" s="979">
        <f>+Sample!L727</f>
        <v>1.935483870967742</v>
      </c>
      <c r="Z662" s="979">
        <f>+Sample!M727</f>
        <v>645.16129032258061</v>
      </c>
      <c r="AA662" s="979">
        <f>+Sample!N727</f>
        <v>100</v>
      </c>
    </row>
    <row r="663" spans="1:27" x14ac:dyDescent="0.2">
      <c r="A663" s="1">
        <f>+Sample_FC!A728</f>
        <v>45652</v>
      </c>
      <c r="B663" s="979">
        <f>+Sample_FC!B728</f>
        <v>0</v>
      </c>
      <c r="C663" s="979">
        <f>+Sample_FC!C728</f>
        <v>0</v>
      </c>
      <c r="D663" s="979">
        <f>+Sample_FC!D728</f>
        <v>0</v>
      </c>
      <c r="E663" s="979">
        <f>+Sample_FC!E728</f>
        <v>0</v>
      </c>
      <c r="F663" s="979">
        <f>+Sample_FC!F728</f>
        <v>0</v>
      </c>
      <c r="G663" s="979">
        <f>+Sample_FC!G728</f>
        <v>0</v>
      </c>
      <c r="H663" s="979">
        <f>+Sample_FC!H728</f>
        <v>0</v>
      </c>
      <c r="I663" s="979">
        <f>+Sample_FC!I728</f>
        <v>0</v>
      </c>
      <c r="J663" s="979">
        <f>+Sample_FC!J728</f>
        <v>0</v>
      </c>
      <c r="K663" s="979">
        <f>+Sample_FC!K728</f>
        <v>0</v>
      </c>
      <c r="L663" s="979">
        <f>+Sample_FC!L728</f>
        <v>0</v>
      </c>
      <c r="M663" s="979">
        <f>+Sample_FC!M728</f>
        <v>0</v>
      </c>
      <c r="N663" s="979">
        <f>+Sample_FC!N728</f>
        <v>100</v>
      </c>
      <c r="O663" s="979">
        <f>+Sample!B728</f>
        <v>671.35809806835061</v>
      </c>
      <c r="P663" s="979">
        <f>+Sample!C728</f>
        <v>416.84398216939076</v>
      </c>
      <c r="Q663" s="979">
        <f>+Sample!D728</f>
        <v>113.22436849925705</v>
      </c>
      <c r="R663" s="979">
        <f>+Sample!E728</f>
        <v>111.9405646359584</v>
      </c>
      <c r="S663" s="979">
        <f>+Sample!F728</f>
        <v>293.99727300900128</v>
      </c>
      <c r="T663" s="979">
        <f>+Sample!G728</f>
        <v>358.9801937894614</v>
      </c>
      <c r="U663" s="979">
        <f>+Sample!H728</f>
        <v>265.94108163314229</v>
      </c>
      <c r="V663" s="979">
        <f>+Sample!I728</f>
        <v>261.73283589906271</v>
      </c>
      <c r="W663" s="979">
        <f>+Sample!J728</f>
        <v>17.741935483870968</v>
      </c>
      <c r="X663" s="979">
        <f>+Sample!K728</f>
        <v>4.838709677419355</v>
      </c>
      <c r="Y663" s="979">
        <f>+Sample!L728</f>
        <v>1.935483870967742</v>
      </c>
      <c r="Z663" s="979">
        <f>+Sample!M728</f>
        <v>645.16129032258061</v>
      </c>
      <c r="AA663" s="979">
        <f>+Sample!N728</f>
        <v>100</v>
      </c>
    </row>
    <row r="664" spans="1:27" x14ac:dyDescent="0.2">
      <c r="A664" s="1">
        <f>+Sample_FC!A729</f>
        <v>45653</v>
      </c>
      <c r="B664" s="979">
        <f>+Sample_FC!B729</f>
        <v>0</v>
      </c>
      <c r="C664" s="979">
        <f>+Sample_FC!C729</f>
        <v>0</v>
      </c>
      <c r="D664" s="979">
        <f>+Sample_FC!D729</f>
        <v>0</v>
      </c>
      <c r="E664" s="979">
        <f>+Sample_FC!E729</f>
        <v>0</v>
      </c>
      <c r="F664" s="979">
        <f>+Sample_FC!F729</f>
        <v>0</v>
      </c>
      <c r="G664" s="979">
        <f>+Sample_FC!G729</f>
        <v>0</v>
      </c>
      <c r="H664" s="979">
        <f>+Sample_FC!H729</f>
        <v>0</v>
      </c>
      <c r="I664" s="979">
        <f>+Sample_FC!I729</f>
        <v>0</v>
      </c>
      <c r="J664" s="979">
        <f>+Sample_FC!J729</f>
        <v>0</v>
      </c>
      <c r="K664" s="979">
        <f>+Sample_FC!K729</f>
        <v>0</v>
      </c>
      <c r="L664" s="979">
        <f>+Sample_FC!L729</f>
        <v>0</v>
      </c>
      <c r="M664" s="979">
        <f>+Sample_FC!M729</f>
        <v>0</v>
      </c>
      <c r="N664" s="979">
        <f>+Sample_FC!N729</f>
        <v>100</v>
      </c>
      <c r="O664" s="979">
        <f>+Sample!B729</f>
        <v>671.35809806835061</v>
      </c>
      <c r="P664" s="979">
        <f>+Sample!C729</f>
        <v>416.84398216939076</v>
      </c>
      <c r="Q664" s="979">
        <f>+Sample!D729</f>
        <v>113.22436849925705</v>
      </c>
      <c r="R664" s="979">
        <f>+Sample!E729</f>
        <v>111.9405646359584</v>
      </c>
      <c r="S664" s="979">
        <f>+Sample!F729</f>
        <v>293.99727300900128</v>
      </c>
      <c r="T664" s="979">
        <f>+Sample!G729</f>
        <v>358.9801937894614</v>
      </c>
      <c r="U664" s="979">
        <f>+Sample!H729</f>
        <v>265.94108163314229</v>
      </c>
      <c r="V664" s="979">
        <f>+Sample!I729</f>
        <v>261.73283589906271</v>
      </c>
      <c r="W664" s="979">
        <f>+Sample!J729</f>
        <v>17.741935483870968</v>
      </c>
      <c r="X664" s="979">
        <f>+Sample!K729</f>
        <v>4.838709677419355</v>
      </c>
      <c r="Y664" s="979">
        <f>+Sample!L729</f>
        <v>1.935483870967742</v>
      </c>
      <c r="Z664" s="979">
        <f>+Sample!M729</f>
        <v>645.16129032258061</v>
      </c>
      <c r="AA664" s="979">
        <f>+Sample!N729</f>
        <v>100</v>
      </c>
    </row>
    <row r="665" spans="1:27" x14ac:dyDescent="0.2">
      <c r="A665" s="1">
        <f>+Sample_FC!A730</f>
        <v>45654</v>
      </c>
      <c r="B665" s="979">
        <f>+Sample_FC!B730</f>
        <v>0</v>
      </c>
      <c r="C665" s="979">
        <f>+Sample_FC!C730</f>
        <v>0</v>
      </c>
      <c r="D665" s="979">
        <f>+Sample_FC!D730</f>
        <v>0</v>
      </c>
      <c r="E665" s="979">
        <f>+Sample_FC!E730</f>
        <v>0</v>
      </c>
      <c r="F665" s="979">
        <f>+Sample_FC!F730</f>
        <v>0</v>
      </c>
      <c r="G665" s="979">
        <f>+Sample_FC!G730</f>
        <v>0</v>
      </c>
      <c r="H665" s="979">
        <f>+Sample_FC!H730</f>
        <v>0</v>
      </c>
      <c r="I665" s="979">
        <f>+Sample_FC!I730</f>
        <v>0</v>
      </c>
      <c r="J665" s="979">
        <f>+Sample_FC!J730</f>
        <v>0</v>
      </c>
      <c r="K665" s="979">
        <f>+Sample_FC!K730</f>
        <v>0</v>
      </c>
      <c r="L665" s="979">
        <f>+Sample_FC!L730</f>
        <v>0</v>
      </c>
      <c r="M665" s="979">
        <f>+Sample_FC!M730</f>
        <v>0</v>
      </c>
      <c r="N665" s="979">
        <f>+Sample_FC!N730</f>
        <v>100</v>
      </c>
      <c r="O665" s="979">
        <f>+Sample!B730</f>
        <v>671.35809806835061</v>
      </c>
      <c r="P665" s="979">
        <f>+Sample!C730</f>
        <v>416.84398216939076</v>
      </c>
      <c r="Q665" s="979">
        <f>+Sample!D730</f>
        <v>113.22436849925705</v>
      </c>
      <c r="R665" s="979">
        <f>+Sample!E730</f>
        <v>111.9405646359584</v>
      </c>
      <c r="S665" s="979">
        <f>+Sample!F730</f>
        <v>293.99727300900128</v>
      </c>
      <c r="T665" s="979">
        <f>+Sample!G730</f>
        <v>358.9801937894614</v>
      </c>
      <c r="U665" s="979">
        <f>+Sample!H730</f>
        <v>265.94108163314229</v>
      </c>
      <c r="V665" s="979">
        <f>+Sample!I730</f>
        <v>261.73283589906271</v>
      </c>
      <c r="W665" s="979">
        <f>+Sample!J730</f>
        <v>17.741935483870968</v>
      </c>
      <c r="X665" s="979">
        <f>+Sample!K730</f>
        <v>4.838709677419355</v>
      </c>
      <c r="Y665" s="979">
        <f>+Sample!L730</f>
        <v>1.935483870967742</v>
      </c>
      <c r="Z665" s="979">
        <f>+Sample!M730</f>
        <v>645.16129032258061</v>
      </c>
      <c r="AA665" s="979">
        <f>+Sample!N730</f>
        <v>100</v>
      </c>
    </row>
    <row r="666" spans="1:27" x14ac:dyDescent="0.2">
      <c r="A666" s="1">
        <f>+Sample_FC!A731</f>
        <v>45655</v>
      </c>
      <c r="B666" s="979">
        <f>+Sample_FC!B731</f>
        <v>0</v>
      </c>
      <c r="C666" s="979">
        <f>+Sample_FC!C731</f>
        <v>0</v>
      </c>
      <c r="D666" s="979">
        <f>+Sample_FC!D731</f>
        <v>0</v>
      </c>
      <c r="E666" s="979">
        <f>+Sample_FC!E731</f>
        <v>0</v>
      </c>
      <c r="F666" s="979">
        <f>+Sample_FC!F731</f>
        <v>0</v>
      </c>
      <c r="G666" s="979">
        <f>+Sample_FC!G731</f>
        <v>0</v>
      </c>
      <c r="H666" s="979">
        <f>+Sample_FC!H731</f>
        <v>0</v>
      </c>
      <c r="I666" s="979">
        <f>+Sample_FC!I731</f>
        <v>0</v>
      </c>
      <c r="J666" s="979">
        <f>+Sample_FC!J731</f>
        <v>0</v>
      </c>
      <c r="K666" s="979">
        <f>+Sample_FC!K731</f>
        <v>0</v>
      </c>
      <c r="L666" s="979">
        <f>+Sample_FC!L731</f>
        <v>0</v>
      </c>
      <c r="M666" s="979">
        <f>+Sample_FC!M731</f>
        <v>0</v>
      </c>
      <c r="N666" s="979">
        <f>+Sample_FC!N731</f>
        <v>100</v>
      </c>
      <c r="O666" s="979">
        <f>+Sample!B731</f>
        <v>671.35809806835061</v>
      </c>
      <c r="P666" s="979">
        <f>+Sample!C731</f>
        <v>416.84398216939076</v>
      </c>
      <c r="Q666" s="979">
        <f>+Sample!D731</f>
        <v>113.22436849925705</v>
      </c>
      <c r="R666" s="979">
        <f>+Sample!E731</f>
        <v>111.9405646359584</v>
      </c>
      <c r="S666" s="979">
        <f>+Sample!F731</f>
        <v>293.99727300900128</v>
      </c>
      <c r="T666" s="979">
        <f>+Sample!G731</f>
        <v>358.9801937894614</v>
      </c>
      <c r="U666" s="979">
        <f>+Sample!H731</f>
        <v>265.94108163314229</v>
      </c>
      <c r="V666" s="979">
        <f>+Sample!I731</f>
        <v>261.73283589906271</v>
      </c>
      <c r="W666" s="979">
        <f>+Sample!J731</f>
        <v>17.741935483870968</v>
      </c>
      <c r="X666" s="979">
        <f>+Sample!K731</f>
        <v>4.838709677419355</v>
      </c>
      <c r="Y666" s="979">
        <f>+Sample!L731</f>
        <v>1.935483870967742</v>
      </c>
      <c r="Z666" s="979">
        <f>+Sample!M731</f>
        <v>645.16129032258061</v>
      </c>
      <c r="AA666" s="979">
        <f>+Sample!N731</f>
        <v>100</v>
      </c>
    </row>
    <row r="667" spans="1:27" x14ac:dyDescent="0.2">
      <c r="A667" s="1">
        <f>+Sample_FC!A732</f>
        <v>45656</v>
      </c>
      <c r="B667" s="979">
        <f>+Sample_FC!B732</f>
        <v>0</v>
      </c>
      <c r="C667" s="979">
        <f>+Sample_FC!C732</f>
        <v>0</v>
      </c>
      <c r="D667" s="979">
        <f>+Sample_FC!D732</f>
        <v>0</v>
      </c>
      <c r="E667" s="979">
        <f>+Sample_FC!E732</f>
        <v>0</v>
      </c>
      <c r="F667" s="979">
        <f>+Sample_FC!F732</f>
        <v>0</v>
      </c>
      <c r="G667" s="979">
        <f>+Sample_FC!G732</f>
        <v>0</v>
      </c>
      <c r="H667" s="979">
        <f>+Sample_FC!H732</f>
        <v>0</v>
      </c>
      <c r="I667" s="979">
        <f>+Sample_FC!I732</f>
        <v>0</v>
      </c>
      <c r="J667" s="979">
        <f>+Sample_FC!J732</f>
        <v>0</v>
      </c>
      <c r="K667" s="979">
        <f>+Sample_FC!K732</f>
        <v>0</v>
      </c>
      <c r="L667" s="979">
        <f>+Sample_FC!L732</f>
        <v>0</v>
      </c>
      <c r="M667" s="979">
        <f>+Sample_FC!M732</f>
        <v>0</v>
      </c>
      <c r="N667" s="979">
        <f>+Sample_FC!N732</f>
        <v>100</v>
      </c>
      <c r="O667" s="979">
        <f>+Sample!B732</f>
        <v>671.35809806835061</v>
      </c>
      <c r="P667" s="979">
        <f>+Sample!C732</f>
        <v>416.84398216939076</v>
      </c>
      <c r="Q667" s="979">
        <f>+Sample!D732</f>
        <v>113.22436849925705</v>
      </c>
      <c r="R667" s="979">
        <f>+Sample!E732</f>
        <v>111.9405646359584</v>
      </c>
      <c r="S667" s="979">
        <f>+Sample!F732</f>
        <v>293.99727300900128</v>
      </c>
      <c r="T667" s="979">
        <f>+Sample!G732</f>
        <v>358.9801937894614</v>
      </c>
      <c r="U667" s="979">
        <f>+Sample!H732</f>
        <v>265.94108163314229</v>
      </c>
      <c r="V667" s="979">
        <f>+Sample!I732</f>
        <v>261.73283589906271</v>
      </c>
      <c r="W667" s="979">
        <f>+Sample!J732</f>
        <v>17.741935483870968</v>
      </c>
      <c r="X667" s="979">
        <f>+Sample!K732</f>
        <v>4.838709677419355</v>
      </c>
      <c r="Y667" s="979">
        <f>+Sample!L732</f>
        <v>1.935483870967742</v>
      </c>
      <c r="Z667" s="979">
        <f>+Sample!M732</f>
        <v>645.16129032258061</v>
      </c>
      <c r="AA667" s="979">
        <f>+Sample!N732</f>
        <v>100</v>
      </c>
    </row>
    <row r="668" spans="1:27" x14ac:dyDescent="0.2">
      <c r="A668" s="1">
        <f>+Sample_FC!A733</f>
        <v>45657</v>
      </c>
      <c r="B668" s="979">
        <f>+Sample_FC!B733</f>
        <v>0</v>
      </c>
      <c r="C668" s="979">
        <f>+Sample_FC!C733</f>
        <v>0</v>
      </c>
      <c r="D668" s="979">
        <f>+Sample_FC!D733</f>
        <v>0</v>
      </c>
      <c r="E668" s="979">
        <f>+Sample_FC!E733</f>
        <v>0</v>
      </c>
      <c r="F668" s="979">
        <f>+Sample_FC!F733</f>
        <v>0</v>
      </c>
      <c r="G668" s="979">
        <f>+Sample_FC!G733</f>
        <v>0</v>
      </c>
      <c r="H668" s="979">
        <f>+Sample_FC!H733</f>
        <v>0</v>
      </c>
      <c r="I668" s="979">
        <f>+Sample_FC!I733</f>
        <v>0</v>
      </c>
      <c r="J668" s="979">
        <f>+Sample_FC!J733</f>
        <v>0</v>
      </c>
      <c r="K668" s="979">
        <f>+Sample_FC!K733</f>
        <v>0</v>
      </c>
      <c r="L668" s="979">
        <f>+Sample_FC!L733</f>
        <v>0</v>
      </c>
      <c r="M668" s="979">
        <f>+Sample_FC!M733</f>
        <v>0</v>
      </c>
      <c r="N668" s="979">
        <f>+Sample_FC!N733</f>
        <v>100</v>
      </c>
      <c r="O668" s="979">
        <f>+Sample!B733</f>
        <v>223.78603268945022</v>
      </c>
      <c r="P668" s="979">
        <f>+Sample!C733</f>
        <v>138.94799405646359</v>
      </c>
      <c r="Q668" s="979">
        <f>+Sample!D733</f>
        <v>37.74145616641902</v>
      </c>
      <c r="R668" s="979">
        <f>+Sample!E733</f>
        <v>37.31352154531946</v>
      </c>
      <c r="S668" s="979">
        <f>+Sample!F733</f>
        <v>97.99909100300043</v>
      </c>
      <c r="T668" s="979">
        <f>+Sample!G733</f>
        <v>119.66006459648715</v>
      </c>
      <c r="U668" s="979">
        <f>+Sample!H733</f>
        <v>265.94108163314229</v>
      </c>
      <c r="V668" s="979">
        <f>+Sample!I733</f>
        <v>261.73283589906271</v>
      </c>
      <c r="W668" s="979">
        <f>+Sample!J733</f>
        <v>17.741935483870968</v>
      </c>
      <c r="X668" s="979">
        <f>+Sample!K733</f>
        <v>4.838709677419355</v>
      </c>
      <c r="Y668" s="979">
        <f>+Sample!L733</f>
        <v>1.935483870967742</v>
      </c>
      <c r="Z668" s="979">
        <f>+Sample!M733</f>
        <v>645.16129032258061</v>
      </c>
      <c r="AA668" s="979">
        <f>+Sample!N733</f>
        <v>33.333333333333329</v>
      </c>
    </row>
    <row r="669" spans="1:27" x14ac:dyDescent="0.2">
      <c r="A669" s="1">
        <f>+Sample_FC!A734</f>
        <v>45658</v>
      </c>
      <c r="B669" s="979">
        <f>+Sample_FC!B734</f>
        <v>0</v>
      </c>
      <c r="C669" s="979">
        <f>+Sample_FC!C734</f>
        <v>0</v>
      </c>
      <c r="D669" s="979">
        <f>+Sample_FC!D734</f>
        <v>0</v>
      </c>
      <c r="E669" s="979">
        <f>+Sample_FC!E734</f>
        <v>0</v>
      </c>
      <c r="F669" s="979">
        <f>+Sample_FC!F734</f>
        <v>0</v>
      </c>
      <c r="G669" s="979">
        <f>+Sample_FC!G734</f>
        <v>0</v>
      </c>
      <c r="H669" s="979">
        <f>+Sample_FC!H734</f>
        <v>0</v>
      </c>
      <c r="I669" s="979">
        <f>+Sample_FC!I734</f>
        <v>0</v>
      </c>
      <c r="J669" s="979">
        <f>+Sample_FC!J734</f>
        <v>0</v>
      </c>
      <c r="K669" s="979">
        <f>+Sample_FC!K734</f>
        <v>0</v>
      </c>
      <c r="L669" s="979">
        <f>+Sample_FC!L734</f>
        <v>0</v>
      </c>
      <c r="M669" s="979">
        <f>+Sample_FC!M734</f>
        <v>0</v>
      </c>
      <c r="N669" s="979">
        <f>+Sample_FC!N734</f>
        <v>0</v>
      </c>
      <c r="O669" s="979">
        <f>+Sample!B734</f>
        <v>0</v>
      </c>
      <c r="P669" s="979">
        <f>+Sample!C734</f>
        <v>0</v>
      </c>
      <c r="Q669" s="979">
        <f>+Sample!D734</f>
        <v>0</v>
      </c>
      <c r="R669" s="979">
        <f>+Sample!E734</f>
        <v>0</v>
      </c>
      <c r="S669" s="979">
        <f>+Sample!F734</f>
        <v>0</v>
      </c>
      <c r="T669" s="979">
        <f>+Sample!G734</f>
        <v>0</v>
      </c>
      <c r="U669" s="979">
        <f>+Sample!H734</f>
        <v>0</v>
      </c>
      <c r="V669" s="979">
        <f>+Sample!I734</f>
        <v>0</v>
      </c>
      <c r="W669" s="979">
        <f>+Sample!J734</f>
        <v>0</v>
      </c>
      <c r="X669" s="979">
        <f>+Sample!K734</f>
        <v>0</v>
      </c>
      <c r="Y669" s="979">
        <f>+Sample!L734</f>
        <v>0</v>
      </c>
      <c r="Z669" s="979">
        <f>+Sample!M734</f>
        <v>0</v>
      </c>
      <c r="AA669" s="979">
        <f>+Sample!N734</f>
        <v>0</v>
      </c>
    </row>
    <row r="670" spans="1:27" x14ac:dyDescent="0.2">
      <c r="A670" s="1">
        <f>+Sample_FC!A735</f>
        <v>45659</v>
      </c>
      <c r="B670" s="979">
        <f>+Sample_FC!B735</f>
        <v>0</v>
      </c>
      <c r="C670" s="979">
        <f>+Sample_FC!C735</f>
        <v>0</v>
      </c>
      <c r="D670" s="979">
        <f>+Sample_FC!D735</f>
        <v>0</v>
      </c>
      <c r="E670" s="979">
        <f>+Sample_FC!E735</f>
        <v>0</v>
      </c>
      <c r="F670" s="979">
        <f>+Sample_FC!F735</f>
        <v>0</v>
      </c>
      <c r="G670" s="979">
        <f>+Sample_FC!G735</f>
        <v>0</v>
      </c>
      <c r="H670" s="979">
        <f>+Sample_FC!H735</f>
        <v>0</v>
      </c>
      <c r="I670" s="979">
        <f>+Sample_FC!I735</f>
        <v>0</v>
      </c>
      <c r="J670" s="979">
        <f>+Sample_FC!J735</f>
        <v>0</v>
      </c>
      <c r="K670" s="979">
        <f>+Sample_FC!K735</f>
        <v>0</v>
      </c>
      <c r="L670" s="979">
        <f>+Sample_FC!L735</f>
        <v>0</v>
      </c>
      <c r="M670" s="979">
        <f>+Sample_FC!M735</f>
        <v>0</v>
      </c>
      <c r="N670" s="979">
        <f>+Sample_FC!N735</f>
        <v>0</v>
      </c>
      <c r="O670" s="979">
        <f>+Sample!B735</f>
        <v>0</v>
      </c>
      <c r="P670" s="979">
        <f>+Sample!C735</f>
        <v>0</v>
      </c>
      <c r="Q670" s="979">
        <f>+Sample!D735</f>
        <v>0</v>
      </c>
      <c r="R670" s="979">
        <f>+Sample!E735</f>
        <v>0</v>
      </c>
      <c r="S670" s="979">
        <f>+Sample!F735</f>
        <v>0</v>
      </c>
      <c r="T670" s="979">
        <f>+Sample!G735</f>
        <v>0</v>
      </c>
      <c r="U670" s="979">
        <f>+Sample!H735</f>
        <v>0</v>
      </c>
      <c r="V670" s="979">
        <f>+Sample!I735</f>
        <v>0</v>
      </c>
      <c r="W670" s="979">
        <f>+Sample!J735</f>
        <v>0</v>
      </c>
      <c r="X670" s="979">
        <f>+Sample!K735</f>
        <v>0</v>
      </c>
      <c r="Y670" s="979">
        <f>+Sample!L735</f>
        <v>0</v>
      </c>
      <c r="Z670" s="979">
        <f>+Sample!M735</f>
        <v>0</v>
      </c>
      <c r="AA670" s="979">
        <f>+Sample!N735</f>
        <v>0</v>
      </c>
    </row>
    <row r="671" spans="1:27" x14ac:dyDescent="0.2">
      <c r="A671" s="1">
        <f>+Sample_FC!A736</f>
        <v>45660</v>
      </c>
      <c r="B671" s="979">
        <f>+Sample_FC!B736</f>
        <v>0</v>
      </c>
      <c r="C671" s="979">
        <f>+Sample_FC!C736</f>
        <v>0</v>
      </c>
      <c r="D671" s="979">
        <f>+Sample_FC!D736</f>
        <v>0</v>
      </c>
      <c r="E671" s="979">
        <f>+Sample_FC!E736</f>
        <v>0</v>
      </c>
      <c r="F671" s="979">
        <f>+Sample_FC!F736</f>
        <v>0</v>
      </c>
      <c r="G671" s="979">
        <f>+Sample_FC!G736</f>
        <v>0</v>
      </c>
      <c r="H671" s="979">
        <f>+Sample_FC!H736</f>
        <v>0</v>
      </c>
      <c r="I671" s="979">
        <f>+Sample_FC!I736</f>
        <v>0</v>
      </c>
      <c r="J671" s="979">
        <f>+Sample_FC!J736</f>
        <v>0</v>
      </c>
      <c r="K671" s="979">
        <f>+Sample_FC!K736</f>
        <v>0</v>
      </c>
      <c r="L671" s="979">
        <f>+Sample_FC!L736</f>
        <v>0</v>
      </c>
      <c r="M671" s="979">
        <f>+Sample_FC!M736</f>
        <v>0</v>
      </c>
      <c r="N671" s="979">
        <f>+Sample_FC!N736</f>
        <v>0</v>
      </c>
      <c r="O671" s="979">
        <f>+Sample!B736</f>
        <v>0</v>
      </c>
      <c r="P671" s="979">
        <f>+Sample!C736</f>
        <v>0</v>
      </c>
      <c r="Q671" s="979">
        <f>+Sample!D736</f>
        <v>0</v>
      </c>
      <c r="R671" s="979">
        <f>+Sample!E736</f>
        <v>0</v>
      </c>
      <c r="S671" s="979">
        <f>+Sample!F736</f>
        <v>0</v>
      </c>
      <c r="T671" s="979">
        <f>+Sample!G736</f>
        <v>0</v>
      </c>
      <c r="U671" s="979">
        <f>+Sample!H736</f>
        <v>0</v>
      </c>
      <c r="V671" s="979">
        <f>+Sample!I736</f>
        <v>0</v>
      </c>
      <c r="W671" s="979">
        <f>+Sample!J736</f>
        <v>0</v>
      </c>
      <c r="X671" s="979">
        <f>+Sample!K736</f>
        <v>0</v>
      </c>
      <c r="Y671" s="979">
        <f>+Sample!L736</f>
        <v>0</v>
      </c>
      <c r="Z671" s="979">
        <f>+Sample!M736</f>
        <v>0</v>
      </c>
      <c r="AA671" s="979">
        <f>+Sample!N736</f>
        <v>0</v>
      </c>
    </row>
    <row r="672" spans="1:27" x14ac:dyDescent="0.2">
      <c r="A672" s="1">
        <f>+Sample_FC!A737</f>
        <v>45661</v>
      </c>
      <c r="B672" s="979">
        <f>+Sample_FC!B737</f>
        <v>0</v>
      </c>
      <c r="C672" s="979">
        <f>+Sample_FC!C737</f>
        <v>0</v>
      </c>
      <c r="D672" s="979">
        <f>+Sample_FC!D737</f>
        <v>0</v>
      </c>
      <c r="E672" s="979">
        <f>+Sample_FC!E737</f>
        <v>0</v>
      </c>
      <c r="F672" s="979">
        <f>+Sample_FC!F737</f>
        <v>0</v>
      </c>
      <c r="G672" s="979">
        <f>+Sample_FC!G737</f>
        <v>0</v>
      </c>
      <c r="H672" s="979">
        <f>+Sample_FC!H737</f>
        <v>0</v>
      </c>
      <c r="I672" s="979">
        <f>+Sample_FC!I737</f>
        <v>0</v>
      </c>
      <c r="J672" s="979">
        <f>+Sample_FC!J737</f>
        <v>0</v>
      </c>
      <c r="K672" s="979">
        <f>+Sample_FC!K737</f>
        <v>0</v>
      </c>
      <c r="L672" s="979">
        <f>+Sample_FC!L737</f>
        <v>0</v>
      </c>
      <c r="M672" s="979">
        <f>+Sample_FC!M737</f>
        <v>0</v>
      </c>
      <c r="N672" s="979">
        <f>+Sample_FC!N737</f>
        <v>0</v>
      </c>
      <c r="O672" s="979">
        <f>+Sample!B737</f>
        <v>0</v>
      </c>
      <c r="P672" s="979">
        <f>+Sample!C737</f>
        <v>0</v>
      </c>
      <c r="Q672" s="979">
        <f>+Sample!D737</f>
        <v>0</v>
      </c>
      <c r="R672" s="979">
        <f>+Sample!E737</f>
        <v>0</v>
      </c>
      <c r="S672" s="979">
        <f>+Sample!F737</f>
        <v>0</v>
      </c>
      <c r="T672" s="979">
        <f>+Sample!G737</f>
        <v>0</v>
      </c>
      <c r="U672" s="979">
        <f>+Sample!H737</f>
        <v>0</v>
      </c>
      <c r="V672" s="979">
        <f>+Sample!I737</f>
        <v>0</v>
      </c>
      <c r="W672" s="979">
        <f>+Sample!J737</f>
        <v>0</v>
      </c>
      <c r="X672" s="979">
        <f>+Sample!K737</f>
        <v>0</v>
      </c>
      <c r="Y672" s="979">
        <f>+Sample!L737</f>
        <v>0</v>
      </c>
      <c r="Z672" s="979">
        <f>+Sample!M737</f>
        <v>0</v>
      </c>
      <c r="AA672" s="979">
        <f>+Sample!N737</f>
        <v>0</v>
      </c>
    </row>
    <row r="673" spans="1:27" x14ac:dyDescent="0.2">
      <c r="A673" s="1">
        <f>+Sample_FC!A738</f>
        <v>45662</v>
      </c>
      <c r="B673" s="979">
        <f>+Sample_FC!B738</f>
        <v>0</v>
      </c>
      <c r="C673" s="979">
        <f>+Sample_FC!C738</f>
        <v>0</v>
      </c>
      <c r="D673" s="979">
        <f>+Sample_FC!D738</f>
        <v>0</v>
      </c>
      <c r="E673" s="979">
        <f>+Sample_FC!E738</f>
        <v>0</v>
      </c>
      <c r="F673" s="979">
        <f>+Sample_FC!F738</f>
        <v>0</v>
      </c>
      <c r="G673" s="979">
        <f>+Sample_FC!G738</f>
        <v>0</v>
      </c>
      <c r="H673" s="979">
        <f>+Sample_FC!H738</f>
        <v>0</v>
      </c>
      <c r="I673" s="979">
        <f>+Sample_FC!I738</f>
        <v>0</v>
      </c>
      <c r="J673" s="979">
        <f>+Sample_FC!J738</f>
        <v>0</v>
      </c>
      <c r="K673" s="979">
        <f>+Sample_FC!K738</f>
        <v>0</v>
      </c>
      <c r="L673" s="979">
        <f>+Sample_FC!L738</f>
        <v>0</v>
      </c>
      <c r="M673" s="979">
        <f>+Sample_FC!M738</f>
        <v>0</v>
      </c>
      <c r="N673" s="979">
        <f>+Sample_FC!N738</f>
        <v>0</v>
      </c>
      <c r="O673" s="979">
        <f>+Sample!B738</f>
        <v>0</v>
      </c>
      <c r="P673" s="979">
        <f>+Sample!C738</f>
        <v>0</v>
      </c>
      <c r="Q673" s="979">
        <f>+Sample!D738</f>
        <v>0</v>
      </c>
      <c r="R673" s="979">
        <f>+Sample!E738</f>
        <v>0</v>
      </c>
      <c r="S673" s="979">
        <f>+Sample!F738</f>
        <v>0</v>
      </c>
      <c r="T673" s="979">
        <f>+Sample!G738</f>
        <v>0</v>
      </c>
      <c r="U673" s="979">
        <f>+Sample!H738</f>
        <v>0</v>
      </c>
      <c r="V673" s="979">
        <f>+Sample!I738</f>
        <v>0</v>
      </c>
      <c r="W673" s="979">
        <f>+Sample!J738</f>
        <v>0</v>
      </c>
      <c r="X673" s="979">
        <f>+Sample!K738</f>
        <v>0</v>
      </c>
      <c r="Y673" s="979">
        <f>+Sample!L738</f>
        <v>0</v>
      </c>
      <c r="Z673" s="979">
        <f>+Sample!M738</f>
        <v>0</v>
      </c>
      <c r="AA673" s="979">
        <f>+Sample!N738</f>
        <v>0</v>
      </c>
    </row>
    <row r="674" spans="1:27" x14ac:dyDescent="0.2">
      <c r="A674" s="1">
        <f>+Sample_FC!A739</f>
        <v>45663</v>
      </c>
      <c r="B674" s="979">
        <f>+Sample_FC!B739</f>
        <v>0</v>
      </c>
      <c r="C674" s="979">
        <f>+Sample_FC!C739</f>
        <v>0</v>
      </c>
      <c r="D674" s="979">
        <f>+Sample_FC!D739</f>
        <v>0</v>
      </c>
      <c r="E674" s="979">
        <f>+Sample_FC!E739</f>
        <v>0</v>
      </c>
      <c r="F674" s="979">
        <f>+Sample_FC!F739</f>
        <v>0</v>
      </c>
      <c r="G674" s="979">
        <f>+Sample_FC!G739</f>
        <v>0</v>
      </c>
      <c r="H674" s="979">
        <f>+Sample_FC!H739</f>
        <v>0</v>
      </c>
      <c r="I674" s="979">
        <f>+Sample_FC!I739</f>
        <v>0</v>
      </c>
      <c r="J674" s="979">
        <f>+Sample_FC!J739</f>
        <v>0</v>
      </c>
      <c r="K674" s="979">
        <f>+Sample_FC!K739</f>
        <v>0</v>
      </c>
      <c r="L674" s="979">
        <f>+Sample_FC!L739</f>
        <v>0</v>
      </c>
      <c r="M674" s="979">
        <f>+Sample_FC!M739</f>
        <v>0</v>
      </c>
      <c r="N674" s="979">
        <f>+Sample_FC!N739</f>
        <v>0</v>
      </c>
      <c r="O674" s="979">
        <f>+Sample!B739</f>
        <v>0</v>
      </c>
      <c r="P674" s="979">
        <f>+Sample!C739</f>
        <v>0</v>
      </c>
      <c r="Q674" s="979">
        <f>+Sample!D739</f>
        <v>0</v>
      </c>
      <c r="R674" s="979">
        <f>+Sample!E739</f>
        <v>0</v>
      </c>
      <c r="S674" s="979">
        <f>+Sample!F739</f>
        <v>0</v>
      </c>
      <c r="T674" s="979">
        <f>+Sample!G739</f>
        <v>0</v>
      </c>
      <c r="U674" s="979">
        <f>+Sample!H739</f>
        <v>0</v>
      </c>
      <c r="V674" s="979">
        <f>+Sample!I739</f>
        <v>0</v>
      </c>
      <c r="W674" s="979">
        <f>+Sample!J739</f>
        <v>0</v>
      </c>
      <c r="X674" s="979">
        <f>+Sample!K739</f>
        <v>0</v>
      </c>
      <c r="Y674" s="979">
        <f>+Sample!L739</f>
        <v>0</v>
      </c>
      <c r="Z674" s="979">
        <f>+Sample!M739</f>
        <v>0</v>
      </c>
      <c r="AA674" s="979">
        <f>+Sample!N739</f>
        <v>0</v>
      </c>
    </row>
    <row r="675" spans="1:27" x14ac:dyDescent="0.2">
      <c r="A675" s="1">
        <f>+Sample_FC!A740</f>
        <v>45664</v>
      </c>
      <c r="B675" s="979">
        <f>+Sample_FC!B740</f>
        <v>0</v>
      </c>
      <c r="C675" s="979">
        <f>+Sample_FC!C740</f>
        <v>0</v>
      </c>
      <c r="D675" s="979">
        <f>+Sample_FC!D740</f>
        <v>0</v>
      </c>
      <c r="E675" s="979">
        <f>+Sample_FC!E740</f>
        <v>0</v>
      </c>
      <c r="F675" s="979">
        <f>+Sample_FC!F740</f>
        <v>0</v>
      </c>
      <c r="G675" s="979">
        <f>+Sample_FC!G740</f>
        <v>0</v>
      </c>
      <c r="H675" s="979">
        <f>+Sample_FC!H740</f>
        <v>0</v>
      </c>
      <c r="I675" s="979">
        <f>+Sample_FC!I740</f>
        <v>0</v>
      </c>
      <c r="J675" s="979">
        <f>+Sample_FC!J740</f>
        <v>0</v>
      </c>
      <c r="K675" s="979">
        <f>+Sample_FC!K740</f>
        <v>0</v>
      </c>
      <c r="L675" s="979">
        <f>+Sample_FC!L740</f>
        <v>0</v>
      </c>
      <c r="M675" s="979">
        <f>+Sample_FC!M740</f>
        <v>0</v>
      </c>
      <c r="N675" s="979">
        <f>+Sample_FC!N740</f>
        <v>0</v>
      </c>
      <c r="O675" s="979">
        <f>+Sample!B740</f>
        <v>0</v>
      </c>
      <c r="P675" s="979">
        <f>+Sample!C740</f>
        <v>0</v>
      </c>
      <c r="Q675" s="979">
        <f>+Sample!D740</f>
        <v>0</v>
      </c>
      <c r="R675" s="979">
        <f>+Sample!E740</f>
        <v>0</v>
      </c>
      <c r="S675" s="979">
        <f>+Sample!F740</f>
        <v>0</v>
      </c>
      <c r="T675" s="979">
        <f>+Sample!G740</f>
        <v>0</v>
      </c>
      <c r="U675" s="979">
        <f>+Sample!H740</f>
        <v>0</v>
      </c>
      <c r="V675" s="979">
        <f>+Sample!I740</f>
        <v>0</v>
      </c>
      <c r="W675" s="979">
        <f>+Sample!J740</f>
        <v>0</v>
      </c>
      <c r="X675" s="979">
        <f>+Sample!K740</f>
        <v>0</v>
      </c>
      <c r="Y675" s="979">
        <f>+Sample!L740</f>
        <v>0</v>
      </c>
      <c r="Z675" s="979">
        <f>+Sample!M740</f>
        <v>0</v>
      </c>
      <c r="AA675" s="979">
        <f>+Sample!N740</f>
        <v>0</v>
      </c>
    </row>
    <row r="676" spans="1:27" x14ac:dyDescent="0.2">
      <c r="A676" s="1">
        <f>+Sample_FC!A741</f>
        <v>45665</v>
      </c>
      <c r="B676" s="979">
        <f>+Sample_FC!B741</f>
        <v>0</v>
      </c>
      <c r="C676" s="979">
        <f>+Sample_FC!C741</f>
        <v>0</v>
      </c>
      <c r="D676" s="979">
        <f>+Sample_FC!D741</f>
        <v>0</v>
      </c>
      <c r="E676" s="979">
        <f>+Sample_FC!E741</f>
        <v>0</v>
      </c>
      <c r="F676" s="979">
        <f>+Sample_FC!F741</f>
        <v>0</v>
      </c>
      <c r="G676" s="979">
        <f>+Sample_FC!G741</f>
        <v>0</v>
      </c>
      <c r="H676" s="979">
        <f>+Sample_FC!H741</f>
        <v>0</v>
      </c>
      <c r="I676" s="979">
        <f>+Sample_FC!I741</f>
        <v>0</v>
      </c>
      <c r="J676" s="979">
        <f>+Sample_FC!J741</f>
        <v>0</v>
      </c>
      <c r="K676" s="979">
        <f>+Sample_FC!K741</f>
        <v>0</v>
      </c>
      <c r="L676" s="979">
        <f>+Sample_FC!L741</f>
        <v>0</v>
      </c>
      <c r="M676" s="979">
        <f>+Sample_FC!M741</f>
        <v>0</v>
      </c>
      <c r="N676" s="979">
        <f>+Sample_FC!N741</f>
        <v>0</v>
      </c>
      <c r="O676" s="979">
        <f>+Sample!B741</f>
        <v>0</v>
      </c>
      <c r="P676" s="979">
        <f>+Sample!C741</f>
        <v>0</v>
      </c>
      <c r="Q676" s="979">
        <f>+Sample!D741</f>
        <v>0</v>
      </c>
      <c r="R676" s="979">
        <f>+Sample!E741</f>
        <v>0</v>
      </c>
      <c r="S676" s="979">
        <f>+Sample!F741</f>
        <v>0</v>
      </c>
      <c r="T676" s="979">
        <f>+Sample!G741</f>
        <v>0</v>
      </c>
      <c r="U676" s="979">
        <f>+Sample!H741</f>
        <v>0</v>
      </c>
      <c r="V676" s="979">
        <f>+Sample!I741</f>
        <v>0</v>
      </c>
      <c r="W676" s="979">
        <f>+Sample!J741</f>
        <v>0</v>
      </c>
      <c r="X676" s="979">
        <f>+Sample!K741</f>
        <v>0</v>
      </c>
      <c r="Y676" s="979">
        <f>+Sample!L741</f>
        <v>0</v>
      </c>
      <c r="Z676" s="979">
        <f>+Sample!M741</f>
        <v>0</v>
      </c>
      <c r="AA676" s="979">
        <f>+Sample!N741</f>
        <v>0</v>
      </c>
    </row>
    <row r="677" spans="1:27" x14ac:dyDescent="0.2">
      <c r="A677" s="1">
        <f>+Sample_FC!A742</f>
        <v>45666</v>
      </c>
      <c r="B677" s="979">
        <f>+Sample_FC!B742</f>
        <v>0</v>
      </c>
      <c r="C677" s="979">
        <f>+Sample_FC!C742</f>
        <v>0</v>
      </c>
      <c r="D677" s="979">
        <f>+Sample_FC!D742</f>
        <v>0</v>
      </c>
      <c r="E677" s="979">
        <f>+Sample_FC!E742</f>
        <v>0</v>
      </c>
      <c r="F677" s="979">
        <f>+Sample_FC!F742</f>
        <v>0</v>
      </c>
      <c r="G677" s="979">
        <f>+Sample_FC!G742</f>
        <v>0</v>
      </c>
      <c r="H677" s="979">
        <f>+Sample_FC!H742</f>
        <v>0</v>
      </c>
      <c r="I677" s="979">
        <f>+Sample_FC!I742</f>
        <v>0</v>
      </c>
      <c r="J677" s="979">
        <f>+Sample_FC!J742</f>
        <v>0</v>
      </c>
      <c r="K677" s="979">
        <f>+Sample_FC!K742</f>
        <v>0</v>
      </c>
      <c r="L677" s="979">
        <f>+Sample_FC!L742</f>
        <v>0</v>
      </c>
      <c r="M677" s="979">
        <f>+Sample_FC!M742</f>
        <v>0</v>
      </c>
      <c r="N677" s="979">
        <f>+Sample_FC!N742</f>
        <v>0</v>
      </c>
      <c r="O677" s="979">
        <f>+Sample!B742</f>
        <v>0</v>
      </c>
      <c r="P677" s="979">
        <f>+Sample!C742</f>
        <v>0</v>
      </c>
      <c r="Q677" s="979">
        <f>+Sample!D742</f>
        <v>0</v>
      </c>
      <c r="R677" s="979">
        <f>+Sample!E742</f>
        <v>0</v>
      </c>
      <c r="S677" s="979">
        <f>+Sample!F742</f>
        <v>0</v>
      </c>
      <c r="T677" s="979">
        <f>+Sample!G742</f>
        <v>0</v>
      </c>
      <c r="U677" s="979">
        <f>+Sample!H742</f>
        <v>0</v>
      </c>
      <c r="V677" s="979">
        <f>+Sample!I742</f>
        <v>0</v>
      </c>
      <c r="W677" s="979">
        <f>+Sample!J742</f>
        <v>0</v>
      </c>
      <c r="X677" s="979">
        <f>+Sample!K742</f>
        <v>0</v>
      </c>
      <c r="Y677" s="979">
        <f>+Sample!L742</f>
        <v>0</v>
      </c>
      <c r="Z677" s="979">
        <f>+Sample!M742</f>
        <v>0</v>
      </c>
      <c r="AA677" s="979">
        <f>+Sample!N742</f>
        <v>0</v>
      </c>
    </row>
    <row r="678" spans="1:27" x14ac:dyDescent="0.2">
      <c r="A678" s="1">
        <f>+Sample_FC!A743</f>
        <v>45667</v>
      </c>
      <c r="B678" s="979">
        <f>+Sample_FC!B743</f>
        <v>0</v>
      </c>
      <c r="C678" s="979">
        <f>+Sample_FC!C743</f>
        <v>0</v>
      </c>
      <c r="D678" s="979">
        <f>+Sample_FC!D743</f>
        <v>0</v>
      </c>
      <c r="E678" s="979">
        <f>+Sample_FC!E743</f>
        <v>0</v>
      </c>
      <c r="F678" s="979">
        <f>+Sample_FC!F743</f>
        <v>0</v>
      </c>
      <c r="G678" s="979">
        <f>+Sample_FC!G743</f>
        <v>0</v>
      </c>
      <c r="H678" s="979">
        <f>+Sample_FC!H743</f>
        <v>0</v>
      </c>
      <c r="I678" s="979">
        <f>+Sample_FC!I743</f>
        <v>0</v>
      </c>
      <c r="J678" s="979">
        <f>+Sample_FC!J743</f>
        <v>0</v>
      </c>
      <c r="K678" s="979">
        <f>+Sample_FC!K743</f>
        <v>0</v>
      </c>
      <c r="L678" s="979">
        <f>+Sample_FC!L743</f>
        <v>0</v>
      </c>
      <c r="M678" s="979">
        <f>+Sample_FC!M743</f>
        <v>0</v>
      </c>
      <c r="N678" s="979">
        <f>+Sample_FC!N743</f>
        <v>0</v>
      </c>
      <c r="O678" s="979">
        <f>+Sample!B743</f>
        <v>0</v>
      </c>
      <c r="P678" s="979">
        <f>+Sample!C743</f>
        <v>0</v>
      </c>
      <c r="Q678" s="979">
        <f>+Sample!D743</f>
        <v>0</v>
      </c>
      <c r="R678" s="979">
        <f>+Sample!E743</f>
        <v>0</v>
      </c>
      <c r="S678" s="979">
        <f>+Sample!F743</f>
        <v>0</v>
      </c>
      <c r="T678" s="979">
        <f>+Sample!G743</f>
        <v>0</v>
      </c>
      <c r="U678" s="979">
        <f>+Sample!H743</f>
        <v>0</v>
      </c>
      <c r="V678" s="979">
        <f>+Sample!I743</f>
        <v>0</v>
      </c>
      <c r="W678" s="979">
        <f>+Sample!J743</f>
        <v>0</v>
      </c>
      <c r="X678" s="979">
        <f>+Sample!K743</f>
        <v>0</v>
      </c>
      <c r="Y678" s="979">
        <f>+Sample!L743</f>
        <v>0</v>
      </c>
      <c r="Z678" s="979">
        <f>+Sample!M743</f>
        <v>0</v>
      </c>
      <c r="AA678" s="979">
        <f>+Sample!N743</f>
        <v>0</v>
      </c>
    </row>
    <row r="679" spans="1:27" x14ac:dyDescent="0.2">
      <c r="A679" s="1">
        <f>+Sample_FC!A744</f>
        <v>45668</v>
      </c>
      <c r="B679" s="979">
        <f>+Sample_FC!B744</f>
        <v>0</v>
      </c>
      <c r="C679" s="979">
        <f>+Sample_FC!C744</f>
        <v>0</v>
      </c>
      <c r="D679" s="979">
        <f>+Sample_FC!D744</f>
        <v>0</v>
      </c>
      <c r="E679" s="979">
        <f>+Sample_FC!E744</f>
        <v>0</v>
      </c>
      <c r="F679" s="979">
        <f>+Sample_FC!F744</f>
        <v>0</v>
      </c>
      <c r="G679" s="979">
        <f>+Sample_FC!G744</f>
        <v>0</v>
      </c>
      <c r="H679" s="979">
        <f>+Sample_FC!H744</f>
        <v>0</v>
      </c>
      <c r="I679" s="979">
        <f>+Sample_FC!I744</f>
        <v>0</v>
      </c>
      <c r="J679" s="979">
        <f>+Sample_FC!J744</f>
        <v>0</v>
      </c>
      <c r="K679" s="979">
        <f>+Sample_FC!K744</f>
        <v>0</v>
      </c>
      <c r="L679" s="979">
        <f>+Sample_FC!L744</f>
        <v>0</v>
      </c>
      <c r="M679" s="979">
        <f>+Sample_FC!M744</f>
        <v>0</v>
      </c>
      <c r="N679" s="979">
        <f>+Sample_FC!N744</f>
        <v>0</v>
      </c>
      <c r="O679" s="979">
        <f>+Sample!B744</f>
        <v>0</v>
      </c>
      <c r="P679" s="979">
        <f>+Sample!C744</f>
        <v>0</v>
      </c>
      <c r="Q679" s="979">
        <f>+Sample!D744</f>
        <v>0</v>
      </c>
      <c r="R679" s="979">
        <f>+Sample!E744</f>
        <v>0</v>
      </c>
      <c r="S679" s="979">
        <f>+Sample!F744</f>
        <v>0</v>
      </c>
      <c r="T679" s="979">
        <f>+Sample!G744</f>
        <v>0</v>
      </c>
      <c r="U679" s="979">
        <f>+Sample!H744</f>
        <v>0</v>
      </c>
      <c r="V679" s="979">
        <f>+Sample!I744</f>
        <v>0</v>
      </c>
      <c r="W679" s="979">
        <f>+Sample!J744</f>
        <v>0</v>
      </c>
      <c r="X679" s="979">
        <f>+Sample!K744</f>
        <v>0</v>
      </c>
      <c r="Y679" s="979">
        <f>+Sample!L744</f>
        <v>0</v>
      </c>
      <c r="Z679" s="979">
        <f>+Sample!M744</f>
        <v>0</v>
      </c>
      <c r="AA679" s="979">
        <f>+Sample!N744</f>
        <v>0</v>
      </c>
    </row>
    <row r="680" spans="1:27" x14ac:dyDescent="0.2">
      <c r="A680" s="1">
        <f>+Sample_FC!A745</f>
        <v>45669</v>
      </c>
      <c r="B680" s="979">
        <f>+Sample_FC!B745</f>
        <v>0</v>
      </c>
      <c r="C680" s="979">
        <f>+Sample_FC!C745</f>
        <v>0</v>
      </c>
      <c r="D680" s="979">
        <f>+Sample_FC!D745</f>
        <v>0</v>
      </c>
      <c r="E680" s="979">
        <f>+Sample_FC!E745</f>
        <v>0</v>
      </c>
      <c r="F680" s="979">
        <f>+Sample_FC!F745</f>
        <v>0</v>
      </c>
      <c r="G680" s="979">
        <f>+Sample_FC!G745</f>
        <v>0</v>
      </c>
      <c r="H680" s="979">
        <f>+Sample_FC!H745</f>
        <v>0</v>
      </c>
      <c r="I680" s="979">
        <f>+Sample_FC!I745</f>
        <v>0</v>
      </c>
      <c r="J680" s="979">
        <f>+Sample_FC!J745</f>
        <v>0</v>
      </c>
      <c r="K680" s="979">
        <f>+Sample_FC!K745</f>
        <v>0</v>
      </c>
      <c r="L680" s="979">
        <f>+Sample_FC!L745</f>
        <v>0</v>
      </c>
      <c r="M680" s="979">
        <f>+Sample_FC!M745</f>
        <v>0</v>
      </c>
      <c r="N680" s="979">
        <f>+Sample_FC!N745</f>
        <v>0</v>
      </c>
      <c r="O680" s="979">
        <f>+Sample!B745</f>
        <v>0</v>
      </c>
      <c r="P680" s="979">
        <f>+Sample!C745</f>
        <v>0</v>
      </c>
      <c r="Q680" s="979">
        <f>+Sample!D745</f>
        <v>0</v>
      </c>
      <c r="R680" s="979">
        <f>+Sample!E745</f>
        <v>0</v>
      </c>
      <c r="S680" s="979">
        <f>+Sample!F745</f>
        <v>0</v>
      </c>
      <c r="T680" s="979">
        <f>+Sample!G745</f>
        <v>0</v>
      </c>
      <c r="U680" s="979">
        <f>+Sample!H745</f>
        <v>0</v>
      </c>
      <c r="V680" s="979">
        <f>+Sample!I745</f>
        <v>0</v>
      </c>
      <c r="W680" s="979">
        <f>+Sample!J745</f>
        <v>0</v>
      </c>
      <c r="X680" s="979">
        <f>+Sample!K745</f>
        <v>0</v>
      </c>
      <c r="Y680" s="979">
        <f>+Sample!L745</f>
        <v>0</v>
      </c>
      <c r="Z680" s="979">
        <f>+Sample!M745</f>
        <v>0</v>
      </c>
      <c r="AA680" s="979">
        <f>+Sample!N745</f>
        <v>0</v>
      </c>
    </row>
    <row r="681" spans="1:27" x14ac:dyDescent="0.2">
      <c r="A681" s="1">
        <f>+Sample_FC!A746</f>
        <v>45670</v>
      </c>
      <c r="B681" s="979">
        <f>+Sample_FC!B746</f>
        <v>0</v>
      </c>
      <c r="C681" s="979">
        <f>+Sample_FC!C746</f>
        <v>0</v>
      </c>
      <c r="D681" s="979">
        <f>+Sample_FC!D746</f>
        <v>0</v>
      </c>
      <c r="E681" s="979">
        <f>+Sample_FC!E746</f>
        <v>0</v>
      </c>
      <c r="F681" s="979">
        <f>+Sample_FC!F746</f>
        <v>0</v>
      </c>
      <c r="G681" s="979">
        <f>+Sample_FC!G746</f>
        <v>0</v>
      </c>
      <c r="H681" s="979">
        <f>+Sample_FC!H746</f>
        <v>0</v>
      </c>
      <c r="I681" s="979">
        <f>+Sample_FC!I746</f>
        <v>0</v>
      </c>
      <c r="J681" s="979">
        <f>+Sample_FC!J746</f>
        <v>0</v>
      </c>
      <c r="K681" s="979">
        <f>+Sample_FC!K746</f>
        <v>0</v>
      </c>
      <c r="L681" s="979">
        <f>+Sample_FC!L746</f>
        <v>0</v>
      </c>
      <c r="M681" s="979">
        <f>+Sample_FC!M746</f>
        <v>0</v>
      </c>
      <c r="N681" s="979">
        <f>+Sample_FC!N746</f>
        <v>0</v>
      </c>
      <c r="O681" s="979">
        <f>+Sample!B746</f>
        <v>0</v>
      </c>
      <c r="P681" s="979">
        <f>+Sample!C746</f>
        <v>0</v>
      </c>
      <c r="Q681" s="979">
        <f>+Sample!D746</f>
        <v>0</v>
      </c>
      <c r="R681" s="979">
        <f>+Sample!E746</f>
        <v>0</v>
      </c>
      <c r="S681" s="979">
        <f>+Sample!F746</f>
        <v>0</v>
      </c>
      <c r="T681" s="979">
        <f>+Sample!G746</f>
        <v>0</v>
      </c>
      <c r="U681" s="979">
        <f>+Sample!H746</f>
        <v>0</v>
      </c>
      <c r="V681" s="979">
        <f>+Sample!I746</f>
        <v>0</v>
      </c>
      <c r="W681" s="979">
        <f>+Sample!J746</f>
        <v>0</v>
      </c>
      <c r="X681" s="979">
        <f>+Sample!K746</f>
        <v>0</v>
      </c>
      <c r="Y681" s="979">
        <f>+Sample!L746</f>
        <v>0</v>
      </c>
      <c r="Z681" s="979">
        <f>+Sample!M746</f>
        <v>0</v>
      </c>
      <c r="AA681" s="979">
        <f>+Sample!N746</f>
        <v>0</v>
      </c>
    </row>
    <row r="682" spans="1:27" x14ac:dyDescent="0.2">
      <c r="A682" s="1">
        <f>+Sample_FC!A747</f>
        <v>45671</v>
      </c>
      <c r="B682" s="979">
        <f>+Sample_FC!B747</f>
        <v>0</v>
      </c>
      <c r="C682" s="979">
        <f>+Sample_FC!C747</f>
        <v>0</v>
      </c>
      <c r="D682" s="979">
        <f>+Sample_FC!D747</f>
        <v>0</v>
      </c>
      <c r="E682" s="979">
        <f>+Sample_FC!E747</f>
        <v>0</v>
      </c>
      <c r="F682" s="979">
        <f>+Sample_FC!F747</f>
        <v>0</v>
      </c>
      <c r="G682" s="979">
        <f>+Sample_FC!G747</f>
        <v>0</v>
      </c>
      <c r="H682" s="979">
        <f>+Sample_FC!H747</f>
        <v>0</v>
      </c>
      <c r="I682" s="979">
        <f>+Sample_FC!I747</f>
        <v>0</v>
      </c>
      <c r="J682" s="979">
        <f>+Sample_FC!J747</f>
        <v>0</v>
      </c>
      <c r="K682" s="979">
        <f>+Sample_FC!K747</f>
        <v>0</v>
      </c>
      <c r="L682" s="979">
        <f>+Sample_FC!L747</f>
        <v>0</v>
      </c>
      <c r="M682" s="979">
        <f>+Sample_FC!M747</f>
        <v>0</v>
      </c>
      <c r="N682" s="979">
        <f>+Sample_FC!N747</f>
        <v>0</v>
      </c>
      <c r="O682" s="979">
        <f>+Sample!B747</f>
        <v>0</v>
      </c>
      <c r="P682" s="979">
        <f>+Sample!C747</f>
        <v>0</v>
      </c>
      <c r="Q682" s="979">
        <f>+Sample!D747</f>
        <v>0</v>
      </c>
      <c r="R682" s="979">
        <f>+Sample!E747</f>
        <v>0</v>
      </c>
      <c r="S682" s="979">
        <f>+Sample!F747</f>
        <v>0</v>
      </c>
      <c r="T682" s="979">
        <f>+Sample!G747</f>
        <v>0</v>
      </c>
      <c r="U682" s="979">
        <f>+Sample!H747</f>
        <v>0</v>
      </c>
      <c r="V682" s="979">
        <f>+Sample!I747</f>
        <v>0</v>
      </c>
      <c r="W682" s="979">
        <f>+Sample!J747</f>
        <v>0</v>
      </c>
      <c r="X682" s="979">
        <f>+Sample!K747</f>
        <v>0</v>
      </c>
      <c r="Y682" s="979">
        <f>+Sample!L747</f>
        <v>0</v>
      </c>
      <c r="Z682" s="979">
        <f>+Sample!M747</f>
        <v>0</v>
      </c>
      <c r="AA682" s="979">
        <f>+Sample!N747</f>
        <v>0</v>
      </c>
    </row>
    <row r="683" spans="1:27" x14ac:dyDescent="0.2">
      <c r="A683" s="1">
        <f>+Sample_FC!A748</f>
        <v>45672</v>
      </c>
      <c r="B683" s="979">
        <f>+Sample_FC!B748</f>
        <v>0</v>
      </c>
      <c r="C683" s="979">
        <f>+Sample_FC!C748</f>
        <v>0</v>
      </c>
      <c r="D683" s="979">
        <f>+Sample_FC!D748</f>
        <v>0</v>
      </c>
      <c r="E683" s="979">
        <f>+Sample_FC!E748</f>
        <v>0</v>
      </c>
      <c r="F683" s="979">
        <f>+Sample_FC!F748</f>
        <v>0</v>
      </c>
      <c r="G683" s="979">
        <f>+Sample_FC!G748</f>
        <v>0</v>
      </c>
      <c r="H683" s="979">
        <f>+Sample_FC!H748</f>
        <v>0</v>
      </c>
      <c r="I683" s="979">
        <f>+Sample_FC!I748</f>
        <v>0</v>
      </c>
      <c r="J683" s="979">
        <f>+Sample_FC!J748</f>
        <v>0</v>
      </c>
      <c r="K683" s="979">
        <f>+Sample_FC!K748</f>
        <v>0</v>
      </c>
      <c r="L683" s="979">
        <f>+Sample_FC!L748</f>
        <v>0</v>
      </c>
      <c r="M683" s="979">
        <f>+Sample_FC!M748</f>
        <v>0</v>
      </c>
      <c r="N683" s="979">
        <f>+Sample_FC!N748</f>
        <v>0</v>
      </c>
      <c r="O683" s="979">
        <f>+Sample!B748</f>
        <v>0</v>
      </c>
      <c r="P683" s="979">
        <f>+Sample!C748</f>
        <v>0</v>
      </c>
      <c r="Q683" s="979">
        <f>+Sample!D748</f>
        <v>0</v>
      </c>
      <c r="R683" s="979">
        <f>+Sample!E748</f>
        <v>0</v>
      </c>
      <c r="S683" s="979">
        <f>+Sample!F748</f>
        <v>0</v>
      </c>
      <c r="T683" s="979">
        <f>+Sample!G748</f>
        <v>0</v>
      </c>
      <c r="U683" s="979">
        <f>+Sample!H748</f>
        <v>0</v>
      </c>
      <c r="V683" s="979">
        <f>+Sample!I748</f>
        <v>0</v>
      </c>
      <c r="W683" s="979">
        <f>+Sample!J748</f>
        <v>0</v>
      </c>
      <c r="X683" s="979">
        <f>+Sample!K748</f>
        <v>0</v>
      </c>
      <c r="Y683" s="979">
        <f>+Sample!L748</f>
        <v>0</v>
      </c>
      <c r="Z683" s="979">
        <f>+Sample!M748</f>
        <v>0</v>
      </c>
      <c r="AA683" s="979">
        <f>+Sample!N748</f>
        <v>0</v>
      </c>
    </row>
    <row r="684" spans="1:27" x14ac:dyDescent="0.2">
      <c r="A684" s="1">
        <f>+Sample_FC!A749</f>
        <v>45673</v>
      </c>
      <c r="B684" s="979">
        <f>+Sample_FC!B749</f>
        <v>0</v>
      </c>
      <c r="C684" s="979">
        <f>+Sample_FC!C749</f>
        <v>0</v>
      </c>
      <c r="D684" s="979">
        <f>+Sample_FC!D749</f>
        <v>0</v>
      </c>
      <c r="E684" s="979">
        <f>+Sample_FC!E749</f>
        <v>0</v>
      </c>
      <c r="F684" s="979">
        <f>+Sample_FC!F749</f>
        <v>0</v>
      </c>
      <c r="G684" s="979">
        <f>+Sample_FC!G749</f>
        <v>0</v>
      </c>
      <c r="H684" s="979">
        <f>+Sample_FC!H749</f>
        <v>0</v>
      </c>
      <c r="I684" s="979">
        <f>+Sample_FC!I749</f>
        <v>0</v>
      </c>
      <c r="J684" s="979">
        <f>+Sample_FC!J749</f>
        <v>0</v>
      </c>
      <c r="K684" s="979">
        <f>+Sample_FC!K749</f>
        <v>0</v>
      </c>
      <c r="L684" s="979">
        <f>+Sample_FC!L749</f>
        <v>0</v>
      </c>
      <c r="M684" s="979">
        <f>+Sample_FC!M749</f>
        <v>0</v>
      </c>
      <c r="N684" s="979">
        <f>+Sample_FC!N749</f>
        <v>0</v>
      </c>
      <c r="O684" s="979">
        <f>+Sample!B749</f>
        <v>0</v>
      </c>
      <c r="P684" s="979">
        <f>+Sample!C749</f>
        <v>0</v>
      </c>
      <c r="Q684" s="979">
        <f>+Sample!D749</f>
        <v>0</v>
      </c>
      <c r="R684" s="979">
        <f>+Sample!E749</f>
        <v>0</v>
      </c>
      <c r="S684" s="979">
        <f>+Sample!F749</f>
        <v>0</v>
      </c>
      <c r="T684" s="979">
        <f>+Sample!G749</f>
        <v>0</v>
      </c>
      <c r="U684" s="979">
        <f>+Sample!H749</f>
        <v>0</v>
      </c>
      <c r="V684" s="979">
        <f>+Sample!I749</f>
        <v>0</v>
      </c>
      <c r="W684" s="979">
        <f>+Sample!J749</f>
        <v>0</v>
      </c>
      <c r="X684" s="979">
        <f>+Sample!K749</f>
        <v>0</v>
      </c>
      <c r="Y684" s="979">
        <f>+Sample!L749</f>
        <v>0</v>
      </c>
      <c r="Z684" s="979">
        <f>+Sample!M749</f>
        <v>0</v>
      </c>
      <c r="AA684" s="979">
        <f>+Sample!N749</f>
        <v>0</v>
      </c>
    </row>
    <row r="685" spans="1:27" x14ac:dyDescent="0.2">
      <c r="A685" s="1">
        <f>+Sample_FC!A750</f>
        <v>45674</v>
      </c>
      <c r="B685" s="979">
        <f>+Sample_FC!B750</f>
        <v>0</v>
      </c>
      <c r="C685" s="979">
        <f>+Sample_FC!C750</f>
        <v>0</v>
      </c>
      <c r="D685" s="979">
        <f>+Sample_FC!D750</f>
        <v>0</v>
      </c>
      <c r="E685" s="979">
        <f>+Sample_FC!E750</f>
        <v>0</v>
      </c>
      <c r="F685" s="979">
        <f>+Sample_FC!F750</f>
        <v>0</v>
      </c>
      <c r="G685" s="979">
        <f>+Sample_FC!G750</f>
        <v>0</v>
      </c>
      <c r="H685" s="979">
        <f>+Sample_FC!H750</f>
        <v>0</v>
      </c>
      <c r="I685" s="979">
        <f>+Sample_FC!I750</f>
        <v>0</v>
      </c>
      <c r="J685" s="979">
        <f>+Sample_FC!J750</f>
        <v>0</v>
      </c>
      <c r="K685" s="979">
        <f>+Sample_FC!K750</f>
        <v>0</v>
      </c>
      <c r="L685" s="979">
        <f>+Sample_FC!L750</f>
        <v>0</v>
      </c>
      <c r="M685" s="979">
        <f>+Sample_FC!M750</f>
        <v>0</v>
      </c>
      <c r="N685" s="979">
        <f>+Sample_FC!N750</f>
        <v>0</v>
      </c>
      <c r="O685" s="979">
        <f>+Sample!B750</f>
        <v>0</v>
      </c>
      <c r="P685" s="979">
        <f>+Sample!C750</f>
        <v>0</v>
      </c>
      <c r="Q685" s="979">
        <f>+Sample!D750</f>
        <v>0</v>
      </c>
      <c r="R685" s="979">
        <f>+Sample!E750</f>
        <v>0</v>
      </c>
      <c r="S685" s="979">
        <f>+Sample!F750</f>
        <v>0</v>
      </c>
      <c r="T685" s="979">
        <f>+Sample!G750</f>
        <v>0</v>
      </c>
      <c r="U685" s="979">
        <f>+Sample!H750</f>
        <v>0</v>
      </c>
      <c r="V685" s="979">
        <f>+Sample!I750</f>
        <v>0</v>
      </c>
      <c r="W685" s="979">
        <f>+Sample!J750</f>
        <v>0</v>
      </c>
      <c r="X685" s="979">
        <f>+Sample!K750</f>
        <v>0</v>
      </c>
      <c r="Y685" s="979">
        <f>+Sample!L750</f>
        <v>0</v>
      </c>
      <c r="Z685" s="979">
        <f>+Sample!M750</f>
        <v>0</v>
      </c>
      <c r="AA685" s="979">
        <f>+Sample!N750</f>
        <v>0</v>
      </c>
    </row>
    <row r="686" spans="1:27" x14ac:dyDescent="0.2">
      <c r="A686" s="1">
        <f>+Sample_FC!A751</f>
        <v>45675</v>
      </c>
      <c r="B686" s="979">
        <f>+Sample_FC!B751</f>
        <v>0</v>
      </c>
      <c r="C686" s="979">
        <f>+Sample_FC!C751</f>
        <v>0</v>
      </c>
      <c r="D686" s="979">
        <f>+Sample_FC!D751</f>
        <v>0</v>
      </c>
      <c r="E686" s="979">
        <f>+Sample_FC!E751</f>
        <v>0</v>
      </c>
      <c r="F686" s="979">
        <f>+Sample_FC!F751</f>
        <v>0</v>
      </c>
      <c r="G686" s="979">
        <f>+Sample_FC!G751</f>
        <v>0</v>
      </c>
      <c r="H686" s="979">
        <f>+Sample_FC!H751</f>
        <v>0</v>
      </c>
      <c r="I686" s="979">
        <f>+Sample_FC!I751</f>
        <v>0</v>
      </c>
      <c r="J686" s="979">
        <f>+Sample_FC!J751</f>
        <v>0</v>
      </c>
      <c r="K686" s="979">
        <f>+Sample_FC!K751</f>
        <v>0</v>
      </c>
      <c r="L686" s="979">
        <f>+Sample_FC!L751</f>
        <v>0</v>
      </c>
      <c r="M686" s="979">
        <f>+Sample_FC!M751</f>
        <v>0</v>
      </c>
      <c r="N686" s="979">
        <f>+Sample_FC!N751</f>
        <v>0</v>
      </c>
      <c r="O686" s="979">
        <f>+Sample!B751</f>
        <v>0</v>
      </c>
      <c r="P686" s="979">
        <f>+Sample!C751</f>
        <v>0</v>
      </c>
      <c r="Q686" s="979">
        <f>+Sample!D751</f>
        <v>0</v>
      </c>
      <c r="R686" s="979">
        <f>+Sample!E751</f>
        <v>0</v>
      </c>
      <c r="S686" s="979">
        <f>+Sample!F751</f>
        <v>0</v>
      </c>
      <c r="T686" s="979">
        <f>+Sample!G751</f>
        <v>0</v>
      </c>
      <c r="U686" s="979">
        <f>+Sample!H751</f>
        <v>0</v>
      </c>
      <c r="V686" s="979">
        <f>+Sample!I751</f>
        <v>0</v>
      </c>
      <c r="W686" s="979">
        <f>+Sample!J751</f>
        <v>0</v>
      </c>
      <c r="X686" s="979">
        <f>+Sample!K751</f>
        <v>0</v>
      </c>
      <c r="Y686" s="979">
        <f>+Sample!L751</f>
        <v>0</v>
      </c>
      <c r="Z686" s="979">
        <f>+Sample!M751</f>
        <v>0</v>
      </c>
      <c r="AA686" s="979">
        <f>+Sample!N751</f>
        <v>0</v>
      </c>
    </row>
    <row r="687" spans="1:27" x14ac:dyDescent="0.2">
      <c r="A687" s="1">
        <f>+Sample_FC!A752</f>
        <v>45676</v>
      </c>
      <c r="B687" s="979">
        <f>+Sample_FC!B752</f>
        <v>0</v>
      </c>
      <c r="C687" s="979">
        <f>+Sample_FC!C752</f>
        <v>0</v>
      </c>
      <c r="D687" s="979">
        <f>+Sample_FC!D752</f>
        <v>0</v>
      </c>
      <c r="E687" s="979">
        <f>+Sample_FC!E752</f>
        <v>0</v>
      </c>
      <c r="F687" s="979">
        <f>+Sample_FC!F752</f>
        <v>0</v>
      </c>
      <c r="G687" s="979">
        <f>+Sample_FC!G752</f>
        <v>0</v>
      </c>
      <c r="H687" s="979">
        <f>+Sample_FC!H752</f>
        <v>0</v>
      </c>
      <c r="I687" s="979">
        <f>+Sample_FC!I752</f>
        <v>0</v>
      </c>
      <c r="J687" s="979">
        <f>+Sample_FC!J752</f>
        <v>0</v>
      </c>
      <c r="K687" s="979">
        <f>+Sample_FC!K752</f>
        <v>0</v>
      </c>
      <c r="L687" s="979">
        <f>+Sample_FC!L752</f>
        <v>0</v>
      </c>
      <c r="M687" s="979">
        <f>+Sample_FC!M752</f>
        <v>0</v>
      </c>
      <c r="N687" s="979">
        <f>+Sample_FC!N752</f>
        <v>0</v>
      </c>
      <c r="O687" s="979">
        <f>+Sample!B752</f>
        <v>0</v>
      </c>
      <c r="P687" s="979">
        <f>+Sample!C752</f>
        <v>0</v>
      </c>
      <c r="Q687" s="979">
        <f>+Sample!D752</f>
        <v>0</v>
      </c>
      <c r="R687" s="979">
        <f>+Sample!E752</f>
        <v>0</v>
      </c>
      <c r="S687" s="979">
        <f>+Sample!F752</f>
        <v>0</v>
      </c>
      <c r="T687" s="979">
        <f>+Sample!G752</f>
        <v>0</v>
      </c>
      <c r="U687" s="979">
        <f>+Sample!H752</f>
        <v>0</v>
      </c>
      <c r="V687" s="979">
        <f>+Sample!I752</f>
        <v>0</v>
      </c>
      <c r="W687" s="979">
        <f>+Sample!J752</f>
        <v>0</v>
      </c>
      <c r="X687" s="979">
        <f>+Sample!K752</f>
        <v>0</v>
      </c>
      <c r="Y687" s="979">
        <f>+Sample!L752</f>
        <v>0</v>
      </c>
      <c r="Z687" s="979">
        <f>+Sample!M752</f>
        <v>0</v>
      </c>
      <c r="AA687" s="979">
        <f>+Sample!N752</f>
        <v>0</v>
      </c>
    </row>
    <row r="688" spans="1:27" x14ac:dyDescent="0.2">
      <c r="A688" s="1">
        <f>+Sample_FC!A753</f>
        <v>45677</v>
      </c>
      <c r="B688" s="979">
        <f>+Sample_FC!B753</f>
        <v>0</v>
      </c>
      <c r="C688" s="979">
        <f>+Sample_FC!C753</f>
        <v>0</v>
      </c>
      <c r="D688" s="979">
        <f>+Sample_FC!D753</f>
        <v>0</v>
      </c>
      <c r="E688" s="979">
        <f>+Sample_FC!E753</f>
        <v>0</v>
      </c>
      <c r="F688" s="979">
        <f>+Sample_FC!F753</f>
        <v>0</v>
      </c>
      <c r="G688" s="979">
        <f>+Sample_FC!G753</f>
        <v>0</v>
      </c>
      <c r="H688" s="979">
        <f>+Sample_FC!H753</f>
        <v>0</v>
      </c>
      <c r="I688" s="979">
        <f>+Sample_FC!I753</f>
        <v>0</v>
      </c>
      <c r="J688" s="979">
        <f>+Sample_FC!J753</f>
        <v>0</v>
      </c>
      <c r="K688" s="979">
        <f>+Sample_FC!K753</f>
        <v>0</v>
      </c>
      <c r="L688" s="979">
        <f>+Sample_FC!L753</f>
        <v>0</v>
      </c>
      <c r="M688" s="979">
        <f>+Sample_FC!M753</f>
        <v>0</v>
      </c>
      <c r="N688" s="979">
        <f>+Sample_FC!N753</f>
        <v>0</v>
      </c>
      <c r="O688" s="979">
        <f>+Sample!B753</f>
        <v>0</v>
      </c>
      <c r="P688" s="979">
        <f>+Sample!C753</f>
        <v>0</v>
      </c>
      <c r="Q688" s="979">
        <f>+Sample!D753</f>
        <v>0</v>
      </c>
      <c r="R688" s="979">
        <f>+Sample!E753</f>
        <v>0</v>
      </c>
      <c r="S688" s="979">
        <f>+Sample!F753</f>
        <v>0</v>
      </c>
      <c r="T688" s="979">
        <f>+Sample!G753</f>
        <v>0</v>
      </c>
      <c r="U688" s="979">
        <f>+Sample!H753</f>
        <v>0</v>
      </c>
      <c r="V688" s="979">
        <f>+Sample!I753</f>
        <v>0</v>
      </c>
      <c r="W688" s="979">
        <f>+Sample!J753</f>
        <v>0</v>
      </c>
      <c r="X688" s="979">
        <f>+Sample!K753</f>
        <v>0</v>
      </c>
      <c r="Y688" s="979">
        <f>+Sample!L753</f>
        <v>0</v>
      </c>
      <c r="Z688" s="979">
        <f>+Sample!M753</f>
        <v>0</v>
      </c>
      <c r="AA688" s="979">
        <f>+Sample!N753</f>
        <v>0</v>
      </c>
    </row>
    <row r="689" spans="1:27" x14ac:dyDescent="0.2">
      <c r="A689" s="1">
        <f>+Sample_FC!A754</f>
        <v>45678</v>
      </c>
      <c r="B689" s="979">
        <f>+Sample_FC!B754</f>
        <v>0</v>
      </c>
      <c r="C689" s="979">
        <f>+Sample_FC!C754</f>
        <v>0</v>
      </c>
      <c r="D689" s="979">
        <f>+Sample_FC!D754</f>
        <v>0</v>
      </c>
      <c r="E689" s="979">
        <f>+Sample_FC!E754</f>
        <v>0</v>
      </c>
      <c r="F689" s="979">
        <f>+Sample_FC!F754</f>
        <v>0</v>
      </c>
      <c r="G689" s="979">
        <f>+Sample_FC!G754</f>
        <v>0</v>
      </c>
      <c r="H689" s="979">
        <f>+Sample_FC!H754</f>
        <v>0</v>
      </c>
      <c r="I689" s="979">
        <f>+Sample_FC!I754</f>
        <v>0</v>
      </c>
      <c r="J689" s="979">
        <f>+Sample_FC!J754</f>
        <v>0</v>
      </c>
      <c r="K689" s="979">
        <f>+Sample_FC!K754</f>
        <v>0</v>
      </c>
      <c r="L689" s="979">
        <f>+Sample_FC!L754</f>
        <v>0</v>
      </c>
      <c r="M689" s="979">
        <f>+Sample_FC!M754</f>
        <v>0</v>
      </c>
      <c r="N689" s="979">
        <f>+Sample_FC!N754</f>
        <v>0</v>
      </c>
      <c r="O689" s="979">
        <f>+Sample!B754</f>
        <v>0</v>
      </c>
      <c r="P689" s="979">
        <f>+Sample!C754</f>
        <v>0</v>
      </c>
      <c r="Q689" s="979">
        <f>+Sample!D754</f>
        <v>0</v>
      </c>
      <c r="R689" s="979">
        <f>+Sample!E754</f>
        <v>0</v>
      </c>
      <c r="S689" s="979">
        <f>+Sample!F754</f>
        <v>0</v>
      </c>
      <c r="T689" s="979">
        <f>+Sample!G754</f>
        <v>0</v>
      </c>
      <c r="U689" s="979">
        <f>+Sample!H754</f>
        <v>0</v>
      </c>
      <c r="V689" s="979">
        <f>+Sample!I754</f>
        <v>0</v>
      </c>
      <c r="W689" s="979">
        <f>+Sample!J754</f>
        <v>0</v>
      </c>
      <c r="X689" s="979">
        <f>+Sample!K754</f>
        <v>0</v>
      </c>
      <c r="Y689" s="979">
        <f>+Sample!L754</f>
        <v>0</v>
      </c>
      <c r="Z689" s="979">
        <f>+Sample!M754</f>
        <v>0</v>
      </c>
      <c r="AA689" s="979">
        <f>+Sample!N754</f>
        <v>0</v>
      </c>
    </row>
    <row r="690" spans="1:27" x14ac:dyDescent="0.2">
      <c r="A690" s="1">
        <f>+Sample_FC!A755</f>
        <v>45679</v>
      </c>
      <c r="B690" s="979">
        <f>+Sample_FC!B755</f>
        <v>0</v>
      </c>
      <c r="C690" s="979">
        <f>+Sample_FC!C755</f>
        <v>0</v>
      </c>
      <c r="D690" s="979">
        <f>+Sample_FC!D755</f>
        <v>0</v>
      </c>
      <c r="E690" s="979">
        <f>+Sample_FC!E755</f>
        <v>0</v>
      </c>
      <c r="F690" s="979">
        <f>+Sample_FC!F755</f>
        <v>0</v>
      </c>
      <c r="G690" s="979">
        <f>+Sample_FC!G755</f>
        <v>0</v>
      </c>
      <c r="H690" s="979">
        <f>+Sample_FC!H755</f>
        <v>0</v>
      </c>
      <c r="I690" s="979">
        <f>+Sample_FC!I755</f>
        <v>0</v>
      </c>
      <c r="J690" s="979">
        <f>+Sample_FC!J755</f>
        <v>0</v>
      </c>
      <c r="K690" s="979">
        <f>+Sample_FC!K755</f>
        <v>0</v>
      </c>
      <c r="L690" s="979">
        <f>+Sample_FC!L755</f>
        <v>0</v>
      </c>
      <c r="M690" s="979">
        <f>+Sample_FC!M755</f>
        <v>0</v>
      </c>
      <c r="N690" s="979">
        <f>+Sample_FC!N755</f>
        <v>0</v>
      </c>
      <c r="O690" s="979">
        <f>+Sample!B755</f>
        <v>0</v>
      </c>
      <c r="P690" s="979">
        <f>+Sample!C755</f>
        <v>0</v>
      </c>
      <c r="Q690" s="979">
        <f>+Sample!D755</f>
        <v>0</v>
      </c>
      <c r="R690" s="979">
        <f>+Sample!E755</f>
        <v>0</v>
      </c>
      <c r="S690" s="979">
        <f>+Sample!F755</f>
        <v>0</v>
      </c>
      <c r="T690" s="979">
        <f>+Sample!G755</f>
        <v>0</v>
      </c>
      <c r="U690" s="979">
        <f>+Sample!H755</f>
        <v>0</v>
      </c>
      <c r="V690" s="979">
        <f>+Sample!I755</f>
        <v>0</v>
      </c>
      <c r="W690" s="979">
        <f>+Sample!J755</f>
        <v>0</v>
      </c>
      <c r="X690" s="979">
        <f>+Sample!K755</f>
        <v>0</v>
      </c>
      <c r="Y690" s="979">
        <f>+Sample!L755</f>
        <v>0</v>
      </c>
      <c r="Z690" s="979">
        <f>+Sample!M755</f>
        <v>0</v>
      </c>
      <c r="AA690" s="979">
        <f>+Sample!N755</f>
        <v>0</v>
      </c>
    </row>
    <row r="691" spans="1:27" x14ac:dyDescent="0.2">
      <c r="A691" s="1">
        <f>+Sample_FC!A756</f>
        <v>45680</v>
      </c>
      <c r="B691" s="979">
        <f>+Sample_FC!B756</f>
        <v>0</v>
      </c>
      <c r="C691" s="979">
        <f>+Sample_FC!C756</f>
        <v>0</v>
      </c>
      <c r="D691" s="979">
        <f>+Sample_FC!D756</f>
        <v>0</v>
      </c>
      <c r="E691" s="979">
        <f>+Sample_FC!E756</f>
        <v>0</v>
      </c>
      <c r="F691" s="979">
        <f>+Sample_FC!F756</f>
        <v>0</v>
      </c>
      <c r="G691" s="979">
        <f>+Sample_FC!G756</f>
        <v>0</v>
      </c>
      <c r="H691" s="979">
        <f>+Sample_FC!H756</f>
        <v>0</v>
      </c>
      <c r="I691" s="979">
        <f>+Sample_FC!I756</f>
        <v>0</v>
      </c>
      <c r="J691" s="979">
        <f>+Sample_FC!J756</f>
        <v>0</v>
      </c>
      <c r="K691" s="979">
        <f>+Sample_FC!K756</f>
        <v>0</v>
      </c>
      <c r="L691" s="979">
        <f>+Sample_FC!L756</f>
        <v>0</v>
      </c>
      <c r="M691" s="979">
        <f>+Sample_FC!M756</f>
        <v>0</v>
      </c>
      <c r="N691" s="979">
        <f>+Sample_FC!N756</f>
        <v>0</v>
      </c>
      <c r="O691" s="979">
        <f>+Sample!B756</f>
        <v>0</v>
      </c>
      <c r="P691" s="979">
        <f>+Sample!C756</f>
        <v>0</v>
      </c>
      <c r="Q691" s="979">
        <f>+Sample!D756</f>
        <v>0</v>
      </c>
      <c r="R691" s="979">
        <f>+Sample!E756</f>
        <v>0</v>
      </c>
      <c r="S691" s="979">
        <f>+Sample!F756</f>
        <v>0</v>
      </c>
      <c r="T691" s="979">
        <f>+Sample!G756</f>
        <v>0</v>
      </c>
      <c r="U691" s="979">
        <f>+Sample!H756</f>
        <v>0</v>
      </c>
      <c r="V691" s="979">
        <f>+Sample!I756</f>
        <v>0</v>
      </c>
      <c r="W691" s="979">
        <f>+Sample!J756</f>
        <v>0</v>
      </c>
      <c r="X691" s="979">
        <f>+Sample!K756</f>
        <v>0</v>
      </c>
      <c r="Y691" s="979">
        <f>+Sample!L756</f>
        <v>0</v>
      </c>
      <c r="Z691" s="979">
        <f>+Sample!M756</f>
        <v>0</v>
      </c>
      <c r="AA691" s="979">
        <f>+Sample!N756</f>
        <v>0</v>
      </c>
    </row>
    <row r="692" spans="1:27" x14ac:dyDescent="0.2">
      <c r="A692" s="1">
        <f>+Sample_FC!A757</f>
        <v>45681</v>
      </c>
      <c r="B692" s="979">
        <f>+Sample_FC!B757</f>
        <v>0</v>
      </c>
      <c r="C692" s="979">
        <f>+Sample_FC!C757</f>
        <v>0</v>
      </c>
      <c r="D692" s="979">
        <f>+Sample_FC!D757</f>
        <v>0</v>
      </c>
      <c r="E692" s="979">
        <f>+Sample_FC!E757</f>
        <v>0</v>
      </c>
      <c r="F692" s="979">
        <f>+Sample_FC!F757</f>
        <v>0</v>
      </c>
      <c r="G692" s="979">
        <f>+Sample_FC!G757</f>
        <v>0</v>
      </c>
      <c r="H692" s="979">
        <f>+Sample_FC!H757</f>
        <v>0</v>
      </c>
      <c r="I692" s="979">
        <f>+Sample_FC!I757</f>
        <v>0</v>
      </c>
      <c r="J692" s="979">
        <f>+Sample_FC!J757</f>
        <v>0</v>
      </c>
      <c r="K692" s="979">
        <f>+Sample_FC!K757</f>
        <v>0</v>
      </c>
      <c r="L692" s="979">
        <f>+Sample_FC!L757</f>
        <v>0</v>
      </c>
      <c r="M692" s="979">
        <f>+Sample_FC!M757</f>
        <v>0</v>
      </c>
      <c r="N692" s="979">
        <f>+Sample_FC!N757</f>
        <v>0</v>
      </c>
      <c r="O692" s="979">
        <f>+Sample!B757</f>
        <v>0</v>
      </c>
      <c r="P692" s="979">
        <f>+Sample!C757</f>
        <v>0</v>
      </c>
      <c r="Q692" s="979">
        <f>+Sample!D757</f>
        <v>0</v>
      </c>
      <c r="R692" s="979">
        <f>+Sample!E757</f>
        <v>0</v>
      </c>
      <c r="S692" s="979">
        <f>+Sample!F757</f>
        <v>0</v>
      </c>
      <c r="T692" s="979">
        <f>+Sample!G757</f>
        <v>0</v>
      </c>
      <c r="U692" s="979">
        <f>+Sample!H757</f>
        <v>0</v>
      </c>
      <c r="V692" s="979">
        <f>+Sample!I757</f>
        <v>0</v>
      </c>
      <c r="W692" s="979">
        <f>+Sample!J757</f>
        <v>0</v>
      </c>
      <c r="X692" s="979">
        <f>+Sample!K757</f>
        <v>0</v>
      </c>
      <c r="Y692" s="979">
        <f>+Sample!L757</f>
        <v>0</v>
      </c>
      <c r="Z692" s="979">
        <f>+Sample!M757</f>
        <v>0</v>
      </c>
      <c r="AA692" s="979">
        <f>+Sample!N757</f>
        <v>0</v>
      </c>
    </row>
    <row r="693" spans="1:27" x14ac:dyDescent="0.2">
      <c r="A693" s="1">
        <f>+Sample_FC!A758</f>
        <v>45682</v>
      </c>
      <c r="B693" s="979">
        <f>+Sample_FC!B758</f>
        <v>0</v>
      </c>
      <c r="C693" s="979">
        <f>+Sample_FC!C758</f>
        <v>0</v>
      </c>
      <c r="D693" s="979">
        <f>+Sample_FC!D758</f>
        <v>0</v>
      </c>
      <c r="E693" s="979">
        <f>+Sample_FC!E758</f>
        <v>0</v>
      </c>
      <c r="F693" s="979">
        <f>+Sample_FC!F758</f>
        <v>0</v>
      </c>
      <c r="G693" s="979">
        <f>+Sample_FC!G758</f>
        <v>0</v>
      </c>
      <c r="H693" s="979">
        <f>+Sample_FC!H758</f>
        <v>0</v>
      </c>
      <c r="I693" s="979">
        <f>+Sample_FC!I758</f>
        <v>0</v>
      </c>
      <c r="J693" s="979">
        <f>+Sample_FC!J758</f>
        <v>0</v>
      </c>
      <c r="K693" s="979">
        <f>+Sample_FC!K758</f>
        <v>0</v>
      </c>
      <c r="L693" s="979">
        <f>+Sample_FC!L758</f>
        <v>0</v>
      </c>
      <c r="M693" s="979">
        <f>+Sample_FC!M758</f>
        <v>0</v>
      </c>
      <c r="N693" s="979">
        <f>+Sample_FC!N758</f>
        <v>0</v>
      </c>
      <c r="O693" s="979">
        <f>+Sample!B758</f>
        <v>0</v>
      </c>
      <c r="P693" s="979">
        <f>+Sample!C758</f>
        <v>0</v>
      </c>
      <c r="Q693" s="979">
        <f>+Sample!D758</f>
        <v>0</v>
      </c>
      <c r="R693" s="979">
        <f>+Sample!E758</f>
        <v>0</v>
      </c>
      <c r="S693" s="979">
        <f>+Sample!F758</f>
        <v>0</v>
      </c>
      <c r="T693" s="979">
        <f>+Sample!G758</f>
        <v>0</v>
      </c>
      <c r="U693" s="979">
        <f>+Sample!H758</f>
        <v>0</v>
      </c>
      <c r="V693" s="979">
        <f>+Sample!I758</f>
        <v>0</v>
      </c>
      <c r="W693" s="979">
        <f>+Sample!J758</f>
        <v>0</v>
      </c>
      <c r="X693" s="979">
        <f>+Sample!K758</f>
        <v>0</v>
      </c>
      <c r="Y693" s="979">
        <f>+Sample!L758</f>
        <v>0</v>
      </c>
      <c r="Z693" s="979">
        <f>+Sample!M758</f>
        <v>0</v>
      </c>
      <c r="AA693" s="979">
        <f>+Sample!N758</f>
        <v>0</v>
      </c>
    </row>
    <row r="694" spans="1:27" x14ac:dyDescent="0.2">
      <c r="A694" s="1">
        <f>+Sample_FC!A759</f>
        <v>45683</v>
      </c>
      <c r="B694" s="979">
        <f>+Sample_FC!B759</f>
        <v>0</v>
      </c>
      <c r="C694" s="979">
        <f>+Sample_FC!C759</f>
        <v>0</v>
      </c>
      <c r="D694" s="979">
        <f>+Sample_FC!D759</f>
        <v>0</v>
      </c>
      <c r="E694" s="979">
        <f>+Sample_FC!E759</f>
        <v>0</v>
      </c>
      <c r="F694" s="979">
        <f>+Sample_FC!F759</f>
        <v>0</v>
      </c>
      <c r="G694" s="979">
        <f>+Sample_FC!G759</f>
        <v>0</v>
      </c>
      <c r="H694" s="979">
        <f>+Sample_FC!H759</f>
        <v>0</v>
      </c>
      <c r="I694" s="979">
        <f>+Sample_FC!I759</f>
        <v>0</v>
      </c>
      <c r="J694" s="979">
        <f>+Sample_FC!J759</f>
        <v>0</v>
      </c>
      <c r="K694" s="979">
        <f>+Sample_FC!K759</f>
        <v>0</v>
      </c>
      <c r="L694" s="979">
        <f>+Sample_FC!L759</f>
        <v>0</v>
      </c>
      <c r="M694" s="979">
        <f>+Sample_FC!M759</f>
        <v>0</v>
      </c>
      <c r="N694" s="979">
        <f>+Sample_FC!N759</f>
        <v>0</v>
      </c>
      <c r="O694" s="979">
        <f>+Sample!B759</f>
        <v>0</v>
      </c>
      <c r="P694" s="979">
        <f>+Sample!C759</f>
        <v>0</v>
      </c>
      <c r="Q694" s="979">
        <f>+Sample!D759</f>
        <v>0</v>
      </c>
      <c r="R694" s="979">
        <f>+Sample!E759</f>
        <v>0</v>
      </c>
      <c r="S694" s="979">
        <f>+Sample!F759</f>
        <v>0</v>
      </c>
      <c r="T694" s="979">
        <f>+Sample!G759</f>
        <v>0</v>
      </c>
      <c r="U694" s="979">
        <f>+Sample!H759</f>
        <v>0</v>
      </c>
      <c r="V694" s="979">
        <f>+Sample!I759</f>
        <v>0</v>
      </c>
      <c r="W694" s="979">
        <f>+Sample!J759</f>
        <v>0</v>
      </c>
      <c r="X694" s="979">
        <f>+Sample!K759</f>
        <v>0</v>
      </c>
      <c r="Y694" s="979">
        <f>+Sample!L759</f>
        <v>0</v>
      </c>
      <c r="Z694" s="979">
        <f>+Sample!M759</f>
        <v>0</v>
      </c>
      <c r="AA694" s="979">
        <f>+Sample!N759</f>
        <v>0</v>
      </c>
    </row>
    <row r="695" spans="1:27" x14ac:dyDescent="0.2">
      <c r="A695" s="1">
        <f>+Sample_FC!A760</f>
        <v>45684</v>
      </c>
      <c r="B695" s="979">
        <f>+Sample_FC!B760</f>
        <v>0</v>
      </c>
      <c r="C695" s="979">
        <f>+Sample_FC!C760</f>
        <v>0</v>
      </c>
      <c r="D695" s="979">
        <f>+Sample_FC!D760</f>
        <v>0</v>
      </c>
      <c r="E695" s="979">
        <f>+Sample_FC!E760</f>
        <v>0</v>
      </c>
      <c r="F695" s="979">
        <f>+Sample_FC!F760</f>
        <v>0</v>
      </c>
      <c r="G695" s="979">
        <f>+Sample_FC!G760</f>
        <v>0</v>
      </c>
      <c r="H695" s="979">
        <f>+Sample_FC!H760</f>
        <v>0</v>
      </c>
      <c r="I695" s="979">
        <f>+Sample_FC!I760</f>
        <v>0</v>
      </c>
      <c r="J695" s="979">
        <f>+Sample_FC!J760</f>
        <v>0</v>
      </c>
      <c r="K695" s="979">
        <f>+Sample_FC!K760</f>
        <v>0</v>
      </c>
      <c r="L695" s="979">
        <f>+Sample_FC!L760</f>
        <v>0</v>
      </c>
      <c r="M695" s="979">
        <f>+Sample_FC!M760</f>
        <v>0</v>
      </c>
      <c r="N695" s="979">
        <f>+Sample_FC!N760</f>
        <v>0</v>
      </c>
      <c r="O695" s="979">
        <f>+Sample!B760</f>
        <v>0</v>
      </c>
      <c r="P695" s="979">
        <f>+Sample!C760</f>
        <v>0</v>
      </c>
      <c r="Q695" s="979">
        <f>+Sample!D760</f>
        <v>0</v>
      </c>
      <c r="R695" s="979">
        <f>+Sample!E760</f>
        <v>0</v>
      </c>
      <c r="S695" s="979">
        <f>+Sample!F760</f>
        <v>0</v>
      </c>
      <c r="T695" s="979">
        <f>+Sample!G760</f>
        <v>0</v>
      </c>
      <c r="U695" s="979">
        <f>+Sample!H760</f>
        <v>0</v>
      </c>
      <c r="V695" s="979">
        <f>+Sample!I760</f>
        <v>0</v>
      </c>
      <c r="W695" s="979">
        <f>+Sample!J760</f>
        <v>0</v>
      </c>
      <c r="X695" s="979">
        <f>+Sample!K760</f>
        <v>0</v>
      </c>
      <c r="Y695" s="979">
        <f>+Sample!L760</f>
        <v>0</v>
      </c>
      <c r="Z695" s="979">
        <f>+Sample!M760</f>
        <v>0</v>
      </c>
      <c r="AA695" s="979">
        <f>+Sample!N760</f>
        <v>0</v>
      </c>
    </row>
    <row r="696" spans="1:27" x14ac:dyDescent="0.2">
      <c r="A696" s="1">
        <f>+Sample_FC!A761</f>
        <v>45685</v>
      </c>
      <c r="B696" s="979">
        <f>+Sample_FC!B761</f>
        <v>0</v>
      </c>
      <c r="C696" s="979">
        <f>+Sample_FC!C761</f>
        <v>0</v>
      </c>
      <c r="D696" s="979">
        <f>+Sample_FC!D761</f>
        <v>0</v>
      </c>
      <c r="E696" s="979">
        <f>+Sample_FC!E761</f>
        <v>0</v>
      </c>
      <c r="F696" s="979">
        <f>+Sample_FC!F761</f>
        <v>0</v>
      </c>
      <c r="G696" s="979">
        <f>+Sample_FC!G761</f>
        <v>0</v>
      </c>
      <c r="H696" s="979">
        <f>+Sample_FC!H761</f>
        <v>0</v>
      </c>
      <c r="I696" s="979">
        <f>+Sample_FC!I761</f>
        <v>0</v>
      </c>
      <c r="J696" s="979">
        <f>+Sample_FC!J761</f>
        <v>0</v>
      </c>
      <c r="K696" s="979">
        <f>+Sample_FC!K761</f>
        <v>0</v>
      </c>
      <c r="L696" s="979">
        <f>+Sample_FC!L761</f>
        <v>0</v>
      </c>
      <c r="M696" s="979">
        <f>+Sample_FC!M761</f>
        <v>0</v>
      </c>
      <c r="N696" s="979">
        <f>+Sample_FC!N761</f>
        <v>0</v>
      </c>
      <c r="O696" s="979">
        <f>+Sample!B761</f>
        <v>0</v>
      </c>
      <c r="P696" s="979">
        <f>+Sample!C761</f>
        <v>0</v>
      </c>
      <c r="Q696" s="979">
        <f>+Sample!D761</f>
        <v>0</v>
      </c>
      <c r="R696" s="979">
        <f>+Sample!E761</f>
        <v>0</v>
      </c>
      <c r="S696" s="979">
        <f>+Sample!F761</f>
        <v>0</v>
      </c>
      <c r="T696" s="979">
        <f>+Sample!G761</f>
        <v>0</v>
      </c>
      <c r="U696" s="979">
        <f>+Sample!H761</f>
        <v>0</v>
      </c>
      <c r="V696" s="979">
        <f>+Sample!I761</f>
        <v>0</v>
      </c>
      <c r="W696" s="979">
        <f>+Sample!J761</f>
        <v>0</v>
      </c>
      <c r="X696" s="979">
        <f>+Sample!K761</f>
        <v>0</v>
      </c>
      <c r="Y696" s="979">
        <f>+Sample!L761</f>
        <v>0</v>
      </c>
      <c r="Z696" s="979">
        <f>+Sample!M761</f>
        <v>0</v>
      </c>
      <c r="AA696" s="979">
        <f>+Sample!N761</f>
        <v>0</v>
      </c>
    </row>
    <row r="697" spans="1:27" x14ac:dyDescent="0.2">
      <c r="A697" s="1">
        <f>+Sample_FC!A762</f>
        <v>45686</v>
      </c>
      <c r="B697" s="979">
        <f>+Sample_FC!B762</f>
        <v>0</v>
      </c>
      <c r="C697" s="979">
        <f>+Sample_FC!C762</f>
        <v>0</v>
      </c>
      <c r="D697" s="979">
        <f>+Sample_FC!D762</f>
        <v>0</v>
      </c>
      <c r="E697" s="979">
        <f>+Sample_FC!E762</f>
        <v>0</v>
      </c>
      <c r="F697" s="979">
        <f>+Sample_FC!F762</f>
        <v>0</v>
      </c>
      <c r="G697" s="979">
        <f>+Sample_FC!G762</f>
        <v>0</v>
      </c>
      <c r="H697" s="979">
        <f>+Sample_FC!H762</f>
        <v>0</v>
      </c>
      <c r="I697" s="979">
        <f>+Sample_FC!I762</f>
        <v>0</v>
      </c>
      <c r="J697" s="979">
        <f>+Sample_FC!J762</f>
        <v>0</v>
      </c>
      <c r="K697" s="979">
        <f>+Sample_FC!K762</f>
        <v>0</v>
      </c>
      <c r="L697" s="979">
        <f>+Sample_FC!L762</f>
        <v>0</v>
      </c>
      <c r="M697" s="979">
        <f>+Sample_FC!M762</f>
        <v>0</v>
      </c>
      <c r="N697" s="979">
        <f>+Sample_FC!N762</f>
        <v>0</v>
      </c>
      <c r="O697" s="979">
        <f>+Sample!B762</f>
        <v>0</v>
      </c>
      <c r="P697" s="979">
        <f>+Sample!C762</f>
        <v>0</v>
      </c>
      <c r="Q697" s="979">
        <f>+Sample!D762</f>
        <v>0</v>
      </c>
      <c r="R697" s="979">
        <f>+Sample!E762</f>
        <v>0</v>
      </c>
      <c r="S697" s="979">
        <f>+Sample!F762</f>
        <v>0</v>
      </c>
      <c r="T697" s="979">
        <f>+Sample!G762</f>
        <v>0</v>
      </c>
      <c r="U697" s="979">
        <f>+Sample!H762</f>
        <v>0</v>
      </c>
      <c r="V697" s="979">
        <f>+Sample!I762</f>
        <v>0</v>
      </c>
      <c r="W697" s="979">
        <f>+Sample!J762</f>
        <v>0</v>
      </c>
      <c r="X697" s="979">
        <f>+Sample!K762</f>
        <v>0</v>
      </c>
      <c r="Y697" s="979">
        <f>+Sample!L762</f>
        <v>0</v>
      </c>
      <c r="Z697" s="979">
        <f>+Sample!M762</f>
        <v>0</v>
      </c>
      <c r="AA697" s="979">
        <f>+Sample!N762</f>
        <v>0</v>
      </c>
    </row>
    <row r="698" spans="1:27" x14ac:dyDescent="0.2">
      <c r="A698" s="1">
        <f>+Sample_FC!A763</f>
        <v>45687</v>
      </c>
      <c r="B698" s="979">
        <f>+Sample_FC!B763</f>
        <v>0</v>
      </c>
      <c r="C698" s="979">
        <f>+Sample_FC!C763</f>
        <v>0</v>
      </c>
      <c r="D698" s="979">
        <f>+Sample_FC!D763</f>
        <v>0</v>
      </c>
      <c r="E698" s="979">
        <f>+Sample_FC!E763</f>
        <v>0</v>
      </c>
      <c r="F698" s="979">
        <f>+Sample_FC!F763</f>
        <v>0</v>
      </c>
      <c r="G698" s="979">
        <f>+Sample_FC!G763</f>
        <v>0</v>
      </c>
      <c r="H698" s="979">
        <f>+Sample_FC!H763</f>
        <v>0</v>
      </c>
      <c r="I698" s="979">
        <f>+Sample_FC!I763</f>
        <v>0</v>
      </c>
      <c r="J698" s="979">
        <f>+Sample_FC!J763</f>
        <v>0</v>
      </c>
      <c r="K698" s="979">
        <f>+Sample_FC!K763</f>
        <v>0</v>
      </c>
      <c r="L698" s="979">
        <f>+Sample_FC!L763</f>
        <v>0</v>
      </c>
      <c r="M698" s="979">
        <f>+Sample_FC!M763</f>
        <v>0</v>
      </c>
      <c r="N698" s="979">
        <f>+Sample_FC!N763</f>
        <v>0</v>
      </c>
      <c r="O698" s="979">
        <f>+Sample!B763</f>
        <v>0</v>
      </c>
      <c r="P698" s="979">
        <f>+Sample!C763</f>
        <v>0</v>
      </c>
      <c r="Q698" s="979">
        <f>+Sample!D763</f>
        <v>0</v>
      </c>
      <c r="R698" s="979">
        <f>+Sample!E763</f>
        <v>0</v>
      </c>
      <c r="S698" s="979">
        <f>+Sample!F763</f>
        <v>0</v>
      </c>
      <c r="T698" s="979">
        <f>+Sample!G763</f>
        <v>0</v>
      </c>
      <c r="U698" s="979">
        <f>+Sample!H763</f>
        <v>0</v>
      </c>
      <c r="V698" s="979">
        <f>+Sample!I763</f>
        <v>0</v>
      </c>
      <c r="W698" s="979">
        <f>+Sample!J763</f>
        <v>0</v>
      </c>
      <c r="X698" s="979">
        <f>+Sample!K763</f>
        <v>0</v>
      </c>
      <c r="Y698" s="979">
        <f>+Sample!L763</f>
        <v>0</v>
      </c>
      <c r="Z698" s="979">
        <f>+Sample!M763</f>
        <v>0</v>
      </c>
      <c r="AA698" s="979">
        <f>+Sample!N763</f>
        <v>0</v>
      </c>
    </row>
    <row r="699" spans="1:27" x14ac:dyDescent="0.2">
      <c r="A699" s="1">
        <f>+Sample_FC!A764</f>
        <v>45688</v>
      </c>
      <c r="B699" s="979">
        <f>+Sample_FC!B764</f>
        <v>0</v>
      </c>
      <c r="C699" s="979">
        <f>+Sample_FC!C764</f>
        <v>0</v>
      </c>
      <c r="D699" s="979">
        <f>+Sample_FC!D764</f>
        <v>0</v>
      </c>
      <c r="E699" s="979">
        <f>+Sample_FC!E764</f>
        <v>0</v>
      </c>
      <c r="F699" s="979">
        <f>+Sample_FC!F764</f>
        <v>0</v>
      </c>
      <c r="G699" s="979">
        <f>+Sample_FC!G764</f>
        <v>0</v>
      </c>
      <c r="H699" s="979">
        <f>+Sample_FC!H764</f>
        <v>0</v>
      </c>
      <c r="I699" s="979">
        <f>+Sample_FC!I764</f>
        <v>0</v>
      </c>
      <c r="J699" s="979">
        <f>+Sample_FC!J764</f>
        <v>0</v>
      </c>
      <c r="K699" s="979">
        <f>+Sample_FC!K764</f>
        <v>0</v>
      </c>
      <c r="L699" s="979">
        <f>+Sample_FC!L764</f>
        <v>0</v>
      </c>
      <c r="M699" s="979">
        <f>+Sample_FC!M764</f>
        <v>0</v>
      </c>
      <c r="N699" s="979">
        <f>+Sample_FC!N764</f>
        <v>0</v>
      </c>
      <c r="O699" s="979">
        <f>+Sample!B764</f>
        <v>0</v>
      </c>
      <c r="P699" s="979">
        <f>+Sample!C764</f>
        <v>0</v>
      </c>
      <c r="Q699" s="979">
        <f>+Sample!D764</f>
        <v>0</v>
      </c>
      <c r="R699" s="979">
        <f>+Sample!E764</f>
        <v>0</v>
      </c>
      <c r="S699" s="979">
        <f>+Sample!F764</f>
        <v>0</v>
      </c>
      <c r="T699" s="979">
        <f>+Sample!G764</f>
        <v>0</v>
      </c>
      <c r="U699" s="979">
        <f>+Sample!H764</f>
        <v>0</v>
      </c>
      <c r="V699" s="979">
        <f>+Sample!I764</f>
        <v>0</v>
      </c>
      <c r="W699" s="979">
        <f>+Sample!J764</f>
        <v>0</v>
      </c>
      <c r="X699" s="979">
        <f>+Sample!K764</f>
        <v>0</v>
      </c>
      <c r="Y699" s="979">
        <f>+Sample!L764</f>
        <v>0</v>
      </c>
      <c r="Z699" s="979">
        <f>+Sample!M764</f>
        <v>0</v>
      </c>
      <c r="AA699" s="979">
        <f>+Sample!N764</f>
        <v>0</v>
      </c>
    </row>
    <row r="700" spans="1:27" x14ac:dyDescent="0.2">
      <c r="A700" s="1">
        <f>+Sample_FC!A765</f>
        <v>45689</v>
      </c>
      <c r="B700" s="979">
        <f>+Sample_FC!B765</f>
        <v>0</v>
      </c>
      <c r="C700" s="979">
        <f>+Sample_FC!C765</f>
        <v>0</v>
      </c>
      <c r="D700" s="979">
        <f>+Sample_FC!D765</f>
        <v>0</v>
      </c>
      <c r="E700" s="979">
        <f>+Sample_FC!E765</f>
        <v>0</v>
      </c>
      <c r="F700" s="979">
        <f>+Sample_FC!F765</f>
        <v>0</v>
      </c>
      <c r="G700" s="979">
        <f>+Sample_FC!G765</f>
        <v>0</v>
      </c>
      <c r="H700" s="979">
        <f>+Sample_FC!H765</f>
        <v>0</v>
      </c>
      <c r="I700" s="979">
        <f>+Sample_FC!I765</f>
        <v>0</v>
      </c>
      <c r="J700" s="979">
        <f>+Sample_FC!J765</f>
        <v>0</v>
      </c>
      <c r="K700" s="979">
        <f>+Sample_FC!K765</f>
        <v>0</v>
      </c>
      <c r="L700" s="979">
        <f>+Sample_FC!L765</f>
        <v>0</v>
      </c>
      <c r="M700" s="979">
        <f>+Sample_FC!M765</f>
        <v>0</v>
      </c>
      <c r="N700" s="979">
        <f>+Sample_FC!N765</f>
        <v>0</v>
      </c>
      <c r="O700" s="979">
        <f>+Sample!B765</f>
        <v>0</v>
      </c>
      <c r="P700" s="979">
        <f>+Sample!C765</f>
        <v>0</v>
      </c>
      <c r="Q700" s="979">
        <f>+Sample!D765</f>
        <v>0</v>
      </c>
      <c r="R700" s="979">
        <f>+Sample!E765</f>
        <v>0</v>
      </c>
      <c r="S700" s="979">
        <f>+Sample!F765</f>
        <v>0</v>
      </c>
      <c r="T700" s="979">
        <f>+Sample!G765</f>
        <v>0</v>
      </c>
      <c r="U700" s="979">
        <f>+Sample!H765</f>
        <v>0</v>
      </c>
      <c r="V700" s="979">
        <f>+Sample!I765</f>
        <v>0</v>
      </c>
      <c r="W700" s="979">
        <f>+Sample!J765</f>
        <v>0</v>
      </c>
      <c r="X700" s="979">
        <f>+Sample!K765</f>
        <v>0</v>
      </c>
      <c r="Y700" s="979">
        <f>+Sample!L765</f>
        <v>0</v>
      </c>
      <c r="Z700" s="979">
        <f>+Sample!M765</f>
        <v>0</v>
      </c>
      <c r="AA700" s="979">
        <f>+Sample!N765</f>
        <v>0</v>
      </c>
    </row>
    <row r="701" spans="1:27" x14ac:dyDescent="0.2">
      <c r="A701" s="1">
        <f>+Sample_FC!A766</f>
        <v>45690</v>
      </c>
      <c r="B701" s="979">
        <f>+Sample_FC!B766</f>
        <v>0</v>
      </c>
      <c r="C701" s="979">
        <f>+Sample_FC!C766</f>
        <v>0</v>
      </c>
      <c r="D701" s="979">
        <f>+Sample_FC!D766</f>
        <v>0</v>
      </c>
      <c r="E701" s="979">
        <f>+Sample_FC!E766</f>
        <v>0</v>
      </c>
      <c r="F701" s="979">
        <f>+Sample_FC!F766</f>
        <v>0</v>
      </c>
      <c r="G701" s="979">
        <f>+Sample_FC!G766</f>
        <v>0</v>
      </c>
      <c r="H701" s="979">
        <f>+Sample_FC!H766</f>
        <v>0</v>
      </c>
      <c r="I701" s="979">
        <f>+Sample_FC!I766</f>
        <v>0</v>
      </c>
      <c r="J701" s="979">
        <f>+Sample_FC!J766</f>
        <v>0</v>
      </c>
      <c r="K701" s="979">
        <f>+Sample_FC!K766</f>
        <v>0</v>
      </c>
      <c r="L701" s="979">
        <f>+Sample_FC!L766</f>
        <v>0</v>
      </c>
      <c r="M701" s="979">
        <f>+Sample_FC!M766</f>
        <v>0</v>
      </c>
      <c r="N701" s="979">
        <f>+Sample_FC!N766</f>
        <v>0</v>
      </c>
      <c r="O701" s="979">
        <f>+Sample!B766</f>
        <v>0</v>
      </c>
      <c r="P701" s="979">
        <f>+Sample!C766</f>
        <v>0</v>
      </c>
      <c r="Q701" s="979">
        <f>+Sample!D766</f>
        <v>0</v>
      </c>
      <c r="R701" s="979">
        <f>+Sample!E766</f>
        <v>0</v>
      </c>
      <c r="S701" s="979">
        <f>+Sample!F766</f>
        <v>0</v>
      </c>
      <c r="T701" s="979">
        <f>+Sample!G766</f>
        <v>0</v>
      </c>
      <c r="U701" s="979">
        <f>+Sample!H766</f>
        <v>0</v>
      </c>
      <c r="V701" s="979">
        <f>+Sample!I766</f>
        <v>0</v>
      </c>
      <c r="W701" s="979">
        <f>+Sample!J766</f>
        <v>0</v>
      </c>
      <c r="X701" s="979">
        <f>+Sample!K766</f>
        <v>0</v>
      </c>
      <c r="Y701" s="979">
        <f>+Sample!L766</f>
        <v>0</v>
      </c>
      <c r="Z701" s="979">
        <f>+Sample!M766</f>
        <v>0</v>
      </c>
      <c r="AA701" s="979">
        <f>+Sample!N766</f>
        <v>0</v>
      </c>
    </row>
    <row r="702" spans="1:27" x14ac:dyDescent="0.2">
      <c r="A702" s="1">
        <f>+Sample_FC!A767</f>
        <v>45691</v>
      </c>
      <c r="B702" s="979">
        <f>+Sample_FC!B767</f>
        <v>0</v>
      </c>
      <c r="C702" s="979">
        <f>+Sample_FC!C767</f>
        <v>0</v>
      </c>
      <c r="D702" s="979">
        <f>+Sample_FC!D767</f>
        <v>0</v>
      </c>
      <c r="E702" s="979">
        <f>+Sample_FC!E767</f>
        <v>0</v>
      </c>
      <c r="F702" s="979">
        <f>+Sample_FC!F767</f>
        <v>0</v>
      </c>
      <c r="G702" s="979">
        <f>+Sample_FC!G767</f>
        <v>0</v>
      </c>
      <c r="H702" s="979">
        <f>+Sample_FC!H767</f>
        <v>0</v>
      </c>
      <c r="I702" s="979">
        <f>+Sample_FC!I767</f>
        <v>0</v>
      </c>
      <c r="J702" s="979">
        <f>+Sample_FC!J767</f>
        <v>0</v>
      </c>
      <c r="K702" s="979">
        <f>+Sample_FC!K767</f>
        <v>0</v>
      </c>
      <c r="L702" s="979">
        <f>+Sample_FC!L767</f>
        <v>0</v>
      </c>
      <c r="M702" s="979">
        <f>+Sample_FC!M767</f>
        <v>0</v>
      </c>
      <c r="N702" s="979">
        <f>+Sample_FC!N767</f>
        <v>0</v>
      </c>
      <c r="O702" s="979">
        <f>+Sample!B767</f>
        <v>0</v>
      </c>
      <c r="P702" s="979">
        <f>+Sample!C767</f>
        <v>0</v>
      </c>
      <c r="Q702" s="979">
        <f>+Sample!D767</f>
        <v>0</v>
      </c>
      <c r="R702" s="979">
        <f>+Sample!E767</f>
        <v>0</v>
      </c>
      <c r="S702" s="979">
        <f>+Sample!F767</f>
        <v>0</v>
      </c>
      <c r="T702" s="979">
        <f>+Sample!G767</f>
        <v>0</v>
      </c>
      <c r="U702" s="979">
        <f>+Sample!H767</f>
        <v>0</v>
      </c>
      <c r="V702" s="979">
        <f>+Sample!I767</f>
        <v>0</v>
      </c>
      <c r="W702" s="979">
        <f>+Sample!J767</f>
        <v>0</v>
      </c>
      <c r="X702" s="979">
        <f>+Sample!K767</f>
        <v>0</v>
      </c>
      <c r="Y702" s="979">
        <f>+Sample!L767</f>
        <v>0</v>
      </c>
      <c r="Z702" s="979">
        <f>+Sample!M767</f>
        <v>0</v>
      </c>
      <c r="AA702" s="979">
        <f>+Sample!N767</f>
        <v>0</v>
      </c>
    </row>
    <row r="703" spans="1:27" x14ac:dyDescent="0.2">
      <c r="A703" s="1">
        <f>+Sample_FC!A768</f>
        <v>45692</v>
      </c>
      <c r="B703" s="979">
        <f>+Sample_FC!B768</f>
        <v>0</v>
      </c>
      <c r="C703" s="979">
        <f>+Sample_FC!C768</f>
        <v>0</v>
      </c>
      <c r="D703" s="979">
        <f>+Sample_FC!D768</f>
        <v>0</v>
      </c>
      <c r="E703" s="979">
        <f>+Sample_FC!E768</f>
        <v>0</v>
      </c>
      <c r="F703" s="979">
        <f>+Sample_FC!F768</f>
        <v>0</v>
      </c>
      <c r="G703" s="979">
        <f>+Sample_FC!G768</f>
        <v>0</v>
      </c>
      <c r="H703" s="979">
        <f>+Sample_FC!H768</f>
        <v>0</v>
      </c>
      <c r="I703" s="979">
        <f>+Sample_FC!I768</f>
        <v>0</v>
      </c>
      <c r="J703" s="979">
        <f>+Sample_FC!J768</f>
        <v>0</v>
      </c>
      <c r="K703" s="979">
        <f>+Sample_FC!K768</f>
        <v>0</v>
      </c>
      <c r="L703" s="979">
        <f>+Sample_FC!L768</f>
        <v>0</v>
      </c>
      <c r="M703" s="979">
        <f>+Sample_FC!M768</f>
        <v>0</v>
      </c>
      <c r="N703" s="979">
        <f>+Sample_FC!N768</f>
        <v>0</v>
      </c>
      <c r="O703" s="979">
        <f>+Sample!B768</f>
        <v>0</v>
      </c>
      <c r="P703" s="979">
        <f>+Sample!C768</f>
        <v>0</v>
      </c>
      <c r="Q703" s="979">
        <f>+Sample!D768</f>
        <v>0</v>
      </c>
      <c r="R703" s="979">
        <f>+Sample!E768</f>
        <v>0</v>
      </c>
      <c r="S703" s="979">
        <f>+Sample!F768</f>
        <v>0</v>
      </c>
      <c r="T703" s="979">
        <f>+Sample!G768</f>
        <v>0</v>
      </c>
      <c r="U703" s="979">
        <f>+Sample!H768</f>
        <v>0</v>
      </c>
      <c r="V703" s="979">
        <f>+Sample!I768</f>
        <v>0</v>
      </c>
      <c r="W703" s="979">
        <f>+Sample!J768</f>
        <v>0</v>
      </c>
      <c r="X703" s="979">
        <f>+Sample!K768</f>
        <v>0</v>
      </c>
      <c r="Y703" s="979">
        <f>+Sample!L768</f>
        <v>0</v>
      </c>
      <c r="Z703" s="979">
        <f>+Sample!M768</f>
        <v>0</v>
      </c>
      <c r="AA703" s="979">
        <f>+Sample!N768</f>
        <v>0</v>
      </c>
    </row>
    <row r="704" spans="1:27" x14ac:dyDescent="0.2">
      <c r="A704" s="1">
        <f>+Sample_FC!A769</f>
        <v>45693</v>
      </c>
      <c r="B704" s="979">
        <f>+Sample_FC!B769</f>
        <v>0</v>
      </c>
      <c r="C704" s="979">
        <f>+Sample_FC!C769</f>
        <v>0</v>
      </c>
      <c r="D704" s="979">
        <f>+Sample_FC!D769</f>
        <v>0</v>
      </c>
      <c r="E704" s="979">
        <f>+Sample_FC!E769</f>
        <v>0</v>
      </c>
      <c r="F704" s="979">
        <f>+Sample_FC!F769</f>
        <v>0</v>
      </c>
      <c r="G704" s="979">
        <f>+Sample_FC!G769</f>
        <v>0</v>
      </c>
      <c r="H704" s="979">
        <f>+Sample_FC!H769</f>
        <v>0</v>
      </c>
      <c r="I704" s="979">
        <f>+Sample_FC!I769</f>
        <v>0</v>
      </c>
      <c r="J704" s="979">
        <f>+Sample_FC!J769</f>
        <v>0</v>
      </c>
      <c r="K704" s="979">
        <f>+Sample_FC!K769</f>
        <v>0</v>
      </c>
      <c r="L704" s="979">
        <f>+Sample_FC!L769</f>
        <v>0</v>
      </c>
      <c r="M704" s="979">
        <f>+Sample_FC!M769</f>
        <v>0</v>
      </c>
      <c r="N704" s="979">
        <f>+Sample_FC!N769</f>
        <v>0</v>
      </c>
      <c r="O704" s="979">
        <f>+Sample!B769</f>
        <v>0</v>
      </c>
      <c r="P704" s="979">
        <f>+Sample!C769</f>
        <v>0</v>
      </c>
      <c r="Q704" s="979">
        <f>+Sample!D769</f>
        <v>0</v>
      </c>
      <c r="R704" s="979">
        <f>+Sample!E769</f>
        <v>0</v>
      </c>
      <c r="S704" s="979">
        <f>+Sample!F769</f>
        <v>0</v>
      </c>
      <c r="T704" s="979">
        <f>+Sample!G769</f>
        <v>0</v>
      </c>
      <c r="U704" s="979">
        <f>+Sample!H769</f>
        <v>0</v>
      </c>
      <c r="V704" s="979">
        <f>+Sample!I769</f>
        <v>0</v>
      </c>
      <c r="W704" s="979">
        <f>+Sample!J769</f>
        <v>0</v>
      </c>
      <c r="X704" s="979">
        <f>+Sample!K769</f>
        <v>0</v>
      </c>
      <c r="Y704" s="979">
        <f>+Sample!L769</f>
        <v>0</v>
      </c>
      <c r="Z704" s="979">
        <f>+Sample!M769</f>
        <v>0</v>
      </c>
      <c r="AA704" s="979">
        <f>+Sample!N769</f>
        <v>0</v>
      </c>
    </row>
    <row r="705" spans="1:27" x14ac:dyDescent="0.2">
      <c r="A705" s="1">
        <f>+Sample_FC!A770</f>
        <v>45694</v>
      </c>
      <c r="B705" s="979">
        <f>+Sample_FC!B770</f>
        <v>0</v>
      </c>
      <c r="C705" s="979">
        <f>+Sample_FC!C770</f>
        <v>0</v>
      </c>
      <c r="D705" s="979">
        <f>+Sample_FC!D770</f>
        <v>0</v>
      </c>
      <c r="E705" s="979">
        <f>+Sample_FC!E770</f>
        <v>0</v>
      </c>
      <c r="F705" s="979">
        <f>+Sample_FC!F770</f>
        <v>0</v>
      </c>
      <c r="G705" s="979">
        <f>+Sample_FC!G770</f>
        <v>0</v>
      </c>
      <c r="H705" s="979">
        <f>+Sample_FC!H770</f>
        <v>0</v>
      </c>
      <c r="I705" s="979">
        <f>+Sample_FC!I770</f>
        <v>0</v>
      </c>
      <c r="J705" s="979">
        <f>+Sample_FC!J770</f>
        <v>0</v>
      </c>
      <c r="K705" s="979">
        <f>+Sample_FC!K770</f>
        <v>0</v>
      </c>
      <c r="L705" s="979">
        <f>+Sample_FC!L770</f>
        <v>0</v>
      </c>
      <c r="M705" s="979">
        <f>+Sample_FC!M770</f>
        <v>0</v>
      </c>
      <c r="N705" s="979">
        <f>+Sample_FC!N770</f>
        <v>0</v>
      </c>
      <c r="O705" s="979">
        <f>+Sample!B770</f>
        <v>0</v>
      </c>
      <c r="P705" s="979">
        <f>+Sample!C770</f>
        <v>0</v>
      </c>
      <c r="Q705" s="979">
        <f>+Sample!D770</f>
        <v>0</v>
      </c>
      <c r="R705" s="979">
        <f>+Sample!E770</f>
        <v>0</v>
      </c>
      <c r="S705" s="979">
        <f>+Sample!F770</f>
        <v>0</v>
      </c>
      <c r="T705" s="979">
        <f>+Sample!G770</f>
        <v>0</v>
      </c>
      <c r="U705" s="979">
        <f>+Sample!H770</f>
        <v>0</v>
      </c>
      <c r="V705" s="979">
        <f>+Sample!I770</f>
        <v>0</v>
      </c>
      <c r="W705" s="979">
        <f>+Sample!J770</f>
        <v>0</v>
      </c>
      <c r="X705" s="979">
        <f>+Sample!K770</f>
        <v>0</v>
      </c>
      <c r="Y705" s="979">
        <f>+Sample!L770</f>
        <v>0</v>
      </c>
      <c r="Z705" s="979">
        <f>+Sample!M770</f>
        <v>0</v>
      </c>
      <c r="AA705" s="979">
        <f>+Sample!N770</f>
        <v>0</v>
      </c>
    </row>
    <row r="706" spans="1:27" x14ac:dyDescent="0.2">
      <c r="A706" s="1">
        <f>+Sample_FC!A771</f>
        <v>45695</v>
      </c>
      <c r="B706" s="979">
        <f>+Sample_FC!B771</f>
        <v>0</v>
      </c>
      <c r="C706" s="979">
        <f>+Sample_FC!C771</f>
        <v>0</v>
      </c>
      <c r="D706" s="979">
        <f>+Sample_FC!D771</f>
        <v>0</v>
      </c>
      <c r="E706" s="979">
        <f>+Sample_FC!E771</f>
        <v>0</v>
      </c>
      <c r="F706" s="979">
        <f>+Sample_FC!F771</f>
        <v>0</v>
      </c>
      <c r="G706" s="979">
        <f>+Sample_FC!G771</f>
        <v>0</v>
      </c>
      <c r="H706" s="979">
        <f>+Sample_FC!H771</f>
        <v>0</v>
      </c>
      <c r="I706" s="979">
        <f>+Sample_FC!I771</f>
        <v>0</v>
      </c>
      <c r="J706" s="979">
        <f>+Sample_FC!J771</f>
        <v>0</v>
      </c>
      <c r="K706" s="979">
        <f>+Sample_FC!K771</f>
        <v>0</v>
      </c>
      <c r="L706" s="979">
        <f>+Sample_FC!L771</f>
        <v>0</v>
      </c>
      <c r="M706" s="979">
        <f>+Sample_FC!M771</f>
        <v>0</v>
      </c>
      <c r="N706" s="979">
        <f>+Sample_FC!N771</f>
        <v>0</v>
      </c>
      <c r="O706" s="979">
        <f>+Sample!B771</f>
        <v>0</v>
      </c>
      <c r="P706" s="979">
        <f>+Sample!C771</f>
        <v>0</v>
      </c>
      <c r="Q706" s="979">
        <f>+Sample!D771</f>
        <v>0</v>
      </c>
      <c r="R706" s="979">
        <f>+Sample!E771</f>
        <v>0</v>
      </c>
      <c r="S706" s="979">
        <f>+Sample!F771</f>
        <v>0</v>
      </c>
      <c r="T706" s="979">
        <f>+Sample!G771</f>
        <v>0</v>
      </c>
      <c r="U706" s="979">
        <f>+Sample!H771</f>
        <v>0</v>
      </c>
      <c r="V706" s="979">
        <f>+Sample!I771</f>
        <v>0</v>
      </c>
      <c r="W706" s="979">
        <f>+Sample!J771</f>
        <v>0</v>
      </c>
      <c r="X706" s="979">
        <f>+Sample!K771</f>
        <v>0</v>
      </c>
      <c r="Y706" s="979">
        <f>+Sample!L771</f>
        <v>0</v>
      </c>
      <c r="Z706" s="979">
        <f>+Sample!M771</f>
        <v>0</v>
      </c>
      <c r="AA706" s="979">
        <f>+Sample!N771</f>
        <v>0</v>
      </c>
    </row>
    <row r="707" spans="1:27" x14ac:dyDescent="0.2">
      <c r="A707" s="1">
        <f>+Sample_FC!A772</f>
        <v>45696</v>
      </c>
      <c r="B707" s="979">
        <f>+Sample_FC!B772</f>
        <v>0</v>
      </c>
      <c r="C707" s="979">
        <f>+Sample_FC!C772</f>
        <v>0</v>
      </c>
      <c r="D707" s="979">
        <f>+Sample_FC!D772</f>
        <v>0</v>
      </c>
      <c r="E707" s="979">
        <f>+Sample_FC!E772</f>
        <v>0</v>
      </c>
      <c r="F707" s="979">
        <f>+Sample_FC!F772</f>
        <v>0</v>
      </c>
      <c r="G707" s="979">
        <f>+Sample_FC!G772</f>
        <v>0</v>
      </c>
      <c r="H707" s="979">
        <f>+Sample_FC!H772</f>
        <v>0</v>
      </c>
      <c r="I707" s="979">
        <f>+Sample_FC!I772</f>
        <v>0</v>
      </c>
      <c r="J707" s="979">
        <f>+Sample_FC!J772</f>
        <v>0</v>
      </c>
      <c r="K707" s="979">
        <f>+Sample_FC!K772</f>
        <v>0</v>
      </c>
      <c r="L707" s="979">
        <f>+Sample_FC!L772</f>
        <v>0</v>
      </c>
      <c r="M707" s="979">
        <f>+Sample_FC!M772</f>
        <v>0</v>
      </c>
      <c r="N707" s="979">
        <f>+Sample_FC!N772</f>
        <v>0</v>
      </c>
      <c r="O707" s="979">
        <f>+Sample!B772</f>
        <v>0</v>
      </c>
      <c r="P707" s="979">
        <f>+Sample!C772</f>
        <v>0</v>
      </c>
      <c r="Q707" s="979">
        <f>+Sample!D772</f>
        <v>0</v>
      </c>
      <c r="R707" s="979">
        <f>+Sample!E772</f>
        <v>0</v>
      </c>
      <c r="S707" s="979">
        <f>+Sample!F772</f>
        <v>0</v>
      </c>
      <c r="T707" s="979">
        <f>+Sample!G772</f>
        <v>0</v>
      </c>
      <c r="U707" s="979">
        <f>+Sample!H772</f>
        <v>0</v>
      </c>
      <c r="V707" s="979">
        <f>+Sample!I772</f>
        <v>0</v>
      </c>
      <c r="W707" s="979">
        <f>+Sample!J772</f>
        <v>0</v>
      </c>
      <c r="X707" s="979">
        <f>+Sample!K772</f>
        <v>0</v>
      </c>
      <c r="Y707" s="979">
        <f>+Sample!L772</f>
        <v>0</v>
      </c>
      <c r="Z707" s="979">
        <f>+Sample!M772</f>
        <v>0</v>
      </c>
      <c r="AA707" s="979">
        <f>+Sample!N772</f>
        <v>0</v>
      </c>
    </row>
    <row r="708" spans="1:27" x14ac:dyDescent="0.2">
      <c r="A708" s="1">
        <f>+Sample_FC!A773</f>
        <v>45697</v>
      </c>
      <c r="B708" s="979">
        <f>+Sample_FC!B773</f>
        <v>0</v>
      </c>
      <c r="C708" s="979">
        <f>+Sample_FC!C773</f>
        <v>0</v>
      </c>
      <c r="D708" s="979">
        <f>+Sample_FC!D773</f>
        <v>0</v>
      </c>
      <c r="E708" s="979">
        <f>+Sample_FC!E773</f>
        <v>0</v>
      </c>
      <c r="F708" s="979">
        <f>+Sample_FC!F773</f>
        <v>0</v>
      </c>
      <c r="G708" s="979">
        <f>+Sample_FC!G773</f>
        <v>0</v>
      </c>
      <c r="H708" s="979">
        <f>+Sample_FC!H773</f>
        <v>0</v>
      </c>
      <c r="I708" s="979">
        <f>+Sample_FC!I773</f>
        <v>0</v>
      </c>
      <c r="J708" s="979">
        <f>+Sample_FC!J773</f>
        <v>0</v>
      </c>
      <c r="K708" s="979">
        <f>+Sample_FC!K773</f>
        <v>0</v>
      </c>
      <c r="L708" s="979">
        <f>+Sample_FC!L773</f>
        <v>0</v>
      </c>
      <c r="M708" s="979">
        <f>+Sample_FC!M773</f>
        <v>0</v>
      </c>
      <c r="N708" s="979">
        <f>+Sample_FC!N773</f>
        <v>0</v>
      </c>
      <c r="O708" s="979">
        <f>+Sample!B773</f>
        <v>0</v>
      </c>
      <c r="P708" s="979">
        <f>+Sample!C773</f>
        <v>0</v>
      </c>
      <c r="Q708" s="979">
        <f>+Sample!D773</f>
        <v>0</v>
      </c>
      <c r="R708" s="979">
        <f>+Sample!E773</f>
        <v>0</v>
      </c>
      <c r="S708" s="979">
        <f>+Sample!F773</f>
        <v>0</v>
      </c>
      <c r="T708" s="979">
        <f>+Sample!G773</f>
        <v>0</v>
      </c>
      <c r="U708" s="979">
        <f>+Sample!H773</f>
        <v>0</v>
      </c>
      <c r="V708" s="979">
        <f>+Sample!I773</f>
        <v>0</v>
      </c>
      <c r="W708" s="979">
        <f>+Sample!J773</f>
        <v>0</v>
      </c>
      <c r="X708" s="979">
        <f>+Sample!K773</f>
        <v>0</v>
      </c>
      <c r="Y708" s="979">
        <f>+Sample!L773</f>
        <v>0</v>
      </c>
      <c r="Z708" s="979">
        <f>+Sample!M773</f>
        <v>0</v>
      </c>
      <c r="AA708" s="979">
        <f>+Sample!N773</f>
        <v>0</v>
      </c>
    </row>
    <row r="709" spans="1:27" x14ac:dyDescent="0.2">
      <c r="A709" s="1">
        <f>+Sample_FC!A774</f>
        <v>45698</v>
      </c>
      <c r="B709" s="979">
        <f>+Sample_FC!B774</f>
        <v>0</v>
      </c>
      <c r="C709" s="979">
        <f>+Sample_FC!C774</f>
        <v>0</v>
      </c>
      <c r="D709" s="979">
        <f>+Sample_FC!D774</f>
        <v>0</v>
      </c>
      <c r="E709" s="979">
        <f>+Sample_FC!E774</f>
        <v>0</v>
      </c>
      <c r="F709" s="979">
        <f>+Sample_FC!F774</f>
        <v>0</v>
      </c>
      <c r="G709" s="979">
        <f>+Sample_FC!G774</f>
        <v>0</v>
      </c>
      <c r="H709" s="979">
        <f>+Sample_FC!H774</f>
        <v>0</v>
      </c>
      <c r="I709" s="979">
        <f>+Sample_FC!I774</f>
        <v>0</v>
      </c>
      <c r="J709" s="979">
        <f>+Sample_FC!J774</f>
        <v>0</v>
      </c>
      <c r="K709" s="979">
        <f>+Sample_FC!K774</f>
        <v>0</v>
      </c>
      <c r="L709" s="979">
        <f>+Sample_FC!L774</f>
        <v>0</v>
      </c>
      <c r="M709" s="979">
        <f>+Sample_FC!M774</f>
        <v>0</v>
      </c>
      <c r="N709" s="979">
        <f>+Sample_FC!N774</f>
        <v>0</v>
      </c>
      <c r="O709" s="979">
        <f>+Sample!B774</f>
        <v>0</v>
      </c>
      <c r="P709" s="979">
        <f>+Sample!C774</f>
        <v>0</v>
      </c>
      <c r="Q709" s="979">
        <f>+Sample!D774</f>
        <v>0</v>
      </c>
      <c r="R709" s="979">
        <f>+Sample!E774</f>
        <v>0</v>
      </c>
      <c r="S709" s="979">
        <f>+Sample!F774</f>
        <v>0</v>
      </c>
      <c r="T709" s="979">
        <f>+Sample!G774</f>
        <v>0</v>
      </c>
      <c r="U709" s="979">
        <f>+Sample!H774</f>
        <v>0</v>
      </c>
      <c r="V709" s="979">
        <f>+Sample!I774</f>
        <v>0</v>
      </c>
      <c r="W709" s="979">
        <f>+Sample!J774</f>
        <v>0</v>
      </c>
      <c r="X709" s="979">
        <f>+Sample!K774</f>
        <v>0</v>
      </c>
      <c r="Y709" s="979">
        <f>+Sample!L774</f>
        <v>0</v>
      </c>
      <c r="Z709" s="979">
        <f>+Sample!M774</f>
        <v>0</v>
      </c>
      <c r="AA709" s="979">
        <f>+Sample!N774</f>
        <v>0</v>
      </c>
    </row>
    <row r="710" spans="1:27" x14ac:dyDescent="0.2">
      <c r="A710" s="1">
        <f>+Sample_FC!A775</f>
        <v>45699</v>
      </c>
      <c r="B710" s="979">
        <f>+Sample_FC!B775</f>
        <v>0</v>
      </c>
      <c r="C710" s="979">
        <f>+Sample_FC!C775</f>
        <v>0</v>
      </c>
      <c r="D710" s="979">
        <f>+Sample_FC!D775</f>
        <v>0</v>
      </c>
      <c r="E710" s="979">
        <f>+Sample_FC!E775</f>
        <v>0</v>
      </c>
      <c r="F710" s="979">
        <f>+Sample_FC!F775</f>
        <v>0</v>
      </c>
      <c r="G710" s="979">
        <f>+Sample_FC!G775</f>
        <v>0</v>
      </c>
      <c r="H710" s="979">
        <f>+Sample_FC!H775</f>
        <v>0</v>
      </c>
      <c r="I710" s="979">
        <f>+Sample_FC!I775</f>
        <v>0</v>
      </c>
      <c r="J710" s="979">
        <f>+Sample_FC!J775</f>
        <v>0</v>
      </c>
      <c r="K710" s="979">
        <f>+Sample_FC!K775</f>
        <v>0</v>
      </c>
      <c r="L710" s="979">
        <f>+Sample_FC!L775</f>
        <v>0</v>
      </c>
      <c r="M710" s="979">
        <f>+Sample_FC!M775</f>
        <v>0</v>
      </c>
      <c r="N710" s="979">
        <f>+Sample_FC!N775</f>
        <v>0</v>
      </c>
      <c r="O710" s="979">
        <f>+Sample!B775</f>
        <v>0</v>
      </c>
      <c r="P710" s="979">
        <f>+Sample!C775</f>
        <v>0</v>
      </c>
      <c r="Q710" s="979">
        <f>+Sample!D775</f>
        <v>0</v>
      </c>
      <c r="R710" s="979">
        <f>+Sample!E775</f>
        <v>0</v>
      </c>
      <c r="S710" s="979">
        <f>+Sample!F775</f>
        <v>0</v>
      </c>
      <c r="T710" s="979">
        <f>+Sample!G775</f>
        <v>0</v>
      </c>
      <c r="U710" s="979">
        <f>+Sample!H775</f>
        <v>0</v>
      </c>
      <c r="V710" s="979">
        <f>+Sample!I775</f>
        <v>0</v>
      </c>
      <c r="W710" s="979">
        <f>+Sample!J775</f>
        <v>0</v>
      </c>
      <c r="X710" s="979">
        <f>+Sample!K775</f>
        <v>0</v>
      </c>
      <c r="Y710" s="979">
        <f>+Sample!L775</f>
        <v>0</v>
      </c>
      <c r="Z710" s="979">
        <f>+Sample!M775</f>
        <v>0</v>
      </c>
      <c r="AA710" s="979">
        <f>+Sample!N775</f>
        <v>0</v>
      </c>
    </row>
    <row r="711" spans="1:27" x14ac:dyDescent="0.2">
      <c r="A711" s="1">
        <f>+Sample_FC!A776</f>
        <v>45700</v>
      </c>
      <c r="B711" s="979">
        <f>+Sample_FC!B776</f>
        <v>0</v>
      </c>
      <c r="C711" s="979">
        <f>+Sample_FC!C776</f>
        <v>0</v>
      </c>
      <c r="D711" s="979">
        <f>+Sample_FC!D776</f>
        <v>0</v>
      </c>
      <c r="E711" s="979">
        <f>+Sample_FC!E776</f>
        <v>0</v>
      </c>
      <c r="F711" s="979">
        <f>+Sample_FC!F776</f>
        <v>0</v>
      </c>
      <c r="G711" s="979">
        <f>+Sample_FC!G776</f>
        <v>0</v>
      </c>
      <c r="H711" s="979">
        <f>+Sample_FC!H776</f>
        <v>0</v>
      </c>
      <c r="I711" s="979">
        <f>+Sample_FC!I776</f>
        <v>0</v>
      </c>
      <c r="J711" s="979">
        <f>+Sample_FC!J776</f>
        <v>0</v>
      </c>
      <c r="K711" s="979">
        <f>+Sample_FC!K776</f>
        <v>0</v>
      </c>
      <c r="L711" s="979">
        <f>+Sample_FC!L776</f>
        <v>0</v>
      </c>
      <c r="M711" s="979">
        <f>+Sample_FC!M776</f>
        <v>0</v>
      </c>
      <c r="N711" s="979">
        <f>+Sample_FC!N776</f>
        <v>0</v>
      </c>
      <c r="O711" s="979">
        <f>+Sample!B776</f>
        <v>0</v>
      </c>
      <c r="P711" s="979">
        <f>+Sample!C776</f>
        <v>0</v>
      </c>
      <c r="Q711" s="979">
        <f>+Sample!D776</f>
        <v>0</v>
      </c>
      <c r="R711" s="979">
        <f>+Sample!E776</f>
        <v>0</v>
      </c>
      <c r="S711" s="979">
        <f>+Sample!F776</f>
        <v>0</v>
      </c>
      <c r="T711" s="979">
        <f>+Sample!G776</f>
        <v>0</v>
      </c>
      <c r="U711" s="979">
        <f>+Sample!H776</f>
        <v>0</v>
      </c>
      <c r="V711" s="979">
        <f>+Sample!I776</f>
        <v>0</v>
      </c>
      <c r="W711" s="979">
        <f>+Sample!J776</f>
        <v>0</v>
      </c>
      <c r="X711" s="979">
        <f>+Sample!K776</f>
        <v>0</v>
      </c>
      <c r="Y711" s="979">
        <f>+Sample!L776</f>
        <v>0</v>
      </c>
      <c r="Z711" s="979">
        <f>+Sample!M776</f>
        <v>0</v>
      </c>
      <c r="AA711" s="979">
        <f>+Sample!N776</f>
        <v>0</v>
      </c>
    </row>
    <row r="712" spans="1:27" x14ac:dyDescent="0.2">
      <c r="A712" s="1">
        <f>+Sample_FC!A777</f>
        <v>45701</v>
      </c>
      <c r="B712" s="979">
        <f>+Sample_FC!B777</f>
        <v>0</v>
      </c>
      <c r="C712" s="979">
        <f>+Sample_FC!C777</f>
        <v>0</v>
      </c>
      <c r="D712" s="979">
        <f>+Sample_FC!D777</f>
        <v>0</v>
      </c>
      <c r="E712" s="979">
        <f>+Sample_FC!E777</f>
        <v>0</v>
      </c>
      <c r="F712" s="979">
        <f>+Sample_FC!F777</f>
        <v>0</v>
      </c>
      <c r="G712" s="979">
        <f>+Sample_FC!G777</f>
        <v>0</v>
      </c>
      <c r="H712" s="979">
        <f>+Sample_FC!H777</f>
        <v>0</v>
      </c>
      <c r="I712" s="979">
        <f>+Sample_FC!I777</f>
        <v>0</v>
      </c>
      <c r="J712" s="979">
        <f>+Sample_FC!J777</f>
        <v>0</v>
      </c>
      <c r="K712" s="979">
        <f>+Sample_FC!K777</f>
        <v>0</v>
      </c>
      <c r="L712" s="979">
        <f>+Sample_FC!L777</f>
        <v>0</v>
      </c>
      <c r="M712" s="979">
        <f>+Sample_FC!M777</f>
        <v>0</v>
      </c>
      <c r="N712" s="979">
        <f>+Sample_FC!N777</f>
        <v>0</v>
      </c>
      <c r="O712" s="979">
        <f>+Sample!B777</f>
        <v>0</v>
      </c>
      <c r="P712" s="979">
        <f>+Sample!C777</f>
        <v>0</v>
      </c>
      <c r="Q712" s="979">
        <f>+Sample!D777</f>
        <v>0</v>
      </c>
      <c r="R712" s="979">
        <f>+Sample!E777</f>
        <v>0</v>
      </c>
      <c r="S712" s="979">
        <f>+Sample!F777</f>
        <v>0</v>
      </c>
      <c r="T712" s="979">
        <f>+Sample!G777</f>
        <v>0</v>
      </c>
      <c r="U712" s="979">
        <f>+Sample!H777</f>
        <v>0</v>
      </c>
      <c r="V712" s="979">
        <f>+Sample!I777</f>
        <v>0</v>
      </c>
      <c r="W712" s="979">
        <f>+Sample!J777</f>
        <v>0</v>
      </c>
      <c r="X712" s="979">
        <f>+Sample!K777</f>
        <v>0</v>
      </c>
      <c r="Y712" s="979">
        <f>+Sample!L777</f>
        <v>0</v>
      </c>
      <c r="Z712" s="979">
        <f>+Sample!M777</f>
        <v>0</v>
      </c>
      <c r="AA712" s="979">
        <f>+Sample!N777</f>
        <v>0</v>
      </c>
    </row>
    <row r="713" spans="1:27" x14ac:dyDescent="0.2">
      <c r="A713" s="1">
        <f>+Sample_FC!A778</f>
        <v>45702</v>
      </c>
      <c r="B713" s="979">
        <f>+Sample_FC!B778</f>
        <v>0</v>
      </c>
      <c r="C713" s="979">
        <f>+Sample_FC!C778</f>
        <v>0</v>
      </c>
      <c r="D713" s="979">
        <f>+Sample_FC!D778</f>
        <v>0</v>
      </c>
      <c r="E713" s="979">
        <f>+Sample_FC!E778</f>
        <v>0</v>
      </c>
      <c r="F713" s="979">
        <f>+Sample_FC!F778</f>
        <v>0</v>
      </c>
      <c r="G713" s="979">
        <f>+Sample_FC!G778</f>
        <v>0</v>
      </c>
      <c r="H713" s="979">
        <f>+Sample_FC!H778</f>
        <v>0</v>
      </c>
      <c r="I713" s="979">
        <f>+Sample_FC!I778</f>
        <v>0</v>
      </c>
      <c r="J713" s="979">
        <f>+Sample_FC!J778</f>
        <v>0</v>
      </c>
      <c r="K713" s="979">
        <f>+Sample_FC!K778</f>
        <v>0</v>
      </c>
      <c r="L713" s="979">
        <f>+Sample_FC!L778</f>
        <v>0</v>
      </c>
      <c r="M713" s="979">
        <f>+Sample_FC!M778</f>
        <v>0</v>
      </c>
      <c r="N713" s="979">
        <f>+Sample_FC!N778</f>
        <v>0</v>
      </c>
      <c r="O713" s="979">
        <f>+Sample!B778</f>
        <v>0</v>
      </c>
      <c r="P713" s="979">
        <f>+Sample!C778</f>
        <v>0</v>
      </c>
      <c r="Q713" s="979">
        <f>+Sample!D778</f>
        <v>0</v>
      </c>
      <c r="R713" s="979">
        <f>+Sample!E778</f>
        <v>0</v>
      </c>
      <c r="S713" s="979">
        <f>+Sample!F778</f>
        <v>0</v>
      </c>
      <c r="T713" s="979">
        <f>+Sample!G778</f>
        <v>0</v>
      </c>
      <c r="U713" s="979">
        <f>+Sample!H778</f>
        <v>0</v>
      </c>
      <c r="V713" s="979">
        <f>+Sample!I778</f>
        <v>0</v>
      </c>
      <c r="W713" s="979">
        <f>+Sample!J778</f>
        <v>0</v>
      </c>
      <c r="X713" s="979">
        <f>+Sample!K778</f>
        <v>0</v>
      </c>
      <c r="Y713" s="979">
        <f>+Sample!L778</f>
        <v>0</v>
      </c>
      <c r="Z713" s="979">
        <f>+Sample!M778</f>
        <v>0</v>
      </c>
      <c r="AA713" s="979">
        <f>+Sample!N778</f>
        <v>0</v>
      </c>
    </row>
    <row r="714" spans="1:27" x14ac:dyDescent="0.2">
      <c r="A714" s="1">
        <f>+Sample_FC!A779</f>
        <v>45703</v>
      </c>
      <c r="B714" s="979">
        <f>+Sample_FC!B779</f>
        <v>0</v>
      </c>
      <c r="C714" s="979">
        <f>+Sample_FC!C779</f>
        <v>0</v>
      </c>
      <c r="D714" s="979">
        <f>+Sample_FC!D779</f>
        <v>0</v>
      </c>
      <c r="E714" s="979">
        <f>+Sample_FC!E779</f>
        <v>0</v>
      </c>
      <c r="F714" s="979">
        <f>+Sample_FC!F779</f>
        <v>0</v>
      </c>
      <c r="G714" s="979">
        <f>+Sample_FC!G779</f>
        <v>0</v>
      </c>
      <c r="H714" s="979">
        <f>+Sample_FC!H779</f>
        <v>0</v>
      </c>
      <c r="I714" s="979">
        <f>+Sample_FC!I779</f>
        <v>0</v>
      </c>
      <c r="J714" s="979">
        <f>+Sample_FC!J779</f>
        <v>0</v>
      </c>
      <c r="K714" s="979">
        <f>+Sample_FC!K779</f>
        <v>0</v>
      </c>
      <c r="L714" s="979">
        <f>+Sample_FC!L779</f>
        <v>0</v>
      </c>
      <c r="M714" s="979">
        <f>+Sample_FC!M779</f>
        <v>0</v>
      </c>
      <c r="N714" s="979">
        <f>+Sample_FC!N779</f>
        <v>0</v>
      </c>
      <c r="O714" s="979">
        <f>+Sample!B779</f>
        <v>0</v>
      </c>
      <c r="P714" s="979">
        <f>+Sample!C779</f>
        <v>0</v>
      </c>
      <c r="Q714" s="979">
        <f>+Sample!D779</f>
        <v>0</v>
      </c>
      <c r="R714" s="979">
        <f>+Sample!E779</f>
        <v>0</v>
      </c>
      <c r="S714" s="979">
        <f>+Sample!F779</f>
        <v>0</v>
      </c>
      <c r="T714" s="979">
        <f>+Sample!G779</f>
        <v>0</v>
      </c>
      <c r="U714" s="979">
        <f>+Sample!H779</f>
        <v>0</v>
      </c>
      <c r="V714" s="979">
        <f>+Sample!I779</f>
        <v>0</v>
      </c>
      <c r="W714" s="979">
        <f>+Sample!J779</f>
        <v>0</v>
      </c>
      <c r="X714" s="979">
        <f>+Sample!K779</f>
        <v>0</v>
      </c>
      <c r="Y714" s="979">
        <f>+Sample!L779</f>
        <v>0</v>
      </c>
      <c r="Z714" s="979">
        <f>+Sample!M779</f>
        <v>0</v>
      </c>
      <c r="AA714" s="979">
        <f>+Sample!N779</f>
        <v>0</v>
      </c>
    </row>
    <row r="715" spans="1:27" x14ac:dyDescent="0.2">
      <c r="A715" s="1">
        <f>+Sample_FC!A780</f>
        <v>45704</v>
      </c>
      <c r="B715" s="979">
        <f>+Sample_FC!B780</f>
        <v>0</v>
      </c>
      <c r="C715" s="979">
        <f>+Sample_FC!C780</f>
        <v>0</v>
      </c>
      <c r="D715" s="979">
        <f>+Sample_FC!D780</f>
        <v>0</v>
      </c>
      <c r="E715" s="979">
        <f>+Sample_FC!E780</f>
        <v>0</v>
      </c>
      <c r="F715" s="979">
        <f>+Sample_FC!F780</f>
        <v>0</v>
      </c>
      <c r="G715" s="979">
        <f>+Sample_FC!G780</f>
        <v>0</v>
      </c>
      <c r="H715" s="979">
        <f>+Sample_FC!H780</f>
        <v>0</v>
      </c>
      <c r="I715" s="979">
        <f>+Sample_FC!I780</f>
        <v>0</v>
      </c>
      <c r="J715" s="979">
        <f>+Sample_FC!J780</f>
        <v>0</v>
      </c>
      <c r="K715" s="979">
        <f>+Sample_FC!K780</f>
        <v>0</v>
      </c>
      <c r="L715" s="979">
        <f>+Sample_FC!L780</f>
        <v>0</v>
      </c>
      <c r="M715" s="979">
        <f>+Sample_FC!M780</f>
        <v>0</v>
      </c>
      <c r="N715" s="979">
        <f>+Sample_FC!N780</f>
        <v>0</v>
      </c>
      <c r="O715" s="979">
        <f>+Sample!B780</f>
        <v>0</v>
      </c>
      <c r="P715" s="979">
        <f>+Sample!C780</f>
        <v>0</v>
      </c>
      <c r="Q715" s="979">
        <f>+Sample!D780</f>
        <v>0</v>
      </c>
      <c r="R715" s="979">
        <f>+Sample!E780</f>
        <v>0</v>
      </c>
      <c r="S715" s="979">
        <f>+Sample!F780</f>
        <v>0</v>
      </c>
      <c r="T715" s="979">
        <f>+Sample!G780</f>
        <v>0</v>
      </c>
      <c r="U715" s="979">
        <f>+Sample!H780</f>
        <v>0</v>
      </c>
      <c r="V715" s="979">
        <f>+Sample!I780</f>
        <v>0</v>
      </c>
      <c r="W715" s="979">
        <f>+Sample!J780</f>
        <v>0</v>
      </c>
      <c r="X715" s="979">
        <f>+Sample!K780</f>
        <v>0</v>
      </c>
      <c r="Y715" s="979">
        <f>+Sample!L780</f>
        <v>0</v>
      </c>
      <c r="Z715" s="979">
        <f>+Sample!M780</f>
        <v>0</v>
      </c>
      <c r="AA715" s="979">
        <f>+Sample!N780</f>
        <v>0</v>
      </c>
    </row>
    <row r="716" spans="1:27" x14ac:dyDescent="0.2">
      <c r="A716" s="1">
        <f>+Sample_FC!A781</f>
        <v>45705</v>
      </c>
      <c r="B716" s="979">
        <f>+Sample_FC!B781</f>
        <v>0</v>
      </c>
      <c r="C716" s="979">
        <f>+Sample_FC!C781</f>
        <v>0</v>
      </c>
      <c r="D716" s="979">
        <f>+Sample_FC!D781</f>
        <v>0</v>
      </c>
      <c r="E716" s="979">
        <f>+Sample_FC!E781</f>
        <v>0</v>
      </c>
      <c r="F716" s="979">
        <f>+Sample_FC!F781</f>
        <v>0</v>
      </c>
      <c r="G716" s="979">
        <f>+Sample_FC!G781</f>
        <v>0</v>
      </c>
      <c r="H716" s="979">
        <f>+Sample_FC!H781</f>
        <v>0</v>
      </c>
      <c r="I716" s="979">
        <f>+Sample_FC!I781</f>
        <v>0</v>
      </c>
      <c r="J716" s="979">
        <f>+Sample_FC!J781</f>
        <v>0</v>
      </c>
      <c r="K716" s="979">
        <f>+Sample_FC!K781</f>
        <v>0</v>
      </c>
      <c r="L716" s="979">
        <f>+Sample_FC!L781</f>
        <v>0</v>
      </c>
      <c r="M716" s="979">
        <f>+Sample_FC!M781</f>
        <v>0</v>
      </c>
      <c r="N716" s="979">
        <f>+Sample_FC!N781</f>
        <v>0</v>
      </c>
      <c r="O716" s="979">
        <f>+Sample!B781</f>
        <v>0</v>
      </c>
      <c r="P716" s="979">
        <f>+Sample!C781</f>
        <v>0</v>
      </c>
      <c r="Q716" s="979">
        <f>+Sample!D781</f>
        <v>0</v>
      </c>
      <c r="R716" s="979">
        <f>+Sample!E781</f>
        <v>0</v>
      </c>
      <c r="S716" s="979">
        <f>+Sample!F781</f>
        <v>0</v>
      </c>
      <c r="T716" s="979">
        <f>+Sample!G781</f>
        <v>0</v>
      </c>
      <c r="U716" s="979">
        <f>+Sample!H781</f>
        <v>0</v>
      </c>
      <c r="V716" s="979">
        <f>+Sample!I781</f>
        <v>0</v>
      </c>
      <c r="W716" s="979">
        <f>+Sample!J781</f>
        <v>0</v>
      </c>
      <c r="X716" s="979">
        <f>+Sample!K781</f>
        <v>0</v>
      </c>
      <c r="Y716" s="979">
        <f>+Sample!L781</f>
        <v>0</v>
      </c>
      <c r="Z716" s="979">
        <f>+Sample!M781</f>
        <v>0</v>
      </c>
      <c r="AA716" s="979">
        <f>+Sample!N781</f>
        <v>0</v>
      </c>
    </row>
    <row r="717" spans="1:27" x14ac:dyDescent="0.2">
      <c r="A717" s="1">
        <f>+Sample_FC!A782</f>
        <v>45706</v>
      </c>
      <c r="B717" s="979">
        <f>+Sample_FC!B782</f>
        <v>0</v>
      </c>
      <c r="C717" s="979">
        <f>+Sample_FC!C782</f>
        <v>0</v>
      </c>
      <c r="D717" s="979">
        <f>+Sample_FC!D782</f>
        <v>0</v>
      </c>
      <c r="E717" s="979">
        <f>+Sample_FC!E782</f>
        <v>0</v>
      </c>
      <c r="F717" s="979">
        <f>+Sample_FC!F782</f>
        <v>0</v>
      </c>
      <c r="G717" s="979">
        <f>+Sample_FC!G782</f>
        <v>0</v>
      </c>
      <c r="H717" s="979">
        <f>+Sample_FC!H782</f>
        <v>0</v>
      </c>
      <c r="I717" s="979">
        <f>+Sample_FC!I782</f>
        <v>0</v>
      </c>
      <c r="J717" s="979">
        <f>+Sample_FC!J782</f>
        <v>0</v>
      </c>
      <c r="K717" s="979">
        <f>+Sample_FC!K782</f>
        <v>0</v>
      </c>
      <c r="L717" s="979">
        <f>+Sample_FC!L782</f>
        <v>0</v>
      </c>
      <c r="M717" s="979">
        <f>+Sample_FC!M782</f>
        <v>0</v>
      </c>
      <c r="N717" s="979">
        <f>+Sample_FC!N782</f>
        <v>0</v>
      </c>
      <c r="O717" s="979">
        <f>+Sample!B782</f>
        <v>0</v>
      </c>
      <c r="P717" s="979">
        <f>+Sample!C782</f>
        <v>0</v>
      </c>
      <c r="Q717" s="979">
        <f>+Sample!D782</f>
        <v>0</v>
      </c>
      <c r="R717" s="979">
        <f>+Sample!E782</f>
        <v>0</v>
      </c>
      <c r="S717" s="979">
        <f>+Sample!F782</f>
        <v>0</v>
      </c>
      <c r="T717" s="979">
        <f>+Sample!G782</f>
        <v>0</v>
      </c>
      <c r="U717" s="979">
        <f>+Sample!H782</f>
        <v>0</v>
      </c>
      <c r="V717" s="979">
        <f>+Sample!I782</f>
        <v>0</v>
      </c>
      <c r="W717" s="979">
        <f>+Sample!J782</f>
        <v>0</v>
      </c>
      <c r="X717" s="979">
        <f>+Sample!K782</f>
        <v>0</v>
      </c>
      <c r="Y717" s="979">
        <f>+Sample!L782</f>
        <v>0</v>
      </c>
      <c r="Z717" s="979">
        <f>+Sample!M782</f>
        <v>0</v>
      </c>
      <c r="AA717" s="979">
        <f>+Sample!N782</f>
        <v>0</v>
      </c>
    </row>
    <row r="718" spans="1:27" x14ac:dyDescent="0.2">
      <c r="A718" s="1">
        <f>+Sample_FC!A783</f>
        <v>45707</v>
      </c>
      <c r="B718" s="979">
        <f>+Sample_FC!B783</f>
        <v>0</v>
      </c>
      <c r="C718" s="979">
        <f>+Sample_FC!C783</f>
        <v>0</v>
      </c>
      <c r="D718" s="979">
        <f>+Sample_FC!D783</f>
        <v>0</v>
      </c>
      <c r="E718" s="979">
        <f>+Sample_FC!E783</f>
        <v>0</v>
      </c>
      <c r="F718" s="979">
        <f>+Sample_FC!F783</f>
        <v>0</v>
      </c>
      <c r="G718" s="979">
        <f>+Sample_FC!G783</f>
        <v>0</v>
      </c>
      <c r="H718" s="979">
        <f>+Sample_FC!H783</f>
        <v>0</v>
      </c>
      <c r="I718" s="979">
        <f>+Sample_FC!I783</f>
        <v>0</v>
      </c>
      <c r="J718" s="979">
        <f>+Sample_FC!J783</f>
        <v>0</v>
      </c>
      <c r="K718" s="979">
        <f>+Sample_FC!K783</f>
        <v>0</v>
      </c>
      <c r="L718" s="979">
        <f>+Sample_FC!L783</f>
        <v>0</v>
      </c>
      <c r="M718" s="979">
        <f>+Sample_FC!M783</f>
        <v>0</v>
      </c>
      <c r="N718" s="979">
        <f>+Sample_FC!N783</f>
        <v>0</v>
      </c>
      <c r="O718" s="979">
        <f>+Sample!B783</f>
        <v>0</v>
      </c>
      <c r="P718" s="979">
        <f>+Sample!C783</f>
        <v>0</v>
      </c>
      <c r="Q718" s="979">
        <f>+Sample!D783</f>
        <v>0</v>
      </c>
      <c r="R718" s="979">
        <f>+Sample!E783</f>
        <v>0</v>
      </c>
      <c r="S718" s="979">
        <f>+Sample!F783</f>
        <v>0</v>
      </c>
      <c r="T718" s="979">
        <f>+Sample!G783</f>
        <v>0</v>
      </c>
      <c r="U718" s="979">
        <f>+Sample!H783</f>
        <v>0</v>
      </c>
      <c r="V718" s="979">
        <f>+Sample!I783</f>
        <v>0</v>
      </c>
      <c r="W718" s="979">
        <f>+Sample!J783</f>
        <v>0</v>
      </c>
      <c r="X718" s="979">
        <f>+Sample!K783</f>
        <v>0</v>
      </c>
      <c r="Y718" s="979">
        <f>+Sample!L783</f>
        <v>0</v>
      </c>
      <c r="Z718" s="979">
        <f>+Sample!M783</f>
        <v>0</v>
      </c>
      <c r="AA718" s="979">
        <f>+Sample!N783</f>
        <v>0</v>
      </c>
    </row>
    <row r="719" spans="1:27" x14ac:dyDescent="0.2">
      <c r="A719" s="1">
        <f>+Sample_FC!A784</f>
        <v>45708</v>
      </c>
      <c r="B719" s="979">
        <f>+Sample_FC!B784</f>
        <v>0</v>
      </c>
      <c r="C719" s="979">
        <f>+Sample_FC!C784</f>
        <v>0</v>
      </c>
      <c r="D719" s="979">
        <f>+Sample_FC!D784</f>
        <v>0</v>
      </c>
      <c r="E719" s="979">
        <f>+Sample_FC!E784</f>
        <v>0</v>
      </c>
      <c r="F719" s="979">
        <f>+Sample_FC!F784</f>
        <v>0</v>
      </c>
      <c r="G719" s="979">
        <f>+Sample_FC!G784</f>
        <v>0</v>
      </c>
      <c r="H719" s="979">
        <f>+Sample_FC!H784</f>
        <v>0</v>
      </c>
      <c r="I719" s="979">
        <f>+Sample_FC!I784</f>
        <v>0</v>
      </c>
      <c r="J719" s="979">
        <f>+Sample_FC!J784</f>
        <v>0</v>
      </c>
      <c r="K719" s="979">
        <f>+Sample_FC!K784</f>
        <v>0</v>
      </c>
      <c r="L719" s="979">
        <f>+Sample_FC!L784</f>
        <v>0</v>
      </c>
      <c r="M719" s="979">
        <f>+Sample_FC!M784</f>
        <v>0</v>
      </c>
      <c r="N719" s="979">
        <f>+Sample_FC!N784</f>
        <v>0</v>
      </c>
      <c r="O719" s="979">
        <f>+Sample!B784</f>
        <v>0</v>
      </c>
      <c r="P719" s="979">
        <f>+Sample!C784</f>
        <v>0</v>
      </c>
      <c r="Q719" s="979">
        <f>+Sample!D784</f>
        <v>0</v>
      </c>
      <c r="R719" s="979">
        <f>+Sample!E784</f>
        <v>0</v>
      </c>
      <c r="S719" s="979">
        <f>+Sample!F784</f>
        <v>0</v>
      </c>
      <c r="T719" s="979">
        <f>+Sample!G784</f>
        <v>0</v>
      </c>
      <c r="U719" s="979">
        <f>+Sample!H784</f>
        <v>0</v>
      </c>
      <c r="V719" s="979">
        <f>+Sample!I784</f>
        <v>0</v>
      </c>
      <c r="W719" s="979">
        <f>+Sample!J784</f>
        <v>0</v>
      </c>
      <c r="X719" s="979">
        <f>+Sample!K784</f>
        <v>0</v>
      </c>
      <c r="Y719" s="979">
        <f>+Sample!L784</f>
        <v>0</v>
      </c>
      <c r="Z719" s="979">
        <f>+Sample!M784</f>
        <v>0</v>
      </c>
      <c r="AA719" s="979">
        <f>+Sample!N784</f>
        <v>0</v>
      </c>
    </row>
    <row r="720" spans="1:27" x14ac:dyDescent="0.2">
      <c r="A720" s="1">
        <f>+Sample_FC!A785</f>
        <v>45709</v>
      </c>
      <c r="B720" s="979">
        <f>+Sample_FC!B785</f>
        <v>0</v>
      </c>
      <c r="C720" s="979">
        <f>+Sample_FC!C785</f>
        <v>0</v>
      </c>
      <c r="D720" s="979">
        <f>+Sample_FC!D785</f>
        <v>0</v>
      </c>
      <c r="E720" s="979">
        <f>+Sample_FC!E785</f>
        <v>0</v>
      </c>
      <c r="F720" s="979">
        <f>+Sample_FC!F785</f>
        <v>0</v>
      </c>
      <c r="G720" s="979">
        <f>+Sample_FC!G785</f>
        <v>0</v>
      </c>
      <c r="H720" s="979">
        <f>+Sample_FC!H785</f>
        <v>0</v>
      </c>
      <c r="I720" s="979">
        <f>+Sample_FC!I785</f>
        <v>0</v>
      </c>
      <c r="J720" s="979">
        <f>+Sample_FC!J785</f>
        <v>0</v>
      </c>
      <c r="K720" s="979">
        <f>+Sample_FC!K785</f>
        <v>0</v>
      </c>
      <c r="L720" s="979">
        <f>+Sample_FC!L785</f>
        <v>0</v>
      </c>
      <c r="M720" s="979">
        <f>+Sample_FC!M785</f>
        <v>0</v>
      </c>
      <c r="N720" s="979">
        <f>+Sample_FC!N785</f>
        <v>0</v>
      </c>
      <c r="O720" s="979">
        <f>+Sample!B785</f>
        <v>0</v>
      </c>
      <c r="P720" s="979">
        <f>+Sample!C785</f>
        <v>0</v>
      </c>
      <c r="Q720" s="979">
        <f>+Sample!D785</f>
        <v>0</v>
      </c>
      <c r="R720" s="979">
        <f>+Sample!E785</f>
        <v>0</v>
      </c>
      <c r="S720" s="979">
        <f>+Sample!F785</f>
        <v>0</v>
      </c>
      <c r="T720" s="979">
        <f>+Sample!G785</f>
        <v>0</v>
      </c>
      <c r="U720" s="979">
        <f>+Sample!H785</f>
        <v>0</v>
      </c>
      <c r="V720" s="979">
        <f>+Sample!I785</f>
        <v>0</v>
      </c>
      <c r="W720" s="979">
        <f>+Sample!J785</f>
        <v>0</v>
      </c>
      <c r="X720" s="979">
        <f>+Sample!K785</f>
        <v>0</v>
      </c>
      <c r="Y720" s="979">
        <f>+Sample!L785</f>
        <v>0</v>
      </c>
      <c r="Z720" s="979">
        <f>+Sample!M785</f>
        <v>0</v>
      </c>
      <c r="AA720" s="979">
        <f>+Sample!N785</f>
        <v>0</v>
      </c>
    </row>
    <row r="721" spans="1:27" x14ac:dyDescent="0.2">
      <c r="A721" s="1">
        <f>+Sample_FC!A786</f>
        <v>45710</v>
      </c>
      <c r="B721" s="979">
        <f>+Sample_FC!B786</f>
        <v>0</v>
      </c>
      <c r="C721" s="979">
        <f>+Sample_FC!C786</f>
        <v>0</v>
      </c>
      <c r="D721" s="979">
        <f>+Sample_FC!D786</f>
        <v>0</v>
      </c>
      <c r="E721" s="979">
        <f>+Sample_FC!E786</f>
        <v>0</v>
      </c>
      <c r="F721" s="979">
        <f>+Sample_FC!F786</f>
        <v>0</v>
      </c>
      <c r="G721" s="979">
        <f>+Sample_FC!G786</f>
        <v>0</v>
      </c>
      <c r="H721" s="979">
        <f>+Sample_FC!H786</f>
        <v>0</v>
      </c>
      <c r="I721" s="979">
        <f>+Sample_FC!I786</f>
        <v>0</v>
      </c>
      <c r="J721" s="979">
        <f>+Sample_FC!J786</f>
        <v>0</v>
      </c>
      <c r="K721" s="979">
        <f>+Sample_FC!K786</f>
        <v>0</v>
      </c>
      <c r="L721" s="979">
        <f>+Sample_FC!L786</f>
        <v>0</v>
      </c>
      <c r="M721" s="979">
        <f>+Sample_FC!M786</f>
        <v>0</v>
      </c>
      <c r="N721" s="979">
        <f>+Sample_FC!N786</f>
        <v>0</v>
      </c>
      <c r="O721" s="979">
        <f>+Sample!B786</f>
        <v>0</v>
      </c>
      <c r="P721" s="979">
        <f>+Sample!C786</f>
        <v>0</v>
      </c>
      <c r="Q721" s="979">
        <f>+Sample!D786</f>
        <v>0</v>
      </c>
      <c r="R721" s="979">
        <f>+Sample!E786</f>
        <v>0</v>
      </c>
      <c r="S721" s="979">
        <f>+Sample!F786</f>
        <v>0</v>
      </c>
      <c r="T721" s="979">
        <f>+Sample!G786</f>
        <v>0</v>
      </c>
      <c r="U721" s="979">
        <f>+Sample!H786</f>
        <v>0</v>
      </c>
      <c r="V721" s="979">
        <f>+Sample!I786</f>
        <v>0</v>
      </c>
      <c r="W721" s="979">
        <f>+Sample!J786</f>
        <v>0</v>
      </c>
      <c r="X721" s="979">
        <f>+Sample!K786</f>
        <v>0</v>
      </c>
      <c r="Y721" s="979">
        <f>+Sample!L786</f>
        <v>0</v>
      </c>
      <c r="Z721" s="979">
        <f>+Sample!M786</f>
        <v>0</v>
      </c>
      <c r="AA721" s="979">
        <f>+Sample!N786</f>
        <v>0</v>
      </c>
    </row>
    <row r="722" spans="1:27" x14ac:dyDescent="0.2">
      <c r="A722" s="1">
        <f>+Sample_FC!A787</f>
        <v>45711</v>
      </c>
      <c r="B722" s="979">
        <f>+Sample_FC!B787</f>
        <v>0</v>
      </c>
      <c r="C722" s="979">
        <f>+Sample_FC!C787</f>
        <v>0</v>
      </c>
      <c r="D722" s="979">
        <f>+Sample_FC!D787</f>
        <v>0</v>
      </c>
      <c r="E722" s="979">
        <f>+Sample_FC!E787</f>
        <v>0</v>
      </c>
      <c r="F722" s="979">
        <f>+Sample_FC!F787</f>
        <v>0</v>
      </c>
      <c r="G722" s="979">
        <f>+Sample_FC!G787</f>
        <v>0</v>
      </c>
      <c r="H722" s="979">
        <f>+Sample_FC!H787</f>
        <v>0</v>
      </c>
      <c r="I722" s="979">
        <f>+Sample_FC!I787</f>
        <v>0</v>
      </c>
      <c r="J722" s="979">
        <f>+Sample_FC!J787</f>
        <v>0</v>
      </c>
      <c r="K722" s="979">
        <f>+Sample_FC!K787</f>
        <v>0</v>
      </c>
      <c r="L722" s="979">
        <f>+Sample_FC!L787</f>
        <v>0</v>
      </c>
      <c r="M722" s="979">
        <f>+Sample_FC!M787</f>
        <v>0</v>
      </c>
      <c r="N722" s="979">
        <f>+Sample_FC!N787</f>
        <v>0</v>
      </c>
      <c r="O722" s="979">
        <f>+Sample!B787</f>
        <v>0</v>
      </c>
      <c r="P722" s="979">
        <f>+Sample!C787</f>
        <v>0</v>
      </c>
      <c r="Q722" s="979">
        <f>+Sample!D787</f>
        <v>0</v>
      </c>
      <c r="R722" s="979">
        <f>+Sample!E787</f>
        <v>0</v>
      </c>
      <c r="S722" s="979">
        <f>+Sample!F787</f>
        <v>0</v>
      </c>
      <c r="T722" s="979">
        <f>+Sample!G787</f>
        <v>0</v>
      </c>
      <c r="U722" s="979">
        <f>+Sample!H787</f>
        <v>0</v>
      </c>
      <c r="V722" s="979">
        <f>+Sample!I787</f>
        <v>0</v>
      </c>
      <c r="W722" s="979">
        <f>+Sample!J787</f>
        <v>0</v>
      </c>
      <c r="X722" s="979">
        <f>+Sample!K787</f>
        <v>0</v>
      </c>
      <c r="Y722" s="979">
        <f>+Sample!L787</f>
        <v>0</v>
      </c>
      <c r="Z722" s="979">
        <f>+Sample!M787</f>
        <v>0</v>
      </c>
      <c r="AA722" s="979">
        <f>+Sample!N787</f>
        <v>0</v>
      </c>
    </row>
    <row r="723" spans="1:27" x14ac:dyDescent="0.2">
      <c r="A723" s="1">
        <f>+Sample_FC!A788</f>
        <v>45712</v>
      </c>
      <c r="B723" s="979">
        <f>+Sample_FC!B788</f>
        <v>0</v>
      </c>
      <c r="C723" s="979">
        <f>+Sample_FC!C788</f>
        <v>0</v>
      </c>
      <c r="D723" s="979">
        <f>+Sample_FC!D788</f>
        <v>0</v>
      </c>
      <c r="E723" s="979">
        <f>+Sample_FC!E788</f>
        <v>0</v>
      </c>
      <c r="F723" s="979">
        <f>+Sample_FC!F788</f>
        <v>0</v>
      </c>
      <c r="G723" s="979">
        <f>+Sample_FC!G788</f>
        <v>0</v>
      </c>
      <c r="H723" s="979">
        <f>+Sample_FC!H788</f>
        <v>0</v>
      </c>
      <c r="I723" s="979">
        <f>+Sample_FC!I788</f>
        <v>0</v>
      </c>
      <c r="J723" s="979">
        <f>+Sample_FC!J788</f>
        <v>0</v>
      </c>
      <c r="K723" s="979">
        <f>+Sample_FC!K788</f>
        <v>0</v>
      </c>
      <c r="L723" s="979">
        <f>+Sample_FC!L788</f>
        <v>0</v>
      </c>
      <c r="M723" s="979">
        <f>+Sample_FC!M788</f>
        <v>0</v>
      </c>
      <c r="N723" s="979">
        <f>+Sample_FC!N788</f>
        <v>0</v>
      </c>
      <c r="O723" s="979">
        <f>+Sample!B788</f>
        <v>0</v>
      </c>
      <c r="P723" s="979">
        <f>+Sample!C788</f>
        <v>0</v>
      </c>
      <c r="Q723" s="979">
        <f>+Sample!D788</f>
        <v>0</v>
      </c>
      <c r="R723" s="979">
        <f>+Sample!E788</f>
        <v>0</v>
      </c>
      <c r="S723" s="979">
        <f>+Sample!F788</f>
        <v>0</v>
      </c>
      <c r="T723" s="979">
        <f>+Sample!G788</f>
        <v>0</v>
      </c>
      <c r="U723" s="979">
        <f>+Sample!H788</f>
        <v>0</v>
      </c>
      <c r="V723" s="979">
        <f>+Sample!I788</f>
        <v>0</v>
      </c>
      <c r="W723" s="979">
        <f>+Sample!J788</f>
        <v>0</v>
      </c>
      <c r="X723" s="979">
        <f>+Sample!K788</f>
        <v>0</v>
      </c>
      <c r="Y723" s="979">
        <f>+Sample!L788</f>
        <v>0</v>
      </c>
      <c r="Z723" s="979">
        <f>+Sample!M788</f>
        <v>0</v>
      </c>
      <c r="AA723" s="979">
        <f>+Sample!N788</f>
        <v>0</v>
      </c>
    </row>
    <row r="724" spans="1:27" x14ac:dyDescent="0.2">
      <c r="A724" s="1">
        <f>+Sample_FC!A789</f>
        <v>45713</v>
      </c>
      <c r="B724" s="979">
        <f>+Sample_FC!B789</f>
        <v>0</v>
      </c>
      <c r="C724" s="979">
        <f>+Sample_FC!C789</f>
        <v>0</v>
      </c>
      <c r="D724" s="979">
        <f>+Sample_FC!D789</f>
        <v>0</v>
      </c>
      <c r="E724" s="979">
        <f>+Sample_FC!E789</f>
        <v>0</v>
      </c>
      <c r="F724" s="979">
        <f>+Sample_FC!F789</f>
        <v>0</v>
      </c>
      <c r="G724" s="979">
        <f>+Sample_FC!G789</f>
        <v>0</v>
      </c>
      <c r="H724" s="979">
        <f>+Sample_FC!H789</f>
        <v>0</v>
      </c>
      <c r="I724" s="979">
        <f>+Sample_FC!I789</f>
        <v>0</v>
      </c>
      <c r="J724" s="979">
        <f>+Sample_FC!J789</f>
        <v>0</v>
      </c>
      <c r="K724" s="979">
        <f>+Sample_FC!K789</f>
        <v>0</v>
      </c>
      <c r="L724" s="979">
        <f>+Sample_FC!L789</f>
        <v>0</v>
      </c>
      <c r="M724" s="979">
        <f>+Sample_FC!M789</f>
        <v>0</v>
      </c>
      <c r="N724" s="979">
        <f>+Sample_FC!N789</f>
        <v>0</v>
      </c>
      <c r="O724" s="979">
        <f>+Sample!B789</f>
        <v>0</v>
      </c>
      <c r="P724" s="979">
        <f>+Sample!C789</f>
        <v>0</v>
      </c>
      <c r="Q724" s="979">
        <f>+Sample!D789</f>
        <v>0</v>
      </c>
      <c r="R724" s="979">
        <f>+Sample!E789</f>
        <v>0</v>
      </c>
      <c r="S724" s="979">
        <f>+Sample!F789</f>
        <v>0</v>
      </c>
      <c r="T724" s="979">
        <f>+Sample!G789</f>
        <v>0</v>
      </c>
      <c r="U724" s="979">
        <f>+Sample!H789</f>
        <v>0</v>
      </c>
      <c r="V724" s="979">
        <f>+Sample!I789</f>
        <v>0</v>
      </c>
      <c r="W724" s="979">
        <f>+Sample!J789</f>
        <v>0</v>
      </c>
      <c r="X724" s="979">
        <f>+Sample!K789</f>
        <v>0</v>
      </c>
      <c r="Y724" s="979">
        <f>+Sample!L789</f>
        <v>0</v>
      </c>
      <c r="Z724" s="979">
        <f>+Sample!M789</f>
        <v>0</v>
      </c>
      <c r="AA724" s="979">
        <f>+Sample!N789</f>
        <v>0</v>
      </c>
    </row>
    <row r="725" spans="1:27" x14ac:dyDescent="0.2">
      <c r="A725" s="1">
        <f>+Sample_FC!A790</f>
        <v>45714</v>
      </c>
      <c r="B725" s="979">
        <f>+Sample_FC!B790</f>
        <v>0</v>
      </c>
      <c r="C725" s="979">
        <f>+Sample_FC!C790</f>
        <v>0</v>
      </c>
      <c r="D725" s="979">
        <f>+Sample_FC!D790</f>
        <v>0</v>
      </c>
      <c r="E725" s="979">
        <f>+Sample_FC!E790</f>
        <v>0</v>
      </c>
      <c r="F725" s="979">
        <f>+Sample_FC!F790</f>
        <v>0</v>
      </c>
      <c r="G725" s="979">
        <f>+Sample_FC!G790</f>
        <v>0</v>
      </c>
      <c r="H725" s="979">
        <f>+Sample_FC!H790</f>
        <v>0</v>
      </c>
      <c r="I725" s="979">
        <f>+Sample_FC!I790</f>
        <v>0</v>
      </c>
      <c r="J725" s="979">
        <f>+Sample_FC!J790</f>
        <v>0</v>
      </c>
      <c r="K725" s="979">
        <f>+Sample_FC!K790</f>
        <v>0</v>
      </c>
      <c r="L725" s="979">
        <f>+Sample_FC!L790</f>
        <v>0</v>
      </c>
      <c r="M725" s="979">
        <f>+Sample_FC!M790</f>
        <v>0</v>
      </c>
      <c r="N725" s="979">
        <f>+Sample_FC!N790</f>
        <v>0</v>
      </c>
      <c r="O725" s="979">
        <f>+Sample!B790</f>
        <v>0</v>
      </c>
      <c r="P725" s="979">
        <f>+Sample!C790</f>
        <v>0</v>
      </c>
      <c r="Q725" s="979">
        <f>+Sample!D790</f>
        <v>0</v>
      </c>
      <c r="R725" s="979">
        <f>+Sample!E790</f>
        <v>0</v>
      </c>
      <c r="S725" s="979">
        <f>+Sample!F790</f>
        <v>0</v>
      </c>
      <c r="T725" s="979">
        <f>+Sample!G790</f>
        <v>0</v>
      </c>
      <c r="U725" s="979">
        <f>+Sample!H790</f>
        <v>0</v>
      </c>
      <c r="V725" s="979">
        <f>+Sample!I790</f>
        <v>0</v>
      </c>
      <c r="W725" s="979">
        <f>+Sample!J790</f>
        <v>0</v>
      </c>
      <c r="X725" s="979">
        <f>+Sample!K790</f>
        <v>0</v>
      </c>
      <c r="Y725" s="979">
        <f>+Sample!L790</f>
        <v>0</v>
      </c>
      <c r="Z725" s="979">
        <f>+Sample!M790</f>
        <v>0</v>
      </c>
      <c r="AA725" s="979">
        <f>+Sample!N790</f>
        <v>0</v>
      </c>
    </row>
    <row r="726" spans="1:27" x14ac:dyDescent="0.2">
      <c r="A726" s="1">
        <f>+Sample_FC!A791</f>
        <v>45715</v>
      </c>
      <c r="B726" s="979">
        <f>+Sample_FC!B791</f>
        <v>0</v>
      </c>
      <c r="C726" s="979">
        <f>+Sample_FC!C791</f>
        <v>0</v>
      </c>
      <c r="D726" s="979">
        <f>+Sample_FC!D791</f>
        <v>0</v>
      </c>
      <c r="E726" s="979">
        <f>+Sample_FC!E791</f>
        <v>0</v>
      </c>
      <c r="F726" s="979">
        <f>+Sample_FC!F791</f>
        <v>0</v>
      </c>
      <c r="G726" s="979">
        <f>+Sample_FC!G791</f>
        <v>0</v>
      </c>
      <c r="H726" s="979">
        <f>+Sample_FC!H791</f>
        <v>0</v>
      </c>
      <c r="I726" s="979">
        <f>+Sample_FC!I791</f>
        <v>0</v>
      </c>
      <c r="J726" s="979">
        <f>+Sample_FC!J791</f>
        <v>0</v>
      </c>
      <c r="K726" s="979">
        <f>+Sample_FC!K791</f>
        <v>0</v>
      </c>
      <c r="L726" s="979">
        <f>+Sample_FC!L791</f>
        <v>0</v>
      </c>
      <c r="M726" s="979">
        <f>+Sample_FC!M791</f>
        <v>0</v>
      </c>
      <c r="N726" s="979">
        <f>+Sample_FC!N791</f>
        <v>0</v>
      </c>
      <c r="O726" s="979">
        <f>+Sample!B791</f>
        <v>0</v>
      </c>
      <c r="P726" s="979">
        <f>+Sample!C791</f>
        <v>0</v>
      </c>
      <c r="Q726" s="979">
        <f>+Sample!D791</f>
        <v>0</v>
      </c>
      <c r="R726" s="979">
        <f>+Sample!E791</f>
        <v>0</v>
      </c>
      <c r="S726" s="979">
        <f>+Sample!F791</f>
        <v>0</v>
      </c>
      <c r="T726" s="979">
        <f>+Sample!G791</f>
        <v>0</v>
      </c>
      <c r="U726" s="979">
        <f>+Sample!H791</f>
        <v>0</v>
      </c>
      <c r="V726" s="979">
        <f>+Sample!I791</f>
        <v>0</v>
      </c>
      <c r="W726" s="979">
        <f>+Sample!J791</f>
        <v>0</v>
      </c>
      <c r="X726" s="979">
        <f>+Sample!K791</f>
        <v>0</v>
      </c>
      <c r="Y726" s="979">
        <f>+Sample!L791</f>
        <v>0</v>
      </c>
      <c r="Z726" s="979">
        <f>+Sample!M791</f>
        <v>0</v>
      </c>
      <c r="AA726" s="979">
        <f>+Sample!N791</f>
        <v>0</v>
      </c>
    </row>
    <row r="727" spans="1:27" x14ac:dyDescent="0.2">
      <c r="A727" s="1">
        <f>+Sample_FC!A792</f>
        <v>45716</v>
      </c>
      <c r="B727" s="979">
        <f>+Sample_FC!B792</f>
        <v>0</v>
      </c>
      <c r="C727" s="979">
        <f>+Sample_FC!C792</f>
        <v>0</v>
      </c>
      <c r="D727" s="979">
        <f>+Sample_FC!D792</f>
        <v>0</v>
      </c>
      <c r="E727" s="979">
        <f>+Sample_FC!E792</f>
        <v>0</v>
      </c>
      <c r="F727" s="979">
        <f>+Sample_FC!F792</f>
        <v>0</v>
      </c>
      <c r="G727" s="979">
        <f>+Sample_FC!G792</f>
        <v>0</v>
      </c>
      <c r="H727" s="979">
        <f>+Sample_FC!H792</f>
        <v>0</v>
      </c>
      <c r="I727" s="979">
        <f>+Sample_FC!I792</f>
        <v>0</v>
      </c>
      <c r="J727" s="979">
        <f>+Sample_FC!J792</f>
        <v>0</v>
      </c>
      <c r="K727" s="979">
        <f>+Sample_FC!K792</f>
        <v>0</v>
      </c>
      <c r="L727" s="979">
        <f>+Sample_FC!L792</f>
        <v>0</v>
      </c>
      <c r="M727" s="979">
        <f>+Sample_FC!M792</f>
        <v>0</v>
      </c>
      <c r="N727" s="979">
        <f>+Sample_FC!N792</f>
        <v>0</v>
      </c>
      <c r="O727" s="979">
        <f>+Sample!B792</f>
        <v>0</v>
      </c>
      <c r="P727" s="979">
        <f>+Sample!C792</f>
        <v>0</v>
      </c>
      <c r="Q727" s="979">
        <f>+Sample!D792</f>
        <v>0</v>
      </c>
      <c r="R727" s="979">
        <f>+Sample!E792</f>
        <v>0</v>
      </c>
      <c r="S727" s="979">
        <f>+Sample!F792</f>
        <v>0</v>
      </c>
      <c r="T727" s="979">
        <f>+Sample!G792</f>
        <v>0</v>
      </c>
      <c r="U727" s="979">
        <f>+Sample!H792</f>
        <v>0</v>
      </c>
      <c r="V727" s="979">
        <f>+Sample!I792</f>
        <v>0</v>
      </c>
      <c r="W727" s="979">
        <f>+Sample!J792</f>
        <v>0</v>
      </c>
      <c r="X727" s="979">
        <f>+Sample!K792</f>
        <v>0</v>
      </c>
      <c r="Y727" s="979">
        <f>+Sample!L792</f>
        <v>0</v>
      </c>
      <c r="Z727" s="979">
        <f>+Sample!M792</f>
        <v>0</v>
      </c>
      <c r="AA727" s="979">
        <f>+Sample!N792</f>
        <v>0</v>
      </c>
    </row>
    <row r="728" spans="1:27" x14ac:dyDescent="0.2">
      <c r="A728" s="1">
        <f>+Sample_FC!A793</f>
        <v>45717</v>
      </c>
      <c r="B728" s="979">
        <f>+Sample_FC!B793</f>
        <v>0</v>
      </c>
      <c r="C728" s="979">
        <f>+Sample_FC!C793</f>
        <v>0</v>
      </c>
      <c r="D728" s="979">
        <f>+Sample_FC!D793</f>
        <v>0</v>
      </c>
      <c r="E728" s="979">
        <f>+Sample_FC!E793</f>
        <v>0</v>
      </c>
      <c r="F728" s="979">
        <f>+Sample_FC!F793</f>
        <v>0</v>
      </c>
      <c r="G728" s="979">
        <f>+Sample_FC!G793</f>
        <v>0</v>
      </c>
      <c r="H728" s="979">
        <f>+Sample_FC!H793</f>
        <v>0</v>
      </c>
      <c r="I728" s="979">
        <f>+Sample_FC!I793</f>
        <v>0</v>
      </c>
      <c r="J728" s="979">
        <f>+Sample_FC!J793</f>
        <v>0</v>
      </c>
      <c r="K728" s="979">
        <f>+Sample_FC!K793</f>
        <v>0</v>
      </c>
      <c r="L728" s="979">
        <f>+Sample_FC!L793</f>
        <v>0</v>
      </c>
      <c r="M728" s="979">
        <f>+Sample_FC!M793</f>
        <v>0</v>
      </c>
      <c r="N728" s="979">
        <f>+Sample_FC!N793</f>
        <v>0</v>
      </c>
      <c r="O728" s="979">
        <f>+Sample!B793</f>
        <v>0</v>
      </c>
      <c r="P728" s="979">
        <f>+Sample!C793</f>
        <v>0</v>
      </c>
      <c r="Q728" s="979">
        <f>+Sample!D793</f>
        <v>0</v>
      </c>
      <c r="R728" s="979">
        <f>+Sample!E793</f>
        <v>0</v>
      </c>
      <c r="S728" s="979">
        <f>+Sample!F793</f>
        <v>0</v>
      </c>
      <c r="T728" s="979">
        <f>+Sample!G793</f>
        <v>0</v>
      </c>
      <c r="U728" s="979">
        <f>+Sample!H793</f>
        <v>0</v>
      </c>
      <c r="V728" s="979">
        <f>+Sample!I793</f>
        <v>0</v>
      </c>
      <c r="W728" s="979">
        <f>+Sample!J793</f>
        <v>0</v>
      </c>
      <c r="X728" s="979">
        <f>+Sample!K793</f>
        <v>0</v>
      </c>
      <c r="Y728" s="979">
        <f>+Sample!L793</f>
        <v>0</v>
      </c>
      <c r="Z728" s="979">
        <f>+Sample!M793</f>
        <v>0</v>
      </c>
      <c r="AA728" s="979">
        <f>+Sample!N793</f>
        <v>0</v>
      </c>
    </row>
    <row r="729" spans="1:27" x14ac:dyDescent="0.2">
      <c r="A729" s="1">
        <f>+Sample_FC!A794</f>
        <v>45718</v>
      </c>
      <c r="B729" s="979">
        <f>+Sample_FC!B794</f>
        <v>0</v>
      </c>
      <c r="C729" s="979">
        <f>+Sample_FC!C794</f>
        <v>0</v>
      </c>
      <c r="D729" s="979">
        <f>+Sample_FC!D794</f>
        <v>0</v>
      </c>
      <c r="E729" s="979">
        <f>+Sample_FC!E794</f>
        <v>0</v>
      </c>
      <c r="F729" s="979">
        <f>+Sample_FC!F794</f>
        <v>0</v>
      </c>
      <c r="G729" s="979">
        <f>+Sample_FC!G794</f>
        <v>0</v>
      </c>
      <c r="H729" s="979">
        <f>+Sample_FC!H794</f>
        <v>0</v>
      </c>
      <c r="I729" s="979">
        <f>+Sample_FC!I794</f>
        <v>0</v>
      </c>
      <c r="J729" s="979">
        <f>+Sample_FC!J794</f>
        <v>0</v>
      </c>
      <c r="K729" s="979">
        <f>+Sample_FC!K794</f>
        <v>0</v>
      </c>
      <c r="L729" s="979">
        <f>+Sample_FC!L794</f>
        <v>0</v>
      </c>
      <c r="M729" s="979">
        <f>+Sample_FC!M794</f>
        <v>0</v>
      </c>
      <c r="N729" s="979">
        <f>+Sample_FC!N794</f>
        <v>0</v>
      </c>
      <c r="O729" s="979">
        <f>+Sample!B794</f>
        <v>0</v>
      </c>
      <c r="P729" s="979">
        <f>+Sample!C794</f>
        <v>0</v>
      </c>
      <c r="Q729" s="979">
        <f>+Sample!D794</f>
        <v>0</v>
      </c>
      <c r="R729" s="979">
        <f>+Sample!E794</f>
        <v>0</v>
      </c>
      <c r="S729" s="979">
        <f>+Sample!F794</f>
        <v>0</v>
      </c>
      <c r="T729" s="979">
        <f>+Sample!G794</f>
        <v>0</v>
      </c>
      <c r="U729" s="979">
        <f>+Sample!H794</f>
        <v>0</v>
      </c>
      <c r="V729" s="979">
        <f>+Sample!I794</f>
        <v>0</v>
      </c>
      <c r="W729" s="979">
        <f>+Sample!J794</f>
        <v>0</v>
      </c>
      <c r="X729" s="979">
        <f>+Sample!K794</f>
        <v>0</v>
      </c>
      <c r="Y729" s="979">
        <f>+Sample!L794</f>
        <v>0</v>
      </c>
      <c r="Z729" s="979">
        <f>+Sample!M794</f>
        <v>0</v>
      </c>
      <c r="AA729" s="979">
        <f>+Sample!N794</f>
        <v>0</v>
      </c>
    </row>
    <row r="730" spans="1:27" x14ac:dyDescent="0.2">
      <c r="A730" s="1">
        <f>+Sample_FC!A795</f>
        <v>45719</v>
      </c>
      <c r="B730" s="979">
        <f>+Sample_FC!B795</f>
        <v>0</v>
      </c>
      <c r="C730" s="979">
        <f>+Sample_FC!C795</f>
        <v>0</v>
      </c>
      <c r="D730" s="979">
        <f>+Sample_FC!D795</f>
        <v>0</v>
      </c>
      <c r="E730" s="979">
        <f>+Sample_FC!E795</f>
        <v>0</v>
      </c>
      <c r="F730" s="979">
        <f>+Sample_FC!F795</f>
        <v>0</v>
      </c>
      <c r="G730" s="979">
        <f>+Sample_FC!G795</f>
        <v>0</v>
      </c>
      <c r="H730" s="979">
        <f>+Sample_FC!H795</f>
        <v>0</v>
      </c>
      <c r="I730" s="979">
        <f>+Sample_FC!I795</f>
        <v>0</v>
      </c>
      <c r="J730" s="979">
        <f>+Sample_FC!J795</f>
        <v>0</v>
      </c>
      <c r="K730" s="979">
        <f>+Sample_FC!K795</f>
        <v>0</v>
      </c>
      <c r="L730" s="979">
        <f>+Sample_FC!L795</f>
        <v>0</v>
      </c>
      <c r="M730" s="979">
        <f>+Sample_FC!M795</f>
        <v>0</v>
      </c>
      <c r="N730" s="979">
        <f>+Sample_FC!N795</f>
        <v>0</v>
      </c>
      <c r="O730" s="979">
        <f>+Sample!B795</f>
        <v>0</v>
      </c>
      <c r="P730" s="979">
        <f>+Sample!C795</f>
        <v>0</v>
      </c>
      <c r="Q730" s="979">
        <f>+Sample!D795</f>
        <v>0</v>
      </c>
      <c r="R730" s="979">
        <f>+Sample!E795</f>
        <v>0</v>
      </c>
      <c r="S730" s="979">
        <f>+Sample!F795</f>
        <v>0</v>
      </c>
      <c r="T730" s="979">
        <f>+Sample!G795</f>
        <v>0</v>
      </c>
      <c r="U730" s="979">
        <f>+Sample!H795</f>
        <v>0</v>
      </c>
      <c r="V730" s="979">
        <f>+Sample!I795</f>
        <v>0</v>
      </c>
      <c r="W730" s="979">
        <f>+Sample!J795</f>
        <v>0</v>
      </c>
      <c r="X730" s="979">
        <f>+Sample!K795</f>
        <v>0</v>
      </c>
      <c r="Y730" s="979">
        <f>+Sample!L795</f>
        <v>0</v>
      </c>
      <c r="Z730" s="979">
        <f>+Sample!M795</f>
        <v>0</v>
      </c>
      <c r="AA730" s="979">
        <f>+Sample!N795</f>
        <v>0</v>
      </c>
    </row>
    <row r="731" spans="1:27" x14ac:dyDescent="0.2">
      <c r="A731" s="1">
        <f>+Sample_FC!A796</f>
        <v>45720</v>
      </c>
      <c r="B731" s="979">
        <f>+Sample_FC!B796</f>
        <v>0</v>
      </c>
      <c r="C731" s="979">
        <f>+Sample_FC!C796</f>
        <v>0</v>
      </c>
      <c r="D731" s="979">
        <f>+Sample_FC!D796</f>
        <v>0</v>
      </c>
      <c r="E731" s="979">
        <f>+Sample_FC!E796</f>
        <v>0</v>
      </c>
      <c r="F731" s="979">
        <f>+Sample_FC!F796</f>
        <v>0</v>
      </c>
      <c r="G731" s="979">
        <f>+Sample_FC!G796</f>
        <v>0</v>
      </c>
      <c r="H731" s="979">
        <f>+Sample_FC!H796</f>
        <v>0</v>
      </c>
      <c r="I731" s="979">
        <f>+Sample_FC!I796</f>
        <v>0</v>
      </c>
      <c r="J731" s="979">
        <f>+Sample_FC!J796</f>
        <v>0</v>
      </c>
      <c r="K731" s="979">
        <f>+Sample_FC!K796</f>
        <v>0</v>
      </c>
      <c r="L731" s="979">
        <f>+Sample_FC!L796</f>
        <v>0</v>
      </c>
      <c r="M731" s="979">
        <f>+Sample_FC!M796</f>
        <v>0</v>
      </c>
      <c r="N731" s="979">
        <f>+Sample_FC!N796</f>
        <v>0</v>
      </c>
      <c r="O731" s="979">
        <f>+Sample!B796</f>
        <v>0</v>
      </c>
      <c r="P731" s="979">
        <f>+Sample!C796</f>
        <v>0</v>
      </c>
      <c r="Q731" s="979">
        <f>+Sample!D796</f>
        <v>0</v>
      </c>
      <c r="R731" s="979">
        <f>+Sample!E796</f>
        <v>0</v>
      </c>
      <c r="S731" s="979">
        <f>+Sample!F796</f>
        <v>0</v>
      </c>
      <c r="T731" s="979">
        <f>+Sample!G796</f>
        <v>0</v>
      </c>
      <c r="U731" s="979">
        <f>+Sample!H796</f>
        <v>0</v>
      </c>
      <c r="V731" s="979">
        <f>+Sample!I796</f>
        <v>0</v>
      </c>
      <c r="W731" s="979">
        <f>+Sample!J796</f>
        <v>0</v>
      </c>
      <c r="X731" s="979">
        <f>+Sample!K796</f>
        <v>0</v>
      </c>
      <c r="Y731" s="979">
        <f>+Sample!L796</f>
        <v>0</v>
      </c>
      <c r="Z731" s="979">
        <f>+Sample!M796</f>
        <v>0</v>
      </c>
      <c r="AA731" s="979">
        <f>+Sample!N796</f>
        <v>0</v>
      </c>
    </row>
    <row r="732" spans="1:27" x14ac:dyDescent="0.2">
      <c r="A732" s="1">
        <f>+Sample_FC!A797</f>
        <v>45721</v>
      </c>
      <c r="B732" s="979">
        <f>+Sample_FC!B797</f>
        <v>0</v>
      </c>
      <c r="C732" s="979">
        <f>+Sample_FC!C797</f>
        <v>0</v>
      </c>
      <c r="D732" s="979">
        <f>+Sample_FC!D797</f>
        <v>0</v>
      </c>
      <c r="E732" s="979">
        <f>+Sample_FC!E797</f>
        <v>0</v>
      </c>
      <c r="F732" s="979">
        <f>+Sample_FC!F797</f>
        <v>0</v>
      </c>
      <c r="G732" s="979">
        <f>+Sample_FC!G797</f>
        <v>0</v>
      </c>
      <c r="H732" s="979">
        <f>+Sample_FC!H797</f>
        <v>0</v>
      </c>
      <c r="I732" s="979">
        <f>+Sample_FC!I797</f>
        <v>0</v>
      </c>
      <c r="J732" s="979">
        <f>+Sample_FC!J797</f>
        <v>0</v>
      </c>
      <c r="K732" s="979">
        <f>+Sample_FC!K797</f>
        <v>0</v>
      </c>
      <c r="L732" s="979">
        <f>+Sample_FC!L797</f>
        <v>0</v>
      </c>
      <c r="M732" s="979">
        <f>+Sample_FC!M797</f>
        <v>0</v>
      </c>
      <c r="N732" s="979">
        <f>+Sample_FC!N797</f>
        <v>0</v>
      </c>
      <c r="O732" s="979">
        <f>+Sample!B797</f>
        <v>0</v>
      </c>
      <c r="P732" s="979">
        <f>+Sample!C797</f>
        <v>0</v>
      </c>
      <c r="Q732" s="979">
        <f>+Sample!D797</f>
        <v>0</v>
      </c>
      <c r="R732" s="979">
        <f>+Sample!E797</f>
        <v>0</v>
      </c>
      <c r="S732" s="979">
        <f>+Sample!F797</f>
        <v>0</v>
      </c>
      <c r="T732" s="979">
        <f>+Sample!G797</f>
        <v>0</v>
      </c>
      <c r="U732" s="979">
        <f>+Sample!H797</f>
        <v>0</v>
      </c>
      <c r="V732" s="979">
        <f>+Sample!I797</f>
        <v>0</v>
      </c>
      <c r="W732" s="979">
        <f>+Sample!J797</f>
        <v>0</v>
      </c>
      <c r="X732" s="979">
        <f>+Sample!K797</f>
        <v>0</v>
      </c>
      <c r="Y732" s="979">
        <f>+Sample!L797</f>
        <v>0</v>
      </c>
      <c r="Z732" s="979">
        <f>+Sample!M797</f>
        <v>0</v>
      </c>
      <c r="AA732" s="979">
        <f>+Sample!N797</f>
        <v>0</v>
      </c>
    </row>
    <row r="733" spans="1:27" x14ac:dyDescent="0.2">
      <c r="A733" s="1">
        <f>+Sample_FC!A798</f>
        <v>45722</v>
      </c>
      <c r="B733" s="979">
        <f>+Sample_FC!B798</f>
        <v>0</v>
      </c>
      <c r="C733" s="979">
        <f>+Sample_FC!C798</f>
        <v>0</v>
      </c>
      <c r="D733" s="979">
        <f>+Sample_FC!D798</f>
        <v>0</v>
      </c>
      <c r="E733" s="979">
        <f>+Sample_FC!E798</f>
        <v>0</v>
      </c>
      <c r="F733" s="979">
        <f>+Sample_FC!F798</f>
        <v>0</v>
      </c>
      <c r="G733" s="979">
        <f>+Sample_FC!G798</f>
        <v>0</v>
      </c>
      <c r="H733" s="979">
        <f>+Sample_FC!H798</f>
        <v>0</v>
      </c>
      <c r="I733" s="979">
        <f>+Sample_FC!I798</f>
        <v>0</v>
      </c>
      <c r="J733" s="979">
        <f>+Sample_FC!J798</f>
        <v>0</v>
      </c>
      <c r="K733" s="979">
        <f>+Sample_FC!K798</f>
        <v>0</v>
      </c>
      <c r="L733" s="979">
        <f>+Sample_FC!L798</f>
        <v>0</v>
      </c>
      <c r="M733" s="979">
        <f>+Sample_FC!M798</f>
        <v>0</v>
      </c>
      <c r="N733" s="979">
        <f>+Sample_FC!N798</f>
        <v>0</v>
      </c>
      <c r="O733" s="979">
        <f>+Sample!B798</f>
        <v>0</v>
      </c>
      <c r="P733" s="979">
        <f>+Sample!C798</f>
        <v>0</v>
      </c>
      <c r="Q733" s="979">
        <f>+Sample!D798</f>
        <v>0</v>
      </c>
      <c r="R733" s="979">
        <f>+Sample!E798</f>
        <v>0</v>
      </c>
      <c r="S733" s="979">
        <f>+Sample!F798</f>
        <v>0</v>
      </c>
      <c r="T733" s="979">
        <f>+Sample!G798</f>
        <v>0</v>
      </c>
      <c r="U733" s="979">
        <f>+Sample!H798</f>
        <v>0</v>
      </c>
      <c r="V733" s="979">
        <f>+Sample!I798</f>
        <v>0</v>
      </c>
      <c r="W733" s="979">
        <f>+Sample!J798</f>
        <v>0</v>
      </c>
      <c r="X733" s="979">
        <f>+Sample!K798</f>
        <v>0</v>
      </c>
      <c r="Y733" s="979">
        <f>+Sample!L798</f>
        <v>0</v>
      </c>
      <c r="Z733" s="979">
        <f>+Sample!M798</f>
        <v>0</v>
      </c>
      <c r="AA733" s="979">
        <f>+Sample!N798</f>
        <v>0</v>
      </c>
    </row>
    <row r="734" spans="1:27" x14ac:dyDescent="0.2">
      <c r="A734" s="1">
        <f>+Sample_FC!A799</f>
        <v>45723</v>
      </c>
      <c r="B734" s="979">
        <f>+Sample_FC!B799</f>
        <v>0</v>
      </c>
      <c r="C734" s="979">
        <f>+Sample_FC!C799</f>
        <v>0</v>
      </c>
      <c r="D734" s="979">
        <f>+Sample_FC!D799</f>
        <v>0</v>
      </c>
      <c r="E734" s="979">
        <f>+Sample_FC!E799</f>
        <v>0</v>
      </c>
      <c r="F734" s="979">
        <f>+Sample_FC!F799</f>
        <v>0</v>
      </c>
      <c r="G734" s="979">
        <f>+Sample_FC!G799</f>
        <v>0</v>
      </c>
      <c r="H734" s="979">
        <f>+Sample_FC!H799</f>
        <v>0</v>
      </c>
      <c r="I734" s="979">
        <f>+Sample_FC!I799</f>
        <v>0</v>
      </c>
      <c r="J734" s="979">
        <f>+Sample_FC!J799</f>
        <v>0</v>
      </c>
      <c r="K734" s="979">
        <f>+Sample_FC!K799</f>
        <v>0</v>
      </c>
      <c r="L734" s="979">
        <f>+Sample_FC!L799</f>
        <v>0</v>
      </c>
      <c r="M734" s="979">
        <f>+Sample_FC!M799</f>
        <v>0</v>
      </c>
      <c r="N734" s="979">
        <f>+Sample_FC!N799</f>
        <v>0</v>
      </c>
      <c r="O734" s="979">
        <f>+Sample!B799</f>
        <v>0</v>
      </c>
      <c r="P734" s="979">
        <f>+Sample!C799</f>
        <v>0</v>
      </c>
      <c r="Q734" s="979">
        <f>+Sample!D799</f>
        <v>0</v>
      </c>
      <c r="R734" s="979">
        <f>+Sample!E799</f>
        <v>0</v>
      </c>
      <c r="S734" s="979">
        <f>+Sample!F799</f>
        <v>0</v>
      </c>
      <c r="T734" s="979">
        <f>+Sample!G799</f>
        <v>0</v>
      </c>
      <c r="U734" s="979">
        <f>+Sample!H799</f>
        <v>0</v>
      </c>
      <c r="V734" s="979">
        <f>+Sample!I799</f>
        <v>0</v>
      </c>
      <c r="W734" s="979">
        <f>+Sample!J799</f>
        <v>0</v>
      </c>
      <c r="X734" s="979">
        <f>+Sample!K799</f>
        <v>0</v>
      </c>
      <c r="Y734" s="979">
        <f>+Sample!L799</f>
        <v>0</v>
      </c>
      <c r="Z734" s="979">
        <f>+Sample!M799</f>
        <v>0</v>
      </c>
      <c r="AA734" s="979">
        <f>+Sample!N799</f>
        <v>0</v>
      </c>
    </row>
    <row r="735" spans="1:27" x14ac:dyDescent="0.2">
      <c r="A735" s="1">
        <f>+Sample_FC!A800</f>
        <v>45724</v>
      </c>
      <c r="B735" s="979">
        <f>+Sample_FC!B800</f>
        <v>0</v>
      </c>
      <c r="C735" s="979">
        <f>+Sample_FC!C800</f>
        <v>0</v>
      </c>
      <c r="D735" s="979">
        <f>+Sample_FC!D800</f>
        <v>0</v>
      </c>
      <c r="E735" s="979">
        <f>+Sample_FC!E800</f>
        <v>0</v>
      </c>
      <c r="F735" s="979">
        <f>+Sample_FC!F800</f>
        <v>0</v>
      </c>
      <c r="G735" s="979">
        <f>+Sample_FC!G800</f>
        <v>0</v>
      </c>
      <c r="H735" s="979">
        <f>+Sample_FC!H800</f>
        <v>0</v>
      </c>
      <c r="I735" s="979">
        <f>+Sample_FC!I800</f>
        <v>0</v>
      </c>
      <c r="J735" s="979">
        <f>+Sample_FC!J800</f>
        <v>0</v>
      </c>
      <c r="K735" s="979">
        <f>+Sample_FC!K800</f>
        <v>0</v>
      </c>
      <c r="L735" s="979">
        <f>+Sample_FC!L800</f>
        <v>0</v>
      </c>
      <c r="M735" s="979">
        <f>+Sample_FC!M800</f>
        <v>0</v>
      </c>
      <c r="N735" s="979">
        <f>+Sample_FC!N800</f>
        <v>0</v>
      </c>
      <c r="O735" s="979">
        <f>+Sample!B800</f>
        <v>0</v>
      </c>
      <c r="P735" s="979">
        <f>+Sample!C800</f>
        <v>0</v>
      </c>
      <c r="Q735" s="979">
        <f>+Sample!D800</f>
        <v>0</v>
      </c>
      <c r="R735" s="979">
        <f>+Sample!E800</f>
        <v>0</v>
      </c>
      <c r="S735" s="979">
        <f>+Sample!F800</f>
        <v>0</v>
      </c>
      <c r="T735" s="979">
        <f>+Sample!G800</f>
        <v>0</v>
      </c>
      <c r="U735" s="979">
        <f>+Sample!H800</f>
        <v>0</v>
      </c>
      <c r="V735" s="979">
        <f>+Sample!I800</f>
        <v>0</v>
      </c>
      <c r="W735" s="979">
        <f>+Sample!J800</f>
        <v>0</v>
      </c>
      <c r="X735" s="979">
        <f>+Sample!K800</f>
        <v>0</v>
      </c>
      <c r="Y735" s="979">
        <f>+Sample!L800</f>
        <v>0</v>
      </c>
      <c r="Z735" s="979">
        <f>+Sample!M800</f>
        <v>0</v>
      </c>
      <c r="AA735" s="979">
        <f>+Sample!N800</f>
        <v>0</v>
      </c>
    </row>
    <row r="736" spans="1:27" x14ac:dyDescent="0.2">
      <c r="A736" s="1">
        <f>+Sample_FC!A801</f>
        <v>45725</v>
      </c>
      <c r="B736" s="979">
        <f>+Sample_FC!B801</f>
        <v>0</v>
      </c>
      <c r="C736" s="979">
        <f>+Sample_FC!C801</f>
        <v>0</v>
      </c>
      <c r="D736" s="979">
        <f>+Sample_FC!D801</f>
        <v>0</v>
      </c>
      <c r="E736" s="979">
        <f>+Sample_FC!E801</f>
        <v>0</v>
      </c>
      <c r="F736" s="979">
        <f>+Sample_FC!F801</f>
        <v>0</v>
      </c>
      <c r="G736" s="979">
        <f>+Sample_FC!G801</f>
        <v>0</v>
      </c>
      <c r="H736" s="979">
        <f>+Sample_FC!H801</f>
        <v>0</v>
      </c>
      <c r="I736" s="979">
        <f>+Sample_FC!I801</f>
        <v>0</v>
      </c>
      <c r="J736" s="979">
        <f>+Sample_FC!J801</f>
        <v>0</v>
      </c>
      <c r="K736" s="979">
        <f>+Sample_FC!K801</f>
        <v>0</v>
      </c>
      <c r="L736" s="979">
        <f>+Sample_FC!L801</f>
        <v>0</v>
      </c>
      <c r="M736" s="979">
        <f>+Sample_FC!M801</f>
        <v>0</v>
      </c>
      <c r="N736" s="979">
        <f>+Sample_FC!N801</f>
        <v>0</v>
      </c>
      <c r="O736" s="979">
        <f>+Sample!B801</f>
        <v>0</v>
      </c>
      <c r="P736" s="979">
        <f>+Sample!C801</f>
        <v>0</v>
      </c>
      <c r="Q736" s="979">
        <f>+Sample!D801</f>
        <v>0</v>
      </c>
      <c r="R736" s="979">
        <f>+Sample!E801</f>
        <v>0</v>
      </c>
      <c r="S736" s="979">
        <f>+Sample!F801</f>
        <v>0</v>
      </c>
      <c r="T736" s="979">
        <f>+Sample!G801</f>
        <v>0</v>
      </c>
      <c r="U736" s="979">
        <f>+Sample!H801</f>
        <v>0</v>
      </c>
      <c r="V736" s="979">
        <f>+Sample!I801</f>
        <v>0</v>
      </c>
      <c r="W736" s="979">
        <f>+Sample!J801</f>
        <v>0</v>
      </c>
      <c r="X736" s="979">
        <f>+Sample!K801</f>
        <v>0</v>
      </c>
      <c r="Y736" s="979">
        <f>+Sample!L801</f>
        <v>0</v>
      </c>
      <c r="Z736" s="979">
        <f>+Sample!M801</f>
        <v>0</v>
      </c>
      <c r="AA736" s="979">
        <f>+Sample!N801</f>
        <v>0</v>
      </c>
    </row>
    <row r="737" spans="1:27" x14ac:dyDescent="0.2">
      <c r="A737" s="1">
        <f>+Sample_FC!A802</f>
        <v>45726</v>
      </c>
      <c r="B737" s="979">
        <f>+Sample_FC!B802</f>
        <v>0</v>
      </c>
      <c r="C737" s="979">
        <f>+Sample_FC!C802</f>
        <v>0</v>
      </c>
      <c r="D737" s="979">
        <f>+Sample_FC!D802</f>
        <v>0</v>
      </c>
      <c r="E737" s="979">
        <f>+Sample_FC!E802</f>
        <v>0</v>
      </c>
      <c r="F737" s="979">
        <f>+Sample_FC!F802</f>
        <v>0</v>
      </c>
      <c r="G737" s="979">
        <f>+Sample_FC!G802</f>
        <v>0</v>
      </c>
      <c r="H737" s="979">
        <f>+Sample_FC!H802</f>
        <v>0</v>
      </c>
      <c r="I737" s="979">
        <f>+Sample_FC!I802</f>
        <v>0</v>
      </c>
      <c r="J737" s="979">
        <f>+Sample_FC!J802</f>
        <v>0</v>
      </c>
      <c r="K737" s="979">
        <f>+Sample_FC!K802</f>
        <v>0</v>
      </c>
      <c r="L737" s="979">
        <f>+Sample_FC!L802</f>
        <v>0</v>
      </c>
      <c r="M737" s="979">
        <f>+Sample_FC!M802</f>
        <v>0</v>
      </c>
      <c r="N737" s="979">
        <f>+Sample_FC!N802</f>
        <v>0</v>
      </c>
      <c r="O737" s="979">
        <f>+Sample!B802</f>
        <v>0</v>
      </c>
      <c r="P737" s="979">
        <f>+Sample!C802</f>
        <v>0</v>
      </c>
      <c r="Q737" s="979">
        <f>+Sample!D802</f>
        <v>0</v>
      </c>
      <c r="R737" s="979">
        <f>+Sample!E802</f>
        <v>0</v>
      </c>
      <c r="S737" s="979">
        <f>+Sample!F802</f>
        <v>0</v>
      </c>
      <c r="T737" s="979">
        <f>+Sample!G802</f>
        <v>0</v>
      </c>
      <c r="U737" s="979">
        <f>+Sample!H802</f>
        <v>0</v>
      </c>
      <c r="V737" s="979">
        <f>+Sample!I802</f>
        <v>0</v>
      </c>
      <c r="W737" s="979">
        <f>+Sample!J802</f>
        <v>0</v>
      </c>
      <c r="X737" s="979">
        <f>+Sample!K802</f>
        <v>0</v>
      </c>
      <c r="Y737" s="979">
        <f>+Sample!L802</f>
        <v>0</v>
      </c>
      <c r="Z737" s="979">
        <f>+Sample!M802</f>
        <v>0</v>
      </c>
      <c r="AA737" s="979">
        <f>+Sample!N802</f>
        <v>0</v>
      </c>
    </row>
    <row r="738" spans="1:27" x14ac:dyDescent="0.2">
      <c r="A738" s="1">
        <f>+Sample_FC!A803</f>
        <v>45727</v>
      </c>
      <c r="B738" s="979">
        <f>+Sample_FC!B803</f>
        <v>0</v>
      </c>
      <c r="C738" s="979">
        <f>+Sample_FC!C803</f>
        <v>0</v>
      </c>
      <c r="D738" s="979">
        <f>+Sample_FC!D803</f>
        <v>0</v>
      </c>
      <c r="E738" s="979">
        <f>+Sample_FC!E803</f>
        <v>0</v>
      </c>
      <c r="F738" s="979">
        <f>+Sample_FC!F803</f>
        <v>0</v>
      </c>
      <c r="G738" s="979">
        <f>+Sample_FC!G803</f>
        <v>0</v>
      </c>
      <c r="H738" s="979">
        <f>+Sample_FC!H803</f>
        <v>0</v>
      </c>
      <c r="I738" s="979">
        <f>+Sample_FC!I803</f>
        <v>0</v>
      </c>
      <c r="J738" s="979">
        <f>+Sample_FC!J803</f>
        <v>0</v>
      </c>
      <c r="K738" s="979">
        <f>+Sample_FC!K803</f>
        <v>0</v>
      </c>
      <c r="L738" s="979">
        <f>+Sample_FC!L803</f>
        <v>0</v>
      </c>
      <c r="M738" s="979">
        <f>+Sample_FC!M803</f>
        <v>0</v>
      </c>
      <c r="N738" s="979">
        <f>+Sample_FC!N803</f>
        <v>0</v>
      </c>
      <c r="O738" s="979">
        <f>+Sample!B803</f>
        <v>0</v>
      </c>
      <c r="P738" s="979">
        <f>+Sample!C803</f>
        <v>0</v>
      </c>
      <c r="Q738" s="979">
        <f>+Sample!D803</f>
        <v>0</v>
      </c>
      <c r="R738" s="979">
        <f>+Sample!E803</f>
        <v>0</v>
      </c>
      <c r="S738" s="979">
        <f>+Sample!F803</f>
        <v>0</v>
      </c>
      <c r="T738" s="979">
        <f>+Sample!G803</f>
        <v>0</v>
      </c>
      <c r="U738" s="979">
        <f>+Sample!H803</f>
        <v>0</v>
      </c>
      <c r="V738" s="979">
        <f>+Sample!I803</f>
        <v>0</v>
      </c>
      <c r="W738" s="979">
        <f>+Sample!J803</f>
        <v>0</v>
      </c>
      <c r="X738" s="979">
        <f>+Sample!K803</f>
        <v>0</v>
      </c>
      <c r="Y738" s="979">
        <f>+Sample!L803</f>
        <v>0</v>
      </c>
      <c r="Z738" s="979">
        <f>+Sample!M803</f>
        <v>0</v>
      </c>
      <c r="AA738" s="979">
        <f>+Sample!N803</f>
        <v>0</v>
      </c>
    </row>
    <row r="739" spans="1:27" x14ac:dyDescent="0.2">
      <c r="A739" s="1">
        <f>+Sample_FC!A804</f>
        <v>45728</v>
      </c>
      <c r="B739" s="979">
        <f>+Sample_FC!B804</f>
        <v>0</v>
      </c>
      <c r="C739" s="979">
        <f>+Sample_FC!C804</f>
        <v>0</v>
      </c>
      <c r="D739" s="979">
        <f>+Sample_FC!D804</f>
        <v>0</v>
      </c>
      <c r="E739" s="979">
        <f>+Sample_FC!E804</f>
        <v>0</v>
      </c>
      <c r="F739" s="979">
        <f>+Sample_FC!F804</f>
        <v>0</v>
      </c>
      <c r="G739" s="979">
        <f>+Sample_FC!G804</f>
        <v>0</v>
      </c>
      <c r="H739" s="979">
        <f>+Sample_FC!H804</f>
        <v>0</v>
      </c>
      <c r="I739" s="979">
        <f>+Sample_FC!I804</f>
        <v>0</v>
      </c>
      <c r="J739" s="979">
        <f>+Sample_FC!J804</f>
        <v>0</v>
      </c>
      <c r="K739" s="979">
        <f>+Sample_FC!K804</f>
        <v>0</v>
      </c>
      <c r="L739" s="979">
        <f>+Sample_FC!L804</f>
        <v>0</v>
      </c>
      <c r="M739" s="979">
        <f>+Sample_FC!M804</f>
        <v>0</v>
      </c>
      <c r="N739" s="979">
        <f>+Sample_FC!N804</f>
        <v>0</v>
      </c>
      <c r="O739" s="979">
        <f>+Sample!B804</f>
        <v>0</v>
      </c>
      <c r="P739" s="979">
        <f>+Sample!C804</f>
        <v>0</v>
      </c>
      <c r="Q739" s="979">
        <f>+Sample!D804</f>
        <v>0</v>
      </c>
      <c r="R739" s="979">
        <f>+Sample!E804</f>
        <v>0</v>
      </c>
      <c r="S739" s="979">
        <f>+Sample!F804</f>
        <v>0</v>
      </c>
      <c r="T739" s="979">
        <f>+Sample!G804</f>
        <v>0</v>
      </c>
      <c r="U739" s="979">
        <f>+Sample!H804</f>
        <v>0</v>
      </c>
      <c r="V739" s="979">
        <f>+Sample!I804</f>
        <v>0</v>
      </c>
      <c r="W739" s="979">
        <f>+Sample!J804</f>
        <v>0</v>
      </c>
      <c r="X739" s="979">
        <f>+Sample!K804</f>
        <v>0</v>
      </c>
      <c r="Y739" s="979">
        <f>+Sample!L804</f>
        <v>0</v>
      </c>
      <c r="Z739" s="979">
        <f>+Sample!M804</f>
        <v>0</v>
      </c>
      <c r="AA739" s="979">
        <f>+Sample!N804</f>
        <v>0</v>
      </c>
    </row>
    <row r="740" spans="1:27" x14ac:dyDescent="0.2">
      <c r="A740" s="1">
        <f>+Sample_FC!A805</f>
        <v>45729</v>
      </c>
      <c r="B740" s="979">
        <f>+Sample_FC!B805</f>
        <v>0</v>
      </c>
      <c r="C740" s="979">
        <f>+Sample_FC!C805</f>
        <v>0</v>
      </c>
      <c r="D740" s="979">
        <f>+Sample_FC!D805</f>
        <v>0</v>
      </c>
      <c r="E740" s="979">
        <f>+Sample_FC!E805</f>
        <v>0</v>
      </c>
      <c r="F740" s="979">
        <f>+Sample_FC!F805</f>
        <v>0</v>
      </c>
      <c r="G740" s="979">
        <f>+Sample_FC!G805</f>
        <v>0</v>
      </c>
      <c r="H740" s="979">
        <f>+Sample_FC!H805</f>
        <v>0</v>
      </c>
      <c r="I740" s="979">
        <f>+Sample_FC!I805</f>
        <v>0</v>
      </c>
      <c r="J740" s="979">
        <f>+Sample_FC!J805</f>
        <v>0</v>
      </c>
      <c r="K740" s="979">
        <f>+Sample_FC!K805</f>
        <v>0</v>
      </c>
      <c r="L740" s="979">
        <f>+Sample_FC!L805</f>
        <v>0</v>
      </c>
      <c r="M740" s="979">
        <f>+Sample_FC!M805</f>
        <v>0</v>
      </c>
      <c r="N740" s="979">
        <f>+Sample_FC!N805</f>
        <v>0</v>
      </c>
      <c r="O740" s="979">
        <f>+Sample!B805</f>
        <v>0</v>
      </c>
      <c r="P740" s="979">
        <f>+Sample!C805</f>
        <v>0</v>
      </c>
      <c r="Q740" s="979">
        <f>+Sample!D805</f>
        <v>0</v>
      </c>
      <c r="R740" s="979">
        <f>+Sample!E805</f>
        <v>0</v>
      </c>
      <c r="S740" s="979">
        <f>+Sample!F805</f>
        <v>0</v>
      </c>
      <c r="T740" s="979">
        <f>+Sample!G805</f>
        <v>0</v>
      </c>
      <c r="U740" s="979">
        <f>+Sample!H805</f>
        <v>0</v>
      </c>
      <c r="V740" s="979">
        <f>+Sample!I805</f>
        <v>0</v>
      </c>
      <c r="W740" s="979">
        <f>+Sample!J805</f>
        <v>0</v>
      </c>
      <c r="X740" s="979">
        <f>+Sample!K805</f>
        <v>0</v>
      </c>
      <c r="Y740" s="979">
        <f>+Sample!L805</f>
        <v>0</v>
      </c>
      <c r="Z740" s="979">
        <f>+Sample!M805</f>
        <v>0</v>
      </c>
      <c r="AA740" s="979">
        <f>+Sample!N805</f>
        <v>0</v>
      </c>
    </row>
    <row r="741" spans="1:27" x14ac:dyDescent="0.2">
      <c r="A741" s="1">
        <f>+Sample_FC!A806</f>
        <v>45730</v>
      </c>
      <c r="B741" s="979">
        <f>+Sample_FC!B806</f>
        <v>0</v>
      </c>
      <c r="C741" s="979">
        <f>+Sample_FC!C806</f>
        <v>0</v>
      </c>
      <c r="D741" s="979">
        <f>+Sample_FC!D806</f>
        <v>0</v>
      </c>
      <c r="E741" s="979">
        <f>+Sample_FC!E806</f>
        <v>0</v>
      </c>
      <c r="F741" s="979">
        <f>+Sample_FC!F806</f>
        <v>0</v>
      </c>
      <c r="G741" s="979">
        <f>+Sample_FC!G806</f>
        <v>0</v>
      </c>
      <c r="H741" s="979">
        <f>+Sample_FC!H806</f>
        <v>0</v>
      </c>
      <c r="I741" s="979">
        <f>+Sample_FC!I806</f>
        <v>0</v>
      </c>
      <c r="J741" s="979">
        <f>+Sample_FC!J806</f>
        <v>0</v>
      </c>
      <c r="K741" s="979">
        <f>+Sample_FC!K806</f>
        <v>0</v>
      </c>
      <c r="L741" s="979">
        <f>+Sample_FC!L806</f>
        <v>0</v>
      </c>
      <c r="M741" s="979">
        <f>+Sample_FC!M806</f>
        <v>0</v>
      </c>
      <c r="N741" s="979">
        <f>+Sample_FC!N806</f>
        <v>0</v>
      </c>
      <c r="O741" s="979">
        <f>+Sample!B806</f>
        <v>0</v>
      </c>
      <c r="P741" s="979">
        <f>+Sample!C806</f>
        <v>0</v>
      </c>
      <c r="Q741" s="979">
        <f>+Sample!D806</f>
        <v>0</v>
      </c>
      <c r="R741" s="979">
        <f>+Sample!E806</f>
        <v>0</v>
      </c>
      <c r="S741" s="979">
        <f>+Sample!F806</f>
        <v>0</v>
      </c>
      <c r="T741" s="979">
        <f>+Sample!G806</f>
        <v>0</v>
      </c>
      <c r="U741" s="979">
        <f>+Sample!H806</f>
        <v>0</v>
      </c>
      <c r="V741" s="979">
        <f>+Sample!I806</f>
        <v>0</v>
      </c>
      <c r="W741" s="979">
        <f>+Sample!J806</f>
        <v>0</v>
      </c>
      <c r="X741" s="979">
        <f>+Sample!K806</f>
        <v>0</v>
      </c>
      <c r="Y741" s="979">
        <f>+Sample!L806</f>
        <v>0</v>
      </c>
      <c r="Z741" s="979">
        <f>+Sample!M806</f>
        <v>0</v>
      </c>
      <c r="AA741" s="979">
        <f>+Sample!N806</f>
        <v>0</v>
      </c>
    </row>
    <row r="742" spans="1:27" x14ac:dyDescent="0.2">
      <c r="A742" s="1">
        <f>+Sample_FC!A807</f>
        <v>45731</v>
      </c>
      <c r="B742" s="979">
        <f>+Sample_FC!B807</f>
        <v>0</v>
      </c>
      <c r="C742" s="979">
        <f>+Sample_FC!C807</f>
        <v>0</v>
      </c>
      <c r="D742" s="979">
        <f>+Sample_FC!D807</f>
        <v>0</v>
      </c>
      <c r="E742" s="979">
        <f>+Sample_FC!E807</f>
        <v>0</v>
      </c>
      <c r="F742" s="979">
        <f>+Sample_FC!F807</f>
        <v>0</v>
      </c>
      <c r="G742" s="979">
        <f>+Sample_FC!G807</f>
        <v>0</v>
      </c>
      <c r="H742" s="979">
        <f>+Sample_FC!H807</f>
        <v>0</v>
      </c>
      <c r="I742" s="979">
        <f>+Sample_FC!I807</f>
        <v>0</v>
      </c>
      <c r="J742" s="979">
        <f>+Sample_FC!J807</f>
        <v>0</v>
      </c>
      <c r="K742" s="979">
        <f>+Sample_FC!K807</f>
        <v>0</v>
      </c>
      <c r="L742" s="979">
        <f>+Sample_FC!L807</f>
        <v>0</v>
      </c>
      <c r="M742" s="979">
        <f>+Sample_FC!M807</f>
        <v>0</v>
      </c>
      <c r="N742" s="979">
        <f>+Sample_FC!N807</f>
        <v>0</v>
      </c>
      <c r="O742" s="979">
        <f>+Sample!B807</f>
        <v>0</v>
      </c>
      <c r="P742" s="979">
        <f>+Sample!C807</f>
        <v>0</v>
      </c>
      <c r="Q742" s="979">
        <f>+Sample!D807</f>
        <v>0</v>
      </c>
      <c r="R742" s="979">
        <f>+Sample!E807</f>
        <v>0</v>
      </c>
      <c r="S742" s="979">
        <f>+Sample!F807</f>
        <v>0</v>
      </c>
      <c r="T742" s="979">
        <f>+Sample!G807</f>
        <v>0</v>
      </c>
      <c r="U742" s="979">
        <f>+Sample!H807</f>
        <v>0</v>
      </c>
      <c r="V742" s="979">
        <f>+Sample!I807</f>
        <v>0</v>
      </c>
      <c r="W742" s="979">
        <f>+Sample!J807</f>
        <v>0</v>
      </c>
      <c r="X742" s="979">
        <f>+Sample!K807</f>
        <v>0</v>
      </c>
      <c r="Y742" s="979">
        <f>+Sample!L807</f>
        <v>0</v>
      </c>
      <c r="Z742" s="979">
        <f>+Sample!M807</f>
        <v>0</v>
      </c>
      <c r="AA742" s="979">
        <f>+Sample!N807</f>
        <v>0</v>
      </c>
    </row>
    <row r="743" spans="1:27" x14ac:dyDescent="0.2">
      <c r="A743" s="1">
        <f>+Sample_FC!A808</f>
        <v>45732</v>
      </c>
      <c r="B743" s="979">
        <f>+Sample_FC!B808</f>
        <v>0</v>
      </c>
      <c r="C743" s="979">
        <f>+Sample_FC!C808</f>
        <v>0</v>
      </c>
      <c r="D743" s="979">
        <f>+Sample_FC!D808</f>
        <v>0</v>
      </c>
      <c r="E743" s="979">
        <f>+Sample_FC!E808</f>
        <v>0</v>
      </c>
      <c r="F743" s="979">
        <f>+Sample_FC!F808</f>
        <v>0</v>
      </c>
      <c r="G743" s="979">
        <f>+Sample_FC!G808</f>
        <v>0</v>
      </c>
      <c r="H743" s="979">
        <f>+Sample_FC!H808</f>
        <v>0</v>
      </c>
      <c r="I743" s="979">
        <f>+Sample_FC!I808</f>
        <v>0</v>
      </c>
      <c r="J743" s="979">
        <f>+Sample_FC!J808</f>
        <v>0</v>
      </c>
      <c r="K743" s="979">
        <f>+Sample_FC!K808</f>
        <v>0</v>
      </c>
      <c r="L743" s="979">
        <f>+Sample_FC!L808</f>
        <v>0</v>
      </c>
      <c r="M743" s="979">
        <f>+Sample_FC!M808</f>
        <v>0</v>
      </c>
      <c r="N743" s="979">
        <f>+Sample_FC!N808</f>
        <v>0</v>
      </c>
      <c r="O743" s="979">
        <f>+Sample!B808</f>
        <v>0</v>
      </c>
      <c r="P743" s="979">
        <f>+Sample!C808</f>
        <v>0</v>
      </c>
      <c r="Q743" s="979">
        <f>+Sample!D808</f>
        <v>0</v>
      </c>
      <c r="R743" s="979">
        <f>+Sample!E808</f>
        <v>0</v>
      </c>
      <c r="S743" s="979">
        <f>+Sample!F808</f>
        <v>0</v>
      </c>
      <c r="T743" s="979">
        <f>+Sample!G808</f>
        <v>0</v>
      </c>
      <c r="U743" s="979">
        <f>+Sample!H808</f>
        <v>0</v>
      </c>
      <c r="V743" s="979">
        <f>+Sample!I808</f>
        <v>0</v>
      </c>
      <c r="W743" s="979">
        <f>+Sample!J808</f>
        <v>0</v>
      </c>
      <c r="X743" s="979">
        <f>+Sample!K808</f>
        <v>0</v>
      </c>
      <c r="Y743" s="979">
        <f>+Sample!L808</f>
        <v>0</v>
      </c>
      <c r="Z743" s="979">
        <f>+Sample!M808</f>
        <v>0</v>
      </c>
      <c r="AA743" s="979">
        <f>+Sample!N808</f>
        <v>0</v>
      </c>
    </row>
    <row r="744" spans="1:27" x14ac:dyDescent="0.2">
      <c r="A744" s="1">
        <f>+Sample_FC!A809</f>
        <v>45733</v>
      </c>
      <c r="B744" s="979">
        <f>+Sample_FC!B809</f>
        <v>0</v>
      </c>
      <c r="C744" s="979">
        <f>+Sample_FC!C809</f>
        <v>0</v>
      </c>
      <c r="D744" s="979">
        <f>+Sample_FC!D809</f>
        <v>0</v>
      </c>
      <c r="E744" s="979">
        <f>+Sample_FC!E809</f>
        <v>0</v>
      </c>
      <c r="F744" s="979">
        <f>+Sample_FC!F809</f>
        <v>0</v>
      </c>
      <c r="G744" s="979">
        <f>+Sample_FC!G809</f>
        <v>0</v>
      </c>
      <c r="H744" s="979">
        <f>+Sample_FC!H809</f>
        <v>0</v>
      </c>
      <c r="I744" s="979">
        <f>+Sample_FC!I809</f>
        <v>0</v>
      </c>
      <c r="J744" s="979">
        <f>+Sample_FC!J809</f>
        <v>0</v>
      </c>
      <c r="K744" s="979">
        <f>+Sample_FC!K809</f>
        <v>0</v>
      </c>
      <c r="L744" s="979">
        <f>+Sample_FC!L809</f>
        <v>0</v>
      </c>
      <c r="M744" s="979">
        <f>+Sample_FC!M809</f>
        <v>0</v>
      </c>
      <c r="N744" s="979">
        <f>+Sample_FC!N809</f>
        <v>0</v>
      </c>
      <c r="O744" s="979">
        <f>+Sample!B809</f>
        <v>0</v>
      </c>
      <c r="P744" s="979">
        <f>+Sample!C809</f>
        <v>0</v>
      </c>
      <c r="Q744" s="979">
        <f>+Sample!D809</f>
        <v>0</v>
      </c>
      <c r="R744" s="979">
        <f>+Sample!E809</f>
        <v>0</v>
      </c>
      <c r="S744" s="979">
        <f>+Sample!F809</f>
        <v>0</v>
      </c>
      <c r="T744" s="979">
        <f>+Sample!G809</f>
        <v>0</v>
      </c>
      <c r="U744" s="979">
        <f>+Sample!H809</f>
        <v>0</v>
      </c>
      <c r="V744" s="979">
        <f>+Sample!I809</f>
        <v>0</v>
      </c>
      <c r="W744" s="979">
        <f>+Sample!J809</f>
        <v>0</v>
      </c>
      <c r="X744" s="979">
        <f>+Sample!K809</f>
        <v>0</v>
      </c>
      <c r="Y744" s="979">
        <f>+Sample!L809</f>
        <v>0</v>
      </c>
      <c r="Z744" s="979">
        <f>+Sample!M809</f>
        <v>0</v>
      </c>
      <c r="AA744" s="979">
        <f>+Sample!N809</f>
        <v>0</v>
      </c>
    </row>
    <row r="745" spans="1:27" x14ac:dyDescent="0.2">
      <c r="A745" s="1">
        <f>+Sample_FC!A810</f>
        <v>45734</v>
      </c>
      <c r="B745" s="979">
        <f>+Sample_FC!B810</f>
        <v>0</v>
      </c>
      <c r="C745" s="979">
        <f>+Sample_FC!C810</f>
        <v>0</v>
      </c>
      <c r="D745" s="979">
        <f>+Sample_FC!D810</f>
        <v>0</v>
      </c>
      <c r="E745" s="979">
        <f>+Sample_FC!E810</f>
        <v>0</v>
      </c>
      <c r="F745" s="979">
        <f>+Sample_FC!F810</f>
        <v>0</v>
      </c>
      <c r="G745" s="979">
        <f>+Sample_FC!G810</f>
        <v>0</v>
      </c>
      <c r="H745" s="979">
        <f>+Sample_FC!H810</f>
        <v>0</v>
      </c>
      <c r="I745" s="979">
        <f>+Sample_FC!I810</f>
        <v>0</v>
      </c>
      <c r="J745" s="979">
        <f>+Sample_FC!J810</f>
        <v>0</v>
      </c>
      <c r="K745" s="979">
        <f>+Sample_FC!K810</f>
        <v>0</v>
      </c>
      <c r="L745" s="979">
        <f>+Sample_FC!L810</f>
        <v>0</v>
      </c>
      <c r="M745" s="979">
        <f>+Sample_FC!M810</f>
        <v>0</v>
      </c>
      <c r="N745" s="979">
        <f>+Sample_FC!N810</f>
        <v>0</v>
      </c>
      <c r="O745" s="979">
        <f>+Sample!B810</f>
        <v>0</v>
      </c>
      <c r="P745" s="979">
        <f>+Sample!C810</f>
        <v>0</v>
      </c>
      <c r="Q745" s="979">
        <f>+Sample!D810</f>
        <v>0</v>
      </c>
      <c r="R745" s="979">
        <f>+Sample!E810</f>
        <v>0</v>
      </c>
      <c r="S745" s="979">
        <f>+Sample!F810</f>
        <v>0</v>
      </c>
      <c r="T745" s="979">
        <f>+Sample!G810</f>
        <v>0</v>
      </c>
      <c r="U745" s="979">
        <f>+Sample!H810</f>
        <v>0</v>
      </c>
      <c r="V745" s="979">
        <f>+Sample!I810</f>
        <v>0</v>
      </c>
      <c r="W745" s="979">
        <f>+Sample!J810</f>
        <v>0</v>
      </c>
      <c r="X745" s="979">
        <f>+Sample!K810</f>
        <v>0</v>
      </c>
      <c r="Y745" s="979">
        <f>+Sample!L810</f>
        <v>0</v>
      </c>
      <c r="Z745" s="979">
        <f>+Sample!M810</f>
        <v>0</v>
      </c>
      <c r="AA745" s="979">
        <f>+Sample!N810</f>
        <v>0</v>
      </c>
    </row>
    <row r="746" spans="1:27" x14ac:dyDescent="0.2">
      <c r="A746" s="1">
        <f>+Sample_FC!A811</f>
        <v>45735</v>
      </c>
      <c r="B746" s="979">
        <f>+Sample_FC!B811</f>
        <v>0</v>
      </c>
      <c r="C746" s="979">
        <f>+Sample_FC!C811</f>
        <v>0</v>
      </c>
      <c r="D746" s="979">
        <f>+Sample_FC!D811</f>
        <v>0</v>
      </c>
      <c r="E746" s="979">
        <f>+Sample_FC!E811</f>
        <v>0</v>
      </c>
      <c r="F746" s="979">
        <f>+Sample_FC!F811</f>
        <v>0</v>
      </c>
      <c r="G746" s="979">
        <f>+Sample_FC!G811</f>
        <v>0</v>
      </c>
      <c r="H746" s="979">
        <f>+Sample_FC!H811</f>
        <v>0</v>
      </c>
      <c r="I746" s="979">
        <f>+Sample_FC!I811</f>
        <v>0</v>
      </c>
      <c r="J746" s="979">
        <f>+Sample_FC!J811</f>
        <v>0</v>
      </c>
      <c r="K746" s="979">
        <f>+Sample_FC!K811</f>
        <v>0</v>
      </c>
      <c r="L746" s="979">
        <f>+Sample_FC!L811</f>
        <v>0</v>
      </c>
      <c r="M746" s="979">
        <f>+Sample_FC!M811</f>
        <v>0</v>
      </c>
      <c r="N746" s="979">
        <f>+Sample_FC!N811</f>
        <v>0</v>
      </c>
      <c r="O746" s="979">
        <f>+Sample!B811</f>
        <v>0</v>
      </c>
      <c r="P746" s="979">
        <f>+Sample!C811</f>
        <v>0</v>
      </c>
      <c r="Q746" s="979">
        <f>+Sample!D811</f>
        <v>0</v>
      </c>
      <c r="R746" s="979">
        <f>+Sample!E811</f>
        <v>0</v>
      </c>
      <c r="S746" s="979">
        <f>+Sample!F811</f>
        <v>0</v>
      </c>
      <c r="T746" s="979">
        <f>+Sample!G811</f>
        <v>0</v>
      </c>
      <c r="U746" s="979">
        <f>+Sample!H811</f>
        <v>0</v>
      </c>
      <c r="V746" s="979">
        <f>+Sample!I811</f>
        <v>0</v>
      </c>
      <c r="W746" s="979">
        <f>+Sample!J811</f>
        <v>0</v>
      </c>
      <c r="X746" s="979">
        <f>+Sample!K811</f>
        <v>0</v>
      </c>
      <c r="Y746" s="979">
        <f>+Sample!L811</f>
        <v>0</v>
      </c>
      <c r="Z746" s="979">
        <f>+Sample!M811</f>
        <v>0</v>
      </c>
      <c r="AA746" s="979">
        <f>+Sample!N811</f>
        <v>0</v>
      </c>
    </row>
    <row r="747" spans="1:27" x14ac:dyDescent="0.2">
      <c r="A747" s="1">
        <f>+Sample_FC!A812</f>
        <v>45736</v>
      </c>
      <c r="B747" s="979">
        <f>+Sample_FC!B812</f>
        <v>0</v>
      </c>
      <c r="C747" s="979">
        <f>+Sample_FC!C812</f>
        <v>0</v>
      </c>
      <c r="D747" s="979">
        <f>+Sample_FC!D812</f>
        <v>0</v>
      </c>
      <c r="E747" s="979">
        <f>+Sample_FC!E812</f>
        <v>0</v>
      </c>
      <c r="F747" s="979">
        <f>+Sample_FC!F812</f>
        <v>0</v>
      </c>
      <c r="G747" s="979">
        <f>+Sample_FC!G812</f>
        <v>0</v>
      </c>
      <c r="H747" s="979">
        <f>+Sample_FC!H812</f>
        <v>0</v>
      </c>
      <c r="I747" s="979">
        <f>+Sample_FC!I812</f>
        <v>0</v>
      </c>
      <c r="J747" s="979">
        <f>+Sample_FC!J812</f>
        <v>0</v>
      </c>
      <c r="K747" s="979">
        <f>+Sample_FC!K812</f>
        <v>0</v>
      </c>
      <c r="L747" s="979">
        <f>+Sample_FC!L812</f>
        <v>0</v>
      </c>
      <c r="M747" s="979">
        <f>+Sample_FC!M812</f>
        <v>0</v>
      </c>
      <c r="N747" s="979">
        <f>+Sample_FC!N812</f>
        <v>0</v>
      </c>
      <c r="O747" s="979">
        <f>+Sample!B812</f>
        <v>0</v>
      </c>
      <c r="P747" s="979">
        <f>+Sample!C812</f>
        <v>0</v>
      </c>
      <c r="Q747" s="979">
        <f>+Sample!D812</f>
        <v>0</v>
      </c>
      <c r="R747" s="979">
        <f>+Sample!E812</f>
        <v>0</v>
      </c>
      <c r="S747" s="979">
        <f>+Sample!F812</f>
        <v>0</v>
      </c>
      <c r="T747" s="979">
        <f>+Sample!G812</f>
        <v>0</v>
      </c>
      <c r="U747" s="979">
        <f>+Sample!H812</f>
        <v>0</v>
      </c>
      <c r="V747" s="979">
        <f>+Sample!I812</f>
        <v>0</v>
      </c>
      <c r="W747" s="979">
        <f>+Sample!J812</f>
        <v>0</v>
      </c>
      <c r="X747" s="979">
        <f>+Sample!K812</f>
        <v>0</v>
      </c>
      <c r="Y747" s="979">
        <f>+Sample!L812</f>
        <v>0</v>
      </c>
      <c r="Z747" s="979">
        <f>+Sample!M812</f>
        <v>0</v>
      </c>
      <c r="AA747" s="979">
        <f>+Sample!N812</f>
        <v>0</v>
      </c>
    </row>
    <row r="748" spans="1:27" x14ac:dyDescent="0.2">
      <c r="A748" s="1">
        <f>+Sample_FC!A813</f>
        <v>45737</v>
      </c>
      <c r="B748" s="979">
        <f>+Sample_FC!B813</f>
        <v>0</v>
      </c>
      <c r="C748" s="979">
        <f>+Sample_FC!C813</f>
        <v>0</v>
      </c>
      <c r="D748" s="979">
        <f>+Sample_FC!D813</f>
        <v>0</v>
      </c>
      <c r="E748" s="979">
        <f>+Sample_FC!E813</f>
        <v>0</v>
      </c>
      <c r="F748" s="979">
        <f>+Sample_FC!F813</f>
        <v>0</v>
      </c>
      <c r="G748" s="979">
        <f>+Sample_FC!G813</f>
        <v>0</v>
      </c>
      <c r="H748" s="979">
        <f>+Sample_FC!H813</f>
        <v>0</v>
      </c>
      <c r="I748" s="979">
        <f>+Sample_FC!I813</f>
        <v>0</v>
      </c>
      <c r="J748" s="979">
        <f>+Sample_FC!J813</f>
        <v>0</v>
      </c>
      <c r="K748" s="979">
        <f>+Sample_FC!K813</f>
        <v>0</v>
      </c>
      <c r="L748" s="979">
        <f>+Sample_FC!L813</f>
        <v>0</v>
      </c>
      <c r="M748" s="979">
        <f>+Sample_FC!M813</f>
        <v>0</v>
      </c>
      <c r="N748" s="979">
        <f>+Sample_FC!N813</f>
        <v>0</v>
      </c>
      <c r="O748" s="979">
        <f>+Sample!B813</f>
        <v>0</v>
      </c>
      <c r="P748" s="979">
        <f>+Sample!C813</f>
        <v>0</v>
      </c>
      <c r="Q748" s="979">
        <f>+Sample!D813</f>
        <v>0</v>
      </c>
      <c r="R748" s="979">
        <f>+Sample!E813</f>
        <v>0</v>
      </c>
      <c r="S748" s="979">
        <f>+Sample!F813</f>
        <v>0</v>
      </c>
      <c r="T748" s="979">
        <f>+Sample!G813</f>
        <v>0</v>
      </c>
      <c r="U748" s="979">
        <f>+Sample!H813</f>
        <v>0</v>
      </c>
      <c r="V748" s="979">
        <f>+Sample!I813</f>
        <v>0</v>
      </c>
      <c r="W748" s="979">
        <f>+Sample!J813</f>
        <v>0</v>
      </c>
      <c r="X748" s="979">
        <f>+Sample!K813</f>
        <v>0</v>
      </c>
      <c r="Y748" s="979">
        <f>+Sample!L813</f>
        <v>0</v>
      </c>
      <c r="Z748" s="979">
        <f>+Sample!M813</f>
        <v>0</v>
      </c>
      <c r="AA748" s="979">
        <f>+Sample!N813</f>
        <v>0</v>
      </c>
    </row>
    <row r="749" spans="1:27" x14ac:dyDescent="0.2">
      <c r="A749" s="1">
        <f>+Sample_FC!A814</f>
        <v>45738</v>
      </c>
      <c r="B749" s="979">
        <f>+Sample_FC!B814</f>
        <v>0</v>
      </c>
      <c r="C749" s="979">
        <f>+Sample_FC!C814</f>
        <v>0</v>
      </c>
      <c r="D749" s="979">
        <f>+Sample_FC!D814</f>
        <v>0</v>
      </c>
      <c r="E749" s="979">
        <f>+Sample_FC!E814</f>
        <v>0</v>
      </c>
      <c r="F749" s="979">
        <f>+Sample_FC!F814</f>
        <v>0</v>
      </c>
      <c r="G749" s="979">
        <f>+Sample_FC!G814</f>
        <v>0</v>
      </c>
      <c r="H749" s="979">
        <f>+Sample_FC!H814</f>
        <v>0</v>
      </c>
      <c r="I749" s="979">
        <f>+Sample_FC!I814</f>
        <v>0</v>
      </c>
      <c r="J749" s="979">
        <f>+Sample_FC!J814</f>
        <v>0</v>
      </c>
      <c r="K749" s="979">
        <f>+Sample_FC!K814</f>
        <v>0</v>
      </c>
      <c r="L749" s="979">
        <f>+Sample_FC!L814</f>
        <v>0</v>
      </c>
      <c r="M749" s="979">
        <f>+Sample_FC!M814</f>
        <v>0</v>
      </c>
      <c r="N749" s="979">
        <f>+Sample_FC!N814</f>
        <v>0</v>
      </c>
      <c r="O749" s="979">
        <f>+Sample!B814</f>
        <v>0</v>
      </c>
      <c r="P749" s="979">
        <f>+Sample!C814</f>
        <v>0</v>
      </c>
      <c r="Q749" s="979">
        <f>+Sample!D814</f>
        <v>0</v>
      </c>
      <c r="R749" s="979">
        <f>+Sample!E814</f>
        <v>0</v>
      </c>
      <c r="S749" s="979">
        <f>+Sample!F814</f>
        <v>0</v>
      </c>
      <c r="T749" s="979">
        <f>+Sample!G814</f>
        <v>0</v>
      </c>
      <c r="U749" s="979">
        <f>+Sample!H814</f>
        <v>0</v>
      </c>
      <c r="V749" s="979">
        <f>+Sample!I814</f>
        <v>0</v>
      </c>
      <c r="W749" s="979">
        <f>+Sample!J814</f>
        <v>0</v>
      </c>
      <c r="X749" s="979">
        <f>+Sample!K814</f>
        <v>0</v>
      </c>
      <c r="Y749" s="979">
        <f>+Sample!L814</f>
        <v>0</v>
      </c>
      <c r="Z749" s="979">
        <f>+Sample!M814</f>
        <v>0</v>
      </c>
      <c r="AA749" s="979">
        <f>+Sample!N814</f>
        <v>0</v>
      </c>
    </row>
    <row r="750" spans="1:27" x14ac:dyDescent="0.2">
      <c r="A750" s="1">
        <f>+Sample_FC!A815</f>
        <v>45739</v>
      </c>
      <c r="B750" s="979">
        <f>+Sample_FC!B815</f>
        <v>0</v>
      </c>
      <c r="C750" s="979">
        <f>+Sample_FC!C815</f>
        <v>0</v>
      </c>
      <c r="D750" s="979">
        <f>+Sample_FC!D815</f>
        <v>0</v>
      </c>
      <c r="E750" s="979">
        <f>+Sample_FC!E815</f>
        <v>0</v>
      </c>
      <c r="F750" s="979">
        <f>+Sample_FC!F815</f>
        <v>0</v>
      </c>
      <c r="G750" s="979">
        <f>+Sample_FC!G815</f>
        <v>0</v>
      </c>
      <c r="H750" s="979">
        <f>+Sample_FC!H815</f>
        <v>0</v>
      </c>
      <c r="I750" s="979">
        <f>+Sample_FC!I815</f>
        <v>0</v>
      </c>
      <c r="J750" s="979">
        <f>+Sample_FC!J815</f>
        <v>0</v>
      </c>
      <c r="K750" s="979">
        <f>+Sample_FC!K815</f>
        <v>0</v>
      </c>
      <c r="L750" s="979">
        <f>+Sample_FC!L815</f>
        <v>0</v>
      </c>
      <c r="M750" s="979">
        <f>+Sample_FC!M815</f>
        <v>0</v>
      </c>
      <c r="N750" s="979">
        <f>+Sample_FC!N815</f>
        <v>0</v>
      </c>
      <c r="O750" s="979">
        <f>+Sample!B815</f>
        <v>0</v>
      </c>
      <c r="P750" s="979">
        <f>+Sample!C815</f>
        <v>0</v>
      </c>
      <c r="Q750" s="979">
        <f>+Sample!D815</f>
        <v>0</v>
      </c>
      <c r="R750" s="979">
        <f>+Sample!E815</f>
        <v>0</v>
      </c>
      <c r="S750" s="979">
        <f>+Sample!F815</f>
        <v>0</v>
      </c>
      <c r="T750" s="979">
        <f>+Sample!G815</f>
        <v>0</v>
      </c>
      <c r="U750" s="979">
        <f>+Sample!H815</f>
        <v>0</v>
      </c>
      <c r="V750" s="979">
        <f>+Sample!I815</f>
        <v>0</v>
      </c>
      <c r="W750" s="979">
        <f>+Sample!J815</f>
        <v>0</v>
      </c>
      <c r="X750" s="979">
        <f>+Sample!K815</f>
        <v>0</v>
      </c>
      <c r="Y750" s="979">
        <f>+Sample!L815</f>
        <v>0</v>
      </c>
      <c r="Z750" s="979">
        <f>+Sample!M815</f>
        <v>0</v>
      </c>
      <c r="AA750" s="979">
        <f>+Sample!N815</f>
        <v>0</v>
      </c>
    </row>
    <row r="751" spans="1:27" x14ac:dyDescent="0.2">
      <c r="A751" s="1">
        <f>+Sample_FC!A816</f>
        <v>45740</v>
      </c>
      <c r="B751" s="979">
        <f>+Sample_FC!B816</f>
        <v>0</v>
      </c>
      <c r="C751" s="979">
        <f>+Sample_FC!C816</f>
        <v>0</v>
      </c>
      <c r="D751" s="979">
        <f>+Sample_FC!D816</f>
        <v>0</v>
      </c>
      <c r="E751" s="979">
        <f>+Sample_FC!E816</f>
        <v>0</v>
      </c>
      <c r="F751" s="979">
        <f>+Sample_FC!F816</f>
        <v>0</v>
      </c>
      <c r="G751" s="979">
        <f>+Sample_FC!G816</f>
        <v>0</v>
      </c>
      <c r="H751" s="979">
        <f>+Sample_FC!H816</f>
        <v>0</v>
      </c>
      <c r="I751" s="979">
        <f>+Sample_FC!I816</f>
        <v>0</v>
      </c>
      <c r="J751" s="979">
        <f>+Sample_FC!J816</f>
        <v>0</v>
      </c>
      <c r="K751" s="979">
        <f>+Sample_FC!K816</f>
        <v>0</v>
      </c>
      <c r="L751" s="979">
        <f>+Sample_FC!L816</f>
        <v>0</v>
      </c>
      <c r="M751" s="979">
        <f>+Sample_FC!M816</f>
        <v>0</v>
      </c>
      <c r="N751" s="979">
        <f>+Sample_FC!N816</f>
        <v>0</v>
      </c>
      <c r="O751" s="979">
        <f>+Sample!B816</f>
        <v>0</v>
      </c>
      <c r="P751" s="979">
        <f>+Sample!C816</f>
        <v>0</v>
      </c>
      <c r="Q751" s="979">
        <f>+Sample!D816</f>
        <v>0</v>
      </c>
      <c r="R751" s="979">
        <f>+Sample!E816</f>
        <v>0</v>
      </c>
      <c r="S751" s="979">
        <f>+Sample!F816</f>
        <v>0</v>
      </c>
      <c r="T751" s="979">
        <f>+Sample!G816</f>
        <v>0</v>
      </c>
      <c r="U751" s="979">
        <f>+Sample!H816</f>
        <v>0</v>
      </c>
      <c r="V751" s="979">
        <f>+Sample!I816</f>
        <v>0</v>
      </c>
      <c r="W751" s="979">
        <f>+Sample!J816</f>
        <v>0</v>
      </c>
      <c r="X751" s="979">
        <f>+Sample!K816</f>
        <v>0</v>
      </c>
      <c r="Y751" s="979">
        <f>+Sample!L816</f>
        <v>0</v>
      </c>
      <c r="Z751" s="979">
        <f>+Sample!M816</f>
        <v>0</v>
      </c>
      <c r="AA751" s="979">
        <f>+Sample!N816</f>
        <v>0</v>
      </c>
    </row>
    <row r="752" spans="1:27" x14ac:dyDescent="0.2">
      <c r="A752" s="1">
        <f>+Sample_FC!A817</f>
        <v>45741</v>
      </c>
      <c r="B752" s="979">
        <f>+Sample_FC!B817</f>
        <v>0</v>
      </c>
      <c r="C752" s="979">
        <f>+Sample_FC!C817</f>
        <v>0</v>
      </c>
      <c r="D752" s="979">
        <f>+Sample_FC!D817</f>
        <v>0</v>
      </c>
      <c r="E752" s="979">
        <f>+Sample_FC!E817</f>
        <v>0</v>
      </c>
      <c r="F752" s="979">
        <f>+Sample_FC!F817</f>
        <v>0</v>
      </c>
      <c r="G752" s="979">
        <f>+Sample_FC!G817</f>
        <v>0</v>
      </c>
      <c r="H752" s="979">
        <f>+Sample_FC!H817</f>
        <v>0</v>
      </c>
      <c r="I752" s="979">
        <f>+Sample_FC!I817</f>
        <v>0</v>
      </c>
      <c r="J752" s="979">
        <f>+Sample_FC!J817</f>
        <v>0</v>
      </c>
      <c r="K752" s="979">
        <f>+Sample_FC!K817</f>
        <v>0</v>
      </c>
      <c r="L752" s="979">
        <f>+Sample_FC!L817</f>
        <v>0</v>
      </c>
      <c r="M752" s="979">
        <f>+Sample_FC!M817</f>
        <v>0</v>
      </c>
      <c r="N752" s="979">
        <f>+Sample_FC!N817</f>
        <v>0</v>
      </c>
      <c r="O752" s="979">
        <f>+Sample!B817</f>
        <v>0</v>
      </c>
      <c r="P752" s="979">
        <f>+Sample!C817</f>
        <v>0</v>
      </c>
      <c r="Q752" s="979">
        <f>+Sample!D817</f>
        <v>0</v>
      </c>
      <c r="R752" s="979">
        <f>+Sample!E817</f>
        <v>0</v>
      </c>
      <c r="S752" s="979">
        <f>+Sample!F817</f>
        <v>0</v>
      </c>
      <c r="T752" s="979">
        <f>+Sample!G817</f>
        <v>0</v>
      </c>
      <c r="U752" s="979">
        <f>+Sample!H817</f>
        <v>0</v>
      </c>
      <c r="V752" s="979">
        <f>+Sample!I817</f>
        <v>0</v>
      </c>
      <c r="W752" s="979">
        <f>+Sample!J817</f>
        <v>0</v>
      </c>
      <c r="X752" s="979">
        <f>+Sample!K817</f>
        <v>0</v>
      </c>
      <c r="Y752" s="979">
        <f>+Sample!L817</f>
        <v>0</v>
      </c>
      <c r="Z752" s="979">
        <f>+Sample!M817</f>
        <v>0</v>
      </c>
      <c r="AA752" s="979">
        <f>+Sample!N817</f>
        <v>0</v>
      </c>
    </row>
    <row r="753" spans="1:27" x14ac:dyDescent="0.2">
      <c r="A753" s="1">
        <f>+Sample_FC!A818</f>
        <v>45742</v>
      </c>
      <c r="B753" s="979">
        <f>+Sample_FC!B818</f>
        <v>0</v>
      </c>
      <c r="C753" s="979">
        <f>+Sample_FC!C818</f>
        <v>0</v>
      </c>
      <c r="D753" s="979">
        <f>+Sample_FC!D818</f>
        <v>0</v>
      </c>
      <c r="E753" s="979">
        <f>+Sample_FC!E818</f>
        <v>0</v>
      </c>
      <c r="F753" s="979">
        <f>+Sample_FC!F818</f>
        <v>0</v>
      </c>
      <c r="G753" s="979">
        <f>+Sample_FC!G818</f>
        <v>0</v>
      </c>
      <c r="H753" s="979">
        <f>+Sample_FC!H818</f>
        <v>0</v>
      </c>
      <c r="I753" s="979">
        <f>+Sample_FC!I818</f>
        <v>0</v>
      </c>
      <c r="J753" s="979">
        <f>+Sample_FC!J818</f>
        <v>0</v>
      </c>
      <c r="K753" s="979">
        <f>+Sample_FC!K818</f>
        <v>0</v>
      </c>
      <c r="L753" s="979">
        <f>+Sample_FC!L818</f>
        <v>0</v>
      </c>
      <c r="M753" s="979">
        <f>+Sample_FC!M818</f>
        <v>0</v>
      </c>
      <c r="N753" s="979">
        <f>+Sample_FC!N818</f>
        <v>0</v>
      </c>
      <c r="O753" s="979">
        <f>+Sample!B818</f>
        <v>0</v>
      </c>
      <c r="P753" s="979">
        <f>+Sample!C818</f>
        <v>0</v>
      </c>
      <c r="Q753" s="979">
        <f>+Sample!D818</f>
        <v>0</v>
      </c>
      <c r="R753" s="979">
        <f>+Sample!E818</f>
        <v>0</v>
      </c>
      <c r="S753" s="979">
        <f>+Sample!F818</f>
        <v>0</v>
      </c>
      <c r="T753" s="979">
        <f>+Sample!G818</f>
        <v>0</v>
      </c>
      <c r="U753" s="979">
        <f>+Sample!H818</f>
        <v>0</v>
      </c>
      <c r="V753" s="979">
        <f>+Sample!I818</f>
        <v>0</v>
      </c>
      <c r="W753" s="979">
        <f>+Sample!J818</f>
        <v>0</v>
      </c>
      <c r="X753" s="979">
        <f>+Sample!K818</f>
        <v>0</v>
      </c>
      <c r="Y753" s="979">
        <f>+Sample!L818</f>
        <v>0</v>
      </c>
      <c r="Z753" s="979">
        <f>+Sample!M818</f>
        <v>0</v>
      </c>
      <c r="AA753" s="979">
        <f>+Sample!N818</f>
        <v>0</v>
      </c>
    </row>
    <row r="754" spans="1:27" x14ac:dyDescent="0.2">
      <c r="A754" s="1">
        <f>+Sample_FC!A819</f>
        <v>45743</v>
      </c>
      <c r="B754" s="979">
        <f>+Sample_FC!B819</f>
        <v>0</v>
      </c>
      <c r="C754" s="979">
        <f>+Sample_FC!C819</f>
        <v>0</v>
      </c>
      <c r="D754" s="979">
        <f>+Sample_FC!D819</f>
        <v>0</v>
      </c>
      <c r="E754" s="979">
        <f>+Sample_FC!E819</f>
        <v>0</v>
      </c>
      <c r="F754" s="979">
        <f>+Sample_FC!F819</f>
        <v>0</v>
      </c>
      <c r="G754" s="979">
        <f>+Sample_FC!G819</f>
        <v>0</v>
      </c>
      <c r="H754" s="979">
        <f>+Sample_FC!H819</f>
        <v>0</v>
      </c>
      <c r="I754" s="979">
        <f>+Sample_FC!I819</f>
        <v>0</v>
      </c>
      <c r="J754" s="979">
        <f>+Sample_FC!J819</f>
        <v>0</v>
      </c>
      <c r="K754" s="979">
        <f>+Sample_FC!K819</f>
        <v>0</v>
      </c>
      <c r="L754" s="979">
        <f>+Sample_FC!L819</f>
        <v>0</v>
      </c>
      <c r="M754" s="979">
        <f>+Sample_FC!M819</f>
        <v>0</v>
      </c>
      <c r="N754" s="979">
        <f>+Sample_FC!N819</f>
        <v>0</v>
      </c>
      <c r="O754" s="979">
        <f>+Sample!B819</f>
        <v>0</v>
      </c>
      <c r="P754" s="979">
        <f>+Sample!C819</f>
        <v>0</v>
      </c>
      <c r="Q754" s="979">
        <f>+Sample!D819</f>
        <v>0</v>
      </c>
      <c r="R754" s="979">
        <f>+Sample!E819</f>
        <v>0</v>
      </c>
      <c r="S754" s="979">
        <f>+Sample!F819</f>
        <v>0</v>
      </c>
      <c r="T754" s="979">
        <f>+Sample!G819</f>
        <v>0</v>
      </c>
      <c r="U754" s="979">
        <f>+Sample!H819</f>
        <v>0</v>
      </c>
      <c r="V754" s="979">
        <f>+Sample!I819</f>
        <v>0</v>
      </c>
      <c r="W754" s="979">
        <f>+Sample!J819</f>
        <v>0</v>
      </c>
      <c r="X754" s="979">
        <f>+Sample!K819</f>
        <v>0</v>
      </c>
      <c r="Y754" s="979">
        <f>+Sample!L819</f>
        <v>0</v>
      </c>
      <c r="Z754" s="979">
        <f>+Sample!M819</f>
        <v>0</v>
      </c>
      <c r="AA754" s="979">
        <f>+Sample!N819</f>
        <v>0</v>
      </c>
    </row>
    <row r="755" spans="1:27" x14ac:dyDescent="0.2">
      <c r="A755" s="1">
        <f>+Sample_FC!A820</f>
        <v>45744</v>
      </c>
      <c r="B755" s="979">
        <f>+Sample_FC!B820</f>
        <v>0</v>
      </c>
      <c r="C755" s="979">
        <f>+Sample_FC!C820</f>
        <v>0</v>
      </c>
      <c r="D755" s="979">
        <f>+Sample_FC!D820</f>
        <v>0</v>
      </c>
      <c r="E755" s="979">
        <f>+Sample_FC!E820</f>
        <v>0</v>
      </c>
      <c r="F755" s="979">
        <f>+Sample_FC!F820</f>
        <v>0</v>
      </c>
      <c r="G755" s="979">
        <f>+Sample_FC!G820</f>
        <v>0</v>
      </c>
      <c r="H755" s="979">
        <f>+Sample_FC!H820</f>
        <v>0</v>
      </c>
      <c r="I755" s="979">
        <f>+Sample_FC!I820</f>
        <v>0</v>
      </c>
      <c r="J755" s="979">
        <f>+Sample_FC!J820</f>
        <v>0</v>
      </c>
      <c r="K755" s="979">
        <f>+Sample_FC!K820</f>
        <v>0</v>
      </c>
      <c r="L755" s="979">
        <f>+Sample_FC!L820</f>
        <v>0</v>
      </c>
      <c r="M755" s="979">
        <f>+Sample_FC!M820</f>
        <v>0</v>
      </c>
      <c r="N755" s="979">
        <f>+Sample_FC!N820</f>
        <v>0</v>
      </c>
      <c r="O755" s="979">
        <f>+Sample!B820</f>
        <v>0</v>
      </c>
      <c r="P755" s="979">
        <f>+Sample!C820</f>
        <v>0</v>
      </c>
      <c r="Q755" s="979">
        <f>+Sample!D820</f>
        <v>0</v>
      </c>
      <c r="R755" s="979">
        <f>+Sample!E820</f>
        <v>0</v>
      </c>
      <c r="S755" s="979">
        <f>+Sample!F820</f>
        <v>0</v>
      </c>
      <c r="T755" s="979">
        <f>+Sample!G820</f>
        <v>0</v>
      </c>
      <c r="U755" s="979">
        <f>+Sample!H820</f>
        <v>0</v>
      </c>
      <c r="V755" s="979">
        <f>+Sample!I820</f>
        <v>0</v>
      </c>
      <c r="W755" s="979">
        <f>+Sample!J820</f>
        <v>0</v>
      </c>
      <c r="X755" s="979">
        <f>+Sample!K820</f>
        <v>0</v>
      </c>
      <c r="Y755" s="979">
        <f>+Sample!L820</f>
        <v>0</v>
      </c>
      <c r="Z755" s="979">
        <f>+Sample!M820</f>
        <v>0</v>
      </c>
      <c r="AA755" s="979">
        <f>+Sample!N820</f>
        <v>0</v>
      </c>
    </row>
    <row r="756" spans="1:27" x14ac:dyDescent="0.2">
      <c r="A756" s="1">
        <f>+Sample_FC!A821</f>
        <v>45745</v>
      </c>
      <c r="B756" s="979">
        <f>+Sample_FC!B821</f>
        <v>0</v>
      </c>
      <c r="C756" s="979">
        <f>+Sample_FC!C821</f>
        <v>0</v>
      </c>
      <c r="D756" s="979">
        <f>+Sample_FC!D821</f>
        <v>0</v>
      </c>
      <c r="E756" s="979">
        <f>+Sample_FC!E821</f>
        <v>0</v>
      </c>
      <c r="F756" s="979">
        <f>+Sample_FC!F821</f>
        <v>0</v>
      </c>
      <c r="G756" s="979">
        <f>+Sample_FC!G821</f>
        <v>0</v>
      </c>
      <c r="H756" s="979">
        <f>+Sample_FC!H821</f>
        <v>0</v>
      </c>
      <c r="I756" s="979">
        <f>+Sample_FC!I821</f>
        <v>0</v>
      </c>
      <c r="J756" s="979">
        <f>+Sample_FC!J821</f>
        <v>0</v>
      </c>
      <c r="K756" s="979">
        <f>+Sample_FC!K821</f>
        <v>0</v>
      </c>
      <c r="L756" s="979">
        <f>+Sample_FC!L821</f>
        <v>0</v>
      </c>
      <c r="M756" s="979">
        <f>+Sample_FC!M821</f>
        <v>0</v>
      </c>
      <c r="N756" s="979">
        <f>+Sample_FC!N821</f>
        <v>0</v>
      </c>
      <c r="O756" s="979">
        <f>+Sample!B821</f>
        <v>0</v>
      </c>
      <c r="P756" s="979">
        <f>+Sample!C821</f>
        <v>0</v>
      </c>
      <c r="Q756" s="979">
        <f>+Sample!D821</f>
        <v>0</v>
      </c>
      <c r="R756" s="979">
        <f>+Sample!E821</f>
        <v>0</v>
      </c>
      <c r="S756" s="979">
        <f>+Sample!F821</f>
        <v>0</v>
      </c>
      <c r="T756" s="979">
        <f>+Sample!G821</f>
        <v>0</v>
      </c>
      <c r="U756" s="979">
        <f>+Sample!H821</f>
        <v>0</v>
      </c>
      <c r="V756" s="979">
        <f>+Sample!I821</f>
        <v>0</v>
      </c>
      <c r="W756" s="979">
        <f>+Sample!J821</f>
        <v>0</v>
      </c>
      <c r="X756" s="979">
        <f>+Sample!K821</f>
        <v>0</v>
      </c>
      <c r="Y756" s="979">
        <f>+Sample!L821</f>
        <v>0</v>
      </c>
      <c r="Z756" s="979">
        <f>+Sample!M821</f>
        <v>0</v>
      </c>
      <c r="AA756" s="979">
        <f>+Sample!N821</f>
        <v>0</v>
      </c>
    </row>
    <row r="757" spans="1:27" x14ac:dyDescent="0.2">
      <c r="A757" s="1">
        <f>+Sample_FC!A822</f>
        <v>45746</v>
      </c>
      <c r="B757" s="979">
        <f>+Sample_FC!B822</f>
        <v>0</v>
      </c>
      <c r="C757" s="979">
        <f>+Sample_FC!C822</f>
        <v>0</v>
      </c>
      <c r="D757" s="979">
        <f>+Sample_FC!D822</f>
        <v>0</v>
      </c>
      <c r="E757" s="979">
        <f>+Sample_FC!E822</f>
        <v>0</v>
      </c>
      <c r="F757" s="979">
        <f>+Sample_FC!F822</f>
        <v>0</v>
      </c>
      <c r="G757" s="979">
        <f>+Sample_FC!G822</f>
        <v>0</v>
      </c>
      <c r="H757" s="979">
        <f>+Sample_FC!H822</f>
        <v>0</v>
      </c>
      <c r="I757" s="979">
        <f>+Sample_FC!I822</f>
        <v>0</v>
      </c>
      <c r="J757" s="979">
        <f>+Sample_FC!J822</f>
        <v>0</v>
      </c>
      <c r="K757" s="979">
        <f>+Sample_FC!K822</f>
        <v>0</v>
      </c>
      <c r="L757" s="979">
        <f>+Sample_FC!L822</f>
        <v>0</v>
      </c>
      <c r="M757" s="979">
        <f>+Sample_FC!M822</f>
        <v>0</v>
      </c>
      <c r="N757" s="979">
        <f>+Sample_FC!N822</f>
        <v>0</v>
      </c>
      <c r="O757" s="979">
        <f>+Sample!B822</f>
        <v>0</v>
      </c>
      <c r="P757" s="979">
        <f>+Sample!C822</f>
        <v>0</v>
      </c>
      <c r="Q757" s="979">
        <f>+Sample!D822</f>
        <v>0</v>
      </c>
      <c r="R757" s="979">
        <f>+Sample!E822</f>
        <v>0</v>
      </c>
      <c r="S757" s="979">
        <f>+Sample!F822</f>
        <v>0</v>
      </c>
      <c r="T757" s="979">
        <f>+Sample!G822</f>
        <v>0</v>
      </c>
      <c r="U757" s="979">
        <f>+Sample!H822</f>
        <v>0</v>
      </c>
      <c r="V757" s="979">
        <f>+Sample!I822</f>
        <v>0</v>
      </c>
      <c r="W757" s="979">
        <f>+Sample!J822</f>
        <v>0</v>
      </c>
      <c r="X757" s="979">
        <f>+Sample!K822</f>
        <v>0</v>
      </c>
      <c r="Y757" s="979">
        <f>+Sample!L822</f>
        <v>0</v>
      </c>
      <c r="Z757" s="979">
        <f>+Sample!M822</f>
        <v>0</v>
      </c>
      <c r="AA757" s="979">
        <f>+Sample!N822</f>
        <v>0</v>
      </c>
    </row>
    <row r="758" spans="1:27" x14ac:dyDescent="0.2">
      <c r="A758" s="1">
        <f>+Sample_FC!A823</f>
        <v>45747</v>
      </c>
      <c r="B758" s="979">
        <f>+Sample_FC!B823</f>
        <v>0</v>
      </c>
      <c r="C758" s="979">
        <f>+Sample_FC!C823</f>
        <v>0</v>
      </c>
      <c r="D758" s="979">
        <f>+Sample_FC!D823</f>
        <v>0</v>
      </c>
      <c r="E758" s="979">
        <f>+Sample_FC!E823</f>
        <v>0</v>
      </c>
      <c r="F758" s="979">
        <f>+Sample_FC!F823</f>
        <v>0</v>
      </c>
      <c r="G758" s="979">
        <f>+Sample_FC!G823</f>
        <v>0</v>
      </c>
      <c r="H758" s="979">
        <f>+Sample_FC!H823</f>
        <v>0</v>
      </c>
      <c r="I758" s="979">
        <f>+Sample_FC!I823</f>
        <v>0</v>
      </c>
      <c r="J758" s="979">
        <f>+Sample_FC!J823</f>
        <v>0</v>
      </c>
      <c r="K758" s="979">
        <f>+Sample_FC!K823</f>
        <v>0</v>
      </c>
      <c r="L758" s="979">
        <f>+Sample_FC!L823</f>
        <v>0</v>
      </c>
      <c r="M758" s="979">
        <f>+Sample_FC!M823</f>
        <v>0</v>
      </c>
      <c r="N758" s="979">
        <f>+Sample_FC!N823</f>
        <v>0</v>
      </c>
      <c r="O758" s="979">
        <f>+Sample!B823</f>
        <v>0</v>
      </c>
      <c r="P758" s="979">
        <f>+Sample!C823</f>
        <v>0</v>
      </c>
      <c r="Q758" s="979">
        <f>+Sample!D823</f>
        <v>0</v>
      </c>
      <c r="R758" s="979">
        <f>+Sample!E823</f>
        <v>0</v>
      </c>
      <c r="S758" s="979">
        <f>+Sample!F823</f>
        <v>0</v>
      </c>
      <c r="T758" s="979">
        <f>+Sample!G823</f>
        <v>0</v>
      </c>
      <c r="U758" s="979">
        <f>+Sample!H823</f>
        <v>0</v>
      </c>
      <c r="V758" s="979">
        <f>+Sample!I823</f>
        <v>0</v>
      </c>
      <c r="W758" s="979">
        <f>+Sample!J823</f>
        <v>0</v>
      </c>
      <c r="X758" s="979">
        <f>+Sample!K823</f>
        <v>0</v>
      </c>
      <c r="Y758" s="979">
        <f>+Sample!L823</f>
        <v>0</v>
      </c>
      <c r="Z758" s="979">
        <f>+Sample!M823</f>
        <v>0</v>
      </c>
      <c r="AA758" s="979">
        <f>+Sample!N823</f>
        <v>0</v>
      </c>
    </row>
    <row r="759" spans="1:27" x14ac:dyDescent="0.2">
      <c r="A759" s="1">
        <f>+Sample_FC!A824</f>
        <v>45748</v>
      </c>
      <c r="B759" s="979">
        <f>+Sample_FC!B824</f>
        <v>0</v>
      </c>
      <c r="C759" s="979">
        <f>+Sample_FC!C824</f>
        <v>0</v>
      </c>
      <c r="D759" s="979">
        <f>+Sample_FC!D824</f>
        <v>0</v>
      </c>
      <c r="E759" s="979">
        <f>+Sample_FC!E824</f>
        <v>0</v>
      </c>
      <c r="F759" s="979">
        <f>+Sample_FC!F824</f>
        <v>0</v>
      </c>
      <c r="G759" s="979">
        <f>+Sample_FC!G824</f>
        <v>0</v>
      </c>
      <c r="H759" s="979">
        <f>+Sample_FC!H824</f>
        <v>0</v>
      </c>
      <c r="I759" s="979">
        <f>+Sample_FC!I824</f>
        <v>0</v>
      </c>
      <c r="J759" s="979">
        <f>+Sample_FC!J824</f>
        <v>0</v>
      </c>
      <c r="K759" s="979">
        <f>+Sample_FC!K824</f>
        <v>0</v>
      </c>
      <c r="L759" s="979">
        <f>+Sample_FC!L824</f>
        <v>0</v>
      </c>
      <c r="M759" s="979">
        <f>+Sample_FC!M824</f>
        <v>0</v>
      </c>
      <c r="N759" s="979">
        <f>+Sample_FC!N824</f>
        <v>0</v>
      </c>
      <c r="O759" s="979">
        <f>+Sample!B824</f>
        <v>0</v>
      </c>
      <c r="P759" s="979">
        <f>+Sample!C824</f>
        <v>0</v>
      </c>
      <c r="Q759" s="979">
        <f>+Sample!D824</f>
        <v>0</v>
      </c>
      <c r="R759" s="979">
        <f>+Sample!E824</f>
        <v>0</v>
      </c>
      <c r="S759" s="979">
        <f>+Sample!F824</f>
        <v>0</v>
      </c>
      <c r="T759" s="979">
        <f>+Sample!G824</f>
        <v>0</v>
      </c>
      <c r="U759" s="979">
        <f>+Sample!H824</f>
        <v>0</v>
      </c>
      <c r="V759" s="979">
        <f>+Sample!I824</f>
        <v>0</v>
      </c>
      <c r="W759" s="979">
        <f>+Sample!J824</f>
        <v>0</v>
      </c>
      <c r="X759" s="979">
        <f>+Sample!K824</f>
        <v>0</v>
      </c>
      <c r="Y759" s="979">
        <f>+Sample!L824</f>
        <v>0</v>
      </c>
      <c r="Z759" s="979">
        <f>+Sample!M824</f>
        <v>0</v>
      </c>
      <c r="AA759" s="979">
        <f>+Sample!N824</f>
        <v>0</v>
      </c>
    </row>
    <row r="760" spans="1:27" x14ac:dyDescent="0.2">
      <c r="A760" s="1">
        <f>+Sample_FC!A825</f>
        <v>45749</v>
      </c>
      <c r="B760" s="979">
        <f>+Sample_FC!B825</f>
        <v>0</v>
      </c>
      <c r="C760" s="979">
        <f>+Sample_FC!C825</f>
        <v>0</v>
      </c>
      <c r="D760" s="979">
        <f>+Sample_FC!D825</f>
        <v>0</v>
      </c>
      <c r="E760" s="979">
        <f>+Sample_FC!E825</f>
        <v>0</v>
      </c>
      <c r="F760" s="979">
        <f>+Sample_FC!F825</f>
        <v>0</v>
      </c>
      <c r="G760" s="979">
        <f>+Sample_FC!G825</f>
        <v>0</v>
      </c>
      <c r="H760" s="979">
        <f>+Sample_FC!H825</f>
        <v>0</v>
      </c>
      <c r="I760" s="979">
        <f>+Sample_FC!I825</f>
        <v>0</v>
      </c>
      <c r="J760" s="979">
        <f>+Sample_FC!J825</f>
        <v>0</v>
      </c>
      <c r="K760" s="979">
        <f>+Sample_FC!K825</f>
        <v>0</v>
      </c>
      <c r="L760" s="979">
        <f>+Sample_FC!L825</f>
        <v>0</v>
      </c>
      <c r="M760" s="979">
        <f>+Sample_FC!M825</f>
        <v>0</v>
      </c>
      <c r="N760" s="979">
        <f>+Sample_FC!N825</f>
        <v>0</v>
      </c>
      <c r="O760" s="979">
        <f>+Sample!B825</f>
        <v>0</v>
      </c>
      <c r="P760" s="979">
        <f>+Sample!C825</f>
        <v>0</v>
      </c>
      <c r="Q760" s="979">
        <f>+Sample!D825</f>
        <v>0</v>
      </c>
      <c r="R760" s="979">
        <f>+Sample!E825</f>
        <v>0</v>
      </c>
      <c r="S760" s="979">
        <f>+Sample!F825</f>
        <v>0</v>
      </c>
      <c r="T760" s="979">
        <f>+Sample!G825</f>
        <v>0</v>
      </c>
      <c r="U760" s="979">
        <f>+Sample!H825</f>
        <v>0</v>
      </c>
      <c r="V760" s="979">
        <f>+Sample!I825</f>
        <v>0</v>
      </c>
      <c r="W760" s="979">
        <f>+Sample!J825</f>
        <v>0</v>
      </c>
      <c r="X760" s="979">
        <f>+Sample!K825</f>
        <v>0</v>
      </c>
      <c r="Y760" s="979">
        <f>+Sample!L825</f>
        <v>0</v>
      </c>
      <c r="Z760" s="979">
        <f>+Sample!M825</f>
        <v>0</v>
      </c>
      <c r="AA760" s="979">
        <f>+Sample!N825</f>
        <v>0</v>
      </c>
    </row>
    <row r="761" spans="1:27" x14ac:dyDescent="0.2">
      <c r="A761" s="1">
        <f>+Sample_FC!A826</f>
        <v>45750</v>
      </c>
      <c r="B761" s="979">
        <f>+Sample_FC!B826</f>
        <v>0</v>
      </c>
      <c r="C761" s="979">
        <f>+Sample_FC!C826</f>
        <v>0</v>
      </c>
      <c r="D761" s="979">
        <f>+Sample_FC!D826</f>
        <v>0</v>
      </c>
      <c r="E761" s="979">
        <f>+Sample_FC!E826</f>
        <v>0</v>
      </c>
      <c r="F761" s="979">
        <f>+Sample_FC!F826</f>
        <v>0</v>
      </c>
      <c r="G761" s="979">
        <f>+Sample_FC!G826</f>
        <v>0</v>
      </c>
      <c r="H761" s="979">
        <f>+Sample_FC!H826</f>
        <v>0</v>
      </c>
      <c r="I761" s="979">
        <f>+Sample_FC!I826</f>
        <v>0</v>
      </c>
      <c r="J761" s="979">
        <f>+Sample_FC!J826</f>
        <v>0</v>
      </c>
      <c r="K761" s="979">
        <f>+Sample_FC!K826</f>
        <v>0</v>
      </c>
      <c r="L761" s="979">
        <f>+Sample_FC!L826</f>
        <v>0</v>
      </c>
      <c r="M761" s="979">
        <f>+Sample_FC!M826</f>
        <v>0</v>
      </c>
      <c r="N761" s="979">
        <f>+Sample_FC!N826</f>
        <v>0</v>
      </c>
      <c r="O761" s="979">
        <f>+Sample!B826</f>
        <v>0</v>
      </c>
      <c r="P761" s="979">
        <f>+Sample!C826</f>
        <v>0</v>
      </c>
      <c r="Q761" s="979">
        <f>+Sample!D826</f>
        <v>0</v>
      </c>
      <c r="R761" s="979">
        <f>+Sample!E826</f>
        <v>0</v>
      </c>
      <c r="S761" s="979">
        <f>+Sample!F826</f>
        <v>0</v>
      </c>
      <c r="T761" s="979">
        <f>+Sample!G826</f>
        <v>0</v>
      </c>
      <c r="U761" s="979">
        <f>+Sample!H826</f>
        <v>0</v>
      </c>
      <c r="V761" s="979">
        <f>+Sample!I826</f>
        <v>0</v>
      </c>
      <c r="W761" s="979">
        <f>+Sample!J826</f>
        <v>0</v>
      </c>
      <c r="X761" s="979">
        <f>+Sample!K826</f>
        <v>0</v>
      </c>
      <c r="Y761" s="979">
        <f>+Sample!L826</f>
        <v>0</v>
      </c>
      <c r="Z761" s="979">
        <f>+Sample!M826</f>
        <v>0</v>
      </c>
      <c r="AA761" s="979">
        <f>+Sample!N826</f>
        <v>0</v>
      </c>
    </row>
    <row r="762" spans="1:27" x14ac:dyDescent="0.2">
      <c r="A762" s="1">
        <f>+Sample_FC!A827</f>
        <v>45751</v>
      </c>
      <c r="B762" s="979">
        <f>+Sample_FC!B827</f>
        <v>0</v>
      </c>
      <c r="C762" s="979">
        <f>+Sample_FC!C827</f>
        <v>0</v>
      </c>
      <c r="D762" s="979">
        <f>+Sample_FC!D827</f>
        <v>0</v>
      </c>
      <c r="E762" s="979">
        <f>+Sample_FC!E827</f>
        <v>0</v>
      </c>
      <c r="F762" s="979">
        <f>+Sample_FC!F827</f>
        <v>0</v>
      </c>
      <c r="G762" s="979">
        <f>+Sample_FC!G827</f>
        <v>0</v>
      </c>
      <c r="H762" s="979">
        <f>+Sample_FC!H827</f>
        <v>0</v>
      </c>
      <c r="I762" s="979">
        <f>+Sample_FC!I827</f>
        <v>0</v>
      </c>
      <c r="J762" s="979">
        <f>+Sample_FC!J827</f>
        <v>0</v>
      </c>
      <c r="K762" s="979">
        <f>+Sample_FC!K827</f>
        <v>0</v>
      </c>
      <c r="L762" s="979">
        <f>+Sample_FC!L827</f>
        <v>0</v>
      </c>
      <c r="M762" s="979">
        <f>+Sample_FC!M827</f>
        <v>0</v>
      </c>
      <c r="N762" s="979">
        <f>+Sample_FC!N827</f>
        <v>0</v>
      </c>
      <c r="O762" s="979">
        <f>+Sample!B827</f>
        <v>0</v>
      </c>
      <c r="P762" s="979">
        <f>+Sample!C827</f>
        <v>0</v>
      </c>
      <c r="Q762" s="979">
        <f>+Sample!D827</f>
        <v>0</v>
      </c>
      <c r="R762" s="979">
        <f>+Sample!E827</f>
        <v>0</v>
      </c>
      <c r="S762" s="979">
        <f>+Sample!F827</f>
        <v>0</v>
      </c>
      <c r="T762" s="979">
        <f>+Sample!G827</f>
        <v>0</v>
      </c>
      <c r="U762" s="979">
        <f>+Sample!H827</f>
        <v>0</v>
      </c>
      <c r="V762" s="979">
        <f>+Sample!I827</f>
        <v>0</v>
      </c>
      <c r="W762" s="979">
        <f>+Sample!J827</f>
        <v>0</v>
      </c>
      <c r="X762" s="979">
        <f>+Sample!K827</f>
        <v>0</v>
      </c>
      <c r="Y762" s="979">
        <f>+Sample!L827</f>
        <v>0</v>
      </c>
      <c r="Z762" s="979">
        <f>+Sample!M827</f>
        <v>0</v>
      </c>
      <c r="AA762" s="979">
        <f>+Sample!N827</f>
        <v>0</v>
      </c>
    </row>
    <row r="763" spans="1:27" x14ac:dyDescent="0.2">
      <c r="A763" s="1">
        <f>+Sample_FC!A828</f>
        <v>45752</v>
      </c>
      <c r="B763" s="979">
        <f>+Sample_FC!B828</f>
        <v>0</v>
      </c>
      <c r="C763" s="979">
        <f>+Sample_FC!C828</f>
        <v>0</v>
      </c>
      <c r="D763" s="979">
        <f>+Sample_FC!D828</f>
        <v>0</v>
      </c>
      <c r="E763" s="979">
        <f>+Sample_FC!E828</f>
        <v>0</v>
      </c>
      <c r="F763" s="979">
        <f>+Sample_FC!F828</f>
        <v>0</v>
      </c>
      <c r="G763" s="979">
        <f>+Sample_FC!G828</f>
        <v>0</v>
      </c>
      <c r="H763" s="979">
        <f>+Sample_FC!H828</f>
        <v>0</v>
      </c>
      <c r="I763" s="979">
        <f>+Sample_FC!I828</f>
        <v>0</v>
      </c>
      <c r="J763" s="979">
        <f>+Sample_FC!J828</f>
        <v>0</v>
      </c>
      <c r="K763" s="979">
        <f>+Sample_FC!K828</f>
        <v>0</v>
      </c>
      <c r="L763" s="979">
        <f>+Sample_FC!L828</f>
        <v>0</v>
      </c>
      <c r="M763" s="979">
        <f>+Sample_FC!M828</f>
        <v>0</v>
      </c>
      <c r="N763" s="979">
        <f>+Sample_FC!N828</f>
        <v>0</v>
      </c>
      <c r="O763" s="979">
        <f>+Sample!B828</f>
        <v>0</v>
      </c>
      <c r="P763" s="979">
        <f>+Sample!C828</f>
        <v>0</v>
      </c>
      <c r="Q763" s="979">
        <f>+Sample!D828</f>
        <v>0</v>
      </c>
      <c r="R763" s="979">
        <f>+Sample!E828</f>
        <v>0</v>
      </c>
      <c r="S763" s="979">
        <f>+Sample!F828</f>
        <v>0</v>
      </c>
      <c r="T763" s="979">
        <f>+Sample!G828</f>
        <v>0</v>
      </c>
      <c r="U763" s="979">
        <f>+Sample!H828</f>
        <v>0</v>
      </c>
      <c r="V763" s="979">
        <f>+Sample!I828</f>
        <v>0</v>
      </c>
      <c r="W763" s="979">
        <f>+Sample!J828</f>
        <v>0</v>
      </c>
      <c r="X763" s="979">
        <f>+Sample!K828</f>
        <v>0</v>
      </c>
      <c r="Y763" s="979">
        <f>+Sample!L828</f>
        <v>0</v>
      </c>
      <c r="Z763" s="979">
        <f>+Sample!M828</f>
        <v>0</v>
      </c>
      <c r="AA763" s="979">
        <f>+Sample!N828</f>
        <v>0</v>
      </c>
    </row>
    <row r="764" spans="1:27" x14ac:dyDescent="0.2">
      <c r="A764" s="1">
        <f>+Sample_FC!A829</f>
        <v>45753</v>
      </c>
      <c r="B764" s="979">
        <f>+Sample_FC!B829</f>
        <v>0</v>
      </c>
      <c r="C764" s="979">
        <f>+Sample_FC!C829</f>
        <v>0</v>
      </c>
      <c r="D764" s="979">
        <f>+Sample_FC!D829</f>
        <v>0</v>
      </c>
      <c r="E764" s="979">
        <f>+Sample_FC!E829</f>
        <v>0</v>
      </c>
      <c r="F764" s="979">
        <f>+Sample_FC!F829</f>
        <v>0</v>
      </c>
      <c r="G764" s="979">
        <f>+Sample_FC!G829</f>
        <v>0</v>
      </c>
      <c r="H764" s="979">
        <f>+Sample_FC!H829</f>
        <v>0</v>
      </c>
      <c r="I764" s="979">
        <f>+Sample_FC!I829</f>
        <v>0</v>
      </c>
      <c r="J764" s="979">
        <f>+Sample_FC!J829</f>
        <v>0</v>
      </c>
      <c r="K764" s="979">
        <f>+Sample_FC!K829</f>
        <v>0</v>
      </c>
      <c r="L764" s="979">
        <f>+Sample_FC!L829</f>
        <v>0</v>
      </c>
      <c r="M764" s="979">
        <f>+Sample_FC!M829</f>
        <v>0</v>
      </c>
      <c r="N764" s="979">
        <f>+Sample_FC!N829</f>
        <v>0</v>
      </c>
      <c r="O764" s="979">
        <f>+Sample!B829</f>
        <v>0</v>
      </c>
      <c r="P764" s="979">
        <f>+Sample!C829</f>
        <v>0</v>
      </c>
      <c r="Q764" s="979">
        <f>+Sample!D829</f>
        <v>0</v>
      </c>
      <c r="R764" s="979">
        <f>+Sample!E829</f>
        <v>0</v>
      </c>
      <c r="S764" s="979">
        <f>+Sample!F829</f>
        <v>0</v>
      </c>
      <c r="T764" s="979">
        <f>+Sample!G829</f>
        <v>0</v>
      </c>
      <c r="U764" s="979">
        <f>+Sample!H829</f>
        <v>0</v>
      </c>
      <c r="V764" s="979">
        <f>+Sample!I829</f>
        <v>0</v>
      </c>
      <c r="W764" s="979">
        <f>+Sample!J829</f>
        <v>0</v>
      </c>
      <c r="X764" s="979">
        <f>+Sample!K829</f>
        <v>0</v>
      </c>
      <c r="Y764" s="979">
        <f>+Sample!L829</f>
        <v>0</v>
      </c>
      <c r="Z764" s="979">
        <f>+Sample!M829</f>
        <v>0</v>
      </c>
      <c r="AA764" s="979">
        <f>+Sample!N829</f>
        <v>0</v>
      </c>
    </row>
    <row r="765" spans="1:27" x14ac:dyDescent="0.2">
      <c r="A765" s="1">
        <f>+Sample_FC!A830</f>
        <v>45754</v>
      </c>
      <c r="B765" s="979">
        <f>+Sample_FC!B830</f>
        <v>0</v>
      </c>
      <c r="C765" s="979">
        <f>+Sample_FC!C830</f>
        <v>0</v>
      </c>
      <c r="D765" s="979">
        <f>+Sample_FC!D830</f>
        <v>0</v>
      </c>
      <c r="E765" s="979">
        <f>+Sample_FC!E830</f>
        <v>0</v>
      </c>
      <c r="F765" s="979">
        <f>+Sample_FC!F830</f>
        <v>0</v>
      </c>
      <c r="G765" s="979">
        <f>+Sample_FC!G830</f>
        <v>0</v>
      </c>
      <c r="H765" s="979">
        <f>+Sample_FC!H830</f>
        <v>0</v>
      </c>
      <c r="I765" s="979">
        <f>+Sample_FC!I830</f>
        <v>0</v>
      </c>
      <c r="J765" s="979">
        <f>+Sample_FC!J830</f>
        <v>0</v>
      </c>
      <c r="K765" s="979">
        <f>+Sample_FC!K830</f>
        <v>0</v>
      </c>
      <c r="L765" s="979">
        <f>+Sample_FC!L830</f>
        <v>0</v>
      </c>
      <c r="M765" s="979">
        <f>+Sample_FC!M830</f>
        <v>0</v>
      </c>
      <c r="N765" s="979">
        <f>+Sample_FC!N830</f>
        <v>0</v>
      </c>
      <c r="O765" s="979">
        <f>+Sample!B830</f>
        <v>0</v>
      </c>
      <c r="P765" s="979">
        <f>+Sample!C830</f>
        <v>0</v>
      </c>
      <c r="Q765" s="979">
        <f>+Sample!D830</f>
        <v>0</v>
      </c>
      <c r="R765" s="979">
        <f>+Sample!E830</f>
        <v>0</v>
      </c>
      <c r="S765" s="979">
        <f>+Sample!F830</f>
        <v>0</v>
      </c>
      <c r="T765" s="979">
        <f>+Sample!G830</f>
        <v>0</v>
      </c>
      <c r="U765" s="979">
        <f>+Sample!H830</f>
        <v>0</v>
      </c>
      <c r="V765" s="979">
        <f>+Sample!I830</f>
        <v>0</v>
      </c>
      <c r="W765" s="979">
        <f>+Sample!J830</f>
        <v>0</v>
      </c>
      <c r="X765" s="979">
        <f>+Sample!K830</f>
        <v>0</v>
      </c>
      <c r="Y765" s="979">
        <f>+Sample!L830</f>
        <v>0</v>
      </c>
      <c r="Z765" s="979">
        <f>+Sample!M830</f>
        <v>0</v>
      </c>
      <c r="AA765" s="979">
        <f>+Sample!N830</f>
        <v>0</v>
      </c>
    </row>
    <row r="766" spans="1:27" x14ac:dyDescent="0.2">
      <c r="A766" s="1">
        <f>+Sample_FC!A831</f>
        <v>45755</v>
      </c>
      <c r="B766" s="979">
        <f>+Sample_FC!B831</f>
        <v>0</v>
      </c>
      <c r="C766" s="979">
        <f>+Sample_FC!C831</f>
        <v>0</v>
      </c>
      <c r="D766" s="979">
        <f>+Sample_FC!D831</f>
        <v>0</v>
      </c>
      <c r="E766" s="979">
        <f>+Sample_FC!E831</f>
        <v>0</v>
      </c>
      <c r="F766" s="979">
        <f>+Sample_FC!F831</f>
        <v>0</v>
      </c>
      <c r="G766" s="979">
        <f>+Sample_FC!G831</f>
        <v>0</v>
      </c>
      <c r="H766" s="979">
        <f>+Sample_FC!H831</f>
        <v>0</v>
      </c>
      <c r="I766" s="979">
        <f>+Sample_FC!I831</f>
        <v>0</v>
      </c>
      <c r="J766" s="979">
        <f>+Sample_FC!J831</f>
        <v>0</v>
      </c>
      <c r="K766" s="979">
        <f>+Sample_FC!K831</f>
        <v>0</v>
      </c>
      <c r="L766" s="979">
        <f>+Sample_FC!L831</f>
        <v>0</v>
      </c>
      <c r="M766" s="979">
        <f>+Sample_FC!M831</f>
        <v>0</v>
      </c>
      <c r="N766" s="979">
        <f>+Sample_FC!N831</f>
        <v>0</v>
      </c>
      <c r="O766" s="979">
        <f>+Sample!B831</f>
        <v>0</v>
      </c>
      <c r="P766" s="979">
        <f>+Sample!C831</f>
        <v>0</v>
      </c>
      <c r="Q766" s="979">
        <f>+Sample!D831</f>
        <v>0</v>
      </c>
      <c r="R766" s="979">
        <f>+Sample!E831</f>
        <v>0</v>
      </c>
      <c r="S766" s="979">
        <f>+Sample!F831</f>
        <v>0</v>
      </c>
      <c r="T766" s="979">
        <f>+Sample!G831</f>
        <v>0</v>
      </c>
      <c r="U766" s="979">
        <f>+Sample!H831</f>
        <v>0</v>
      </c>
      <c r="V766" s="979">
        <f>+Sample!I831</f>
        <v>0</v>
      </c>
      <c r="W766" s="979">
        <f>+Sample!J831</f>
        <v>0</v>
      </c>
      <c r="X766" s="979">
        <f>+Sample!K831</f>
        <v>0</v>
      </c>
      <c r="Y766" s="979">
        <f>+Sample!L831</f>
        <v>0</v>
      </c>
      <c r="Z766" s="979">
        <f>+Sample!M831</f>
        <v>0</v>
      </c>
      <c r="AA766" s="979">
        <f>+Sample!N831</f>
        <v>0</v>
      </c>
    </row>
    <row r="767" spans="1:27" x14ac:dyDescent="0.2">
      <c r="A767" s="1">
        <f>+Sample_FC!A832</f>
        <v>45756</v>
      </c>
      <c r="B767" s="979">
        <f>+Sample_FC!B832</f>
        <v>0</v>
      </c>
      <c r="C767" s="979">
        <f>+Sample_FC!C832</f>
        <v>0</v>
      </c>
      <c r="D767" s="979">
        <f>+Sample_FC!D832</f>
        <v>0</v>
      </c>
      <c r="E767" s="979">
        <f>+Sample_FC!E832</f>
        <v>0</v>
      </c>
      <c r="F767" s="979">
        <f>+Sample_FC!F832</f>
        <v>0</v>
      </c>
      <c r="G767" s="979">
        <f>+Sample_FC!G832</f>
        <v>0</v>
      </c>
      <c r="H767" s="979">
        <f>+Sample_FC!H832</f>
        <v>0</v>
      </c>
      <c r="I767" s="979">
        <f>+Sample_FC!I832</f>
        <v>0</v>
      </c>
      <c r="J767" s="979">
        <f>+Sample_FC!J832</f>
        <v>0</v>
      </c>
      <c r="K767" s="979">
        <f>+Sample_FC!K832</f>
        <v>0</v>
      </c>
      <c r="L767" s="979">
        <f>+Sample_FC!L832</f>
        <v>0</v>
      </c>
      <c r="M767" s="979">
        <f>+Sample_FC!M832</f>
        <v>0</v>
      </c>
      <c r="N767" s="979">
        <f>+Sample_FC!N832</f>
        <v>0</v>
      </c>
      <c r="O767" s="979">
        <f>+Sample!B832</f>
        <v>0</v>
      </c>
      <c r="P767" s="979">
        <f>+Sample!C832</f>
        <v>0</v>
      </c>
      <c r="Q767" s="979">
        <f>+Sample!D832</f>
        <v>0</v>
      </c>
      <c r="R767" s="979">
        <f>+Sample!E832</f>
        <v>0</v>
      </c>
      <c r="S767" s="979">
        <f>+Sample!F832</f>
        <v>0</v>
      </c>
      <c r="T767" s="979">
        <f>+Sample!G832</f>
        <v>0</v>
      </c>
      <c r="U767" s="979">
        <f>+Sample!H832</f>
        <v>0</v>
      </c>
      <c r="V767" s="979">
        <f>+Sample!I832</f>
        <v>0</v>
      </c>
      <c r="W767" s="979">
        <f>+Sample!J832</f>
        <v>0</v>
      </c>
      <c r="X767" s="979">
        <f>+Sample!K832</f>
        <v>0</v>
      </c>
      <c r="Y767" s="979">
        <f>+Sample!L832</f>
        <v>0</v>
      </c>
      <c r="Z767" s="979">
        <f>+Sample!M832</f>
        <v>0</v>
      </c>
      <c r="AA767" s="979">
        <f>+Sample!N832</f>
        <v>0</v>
      </c>
    </row>
    <row r="768" spans="1:27" x14ac:dyDescent="0.2">
      <c r="A768" s="1">
        <f>+Sample_FC!A833</f>
        <v>45757</v>
      </c>
      <c r="B768" s="979">
        <f>+Sample_FC!B833</f>
        <v>0</v>
      </c>
      <c r="C768" s="979">
        <f>+Sample_FC!C833</f>
        <v>0</v>
      </c>
      <c r="D768" s="979">
        <f>+Sample_FC!D833</f>
        <v>0</v>
      </c>
      <c r="E768" s="979">
        <f>+Sample_FC!E833</f>
        <v>0</v>
      </c>
      <c r="F768" s="979">
        <f>+Sample_FC!F833</f>
        <v>0</v>
      </c>
      <c r="G768" s="979">
        <f>+Sample_FC!G833</f>
        <v>0</v>
      </c>
      <c r="H768" s="979">
        <f>+Sample_FC!H833</f>
        <v>0</v>
      </c>
      <c r="I768" s="979">
        <f>+Sample_FC!I833</f>
        <v>0</v>
      </c>
      <c r="J768" s="979">
        <f>+Sample_FC!J833</f>
        <v>0</v>
      </c>
      <c r="K768" s="979">
        <f>+Sample_FC!K833</f>
        <v>0</v>
      </c>
      <c r="L768" s="979">
        <f>+Sample_FC!L833</f>
        <v>0</v>
      </c>
      <c r="M768" s="979">
        <f>+Sample_FC!M833</f>
        <v>0</v>
      </c>
      <c r="N768" s="979">
        <f>+Sample_FC!N833</f>
        <v>0</v>
      </c>
      <c r="O768" s="979">
        <f>+Sample!B833</f>
        <v>0</v>
      </c>
      <c r="P768" s="979">
        <f>+Sample!C833</f>
        <v>0</v>
      </c>
      <c r="Q768" s="979">
        <f>+Sample!D833</f>
        <v>0</v>
      </c>
      <c r="R768" s="979">
        <f>+Sample!E833</f>
        <v>0</v>
      </c>
      <c r="S768" s="979">
        <f>+Sample!F833</f>
        <v>0</v>
      </c>
      <c r="T768" s="979">
        <f>+Sample!G833</f>
        <v>0</v>
      </c>
      <c r="U768" s="979">
        <f>+Sample!H833</f>
        <v>0</v>
      </c>
      <c r="V768" s="979">
        <f>+Sample!I833</f>
        <v>0</v>
      </c>
      <c r="W768" s="979">
        <f>+Sample!J833</f>
        <v>0</v>
      </c>
      <c r="X768" s="979">
        <f>+Sample!K833</f>
        <v>0</v>
      </c>
      <c r="Y768" s="979">
        <f>+Sample!L833</f>
        <v>0</v>
      </c>
      <c r="Z768" s="979">
        <f>+Sample!M833</f>
        <v>0</v>
      </c>
      <c r="AA768" s="979">
        <f>+Sample!N833</f>
        <v>0</v>
      </c>
    </row>
    <row r="769" spans="1:27" x14ac:dyDescent="0.2">
      <c r="A769" s="1">
        <f>+Sample_FC!A834</f>
        <v>45758</v>
      </c>
      <c r="B769" s="979">
        <f>+Sample_FC!B834</f>
        <v>0</v>
      </c>
      <c r="C769" s="979">
        <f>+Sample_FC!C834</f>
        <v>0</v>
      </c>
      <c r="D769" s="979">
        <f>+Sample_FC!D834</f>
        <v>0</v>
      </c>
      <c r="E769" s="979">
        <f>+Sample_FC!E834</f>
        <v>0</v>
      </c>
      <c r="F769" s="979">
        <f>+Sample_FC!F834</f>
        <v>0</v>
      </c>
      <c r="G769" s="979">
        <f>+Sample_FC!G834</f>
        <v>0</v>
      </c>
      <c r="H769" s="979">
        <f>+Sample_FC!H834</f>
        <v>0</v>
      </c>
      <c r="I769" s="979">
        <f>+Sample_FC!I834</f>
        <v>0</v>
      </c>
      <c r="J769" s="979">
        <f>+Sample_FC!J834</f>
        <v>0</v>
      </c>
      <c r="K769" s="979">
        <f>+Sample_FC!K834</f>
        <v>0</v>
      </c>
      <c r="L769" s="979">
        <f>+Sample_FC!L834</f>
        <v>0</v>
      </c>
      <c r="M769" s="979">
        <f>+Sample_FC!M834</f>
        <v>0</v>
      </c>
      <c r="N769" s="979">
        <f>+Sample_FC!N834</f>
        <v>0</v>
      </c>
      <c r="O769" s="979">
        <f>+Sample!B834</f>
        <v>0</v>
      </c>
      <c r="P769" s="979">
        <f>+Sample!C834</f>
        <v>0</v>
      </c>
      <c r="Q769" s="979">
        <f>+Sample!D834</f>
        <v>0</v>
      </c>
      <c r="R769" s="979">
        <f>+Sample!E834</f>
        <v>0</v>
      </c>
      <c r="S769" s="979">
        <f>+Sample!F834</f>
        <v>0</v>
      </c>
      <c r="T769" s="979">
        <f>+Sample!G834</f>
        <v>0</v>
      </c>
      <c r="U769" s="979">
        <f>+Sample!H834</f>
        <v>0</v>
      </c>
      <c r="V769" s="979">
        <f>+Sample!I834</f>
        <v>0</v>
      </c>
      <c r="W769" s="979">
        <f>+Sample!J834</f>
        <v>0</v>
      </c>
      <c r="X769" s="979">
        <f>+Sample!K834</f>
        <v>0</v>
      </c>
      <c r="Y769" s="979">
        <f>+Sample!L834</f>
        <v>0</v>
      </c>
      <c r="Z769" s="979">
        <f>+Sample!M834</f>
        <v>0</v>
      </c>
      <c r="AA769" s="979">
        <f>+Sample!N834</f>
        <v>0</v>
      </c>
    </row>
    <row r="770" spans="1:27" x14ac:dyDescent="0.2">
      <c r="A770" s="1">
        <f>+Sample_FC!A835</f>
        <v>45759</v>
      </c>
      <c r="B770" s="979">
        <f>+Sample_FC!B835</f>
        <v>0</v>
      </c>
      <c r="C770" s="979">
        <f>+Sample_FC!C835</f>
        <v>0</v>
      </c>
      <c r="D770" s="979">
        <f>+Sample_FC!D835</f>
        <v>0</v>
      </c>
      <c r="E770" s="979">
        <f>+Sample_FC!E835</f>
        <v>0</v>
      </c>
      <c r="F770" s="979">
        <f>+Sample_FC!F835</f>
        <v>0</v>
      </c>
      <c r="G770" s="979">
        <f>+Sample_FC!G835</f>
        <v>0</v>
      </c>
      <c r="H770" s="979">
        <f>+Sample_FC!H835</f>
        <v>0</v>
      </c>
      <c r="I770" s="979">
        <f>+Sample_FC!I835</f>
        <v>0</v>
      </c>
      <c r="J770" s="979">
        <f>+Sample_FC!J835</f>
        <v>0</v>
      </c>
      <c r="K770" s="979">
        <f>+Sample_FC!K835</f>
        <v>0</v>
      </c>
      <c r="L770" s="979">
        <f>+Sample_FC!L835</f>
        <v>0</v>
      </c>
      <c r="M770" s="979">
        <f>+Sample_FC!M835</f>
        <v>0</v>
      </c>
      <c r="N770" s="979">
        <f>+Sample_FC!N835</f>
        <v>0</v>
      </c>
      <c r="O770" s="979">
        <f>+Sample!B835</f>
        <v>0</v>
      </c>
      <c r="P770" s="979">
        <f>+Sample!C835</f>
        <v>0</v>
      </c>
      <c r="Q770" s="979">
        <f>+Sample!D835</f>
        <v>0</v>
      </c>
      <c r="R770" s="979">
        <f>+Sample!E835</f>
        <v>0</v>
      </c>
      <c r="S770" s="979">
        <f>+Sample!F835</f>
        <v>0</v>
      </c>
      <c r="T770" s="979">
        <f>+Sample!G835</f>
        <v>0</v>
      </c>
      <c r="U770" s="979">
        <f>+Sample!H835</f>
        <v>0</v>
      </c>
      <c r="V770" s="979">
        <f>+Sample!I835</f>
        <v>0</v>
      </c>
      <c r="W770" s="979">
        <f>+Sample!J835</f>
        <v>0</v>
      </c>
      <c r="X770" s="979">
        <f>+Sample!K835</f>
        <v>0</v>
      </c>
      <c r="Y770" s="979">
        <f>+Sample!L835</f>
        <v>0</v>
      </c>
      <c r="Z770" s="979">
        <f>+Sample!M835</f>
        <v>0</v>
      </c>
      <c r="AA770" s="979">
        <f>+Sample!N835</f>
        <v>0</v>
      </c>
    </row>
    <row r="771" spans="1:27" x14ac:dyDescent="0.2">
      <c r="A771" s="1">
        <f>+Sample_FC!A836</f>
        <v>45760</v>
      </c>
      <c r="B771" s="979">
        <f>+Sample_FC!B836</f>
        <v>0</v>
      </c>
      <c r="C771" s="979">
        <f>+Sample_FC!C836</f>
        <v>0</v>
      </c>
      <c r="D771" s="979">
        <f>+Sample_FC!D836</f>
        <v>0</v>
      </c>
      <c r="E771" s="979">
        <f>+Sample_FC!E836</f>
        <v>0</v>
      </c>
      <c r="F771" s="979">
        <f>+Sample_FC!F836</f>
        <v>0</v>
      </c>
      <c r="G771" s="979">
        <f>+Sample_FC!G836</f>
        <v>0</v>
      </c>
      <c r="H771" s="979">
        <f>+Sample_FC!H836</f>
        <v>0</v>
      </c>
      <c r="I771" s="979">
        <f>+Sample_FC!I836</f>
        <v>0</v>
      </c>
      <c r="J771" s="979">
        <f>+Sample_FC!J836</f>
        <v>0</v>
      </c>
      <c r="K771" s="979">
        <f>+Sample_FC!K836</f>
        <v>0</v>
      </c>
      <c r="L771" s="979">
        <f>+Sample_FC!L836</f>
        <v>0</v>
      </c>
      <c r="M771" s="979">
        <f>+Sample_FC!M836</f>
        <v>0</v>
      </c>
      <c r="N771" s="979">
        <f>+Sample_FC!N836</f>
        <v>0</v>
      </c>
      <c r="O771" s="979">
        <f>+Sample!B836</f>
        <v>0</v>
      </c>
      <c r="P771" s="979">
        <f>+Sample!C836</f>
        <v>0</v>
      </c>
      <c r="Q771" s="979">
        <f>+Sample!D836</f>
        <v>0</v>
      </c>
      <c r="R771" s="979">
        <f>+Sample!E836</f>
        <v>0</v>
      </c>
      <c r="S771" s="979">
        <f>+Sample!F836</f>
        <v>0</v>
      </c>
      <c r="T771" s="979">
        <f>+Sample!G836</f>
        <v>0</v>
      </c>
      <c r="U771" s="979">
        <f>+Sample!H836</f>
        <v>0</v>
      </c>
      <c r="V771" s="979">
        <f>+Sample!I836</f>
        <v>0</v>
      </c>
      <c r="W771" s="979">
        <f>+Sample!J836</f>
        <v>0</v>
      </c>
      <c r="X771" s="979">
        <f>+Sample!K836</f>
        <v>0</v>
      </c>
      <c r="Y771" s="979">
        <f>+Sample!L836</f>
        <v>0</v>
      </c>
      <c r="Z771" s="979">
        <f>+Sample!M836</f>
        <v>0</v>
      </c>
      <c r="AA771" s="979">
        <f>+Sample!N836</f>
        <v>0</v>
      </c>
    </row>
    <row r="772" spans="1:27" x14ac:dyDescent="0.2">
      <c r="A772" s="1">
        <f>+Sample_FC!A837</f>
        <v>45761</v>
      </c>
      <c r="B772" s="979">
        <f>+Sample_FC!B837</f>
        <v>0</v>
      </c>
      <c r="C772" s="979">
        <f>+Sample_FC!C837</f>
        <v>0</v>
      </c>
      <c r="D772" s="979">
        <f>+Sample_FC!D837</f>
        <v>0</v>
      </c>
      <c r="E772" s="979">
        <f>+Sample_FC!E837</f>
        <v>0</v>
      </c>
      <c r="F772" s="979">
        <f>+Sample_FC!F837</f>
        <v>0</v>
      </c>
      <c r="G772" s="979">
        <f>+Sample_FC!G837</f>
        <v>0</v>
      </c>
      <c r="H772" s="979">
        <f>+Sample_FC!H837</f>
        <v>0</v>
      </c>
      <c r="I772" s="979">
        <f>+Sample_FC!I837</f>
        <v>0</v>
      </c>
      <c r="J772" s="979">
        <f>+Sample_FC!J837</f>
        <v>0</v>
      </c>
      <c r="K772" s="979">
        <f>+Sample_FC!K837</f>
        <v>0</v>
      </c>
      <c r="L772" s="979">
        <f>+Sample_FC!L837</f>
        <v>0</v>
      </c>
      <c r="M772" s="979">
        <f>+Sample_FC!M837</f>
        <v>0</v>
      </c>
      <c r="N772" s="979">
        <f>+Sample_FC!N837</f>
        <v>0</v>
      </c>
      <c r="O772" s="979">
        <f>+Sample!B837</f>
        <v>0</v>
      </c>
      <c r="P772" s="979">
        <f>+Sample!C837</f>
        <v>0</v>
      </c>
      <c r="Q772" s="979">
        <f>+Sample!D837</f>
        <v>0</v>
      </c>
      <c r="R772" s="979">
        <f>+Sample!E837</f>
        <v>0</v>
      </c>
      <c r="S772" s="979">
        <f>+Sample!F837</f>
        <v>0</v>
      </c>
      <c r="T772" s="979">
        <f>+Sample!G837</f>
        <v>0</v>
      </c>
      <c r="U772" s="979">
        <f>+Sample!H837</f>
        <v>0</v>
      </c>
      <c r="V772" s="979">
        <f>+Sample!I837</f>
        <v>0</v>
      </c>
      <c r="W772" s="979">
        <f>+Sample!J837</f>
        <v>0</v>
      </c>
      <c r="X772" s="979">
        <f>+Sample!K837</f>
        <v>0</v>
      </c>
      <c r="Y772" s="979">
        <f>+Sample!L837</f>
        <v>0</v>
      </c>
      <c r="Z772" s="979">
        <f>+Sample!M837</f>
        <v>0</v>
      </c>
      <c r="AA772" s="979">
        <f>+Sample!N837</f>
        <v>0</v>
      </c>
    </row>
    <row r="773" spans="1:27" x14ac:dyDescent="0.2">
      <c r="A773" s="1">
        <f>+Sample_FC!A838</f>
        <v>45762</v>
      </c>
      <c r="B773" s="979">
        <f>+Sample_FC!B838</f>
        <v>0</v>
      </c>
      <c r="C773" s="979">
        <f>+Sample_FC!C838</f>
        <v>0</v>
      </c>
      <c r="D773" s="979">
        <f>+Sample_FC!D838</f>
        <v>0</v>
      </c>
      <c r="E773" s="979">
        <f>+Sample_FC!E838</f>
        <v>0</v>
      </c>
      <c r="F773" s="979">
        <f>+Sample_FC!F838</f>
        <v>0</v>
      </c>
      <c r="G773" s="979">
        <f>+Sample_FC!G838</f>
        <v>0</v>
      </c>
      <c r="H773" s="979">
        <f>+Sample_FC!H838</f>
        <v>0</v>
      </c>
      <c r="I773" s="979">
        <f>+Sample_FC!I838</f>
        <v>0</v>
      </c>
      <c r="J773" s="979">
        <f>+Sample_FC!J838</f>
        <v>0</v>
      </c>
      <c r="K773" s="979">
        <f>+Sample_FC!K838</f>
        <v>0</v>
      </c>
      <c r="L773" s="979">
        <f>+Sample_FC!L838</f>
        <v>0</v>
      </c>
      <c r="M773" s="979">
        <f>+Sample_FC!M838</f>
        <v>0</v>
      </c>
      <c r="N773" s="979">
        <f>+Sample_FC!N838</f>
        <v>0</v>
      </c>
      <c r="O773" s="979">
        <f>+Sample!B838</f>
        <v>0</v>
      </c>
      <c r="P773" s="979">
        <f>+Sample!C838</f>
        <v>0</v>
      </c>
      <c r="Q773" s="979">
        <f>+Sample!D838</f>
        <v>0</v>
      </c>
      <c r="R773" s="979">
        <f>+Sample!E838</f>
        <v>0</v>
      </c>
      <c r="S773" s="979">
        <f>+Sample!F838</f>
        <v>0</v>
      </c>
      <c r="T773" s="979">
        <f>+Sample!G838</f>
        <v>0</v>
      </c>
      <c r="U773" s="979">
        <f>+Sample!H838</f>
        <v>0</v>
      </c>
      <c r="V773" s="979">
        <f>+Sample!I838</f>
        <v>0</v>
      </c>
      <c r="W773" s="979">
        <f>+Sample!J838</f>
        <v>0</v>
      </c>
      <c r="X773" s="979">
        <f>+Sample!K838</f>
        <v>0</v>
      </c>
      <c r="Y773" s="979">
        <f>+Sample!L838</f>
        <v>0</v>
      </c>
      <c r="Z773" s="979">
        <f>+Sample!M838</f>
        <v>0</v>
      </c>
      <c r="AA773" s="979">
        <f>+Sample!N838</f>
        <v>0</v>
      </c>
    </row>
    <row r="774" spans="1:27" x14ac:dyDescent="0.2">
      <c r="A774" s="1">
        <f>+Sample_FC!A839</f>
        <v>45763</v>
      </c>
      <c r="B774" s="979">
        <f>+Sample_FC!B839</f>
        <v>0</v>
      </c>
      <c r="C774" s="979">
        <f>+Sample_FC!C839</f>
        <v>0</v>
      </c>
      <c r="D774" s="979">
        <f>+Sample_FC!D839</f>
        <v>0</v>
      </c>
      <c r="E774" s="979">
        <f>+Sample_FC!E839</f>
        <v>0</v>
      </c>
      <c r="F774" s="979">
        <f>+Sample_FC!F839</f>
        <v>0</v>
      </c>
      <c r="G774" s="979">
        <f>+Sample_FC!G839</f>
        <v>0</v>
      </c>
      <c r="H774" s="979">
        <f>+Sample_FC!H839</f>
        <v>0</v>
      </c>
      <c r="I774" s="979">
        <f>+Sample_FC!I839</f>
        <v>0</v>
      </c>
      <c r="J774" s="979">
        <f>+Sample_FC!J839</f>
        <v>0</v>
      </c>
      <c r="K774" s="979">
        <f>+Sample_FC!K839</f>
        <v>0</v>
      </c>
      <c r="L774" s="979">
        <f>+Sample_FC!L839</f>
        <v>0</v>
      </c>
      <c r="M774" s="979">
        <f>+Sample_FC!M839</f>
        <v>0</v>
      </c>
      <c r="N774" s="979">
        <f>+Sample_FC!N839</f>
        <v>0</v>
      </c>
      <c r="O774" s="979">
        <f>+Sample!B839</f>
        <v>0</v>
      </c>
      <c r="P774" s="979">
        <f>+Sample!C839</f>
        <v>0</v>
      </c>
      <c r="Q774" s="979">
        <f>+Sample!D839</f>
        <v>0</v>
      </c>
      <c r="R774" s="979">
        <f>+Sample!E839</f>
        <v>0</v>
      </c>
      <c r="S774" s="979">
        <f>+Sample!F839</f>
        <v>0</v>
      </c>
      <c r="T774" s="979">
        <f>+Sample!G839</f>
        <v>0</v>
      </c>
      <c r="U774" s="979">
        <f>+Sample!H839</f>
        <v>0</v>
      </c>
      <c r="V774" s="979">
        <f>+Sample!I839</f>
        <v>0</v>
      </c>
      <c r="W774" s="979">
        <f>+Sample!J839</f>
        <v>0</v>
      </c>
      <c r="X774" s="979">
        <f>+Sample!K839</f>
        <v>0</v>
      </c>
      <c r="Y774" s="979">
        <f>+Sample!L839</f>
        <v>0</v>
      </c>
      <c r="Z774" s="979">
        <f>+Sample!M839</f>
        <v>0</v>
      </c>
      <c r="AA774" s="979">
        <f>+Sample!N839</f>
        <v>0</v>
      </c>
    </row>
    <row r="775" spans="1:27" x14ac:dyDescent="0.2">
      <c r="A775" s="1">
        <f>+Sample_FC!A840</f>
        <v>45764</v>
      </c>
      <c r="B775" s="979">
        <f>+Sample_FC!B840</f>
        <v>0</v>
      </c>
      <c r="C775" s="979">
        <f>+Sample_FC!C840</f>
        <v>0</v>
      </c>
      <c r="D775" s="979">
        <f>+Sample_FC!D840</f>
        <v>0</v>
      </c>
      <c r="E775" s="979">
        <f>+Sample_FC!E840</f>
        <v>0</v>
      </c>
      <c r="F775" s="979">
        <f>+Sample_FC!F840</f>
        <v>0</v>
      </c>
      <c r="G775" s="979">
        <f>+Sample_FC!G840</f>
        <v>0</v>
      </c>
      <c r="H775" s="979">
        <f>+Sample_FC!H840</f>
        <v>0</v>
      </c>
      <c r="I775" s="979">
        <f>+Sample_FC!I840</f>
        <v>0</v>
      </c>
      <c r="J775" s="979">
        <f>+Sample_FC!J840</f>
        <v>0</v>
      </c>
      <c r="K775" s="979">
        <f>+Sample_FC!K840</f>
        <v>0</v>
      </c>
      <c r="L775" s="979">
        <f>+Sample_FC!L840</f>
        <v>0</v>
      </c>
      <c r="M775" s="979">
        <f>+Sample_FC!M840</f>
        <v>0</v>
      </c>
      <c r="N775" s="979">
        <f>+Sample_FC!N840</f>
        <v>0</v>
      </c>
      <c r="O775" s="979">
        <f>+Sample!B840</f>
        <v>0</v>
      </c>
      <c r="P775" s="979">
        <f>+Sample!C840</f>
        <v>0</v>
      </c>
      <c r="Q775" s="979">
        <f>+Sample!D840</f>
        <v>0</v>
      </c>
      <c r="R775" s="979">
        <f>+Sample!E840</f>
        <v>0</v>
      </c>
      <c r="S775" s="979">
        <f>+Sample!F840</f>
        <v>0</v>
      </c>
      <c r="T775" s="979">
        <f>+Sample!G840</f>
        <v>0</v>
      </c>
      <c r="U775" s="979">
        <f>+Sample!H840</f>
        <v>0</v>
      </c>
      <c r="V775" s="979">
        <f>+Sample!I840</f>
        <v>0</v>
      </c>
      <c r="W775" s="979">
        <f>+Sample!J840</f>
        <v>0</v>
      </c>
      <c r="X775" s="979">
        <f>+Sample!K840</f>
        <v>0</v>
      </c>
      <c r="Y775" s="979">
        <f>+Sample!L840</f>
        <v>0</v>
      </c>
      <c r="Z775" s="979">
        <f>+Sample!M840</f>
        <v>0</v>
      </c>
      <c r="AA775" s="979">
        <f>+Sample!N840</f>
        <v>0</v>
      </c>
    </row>
    <row r="776" spans="1:27" x14ac:dyDescent="0.2">
      <c r="A776" s="1">
        <f>+Sample_FC!A841</f>
        <v>45765</v>
      </c>
      <c r="B776" s="979">
        <f>+Sample_FC!B841</f>
        <v>0</v>
      </c>
      <c r="C776" s="979">
        <f>+Sample_FC!C841</f>
        <v>0</v>
      </c>
      <c r="D776" s="979">
        <f>+Sample_FC!D841</f>
        <v>0</v>
      </c>
      <c r="E776" s="979">
        <f>+Sample_FC!E841</f>
        <v>0</v>
      </c>
      <c r="F776" s="979">
        <f>+Sample_FC!F841</f>
        <v>0</v>
      </c>
      <c r="G776" s="979">
        <f>+Sample_FC!G841</f>
        <v>0</v>
      </c>
      <c r="H776" s="979">
        <f>+Sample_FC!H841</f>
        <v>0</v>
      </c>
      <c r="I776" s="979">
        <f>+Sample_FC!I841</f>
        <v>0</v>
      </c>
      <c r="J776" s="979">
        <f>+Sample_FC!J841</f>
        <v>0</v>
      </c>
      <c r="K776" s="979">
        <f>+Sample_FC!K841</f>
        <v>0</v>
      </c>
      <c r="L776" s="979">
        <f>+Sample_FC!L841</f>
        <v>0</v>
      </c>
      <c r="M776" s="979">
        <f>+Sample_FC!M841</f>
        <v>0</v>
      </c>
      <c r="N776" s="979">
        <f>+Sample_FC!N841</f>
        <v>0</v>
      </c>
      <c r="O776" s="979">
        <f>+Sample!B841</f>
        <v>0</v>
      </c>
      <c r="P776" s="979">
        <f>+Sample!C841</f>
        <v>0</v>
      </c>
      <c r="Q776" s="979">
        <f>+Sample!D841</f>
        <v>0</v>
      </c>
      <c r="R776" s="979">
        <f>+Sample!E841</f>
        <v>0</v>
      </c>
      <c r="S776" s="979">
        <f>+Sample!F841</f>
        <v>0</v>
      </c>
      <c r="T776" s="979">
        <f>+Sample!G841</f>
        <v>0</v>
      </c>
      <c r="U776" s="979">
        <f>+Sample!H841</f>
        <v>0</v>
      </c>
      <c r="V776" s="979">
        <f>+Sample!I841</f>
        <v>0</v>
      </c>
      <c r="W776" s="979">
        <f>+Sample!J841</f>
        <v>0</v>
      </c>
      <c r="X776" s="979">
        <f>+Sample!K841</f>
        <v>0</v>
      </c>
      <c r="Y776" s="979">
        <f>+Sample!L841</f>
        <v>0</v>
      </c>
      <c r="Z776" s="979">
        <f>+Sample!M841</f>
        <v>0</v>
      </c>
      <c r="AA776" s="979">
        <f>+Sample!N841</f>
        <v>0</v>
      </c>
    </row>
    <row r="777" spans="1:27" x14ac:dyDescent="0.2">
      <c r="A777" s="1">
        <f>+Sample_FC!A842</f>
        <v>45766</v>
      </c>
      <c r="B777" s="979">
        <f>+Sample_FC!B842</f>
        <v>0</v>
      </c>
      <c r="C777" s="979">
        <f>+Sample_FC!C842</f>
        <v>0</v>
      </c>
      <c r="D777" s="979">
        <f>+Sample_FC!D842</f>
        <v>0</v>
      </c>
      <c r="E777" s="979">
        <f>+Sample_FC!E842</f>
        <v>0</v>
      </c>
      <c r="F777" s="979">
        <f>+Sample_FC!F842</f>
        <v>0</v>
      </c>
      <c r="G777" s="979">
        <f>+Sample_FC!G842</f>
        <v>0</v>
      </c>
      <c r="H777" s="979">
        <f>+Sample_FC!H842</f>
        <v>0</v>
      </c>
      <c r="I777" s="979">
        <f>+Sample_FC!I842</f>
        <v>0</v>
      </c>
      <c r="J777" s="979">
        <f>+Sample_FC!J842</f>
        <v>0</v>
      </c>
      <c r="K777" s="979">
        <f>+Sample_FC!K842</f>
        <v>0</v>
      </c>
      <c r="L777" s="979">
        <f>+Sample_FC!L842</f>
        <v>0</v>
      </c>
      <c r="M777" s="979">
        <f>+Sample_FC!M842</f>
        <v>0</v>
      </c>
      <c r="N777" s="979">
        <f>+Sample_FC!N842</f>
        <v>0</v>
      </c>
      <c r="O777" s="979">
        <f>+Sample!B842</f>
        <v>0</v>
      </c>
      <c r="P777" s="979">
        <f>+Sample!C842</f>
        <v>0</v>
      </c>
      <c r="Q777" s="979">
        <f>+Sample!D842</f>
        <v>0</v>
      </c>
      <c r="R777" s="979">
        <f>+Sample!E842</f>
        <v>0</v>
      </c>
      <c r="S777" s="979">
        <f>+Sample!F842</f>
        <v>0</v>
      </c>
      <c r="T777" s="979">
        <f>+Sample!G842</f>
        <v>0</v>
      </c>
      <c r="U777" s="979">
        <f>+Sample!H842</f>
        <v>0</v>
      </c>
      <c r="V777" s="979">
        <f>+Sample!I842</f>
        <v>0</v>
      </c>
      <c r="W777" s="979">
        <f>+Sample!J842</f>
        <v>0</v>
      </c>
      <c r="X777" s="979">
        <f>+Sample!K842</f>
        <v>0</v>
      </c>
      <c r="Y777" s="979">
        <f>+Sample!L842</f>
        <v>0</v>
      </c>
      <c r="Z777" s="979">
        <f>+Sample!M842</f>
        <v>0</v>
      </c>
      <c r="AA777" s="979">
        <f>+Sample!N842</f>
        <v>0</v>
      </c>
    </row>
    <row r="778" spans="1:27" x14ac:dyDescent="0.2">
      <c r="A778" s="1">
        <f>+Sample_FC!A843</f>
        <v>45767</v>
      </c>
      <c r="B778" s="979">
        <f>+Sample_FC!B843</f>
        <v>0</v>
      </c>
      <c r="C778" s="979">
        <f>+Sample_FC!C843</f>
        <v>0</v>
      </c>
      <c r="D778" s="979">
        <f>+Sample_FC!D843</f>
        <v>0</v>
      </c>
      <c r="E778" s="979">
        <f>+Sample_FC!E843</f>
        <v>0</v>
      </c>
      <c r="F778" s="979">
        <f>+Sample_FC!F843</f>
        <v>0</v>
      </c>
      <c r="G778" s="979">
        <f>+Sample_FC!G843</f>
        <v>0</v>
      </c>
      <c r="H778" s="979">
        <f>+Sample_FC!H843</f>
        <v>0</v>
      </c>
      <c r="I778" s="979">
        <f>+Sample_FC!I843</f>
        <v>0</v>
      </c>
      <c r="J778" s="979">
        <f>+Sample_FC!J843</f>
        <v>0</v>
      </c>
      <c r="K778" s="979">
        <f>+Sample_FC!K843</f>
        <v>0</v>
      </c>
      <c r="L778" s="979">
        <f>+Sample_FC!L843</f>
        <v>0</v>
      </c>
      <c r="M778" s="979">
        <f>+Sample_FC!M843</f>
        <v>0</v>
      </c>
      <c r="N778" s="979">
        <f>+Sample_FC!N843</f>
        <v>0</v>
      </c>
      <c r="O778" s="979">
        <f>+Sample!B843</f>
        <v>0</v>
      </c>
      <c r="P778" s="979">
        <f>+Sample!C843</f>
        <v>0</v>
      </c>
      <c r="Q778" s="979">
        <f>+Sample!D843</f>
        <v>0</v>
      </c>
      <c r="R778" s="979">
        <f>+Sample!E843</f>
        <v>0</v>
      </c>
      <c r="S778" s="979">
        <f>+Sample!F843</f>
        <v>0</v>
      </c>
      <c r="T778" s="979">
        <f>+Sample!G843</f>
        <v>0</v>
      </c>
      <c r="U778" s="979">
        <f>+Sample!H843</f>
        <v>0</v>
      </c>
      <c r="V778" s="979">
        <f>+Sample!I843</f>
        <v>0</v>
      </c>
      <c r="W778" s="979">
        <f>+Sample!J843</f>
        <v>0</v>
      </c>
      <c r="X778" s="979">
        <f>+Sample!K843</f>
        <v>0</v>
      </c>
      <c r="Y778" s="979">
        <f>+Sample!L843</f>
        <v>0</v>
      </c>
      <c r="Z778" s="979">
        <f>+Sample!M843</f>
        <v>0</v>
      </c>
      <c r="AA778" s="979">
        <f>+Sample!N843</f>
        <v>0</v>
      </c>
    </row>
    <row r="779" spans="1:27" x14ac:dyDescent="0.2">
      <c r="A779" s="1">
        <f>+Sample_FC!A844</f>
        <v>45768</v>
      </c>
      <c r="B779" s="979">
        <f>+Sample_FC!B844</f>
        <v>0</v>
      </c>
      <c r="C779" s="979">
        <f>+Sample_FC!C844</f>
        <v>0</v>
      </c>
      <c r="D779" s="979">
        <f>+Sample_FC!D844</f>
        <v>0</v>
      </c>
      <c r="E779" s="979">
        <f>+Sample_FC!E844</f>
        <v>0</v>
      </c>
      <c r="F779" s="979">
        <f>+Sample_FC!F844</f>
        <v>0</v>
      </c>
      <c r="G779" s="979">
        <f>+Sample_FC!G844</f>
        <v>0</v>
      </c>
      <c r="H779" s="979">
        <f>+Sample_FC!H844</f>
        <v>0</v>
      </c>
      <c r="I779" s="979">
        <f>+Sample_FC!I844</f>
        <v>0</v>
      </c>
      <c r="J779" s="979">
        <f>+Sample_FC!J844</f>
        <v>0</v>
      </c>
      <c r="K779" s="979">
        <f>+Sample_FC!K844</f>
        <v>0</v>
      </c>
      <c r="L779" s="979">
        <f>+Sample_FC!L844</f>
        <v>0</v>
      </c>
      <c r="M779" s="979">
        <f>+Sample_FC!M844</f>
        <v>0</v>
      </c>
      <c r="N779" s="979">
        <f>+Sample_FC!N844</f>
        <v>0</v>
      </c>
      <c r="O779" s="979">
        <f>+Sample!B844</f>
        <v>0</v>
      </c>
      <c r="P779" s="979">
        <f>+Sample!C844</f>
        <v>0</v>
      </c>
      <c r="Q779" s="979">
        <f>+Sample!D844</f>
        <v>0</v>
      </c>
      <c r="R779" s="979">
        <f>+Sample!E844</f>
        <v>0</v>
      </c>
      <c r="S779" s="979">
        <f>+Sample!F844</f>
        <v>0</v>
      </c>
      <c r="T779" s="979">
        <f>+Sample!G844</f>
        <v>0</v>
      </c>
      <c r="U779" s="979">
        <f>+Sample!H844</f>
        <v>0</v>
      </c>
      <c r="V779" s="979">
        <f>+Sample!I844</f>
        <v>0</v>
      </c>
      <c r="W779" s="979">
        <f>+Sample!J844</f>
        <v>0</v>
      </c>
      <c r="X779" s="979">
        <f>+Sample!K844</f>
        <v>0</v>
      </c>
      <c r="Y779" s="979">
        <f>+Sample!L844</f>
        <v>0</v>
      </c>
      <c r="Z779" s="979">
        <f>+Sample!M844</f>
        <v>0</v>
      </c>
      <c r="AA779" s="979">
        <f>+Sample!N844</f>
        <v>0</v>
      </c>
    </row>
    <row r="780" spans="1:27" x14ac:dyDescent="0.2">
      <c r="A780" s="1">
        <f>+Sample_FC!A845</f>
        <v>45769</v>
      </c>
      <c r="B780" s="979">
        <f>+Sample_FC!B845</f>
        <v>0</v>
      </c>
      <c r="C780" s="979">
        <f>+Sample_FC!C845</f>
        <v>0</v>
      </c>
      <c r="D780" s="979">
        <f>+Sample_FC!D845</f>
        <v>0</v>
      </c>
      <c r="E780" s="979">
        <f>+Sample_FC!E845</f>
        <v>0</v>
      </c>
      <c r="F780" s="979">
        <f>+Sample_FC!F845</f>
        <v>0</v>
      </c>
      <c r="G780" s="979">
        <f>+Sample_FC!G845</f>
        <v>0</v>
      </c>
      <c r="H780" s="979">
        <f>+Sample_FC!H845</f>
        <v>0</v>
      </c>
      <c r="I780" s="979">
        <f>+Sample_FC!I845</f>
        <v>0</v>
      </c>
      <c r="J780" s="979">
        <f>+Sample_FC!J845</f>
        <v>0</v>
      </c>
      <c r="K780" s="979">
        <f>+Sample_FC!K845</f>
        <v>0</v>
      </c>
      <c r="L780" s="979">
        <f>+Sample_FC!L845</f>
        <v>0</v>
      </c>
      <c r="M780" s="979">
        <f>+Sample_FC!M845</f>
        <v>0</v>
      </c>
      <c r="N780" s="979">
        <f>+Sample_FC!N845</f>
        <v>0</v>
      </c>
      <c r="O780" s="979">
        <f>+Sample!B845</f>
        <v>0</v>
      </c>
      <c r="P780" s="979">
        <f>+Sample!C845</f>
        <v>0</v>
      </c>
      <c r="Q780" s="979">
        <f>+Sample!D845</f>
        <v>0</v>
      </c>
      <c r="R780" s="979">
        <f>+Sample!E845</f>
        <v>0</v>
      </c>
      <c r="S780" s="979">
        <f>+Sample!F845</f>
        <v>0</v>
      </c>
      <c r="T780" s="979">
        <f>+Sample!G845</f>
        <v>0</v>
      </c>
      <c r="U780" s="979">
        <f>+Sample!H845</f>
        <v>0</v>
      </c>
      <c r="V780" s="979">
        <f>+Sample!I845</f>
        <v>0</v>
      </c>
      <c r="W780" s="979">
        <f>+Sample!J845</f>
        <v>0</v>
      </c>
      <c r="X780" s="979">
        <f>+Sample!K845</f>
        <v>0</v>
      </c>
      <c r="Y780" s="979">
        <f>+Sample!L845</f>
        <v>0</v>
      </c>
      <c r="Z780" s="979">
        <f>+Sample!M845</f>
        <v>0</v>
      </c>
      <c r="AA780" s="979">
        <f>+Sample!N845</f>
        <v>0</v>
      </c>
    </row>
    <row r="781" spans="1:27" x14ac:dyDescent="0.2">
      <c r="A781" s="1">
        <f>+Sample_FC!A846</f>
        <v>45770</v>
      </c>
      <c r="B781" s="979">
        <f>+Sample_FC!B846</f>
        <v>0</v>
      </c>
      <c r="C781" s="979">
        <f>+Sample_FC!C846</f>
        <v>0</v>
      </c>
      <c r="D781" s="979">
        <f>+Sample_FC!D846</f>
        <v>0</v>
      </c>
      <c r="E781" s="979">
        <f>+Sample_FC!E846</f>
        <v>0</v>
      </c>
      <c r="F781" s="979">
        <f>+Sample_FC!F846</f>
        <v>0</v>
      </c>
      <c r="G781" s="979">
        <f>+Sample_FC!G846</f>
        <v>0</v>
      </c>
      <c r="H781" s="979">
        <f>+Sample_FC!H846</f>
        <v>0</v>
      </c>
      <c r="I781" s="979">
        <f>+Sample_FC!I846</f>
        <v>0</v>
      </c>
      <c r="J781" s="979">
        <f>+Sample_FC!J846</f>
        <v>0</v>
      </c>
      <c r="K781" s="979">
        <f>+Sample_FC!K846</f>
        <v>0</v>
      </c>
      <c r="L781" s="979">
        <f>+Sample_FC!L846</f>
        <v>0</v>
      </c>
      <c r="M781" s="979">
        <f>+Sample_FC!M846</f>
        <v>0</v>
      </c>
      <c r="N781" s="979">
        <f>+Sample_FC!N846</f>
        <v>0</v>
      </c>
      <c r="O781" s="979">
        <f>+Sample!B846</f>
        <v>0</v>
      </c>
      <c r="P781" s="979">
        <f>+Sample!C846</f>
        <v>0</v>
      </c>
      <c r="Q781" s="979">
        <f>+Sample!D846</f>
        <v>0</v>
      </c>
      <c r="R781" s="979">
        <f>+Sample!E846</f>
        <v>0</v>
      </c>
      <c r="S781" s="979">
        <f>+Sample!F846</f>
        <v>0</v>
      </c>
      <c r="T781" s="979">
        <f>+Sample!G846</f>
        <v>0</v>
      </c>
      <c r="U781" s="979">
        <f>+Sample!H846</f>
        <v>0</v>
      </c>
      <c r="V781" s="979">
        <f>+Sample!I846</f>
        <v>0</v>
      </c>
      <c r="W781" s="979">
        <f>+Sample!J846</f>
        <v>0</v>
      </c>
      <c r="X781" s="979">
        <f>+Sample!K846</f>
        <v>0</v>
      </c>
      <c r="Y781" s="979">
        <f>+Sample!L846</f>
        <v>0</v>
      </c>
      <c r="Z781" s="979">
        <f>+Sample!M846</f>
        <v>0</v>
      </c>
      <c r="AA781" s="979">
        <f>+Sample!N846</f>
        <v>0</v>
      </c>
    </row>
    <row r="782" spans="1:27" x14ac:dyDescent="0.2">
      <c r="A782" s="1">
        <f>+Sample_FC!A847</f>
        <v>45771</v>
      </c>
      <c r="B782" s="979">
        <f>+Sample_FC!B847</f>
        <v>0</v>
      </c>
      <c r="C782" s="979">
        <f>+Sample_FC!C847</f>
        <v>0</v>
      </c>
      <c r="D782" s="979">
        <f>+Sample_FC!D847</f>
        <v>0</v>
      </c>
      <c r="E782" s="979">
        <f>+Sample_FC!E847</f>
        <v>0</v>
      </c>
      <c r="F782" s="979">
        <f>+Sample_FC!F847</f>
        <v>0</v>
      </c>
      <c r="G782" s="979">
        <f>+Sample_FC!G847</f>
        <v>0</v>
      </c>
      <c r="H782" s="979">
        <f>+Sample_FC!H847</f>
        <v>0</v>
      </c>
      <c r="I782" s="979">
        <f>+Sample_FC!I847</f>
        <v>0</v>
      </c>
      <c r="J782" s="979">
        <f>+Sample_FC!J847</f>
        <v>0</v>
      </c>
      <c r="K782" s="979">
        <f>+Sample_FC!K847</f>
        <v>0</v>
      </c>
      <c r="L782" s="979">
        <f>+Sample_FC!L847</f>
        <v>0</v>
      </c>
      <c r="M782" s="979">
        <f>+Sample_FC!M847</f>
        <v>0</v>
      </c>
      <c r="N782" s="979">
        <f>+Sample_FC!N847</f>
        <v>0</v>
      </c>
      <c r="O782" s="979">
        <f>+Sample!B847</f>
        <v>0</v>
      </c>
      <c r="P782" s="979">
        <f>+Sample!C847</f>
        <v>0</v>
      </c>
      <c r="Q782" s="979">
        <f>+Sample!D847</f>
        <v>0</v>
      </c>
      <c r="R782" s="979">
        <f>+Sample!E847</f>
        <v>0</v>
      </c>
      <c r="S782" s="979">
        <f>+Sample!F847</f>
        <v>0</v>
      </c>
      <c r="T782" s="979">
        <f>+Sample!G847</f>
        <v>0</v>
      </c>
      <c r="U782" s="979">
        <f>+Sample!H847</f>
        <v>0</v>
      </c>
      <c r="V782" s="979">
        <f>+Sample!I847</f>
        <v>0</v>
      </c>
      <c r="W782" s="979">
        <f>+Sample!J847</f>
        <v>0</v>
      </c>
      <c r="X782" s="979">
        <f>+Sample!K847</f>
        <v>0</v>
      </c>
      <c r="Y782" s="979">
        <f>+Sample!L847</f>
        <v>0</v>
      </c>
      <c r="Z782" s="979">
        <f>+Sample!M847</f>
        <v>0</v>
      </c>
      <c r="AA782" s="979">
        <f>+Sample!N847</f>
        <v>0</v>
      </c>
    </row>
    <row r="783" spans="1:27" x14ac:dyDescent="0.2">
      <c r="A783" s="1">
        <f>+Sample_FC!A848</f>
        <v>45772</v>
      </c>
      <c r="B783" s="979">
        <f>+Sample_FC!B848</f>
        <v>0</v>
      </c>
      <c r="C783" s="979">
        <f>+Sample_FC!C848</f>
        <v>0</v>
      </c>
      <c r="D783" s="979">
        <f>+Sample_FC!D848</f>
        <v>0</v>
      </c>
      <c r="E783" s="979">
        <f>+Sample_FC!E848</f>
        <v>0</v>
      </c>
      <c r="F783" s="979">
        <f>+Sample_FC!F848</f>
        <v>0</v>
      </c>
      <c r="G783" s="979">
        <f>+Sample_FC!G848</f>
        <v>0</v>
      </c>
      <c r="H783" s="979">
        <f>+Sample_FC!H848</f>
        <v>0</v>
      </c>
      <c r="I783" s="979">
        <f>+Sample_FC!I848</f>
        <v>0</v>
      </c>
      <c r="J783" s="979">
        <f>+Sample_FC!J848</f>
        <v>0</v>
      </c>
      <c r="K783" s="979">
        <f>+Sample_FC!K848</f>
        <v>0</v>
      </c>
      <c r="L783" s="979">
        <f>+Sample_FC!L848</f>
        <v>0</v>
      </c>
      <c r="M783" s="979">
        <f>+Sample_FC!M848</f>
        <v>0</v>
      </c>
      <c r="N783" s="979">
        <f>+Sample_FC!N848</f>
        <v>0</v>
      </c>
      <c r="O783" s="979">
        <f>+Sample!B848</f>
        <v>0</v>
      </c>
      <c r="P783" s="979">
        <f>+Sample!C848</f>
        <v>0</v>
      </c>
      <c r="Q783" s="979">
        <f>+Sample!D848</f>
        <v>0</v>
      </c>
      <c r="R783" s="979">
        <f>+Sample!E848</f>
        <v>0</v>
      </c>
      <c r="S783" s="979">
        <f>+Sample!F848</f>
        <v>0</v>
      </c>
      <c r="T783" s="979">
        <f>+Sample!G848</f>
        <v>0</v>
      </c>
      <c r="U783" s="979">
        <f>+Sample!H848</f>
        <v>0</v>
      </c>
      <c r="V783" s="979">
        <f>+Sample!I848</f>
        <v>0</v>
      </c>
      <c r="W783" s="979">
        <f>+Sample!J848</f>
        <v>0</v>
      </c>
      <c r="X783" s="979">
        <f>+Sample!K848</f>
        <v>0</v>
      </c>
      <c r="Y783" s="979">
        <f>+Sample!L848</f>
        <v>0</v>
      </c>
      <c r="Z783" s="979">
        <f>+Sample!M848</f>
        <v>0</v>
      </c>
      <c r="AA783" s="979">
        <f>+Sample!N848</f>
        <v>0</v>
      </c>
    </row>
    <row r="784" spans="1:27" x14ac:dyDescent="0.2">
      <c r="A784" s="1">
        <f>+Sample_FC!A849</f>
        <v>45773</v>
      </c>
      <c r="B784" s="979">
        <f>+Sample_FC!B849</f>
        <v>0</v>
      </c>
      <c r="C784" s="979">
        <f>+Sample_FC!C849</f>
        <v>0</v>
      </c>
      <c r="D784" s="979">
        <f>+Sample_FC!D849</f>
        <v>0</v>
      </c>
      <c r="E784" s="979">
        <f>+Sample_FC!E849</f>
        <v>0</v>
      </c>
      <c r="F784" s="979">
        <f>+Sample_FC!F849</f>
        <v>0</v>
      </c>
      <c r="G784" s="979">
        <f>+Sample_FC!G849</f>
        <v>0</v>
      </c>
      <c r="H784" s="979">
        <f>+Sample_FC!H849</f>
        <v>0</v>
      </c>
      <c r="I784" s="979">
        <f>+Sample_FC!I849</f>
        <v>0</v>
      </c>
      <c r="J784" s="979">
        <f>+Sample_FC!J849</f>
        <v>0</v>
      </c>
      <c r="K784" s="979">
        <f>+Sample_FC!K849</f>
        <v>0</v>
      </c>
      <c r="L784" s="979">
        <f>+Sample_FC!L849</f>
        <v>0</v>
      </c>
      <c r="M784" s="979">
        <f>+Sample_FC!M849</f>
        <v>0</v>
      </c>
      <c r="N784" s="979">
        <f>+Sample_FC!N849</f>
        <v>0</v>
      </c>
      <c r="O784" s="979">
        <f>+Sample!B849</f>
        <v>0</v>
      </c>
      <c r="P784" s="979">
        <f>+Sample!C849</f>
        <v>0</v>
      </c>
      <c r="Q784" s="979">
        <f>+Sample!D849</f>
        <v>0</v>
      </c>
      <c r="R784" s="979">
        <f>+Sample!E849</f>
        <v>0</v>
      </c>
      <c r="S784" s="979">
        <f>+Sample!F849</f>
        <v>0</v>
      </c>
      <c r="T784" s="979">
        <f>+Sample!G849</f>
        <v>0</v>
      </c>
      <c r="U784" s="979">
        <f>+Sample!H849</f>
        <v>0</v>
      </c>
      <c r="V784" s="979">
        <f>+Sample!I849</f>
        <v>0</v>
      </c>
      <c r="W784" s="979">
        <f>+Sample!J849</f>
        <v>0</v>
      </c>
      <c r="X784" s="979">
        <f>+Sample!K849</f>
        <v>0</v>
      </c>
      <c r="Y784" s="979">
        <f>+Sample!L849</f>
        <v>0</v>
      </c>
      <c r="Z784" s="979">
        <f>+Sample!M849</f>
        <v>0</v>
      </c>
      <c r="AA784" s="979">
        <f>+Sample!N849</f>
        <v>0</v>
      </c>
    </row>
    <row r="785" spans="1:27" x14ac:dyDescent="0.2">
      <c r="A785" s="1">
        <f>+Sample_FC!A850</f>
        <v>45774</v>
      </c>
      <c r="B785" s="979">
        <f>+Sample_FC!B850</f>
        <v>0</v>
      </c>
      <c r="C785" s="979">
        <f>+Sample_FC!C850</f>
        <v>0</v>
      </c>
      <c r="D785" s="979">
        <f>+Sample_FC!D850</f>
        <v>0</v>
      </c>
      <c r="E785" s="979">
        <f>+Sample_FC!E850</f>
        <v>0</v>
      </c>
      <c r="F785" s="979">
        <f>+Sample_FC!F850</f>
        <v>0</v>
      </c>
      <c r="G785" s="979">
        <f>+Sample_FC!G850</f>
        <v>0</v>
      </c>
      <c r="H785" s="979">
        <f>+Sample_FC!H850</f>
        <v>0</v>
      </c>
      <c r="I785" s="979">
        <f>+Sample_FC!I850</f>
        <v>0</v>
      </c>
      <c r="J785" s="979">
        <f>+Sample_FC!J850</f>
        <v>0</v>
      </c>
      <c r="K785" s="979">
        <f>+Sample_FC!K850</f>
        <v>0</v>
      </c>
      <c r="L785" s="979">
        <f>+Sample_FC!L850</f>
        <v>0</v>
      </c>
      <c r="M785" s="979">
        <f>+Sample_FC!M850</f>
        <v>0</v>
      </c>
      <c r="N785" s="979">
        <f>+Sample_FC!N850</f>
        <v>0</v>
      </c>
      <c r="O785" s="979">
        <f>+Sample!B850</f>
        <v>0</v>
      </c>
      <c r="P785" s="979">
        <f>+Sample!C850</f>
        <v>0</v>
      </c>
      <c r="Q785" s="979">
        <f>+Sample!D850</f>
        <v>0</v>
      </c>
      <c r="R785" s="979">
        <f>+Sample!E850</f>
        <v>0</v>
      </c>
      <c r="S785" s="979">
        <f>+Sample!F850</f>
        <v>0</v>
      </c>
      <c r="T785" s="979">
        <f>+Sample!G850</f>
        <v>0</v>
      </c>
      <c r="U785" s="979">
        <f>+Sample!H850</f>
        <v>0</v>
      </c>
      <c r="V785" s="979">
        <f>+Sample!I850</f>
        <v>0</v>
      </c>
      <c r="W785" s="979">
        <f>+Sample!J850</f>
        <v>0</v>
      </c>
      <c r="X785" s="979">
        <f>+Sample!K850</f>
        <v>0</v>
      </c>
      <c r="Y785" s="979">
        <f>+Sample!L850</f>
        <v>0</v>
      </c>
      <c r="Z785" s="979">
        <f>+Sample!M850</f>
        <v>0</v>
      </c>
      <c r="AA785" s="979">
        <f>+Sample!N850</f>
        <v>0</v>
      </c>
    </row>
    <row r="786" spans="1:27" x14ac:dyDescent="0.2">
      <c r="A786" s="1">
        <f>+Sample_FC!A851</f>
        <v>45775</v>
      </c>
      <c r="B786" s="979">
        <f>+Sample_FC!B851</f>
        <v>0</v>
      </c>
      <c r="C786" s="979">
        <f>+Sample_FC!C851</f>
        <v>0</v>
      </c>
      <c r="D786" s="979">
        <f>+Sample_FC!D851</f>
        <v>0</v>
      </c>
      <c r="E786" s="979">
        <f>+Sample_FC!E851</f>
        <v>0</v>
      </c>
      <c r="F786" s="979">
        <f>+Sample_FC!F851</f>
        <v>0</v>
      </c>
      <c r="G786" s="979">
        <f>+Sample_FC!G851</f>
        <v>0</v>
      </c>
      <c r="H786" s="979">
        <f>+Sample_FC!H851</f>
        <v>0</v>
      </c>
      <c r="I786" s="979">
        <f>+Sample_FC!I851</f>
        <v>0</v>
      </c>
      <c r="J786" s="979">
        <f>+Sample_FC!J851</f>
        <v>0</v>
      </c>
      <c r="K786" s="979">
        <f>+Sample_FC!K851</f>
        <v>0</v>
      </c>
      <c r="L786" s="979">
        <f>+Sample_FC!L851</f>
        <v>0</v>
      </c>
      <c r="M786" s="979">
        <f>+Sample_FC!M851</f>
        <v>0</v>
      </c>
      <c r="N786" s="979">
        <f>+Sample_FC!N851</f>
        <v>0</v>
      </c>
      <c r="O786" s="979">
        <f>+Sample!B851</f>
        <v>0</v>
      </c>
      <c r="P786" s="979">
        <f>+Sample!C851</f>
        <v>0</v>
      </c>
      <c r="Q786" s="979">
        <f>+Sample!D851</f>
        <v>0</v>
      </c>
      <c r="R786" s="979">
        <f>+Sample!E851</f>
        <v>0</v>
      </c>
      <c r="S786" s="979">
        <f>+Sample!F851</f>
        <v>0</v>
      </c>
      <c r="T786" s="979">
        <f>+Sample!G851</f>
        <v>0</v>
      </c>
      <c r="U786" s="979">
        <f>+Sample!H851</f>
        <v>0</v>
      </c>
      <c r="V786" s="979">
        <f>+Sample!I851</f>
        <v>0</v>
      </c>
      <c r="W786" s="979">
        <f>+Sample!J851</f>
        <v>0</v>
      </c>
      <c r="X786" s="979">
        <f>+Sample!K851</f>
        <v>0</v>
      </c>
      <c r="Y786" s="979">
        <f>+Sample!L851</f>
        <v>0</v>
      </c>
      <c r="Z786" s="979">
        <f>+Sample!M851</f>
        <v>0</v>
      </c>
      <c r="AA786" s="979">
        <f>+Sample!N851</f>
        <v>0</v>
      </c>
    </row>
    <row r="787" spans="1:27" x14ac:dyDescent="0.2">
      <c r="A787" s="1">
        <f>+Sample_FC!A852</f>
        <v>45776</v>
      </c>
      <c r="B787" s="979">
        <f>+Sample_FC!B852</f>
        <v>0</v>
      </c>
      <c r="C787" s="979">
        <f>+Sample_FC!C852</f>
        <v>0</v>
      </c>
      <c r="D787" s="979">
        <f>+Sample_FC!D852</f>
        <v>0</v>
      </c>
      <c r="E787" s="979">
        <f>+Sample_FC!E852</f>
        <v>0</v>
      </c>
      <c r="F787" s="979">
        <f>+Sample_FC!F852</f>
        <v>0</v>
      </c>
      <c r="G787" s="979">
        <f>+Sample_FC!G852</f>
        <v>0</v>
      </c>
      <c r="H787" s="979">
        <f>+Sample_FC!H852</f>
        <v>0</v>
      </c>
      <c r="I787" s="979">
        <f>+Sample_FC!I852</f>
        <v>0</v>
      </c>
      <c r="J787" s="979">
        <f>+Sample_FC!J852</f>
        <v>0</v>
      </c>
      <c r="K787" s="979">
        <f>+Sample_FC!K852</f>
        <v>0</v>
      </c>
      <c r="L787" s="979">
        <f>+Sample_FC!L852</f>
        <v>0</v>
      </c>
      <c r="M787" s="979">
        <f>+Sample_FC!M852</f>
        <v>0</v>
      </c>
      <c r="N787" s="979">
        <f>+Sample_FC!N852</f>
        <v>0</v>
      </c>
      <c r="O787" s="979">
        <f>+Sample!B852</f>
        <v>0</v>
      </c>
      <c r="P787" s="979">
        <f>+Sample!C852</f>
        <v>0</v>
      </c>
      <c r="Q787" s="979">
        <f>+Sample!D852</f>
        <v>0</v>
      </c>
      <c r="R787" s="979">
        <f>+Sample!E852</f>
        <v>0</v>
      </c>
      <c r="S787" s="979">
        <f>+Sample!F852</f>
        <v>0</v>
      </c>
      <c r="T787" s="979">
        <f>+Sample!G852</f>
        <v>0</v>
      </c>
      <c r="U787" s="979">
        <f>+Sample!H852</f>
        <v>0</v>
      </c>
      <c r="V787" s="979">
        <f>+Sample!I852</f>
        <v>0</v>
      </c>
      <c r="W787" s="979">
        <f>+Sample!J852</f>
        <v>0</v>
      </c>
      <c r="X787" s="979">
        <f>+Sample!K852</f>
        <v>0</v>
      </c>
      <c r="Y787" s="979">
        <f>+Sample!L852</f>
        <v>0</v>
      </c>
      <c r="Z787" s="979">
        <f>+Sample!M852</f>
        <v>0</v>
      </c>
      <c r="AA787" s="979">
        <f>+Sample!N852</f>
        <v>0</v>
      </c>
    </row>
    <row r="788" spans="1:27" x14ac:dyDescent="0.2">
      <c r="A788" s="1">
        <f>+Sample_FC!A853</f>
        <v>45777</v>
      </c>
      <c r="B788" s="979">
        <f>+Sample_FC!B853</f>
        <v>0</v>
      </c>
      <c r="C788" s="979">
        <f>+Sample_FC!C853</f>
        <v>0</v>
      </c>
      <c r="D788" s="979">
        <f>+Sample_FC!D853</f>
        <v>0</v>
      </c>
      <c r="E788" s="979">
        <f>+Sample_FC!E853</f>
        <v>0</v>
      </c>
      <c r="F788" s="979">
        <f>+Sample_FC!F853</f>
        <v>0</v>
      </c>
      <c r="G788" s="979">
        <f>+Sample_FC!G853</f>
        <v>0</v>
      </c>
      <c r="H788" s="979">
        <f>+Sample_FC!H853</f>
        <v>0</v>
      </c>
      <c r="I788" s="979">
        <f>+Sample_FC!I853</f>
        <v>0</v>
      </c>
      <c r="J788" s="979">
        <f>+Sample_FC!J853</f>
        <v>0</v>
      </c>
      <c r="K788" s="979">
        <f>+Sample_FC!K853</f>
        <v>0</v>
      </c>
      <c r="L788" s="979">
        <f>+Sample_FC!L853</f>
        <v>0</v>
      </c>
      <c r="M788" s="979">
        <f>+Sample_FC!M853</f>
        <v>0</v>
      </c>
      <c r="N788" s="979">
        <f>+Sample_FC!N853</f>
        <v>0</v>
      </c>
      <c r="O788" s="979">
        <f>+Sample!B853</f>
        <v>0</v>
      </c>
      <c r="P788" s="979">
        <f>+Sample!C853</f>
        <v>0</v>
      </c>
      <c r="Q788" s="979">
        <f>+Sample!D853</f>
        <v>0</v>
      </c>
      <c r="R788" s="979">
        <f>+Sample!E853</f>
        <v>0</v>
      </c>
      <c r="S788" s="979">
        <f>+Sample!F853</f>
        <v>0</v>
      </c>
      <c r="T788" s="979">
        <f>+Sample!G853</f>
        <v>0</v>
      </c>
      <c r="U788" s="979">
        <f>+Sample!H853</f>
        <v>0</v>
      </c>
      <c r="V788" s="979">
        <f>+Sample!I853</f>
        <v>0</v>
      </c>
      <c r="W788" s="979">
        <f>+Sample!J853</f>
        <v>0</v>
      </c>
      <c r="X788" s="979">
        <f>+Sample!K853</f>
        <v>0</v>
      </c>
      <c r="Y788" s="979">
        <f>+Sample!L853</f>
        <v>0</v>
      </c>
      <c r="Z788" s="979">
        <f>+Sample!M853</f>
        <v>0</v>
      </c>
      <c r="AA788" s="979">
        <f>+Sample!N853</f>
        <v>0</v>
      </c>
    </row>
    <row r="789" spans="1:27" x14ac:dyDescent="0.2">
      <c r="A789" s="1">
        <f>+Sample_FC!A854</f>
        <v>45778</v>
      </c>
      <c r="B789" s="979">
        <f>+Sample_FC!B854</f>
        <v>0</v>
      </c>
      <c r="C789" s="979">
        <f>+Sample_FC!C854</f>
        <v>0</v>
      </c>
      <c r="D789" s="979">
        <f>+Sample_FC!D854</f>
        <v>0</v>
      </c>
      <c r="E789" s="979">
        <f>+Sample_FC!E854</f>
        <v>0</v>
      </c>
      <c r="F789" s="979">
        <f>+Sample_FC!F854</f>
        <v>0</v>
      </c>
      <c r="G789" s="979">
        <f>+Sample_FC!G854</f>
        <v>0</v>
      </c>
      <c r="H789" s="979">
        <f>+Sample_FC!H854</f>
        <v>0</v>
      </c>
      <c r="I789" s="979">
        <f>+Sample_FC!I854</f>
        <v>0</v>
      </c>
      <c r="J789" s="979">
        <f>+Sample_FC!J854</f>
        <v>0</v>
      </c>
      <c r="K789" s="979">
        <f>+Sample_FC!K854</f>
        <v>0</v>
      </c>
      <c r="L789" s="979">
        <f>+Sample_FC!L854</f>
        <v>0</v>
      </c>
      <c r="M789" s="979">
        <f>+Sample_FC!M854</f>
        <v>0</v>
      </c>
      <c r="N789" s="979">
        <f>+Sample_FC!N854</f>
        <v>0</v>
      </c>
      <c r="O789" s="979">
        <f>+Sample!B854</f>
        <v>0</v>
      </c>
      <c r="P789" s="979">
        <f>+Sample!C854</f>
        <v>0</v>
      </c>
      <c r="Q789" s="979">
        <f>+Sample!D854</f>
        <v>0</v>
      </c>
      <c r="R789" s="979">
        <f>+Sample!E854</f>
        <v>0</v>
      </c>
      <c r="S789" s="979">
        <f>+Sample!F854</f>
        <v>0</v>
      </c>
      <c r="T789" s="979">
        <f>+Sample!G854</f>
        <v>0</v>
      </c>
      <c r="U789" s="979">
        <f>+Sample!H854</f>
        <v>0</v>
      </c>
      <c r="V789" s="979">
        <f>+Sample!I854</f>
        <v>0</v>
      </c>
      <c r="W789" s="979">
        <f>+Sample!J854</f>
        <v>0</v>
      </c>
      <c r="X789" s="979">
        <f>+Sample!K854</f>
        <v>0</v>
      </c>
      <c r="Y789" s="979">
        <f>+Sample!L854</f>
        <v>0</v>
      </c>
      <c r="Z789" s="979">
        <f>+Sample!M854</f>
        <v>0</v>
      </c>
      <c r="AA789" s="979">
        <f>+Sample!N854</f>
        <v>0</v>
      </c>
    </row>
    <row r="790" spans="1:27" x14ac:dyDescent="0.2">
      <c r="A790" s="1">
        <f>+Sample_FC!A855</f>
        <v>45779</v>
      </c>
      <c r="B790" s="979">
        <f>+Sample_FC!B855</f>
        <v>0</v>
      </c>
      <c r="C790" s="979">
        <f>+Sample_FC!C855</f>
        <v>0</v>
      </c>
      <c r="D790" s="979">
        <f>+Sample_FC!D855</f>
        <v>0</v>
      </c>
      <c r="E790" s="979">
        <f>+Sample_FC!E855</f>
        <v>0</v>
      </c>
      <c r="F790" s="979">
        <f>+Sample_FC!F855</f>
        <v>0</v>
      </c>
      <c r="G790" s="979">
        <f>+Sample_FC!G855</f>
        <v>0</v>
      </c>
      <c r="H790" s="979">
        <f>+Sample_FC!H855</f>
        <v>0</v>
      </c>
      <c r="I790" s="979">
        <f>+Sample_FC!I855</f>
        <v>0</v>
      </c>
      <c r="J790" s="979">
        <f>+Sample_FC!J855</f>
        <v>0</v>
      </c>
      <c r="K790" s="979">
        <f>+Sample_FC!K855</f>
        <v>0</v>
      </c>
      <c r="L790" s="979">
        <f>+Sample_FC!L855</f>
        <v>0</v>
      </c>
      <c r="M790" s="979">
        <f>+Sample_FC!M855</f>
        <v>0</v>
      </c>
      <c r="N790" s="979">
        <f>+Sample_FC!N855</f>
        <v>0</v>
      </c>
      <c r="O790" s="979">
        <f>+Sample!B855</f>
        <v>0</v>
      </c>
      <c r="P790" s="979">
        <f>+Sample!C855</f>
        <v>0</v>
      </c>
      <c r="Q790" s="979">
        <f>+Sample!D855</f>
        <v>0</v>
      </c>
      <c r="R790" s="979">
        <f>+Sample!E855</f>
        <v>0</v>
      </c>
      <c r="S790" s="979">
        <f>+Sample!F855</f>
        <v>0</v>
      </c>
      <c r="T790" s="979">
        <f>+Sample!G855</f>
        <v>0</v>
      </c>
      <c r="U790" s="979">
        <f>+Sample!H855</f>
        <v>0</v>
      </c>
      <c r="V790" s="979">
        <f>+Sample!I855</f>
        <v>0</v>
      </c>
      <c r="W790" s="979">
        <f>+Sample!J855</f>
        <v>0</v>
      </c>
      <c r="X790" s="979">
        <f>+Sample!K855</f>
        <v>0</v>
      </c>
      <c r="Y790" s="979">
        <f>+Sample!L855</f>
        <v>0</v>
      </c>
      <c r="Z790" s="979">
        <f>+Sample!M855</f>
        <v>0</v>
      </c>
      <c r="AA790" s="979">
        <f>+Sample!N855</f>
        <v>0</v>
      </c>
    </row>
    <row r="791" spans="1:27" x14ac:dyDescent="0.2">
      <c r="A791" s="1">
        <f>+Sample_FC!A856</f>
        <v>45780</v>
      </c>
      <c r="B791" s="979">
        <f>+Sample_FC!B856</f>
        <v>0</v>
      </c>
      <c r="C791" s="979">
        <f>+Sample_FC!C856</f>
        <v>0</v>
      </c>
      <c r="D791" s="979">
        <f>+Sample_FC!D856</f>
        <v>0</v>
      </c>
      <c r="E791" s="979">
        <f>+Sample_FC!E856</f>
        <v>0</v>
      </c>
      <c r="F791" s="979">
        <f>+Sample_FC!F856</f>
        <v>0</v>
      </c>
      <c r="G791" s="979">
        <f>+Sample_FC!G856</f>
        <v>0</v>
      </c>
      <c r="H791" s="979">
        <f>+Sample_FC!H856</f>
        <v>0</v>
      </c>
      <c r="I791" s="979">
        <f>+Sample_FC!I856</f>
        <v>0</v>
      </c>
      <c r="J791" s="979">
        <f>+Sample_FC!J856</f>
        <v>0</v>
      </c>
      <c r="K791" s="979">
        <f>+Sample_FC!K856</f>
        <v>0</v>
      </c>
      <c r="L791" s="979">
        <f>+Sample_FC!L856</f>
        <v>0</v>
      </c>
      <c r="M791" s="979">
        <f>+Sample_FC!M856</f>
        <v>0</v>
      </c>
      <c r="N791" s="979">
        <f>+Sample_FC!N856</f>
        <v>0</v>
      </c>
      <c r="O791" s="979">
        <f>+Sample!B856</f>
        <v>0</v>
      </c>
      <c r="P791" s="979">
        <f>+Sample!C856</f>
        <v>0</v>
      </c>
      <c r="Q791" s="979">
        <f>+Sample!D856</f>
        <v>0</v>
      </c>
      <c r="R791" s="979">
        <f>+Sample!E856</f>
        <v>0</v>
      </c>
      <c r="S791" s="979">
        <f>+Sample!F856</f>
        <v>0</v>
      </c>
      <c r="T791" s="979">
        <f>+Sample!G856</f>
        <v>0</v>
      </c>
      <c r="U791" s="979">
        <f>+Sample!H856</f>
        <v>0</v>
      </c>
      <c r="V791" s="979">
        <f>+Sample!I856</f>
        <v>0</v>
      </c>
      <c r="W791" s="979">
        <f>+Sample!J856</f>
        <v>0</v>
      </c>
      <c r="X791" s="979">
        <f>+Sample!K856</f>
        <v>0</v>
      </c>
      <c r="Y791" s="979">
        <f>+Sample!L856</f>
        <v>0</v>
      </c>
      <c r="Z791" s="979">
        <f>+Sample!M856</f>
        <v>0</v>
      </c>
      <c r="AA791" s="979">
        <f>+Sample!N856</f>
        <v>0</v>
      </c>
    </row>
    <row r="792" spans="1:27" x14ac:dyDescent="0.2">
      <c r="A792" s="1">
        <f>+Sample_FC!A857</f>
        <v>45781</v>
      </c>
      <c r="B792" s="979">
        <f>+Sample_FC!B857</f>
        <v>0</v>
      </c>
      <c r="C792" s="979">
        <f>+Sample_FC!C857</f>
        <v>0</v>
      </c>
      <c r="D792" s="979">
        <f>+Sample_FC!D857</f>
        <v>0</v>
      </c>
      <c r="E792" s="979">
        <f>+Sample_FC!E857</f>
        <v>0</v>
      </c>
      <c r="F792" s="979">
        <f>+Sample_FC!F857</f>
        <v>0</v>
      </c>
      <c r="G792" s="979">
        <f>+Sample_FC!G857</f>
        <v>0</v>
      </c>
      <c r="H792" s="979">
        <f>+Sample_FC!H857</f>
        <v>0</v>
      </c>
      <c r="I792" s="979">
        <f>+Sample_FC!I857</f>
        <v>0</v>
      </c>
      <c r="J792" s="979">
        <f>+Sample_FC!J857</f>
        <v>0</v>
      </c>
      <c r="K792" s="979">
        <f>+Sample_FC!K857</f>
        <v>0</v>
      </c>
      <c r="L792" s="979">
        <f>+Sample_FC!L857</f>
        <v>0</v>
      </c>
      <c r="M792" s="979">
        <f>+Sample_FC!M857</f>
        <v>0</v>
      </c>
      <c r="N792" s="979">
        <f>+Sample_FC!N857</f>
        <v>0</v>
      </c>
      <c r="O792" s="979">
        <f>+Sample!B857</f>
        <v>0</v>
      </c>
      <c r="P792" s="979">
        <f>+Sample!C857</f>
        <v>0</v>
      </c>
      <c r="Q792" s="979">
        <f>+Sample!D857</f>
        <v>0</v>
      </c>
      <c r="R792" s="979">
        <f>+Sample!E857</f>
        <v>0</v>
      </c>
      <c r="S792" s="979">
        <f>+Sample!F857</f>
        <v>0</v>
      </c>
      <c r="T792" s="979">
        <f>+Sample!G857</f>
        <v>0</v>
      </c>
      <c r="U792" s="979">
        <f>+Sample!H857</f>
        <v>0</v>
      </c>
      <c r="V792" s="979">
        <f>+Sample!I857</f>
        <v>0</v>
      </c>
      <c r="W792" s="979">
        <f>+Sample!J857</f>
        <v>0</v>
      </c>
      <c r="X792" s="979">
        <f>+Sample!K857</f>
        <v>0</v>
      </c>
      <c r="Y792" s="979">
        <f>+Sample!L857</f>
        <v>0</v>
      </c>
      <c r="Z792" s="979">
        <f>+Sample!M857</f>
        <v>0</v>
      </c>
      <c r="AA792" s="979">
        <f>+Sample!N857</f>
        <v>0</v>
      </c>
    </row>
    <row r="793" spans="1:27" x14ac:dyDescent="0.2">
      <c r="A793" s="1">
        <f>+Sample_FC!A858</f>
        <v>45782</v>
      </c>
      <c r="B793" s="979">
        <f>+Sample_FC!B858</f>
        <v>0</v>
      </c>
      <c r="C793" s="979">
        <f>+Sample_FC!C858</f>
        <v>0</v>
      </c>
      <c r="D793" s="979">
        <f>+Sample_FC!D858</f>
        <v>0</v>
      </c>
      <c r="E793" s="979">
        <f>+Sample_FC!E858</f>
        <v>0</v>
      </c>
      <c r="F793" s="979">
        <f>+Sample_FC!F858</f>
        <v>0</v>
      </c>
      <c r="G793" s="979">
        <f>+Sample_FC!G858</f>
        <v>0</v>
      </c>
      <c r="H793" s="979">
        <f>+Sample_FC!H858</f>
        <v>0</v>
      </c>
      <c r="I793" s="979">
        <f>+Sample_FC!I858</f>
        <v>0</v>
      </c>
      <c r="J793" s="979">
        <f>+Sample_FC!J858</f>
        <v>0</v>
      </c>
      <c r="K793" s="979">
        <f>+Sample_FC!K858</f>
        <v>0</v>
      </c>
      <c r="L793" s="979">
        <f>+Sample_FC!L858</f>
        <v>0</v>
      </c>
      <c r="M793" s="979">
        <f>+Sample_FC!M858</f>
        <v>0</v>
      </c>
      <c r="N793" s="979">
        <f>+Sample_FC!N858</f>
        <v>0</v>
      </c>
      <c r="O793" s="979">
        <f>+Sample!B858</f>
        <v>0</v>
      </c>
      <c r="P793" s="979">
        <f>+Sample!C858</f>
        <v>0</v>
      </c>
      <c r="Q793" s="979">
        <f>+Sample!D858</f>
        <v>0</v>
      </c>
      <c r="R793" s="979">
        <f>+Sample!E858</f>
        <v>0</v>
      </c>
      <c r="S793" s="979">
        <f>+Sample!F858</f>
        <v>0</v>
      </c>
      <c r="T793" s="979">
        <f>+Sample!G858</f>
        <v>0</v>
      </c>
      <c r="U793" s="979">
        <f>+Sample!H858</f>
        <v>0</v>
      </c>
      <c r="V793" s="979">
        <f>+Sample!I858</f>
        <v>0</v>
      </c>
      <c r="W793" s="979">
        <f>+Sample!J858</f>
        <v>0</v>
      </c>
      <c r="X793" s="979">
        <f>+Sample!K858</f>
        <v>0</v>
      </c>
      <c r="Y793" s="979">
        <f>+Sample!L858</f>
        <v>0</v>
      </c>
      <c r="Z793" s="979">
        <f>+Sample!M858</f>
        <v>0</v>
      </c>
      <c r="AA793" s="979">
        <f>+Sample!N858</f>
        <v>0</v>
      </c>
    </row>
    <row r="794" spans="1:27" x14ac:dyDescent="0.2">
      <c r="A794" s="1">
        <f>+Sample_FC!A859</f>
        <v>45783</v>
      </c>
      <c r="B794" s="979">
        <f>+Sample_FC!B859</f>
        <v>0</v>
      </c>
      <c r="C794" s="979">
        <f>+Sample_FC!C859</f>
        <v>0</v>
      </c>
      <c r="D794" s="979">
        <f>+Sample_FC!D859</f>
        <v>0</v>
      </c>
      <c r="E794" s="979">
        <f>+Sample_FC!E859</f>
        <v>0</v>
      </c>
      <c r="F794" s="979">
        <f>+Sample_FC!F859</f>
        <v>0</v>
      </c>
      <c r="G794" s="979">
        <f>+Sample_FC!G859</f>
        <v>0</v>
      </c>
      <c r="H794" s="979">
        <f>+Sample_FC!H859</f>
        <v>0</v>
      </c>
      <c r="I794" s="979">
        <f>+Sample_FC!I859</f>
        <v>0</v>
      </c>
      <c r="J794" s="979">
        <f>+Sample_FC!J859</f>
        <v>0</v>
      </c>
      <c r="K794" s="979">
        <f>+Sample_FC!K859</f>
        <v>0</v>
      </c>
      <c r="L794" s="979">
        <f>+Sample_FC!L859</f>
        <v>0</v>
      </c>
      <c r="M794" s="979">
        <f>+Sample_FC!M859</f>
        <v>0</v>
      </c>
      <c r="N794" s="979">
        <f>+Sample_FC!N859</f>
        <v>0</v>
      </c>
      <c r="O794" s="979">
        <f>+Sample!B859</f>
        <v>0</v>
      </c>
      <c r="P794" s="979">
        <f>+Sample!C859</f>
        <v>0</v>
      </c>
      <c r="Q794" s="979">
        <f>+Sample!D859</f>
        <v>0</v>
      </c>
      <c r="R794" s="979">
        <f>+Sample!E859</f>
        <v>0</v>
      </c>
      <c r="S794" s="979">
        <f>+Sample!F859</f>
        <v>0</v>
      </c>
      <c r="T794" s="979">
        <f>+Sample!G859</f>
        <v>0</v>
      </c>
      <c r="U794" s="979">
        <f>+Sample!H859</f>
        <v>0</v>
      </c>
      <c r="V794" s="979">
        <f>+Sample!I859</f>
        <v>0</v>
      </c>
      <c r="W794" s="979">
        <f>+Sample!J859</f>
        <v>0</v>
      </c>
      <c r="X794" s="979">
        <f>+Sample!K859</f>
        <v>0</v>
      </c>
      <c r="Y794" s="979">
        <f>+Sample!L859</f>
        <v>0</v>
      </c>
      <c r="Z794" s="979">
        <f>+Sample!M859</f>
        <v>0</v>
      </c>
      <c r="AA794" s="979">
        <f>+Sample!N859</f>
        <v>0</v>
      </c>
    </row>
    <row r="795" spans="1:27" x14ac:dyDescent="0.2">
      <c r="A795" s="1">
        <f>+Sample_FC!A860</f>
        <v>45784</v>
      </c>
      <c r="B795" s="979">
        <f>+Sample_FC!B860</f>
        <v>0</v>
      </c>
      <c r="C795" s="979">
        <f>+Sample_FC!C860</f>
        <v>0</v>
      </c>
      <c r="D795" s="979">
        <f>+Sample_FC!D860</f>
        <v>0</v>
      </c>
      <c r="E795" s="979">
        <f>+Sample_FC!E860</f>
        <v>0</v>
      </c>
      <c r="F795" s="979">
        <f>+Sample_FC!F860</f>
        <v>0</v>
      </c>
      <c r="G795" s="979">
        <f>+Sample_FC!G860</f>
        <v>0</v>
      </c>
      <c r="H795" s="979">
        <f>+Sample_FC!H860</f>
        <v>0</v>
      </c>
      <c r="I795" s="979">
        <f>+Sample_FC!I860</f>
        <v>0</v>
      </c>
      <c r="J795" s="979">
        <f>+Sample_FC!J860</f>
        <v>0</v>
      </c>
      <c r="K795" s="979">
        <f>+Sample_FC!K860</f>
        <v>0</v>
      </c>
      <c r="L795" s="979">
        <f>+Sample_FC!L860</f>
        <v>0</v>
      </c>
      <c r="M795" s="979">
        <f>+Sample_FC!M860</f>
        <v>0</v>
      </c>
      <c r="N795" s="979">
        <f>+Sample_FC!N860</f>
        <v>0</v>
      </c>
      <c r="O795" s="979">
        <f>+Sample!B860</f>
        <v>0</v>
      </c>
      <c r="P795" s="979">
        <f>+Sample!C860</f>
        <v>0</v>
      </c>
      <c r="Q795" s="979">
        <f>+Sample!D860</f>
        <v>0</v>
      </c>
      <c r="R795" s="979">
        <f>+Sample!E860</f>
        <v>0</v>
      </c>
      <c r="S795" s="979">
        <f>+Sample!F860</f>
        <v>0</v>
      </c>
      <c r="T795" s="979">
        <f>+Sample!G860</f>
        <v>0</v>
      </c>
      <c r="U795" s="979">
        <f>+Sample!H860</f>
        <v>0</v>
      </c>
      <c r="V795" s="979">
        <f>+Sample!I860</f>
        <v>0</v>
      </c>
      <c r="W795" s="979">
        <f>+Sample!J860</f>
        <v>0</v>
      </c>
      <c r="X795" s="979">
        <f>+Sample!K860</f>
        <v>0</v>
      </c>
      <c r="Y795" s="979">
        <f>+Sample!L860</f>
        <v>0</v>
      </c>
      <c r="Z795" s="979">
        <f>+Sample!M860</f>
        <v>0</v>
      </c>
      <c r="AA795" s="979">
        <f>+Sample!N860</f>
        <v>0</v>
      </c>
    </row>
    <row r="796" spans="1:27" x14ac:dyDescent="0.2">
      <c r="A796" s="1">
        <f>+Sample_FC!A861</f>
        <v>45785</v>
      </c>
      <c r="B796" s="979">
        <f>+Sample_FC!B861</f>
        <v>0</v>
      </c>
      <c r="C796" s="979">
        <f>+Sample_FC!C861</f>
        <v>0</v>
      </c>
      <c r="D796" s="979">
        <f>+Sample_FC!D861</f>
        <v>0</v>
      </c>
      <c r="E796" s="979">
        <f>+Sample_FC!E861</f>
        <v>0</v>
      </c>
      <c r="F796" s="979">
        <f>+Sample_FC!F861</f>
        <v>0</v>
      </c>
      <c r="G796" s="979">
        <f>+Sample_FC!G861</f>
        <v>0</v>
      </c>
      <c r="H796" s="979">
        <f>+Sample_FC!H861</f>
        <v>0</v>
      </c>
      <c r="I796" s="979">
        <f>+Sample_FC!I861</f>
        <v>0</v>
      </c>
      <c r="J796" s="979">
        <f>+Sample_FC!J861</f>
        <v>0</v>
      </c>
      <c r="K796" s="979">
        <f>+Sample_FC!K861</f>
        <v>0</v>
      </c>
      <c r="L796" s="979">
        <f>+Sample_FC!L861</f>
        <v>0</v>
      </c>
      <c r="M796" s="979">
        <f>+Sample_FC!M861</f>
        <v>0</v>
      </c>
      <c r="N796" s="979">
        <f>+Sample_FC!N861</f>
        <v>0</v>
      </c>
      <c r="O796" s="979">
        <f>+Sample!B861</f>
        <v>0</v>
      </c>
      <c r="P796" s="979">
        <f>+Sample!C861</f>
        <v>0</v>
      </c>
      <c r="Q796" s="979">
        <f>+Sample!D861</f>
        <v>0</v>
      </c>
      <c r="R796" s="979">
        <f>+Sample!E861</f>
        <v>0</v>
      </c>
      <c r="S796" s="979">
        <f>+Sample!F861</f>
        <v>0</v>
      </c>
      <c r="T796" s="979">
        <f>+Sample!G861</f>
        <v>0</v>
      </c>
      <c r="U796" s="979">
        <f>+Sample!H861</f>
        <v>0</v>
      </c>
      <c r="V796" s="979">
        <f>+Sample!I861</f>
        <v>0</v>
      </c>
      <c r="W796" s="979">
        <f>+Sample!J861</f>
        <v>0</v>
      </c>
      <c r="X796" s="979">
        <f>+Sample!K861</f>
        <v>0</v>
      </c>
      <c r="Y796" s="979">
        <f>+Sample!L861</f>
        <v>0</v>
      </c>
      <c r="Z796" s="979">
        <f>+Sample!M861</f>
        <v>0</v>
      </c>
      <c r="AA796" s="979">
        <f>+Sample!N861</f>
        <v>0</v>
      </c>
    </row>
    <row r="797" spans="1:27" x14ac:dyDescent="0.2">
      <c r="A797" s="1">
        <f>+Sample_FC!A862</f>
        <v>45786</v>
      </c>
      <c r="B797" s="979">
        <f>+Sample_FC!B862</f>
        <v>0</v>
      </c>
      <c r="C797" s="979">
        <f>+Sample_FC!C862</f>
        <v>0</v>
      </c>
      <c r="D797" s="979">
        <f>+Sample_FC!D862</f>
        <v>0</v>
      </c>
      <c r="E797" s="979">
        <f>+Sample_FC!E862</f>
        <v>0</v>
      </c>
      <c r="F797" s="979">
        <f>+Sample_FC!F862</f>
        <v>0</v>
      </c>
      <c r="G797" s="979">
        <f>+Sample_FC!G862</f>
        <v>0</v>
      </c>
      <c r="H797" s="979">
        <f>+Sample_FC!H862</f>
        <v>0</v>
      </c>
      <c r="I797" s="979">
        <f>+Sample_FC!I862</f>
        <v>0</v>
      </c>
      <c r="J797" s="979">
        <f>+Sample_FC!J862</f>
        <v>0</v>
      </c>
      <c r="K797" s="979">
        <f>+Sample_FC!K862</f>
        <v>0</v>
      </c>
      <c r="L797" s="979">
        <f>+Sample_FC!L862</f>
        <v>0</v>
      </c>
      <c r="M797" s="979">
        <f>+Sample_FC!M862</f>
        <v>0</v>
      </c>
      <c r="N797" s="979">
        <f>+Sample_FC!N862</f>
        <v>0</v>
      </c>
      <c r="O797" s="979">
        <f>+Sample!B862</f>
        <v>0</v>
      </c>
      <c r="P797" s="979">
        <f>+Sample!C862</f>
        <v>0</v>
      </c>
      <c r="Q797" s="979">
        <f>+Sample!D862</f>
        <v>0</v>
      </c>
      <c r="R797" s="979">
        <f>+Sample!E862</f>
        <v>0</v>
      </c>
      <c r="S797" s="979">
        <f>+Sample!F862</f>
        <v>0</v>
      </c>
      <c r="T797" s="979">
        <f>+Sample!G862</f>
        <v>0</v>
      </c>
      <c r="U797" s="979">
        <f>+Sample!H862</f>
        <v>0</v>
      </c>
      <c r="V797" s="979">
        <f>+Sample!I862</f>
        <v>0</v>
      </c>
      <c r="W797" s="979">
        <f>+Sample!J862</f>
        <v>0</v>
      </c>
      <c r="X797" s="979">
        <f>+Sample!K862</f>
        <v>0</v>
      </c>
      <c r="Y797" s="979">
        <f>+Sample!L862</f>
        <v>0</v>
      </c>
      <c r="Z797" s="979">
        <f>+Sample!M862</f>
        <v>0</v>
      </c>
      <c r="AA797" s="979">
        <f>+Sample!N862</f>
        <v>0</v>
      </c>
    </row>
    <row r="798" spans="1:27" x14ac:dyDescent="0.2">
      <c r="A798" s="1">
        <f>+Sample_FC!A863</f>
        <v>45787</v>
      </c>
      <c r="B798" s="979">
        <f>+Sample_FC!B863</f>
        <v>0</v>
      </c>
      <c r="C798" s="979">
        <f>+Sample_FC!C863</f>
        <v>0</v>
      </c>
      <c r="D798" s="979">
        <f>+Sample_FC!D863</f>
        <v>0</v>
      </c>
      <c r="E798" s="979">
        <f>+Sample_FC!E863</f>
        <v>0</v>
      </c>
      <c r="F798" s="979">
        <f>+Sample_FC!F863</f>
        <v>0</v>
      </c>
      <c r="G798" s="979">
        <f>+Sample_FC!G863</f>
        <v>0</v>
      </c>
      <c r="H798" s="979">
        <f>+Sample_FC!H863</f>
        <v>0</v>
      </c>
      <c r="I798" s="979">
        <f>+Sample_FC!I863</f>
        <v>0</v>
      </c>
      <c r="J798" s="979">
        <f>+Sample_FC!J863</f>
        <v>0</v>
      </c>
      <c r="K798" s="979">
        <f>+Sample_FC!K863</f>
        <v>0</v>
      </c>
      <c r="L798" s="979">
        <f>+Sample_FC!L863</f>
        <v>0</v>
      </c>
      <c r="M798" s="979">
        <f>+Sample_FC!M863</f>
        <v>0</v>
      </c>
      <c r="N798" s="979">
        <f>+Sample_FC!N863</f>
        <v>0</v>
      </c>
      <c r="O798" s="979">
        <f>+Sample!B863</f>
        <v>0</v>
      </c>
      <c r="P798" s="979">
        <f>+Sample!C863</f>
        <v>0</v>
      </c>
      <c r="Q798" s="979">
        <f>+Sample!D863</f>
        <v>0</v>
      </c>
      <c r="R798" s="979">
        <f>+Sample!E863</f>
        <v>0</v>
      </c>
      <c r="S798" s="979">
        <f>+Sample!F863</f>
        <v>0</v>
      </c>
      <c r="T798" s="979">
        <f>+Sample!G863</f>
        <v>0</v>
      </c>
      <c r="U798" s="979">
        <f>+Sample!H863</f>
        <v>0</v>
      </c>
      <c r="V798" s="979">
        <f>+Sample!I863</f>
        <v>0</v>
      </c>
      <c r="W798" s="979">
        <f>+Sample!J863</f>
        <v>0</v>
      </c>
      <c r="X798" s="979">
        <f>+Sample!K863</f>
        <v>0</v>
      </c>
      <c r="Y798" s="979">
        <f>+Sample!L863</f>
        <v>0</v>
      </c>
      <c r="Z798" s="979">
        <f>+Sample!M863</f>
        <v>0</v>
      </c>
      <c r="AA798" s="979">
        <f>+Sample!N863</f>
        <v>0</v>
      </c>
    </row>
    <row r="799" spans="1:27" x14ac:dyDescent="0.2">
      <c r="A799" s="1">
        <f>+Sample_FC!A864</f>
        <v>45788</v>
      </c>
      <c r="B799" s="979">
        <f>+Sample_FC!B864</f>
        <v>0</v>
      </c>
      <c r="C799" s="979">
        <f>+Sample_FC!C864</f>
        <v>0</v>
      </c>
      <c r="D799" s="979">
        <f>+Sample_FC!D864</f>
        <v>0</v>
      </c>
      <c r="E799" s="979">
        <f>+Sample_FC!E864</f>
        <v>0</v>
      </c>
      <c r="F799" s="979">
        <f>+Sample_FC!F864</f>
        <v>0</v>
      </c>
      <c r="G799" s="979">
        <f>+Sample_FC!G864</f>
        <v>0</v>
      </c>
      <c r="H799" s="979">
        <f>+Sample_FC!H864</f>
        <v>0</v>
      </c>
      <c r="I799" s="979">
        <f>+Sample_FC!I864</f>
        <v>0</v>
      </c>
      <c r="J799" s="979">
        <f>+Sample_FC!J864</f>
        <v>0</v>
      </c>
      <c r="K799" s="979">
        <f>+Sample_FC!K864</f>
        <v>0</v>
      </c>
      <c r="L799" s="979">
        <f>+Sample_FC!L864</f>
        <v>0</v>
      </c>
      <c r="M799" s="979">
        <f>+Sample_FC!M864</f>
        <v>0</v>
      </c>
      <c r="N799" s="979">
        <f>+Sample_FC!N864</f>
        <v>0</v>
      </c>
      <c r="O799" s="979">
        <f>+Sample!B864</f>
        <v>0</v>
      </c>
      <c r="P799" s="979">
        <f>+Sample!C864</f>
        <v>0</v>
      </c>
      <c r="Q799" s="979">
        <f>+Sample!D864</f>
        <v>0</v>
      </c>
      <c r="R799" s="979">
        <f>+Sample!E864</f>
        <v>0</v>
      </c>
      <c r="S799" s="979">
        <f>+Sample!F864</f>
        <v>0</v>
      </c>
      <c r="T799" s="979">
        <f>+Sample!G864</f>
        <v>0</v>
      </c>
      <c r="U799" s="979">
        <f>+Sample!H864</f>
        <v>0</v>
      </c>
      <c r="V799" s="979">
        <f>+Sample!I864</f>
        <v>0</v>
      </c>
      <c r="W799" s="979">
        <f>+Sample!J864</f>
        <v>0</v>
      </c>
      <c r="X799" s="979">
        <f>+Sample!K864</f>
        <v>0</v>
      </c>
      <c r="Y799" s="979">
        <f>+Sample!L864</f>
        <v>0</v>
      </c>
      <c r="Z799" s="979">
        <f>+Sample!M864</f>
        <v>0</v>
      </c>
      <c r="AA799" s="979">
        <f>+Sample!N864</f>
        <v>0</v>
      </c>
    </row>
    <row r="800" spans="1:27" x14ac:dyDescent="0.2">
      <c r="A800" s="1">
        <f>+Sample_FC!A865</f>
        <v>45789</v>
      </c>
      <c r="B800" s="979">
        <f>+Sample_FC!B865</f>
        <v>0</v>
      </c>
      <c r="C800" s="979">
        <f>+Sample_FC!C865</f>
        <v>0</v>
      </c>
      <c r="D800" s="979">
        <f>+Sample_FC!D865</f>
        <v>0</v>
      </c>
      <c r="E800" s="979">
        <f>+Sample_FC!E865</f>
        <v>0</v>
      </c>
      <c r="F800" s="979">
        <f>+Sample_FC!F865</f>
        <v>0</v>
      </c>
      <c r="G800" s="979">
        <f>+Sample_FC!G865</f>
        <v>0</v>
      </c>
      <c r="H800" s="979">
        <f>+Sample_FC!H865</f>
        <v>0</v>
      </c>
      <c r="I800" s="979">
        <f>+Sample_FC!I865</f>
        <v>0</v>
      </c>
      <c r="J800" s="979">
        <f>+Sample_FC!J865</f>
        <v>0</v>
      </c>
      <c r="K800" s="979">
        <f>+Sample_FC!K865</f>
        <v>0</v>
      </c>
      <c r="L800" s="979">
        <f>+Sample_FC!L865</f>
        <v>0</v>
      </c>
      <c r="M800" s="979">
        <f>+Sample_FC!M865</f>
        <v>0</v>
      </c>
      <c r="N800" s="979">
        <f>+Sample_FC!N865</f>
        <v>0</v>
      </c>
      <c r="O800" s="979">
        <f>+Sample!B865</f>
        <v>0</v>
      </c>
      <c r="P800" s="979">
        <f>+Sample!C865</f>
        <v>0</v>
      </c>
      <c r="Q800" s="979">
        <f>+Sample!D865</f>
        <v>0</v>
      </c>
      <c r="R800" s="979">
        <f>+Sample!E865</f>
        <v>0</v>
      </c>
      <c r="S800" s="979">
        <f>+Sample!F865</f>
        <v>0</v>
      </c>
      <c r="T800" s="979">
        <f>+Sample!G865</f>
        <v>0</v>
      </c>
      <c r="U800" s="979">
        <f>+Sample!H865</f>
        <v>0</v>
      </c>
      <c r="V800" s="979">
        <f>+Sample!I865</f>
        <v>0</v>
      </c>
      <c r="W800" s="979">
        <f>+Sample!J865</f>
        <v>0</v>
      </c>
      <c r="X800" s="979">
        <f>+Sample!K865</f>
        <v>0</v>
      </c>
      <c r="Y800" s="979">
        <f>+Sample!L865</f>
        <v>0</v>
      </c>
      <c r="Z800" s="979">
        <f>+Sample!M865</f>
        <v>0</v>
      </c>
      <c r="AA800" s="979">
        <f>+Sample!N865</f>
        <v>0</v>
      </c>
    </row>
    <row r="801" spans="1:27" x14ac:dyDescent="0.2">
      <c r="A801" s="1">
        <f>+Sample_FC!A866</f>
        <v>45790</v>
      </c>
      <c r="B801" s="979">
        <f>+Sample_FC!B866</f>
        <v>0</v>
      </c>
      <c r="C801" s="979">
        <f>+Sample_FC!C866</f>
        <v>0</v>
      </c>
      <c r="D801" s="979">
        <f>+Sample_FC!D866</f>
        <v>0</v>
      </c>
      <c r="E801" s="979">
        <f>+Sample_FC!E866</f>
        <v>0</v>
      </c>
      <c r="F801" s="979">
        <f>+Sample_FC!F866</f>
        <v>0</v>
      </c>
      <c r="G801" s="979">
        <f>+Sample_FC!G866</f>
        <v>0</v>
      </c>
      <c r="H801" s="979">
        <f>+Sample_FC!H866</f>
        <v>0</v>
      </c>
      <c r="I801" s="979">
        <f>+Sample_FC!I866</f>
        <v>0</v>
      </c>
      <c r="J801" s="979">
        <f>+Sample_FC!J866</f>
        <v>0</v>
      </c>
      <c r="K801" s="979">
        <f>+Sample_FC!K866</f>
        <v>0</v>
      </c>
      <c r="L801" s="979">
        <f>+Sample_FC!L866</f>
        <v>0</v>
      </c>
      <c r="M801" s="979">
        <f>+Sample_FC!M866</f>
        <v>0</v>
      </c>
      <c r="N801" s="979">
        <f>+Sample_FC!N866</f>
        <v>0</v>
      </c>
      <c r="O801" s="979">
        <f>+Sample!B866</f>
        <v>0</v>
      </c>
      <c r="P801" s="979">
        <f>+Sample!C866</f>
        <v>0</v>
      </c>
      <c r="Q801" s="979">
        <f>+Sample!D866</f>
        <v>0</v>
      </c>
      <c r="R801" s="979">
        <f>+Sample!E866</f>
        <v>0</v>
      </c>
      <c r="S801" s="979">
        <f>+Sample!F866</f>
        <v>0</v>
      </c>
      <c r="T801" s="979">
        <f>+Sample!G866</f>
        <v>0</v>
      </c>
      <c r="U801" s="979">
        <f>+Sample!H866</f>
        <v>0</v>
      </c>
      <c r="V801" s="979">
        <f>+Sample!I866</f>
        <v>0</v>
      </c>
      <c r="W801" s="979">
        <f>+Sample!J866</f>
        <v>0</v>
      </c>
      <c r="X801" s="979">
        <f>+Sample!K866</f>
        <v>0</v>
      </c>
      <c r="Y801" s="979">
        <f>+Sample!L866</f>
        <v>0</v>
      </c>
      <c r="Z801" s="979">
        <f>+Sample!M866</f>
        <v>0</v>
      </c>
      <c r="AA801" s="979">
        <f>+Sample!N866</f>
        <v>0</v>
      </c>
    </row>
    <row r="802" spans="1:27" x14ac:dyDescent="0.2">
      <c r="A802" s="1">
        <f>+Sample_FC!A867</f>
        <v>45791</v>
      </c>
      <c r="B802" s="979">
        <f>+Sample_FC!B867</f>
        <v>0</v>
      </c>
      <c r="C802" s="979">
        <f>+Sample_FC!C867</f>
        <v>0</v>
      </c>
      <c r="D802" s="979">
        <f>+Sample_FC!D867</f>
        <v>0</v>
      </c>
      <c r="E802" s="979">
        <f>+Sample_FC!E867</f>
        <v>0</v>
      </c>
      <c r="F802" s="979">
        <f>+Sample_FC!F867</f>
        <v>0</v>
      </c>
      <c r="G802" s="979">
        <f>+Sample_FC!G867</f>
        <v>0</v>
      </c>
      <c r="H802" s="979">
        <f>+Sample_FC!H867</f>
        <v>0</v>
      </c>
      <c r="I802" s="979">
        <f>+Sample_FC!I867</f>
        <v>0</v>
      </c>
      <c r="J802" s="979">
        <f>+Sample_FC!J867</f>
        <v>0</v>
      </c>
      <c r="K802" s="979">
        <f>+Sample_FC!K867</f>
        <v>0</v>
      </c>
      <c r="L802" s="979">
        <f>+Sample_FC!L867</f>
        <v>0</v>
      </c>
      <c r="M802" s="979">
        <f>+Sample_FC!M867</f>
        <v>0</v>
      </c>
      <c r="N802" s="979">
        <f>+Sample_FC!N867</f>
        <v>0</v>
      </c>
      <c r="O802" s="979">
        <f>+Sample!B867</f>
        <v>0</v>
      </c>
      <c r="P802" s="979">
        <f>+Sample!C867</f>
        <v>0</v>
      </c>
      <c r="Q802" s="979">
        <f>+Sample!D867</f>
        <v>0</v>
      </c>
      <c r="R802" s="979">
        <f>+Sample!E867</f>
        <v>0</v>
      </c>
      <c r="S802" s="979">
        <f>+Sample!F867</f>
        <v>0</v>
      </c>
      <c r="T802" s="979">
        <f>+Sample!G867</f>
        <v>0</v>
      </c>
      <c r="U802" s="979">
        <f>+Sample!H867</f>
        <v>0</v>
      </c>
      <c r="V802" s="979">
        <f>+Sample!I867</f>
        <v>0</v>
      </c>
      <c r="W802" s="979">
        <f>+Sample!J867</f>
        <v>0</v>
      </c>
      <c r="X802" s="979">
        <f>+Sample!K867</f>
        <v>0</v>
      </c>
      <c r="Y802" s="979">
        <f>+Sample!L867</f>
        <v>0</v>
      </c>
      <c r="Z802" s="979">
        <f>+Sample!M867</f>
        <v>0</v>
      </c>
      <c r="AA802" s="979">
        <f>+Sample!N867</f>
        <v>0</v>
      </c>
    </row>
    <row r="803" spans="1:27" x14ac:dyDescent="0.2">
      <c r="A803" s="1">
        <f>+Sample_FC!A868</f>
        <v>45792</v>
      </c>
      <c r="B803" s="979">
        <f>+Sample_FC!B868</f>
        <v>0</v>
      </c>
      <c r="C803" s="979">
        <f>+Sample_FC!C868</f>
        <v>0</v>
      </c>
      <c r="D803" s="979">
        <f>+Sample_FC!D868</f>
        <v>0</v>
      </c>
      <c r="E803" s="979">
        <f>+Sample_FC!E868</f>
        <v>0</v>
      </c>
      <c r="F803" s="979">
        <f>+Sample_FC!F868</f>
        <v>0</v>
      </c>
      <c r="G803" s="979">
        <f>+Sample_FC!G868</f>
        <v>0</v>
      </c>
      <c r="H803" s="979">
        <f>+Sample_FC!H868</f>
        <v>0</v>
      </c>
      <c r="I803" s="979">
        <f>+Sample_FC!I868</f>
        <v>0</v>
      </c>
      <c r="J803" s="979">
        <f>+Sample_FC!J868</f>
        <v>0</v>
      </c>
      <c r="K803" s="979">
        <f>+Sample_FC!K868</f>
        <v>0</v>
      </c>
      <c r="L803" s="979">
        <f>+Sample_FC!L868</f>
        <v>0</v>
      </c>
      <c r="M803" s="979">
        <f>+Sample_FC!M868</f>
        <v>0</v>
      </c>
      <c r="N803" s="979">
        <f>+Sample_FC!N868</f>
        <v>0</v>
      </c>
      <c r="O803" s="979">
        <f>+Sample!B868</f>
        <v>0</v>
      </c>
      <c r="P803" s="979">
        <f>+Sample!C868</f>
        <v>0</v>
      </c>
      <c r="Q803" s="979">
        <f>+Sample!D868</f>
        <v>0</v>
      </c>
      <c r="R803" s="979">
        <f>+Sample!E868</f>
        <v>0</v>
      </c>
      <c r="S803" s="979">
        <f>+Sample!F868</f>
        <v>0</v>
      </c>
      <c r="T803" s="979">
        <f>+Sample!G868</f>
        <v>0</v>
      </c>
      <c r="U803" s="979">
        <f>+Sample!H868</f>
        <v>0</v>
      </c>
      <c r="V803" s="979">
        <f>+Sample!I868</f>
        <v>0</v>
      </c>
      <c r="W803" s="979">
        <f>+Sample!J868</f>
        <v>0</v>
      </c>
      <c r="X803" s="979">
        <f>+Sample!K868</f>
        <v>0</v>
      </c>
      <c r="Y803" s="979">
        <f>+Sample!L868</f>
        <v>0</v>
      </c>
      <c r="Z803" s="979">
        <f>+Sample!M868</f>
        <v>0</v>
      </c>
      <c r="AA803" s="979">
        <f>+Sample!N868</f>
        <v>0</v>
      </c>
    </row>
    <row r="804" spans="1:27" x14ac:dyDescent="0.2">
      <c r="A804" s="1">
        <f>+Sample_FC!A869</f>
        <v>45793</v>
      </c>
      <c r="B804" s="979">
        <f>+Sample_FC!B869</f>
        <v>0</v>
      </c>
      <c r="C804" s="979">
        <f>+Sample_FC!C869</f>
        <v>0</v>
      </c>
      <c r="D804" s="979">
        <f>+Sample_FC!D869</f>
        <v>0</v>
      </c>
      <c r="E804" s="979">
        <f>+Sample_FC!E869</f>
        <v>0</v>
      </c>
      <c r="F804" s="979">
        <f>+Sample_FC!F869</f>
        <v>0</v>
      </c>
      <c r="G804" s="979">
        <f>+Sample_FC!G869</f>
        <v>0</v>
      </c>
      <c r="H804" s="979">
        <f>+Sample_FC!H869</f>
        <v>0</v>
      </c>
      <c r="I804" s="979">
        <f>+Sample_FC!I869</f>
        <v>0</v>
      </c>
      <c r="J804" s="979">
        <f>+Sample_FC!J869</f>
        <v>0</v>
      </c>
      <c r="K804" s="979">
        <f>+Sample_FC!K869</f>
        <v>0</v>
      </c>
      <c r="L804" s="979">
        <f>+Sample_FC!L869</f>
        <v>0</v>
      </c>
      <c r="M804" s="979">
        <f>+Sample_FC!M869</f>
        <v>0</v>
      </c>
      <c r="N804" s="979">
        <f>+Sample_FC!N869</f>
        <v>0</v>
      </c>
      <c r="O804" s="979">
        <f>+Sample!B869</f>
        <v>0</v>
      </c>
      <c r="P804" s="979">
        <f>+Sample!C869</f>
        <v>0</v>
      </c>
      <c r="Q804" s="979">
        <f>+Sample!D869</f>
        <v>0</v>
      </c>
      <c r="R804" s="979">
        <f>+Sample!E869</f>
        <v>0</v>
      </c>
      <c r="S804" s="979">
        <f>+Sample!F869</f>
        <v>0</v>
      </c>
      <c r="T804" s="979">
        <f>+Sample!G869</f>
        <v>0</v>
      </c>
      <c r="U804" s="979">
        <f>+Sample!H869</f>
        <v>0</v>
      </c>
      <c r="V804" s="979">
        <f>+Sample!I869</f>
        <v>0</v>
      </c>
      <c r="W804" s="979">
        <f>+Sample!J869</f>
        <v>0</v>
      </c>
      <c r="X804" s="979">
        <f>+Sample!K869</f>
        <v>0</v>
      </c>
      <c r="Y804" s="979">
        <f>+Sample!L869</f>
        <v>0</v>
      </c>
      <c r="Z804" s="979">
        <f>+Sample!M869</f>
        <v>0</v>
      </c>
      <c r="AA804" s="979">
        <f>+Sample!N869</f>
        <v>0</v>
      </c>
    </row>
    <row r="805" spans="1:27" x14ac:dyDescent="0.2">
      <c r="A805" s="1">
        <f>+Sample_FC!A870</f>
        <v>45794</v>
      </c>
      <c r="B805" s="979">
        <f>+Sample_FC!B870</f>
        <v>0</v>
      </c>
      <c r="C805" s="979">
        <f>+Sample_FC!C870</f>
        <v>0</v>
      </c>
      <c r="D805" s="979">
        <f>+Sample_FC!D870</f>
        <v>0</v>
      </c>
      <c r="E805" s="979">
        <f>+Sample_FC!E870</f>
        <v>0</v>
      </c>
      <c r="F805" s="979">
        <f>+Sample_FC!F870</f>
        <v>0</v>
      </c>
      <c r="G805" s="979">
        <f>+Sample_FC!G870</f>
        <v>0</v>
      </c>
      <c r="H805" s="979">
        <f>+Sample_FC!H870</f>
        <v>0</v>
      </c>
      <c r="I805" s="979">
        <f>+Sample_FC!I870</f>
        <v>0</v>
      </c>
      <c r="J805" s="979">
        <f>+Sample_FC!J870</f>
        <v>0</v>
      </c>
      <c r="K805" s="979">
        <f>+Sample_FC!K870</f>
        <v>0</v>
      </c>
      <c r="L805" s="979">
        <f>+Sample_FC!L870</f>
        <v>0</v>
      </c>
      <c r="M805" s="979">
        <f>+Sample_FC!M870</f>
        <v>0</v>
      </c>
      <c r="N805" s="979">
        <f>+Sample_FC!N870</f>
        <v>0</v>
      </c>
      <c r="O805" s="979">
        <f>+Sample!B870</f>
        <v>0</v>
      </c>
      <c r="P805" s="979">
        <f>+Sample!C870</f>
        <v>0</v>
      </c>
      <c r="Q805" s="979">
        <f>+Sample!D870</f>
        <v>0</v>
      </c>
      <c r="R805" s="979">
        <f>+Sample!E870</f>
        <v>0</v>
      </c>
      <c r="S805" s="979">
        <f>+Sample!F870</f>
        <v>0</v>
      </c>
      <c r="T805" s="979">
        <f>+Sample!G870</f>
        <v>0</v>
      </c>
      <c r="U805" s="979">
        <f>+Sample!H870</f>
        <v>0</v>
      </c>
      <c r="V805" s="979">
        <f>+Sample!I870</f>
        <v>0</v>
      </c>
      <c r="W805" s="979">
        <f>+Sample!J870</f>
        <v>0</v>
      </c>
      <c r="X805" s="979">
        <f>+Sample!K870</f>
        <v>0</v>
      </c>
      <c r="Y805" s="979">
        <f>+Sample!L870</f>
        <v>0</v>
      </c>
      <c r="Z805" s="979">
        <f>+Sample!M870</f>
        <v>0</v>
      </c>
      <c r="AA805" s="979">
        <f>+Sample!N870</f>
        <v>0</v>
      </c>
    </row>
    <row r="806" spans="1:27" x14ac:dyDescent="0.2">
      <c r="A806" s="1">
        <f>+Sample_FC!A871</f>
        <v>45795</v>
      </c>
      <c r="B806" s="979">
        <f>+Sample_FC!B871</f>
        <v>0</v>
      </c>
      <c r="C806" s="979">
        <f>+Sample_FC!C871</f>
        <v>0</v>
      </c>
      <c r="D806" s="979">
        <f>+Sample_FC!D871</f>
        <v>0</v>
      </c>
      <c r="E806" s="979">
        <f>+Sample_FC!E871</f>
        <v>0</v>
      </c>
      <c r="F806" s="979">
        <f>+Sample_FC!F871</f>
        <v>0</v>
      </c>
      <c r="G806" s="979">
        <f>+Sample_FC!G871</f>
        <v>0</v>
      </c>
      <c r="H806" s="979">
        <f>+Sample_FC!H871</f>
        <v>0</v>
      </c>
      <c r="I806" s="979">
        <f>+Sample_FC!I871</f>
        <v>0</v>
      </c>
      <c r="J806" s="979">
        <f>+Sample_FC!J871</f>
        <v>0</v>
      </c>
      <c r="K806" s="979">
        <f>+Sample_FC!K871</f>
        <v>0</v>
      </c>
      <c r="L806" s="979">
        <f>+Sample_FC!L871</f>
        <v>0</v>
      </c>
      <c r="M806" s="979">
        <f>+Sample_FC!M871</f>
        <v>0</v>
      </c>
      <c r="N806" s="979">
        <f>+Sample_FC!N871</f>
        <v>0</v>
      </c>
      <c r="O806" s="979">
        <f>+Sample!B871</f>
        <v>0</v>
      </c>
      <c r="P806" s="979">
        <f>+Sample!C871</f>
        <v>0</v>
      </c>
      <c r="Q806" s="979">
        <f>+Sample!D871</f>
        <v>0</v>
      </c>
      <c r="R806" s="979">
        <f>+Sample!E871</f>
        <v>0</v>
      </c>
      <c r="S806" s="979">
        <f>+Sample!F871</f>
        <v>0</v>
      </c>
      <c r="T806" s="979">
        <f>+Sample!G871</f>
        <v>0</v>
      </c>
      <c r="U806" s="979">
        <f>+Sample!H871</f>
        <v>0</v>
      </c>
      <c r="V806" s="979">
        <f>+Sample!I871</f>
        <v>0</v>
      </c>
      <c r="W806" s="979">
        <f>+Sample!J871</f>
        <v>0</v>
      </c>
      <c r="X806" s="979">
        <f>+Sample!K871</f>
        <v>0</v>
      </c>
      <c r="Y806" s="979">
        <f>+Sample!L871</f>
        <v>0</v>
      </c>
      <c r="Z806" s="979">
        <f>+Sample!M871</f>
        <v>0</v>
      </c>
      <c r="AA806" s="979">
        <f>+Sample!N871</f>
        <v>0</v>
      </c>
    </row>
    <row r="807" spans="1:27" x14ac:dyDescent="0.2">
      <c r="A807" s="1">
        <f>+Sample_FC!A872</f>
        <v>45796</v>
      </c>
      <c r="B807" s="979">
        <f>+Sample_FC!B872</f>
        <v>0</v>
      </c>
      <c r="C807" s="979">
        <f>+Sample_FC!C872</f>
        <v>0</v>
      </c>
      <c r="D807" s="979">
        <f>+Sample_FC!D872</f>
        <v>0</v>
      </c>
      <c r="E807" s="979">
        <f>+Sample_FC!E872</f>
        <v>0</v>
      </c>
      <c r="F807" s="979">
        <f>+Sample_FC!F872</f>
        <v>0</v>
      </c>
      <c r="G807" s="979">
        <f>+Sample_FC!G872</f>
        <v>0</v>
      </c>
      <c r="H807" s="979">
        <f>+Sample_FC!H872</f>
        <v>0</v>
      </c>
      <c r="I807" s="979">
        <f>+Sample_FC!I872</f>
        <v>0</v>
      </c>
      <c r="J807" s="979">
        <f>+Sample_FC!J872</f>
        <v>0</v>
      </c>
      <c r="K807" s="979">
        <f>+Sample_FC!K872</f>
        <v>0</v>
      </c>
      <c r="L807" s="979">
        <f>+Sample_FC!L872</f>
        <v>0</v>
      </c>
      <c r="M807" s="979">
        <f>+Sample_FC!M872</f>
        <v>0</v>
      </c>
      <c r="N807" s="979">
        <f>+Sample_FC!N872</f>
        <v>0</v>
      </c>
      <c r="O807" s="979">
        <f>+Sample!B872</f>
        <v>0</v>
      </c>
      <c r="P807" s="979">
        <f>+Sample!C872</f>
        <v>0</v>
      </c>
      <c r="Q807" s="979">
        <f>+Sample!D872</f>
        <v>0</v>
      </c>
      <c r="R807" s="979">
        <f>+Sample!E872</f>
        <v>0</v>
      </c>
      <c r="S807" s="979">
        <f>+Sample!F872</f>
        <v>0</v>
      </c>
      <c r="T807" s="979">
        <f>+Sample!G872</f>
        <v>0</v>
      </c>
      <c r="U807" s="979">
        <f>+Sample!H872</f>
        <v>0</v>
      </c>
      <c r="V807" s="979">
        <f>+Sample!I872</f>
        <v>0</v>
      </c>
      <c r="W807" s="979">
        <f>+Sample!J872</f>
        <v>0</v>
      </c>
      <c r="X807" s="979">
        <f>+Sample!K872</f>
        <v>0</v>
      </c>
      <c r="Y807" s="979">
        <f>+Sample!L872</f>
        <v>0</v>
      </c>
      <c r="Z807" s="979">
        <f>+Sample!M872</f>
        <v>0</v>
      </c>
      <c r="AA807" s="979">
        <f>+Sample!N872</f>
        <v>0</v>
      </c>
    </row>
    <row r="808" spans="1:27" x14ac:dyDescent="0.2">
      <c r="A808" s="1">
        <f>+Sample_FC!A873</f>
        <v>45797</v>
      </c>
      <c r="B808" s="979">
        <f>+Sample_FC!B873</f>
        <v>0</v>
      </c>
      <c r="C808" s="979">
        <f>+Sample_FC!C873</f>
        <v>0</v>
      </c>
      <c r="D808" s="979">
        <f>+Sample_FC!D873</f>
        <v>0</v>
      </c>
      <c r="E808" s="979">
        <f>+Sample_FC!E873</f>
        <v>0</v>
      </c>
      <c r="F808" s="979">
        <f>+Sample_FC!F873</f>
        <v>0</v>
      </c>
      <c r="G808" s="979">
        <f>+Sample_FC!G873</f>
        <v>0</v>
      </c>
      <c r="H808" s="979">
        <f>+Sample_FC!H873</f>
        <v>0</v>
      </c>
      <c r="I808" s="979">
        <f>+Sample_FC!I873</f>
        <v>0</v>
      </c>
      <c r="J808" s="979">
        <f>+Sample_FC!J873</f>
        <v>0</v>
      </c>
      <c r="K808" s="979">
        <f>+Sample_FC!K873</f>
        <v>0</v>
      </c>
      <c r="L808" s="979">
        <f>+Sample_FC!L873</f>
        <v>0</v>
      </c>
      <c r="M808" s="979">
        <f>+Sample_FC!M873</f>
        <v>0</v>
      </c>
      <c r="N808" s="979">
        <f>+Sample_FC!N873</f>
        <v>0</v>
      </c>
      <c r="O808" s="979">
        <f>+Sample!B873</f>
        <v>0</v>
      </c>
      <c r="P808" s="979">
        <f>+Sample!C873</f>
        <v>0</v>
      </c>
      <c r="Q808" s="979">
        <f>+Sample!D873</f>
        <v>0</v>
      </c>
      <c r="R808" s="979">
        <f>+Sample!E873</f>
        <v>0</v>
      </c>
      <c r="S808" s="979">
        <f>+Sample!F873</f>
        <v>0</v>
      </c>
      <c r="T808" s="979">
        <f>+Sample!G873</f>
        <v>0</v>
      </c>
      <c r="U808" s="979">
        <f>+Sample!H873</f>
        <v>0</v>
      </c>
      <c r="V808" s="979">
        <f>+Sample!I873</f>
        <v>0</v>
      </c>
      <c r="W808" s="979">
        <f>+Sample!J873</f>
        <v>0</v>
      </c>
      <c r="X808" s="979">
        <f>+Sample!K873</f>
        <v>0</v>
      </c>
      <c r="Y808" s="979">
        <f>+Sample!L873</f>
        <v>0</v>
      </c>
      <c r="Z808" s="979">
        <f>+Sample!M873</f>
        <v>0</v>
      </c>
      <c r="AA808" s="979">
        <f>+Sample!N873</f>
        <v>0</v>
      </c>
    </row>
    <row r="809" spans="1:27" x14ac:dyDescent="0.2">
      <c r="A809" s="1">
        <f>+Sample_FC!A874</f>
        <v>45798</v>
      </c>
      <c r="B809" s="979">
        <f>+Sample_FC!B874</f>
        <v>0</v>
      </c>
      <c r="C809" s="979">
        <f>+Sample_FC!C874</f>
        <v>0</v>
      </c>
      <c r="D809" s="979">
        <f>+Sample_FC!D874</f>
        <v>0</v>
      </c>
      <c r="E809" s="979">
        <f>+Sample_FC!E874</f>
        <v>0</v>
      </c>
      <c r="F809" s="979">
        <f>+Sample_FC!F874</f>
        <v>0</v>
      </c>
      <c r="G809" s="979">
        <f>+Sample_FC!G874</f>
        <v>0</v>
      </c>
      <c r="H809" s="979">
        <f>+Sample_FC!H874</f>
        <v>0</v>
      </c>
      <c r="I809" s="979">
        <f>+Sample_FC!I874</f>
        <v>0</v>
      </c>
      <c r="J809" s="979">
        <f>+Sample_FC!J874</f>
        <v>0</v>
      </c>
      <c r="K809" s="979">
        <f>+Sample_FC!K874</f>
        <v>0</v>
      </c>
      <c r="L809" s="979">
        <f>+Sample_FC!L874</f>
        <v>0</v>
      </c>
      <c r="M809" s="979">
        <f>+Sample_FC!M874</f>
        <v>0</v>
      </c>
      <c r="N809" s="979">
        <f>+Sample_FC!N874</f>
        <v>0</v>
      </c>
      <c r="O809" s="979">
        <f>+Sample!B874</f>
        <v>0</v>
      </c>
      <c r="P809" s="979">
        <f>+Sample!C874</f>
        <v>0</v>
      </c>
      <c r="Q809" s="979">
        <f>+Sample!D874</f>
        <v>0</v>
      </c>
      <c r="R809" s="979">
        <f>+Sample!E874</f>
        <v>0</v>
      </c>
      <c r="S809" s="979">
        <f>+Sample!F874</f>
        <v>0</v>
      </c>
      <c r="T809" s="979">
        <f>+Sample!G874</f>
        <v>0</v>
      </c>
      <c r="U809" s="979">
        <f>+Sample!H874</f>
        <v>0</v>
      </c>
      <c r="V809" s="979">
        <f>+Sample!I874</f>
        <v>0</v>
      </c>
      <c r="W809" s="979">
        <f>+Sample!J874</f>
        <v>0</v>
      </c>
      <c r="X809" s="979">
        <f>+Sample!K874</f>
        <v>0</v>
      </c>
      <c r="Y809" s="979">
        <f>+Sample!L874</f>
        <v>0</v>
      </c>
      <c r="Z809" s="979">
        <f>+Sample!M874</f>
        <v>0</v>
      </c>
      <c r="AA809" s="979">
        <f>+Sample!N874</f>
        <v>0</v>
      </c>
    </row>
    <row r="810" spans="1:27" x14ac:dyDescent="0.2">
      <c r="A810" s="1">
        <f>+Sample_FC!A875</f>
        <v>45799</v>
      </c>
      <c r="B810" s="979">
        <f>+Sample_FC!B875</f>
        <v>0</v>
      </c>
      <c r="C810" s="979">
        <f>+Sample_FC!C875</f>
        <v>0</v>
      </c>
      <c r="D810" s="979">
        <f>+Sample_FC!D875</f>
        <v>0</v>
      </c>
      <c r="E810" s="979">
        <f>+Sample_FC!E875</f>
        <v>0</v>
      </c>
      <c r="F810" s="979">
        <f>+Sample_FC!F875</f>
        <v>0</v>
      </c>
      <c r="G810" s="979">
        <f>+Sample_FC!G875</f>
        <v>0</v>
      </c>
      <c r="H810" s="979">
        <f>+Sample_FC!H875</f>
        <v>0</v>
      </c>
      <c r="I810" s="979">
        <f>+Sample_FC!I875</f>
        <v>0</v>
      </c>
      <c r="J810" s="979">
        <f>+Sample_FC!J875</f>
        <v>0</v>
      </c>
      <c r="K810" s="979">
        <f>+Sample_FC!K875</f>
        <v>0</v>
      </c>
      <c r="L810" s="979">
        <f>+Sample_FC!L875</f>
        <v>0</v>
      </c>
      <c r="M810" s="979">
        <f>+Sample_FC!M875</f>
        <v>0</v>
      </c>
      <c r="N810" s="979">
        <f>+Sample_FC!N875</f>
        <v>0</v>
      </c>
      <c r="O810" s="979">
        <f>+Sample!B875</f>
        <v>0</v>
      </c>
      <c r="P810" s="979">
        <f>+Sample!C875</f>
        <v>0</v>
      </c>
      <c r="Q810" s="979">
        <f>+Sample!D875</f>
        <v>0</v>
      </c>
      <c r="R810" s="979">
        <f>+Sample!E875</f>
        <v>0</v>
      </c>
      <c r="S810" s="979">
        <f>+Sample!F875</f>
        <v>0</v>
      </c>
      <c r="T810" s="979">
        <f>+Sample!G875</f>
        <v>0</v>
      </c>
      <c r="U810" s="979">
        <f>+Sample!H875</f>
        <v>0</v>
      </c>
      <c r="V810" s="979">
        <f>+Sample!I875</f>
        <v>0</v>
      </c>
      <c r="W810" s="979">
        <f>+Sample!J875</f>
        <v>0</v>
      </c>
      <c r="X810" s="979">
        <f>+Sample!K875</f>
        <v>0</v>
      </c>
      <c r="Y810" s="979">
        <f>+Sample!L875</f>
        <v>0</v>
      </c>
      <c r="Z810" s="979">
        <f>+Sample!M875</f>
        <v>0</v>
      </c>
      <c r="AA810" s="979">
        <f>+Sample!N875</f>
        <v>0</v>
      </c>
    </row>
    <row r="811" spans="1:27" x14ac:dyDescent="0.2">
      <c r="A811" s="1">
        <f>+Sample_FC!A876</f>
        <v>45800</v>
      </c>
      <c r="B811" s="979">
        <f>+Sample_FC!B876</f>
        <v>0</v>
      </c>
      <c r="C811" s="979">
        <f>+Sample_FC!C876</f>
        <v>0</v>
      </c>
      <c r="D811" s="979">
        <f>+Sample_FC!D876</f>
        <v>0</v>
      </c>
      <c r="E811" s="979">
        <f>+Sample_FC!E876</f>
        <v>0</v>
      </c>
      <c r="F811" s="979">
        <f>+Sample_FC!F876</f>
        <v>0</v>
      </c>
      <c r="G811" s="979">
        <f>+Sample_FC!G876</f>
        <v>0</v>
      </c>
      <c r="H811" s="979">
        <f>+Sample_FC!H876</f>
        <v>0</v>
      </c>
      <c r="I811" s="979">
        <f>+Sample_FC!I876</f>
        <v>0</v>
      </c>
      <c r="J811" s="979">
        <f>+Sample_FC!J876</f>
        <v>0</v>
      </c>
      <c r="K811" s="979">
        <f>+Sample_FC!K876</f>
        <v>0</v>
      </c>
      <c r="L811" s="979">
        <f>+Sample_FC!L876</f>
        <v>0</v>
      </c>
      <c r="M811" s="979">
        <f>+Sample_FC!M876</f>
        <v>0</v>
      </c>
      <c r="N811" s="979">
        <f>+Sample_FC!N876</f>
        <v>0</v>
      </c>
      <c r="O811" s="979">
        <f>+Sample!B876</f>
        <v>0</v>
      </c>
      <c r="P811" s="979">
        <f>+Sample!C876</f>
        <v>0</v>
      </c>
      <c r="Q811" s="979">
        <f>+Sample!D876</f>
        <v>0</v>
      </c>
      <c r="R811" s="979">
        <f>+Sample!E876</f>
        <v>0</v>
      </c>
      <c r="S811" s="979">
        <f>+Sample!F876</f>
        <v>0</v>
      </c>
      <c r="T811" s="979">
        <f>+Sample!G876</f>
        <v>0</v>
      </c>
      <c r="U811" s="979">
        <f>+Sample!H876</f>
        <v>0</v>
      </c>
      <c r="V811" s="979">
        <f>+Sample!I876</f>
        <v>0</v>
      </c>
      <c r="W811" s="979">
        <f>+Sample!J876</f>
        <v>0</v>
      </c>
      <c r="X811" s="979">
        <f>+Sample!K876</f>
        <v>0</v>
      </c>
      <c r="Y811" s="979">
        <f>+Sample!L876</f>
        <v>0</v>
      </c>
      <c r="Z811" s="979">
        <f>+Sample!M876</f>
        <v>0</v>
      </c>
      <c r="AA811" s="979">
        <f>+Sample!N876</f>
        <v>0</v>
      </c>
    </row>
    <row r="812" spans="1:27" x14ac:dyDescent="0.2">
      <c r="A812" s="1">
        <f>+Sample_FC!A877</f>
        <v>45801</v>
      </c>
      <c r="B812" s="979">
        <f>+Sample_FC!B877</f>
        <v>0</v>
      </c>
      <c r="C812" s="979">
        <f>+Sample_FC!C877</f>
        <v>0</v>
      </c>
      <c r="D812" s="979">
        <f>+Sample_FC!D877</f>
        <v>0</v>
      </c>
      <c r="E812" s="979">
        <f>+Sample_FC!E877</f>
        <v>0</v>
      </c>
      <c r="F812" s="979">
        <f>+Sample_FC!F877</f>
        <v>0</v>
      </c>
      <c r="G812" s="979">
        <f>+Sample_FC!G877</f>
        <v>0</v>
      </c>
      <c r="H812" s="979">
        <f>+Sample_FC!H877</f>
        <v>0</v>
      </c>
      <c r="I812" s="979">
        <f>+Sample_FC!I877</f>
        <v>0</v>
      </c>
      <c r="J812" s="979">
        <f>+Sample_FC!J877</f>
        <v>0</v>
      </c>
      <c r="K812" s="979">
        <f>+Sample_FC!K877</f>
        <v>0</v>
      </c>
      <c r="L812" s="979">
        <f>+Sample_FC!L877</f>
        <v>0</v>
      </c>
      <c r="M812" s="979">
        <f>+Sample_FC!M877</f>
        <v>0</v>
      </c>
      <c r="N812" s="979">
        <f>+Sample_FC!N877</f>
        <v>0</v>
      </c>
      <c r="O812" s="979">
        <f>+Sample!B877</f>
        <v>0</v>
      </c>
      <c r="P812" s="979">
        <f>+Sample!C877</f>
        <v>0</v>
      </c>
      <c r="Q812" s="979">
        <f>+Sample!D877</f>
        <v>0</v>
      </c>
      <c r="R812" s="979">
        <f>+Sample!E877</f>
        <v>0</v>
      </c>
      <c r="S812" s="979">
        <f>+Sample!F877</f>
        <v>0</v>
      </c>
      <c r="T812" s="979">
        <f>+Sample!G877</f>
        <v>0</v>
      </c>
      <c r="U812" s="979">
        <f>+Sample!H877</f>
        <v>0</v>
      </c>
      <c r="V812" s="979">
        <f>+Sample!I877</f>
        <v>0</v>
      </c>
      <c r="W812" s="979">
        <f>+Sample!J877</f>
        <v>0</v>
      </c>
      <c r="X812" s="979">
        <f>+Sample!K877</f>
        <v>0</v>
      </c>
      <c r="Y812" s="979">
        <f>+Sample!L877</f>
        <v>0</v>
      </c>
      <c r="Z812" s="979">
        <f>+Sample!M877</f>
        <v>0</v>
      </c>
      <c r="AA812" s="979">
        <f>+Sample!N877</f>
        <v>0</v>
      </c>
    </row>
    <row r="813" spans="1:27" x14ac:dyDescent="0.2">
      <c r="A813" s="1">
        <f>+Sample_FC!A878</f>
        <v>45802</v>
      </c>
      <c r="B813" s="979">
        <f>+Sample_FC!B878</f>
        <v>0</v>
      </c>
      <c r="C813" s="979">
        <f>+Sample_FC!C878</f>
        <v>0</v>
      </c>
      <c r="D813" s="979">
        <f>+Sample_FC!D878</f>
        <v>0</v>
      </c>
      <c r="E813" s="979">
        <f>+Sample_FC!E878</f>
        <v>0</v>
      </c>
      <c r="F813" s="979">
        <f>+Sample_FC!F878</f>
        <v>0</v>
      </c>
      <c r="G813" s="979">
        <f>+Sample_FC!G878</f>
        <v>0</v>
      </c>
      <c r="H813" s="979">
        <f>+Sample_FC!H878</f>
        <v>0</v>
      </c>
      <c r="I813" s="979">
        <f>+Sample_FC!I878</f>
        <v>0</v>
      </c>
      <c r="J813" s="979">
        <f>+Sample_FC!J878</f>
        <v>0</v>
      </c>
      <c r="K813" s="979">
        <f>+Sample_FC!K878</f>
        <v>0</v>
      </c>
      <c r="L813" s="979">
        <f>+Sample_FC!L878</f>
        <v>0</v>
      </c>
      <c r="M813" s="979">
        <f>+Sample_FC!M878</f>
        <v>0</v>
      </c>
      <c r="N813" s="979">
        <f>+Sample_FC!N878</f>
        <v>0</v>
      </c>
      <c r="O813" s="979">
        <f>+Sample!B878</f>
        <v>0</v>
      </c>
      <c r="P813" s="979">
        <f>+Sample!C878</f>
        <v>0</v>
      </c>
      <c r="Q813" s="979">
        <f>+Sample!D878</f>
        <v>0</v>
      </c>
      <c r="R813" s="979">
        <f>+Sample!E878</f>
        <v>0</v>
      </c>
      <c r="S813" s="979">
        <f>+Sample!F878</f>
        <v>0</v>
      </c>
      <c r="T813" s="979">
        <f>+Sample!G878</f>
        <v>0</v>
      </c>
      <c r="U813" s="979">
        <f>+Sample!H878</f>
        <v>0</v>
      </c>
      <c r="V813" s="979">
        <f>+Sample!I878</f>
        <v>0</v>
      </c>
      <c r="W813" s="979">
        <f>+Sample!J878</f>
        <v>0</v>
      </c>
      <c r="X813" s="979">
        <f>+Sample!K878</f>
        <v>0</v>
      </c>
      <c r="Y813" s="979">
        <f>+Sample!L878</f>
        <v>0</v>
      </c>
      <c r="Z813" s="979">
        <f>+Sample!M878</f>
        <v>0</v>
      </c>
      <c r="AA813" s="979">
        <f>+Sample!N878</f>
        <v>0</v>
      </c>
    </row>
    <row r="814" spans="1:27" x14ac:dyDescent="0.2">
      <c r="A814" s="1">
        <f>+Sample_FC!A879</f>
        <v>45803</v>
      </c>
      <c r="B814" s="979">
        <f>+Sample_FC!B879</f>
        <v>0</v>
      </c>
      <c r="C814" s="979">
        <f>+Sample_FC!C879</f>
        <v>0</v>
      </c>
      <c r="D814" s="979">
        <f>+Sample_FC!D879</f>
        <v>0</v>
      </c>
      <c r="E814" s="979">
        <f>+Sample_FC!E879</f>
        <v>0</v>
      </c>
      <c r="F814" s="979">
        <f>+Sample_FC!F879</f>
        <v>0</v>
      </c>
      <c r="G814" s="979">
        <f>+Sample_FC!G879</f>
        <v>0</v>
      </c>
      <c r="H814" s="979">
        <f>+Sample_FC!H879</f>
        <v>0</v>
      </c>
      <c r="I814" s="979">
        <f>+Sample_FC!I879</f>
        <v>0</v>
      </c>
      <c r="J814" s="979">
        <f>+Sample_FC!J879</f>
        <v>0</v>
      </c>
      <c r="K814" s="979">
        <f>+Sample_FC!K879</f>
        <v>0</v>
      </c>
      <c r="L814" s="979">
        <f>+Sample_FC!L879</f>
        <v>0</v>
      </c>
      <c r="M814" s="979">
        <f>+Sample_FC!M879</f>
        <v>0</v>
      </c>
      <c r="N814" s="979">
        <f>+Sample_FC!N879</f>
        <v>0</v>
      </c>
      <c r="O814" s="979">
        <f>+Sample!B879</f>
        <v>0</v>
      </c>
      <c r="P814" s="979">
        <f>+Sample!C879</f>
        <v>0</v>
      </c>
      <c r="Q814" s="979">
        <f>+Sample!D879</f>
        <v>0</v>
      </c>
      <c r="R814" s="979">
        <f>+Sample!E879</f>
        <v>0</v>
      </c>
      <c r="S814" s="979">
        <f>+Sample!F879</f>
        <v>0</v>
      </c>
      <c r="T814" s="979">
        <f>+Sample!G879</f>
        <v>0</v>
      </c>
      <c r="U814" s="979">
        <f>+Sample!H879</f>
        <v>0</v>
      </c>
      <c r="V814" s="979">
        <f>+Sample!I879</f>
        <v>0</v>
      </c>
      <c r="W814" s="979">
        <f>+Sample!J879</f>
        <v>0</v>
      </c>
      <c r="X814" s="979">
        <f>+Sample!K879</f>
        <v>0</v>
      </c>
      <c r="Y814" s="979">
        <f>+Sample!L879</f>
        <v>0</v>
      </c>
      <c r="Z814" s="979">
        <f>+Sample!M879</f>
        <v>0</v>
      </c>
      <c r="AA814" s="979">
        <f>+Sample!N879</f>
        <v>0</v>
      </c>
    </row>
    <row r="815" spans="1:27" x14ac:dyDescent="0.2">
      <c r="A815" s="1">
        <f>+Sample_FC!A880</f>
        <v>45804</v>
      </c>
      <c r="B815" s="979">
        <f>+Sample_FC!B880</f>
        <v>0</v>
      </c>
      <c r="C815" s="979">
        <f>+Sample_FC!C880</f>
        <v>0</v>
      </c>
      <c r="D815" s="979">
        <f>+Sample_FC!D880</f>
        <v>0</v>
      </c>
      <c r="E815" s="979">
        <f>+Sample_FC!E880</f>
        <v>0</v>
      </c>
      <c r="F815" s="979">
        <f>+Sample_FC!F880</f>
        <v>0</v>
      </c>
      <c r="G815" s="979">
        <f>+Sample_FC!G880</f>
        <v>0</v>
      </c>
      <c r="H815" s="979">
        <f>+Sample_FC!H880</f>
        <v>0</v>
      </c>
      <c r="I815" s="979">
        <f>+Sample_FC!I880</f>
        <v>0</v>
      </c>
      <c r="J815" s="979">
        <f>+Sample_FC!J880</f>
        <v>0</v>
      </c>
      <c r="K815" s="979">
        <f>+Sample_FC!K880</f>
        <v>0</v>
      </c>
      <c r="L815" s="979">
        <f>+Sample_FC!L880</f>
        <v>0</v>
      </c>
      <c r="M815" s="979">
        <f>+Sample_FC!M880</f>
        <v>0</v>
      </c>
      <c r="N815" s="979">
        <f>+Sample_FC!N880</f>
        <v>0</v>
      </c>
      <c r="O815" s="979">
        <f>+Sample!B880</f>
        <v>0</v>
      </c>
      <c r="P815" s="979">
        <f>+Sample!C880</f>
        <v>0</v>
      </c>
      <c r="Q815" s="979">
        <f>+Sample!D880</f>
        <v>0</v>
      </c>
      <c r="R815" s="979">
        <f>+Sample!E880</f>
        <v>0</v>
      </c>
      <c r="S815" s="979">
        <f>+Sample!F880</f>
        <v>0</v>
      </c>
      <c r="T815" s="979">
        <f>+Sample!G880</f>
        <v>0</v>
      </c>
      <c r="U815" s="979">
        <f>+Sample!H880</f>
        <v>0</v>
      </c>
      <c r="V815" s="979">
        <f>+Sample!I880</f>
        <v>0</v>
      </c>
      <c r="W815" s="979">
        <f>+Sample!J880</f>
        <v>0</v>
      </c>
      <c r="X815" s="979">
        <f>+Sample!K880</f>
        <v>0</v>
      </c>
      <c r="Y815" s="979">
        <f>+Sample!L880</f>
        <v>0</v>
      </c>
      <c r="Z815" s="979">
        <f>+Sample!M880</f>
        <v>0</v>
      </c>
      <c r="AA815" s="979">
        <f>+Sample!N880</f>
        <v>0</v>
      </c>
    </row>
    <row r="816" spans="1:27" x14ac:dyDescent="0.2">
      <c r="A816" s="1">
        <f>+Sample_FC!A881</f>
        <v>45805</v>
      </c>
      <c r="B816" s="979">
        <f>+Sample_FC!B881</f>
        <v>0</v>
      </c>
      <c r="C816" s="979">
        <f>+Sample_FC!C881</f>
        <v>0</v>
      </c>
      <c r="D816" s="979">
        <f>+Sample_FC!D881</f>
        <v>0</v>
      </c>
      <c r="E816" s="979">
        <f>+Sample_FC!E881</f>
        <v>0</v>
      </c>
      <c r="F816" s="979">
        <f>+Sample_FC!F881</f>
        <v>0</v>
      </c>
      <c r="G816" s="979">
        <f>+Sample_FC!G881</f>
        <v>0</v>
      </c>
      <c r="H816" s="979">
        <f>+Sample_FC!H881</f>
        <v>0</v>
      </c>
      <c r="I816" s="979">
        <f>+Sample_FC!I881</f>
        <v>0</v>
      </c>
      <c r="J816" s="979">
        <f>+Sample_FC!J881</f>
        <v>0</v>
      </c>
      <c r="K816" s="979">
        <f>+Sample_FC!K881</f>
        <v>0</v>
      </c>
      <c r="L816" s="979">
        <f>+Sample_FC!L881</f>
        <v>0</v>
      </c>
      <c r="M816" s="979">
        <f>+Sample_FC!M881</f>
        <v>0</v>
      </c>
      <c r="N816" s="979">
        <f>+Sample_FC!N881</f>
        <v>0</v>
      </c>
      <c r="O816" s="979">
        <f>+Sample!B881</f>
        <v>0</v>
      </c>
      <c r="P816" s="979">
        <f>+Sample!C881</f>
        <v>0</v>
      </c>
      <c r="Q816" s="979">
        <f>+Sample!D881</f>
        <v>0</v>
      </c>
      <c r="R816" s="979">
        <f>+Sample!E881</f>
        <v>0</v>
      </c>
      <c r="S816" s="979">
        <f>+Sample!F881</f>
        <v>0</v>
      </c>
      <c r="T816" s="979">
        <f>+Sample!G881</f>
        <v>0</v>
      </c>
      <c r="U816" s="979">
        <f>+Sample!H881</f>
        <v>0</v>
      </c>
      <c r="V816" s="979">
        <f>+Sample!I881</f>
        <v>0</v>
      </c>
      <c r="W816" s="979">
        <f>+Sample!J881</f>
        <v>0</v>
      </c>
      <c r="X816" s="979">
        <f>+Sample!K881</f>
        <v>0</v>
      </c>
      <c r="Y816" s="979">
        <f>+Sample!L881</f>
        <v>0</v>
      </c>
      <c r="Z816" s="979">
        <f>+Sample!M881</f>
        <v>0</v>
      </c>
      <c r="AA816" s="979">
        <f>+Sample!N881</f>
        <v>0</v>
      </c>
    </row>
    <row r="817" spans="1:27" x14ac:dyDescent="0.2">
      <c r="A817" s="1">
        <f>+Sample_FC!A882</f>
        <v>45806</v>
      </c>
      <c r="B817" s="979">
        <f>+Sample_FC!B882</f>
        <v>0</v>
      </c>
      <c r="C817" s="979">
        <f>+Sample_FC!C882</f>
        <v>0</v>
      </c>
      <c r="D817" s="979">
        <f>+Sample_FC!D882</f>
        <v>0</v>
      </c>
      <c r="E817" s="979">
        <f>+Sample_FC!E882</f>
        <v>0</v>
      </c>
      <c r="F817" s="979">
        <f>+Sample_FC!F882</f>
        <v>0</v>
      </c>
      <c r="G817" s="979">
        <f>+Sample_FC!G882</f>
        <v>0</v>
      </c>
      <c r="H817" s="979">
        <f>+Sample_FC!H882</f>
        <v>0</v>
      </c>
      <c r="I817" s="979">
        <f>+Sample_FC!I882</f>
        <v>0</v>
      </c>
      <c r="J817" s="979">
        <f>+Sample_FC!J882</f>
        <v>0</v>
      </c>
      <c r="K817" s="979">
        <f>+Sample_FC!K882</f>
        <v>0</v>
      </c>
      <c r="L817" s="979">
        <f>+Sample_FC!L882</f>
        <v>0</v>
      </c>
      <c r="M817" s="979">
        <f>+Sample_FC!M882</f>
        <v>0</v>
      </c>
      <c r="N817" s="979">
        <f>+Sample_FC!N882</f>
        <v>0</v>
      </c>
      <c r="O817" s="979">
        <f>+Sample!B882</f>
        <v>0</v>
      </c>
      <c r="P817" s="979">
        <f>+Sample!C882</f>
        <v>0</v>
      </c>
      <c r="Q817" s="979">
        <f>+Sample!D882</f>
        <v>0</v>
      </c>
      <c r="R817" s="979">
        <f>+Sample!E882</f>
        <v>0</v>
      </c>
      <c r="S817" s="979">
        <f>+Sample!F882</f>
        <v>0</v>
      </c>
      <c r="T817" s="979">
        <f>+Sample!G882</f>
        <v>0</v>
      </c>
      <c r="U817" s="979">
        <f>+Sample!H882</f>
        <v>0</v>
      </c>
      <c r="V817" s="979">
        <f>+Sample!I882</f>
        <v>0</v>
      </c>
      <c r="W817" s="979">
        <f>+Sample!J882</f>
        <v>0</v>
      </c>
      <c r="X817" s="979">
        <f>+Sample!K882</f>
        <v>0</v>
      </c>
      <c r="Y817" s="979">
        <f>+Sample!L882</f>
        <v>0</v>
      </c>
      <c r="Z817" s="979">
        <f>+Sample!M882</f>
        <v>0</v>
      </c>
      <c r="AA817" s="979">
        <f>+Sample!N882</f>
        <v>0</v>
      </c>
    </row>
    <row r="818" spans="1:27" x14ac:dyDescent="0.2">
      <c r="A818" s="1">
        <f>+Sample_FC!A883</f>
        <v>45807</v>
      </c>
      <c r="B818" s="979">
        <f>+Sample_FC!B883</f>
        <v>0</v>
      </c>
      <c r="C818" s="979">
        <f>+Sample_FC!C883</f>
        <v>0</v>
      </c>
      <c r="D818" s="979">
        <f>+Sample_FC!D883</f>
        <v>0</v>
      </c>
      <c r="E818" s="979">
        <f>+Sample_FC!E883</f>
        <v>0</v>
      </c>
      <c r="F818" s="979">
        <f>+Sample_FC!F883</f>
        <v>0</v>
      </c>
      <c r="G818" s="979">
        <f>+Sample_FC!G883</f>
        <v>0</v>
      </c>
      <c r="H818" s="979">
        <f>+Sample_FC!H883</f>
        <v>0</v>
      </c>
      <c r="I818" s="979">
        <f>+Sample_FC!I883</f>
        <v>0</v>
      </c>
      <c r="J818" s="979">
        <f>+Sample_FC!J883</f>
        <v>0</v>
      </c>
      <c r="K818" s="979">
        <f>+Sample_FC!K883</f>
        <v>0</v>
      </c>
      <c r="L818" s="979">
        <f>+Sample_FC!L883</f>
        <v>0</v>
      </c>
      <c r="M818" s="979">
        <f>+Sample_FC!M883</f>
        <v>0</v>
      </c>
      <c r="N818" s="979">
        <f>+Sample_FC!N883</f>
        <v>0</v>
      </c>
      <c r="O818" s="979">
        <f>+Sample!B883</f>
        <v>0</v>
      </c>
      <c r="P818" s="979">
        <f>+Sample!C883</f>
        <v>0</v>
      </c>
      <c r="Q818" s="979">
        <f>+Sample!D883</f>
        <v>0</v>
      </c>
      <c r="R818" s="979">
        <f>+Sample!E883</f>
        <v>0</v>
      </c>
      <c r="S818" s="979">
        <f>+Sample!F883</f>
        <v>0</v>
      </c>
      <c r="T818" s="979">
        <f>+Sample!G883</f>
        <v>0</v>
      </c>
      <c r="U818" s="979">
        <f>+Sample!H883</f>
        <v>0</v>
      </c>
      <c r="V818" s="979">
        <f>+Sample!I883</f>
        <v>0</v>
      </c>
      <c r="W818" s="979">
        <f>+Sample!J883</f>
        <v>0</v>
      </c>
      <c r="X818" s="979">
        <f>+Sample!K883</f>
        <v>0</v>
      </c>
      <c r="Y818" s="979">
        <f>+Sample!L883</f>
        <v>0</v>
      </c>
      <c r="Z818" s="979">
        <f>+Sample!M883</f>
        <v>0</v>
      </c>
      <c r="AA818" s="979">
        <f>+Sample!N883</f>
        <v>0</v>
      </c>
    </row>
    <row r="819" spans="1:27" x14ac:dyDescent="0.2">
      <c r="A819" s="1">
        <f>+Sample_FC!A884</f>
        <v>45808</v>
      </c>
      <c r="B819" s="979">
        <f>+Sample_FC!B884</f>
        <v>0</v>
      </c>
      <c r="C819" s="979">
        <f>+Sample_FC!C884</f>
        <v>0</v>
      </c>
      <c r="D819" s="979">
        <f>+Sample_FC!D884</f>
        <v>0</v>
      </c>
      <c r="E819" s="979">
        <f>+Sample_FC!E884</f>
        <v>0</v>
      </c>
      <c r="F819" s="979">
        <f>+Sample_FC!F884</f>
        <v>0</v>
      </c>
      <c r="G819" s="979">
        <f>+Sample_FC!G884</f>
        <v>0</v>
      </c>
      <c r="H819" s="979">
        <f>+Sample_FC!H884</f>
        <v>0</v>
      </c>
      <c r="I819" s="979">
        <f>+Sample_FC!I884</f>
        <v>0</v>
      </c>
      <c r="J819" s="979">
        <f>+Sample_FC!J884</f>
        <v>0</v>
      </c>
      <c r="K819" s="979">
        <f>+Sample_FC!K884</f>
        <v>0</v>
      </c>
      <c r="L819" s="979">
        <f>+Sample_FC!L884</f>
        <v>0</v>
      </c>
      <c r="M819" s="979">
        <f>+Sample_FC!M884</f>
        <v>0</v>
      </c>
      <c r="N819" s="979">
        <f>+Sample_FC!N884</f>
        <v>0</v>
      </c>
      <c r="O819" s="979">
        <f>+Sample!B884</f>
        <v>0</v>
      </c>
      <c r="P819" s="979">
        <f>+Sample!C884</f>
        <v>0</v>
      </c>
      <c r="Q819" s="979">
        <f>+Sample!D884</f>
        <v>0</v>
      </c>
      <c r="R819" s="979">
        <f>+Sample!E884</f>
        <v>0</v>
      </c>
      <c r="S819" s="979">
        <f>+Sample!F884</f>
        <v>0</v>
      </c>
      <c r="T819" s="979">
        <f>+Sample!G884</f>
        <v>0</v>
      </c>
      <c r="U819" s="979">
        <f>+Sample!H884</f>
        <v>0</v>
      </c>
      <c r="V819" s="979">
        <f>+Sample!I884</f>
        <v>0</v>
      </c>
      <c r="W819" s="979">
        <f>+Sample!J884</f>
        <v>0</v>
      </c>
      <c r="X819" s="979">
        <f>+Sample!K884</f>
        <v>0</v>
      </c>
      <c r="Y819" s="979">
        <f>+Sample!L884</f>
        <v>0</v>
      </c>
      <c r="Z819" s="979">
        <f>+Sample!M884</f>
        <v>0</v>
      </c>
      <c r="AA819" s="979">
        <f>+Sample!N884</f>
        <v>0</v>
      </c>
    </row>
    <row r="820" spans="1:27" x14ac:dyDescent="0.2">
      <c r="A820" s="1">
        <f>+Sample_FC!A885</f>
        <v>45809</v>
      </c>
      <c r="B820" s="979">
        <f>+Sample_FC!B885</f>
        <v>0</v>
      </c>
      <c r="C820" s="979">
        <f>+Sample_FC!C885</f>
        <v>0</v>
      </c>
      <c r="D820" s="979">
        <f>+Sample_FC!D885</f>
        <v>0</v>
      </c>
      <c r="E820" s="979">
        <f>+Sample_FC!E885</f>
        <v>0</v>
      </c>
      <c r="F820" s="979">
        <f>+Sample_FC!F885</f>
        <v>0</v>
      </c>
      <c r="G820" s="979">
        <f>+Sample_FC!G885</f>
        <v>0</v>
      </c>
      <c r="H820" s="979">
        <f>+Sample_FC!H885</f>
        <v>0</v>
      </c>
      <c r="I820" s="979">
        <f>+Sample_FC!I885</f>
        <v>0</v>
      </c>
      <c r="J820" s="979">
        <f>+Sample_FC!J885</f>
        <v>0</v>
      </c>
      <c r="K820" s="979">
        <f>+Sample_FC!K885</f>
        <v>0</v>
      </c>
      <c r="L820" s="979">
        <f>+Sample_FC!L885</f>
        <v>0</v>
      </c>
      <c r="M820" s="979">
        <f>+Sample_FC!M885</f>
        <v>0</v>
      </c>
      <c r="N820" s="979">
        <f>+Sample_FC!N885</f>
        <v>0</v>
      </c>
      <c r="O820" s="979">
        <f>+Sample!B885</f>
        <v>0</v>
      </c>
      <c r="P820" s="979">
        <f>+Sample!C885</f>
        <v>0</v>
      </c>
      <c r="Q820" s="979">
        <f>+Sample!D885</f>
        <v>0</v>
      </c>
      <c r="R820" s="979">
        <f>+Sample!E885</f>
        <v>0</v>
      </c>
      <c r="S820" s="979">
        <f>+Sample!F885</f>
        <v>0</v>
      </c>
      <c r="T820" s="979">
        <f>+Sample!G885</f>
        <v>0</v>
      </c>
      <c r="U820" s="979">
        <f>+Sample!H885</f>
        <v>0</v>
      </c>
      <c r="V820" s="979">
        <f>+Sample!I885</f>
        <v>0</v>
      </c>
      <c r="W820" s="979">
        <f>+Sample!J885</f>
        <v>0</v>
      </c>
      <c r="X820" s="979">
        <f>+Sample!K885</f>
        <v>0</v>
      </c>
      <c r="Y820" s="979">
        <f>+Sample!L885</f>
        <v>0</v>
      </c>
      <c r="Z820" s="979">
        <f>+Sample!M885</f>
        <v>0</v>
      </c>
      <c r="AA820" s="979">
        <f>+Sample!N885</f>
        <v>0</v>
      </c>
    </row>
    <row r="821" spans="1:27" x14ac:dyDescent="0.2">
      <c r="A821" s="1">
        <f>+Sample_FC!A886</f>
        <v>45810</v>
      </c>
      <c r="B821" s="979">
        <f>+Sample_FC!B886</f>
        <v>0</v>
      </c>
      <c r="C821" s="979">
        <f>+Sample_FC!C886</f>
        <v>0</v>
      </c>
      <c r="D821" s="979">
        <f>+Sample_FC!D886</f>
        <v>0</v>
      </c>
      <c r="E821" s="979">
        <f>+Sample_FC!E886</f>
        <v>0</v>
      </c>
      <c r="F821" s="979">
        <f>+Sample_FC!F886</f>
        <v>0</v>
      </c>
      <c r="G821" s="979">
        <f>+Sample_FC!G886</f>
        <v>0</v>
      </c>
      <c r="H821" s="979">
        <f>+Sample_FC!H886</f>
        <v>0</v>
      </c>
      <c r="I821" s="979">
        <f>+Sample_FC!I886</f>
        <v>0</v>
      </c>
      <c r="J821" s="979">
        <f>+Sample_FC!J886</f>
        <v>0</v>
      </c>
      <c r="K821" s="979">
        <f>+Sample_FC!K886</f>
        <v>0</v>
      </c>
      <c r="L821" s="979">
        <f>+Sample_FC!L886</f>
        <v>0</v>
      </c>
      <c r="M821" s="979">
        <f>+Sample_FC!M886</f>
        <v>0</v>
      </c>
      <c r="N821" s="979">
        <f>+Sample_FC!N886</f>
        <v>0</v>
      </c>
      <c r="O821" s="979">
        <f>+Sample!B886</f>
        <v>0</v>
      </c>
      <c r="P821" s="979">
        <f>+Sample!C886</f>
        <v>0</v>
      </c>
      <c r="Q821" s="979">
        <f>+Sample!D886</f>
        <v>0</v>
      </c>
      <c r="R821" s="979">
        <f>+Sample!E886</f>
        <v>0</v>
      </c>
      <c r="S821" s="979">
        <f>+Sample!F886</f>
        <v>0</v>
      </c>
      <c r="T821" s="979">
        <f>+Sample!G886</f>
        <v>0</v>
      </c>
      <c r="U821" s="979">
        <f>+Sample!H886</f>
        <v>0</v>
      </c>
      <c r="V821" s="979">
        <f>+Sample!I886</f>
        <v>0</v>
      </c>
      <c r="W821" s="979">
        <f>+Sample!J886</f>
        <v>0</v>
      </c>
      <c r="X821" s="979">
        <f>+Sample!K886</f>
        <v>0</v>
      </c>
      <c r="Y821" s="979">
        <f>+Sample!L886</f>
        <v>0</v>
      </c>
      <c r="Z821" s="979">
        <f>+Sample!M886</f>
        <v>0</v>
      </c>
      <c r="AA821" s="979">
        <f>+Sample!N886</f>
        <v>0</v>
      </c>
    </row>
    <row r="822" spans="1:27" x14ac:dyDescent="0.2">
      <c r="A822" s="1">
        <f>+Sample_FC!A887</f>
        <v>45811</v>
      </c>
      <c r="B822" s="979">
        <f>+Sample_FC!B887</f>
        <v>0</v>
      </c>
      <c r="C822" s="979">
        <f>+Sample_FC!C887</f>
        <v>0</v>
      </c>
      <c r="D822" s="979">
        <f>+Sample_FC!D887</f>
        <v>0</v>
      </c>
      <c r="E822" s="979">
        <f>+Sample_FC!E887</f>
        <v>0</v>
      </c>
      <c r="F822" s="979">
        <f>+Sample_FC!F887</f>
        <v>0</v>
      </c>
      <c r="G822" s="979">
        <f>+Sample_FC!G887</f>
        <v>0</v>
      </c>
      <c r="H822" s="979">
        <f>+Sample_FC!H887</f>
        <v>0</v>
      </c>
      <c r="I822" s="979">
        <f>+Sample_FC!I887</f>
        <v>0</v>
      </c>
      <c r="J822" s="979">
        <f>+Sample_FC!J887</f>
        <v>0</v>
      </c>
      <c r="K822" s="979">
        <f>+Sample_FC!K887</f>
        <v>0</v>
      </c>
      <c r="L822" s="979">
        <f>+Sample_FC!L887</f>
        <v>0</v>
      </c>
      <c r="M822" s="979">
        <f>+Sample_FC!M887</f>
        <v>0</v>
      </c>
      <c r="N822" s="979">
        <f>+Sample_FC!N887</f>
        <v>0</v>
      </c>
      <c r="O822" s="979">
        <f>+Sample!B887</f>
        <v>0</v>
      </c>
      <c r="P822" s="979">
        <f>+Sample!C887</f>
        <v>0</v>
      </c>
      <c r="Q822" s="979">
        <f>+Sample!D887</f>
        <v>0</v>
      </c>
      <c r="R822" s="979">
        <f>+Sample!E887</f>
        <v>0</v>
      </c>
      <c r="S822" s="979">
        <f>+Sample!F887</f>
        <v>0</v>
      </c>
      <c r="T822" s="979">
        <f>+Sample!G887</f>
        <v>0</v>
      </c>
      <c r="U822" s="979">
        <f>+Sample!H887</f>
        <v>0</v>
      </c>
      <c r="V822" s="979">
        <f>+Sample!I887</f>
        <v>0</v>
      </c>
      <c r="W822" s="979">
        <f>+Sample!J887</f>
        <v>0</v>
      </c>
      <c r="X822" s="979">
        <f>+Sample!K887</f>
        <v>0</v>
      </c>
      <c r="Y822" s="979">
        <f>+Sample!L887</f>
        <v>0</v>
      </c>
      <c r="Z822" s="979">
        <f>+Sample!M887</f>
        <v>0</v>
      </c>
      <c r="AA822" s="979">
        <f>+Sample!N887</f>
        <v>0</v>
      </c>
    </row>
    <row r="823" spans="1:27" x14ac:dyDescent="0.2">
      <c r="A823" s="1">
        <f>+Sample_FC!A888</f>
        <v>45812</v>
      </c>
      <c r="B823" s="979">
        <f>+Sample_FC!B888</f>
        <v>0</v>
      </c>
      <c r="C823" s="979">
        <f>+Sample_FC!C888</f>
        <v>0</v>
      </c>
      <c r="D823" s="979">
        <f>+Sample_FC!D888</f>
        <v>0</v>
      </c>
      <c r="E823" s="979">
        <f>+Sample_FC!E888</f>
        <v>0</v>
      </c>
      <c r="F823" s="979">
        <f>+Sample_FC!F888</f>
        <v>0</v>
      </c>
      <c r="G823" s="979">
        <f>+Sample_FC!G888</f>
        <v>0</v>
      </c>
      <c r="H823" s="979">
        <f>+Sample_FC!H888</f>
        <v>0</v>
      </c>
      <c r="I823" s="979">
        <f>+Sample_FC!I888</f>
        <v>0</v>
      </c>
      <c r="J823" s="979">
        <f>+Sample_FC!J888</f>
        <v>0</v>
      </c>
      <c r="K823" s="979">
        <f>+Sample_FC!K888</f>
        <v>0</v>
      </c>
      <c r="L823" s="979">
        <f>+Sample_FC!L888</f>
        <v>0</v>
      </c>
      <c r="M823" s="979">
        <f>+Sample_FC!M888</f>
        <v>0</v>
      </c>
      <c r="N823" s="979">
        <f>+Sample_FC!N888</f>
        <v>0</v>
      </c>
      <c r="O823" s="979">
        <f>+Sample!B888</f>
        <v>0</v>
      </c>
      <c r="P823" s="979">
        <f>+Sample!C888</f>
        <v>0</v>
      </c>
      <c r="Q823" s="979">
        <f>+Sample!D888</f>
        <v>0</v>
      </c>
      <c r="R823" s="979">
        <f>+Sample!E888</f>
        <v>0</v>
      </c>
      <c r="S823" s="979">
        <f>+Sample!F888</f>
        <v>0</v>
      </c>
      <c r="T823" s="979">
        <f>+Sample!G888</f>
        <v>0</v>
      </c>
      <c r="U823" s="979">
        <f>+Sample!H888</f>
        <v>0</v>
      </c>
      <c r="V823" s="979">
        <f>+Sample!I888</f>
        <v>0</v>
      </c>
      <c r="W823" s="979">
        <f>+Sample!J888</f>
        <v>0</v>
      </c>
      <c r="X823" s="979">
        <f>+Sample!K888</f>
        <v>0</v>
      </c>
      <c r="Y823" s="979">
        <f>+Sample!L888</f>
        <v>0</v>
      </c>
      <c r="Z823" s="979">
        <f>+Sample!M888</f>
        <v>0</v>
      </c>
      <c r="AA823" s="979">
        <f>+Sample!N888</f>
        <v>0</v>
      </c>
    </row>
    <row r="824" spans="1:27" x14ac:dyDescent="0.2">
      <c r="A824" s="1">
        <f>+Sample_FC!A889</f>
        <v>45813</v>
      </c>
      <c r="B824" s="979">
        <f>+Sample_FC!B889</f>
        <v>0</v>
      </c>
      <c r="C824" s="979">
        <f>+Sample_FC!C889</f>
        <v>0</v>
      </c>
      <c r="D824" s="979">
        <f>+Sample_FC!D889</f>
        <v>0</v>
      </c>
      <c r="E824" s="979">
        <f>+Sample_FC!E889</f>
        <v>0</v>
      </c>
      <c r="F824" s="979">
        <f>+Sample_FC!F889</f>
        <v>0</v>
      </c>
      <c r="G824" s="979">
        <f>+Sample_FC!G889</f>
        <v>0</v>
      </c>
      <c r="H824" s="979">
        <f>+Sample_FC!H889</f>
        <v>0</v>
      </c>
      <c r="I824" s="979">
        <f>+Sample_FC!I889</f>
        <v>0</v>
      </c>
      <c r="J824" s="979">
        <f>+Sample_FC!J889</f>
        <v>0</v>
      </c>
      <c r="K824" s="979">
        <f>+Sample_FC!K889</f>
        <v>0</v>
      </c>
      <c r="L824" s="979">
        <f>+Sample_FC!L889</f>
        <v>0</v>
      </c>
      <c r="M824" s="979">
        <f>+Sample_FC!M889</f>
        <v>0</v>
      </c>
      <c r="N824" s="979">
        <f>+Sample_FC!N889</f>
        <v>0</v>
      </c>
      <c r="O824" s="979">
        <f>+Sample!B889</f>
        <v>0</v>
      </c>
      <c r="P824" s="979">
        <f>+Sample!C889</f>
        <v>0</v>
      </c>
      <c r="Q824" s="979">
        <f>+Sample!D889</f>
        <v>0</v>
      </c>
      <c r="R824" s="979">
        <f>+Sample!E889</f>
        <v>0</v>
      </c>
      <c r="S824" s="979">
        <f>+Sample!F889</f>
        <v>0</v>
      </c>
      <c r="T824" s="979">
        <f>+Sample!G889</f>
        <v>0</v>
      </c>
      <c r="U824" s="979">
        <f>+Sample!H889</f>
        <v>0</v>
      </c>
      <c r="V824" s="979">
        <f>+Sample!I889</f>
        <v>0</v>
      </c>
      <c r="W824" s="979">
        <f>+Sample!J889</f>
        <v>0</v>
      </c>
      <c r="X824" s="979">
        <f>+Sample!K889</f>
        <v>0</v>
      </c>
      <c r="Y824" s="979">
        <f>+Sample!L889</f>
        <v>0</v>
      </c>
      <c r="Z824" s="979">
        <f>+Sample!M889</f>
        <v>0</v>
      </c>
      <c r="AA824" s="979">
        <f>+Sample!N889</f>
        <v>0</v>
      </c>
    </row>
    <row r="825" spans="1:27" x14ac:dyDescent="0.2">
      <c r="A825" s="1">
        <f>+Sample_FC!A890</f>
        <v>45814</v>
      </c>
      <c r="B825" s="979">
        <f>+Sample_FC!B890</f>
        <v>0</v>
      </c>
      <c r="C825" s="979">
        <f>+Sample_FC!C890</f>
        <v>0</v>
      </c>
      <c r="D825" s="979">
        <f>+Sample_FC!D890</f>
        <v>0</v>
      </c>
      <c r="E825" s="979">
        <f>+Sample_FC!E890</f>
        <v>0</v>
      </c>
      <c r="F825" s="979">
        <f>+Sample_FC!F890</f>
        <v>0</v>
      </c>
      <c r="G825" s="979">
        <f>+Sample_FC!G890</f>
        <v>0</v>
      </c>
      <c r="H825" s="979">
        <f>+Sample_FC!H890</f>
        <v>0</v>
      </c>
      <c r="I825" s="979">
        <f>+Sample_FC!I890</f>
        <v>0</v>
      </c>
      <c r="J825" s="979">
        <f>+Sample_FC!J890</f>
        <v>0</v>
      </c>
      <c r="K825" s="979">
        <f>+Sample_FC!K890</f>
        <v>0</v>
      </c>
      <c r="L825" s="979">
        <f>+Sample_FC!L890</f>
        <v>0</v>
      </c>
      <c r="M825" s="979">
        <f>+Sample_FC!M890</f>
        <v>0</v>
      </c>
      <c r="N825" s="979">
        <f>+Sample_FC!N890</f>
        <v>0</v>
      </c>
      <c r="O825" s="979">
        <f>+Sample!B890</f>
        <v>0</v>
      </c>
      <c r="P825" s="979">
        <f>+Sample!C890</f>
        <v>0</v>
      </c>
      <c r="Q825" s="979">
        <f>+Sample!D890</f>
        <v>0</v>
      </c>
      <c r="R825" s="979">
        <f>+Sample!E890</f>
        <v>0</v>
      </c>
      <c r="S825" s="979">
        <f>+Sample!F890</f>
        <v>0</v>
      </c>
      <c r="T825" s="979">
        <f>+Sample!G890</f>
        <v>0</v>
      </c>
      <c r="U825" s="979">
        <f>+Sample!H890</f>
        <v>0</v>
      </c>
      <c r="V825" s="979">
        <f>+Sample!I890</f>
        <v>0</v>
      </c>
      <c r="W825" s="979">
        <f>+Sample!J890</f>
        <v>0</v>
      </c>
      <c r="X825" s="979">
        <f>+Sample!K890</f>
        <v>0</v>
      </c>
      <c r="Y825" s="979">
        <f>+Sample!L890</f>
        <v>0</v>
      </c>
      <c r="Z825" s="979">
        <f>+Sample!M890</f>
        <v>0</v>
      </c>
      <c r="AA825" s="979">
        <f>+Sample!N890</f>
        <v>0</v>
      </c>
    </row>
    <row r="826" spans="1:27" x14ac:dyDescent="0.2">
      <c r="A826" s="1">
        <f>+Sample_FC!A891</f>
        <v>45815</v>
      </c>
      <c r="B826" s="979">
        <f>+Sample_FC!B891</f>
        <v>0</v>
      </c>
      <c r="C826" s="979">
        <f>+Sample_FC!C891</f>
        <v>0</v>
      </c>
      <c r="D826" s="979">
        <f>+Sample_FC!D891</f>
        <v>0</v>
      </c>
      <c r="E826" s="979">
        <f>+Sample_FC!E891</f>
        <v>0</v>
      </c>
      <c r="F826" s="979">
        <f>+Sample_FC!F891</f>
        <v>0</v>
      </c>
      <c r="G826" s="979">
        <f>+Sample_FC!G891</f>
        <v>0</v>
      </c>
      <c r="H826" s="979">
        <f>+Sample_FC!H891</f>
        <v>0</v>
      </c>
      <c r="I826" s="979">
        <f>+Sample_FC!I891</f>
        <v>0</v>
      </c>
      <c r="J826" s="979">
        <f>+Sample_FC!J891</f>
        <v>0</v>
      </c>
      <c r="K826" s="979">
        <f>+Sample_FC!K891</f>
        <v>0</v>
      </c>
      <c r="L826" s="979">
        <f>+Sample_FC!L891</f>
        <v>0</v>
      </c>
      <c r="M826" s="979">
        <f>+Sample_FC!M891</f>
        <v>0</v>
      </c>
      <c r="N826" s="979">
        <f>+Sample_FC!N891</f>
        <v>0</v>
      </c>
      <c r="O826" s="979">
        <f>+Sample!B891</f>
        <v>0</v>
      </c>
      <c r="P826" s="979">
        <f>+Sample!C891</f>
        <v>0</v>
      </c>
      <c r="Q826" s="979">
        <f>+Sample!D891</f>
        <v>0</v>
      </c>
      <c r="R826" s="979">
        <f>+Sample!E891</f>
        <v>0</v>
      </c>
      <c r="S826" s="979">
        <f>+Sample!F891</f>
        <v>0</v>
      </c>
      <c r="T826" s="979">
        <f>+Sample!G891</f>
        <v>0</v>
      </c>
      <c r="U826" s="979">
        <f>+Sample!H891</f>
        <v>0</v>
      </c>
      <c r="V826" s="979">
        <f>+Sample!I891</f>
        <v>0</v>
      </c>
      <c r="W826" s="979">
        <f>+Sample!J891</f>
        <v>0</v>
      </c>
      <c r="X826" s="979">
        <f>+Sample!K891</f>
        <v>0</v>
      </c>
      <c r="Y826" s="979">
        <f>+Sample!L891</f>
        <v>0</v>
      </c>
      <c r="Z826" s="979">
        <f>+Sample!M891</f>
        <v>0</v>
      </c>
      <c r="AA826" s="979">
        <f>+Sample!N891</f>
        <v>0</v>
      </c>
    </row>
    <row r="827" spans="1:27" x14ac:dyDescent="0.2">
      <c r="A827" s="1">
        <f>+Sample_FC!A892</f>
        <v>45816</v>
      </c>
      <c r="B827" s="979">
        <f>+Sample_FC!B892</f>
        <v>0</v>
      </c>
      <c r="C827" s="979">
        <f>+Sample_FC!C892</f>
        <v>0</v>
      </c>
      <c r="D827" s="979">
        <f>+Sample_FC!D892</f>
        <v>0</v>
      </c>
      <c r="E827" s="979">
        <f>+Sample_FC!E892</f>
        <v>0</v>
      </c>
      <c r="F827" s="979">
        <f>+Sample_FC!F892</f>
        <v>0</v>
      </c>
      <c r="G827" s="979">
        <f>+Sample_FC!G892</f>
        <v>0</v>
      </c>
      <c r="H827" s="979">
        <f>+Sample_FC!H892</f>
        <v>0</v>
      </c>
      <c r="I827" s="979">
        <f>+Sample_FC!I892</f>
        <v>0</v>
      </c>
      <c r="J827" s="979">
        <f>+Sample_FC!J892</f>
        <v>0</v>
      </c>
      <c r="K827" s="979">
        <f>+Sample_FC!K892</f>
        <v>0</v>
      </c>
      <c r="L827" s="979">
        <f>+Sample_FC!L892</f>
        <v>0</v>
      </c>
      <c r="M827" s="979">
        <f>+Sample_FC!M892</f>
        <v>0</v>
      </c>
      <c r="N827" s="979">
        <f>+Sample_FC!N892</f>
        <v>0</v>
      </c>
      <c r="O827" s="979">
        <f>+Sample!B892</f>
        <v>0</v>
      </c>
      <c r="P827" s="979">
        <f>+Sample!C892</f>
        <v>0</v>
      </c>
      <c r="Q827" s="979">
        <f>+Sample!D892</f>
        <v>0</v>
      </c>
      <c r="R827" s="979">
        <f>+Sample!E892</f>
        <v>0</v>
      </c>
      <c r="S827" s="979">
        <f>+Sample!F892</f>
        <v>0</v>
      </c>
      <c r="T827" s="979">
        <f>+Sample!G892</f>
        <v>0</v>
      </c>
      <c r="U827" s="979">
        <f>+Sample!H892</f>
        <v>0</v>
      </c>
      <c r="V827" s="979">
        <f>+Sample!I892</f>
        <v>0</v>
      </c>
      <c r="W827" s="979">
        <f>+Sample!J892</f>
        <v>0</v>
      </c>
      <c r="X827" s="979">
        <f>+Sample!K892</f>
        <v>0</v>
      </c>
      <c r="Y827" s="979">
        <f>+Sample!L892</f>
        <v>0</v>
      </c>
      <c r="Z827" s="979">
        <f>+Sample!M892</f>
        <v>0</v>
      </c>
      <c r="AA827" s="979">
        <f>+Sample!N892</f>
        <v>0</v>
      </c>
    </row>
    <row r="828" spans="1:27" x14ac:dyDescent="0.2">
      <c r="A828" s="1">
        <f>+Sample_FC!A893</f>
        <v>45817</v>
      </c>
      <c r="B828" s="979">
        <f>+Sample_FC!B893</f>
        <v>0</v>
      </c>
      <c r="C828" s="979">
        <f>+Sample_FC!C893</f>
        <v>0</v>
      </c>
      <c r="D828" s="979">
        <f>+Sample_FC!D893</f>
        <v>0</v>
      </c>
      <c r="E828" s="979">
        <f>+Sample_FC!E893</f>
        <v>0</v>
      </c>
      <c r="F828" s="979">
        <f>+Sample_FC!F893</f>
        <v>0</v>
      </c>
      <c r="G828" s="979">
        <f>+Sample_FC!G893</f>
        <v>0</v>
      </c>
      <c r="H828" s="979">
        <f>+Sample_FC!H893</f>
        <v>0</v>
      </c>
      <c r="I828" s="979">
        <f>+Sample_FC!I893</f>
        <v>0</v>
      </c>
      <c r="J828" s="979">
        <f>+Sample_FC!J893</f>
        <v>0</v>
      </c>
      <c r="K828" s="979">
        <f>+Sample_FC!K893</f>
        <v>0</v>
      </c>
      <c r="L828" s="979">
        <f>+Sample_FC!L893</f>
        <v>0</v>
      </c>
      <c r="M828" s="979">
        <f>+Sample_FC!M893</f>
        <v>0</v>
      </c>
      <c r="N828" s="979">
        <f>+Sample_FC!N893</f>
        <v>0</v>
      </c>
      <c r="O828" s="979">
        <f>+Sample!B893</f>
        <v>0</v>
      </c>
      <c r="P828" s="979">
        <f>+Sample!C893</f>
        <v>0</v>
      </c>
      <c r="Q828" s="979">
        <f>+Sample!D893</f>
        <v>0</v>
      </c>
      <c r="R828" s="979">
        <f>+Sample!E893</f>
        <v>0</v>
      </c>
      <c r="S828" s="979">
        <f>+Sample!F893</f>
        <v>0</v>
      </c>
      <c r="T828" s="979">
        <f>+Sample!G893</f>
        <v>0</v>
      </c>
      <c r="U828" s="979">
        <f>+Sample!H893</f>
        <v>0</v>
      </c>
      <c r="V828" s="979">
        <f>+Sample!I893</f>
        <v>0</v>
      </c>
      <c r="W828" s="979">
        <f>+Sample!J893</f>
        <v>0</v>
      </c>
      <c r="X828" s="979">
        <f>+Sample!K893</f>
        <v>0</v>
      </c>
      <c r="Y828" s="979">
        <f>+Sample!L893</f>
        <v>0</v>
      </c>
      <c r="Z828" s="979">
        <f>+Sample!M893</f>
        <v>0</v>
      </c>
      <c r="AA828" s="979">
        <f>+Sample!N893</f>
        <v>0</v>
      </c>
    </row>
    <row r="829" spans="1:27" x14ac:dyDescent="0.2">
      <c r="A829" s="1">
        <f>+Sample_FC!A894</f>
        <v>45818</v>
      </c>
      <c r="B829" s="979">
        <f>+Sample_FC!B894</f>
        <v>0</v>
      </c>
      <c r="C829" s="979">
        <f>+Sample_FC!C894</f>
        <v>0</v>
      </c>
      <c r="D829" s="979">
        <f>+Sample_FC!D894</f>
        <v>0</v>
      </c>
      <c r="E829" s="979">
        <f>+Sample_FC!E894</f>
        <v>0</v>
      </c>
      <c r="F829" s="979">
        <f>+Sample_FC!F894</f>
        <v>0</v>
      </c>
      <c r="G829" s="979">
        <f>+Sample_FC!G894</f>
        <v>0</v>
      </c>
      <c r="H829" s="979">
        <f>+Sample_FC!H894</f>
        <v>0</v>
      </c>
      <c r="I829" s="979">
        <f>+Sample_FC!I894</f>
        <v>0</v>
      </c>
      <c r="J829" s="979">
        <f>+Sample_FC!J894</f>
        <v>0</v>
      </c>
      <c r="K829" s="979">
        <f>+Sample_FC!K894</f>
        <v>0</v>
      </c>
      <c r="L829" s="979">
        <f>+Sample_FC!L894</f>
        <v>0</v>
      </c>
      <c r="M829" s="979">
        <f>+Sample_FC!M894</f>
        <v>0</v>
      </c>
      <c r="N829" s="979">
        <f>+Sample_FC!N894</f>
        <v>0</v>
      </c>
      <c r="O829" s="979">
        <f>+Sample!B894</f>
        <v>0</v>
      </c>
      <c r="P829" s="979">
        <f>+Sample!C894</f>
        <v>0</v>
      </c>
      <c r="Q829" s="979">
        <f>+Sample!D894</f>
        <v>0</v>
      </c>
      <c r="R829" s="979">
        <f>+Sample!E894</f>
        <v>0</v>
      </c>
      <c r="S829" s="979">
        <f>+Sample!F894</f>
        <v>0</v>
      </c>
      <c r="T829" s="979">
        <f>+Sample!G894</f>
        <v>0</v>
      </c>
      <c r="U829" s="979">
        <f>+Sample!H894</f>
        <v>0</v>
      </c>
      <c r="V829" s="979">
        <f>+Sample!I894</f>
        <v>0</v>
      </c>
      <c r="W829" s="979">
        <f>+Sample!J894</f>
        <v>0</v>
      </c>
      <c r="X829" s="979">
        <f>+Sample!K894</f>
        <v>0</v>
      </c>
      <c r="Y829" s="979">
        <f>+Sample!L894</f>
        <v>0</v>
      </c>
      <c r="Z829" s="979">
        <f>+Sample!M894</f>
        <v>0</v>
      </c>
      <c r="AA829" s="979">
        <f>+Sample!N894</f>
        <v>0</v>
      </c>
    </row>
    <row r="830" spans="1:27" x14ac:dyDescent="0.2">
      <c r="A830" s="1">
        <f>+Sample_FC!A895</f>
        <v>45819</v>
      </c>
      <c r="B830" s="979">
        <f>+Sample_FC!B895</f>
        <v>0</v>
      </c>
      <c r="C830" s="979">
        <f>+Sample_FC!C895</f>
        <v>0</v>
      </c>
      <c r="D830" s="979">
        <f>+Sample_FC!D895</f>
        <v>0</v>
      </c>
      <c r="E830" s="979">
        <f>+Sample_FC!E895</f>
        <v>0</v>
      </c>
      <c r="F830" s="979">
        <f>+Sample_FC!F895</f>
        <v>0</v>
      </c>
      <c r="G830" s="979">
        <f>+Sample_FC!G895</f>
        <v>0</v>
      </c>
      <c r="H830" s="979">
        <f>+Sample_FC!H895</f>
        <v>0</v>
      </c>
      <c r="I830" s="979">
        <f>+Sample_FC!I895</f>
        <v>0</v>
      </c>
      <c r="J830" s="979">
        <f>+Sample_FC!J895</f>
        <v>0</v>
      </c>
      <c r="K830" s="979">
        <f>+Sample_FC!K895</f>
        <v>0</v>
      </c>
      <c r="L830" s="979">
        <f>+Sample_FC!L895</f>
        <v>0</v>
      </c>
      <c r="M830" s="979">
        <f>+Sample_FC!M895</f>
        <v>0</v>
      </c>
      <c r="N830" s="979">
        <f>+Sample_FC!N895</f>
        <v>0</v>
      </c>
      <c r="O830" s="979">
        <f>+Sample!B895</f>
        <v>0</v>
      </c>
      <c r="P830" s="979">
        <f>+Sample!C895</f>
        <v>0</v>
      </c>
      <c r="Q830" s="979">
        <f>+Sample!D895</f>
        <v>0</v>
      </c>
      <c r="R830" s="979">
        <f>+Sample!E895</f>
        <v>0</v>
      </c>
      <c r="S830" s="979">
        <f>+Sample!F895</f>
        <v>0</v>
      </c>
      <c r="T830" s="979">
        <f>+Sample!G895</f>
        <v>0</v>
      </c>
      <c r="U830" s="979">
        <f>+Sample!H895</f>
        <v>0</v>
      </c>
      <c r="V830" s="979">
        <f>+Sample!I895</f>
        <v>0</v>
      </c>
      <c r="W830" s="979">
        <f>+Sample!J895</f>
        <v>0</v>
      </c>
      <c r="X830" s="979">
        <f>+Sample!K895</f>
        <v>0</v>
      </c>
      <c r="Y830" s="979">
        <f>+Sample!L895</f>
        <v>0</v>
      </c>
      <c r="Z830" s="979">
        <f>+Sample!M895</f>
        <v>0</v>
      </c>
      <c r="AA830" s="979">
        <f>+Sample!N895</f>
        <v>0</v>
      </c>
    </row>
    <row r="831" spans="1:27" x14ac:dyDescent="0.2">
      <c r="A831" s="1">
        <f>+Sample_FC!A896</f>
        <v>45820</v>
      </c>
      <c r="B831" s="979">
        <f>+Sample_FC!B896</f>
        <v>0</v>
      </c>
      <c r="C831" s="979">
        <f>+Sample_FC!C896</f>
        <v>0</v>
      </c>
      <c r="D831" s="979">
        <f>+Sample_FC!D896</f>
        <v>0</v>
      </c>
      <c r="E831" s="979">
        <f>+Sample_FC!E896</f>
        <v>0</v>
      </c>
      <c r="F831" s="979">
        <f>+Sample_FC!F896</f>
        <v>0</v>
      </c>
      <c r="G831" s="979">
        <f>+Sample_FC!G896</f>
        <v>0</v>
      </c>
      <c r="H831" s="979">
        <f>+Sample_FC!H896</f>
        <v>0</v>
      </c>
      <c r="I831" s="979">
        <f>+Sample_FC!I896</f>
        <v>0</v>
      </c>
      <c r="J831" s="979">
        <f>+Sample_FC!J896</f>
        <v>0</v>
      </c>
      <c r="K831" s="979">
        <f>+Sample_FC!K896</f>
        <v>0</v>
      </c>
      <c r="L831" s="979">
        <f>+Sample_FC!L896</f>
        <v>0</v>
      </c>
      <c r="M831" s="979">
        <f>+Sample_FC!M896</f>
        <v>0</v>
      </c>
      <c r="N831" s="979">
        <f>+Sample_FC!N896</f>
        <v>0</v>
      </c>
      <c r="O831" s="979">
        <f>+Sample!B896</f>
        <v>0</v>
      </c>
      <c r="P831" s="979">
        <f>+Sample!C896</f>
        <v>0</v>
      </c>
      <c r="Q831" s="979">
        <f>+Sample!D896</f>
        <v>0</v>
      </c>
      <c r="R831" s="979">
        <f>+Sample!E896</f>
        <v>0</v>
      </c>
      <c r="S831" s="979">
        <f>+Sample!F896</f>
        <v>0</v>
      </c>
      <c r="T831" s="979">
        <f>+Sample!G896</f>
        <v>0</v>
      </c>
      <c r="U831" s="979">
        <f>+Sample!H896</f>
        <v>0</v>
      </c>
      <c r="V831" s="979">
        <f>+Sample!I896</f>
        <v>0</v>
      </c>
      <c r="W831" s="979">
        <f>+Sample!J896</f>
        <v>0</v>
      </c>
      <c r="X831" s="979">
        <f>+Sample!K896</f>
        <v>0</v>
      </c>
      <c r="Y831" s="979">
        <f>+Sample!L896</f>
        <v>0</v>
      </c>
      <c r="Z831" s="979">
        <f>+Sample!M896</f>
        <v>0</v>
      </c>
      <c r="AA831" s="979">
        <f>+Sample!N896</f>
        <v>0</v>
      </c>
    </row>
    <row r="832" spans="1:27" x14ac:dyDescent="0.2">
      <c r="A832" s="1">
        <f>+Sample_FC!A897</f>
        <v>45821</v>
      </c>
      <c r="B832" s="979">
        <f>+Sample_FC!B897</f>
        <v>0</v>
      </c>
      <c r="C832" s="979">
        <f>+Sample_FC!C897</f>
        <v>0</v>
      </c>
      <c r="D832" s="979">
        <f>+Sample_FC!D897</f>
        <v>0</v>
      </c>
      <c r="E832" s="979">
        <f>+Sample_FC!E897</f>
        <v>0</v>
      </c>
      <c r="F832" s="979">
        <f>+Sample_FC!F897</f>
        <v>0</v>
      </c>
      <c r="G832" s="979">
        <f>+Sample_FC!G897</f>
        <v>0</v>
      </c>
      <c r="H832" s="979">
        <f>+Sample_FC!H897</f>
        <v>0</v>
      </c>
      <c r="I832" s="979">
        <f>+Sample_FC!I897</f>
        <v>0</v>
      </c>
      <c r="J832" s="979">
        <f>+Sample_FC!J897</f>
        <v>0</v>
      </c>
      <c r="K832" s="979">
        <f>+Sample_FC!K897</f>
        <v>0</v>
      </c>
      <c r="L832" s="979">
        <f>+Sample_FC!L897</f>
        <v>0</v>
      </c>
      <c r="M832" s="979">
        <f>+Sample_FC!M897</f>
        <v>0</v>
      </c>
      <c r="N832" s="979">
        <f>+Sample_FC!N897</f>
        <v>0</v>
      </c>
      <c r="O832" s="979">
        <f>+Sample!B897</f>
        <v>0</v>
      </c>
      <c r="P832" s="979">
        <f>+Sample!C897</f>
        <v>0</v>
      </c>
      <c r="Q832" s="979">
        <f>+Sample!D897</f>
        <v>0</v>
      </c>
      <c r="R832" s="979">
        <f>+Sample!E897</f>
        <v>0</v>
      </c>
      <c r="S832" s="979">
        <f>+Sample!F897</f>
        <v>0</v>
      </c>
      <c r="T832" s="979">
        <f>+Sample!G897</f>
        <v>0</v>
      </c>
      <c r="U832" s="979">
        <f>+Sample!H897</f>
        <v>0</v>
      </c>
      <c r="V832" s="979">
        <f>+Sample!I897</f>
        <v>0</v>
      </c>
      <c r="W832" s="979">
        <f>+Sample!J897</f>
        <v>0</v>
      </c>
      <c r="X832" s="979">
        <f>+Sample!K897</f>
        <v>0</v>
      </c>
      <c r="Y832" s="979">
        <f>+Sample!L897</f>
        <v>0</v>
      </c>
      <c r="Z832" s="979">
        <f>+Sample!M897</f>
        <v>0</v>
      </c>
      <c r="AA832" s="979">
        <f>+Sample!N897</f>
        <v>0</v>
      </c>
    </row>
    <row r="833" spans="1:27" x14ac:dyDescent="0.2">
      <c r="A833" s="1">
        <f>+Sample_FC!A898</f>
        <v>45822</v>
      </c>
      <c r="B833" s="979">
        <f>+Sample_FC!B898</f>
        <v>0</v>
      </c>
      <c r="C833" s="979">
        <f>+Sample_FC!C898</f>
        <v>0</v>
      </c>
      <c r="D833" s="979">
        <f>+Sample_FC!D898</f>
        <v>0</v>
      </c>
      <c r="E833" s="979">
        <f>+Sample_FC!E898</f>
        <v>0</v>
      </c>
      <c r="F833" s="979">
        <f>+Sample_FC!F898</f>
        <v>0</v>
      </c>
      <c r="G833" s="979">
        <f>+Sample_FC!G898</f>
        <v>0</v>
      </c>
      <c r="H833" s="979">
        <f>+Sample_FC!H898</f>
        <v>0</v>
      </c>
      <c r="I833" s="979">
        <f>+Sample_FC!I898</f>
        <v>0</v>
      </c>
      <c r="J833" s="979">
        <f>+Sample_FC!J898</f>
        <v>0</v>
      </c>
      <c r="K833" s="979">
        <f>+Sample_FC!K898</f>
        <v>0</v>
      </c>
      <c r="L833" s="979">
        <f>+Sample_FC!L898</f>
        <v>0</v>
      </c>
      <c r="M833" s="979">
        <f>+Sample_FC!M898</f>
        <v>0</v>
      </c>
      <c r="N833" s="979">
        <f>+Sample_FC!N898</f>
        <v>0</v>
      </c>
      <c r="O833" s="979">
        <f>+Sample!B898</f>
        <v>0</v>
      </c>
      <c r="P833" s="979">
        <f>+Sample!C898</f>
        <v>0</v>
      </c>
      <c r="Q833" s="979">
        <f>+Sample!D898</f>
        <v>0</v>
      </c>
      <c r="R833" s="979">
        <f>+Sample!E898</f>
        <v>0</v>
      </c>
      <c r="S833" s="979">
        <f>+Sample!F898</f>
        <v>0</v>
      </c>
      <c r="T833" s="979">
        <f>+Sample!G898</f>
        <v>0</v>
      </c>
      <c r="U833" s="979">
        <f>+Sample!H898</f>
        <v>0</v>
      </c>
      <c r="V833" s="979">
        <f>+Sample!I898</f>
        <v>0</v>
      </c>
      <c r="W833" s="979">
        <f>+Sample!J898</f>
        <v>0</v>
      </c>
      <c r="X833" s="979">
        <f>+Sample!K898</f>
        <v>0</v>
      </c>
      <c r="Y833" s="979">
        <f>+Sample!L898</f>
        <v>0</v>
      </c>
      <c r="Z833" s="979">
        <f>+Sample!M898</f>
        <v>0</v>
      </c>
      <c r="AA833" s="979">
        <f>+Sample!N898</f>
        <v>0</v>
      </c>
    </row>
    <row r="834" spans="1:27" x14ac:dyDescent="0.2">
      <c r="A834" s="1">
        <f>+Sample_FC!A899</f>
        <v>45823</v>
      </c>
      <c r="B834" s="979">
        <f>+Sample_FC!B899</f>
        <v>0</v>
      </c>
      <c r="C834" s="979">
        <f>+Sample_FC!C899</f>
        <v>0</v>
      </c>
      <c r="D834" s="979">
        <f>+Sample_FC!D899</f>
        <v>0</v>
      </c>
      <c r="E834" s="979">
        <f>+Sample_FC!E899</f>
        <v>0</v>
      </c>
      <c r="F834" s="979">
        <f>+Sample_FC!F899</f>
        <v>0</v>
      </c>
      <c r="G834" s="979">
        <f>+Sample_FC!G899</f>
        <v>0</v>
      </c>
      <c r="H834" s="979">
        <f>+Sample_FC!H899</f>
        <v>0</v>
      </c>
      <c r="I834" s="979">
        <f>+Sample_FC!I899</f>
        <v>0</v>
      </c>
      <c r="J834" s="979">
        <f>+Sample_FC!J899</f>
        <v>0</v>
      </c>
      <c r="K834" s="979">
        <f>+Sample_FC!K899</f>
        <v>0</v>
      </c>
      <c r="L834" s="979">
        <f>+Sample_FC!L899</f>
        <v>0</v>
      </c>
      <c r="M834" s="979">
        <f>+Sample_FC!M899</f>
        <v>0</v>
      </c>
      <c r="N834" s="979">
        <f>+Sample_FC!N899</f>
        <v>0</v>
      </c>
      <c r="O834" s="979">
        <f>+Sample!B899</f>
        <v>0</v>
      </c>
      <c r="P834" s="979">
        <f>+Sample!C899</f>
        <v>0</v>
      </c>
      <c r="Q834" s="979">
        <f>+Sample!D899</f>
        <v>0</v>
      </c>
      <c r="R834" s="979">
        <f>+Sample!E899</f>
        <v>0</v>
      </c>
      <c r="S834" s="979">
        <f>+Sample!F899</f>
        <v>0</v>
      </c>
      <c r="T834" s="979">
        <f>+Sample!G899</f>
        <v>0</v>
      </c>
      <c r="U834" s="979">
        <f>+Sample!H899</f>
        <v>0</v>
      </c>
      <c r="V834" s="979">
        <f>+Sample!I899</f>
        <v>0</v>
      </c>
      <c r="W834" s="979">
        <f>+Sample!J899</f>
        <v>0</v>
      </c>
      <c r="X834" s="979">
        <f>+Sample!K899</f>
        <v>0</v>
      </c>
      <c r="Y834" s="979">
        <f>+Sample!L899</f>
        <v>0</v>
      </c>
      <c r="Z834" s="979">
        <f>+Sample!M899</f>
        <v>0</v>
      </c>
      <c r="AA834" s="979">
        <f>+Sample!N899</f>
        <v>0</v>
      </c>
    </row>
    <row r="835" spans="1:27" x14ac:dyDescent="0.2">
      <c r="A835" s="1">
        <f>+Sample_FC!A900</f>
        <v>45824</v>
      </c>
      <c r="B835" s="979">
        <f>+Sample_FC!B900</f>
        <v>0</v>
      </c>
      <c r="C835" s="979">
        <f>+Sample_FC!C900</f>
        <v>0</v>
      </c>
      <c r="D835" s="979">
        <f>+Sample_FC!D900</f>
        <v>0</v>
      </c>
      <c r="E835" s="979">
        <f>+Sample_FC!E900</f>
        <v>0</v>
      </c>
      <c r="F835" s="979">
        <f>+Sample_FC!F900</f>
        <v>0</v>
      </c>
      <c r="G835" s="979">
        <f>+Sample_FC!G900</f>
        <v>0</v>
      </c>
      <c r="H835" s="979">
        <f>+Sample_FC!H900</f>
        <v>0</v>
      </c>
      <c r="I835" s="979">
        <f>+Sample_FC!I900</f>
        <v>0</v>
      </c>
      <c r="J835" s="979">
        <f>+Sample_FC!J900</f>
        <v>0</v>
      </c>
      <c r="K835" s="979">
        <f>+Sample_FC!K900</f>
        <v>0</v>
      </c>
      <c r="L835" s="979">
        <f>+Sample_FC!L900</f>
        <v>0</v>
      </c>
      <c r="M835" s="979">
        <f>+Sample_FC!M900</f>
        <v>0</v>
      </c>
      <c r="N835" s="979">
        <f>+Sample_FC!N900</f>
        <v>0</v>
      </c>
      <c r="O835" s="979">
        <f>+Sample!B900</f>
        <v>0</v>
      </c>
      <c r="P835" s="979">
        <f>+Sample!C900</f>
        <v>0</v>
      </c>
      <c r="Q835" s="979">
        <f>+Sample!D900</f>
        <v>0</v>
      </c>
      <c r="R835" s="979">
        <f>+Sample!E900</f>
        <v>0</v>
      </c>
      <c r="S835" s="979">
        <f>+Sample!F900</f>
        <v>0</v>
      </c>
      <c r="T835" s="979">
        <f>+Sample!G900</f>
        <v>0</v>
      </c>
      <c r="U835" s="979">
        <f>+Sample!H900</f>
        <v>0</v>
      </c>
      <c r="V835" s="979">
        <f>+Sample!I900</f>
        <v>0</v>
      </c>
      <c r="W835" s="979">
        <f>+Sample!J900</f>
        <v>0</v>
      </c>
      <c r="X835" s="979">
        <f>+Sample!K900</f>
        <v>0</v>
      </c>
      <c r="Y835" s="979">
        <f>+Sample!L900</f>
        <v>0</v>
      </c>
      <c r="Z835" s="979">
        <f>+Sample!M900</f>
        <v>0</v>
      </c>
      <c r="AA835" s="979">
        <f>+Sample!N900</f>
        <v>0</v>
      </c>
    </row>
    <row r="836" spans="1:27" x14ac:dyDescent="0.2">
      <c r="A836" s="1">
        <f>+Sample_FC!A901</f>
        <v>45825</v>
      </c>
      <c r="B836" s="979">
        <f>+Sample_FC!B901</f>
        <v>0</v>
      </c>
      <c r="C836" s="979">
        <f>+Sample_FC!C901</f>
        <v>0</v>
      </c>
      <c r="D836" s="979">
        <f>+Sample_FC!D901</f>
        <v>0</v>
      </c>
      <c r="E836" s="979">
        <f>+Sample_FC!E901</f>
        <v>0</v>
      </c>
      <c r="F836" s="979">
        <f>+Sample_FC!F901</f>
        <v>0</v>
      </c>
      <c r="G836" s="979">
        <f>+Sample_FC!G901</f>
        <v>0</v>
      </c>
      <c r="H836" s="979">
        <f>+Sample_FC!H901</f>
        <v>0</v>
      </c>
      <c r="I836" s="979">
        <f>+Sample_FC!I901</f>
        <v>0</v>
      </c>
      <c r="J836" s="979">
        <f>+Sample_FC!J901</f>
        <v>0</v>
      </c>
      <c r="K836" s="979">
        <f>+Sample_FC!K901</f>
        <v>0</v>
      </c>
      <c r="L836" s="979">
        <f>+Sample_FC!L901</f>
        <v>0</v>
      </c>
      <c r="M836" s="979">
        <f>+Sample_FC!M901</f>
        <v>0</v>
      </c>
      <c r="N836" s="979">
        <f>+Sample_FC!N901</f>
        <v>0</v>
      </c>
      <c r="O836" s="979">
        <f>+Sample!B901</f>
        <v>0</v>
      </c>
      <c r="P836" s="979">
        <f>+Sample!C901</f>
        <v>0</v>
      </c>
      <c r="Q836" s="979">
        <f>+Sample!D901</f>
        <v>0</v>
      </c>
      <c r="R836" s="979">
        <f>+Sample!E901</f>
        <v>0</v>
      </c>
      <c r="S836" s="979">
        <f>+Sample!F901</f>
        <v>0</v>
      </c>
      <c r="T836" s="979">
        <f>+Sample!G901</f>
        <v>0</v>
      </c>
      <c r="U836" s="979">
        <f>+Sample!H901</f>
        <v>0</v>
      </c>
      <c r="V836" s="979">
        <f>+Sample!I901</f>
        <v>0</v>
      </c>
      <c r="W836" s="979">
        <f>+Sample!J901</f>
        <v>0</v>
      </c>
      <c r="X836" s="979">
        <f>+Sample!K901</f>
        <v>0</v>
      </c>
      <c r="Y836" s="979">
        <f>+Sample!L901</f>
        <v>0</v>
      </c>
      <c r="Z836" s="979">
        <f>+Sample!M901</f>
        <v>0</v>
      </c>
      <c r="AA836" s="979">
        <f>+Sample!N901</f>
        <v>0</v>
      </c>
    </row>
    <row r="837" spans="1:27" x14ac:dyDescent="0.2">
      <c r="A837" s="1">
        <f>+Sample_FC!A902</f>
        <v>45826</v>
      </c>
      <c r="B837" s="979">
        <f>+Sample_FC!B902</f>
        <v>0</v>
      </c>
      <c r="C837" s="979">
        <f>+Sample_FC!C902</f>
        <v>0</v>
      </c>
      <c r="D837" s="979">
        <f>+Sample_FC!D902</f>
        <v>0</v>
      </c>
      <c r="E837" s="979">
        <f>+Sample_FC!E902</f>
        <v>0</v>
      </c>
      <c r="F837" s="979">
        <f>+Sample_FC!F902</f>
        <v>0</v>
      </c>
      <c r="G837" s="979">
        <f>+Sample_FC!G902</f>
        <v>0</v>
      </c>
      <c r="H837" s="979">
        <f>+Sample_FC!H902</f>
        <v>0</v>
      </c>
      <c r="I837" s="979">
        <f>+Sample_FC!I902</f>
        <v>0</v>
      </c>
      <c r="J837" s="979">
        <f>+Sample_FC!J902</f>
        <v>0</v>
      </c>
      <c r="K837" s="979">
        <f>+Sample_FC!K902</f>
        <v>0</v>
      </c>
      <c r="L837" s="979">
        <f>+Sample_FC!L902</f>
        <v>0</v>
      </c>
      <c r="M837" s="979">
        <f>+Sample_FC!M902</f>
        <v>0</v>
      </c>
      <c r="N837" s="979">
        <f>+Sample_FC!N902</f>
        <v>0</v>
      </c>
      <c r="O837" s="979">
        <f>+Sample!B902</f>
        <v>0</v>
      </c>
      <c r="P837" s="979">
        <f>+Sample!C902</f>
        <v>0</v>
      </c>
      <c r="Q837" s="979">
        <f>+Sample!D902</f>
        <v>0</v>
      </c>
      <c r="R837" s="979">
        <f>+Sample!E902</f>
        <v>0</v>
      </c>
      <c r="S837" s="979">
        <f>+Sample!F902</f>
        <v>0</v>
      </c>
      <c r="T837" s="979">
        <f>+Sample!G902</f>
        <v>0</v>
      </c>
      <c r="U837" s="979">
        <f>+Sample!H902</f>
        <v>0</v>
      </c>
      <c r="V837" s="979">
        <f>+Sample!I902</f>
        <v>0</v>
      </c>
      <c r="W837" s="979">
        <f>+Sample!J902</f>
        <v>0</v>
      </c>
      <c r="X837" s="979">
        <f>+Sample!K902</f>
        <v>0</v>
      </c>
      <c r="Y837" s="979">
        <f>+Sample!L902</f>
        <v>0</v>
      </c>
      <c r="Z837" s="979">
        <f>+Sample!M902</f>
        <v>0</v>
      </c>
      <c r="AA837" s="979">
        <f>+Sample!N902</f>
        <v>0</v>
      </c>
    </row>
    <row r="838" spans="1:27" x14ac:dyDescent="0.2">
      <c r="A838" s="1">
        <f>+Sample_FC!A903</f>
        <v>45827</v>
      </c>
      <c r="B838" s="979">
        <f>+Sample_FC!B903</f>
        <v>0</v>
      </c>
      <c r="C838" s="979">
        <f>+Sample_FC!C903</f>
        <v>0</v>
      </c>
      <c r="D838" s="979">
        <f>+Sample_FC!D903</f>
        <v>0</v>
      </c>
      <c r="E838" s="979">
        <f>+Sample_FC!E903</f>
        <v>0</v>
      </c>
      <c r="F838" s="979">
        <f>+Sample_FC!F903</f>
        <v>0</v>
      </c>
      <c r="G838" s="979">
        <f>+Sample_FC!G903</f>
        <v>0</v>
      </c>
      <c r="H838" s="979">
        <f>+Sample_FC!H903</f>
        <v>0</v>
      </c>
      <c r="I838" s="979">
        <f>+Sample_FC!I903</f>
        <v>0</v>
      </c>
      <c r="J838" s="979">
        <f>+Sample_FC!J903</f>
        <v>0</v>
      </c>
      <c r="K838" s="979">
        <f>+Sample_FC!K903</f>
        <v>0</v>
      </c>
      <c r="L838" s="979">
        <f>+Sample_FC!L903</f>
        <v>0</v>
      </c>
      <c r="M838" s="979">
        <f>+Sample_FC!M903</f>
        <v>0</v>
      </c>
      <c r="N838" s="979">
        <f>+Sample_FC!N903</f>
        <v>0</v>
      </c>
      <c r="O838" s="979">
        <f>+Sample!B903</f>
        <v>0</v>
      </c>
      <c r="P838" s="979">
        <f>+Sample!C903</f>
        <v>0</v>
      </c>
      <c r="Q838" s="979">
        <f>+Sample!D903</f>
        <v>0</v>
      </c>
      <c r="R838" s="979">
        <f>+Sample!E903</f>
        <v>0</v>
      </c>
      <c r="S838" s="979">
        <f>+Sample!F903</f>
        <v>0</v>
      </c>
      <c r="T838" s="979">
        <f>+Sample!G903</f>
        <v>0</v>
      </c>
      <c r="U838" s="979">
        <f>+Sample!H903</f>
        <v>0</v>
      </c>
      <c r="V838" s="979">
        <f>+Sample!I903</f>
        <v>0</v>
      </c>
      <c r="W838" s="979">
        <f>+Sample!J903</f>
        <v>0</v>
      </c>
      <c r="X838" s="979">
        <f>+Sample!K903</f>
        <v>0</v>
      </c>
      <c r="Y838" s="979">
        <f>+Sample!L903</f>
        <v>0</v>
      </c>
      <c r="Z838" s="979">
        <f>+Sample!M903</f>
        <v>0</v>
      </c>
      <c r="AA838" s="979">
        <f>+Sample!N903</f>
        <v>0</v>
      </c>
    </row>
    <row r="839" spans="1:27" x14ac:dyDescent="0.2">
      <c r="A839" s="1">
        <f>+Sample_FC!A904</f>
        <v>45828</v>
      </c>
      <c r="B839" s="979">
        <f>+Sample_FC!B904</f>
        <v>0</v>
      </c>
      <c r="C839" s="979">
        <f>+Sample_FC!C904</f>
        <v>0</v>
      </c>
      <c r="D839" s="979">
        <f>+Sample_FC!D904</f>
        <v>0</v>
      </c>
      <c r="E839" s="979">
        <f>+Sample_FC!E904</f>
        <v>0</v>
      </c>
      <c r="F839" s="979">
        <f>+Sample_FC!F904</f>
        <v>0</v>
      </c>
      <c r="G839" s="979">
        <f>+Sample_FC!G904</f>
        <v>0</v>
      </c>
      <c r="H839" s="979">
        <f>+Sample_FC!H904</f>
        <v>0</v>
      </c>
      <c r="I839" s="979">
        <f>+Sample_FC!I904</f>
        <v>0</v>
      </c>
      <c r="J839" s="979">
        <f>+Sample_FC!J904</f>
        <v>0</v>
      </c>
      <c r="K839" s="979">
        <f>+Sample_FC!K904</f>
        <v>0</v>
      </c>
      <c r="L839" s="979">
        <f>+Sample_FC!L904</f>
        <v>0</v>
      </c>
      <c r="M839" s="979">
        <f>+Sample_FC!M904</f>
        <v>0</v>
      </c>
      <c r="N839" s="979">
        <f>+Sample_FC!N904</f>
        <v>0</v>
      </c>
      <c r="O839" s="979">
        <f>+Sample!B904</f>
        <v>0</v>
      </c>
      <c r="P839" s="979">
        <f>+Sample!C904</f>
        <v>0</v>
      </c>
      <c r="Q839" s="979">
        <f>+Sample!D904</f>
        <v>0</v>
      </c>
      <c r="R839" s="979">
        <f>+Sample!E904</f>
        <v>0</v>
      </c>
      <c r="S839" s="979">
        <f>+Sample!F904</f>
        <v>0</v>
      </c>
      <c r="T839" s="979">
        <f>+Sample!G904</f>
        <v>0</v>
      </c>
      <c r="U839" s="979">
        <f>+Sample!H904</f>
        <v>0</v>
      </c>
      <c r="V839" s="979">
        <f>+Sample!I904</f>
        <v>0</v>
      </c>
      <c r="W839" s="979">
        <f>+Sample!J904</f>
        <v>0</v>
      </c>
      <c r="X839" s="979">
        <f>+Sample!K904</f>
        <v>0</v>
      </c>
      <c r="Y839" s="979">
        <f>+Sample!L904</f>
        <v>0</v>
      </c>
      <c r="Z839" s="979">
        <f>+Sample!M904</f>
        <v>0</v>
      </c>
      <c r="AA839" s="979">
        <f>+Sample!N904</f>
        <v>0</v>
      </c>
    </row>
    <row r="840" spans="1:27" x14ac:dyDescent="0.2">
      <c r="A840" s="1">
        <f>+Sample_FC!A905</f>
        <v>45829</v>
      </c>
      <c r="B840" s="979">
        <f>+Sample_FC!B905</f>
        <v>0</v>
      </c>
      <c r="C840" s="979">
        <f>+Sample_FC!C905</f>
        <v>0</v>
      </c>
      <c r="D840" s="979">
        <f>+Sample_FC!D905</f>
        <v>0</v>
      </c>
      <c r="E840" s="979">
        <f>+Sample_FC!E905</f>
        <v>0</v>
      </c>
      <c r="F840" s="979">
        <f>+Sample_FC!F905</f>
        <v>0</v>
      </c>
      <c r="G840" s="979">
        <f>+Sample_FC!G905</f>
        <v>0</v>
      </c>
      <c r="H840" s="979">
        <f>+Sample_FC!H905</f>
        <v>0</v>
      </c>
      <c r="I840" s="979">
        <f>+Sample_FC!I905</f>
        <v>0</v>
      </c>
      <c r="J840" s="979">
        <f>+Sample_FC!J905</f>
        <v>0</v>
      </c>
      <c r="K840" s="979">
        <f>+Sample_FC!K905</f>
        <v>0</v>
      </c>
      <c r="L840" s="979">
        <f>+Sample_FC!L905</f>
        <v>0</v>
      </c>
      <c r="M840" s="979">
        <f>+Sample_FC!M905</f>
        <v>0</v>
      </c>
      <c r="N840" s="979">
        <f>+Sample_FC!N905</f>
        <v>0</v>
      </c>
      <c r="O840" s="979">
        <f>+Sample!B905</f>
        <v>0</v>
      </c>
      <c r="P840" s="979">
        <f>+Sample!C905</f>
        <v>0</v>
      </c>
      <c r="Q840" s="979">
        <f>+Sample!D905</f>
        <v>0</v>
      </c>
      <c r="R840" s="979">
        <f>+Sample!E905</f>
        <v>0</v>
      </c>
      <c r="S840" s="979">
        <f>+Sample!F905</f>
        <v>0</v>
      </c>
      <c r="T840" s="979">
        <f>+Sample!G905</f>
        <v>0</v>
      </c>
      <c r="U840" s="979">
        <f>+Sample!H905</f>
        <v>0</v>
      </c>
      <c r="V840" s="979">
        <f>+Sample!I905</f>
        <v>0</v>
      </c>
      <c r="W840" s="979">
        <f>+Sample!J905</f>
        <v>0</v>
      </c>
      <c r="X840" s="979">
        <f>+Sample!K905</f>
        <v>0</v>
      </c>
      <c r="Y840" s="979">
        <f>+Sample!L905</f>
        <v>0</v>
      </c>
      <c r="Z840" s="979">
        <f>+Sample!M905</f>
        <v>0</v>
      </c>
      <c r="AA840" s="979">
        <f>+Sample!N905</f>
        <v>0</v>
      </c>
    </row>
    <row r="841" spans="1:27" x14ac:dyDescent="0.2">
      <c r="A841" s="1">
        <f>+Sample_FC!A906</f>
        <v>45830</v>
      </c>
      <c r="B841" s="979">
        <f>+Sample_FC!B906</f>
        <v>0</v>
      </c>
      <c r="C841" s="979">
        <f>+Sample_FC!C906</f>
        <v>0</v>
      </c>
      <c r="D841" s="979">
        <f>+Sample_FC!D906</f>
        <v>0</v>
      </c>
      <c r="E841" s="979">
        <f>+Sample_FC!E906</f>
        <v>0</v>
      </c>
      <c r="F841" s="979">
        <f>+Sample_FC!F906</f>
        <v>0</v>
      </c>
      <c r="G841" s="979">
        <f>+Sample_FC!G906</f>
        <v>0</v>
      </c>
      <c r="H841" s="979">
        <f>+Sample_FC!H906</f>
        <v>0</v>
      </c>
      <c r="I841" s="979">
        <f>+Sample_FC!I906</f>
        <v>0</v>
      </c>
      <c r="J841" s="979">
        <f>+Sample_FC!J906</f>
        <v>0</v>
      </c>
      <c r="K841" s="979">
        <f>+Sample_FC!K906</f>
        <v>0</v>
      </c>
      <c r="L841" s="979">
        <f>+Sample_FC!L906</f>
        <v>0</v>
      </c>
      <c r="M841" s="979">
        <f>+Sample_FC!M906</f>
        <v>0</v>
      </c>
      <c r="N841" s="979">
        <f>+Sample_FC!N906</f>
        <v>0</v>
      </c>
      <c r="O841" s="979">
        <f>+Sample!B906</f>
        <v>0</v>
      </c>
      <c r="P841" s="979">
        <f>+Sample!C906</f>
        <v>0</v>
      </c>
      <c r="Q841" s="979">
        <f>+Sample!D906</f>
        <v>0</v>
      </c>
      <c r="R841" s="979">
        <f>+Sample!E906</f>
        <v>0</v>
      </c>
      <c r="S841" s="979">
        <f>+Sample!F906</f>
        <v>0</v>
      </c>
      <c r="T841" s="979">
        <f>+Sample!G906</f>
        <v>0</v>
      </c>
      <c r="U841" s="979">
        <f>+Sample!H906</f>
        <v>0</v>
      </c>
      <c r="V841" s="979">
        <f>+Sample!I906</f>
        <v>0</v>
      </c>
      <c r="W841" s="979">
        <f>+Sample!J906</f>
        <v>0</v>
      </c>
      <c r="X841" s="979">
        <f>+Sample!K906</f>
        <v>0</v>
      </c>
      <c r="Y841" s="979">
        <f>+Sample!L906</f>
        <v>0</v>
      </c>
      <c r="Z841" s="979">
        <f>+Sample!M906</f>
        <v>0</v>
      </c>
      <c r="AA841" s="979">
        <f>+Sample!N906</f>
        <v>0</v>
      </c>
    </row>
    <row r="842" spans="1:27" x14ac:dyDescent="0.2">
      <c r="A842" s="1">
        <f>+Sample_FC!A907</f>
        <v>45831</v>
      </c>
      <c r="B842" s="979">
        <f>+Sample_FC!B907</f>
        <v>0</v>
      </c>
      <c r="C842" s="979">
        <f>+Sample_FC!C907</f>
        <v>0</v>
      </c>
      <c r="D842" s="979">
        <f>+Sample_FC!D907</f>
        <v>0</v>
      </c>
      <c r="E842" s="979">
        <f>+Sample_FC!E907</f>
        <v>0</v>
      </c>
      <c r="F842" s="979">
        <f>+Sample_FC!F907</f>
        <v>0</v>
      </c>
      <c r="G842" s="979">
        <f>+Sample_FC!G907</f>
        <v>0</v>
      </c>
      <c r="H842" s="979">
        <f>+Sample_FC!H907</f>
        <v>0</v>
      </c>
      <c r="I842" s="979">
        <f>+Sample_FC!I907</f>
        <v>0</v>
      </c>
      <c r="J842" s="979">
        <f>+Sample_FC!J907</f>
        <v>0</v>
      </c>
      <c r="K842" s="979">
        <f>+Sample_FC!K907</f>
        <v>0</v>
      </c>
      <c r="L842" s="979">
        <f>+Sample_FC!L907</f>
        <v>0</v>
      </c>
      <c r="M842" s="979">
        <f>+Sample_FC!M907</f>
        <v>0</v>
      </c>
      <c r="N842" s="979">
        <f>+Sample_FC!N907</f>
        <v>0</v>
      </c>
      <c r="O842" s="979">
        <f>+Sample!B907</f>
        <v>0</v>
      </c>
      <c r="P842" s="979">
        <f>+Sample!C907</f>
        <v>0</v>
      </c>
      <c r="Q842" s="979">
        <f>+Sample!D907</f>
        <v>0</v>
      </c>
      <c r="R842" s="979">
        <f>+Sample!E907</f>
        <v>0</v>
      </c>
      <c r="S842" s="979">
        <f>+Sample!F907</f>
        <v>0</v>
      </c>
      <c r="T842" s="979">
        <f>+Sample!G907</f>
        <v>0</v>
      </c>
      <c r="U842" s="979">
        <f>+Sample!H907</f>
        <v>0</v>
      </c>
      <c r="V842" s="979">
        <f>+Sample!I907</f>
        <v>0</v>
      </c>
      <c r="W842" s="979">
        <f>+Sample!J907</f>
        <v>0</v>
      </c>
      <c r="X842" s="979">
        <f>+Sample!K907</f>
        <v>0</v>
      </c>
      <c r="Y842" s="979">
        <f>+Sample!L907</f>
        <v>0</v>
      </c>
      <c r="Z842" s="979">
        <f>+Sample!M907</f>
        <v>0</v>
      </c>
      <c r="AA842" s="979">
        <f>+Sample!N907</f>
        <v>0</v>
      </c>
    </row>
    <row r="843" spans="1:27" x14ac:dyDescent="0.2">
      <c r="A843" s="1">
        <f>+Sample_FC!A908</f>
        <v>45832</v>
      </c>
      <c r="B843" s="979">
        <f>+Sample_FC!B908</f>
        <v>0</v>
      </c>
      <c r="C843" s="979">
        <f>+Sample_FC!C908</f>
        <v>0</v>
      </c>
      <c r="D843" s="979">
        <f>+Sample_FC!D908</f>
        <v>0</v>
      </c>
      <c r="E843" s="979">
        <f>+Sample_FC!E908</f>
        <v>0</v>
      </c>
      <c r="F843" s="979">
        <f>+Sample_FC!F908</f>
        <v>0</v>
      </c>
      <c r="G843" s="979">
        <f>+Sample_FC!G908</f>
        <v>0</v>
      </c>
      <c r="H843" s="979">
        <f>+Sample_FC!H908</f>
        <v>0</v>
      </c>
      <c r="I843" s="979">
        <f>+Sample_FC!I908</f>
        <v>0</v>
      </c>
      <c r="J843" s="979">
        <f>+Sample_FC!J908</f>
        <v>0</v>
      </c>
      <c r="K843" s="979">
        <f>+Sample_FC!K908</f>
        <v>0</v>
      </c>
      <c r="L843" s="979">
        <f>+Sample_FC!L908</f>
        <v>0</v>
      </c>
      <c r="M843" s="979">
        <f>+Sample_FC!M908</f>
        <v>0</v>
      </c>
      <c r="N843" s="979">
        <f>+Sample_FC!N908</f>
        <v>0</v>
      </c>
      <c r="O843" s="979">
        <f>+Sample!B908</f>
        <v>0</v>
      </c>
      <c r="P843" s="979">
        <f>+Sample!C908</f>
        <v>0</v>
      </c>
      <c r="Q843" s="979">
        <f>+Sample!D908</f>
        <v>0</v>
      </c>
      <c r="R843" s="979">
        <f>+Sample!E908</f>
        <v>0</v>
      </c>
      <c r="S843" s="979">
        <f>+Sample!F908</f>
        <v>0</v>
      </c>
      <c r="T843" s="979">
        <f>+Sample!G908</f>
        <v>0</v>
      </c>
      <c r="U843" s="979">
        <f>+Sample!H908</f>
        <v>0</v>
      </c>
      <c r="V843" s="979">
        <f>+Sample!I908</f>
        <v>0</v>
      </c>
      <c r="W843" s="979">
        <f>+Sample!J908</f>
        <v>0</v>
      </c>
      <c r="X843" s="979">
        <f>+Sample!K908</f>
        <v>0</v>
      </c>
      <c r="Y843" s="979">
        <f>+Sample!L908</f>
        <v>0</v>
      </c>
      <c r="Z843" s="979">
        <f>+Sample!M908</f>
        <v>0</v>
      </c>
      <c r="AA843" s="979">
        <f>+Sample!N908</f>
        <v>0</v>
      </c>
    </row>
    <row r="844" spans="1:27" x14ac:dyDescent="0.2">
      <c r="A844" s="1">
        <f>+Sample_FC!A909</f>
        <v>45833</v>
      </c>
      <c r="B844" s="979">
        <f>+Sample_FC!B909</f>
        <v>0</v>
      </c>
      <c r="C844" s="979">
        <f>+Sample_FC!C909</f>
        <v>0</v>
      </c>
      <c r="D844" s="979">
        <f>+Sample_FC!D909</f>
        <v>0</v>
      </c>
      <c r="E844" s="979">
        <f>+Sample_FC!E909</f>
        <v>0</v>
      </c>
      <c r="F844" s="979">
        <f>+Sample_FC!F909</f>
        <v>0</v>
      </c>
      <c r="G844" s="979">
        <f>+Sample_FC!G909</f>
        <v>0</v>
      </c>
      <c r="H844" s="979">
        <f>+Sample_FC!H909</f>
        <v>0</v>
      </c>
      <c r="I844" s="979">
        <f>+Sample_FC!I909</f>
        <v>0</v>
      </c>
      <c r="J844" s="979">
        <f>+Sample_FC!J909</f>
        <v>0</v>
      </c>
      <c r="K844" s="979">
        <f>+Sample_FC!K909</f>
        <v>0</v>
      </c>
      <c r="L844" s="979">
        <f>+Sample_FC!L909</f>
        <v>0</v>
      </c>
      <c r="M844" s="979">
        <f>+Sample_FC!M909</f>
        <v>0</v>
      </c>
      <c r="N844" s="979">
        <f>+Sample_FC!N909</f>
        <v>0</v>
      </c>
      <c r="O844" s="979">
        <f>+Sample!B909</f>
        <v>0</v>
      </c>
      <c r="P844" s="979">
        <f>+Sample!C909</f>
        <v>0</v>
      </c>
      <c r="Q844" s="979">
        <f>+Sample!D909</f>
        <v>0</v>
      </c>
      <c r="R844" s="979">
        <f>+Sample!E909</f>
        <v>0</v>
      </c>
      <c r="S844" s="979">
        <f>+Sample!F909</f>
        <v>0</v>
      </c>
      <c r="T844" s="979">
        <f>+Sample!G909</f>
        <v>0</v>
      </c>
      <c r="U844" s="979">
        <f>+Sample!H909</f>
        <v>0</v>
      </c>
      <c r="V844" s="979">
        <f>+Sample!I909</f>
        <v>0</v>
      </c>
      <c r="W844" s="979">
        <f>+Sample!J909</f>
        <v>0</v>
      </c>
      <c r="X844" s="979">
        <f>+Sample!K909</f>
        <v>0</v>
      </c>
      <c r="Y844" s="979">
        <f>+Sample!L909</f>
        <v>0</v>
      </c>
      <c r="Z844" s="979">
        <f>+Sample!M909</f>
        <v>0</v>
      </c>
      <c r="AA844" s="979">
        <f>+Sample!N909</f>
        <v>0</v>
      </c>
    </row>
    <row r="845" spans="1:27" x14ac:dyDescent="0.2">
      <c r="A845" s="1">
        <f>+Sample_FC!A910</f>
        <v>45834</v>
      </c>
      <c r="B845" s="979">
        <f>+Sample_FC!B910</f>
        <v>0</v>
      </c>
      <c r="C845" s="979">
        <f>+Sample_FC!C910</f>
        <v>0</v>
      </c>
      <c r="D845" s="979">
        <f>+Sample_FC!D910</f>
        <v>0</v>
      </c>
      <c r="E845" s="979">
        <f>+Sample_FC!E910</f>
        <v>0</v>
      </c>
      <c r="F845" s="979">
        <f>+Sample_FC!F910</f>
        <v>0</v>
      </c>
      <c r="G845" s="979">
        <f>+Sample_FC!G910</f>
        <v>0</v>
      </c>
      <c r="H845" s="979">
        <f>+Sample_FC!H910</f>
        <v>0</v>
      </c>
      <c r="I845" s="979">
        <f>+Sample_FC!I910</f>
        <v>0</v>
      </c>
      <c r="J845" s="979">
        <f>+Sample_FC!J910</f>
        <v>0</v>
      </c>
      <c r="K845" s="979">
        <f>+Sample_FC!K910</f>
        <v>0</v>
      </c>
      <c r="L845" s="979">
        <f>+Sample_FC!L910</f>
        <v>0</v>
      </c>
      <c r="M845" s="979">
        <f>+Sample_FC!M910</f>
        <v>0</v>
      </c>
      <c r="N845" s="979">
        <f>+Sample_FC!N910</f>
        <v>0</v>
      </c>
      <c r="O845" s="979">
        <f>+Sample!B910</f>
        <v>0</v>
      </c>
      <c r="P845" s="979">
        <f>+Sample!C910</f>
        <v>0</v>
      </c>
      <c r="Q845" s="979">
        <f>+Sample!D910</f>
        <v>0</v>
      </c>
      <c r="R845" s="979">
        <f>+Sample!E910</f>
        <v>0</v>
      </c>
      <c r="S845" s="979">
        <f>+Sample!F910</f>
        <v>0</v>
      </c>
      <c r="T845" s="979">
        <f>+Sample!G910</f>
        <v>0</v>
      </c>
      <c r="U845" s="979">
        <f>+Sample!H910</f>
        <v>0</v>
      </c>
      <c r="V845" s="979">
        <f>+Sample!I910</f>
        <v>0</v>
      </c>
      <c r="W845" s="979">
        <f>+Sample!J910</f>
        <v>0</v>
      </c>
      <c r="X845" s="979">
        <f>+Sample!K910</f>
        <v>0</v>
      </c>
      <c r="Y845" s="979">
        <f>+Sample!L910</f>
        <v>0</v>
      </c>
      <c r="Z845" s="979">
        <f>+Sample!M910</f>
        <v>0</v>
      </c>
      <c r="AA845" s="979">
        <f>+Sample!N910</f>
        <v>0</v>
      </c>
    </row>
    <row r="846" spans="1:27" x14ac:dyDescent="0.2">
      <c r="A846" s="1">
        <f>+Sample_FC!A911</f>
        <v>45835</v>
      </c>
      <c r="B846" s="979">
        <f>+Sample_FC!B911</f>
        <v>0</v>
      </c>
      <c r="C846" s="979">
        <f>+Sample_FC!C911</f>
        <v>0</v>
      </c>
      <c r="D846" s="979">
        <f>+Sample_FC!D911</f>
        <v>0</v>
      </c>
      <c r="E846" s="979">
        <f>+Sample_FC!E911</f>
        <v>0</v>
      </c>
      <c r="F846" s="979">
        <f>+Sample_FC!F911</f>
        <v>0</v>
      </c>
      <c r="G846" s="979">
        <f>+Sample_FC!G911</f>
        <v>0</v>
      </c>
      <c r="H846" s="979">
        <f>+Sample_FC!H911</f>
        <v>0</v>
      </c>
      <c r="I846" s="979">
        <f>+Sample_FC!I911</f>
        <v>0</v>
      </c>
      <c r="J846" s="979">
        <f>+Sample_FC!J911</f>
        <v>0</v>
      </c>
      <c r="K846" s="979">
        <f>+Sample_FC!K911</f>
        <v>0</v>
      </c>
      <c r="L846" s="979">
        <f>+Sample_FC!L911</f>
        <v>0</v>
      </c>
      <c r="M846" s="979">
        <f>+Sample_FC!M911</f>
        <v>0</v>
      </c>
      <c r="N846" s="979">
        <f>+Sample_FC!N911</f>
        <v>0</v>
      </c>
      <c r="O846" s="979">
        <f>+Sample!B911</f>
        <v>0</v>
      </c>
      <c r="P846" s="979">
        <f>+Sample!C911</f>
        <v>0</v>
      </c>
      <c r="Q846" s="979">
        <f>+Sample!D911</f>
        <v>0</v>
      </c>
      <c r="R846" s="979">
        <f>+Sample!E911</f>
        <v>0</v>
      </c>
      <c r="S846" s="979">
        <f>+Sample!F911</f>
        <v>0</v>
      </c>
      <c r="T846" s="979">
        <f>+Sample!G911</f>
        <v>0</v>
      </c>
      <c r="U846" s="979">
        <f>+Sample!H911</f>
        <v>0</v>
      </c>
      <c r="V846" s="979">
        <f>+Sample!I911</f>
        <v>0</v>
      </c>
      <c r="W846" s="979">
        <f>+Sample!J911</f>
        <v>0</v>
      </c>
      <c r="X846" s="979">
        <f>+Sample!K911</f>
        <v>0</v>
      </c>
      <c r="Y846" s="979">
        <f>+Sample!L911</f>
        <v>0</v>
      </c>
      <c r="Z846" s="979">
        <f>+Sample!M911</f>
        <v>0</v>
      </c>
      <c r="AA846" s="979">
        <f>+Sample!N911</f>
        <v>0</v>
      </c>
    </row>
    <row r="847" spans="1:27" x14ac:dyDescent="0.2">
      <c r="A847" s="1">
        <f>+Sample_FC!A912</f>
        <v>45836</v>
      </c>
      <c r="B847" s="979">
        <f>+Sample_FC!B912</f>
        <v>0</v>
      </c>
      <c r="C847" s="979">
        <f>+Sample_FC!C912</f>
        <v>0</v>
      </c>
      <c r="D847" s="979">
        <f>+Sample_FC!D912</f>
        <v>0</v>
      </c>
      <c r="E847" s="979">
        <f>+Sample_FC!E912</f>
        <v>0</v>
      </c>
      <c r="F847" s="979">
        <f>+Sample_FC!F912</f>
        <v>0</v>
      </c>
      <c r="G847" s="979">
        <f>+Sample_FC!G912</f>
        <v>0</v>
      </c>
      <c r="H847" s="979">
        <f>+Sample_FC!H912</f>
        <v>0</v>
      </c>
      <c r="I847" s="979">
        <f>+Sample_FC!I912</f>
        <v>0</v>
      </c>
      <c r="J847" s="979">
        <f>+Sample_FC!J912</f>
        <v>0</v>
      </c>
      <c r="K847" s="979">
        <f>+Sample_FC!K912</f>
        <v>0</v>
      </c>
      <c r="L847" s="979">
        <f>+Sample_FC!L912</f>
        <v>0</v>
      </c>
      <c r="M847" s="979">
        <f>+Sample_FC!M912</f>
        <v>0</v>
      </c>
      <c r="N847" s="979">
        <f>+Sample_FC!N912</f>
        <v>0</v>
      </c>
      <c r="O847" s="979">
        <f>+Sample!B912</f>
        <v>0</v>
      </c>
      <c r="P847" s="979">
        <f>+Sample!C912</f>
        <v>0</v>
      </c>
      <c r="Q847" s="979">
        <f>+Sample!D912</f>
        <v>0</v>
      </c>
      <c r="R847" s="979">
        <f>+Sample!E912</f>
        <v>0</v>
      </c>
      <c r="S847" s="979">
        <f>+Sample!F912</f>
        <v>0</v>
      </c>
      <c r="T847" s="979">
        <f>+Sample!G912</f>
        <v>0</v>
      </c>
      <c r="U847" s="979">
        <f>+Sample!H912</f>
        <v>0</v>
      </c>
      <c r="V847" s="979">
        <f>+Sample!I912</f>
        <v>0</v>
      </c>
      <c r="W847" s="979">
        <f>+Sample!J912</f>
        <v>0</v>
      </c>
      <c r="X847" s="979">
        <f>+Sample!K912</f>
        <v>0</v>
      </c>
      <c r="Y847" s="979">
        <f>+Sample!L912</f>
        <v>0</v>
      </c>
      <c r="Z847" s="979">
        <f>+Sample!M912</f>
        <v>0</v>
      </c>
      <c r="AA847" s="979">
        <f>+Sample!N912</f>
        <v>0</v>
      </c>
    </row>
    <row r="848" spans="1:27" x14ac:dyDescent="0.2">
      <c r="A848" s="1">
        <f>+Sample_FC!A913</f>
        <v>45837</v>
      </c>
      <c r="B848" s="979">
        <f>+Sample_FC!B913</f>
        <v>0</v>
      </c>
      <c r="C848" s="979">
        <f>+Sample_FC!C913</f>
        <v>0</v>
      </c>
      <c r="D848" s="979">
        <f>+Sample_FC!D913</f>
        <v>0</v>
      </c>
      <c r="E848" s="979">
        <f>+Sample_FC!E913</f>
        <v>0</v>
      </c>
      <c r="F848" s="979">
        <f>+Sample_FC!F913</f>
        <v>0</v>
      </c>
      <c r="G848" s="979">
        <f>+Sample_FC!G913</f>
        <v>0</v>
      </c>
      <c r="H848" s="979">
        <f>+Sample_FC!H913</f>
        <v>0</v>
      </c>
      <c r="I848" s="979">
        <f>+Sample_FC!I913</f>
        <v>0</v>
      </c>
      <c r="J848" s="979">
        <f>+Sample_FC!J913</f>
        <v>0</v>
      </c>
      <c r="K848" s="979">
        <f>+Sample_FC!K913</f>
        <v>0</v>
      </c>
      <c r="L848" s="979">
        <f>+Sample_FC!L913</f>
        <v>0</v>
      </c>
      <c r="M848" s="979">
        <f>+Sample_FC!M913</f>
        <v>0</v>
      </c>
      <c r="N848" s="979">
        <f>+Sample_FC!N913</f>
        <v>0</v>
      </c>
      <c r="O848" s="979">
        <f>+Sample!B913</f>
        <v>0</v>
      </c>
      <c r="P848" s="979">
        <f>+Sample!C913</f>
        <v>0</v>
      </c>
      <c r="Q848" s="979">
        <f>+Sample!D913</f>
        <v>0</v>
      </c>
      <c r="R848" s="979">
        <f>+Sample!E913</f>
        <v>0</v>
      </c>
      <c r="S848" s="979">
        <f>+Sample!F913</f>
        <v>0</v>
      </c>
      <c r="T848" s="979">
        <f>+Sample!G913</f>
        <v>0</v>
      </c>
      <c r="U848" s="979">
        <f>+Sample!H913</f>
        <v>0</v>
      </c>
      <c r="V848" s="979">
        <f>+Sample!I913</f>
        <v>0</v>
      </c>
      <c r="W848" s="979">
        <f>+Sample!J913</f>
        <v>0</v>
      </c>
      <c r="X848" s="979">
        <f>+Sample!K913</f>
        <v>0</v>
      </c>
      <c r="Y848" s="979">
        <f>+Sample!L913</f>
        <v>0</v>
      </c>
      <c r="Z848" s="979">
        <f>+Sample!M913</f>
        <v>0</v>
      </c>
      <c r="AA848" s="979">
        <f>+Sample!N913</f>
        <v>0</v>
      </c>
    </row>
    <row r="849" spans="1:27" x14ac:dyDescent="0.2">
      <c r="A849" s="1">
        <f>+Sample_FC!A914</f>
        <v>45838</v>
      </c>
      <c r="B849" s="979">
        <f>+Sample_FC!B914</f>
        <v>0</v>
      </c>
      <c r="C849" s="979">
        <f>+Sample_FC!C914</f>
        <v>0</v>
      </c>
      <c r="D849" s="979">
        <f>+Sample_FC!D914</f>
        <v>0</v>
      </c>
      <c r="E849" s="979">
        <f>+Sample_FC!E914</f>
        <v>0</v>
      </c>
      <c r="F849" s="979">
        <f>+Sample_FC!F914</f>
        <v>0</v>
      </c>
      <c r="G849" s="979">
        <f>+Sample_FC!G914</f>
        <v>0</v>
      </c>
      <c r="H849" s="979">
        <f>+Sample_FC!H914</f>
        <v>0</v>
      </c>
      <c r="I849" s="979">
        <f>+Sample_FC!I914</f>
        <v>0</v>
      </c>
      <c r="J849" s="979">
        <f>+Sample_FC!J914</f>
        <v>0</v>
      </c>
      <c r="K849" s="979">
        <f>+Sample_FC!K914</f>
        <v>0</v>
      </c>
      <c r="L849" s="979">
        <f>+Sample_FC!L914</f>
        <v>0</v>
      </c>
      <c r="M849" s="979">
        <f>+Sample_FC!M914</f>
        <v>0</v>
      </c>
      <c r="N849" s="979">
        <f>+Sample_FC!N914</f>
        <v>0</v>
      </c>
      <c r="O849" s="979">
        <f>+Sample!B914</f>
        <v>0</v>
      </c>
      <c r="P849" s="979">
        <f>+Sample!C914</f>
        <v>0</v>
      </c>
      <c r="Q849" s="979">
        <f>+Sample!D914</f>
        <v>0</v>
      </c>
      <c r="R849" s="979">
        <f>+Sample!E914</f>
        <v>0</v>
      </c>
      <c r="S849" s="979">
        <f>+Sample!F914</f>
        <v>0</v>
      </c>
      <c r="T849" s="979">
        <f>+Sample!G914</f>
        <v>0</v>
      </c>
      <c r="U849" s="979">
        <f>+Sample!H914</f>
        <v>0</v>
      </c>
      <c r="V849" s="979">
        <f>+Sample!I914</f>
        <v>0</v>
      </c>
      <c r="W849" s="979">
        <f>+Sample!J914</f>
        <v>0</v>
      </c>
      <c r="X849" s="979">
        <f>+Sample!K914</f>
        <v>0</v>
      </c>
      <c r="Y849" s="979">
        <f>+Sample!L914</f>
        <v>0</v>
      </c>
      <c r="Z849" s="979">
        <f>+Sample!M914</f>
        <v>0</v>
      </c>
      <c r="AA849" s="979">
        <f>+Sample!N914</f>
        <v>0</v>
      </c>
    </row>
    <row r="850" spans="1:27" x14ac:dyDescent="0.2">
      <c r="A850" s="1">
        <f>+Sample_FC!A915</f>
        <v>45839</v>
      </c>
      <c r="B850" s="979">
        <f>+Sample_FC!B915</f>
        <v>0</v>
      </c>
      <c r="C850" s="979">
        <f>+Sample_FC!C915</f>
        <v>0</v>
      </c>
      <c r="D850" s="979">
        <f>+Sample_FC!D915</f>
        <v>0</v>
      </c>
      <c r="E850" s="979">
        <f>+Sample_FC!E915</f>
        <v>0</v>
      </c>
      <c r="F850" s="979">
        <f>+Sample_FC!F915</f>
        <v>0</v>
      </c>
      <c r="G850" s="979">
        <f>+Sample_FC!G915</f>
        <v>0</v>
      </c>
      <c r="H850" s="979">
        <f>+Sample_FC!H915</f>
        <v>0</v>
      </c>
      <c r="I850" s="979">
        <f>+Sample_FC!I915</f>
        <v>0</v>
      </c>
      <c r="J850" s="979">
        <f>+Sample_FC!J915</f>
        <v>0</v>
      </c>
      <c r="K850" s="979">
        <f>+Sample_FC!K915</f>
        <v>0</v>
      </c>
      <c r="L850" s="979">
        <f>+Sample_FC!L915</f>
        <v>0</v>
      </c>
      <c r="M850" s="979">
        <f>+Sample_FC!M915</f>
        <v>0</v>
      </c>
      <c r="N850" s="979">
        <f>+Sample_FC!N915</f>
        <v>0</v>
      </c>
      <c r="O850" s="979">
        <f>+Sample!B915</f>
        <v>0</v>
      </c>
      <c r="P850" s="979">
        <f>+Sample!C915</f>
        <v>0</v>
      </c>
      <c r="Q850" s="979">
        <f>+Sample!D915</f>
        <v>0</v>
      </c>
      <c r="R850" s="979">
        <f>+Sample!E915</f>
        <v>0</v>
      </c>
      <c r="S850" s="979">
        <f>+Sample!F915</f>
        <v>0</v>
      </c>
      <c r="T850" s="979">
        <f>+Sample!G915</f>
        <v>0</v>
      </c>
      <c r="U850" s="979">
        <f>+Sample!H915</f>
        <v>0</v>
      </c>
      <c r="V850" s="979">
        <f>+Sample!I915</f>
        <v>0</v>
      </c>
      <c r="W850" s="979">
        <f>+Sample!J915</f>
        <v>0</v>
      </c>
      <c r="X850" s="979">
        <f>+Sample!K915</f>
        <v>0</v>
      </c>
      <c r="Y850" s="979">
        <f>+Sample!L915</f>
        <v>0</v>
      </c>
      <c r="Z850" s="979">
        <f>+Sample!M915</f>
        <v>0</v>
      </c>
      <c r="AA850" s="979">
        <f>+Sample!N915</f>
        <v>0</v>
      </c>
    </row>
    <row r="851" spans="1:27" x14ac:dyDescent="0.2">
      <c r="A851" s="1">
        <f>+Sample_FC!A916</f>
        <v>45840</v>
      </c>
      <c r="B851" s="979">
        <f>+Sample_FC!B916</f>
        <v>0</v>
      </c>
      <c r="C851" s="979">
        <f>+Sample_FC!C916</f>
        <v>0</v>
      </c>
      <c r="D851" s="979">
        <f>+Sample_FC!D916</f>
        <v>0</v>
      </c>
      <c r="E851" s="979">
        <f>+Sample_FC!E916</f>
        <v>0</v>
      </c>
      <c r="F851" s="979">
        <f>+Sample_FC!F916</f>
        <v>0</v>
      </c>
      <c r="G851" s="979">
        <f>+Sample_FC!G916</f>
        <v>0</v>
      </c>
      <c r="H851" s="979">
        <f>+Sample_FC!H916</f>
        <v>0</v>
      </c>
      <c r="I851" s="979">
        <f>+Sample_FC!I916</f>
        <v>0</v>
      </c>
      <c r="J851" s="979">
        <f>+Sample_FC!J916</f>
        <v>0</v>
      </c>
      <c r="K851" s="979">
        <f>+Sample_FC!K916</f>
        <v>0</v>
      </c>
      <c r="L851" s="979">
        <f>+Sample_FC!L916</f>
        <v>0</v>
      </c>
      <c r="M851" s="979">
        <f>+Sample_FC!M916</f>
        <v>0</v>
      </c>
      <c r="N851" s="979">
        <f>+Sample_FC!N916</f>
        <v>0</v>
      </c>
      <c r="O851" s="979">
        <f>+Sample!B916</f>
        <v>0</v>
      </c>
      <c r="P851" s="979">
        <f>+Sample!C916</f>
        <v>0</v>
      </c>
      <c r="Q851" s="979">
        <f>+Sample!D916</f>
        <v>0</v>
      </c>
      <c r="R851" s="979">
        <f>+Sample!E916</f>
        <v>0</v>
      </c>
      <c r="S851" s="979">
        <f>+Sample!F916</f>
        <v>0</v>
      </c>
      <c r="T851" s="979">
        <f>+Sample!G916</f>
        <v>0</v>
      </c>
      <c r="U851" s="979">
        <f>+Sample!H916</f>
        <v>0</v>
      </c>
      <c r="V851" s="979">
        <f>+Sample!I916</f>
        <v>0</v>
      </c>
      <c r="W851" s="979">
        <f>+Sample!J916</f>
        <v>0</v>
      </c>
      <c r="X851" s="979">
        <f>+Sample!K916</f>
        <v>0</v>
      </c>
      <c r="Y851" s="979">
        <f>+Sample!L916</f>
        <v>0</v>
      </c>
      <c r="Z851" s="979">
        <f>+Sample!M916</f>
        <v>0</v>
      </c>
      <c r="AA851" s="979">
        <f>+Sample!N916</f>
        <v>0</v>
      </c>
    </row>
    <row r="852" spans="1:27" x14ac:dyDescent="0.2">
      <c r="A852" s="1">
        <f>+Sample_FC!A917</f>
        <v>45841</v>
      </c>
      <c r="B852" s="979">
        <f>+Sample_FC!B917</f>
        <v>0</v>
      </c>
      <c r="C852" s="979">
        <f>+Sample_FC!C917</f>
        <v>0</v>
      </c>
      <c r="D852" s="979">
        <f>+Sample_FC!D917</f>
        <v>0</v>
      </c>
      <c r="E852" s="979">
        <f>+Sample_FC!E917</f>
        <v>0</v>
      </c>
      <c r="F852" s="979">
        <f>+Sample_FC!F917</f>
        <v>0</v>
      </c>
      <c r="G852" s="979">
        <f>+Sample_FC!G917</f>
        <v>0</v>
      </c>
      <c r="H852" s="979">
        <f>+Sample_FC!H917</f>
        <v>0</v>
      </c>
      <c r="I852" s="979">
        <f>+Sample_FC!I917</f>
        <v>0</v>
      </c>
      <c r="J852" s="979">
        <f>+Sample_FC!J917</f>
        <v>0</v>
      </c>
      <c r="K852" s="979">
        <f>+Sample_FC!K917</f>
        <v>0</v>
      </c>
      <c r="L852" s="979">
        <f>+Sample_FC!L917</f>
        <v>0</v>
      </c>
      <c r="M852" s="979">
        <f>+Sample_FC!M917</f>
        <v>0</v>
      </c>
      <c r="N852" s="979">
        <f>+Sample_FC!N917</f>
        <v>0</v>
      </c>
      <c r="O852" s="979">
        <f>+Sample!B917</f>
        <v>0</v>
      </c>
      <c r="P852" s="979">
        <f>+Sample!C917</f>
        <v>0</v>
      </c>
      <c r="Q852" s="979">
        <f>+Sample!D917</f>
        <v>0</v>
      </c>
      <c r="R852" s="979">
        <f>+Sample!E917</f>
        <v>0</v>
      </c>
      <c r="S852" s="979">
        <f>+Sample!F917</f>
        <v>0</v>
      </c>
      <c r="T852" s="979">
        <f>+Sample!G917</f>
        <v>0</v>
      </c>
      <c r="U852" s="979">
        <f>+Sample!H917</f>
        <v>0</v>
      </c>
      <c r="V852" s="979">
        <f>+Sample!I917</f>
        <v>0</v>
      </c>
      <c r="W852" s="979">
        <f>+Sample!J917</f>
        <v>0</v>
      </c>
      <c r="X852" s="979">
        <f>+Sample!K917</f>
        <v>0</v>
      </c>
      <c r="Y852" s="979">
        <f>+Sample!L917</f>
        <v>0</v>
      </c>
      <c r="Z852" s="979">
        <f>+Sample!M917</f>
        <v>0</v>
      </c>
      <c r="AA852" s="979">
        <f>+Sample!N917</f>
        <v>0</v>
      </c>
    </row>
    <row r="853" spans="1:27" x14ac:dyDescent="0.2">
      <c r="A853" s="1">
        <f>+Sample_FC!A918</f>
        <v>45842</v>
      </c>
      <c r="B853" s="979">
        <f>+Sample_FC!B918</f>
        <v>0</v>
      </c>
      <c r="C853" s="979">
        <f>+Sample_FC!C918</f>
        <v>0</v>
      </c>
      <c r="D853" s="979">
        <f>+Sample_FC!D918</f>
        <v>0</v>
      </c>
      <c r="E853" s="979">
        <f>+Sample_FC!E918</f>
        <v>0</v>
      </c>
      <c r="F853" s="979">
        <f>+Sample_FC!F918</f>
        <v>0</v>
      </c>
      <c r="G853" s="979">
        <f>+Sample_FC!G918</f>
        <v>0</v>
      </c>
      <c r="H853" s="979">
        <f>+Sample_FC!H918</f>
        <v>0</v>
      </c>
      <c r="I853" s="979">
        <f>+Sample_FC!I918</f>
        <v>0</v>
      </c>
      <c r="J853" s="979">
        <f>+Sample_FC!J918</f>
        <v>0</v>
      </c>
      <c r="K853" s="979">
        <f>+Sample_FC!K918</f>
        <v>0</v>
      </c>
      <c r="L853" s="979">
        <f>+Sample_FC!L918</f>
        <v>0</v>
      </c>
      <c r="M853" s="979">
        <f>+Sample_FC!M918</f>
        <v>0</v>
      </c>
      <c r="N853" s="979">
        <f>+Sample_FC!N918</f>
        <v>0</v>
      </c>
      <c r="O853" s="979">
        <f>+Sample!B918</f>
        <v>0</v>
      </c>
      <c r="P853" s="979">
        <f>+Sample!C918</f>
        <v>0</v>
      </c>
      <c r="Q853" s="979">
        <f>+Sample!D918</f>
        <v>0</v>
      </c>
      <c r="R853" s="979">
        <f>+Sample!E918</f>
        <v>0</v>
      </c>
      <c r="S853" s="979">
        <f>+Sample!F918</f>
        <v>0</v>
      </c>
      <c r="T853" s="979">
        <f>+Sample!G918</f>
        <v>0</v>
      </c>
      <c r="U853" s="979">
        <f>+Sample!H918</f>
        <v>0</v>
      </c>
      <c r="V853" s="979">
        <f>+Sample!I918</f>
        <v>0</v>
      </c>
      <c r="W853" s="979">
        <f>+Sample!J918</f>
        <v>0</v>
      </c>
      <c r="X853" s="979">
        <f>+Sample!K918</f>
        <v>0</v>
      </c>
      <c r="Y853" s="979">
        <f>+Sample!L918</f>
        <v>0</v>
      </c>
      <c r="Z853" s="979">
        <f>+Sample!M918</f>
        <v>0</v>
      </c>
      <c r="AA853" s="979">
        <f>+Sample!N918</f>
        <v>0</v>
      </c>
    </row>
    <row r="854" spans="1:27" x14ac:dyDescent="0.2">
      <c r="A854" s="1">
        <f>+Sample_FC!A919</f>
        <v>45843</v>
      </c>
      <c r="B854" s="979">
        <f>+Sample_FC!B919</f>
        <v>0</v>
      </c>
      <c r="C854" s="979">
        <f>+Sample_FC!C919</f>
        <v>0</v>
      </c>
      <c r="D854" s="979">
        <f>+Sample_FC!D919</f>
        <v>0</v>
      </c>
      <c r="E854" s="979">
        <f>+Sample_FC!E919</f>
        <v>0</v>
      </c>
      <c r="F854" s="979">
        <f>+Sample_FC!F919</f>
        <v>0</v>
      </c>
      <c r="G854" s="979">
        <f>+Sample_FC!G919</f>
        <v>0</v>
      </c>
      <c r="H854" s="979">
        <f>+Sample_FC!H919</f>
        <v>0</v>
      </c>
      <c r="I854" s="979">
        <f>+Sample_FC!I919</f>
        <v>0</v>
      </c>
      <c r="J854" s="979">
        <f>+Sample_FC!J919</f>
        <v>0</v>
      </c>
      <c r="K854" s="979">
        <f>+Sample_FC!K919</f>
        <v>0</v>
      </c>
      <c r="L854" s="979">
        <f>+Sample_FC!L919</f>
        <v>0</v>
      </c>
      <c r="M854" s="979">
        <f>+Sample_FC!M919</f>
        <v>0</v>
      </c>
      <c r="N854" s="979">
        <f>+Sample_FC!N919</f>
        <v>0</v>
      </c>
      <c r="O854" s="979">
        <f>+Sample!B919</f>
        <v>0</v>
      </c>
      <c r="P854" s="979">
        <f>+Sample!C919</f>
        <v>0</v>
      </c>
      <c r="Q854" s="979">
        <f>+Sample!D919</f>
        <v>0</v>
      </c>
      <c r="R854" s="979">
        <f>+Sample!E919</f>
        <v>0</v>
      </c>
      <c r="S854" s="979">
        <f>+Sample!F919</f>
        <v>0</v>
      </c>
      <c r="T854" s="979">
        <f>+Sample!G919</f>
        <v>0</v>
      </c>
      <c r="U854" s="979">
        <f>+Sample!H919</f>
        <v>0</v>
      </c>
      <c r="V854" s="979">
        <f>+Sample!I919</f>
        <v>0</v>
      </c>
      <c r="W854" s="979">
        <f>+Sample!J919</f>
        <v>0</v>
      </c>
      <c r="X854" s="979">
        <f>+Sample!K919</f>
        <v>0</v>
      </c>
      <c r="Y854" s="979">
        <f>+Sample!L919</f>
        <v>0</v>
      </c>
      <c r="Z854" s="979">
        <f>+Sample!M919</f>
        <v>0</v>
      </c>
      <c r="AA854" s="979">
        <f>+Sample!N919</f>
        <v>0</v>
      </c>
    </row>
    <row r="855" spans="1:27" x14ac:dyDescent="0.2">
      <c r="A855" s="1">
        <f>+Sample_FC!A920</f>
        <v>45844</v>
      </c>
      <c r="B855" s="979">
        <f>+Sample_FC!B920</f>
        <v>0</v>
      </c>
      <c r="C855" s="979">
        <f>+Sample_FC!C920</f>
        <v>0</v>
      </c>
      <c r="D855" s="979">
        <f>+Sample_FC!D920</f>
        <v>0</v>
      </c>
      <c r="E855" s="979">
        <f>+Sample_FC!E920</f>
        <v>0</v>
      </c>
      <c r="F855" s="979">
        <f>+Sample_FC!F920</f>
        <v>0</v>
      </c>
      <c r="G855" s="979">
        <f>+Sample_FC!G920</f>
        <v>0</v>
      </c>
      <c r="H855" s="979">
        <f>+Sample_FC!H920</f>
        <v>0</v>
      </c>
      <c r="I855" s="979">
        <f>+Sample_FC!I920</f>
        <v>0</v>
      </c>
      <c r="J855" s="979">
        <f>+Sample_FC!J920</f>
        <v>0</v>
      </c>
      <c r="K855" s="979">
        <f>+Sample_FC!K920</f>
        <v>0</v>
      </c>
      <c r="L855" s="979">
        <f>+Sample_FC!L920</f>
        <v>0</v>
      </c>
      <c r="M855" s="979">
        <f>+Sample_FC!M920</f>
        <v>0</v>
      </c>
      <c r="N855" s="979">
        <f>+Sample_FC!N920</f>
        <v>0</v>
      </c>
      <c r="O855" s="979">
        <f>+Sample!B920</f>
        <v>0</v>
      </c>
      <c r="P855" s="979">
        <f>+Sample!C920</f>
        <v>0</v>
      </c>
      <c r="Q855" s="979">
        <f>+Sample!D920</f>
        <v>0</v>
      </c>
      <c r="R855" s="979">
        <f>+Sample!E920</f>
        <v>0</v>
      </c>
      <c r="S855" s="979">
        <f>+Sample!F920</f>
        <v>0</v>
      </c>
      <c r="T855" s="979">
        <f>+Sample!G920</f>
        <v>0</v>
      </c>
      <c r="U855" s="979">
        <f>+Sample!H920</f>
        <v>0</v>
      </c>
      <c r="V855" s="979">
        <f>+Sample!I920</f>
        <v>0</v>
      </c>
      <c r="W855" s="979">
        <f>+Sample!J920</f>
        <v>0</v>
      </c>
      <c r="X855" s="979">
        <f>+Sample!K920</f>
        <v>0</v>
      </c>
      <c r="Y855" s="979">
        <f>+Sample!L920</f>
        <v>0</v>
      </c>
      <c r="Z855" s="979">
        <f>+Sample!M920</f>
        <v>0</v>
      </c>
      <c r="AA855" s="979">
        <f>+Sample!N920</f>
        <v>0</v>
      </c>
    </row>
    <row r="856" spans="1:27" x14ac:dyDescent="0.2">
      <c r="A856" s="1">
        <f>+Sample_FC!A921</f>
        <v>45845</v>
      </c>
      <c r="B856" s="979">
        <f>+Sample_FC!B921</f>
        <v>0</v>
      </c>
      <c r="C856" s="979">
        <f>+Sample_FC!C921</f>
        <v>0</v>
      </c>
      <c r="D856" s="979">
        <f>+Sample_FC!D921</f>
        <v>0</v>
      </c>
      <c r="E856" s="979">
        <f>+Sample_FC!E921</f>
        <v>0</v>
      </c>
      <c r="F856" s="979">
        <f>+Sample_FC!F921</f>
        <v>0</v>
      </c>
      <c r="G856" s="979">
        <f>+Sample_FC!G921</f>
        <v>0</v>
      </c>
      <c r="H856" s="979">
        <f>+Sample_FC!H921</f>
        <v>0</v>
      </c>
      <c r="I856" s="979">
        <f>+Sample_FC!I921</f>
        <v>0</v>
      </c>
      <c r="J856" s="979">
        <f>+Sample_FC!J921</f>
        <v>0</v>
      </c>
      <c r="K856" s="979">
        <f>+Sample_FC!K921</f>
        <v>0</v>
      </c>
      <c r="L856" s="979">
        <f>+Sample_FC!L921</f>
        <v>0</v>
      </c>
      <c r="M856" s="979">
        <f>+Sample_FC!M921</f>
        <v>0</v>
      </c>
      <c r="N856" s="979">
        <f>+Sample_FC!N921</f>
        <v>0</v>
      </c>
      <c r="O856" s="979">
        <f>+Sample!B921</f>
        <v>0</v>
      </c>
      <c r="P856" s="979">
        <f>+Sample!C921</f>
        <v>0</v>
      </c>
      <c r="Q856" s="979">
        <f>+Sample!D921</f>
        <v>0</v>
      </c>
      <c r="R856" s="979">
        <f>+Sample!E921</f>
        <v>0</v>
      </c>
      <c r="S856" s="979">
        <f>+Sample!F921</f>
        <v>0</v>
      </c>
      <c r="T856" s="979">
        <f>+Sample!G921</f>
        <v>0</v>
      </c>
      <c r="U856" s="979">
        <f>+Sample!H921</f>
        <v>0</v>
      </c>
      <c r="V856" s="979">
        <f>+Sample!I921</f>
        <v>0</v>
      </c>
      <c r="W856" s="979">
        <f>+Sample!J921</f>
        <v>0</v>
      </c>
      <c r="X856" s="979">
        <f>+Sample!K921</f>
        <v>0</v>
      </c>
      <c r="Y856" s="979">
        <f>+Sample!L921</f>
        <v>0</v>
      </c>
      <c r="Z856" s="979">
        <f>+Sample!M921</f>
        <v>0</v>
      </c>
      <c r="AA856" s="979">
        <f>+Sample!N921</f>
        <v>0</v>
      </c>
    </row>
    <row r="857" spans="1:27" x14ac:dyDescent="0.2">
      <c r="A857" s="1">
        <f>+Sample_FC!A922</f>
        <v>45846</v>
      </c>
      <c r="B857" s="979">
        <f>+Sample_FC!B922</f>
        <v>0</v>
      </c>
      <c r="C857" s="979">
        <f>+Sample_FC!C922</f>
        <v>0</v>
      </c>
      <c r="D857" s="979">
        <f>+Sample_FC!D922</f>
        <v>0</v>
      </c>
      <c r="E857" s="979">
        <f>+Sample_FC!E922</f>
        <v>0</v>
      </c>
      <c r="F857" s="979">
        <f>+Sample_FC!F922</f>
        <v>0</v>
      </c>
      <c r="G857" s="979">
        <f>+Sample_FC!G922</f>
        <v>0</v>
      </c>
      <c r="H857" s="979">
        <f>+Sample_FC!H922</f>
        <v>0</v>
      </c>
      <c r="I857" s="979">
        <f>+Sample_FC!I922</f>
        <v>0</v>
      </c>
      <c r="J857" s="979">
        <f>+Sample_FC!J922</f>
        <v>0</v>
      </c>
      <c r="K857" s="979">
        <f>+Sample_FC!K922</f>
        <v>0</v>
      </c>
      <c r="L857" s="979">
        <f>+Sample_FC!L922</f>
        <v>0</v>
      </c>
      <c r="M857" s="979">
        <f>+Sample_FC!M922</f>
        <v>0</v>
      </c>
      <c r="N857" s="979">
        <f>+Sample_FC!N922</f>
        <v>0</v>
      </c>
      <c r="O857" s="979">
        <f>+Sample!B922</f>
        <v>0</v>
      </c>
      <c r="P857" s="979">
        <f>+Sample!C922</f>
        <v>0</v>
      </c>
      <c r="Q857" s="979">
        <f>+Sample!D922</f>
        <v>0</v>
      </c>
      <c r="R857" s="979">
        <f>+Sample!E922</f>
        <v>0</v>
      </c>
      <c r="S857" s="979">
        <f>+Sample!F922</f>
        <v>0</v>
      </c>
      <c r="T857" s="979">
        <f>+Sample!G922</f>
        <v>0</v>
      </c>
      <c r="U857" s="979">
        <f>+Sample!H922</f>
        <v>0</v>
      </c>
      <c r="V857" s="979">
        <f>+Sample!I922</f>
        <v>0</v>
      </c>
      <c r="W857" s="979">
        <f>+Sample!J922</f>
        <v>0</v>
      </c>
      <c r="X857" s="979">
        <f>+Sample!K922</f>
        <v>0</v>
      </c>
      <c r="Y857" s="979">
        <f>+Sample!L922</f>
        <v>0</v>
      </c>
      <c r="Z857" s="979">
        <f>+Sample!M922</f>
        <v>0</v>
      </c>
      <c r="AA857" s="979">
        <f>+Sample!N922</f>
        <v>0</v>
      </c>
    </row>
    <row r="858" spans="1:27" x14ac:dyDescent="0.2">
      <c r="A858" s="1">
        <f>+Sample_FC!A923</f>
        <v>45847</v>
      </c>
      <c r="B858" s="979">
        <f>+Sample_FC!B923</f>
        <v>0</v>
      </c>
      <c r="C858" s="979">
        <f>+Sample_FC!C923</f>
        <v>0</v>
      </c>
      <c r="D858" s="979">
        <f>+Sample_FC!D923</f>
        <v>0</v>
      </c>
      <c r="E858" s="979">
        <f>+Sample_FC!E923</f>
        <v>0</v>
      </c>
      <c r="F858" s="979">
        <f>+Sample_FC!F923</f>
        <v>0</v>
      </c>
      <c r="G858" s="979">
        <f>+Sample_FC!G923</f>
        <v>0</v>
      </c>
      <c r="H858" s="979">
        <f>+Sample_FC!H923</f>
        <v>0</v>
      </c>
      <c r="I858" s="979">
        <f>+Sample_FC!I923</f>
        <v>0</v>
      </c>
      <c r="J858" s="979">
        <f>+Sample_FC!J923</f>
        <v>0</v>
      </c>
      <c r="K858" s="979">
        <f>+Sample_FC!K923</f>
        <v>0</v>
      </c>
      <c r="L858" s="979">
        <f>+Sample_FC!L923</f>
        <v>0</v>
      </c>
      <c r="M858" s="979">
        <f>+Sample_FC!M923</f>
        <v>0</v>
      </c>
      <c r="N858" s="979">
        <f>+Sample_FC!N923</f>
        <v>0</v>
      </c>
      <c r="O858" s="979">
        <f>+Sample!B923</f>
        <v>0</v>
      </c>
      <c r="P858" s="979">
        <f>+Sample!C923</f>
        <v>0</v>
      </c>
      <c r="Q858" s="979">
        <f>+Sample!D923</f>
        <v>0</v>
      </c>
      <c r="R858" s="979">
        <f>+Sample!E923</f>
        <v>0</v>
      </c>
      <c r="S858" s="979">
        <f>+Sample!F923</f>
        <v>0</v>
      </c>
      <c r="T858" s="979">
        <f>+Sample!G923</f>
        <v>0</v>
      </c>
      <c r="U858" s="979">
        <f>+Sample!H923</f>
        <v>0</v>
      </c>
      <c r="V858" s="979">
        <f>+Sample!I923</f>
        <v>0</v>
      </c>
      <c r="W858" s="979">
        <f>+Sample!J923</f>
        <v>0</v>
      </c>
      <c r="X858" s="979">
        <f>+Sample!K923</f>
        <v>0</v>
      </c>
      <c r="Y858" s="979">
        <f>+Sample!L923</f>
        <v>0</v>
      </c>
      <c r="Z858" s="979">
        <f>+Sample!M923</f>
        <v>0</v>
      </c>
      <c r="AA858" s="979">
        <f>+Sample!N923</f>
        <v>0</v>
      </c>
    </row>
    <row r="859" spans="1:27" x14ac:dyDescent="0.2">
      <c r="A859" s="1">
        <f>+Sample_FC!A924</f>
        <v>45848</v>
      </c>
      <c r="B859" s="979">
        <f>+Sample_FC!B924</f>
        <v>0</v>
      </c>
      <c r="C859" s="979">
        <f>+Sample_FC!C924</f>
        <v>0</v>
      </c>
      <c r="D859" s="979">
        <f>+Sample_FC!D924</f>
        <v>0</v>
      </c>
      <c r="E859" s="979">
        <f>+Sample_FC!E924</f>
        <v>0</v>
      </c>
      <c r="F859" s="979">
        <f>+Sample_FC!F924</f>
        <v>0</v>
      </c>
      <c r="G859" s="979">
        <f>+Sample_FC!G924</f>
        <v>0</v>
      </c>
      <c r="H859" s="979">
        <f>+Sample_FC!H924</f>
        <v>0</v>
      </c>
      <c r="I859" s="979">
        <f>+Sample_FC!I924</f>
        <v>0</v>
      </c>
      <c r="J859" s="979">
        <f>+Sample_FC!J924</f>
        <v>0</v>
      </c>
      <c r="K859" s="979">
        <f>+Sample_FC!K924</f>
        <v>0</v>
      </c>
      <c r="L859" s="979">
        <f>+Sample_FC!L924</f>
        <v>0</v>
      </c>
      <c r="M859" s="979">
        <f>+Sample_FC!M924</f>
        <v>0</v>
      </c>
      <c r="N859" s="979">
        <f>+Sample_FC!N924</f>
        <v>0</v>
      </c>
      <c r="O859" s="979">
        <f>+Sample!B924</f>
        <v>0</v>
      </c>
      <c r="P859" s="979">
        <f>+Sample!C924</f>
        <v>0</v>
      </c>
      <c r="Q859" s="979">
        <f>+Sample!D924</f>
        <v>0</v>
      </c>
      <c r="R859" s="979">
        <f>+Sample!E924</f>
        <v>0</v>
      </c>
      <c r="S859" s="979">
        <f>+Sample!F924</f>
        <v>0</v>
      </c>
      <c r="T859" s="979">
        <f>+Sample!G924</f>
        <v>0</v>
      </c>
      <c r="U859" s="979">
        <f>+Sample!H924</f>
        <v>0</v>
      </c>
      <c r="V859" s="979">
        <f>+Sample!I924</f>
        <v>0</v>
      </c>
      <c r="W859" s="979">
        <f>+Sample!J924</f>
        <v>0</v>
      </c>
      <c r="X859" s="979">
        <f>+Sample!K924</f>
        <v>0</v>
      </c>
      <c r="Y859" s="979">
        <f>+Sample!L924</f>
        <v>0</v>
      </c>
      <c r="Z859" s="979">
        <f>+Sample!M924</f>
        <v>0</v>
      </c>
      <c r="AA859" s="979">
        <f>+Sample!N924</f>
        <v>0</v>
      </c>
    </row>
    <row r="860" spans="1:27" x14ac:dyDescent="0.2">
      <c r="A860" s="1">
        <f>+Sample_FC!A925</f>
        <v>45849</v>
      </c>
      <c r="B860" s="979">
        <f>+Sample_FC!B925</f>
        <v>0</v>
      </c>
      <c r="C860" s="979">
        <f>+Sample_FC!C925</f>
        <v>0</v>
      </c>
      <c r="D860" s="979">
        <f>+Sample_FC!D925</f>
        <v>0</v>
      </c>
      <c r="E860" s="979">
        <f>+Sample_FC!E925</f>
        <v>0</v>
      </c>
      <c r="F860" s="979">
        <f>+Sample_FC!F925</f>
        <v>0</v>
      </c>
      <c r="G860" s="979">
        <f>+Sample_FC!G925</f>
        <v>0</v>
      </c>
      <c r="H860" s="979">
        <f>+Sample_FC!H925</f>
        <v>0</v>
      </c>
      <c r="I860" s="979">
        <f>+Sample_FC!I925</f>
        <v>0</v>
      </c>
      <c r="J860" s="979">
        <f>+Sample_FC!J925</f>
        <v>0</v>
      </c>
      <c r="K860" s="979">
        <f>+Sample_FC!K925</f>
        <v>0</v>
      </c>
      <c r="L860" s="979">
        <f>+Sample_FC!L925</f>
        <v>0</v>
      </c>
      <c r="M860" s="979">
        <f>+Sample_FC!M925</f>
        <v>0</v>
      </c>
      <c r="N860" s="979">
        <f>+Sample_FC!N925</f>
        <v>0</v>
      </c>
      <c r="O860" s="979">
        <f>+Sample!B925</f>
        <v>0</v>
      </c>
      <c r="P860" s="979">
        <f>+Sample!C925</f>
        <v>0</v>
      </c>
      <c r="Q860" s="979">
        <f>+Sample!D925</f>
        <v>0</v>
      </c>
      <c r="R860" s="979">
        <f>+Sample!E925</f>
        <v>0</v>
      </c>
      <c r="S860" s="979">
        <f>+Sample!F925</f>
        <v>0</v>
      </c>
      <c r="T860" s="979">
        <f>+Sample!G925</f>
        <v>0</v>
      </c>
      <c r="U860" s="979">
        <f>+Sample!H925</f>
        <v>0</v>
      </c>
      <c r="V860" s="979">
        <f>+Sample!I925</f>
        <v>0</v>
      </c>
      <c r="W860" s="979">
        <f>+Sample!J925</f>
        <v>0</v>
      </c>
      <c r="X860" s="979">
        <f>+Sample!K925</f>
        <v>0</v>
      </c>
      <c r="Y860" s="979">
        <f>+Sample!L925</f>
        <v>0</v>
      </c>
      <c r="Z860" s="979">
        <f>+Sample!M925</f>
        <v>0</v>
      </c>
      <c r="AA860" s="979">
        <f>+Sample!N925</f>
        <v>0</v>
      </c>
    </row>
    <row r="861" spans="1:27" x14ac:dyDescent="0.2">
      <c r="A861" s="1">
        <f>+Sample_FC!A926</f>
        <v>45850</v>
      </c>
      <c r="B861" s="979">
        <f>+Sample_FC!B926</f>
        <v>0</v>
      </c>
      <c r="C861" s="979">
        <f>+Sample_FC!C926</f>
        <v>0</v>
      </c>
      <c r="D861" s="979">
        <f>+Sample_FC!D926</f>
        <v>0</v>
      </c>
      <c r="E861" s="979">
        <f>+Sample_FC!E926</f>
        <v>0</v>
      </c>
      <c r="F861" s="979">
        <f>+Sample_FC!F926</f>
        <v>0</v>
      </c>
      <c r="G861" s="979">
        <f>+Sample_FC!G926</f>
        <v>0</v>
      </c>
      <c r="H861" s="979">
        <f>+Sample_FC!H926</f>
        <v>0</v>
      </c>
      <c r="I861" s="979">
        <f>+Sample_FC!I926</f>
        <v>0</v>
      </c>
      <c r="J861" s="979">
        <f>+Sample_FC!J926</f>
        <v>0</v>
      </c>
      <c r="K861" s="979">
        <f>+Sample_FC!K926</f>
        <v>0</v>
      </c>
      <c r="L861" s="979">
        <f>+Sample_FC!L926</f>
        <v>0</v>
      </c>
      <c r="M861" s="979">
        <f>+Sample_FC!M926</f>
        <v>0</v>
      </c>
      <c r="N861" s="979">
        <f>+Sample_FC!N926</f>
        <v>0</v>
      </c>
      <c r="O861" s="979">
        <f>+Sample!B926</f>
        <v>0</v>
      </c>
      <c r="P861" s="979">
        <f>+Sample!C926</f>
        <v>0</v>
      </c>
      <c r="Q861" s="979">
        <f>+Sample!D926</f>
        <v>0</v>
      </c>
      <c r="R861" s="979">
        <f>+Sample!E926</f>
        <v>0</v>
      </c>
      <c r="S861" s="979">
        <f>+Sample!F926</f>
        <v>0</v>
      </c>
      <c r="T861" s="979">
        <f>+Sample!G926</f>
        <v>0</v>
      </c>
      <c r="U861" s="979">
        <f>+Sample!H926</f>
        <v>0</v>
      </c>
      <c r="V861" s="979">
        <f>+Sample!I926</f>
        <v>0</v>
      </c>
      <c r="W861" s="979">
        <f>+Sample!J926</f>
        <v>0</v>
      </c>
      <c r="X861" s="979">
        <f>+Sample!K926</f>
        <v>0</v>
      </c>
      <c r="Y861" s="979">
        <f>+Sample!L926</f>
        <v>0</v>
      </c>
      <c r="Z861" s="979">
        <f>+Sample!M926</f>
        <v>0</v>
      </c>
      <c r="AA861" s="979">
        <f>+Sample!N926</f>
        <v>0</v>
      </c>
    </row>
    <row r="862" spans="1:27" x14ac:dyDescent="0.2">
      <c r="A862" s="1">
        <f>+Sample_FC!A927</f>
        <v>45851</v>
      </c>
      <c r="B862" s="979">
        <f>+Sample_FC!B927</f>
        <v>0</v>
      </c>
      <c r="C862" s="979">
        <f>+Sample_FC!C927</f>
        <v>0</v>
      </c>
      <c r="D862" s="979">
        <f>+Sample_FC!D927</f>
        <v>0</v>
      </c>
      <c r="E862" s="979">
        <f>+Sample_FC!E927</f>
        <v>0</v>
      </c>
      <c r="F862" s="979">
        <f>+Sample_FC!F927</f>
        <v>0</v>
      </c>
      <c r="G862" s="979">
        <f>+Sample_FC!G927</f>
        <v>0</v>
      </c>
      <c r="H862" s="979">
        <f>+Sample_FC!H927</f>
        <v>0</v>
      </c>
      <c r="I862" s="979">
        <f>+Sample_FC!I927</f>
        <v>0</v>
      </c>
      <c r="J862" s="979">
        <f>+Sample_FC!J927</f>
        <v>0</v>
      </c>
      <c r="K862" s="979">
        <f>+Sample_FC!K927</f>
        <v>0</v>
      </c>
      <c r="L862" s="979">
        <f>+Sample_FC!L927</f>
        <v>0</v>
      </c>
      <c r="M862" s="979">
        <f>+Sample_FC!M927</f>
        <v>0</v>
      </c>
      <c r="N862" s="979">
        <f>+Sample_FC!N927</f>
        <v>0</v>
      </c>
      <c r="O862" s="979">
        <f>+Sample!B927</f>
        <v>0</v>
      </c>
      <c r="P862" s="979">
        <f>+Sample!C927</f>
        <v>0</v>
      </c>
      <c r="Q862" s="979">
        <f>+Sample!D927</f>
        <v>0</v>
      </c>
      <c r="R862" s="979">
        <f>+Sample!E927</f>
        <v>0</v>
      </c>
      <c r="S862" s="979">
        <f>+Sample!F927</f>
        <v>0</v>
      </c>
      <c r="T862" s="979">
        <f>+Sample!G927</f>
        <v>0</v>
      </c>
      <c r="U862" s="979">
        <f>+Sample!H927</f>
        <v>0</v>
      </c>
      <c r="V862" s="979">
        <f>+Sample!I927</f>
        <v>0</v>
      </c>
      <c r="W862" s="979">
        <f>+Sample!J927</f>
        <v>0</v>
      </c>
      <c r="X862" s="979">
        <f>+Sample!K927</f>
        <v>0</v>
      </c>
      <c r="Y862" s="979">
        <f>+Sample!L927</f>
        <v>0</v>
      </c>
      <c r="Z862" s="979">
        <f>+Sample!M927</f>
        <v>0</v>
      </c>
      <c r="AA862" s="979">
        <f>+Sample!N927</f>
        <v>0</v>
      </c>
    </row>
    <row r="863" spans="1:27" x14ac:dyDescent="0.2">
      <c r="A863" s="1">
        <f>+Sample_FC!A928</f>
        <v>45852</v>
      </c>
      <c r="B863" s="979">
        <f>+Sample_FC!B928</f>
        <v>0</v>
      </c>
      <c r="C863" s="979">
        <f>+Sample_FC!C928</f>
        <v>0</v>
      </c>
      <c r="D863" s="979">
        <f>+Sample_FC!D928</f>
        <v>0</v>
      </c>
      <c r="E863" s="979">
        <f>+Sample_FC!E928</f>
        <v>0</v>
      </c>
      <c r="F863" s="979">
        <f>+Sample_FC!F928</f>
        <v>0</v>
      </c>
      <c r="G863" s="979">
        <f>+Sample_FC!G928</f>
        <v>0</v>
      </c>
      <c r="H863" s="979">
        <f>+Sample_FC!H928</f>
        <v>0</v>
      </c>
      <c r="I863" s="979">
        <f>+Sample_FC!I928</f>
        <v>0</v>
      </c>
      <c r="J863" s="979">
        <f>+Sample_FC!J928</f>
        <v>0</v>
      </c>
      <c r="K863" s="979">
        <f>+Sample_FC!K928</f>
        <v>0</v>
      </c>
      <c r="L863" s="979">
        <f>+Sample_FC!L928</f>
        <v>0</v>
      </c>
      <c r="M863" s="979">
        <f>+Sample_FC!M928</f>
        <v>0</v>
      </c>
      <c r="N863" s="979">
        <f>+Sample_FC!N928</f>
        <v>0</v>
      </c>
      <c r="O863" s="979">
        <f>+Sample!B928</f>
        <v>0</v>
      </c>
      <c r="P863" s="979">
        <f>+Sample!C928</f>
        <v>0</v>
      </c>
      <c r="Q863" s="979">
        <f>+Sample!D928</f>
        <v>0</v>
      </c>
      <c r="R863" s="979">
        <f>+Sample!E928</f>
        <v>0</v>
      </c>
      <c r="S863" s="979">
        <f>+Sample!F928</f>
        <v>0</v>
      </c>
      <c r="T863" s="979">
        <f>+Sample!G928</f>
        <v>0</v>
      </c>
      <c r="U863" s="979">
        <f>+Sample!H928</f>
        <v>0</v>
      </c>
      <c r="V863" s="979">
        <f>+Sample!I928</f>
        <v>0</v>
      </c>
      <c r="W863" s="979">
        <f>+Sample!J928</f>
        <v>0</v>
      </c>
      <c r="X863" s="979">
        <f>+Sample!K928</f>
        <v>0</v>
      </c>
      <c r="Y863" s="979">
        <f>+Sample!L928</f>
        <v>0</v>
      </c>
      <c r="Z863" s="979">
        <f>+Sample!M928</f>
        <v>0</v>
      </c>
      <c r="AA863" s="979">
        <f>+Sample!N928</f>
        <v>0</v>
      </c>
    </row>
    <row r="864" spans="1:27" x14ac:dyDescent="0.2">
      <c r="A864" s="1">
        <f>+Sample_FC!A929</f>
        <v>45853</v>
      </c>
      <c r="B864" s="979">
        <f>+Sample_FC!B929</f>
        <v>0</v>
      </c>
      <c r="C864" s="979">
        <f>+Sample_FC!C929</f>
        <v>0</v>
      </c>
      <c r="D864" s="979">
        <f>+Sample_FC!D929</f>
        <v>0</v>
      </c>
      <c r="E864" s="979">
        <f>+Sample_FC!E929</f>
        <v>0</v>
      </c>
      <c r="F864" s="979">
        <f>+Sample_FC!F929</f>
        <v>0</v>
      </c>
      <c r="G864" s="979">
        <f>+Sample_FC!G929</f>
        <v>0</v>
      </c>
      <c r="H864" s="979">
        <f>+Sample_FC!H929</f>
        <v>0</v>
      </c>
      <c r="I864" s="979">
        <f>+Sample_FC!I929</f>
        <v>0</v>
      </c>
      <c r="J864" s="979">
        <f>+Sample_FC!J929</f>
        <v>0</v>
      </c>
      <c r="K864" s="979">
        <f>+Sample_FC!K929</f>
        <v>0</v>
      </c>
      <c r="L864" s="979">
        <f>+Sample_FC!L929</f>
        <v>0</v>
      </c>
      <c r="M864" s="979">
        <f>+Sample_FC!M929</f>
        <v>0</v>
      </c>
      <c r="N864" s="979">
        <f>+Sample_FC!N929</f>
        <v>0</v>
      </c>
      <c r="O864" s="979">
        <f>+Sample!B929</f>
        <v>0</v>
      </c>
      <c r="P864" s="979">
        <f>+Sample!C929</f>
        <v>0</v>
      </c>
      <c r="Q864" s="979">
        <f>+Sample!D929</f>
        <v>0</v>
      </c>
      <c r="R864" s="979">
        <f>+Sample!E929</f>
        <v>0</v>
      </c>
      <c r="S864" s="979">
        <f>+Sample!F929</f>
        <v>0</v>
      </c>
      <c r="T864" s="979">
        <f>+Sample!G929</f>
        <v>0</v>
      </c>
      <c r="U864" s="979">
        <f>+Sample!H929</f>
        <v>0</v>
      </c>
      <c r="V864" s="979">
        <f>+Sample!I929</f>
        <v>0</v>
      </c>
      <c r="W864" s="979">
        <f>+Sample!J929</f>
        <v>0</v>
      </c>
      <c r="X864" s="979">
        <f>+Sample!K929</f>
        <v>0</v>
      </c>
      <c r="Y864" s="979">
        <f>+Sample!L929</f>
        <v>0</v>
      </c>
      <c r="Z864" s="979">
        <f>+Sample!M929</f>
        <v>0</v>
      </c>
      <c r="AA864" s="979">
        <f>+Sample!N929</f>
        <v>0</v>
      </c>
    </row>
    <row r="865" spans="1:27" x14ac:dyDescent="0.2">
      <c r="A865" s="1">
        <f>+Sample_FC!A930</f>
        <v>45854</v>
      </c>
      <c r="B865" s="979">
        <f>+Sample_FC!B930</f>
        <v>0</v>
      </c>
      <c r="C865" s="979">
        <f>+Sample_FC!C930</f>
        <v>0</v>
      </c>
      <c r="D865" s="979">
        <f>+Sample_FC!D930</f>
        <v>0</v>
      </c>
      <c r="E865" s="979">
        <f>+Sample_FC!E930</f>
        <v>0</v>
      </c>
      <c r="F865" s="979">
        <f>+Sample_FC!F930</f>
        <v>0</v>
      </c>
      <c r="G865" s="979">
        <f>+Sample_FC!G930</f>
        <v>0</v>
      </c>
      <c r="H865" s="979">
        <f>+Sample_FC!H930</f>
        <v>0</v>
      </c>
      <c r="I865" s="979">
        <f>+Sample_FC!I930</f>
        <v>0</v>
      </c>
      <c r="J865" s="979">
        <f>+Sample_FC!J930</f>
        <v>0</v>
      </c>
      <c r="K865" s="979">
        <f>+Sample_FC!K930</f>
        <v>0</v>
      </c>
      <c r="L865" s="979">
        <f>+Sample_FC!L930</f>
        <v>0</v>
      </c>
      <c r="M865" s="979">
        <f>+Sample_FC!M930</f>
        <v>0</v>
      </c>
      <c r="N865" s="979">
        <f>+Sample_FC!N930</f>
        <v>0</v>
      </c>
      <c r="O865" s="979">
        <f>+Sample!B930</f>
        <v>0</v>
      </c>
      <c r="P865" s="979">
        <f>+Sample!C930</f>
        <v>0</v>
      </c>
      <c r="Q865" s="979">
        <f>+Sample!D930</f>
        <v>0</v>
      </c>
      <c r="R865" s="979">
        <f>+Sample!E930</f>
        <v>0</v>
      </c>
      <c r="S865" s="979">
        <f>+Sample!F930</f>
        <v>0</v>
      </c>
      <c r="T865" s="979">
        <f>+Sample!G930</f>
        <v>0</v>
      </c>
      <c r="U865" s="979">
        <f>+Sample!H930</f>
        <v>0</v>
      </c>
      <c r="V865" s="979">
        <f>+Sample!I930</f>
        <v>0</v>
      </c>
      <c r="W865" s="979">
        <f>+Sample!J930</f>
        <v>0</v>
      </c>
      <c r="X865" s="979">
        <f>+Sample!K930</f>
        <v>0</v>
      </c>
      <c r="Y865" s="979">
        <f>+Sample!L930</f>
        <v>0</v>
      </c>
      <c r="Z865" s="979">
        <f>+Sample!M930</f>
        <v>0</v>
      </c>
      <c r="AA865" s="979">
        <f>+Sample!N930</f>
        <v>0</v>
      </c>
    </row>
    <row r="866" spans="1:27" x14ac:dyDescent="0.2">
      <c r="A866" s="1">
        <f>+Sample_FC!A931</f>
        <v>45855</v>
      </c>
      <c r="B866" s="979">
        <f>+Sample_FC!B931</f>
        <v>0</v>
      </c>
      <c r="C866" s="979">
        <f>+Sample_FC!C931</f>
        <v>0</v>
      </c>
      <c r="D866" s="979">
        <f>+Sample_FC!D931</f>
        <v>0</v>
      </c>
      <c r="E866" s="979">
        <f>+Sample_FC!E931</f>
        <v>0</v>
      </c>
      <c r="F866" s="979">
        <f>+Sample_FC!F931</f>
        <v>0</v>
      </c>
      <c r="G866" s="979">
        <f>+Sample_FC!G931</f>
        <v>0</v>
      </c>
      <c r="H866" s="979">
        <f>+Sample_FC!H931</f>
        <v>0</v>
      </c>
      <c r="I866" s="979">
        <f>+Sample_FC!I931</f>
        <v>0</v>
      </c>
      <c r="J866" s="979">
        <f>+Sample_FC!J931</f>
        <v>0</v>
      </c>
      <c r="K866" s="979">
        <f>+Sample_FC!K931</f>
        <v>0</v>
      </c>
      <c r="L866" s="979">
        <f>+Sample_FC!L931</f>
        <v>0</v>
      </c>
      <c r="M866" s="979">
        <f>+Sample_FC!M931</f>
        <v>0</v>
      </c>
      <c r="N866" s="979">
        <f>+Sample_FC!N931</f>
        <v>0</v>
      </c>
      <c r="O866" s="979">
        <f>+Sample!B931</f>
        <v>0</v>
      </c>
      <c r="P866" s="979">
        <f>+Sample!C931</f>
        <v>0</v>
      </c>
      <c r="Q866" s="979">
        <f>+Sample!D931</f>
        <v>0</v>
      </c>
      <c r="R866" s="979">
        <f>+Sample!E931</f>
        <v>0</v>
      </c>
      <c r="S866" s="979">
        <f>+Sample!F931</f>
        <v>0</v>
      </c>
      <c r="T866" s="979">
        <f>+Sample!G931</f>
        <v>0</v>
      </c>
      <c r="U866" s="979">
        <f>+Sample!H931</f>
        <v>0</v>
      </c>
      <c r="V866" s="979">
        <f>+Sample!I931</f>
        <v>0</v>
      </c>
      <c r="W866" s="979">
        <f>+Sample!J931</f>
        <v>0</v>
      </c>
      <c r="X866" s="979">
        <f>+Sample!K931</f>
        <v>0</v>
      </c>
      <c r="Y866" s="979">
        <f>+Sample!L931</f>
        <v>0</v>
      </c>
      <c r="Z866" s="979">
        <f>+Sample!M931</f>
        <v>0</v>
      </c>
      <c r="AA866" s="979">
        <f>+Sample!N931</f>
        <v>0</v>
      </c>
    </row>
    <row r="867" spans="1:27" x14ac:dyDescent="0.2">
      <c r="A867" s="1">
        <f>+Sample_FC!A932</f>
        <v>45856</v>
      </c>
      <c r="B867" s="979">
        <f>+Sample_FC!B932</f>
        <v>0</v>
      </c>
      <c r="C867" s="979">
        <f>+Sample_FC!C932</f>
        <v>0</v>
      </c>
      <c r="D867" s="979">
        <f>+Sample_FC!D932</f>
        <v>0</v>
      </c>
      <c r="E867" s="979">
        <f>+Sample_FC!E932</f>
        <v>0</v>
      </c>
      <c r="F867" s="979">
        <f>+Sample_FC!F932</f>
        <v>0</v>
      </c>
      <c r="G867" s="979">
        <f>+Sample_FC!G932</f>
        <v>0</v>
      </c>
      <c r="H867" s="979">
        <f>+Sample_FC!H932</f>
        <v>0</v>
      </c>
      <c r="I867" s="979">
        <f>+Sample_FC!I932</f>
        <v>0</v>
      </c>
      <c r="J867" s="979">
        <f>+Sample_FC!J932</f>
        <v>0</v>
      </c>
      <c r="K867" s="979">
        <f>+Sample_FC!K932</f>
        <v>0</v>
      </c>
      <c r="L867" s="979">
        <f>+Sample_FC!L932</f>
        <v>0</v>
      </c>
      <c r="M867" s="979">
        <f>+Sample_FC!M932</f>
        <v>0</v>
      </c>
      <c r="N867" s="979">
        <f>+Sample_FC!N932</f>
        <v>0</v>
      </c>
      <c r="O867" s="979">
        <f>+Sample!B932</f>
        <v>0</v>
      </c>
      <c r="P867" s="979">
        <f>+Sample!C932</f>
        <v>0</v>
      </c>
      <c r="Q867" s="979">
        <f>+Sample!D932</f>
        <v>0</v>
      </c>
      <c r="R867" s="979">
        <f>+Sample!E932</f>
        <v>0</v>
      </c>
      <c r="S867" s="979">
        <f>+Sample!F932</f>
        <v>0</v>
      </c>
      <c r="T867" s="979">
        <f>+Sample!G932</f>
        <v>0</v>
      </c>
      <c r="U867" s="979">
        <f>+Sample!H932</f>
        <v>0</v>
      </c>
      <c r="V867" s="979">
        <f>+Sample!I932</f>
        <v>0</v>
      </c>
      <c r="W867" s="979">
        <f>+Sample!J932</f>
        <v>0</v>
      </c>
      <c r="X867" s="979">
        <f>+Sample!K932</f>
        <v>0</v>
      </c>
      <c r="Y867" s="979">
        <f>+Sample!L932</f>
        <v>0</v>
      </c>
      <c r="Z867" s="979">
        <f>+Sample!M932</f>
        <v>0</v>
      </c>
      <c r="AA867" s="979">
        <f>+Sample!N932</f>
        <v>0</v>
      </c>
    </row>
    <row r="868" spans="1:27" x14ac:dyDescent="0.2">
      <c r="A868" s="1">
        <f>+Sample_FC!A933</f>
        <v>45857</v>
      </c>
      <c r="B868" s="979">
        <f>+Sample_FC!B933</f>
        <v>0</v>
      </c>
      <c r="C868" s="979">
        <f>+Sample_FC!C933</f>
        <v>0</v>
      </c>
      <c r="D868" s="979">
        <f>+Sample_FC!D933</f>
        <v>0</v>
      </c>
      <c r="E868" s="979">
        <f>+Sample_FC!E933</f>
        <v>0</v>
      </c>
      <c r="F868" s="979">
        <f>+Sample_FC!F933</f>
        <v>0</v>
      </c>
      <c r="G868" s="979">
        <f>+Sample_FC!G933</f>
        <v>0</v>
      </c>
      <c r="H868" s="979">
        <f>+Sample_FC!H933</f>
        <v>0</v>
      </c>
      <c r="I868" s="979">
        <f>+Sample_FC!I933</f>
        <v>0</v>
      </c>
      <c r="J868" s="979">
        <f>+Sample_FC!J933</f>
        <v>0</v>
      </c>
      <c r="K868" s="979">
        <f>+Sample_FC!K933</f>
        <v>0</v>
      </c>
      <c r="L868" s="979">
        <f>+Sample_FC!L933</f>
        <v>0</v>
      </c>
      <c r="M868" s="979">
        <f>+Sample_FC!M933</f>
        <v>0</v>
      </c>
      <c r="N868" s="979">
        <f>+Sample_FC!N933</f>
        <v>0</v>
      </c>
      <c r="O868" s="979">
        <f>+Sample!B933</f>
        <v>0</v>
      </c>
      <c r="P868" s="979">
        <f>+Sample!C933</f>
        <v>0</v>
      </c>
      <c r="Q868" s="979">
        <f>+Sample!D933</f>
        <v>0</v>
      </c>
      <c r="R868" s="979">
        <f>+Sample!E933</f>
        <v>0</v>
      </c>
      <c r="S868" s="979">
        <f>+Sample!F933</f>
        <v>0</v>
      </c>
      <c r="T868" s="979">
        <f>+Sample!G933</f>
        <v>0</v>
      </c>
      <c r="U868" s="979">
        <f>+Sample!H933</f>
        <v>0</v>
      </c>
      <c r="V868" s="979">
        <f>+Sample!I933</f>
        <v>0</v>
      </c>
      <c r="W868" s="979">
        <f>+Sample!J933</f>
        <v>0</v>
      </c>
      <c r="X868" s="979">
        <f>+Sample!K933</f>
        <v>0</v>
      </c>
      <c r="Y868" s="979">
        <f>+Sample!L933</f>
        <v>0</v>
      </c>
      <c r="Z868" s="979">
        <f>+Sample!M933</f>
        <v>0</v>
      </c>
      <c r="AA868" s="979">
        <f>+Sample!N933</f>
        <v>0</v>
      </c>
    </row>
    <row r="869" spans="1:27" x14ac:dyDescent="0.2">
      <c r="A869" s="1">
        <f>+Sample_FC!A934</f>
        <v>45858</v>
      </c>
      <c r="B869" s="979">
        <f>+Sample_FC!B934</f>
        <v>0</v>
      </c>
      <c r="C869" s="979">
        <f>+Sample_FC!C934</f>
        <v>0</v>
      </c>
      <c r="D869" s="979">
        <f>+Sample_FC!D934</f>
        <v>0</v>
      </c>
      <c r="E869" s="979">
        <f>+Sample_FC!E934</f>
        <v>0</v>
      </c>
      <c r="F869" s="979">
        <f>+Sample_FC!F934</f>
        <v>0</v>
      </c>
      <c r="G869" s="979">
        <f>+Sample_FC!G934</f>
        <v>0</v>
      </c>
      <c r="H869" s="979">
        <f>+Sample_FC!H934</f>
        <v>0</v>
      </c>
      <c r="I869" s="979">
        <f>+Sample_FC!I934</f>
        <v>0</v>
      </c>
      <c r="J869" s="979">
        <f>+Sample_FC!J934</f>
        <v>0</v>
      </c>
      <c r="K869" s="979">
        <f>+Sample_FC!K934</f>
        <v>0</v>
      </c>
      <c r="L869" s="979">
        <f>+Sample_FC!L934</f>
        <v>0</v>
      </c>
      <c r="M869" s="979">
        <f>+Sample_FC!M934</f>
        <v>0</v>
      </c>
      <c r="N869" s="979">
        <f>+Sample_FC!N934</f>
        <v>0</v>
      </c>
      <c r="O869" s="979">
        <f>+Sample!B934</f>
        <v>0</v>
      </c>
      <c r="P869" s="979">
        <f>+Sample!C934</f>
        <v>0</v>
      </c>
      <c r="Q869" s="979">
        <f>+Sample!D934</f>
        <v>0</v>
      </c>
      <c r="R869" s="979">
        <f>+Sample!E934</f>
        <v>0</v>
      </c>
      <c r="S869" s="979">
        <f>+Sample!F934</f>
        <v>0</v>
      </c>
      <c r="T869" s="979">
        <f>+Sample!G934</f>
        <v>0</v>
      </c>
      <c r="U869" s="979">
        <f>+Sample!H934</f>
        <v>0</v>
      </c>
      <c r="V869" s="979">
        <f>+Sample!I934</f>
        <v>0</v>
      </c>
      <c r="W869" s="979">
        <f>+Sample!J934</f>
        <v>0</v>
      </c>
      <c r="X869" s="979">
        <f>+Sample!K934</f>
        <v>0</v>
      </c>
      <c r="Y869" s="979">
        <f>+Sample!L934</f>
        <v>0</v>
      </c>
      <c r="Z869" s="979">
        <f>+Sample!M934</f>
        <v>0</v>
      </c>
      <c r="AA869" s="979">
        <f>+Sample!N934</f>
        <v>0</v>
      </c>
    </row>
    <row r="870" spans="1:27" x14ac:dyDescent="0.2">
      <c r="A870" s="1">
        <f>+Sample_FC!A935</f>
        <v>45859</v>
      </c>
      <c r="B870" s="979">
        <f>+Sample_FC!B935</f>
        <v>0</v>
      </c>
      <c r="C870" s="979">
        <f>+Sample_FC!C935</f>
        <v>0</v>
      </c>
      <c r="D870" s="979">
        <f>+Sample_FC!D935</f>
        <v>0</v>
      </c>
      <c r="E870" s="979">
        <f>+Sample_FC!E935</f>
        <v>0</v>
      </c>
      <c r="F870" s="979">
        <f>+Sample_FC!F935</f>
        <v>0</v>
      </c>
      <c r="G870" s="979">
        <f>+Sample_FC!G935</f>
        <v>0</v>
      </c>
      <c r="H870" s="979">
        <f>+Sample_FC!H935</f>
        <v>0</v>
      </c>
      <c r="I870" s="979">
        <f>+Sample_FC!I935</f>
        <v>0</v>
      </c>
      <c r="J870" s="979">
        <f>+Sample_FC!J935</f>
        <v>0</v>
      </c>
      <c r="K870" s="979">
        <f>+Sample_FC!K935</f>
        <v>0</v>
      </c>
      <c r="L870" s="979">
        <f>+Sample_FC!L935</f>
        <v>0</v>
      </c>
      <c r="M870" s="979">
        <f>+Sample_FC!M935</f>
        <v>0</v>
      </c>
      <c r="N870" s="979">
        <f>+Sample_FC!N935</f>
        <v>0</v>
      </c>
      <c r="O870" s="979">
        <f>+Sample!B935</f>
        <v>0</v>
      </c>
      <c r="P870" s="979">
        <f>+Sample!C935</f>
        <v>0</v>
      </c>
      <c r="Q870" s="979">
        <f>+Sample!D935</f>
        <v>0</v>
      </c>
      <c r="R870" s="979">
        <f>+Sample!E935</f>
        <v>0</v>
      </c>
      <c r="S870" s="979">
        <f>+Sample!F935</f>
        <v>0</v>
      </c>
      <c r="T870" s="979">
        <f>+Sample!G935</f>
        <v>0</v>
      </c>
      <c r="U870" s="979">
        <f>+Sample!H935</f>
        <v>0</v>
      </c>
      <c r="V870" s="979">
        <f>+Sample!I935</f>
        <v>0</v>
      </c>
      <c r="W870" s="979">
        <f>+Sample!J935</f>
        <v>0</v>
      </c>
      <c r="X870" s="979">
        <f>+Sample!K935</f>
        <v>0</v>
      </c>
      <c r="Y870" s="979">
        <f>+Sample!L935</f>
        <v>0</v>
      </c>
      <c r="Z870" s="979">
        <f>+Sample!M935</f>
        <v>0</v>
      </c>
      <c r="AA870" s="979">
        <f>+Sample!N935</f>
        <v>0</v>
      </c>
    </row>
    <row r="871" spans="1:27" x14ac:dyDescent="0.2">
      <c r="A871" s="1">
        <f>+Sample_FC!A936</f>
        <v>45860</v>
      </c>
      <c r="B871" s="979">
        <f>+Sample_FC!B936</f>
        <v>0</v>
      </c>
      <c r="C871" s="979">
        <f>+Sample_FC!C936</f>
        <v>0</v>
      </c>
      <c r="D871" s="979">
        <f>+Sample_FC!D936</f>
        <v>0</v>
      </c>
      <c r="E871" s="979">
        <f>+Sample_FC!E936</f>
        <v>0</v>
      </c>
      <c r="F871" s="979">
        <f>+Sample_FC!F936</f>
        <v>0</v>
      </c>
      <c r="G871" s="979">
        <f>+Sample_FC!G936</f>
        <v>0</v>
      </c>
      <c r="H871" s="979">
        <f>+Sample_FC!H936</f>
        <v>0</v>
      </c>
      <c r="I871" s="979">
        <f>+Sample_FC!I936</f>
        <v>0</v>
      </c>
      <c r="J871" s="979">
        <f>+Sample_FC!J936</f>
        <v>0</v>
      </c>
      <c r="K871" s="979">
        <f>+Sample_FC!K936</f>
        <v>0</v>
      </c>
      <c r="L871" s="979">
        <f>+Sample_FC!L936</f>
        <v>0</v>
      </c>
      <c r="M871" s="979">
        <f>+Sample_FC!M936</f>
        <v>0</v>
      </c>
      <c r="N871" s="979">
        <f>+Sample_FC!N936</f>
        <v>0</v>
      </c>
      <c r="O871" s="979">
        <f>+Sample!B936</f>
        <v>0</v>
      </c>
      <c r="P871" s="979">
        <f>+Sample!C936</f>
        <v>0</v>
      </c>
      <c r="Q871" s="979">
        <f>+Sample!D936</f>
        <v>0</v>
      </c>
      <c r="R871" s="979">
        <f>+Sample!E936</f>
        <v>0</v>
      </c>
      <c r="S871" s="979">
        <f>+Sample!F936</f>
        <v>0</v>
      </c>
      <c r="T871" s="979">
        <f>+Sample!G936</f>
        <v>0</v>
      </c>
      <c r="U871" s="979">
        <f>+Sample!H936</f>
        <v>0</v>
      </c>
      <c r="V871" s="979">
        <f>+Sample!I936</f>
        <v>0</v>
      </c>
      <c r="W871" s="979">
        <f>+Sample!J936</f>
        <v>0</v>
      </c>
      <c r="X871" s="979">
        <f>+Sample!K936</f>
        <v>0</v>
      </c>
      <c r="Y871" s="979">
        <f>+Sample!L936</f>
        <v>0</v>
      </c>
      <c r="Z871" s="979">
        <f>+Sample!M936</f>
        <v>0</v>
      </c>
      <c r="AA871" s="979">
        <f>+Sample!N936</f>
        <v>0</v>
      </c>
    </row>
    <row r="872" spans="1:27" x14ac:dyDescent="0.2">
      <c r="A872" s="1">
        <f>+Sample_FC!A937</f>
        <v>45861</v>
      </c>
      <c r="B872" s="979">
        <f>+Sample_FC!B937</f>
        <v>0</v>
      </c>
      <c r="C872" s="979">
        <f>+Sample_FC!C937</f>
        <v>0</v>
      </c>
      <c r="D872" s="979">
        <f>+Sample_FC!D937</f>
        <v>0</v>
      </c>
      <c r="E872" s="979">
        <f>+Sample_FC!E937</f>
        <v>0</v>
      </c>
      <c r="F872" s="979">
        <f>+Sample_FC!F937</f>
        <v>0</v>
      </c>
      <c r="G872" s="979">
        <f>+Sample_FC!G937</f>
        <v>0</v>
      </c>
      <c r="H872" s="979">
        <f>+Sample_FC!H937</f>
        <v>0</v>
      </c>
      <c r="I872" s="979">
        <f>+Sample_FC!I937</f>
        <v>0</v>
      </c>
      <c r="J872" s="979">
        <f>+Sample_FC!J937</f>
        <v>0</v>
      </c>
      <c r="K872" s="979">
        <f>+Sample_FC!K937</f>
        <v>0</v>
      </c>
      <c r="L872" s="979">
        <f>+Sample_FC!L937</f>
        <v>0</v>
      </c>
      <c r="M872" s="979">
        <f>+Sample_FC!M937</f>
        <v>0</v>
      </c>
      <c r="N872" s="979">
        <f>+Sample_FC!N937</f>
        <v>0</v>
      </c>
      <c r="O872" s="979">
        <f>+Sample!B937</f>
        <v>0</v>
      </c>
      <c r="P872" s="979">
        <f>+Sample!C937</f>
        <v>0</v>
      </c>
      <c r="Q872" s="979">
        <f>+Sample!D937</f>
        <v>0</v>
      </c>
      <c r="R872" s="979">
        <f>+Sample!E937</f>
        <v>0</v>
      </c>
      <c r="S872" s="979">
        <f>+Sample!F937</f>
        <v>0</v>
      </c>
      <c r="T872" s="979">
        <f>+Sample!G937</f>
        <v>0</v>
      </c>
      <c r="U872" s="979">
        <f>+Sample!H937</f>
        <v>0</v>
      </c>
      <c r="V872" s="979">
        <f>+Sample!I937</f>
        <v>0</v>
      </c>
      <c r="W872" s="979">
        <f>+Sample!J937</f>
        <v>0</v>
      </c>
      <c r="X872" s="979">
        <f>+Sample!K937</f>
        <v>0</v>
      </c>
      <c r="Y872" s="979">
        <f>+Sample!L937</f>
        <v>0</v>
      </c>
      <c r="Z872" s="979">
        <f>+Sample!M937</f>
        <v>0</v>
      </c>
      <c r="AA872" s="979">
        <f>+Sample!N937</f>
        <v>0</v>
      </c>
    </row>
    <row r="873" spans="1:27" x14ac:dyDescent="0.2">
      <c r="A873" s="1">
        <f>+Sample_FC!A938</f>
        <v>45862</v>
      </c>
      <c r="B873" s="979">
        <f>+Sample_FC!B938</f>
        <v>0</v>
      </c>
      <c r="C873" s="979">
        <f>+Sample_FC!C938</f>
        <v>0</v>
      </c>
      <c r="D873" s="979">
        <f>+Sample_FC!D938</f>
        <v>0</v>
      </c>
      <c r="E873" s="979">
        <f>+Sample_FC!E938</f>
        <v>0</v>
      </c>
      <c r="F873" s="979">
        <f>+Sample_FC!F938</f>
        <v>0</v>
      </c>
      <c r="G873" s="979">
        <f>+Sample_FC!G938</f>
        <v>0</v>
      </c>
      <c r="H873" s="979">
        <f>+Sample_FC!H938</f>
        <v>0</v>
      </c>
      <c r="I873" s="979">
        <f>+Sample_FC!I938</f>
        <v>0</v>
      </c>
      <c r="J873" s="979">
        <f>+Sample_FC!J938</f>
        <v>0</v>
      </c>
      <c r="K873" s="979">
        <f>+Sample_FC!K938</f>
        <v>0</v>
      </c>
      <c r="L873" s="979">
        <f>+Sample_FC!L938</f>
        <v>0</v>
      </c>
      <c r="M873" s="979">
        <f>+Sample_FC!M938</f>
        <v>0</v>
      </c>
      <c r="N873" s="979">
        <f>+Sample_FC!N938</f>
        <v>0</v>
      </c>
      <c r="O873" s="979">
        <f>+Sample!B938</f>
        <v>0</v>
      </c>
      <c r="P873" s="979">
        <f>+Sample!C938</f>
        <v>0</v>
      </c>
      <c r="Q873" s="979">
        <f>+Sample!D938</f>
        <v>0</v>
      </c>
      <c r="R873" s="979">
        <f>+Sample!E938</f>
        <v>0</v>
      </c>
      <c r="S873" s="979">
        <f>+Sample!F938</f>
        <v>0</v>
      </c>
      <c r="T873" s="979">
        <f>+Sample!G938</f>
        <v>0</v>
      </c>
      <c r="U873" s="979">
        <f>+Sample!H938</f>
        <v>0</v>
      </c>
      <c r="V873" s="979">
        <f>+Sample!I938</f>
        <v>0</v>
      </c>
      <c r="W873" s="979">
        <f>+Sample!J938</f>
        <v>0</v>
      </c>
      <c r="X873" s="979">
        <f>+Sample!K938</f>
        <v>0</v>
      </c>
      <c r="Y873" s="979">
        <f>+Sample!L938</f>
        <v>0</v>
      </c>
      <c r="Z873" s="979">
        <f>+Sample!M938</f>
        <v>0</v>
      </c>
      <c r="AA873" s="979">
        <f>+Sample!N938</f>
        <v>0</v>
      </c>
    </row>
    <row r="874" spans="1:27" x14ac:dyDescent="0.2">
      <c r="A874" s="1">
        <f>+Sample_FC!A939</f>
        <v>45863</v>
      </c>
      <c r="B874" s="979">
        <f>+Sample_FC!B939</f>
        <v>0</v>
      </c>
      <c r="C874" s="979">
        <f>+Sample_FC!C939</f>
        <v>0</v>
      </c>
      <c r="D874" s="979">
        <f>+Sample_FC!D939</f>
        <v>0</v>
      </c>
      <c r="E874" s="979">
        <f>+Sample_FC!E939</f>
        <v>0</v>
      </c>
      <c r="F874" s="979">
        <f>+Sample_FC!F939</f>
        <v>0</v>
      </c>
      <c r="G874" s="979">
        <f>+Sample_FC!G939</f>
        <v>0</v>
      </c>
      <c r="H874" s="979">
        <f>+Sample_FC!H939</f>
        <v>0</v>
      </c>
      <c r="I874" s="979">
        <f>+Sample_FC!I939</f>
        <v>0</v>
      </c>
      <c r="J874" s="979">
        <f>+Sample_FC!J939</f>
        <v>0</v>
      </c>
      <c r="K874" s="979">
        <f>+Sample_FC!K939</f>
        <v>0</v>
      </c>
      <c r="L874" s="979">
        <f>+Sample_FC!L939</f>
        <v>0</v>
      </c>
      <c r="M874" s="979">
        <f>+Sample_FC!M939</f>
        <v>0</v>
      </c>
      <c r="N874" s="979">
        <f>+Sample_FC!N939</f>
        <v>0</v>
      </c>
      <c r="O874" s="979">
        <f>+Sample!B939</f>
        <v>0</v>
      </c>
      <c r="P874" s="979">
        <f>+Sample!C939</f>
        <v>0</v>
      </c>
      <c r="Q874" s="979">
        <f>+Sample!D939</f>
        <v>0</v>
      </c>
      <c r="R874" s="979">
        <f>+Sample!E939</f>
        <v>0</v>
      </c>
      <c r="S874" s="979">
        <f>+Sample!F939</f>
        <v>0</v>
      </c>
      <c r="T874" s="979">
        <f>+Sample!G939</f>
        <v>0</v>
      </c>
      <c r="U874" s="979">
        <f>+Sample!H939</f>
        <v>0</v>
      </c>
      <c r="V874" s="979">
        <f>+Sample!I939</f>
        <v>0</v>
      </c>
      <c r="W874" s="979">
        <f>+Sample!J939</f>
        <v>0</v>
      </c>
      <c r="X874" s="979">
        <f>+Sample!K939</f>
        <v>0</v>
      </c>
      <c r="Y874" s="979">
        <f>+Sample!L939</f>
        <v>0</v>
      </c>
      <c r="Z874" s="979">
        <f>+Sample!M939</f>
        <v>0</v>
      </c>
      <c r="AA874" s="979">
        <f>+Sample!N939</f>
        <v>0</v>
      </c>
    </row>
    <row r="875" spans="1:27" x14ac:dyDescent="0.2">
      <c r="A875" s="1">
        <f>+Sample_FC!A940</f>
        <v>45864</v>
      </c>
      <c r="B875" s="979">
        <f>+Sample_FC!B940</f>
        <v>0</v>
      </c>
      <c r="C875" s="979">
        <f>+Sample_FC!C940</f>
        <v>0</v>
      </c>
      <c r="D875" s="979">
        <f>+Sample_FC!D940</f>
        <v>0</v>
      </c>
      <c r="E875" s="979">
        <f>+Sample_FC!E940</f>
        <v>0</v>
      </c>
      <c r="F875" s="979">
        <f>+Sample_FC!F940</f>
        <v>0</v>
      </c>
      <c r="G875" s="979">
        <f>+Sample_FC!G940</f>
        <v>0</v>
      </c>
      <c r="H875" s="979">
        <f>+Sample_FC!H940</f>
        <v>0</v>
      </c>
      <c r="I875" s="979">
        <f>+Sample_FC!I940</f>
        <v>0</v>
      </c>
      <c r="J875" s="979">
        <f>+Sample_FC!J940</f>
        <v>0</v>
      </c>
      <c r="K875" s="979">
        <f>+Sample_FC!K940</f>
        <v>0</v>
      </c>
      <c r="L875" s="979">
        <f>+Sample_FC!L940</f>
        <v>0</v>
      </c>
      <c r="M875" s="979">
        <f>+Sample_FC!M940</f>
        <v>0</v>
      </c>
      <c r="N875" s="979">
        <f>+Sample_FC!N940</f>
        <v>0</v>
      </c>
      <c r="O875" s="979">
        <f>+Sample!B940</f>
        <v>0</v>
      </c>
      <c r="P875" s="979">
        <f>+Sample!C940</f>
        <v>0</v>
      </c>
      <c r="Q875" s="979">
        <f>+Sample!D940</f>
        <v>0</v>
      </c>
      <c r="R875" s="979">
        <f>+Sample!E940</f>
        <v>0</v>
      </c>
      <c r="S875" s="979">
        <f>+Sample!F940</f>
        <v>0</v>
      </c>
      <c r="T875" s="979">
        <f>+Sample!G940</f>
        <v>0</v>
      </c>
      <c r="U875" s="979">
        <f>+Sample!H940</f>
        <v>0</v>
      </c>
      <c r="V875" s="979">
        <f>+Sample!I940</f>
        <v>0</v>
      </c>
      <c r="W875" s="979">
        <f>+Sample!J940</f>
        <v>0</v>
      </c>
      <c r="X875" s="979">
        <f>+Sample!K940</f>
        <v>0</v>
      </c>
      <c r="Y875" s="979">
        <f>+Sample!L940</f>
        <v>0</v>
      </c>
      <c r="Z875" s="979">
        <f>+Sample!M940</f>
        <v>0</v>
      </c>
      <c r="AA875" s="979">
        <f>+Sample!N940</f>
        <v>0</v>
      </c>
    </row>
    <row r="876" spans="1:27" x14ac:dyDescent="0.2">
      <c r="A876" s="1">
        <f>+Sample_FC!A941</f>
        <v>45865</v>
      </c>
      <c r="B876" s="979">
        <f>+Sample_FC!B941</f>
        <v>0</v>
      </c>
      <c r="C876" s="979">
        <f>+Sample_FC!C941</f>
        <v>0</v>
      </c>
      <c r="D876" s="979">
        <f>+Sample_FC!D941</f>
        <v>0</v>
      </c>
      <c r="E876" s="979">
        <f>+Sample_FC!E941</f>
        <v>0</v>
      </c>
      <c r="F876" s="979">
        <f>+Sample_FC!F941</f>
        <v>0</v>
      </c>
      <c r="G876" s="979">
        <f>+Sample_FC!G941</f>
        <v>0</v>
      </c>
      <c r="H876" s="979">
        <f>+Sample_FC!H941</f>
        <v>0</v>
      </c>
      <c r="I876" s="979">
        <f>+Sample_FC!I941</f>
        <v>0</v>
      </c>
      <c r="J876" s="979">
        <f>+Sample_FC!J941</f>
        <v>0</v>
      </c>
      <c r="K876" s="979">
        <f>+Sample_FC!K941</f>
        <v>0</v>
      </c>
      <c r="L876" s="979">
        <f>+Sample_FC!L941</f>
        <v>0</v>
      </c>
      <c r="M876" s="979">
        <f>+Sample_FC!M941</f>
        <v>0</v>
      </c>
      <c r="N876" s="979">
        <f>+Sample_FC!N941</f>
        <v>0</v>
      </c>
      <c r="O876" s="979">
        <f>+Sample!B941</f>
        <v>0</v>
      </c>
      <c r="P876" s="979">
        <f>+Sample!C941</f>
        <v>0</v>
      </c>
      <c r="Q876" s="979">
        <f>+Sample!D941</f>
        <v>0</v>
      </c>
      <c r="R876" s="979">
        <f>+Sample!E941</f>
        <v>0</v>
      </c>
      <c r="S876" s="979">
        <f>+Sample!F941</f>
        <v>0</v>
      </c>
      <c r="T876" s="979">
        <f>+Sample!G941</f>
        <v>0</v>
      </c>
      <c r="U876" s="979">
        <f>+Sample!H941</f>
        <v>0</v>
      </c>
      <c r="V876" s="979">
        <f>+Sample!I941</f>
        <v>0</v>
      </c>
      <c r="W876" s="979">
        <f>+Sample!J941</f>
        <v>0</v>
      </c>
      <c r="X876" s="979">
        <f>+Sample!K941</f>
        <v>0</v>
      </c>
      <c r="Y876" s="979">
        <f>+Sample!L941</f>
        <v>0</v>
      </c>
      <c r="Z876" s="979">
        <f>+Sample!M941</f>
        <v>0</v>
      </c>
      <c r="AA876" s="979">
        <f>+Sample!N941</f>
        <v>0</v>
      </c>
    </row>
    <row r="877" spans="1:27" x14ac:dyDescent="0.2">
      <c r="A877" s="1">
        <f>+Sample_FC!A942</f>
        <v>45866</v>
      </c>
      <c r="B877" s="979">
        <f>+Sample_FC!B942</f>
        <v>0</v>
      </c>
      <c r="C877" s="979">
        <f>+Sample_FC!C942</f>
        <v>0</v>
      </c>
      <c r="D877" s="979">
        <f>+Sample_FC!D942</f>
        <v>0</v>
      </c>
      <c r="E877" s="979">
        <f>+Sample_FC!E942</f>
        <v>0</v>
      </c>
      <c r="F877" s="979">
        <f>+Sample_FC!F942</f>
        <v>0</v>
      </c>
      <c r="G877" s="979">
        <f>+Sample_FC!G942</f>
        <v>0</v>
      </c>
      <c r="H877" s="979">
        <f>+Sample_FC!H942</f>
        <v>0</v>
      </c>
      <c r="I877" s="979">
        <f>+Sample_FC!I942</f>
        <v>0</v>
      </c>
      <c r="J877" s="979">
        <f>+Sample_FC!J942</f>
        <v>0</v>
      </c>
      <c r="K877" s="979">
        <f>+Sample_FC!K942</f>
        <v>0</v>
      </c>
      <c r="L877" s="979">
        <f>+Sample_FC!L942</f>
        <v>0</v>
      </c>
      <c r="M877" s="979">
        <f>+Sample_FC!M942</f>
        <v>0</v>
      </c>
      <c r="N877" s="979">
        <f>+Sample_FC!N942</f>
        <v>0</v>
      </c>
      <c r="O877" s="979">
        <f>+Sample!B942</f>
        <v>0</v>
      </c>
      <c r="P877" s="979">
        <f>+Sample!C942</f>
        <v>0</v>
      </c>
      <c r="Q877" s="979">
        <f>+Sample!D942</f>
        <v>0</v>
      </c>
      <c r="R877" s="979">
        <f>+Sample!E942</f>
        <v>0</v>
      </c>
      <c r="S877" s="979">
        <f>+Sample!F942</f>
        <v>0</v>
      </c>
      <c r="T877" s="979">
        <f>+Sample!G942</f>
        <v>0</v>
      </c>
      <c r="U877" s="979">
        <f>+Sample!H942</f>
        <v>0</v>
      </c>
      <c r="V877" s="979">
        <f>+Sample!I942</f>
        <v>0</v>
      </c>
      <c r="W877" s="979">
        <f>+Sample!J942</f>
        <v>0</v>
      </c>
      <c r="X877" s="979">
        <f>+Sample!K942</f>
        <v>0</v>
      </c>
      <c r="Y877" s="979">
        <f>+Sample!L942</f>
        <v>0</v>
      </c>
      <c r="Z877" s="979">
        <f>+Sample!M942</f>
        <v>0</v>
      </c>
      <c r="AA877" s="979">
        <f>+Sample!N942</f>
        <v>0</v>
      </c>
    </row>
    <row r="878" spans="1:27" x14ac:dyDescent="0.2">
      <c r="A878" s="1">
        <f>+Sample_FC!A943</f>
        <v>45867</v>
      </c>
      <c r="B878" s="979">
        <f>+Sample_FC!B943</f>
        <v>0</v>
      </c>
      <c r="C878" s="979">
        <f>+Sample_FC!C943</f>
        <v>0</v>
      </c>
      <c r="D878" s="979">
        <f>+Sample_FC!D943</f>
        <v>0</v>
      </c>
      <c r="E878" s="979">
        <f>+Sample_FC!E943</f>
        <v>0</v>
      </c>
      <c r="F878" s="979">
        <f>+Sample_FC!F943</f>
        <v>0</v>
      </c>
      <c r="G878" s="979">
        <f>+Sample_FC!G943</f>
        <v>0</v>
      </c>
      <c r="H878" s="979">
        <f>+Sample_FC!H943</f>
        <v>0</v>
      </c>
      <c r="I878" s="979">
        <f>+Sample_FC!I943</f>
        <v>0</v>
      </c>
      <c r="J878" s="979">
        <f>+Sample_FC!J943</f>
        <v>0</v>
      </c>
      <c r="K878" s="979">
        <f>+Sample_FC!K943</f>
        <v>0</v>
      </c>
      <c r="L878" s="979">
        <f>+Sample_FC!L943</f>
        <v>0</v>
      </c>
      <c r="M878" s="979">
        <f>+Sample_FC!M943</f>
        <v>0</v>
      </c>
      <c r="N878" s="979">
        <f>+Sample_FC!N943</f>
        <v>0</v>
      </c>
      <c r="O878" s="979">
        <f>+Sample!B943</f>
        <v>0</v>
      </c>
      <c r="P878" s="979">
        <f>+Sample!C943</f>
        <v>0</v>
      </c>
      <c r="Q878" s="979">
        <f>+Sample!D943</f>
        <v>0</v>
      </c>
      <c r="R878" s="979">
        <f>+Sample!E943</f>
        <v>0</v>
      </c>
      <c r="S878" s="979">
        <f>+Sample!F943</f>
        <v>0</v>
      </c>
      <c r="T878" s="979">
        <f>+Sample!G943</f>
        <v>0</v>
      </c>
      <c r="U878" s="979">
        <f>+Sample!H943</f>
        <v>0</v>
      </c>
      <c r="V878" s="979">
        <f>+Sample!I943</f>
        <v>0</v>
      </c>
      <c r="W878" s="979">
        <f>+Sample!J943</f>
        <v>0</v>
      </c>
      <c r="X878" s="979">
        <f>+Sample!K943</f>
        <v>0</v>
      </c>
      <c r="Y878" s="979">
        <f>+Sample!L943</f>
        <v>0</v>
      </c>
      <c r="Z878" s="979">
        <f>+Sample!M943</f>
        <v>0</v>
      </c>
      <c r="AA878" s="979">
        <f>+Sample!N943</f>
        <v>0</v>
      </c>
    </row>
    <row r="879" spans="1:27" x14ac:dyDescent="0.2">
      <c r="A879" s="1">
        <f>+Sample_FC!A944</f>
        <v>45868</v>
      </c>
      <c r="B879" s="979">
        <f>+Sample_FC!B944</f>
        <v>0</v>
      </c>
      <c r="C879" s="979">
        <f>+Sample_FC!C944</f>
        <v>0</v>
      </c>
      <c r="D879" s="979">
        <f>+Sample_FC!D944</f>
        <v>0</v>
      </c>
      <c r="E879" s="979">
        <f>+Sample_FC!E944</f>
        <v>0</v>
      </c>
      <c r="F879" s="979">
        <f>+Sample_FC!F944</f>
        <v>0</v>
      </c>
      <c r="G879" s="979">
        <f>+Sample_FC!G944</f>
        <v>0</v>
      </c>
      <c r="H879" s="979">
        <f>+Sample_FC!H944</f>
        <v>0</v>
      </c>
      <c r="I879" s="979">
        <f>+Sample_FC!I944</f>
        <v>0</v>
      </c>
      <c r="J879" s="979">
        <f>+Sample_FC!J944</f>
        <v>0</v>
      </c>
      <c r="K879" s="979">
        <f>+Sample_FC!K944</f>
        <v>0</v>
      </c>
      <c r="L879" s="979">
        <f>+Sample_FC!L944</f>
        <v>0</v>
      </c>
      <c r="M879" s="979">
        <f>+Sample_FC!M944</f>
        <v>0</v>
      </c>
      <c r="N879" s="979">
        <f>+Sample_FC!N944</f>
        <v>0</v>
      </c>
      <c r="O879" s="979">
        <f>+Sample!B944</f>
        <v>0</v>
      </c>
      <c r="P879" s="979">
        <f>+Sample!C944</f>
        <v>0</v>
      </c>
      <c r="Q879" s="979">
        <f>+Sample!D944</f>
        <v>0</v>
      </c>
      <c r="R879" s="979">
        <f>+Sample!E944</f>
        <v>0</v>
      </c>
      <c r="S879" s="979">
        <f>+Sample!F944</f>
        <v>0</v>
      </c>
      <c r="T879" s="979">
        <f>+Sample!G944</f>
        <v>0</v>
      </c>
      <c r="U879" s="979">
        <f>+Sample!H944</f>
        <v>0</v>
      </c>
      <c r="V879" s="979">
        <f>+Sample!I944</f>
        <v>0</v>
      </c>
      <c r="W879" s="979">
        <f>+Sample!J944</f>
        <v>0</v>
      </c>
      <c r="X879" s="979">
        <f>+Sample!K944</f>
        <v>0</v>
      </c>
      <c r="Y879" s="979">
        <f>+Sample!L944</f>
        <v>0</v>
      </c>
      <c r="Z879" s="979">
        <f>+Sample!M944</f>
        <v>0</v>
      </c>
      <c r="AA879" s="979">
        <f>+Sample!N944</f>
        <v>0</v>
      </c>
    </row>
    <row r="880" spans="1:27" x14ac:dyDescent="0.2">
      <c r="A880" s="1">
        <f>+Sample_FC!A945</f>
        <v>45869</v>
      </c>
      <c r="B880" s="979">
        <f>+Sample_FC!B945</f>
        <v>0</v>
      </c>
      <c r="C880" s="979">
        <f>+Sample_FC!C945</f>
        <v>0</v>
      </c>
      <c r="D880" s="979">
        <f>+Sample_FC!D945</f>
        <v>0</v>
      </c>
      <c r="E880" s="979">
        <f>+Sample_FC!E945</f>
        <v>0</v>
      </c>
      <c r="F880" s="979">
        <f>+Sample_FC!F945</f>
        <v>0</v>
      </c>
      <c r="G880" s="979">
        <f>+Sample_FC!G945</f>
        <v>0</v>
      </c>
      <c r="H880" s="979">
        <f>+Sample_FC!H945</f>
        <v>0</v>
      </c>
      <c r="I880" s="979">
        <f>+Sample_FC!I945</f>
        <v>0</v>
      </c>
      <c r="J880" s="979">
        <f>+Sample_FC!J945</f>
        <v>0</v>
      </c>
      <c r="K880" s="979">
        <f>+Sample_FC!K945</f>
        <v>0</v>
      </c>
      <c r="L880" s="979">
        <f>+Sample_FC!L945</f>
        <v>0</v>
      </c>
      <c r="M880" s="979">
        <f>+Sample_FC!M945</f>
        <v>0</v>
      </c>
      <c r="N880" s="979">
        <f>+Sample_FC!N945</f>
        <v>0</v>
      </c>
      <c r="O880" s="979">
        <f>+Sample!B945</f>
        <v>0</v>
      </c>
      <c r="P880" s="979">
        <f>+Sample!C945</f>
        <v>0</v>
      </c>
      <c r="Q880" s="979">
        <f>+Sample!D945</f>
        <v>0</v>
      </c>
      <c r="R880" s="979">
        <f>+Sample!E945</f>
        <v>0</v>
      </c>
      <c r="S880" s="979">
        <f>+Sample!F945</f>
        <v>0</v>
      </c>
      <c r="T880" s="979">
        <f>+Sample!G945</f>
        <v>0</v>
      </c>
      <c r="U880" s="979">
        <f>+Sample!H945</f>
        <v>0</v>
      </c>
      <c r="V880" s="979">
        <f>+Sample!I945</f>
        <v>0</v>
      </c>
      <c r="W880" s="979">
        <f>+Sample!J945</f>
        <v>0</v>
      </c>
      <c r="X880" s="979">
        <f>+Sample!K945</f>
        <v>0</v>
      </c>
      <c r="Y880" s="979">
        <f>+Sample!L945</f>
        <v>0</v>
      </c>
      <c r="Z880" s="979">
        <f>+Sample!M945</f>
        <v>0</v>
      </c>
      <c r="AA880" s="979">
        <f>+Sample!N945</f>
        <v>0</v>
      </c>
    </row>
    <row r="881" spans="1:27" x14ac:dyDescent="0.2">
      <c r="A881" s="1">
        <f>+Sample_FC!A946</f>
        <v>45870</v>
      </c>
      <c r="B881" s="979">
        <f>+Sample_FC!B946</f>
        <v>0</v>
      </c>
      <c r="C881" s="979">
        <f>+Sample_FC!C946</f>
        <v>0</v>
      </c>
      <c r="D881" s="979">
        <f>+Sample_FC!D946</f>
        <v>0</v>
      </c>
      <c r="E881" s="979">
        <f>+Sample_FC!E946</f>
        <v>0</v>
      </c>
      <c r="F881" s="979">
        <f>+Sample_FC!F946</f>
        <v>0</v>
      </c>
      <c r="G881" s="979">
        <f>+Sample_FC!G946</f>
        <v>0</v>
      </c>
      <c r="H881" s="979">
        <f>+Sample_FC!H946</f>
        <v>0</v>
      </c>
      <c r="I881" s="979">
        <f>+Sample_FC!I946</f>
        <v>0</v>
      </c>
      <c r="J881" s="979">
        <f>+Sample_FC!J946</f>
        <v>0</v>
      </c>
      <c r="K881" s="979">
        <f>+Sample_FC!K946</f>
        <v>0</v>
      </c>
      <c r="L881" s="979">
        <f>+Sample_FC!L946</f>
        <v>0</v>
      </c>
      <c r="M881" s="979">
        <f>+Sample_FC!M946</f>
        <v>0</v>
      </c>
      <c r="N881" s="979">
        <f>+Sample_FC!N946</f>
        <v>0</v>
      </c>
      <c r="O881" s="979">
        <f>+Sample!B946</f>
        <v>0</v>
      </c>
      <c r="P881" s="979">
        <f>+Sample!C946</f>
        <v>0</v>
      </c>
      <c r="Q881" s="979">
        <f>+Sample!D946</f>
        <v>0</v>
      </c>
      <c r="R881" s="979">
        <f>+Sample!E946</f>
        <v>0</v>
      </c>
      <c r="S881" s="979">
        <f>+Sample!F946</f>
        <v>0</v>
      </c>
      <c r="T881" s="979">
        <f>+Sample!G946</f>
        <v>0</v>
      </c>
      <c r="U881" s="979">
        <f>+Sample!H946</f>
        <v>0</v>
      </c>
      <c r="V881" s="979">
        <f>+Sample!I946</f>
        <v>0</v>
      </c>
      <c r="W881" s="979">
        <f>+Sample!J946</f>
        <v>0</v>
      </c>
      <c r="X881" s="979">
        <f>+Sample!K946</f>
        <v>0</v>
      </c>
      <c r="Y881" s="979">
        <f>+Sample!L946</f>
        <v>0</v>
      </c>
      <c r="Z881" s="979">
        <f>+Sample!M946</f>
        <v>0</v>
      </c>
      <c r="AA881" s="979">
        <f>+Sample!N946</f>
        <v>0</v>
      </c>
    </row>
    <row r="882" spans="1:27" x14ac:dyDescent="0.2">
      <c r="A882" s="1">
        <f>+Sample_FC!A947</f>
        <v>45871</v>
      </c>
      <c r="B882" s="979">
        <f>+Sample_FC!B947</f>
        <v>0</v>
      </c>
      <c r="C882" s="979">
        <f>+Sample_FC!C947</f>
        <v>0</v>
      </c>
      <c r="D882" s="979">
        <f>+Sample_FC!D947</f>
        <v>0</v>
      </c>
      <c r="E882" s="979">
        <f>+Sample_FC!E947</f>
        <v>0</v>
      </c>
      <c r="F882" s="979">
        <f>+Sample_FC!F947</f>
        <v>0</v>
      </c>
      <c r="G882" s="979">
        <f>+Sample_FC!G947</f>
        <v>0</v>
      </c>
      <c r="H882" s="979">
        <f>+Sample_FC!H947</f>
        <v>0</v>
      </c>
      <c r="I882" s="979">
        <f>+Sample_FC!I947</f>
        <v>0</v>
      </c>
      <c r="J882" s="979">
        <f>+Sample_FC!J947</f>
        <v>0</v>
      </c>
      <c r="K882" s="979">
        <f>+Sample_FC!K947</f>
        <v>0</v>
      </c>
      <c r="L882" s="979">
        <f>+Sample_FC!L947</f>
        <v>0</v>
      </c>
      <c r="M882" s="979">
        <f>+Sample_FC!M947</f>
        <v>0</v>
      </c>
      <c r="N882" s="979">
        <f>+Sample_FC!N947</f>
        <v>0</v>
      </c>
      <c r="O882" s="979">
        <f>+Sample!B947</f>
        <v>0</v>
      </c>
      <c r="P882" s="979">
        <f>+Sample!C947</f>
        <v>0</v>
      </c>
      <c r="Q882" s="979">
        <f>+Sample!D947</f>
        <v>0</v>
      </c>
      <c r="R882" s="979">
        <f>+Sample!E947</f>
        <v>0</v>
      </c>
      <c r="S882" s="979">
        <f>+Sample!F947</f>
        <v>0</v>
      </c>
      <c r="T882" s="979">
        <f>+Sample!G947</f>
        <v>0</v>
      </c>
      <c r="U882" s="979">
        <f>+Sample!H947</f>
        <v>0</v>
      </c>
      <c r="V882" s="979">
        <f>+Sample!I947</f>
        <v>0</v>
      </c>
      <c r="W882" s="979">
        <f>+Sample!J947</f>
        <v>0</v>
      </c>
      <c r="X882" s="979">
        <f>+Sample!K947</f>
        <v>0</v>
      </c>
      <c r="Y882" s="979">
        <f>+Sample!L947</f>
        <v>0</v>
      </c>
      <c r="Z882" s="979">
        <f>+Sample!M947</f>
        <v>0</v>
      </c>
      <c r="AA882" s="979">
        <f>+Sample!N947</f>
        <v>0</v>
      </c>
    </row>
    <row r="883" spans="1:27" x14ac:dyDescent="0.2">
      <c r="A883" s="1">
        <f>+Sample_FC!A948</f>
        <v>45872</v>
      </c>
      <c r="B883" s="979">
        <f>+Sample_FC!B948</f>
        <v>0</v>
      </c>
      <c r="C883" s="979">
        <f>+Sample_FC!C948</f>
        <v>0</v>
      </c>
      <c r="D883" s="979">
        <f>+Sample_FC!D948</f>
        <v>0</v>
      </c>
      <c r="E883" s="979">
        <f>+Sample_FC!E948</f>
        <v>0</v>
      </c>
      <c r="F883" s="979">
        <f>+Sample_FC!F948</f>
        <v>0</v>
      </c>
      <c r="G883" s="979">
        <f>+Sample_FC!G948</f>
        <v>0</v>
      </c>
      <c r="H883" s="979">
        <f>+Sample_FC!H948</f>
        <v>0</v>
      </c>
      <c r="I883" s="979">
        <f>+Sample_FC!I948</f>
        <v>0</v>
      </c>
      <c r="J883" s="979">
        <f>+Sample_FC!J948</f>
        <v>0</v>
      </c>
      <c r="K883" s="979">
        <f>+Sample_FC!K948</f>
        <v>0</v>
      </c>
      <c r="L883" s="979">
        <f>+Sample_FC!L948</f>
        <v>0</v>
      </c>
      <c r="M883" s="979">
        <f>+Sample_FC!M948</f>
        <v>0</v>
      </c>
      <c r="N883" s="979">
        <f>+Sample_FC!N948</f>
        <v>0</v>
      </c>
      <c r="O883" s="979">
        <f>+Sample!B948</f>
        <v>0</v>
      </c>
      <c r="P883" s="979">
        <f>+Sample!C948</f>
        <v>0</v>
      </c>
      <c r="Q883" s="979">
        <f>+Sample!D948</f>
        <v>0</v>
      </c>
      <c r="R883" s="979">
        <f>+Sample!E948</f>
        <v>0</v>
      </c>
      <c r="S883" s="979">
        <f>+Sample!F948</f>
        <v>0</v>
      </c>
      <c r="T883" s="979">
        <f>+Sample!G948</f>
        <v>0</v>
      </c>
      <c r="U883" s="979">
        <f>+Sample!H948</f>
        <v>0</v>
      </c>
      <c r="V883" s="979">
        <f>+Sample!I948</f>
        <v>0</v>
      </c>
      <c r="W883" s="979">
        <f>+Sample!J948</f>
        <v>0</v>
      </c>
      <c r="X883" s="979">
        <f>+Sample!K948</f>
        <v>0</v>
      </c>
      <c r="Y883" s="979">
        <f>+Sample!L948</f>
        <v>0</v>
      </c>
      <c r="Z883" s="979">
        <f>+Sample!M948</f>
        <v>0</v>
      </c>
      <c r="AA883" s="979">
        <f>+Sample!N948</f>
        <v>0</v>
      </c>
    </row>
    <row r="884" spans="1:27" x14ac:dyDescent="0.2">
      <c r="A884" s="1">
        <f>+Sample_FC!A949</f>
        <v>45873</v>
      </c>
      <c r="B884" s="979">
        <f>+Sample_FC!B949</f>
        <v>0</v>
      </c>
      <c r="C884" s="979">
        <f>+Sample_FC!C949</f>
        <v>0</v>
      </c>
      <c r="D884" s="979">
        <f>+Sample_FC!D949</f>
        <v>0</v>
      </c>
      <c r="E884" s="979">
        <f>+Sample_FC!E949</f>
        <v>0</v>
      </c>
      <c r="F884" s="979">
        <f>+Sample_FC!F949</f>
        <v>0</v>
      </c>
      <c r="G884" s="979">
        <f>+Sample_FC!G949</f>
        <v>0</v>
      </c>
      <c r="H884" s="979">
        <f>+Sample_FC!H949</f>
        <v>0</v>
      </c>
      <c r="I884" s="979">
        <f>+Sample_FC!I949</f>
        <v>0</v>
      </c>
      <c r="J884" s="979">
        <f>+Sample_FC!J949</f>
        <v>0</v>
      </c>
      <c r="K884" s="979">
        <f>+Sample_FC!K949</f>
        <v>0</v>
      </c>
      <c r="L884" s="979">
        <f>+Sample_FC!L949</f>
        <v>0</v>
      </c>
      <c r="M884" s="979">
        <f>+Sample_FC!M949</f>
        <v>0</v>
      </c>
      <c r="N884" s="979">
        <f>+Sample_FC!N949</f>
        <v>0</v>
      </c>
      <c r="O884" s="979">
        <f>+Sample!B949</f>
        <v>0</v>
      </c>
      <c r="P884" s="979">
        <f>+Sample!C949</f>
        <v>0</v>
      </c>
      <c r="Q884" s="979">
        <f>+Sample!D949</f>
        <v>0</v>
      </c>
      <c r="R884" s="979">
        <f>+Sample!E949</f>
        <v>0</v>
      </c>
      <c r="S884" s="979">
        <f>+Sample!F949</f>
        <v>0</v>
      </c>
      <c r="T884" s="979">
        <f>+Sample!G949</f>
        <v>0</v>
      </c>
      <c r="U884" s="979">
        <f>+Sample!H949</f>
        <v>0</v>
      </c>
      <c r="V884" s="979">
        <f>+Sample!I949</f>
        <v>0</v>
      </c>
      <c r="W884" s="979">
        <f>+Sample!J949</f>
        <v>0</v>
      </c>
      <c r="X884" s="979">
        <f>+Sample!K949</f>
        <v>0</v>
      </c>
      <c r="Y884" s="979">
        <f>+Sample!L949</f>
        <v>0</v>
      </c>
      <c r="Z884" s="979">
        <f>+Sample!M949</f>
        <v>0</v>
      </c>
      <c r="AA884" s="979">
        <f>+Sample!N949</f>
        <v>0</v>
      </c>
    </row>
    <row r="885" spans="1:27" x14ac:dyDescent="0.2">
      <c r="A885" s="1">
        <f>+Sample_FC!A950</f>
        <v>45874</v>
      </c>
      <c r="B885" s="979">
        <f>+Sample_FC!B950</f>
        <v>0</v>
      </c>
      <c r="C885" s="979">
        <f>+Sample_FC!C950</f>
        <v>0</v>
      </c>
      <c r="D885" s="979">
        <f>+Sample_FC!D950</f>
        <v>0</v>
      </c>
      <c r="E885" s="979">
        <f>+Sample_FC!E950</f>
        <v>0</v>
      </c>
      <c r="F885" s="979">
        <f>+Sample_FC!F950</f>
        <v>0</v>
      </c>
      <c r="G885" s="979">
        <f>+Sample_FC!G950</f>
        <v>0</v>
      </c>
      <c r="H885" s="979">
        <f>+Sample_FC!H950</f>
        <v>0</v>
      </c>
      <c r="I885" s="979">
        <f>+Sample_FC!I950</f>
        <v>0</v>
      </c>
      <c r="J885" s="979">
        <f>+Sample_FC!J950</f>
        <v>0</v>
      </c>
      <c r="K885" s="979">
        <f>+Sample_FC!K950</f>
        <v>0</v>
      </c>
      <c r="L885" s="979">
        <f>+Sample_FC!L950</f>
        <v>0</v>
      </c>
      <c r="M885" s="979">
        <f>+Sample_FC!M950</f>
        <v>0</v>
      </c>
      <c r="N885" s="979">
        <f>+Sample_FC!N950</f>
        <v>0</v>
      </c>
      <c r="O885" s="979">
        <f>+Sample!B950</f>
        <v>0</v>
      </c>
      <c r="P885" s="979">
        <f>+Sample!C950</f>
        <v>0</v>
      </c>
      <c r="Q885" s="979">
        <f>+Sample!D950</f>
        <v>0</v>
      </c>
      <c r="R885" s="979">
        <f>+Sample!E950</f>
        <v>0</v>
      </c>
      <c r="S885" s="979">
        <f>+Sample!F950</f>
        <v>0</v>
      </c>
      <c r="T885" s="979">
        <f>+Sample!G950</f>
        <v>0</v>
      </c>
      <c r="U885" s="979">
        <f>+Sample!H950</f>
        <v>0</v>
      </c>
      <c r="V885" s="979">
        <f>+Sample!I950</f>
        <v>0</v>
      </c>
      <c r="W885" s="979">
        <f>+Sample!J950</f>
        <v>0</v>
      </c>
      <c r="X885" s="979">
        <f>+Sample!K950</f>
        <v>0</v>
      </c>
      <c r="Y885" s="979">
        <f>+Sample!L950</f>
        <v>0</v>
      </c>
      <c r="Z885" s="979">
        <f>+Sample!M950</f>
        <v>0</v>
      </c>
      <c r="AA885" s="979">
        <f>+Sample!N950</f>
        <v>0</v>
      </c>
    </row>
    <row r="886" spans="1:27" x14ac:dyDescent="0.2">
      <c r="A886" s="1">
        <f>+Sample_FC!A951</f>
        <v>45875</v>
      </c>
      <c r="B886" s="979">
        <f>+Sample_FC!B951</f>
        <v>0</v>
      </c>
      <c r="C886" s="979">
        <f>+Sample_FC!C951</f>
        <v>0</v>
      </c>
      <c r="D886" s="979">
        <f>+Sample_FC!D951</f>
        <v>0</v>
      </c>
      <c r="E886" s="979">
        <f>+Sample_FC!E951</f>
        <v>0</v>
      </c>
      <c r="F886" s="979">
        <f>+Sample_FC!F951</f>
        <v>0</v>
      </c>
      <c r="G886" s="979">
        <f>+Sample_FC!G951</f>
        <v>0</v>
      </c>
      <c r="H886" s="979">
        <f>+Sample_FC!H951</f>
        <v>0</v>
      </c>
      <c r="I886" s="979">
        <f>+Sample_FC!I951</f>
        <v>0</v>
      </c>
      <c r="J886" s="979">
        <f>+Sample_FC!J951</f>
        <v>0</v>
      </c>
      <c r="K886" s="979">
        <f>+Sample_FC!K951</f>
        <v>0</v>
      </c>
      <c r="L886" s="979">
        <f>+Sample_FC!L951</f>
        <v>0</v>
      </c>
      <c r="M886" s="979">
        <f>+Sample_FC!M951</f>
        <v>0</v>
      </c>
      <c r="N886" s="979">
        <f>+Sample_FC!N951</f>
        <v>0</v>
      </c>
      <c r="O886" s="979">
        <f>+Sample!B951</f>
        <v>0</v>
      </c>
      <c r="P886" s="979">
        <f>+Sample!C951</f>
        <v>0</v>
      </c>
      <c r="Q886" s="979">
        <f>+Sample!D951</f>
        <v>0</v>
      </c>
      <c r="R886" s="979">
        <f>+Sample!E951</f>
        <v>0</v>
      </c>
      <c r="S886" s="979">
        <f>+Sample!F951</f>
        <v>0</v>
      </c>
      <c r="T886" s="979">
        <f>+Sample!G951</f>
        <v>0</v>
      </c>
      <c r="U886" s="979">
        <f>+Sample!H951</f>
        <v>0</v>
      </c>
      <c r="V886" s="979">
        <f>+Sample!I951</f>
        <v>0</v>
      </c>
      <c r="W886" s="979">
        <f>+Sample!J951</f>
        <v>0</v>
      </c>
      <c r="X886" s="979">
        <f>+Sample!K951</f>
        <v>0</v>
      </c>
      <c r="Y886" s="979">
        <f>+Sample!L951</f>
        <v>0</v>
      </c>
      <c r="Z886" s="979">
        <f>+Sample!M951</f>
        <v>0</v>
      </c>
      <c r="AA886" s="979">
        <f>+Sample!N951</f>
        <v>0</v>
      </c>
    </row>
    <row r="887" spans="1:27" x14ac:dyDescent="0.2">
      <c r="A887" s="1">
        <f>+Sample_FC!A952</f>
        <v>45876</v>
      </c>
      <c r="B887" s="979">
        <f>+Sample_FC!B952</f>
        <v>0</v>
      </c>
      <c r="C887" s="979">
        <f>+Sample_FC!C952</f>
        <v>0</v>
      </c>
      <c r="D887" s="979">
        <f>+Sample_FC!D952</f>
        <v>0</v>
      </c>
      <c r="E887" s="979">
        <f>+Sample_FC!E952</f>
        <v>0</v>
      </c>
      <c r="F887" s="979">
        <f>+Sample_FC!F952</f>
        <v>0</v>
      </c>
      <c r="G887" s="979">
        <f>+Sample_FC!G952</f>
        <v>0</v>
      </c>
      <c r="H887" s="979">
        <f>+Sample_FC!H952</f>
        <v>0</v>
      </c>
      <c r="I887" s="979">
        <f>+Sample_FC!I952</f>
        <v>0</v>
      </c>
      <c r="J887" s="979">
        <f>+Sample_FC!J952</f>
        <v>0</v>
      </c>
      <c r="K887" s="979">
        <f>+Sample_FC!K952</f>
        <v>0</v>
      </c>
      <c r="L887" s="979">
        <f>+Sample_FC!L952</f>
        <v>0</v>
      </c>
      <c r="M887" s="979">
        <f>+Sample_FC!M952</f>
        <v>0</v>
      </c>
      <c r="N887" s="979">
        <f>+Sample_FC!N952</f>
        <v>0</v>
      </c>
      <c r="O887" s="979">
        <f>+Sample!B952</f>
        <v>0</v>
      </c>
      <c r="P887" s="979">
        <f>+Sample!C952</f>
        <v>0</v>
      </c>
      <c r="Q887" s="979">
        <f>+Sample!D952</f>
        <v>0</v>
      </c>
      <c r="R887" s="979">
        <f>+Sample!E952</f>
        <v>0</v>
      </c>
      <c r="S887" s="979">
        <f>+Sample!F952</f>
        <v>0</v>
      </c>
      <c r="T887" s="979">
        <f>+Sample!G952</f>
        <v>0</v>
      </c>
      <c r="U887" s="979">
        <f>+Sample!H952</f>
        <v>0</v>
      </c>
      <c r="V887" s="979">
        <f>+Sample!I952</f>
        <v>0</v>
      </c>
      <c r="W887" s="979">
        <f>+Sample!J952</f>
        <v>0</v>
      </c>
      <c r="X887" s="979">
        <f>+Sample!K952</f>
        <v>0</v>
      </c>
      <c r="Y887" s="979">
        <f>+Sample!L952</f>
        <v>0</v>
      </c>
      <c r="Z887" s="979">
        <f>+Sample!M952</f>
        <v>0</v>
      </c>
      <c r="AA887" s="979">
        <f>+Sample!N952</f>
        <v>0</v>
      </c>
    </row>
    <row r="888" spans="1:27" x14ac:dyDescent="0.2">
      <c r="A888" s="1">
        <f>+Sample_FC!A953</f>
        <v>45877</v>
      </c>
      <c r="B888" s="979">
        <f>+Sample_FC!B953</f>
        <v>0</v>
      </c>
      <c r="C888" s="979">
        <f>+Sample_FC!C953</f>
        <v>0</v>
      </c>
      <c r="D888" s="979">
        <f>+Sample_FC!D953</f>
        <v>0</v>
      </c>
      <c r="E888" s="979">
        <f>+Sample_FC!E953</f>
        <v>0</v>
      </c>
      <c r="F888" s="979">
        <f>+Sample_FC!F953</f>
        <v>0</v>
      </c>
      <c r="G888" s="979">
        <f>+Sample_FC!G953</f>
        <v>0</v>
      </c>
      <c r="H888" s="979">
        <f>+Sample_FC!H953</f>
        <v>0</v>
      </c>
      <c r="I888" s="979">
        <f>+Sample_FC!I953</f>
        <v>0</v>
      </c>
      <c r="J888" s="979">
        <f>+Sample_FC!J953</f>
        <v>0</v>
      </c>
      <c r="K888" s="979">
        <f>+Sample_FC!K953</f>
        <v>0</v>
      </c>
      <c r="L888" s="979">
        <f>+Sample_FC!L953</f>
        <v>0</v>
      </c>
      <c r="M888" s="979">
        <f>+Sample_FC!M953</f>
        <v>0</v>
      </c>
      <c r="N888" s="979">
        <f>+Sample_FC!N953</f>
        <v>0</v>
      </c>
      <c r="O888" s="979">
        <f>+Sample!B953</f>
        <v>0</v>
      </c>
      <c r="P888" s="979">
        <f>+Sample!C953</f>
        <v>0</v>
      </c>
      <c r="Q888" s="979">
        <f>+Sample!D953</f>
        <v>0</v>
      </c>
      <c r="R888" s="979">
        <f>+Sample!E953</f>
        <v>0</v>
      </c>
      <c r="S888" s="979">
        <f>+Sample!F953</f>
        <v>0</v>
      </c>
      <c r="T888" s="979">
        <f>+Sample!G953</f>
        <v>0</v>
      </c>
      <c r="U888" s="979">
        <f>+Sample!H953</f>
        <v>0</v>
      </c>
      <c r="V888" s="979">
        <f>+Sample!I953</f>
        <v>0</v>
      </c>
      <c r="W888" s="979">
        <f>+Sample!J953</f>
        <v>0</v>
      </c>
      <c r="X888" s="979">
        <f>+Sample!K953</f>
        <v>0</v>
      </c>
      <c r="Y888" s="979">
        <f>+Sample!L953</f>
        <v>0</v>
      </c>
      <c r="Z888" s="979">
        <f>+Sample!M953</f>
        <v>0</v>
      </c>
      <c r="AA888" s="979">
        <f>+Sample!N953</f>
        <v>0</v>
      </c>
    </row>
    <row r="889" spans="1:27" x14ac:dyDescent="0.2">
      <c r="A889" s="1">
        <f>+Sample_FC!A954</f>
        <v>45878</v>
      </c>
      <c r="B889" s="979">
        <f>+Sample_FC!B954</f>
        <v>0</v>
      </c>
      <c r="C889" s="979">
        <f>+Sample_FC!C954</f>
        <v>0</v>
      </c>
      <c r="D889" s="979">
        <f>+Sample_FC!D954</f>
        <v>0</v>
      </c>
      <c r="E889" s="979">
        <f>+Sample_FC!E954</f>
        <v>0</v>
      </c>
      <c r="F889" s="979">
        <f>+Sample_FC!F954</f>
        <v>0</v>
      </c>
      <c r="G889" s="979">
        <f>+Sample_FC!G954</f>
        <v>0</v>
      </c>
      <c r="H889" s="979">
        <f>+Sample_FC!H954</f>
        <v>0</v>
      </c>
      <c r="I889" s="979">
        <f>+Sample_FC!I954</f>
        <v>0</v>
      </c>
      <c r="J889" s="979">
        <f>+Sample_FC!J954</f>
        <v>0</v>
      </c>
      <c r="K889" s="979">
        <f>+Sample_FC!K954</f>
        <v>0</v>
      </c>
      <c r="L889" s="979">
        <f>+Sample_FC!L954</f>
        <v>0</v>
      </c>
      <c r="M889" s="979">
        <f>+Sample_FC!M954</f>
        <v>0</v>
      </c>
      <c r="N889" s="979">
        <f>+Sample_FC!N954</f>
        <v>0</v>
      </c>
      <c r="O889" s="979">
        <f>+Sample!B954</f>
        <v>0</v>
      </c>
      <c r="P889" s="979">
        <f>+Sample!C954</f>
        <v>0</v>
      </c>
      <c r="Q889" s="979">
        <f>+Sample!D954</f>
        <v>0</v>
      </c>
      <c r="R889" s="979">
        <f>+Sample!E954</f>
        <v>0</v>
      </c>
      <c r="S889" s="979">
        <f>+Sample!F954</f>
        <v>0</v>
      </c>
      <c r="T889" s="979">
        <f>+Sample!G954</f>
        <v>0</v>
      </c>
      <c r="U889" s="979">
        <f>+Sample!H954</f>
        <v>0</v>
      </c>
      <c r="V889" s="979">
        <f>+Sample!I954</f>
        <v>0</v>
      </c>
      <c r="W889" s="979">
        <f>+Sample!J954</f>
        <v>0</v>
      </c>
      <c r="X889" s="979">
        <f>+Sample!K954</f>
        <v>0</v>
      </c>
      <c r="Y889" s="979">
        <f>+Sample!L954</f>
        <v>0</v>
      </c>
      <c r="Z889" s="979">
        <f>+Sample!M954</f>
        <v>0</v>
      </c>
      <c r="AA889" s="979">
        <f>+Sample!N954</f>
        <v>0</v>
      </c>
    </row>
    <row r="890" spans="1:27" x14ac:dyDescent="0.2">
      <c r="A890" s="1">
        <f>+Sample_FC!A955</f>
        <v>45879</v>
      </c>
      <c r="B890" s="979">
        <f>+Sample_FC!B955</f>
        <v>0</v>
      </c>
      <c r="C890" s="979">
        <f>+Sample_FC!C955</f>
        <v>0</v>
      </c>
      <c r="D890" s="979">
        <f>+Sample_FC!D955</f>
        <v>0</v>
      </c>
      <c r="E890" s="979">
        <f>+Sample_FC!E955</f>
        <v>0</v>
      </c>
      <c r="F890" s="979">
        <f>+Sample_FC!F955</f>
        <v>0</v>
      </c>
      <c r="G890" s="979">
        <f>+Sample_FC!G955</f>
        <v>0</v>
      </c>
      <c r="H890" s="979">
        <f>+Sample_FC!H955</f>
        <v>0</v>
      </c>
      <c r="I890" s="979">
        <f>+Sample_FC!I955</f>
        <v>0</v>
      </c>
      <c r="J890" s="979">
        <f>+Sample_FC!J955</f>
        <v>0</v>
      </c>
      <c r="K890" s="979">
        <f>+Sample_FC!K955</f>
        <v>0</v>
      </c>
      <c r="L890" s="979">
        <f>+Sample_FC!L955</f>
        <v>0</v>
      </c>
      <c r="M890" s="979">
        <f>+Sample_FC!M955</f>
        <v>0</v>
      </c>
      <c r="N890" s="979">
        <f>+Sample_FC!N955</f>
        <v>0</v>
      </c>
      <c r="O890" s="979">
        <f>+Sample!B955</f>
        <v>0</v>
      </c>
      <c r="P890" s="979">
        <f>+Sample!C955</f>
        <v>0</v>
      </c>
      <c r="Q890" s="979">
        <f>+Sample!D955</f>
        <v>0</v>
      </c>
      <c r="R890" s="979">
        <f>+Sample!E955</f>
        <v>0</v>
      </c>
      <c r="S890" s="979">
        <f>+Sample!F955</f>
        <v>0</v>
      </c>
      <c r="T890" s="979">
        <f>+Sample!G955</f>
        <v>0</v>
      </c>
      <c r="U890" s="979">
        <f>+Sample!H955</f>
        <v>0</v>
      </c>
      <c r="V890" s="979">
        <f>+Sample!I955</f>
        <v>0</v>
      </c>
      <c r="W890" s="979">
        <f>+Sample!J955</f>
        <v>0</v>
      </c>
      <c r="X890" s="979">
        <f>+Sample!K955</f>
        <v>0</v>
      </c>
      <c r="Y890" s="979">
        <f>+Sample!L955</f>
        <v>0</v>
      </c>
      <c r="Z890" s="979">
        <f>+Sample!M955</f>
        <v>0</v>
      </c>
      <c r="AA890" s="979">
        <f>+Sample!N955</f>
        <v>0</v>
      </c>
    </row>
    <row r="891" spans="1:27" x14ac:dyDescent="0.2">
      <c r="A891" s="1">
        <f>+Sample_FC!A956</f>
        <v>45880</v>
      </c>
      <c r="B891" s="979">
        <f>+Sample_FC!B956</f>
        <v>0</v>
      </c>
      <c r="C891" s="979">
        <f>+Sample_FC!C956</f>
        <v>0</v>
      </c>
      <c r="D891" s="979">
        <f>+Sample_FC!D956</f>
        <v>0</v>
      </c>
      <c r="E891" s="979">
        <f>+Sample_FC!E956</f>
        <v>0</v>
      </c>
      <c r="F891" s="979">
        <f>+Sample_FC!F956</f>
        <v>0</v>
      </c>
      <c r="G891" s="979">
        <f>+Sample_FC!G956</f>
        <v>0</v>
      </c>
      <c r="H891" s="979">
        <f>+Sample_FC!H956</f>
        <v>0</v>
      </c>
      <c r="I891" s="979">
        <f>+Sample_FC!I956</f>
        <v>0</v>
      </c>
      <c r="J891" s="979">
        <f>+Sample_FC!J956</f>
        <v>0</v>
      </c>
      <c r="K891" s="979">
        <f>+Sample_FC!K956</f>
        <v>0</v>
      </c>
      <c r="L891" s="979">
        <f>+Sample_FC!L956</f>
        <v>0</v>
      </c>
      <c r="M891" s="979">
        <f>+Sample_FC!M956</f>
        <v>0</v>
      </c>
      <c r="N891" s="979">
        <f>+Sample_FC!N956</f>
        <v>0</v>
      </c>
      <c r="O891" s="979">
        <f>+Sample!B956</f>
        <v>0</v>
      </c>
      <c r="P891" s="979">
        <f>+Sample!C956</f>
        <v>0</v>
      </c>
      <c r="Q891" s="979">
        <f>+Sample!D956</f>
        <v>0</v>
      </c>
      <c r="R891" s="979">
        <f>+Sample!E956</f>
        <v>0</v>
      </c>
      <c r="S891" s="979">
        <f>+Sample!F956</f>
        <v>0</v>
      </c>
      <c r="T891" s="979">
        <f>+Sample!G956</f>
        <v>0</v>
      </c>
      <c r="U891" s="979">
        <f>+Sample!H956</f>
        <v>0</v>
      </c>
      <c r="V891" s="979">
        <f>+Sample!I956</f>
        <v>0</v>
      </c>
      <c r="W891" s="979">
        <f>+Sample!J956</f>
        <v>0</v>
      </c>
      <c r="X891" s="979">
        <f>+Sample!K956</f>
        <v>0</v>
      </c>
      <c r="Y891" s="979">
        <f>+Sample!L956</f>
        <v>0</v>
      </c>
      <c r="Z891" s="979">
        <f>+Sample!M956</f>
        <v>0</v>
      </c>
      <c r="AA891" s="979">
        <f>+Sample!N956</f>
        <v>0</v>
      </c>
    </row>
    <row r="892" spans="1:27" x14ac:dyDescent="0.2">
      <c r="A892" s="1">
        <f>+Sample_FC!A957</f>
        <v>45881</v>
      </c>
      <c r="B892" s="979">
        <f>+Sample_FC!B957</f>
        <v>0</v>
      </c>
      <c r="C892" s="979">
        <f>+Sample_FC!C957</f>
        <v>0</v>
      </c>
      <c r="D892" s="979">
        <f>+Sample_FC!D957</f>
        <v>0</v>
      </c>
      <c r="E892" s="979">
        <f>+Sample_FC!E957</f>
        <v>0</v>
      </c>
      <c r="F892" s="979">
        <f>+Sample_FC!F957</f>
        <v>0</v>
      </c>
      <c r="G892" s="979">
        <f>+Sample_FC!G957</f>
        <v>0</v>
      </c>
      <c r="H892" s="979">
        <f>+Sample_FC!H957</f>
        <v>0</v>
      </c>
      <c r="I892" s="979">
        <f>+Sample_FC!I957</f>
        <v>0</v>
      </c>
      <c r="J892" s="979">
        <f>+Sample_FC!J957</f>
        <v>0</v>
      </c>
      <c r="K892" s="979">
        <f>+Sample_FC!K957</f>
        <v>0</v>
      </c>
      <c r="L892" s="979">
        <f>+Sample_FC!L957</f>
        <v>0</v>
      </c>
      <c r="M892" s="979">
        <f>+Sample_FC!M957</f>
        <v>0</v>
      </c>
      <c r="N892" s="979">
        <f>+Sample_FC!N957</f>
        <v>0</v>
      </c>
      <c r="O892" s="979">
        <f>+Sample!B957</f>
        <v>0</v>
      </c>
      <c r="P892" s="979">
        <f>+Sample!C957</f>
        <v>0</v>
      </c>
      <c r="Q892" s="979">
        <f>+Sample!D957</f>
        <v>0</v>
      </c>
      <c r="R892" s="979">
        <f>+Sample!E957</f>
        <v>0</v>
      </c>
      <c r="S892" s="979">
        <f>+Sample!F957</f>
        <v>0</v>
      </c>
      <c r="T892" s="979">
        <f>+Sample!G957</f>
        <v>0</v>
      </c>
      <c r="U892" s="979">
        <f>+Sample!H957</f>
        <v>0</v>
      </c>
      <c r="V892" s="979">
        <f>+Sample!I957</f>
        <v>0</v>
      </c>
      <c r="W892" s="979">
        <f>+Sample!J957</f>
        <v>0</v>
      </c>
      <c r="X892" s="979">
        <f>+Sample!K957</f>
        <v>0</v>
      </c>
      <c r="Y892" s="979">
        <f>+Sample!L957</f>
        <v>0</v>
      </c>
      <c r="Z892" s="979">
        <f>+Sample!M957</f>
        <v>0</v>
      </c>
      <c r="AA892" s="979">
        <f>+Sample!N957</f>
        <v>0</v>
      </c>
    </row>
    <row r="893" spans="1:27" x14ac:dyDescent="0.2">
      <c r="A893" s="1">
        <f>+Sample_FC!A958</f>
        <v>45882</v>
      </c>
      <c r="B893" s="979">
        <f>+Sample_FC!B958</f>
        <v>0</v>
      </c>
      <c r="C893" s="979">
        <f>+Sample_FC!C958</f>
        <v>0</v>
      </c>
      <c r="D893" s="979">
        <f>+Sample_FC!D958</f>
        <v>0</v>
      </c>
      <c r="E893" s="979">
        <f>+Sample_FC!E958</f>
        <v>0</v>
      </c>
      <c r="F893" s="979">
        <f>+Sample_FC!F958</f>
        <v>0</v>
      </c>
      <c r="G893" s="979">
        <f>+Sample_FC!G958</f>
        <v>0</v>
      </c>
      <c r="H893" s="979">
        <f>+Sample_FC!H958</f>
        <v>0</v>
      </c>
      <c r="I893" s="979">
        <f>+Sample_FC!I958</f>
        <v>0</v>
      </c>
      <c r="J893" s="979">
        <f>+Sample_FC!J958</f>
        <v>0</v>
      </c>
      <c r="K893" s="979">
        <f>+Sample_FC!K958</f>
        <v>0</v>
      </c>
      <c r="L893" s="979">
        <f>+Sample_FC!L958</f>
        <v>0</v>
      </c>
      <c r="M893" s="979">
        <f>+Sample_FC!M958</f>
        <v>0</v>
      </c>
      <c r="N893" s="979">
        <f>+Sample_FC!N958</f>
        <v>0</v>
      </c>
      <c r="O893" s="979">
        <f>+Sample!B958</f>
        <v>0</v>
      </c>
      <c r="P893" s="979">
        <f>+Sample!C958</f>
        <v>0</v>
      </c>
      <c r="Q893" s="979">
        <f>+Sample!D958</f>
        <v>0</v>
      </c>
      <c r="R893" s="979">
        <f>+Sample!E958</f>
        <v>0</v>
      </c>
      <c r="S893" s="979">
        <f>+Sample!F958</f>
        <v>0</v>
      </c>
      <c r="T893" s="979">
        <f>+Sample!G958</f>
        <v>0</v>
      </c>
      <c r="U893" s="979">
        <f>+Sample!H958</f>
        <v>0</v>
      </c>
      <c r="V893" s="979">
        <f>+Sample!I958</f>
        <v>0</v>
      </c>
      <c r="W893" s="979">
        <f>+Sample!J958</f>
        <v>0</v>
      </c>
      <c r="X893" s="979">
        <f>+Sample!K958</f>
        <v>0</v>
      </c>
      <c r="Y893" s="979">
        <f>+Sample!L958</f>
        <v>0</v>
      </c>
      <c r="Z893" s="979">
        <f>+Sample!M958</f>
        <v>0</v>
      </c>
      <c r="AA893" s="979">
        <f>+Sample!N958</f>
        <v>0</v>
      </c>
    </row>
    <row r="894" spans="1:27" x14ac:dyDescent="0.2">
      <c r="A894" s="1">
        <f>+Sample_FC!A959</f>
        <v>45883</v>
      </c>
      <c r="B894" s="979">
        <f>+Sample_FC!B959</f>
        <v>0</v>
      </c>
      <c r="C894" s="979">
        <f>+Sample_FC!C959</f>
        <v>0</v>
      </c>
      <c r="D894" s="979">
        <f>+Sample_FC!D959</f>
        <v>0</v>
      </c>
      <c r="E894" s="979">
        <f>+Sample_FC!E959</f>
        <v>0</v>
      </c>
      <c r="F894" s="979">
        <f>+Sample_FC!F959</f>
        <v>0</v>
      </c>
      <c r="G894" s="979">
        <f>+Sample_FC!G959</f>
        <v>0</v>
      </c>
      <c r="H894" s="979">
        <f>+Sample_FC!H959</f>
        <v>0</v>
      </c>
      <c r="I894" s="979">
        <f>+Sample_FC!I959</f>
        <v>0</v>
      </c>
      <c r="J894" s="979">
        <f>+Sample_FC!J959</f>
        <v>0</v>
      </c>
      <c r="K894" s="979">
        <f>+Sample_FC!K959</f>
        <v>0</v>
      </c>
      <c r="L894" s="979">
        <f>+Sample_FC!L959</f>
        <v>0</v>
      </c>
      <c r="M894" s="979">
        <f>+Sample_FC!M959</f>
        <v>0</v>
      </c>
      <c r="N894" s="979">
        <f>+Sample_FC!N959</f>
        <v>0</v>
      </c>
      <c r="O894" s="979">
        <f>+Sample!B959</f>
        <v>0</v>
      </c>
      <c r="P894" s="979">
        <f>+Sample!C959</f>
        <v>0</v>
      </c>
      <c r="Q894" s="979">
        <f>+Sample!D959</f>
        <v>0</v>
      </c>
      <c r="R894" s="979">
        <f>+Sample!E959</f>
        <v>0</v>
      </c>
      <c r="S894" s="979">
        <f>+Sample!F959</f>
        <v>0</v>
      </c>
      <c r="T894" s="979">
        <f>+Sample!G959</f>
        <v>0</v>
      </c>
      <c r="U894" s="979">
        <f>+Sample!H959</f>
        <v>0</v>
      </c>
      <c r="V894" s="979">
        <f>+Sample!I959</f>
        <v>0</v>
      </c>
      <c r="W894" s="979">
        <f>+Sample!J959</f>
        <v>0</v>
      </c>
      <c r="X894" s="979">
        <f>+Sample!K959</f>
        <v>0</v>
      </c>
      <c r="Y894" s="979">
        <f>+Sample!L959</f>
        <v>0</v>
      </c>
      <c r="Z894" s="979">
        <f>+Sample!M959</f>
        <v>0</v>
      </c>
      <c r="AA894" s="979">
        <f>+Sample!N959</f>
        <v>0</v>
      </c>
    </row>
    <row r="895" spans="1:27" x14ac:dyDescent="0.2">
      <c r="A895" s="1">
        <f>+Sample_FC!A960</f>
        <v>45884</v>
      </c>
      <c r="B895" s="979">
        <f>+Sample_FC!B960</f>
        <v>0</v>
      </c>
      <c r="C895" s="979">
        <f>+Sample_FC!C960</f>
        <v>0</v>
      </c>
      <c r="D895" s="979">
        <f>+Sample_FC!D960</f>
        <v>0</v>
      </c>
      <c r="E895" s="979">
        <f>+Sample_FC!E960</f>
        <v>0</v>
      </c>
      <c r="F895" s="979">
        <f>+Sample_FC!F960</f>
        <v>0</v>
      </c>
      <c r="G895" s="979">
        <f>+Sample_FC!G960</f>
        <v>0</v>
      </c>
      <c r="H895" s="979">
        <f>+Sample_FC!H960</f>
        <v>0</v>
      </c>
      <c r="I895" s="979">
        <f>+Sample_FC!I960</f>
        <v>0</v>
      </c>
      <c r="J895" s="979">
        <f>+Sample_FC!J960</f>
        <v>0</v>
      </c>
      <c r="K895" s="979">
        <f>+Sample_FC!K960</f>
        <v>0</v>
      </c>
      <c r="L895" s="979">
        <f>+Sample_FC!L960</f>
        <v>0</v>
      </c>
      <c r="M895" s="979">
        <f>+Sample_FC!M960</f>
        <v>0</v>
      </c>
      <c r="N895" s="979">
        <f>+Sample_FC!N960</f>
        <v>0</v>
      </c>
      <c r="O895" s="979">
        <f>+Sample!B960</f>
        <v>0</v>
      </c>
      <c r="P895" s="979">
        <f>+Sample!C960</f>
        <v>0</v>
      </c>
      <c r="Q895" s="979">
        <f>+Sample!D960</f>
        <v>0</v>
      </c>
      <c r="R895" s="979">
        <f>+Sample!E960</f>
        <v>0</v>
      </c>
      <c r="S895" s="979">
        <f>+Sample!F960</f>
        <v>0</v>
      </c>
      <c r="T895" s="979">
        <f>+Sample!G960</f>
        <v>0</v>
      </c>
      <c r="U895" s="979">
        <f>+Sample!H960</f>
        <v>0</v>
      </c>
      <c r="V895" s="979">
        <f>+Sample!I960</f>
        <v>0</v>
      </c>
      <c r="W895" s="979">
        <f>+Sample!J960</f>
        <v>0</v>
      </c>
      <c r="X895" s="979">
        <f>+Sample!K960</f>
        <v>0</v>
      </c>
      <c r="Y895" s="979">
        <f>+Sample!L960</f>
        <v>0</v>
      </c>
      <c r="Z895" s="979">
        <f>+Sample!M960</f>
        <v>0</v>
      </c>
      <c r="AA895" s="979">
        <f>+Sample!N960</f>
        <v>0</v>
      </c>
    </row>
    <row r="896" spans="1:27" x14ac:dyDescent="0.2">
      <c r="A896" s="1">
        <f>+Sample_FC!A961</f>
        <v>45885</v>
      </c>
      <c r="B896" s="979">
        <f>+Sample_FC!B961</f>
        <v>0</v>
      </c>
      <c r="C896" s="979">
        <f>+Sample_FC!C961</f>
        <v>0</v>
      </c>
      <c r="D896" s="979">
        <f>+Sample_FC!D961</f>
        <v>0</v>
      </c>
      <c r="E896" s="979">
        <f>+Sample_FC!E961</f>
        <v>0</v>
      </c>
      <c r="F896" s="979">
        <f>+Sample_FC!F961</f>
        <v>0</v>
      </c>
      <c r="G896" s="979">
        <f>+Sample_FC!G961</f>
        <v>0</v>
      </c>
      <c r="H896" s="979">
        <f>+Sample_FC!H961</f>
        <v>0</v>
      </c>
      <c r="I896" s="979">
        <f>+Sample_FC!I961</f>
        <v>0</v>
      </c>
      <c r="J896" s="979">
        <f>+Sample_FC!J961</f>
        <v>0</v>
      </c>
      <c r="K896" s="979">
        <f>+Sample_FC!K961</f>
        <v>0</v>
      </c>
      <c r="L896" s="979">
        <f>+Sample_FC!L961</f>
        <v>0</v>
      </c>
      <c r="M896" s="979">
        <f>+Sample_FC!M961</f>
        <v>0</v>
      </c>
      <c r="N896" s="979">
        <f>+Sample_FC!N961</f>
        <v>0</v>
      </c>
      <c r="O896" s="979">
        <f>+Sample!B961</f>
        <v>0</v>
      </c>
      <c r="P896" s="979">
        <f>+Sample!C961</f>
        <v>0</v>
      </c>
      <c r="Q896" s="979">
        <f>+Sample!D961</f>
        <v>0</v>
      </c>
      <c r="R896" s="979">
        <f>+Sample!E961</f>
        <v>0</v>
      </c>
      <c r="S896" s="979">
        <f>+Sample!F961</f>
        <v>0</v>
      </c>
      <c r="T896" s="979">
        <f>+Sample!G961</f>
        <v>0</v>
      </c>
      <c r="U896" s="979">
        <f>+Sample!H961</f>
        <v>0</v>
      </c>
      <c r="V896" s="979">
        <f>+Sample!I961</f>
        <v>0</v>
      </c>
      <c r="W896" s="979">
        <f>+Sample!J961</f>
        <v>0</v>
      </c>
      <c r="X896" s="979">
        <f>+Sample!K961</f>
        <v>0</v>
      </c>
      <c r="Y896" s="979">
        <f>+Sample!L961</f>
        <v>0</v>
      </c>
      <c r="Z896" s="979">
        <f>+Sample!M961</f>
        <v>0</v>
      </c>
      <c r="AA896" s="979">
        <f>+Sample!N961</f>
        <v>0</v>
      </c>
    </row>
    <row r="897" spans="1:27" x14ac:dyDescent="0.2">
      <c r="A897" s="1">
        <f>+Sample_FC!A962</f>
        <v>45886</v>
      </c>
      <c r="B897" s="979">
        <f>+Sample_FC!B962</f>
        <v>0</v>
      </c>
      <c r="C897" s="979">
        <f>+Sample_FC!C962</f>
        <v>0</v>
      </c>
      <c r="D897" s="979">
        <f>+Sample_FC!D962</f>
        <v>0</v>
      </c>
      <c r="E897" s="979">
        <f>+Sample_FC!E962</f>
        <v>0</v>
      </c>
      <c r="F897" s="979">
        <f>+Sample_FC!F962</f>
        <v>0</v>
      </c>
      <c r="G897" s="979">
        <f>+Sample_FC!G962</f>
        <v>0</v>
      </c>
      <c r="H897" s="979">
        <f>+Sample_FC!H962</f>
        <v>0</v>
      </c>
      <c r="I897" s="979">
        <f>+Sample_FC!I962</f>
        <v>0</v>
      </c>
      <c r="J897" s="979">
        <f>+Sample_FC!J962</f>
        <v>0</v>
      </c>
      <c r="K897" s="979">
        <f>+Sample_FC!K962</f>
        <v>0</v>
      </c>
      <c r="L897" s="979">
        <f>+Sample_FC!L962</f>
        <v>0</v>
      </c>
      <c r="M897" s="979">
        <f>+Sample_FC!M962</f>
        <v>0</v>
      </c>
      <c r="N897" s="979">
        <f>+Sample_FC!N962</f>
        <v>0</v>
      </c>
      <c r="O897" s="979">
        <f>+Sample!B962</f>
        <v>0</v>
      </c>
      <c r="P897" s="979">
        <f>+Sample!C962</f>
        <v>0</v>
      </c>
      <c r="Q897" s="979">
        <f>+Sample!D962</f>
        <v>0</v>
      </c>
      <c r="R897" s="979">
        <f>+Sample!E962</f>
        <v>0</v>
      </c>
      <c r="S897" s="979">
        <f>+Sample!F962</f>
        <v>0</v>
      </c>
      <c r="T897" s="979">
        <f>+Sample!G962</f>
        <v>0</v>
      </c>
      <c r="U897" s="979">
        <f>+Sample!H962</f>
        <v>0</v>
      </c>
      <c r="V897" s="979">
        <f>+Sample!I962</f>
        <v>0</v>
      </c>
      <c r="W897" s="979">
        <f>+Sample!J962</f>
        <v>0</v>
      </c>
      <c r="X897" s="979">
        <f>+Sample!K962</f>
        <v>0</v>
      </c>
      <c r="Y897" s="979">
        <f>+Sample!L962</f>
        <v>0</v>
      </c>
      <c r="Z897" s="979">
        <f>+Sample!M962</f>
        <v>0</v>
      </c>
      <c r="AA897" s="979">
        <f>+Sample!N962</f>
        <v>0</v>
      </c>
    </row>
    <row r="898" spans="1:27" x14ac:dyDescent="0.2">
      <c r="A898" s="1">
        <f>+Sample_FC!A963</f>
        <v>45887</v>
      </c>
      <c r="B898" s="979">
        <f>+Sample_FC!B963</f>
        <v>0</v>
      </c>
      <c r="C898" s="979">
        <f>+Sample_FC!C963</f>
        <v>0</v>
      </c>
      <c r="D898" s="979">
        <f>+Sample_FC!D963</f>
        <v>0</v>
      </c>
      <c r="E898" s="979">
        <f>+Sample_FC!E963</f>
        <v>0</v>
      </c>
      <c r="F898" s="979">
        <f>+Sample_FC!F963</f>
        <v>0</v>
      </c>
      <c r="G898" s="979">
        <f>+Sample_FC!G963</f>
        <v>0</v>
      </c>
      <c r="H898" s="979">
        <f>+Sample_FC!H963</f>
        <v>0</v>
      </c>
      <c r="I898" s="979">
        <f>+Sample_FC!I963</f>
        <v>0</v>
      </c>
      <c r="J898" s="979">
        <f>+Sample_FC!J963</f>
        <v>0</v>
      </c>
      <c r="K898" s="979">
        <f>+Sample_FC!K963</f>
        <v>0</v>
      </c>
      <c r="L898" s="979">
        <f>+Sample_FC!L963</f>
        <v>0</v>
      </c>
      <c r="M898" s="979">
        <f>+Sample_FC!M963</f>
        <v>0</v>
      </c>
      <c r="N898" s="979">
        <f>+Sample_FC!N963</f>
        <v>0</v>
      </c>
      <c r="O898" s="979">
        <f>+Sample!B963</f>
        <v>0</v>
      </c>
      <c r="P898" s="979">
        <f>+Sample!C963</f>
        <v>0</v>
      </c>
      <c r="Q898" s="979">
        <f>+Sample!D963</f>
        <v>0</v>
      </c>
      <c r="R898" s="979">
        <f>+Sample!E963</f>
        <v>0</v>
      </c>
      <c r="S898" s="979">
        <f>+Sample!F963</f>
        <v>0</v>
      </c>
      <c r="T898" s="979">
        <f>+Sample!G963</f>
        <v>0</v>
      </c>
      <c r="U898" s="979">
        <f>+Sample!H963</f>
        <v>0</v>
      </c>
      <c r="V898" s="979">
        <f>+Sample!I963</f>
        <v>0</v>
      </c>
      <c r="W898" s="979">
        <f>+Sample!J963</f>
        <v>0</v>
      </c>
      <c r="X898" s="979">
        <f>+Sample!K963</f>
        <v>0</v>
      </c>
      <c r="Y898" s="979">
        <f>+Sample!L963</f>
        <v>0</v>
      </c>
      <c r="Z898" s="979">
        <f>+Sample!M963</f>
        <v>0</v>
      </c>
      <c r="AA898" s="979">
        <f>+Sample!N963</f>
        <v>0</v>
      </c>
    </row>
    <row r="899" spans="1:27" x14ac:dyDescent="0.2">
      <c r="A899" s="1">
        <f>+Sample_FC!A964</f>
        <v>45888</v>
      </c>
      <c r="B899" s="979">
        <f>+Sample_FC!B964</f>
        <v>0</v>
      </c>
      <c r="C899" s="979">
        <f>+Sample_FC!C964</f>
        <v>0</v>
      </c>
      <c r="D899" s="979">
        <f>+Sample_FC!D964</f>
        <v>0</v>
      </c>
      <c r="E899" s="979">
        <f>+Sample_FC!E964</f>
        <v>0</v>
      </c>
      <c r="F899" s="979">
        <f>+Sample_FC!F964</f>
        <v>0</v>
      </c>
      <c r="G899" s="979">
        <f>+Sample_FC!G964</f>
        <v>0</v>
      </c>
      <c r="H899" s="979">
        <f>+Sample_FC!H964</f>
        <v>0</v>
      </c>
      <c r="I899" s="979">
        <f>+Sample_FC!I964</f>
        <v>0</v>
      </c>
      <c r="J899" s="979">
        <f>+Sample_FC!J964</f>
        <v>0</v>
      </c>
      <c r="K899" s="979">
        <f>+Sample_FC!K964</f>
        <v>0</v>
      </c>
      <c r="L899" s="979">
        <f>+Sample_FC!L964</f>
        <v>0</v>
      </c>
      <c r="M899" s="979">
        <f>+Sample_FC!M964</f>
        <v>0</v>
      </c>
      <c r="N899" s="979">
        <f>+Sample_FC!N964</f>
        <v>0</v>
      </c>
      <c r="O899" s="979">
        <f>+Sample!B964</f>
        <v>0</v>
      </c>
      <c r="P899" s="979">
        <f>+Sample!C964</f>
        <v>0</v>
      </c>
      <c r="Q899" s="979">
        <f>+Sample!D964</f>
        <v>0</v>
      </c>
      <c r="R899" s="979">
        <f>+Sample!E964</f>
        <v>0</v>
      </c>
      <c r="S899" s="979">
        <f>+Sample!F964</f>
        <v>0</v>
      </c>
      <c r="T899" s="979">
        <f>+Sample!G964</f>
        <v>0</v>
      </c>
      <c r="U899" s="979">
        <f>+Sample!H964</f>
        <v>0</v>
      </c>
      <c r="V899" s="979">
        <f>+Sample!I964</f>
        <v>0</v>
      </c>
      <c r="W899" s="979">
        <f>+Sample!J964</f>
        <v>0</v>
      </c>
      <c r="X899" s="979">
        <f>+Sample!K964</f>
        <v>0</v>
      </c>
      <c r="Y899" s="979">
        <f>+Sample!L964</f>
        <v>0</v>
      </c>
      <c r="Z899" s="979">
        <f>+Sample!M964</f>
        <v>0</v>
      </c>
      <c r="AA899" s="979">
        <f>+Sample!N964</f>
        <v>0</v>
      </c>
    </row>
    <row r="900" spans="1:27" x14ac:dyDescent="0.2">
      <c r="A900" s="1">
        <f>+Sample_FC!A965</f>
        <v>45889</v>
      </c>
      <c r="B900" s="979">
        <f>+Sample_FC!B965</f>
        <v>0</v>
      </c>
      <c r="C900" s="979">
        <f>+Sample_FC!C965</f>
        <v>0</v>
      </c>
      <c r="D900" s="979">
        <f>+Sample_FC!D965</f>
        <v>0</v>
      </c>
      <c r="E900" s="979">
        <f>+Sample_FC!E965</f>
        <v>0</v>
      </c>
      <c r="F900" s="979">
        <f>+Sample_FC!F965</f>
        <v>0</v>
      </c>
      <c r="G900" s="979">
        <f>+Sample_FC!G965</f>
        <v>0</v>
      </c>
      <c r="H900" s="979">
        <f>+Sample_FC!H965</f>
        <v>0</v>
      </c>
      <c r="I900" s="979">
        <f>+Sample_FC!I965</f>
        <v>0</v>
      </c>
      <c r="J900" s="979">
        <f>+Sample_FC!J965</f>
        <v>0</v>
      </c>
      <c r="K900" s="979">
        <f>+Sample_FC!K965</f>
        <v>0</v>
      </c>
      <c r="L900" s="979">
        <f>+Sample_FC!L965</f>
        <v>0</v>
      </c>
      <c r="M900" s="979">
        <f>+Sample_FC!M965</f>
        <v>0</v>
      </c>
      <c r="N900" s="979">
        <f>+Sample_FC!N965</f>
        <v>0</v>
      </c>
      <c r="O900" s="979">
        <f>+Sample!B965</f>
        <v>0</v>
      </c>
      <c r="P900" s="979">
        <f>+Sample!C965</f>
        <v>0</v>
      </c>
      <c r="Q900" s="979">
        <f>+Sample!D965</f>
        <v>0</v>
      </c>
      <c r="R900" s="979">
        <f>+Sample!E965</f>
        <v>0</v>
      </c>
      <c r="S900" s="979">
        <f>+Sample!F965</f>
        <v>0</v>
      </c>
      <c r="T900" s="979">
        <f>+Sample!G965</f>
        <v>0</v>
      </c>
      <c r="U900" s="979">
        <f>+Sample!H965</f>
        <v>0</v>
      </c>
      <c r="V900" s="979">
        <f>+Sample!I965</f>
        <v>0</v>
      </c>
      <c r="W900" s="979">
        <f>+Sample!J965</f>
        <v>0</v>
      </c>
      <c r="X900" s="979">
        <f>+Sample!K965</f>
        <v>0</v>
      </c>
      <c r="Y900" s="979">
        <f>+Sample!L965</f>
        <v>0</v>
      </c>
      <c r="Z900" s="979">
        <f>+Sample!M965</f>
        <v>0</v>
      </c>
      <c r="AA900" s="979">
        <f>+Sample!N965</f>
        <v>0</v>
      </c>
    </row>
    <row r="901" spans="1:27" x14ac:dyDescent="0.2">
      <c r="A901" s="1">
        <f>+Sample_FC!A966</f>
        <v>45890</v>
      </c>
      <c r="B901" s="979">
        <f>+Sample_FC!B966</f>
        <v>0</v>
      </c>
      <c r="C901" s="979">
        <f>+Sample_FC!C966</f>
        <v>0</v>
      </c>
      <c r="D901" s="979">
        <f>+Sample_FC!D966</f>
        <v>0</v>
      </c>
      <c r="E901" s="979">
        <f>+Sample_FC!E966</f>
        <v>0</v>
      </c>
      <c r="F901" s="979">
        <f>+Sample_FC!F966</f>
        <v>0</v>
      </c>
      <c r="G901" s="979">
        <f>+Sample_FC!G966</f>
        <v>0</v>
      </c>
      <c r="H901" s="979">
        <f>+Sample_FC!H966</f>
        <v>0</v>
      </c>
      <c r="I901" s="979">
        <f>+Sample_FC!I966</f>
        <v>0</v>
      </c>
      <c r="J901" s="979">
        <f>+Sample_FC!J966</f>
        <v>0</v>
      </c>
      <c r="K901" s="979">
        <f>+Sample_FC!K966</f>
        <v>0</v>
      </c>
      <c r="L901" s="979">
        <f>+Sample_FC!L966</f>
        <v>0</v>
      </c>
      <c r="M901" s="979">
        <f>+Sample_FC!M966</f>
        <v>0</v>
      </c>
      <c r="N901" s="979">
        <f>+Sample_FC!N966</f>
        <v>0</v>
      </c>
      <c r="O901" s="979">
        <f>+Sample!B966</f>
        <v>0</v>
      </c>
      <c r="P901" s="979">
        <f>+Sample!C966</f>
        <v>0</v>
      </c>
      <c r="Q901" s="979">
        <f>+Sample!D966</f>
        <v>0</v>
      </c>
      <c r="R901" s="979">
        <f>+Sample!E966</f>
        <v>0</v>
      </c>
      <c r="S901" s="979">
        <f>+Sample!F966</f>
        <v>0</v>
      </c>
      <c r="T901" s="979">
        <f>+Sample!G966</f>
        <v>0</v>
      </c>
      <c r="U901" s="979">
        <f>+Sample!H966</f>
        <v>0</v>
      </c>
      <c r="V901" s="979">
        <f>+Sample!I966</f>
        <v>0</v>
      </c>
      <c r="W901" s="979">
        <f>+Sample!J966</f>
        <v>0</v>
      </c>
      <c r="X901" s="979">
        <f>+Sample!K966</f>
        <v>0</v>
      </c>
      <c r="Y901" s="979">
        <f>+Sample!L966</f>
        <v>0</v>
      </c>
      <c r="Z901" s="979">
        <f>+Sample!M966</f>
        <v>0</v>
      </c>
      <c r="AA901" s="979">
        <f>+Sample!N966</f>
        <v>0</v>
      </c>
    </row>
    <row r="902" spans="1:27" x14ac:dyDescent="0.2">
      <c r="A902" s="1">
        <f>+Sample_FC!A967</f>
        <v>45891</v>
      </c>
      <c r="B902" s="979">
        <f>+Sample_FC!B967</f>
        <v>0</v>
      </c>
      <c r="C902" s="979">
        <f>+Sample_FC!C967</f>
        <v>0</v>
      </c>
      <c r="D902" s="979">
        <f>+Sample_FC!D967</f>
        <v>0</v>
      </c>
      <c r="E902" s="979">
        <f>+Sample_FC!E967</f>
        <v>0</v>
      </c>
      <c r="F902" s="979">
        <f>+Sample_FC!F967</f>
        <v>0</v>
      </c>
      <c r="G902" s="979">
        <f>+Sample_FC!G967</f>
        <v>0</v>
      </c>
      <c r="H902" s="979">
        <f>+Sample_FC!H967</f>
        <v>0</v>
      </c>
      <c r="I902" s="979">
        <f>+Sample_FC!I967</f>
        <v>0</v>
      </c>
      <c r="J902" s="979">
        <f>+Sample_FC!J967</f>
        <v>0</v>
      </c>
      <c r="K902" s="979">
        <f>+Sample_FC!K967</f>
        <v>0</v>
      </c>
      <c r="L902" s="979">
        <f>+Sample_FC!L967</f>
        <v>0</v>
      </c>
      <c r="M902" s="979">
        <f>+Sample_FC!M967</f>
        <v>0</v>
      </c>
      <c r="N902" s="979">
        <f>+Sample_FC!N967</f>
        <v>0</v>
      </c>
      <c r="O902" s="979">
        <f>+Sample!B967</f>
        <v>0</v>
      </c>
      <c r="P902" s="979">
        <f>+Sample!C967</f>
        <v>0</v>
      </c>
      <c r="Q902" s="979">
        <f>+Sample!D967</f>
        <v>0</v>
      </c>
      <c r="R902" s="979">
        <f>+Sample!E967</f>
        <v>0</v>
      </c>
      <c r="S902" s="979">
        <f>+Sample!F967</f>
        <v>0</v>
      </c>
      <c r="T902" s="979">
        <f>+Sample!G967</f>
        <v>0</v>
      </c>
      <c r="U902" s="979">
        <f>+Sample!H967</f>
        <v>0</v>
      </c>
      <c r="V902" s="979">
        <f>+Sample!I967</f>
        <v>0</v>
      </c>
      <c r="W902" s="979">
        <f>+Sample!J967</f>
        <v>0</v>
      </c>
      <c r="X902" s="979">
        <f>+Sample!K967</f>
        <v>0</v>
      </c>
      <c r="Y902" s="979">
        <f>+Sample!L967</f>
        <v>0</v>
      </c>
      <c r="Z902" s="979">
        <f>+Sample!M967</f>
        <v>0</v>
      </c>
      <c r="AA902" s="979">
        <f>+Sample!N967</f>
        <v>0</v>
      </c>
    </row>
    <row r="903" spans="1:27" x14ac:dyDescent="0.2">
      <c r="A903" s="1">
        <f>+Sample_FC!A968</f>
        <v>45892</v>
      </c>
      <c r="B903" s="979">
        <f>+Sample_FC!B968</f>
        <v>0</v>
      </c>
      <c r="C903" s="979">
        <f>+Sample_FC!C968</f>
        <v>0</v>
      </c>
      <c r="D903" s="979">
        <f>+Sample_FC!D968</f>
        <v>0</v>
      </c>
      <c r="E903" s="979">
        <f>+Sample_FC!E968</f>
        <v>0</v>
      </c>
      <c r="F903" s="979">
        <f>+Sample_FC!F968</f>
        <v>0</v>
      </c>
      <c r="G903" s="979">
        <f>+Sample_FC!G968</f>
        <v>0</v>
      </c>
      <c r="H903" s="979">
        <f>+Sample_FC!H968</f>
        <v>0</v>
      </c>
      <c r="I903" s="979">
        <f>+Sample_FC!I968</f>
        <v>0</v>
      </c>
      <c r="J903" s="979">
        <f>+Sample_FC!J968</f>
        <v>0</v>
      </c>
      <c r="K903" s="979">
        <f>+Sample_FC!K968</f>
        <v>0</v>
      </c>
      <c r="L903" s="979">
        <f>+Sample_FC!L968</f>
        <v>0</v>
      </c>
      <c r="M903" s="979">
        <f>+Sample_FC!M968</f>
        <v>0</v>
      </c>
      <c r="N903" s="979">
        <f>+Sample_FC!N968</f>
        <v>0</v>
      </c>
      <c r="O903" s="979">
        <f>+Sample!B968</f>
        <v>0</v>
      </c>
      <c r="P903" s="979">
        <f>+Sample!C968</f>
        <v>0</v>
      </c>
      <c r="Q903" s="979">
        <f>+Sample!D968</f>
        <v>0</v>
      </c>
      <c r="R903" s="979">
        <f>+Sample!E968</f>
        <v>0</v>
      </c>
      <c r="S903" s="979">
        <f>+Sample!F968</f>
        <v>0</v>
      </c>
      <c r="T903" s="979">
        <f>+Sample!G968</f>
        <v>0</v>
      </c>
      <c r="U903" s="979">
        <f>+Sample!H968</f>
        <v>0</v>
      </c>
      <c r="V903" s="979">
        <f>+Sample!I968</f>
        <v>0</v>
      </c>
      <c r="W903" s="979">
        <f>+Sample!J968</f>
        <v>0</v>
      </c>
      <c r="X903" s="979">
        <f>+Sample!K968</f>
        <v>0</v>
      </c>
      <c r="Y903" s="979">
        <f>+Sample!L968</f>
        <v>0</v>
      </c>
      <c r="Z903" s="979">
        <f>+Sample!M968</f>
        <v>0</v>
      </c>
      <c r="AA903" s="979">
        <f>+Sample!N968</f>
        <v>0</v>
      </c>
    </row>
    <row r="904" spans="1:27" x14ac:dyDescent="0.2">
      <c r="A904" s="1">
        <f>+Sample_FC!A969</f>
        <v>45893</v>
      </c>
      <c r="B904" s="979">
        <f>+Sample_FC!B969</f>
        <v>0</v>
      </c>
      <c r="C904" s="979">
        <f>+Sample_FC!C969</f>
        <v>0</v>
      </c>
      <c r="D904" s="979">
        <f>+Sample_FC!D969</f>
        <v>0</v>
      </c>
      <c r="E904" s="979">
        <f>+Sample_FC!E969</f>
        <v>0</v>
      </c>
      <c r="F904" s="979">
        <f>+Sample_FC!F969</f>
        <v>0</v>
      </c>
      <c r="G904" s="979">
        <f>+Sample_FC!G969</f>
        <v>0</v>
      </c>
      <c r="H904" s="979">
        <f>+Sample_FC!H969</f>
        <v>0</v>
      </c>
      <c r="I904" s="979">
        <f>+Sample_FC!I969</f>
        <v>0</v>
      </c>
      <c r="J904" s="979">
        <f>+Sample_FC!J969</f>
        <v>0</v>
      </c>
      <c r="K904" s="979">
        <f>+Sample_FC!K969</f>
        <v>0</v>
      </c>
      <c r="L904" s="979">
        <f>+Sample_FC!L969</f>
        <v>0</v>
      </c>
      <c r="M904" s="979">
        <f>+Sample_FC!M969</f>
        <v>0</v>
      </c>
      <c r="N904" s="979">
        <f>+Sample_FC!N969</f>
        <v>0</v>
      </c>
      <c r="O904" s="979">
        <f>+Sample!B969</f>
        <v>0</v>
      </c>
      <c r="P904" s="979">
        <f>+Sample!C969</f>
        <v>0</v>
      </c>
      <c r="Q904" s="979">
        <f>+Sample!D969</f>
        <v>0</v>
      </c>
      <c r="R904" s="979">
        <f>+Sample!E969</f>
        <v>0</v>
      </c>
      <c r="S904" s="979">
        <f>+Sample!F969</f>
        <v>0</v>
      </c>
      <c r="T904" s="979">
        <f>+Sample!G969</f>
        <v>0</v>
      </c>
      <c r="U904" s="979">
        <f>+Sample!H969</f>
        <v>0</v>
      </c>
      <c r="V904" s="979">
        <f>+Sample!I969</f>
        <v>0</v>
      </c>
      <c r="W904" s="979">
        <f>+Sample!J969</f>
        <v>0</v>
      </c>
      <c r="X904" s="979">
        <f>+Sample!K969</f>
        <v>0</v>
      </c>
      <c r="Y904" s="979">
        <f>+Sample!L969</f>
        <v>0</v>
      </c>
      <c r="Z904" s="979">
        <f>+Sample!M969</f>
        <v>0</v>
      </c>
      <c r="AA904" s="979">
        <f>+Sample!N969</f>
        <v>0</v>
      </c>
    </row>
    <row r="905" spans="1:27" x14ac:dyDescent="0.2">
      <c r="A905" s="1">
        <f>+Sample_FC!A970</f>
        <v>45894</v>
      </c>
      <c r="B905" s="979">
        <f>+Sample_FC!B970</f>
        <v>0</v>
      </c>
      <c r="C905" s="979">
        <f>+Sample_FC!C970</f>
        <v>0</v>
      </c>
      <c r="D905" s="979">
        <f>+Sample_FC!D970</f>
        <v>0</v>
      </c>
      <c r="E905" s="979">
        <f>+Sample_FC!E970</f>
        <v>0</v>
      </c>
      <c r="F905" s="979">
        <f>+Sample_FC!F970</f>
        <v>0</v>
      </c>
      <c r="G905" s="979">
        <f>+Sample_FC!G970</f>
        <v>0</v>
      </c>
      <c r="H905" s="979">
        <f>+Sample_FC!H970</f>
        <v>0</v>
      </c>
      <c r="I905" s="979">
        <f>+Sample_FC!I970</f>
        <v>0</v>
      </c>
      <c r="J905" s="979">
        <f>+Sample_FC!J970</f>
        <v>0</v>
      </c>
      <c r="K905" s="979">
        <f>+Sample_FC!K970</f>
        <v>0</v>
      </c>
      <c r="L905" s="979">
        <f>+Sample_FC!L970</f>
        <v>0</v>
      </c>
      <c r="M905" s="979">
        <f>+Sample_FC!M970</f>
        <v>0</v>
      </c>
      <c r="N905" s="979">
        <f>+Sample_FC!N970</f>
        <v>0</v>
      </c>
      <c r="O905" s="979">
        <f>+Sample!B970</f>
        <v>0</v>
      </c>
      <c r="P905" s="979">
        <f>+Sample!C970</f>
        <v>0</v>
      </c>
      <c r="Q905" s="979">
        <f>+Sample!D970</f>
        <v>0</v>
      </c>
      <c r="R905" s="979">
        <f>+Sample!E970</f>
        <v>0</v>
      </c>
      <c r="S905" s="979">
        <f>+Sample!F970</f>
        <v>0</v>
      </c>
      <c r="T905" s="979">
        <f>+Sample!G970</f>
        <v>0</v>
      </c>
      <c r="U905" s="979">
        <f>+Sample!H970</f>
        <v>0</v>
      </c>
      <c r="V905" s="979">
        <f>+Sample!I970</f>
        <v>0</v>
      </c>
      <c r="W905" s="979">
        <f>+Sample!J970</f>
        <v>0</v>
      </c>
      <c r="X905" s="979">
        <f>+Sample!K970</f>
        <v>0</v>
      </c>
      <c r="Y905" s="979">
        <f>+Sample!L970</f>
        <v>0</v>
      </c>
      <c r="Z905" s="979">
        <f>+Sample!M970</f>
        <v>0</v>
      </c>
      <c r="AA905" s="979">
        <f>+Sample!N970</f>
        <v>0</v>
      </c>
    </row>
    <row r="906" spans="1:27" x14ac:dyDescent="0.2">
      <c r="A906" s="1">
        <f>+Sample_FC!A971</f>
        <v>45895</v>
      </c>
      <c r="B906" s="979">
        <f>+Sample_FC!B971</f>
        <v>0</v>
      </c>
      <c r="C906" s="979">
        <f>+Sample_FC!C971</f>
        <v>0</v>
      </c>
      <c r="D906" s="979">
        <f>+Sample_FC!D971</f>
        <v>0</v>
      </c>
      <c r="E906" s="979">
        <f>+Sample_FC!E971</f>
        <v>0</v>
      </c>
      <c r="F906" s="979">
        <f>+Sample_FC!F971</f>
        <v>0</v>
      </c>
      <c r="G906" s="979">
        <f>+Sample_FC!G971</f>
        <v>0</v>
      </c>
      <c r="H906" s="979">
        <f>+Sample_FC!H971</f>
        <v>0</v>
      </c>
      <c r="I906" s="979">
        <f>+Sample_FC!I971</f>
        <v>0</v>
      </c>
      <c r="J906" s="979">
        <f>+Sample_FC!J971</f>
        <v>0</v>
      </c>
      <c r="K906" s="979">
        <f>+Sample_FC!K971</f>
        <v>0</v>
      </c>
      <c r="L906" s="979">
        <f>+Sample_FC!L971</f>
        <v>0</v>
      </c>
      <c r="M906" s="979">
        <f>+Sample_FC!M971</f>
        <v>0</v>
      </c>
      <c r="N906" s="979">
        <f>+Sample_FC!N971</f>
        <v>0</v>
      </c>
      <c r="O906" s="979">
        <f>+Sample!B971</f>
        <v>0</v>
      </c>
      <c r="P906" s="979">
        <f>+Sample!C971</f>
        <v>0</v>
      </c>
      <c r="Q906" s="979">
        <f>+Sample!D971</f>
        <v>0</v>
      </c>
      <c r="R906" s="979">
        <f>+Sample!E971</f>
        <v>0</v>
      </c>
      <c r="S906" s="979">
        <f>+Sample!F971</f>
        <v>0</v>
      </c>
      <c r="T906" s="979">
        <f>+Sample!G971</f>
        <v>0</v>
      </c>
      <c r="U906" s="979">
        <f>+Sample!H971</f>
        <v>0</v>
      </c>
      <c r="V906" s="979">
        <f>+Sample!I971</f>
        <v>0</v>
      </c>
      <c r="W906" s="979">
        <f>+Sample!J971</f>
        <v>0</v>
      </c>
      <c r="X906" s="979">
        <f>+Sample!K971</f>
        <v>0</v>
      </c>
      <c r="Y906" s="979">
        <f>+Sample!L971</f>
        <v>0</v>
      </c>
      <c r="Z906" s="979">
        <f>+Sample!M971</f>
        <v>0</v>
      </c>
      <c r="AA906" s="979">
        <f>+Sample!N971</f>
        <v>0</v>
      </c>
    </row>
    <row r="907" spans="1:27" x14ac:dyDescent="0.2">
      <c r="A907" s="1">
        <f>+Sample_FC!A972</f>
        <v>45896</v>
      </c>
      <c r="B907" s="979">
        <f>+Sample_FC!B972</f>
        <v>0</v>
      </c>
      <c r="C907" s="979">
        <f>+Sample_FC!C972</f>
        <v>0</v>
      </c>
      <c r="D907" s="979">
        <f>+Sample_FC!D972</f>
        <v>0</v>
      </c>
      <c r="E907" s="979">
        <f>+Sample_FC!E972</f>
        <v>0</v>
      </c>
      <c r="F907" s="979">
        <f>+Sample_FC!F972</f>
        <v>0</v>
      </c>
      <c r="G907" s="979">
        <f>+Sample_FC!G972</f>
        <v>0</v>
      </c>
      <c r="H907" s="979">
        <f>+Sample_FC!H972</f>
        <v>0</v>
      </c>
      <c r="I907" s="979">
        <f>+Sample_FC!I972</f>
        <v>0</v>
      </c>
      <c r="J907" s="979">
        <f>+Sample_FC!J972</f>
        <v>0</v>
      </c>
      <c r="K907" s="979">
        <f>+Sample_FC!K972</f>
        <v>0</v>
      </c>
      <c r="L907" s="979">
        <f>+Sample_FC!L972</f>
        <v>0</v>
      </c>
      <c r="M907" s="979">
        <f>+Sample_FC!M972</f>
        <v>0</v>
      </c>
      <c r="N907" s="979">
        <f>+Sample_FC!N972</f>
        <v>0</v>
      </c>
      <c r="O907" s="979">
        <f>+Sample!B972</f>
        <v>0</v>
      </c>
      <c r="P907" s="979">
        <f>+Sample!C972</f>
        <v>0</v>
      </c>
      <c r="Q907" s="979">
        <f>+Sample!D972</f>
        <v>0</v>
      </c>
      <c r="R907" s="979">
        <f>+Sample!E972</f>
        <v>0</v>
      </c>
      <c r="S907" s="979">
        <f>+Sample!F972</f>
        <v>0</v>
      </c>
      <c r="T907" s="979">
        <f>+Sample!G972</f>
        <v>0</v>
      </c>
      <c r="U907" s="979">
        <f>+Sample!H972</f>
        <v>0</v>
      </c>
      <c r="V907" s="979">
        <f>+Sample!I972</f>
        <v>0</v>
      </c>
      <c r="W907" s="979">
        <f>+Sample!J972</f>
        <v>0</v>
      </c>
      <c r="X907" s="979">
        <f>+Sample!K972</f>
        <v>0</v>
      </c>
      <c r="Y907" s="979">
        <f>+Sample!L972</f>
        <v>0</v>
      </c>
      <c r="Z907" s="979">
        <f>+Sample!M972</f>
        <v>0</v>
      </c>
      <c r="AA907" s="979">
        <f>+Sample!N972</f>
        <v>0</v>
      </c>
    </row>
    <row r="908" spans="1:27" x14ac:dyDescent="0.2">
      <c r="A908" s="1">
        <f>+Sample_FC!A973</f>
        <v>45897</v>
      </c>
      <c r="B908" s="979">
        <f>+Sample_FC!B973</f>
        <v>0</v>
      </c>
      <c r="C908" s="979">
        <f>+Sample_FC!C973</f>
        <v>0</v>
      </c>
      <c r="D908" s="979">
        <f>+Sample_FC!D973</f>
        <v>0</v>
      </c>
      <c r="E908" s="979">
        <f>+Sample_FC!E973</f>
        <v>0</v>
      </c>
      <c r="F908" s="979">
        <f>+Sample_FC!F973</f>
        <v>0</v>
      </c>
      <c r="G908" s="979">
        <f>+Sample_FC!G973</f>
        <v>0</v>
      </c>
      <c r="H908" s="979">
        <f>+Sample_FC!H973</f>
        <v>0</v>
      </c>
      <c r="I908" s="979">
        <f>+Sample_FC!I973</f>
        <v>0</v>
      </c>
      <c r="J908" s="979">
        <f>+Sample_FC!J973</f>
        <v>0</v>
      </c>
      <c r="K908" s="979">
        <f>+Sample_FC!K973</f>
        <v>0</v>
      </c>
      <c r="L908" s="979">
        <f>+Sample_FC!L973</f>
        <v>0</v>
      </c>
      <c r="M908" s="979">
        <f>+Sample_FC!M973</f>
        <v>0</v>
      </c>
      <c r="N908" s="979">
        <f>+Sample_FC!N973</f>
        <v>0</v>
      </c>
      <c r="O908" s="979">
        <f>+Sample!B973</f>
        <v>0</v>
      </c>
      <c r="P908" s="979">
        <f>+Sample!C973</f>
        <v>0</v>
      </c>
      <c r="Q908" s="979">
        <f>+Sample!D973</f>
        <v>0</v>
      </c>
      <c r="R908" s="979">
        <f>+Sample!E973</f>
        <v>0</v>
      </c>
      <c r="S908" s="979">
        <f>+Sample!F973</f>
        <v>0</v>
      </c>
      <c r="T908" s="979">
        <f>+Sample!G973</f>
        <v>0</v>
      </c>
      <c r="U908" s="979">
        <f>+Sample!H973</f>
        <v>0</v>
      </c>
      <c r="V908" s="979">
        <f>+Sample!I973</f>
        <v>0</v>
      </c>
      <c r="W908" s="979">
        <f>+Sample!J973</f>
        <v>0</v>
      </c>
      <c r="X908" s="979">
        <f>+Sample!K973</f>
        <v>0</v>
      </c>
      <c r="Y908" s="979">
        <f>+Sample!L973</f>
        <v>0</v>
      </c>
      <c r="Z908" s="979">
        <f>+Sample!M973</f>
        <v>0</v>
      </c>
      <c r="AA908" s="979">
        <f>+Sample!N973</f>
        <v>0</v>
      </c>
    </row>
    <row r="909" spans="1:27" x14ac:dyDescent="0.2">
      <c r="A909" s="1">
        <f>+Sample_FC!A974</f>
        <v>45898</v>
      </c>
      <c r="B909" s="979">
        <f>+Sample_FC!B974</f>
        <v>0</v>
      </c>
      <c r="C909" s="979">
        <f>+Sample_FC!C974</f>
        <v>0</v>
      </c>
      <c r="D909" s="979">
        <f>+Sample_FC!D974</f>
        <v>0</v>
      </c>
      <c r="E909" s="979">
        <f>+Sample_FC!E974</f>
        <v>0</v>
      </c>
      <c r="F909" s="979">
        <f>+Sample_FC!F974</f>
        <v>0</v>
      </c>
      <c r="G909" s="979">
        <f>+Sample_FC!G974</f>
        <v>0</v>
      </c>
      <c r="H909" s="979">
        <f>+Sample_FC!H974</f>
        <v>0</v>
      </c>
      <c r="I909" s="979">
        <f>+Sample_FC!I974</f>
        <v>0</v>
      </c>
      <c r="J909" s="979">
        <f>+Sample_FC!J974</f>
        <v>0</v>
      </c>
      <c r="K909" s="979">
        <f>+Sample_FC!K974</f>
        <v>0</v>
      </c>
      <c r="L909" s="979">
        <f>+Sample_FC!L974</f>
        <v>0</v>
      </c>
      <c r="M909" s="979">
        <f>+Sample_FC!M974</f>
        <v>0</v>
      </c>
      <c r="N909" s="979">
        <f>+Sample_FC!N974</f>
        <v>0</v>
      </c>
      <c r="O909" s="979">
        <f>+Sample!B974</f>
        <v>0</v>
      </c>
      <c r="P909" s="979">
        <f>+Sample!C974</f>
        <v>0</v>
      </c>
      <c r="Q909" s="979">
        <f>+Sample!D974</f>
        <v>0</v>
      </c>
      <c r="R909" s="979">
        <f>+Sample!E974</f>
        <v>0</v>
      </c>
      <c r="S909" s="979">
        <f>+Sample!F974</f>
        <v>0</v>
      </c>
      <c r="T909" s="979">
        <f>+Sample!G974</f>
        <v>0</v>
      </c>
      <c r="U909" s="979">
        <f>+Sample!H974</f>
        <v>0</v>
      </c>
      <c r="V909" s="979">
        <f>+Sample!I974</f>
        <v>0</v>
      </c>
      <c r="W909" s="979">
        <f>+Sample!J974</f>
        <v>0</v>
      </c>
      <c r="X909" s="979">
        <f>+Sample!K974</f>
        <v>0</v>
      </c>
      <c r="Y909" s="979">
        <f>+Sample!L974</f>
        <v>0</v>
      </c>
      <c r="Z909" s="979">
        <f>+Sample!M974</f>
        <v>0</v>
      </c>
      <c r="AA909" s="979">
        <f>+Sample!N974</f>
        <v>0</v>
      </c>
    </row>
    <row r="910" spans="1:27" x14ac:dyDescent="0.2">
      <c r="A910" s="1">
        <f>+Sample_FC!A975</f>
        <v>45899</v>
      </c>
      <c r="B910" s="979">
        <f>+Sample_FC!B975</f>
        <v>0</v>
      </c>
      <c r="C910" s="979">
        <f>+Sample_FC!C975</f>
        <v>0</v>
      </c>
      <c r="D910" s="979">
        <f>+Sample_FC!D975</f>
        <v>0</v>
      </c>
      <c r="E910" s="979">
        <f>+Sample_FC!E975</f>
        <v>0</v>
      </c>
      <c r="F910" s="979">
        <f>+Sample_FC!F975</f>
        <v>0</v>
      </c>
      <c r="G910" s="979">
        <f>+Sample_FC!G975</f>
        <v>0</v>
      </c>
      <c r="H910" s="979">
        <f>+Sample_FC!H975</f>
        <v>0</v>
      </c>
      <c r="I910" s="979">
        <f>+Sample_FC!I975</f>
        <v>0</v>
      </c>
      <c r="J910" s="979">
        <f>+Sample_FC!J975</f>
        <v>0</v>
      </c>
      <c r="K910" s="979">
        <f>+Sample_FC!K975</f>
        <v>0</v>
      </c>
      <c r="L910" s="979">
        <f>+Sample_FC!L975</f>
        <v>0</v>
      </c>
      <c r="M910" s="979">
        <f>+Sample_FC!M975</f>
        <v>0</v>
      </c>
      <c r="N910" s="979">
        <f>+Sample_FC!N975</f>
        <v>0</v>
      </c>
      <c r="O910" s="979">
        <f>+Sample!B975</f>
        <v>0</v>
      </c>
      <c r="P910" s="979">
        <f>+Sample!C975</f>
        <v>0</v>
      </c>
      <c r="Q910" s="979">
        <f>+Sample!D975</f>
        <v>0</v>
      </c>
      <c r="R910" s="979">
        <f>+Sample!E975</f>
        <v>0</v>
      </c>
      <c r="S910" s="979">
        <f>+Sample!F975</f>
        <v>0</v>
      </c>
      <c r="T910" s="979">
        <f>+Sample!G975</f>
        <v>0</v>
      </c>
      <c r="U910" s="979">
        <f>+Sample!H975</f>
        <v>0</v>
      </c>
      <c r="V910" s="979">
        <f>+Sample!I975</f>
        <v>0</v>
      </c>
      <c r="W910" s="979">
        <f>+Sample!J975</f>
        <v>0</v>
      </c>
      <c r="X910" s="979">
        <f>+Sample!K975</f>
        <v>0</v>
      </c>
      <c r="Y910" s="979">
        <f>+Sample!L975</f>
        <v>0</v>
      </c>
      <c r="Z910" s="979">
        <f>+Sample!M975</f>
        <v>0</v>
      </c>
      <c r="AA910" s="979">
        <f>+Sample!N975</f>
        <v>0</v>
      </c>
    </row>
    <row r="911" spans="1:27" x14ac:dyDescent="0.2">
      <c r="A911" s="1">
        <f>+Sample_FC!A976</f>
        <v>45900</v>
      </c>
      <c r="B911" s="979">
        <f>+Sample_FC!B976</f>
        <v>0</v>
      </c>
      <c r="C911" s="979">
        <f>+Sample_FC!C976</f>
        <v>0</v>
      </c>
      <c r="D911" s="979">
        <f>+Sample_FC!D976</f>
        <v>0</v>
      </c>
      <c r="E911" s="979">
        <f>+Sample_FC!E976</f>
        <v>0</v>
      </c>
      <c r="F911" s="979">
        <f>+Sample_FC!F976</f>
        <v>0</v>
      </c>
      <c r="G911" s="979">
        <f>+Sample_FC!G976</f>
        <v>0</v>
      </c>
      <c r="H911" s="979">
        <f>+Sample_FC!H976</f>
        <v>0</v>
      </c>
      <c r="I911" s="979">
        <f>+Sample_FC!I976</f>
        <v>0</v>
      </c>
      <c r="J911" s="979">
        <f>+Sample_FC!J976</f>
        <v>0</v>
      </c>
      <c r="K911" s="979">
        <f>+Sample_FC!K976</f>
        <v>0</v>
      </c>
      <c r="L911" s="979">
        <f>+Sample_FC!L976</f>
        <v>0</v>
      </c>
      <c r="M911" s="979">
        <f>+Sample_FC!M976</f>
        <v>0</v>
      </c>
      <c r="N911" s="979">
        <f>+Sample_FC!N976</f>
        <v>0</v>
      </c>
      <c r="O911" s="979">
        <f>+Sample!B976</f>
        <v>0</v>
      </c>
      <c r="P911" s="979">
        <f>+Sample!C976</f>
        <v>0</v>
      </c>
      <c r="Q911" s="979">
        <f>+Sample!D976</f>
        <v>0</v>
      </c>
      <c r="R911" s="979">
        <f>+Sample!E976</f>
        <v>0</v>
      </c>
      <c r="S911" s="979">
        <f>+Sample!F976</f>
        <v>0</v>
      </c>
      <c r="T911" s="979">
        <f>+Sample!G976</f>
        <v>0</v>
      </c>
      <c r="U911" s="979">
        <f>+Sample!H976</f>
        <v>0</v>
      </c>
      <c r="V911" s="979">
        <f>+Sample!I976</f>
        <v>0</v>
      </c>
      <c r="W911" s="979">
        <f>+Sample!J976</f>
        <v>0</v>
      </c>
      <c r="X911" s="979">
        <f>+Sample!K976</f>
        <v>0</v>
      </c>
      <c r="Y911" s="979">
        <f>+Sample!L976</f>
        <v>0</v>
      </c>
      <c r="Z911" s="979">
        <f>+Sample!M976</f>
        <v>0</v>
      </c>
      <c r="AA911" s="979">
        <f>+Sample!N976</f>
        <v>0</v>
      </c>
    </row>
    <row r="912" spans="1:27" x14ac:dyDescent="0.2">
      <c r="A912" s="1">
        <f>+Sample_FC!A977</f>
        <v>45901</v>
      </c>
      <c r="B912" s="979">
        <f>+Sample_FC!B977</f>
        <v>0</v>
      </c>
      <c r="C912" s="979">
        <f>+Sample_FC!C977</f>
        <v>0</v>
      </c>
      <c r="D912" s="979">
        <f>+Sample_FC!D977</f>
        <v>0</v>
      </c>
      <c r="E912" s="979">
        <f>+Sample_FC!E977</f>
        <v>0</v>
      </c>
      <c r="F912" s="979">
        <f>+Sample_FC!F977</f>
        <v>0</v>
      </c>
      <c r="G912" s="979">
        <f>+Sample_FC!G977</f>
        <v>0</v>
      </c>
      <c r="H912" s="979">
        <f>+Sample_FC!H977</f>
        <v>0</v>
      </c>
      <c r="I912" s="979">
        <f>+Sample_FC!I977</f>
        <v>0</v>
      </c>
      <c r="J912" s="979">
        <f>+Sample_FC!J977</f>
        <v>0</v>
      </c>
      <c r="K912" s="979">
        <f>+Sample_FC!K977</f>
        <v>0</v>
      </c>
      <c r="L912" s="979">
        <f>+Sample_FC!L977</f>
        <v>0</v>
      </c>
      <c r="M912" s="979">
        <f>+Sample_FC!M977</f>
        <v>0</v>
      </c>
      <c r="N912" s="979">
        <f>+Sample_FC!N977</f>
        <v>0</v>
      </c>
      <c r="O912" s="979">
        <f>+Sample!B977</f>
        <v>0</v>
      </c>
      <c r="P912" s="979">
        <f>+Sample!C977</f>
        <v>0</v>
      </c>
      <c r="Q912" s="979">
        <f>+Sample!D977</f>
        <v>0</v>
      </c>
      <c r="R912" s="979">
        <f>+Sample!E977</f>
        <v>0</v>
      </c>
      <c r="S912" s="979">
        <f>+Sample!F977</f>
        <v>0</v>
      </c>
      <c r="T912" s="979">
        <f>+Sample!G977</f>
        <v>0</v>
      </c>
      <c r="U912" s="979">
        <f>+Sample!H977</f>
        <v>0</v>
      </c>
      <c r="V912" s="979">
        <f>+Sample!I977</f>
        <v>0</v>
      </c>
      <c r="W912" s="979">
        <f>+Sample!J977</f>
        <v>0</v>
      </c>
      <c r="X912" s="979">
        <f>+Sample!K977</f>
        <v>0</v>
      </c>
      <c r="Y912" s="979">
        <f>+Sample!L977</f>
        <v>0</v>
      </c>
      <c r="Z912" s="979">
        <f>+Sample!M977</f>
        <v>0</v>
      </c>
      <c r="AA912" s="979">
        <f>+Sample!N977</f>
        <v>0</v>
      </c>
    </row>
    <row r="913" spans="1:27" x14ac:dyDescent="0.2">
      <c r="A913" s="1">
        <f>+Sample_FC!A978</f>
        <v>45902</v>
      </c>
      <c r="B913" s="979">
        <f>+Sample_FC!B978</f>
        <v>0</v>
      </c>
      <c r="C913" s="979">
        <f>+Sample_FC!C978</f>
        <v>0</v>
      </c>
      <c r="D913" s="979">
        <f>+Sample_FC!D978</f>
        <v>0</v>
      </c>
      <c r="E913" s="979">
        <f>+Sample_FC!E978</f>
        <v>0</v>
      </c>
      <c r="F913" s="979">
        <f>+Sample_FC!F978</f>
        <v>0</v>
      </c>
      <c r="G913" s="979">
        <f>+Sample_FC!G978</f>
        <v>0</v>
      </c>
      <c r="H913" s="979">
        <f>+Sample_FC!H978</f>
        <v>0</v>
      </c>
      <c r="I913" s="979">
        <f>+Sample_FC!I978</f>
        <v>0</v>
      </c>
      <c r="J913" s="979">
        <f>+Sample_FC!J978</f>
        <v>0</v>
      </c>
      <c r="K913" s="979">
        <f>+Sample_FC!K978</f>
        <v>0</v>
      </c>
      <c r="L913" s="979">
        <f>+Sample_FC!L978</f>
        <v>0</v>
      </c>
      <c r="M913" s="979">
        <f>+Sample_FC!M978</f>
        <v>0</v>
      </c>
      <c r="N913" s="979">
        <f>+Sample_FC!N978</f>
        <v>0</v>
      </c>
      <c r="O913" s="979">
        <f>+Sample!B978</f>
        <v>0</v>
      </c>
      <c r="P913" s="979">
        <f>+Sample!C978</f>
        <v>0</v>
      </c>
      <c r="Q913" s="979">
        <f>+Sample!D978</f>
        <v>0</v>
      </c>
      <c r="R913" s="979">
        <f>+Sample!E978</f>
        <v>0</v>
      </c>
      <c r="S913" s="979">
        <f>+Sample!F978</f>
        <v>0</v>
      </c>
      <c r="T913" s="979">
        <f>+Sample!G978</f>
        <v>0</v>
      </c>
      <c r="U913" s="979">
        <f>+Sample!H978</f>
        <v>0</v>
      </c>
      <c r="V913" s="979">
        <f>+Sample!I978</f>
        <v>0</v>
      </c>
      <c r="W913" s="979">
        <f>+Sample!J978</f>
        <v>0</v>
      </c>
      <c r="X913" s="979">
        <f>+Sample!K978</f>
        <v>0</v>
      </c>
      <c r="Y913" s="979">
        <f>+Sample!L978</f>
        <v>0</v>
      </c>
      <c r="Z913" s="979">
        <f>+Sample!M978</f>
        <v>0</v>
      </c>
      <c r="AA913" s="979">
        <f>+Sample!N978</f>
        <v>0</v>
      </c>
    </row>
    <row r="914" spans="1:27" x14ac:dyDescent="0.2">
      <c r="A914" s="1">
        <f>+Sample_FC!A979</f>
        <v>45903</v>
      </c>
      <c r="B914" s="979">
        <f>+Sample_FC!B979</f>
        <v>0</v>
      </c>
      <c r="C914" s="979">
        <f>+Sample_FC!C979</f>
        <v>0</v>
      </c>
      <c r="D914" s="979">
        <f>+Sample_FC!D979</f>
        <v>0</v>
      </c>
      <c r="E914" s="979">
        <f>+Sample_FC!E979</f>
        <v>0</v>
      </c>
      <c r="F914" s="979">
        <f>+Sample_FC!F979</f>
        <v>0</v>
      </c>
      <c r="G914" s="979">
        <f>+Sample_FC!G979</f>
        <v>0</v>
      </c>
      <c r="H914" s="979">
        <f>+Sample_FC!H979</f>
        <v>0</v>
      </c>
      <c r="I914" s="979">
        <f>+Sample_FC!I979</f>
        <v>0</v>
      </c>
      <c r="J914" s="979">
        <f>+Sample_FC!J979</f>
        <v>0</v>
      </c>
      <c r="K914" s="979">
        <f>+Sample_FC!K979</f>
        <v>0</v>
      </c>
      <c r="L914" s="979">
        <f>+Sample_FC!L979</f>
        <v>0</v>
      </c>
      <c r="M914" s="979">
        <f>+Sample_FC!M979</f>
        <v>0</v>
      </c>
      <c r="N914" s="979">
        <f>+Sample_FC!N979</f>
        <v>0</v>
      </c>
      <c r="O914" s="979">
        <f>+Sample!B979</f>
        <v>0</v>
      </c>
      <c r="P914" s="979">
        <f>+Sample!C979</f>
        <v>0</v>
      </c>
      <c r="Q914" s="979">
        <f>+Sample!D979</f>
        <v>0</v>
      </c>
      <c r="R914" s="979">
        <f>+Sample!E979</f>
        <v>0</v>
      </c>
      <c r="S914" s="979">
        <f>+Sample!F979</f>
        <v>0</v>
      </c>
      <c r="T914" s="979">
        <f>+Sample!G979</f>
        <v>0</v>
      </c>
      <c r="U914" s="979">
        <f>+Sample!H979</f>
        <v>0</v>
      </c>
      <c r="V914" s="979">
        <f>+Sample!I979</f>
        <v>0</v>
      </c>
      <c r="W914" s="979">
        <f>+Sample!J979</f>
        <v>0</v>
      </c>
      <c r="X914" s="979">
        <f>+Sample!K979</f>
        <v>0</v>
      </c>
      <c r="Y914" s="979">
        <f>+Sample!L979</f>
        <v>0</v>
      </c>
      <c r="Z914" s="979">
        <f>+Sample!M979</f>
        <v>0</v>
      </c>
      <c r="AA914" s="979">
        <f>+Sample!N979</f>
        <v>0</v>
      </c>
    </row>
    <row r="915" spans="1:27" x14ac:dyDescent="0.2">
      <c r="A915" s="1">
        <f>+Sample_FC!A980</f>
        <v>45904</v>
      </c>
      <c r="B915" s="979">
        <f>+Sample_FC!B980</f>
        <v>0</v>
      </c>
      <c r="C915" s="979">
        <f>+Sample_FC!C980</f>
        <v>0</v>
      </c>
      <c r="D915" s="979">
        <f>+Sample_FC!D980</f>
        <v>0</v>
      </c>
      <c r="E915" s="979">
        <f>+Sample_FC!E980</f>
        <v>0</v>
      </c>
      <c r="F915" s="979">
        <f>+Sample_FC!F980</f>
        <v>0</v>
      </c>
      <c r="G915" s="979">
        <f>+Sample_FC!G980</f>
        <v>0</v>
      </c>
      <c r="H915" s="979">
        <f>+Sample_FC!H980</f>
        <v>0</v>
      </c>
      <c r="I915" s="979">
        <f>+Sample_FC!I980</f>
        <v>0</v>
      </c>
      <c r="J915" s="979">
        <f>+Sample_FC!J980</f>
        <v>0</v>
      </c>
      <c r="K915" s="979">
        <f>+Sample_FC!K980</f>
        <v>0</v>
      </c>
      <c r="L915" s="979">
        <f>+Sample_FC!L980</f>
        <v>0</v>
      </c>
      <c r="M915" s="979">
        <f>+Sample_FC!M980</f>
        <v>0</v>
      </c>
      <c r="N915" s="979">
        <f>+Sample_FC!N980</f>
        <v>0</v>
      </c>
      <c r="O915" s="979">
        <f>+Sample!B980</f>
        <v>0</v>
      </c>
      <c r="P915" s="979">
        <f>+Sample!C980</f>
        <v>0</v>
      </c>
      <c r="Q915" s="979">
        <f>+Sample!D980</f>
        <v>0</v>
      </c>
      <c r="R915" s="979">
        <f>+Sample!E980</f>
        <v>0</v>
      </c>
      <c r="S915" s="979">
        <f>+Sample!F980</f>
        <v>0</v>
      </c>
      <c r="T915" s="979">
        <f>+Sample!G980</f>
        <v>0</v>
      </c>
      <c r="U915" s="979">
        <f>+Sample!H980</f>
        <v>0</v>
      </c>
      <c r="V915" s="979">
        <f>+Sample!I980</f>
        <v>0</v>
      </c>
      <c r="W915" s="979">
        <f>+Sample!J980</f>
        <v>0</v>
      </c>
      <c r="X915" s="979">
        <f>+Sample!K980</f>
        <v>0</v>
      </c>
      <c r="Y915" s="979">
        <f>+Sample!L980</f>
        <v>0</v>
      </c>
      <c r="Z915" s="979">
        <f>+Sample!M980</f>
        <v>0</v>
      </c>
      <c r="AA915" s="979">
        <f>+Sample!N980</f>
        <v>0</v>
      </c>
    </row>
    <row r="916" spans="1:27" x14ac:dyDescent="0.2">
      <c r="A916" s="1">
        <f>+Sample_FC!A981</f>
        <v>45905</v>
      </c>
      <c r="B916" s="979">
        <f>+Sample_FC!B981</f>
        <v>0</v>
      </c>
      <c r="C916" s="979">
        <f>+Sample_FC!C981</f>
        <v>0</v>
      </c>
      <c r="D916" s="979">
        <f>+Sample_FC!D981</f>
        <v>0</v>
      </c>
      <c r="E916" s="979">
        <f>+Sample_FC!E981</f>
        <v>0</v>
      </c>
      <c r="F916" s="979">
        <f>+Sample_FC!F981</f>
        <v>0</v>
      </c>
      <c r="G916" s="979">
        <f>+Sample_FC!G981</f>
        <v>0</v>
      </c>
      <c r="H916" s="979">
        <f>+Sample_FC!H981</f>
        <v>0</v>
      </c>
      <c r="I916" s="979">
        <f>+Sample_FC!I981</f>
        <v>0</v>
      </c>
      <c r="J916" s="979">
        <f>+Sample_FC!J981</f>
        <v>0</v>
      </c>
      <c r="K916" s="979">
        <f>+Sample_FC!K981</f>
        <v>0</v>
      </c>
      <c r="L916" s="979">
        <f>+Sample_FC!L981</f>
        <v>0</v>
      </c>
      <c r="M916" s="979">
        <f>+Sample_FC!M981</f>
        <v>0</v>
      </c>
      <c r="N916" s="979">
        <f>+Sample_FC!N981</f>
        <v>0</v>
      </c>
      <c r="O916" s="979">
        <f>+Sample!B981</f>
        <v>0</v>
      </c>
      <c r="P916" s="979">
        <f>+Sample!C981</f>
        <v>0</v>
      </c>
      <c r="Q916" s="979">
        <f>+Sample!D981</f>
        <v>0</v>
      </c>
      <c r="R916" s="979">
        <f>+Sample!E981</f>
        <v>0</v>
      </c>
      <c r="S916" s="979">
        <f>+Sample!F981</f>
        <v>0</v>
      </c>
      <c r="T916" s="979">
        <f>+Sample!G981</f>
        <v>0</v>
      </c>
      <c r="U916" s="979">
        <f>+Sample!H981</f>
        <v>0</v>
      </c>
      <c r="V916" s="979">
        <f>+Sample!I981</f>
        <v>0</v>
      </c>
      <c r="W916" s="979">
        <f>+Sample!J981</f>
        <v>0</v>
      </c>
      <c r="X916" s="979">
        <f>+Sample!K981</f>
        <v>0</v>
      </c>
      <c r="Y916" s="979">
        <f>+Sample!L981</f>
        <v>0</v>
      </c>
      <c r="Z916" s="979">
        <f>+Sample!M981</f>
        <v>0</v>
      </c>
      <c r="AA916" s="979">
        <f>+Sample!N981</f>
        <v>0</v>
      </c>
    </row>
    <row r="917" spans="1:27" x14ac:dyDescent="0.2">
      <c r="A917" s="1">
        <f>+Sample_FC!A982</f>
        <v>45906</v>
      </c>
      <c r="B917" s="979">
        <f>+Sample_FC!B982</f>
        <v>0</v>
      </c>
      <c r="C917" s="979">
        <f>+Sample_FC!C982</f>
        <v>0</v>
      </c>
      <c r="D917" s="979">
        <f>+Sample_FC!D982</f>
        <v>0</v>
      </c>
      <c r="E917" s="979">
        <f>+Sample_FC!E982</f>
        <v>0</v>
      </c>
      <c r="F917" s="979">
        <f>+Sample_FC!F982</f>
        <v>0</v>
      </c>
      <c r="G917" s="979">
        <f>+Sample_FC!G982</f>
        <v>0</v>
      </c>
      <c r="H917" s="979">
        <f>+Sample_FC!H982</f>
        <v>0</v>
      </c>
      <c r="I917" s="979">
        <f>+Sample_FC!I982</f>
        <v>0</v>
      </c>
      <c r="J917" s="979">
        <f>+Sample_FC!J982</f>
        <v>0</v>
      </c>
      <c r="K917" s="979">
        <f>+Sample_FC!K982</f>
        <v>0</v>
      </c>
      <c r="L917" s="979">
        <f>+Sample_FC!L982</f>
        <v>0</v>
      </c>
      <c r="M917" s="979">
        <f>+Sample_FC!M982</f>
        <v>0</v>
      </c>
      <c r="N917" s="979">
        <f>+Sample_FC!N982</f>
        <v>0</v>
      </c>
      <c r="O917" s="979">
        <f>+Sample!B982</f>
        <v>0</v>
      </c>
      <c r="P917" s="979">
        <f>+Sample!C982</f>
        <v>0</v>
      </c>
      <c r="Q917" s="979">
        <f>+Sample!D982</f>
        <v>0</v>
      </c>
      <c r="R917" s="979">
        <f>+Sample!E982</f>
        <v>0</v>
      </c>
      <c r="S917" s="979">
        <f>+Sample!F982</f>
        <v>0</v>
      </c>
      <c r="T917" s="979">
        <f>+Sample!G982</f>
        <v>0</v>
      </c>
      <c r="U917" s="979">
        <f>+Sample!H982</f>
        <v>0</v>
      </c>
      <c r="V917" s="979">
        <f>+Sample!I982</f>
        <v>0</v>
      </c>
      <c r="W917" s="979">
        <f>+Sample!J982</f>
        <v>0</v>
      </c>
      <c r="X917" s="979">
        <f>+Sample!K982</f>
        <v>0</v>
      </c>
      <c r="Y917" s="979">
        <f>+Sample!L982</f>
        <v>0</v>
      </c>
      <c r="Z917" s="979">
        <f>+Sample!M982</f>
        <v>0</v>
      </c>
      <c r="AA917" s="979">
        <f>+Sample!N982</f>
        <v>0</v>
      </c>
    </row>
    <row r="918" spans="1:27" x14ac:dyDescent="0.2">
      <c r="A918" s="1">
        <f>+Sample_FC!A983</f>
        <v>45907</v>
      </c>
      <c r="B918" s="979">
        <f>+Sample_FC!B983</f>
        <v>0</v>
      </c>
      <c r="C918" s="979">
        <f>+Sample_FC!C983</f>
        <v>0</v>
      </c>
      <c r="D918" s="979">
        <f>+Sample_FC!D983</f>
        <v>0</v>
      </c>
      <c r="E918" s="979">
        <f>+Sample_FC!E983</f>
        <v>0</v>
      </c>
      <c r="F918" s="979">
        <f>+Sample_FC!F983</f>
        <v>0</v>
      </c>
      <c r="G918" s="979">
        <f>+Sample_FC!G983</f>
        <v>0</v>
      </c>
      <c r="H918" s="979">
        <f>+Sample_FC!H983</f>
        <v>0</v>
      </c>
      <c r="I918" s="979">
        <f>+Sample_FC!I983</f>
        <v>0</v>
      </c>
      <c r="J918" s="979">
        <f>+Sample_FC!J983</f>
        <v>0</v>
      </c>
      <c r="K918" s="979">
        <f>+Sample_FC!K983</f>
        <v>0</v>
      </c>
      <c r="L918" s="979">
        <f>+Sample_FC!L983</f>
        <v>0</v>
      </c>
      <c r="M918" s="979">
        <f>+Sample_FC!M983</f>
        <v>0</v>
      </c>
      <c r="N918" s="979">
        <f>+Sample_FC!N983</f>
        <v>0</v>
      </c>
      <c r="O918" s="979">
        <f>+Sample!B983</f>
        <v>0</v>
      </c>
      <c r="P918" s="979">
        <f>+Sample!C983</f>
        <v>0</v>
      </c>
      <c r="Q918" s="979">
        <f>+Sample!D983</f>
        <v>0</v>
      </c>
      <c r="R918" s="979">
        <f>+Sample!E983</f>
        <v>0</v>
      </c>
      <c r="S918" s="979">
        <f>+Sample!F983</f>
        <v>0</v>
      </c>
      <c r="T918" s="979">
        <f>+Sample!G983</f>
        <v>0</v>
      </c>
      <c r="U918" s="979">
        <f>+Sample!H983</f>
        <v>0</v>
      </c>
      <c r="V918" s="979">
        <f>+Sample!I983</f>
        <v>0</v>
      </c>
      <c r="W918" s="979">
        <f>+Sample!J983</f>
        <v>0</v>
      </c>
      <c r="X918" s="979">
        <f>+Sample!K983</f>
        <v>0</v>
      </c>
      <c r="Y918" s="979">
        <f>+Sample!L983</f>
        <v>0</v>
      </c>
      <c r="Z918" s="979">
        <f>+Sample!M983</f>
        <v>0</v>
      </c>
      <c r="AA918" s="979">
        <f>+Sample!N983</f>
        <v>0</v>
      </c>
    </row>
    <row r="919" spans="1:27" x14ac:dyDescent="0.2">
      <c r="A919" s="1">
        <f>+Sample_FC!A984</f>
        <v>45908</v>
      </c>
      <c r="B919" s="979">
        <f>+Sample_FC!B984</f>
        <v>0</v>
      </c>
      <c r="C919" s="979">
        <f>+Sample_FC!C984</f>
        <v>0</v>
      </c>
      <c r="D919" s="979">
        <f>+Sample_FC!D984</f>
        <v>0</v>
      </c>
      <c r="E919" s="979">
        <f>+Sample_FC!E984</f>
        <v>0</v>
      </c>
      <c r="F919" s="979">
        <f>+Sample_FC!F984</f>
        <v>0</v>
      </c>
      <c r="G919" s="979">
        <f>+Sample_FC!G984</f>
        <v>0</v>
      </c>
      <c r="H919" s="979">
        <f>+Sample_FC!H984</f>
        <v>0</v>
      </c>
      <c r="I919" s="979">
        <f>+Sample_FC!I984</f>
        <v>0</v>
      </c>
      <c r="J919" s="979">
        <f>+Sample_FC!J984</f>
        <v>0</v>
      </c>
      <c r="K919" s="979">
        <f>+Sample_FC!K984</f>
        <v>0</v>
      </c>
      <c r="L919" s="979">
        <f>+Sample_FC!L984</f>
        <v>0</v>
      </c>
      <c r="M919" s="979">
        <f>+Sample_FC!M984</f>
        <v>0</v>
      </c>
      <c r="N919" s="979">
        <f>+Sample_FC!N984</f>
        <v>0</v>
      </c>
      <c r="O919" s="979">
        <f>+Sample!B984</f>
        <v>0</v>
      </c>
      <c r="P919" s="979">
        <f>+Sample!C984</f>
        <v>0</v>
      </c>
      <c r="Q919" s="979">
        <f>+Sample!D984</f>
        <v>0</v>
      </c>
      <c r="R919" s="979">
        <f>+Sample!E984</f>
        <v>0</v>
      </c>
      <c r="S919" s="979">
        <f>+Sample!F984</f>
        <v>0</v>
      </c>
      <c r="T919" s="979">
        <f>+Sample!G984</f>
        <v>0</v>
      </c>
      <c r="U919" s="979">
        <f>+Sample!H984</f>
        <v>0</v>
      </c>
      <c r="V919" s="979">
        <f>+Sample!I984</f>
        <v>0</v>
      </c>
      <c r="W919" s="979">
        <f>+Sample!J984</f>
        <v>0</v>
      </c>
      <c r="X919" s="979">
        <f>+Sample!K984</f>
        <v>0</v>
      </c>
      <c r="Y919" s="979">
        <f>+Sample!L984</f>
        <v>0</v>
      </c>
      <c r="Z919" s="979">
        <f>+Sample!M984</f>
        <v>0</v>
      </c>
      <c r="AA919" s="979">
        <f>+Sample!N984</f>
        <v>0</v>
      </c>
    </row>
    <row r="920" spans="1:27" x14ac:dyDescent="0.2">
      <c r="A920" s="1">
        <f>+Sample_FC!A985</f>
        <v>45909</v>
      </c>
      <c r="B920" s="979">
        <f>+Sample_FC!B985</f>
        <v>0</v>
      </c>
      <c r="C920" s="979">
        <f>+Sample_FC!C985</f>
        <v>0</v>
      </c>
      <c r="D920" s="979">
        <f>+Sample_FC!D985</f>
        <v>0</v>
      </c>
      <c r="E920" s="979">
        <f>+Sample_FC!E985</f>
        <v>0</v>
      </c>
      <c r="F920" s="979">
        <f>+Sample_FC!F985</f>
        <v>0</v>
      </c>
      <c r="G920" s="979">
        <f>+Sample_FC!G985</f>
        <v>0</v>
      </c>
      <c r="H920" s="979">
        <f>+Sample_FC!H985</f>
        <v>0</v>
      </c>
      <c r="I920" s="979">
        <f>+Sample_FC!I985</f>
        <v>0</v>
      </c>
      <c r="J920" s="979">
        <f>+Sample_FC!J985</f>
        <v>0</v>
      </c>
      <c r="K920" s="979">
        <f>+Sample_FC!K985</f>
        <v>0</v>
      </c>
      <c r="L920" s="979">
        <f>+Sample_FC!L985</f>
        <v>0</v>
      </c>
      <c r="M920" s="979">
        <f>+Sample_FC!M985</f>
        <v>0</v>
      </c>
      <c r="N920" s="979">
        <f>+Sample_FC!N985</f>
        <v>0</v>
      </c>
      <c r="O920" s="979">
        <f>+Sample!B985</f>
        <v>0</v>
      </c>
      <c r="P920" s="979">
        <f>+Sample!C985</f>
        <v>0</v>
      </c>
      <c r="Q920" s="979">
        <f>+Sample!D985</f>
        <v>0</v>
      </c>
      <c r="R920" s="979">
        <f>+Sample!E985</f>
        <v>0</v>
      </c>
      <c r="S920" s="979">
        <f>+Sample!F985</f>
        <v>0</v>
      </c>
      <c r="T920" s="979">
        <f>+Sample!G985</f>
        <v>0</v>
      </c>
      <c r="U920" s="979">
        <f>+Sample!H985</f>
        <v>0</v>
      </c>
      <c r="V920" s="979">
        <f>+Sample!I985</f>
        <v>0</v>
      </c>
      <c r="W920" s="979">
        <f>+Sample!J985</f>
        <v>0</v>
      </c>
      <c r="X920" s="979">
        <f>+Sample!K985</f>
        <v>0</v>
      </c>
      <c r="Y920" s="979">
        <f>+Sample!L985</f>
        <v>0</v>
      </c>
      <c r="Z920" s="979">
        <f>+Sample!M985</f>
        <v>0</v>
      </c>
      <c r="AA920" s="979">
        <f>+Sample!N985</f>
        <v>0</v>
      </c>
    </row>
    <row r="921" spans="1:27" x14ac:dyDescent="0.2">
      <c r="A921" s="1">
        <f>+Sample_FC!A986</f>
        <v>45910</v>
      </c>
      <c r="B921" s="979">
        <f>+Sample_FC!B986</f>
        <v>0</v>
      </c>
      <c r="C921" s="979">
        <f>+Sample_FC!C986</f>
        <v>0</v>
      </c>
      <c r="D921" s="979">
        <f>+Sample_FC!D986</f>
        <v>0</v>
      </c>
      <c r="E921" s="979">
        <f>+Sample_FC!E986</f>
        <v>0</v>
      </c>
      <c r="F921" s="979">
        <f>+Sample_FC!F986</f>
        <v>0</v>
      </c>
      <c r="G921" s="979">
        <f>+Sample_FC!G986</f>
        <v>0</v>
      </c>
      <c r="H921" s="979">
        <f>+Sample_FC!H986</f>
        <v>0</v>
      </c>
      <c r="I921" s="979">
        <f>+Sample_FC!I986</f>
        <v>0</v>
      </c>
      <c r="J921" s="979">
        <f>+Sample_FC!J986</f>
        <v>0</v>
      </c>
      <c r="K921" s="979">
        <f>+Sample_FC!K986</f>
        <v>0</v>
      </c>
      <c r="L921" s="979">
        <f>+Sample_FC!L986</f>
        <v>0</v>
      </c>
      <c r="M921" s="979">
        <f>+Sample_FC!M986</f>
        <v>0</v>
      </c>
      <c r="N921" s="979">
        <f>+Sample_FC!N986</f>
        <v>0</v>
      </c>
      <c r="O921" s="979">
        <f>+Sample!B986</f>
        <v>0</v>
      </c>
      <c r="P921" s="979">
        <f>+Sample!C986</f>
        <v>0</v>
      </c>
      <c r="Q921" s="979">
        <f>+Sample!D986</f>
        <v>0</v>
      </c>
      <c r="R921" s="979">
        <f>+Sample!E986</f>
        <v>0</v>
      </c>
      <c r="S921" s="979">
        <f>+Sample!F986</f>
        <v>0</v>
      </c>
      <c r="T921" s="979">
        <f>+Sample!G986</f>
        <v>0</v>
      </c>
      <c r="U921" s="979">
        <f>+Sample!H986</f>
        <v>0</v>
      </c>
      <c r="V921" s="979">
        <f>+Sample!I986</f>
        <v>0</v>
      </c>
      <c r="W921" s="979">
        <f>+Sample!J986</f>
        <v>0</v>
      </c>
      <c r="X921" s="979">
        <f>+Sample!K986</f>
        <v>0</v>
      </c>
      <c r="Y921" s="979">
        <f>+Sample!L986</f>
        <v>0</v>
      </c>
      <c r="Z921" s="979">
        <f>+Sample!M986</f>
        <v>0</v>
      </c>
      <c r="AA921" s="979">
        <f>+Sample!N986</f>
        <v>0</v>
      </c>
    </row>
    <row r="922" spans="1:27" x14ac:dyDescent="0.2">
      <c r="A922" s="1">
        <f>+Sample_FC!A987</f>
        <v>45911</v>
      </c>
      <c r="B922" s="979">
        <f>+Sample_FC!B987</f>
        <v>0</v>
      </c>
      <c r="C922" s="979">
        <f>+Sample_FC!C987</f>
        <v>0</v>
      </c>
      <c r="D922" s="979">
        <f>+Sample_FC!D987</f>
        <v>0</v>
      </c>
      <c r="E922" s="979">
        <f>+Sample_FC!E987</f>
        <v>0</v>
      </c>
      <c r="F922" s="979">
        <f>+Sample_FC!F987</f>
        <v>0</v>
      </c>
      <c r="G922" s="979">
        <f>+Sample_FC!G987</f>
        <v>0</v>
      </c>
      <c r="H922" s="979">
        <f>+Sample_FC!H987</f>
        <v>0</v>
      </c>
      <c r="I922" s="979">
        <f>+Sample_FC!I987</f>
        <v>0</v>
      </c>
      <c r="J922" s="979">
        <f>+Sample_FC!J987</f>
        <v>0</v>
      </c>
      <c r="K922" s="979">
        <f>+Sample_FC!K987</f>
        <v>0</v>
      </c>
      <c r="L922" s="979">
        <f>+Sample_FC!L987</f>
        <v>0</v>
      </c>
      <c r="M922" s="979">
        <f>+Sample_FC!M987</f>
        <v>0</v>
      </c>
      <c r="N922" s="979">
        <f>+Sample_FC!N987</f>
        <v>0</v>
      </c>
      <c r="O922" s="979">
        <f>+Sample!B987</f>
        <v>0</v>
      </c>
      <c r="P922" s="979">
        <f>+Sample!C987</f>
        <v>0</v>
      </c>
      <c r="Q922" s="979">
        <f>+Sample!D987</f>
        <v>0</v>
      </c>
      <c r="R922" s="979">
        <f>+Sample!E987</f>
        <v>0</v>
      </c>
      <c r="S922" s="979">
        <f>+Sample!F987</f>
        <v>0</v>
      </c>
      <c r="T922" s="979">
        <f>+Sample!G987</f>
        <v>0</v>
      </c>
      <c r="U922" s="979">
        <f>+Sample!H987</f>
        <v>0</v>
      </c>
      <c r="V922" s="979">
        <f>+Sample!I987</f>
        <v>0</v>
      </c>
      <c r="W922" s="979">
        <f>+Sample!J987</f>
        <v>0</v>
      </c>
      <c r="X922" s="979">
        <f>+Sample!K987</f>
        <v>0</v>
      </c>
      <c r="Y922" s="979">
        <f>+Sample!L987</f>
        <v>0</v>
      </c>
      <c r="Z922" s="979">
        <f>+Sample!M987</f>
        <v>0</v>
      </c>
      <c r="AA922" s="979">
        <f>+Sample!N987</f>
        <v>0</v>
      </c>
    </row>
    <row r="923" spans="1:27" x14ac:dyDescent="0.2">
      <c r="A923" s="1">
        <f>+Sample_FC!A988</f>
        <v>45912</v>
      </c>
      <c r="B923" s="979">
        <f>+Sample_FC!B988</f>
        <v>0</v>
      </c>
      <c r="C923" s="979">
        <f>+Sample_FC!C988</f>
        <v>0</v>
      </c>
      <c r="D923" s="979">
        <f>+Sample_FC!D988</f>
        <v>0</v>
      </c>
      <c r="E923" s="979">
        <f>+Sample_FC!E988</f>
        <v>0</v>
      </c>
      <c r="F923" s="979">
        <f>+Sample_FC!F988</f>
        <v>0</v>
      </c>
      <c r="G923" s="979">
        <f>+Sample_FC!G988</f>
        <v>0</v>
      </c>
      <c r="H923" s="979">
        <f>+Sample_FC!H988</f>
        <v>0</v>
      </c>
      <c r="I923" s="979">
        <f>+Sample_FC!I988</f>
        <v>0</v>
      </c>
      <c r="J923" s="979">
        <f>+Sample_FC!J988</f>
        <v>0</v>
      </c>
      <c r="K923" s="979">
        <f>+Sample_FC!K988</f>
        <v>0</v>
      </c>
      <c r="L923" s="979">
        <f>+Sample_FC!L988</f>
        <v>0</v>
      </c>
      <c r="M923" s="979">
        <f>+Sample_FC!M988</f>
        <v>0</v>
      </c>
      <c r="N923" s="979">
        <f>+Sample_FC!N988</f>
        <v>0</v>
      </c>
      <c r="O923" s="979">
        <f>+Sample!B988</f>
        <v>0</v>
      </c>
      <c r="P923" s="979">
        <f>+Sample!C988</f>
        <v>0</v>
      </c>
      <c r="Q923" s="979">
        <f>+Sample!D988</f>
        <v>0</v>
      </c>
      <c r="R923" s="979">
        <f>+Sample!E988</f>
        <v>0</v>
      </c>
      <c r="S923" s="979">
        <f>+Sample!F988</f>
        <v>0</v>
      </c>
      <c r="T923" s="979">
        <f>+Sample!G988</f>
        <v>0</v>
      </c>
      <c r="U923" s="979">
        <f>+Sample!H988</f>
        <v>0</v>
      </c>
      <c r="V923" s="979">
        <f>+Sample!I988</f>
        <v>0</v>
      </c>
      <c r="W923" s="979">
        <f>+Sample!J988</f>
        <v>0</v>
      </c>
      <c r="X923" s="979">
        <f>+Sample!K988</f>
        <v>0</v>
      </c>
      <c r="Y923" s="979">
        <f>+Sample!L988</f>
        <v>0</v>
      </c>
      <c r="Z923" s="979">
        <f>+Sample!M988</f>
        <v>0</v>
      </c>
      <c r="AA923" s="979">
        <f>+Sample!N988</f>
        <v>0</v>
      </c>
    </row>
    <row r="924" spans="1:27" x14ac:dyDescent="0.2">
      <c r="A924" s="1">
        <f>+Sample_FC!A989</f>
        <v>45913</v>
      </c>
      <c r="B924" s="979">
        <f>+Sample_FC!B989</f>
        <v>0</v>
      </c>
      <c r="C924" s="979">
        <f>+Sample_FC!C989</f>
        <v>0</v>
      </c>
      <c r="D924" s="979">
        <f>+Sample_FC!D989</f>
        <v>0</v>
      </c>
      <c r="E924" s="979">
        <f>+Sample_FC!E989</f>
        <v>0</v>
      </c>
      <c r="F924" s="979">
        <f>+Sample_FC!F989</f>
        <v>0</v>
      </c>
      <c r="G924" s="979">
        <f>+Sample_FC!G989</f>
        <v>0</v>
      </c>
      <c r="H924" s="979">
        <f>+Sample_FC!H989</f>
        <v>0</v>
      </c>
      <c r="I924" s="979">
        <f>+Sample_FC!I989</f>
        <v>0</v>
      </c>
      <c r="J924" s="979">
        <f>+Sample_FC!J989</f>
        <v>0</v>
      </c>
      <c r="K924" s="979">
        <f>+Sample_FC!K989</f>
        <v>0</v>
      </c>
      <c r="L924" s="979">
        <f>+Sample_FC!L989</f>
        <v>0</v>
      </c>
      <c r="M924" s="979">
        <f>+Sample_FC!M989</f>
        <v>0</v>
      </c>
      <c r="N924" s="979">
        <f>+Sample_FC!N989</f>
        <v>0</v>
      </c>
      <c r="O924" s="979">
        <f>+Sample!B989</f>
        <v>0</v>
      </c>
      <c r="P924" s="979">
        <f>+Sample!C989</f>
        <v>0</v>
      </c>
      <c r="Q924" s="979">
        <f>+Sample!D989</f>
        <v>0</v>
      </c>
      <c r="R924" s="979">
        <f>+Sample!E989</f>
        <v>0</v>
      </c>
      <c r="S924" s="979">
        <f>+Sample!F989</f>
        <v>0</v>
      </c>
      <c r="T924" s="979">
        <f>+Sample!G989</f>
        <v>0</v>
      </c>
      <c r="U924" s="979">
        <f>+Sample!H989</f>
        <v>0</v>
      </c>
      <c r="V924" s="979">
        <f>+Sample!I989</f>
        <v>0</v>
      </c>
      <c r="W924" s="979">
        <f>+Sample!J989</f>
        <v>0</v>
      </c>
      <c r="X924" s="979">
        <f>+Sample!K989</f>
        <v>0</v>
      </c>
      <c r="Y924" s="979">
        <f>+Sample!L989</f>
        <v>0</v>
      </c>
      <c r="Z924" s="979">
        <f>+Sample!M989</f>
        <v>0</v>
      </c>
      <c r="AA924" s="979">
        <f>+Sample!N989</f>
        <v>0</v>
      </c>
    </row>
    <row r="925" spans="1:27" x14ac:dyDescent="0.2">
      <c r="A925" s="1">
        <f>+Sample_FC!A990</f>
        <v>45914</v>
      </c>
      <c r="B925" s="979">
        <f>+Sample_FC!B990</f>
        <v>0</v>
      </c>
      <c r="C925" s="979">
        <f>+Sample_FC!C990</f>
        <v>0</v>
      </c>
      <c r="D925" s="979">
        <f>+Sample_FC!D990</f>
        <v>0</v>
      </c>
      <c r="E925" s="979">
        <f>+Sample_FC!E990</f>
        <v>0</v>
      </c>
      <c r="F925" s="979">
        <f>+Sample_FC!F990</f>
        <v>0</v>
      </c>
      <c r="G925" s="979">
        <f>+Sample_FC!G990</f>
        <v>0</v>
      </c>
      <c r="H925" s="979">
        <f>+Sample_FC!H990</f>
        <v>0</v>
      </c>
      <c r="I925" s="979">
        <f>+Sample_FC!I990</f>
        <v>0</v>
      </c>
      <c r="J925" s="979">
        <f>+Sample_FC!J990</f>
        <v>0</v>
      </c>
      <c r="K925" s="979">
        <f>+Sample_FC!K990</f>
        <v>0</v>
      </c>
      <c r="L925" s="979">
        <f>+Sample_FC!L990</f>
        <v>0</v>
      </c>
      <c r="M925" s="979">
        <f>+Sample_FC!M990</f>
        <v>0</v>
      </c>
      <c r="N925" s="979">
        <f>+Sample_FC!N990</f>
        <v>0</v>
      </c>
      <c r="O925" s="979">
        <f>+Sample!B990</f>
        <v>0</v>
      </c>
      <c r="P925" s="979">
        <f>+Sample!C990</f>
        <v>0</v>
      </c>
      <c r="Q925" s="979">
        <f>+Sample!D990</f>
        <v>0</v>
      </c>
      <c r="R925" s="979">
        <f>+Sample!E990</f>
        <v>0</v>
      </c>
      <c r="S925" s="979">
        <f>+Sample!F990</f>
        <v>0</v>
      </c>
      <c r="T925" s="979">
        <f>+Sample!G990</f>
        <v>0</v>
      </c>
      <c r="U925" s="979">
        <f>+Sample!H990</f>
        <v>0</v>
      </c>
      <c r="V925" s="979">
        <f>+Sample!I990</f>
        <v>0</v>
      </c>
      <c r="W925" s="979">
        <f>+Sample!J990</f>
        <v>0</v>
      </c>
      <c r="X925" s="979">
        <f>+Sample!K990</f>
        <v>0</v>
      </c>
      <c r="Y925" s="979">
        <f>+Sample!L990</f>
        <v>0</v>
      </c>
      <c r="Z925" s="979">
        <f>+Sample!M990</f>
        <v>0</v>
      </c>
      <c r="AA925" s="979">
        <f>+Sample!N990</f>
        <v>0</v>
      </c>
    </row>
    <row r="926" spans="1:27" x14ac:dyDescent="0.2">
      <c r="A926" s="1">
        <f>+Sample_FC!A991</f>
        <v>45915</v>
      </c>
      <c r="B926" s="979">
        <f>+Sample_FC!B991</f>
        <v>0</v>
      </c>
      <c r="C926" s="979">
        <f>+Sample_FC!C991</f>
        <v>0</v>
      </c>
      <c r="D926" s="979">
        <f>+Sample_FC!D991</f>
        <v>0</v>
      </c>
      <c r="E926" s="979">
        <f>+Sample_FC!E991</f>
        <v>0</v>
      </c>
      <c r="F926" s="979">
        <f>+Sample_FC!F991</f>
        <v>0</v>
      </c>
      <c r="G926" s="979">
        <f>+Sample_FC!G991</f>
        <v>0</v>
      </c>
      <c r="H926" s="979">
        <f>+Sample_FC!H991</f>
        <v>0</v>
      </c>
      <c r="I926" s="979">
        <f>+Sample_FC!I991</f>
        <v>0</v>
      </c>
      <c r="J926" s="979">
        <f>+Sample_FC!J991</f>
        <v>0</v>
      </c>
      <c r="K926" s="979">
        <f>+Sample_FC!K991</f>
        <v>0</v>
      </c>
      <c r="L926" s="979">
        <f>+Sample_FC!L991</f>
        <v>0</v>
      </c>
      <c r="M926" s="979">
        <f>+Sample_FC!M991</f>
        <v>0</v>
      </c>
      <c r="N926" s="979">
        <f>+Sample_FC!N991</f>
        <v>0</v>
      </c>
      <c r="O926" s="979">
        <f>+Sample!B991</f>
        <v>0</v>
      </c>
      <c r="P926" s="979">
        <f>+Sample!C991</f>
        <v>0</v>
      </c>
      <c r="Q926" s="979">
        <f>+Sample!D991</f>
        <v>0</v>
      </c>
      <c r="R926" s="979">
        <f>+Sample!E991</f>
        <v>0</v>
      </c>
      <c r="S926" s="979">
        <f>+Sample!F991</f>
        <v>0</v>
      </c>
      <c r="T926" s="979">
        <f>+Sample!G991</f>
        <v>0</v>
      </c>
      <c r="U926" s="979">
        <f>+Sample!H991</f>
        <v>0</v>
      </c>
      <c r="V926" s="979">
        <f>+Sample!I991</f>
        <v>0</v>
      </c>
      <c r="W926" s="979">
        <f>+Sample!J991</f>
        <v>0</v>
      </c>
      <c r="X926" s="979">
        <f>+Sample!K991</f>
        <v>0</v>
      </c>
      <c r="Y926" s="979">
        <f>+Sample!L991</f>
        <v>0</v>
      </c>
      <c r="Z926" s="979">
        <f>+Sample!M991</f>
        <v>0</v>
      </c>
      <c r="AA926" s="979">
        <f>+Sample!N991</f>
        <v>0</v>
      </c>
    </row>
    <row r="927" spans="1:27" x14ac:dyDescent="0.2">
      <c r="A927" s="1">
        <f>+Sample_FC!A992</f>
        <v>45916</v>
      </c>
      <c r="B927" s="979">
        <f>+Sample_FC!B992</f>
        <v>0</v>
      </c>
      <c r="C927" s="979">
        <f>+Sample_FC!C992</f>
        <v>0</v>
      </c>
      <c r="D927" s="979">
        <f>+Sample_FC!D992</f>
        <v>0</v>
      </c>
      <c r="E927" s="979">
        <f>+Sample_FC!E992</f>
        <v>0</v>
      </c>
      <c r="F927" s="979">
        <f>+Sample_FC!F992</f>
        <v>0</v>
      </c>
      <c r="G927" s="979">
        <f>+Sample_FC!G992</f>
        <v>0</v>
      </c>
      <c r="H927" s="979">
        <f>+Sample_FC!H992</f>
        <v>0</v>
      </c>
      <c r="I927" s="979">
        <f>+Sample_FC!I992</f>
        <v>0</v>
      </c>
      <c r="J927" s="979">
        <f>+Sample_FC!J992</f>
        <v>0</v>
      </c>
      <c r="K927" s="979">
        <f>+Sample_FC!K992</f>
        <v>0</v>
      </c>
      <c r="L927" s="979">
        <f>+Sample_FC!L992</f>
        <v>0</v>
      </c>
      <c r="M927" s="979">
        <f>+Sample_FC!M992</f>
        <v>0</v>
      </c>
      <c r="N927" s="979">
        <f>+Sample_FC!N992</f>
        <v>0</v>
      </c>
      <c r="O927" s="979">
        <f>+Sample!B992</f>
        <v>0</v>
      </c>
      <c r="P927" s="979">
        <f>+Sample!C992</f>
        <v>0</v>
      </c>
      <c r="Q927" s="979">
        <f>+Sample!D992</f>
        <v>0</v>
      </c>
      <c r="R927" s="979">
        <f>+Sample!E992</f>
        <v>0</v>
      </c>
      <c r="S927" s="979">
        <f>+Sample!F992</f>
        <v>0</v>
      </c>
      <c r="T927" s="979">
        <f>+Sample!G992</f>
        <v>0</v>
      </c>
      <c r="U927" s="979">
        <f>+Sample!H992</f>
        <v>0</v>
      </c>
      <c r="V927" s="979">
        <f>+Sample!I992</f>
        <v>0</v>
      </c>
      <c r="W927" s="979">
        <f>+Sample!J992</f>
        <v>0</v>
      </c>
      <c r="X927" s="979">
        <f>+Sample!K992</f>
        <v>0</v>
      </c>
      <c r="Y927" s="979">
        <f>+Sample!L992</f>
        <v>0</v>
      </c>
      <c r="Z927" s="979">
        <f>+Sample!M992</f>
        <v>0</v>
      </c>
      <c r="AA927" s="979">
        <f>+Sample!N992</f>
        <v>0</v>
      </c>
    </row>
    <row r="928" spans="1:27" x14ac:dyDescent="0.2">
      <c r="A928" s="1">
        <f>+Sample_FC!A993</f>
        <v>45917</v>
      </c>
      <c r="B928" s="979">
        <f>+Sample_FC!B993</f>
        <v>0</v>
      </c>
      <c r="C928" s="979">
        <f>+Sample_FC!C993</f>
        <v>0</v>
      </c>
      <c r="D928" s="979">
        <f>+Sample_FC!D993</f>
        <v>0</v>
      </c>
      <c r="E928" s="979">
        <f>+Sample_FC!E993</f>
        <v>0</v>
      </c>
      <c r="F928" s="979">
        <f>+Sample_FC!F993</f>
        <v>0</v>
      </c>
      <c r="G928" s="979">
        <f>+Sample_FC!G993</f>
        <v>0</v>
      </c>
      <c r="H928" s="979">
        <f>+Sample_FC!H993</f>
        <v>0</v>
      </c>
      <c r="I928" s="979">
        <f>+Sample_FC!I993</f>
        <v>0</v>
      </c>
      <c r="J928" s="979">
        <f>+Sample_FC!J993</f>
        <v>0</v>
      </c>
      <c r="K928" s="979">
        <f>+Sample_FC!K993</f>
        <v>0</v>
      </c>
      <c r="L928" s="979">
        <f>+Sample_FC!L993</f>
        <v>0</v>
      </c>
      <c r="M928" s="979">
        <f>+Sample_FC!M993</f>
        <v>0</v>
      </c>
      <c r="N928" s="979">
        <f>+Sample_FC!N993</f>
        <v>0</v>
      </c>
      <c r="O928" s="979">
        <f>+Sample!B993</f>
        <v>0</v>
      </c>
      <c r="P928" s="979">
        <f>+Sample!C993</f>
        <v>0</v>
      </c>
      <c r="Q928" s="979">
        <f>+Sample!D993</f>
        <v>0</v>
      </c>
      <c r="R928" s="979">
        <f>+Sample!E993</f>
        <v>0</v>
      </c>
      <c r="S928" s="979">
        <f>+Sample!F993</f>
        <v>0</v>
      </c>
      <c r="T928" s="979">
        <f>+Sample!G993</f>
        <v>0</v>
      </c>
      <c r="U928" s="979">
        <f>+Sample!H993</f>
        <v>0</v>
      </c>
      <c r="V928" s="979">
        <f>+Sample!I993</f>
        <v>0</v>
      </c>
      <c r="W928" s="979">
        <f>+Sample!J993</f>
        <v>0</v>
      </c>
      <c r="X928" s="979">
        <f>+Sample!K993</f>
        <v>0</v>
      </c>
      <c r="Y928" s="979">
        <f>+Sample!L993</f>
        <v>0</v>
      </c>
      <c r="Z928" s="979">
        <f>+Sample!M993</f>
        <v>0</v>
      </c>
      <c r="AA928" s="979">
        <f>+Sample!N993</f>
        <v>0</v>
      </c>
    </row>
    <row r="929" spans="1:27" x14ac:dyDescent="0.2">
      <c r="A929" s="1">
        <f>+Sample_FC!A994</f>
        <v>45918</v>
      </c>
      <c r="B929" s="979">
        <f>+Sample_FC!B994</f>
        <v>0</v>
      </c>
      <c r="C929" s="979">
        <f>+Sample_FC!C994</f>
        <v>0</v>
      </c>
      <c r="D929" s="979">
        <f>+Sample_FC!D994</f>
        <v>0</v>
      </c>
      <c r="E929" s="979">
        <f>+Sample_FC!E994</f>
        <v>0</v>
      </c>
      <c r="F929" s="979">
        <f>+Sample_FC!F994</f>
        <v>0</v>
      </c>
      <c r="G929" s="979">
        <f>+Sample_FC!G994</f>
        <v>0</v>
      </c>
      <c r="H929" s="979">
        <f>+Sample_FC!H994</f>
        <v>0</v>
      </c>
      <c r="I929" s="979">
        <f>+Sample_FC!I994</f>
        <v>0</v>
      </c>
      <c r="J929" s="979">
        <f>+Sample_FC!J994</f>
        <v>0</v>
      </c>
      <c r="K929" s="979">
        <f>+Sample_FC!K994</f>
        <v>0</v>
      </c>
      <c r="L929" s="979">
        <f>+Sample_FC!L994</f>
        <v>0</v>
      </c>
      <c r="M929" s="979">
        <f>+Sample_FC!M994</f>
        <v>0</v>
      </c>
      <c r="N929" s="979">
        <f>+Sample_FC!N994</f>
        <v>0</v>
      </c>
      <c r="O929" s="979">
        <f>+Sample!B994</f>
        <v>0</v>
      </c>
      <c r="P929" s="979">
        <f>+Sample!C994</f>
        <v>0</v>
      </c>
      <c r="Q929" s="979">
        <f>+Sample!D994</f>
        <v>0</v>
      </c>
      <c r="R929" s="979">
        <f>+Sample!E994</f>
        <v>0</v>
      </c>
      <c r="S929" s="979">
        <f>+Sample!F994</f>
        <v>0</v>
      </c>
      <c r="T929" s="979">
        <f>+Sample!G994</f>
        <v>0</v>
      </c>
      <c r="U929" s="979">
        <f>+Sample!H994</f>
        <v>0</v>
      </c>
      <c r="V929" s="979">
        <f>+Sample!I994</f>
        <v>0</v>
      </c>
      <c r="W929" s="979">
        <f>+Sample!J994</f>
        <v>0</v>
      </c>
      <c r="X929" s="979">
        <f>+Sample!K994</f>
        <v>0</v>
      </c>
      <c r="Y929" s="979">
        <f>+Sample!L994</f>
        <v>0</v>
      </c>
      <c r="Z929" s="979">
        <f>+Sample!M994</f>
        <v>0</v>
      </c>
      <c r="AA929" s="979">
        <f>+Sample!N994</f>
        <v>0</v>
      </c>
    </row>
    <row r="930" spans="1:27" x14ac:dyDescent="0.2">
      <c r="A930" s="1">
        <f>+Sample_FC!A995</f>
        <v>45919</v>
      </c>
      <c r="B930" s="979">
        <f>+Sample_FC!B995</f>
        <v>0</v>
      </c>
      <c r="C930" s="979">
        <f>+Sample_FC!C995</f>
        <v>0</v>
      </c>
      <c r="D930" s="979">
        <f>+Sample_FC!D995</f>
        <v>0</v>
      </c>
      <c r="E930" s="979">
        <f>+Sample_FC!E995</f>
        <v>0</v>
      </c>
      <c r="F930" s="979">
        <f>+Sample_FC!F995</f>
        <v>0</v>
      </c>
      <c r="G930" s="979">
        <f>+Sample_FC!G995</f>
        <v>0</v>
      </c>
      <c r="H930" s="979">
        <f>+Sample_FC!H995</f>
        <v>0</v>
      </c>
      <c r="I930" s="979">
        <f>+Sample_FC!I995</f>
        <v>0</v>
      </c>
      <c r="J930" s="979">
        <f>+Sample_FC!J995</f>
        <v>0</v>
      </c>
      <c r="K930" s="979">
        <f>+Sample_FC!K995</f>
        <v>0</v>
      </c>
      <c r="L930" s="979">
        <f>+Sample_FC!L995</f>
        <v>0</v>
      </c>
      <c r="M930" s="979">
        <f>+Sample_FC!M995</f>
        <v>0</v>
      </c>
      <c r="N930" s="979">
        <f>+Sample_FC!N995</f>
        <v>0</v>
      </c>
      <c r="O930" s="979">
        <f>+Sample!B995</f>
        <v>0</v>
      </c>
      <c r="P930" s="979">
        <f>+Sample!C995</f>
        <v>0</v>
      </c>
      <c r="Q930" s="979">
        <f>+Sample!D995</f>
        <v>0</v>
      </c>
      <c r="R930" s="979">
        <f>+Sample!E995</f>
        <v>0</v>
      </c>
      <c r="S930" s="979">
        <f>+Sample!F995</f>
        <v>0</v>
      </c>
      <c r="T930" s="979">
        <f>+Sample!G995</f>
        <v>0</v>
      </c>
      <c r="U930" s="979">
        <f>+Sample!H995</f>
        <v>0</v>
      </c>
      <c r="V930" s="979">
        <f>+Sample!I995</f>
        <v>0</v>
      </c>
      <c r="W930" s="979">
        <f>+Sample!J995</f>
        <v>0</v>
      </c>
      <c r="X930" s="979">
        <f>+Sample!K995</f>
        <v>0</v>
      </c>
      <c r="Y930" s="979">
        <f>+Sample!L995</f>
        <v>0</v>
      </c>
      <c r="Z930" s="979">
        <f>+Sample!M995</f>
        <v>0</v>
      </c>
      <c r="AA930" s="979">
        <f>+Sample!N995</f>
        <v>0</v>
      </c>
    </row>
    <row r="931" spans="1:27" x14ac:dyDescent="0.2">
      <c r="A931" s="1">
        <f>+Sample_FC!A996</f>
        <v>45920</v>
      </c>
      <c r="B931" s="979">
        <f>+Sample_FC!B996</f>
        <v>0</v>
      </c>
      <c r="C931" s="979">
        <f>+Sample_FC!C996</f>
        <v>0</v>
      </c>
      <c r="D931" s="979">
        <f>+Sample_FC!D996</f>
        <v>0</v>
      </c>
      <c r="E931" s="979">
        <f>+Sample_FC!E996</f>
        <v>0</v>
      </c>
      <c r="F931" s="979">
        <f>+Sample_FC!F996</f>
        <v>0</v>
      </c>
      <c r="G931" s="979">
        <f>+Sample_FC!G996</f>
        <v>0</v>
      </c>
      <c r="H931" s="979">
        <f>+Sample_FC!H996</f>
        <v>0</v>
      </c>
      <c r="I931" s="979">
        <f>+Sample_FC!I996</f>
        <v>0</v>
      </c>
      <c r="J931" s="979">
        <f>+Sample_FC!J996</f>
        <v>0</v>
      </c>
      <c r="K931" s="979">
        <f>+Sample_FC!K996</f>
        <v>0</v>
      </c>
      <c r="L931" s="979">
        <f>+Sample_FC!L996</f>
        <v>0</v>
      </c>
      <c r="M931" s="979">
        <f>+Sample_FC!M996</f>
        <v>0</v>
      </c>
      <c r="N931" s="979">
        <f>+Sample_FC!N996</f>
        <v>0</v>
      </c>
      <c r="O931" s="979">
        <f>+Sample!B996</f>
        <v>0</v>
      </c>
      <c r="P931" s="979">
        <f>+Sample!C996</f>
        <v>0</v>
      </c>
      <c r="Q931" s="979">
        <f>+Sample!D996</f>
        <v>0</v>
      </c>
      <c r="R931" s="979">
        <f>+Sample!E996</f>
        <v>0</v>
      </c>
      <c r="S931" s="979">
        <f>+Sample!F996</f>
        <v>0</v>
      </c>
      <c r="T931" s="979">
        <f>+Sample!G996</f>
        <v>0</v>
      </c>
      <c r="U931" s="979">
        <f>+Sample!H996</f>
        <v>0</v>
      </c>
      <c r="V931" s="979">
        <f>+Sample!I996</f>
        <v>0</v>
      </c>
      <c r="W931" s="979">
        <f>+Sample!J996</f>
        <v>0</v>
      </c>
      <c r="X931" s="979">
        <f>+Sample!K996</f>
        <v>0</v>
      </c>
      <c r="Y931" s="979">
        <f>+Sample!L996</f>
        <v>0</v>
      </c>
      <c r="Z931" s="979">
        <f>+Sample!M996</f>
        <v>0</v>
      </c>
      <c r="AA931" s="979">
        <f>+Sample!N996</f>
        <v>0</v>
      </c>
    </row>
    <row r="932" spans="1:27" x14ac:dyDescent="0.2">
      <c r="A932" s="1">
        <f>+Sample_FC!A997</f>
        <v>45921</v>
      </c>
      <c r="B932" s="979">
        <f>+Sample_FC!B997</f>
        <v>0</v>
      </c>
      <c r="C932" s="979">
        <f>+Sample_FC!C997</f>
        <v>0</v>
      </c>
      <c r="D932" s="979">
        <f>+Sample_FC!D997</f>
        <v>0</v>
      </c>
      <c r="E932" s="979">
        <f>+Sample_FC!E997</f>
        <v>0</v>
      </c>
      <c r="F932" s="979">
        <f>+Sample_FC!F997</f>
        <v>0</v>
      </c>
      <c r="G932" s="979">
        <f>+Sample_FC!G997</f>
        <v>0</v>
      </c>
      <c r="H932" s="979">
        <f>+Sample_FC!H997</f>
        <v>0</v>
      </c>
      <c r="I932" s="979">
        <f>+Sample_FC!I997</f>
        <v>0</v>
      </c>
      <c r="J932" s="979">
        <f>+Sample_FC!J997</f>
        <v>0</v>
      </c>
      <c r="K932" s="979">
        <f>+Sample_FC!K997</f>
        <v>0</v>
      </c>
      <c r="L932" s="979">
        <f>+Sample_FC!L997</f>
        <v>0</v>
      </c>
      <c r="M932" s="979">
        <f>+Sample_FC!M997</f>
        <v>0</v>
      </c>
      <c r="N932" s="979">
        <f>+Sample_FC!N997</f>
        <v>0</v>
      </c>
      <c r="O932" s="979">
        <f>+Sample!B997</f>
        <v>0</v>
      </c>
      <c r="P932" s="979">
        <f>+Sample!C997</f>
        <v>0</v>
      </c>
      <c r="Q932" s="979">
        <f>+Sample!D997</f>
        <v>0</v>
      </c>
      <c r="R932" s="979">
        <f>+Sample!E997</f>
        <v>0</v>
      </c>
      <c r="S932" s="979">
        <f>+Sample!F997</f>
        <v>0</v>
      </c>
      <c r="T932" s="979">
        <f>+Sample!G997</f>
        <v>0</v>
      </c>
      <c r="U932" s="979">
        <f>+Sample!H997</f>
        <v>0</v>
      </c>
      <c r="V932" s="979">
        <f>+Sample!I997</f>
        <v>0</v>
      </c>
      <c r="W932" s="979">
        <f>+Sample!J997</f>
        <v>0</v>
      </c>
      <c r="X932" s="979">
        <f>+Sample!K997</f>
        <v>0</v>
      </c>
      <c r="Y932" s="979">
        <f>+Sample!L997</f>
        <v>0</v>
      </c>
      <c r="Z932" s="979">
        <f>+Sample!M997</f>
        <v>0</v>
      </c>
      <c r="AA932" s="979">
        <f>+Sample!N997</f>
        <v>0</v>
      </c>
    </row>
    <row r="933" spans="1:27" x14ac:dyDescent="0.2">
      <c r="A933" s="1">
        <f>+Sample_FC!A998</f>
        <v>45922</v>
      </c>
      <c r="B933" s="979">
        <f>+Sample_FC!B998</f>
        <v>0</v>
      </c>
      <c r="C933" s="979">
        <f>+Sample_FC!C998</f>
        <v>0</v>
      </c>
      <c r="D933" s="979">
        <f>+Sample_FC!D998</f>
        <v>0</v>
      </c>
      <c r="E933" s="979">
        <f>+Sample_FC!E998</f>
        <v>0</v>
      </c>
      <c r="F933" s="979">
        <f>+Sample_FC!F998</f>
        <v>0</v>
      </c>
      <c r="G933" s="979">
        <f>+Sample_FC!G998</f>
        <v>0</v>
      </c>
      <c r="H933" s="979">
        <f>+Sample_FC!H998</f>
        <v>0</v>
      </c>
      <c r="I933" s="979">
        <f>+Sample_FC!I998</f>
        <v>0</v>
      </c>
      <c r="J933" s="979">
        <f>+Sample_FC!J998</f>
        <v>0</v>
      </c>
      <c r="K933" s="979">
        <f>+Sample_FC!K998</f>
        <v>0</v>
      </c>
      <c r="L933" s="979">
        <f>+Sample_FC!L998</f>
        <v>0</v>
      </c>
      <c r="M933" s="979">
        <f>+Sample_FC!M998</f>
        <v>0</v>
      </c>
      <c r="N933" s="979">
        <f>+Sample_FC!N998</f>
        <v>0</v>
      </c>
      <c r="O933" s="979">
        <f>+Sample!B998</f>
        <v>0</v>
      </c>
      <c r="P933" s="979">
        <f>+Sample!C998</f>
        <v>0</v>
      </c>
      <c r="Q933" s="979">
        <f>+Sample!D998</f>
        <v>0</v>
      </c>
      <c r="R933" s="979">
        <f>+Sample!E998</f>
        <v>0</v>
      </c>
      <c r="S933" s="979">
        <f>+Sample!F998</f>
        <v>0</v>
      </c>
      <c r="T933" s="979">
        <f>+Sample!G998</f>
        <v>0</v>
      </c>
      <c r="U933" s="979">
        <f>+Sample!H998</f>
        <v>0</v>
      </c>
      <c r="V933" s="979">
        <f>+Sample!I998</f>
        <v>0</v>
      </c>
      <c r="W933" s="979">
        <f>+Sample!J998</f>
        <v>0</v>
      </c>
      <c r="X933" s="979">
        <f>+Sample!K998</f>
        <v>0</v>
      </c>
      <c r="Y933" s="979">
        <f>+Sample!L998</f>
        <v>0</v>
      </c>
      <c r="Z933" s="979">
        <f>+Sample!M998</f>
        <v>0</v>
      </c>
      <c r="AA933" s="979">
        <f>+Sample!N998</f>
        <v>0</v>
      </c>
    </row>
    <row r="934" spans="1:27" x14ac:dyDescent="0.2">
      <c r="A934" s="1">
        <f>+Sample_FC!A999</f>
        <v>45923</v>
      </c>
      <c r="B934" s="979">
        <f>+Sample_FC!B999</f>
        <v>0</v>
      </c>
      <c r="C934" s="979">
        <f>+Sample_FC!C999</f>
        <v>0</v>
      </c>
      <c r="D934" s="979">
        <f>+Sample_FC!D999</f>
        <v>0</v>
      </c>
      <c r="E934" s="979">
        <f>+Sample_FC!E999</f>
        <v>0</v>
      </c>
      <c r="F934" s="979">
        <f>+Sample_FC!F999</f>
        <v>0</v>
      </c>
      <c r="G934" s="979">
        <f>+Sample_FC!G999</f>
        <v>0</v>
      </c>
      <c r="H934" s="979">
        <f>+Sample_FC!H999</f>
        <v>0</v>
      </c>
      <c r="I934" s="979">
        <f>+Sample_FC!I999</f>
        <v>0</v>
      </c>
      <c r="J934" s="979">
        <f>+Sample_FC!J999</f>
        <v>0</v>
      </c>
      <c r="K934" s="979">
        <f>+Sample_FC!K999</f>
        <v>0</v>
      </c>
      <c r="L934" s="979">
        <f>+Sample_FC!L999</f>
        <v>0</v>
      </c>
      <c r="M934" s="979">
        <f>+Sample_FC!M999</f>
        <v>0</v>
      </c>
      <c r="N934" s="979">
        <f>+Sample_FC!N999</f>
        <v>0</v>
      </c>
      <c r="O934" s="979">
        <f>+Sample!B999</f>
        <v>0</v>
      </c>
      <c r="P934" s="979">
        <f>+Sample!C999</f>
        <v>0</v>
      </c>
      <c r="Q934" s="979">
        <f>+Sample!D999</f>
        <v>0</v>
      </c>
      <c r="R934" s="979">
        <f>+Sample!E999</f>
        <v>0</v>
      </c>
      <c r="S934" s="979">
        <f>+Sample!F999</f>
        <v>0</v>
      </c>
      <c r="T934" s="979">
        <f>+Sample!G999</f>
        <v>0</v>
      </c>
      <c r="U934" s="979">
        <f>+Sample!H999</f>
        <v>0</v>
      </c>
      <c r="V934" s="979">
        <f>+Sample!I999</f>
        <v>0</v>
      </c>
      <c r="W934" s="979">
        <f>+Sample!J999</f>
        <v>0</v>
      </c>
      <c r="X934" s="979">
        <f>+Sample!K999</f>
        <v>0</v>
      </c>
      <c r="Y934" s="979">
        <f>+Sample!L999</f>
        <v>0</v>
      </c>
      <c r="Z934" s="979">
        <f>+Sample!M999</f>
        <v>0</v>
      </c>
      <c r="AA934" s="979">
        <f>+Sample!N999</f>
        <v>0</v>
      </c>
    </row>
    <row r="935" spans="1:27" x14ac:dyDescent="0.2">
      <c r="A935" s="1">
        <f>+Sample_FC!A1000</f>
        <v>45924</v>
      </c>
      <c r="B935" s="979">
        <f>+Sample_FC!B1000</f>
        <v>0</v>
      </c>
      <c r="C935" s="979">
        <f>+Sample_FC!C1000</f>
        <v>0</v>
      </c>
      <c r="D935" s="979">
        <f>+Sample_FC!D1000</f>
        <v>0</v>
      </c>
      <c r="E935" s="979">
        <f>+Sample_FC!E1000</f>
        <v>0</v>
      </c>
      <c r="F935" s="979">
        <f>+Sample_FC!F1000</f>
        <v>0</v>
      </c>
      <c r="G935" s="979">
        <f>+Sample_FC!G1000</f>
        <v>0</v>
      </c>
      <c r="H935" s="979">
        <f>+Sample_FC!H1000</f>
        <v>0</v>
      </c>
      <c r="I935" s="979">
        <f>+Sample_FC!I1000</f>
        <v>0</v>
      </c>
      <c r="J935" s="979">
        <f>+Sample_FC!J1000</f>
        <v>0</v>
      </c>
      <c r="K935" s="979">
        <f>+Sample_FC!K1000</f>
        <v>0</v>
      </c>
      <c r="L935" s="979">
        <f>+Sample_FC!L1000</f>
        <v>0</v>
      </c>
      <c r="M935" s="979">
        <f>+Sample_FC!M1000</f>
        <v>0</v>
      </c>
      <c r="N935" s="979">
        <f>+Sample_FC!N1000</f>
        <v>0</v>
      </c>
      <c r="O935" s="979">
        <f>+Sample!B1000</f>
        <v>0</v>
      </c>
      <c r="P935" s="979">
        <f>+Sample!C1000</f>
        <v>0</v>
      </c>
      <c r="Q935" s="979">
        <f>+Sample!D1000</f>
        <v>0</v>
      </c>
      <c r="R935" s="979">
        <f>+Sample!E1000</f>
        <v>0</v>
      </c>
      <c r="S935" s="979">
        <f>+Sample!F1000</f>
        <v>0</v>
      </c>
      <c r="T935" s="979">
        <f>+Sample!G1000</f>
        <v>0</v>
      </c>
      <c r="U935" s="979">
        <f>+Sample!H1000</f>
        <v>0</v>
      </c>
      <c r="V935" s="979">
        <f>+Sample!I1000</f>
        <v>0</v>
      </c>
      <c r="W935" s="979">
        <f>+Sample!J1000</f>
        <v>0</v>
      </c>
      <c r="X935" s="979">
        <f>+Sample!K1000</f>
        <v>0</v>
      </c>
      <c r="Y935" s="979">
        <f>+Sample!L1000</f>
        <v>0</v>
      </c>
      <c r="Z935" s="979">
        <f>+Sample!M1000</f>
        <v>0</v>
      </c>
      <c r="AA935" s="979">
        <f>+Sample!N1000</f>
        <v>0</v>
      </c>
    </row>
    <row r="936" spans="1:27" x14ac:dyDescent="0.2">
      <c r="A936" s="1">
        <f>+Sample_FC!A1001</f>
        <v>45925</v>
      </c>
      <c r="B936" s="979">
        <f>+Sample_FC!B1001</f>
        <v>0</v>
      </c>
      <c r="C936" s="979">
        <f>+Sample_FC!C1001</f>
        <v>0</v>
      </c>
      <c r="D936" s="979">
        <f>+Sample_FC!D1001</f>
        <v>0</v>
      </c>
      <c r="E936" s="979">
        <f>+Sample_FC!E1001</f>
        <v>0</v>
      </c>
      <c r="F936" s="979">
        <f>+Sample_FC!F1001</f>
        <v>0</v>
      </c>
      <c r="G936" s="979">
        <f>+Sample_FC!G1001</f>
        <v>0</v>
      </c>
      <c r="H936" s="979">
        <f>+Sample_FC!H1001</f>
        <v>0</v>
      </c>
      <c r="I936" s="979">
        <f>+Sample_FC!I1001</f>
        <v>0</v>
      </c>
      <c r="J936" s="979">
        <f>+Sample_FC!J1001</f>
        <v>0</v>
      </c>
      <c r="K936" s="979">
        <f>+Sample_FC!K1001</f>
        <v>0</v>
      </c>
      <c r="L936" s="979">
        <f>+Sample_FC!L1001</f>
        <v>0</v>
      </c>
      <c r="M936" s="979">
        <f>+Sample_FC!M1001</f>
        <v>0</v>
      </c>
      <c r="N936" s="979">
        <f>+Sample_FC!N1001</f>
        <v>0</v>
      </c>
      <c r="O936" s="979">
        <f>+Sample!B1001</f>
        <v>0</v>
      </c>
      <c r="P936" s="979">
        <f>+Sample!C1001</f>
        <v>0</v>
      </c>
      <c r="Q936" s="979">
        <f>+Sample!D1001</f>
        <v>0</v>
      </c>
      <c r="R936" s="979">
        <f>+Sample!E1001</f>
        <v>0</v>
      </c>
      <c r="S936" s="979">
        <f>+Sample!F1001</f>
        <v>0</v>
      </c>
      <c r="T936" s="979">
        <f>+Sample!G1001</f>
        <v>0</v>
      </c>
      <c r="U936" s="979">
        <f>+Sample!H1001</f>
        <v>0</v>
      </c>
      <c r="V936" s="979">
        <f>+Sample!I1001</f>
        <v>0</v>
      </c>
      <c r="W936" s="979">
        <f>+Sample!J1001</f>
        <v>0</v>
      </c>
      <c r="X936" s="979">
        <f>+Sample!K1001</f>
        <v>0</v>
      </c>
      <c r="Y936" s="979">
        <f>+Sample!L1001</f>
        <v>0</v>
      </c>
      <c r="Z936" s="979">
        <f>+Sample!M1001</f>
        <v>0</v>
      </c>
      <c r="AA936" s="979">
        <f>+Sample!N1001</f>
        <v>0</v>
      </c>
    </row>
    <row r="937" spans="1:27" x14ac:dyDescent="0.2">
      <c r="A937" s="1">
        <f>+Sample_FC!A1002</f>
        <v>45926</v>
      </c>
      <c r="B937" s="979">
        <f>+Sample_FC!B1002</f>
        <v>0</v>
      </c>
      <c r="C937" s="979">
        <f>+Sample_FC!C1002</f>
        <v>0</v>
      </c>
      <c r="D937" s="979">
        <f>+Sample_FC!D1002</f>
        <v>0</v>
      </c>
      <c r="E937" s="979">
        <f>+Sample_FC!E1002</f>
        <v>0</v>
      </c>
      <c r="F937" s="979">
        <f>+Sample_FC!F1002</f>
        <v>0</v>
      </c>
      <c r="G937" s="979">
        <f>+Sample_FC!G1002</f>
        <v>0</v>
      </c>
      <c r="H937" s="979">
        <f>+Sample_FC!H1002</f>
        <v>0</v>
      </c>
      <c r="I937" s="979">
        <f>+Sample_FC!I1002</f>
        <v>0</v>
      </c>
      <c r="J937" s="979">
        <f>+Sample_FC!J1002</f>
        <v>0</v>
      </c>
      <c r="K937" s="979">
        <f>+Sample_FC!K1002</f>
        <v>0</v>
      </c>
      <c r="L937" s="979">
        <f>+Sample_FC!L1002</f>
        <v>0</v>
      </c>
      <c r="M937" s="979">
        <f>+Sample_FC!M1002</f>
        <v>0</v>
      </c>
      <c r="N937" s="979">
        <f>+Sample_FC!N1002</f>
        <v>0</v>
      </c>
      <c r="O937" s="979">
        <f>+Sample!B1002</f>
        <v>0</v>
      </c>
      <c r="P937" s="979">
        <f>+Sample!C1002</f>
        <v>0</v>
      </c>
      <c r="Q937" s="979">
        <f>+Sample!D1002</f>
        <v>0</v>
      </c>
      <c r="R937" s="979">
        <f>+Sample!E1002</f>
        <v>0</v>
      </c>
      <c r="S937" s="979">
        <f>+Sample!F1002</f>
        <v>0</v>
      </c>
      <c r="T937" s="979">
        <f>+Sample!G1002</f>
        <v>0</v>
      </c>
      <c r="U937" s="979">
        <f>+Sample!H1002</f>
        <v>0</v>
      </c>
      <c r="V937" s="979">
        <f>+Sample!I1002</f>
        <v>0</v>
      </c>
      <c r="W937" s="979">
        <f>+Sample!J1002</f>
        <v>0</v>
      </c>
      <c r="X937" s="979">
        <f>+Sample!K1002</f>
        <v>0</v>
      </c>
      <c r="Y937" s="979">
        <f>+Sample!L1002</f>
        <v>0</v>
      </c>
      <c r="Z937" s="979">
        <f>+Sample!M1002</f>
        <v>0</v>
      </c>
      <c r="AA937" s="979">
        <f>+Sample!N1002</f>
        <v>0</v>
      </c>
    </row>
    <row r="938" spans="1:27" x14ac:dyDescent="0.2">
      <c r="A938" s="1">
        <f>+Sample_FC!A1003</f>
        <v>45927</v>
      </c>
      <c r="B938" s="979">
        <f>+Sample_FC!B1003</f>
        <v>0</v>
      </c>
      <c r="C938" s="979">
        <f>+Sample_FC!C1003</f>
        <v>0</v>
      </c>
      <c r="D938" s="979">
        <f>+Sample_FC!D1003</f>
        <v>0</v>
      </c>
      <c r="E938" s="979">
        <f>+Sample_FC!E1003</f>
        <v>0</v>
      </c>
      <c r="F938" s="979">
        <f>+Sample_FC!F1003</f>
        <v>0</v>
      </c>
      <c r="G938" s="979">
        <f>+Sample_FC!G1003</f>
        <v>0</v>
      </c>
      <c r="H938" s="979">
        <f>+Sample_FC!H1003</f>
        <v>0</v>
      </c>
      <c r="I938" s="979">
        <f>+Sample_FC!I1003</f>
        <v>0</v>
      </c>
      <c r="J938" s="979">
        <f>+Sample_FC!J1003</f>
        <v>0</v>
      </c>
      <c r="K938" s="979">
        <f>+Sample_FC!K1003</f>
        <v>0</v>
      </c>
      <c r="L938" s="979">
        <f>+Sample_FC!L1003</f>
        <v>0</v>
      </c>
      <c r="M938" s="979">
        <f>+Sample_FC!M1003</f>
        <v>0</v>
      </c>
      <c r="N938" s="979">
        <f>+Sample_FC!N1003</f>
        <v>0</v>
      </c>
      <c r="O938" s="979">
        <f>+Sample!B1003</f>
        <v>0</v>
      </c>
      <c r="P938" s="979">
        <f>+Sample!C1003</f>
        <v>0</v>
      </c>
      <c r="Q938" s="979">
        <f>+Sample!D1003</f>
        <v>0</v>
      </c>
      <c r="R938" s="979">
        <f>+Sample!E1003</f>
        <v>0</v>
      </c>
      <c r="S938" s="979">
        <f>+Sample!F1003</f>
        <v>0</v>
      </c>
      <c r="T938" s="979">
        <f>+Sample!G1003</f>
        <v>0</v>
      </c>
      <c r="U938" s="979">
        <f>+Sample!H1003</f>
        <v>0</v>
      </c>
      <c r="V938" s="979">
        <f>+Sample!I1003</f>
        <v>0</v>
      </c>
      <c r="W938" s="979">
        <f>+Sample!J1003</f>
        <v>0</v>
      </c>
      <c r="X938" s="979">
        <f>+Sample!K1003</f>
        <v>0</v>
      </c>
      <c r="Y938" s="979">
        <f>+Sample!L1003</f>
        <v>0</v>
      </c>
      <c r="Z938" s="979">
        <f>+Sample!M1003</f>
        <v>0</v>
      </c>
      <c r="AA938" s="979">
        <f>+Sample!N1003</f>
        <v>0</v>
      </c>
    </row>
    <row r="939" spans="1:27" x14ac:dyDescent="0.2">
      <c r="A939" s="1">
        <f>+Sample_FC!A1004</f>
        <v>45928</v>
      </c>
      <c r="B939" s="979">
        <f>+Sample_FC!B1004</f>
        <v>0</v>
      </c>
      <c r="C939" s="979">
        <f>+Sample_FC!C1004</f>
        <v>0</v>
      </c>
      <c r="D939" s="979">
        <f>+Sample_FC!D1004</f>
        <v>0</v>
      </c>
      <c r="E939" s="979">
        <f>+Sample_FC!E1004</f>
        <v>0</v>
      </c>
      <c r="F939" s="979">
        <f>+Sample_FC!F1004</f>
        <v>0</v>
      </c>
      <c r="G939" s="979">
        <f>+Sample_FC!G1004</f>
        <v>0</v>
      </c>
      <c r="H939" s="979">
        <f>+Sample_FC!H1004</f>
        <v>0</v>
      </c>
      <c r="I939" s="979">
        <f>+Sample_FC!I1004</f>
        <v>0</v>
      </c>
      <c r="J939" s="979">
        <f>+Sample_FC!J1004</f>
        <v>0</v>
      </c>
      <c r="K939" s="979">
        <f>+Sample_FC!K1004</f>
        <v>0</v>
      </c>
      <c r="L939" s="979">
        <f>+Sample_FC!L1004</f>
        <v>0</v>
      </c>
      <c r="M939" s="979">
        <f>+Sample_FC!M1004</f>
        <v>0</v>
      </c>
      <c r="N939" s="979">
        <f>+Sample_FC!N1004</f>
        <v>0</v>
      </c>
      <c r="O939" s="979">
        <f>+Sample!B1004</f>
        <v>0</v>
      </c>
      <c r="P939" s="979">
        <f>+Sample!C1004</f>
        <v>0</v>
      </c>
      <c r="Q939" s="979">
        <f>+Sample!D1004</f>
        <v>0</v>
      </c>
      <c r="R939" s="979">
        <f>+Sample!E1004</f>
        <v>0</v>
      </c>
      <c r="S939" s="979">
        <f>+Sample!F1004</f>
        <v>0</v>
      </c>
      <c r="T939" s="979">
        <f>+Sample!G1004</f>
        <v>0</v>
      </c>
      <c r="U939" s="979">
        <f>+Sample!H1004</f>
        <v>0</v>
      </c>
      <c r="V939" s="979">
        <f>+Sample!I1004</f>
        <v>0</v>
      </c>
      <c r="W939" s="979">
        <f>+Sample!J1004</f>
        <v>0</v>
      </c>
      <c r="X939" s="979">
        <f>+Sample!K1004</f>
        <v>0</v>
      </c>
      <c r="Y939" s="979">
        <f>+Sample!L1004</f>
        <v>0</v>
      </c>
      <c r="Z939" s="979">
        <f>+Sample!M1004</f>
        <v>0</v>
      </c>
      <c r="AA939" s="979">
        <f>+Sample!N1004</f>
        <v>0</v>
      </c>
    </row>
    <row r="940" spans="1:27" x14ac:dyDescent="0.2">
      <c r="A940" s="1">
        <f>+Sample_FC!A1005</f>
        <v>45929</v>
      </c>
      <c r="B940" s="979">
        <f>+Sample_FC!B1005</f>
        <v>0</v>
      </c>
      <c r="C940" s="979">
        <f>+Sample_FC!C1005</f>
        <v>0</v>
      </c>
      <c r="D940" s="979">
        <f>+Sample_FC!D1005</f>
        <v>0</v>
      </c>
      <c r="E940" s="979">
        <f>+Sample_FC!E1005</f>
        <v>0</v>
      </c>
      <c r="F940" s="979">
        <f>+Sample_FC!F1005</f>
        <v>0</v>
      </c>
      <c r="G940" s="979">
        <f>+Sample_FC!G1005</f>
        <v>0</v>
      </c>
      <c r="H940" s="979">
        <f>+Sample_FC!H1005</f>
        <v>0</v>
      </c>
      <c r="I940" s="979">
        <f>+Sample_FC!I1005</f>
        <v>0</v>
      </c>
      <c r="J940" s="979">
        <f>+Sample_FC!J1005</f>
        <v>0</v>
      </c>
      <c r="K940" s="979">
        <f>+Sample_FC!K1005</f>
        <v>0</v>
      </c>
      <c r="L940" s="979">
        <f>+Sample_FC!L1005</f>
        <v>0</v>
      </c>
      <c r="M940" s="979">
        <f>+Sample_FC!M1005</f>
        <v>0</v>
      </c>
      <c r="N940" s="979">
        <f>+Sample_FC!N1005</f>
        <v>0</v>
      </c>
      <c r="O940" s="979">
        <f>+Sample!B1005</f>
        <v>0</v>
      </c>
      <c r="P940" s="979">
        <f>+Sample!C1005</f>
        <v>0</v>
      </c>
      <c r="Q940" s="979">
        <f>+Sample!D1005</f>
        <v>0</v>
      </c>
      <c r="R940" s="979">
        <f>+Sample!E1005</f>
        <v>0</v>
      </c>
      <c r="S940" s="979">
        <f>+Sample!F1005</f>
        <v>0</v>
      </c>
      <c r="T940" s="979">
        <f>+Sample!G1005</f>
        <v>0</v>
      </c>
      <c r="U940" s="979">
        <f>+Sample!H1005</f>
        <v>0</v>
      </c>
      <c r="V940" s="979">
        <f>+Sample!I1005</f>
        <v>0</v>
      </c>
      <c r="W940" s="979">
        <f>+Sample!J1005</f>
        <v>0</v>
      </c>
      <c r="X940" s="979">
        <f>+Sample!K1005</f>
        <v>0</v>
      </c>
      <c r="Y940" s="979">
        <f>+Sample!L1005</f>
        <v>0</v>
      </c>
      <c r="Z940" s="979">
        <f>+Sample!M1005</f>
        <v>0</v>
      </c>
      <c r="AA940" s="979">
        <f>+Sample!N1005</f>
        <v>0</v>
      </c>
    </row>
    <row r="941" spans="1:27" x14ac:dyDescent="0.2">
      <c r="A941" s="1">
        <f>+Sample_FC!A1006</f>
        <v>45930</v>
      </c>
      <c r="B941" s="979">
        <f>+Sample_FC!B1006</f>
        <v>0</v>
      </c>
      <c r="C941" s="979">
        <f>+Sample_FC!C1006</f>
        <v>0</v>
      </c>
      <c r="D941" s="979">
        <f>+Sample_FC!D1006</f>
        <v>0</v>
      </c>
      <c r="E941" s="979">
        <f>+Sample_FC!E1006</f>
        <v>0</v>
      </c>
      <c r="F941" s="979">
        <f>+Sample_FC!F1006</f>
        <v>0</v>
      </c>
      <c r="G941" s="979">
        <f>+Sample_FC!G1006</f>
        <v>0</v>
      </c>
      <c r="H941" s="979">
        <f>+Sample_FC!H1006</f>
        <v>0</v>
      </c>
      <c r="I941" s="979">
        <f>+Sample_FC!I1006</f>
        <v>0</v>
      </c>
      <c r="J941" s="979">
        <f>+Sample_FC!J1006</f>
        <v>0</v>
      </c>
      <c r="K941" s="979">
        <f>+Sample_FC!K1006</f>
        <v>0</v>
      </c>
      <c r="L941" s="979">
        <f>+Sample_FC!L1006</f>
        <v>0</v>
      </c>
      <c r="M941" s="979">
        <f>+Sample_FC!M1006</f>
        <v>0</v>
      </c>
      <c r="N941" s="979">
        <f>+Sample_FC!N1006</f>
        <v>0</v>
      </c>
      <c r="O941" s="979">
        <f>+Sample!B1006</f>
        <v>0</v>
      </c>
      <c r="P941" s="979">
        <f>+Sample!C1006</f>
        <v>0</v>
      </c>
      <c r="Q941" s="979">
        <f>+Sample!D1006</f>
        <v>0</v>
      </c>
      <c r="R941" s="979">
        <f>+Sample!E1006</f>
        <v>0</v>
      </c>
      <c r="S941" s="979">
        <f>+Sample!F1006</f>
        <v>0</v>
      </c>
      <c r="T941" s="979">
        <f>+Sample!G1006</f>
        <v>0</v>
      </c>
      <c r="U941" s="979">
        <f>+Sample!H1006</f>
        <v>0</v>
      </c>
      <c r="V941" s="979">
        <f>+Sample!I1006</f>
        <v>0</v>
      </c>
      <c r="W941" s="979">
        <f>+Sample!J1006</f>
        <v>0</v>
      </c>
      <c r="X941" s="979">
        <f>+Sample!K1006</f>
        <v>0</v>
      </c>
      <c r="Y941" s="979">
        <f>+Sample!L1006</f>
        <v>0</v>
      </c>
      <c r="Z941" s="979">
        <f>+Sample!M1006</f>
        <v>0</v>
      </c>
      <c r="AA941" s="979">
        <f>+Sample!N1006</f>
        <v>0</v>
      </c>
    </row>
    <row r="942" spans="1:27" x14ac:dyDescent="0.2">
      <c r="A942" s="1">
        <f>+Sample_FC!A1007</f>
        <v>45931</v>
      </c>
      <c r="B942" s="979">
        <f>+Sample_FC!B1007</f>
        <v>0</v>
      </c>
      <c r="C942" s="979">
        <f>+Sample_FC!C1007</f>
        <v>0</v>
      </c>
      <c r="D942" s="979">
        <f>+Sample_FC!D1007</f>
        <v>0</v>
      </c>
      <c r="E942" s="979">
        <f>+Sample_FC!E1007</f>
        <v>0</v>
      </c>
      <c r="F942" s="979">
        <f>+Sample_FC!F1007</f>
        <v>0</v>
      </c>
      <c r="G942" s="979">
        <f>+Sample_FC!G1007</f>
        <v>0</v>
      </c>
      <c r="H942" s="979">
        <f>+Sample_FC!H1007</f>
        <v>0</v>
      </c>
      <c r="I942" s="979">
        <f>+Sample_FC!I1007</f>
        <v>0</v>
      </c>
      <c r="J942" s="979">
        <f>+Sample_FC!J1007</f>
        <v>0</v>
      </c>
      <c r="K942" s="979">
        <f>+Sample_FC!K1007</f>
        <v>0</v>
      </c>
      <c r="L942" s="979">
        <f>+Sample_FC!L1007</f>
        <v>0</v>
      </c>
      <c r="M942" s="979">
        <f>+Sample_FC!M1007</f>
        <v>0</v>
      </c>
      <c r="N942" s="979">
        <f>+Sample_FC!N1007</f>
        <v>0</v>
      </c>
      <c r="O942" s="979">
        <f>+Sample!B1007</f>
        <v>0</v>
      </c>
      <c r="P942" s="979">
        <f>+Sample!C1007</f>
        <v>0</v>
      </c>
      <c r="Q942" s="979">
        <f>+Sample!D1007</f>
        <v>0</v>
      </c>
      <c r="R942" s="979">
        <f>+Sample!E1007</f>
        <v>0</v>
      </c>
      <c r="S942" s="979">
        <f>+Sample!F1007</f>
        <v>0</v>
      </c>
      <c r="T942" s="979">
        <f>+Sample!G1007</f>
        <v>0</v>
      </c>
      <c r="U942" s="979">
        <f>+Sample!H1007</f>
        <v>0</v>
      </c>
      <c r="V942" s="979">
        <f>+Sample!I1007</f>
        <v>0</v>
      </c>
      <c r="W942" s="979">
        <f>+Sample!J1007</f>
        <v>0</v>
      </c>
      <c r="X942" s="979">
        <f>+Sample!K1007</f>
        <v>0</v>
      </c>
      <c r="Y942" s="979">
        <f>+Sample!L1007</f>
        <v>0</v>
      </c>
      <c r="Z942" s="979">
        <f>+Sample!M1007</f>
        <v>0</v>
      </c>
      <c r="AA942" s="979">
        <f>+Sample!N1007</f>
        <v>0</v>
      </c>
    </row>
    <row r="943" spans="1:27" x14ac:dyDescent="0.2">
      <c r="A943" s="1">
        <f>+Sample_FC!A1008</f>
        <v>45932</v>
      </c>
      <c r="B943" s="979">
        <f>+Sample_FC!B1008</f>
        <v>0</v>
      </c>
      <c r="C943" s="979">
        <f>+Sample_FC!C1008</f>
        <v>0</v>
      </c>
      <c r="D943" s="979">
        <f>+Sample_FC!D1008</f>
        <v>0</v>
      </c>
      <c r="E943" s="979">
        <f>+Sample_FC!E1008</f>
        <v>0</v>
      </c>
      <c r="F943" s="979">
        <f>+Sample_FC!F1008</f>
        <v>0</v>
      </c>
      <c r="G943" s="979">
        <f>+Sample_FC!G1008</f>
        <v>0</v>
      </c>
      <c r="H943" s="979">
        <f>+Sample_FC!H1008</f>
        <v>0</v>
      </c>
      <c r="I943" s="979">
        <f>+Sample_FC!I1008</f>
        <v>0</v>
      </c>
      <c r="J943" s="979">
        <f>+Sample_FC!J1008</f>
        <v>0</v>
      </c>
      <c r="K943" s="979">
        <f>+Sample_FC!K1008</f>
        <v>0</v>
      </c>
      <c r="L943" s="979">
        <f>+Sample_FC!L1008</f>
        <v>0</v>
      </c>
      <c r="M943" s="979">
        <f>+Sample_FC!M1008</f>
        <v>0</v>
      </c>
      <c r="N943" s="979">
        <f>+Sample_FC!N1008</f>
        <v>0</v>
      </c>
      <c r="O943" s="979">
        <f>+Sample!B1008</f>
        <v>0</v>
      </c>
      <c r="P943" s="979">
        <f>+Sample!C1008</f>
        <v>0</v>
      </c>
      <c r="Q943" s="979">
        <f>+Sample!D1008</f>
        <v>0</v>
      </c>
      <c r="R943" s="979">
        <f>+Sample!E1008</f>
        <v>0</v>
      </c>
      <c r="S943" s="979">
        <f>+Sample!F1008</f>
        <v>0</v>
      </c>
      <c r="T943" s="979">
        <f>+Sample!G1008</f>
        <v>0</v>
      </c>
      <c r="U943" s="979">
        <f>+Sample!H1008</f>
        <v>0</v>
      </c>
      <c r="V943" s="979">
        <f>+Sample!I1008</f>
        <v>0</v>
      </c>
      <c r="W943" s="979">
        <f>+Sample!J1008</f>
        <v>0</v>
      </c>
      <c r="X943" s="979">
        <f>+Sample!K1008</f>
        <v>0</v>
      </c>
      <c r="Y943" s="979">
        <f>+Sample!L1008</f>
        <v>0</v>
      </c>
      <c r="Z943" s="979">
        <f>+Sample!M1008</f>
        <v>0</v>
      </c>
      <c r="AA943" s="979">
        <f>+Sample!N1008</f>
        <v>0</v>
      </c>
    </row>
    <row r="944" spans="1:27" x14ac:dyDescent="0.2">
      <c r="A944" s="1">
        <f>+Sample_FC!A1009</f>
        <v>45933</v>
      </c>
      <c r="B944" s="979">
        <f>+Sample_FC!B1009</f>
        <v>0</v>
      </c>
      <c r="C944" s="979">
        <f>+Sample_FC!C1009</f>
        <v>0</v>
      </c>
      <c r="D944" s="979">
        <f>+Sample_FC!D1009</f>
        <v>0</v>
      </c>
      <c r="E944" s="979">
        <f>+Sample_FC!E1009</f>
        <v>0</v>
      </c>
      <c r="F944" s="979">
        <f>+Sample_FC!F1009</f>
        <v>0</v>
      </c>
      <c r="G944" s="979">
        <f>+Sample_FC!G1009</f>
        <v>0</v>
      </c>
      <c r="H944" s="979">
        <f>+Sample_FC!H1009</f>
        <v>0</v>
      </c>
      <c r="I944" s="979">
        <f>+Sample_FC!I1009</f>
        <v>0</v>
      </c>
      <c r="J944" s="979">
        <f>+Sample_FC!J1009</f>
        <v>0</v>
      </c>
      <c r="K944" s="979">
        <f>+Sample_FC!K1009</f>
        <v>0</v>
      </c>
      <c r="L944" s="979">
        <f>+Sample_FC!L1009</f>
        <v>0</v>
      </c>
      <c r="M944" s="979">
        <f>+Sample_FC!M1009</f>
        <v>0</v>
      </c>
      <c r="N944" s="979">
        <f>+Sample_FC!N1009</f>
        <v>0</v>
      </c>
      <c r="O944" s="979">
        <f>+Sample!B1009</f>
        <v>0</v>
      </c>
      <c r="P944" s="979">
        <f>+Sample!C1009</f>
        <v>0</v>
      </c>
      <c r="Q944" s="979">
        <f>+Sample!D1009</f>
        <v>0</v>
      </c>
      <c r="R944" s="979">
        <f>+Sample!E1009</f>
        <v>0</v>
      </c>
      <c r="S944" s="979">
        <f>+Sample!F1009</f>
        <v>0</v>
      </c>
      <c r="T944" s="979">
        <f>+Sample!G1009</f>
        <v>0</v>
      </c>
      <c r="U944" s="979">
        <f>+Sample!H1009</f>
        <v>0</v>
      </c>
      <c r="V944" s="979">
        <f>+Sample!I1009</f>
        <v>0</v>
      </c>
      <c r="W944" s="979">
        <f>+Sample!J1009</f>
        <v>0</v>
      </c>
      <c r="X944" s="979">
        <f>+Sample!K1009</f>
        <v>0</v>
      </c>
      <c r="Y944" s="979">
        <f>+Sample!L1009</f>
        <v>0</v>
      </c>
      <c r="Z944" s="979">
        <f>+Sample!M1009</f>
        <v>0</v>
      </c>
      <c r="AA944" s="979">
        <f>+Sample!N1009</f>
        <v>0</v>
      </c>
    </row>
    <row r="945" spans="1:27" x14ac:dyDescent="0.2">
      <c r="A945" s="1">
        <f>+Sample_FC!A1010</f>
        <v>45934</v>
      </c>
      <c r="B945" s="979">
        <f>+Sample_FC!B1010</f>
        <v>0</v>
      </c>
      <c r="C945" s="979">
        <f>+Sample_FC!C1010</f>
        <v>0</v>
      </c>
      <c r="D945" s="979">
        <f>+Sample_FC!D1010</f>
        <v>0</v>
      </c>
      <c r="E945" s="979">
        <f>+Sample_FC!E1010</f>
        <v>0</v>
      </c>
      <c r="F945" s="979">
        <f>+Sample_FC!F1010</f>
        <v>0</v>
      </c>
      <c r="G945" s="979">
        <f>+Sample_FC!G1010</f>
        <v>0</v>
      </c>
      <c r="H945" s="979">
        <f>+Sample_FC!H1010</f>
        <v>0</v>
      </c>
      <c r="I945" s="979">
        <f>+Sample_FC!I1010</f>
        <v>0</v>
      </c>
      <c r="J945" s="979">
        <f>+Sample_FC!J1010</f>
        <v>0</v>
      </c>
      <c r="K945" s="979">
        <f>+Sample_FC!K1010</f>
        <v>0</v>
      </c>
      <c r="L945" s="979">
        <f>+Sample_FC!L1010</f>
        <v>0</v>
      </c>
      <c r="M945" s="979">
        <f>+Sample_FC!M1010</f>
        <v>0</v>
      </c>
      <c r="N945" s="979">
        <f>+Sample_FC!N1010</f>
        <v>0</v>
      </c>
      <c r="O945" s="979">
        <f>+Sample!B1010</f>
        <v>0</v>
      </c>
      <c r="P945" s="979">
        <f>+Sample!C1010</f>
        <v>0</v>
      </c>
      <c r="Q945" s="979">
        <f>+Sample!D1010</f>
        <v>0</v>
      </c>
      <c r="R945" s="979">
        <f>+Sample!E1010</f>
        <v>0</v>
      </c>
      <c r="S945" s="979">
        <f>+Sample!F1010</f>
        <v>0</v>
      </c>
      <c r="T945" s="979">
        <f>+Sample!G1010</f>
        <v>0</v>
      </c>
      <c r="U945" s="979">
        <f>+Sample!H1010</f>
        <v>0</v>
      </c>
      <c r="V945" s="979">
        <f>+Sample!I1010</f>
        <v>0</v>
      </c>
      <c r="W945" s="979">
        <f>+Sample!J1010</f>
        <v>0</v>
      </c>
      <c r="X945" s="979">
        <f>+Sample!K1010</f>
        <v>0</v>
      </c>
      <c r="Y945" s="979">
        <f>+Sample!L1010</f>
        <v>0</v>
      </c>
      <c r="Z945" s="979">
        <f>+Sample!M1010</f>
        <v>0</v>
      </c>
      <c r="AA945" s="979">
        <f>+Sample!N1010</f>
        <v>0</v>
      </c>
    </row>
    <row r="946" spans="1:27" x14ac:dyDescent="0.2">
      <c r="A946" s="1">
        <f>+Sample_FC!A1011</f>
        <v>45935</v>
      </c>
      <c r="B946" s="979">
        <f>+Sample_FC!B1011</f>
        <v>0</v>
      </c>
      <c r="C946" s="979">
        <f>+Sample_FC!C1011</f>
        <v>0</v>
      </c>
      <c r="D946" s="979">
        <f>+Sample_FC!D1011</f>
        <v>0</v>
      </c>
      <c r="E946" s="979">
        <f>+Sample_FC!E1011</f>
        <v>0</v>
      </c>
      <c r="F946" s="979">
        <f>+Sample_FC!F1011</f>
        <v>0</v>
      </c>
      <c r="G946" s="979">
        <f>+Sample_FC!G1011</f>
        <v>0</v>
      </c>
      <c r="H946" s="979">
        <f>+Sample_FC!H1011</f>
        <v>0</v>
      </c>
      <c r="I946" s="979">
        <f>+Sample_FC!I1011</f>
        <v>0</v>
      </c>
      <c r="J946" s="979">
        <f>+Sample_FC!J1011</f>
        <v>0</v>
      </c>
      <c r="K946" s="979">
        <f>+Sample_FC!K1011</f>
        <v>0</v>
      </c>
      <c r="L946" s="979">
        <f>+Sample_FC!L1011</f>
        <v>0</v>
      </c>
      <c r="M946" s="979">
        <f>+Sample_FC!M1011</f>
        <v>0</v>
      </c>
      <c r="N946" s="979">
        <f>+Sample_FC!N1011</f>
        <v>0</v>
      </c>
      <c r="O946" s="979">
        <f>+Sample!B1011</f>
        <v>0</v>
      </c>
      <c r="P946" s="979">
        <f>+Sample!C1011</f>
        <v>0</v>
      </c>
      <c r="Q946" s="979">
        <f>+Sample!D1011</f>
        <v>0</v>
      </c>
      <c r="R946" s="979">
        <f>+Sample!E1011</f>
        <v>0</v>
      </c>
      <c r="S946" s="979">
        <f>+Sample!F1011</f>
        <v>0</v>
      </c>
      <c r="T946" s="979">
        <f>+Sample!G1011</f>
        <v>0</v>
      </c>
      <c r="U946" s="979">
        <f>+Sample!H1011</f>
        <v>0</v>
      </c>
      <c r="V946" s="979">
        <f>+Sample!I1011</f>
        <v>0</v>
      </c>
      <c r="W946" s="979">
        <f>+Sample!J1011</f>
        <v>0</v>
      </c>
      <c r="X946" s="979">
        <f>+Sample!K1011</f>
        <v>0</v>
      </c>
      <c r="Y946" s="979">
        <f>+Sample!L1011</f>
        <v>0</v>
      </c>
      <c r="Z946" s="979">
        <f>+Sample!M1011</f>
        <v>0</v>
      </c>
      <c r="AA946" s="979">
        <f>+Sample!N1011</f>
        <v>0</v>
      </c>
    </row>
    <row r="947" spans="1:27" x14ac:dyDescent="0.2">
      <c r="A947" s="1">
        <f>+Sample_FC!A1012</f>
        <v>45936</v>
      </c>
      <c r="B947" s="979">
        <f>+Sample_FC!B1012</f>
        <v>0</v>
      </c>
      <c r="C947" s="979">
        <f>+Sample_FC!C1012</f>
        <v>0</v>
      </c>
      <c r="D947" s="979">
        <f>+Sample_FC!D1012</f>
        <v>0</v>
      </c>
      <c r="E947" s="979">
        <f>+Sample_FC!E1012</f>
        <v>0</v>
      </c>
      <c r="F947" s="979">
        <f>+Sample_FC!F1012</f>
        <v>0</v>
      </c>
      <c r="G947" s="979">
        <f>+Sample_FC!G1012</f>
        <v>0</v>
      </c>
      <c r="H947" s="979">
        <f>+Sample_FC!H1012</f>
        <v>0</v>
      </c>
      <c r="I947" s="979">
        <f>+Sample_FC!I1012</f>
        <v>0</v>
      </c>
      <c r="J947" s="979">
        <f>+Sample_FC!J1012</f>
        <v>0</v>
      </c>
      <c r="K947" s="979">
        <f>+Sample_FC!K1012</f>
        <v>0</v>
      </c>
      <c r="L947" s="979">
        <f>+Sample_FC!L1012</f>
        <v>0</v>
      </c>
      <c r="M947" s="979">
        <f>+Sample_FC!M1012</f>
        <v>0</v>
      </c>
      <c r="N947" s="979">
        <f>+Sample_FC!N1012</f>
        <v>0</v>
      </c>
      <c r="O947" s="979">
        <f>+Sample!B1012</f>
        <v>0</v>
      </c>
      <c r="P947" s="979">
        <f>+Sample!C1012</f>
        <v>0</v>
      </c>
      <c r="Q947" s="979">
        <f>+Sample!D1012</f>
        <v>0</v>
      </c>
      <c r="R947" s="979">
        <f>+Sample!E1012</f>
        <v>0</v>
      </c>
      <c r="S947" s="979">
        <f>+Sample!F1012</f>
        <v>0</v>
      </c>
      <c r="T947" s="979">
        <f>+Sample!G1012</f>
        <v>0</v>
      </c>
      <c r="U947" s="979">
        <f>+Sample!H1012</f>
        <v>0</v>
      </c>
      <c r="V947" s="979">
        <f>+Sample!I1012</f>
        <v>0</v>
      </c>
      <c r="W947" s="979">
        <f>+Sample!J1012</f>
        <v>0</v>
      </c>
      <c r="X947" s="979">
        <f>+Sample!K1012</f>
        <v>0</v>
      </c>
      <c r="Y947" s="979">
        <f>+Sample!L1012</f>
        <v>0</v>
      </c>
      <c r="Z947" s="979">
        <f>+Sample!M1012</f>
        <v>0</v>
      </c>
      <c r="AA947" s="979">
        <f>+Sample!N1012</f>
        <v>0</v>
      </c>
    </row>
    <row r="948" spans="1:27" x14ac:dyDescent="0.2">
      <c r="A948" s="1">
        <f>+Sample_FC!A1013</f>
        <v>45937</v>
      </c>
      <c r="B948" s="979">
        <f>+Sample_FC!B1013</f>
        <v>0</v>
      </c>
      <c r="C948" s="979">
        <f>+Sample_FC!C1013</f>
        <v>0</v>
      </c>
      <c r="D948" s="979">
        <f>+Sample_FC!D1013</f>
        <v>0</v>
      </c>
      <c r="E948" s="979">
        <f>+Sample_FC!E1013</f>
        <v>0</v>
      </c>
      <c r="F948" s="979">
        <f>+Sample_FC!F1013</f>
        <v>0</v>
      </c>
      <c r="G948" s="979">
        <f>+Sample_FC!G1013</f>
        <v>0</v>
      </c>
      <c r="H948" s="979">
        <f>+Sample_FC!H1013</f>
        <v>0</v>
      </c>
      <c r="I948" s="979">
        <f>+Sample_FC!I1013</f>
        <v>0</v>
      </c>
      <c r="J948" s="979">
        <f>+Sample_FC!J1013</f>
        <v>0</v>
      </c>
      <c r="K948" s="979">
        <f>+Sample_FC!K1013</f>
        <v>0</v>
      </c>
      <c r="L948" s="979">
        <f>+Sample_FC!L1013</f>
        <v>0</v>
      </c>
      <c r="M948" s="979">
        <f>+Sample_FC!M1013</f>
        <v>0</v>
      </c>
      <c r="N948" s="979">
        <f>+Sample_FC!N1013</f>
        <v>0</v>
      </c>
      <c r="O948" s="979">
        <f>+Sample!B1013</f>
        <v>0</v>
      </c>
      <c r="P948" s="979">
        <f>+Sample!C1013</f>
        <v>0</v>
      </c>
      <c r="Q948" s="979">
        <f>+Sample!D1013</f>
        <v>0</v>
      </c>
      <c r="R948" s="979">
        <f>+Sample!E1013</f>
        <v>0</v>
      </c>
      <c r="S948" s="979">
        <f>+Sample!F1013</f>
        <v>0</v>
      </c>
      <c r="T948" s="979">
        <f>+Sample!G1013</f>
        <v>0</v>
      </c>
      <c r="U948" s="979">
        <f>+Sample!H1013</f>
        <v>0</v>
      </c>
      <c r="V948" s="979">
        <f>+Sample!I1013</f>
        <v>0</v>
      </c>
      <c r="W948" s="979">
        <f>+Sample!J1013</f>
        <v>0</v>
      </c>
      <c r="X948" s="979">
        <f>+Sample!K1013</f>
        <v>0</v>
      </c>
      <c r="Y948" s="979">
        <f>+Sample!L1013</f>
        <v>0</v>
      </c>
      <c r="Z948" s="979">
        <f>+Sample!M1013</f>
        <v>0</v>
      </c>
      <c r="AA948" s="979">
        <f>+Sample!N1013</f>
        <v>0</v>
      </c>
    </row>
    <row r="949" spans="1:27" x14ac:dyDescent="0.2">
      <c r="A949" s="1">
        <f>+Sample_FC!A1014</f>
        <v>45938</v>
      </c>
      <c r="B949" s="979">
        <f>+Sample_FC!B1014</f>
        <v>0</v>
      </c>
      <c r="C949" s="979">
        <f>+Sample_FC!C1014</f>
        <v>0</v>
      </c>
      <c r="D949" s="979">
        <f>+Sample_FC!D1014</f>
        <v>0</v>
      </c>
      <c r="E949" s="979">
        <f>+Sample_FC!E1014</f>
        <v>0</v>
      </c>
      <c r="F949" s="979">
        <f>+Sample_FC!F1014</f>
        <v>0</v>
      </c>
      <c r="G949" s="979">
        <f>+Sample_FC!G1014</f>
        <v>0</v>
      </c>
      <c r="H949" s="979">
        <f>+Sample_FC!H1014</f>
        <v>0</v>
      </c>
      <c r="I949" s="979">
        <f>+Sample_FC!I1014</f>
        <v>0</v>
      </c>
      <c r="J949" s="979">
        <f>+Sample_FC!J1014</f>
        <v>0</v>
      </c>
      <c r="K949" s="979">
        <f>+Sample_FC!K1014</f>
        <v>0</v>
      </c>
      <c r="L949" s="979">
        <f>+Sample_FC!L1014</f>
        <v>0</v>
      </c>
      <c r="M949" s="979">
        <f>+Sample_FC!M1014</f>
        <v>0</v>
      </c>
      <c r="N949" s="979">
        <f>+Sample_FC!N1014</f>
        <v>0</v>
      </c>
      <c r="O949" s="979">
        <f>+Sample!B1014</f>
        <v>0</v>
      </c>
      <c r="P949" s="979">
        <f>+Sample!C1014</f>
        <v>0</v>
      </c>
      <c r="Q949" s="979">
        <f>+Sample!D1014</f>
        <v>0</v>
      </c>
      <c r="R949" s="979">
        <f>+Sample!E1014</f>
        <v>0</v>
      </c>
      <c r="S949" s="979">
        <f>+Sample!F1014</f>
        <v>0</v>
      </c>
      <c r="T949" s="979">
        <f>+Sample!G1014</f>
        <v>0</v>
      </c>
      <c r="U949" s="979">
        <f>+Sample!H1014</f>
        <v>0</v>
      </c>
      <c r="V949" s="979">
        <f>+Sample!I1014</f>
        <v>0</v>
      </c>
      <c r="W949" s="979">
        <f>+Sample!J1014</f>
        <v>0</v>
      </c>
      <c r="X949" s="979">
        <f>+Sample!K1014</f>
        <v>0</v>
      </c>
      <c r="Y949" s="979">
        <f>+Sample!L1014</f>
        <v>0</v>
      </c>
      <c r="Z949" s="979">
        <f>+Sample!M1014</f>
        <v>0</v>
      </c>
      <c r="AA949" s="979">
        <f>+Sample!N1014</f>
        <v>0</v>
      </c>
    </row>
    <row r="950" spans="1:27" x14ac:dyDescent="0.2">
      <c r="A950" s="1">
        <f>+Sample_FC!A1015</f>
        <v>45939</v>
      </c>
      <c r="B950" s="979">
        <f>+Sample_FC!B1015</f>
        <v>0</v>
      </c>
      <c r="C950" s="979">
        <f>+Sample_FC!C1015</f>
        <v>0</v>
      </c>
      <c r="D950" s="979">
        <f>+Sample_FC!D1015</f>
        <v>0</v>
      </c>
      <c r="E950" s="979">
        <f>+Sample_FC!E1015</f>
        <v>0</v>
      </c>
      <c r="F950" s="979">
        <f>+Sample_FC!F1015</f>
        <v>0</v>
      </c>
      <c r="G950" s="979">
        <f>+Sample_FC!G1015</f>
        <v>0</v>
      </c>
      <c r="H950" s="979">
        <f>+Sample_FC!H1015</f>
        <v>0</v>
      </c>
      <c r="I950" s="979">
        <f>+Sample_FC!I1015</f>
        <v>0</v>
      </c>
      <c r="J950" s="979">
        <f>+Sample_FC!J1015</f>
        <v>0</v>
      </c>
      <c r="K950" s="979">
        <f>+Sample_FC!K1015</f>
        <v>0</v>
      </c>
      <c r="L950" s="979">
        <f>+Sample_FC!L1015</f>
        <v>0</v>
      </c>
      <c r="M950" s="979">
        <f>+Sample_FC!M1015</f>
        <v>0</v>
      </c>
      <c r="N950" s="979">
        <f>+Sample_FC!N1015</f>
        <v>0</v>
      </c>
      <c r="O950" s="979">
        <f>+Sample!B1015</f>
        <v>0</v>
      </c>
      <c r="P950" s="979">
        <f>+Sample!C1015</f>
        <v>0</v>
      </c>
      <c r="Q950" s="979">
        <f>+Sample!D1015</f>
        <v>0</v>
      </c>
      <c r="R950" s="979">
        <f>+Sample!E1015</f>
        <v>0</v>
      </c>
      <c r="S950" s="979">
        <f>+Sample!F1015</f>
        <v>0</v>
      </c>
      <c r="T950" s="979">
        <f>+Sample!G1015</f>
        <v>0</v>
      </c>
      <c r="U950" s="979">
        <f>+Sample!H1015</f>
        <v>0</v>
      </c>
      <c r="V950" s="979">
        <f>+Sample!I1015</f>
        <v>0</v>
      </c>
      <c r="W950" s="979">
        <f>+Sample!J1015</f>
        <v>0</v>
      </c>
      <c r="X950" s="979">
        <f>+Sample!K1015</f>
        <v>0</v>
      </c>
      <c r="Y950" s="979">
        <f>+Sample!L1015</f>
        <v>0</v>
      </c>
      <c r="Z950" s="979">
        <f>+Sample!M1015</f>
        <v>0</v>
      </c>
      <c r="AA950" s="979">
        <f>+Sample!N1015</f>
        <v>0</v>
      </c>
    </row>
    <row r="951" spans="1:27" x14ac:dyDescent="0.2">
      <c r="A951" s="1">
        <f>+Sample_FC!A1016</f>
        <v>45940</v>
      </c>
      <c r="B951" s="979">
        <f>+Sample_FC!B1016</f>
        <v>0</v>
      </c>
      <c r="C951" s="979">
        <f>+Sample_FC!C1016</f>
        <v>0</v>
      </c>
      <c r="D951" s="979">
        <f>+Sample_FC!D1016</f>
        <v>0</v>
      </c>
      <c r="E951" s="979">
        <f>+Sample_FC!E1016</f>
        <v>0</v>
      </c>
      <c r="F951" s="979">
        <f>+Sample_FC!F1016</f>
        <v>0</v>
      </c>
      <c r="G951" s="979">
        <f>+Sample_FC!G1016</f>
        <v>0</v>
      </c>
      <c r="H951" s="979">
        <f>+Sample_FC!H1016</f>
        <v>0</v>
      </c>
      <c r="I951" s="979">
        <f>+Sample_FC!I1016</f>
        <v>0</v>
      </c>
      <c r="J951" s="979">
        <f>+Sample_FC!J1016</f>
        <v>0</v>
      </c>
      <c r="K951" s="979">
        <f>+Sample_FC!K1016</f>
        <v>0</v>
      </c>
      <c r="L951" s="979">
        <f>+Sample_FC!L1016</f>
        <v>0</v>
      </c>
      <c r="M951" s="979">
        <f>+Sample_FC!M1016</f>
        <v>0</v>
      </c>
      <c r="N951" s="979">
        <f>+Sample_FC!N1016</f>
        <v>0</v>
      </c>
      <c r="O951" s="979">
        <f>+Sample!B1016</f>
        <v>0</v>
      </c>
      <c r="P951" s="979">
        <f>+Sample!C1016</f>
        <v>0</v>
      </c>
      <c r="Q951" s="979">
        <f>+Sample!D1016</f>
        <v>0</v>
      </c>
      <c r="R951" s="979">
        <f>+Sample!E1016</f>
        <v>0</v>
      </c>
      <c r="S951" s="979">
        <f>+Sample!F1016</f>
        <v>0</v>
      </c>
      <c r="T951" s="979">
        <f>+Sample!G1016</f>
        <v>0</v>
      </c>
      <c r="U951" s="979">
        <f>+Sample!H1016</f>
        <v>0</v>
      </c>
      <c r="V951" s="979">
        <f>+Sample!I1016</f>
        <v>0</v>
      </c>
      <c r="W951" s="979">
        <f>+Sample!J1016</f>
        <v>0</v>
      </c>
      <c r="X951" s="979">
        <f>+Sample!K1016</f>
        <v>0</v>
      </c>
      <c r="Y951" s="979">
        <f>+Sample!L1016</f>
        <v>0</v>
      </c>
      <c r="Z951" s="979">
        <f>+Sample!M1016</f>
        <v>0</v>
      </c>
      <c r="AA951" s="979">
        <f>+Sample!N1016</f>
        <v>0</v>
      </c>
    </row>
    <row r="952" spans="1:27" x14ac:dyDescent="0.2">
      <c r="A952" s="1">
        <f>+Sample_FC!A1017</f>
        <v>45941</v>
      </c>
      <c r="B952" s="979">
        <f>+Sample_FC!B1017</f>
        <v>0</v>
      </c>
      <c r="C952" s="979">
        <f>+Sample_FC!C1017</f>
        <v>0</v>
      </c>
      <c r="D952" s="979">
        <f>+Sample_FC!D1017</f>
        <v>0</v>
      </c>
      <c r="E952" s="979">
        <f>+Sample_FC!E1017</f>
        <v>0</v>
      </c>
      <c r="F952" s="979">
        <f>+Sample_FC!F1017</f>
        <v>0</v>
      </c>
      <c r="G952" s="979">
        <f>+Sample_FC!G1017</f>
        <v>0</v>
      </c>
      <c r="H952" s="979">
        <f>+Sample_FC!H1017</f>
        <v>0</v>
      </c>
      <c r="I952" s="979">
        <f>+Sample_FC!I1017</f>
        <v>0</v>
      </c>
      <c r="J952" s="979">
        <f>+Sample_FC!J1017</f>
        <v>0</v>
      </c>
      <c r="K952" s="979">
        <f>+Sample_FC!K1017</f>
        <v>0</v>
      </c>
      <c r="L952" s="979">
        <f>+Sample_FC!L1017</f>
        <v>0</v>
      </c>
      <c r="M952" s="979">
        <f>+Sample_FC!M1017</f>
        <v>0</v>
      </c>
      <c r="N952" s="979">
        <f>+Sample_FC!N1017</f>
        <v>0</v>
      </c>
      <c r="O952" s="979">
        <f>+Sample!B1017</f>
        <v>0</v>
      </c>
      <c r="P952" s="979">
        <f>+Sample!C1017</f>
        <v>0</v>
      </c>
      <c r="Q952" s="979">
        <f>+Sample!D1017</f>
        <v>0</v>
      </c>
      <c r="R952" s="979">
        <f>+Sample!E1017</f>
        <v>0</v>
      </c>
      <c r="S952" s="979">
        <f>+Sample!F1017</f>
        <v>0</v>
      </c>
      <c r="T952" s="979">
        <f>+Sample!G1017</f>
        <v>0</v>
      </c>
      <c r="U952" s="979">
        <f>+Sample!H1017</f>
        <v>0</v>
      </c>
      <c r="V952" s="979">
        <f>+Sample!I1017</f>
        <v>0</v>
      </c>
      <c r="W952" s="979">
        <f>+Sample!J1017</f>
        <v>0</v>
      </c>
      <c r="X952" s="979">
        <f>+Sample!K1017</f>
        <v>0</v>
      </c>
      <c r="Y952" s="979">
        <f>+Sample!L1017</f>
        <v>0</v>
      </c>
      <c r="Z952" s="979">
        <f>+Sample!M1017</f>
        <v>0</v>
      </c>
      <c r="AA952" s="979">
        <f>+Sample!N1017</f>
        <v>0</v>
      </c>
    </row>
    <row r="953" spans="1:27" x14ac:dyDescent="0.2">
      <c r="A953" s="1">
        <f>+Sample_FC!A1018</f>
        <v>45942</v>
      </c>
      <c r="B953" s="979">
        <f>+Sample_FC!B1018</f>
        <v>0</v>
      </c>
      <c r="C953" s="979">
        <f>+Sample_FC!C1018</f>
        <v>0</v>
      </c>
      <c r="D953" s="979">
        <f>+Sample_FC!D1018</f>
        <v>0</v>
      </c>
      <c r="E953" s="979">
        <f>+Sample_FC!E1018</f>
        <v>0</v>
      </c>
      <c r="F953" s="979">
        <f>+Sample_FC!F1018</f>
        <v>0</v>
      </c>
      <c r="G953" s="979">
        <f>+Sample_FC!G1018</f>
        <v>0</v>
      </c>
      <c r="H953" s="979">
        <f>+Sample_FC!H1018</f>
        <v>0</v>
      </c>
      <c r="I953" s="979">
        <f>+Sample_FC!I1018</f>
        <v>0</v>
      </c>
      <c r="J953" s="979">
        <f>+Sample_FC!J1018</f>
        <v>0</v>
      </c>
      <c r="K953" s="979">
        <f>+Sample_FC!K1018</f>
        <v>0</v>
      </c>
      <c r="L953" s="979">
        <f>+Sample_FC!L1018</f>
        <v>0</v>
      </c>
      <c r="M953" s="979">
        <f>+Sample_FC!M1018</f>
        <v>0</v>
      </c>
      <c r="N953" s="979">
        <f>+Sample_FC!N1018</f>
        <v>0</v>
      </c>
      <c r="O953" s="979">
        <f>+Sample!B1018</f>
        <v>0</v>
      </c>
      <c r="P953" s="979">
        <f>+Sample!C1018</f>
        <v>0</v>
      </c>
      <c r="Q953" s="979">
        <f>+Sample!D1018</f>
        <v>0</v>
      </c>
      <c r="R953" s="979">
        <f>+Sample!E1018</f>
        <v>0</v>
      </c>
      <c r="S953" s="979">
        <f>+Sample!F1018</f>
        <v>0</v>
      </c>
      <c r="T953" s="979">
        <f>+Sample!G1018</f>
        <v>0</v>
      </c>
      <c r="U953" s="979">
        <f>+Sample!H1018</f>
        <v>0</v>
      </c>
      <c r="V953" s="979">
        <f>+Sample!I1018</f>
        <v>0</v>
      </c>
      <c r="W953" s="979">
        <f>+Sample!J1018</f>
        <v>0</v>
      </c>
      <c r="X953" s="979">
        <f>+Sample!K1018</f>
        <v>0</v>
      </c>
      <c r="Y953" s="979">
        <f>+Sample!L1018</f>
        <v>0</v>
      </c>
      <c r="Z953" s="979">
        <f>+Sample!M1018</f>
        <v>0</v>
      </c>
      <c r="AA953" s="979">
        <f>+Sample!N1018</f>
        <v>0</v>
      </c>
    </row>
    <row r="954" spans="1:27" x14ac:dyDescent="0.2">
      <c r="A954" s="1">
        <f>+Sample_FC!A1019</f>
        <v>45943</v>
      </c>
      <c r="B954" s="979">
        <f>+Sample_FC!B1019</f>
        <v>0</v>
      </c>
      <c r="C954" s="979">
        <f>+Sample_FC!C1019</f>
        <v>0</v>
      </c>
      <c r="D954" s="979">
        <f>+Sample_FC!D1019</f>
        <v>0</v>
      </c>
      <c r="E954" s="979">
        <f>+Sample_FC!E1019</f>
        <v>0</v>
      </c>
      <c r="F954" s="979">
        <f>+Sample_FC!F1019</f>
        <v>0</v>
      </c>
      <c r="G954" s="979">
        <f>+Sample_FC!G1019</f>
        <v>0</v>
      </c>
      <c r="H954" s="979">
        <f>+Sample_FC!H1019</f>
        <v>0</v>
      </c>
      <c r="I954" s="979">
        <f>+Sample_FC!I1019</f>
        <v>0</v>
      </c>
      <c r="J954" s="979">
        <f>+Sample_FC!J1019</f>
        <v>0</v>
      </c>
      <c r="K954" s="979">
        <f>+Sample_FC!K1019</f>
        <v>0</v>
      </c>
      <c r="L954" s="979">
        <f>+Sample_FC!L1019</f>
        <v>0</v>
      </c>
      <c r="M954" s="979">
        <f>+Sample_FC!M1019</f>
        <v>0</v>
      </c>
      <c r="N954" s="979">
        <f>+Sample_FC!N1019</f>
        <v>0</v>
      </c>
      <c r="O954" s="979">
        <f>+Sample!B1019</f>
        <v>0</v>
      </c>
      <c r="P954" s="979">
        <f>+Sample!C1019</f>
        <v>0</v>
      </c>
      <c r="Q954" s="979">
        <f>+Sample!D1019</f>
        <v>0</v>
      </c>
      <c r="R954" s="979">
        <f>+Sample!E1019</f>
        <v>0</v>
      </c>
      <c r="S954" s="979">
        <f>+Sample!F1019</f>
        <v>0</v>
      </c>
      <c r="T954" s="979">
        <f>+Sample!G1019</f>
        <v>0</v>
      </c>
      <c r="U954" s="979">
        <f>+Sample!H1019</f>
        <v>0</v>
      </c>
      <c r="V954" s="979">
        <f>+Sample!I1019</f>
        <v>0</v>
      </c>
      <c r="W954" s="979">
        <f>+Sample!J1019</f>
        <v>0</v>
      </c>
      <c r="X954" s="979">
        <f>+Sample!K1019</f>
        <v>0</v>
      </c>
      <c r="Y954" s="979">
        <f>+Sample!L1019</f>
        <v>0</v>
      </c>
      <c r="Z954" s="979">
        <f>+Sample!M1019</f>
        <v>0</v>
      </c>
      <c r="AA954" s="979">
        <f>+Sample!N1019</f>
        <v>0</v>
      </c>
    </row>
    <row r="955" spans="1:27" x14ac:dyDescent="0.2">
      <c r="A955" s="1">
        <f>+Sample_FC!A1020</f>
        <v>45944</v>
      </c>
      <c r="B955" s="979">
        <f>+Sample_FC!B1020</f>
        <v>0</v>
      </c>
      <c r="C955" s="979">
        <f>+Sample_FC!C1020</f>
        <v>0</v>
      </c>
      <c r="D955" s="979">
        <f>+Sample_FC!D1020</f>
        <v>0</v>
      </c>
      <c r="E955" s="979">
        <f>+Sample_FC!E1020</f>
        <v>0</v>
      </c>
      <c r="F955" s="979">
        <f>+Sample_FC!F1020</f>
        <v>0</v>
      </c>
      <c r="G955" s="979">
        <f>+Sample_FC!G1020</f>
        <v>0</v>
      </c>
      <c r="H955" s="979">
        <f>+Sample_FC!H1020</f>
        <v>0</v>
      </c>
      <c r="I955" s="979">
        <f>+Sample_FC!I1020</f>
        <v>0</v>
      </c>
      <c r="J955" s="979">
        <f>+Sample_FC!J1020</f>
        <v>0</v>
      </c>
      <c r="K955" s="979">
        <f>+Sample_FC!K1020</f>
        <v>0</v>
      </c>
      <c r="L955" s="979">
        <f>+Sample_FC!L1020</f>
        <v>0</v>
      </c>
      <c r="M955" s="979">
        <f>+Sample_FC!M1020</f>
        <v>0</v>
      </c>
      <c r="N955" s="979">
        <f>+Sample_FC!N1020</f>
        <v>0</v>
      </c>
      <c r="O955" s="979">
        <f>+Sample!B1020</f>
        <v>0</v>
      </c>
      <c r="P955" s="979">
        <f>+Sample!C1020</f>
        <v>0</v>
      </c>
      <c r="Q955" s="979">
        <f>+Sample!D1020</f>
        <v>0</v>
      </c>
      <c r="R955" s="979">
        <f>+Sample!E1020</f>
        <v>0</v>
      </c>
      <c r="S955" s="979">
        <f>+Sample!F1020</f>
        <v>0</v>
      </c>
      <c r="T955" s="979">
        <f>+Sample!G1020</f>
        <v>0</v>
      </c>
      <c r="U955" s="979">
        <f>+Sample!H1020</f>
        <v>0</v>
      </c>
      <c r="V955" s="979">
        <f>+Sample!I1020</f>
        <v>0</v>
      </c>
      <c r="W955" s="979">
        <f>+Sample!J1020</f>
        <v>0</v>
      </c>
      <c r="X955" s="979">
        <f>+Sample!K1020</f>
        <v>0</v>
      </c>
      <c r="Y955" s="979">
        <f>+Sample!L1020</f>
        <v>0</v>
      </c>
      <c r="Z955" s="979">
        <f>+Sample!M1020</f>
        <v>0</v>
      </c>
      <c r="AA955" s="979">
        <f>+Sample!N1020</f>
        <v>0</v>
      </c>
    </row>
    <row r="956" spans="1:27" x14ac:dyDescent="0.2">
      <c r="A956" s="1">
        <f>+Sample_FC!A1021</f>
        <v>45945</v>
      </c>
      <c r="B956" s="979">
        <f>+Sample_FC!B1021</f>
        <v>0</v>
      </c>
      <c r="C956" s="979">
        <f>+Sample_FC!C1021</f>
        <v>0</v>
      </c>
      <c r="D956" s="979">
        <f>+Sample_FC!D1021</f>
        <v>0</v>
      </c>
      <c r="E956" s="979">
        <f>+Sample_FC!E1021</f>
        <v>0</v>
      </c>
      <c r="F956" s="979">
        <f>+Sample_FC!F1021</f>
        <v>0</v>
      </c>
      <c r="G956" s="979">
        <f>+Sample_FC!G1021</f>
        <v>0</v>
      </c>
      <c r="H956" s="979">
        <f>+Sample_FC!H1021</f>
        <v>0</v>
      </c>
      <c r="I956" s="979">
        <f>+Sample_FC!I1021</f>
        <v>0</v>
      </c>
      <c r="J956" s="979">
        <f>+Sample_FC!J1021</f>
        <v>0</v>
      </c>
      <c r="K956" s="979">
        <f>+Sample_FC!K1021</f>
        <v>0</v>
      </c>
      <c r="L956" s="979">
        <f>+Sample_FC!L1021</f>
        <v>0</v>
      </c>
      <c r="M956" s="979">
        <f>+Sample_FC!M1021</f>
        <v>0</v>
      </c>
      <c r="N956" s="979">
        <f>+Sample_FC!N1021</f>
        <v>0</v>
      </c>
      <c r="O956" s="979">
        <f>+Sample!B1021</f>
        <v>0</v>
      </c>
      <c r="P956" s="979">
        <f>+Sample!C1021</f>
        <v>0</v>
      </c>
      <c r="Q956" s="979">
        <f>+Sample!D1021</f>
        <v>0</v>
      </c>
      <c r="R956" s="979">
        <f>+Sample!E1021</f>
        <v>0</v>
      </c>
      <c r="S956" s="979">
        <f>+Sample!F1021</f>
        <v>0</v>
      </c>
      <c r="T956" s="979">
        <f>+Sample!G1021</f>
        <v>0</v>
      </c>
      <c r="U956" s="979">
        <f>+Sample!H1021</f>
        <v>0</v>
      </c>
      <c r="V956" s="979">
        <f>+Sample!I1021</f>
        <v>0</v>
      </c>
      <c r="W956" s="979">
        <f>+Sample!J1021</f>
        <v>0</v>
      </c>
      <c r="X956" s="979">
        <f>+Sample!K1021</f>
        <v>0</v>
      </c>
      <c r="Y956" s="979">
        <f>+Sample!L1021</f>
        <v>0</v>
      </c>
      <c r="Z956" s="979">
        <f>+Sample!M1021</f>
        <v>0</v>
      </c>
      <c r="AA956" s="979">
        <f>+Sample!N1021</f>
        <v>0</v>
      </c>
    </row>
    <row r="957" spans="1:27" x14ac:dyDescent="0.2">
      <c r="A957" s="1">
        <f>+Sample_FC!A1022</f>
        <v>45946</v>
      </c>
      <c r="B957" s="979">
        <f>+Sample_FC!B1022</f>
        <v>0</v>
      </c>
      <c r="C957" s="979">
        <f>+Sample_FC!C1022</f>
        <v>0</v>
      </c>
      <c r="D957" s="979">
        <f>+Sample_FC!D1022</f>
        <v>0</v>
      </c>
      <c r="E957" s="979">
        <f>+Sample_FC!E1022</f>
        <v>0</v>
      </c>
      <c r="F957" s="979">
        <f>+Sample_FC!F1022</f>
        <v>0</v>
      </c>
      <c r="G957" s="979">
        <f>+Sample_FC!G1022</f>
        <v>0</v>
      </c>
      <c r="H957" s="979">
        <f>+Sample_FC!H1022</f>
        <v>0</v>
      </c>
      <c r="I957" s="979">
        <f>+Sample_FC!I1022</f>
        <v>0</v>
      </c>
      <c r="J957" s="979">
        <f>+Sample_FC!J1022</f>
        <v>0</v>
      </c>
      <c r="K957" s="979">
        <f>+Sample_FC!K1022</f>
        <v>0</v>
      </c>
      <c r="L957" s="979">
        <f>+Sample_FC!L1022</f>
        <v>0</v>
      </c>
      <c r="M957" s="979">
        <f>+Sample_FC!M1022</f>
        <v>0</v>
      </c>
      <c r="N957" s="979">
        <f>+Sample_FC!N1022</f>
        <v>0</v>
      </c>
      <c r="O957" s="979">
        <f>+Sample!B1022</f>
        <v>0</v>
      </c>
      <c r="P957" s="979">
        <f>+Sample!C1022</f>
        <v>0</v>
      </c>
      <c r="Q957" s="979">
        <f>+Sample!D1022</f>
        <v>0</v>
      </c>
      <c r="R957" s="979">
        <f>+Sample!E1022</f>
        <v>0</v>
      </c>
      <c r="S957" s="979">
        <f>+Sample!F1022</f>
        <v>0</v>
      </c>
      <c r="T957" s="979">
        <f>+Sample!G1022</f>
        <v>0</v>
      </c>
      <c r="U957" s="979">
        <f>+Sample!H1022</f>
        <v>0</v>
      </c>
      <c r="V957" s="979">
        <f>+Sample!I1022</f>
        <v>0</v>
      </c>
      <c r="W957" s="979">
        <f>+Sample!J1022</f>
        <v>0</v>
      </c>
      <c r="X957" s="979">
        <f>+Sample!K1022</f>
        <v>0</v>
      </c>
      <c r="Y957" s="979">
        <f>+Sample!L1022</f>
        <v>0</v>
      </c>
      <c r="Z957" s="979">
        <f>+Sample!M1022</f>
        <v>0</v>
      </c>
      <c r="AA957" s="979">
        <f>+Sample!N1022</f>
        <v>0</v>
      </c>
    </row>
    <row r="958" spans="1:27" x14ac:dyDescent="0.2">
      <c r="A958" s="1">
        <f>+Sample_FC!A1023</f>
        <v>45947</v>
      </c>
      <c r="B958" s="979">
        <f>+Sample_FC!B1023</f>
        <v>0</v>
      </c>
      <c r="C958" s="979">
        <f>+Sample_FC!C1023</f>
        <v>0</v>
      </c>
      <c r="D958" s="979">
        <f>+Sample_FC!D1023</f>
        <v>0</v>
      </c>
      <c r="E958" s="979">
        <f>+Sample_FC!E1023</f>
        <v>0</v>
      </c>
      <c r="F958" s="979">
        <f>+Sample_FC!F1023</f>
        <v>0</v>
      </c>
      <c r="G958" s="979">
        <f>+Sample_FC!G1023</f>
        <v>0</v>
      </c>
      <c r="H958" s="979">
        <f>+Sample_FC!H1023</f>
        <v>0</v>
      </c>
      <c r="I958" s="979">
        <f>+Sample_FC!I1023</f>
        <v>0</v>
      </c>
      <c r="J958" s="979">
        <f>+Sample_FC!J1023</f>
        <v>0</v>
      </c>
      <c r="K958" s="979">
        <f>+Sample_FC!K1023</f>
        <v>0</v>
      </c>
      <c r="L958" s="979">
        <f>+Sample_FC!L1023</f>
        <v>0</v>
      </c>
      <c r="M958" s="979">
        <f>+Sample_FC!M1023</f>
        <v>0</v>
      </c>
      <c r="N958" s="979">
        <f>+Sample_FC!N1023</f>
        <v>0</v>
      </c>
      <c r="O958" s="979">
        <f>+Sample!B1023</f>
        <v>0</v>
      </c>
      <c r="P958" s="979">
        <f>+Sample!C1023</f>
        <v>0</v>
      </c>
      <c r="Q958" s="979">
        <f>+Sample!D1023</f>
        <v>0</v>
      </c>
      <c r="R958" s="979">
        <f>+Sample!E1023</f>
        <v>0</v>
      </c>
      <c r="S958" s="979">
        <f>+Sample!F1023</f>
        <v>0</v>
      </c>
      <c r="T958" s="979">
        <f>+Sample!G1023</f>
        <v>0</v>
      </c>
      <c r="U958" s="979">
        <f>+Sample!H1023</f>
        <v>0</v>
      </c>
      <c r="V958" s="979">
        <f>+Sample!I1023</f>
        <v>0</v>
      </c>
      <c r="W958" s="979">
        <f>+Sample!J1023</f>
        <v>0</v>
      </c>
      <c r="X958" s="979">
        <f>+Sample!K1023</f>
        <v>0</v>
      </c>
      <c r="Y958" s="979">
        <f>+Sample!L1023</f>
        <v>0</v>
      </c>
      <c r="Z958" s="979">
        <f>+Sample!M1023</f>
        <v>0</v>
      </c>
      <c r="AA958" s="979">
        <f>+Sample!N1023</f>
        <v>0</v>
      </c>
    </row>
  </sheetData>
  <mergeCells count="4">
    <mergeCell ref="B1:M1"/>
    <mergeCell ref="O1:AA1"/>
    <mergeCell ref="O2:AA2"/>
    <mergeCell ref="B2:N2"/>
  </mergeCells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6</vt:i4>
      </vt:variant>
    </vt:vector>
  </HeadingPairs>
  <TitlesOfParts>
    <vt:vector size="17" baseType="lpstr">
      <vt:lpstr>Cons_Budget</vt:lpstr>
      <vt:lpstr>Jahr_FH_Budget</vt:lpstr>
      <vt:lpstr>Sample</vt:lpstr>
      <vt:lpstr>Help</vt:lpstr>
      <vt:lpstr>Help2</vt:lpstr>
      <vt:lpstr>Cons_Forecast</vt:lpstr>
      <vt:lpstr>Jahr_FH_Forecast</vt:lpstr>
      <vt:lpstr>Sample_FC</vt:lpstr>
      <vt:lpstr>Help_FC</vt:lpstr>
      <vt:lpstr>Help2_FC</vt:lpstr>
      <vt:lpstr>KS-summary</vt:lpstr>
      <vt:lpstr>Cons_Budget!Druckbereich</vt:lpstr>
      <vt:lpstr>Cons_Forecast!Druckbereich</vt:lpstr>
      <vt:lpstr>Jahr_FH_Budget!Druckbereich</vt:lpstr>
      <vt:lpstr>Jahr_FH_Forecast!Druckbereich</vt:lpstr>
      <vt:lpstr>Cons_Budget!Drucktitel</vt:lpstr>
      <vt:lpstr>Cons_Forecast!Drucktitel</vt:lpstr>
    </vt:vector>
  </TitlesOfParts>
  <Company>Berzelius Stolberg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Lustek, Stanislav</dc:creator>
  <cp:lastModifiedBy>Luca Kirchhoff</cp:lastModifiedBy>
  <dcterms:created xsi:type="dcterms:W3CDTF">2023-03-21T10:46:20Z</dcterms:created>
  <dcterms:modified xsi:type="dcterms:W3CDTF">2024-10-16T11:55:14Z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fficeID">
    <vt:lpwstr>{97939F95-DAFF-4DAA-ADAD-BB56955C4CA5}</vt:lpwstr>
  </property>
</Properties>
</file>